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ivotTables/pivotTable3.xml" ContentType="application/vnd.openxmlformats-officedocument.spreadsheetml.pivotTable+xml"/>
  <Override PartName="/xl/drawings/drawing6.xml" ContentType="application/vnd.openxmlformats-officedocument.drawing+xml"/>
  <Override PartName="/xl/tables/table1.xml" ContentType="application/vnd.openxmlformats-officedocument.spreadsheetml.table+xml"/>
  <Override PartName="/xl/pivotTables/pivotTable4.xml" ContentType="application/vnd.openxmlformats-officedocument.spreadsheetml.pivotTab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mc:AlternateContent xmlns:mc="http://schemas.openxmlformats.org/markup-compatibility/2006">
    <mc:Choice Requires="x15">
      <x15ac:absPath xmlns:x15ac="http://schemas.microsoft.com/office/spreadsheetml/2010/11/ac" url="C:\Users\kmacaulay\Downloads\"/>
    </mc:Choice>
  </mc:AlternateContent>
  <xr:revisionPtr revIDLastSave="1" documentId="11_496004A8BCAE74A6F24C7AE8A62F6F6F122F830E" xr6:coauthVersionLast="47" xr6:coauthVersionMax="47" xr10:uidLastSave="{E478B83B-C741-4516-A0D3-C9567AA6F48F}"/>
  <bookViews>
    <workbookView xWindow="-120" yWindow="-120" windowWidth="38640" windowHeight="21240" tabRatio="852" activeTab="3" xr2:uid="{00000000-000D-0000-FFFF-FFFF00000000}"/>
  </bookViews>
  <sheets>
    <sheet name="Document Change Log" sheetId="94" r:id="rId1"/>
    <sheet name="Cover Page" sheetId="93" r:id="rId2"/>
    <sheet name="Mobilization Events - Fires" sheetId="84" r:id="rId3"/>
    <sheet name="Mobilization - B-2.3C Bid_Sheet" sheetId="85" r:id="rId4"/>
    <sheet name="Erection Crew Standby" sheetId="83" r:id="rId5"/>
    <sheet name="Equipment Standby" sheetId="80" r:id="rId6"/>
    <sheet name="Direct Activity Supervision" sheetId="8" r:id="rId7"/>
    <sheet name="Fire Mitigation - Summary" sheetId="81" r:id="rId8"/>
    <sheet name="Fire Mitigation - 3rd Party" sheetId="91" r:id="rId9"/>
    <sheet name="Fire Mitigation - All Labour" sheetId="89" r:id="rId10"/>
    <sheet name="Fire Mitigation - All Equip" sheetId="90" r:id="rId11"/>
    <sheet name="Camps - Mandays" sheetId="54" r:id="rId12"/>
    <sheet name="All Season Access - Summary" sheetId="79" r:id="rId13"/>
    <sheet name="All Season Access - Detail" sheetId="96" r:id="rId14"/>
    <sheet name="All Season Access - Roads Built" sheetId="97" r:id="rId15"/>
    <sheet name="All Season Access - Credits" sheetId="98" r:id="rId16"/>
    <sheet name="All Season Access - LEM Backup" sheetId="99" r:id="rId17"/>
    <sheet name="All Season Access - Bx Rental" sheetId="100" r:id="rId18"/>
    <sheet name="All Season Access - Seedlings" sheetId="101" r:id="rId19"/>
    <sheet name="All Season Access - Removal" sheetId="102"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_a" localSheetId="11" hidden="1">[1]PACKING!#REF!</definedName>
    <definedName name="_a" localSheetId="1" hidden="1">[1]PACKING!#REF!</definedName>
    <definedName name="_a" localSheetId="0" hidden="1">[1]PACKING!#REF!</definedName>
    <definedName name="_a" localSheetId="2" hidden="1">[1]PACKING!#REF!</definedName>
    <definedName name="_a" hidden="1">[1]PACKING!#REF!</definedName>
    <definedName name="_Acom_62" localSheetId="1">[2]Engineering!$C$73</definedName>
    <definedName name="_Acom_62" localSheetId="0">[2]Engineering!$C$73</definedName>
    <definedName name="_Acom_62" localSheetId="2">[3]Engineering!$C$73</definedName>
    <definedName name="_Acom_62">[3]Engineering!$C$73</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Bcom_62" localSheetId="1">[2]Engineering!$E$73</definedName>
    <definedName name="_Bcom_62" localSheetId="0">[2]Engineering!$E$73</definedName>
    <definedName name="_Bcom_62" localSheetId="2">[3]Engineering!$E$73</definedName>
    <definedName name="_Bcom_62">[3]Engineering!$E$73</definedName>
    <definedName name="_Fill" localSheetId="11" hidden="1">[1]PACKING!#REF!</definedName>
    <definedName name="_Fill" localSheetId="0" hidden="1">[1]PACKING!#REF!</definedName>
    <definedName name="_Fill" hidden="1">[1]PACKING!#REF!</definedName>
    <definedName name="_xlnm._FilterDatabase" localSheetId="17" hidden="1">'All Season Access - Bx Rental'!$A$3:$M$23</definedName>
    <definedName name="_xlnm._FilterDatabase" localSheetId="5" hidden="1">'Equipment Standby'!$A$2:$B$16</definedName>
    <definedName name="_xlnm._FilterDatabase" localSheetId="8" hidden="1">'Fire Mitigation - 3rd Party'!$A$4:$H$12</definedName>
    <definedName name="_xlnm._FilterDatabase" localSheetId="10" hidden="1">'Fire Mitigation - All Equip'!$A$4:$O$139</definedName>
    <definedName name="_xlnm._FilterDatabase" localSheetId="9" hidden="1">'Fire Mitigation - All Labour'!$A$4:$Q$233</definedName>
    <definedName name="_Key1" localSheetId="11" hidden="1">[1]PACKING!#REF!</definedName>
    <definedName name="_Key1" localSheetId="1" hidden="1">[1]PACKING!#REF!</definedName>
    <definedName name="_Key1" localSheetId="0" hidden="1">[1]PACKING!#REF!</definedName>
    <definedName name="_Key1" localSheetId="2" hidden="1">[1]PACKING!#REF!</definedName>
    <definedName name="_Key1" hidden="1">[1]PACKING!#REF!</definedName>
    <definedName name="_Order1" hidden="1">1</definedName>
    <definedName name="_Sort" localSheetId="11" hidden="1">[1]PACKING!#REF!</definedName>
    <definedName name="_Sort" localSheetId="0" hidden="1">[1]PACKING!#REF!</definedName>
    <definedName name="_Sort" localSheetId="2" hidden="1">[1]PACKING!#REF!</definedName>
    <definedName name="_Sort" hidden="1">[1]PACKING!#REF!</definedName>
    <definedName name="A" localSheetId="1">[4]Line!$G$17:$G$42</definedName>
    <definedName name="A" localSheetId="0">[4]Line!$G$17:$G$42</definedName>
    <definedName name="A" localSheetId="2">[5]Line!$G$17:$G$42</definedName>
    <definedName name="A">[5]Line!$G$17:$G$42</definedName>
    <definedName name="A_HaulCost_HaulCostCalculator" localSheetId="11">#REF!</definedName>
    <definedName name="A_HaulCost_HaulCostCalculator" localSheetId="1">#REF!</definedName>
    <definedName name="A_HaulCost_HaulCostCalculator" localSheetId="0">#REF!</definedName>
    <definedName name="A_HaulCost_HaulCostCalculator" localSheetId="2">#REF!</definedName>
    <definedName name="A_HaulCost_HaulCostCalculator">#REF!</definedName>
    <definedName name="AA" localSheetId="1">[4]Line!$G$43:$G$63</definedName>
    <definedName name="AA" localSheetId="0">[4]Line!$G$43:$G$63</definedName>
    <definedName name="AA" localSheetId="2">[5]Line!$G$43:$G$63</definedName>
    <definedName name="AA">[5]Line!$G$43:$G$63</definedName>
    <definedName name="AB" localSheetId="1">#REF!</definedName>
    <definedName name="AB" localSheetId="0">#REF!</definedName>
    <definedName name="AB">#REF!</definedName>
    <definedName name="Access_Rock_Blasting" localSheetId="11">[6]EcosysSummary!#REF!</definedName>
    <definedName name="Access_Rock_Blasting" localSheetId="1">[7]EcosysSummary!#REF!</definedName>
    <definedName name="Access_Rock_Blasting" localSheetId="0">[7]EcosysSummary!#REF!</definedName>
    <definedName name="Access_Rock_Blasting" localSheetId="2">[6]EcosysSummary!#REF!</definedName>
    <definedName name="Access_Rock_Blasting">[6]EcosysSummary!#REF!</definedName>
    <definedName name="AH.22_CN" localSheetId="11">[8]SUBA!#REF!</definedName>
    <definedName name="AH.22_CN" localSheetId="1">[9]SUBA!#REF!</definedName>
    <definedName name="AH.22_CN" localSheetId="0">[9]SUBA!#REF!</definedName>
    <definedName name="AH.22_CN" localSheetId="2">[8]SUBA!#REF!</definedName>
    <definedName name="AH.22_CN">[8]SUBA!#REF!</definedName>
    <definedName name="AH.22_ME" localSheetId="11">[8]SUBA!#REF!</definedName>
    <definedName name="AH.22_ME" localSheetId="1">[9]SUBA!#REF!</definedName>
    <definedName name="AH.22_ME" localSheetId="0">[9]SUBA!#REF!</definedName>
    <definedName name="AH.22_ME" localSheetId="2">[8]SUBA!#REF!</definedName>
    <definedName name="AH.22_ME">[8]SUBA!#REF!</definedName>
    <definedName name="AH.23_CN" localSheetId="11">[8]SUBA!#REF!</definedName>
    <definedName name="AH.23_CN" localSheetId="1">[9]SUBA!#REF!</definedName>
    <definedName name="AH.23_CN" localSheetId="0">[9]SUBA!#REF!</definedName>
    <definedName name="AH.23_CN" localSheetId="2">[8]SUBA!#REF!</definedName>
    <definedName name="AH.23_CN">[8]SUBA!#REF!</definedName>
    <definedName name="AH.23_ME" localSheetId="11">[8]SUBA!#REF!</definedName>
    <definedName name="AH.23_ME" localSheetId="1">[9]SUBA!#REF!</definedName>
    <definedName name="AH.23_ME" localSheetId="0">[9]SUBA!#REF!</definedName>
    <definedName name="AH.23_ME" localSheetId="2">[8]SUBA!#REF!</definedName>
    <definedName name="AH.23_ME">[8]SUBA!#REF!</definedName>
    <definedName name="AH.24_CN" localSheetId="11">[8]SUBA!#REF!</definedName>
    <definedName name="AH.24_CN" localSheetId="1">[9]SUBA!#REF!</definedName>
    <definedName name="AH.24_CN" localSheetId="0">[9]SUBA!#REF!</definedName>
    <definedName name="AH.24_CN" localSheetId="2">[8]SUBA!#REF!</definedName>
    <definedName name="AH.24_CN">[8]SUBA!#REF!</definedName>
    <definedName name="AH.24_ME" localSheetId="11">[8]SUBA!#REF!</definedName>
    <definedName name="AH.24_ME" localSheetId="1">[9]SUBA!#REF!</definedName>
    <definedName name="AH.24_ME" localSheetId="0">[9]SUBA!#REF!</definedName>
    <definedName name="AH.24_ME" localSheetId="2">[8]SUBA!#REF!</definedName>
    <definedName name="AH.24_ME">[8]SUBA!#REF!</definedName>
    <definedName name="AH.25_CN" localSheetId="11">[8]SUBA!#REF!</definedName>
    <definedName name="AH.25_CN" localSheetId="1">[9]SUBA!#REF!</definedName>
    <definedName name="AH.25_CN" localSheetId="0">[9]SUBA!#REF!</definedName>
    <definedName name="AH.25_CN" localSheetId="2">[8]SUBA!#REF!</definedName>
    <definedName name="AH.25_CN">[8]SUBA!#REF!</definedName>
    <definedName name="AH.25_ME" localSheetId="11">[8]SUBA!#REF!</definedName>
    <definedName name="AH.25_ME" localSheetId="1">[9]SUBA!#REF!</definedName>
    <definedName name="AH.25_ME" localSheetId="0">[9]SUBA!#REF!</definedName>
    <definedName name="AH.25_ME" localSheetId="2">[8]SUBA!#REF!</definedName>
    <definedName name="AH.25_ME">[8]SUBA!#REF!</definedName>
    <definedName name="AH.26_CN" localSheetId="11">[8]SUBA!#REF!</definedName>
    <definedName name="AH.26_CN" localSheetId="1">[9]SUBA!#REF!</definedName>
    <definedName name="AH.26_CN" localSheetId="0">[9]SUBA!#REF!</definedName>
    <definedName name="AH.26_CN" localSheetId="2">[8]SUBA!#REF!</definedName>
    <definedName name="AH.26_CN">[8]SUBA!#REF!</definedName>
    <definedName name="AH.26_ME" localSheetId="11">[8]SUBA!#REF!</definedName>
    <definedName name="AH.26_ME" localSheetId="1">[9]SUBA!#REF!</definedName>
    <definedName name="AH.26_ME" localSheetId="0">[9]SUBA!#REF!</definedName>
    <definedName name="AH.26_ME" localSheetId="2">[8]SUBA!#REF!</definedName>
    <definedName name="AH.26_ME">[8]SUBA!#REF!</definedName>
    <definedName name="ALLBoQ" localSheetId="1">'[10]ALL BoQ'!$A$1:$K$148</definedName>
    <definedName name="ALLBoQ" localSheetId="0">'[10]ALL BoQ'!$A$1:$K$148</definedName>
    <definedName name="ALLBoQ" localSheetId="2">'[11]ALL BoQ'!$A$1:$K$148</definedName>
    <definedName name="ALLBoQ">'[11]ALL BoQ'!$A$1:$K$148</definedName>
    <definedName name="AlternateZeroQAdder" localSheetId="1">[12]Summary1!$E$103</definedName>
    <definedName name="AlternateZeroQAdder" localSheetId="0">[12]Summary1!$E$103</definedName>
    <definedName name="AlternateZeroQAdder" localSheetId="2">[13]Summary1!$E$103</definedName>
    <definedName name="AlternateZeroQAdder">[13]Summary1!$E$103</definedName>
    <definedName name="AP">'[14]Helical Anchor'!$U$4:$AB$23</definedName>
    <definedName name="arr" localSheetId="1">'[15]062214 CC Teresan Watson Creek'!$A$1</definedName>
    <definedName name="arr" localSheetId="0">'[15]062214 CC Teresan Watson Creek'!$A$1</definedName>
    <definedName name="arr" localSheetId="2">'[16]062214 CC Teresan Watson Creek'!$A$1</definedName>
    <definedName name="arr">'[16]062214 CC Teresan Watson Creek'!$A$1</definedName>
    <definedName name="asdf" localSheetId="1">'[15]062204 CC Dry Creek'!$A$1</definedName>
    <definedName name="asdf" localSheetId="0">'[15]062204 CC Dry Creek'!$A$1</definedName>
    <definedName name="asdf" localSheetId="2">'[16]062204 CC Dry Creek'!$A$1</definedName>
    <definedName name="asdf">'[16]062204 CC Dry Creek'!$A$1</definedName>
    <definedName name="asdfasdf" localSheetId="1">'[15]Summary 2007-2009 All'!$A$1</definedName>
    <definedName name="asdfasdf" localSheetId="0">'[15]Summary 2007-2009 All'!$A$1</definedName>
    <definedName name="asdfasdf" localSheetId="2">'[16]Summary 2007-2009 All'!$A$1</definedName>
    <definedName name="asdfasdf">'[16]Summary 2007-2009 All'!$A$1</definedName>
    <definedName name="asdfcc" localSheetId="1">'[15]000000 SE Empress Area'!$A$1</definedName>
    <definedName name="asdfcc" localSheetId="0">'[15]000000 SE Empress Area'!$A$1</definedName>
    <definedName name="asdfcc" localSheetId="2">'[16]000000 SE Empress Area'!$A$1</definedName>
    <definedName name="asdfcc">'[16]000000 SE Empress Area'!$A$1</definedName>
    <definedName name="asdff" localSheetId="1">'[15]062227 Sylvan Lake '!$A$1</definedName>
    <definedName name="asdff" localSheetId="0">'[15]062227 Sylvan Lake '!$A$1</definedName>
    <definedName name="asdff" localSheetId="2">'[16]062227 Sylvan Lake '!$A$1</definedName>
    <definedName name="asdff">'[16]062227 Sylvan Lake '!$A$1</definedName>
    <definedName name="asdfgg" localSheetId="1">'[15]000000 North Sherwood Park'!$A$1</definedName>
    <definedName name="asdfgg" localSheetId="0">'[15]000000 North Sherwood Park'!$A$1</definedName>
    <definedName name="asdfgg" localSheetId="2">'[16]000000 North Sherwood Park'!$A$1</definedName>
    <definedName name="asdfgg">'[16]000000 North Sherwood Park'!$A$1</definedName>
    <definedName name="asdfqqq" localSheetId="1">'[15]062229 Enbridge Midpoint'!$A$1</definedName>
    <definedName name="asdfqqq" localSheetId="0">'[15]062229 Enbridge Midpoint'!$A$1</definedName>
    <definedName name="asdfqqq" localSheetId="2">'[16]062229 Enbridge Midpoint'!$A$1</definedName>
    <definedName name="asdfqqq">'[16]062229 Enbridge Midpoint'!$A$1</definedName>
    <definedName name="asdrr" localSheetId="1">'[15]000000 NW Upgrades Concept 1'!$A$1</definedName>
    <definedName name="asdrr" localSheetId="0">'[15]000000 NW Upgrades Concept 1'!$A$1</definedName>
    <definedName name="asdrr" localSheetId="2">'[16]000000 NW Upgrades Concept 1'!$A$1</definedName>
    <definedName name="asdrr">'[16]000000 NW Upgrades Concept 1'!$A$1</definedName>
    <definedName name="asdrrrr" localSheetId="1">'[15]000000 SE Lethbridge Area'!$A$1</definedName>
    <definedName name="asdrrrr" localSheetId="0">'[15]000000 SE Lethbridge Area'!$A$1</definedName>
    <definedName name="asdrrrr" localSheetId="2">'[16]000000 SE Lethbridge Area'!$A$1</definedName>
    <definedName name="asdrrrr">'[16]000000 SE Lethbridge Area'!$A$1</definedName>
    <definedName name="aserdr" localSheetId="1">'[15]000000 Strathmore 138 kV'!$A$1</definedName>
    <definedName name="aserdr" localSheetId="0">'[15]000000 Strathmore 138 kV'!$A$1</definedName>
    <definedName name="aserdr" localSheetId="2">'[16]000000 Strathmore 138 kV'!$A$1</definedName>
    <definedName name="aserdr">'[16]000000 Strathmore 138 kV'!$A$1</definedName>
    <definedName name="Assembly_Crew_1" localSheetId="11">#REF!</definedName>
    <definedName name="Assembly_Crew_1" localSheetId="1">#REF!</definedName>
    <definedName name="Assembly_Crew_1" localSheetId="0">#REF!</definedName>
    <definedName name="Assembly_Crew_1" localSheetId="2">#REF!</definedName>
    <definedName name="Assembly_Crew_1">#REF!</definedName>
    <definedName name="AStar_Min" localSheetId="1">'Cover Page'!#REF!</definedName>
    <definedName name="AStar_Min" localSheetId="0">#REF!</definedName>
    <definedName name="AStar_Min">'[17]Summary - (Archive)'!$B$22</definedName>
    <definedName name="AStar_Rate" localSheetId="1">'Cover Page'!#REF!</definedName>
    <definedName name="AStar_Rate" localSheetId="0">#REF!</definedName>
    <definedName name="AStar_Rate">'[17]Summary - (Archive)'!$B$21</definedName>
    <definedName name="B" localSheetId="1">[4]Line!$G$64:$G$211</definedName>
    <definedName name="B" localSheetId="0">[4]Line!$G$64:$G$211</definedName>
    <definedName name="B" localSheetId="2">[5]Line!$G$64:$G$211</definedName>
    <definedName name="B">[5]Line!$G$64:$G$211</definedName>
    <definedName name="B_HaulerHours_HaulerCalculator" localSheetId="11">#REF!</definedName>
    <definedName name="B_HaulerHours_HaulerCalculator" localSheetId="1">#REF!</definedName>
    <definedName name="B_HaulerHours_HaulerCalculator" localSheetId="0">#REF!</definedName>
    <definedName name="B_HaulerHours_HaulerCalculator" localSheetId="2">#REF!</definedName>
    <definedName name="B_HaulerHours_HaulerCalculator">#REF!</definedName>
    <definedName name="BAT_MU" localSheetId="1">'[18]Third Party Service Costs'!$C$6</definedName>
    <definedName name="BAT_MU" localSheetId="0">'[18]Third Party Service Costs'!$C$6</definedName>
    <definedName name="BAT_MU" localSheetId="2">'[19]Third Party Service Costs'!$C$6</definedName>
    <definedName name="BAT_MU">'[19]Third Party Service Costs'!$C$6</definedName>
    <definedName name="BC" localSheetId="1">#REF!</definedName>
    <definedName name="BC" localSheetId="0">#REF!</definedName>
    <definedName name="BC">#REF!</definedName>
    <definedName name="Bid_Summary_Bond_Cost" localSheetId="1">[2]Bid_Summary!$O$8</definedName>
    <definedName name="Bid_Summary_Bond_Cost" localSheetId="0">[2]Bid_Summary!$O$8</definedName>
    <definedName name="Bid_Summary_Bond_Cost" localSheetId="2">[3]Bid_Summary!$O$8</definedName>
    <definedName name="Bid_Summary_Bond_Cost">[3]Bid_Summary!$O$8</definedName>
    <definedName name="Bid_Summary_CM_Cost" localSheetId="1">[2]Bid_Summary!$O$14</definedName>
    <definedName name="Bid_Summary_CM_Cost" localSheetId="0">[2]Bid_Summary!$O$14</definedName>
    <definedName name="Bid_Summary_CM_Cost" localSheetId="2">[3]Bid_Summary!$O$14</definedName>
    <definedName name="Bid_Summary_CM_Cost">[3]Bid_Summary!$O$14</definedName>
    <definedName name="Bid_Summary_CM_Man_Hrs" localSheetId="1">[2]Bid_Summary!$M$14</definedName>
    <definedName name="Bid_Summary_CM_Man_Hrs" localSheetId="0">[2]Bid_Summary!$M$14</definedName>
    <definedName name="Bid_Summary_CM_Man_Hrs" localSheetId="2">[3]Bid_Summary!$M$14</definedName>
    <definedName name="Bid_Summary_CM_Man_Hrs">[3]Bid_Summary!$M$14</definedName>
    <definedName name="Bid_Summary_Conting_Cost" localSheetId="1">[2]Bid_Summary!$O$10</definedName>
    <definedName name="Bid_Summary_Conting_Cost" localSheetId="0">[2]Bid_Summary!$O$10</definedName>
    <definedName name="Bid_Summary_Conting_Cost" localSheetId="2">[3]Bid_Summary!$O$10</definedName>
    <definedName name="Bid_Summary_Conting_Cost">[3]Bid_Summary!$O$10</definedName>
    <definedName name="Bid_Summary_Demob_Cost" localSheetId="1">[2]Bid_Summary!$O$17:$O$17</definedName>
    <definedName name="Bid_Summary_Demob_Cost" localSheetId="0">[2]Bid_Summary!$O$17:$O$17</definedName>
    <definedName name="Bid_Summary_Demob_Cost" localSheetId="2">[3]Bid_Summary!$O$17:$O$17</definedName>
    <definedName name="Bid_Summary_Demob_Cost">[3]Bid_Summary!$O$17:$O$17</definedName>
    <definedName name="Bid_Summary_Demob_Labour_Hrs" localSheetId="1">[2]Bid_Summary!$M$17</definedName>
    <definedName name="Bid_Summary_Demob_Labour_Hrs" localSheetId="0">[2]Bid_Summary!$M$17</definedName>
    <definedName name="Bid_Summary_Demob_Labour_Hrs" localSheetId="2">[3]Bid_Summary!$M$17</definedName>
    <definedName name="Bid_Summary_Demob_Labour_Hrs">[3]Bid_Summary!$M$17</definedName>
    <definedName name="Bid_Summary_Eng_Cost" localSheetId="1">[2]Bid_Summary!$O$12</definedName>
    <definedName name="Bid_Summary_Eng_Cost" localSheetId="0">[2]Bid_Summary!$O$12</definedName>
    <definedName name="Bid_Summary_Eng_Cost" localSheetId="2">[3]Bid_Summary!$O$12</definedName>
    <definedName name="Bid_Summary_Eng_Cost">[3]Bid_Summary!$O$12</definedName>
    <definedName name="Bid_Summary_Eng_Man_Hrs" localSheetId="1">[2]Bid_Summary!$M$12</definedName>
    <definedName name="Bid_Summary_Eng_Man_Hrs" localSheetId="0">[2]Bid_Summary!$M$12</definedName>
    <definedName name="Bid_Summary_Eng_Man_Hrs" localSheetId="2">[3]Bid_Summary!$M$12</definedName>
    <definedName name="Bid_Summary_Eng_Man_Hrs">[3]Bid_Summary!$M$12</definedName>
    <definedName name="Bid_Summary_Escalation_Cost" localSheetId="1">[2]Bid_Summary!$O$6</definedName>
    <definedName name="Bid_Summary_Escalation_Cost" localSheetId="0">[2]Bid_Summary!$O$6</definedName>
    <definedName name="Bid_Summary_Escalation_Cost" localSheetId="2">[3]Bid_Summary!$O$6</definedName>
    <definedName name="Bid_Summary_Escalation_Cost">[3]Bid_Summary!$O$6</definedName>
    <definedName name="Bid_Summary_Facilities_Cost" localSheetId="1">[2]Bid_Summary!$O$18</definedName>
    <definedName name="Bid_Summary_Facilities_Cost" localSheetId="0">[2]Bid_Summary!$O$18</definedName>
    <definedName name="Bid_Summary_Facilities_Cost" localSheetId="2">[3]Bid_Summary!$O$18</definedName>
    <definedName name="Bid_Summary_Facilities_Cost">[3]Bid_Summary!$O$18</definedName>
    <definedName name="Bid_Summary_Flights_Cost" localSheetId="1">[2]Bid_Summary!$O$21</definedName>
    <definedName name="Bid_Summary_Flights_Cost" localSheetId="0">[2]Bid_Summary!$O$21</definedName>
    <definedName name="Bid_Summary_Flights_Cost" localSheetId="2">[3]Bid_Summary!$O$21</definedName>
    <definedName name="Bid_Summary_Flights_Cost">[3]Bid_Summary!$O$21</definedName>
    <definedName name="Bid_Summary_GeneralCond_Cost" localSheetId="1">[2]Bid_Summary!$O$11</definedName>
    <definedName name="Bid_Summary_GeneralCond_Cost" localSheetId="0">[2]Bid_Summary!$O$11</definedName>
    <definedName name="Bid_Summary_GeneralCond_Cost" localSheetId="2">[3]Bid_Summary!$O$11</definedName>
    <definedName name="Bid_Summary_GeneralCond_Cost">[3]Bid_Summary!$O$11</definedName>
    <definedName name="Bid_Summary_GeneralCond_Man_Hrs" localSheetId="1">[2]Bid_Summary!$M$11</definedName>
    <definedName name="Bid_Summary_GeneralCond_Man_Hrs" localSheetId="0">[2]Bid_Summary!$M$11</definedName>
    <definedName name="Bid_Summary_GeneralCond_Man_Hrs" localSheetId="2">[3]Bid_Summary!$M$11</definedName>
    <definedName name="Bid_Summary_GeneralCond_Man_Hrs">[3]Bid_Summary!$M$11</definedName>
    <definedName name="Bid_Summary_Hotels_Cost" localSheetId="1">[2]Bid_Summary!$O$19</definedName>
    <definedName name="Bid_Summary_Hotels_Cost" localSheetId="0">[2]Bid_Summary!$O$19</definedName>
    <definedName name="Bid_Summary_Hotels_Cost" localSheetId="2">[3]Bid_Summary!$O$19</definedName>
    <definedName name="Bid_Summary_Hotels_Cost">[3]Bid_Summary!$O$19</definedName>
    <definedName name="Bid_Summary_LOAs_Cost" localSheetId="1">[2]Bid_Summary!$O$20</definedName>
    <definedName name="Bid_Summary_LOAs_Cost" localSheetId="0">[2]Bid_Summary!$O$20</definedName>
    <definedName name="Bid_Summary_LOAs_Cost" localSheetId="2">[3]Bid_Summary!$O$20</definedName>
    <definedName name="Bid_Summary_LOAs_Cost">[3]Bid_Summary!$O$20</definedName>
    <definedName name="Bid_Summary_Mob_Cost" localSheetId="1">[2]Bid_Summary!$O$16</definedName>
    <definedName name="Bid_Summary_Mob_Cost" localSheetId="0">[2]Bid_Summary!$O$16</definedName>
    <definedName name="Bid_Summary_Mob_Cost" localSheetId="2">[3]Bid_Summary!$O$16</definedName>
    <definedName name="Bid_Summary_Mob_Cost">[3]Bid_Summary!$O$16</definedName>
    <definedName name="Bid_Summary_Mob_Labour_Hrs" localSheetId="1">[2]Bid_Summary!$M$16</definedName>
    <definedName name="Bid_Summary_Mob_Labour_Hrs" localSheetId="0">[2]Bid_Summary!$M$16</definedName>
    <definedName name="Bid_Summary_Mob_Labour_Hrs" localSheetId="2">[3]Bid_Summary!$M$16</definedName>
    <definedName name="Bid_Summary_Mob_Labour_Hrs">[3]Bid_Summary!$M$16</definedName>
    <definedName name="Bid_Summary_Operational_CrewTrucks_Equip_Cost" localSheetId="1">[2]Bid_Summary!$R$22</definedName>
    <definedName name="Bid_Summary_Operational_CrewTrucks_Equip_Cost" localSheetId="0">[2]Bid_Summary!$R$22</definedName>
    <definedName name="Bid_Summary_Operational_CrewTrucks_Equip_Cost" localSheetId="2">[3]Bid_Summary!$R$22</definedName>
    <definedName name="Bid_Summary_Operational_CrewTrucks_Equip_Cost">[3]Bid_Summary!$R$22</definedName>
    <definedName name="Bid_Summary_Operational_CrewTrucks_Equip_Hrs" localSheetId="1">[2]Bid_Summary!$N$22</definedName>
    <definedName name="Bid_Summary_Operational_CrewTrucks_Equip_Hrs" localSheetId="0">[2]Bid_Summary!$N$22</definedName>
    <definedName name="Bid_Summary_Operational_CrewTrucks_Equip_Hrs" localSheetId="2">[3]Bid_Summary!$N$22</definedName>
    <definedName name="Bid_Summary_Operational_CrewTrucks_Equip_Hrs">[3]Bid_Summary!$N$22</definedName>
    <definedName name="Bid_Summary_Operational_Man_Hrs" localSheetId="1">[2]Bid_Summary!$M$15</definedName>
    <definedName name="Bid_Summary_Operational_Man_Hrs" localSheetId="0">[2]Bid_Summary!$M$15</definedName>
    <definedName name="Bid_Summary_Operational_Man_Hrs" localSheetId="2">[3]Bid_Summary!$M$15</definedName>
    <definedName name="Bid_Summary_Operational_Man_Hrs">[3]Bid_Summary!$M$15</definedName>
    <definedName name="Bid_Summary_Operational_SiteCosts_Man_Hrs" localSheetId="1">[2]Bid_Summary!$M$23</definedName>
    <definedName name="Bid_Summary_Operational_SiteCosts_Man_Hrs" localSheetId="0">[2]Bid_Summary!$M$23</definedName>
    <definedName name="Bid_Summary_Operational_SiteCosts_Man_Hrs" localSheetId="2">[3]Bid_Summary!$M$23</definedName>
    <definedName name="Bid_Summary_Operational_SiteCosts_Man_Hrs">[3]Bid_Summary!$M$23</definedName>
    <definedName name="Bid_Summary_Operational_Subcont_Cost" localSheetId="1">[2]Bid_Summary!$S$15</definedName>
    <definedName name="Bid_Summary_Operational_Subcont_Cost" localSheetId="0">[2]Bid_Summary!$S$15</definedName>
    <definedName name="Bid_Summary_Operational_Subcont_Cost" localSheetId="2">[3]Bid_Summary!$S$15</definedName>
    <definedName name="Bid_Summary_Operational_Subcont_Cost">[3]Bid_Summary!$S$15</definedName>
    <definedName name="Bid_Summary_PM_Cost" localSheetId="1">[2]Bid_Summary!$O$13</definedName>
    <definedName name="Bid_Summary_PM_Cost" localSheetId="0">[2]Bid_Summary!$O$13</definedName>
    <definedName name="Bid_Summary_PM_Cost" localSheetId="2">[3]Bid_Summary!$O$13</definedName>
    <definedName name="Bid_Summary_PM_Cost">[3]Bid_Summary!$O$13</definedName>
    <definedName name="Bid_Summary_PM_Man_Hrs" localSheetId="1">[2]Bid_Summary!$M$13</definedName>
    <definedName name="Bid_Summary_PM_Man_Hrs" localSheetId="0">[2]Bid_Summary!$M$13</definedName>
    <definedName name="Bid_Summary_PM_Man_Hrs" localSheetId="2">[3]Bid_Summary!$M$13</definedName>
    <definedName name="Bid_Summary_PM_Man_Hrs">[3]Bid_Summary!$M$13</definedName>
    <definedName name="Bid_Summary_Profit_Cost" localSheetId="1">[2]Bid_Summary!$O$5</definedName>
    <definedName name="Bid_Summary_Profit_Cost" localSheetId="0">[2]Bid_Summary!$O$5</definedName>
    <definedName name="Bid_Summary_Profit_Cost" localSheetId="2">[3]Bid_Summary!$O$5</definedName>
    <definedName name="Bid_Summary_Profit_Cost">[3]Bid_Summary!$O$5</definedName>
    <definedName name="Bid_Summary_Tax_Cost" localSheetId="1">[2]Bid_Summary!$O$7</definedName>
    <definedName name="Bid_Summary_Tax_Cost" localSheetId="0">[2]Bid_Summary!$O$7</definedName>
    <definedName name="Bid_Summary_Tax_Cost" localSheetId="2">[3]Bid_Summary!$O$7</definedName>
    <definedName name="Bid_Summary_Tax_Cost">[3]Bid_Summary!$O$7</definedName>
    <definedName name="Bid_Summary_Total_Allowance_Cost" localSheetId="1">[2]Bid_Summary!$W$4</definedName>
    <definedName name="Bid_Summary_Total_Allowance_Cost" localSheetId="0">[2]Bid_Summary!$W$4</definedName>
    <definedName name="Bid_Summary_Total_Allowance_Cost" localSheetId="2">[3]Bid_Summary!$W$4</definedName>
    <definedName name="Bid_Summary_Total_Allowance_Cost">[3]Bid_Summary!$W$4</definedName>
    <definedName name="Bid_Summary_Total_Cost" localSheetId="1">[2]Bid_Summary!$O$4</definedName>
    <definedName name="Bid_Summary_Total_Cost" localSheetId="0">[2]Bid_Summary!$O$4</definedName>
    <definedName name="Bid_Summary_Total_Cost" localSheetId="2">[3]Bid_Summary!$O$4</definedName>
    <definedName name="Bid_Summary_Total_Cost">[3]Bid_Summary!$O$4</definedName>
    <definedName name="Bid_Summary_Total_Equip_Cost" localSheetId="1">[2]Bid_Summary!$R$4</definedName>
    <definedName name="Bid_Summary_Total_Equip_Cost" localSheetId="0">[2]Bid_Summary!$R$4</definedName>
    <definedName name="Bid_Summary_Total_Equip_Cost" localSheetId="2">[3]Bid_Summary!$R$4</definedName>
    <definedName name="Bid_Summary_Total_Equip_Cost">[3]Bid_Summary!$R$4</definedName>
    <definedName name="Bid_Summary_Total_Equip_Hrs" localSheetId="1">[2]Bid_Summary!$N$4</definedName>
    <definedName name="Bid_Summary_Total_Equip_Hrs" localSheetId="0">[2]Bid_Summary!$N$4</definedName>
    <definedName name="Bid_Summary_Total_Equip_Hrs" localSheetId="2">[3]Bid_Summary!$N$4</definedName>
    <definedName name="Bid_Summary_Total_Equip_Hrs">[3]Bid_Summary!$N$4</definedName>
    <definedName name="Bid_Summary_Total_Fees_Cost" localSheetId="1">[2]Bid_Summary!$T$4</definedName>
    <definedName name="Bid_Summary_Total_Fees_Cost" localSheetId="0">[2]Bid_Summary!$T$4</definedName>
    <definedName name="Bid_Summary_Total_Fees_Cost" localSheetId="2">[3]Bid_Summary!$T$4</definedName>
    <definedName name="Bid_Summary_Total_Fees_Cost">[3]Bid_Summary!$T$4</definedName>
    <definedName name="Bid_Summary_Total_Labour_Cost" localSheetId="1">[2]Bid_Summary!$Q$4</definedName>
    <definedName name="Bid_Summary_Total_Labour_Cost" localSheetId="0">[2]Bid_Summary!$Q$4</definedName>
    <definedName name="Bid_Summary_Total_Labour_Cost" localSheetId="2">[3]Bid_Summary!$Q$4</definedName>
    <definedName name="Bid_Summary_Total_Labour_Cost">[3]Bid_Summary!$Q$4</definedName>
    <definedName name="Bid_Summary_Total_Man_Hrs" localSheetId="1">[2]Bid_Summary!$M$4</definedName>
    <definedName name="Bid_Summary_Total_Man_Hrs" localSheetId="0">[2]Bid_Summary!$M$4</definedName>
    <definedName name="Bid_Summary_Total_Man_Hrs" localSheetId="2">[3]Bid_Summary!$M$4</definedName>
    <definedName name="Bid_Summary_Total_Man_Hrs">[3]Bid_Summary!$M$4</definedName>
    <definedName name="Bid_Summary_Total_Material_Cost" localSheetId="1">[2]Bid_Summary!$P$4</definedName>
    <definedName name="Bid_Summary_Total_Material_Cost" localSheetId="0">[2]Bid_Summary!$P$4</definedName>
    <definedName name="Bid_Summary_Total_Material_Cost" localSheetId="2">[3]Bid_Summary!$P$4</definedName>
    <definedName name="Bid_Summary_Total_Material_Cost">[3]Bid_Summary!$P$4</definedName>
    <definedName name="Bid_Summary_Total_Subcont_Cost" localSheetId="1">[2]Bid_Summary!$S$4</definedName>
    <definedName name="Bid_Summary_Total_Subcont_Cost" localSheetId="0">[2]Bid_Summary!$S$4</definedName>
    <definedName name="Bid_Summary_Total_Subcont_Cost" localSheetId="2">[3]Bid_Summary!$S$4</definedName>
    <definedName name="Bid_Summary_Total_Subcont_Cost">[3]Bid_Summary!$S$4</definedName>
    <definedName name="Bid_Summary_Total_Supplies_Cost" localSheetId="1">[2]Bid_Summary!$U$4</definedName>
    <definedName name="Bid_Summary_Total_Supplies_Cost" localSheetId="0">[2]Bid_Summary!$U$4</definedName>
    <definedName name="Bid_Summary_Total_Supplies_Cost" localSheetId="2">[3]Bid_Summary!$U$4</definedName>
    <definedName name="Bid_Summary_Total_Supplies_Cost">[3]Bid_Summary!$U$4</definedName>
    <definedName name="Bid_Summary_Total_Travel_Cost" localSheetId="1">[2]Bid_Summary!$V$4</definedName>
    <definedName name="Bid_Summary_Total_Travel_Cost" localSheetId="0">[2]Bid_Summary!$V$4</definedName>
    <definedName name="Bid_Summary_Total_Travel_Cost" localSheetId="2">[3]Bid_Summary!$V$4</definedName>
    <definedName name="Bid_Summary_Total_Travel_Cost">[3]Bid_Summary!$V$4</definedName>
    <definedName name="Bid_Summary_Total_Undefined_Cost" localSheetId="1">[2]Bid_Summary!$X$4</definedName>
    <definedName name="Bid_Summary_Total_Undefined_Cost" localSheetId="0">[2]Bid_Summary!$X$4</definedName>
    <definedName name="Bid_Summary_Total_Undefined_Cost" localSheetId="2">[3]Bid_Summary!$X$4</definedName>
    <definedName name="Bid_Summary_Total_Undefined_Cost">[3]Bid_Summary!$X$4</definedName>
    <definedName name="Bid_Summary_WinterFactor_Cost" localSheetId="1">[2]Bid_Summary!$O$9</definedName>
    <definedName name="Bid_Summary_WinterFactor_Cost" localSheetId="0">[2]Bid_Summary!$O$9</definedName>
    <definedName name="Bid_Summary_WinterFactor_Cost" localSheetId="2">[3]Bid_Summary!$O$9</definedName>
    <definedName name="Bid_Summary_WinterFactor_Cost">[3]Bid_Summary!$O$9</definedName>
    <definedName name="bill">[20]notes!$A$1:$A$2</definedName>
    <definedName name="Boundle" localSheetId="11">#REF!</definedName>
    <definedName name="Boundle" localSheetId="1">#REF!</definedName>
    <definedName name="Boundle" localSheetId="0">#REF!</definedName>
    <definedName name="Boundle" localSheetId="2">#REF!</definedName>
    <definedName name="Boundle">#REF!</definedName>
    <definedName name="BREAKER" localSheetId="11">#REF!</definedName>
    <definedName name="BREAKER" localSheetId="1">#REF!</definedName>
    <definedName name="BREAKER" localSheetId="0">#REF!</definedName>
    <definedName name="BREAKER" localSheetId="2">#REF!</definedName>
    <definedName name="BREAKER">#REF!</definedName>
    <definedName name="Bundle" localSheetId="11">#REF!</definedName>
    <definedName name="Bundle" localSheetId="1">#REF!</definedName>
    <definedName name="Bundle" localSheetId="0">#REF!</definedName>
    <definedName name="Bundle" localSheetId="2">#REF!</definedName>
    <definedName name="Bundle">#REF!</definedName>
    <definedName name="BUSWORK" localSheetId="11">#REF!</definedName>
    <definedName name="BUSWORK" localSheetId="1">#REF!</definedName>
    <definedName name="BUSWORK" localSheetId="0">#REF!</definedName>
    <definedName name="BUSWORK" localSheetId="2">#REF!</definedName>
    <definedName name="BUSWORK">#REF!</definedName>
    <definedName name="C_DistOneWay_HaulTakeOff" localSheetId="11">#REF!</definedName>
    <definedName name="C_DistOneWay_HaulTakeOff" localSheetId="1">#REF!</definedName>
    <definedName name="C_DistOneWay_HaulTakeOff" localSheetId="0">#REF!</definedName>
    <definedName name="C_DistOneWay_HaulTakeOff" localSheetId="2">#REF!</definedName>
    <definedName name="C_DistOneWay_HaulTakeOff">#REF!</definedName>
    <definedName name="C_FleetHrs_HaulTakeOff" localSheetId="11">#REF!</definedName>
    <definedName name="C_FleetHrs_HaulTakeOff" localSheetId="1">#REF!</definedName>
    <definedName name="C_FleetHrs_HaulTakeOff" localSheetId="0">#REF!</definedName>
    <definedName name="C_FleetHrs_HaulTakeOff" localSheetId="2">#REF!</definedName>
    <definedName name="C_FleetHrs_HaulTakeOff">#REF!</definedName>
    <definedName name="C_FleetShifts_HaulTakeOff" localSheetId="11">#REF!</definedName>
    <definedName name="C_FleetShifts_HaulTakeOff" localSheetId="1">#REF!</definedName>
    <definedName name="C_FleetShifts_HaulTakeOff" localSheetId="0">#REF!</definedName>
    <definedName name="C_FleetShifts_HaulTakeOff" localSheetId="2">#REF!</definedName>
    <definedName name="C_FleetShifts_HaulTakeOff">#REF!</definedName>
    <definedName name="C_FleetUnitsPerHr_HaulTakeOff" localSheetId="11">#REF!</definedName>
    <definedName name="C_FleetUnitsPerHr_HaulTakeOff" localSheetId="1">#REF!</definedName>
    <definedName name="C_FleetUnitsPerHr_HaulTakeOff" localSheetId="0">#REF!</definedName>
    <definedName name="C_FleetUnitsPerHr_HaulTakeOff" localSheetId="2">#REF!</definedName>
    <definedName name="C_FleetUnitsPerHr_HaulTakeOff">#REF!</definedName>
    <definedName name="C_HaulerHrs_HaulTakeOff" localSheetId="11">#REF!</definedName>
    <definedName name="C_HaulerHrs_HaulTakeOff" localSheetId="1">#REF!</definedName>
    <definedName name="C_HaulerHrs_HaulTakeOff" localSheetId="0">#REF!</definedName>
    <definedName name="C_HaulerHrs_HaulTakeOff" localSheetId="2">#REF!</definedName>
    <definedName name="C_HaulerHrs_HaulTakeOff">#REF!</definedName>
    <definedName name="C_HaulersPerFleet_HaulTakeOff" localSheetId="11">#REF!</definedName>
    <definedName name="C_HaulersPerFleet_HaulTakeOff" localSheetId="1">#REF!</definedName>
    <definedName name="C_HaulersPerFleet_HaulTakeOff" localSheetId="0">#REF!</definedName>
    <definedName name="C_HaulersPerFleet_HaulTakeOff" localSheetId="2">#REF!</definedName>
    <definedName name="C_HaulersPerFleet_HaulTakeOff">#REF!</definedName>
    <definedName name="C_HaulQty_HaulTakeOff" localSheetId="11">#REF!</definedName>
    <definedName name="C_HaulQty_HaulTakeOff" localSheetId="1">#REF!</definedName>
    <definedName name="C_HaulQty_HaulTakeOff" localSheetId="0">#REF!</definedName>
    <definedName name="C_HaulQty_HaulTakeOff" localSheetId="2">#REF!</definedName>
    <definedName name="C_HaulQty_HaulTakeOff">#REF!</definedName>
    <definedName name="C_HaulUM_HaulTakeOff" localSheetId="11">#REF!</definedName>
    <definedName name="C_HaulUM_HaulTakeOff" localSheetId="1">#REF!</definedName>
    <definedName name="C_HaulUM_HaulTakeOff" localSheetId="0">#REF!</definedName>
    <definedName name="C_HaulUM_HaulTakeOff" localSheetId="2">#REF!</definedName>
    <definedName name="C_HaulUM_HaulTakeOff">#REF!</definedName>
    <definedName name="C_HrsPerLoad_HaulTakeOff" localSheetId="11">#REF!</definedName>
    <definedName name="C_HrsPerLoad_HaulTakeOff" localSheetId="1">#REF!</definedName>
    <definedName name="C_HrsPerLoad_HaulTakeOff" localSheetId="0">#REF!</definedName>
    <definedName name="C_HrsPerLoad_HaulTakeOff" localSheetId="2">#REF!</definedName>
    <definedName name="C_HrsPerLoad_HaulTakeOff">#REF!</definedName>
    <definedName name="C_HrsPerShift_HaulTakeOff" localSheetId="11">#REF!</definedName>
    <definedName name="C_HrsPerShift_HaulTakeOff" localSheetId="1">#REF!</definedName>
    <definedName name="C_HrsPerShift_HaulTakeOff" localSheetId="0">#REF!</definedName>
    <definedName name="C_HrsPerShift_HaulTakeOff" localSheetId="2">#REF!</definedName>
    <definedName name="C_HrsPerShift_HaulTakeOff">#REF!</definedName>
    <definedName name="C_LoadsPerHr_HaulTakeOff" localSheetId="11">#REF!</definedName>
    <definedName name="C_LoadsPerHr_HaulTakeOff" localSheetId="1">#REF!</definedName>
    <definedName name="C_LoadsPerHr_HaulTakeOff" localSheetId="0">#REF!</definedName>
    <definedName name="C_LoadsPerHr_HaulTakeOff" localSheetId="2">#REF!</definedName>
    <definedName name="C_LoadsPerHr_HaulTakeOff">#REF!</definedName>
    <definedName name="C_NumHaulers_HaulTakeOff" localSheetId="11">#REF!</definedName>
    <definedName name="C_NumHaulers_HaulTakeOff" localSheetId="1">#REF!</definedName>
    <definedName name="C_NumHaulers_HaulTakeOff" localSheetId="0">#REF!</definedName>
    <definedName name="C_NumHaulers_HaulTakeOff" localSheetId="2">#REF!</definedName>
    <definedName name="C_NumHaulers_HaulTakeOff">#REF!</definedName>
    <definedName name="C_NumLoads_HaulTakeOff" localSheetId="11">#REF!</definedName>
    <definedName name="C_NumLoads_HaulTakeOff" localSheetId="1">#REF!</definedName>
    <definedName name="C_NumLoads_HaulTakeOff" localSheetId="0">#REF!</definedName>
    <definedName name="C_NumLoads_HaulTakeOff" localSheetId="2">#REF!</definedName>
    <definedName name="C_NumLoads_HaulTakeOff">#REF!</definedName>
    <definedName name="C_UnitsPerHaulerHr_HaulTakeOff" localSheetId="11">#REF!</definedName>
    <definedName name="C_UnitsPerHaulerHr_HaulTakeOff" localSheetId="1">#REF!</definedName>
    <definedName name="C_UnitsPerHaulerHr_HaulTakeOff" localSheetId="0">#REF!</definedName>
    <definedName name="C_UnitsPerHaulerHr_HaulTakeOff" localSheetId="2">#REF!</definedName>
    <definedName name="C_UnitsPerHaulerHr_HaulTakeOff">#REF!</definedName>
    <definedName name="C_UnitsPerLoad_HaulTakeOff" localSheetId="11">#REF!</definedName>
    <definedName name="C_UnitsPerLoad_HaulTakeOff" localSheetId="1">#REF!</definedName>
    <definedName name="C_UnitsPerLoad_HaulTakeOff" localSheetId="0">#REF!</definedName>
    <definedName name="C_UnitsPerLoad_HaulTakeOff" localSheetId="2">#REF!</definedName>
    <definedName name="C_UnitsPerLoad_HaulTakeOff">#REF!</definedName>
    <definedName name="CABLING" localSheetId="11">#REF!</definedName>
    <definedName name="CABLING" localSheetId="1">#REF!</definedName>
    <definedName name="CABLING" localSheetId="0">#REF!</definedName>
    <definedName name="CABLING" localSheetId="2">#REF!</definedName>
    <definedName name="CABLING">#REF!</definedName>
    <definedName name="Camp_MU" localSheetId="1">'[18]Third Party Service Costs'!$E$4</definedName>
    <definedName name="Camp_MU" localSheetId="0">'[18]Third Party Service Costs'!$E$4</definedName>
    <definedName name="Camp_MU" localSheetId="2">'[19]Third Party Service Costs'!$E$4</definedName>
    <definedName name="Camp_MU">'[19]Third Party Service Costs'!$E$4</definedName>
    <definedName name="Cash_Flow__US_Portion_in___CAN" localSheetId="11">#REF!</definedName>
    <definedName name="Cash_Flow__US_Portion_in___CAN" localSheetId="1">#REF!</definedName>
    <definedName name="Cash_Flow__US_Portion_in___CAN" localSheetId="0">#REF!</definedName>
    <definedName name="Cash_Flow__US_Portion_in___CAN" localSheetId="2">#REF!</definedName>
    <definedName name="Cash_Flow__US_Portion_in___CAN">#REF!</definedName>
    <definedName name="Category" localSheetId="1">#REF!</definedName>
    <definedName name="Category" localSheetId="0">#REF!</definedName>
    <definedName name="Category">#REF!</definedName>
    <definedName name="CD___D1" localSheetId="1">#REF!</definedName>
    <definedName name="CD___D1" localSheetId="0">#REF!</definedName>
    <definedName name="CD___D1">#REF!</definedName>
    <definedName name="Chain" localSheetId="11">#REF!</definedName>
    <definedName name="Chain" localSheetId="1">#REF!</definedName>
    <definedName name="Chain" localSheetId="0">#REF!</definedName>
    <definedName name="Chain" localSheetId="2">#REF!</definedName>
    <definedName name="Chain">#REF!</definedName>
    <definedName name="Chain_HY_60L18" localSheetId="1">[21]Coordinates!$D$71:$N$82</definedName>
    <definedName name="Chain_HY_60L18" localSheetId="0">[22]Coordinates!$D$71:$N$82</definedName>
    <definedName name="Chain_HY_60L18" localSheetId="2">[23]Coordinates!$D$71:$N$82</definedName>
    <definedName name="Chain_HY_60L18">[23]Coordinates!$D$71:$N$82</definedName>
    <definedName name="CIVIL" localSheetId="11">#REF!</definedName>
    <definedName name="CIVIL" localSheetId="1">#REF!</definedName>
    <definedName name="CIVIL" localSheetId="0">#REF!</definedName>
    <definedName name="CIVIL" localSheetId="2">#REF!</definedName>
    <definedName name="CIVIL">#REF!</definedName>
    <definedName name="Civil_Access" localSheetId="11">#REF!</definedName>
    <definedName name="Civil_Access" localSheetId="1">#REF!</definedName>
    <definedName name="Civil_Access" localSheetId="0">#REF!</definedName>
    <definedName name="Civil_Access" localSheetId="2">#REF!</definedName>
    <definedName name="Civil_Access">#REF!</definedName>
    <definedName name="CJ" localSheetId="1">#REF!</definedName>
    <definedName name="CJ" localSheetId="0">#REF!</definedName>
    <definedName name="CJ">#REF!</definedName>
    <definedName name="ColumnTitle1" localSheetId="2">#REF!</definedName>
    <definedName name="ColumnTitle1">[24]!ServicePriceList[[#Headers],[Service ID Number]]</definedName>
    <definedName name="CompactRate" localSheetId="1">'[25]Production rates'!$E$10</definedName>
    <definedName name="CompactRate" localSheetId="0">'[25]Production rates'!$E$10</definedName>
    <definedName name="CompactRate" localSheetId="2">'[26]Production rates'!$E$10</definedName>
    <definedName name="CompactRate">'[26]Production rates'!$E$10</definedName>
    <definedName name="CONDUCTOR" localSheetId="11">#REF!</definedName>
    <definedName name="CONDUCTOR" localSheetId="1">#REF!</definedName>
    <definedName name="CONDUCTOR" localSheetId="0">#REF!</definedName>
    <definedName name="CONDUCTOR" localSheetId="2">#REF!</definedName>
    <definedName name="CONDUCTOR">#REF!</definedName>
    <definedName name="Contr_MU" localSheetId="1">'Cover Page'!#REF!</definedName>
    <definedName name="Contr_MU" localSheetId="0">#REF!</definedName>
    <definedName name="Contr_MU">'[17]Summary - (Archive)'!$B$14</definedName>
    <definedName name="ContractReference" localSheetId="11">#REF!</definedName>
    <definedName name="ContractReference" localSheetId="1">#REF!</definedName>
    <definedName name="ContractReference" localSheetId="0">#REF!</definedName>
    <definedName name="ContractReference" localSheetId="2">#REF!</definedName>
    <definedName name="ContractReference">#REF!</definedName>
    <definedName name="Coord" localSheetId="11">#REF!</definedName>
    <definedName name="Coord" localSheetId="1">#REF!</definedName>
    <definedName name="Coord" localSheetId="0">#REF!</definedName>
    <definedName name="Coord" localSheetId="2">#REF!</definedName>
    <definedName name="Coord">#REF!</definedName>
    <definedName name="Coords" localSheetId="1">[27]Coordinates!$A$2:$N$162</definedName>
    <definedName name="Coords" localSheetId="0">[28]Coordinates!$A$2:$N$162</definedName>
    <definedName name="Coords" localSheetId="2">[28]Coordinates!$A$2:$N$162</definedName>
    <definedName name="Coords">[29]Coordinates!$A$2:$N$162</definedName>
    <definedName name="CostsFor3rdParty" localSheetId="1">'[25]Third Party Service Costs'!$A$10:$S$478</definedName>
    <definedName name="CostsFor3rdParty" localSheetId="0">'[25]Third Party Service Costs'!$A$10:$S$478</definedName>
    <definedName name="CostsFor3rdParty" localSheetId="2">'[26]Third Party Service Costs'!$A$10:$S$478</definedName>
    <definedName name="CostsFor3rdParty">'[26]Third Party Service Costs'!$A$10:$S$478</definedName>
    <definedName name="CritRange" localSheetId="1">OFFSET([30]ProjectTotals!$P$9,0,0,5-COUNTBLANK([30]ProjectTotals!$P$9:$P$13),11)</definedName>
    <definedName name="CritRange" localSheetId="0">OFFSET([30]ProjectTotals!$P$9,0,0,5-COUNTBLANK([30]ProjectTotals!$P$9:$P$13),11)</definedName>
    <definedName name="CritRange" localSheetId="2">OFFSET([31]ProjectTotals!$P$9,0,0,5-COUNTBLANK([31]ProjectTotals!$P$9:$P$13),11)</definedName>
    <definedName name="CritRange">OFFSET([31]ProjectTotals!$P$9,0,0,5-COUNTBLANK([31]ProjectTotals!$P$9:$P$13),11)</definedName>
    <definedName name="Cube" localSheetId="11">#REF!</definedName>
    <definedName name="Cube" localSheetId="1">#REF!</definedName>
    <definedName name="Cube" localSheetId="0">#REF!</definedName>
    <definedName name="Cube" localSheetId="2">#REF!</definedName>
    <definedName name="Cube">#REF!</definedName>
    <definedName name="D" localSheetId="1">[4]Line!$G$316:$G$325</definedName>
    <definedName name="D" localSheetId="0">[4]Line!$G$316:$G$325</definedName>
    <definedName name="D" localSheetId="2">[5]Line!$G$316:$G$325</definedName>
    <definedName name="D">[5]Line!$G$316:$G$325</definedName>
    <definedName name="Daily_Working_Hrs" localSheetId="1">[2]Bid_Summary!$D$17</definedName>
    <definedName name="Daily_Working_Hrs" localSheetId="0">[2]Bid_Summary!$D$17</definedName>
    <definedName name="Daily_Working_Hrs" localSheetId="2">[3]Bid_Summary!$D$17</definedName>
    <definedName name="Daily_Working_Hrs">[3]Bid_Summary!$D$17</definedName>
    <definedName name="Day_ON" localSheetId="1">[2]Bid_Summary!$D$15</definedName>
    <definedName name="Day_ON" localSheetId="0">[2]Bid_Summary!$D$15</definedName>
    <definedName name="Day_ON" localSheetId="2">[3]Bid_Summary!$D$15</definedName>
    <definedName name="Day_ON">[3]Bid_Summary!$D$15</definedName>
    <definedName name="DaysPerMonth" localSheetId="1">[32]Indirects!$K$4</definedName>
    <definedName name="DaysPerMonth" localSheetId="0">[25]Indirects!$L$4</definedName>
    <definedName name="DaysPerMonth" localSheetId="2">[26]Indirects!$L$4</definedName>
    <definedName name="DaysPerMonth">[26]Indirects!$L$4</definedName>
    <definedName name="ddd" localSheetId="1">OFFSET([30]ProjectTotals!$P$9,0,0,5-COUNTBLANK([30]ProjectTotals!$P$9:$P$13),11)</definedName>
    <definedName name="ddd" localSheetId="0">OFFSET([30]ProjectTotals!$P$9,0,0,5-COUNTBLANK([30]ProjectTotals!$P$9:$P$13),11)</definedName>
    <definedName name="ddd" localSheetId="2">OFFSET([31]ProjectTotals!$P$9,0,0,5-COUNTBLANK([31]ProjectTotals!$P$9:$P$13),11)</definedName>
    <definedName name="ddd">OFFSET([31]ProjectTotals!$P$9,0,0,5-COUNTBLANK([31]ProjectTotals!$P$9:$P$13),11)</definedName>
    <definedName name="DDDD" localSheetId="1">OFFSET([30]ProjectTotals!$P$9,0,0,5-COUNTBLANK([30]ProjectTotals!$P$9:$P$13),11)</definedName>
    <definedName name="DDDD" localSheetId="0">OFFSET([30]ProjectTotals!$P$9,0,0,5-COUNTBLANK([30]ProjectTotals!$P$9:$P$13),11)</definedName>
    <definedName name="DDDD" localSheetId="2">OFFSET([31]ProjectTotals!$P$9,0,0,5-COUNTBLANK([31]ProjectTotals!$P$9:$P$13),11)</definedName>
    <definedName name="DDDD">OFFSET([31]ProjectTotals!$P$9,0,0,5-COUNTBLANK([31]ProjectTotals!$P$9:$P$13),11)</definedName>
    <definedName name="DE___E1" localSheetId="1">#REF!</definedName>
    <definedName name="DE___E1" localSheetId="0">#REF!</definedName>
    <definedName name="DE___E1">#REF!</definedName>
    <definedName name="Def.GrillageHaul.lb_hr" localSheetId="1">'[10]Production rates'!$E$30</definedName>
    <definedName name="Def.GrillageHaul.lb_hr" localSheetId="0">'[10]Production rates'!$E$30</definedName>
    <definedName name="Def.GrillageHaul.lb_hr" localSheetId="2">'[11]Production rates'!$E$30</definedName>
    <definedName name="Def.GrillageHaul.lb_hr">'[11]Production rates'!$E$30</definedName>
    <definedName name="def.TowerHaul_lb_hr" localSheetId="1">'[10]Production rates'!$E$37</definedName>
    <definedName name="def.TowerHaul_lb_hr" localSheetId="0">'[10]Production rates'!$E$37</definedName>
    <definedName name="def.TowerHaul_lb_hr" localSheetId="2">'[11]Production rates'!$E$37</definedName>
    <definedName name="def.TowerHaul_lb_hr">'[11]Production rates'!$E$37</definedName>
    <definedName name="dfwewqe" localSheetId="1">'[15]000000 Janet Langdon 240kV Line'!$A$1</definedName>
    <definedName name="dfwewqe" localSheetId="0">'[15]000000 Janet Langdon 240kV Line'!$A$1</definedName>
    <definedName name="dfwewqe" localSheetId="2">'[16]000000 Janet Langdon 240kV Line'!$A$1</definedName>
    <definedName name="dfwewqe">'[16]000000 Janet Langdon 240kV Line'!$A$1</definedName>
    <definedName name="dlist" localSheetId="11">#REF!</definedName>
    <definedName name="dlist" localSheetId="1">#REF!</definedName>
    <definedName name="dlist" localSheetId="0">#REF!</definedName>
    <definedName name="dlist" localSheetId="2">#REF!</definedName>
    <definedName name="dlist">#REF!</definedName>
    <definedName name="dsfgvvv" localSheetId="1">'[15]000000 Keystone 4 Pump Station'!$A$1</definedName>
    <definedName name="dsfgvvv" localSheetId="0">'[15]000000 Keystone 4 Pump Station'!$A$1</definedName>
    <definedName name="dsfgvvv" localSheetId="2">'[16]000000 Keystone 4 Pump Station'!$A$1</definedName>
    <definedName name="dsfgvvv">'[16]000000 Keystone 4 Pump Station'!$A$1</definedName>
    <definedName name="E" localSheetId="1">[4]Line!$G$326:$G$453</definedName>
    <definedName name="E" localSheetId="0">[4]Line!$G$326:$G$453</definedName>
    <definedName name="E" localSheetId="2">[5]Line!$G$326:$G$453</definedName>
    <definedName name="E">[5]Line!$G$326:$G$453</definedName>
    <definedName name="E_AntiStrip_AsphaltMixDesigner" localSheetId="11">#REF!</definedName>
    <definedName name="E_AntiStrip_AsphaltMixDesigner" localSheetId="1">#REF!</definedName>
    <definedName name="E_AntiStrip_AsphaltMixDesigner" localSheetId="0">#REF!</definedName>
    <definedName name="E_AntiStrip_AsphaltMixDesigner" localSheetId="2">#REF!</definedName>
    <definedName name="E_AntiStrip_AsphaltMixDesigner">#REF!</definedName>
    <definedName name="E_AR2000_AsphaltMixDesigner" localSheetId="11">#REF!</definedName>
    <definedName name="E_AR2000_AsphaltMixDesigner" localSheetId="1">#REF!</definedName>
    <definedName name="E_AR2000_AsphaltMixDesigner" localSheetId="0">#REF!</definedName>
    <definedName name="E_AR2000_AsphaltMixDesigner" localSheetId="2">#REF!</definedName>
    <definedName name="E_AR2000_AsphaltMixDesigner">#REF!</definedName>
    <definedName name="E_AR4000_AsphaltMixDesigner" localSheetId="11">#REF!</definedName>
    <definedName name="E_AR4000_AsphaltMixDesigner" localSheetId="1">#REF!</definedName>
    <definedName name="E_AR4000_AsphaltMixDesigner" localSheetId="0">#REF!</definedName>
    <definedName name="E_AR4000_AsphaltMixDesigner" localSheetId="2">#REF!</definedName>
    <definedName name="E_AR4000_AsphaltMixDesigner">#REF!</definedName>
    <definedName name="E_MAblend1_AsphaltMixDesigner" localSheetId="11">#REF!</definedName>
    <definedName name="E_MAblend1_AsphaltMixDesigner" localSheetId="1">#REF!</definedName>
    <definedName name="E_MAblend1_AsphaltMixDesigner" localSheetId="0">#REF!</definedName>
    <definedName name="E_MAblend1_AsphaltMixDesigner" localSheetId="2">#REF!</definedName>
    <definedName name="E_MAblend1_AsphaltMixDesigner">#REF!</definedName>
    <definedName name="E_MAblend2_AsphaltMixDesigner" localSheetId="11">#REF!</definedName>
    <definedName name="E_MAblend2_AsphaltMixDesigner" localSheetId="1">#REF!</definedName>
    <definedName name="E_MAblend2_AsphaltMixDesigner" localSheetId="0">#REF!</definedName>
    <definedName name="E_MAblend2_AsphaltMixDesigner" localSheetId="2">#REF!</definedName>
    <definedName name="E_MAblend2_AsphaltMixDesigner">#REF!</definedName>
    <definedName name="E_MAcourse_AsphaltMixDesigner" localSheetId="11">#REF!</definedName>
    <definedName name="E_MAcourse_AsphaltMixDesigner" localSheetId="1">#REF!</definedName>
    <definedName name="E_MAcourse_AsphaltMixDesigner" localSheetId="0">#REF!</definedName>
    <definedName name="E_MAcourse_AsphaltMixDesigner" localSheetId="2">#REF!</definedName>
    <definedName name="E_MAcourse_AsphaltMixDesigner">#REF!</definedName>
    <definedName name="E_MAhome_AsphaltMixDesigner" localSheetId="11">#REF!</definedName>
    <definedName name="E_MAhome_AsphaltMixDesigner" localSheetId="1">#REF!</definedName>
    <definedName name="E_MAhome_AsphaltMixDesigner" localSheetId="0">#REF!</definedName>
    <definedName name="E_MAhome_AsphaltMixDesigner" localSheetId="2">#REF!</definedName>
    <definedName name="E_MAhome_AsphaltMixDesigner">#REF!</definedName>
    <definedName name="E_MAintermed_AsphaltMixDesigner" localSheetId="11">#REF!</definedName>
    <definedName name="E_MAintermed_AsphaltMixDesigner" localSheetId="1">#REF!</definedName>
    <definedName name="E_MAintermed_AsphaltMixDesigner" localSheetId="0">#REF!</definedName>
    <definedName name="E_MAintermed_AsphaltMixDesigner" localSheetId="2">#REF!</definedName>
    <definedName name="E_MAintermed_AsphaltMixDesigner">#REF!</definedName>
    <definedName name="E_MixCostPerTon_AsphaltMixDesigner" localSheetId="11">#REF!</definedName>
    <definedName name="E_MixCostPerTon_AsphaltMixDesigner" localSheetId="1">#REF!</definedName>
    <definedName name="E_MixCostPerTon_AsphaltMixDesigner" localSheetId="0">#REF!</definedName>
    <definedName name="E_MixCostPerTon_AsphaltMixDesigner" localSheetId="2">#REF!</definedName>
    <definedName name="E_MixCostPerTon_AsphaltMixDesigner">#REF!</definedName>
    <definedName name="EF" localSheetId="1">#REF!</definedName>
    <definedName name="EF" localSheetId="0">#REF!</definedName>
    <definedName name="EF">#REF!</definedName>
    <definedName name="EG___G1" localSheetId="1">#REF!</definedName>
    <definedName name="EG___G1" localSheetId="0">#REF!</definedName>
    <definedName name="EG___G1">#REF!</definedName>
    <definedName name="Eng_Mgmt_HRS" localSheetId="1">'[33]893L'!$E$17</definedName>
    <definedName name="Eng_Mgmt_HRS" localSheetId="0">'[33]893L'!$E$17</definedName>
    <definedName name="Eng_Mgmt_HRS" localSheetId="2">'[34]893L'!$E$17</definedName>
    <definedName name="Eng_Mgmt_HRS">'[34]893L'!$E$17</definedName>
    <definedName name="EQUIPMENT" localSheetId="11">#REF!</definedName>
    <definedName name="EQUIPMENT" localSheetId="1">#REF!</definedName>
    <definedName name="EQUIPMENT" localSheetId="0">#REF!</definedName>
    <definedName name="EQUIPMENT" localSheetId="2">#REF!</definedName>
    <definedName name="EQUIPMENT">#REF!</definedName>
    <definedName name="errgwwe" localSheetId="1">'[15]000000 SE Bulk 2'!$A$1</definedName>
    <definedName name="errgwwe" localSheetId="0">'[15]000000 SE Bulk 2'!$A$1</definedName>
    <definedName name="errgwwe" localSheetId="2">'[16]000000 SE Bulk 2'!$A$1</definedName>
    <definedName name="errgwwe">'[16]000000 SE Bulk 2'!$A$1</definedName>
    <definedName name="Evaluation" localSheetId="11">#REF!</definedName>
    <definedName name="Evaluation" localSheetId="1">#REF!</definedName>
    <definedName name="Evaluation" localSheetId="0">#REF!</definedName>
    <definedName name="Evaluation" localSheetId="2">#REF!</definedName>
    <definedName name="Evaluation">#REF!</definedName>
    <definedName name="ex" localSheetId="11">#REF!</definedName>
    <definedName name="ex" localSheetId="1">#REF!</definedName>
    <definedName name="ex" localSheetId="0">#REF!</definedName>
    <definedName name="ex" localSheetId="2">#REF!</definedName>
    <definedName name="ex">#REF!</definedName>
    <definedName name="EXCH" localSheetId="11">#REF!</definedName>
    <definedName name="EXCH" localSheetId="1">#REF!</definedName>
    <definedName name="EXCH" localSheetId="0">#REF!</definedName>
    <definedName name="EXCH" localSheetId="2">#REF!</definedName>
    <definedName name="EXCH">#REF!</definedName>
    <definedName name="Existing_All_Season_Upgrade" localSheetId="11">[6]EcosysSummary!#REF!</definedName>
    <definedName name="Existing_All_Season_Upgrade" localSheetId="1">[7]EcosysSummary!#REF!</definedName>
    <definedName name="Existing_All_Season_Upgrade" localSheetId="0">[7]EcosysSummary!#REF!</definedName>
    <definedName name="Existing_All_Season_Upgrade" localSheetId="2">[6]EcosysSummary!#REF!</definedName>
    <definedName name="Existing_All_Season_Upgrade">[6]EcosysSummary!#REF!</definedName>
    <definedName name="EXTERNAL" localSheetId="1">#REF!</definedName>
    <definedName name="EXTERNAL" localSheetId="0">#REF!</definedName>
    <definedName name="EXTERNAL">#REF!</definedName>
    <definedName name="F_Abut1FormSF_BridgeTakeOff" localSheetId="11">#REF!</definedName>
    <definedName name="F_Abut1FormSF_BridgeTakeOff" localSheetId="1">#REF!</definedName>
    <definedName name="F_Abut1FormSF_BridgeTakeOff" localSheetId="0">#REF!</definedName>
    <definedName name="F_Abut1FormSF_BridgeTakeOff" localSheetId="2">#REF!</definedName>
    <definedName name="F_Abut1FormSF_BridgeTakeOff">#REF!</definedName>
    <definedName name="F_Abut1pccCY_BridgeTakeOff" localSheetId="11">#REF!</definedName>
    <definedName name="F_Abut1pccCY_BridgeTakeOff" localSheetId="1">#REF!</definedName>
    <definedName name="F_Abut1pccCY_BridgeTakeOff" localSheetId="0">#REF!</definedName>
    <definedName name="F_Abut1pccCY_BridgeTakeOff" localSheetId="2">#REF!</definedName>
    <definedName name="F_Abut1pccCY_BridgeTakeOff">#REF!</definedName>
    <definedName name="F_Abut2FormSF_BridgeTakeOff" localSheetId="11">#REF!</definedName>
    <definedName name="F_Abut2FormSF_BridgeTakeOff" localSheetId="1">#REF!</definedName>
    <definedName name="F_Abut2FormSF_BridgeTakeOff" localSheetId="0">#REF!</definedName>
    <definedName name="F_Abut2FormSF_BridgeTakeOff" localSheetId="2">#REF!</definedName>
    <definedName name="F_Abut2FormSF_BridgeTakeOff">#REF!</definedName>
    <definedName name="F_Abut2pccCY_BridgeTakeOff" localSheetId="11">#REF!</definedName>
    <definedName name="F_Abut2pccCY_BridgeTakeOff" localSheetId="1">#REF!</definedName>
    <definedName name="F_Abut2pccCY_BridgeTakeOff" localSheetId="0">#REF!</definedName>
    <definedName name="F_Abut2pccCY_BridgeTakeOff" localSheetId="2">#REF!</definedName>
    <definedName name="F_Abut2pccCY_BridgeTakeOff">#REF!</definedName>
    <definedName name="F_ApproachFormSF_BridgeTakeOff" localSheetId="11">#REF!</definedName>
    <definedName name="F_ApproachFormSF_BridgeTakeOff" localSheetId="1">#REF!</definedName>
    <definedName name="F_ApproachFormSF_BridgeTakeOff" localSheetId="0">#REF!</definedName>
    <definedName name="F_ApproachFormSF_BridgeTakeOff" localSheetId="2">#REF!</definedName>
    <definedName name="F_ApproachFormSF_BridgeTakeOff">#REF!</definedName>
    <definedName name="F_ApproachpccCY_BridgeTakeOff" localSheetId="11">#REF!</definedName>
    <definedName name="F_ApproachpccCY_BridgeTakeOff" localSheetId="1">#REF!</definedName>
    <definedName name="F_ApproachpccCY_BridgeTakeOff" localSheetId="0">#REF!</definedName>
    <definedName name="F_ApproachpccCY_BridgeTakeOff" localSheetId="2">#REF!</definedName>
    <definedName name="F_ApproachpccCY_BridgeTakeOff">#REF!</definedName>
    <definedName name="F_BarrierFormSF_BridgeTakeOff" localSheetId="11">#REF!</definedName>
    <definedName name="F_BarrierFormSF_BridgeTakeOff" localSheetId="1">#REF!</definedName>
    <definedName name="F_BarrierFormSF_BridgeTakeOff" localSheetId="0">#REF!</definedName>
    <definedName name="F_BarrierFormSF_BridgeTakeOff" localSheetId="2">#REF!</definedName>
    <definedName name="F_BarrierFormSF_BridgeTakeOff">#REF!</definedName>
    <definedName name="F_BarrierpccCY_BridgeTakeOff" localSheetId="11">#REF!</definedName>
    <definedName name="F_BarrierpccCY_BridgeTakeOff" localSheetId="1">#REF!</definedName>
    <definedName name="F_BarrierpccCY_BridgeTakeOff" localSheetId="0">#REF!</definedName>
    <definedName name="F_BarrierpccCY_BridgeTakeOff" localSheetId="2">#REF!</definedName>
    <definedName name="F_BarrierpccCY_BridgeTakeOff">#REF!</definedName>
    <definedName name="F_CapFormSF_BridgeTakeOff" localSheetId="11">#REF!</definedName>
    <definedName name="F_CapFormSF_BridgeTakeOff" localSheetId="1">#REF!</definedName>
    <definedName name="F_CapFormSF_BridgeTakeOff" localSheetId="0">#REF!</definedName>
    <definedName name="F_CapFormSF_BridgeTakeOff" localSheetId="2">#REF!</definedName>
    <definedName name="F_CapFormSF_BridgeTakeOff">#REF!</definedName>
    <definedName name="F_CappccCY_BridgeTakeOff" localSheetId="11">#REF!</definedName>
    <definedName name="F_CappccCY_BridgeTakeOff" localSheetId="1">#REF!</definedName>
    <definedName name="F_CappccCY_BridgeTakeOff" localSheetId="0">#REF!</definedName>
    <definedName name="F_CappccCY_BridgeTakeOff" localSheetId="2">#REF!</definedName>
    <definedName name="F_CappccCY_BridgeTakeOff">#REF!</definedName>
    <definedName name="F_ColumnFormSF_BridgeTakeOff" localSheetId="11">#REF!</definedName>
    <definedName name="F_ColumnFormSF_BridgeTakeOff" localSheetId="1">#REF!</definedName>
    <definedName name="F_ColumnFormSF_BridgeTakeOff" localSheetId="0">#REF!</definedName>
    <definedName name="F_ColumnFormSF_BridgeTakeOff" localSheetId="2">#REF!</definedName>
    <definedName name="F_ColumnFormSF_BridgeTakeOff">#REF!</definedName>
    <definedName name="F_ColumnpccCY_BridgeTakeOff" localSheetId="11">#REF!</definedName>
    <definedName name="F_ColumnpccCY_BridgeTakeOff" localSheetId="1">#REF!</definedName>
    <definedName name="F_ColumnpccCY_BridgeTakeOff" localSheetId="0">#REF!</definedName>
    <definedName name="F_ColumnpccCY_BridgeTakeOff" localSheetId="2">#REF!</definedName>
    <definedName name="F_ColumnpccCY_BridgeTakeOff">#REF!</definedName>
    <definedName name="F_DeckFormSF_BridgeTakeOff" localSheetId="11">#REF!</definedName>
    <definedName name="F_DeckFormSF_BridgeTakeOff" localSheetId="1">#REF!</definedName>
    <definedName name="F_DeckFormSF_BridgeTakeOff" localSheetId="0">#REF!</definedName>
    <definedName name="F_DeckFormSF_BridgeTakeOff" localSheetId="2">#REF!</definedName>
    <definedName name="F_DeckFormSF_BridgeTakeOff">#REF!</definedName>
    <definedName name="F_DeckpccCY_BridgeTakeOff" localSheetId="11">#REF!</definedName>
    <definedName name="F_DeckpccCY_BridgeTakeOff" localSheetId="1">#REF!</definedName>
    <definedName name="F_DeckpccCY_BridgeTakeOff" localSheetId="0">#REF!</definedName>
    <definedName name="F_DeckpccCY_BridgeTakeOff" localSheetId="2">#REF!</definedName>
    <definedName name="F_DeckpccCY_BridgeTakeOff">#REF!</definedName>
    <definedName name="F_FootingFormSF_BridgeTakeOff" localSheetId="11">#REF!</definedName>
    <definedName name="F_FootingFormSF_BridgeTakeOff" localSheetId="1">#REF!</definedName>
    <definedName name="F_FootingFormSF_BridgeTakeOff" localSheetId="0">#REF!</definedName>
    <definedName name="F_FootingFormSF_BridgeTakeOff" localSheetId="2">#REF!</definedName>
    <definedName name="F_FootingFormSF_BridgeTakeOff">#REF!</definedName>
    <definedName name="F_FootingpccCY_BridgeTakeOff" localSheetId="11">#REF!</definedName>
    <definedName name="F_FootingpccCY_BridgeTakeOff" localSheetId="1">#REF!</definedName>
    <definedName name="F_FootingpccCY_BridgeTakeOff" localSheetId="0">#REF!</definedName>
    <definedName name="F_FootingpccCY_BridgeTakeOff" localSheetId="2">#REF!</definedName>
    <definedName name="F_FootingpccCY_BridgeTakeOff">#REF!</definedName>
    <definedName name="FN_C25BH" localSheetId="11">[35]Matl_Pricing!#REF!</definedName>
    <definedName name="FN_C25BH" localSheetId="1">[36]Matl_Pricing!#REF!</definedName>
    <definedName name="FN_C25BH" localSheetId="0">[36]Matl_Pricing!#REF!</definedName>
    <definedName name="FN_C25BH" localSheetId="2">[35]Matl_Pricing!#REF!</definedName>
    <definedName name="FN_C25BH">[35]Matl_Pricing!#REF!</definedName>
    <definedName name="FN_C25CH" localSheetId="11">[35]Matl_Pricing!#REF!</definedName>
    <definedName name="FN_C25CH" localSheetId="1">[36]Matl_Pricing!#REF!</definedName>
    <definedName name="FN_C25CH" localSheetId="0">[36]Matl_Pricing!#REF!</definedName>
    <definedName name="FN_C25CH" localSheetId="2">[35]Matl_Pricing!#REF!</definedName>
    <definedName name="FN_C25CH">[35]Matl_Pricing!#REF!</definedName>
    <definedName name="FN_C25DH" localSheetId="11">[35]Matl_Pricing!#REF!</definedName>
    <definedName name="FN_C25DH" localSheetId="1">[36]Matl_Pricing!#REF!</definedName>
    <definedName name="FN_C25DH" localSheetId="0">[36]Matl_Pricing!#REF!</definedName>
    <definedName name="FN_C25DH" localSheetId="2">[35]Matl_Pricing!#REF!</definedName>
    <definedName name="FN_C25DH">[35]Matl_Pricing!#REF!</definedName>
    <definedName name="FN_C25EH" localSheetId="11">[35]Matl_Pricing!#REF!</definedName>
    <definedName name="FN_C25EH" localSheetId="1">[36]Matl_Pricing!#REF!</definedName>
    <definedName name="FN_C25EH" localSheetId="0">[36]Matl_Pricing!#REF!</definedName>
    <definedName name="FN_C25EH" localSheetId="2">[35]Matl_Pricing!#REF!</definedName>
    <definedName name="FN_C25EH">[35]Matl_Pricing!#REF!</definedName>
    <definedName name="FN_C25FH" localSheetId="11">[35]Matl_Pricing!#REF!</definedName>
    <definedName name="FN_C25FH" localSheetId="1">[36]Matl_Pricing!#REF!</definedName>
    <definedName name="FN_C25FH" localSheetId="0">[36]Matl_Pricing!#REF!</definedName>
    <definedName name="FN_C25FH" localSheetId="2">[35]Matl_Pricing!#REF!</definedName>
    <definedName name="FN_C25FH">[35]Matl_Pricing!#REF!</definedName>
    <definedName name="FN_C25GH" localSheetId="11">[35]Matl_Pricing!#REF!</definedName>
    <definedName name="FN_C25GH" localSheetId="1">[36]Matl_Pricing!#REF!</definedName>
    <definedName name="FN_C25GH" localSheetId="0">[36]Matl_Pricing!#REF!</definedName>
    <definedName name="FN_C25GH" localSheetId="2">[35]Matl_Pricing!#REF!</definedName>
    <definedName name="FN_C25GH">[35]Matl_Pricing!#REF!</definedName>
    <definedName name="FN_C25HH" localSheetId="11">[35]Matl_Pricing!#REF!</definedName>
    <definedName name="FN_C25HH" localSheetId="1">[36]Matl_Pricing!#REF!</definedName>
    <definedName name="FN_C25HH" localSheetId="0">[36]Matl_Pricing!#REF!</definedName>
    <definedName name="FN_C25HH" localSheetId="2">[35]Matl_Pricing!#REF!</definedName>
    <definedName name="FN_C25HH">[35]Matl_Pricing!#REF!</definedName>
    <definedName name="FN_C25IH" localSheetId="11">[35]Matl_Pricing!#REF!</definedName>
    <definedName name="FN_C25IH" localSheetId="1">[36]Matl_Pricing!#REF!</definedName>
    <definedName name="FN_C25IH" localSheetId="0">[36]Matl_Pricing!#REF!</definedName>
    <definedName name="FN_C25IH" localSheetId="2">[35]Matl_Pricing!#REF!</definedName>
    <definedName name="FN_C25IH">[35]Matl_Pricing!#REF!</definedName>
    <definedName name="FN_C25JH" localSheetId="11">[35]Matl_Pricing!#REF!</definedName>
    <definedName name="FN_C25JH" localSheetId="1">[36]Matl_Pricing!#REF!</definedName>
    <definedName name="FN_C25JH" localSheetId="0">[36]Matl_Pricing!#REF!</definedName>
    <definedName name="FN_C25JH" localSheetId="2">[35]Matl_Pricing!#REF!</definedName>
    <definedName name="FN_C25JH">[35]Matl_Pricing!#REF!</definedName>
    <definedName name="FN_C25KH" localSheetId="11">[35]Matl_Pricing!#REF!</definedName>
    <definedName name="FN_C25KH" localSheetId="1">[36]Matl_Pricing!#REF!</definedName>
    <definedName name="FN_C25KH" localSheetId="0">[36]Matl_Pricing!#REF!</definedName>
    <definedName name="FN_C25KH" localSheetId="2">[35]Matl_Pricing!#REF!</definedName>
    <definedName name="FN_C25KH">[35]Matl_Pricing!#REF!</definedName>
    <definedName name="FN_CLM1H" localSheetId="11">[35]Matl_Pricing!#REF!</definedName>
    <definedName name="FN_CLM1H" localSheetId="1">[36]Matl_Pricing!#REF!</definedName>
    <definedName name="FN_CLM1H" localSheetId="0">[36]Matl_Pricing!#REF!</definedName>
    <definedName name="FN_CLM1H" localSheetId="2">[35]Matl_Pricing!#REF!</definedName>
    <definedName name="FN_CLM1H">[35]Matl_Pricing!#REF!</definedName>
    <definedName name="FN_LM1H" localSheetId="11">[35]Matl_Pricing!#REF!</definedName>
    <definedName name="FN_LM1H" localSheetId="1">[36]Matl_Pricing!#REF!</definedName>
    <definedName name="FN_LM1H" localSheetId="0">[36]Matl_Pricing!#REF!</definedName>
    <definedName name="FN_LM1H" localSheetId="2">[35]Matl_Pricing!#REF!</definedName>
    <definedName name="FN_LM1H">[35]Matl_Pricing!#REF!</definedName>
    <definedName name="Foundation_Eng_HRS" localSheetId="1">'[33]893L'!$E$20</definedName>
    <definedName name="Foundation_Eng_HRS" localSheetId="0">'[33]893L'!$E$20</definedName>
    <definedName name="Foundation_Eng_HRS" localSheetId="2">'[34]893L'!$E$20</definedName>
    <definedName name="Foundation_Eng_HRS">'[34]893L'!$E$20</definedName>
    <definedName name="FoundationIndPercentage" localSheetId="1">[25]Summary1!$D$617</definedName>
    <definedName name="FoundationIndPercentage" localSheetId="0">[25]Summary1!$D$617</definedName>
    <definedName name="FoundationIndPercentage" localSheetId="2">[26]Summary1!$D$617</definedName>
    <definedName name="FoundationIndPercentage">[26]Summary1!$D$617</definedName>
    <definedName name="G_HaulHrs_WaterTakeOff" localSheetId="11">#REF!</definedName>
    <definedName name="G_HaulHrs_WaterTakeOff" localSheetId="1">#REF!</definedName>
    <definedName name="G_HaulHrs_WaterTakeOff" localSheetId="0">#REF!</definedName>
    <definedName name="G_HaulHrs_WaterTakeOff" localSheetId="2">#REF!</definedName>
    <definedName name="G_HaulHrs_WaterTakeOff">#REF!</definedName>
    <definedName name="G_HaulHrsPerShift_WaterTakeOff" localSheetId="11">#REF!</definedName>
    <definedName name="G_HaulHrsPerShift_WaterTakeOff" localSheetId="1">#REF!</definedName>
    <definedName name="G_HaulHrsPerShift_WaterTakeOff" localSheetId="0">#REF!</definedName>
    <definedName name="G_HaulHrsPerShift_WaterTakeOff" localSheetId="2">#REF!</definedName>
    <definedName name="G_HaulHrsPerShift_WaterTakeOff">#REF!</definedName>
    <definedName name="G_HrsPerLoad_WaterTakeOff" localSheetId="11">#REF!</definedName>
    <definedName name="G_HrsPerLoad_WaterTakeOff" localSheetId="1">#REF!</definedName>
    <definedName name="G_HrsPerLoad_WaterTakeOff" localSheetId="0">#REF!</definedName>
    <definedName name="G_HrsPerLoad_WaterTakeOff" localSheetId="2">#REF!</definedName>
    <definedName name="G_HrsPerLoad_WaterTakeOff">#REF!</definedName>
    <definedName name="G_MGALperLoad_WaterTakeOff" localSheetId="11">#REF!</definedName>
    <definedName name="G_MGALperLoad_WaterTakeOff" localSheetId="1">#REF!</definedName>
    <definedName name="G_MGALperLoad_WaterTakeOff" localSheetId="0">#REF!</definedName>
    <definedName name="G_MGALperLoad_WaterTakeOff" localSheetId="2">#REF!</definedName>
    <definedName name="G_MGALperLoad_WaterTakeOff">#REF!</definedName>
    <definedName name="G_TotalLoads_WaterTakeOff" localSheetId="11">#REF!</definedName>
    <definedName name="G_TotalLoads_WaterTakeOff" localSheetId="1">#REF!</definedName>
    <definedName name="G_TotalLoads_WaterTakeOff" localSheetId="0">#REF!</definedName>
    <definedName name="G_TotalLoads_WaterTakeOff" localSheetId="2">#REF!</definedName>
    <definedName name="G_TotalLoads_WaterTakeOff">#REF!</definedName>
    <definedName name="G_TotalMGAL_WaterTakeOff" localSheetId="11">#REF!</definedName>
    <definedName name="G_TotalMGAL_WaterTakeOff" localSheetId="1">#REF!</definedName>
    <definedName name="G_TotalMGAL_WaterTakeOff" localSheetId="0">#REF!</definedName>
    <definedName name="G_TotalMGAL_WaterTakeOff" localSheetId="2">#REF!</definedName>
    <definedName name="G_TotalMGAL_WaterTakeOff">#REF!</definedName>
    <definedName name="gbcvxcvxcv" localSheetId="1">'[15]000000 Oldman Summerview '!$A$1</definedName>
    <definedName name="gbcvxcvxcv" localSheetId="0">'[15]000000 Oldman Summerview '!$A$1</definedName>
    <definedName name="gbcvxcvxcv" localSheetId="2">'[16]000000 Oldman Summerview '!$A$1</definedName>
    <definedName name="gbcvxcvxcv">'[16]000000 Oldman Summerview '!$A$1</definedName>
    <definedName name="gdfgfvg" localSheetId="1">'[15]000000 916L 917L Conversion'!$A$1</definedName>
    <definedName name="gdfgfvg" localSheetId="0">'[15]000000 916L 917L Conversion'!$A$1</definedName>
    <definedName name="gdfgfvg" localSheetId="2">'[16]000000 916L 917L Conversion'!$A$1</definedName>
    <definedName name="gdfgfvg">'[16]000000 916L 917L Conversion'!$A$1</definedName>
    <definedName name="gfdrwetert" localSheetId="1">'[15]Summary 2007-2009(Altalink All)'!$A$1</definedName>
    <definedName name="gfdrwetert" localSheetId="0">'[15]Summary 2007-2009(Altalink All)'!$A$1</definedName>
    <definedName name="gfdrwetert" localSheetId="2">'[16]Summary 2007-2009(Altalink All)'!$A$1</definedName>
    <definedName name="gfdrwetert">'[16]Summary 2007-2009(Altalink All)'!$A$1</definedName>
    <definedName name="gggg" localSheetId="1">'[15]000000 Edgerton Capacity'!$A$1</definedName>
    <definedName name="gggg" localSheetId="0">'[15]000000 Edgerton Capacity'!$A$1</definedName>
    <definedName name="gggg" localSheetId="2">'[16]000000 Edgerton Capacity'!$A$1</definedName>
    <definedName name="gggg">'[16]000000 Edgerton Capacity'!$A$1</definedName>
    <definedName name="Graph1" localSheetId="1">'[37]Cash Out - Procurement'!$F$3</definedName>
    <definedName name="Graph1" localSheetId="0">'[37]Cash Out - Procurement'!$F$3</definedName>
    <definedName name="Graph1" localSheetId="2">'[38]Cash Out - Procurement'!$F$3</definedName>
    <definedName name="Graph1">'[38]Cash Out - Procurement'!$F$3</definedName>
    <definedName name="Gravel_Removal__Access" localSheetId="11">[6]EcosysSummary!#REF!</definedName>
    <definedName name="Gravel_Removal__Access" localSheetId="1">[7]EcosysSummary!#REF!</definedName>
    <definedName name="Gravel_Removal__Access" localSheetId="0">[7]EcosysSummary!#REF!</definedName>
    <definedName name="Gravel_Removal__Access" localSheetId="2">[6]EcosysSummary!#REF!</definedName>
    <definedName name="Gravel_Removal__Access">[6]EcosysSummary!#REF!</definedName>
    <definedName name="Grf" localSheetId="11">#REF!</definedName>
    <definedName name="Grf" localSheetId="1">#REF!</definedName>
    <definedName name="Grf" localSheetId="0">#REF!</definedName>
    <definedName name="Grf" localSheetId="2">#REF!</definedName>
    <definedName name="Grf">#REF!</definedName>
    <definedName name="Grillage.lb_hr" localSheetId="1">'[25]Production rates'!$E$15</definedName>
    <definedName name="Grillage.lb_hr" localSheetId="0">'[25]Production rates'!$E$15</definedName>
    <definedName name="Grillage.lb_hr" localSheetId="2">'[26]Production rates'!$E$15</definedName>
    <definedName name="Grillage.lb_hr">'[26]Production rates'!$E$15</definedName>
    <definedName name="GrillageAssemble_lb_hr" localSheetId="1">'[25]Production rates'!$E$19</definedName>
    <definedName name="GrillageAssemble_lb_hr" localSheetId="0">'[25]Production rates'!$E$19</definedName>
    <definedName name="GrillageAssemble_lb_hr" localSheetId="2">'[26]Production rates'!$E$19</definedName>
    <definedName name="GrillageAssemble_lb_hr">'[26]Production rates'!$E$19</definedName>
    <definedName name="GrillageCompactRate" localSheetId="1">'[39]Production rates'!$E$11</definedName>
    <definedName name="GrillageCompactRate" localSheetId="0">'[39]Production rates'!$E$11</definedName>
    <definedName name="GrillageCompactRate" localSheetId="2">'[40]Production rates'!$E$11</definedName>
    <definedName name="GrillageCompactRate">'[40]Production rates'!$E$11</definedName>
    <definedName name="GrillageConcPourRate" localSheetId="1">'[39]Production rates'!$E$9</definedName>
    <definedName name="GrillageConcPourRate" localSheetId="0">'[39]Production rates'!$E$9</definedName>
    <definedName name="GrillageConcPourRate" localSheetId="2">'[40]Production rates'!$E$9</definedName>
    <definedName name="GrillageConcPourRate">'[40]Production rates'!$E$9</definedName>
    <definedName name="Group" localSheetId="1">'[41]DO NOT DELETE'!$S$2:$S$32</definedName>
    <definedName name="Group" localSheetId="0">'[41]DO NOT DELETE'!$S$2:$S$32</definedName>
    <definedName name="Group" localSheetId="2">'[42]DO NOT DELETE'!$S$2:$S$32</definedName>
    <definedName name="Group">'[42]DO NOT DELETE'!$S$2:$S$32</definedName>
    <definedName name="h" localSheetId="11">#REF!</definedName>
    <definedName name="h" localSheetId="1">#REF!</definedName>
    <definedName name="h" localSheetId="0">#REF!</definedName>
    <definedName name="h" localSheetId="2">#REF!</definedName>
    <definedName name="h">#REF!</definedName>
    <definedName name="H_CurbCrewHrs_CurbTakeOff" localSheetId="11">#REF!</definedName>
    <definedName name="H_CurbCrewHrs_CurbTakeOff" localSheetId="1">#REF!</definedName>
    <definedName name="H_CurbCrewHrs_CurbTakeOff" localSheetId="0">#REF!</definedName>
    <definedName name="H_CurbCrewHrs_CurbTakeOff" localSheetId="2">#REF!</definedName>
    <definedName name="H_CurbCrewHrs_CurbTakeOff">#REF!</definedName>
    <definedName name="H_CurbLF_CurbTakeOff" localSheetId="11">#REF!</definedName>
    <definedName name="H_CurbLF_CurbTakeOff" localSheetId="1">#REF!</definedName>
    <definedName name="H_CurbLF_CurbTakeOff" localSheetId="0">#REF!</definedName>
    <definedName name="H_CurbLF_CurbTakeOff" localSheetId="2">#REF!</definedName>
    <definedName name="H_CurbLF_CurbTakeOff">#REF!</definedName>
    <definedName name="H_CurbpccCY_CurbTakeOff" localSheetId="11">#REF!</definedName>
    <definedName name="H_CurbpccCY_CurbTakeOff" localSheetId="1">#REF!</definedName>
    <definedName name="H_CurbpccCY_CurbTakeOff" localSheetId="0">#REF!</definedName>
    <definedName name="H_CurbpccCY_CurbTakeOff" localSheetId="2">#REF!</definedName>
    <definedName name="H_CurbpccCY_CurbTakeOff">#REF!</definedName>
    <definedName name="Hand_Fall___Lop___Scatter_Cost_codes" localSheetId="11">#REF!</definedName>
    <definedName name="Hand_Fall___Lop___Scatter_Cost_codes" localSheetId="1">#REF!</definedName>
    <definedName name="Hand_Fall___Lop___Scatter_Cost_codes" localSheetId="0">#REF!</definedName>
    <definedName name="Hand_Fall___Lop___Scatter_Cost_codes" localSheetId="2">#REF!</definedName>
    <definedName name="Hand_Fall___Lop___Scatter_Cost_codes">#REF!</definedName>
    <definedName name="Harvest_disposal_Cost_codes" localSheetId="11">#REF!</definedName>
    <definedName name="Harvest_disposal_Cost_codes" localSheetId="1">#REF!</definedName>
    <definedName name="Harvest_disposal_Cost_codes" localSheetId="0">#REF!</definedName>
    <definedName name="Harvest_disposal_Cost_codes" localSheetId="2">#REF!</definedName>
    <definedName name="Harvest_disposal_Cost_codes">#REF!</definedName>
    <definedName name="HeliSiteAssembly_lb_h" localSheetId="1">'[39]Production rates'!$E$23</definedName>
    <definedName name="HeliSiteAssembly_lb_h" localSheetId="0">'[39]Production rates'!$E$23</definedName>
    <definedName name="HeliSiteAssembly_lb_h" localSheetId="2">'[40]Production rates'!$E$23</definedName>
    <definedName name="HeliSiteAssembly_lb_h">'[40]Production rates'!$E$23</definedName>
    <definedName name="HeliYardAssembly_lb_h" localSheetId="1">'[39]Production rates'!$E$24</definedName>
    <definedName name="HeliYardAssembly_lb_h" localSheetId="0">'[39]Production rates'!$E$24</definedName>
    <definedName name="HeliYardAssembly_lb_h" localSheetId="2">'[40]Production rates'!$E$24</definedName>
    <definedName name="HeliYardAssembly_lb_h">'[40]Production rates'!$E$24</definedName>
    <definedName name="HG" localSheetId="1">[43]YTD!$A$1:$BM$170</definedName>
    <definedName name="HG" localSheetId="0">[44]YTD!$A$1:$BM$170</definedName>
    <definedName name="HG" localSheetId="2">[45]YTD!$A$1:$BM$170</definedName>
    <definedName name="HG">[45]YTD!$A$1:$BM$170</definedName>
    <definedName name="hghggg" localSheetId="1">'[15]000000 SE Brooks Area'!$A$1</definedName>
    <definedName name="hghggg" localSheetId="0">'[15]000000 SE Brooks Area'!$A$1</definedName>
    <definedName name="hghggg" localSheetId="2">'[16]000000 SE Brooks Area'!$A$1</definedName>
    <definedName name="hghggg">'[16]000000 SE Brooks Area'!$A$1</definedName>
    <definedName name="hghghgg" localSheetId="1">'[15]000000 SE Bulk 1'!$A$1</definedName>
    <definedName name="hghghgg" localSheetId="0">'[15]000000 SE Bulk 1'!$A$1</definedName>
    <definedName name="hghghgg" localSheetId="2">'[16]000000 SE Bulk 1'!$A$1</definedName>
    <definedName name="hghghgg">'[16]000000 SE Bulk 1'!$A$1</definedName>
    <definedName name="hhb" localSheetId="1">'[15]000000 NW Upgrader Petro Canada'!$A$1</definedName>
    <definedName name="hhb" localSheetId="0">'[15]000000 NW Upgrader Petro Canada'!$A$1</definedName>
    <definedName name="hhb" localSheetId="2">'[16]000000 NW Upgrader Petro Canada'!$A$1</definedName>
    <definedName name="hhb">'[16]000000 NW Upgrader Petro Canada'!$A$1</definedName>
    <definedName name="HOTEL" localSheetId="11">#REF!</definedName>
    <definedName name="HOTEL" localSheetId="1">#REF!</definedName>
    <definedName name="HOTEL" localSheetId="0">#REF!</definedName>
    <definedName name="HOTEL" localSheetId="2">#REF!</definedName>
    <definedName name="HOTEL">#REF!</definedName>
    <definedName name="Hours" localSheetId="1">'Cover Page'!#REF!</definedName>
    <definedName name="Hours" localSheetId="0">#REF!</definedName>
    <definedName name="Hours">'[17]Summary - (Archive)'!$B$16</definedName>
    <definedName name="HPileFooting" localSheetId="11">#REF!</definedName>
    <definedName name="HPileFooting" localSheetId="1">#REF!</definedName>
    <definedName name="HPileFooting" localSheetId="0">#REF!</definedName>
    <definedName name="HPileFooting" localSheetId="2">#REF!</definedName>
    <definedName name="HPileFooting">#REF!</definedName>
    <definedName name="hpl" localSheetId="11">#REF!</definedName>
    <definedName name="hpl" localSheetId="1">#REF!</definedName>
    <definedName name="hpl" localSheetId="0">#REF!</definedName>
    <definedName name="hpl" localSheetId="2">#REF!</definedName>
    <definedName name="hpl">#REF!</definedName>
    <definedName name="HPS_MU" localSheetId="1">'[18]Third Party Service Costs'!$C$7</definedName>
    <definedName name="HPS_MU" localSheetId="0">'[18]Third Party Service Costs'!$C$7</definedName>
    <definedName name="HPS_MU" localSheetId="2">'[19]Third Party Service Costs'!$C$7</definedName>
    <definedName name="HPS_MU">'[19]Third Party Service Costs'!$C$7</definedName>
    <definedName name="HWP">'[14]Helical Pile'!$V$4:$AA$34</definedName>
    <definedName name="I" localSheetId="1">[4]Line!$P$15</definedName>
    <definedName name="I" localSheetId="0">[4]Line!$P$15</definedName>
    <definedName name="I" localSheetId="2">[5]Line!$P$15</definedName>
    <definedName name="I">[5]Line!$P$15</definedName>
    <definedName name="I_AreaSF_ExcavationTakeOff" localSheetId="11">#REF!</definedName>
    <definedName name="I_AreaSF_ExcavationTakeOff" localSheetId="1">#REF!</definedName>
    <definedName name="I_AreaSF_ExcavationTakeOff" localSheetId="0">#REF!</definedName>
    <definedName name="I_AreaSF_ExcavationTakeOff" localSheetId="2">#REF!</definedName>
    <definedName name="I_AreaSF_ExcavationTakeOff">#REF!</definedName>
    <definedName name="I_LocationsEA_ExcavationTakeOff" localSheetId="11">#REF!</definedName>
    <definedName name="I_LocationsEA_ExcavationTakeOff" localSheetId="1">#REF!</definedName>
    <definedName name="I_LocationsEA_ExcavationTakeOff" localSheetId="0">#REF!</definedName>
    <definedName name="I_LocationsEA_ExcavationTakeOff" localSheetId="2">#REF!</definedName>
    <definedName name="I_LocationsEA_ExcavationTakeOff">#REF!</definedName>
    <definedName name="I_VolumeCY_ExcavationTakeOff" localSheetId="11">#REF!</definedName>
    <definedName name="I_VolumeCY_ExcavationTakeOff" localSheetId="1">#REF!</definedName>
    <definedName name="I_VolumeCY_ExcavationTakeOff" localSheetId="0">#REF!</definedName>
    <definedName name="I_VolumeCY_ExcavationTakeOff" localSheetId="2">#REF!</definedName>
    <definedName name="I_VolumeCY_ExcavationTakeOff">#REF!</definedName>
    <definedName name="IndPercent" localSheetId="1">[32]Summary1!$D$74</definedName>
    <definedName name="IndPercent" localSheetId="0">[25]Summary1!$D$616</definedName>
    <definedName name="IndPercent" localSheetId="2">[26]Summary1!$D$616</definedName>
    <definedName name="IndPercent">[26]Summary1!$D$616</definedName>
    <definedName name="IndPercent_Seg2" localSheetId="11">[24]Summary1!#REF!</definedName>
    <definedName name="IndPercent_Seg2" localSheetId="1">[32]Summary1!#REF!</definedName>
    <definedName name="IndPercent_Seg2" localSheetId="0">[46]Summary1!#REF!</definedName>
    <definedName name="IndPercent_Seg2" localSheetId="2">[47]Summary1!#REF!</definedName>
    <definedName name="IndPercent_Seg2">[24]Summary1!#REF!</definedName>
    <definedName name="IndPercent_Seg3" localSheetId="11">[24]Summary1!#REF!</definedName>
    <definedName name="IndPercent_Seg3" localSheetId="1">[32]Summary1!#REF!</definedName>
    <definedName name="IndPercent_Seg3" localSheetId="0">[46]Summary1!#REF!</definedName>
    <definedName name="IndPercent_Seg3" localSheetId="2">[47]Summary1!#REF!</definedName>
    <definedName name="IndPercent_Seg3">[24]Summary1!#REF!</definedName>
    <definedName name="Inquiry" localSheetId="11">#REF!</definedName>
    <definedName name="Inquiry" localSheetId="1">#REF!</definedName>
    <definedName name="Inquiry" localSheetId="0">#REF!</definedName>
    <definedName name="Inquiry" localSheetId="2">#REF!</definedName>
    <definedName name="Inquiry">#REF!</definedName>
    <definedName name="Insurance">0.00486</definedName>
    <definedName name="Invoice" localSheetId="11">#REF!</definedName>
    <definedName name="Invoice" localSheetId="1">#REF!</definedName>
    <definedName name="Invoice" localSheetId="0">#REF!</definedName>
    <definedName name="Invoice" localSheetId="2">#REF!</definedName>
    <definedName name="Invoice">#REF!</definedName>
    <definedName name="J_Lift1TN_AsphaltLayCalculator" localSheetId="11">#REF!</definedName>
    <definedName name="J_Lift1TN_AsphaltLayCalculator" localSheetId="1">#REF!</definedName>
    <definedName name="J_Lift1TN_AsphaltLayCalculator" localSheetId="0">#REF!</definedName>
    <definedName name="J_Lift1TN_AsphaltLayCalculator" localSheetId="2">#REF!</definedName>
    <definedName name="J_Lift1TN_AsphaltLayCalculator">#REF!</definedName>
    <definedName name="J_Lift2TN_AsphaltLayCalculator" localSheetId="11">#REF!</definedName>
    <definedName name="J_Lift2TN_AsphaltLayCalculator" localSheetId="1">#REF!</definedName>
    <definedName name="J_Lift2TN_AsphaltLayCalculator" localSheetId="0">#REF!</definedName>
    <definedName name="J_Lift2TN_AsphaltLayCalculator" localSheetId="2">#REF!</definedName>
    <definedName name="J_Lift2TN_AsphaltLayCalculator">#REF!</definedName>
    <definedName name="J_Lift3TN_AsphaltLayCalculator" localSheetId="11">#REF!</definedName>
    <definedName name="J_Lift3TN_AsphaltLayCalculator" localSheetId="1">#REF!</definedName>
    <definedName name="J_Lift3TN_AsphaltLayCalculator" localSheetId="0">#REF!</definedName>
    <definedName name="J_Lift3TN_AsphaltLayCalculator" localSheetId="2">#REF!</definedName>
    <definedName name="J_Lift3TN_AsphaltLayCalculator">#REF!</definedName>
    <definedName name="J_LiquidacTN_AsphaltLayCalculator" localSheetId="11">#REF!</definedName>
    <definedName name="J_LiquidacTN_AsphaltLayCalculator" localSheetId="1">#REF!</definedName>
    <definedName name="J_LiquidacTN_AsphaltLayCalculator" localSheetId="0">#REF!</definedName>
    <definedName name="J_LiquidacTN_AsphaltLayCalculator" localSheetId="2">#REF!</definedName>
    <definedName name="J_LiquidacTN_AsphaltLayCalculator">#REF!</definedName>
    <definedName name="J_TotTN_AsphaltLayCalculator" localSheetId="11">#REF!</definedName>
    <definedName name="J_TotTN_AsphaltLayCalculator" localSheetId="1">#REF!</definedName>
    <definedName name="J_TotTN_AsphaltLayCalculator" localSheetId="0">#REF!</definedName>
    <definedName name="J_TotTN_AsphaltLayCalculator" localSheetId="2">#REF!</definedName>
    <definedName name="J_TotTN_AsphaltLayCalculator">#REF!</definedName>
    <definedName name="JI___J1___I1" localSheetId="1">#REF!</definedName>
    <definedName name="JI___J1___I1" localSheetId="0">#REF!</definedName>
    <definedName name="JI___J1___I1">#REF!</definedName>
    <definedName name="JK" localSheetId="1">#REF!</definedName>
    <definedName name="JK" localSheetId="0">#REF!</definedName>
    <definedName name="JK">#REF!</definedName>
    <definedName name="KCL_CustomerName">"Pro West Engineering Ltd."</definedName>
    <definedName name="KCL_DocumentName">"Electrical Estimate"</definedName>
    <definedName name="KCL_JobNo">4283</definedName>
    <definedName name="KCL_ProjectName">"CU Gas Villeneuve Gas Plant"</definedName>
    <definedName name="KCL_RevDescription">"Prelim. Bid Numbers"</definedName>
    <definedName name="KCL_RevNo">"A"</definedName>
    <definedName name="KCL_UseSheetName">-4146</definedName>
    <definedName name="KL" localSheetId="1">#REF!</definedName>
    <definedName name="KL" localSheetId="0">#REF!</definedName>
    <definedName name="KL">#REF!</definedName>
    <definedName name="KM___M____M____L1___K1" localSheetId="1">#REF!</definedName>
    <definedName name="KM___M____M____L1___K1" localSheetId="0">#REF!</definedName>
    <definedName name="KM___M____M____L1___K1">#REF!</definedName>
    <definedName name="Kz" localSheetId="11">#REF!</definedName>
    <definedName name="Kz" localSheetId="1">#REF!</definedName>
    <definedName name="Kz" localSheetId="0">#REF!</definedName>
    <definedName name="Kz" localSheetId="2">#REF!</definedName>
    <definedName name="Kz">#REF!</definedName>
    <definedName name="LABOR" localSheetId="11">#REF!</definedName>
    <definedName name="LABOR" localSheetId="1">#REF!</definedName>
    <definedName name="LABOR" localSheetId="0">#REF!</definedName>
    <definedName name="LABOR" localSheetId="2">#REF!</definedName>
    <definedName name="LABOR">#REF!</definedName>
    <definedName name="level" localSheetId="1">#REF!</definedName>
    <definedName name="level" localSheetId="0">#REF!</definedName>
    <definedName name="level">#REF!</definedName>
    <definedName name="Likelihood" localSheetId="1">#REF!</definedName>
    <definedName name="Likelihood" localSheetId="0">#REF!</definedName>
    <definedName name="Likelihood">#REF!</definedName>
    <definedName name="Lines_Drafting_HRS" localSheetId="1">[33]PMEngCM!$F$62</definedName>
    <definedName name="Lines_Drafting_HRS" localSheetId="0">[33]PMEngCM!$F$62</definedName>
    <definedName name="Lines_Drafting_HRS" localSheetId="2">[34]PMEngCM!$F$62</definedName>
    <definedName name="Lines_Drafting_HRS">[34]PMEngCM!$F$62</definedName>
    <definedName name="Lines_Eng_HRS" localSheetId="1">'[33]893L'!$E$27</definedName>
    <definedName name="Lines_Eng_HRS" localSheetId="0">'[33]893L'!$E$27</definedName>
    <definedName name="Lines_Eng_HRS" localSheetId="2">'[34]893L'!$E$27</definedName>
    <definedName name="Lines_Eng_HRS">'[34]893L'!$E$27</definedName>
    <definedName name="LIST">[48]mesc!$A$3:$B$28</definedName>
    <definedName name="LOA" localSheetId="11">#REF!</definedName>
    <definedName name="LOA" localSheetId="1">#REF!</definedName>
    <definedName name="LOA" localSheetId="0">#REF!</definedName>
    <definedName name="LOA" localSheetId="2">#REF!</definedName>
    <definedName name="LOA">#REF!</definedName>
    <definedName name="LossFactor" localSheetId="1">'[49]Third Party Service Costs'!$C$4</definedName>
    <definedName name="LossFactor" localSheetId="2">'[50]Third Party Service Costs'!$C$4</definedName>
    <definedName name="LossFactor">'[50]Third Party Service Costs'!$C$4</definedName>
    <definedName name="LumpSumIndirect" localSheetId="1">[32]Summary1!$D$73</definedName>
    <definedName name="LumpSumIndirect" localSheetId="0">[25]Summary1!$D$615</definedName>
    <definedName name="LumpSumIndirect" localSheetId="2">[26]Summary1!$D$615</definedName>
    <definedName name="LumpSumIndirect">[26]Summary1!$D$615</definedName>
    <definedName name="MA.1_EMO" localSheetId="11">#REF!</definedName>
    <definedName name="MA.1_EMO" localSheetId="1">#REF!</definedName>
    <definedName name="MA.1_EMO" localSheetId="0">#REF!</definedName>
    <definedName name="MA.1_EMO" localSheetId="2">#REF!</definedName>
    <definedName name="MA.1_EMO">#REF!</definedName>
    <definedName name="MA.2_EMO" localSheetId="11">#REF!</definedName>
    <definedName name="MA.2_EMO" localSheetId="1">#REF!</definedName>
    <definedName name="MA.2_EMO" localSheetId="0">#REF!</definedName>
    <definedName name="MA.2_EMO" localSheetId="2">#REF!</definedName>
    <definedName name="MA.2_EMO">#REF!</definedName>
    <definedName name="MA.3_EMO" localSheetId="11">#REF!</definedName>
    <definedName name="MA.3_EMO" localSheetId="1">#REF!</definedName>
    <definedName name="MA.3_EMO" localSheetId="0">#REF!</definedName>
    <definedName name="MA.3_EMO" localSheetId="2">#REF!</definedName>
    <definedName name="MA.3_EMO">#REF!</definedName>
    <definedName name="MA.4_EMO" localSheetId="11">#REF!</definedName>
    <definedName name="MA.4_EMO" localSheetId="1">#REF!</definedName>
    <definedName name="MA.4_EMO" localSheetId="0">#REF!</definedName>
    <definedName name="MA.4_EMO" localSheetId="2">#REF!</definedName>
    <definedName name="MA.4_EMO">#REF!</definedName>
    <definedName name="MAR" localSheetId="11">#REF!</definedName>
    <definedName name="MAR" localSheetId="1">#REF!</definedName>
    <definedName name="MAR" localSheetId="0">#REF!</definedName>
    <definedName name="MAR" localSheetId="2">#REF!</definedName>
    <definedName name="MAR">#REF!</definedName>
    <definedName name="MaterialMarkup" localSheetId="1">'[49]Third Party Service Costs'!$C$6</definedName>
    <definedName name="MaterialMarkup" localSheetId="2">'[50]Third Party Service Costs'!$C$6</definedName>
    <definedName name="MaterialMarkup">'[50]Third Party Service Costs'!$C$6</definedName>
    <definedName name="MATERIALS" localSheetId="11">#REF!</definedName>
    <definedName name="MATERIALS" localSheetId="1">#REF!</definedName>
    <definedName name="MATERIALS" localSheetId="0">#REF!</definedName>
    <definedName name="MATERIALS" localSheetId="2">#REF!</definedName>
    <definedName name="MATERIALS">#REF!</definedName>
    <definedName name="MaxStdTwrHeight" localSheetId="1">'[51]Production rates'!$H$19</definedName>
    <definedName name="MaxStdTwrHeight" localSheetId="0">'[25]Production rates'!$H$23</definedName>
    <definedName name="MaxStdTwrHeight" localSheetId="2">'[26]Production rates'!$H$23</definedName>
    <definedName name="MaxStdTwrHeight">'[26]Production rates'!$H$23</definedName>
    <definedName name="MB_EMO" localSheetId="11">#REF!</definedName>
    <definedName name="MB_EMO" localSheetId="1">#REF!</definedName>
    <definedName name="MB_EMO" localSheetId="0">#REF!</definedName>
    <definedName name="MB_EMO" localSheetId="2">#REF!</definedName>
    <definedName name="MB_EMO">#REF!</definedName>
    <definedName name="MD.1_CN" localSheetId="11">#REF!</definedName>
    <definedName name="MD.1_CN" localSheetId="1">#REF!</definedName>
    <definedName name="MD.1_CN" localSheetId="0">#REF!</definedName>
    <definedName name="MD.1_CN" localSheetId="2">#REF!</definedName>
    <definedName name="MD.1_CN">#REF!</definedName>
    <definedName name="MD.2_CN" localSheetId="11">#REF!</definedName>
    <definedName name="MD.2_CN" localSheetId="1">#REF!</definedName>
    <definedName name="MD.2_CN" localSheetId="0">#REF!</definedName>
    <definedName name="MD.2_CN" localSheetId="2">#REF!</definedName>
    <definedName name="MD.2_CN">#REF!</definedName>
    <definedName name="MD.3_CN" localSheetId="11">#REF!</definedName>
    <definedName name="MD.3_CN" localSheetId="1">#REF!</definedName>
    <definedName name="MD.3_CN" localSheetId="0">#REF!</definedName>
    <definedName name="MD.3_CN" localSheetId="2">#REF!</definedName>
    <definedName name="MD.3_CN">#REF!</definedName>
    <definedName name="MD.4_CN" localSheetId="11">#REF!</definedName>
    <definedName name="MD.4_CN" localSheetId="1">#REF!</definedName>
    <definedName name="MD.4_CN" localSheetId="0">#REF!</definedName>
    <definedName name="MD.4_CN" localSheetId="2">#REF!</definedName>
    <definedName name="MD.4_CN">#REF!</definedName>
    <definedName name="MD.5_CN" localSheetId="11">#REF!</definedName>
    <definedName name="MD.5_CN" localSheetId="1">#REF!</definedName>
    <definedName name="MD.5_CN" localSheetId="0">#REF!</definedName>
    <definedName name="MD.5_CN" localSheetId="2">#REF!</definedName>
    <definedName name="MD.5_CN">#REF!</definedName>
    <definedName name="MD.5_ME" localSheetId="11">#REF!</definedName>
    <definedName name="MD.5_ME" localSheetId="1">#REF!</definedName>
    <definedName name="MD.5_ME" localSheetId="0">#REF!</definedName>
    <definedName name="MD.5_ME" localSheetId="2">#REF!</definedName>
    <definedName name="MD.5_ME">#REF!</definedName>
    <definedName name="MD.6_CN" localSheetId="11">#REF!</definedName>
    <definedName name="MD.6_CN" localSheetId="1">#REF!</definedName>
    <definedName name="MD.6_CN" localSheetId="0">#REF!</definedName>
    <definedName name="MD.6_CN" localSheetId="2">#REF!</definedName>
    <definedName name="MD.6_CN">#REF!</definedName>
    <definedName name="ME_CB7" localSheetId="11">[3]Matl_Pricing!#REF!</definedName>
    <definedName name="ME_CB7" localSheetId="1">[2]Matl_Pricing!#REF!</definedName>
    <definedName name="ME_CB7" localSheetId="0">[2]Matl_Pricing!#REF!</definedName>
    <definedName name="ME_CB7" localSheetId="2">[3]Matl_Pricing!#REF!</definedName>
    <definedName name="ME_CB7">[3]Matl_Pricing!#REF!</definedName>
    <definedName name="ME_CB8" localSheetId="11">[3]Matl_Pricing!#REF!</definedName>
    <definedName name="ME_CB8" localSheetId="1">[2]Matl_Pricing!#REF!</definedName>
    <definedName name="ME_CB8" localSheetId="0">[2]Matl_Pricing!#REF!</definedName>
    <definedName name="ME_CB8" localSheetId="2">[3]Matl_Pricing!#REF!</definedName>
    <definedName name="ME_CB8">[3]Matl_Pricing!#REF!</definedName>
    <definedName name="ME_CN" localSheetId="11">#REF!</definedName>
    <definedName name="ME_CN" localSheetId="1">#REF!</definedName>
    <definedName name="ME_CN" localSheetId="0">#REF!</definedName>
    <definedName name="ME_CN" localSheetId="2">#REF!</definedName>
    <definedName name="ME_CN">#REF!</definedName>
    <definedName name="ME_GEN1" localSheetId="11">[52]Matl_Pricing!#REF!</definedName>
    <definedName name="ME_GEN1" localSheetId="1">[53]Matl_Pricing!#REF!</definedName>
    <definedName name="ME_GEN1" localSheetId="0">[53]Matl_Pricing!#REF!</definedName>
    <definedName name="ME_GEN1" localSheetId="2">[52]Matl_Pricing!#REF!</definedName>
    <definedName name="ME_GEN1">[52]Matl_Pricing!#REF!</definedName>
    <definedName name="MF.1_CN" localSheetId="11">#REF!</definedName>
    <definedName name="MF.1_CN" localSheetId="1">#REF!</definedName>
    <definedName name="MF.1_CN" localSheetId="0">#REF!</definedName>
    <definedName name="MF.1_CN" localSheetId="2">#REF!</definedName>
    <definedName name="MF.1_CN">#REF!</definedName>
    <definedName name="MF.1_ME" localSheetId="11">#REF!</definedName>
    <definedName name="MF.1_ME" localSheetId="1">#REF!</definedName>
    <definedName name="MF.1_ME" localSheetId="0">#REF!</definedName>
    <definedName name="MF.1_ME" localSheetId="2">#REF!</definedName>
    <definedName name="MF.1_ME">#REF!</definedName>
    <definedName name="MF.10_CN" localSheetId="11">#REF!</definedName>
    <definedName name="MF.10_CN" localSheetId="1">#REF!</definedName>
    <definedName name="MF.10_CN" localSheetId="0">#REF!</definedName>
    <definedName name="MF.10_CN" localSheetId="2">#REF!</definedName>
    <definedName name="MF.10_CN">#REF!</definedName>
    <definedName name="MF.10_ME" localSheetId="11">#REF!</definedName>
    <definedName name="MF.10_ME" localSheetId="1">#REF!</definedName>
    <definedName name="MF.10_ME" localSheetId="0">#REF!</definedName>
    <definedName name="MF.10_ME" localSheetId="2">#REF!</definedName>
    <definedName name="MF.10_ME">#REF!</definedName>
    <definedName name="MF.11_CN" localSheetId="11">#REF!</definedName>
    <definedName name="MF.11_CN" localSheetId="1">#REF!</definedName>
    <definedName name="MF.11_CN" localSheetId="0">#REF!</definedName>
    <definedName name="MF.11_CN" localSheetId="2">#REF!</definedName>
    <definedName name="MF.11_CN">#REF!</definedName>
    <definedName name="MF.11_ME" localSheetId="11">#REF!</definedName>
    <definedName name="MF.11_ME" localSheetId="1">#REF!</definedName>
    <definedName name="MF.11_ME" localSheetId="0">#REF!</definedName>
    <definedName name="MF.11_ME" localSheetId="2">#REF!</definedName>
    <definedName name="MF.11_ME">#REF!</definedName>
    <definedName name="MF.12_CN" localSheetId="11">#REF!</definedName>
    <definedName name="MF.12_CN" localSheetId="1">#REF!</definedName>
    <definedName name="MF.12_CN" localSheetId="0">#REF!</definedName>
    <definedName name="MF.12_CN" localSheetId="2">#REF!</definedName>
    <definedName name="MF.12_CN">#REF!</definedName>
    <definedName name="MF.12_ME" localSheetId="11">#REF!</definedName>
    <definedName name="MF.12_ME" localSheetId="1">#REF!</definedName>
    <definedName name="MF.12_ME" localSheetId="0">#REF!</definedName>
    <definedName name="MF.12_ME" localSheetId="2">#REF!</definedName>
    <definedName name="MF.12_ME">#REF!</definedName>
    <definedName name="MF.13_CN" localSheetId="11">#REF!</definedName>
    <definedName name="MF.13_CN" localSheetId="1">#REF!</definedName>
    <definedName name="MF.13_CN" localSheetId="0">#REF!</definedName>
    <definedName name="MF.13_CN" localSheetId="2">#REF!</definedName>
    <definedName name="MF.13_CN">#REF!</definedName>
    <definedName name="MF.13_ME" localSheetId="11">#REF!</definedName>
    <definedName name="MF.13_ME" localSheetId="1">#REF!</definedName>
    <definedName name="MF.13_ME" localSheetId="0">#REF!</definedName>
    <definedName name="MF.13_ME" localSheetId="2">#REF!</definedName>
    <definedName name="MF.13_ME">#REF!</definedName>
    <definedName name="MF.14_CN" localSheetId="11">#REF!</definedName>
    <definedName name="MF.14_CN" localSheetId="1">#REF!</definedName>
    <definedName name="MF.14_CN" localSheetId="0">#REF!</definedName>
    <definedName name="MF.14_CN" localSheetId="2">#REF!</definedName>
    <definedName name="MF.14_CN">#REF!</definedName>
    <definedName name="MF.14_ME" localSheetId="11">#REF!</definedName>
    <definedName name="MF.14_ME" localSheetId="1">#REF!</definedName>
    <definedName name="MF.14_ME" localSheetId="0">#REF!</definedName>
    <definedName name="MF.14_ME" localSheetId="2">#REF!</definedName>
    <definedName name="MF.14_ME">#REF!</definedName>
    <definedName name="MF.15_CN" localSheetId="11">#REF!</definedName>
    <definedName name="MF.15_CN" localSheetId="1">#REF!</definedName>
    <definedName name="MF.15_CN" localSheetId="0">#REF!</definedName>
    <definedName name="MF.15_CN" localSheetId="2">#REF!</definedName>
    <definedName name="MF.15_CN">#REF!</definedName>
    <definedName name="MF.15_ME" localSheetId="11">#REF!</definedName>
    <definedName name="MF.15_ME" localSheetId="1">#REF!</definedName>
    <definedName name="MF.15_ME" localSheetId="0">#REF!</definedName>
    <definedName name="MF.15_ME" localSheetId="2">#REF!</definedName>
    <definedName name="MF.15_ME">#REF!</definedName>
    <definedName name="MF.2_CN" localSheetId="11">#REF!</definedName>
    <definedName name="MF.2_CN" localSheetId="1">#REF!</definedName>
    <definedName name="MF.2_CN" localSheetId="0">#REF!</definedName>
    <definedName name="MF.2_CN" localSheetId="2">#REF!</definedName>
    <definedName name="MF.2_CN">#REF!</definedName>
    <definedName name="MF.2_ME" localSheetId="11">#REF!</definedName>
    <definedName name="MF.2_ME" localSheetId="1">#REF!</definedName>
    <definedName name="MF.2_ME" localSheetId="0">#REF!</definedName>
    <definedName name="MF.2_ME" localSheetId="2">#REF!</definedName>
    <definedName name="MF.2_ME">#REF!</definedName>
    <definedName name="MF.3_CN" localSheetId="11">#REF!</definedName>
    <definedName name="MF.3_CN" localSheetId="1">#REF!</definedName>
    <definedName name="MF.3_CN" localSheetId="0">#REF!</definedName>
    <definedName name="MF.3_CN" localSheetId="2">#REF!</definedName>
    <definedName name="MF.3_CN">#REF!</definedName>
    <definedName name="MF.3_ME" localSheetId="11">#REF!</definedName>
    <definedName name="MF.3_ME" localSheetId="1">#REF!</definedName>
    <definedName name="MF.3_ME" localSheetId="0">#REF!</definedName>
    <definedName name="MF.3_ME" localSheetId="2">#REF!</definedName>
    <definedName name="MF.3_ME">#REF!</definedName>
    <definedName name="MF.4_CN" localSheetId="11">#REF!</definedName>
    <definedName name="MF.4_CN" localSheetId="1">#REF!</definedName>
    <definedName name="MF.4_CN" localSheetId="0">#REF!</definedName>
    <definedName name="MF.4_CN" localSheetId="2">#REF!</definedName>
    <definedName name="MF.4_CN">#REF!</definedName>
    <definedName name="MF.4_ME" localSheetId="11">#REF!</definedName>
    <definedName name="MF.4_ME" localSheetId="1">#REF!</definedName>
    <definedName name="MF.4_ME" localSheetId="0">#REF!</definedName>
    <definedName name="MF.4_ME" localSheetId="2">#REF!</definedName>
    <definedName name="MF.4_ME">#REF!</definedName>
    <definedName name="MF.5_CN" localSheetId="11">#REF!</definedName>
    <definedName name="MF.5_CN" localSheetId="1">#REF!</definedName>
    <definedName name="MF.5_CN" localSheetId="0">#REF!</definedName>
    <definedName name="MF.5_CN" localSheetId="2">#REF!</definedName>
    <definedName name="MF.5_CN">#REF!</definedName>
    <definedName name="MF.5_ME" localSheetId="11">#REF!</definedName>
    <definedName name="MF.5_ME" localSheetId="1">#REF!</definedName>
    <definedName name="MF.5_ME" localSheetId="0">#REF!</definedName>
    <definedName name="MF.5_ME" localSheetId="2">#REF!</definedName>
    <definedName name="MF.5_ME">#REF!</definedName>
    <definedName name="MF.6_CN" localSheetId="11">#REF!</definedName>
    <definedName name="MF.6_CN" localSheetId="1">#REF!</definedName>
    <definedName name="MF.6_CN" localSheetId="0">#REF!</definedName>
    <definedName name="MF.6_CN" localSheetId="2">#REF!</definedName>
    <definedName name="MF.6_CN">#REF!</definedName>
    <definedName name="MF.6_ME" localSheetId="11">#REF!</definedName>
    <definedName name="MF.6_ME" localSheetId="1">#REF!</definedName>
    <definedName name="MF.6_ME" localSheetId="0">#REF!</definedName>
    <definedName name="MF.6_ME" localSheetId="2">#REF!</definedName>
    <definedName name="MF.6_ME">#REF!</definedName>
    <definedName name="MF.7_CN" localSheetId="11">#REF!</definedName>
    <definedName name="MF.7_CN" localSheetId="1">#REF!</definedName>
    <definedName name="MF.7_CN" localSheetId="0">#REF!</definedName>
    <definedName name="MF.7_CN" localSheetId="2">#REF!</definedName>
    <definedName name="MF.7_CN">#REF!</definedName>
    <definedName name="MF.7_ME" localSheetId="11">#REF!</definedName>
    <definedName name="MF.7_ME" localSheetId="1">#REF!</definedName>
    <definedName name="MF.7_ME" localSheetId="0">#REF!</definedName>
    <definedName name="MF.7_ME" localSheetId="2">#REF!</definedName>
    <definedName name="MF.7_ME">#REF!</definedName>
    <definedName name="MF.8_CN" localSheetId="11">#REF!</definedName>
    <definedName name="MF.8_CN" localSheetId="1">#REF!</definedName>
    <definedName name="MF.8_CN" localSheetId="0">#REF!</definedName>
    <definedName name="MF.8_CN" localSheetId="2">#REF!</definedName>
    <definedName name="MF.8_CN">#REF!</definedName>
    <definedName name="MF.8_ME" localSheetId="11">#REF!</definedName>
    <definedName name="MF.8_ME" localSheetId="1">#REF!</definedName>
    <definedName name="MF.8_ME" localSheetId="0">#REF!</definedName>
    <definedName name="MF.8_ME" localSheetId="2">#REF!</definedName>
    <definedName name="MF.8_ME">#REF!</definedName>
    <definedName name="MF.9_CN" localSheetId="11">#REF!</definedName>
    <definedName name="MF.9_CN" localSheetId="1">#REF!</definedName>
    <definedName name="MF.9_CN" localSheetId="0">#REF!</definedName>
    <definedName name="MF.9_CN" localSheetId="2">#REF!</definedName>
    <definedName name="MF.9_CN">#REF!</definedName>
    <definedName name="MF.9_ME" localSheetId="11">#REF!</definedName>
    <definedName name="MF.9_ME" localSheetId="1">#REF!</definedName>
    <definedName name="MF.9_ME" localSheetId="0">#REF!</definedName>
    <definedName name="MF.9_ME" localSheetId="2">#REF!</definedName>
    <definedName name="MF.9_ME">#REF!</definedName>
    <definedName name="MG.1_CN" localSheetId="11">#REF!</definedName>
    <definedName name="MG.1_CN" localSheetId="1">#REF!</definedName>
    <definedName name="MG.1_CN" localSheetId="0">#REF!</definedName>
    <definedName name="MG.1_CN" localSheetId="2">#REF!</definedName>
    <definedName name="MG.1_CN">#REF!</definedName>
    <definedName name="MG.1_ME" localSheetId="11">#REF!</definedName>
    <definedName name="MG.1_ME" localSheetId="1">#REF!</definedName>
    <definedName name="MG.1_ME" localSheetId="0">#REF!</definedName>
    <definedName name="MG.1_ME" localSheetId="2">#REF!</definedName>
    <definedName name="MG.1_ME">#REF!</definedName>
    <definedName name="MG.2_CN" localSheetId="11">#REF!</definedName>
    <definedName name="MG.2_CN" localSheetId="1">#REF!</definedName>
    <definedName name="MG.2_CN" localSheetId="0">#REF!</definedName>
    <definedName name="MG.2_CN" localSheetId="2">#REF!</definedName>
    <definedName name="MG.2_CN">#REF!</definedName>
    <definedName name="MG.2_ME" localSheetId="11">#REF!</definedName>
    <definedName name="MG.2_ME" localSheetId="1">#REF!</definedName>
    <definedName name="MG.2_ME" localSheetId="0">#REF!</definedName>
    <definedName name="MG.2_ME" localSheetId="2">#REF!</definedName>
    <definedName name="MG.2_ME">#REF!</definedName>
    <definedName name="MG.3_CN" localSheetId="11">#REF!</definedName>
    <definedName name="MG.3_CN" localSheetId="1">#REF!</definedName>
    <definedName name="MG.3_CN" localSheetId="0">#REF!</definedName>
    <definedName name="MG.3_CN" localSheetId="2">#REF!</definedName>
    <definedName name="MG.3_CN">#REF!</definedName>
    <definedName name="MG.3_ME" localSheetId="11">#REF!</definedName>
    <definedName name="MG.3_ME" localSheetId="1">#REF!</definedName>
    <definedName name="MG.3_ME" localSheetId="0">#REF!</definedName>
    <definedName name="MG.3_ME" localSheetId="2">#REF!</definedName>
    <definedName name="MG.3_ME">#REF!</definedName>
    <definedName name="MG.4_CN" localSheetId="11">#REF!</definedName>
    <definedName name="MG.4_CN" localSheetId="1">#REF!</definedName>
    <definedName name="MG.4_CN" localSheetId="0">#REF!</definedName>
    <definedName name="MG.4_CN" localSheetId="2">#REF!</definedName>
    <definedName name="MG.4_CN">#REF!</definedName>
    <definedName name="MG.4_ME" localSheetId="11">#REF!</definedName>
    <definedName name="MG.4_ME" localSheetId="1">#REF!</definedName>
    <definedName name="MG.4_ME" localSheetId="0">#REF!</definedName>
    <definedName name="MG.4_ME" localSheetId="2">#REF!</definedName>
    <definedName name="MG.4_ME">#REF!</definedName>
    <definedName name="MG.5_CN" localSheetId="11">#REF!</definedName>
    <definedName name="MG.5_CN" localSheetId="1">#REF!</definedName>
    <definedName name="MG.5_CN" localSheetId="0">#REF!</definedName>
    <definedName name="MG.5_CN" localSheetId="2">#REF!</definedName>
    <definedName name="MG.5_CN">#REF!</definedName>
    <definedName name="MG.5_ME" localSheetId="11">#REF!</definedName>
    <definedName name="MG.5_ME" localSheetId="1">#REF!</definedName>
    <definedName name="MG.5_ME" localSheetId="0">#REF!</definedName>
    <definedName name="MG.5_ME" localSheetId="2">#REF!</definedName>
    <definedName name="MG.5_ME">#REF!</definedName>
    <definedName name="MH.1_CN" localSheetId="11">#REF!</definedName>
    <definedName name="MH.1_CN" localSheetId="1">#REF!</definedName>
    <definedName name="MH.1_CN" localSheetId="0">#REF!</definedName>
    <definedName name="MH.1_CN" localSheetId="2">#REF!</definedName>
    <definedName name="MH.1_CN">#REF!</definedName>
    <definedName name="MH.1_ME" localSheetId="11">#REF!</definedName>
    <definedName name="MH.1_ME" localSheetId="1">#REF!</definedName>
    <definedName name="MH.1_ME" localSheetId="0">#REF!</definedName>
    <definedName name="MH.1_ME" localSheetId="2">#REF!</definedName>
    <definedName name="MH.1_ME">#REF!</definedName>
    <definedName name="MH.10_CN" localSheetId="11">#REF!</definedName>
    <definedName name="MH.10_CN" localSheetId="1">#REF!</definedName>
    <definedName name="MH.10_CN" localSheetId="0">#REF!</definedName>
    <definedName name="MH.10_CN" localSheetId="2">#REF!</definedName>
    <definedName name="MH.10_CN">#REF!</definedName>
    <definedName name="MH.10_ME" localSheetId="11">#REF!</definedName>
    <definedName name="MH.10_ME" localSheetId="1">#REF!</definedName>
    <definedName name="MH.10_ME" localSheetId="0">#REF!</definedName>
    <definedName name="MH.10_ME" localSheetId="2">#REF!</definedName>
    <definedName name="MH.10_ME">#REF!</definedName>
    <definedName name="MH.11_CN" localSheetId="11">#REF!</definedName>
    <definedName name="MH.11_CN" localSheetId="1">#REF!</definedName>
    <definedName name="MH.11_CN" localSheetId="0">#REF!</definedName>
    <definedName name="MH.11_CN" localSheetId="2">#REF!</definedName>
    <definedName name="MH.11_CN">#REF!</definedName>
    <definedName name="MH.11_ME" localSheetId="11">#REF!</definedName>
    <definedName name="MH.11_ME" localSheetId="1">#REF!</definedName>
    <definedName name="MH.11_ME" localSheetId="0">#REF!</definedName>
    <definedName name="MH.11_ME" localSheetId="2">#REF!</definedName>
    <definedName name="MH.11_ME">#REF!</definedName>
    <definedName name="MH.12_CN" localSheetId="11">#REF!</definedName>
    <definedName name="MH.12_CN" localSheetId="1">#REF!</definedName>
    <definedName name="MH.12_CN" localSheetId="0">#REF!</definedName>
    <definedName name="MH.12_CN" localSheetId="2">#REF!</definedName>
    <definedName name="MH.12_CN">#REF!</definedName>
    <definedName name="MH.12_ME" localSheetId="11">#REF!</definedName>
    <definedName name="MH.12_ME" localSheetId="1">#REF!</definedName>
    <definedName name="MH.12_ME" localSheetId="0">#REF!</definedName>
    <definedName name="MH.12_ME" localSheetId="2">#REF!</definedName>
    <definedName name="MH.12_ME">#REF!</definedName>
    <definedName name="MH.13_CN" localSheetId="11">#REF!</definedName>
    <definedName name="MH.13_CN" localSheetId="1">#REF!</definedName>
    <definedName name="MH.13_CN" localSheetId="0">#REF!</definedName>
    <definedName name="MH.13_CN" localSheetId="2">#REF!</definedName>
    <definedName name="MH.13_CN">#REF!</definedName>
    <definedName name="MH.13_ME" localSheetId="11">#REF!</definedName>
    <definedName name="MH.13_ME" localSheetId="1">#REF!</definedName>
    <definedName name="MH.13_ME" localSheetId="0">#REF!</definedName>
    <definedName name="MH.13_ME" localSheetId="2">#REF!</definedName>
    <definedName name="MH.13_ME">#REF!</definedName>
    <definedName name="MH.14_CN" localSheetId="11">#REF!</definedName>
    <definedName name="MH.14_CN" localSheetId="1">#REF!</definedName>
    <definedName name="MH.14_CN" localSheetId="0">#REF!</definedName>
    <definedName name="MH.14_CN" localSheetId="2">#REF!</definedName>
    <definedName name="MH.14_CN">#REF!</definedName>
    <definedName name="MH.14_ME" localSheetId="11">#REF!</definedName>
    <definedName name="MH.14_ME" localSheetId="1">#REF!</definedName>
    <definedName name="MH.14_ME" localSheetId="0">#REF!</definedName>
    <definedName name="MH.14_ME" localSheetId="2">#REF!</definedName>
    <definedName name="MH.14_ME">#REF!</definedName>
    <definedName name="MH.15_CN" localSheetId="11">#REF!</definedName>
    <definedName name="MH.15_CN" localSheetId="1">#REF!</definedName>
    <definedName name="MH.15_CN" localSheetId="0">#REF!</definedName>
    <definedName name="MH.15_CN" localSheetId="2">#REF!</definedName>
    <definedName name="MH.15_CN">#REF!</definedName>
    <definedName name="MH.15_ME" localSheetId="11">#REF!</definedName>
    <definedName name="MH.15_ME" localSheetId="1">#REF!</definedName>
    <definedName name="MH.15_ME" localSheetId="0">#REF!</definedName>
    <definedName name="MH.15_ME" localSheetId="2">#REF!</definedName>
    <definedName name="MH.15_ME">#REF!</definedName>
    <definedName name="MH.16_CN" localSheetId="11">#REF!</definedName>
    <definedName name="MH.16_CN" localSheetId="1">#REF!</definedName>
    <definedName name="MH.16_CN" localSheetId="0">#REF!</definedName>
    <definedName name="MH.16_CN" localSheetId="2">#REF!</definedName>
    <definedName name="MH.16_CN">#REF!</definedName>
    <definedName name="MH.16_ME" localSheetId="11">#REF!</definedName>
    <definedName name="MH.16_ME" localSheetId="1">#REF!</definedName>
    <definedName name="MH.16_ME" localSheetId="0">#REF!</definedName>
    <definedName name="MH.16_ME" localSheetId="2">#REF!</definedName>
    <definedName name="MH.16_ME">#REF!</definedName>
    <definedName name="MH.17_CN" localSheetId="11">#REF!</definedName>
    <definedName name="MH.17_CN" localSheetId="1">#REF!</definedName>
    <definedName name="MH.17_CN" localSheetId="0">#REF!</definedName>
    <definedName name="MH.17_CN" localSheetId="2">#REF!</definedName>
    <definedName name="MH.17_CN">#REF!</definedName>
    <definedName name="MH.17_ME" localSheetId="11">#REF!</definedName>
    <definedName name="MH.17_ME" localSheetId="1">#REF!</definedName>
    <definedName name="MH.17_ME" localSheetId="0">#REF!</definedName>
    <definedName name="MH.17_ME" localSheetId="2">#REF!</definedName>
    <definedName name="MH.17_ME">#REF!</definedName>
    <definedName name="MH.18_CN" localSheetId="11">#REF!</definedName>
    <definedName name="MH.18_CN" localSheetId="1">#REF!</definedName>
    <definedName name="MH.18_CN" localSheetId="0">#REF!</definedName>
    <definedName name="MH.18_CN" localSheetId="2">#REF!</definedName>
    <definedName name="MH.18_CN">#REF!</definedName>
    <definedName name="MH.18_ME" localSheetId="11">#REF!</definedName>
    <definedName name="MH.18_ME" localSheetId="1">#REF!</definedName>
    <definedName name="MH.18_ME" localSheetId="0">#REF!</definedName>
    <definedName name="MH.18_ME" localSheetId="2">#REF!</definedName>
    <definedName name="MH.18_ME">#REF!</definedName>
    <definedName name="MH.19_CN" localSheetId="11">#REF!</definedName>
    <definedName name="MH.19_CN" localSheetId="1">#REF!</definedName>
    <definedName name="MH.19_CN" localSheetId="0">#REF!</definedName>
    <definedName name="MH.19_CN" localSheetId="2">#REF!</definedName>
    <definedName name="MH.19_CN">#REF!</definedName>
    <definedName name="MH.19_ME" localSheetId="11">#REF!</definedName>
    <definedName name="MH.19_ME" localSheetId="1">#REF!</definedName>
    <definedName name="MH.19_ME" localSheetId="0">#REF!</definedName>
    <definedName name="MH.19_ME" localSheetId="2">#REF!</definedName>
    <definedName name="MH.19_ME">#REF!</definedName>
    <definedName name="MH.2_CN" localSheetId="11">#REF!</definedName>
    <definedName name="MH.2_CN" localSheetId="1">#REF!</definedName>
    <definedName name="MH.2_CN" localSheetId="0">#REF!</definedName>
    <definedName name="MH.2_CN" localSheetId="2">#REF!</definedName>
    <definedName name="MH.2_CN">#REF!</definedName>
    <definedName name="MH.2_ME" localSheetId="11">#REF!</definedName>
    <definedName name="MH.2_ME" localSheetId="1">#REF!</definedName>
    <definedName name="MH.2_ME" localSheetId="0">#REF!</definedName>
    <definedName name="MH.2_ME" localSheetId="2">#REF!</definedName>
    <definedName name="MH.2_ME">#REF!</definedName>
    <definedName name="MH.20_CN" localSheetId="11">#REF!</definedName>
    <definedName name="MH.20_CN" localSheetId="1">#REF!</definedName>
    <definedName name="MH.20_CN" localSheetId="0">#REF!</definedName>
    <definedName name="MH.20_CN" localSheetId="2">#REF!</definedName>
    <definedName name="MH.20_CN">#REF!</definedName>
    <definedName name="MH.20_ME" localSheetId="11">#REF!</definedName>
    <definedName name="MH.20_ME" localSheetId="1">#REF!</definedName>
    <definedName name="MH.20_ME" localSheetId="0">#REF!</definedName>
    <definedName name="MH.20_ME" localSheetId="2">#REF!</definedName>
    <definedName name="MH.20_ME">#REF!</definedName>
    <definedName name="MH.21_CN" localSheetId="11">#REF!</definedName>
    <definedName name="MH.21_CN" localSheetId="1">#REF!</definedName>
    <definedName name="MH.21_CN" localSheetId="0">#REF!</definedName>
    <definedName name="MH.21_CN" localSheetId="2">#REF!</definedName>
    <definedName name="MH.21_CN">#REF!</definedName>
    <definedName name="MH.21_ME" localSheetId="11">#REF!</definedName>
    <definedName name="MH.21_ME" localSheetId="1">#REF!</definedName>
    <definedName name="MH.21_ME" localSheetId="0">#REF!</definedName>
    <definedName name="MH.21_ME" localSheetId="2">#REF!</definedName>
    <definedName name="MH.21_ME">#REF!</definedName>
    <definedName name="MH.22_CN" localSheetId="11">#REF!</definedName>
    <definedName name="MH.22_CN" localSheetId="1">#REF!</definedName>
    <definedName name="MH.22_CN" localSheetId="0">#REF!</definedName>
    <definedName name="MH.22_CN" localSheetId="2">#REF!</definedName>
    <definedName name="MH.22_CN">#REF!</definedName>
    <definedName name="MH.22_ME" localSheetId="11">#REF!</definedName>
    <definedName name="MH.22_ME" localSheetId="1">#REF!</definedName>
    <definedName name="MH.22_ME" localSheetId="0">#REF!</definedName>
    <definedName name="MH.22_ME" localSheetId="2">#REF!</definedName>
    <definedName name="MH.22_ME">#REF!</definedName>
    <definedName name="MH.23_CN" localSheetId="11">#REF!</definedName>
    <definedName name="MH.23_CN" localSheetId="1">#REF!</definedName>
    <definedName name="MH.23_CN" localSheetId="0">#REF!</definedName>
    <definedName name="MH.23_CN" localSheetId="2">#REF!</definedName>
    <definedName name="MH.23_CN">#REF!</definedName>
    <definedName name="MH.23_ME" localSheetId="11">#REF!</definedName>
    <definedName name="MH.23_ME" localSheetId="1">#REF!</definedName>
    <definedName name="MH.23_ME" localSheetId="0">#REF!</definedName>
    <definedName name="MH.23_ME" localSheetId="2">#REF!</definedName>
    <definedName name="MH.23_ME">#REF!</definedName>
    <definedName name="MH.24_CN" localSheetId="11">#REF!</definedName>
    <definedName name="MH.24_CN" localSheetId="1">#REF!</definedName>
    <definedName name="MH.24_CN" localSheetId="0">#REF!</definedName>
    <definedName name="MH.24_CN" localSheetId="2">#REF!</definedName>
    <definedName name="MH.24_CN">#REF!</definedName>
    <definedName name="MH.24_ME" localSheetId="11">#REF!</definedName>
    <definedName name="MH.24_ME" localSheetId="1">#REF!</definedName>
    <definedName name="MH.24_ME" localSheetId="0">#REF!</definedName>
    <definedName name="MH.24_ME" localSheetId="2">#REF!</definedName>
    <definedName name="MH.24_ME">#REF!</definedName>
    <definedName name="MH.25_CN" localSheetId="11">#REF!</definedName>
    <definedName name="MH.25_CN" localSheetId="1">#REF!</definedName>
    <definedName name="MH.25_CN" localSheetId="0">#REF!</definedName>
    <definedName name="MH.25_CN" localSheetId="2">#REF!</definedName>
    <definedName name="MH.25_CN">#REF!</definedName>
    <definedName name="MH.25_ME" localSheetId="11">#REF!</definedName>
    <definedName name="MH.25_ME" localSheetId="1">#REF!</definedName>
    <definedName name="MH.25_ME" localSheetId="0">#REF!</definedName>
    <definedName name="MH.25_ME" localSheetId="2">#REF!</definedName>
    <definedName name="MH.25_ME">#REF!</definedName>
    <definedName name="MH.26_CN" localSheetId="11">#REF!</definedName>
    <definedName name="MH.26_CN" localSheetId="1">#REF!</definedName>
    <definedName name="MH.26_CN" localSheetId="0">#REF!</definedName>
    <definedName name="MH.26_CN" localSheetId="2">#REF!</definedName>
    <definedName name="MH.26_CN">#REF!</definedName>
    <definedName name="MH.26_ME" localSheetId="11">#REF!</definedName>
    <definedName name="MH.26_ME" localSheetId="1">#REF!</definedName>
    <definedName name="MH.26_ME" localSheetId="0">#REF!</definedName>
    <definedName name="MH.26_ME" localSheetId="2">#REF!</definedName>
    <definedName name="MH.26_ME">#REF!</definedName>
    <definedName name="MH.3_CN" localSheetId="11">#REF!</definedName>
    <definedName name="MH.3_CN" localSheetId="1">#REF!</definedName>
    <definedName name="MH.3_CN" localSheetId="0">#REF!</definedName>
    <definedName name="MH.3_CN" localSheetId="2">#REF!</definedName>
    <definedName name="MH.3_CN">#REF!</definedName>
    <definedName name="MH.3_ME" localSheetId="11">#REF!</definedName>
    <definedName name="MH.3_ME" localSheetId="1">#REF!</definedName>
    <definedName name="MH.3_ME" localSheetId="0">#REF!</definedName>
    <definedName name="MH.3_ME" localSheetId="2">#REF!</definedName>
    <definedName name="MH.3_ME">#REF!</definedName>
    <definedName name="MH.4_CN" localSheetId="11">#REF!</definedName>
    <definedName name="MH.4_CN" localSheetId="1">#REF!</definedName>
    <definedName name="MH.4_CN" localSheetId="0">#REF!</definedName>
    <definedName name="MH.4_CN" localSheetId="2">#REF!</definedName>
    <definedName name="MH.4_CN">#REF!</definedName>
    <definedName name="MH.4_ME" localSheetId="11">#REF!</definedName>
    <definedName name="MH.4_ME" localSheetId="1">#REF!</definedName>
    <definedName name="MH.4_ME" localSheetId="0">#REF!</definedName>
    <definedName name="MH.4_ME" localSheetId="2">#REF!</definedName>
    <definedName name="MH.4_ME">#REF!</definedName>
    <definedName name="MH.5_CN" localSheetId="11">#REF!</definedName>
    <definedName name="MH.5_CN" localSheetId="1">#REF!</definedName>
    <definedName name="MH.5_CN" localSheetId="0">#REF!</definedName>
    <definedName name="MH.5_CN" localSheetId="2">#REF!</definedName>
    <definedName name="MH.5_CN">#REF!</definedName>
    <definedName name="MH.5_ME" localSheetId="11">#REF!</definedName>
    <definedName name="MH.5_ME" localSheetId="1">#REF!</definedName>
    <definedName name="MH.5_ME" localSheetId="0">#REF!</definedName>
    <definedName name="MH.5_ME" localSheetId="2">#REF!</definedName>
    <definedName name="MH.5_ME">#REF!</definedName>
    <definedName name="MH.6_CN" localSheetId="11">#REF!</definedName>
    <definedName name="MH.6_CN" localSheetId="1">#REF!</definedName>
    <definedName name="MH.6_CN" localSheetId="0">#REF!</definedName>
    <definedName name="MH.6_CN" localSheetId="2">#REF!</definedName>
    <definedName name="MH.6_CN">#REF!</definedName>
    <definedName name="MH.6_ME" localSheetId="11">#REF!</definedName>
    <definedName name="MH.6_ME" localSheetId="1">#REF!</definedName>
    <definedName name="MH.6_ME" localSheetId="0">#REF!</definedName>
    <definedName name="MH.6_ME" localSheetId="2">#REF!</definedName>
    <definedName name="MH.6_ME">#REF!</definedName>
    <definedName name="MH.7_CN" localSheetId="11">#REF!</definedName>
    <definedName name="MH.7_CN" localSheetId="1">#REF!</definedName>
    <definedName name="MH.7_CN" localSheetId="0">#REF!</definedName>
    <definedName name="MH.7_CN" localSheetId="2">#REF!</definedName>
    <definedName name="MH.7_CN">#REF!</definedName>
    <definedName name="MH.7_ME" localSheetId="11">#REF!</definedName>
    <definedName name="MH.7_ME" localSheetId="1">#REF!</definedName>
    <definedName name="MH.7_ME" localSheetId="0">#REF!</definedName>
    <definedName name="MH.7_ME" localSheetId="2">#REF!</definedName>
    <definedName name="MH.7_ME">#REF!</definedName>
    <definedName name="MH.8_CN" localSheetId="11">#REF!</definedName>
    <definedName name="MH.8_CN" localSheetId="1">#REF!</definedName>
    <definedName name="MH.8_CN" localSheetId="0">#REF!</definedName>
    <definedName name="MH.8_CN" localSheetId="2">#REF!</definedName>
    <definedName name="MH.8_CN">#REF!</definedName>
    <definedName name="MH.8_ME" localSheetId="11">#REF!</definedName>
    <definedName name="MH.8_ME" localSheetId="1">#REF!</definedName>
    <definedName name="MH.8_ME" localSheetId="0">#REF!</definedName>
    <definedName name="MH.8_ME" localSheetId="2">#REF!</definedName>
    <definedName name="MH.8_ME">#REF!</definedName>
    <definedName name="MH.9_CN" localSheetId="11">#REF!</definedName>
    <definedName name="MH.9_CN" localSheetId="1">#REF!</definedName>
    <definedName name="MH.9_CN" localSheetId="0">#REF!</definedName>
    <definedName name="MH.9_CN" localSheetId="2">#REF!</definedName>
    <definedName name="MH.9_CN">#REF!</definedName>
    <definedName name="MH.9_ME" localSheetId="11">#REF!</definedName>
    <definedName name="MH.9_ME" localSheetId="1">#REF!</definedName>
    <definedName name="MH.9_ME" localSheetId="0">#REF!</definedName>
    <definedName name="MH.9_ME" localSheetId="2">#REF!</definedName>
    <definedName name="MH.9_ME">#REF!</definedName>
    <definedName name="MI.1_CN" localSheetId="11">#REF!</definedName>
    <definedName name="MI.1_CN" localSheetId="1">#REF!</definedName>
    <definedName name="MI.1_CN" localSheetId="0">#REF!</definedName>
    <definedName name="MI.1_CN" localSheetId="2">#REF!</definedName>
    <definedName name="MI.1_CN">#REF!</definedName>
    <definedName name="MI.1_ME" localSheetId="11">#REF!</definedName>
    <definedName name="MI.1_ME" localSheetId="1">#REF!</definedName>
    <definedName name="MI.1_ME" localSheetId="0">#REF!</definedName>
    <definedName name="MI.1_ME" localSheetId="2">#REF!</definedName>
    <definedName name="MI.1_ME">#REF!</definedName>
    <definedName name="MI.2_CN" localSheetId="11">#REF!</definedName>
    <definedName name="MI.2_CN" localSheetId="1">#REF!</definedName>
    <definedName name="MI.2_CN" localSheetId="0">#REF!</definedName>
    <definedName name="MI.2_CN" localSheetId="2">#REF!</definedName>
    <definedName name="MI.2_CN">#REF!</definedName>
    <definedName name="MI.2_ME" localSheetId="11">#REF!</definedName>
    <definedName name="MI.2_ME" localSheetId="1">#REF!</definedName>
    <definedName name="MI.2_ME" localSheetId="0">#REF!</definedName>
    <definedName name="MI.2_ME" localSheetId="2">#REF!</definedName>
    <definedName name="MI.2_ME">#REF!</definedName>
    <definedName name="MI.3_CN" localSheetId="11">#REF!</definedName>
    <definedName name="MI.3_CN" localSheetId="1">#REF!</definedName>
    <definedName name="MI.3_CN" localSheetId="0">#REF!</definedName>
    <definedName name="MI.3_CN" localSheetId="2">#REF!</definedName>
    <definedName name="MI.3_CN">#REF!</definedName>
    <definedName name="MI.3_ME" localSheetId="11">#REF!</definedName>
    <definedName name="MI.3_ME" localSheetId="1">#REF!</definedName>
    <definedName name="MI.3_ME" localSheetId="0">#REF!</definedName>
    <definedName name="MI.3_ME" localSheetId="2">#REF!</definedName>
    <definedName name="MI.3_ME">#REF!</definedName>
    <definedName name="MI.4_CN" localSheetId="11">#REF!</definedName>
    <definedName name="MI.4_CN" localSheetId="1">#REF!</definedName>
    <definedName name="MI.4_CN" localSheetId="0">#REF!</definedName>
    <definedName name="MI.4_CN" localSheetId="2">#REF!</definedName>
    <definedName name="MI.4_CN">#REF!</definedName>
    <definedName name="MI.4_ME" localSheetId="11">#REF!</definedName>
    <definedName name="MI.4_ME" localSheetId="1">#REF!</definedName>
    <definedName name="MI.4_ME" localSheetId="0">#REF!</definedName>
    <definedName name="MI.4_ME" localSheetId="2">#REF!</definedName>
    <definedName name="MI.4_ME">#REF!</definedName>
    <definedName name="Misc_Attachments" localSheetId="11">#REF!</definedName>
    <definedName name="Misc_Attachments" localSheetId="1">#REF!</definedName>
    <definedName name="Misc_Attachments" localSheetId="0">#REF!</definedName>
    <definedName name="Misc_Attachments" localSheetId="2">#REF!</definedName>
    <definedName name="Misc_Attachments">#REF!</definedName>
    <definedName name="MJ.1_CN" localSheetId="11">#REF!</definedName>
    <definedName name="MJ.1_CN" localSheetId="1">#REF!</definedName>
    <definedName name="MJ.1_CN" localSheetId="0">#REF!</definedName>
    <definedName name="MJ.1_CN" localSheetId="2">#REF!</definedName>
    <definedName name="MJ.1_CN">#REF!</definedName>
    <definedName name="MJ.1_ME" localSheetId="11">#REF!</definedName>
    <definedName name="MJ.1_ME" localSheetId="1">#REF!</definedName>
    <definedName name="MJ.1_ME" localSheetId="0">#REF!</definedName>
    <definedName name="MJ.1_ME" localSheetId="2">#REF!</definedName>
    <definedName name="MJ.1_ME">#REF!</definedName>
    <definedName name="MJ.2_CN" localSheetId="11">#REF!</definedName>
    <definedName name="MJ.2_CN" localSheetId="1">#REF!</definedName>
    <definedName name="MJ.2_CN" localSheetId="0">#REF!</definedName>
    <definedName name="MJ.2_CN" localSheetId="2">#REF!</definedName>
    <definedName name="MJ.2_CN">#REF!</definedName>
    <definedName name="MJ.2_ME" localSheetId="11">#REF!</definedName>
    <definedName name="MJ.2_ME" localSheetId="1">#REF!</definedName>
    <definedName name="MJ.2_ME" localSheetId="0">#REF!</definedName>
    <definedName name="MJ.2_ME" localSheetId="2">#REF!</definedName>
    <definedName name="MJ.2_ME">#REF!</definedName>
    <definedName name="MJ.3_CN" localSheetId="11">#REF!</definedName>
    <definedName name="MJ.3_CN" localSheetId="1">#REF!</definedName>
    <definedName name="MJ.3_CN" localSheetId="0">#REF!</definedName>
    <definedName name="MJ.3_CN" localSheetId="2">#REF!</definedName>
    <definedName name="MJ.3_CN">#REF!</definedName>
    <definedName name="MJ.3_ME" localSheetId="11">#REF!</definedName>
    <definedName name="MJ.3_ME" localSheetId="1">#REF!</definedName>
    <definedName name="MJ.3_ME" localSheetId="0">#REF!</definedName>
    <definedName name="MJ.3_ME" localSheetId="2">#REF!</definedName>
    <definedName name="MJ.3_ME">#REF!</definedName>
    <definedName name="MJ.4_CN" localSheetId="11">#REF!</definedName>
    <definedName name="MJ.4_CN" localSheetId="1">#REF!</definedName>
    <definedName name="MJ.4_CN" localSheetId="0">#REF!</definedName>
    <definedName name="MJ.4_CN" localSheetId="2">#REF!</definedName>
    <definedName name="MJ.4_CN">#REF!</definedName>
    <definedName name="MJ.4_ME" localSheetId="11">#REF!</definedName>
    <definedName name="MJ.4_ME" localSheetId="1">#REF!</definedName>
    <definedName name="MJ.4_ME" localSheetId="0">#REF!</definedName>
    <definedName name="MJ.4_ME" localSheetId="2">#REF!</definedName>
    <definedName name="MJ.4_ME">#REF!</definedName>
    <definedName name="MJ.5_CN" localSheetId="11">#REF!</definedName>
    <definedName name="MJ.5_CN" localSheetId="1">#REF!</definedName>
    <definedName name="MJ.5_CN" localSheetId="0">#REF!</definedName>
    <definedName name="MJ.5_CN" localSheetId="2">#REF!</definedName>
    <definedName name="MJ.5_CN">#REF!</definedName>
    <definedName name="MJ.5_ME" localSheetId="11">#REF!</definedName>
    <definedName name="MJ.5_ME" localSheetId="1">#REF!</definedName>
    <definedName name="MJ.5_ME" localSheetId="0">#REF!</definedName>
    <definedName name="MJ.5_ME" localSheetId="2">#REF!</definedName>
    <definedName name="MJ.5_ME">#REF!</definedName>
    <definedName name="MJ.6_CN" localSheetId="11">#REF!</definedName>
    <definedName name="MJ.6_CN" localSheetId="1">#REF!</definedName>
    <definedName name="MJ.6_CN" localSheetId="0">#REF!</definedName>
    <definedName name="MJ.6_CN" localSheetId="2">#REF!</definedName>
    <definedName name="MJ.6_CN">#REF!</definedName>
    <definedName name="MJ.6_ME" localSheetId="11">#REF!</definedName>
    <definedName name="MJ.6_ME" localSheetId="1">#REF!</definedName>
    <definedName name="MJ.6_ME" localSheetId="0">#REF!</definedName>
    <definedName name="MJ.6_ME" localSheetId="2">#REF!</definedName>
    <definedName name="MJ.6_ME">#REF!</definedName>
    <definedName name="MJ.7_CN" localSheetId="11">#REF!</definedName>
    <definedName name="MJ.7_CN" localSheetId="1">#REF!</definedName>
    <definedName name="MJ.7_CN" localSheetId="0">#REF!</definedName>
    <definedName name="MJ.7_CN" localSheetId="2">#REF!</definedName>
    <definedName name="MJ.7_CN">#REF!</definedName>
    <definedName name="MJ.7_ME" localSheetId="11">#REF!</definedName>
    <definedName name="MJ.7_ME" localSheetId="1">#REF!</definedName>
    <definedName name="MJ.7_ME" localSheetId="0">#REF!</definedName>
    <definedName name="MJ.7_ME" localSheetId="2">#REF!</definedName>
    <definedName name="MJ.7_ME">#REF!</definedName>
    <definedName name="MJ.8_CN" localSheetId="11">#REF!</definedName>
    <definedName name="MJ.8_CN" localSheetId="1">#REF!</definedName>
    <definedName name="MJ.8_CN" localSheetId="0">#REF!</definedName>
    <definedName name="MJ.8_CN" localSheetId="2">#REF!</definedName>
    <definedName name="MJ.8_CN">#REF!</definedName>
    <definedName name="MJ.8_ME" localSheetId="11">#REF!</definedName>
    <definedName name="MJ.8_ME" localSheetId="1">#REF!</definedName>
    <definedName name="MJ.8_ME" localSheetId="0">#REF!</definedName>
    <definedName name="MJ.8_ME" localSheetId="2">#REF!</definedName>
    <definedName name="MJ.8_ME">#REF!</definedName>
    <definedName name="MK.1_CN" localSheetId="11">#REF!</definedName>
    <definedName name="MK.1_CN" localSheetId="1">#REF!</definedName>
    <definedName name="MK.1_CN" localSheetId="0">#REF!</definedName>
    <definedName name="MK.1_CN" localSheetId="2">#REF!</definedName>
    <definedName name="MK.1_CN">#REF!</definedName>
    <definedName name="MK.1_ME" localSheetId="11">#REF!</definedName>
    <definedName name="MK.1_ME" localSheetId="1">#REF!</definedName>
    <definedName name="MK.1_ME" localSheetId="0">#REF!</definedName>
    <definedName name="MK.1_ME" localSheetId="2">#REF!</definedName>
    <definedName name="MK.1_ME">#REF!</definedName>
    <definedName name="MK.2_CN" localSheetId="11">#REF!</definedName>
    <definedName name="MK.2_CN" localSheetId="1">#REF!</definedName>
    <definedName name="MK.2_CN" localSheetId="0">#REF!</definedName>
    <definedName name="MK.2_CN" localSheetId="2">#REF!</definedName>
    <definedName name="MK.2_CN">#REF!</definedName>
    <definedName name="MK.2_ME" localSheetId="11">#REF!</definedName>
    <definedName name="MK.2_ME" localSheetId="1">#REF!</definedName>
    <definedName name="MK.2_ME" localSheetId="0">#REF!</definedName>
    <definedName name="MK.2_ME" localSheetId="2">#REF!</definedName>
    <definedName name="MK.2_ME">#REF!</definedName>
    <definedName name="MK.3_CN" localSheetId="11">#REF!</definedName>
    <definedName name="MK.3_CN" localSheetId="1">#REF!</definedName>
    <definedName name="MK.3_CN" localSheetId="0">#REF!</definedName>
    <definedName name="MK.3_CN" localSheetId="2">#REF!</definedName>
    <definedName name="MK.3_CN">#REF!</definedName>
    <definedName name="MK.3_ME" localSheetId="11">#REF!</definedName>
    <definedName name="MK.3_ME" localSheetId="1">#REF!</definedName>
    <definedName name="MK.3_ME" localSheetId="0">#REF!</definedName>
    <definedName name="MK.3_ME" localSheetId="2">#REF!</definedName>
    <definedName name="MK.3_ME">#REF!</definedName>
    <definedName name="MK.4_CN" localSheetId="11">#REF!</definedName>
    <definedName name="MK.4_CN" localSheetId="1">#REF!</definedName>
    <definedName name="MK.4_CN" localSheetId="0">#REF!</definedName>
    <definedName name="MK.4_CN" localSheetId="2">#REF!</definedName>
    <definedName name="MK.4_CN">#REF!</definedName>
    <definedName name="MK.4_ME" localSheetId="11">#REF!</definedName>
    <definedName name="MK.4_ME" localSheetId="1">#REF!</definedName>
    <definedName name="MK.4_ME" localSheetId="0">#REF!</definedName>
    <definedName name="MK.4_ME" localSheetId="2">#REF!</definedName>
    <definedName name="MK.4_ME">#REF!</definedName>
    <definedName name="MK.5_CN" localSheetId="11">#REF!</definedName>
    <definedName name="MK.5_CN" localSheetId="1">#REF!</definedName>
    <definedName name="MK.5_CN" localSheetId="0">#REF!</definedName>
    <definedName name="MK.5_CN" localSheetId="2">#REF!</definedName>
    <definedName name="MK.5_CN">#REF!</definedName>
    <definedName name="MK.5_ME" localSheetId="11">#REF!</definedName>
    <definedName name="MK.5_ME" localSheetId="1">#REF!</definedName>
    <definedName name="MK.5_ME" localSheetId="0">#REF!</definedName>
    <definedName name="MK.5_ME" localSheetId="2">#REF!</definedName>
    <definedName name="MK.5_ME">#REF!</definedName>
    <definedName name="MK.6_CN" localSheetId="11">#REF!</definedName>
    <definedName name="MK.6_CN" localSheetId="1">#REF!</definedName>
    <definedName name="MK.6_CN" localSheetId="0">#REF!</definedName>
    <definedName name="MK.6_CN" localSheetId="2">#REF!</definedName>
    <definedName name="MK.6_CN">#REF!</definedName>
    <definedName name="MK.6_ME" localSheetId="11">#REF!</definedName>
    <definedName name="MK.6_ME" localSheetId="1">#REF!</definedName>
    <definedName name="MK.6_ME" localSheetId="0">#REF!</definedName>
    <definedName name="MK.6_ME" localSheetId="2">#REF!</definedName>
    <definedName name="MK.6_ME">#REF!</definedName>
    <definedName name="MK.7_CN" localSheetId="11">#REF!</definedName>
    <definedName name="MK.7_CN" localSheetId="1">#REF!</definedName>
    <definedName name="MK.7_CN" localSheetId="0">#REF!</definedName>
    <definedName name="MK.7_CN" localSheetId="2">#REF!</definedName>
    <definedName name="MK.7_CN">#REF!</definedName>
    <definedName name="MK.7_ME" localSheetId="11">#REF!</definedName>
    <definedName name="MK.7_ME" localSheetId="1">#REF!</definedName>
    <definedName name="MK.7_ME" localSheetId="0">#REF!</definedName>
    <definedName name="MK.7_ME" localSheetId="2">#REF!</definedName>
    <definedName name="MK.7_ME">#REF!</definedName>
    <definedName name="MK.8_CN" localSheetId="11">#REF!</definedName>
    <definedName name="MK.8_CN" localSheetId="1">#REF!</definedName>
    <definedName name="MK.8_CN" localSheetId="0">#REF!</definedName>
    <definedName name="MK.8_CN" localSheetId="2">#REF!</definedName>
    <definedName name="MK.8_CN">#REF!</definedName>
    <definedName name="MK.8_ME" localSheetId="11">#REF!</definedName>
    <definedName name="MK.8_ME" localSheetId="1">#REF!</definedName>
    <definedName name="MK.8_ME" localSheetId="0">#REF!</definedName>
    <definedName name="MK.8_ME" localSheetId="2">#REF!</definedName>
    <definedName name="MK.8_ME">#REF!</definedName>
    <definedName name="ML.1_CN" localSheetId="11">#REF!</definedName>
    <definedName name="ML.1_CN" localSheetId="1">#REF!</definedName>
    <definedName name="ML.1_CN" localSheetId="0">#REF!</definedName>
    <definedName name="ML.1_CN" localSheetId="2">#REF!</definedName>
    <definedName name="ML.1_CN">#REF!</definedName>
    <definedName name="ML.1_ME" localSheetId="11">#REF!</definedName>
    <definedName name="ML.1_ME" localSheetId="1">#REF!</definedName>
    <definedName name="ML.1_ME" localSheetId="0">#REF!</definedName>
    <definedName name="ML.1_ME" localSheetId="2">#REF!</definedName>
    <definedName name="ML.1_ME">#REF!</definedName>
    <definedName name="ML.2_CN" localSheetId="11">#REF!</definedName>
    <definedName name="ML.2_CN" localSheetId="1">#REF!</definedName>
    <definedName name="ML.2_CN" localSheetId="0">#REF!</definedName>
    <definedName name="ML.2_CN" localSheetId="2">#REF!</definedName>
    <definedName name="ML.2_CN">#REF!</definedName>
    <definedName name="ML.2_ME" localSheetId="11">#REF!</definedName>
    <definedName name="ML.2_ME" localSheetId="1">#REF!</definedName>
    <definedName name="ML.2_ME" localSheetId="0">#REF!</definedName>
    <definedName name="ML.2_ME" localSheetId="2">#REF!</definedName>
    <definedName name="ML.2_ME">#REF!</definedName>
    <definedName name="ML.3_CN" localSheetId="11">#REF!</definedName>
    <definedName name="ML.3_CN" localSheetId="1">#REF!</definedName>
    <definedName name="ML.3_CN" localSheetId="0">#REF!</definedName>
    <definedName name="ML.3_CN" localSheetId="2">#REF!</definedName>
    <definedName name="ML.3_CN">#REF!</definedName>
    <definedName name="ML.3_ME" localSheetId="11">#REF!</definedName>
    <definedName name="ML.3_ME" localSheetId="1">#REF!</definedName>
    <definedName name="ML.3_ME" localSheetId="0">#REF!</definedName>
    <definedName name="ML.3_ME" localSheetId="2">#REF!</definedName>
    <definedName name="ML.3_ME">#REF!</definedName>
    <definedName name="ML.4_CN" localSheetId="11">#REF!</definedName>
    <definedName name="ML.4_CN" localSheetId="1">#REF!</definedName>
    <definedName name="ML.4_CN" localSheetId="0">#REF!</definedName>
    <definedName name="ML.4_CN" localSheetId="2">#REF!</definedName>
    <definedName name="ML.4_CN">#REF!</definedName>
    <definedName name="ML.4_ME" localSheetId="11">#REF!</definedName>
    <definedName name="ML.4_ME" localSheetId="1">#REF!</definedName>
    <definedName name="ML.4_ME" localSheetId="0">#REF!</definedName>
    <definedName name="ML.4_ME" localSheetId="2">#REF!</definedName>
    <definedName name="ML.4_ME">#REF!</definedName>
    <definedName name="ML.5_CN" localSheetId="11">#REF!</definedName>
    <definedName name="ML.5_CN" localSheetId="1">#REF!</definedName>
    <definedName name="ML.5_CN" localSheetId="0">#REF!</definedName>
    <definedName name="ML.5_CN" localSheetId="2">#REF!</definedName>
    <definedName name="ML.5_CN">#REF!</definedName>
    <definedName name="ML.5_ME" localSheetId="11">#REF!</definedName>
    <definedName name="ML.5_ME" localSheetId="1">#REF!</definedName>
    <definedName name="ML.5_ME" localSheetId="0">#REF!</definedName>
    <definedName name="ML.5_ME" localSheetId="2">#REF!</definedName>
    <definedName name="ML.5_ME">#REF!</definedName>
    <definedName name="ML.6_CN" localSheetId="11">#REF!</definedName>
    <definedName name="ML.6_CN" localSheetId="1">#REF!</definedName>
    <definedName name="ML.6_CN" localSheetId="0">#REF!</definedName>
    <definedName name="ML.6_CN" localSheetId="2">#REF!</definedName>
    <definedName name="ML.6_CN">#REF!</definedName>
    <definedName name="ML.6_ME" localSheetId="11">#REF!</definedName>
    <definedName name="ML.6_ME" localSheetId="1">#REF!</definedName>
    <definedName name="ML.6_ME" localSheetId="0">#REF!</definedName>
    <definedName name="ML.6_ME" localSheetId="2">#REF!</definedName>
    <definedName name="ML.6_ME">#REF!</definedName>
    <definedName name="ML.7_CN" localSheetId="11">#REF!</definedName>
    <definedName name="ML.7_CN" localSheetId="1">#REF!</definedName>
    <definedName name="ML.7_CN" localSheetId="0">#REF!</definedName>
    <definedName name="ML.7_CN" localSheetId="2">#REF!</definedName>
    <definedName name="ML.7_CN">#REF!</definedName>
    <definedName name="ML.7_ME" localSheetId="11">#REF!</definedName>
    <definedName name="ML.7_ME" localSheetId="1">#REF!</definedName>
    <definedName name="ML.7_ME" localSheetId="0">#REF!</definedName>
    <definedName name="ML.7_ME" localSheetId="2">#REF!</definedName>
    <definedName name="ML.7_ME">#REF!</definedName>
    <definedName name="ML.8_CN" localSheetId="11">#REF!</definedName>
    <definedName name="ML.8_CN" localSheetId="1">#REF!</definedName>
    <definedName name="ML.8_CN" localSheetId="0">#REF!</definedName>
    <definedName name="ML.8_CN" localSheetId="2">#REF!</definedName>
    <definedName name="ML.8_CN">#REF!</definedName>
    <definedName name="ML.8_ME" localSheetId="11">#REF!</definedName>
    <definedName name="ML.8_ME" localSheetId="1">#REF!</definedName>
    <definedName name="ML.8_ME" localSheetId="0">#REF!</definedName>
    <definedName name="ML.8_ME" localSheetId="2">#REF!</definedName>
    <definedName name="ML.8_ME">#REF!</definedName>
    <definedName name="mm" localSheetId="11">[6]EcosysSummary!#REF!</definedName>
    <definedName name="mm" localSheetId="1">[7]EcosysSummary!#REF!</definedName>
    <definedName name="mm" localSheetId="0">[7]EcosysSummary!#REF!</definedName>
    <definedName name="mm" localSheetId="2">[6]EcosysSummary!#REF!</definedName>
    <definedName name="mm">[6]EcosysSummary!#REF!</definedName>
    <definedName name="MM.1_CN" localSheetId="11">#REF!</definedName>
    <definedName name="MM.1_CN" localSheetId="1">#REF!</definedName>
    <definedName name="MM.1_CN" localSheetId="0">#REF!</definedName>
    <definedName name="MM.1_CN" localSheetId="2">#REF!</definedName>
    <definedName name="MM.1_CN">#REF!</definedName>
    <definedName name="MM.1_ME" localSheetId="11">#REF!</definedName>
    <definedName name="MM.1_ME" localSheetId="1">#REF!</definedName>
    <definedName name="MM.1_ME" localSheetId="0">#REF!</definedName>
    <definedName name="MM.1_ME" localSheetId="2">#REF!</definedName>
    <definedName name="MM.1_ME">#REF!</definedName>
    <definedName name="MM.2_CN" localSheetId="11">#REF!</definedName>
    <definedName name="MM.2_CN" localSheetId="1">#REF!</definedName>
    <definedName name="MM.2_CN" localSheetId="0">#REF!</definedName>
    <definedName name="MM.2_CN" localSheetId="2">#REF!</definedName>
    <definedName name="MM.2_CN">#REF!</definedName>
    <definedName name="MM.2_ME" localSheetId="11">#REF!</definedName>
    <definedName name="MM.2_ME" localSheetId="1">#REF!</definedName>
    <definedName name="MM.2_ME" localSheetId="0">#REF!</definedName>
    <definedName name="MM.2_ME" localSheetId="2">#REF!</definedName>
    <definedName name="MM.2_ME">#REF!</definedName>
    <definedName name="MM.3_CN" localSheetId="11">#REF!</definedName>
    <definedName name="MM.3_CN" localSheetId="1">#REF!</definedName>
    <definedName name="MM.3_CN" localSheetId="0">#REF!</definedName>
    <definedName name="MM.3_CN" localSheetId="2">#REF!</definedName>
    <definedName name="MM.3_CN">#REF!</definedName>
    <definedName name="MM.3_ME" localSheetId="11">#REF!</definedName>
    <definedName name="MM.3_ME" localSheetId="1">#REF!</definedName>
    <definedName name="MM.3_ME" localSheetId="0">#REF!</definedName>
    <definedName name="MM.3_ME" localSheetId="2">#REF!</definedName>
    <definedName name="MM.3_ME">#REF!</definedName>
    <definedName name="MM.4_CN" localSheetId="11">#REF!</definedName>
    <definedName name="MM.4_CN" localSheetId="1">#REF!</definedName>
    <definedName name="MM.4_CN" localSheetId="0">#REF!</definedName>
    <definedName name="MM.4_CN" localSheetId="2">#REF!</definedName>
    <definedName name="MM.4_CN">#REF!</definedName>
    <definedName name="MM.4_ME" localSheetId="11">#REF!</definedName>
    <definedName name="MM.4_ME" localSheetId="1">#REF!</definedName>
    <definedName name="MM.4_ME" localSheetId="0">#REF!</definedName>
    <definedName name="MM.4_ME" localSheetId="2">#REF!</definedName>
    <definedName name="MM.4_ME">#REF!</definedName>
    <definedName name="MM.5_CN" localSheetId="11">#REF!</definedName>
    <definedName name="MM.5_CN" localSheetId="1">#REF!</definedName>
    <definedName name="MM.5_CN" localSheetId="0">#REF!</definedName>
    <definedName name="MM.5_CN" localSheetId="2">#REF!</definedName>
    <definedName name="MM.5_CN">#REF!</definedName>
    <definedName name="MM.5_ME" localSheetId="11">#REF!</definedName>
    <definedName name="MM.5_ME" localSheetId="1">#REF!</definedName>
    <definedName name="MM.5_ME" localSheetId="0">#REF!</definedName>
    <definedName name="MM.5_ME" localSheetId="2">#REF!</definedName>
    <definedName name="MM.5_ME">#REF!</definedName>
    <definedName name="MM.6_CN" localSheetId="11">#REF!</definedName>
    <definedName name="MM.6_CN" localSheetId="1">#REF!</definedName>
    <definedName name="MM.6_CN" localSheetId="0">#REF!</definedName>
    <definedName name="MM.6_CN" localSheetId="2">#REF!</definedName>
    <definedName name="MM.6_CN">#REF!</definedName>
    <definedName name="MM.6_ME" localSheetId="11">#REF!</definedName>
    <definedName name="MM.6_ME" localSheetId="1">#REF!</definedName>
    <definedName name="MM.6_ME" localSheetId="0">#REF!</definedName>
    <definedName name="MM.6_ME" localSheetId="2">#REF!</definedName>
    <definedName name="MM.6_ME">#REF!</definedName>
    <definedName name="MM.7_CN" localSheetId="11">#REF!</definedName>
    <definedName name="MM.7_CN" localSheetId="1">#REF!</definedName>
    <definedName name="MM.7_CN" localSheetId="0">#REF!</definedName>
    <definedName name="MM.7_CN" localSheetId="2">#REF!</definedName>
    <definedName name="MM.7_CN">#REF!</definedName>
    <definedName name="MM.7_ME" localSheetId="11">#REF!</definedName>
    <definedName name="MM.7_ME" localSheetId="1">#REF!</definedName>
    <definedName name="MM.7_ME" localSheetId="0">#REF!</definedName>
    <definedName name="MM.7_ME" localSheetId="2">#REF!</definedName>
    <definedName name="MM.7_ME">#REF!</definedName>
    <definedName name="MN.1_CN" localSheetId="11">#REF!</definedName>
    <definedName name="MN.1_CN" localSheetId="1">#REF!</definedName>
    <definedName name="MN.1_CN" localSheetId="0">#REF!</definedName>
    <definedName name="MN.1_CN" localSheetId="2">#REF!</definedName>
    <definedName name="MN.1_CN">#REF!</definedName>
    <definedName name="MN.1_ME" localSheetId="11">#REF!</definedName>
    <definedName name="MN.1_ME" localSheetId="1">#REF!</definedName>
    <definedName name="MN.1_ME" localSheetId="0">#REF!</definedName>
    <definedName name="MN.1_ME" localSheetId="2">#REF!</definedName>
    <definedName name="MN.1_ME">#REF!</definedName>
    <definedName name="MN.10_CN" localSheetId="11">#REF!</definedName>
    <definedName name="MN.10_CN" localSheetId="1">#REF!</definedName>
    <definedName name="MN.10_CN" localSheetId="0">#REF!</definedName>
    <definedName name="MN.10_CN" localSheetId="2">#REF!</definedName>
    <definedName name="MN.10_CN">#REF!</definedName>
    <definedName name="MN.10_ME" localSheetId="11">#REF!</definedName>
    <definedName name="MN.10_ME" localSheetId="1">#REF!</definedName>
    <definedName name="MN.10_ME" localSheetId="0">#REF!</definedName>
    <definedName name="MN.10_ME" localSheetId="2">#REF!</definedName>
    <definedName name="MN.10_ME">#REF!</definedName>
    <definedName name="MN.11_CN" localSheetId="11">#REF!</definedName>
    <definedName name="MN.11_CN" localSheetId="1">#REF!</definedName>
    <definedName name="MN.11_CN" localSheetId="0">#REF!</definedName>
    <definedName name="MN.11_CN" localSheetId="2">#REF!</definedName>
    <definedName name="MN.11_CN">#REF!</definedName>
    <definedName name="MN.11_ME" localSheetId="11">#REF!</definedName>
    <definedName name="MN.11_ME" localSheetId="1">#REF!</definedName>
    <definedName name="MN.11_ME" localSheetId="0">#REF!</definedName>
    <definedName name="MN.11_ME" localSheetId="2">#REF!</definedName>
    <definedName name="MN.11_ME">#REF!</definedName>
    <definedName name="MN.12_CN" localSheetId="11">#REF!</definedName>
    <definedName name="MN.12_CN" localSheetId="1">#REF!</definedName>
    <definedName name="MN.12_CN" localSheetId="0">#REF!</definedName>
    <definedName name="MN.12_CN" localSheetId="2">#REF!</definedName>
    <definedName name="MN.12_CN">#REF!</definedName>
    <definedName name="MN.12_ME" localSheetId="11">#REF!</definedName>
    <definedName name="MN.12_ME" localSheetId="1">#REF!</definedName>
    <definedName name="MN.12_ME" localSheetId="0">#REF!</definedName>
    <definedName name="MN.12_ME" localSheetId="2">#REF!</definedName>
    <definedName name="MN.12_ME">#REF!</definedName>
    <definedName name="MN.13_CN" localSheetId="11">#REF!</definedName>
    <definedName name="MN.13_CN" localSheetId="1">#REF!</definedName>
    <definedName name="MN.13_CN" localSheetId="0">#REF!</definedName>
    <definedName name="MN.13_CN" localSheetId="2">#REF!</definedName>
    <definedName name="MN.13_CN">#REF!</definedName>
    <definedName name="MN.13_ME" localSheetId="11">#REF!</definedName>
    <definedName name="MN.13_ME" localSheetId="1">#REF!</definedName>
    <definedName name="MN.13_ME" localSheetId="0">#REF!</definedName>
    <definedName name="MN.13_ME" localSheetId="2">#REF!</definedName>
    <definedName name="MN.13_ME">#REF!</definedName>
    <definedName name="MN.14_CN" localSheetId="11">#REF!</definedName>
    <definedName name="MN.14_CN" localSheetId="1">#REF!</definedName>
    <definedName name="MN.14_CN" localSheetId="0">#REF!</definedName>
    <definedName name="MN.14_CN" localSheetId="2">#REF!</definedName>
    <definedName name="MN.14_CN">#REF!</definedName>
    <definedName name="MN.14_ME" localSheetId="11">#REF!</definedName>
    <definedName name="MN.14_ME" localSheetId="1">#REF!</definedName>
    <definedName name="MN.14_ME" localSheetId="0">#REF!</definedName>
    <definedName name="MN.14_ME" localSheetId="2">#REF!</definedName>
    <definedName name="MN.14_ME">#REF!</definedName>
    <definedName name="MN.15_CN" localSheetId="11">#REF!</definedName>
    <definedName name="MN.15_CN" localSheetId="1">#REF!</definedName>
    <definedName name="MN.15_CN" localSheetId="0">#REF!</definedName>
    <definedName name="MN.15_CN" localSheetId="2">#REF!</definedName>
    <definedName name="MN.15_CN">#REF!</definedName>
    <definedName name="MN.15_ME" localSheetId="11">#REF!</definedName>
    <definedName name="MN.15_ME" localSheetId="1">#REF!</definedName>
    <definedName name="MN.15_ME" localSheetId="0">#REF!</definedName>
    <definedName name="MN.15_ME" localSheetId="2">#REF!</definedName>
    <definedName name="MN.15_ME">#REF!</definedName>
    <definedName name="MN.16_CN" localSheetId="11">#REF!</definedName>
    <definedName name="MN.16_CN" localSheetId="1">#REF!</definedName>
    <definedName name="MN.16_CN" localSheetId="0">#REF!</definedName>
    <definedName name="MN.16_CN" localSheetId="2">#REF!</definedName>
    <definedName name="MN.16_CN">#REF!</definedName>
    <definedName name="MN.16_ME" localSheetId="11">#REF!</definedName>
    <definedName name="MN.16_ME" localSheetId="1">#REF!</definedName>
    <definedName name="MN.16_ME" localSheetId="0">#REF!</definedName>
    <definedName name="MN.16_ME" localSheetId="2">#REF!</definedName>
    <definedName name="MN.16_ME">#REF!</definedName>
    <definedName name="MN.17_CN" localSheetId="11">#REF!</definedName>
    <definedName name="MN.17_CN" localSheetId="1">#REF!</definedName>
    <definedName name="MN.17_CN" localSheetId="0">#REF!</definedName>
    <definedName name="MN.17_CN" localSheetId="2">#REF!</definedName>
    <definedName name="MN.17_CN">#REF!</definedName>
    <definedName name="MN.17_ME" localSheetId="11">#REF!</definedName>
    <definedName name="MN.17_ME" localSheetId="1">#REF!</definedName>
    <definedName name="MN.17_ME" localSheetId="0">#REF!</definedName>
    <definedName name="MN.17_ME" localSheetId="2">#REF!</definedName>
    <definedName name="MN.17_ME">#REF!</definedName>
    <definedName name="MN.18_CN" localSheetId="11">#REF!</definedName>
    <definedName name="MN.18_CN" localSheetId="1">#REF!</definedName>
    <definedName name="MN.18_CN" localSheetId="0">#REF!</definedName>
    <definedName name="MN.18_CN" localSheetId="2">#REF!</definedName>
    <definedName name="MN.18_CN">#REF!</definedName>
    <definedName name="MN.18_ME" localSheetId="11">#REF!</definedName>
    <definedName name="MN.18_ME" localSheetId="1">#REF!</definedName>
    <definedName name="MN.18_ME" localSheetId="0">#REF!</definedName>
    <definedName name="MN.18_ME" localSheetId="2">#REF!</definedName>
    <definedName name="MN.18_ME">#REF!</definedName>
    <definedName name="MN.19_CN" localSheetId="11">#REF!</definedName>
    <definedName name="MN.19_CN" localSheetId="1">#REF!</definedName>
    <definedName name="MN.19_CN" localSheetId="0">#REF!</definedName>
    <definedName name="MN.19_CN" localSheetId="2">#REF!</definedName>
    <definedName name="MN.19_CN">#REF!</definedName>
    <definedName name="MN.19_ME" localSheetId="11">#REF!</definedName>
    <definedName name="MN.19_ME" localSheetId="1">#REF!</definedName>
    <definedName name="MN.19_ME" localSheetId="0">#REF!</definedName>
    <definedName name="MN.19_ME" localSheetId="2">#REF!</definedName>
    <definedName name="MN.19_ME">#REF!</definedName>
    <definedName name="MN.2_CN" localSheetId="11">#REF!</definedName>
    <definedName name="MN.2_CN" localSheetId="1">#REF!</definedName>
    <definedName name="MN.2_CN" localSheetId="0">#REF!</definedName>
    <definedName name="MN.2_CN" localSheetId="2">#REF!</definedName>
    <definedName name="MN.2_CN">#REF!</definedName>
    <definedName name="MN.2_ME" localSheetId="11">#REF!</definedName>
    <definedName name="MN.2_ME" localSheetId="1">#REF!</definedName>
    <definedName name="MN.2_ME" localSheetId="0">#REF!</definedName>
    <definedName name="MN.2_ME" localSheetId="2">#REF!</definedName>
    <definedName name="MN.2_ME">#REF!</definedName>
    <definedName name="MN.20_CN" localSheetId="11">#REF!</definedName>
    <definedName name="MN.20_CN" localSheetId="1">#REF!</definedName>
    <definedName name="MN.20_CN" localSheetId="0">#REF!</definedName>
    <definedName name="MN.20_CN" localSheetId="2">#REF!</definedName>
    <definedName name="MN.20_CN">#REF!</definedName>
    <definedName name="MN.20_ME" localSheetId="11">#REF!</definedName>
    <definedName name="MN.20_ME" localSheetId="1">#REF!</definedName>
    <definedName name="MN.20_ME" localSheetId="0">#REF!</definedName>
    <definedName name="MN.20_ME" localSheetId="2">#REF!</definedName>
    <definedName name="MN.20_ME">#REF!</definedName>
    <definedName name="MN.21_CN" localSheetId="11">#REF!</definedName>
    <definedName name="MN.21_CN" localSheetId="1">#REF!</definedName>
    <definedName name="MN.21_CN" localSheetId="0">#REF!</definedName>
    <definedName name="MN.21_CN" localSheetId="2">#REF!</definedName>
    <definedName name="MN.21_CN">#REF!</definedName>
    <definedName name="MN.21_ME" localSheetId="11">#REF!</definedName>
    <definedName name="MN.21_ME" localSheetId="1">#REF!</definedName>
    <definedName name="MN.21_ME" localSheetId="0">#REF!</definedName>
    <definedName name="MN.21_ME" localSheetId="2">#REF!</definedName>
    <definedName name="MN.21_ME">#REF!</definedName>
    <definedName name="MN.22_CN" localSheetId="11">#REF!</definedName>
    <definedName name="MN.22_CN" localSheetId="1">#REF!</definedName>
    <definedName name="MN.22_CN" localSheetId="0">#REF!</definedName>
    <definedName name="MN.22_CN" localSheetId="2">#REF!</definedName>
    <definedName name="MN.22_CN">#REF!</definedName>
    <definedName name="MN.22_ME" localSheetId="11">#REF!</definedName>
    <definedName name="MN.22_ME" localSheetId="1">#REF!</definedName>
    <definedName name="MN.22_ME" localSheetId="0">#REF!</definedName>
    <definedName name="MN.22_ME" localSheetId="2">#REF!</definedName>
    <definedName name="MN.22_ME">#REF!</definedName>
    <definedName name="MN.23_CN" localSheetId="11">#REF!</definedName>
    <definedName name="MN.23_CN" localSheetId="1">#REF!</definedName>
    <definedName name="MN.23_CN" localSheetId="0">#REF!</definedName>
    <definedName name="MN.23_CN" localSheetId="2">#REF!</definedName>
    <definedName name="MN.23_CN">#REF!</definedName>
    <definedName name="MN.23_ME" localSheetId="11">#REF!</definedName>
    <definedName name="MN.23_ME" localSheetId="1">#REF!</definedName>
    <definedName name="MN.23_ME" localSheetId="0">#REF!</definedName>
    <definedName name="MN.23_ME" localSheetId="2">#REF!</definedName>
    <definedName name="MN.23_ME">#REF!</definedName>
    <definedName name="MN.24_CN" localSheetId="11">#REF!</definedName>
    <definedName name="MN.24_CN" localSheetId="1">#REF!</definedName>
    <definedName name="MN.24_CN" localSheetId="0">#REF!</definedName>
    <definedName name="MN.24_CN" localSheetId="2">#REF!</definedName>
    <definedName name="MN.24_CN">#REF!</definedName>
    <definedName name="MN.24_ME" localSheetId="11">#REF!</definedName>
    <definedName name="MN.24_ME" localSheetId="1">#REF!</definedName>
    <definedName name="MN.24_ME" localSheetId="0">#REF!</definedName>
    <definedName name="MN.24_ME" localSheetId="2">#REF!</definedName>
    <definedName name="MN.24_ME">#REF!</definedName>
    <definedName name="MN.25_CN" localSheetId="11">#REF!</definedName>
    <definedName name="MN.25_CN" localSheetId="1">#REF!</definedName>
    <definedName name="MN.25_CN" localSheetId="0">#REF!</definedName>
    <definedName name="MN.25_CN" localSheetId="2">#REF!</definedName>
    <definedName name="MN.25_CN">#REF!</definedName>
    <definedName name="MN.25_ME" localSheetId="11">#REF!</definedName>
    <definedName name="MN.25_ME" localSheetId="1">#REF!</definedName>
    <definedName name="MN.25_ME" localSheetId="0">#REF!</definedName>
    <definedName name="MN.25_ME" localSheetId="2">#REF!</definedName>
    <definedName name="MN.25_ME">#REF!</definedName>
    <definedName name="MN.26_CN" localSheetId="11">#REF!</definedName>
    <definedName name="MN.26_CN" localSheetId="1">#REF!</definedName>
    <definedName name="MN.26_CN" localSheetId="0">#REF!</definedName>
    <definedName name="MN.26_CN" localSheetId="2">#REF!</definedName>
    <definedName name="MN.26_CN">#REF!</definedName>
    <definedName name="MN.26_ME" localSheetId="11">#REF!</definedName>
    <definedName name="MN.26_ME" localSheetId="1">#REF!</definedName>
    <definedName name="MN.26_ME" localSheetId="0">#REF!</definedName>
    <definedName name="MN.26_ME" localSheetId="2">#REF!</definedName>
    <definedName name="MN.26_ME">#REF!</definedName>
    <definedName name="MN.27_CN" localSheetId="11">#REF!</definedName>
    <definedName name="MN.27_CN" localSheetId="1">#REF!</definedName>
    <definedName name="MN.27_CN" localSheetId="0">#REF!</definedName>
    <definedName name="MN.27_CN" localSheetId="2">#REF!</definedName>
    <definedName name="MN.27_CN">#REF!</definedName>
    <definedName name="MN.27_ME" localSheetId="11">#REF!</definedName>
    <definedName name="MN.27_ME" localSheetId="1">#REF!</definedName>
    <definedName name="MN.27_ME" localSheetId="0">#REF!</definedName>
    <definedName name="MN.27_ME" localSheetId="2">#REF!</definedName>
    <definedName name="MN.27_ME">#REF!</definedName>
    <definedName name="MN.28_CN" localSheetId="11">#REF!</definedName>
    <definedName name="MN.28_CN" localSheetId="1">#REF!</definedName>
    <definedName name="MN.28_CN" localSheetId="0">#REF!</definedName>
    <definedName name="MN.28_CN" localSheetId="2">#REF!</definedName>
    <definedName name="MN.28_CN">#REF!</definedName>
    <definedName name="MN.28_ME" localSheetId="11">#REF!</definedName>
    <definedName name="MN.28_ME" localSheetId="1">#REF!</definedName>
    <definedName name="MN.28_ME" localSheetId="0">#REF!</definedName>
    <definedName name="MN.28_ME" localSheetId="2">#REF!</definedName>
    <definedName name="MN.28_ME">#REF!</definedName>
    <definedName name="MN.29_CN" localSheetId="11">#REF!</definedName>
    <definedName name="MN.29_CN" localSheetId="1">#REF!</definedName>
    <definedName name="MN.29_CN" localSheetId="0">#REF!</definedName>
    <definedName name="MN.29_CN" localSheetId="2">#REF!</definedName>
    <definedName name="MN.29_CN">#REF!</definedName>
    <definedName name="MN.29_ME" localSheetId="11">#REF!</definedName>
    <definedName name="MN.29_ME" localSheetId="1">#REF!</definedName>
    <definedName name="MN.29_ME" localSheetId="0">#REF!</definedName>
    <definedName name="MN.29_ME" localSheetId="2">#REF!</definedName>
    <definedName name="MN.29_ME">#REF!</definedName>
    <definedName name="MN.3_CN" localSheetId="11">#REF!</definedName>
    <definedName name="MN.3_CN" localSheetId="1">#REF!</definedName>
    <definedName name="MN.3_CN" localSheetId="0">#REF!</definedName>
    <definedName name="MN.3_CN" localSheetId="2">#REF!</definedName>
    <definedName name="MN.3_CN">#REF!</definedName>
    <definedName name="MN.3_ME" localSheetId="11">#REF!</definedName>
    <definedName name="MN.3_ME" localSheetId="1">#REF!</definedName>
    <definedName name="MN.3_ME" localSheetId="0">#REF!</definedName>
    <definedName name="MN.3_ME" localSheetId="2">#REF!</definedName>
    <definedName name="MN.3_ME">#REF!</definedName>
    <definedName name="MN.30_CN" localSheetId="11">#REF!</definedName>
    <definedName name="MN.30_CN" localSheetId="1">#REF!</definedName>
    <definedName name="MN.30_CN" localSheetId="0">#REF!</definedName>
    <definedName name="MN.30_CN" localSheetId="2">#REF!</definedName>
    <definedName name="MN.30_CN">#REF!</definedName>
    <definedName name="MN.30_ME" localSheetId="11">#REF!</definedName>
    <definedName name="MN.30_ME" localSheetId="1">#REF!</definedName>
    <definedName name="MN.30_ME" localSheetId="0">#REF!</definedName>
    <definedName name="MN.30_ME" localSheetId="2">#REF!</definedName>
    <definedName name="MN.30_ME">#REF!</definedName>
    <definedName name="MN.31_CN" localSheetId="11">#REF!</definedName>
    <definedName name="MN.31_CN" localSheetId="1">#REF!</definedName>
    <definedName name="MN.31_CN" localSheetId="0">#REF!</definedName>
    <definedName name="MN.31_CN" localSheetId="2">#REF!</definedName>
    <definedName name="MN.31_CN">#REF!</definedName>
    <definedName name="MN.31_ME" localSheetId="11">#REF!</definedName>
    <definedName name="MN.31_ME" localSheetId="1">#REF!</definedName>
    <definedName name="MN.31_ME" localSheetId="0">#REF!</definedName>
    <definedName name="MN.31_ME" localSheetId="2">#REF!</definedName>
    <definedName name="MN.31_ME">#REF!</definedName>
    <definedName name="MN.32_CN" localSheetId="11">#REF!</definedName>
    <definedName name="MN.32_CN" localSheetId="1">#REF!</definedName>
    <definedName name="MN.32_CN" localSheetId="0">#REF!</definedName>
    <definedName name="MN.32_CN" localSheetId="2">#REF!</definedName>
    <definedName name="MN.32_CN">#REF!</definedName>
    <definedName name="MN.32_ME" localSheetId="11">#REF!</definedName>
    <definedName name="MN.32_ME" localSheetId="1">#REF!</definedName>
    <definedName name="MN.32_ME" localSheetId="0">#REF!</definedName>
    <definedName name="MN.32_ME" localSheetId="2">#REF!</definedName>
    <definedName name="MN.32_ME">#REF!</definedName>
    <definedName name="MN.33_CN" localSheetId="11">#REF!</definedName>
    <definedName name="MN.33_CN" localSheetId="1">#REF!</definedName>
    <definedName name="MN.33_CN" localSheetId="0">#REF!</definedName>
    <definedName name="MN.33_CN" localSheetId="2">#REF!</definedName>
    <definedName name="MN.33_CN">#REF!</definedName>
    <definedName name="MN.33_ME" localSheetId="11">#REF!</definedName>
    <definedName name="MN.33_ME" localSheetId="1">#REF!</definedName>
    <definedName name="MN.33_ME" localSheetId="0">#REF!</definedName>
    <definedName name="MN.33_ME" localSheetId="2">#REF!</definedName>
    <definedName name="MN.33_ME">#REF!</definedName>
    <definedName name="MN.34_CN" localSheetId="11">#REF!</definedName>
    <definedName name="MN.34_CN" localSheetId="1">#REF!</definedName>
    <definedName name="MN.34_CN" localSheetId="0">#REF!</definedName>
    <definedName name="MN.34_CN" localSheetId="2">#REF!</definedName>
    <definedName name="MN.34_CN">#REF!</definedName>
    <definedName name="MN.34_ME" localSheetId="11">#REF!</definedName>
    <definedName name="MN.34_ME" localSheetId="1">#REF!</definedName>
    <definedName name="MN.34_ME" localSheetId="0">#REF!</definedName>
    <definedName name="MN.34_ME" localSheetId="2">#REF!</definedName>
    <definedName name="MN.34_ME">#REF!</definedName>
    <definedName name="MN.35_CN" localSheetId="11">#REF!</definedName>
    <definedName name="MN.35_CN" localSheetId="1">#REF!</definedName>
    <definedName name="MN.35_CN" localSheetId="0">#REF!</definedName>
    <definedName name="MN.35_CN" localSheetId="2">#REF!</definedName>
    <definedName name="MN.35_CN">#REF!</definedName>
    <definedName name="MN.35_ME" localSheetId="11">#REF!</definedName>
    <definedName name="MN.35_ME" localSheetId="1">#REF!</definedName>
    <definedName name="MN.35_ME" localSheetId="0">#REF!</definedName>
    <definedName name="MN.35_ME" localSheetId="2">#REF!</definedName>
    <definedName name="MN.35_ME">#REF!</definedName>
    <definedName name="MN.36_CN" localSheetId="11">#REF!</definedName>
    <definedName name="MN.36_CN" localSheetId="1">#REF!</definedName>
    <definedName name="MN.36_CN" localSheetId="0">#REF!</definedName>
    <definedName name="MN.36_CN" localSheetId="2">#REF!</definedName>
    <definedName name="MN.36_CN">#REF!</definedName>
    <definedName name="MN.36_ME" localSheetId="11">#REF!</definedName>
    <definedName name="MN.36_ME" localSheetId="1">#REF!</definedName>
    <definedName name="MN.36_ME" localSheetId="0">#REF!</definedName>
    <definedName name="MN.36_ME" localSheetId="2">#REF!</definedName>
    <definedName name="MN.36_ME">#REF!</definedName>
    <definedName name="MN.37_CN" localSheetId="11">#REF!</definedName>
    <definedName name="MN.37_CN" localSheetId="1">#REF!</definedName>
    <definedName name="MN.37_CN" localSheetId="0">#REF!</definedName>
    <definedName name="MN.37_CN" localSheetId="2">#REF!</definedName>
    <definedName name="MN.37_CN">#REF!</definedName>
    <definedName name="MN.37_ME" localSheetId="11">#REF!</definedName>
    <definedName name="MN.37_ME" localSheetId="1">#REF!</definedName>
    <definedName name="MN.37_ME" localSheetId="0">#REF!</definedName>
    <definedName name="MN.37_ME" localSheetId="2">#REF!</definedName>
    <definedName name="MN.37_ME">#REF!</definedName>
    <definedName name="MN.38_CN" localSheetId="11">#REF!</definedName>
    <definedName name="MN.38_CN" localSheetId="1">#REF!</definedName>
    <definedName name="MN.38_CN" localSheetId="0">#REF!</definedName>
    <definedName name="MN.38_CN" localSheetId="2">#REF!</definedName>
    <definedName name="MN.38_CN">#REF!</definedName>
    <definedName name="MN.38_ME" localSheetId="11">#REF!</definedName>
    <definedName name="MN.38_ME" localSheetId="1">#REF!</definedName>
    <definedName name="MN.38_ME" localSheetId="0">#REF!</definedName>
    <definedName name="MN.38_ME" localSheetId="2">#REF!</definedName>
    <definedName name="MN.38_ME">#REF!</definedName>
    <definedName name="MN.39_CN" localSheetId="11">#REF!</definedName>
    <definedName name="MN.39_CN" localSheetId="1">#REF!</definedName>
    <definedName name="MN.39_CN" localSheetId="0">#REF!</definedName>
    <definedName name="MN.39_CN" localSheetId="2">#REF!</definedName>
    <definedName name="MN.39_CN">#REF!</definedName>
    <definedName name="MN.39_ME" localSheetId="11">#REF!</definedName>
    <definedName name="MN.39_ME" localSheetId="1">#REF!</definedName>
    <definedName name="MN.39_ME" localSheetId="0">#REF!</definedName>
    <definedName name="MN.39_ME" localSheetId="2">#REF!</definedName>
    <definedName name="MN.39_ME">#REF!</definedName>
    <definedName name="MN.4_CN" localSheetId="11">#REF!</definedName>
    <definedName name="MN.4_CN" localSheetId="1">#REF!</definedName>
    <definedName name="MN.4_CN" localSheetId="0">#REF!</definedName>
    <definedName name="MN.4_CN" localSheetId="2">#REF!</definedName>
    <definedName name="MN.4_CN">#REF!</definedName>
    <definedName name="MN.4_ME" localSheetId="11">#REF!</definedName>
    <definedName name="MN.4_ME" localSheetId="1">#REF!</definedName>
    <definedName name="MN.4_ME" localSheetId="0">#REF!</definedName>
    <definedName name="MN.4_ME" localSheetId="2">#REF!</definedName>
    <definedName name="MN.4_ME">#REF!</definedName>
    <definedName name="MN.40_CN" localSheetId="11">#REF!</definedName>
    <definedName name="MN.40_CN" localSheetId="1">#REF!</definedName>
    <definedName name="MN.40_CN" localSheetId="0">#REF!</definedName>
    <definedName name="MN.40_CN" localSheetId="2">#REF!</definedName>
    <definedName name="MN.40_CN">#REF!</definedName>
    <definedName name="MN.40_ME" localSheetId="11">#REF!</definedName>
    <definedName name="MN.40_ME" localSheetId="1">#REF!</definedName>
    <definedName name="MN.40_ME" localSheetId="0">#REF!</definedName>
    <definedName name="MN.40_ME" localSheetId="2">#REF!</definedName>
    <definedName name="MN.40_ME">#REF!</definedName>
    <definedName name="MN.5_CN" localSheetId="11">#REF!</definedName>
    <definedName name="MN.5_CN" localSheetId="1">#REF!</definedName>
    <definedName name="MN.5_CN" localSheetId="0">#REF!</definedName>
    <definedName name="MN.5_CN" localSheetId="2">#REF!</definedName>
    <definedName name="MN.5_CN">#REF!</definedName>
    <definedName name="MN.5_ME" localSheetId="11">#REF!</definedName>
    <definedName name="MN.5_ME" localSheetId="1">#REF!</definedName>
    <definedName name="MN.5_ME" localSheetId="0">#REF!</definedName>
    <definedName name="MN.5_ME" localSheetId="2">#REF!</definedName>
    <definedName name="MN.5_ME">#REF!</definedName>
    <definedName name="MN.6_CN" localSheetId="11">#REF!</definedName>
    <definedName name="MN.6_CN" localSheetId="1">#REF!</definedName>
    <definedName name="MN.6_CN" localSheetId="0">#REF!</definedName>
    <definedName name="MN.6_CN" localSheetId="2">#REF!</definedName>
    <definedName name="MN.6_CN">#REF!</definedName>
    <definedName name="MN.6_ME" localSheetId="11">#REF!</definedName>
    <definedName name="MN.6_ME" localSheetId="1">#REF!</definedName>
    <definedName name="MN.6_ME" localSheetId="0">#REF!</definedName>
    <definedName name="MN.6_ME" localSheetId="2">#REF!</definedName>
    <definedName name="MN.6_ME">#REF!</definedName>
    <definedName name="MN.7_CN" localSheetId="11">#REF!</definedName>
    <definedName name="MN.7_CN" localSheetId="1">#REF!</definedName>
    <definedName name="MN.7_CN" localSheetId="0">#REF!</definedName>
    <definedName name="MN.7_CN" localSheetId="2">#REF!</definedName>
    <definedName name="MN.7_CN">#REF!</definedName>
    <definedName name="MN.7_ME" localSheetId="11">#REF!</definedName>
    <definedName name="MN.7_ME" localSheetId="1">#REF!</definedName>
    <definedName name="MN.7_ME" localSheetId="0">#REF!</definedName>
    <definedName name="MN.7_ME" localSheetId="2">#REF!</definedName>
    <definedName name="MN.7_ME">#REF!</definedName>
    <definedName name="MN.8_CN" localSheetId="11">#REF!</definedName>
    <definedName name="MN.8_CN" localSheetId="1">#REF!</definedName>
    <definedName name="MN.8_CN" localSheetId="0">#REF!</definedName>
    <definedName name="MN.8_CN" localSheetId="2">#REF!</definedName>
    <definedName name="MN.8_CN">#REF!</definedName>
    <definedName name="MN.8_ME" localSheetId="11">#REF!</definedName>
    <definedName name="MN.8_ME" localSheetId="1">#REF!</definedName>
    <definedName name="MN.8_ME" localSheetId="0">#REF!</definedName>
    <definedName name="MN.8_ME" localSheetId="2">#REF!</definedName>
    <definedName name="MN.8_ME">#REF!</definedName>
    <definedName name="MN.9_CN" localSheetId="11">#REF!</definedName>
    <definedName name="MN.9_CN" localSheetId="1">#REF!</definedName>
    <definedName name="MN.9_CN" localSheetId="0">#REF!</definedName>
    <definedName name="MN.9_CN" localSheetId="2">#REF!</definedName>
    <definedName name="MN.9_CN">#REF!</definedName>
    <definedName name="MN.9_ME" localSheetId="11">#REF!</definedName>
    <definedName name="MN.9_ME" localSheetId="1">#REF!</definedName>
    <definedName name="MN.9_ME" localSheetId="0">#REF!</definedName>
    <definedName name="MN.9_ME" localSheetId="2">#REF!</definedName>
    <definedName name="MN.9_ME">#REF!</definedName>
    <definedName name="MO.1_CN" localSheetId="11">#REF!</definedName>
    <definedName name="MO.1_CN" localSheetId="1">#REF!</definedName>
    <definedName name="MO.1_CN" localSheetId="0">#REF!</definedName>
    <definedName name="MO.1_CN" localSheetId="2">#REF!</definedName>
    <definedName name="MO.1_CN">#REF!</definedName>
    <definedName name="MO.1_ME" localSheetId="11">#REF!</definedName>
    <definedName name="MO.1_ME" localSheetId="1">#REF!</definedName>
    <definedName name="MO.1_ME" localSheetId="0">#REF!</definedName>
    <definedName name="MO.1_ME" localSheetId="2">#REF!</definedName>
    <definedName name="MO.1_ME">#REF!</definedName>
    <definedName name="MO.2_CN" localSheetId="11">#REF!</definedName>
    <definedName name="MO.2_CN" localSheetId="1">#REF!</definedName>
    <definedName name="MO.2_CN" localSheetId="0">#REF!</definedName>
    <definedName name="MO.2_CN" localSheetId="2">#REF!</definedName>
    <definedName name="MO.2_CN">#REF!</definedName>
    <definedName name="MO.2_ME" localSheetId="11">#REF!</definedName>
    <definedName name="MO.2_ME" localSheetId="1">#REF!</definedName>
    <definedName name="MO.2_ME" localSheetId="0">#REF!</definedName>
    <definedName name="MO.2_ME" localSheetId="2">#REF!</definedName>
    <definedName name="MO.2_ME">#REF!</definedName>
    <definedName name="MO.3_CN" localSheetId="11">#REF!</definedName>
    <definedName name="MO.3_CN" localSheetId="1">#REF!</definedName>
    <definedName name="MO.3_CN" localSheetId="0">#REF!</definedName>
    <definedName name="MO.3_CN" localSheetId="2">#REF!</definedName>
    <definedName name="MO.3_CN">#REF!</definedName>
    <definedName name="MO.3_ME" localSheetId="11">#REF!</definedName>
    <definedName name="MO.3_ME" localSheetId="1">#REF!</definedName>
    <definedName name="MO.3_ME" localSheetId="0">#REF!</definedName>
    <definedName name="MO.3_ME" localSheetId="2">#REF!</definedName>
    <definedName name="MO.3_ME">#REF!</definedName>
    <definedName name="MO.4_CN" localSheetId="11">#REF!</definedName>
    <definedName name="MO.4_CN" localSheetId="1">#REF!</definedName>
    <definedName name="MO.4_CN" localSheetId="0">#REF!</definedName>
    <definedName name="MO.4_CN" localSheetId="2">#REF!</definedName>
    <definedName name="MO.4_CN">#REF!</definedName>
    <definedName name="MO.4_ME" localSheetId="11">#REF!</definedName>
    <definedName name="MO.4_ME" localSheetId="1">#REF!</definedName>
    <definedName name="MO.4_ME" localSheetId="0">#REF!</definedName>
    <definedName name="MO.4_ME" localSheetId="2">#REF!</definedName>
    <definedName name="MO.4_ME">#REF!</definedName>
    <definedName name="MO.5_CN" localSheetId="11">#REF!</definedName>
    <definedName name="MO.5_CN" localSheetId="1">#REF!</definedName>
    <definedName name="MO.5_CN" localSheetId="0">#REF!</definedName>
    <definedName name="MO.5_CN" localSheetId="2">#REF!</definedName>
    <definedName name="MO.5_CN">#REF!</definedName>
    <definedName name="MO.5_ME" localSheetId="11">#REF!</definedName>
    <definedName name="MO.5_ME" localSheetId="1">#REF!</definedName>
    <definedName name="MO.5_ME" localSheetId="0">#REF!</definedName>
    <definedName name="MO.5_ME" localSheetId="2">#REF!</definedName>
    <definedName name="MO.5_ME">#REF!</definedName>
    <definedName name="MO.6_CN" localSheetId="11">#REF!</definedName>
    <definedName name="MO.6_CN" localSheetId="1">#REF!</definedName>
    <definedName name="MO.6_CN" localSheetId="0">#REF!</definedName>
    <definedName name="MO.6_CN" localSheetId="2">#REF!</definedName>
    <definedName name="MO.6_CN">#REF!</definedName>
    <definedName name="MO.6_ME" localSheetId="11">#REF!</definedName>
    <definedName name="MO.6_ME" localSheetId="1">#REF!</definedName>
    <definedName name="MO.6_ME" localSheetId="0">#REF!</definedName>
    <definedName name="MO.6_ME" localSheetId="2">#REF!</definedName>
    <definedName name="MO.6_ME">#REF!</definedName>
    <definedName name="MP.1_CN" localSheetId="11">#REF!</definedName>
    <definedName name="MP.1_CN" localSheetId="1">#REF!</definedName>
    <definedName name="MP.1_CN" localSheetId="0">#REF!</definedName>
    <definedName name="MP.1_CN" localSheetId="2">#REF!</definedName>
    <definedName name="MP.1_CN">#REF!</definedName>
    <definedName name="MP.1_ME" localSheetId="11">#REF!</definedName>
    <definedName name="MP.1_ME" localSheetId="1">#REF!</definedName>
    <definedName name="MP.1_ME" localSheetId="0">#REF!</definedName>
    <definedName name="MP.1_ME" localSheetId="2">#REF!</definedName>
    <definedName name="MP.1_ME">#REF!</definedName>
    <definedName name="MP.10_CN" localSheetId="11">#REF!</definedName>
    <definedName name="MP.10_CN" localSheetId="1">#REF!</definedName>
    <definedName name="MP.10_CN" localSheetId="0">#REF!</definedName>
    <definedName name="MP.10_CN" localSheetId="2">#REF!</definedName>
    <definedName name="MP.10_CN">#REF!</definedName>
    <definedName name="MP.10_ME" localSheetId="11">#REF!</definedName>
    <definedName name="MP.10_ME" localSheetId="1">#REF!</definedName>
    <definedName name="MP.10_ME" localSheetId="0">#REF!</definedName>
    <definedName name="MP.10_ME" localSheetId="2">#REF!</definedName>
    <definedName name="MP.10_ME">#REF!</definedName>
    <definedName name="MP.2_CN" localSheetId="11">#REF!</definedName>
    <definedName name="MP.2_CN" localSheetId="1">#REF!</definedName>
    <definedName name="MP.2_CN" localSheetId="0">#REF!</definedName>
    <definedName name="MP.2_CN" localSheetId="2">#REF!</definedName>
    <definedName name="MP.2_CN">#REF!</definedName>
    <definedName name="MP.2_ME" localSheetId="11">#REF!</definedName>
    <definedName name="MP.2_ME" localSheetId="1">#REF!</definedName>
    <definedName name="MP.2_ME" localSheetId="0">#REF!</definedName>
    <definedName name="MP.2_ME" localSheetId="2">#REF!</definedName>
    <definedName name="MP.2_ME">#REF!</definedName>
    <definedName name="MP.3_CN" localSheetId="11">#REF!</definedName>
    <definedName name="MP.3_CN" localSheetId="1">#REF!</definedName>
    <definedName name="MP.3_CN" localSheetId="0">#REF!</definedName>
    <definedName name="MP.3_CN" localSheetId="2">#REF!</definedName>
    <definedName name="MP.3_CN">#REF!</definedName>
    <definedName name="MP.3_ME" localSheetId="11">#REF!</definedName>
    <definedName name="MP.3_ME" localSheetId="1">#REF!</definedName>
    <definedName name="MP.3_ME" localSheetId="0">#REF!</definedName>
    <definedName name="MP.3_ME" localSheetId="2">#REF!</definedName>
    <definedName name="MP.3_ME">#REF!</definedName>
    <definedName name="MP.4_CN" localSheetId="11">#REF!</definedName>
    <definedName name="MP.4_CN" localSheetId="1">#REF!</definedName>
    <definedName name="MP.4_CN" localSheetId="0">#REF!</definedName>
    <definedName name="MP.4_CN" localSheetId="2">#REF!</definedName>
    <definedName name="MP.4_CN">#REF!</definedName>
    <definedName name="MP.4_ME" localSheetId="11">#REF!</definedName>
    <definedName name="MP.4_ME" localSheetId="1">#REF!</definedName>
    <definedName name="MP.4_ME" localSheetId="0">#REF!</definedName>
    <definedName name="MP.4_ME" localSheetId="2">#REF!</definedName>
    <definedName name="MP.4_ME">#REF!</definedName>
    <definedName name="MP.5_CN" localSheetId="11">#REF!</definedName>
    <definedName name="MP.5_CN" localSheetId="1">#REF!</definedName>
    <definedName name="MP.5_CN" localSheetId="0">#REF!</definedName>
    <definedName name="MP.5_CN" localSheetId="2">#REF!</definedName>
    <definedName name="MP.5_CN">#REF!</definedName>
    <definedName name="MP.5_ME" localSheetId="11">#REF!</definedName>
    <definedName name="MP.5_ME" localSheetId="1">#REF!</definedName>
    <definedName name="MP.5_ME" localSheetId="0">#REF!</definedName>
    <definedName name="MP.5_ME" localSheetId="2">#REF!</definedName>
    <definedName name="MP.5_ME">#REF!</definedName>
    <definedName name="MP.6_CN" localSheetId="11">#REF!</definedName>
    <definedName name="MP.6_CN" localSheetId="1">#REF!</definedName>
    <definedName name="MP.6_CN" localSheetId="0">#REF!</definedName>
    <definedName name="MP.6_CN" localSheetId="2">#REF!</definedName>
    <definedName name="MP.6_CN">#REF!</definedName>
    <definedName name="MP.6_ME" localSheetId="11">#REF!</definedName>
    <definedName name="MP.6_ME" localSheetId="1">#REF!</definedName>
    <definedName name="MP.6_ME" localSheetId="0">#REF!</definedName>
    <definedName name="MP.6_ME" localSheetId="2">#REF!</definedName>
    <definedName name="MP.6_ME">#REF!</definedName>
    <definedName name="MP.7_CN" localSheetId="11">#REF!</definedName>
    <definedName name="MP.7_CN" localSheetId="1">#REF!</definedName>
    <definedName name="MP.7_CN" localSheetId="0">#REF!</definedName>
    <definedName name="MP.7_CN" localSheetId="2">#REF!</definedName>
    <definedName name="MP.7_CN">#REF!</definedName>
    <definedName name="MP.7_ME" localSheetId="11">#REF!</definedName>
    <definedName name="MP.7_ME" localSheetId="1">#REF!</definedName>
    <definedName name="MP.7_ME" localSheetId="0">#REF!</definedName>
    <definedName name="MP.7_ME" localSheetId="2">#REF!</definedName>
    <definedName name="MP.7_ME">#REF!</definedName>
    <definedName name="MP.8_CN" localSheetId="11">#REF!</definedName>
    <definedName name="MP.8_CN" localSheetId="1">#REF!</definedName>
    <definedName name="MP.8_CN" localSheetId="0">#REF!</definedName>
    <definedName name="MP.8_CN" localSheetId="2">#REF!</definedName>
    <definedName name="MP.8_CN">#REF!</definedName>
    <definedName name="MP.8_ME" localSheetId="11">#REF!</definedName>
    <definedName name="MP.8_ME" localSheetId="1">#REF!</definedName>
    <definedName name="MP.8_ME" localSheetId="0">#REF!</definedName>
    <definedName name="MP.8_ME" localSheetId="2">#REF!</definedName>
    <definedName name="MP.8_ME">#REF!</definedName>
    <definedName name="MP.9_CN" localSheetId="11">#REF!</definedName>
    <definedName name="MP.9_CN" localSheetId="1">#REF!</definedName>
    <definedName name="MP.9_CN" localSheetId="0">#REF!</definedName>
    <definedName name="MP.9_CN" localSheetId="2">#REF!</definedName>
    <definedName name="MP.9_CN">#REF!</definedName>
    <definedName name="MP.9_ME" localSheetId="11">#REF!</definedName>
    <definedName name="MP.9_ME" localSheetId="1">#REF!</definedName>
    <definedName name="MP.9_ME" localSheetId="0">#REF!</definedName>
    <definedName name="MP.9_ME" localSheetId="2">#REF!</definedName>
    <definedName name="MP.9_ME">#REF!</definedName>
    <definedName name="MQ.1_CN" localSheetId="11">#REF!</definedName>
    <definedName name="MQ.1_CN" localSheetId="1">#REF!</definedName>
    <definedName name="MQ.1_CN" localSheetId="0">#REF!</definedName>
    <definedName name="MQ.1_CN" localSheetId="2">#REF!</definedName>
    <definedName name="MQ.1_CN">#REF!</definedName>
    <definedName name="MQ.1_ME" localSheetId="11">#REF!</definedName>
    <definedName name="MQ.1_ME" localSheetId="1">#REF!</definedName>
    <definedName name="MQ.1_ME" localSheetId="0">#REF!</definedName>
    <definedName name="MQ.1_ME" localSheetId="2">#REF!</definedName>
    <definedName name="MQ.1_ME">#REF!</definedName>
    <definedName name="MQ.10_CN" localSheetId="11">#REF!</definedName>
    <definedName name="MQ.10_CN" localSheetId="1">#REF!</definedName>
    <definedName name="MQ.10_CN" localSheetId="0">#REF!</definedName>
    <definedName name="MQ.10_CN" localSheetId="2">#REF!</definedName>
    <definedName name="MQ.10_CN">#REF!</definedName>
    <definedName name="MQ.10_ME" localSheetId="11">#REF!</definedName>
    <definedName name="MQ.10_ME" localSheetId="1">#REF!</definedName>
    <definedName name="MQ.10_ME" localSheetId="0">#REF!</definedName>
    <definedName name="MQ.10_ME" localSheetId="2">#REF!</definedName>
    <definedName name="MQ.10_ME">#REF!</definedName>
    <definedName name="MQ.2_CN" localSheetId="11">#REF!</definedName>
    <definedName name="MQ.2_CN" localSheetId="1">#REF!</definedName>
    <definedName name="MQ.2_CN" localSheetId="0">#REF!</definedName>
    <definedName name="MQ.2_CN" localSheetId="2">#REF!</definedName>
    <definedName name="MQ.2_CN">#REF!</definedName>
    <definedName name="MQ.2_ME" localSheetId="11">#REF!</definedName>
    <definedName name="MQ.2_ME" localSheetId="1">#REF!</definedName>
    <definedName name="MQ.2_ME" localSheetId="0">#REF!</definedName>
    <definedName name="MQ.2_ME" localSheetId="2">#REF!</definedName>
    <definedName name="MQ.2_ME">#REF!</definedName>
    <definedName name="MQ.3_CN" localSheetId="11">#REF!</definedName>
    <definedName name="MQ.3_CN" localSheetId="1">#REF!</definedName>
    <definedName name="MQ.3_CN" localSheetId="0">#REF!</definedName>
    <definedName name="MQ.3_CN" localSheetId="2">#REF!</definedName>
    <definedName name="MQ.3_CN">#REF!</definedName>
    <definedName name="MQ.3_ME" localSheetId="11">#REF!</definedName>
    <definedName name="MQ.3_ME" localSheetId="1">#REF!</definedName>
    <definedName name="MQ.3_ME" localSheetId="0">#REF!</definedName>
    <definedName name="MQ.3_ME" localSheetId="2">#REF!</definedName>
    <definedName name="MQ.3_ME">#REF!</definedName>
    <definedName name="MQ.4_CN" localSheetId="11">#REF!</definedName>
    <definedName name="MQ.4_CN" localSheetId="1">#REF!</definedName>
    <definedName name="MQ.4_CN" localSheetId="0">#REF!</definedName>
    <definedName name="MQ.4_CN" localSheetId="2">#REF!</definedName>
    <definedName name="MQ.4_CN">#REF!</definedName>
    <definedName name="MQ.4_ME" localSheetId="11">#REF!</definedName>
    <definedName name="MQ.4_ME" localSheetId="1">#REF!</definedName>
    <definedName name="MQ.4_ME" localSheetId="0">#REF!</definedName>
    <definedName name="MQ.4_ME" localSheetId="2">#REF!</definedName>
    <definedName name="MQ.4_ME">#REF!</definedName>
    <definedName name="MQ.5_CN" localSheetId="11">#REF!</definedName>
    <definedName name="MQ.5_CN" localSheetId="1">#REF!</definedName>
    <definedName name="MQ.5_CN" localSheetId="0">#REF!</definedName>
    <definedName name="MQ.5_CN" localSheetId="2">#REF!</definedName>
    <definedName name="MQ.5_CN">#REF!</definedName>
    <definedName name="MQ.5_ME" localSheetId="11">#REF!</definedName>
    <definedName name="MQ.5_ME" localSheetId="1">#REF!</definedName>
    <definedName name="MQ.5_ME" localSheetId="0">#REF!</definedName>
    <definedName name="MQ.5_ME" localSheetId="2">#REF!</definedName>
    <definedName name="MQ.5_ME">#REF!</definedName>
    <definedName name="MQ.6_CN" localSheetId="11">#REF!</definedName>
    <definedName name="MQ.6_CN" localSheetId="1">#REF!</definedName>
    <definedName name="MQ.6_CN" localSheetId="0">#REF!</definedName>
    <definedName name="MQ.6_CN" localSheetId="2">#REF!</definedName>
    <definedName name="MQ.6_CN">#REF!</definedName>
    <definedName name="MQ.6_ME" localSheetId="11">#REF!</definedName>
    <definedName name="MQ.6_ME" localSheetId="1">#REF!</definedName>
    <definedName name="MQ.6_ME" localSheetId="0">#REF!</definedName>
    <definedName name="MQ.6_ME" localSheetId="2">#REF!</definedName>
    <definedName name="MQ.6_ME">#REF!</definedName>
    <definedName name="MQ.7_CN" localSheetId="11">#REF!</definedName>
    <definedName name="MQ.7_CN" localSheetId="1">#REF!</definedName>
    <definedName name="MQ.7_CN" localSheetId="0">#REF!</definedName>
    <definedName name="MQ.7_CN" localSheetId="2">#REF!</definedName>
    <definedName name="MQ.7_CN">#REF!</definedName>
    <definedName name="MQ.7_ME" localSheetId="11">#REF!</definedName>
    <definedName name="MQ.7_ME" localSheetId="1">#REF!</definedName>
    <definedName name="MQ.7_ME" localSheetId="0">#REF!</definedName>
    <definedName name="MQ.7_ME" localSheetId="2">#REF!</definedName>
    <definedName name="MQ.7_ME">#REF!</definedName>
    <definedName name="MQ.8_CN" localSheetId="11">#REF!</definedName>
    <definedName name="MQ.8_CN" localSheetId="1">#REF!</definedName>
    <definedName name="MQ.8_CN" localSheetId="0">#REF!</definedName>
    <definedName name="MQ.8_CN" localSheetId="2">#REF!</definedName>
    <definedName name="MQ.8_CN">#REF!</definedName>
    <definedName name="MQ.8_ME" localSheetId="11">#REF!</definedName>
    <definedName name="MQ.8_ME" localSheetId="1">#REF!</definedName>
    <definedName name="MQ.8_ME" localSheetId="0">#REF!</definedName>
    <definedName name="MQ.8_ME" localSheetId="2">#REF!</definedName>
    <definedName name="MQ.8_ME">#REF!</definedName>
    <definedName name="MQ.9_CN" localSheetId="11">#REF!</definedName>
    <definedName name="MQ.9_CN" localSheetId="1">#REF!</definedName>
    <definedName name="MQ.9_CN" localSheetId="0">#REF!</definedName>
    <definedName name="MQ.9_CN" localSheetId="2">#REF!</definedName>
    <definedName name="MQ.9_CN">#REF!</definedName>
    <definedName name="MQ.9_ME" localSheetId="11">#REF!</definedName>
    <definedName name="MQ.9_ME" localSheetId="1">#REF!</definedName>
    <definedName name="MQ.9_ME" localSheetId="0">#REF!</definedName>
    <definedName name="MQ.9_ME" localSheetId="2">#REF!</definedName>
    <definedName name="MQ.9_ME">#REF!</definedName>
    <definedName name="MR.1_CN" localSheetId="11">#REF!</definedName>
    <definedName name="MR.1_CN" localSheetId="1">#REF!</definedName>
    <definedName name="MR.1_CN" localSheetId="0">#REF!</definedName>
    <definedName name="MR.1_CN" localSheetId="2">#REF!</definedName>
    <definedName name="MR.1_CN">#REF!</definedName>
    <definedName name="MR.1_ME" localSheetId="11">#REF!</definedName>
    <definedName name="MR.1_ME" localSheetId="1">#REF!</definedName>
    <definedName name="MR.1_ME" localSheetId="0">#REF!</definedName>
    <definedName name="MR.1_ME" localSheetId="2">#REF!</definedName>
    <definedName name="MR.1_ME">#REF!</definedName>
    <definedName name="MR.2_CN" localSheetId="11">#REF!</definedName>
    <definedName name="MR.2_CN" localSheetId="1">#REF!</definedName>
    <definedName name="MR.2_CN" localSheetId="0">#REF!</definedName>
    <definedName name="MR.2_CN" localSheetId="2">#REF!</definedName>
    <definedName name="MR.2_CN">#REF!</definedName>
    <definedName name="MR.2_ME" localSheetId="11">#REF!</definedName>
    <definedName name="MR.2_ME" localSheetId="1">#REF!</definedName>
    <definedName name="MR.2_ME" localSheetId="0">#REF!</definedName>
    <definedName name="MR.2_ME" localSheetId="2">#REF!</definedName>
    <definedName name="MR.2_ME">#REF!</definedName>
    <definedName name="MR.3_CN" localSheetId="11">#REF!</definedName>
    <definedName name="MR.3_CN" localSheetId="1">#REF!</definedName>
    <definedName name="MR.3_CN" localSheetId="0">#REF!</definedName>
    <definedName name="MR.3_CN" localSheetId="2">#REF!</definedName>
    <definedName name="MR.3_CN">#REF!</definedName>
    <definedName name="MR.3_ME" localSheetId="11">#REF!</definedName>
    <definedName name="MR.3_ME" localSheetId="1">#REF!</definedName>
    <definedName name="MR.3_ME" localSheetId="0">#REF!</definedName>
    <definedName name="MR.3_ME" localSheetId="2">#REF!</definedName>
    <definedName name="MR.3_ME">#REF!</definedName>
    <definedName name="MR.4_CN" localSheetId="11">#REF!</definedName>
    <definedName name="MR.4_CN" localSheetId="1">#REF!</definedName>
    <definedName name="MR.4_CN" localSheetId="0">#REF!</definedName>
    <definedName name="MR.4_CN" localSheetId="2">#REF!</definedName>
    <definedName name="MR.4_CN">#REF!</definedName>
    <definedName name="MR.4_ME" localSheetId="11">#REF!</definedName>
    <definedName name="MR.4_ME" localSheetId="1">#REF!</definedName>
    <definedName name="MR.4_ME" localSheetId="0">#REF!</definedName>
    <definedName name="MR.4_ME" localSheetId="2">#REF!</definedName>
    <definedName name="MR.4_ME">#REF!</definedName>
    <definedName name="MS.1_CN" localSheetId="11">#REF!</definedName>
    <definedName name="MS.1_CN" localSheetId="1">#REF!</definedName>
    <definedName name="MS.1_CN" localSheetId="0">#REF!</definedName>
    <definedName name="MS.1_CN" localSheetId="2">#REF!</definedName>
    <definedName name="MS.1_CN">#REF!</definedName>
    <definedName name="MS.1_ME" localSheetId="11">#REF!</definedName>
    <definedName name="MS.1_ME" localSheetId="1">#REF!</definedName>
    <definedName name="MS.1_ME" localSheetId="0">#REF!</definedName>
    <definedName name="MS.1_ME" localSheetId="2">#REF!</definedName>
    <definedName name="MS.1_ME">#REF!</definedName>
    <definedName name="MS.2_CN" localSheetId="11">#REF!</definedName>
    <definedName name="MS.2_CN" localSheetId="1">#REF!</definedName>
    <definedName name="MS.2_CN" localSheetId="0">#REF!</definedName>
    <definedName name="MS.2_CN" localSheetId="2">#REF!</definedName>
    <definedName name="MS.2_CN">#REF!</definedName>
    <definedName name="MS.2_ME" localSheetId="11">#REF!</definedName>
    <definedName name="MS.2_ME" localSheetId="1">#REF!</definedName>
    <definedName name="MS.2_ME" localSheetId="0">#REF!</definedName>
    <definedName name="MS.2_ME" localSheetId="2">#REF!</definedName>
    <definedName name="MS.2_ME">#REF!</definedName>
    <definedName name="MS.3_CN" localSheetId="11">#REF!</definedName>
    <definedName name="MS.3_CN" localSheetId="1">#REF!</definedName>
    <definedName name="MS.3_CN" localSheetId="0">#REF!</definedName>
    <definedName name="MS.3_CN" localSheetId="2">#REF!</definedName>
    <definedName name="MS.3_CN">#REF!</definedName>
    <definedName name="MS.3_ME" localSheetId="11">#REF!</definedName>
    <definedName name="MS.3_ME" localSheetId="1">#REF!</definedName>
    <definedName name="MS.3_ME" localSheetId="0">#REF!</definedName>
    <definedName name="MS.3_ME" localSheetId="2">#REF!</definedName>
    <definedName name="MS.3_ME">#REF!</definedName>
    <definedName name="MS.4_CN" localSheetId="11">#REF!</definedName>
    <definedName name="MS.4_CN" localSheetId="1">#REF!</definedName>
    <definedName name="MS.4_CN" localSheetId="0">#REF!</definedName>
    <definedName name="MS.4_CN" localSheetId="2">#REF!</definedName>
    <definedName name="MS.4_CN">#REF!</definedName>
    <definedName name="MS.4_ME" localSheetId="11">#REF!</definedName>
    <definedName name="MS.4_ME" localSheetId="1">#REF!</definedName>
    <definedName name="MS.4_ME" localSheetId="0">#REF!</definedName>
    <definedName name="MS.4_ME" localSheetId="2">#REF!</definedName>
    <definedName name="MS.4_ME">#REF!</definedName>
    <definedName name="MS.5_CN" localSheetId="11">#REF!</definedName>
    <definedName name="MS.5_CN" localSheetId="1">#REF!</definedName>
    <definedName name="MS.5_CN" localSheetId="0">#REF!</definedName>
    <definedName name="MS.5_CN" localSheetId="2">#REF!</definedName>
    <definedName name="MS.5_CN">#REF!</definedName>
    <definedName name="MS.5_ME" localSheetId="11">#REF!</definedName>
    <definedName name="MS.5_ME" localSheetId="1">#REF!</definedName>
    <definedName name="MS.5_ME" localSheetId="0">#REF!</definedName>
    <definedName name="MS.5_ME" localSheetId="2">#REF!</definedName>
    <definedName name="MS.5_ME">#REF!</definedName>
    <definedName name="MT.1_CN" localSheetId="11">#REF!</definedName>
    <definedName name="MT.1_CN" localSheetId="1">#REF!</definedName>
    <definedName name="MT.1_CN" localSheetId="0">#REF!</definedName>
    <definedName name="MT.1_CN" localSheetId="2">#REF!</definedName>
    <definedName name="MT.1_CN">#REF!</definedName>
    <definedName name="MT.1_ME" localSheetId="11">#REF!</definedName>
    <definedName name="MT.1_ME" localSheetId="1">#REF!</definedName>
    <definedName name="MT.1_ME" localSheetId="0">#REF!</definedName>
    <definedName name="MT.1_ME" localSheetId="2">#REF!</definedName>
    <definedName name="MT.1_ME">#REF!</definedName>
    <definedName name="MT.2_CN" localSheetId="11">#REF!</definedName>
    <definedName name="MT.2_CN" localSheetId="1">#REF!</definedName>
    <definedName name="MT.2_CN" localSheetId="0">#REF!</definedName>
    <definedName name="MT.2_CN" localSheetId="2">#REF!</definedName>
    <definedName name="MT.2_CN">#REF!</definedName>
    <definedName name="MT.2_ME" localSheetId="11">#REF!</definedName>
    <definedName name="MT.2_ME" localSheetId="1">#REF!</definedName>
    <definedName name="MT.2_ME" localSheetId="0">#REF!</definedName>
    <definedName name="MT.2_ME" localSheetId="2">#REF!</definedName>
    <definedName name="MT.2_ME">#REF!</definedName>
    <definedName name="MT.3_CN" localSheetId="11">#REF!</definedName>
    <definedName name="MT.3_CN" localSheetId="1">#REF!</definedName>
    <definedName name="MT.3_CN" localSheetId="0">#REF!</definedName>
    <definedName name="MT.3_CN" localSheetId="2">#REF!</definedName>
    <definedName name="MT.3_CN">#REF!</definedName>
    <definedName name="MT.3_ME" localSheetId="11">#REF!</definedName>
    <definedName name="MT.3_ME" localSheetId="1">#REF!</definedName>
    <definedName name="MT.3_ME" localSheetId="0">#REF!</definedName>
    <definedName name="MT.3_ME" localSheetId="2">#REF!</definedName>
    <definedName name="MT.3_ME">#REF!</definedName>
    <definedName name="MT.4_CN" localSheetId="11">#REF!</definedName>
    <definedName name="MT.4_CN" localSheetId="1">#REF!</definedName>
    <definedName name="MT.4_CN" localSheetId="0">#REF!</definedName>
    <definedName name="MT.4_CN" localSheetId="2">#REF!</definedName>
    <definedName name="MT.4_CN">#REF!</definedName>
    <definedName name="MT.4_ME" localSheetId="11">#REF!</definedName>
    <definedName name="MT.4_ME" localSheetId="1">#REF!</definedName>
    <definedName name="MT.4_ME" localSheetId="0">#REF!</definedName>
    <definedName name="MT.4_ME" localSheetId="2">#REF!</definedName>
    <definedName name="MT.4_ME">#REF!</definedName>
    <definedName name="MT.5_CN" localSheetId="11">#REF!</definedName>
    <definedName name="MT.5_CN" localSheetId="1">#REF!</definedName>
    <definedName name="MT.5_CN" localSheetId="0">#REF!</definedName>
    <definedName name="MT.5_CN" localSheetId="2">#REF!</definedName>
    <definedName name="MT.5_CN">#REF!</definedName>
    <definedName name="MT.5_ME" localSheetId="11">#REF!</definedName>
    <definedName name="MT.5_ME" localSheetId="1">#REF!</definedName>
    <definedName name="MT.5_ME" localSheetId="0">#REF!</definedName>
    <definedName name="MT.5_ME" localSheetId="2">#REF!</definedName>
    <definedName name="MT.5_ME">#REF!</definedName>
    <definedName name="mtdaug" localSheetId="11">#REF!</definedName>
    <definedName name="mtdaug" localSheetId="1">#REF!</definedName>
    <definedName name="mtdaug" localSheetId="0">#REF!</definedName>
    <definedName name="mtdaug" localSheetId="2">#REF!</definedName>
    <definedName name="mtdaug">#REF!</definedName>
    <definedName name="mtdjul" localSheetId="11">#REF!</definedName>
    <definedName name="mtdjul" localSheetId="1">#REF!</definedName>
    <definedName name="mtdjul" localSheetId="0">#REF!</definedName>
    <definedName name="mtdjul" localSheetId="2">#REF!</definedName>
    <definedName name="mtdjul">#REF!</definedName>
    <definedName name="mtdjun" localSheetId="11">#REF!</definedName>
    <definedName name="mtdjun" localSheetId="1">#REF!</definedName>
    <definedName name="mtdjun" localSheetId="0">#REF!</definedName>
    <definedName name="mtdjun" localSheetId="2">#REF!</definedName>
    <definedName name="mtdjun">#REF!</definedName>
    <definedName name="mtdsep" localSheetId="11">#REF!</definedName>
    <definedName name="mtdsep" localSheetId="1">#REF!</definedName>
    <definedName name="mtdsep" localSheetId="0">#REF!</definedName>
    <definedName name="mtdsep" localSheetId="2">#REF!</definedName>
    <definedName name="mtdsep">#REF!</definedName>
    <definedName name="N_BoxCY_BoxCulvertTakeOff" localSheetId="11">#REF!</definedName>
    <definedName name="N_BoxCY_BoxCulvertTakeOff" localSheetId="1">#REF!</definedName>
    <definedName name="N_BoxCY_BoxCulvertTakeOff" localSheetId="0">#REF!</definedName>
    <definedName name="N_BoxCY_BoxCulvertTakeOff" localSheetId="2">#REF!</definedName>
    <definedName name="N_BoxCY_BoxCulvertTakeOff">#REF!</definedName>
    <definedName name="N_CurbCY_BoxCulvertTakeOff" localSheetId="11">#REF!</definedName>
    <definedName name="N_CurbCY_BoxCulvertTakeOff" localSheetId="1">#REF!</definedName>
    <definedName name="N_CurbCY_BoxCulvertTakeOff" localSheetId="0">#REF!</definedName>
    <definedName name="N_CurbCY_BoxCulvertTakeOff" localSheetId="2">#REF!</definedName>
    <definedName name="N_CurbCY_BoxCulvertTakeOff">#REF!</definedName>
    <definedName name="N_FootingsCY_BoxCulvertTakeOff" localSheetId="11">#REF!</definedName>
    <definedName name="N_FootingsCY_BoxCulvertTakeOff" localSheetId="1">#REF!</definedName>
    <definedName name="N_FootingsCY_BoxCulvertTakeOff" localSheetId="0">#REF!</definedName>
    <definedName name="N_FootingsCY_BoxCulvertTakeOff" localSheetId="2">#REF!</definedName>
    <definedName name="N_FootingsCY_BoxCulvertTakeOff">#REF!</definedName>
    <definedName name="N_FormContactCY_BoxCulvertTakeOff" localSheetId="11">#REF!</definedName>
    <definedName name="N_FormContactCY_BoxCulvertTakeOff" localSheetId="1">#REF!</definedName>
    <definedName name="N_FormContactCY_BoxCulvertTakeOff" localSheetId="0">#REF!</definedName>
    <definedName name="N_FormContactCY_BoxCulvertTakeOff" localSheetId="2">#REF!</definedName>
    <definedName name="N_FormContactCY_BoxCulvertTakeOff">#REF!</definedName>
    <definedName name="N_HiddenFinishSF_BoxCulvertTakeOff" localSheetId="11">#REF!</definedName>
    <definedName name="N_HiddenFinishSF_BoxCulvertTakeOff" localSheetId="1">#REF!</definedName>
    <definedName name="N_HiddenFinishSF_BoxCulvertTakeOff" localSheetId="0">#REF!</definedName>
    <definedName name="N_HiddenFinishSF_BoxCulvertTakeOff" localSheetId="2">#REF!</definedName>
    <definedName name="N_HiddenFinishSF_BoxCulvertTakeOff">#REF!</definedName>
    <definedName name="N_InletApronCY_BoxCulvertTakeOff" localSheetId="11">#REF!</definedName>
    <definedName name="N_InletApronCY_BoxCulvertTakeOff" localSheetId="1">#REF!</definedName>
    <definedName name="N_InletApronCY_BoxCulvertTakeOff" localSheetId="0">#REF!</definedName>
    <definedName name="N_InletApronCY_BoxCulvertTakeOff" localSheetId="2">#REF!</definedName>
    <definedName name="N_InletApronCY_BoxCulvertTakeOff">#REF!</definedName>
    <definedName name="N_InletCutoffCY_BoxCulvertTakeOff" localSheetId="11">#REF!</definedName>
    <definedName name="N_InletCutoffCY_BoxCulvertTakeOff" localSheetId="1">#REF!</definedName>
    <definedName name="N_InletCutoffCY_BoxCulvertTakeOff" localSheetId="0">#REF!</definedName>
    <definedName name="N_InletCutoffCY_BoxCulvertTakeOff" localSheetId="2">#REF!</definedName>
    <definedName name="N_InletCutoffCY_BoxCulvertTakeOff">#REF!</definedName>
    <definedName name="N_InletWingsCY_BoxCulvertTakeOff" localSheetId="11">#REF!</definedName>
    <definedName name="N_InletWingsCY_BoxCulvertTakeOff" localSheetId="1">#REF!</definedName>
    <definedName name="N_InletWingsCY_BoxCulvertTakeOff" localSheetId="0">#REF!</definedName>
    <definedName name="N_InletWingsCY_BoxCulvertTakeOff" localSheetId="2">#REF!</definedName>
    <definedName name="N_InletWingsCY_BoxCulvertTakeOff">#REF!</definedName>
    <definedName name="N_OutletApronCY_BoxCulvertTakeOff" localSheetId="11">#REF!</definedName>
    <definedName name="N_OutletApronCY_BoxCulvertTakeOff" localSheetId="1">#REF!</definedName>
    <definedName name="N_OutletApronCY_BoxCulvertTakeOff" localSheetId="0">#REF!</definedName>
    <definedName name="N_OutletApronCY_BoxCulvertTakeOff" localSheetId="2">#REF!</definedName>
    <definedName name="N_OutletApronCY_BoxCulvertTakeOff">#REF!</definedName>
    <definedName name="N_OutletCutoffCY_BoxCulvertTakeOff" localSheetId="11">#REF!</definedName>
    <definedName name="N_OutletCutoffCY_BoxCulvertTakeOff" localSheetId="1">#REF!</definedName>
    <definedName name="N_OutletCutoffCY_BoxCulvertTakeOff" localSheetId="0">#REF!</definedName>
    <definedName name="N_OutletCutoffCY_BoxCulvertTakeOff" localSheetId="2">#REF!</definedName>
    <definedName name="N_OutletCutoffCY_BoxCulvertTakeOff">#REF!</definedName>
    <definedName name="N_OutletWingsCY_BoxCulvertTakeOff" localSheetId="11">#REF!</definedName>
    <definedName name="N_OutletWingsCY_BoxCulvertTakeOff" localSheetId="1">#REF!</definedName>
    <definedName name="N_OutletWingsCY_BoxCulvertTakeOff" localSheetId="0">#REF!</definedName>
    <definedName name="N_OutletWingsCY_BoxCulvertTakeOff" localSheetId="2">#REF!</definedName>
    <definedName name="N_OutletWingsCY_BoxCulvertTakeOff">#REF!</definedName>
    <definedName name="N_PCCwithWasteCY_BoxCulvertTakeOff" localSheetId="11">#REF!</definedName>
    <definedName name="N_PCCwithWasteCY_BoxCulvertTakeOff" localSheetId="1">#REF!</definedName>
    <definedName name="N_PCCwithWasteCY_BoxCulvertTakeOff" localSheetId="0">#REF!</definedName>
    <definedName name="N_PCCwithWasteCY_BoxCulvertTakeOff" localSheetId="2">#REF!</definedName>
    <definedName name="N_PCCwithWasteCY_BoxCulvertTakeOff">#REF!</definedName>
    <definedName name="N_VisibleFinishSF_BoxCulvertTakeOff" localSheetId="11">#REF!</definedName>
    <definedName name="N_VisibleFinishSF_BoxCulvertTakeOff" localSheetId="1">#REF!</definedName>
    <definedName name="N_VisibleFinishSF_BoxCulvertTakeOff" localSheetId="0">#REF!</definedName>
    <definedName name="N_VisibleFinishSF_BoxCulvertTakeOff" localSheetId="2">#REF!</definedName>
    <definedName name="N_VisibleFinishSF_BoxCulvertTakeOff">#REF!</definedName>
    <definedName name="Namer10" localSheetId="1">'[15]062210 CC Namaka Capacity'!$A$1</definedName>
    <definedName name="Namer10" localSheetId="0">'[15]062210 CC Namaka Capacity'!$A$1</definedName>
    <definedName name="Namer10" localSheetId="2">'[16]062210 CC Namaka Capacity'!$A$1</definedName>
    <definedName name="Namer10">'[16]062210 CC Namaka Capacity'!$A$1</definedName>
    <definedName name="Namer11" localSheetId="1">'[15]062209 CC Acheson Capacity'!$A$1</definedName>
    <definedName name="Namer11" localSheetId="0">'[15]062209 CC Acheson Capacity'!$A$1</definedName>
    <definedName name="Namer11" localSheetId="2">'[16]062209 CC Acheson Capacity'!$A$1</definedName>
    <definedName name="Namer11">'[16]062209 CC Acheson Capacity'!$A$1</definedName>
    <definedName name="Namer12" localSheetId="1">'[15]062208 CC Canmore Capacity'!$A$1</definedName>
    <definedName name="Namer12" localSheetId="0">'[15]062208 CC Canmore Capacity'!$A$1</definedName>
    <definedName name="Namer12" localSheetId="2">'[16]062208 CC Canmore Capacity'!$A$1</definedName>
    <definedName name="Namer12">'[16]062208 CC Canmore Capacity'!$A$1</definedName>
    <definedName name="Namer13" localSheetId="1">'[15]062199 CC South West'!$A$1</definedName>
    <definedName name="Namer13" localSheetId="0">'[15]062199 CC South West'!$A$1</definedName>
    <definedName name="Namer13" localSheetId="2">'[16]062199 CC South West'!$A$1</definedName>
    <definedName name="Namer13">'[16]062199 CC South West'!$A$1</definedName>
    <definedName name="Namer14" localSheetId="1">'[15]062207 CC Coaldale Capacity'!$A$1</definedName>
    <definedName name="Namer14" localSheetId="0">'[15]062207 CC Coaldale Capacity'!$A$1</definedName>
    <definedName name="Namer14" localSheetId="2">'[16]062207 CC Coaldale Capacity'!$A$1</definedName>
    <definedName name="Namer14">'[16]062207 CC Coaldale Capacity'!$A$1</definedName>
    <definedName name="Namer15" localSheetId="1">'[15]062200 CC Genesee to Langdon'!$A$1</definedName>
    <definedName name="Namer15" localSheetId="0">'[15]062200 CC Genesee to Langdon'!$A$1</definedName>
    <definedName name="Namer15" localSheetId="2">'[16]062200 CC Genesee to Langdon'!$A$1</definedName>
    <definedName name="Namer15">'[16]062200 CC Genesee to Langdon'!$A$1</definedName>
    <definedName name="Namer16" localSheetId="1">'[15]062206 CC KEG Substations'!$A$1</definedName>
    <definedName name="Namer16" localSheetId="0">'[15]062206 CC KEG Substations'!$A$1</definedName>
    <definedName name="Namer16" localSheetId="2">'[16]062206 CC KEG Substations'!$A$1</definedName>
    <definedName name="Namer16">'[16]062206 CC KEG Substations'!$A$1</definedName>
    <definedName name="Namer17" localSheetId="1">'[15]062204 CC Dry Creek'!$A$1</definedName>
    <definedName name="Namer17" localSheetId="0">'[15]062204 CC Dry Creek'!$A$1</definedName>
    <definedName name="Namer17" localSheetId="2">'[16]062204 CC Dry Creek'!$A$1</definedName>
    <definedName name="Namer17">'[16]062204 CC Dry Creek'!$A$1</definedName>
    <definedName name="Namer18" localSheetId="1">'[15]062174 CC Blackmud'!$A$1</definedName>
    <definedName name="Namer18" localSheetId="0">'[15]062174 CC Blackmud'!$A$1</definedName>
    <definedName name="Namer18" localSheetId="2">'[16]062174 CC Blackmud'!$A$1</definedName>
    <definedName name="Namer18">'[16]062174 CC Blackmud'!$A$1</definedName>
    <definedName name="Namer19" localSheetId="1">'[15]062214 CC Teresan Watson Creek'!$A$1</definedName>
    <definedName name="Namer19" localSheetId="0">'[15]062214 CC Teresan Watson Creek'!$A$1</definedName>
    <definedName name="Namer19" localSheetId="2">'[16]062214 CC Teresan Watson Creek'!$A$1</definedName>
    <definedName name="Namer19">'[16]062214 CC Teresan Watson Creek'!$A$1</definedName>
    <definedName name="Namer20" localSheetId="1">'[15]062228 Fort Assiniboine'!$A$1</definedName>
    <definedName name="Namer20" localSheetId="0">'[15]062228 Fort Assiniboine'!$A$1</definedName>
    <definedName name="Namer20" localSheetId="2">'[16]062228 Fort Assiniboine'!$A$1</definedName>
    <definedName name="Namer20">'[16]062228 Fort Assiniboine'!$A$1</definedName>
    <definedName name="Namer21" localSheetId="1">'[15]062215 CC BA Energy Amelia'!$A$1</definedName>
    <definedName name="Namer21" localSheetId="0">'[15]062215 CC BA Energy Amelia'!$A$1</definedName>
    <definedName name="Namer21" localSheetId="2">'[16]062215 CC BA Energy Amelia'!$A$1</definedName>
    <definedName name="Namer21">'[16]062215 CC BA Energy Amelia'!$A$1</definedName>
    <definedName name="Namer22" localSheetId="1">'[15]062226 Teresan Bilby Tap'!$A$1</definedName>
    <definedName name="Namer22" localSheetId="0">'[15]062226 Teresan Bilby Tap'!$A$1</definedName>
    <definedName name="Namer22" localSheetId="2">'[16]062226 Teresan Bilby Tap'!$A$1</definedName>
    <definedName name="Namer22">'[16]062226 Teresan Bilby Tap'!$A$1</definedName>
    <definedName name="Namer23" localSheetId="1">'[15]062224 Benalto'!$A$1</definedName>
    <definedName name="Namer23" localSheetId="0">'[15]062224 Benalto'!$A$1</definedName>
    <definedName name="Namer23" localSheetId="2">'[16]062224 Benalto'!$A$1</definedName>
    <definedName name="Namer23">'[16]062224 Benalto'!$A$1</definedName>
    <definedName name="Namer24" localSheetId="1">'[15]000000 MATL Lethbridge'!$A$1</definedName>
    <definedName name="Namer24" localSheetId="0">'[15]000000 MATL Lethbridge'!$A$1</definedName>
    <definedName name="Namer24" localSheetId="2">'[16]000000 MATL Lethbridge'!$A$1</definedName>
    <definedName name="Namer24">'[16]000000 MATL Lethbridge'!$A$1</definedName>
    <definedName name="Namer25" localSheetId="11">#REF!</definedName>
    <definedName name="Namer25" localSheetId="1">#REF!</definedName>
    <definedName name="Namer25" localSheetId="0">#REF!</definedName>
    <definedName name="Namer25" localSheetId="2">#REF!</definedName>
    <definedName name="Namer25">#REF!</definedName>
    <definedName name="Namer26" localSheetId="1">'[15]000000 Leduc'!$A$1</definedName>
    <definedName name="Namer26" localSheetId="0">'[15]000000 Leduc'!$A$1</definedName>
    <definedName name="Namer26" localSheetId="2">'[16]000000 Leduc'!$A$1</definedName>
    <definedName name="Namer26">'[16]000000 Leduc'!$A$1</definedName>
    <definedName name="Namer27" localSheetId="1">'[15]062227 Sylvan Lake '!$A$1</definedName>
    <definedName name="Namer27" localSheetId="0">'[15]062227 Sylvan Lake '!$A$1</definedName>
    <definedName name="Namer27" localSheetId="2">'[16]062227 Sylvan Lake '!$A$1</definedName>
    <definedName name="Namer27">'[16]062227 Sylvan Lake '!$A$1</definedName>
    <definedName name="Namer28" localSheetId="1">'[15]000000 North Sherwood Park'!$A$1</definedName>
    <definedName name="Namer28" localSheetId="0">'[15]000000 North Sherwood Park'!$A$1</definedName>
    <definedName name="Namer28" localSheetId="2">'[16]000000 North Sherwood Park'!$A$1</definedName>
    <definedName name="Namer28">'[16]000000 North Sherwood Park'!$A$1</definedName>
    <definedName name="Namer29" localSheetId="1">'[15]000000 Strathmore 138 kV'!$A$1</definedName>
    <definedName name="Namer29" localSheetId="0">'[15]000000 Strathmore 138 kV'!$A$1</definedName>
    <definedName name="Namer29" localSheetId="2">'[16]000000 Strathmore 138 kV'!$A$1</definedName>
    <definedName name="Namer29">'[16]000000 Strathmore 138 kV'!$A$1</definedName>
    <definedName name="Namer3" localSheetId="1">'[15]Summary 2007-2009 All'!$A$1</definedName>
    <definedName name="Namer3" localSheetId="0">'[15]Summary 2007-2009 All'!$A$1</definedName>
    <definedName name="Namer3" localSheetId="2">'[16]Summary 2007-2009 All'!$A$1</definedName>
    <definedName name="Namer3">'[16]Summary 2007-2009 All'!$A$1</definedName>
    <definedName name="Namer30" localSheetId="1">'[15]000000 NW Upgrades Concept 1'!$A$1</definedName>
    <definedName name="Namer30" localSheetId="0">'[15]000000 NW Upgrades Concept 1'!$A$1</definedName>
    <definedName name="Namer30" localSheetId="2">'[16]000000 NW Upgrades Concept 1'!$A$1</definedName>
    <definedName name="Namer30">'[16]000000 NW Upgrades Concept 1'!$A$1</definedName>
    <definedName name="Namer31" localSheetId="1">'[15]000000 Shell Upgrader'!$A$1</definedName>
    <definedName name="Namer31" localSheetId="0">'[15]000000 Shell Upgrader'!$A$1</definedName>
    <definedName name="Namer31" localSheetId="2">'[16]000000 Shell Upgrader'!$A$1</definedName>
    <definedName name="Namer31">'[16]000000 Shell Upgrader'!$A$1</definedName>
    <definedName name="Namer32" localSheetId="1">'[15]000000 NW Upgrader Petro Canada'!$A$1</definedName>
    <definedName name="Namer32" localSheetId="0">'[15]000000 NW Upgrader Petro Canada'!$A$1</definedName>
    <definedName name="Namer32" localSheetId="2">'[16]000000 NW Upgrader Petro Canada'!$A$1</definedName>
    <definedName name="Namer32">'[16]000000 NW Upgrader Petro Canada'!$A$1</definedName>
    <definedName name="Namer33" localSheetId="1">'[15]000000 Keystone 1 Pump Station'!$A$1</definedName>
    <definedName name="Namer33" localSheetId="0">'[15]000000 Keystone 1 Pump Station'!$A$1</definedName>
    <definedName name="Namer33" localSheetId="2">'[16]000000 Keystone 1 Pump Station'!$A$1</definedName>
    <definedName name="Namer33">'[16]000000 Keystone 1 Pump Station'!$A$1</definedName>
    <definedName name="Namer34" localSheetId="1">'[15]000000 Keystone 4 Pump Station'!$A$1</definedName>
    <definedName name="Namer34" localSheetId="0">'[15]000000 Keystone 4 Pump Station'!$A$1</definedName>
    <definedName name="Namer34" localSheetId="2">'[16]000000 Keystone 4 Pump Station'!$A$1</definedName>
    <definedName name="Namer34">'[16]000000 Keystone 4 Pump Station'!$A$1</definedName>
    <definedName name="Namer35" localSheetId="1">'[15]062229 Enbridge Midpoint'!$A$1</definedName>
    <definedName name="Namer35" localSheetId="0">'[15]062229 Enbridge Midpoint'!$A$1</definedName>
    <definedName name="Namer35" localSheetId="2">'[16]062229 Enbridge Midpoint'!$A$1</definedName>
    <definedName name="Namer35">'[16]062229 Enbridge Midpoint'!$A$1</definedName>
    <definedName name="Namer36" localSheetId="1">'[15]000000 SE Lethbridge Area'!$A$1</definedName>
    <definedName name="Namer36" localSheetId="0">'[15]000000 SE Lethbridge Area'!$A$1</definedName>
    <definedName name="Namer36" localSheetId="2">'[16]000000 SE Lethbridge Area'!$A$1</definedName>
    <definedName name="Namer36">'[16]000000 SE Lethbridge Area'!$A$1</definedName>
    <definedName name="Namer37" localSheetId="1">'[15]000000 SE Brooks Area'!$A$1</definedName>
    <definedName name="Namer37" localSheetId="0">'[15]000000 SE Brooks Area'!$A$1</definedName>
    <definedName name="Namer37" localSheetId="2">'[16]000000 SE Brooks Area'!$A$1</definedName>
    <definedName name="Namer37">'[16]000000 SE Brooks Area'!$A$1</definedName>
    <definedName name="Namer38" localSheetId="1">'[15]000000 SE Empress Area'!$A$1</definedName>
    <definedName name="Namer38" localSheetId="0">'[15]000000 SE Empress Area'!$A$1</definedName>
    <definedName name="Namer38" localSheetId="2">'[16]000000 SE Empress Area'!$A$1</definedName>
    <definedName name="Namer38">'[16]000000 SE Empress Area'!$A$1</definedName>
    <definedName name="Namer39" localSheetId="1">'[15]000000 SE Bulk 1'!$A$1</definedName>
    <definedName name="Namer39" localSheetId="0">'[15]000000 SE Bulk 1'!$A$1</definedName>
    <definedName name="Namer39" localSheetId="2">'[16]000000 SE Bulk 1'!$A$1</definedName>
    <definedName name="Namer39">'[16]000000 SE Bulk 1'!$A$1</definedName>
    <definedName name="Namer4" localSheetId="1">'[15]Summary 2007-2009(Altalink All)'!$A$1</definedName>
    <definedName name="Namer4" localSheetId="0">'[15]Summary 2007-2009(Altalink All)'!$A$1</definedName>
    <definedName name="Namer4" localSheetId="2">'[16]Summary 2007-2009(Altalink All)'!$A$1</definedName>
    <definedName name="Namer4">'[16]Summary 2007-2009(Altalink All)'!$A$1</definedName>
    <definedName name="Namer40" localSheetId="1">'[15]000000 SE Bulk 2'!$A$1</definedName>
    <definedName name="Namer40" localSheetId="0">'[15]000000 SE Bulk 2'!$A$1</definedName>
    <definedName name="Namer40" localSheetId="2">'[16]000000 SE Bulk 2'!$A$1</definedName>
    <definedName name="Namer40">'[16]000000 SE Bulk 2'!$A$1</definedName>
    <definedName name="Namer41" localSheetId="1">'[15]000000 Oldman Summerview '!$A$1</definedName>
    <definedName name="Namer41" localSheetId="0">'[15]000000 Oldman Summerview '!$A$1</definedName>
    <definedName name="Namer41" localSheetId="2">'[16]000000 Oldman Summerview '!$A$1</definedName>
    <definedName name="Namer41">'[16]000000 Oldman Summerview '!$A$1</definedName>
    <definedName name="Namer42" localSheetId="1">'[15]000000 946L Ellerslie'!$A$1</definedName>
    <definedName name="Namer42" localSheetId="0">'[15]000000 946L Ellerslie'!$A$1</definedName>
    <definedName name="Namer42" localSheetId="2">'[16]000000 946L Ellerslie'!$A$1</definedName>
    <definedName name="Namer42">'[16]000000 946L Ellerslie'!$A$1</definedName>
    <definedName name="Namer43" localSheetId="1">'[15]000000 Wabamun Area Upgrade'!$A$1</definedName>
    <definedName name="Namer43" localSheetId="0">'[15]000000 Wabamun Area Upgrade'!$A$1</definedName>
    <definedName name="Namer43" localSheetId="2">'[16]000000 Wabamun Area Upgrade'!$A$1</definedName>
    <definedName name="Namer43">'[16]000000 Wabamun Area Upgrade'!$A$1</definedName>
    <definedName name="Namer44" localSheetId="1">'[15]000000 916L 917L Conversion'!$A$1</definedName>
    <definedName name="Namer44" localSheetId="0">'[15]000000 916L 917L Conversion'!$A$1</definedName>
    <definedName name="Namer44" localSheetId="2">'[16]000000 916L 917L Conversion'!$A$1</definedName>
    <definedName name="Namer44">'[16]000000 916L 917L Conversion'!$A$1</definedName>
    <definedName name="Namer45" localSheetId="1">'[15]000000 Janet Langdon 240kV Line'!$A$1</definedName>
    <definedName name="Namer45" localSheetId="0">'[15]000000 Janet Langdon 240kV Line'!$A$1</definedName>
    <definedName name="Namer45" localSheetId="2">'[16]000000 Janet Langdon 240kV Line'!$A$1</definedName>
    <definedName name="Namer45">'[16]000000 Janet Langdon 240kV Line'!$A$1</definedName>
    <definedName name="Namer46" localSheetId="1">'[15]000000 Balzac Capacity Addition'!$A$1</definedName>
    <definedName name="Namer46" localSheetId="0">'[15]000000 Balzac Capacity Addition'!$A$1</definedName>
    <definedName name="Namer46" localSheetId="2">'[16]000000 Balzac Capacity Addition'!$A$1</definedName>
    <definedName name="Namer46">'[16]000000 Balzac Capacity Addition'!$A$1</definedName>
    <definedName name="Namer47" localSheetId="1">'[15]062218 Tilley Capacity Addition'!$A$1</definedName>
    <definedName name="Namer47" localSheetId="0">'[15]062218 Tilley Capacity Addition'!$A$1</definedName>
    <definedName name="Namer47" localSheetId="2">'[16]062218 Tilley Capacity Addition'!$A$1</definedName>
    <definedName name="Namer47">'[16]062218 Tilley Capacity Addition'!$A$1</definedName>
    <definedName name="Namer48" localSheetId="1">'[15]062222 Stavely Capacity'!$A$1</definedName>
    <definedName name="Namer48" localSheetId="0">'[15]062222 Stavely Capacity'!$A$1</definedName>
    <definedName name="Namer48" localSheetId="2">'[16]062222 Stavely Capacity'!$A$1</definedName>
    <definedName name="Namer48">'[16]062222 Stavely Capacity'!$A$1</definedName>
    <definedName name="Namer49" localSheetId="1">'[15]000000 Edgerton Capacity'!$A$1</definedName>
    <definedName name="Namer49" localSheetId="0">'[15]000000 Edgerton Capacity'!$A$1</definedName>
    <definedName name="Namer49" localSheetId="2">'[16]000000 Edgerton Capacity'!$A$1</definedName>
    <definedName name="Namer49">'[16]000000 Edgerton Capacity'!$A$1</definedName>
    <definedName name="Namer5" localSheetId="1">'[15]Summary 2007-2009(Other Client)'!$A$1</definedName>
    <definedName name="Namer5" localSheetId="0">'[15]Summary 2007-2009(Other Client)'!$A$1</definedName>
    <definedName name="Namer5" localSheetId="2">'[16]Summary 2007-2009(Other Client)'!$A$1</definedName>
    <definedName name="Namer5">'[16]Summary 2007-2009(Other Client)'!$A$1</definedName>
    <definedName name="Namer50" localSheetId="1">'[15]000000 Burdett Breaker Addition'!$A$1</definedName>
    <definedName name="Namer50" localSheetId="0">'[15]000000 Burdett Breaker Addition'!$A$1</definedName>
    <definedName name="Namer50" localSheetId="2">'[16]000000 Burdett Breaker Addition'!$A$1</definedName>
    <definedName name="Namer50">'[16]000000 Burdett Breaker Addition'!$A$1</definedName>
    <definedName name="Namer51" localSheetId="1">'[15]062856 Estimating Services'!$A$1</definedName>
    <definedName name="Namer51" localSheetId="0">'[15]062856 Estimating Services'!$A$1</definedName>
    <definedName name="Namer51" localSheetId="2">'[16]062856 Estimating Services'!$A$1</definedName>
    <definedName name="Namer51">'[16]062856 Estimating Services'!$A$1</definedName>
    <definedName name="Namer52" localSheetId="11">#REF!</definedName>
    <definedName name="Namer52" localSheetId="1">#REF!</definedName>
    <definedName name="Namer52" localSheetId="0">#REF!</definedName>
    <definedName name="Namer52" localSheetId="2">#REF!</definedName>
    <definedName name="Namer52">#REF!</definedName>
    <definedName name="Namer53" localSheetId="1">'[15]062973 MATL Lethbridge'!$A$1</definedName>
    <definedName name="Namer53" localSheetId="0">'[15]062973 MATL Lethbridge'!$A$1</definedName>
    <definedName name="Namer53" localSheetId="2">'[16]062973 MATL Lethbridge'!$A$1</definedName>
    <definedName name="Namer53">'[16]062973 MATL Lethbridge'!$A$1</definedName>
    <definedName name="Namer54" localSheetId="1">'[15]062967 BCTC Mt. Lehman'!$A$1</definedName>
    <definedName name="Namer54" localSheetId="0">'[15]062967 BCTC Mt. Lehman'!$A$1</definedName>
    <definedName name="Namer54" localSheetId="2">'[16]062967 BCTC Mt. Lehman'!$A$1</definedName>
    <definedName name="Namer54">'[16]062967 BCTC Mt. Lehman'!$A$1</definedName>
    <definedName name="Namer55" localSheetId="1">'[15]062967 BCTC 4 Substations'!$A$1</definedName>
    <definedName name="Namer55" localSheetId="0">'[15]062967 BCTC 4 Substations'!$A$1</definedName>
    <definedName name="Namer55" localSheetId="2">'[16]062967 BCTC 4 Substations'!$A$1</definedName>
    <definedName name="Namer55">'[16]062967 BCTC 4 Substations'!$A$1</definedName>
    <definedName name="Namer56" localSheetId="1">'[15]808006 INCO Karrebbe Indonesia'!$A$1</definedName>
    <definedName name="Namer56" localSheetId="0">'[15]808006 INCO Karrebbe Indonesia'!$A$1</definedName>
    <definedName name="Namer56" localSheetId="2">'[16]808006 INCO Karrebbe Indonesia'!$A$1</definedName>
    <definedName name="Namer56">'[16]808006 INCO Karrebbe Indonesia'!$A$1</definedName>
    <definedName name="Namer57" localSheetId="1">'[15]062978 Shell Midlite Jackpine'!$A$1</definedName>
    <definedName name="Namer57" localSheetId="0">'[15]062978 Shell Midlite Jackpine'!$A$1</definedName>
    <definedName name="Namer57" localSheetId="2">'[16]062978 Shell Midlite Jackpine'!$A$1</definedName>
    <definedName name="Namer57">'[16]062978 Shell Midlite Jackpine'!$A$1</definedName>
    <definedName name="Namer58" localSheetId="1">'[15]062971 Suncor 72 kV Structures '!$A$1</definedName>
    <definedName name="Namer58" localSheetId="0">'[15]062971 Suncor 72 kV Structures '!$A$1</definedName>
    <definedName name="Namer58" localSheetId="2">'[16]062971 Suncor 72 kV Structures '!$A$1</definedName>
    <definedName name="Namer58">'[16]062971 Suncor 72 kV Structures '!$A$1</definedName>
    <definedName name="Namer59" localSheetId="1">'[15]Fortis ADSS Feasibility'!$A$1</definedName>
    <definedName name="Namer59" localSheetId="0">'[15]Fortis ADSS Feasibility'!$A$1</definedName>
    <definedName name="Namer59" localSheetId="2">'[16]Fortis ADSS Feasibility'!$A$1</definedName>
    <definedName name="Namer59">'[16]Fortis ADSS Feasibility'!$A$1</definedName>
    <definedName name="Namer6" localSheetId="11">#REF!</definedName>
    <definedName name="Namer6" localSheetId="1">#REF!</definedName>
    <definedName name="Namer6" localSheetId="0">#REF!</definedName>
    <definedName name="Namer6" localSheetId="2">#REF!</definedName>
    <definedName name="Namer6">#REF!</definedName>
    <definedName name="Namer60" localSheetId="1">'[15]ALCAN Feasibility'!$A$1</definedName>
    <definedName name="Namer60" localSheetId="0">'[15]ALCAN Feasibility'!$A$1</definedName>
    <definedName name="Namer60" localSheetId="2">'[16]ALCAN Feasibility'!$A$1</definedName>
    <definedName name="Namer60">'[16]ALCAN Feasibility'!$A$1</definedName>
    <definedName name="Namer61" localSheetId="1">'[15]BCTC Prosperity Mine Study'!$A$1</definedName>
    <definedName name="Namer61" localSheetId="0">'[15]BCTC Prosperity Mine Study'!$A$1</definedName>
    <definedName name="Namer61" localSheetId="2">'[16]BCTC Prosperity Mine Study'!$A$1</definedName>
    <definedName name="Namer61">'[16]BCTC Prosperity Mine Study'!$A$1</definedName>
    <definedName name="Namer62" localSheetId="1">'[15]Fortis Big White 130 kV Line'!$A$1</definedName>
    <definedName name="Namer62" localSheetId="0">'[15]Fortis Big White 130 kV Line'!$A$1</definedName>
    <definedName name="Namer62" localSheetId="2">'[16]Fortis Big White 130 kV Line'!$A$1</definedName>
    <definedName name="Namer62">'[16]Fortis Big White 130 kV Line'!$A$1</definedName>
    <definedName name="Namer63" localSheetId="1">'[15]INCO Karrebbe Route Engineering'!$A$1</definedName>
    <definedName name="Namer63" localSheetId="0">'[15]INCO Karrebbe Route Engineering'!$A$1</definedName>
    <definedName name="Namer63" localSheetId="2">'[16]INCO Karrebbe Route Engineering'!$A$1</definedName>
    <definedName name="Namer63">'[16]INCO Karrebbe Route Engineering'!$A$1</definedName>
    <definedName name="Namer64" localSheetId="1">'[15]INCO Karebe Indonesia Balambano'!$A$1</definedName>
    <definedName name="Namer64" localSheetId="0">'[15]INCO Karebe Indonesia Balambano'!$A$1</definedName>
    <definedName name="Namer64" localSheetId="2">'[16]INCO Karebe Indonesia Balambano'!$A$1</definedName>
    <definedName name="Namer64">'[16]INCO Karebe Indonesia Balambano'!$A$1</definedName>
    <definedName name="Namer65" localSheetId="1">'[15]Manitoba Hydro Wuskwatim'!$A$1</definedName>
    <definedName name="Namer65" localSheetId="0">'[15]Manitoba Hydro Wuskwatim'!$A$1</definedName>
    <definedName name="Namer65" localSheetId="2">'[16]Manitoba Hydro Wuskwatim'!$A$1</definedName>
    <definedName name="Namer65">'[16]Manitoba Hydro Wuskwatim'!$A$1</definedName>
    <definedName name="Namer66" localSheetId="1">'[15]MATL Telecom'!$A$1</definedName>
    <definedName name="Namer66" localSheetId="0">'[15]MATL Telecom'!$A$1</definedName>
    <definedName name="Namer66" localSheetId="2">'[16]MATL Telecom'!$A$1</definedName>
    <definedName name="Namer66">'[16]MATL Telecom'!$A$1</definedName>
    <definedName name="Namer67" localSheetId="1">'[15]MATL 120S New 240 kV Substation'!$A$1</definedName>
    <definedName name="Namer67" localSheetId="0">'[15]MATL 120S New 240 kV Substation'!$A$1</definedName>
    <definedName name="Namer67" localSheetId="2">'[16]MATL 120S New 240 kV Substation'!$A$1</definedName>
    <definedName name="Namer67">'[16]MATL 120S New 240 kV Substation'!$A$1</definedName>
    <definedName name="Namer68" localSheetId="1">'[15]Yukon Energy 138kV'!$A$1</definedName>
    <definedName name="Namer68" localSheetId="0">'[15]Yukon Energy 138kV'!$A$1</definedName>
    <definedName name="Namer68" localSheetId="2">'[16]Yukon Energy 138kV'!$A$1</definedName>
    <definedName name="Namer68">'[16]Yukon Energy 138kV'!$A$1</definedName>
    <definedName name="Namer69" localSheetId="1">'[15]Suncor Firebag New 260 kV'!$A$1</definedName>
    <definedName name="Namer69" localSheetId="0">'[15]Suncor Firebag New 260 kV'!$A$1</definedName>
    <definedName name="Namer69" localSheetId="2">'[16]Suncor Firebag New 260 kV'!$A$1</definedName>
    <definedName name="Namer69">'[16]Suncor Firebag New 260 kV'!$A$1</definedName>
    <definedName name="Namer7" localSheetId="1">'[15]062217 CC Teresan Paddle River'!$A$1</definedName>
    <definedName name="Namer7" localSheetId="0">'[15]062217 CC Teresan Paddle River'!$A$1</definedName>
    <definedName name="Namer7" localSheetId="2">'[16]062217 CC Teresan Paddle River'!$A$1</definedName>
    <definedName name="Namer7">'[16]062217 CC Teresan Paddle River'!$A$1</definedName>
    <definedName name="Namer70" localSheetId="1">'[15]Fortis Big White'!$A$1</definedName>
    <definedName name="Namer70" localSheetId="0">'[15]Fortis Big White'!$A$1</definedName>
    <definedName name="Namer70" localSheetId="2">'[16]Fortis Big White'!$A$1</definedName>
    <definedName name="Namer70">'[16]Fortis Big White'!$A$1</definedName>
    <definedName name="Namer71" localSheetId="1">'[15]BCTC Services'!$A$1</definedName>
    <definedName name="Namer71" localSheetId="0">'[15]BCTC Services'!$A$1</definedName>
    <definedName name="Namer71" localSheetId="2">'[16]BCTC Services'!$A$1</definedName>
    <definedName name="Namer71">'[16]BCTC Services'!$A$1</definedName>
    <definedName name="Namer72" localSheetId="1">'[15]Barrick Gold Pascua Lama Chile'!$A$1</definedName>
    <definedName name="Namer72" localSheetId="0">'[15]Barrick Gold Pascua Lama Chile'!$A$1</definedName>
    <definedName name="Namer72" localSheetId="2">'[16]Barrick Gold Pascua Lama Chile'!$A$1</definedName>
    <definedName name="Namer72">'[16]Barrick Gold Pascua Lama Chile'!$A$1</definedName>
    <definedName name="Namer73" localSheetId="1">'[15]Barrick Gold Pueblo Viejo '!$A$1</definedName>
    <definedName name="Namer73" localSheetId="0">'[15]Barrick Gold Pueblo Viejo '!$A$1</definedName>
    <definedName name="Namer73" localSheetId="2">'[16]Barrick Gold Pueblo Viejo '!$A$1</definedName>
    <definedName name="Namer73">'[16]Barrick Gold Pueblo Viejo '!$A$1</definedName>
    <definedName name="Namer74" localSheetId="1">'[15]Barrick Gold Engineering'!$A$1</definedName>
    <definedName name="Namer74" localSheetId="0">'[15]Barrick Gold Engineering'!$A$1</definedName>
    <definedName name="Namer74" localSheetId="2">'[16]Barrick Gold Engineering'!$A$1</definedName>
    <definedName name="Namer74">'[16]Barrick Gold Engineering'!$A$1</definedName>
    <definedName name="Namer75" localSheetId="1">'[15]Fortis 11L Oliver to Grande'!$A$1</definedName>
    <definedName name="Namer75" localSheetId="0">'[15]Fortis 11L Oliver to Grande'!$A$1</definedName>
    <definedName name="Namer75" localSheetId="2">'[16]Fortis 11L Oliver to Grande'!$A$1</definedName>
    <definedName name="Namer75">'[16]Fortis 11L Oliver to Grande'!$A$1</definedName>
    <definedName name="Namer76" localSheetId="1">'[15]ALCAN Engineering'!$A$1</definedName>
    <definedName name="Namer76" localSheetId="0">'[15]ALCAN Engineering'!$A$1</definedName>
    <definedName name="Namer76" localSheetId="2">'[16]ALCAN Engineering'!$A$1</definedName>
    <definedName name="Namer76">'[16]ALCAN Engineering'!$A$1</definedName>
    <definedName name="Namer78" localSheetId="1">'[54]Template Eng Only'!$A$1</definedName>
    <definedName name="Namer78" localSheetId="0">'[54]Template Eng Only'!$A$1</definedName>
    <definedName name="Namer78" localSheetId="2">'[55]Template Eng Only'!$A$1</definedName>
    <definedName name="Namer78">'[55]Template Eng Only'!$A$1</definedName>
    <definedName name="Namer8" localSheetId="1">'[15]062213 CC Enmax Taber Windfarm'!$A$1</definedName>
    <definedName name="Namer8" localSheetId="0">'[15]062213 CC Enmax Taber Windfarm'!$A$1</definedName>
    <definedName name="Namer8" localSheetId="2">'[16]062213 CC Enmax Taber Windfarm'!$A$1</definedName>
    <definedName name="Namer8">'[16]062213 CC Enmax Taber Windfarm'!$A$1</definedName>
    <definedName name="Namer81" localSheetId="1">'[15]Quick Estimate Model'!$A$1</definedName>
    <definedName name="Namer81" localSheetId="0">'[15]Quick Estimate Model'!$A$1</definedName>
    <definedName name="Namer81" localSheetId="2">'[16]Quick Estimate Model'!$A$1</definedName>
    <definedName name="Namer81">'[16]Quick Estimate Model'!$A$1</definedName>
    <definedName name="Namer9" localSheetId="1">'[15]062211 CC Joffre Capacity'!$A$1</definedName>
    <definedName name="Namer9" localSheetId="0">'[15]062211 CC Joffre Capacity'!$A$1</definedName>
    <definedName name="Namer9" localSheetId="2">'[16]062211 CC Joffre Capacity'!$A$1</definedName>
    <definedName name="Namer9">'[16]062211 CC Joffre Capacity'!$A$1</definedName>
    <definedName name="New_All_Season_Development" localSheetId="11">[6]EcosysSummary!#REF!</definedName>
    <definedName name="New_All_Season_Development" localSheetId="1">[7]EcosysSummary!#REF!</definedName>
    <definedName name="New_All_Season_Development" localSheetId="0">[7]EcosysSummary!#REF!</definedName>
    <definedName name="New_All_Season_Development" localSheetId="2">[6]EcosysSummary!#REF!</definedName>
    <definedName name="New_All_Season_Development">[6]EcosysSummary!#REF!</definedName>
    <definedName name="Non_merchantable_disposal_Cost_codes" localSheetId="11">#REF!</definedName>
    <definedName name="Non_merchantable_disposal_Cost_codes" localSheetId="1">#REF!</definedName>
    <definedName name="Non_merchantable_disposal_Cost_codes" localSheetId="0">#REF!</definedName>
    <definedName name="Non_merchantable_disposal_Cost_codes" localSheetId="2">#REF!</definedName>
    <definedName name="Non_merchantable_disposal_Cost_codes">#REF!</definedName>
    <definedName name="OverHead" localSheetId="11">#REF!</definedName>
    <definedName name="OverHead" localSheetId="1">#REF!</definedName>
    <definedName name="OverHead" localSheetId="0">#REF!</definedName>
    <definedName name="OverHead" localSheetId="2">#REF!</definedName>
    <definedName name="OverHead">#REF!</definedName>
    <definedName name="P" localSheetId="1">[4]Line!$S$15</definedName>
    <definedName name="P" localSheetId="0">[4]Line!$S$15</definedName>
    <definedName name="P" localSheetId="2">[5]Line!$S$15</definedName>
    <definedName name="P">[5]Line!$S$15</definedName>
    <definedName name="P1P2" localSheetId="1">#REF!</definedName>
    <definedName name="P1P2" localSheetId="0">#REF!</definedName>
    <definedName name="P1P2">#REF!</definedName>
    <definedName name="percent159">[20]notes!$A$5:$A$6</definedName>
    <definedName name="percent160">[20]notes!$A$7:$A$8</definedName>
    <definedName name="percent161">[20]notes!$A$9:$A$10</definedName>
    <definedName name="percent162">[20]notes!$A$11:$A$12</definedName>
    <definedName name="percent163">[20]notes!$A$13:$A$14</definedName>
    <definedName name="percent164">[20]notes!$A$15:$A$16</definedName>
    <definedName name="percent165">[20]notes!$A$17:$A$18</definedName>
    <definedName name="percent166">[20]notes!$A$19:$A$20</definedName>
    <definedName name="percent167">[20]notes!$A$21:$A$22</definedName>
    <definedName name="Phases" localSheetId="1">#REF!</definedName>
    <definedName name="Phases" localSheetId="0">#REF!</definedName>
    <definedName name="Phases">#REF!</definedName>
    <definedName name="PM" localSheetId="1">'[56]Rates '!$C$7</definedName>
    <definedName name="PM" localSheetId="0">'[56]Rates '!$C$7</definedName>
    <definedName name="PM" localSheetId="2">'[57]Rates '!$C$7</definedName>
    <definedName name="PM">'[57]Rates '!$C$7</definedName>
    <definedName name="PNG2WDTRK" localSheetId="11">#REF!</definedName>
    <definedName name="PNG2WDTRK" localSheetId="1">#REF!</definedName>
    <definedName name="PNG2WDTRK" localSheetId="0">#REF!</definedName>
    <definedName name="PNG2WDTRK" localSheetId="2">#REF!</definedName>
    <definedName name="PNG2WDTRK">#REF!</definedName>
    <definedName name="PNG4WDTRK" localSheetId="11">#REF!</definedName>
    <definedName name="PNG4WDTRK" localSheetId="1">#REF!</definedName>
    <definedName name="PNG4WDTRK" localSheetId="0">#REF!</definedName>
    <definedName name="PNG4WDTRK" localSheetId="2">#REF!</definedName>
    <definedName name="PNG4WDTRK">#REF!</definedName>
    <definedName name="PNGCAD" localSheetId="11">#REF!</definedName>
    <definedName name="PNGCAD" localSheetId="1">#REF!</definedName>
    <definedName name="PNGCAD" localSheetId="0">#REF!</definedName>
    <definedName name="PNGCAD" localSheetId="2">#REF!</definedName>
    <definedName name="PNGCAD">#REF!</definedName>
    <definedName name="PNGCATSPC" localSheetId="11">#REF!</definedName>
    <definedName name="PNGCATSPC" localSheetId="1">#REF!</definedName>
    <definedName name="PNGCATSPC" localSheetId="0">#REF!</definedName>
    <definedName name="PNGCATSPC" localSheetId="2">#REF!</definedName>
    <definedName name="PNGCATSPC">#REF!</definedName>
    <definedName name="PNGCHENG" localSheetId="11">#REF!</definedName>
    <definedName name="PNGCHENG" localSheetId="1">#REF!</definedName>
    <definedName name="PNGCHENG" localSheetId="0">#REF!</definedName>
    <definedName name="PNGCHENG" localSheetId="2">#REF!</definedName>
    <definedName name="PNGCHENG">#REF!</definedName>
    <definedName name="PNGCRK" localSheetId="11">#REF!</definedName>
    <definedName name="PNGCRK" localSheetId="1">#REF!</definedName>
    <definedName name="PNGCRK" localSheetId="0">#REF!</definedName>
    <definedName name="PNGCRK" localSheetId="2">#REF!</definedName>
    <definedName name="PNGCRK">#REF!</definedName>
    <definedName name="PNGCWCABTRK" localSheetId="11">#REF!</definedName>
    <definedName name="PNGCWCABTRK" localSheetId="1">#REF!</definedName>
    <definedName name="PNGCWCABTRK" localSheetId="0">#REF!</definedName>
    <definedName name="PNGCWCABTRK" localSheetId="2">#REF!</definedName>
    <definedName name="PNGCWCABTRK">#REF!</definedName>
    <definedName name="PNGDIR" localSheetId="11">#REF!</definedName>
    <definedName name="PNGDIR" localSheetId="1">#REF!</definedName>
    <definedName name="PNGDIR" localSheetId="0">#REF!</definedName>
    <definedName name="PNGDIR" localSheetId="2">#REF!</definedName>
    <definedName name="PNGDIR">#REF!</definedName>
    <definedName name="PNGDP" localSheetId="11">#REF!</definedName>
    <definedName name="PNGDP" localSheetId="1">#REF!</definedName>
    <definedName name="PNGDP" localSheetId="0">#REF!</definedName>
    <definedName name="PNGDP" localSheetId="2">#REF!</definedName>
    <definedName name="PNGDP">#REF!</definedName>
    <definedName name="PNGENG" localSheetId="11">#REF!</definedName>
    <definedName name="PNGENG" localSheetId="1">#REF!</definedName>
    <definedName name="PNGENG" localSheetId="0">#REF!</definedName>
    <definedName name="PNGENG" localSheetId="2">#REF!</definedName>
    <definedName name="PNGENG">#REF!</definedName>
    <definedName name="PNGMGR" localSheetId="11">#REF!</definedName>
    <definedName name="PNGMGR" localSheetId="1">#REF!</definedName>
    <definedName name="PNGMGR" localSheetId="0">#REF!</definedName>
    <definedName name="PNGMGR" localSheetId="2">#REF!</definedName>
    <definedName name="PNGMGR">#REF!</definedName>
    <definedName name="PNGPROJCOOR" localSheetId="11">#REF!</definedName>
    <definedName name="PNGPROJCOOR" localSheetId="1">#REF!</definedName>
    <definedName name="PNGPROJCOOR" localSheetId="0">#REF!</definedName>
    <definedName name="PNGPROJCOOR" localSheetId="2">#REF!</definedName>
    <definedName name="PNGPROJCOOR">#REF!</definedName>
    <definedName name="PNGQCI" localSheetId="11">#REF!</definedName>
    <definedName name="PNGQCI" localSheetId="1">#REF!</definedName>
    <definedName name="PNGQCI" localSheetId="0">#REF!</definedName>
    <definedName name="PNGQCI" localSheetId="2">#REF!</definedName>
    <definedName name="PNGQCI">#REF!</definedName>
    <definedName name="PNGSRENG" localSheetId="11">#REF!</definedName>
    <definedName name="PNGSRENG" localSheetId="1">#REF!</definedName>
    <definedName name="PNGSRENG" localSheetId="0">#REF!</definedName>
    <definedName name="PNGSRENG" localSheetId="2">#REF!</definedName>
    <definedName name="PNGSRENG">#REF!</definedName>
    <definedName name="PNGSTECH" localSheetId="11">#REF!</definedName>
    <definedName name="PNGSTECH" localSheetId="1">#REF!</definedName>
    <definedName name="PNGSTECH" localSheetId="0">#REF!</definedName>
    <definedName name="PNGSTECH" localSheetId="2">#REF!</definedName>
    <definedName name="PNGSTECH">#REF!</definedName>
    <definedName name="PNGTCTRK" localSheetId="11">#REF!</definedName>
    <definedName name="PNGTCTRK" localSheetId="1">#REF!</definedName>
    <definedName name="PNGTCTRK" localSheetId="0">#REF!</definedName>
    <definedName name="PNGTCTRK" localSheetId="2">#REF!</definedName>
    <definedName name="PNGTCTRK">#REF!</definedName>
    <definedName name="PNGTECH" localSheetId="11">#REF!</definedName>
    <definedName name="PNGTECH" localSheetId="1">#REF!</definedName>
    <definedName name="PNGTECH" localSheetId="0">#REF!</definedName>
    <definedName name="PNGTECH" localSheetId="2">#REF!</definedName>
    <definedName name="PNGTECH">#REF!</definedName>
    <definedName name="PNGTECHASST" localSheetId="11">#REF!</definedName>
    <definedName name="PNGTECHASST" localSheetId="1">#REF!</definedName>
    <definedName name="PNGTECHASST" localSheetId="0">#REF!</definedName>
    <definedName name="PNGTECHASST" localSheetId="2">#REF!</definedName>
    <definedName name="PNGTECHASST">#REF!</definedName>
    <definedName name="pp" localSheetId="11">[6]EcosysSummary!#REF!</definedName>
    <definedName name="pp" localSheetId="1">[7]EcosysSummary!#REF!</definedName>
    <definedName name="pp" localSheetId="0">[7]EcosysSummary!#REF!</definedName>
    <definedName name="pp" localSheetId="2">[6]EcosysSummary!#REF!</definedName>
    <definedName name="pp">[6]EcosysSummary!#REF!</definedName>
    <definedName name="PriceBirdDiverters" localSheetId="1">'[25]B-2 Bid_Sheet_Total'!$V$235</definedName>
    <definedName name="PriceBirdDiverters" localSheetId="0">'[25]B-2 Bid_Sheet_Total'!$V$235</definedName>
    <definedName name="PriceBirdDiverters" localSheetId="2">'[26]B-2 Bid_Sheet_Total'!$V$235</definedName>
    <definedName name="PriceBirdDiverters">'[26]B-2 Bid_Sheet_Total'!$V$235</definedName>
    <definedName name="PriceDEInsulators" localSheetId="1">'[25]B-2 Bid_Sheet_Total'!$V$233</definedName>
    <definedName name="PriceDEInsulators" localSheetId="0">'[25]B-2 Bid_Sheet_Total'!$V$233</definedName>
    <definedName name="PriceDEInsulators" localSheetId="2">'[26]B-2 Bid_Sheet_Total'!$V$233</definedName>
    <definedName name="PriceDEInsulators">'[26]B-2 Bid_Sheet_Total'!$V$233</definedName>
    <definedName name="PriceGuys" localSheetId="1">'[25]B-2 Bid_Sheet_Total'!$V$227</definedName>
    <definedName name="PriceGuys" localSheetId="0">'[25]B-2 Bid_Sheet_Total'!$V$227</definedName>
    <definedName name="PriceGuys" localSheetId="2">'[26]B-2 Bid_Sheet_Total'!$V$227</definedName>
    <definedName name="PriceGuys">'[26]B-2 Bid_Sheet_Total'!$V$227</definedName>
    <definedName name="PriceOPGW.OHSW.DEs" localSheetId="1">'[25]B-2 Bid_Sheet_Total'!$V$231</definedName>
    <definedName name="PriceOPGW.OHSW.DEs" localSheetId="0">'[25]B-2 Bid_Sheet_Total'!$V$231</definedName>
    <definedName name="PriceOPGW.OHSW.DEs" localSheetId="2">'[26]B-2 Bid_Sheet_Total'!$V$231</definedName>
    <definedName name="PriceOPGW.OHSW.DEs">'[26]B-2 Bid_Sheet_Total'!$V$231</definedName>
    <definedName name="PriceOPGWAcc" localSheetId="1">'[25]B-2 Bid_Sheet_Total'!$V$229</definedName>
    <definedName name="PriceOPGWAcc" localSheetId="0">'[25]B-2 Bid_Sheet_Total'!$V$229</definedName>
    <definedName name="PriceOPGWAcc" localSheetId="2">'[26]B-2 Bid_Sheet_Total'!$V$229</definedName>
    <definedName name="PriceOPGWAcc">'[26]B-2 Bid_Sheet_Total'!$V$229</definedName>
    <definedName name="PriceStringRel" localSheetId="1">'[25]B-2 Bid_Sheet_Total'!$V$228</definedName>
    <definedName name="PriceStringRel" localSheetId="0">'[25]B-2 Bid_Sheet_Total'!$V$228</definedName>
    <definedName name="PriceStringRel" localSheetId="2">'[26]B-2 Bid_Sheet_Total'!$V$228</definedName>
    <definedName name="PriceStringRel">'[26]B-2 Bid_Sheet_Total'!$V$228</definedName>
    <definedName name="PriceTanInsulators" localSheetId="1">'[25]B-2 Bid_Sheet_Total'!$V$232</definedName>
    <definedName name="PriceTanInsulators" localSheetId="0">'[25]B-2 Bid_Sheet_Total'!$V$232</definedName>
    <definedName name="PriceTanInsulators" localSheetId="2">'[26]B-2 Bid_Sheet_Total'!$V$232</definedName>
    <definedName name="PriceTanInsulators">'[26]B-2 Bid_Sheet_Total'!$V$232</definedName>
    <definedName name="PriceTowerSigns" localSheetId="1">'[25]B-2 Bid_Sheet_Total'!$V$230</definedName>
    <definedName name="PriceTowerSigns" localSheetId="0">'[25]B-2 Bid_Sheet_Total'!$V$230</definedName>
    <definedName name="PriceTowerSigns" localSheetId="2">'[26]B-2 Bid_Sheet_Total'!$V$230</definedName>
    <definedName name="PriceTowerSigns">'[26]B-2 Bid_Sheet_Total'!$V$230</definedName>
    <definedName name="PriceVibDampers" localSheetId="1">'[25]B-2 Bid_Sheet_Total'!$V$234</definedName>
    <definedName name="PriceVibDampers" localSheetId="0">'[25]B-2 Bid_Sheet_Total'!$V$234</definedName>
    <definedName name="PriceVibDampers" localSheetId="2">'[26]B-2 Bid_Sheet_Total'!$V$234</definedName>
    <definedName name="PriceVibDampers">'[26]B-2 Bid_Sheet_Total'!$V$234</definedName>
    <definedName name="_xlnm.Print_Area" localSheetId="12">'All Season Access - Summary'!$A$1:$B$25</definedName>
    <definedName name="_xlnm.Print_Area" localSheetId="1">'Cover Page'!$A$1:$I$10</definedName>
    <definedName name="_xlnm.Print_Area" localSheetId="3">'Mobilization - B-2.3C Bid_Sheet'!$A$51:$T$263</definedName>
    <definedName name="_xlnm.Print_Titles" localSheetId="3">'Mobilization - B-2.3C Bid_Sheet'!$1:$8</definedName>
    <definedName name="Project_Number">62277</definedName>
    <definedName name="ProjectDays" localSheetId="1">[32]Indirects!$G$5</definedName>
    <definedName name="ProjectDays" localSheetId="0">[25]Indirects!$H$5</definedName>
    <definedName name="ProjectDays" localSheetId="2">[26]Indirects!$H$5</definedName>
    <definedName name="ProjectDays">[26]Indirects!$H$5</definedName>
    <definedName name="ProjectDuration" localSheetId="1">[32]Indirects!$G$4</definedName>
    <definedName name="ProjectDuration" localSheetId="0">[25]Indirects!$H$4</definedName>
    <definedName name="ProjectDuration" localSheetId="2">[26]Indirects!$H$4</definedName>
    <definedName name="ProjectDuration">[26]Indirects!$H$4</definedName>
    <definedName name="Province" localSheetId="11">#REF!</definedName>
    <definedName name="Province" localSheetId="1">#REF!</definedName>
    <definedName name="Province" localSheetId="0">#REF!</definedName>
    <definedName name="Province" localSheetId="2">#REF!</definedName>
    <definedName name="Province">#REF!</definedName>
    <definedName name="ptd" localSheetId="1">'[58]PTD-DEC05'!$A:$IV</definedName>
    <definedName name="ptd" localSheetId="0">'[59]PTD-DEC05'!$A:$IV</definedName>
    <definedName name="ptd" localSheetId="2">'[60]PTD-DEC05'!$A:$IV</definedName>
    <definedName name="ptd">'[60]PTD-DEC05'!$A:$IV</definedName>
    <definedName name="q" localSheetId="1" hidden="1">{#N/A,#N/A,TRUE,"PPS Estimate Summary";#N/A,#N/A,TRUE,"Transmission Line Estimate";#N/A,#N/A,TRUE,"Substation Estimate";#N/A,#N/A,TRUE,"Telecom Estimate"}</definedName>
    <definedName name="q" localSheetId="0" hidden="1">{#N/A,#N/A,TRUE,"PPS Estimate Summary";#N/A,#N/A,TRUE,"Transmission Line Estimate";#N/A,#N/A,TRUE,"Substation Estimate";#N/A,#N/A,TRUE,"Telecom Estimate"}</definedName>
    <definedName name="q" localSheetId="2" hidden="1">{#N/A,#N/A,TRUE,"PPS Estimate Summary";#N/A,#N/A,TRUE,"Transmission Line Estimate";#N/A,#N/A,TRUE,"Substation Estimate";#N/A,#N/A,TRUE,"Telecom Estimate"}</definedName>
    <definedName name="q" hidden="1">{#N/A,#N/A,TRUE,"PPS Estimate Summary";#N/A,#N/A,TRUE,"Transmission Line Estimate";#N/A,#N/A,TRUE,"Substation Estimate";#N/A,#N/A,TRUE,"Telecom Estimate"}</definedName>
    <definedName name="QR" localSheetId="1">#REF!</definedName>
    <definedName name="QR" localSheetId="0">#REF!</definedName>
    <definedName name="QR">#REF!</definedName>
    <definedName name="QuantitiesSub" localSheetId="11">#REF!</definedName>
    <definedName name="QuantitiesSub" localSheetId="1">#REF!</definedName>
    <definedName name="QuantitiesSub" localSheetId="0">#REF!</definedName>
    <definedName name="QuantitiesSub" localSheetId="2">#REF!</definedName>
    <definedName name="QuantitiesSub">#REF!</definedName>
    <definedName name="qwefgwer" localSheetId="1">'[15]062222 Stavely Capacity'!$A$1</definedName>
    <definedName name="qwefgwer" localSheetId="0">'[15]062222 Stavely Capacity'!$A$1</definedName>
    <definedName name="qwefgwer" localSheetId="2">'[16]062222 Stavely Capacity'!$A$1</definedName>
    <definedName name="qwefgwer">'[16]062222 Stavely Capacity'!$A$1</definedName>
    <definedName name="Range_Sub" localSheetId="11">#REF!</definedName>
    <definedName name="Range_Sub" localSheetId="1">#REF!</definedName>
    <definedName name="Range_Sub" localSheetId="0">#REF!</definedName>
    <definedName name="Range_Sub" localSheetId="2">#REF!</definedName>
    <definedName name="Range_Sub">#REF!</definedName>
    <definedName name="reawr" localSheetId="1">'[15]062228 Fort Assiniboine'!$A$1</definedName>
    <definedName name="reawr" localSheetId="0">'[15]062228 Fort Assiniboine'!$A$1</definedName>
    <definedName name="reawr" localSheetId="2">'[16]062228 Fort Assiniboine'!$A$1</definedName>
    <definedName name="reawr">'[16]062228 Fort Assiniboine'!$A$1</definedName>
    <definedName name="RET" localSheetId="11">#REF!</definedName>
    <definedName name="RET" localSheetId="1">#REF!</definedName>
    <definedName name="RET" localSheetId="0">#REF!</definedName>
    <definedName name="RET" localSheetId="2">#REF!</definedName>
    <definedName name="RET">#REF!</definedName>
    <definedName name="Retention" localSheetId="11">#REF!</definedName>
    <definedName name="Retention" localSheetId="1">#REF!</definedName>
    <definedName name="Retention" localSheetId="0">#REF!</definedName>
    <definedName name="Retention" localSheetId="2">#REF!</definedName>
    <definedName name="Retention">#REF!</definedName>
    <definedName name="rettotal" localSheetId="11">#REF!</definedName>
    <definedName name="rettotal" localSheetId="1">#REF!</definedName>
    <definedName name="rettotal" localSheetId="0">#REF!</definedName>
    <definedName name="rettotal" localSheetId="2">#REF!</definedName>
    <definedName name="rettotal">#REF!</definedName>
    <definedName name="RiderPole" localSheetId="11">#REF!</definedName>
    <definedName name="RiderPole" localSheetId="1">#REF!</definedName>
    <definedName name="RiderPole" localSheetId="0">#REF!</definedName>
    <definedName name="RiderPole" localSheetId="2">#REF!</definedName>
    <definedName name="RiderPole">#REF!</definedName>
    <definedName name="RISK" localSheetId="11">#REF!</definedName>
    <definedName name="RISK" localSheetId="1">#REF!</definedName>
    <definedName name="RISK" localSheetId="0">#REF!</definedName>
    <definedName name="RISK" localSheetId="2">#REF!</definedName>
    <definedName name="RISK">#REF!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ckFooting" localSheetId="11">#REF!</definedName>
    <definedName name="RockFooting" localSheetId="1">#REF!</definedName>
    <definedName name="RockFooting" localSheetId="0">#REF!</definedName>
    <definedName name="RockFooting" localSheetId="2">#REF!</definedName>
    <definedName name="RockFooting">#REF!</definedName>
    <definedName name="ROW_Grubbing_and_Stripping" localSheetId="11">[6]EcosysSummary!#REF!</definedName>
    <definedName name="ROW_Grubbing_and_Stripping" localSheetId="1">[7]EcosysSummary!#REF!</definedName>
    <definedName name="ROW_Grubbing_and_Stripping" localSheetId="0">[7]EcosysSummary!#REF!</definedName>
    <definedName name="ROW_Grubbing_and_Stripping" localSheetId="2">[6]EcosysSummary!#REF!</definedName>
    <definedName name="ROW_Grubbing_and_Stripping">[6]EcosysSummary!#REF!</definedName>
    <definedName name="rrrr" localSheetId="1">'[15]000000 Shell Upgrader'!$A$1</definedName>
    <definedName name="rrrr" localSheetId="0">'[15]000000 Shell Upgrader'!$A$1</definedName>
    <definedName name="rrrr" localSheetId="2">'[16]000000 Shell Upgrader'!$A$1</definedName>
    <definedName name="rrrr">'[16]000000 Shell Upgrader'!$A$1</definedName>
    <definedName name="RS___S" localSheetId="1">#REF!</definedName>
    <definedName name="RS___S" localSheetId="0">#REF!</definedName>
    <definedName name="RS___S">#REF!</definedName>
    <definedName name="RT" localSheetId="1">#REF!</definedName>
    <definedName name="RT" localSheetId="0">#REF!</definedName>
    <definedName name="RT">#REF!</definedName>
    <definedName name="S1.GrillageHaul.lb_hr" localSheetId="1">'[25]Production rates'!$E$32</definedName>
    <definedName name="S1.GrillageHaul.lb_hr" localSheetId="0">'[25]Production rates'!$E$32</definedName>
    <definedName name="S1.GrillageHaul.lb_hr" localSheetId="2">'[26]Production rates'!$E$32</definedName>
    <definedName name="S1.GrillageHaul.lb_hr">'[26]Production rates'!$E$32</definedName>
    <definedName name="S1.TowerHaul_lb_hr" localSheetId="1">'[25]Production rates'!$E$39</definedName>
    <definedName name="S1.TowerHaul_lb_hr" localSheetId="0">'[25]Production rates'!$E$39</definedName>
    <definedName name="S1.TowerHaul_lb_hr" localSheetId="2">'[26]Production rates'!$E$39</definedName>
    <definedName name="S1.TowerHaul_lb_hr">'[26]Production rates'!$E$39</definedName>
    <definedName name="S2.TowerHaul_lb_hr" localSheetId="1">'[25]Production rates'!$E$40</definedName>
    <definedName name="S2.TowerHaul_lb_hr" localSheetId="0">'[25]Production rates'!$E$40</definedName>
    <definedName name="S2.TowerHaul_lb_hr" localSheetId="2">'[26]Production rates'!$E$40</definedName>
    <definedName name="S2.TowerHaul_lb_hr">'[26]Production rates'!$E$40</definedName>
    <definedName name="S3.TowerHaul_lb_hr" localSheetId="1">'[25]Production rates'!$E$41</definedName>
    <definedName name="S3.TowerHaul_lb_hr" localSheetId="0">'[25]Production rates'!$E$41</definedName>
    <definedName name="S3.TowerHaul_lb_hr" localSheetId="2">'[26]Production rates'!$E$41</definedName>
    <definedName name="S3.TowerHaul_lb_hr">'[26]Production rates'!$E$41</definedName>
    <definedName name="S4.GrillageHaul.lb_hr" localSheetId="1">'[10]Production rates'!$E$34</definedName>
    <definedName name="S4.GrillageHaul.lb_hr" localSheetId="0">'[10]Production rates'!$E$34</definedName>
    <definedName name="S4.GrillageHaul.lb_hr" localSheetId="2">'[11]Production rates'!$E$34</definedName>
    <definedName name="S4.GrillageHaul.lb_hr">'[11]Production rates'!$E$34</definedName>
    <definedName name="S4.TowerHaul_lb_hr" localSheetId="1">'[10]Production rates'!$E$41</definedName>
    <definedName name="S4.TowerHaul_lb_hr" localSheetId="0">'[10]Production rates'!$E$41</definedName>
    <definedName name="S4.TowerHaul_lb_hr" localSheetId="2">'[11]Production rates'!$E$41</definedName>
    <definedName name="S4.TowerHaul_lb_hr">'[11]Production rates'!$E$41</definedName>
    <definedName name="S4.WireHaul.km" localSheetId="1">'[10]Production rates'!$E$47</definedName>
    <definedName name="S4.WireHaul.km" localSheetId="0">'[10]Production rates'!$E$47</definedName>
    <definedName name="S4.WireHaul.km" localSheetId="2">'[11]Production rates'!$E$47</definedName>
    <definedName name="S4.WireHaul.km">'[11]Production rates'!$E$47</definedName>
    <definedName name="S5.GrillageHaul.lb_hr" localSheetId="1">'[10]Production rates'!$E$35</definedName>
    <definedName name="S5.GrillageHaul.lb_hr" localSheetId="0">'[10]Production rates'!$E$35</definedName>
    <definedName name="S5.GrillageHaul.lb_hr" localSheetId="2">'[11]Production rates'!$E$35</definedName>
    <definedName name="S5.GrillageHaul.lb_hr">'[11]Production rates'!$E$35</definedName>
    <definedName name="S5.TowerHaul_lb_hr" localSheetId="1">'[10]Production rates'!$E$42</definedName>
    <definedName name="S5.TowerHaul_lb_hr" localSheetId="0">'[10]Production rates'!$E$42</definedName>
    <definedName name="S5.TowerHaul_lb_hr" localSheetId="2">'[11]Production rates'!$E$42</definedName>
    <definedName name="S5.TowerHaul_lb_hr">'[11]Production rates'!$E$42</definedName>
    <definedName name="S64_Min_Hrs" localSheetId="1">'Cover Page'!#REF!</definedName>
    <definedName name="S64_Min_Hrs" localSheetId="0">#REF!</definedName>
    <definedName name="S64_Min_Hrs">'[17]Summary - (Archive)'!$B$19</definedName>
    <definedName name="S64_Rate" localSheetId="1">'Cover Page'!#REF!</definedName>
    <definedName name="S64_Rate" localSheetId="0">#REF!</definedName>
    <definedName name="S64_Rate">'[17]Summary - (Archive)'!$B$18</definedName>
    <definedName name="sadfsdf" localSheetId="1">'[15]Summary 2007-2009(Other Client)'!$A$1</definedName>
    <definedName name="sadfsdf" localSheetId="0">'[15]Summary 2007-2009(Other Client)'!$A$1</definedName>
    <definedName name="sadfsdf" localSheetId="2">'[16]Summary 2007-2009(Other Client)'!$A$1</definedName>
    <definedName name="sadfsdf">'[16]Summary 2007-2009(Other Client)'!$A$1</definedName>
    <definedName name="safdgasdf" localSheetId="1">'[15]062856 Estimating Services'!$A$1</definedName>
    <definedName name="safdgasdf" localSheetId="0">'[15]062856 Estimating Services'!$A$1</definedName>
    <definedName name="safdgasdf" localSheetId="2">'[16]062856 Estimating Services'!$A$1</definedName>
    <definedName name="safdgasdf">'[16]062856 Estimating Services'!$A$1</definedName>
    <definedName name="safety" localSheetId="11">#REF!</definedName>
    <definedName name="safety" localSheetId="1">#REF!</definedName>
    <definedName name="safety" localSheetId="0">#REF!</definedName>
    <definedName name="safety" localSheetId="2">#REF!</definedName>
    <definedName name="safety">#REF!</definedName>
    <definedName name="SCOTT" localSheetId="11">#REF!</definedName>
    <definedName name="SCOTT" localSheetId="1">#REF!</definedName>
    <definedName name="SCOTT" localSheetId="0">#REF!</definedName>
    <definedName name="SCOTT" localSheetId="2">#REF!</definedName>
    <definedName name="SCOTT">#REF!</definedName>
    <definedName name="sdfawer" localSheetId="1">'[15]000000 Balzac Capacity Addition'!$A$1</definedName>
    <definedName name="sdfawer" localSheetId="0">'[15]000000 Balzac Capacity Addition'!$A$1</definedName>
    <definedName name="sdfawer" localSheetId="2">'[16]000000 Balzac Capacity Addition'!$A$1</definedName>
    <definedName name="sdfawer">'[16]000000 Balzac Capacity Addition'!$A$1</definedName>
    <definedName name="sdfsdrr" localSheetId="1">'[15]000000 Wabamun Area Upgrade'!$A$1</definedName>
    <definedName name="sdfsdrr" localSheetId="0">'[15]000000 Wabamun Area Upgrade'!$A$1</definedName>
    <definedName name="sdfsdrr" localSheetId="2">'[16]000000 Wabamun Area Upgrade'!$A$1</definedName>
    <definedName name="sdfsdrr">'[16]000000 Wabamun Area Upgrade'!$A$1</definedName>
    <definedName name="sdgggg" localSheetId="1">'[15]000000 946L Ellerslie'!$A$1</definedName>
    <definedName name="sdgggg" localSheetId="0">'[15]000000 946L Ellerslie'!$A$1</definedName>
    <definedName name="sdgggg" localSheetId="2">'[16]000000 946L Ellerslie'!$A$1</definedName>
    <definedName name="sdgggg">'[16]000000 946L Ellerslie'!$A$1</definedName>
    <definedName name="sdqwqweqw" localSheetId="1">'[15]062218 Tilley Capacity Addition'!$A$1</definedName>
    <definedName name="sdqwqweqw" localSheetId="0">'[15]062218 Tilley Capacity Addition'!$A$1</definedName>
    <definedName name="sdqwqweqw" localSheetId="2">'[16]062218 Tilley Capacity Addition'!$A$1</definedName>
    <definedName name="sdqwqweqw">'[16]062218 Tilley Capacity Addition'!$A$1</definedName>
    <definedName name="SE" localSheetId="1">'[56]Rates '!$C$8</definedName>
    <definedName name="SE" localSheetId="0">'[56]Rates '!$C$8</definedName>
    <definedName name="SE" localSheetId="2">'[57]Rates '!$C$8</definedName>
    <definedName name="SE">'[57]Rates '!$C$8</definedName>
    <definedName name="Sec" localSheetId="11">#REF!</definedName>
    <definedName name="Sec" localSheetId="1">#REF!</definedName>
    <definedName name="Sec" localSheetId="0">#REF!</definedName>
    <definedName name="Sec" localSheetId="2">#REF!</definedName>
    <definedName name="Sec">#REF!</definedName>
    <definedName name="Section" localSheetId="1">'[61]ALL BoQ'!$D$2</definedName>
    <definedName name="Section" localSheetId="0">'[61]ALL BoQ'!$D$2</definedName>
    <definedName name="Section" localSheetId="2">'[62]ALL BoQ'!$D$2</definedName>
    <definedName name="Section">'[62]ALL BoQ'!$D$2</definedName>
    <definedName name="Sharps_MU" localSheetId="1">'[18]Third Party Service Costs'!$C$5</definedName>
    <definedName name="Sharps_MU" localSheetId="0">'[18]Third Party Service Costs'!$C$5</definedName>
    <definedName name="Sharps_MU" localSheetId="2">'[19]Third Party Service Costs'!$C$5</definedName>
    <definedName name="Sharps_MU">'[19]Third Party Service Costs'!$C$5</definedName>
    <definedName name="ShowInstructionsText" localSheetId="1">#REF!</definedName>
    <definedName name="ShowInstructionsText" localSheetId="0">#REF!</definedName>
    <definedName name="ShowInstructionsText">#REF!</definedName>
    <definedName name="ShowTax" localSheetId="1">'[25]B-2 Bid_Sheet_Total'!$V$226</definedName>
    <definedName name="ShowTax" localSheetId="0">'[25]B-2 Bid_Sheet_Total'!$V$226</definedName>
    <definedName name="ShowTax" localSheetId="2">'[26]B-2 Bid_Sheet_Total'!$V$226</definedName>
    <definedName name="ShowTax">'[26]B-2 Bid_Sheet_Total'!$V$226</definedName>
    <definedName name="SmallExExcavationRate" localSheetId="1">'[25]Production rates'!$E$5</definedName>
    <definedName name="SmallExExcavationRate" localSheetId="0">'[25]Production rates'!$E$5</definedName>
    <definedName name="SmallExExcavationRate" localSheetId="2">'[26]Production rates'!$E$5</definedName>
    <definedName name="SmallExExcavationRate">'[26]Production rates'!$E$5</definedName>
    <definedName name="Span" localSheetId="11">#REF!</definedName>
    <definedName name="Span" localSheetId="1">#REF!</definedName>
    <definedName name="Span" localSheetId="0">#REF!</definedName>
    <definedName name="Span" localSheetId="2">#REF!</definedName>
    <definedName name="Span">#REF!</definedName>
    <definedName name="SquareFooting" localSheetId="11">#REF!</definedName>
    <definedName name="SquareFooting" localSheetId="1">#REF!</definedName>
    <definedName name="SquareFooting" localSheetId="0">#REF!</definedName>
    <definedName name="SquareFooting" localSheetId="2">#REF!</definedName>
    <definedName name="SquareFooting">#REF!</definedName>
    <definedName name="ST" localSheetId="1">'[56]Rates '!$C$9</definedName>
    <definedName name="ST" localSheetId="0">'[56]Rates '!$C$9</definedName>
    <definedName name="ST" localSheetId="2">'[57]Rates '!$C$9</definedName>
    <definedName name="ST">'[57]Rates '!$C$9</definedName>
    <definedName name="STD_MU" localSheetId="1">'[18]Third Party Service Costs'!$C$4</definedName>
    <definedName name="STD_MU" localSheetId="0">'[18]Third Party Service Costs'!$C$4</definedName>
    <definedName name="STD_MU" localSheetId="2">'[19]Third Party Service Costs'!$C$4</definedName>
    <definedName name="STD_MU">'[19]Third Party Service Costs'!$C$4</definedName>
    <definedName name="Str_Dwg" localSheetId="11">#REF!</definedName>
    <definedName name="Str_Dwg" localSheetId="1">#REF!</definedName>
    <definedName name="Str_Dwg" localSheetId="0">#REF!</definedName>
    <definedName name="Str_Dwg" localSheetId="2">#REF!</definedName>
    <definedName name="Str_Dwg">#REF!</definedName>
    <definedName name="strategy" localSheetId="1">#REF!</definedName>
    <definedName name="strategy" localSheetId="0">#REF!</definedName>
    <definedName name="strategy">#REF!</definedName>
    <definedName name="Stringing" localSheetId="11">#REF!</definedName>
    <definedName name="Stringing" localSheetId="1">#REF!</definedName>
    <definedName name="Stringing" localSheetId="0">#REF!</definedName>
    <definedName name="Stringing" localSheetId="2">#REF!</definedName>
    <definedName name="Stringing">#REF!</definedName>
    <definedName name="SUBA_TOTAL" localSheetId="1">[63]SUBA!$W$2</definedName>
    <definedName name="SUBA_TOTAL" localSheetId="0">[63]SUBA!$W$2</definedName>
    <definedName name="SUBA_TOTAL" localSheetId="2">[64]SUBA!$W$2</definedName>
    <definedName name="SUBA_TOTAL">[64]SUBA!$W$2</definedName>
    <definedName name="SUBB_TOTAL" localSheetId="1">[63]SUBB!$W$2</definedName>
    <definedName name="SUBB_TOTAL" localSheetId="0">[63]SUBB!$W$2</definedName>
    <definedName name="SUBB_TOTAL" localSheetId="2">[64]SUBB!$W$2</definedName>
    <definedName name="SUBB_TOTAL">[64]SUBB!$W$2</definedName>
    <definedName name="SUBC_TOTAL" localSheetId="1">[36]SUBC!$W$2</definedName>
    <definedName name="SUBC_TOTAL" localSheetId="0">[36]SUBC!$W$2</definedName>
    <definedName name="SUBC_TOTAL" localSheetId="2">[35]SUBC!$W$2</definedName>
    <definedName name="SUBC_TOTAL">[35]SUBC!$W$2</definedName>
    <definedName name="SUBCONTRACTS" localSheetId="11">#REF!</definedName>
    <definedName name="SUBCONTRACTS" localSheetId="1">#REF!</definedName>
    <definedName name="SUBCONTRACTS" localSheetId="0">#REF!</definedName>
    <definedName name="SUBCONTRACTS" localSheetId="2">#REF!</definedName>
    <definedName name="SUBCONTRACTS">#REF!</definedName>
    <definedName name="SUBD_TOTAL" localSheetId="1">[36]SUBD!$W$2</definedName>
    <definedName name="SUBD_TOTAL" localSheetId="0">[36]SUBD!$W$2</definedName>
    <definedName name="SUBD_TOTAL" localSheetId="2">[35]SUBD!$W$2</definedName>
    <definedName name="SUBD_TOTAL">[35]SUBD!$W$2</definedName>
    <definedName name="SUBE_TOTAL" localSheetId="1">[36]SUBE!$W$2</definedName>
    <definedName name="SUBE_TOTAL" localSheetId="0">[36]SUBE!$W$2</definedName>
    <definedName name="SUBE_TOTAL" localSheetId="2">[35]SUBE!$W$2</definedName>
    <definedName name="SUBE_TOTAL">[35]SUBE!$W$2</definedName>
    <definedName name="SUBF_TOTAL" localSheetId="1">[36]SUBF!$W$2</definedName>
    <definedName name="SUBF_TOTAL" localSheetId="0">[36]SUBF!$W$2</definedName>
    <definedName name="SUBF_TOTAL" localSheetId="2">[35]SUBF!$W$2</definedName>
    <definedName name="SUBF_TOTAL">[35]SUBF!$W$2</definedName>
    <definedName name="SUBG_TOTAL" localSheetId="1">[36]SUBG!$W$2</definedName>
    <definedName name="SUBG_TOTAL" localSheetId="0">[36]SUBG!$W$2</definedName>
    <definedName name="SUBG_TOTAL" localSheetId="2">[35]SUBG!$W$2</definedName>
    <definedName name="SUBG_TOTAL">[35]SUBG!$W$2</definedName>
    <definedName name="SUBI_TOTAL" localSheetId="1">[36]SUBI!$W$2</definedName>
    <definedName name="SUBI_TOTAL" localSheetId="0">[36]SUBI!$W$2</definedName>
    <definedName name="SUBI_TOTAL" localSheetId="2">[35]SUBI!$W$2</definedName>
    <definedName name="SUBI_TOTAL">[35]SUBI!$W$2</definedName>
    <definedName name="SUBJ_TOTAL" localSheetId="1">[36]SUBJ!$W$2</definedName>
    <definedName name="SUBJ_TOTAL" localSheetId="0">[36]SUBJ!$W$2</definedName>
    <definedName name="SUBJ_TOTAL" localSheetId="2">[35]SUBJ!$W$2</definedName>
    <definedName name="SUBJ_TOTAL">[35]SUBJ!$W$2</definedName>
    <definedName name="SUBK_TOTAL" localSheetId="1">[36]SUBK!$W$2</definedName>
    <definedName name="SUBK_TOTAL" localSheetId="0">[36]SUBK!$W$2</definedName>
    <definedName name="SUBK_TOTAL" localSheetId="2">[35]SUBK!$W$2</definedName>
    <definedName name="SUBK_TOTAL">[35]SUBK!$W$2</definedName>
    <definedName name="SUBL_TOTAL" localSheetId="1">[36]SUBL!$W$2</definedName>
    <definedName name="SUBL_TOTAL" localSheetId="0">[36]SUBL!$W$2</definedName>
    <definedName name="SUBL_TOTAL" localSheetId="2">[35]SUBL!$W$2</definedName>
    <definedName name="SUBL_TOTAL">[35]SUBL!$W$2</definedName>
    <definedName name="SUBM_TOTAL" localSheetId="1">[36]SUBM!$W$2</definedName>
    <definedName name="SUBM_TOTAL" localSheetId="0">[36]SUBM!$W$2</definedName>
    <definedName name="SUBM_TOTAL" localSheetId="2">[35]SUBM!$W$2</definedName>
    <definedName name="SUBM_TOTAL">[35]SUBM!$W$2</definedName>
    <definedName name="SUBP_TOTAL" localSheetId="1">[53]SUBP!$W$2</definedName>
    <definedName name="SUBP_TOTAL" localSheetId="0">[53]SUBP!$W$2</definedName>
    <definedName name="SUBP_TOTAL" localSheetId="2">[52]SUBP!$W$2</definedName>
    <definedName name="SUBP_TOTAL">[52]SUBP!$W$2</definedName>
    <definedName name="SUBR_TOTAL" localSheetId="1">[53]SUBR!$W$2</definedName>
    <definedName name="SUBR_TOTAL" localSheetId="0">[53]SUBR!$W$2</definedName>
    <definedName name="SUBR_TOTAL" localSheetId="2">[52]SUBR!$W$2</definedName>
    <definedName name="SUBR_TOTAL">[52]SUBR!$W$2</definedName>
    <definedName name="Subs_MU_PSTinlc" localSheetId="1">'[18]Third Party Service Costs'!$C$8</definedName>
    <definedName name="Subs_MU_PSTinlc" localSheetId="0">'[18]Third Party Service Costs'!$C$8</definedName>
    <definedName name="Subs_MU_PSTinlc" localSheetId="2">'[19]Third Party Service Costs'!$C$8</definedName>
    <definedName name="Subs_MU_PSTinlc">'[19]Third Party Service Costs'!$C$8</definedName>
    <definedName name="SUBS_TOTAL" localSheetId="1">[53]SUBS!$W$2</definedName>
    <definedName name="SUBS_TOTAL" localSheetId="0">[53]SUBS!$W$2</definedName>
    <definedName name="SUBS_TOTAL" localSheetId="2">[52]SUBS!$W$2</definedName>
    <definedName name="SUBS_TOTAL">[52]SUBS!$W$2</definedName>
    <definedName name="SUBT_TOTAL" localSheetId="1">[53]SUBT!$W$2</definedName>
    <definedName name="SUBT_TOTAL" localSheetId="0">[53]SUBT!$W$2</definedName>
    <definedName name="SUBT_TOTAL" localSheetId="2">[52]SUBT!$W$2</definedName>
    <definedName name="SUBT_TOTAL">[52]SUBT!$W$2</definedName>
    <definedName name="SUBU_TOTAL" localSheetId="1">[53]SUBU!$W$2</definedName>
    <definedName name="SUBU_TOTAL" localSheetId="0">[53]SUBU!$W$2</definedName>
    <definedName name="SUBU_TOTAL" localSheetId="2">[52]SUBU!$W$2</definedName>
    <definedName name="SUBU_TOTAL">[52]SUBU!$W$2</definedName>
    <definedName name="SUBV_TOTAL" localSheetId="1">[53]SUBV!$W$2</definedName>
    <definedName name="SUBV_TOTAL" localSheetId="0">[53]SUBV!$W$2</definedName>
    <definedName name="SUBV_TOTAL" localSheetId="2">[52]SUBV!$W$2</definedName>
    <definedName name="SUBV_TOTAL">[52]SUBV!$W$2</definedName>
    <definedName name="SUBW_TOTAL" localSheetId="1">[53]SUBW!$W$2</definedName>
    <definedName name="SUBW_TOTAL" localSheetId="0">[53]SUBW!$W$2</definedName>
    <definedName name="SUBW_TOTAL" localSheetId="2">[52]SUBW!$W$2</definedName>
    <definedName name="SUBW_TOTAL">[52]SUBW!$W$2</definedName>
    <definedName name="SUBY_TOTAL" localSheetId="1">[53]SUBY!$W$2</definedName>
    <definedName name="SUBY_TOTAL" localSheetId="0">[53]SUBY!$W$2</definedName>
    <definedName name="SUBY_TOTAL" localSheetId="2">[52]SUBY!$W$2</definedName>
    <definedName name="SUBY_TOTAL">[52]SUBY!$W$2</definedName>
    <definedName name="SUBZ_TOTAL" localSheetId="1">[53]SUBZ!$W$2</definedName>
    <definedName name="SUBZ_TOTAL" localSheetId="0">[53]SUBZ!$W$2</definedName>
    <definedName name="SUBZ_TOTAL" localSheetId="2">[52]SUBZ!$W$2</definedName>
    <definedName name="SUBZ_TOTAL">[52]SUBZ!$W$2</definedName>
    <definedName name="supplied" localSheetId="1">[65]BOQ!$E$41:$J$58,[65]BOQ!$E$82:$K$82,[65]BOQ!$E$85:$K$85,[65]BOQ!$E$84:$K$84,[65]BOQ!$E$86:$K$86,[65]BOQ!$E$97:$K$98,[65]BOQ!$E$113:$K$114,[65]BOQ!$E$116:$K$121,[65]BOQ!$E$124:$K$126</definedName>
    <definedName name="supplied" localSheetId="2">[66]BOQ!$E$41:$J$58,[66]BOQ!$E$82:$K$82,[66]BOQ!$E$85:$K$85,[66]BOQ!$E$84:$K$84,[66]BOQ!$E$86:$K$86,[66]BOQ!$E$97:$K$98,[66]BOQ!$E$113:$K$114,[66]BOQ!$E$116:$K$121,[66]BOQ!$E$124:$K$126</definedName>
    <definedName name="supplied">[66]BOQ!$E$41:$J$58,[66]BOQ!$E$82:$K$82,[66]BOQ!$E$85:$K$85,[66]BOQ!$E$84:$K$84,[66]BOQ!$E$86:$K$86,[66]BOQ!$E$97:$K$98,[66]BOQ!$E$113:$K$114,[66]BOQ!$E$116:$K$121,[66]BOQ!$E$124:$K$126</definedName>
    <definedName name="SupplierMU" localSheetId="1">'[49]Third Party Service Costs'!$C$5</definedName>
    <definedName name="SupplierMU" localSheetId="2">'[50]Third Party Service Costs'!$C$5</definedName>
    <definedName name="SupplierMU">'[50]Third Party Service Costs'!$C$5</definedName>
    <definedName name="T" localSheetId="1">'[56]Rates '!$C$11</definedName>
    <definedName name="T" localSheetId="0">'[56]Rates '!$C$11</definedName>
    <definedName name="T" localSheetId="2">'[57]Rates '!$C$11</definedName>
    <definedName name="T">'[57]Rates '!$C$11</definedName>
    <definedName name="TC" localSheetId="1">[4]Line!$G$212:$G$316</definedName>
    <definedName name="TC" localSheetId="0">[4]Line!$G$212:$G$316</definedName>
    <definedName name="TC" localSheetId="2">[5]Line!$G$212:$G$316</definedName>
    <definedName name="TC">[5]Line!$G$212:$G$316</definedName>
    <definedName name="TimeToInstallGuys" localSheetId="1">'[10]Production rates'!$E$23</definedName>
    <definedName name="TimeToInstallGuys" localSheetId="0">'[10]Production rates'!$E$23</definedName>
    <definedName name="TimeToInstallGuys" localSheetId="2">'[11]Production rates'!$E$23</definedName>
    <definedName name="TimeToInstallGuys">'[11]Production rates'!$E$23</definedName>
    <definedName name="Total_CM_Hrs" localSheetId="1">[2]Bid_Summary!$D$40</definedName>
    <definedName name="Total_CM_Hrs" localSheetId="0">[2]Bid_Summary!$D$40</definedName>
    <definedName name="Total_CM_Hrs" localSheetId="2">[3]Bid_Summary!$D$40</definedName>
    <definedName name="Total_CM_Hrs">[3]Bid_Summary!$D$40</definedName>
    <definedName name="Total_Crew_Man_Hrs" localSheetId="1">[2]Bid_Summary!$F$20</definedName>
    <definedName name="Total_Crew_Man_Hrs" localSheetId="0">[2]Bid_Summary!$F$20</definedName>
    <definedName name="Total_Crew_Man_Hrs" localSheetId="2">[3]Bid_Summary!$F$20</definedName>
    <definedName name="Total_Crew_Man_Hrs">[3]Bid_Summary!$F$20</definedName>
    <definedName name="Tower" localSheetId="11">#REF!</definedName>
    <definedName name="Tower" localSheetId="1">#REF!</definedName>
    <definedName name="Tower" localSheetId="0">#REF!</definedName>
    <definedName name="Tower" localSheetId="2">#REF!</definedName>
    <definedName name="Tower">#REF!</definedName>
    <definedName name="TowerBotAssemble_lb_hr" localSheetId="1">[32]ProdRates!$E$16</definedName>
    <definedName name="TowerBotAssemble_lb_hr" localSheetId="0">'[25]Production rates'!$E$20</definedName>
    <definedName name="TowerBotAssemble_lb_hr" localSheetId="2">'[26]Production rates'!$E$20</definedName>
    <definedName name="TowerBotAssemble_lb_hr">'[26]Production rates'!$E$20</definedName>
    <definedName name="TowerTopAssemble_lb_hr" localSheetId="1">'[25]Production rates'!$E$21</definedName>
    <definedName name="TowerTopAssemble_lb_hr" localSheetId="0">'[25]Production rates'!$E$21</definedName>
    <definedName name="TowerTopAssemble_lb_hr" localSheetId="2">'[26]Production rates'!$E$21</definedName>
    <definedName name="TowerTopAssemble_lb_hr">'[26]Production rates'!$E$21</definedName>
    <definedName name="TowerTopping_lb_hr" localSheetId="1">'[25]Production rates'!$E$23</definedName>
    <definedName name="TowerTopping_lb_hr" localSheetId="0">'[25]Production rates'!$E$23</definedName>
    <definedName name="TowerTopping_lb_hr" localSheetId="2">'[26]Production rates'!$E$23</definedName>
    <definedName name="TowerTopping_lb_hr">'[26]Production rates'!$E$23</definedName>
    <definedName name="TU___U" localSheetId="1">#REF!</definedName>
    <definedName name="TU___U" localSheetId="0">#REF!</definedName>
    <definedName name="TU___U">#REF!</definedName>
    <definedName name="TWP">[14]Driven!$P$3:$U$47</definedName>
    <definedName name="Type" localSheetId="1">[67]Forecast!$A$279:$A$281</definedName>
    <definedName name="Type" localSheetId="0">[67]Forecast!$A$279:$A$281</definedName>
    <definedName name="Type" localSheetId="2">[68]Forecast!$A$279:$A$281</definedName>
    <definedName name="Type">[68]Forecast!$A$279:$A$281</definedName>
    <definedName name="TZ" localSheetId="1">#REF!</definedName>
    <definedName name="TZ" localSheetId="0">#REF!</definedName>
    <definedName name="TZ">#REF!</definedName>
    <definedName name="uf" localSheetId="11">#REF!</definedName>
    <definedName name="uf" localSheetId="1">#REF!</definedName>
    <definedName name="uf" localSheetId="0">#REF!</definedName>
    <definedName name="uf" localSheetId="2">#REF!</definedName>
    <definedName name="uf">#REF!</definedName>
    <definedName name="UseSpecialShift" localSheetId="1">[39]Indirects!$K$6</definedName>
    <definedName name="UseSpecialShift" localSheetId="0">[39]Indirects!$K$6</definedName>
    <definedName name="UseSpecialShift" localSheetId="2">[40]Indirects!$K$6</definedName>
    <definedName name="UseSpecialShift">[40]Indirects!$K$6</definedName>
    <definedName name="uu" localSheetId="11">[6]EcosysSummary!#REF!</definedName>
    <definedName name="uu" localSheetId="1">[7]EcosysSummary!#REF!</definedName>
    <definedName name="uu" localSheetId="0">[7]EcosysSummary!#REF!</definedName>
    <definedName name="uu" localSheetId="2">[6]EcosysSummary!#REF!</definedName>
    <definedName name="uu">[6]EcosysSummary!#REF!</definedName>
    <definedName name="Val_MU" localSheetId="1">'Cover Page'!#REF!</definedName>
    <definedName name="Val_MU" localSheetId="0">#REF!</definedName>
    <definedName name="Val_MU">'[17]Summary - (Archive)'!$B$13</definedName>
    <definedName name="valuevx">42.314159</definedName>
    <definedName name="vendor1" localSheetId="11">#REF!</definedName>
    <definedName name="vendor1" localSheetId="1">#REF!</definedName>
    <definedName name="vendor1" localSheetId="0">#REF!</definedName>
    <definedName name="vendor1" localSheetId="2">#REF!</definedName>
    <definedName name="vendor1">#REF!</definedName>
    <definedName name="vendor10" localSheetId="11">#REF!</definedName>
    <definedName name="vendor10" localSheetId="1">#REF!</definedName>
    <definedName name="vendor10" localSheetId="0">#REF!</definedName>
    <definedName name="vendor10" localSheetId="2">#REF!</definedName>
    <definedName name="vendor10">#REF!</definedName>
    <definedName name="vendor11" localSheetId="11">#REF!</definedName>
    <definedName name="vendor11" localSheetId="1">#REF!</definedName>
    <definedName name="vendor11" localSheetId="0">#REF!</definedName>
    <definedName name="vendor11" localSheetId="2">#REF!</definedName>
    <definedName name="vendor11">#REF!</definedName>
    <definedName name="vendor12" localSheetId="11">#REF!</definedName>
    <definedName name="vendor12" localSheetId="1">#REF!</definedName>
    <definedName name="vendor12" localSheetId="0">#REF!</definedName>
    <definedName name="vendor12" localSheetId="2">#REF!</definedName>
    <definedName name="vendor12">#REF!</definedName>
    <definedName name="vendor13" localSheetId="11">#REF!</definedName>
    <definedName name="vendor13" localSheetId="1">#REF!</definedName>
    <definedName name="vendor13" localSheetId="0">#REF!</definedName>
    <definedName name="vendor13" localSheetId="2">#REF!</definedName>
    <definedName name="vendor13">#REF!</definedName>
    <definedName name="vendor14" localSheetId="11">#REF!</definedName>
    <definedName name="vendor14" localSheetId="1">#REF!</definedName>
    <definedName name="vendor14" localSheetId="0">#REF!</definedName>
    <definedName name="vendor14" localSheetId="2">#REF!</definedName>
    <definedName name="vendor14">#REF!</definedName>
    <definedName name="vendor2" localSheetId="11">#REF!</definedName>
    <definedName name="vendor2" localSheetId="1">#REF!</definedName>
    <definedName name="vendor2" localSheetId="0">#REF!</definedName>
    <definedName name="vendor2" localSheetId="2">#REF!</definedName>
    <definedName name="vendor2">#REF!</definedName>
    <definedName name="vendor3" localSheetId="11">#REF!</definedName>
    <definedName name="vendor3" localSheetId="1">#REF!</definedName>
    <definedName name="vendor3" localSheetId="0">#REF!</definedName>
    <definedName name="vendor3" localSheetId="2">#REF!</definedName>
    <definedName name="vendor3">#REF!</definedName>
    <definedName name="vendor4" localSheetId="11">#REF!</definedName>
    <definedName name="vendor4" localSheetId="1">#REF!</definedName>
    <definedName name="vendor4" localSheetId="0">#REF!</definedName>
    <definedName name="vendor4" localSheetId="2">#REF!</definedName>
    <definedName name="vendor4">#REF!</definedName>
    <definedName name="vendor5" localSheetId="11">#REF!</definedName>
    <definedName name="vendor5" localSheetId="1">#REF!</definedName>
    <definedName name="vendor5" localSheetId="0">#REF!</definedName>
    <definedName name="vendor5" localSheetId="2">#REF!</definedName>
    <definedName name="vendor5">#REF!</definedName>
    <definedName name="vendor6" localSheetId="11">#REF!</definedName>
    <definedName name="vendor6" localSheetId="1">#REF!</definedName>
    <definedName name="vendor6" localSheetId="0">#REF!</definedName>
    <definedName name="vendor6" localSheetId="2">#REF!</definedName>
    <definedName name="vendor6">#REF!</definedName>
    <definedName name="vendor7" localSheetId="11">#REF!</definedName>
    <definedName name="vendor7" localSheetId="1">#REF!</definedName>
    <definedName name="vendor7" localSheetId="0">#REF!</definedName>
    <definedName name="vendor7" localSheetId="2">#REF!</definedName>
    <definedName name="vendor7">#REF!</definedName>
    <definedName name="vendor8" localSheetId="11">#REF!</definedName>
    <definedName name="vendor8" localSheetId="1">#REF!</definedName>
    <definedName name="vendor8" localSheetId="0">#REF!</definedName>
    <definedName name="vendor8" localSheetId="2">#REF!</definedName>
    <definedName name="vendor8">#REF!</definedName>
    <definedName name="vendor9" localSheetId="11">#REF!</definedName>
    <definedName name="vendor9" localSheetId="1">#REF!</definedName>
    <definedName name="vendor9" localSheetId="0">#REF!</definedName>
    <definedName name="vendor9" localSheetId="2">#REF!</definedName>
    <definedName name="vendor9">#REF!</definedName>
    <definedName name="vertex42_copyright" hidden="1">"© 2012-2019 Vertex42 LLC"</definedName>
    <definedName name="vertex42_id" hidden="1">"project-budget-WBS.xlsx"</definedName>
    <definedName name="vertex42_title" hidden="1">"Detailed Project Budget with WBS"</definedName>
    <definedName name="VY" localSheetId="1">#REF!</definedName>
    <definedName name="VY" localSheetId="0">#REF!</definedName>
    <definedName name="VY">#REF!</definedName>
    <definedName name="WA" localSheetId="1">[4]Line!$J$17:$J$41</definedName>
    <definedName name="WA" localSheetId="0">[4]Line!$J$17:$J$41</definedName>
    <definedName name="WA" localSheetId="2">[5]Line!$J$17:$J$41</definedName>
    <definedName name="WA">[5]Line!$J$17:$J$41</definedName>
    <definedName name="WAA" localSheetId="1">[4]Line!$J$43:$J$63</definedName>
    <definedName name="WAA" localSheetId="0">[4]Line!$J$43:$J$63</definedName>
    <definedName name="WAA" localSheetId="2">[5]Line!$J$43:$J$63</definedName>
    <definedName name="WAA">[5]Line!$J$43:$J$63</definedName>
    <definedName name="WB" localSheetId="1">[4]Line!$J$64:$J$211</definedName>
    <definedName name="WB" localSheetId="0">[4]Line!$J$64:$J$211</definedName>
    <definedName name="WB" localSheetId="2">[5]Line!$J$64:$J$211</definedName>
    <definedName name="WB">[5]Line!$J$64:$J$211</definedName>
    <definedName name="WC" localSheetId="1">[4]Line!$J$212:$J$316</definedName>
    <definedName name="WC" localSheetId="0">[4]Line!$J$212:$J$316</definedName>
    <definedName name="WC" localSheetId="2">[5]Line!$J$212:$J$316</definedName>
    <definedName name="WC">[5]Line!$J$212:$J$316</definedName>
    <definedName name="WD" localSheetId="1">[4]Line!$J$316:$J$325</definedName>
    <definedName name="WD" localSheetId="0">[4]Line!$J$316:$J$325</definedName>
    <definedName name="WD" localSheetId="2">[5]Line!$J$316:$J$325</definedName>
    <definedName name="WD">[5]Line!$J$316:$J$325</definedName>
    <definedName name="WE" localSheetId="1">[4]Line!$J$326:$J$453</definedName>
    <definedName name="WE" localSheetId="0">[4]Line!$J$326:$J$453</definedName>
    <definedName name="WE" localSheetId="2">[5]Line!$J$326:$J$453</definedName>
    <definedName name="WE">[5]Line!$J$326:$J$453</definedName>
    <definedName name="wer" localSheetId="1">'[15]000000 MATL Lethbridge'!$A$1</definedName>
    <definedName name="wer" localSheetId="0">'[15]000000 MATL Lethbridge'!$A$1</definedName>
    <definedName name="wer" localSheetId="2">'[16]000000 MATL Lethbridge'!$A$1</definedName>
    <definedName name="wer">'[16]000000 MATL Lethbridge'!$A$1</definedName>
    <definedName name="werwe" localSheetId="1">'[15]062215 CC BA Energy Amelia'!$A$1</definedName>
    <definedName name="werwe" localSheetId="0">'[15]062215 CC BA Energy Amelia'!$A$1</definedName>
    <definedName name="werwe" localSheetId="2">'[16]062215 CC BA Energy Amelia'!$A$1</definedName>
    <definedName name="werwe">'[16]062215 CC BA Energy Amelia'!$A$1</definedName>
    <definedName name="werwer" localSheetId="1">'[15]062226 Teresan Bilby Tap'!$A$1</definedName>
    <definedName name="werwer" localSheetId="0">'[15]062226 Teresan Bilby Tap'!$A$1</definedName>
    <definedName name="werwer" localSheetId="2">'[16]062226 Teresan Bilby Tap'!$A$1</definedName>
    <definedName name="werwer">'[16]062226 Teresan Bilby Tap'!$A$1</definedName>
    <definedName name="WorkingDaysPerMonth" localSheetId="1">[69]Indirects!$J$3</definedName>
    <definedName name="WorkingDaysPerMonth" localSheetId="0">[69]Indirects!$J$3</definedName>
    <definedName name="WorkingDaysPerMonth" localSheetId="2">[70]Indirects!$J$3</definedName>
    <definedName name="WorkingDaysPerMonth">[70]Indirects!$J$3</definedName>
    <definedName name="wrn.NID._.Estimate._.Report." localSheetId="1" hidden="1">{#N/A,#N/A,TRUE,"Estimate Summary";#N/A,#N/A,TRUE,"Transmission Line";#N/A,#N/A,TRUE,"Substation";#N/A,#N/A,TRUE,"Telecommunications"}</definedName>
    <definedName name="wrn.NID._.Estimate._.Report." localSheetId="0" hidden="1">{#N/A,#N/A,TRUE,"Estimate Summary";#N/A,#N/A,TRUE,"Transmission Line";#N/A,#N/A,TRUE,"Substation";#N/A,#N/A,TRUE,"Telecommunications"}</definedName>
    <definedName name="wrn.NID._.Estimate._.Report." localSheetId="2" hidden="1">{#N/A,#N/A,TRUE,"Estimate Summary";#N/A,#N/A,TRUE,"Transmission Line";#N/A,#N/A,TRUE,"Substation";#N/A,#N/A,TRUE,"Telecommunications"}</definedName>
    <definedName name="wrn.NID._.Estimate._.Report." hidden="1">{#N/A,#N/A,TRUE,"Estimate Summary";#N/A,#N/A,TRUE,"Transmission Line";#N/A,#N/A,TRUE,"Substation";#N/A,#N/A,TRUE,"Telecommunications"}</definedName>
    <definedName name="wrn.PPS._.Estimate." localSheetId="1" hidden="1">{#N/A,#N/A,TRUE,"PPS Estimate Summary";#N/A,#N/A,TRUE,"Transmission Line Estimate";#N/A,#N/A,TRUE,"Substation Estimate";#N/A,#N/A,TRUE,"Telecom Estimate"}</definedName>
    <definedName name="wrn.PPS._.Estimate." localSheetId="0" hidden="1">{#N/A,#N/A,TRUE,"PPS Estimate Summary";#N/A,#N/A,TRUE,"Transmission Line Estimate";#N/A,#N/A,TRUE,"Substation Estimate";#N/A,#N/A,TRUE,"Telecom Estimate"}</definedName>
    <definedName name="wrn.PPS._.Estimate." localSheetId="2" hidden="1">{#N/A,#N/A,TRUE,"PPS Estimate Summary";#N/A,#N/A,TRUE,"Transmission Line Estimate";#N/A,#N/A,TRUE,"Substation Estimate";#N/A,#N/A,TRUE,"Telecom Estimate"}</definedName>
    <definedName name="wrn.PPS._.Estimate." hidden="1">{#N/A,#N/A,TRUE,"PPS Estimate Summary";#N/A,#N/A,TRUE,"Transmission Line Estimate";#N/A,#N/A,TRUE,"Substation Estimate";#N/A,#N/A,TRUE,"Telecom Estimate"}</definedName>
    <definedName name="wrn.PPS._.Estimate._1" localSheetId="1" hidden="1">{#N/A,#N/A,TRUE,"PPS Estimate Summary";#N/A,#N/A,TRUE,"Transmission Line Estimate";#N/A,#N/A,TRUE,"Substation Estimate";#N/A,#N/A,TRUE,"Telecom Estimate"}</definedName>
    <definedName name="wrn.PPS._.Estimate._1" localSheetId="0" hidden="1">{#N/A,#N/A,TRUE,"PPS Estimate Summary";#N/A,#N/A,TRUE,"Transmission Line Estimate";#N/A,#N/A,TRUE,"Substation Estimate";#N/A,#N/A,TRUE,"Telecom Estimate"}</definedName>
    <definedName name="wrn.PPS._.Estimate._1" localSheetId="2" hidden="1">{#N/A,#N/A,TRUE,"PPS Estimate Summary";#N/A,#N/A,TRUE,"Transmission Line Estimate";#N/A,#N/A,TRUE,"Substation Estimate";#N/A,#N/A,TRUE,"Telecom Estimate"}</definedName>
    <definedName name="wrn.PPS._.Estimate._1" hidden="1">{#N/A,#N/A,TRUE,"PPS Estimate Summary";#N/A,#N/A,TRUE,"Transmission Line Estimate";#N/A,#N/A,TRUE,"Substation Estimate";#N/A,#N/A,TRUE,"Telecom Estimate"}</definedName>
    <definedName name="wrn.PPS._.Estimate._2" localSheetId="1" hidden="1">{#N/A,#N/A,TRUE,"PPS Estimate Summary";#N/A,#N/A,TRUE,"Transmission Line Estimate";#N/A,#N/A,TRUE,"Substation Estimate";#N/A,#N/A,TRUE,"Telecom Estimate"}</definedName>
    <definedName name="wrn.PPS._.Estimate._2" localSheetId="0" hidden="1">{#N/A,#N/A,TRUE,"PPS Estimate Summary";#N/A,#N/A,TRUE,"Transmission Line Estimate";#N/A,#N/A,TRUE,"Substation Estimate";#N/A,#N/A,TRUE,"Telecom Estimate"}</definedName>
    <definedName name="wrn.PPS._.Estimate._2" localSheetId="2" hidden="1">{#N/A,#N/A,TRUE,"PPS Estimate Summary";#N/A,#N/A,TRUE,"Transmission Line Estimate";#N/A,#N/A,TRUE,"Substation Estimate";#N/A,#N/A,TRUE,"Telecom Estimate"}</definedName>
    <definedName name="wrn.PPS._.Estimate._2" hidden="1">{#N/A,#N/A,TRUE,"PPS Estimate Summary";#N/A,#N/A,TRUE,"Transmission Line Estimate";#N/A,#N/A,TRUE,"Substation Estimate";#N/A,#N/A,TRUE,"Telecom Estimate"}</definedName>
    <definedName name="wrn.PPS._.Estimate._3" localSheetId="1" hidden="1">{#N/A,#N/A,TRUE,"PPS Estimate Summary";#N/A,#N/A,TRUE,"Transmission Line Estimate";#N/A,#N/A,TRUE,"Substation Estimate";#N/A,#N/A,TRUE,"Telecom Estimate"}</definedName>
    <definedName name="wrn.PPS._.Estimate._3" localSheetId="0" hidden="1">{#N/A,#N/A,TRUE,"PPS Estimate Summary";#N/A,#N/A,TRUE,"Transmission Line Estimate";#N/A,#N/A,TRUE,"Substation Estimate";#N/A,#N/A,TRUE,"Telecom Estimate"}</definedName>
    <definedName name="wrn.PPS._.Estimate._3" localSheetId="2" hidden="1">{#N/A,#N/A,TRUE,"PPS Estimate Summary";#N/A,#N/A,TRUE,"Transmission Line Estimate";#N/A,#N/A,TRUE,"Substation Estimate";#N/A,#N/A,TRUE,"Telecom Estimate"}</definedName>
    <definedName name="wrn.PPS._.Estimate._3" hidden="1">{#N/A,#N/A,TRUE,"PPS Estimate Summary";#N/A,#N/A,TRUE,"Transmission Line Estimate";#N/A,#N/A,TRUE,"Substation Estimate";#N/A,#N/A,TRUE,"Telecom Estimate"}</definedName>
    <definedName name="wrn.PPS._.Estimate._4" localSheetId="1" hidden="1">{#N/A,#N/A,TRUE,"PPS Estimate Summary";#N/A,#N/A,TRUE,"Transmission Line Estimate";#N/A,#N/A,TRUE,"Substation Estimate";#N/A,#N/A,TRUE,"Telecom Estimate"}</definedName>
    <definedName name="wrn.PPS._.Estimate._4" localSheetId="0" hidden="1">{#N/A,#N/A,TRUE,"PPS Estimate Summary";#N/A,#N/A,TRUE,"Transmission Line Estimate";#N/A,#N/A,TRUE,"Substation Estimate";#N/A,#N/A,TRUE,"Telecom Estimate"}</definedName>
    <definedName name="wrn.PPS._.Estimate._4" localSheetId="2" hidden="1">{#N/A,#N/A,TRUE,"PPS Estimate Summary";#N/A,#N/A,TRUE,"Transmission Line Estimate";#N/A,#N/A,TRUE,"Substation Estimate";#N/A,#N/A,TRUE,"Telecom Estimate"}</definedName>
    <definedName name="wrn.PPS._.Estimate._4" hidden="1">{#N/A,#N/A,TRUE,"PPS Estimate Summary";#N/A,#N/A,TRUE,"Transmission Line Estimate";#N/A,#N/A,TRUE,"Substation Estimate";#N/A,#N/A,TRUE,"Telecom Estimate"}</definedName>
    <definedName name="wrn.PPS._.Estimate._5" localSheetId="1" hidden="1">{#N/A,#N/A,TRUE,"PPS Estimate Summary";#N/A,#N/A,TRUE,"Transmission Line Estimate";#N/A,#N/A,TRUE,"Substation Estimate";#N/A,#N/A,TRUE,"Telecom Estimate"}</definedName>
    <definedName name="wrn.PPS._.Estimate._5" localSheetId="0" hidden="1">{#N/A,#N/A,TRUE,"PPS Estimate Summary";#N/A,#N/A,TRUE,"Transmission Line Estimate";#N/A,#N/A,TRUE,"Substation Estimate";#N/A,#N/A,TRUE,"Telecom Estimate"}</definedName>
    <definedName name="wrn.PPS._.Estimate._5" localSheetId="2" hidden="1">{#N/A,#N/A,TRUE,"PPS Estimate Summary";#N/A,#N/A,TRUE,"Transmission Line Estimate";#N/A,#N/A,TRUE,"Substation Estimate";#N/A,#N/A,TRUE,"Telecom Estimate"}</definedName>
    <definedName name="wrn.PPS._.Estimate._5" hidden="1">{#N/A,#N/A,TRUE,"PPS Estimate Summary";#N/A,#N/A,TRUE,"Transmission Line Estimate";#N/A,#N/A,TRUE,"Substation Estimate";#N/A,#N/A,TRUE,"Telecom Estimate"}</definedName>
    <definedName name="Y" localSheetId="1">[67]Forecast!$A$270:$A$271</definedName>
    <definedName name="Y" localSheetId="0">[67]Forecast!$A$270:$A$271</definedName>
    <definedName name="Y" localSheetId="2">[68]Forecast!$A$270:$A$271</definedName>
    <definedName name="Y">[68]Forecast!$A$270:$A$271</definedName>
    <definedName name="YTD" localSheetId="1">[43]YTD!$A$1:$BM$170</definedName>
    <definedName name="YTD" localSheetId="0">[44]YTD!$A$1:$BM$170</definedName>
    <definedName name="YTD" localSheetId="2">[45]YTD!$A$1:$BM$170</definedName>
    <definedName name="YTD">[45]YTD!$A$1:$BM$170</definedName>
    <definedName name="YtoD" localSheetId="1">[43]YTD!$A$1:$BM$170</definedName>
    <definedName name="YtoD" localSheetId="0">[44]YTD!$A$1:$BM$170</definedName>
    <definedName name="YtoD" localSheetId="2">[45]YTD!$A$1:$BM$170</definedName>
    <definedName name="YtoD">[45]YTD!$A$1:$BM$170</definedName>
    <definedName name="ZeroQuantityAdder" localSheetId="1">[32]Summary1!$D$76</definedName>
    <definedName name="ZeroQuantityAdder" localSheetId="0">[25]Summary1!$D$618</definedName>
    <definedName name="ZeroQuantityAdder" localSheetId="2">[26]Summary1!$D$618</definedName>
    <definedName name="ZeroQuantityAdder">[26]Summary1!$D$618</definedName>
    <definedName name="ZV" localSheetId="1">#REF!</definedName>
    <definedName name="ZV" localSheetId="0">#REF!</definedName>
    <definedName name="ZV">#REF!</definedName>
    <definedName name="ZW___W1" localSheetId="1">#REF!</definedName>
    <definedName name="ZW___W1" localSheetId="0">#REF!</definedName>
    <definedName name="ZW___W1">#REF!</definedName>
  </definedNames>
  <calcPr calcId="191028"/>
  <pivotCaches>
    <pivotCache cacheId="9232" r:id="rId92"/>
    <pivotCache cacheId="9233" r:id="rId93"/>
    <pivotCache cacheId="9234" r:id="rId94"/>
    <pivotCache cacheId="9235" r:id="rId9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 i="102" l="1"/>
  <c r="E13" i="102"/>
  <c r="E14" i="102"/>
  <c r="E15" i="102"/>
  <c r="E16" i="102"/>
  <c r="F17" i="102"/>
  <c r="E17" i="102" s="1"/>
  <c r="E19" i="102" s="1"/>
  <c r="E21" i="102" s="1"/>
  <c r="E22" i="102" s="1"/>
  <c r="E29" i="102"/>
  <c r="E30" i="102"/>
  <c r="E31" i="102"/>
  <c r="E32" i="102"/>
  <c r="F33" i="102"/>
  <c r="E33" i="102" s="1"/>
  <c r="E45" i="102"/>
  <c r="E46" i="102"/>
  <c r="E47" i="102"/>
  <c r="E48" i="102"/>
  <c r="E49" i="102"/>
  <c r="E50" i="102"/>
  <c r="F51" i="102"/>
  <c r="E51" i="102" s="1"/>
  <c r="F67" i="102"/>
  <c r="F68" i="102"/>
  <c r="F69" i="102"/>
  <c r="G70" i="102"/>
  <c r="F70" i="102" s="1"/>
  <c r="F81" i="102"/>
  <c r="F82" i="102"/>
  <c r="F83" i="102"/>
  <c r="F84" i="102"/>
  <c r="G85" i="102"/>
  <c r="F85" i="102" s="1"/>
  <c r="F86" i="102"/>
  <c r="F87" i="102"/>
  <c r="F88" i="102"/>
  <c r="J5" i="101"/>
  <c r="H11" i="101"/>
  <c r="H12" i="101"/>
  <c r="H13" i="101"/>
  <c r="G14" i="101"/>
  <c r="H14" i="101"/>
  <c r="G37" i="101"/>
  <c r="H4" i="100"/>
  <c r="J4" i="100"/>
  <c r="K4" i="100" s="1"/>
  <c r="H5" i="100"/>
  <c r="J5" i="100"/>
  <c r="K5" i="100" s="1"/>
  <c r="H6" i="100"/>
  <c r="J6" i="100"/>
  <c r="K6" i="100"/>
  <c r="H7" i="100"/>
  <c r="J7" i="100"/>
  <c r="K7" i="100" s="1"/>
  <c r="H8" i="100"/>
  <c r="J8" i="100"/>
  <c r="K8" i="100"/>
  <c r="H9" i="100"/>
  <c r="J9" i="100"/>
  <c r="K9" i="100"/>
  <c r="H10" i="100"/>
  <c r="J10" i="100"/>
  <c r="K10" i="100" s="1"/>
  <c r="H11" i="100"/>
  <c r="J11" i="100"/>
  <c r="K11" i="100" s="1"/>
  <c r="H12" i="100"/>
  <c r="J12" i="100"/>
  <c r="K12" i="100" s="1"/>
  <c r="H13" i="100"/>
  <c r="J13" i="100"/>
  <c r="K13" i="100" s="1"/>
  <c r="H14" i="100"/>
  <c r="J14" i="100"/>
  <c r="K14" i="100" s="1"/>
  <c r="H15" i="100"/>
  <c r="J15" i="100"/>
  <c r="K15" i="100" s="1"/>
  <c r="H16" i="100"/>
  <c r="J16" i="100"/>
  <c r="K16" i="100"/>
  <c r="H17" i="100"/>
  <c r="J17" i="100"/>
  <c r="K17" i="100"/>
  <c r="H18" i="100"/>
  <c r="J18" i="100"/>
  <c r="K18" i="100" s="1"/>
  <c r="H19" i="100"/>
  <c r="J19" i="100"/>
  <c r="K19" i="100" s="1"/>
  <c r="H20" i="100"/>
  <c r="J20" i="100"/>
  <c r="K20" i="100" s="1"/>
  <c r="C21" i="100"/>
  <c r="H21" i="100"/>
  <c r="J21" i="100"/>
  <c r="K21" i="100"/>
  <c r="C22" i="100"/>
  <c r="H22" i="100"/>
  <c r="J22" i="100"/>
  <c r="K22" i="100" s="1"/>
  <c r="D3" i="98"/>
  <c r="G3" i="98" s="1"/>
  <c r="D4" i="98"/>
  <c r="G4" i="98" s="1"/>
  <c r="Y5" i="97"/>
  <c r="Y6" i="97"/>
  <c r="X6" i="97" s="1"/>
  <c r="Y7" i="97"/>
  <c r="X7" i="97" s="1"/>
  <c r="Y8" i="97"/>
  <c r="X8" i="97" s="1"/>
  <c r="Y9" i="97"/>
  <c r="X9" i="97" s="1"/>
  <c r="Y10" i="97"/>
  <c r="X10" i="97" s="1"/>
  <c r="Y11" i="97"/>
  <c r="X11" i="97" s="1"/>
  <c r="Y12" i="97"/>
  <c r="X12" i="97" s="1"/>
  <c r="Y13" i="97"/>
  <c r="X13" i="97" s="1"/>
  <c r="Y14" i="97"/>
  <c r="X14" i="97" s="1"/>
  <c r="Y15" i="97"/>
  <c r="X15" i="97" s="1"/>
  <c r="Y16" i="97"/>
  <c r="X16" i="97" s="1"/>
  <c r="Y17" i="97"/>
  <c r="X17" i="97" s="1"/>
  <c r="Y18" i="97"/>
  <c r="X18" i="97" s="1"/>
  <c r="Y19" i="97"/>
  <c r="X19" i="97" s="1"/>
  <c r="Y20" i="97"/>
  <c r="X20" i="97" s="1"/>
  <c r="Y21" i="97"/>
  <c r="X21" i="97" s="1"/>
  <c r="Y22" i="97"/>
  <c r="X22" i="97" s="1"/>
  <c r="Y23" i="97"/>
  <c r="X23" i="97" s="1"/>
  <c r="Y24" i="97"/>
  <c r="X24" i="97" s="1"/>
  <c r="Y25" i="97"/>
  <c r="X25" i="97" s="1"/>
  <c r="Y26" i="97"/>
  <c r="X26" i="97" s="1"/>
  <c r="Y27" i="97"/>
  <c r="X27" i="97" s="1"/>
  <c r="Y28" i="97"/>
  <c r="X28" i="97" s="1"/>
  <c r="Y29" i="97"/>
  <c r="X29" i="97" s="1"/>
  <c r="Y30" i="97"/>
  <c r="X30" i="97" s="1"/>
  <c r="Y31" i="97"/>
  <c r="X31" i="97" s="1"/>
  <c r="Y32" i="97"/>
  <c r="X32" i="97" s="1"/>
  <c r="Y33" i="97"/>
  <c r="X33" i="97" s="1"/>
  <c r="Y34" i="97"/>
  <c r="X34" i="97" s="1"/>
  <c r="Y35" i="97"/>
  <c r="X35" i="97" s="1"/>
  <c r="Y36" i="97"/>
  <c r="X36" i="97" s="1"/>
  <c r="Y37" i="97"/>
  <c r="X37" i="97" s="1"/>
  <c r="Y38" i="97"/>
  <c r="X38" i="97" s="1"/>
  <c r="Y39" i="97"/>
  <c r="X39" i="97" s="1"/>
  <c r="Y40" i="97"/>
  <c r="X40" i="97" s="1"/>
  <c r="Y41" i="97"/>
  <c r="X41" i="97" s="1"/>
  <c r="Y42" i="97"/>
  <c r="X42" i="97" s="1"/>
  <c r="Y43" i="97"/>
  <c r="X43" i="97" s="1"/>
  <c r="Y44" i="97"/>
  <c r="X44" i="97" s="1"/>
  <c r="Y45" i="97"/>
  <c r="X45" i="97" s="1"/>
  <c r="Y46" i="97"/>
  <c r="X46" i="97" s="1"/>
  <c r="Y47" i="97"/>
  <c r="X47" i="97" s="1"/>
  <c r="Y48" i="97"/>
  <c r="X48" i="97" s="1"/>
  <c r="Y49" i="97"/>
  <c r="X49" i="97" s="1"/>
  <c r="Y50" i="97"/>
  <c r="X50" i="97" s="1"/>
  <c r="Y51" i="97"/>
  <c r="X51" i="97" s="1"/>
  <c r="Y52" i="97"/>
  <c r="X52" i="97" s="1"/>
  <c r="Y53" i="97"/>
  <c r="X53" i="97" s="1"/>
  <c r="Y54" i="97"/>
  <c r="X54" i="97" s="1"/>
  <c r="Y55" i="97"/>
  <c r="X55" i="97" s="1"/>
  <c r="Y56" i="97"/>
  <c r="X56" i="97" s="1"/>
  <c r="Y57" i="97"/>
  <c r="X57" i="97" s="1"/>
  <c r="Y58" i="97"/>
  <c r="X58" i="97" s="1"/>
  <c r="Y59" i="97"/>
  <c r="X59" i="97" s="1"/>
  <c r="Y60" i="97"/>
  <c r="X60" i="97" s="1"/>
  <c r="Y61" i="97"/>
  <c r="X61" i="97" s="1"/>
  <c r="Y62" i="97"/>
  <c r="X62" i="97" s="1"/>
  <c r="Y63" i="97"/>
  <c r="X63" i="97" s="1"/>
  <c r="Y64" i="97"/>
  <c r="X64" i="97" s="1"/>
  <c r="Y65" i="97"/>
  <c r="X65" i="97" s="1"/>
  <c r="Y66" i="97"/>
  <c r="X66" i="97" s="1"/>
  <c r="Y67" i="97"/>
  <c r="X67" i="97" s="1"/>
  <c r="Y68" i="97"/>
  <c r="X68" i="97" s="1"/>
  <c r="Y69" i="97"/>
  <c r="X69" i="97" s="1"/>
  <c r="Y70" i="97"/>
  <c r="X70" i="97" s="1"/>
  <c r="Y71" i="97"/>
  <c r="X71" i="97" s="1"/>
  <c r="Y72" i="97"/>
  <c r="X72" i="97" s="1"/>
  <c r="Y73" i="97"/>
  <c r="X73" i="97" s="1"/>
  <c r="Y74" i="97"/>
  <c r="X74" i="97" s="1"/>
  <c r="Y75" i="97"/>
  <c r="X75" i="97" s="1"/>
  <c r="Y76" i="97"/>
  <c r="X76" i="97" s="1"/>
  <c r="Y77" i="97"/>
  <c r="X77" i="97" s="1"/>
  <c r="Y78" i="97"/>
  <c r="X78" i="97" s="1"/>
  <c r="Y79" i="97"/>
  <c r="X79" i="97" s="1"/>
  <c r="Y80" i="97"/>
  <c r="X80" i="97" s="1"/>
  <c r="Y81" i="97"/>
  <c r="X81" i="97" s="1"/>
  <c r="Y82" i="97"/>
  <c r="X82" i="97" s="1"/>
  <c r="Y83" i="97"/>
  <c r="X83" i="97" s="1"/>
  <c r="Y84" i="97"/>
  <c r="X84" i="97" s="1"/>
  <c r="Y85" i="97"/>
  <c r="X85" i="97" s="1"/>
  <c r="Y86" i="97"/>
  <c r="X86" i="97" s="1"/>
  <c r="Y87" i="97"/>
  <c r="X87" i="97" s="1"/>
  <c r="Y88" i="97"/>
  <c r="X88" i="97" s="1"/>
  <c r="Y89" i="97"/>
  <c r="X89" i="97" s="1"/>
  <c r="Y90" i="97"/>
  <c r="X90" i="97" s="1"/>
  <c r="Y91" i="97"/>
  <c r="X91" i="97" s="1"/>
  <c r="Y92" i="97"/>
  <c r="X92" i="97" s="1"/>
  <c r="Y93" i="97"/>
  <c r="X93" i="97" s="1"/>
  <c r="Y94" i="97"/>
  <c r="X94" i="97" s="1"/>
  <c r="Y95" i="97"/>
  <c r="X95" i="97" s="1"/>
  <c r="Y96" i="97"/>
  <c r="X96" i="97" s="1"/>
  <c r="Y97" i="97"/>
  <c r="X97" i="97" s="1"/>
  <c r="Y98" i="97"/>
  <c r="X98" i="97" s="1"/>
  <c r="Y99" i="97"/>
  <c r="X99" i="97" s="1"/>
  <c r="Y100" i="97"/>
  <c r="X100" i="97" s="1"/>
  <c r="Y101" i="97"/>
  <c r="X101" i="97" s="1"/>
  <c r="Y102" i="97"/>
  <c r="X102" i="97" s="1"/>
  <c r="Y103" i="97"/>
  <c r="X103" i="97" s="1"/>
  <c r="Y104" i="97"/>
  <c r="X104" i="97" s="1"/>
  <c r="Y105" i="97"/>
  <c r="X105" i="97" s="1"/>
  <c r="Y106" i="97"/>
  <c r="X106" i="97" s="1"/>
  <c r="Y107" i="97"/>
  <c r="X107" i="97" s="1"/>
  <c r="Y108" i="97"/>
  <c r="X108" i="97" s="1"/>
  <c r="Y109" i="97"/>
  <c r="X109" i="97" s="1"/>
  <c r="Y110" i="97"/>
  <c r="X110" i="97" s="1"/>
  <c r="Y111" i="97"/>
  <c r="X111" i="97" s="1"/>
  <c r="Y112" i="97"/>
  <c r="X112" i="97" s="1"/>
  <c r="Y113" i="97"/>
  <c r="X113" i="97" s="1"/>
  <c r="Y114" i="97"/>
  <c r="X114" i="97" s="1"/>
  <c r="Y115" i="97"/>
  <c r="X115" i="97" s="1"/>
  <c r="Y116" i="97"/>
  <c r="X116" i="97" s="1"/>
  <c r="Y117" i="97"/>
  <c r="X117" i="97" s="1"/>
  <c r="Y118" i="97"/>
  <c r="X118" i="97" s="1"/>
  <c r="Y119" i="97"/>
  <c r="X119" i="97" s="1"/>
  <c r="Y120" i="97"/>
  <c r="X120" i="97" s="1"/>
  <c r="Y121" i="97"/>
  <c r="X121" i="97" s="1"/>
  <c r="Y122" i="97"/>
  <c r="X122" i="97" s="1"/>
  <c r="Y123" i="97"/>
  <c r="X123" i="97" s="1"/>
  <c r="Y124" i="97"/>
  <c r="X124" i="97" s="1"/>
  <c r="Y125" i="97"/>
  <c r="X125" i="97" s="1"/>
  <c r="Y126" i="97"/>
  <c r="X126" i="97" s="1"/>
  <c r="Y127" i="97"/>
  <c r="X127" i="97" s="1"/>
  <c r="Y128" i="97"/>
  <c r="X128" i="97" s="1"/>
  <c r="Y129" i="97"/>
  <c r="X129" i="97" s="1"/>
  <c r="Y130" i="97"/>
  <c r="X130" i="97" s="1"/>
  <c r="Y131" i="97"/>
  <c r="X131" i="97" s="1"/>
  <c r="Y132" i="97"/>
  <c r="X132" i="97" s="1"/>
  <c r="Y133" i="97"/>
  <c r="X133" i="97" s="1"/>
  <c r="Y134" i="97"/>
  <c r="X134" i="97" s="1"/>
  <c r="Y135" i="97"/>
  <c r="X135" i="97" s="1"/>
  <c r="Y136" i="97"/>
  <c r="X136" i="97" s="1"/>
  <c r="Y137" i="97"/>
  <c r="X137" i="97" s="1"/>
  <c r="Y138" i="97"/>
  <c r="X138" i="97" s="1"/>
  <c r="Y139" i="97"/>
  <c r="X139" i="97" s="1"/>
  <c r="Y140" i="97"/>
  <c r="X140" i="97" s="1"/>
  <c r="Y141" i="97"/>
  <c r="X141" i="97" s="1"/>
  <c r="Y142" i="97"/>
  <c r="X142" i="97" s="1"/>
  <c r="Y143" i="97"/>
  <c r="X143" i="97" s="1"/>
  <c r="Y144" i="97"/>
  <c r="X144" i="97" s="1"/>
  <c r="Y145" i="97"/>
  <c r="X145" i="97" s="1"/>
  <c r="Y146" i="97"/>
  <c r="X146" i="97" s="1"/>
  <c r="Y147" i="97"/>
  <c r="X147" i="97" s="1"/>
  <c r="Y148" i="97"/>
  <c r="X148" i="97" s="1"/>
  <c r="Y149" i="97"/>
  <c r="X149" i="97" s="1"/>
  <c r="Y150" i="97"/>
  <c r="X150" i="97" s="1"/>
  <c r="Y151" i="97"/>
  <c r="X151" i="97" s="1"/>
  <c r="Y152" i="97"/>
  <c r="X152" i="97" s="1"/>
  <c r="Y153" i="97"/>
  <c r="X153" i="97" s="1"/>
  <c r="Y154" i="97"/>
  <c r="X154" i="97" s="1"/>
  <c r="Y155" i="97"/>
  <c r="X155" i="97" s="1"/>
  <c r="Y156" i="97"/>
  <c r="X156" i="97" s="1"/>
  <c r="Y157" i="97"/>
  <c r="X157" i="97" s="1"/>
  <c r="Y158" i="97"/>
  <c r="X158" i="97" s="1"/>
  <c r="Y159" i="97"/>
  <c r="X159" i="97" s="1"/>
  <c r="Y160" i="97"/>
  <c r="X160" i="97" s="1"/>
  <c r="Y161" i="97"/>
  <c r="X161" i="97" s="1"/>
  <c r="Y162" i="97"/>
  <c r="X162" i="97" s="1"/>
  <c r="Y163" i="97"/>
  <c r="X163" i="97" s="1"/>
  <c r="Y164" i="97"/>
  <c r="X164" i="97" s="1"/>
  <c r="Y165" i="97"/>
  <c r="X165" i="97" s="1"/>
  <c r="Y166" i="97"/>
  <c r="X166" i="97" s="1"/>
  <c r="Y167" i="97"/>
  <c r="X167" i="97" s="1"/>
  <c r="Y168" i="97"/>
  <c r="X168" i="97" s="1"/>
  <c r="Y169" i="97"/>
  <c r="X169" i="97" s="1"/>
  <c r="Y170" i="97"/>
  <c r="X170" i="97" s="1"/>
  <c r="Y171" i="97"/>
  <c r="X171" i="97" s="1"/>
  <c r="Y172" i="97"/>
  <c r="X172" i="97" s="1"/>
  <c r="Y173" i="97"/>
  <c r="X173" i="97" s="1"/>
  <c r="Y174" i="97"/>
  <c r="X174" i="97" s="1"/>
  <c r="Y175" i="97"/>
  <c r="X175" i="97" s="1"/>
  <c r="Y176" i="97"/>
  <c r="X176" i="97" s="1"/>
  <c r="Y177" i="97"/>
  <c r="X177" i="97" s="1"/>
  <c r="Y178" i="97"/>
  <c r="X178" i="97" s="1"/>
  <c r="Y179" i="97"/>
  <c r="X179" i="97" s="1"/>
  <c r="Y180" i="97"/>
  <c r="X180" i="97" s="1"/>
  <c r="Y181" i="97"/>
  <c r="X181" i="97" s="1"/>
  <c r="Y182" i="97"/>
  <c r="X182" i="97" s="1"/>
  <c r="Y183" i="97"/>
  <c r="X183" i="97" s="1"/>
  <c r="Y184" i="97"/>
  <c r="X184" i="97" s="1"/>
  <c r="Y185" i="97"/>
  <c r="X185" i="97" s="1"/>
  <c r="Y186" i="97"/>
  <c r="X186" i="97" s="1"/>
  <c r="Y187" i="97"/>
  <c r="X187" i="97" s="1"/>
  <c r="Y188" i="97"/>
  <c r="X188" i="97" s="1"/>
  <c r="Y189" i="97"/>
  <c r="X189" i="97" s="1"/>
  <c r="Y190" i="97"/>
  <c r="X190" i="97" s="1"/>
  <c r="Y191" i="97"/>
  <c r="X191" i="97" s="1"/>
  <c r="Y192" i="97"/>
  <c r="X192" i="97" s="1"/>
  <c r="Y193" i="97"/>
  <c r="X193" i="97" s="1"/>
  <c r="Y194" i="97"/>
  <c r="X194" i="97" s="1"/>
  <c r="Y195" i="97"/>
  <c r="X195" i="97" s="1"/>
  <c r="Y196" i="97"/>
  <c r="X196" i="97" s="1"/>
  <c r="Y197" i="97"/>
  <c r="X197" i="97" s="1"/>
  <c r="Y198" i="97"/>
  <c r="X198" i="97" s="1"/>
  <c r="Y199" i="97"/>
  <c r="X199" i="97" s="1"/>
  <c r="Y200" i="97"/>
  <c r="X200" i="97" s="1"/>
  <c r="Y201" i="97"/>
  <c r="X201" i="97" s="1"/>
  <c r="Y202" i="97"/>
  <c r="X202" i="97" s="1"/>
  <c r="Y203" i="97"/>
  <c r="X203" i="97" s="1"/>
  <c r="Y204" i="97"/>
  <c r="X204" i="97" s="1"/>
  <c r="Y205" i="97"/>
  <c r="X205" i="97" s="1"/>
  <c r="Y206" i="97"/>
  <c r="X206" i="97" s="1"/>
  <c r="Y207" i="97"/>
  <c r="X207" i="97" s="1"/>
  <c r="Y208" i="97"/>
  <c r="X208" i="97" s="1"/>
  <c r="Y209" i="97"/>
  <c r="X209" i="97" s="1"/>
  <c r="Y210" i="97"/>
  <c r="X210" i="97" s="1"/>
  <c r="Y211" i="97"/>
  <c r="X211" i="97" s="1"/>
  <c r="Y212" i="97"/>
  <c r="X212" i="97" s="1"/>
  <c r="Y213" i="97"/>
  <c r="X213" i="97" s="1"/>
  <c r="Y214" i="97"/>
  <c r="X214" i="97" s="1"/>
  <c r="Y215" i="97"/>
  <c r="X215" i="97" s="1"/>
  <c r="Y216" i="97"/>
  <c r="X216" i="97" s="1"/>
  <c r="Y217" i="97"/>
  <c r="X217" i="97" s="1"/>
  <c r="Y218" i="97"/>
  <c r="X218" i="97" s="1"/>
  <c r="Y219" i="97"/>
  <c r="X219" i="97" s="1"/>
  <c r="Y220" i="97"/>
  <c r="X220" i="97" s="1"/>
  <c r="Y221" i="97"/>
  <c r="X221" i="97" s="1"/>
  <c r="Y222" i="97"/>
  <c r="X222" i="97" s="1"/>
  <c r="Y223" i="97"/>
  <c r="X223" i="97" s="1"/>
  <c r="Y224" i="97"/>
  <c r="X224" i="97" s="1"/>
  <c r="Y225" i="97"/>
  <c r="X225" i="97" s="1"/>
  <c r="Y226" i="97"/>
  <c r="X226" i="97" s="1"/>
  <c r="Y227" i="97"/>
  <c r="X227" i="97" s="1"/>
  <c r="Y228" i="97"/>
  <c r="X228" i="97" s="1"/>
  <c r="Y229" i="97"/>
  <c r="X229" i="97" s="1"/>
  <c r="Y230" i="97"/>
  <c r="X230" i="97" s="1"/>
  <c r="Y231" i="97"/>
  <c r="X231" i="97" s="1"/>
  <c r="Y232" i="97"/>
  <c r="X232" i="97" s="1"/>
  <c r="Y233" i="97"/>
  <c r="X233" i="97" s="1"/>
  <c r="Y234" i="97"/>
  <c r="X234" i="97" s="1"/>
  <c r="Y235" i="97"/>
  <c r="X235" i="97" s="1"/>
  <c r="Y236" i="97"/>
  <c r="X236" i="97" s="1"/>
  <c r="Y237" i="97"/>
  <c r="X237" i="97" s="1"/>
  <c r="Y238" i="97"/>
  <c r="X238" i="97" s="1"/>
  <c r="Y239" i="97"/>
  <c r="X239" i="97" s="1"/>
  <c r="Y240" i="97"/>
  <c r="X240" i="97" s="1"/>
  <c r="Y241" i="97"/>
  <c r="X241" i="97" s="1"/>
  <c r="Y242" i="97"/>
  <c r="X242" i="97" s="1"/>
  <c r="Y243" i="97"/>
  <c r="X243" i="97" s="1"/>
  <c r="Y244" i="97"/>
  <c r="X244" i="97" s="1"/>
  <c r="Y245" i="97"/>
  <c r="X245" i="97" s="1"/>
  <c r="Y246" i="97"/>
  <c r="X246" i="97" s="1"/>
  <c r="Y247" i="97"/>
  <c r="X247" i="97" s="1"/>
  <c r="Y248" i="97"/>
  <c r="X248" i="97" s="1"/>
  <c r="Y249" i="97"/>
  <c r="X249" i="97" s="1"/>
  <c r="Y250" i="97"/>
  <c r="X250" i="97" s="1"/>
  <c r="Y251" i="97"/>
  <c r="X251" i="97" s="1"/>
  <c r="Y252" i="97"/>
  <c r="X252" i="97" s="1"/>
  <c r="Y253" i="97"/>
  <c r="X253" i="97" s="1"/>
  <c r="Y254" i="97"/>
  <c r="X254" i="97" s="1"/>
  <c r="Y255" i="97"/>
  <c r="X255" i="97" s="1"/>
  <c r="Y256" i="97"/>
  <c r="X256" i="97" s="1"/>
  <c r="Y257" i="97"/>
  <c r="X257" i="97" s="1"/>
  <c r="Y258" i="97"/>
  <c r="X258" i="97" s="1"/>
  <c r="Y259" i="97"/>
  <c r="X259" i="97" s="1"/>
  <c r="Y260" i="97"/>
  <c r="X260" i="97" s="1"/>
  <c r="Y261" i="97"/>
  <c r="X261" i="97" s="1"/>
  <c r="Y262" i="97"/>
  <c r="X262" i="97" s="1"/>
  <c r="Y263" i="97"/>
  <c r="X263" i="97" s="1"/>
  <c r="Y264" i="97"/>
  <c r="X264" i="97" s="1"/>
  <c r="Y265" i="97"/>
  <c r="X265" i="97" s="1"/>
  <c r="Y266" i="97"/>
  <c r="X266" i="97" s="1"/>
  <c r="Y267" i="97"/>
  <c r="X267" i="97" s="1"/>
  <c r="Y268" i="97"/>
  <c r="X268" i="97" s="1"/>
  <c r="Y269" i="97"/>
  <c r="X269" i="97" s="1"/>
  <c r="Y270" i="97"/>
  <c r="X270" i="97" s="1"/>
  <c r="Y271" i="97"/>
  <c r="X271" i="97" s="1"/>
  <c r="Y272" i="97"/>
  <c r="X272" i="97" s="1"/>
  <c r="Y273" i="97"/>
  <c r="X273" i="97" s="1"/>
  <c r="Y274" i="97"/>
  <c r="X274" i="97" s="1"/>
  <c r="Y275" i="97"/>
  <c r="X275" i="97" s="1"/>
  <c r="Y276" i="97"/>
  <c r="X276" i="97" s="1"/>
  <c r="Y277" i="97"/>
  <c r="X277" i="97" s="1"/>
  <c r="Y278" i="97"/>
  <c r="X278" i="97" s="1"/>
  <c r="Y279" i="97"/>
  <c r="X279" i="97" s="1"/>
  <c r="Y280" i="97"/>
  <c r="X280" i="97" s="1"/>
  <c r="Y281" i="97"/>
  <c r="X281" i="97" s="1"/>
  <c r="Y282" i="97"/>
  <c r="X282" i="97" s="1"/>
  <c r="Y283" i="97"/>
  <c r="X283" i="97" s="1"/>
  <c r="Y284" i="97"/>
  <c r="X284" i="97" s="1"/>
  <c r="Y285" i="97"/>
  <c r="X285" i="97" s="1"/>
  <c r="Y286" i="97"/>
  <c r="X286" i="97" s="1"/>
  <c r="Y287" i="97"/>
  <c r="X287" i="97" s="1"/>
  <c r="Y288" i="97"/>
  <c r="X288" i="97" s="1"/>
  <c r="Y289" i="97"/>
  <c r="X289" i="97" s="1"/>
  <c r="Y290" i="97"/>
  <c r="X290" i="97" s="1"/>
  <c r="Y291" i="97"/>
  <c r="X291" i="97" s="1"/>
  <c r="Y292" i="97"/>
  <c r="X292" i="97" s="1"/>
  <c r="Y293" i="97"/>
  <c r="X293" i="97" s="1"/>
  <c r="Y294" i="97"/>
  <c r="X294" i="97" s="1"/>
  <c r="Y295" i="97"/>
  <c r="X295" i="97" s="1"/>
  <c r="Y296" i="97"/>
  <c r="X296" i="97" s="1"/>
  <c r="Y297" i="97"/>
  <c r="X297" i="97" s="1"/>
  <c r="Y298" i="97"/>
  <c r="X298" i="97" s="1"/>
  <c r="Y299" i="97"/>
  <c r="X299" i="97" s="1"/>
  <c r="Y300" i="97"/>
  <c r="X300" i="97" s="1"/>
  <c r="Y301" i="97"/>
  <c r="X301" i="97" s="1"/>
  <c r="Y302" i="97"/>
  <c r="X302" i="97" s="1"/>
  <c r="Y303" i="97"/>
  <c r="X303" i="97" s="1"/>
  <c r="Y304" i="97"/>
  <c r="X304" i="97" s="1"/>
  <c r="Y305" i="97"/>
  <c r="X305" i="97" s="1"/>
  <c r="Y306" i="97"/>
  <c r="X306" i="97" s="1"/>
  <c r="Y307" i="97"/>
  <c r="X307" i="97" s="1"/>
  <c r="C15" i="96"/>
  <c r="F15" i="96" s="1"/>
  <c r="C84" i="96"/>
  <c r="C85" i="96" s="1"/>
  <c r="C86" i="96" s="1"/>
  <c r="C87" i="96" s="1"/>
  <c r="C88" i="96" s="1"/>
  <c r="C89" i="96" s="1"/>
  <c r="C71" i="96"/>
  <c r="B66" i="96"/>
  <c r="C7" i="96" s="1"/>
  <c r="F7" i="96" s="1"/>
  <c r="B12" i="79" s="1"/>
  <c r="B53" i="96"/>
  <c r="C6" i="96" s="1"/>
  <c r="B6" i="96"/>
  <c r="B5" i="96"/>
  <c r="B3" i="96"/>
  <c r="G3" i="102"/>
  <c r="D20" i="101"/>
  <c r="X5" i="97" l="1"/>
  <c r="C3" i="102" s="1"/>
  <c r="D3" i="102" s="1"/>
  <c r="E3" i="102"/>
  <c r="H15" i="101"/>
  <c r="F72" i="102"/>
  <c r="F73" i="102" s="1"/>
  <c r="F74" i="102" s="1"/>
  <c r="F3" i="102"/>
  <c r="K23" i="100"/>
  <c r="D8" i="96" s="1"/>
  <c r="H23" i="100"/>
  <c r="H3" i="102"/>
  <c r="F89" i="102"/>
  <c r="F91" i="102" s="1"/>
  <c r="F92" i="102" s="1"/>
  <c r="D5" i="96" s="1"/>
  <c r="F5" i="96" s="1"/>
  <c r="B10" i="79" s="1"/>
  <c r="D22" i="101"/>
  <c r="D23" i="101" s="1"/>
  <c r="H5" i="101" s="1"/>
  <c r="K5" i="101" s="1"/>
  <c r="G6" i="98"/>
  <c r="F6" i="96"/>
  <c r="B11" i="79" s="1"/>
  <c r="B10" i="96"/>
  <c r="C77" i="96"/>
  <c r="C72" i="96"/>
  <c r="C73" i="96"/>
  <c r="C74" i="96"/>
  <c r="C75" i="96"/>
  <c r="C76" i="96"/>
  <c r="D9" i="96" l="1"/>
  <c r="F9" i="96" s="1"/>
  <c r="B14" i="79" s="1"/>
  <c r="L3" i="101"/>
  <c r="E3" i="96"/>
  <c r="E10" i="96" s="1"/>
  <c r="C90" i="96"/>
  <c r="C8" i="96" s="1"/>
  <c r="C10" i="96" s="1"/>
  <c r="F8" i="96" l="1"/>
  <c r="B13" i="79" s="1"/>
  <c r="D3" i="96" l="1"/>
  <c r="D10" i="96" l="1"/>
  <c r="F3" i="96"/>
  <c r="B9" i="79" l="1"/>
  <c r="F10" i="96"/>
  <c r="F12" i="96" l="1"/>
  <c r="F17" i="96" s="1"/>
  <c r="F11" i="96"/>
  <c r="D10" i="93" l="1"/>
  <c r="G9" i="91"/>
  <c r="H9" i="91" s="1"/>
  <c r="F8" i="91"/>
  <c r="G8" i="91" s="1"/>
  <c r="H8" i="91" s="1"/>
  <c r="G7" i="91"/>
  <c r="H7" i="91" s="1"/>
  <c r="G6" i="91"/>
  <c r="H6" i="91" s="1"/>
  <c r="G5" i="91"/>
  <c r="H5" i="91" s="1"/>
  <c r="B2" i="81"/>
  <c r="B3" i="81" l="1"/>
  <c r="B9" i="81"/>
  <c r="B11" i="81" s="1"/>
  <c r="B3" i="54" l="1"/>
  <c r="J137" i="90"/>
  <c r="J136" i="90"/>
  <c r="J135" i="90"/>
  <c r="J134" i="90"/>
  <c r="J133" i="90"/>
  <c r="J132" i="90"/>
  <c r="J131" i="90"/>
  <c r="J130" i="90"/>
  <c r="J129" i="90"/>
  <c r="J128" i="90"/>
  <c r="J127" i="90"/>
  <c r="J126" i="90"/>
  <c r="J125" i="90"/>
  <c r="J124" i="90"/>
  <c r="J123" i="90"/>
  <c r="J122" i="90"/>
  <c r="J121" i="90"/>
  <c r="J120" i="90"/>
  <c r="J119" i="90"/>
  <c r="J118" i="90"/>
  <c r="J117" i="90"/>
  <c r="J116" i="90"/>
  <c r="J115" i="90"/>
  <c r="J114" i="90"/>
  <c r="J113" i="90"/>
  <c r="J112" i="90"/>
  <c r="J111" i="90"/>
  <c r="J110" i="90"/>
  <c r="J109" i="90"/>
  <c r="J108" i="90"/>
  <c r="J107" i="90"/>
  <c r="J106" i="90"/>
  <c r="J105" i="90"/>
  <c r="J104" i="90"/>
  <c r="J103" i="90"/>
  <c r="J102" i="90"/>
  <c r="J101" i="90"/>
  <c r="J100" i="90"/>
  <c r="J99" i="90"/>
  <c r="J98" i="90"/>
  <c r="J97" i="90"/>
  <c r="J96" i="90"/>
  <c r="J95" i="90"/>
  <c r="J94" i="90"/>
  <c r="J93" i="90"/>
  <c r="J92" i="90"/>
  <c r="J91" i="90"/>
  <c r="J90" i="90"/>
  <c r="J89" i="90"/>
  <c r="J88" i="90"/>
  <c r="J87" i="90"/>
  <c r="J86" i="90"/>
  <c r="J85" i="90"/>
  <c r="J84" i="90"/>
  <c r="J83" i="90"/>
  <c r="J82" i="90"/>
  <c r="J81" i="90"/>
  <c r="J80" i="90"/>
  <c r="J79" i="90"/>
  <c r="J78" i="90"/>
  <c r="J77" i="90"/>
  <c r="J76" i="90"/>
  <c r="J75" i="90"/>
  <c r="J74" i="90"/>
  <c r="J73" i="90"/>
  <c r="J72" i="90"/>
  <c r="J71" i="90"/>
  <c r="J70" i="90"/>
  <c r="J69" i="90"/>
  <c r="J68" i="90"/>
  <c r="J67" i="90"/>
  <c r="J66" i="90"/>
  <c r="J65" i="90"/>
  <c r="J64" i="90"/>
  <c r="J63" i="90"/>
  <c r="J62" i="90"/>
  <c r="J61" i="90"/>
  <c r="J60" i="90"/>
  <c r="J59" i="90"/>
  <c r="J58" i="90"/>
  <c r="J57" i="90"/>
  <c r="J56" i="90"/>
  <c r="J55" i="90"/>
  <c r="J54" i="90"/>
  <c r="J53" i="90"/>
  <c r="J52" i="90"/>
  <c r="J51" i="90"/>
  <c r="J50" i="90"/>
  <c r="J49" i="90"/>
  <c r="J48" i="90"/>
  <c r="J47" i="90"/>
  <c r="J46" i="90"/>
  <c r="J45" i="90"/>
  <c r="J44" i="90"/>
  <c r="J43" i="90"/>
  <c r="J42" i="90"/>
  <c r="J41" i="90"/>
  <c r="J40" i="90"/>
  <c r="J39" i="90"/>
  <c r="J38" i="90"/>
  <c r="J37" i="90"/>
  <c r="J36" i="90"/>
  <c r="J35" i="90"/>
  <c r="J34" i="90"/>
  <c r="J33" i="90"/>
  <c r="J32" i="90"/>
  <c r="J31" i="90"/>
  <c r="J30" i="90"/>
  <c r="J29" i="90"/>
  <c r="J28" i="90"/>
  <c r="J27" i="90"/>
  <c r="J26" i="90"/>
  <c r="J25" i="90"/>
  <c r="J24" i="90"/>
  <c r="J23" i="90"/>
  <c r="J22" i="90"/>
  <c r="J21" i="90"/>
  <c r="J20" i="90"/>
  <c r="J19" i="90"/>
  <c r="J18" i="90"/>
  <c r="J17" i="90"/>
  <c r="J16" i="90"/>
  <c r="J15" i="90"/>
  <c r="J14" i="90"/>
  <c r="J13" i="90"/>
  <c r="J12" i="90"/>
  <c r="J11" i="90"/>
  <c r="J10" i="90"/>
  <c r="J9" i="90"/>
  <c r="J8" i="90"/>
  <c r="J7" i="90"/>
  <c r="J6" i="90"/>
  <c r="J5" i="90"/>
  <c r="L233" i="89"/>
  <c r="K233" i="89"/>
  <c r="L232" i="89"/>
  <c r="K232" i="89"/>
  <c r="L231" i="89"/>
  <c r="K231" i="89"/>
  <c r="M231" i="89" s="1"/>
  <c r="L230" i="89"/>
  <c r="K230" i="89"/>
  <c r="L229" i="89"/>
  <c r="K229" i="89"/>
  <c r="M229" i="89" s="1"/>
  <c r="L228" i="89"/>
  <c r="K228" i="89"/>
  <c r="L227" i="89"/>
  <c r="K227" i="89"/>
  <c r="L226" i="89"/>
  <c r="K226" i="89"/>
  <c r="L225" i="89"/>
  <c r="K225" i="89"/>
  <c r="M225" i="89" s="1"/>
  <c r="L224" i="89"/>
  <c r="K224" i="89"/>
  <c r="L223" i="89"/>
  <c r="K223" i="89"/>
  <c r="M223" i="89" s="1"/>
  <c r="L222" i="89"/>
  <c r="K222" i="89"/>
  <c r="L221" i="89"/>
  <c r="K221" i="89"/>
  <c r="M221" i="89" s="1"/>
  <c r="L220" i="89"/>
  <c r="K220" i="89"/>
  <c r="L219" i="89"/>
  <c r="K219" i="89"/>
  <c r="M219" i="89" s="1"/>
  <c r="L218" i="89"/>
  <c r="K218" i="89"/>
  <c r="L217" i="89"/>
  <c r="K217" i="89"/>
  <c r="M217" i="89" s="1"/>
  <c r="L216" i="89"/>
  <c r="K216" i="89"/>
  <c r="L215" i="89"/>
  <c r="K215" i="89"/>
  <c r="L214" i="89"/>
  <c r="K214" i="89"/>
  <c r="L213" i="89"/>
  <c r="K213" i="89"/>
  <c r="L212" i="89"/>
  <c r="K212" i="89"/>
  <c r="L211" i="89"/>
  <c r="K211" i="89"/>
  <c r="L210" i="89"/>
  <c r="K210" i="89"/>
  <c r="L209" i="89"/>
  <c r="K209" i="89"/>
  <c r="L208" i="89"/>
  <c r="K208" i="89"/>
  <c r="L207" i="89"/>
  <c r="K207" i="89"/>
  <c r="L206" i="89"/>
  <c r="K206" i="89"/>
  <c r="L205" i="89"/>
  <c r="K205" i="89"/>
  <c r="L204" i="89"/>
  <c r="K204" i="89"/>
  <c r="L203" i="89"/>
  <c r="K203" i="89"/>
  <c r="L202" i="89"/>
  <c r="K202" i="89"/>
  <c r="L201" i="89"/>
  <c r="K201" i="89"/>
  <c r="L200" i="89"/>
  <c r="K200" i="89"/>
  <c r="L199" i="89"/>
  <c r="K199" i="89"/>
  <c r="L198" i="89"/>
  <c r="K198" i="89"/>
  <c r="L197" i="89"/>
  <c r="K197" i="89"/>
  <c r="L196" i="89"/>
  <c r="K196" i="89"/>
  <c r="L195" i="89"/>
  <c r="K195" i="89"/>
  <c r="L194" i="89"/>
  <c r="K194" i="89"/>
  <c r="L193" i="89"/>
  <c r="K193" i="89"/>
  <c r="L192" i="89"/>
  <c r="K192" i="89"/>
  <c r="L191" i="89"/>
  <c r="K191" i="89"/>
  <c r="L190" i="89"/>
  <c r="K190" i="89"/>
  <c r="L189" i="89"/>
  <c r="K189" i="89"/>
  <c r="L188" i="89"/>
  <c r="K188" i="89"/>
  <c r="L187" i="89"/>
  <c r="K187" i="89"/>
  <c r="L186" i="89"/>
  <c r="K186" i="89"/>
  <c r="L185" i="89"/>
  <c r="K185" i="89"/>
  <c r="L184" i="89"/>
  <c r="K184" i="89"/>
  <c r="L183" i="89"/>
  <c r="K183" i="89"/>
  <c r="L182" i="89"/>
  <c r="K182" i="89"/>
  <c r="L181" i="89"/>
  <c r="K181" i="89"/>
  <c r="L180" i="89"/>
  <c r="K180" i="89"/>
  <c r="L179" i="89"/>
  <c r="K179" i="89"/>
  <c r="L178" i="89"/>
  <c r="K178" i="89"/>
  <c r="L177" i="89"/>
  <c r="K177" i="89"/>
  <c r="L176" i="89"/>
  <c r="K176" i="89"/>
  <c r="L175" i="89"/>
  <c r="K175" i="89"/>
  <c r="L174" i="89"/>
  <c r="K174" i="89"/>
  <c r="L173" i="89"/>
  <c r="K173" i="89"/>
  <c r="L172" i="89"/>
  <c r="K172" i="89"/>
  <c r="L171" i="89"/>
  <c r="K171" i="89"/>
  <c r="M171" i="89" s="1"/>
  <c r="L170" i="89"/>
  <c r="K170" i="89"/>
  <c r="L169" i="89"/>
  <c r="K169" i="89"/>
  <c r="M169" i="89" s="1"/>
  <c r="L168" i="89"/>
  <c r="K168" i="89"/>
  <c r="L167" i="89"/>
  <c r="K167" i="89"/>
  <c r="L166" i="89"/>
  <c r="K166" i="89"/>
  <c r="L165" i="89"/>
  <c r="K165" i="89"/>
  <c r="L164" i="89"/>
  <c r="K164" i="89"/>
  <c r="L163" i="89"/>
  <c r="K163" i="89"/>
  <c r="M163" i="89" s="1"/>
  <c r="L162" i="89"/>
  <c r="K162" i="89"/>
  <c r="L161" i="89"/>
  <c r="K161" i="89"/>
  <c r="L160" i="89"/>
  <c r="K160" i="89"/>
  <c r="L159" i="89"/>
  <c r="K159" i="89"/>
  <c r="L158" i="89"/>
  <c r="K158" i="89"/>
  <c r="L157" i="89"/>
  <c r="K157" i="89"/>
  <c r="M157" i="89" s="1"/>
  <c r="L156" i="89"/>
  <c r="K156" i="89"/>
  <c r="L155" i="89"/>
  <c r="K155" i="89"/>
  <c r="M155" i="89" s="1"/>
  <c r="L154" i="89"/>
  <c r="K154" i="89"/>
  <c r="L153" i="89"/>
  <c r="K153" i="89"/>
  <c r="L152" i="89"/>
  <c r="K152" i="89"/>
  <c r="L151" i="89"/>
  <c r="K151" i="89"/>
  <c r="L150" i="89"/>
  <c r="K150" i="89"/>
  <c r="L149" i="89"/>
  <c r="K149" i="89"/>
  <c r="L148" i="89"/>
  <c r="K148" i="89"/>
  <c r="L147" i="89"/>
  <c r="K147" i="89"/>
  <c r="L146" i="89"/>
  <c r="K146" i="89"/>
  <c r="L145" i="89"/>
  <c r="K145" i="89"/>
  <c r="L144" i="89"/>
  <c r="K144" i="89"/>
  <c r="L143" i="89"/>
  <c r="K143" i="89"/>
  <c r="L142" i="89"/>
  <c r="K142" i="89"/>
  <c r="L141" i="89"/>
  <c r="K141" i="89"/>
  <c r="M141" i="89" s="1"/>
  <c r="L140" i="89"/>
  <c r="K140" i="89"/>
  <c r="L139" i="89"/>
  <c r="K139" i="89"/>
  <c r="M139" i="89" s="1"/>
  <c r="L138" i="89"/>
  <c r="K138" i="89"/>
  <c r="L137" i="89"/>
  <c r="K137" i="89"/>
  <c r="L136" i="89"/>
  <c r="K136" i="89"/>
  <c r="L135" i="89"/>
  <c r="K135" i="89"/>
  <c r="L134" i="89"/>
  <c r="K134" i="89"/>
  <c r="L133" i="89"/>
  <c r="K133" i="89"/>
  <c r="L132" i="89"/>
  <c r="K132" i="89"/>
  <c r="L131" i="89"/>
  <c r="K131" i="89"/>
  <c r="L130" i="89"/>
  <c r="K130" i="89"/>
  <c r="L129" i="89"/>
  <c r="K129" i="89"/>
  <c r="L128" i="89"/>
  <c r="K128" i="89"/>
  <c r="L127" i="89"/>
  <c r="K127" i="89"/>
  <c r="L126" i="89"/>
  <c r="K126" i="89"/>
  <c r="L125" i="89"/>
  <c r="K125" i="89"/>
  <c r="L124" i="89"/>
  <c r="K124" i="89"/>
  <c r="L123" i="89"/>
  <c r="K123" i="89"/>
  <c r="L122" i="89"/>
  <c r="K122" i="89"/>
  <c r="L121" i="89"/>
  <c r="K121" i="89"/>
  <c r="L120" i="89"/>
  <c r="K120" i="89"/>
  <c r="L119" i="89"/>
  <c r="K119" i="89"/>
  <c r="L118" i="89"/>
  <c r="K118" i="89"/>
  <c r="L117" i="89"/>
  <c r="K117" i="89"/>
  <c r="L116" i="89"/>
  <c r="K116" i="89"/>
  <c r="L115" i="89"/>
  <c r="K115" i="89"/>
  <c r="L114" i="89"/>
  <c r="K114" i="89"/>
  <c r="L113" i="89"/>
  <c r="K113" i="89"/>
  <c r="L112" i="89"/>
  <c r="K112" i="89"/>
  <c r="L111" i="89"/>
  <c r="K111" i="89"/>
  <c r="L110" i="89"/>
  <c r="K110" i="89"/>
  <c r="L109" i="89"/>
  <c r="K109" i="89"/>
  <c r="L108" i="89"/>
  <c r="K108" i="89"/>
  <c r="L107" i="89"/>
  <c r="K107" i="89"/>
  <c r="L106" i="89"/>
  <c r="K106" i="89"/>
  <c r="L105" i="89"/>
  <c r="K105" i="89"/>
  <c r="L104" i="89"/>
  <c r="K104" i="89"/>
  <c r="L103" i="89"/>
  <c r="K103" i="89"/>
  <c r="L102" i="89"/>
  <c r="K102" i="89"/>
  <c r="L101" i="89"/>
  <c r="K101" i="89"/>
  <c r="L100" i="89"/>
  <c r="K100" i="89"/>
  <c r="L99" i="89"/>
  <c r="K99" i="89"/>
  <c r="L98" i="89"/>
  <c r="K98" i="89"/>
  <c r="L97" i="89"/>
  <c r="K97" i="89"/>
  <c r="L96" i="89"/>
  <c r="K96" i="89"/>
  <c r="L95" i="89"/>
  <c r="K95" i="89"/>
  <c r="M95" i="89" s="1"/>
  <c r="L94" i="89"/>
  <c r="K94" i="89"/>
  <c r="L93" i="89"/>
  <c r="K93" i="89"/>
  <c r="M93" i="89" s="1"/>
  <c r="L92" i="89"/>
  <c r="K92" i="89"/>
  <c r="L91" i="89"/>
  <c r="K91" i="89"/>
  <c r="M91" i="89" s="1"/>
  <c r="L90" i="89"/>
  <c r="K90" i="89"/>
  <c r="L89" i="89"/>
  <c r="K89" i="89"/>
  <c r="L88" i="89"/>
  <c r="K88" i="89"/>
  <c r="L87" i="89"/>
  <c r="K87" i="89"/>
  <c r="M87" i="89" s="1"/>
  <c r="L86" i="89"/>
  <c r="K86" i="89"/>
  <c r="L85" i="89"/>
  <c r="K85" i="89"/>
  <c r="L84" i="89"/>
  <c r="K84" i="89"/>
  <c r="L83" i="89"/>
  <c r="K83" i="89"/>
  <c r="L82" i="89"/>
  <c r="K82" i="89"/>
  <c r="L81" i="89"/>
  <c r="K81" i="89"/>
  <c r="L80" i="89"/>
  <c r="K80" i="89"/>
  <c r="L79" i="89"/>
  <c r="K79" i="89"/>
  <c r="M79" i="89" s="1"/>
  <c r="L78" i="89"/>
  <c r="K78" i="89"/>
  <c r="L77" i="89"/>
  <c r="K77" i="89"/>
  <c r="M77" i="89" s="1"/>
  <c r="L76" i="89"/>
  <c r="K76" i="89"/>
  <c r="L75" i="89"/>
  <c r="K75" i="89"/>
  <c r="M75" i="89" s="1"/>
  <c r="L74" i="89"/>
  <c r="K74" i="89"/>
  <c r="L73" i="89"/>
  <c r="K73" i="89"/>
  <c r="L72" i="89"/>
  <c r="K72" i="89"/>
  <c r="L71" i="89"/>
  <c r="K71" i="89"/>
  <c r="L70" i="89"/>
  <c r="K70" i="89"/>
  <c r="L69" i="89"/>
  <c r="K69" i="89"/>
  <c r="L68" i="89"/>
  <c r="K68" i="89"/>
  <c r="L67" i="89"/>
  <c r="K67" i="89"/>
  <c r="L66" i="89"/>
  <c r="K66" i="89"/>
  <c r="L65" i="89"/>
  <c r="K65" i="89"/>
  <c r="L64" i="89"/>
  <c r="K64" i="89"/>
  <c r="L63" i="89"/>
  <c r="K63" i="89"/>
  <c r="L62" i="89"/>
  <c r="K62" i="89"/>
  <c r="L61" i="89"/>
  <c r="K61" i="89"/>
  <c r="L60" i="89"/>
  <c r="K60" i="89"/>
  <c r="L59" i="89"/>
  <c r="K59" i="89"/>
  <c r="L58" i="89"/>
  <c r="K58" i="89"/>
  <c r="L57" i="89"/>
  <c r="K57" i="89"/>
  <c r="L56" i="89"/>
  <c r="K56" i="89"/>
  <c r="L55" i="89"/>
  <c r="K55" i="89"/>
  <c r="L54" i="89"/>
  <c r="K54" i="89"/>
  <c r="L53" i="89"/>
  <c r="K53" i="89"/>
  <c r="L52" i="89"/>
  <c r="K52" i="89"/>
  <c r="L51" i="89"/>
  <c r="K51" i="89"/>
  <c r="L50" i="89"/>
  <c r="K50" i="89"/>
  <c r="L49" i="89"/>
  <c r="K49" i="89"/>
  <c r="L48" i="89"/>
  <c r="K48" i="89"/>
  <c r="L47" i="89"/>
  <c r="K47" i="89"/>
  <c r="L46" i="89"/>
  <c r="K46" i="89"/>
  <c r="L45" i="89"/>
  <c r="K45" i="89"/>
  <c r="L44" i="89"/>
  <c r="K44" i="89"/>
  <c r="L43" i="89"/>
  <c r="K43" i="89"/>
  <c r="L42" i="89"/>
  <c r="K42" i="89"/>
  <c r="L41" i="89"/>
  <c r="K41" i="89"/>
  <c r="L40" i="89"/>
  <c r="K40" i="89"/>
  <c r="L39" i="89"/>
  <c r="K39" i="89"/>
  <c r="M39" i="89" s="1"/>
  <c r="L38" i="89"/>
  <c r="K38" i="89"/>
  <c r="L37" i="89"/>
  <c r="K37" i="89"/>
  <c r="L36" i="89"/>
  <c r="K36" i="89"/>
  <c r="L35" i="89"/>
  <c r="K35" i="89"/>
  <c r="L34" i="89"/>
  <c r="K34" i="89"/>
  <c r="L33" i="89"/>
  <c r="K33" i="89"/>
  <c r="L32" i="89"/>
  <c r="K32" i="89"/>
  <c r="L31" i="89"/>
  <c r="K31" i="89"/>
  <c r="M31" i="89" s="1"/>
  <c r="L30" i="89"/>
  <c r="K30" i="89"/>
  <c r="L29" i="89"/>
  <c r="K29" i="89"/>
  <c r="M29" i="89" s="1"/>
  <c r="L28" i="89"/>
  <c r="K28" i="89"/>
  <c r="L27" i="89"/>
  <c r="K27" i="89"/>
  <c r="M27" i="89" s="1"/>
  <c r="L26" i="89"/>
  <c r="K26" i="89"/>
  <c r="L25" i="89"/>
  <c r="K25" i="89"/>
  <c r="L24" i="89"/>
  <c r="K24" i="89"/>
  <c r="L23" i="89"/>
  <c r="K23" i="89"/>
  <c r="L22" i="89"/>
  <c r="K22" i="89"/>
  <c r="L21" i="89"/>
  <c r="K21" i="89"/>
  <c r="L20" i="89"/>
  <c r="K20" i="89"/>
  <c r="L19" i="89"/>
  <c r="K19" i="89"/>
  <c r="L18" i="89"/>
  <c r="K18" i="89"/>
  <c r="L17" i="89"/>
  <c r="K17" i="89"/>
  <c r="L16" i="89"/>
  <c r="K16" i="89"/>
  <c r="L15" i="89"/>
  <c r="K15" i="89"/>
  <c r="L14" i="89"/>
  <c r="K14" i="89"/>
  <c r="L13" i="89"/>
  <c r="K13" i="89"/>
  <c r="L12" i="89"/>
  <c r="K12" i="89"/>
  <c r="L11" i="89"/>
  <c r="K11" i="89"/>
  <c r="L10" i="89"/>
  <c r="K10" i="89"/>
  <c r="L9" i="89"/>
  <c r="K9" i="89"/>
  <c r="L8" i="89"/>
  <c r="K8" i="89"/>
  <c r="L7" i="89"/>
  <c r="K7" i="89"/>
  <c r="L6" i="89"/>
  <c r="K6" i="89"/>
  <c r="L5" i="89"/>
  <c r="K5" i="89"/>
  <c r="B6" i="84"/>
  <c r="B5" i="84"/>
  <c r="B4" i="84"/>
  <c r="B3" i="84"/>
  <c r="R263" i="85"/>
  <c r="R276" i="85" s="1"/>
  <c r="Q263" i="85"/>
  <c r="R165" i="85"/>
  <c r="Q165" i="85"/>
  <c r="R164" i="85"/>
  <c r="Q164" i="85"/>
  <c r="R163" i="85"/>
  <c r="Q163" i="85"/>
  <c r="R162" i="85"/>
  <c r="Q162" i="85"/>
  <c r="R161" i="85"/>
  <c r="Q161" i="85"/>
  <c r="R160" i="85"/>
  <c r="Q160" i="85"/>
  <c r="R159" i="85"/>
  <c r="Q159" i="85"/>
  <c r="R155" i="85"/>
  <c r="Q155" i="85"/>
  <c r="T110" i="85"/>
  <c r="R72" i="85"/>
  <c r="Q72" i="85"/>
  <c r="R71" i="85"/>
  <c r="Q71" i="85"/>
  <c r="R70" i="85"/>
  <c r="Q70" i="85"/>
  <c r="R69" i="85"/>
  <c r="Q69" i="85"/>
  <c r="R68" i="85"/>
  <c r="Q68" i="85"/>
  <c r="R67" i="85"/>
  <c r="Q67" i="85"/>
  <c r="R66" i="85"/>
  <c r="Q66" i="85"/>
  <c r="R65" i="85"/>
  <c r="Q65" i="85"/>
  <c r="M58" i="85"/>
  <c r="R29" i="85"/>
  <c r="T29" i="85" s="1"/>
  <c r="R28" i="85"/>
  <c r="T28" i="85" s="1"/>
  <c r="R25" i="85"/>
  <c r="T25" i="85" s="1"/>
  <c r="R24" i="85"/>
  <c r="T24" i="85" s="1"/>
  <c r="R21" i="85"/>
  <c r="T21" i="85" s="1"/>
  <c r="R20" i="85"/>
  <c r="T20" i="85" s="1"/>
  <c r="M59" i="85"/>
  <c r="R17" i="85"/>
  <c r="T17" i="85" s="1"/>
  <c r="M54" i="85"/>
  <c r="R13" i="85"/>
  <c r="Q13" i="85"/>
  <c r="R12" i="85"/>
  <c r="Q12" i="85"/>
  <c r="R11" i="85"/>
  <c r="Q11" i="85"/>
  <c r="R10" i="85"/>
  <c r="Q10" i="85"/>
  <c r="M28" i="89" l="1"/>
  <c r="M42" i="89"/>
  <c r="M76" i="89"/>
  <c r="M90" i="89"/>
  <c r="T10" i="85"/>
  <c r="T68" i="85"/>
  <c r="T72" i="85"/>
  <c r="T155" i="85"/>
  <c r="T162" i="85"/>
  <c r="T263" i="85"/>
  <c r="M6" i="89"/>
  <c r="M8" i="89"/>
  <c r="M10" i="89"/>
  <c r="M26" i="89"/>
  <c r="M110" i="89"/>
  <c r="M112" i="89"/>
  <c r="M114" i="89"/>
  <c r="M116" i="89"/>
  <c r="M118" i="89"/>
  <c r="M120" i="89"/>
  <c r="M122" i="89"/>
  <c r="M126" i="89"/>
  <c r="M128" i="89"/>
  <c r="M130" i="89"/>
  <c r="M132" i="89"/>
  <c r="M134" i="89"/>
  <c r="M136" i="89"/>
  <c r="M138" i="89"/>
  <c r="M180" i="89"/>
  <c r="M198" i="89"/>
  <c r="M200" i="89"/>
  <c r="M202" i="89"/>
  <c r="M210" i="89"/>
  <c r="M199" i="89"/>
  <c r="M11" i="89"/>
  <c r="M13" i="89"/>
  <c r="M15" i="89"/>
  <c r="M23" i="89"/>
  <c r="T161" i="85"/>
  <c r="Q271" i="85"/>
  <c r="M92" i="89"/>
  <c r="M106" i="89"/>
  <c r="M140" i="89"/>
  <c r="M154" i="89"/>
  <c r="M164" i="89"/>
  <c r="M172" i="89"/>
  <c r="M176" i="89"/>
  <c r="M213" i="89"/>
  <c r="Q274" i="85"/>
  <c r="M49" i="89"/>
  <c r="M53" i="89"/>
  <c r="M65" i="89"/>
  <c r="M69" i="89"/>
  <c r="M188" i="89"/>
  <c r="M196" i="89"/>
  <c r="M12" i="89"/>
  <c r="M46" i="89"/>
  <c r="M48" i="89"/>
  <c r="M50" i="89"/>
  <c r="M52" i="89"/>
  <c r="M54" i="89"/>
  <c r="M56" i="89"/>
  <c r="M58" i="89"/>
  <c r="M62" i="89"/>
  <c r="M64" i="89"/>
  <c r="M66" i="89"/>
  <c r="M68" i="89"/>
  <c r="M70" i="89"/>
  <c r="M72" i="89"/>
  <c r="M74" i="89"/>
  <c r="M113" i="89"/>
  <c r="M117" i="89"/>
  <c r="M121" i="89"/>
  <c r="M129" i="89"/>
  <c r="M133" i="89"/>
  <c r="M137" i="89"/>
  <c r="M183" i="89"/>
  <c r="M195" i="89"/>
  <c r="M220" i="89"/>
  <c r="M224" i="89"/>
  <c r="M17" i="89"/>
  <c r="M21" i="89"/>
  <c r="M44" i="89"/>
  <c r="M81" i="89"/>
  <c r="M85" i="89"/>
  <c r="M108" i="89"/>
  <c r="M177" i="89"/>
  <c r="M215" i="89"/>
  <c r="M14" i="89"/>
  <c r="M16" i="89"/>
  <c r="M18" i="89"/>
  <c r="M20" i="89"/>
  <c r="M22" i="89"/>
  <c r="M24" i="89"/>
  <c r="M33" i="89"/>
  <c r="M37" i="89"/>
  <c r="M43" i="89"/>
  <c r="M45" i="89"/>
  <c r="M47" i="89"/>
  <c r="M55" i="89"/>
  <c r="M60" i="89"/>
  <c r="M78" i="89"/>
  <c r="M80" i="89"/>
  <c r="M82" i="89"/>
  <c r="M84" i="89"/>
  <c r="M86" i="89"/>
  <c r="M88" i="89"/>
  <c r="M97" i="89"/>
  <c r="M101" i="89"/>
  <c r="M107" i="89"/>
  <c r="M109" i="89"/>
  <c r="M111" i="89"/>
  <c r="M124" i="89"/>
  <c r="M144" i="89"/>
  <c r="M146" i="89"/>
  <c r="M148" i="89"/>
  <c r="M150" i="89"/>
  <c r="M160" i="89"/>
  <c r="M162" i="89"/>
  <c r="M168" i="89"/>
  <c r="M170" i="89"/>
  <c r="M178" i="89"/>
  <c r="M193" i="89"/>
  <c r="M197" i="89"/>
  <c r="M204" i="89"/>
  <c r="M208" i="89"/>
  <c r="M214" i="89"/>
  <c r="M216" i="89"/>
  <c r="M228" i="89"/>
  <c r="M232" i="89"/>
  <c r="M145" i="89"/>
  <c r="M153" i="89"/>
  <c r="M167" i="89"/>
  <c r="T13" i="85"/>
  <c r="T69" i="85"/>
  <c r="T71" i="85"/>
  <c r="T163" i="85"/>
  <c r="T165" i="85"/>
  <c r="M7" i="89"/>
  <c r="M30" i="89"/>
  <c r="M32" i="89"/>
  <c r="M34" i="89"/>
  <c r="M36" i="89"/>
  <c r="M38" i="89"/>
  <c r="M40" i="89"/>
  <c r="M59" i="89"/>
  <c r="M61" i="89"/>
  <c r="M63" i="89"/>
  <c r="M71" i="89"/>
  <c r="M94" i="89"/>
  <c r="M96" i="89"/>
  <c r="M98" i="89"/>
  <c r="M100" i="89"/>
  <c r="M102" i="89"/>
  <c r="M104" i="89"/>
  <c r="M123" i="89"/>
  <c r="M125" i="89"/>
  <c r="M127" i="89"/>
  <c r="M184" i="89"/>
  <c r="M194" i="89"/>
  <c r="M201" i="89"/>
  <c r="M203" i="89"/>
  <c r="M205" i="89"/>
  <c r="M207" i="89"/>
  <c r="M209" i="89"/>
  <c r="M9" i="89"/>
  <c r="M25" i="89"/>
  <c r="M41" i="89"/>
  <c r="M57" i="89"/>
  <c r="M73" i="89"/>
  <c r="M89" i="89"/>
  <c r="M105" i="89"/>
  <c r="M192" i="89"/>
  <c r="M211" i="89"/>
  <c r="M218" i="89"/>
  <c r="M227" i="89"/>
  <c r="M230" i="89"/>
  <c r="M233" i="89"/>
  <c r="Q275" i="85"/>
  <c r="R273" i="85"/>
  <c r="M143" i="89"/>
  <c r="M152" i="89"/>
  <c r="M159" i="89"/>
  <c r="M173" i="89"/>
  <c r="M175" i="89"/>
  <c r="M182" i="89"/>
  <c r="M185" i="89"/>
  <c r="M187" i="89"/>
  <c r="M189" i="89"/>
  <c r="M191" i="89"/>
  <c r="T12" i="85"/>
  <c r="T164" i="85"/>
  <c r="M226" i="89"/>
  <c r="T67" i="85"/>
  <c r="R270" i="85"/>
  <c r="T70" i="85"/>
  <c r="T159" i="85"/>
  <c r="M5" i="89"/>
  <c r="M103" i="89"/>
  <c r="M119" i="89"/>
  <c r="M135" i="89"/>
  <c r="M142" i="89"/>
  <c r="M149" i="89"/>
  <c r="M151" i="89"/>
  <c r="M156" i="89"/>
  <c r="M158" i="89"/>
  <c r="M161" i="89"/>
  <c r="M165" i="89"/>
  <c r="M179" i="89"/>
  <c r="M181" i="89"/>
  <c r="M186" i="89"/>
  <c r="M212" i="89"/>
  <c r="M19" i="89"/>
  <c r="M35" i="89"/>
  <c r="M51" i="89"/>
  <c r="M67" i="89"/>
  <c r="M83" i="89"/>
  <c r="M99" i="89"/>
  <c r="M115" i="89"/>
  <c r="M131" i="89"/>
  <c r="M147" i="89"/>
  <c r="M166" i="89"/>
  <c r="M174" i="89"/>
  <c r="M190" i="89"/>
  <c r="M206" i="89"/>
  <c r="M222" i="89"/>
  <c r="S36" i="85"/>
  <c r="T36" i="85" s="1"/>
  <c r="S38" i="85"/>
  <c r="T38" i="85" s="1"/>
  <c r="S40" i="85"/>
  <c r="T40" i="85" s="1"/>
  <c r="S35" i="85"/>
  <c r="S266" i="85" s="1"/>
  <c r="S39" i="85"/>
  <c r="T39" i="85" s="1"/>
  <c r="S42" i="85"/>
  <c r="T42" i="85" s="1"/>
  <c r="S44" i="85"/>
  <c r="T44" i="85" s="1"/>
  <c r="S46" i="85"/>
  <c r="T46" i="85" s="1"/>
  <c r="S48" i="85"/>
  <c r="T48" i="85" s="1"/>
  <c r="S43" i="85"/>
  <c r="T43" i="85" s="1"/>
  <c r="S47" i="85"/>
  <c r="T47" i="85" s="1"/>
  <c r="S37" i="85"/>
  <c r="T37" i="85" s="1"/>
  <c r="S45" i="85"/>
  <c r="T45" i="85" s="1"/>
  <c r="S41" i="85"/>
  <c r="T41" i="85" s="1"/>
  <c r="S49" i="85"/>
  <c r="T49" i="85" s="1"/>
  <c r="R54" i="85"/>
  <c r="Q54" i="85"/>
  <c r="T54" i="85" s="1"/>
  <c r="R59" i="85"/>
  <c r="Q59" i="85"/>
  <c r="M53" i="85"/>
  <c r="R271" i="85"/>
  <c r="Q272" i="85"/>
  <c r="Q273" i="85"/>
  <c r="R58" i="85"/>
  <c r="Q58" i="85"/>
  <c r="T58" i="85" s="1"/>
  <c r="Q270" i="85"/>
  <c r="T65" i="85"/>
  <c r="R23" i="85"/>
  <c r="T23" i="85" s="1"/>
  <c r="R275" i="85"/>
  <c r="R274" i="85"/>
  <c r="R19" i="85"/>
  <c r="T19" i="85" s="1"/>
  <c r="R27" i="85"/>
  <c r="T27" i="85" s="1"/>
  <c r="R31" i="85"/>
  <c r="T31" i="85" s="1"/>
  <c r="T11" i="85"/>
  <c r="R18" i="85"/>
  <c r="T18" i="85" s="1"/>
  <c r="R22" i="85"/>
  <c r="T22" i="85" s="1"/>
  <c r="R26" i="85"/>
  <c r="T26" i="85" s="1"/>
  <c r="R30" i="85"/>
  <c r="T30" i="85" s="1"/>
  <c r="T66" i="85"/>
  <c r="T160" i="85"/>
  <c r="R272" i="85"/>
  <c r="Q276" i="85"/>
  <c r="T276" i="85" s="1"/>
  <c r="T275" i="85" l="1"/>
  <c r="T274" i="85"/>
  <c r="T271" i="85"/>
  <c r="T273" i="85"/>
  <c r="T270" i="85"/>
  <c r="T272" i="85"/>
  <c r="T35" i="85"/>
  <c r="R269" i="85"/>
  <c r="R266" i="85"/>
  <c r="R53" i="85"/>
  <c r="Q53" i="85"/>
  <c r="T59" i="85"/>
  <c r="T53" i="85" l="1"/>
  <c r="T266" i="85" s="1"/>
  <c r="Q269" i="85"/>
  <c r="T269" i="85" s="1"/>
  <c r="Q266" i="85"/>
  <c r="E6" i="84" l="1"/>
  <c r="E5" i="84"/>
  <c r="E4" i="84"/>
  <c r="E3" i="84"/>
  <c r="E7" i="84" l="1"/>
  <c r="E3" i="93" s="1"/>
  <c r="F3" i="93" l="1"/>
  <c r="BF12" i="83"/>
  <c r="BF11" i="83"/>
  <c r="BF10" i="83"/>
  <c r="BF9" i="83"/>
  <c r="BF8" i="83"/>
  <c r="BF7" i="83"/>
  <c r="BF6" i="83"/>
  <c r="BF5" i="83"/>
  <c r="BG7" i="83" l="1"/>
  <c r="BG11" i="83"/>
  <c r="BG5" i="83"/>
  <c r="BG9" i="83"/>
  <c r="BG13" i="83" l="1"/>
  <c r="B16" i="83" s="1"/>
  <c r="B19" i="83" s="1"/>
  <c r="E4" i="93" s="1"/>
  <c r="F4" i="93" s="1"/>
  <c r="B5" i="81" l="1"/>
  <c r="E7" i="93" s="1"/>
  <c r="F7" i="93" l="1"/>
  <c r="G3" i="80"/>
  <c r="C18" i="54"/>
  <c r="D13" i="54"/>
  <c r="C16" i="54" s="1"/>
  <c r="I16" i="80" l="1"/>
  <c r="I3" i="80"/>
  <c r="I11" i="80"/>
  <c r="I17" i="80"/>
  <c r="I5" i="80"/>
  <c r="I14" i="80"/>
  <c r="I9" i="80"/>
  <c r="I4" i="80"/>
  <c r="I12" i="80"/>
  <c r="I15" i="80"/>
  <c r="I8" i="80"/>
  <c r="I6" i="80"/>
  <c r="I7" i="80"/>
  <c r="I10" i="80"/>
  <c r="I13" i="80"/>
  <c r="E5" i="93" l="1"/>
  <c r="F5" i="93" s="1"/>
  <c r="E9" i="93" l="1"/>
  <c r="AC8" i="8"/>
  <c r="AB8" i="8"/>
  <c r="AA8" i="8"/>
  <c r="F9" i="93" l="1"/>
  <c r="AC64" i="8"/>
  <c r="AB64" i="8"/>
  <c r="AA64" i="8"/>
  <c r="AC50" i="8"/>
  <c r="AB50" i="8"/>
  <c r="AA50" i="8"/>
  <c r="AC36" i="8"/>
  <c r="AB36" i="8"/>
  <c r="AA36" i="8"/>
  <c r="AC22" i="8"/>
  <c r="AB22" i="8"/>
  <c r="AA22" i="8"/>
  <c r="B68" i="8" l="1"/>
  <c r="B54" i="8"/>
  <c r="B40" i="8"/>
  <c r="B26" i="8"/>
  <c r="B12" i="8"/>
  <c r="C11" i="8" l="1"/>
  <c r="C12" i="8"/>
  <c r="C10" i="8"/>
  <c r="Z8" i="8"/>
  <c r="Y8" i="8"/>
  <c r="X8" i="8"/>
  <c r="W8" i="8"/>
  <c r="V8" i="8"/>
  <c r="U8" i="8"/>
  <c r="T8" i="8"/>
  <c r="S8" i="8"/>
  <c r="R8" i="8"/>
  <c r="Q8" i="8"/>
  <c r="P8" i="8"/>
  <c r="O8" i="8"/>
  <c r="N8" i="8"/>
  <c r="M8" i="8"/>
  <c r="L8" i="8"/>
  <c r="K8" i="8"/>
  <c r="J8" i="8"/>
  <c r="I8" i="8"/>
  <c r="H8" i="8"/>
  <c r="G8" i="8"/>
  <c r="F8" i="8"/>
  <c r="E8" i="8"/>
  <c r="D8" i="8"/>
  <c r="C8" i="8"/>
  <c r="B8" i="8" l="1"/>
  <c r="C13" i="8" s="1"/>
  <c r="H11" i="8" l="1"/>
  <c r="B4" i="54" s="1"/>
  <c r="Z22" i="8" l="1"/>
  <c r="Y22" i="8"/>
  <c r="X22" i="8"/>
  <c r="W22" i="8"/>
  <c r="V22" i="8"/>
  <c r="U22" i="8"/>
  <c r="T22" i="8"/>
  <c r="S22" i="8"/>
  <c r="R22" i="8"/>
  <c r="Q22" i="8"/>
  <c r="P22" i="8"/>
  <c r="O22" i="8"/>
  <c r="N22" i="8"/>
  <c r="M22" i="8"/>
  <c r="L22" i="8"/>
  <c r="K22" i="8"/>
  <c r="J22" i="8"/>
  <c r="I22" i="8"/>
  <c r="H22" i="8"/>
  <c r="G22" i="8"/>
  <c r="F22" i="8"/>
  <c r="E22" i="8"/>
  <c r="D22" i="8"/>
  <c r="C22" i="8"/>
  <c r="Z36" i="8"/>
  <c r="Y36" i="8"/>
  <c r="X36" i="8"/>
  <c r="W36" i="8"/>
  <c r="V36" i="8"/>
  <c r="U36" i="8"/>
  <c r="T36" i="8"/>
  <c r="S36" i="8"/>
  <c r="R36" i="8"/>
  <c r="Q36" i="8"/>
  <c r="P36" i="8"/>
  <c r="O36" i="8"/>
  <c r="N36" i="8"/>
  <c r="M36" i="8"/>
  <c r="L36" i="8"/>
  <c r="K36" i="8"/>
  <c r="J36" i="8"/>
  <c r="I36" i="8"/>
  <c r="H36" i="8"/>
  <c r="G36" i="8"/>
  <c r="F36" i="8"/>
  <c r="E36" i="8"/>
  <c r="D36" i="8"/>
  <c r="C36" i="8"/>
  <c r="Z50" i="8"/>
  <c r="Y50" i="8"/>
  <c r="X50" i="8"/>
  <c r="W50" i="8"/>
  <c r="V50" i="8"/>
  <c r="U50" i="8"/>
  <c r="T50" i="8"/>
  <c r="S50" i="8"/>
  <c r="R50" i="8"/>
  <c r="Q50" i="8"/>
  <c r="P50" i="8"/>
  <c r="O50" i="8"/>
  <c r="N50" i="8"/>
  <c r="M50" i="8"/>
  <c r="L50" i="8"/>
  <c r="K50" i="8"/>
  <c r="J50" i="8"/>
  <c r="I50" i="8"/>
  <c r="H50" i="8"/>
  <c r="G50" i="8"/>
  <c r="F50" i="8"/>
  <c r="E50" i="8"/>
  <c r="D50" i="8"/>
  <c r="C50" i="8"/>
  <c r="Z64" i="8"/>
  <c r="Y64" i="8"/>
  <c r="X64" i="8"/>
  <c r="W64" i="8"/>
  <c r="V64" i="8"/>
  <c r="U64" i="8"/>
  <c r="T64" i="8"/>
  <c r="S64" i="8"/>
  <c r="R64" i="8"/>
  <c r="Q64" i="8"/>
  <c r="P64" i="8"/>
  <c r="O64" i="8"/>
  <c r="N64" i="8"/>
  <c r="M64" i="8"/>
  <c r="L64" i="8"/>
  <c r="K64" i="8"/>
  <c r="J64" i="8"/>
  <c r="I64" i="8"/>
  <c r="H64" i="8"/>
  <c r="G64" i="8"/>
  <c r="F64" i="8"/>
  <c r="E64" i="8"/>
  <c r="D64" i="8"/>
  <c r="C64" i="8"/>
  <c r="B50" i="8" l="1"/>
  <c r="B36" i="8"/>
  <c r="B64" i="8"/>
  <c r="B22" i="8"/>
  <c r="C68" i="8" l="1"/>
  <c r="C67" i="8"/>
  <c r="C66" i="8"/>
  <c r="C54" i="8"/>
  <c r="C53" i="8"/>
  <c r="C52" i="8"/>
  <c r="C40" i="8"/>
  <c r="C39" i="8"/>
  <c r="C38" i="8"/>
  <c r="C26" i="8"/>
  <c r="C25" i="8"/>
  <c r="C24" i="8"/>
  <c r="H39" i="8" l="1"/>
  <c r="B6" i="54" s="1"/>
  <c r="C69" i="8" l="1"/>
  <c r="H67" i="8"/>
  <c r="B8" i="54" s="1"/>
  <c r="C55" i="8"/>
  <c r="H53" i="8"/>
  <c r="B7" i="54" s="1"/>
  <c r="C27" i="8"/>
  <c r="H25" i="8"/>
  <c r="B5" i="54" s="1"/>
  <c r="C41" i="8"/>
  <c r="E6" i="93" l="1"/>
  <c r="F6" i="93" s="1"/>
  <c r="B9" i="54"/>
  <c r="B10" i="54" s="1"/>
  <c r="E8" i="93" l="1"/>
  <c r="F8" i="93" l="1"/>
  <c r="F10" i="93" s="1"/>
  <c r="E10" i="93"/>
</calcChain>
</file>

<file path=xl/sharedStrings.xml><?xml version="1.0" encoding="utf-8"?>
<sst xmlns="http://schemas.openxmlformats.org/spreadsheetml/2006/main" count="151300" uniqueCount="13077">
  <si>
    <t>Change Item</t>
  </si>
  <si>
    <t>Location of Change (Tab Name)</t>
  </si>
  <si>
    <t>Description of Change</t>
  </si>
  <si>
    <t>Date</t>
  </si>
  <si>
    <t>Comments</t>
  </si>
  <si>
    <t xml:space="preserve">Summary of Forest Fire Force Majeure Event
</t>
  </si>
  <si>
    <t>Last Update:
2022-04-08
(Rev: 3)</t>
  </si>
  <si>
    <t>Discipline / Activity</t>
  </si>
  <si>
    <t>Category Description</t>
  </si>
  <si>
    <r>
      <t xml:space="preserve">Base Pricing 
</t>
    </r>
    <r>
      <rPr>
        <sz val="11"/>
        <color theme="1"/>
        <rFont val="Calibri"/>
        <family val="2"/>
        <scheme val="minor"/>
      </rPr>
      <t>(Exhibit B Pricing)*</t>
    </r>
  </si>
  <si>
    <r>
      <t xml:space="preserve">Revised Pricing
</t>
    </r>
    <r>
      <rPr>
        <sz val="11"/>
        <color theme="1"/>
        <rFont val="Calibri"/>
        <family val="2"/>
        <scheme val="minor"/>
      </rPr>
      <t>(Actual JTD Costs)</t>
    </r>
  </si>
  <si>
    <t>Price Delta</t>
  </si>
  <si>
    <t>Supporting Tabs</t>
  </si>
  <si>
    <t>Mobilization Events</t>
  </si>
  <si>
    <t xml:space="preserve">The Ontario Ministry of Northern Development, Mines, Natural Resources and Forestry imposed restrictions under Emergency Area Order 2021-13 (EAO-13) on July 19, 2021 which effectively shut-down all active work in Workfronts 1 through 6 and the western limit of Workfront 7 [Structures D001 to D017].
As the fire shut-down work in in Workfronts 1 through 6 and the western limit of Workfront 7 [Structures D001 to D017], Valard mobilized all crews to east of the Pic River (east of Marathon, Ontario) in order to perform as much work as possible to keep the Project moving forward. This resulted in addiitional mobilization of crews. </t>
  </si>
  <si>
    <t>Mobilization Events - Fire
Mobilization - B-2.3C Bid_Sheet</t>
  </si>
  <si>
    <t xml:space="preserve">Mobilization events from West to East and from East to West. </t>
  </si>
  <si>
    <t>Erection Crew Standby</t>
  </si>
  <si>
    <t>Valard attempted to mobilize as many crews from the west side of the Project to the East side to mitigate loss and maximize productivity despite the unanticipated Order. Valard was performing significant erection work at the time of the suspension. While some erection crews were able to be relocated to the East side of the Project, there was simply not enough work space available for erection workers as there would have been but for the fire and associated suspension. The result was several erection workers were unable to work until the Order was lifted. 
To highlight this, Valard provides an overview of the anticipated erection crew days highlighted on had the fire not incurred and compares that to the actual crew days spent during the period of suspension. These crew days were turned into lost crew weeks for the period of shutdown. As there is an applicable Contractual Unit Rate for Erection Crew standby, Valard has quantified its claim on that basis. 
Significantly, having no knowledge when this Order would be lifted, Valard was left in a state of uncertainty, and the decisions as to staffing and resourcing had to be made in light of the unpredictable situation.</t>
  </si>
  <si>
    <t>See 'Erection Crew Standby' tab for detail of lost productive days</t>
  </si>
  <si>
    <t>Equipment Standby</t>
  </si>
  <si>
    <t>There was equipment stranded in the restricted fire zone. It was initially determined by the parties that it is only proper to charge standby for the equipment actually planned to be used during the period of shutdown. Valard relies on Force Account Rates which the parties have used to calculate losses previously, to quantify this loss. 
Significantly, not all equipment could be remobilized the east side of the Project. There was restricted workfront on the east side of the process, and Valard was already trying to fit as many Project resources as possible on this half of the Project. Further equipment would have contributed to an already existing congested worksite problem, potentially leading to further productivity losses.</t>
  </si>
  <si>
    <t>Direct Activity Supervision</t>
  </si>
  <si>
    <t xml:space="preserve">Valard incurred additional supervisor time due to the fire. Supervisors can cover a sufficient amount of resources (crews) when provided with long stretches of linear workfront. The Order suspending work resulted in Valard’s team having to plan resources in a reactionary manner, which resulted in putting smaller amounts of crews spread out along the east side of the Project in a piecemeal manner. Not having the lengthy stretches of workfront, resulted in supervision not being able to be allocated in a profitable manner. Valard estimates that two additional Right of Way Supervisors, two additional foundation supervisors, two additional assembly supervisors, two additional erection supervisors and two additional stringing supervisors were necessary. </t>
  </si>
  <si>
    <t>Additional ROW, Foundation, Assembly, Erection, and Stringing supervision detailed in 'Direct Activity Supervision' tab</t>
  </si>
  <si>
    <t>Fire Mitigation</t>
  </si>
  <si>
    <t xml:space="preserve">Valard captured costs relating to the procurement and transportation of fire suppression equipment, as well as necessary training for its team. </t>
  </si>
  <si>
    <t xml:space="preserve">Procurement and required resources for the placement of fire suppression equipment.  Includes supplies such as additional fire caches. </t>
  </si>
  <si>
    <t>Camps</t>
  </si>
  <si>
    <t>Due to the fire, Nipigon camp, on the west side of the Project was required to stay open longer. This resulted in additional camp operational costs, including facility fees, entities, rent charges and security being incurred to Valard. The period of two months the fire stopped work in the west portion of the Project, resulted in two months the camp needed to stay open longer [camp was initially intended to close at the end of September, 2021, and did not actually close until the end of November, 2021. In order to quantify the camp extension, Valard applied a reduced Force Account Rate (reduced as the camp was not operational).</t>
  </si>
  <si>
    <t>Camps - Mandays</t>
  </si>
  <si>
    <t xml:space="preserve">Extension of Nipigon Camp </t>
  </si>
  <si>
    <t>All Season Access</t>
  </si>
  <si>
    <t xml:space="preserve">The loss of construction time in western portion of the Project had the potential to result in significant schedule extension and associated costs (at the time there was no indication how long the Order could stay in place for). To attempt to mitigate the delay, Valard moved resources over to the eastern side of the Project. While the increase of resources on the eastern portion of the Project allowed a greater volume of work to be performed during the shut-down period, overall progress was still significantly hindered due to replanning time, remobilization, and an overall hindered productivity due to the now patchwork deployment of resources on a crowed east portion of the Project.  
Following the shutdown period, Valard sought to regain schedule and reduce impacts of the experienced delay. Work in the west was then pushed into the 2021-2022 winter. To ensure available resources could be dedicated to the west side of the Project during the 2021-2022 winter season, Valard attempted to realize an early start on the remaining work in Workfront six. This could only be accomplished by beginging work in that area prior to the planned winter season, and altering the planned use of a winter access road to an all-season road. While time was saved, reducing the need for costs associated with schedule extension, the alteration of the construction plan resulted in additional construction costs. </t>
  </si>
  <si>
    <r>
      <t xml:space="preserve">While time was saved, reducing the need for costs associated with schedule extension, the alteration of the construction plan resulted in additional construction costs. A brief description of these costs are outlined below: 
</t>
    </r>
    <r>
      <rPr>
        <b/>
        <sz val="11"/>
        <color theme="1"/>
        <rFont val="Calibri"/>
        <family val="2"/>
        <scheme val="minor"/>
      </rPr>
      <t xml:space="preserve">Construction Activities: </t>
    </r>
    <r>
      <rPr>
        <sz val="11"/>
        <color theme="1"/>
        <rFont val="Calibri"/>
        <family val="2"/>
        <scheme val="minor"/>
      </rPr>
      <t xml:space="preserve">Significantly, development of winter access roads are less costly than construction of all season roads. Valard is seeking the delta between subcontractor unit rates, plus markup, for the difference between performing all-season access and winter access roads. 
In addition, developing all-season access requires procurement of material, namely gravel, as well as hauling and spreading costs of that gravel. The cost of this material could have been avoided for all sections of the access road that were initially planned to be performed as winter roads. 
Winter access also allows Valard to take advantage of the use of snowfill crossings. As a portion of this work could no longer proceed in the winter, Valard could no longer use snowfill crossings and instead had to incur the cost associated with use of a bridge, culvert or rigmat.
</t>
    </r>
    <r>
      <rPr>
        <b/>
        <sz val="11"/>
        <color theme="1"/>
        <rFont val="Calibri"/>
        <family val="2"/>
        <scheme val="minor"/>
      </rPr>
      <t xml:space="preserve">Maintenance Costs: </t>
    </r>
    <r>
      <rPr>
        <sz val="11"/>
        <color theme="1"/>
        <rFont val="Calibri"/>
        <family val="2"/>
        <scheme val="minor"/>
      </rPr>
      <t xml:space="preserve">There is significantly more maintenance costs associated with maintaining an all-season access road as compared to performing winter maintenance.   
</t>
    </r>
    <r>
      <rPr>
        <b/>
        <sz val="11"/>
        <color theme="1"/>
        <rFont val="Calibri"/>
        <family val="2"/>
        <scheme val="minor"/>
      </rPr>
      <t xml:space="preserve">
Reclamation Costs: </t>
    </r>
    <r>
      <rPr>
        <sz val="11"/>
        <color theme="1"/>
        <rFont val="Calibri"/>
        <family val="2"/>
        <scheme val="minor"/>
      </rPr>
      <t>Reclamation work for winter access is minimal. However, reclamation work for all-season access roads is significantly more, involving recountering the land, removing gravel and reseeding areas. There are minimal reclamation costs associated with winter access.  
NOTE: A listing of all season roads built is included in the 'All Season Access - Roads Built' Tab</t>
    </r>
  </si>
  <si>
    <t xml:space="preserve">Total: </t>
  </si>
  <si>
    <t>Forest Fires - Mobilizations &amp; Demobilizations</t>
  </si>
  <si>
    <t>Crew</t>
  </si>
  <si>
    <t>Schedule B2
Mob/Demb Rate</t>
  </si>
  <si>
    <t>Number of Crews</t>
  </si>
  <si>
    <t>Number of Mobs</t>
  </si>
  <si>
    <t>Cost</t>
  </si>
  <si>
    <t>Helical Pile</t>
  </si>
  <si>
    <t xml:space="preserve">Upon shutdown on the West portion of the project due to fire the crews listed moved to the Eastern portion of the project where fire restrictions were not in place in order to continue project progression - This was the first mobilization event. Upon lifting of the fire restrictions crews were required to mobilize back to the Western portion of the project - this is the 2nd mobilization event. A total of two mobilization events apply to applicable crews </t>
  </si>
  <si>
    <t>Drilled Pier</t>
  </si>
  <si>
    <t>Lattice Assembly</t>
  </si>
  <si>
    <t>Tower Erection</t>
  </si>
  <si>
    <t>EXHIBIT B-2.3C</t>
  </si>
  <si>
    <t>Project Name:</t>
  </si>
  <si>
    <t>East - West Ontario Transmission Tie Line</t>
  </si>
  <si>
    <t>Basis of Data:</t>
  </si>
  <si>
    <t>QTY</t>
  </si>
  <si>
    <t>Unit</t>
  </si>
  <si>
    <t>Helicopter</t>
  </si>
  <si>
    <t>Mt'l</t>
  </si>
  <si>
    <t>Reference</t>
  </si>
  <si>
    <t>Dia</t>
  </si>
  <si>
    <t>Lgth</t>
  </si>
  <si>
    <t>Width</t>
  </si>
  <si>
    <t>Estimate</t>
  </si>
  <si>
    <t>Costs</t>
  </si>
  <si>
    <t>Material</t>
  </si>
  <si>
    <t>Labor</t>
  </si>
  <si>
    <t>Services</t>
  </si>
  <si>
    <t>Total</t>
  </si>
  <si>
    <t>WBS</t>
  </si>
  <si>
    <t>Code</t>
  </si>
  <si>
    <t>Description</t>
  </si>
  <si>
    <t>QTY / Notes:</t>
  </si>
  <si>
    <t>Ft</t>
  </si>
  <si>
    <t>UOM</t>
  </si>
  <si>
    <t>Labor (Subcontract)</t>
  </si>
  <si>
    <t>$</t>
  </si>
  <si>
    <t>Transmission Line, Engineering</t>
  </si>
  <si>
    <t>ENG</t>
  </si>
  <si>
    <t>Eng</t>
  </si>
  <si>
    <t>Engineering and Design</t>
  </si>
  <si>
    <t>km</t>
  </si>
  <si>
    <t>Route Survey AKA: Plan &amp; Profile</t>
  </si>
  <si>
    <t>Route Geotech. Info (percentage of all Structures)</t>
  </si>
  <si>
    <t>Tangents</t>
  </si>
  <si>
    <t>Review of Transmission &amp; Tech Support</t>
  </si>
  <si>
    <t>Poles per</t>
  </si>
  <si>
    <t>Assemble &amp; Install Lattice Structures, Ground Installed (Populated from Input Sheet)</t>
  </si>
  <si>
    <t>Designation</t>
  </si>
  <si>
    <t>Tangent</t>
  </si>
  <si>
    <r>
      <t>F17-31</t>
    </r>
    <r>
      <rPr>
        <sz val="9"/>
        <rFont val="Arial"/>
        <family val="2"/>
      </rPr>
      <t>:All Quantities &amp; Unit Costs inputted in tab "B-2 Structure_Install_Input". Material provided by NEER, installation by Contractor.</t>
    </r>
  </si>
  <si>
    <t>STRUC</t>
  </si>
  <si>
    <t>Assmb</t>
  </si>
  <si>
    <t>Struc</t>
  </si>
  <si>
    <t>Guyed Y, Light</t>
  </si>
  <si>
    <t>GTL</t>
  </si>
  <si>
    <t>Guyed Y, Heavy</t>
  </si>
  <si>
    <t>GTH</t>
  </si>
  <si>
    <t>Guyed Y, FC</t>
  </si>
  <si>
    <t>GTF</t>
  </si>
  <si>
    <t>Self Supporting Tower, Light</t>
  </si>
  <si>
    <t>STL</t>
  </si>
  <si>
    <t>Self Supporting Tower, Heavy</t>
  </si>
  <si>
    <t>STH</t>
  </si>
  <si>
    <t>Self Supporting Tower, FC</t>
  </si>
  <si>
    <t>STF</t>
  </si>
  <si>
    <t>Self Supporting Small Angle</t>
  </si>
  <si>
    <t>SRF</t>
  </si>
  <si>
    <t>Self Supporting Strain 0 - 30</t>
  </si>
  <si>
    <t>SSX</t>
  </si>
  <si>
    <t>Self Supporting Deadend 0 - 30</t>
  </si>
  <si>
    <t>SDX</t>
  </si>
  <si>
    <t>Self Supporting Deadend 30-90</t>
  </si>
  <si>
    <t>Self Supporting Deadend 60</t>
  </si>
  <si>
    <t>Self Supporting Deadend 90</t>
  </si>
  <si>
    <t>SDM/SDV</t>
  </si>
  <si>
    <t>Three- Pole Dead End</t>
  </si>
  <si>
    <t>SSH</t>
  </si>
  <si>
    <t>SDH</t>
  </si>
  <si>
    <t>Assemble &amp; Install Lattice Structures, Helicopter Installed (Populated from Input Sheet)</t>
  </si>
  <si>
    <r>
      <t>F35-49</t>
    </r>
    <r>
      <rPr>
        <sz val="9"/>
        <rFont val="Arial"/>
        <family val="2"/>
      </rPr>
      <t>:All Quantities &amp; Unit Costs inputted in tab "B-2 Structure_Install_Input". Material provided by NEER, installation by Contractor.</t>
    </r>
  </si>
  <si>
    <t>Structures Other:</t>
  </si>
  <si>
    <r>
      <t>F53</t>
    </r>
    <r>
      <rPr>
        <sz val="9"/>
        <rFont val="Arial"/>
        <family val="2"/>
      </rPr>
      <t xml:space="preserve">:Include material &amp; labor for installaing structure number &amp; safety signs. </t>
    </r>
    <r>
      <rPr>
        <b/>
        <sz val="9"/>
        <rFont val="Arial"/>
        <family val="2"/>
      </rPr>
      <t>F54</t>
    </r>
    <r>
      <rPr>
        <sz val="9"/>
        <rFont val="Arial"/>
        <family val="2"/>
      </rPr>
      <t>: Include material &amp; Labor to install Bird Discouragers on structure.</t>
    </r>
  </si>
  <si>
    <t>Structure Number Assembly &amp; Safety Signs</t>
  </si>
  <si>
    <t>Ea.</t>
  </si>
  <si>
    <t>Bird Discouragers</t>
  </si>
  <si>
    <t>Foundations Guyed-Y:</t>
  </si>
  <si>
    <r>
      <t>F58-59:</t>
    </r>
    <r>
      <rPr>
        <sz val="9"/>
        <rFont val="Arial"/>
        <family val="2"/>
      </rPr>
      <t>Include all material, labor, and construction equipment to install Guy Wire, including assemblies</t>
    </r>
  </si>
  <si>
    <t>Guy Wires + Assemblies, Structure Types GTL &amp; GTH</t>
  </si>
  <si>
    <t>Guy Wires + Assemblies, Structure Type GTH</t>
  </si>
  <si>
    <t>Guy Anchors</t>
  </si>
  <si>
    <r>
      <t>F65-72:</t>
    </r>
    <r>
      <rPr>
        <sz val="9"/>
        <rFont val="Arial"/>
        <family val="2"/>
      </rPr>
      <t>Include all material, labor, and construction equipment to install Guy Anchors</t>
    </r>
  </si>
  <si>
    <t>FOND</t>
  </si>
  <si>
    <t>Fond</t>
  </si>
  <si>
    <t>Guy Anchor, Rock</t>
  </si>
  <si>
    <t>AN1</t>
  </si>
  <si>
    <t>SP-01</t>
  </si>
  <si>
    <t>Guy Anchor, Single Anchors w/ Secondary Grout</t>
  </si>
  <si>
    <t>AN2</t>
  </si>
  <si>
    <t>Guy Anchor, Double Soil Anchors</t>
  </si>
  <si>
    <t>AN3</t>
  </si>
  <si>
    <t>SP-02</t>
  </si>
  <si>
    <t>SP-03</t>
  </si>
  <si>
    <t>Guy Anchor, Double Soil Anchors w/ Secondary Grout</t>
  </si>
  <si>
    <t>AN4</t>
  </si>
  <si>
    <t>SP-04</t>
  </si>
  <si>
    <t>SP-05</t>
  </si>
  <si>
    <t>SP-06</t>
  </si>
  <si>
    <t>Structure Foundations (Populated from Input Sheet)</t>
  </si>
  <si>
    <r>
      <t>F77-104</t>
    </r>
    <r>
      <rPr>
        <sz val="9"/>
        <rFont val="Arial"/>
        <family val="2"/>
      </rPr>
      <t>:All Quantities &amp; Unit Costs inputted in tab "B-2 Foundation_Install_Input".</t>
    </r>
  </si>
  <si>
    <t>Soil Conditions</t>
  </si>
  <si>
    <t>Guyed Y Micropile Foundation with Precast Cap</t>
  </si>
  <si>
    <t>F-1</t>
  </si>
  <si>
    <t>SP-1</t>
  </si>
  <si>
    <t>SP-2</t>
  </si>
  <si>
    <t>Guyed Y Helical Foundation with Cast in Place Cap</t>
  </si>
  <si>
    <t>F-2</t>
  </si>
  <si>
    <t>SP-3</t>
  </si>
  <si>
    <t>F-3</t>
  </si>
  <si>
    <t>Drilled Pier, 2.8 Meter Depth, 762MM Dia &amp; Less</t>
  </si>
  <si>
    <t>ALL</t>
  </si>
  <si>
    <t>Drilled Pier, 2.8 Meter Depth, 762 &lt; Diameter &gt;= 1828.8</t>
  </si>
  <si>
    <t>Drilled Pier, 2.8 Meter Depth, 1828.8 &lt; Diameter &gt;= 2438.4</t>
  </si>
  <si>
    <t>Drilled Pier, 2.8 Meter Depth, 2438.4 &lt; Diameter &gt;= 3657.4</t>
  </si>
  <si>
    <t>Drilled Pier, 12.8 Meter Depth, 762MM Dia &amp; Less</t>
  </si>
  <si>
    <t>Drilled Pier, 12.8 Meter Depth, 762 &lt; Diameter &gt;= 1828.8</t>
  </si>
  <si>
    <t>Drilled Pier, 12.8 Meter Depth, 1828.8 &lt; Diameter &gt;= 2438.4</t>
  </si>
  <si>
    <t>Drilled Pier, 12.8 Meter Depth, 2438.4 &lt; Diameter &gt;= 3657.4</t>
  </si>
  <si>
    <t>Guyed Y Grillage</t>
  </si>
  <si>
    <t>F-4</t>
  </si>
  <si>
    <t>SP-4</t>
  </si>
  <si>
    <t>SP-5</t>
  </si>
  <si>
    <t>Self-Supporting Micropile Foundation with Cast in Place Cap</t>
  </si>
  <si>
    <t>F-5</t>
  </si>
  <si>
    <t>Self-Supporting Helical Pier Foundation with Cast in Place Cap</t>
  </si>
  <si>
    <t>F-6</t>
  </si>
  <si>
    <t>F-7</t>
  </si>
  <si>
    <t>Self-Supporting Grillage Foundation</t>
  </si>
  <si>
    <t>F-8</t>
  </si>
  <si>
    <t>Self-Supporting H Pile Foundation</t>
  </si>
  <si>
    <t>F-9</t>
  </si>
  <si>
    <t>Self-Suporting Monopole Micropile Foundation, SDH</t>
  </si>
  <si>
    <t>F-10</t>
  </si>
  <si>
    <t>Self-Suporting Monopole Micropile Foundation, SSH</t>
  </si>
  <si>
    <t>Self-Suporting Monopole Micropile Foundation, SDM</t>
  </si>
  <si>
    <t>Self-Suporting Monopole Helical Pier Foundation, SDH</t>
  </si>
  <si>
    <t>F-11</t>
  </si>
  <si>
    <t>Self-Suporting Monopole Helical Pier Foundation, SSH</t>
  </si>
  <si>
    <t>Self-Suporting Monopole Helical Pier Foundation, SDM</t>
  </si>
  <si>
    <t>Contractor Foundation Alternate Proposal</t>
  </si>
  <si>
    <t>Contractor Foundation Alternate Proposal - Foundation Engineering</t>
  </si>
  <si>
    <t>Lot</t>
  </si>
  <si>
    <t>Contractor Foundation Alternate Proposal - Geotechnical Investigation</t>
  </si>
  <si>
    <t>Conductor, wire, fiber, suspension &amp; clamp:</t>
  </si>
  <si>
    <r>
      <t>F109:</t>
    </r>
    <r>
      <rPr>
        <sz val="9"/>
        <rFont val="Arial"/>
        <family val="2"/>
      </rPr>
      <t xml:space="preserve"> Include Quantitiy, Labor, and Construction Equipment Costs to Install Conductor. Material provided by NEER.</t>
    </r>
  </si>
  <si>
    <r>
      <t>F110-114</t>
    </r>
    <r>
      <rPr>
        <sz val="9"/>
        <rFont val="Arial"/>
        <family val="2"/>
      </rPr>
      <t>:Include all material, labor, and construction equipment to install. Please provide Quantity as well.</t>
    </r>
  </si>
  <si>
    <t>COND</t>
  </si>
  <si>
    <t>Wire</t>
  </si>
  <si>
    <t>Conductor</t>
  </si>
  <si>
    <t>Grackle</t>
  </si>
  <si>
    <t>1192 kcmil</t>
  </si>
  <si>
    <t>ACSR</t>
  </si>
  <si>
    <t>Conductor Splice Assembly</t>
  </si>
  <si>
    <t>m per Reel</t>
  </si>
  <si>
    <t>Ea</t>
  </si>
  <si>
    <t>Conductor Compression Deadend, Single Tongue</t>
  </si>
  <si>
    <t>lbs/ft</t>
  </si>
  <si>
    <t>Conductor Compression Deadend, Double Tongue</t>
  </si>
  <si>
    <t>Conductor Spacers</t>
  </si>
  <si>
    <t>Conductor Vibration Dampers</t>
  </si>
  <si>
    <t>Air Flow Spoilers</t>
  </si>
  <si>
    <t>Shield Wire</t>
  </si>
  <si>
    <r>
      <t>F119-129</t>
    </r>
    <r>
      <rPr>
        <sz val="9"/>
        <rFont val="Arial"/>
        <family val="2"/>
      </rPr>
      <t>:Include all material, labor, and construction equipment to install. Please provide Quantity as well.</t>
    </r>
  </si>
  <si>
    <r>
      <t>F130-131:</t>
    </r>
    <r>
      <rPr>
        <sz val="9"/>
        <rFont val="Arial"/>
        <family val="2"/>
      </rPr>
      <t xml:space="preserve"> Include all material, labor, and construction equipment to install.</t>
    </r>
  </si>
  <si>
    <t>OPGW Cable: Fiber</t>
  </si>
  <si>
    <t>OPGW Cable: (Splice Box)</t>
  </si>
  <si>
    <t>OPGW Cable: (Splicing &amp; Testing)</t>
  </si>
  <si>
    <t>OHGW Cable (mostly used for double circuits)</t>
  </si>
  <si>
    <t>Shield Wire Splice Assembly</t>
  </si>
  <si>
    <t>Fiber Repeater Stations</t>
  </si>
  <si>
    <t>Suspension Clamps For OPGW / OHGW (Shield Wire Assembly) Tangents</t>
  </si>
  <si>
    <t>Suspension Clamps For OPGW / OHGW (Shield Wire Assembly) Dead End</t>
  </si>
  <si>
    <t>Strain Clamp For OPGW / OHGW</t>
  </si>
  <si>
    <t>Vibration Dampers, Shield Wire</t>
  </si>
  <si>
    <t>Vibration Dampers, OPGW</t>
  </si>
  <si>
    <t>Bird Diverter Assembly - Shield Wire</t>
  </si>
  <si>
    <t>Bird Diverter Assembly - OPGW</t>
  </si>
  <si>
    <t>Insul</t>
  </si>
  <si>
    <t>Insulators</t>
  </si>
  <si>
    <r>
      <t>F133-146:</t>
    </r>
    <r>
      <rPr>
        <sz val="9"/>
        <rFont val="Arial"/>
        <family val="2"/>
      </rPr>
      <t xml:space="preserve"> Include all material, labor, and construction equipment to install. Please provide Quantity as well.</t>
    </r>
  </si>
  <si>
    <t>Suspension Insulator, I-String, 120K, Composite</t>
  </si>
  <si>
    <t>Suspension Insulator, V-String, 120K Composite</t>
  </si>
  <si>
    <t>Suspension Insulator, I-String, 160K, Composite</t>
  </si>
  <si>
    <t>Suspension Insulator, V-String, 160K Composite</t>
  </si>
  <si>
    <t>Suspension Insulator, I-String, 178K, Composite</t>
  </si>
  <si>
    <t>Suspension Insulator, I-String, 120K, Ceramic</t>
  </si>
  <si>
    <t>Suspension Insulator, I-String, 160K, Ceramic</t>
  </si>
  <si>
    <t>Suspension Insulator, I-String, 222K, Ceramic</t>
  </si>
  <si>
    <t>Suspension Insulator, Post, 120K, Ceramic</t>
  </si>
  <si>
    <t>Suspension Insulator, I-String, 120K, Glass</t>
  </si>
  <si>
    <t>Suspension Insulator, I-String, 160K, Glass</t>
  </si>
  <si>
    <t>Suspension Insulator, I-String, 222K, Glass</t>
  </si>
  <si>
    <t>Suspension Insulator, Post, 120K, Composite</t>
  </si>
  <si>
    <t>Suspension Insulator, Post, 120K, Glass</t>
  </si>
  <si>
    <t>Assb</t>
  </si>
  <si>
    <t>Assembly, Supension</t>
  </si>
  <si>
    <r>
      <rPr>
        <b/>
        <sz val="9"/>
        <rFont val="Arial"/>
        <family val="2"/>
      </rPr>
      <t>F133-146:</t>
    </r>
    <r>
      <rPr>
        <sz val="9"/>
        <rFont val="Arial"/>
        <family val="2"/>
      </rPr>
      <t xml:space="preserve"> Include all material, labor, and construction equipment to install. Please provide Quantity as well.</t>
    </r>
  </si>
  <si>
    <t>Assembly, Supension, I-String</t>
  </si>
  <si>
    <t>Assembly, Supension, V-String</t>
  </si>
  <si>
    <t>Assembly, Supension, Post</t>
  </si>
  <si>
    <t>Suspension Clamp for Grackle Cable</t>
  </si>
  <si>
    <t>Strain Clamp for Grackle Cable</t>
  </si>
  <si>
    <t>Animal / Bird Guards</t>
  </si>
  <si>
    <t>Misc. Anchor Shackle, Ball Eye, etc. (1 Lot Per Structure)</t>
  </si>
  <si>
    <r>
      <t>Grounding</t>
    </r>
    <r>
      <rPr>
        <sz val="10"/>
        <rFont val="Arial"/>
        <family val="2"/>
      </rPr>
      <t>:</t>
    </r>
  </si>
  <si>
    <r>
      <t>F159-165</t>
    </r>
    <r>
      <rPr>
        <sz val="9"/>
        <rFont val="Arial"/>
        <family val="2"/>
      </rPr>
      <t>:Include all material, labor, and construction equipment to install. Please provide Quantity as well. This includes ground wire, ground rods, and all caldwelds.</t>
    </r>
  </si>
  <si>
    <t>Grounding - Counterpoise in Rock</t>
  </si>
  <si>
    <t>Grounding - Counterpoise in Soil</t>
  </si>
  <si>
    <t>Grounding - Rock Anchor</t>
  </si>
  <si>
    <t>Grounding - Rod in Rock</t>
  </si>
  <si>
    <t>Grounding - Rod in Soil</t>
  </si>
  <si>
    <t>Grounding - Fence</t>
  </si>
  <si>
    <t>Grounding - Misc., Railroad</t>
  </si>
  <si>
    <t>Roads, Access Ways, misc. civil</t>
  </si>
  <si>
    <t>Right of Way Clearing</t>
  </si>
  <si>
    <t>CIV</t>
  </si>
  <si>
    <t>Clear</t>
  </si>
  <si>
    <t>Clearing Hand</t>
  </si>
  <si>
    <t>Ac.</t>
  </si>
  <si>
    <t>Clearing Mechanical</t>
  </si>
  <si>
    <t>Grubbing</t>
  </si>
  <si>
    <t>Timber Removal</t>
  </si>
  <si>
    <t xml:space="preserve">Debris Removal </t>
  </si>
  <si>
    <t>ROW Restoration</t>
  </si>
  <si>
    <t>Acc</t>
  </si>
  <si>
    <t>Cut &amp; Fill for site access &amp; Crane pads</t>
  </si>
  <si>
    <t>m^3</t>
  </si>
  <si>
    <t>Structure Equipment Access</t>
  </si>
  <si>
    <t>Site / Transmission Access roads:</t>
  </si>
  <si>
    <t>AN - New Road</t>
  </si>
  <si>
    <t>Sf.</t>
  </si>
  <si>
    <t>Upgd</t>
  </si>
  <si>
    <t>AU1 - Existing Road, Minor Upgrade</t>
  </si>
  <si>
    <t>AU2 - Existing Road, Major Upgrade</t>
  </si>
  <si>
    <t>AE1 - Existing Road Repair</t>
  </si>
  <si>
    <t>AE2 - Municipal and Provincial Roads and Highways</t>
  </si>
  <si>
    <t>Wetland Roads</t>
  </si>
  <si>
    <t>Water Crossing, Culvert, 0.5M Dia, 1M Length</t>
  </si>
  <si>
    <t>Water Crossing, Culvert, 1.5M Dia, 3M Length</t>
  </si>
  <si>
    <t>Water Crossing, Culvert, 2.5M Dia, 5M Length</t>
  </si>
  <si>
    <t>Water Crossing, Culvert, 3.0M Dia, 7M Length</t>
  </si>
  <si>
    <t>Water Crossing, Bridge 0.5M Dia, 1M Length</t>
  </si>
  <si>
    <t>Water Crossing, Bridge 1.5M Dia, 3M Length</t>
  </si>
  <si>
    <t>Water Crossing, Bridge, 2.5M Dia, 5M Length</t>
  </si>
  <si>
    <t>Water Crossing, Bridge, 3.0M Dia, 7M Length</t>
  </si>
  <si>
    <t>Water Crossing, Greater than 7M Length</t>
  </si>
  <si>
    <t>Maintence Road Way</t>
  </si>
  <si>
    <t>Gravel Removal Costs</t>
  </si>
  <si>
    <t>Yds</t>
  </si>
  <si>
    <t>Laydown Yard</t>
  </si>
  <si>
    <t>Staging Yards</t>
  </si>
  <si>
    <t xml:space="preserve">Restoration - ROW / access ways / laydowns  </t>
  </si>
  <si>
    <t>SWPPP/BMPs - design, furnish, Install, monitor, maintain, remove (hay bails, silt fencing, etc.</t>
  </si>
  <si>
    <t>Fencing, repair, new Permanent</t>
  </si>
  <si>
    <t>m.</t>
  </si>
  <si>
    <t>Fencing, Temporary</t>
  </si>
  <si>
    <t>Special Considerations:</t>
  </si>
  <si>
    <t>Construction / Traffic Control</t>
  </si>
  <si>
    <t>Mo</t>
  </si>
  <si>
    <t>Construction Security</t>
  </si>
  <si>
    <t>Contractors Other Costs</t>
  </si>
  <si>
    <t>GA</t>
  </si>
  <si>
    <t>COC</t>
  </si>
  <si>
    <t>Field Offices, Temp Facilities, Man-Camps, Staff, G &amp; A, Contractor</t>
  </si>
  <si>
    <t>Contractor Mob/DeMob</t>
  </si>
  <si>
    <t xml:space="preserve">Move Around - Clearing  </t>
  </si>
  <si>
    <t>Move Around - Access Road Installation</t>
  </si>
  <si>
    <t>Move Around - Grillage Foundation Installation</t>
  </si>
  <si>
    <t>Move Around - Tower Erection</t>
  </si>
  <si>
    <t>Move Around - Stringing</t>
  </si>
  <si>
    <t>Move Around - Site Preparation</t>
  </si>
  <si>
    <t>Move Around - Blocking</t>
  </si>
  <si>
    <t>Move Around - Lattice Assembly</t>
  </si>
  <si>
    <t>Move Around - Guy Installation</t>
  </si>
  <si>
    <t>Move Around - Plumbing</t>
  </si>
  <si>
    <t>Move Around - Helical Pile Installation</t>
  </si>
  <si>
    <t>Move Around - Micro-pile or Anchor Installation</t>
  </si>
  <si>
    <t>Move Around - Drilled Pier Installation</t>
  </si>
  <si>
    <t>Stand By Rate - Clearing Crew</t>
  </si>
  <si>
    <t>Weekly</t>
  </si>
  <si>
    <t>Stand By Rate - Access Road Installation Crew</t>
  </si>
  <si>
    <t>Stand By Rate - Grillage Foundation Installation Crew</t>
  </si>
  <si>
    <t>Stand By Rate - Tower Erection Crew</t>
  </si>
  <si>
    <t>Stand By Rate - Stringing Crew</t>
  </si>
  <si>
    <t>Stand By Rate - Site Preparation Crew</t>
  </si>
  <si>
    <t>Stand By Rate - Blocking Crew</t>
  </si>
  <si>
    <t>Stand By Rate - Lattice Assembly Crew</t>
  </si>
  <si>
    <t>Stand By Rate - Guy Installation Crew</t>
  </si>
  <si>
    <t>Stand By Rate - Plumbing Crew</t>
  </si>
  <si>
    <t>Stand By Rate - Helical Installation Crew</t>
  </si>
  <si>
    <t>Stand By Rate - Micro-pile or Anchor Installation Crew</t>
  </si>
  <si>
    <t>Stand By Rate - Drilled Pier Installation Crew</t>
  </si>
  <si>
    <t>CS</t>
  </si>
  <si>
    <t>Construction Surveying</t>
  </si>
  <si>
    <t>Material Management, Contractor</t>
  </si>
  <si>
    <t>Testing &amp; Commissiong, Contractor</t>
  </si>
  <si>
    <t>PM</t>
  </si>
  <si>
    <t>Project Management</t>
  </si>
  <si>
    <t>Performance / Payment Bonds</t>
  </si>
  <si>
    <t>Permitting Support</t>
  </si>
  <si>
    <t>TAX</t>
  </si>
  <si>
    <t>Taxes</t>
  </si>
  <si>
    <t>Subtotal Transmission Costs</t>
  </si>
  <si>
    <t>SUMMARY</t>
  </si>
  <si>
    <t>Labor &amp; Equipment</t>
  </si>
  <si>
    <t>Structures</t>
  </si>
  <si>
    <t>Foundations</t>
  </si>
  <si>
    <t>Civil Work</t>
  </si>
  <si>
    <t>Material Management, Testing, Commisioning, Permitting Support</t>
  </si>
  <si>
    <t>Contractor G&amp;A, Mob &amp; DeMob, Field Offices, Man Camps</t>
  </si>
  <si>
    <t>Additional Instructions</t>
  </si>
  <si>
    <r>
      <rPr>
        <b/>
        <sz val="9"/>
        <rFont val="Arial"/>
        <family val="2"/>
      </rPr>
      <t>F169:</t>
    </r>
    <r>
      <rPr>
        <sz val="9"/>
        <rFont val="Arial"/>
        <family val="2"/>
      </rPr>
      <t>Include labor costs to clear the right of way of all vegetation by hand.</t>
    </r>
  </si>
  <si>
    <r>
      <rPr>
        <b/>
        <sz val="9"/>
        <rFont val="Arial"/>
        <family val="2"/>
      </rPr>
      <t>F170</t>
    </r>
    <r>
      <rPr>
        <sz val="9"/>
        <rFont val="Arial"/>
        <family val="2"/>
      </rPr>
      <t>: Include labor &amp; construction equipment costs to clear the right of way of all vegetation mechannilcally.</t>
    </r>
  </si>
  <si>
    <r>
      <rPr>
        <b/>
        <sz val="9"/>
        <rFont val="Arial"/>
        <family val="2"/>
      </rPr>
      <t>F171</t>
    </r>
    <r>
      <rPr>
        <sz val="9"/>
        <rFont val="Arial"/>
        <family val="2"/>
      </rPr>
      <t>:Include labor &amp; construction equipment costs to clear the right of way to grub stumps, shrubs, &amp; rubbish.</t>
    </r>
  </si>
  <si>
    <r>
      <rPr>
        <b/>
        <sz val="9"/>
        <rFont val="Arial"/>
        <family val="2"/>
      </rPr>
      <t>F172:</t>
    </r>
    <r>
      <rPr>
        <sz val="9"/>
        <rFont val="Arial"/>
        <family val="2"/>
      </rPr>
      <t xml:space="preserve"> Include labor &amp; construction equipment costs to clear the right of way of trees, stumps, brush, &amp; roots. Include disposal by methods meeting the requirements of all applicable standards.</t>
    </r>
  </si>
  <si>
    <r>
      <rPr>
        <b/>
        <sz val="9"/>
        <rFont val="Arial"/>
        <family val="2"/>
      </rPr>
      <t>F173:</t>
    </r>
    <r>
      <rPr>
        <sz val="9"/>
        <rFont val="Arial"/>
        <family val="2"/>
      </rPr>
      <t xml:space="preserve"> Include labor &amp; construction equipment costs to clear the right of way of rubbish &amp; other objectionable material. Include disposal by methods meeting the requirements of all applicable standards.</t>
    </r>
  </si>
  <si>
    <r>
      <rPr>
        <b/>
        <sz val="9"/>
        <rFont val="Arial"/>
        <family val="2"/>
      </rPr>
      <t>F174:</t>
    </r>
    <r>
      <rPr>
        <sz val="9"/>
        <rFont val="Arial"/>
        <family val="2"/>
      </rPr>
      <t xml:space="preserve"> Include all material, labor, &amp; construction equipment costs to restore the Right of Way through reclaimation, restoration, &amp; seeding due to ROW Clearing activities.</t>
    </r>
  </si>
  <si>
    <r>
      <rPr>
        <b/>
        <sz val="9"/>
        <rFont val="Arial"/>
        <family val="2"/>
      </rPr>
      <t>F175:</t>
    </r>
    <r>
      <rPr>
        <sz val="9"/>
        <rFont val="Arial"/>
        <family val="2"/>
      </rPr>
      <t xml:space="preserve"> Include labor &amp; construction equipment costs to for the earthwork provide a suitable crane pad.</t>
    </r>
  </si>
  <si>
    <r>
      <rPr>
        <b/>
        <sz val="9"/>
        <rFont val="Arial"/>
        <family val="2"/>
      </rPr>
      <t>F176:</t>
    </r>
    <r>
      <rPr>
        <sz val="9"/>
        <rFont val="Arial"/>
        <family val="2"/>
      </rPr>
      <t xml:space="preserve"> Include labor &amp; construction equipment costs to provide a suitable crane pad.</t>
    </r>
  </si>
  <si>
    <r>
      <rPr>
        <b/>
        <sz val="9"/>
        <rFont val="Arial"/>
        <family val="2"/>
      </rPr>
      <t>F178:</t>
    </r>
    <r>
      <rPr>
        <sz val="9"/>
        <rFont val="Arial"/>
        <family val="2"/>
      </rPr>
      <t xml:space="preserve"> Include all material, labor, &amp; construction equipment costs to upgrade existing access roads.</t>
    </r>
  </si>
  <si>
    <r>
      <rPr>
        <b/>
        <sz val="9"/>
        <rFont val="Arial"/>
        <family val="2"/>
      </rPr>
      <t>F179:</t>
    </r>
    <r>
      <rPr>
        <sz val="9"/>
        <rFont val="Arial"/>
        <family val="2"/>
      </rPr>
      <t xml:space="preserve"> Include all material, labor, &amp; construction equipment costs to upgrade existing access roads not in wetland and that do not require matting.</t>
    </r>
  </si>
  <si>
    <r>
      <rPr>
        <b/>
        <sz val="9"/>
        <rFont val="Arial"/>
        <family val="2"/>
      </rPr>
      <t>F180:</t>
    </r>
    <r>
      <rPr>
        <sz val="9"/>
        <rFont val="Arial"/>
        <family val="2"/>
      </rPr>
      <t xml:space="preserve"> Include all material, labor, &amp; construction equipment costs to upgrade existing access roads in wetland or that require matting.</t>
    </r>
  </si>
  <si>
    <r>
      <rPr>
        <b/>
        <sz val="9"/>
        <rFont val="Arial"/>
        <family val="2"/>
      </rPr>
      <t>F182:</t>
    </r>
    <r>
      <rPr>
        <sz val="9"/>
        <rFont val="Arial"/>
        <family val="2"/>
      </rPr>
      <t xml:space="preserve"> Include all material, labor, &amp; construction equipment costs to maintain all existing and newly build access.</t>
    </r>
  </si>
  <si>
    <r>
      <rPr>
        <b/>
        <sz val="9"/>
        <rFont val="Arial"/>
        <family val="2"/>
      </rPr>
      <t>F183:</t>
    </r>
    <r>
      <rPr>
        <sz val="9"/>
        <rFont val="Arial"/>
        <family val="2"/>
      </rPr>
      <t xml:space="preserve"> Include all material, labor, &amp; construction equipment costs to construct the primary laydown yard.</t>
    </r>
  </si>
  <si>
    <r>
      <rPr>
        <b/>
        <sz val="9"/>
        <rFont val="Arial"/>
        <family val="2"/>
      </rPr>
      <t>F184:</t>
    </r>
    <r>
      <rPr>
        <sz val="9"/>
        <rFont val="Arial"/>
        <family val="2"/>
      </rPr>
      <t xml:space="preserve"> Include all material, labor, &amp; construction equipment costs to construct the staging yards along the route.</t>
    </r>
  </si>
  <si>
    <r>
      <rPr>
        <b/>
        <sz val="9"/>
        <rFont val="Arial"/>
        <family val="2"/>
      </rPr>
      <t>F185:</t>
    </r>
    <r>
      <rPr>
        <sz val="9"/>
        <rFont val="Arial"/>
        <family val="2"/>
      </rPr>
      <t xml:space="preserve"> Include all material, labor, &amp; construction equipment costs to restore the Right of Way through reclaimation, restoration, &amp; seeding due to ROW access, laydown yard, &amp; staging yard construction.</t>
    </r>
  </si>
  <si>
    <r>
      <rPr>
        <b/>
        <sz val="9"/>
        <rFont val="Arial"/>
        <family val="2"/>
      </rPr>
      <t>F186</t>
    </r>
    <r>
      <rPr>
        <sz val="9"/>
        <rFont val="Arial"/>
        <family val="2"/>
      </rPr>
      <t>: Include all material, labor, &amp; construction equipment costs for the compliance &amp; implementation of the Storm Water Pollution Prevetion Plan (SWPPP). Contractor shall install appropriate Best Management Practices (BMP’s).  Contractor shall survey and evaluate the site to determine the necessary measures to comply with the SWPPP.  Contractor shall provide all excavation, embankment preparation, drainage contours and culverts necessary to preclude excessive erosion and degradation of site due to water runoff. Contractor shall monitor site conditions during construction and identify areas of extreme runoff and erosion and shall provide rip-rap, water bars, sediment traps or velocity dampers in areas that experience severe or unordinary erosion.  Contractor shall prepare maps showing location and type of BMP installed and used for Project Site.  Contractor shall conduct regular inspections of BMP’s in accordance with the SWPPP requirements.  Contractor shall document, record and maintain all documentation relating to SWPPP.  Contractor shall provide a package at the end of the Project for turnover to Operations detailing what BMP’s remain. The package shall detail the requirements of the SWPPP, including a plan for maintenance and removal.</t>
    </r>
  </si>
  <si>
    <r>
      <rPr>
        <b/>
        <sz val="9"/>
        <rFont val="Arial"/>
        <family val="2"/>
      </rPr>
      <t>F187:</t>
    </r>
    <r>
      <rPr>
        <sz val="9"/>
        <rFont val="Arial"/>
        <family val="2"/>
      </rPr>
      <t xml:space="preserve"> Include all material, labor, &amp; construction equipment costs to construct new permanent fencing and repair/replace exisiting fencing along the ROW.</t>
    </r>
  </si>
  <si>
    <r>
      <rPr>
        <b/>
        <sz val="9"/>
        <rFont val="Arial"/>
        <family val="2"/>
      </rPr>
      <t>F188</t>
    </r>
    <r>
      <rPr>
        <sz val="9"/>
        <rFont val="Arial"/>
        <family val="2"/>
      </rPr>
      <t>: Include all material, labor, &amp; construction equipment costs to install temporary fencing required during construction.</t>
    </r>
  </si>
  <si>
    <r>
      <rPr>
        <b/>
        <sz val="9"/>
        <rFont val="Arial"/>
        <family val="2"/>
      </rPr>
      <t>F190</t>
    </r>
    <r>
      <rPr>
        <sz val="9"/>
        <rFont val="Arial"/>
        <family val="2"/>
      </rPr>
      <t>: Include all costs associated with traffic control during construction</t>
    </r>
  </si>
  <si>
    <r>
      <rPr>
        <b/>
        <sz val="9"/>
        <rFont val="Arial"/>
        <family val="2"/>
      </rPr>
      <t>F191</t>
    </r>
    <r>
      <rPr>
        <sz val="9"/>
        <rFont val="Arial"/>
        <family val="2"/>
      </rPr>
      <t>: Include all costs associated with security during construction; based on two, ten-hour shifts, seven days a week.</t>
    </r>
  </si>
  <si>
    <r>
      <rPr>
        <b/>
        <sz val="9"/>
        <rFont val="Arial"/>
        <family val="2"/>
      </rPr>
      <t>F193</t>
    </r>
    <r>
      <rPr>
        <sz val="9"/>
        <rFont val="Arial"/>
        <family val="2"/>
      </rPr>
      <t>: Include all costs to supply and install all required field office trailers, facilities, storage, sanitiation, dumpsters, trash, and man camps. Include all costs for building permitting, payments &amp; coordiation with all local utilities (phone, internet, electric, water).</t>
    </r>
  </si>
  <si>
    <r>
      <rPr>
        <b/>
        <sz val="9"/>
        <rFont val="Arial"/>
        <family val="2"/>
      </rPr>
      <t>F194</t>
    </r>
    <r>
      <rPr>
        <sz val="9"/>
        <rFont val="Arial"/>
        <family val="2"/>
      </rPr>
      <t>: Contractor mobilization shall consist of preparatory Work and operations, including but not limited to, those necessary for the movement of personnel, equipment, supplies and incidentals to the Project Site; for the establishment of facilities necessary for Work on the Project, and for all other Work and operations which must be performed or costs incurred before beginning production Work on the various Agreement  items.  Contractor mobilization cost for subcontracted Work will be considered to be included in the contract unit price for mobilization by the prime Contractor.</t>
    </r>
  </si>
  <si>
    <r>
      <rPr>
        <b/>
        <sz val="9"/>
        <rFont val="Arial"/>
        <family val="2"/>
      </rPr>
      <t>F195</t>
    </r>
    <r>
      <rPr>
        <sz val="9"/>
        <rFont val="Arial"/>
        <family val="2"/>
      </rPr>
      <t>: Include all costs for surveying for construction activites, included staking, surveying for ROW clearing, grading, and ROW access.</t>
    </r>
  </si>
  <si>
    <r>
      <rPr>
        <b/>
        <sz val="9"/>
        <rFont val="Arial"/>
        <family val="2"/>
      </rPr>
      <t>F196</t>
    </r>
    <r>
      <rPr>
        <sz val="9"/>
        <rFont val="Arial"/>
        <family val="2"/>
      </rPr>
      <t>: Include all costs for mangement of all materials delivered to the job site.</t>
    </r>
  </si>
  <si>
    <r>
      <rPr>
        <b/>
        <sz val="9"/>
        <rFont val="Arial"/>
        <family val="2"/>
      </rPr>
      <t>F197</t>
    </r>
    <r>
      <rPr>
        <sz val="9"/>
        <rFont val="Arial"/>
        <family val="2"/>
      </rPr>
      <t xml:space="preserve">: Contractor shall perform all Transmission Facilities testing and commissioning in accordance with Owner's procedures and acceptance criteria.  Contractor shall use an Owner-approved third party testing and commissioning firm to complete testing.  The Owner will dictate which testing and commissioning firm the Contractor uses. Once the testing and commissioning firm is identified by Owner, it will be the Contractor's responsibility to contract with, and manage, that entity.  </t>
    </r>
  </si>
  <si>
    <r>
      <rPr>
        <b/>
        <sz val="9"/>
        <rFont val="Arial"/>
        <family val="2"/>
      </rPr>
      <t>F198:</t>
    </r>
    <r>
      <rPr>
        <sz val="9"/>
        <rFont val="Arial"/>
        <family val="2"/>
      </rPr>
      <t xml:space="preserve"> Include all costs for Project mangement, including construction mangement staff, scheduling, document control, project adminstation &amp; support services and home office management &amp; support staff.</t>
    </r>
  </si>
  <si>
    <r>
      <rPr>
        <b/>
        <sz val="9"/>
        <rFont val="Arial"/>
        <family val="2"/>
      </rPr>
      <t>F199</t>
    </r>
    <r>
      <rPr>
        <sz val="9"/>
        <rFont val="Arial"/>
        <family val="2"/>
      </rPr>
      <t>: Include all costs for bonding.</t>
    </r>
  </si>
  <si>
    <r>
      <rPr>
        <b/>
        <sz val="9"/>
        <rFont val="Arial"/>
        <family val="2"/>
      </rPr>
      <t>F200</t>
    </r>
    <r>
      <rPr>
        <sz val="9"/>
        <rFont val="Arial"/>
        <family val="2"/>
      </rPr>
      <t>: Include all costs to support permitting activities during construction.</t>
    </r>
  </si>
  <si>
    <r>
      <rPr>
        <b/>
        <sz val="9"/>
        <rFont val="Arial"/>
        <family val="2"/>
      </rPr>
      <t>F201:</t>
    </r>
    <r>
      <rPr>
        <sz val="9"/>
        <rFont val="Arial"/>
        <family val="2"/>
      </rPr>
      <t xml:space="preserve"> includes all sales taxes.</t>
    </r>
  </si>
  <si>
    <t>Erection Crew Standby Summary</t>
  </si>
  <si>
    <t>Summary of Crew Schedule Changes - EWT Fire Restriction Claim</t>
  </si>
  <si>
    <t>Unrestricted</t>
  </si>
  <si>
    <t>A001 to D030 Fire Restrictions</t>
  </si>
  <si>
    <t>Only A001 to B100 Restrictions</t>
  </si>
  <si>
    <t>SUM CREW DAYS</t>
  </si>
  <si>
    <t>ACTUAL DELTA</t>
  </si>
  <si>
    <t>W</t>
  </si>
  <si>
    <t>T</t>
  </si>
  <si>
    <t>F</t>
  </si>
  <si>
    <t>S</t>
  </si>
  <si>
    <t>M</t>
  </si>
  <si>
    <t>Program</t>
  </si>
  <si>
    <t>Shift Schedule</t>
  </si>
  <si>
    <t>Erection Crew 1</t>
  </si>
  <si>
    <t>Original</t>
  </si>
  <si>
    <t>Actual</t>
  </si>
  <si>
    <t>Erection Crew 2</t>
  </si>
  <si>
    <t>Erection Crew 3</t>
  </si>
  <si>
    <t>Erection Crew 4</t>
  </si>
  <si>
    <t>SUM:</t>
  </si>
  <si>
    <t>Total Crew Days Standby</t>
  </si>
  <si>
    <t>Weekly Standby Rate per B-2.3A</t>
  </si>
  <si>
    <t>Total Standby</t>
  </si>
  <si>
    <t>Equipment Standy Summary</t>
  </si>
  <si>
    <t>Unit Number of Equipment in Restricted Fire Zone - Erection Equipment</t>
  </si>
  <si>
    <t>Equipment Category</t>
  </si>
  <si>
    <t>Equipment Title</t>
  </si>
  <si>
    <t>FA Rate
(Standby)</t>
  </si>
  <si>
    <t>Fire Restriction in Effect Day</t>
  </si>
  <si>
    <t>Current Day</t>
  </si>
  <si>
    <t>Days on Standby</t>
  </si>
  <si>
    <t>Hours Per Day</t>
  </si>
  <si>
    <t>Standby Cost</t>
  </si>
  <si>
    <t>Wheel Loaders</t>
  </si>
  <si>
    <t>JD 644K 4WD Wheel loader</t>
  </si>
  <si>
    <t>2014 JD 644K Wheel Loader</t>
  </si>
  <si>
    <t>Dozers</t>
  </si>
  <si>
    <t>2014 JD 650K LGP Crawler Dozer</t>
  </si>
  <si>
    <t>Production Excavators</t>
  </si>
  <si>
    <t>2012 John Deere 290G Excavator</t>
  </si>
  <si>
    <t>Excavators</t>
  </si>
  <si>
    <t>Caterpillar 336EL</t>
  </si>
  <si>
    <t>Hydraulic Excavator</t>
  </si>
  <si>
    <t>Forklifts/Manlifts</t>
  </si>
  <si>
    <t>Boom 135' Telescopic With JIB</t>
  </si>
  <si>
    <t>JD 544 loader and grapple</t>
  </si>
  <si>
    <t>John Deere 750k Dozer</t>
  </si>
  <si>
    <t>Forklift Variable Reach 12000#</t>
  </si>
  <si>
    <t>Boom 84-86' Telescopic 4WD</t>
  </si>
  <si>
    <t>Notes:</t>
  </si>
  <si>
    <t>1. Only activity affected by forest fires in scheduled work were Erection (Drew)</t>
  </si>
  <si>
    <t>***Includes Equipment stranded in the fire Restricted Zone only</t>
  </si>
  <si>
    <t>Supervision Summary</t>
  </si>
  <si>
    <t>Right-of-Way Supervision</t>
  </si>
  <si>
    <t>MONTH:</t>
  </si>
  <si>
    <t>CONTRACT</t>
  </si>
  <si>
    <t>ROW</t>
  </si>
  <si>
    <t>Fires Supervision/Mitigation</t>
  </si>
  <si>
    <t>TOTAL</t>
  </si>
  <si>
    <t>(Hrly Force Acct Staff)</t>
  </si>
  <si>
    <t>Note: 2 included in Sep-Oct'21 are actually for Sep-Oct'22 when reclamation of the All Season access roads.</t>
  </si>
  <si>
    <t>(Hrly Force Acct Pickup)</t>
  </si>
  <si>
    <t>*1 truck for every 2 people</t>
  </si>
  <si>
    <t>Mandays</t>
  </si>
  <si>
    <t>(Round Trip Flight/Month)</t>
  </si>
  <si>
    <t>Supervision</t>
  </si>
  <si>
    <t>Foundations' Supervision</t>
  </si>
  <si>
    <t>FDN</t>
  </si>
  <si>
    <t>Assembly Supervision</t>
  </si>
  <si>
    <t>ASSY</t>
  </si>
  <si>
    <t>Erection Supervision</t>
  </si>
  <si>
    <t>ERECT</t>
  </si>
  <si>
    <t>Stringing Supervision</t>
  </si>
  <si>
    <t>STRING</t>
  </si>
  <si>
    <t>=</t>
  </si>
  <si>
    <t>Fire Mitigation Summary</t>
  </si>
  <si>
    <t>Fire Mitigation Labour &amp; Equipment</t>
  </si>
  <si>
    <t xml:space="preserve">Labour &amp; Equipment charges for the placement of additional fire caches for fire mitigation.  
Labour &amp; Equipment charges to move a 200 ton crane, which was on standby due to the fires, to an area away from potential fire impacts. Actual costs supported via invoices and timesheets. </t>
  </si>
  <si>
    <t>Fire Mitigation Training &amp; Supplies</t>
  </si>
  <si>
    <t>Fire suppression training and mitigation steps provided to personnel to limit spread of forest fires. Obtained supplies including Fire Caches, Hoses, and other fire mitigation supplies to assist in prevention measures.</t>
  </si>
  <si>
    <t>Additional Lodging For Fire Mitigation</t>
  </si>
  <si>
    <t>Number of Manhours</t>
  </si>
  <si>
    <t>Refer to 'Fire Mitigation - All Labour' Tab for source data</t>
  </si>
  <si>
    <t>Working Manhours/Day</t>
  </si>
  <si>
    <t>Number of Mandays</t>
  </si>
  <si>
    <t>This manday addition is included in the 'Camps Mandays' tab for additional accomodation nights for the additional labour involved in this fire mitigation.</t>
  </si>
  <si>
    <t>Fire Mitigation Labour &amp; Eqipment Breakdown</t>
  </si>
  <si>
    <t>Sum of Labour Cost</t>
  </si>
  <si>
    <t>Activity</t>
  </si>
  <si>
    <t>FORFIRES - Forest Fires</t>
  </si>
  <si>
    <t>Grand Total</t>
  </si>
  <si>
    <t>Sum of Equipment Cost</t>
  </si>
  <si>
    <t>Refer to 'Fire Mitigation - All Equip' Tab for source data</t>
  </si>
  <si>
    <t>Forest Fires
3rd Party Fire Watch &amp; Mitigation</t>
  </si>
  <si>
    <t>Date Retrieved: April 6, 2022</t>
  </si>
  <si>
    <t>Project: Ontario East West Tie Line</t>
  </si>
  <si>
    <t>Project Number: VC-7556</t>
  </si>
  <si>
    <t>Invoice Number</t>
  </si>
  <si>
    <t>Vendor</t>
  </si>
  <si>
    <t>Service / Good</t>
  </si>
  <si>
    <t>Activity (assumed)</t>
  </si>
  <si>
    <t>Markup (15%)</t>
  </si>
  <si>
    <t>Claim</t>
  </si>
  <si>
    <t>Valley Fire Protection and Services Limited</t>
  </si>
  <si>
    <t>Fire Mitigation/Suppression Training</t>
  </si>
  <si>
    <t>Fire Watch &amp; Mitigation</t>
  </si>
  <si>
    <t>INV/2021/2429</t>
  </si>
  <si>
    <t>WFR Wholesale Fire &amp; Rescue</t>
  </si>
  <si>
    <t>Fire Mitigation Supplies</t>
  </si>
  <si>
    <t>VC-2021-01</t>
  </si>
  <si>
    <t>FIRE 1</t>
  </si>
  <si>
    <t>ESI10336</t>
  </si>
  <si>
    <t>Northern Mat &amp; Bridge</t>
  </si>
  <si>
    <t>Delivery of Fire Cache</t>
  </si>
  <si>
    <t>Taranis Contracting Group</t>
  </si>
  <si>
    <t>Equipment Rental - Water Truck</t>
  </si>
  <si>
    <t>Forest Fires
Fire Watch &amp; Mitigation Labour Timesheets</t>
  </si>
  <si>
    <t>Employee</t>
  </si>
  <si>
    <t>Role</t>
  </si>
  <si>
    <t>Company</t>
  </si>
  <si>
    <t>Notes</t>
  </si>
  <si>
    <t>Cost Code</t>
  </si>
  <si>
    <t>Hours</t>
  </si>
  <si>
    <t>Rate</t>
  </si>
  <si>
    <t>Labour Cost</t>
  </si>
  <si>
    <t>Lodging Cost</t>
  </si>
  <si>
    <t>Total Cost</t>
  </si>
  <si>
    <t>Facility</t>
  </si>
  <si>
    <t>Activity Tags</t>
  </si>
  <si>
    <t>Timesheet Tags</t>
  </si>
  <si>
    <t>Mario Brito</t>
  </si>
  <si>
    <t>Foreman</t>
  </si>
  <si>
    <t>00677 - Valard</t>
  </si>
  <si>
    <t>Walked machines out due to forest fires</t>
  </si>
  <si>
    <t>57010138</t>
  </si>
  <si>
    <t>mVolts</t>
  </si>
  <si>
    <t>Carlos Brito</t>
  </si>
  <si>
    <t>Labourer</t>
  </si>
  <si>
    <t>Antonio Teixeira</t>
  </si>
  <si>
    <t xml:space="preserve"> Shut Down For forest fires , walked drill 7740 to laydown , went back to cooks east west y and walked drill 7651 to lay down.
Cristian did wet cure and concrete cure at C055,C056,C059,C060,C039 and walked   Machine from C39 to the layd down</t>
  </si>
  <si>
    <t>Nathaniel McNutt</t>
  </si>
  <si>
    <t>Equipment Operator</t>
  </si>
  <si>
    <t>Cristian Sinisterra Mosquera</t>
  </si>
  <si>
    <t>Bradley Eagle</t>
  </si>
  <si>
    <t>Got shut down due to dry forest conditions and had to walk bucket hoe unit #7679 from C069 to lay down on Antler Road</t>
  </si>
  <si>
    <t>Barry Skinner</t>
  </si>
  <si>
    <t>Michael Brushett</t>
  </si>
  <si>
    <t xml:space="preserve">Demoved equipment </t>
  </si>
  <si>
    <t>Erick Aguilar Calderon</t>
  </si>
  <si>
    <t>Gregory Gagnon</t>
  </si>
  <si>
    <t>Lineman / Electrician</t>
  </si>
  <si>
    <t xml:space="preserve">Walked equipment out of ROW,  structures a002 and b197
</t>
  </si>
  <si>
    <t>Robert Bjerkelund</t>
  </si>
  <si>
    <t>Trevor Malcolm</t>
  </si>
  <si>
    <t>Jeffrey Stuckless</t>
  </si>
  <si>
    <t>Nicholas Hickey</t>
  </si>
  <si>
    <t>Jordan Clarke</t>
  </si>
  <si>
    <t>Marc Lalonde</t>
  </si>
  <si>
    <t>Andrew Beauchemin</t>
  </si>
  <si>
    <t>Chad Mouland</t>
  </si>
  <si>
    <t>Derek Hynes</t>
  </si>
  <si>
    <t>Derek Lavallee</t>
  </si>
  <si>
    <t>Devin Budney</t>
  </si>
  <si>
    <t>Caleb Sladen</t>
  </si>
  <si>
    <t>Stephen Crawley</t>
  </si>
  <si>
    <t>Apprentice - 1st Year</t>
  </si>
  <si>
    <t>Thomas Howes</t>
  </si>
  <si>
    <t>Supervisor</t>
  </si>
  <si>
    <t>Get all equipment moved off ROW to laydowns for hauling.</t>
  </si>
  <si>
    <t>Mark Byrd</t>
  </si>
  <si>
    <t xml:space="preserve">Moving equipment off site </t>
  </si>
  <si>
    <t>Edward Kearley</t>
  </si>
  <si>
    <t>Samuel Clarke</t>
  </si>
  <si>
    <t>Jeffory Dominaux</t>
  </si>
  <si>
    <t>Craig Marshall</t>
  </si>
  <si>
    <t xml:space="preserve">Travel equipment to laydown </t>
  </si>
  <si>
    <t>Deacon Hynes</t>
  </si>
  <si>
    <t>Joseph Wells Jr</t>
  </si>
  <si>
    <t>Richard Hickey</t>
  </si>
  <si>
    <t>Ian Day</t>
  </si>
  <si>
    <t>Stephen Bustard</t>
  </si>
  <si>
    <t>Steven Wray</t>
  </si>
  <si>
    <t>Evan-Reece Cheesequay-MacLaurin</t>
  </si>
  <si>
    <t>Kevin Genaille</t>
  </si>
  <si>
    <t>Ashton Kenney</t>
  </si>
  <si>
    <t>Scott Randa</t>
  </si>
  <si>
    <t>Benjamin Foote</t>
  </si>
  <si>
    <t>Mobilize equipment</t>
  </si>
  <si>
    <t>Dylan Berlingeri</t>
  </si>
  <si>
    <t>Michael Mischke</t>
  </si>
  <si>
    <t>Andre Sabourin</t>
  </si>
  <si>
    <t>Terence Clarke</t>
  </si>
  <si>
    <t xml:space="preserve">Mob Gear/crews out </t>
  </si>
  <si>
    <t>Gary O'Brien</t>
  </si>
  <si>
    <t>Walk out drill from Str C099 to laydown due to fires</t>
  </si>
  <si>
    <t>Shane Moores</t>
  </si>
  <si>
    <t>Keith Hickey</t>
  </si>
  <si>
    <t>Move equipment from sitr to road</t>
  </si>
  <si>
    <t>Trevor Labour</t>
  </si>
  <si>
    <t>Keith Foote</t>
  </si>
  <si>
    <t>Perry Abbott</t>
  </si>
  <si>
    <t>Lee Labour</t>
  </si>
  <si>
    <t>Matt Michano</t>
  </si>
  <si>
    <t>Denzil Bouchard</t>
  </si>
  <si>
    <t>Norman Edwards</t>
  </si>
  <si>
    <t>Barry Clarke</t>
  </si>
  <si>
    <t>Patrick Bananish</t>
  </si>
  <si>
    <t>Apprentice - 2nd Year</t>
  </si>
  <si>
    <t>Shut down due to extreme fire conditions. Cleaned truck. Got drills ready on Cooks rd and Antler rd for floats to move gear.</t>
  </si>
  <si>
    <t>David Wood</t>
  </si>
  <si>
    <t>Truck Driver / Picker Op.</t>
  </si>
  <si>
    <t>Equipment Hauling from Restricted Area</t>
  </si>
  <si>
    <t>Robert Hinsperger</t>
  </si>
  <si>
    <t>Meeting in the morning at Marathon. Clean grout,truck demoved equipment , move it to Marathon.  Organized crews</t>
  </si>
  <si>
    <t xml:space="preserve">Move equipment </t>
  </si>
  <si>
    <t>Kenneth Cyrette</t>
  </si>
  <si>
    <t xml:space="preserve">Travel fire caches to marathon </t>
  </si>
  <si>
    <t>Oliver Clarke</t>
  </si>
  <si>
    <t>Ronald Bolt</t>
  </si>
  <si>
    <t>Gregory Evans</t>
  </si>
  <si>
    <t>David Maxwell</t>
  </si>
  <si>
    <t>James Young</t>
  </si>
  <si>
    <t>N/a</t>
  </si>
  <si>
    <t>Charles Byrd</t>
  </si>
  <si>
    <t>Mobilze from nipigon to wawa</t>
  </si>
  <si>
    <t>Craig Foote</t>
  </si>
  <si>
    <t>Edward Bolt</t>
  </si>
  <si>
    <t>Leeland Halleran</t>
  </si>
  <si>
    <t>Gabriel Oskaboose-Eccleston</t>
  </si>
  <si>
    <t>Ward Bolt</t>
  </si>
  <si>
    <t>Axel Beaulieu</t>
  </si>
  <si>
    <t>Moving equipment from Thunder Bay to white lake laydown.</t>
  </si>
  <si>
    <t>Dwayne Chambers</t>
  </si>
  <si>
    <t>Floated equipment between white lake east and macgregor rd</t>
  </si>
  <si>
    <t>Wayne Ashley</t>
  </si>
  <si>
    <t>Getting equipment ready for float</t>
  </si>
  <si>
    <t>Bobby Burt</t>
  </si>
  <si>
    <t>Mobe to Wawa from Schrieber</t>
  </si>
  <si>
    <t>Organized moving equipment to wawa due to forest fires.</t>
  </si>
  <si>
    <t>Moving cranes around and hauling equipment.</t>
  </si>
  <si>
    <t>Piloted cranes ad mob'd equipment between white lake east and macgregor rd</t>
  </si>
  <si>
    <t>Moving equipment due to fire ban.</t>
  </si>
  <si>
    <t>Poured STR C061 with mixer on legs A,B and C
Stripped STR C059.
Get material to formed STR C070</t>
  </si>
  <si>
    <t>Equipment Hauling from Restricted Zone</t>
  </si>
  <si>
    <t>Craig Greenslade</t>
  </si>
  <si>
    <t>Surveyor</t>
  </si>
  <si>
    <t>Travel from Thunderbay to White River</t>
  </si>
  <si>
    <t>Trent Linton</t>
  </si>
  <si>
    <t>Poured grout pad with mixer at STR C070 and C072.</t>
  </si>
  <si>
    <t>Craig McKay</t>
  </si>
  <si>
    <t xml:space="preserve">Travel from Thunder Bay to Wawa. </t>
  </si>
  <si>
    <t>Kirk Somers</t>
  </si>
  <si>
    <t>Project Assistant/Coord</t>
  </si>
  <si>
    <t>Fire Watch Monitoring as per MNRF approval</t>
  </si>
  <si>
    <t>Bryan Lavigne</t>
  </si>
  <si>
    <t xml:space="preserve">Clean up </t>
  </si>
  <si>
    <t>Joshua Hewitt</t>
  </si>
  <si>
    <t>Eric Marsh</t>
  </si>
  <si>
    <t>Hauling water totes back to marathon from access</t>
  </si>
  <si>
    <t>Joseph O'Donnell</t>
  </si>
  <si>
    <t>Placed dowels and bent rebar for u-bar</t>
  </si>
  <si>
    <t>Jose Ayala-Guzman</t>
  </si>
  <si>
    <t>Frank Stone</t>
  </si>
  <si>
    <t>Sheldon Hardiman</t>
  </si>
  <si>
    <t xml:space="preserve">Carried in anchor bar from the laydown at Antler to str C068 and installed couplers to join on extensions . Then we put out dowels and bent u-bars </t>
  </si>
  <si>
    <t>Ryan Moses</t>
  </si>
  <si>
    <t>Fire Watch</t>
  </si>
  <si>
    <t xml:space="preserve">Fire Watch monitoring as required by MNRF </t>
  </si>
  <si>
    <t xml:space="preserve">Clean up site </t>
  </si>
  <si>
    <t>Austin McCarthy</t>
  </si>
  <si>
    <t xml:space="preserve">Fire watch. </t>
  </si>
  <si>
    <t>Clean  up spill on str c193,clean up sites in on Gurnney and carried extra steel to Antler laydown.</t>
  </si>
  <si>
    <t>Loaded plywood,2x4 at nipigon yard and then loaded rebar at cooks road and went back to marathon for to deliver to Wawa</t>
  </si>
  <si>
    <t>Monitoring compliance to Fire Watch as required by MNRF</t>
  </si>
  <si>
    <t>Dwayne Hollmer</t>
  </si>
  <si>
    <t>Ongoing monitoring of Fire Watch requirements as per MNRF</t>
  </si>
  <si>
    <t>Moved crane from Thunder Bay to 600rd due to fire ban.</t>
  </si>
  <si>
    <t>Mono poles ,move 200 ton to 600 rd</t>
  </si>
  <si>
    <t>Monitoring site for compliance to fire watch as required by MNRF</t>
  </si>
  <si>
    <t>Monitoring site for Fire watch compliance.  Weekly Safety Meeting</t>
  </si>
  <si>
    <t>Preparation for upcoming work in restricted fire zone</t>
  </si>
  <si>
    <t>Crossover discussion with Kim to ensure compliance for fire restricted zone</t>
  </si>
  <si>
    <t>Kimberly Frankland</t>
  </si>
  <si>
    <t>Safety Supervisor</t>
  </si>
  <si>
    <t>preparation fire watch</t>
  </si>
  <si>
    <t>fire</t>
  </si>
  <si>
    <t>Fire</t>
  </si>
  <si>
    <t>fire C 006</t>
  </si>
  <si>
    <t>fire C006</t>
  </si>
  <si>
    <t xml:space="preserve">Move 200t off site. </t>
  </si>
  <si>
    <t>Monitoring of sites and fire cache (with tote) inspection</t>
  </si>
  <si>
    <t>Inspection of Fire Cache and Fire Equipment</t>
  </si>
  <si>
    <t>Working on improving fire response</t>
  </si>
  <si>
    <t>Working on IOP protocol communication</t>
  </si>
  <si>
    <t>Ongoing communication of IOP requirements with crews</t>
  </si>
  <si>
    <t>Incident Investigation information</t>
  </si>
  <si>
    <t>Junior Stuckey</t>
  </si>
  <si>
    <t>Neil Burnet</t>
  </si>
  <si>
    <t>Ongoing monitoring, coaching for I.O.P compliance</t>
  </si>
  <si>
    <t>Forest Fires
Fire Watch &amp; Mitigation Equipment Timesheets</t>
  </si>
  <si>
    <t>Equipment</t>
  </si>
  <si>
    <t>Equipment Cost</t>
  </si>
  <si>
    <t>Unit Number</t>
  </si>
  <si>
    <t>10624 - Ford F350 Crew 4WD</t>
  </si>
  <si>
    <t>Crew Cab Truck</t>
  </si>
  <si>
    <t>00675 - Valard</t>
  </si>
  <si>
    <t>72861 - John Deere 210G Excavator</t>
  </si>
  <si>
    <t>JD 200 Track-hoe</t>
  </si>
  <si>
    <t>2824 - 2015 F350 Crew 4x4 Flex</t>
  </si>
  <si>
    <t>72863 - Komatsu Excavator</t>
  </si>
  <si>
    <t>10547 - Ford Super Duty F350 SRW XLT 4</t>
  </si>
  <si>
    <t>Pickup</t>
  </si>
  <si>
    <t>10622 - Ford F350 Crew 4WD</t>
  </si>
  <si>
    <t>2214 - 2017 F350</t>
  </si>
  <si>
    <t>021471 - Ford F250 4X4 Crewcab Pickup</t>
  </si>
  <si>
    <t>10577 - Ford Super Duty F250 SRW XLT 4</t>
  </si>
  <si>
    <t>10544 - Ford Super Duty F350 SRW XLT 4</t>
  </si>
  <si>
    <t>2963 - Ford F250 4X4 Crewcab Pickup</t>
  </si>
  <si>
    <t>7002 - John Deere 210G Excavator</t>
  </si>
  <si>
    <t>76373 - Boom 135' Telescopic With JIB</t>
  </si>
  <si>
    <t>120' Gene Lift</t>
  </si>
  <si>
    <t>72853 - Hydraulic Excavator</t>
  </si>
  <si>
    <t>JD 350 LDC Excavator</t>
  </si>
  <si>
    <t>569028 - JD 644K 4WD Wheelloader</t>
  </si>
  <si>
    <t>JD 554 Loader</t>
  </si>
  <si>
    <t>7955 - 2014 LTM 1130-5.1 Mobile Crane</t>
  </si>
  <si>
    <t>130T RT Crane</t>
  </si>
  <si>
    <t>7975 - Liebherr LTM1200 Mobile Crane</t>
  </si>
  <si>
    <t>200T All-Tr. Crane</t>
  </si>
  <si>
    <t>2619 - F350 pickup</t>
  </si>
  <si>
    <t>2169 - Ford Crew 4x4 Flex 2015</t>
  </si>
  <si>
    <t>2869 - 2017 Ford F350 W3B</t>
  </si>
  <si>
    <t>2825 - Ford Crew 4x4 Flex 2015</t>
  </si>
  <si>
    <t>2091 - Ford Crew 4x4 Flex Fuel 2014</t>
  </si>
  <si>
    <t>2050 - Ford Crew 4x4 Flex Fuel 2013</t>
  </si>
  <si>
    <t>7596 - 2012 JD 250G LC Excavator</t>
  </si>
  <si>
    <t>2767 - Ford Crew 4x4 Flex 2015</t>
  </si>
  <si>
    <t>932042 - Gerry 55 Ton Tridem Lowboy</t>
  </si>
  <si>
    <t>Tridem Trailer</t>
  </si>
  <si>
    <t>3292 - 2015 Kenworth Tractor</t>
  </si>
  <si>
    <t>Tractor Trailer</t>
  </si>
  <si>
    <t>4703 - 2008 Peerless LB65-DSBTHAN-3A</t>
  </si>
  <si>
    <t>TT10 - Tractor Peterbilt 367 Tridrive</t>
  </si>
  <si>
    <t xml:space="preserve">TT10 </t>
  </si>
  <si>
    <t>7649 - John Deere 225D LC Excavator</t>
  </si>
  <si>
    <t>2990 - Ford F250 4X4 Crewcab Pickup</t>
  </si>
  <si>
    <t>021458 - 2020 F250 4X4 Crewcab Pickup</t>
  </si>
  <si>
    <t>2826 - 2015 F350 Crew 4x4 Flex</t>
  </si>
  <si>
    <t>10582 - Ford Super Duty F250 SRW XLT 4</t>
  </si>
  <si>
    <t>10580 - Ford Super Duty F250 SRW XLT 4</t>
  </si>
  <si>
    <t>2570 - F350 pickup</t>
  </si>
  <si>
    <t>10583 - Ford Super Duty F350 SRW XLT 4</t>
  </si>
  <si>
    <t>76369 - Boom 135' Telescopic With JIB</t>
  </si>
  <si>
    <t>72869 - Hydraulic Excavator</t>
  </si>
  <si>
    <t>7029 - 2013 JD 450J Dozer</t>
  </si>
  <si>
    <t>Crawler Tractors 750 JD</t>
  </si>
  <si>
    <t>2184 - Ford Crew 4x4 Flex 2015</t>
  </si>
  <si>
    <t>7948 - 2013 Liebherr LTM 1200-5.1</t>
  </si>
  <si>
    <t>932044 - Gerry 55 Ton Tridem Lowboy</t>
  </si>
  <si>
    <t>3293 - 2016 Kenworth Tractor</t>
  </si>
  <si>
    <t>2981 - Ford F250 4X4 Crewcab Pickup</t>
  </si>
  <si>
    <t>2983 - Ford F250 4X4 Crewcab Pickup</t>
  </si>
  <si>
    <t>9198 - Trimble TSC7 w/Access Data Col</t>
  </si>
  <si>
    <t>Survey Equipment</t>
  </si>
  <si>
    <t>041855 - F350 FLAT DECK (Lineman Truck)</t>
  </si>
  <si>
    <t>3340 - Kenworth T800BT/A w/ 1996 Hiab</t>
  </si>
  <si>
    <t>1508 - 2014 F150 Pickup</t>
  </si>
  <si>
    <t>2794 - 2015 Ford Crew 4x4 Flex</t>
  </si>
  <si>
    <t>2769 - Ford Crew 4x4 Flex 2015</t>
  </si>
  <si>
    <t>Additional Mandays Due To Acceleration</t>
  </si>
  <si>
    <t>Additional Mandays</t>
  </si>
  <si>
    <t>Calculation included on 'Fire Mitigation -  Summary' Tab</t>
  </si>
  <si>
    <t>See 'Direct Activity Supervision' Tab</t>
  </si>
  <si>
    <t>Assembly</t>
  </si>
  <si>
    <t>Erection</t>
  </si>
  <si>
    <t>Stringing</t>
  </si>
  <si>
    <t>Additional Camp Operating Costs</t>
  </si>
  <si>
    <t>Nipigon</t>
  </si>
  <si>
    <t>Camp Operational Extension</t>
  </si>
  <si>
    <t>Current planned closure date</t>
  </si>
  <si>
    <t>Updated closure date</t>
  </si>
  <si>
    <t>Total Extension in Days</t>
  </si>
  <si>
    <t>Total # Rooms</t>
  </si>
  <si>
    <t>Rate per Night</t>
  </si>
  <si>
    <t>**50% of camp force account rate considered operational/facility costs excluding catering/cleaning.</t>
  </si>
  <si>
    <r>
      <rPr>
        <b/>
        <sz val="20"/>
        <color theme="1"/>
        <rFont val="Calibri"/>
        <family val="2"/>
        <scheme val="minor"/>
      </rPr>
      <t>Ontario East-West Tie Line</t>
    </r>
    <r>
      <rPr>
        <b/>
        <sz val="16"/>
        <color theme="1"/>
        <rFont val="Calibri"/>
        <family val="2"/>
        <scheme val="minor"/>
      </rPr>
      <t xml:space="preserve">
</t>
    </r>
    <r>
      <rPr>
        <sz val="14"/>
        <color theme="1"/>
        <rFont val="Calibri"/>
        <family val="2"/>
        <scheme val="minor"/>
      </rPr>
      <t>WF6-7 All-Season Access 
Construction &amp; Reclamation Pricing</t>
    </r>
  </si>
  <si>
    <t>WF6-7 All-Season Access Pricing</t>
  </si>
  <si>
    <t>COST TYPE</t>
  </si>
  <si>
    <t>AMOUNT</t>
  </si>
  <si>
    <t>RELATED TABS</t>
  </si>
  <si>
    <t>Direct Construction Activities</t>
  </si>
  <si>
    <t>All Season Access - Detail</t>
  </si>
  <si>
    <t>Maintenance Activities</t>
  </si>
  <si>
    <t>Gravel Procurement + Hauling</t>
  </si>
  <si>
    <t xml:space="preserve">Access Material Procurement </t>
  </si>
  <si>
    <t>Bridge Rentals</t>
  </si>
  <si>
    <t xml:space="preserve">Seedlings </t>
  </si>
  <si>
    <t>Markup @ 15%</t>
  </si>
  <si>
    <t>Mobilization/Demobilization</t>
  </si>
  <si>
    <t>All Season Access Detail</t>
  </si>
  <si>
    <t>Cost Type</t>
  </si>
  <si>
    <t>Actuals ($) T&amp;M Scope</t>
  </si>
  <si>
    <t>Actuals ($)
Non-T&amp;M Scope</t>
  </si>
  <si>
    <t>Remaining Forecast ($)</t>
  </si>
  <si>
    <t>Credits for 3rd Winter Season</t>
  </si>
  <si>
    <t>Total ($)</t>
  </si>
  <si>
    <t xml:space="preserve">Comments </t>
  </si>
  <si>
    <t>Removal</t>
  </si>
  <si>
    <t xml:space="preserve">Includes the actual cost of constructing all-season roads (including mat handling) with credit given based on the submitted forecast. An additional forecast is added to remove 42km of built access. 					</t>
  </si>
  <si>
    <t>Credits</t>
  </si>
  <si>
    <t xml:space="preserve">Actuals include T&amp;M scope relating to all-season and winter access maintenance within 42km of built access as well as impacts on WF10. WF10 additional maintenance was required as construction moved to WF10 due to the Fire ban on Westside. In other words, the access on WF10 was not ready to support increased foot traffic, thus requiring high maintenance costs. Under forecast, $120k forecasted includes 20 days of Grader time and the ability to re-install 19 bridge tops to regain access to all-season road headings within WF6/WF7			</t>
  </si>
  <si>
    <t>Gravel (Procurement/Hauling)</t>
  </si>
  <si>
    <t xml:space="preserve"> All-season access development required imported gravel which would not have been required for winter roads. See additional "Backup" below.			</t>
  </si>
  <si>
    <t>Procurement (Mats)</t>
  </si>
  <si>
    <t xml:space="preserve">Matting purchase required for all-season construction. Matting was required to support work in wetlands or wet conditions, both of which would not have been present if work had been performed in winter as originally planned. </t>
  </si>
  <si>
    <t>Bx Rental</t>
  </si>
  <si>
    <t>Bridge rental increase is attibuted to increase in project duration out of winter season into non-frozen season. See durations on 'Bx Rental' Tab.</t>
  </si>
  <si>
    <t>Seedlings</t>
  </si>
  <si>
    <t>Off ROW seeding within WF6/WF7. Additional detail included on the 'Seedlings' Tab.</t>
  </si>
  <si>
    <t>Total (w/o markup)</t>
  </si>
  <si>
    <t>15% Markup</t>
  </si>
  <si>
    <t>Markup</t>
  </si>
  <si>
    <t>Subtotal w/Markup</t>
  </si>
  <si>
    <t>Subtotal w/Markup - Excluding mobilization</t>
  </si>
  <si>
    <t>Mobilization</t>
  </si>
  <si>
    <t>Access Crews</t>
  </si>
  <si>
    <t xml:space="preserve">Total Cost </t>
  </si>
  <si>
    <t xml:space="preserve">Total including Mobilization &amp; Markup. </t>
  </si>
  <si>
    <t>Backup</t>
  </si>
  <si>
    <t>The following table shows the breakdown of hourly costs into respective categories within the Fire Claim. The pivot table is constructed from hourly LEM export (see 'LEM Backup' Tab)</t>
  </si>
  <si>
    <t>All Season Access - LEM Backup</t>
  </si>
  <si>
    <t>Gravel (Hauling)</t>
  </si>
  <si>
    <t>Sum of SubTotal</t>
  </si>
  <si>
    <t>Net</t>
  </si>
  <si>
    <t>InvoiceNumber</t>
  </si>
  <si>
    <t>WF6/WF7 - All Season Access Maintenance</t>
  </si>
  <si>
    <t>WF6/WF7 - Winter Maintenance</t>
  </si>
  <si>
    <t>WF10-All Season Maintenance</t>
  </si>
  <si>
    <t>Gravel Hauling</t>
  </si>
  <si>
    <t>New All Season Development</t>
  </si>
  <si>
    <t>Rig/Access Mat Handling</t>
  </si>
  <si>
    <t>Wetland Access Development</t>
  </si>
  <si>
    <t>Corbiere and Sons Contracting</t>
  </si>
  <si>
    <t>INV #144</t>
  </si>
  <si>
    <t>INV #148</t>
  </si>
  <si>
    <t>INV #149</t>
  </si>
  <si>
    <t>INV #150</t>
  </si>
  <si>
    <t>INV #151</t>
  </si>
  <si>
    <t>INV #155</t>
  </si>
  <si>
    <t>INV #162</t>
  </si>
  <si>
    <t>INV #164</t>
  </si>
  <si>
    <t>INV #165</t>
  </si>
  <si>
    <t>INV# 157</t>
  </si>
  <si>
    <t>INV# 169</t>
  </si>
  <si>
    <t>Inv#142-R01</t>
  </si>
  <si>
    <t>KABI LAKE FOREST PRODUCTS LTD</t>
  </si>
  <si>
    <t>OEWT-PA19-Lem-R1</t>
  </si>
  <si>
    <t>OEWT-PA20-Lem</t>
  </si>
  <si>
    <t>OEWT-PA21-LEM</t>
  </si>
  <si>
    <t>OEWT-PA22-Lem</t>
  </si>
  <si>
    <t>ESI10895</t>
  </si>
  <si>
    <t>ESI10897</t>
  </si>
  <si>
    <t>ESI11123</t>
  </si>
  <si>
    <t>Gravel Procurement (all invoices associated with the purchase of gravel for all-season access build)</t>
  </si>
  <si>
    <t xml:space="preserve">Invoice </t>
  </si>
  <si>
    <t xml:space="preserve">Total Amount Invoiced </t>
  </si>
  <si>
    <t>Invoice Date</t>
  </si>
  <si>
    <t>472</t>
  </si>
  <si>
    <t>North Shore Forest Products</t>
  </si>
  <si>
    <t>3461</t>
  </si>
  <si>
    <t>Cress Contracting Inc</t>
  </si>
  <si>
    <t>Procurement (all invoices associated with the purchase of mats for all-season access build)</t>
  </si>
  <si>
    <t>Actual Amount ($)</t>
  </si>
  <si>
    <t>Dan Blizzard Services Integres</t>
  </si>
  <si>
    <t>001355</t>
  </si>
  <si>
    <t>ESI11149A</t>
  </si>
  <si>
    <t>Northern Mat and Bridge East L</t>
  </si>
  <si>
    <t>ESI11150A</t>
  </si>
  <si>
    <t>ESI11152</t>
  </si>
  <si>
    <t>ESI11187</t>
  </si>
  <si>
    <t>ESI11147A</t>
  </si>
  <si>
    <t>ESI11146A</t>
  </si>
  <si>
    <t>Bridge Rentals (Bridge rental payments starting Aug 2021 and associated with crossings installed within 42 km of all-season access built)</t>
  </si>
  <si>
    <t xml:space="preserve">Invoice Date </t>
  </si>
  <si>
    <t xml:space="preserve">Claim Related Cost </t>
  </si>
  <si>
    <t xml:space="preserve">Total Invoice Cost </t>
  </si>
  <si>
    <t>WF</t>
  </si>
  <si>
    <t>ESI10682</t>
  </si>
  <si>
    <t>ESI11010</t>
  </si>
  <si>
    <t>ESI11391</t>
  </si>
  <si>
    <t>ESI11630</t>
  </si>
  <si>
    <t>ESI11839</t>
  </si>
  <si>
    <t>ESI12052</t>
  </si>
  <si>
    <t>ESI12205A</t>
  </si>
  <si>
    <t>ESI10678</t>
  </si>
  <si>
    <t>ESI11013</t>
  </si>
  <si>
    <t>ESI11344</t>
  </si>
  <si>
    <t>ESI11592</t>
  </si>
  <si>
    <t>ESI11843</t>
  </si>
  <si>
    <t>ESI12039</t>
  </si>
  <si>
    <t>ESI11088</t>
  </si>
  <si>
    <t>ESI11341A</t>
  </si>
  <si>
    <t>ESI11620</t>
  </si>
  <si>
    <t>ESI11835</t>
  </si>
  <si>
    <t>ESI12050</t>
  </si>
  <si>
    <t>See 'All Season Access - Bx Rental' Tab for addiitional detail</t>
  </si>
  <si>
    <t xml:space="preserve">GIS Raw data export showing all the roads that were built as all-season. The same dataset is visually shown within Figure 1. </t>
  </si>
  <si>
    <t>wkt_geom</t>
  </si>
  <si>
    <t>RID</t>
  </si>
  <si>
    <t>ROAD_TYPE</t>
  </si>
  <si>
    <t>SECTION</t>
  </si>
  <si>
    <t>TYPE</t>
  </si>
  <si>
    <t>WORKFRONT</t>
  </si>
  <si>
    <t>STRUCTURE</t>
  </si>
  <si>
    <t>Length_KM</t>
  </si>
  <si>
    <t>BUFFDIST</t>
  </si>
  <si>
    <t>Rd_Width</t>
  </si>
  <si>
    <t>RoadID</t>
  </si>
  <si>
    <t>ROADGROUP</t>
  </si>
  <si>
    <t>HONIROW</t>
  </si>
  <si>
    <t>SFL</t>
  </si>
  <si>
    <t>MOC</t>
  </si>
  <si>
    <t>RID All-season Roads _WORKFRONT</t>
  </si>
  <si>
    <t>RID All-season Roads _STRUCTURE</t>
  </si>
  <si>
    <t>RID All-season Roads _ROAD_TYPE</t>
  </si>
  <si>
    <t>RID All-season Roads _Not Required</t>
  </si>
  <si>
    <t>RID All-season Roads _RoadID</t>
  </si>
  <si>
    <t>RID All-season Roads _Planned KM</t>
  </si>
  <si>
    <t>RID All-season Roads _Sum of All-season Progress (km)</t>
  </si>
  <si>
    <t>RID All-season Roads _Type</t>
  </si>
  <si>
    <t>Standard Access</t>
  </si>
  <si>
    <t>Wetland</t>
  </si>
  <si>
    <t>Note</t>
  </si>
  <si>
    <t>Tag</t>
  </si>
  <si>
    <t>LineStringZ (-86.77101808506094471 48.80867593596073561 0, -86.77100982914356564 48.80866267755599353 0, -86.77096532129561979 48.80857135783646328 0, -86.77091435978182687 48.80848020519155739 0, -86.77085702667608302 48.80839064383120984 0, -86.77080472421226887 48.80829974215441069 0, -86.77078043476761593 48.80825072812324095 0)</t>
  </si>
  <si>
    <t>R4455</t>
  </si>
  <si>
    <t>ANWIN</t>
  </si>
  <si>
    <t>C</t>
  </si>
  <si>
    <t>Temp</t>
  </si>
  <si>
    <t>WF6</t>
  </si>
  <si>
    <t>C188</t>
  </si>
  <si>
    <t>Del Lake Rd W - ML - WF6</t>
  </si>
  <si>
    <t>YES</t>
  </si>
  <si>
    <t>Nawiinginokiima Forest Management Corporation</t>
  </si>
  <si>
    <t>All-season</t>
  </si>
  <si>
    <t>To C134</t>
  </si>
  <si>
    <t>R1769</t>
  </si>
  <si>
    <t>LineStringZ (-86.76765580174297554 48.8080838754399764 0, -86.76757776266809685 48.80849222861385073 0)</t>
  </si>
  <si>
    <t>R4456</t>
  </si>
  <si>
    <t>C186-C188</t>
  </si>
  <si>
    <t>R1729</t>
  </si>
  <si>
    <t>LineStringZ (-86.76547619331455508 48.80837995716802169 0, -86.76538087570210678 48.80831767960761169 0, -86.76528951343175322 48.80821835489247462 0)</t>
  </si>
  <si>
    <t>R4457</t>
  </si>
  <si>
    <t>Del Lake Rd W - ML - WF6 - BR1</t>
  </si>
  <si>
    <t>R1817</t>
  </si>
  <si>
    <t>LineStringZ (-86.76042716315338055 48.80810763459314927 0, -86.76031745088135949 48.80804992074197912 0, -86.76020806649017914 48.80799376196434025 0, -86.76009591707591539 48.80793827382166938 0, -86.75998393427836675 48.80788416859051182 0, -86.75985787133637928 48.80782872231218761 0, -86.75972250335888702 48.80781070115757814 0, -86.75958411845607543 48.80781866369189714 0, -86.75944841422304421 48.80779494259263629 0, -86.75929653531190411 48.80778035801100145 0, -86.75915404207728443 48.80775433292453869 0, -86.75902982256413054 48.80770383195412876 0, -86.75889269456294528 48.80768857689155027 0, -86.75875766159465741 48.80765907199934617 0, -86.75861072775650484 48.80765827592806971 0, -86.75848030520022292 48.80762424641632435 0, -86.75837029374332587 48.80758328139994262 0)</t>
  </si>
  <si>
    <t>R4458</t>
  </si>
  <si>
    <t>C189</t>
  </si>
  <si>
    <t>R1818</t>
  </si>
  <si>
    <t>LineStringZ (-86.75267175087040528 48.80726636044393274 0, -86.75263535058140008 48.8072789953885362 0, -86.75248984019579268 48.80729777061452523 0, -86.75234407889061572 48.80732488614493292 0, -86.75220007799133271 48.80736038318570991 0, -86.75206873360279758 48.80740028109038064 0, -86.75192062522881997 48.80742571959305565 0, -86.75177486366045798 48.80743812605599175 0, -86.75163706534767982 48.80745191417476292 0, -86.75152181430260612 48.80750287603931525 0, -86.75140706605708374 48.80755291589014178 0, -86.75130414400223344 48.80760146892527729 0)</t>
  </si>
  <si>
    <t>R4459</t>
  </si>
  <si>
    <t>C191</t>
  </si>
  <si>
    <t>R2003</t>
  </si>
  <si>
    <t>LineStringZ (-86.74671981032487622 48.80734127995312832 0, -86.74671009692504242 48.80731855827701793 0, -86.74674924060462899 48.80722581256397774 0, -86.74677572736091236 48.80713365255574843 0, -86.74669391987272604 48.8070535223741544 0, -86.74663482740535869 48.80696521888035733 0, -86.74660167144229206 48.80692187556741146 0)</t>
  </si>
  <si>
    <t>R4460</t>
  </si>
  <si>
    <t>C193</t>
  </si>
  <si>
    <t>Required</t>
  </si>
  <si>
    <t>R2008</t>
  </si>
  <si>
    <t>LineStringZ (-86.6846827029317808 48.81163498839284642 0, -86.68478373976178375 48.81158566385239084 0, -86.68492371642182093 48.81155351993895408 0, -86.68504416480199382 48.81150792216292444 0, -86.68517844324242105 48.81148692542227963 0, -86.68523466525603283 48.81146993540648538 0)</t>
  </si>
  <si>
    <t>R4461</t>
  </si>
  <si>
    <t>AU2</t>
  </si>
  <si>
    <t>C203</t>
  </si>
  <si>
    <t>Dead Horse Creek RD - ML - WF6</t>
  </si>
  <si>
    <t>R2009</t>
  </si>
  <si>
    <t>LineStringZ (-86.66222819606257133 48.80209999969869727 0, -86.66224889947704924 48.8021718228439525 0, -86.66229516847911896 48.80226268344576823 0, -86.662284019702156 48.80235836227495128 0, -86.66229868854377116 48.80245014413010551 0, -86.66231603340906986 48.80251778779747696 0)</t>
  </si>
  <si>
    <t>R4462</t>
  </si>
  <si>
    <t>C211</t>
  </si>
  <si>
    <t>Middleton Road - ML - WF6</t>
  </si>
  <si>
    <t>C189-C195</t>
  </si>
  <si>
    <t>LineStringZ (-86.64419099189700546 48.80147180477517566 0, -86.64423366973609575 48.80143937205696858 0, -86.64430357448424047 48.80135349922709764 0, -86.64435671578125664 48.80127026712288085 0, -86.64436736084587665 48.80117781438040225 0, -86.64433844299206555 48.801086954200386 0, -86.6443467556290301 48.80106861191285361 0)</t>
  </si>
  <si>
    <t>R4463</t>
  </si>
  <si>
    <t>C213</t>
  </si>
  <si>
    <t>Little Pie River Rd - ML - WF6</t>
  </si>
  <si>
    <t>R2013</t>
  </si>
  <si>
    <t>LineStringZ (-86.60953570915241073 48.79707269625555455 0, -86.60956736360647312 48.79713924766475941 0, -86.60963643107075427 48.79722394558710619 0, -86.60970859897429364 48.79731149578935145 0, -86.60978554458969825 48.79738596759555946 0, -86.60985620369990556 48.79746744121960944 0, -86.60994195130369633 48.7975423178422858 0)</t>
  </si>
  <si>
    <t>R4464</t>
  </si>
  <si>
    <t>C221</t>
  </si>
  <si>
    <t>Neys Rd - ML - WF6 - BR1</t>
  </si>
  <si>
    <t>Neys Rd - ML - WF6</t>
  </si>
  <si>
    <t>R2015</t>
  </si>
  <si>
    <t>LineStringZ (-86.60769480699396183 48.79725982187483169 0, -86.6077007130973584 48.79725713868878501 0, -86.60784303848366505 48.79721837270245999 0, -86.60796390510141407 48.79717277489137928 0, -86.60809592042765814 48.79712881164265781 0, -86.60821821249528796 48.79707881398728375 0, -86.60834109111829093 48.7970345990011225 0, -86.60844393681956888 48.79697303458856794 0, -86.60846844586143334 48.79693852656238562 0)</t>
  </si>
  <si>
    <t>R4465</t>
  </si>
  <si>
    <t>LineStringZ (-86.60657393618475908 48.79670033710605281 0, -86.60658047217440014 48.79671809855638998 0, -86.60665766833415091 48.79679621758288732 0, -86.60673888910788776 48.79686868013130407 0, -86.60682513975838503 48.79694432635766077 0, -86.60692806869430171 48.79701418921442979 0, -86.60700157855805514 48.79709054841895721 0, -86.60707081372039795 48.79717256585825425 0, -86.60709475098680343 48.7971843790905524 0)</t>
  </si>
  <si>
    <t>R4466</t>
  </si>
  <si>
    <t>LineStringZ (-86.4965131449296365 48.78282220859374974 0, -86.49658010936904873 48.78285707633855139 0, -86.49668882174655948 48.78291348556868456 0, -86.49680457634448771 48.78296444867381609 0, -86.49692116880065385 48.78301482428174296 0, -86.49703197725824566 48.78307760430829632 0, -86.49711361785273311 48.78312031013024352 0, -86.49720866156066279 48.78313593612082144 0)</t>
  </si>
  <si>
    <t>R4473</t>
  </si>
  <si>
    <t>C243</t>
  </si>
  <si>
    <t>Mink Creek Rd - ML - WF6</t>
  </si>
  <si>
    <t>LineStringZ (-86.46297134084474578 48.7795297477542249 0, -86.462977163980824 48.77952631142093054 0, -86.4630584359528882 48.77947833289188395 0, -86.46318114666250665 48.77943726194493479 0, -86.46332724406356363 48.77944061413715104 0, -86.4634555712027435 48.77948034516896314 0, -86.46357358810973892 48.77952933714790618 0, -86.46369873058091571 48.7795776163922099 0, -86.46377211470976931 48.77961631774204676 0)</t>
  </si>
  <si>
    <t>R4474</t>
  </si>
  <si>
    <t>C251</t>
  </si>
  <si>
    <t>Little Red Sucker Creek Rd - ML - WF6</t>
  </si>
  <si>
    <t>R2011</t>
  </si>
  <si>
    <t>LineStringZ (-86.40815719801834405 48.77431635867688442 0, -86.40817363178199173 48.77430406182458711 0, -86.40828930169131183 48.77425427344884667 0, -86.40839223173986738 48.77417565024404666 0, -86.40844168477543974 48.77407762420750714 0, -86.40847370387918147 48.7739839985914827 0, -86.40852240312635502 48.77388534342427562 0, -86.40854531530578697 48.77385126078286248 0)</t>
  </si>
  <si>
    <t>R4478</t>
  </si>
  <si>
    <t>C264</t>
  </si>
  <si>
    <t>Hare Lake Creek Rd - ML - WF6</t>
  </si>
  <si>
    <t>Nawiinginokiima Forest Management Corp.</t>
  </si>
  <si>
    <t>R2017</t>
  </si>
  <si>
    <t>LineStringZ (-86.43168539221284163 48.77620872089368476 0, -86.43178596448983342 48.77616547089441923 0, -86.43192024176470056 48.77614912673173109 0, -86.43204823429458372 48.77618252825555345 0, -86.43216180889672273 48.77624053110413627 0, -86.43218665193565187 48.77626189671590851 0)</t>
  </si>
  <si>
    <t>R4384</t>
  </si>
  <si>
    <t>C258</t>
  </si>
  <si>
    <t>Hare Lake Creek Rd - ML - WF6 - BR2</t>
  </si>
  <si>
    <t>R5837</t>
  </si>
  <si>
    <t>LineStringZ (-86.41979165743080671 48.77486247904511174 0, -86.41979271425459785 48.77486053492552998 0, -86.41973554981187533 48.77477105868258178 0, -86.41967419349745683 48.77468866456880647 0, -86.41962884747104567 48.77460073842041055 0, -86.41957176637296811 48.77451034041800426 0, -86.41952499633524098 48.77441952112713608 0, -86.41952123040336176 48.77441207143762369 0)</t>
  </si>
  <si>
    <t>R4385</t>
  </si>
  <si>
    <t>C261</t>
  </si>
  <si>
    <t>C197-C202</t>
  </si>
  <si>
    <t>R1823</t>
  </si>
  <si>
    <t>LineStringZ (-86.41761695007245692 48.77400488227622333 0, -86.41755114040896046 48.77400981419138049 0, -86.41743303977894186 48.77405972821047442 0, -86.41729716942120376 48.77409866257041671 0, -86.41715710754661472 48.77411060636724471 0, -86.4170242541650282 48.77413286082540367 0, -86.41699144388441312 48.77413584976632421 0)</t>
  </si>
  <si>
    <t>R4386</t>
  </si>
  <si>
    <t>R1828</t>
  </si>
  <si>
    <t>LineStringZ (-86.40237326769093329 48.76557233908462052 0, -86.4024829037092843 48.76562732376160625 0, -86.40260946965788946 48.76566914941016506 0, -86.40272539147514408 48.76572577043305046 0, -86.40284315817858385 48.7657812997814446 0, -86.40295016035118181 48.7658149524274549 0, -86.40297735190179651 48.76582350279866773 0, -86.40307583913754286 48.76588749806886369 0, -86.40319427524555351 48.76594344704021466 0, -86.40332612275341262 48.76596964072663809 0, -86.40345260624008006 48.76601511291541158 0, -86.40358612995618159 48.76604998177268158 0, -86.40370448281947802 48.76610396145091642 0, -86.40382234024711749 48.76615578568967635 0)</t>
  </si>
  <si>
    <t>R4388</t>
  </si>
  <si>
    <t>C265</t>
  </si>
  <si>
    <t>Hare Lake Creek Rd - ML - WF6 - BR1</t>
  </si>
  <si>
    <t>R4346</t>
  </si>
  <si>
    <t>LineStringZ (-86.47348008422427768 48.78063506804903682 0, -86.47347169713295045 48.78062275557660143 0, -86.47344202471749952 48.78052921443338619 0, -86.47337279001891375 48.7804502135938165 0, -86.47329727003111088 48.78037427411879889 0, -86.47321730654368821 48.78029644941073428 0, -86.47312854163338613 48.7802160241471725 0, -86.4730765380131885 48.7801760519253591 0)</t>
  </si>
  <si>
    <t>R4502</t>
  </si>
  <si>
    <t>C250</t>
  </si>
  <si>
    <t>Little Red Sucker Creek Rd - ML - WF6 -BR2</t>
  </si>
  <si>
    <t>R4350</t>
  </si>
  <si>
    <t>LineStringZ (-86.47148050137707287 48.78000887694204835 0, -86.47140631166288927 48.78002864639975655 0, -86.47131218317031198 48.78009762969663399 0, -86.47120883328008745 48.78015743425875428 0, -86.47114622160725617 48.78023928417344734 0, -86.47107204177765993 48.78032595230641277 0, -86.47102461930140294 48.7803779079403057 0)</t>
  </si>
  <si>
    <t>R4503</t>
  </si>
  <si>
    <t>R1829</t>
  </si>
  <si>
    <t>LineStringZ (-86.75641941511710797 48.80760114725502063 0, -86.75631022868677178 48.8076041712139741 0, -86.75592373969796256 48.80750304440717713 0, -86.75564738871923964 48.80746733613153765 0, -86.75551956456257585 48.80742966002609506 0)</t>
  </si>
  <si>
    <t>R4504</t>
  </si>
  <si>
    <t>C203-C207</t>
  </si>
  <si>
    <t>R1833</t>
  </si>
  <si>
    <t>LineStringZ (-86.75668473228847688 48.80748410018512118 0, -86.75644702185624624 48.80759780062668796 0, -86.75641941511710797 48.80760114725502063 0)</t>
  </si>
  <si>
    <t>R4505</t>
  </si>
  <si>
    <t>R4351</t>
  </si>
  <si>
    <t>LineStringZ (-86.75628929469476702 48.80788115212229172 0, -86.75630302081721368 48.80778806966917216 0, -86.75639105342293078 48.80768021642244747 0, -86.75641941511710797 48.80760114725502063 0)</t>
  </si>
  <si>
    <t>R4506</t>
  </si>
  <si>
    <t>Del Lake Rd W - ML - WF6 - SP1</t>
  </si>
  <si>
    <t>R1832</t>
  </si>
  <si>
    <t>LineStringZ (-86.73890543984650492 48.80689734006991642 0, -86.73892288765728154 48.80686480441532638 0, -86.73894800572641373 48.80677352289498572 0)</t>
  </si>
  <si>
    <t>R4508</t>
  </si>
  <si>
    <t>C195</t>
  </si>
  <si>
    <t>Del Lake Rd E - ML - WF6 - BR2</t>
  </si>
  <si>
    <t>Del Lake Rd E - ML - WF6</t>
  </si>
  <si>
    <t>R5809</t>
  </si>
  <si>
    <t>LineStringZ (-86.47819607386777818 48.78603775894247008 0, -86.47812734393845346 48.78600657798609319 0, -86.478027934819508 48.78594224722668571 0, -86.47792927957470965 48.78587862868025127 0, -86.47783037207813095 48.7858015571831487 0, -86.47776097049717237 48.78571379890277626 0, -86.47774408217752296 48.78569403822736206 0)</t>
  </si>
  <si>
    <t>R4509</t>
  </si>
  <si>
    <t>C249</t>
  </si>
  <si>
    <t>Little Red Sucker Creek Rd - ML - WF6 - BR1</t>
  </si>
  <si>
    <t>C208-C209</t>
  </si>
  <si>
    <t>R1739</t>
  </si>
  <si>
    <t>LineStringZ (-86.49324634725003591 48.78282764791057247 0, -86.49329540762630586 48.78278402877354836 0, -86.49339288964216621 48.78270720860012943 0, -86.49347654073307012 48.78263281855526401 0, -86.493563629253714 48.78255486764107474 0, -86.49367142040885881 48.78249824717617145 0, -86.49368674270655788 48.78246471530822248 0)</t>
  </si>
  <si>
    <t>R4510</t>
  </si>
  <si>
    <t>C246</t>
  </si>
  <si>
    <t>R1953</t>
  </si>
  <si>
    <t>LineStringZ (-86.65369302434615406 48.80160873000490795 0, -86.65370748663563916 48.80162218011810182 0, -86.65381083572222565 48.80168931966755963 0, -86.65392650553644671 48.80174296440607407 0, -86.6540575986486914 48.80177334770933584 0, -86.65419087044067226 48.80181844217926823 0, -86.65431014537408316 48.80186261561513561 0, -86.65444425564618314 48.80189752619158838 0, -86.65458356394105977 48.80190628476920978 0, -86.65472731252687311 48.80190699700721524 0, -86.65486796190604935 48.80193704637402874 0, -86.65500291039052172 48.80195724683319014 0, -86.65513417115637651 48.8019905647902732 0, -86.65526979029790766 48.80201348911743509 0, -86.65539685974765405 48.80205296816022553 0, -86.65552275590148668 48.80209835659383089 0, -86.65566130921732224 48.80210372103856287 0, -86.65580556091472886 48.80209010018822369 0, -86.65595735825984036 48.80209420840601808 0, -86.65609783786088371 48.80211700592799673 0, -86.65631417585090901 48.8020812148632146 0, -86.65642640974752453 48.8020209491278294 0, -86.65656010068435933 48.8019743445922245 0, -86.65666378483312826 48.80191345132217862 0, -86.65673586872730993 48.80186902720248554 0, -86.65678314055956832 48.80178666610941463 0)</t>
  </si>
  <si>
    <t>R4511</t>
  </si>
  <si>
    <t>C212</t>
  </si>
  <si>
    <t>C210-C214</t>
  </si>
  <si>
    <t>R1740</t>
  </si>
  <si>
    <t>LineStringZ (-86.65610884709774098 48.80212033938670402 0, -86.65623940818498738 48.80216235217937282 0, -86.65624260603070184 48.80216828464897816 0)</t>
  </si>
  <si>
    <t>R4512</t>
  </si>
  <si>
    <t>R1842</t>
  </si>
  <si>
    <t>LineStringZ (-86.74389029545409358 48.80676789765851709 0, -86.74390215872193721 48.806849045736314 0, -86.7438950345618025 48.80693915115936932 0, -86.74394406825724957 48.80702372469475137 0, -86.743964687539588 48.80711424978017732 0, -86.74392160149676556 48.80718237292449402 0)</t>
  </si>
  <si>
    <t>R4513</t>
  </si>
  <si>
    <t>C194</t>
  </si>
  <si>
    <t>Del Lake Rd W - ML - WF6 - SP2</t>
  </si>
  <si>
    <t>R5843</t>
  </si>
  <si>
    <t>LineStringZ (-86.76822816201446642 48.80751459400621428 0, -86.76820859550858245 48.80752596689976741 0, -86.76812083734287739 48.80759935101657021 0, -86.76802821699536139 48.80767503903435767 0, -86.76794255405221179 48.80775793592692935 0, -86.76782445385019571 48.80780877340617252 0, -86.76774398667599542 48.80788538256454956 0, -86.76768531421264186 48.80797008244933721 0, -86.7676551386950905 48.8080578830670504 0, -86.7676612575792916 48.8080553261628225 0, -86.76765580174297554 48.8080838754399764 0)</t>
  </si>
  <si>
    <t>R5836</t>
  </si>
  <si>
    <t>C244-C247</t>
  </si>
  <si>
    <t>R2045</t>
  </si>
  <si>
    <t>LineStringZ (-86.76264236383248374 48.80944721729875369 0, -86.7625271734104615 48.80940049630537203 0, -86.76238836914728836 48.8093897264247758 0, -86.76228275588277938 48.80932790907106522 0, -86.76214940042127921 48.80929542857338532 0, -86.76202040338242227 48.80925377117788599 0, -86.76188059295530763 48.80922577590567357 0, -86.76176542542837922 48.80917246557891787 0, -86.76163257183972632 48.80912678579518627 0, -86.7615396160395278 48.80905398831204423 0, -86.76144632600083639 48.8089853830630247 0, -86.76134934711167546 48.80891350817735486 0, -86.76126292988287503 48.80884238735151825 0, -86.76116385527140551 48.80877197970123405 0, -86.76106461408404869 48.8087025773642651 0, -86.76097056874759517 48.80863497770383219 0, -86.76093217944018932 48.80854223193782815 0, -86.76087459646475963 48.80845996258413777 0, -86.76082983702777085 48.80837304282396616 0, -86.76076118921615432 48.80829173820627886 0, -86.76065834336228022 48.80821940255587776 0, -86.76053940353249061 48.80816705741981565 0, -86.76043169669247845 48.80811001894031165 0, -86.76042716315338055 48.80810763459314927 0)</t>
  </si>
  <si>
    <t>R2046</t>
  </si>
  <si>
    <t>LineStringZ (-86.7448286660554686 48.80518893431890604 0, -86.74472760787058689 48.80521046723776379 0, -86.74459031339188186 48.80524466612516932 0, -86.74445947158486092 48.80527131986952583 0, -86.74431739798478702 48.80530040534284808 0, -86.74417909609073263 48.80533255043255281 0, -86.74403995739928064 48.80533908656975939 0, -86.74391883870576692 48.80538585910764482 0, -86.74378053642308828 48.80540702328015357 0, -86.74364357629528399 48.80542642706832623 0, -86.74350711847402806 48.8054418502107481 0, -86.74338180943790633 48.80549964367496329 0, -86.74325096867858065 48.80552583635715536 0)</t>
  </si>
  <si>
    <t>R5838</t>
  </si>
  <si>
    <t>R4375</t>
  </si>
  <si>
    <t>LineStringZ (-86.68443774826563697 48.81249671027102011 0, -86.68444527826133594 48.81246865458692241 0, -86.684461203224771 48.81237519808195202 0, -86.68451853581019861 48.8122853858054242 0, -86.68454133420725327 48.81219314275669774 0, -86.68453068988500831 48.81210081628246655 0, -86.68452901282944367 48.81200903431121674 0, -86.68457192863729688 48.8119203124369534 0, -86.68460906005560673 48.81181935194851462 0, -86.68461467596459613 48.81172769517957022 0, -86.68467376901770649 48.81163935037127288 0, -86.6846827029317808 48.81163498839284642 0)</t>
  </si>
  <si>
    <t>R5839</t>
  </si>
  <si>
    <t>R4472</t>
  </si>
  <si>
    <t>LineStringZ (-86.68363932311983433 48.81501577997767782 0, -86.68367464602854966 48.81496499685277968 0, -86.68375544714156433 48.81488000373639125 0, -86.68381101892094875 48.81479727490801679 0, -86.6838748059000892 48.81470800695193191 0, -86.68396943685084466 48.81463135484705873 0, -86.68406465647322534 48.81455830624603465 0, -86.68416247269182406 48.81449188028426533 0, -86.68426431308476765 48.814417323047536 0, -86.68433983431238232 48.81433488698881007 0, -86.68439934593075691 48.81424813398495388 0, -86.68440269743754811 48.81415232934041626 0, -86.68439867467952809 48.81406167896278703 0, -86.68437134928373666 48.81396310774026404 0, -86.68436791382008266 48.81386700923359001 0, -86.68433421820660101 48.81376600694939327 0, -86.68429071599589975 48.81367489580704699 0, -86.6843044615152678 48.81358546085103001 0, -86.68431410101767653 48.8134874343314209 0, -86.68433933026535954 48.81339846082142486 0, -86.68438199411322387 48.81330542120231542 0, -86.68441292422946276 48.81321569323040421 0, -86.68444351847071516 48.81312412106363752 0, -86.68442901711794946 48.81302412490286713 0, -86.68442935197613508 48.81292714610663097 0, -86.68443077782724515 48.81283603474167165 0, -86.68442214402632828 48.81274609679314835 0, -86.6844080629740148 48.81265620060410271 0, -86.68442113873813071 48.81255859368174299 0, -86.68443774826563697 48.81249671027102011 0)</t>
  </si>
  <si>
    <t>R5840</t>
  </si>
  <si>
    <t>LineStringZ (-86.68536758841318601 48.80651597413443454 0, -86.68536711952926055 48.80650602064732624 0, -86.68537005264555262 48.80641008966163952 0)</t>
  </si>
  <si>
    <t>R5841</t>
  </si>
  <si>
    <t>R1751</t>
  </si>
  <si>
    <t>LineStringZ (-86.6862915134519767 48.80905189290877644 0, -86.68627060531206041 48.80900257066911507 0, -86.68620413625758658 48.80892151809143087 0, -86.68614856384208167 48.80883602236337993 0, -86.68613708117933925 48.80873493615936098 0, -86.68614169140170134 48.80863762258512395 0, -86.68609089655869582 48.8085515820846183 0, -86.68606156078791969 48.80845623793372567 0, -86.68599433744981297 48.80837204179161404 0, -86.68601906451823425 48.80827447625100035 0, -86.68602442775558359 48.80818114362720905 0, -86.6860066581108839 48.80809191940831226 0, -86.68604479668302076 48.80799996876850599 0, -86.68605795628309352 48.80790349440100329 0, -86.68606373968994205 48.80781112457940907 0, -86.68604429345300844 48.80770991320633811 0, -86.68601319652101722 48.80761708399416676 0, -86.68594454816967243 48.80753728833938965 0, -86.68589610167765613 48.80745229586314338 0, -86.68587129101682365 48.80736223199624391 0, -86.68586760310492423 48.80726646918565592 0, -86.68583223168072038 48.80717493807716778 0, -86.6858137071544661 48.80708043203902946 0, -86.68576785852897615 48.80698781262922381 0, -86.68567817196297653 48.80691262744707615 0, -86.68563601119713269 48.80682055059727276 0, -86.68555026341535097 48.80674695844017208 0, -86.68546283999569368 48.80666934226056952 0, -86.68537156194928173 48.80660031740936233 0, -86.68536758841318601 48.80651597413443454 0)</t>
  </si>
  <si>
    <t>R5842</t>
  </si>
  <si>
    <t>C248-C256</t>
  </si>
  <si>
    <t>R1756</t>
  </si>
  <si>
    <t>LineStringZ (-86.6599912706109734 48.80094238065368017 0, -86.66009902420812239 48.80095485467014527 0, -86.66023841614220657 48.80092618890557077 0, -86.66037713689168243 48.80091562714478925 0, -86.660496578731113 48.80087199959464073 0, -86.66063169529985544 48.80082803664166136 0, -86.66077997146281575 48.80080108941586303 0, -86.66091751787847386 48.80079174339990544 0, -86.66105783040299571 48.80076596795207422 0, -86.66118984636582923 48.80081244591443834 0, -86.66131121643984159 48.80085909125600097 0, -86.66144457250288724 48.80089186483357366 0, -86.66165068361145529 48.80096667311052983 0, -86.66173056272087649 48.80103959572940653 0, -86.66180038435450683 48.80111792413692484 0, -86.66186316426919234 48.80120174366331298 0, -86.66196257433539074 48.80126946887479278 0, -86.66203943597480475 48.80135039691784726 0, -86.66208620721974398 48.80143484407810917 0, -86.66210087543289831 48.80152541061897864 0, -86.6621206570381446 48.80162067093822742 0, -86.66211353169789788 48.80171236915289512 0, -86.66213004442529666 48.80180934800724657 0, -86.66217178620048855 48.80189920134242243 0, -86.66220464416295499 48.80199060741664852 0, -86.66222299927139261 48.80208196918394492 0, -86.66222819606257133 48.80209999969869727 0)</t>
  </si>
  <si>
    <t>R2049</t>
  </si>
  <si>
    <t>LineStringZ (-86.64422708394096162 48.7985976026974555 0, -86.6442282214377002 48.79856961708933483 0, -86.64422830532870989 48.79847938610603819 0, -86.64429167157723555 48.79839267532865676 0, -86.64434523306448455 48.79830831099528154 0, -86.64443416460765945 48.79823551479677235 0, -86.64455821636758515 48.79819402391044747 0, -86.6446714555166011 48.79814084079946213 0, -86.64475334759910652 48.79806670294593829 0, -86.64482249840412464 48.79798267430145842 0, -86.6448184741106644 48.79789189808988681 0, -86.64481746939362949 48.79779408104932514 0, -86.64485317596538039 48.79770628077237404 0, -86.64496440343265249 48.79765334935594723 0, -86.64503288371084011 48.797568692395906 0, -86.64512810223541805 48.79750385844572946 0, -86.64518803305014671 48.79742079344315187 0, -86.64521569292328707 48.79733081374758541 0, -86.64523421766963907 48.79724095975956288 0, -86.64524922117081474 48.79715089611942602 0, -86.64526170971967645 48.79706062322676274 0, -86.64524150919579881 48.79696775245058404 0, -86.6451629712891247 48.7968896740735687 0, -86.64514277046883706 48.79680074170710213 0, -86.64511393605725686 48.79671210301096096 0, -86.64503165964201514 48.79652305057027206 0)</t>
  </si>
  <si>
    <t>R5844</t>
  </si>
  <si>
    <t>R1899</t>
  </si>
  <si>
    <t>LineStringZ (-86.40779600289720008 48.77452024260064434 0, -86.40785897480999722 48.77449495894336451 0, -86.40798344662606212 48.77444026737904181 0, -86.40807975413608233 48.77437430204150814 0, -86.40815719801834405 48.77431635867688442 0)</t>
  </si>
  <si>
    <t>R5847</t>
  </si>
  <si>
    <t>R1908</t>
  </si>
  <si>
    <t>LineStringZ (-86.40729314515344583 48.76977049173473944 0, -86.40738665444078492 48.76975947655595434 0, -86.40753082358909865 48.76972900871651007 0, -86.40766267025142611 48.76969313371607484 0, -86.40779569120402925 48.76965968993163614 0, -86.40794438592755 48.76964615378882684 0, -86.40809056635987417 48.76966543199583981 0, -86.40823423190360586 48.76967637036835157 0, -86.40838250891239625 48.76969015879021185 0, -86.40850538755616128 48.7696509307446604 0, -86.4086368986127269 48.76960508169555908 0, -86.40876857852254034 48.76957520043639249 0, -86.40888953024089858 48.76951677893719506 0, -86.40899254383414529 48.76944624481357238 0, -86.40908927064566569 48.76937608858320772 0, -86.40919831896906089 48.76931150641053847 0, -86.40927970772186484 48.76922869222570966 0, -86.40937115448750205 48.76915774043164475 0, -86.40947735266904317 48.76909265400240656 0, -86.40951716582355857 48.7690746041242349 0)</t>
  </si>
  <si>
    <t>R5848</t>
  </si>
  <si>
    <t>R5822</t>
  </si>
  <si>
    <t>LineStringZ (-86.40855346862123554 48.77160543400572124 0, -86.40849298180795302 48.77152910615819792 0, -86.40843464445789834 48.77143514538020952 0, -86.40838644874085617 48.77133452018873072 0, -86.40833699519778577 48.77124517045017882 0, -86.4082602169412155 48.77117010914347617 0, -86.40812116035924362 48.77112748704166023 0, -86.40798319506428982 48.77110967605567993 0, -86.40782670405057786 48.77109546888928548 0, -86.40770164639148732 48.77104144735800162 0, -86.40766417986608872 48.77094983255210536 0, -86.40765718803828577 48.77069534183524269 0, -86.40759371991421744 48.77058076590738978 0, -86.40711759466219632 48.77037110455963642 0, -86.40700418824613394 48.77031775392958934 0, -86.40689790515527591 48.77025459457870227 0, -86.40679137090373274 48.77018770857550578 0, -86.40672364615845424 48.77009584234185979 0, -86.40669363840899564 48.77000644983696276 0, -86.40673529609219372 48.76991307486820659 0, -86.4068563315913849 48.76986907029093032 0, -86.4069783714669768 48.76982770569505732 0, -86.40711767844562985 48.76979815973724186 0, -86.40725002926801324 48.76977556955789339 0, -86.40729314515344583 48.76977049173473944 0)</t>
  </si>
  <si>
    <t>R5849</t>
  </si>
  <si>
    <t>C257-C261</t>
  </si>
  <si>
    <t>R1920</t>
  </si>
  <si>
    <t>LineStringZ (-86.42134782645106839 48.7756196008827132 0, -86.42122392498619377 48.77564416042805107 0, -86.42108964610723376 48.77562731206872826 0, -86.42094472290435192 48.77562613873188724 0, -86.4206148113806023 48.77557031472152715 0, -86.4204733246152017 48.77555464117382655 0, -86.42033410185371167 48.77555619184234104 0, -86.42019186095194527 48.77556252024388783 0, -86.42007300499872713 48.77560820142396381 0, -86.41994476168402173 48.7756474714448558 0, -86.41981090300953383 48.77561356543847637 0, -86.41970051334872949 48.77555715512913537 0, -86.41965189751496723 48.77546612780164992 0, -86.41965365770602148 48.7753757706436204 0)</t>
  </si>
  <si>
    <t>R5853</t>
  </si>
  <si>
    <t>C259</t>
  </si>
  <si>
    <t>LineStringZ (-86.42464447504367797 48.77636752641830498 0, -86.4246286545376563 48.77635825529891633 0, -86.42453067069506289 48.77629451143111794 0, -86.42445003629669031 48.77622037284763934 0, -86.42433998212742097 48.77615738357857822 0, -86.42424040491266624 48.77609259156161414 0, -86.42415910052388028 48.77601723765913277 0, -86.42407771162291397 48.7759432245835427 0, -86.42399188061715165 48.77587311061755315 0, -86.42390864840578502 48.77580119417802251 0, -86.42378610575650555 48.775758949763798 0, -86.42366875930956382 48.7757076101292455 0, -86.42354412014211107 48.77566746094306893 0, -86.42343901042801235 48.7756081587182635 0, -86.42332660930658506 48.77555719701637571 0, -86.42319065497598274 48.77555028243469337 0, -86.42304724045743569 48.77557639165398484 0, -86.42294389113349951 48.77564382395073039 0, -86.4228892417485639 48.77572693090988309 0, -86.42275647227791069 48.77576427243519674 0, -86.42261825476452941 48.77577022365930759 0, -86.4224881669891829 48.77580727244503578 0, -86.42234735134253754 48.77580987010004776 0, -86.42223050698626707 48.7757573566350473 0, -86.42210544912336445 48.77571796215844557 0, -86.42198106210300068 48.77567290970888791 0, -86.42188467050000611 48.77560698642842141 0, -86.42174787762523636 48.77559416094486267 0, -86.42161326390532849 48.77561012903068871 0, -86.42148703212555461 48.77565011075214585 0, -86.42135946040713179 48.77561729513633537 0, -86.42134782645106839 48.7756196008827132 0)</t>
  </si>
  <si>
    <t>R5854</t>
  </si>
  <si>
    <t>C263</t>
  </si>
  <si>
    <t>R1922</t>
  </si>
  <si>
    <t>LineStringZ (-86.41174952872360393 48.76999228392547536 0, -86.41176200957957576 48.76992497718357811 0, -86.4117506097984176 48.76983239922184055 0, -86.41177340851118061 48.76974267123179629 0, -86.41174256329006198 48.76965000841009612 0, -86.41164474632985559 48.76958659977822208 0, -86.41156679489409953 48.76950877378171612 0, -86.41151247904660693 48.76942617007738079 0, -86.41146939661443582 48.76933237686024825 0, -86.41137543584264336 48.76926247185436125 0, -86.41130762623508588 48.76918284339089382 0, -86.41124157574411413 48.76910200041107402 0, -86.41120117586557114 48.76901466015817022 0, -86.41109279701332468 48.76895896157205357 0, -86.41097888814316264 48.76890473156162642 0, -86.41091912435960865 48.76881588255869104 0, -86.41080605310057194 48.76875268400431196 0, -86.41065978800057223 48.76875054716402502 0, -86.41052190611203798 48.76873353128164723 0, -86.41041059355502796 48.76867372744333551 0, -86.4103136155098781 48.768603947362692 0, -86.41024563776370826 48.76851216644708131 0)</t>
  </si>
  <si>
    <t>R5800</t>
  </si>
  <si>
    <t>R2055</t>
  </si>
  <si>
    <t>LineStringZ (-86.40895448006685342 48.76844484767726584 0, -86.40905423425579102 48.76848232575611775 0, -86.40917434623771953 48.76852561880263437 0, -86.40928037830036601 48.76858412383303687 0, -86.40936059270806879 48.76865922639569817 0, -86.40938833655370388 48.76874773940207319 0, -86.40942161312109704 48.76883922695598272 0, -86.40944416041969589 48.76893662479627523 0, -86.4094957098338341 48.76902258163161719 0, -86.40951716582355857 48.7690746041242349 0)</t>
  </si>
  <si>
    <t>R5801</t>
  </si>
  <si>
    <t>R2056</t>
  </si>
  <si>
    <t>LineStringZ (-86.73090842520687715 48.80514425610509477 0, -86.73100927874016008 48.80519135762215654 0, -86.73112997825667492 48.80523636880754879 0, -86.73123735013298585 48.80529215021339695 0, -86.73136777285294841 48.80532131858558387 0, -86.73160523250443532 48.80524919265138806 0)</t>
  </si>
  <si>
    <t>R5806</t>
  </si>
  <si>
    <t>C197</t>
  </si>
  <si>
    <t>Ripple Lake RD - ML - WF6</t>
  </si>
  <si>
    <t>R1759</t>
  </si>
  <si>
    <t>LineStringZ (-86.71535364247191069 48.80586952261793954 0, -86.71548255294331398 48.80584879307469492 0, -86.71562378712948771 48.80585554039338092 0, -86.71577097414413515 48.80586182723165933 0, -86.71590927529526027 48.80586174445007686 0, -86.71603366301503968 48.80582188767812113 0, -86.7161655104994793 48.80585042815507535 0, -86.71630314117319926 48.805863210138277 0, -86.71644236454662291 48.80587347791231423 0, -86.71658628103988065 48.8058644256886538 0, -86.71672408060454984 48.80587360381222339 0, -86.71686137634594616 48.80587624408593683 0, -86.71686950727205101 48.80587401057510988 0)</t>
  </si>
  <si>
    <t>R5807</t>
  </si>
  <si>
    <t>C200</t>
  </si>
  <si>
    <t>LineStringZ (-86.7100949720162788 48.80564283484395105 0, -86.71017672229037032 48.80565077242118832 0, -86.71031493973860904 48.80566015896832965 0, -86.71045634268416791 48.80567168358913221 0, -86.71059699122305631 48.80566095559044726 0, -86.71074132771326504 48.80565709967530097 0, -86.71087904187436379 48.80564176074783234 0, -86.71102304348239898 48.80563928811483976 0, -86.71115178884795682 48.8055998514491165 0, -86.71127961324623357 48.80556707832253949 0, -86.71141799898070701 48.80557537635981191 0, -86.71143117585846483 48.80557577008413972 0)</t>
  </si>
  <si>
    <t>R5808</t>
  </si>
  <si>
    <t>C201</t>
  </si>
  <si>
    <t>C262</t>
  </si>
  <si>
    <t>R1921</t>
  </si>
  <si>
    <t>LineStringZ (-86.69428978667822605 48.80457225924814679 0, -86.69420500084500247 48.80456456143013355 0, -86.69407089021021307 48.80454260092951557 0, -86.69393409669892492 48.80454147044776647 0, -86.69379370012670449 48.80454339694893662 0, -86.69373022861843481 48.80453019140897908 0)</t>
  </si>
  <si>
    <t>Dead Horse Creek RD - ML - WF6 - BR1</t>
  </si>
  <si>
    <t>C266</t>
  </si>
  <si>
    <t>R1925</t>
  </si>
  <si>
    <t>LineStringZ (-86.61854514513554193 48.7992296181770655 0, -86.6186072494412258 48.79922839422289371 0, -86.61874286807774581 48.7992013206335784 0, -86.61887781771038419 48.79917877323836706 0, -86.61899080530544381 48.7991260094349002 0, -86.61912173129098846 48.79908845758831148 0, -86.6192098253424092 48.79901599742247953 0, -86.61928895022084873 48.79893875769887757 0, -86.6193776301155367 48.79886223136549717 0, -86.61948215274655638 48.79879676831763646 0, -86.61950626098966666 48.79874415316886882 0)</t>
  </si>
  <si>
    <t>R5810</t>
  </si>
  <si>
    <t>C219</t>
  </si>
  <si>
    <t>LineStringZ (-86.60188528229737415 48.79678730440690515 0, -86.60192692070691578 48.79680778539010078 0, -86.6020445187382677 48.79686369295827575 0, -86.60217075053303404 48.7969045547668685 0, -86.6023108125807255 48.79690740402715221 0, -86.60241600605100132 48.79685015585619823 0, -86.60240648929645602 48.79681501267941002 0)</t>
  </si>
  <si>
    <t>R5811</t>
  </si>
  <si>
    <t>C222</t>
  </si>
  <si>
    <t>R1760</t>
  </si>
  <si>
    <t>LineStringZ (-86.60579296965458695 48.79538044903003424 0, -86.60584630045039489 48.79544321094871151 0, -86.60593875209838188 48.79551001533870647 0, -86.60606716367104241 48.79554635087287551 0, -86.6061486352910066 48.79561910528219926 0, -86.60626631819863519 48.79568041901701747 0, -86.60637067171505521 48.79574998858961976 0, -86.60641551553153761 48.7958372442596513 0, -86.60645256325588548 48.7959296549694912 0, -86.60646672864984907 48.79602432829533143 0, -86.60653361698038566 48.79610944706752207 0, -86.60660285099747568 48.79618785921680058 0, -86.60667175054172162 48.79626832575990392 0, -86.60674073388541672 48.79635604239452817 0, -86.60672514362872221 48.79644740529823821 0, -86.60664241404182917 48.79652011806255985 0, -86.60658038771509837 48.79660108775907901 0, -86.60654794965851977 48.79662971194921539 0)</t>
  </si>
  <si>
    <t>R5812</t>
  </si>
  <si>
    <t>LineStringZ (-86.59753488757031903 48.79673756401155771 0, -86.59756900008318325 48.79674504721110395 0, -86.5976975791035386 48.79678238940172008 0, -86.59782590600546825 48.79682182572921789 0, -86.59794484605673404 48.79686616615782668 0, -86.59805459225115953 48.79689381207698062 0)</t>
  </si>
  <si>
    <t>R5813</t>
  </si>
  <si>
    <t>C224</t>
  </si>
  <si>
    <t>To D014</t>
  </si>
  <si>
    <t>R338</t>
  </si>
  <si>
    <t>AN</t>
  </si>
  <si>
    <t>LineStringZ (-86.59220110835723005 48.79550363202505991 0, -86.59223953308813293 48.79551747601770018 0, -86.59236844666746435 48.79554794433431653 0, -86.59250599482102473 48.79556139657209002 0, -86.59263323192197959 48.7955958042969371 0, -86.59275787070144759 48.79563700185354236 0, -86.59289633908640837 48.79564278511480069 0, -86.59302433168745949 48.79567727693865464 0, -86.59315802296188735 48.79570334421911326 0, -86.59329473175623093 48.79568544880115155 0, -86.59343311722402348 48.79569831544942815 0, -86.59357233956151845 48.79568968182049105 0, -86.59369370995230497 48.79573611778565834 0, -86.59382362919322418 48.79577375240589987 0, -86.59396226633967331 48.79578804336691888 0, -86.59402716408349931 48.79578965643747779 0, -86.59402903052735212 48.79578970169379915 0)</t>
  </si>
  <si>
    <t>R5814</t>
  </si>
  <si>
    <t>C225</t>
  </si>
  <si>
    <t>R339</t>
  </si>
  <si>
    <t>LineStringZ (-86.48104110980415271 48.78914131971603751 0, -86.48095598586257893 48.78915067278475703 0, -86.48081843832457594 48.78915465385172467 0, -86.48068122641170419 48.78915025289742857 0, -86.48055549792182717 48.78910805017716967 0, -86.48041560495354929 48.7891162231229174 0, -86.48026825023775643 48.78911446305800581 0, -86.48012835627582717 48.78911073304724511 0, -86.47998402065948653 48.78909572883553381 0, -86.4798949145745155 48.78908450730175161 0, -86.47936842592611129 48.78959869758956813 0)</t>
  </si>
  <si>
    <t>R5818</t>
  </si>
  <si>
    <t>C247</t>
  </si>
  <si>
    <t>R5711</t>
  </si>
  <si>
    <t>LineStringZ (-86.48231278659623911 48.78766069986393461 0, -86.4823118426460411 48.78766074690139476 0, -86.48217437883650405 48.78764813234163 0, -86.48203666496287667 48.7876141851816314 0, -86.481904313961806 48.78757864628152419 0, -86.48176986901796681 48.78755542863014938 0, -86.48164782819604568 48.78750576529294136 0, -86.4815238596133895 48.78745480312787208 0, -86.48139695728572462 48.78741918020106993 0, -86.48128707048203978 48.78735816063962005 0, -86.48117265771305995 48.78730501908710693 0, -86.48107081790396933 48.78724500440903 0, -86.48098305867034696 48.78717212399499914 0, -86.48087652536275982 48.78710707993523954 0, -86.48075557432710525 48.78705134105890551 0, -86.48067921563942662 48.78697628076094617 0, -86.48057259741743508 48.78691492529431883 0, -86.48043186437608654 48.78690180723538106 0, -86.48029993357728529 48.78687200962700388 0, -86.48017185866311252 48.78691362691385791 0, -86.4800661442333336 48.78693907116338124 0)</t>
  </si>
  <si>
    <t>R5819</t>
  </si>
  <si>
    <t>C248</t>
  </si>
  <si>
    <t>R5712</t>
  </si>
  <si>
    <t>LineStringZ (-86.48466756317129978 48.78353180597167693 0, -86.48461829134531342 48.78349569430109511 0, -86.48449516120064118 48.78345298927474261 0, -86.48435786488742849 48.78344037444944803 0, -86.48426834706120303 48.78350994395592011 0, -86.48415435227227022 48.78356015059728179 0, -86.48408486697270803 48.78363982126900567 0, -86.48404656080839459 48.78372615537798396 0, -86.48403122238741503 48.78382061942814829 0, -86.48400423253337976 48.78390909035231005 0, -86.4839696988676252 48.78400280005233469 0, -86.48395377389786631 48.7840932402480405 0, -86.48399903621984208 48.78418078959168014 0, -86.48402191893191571 48.78427160773479443 0, -86.48406064348206712 48.78435911428943683 0, -86.48414890433552671 48.78443228881034344 0)</t>
  </si>
  <si>
    <t>R5820</t>
  </si>
  <si>
    <t>D31 and D018-D028</t>
  </si>
  <si>
    <t>R449</t>
  </si>
  <si>
    <t>LineStringZ (-86.45941988996902694 48.78079380617614902 0, -86.45943225593175896 48.78077664940291669 0, -86.45947466821127136 48.78068687828058358 0, -86.45950299978501619 48.78059761055814647 0, -86.45958564493267318 48.78052477233965334 0, -86.45970081308014699 48.78047456486816458 0, -86.45977893200208086 48.7803957328379596 0, -86.45989745164671092 48.78034280069226725 0, -86.46000591434869875 48.78028110956613261 0, -86.46011018427034855 48.78021560597779427 0, -86.46021784042956426 48.78017601857910535 0, -86.46032769446671296 48.78012554179981919 0, -86.46132028070928754 48.77972119937303574 0, -86.46140376445062259 48.77964898898655832 0, -86.46148708035939023 48.77964232542017697 0, -86.46161406656564452 48.77960523526386538 0, -86.46175060752779018 48.77959660170380118 0, -86.46189108805766921 48.77961328227014803 0, -86.46202897042252289 48.77962216628603187 0, -86.46216299687833384 48.77964312188807128 0, -86.46230146687558715 48.77965141908096314 0, -86.46243817479724214 48.77963964317726919 0, -86.46249669835471252 48.77960753316575193 0)</t>
  </si>
  <si>
    <t>R5821</t>
  </si>
  <si>
    <t>C252</t>
  </si>
  <si>
    <t>R343</t>
  </si>
  <si>
    <t>LineStringZ (-86.67980235481164186 48.80494757700836317 0, -86.67985366864533603 48.80496458872480758 0, -86.67999180266615156 48.8049844116142495 0, -86.68013513340061138 48.80500364872899155 0, -86.68027301584933753 48.80500737864216632 0, -86.68041274147905995 48.80502410004226022 0, -86.68055557020109347 48.80504501298526776 0, -86.68070233670862024 48.80506885944014073 0, -86.68083326190549087 48.80510020764337042 0, -86.68096401955111219 48.80513029940041747 0, -86.68110969702443924 48.80516294664992927 0, -86.68125403328183154 48.80518419484720738 0, -86.68139040774242687 48.8051953840857351 0, -86.68152300872034743 48.80522610372150183 0, -86.68165426946538332 48.80525192031345938 0, -86.681792152497394 48.80529077036459284 0, -86.68193137619610411 48.80532073595975362 0, -86.68205308058738012 48.8053735414387404 0, -86.68217897761408608 48.80540924896799737 0, -86.6823000954430114 48.8054543016650868 0, -86.68243227819124286 48.8055011982997371 0, -86.68254878691391241 48.80556192515823 0, -86.68265917640526652 48.80562013687956124 0, -86.68277602010675764 48.80567491271463609 0, -86.68289571372214652 48.80573392166375157 0)</t>
  </si>
  <si>
    <t>R5826</t>
  </si>
  <si>
    <t>C207</t>
  </si>
  <si>
    <t>R345</t>
  </si>
  <si>
    <t>LineStringZ (-86.30939940662027254 48.7213833227586548 0, -86.30936973019178993 48.72138428559483003 0, -86.30922866249632364 48.72138575286774653 0, -86.30909178561566364 48.7213722998123373 0, -86.30895122130424113 48.72136471425069004 0, -86.30880227486230183 48.7213687381302023 0, -86.30866011708124574 48.72136978524491013 0, -86.30852424619500596 48.72138541756975627 0, -86.30839835022621287 48.72142271743359032 0, -86.30825535567844042 48.72144094794893476 0, -86.30815612271365467 48.72144091800956289 0)</t>
  </si>
  <si>
    <t>D</t>
  </si>
  <si>
    <t>WF7</t>
  </si>
  <si>
    <t>D011</t>
  </si>
  <si>
    <t>Three Finger Lake RD - ML - WF7</t>
  </si>
  <si>
    <t>R346</t>
  </si>
  <si>
    <t>LineStringZ (-86.3042876473453191 48.72171139843549525 0, -86.30425425221027069 48.72172052668632602 0, -86.3041131013867755 48.72173217712218474 0, -86.3039820914386695 48.72175757357047843 0, -86.30384647239476692 48.72174039208253049 0, -86.3037094288536224 48.72173569656455783 0, -86.3035728032396463 48.72172446591501682 0, -86.30343416639456677 48.72171532984051368 0, -86.30329636810752447 48.72171449131102605 0, -86.30315354042552656 48.72171956235069956 0, -86.30301859163115807 48.7216993621378478 0, -86.30288325207217781 48.72166573086470009 0, -86.30275763542464063 48.72163771338514238 0, -86.30263830500550171 48.72160209069438253 0, -86.30259247942343848 48.72159826255695236 0)</t>
  </si>
  <si>
    <t>D012</t>
  </si>
  <si>
    <t>R443</t>
  </si>
  <si>
    <t>LineStringZ (-86.29224392796082554 48.72133816859717825 0, -86.29236611146458813 48.72138152118665033 0, -86.29250005458990813 48.72141198960986941 0, -86.29252033262892496 48.72141196388657391 0)</t>
  </si>
  <si>
    <t>R5713</t>
  </si>
  <si>
    <t>D015</t>
  </si>
  <si>
    <t>R5715</t>
  </si>
  <si>
    <t>LineStringZ (-86.28827949062453229 48.72045193680775554 0, -86.28832287573673909 48.72044771031539057 0, -86.2884493859874766 48.72045950743221709 0, -86.28854086037235049 48.72048692129372682 0, -86.28856305712440644 48.72050256230708953 0)</t>
  </si>
  <si>
    <t>R5714</t>
  </si>
  <si>
    <t>D016</t>
  </si>
  <si>
    <t>R5716</t>
  </si>
  <si>
    <t>LineStringZ (-86.2582927488951583 48.71152382200396858 0, -86.25829240492303995 48.71151836901222509 0, -86.25830204440671878 48.71142541340097409 0, -86.25833084994469857 48.71134140640516819 0, -86.25832140665383463 48.7112393776611583 0, -86.2582457178169193 48.71115794738906146 0, -86.25814144746814804 48.7110963818949827 0, -86.25798439775887516 48.71111309301348768 0, -86.2578707120346877 48.71116536531236818 0, -86.25773551189212185 48.71119172667630437 0, -86.25759444470260462 48.71117798024765477 0, -86.25746896652776741 48.71114790081480095 0, -86.25737877705915935 48.71110317174134963 0, -86.25727584776942081 48.71106029194869791 0, -86.25714919779157697 48.71103117080076572 0, -86.25701114677225689 48.71102412995482922 0, -86.25687720399824343 48.71104504314444483 0, -86.25677083861826588 48.71110665011814689 0, -86.25663186554048423 48.71111909666595352 0, -86.25654806638610239 48.71111714356639055 0)</t>
  </si>
  <si>
    <t>D022</t>
  </si>
  <si>
    <t>Pic River RD - ML - WF7 - BR2</t>
  </si>
  <si>
    <t>Pic River RD - ML - WF7</t>
  </si>
  <si>
    <t>R5717</t>
  </si>
  <si>
    <t>LineStringZ (-86.24161437504055527 48.70536520328619901 0, -86.24159036789637867 48.70536127495696377 0, -86.24145139583635 48.70534669036160125 0, -86.24132742725116429 48.70531200257400428 0, -86.24120505067314468 48.7052834488379176 0, -86.24107898804237493 48.7052492921591309 0, -86.24098904940089483 48.70518068675558254 0, -86.24088265166263056 48.7051568637786545 0)</t>
  </si>
  <si>
    <t>D026</t>
  </si>
  <si>
    <t>D028-D029</t>
  </si>
  <si>
    <t>R347</t>
  </si>
  <si>
    <t>LineStringZ (-86.23758028952262578 48.70375269959922093 0, -86.23755255163190725 48.70374109358295556 0, -86.2374180227745768 48.7037068129782682 0, -86.23729279688082272 48.70366880101148155 0, -86.23715885323329644 48.70364843297803503 0, -86.23704687125110979 48.70359424333189224 0, -86.23679315092905995 48.70355900799126658 0)</t>
  </si>
  <si>
    <t>D027</t>
  </si>
  <si>
    <t>R450</t>
  </si>
  <si>
    <t>LineStringZ (-86.2362429421235106 48.70323464426479632 0, -86.23634170192345039 48.70325335156700675 0, -86.23647136905962896 48.7032906509213035 0, -86.23655803798392583 48.70336022060509862 0, -86.23660506172967644 48.7034446267346226 0, -86.23666753465113288 48.70351504987684876 0, -86.23677211309083646 48.70354638282108084 0)</t>
  </si>
  <si>
    <t>R5718</t>
  </si>
  <si>
    <t>D028</t>
  </si>
  <si>
    <t>R667</t>
  </si>
  <si>
    <t>LineStringZ (-86.29644722282669989 48.7214792360757798 0, -86.29649378133076709 48.72147580405015788 0, -86.29666901932658618 48.72143481060366099 0, -86.29677482638899733 48.72138596324479209 0, -86.29690415883695209 48.72135459311152772 0, -86.29704514348539135 48.72134476591359942 0, -86.29717967282464031 48.72136165459265555 0, -86.29730540090311308 48.72139975181975302 0, -86.29744417750437435 48.72143805441820774 0, -86.29758208730619629 48.72144371356385051 0, -86.29771879679948654 48.72142699272442457 0, -86.29785676233835545 48.72140989344254081 0, -86.29800244003793352 48.7214085941259043 0, -86.29811620771991443 48.72143147439192745 0, -86.29813872968264832 48.72143600440014666 0, -86.29827577418276974 48.72145343789137684 0, -86.29840384948441567 48.7214948021169576 0, -86.29850711472764146 48.72155842094255007 0, -86.29861465438361279 48.72161504060765935 0, -86.29874524450468698 48.72164152844810303 0, -86.29888128331299413 48.72163306240425129 0, -86.29901891435125094 48.72161529218200116 0, -86.2991187706494145 48.72159495032671117 0, -86.29925553589814058 48.72155561260517942 0, -86.29935796171299955 48.72149631128903735 0, -86.29948355027173079 48.72146754596834484 0, -86.29962693797806139 48.72144228924518927 0)</t>
  </si>
  <si>
    <t>R5723</t>
  </si>
  <si>
    <t>D014</t>
  </si>
  <si>
    <t>R5729</t>
  </si>
  <si>
    <t>LineStringZ (-86.27304199578513533 48.71297150273750987 0, -86.27303986571372718 48.71301055692460835 0, -86.27300885322378576 48.71309906968733827 0, -86.27297205642864242 48.71318615783369665 0, -86.27297566099295523 48.7132812079192874 0, -86.27295177181818531 48.71337734757487681 0, -86.27296199794484721 48.71347269313304906 0, -86.27292296635476987 48.71355663559349125 0, -86.27288781830534958 48.71363861259747807 0, -86.27287516145111113 48.71373043658874735 0, -86.27285940397074171 48.71382016469549825 0, -86.27285563233441223 48.713915760170309 0, -86.2728915067934139 48.71400385385689447 0, -86.27295621437596651 48.71408322957699255 0, -86.27301614598118817 48.71416650464678355 0, -86.2730923373674301 48.71424709705743084 0, -86.27317724571008739 48.71432014535037069 0, -86.27318655008397741 48.71441062803172883 0, -86.273209097323587 48.71450769037334538 0, -86.27323910408212271 48.71460031067874041 0, -86.27316525923939139 48.71467989627497275 0, -86.27314690271215625 48.71477490584773307 0, -86.27310667063089511 48.71486484301574649 0, -86.27308202695810735 48.7149564159613746 0, -86.27301229055767351 48.7150357502945468 0, -86.27294188163622835 48.71512107807905778 0, -86.27282897788461469 48.71517170483923564 0, -86.27276471683806847 48.7152800825853376 0, -86.2727481767430362 48.71536001609618438 0, -86.27277749286673725 48.71550090372796404 0)</t>
  </si>
  <si>
    <t>R5725</t>
  </si>
  <si>
    <t>D017</t>
  </si>
  <si>
    <t>R5735</t>
  </si>
  <si>
    <t>LineStringZ (-86.27560318663194039 48.71640478034286303 0, -86.2754996766436193 48.71638290488558454 0, -86.27538160332174755 48.71633834030473764 0, -86.27524883467272332 48.71631700839679979 0, -86.27511137146878184 48.71629550825944222 0, -86.27497530419708482 48.71626817014070809 0, -86.27485303997545429 48.71622627389259463 0, -86.27472982665568679 48.716181849917497 0, -86.27455106786818817 48.71614635742641752 0, -86.27437314804711832 48.71610860290991241 0, -86.27420780096265673 48.71605800703913758 0, -86.27409911570475742 48.7160036009065962 0, -86.27398291499235938 48.71593684687047698 0, -86.27386934048371359 48.71590508722080415 0, -86.27374168352882577 48.71586744516896772 0, -86.27361025478056433 48.71582721169313146 0, -86.27347907788141868 48.71579527680968624 0, -86.27334077728799855 48.71575315728119904 0, -86.27322829181817099 48.71570219527264811 0, -86.27312242821612642 48.71564050473053697 0, -86.27299552614449851 48.71560471442134599 0, -86.27286510353459903 48.71557814440541989 0, -86.27273174702631309 48.71555479973662273 0, -86.27267408014012062 48.7155440712508252 0)</t>
  </si>
  <si>
    <t>R5726</t>
  </si>
  <si>
    <t>D018</t>
  </si>
  <si>
    <t>Pic River RD - ML - WF7 - BR1</t>
  </si>
  <si>
    <t>LineStringZ (-86.50514650769849823 48.78157636301063604 0, -86.50514566190102528 48.7815863791285409 0, -86.50512856267998529 48.78167933428893122 0, -86.50509922587744427 48.78177254186391565 0, -86.50506821350482767 48.78186143135000208 0, -86.5050628489731821 48.78195153657466676 0, -86.50500870214717963 48.78203455935853583 0, -86.50497903047669013 48.78212453859312348 0, -86.50494918972326275 48.7822134285761706 0, -86.50488800234445819 48.78229737463582438 0, -86.50486864030837353 48.78238794058375305 0, -86.50487199301565511 48.78247942904144452 0, -86.5048219537054166 48.78256479934061929 0, -86.50478817336970394 48.78265239041984813 0, -86.50472430402415114 48.78273185025220471 0, -86.50472572849062658 48.78282614707136133 0, -86.50468901574231495 48.78291482842688254 0, -86.50463679713632814 48.78300245986551431 0, -86.50459480362719944 48.78309528993858635 0, -86.50450536805492163 48.78316356027661271 0, -86.50440813796078032 48.78324117716066155 0, -86.50438927927689292 48.78333082128946785 0)</t>
  </si>
  <si>
    <t>R5793</t>
  </si>
  <si>
    <t>C244</t>
  </si>
  <si>
    <t>LineStringZ (-86.67438670893582753 48.80369418226344891 0, -86.67443560519517121 48.80373726881188645 0, -86.67450928144273803 48.80381366982577873 0, -86.6746013989456543 48.80388458044919275 0, -86.67464624182387922 48.80397032772577859 0, -86.6746887389330567 48.80405682942035384 0, -86.67478026922367462 48.80412388437781601 0, -86.67490490790676461 48.80417031858019783 0, -86.67501336951791302 48.80422555635006887 0, -86.67512132814552217 48.80428385301961924 0)</t>
  </si>
  <si>
    <t>R5796</t>
  </si>
  <si>
    <t>C208</t>
  </si>
  <si>
    <t>LineStringZ (-86.652216882936969 48.80302233707478621 0, -86.65231734788126516 48.80295599276001894 0, -86.65240795563036613 48.80288629732950767 0, -86.65251004772522947 48.80281655998235379 0, -86.6526454157472017 48.80280184938620636 0, -86.65296980596711762 48.802740291104584 0)</t>
  </si>
  <si>
    <t>R5797</t>
  </si>
  <si>
    <t>C214 - ML - WF6</t>
  </si>
  <si>
    <t>LineStringZ (-86.61357905015788106 48.79831948759883176 0, -86.61362445749988126 48.7983670287346456 0, -86.61368891452882224 48.79845172764134986 0, -86.61381556496468193 48.79848982441475869 0, -86.61395428633848326 48.7985078024284249 0, -86.61408596624328027 48.79848177634934814 0, -86.61422585890329628 48.79851056840324475 0, -86.61436868782621445 48.79853915060903091 0, -86.6145027144605848 48.7985181957312335 0, -86.61459457969799303 48.7985976565807249 0, -86.61462215559809863 48.79864283473258268 0)</t>
  </si>
  <si>
    <t>R5798</t>
  </si>
  <si>
    <t>C220</t>
  </si>
  <si>
    <t>LineStringZ (-86.26886893734337036 48.71482140218139278 0, -86.26884455528421825 48.71479560930554698 0, -86.26877079403872983 48.71471753133942428 0, -86.26873391420180326 48.71462788714860181 0, -86.26867607833077045 48.71454406808769733 0, -86.26856158214596348 48.71449193273233647 0, -86.26842914755695801 48.71446037543078944 0, -86.26829143307352865 48.7144529994086497 0, -86.26815807708926798 48.71447776719612932 0, -86.26802346276055289 48.71448075073115547 0, -86.26790821234254736 48.71449105227734577 0, -86.26777091685121945 48.71447588132370043 0, -86.26762884320103808 48.71446284790889791 0, -86.26748769205886447 48.71444423986577021 0, -86.26735726932885484 48.71441293341921153 0, -86.26722449956042738 48.71438757815089104 0, -86.26710170469024774 48.71434281759007234 0, -86.26697086341019372 48.71431574523381869 0, -86.26684823669874902 48.71427534411123617 0, -86.26674094771014722 48.71421855680541313 0, -86.26661463288223786 48.71418238894423069 0, -86.26649907392496175 48.71414567678054652 0, -86.26638237007124133 48.7141099278963452 0, -86.26624809208885836 48.71408264481453187 0, -86.26610660473339465 48.7140502481175659 0, -86.26598246960372762 48.71401102125592075 0, -86.26588498728062859 48.71394782198595408 0, -86.26580955085846369 48.71387054018550344 0)</t>
  </si>
  <si>
    <t>R5727</t>
  </si>
  <si>
    <t>D020</t>
  </si>
  <si>
    <t>LineStringZ (-86.26223534455853326 48.71280401741707067 0, -86.26214146116792847 48.71276459057248331 0, -86.26202344330663152 48.71271501163199247 0, -86.26188589674923435 48.71269254784871094 0, -86.26174575036141334 48.71269401503106877 0, -86.26161147251998784 48.7126774607532198 0, -86.26147853572520319 48.71265696559857616 0)</t>
  </si>
  <si>
    <t>R5728</t>
  </si>
  <si>
    <t>D021</t>
  </si>
  <si>
    <t>LineStringZ (-86.2315400343636469 48.70139883714031726 0, -86.23159150698280939 48.70142102590261857 0, -86.23171103364906287 48.70146431834042033 0, -86.23183793515997309 48.70149751032496965 0, -86.23195025288207205 48.70154834723108195 0, -86.23203843137119406 48.70161921596871935 0, -86.23215619600692605 48.70166510689056594 0, -86.23229156391090555 48.70169394036924615 0, -86.23241746065777136 48.70173392343710361 0, -86.23252290478870918 48.70179184166604358 0, -86.23261032837099549 48.7018615786095026 0, -86.23271300657354743 48.70192293457467514 0, -86.2327449323513946 48.70195252424522181 0)</t>
  </si>
  <si>
    <t>D029</t>
  </si>
  <si>
    <t>LineStringZ (-86.2758721508762676 48.70918383455222056 0, -86.27584713361770241 48.70923056892974046 0, -86.27581528159872448 48.70931908171648672 0, -86.27583623640639132 48.70941497131095588 0, -86.27582894489525245 48.70950809426781092 0, -86.27581586837578698 48.70959882836402954 0, -86.27579130962847387 48.70969941035512107 0, -86.27573640790623699 48.70979383264633356 0, -86.27568226121405814 48.70987702344702086 0, -86.27561780411210179 48.7099676737901035 0, -86.27554689347991257 48.7100518278699397 0, -86.27547514435914877 48.7101413464429811 0, -86.27540389837257351 48.71022269332004839 0, -86.27533457956177187 48.71030688966374811 0, -86.2752749015324838 48.71038953359527568 0, -86.27519720020924865 48.71047063012603218 0, -86.27511304677746296 48.71055260541781706 0)</t>
  </si>
  <si>
    <t>R5731</t>
  </si>
  <si>
    <t>LineStringZ (-86.22798143362966528 48.69897944094972075 0, -86.22803330390854626 48.69906512462087989 0, -86.22808158471524109 48.69915074643309083 0, -86.22810170030224697 48.69924902338546957 0, -86.22812617609329777 48.6993395478377451 0, -86.22810111342461425 48.69943325789745359 0, -86.22806934719876892 48.69953145171852071 0, -86.22806026424106562 48.69959697940520726 0)</t>
  </si>
  <si>
    <t>R5734</t>
  </si>
  <si>
    <t>D030</t>
  </si>
  <si>
    <t>LineStringZ (-86.22839376119739541 48.69663440306089086 0, -86.22831300802788235 48.69666739640992859 0, -86.22821720318526673 48.69673885197105534 0, -86.22812232043675351 48.69681211017061884 0, -86.22800539183698731 48.69686307192841213 0, -86.22786667213763678 48.69690121008169115 0, -86.22779970011991679 48.69698117371685697 0, -86.22771244508888344 48.69705082664891904 0, -86.22761420922978459 48.69712722771230062 0, -86.22753357460091195 48.69720647885404219 0, -86.22745796980066757 48.69728250344531517 0, -86.22745193485513937 48.69737386523561895 0, -86.22745562355773075 48.69746380335764968 0, -86.22743349433794435 48.69755487279815043 0, -86.22744028390047788 48.6976608197518317 0, -86.22745838875016489 48.69775503237367786 0, -86.22744891754896912 48.69785096367219523 0, -86.22744372100041232 48.69794605640002061 0, -86.22743709957696012 48.69804047835074101 0, -86.22742201212281543 48.69813787614472744 0, -86.22744531312032734 48.69823187890914085 0, -86.22750759139391619 48.69831448305540533 0, -86.22756794027355909 48.69840622156174703 0, -86.22775351672186162 48.69869510457537842 0, -86.22784269955614889 48.69880293787532821 0, -86.22792241156477644 48.69888189642296794 0, -86.22798142037080993 48.69897941927001028 0, -86.22798143362966528 48.69897944094972075 0)</t>
  </si>
  <si>
    <t>LineStringZ (-86.31708284010086629 48.72133926591324382 0, -86.31711653802497608 48.72133931719860556 0, -86.31732994196691777 48.72127708074640395 0, -86.31743127909793145 48.72124778604441531 0, -86.31753554921643001 48.72122469436926195 0, -86.31764107829680199 48.72119858465467956 0, -86.3177608552288973 48.72118521497255017 0, -86.31786638372750531 48.7211657693864737 0, -86.3179755999688183 48.7211723317734311 0, -86.31808020589242858 48.72119356555950276 0, -86.31815857759141863 48.7212215512425999 0, -86.31823334332563036 48.72127712287991841 0, -86.31829226879412431 48.72133998657866272 0, -86.31831590508481611 48.72141068941530051 0, -86.31831791751065452 48.72148331813396283 0, -86.31838983319751435 48.72153784184768455 0, -86.31845437410613897 48.72159580339840801 0, -86.31851992114830807 48.72166222992967022 0, -86.31860575227061361 48.72171461556173711 0, -86.31869049263936233 48.72176582967995273 0, -86.31879845105029858 48.72178368299319828 0, -86.31896298872487705 48.72182680792654708 0, -86.31903373177814842 48.72187924889402666 0, -86.31912135033803679 48.72192378118064227 0)</t>
  </si>
  <si>
    <t>R5736</t>
  </si>
  <si>
    <t>D010</t>
  </si>
  <si>
    <t>LineStringZ (-86.71143117585846483 48.80557577008413972 0, -86.71156384334672396 48.80557973468167887 0, -86.71170549743916922 48.8055674128668997 0, -86.71185427640210719 48.80558941559583985 0, -86.71200841964039796 48.80558413516126848 0, -86.71215745014933418 48.80556887965268231 0, -86.71228913022645202 48.80559737826904865 0, -86.71252575141473073 48.80558618843247132 0, -86.71267570292872051 48.80557608832340577 0, -86.71280855715927771 48.8056127171022851 0, -86.71293721832640244 48.80564528081686149 0, -86.71308046585929219 48.80562529044497211 0, -86.71322471866459125 48.80562172807801602 0, -86.71335145297946667 48.8055847632336679 0, -86.71348941837150903 48.80561049636322934 0, -86.71362084757969058 48.80558346541076276 0, -86.7137542028048216 48.80560852556854456 0, -86.71389652801650527 48.80559809097534441 0, -86.71401714427135232 48.80564205385908139 0, -86.71414563780321316 48.80567742523950159 0, -86.71426332019812833 48.80573350081542117 0, -86.71438888056741234 48.80577415156535892 0, -86.71450790420105648 48.80582172005719599 0, -86.71464880464230873 48.80583060517870564 0, -86.7147867696078265 48.80584368036901566 0, -86.71492876016426976 48.80584527304021236 0, -86.71506689398522383 48.80586342022193946 0, -86.7152103083223551 48.80586660474803296 0, -86.71534676537264374 48.80587062832884726 0, -86.71535364247191069 48.80586952261793954 0)</t>
  </si>
  <si>
    <t>R1830</t>
  </si>
  <si>
    <t>LineStringZ (-86.70610978402851288 48.80535741911702985 0, -86.70616715339409097 48.8053439940945637 0, -86.70630780239241631 48.80533971871904697 0, -86.70643956580049405 48.80536750455834749 0, -86.70657719650506579 48.8053765990276176 0, -86.70670694885326668 48.80541532390049753 0, -86.70684164603659383 48.80543309256999152 0, -86.70696268077600166 48.80547563175133519 0, -86.70709813144510747 48.80550203543815968 0, -86.70723752273359253 48.80549583240077283 0, -86.70737825465697313 48.80551364365665279 0, -86.70751613799856727 48.8055332565960498 0, -86.70765971890192247 48.80554901466702233 0, -86.70779349517933099 48.80556976024219296 0, -86.70792592912341945 48.80560169500684253 0, -86.70806196769545693 48.80557881300440215 0, -86.70820227999172403 48.80559369041480267 0, -86.70833999455879848 48.80559012840481614 0, -86.70848022430580215 48.80560211487303945 0, -86.70862565068431138 48.80561112495611553 0, -86.7087635322977377 48.8056234047089319 0, -86.70890518683205528 48.8056059703462779 0, -86.70904189583450261 48.80563073856415457 0, -86.70918153867820877 48.80561166961995667 0, -86.70932654542536966 48.80561154418435876 0, -86.70946979257001885 48.80562533264639313 0, -86.70961899002004714 48.80563132564664386 0, -86.70975913557343517 48.80563484606885538 0, -86.7099043101448359 48.80566112340601137 0, -86.71003900725315816 48.8056374017716692 0, -86.7100949720162788 48.80564283484395105 0)</t>
  </si>
  <si>
    <t>R1831</t>
  </si>
  <si>
    <t>LineStringZ (-86.69803281418971608 48.80487726318787622 0, -86.69799397183651024 48.80486502320778186 0, -86.6978221180450106 48.80486100234455904 0, -86.69770329986945967 48.80484569457745891 0, -86.69764828690722425 48.80480554085065137 0, -86.6975083094052934 48.80480901937774263 0, -86.6973755399562549 48.80484560642563707 0, -86.6972392496242179 48.80483403959986077 0, -86.69711662310163547 48.80479330319571574 0, -86.69702241057622416 48.80472461359450165 0, -86.69689324553684173 48.8046918823456366 0, -86.69676667897111599 48.80465533721127969 0, -86.6963780096922676 48.80458631201186392 0, -86.69623945613224691 48.80459628691821905 0, -86.69610467595880721 48.80457160304928976 0, -86.69596302177987468 48.8045896244145041 0, -86.69582849103848332 48.80462595944749893 0, -86.69570276356930094 48.80466292298954301 0, -86.69557225694931901 48.80469045772179015 0, -86.69546513564986867 48.80474758056621454 0, -86.69506255254233906 48.80482578311851682 0, -86.69492223986391366 48.80481061173264123 0, -86.6947805859614391 48.80478756157818765 0, -86.69468134429165218 48.80472541028802169 0, -86.6945665963464478 48.80467562142931826 0, -86.69446802443194144 48.80461292477541235 0, -86.69434254797373285 48.80457705006464408 0, -86.69428978667822605 48.80457225924814679 0)</t>
  </si>
  <si>
    <t>LineStringZ (-86.61494695964212553 48.79892814125572897 0, -86.61495491760872767 48.79893792035892375 0, -86.61495818665451907 48.79902835956450247 0, -86.61506614622645372 48.79909432587532336 0, -86.61513680491532341 48.79917336731919164 0, -86.61524191395592709 48.79924230880503444 0, -86.61537292286735124 48.79927713578234005 0, -86.61550217227004111 48.79930701706015128 0, -86.61564860502815577 48.79929276823934003 0, -86.61578866610477689 48.79927210636574131 0, -86.61591861325896957 48.79924647813783167 0, -86.61604448179197391 48.79920748167643296 0, -86.61616845013901411 48.79915497041776007 0, -86.61631580408906927 48.79913644533872485 0, -86.61644413054636971 48.79909076362842058 0, -86.61657899643900294 48.7990491058298943 0, -86.61670640041371882 48.79899843699729445 0, -86.61684528859359489 48.79900627543587888 0, -86.61698484835810063 48.7990024607737567 0, -86.61713278832299068 48.79899629974443087 0, -86.61727176083492452 48.7989932402441795 0, -86.61740863656481793 48.79898548672206715 0, -86.61753914329891302 48.79901733820605614 0, -86.617662608101611 48.79906431897813945 0, -86.61778708049622821 48.79911134164103714 0, -86.61792001738925251 48.79914046867794752 0, -86.6180604973385897 48.79916884240487462 0, -86.61819846395505351 48.79920023117723815 0, -86.6183334128982807 48.79921531901063503 0, -86.61846903194302172 48.79923111868504293 0, -86.61854514513554193 48.7992296181770655 0)</t>
  </si>
  <si>
    <t>R1851</t>
  </si>
  <si>
    <t>LineStringZ (-86.59805459225115953 48.79689381207698062 0, -86.59813117507196978 48.79691310466932919 0, -86.59822765105626274 48.79698212967682025 0, -86.59836217989742124 48.7970091204140104 0, -86.59850031433262529 48.79701498663372661 0, -86.59864297442285874 48.79701222062504229 0, -86.59878077287714859 48.79701565732779756 0, -86.59890918368638779 48.79704662843517582 0, -86.59904362901322372 48.79706485871469823 0, -86.59918042274269112 48.79707718035739106 0, -86.59931201825420999 48.79710396007436657 0, -86.59944470351591406 48.79707956898279519 0, -86.59958577094229781 48.79707282185540151 0, -86.59972817985601523 48.79705953644859306 0, -86.59986681586561019 48.79704843008544657 0, -86.6000084704440809 48.79705002283871096 0, -86.60014467725872578 48.79704352713965676 0, -86.60026369968852578 48.79699847435535531 0, -86.60039613333862007 48.79696469490645683 0, -86.6005314177231611 48.79694914741123313 0, -86.60066360053139078 48.79692274257726581 0, -86.60079871612114744 48.79689583767755323 0, -86.60091681739315561 48.79684680301249244 0, -86.60101086334576337 48.79678075365695378 0, -86.60114581200960515 48.79675611115714418 0, -86.60126181644497478 48.79670594528629834 0, -86.60141143433308741 48.79670171288741898 0, -86.60155417835646574 48.79669835972837433 0, -86.6016915572259478 48.7967074121805453 0, -86.60181343041693935 48.7967519620598722 0, -86.60188528229737415 48.79678730440690515 0)</t>
  </si>
  <si>
    <t>R1855</t>
  </si>
  <si>
    <t>LineStringZ (-86.60254404703032094 48.79619356271864206 0, -86.60256998131922046 48.796132162016292 0, -86.60262354067364754 48.79604817501828506 0, -86.60270794673645867 48.79597554557346939 0, -86.60281364230489487 48.79591389703665527 0, -86.60293241418003163 48.79586423469375944 0, -86.60307105133631467 48.79585333768588384 0, -86.60320943653444203 48.79584537502768171 0, -86.60335176079273367 48.79583121044529292 0, -86.60349106856358503 48.79582815072649993 0, -86.60362869953929987 48.7958142782191544 0, -86.60376616315490139 48.79578879657747592 0, -86.60390136222541457 48.79577559458021341 0, -86.60400613688588578 48.79571566541179095 0, -86.60408291537638092 48.79564094058069657 0, -86.6041435165268183 48.79555733060014688 0, -86.60425549823251856 48.79549731620340225 0, -86.6043746058341668 48.7954507130536328 0, -86.60447678003642125 48.79537431191040042 0, -86.60459613941586099 48.79532783443899291 0, -86.60469580020136959 48.79525931214226375 0, -86.60483845999205244 48.79523094044416354 0, -86.60497215093732848 48.79520876933899842 0, -86.60510550762505488 48.79515977725738196 0, -86.60524037248191576 48.79513945133725628 0, -86.60537372884559204 48.79511405356623754 0, -86.60550775517401689 48.79514611427528337 0, -86.60560305746930965 48.795217905263776 0, -86.60568905570630704 48.79528852275647921 0, -86.6057749701335382 48.79535926674049051 0, -86.60579296965458695 48.79538044903003424 0)</t>
  </si>
  <si>
    <t>R1858</t>
  </si>
  <si>
    <t>LineStringZ (-86.59402903052735212 48.79578970169379915 0, -86.59410065207308094 48.79579148144009082 0, -86.59422051340936832 48.79574739141097695 0, -86.59435948435101693 48.79576993866874801 0, -86.59449284121490109 48.79580078368010021 0, -86.59462468908563437 48.79582475660800611 0, -86.59475846388308184 48.79585480573860679 0, -86.59488603670484963 48.79589176970674913 0, -86.59501318960823824 48.79593288279719587 0, -86.59511846606031327 48.79599046608822022 0, -86.59519616745721748 48.79606741342013976 0, -86.59527093406484255 48.796152907357353 0, -86.59530831649043137 48.79624385109536178 0, -86.59536891864455299 48.79632591005265851 0, -86.59545877261206215 48.79639740782454282 0, -86.59559061882119124 48.79642607373281038 0, -86.59573344687740359 48.79643051678492327 0, -86.59586403781509034 48.79646224200364912 0, -86.59599630432845174 48.79648541778306736 0, -86.59610769858285551 48.79653906158134902 0, -86.5962381211966914 48.79651140161420386 0, -86.59637524902719008 48.79650624679801751 0, -86.59650910849728689 48.79652422609893847 0, -86.5966383580402379 48.79655725105837405 0, -86.59677246778717574 48.79657699143945848 0, -86.59691395503098477 48.7965957238271244 0, -86.59704546701871664 48.79662514436071774 0, -86.59717840393678046 48.79665280471520816 0, -86.59731377218038517 48.7966769865737362 0, -86.5974390814188979 48.79671654862983132 0, -86.59753488757031903 48.79673756401155771 0)</t>
  </si>
  <si>
    <t>R1861</t>
  </si>
  <si>
    <t>LineStringZ (-86.58824146355460982 48.7951010345917382 0, -86.58826776786358437 48.79508916031660704 0, -86.58840078736756141 48.79506636191629809 0, -86.5885394240840327 48.79505647104018351 0, -86.58867085334540548 48.79508509570958097 0, -86.58881443446138348 48.7951088166950413 0, -86.58894888088327946 48.79512633459101068 0, -86.5890923792231888 48.79512637664385721 0, -86.58923026082976548 48.79511925210393031 0, -86.58936864700102376 48.79513521915100682 0, -86.58949010015932402 48.79517771511364543 0, -86.58963385001204927 48.79520353173918323 0, -86.58977005627011181 48.79521836784593347 0, -86.58991104027246877 48.79523123358026027 0, -86.59005931540391998 48.79524816516273233 0, -86.59020080295846356 48.79527880117116467 0, -86.59034430103861268 48.79527943000047685 0, -86.59049232472987967 48.7952863026386936 0, -86.5906366614900378 48.79529464272933126 0, -86.59077152637499353 48.79531207722106956 0, -86.59090915689785106 48.79532012418149378 0, -86.59105005646490838 48.79531664524586887 0, -86.59118693340043649 48.79531991414074099 0, -86.59132657547691281 48.7953089763474992 0, -86.59146596768437121 48.79531605912358572 0, -86.59160150286916746 48.79533902484148911 0, -86.59173561320805845 48.79535972826460011 0, -86.59187072894729909 48.79538709570650212 0, -86.59199771509887 48.79543084915763984 0, -86.59211774488061053 48.79547359639254012 0, -86.59220110835723005 48.79550363202505991 0)</t>
  </si>
  <si>
    <t>R1863</t>
  </si>
  <si>
    <t>LineStringZ (-86.47994496011885701 48.78722128401753366 0, -86.48003640613137577 48.78729441575074333 0, -86.48011586675048079 48.7873680511023835 0, -86.48023237541988806 48.78741813282126571 0, -86.48032357018195171 48.78748824773136761 0, -86.48042918290228442 48.78754805157682739 0, -86.4805523963270133 48.7875872798336232 0, -86.48061475806991893 48.78766862561138851 0, -86.48065733896424945 48.78775625859084641 0, -86.48077929463693181 48.78779896418646445 0, -86.48089052358703555 48.78785713494181664 0, -86.48100166683261136 48.78790964761956417 0, -86.48111784038341909 48.78795784316537265 0, -86.48123434933700082 48.7880091824052613 0, -86.48135697647302322 48.78804945789078573 0, -86.48148630870504405 48.78808248204829567 0, -86.48153500748514944 48.78816663557707045 0, -86.48163056200594667 48.78823159635276596 0, -86.48168009868227557 48.78831876814488311 0, -86.4817386044116887 48.78840107832408535 0, -86.48178822514837805 48.78848950808523455 0, -86.48176978526267078 48.78858355299841065 0, -86.48173600539668371 48.78867076664177915 0, -86.48166417359411184 48.78874746106293259 0, -86.48158848453903147 48.7888266695633348 0, -86.48145713985645955 48.788865352561686 0, -86.48139268274327662 48.78894623793894425 0, -86.48129235127504444 48.78900859921150612 0, -86.48118539822563378 48.78906903243606052 0, -86.48109177280312565 48.78913575259191759 0, -86.48104110980415271 48.78914131971603751 0)</t>
  </si>
  <si>
    <t>R1898</t>
  </si>
  <si>
    <t>LineStringZ (-86.4854017746873609 48.78715923903005347 0, -86.48540359247664355 48.78717438741202983 0, -86.48547869455516945 48.78725376333692765 0, -86.4855787749025211 48.78736708644537856 0, -86.48564683527013131 48.78744629588928206 0, -86.48563007124951696 48.787540423574562 0, -86.48555128204262132 48.78761724500744634 0, -86.48543292893792511 48.78766510526888567 0, -86.48529907045322318 48.78768899380273893 0, -86.48500318847487733 48.7876926820198662 0, -86.48486555829860833 48.78771154242704 0, -86.48472574797436607 48.78770118921460153 0, -86.48458778113700873 48.78769561555352396 0, -86.4844518269333804 48.78767365462307737 0, -86.48431897415643732 48.78770085434609882 0, -86.48418151083197358 48.78771443313259937 0, -86.48404077914058519 48.78772570674333764 0, -86.48390775759816052 48.78770294955872799 0, -86.48377096532831843 48.78770776965758671 0, -86.48362914244313515 48.78770676373834903 0, -86.48349251860979336 48.78769569912731185 0, -86.48335522284881449 48.78769532218700533 0, -86.48321641822559513 48.78770638662567904 0, -86.48308264323564742 48.78767776241782883 0, -86.48294082162539098 48.78766577604091026 0, -86.4827229758428615 48.78767918677744575 0, -86.48258727159713999 48.78766795519564425 0, -86.48244871960181968 48.78765391561002929 0, -86.48231278659623911 48.78766069986393461 0)</t>
  </si>
  <si>
    <t>LineStringZ (-86.48499069919387239 48.78214784292464401 0, -86.48505591008898818 48.78222684215264593 0, -86.48512346815608964 48.7823075592697819 0, -86.48518021397143229 48.78239012171083289 0, -86.48527509718172723 48.78246128378209789 0, -86.48536637673173288 48.78253144012288089 0, -86.48546997706542072 48.78259631586180234 0, -86.48556368599001587 48.78266177887776678 0, -86.48564649898908385 48.78273327629162281 0, -86.48570684886621507 48.78281483260323625 0, -86.48572352971778798 48.78290414201140379 0, -86.48575714008055115 48.78299181681025232 0, -86.48581170720029832 48.78307634832925999 0, -86.48587121879297968 48.7831602091844303 0, -86.48589099992655349 48.78325056603286214 0, -86.48587842649847346 48.78334016863076528 0, -86.48586057292833118 48.783431196029305 0, -86.48585889649609726 48.78352121786612372 0, -86.48583601414432565 48.78361077806746948 0, -86.48577734134794071 48.7836951417273923 0, -86.48570441853182444 48.78377133367354901 0, -86.48558547965971854 48.78382652864120672 0, -86.48545857710965379 48.78386797712459355 0, -86.48532941180690159 48.78389957643459951 0, -86.48519261882624676 48.78387966999405023 0, -86.48507594371240259 48.7838311380252776 0, -86.48496169842543679 48.78378051173061891 0, -86.48487092246965346 48.78371073157079252 0, -86.48478685092001683 48.78363965259788415 0, -86.48471024133529284 48.78356308517563633 0, -86.48466756317129978 48.78353180597167693 0)</t>
  </si>
  <si>
    <t>R1901</t>
  </si>
  <si>
    <t>LineStringZ (-86.45729491056630422 48.78119374218305637 0, -86.45729386430659247 48.78126300835945273 0, -86.45735228629061453 48.78134661800449123 0, -86.45747206363368775 48.78139732835061437 0, -86.45761111992061387 48.78139833456658891 0, -86.4577551204872492 48.78140311341438462 0, -86.45789308734555334 48.78142767112453271 0, -86.45813448610509511 48.78143634674266593 0, -86.45826432136469464 48.78146530620994525 0, -86.45837898598261972 48.78151408892324525 0, -86.45849750633101394 48.78156890617031394 0, -86.45858526446758674 48.7816394819454473 0, -86.45866941851286924 48.78171395489027162 0, -86.45876731939041804 48.78177736425946165 0, -86.45887955409097003 48.78183930612172503 0, -86.45896657830343202 48.78187947163547733 0, -86.45912313140374295 48.78186156037853038 0, -86.45922388268657244 48.78179986979568383 0, -86.45927233025336989 48.78171571540214302 0, -86.4593576578194245 48.78164174475103465 0, -86.45934340810204333 48.78155189140615278 0, -86.45927308360523966 48.78147083758015157 0, -86.45922354663586873 48.78138500720559279 0, -86.45920971653032439 48.78129008205732475 0, -86.45919588691188551 48.78119498958223943 0, -86.45922664834060356 48.78110211783828731 0, -86.45930082842926367 48.78102617786846906 0, -86.45930049211753499 48.78093481457717218 0, -86.45937341491092809 48.78085828841764027 0, -86.45941988996902694 48.78079380617614902 0)</t>
  </si>
  <si>
    <t>R1905</t>
  </si>
  <si>
    <t>LineStringZ (-86.67589313401991546 48.80442131566746156 0, -86.67603436961020691 48.80444268943043795 0, -86.67618054927318383 48.80444306688362843 0, -86.6762951306040037 48.80450123711953125 0, -86.67640945922201468 48.8045561805862036 0, -86.67654876741983117 48.80458384096957758 0, -86.67668136871793649 48.80461422523578108 0, -86.67682536967153339 48.80461166758053082 0, -86.67696752684399542 48.80460504740819516 0, -86.67710675018804523 48.80459444443494021 0, -86.67724588993890222 48.80460471164705183 0, -86.67738209619244572 48.80461095559176954 0, -86.67752651615461446 48.80461950642355617 0, -86.67765660418768903 48.80464775319673265 0, -86.67780219716019019 48.8046562601842453 0, -86.67794360064374359 48.80468056835105273 0, -86.67809916800007386 48.80469016525101011 0, -86.67824308599321625 48.80471677763571137 0, -86.67837359135026531 48.80475483124065761 0, -86.67850761893762979 48.80477197265757638 0, -86.67863804052338139 48.80480805741668604 0, -86.67877516844176 48.80483642960354729 0, -86.67891523096008655 48.80486124021137329 0, -86.67903626551461116 48.80490352626228656 0, -86.67916962169563533 48.80493592305669637 0, -86.67931102427205303 48.80494992019171718 0, -86.67944890623610377 48.80492335005764915 0, -86.67959416498398184 48.80491052537202279 0, -86.67973028745906561 48.80492368508719636 0, -86.67980235481164186 48.80494757700836317 0)</t>
  </si>
  <si>
    <t>LineStringZ (-86.77078043476761593 48.80825072812324095 0, -86.77075803610338767 48.80820552942132906 0, -86.77071168396146561 48.80811563358229677 0, -86.77067505555201876 48.8080220498457038 0, -86.77064923954833375 48.80793332741832558 0, -86.77062912244943504 48.80783944996167634 0, -86.77062099237738835 48.80774729118600419 0, -86.77057665239078688 48.80766070619247898 0, -86.77054278894298989 48.80757198391156493 0, -86.77051093783403246 48.8074762622946281 0, -86.77044614513656029 48.80739550277285588 0, -86.77033475065714185 48.80732790227987294 0, -86.77020734484396769 48.80729500394502907 0, -86.7700758325526067 48.80724580205166063 0, -86.76996670070393236 48.80718096656467253 0, -86.76988095331741135 48.80710163303849924 0, -86.76978749593052953 48.80702326190760942 0, -86.76964039264218798 48.80701731139442501 0, -86.76951374232604053 48.80696693560794586 0, -86.76938323621186555 48.80700515738097067 0, -86.7692488737964851 48.80702804042294218 0, -86.76911845242916854 48.80707531377024111 0, -86.76899515399129825 48.80711898398067916 0, -86.76891091587172866 48.80719408588350205 0, -86.76881083642767578 48.8072636135620499 0, -86.76870078205840287 48.80732153258214367 0, -86.76858980544108135 48.80738062541328048 0, -86.76844136201675894 48.80741411063439017 0, -86.76831898610059568 48.80746180315318838 0, -86.76822816201446642 48.80751459400621428 0)</t>
  </si>
  <si>
    <t>LineStringZ (-86.76646574595413597 48.80914212381492945 0, -86.76637044452625958 48.8091496681023429 0, -86.76623650135992705 48.80913122658699166 0, -86.76609618856211625 48.80911827659921443 0, -86.76595612664358725 48.80910440576702314 0, -86.76582017203209318 48.80914447099199549 0, -86.76569544955690105 48.80918805740307675 0, -86.76556930199190276 48.80924337776649935 0, -86.7654278992484933 48.8092576266324869 0, -86.76530418184896121 48.80921500489917975 0, -86.76516319797305243 48.8092238477412792 0, -86.76502464594813091 48.80922787085246028 0, -86.76487703971365306 48.80924346118410995 0, -86.76473639130891513 48.80925800400772374 0, -86.7646002697377412 48.80927233730292158 0, -86.76450639167651957 48.80933763230793687 0, -86.76438259143560572 48.80938083955374651 0, -86.76427798567566185 48.80944701563535659 0, -86.76414479625562137 48.80949001541035415 0, -86.76400791995550321 48.8095036357834644 0, -86.76387280446587624 48.80952454900013748 0, -86.76374338698180111 48.80955862128312361 0, -86.76361036650182257 48.80959449601267863 0, -86.76345965968934593 48.80957978528821428 0, -86.76333083003015645 48.80953951058024387 0, -86.76319948524020731 48.80951247886238775 0, -86.7630668832563714 48.80948838068113105 0, -86.76293252236196452 48.80946298331650013 0, -86.76279304671730586 48.80944232242089953 0, -86.76265457808644044 48.80945217131613845 0, -86.76264236383248374 48.80944721729875369 0)</t>
  </si>
  <si>
    <t>R2012</t>
  </si>
  <si>
    <t>LineStringZ (-86.74660167144229206 48.80692187556741146 0, -86.74657112551879834 48.80688194474230812 0, -86.74648319882109604 48.80680520861317007 0, -86.74640222943507695 48.80673165698888027 0, -86.74632159571632428 48.80665613683570569 0, -86.74623895003087171 48.80658317243833011 0, -86.74622872457757694 48.80649222803561571 0, -86.74618756887488757 48.80640606343982313 0, -86.74617751110574204 48.80631214264465711 0, -86.74619896835260136 48.80621927179571173 0, -86.74627298017377086 48.8061418645926608 0, -86.74635076509112253 48.80606483537645346 0, -86.74637607735232336 48.80597523220009037 0, -86.74639493778812493 48.80588164941516993 0, -86.74638177767954517 48.80578630404492912 0, -86.74627574711588807 48.80572675062479249 0, -86.74621849746462487 48.80564129726570854 0, -86.74614632984116724 48.80555798084487407 0, -86.746059744322352 48.80548539445285883 0, -86.74602923513462827 48.80539151673437459 0, -86.74597181917793876 48.80530220722343415 0, -86.74593066370000827 48.80521277159591165 0, -86.74581717200958053 48.80515342889919594 0, -86.74568188781432809 48.80513310376012726 0, -86.74553730004593888 48.80513712611381294 0, -86.7453985806526191 48.80513926310543127 0, -86.74526136774305485 48.80518410606298829 0, -86.74512348536264028 48.80521373615044212 0, -86.74500060709222282 48.8051576194269856 0, -86.7448609641893853 48.80518205285240185 0, -86.7448286660554686 48.80518893431890604 0)</t>
  </si>
  <si>
    <t>LineStringZ (-86.68184479196985137 48.81704492409649276 0, -86.681800284145055 48.81695326863484041 0, -86.68178779506561682 48.81685754722523285 0, -86.68181059475402606 48.81676622597151294 0, -86.68181897538640612 48.81667469579129914 0, -86.68182811185872083 48.81657909973848319 0, -86.68186666951488917 48.81648924601549311 0, -86.68188083406519695 48.81639876362064001 0, -86.6819064834264168 48.81630157496674371 0, -86.68193380851768381 48.81621100833096705 0, -86.68194805753228138 48.81611704743269797 0, -86.6819830093716206 48.81602518212223885 0, -86.68203397220632667 48.81593180736707893 0, -86.68208837015966139 48.81583780425027896 0, -86.68211988598886819 48.81574359137743357 0, -86.68215743658902284 48.81565189330206067 0, -86.682250812275214 48.81557410926860996 0, -86.68237100834669207 48.8155248657667542 0, -86.68252104480674802 48.81551409533524577 0, -86.68266227980822691 48.81553295464799191 0, -86.6828054429607846 48.81551782529091099 0, -86.68294374381544287 48.81547708897586091 0, -86.68306980769555992 48.8154344665915545 0, -86.68320861217367224 48.81541317693515225 0, -86.68332503678510648 48.8153643106977313 0, -86.68342151274524099 48.81529524318565194 0, -86.68348261651007647 48.81521133955190805 0, -86.68355537084225659 48.81512978521725898 0, -86.6836168113761687 48.81504814491005106 0, -86.68363932311983433 48.81501577997767782 0)</t>
  </si>
  <si>
    <t>R2023</t>
  </si>
  <si>
    <t>LineStringZ (-86.50615847415572546 48.78186173496581546 0, -86.5059053146749477 48.78181910283819178 0, -86.50579020300175159 48.78180278444134643 0, -86.50573046733936167 48.78173159569757189 0, -86.50571001603576349 48.78164270574034589 0, -86.50570666258798269 48.78155058757178608 0, -86.50564329627013649 48.78146781704631252 0, -86.50556970337324003 48.78138986585499737 0, -86.50552594862762135 48.78130353241013495 0, -86.50552678707019538 48.78120986421084382 0, -86.50547842354136208 48.78112323659428284 0, -86.50546735917363605 48.78103346656779848 0, -86.50545179643089 48.78096415304409561 0, -86.50545358485015868 48.78087106915823767 0, -86.50547968148185873 48.78077861493673595 0, -86.5054158942702287 48.78069559237899 0, -86.50530500161573855 48.78064140311985852 0, -86.50516737047442462 48.7806258546514897 0, -86.50503812245905522 48.78065607141465421 0, -86.5049202729323099 48.78070334574252342 0, -86.5048774412798025 48.78079085301491347 0, -86.50490811924862555 48.78087848534244841 0, -86.50497676626423527 48.7809618439120527 0, -86.50502320228122244 48.78105085910092242 0, -86.50507977971776086 48.78113392377979096 0, -86.50512546104008038 48.7812206767869796 0, -86.50517181374577547 48.7813075550027051 0, -86.50518488991110644 48.78139812174066492 0, -86.50515345790887523 48.78149401104359129 0, -86.50514650769849823 48.78157636301063604 0)</t>
  </si>
  <si>
    <t>R1716</t>
  </si>
  <si>
    <t>LineStringZ (-86.67051899076689381 48.80327965909110333 0, -86.67065578455429886 48.80331197122357167 0, -86.67079861174967448 48.80331469566667835 0, -86.67094060187535831 48.80330715137008468 0, -86.67107982505032737 48.80331100676199441 0, -86.67121728755985544 48.80331733534686833 0, -86.67134796176661382 48.80327961735617492 0, -86.67148793945814589 48.80328032942382066 0, -86.67162749874938754 48.80327337198549031 0, -86.67176739268872154 48.80328858583912677 0, -86.67191114199938795 48.80329629708253236 0, -86.67204961106742189 48.80329822492393532 0, -86.67217743570461153 48.80332986742134693 0, -86.67228648330636531 48.80338451660201571 0, -86.67242478534478778 48.8033899654302914 0, -86.67256224838453704 48.80338267345076986 0, -86.67270004730940514 48.80339847215395821 0, -86.67283256476289921 48.80342060144209171 0, -86.67295988686164776 48.8034567684039402 0, -86.67309475105255956 48.80347219127399683 0, -86.67322223988337271 48.80350936506461323 0, -86.67336095993147183 48.80351845911120279 0, -86.67349808879627915 48.80352177038831485 0, -86.67363856973098279 48.80349855205543719 0, -86.67377754073750395 48.80349205633842047 0, -86.67388748087201122 48.80347679094247582 0, -86.67402229325801954 48.80350425185367413 0, -86.67415187778378538 48.80353463590463292 0, -86.67425581216772912 48.803594859744166 0, -86.67435270815411741 48.8036642205777369 0, -86.67438670893582753 48.80369418226344891 0)</t>
  </si>
  <si>
    <t>LineStringZ (-86.64832052023616882 48.80289690027465355 0, -86.64845982713700323 48.80292032784398515 0, -86.64858991438275382 48.80295138269099198 0, -86.6487237732792579 48.80297845558299485 0, -86.6488574649602441 48.80301253025648833 0, -86.64899241274468977 48.80302782595811806 0, -86.64912694301558815 48.80299639257398781 0, -86.64925702972170996 48.80296550685930157 0, -86.6493902190631502 48.80294274927872067 0, -86.64954084153788472 48.80292833341506054 0, -86.64967931094909659 48.80291274243317901 0, -86.64981920417670835 48.80291307843986459 0, -86.64995599647443214 48.80290050466957297 0, -86.65008993927072822 48.80287468814676544 0, -86.65022840930136283 48.80286660002819588 0, -86.65036436281862109 48.80285809209583192 0, -86.65050291601261279 48.80284233395375537 0, -86.65064021186499588 48.80282720514923511 0, -86.65078320679076285 48.80281660221650952 0, -86.6509133778435654 48.80285851100601491 0, -86.65103357515666005 48.80290452759074782 0, -86.65115385483375121 48.80294891063461193 0, -86.65128402617915526 48.8029822278741463 0, -86.65141017332611284 48.80301713857365087 0, -86.65152609617410917 48.80307128574860798 0, -86.65166188250960033 48.80309601221140525 0, -86.65179859094159553 48.80309437777334125 0, -86.65193873713100459 48.80308834284006991 0, -86.65208634249374597 48.80306432935752525 0, -86.65221517146730434 48.80302346719980022 0, -86.652216882936969 48.80302233707478621 0)</t>
  </si>
  <si>
    <t>R1742</t>
  </si>
  <si>
    <t>LineStringZ (-86.60994195130369633 48.7975423178422858 0, -86.60994480108922744 48.7975448058734429 0, -86.61001453900846059 48.79762309260948427 0, -86.61011118130828379 48.79769278830535484 0, -86.61024604637124469 48.79771470697061631 0, -86.61039759181660713 48.79772279569133531 0, -86.61054502895383678 48.79774303827049664 0, -86.61068391699254221 48.79775929896089082 0, -86.61082071025306561 48.79778725255940941 0, -86.61094669040208771 48.79782383980735716 0, -86.6110662994662448 48.79786763457521204 0, -86.61120862548034438 48.79787061020123673 0, -86.61133317928630504 48.79791034080150069 0, -86.61146896672262585 48.79792052501262845 0, -86.61161439263686646 48.79794248486866337 0, -86.61174238489364541 48.79797802459775369 0, -86.61175371549018109 48.79797997890206318 0, -86.6119285470885103 48.79801012657090808 0, -86.61204857586534445 48.79796134428988807 0, -86.612195509882838 48.79793892241361419 0, -86.61233607546527935 48.7979263502007683 0, -86.61246641304271066 48.797961888916916 0, -86.61260437946474156 48.79794927435339247 0, -86.61273354499492427 48.79798833434536931 0, -86.61287293616473448 48.79800132585390315 0, -86.61300645940548293 48.79803862527158032 0, -86.61313587594302987 48.79806884262446687 0, -86.61327510054005074 48.7980792773345371 0, -86.61337593373345101 48.7981481351250963 0, -86.61343653577580426 48.79823132521813989 0, -86.61354684198242637 48.79828576621260794 0, -86.61357905015788106 48.79831948759883176 0)</t>
  </si>
  <si>
    <t>R1744</t>
  </si>
  <si>
    <t>LineStringZ (-86.414383289692978 48.77190453833179618 0, -86.41431438284099897 48.77183533881195387 0, -86.41418714570866655 48.77179242336541876 0, -86.4140895802301543 48.77172666655486211 0, -86.41400324686541978 48.77165579944760765 0, -86.41390719087638672 48.77159159297590918 0, -86.41378758009381045 48.77153841000758661 0, -86.4136991512233692 48.77146686990236901 0, -86.41358205670091763 48.77142064356098672 0, -86.41347451690428727 48.77135849236127285 0, -86.41334803337434778 48.77132219910227207 0, -86.41326513604177251 48.77125070121049788 0, -86.41314083338737362 48.77121147442241522 0, -86.41305474996642033 48.77114060427001618 0, -86.41295902919881655 48.77107304678313682 0, -86.41283824557572757 48.77102703028905495 0, -86.41271008611718685 48.7709864618665847 0, -86.41262048370785465 48.77091563462692392 0, -86.41252073944343692 48.77085415288151893 0, -86.4124274491807256 48.77078776872619414 0, -86.4123421213813856 48.77071643859057559 0, -86.41226023013898327 48.77064150411077748 0, -86.41223424554485177 48.77055227932159909 0, -86.412219829395994 48.77046070618509077 0, -86.41213382991431047 48.77038321557527922 0, -86.41201757385518079 48.77033615167771785 0, -86.41190106557364459 48.77027819037203216 0, -86.41184901347708092 48.77018598972026098 0, -86.41175982999777716 48.77010527189096933 0, -86.41174516121853344 48.77001583665574458 0, -86.41174952872360393 48.76999228392547536 0)</t>
  </si>
  <si>
    <t>LineStringZ (-86.40577640610882781 48.76717931726132349 0, -86.40584262313211639 48.76721313834322302 0, -86.40597212365806001 48.76725203010289533 0, -86.40610153995821463 48.76729611919758867 0, -86.40619474721626148 48.76736506028164797 0, -86.40633019828413808 48.76739770755495584 0, -86.40643094848572048 48.76746476304726485 0, -86.40655936010816163 48.76750642111689871 0, -86.40668936307376669 48.76753454189037029 0, -86.40677678670770945 48.76760369291893227 0, -86.40689773771809712 48.76764866143467003 0, -86.4070113959931092 48.76770980767025776 0, -86.40713536425698749 48.76775364536378987 0, -86.40726201451940369 48.76780284666488541 0, -86.40740450680992524 48.76778071868467634 0, -86.40752344654769956 48.76772338667603179 0, -86.40762645957937593 48.7676554104267268 0, -86.40775612843677322 48.76768969056809766 0, -86.40789375962582142 48.76771173456921815 0, -86.40801688908810263 48.76775058589432632 0, -86.40807749020888195 48.76783364997309178 0, -86.40813666666588233 48.76791671479863055 0, -86.40821202018719305 48.76799839630558608 0, -86.40830640046966948 48.76806897267453422 0, -86.40840195484531705 48.76813728529010916 0, -86.40848845588114102 48.7682110038616301 0, -86.40858560181710857 48.76828162118116694 0, -86.40871384546125 48.76832365740989417 0, -86.40883077188050265 48.76837730061345866 0, -86.40893521158682233 48.76843760869928701 0, -86.40895448006685342 48.76844484767726584 0)</t>
  </si>
  <si>
    <t>LineStringZ (-86.72731614300548131 48.80582524758625595 0, -86.72739667661238627 48.80577201480080873 0, -86.72749290170074232 48.80570449842445413 0, -86.72757043371974817 48.80562704855811518 0, -86.72765919778538546 48.80555752180848117 0, -86.72772868456914352 48.80547680259448384 0, -86.72778635187648888 48.80539369669232741 0, -86.7279088956102413 48.80534533328893332 0, -86.72802414682269045 48.80529483220692555 0, -86.72815792133182811 48.80526088583523858 0, -86.72830100105848317 48.80526155601433658 0, -86.72843284832258348 48.80522052677818579 0, -86.72856721035036287 48.80520405682169383 0, -86.7287064334082487 48.80521122327752437 0, -86.72884121482421449 48.80517782093745183 0, -86.72897809128531321 48.80517589295058656 0, -86.72910926757816696 48.80513767169361472 0, -86.72923449387241135 48.80510167180150916 0, -86.72937489098744379 48.8050915716081235 0, -86.7295103415789157 48.8050792079537672 0, -86.72963875293926606 48.80503863976279888 0, -86.72977554551049195 48.80503780093993527 0, -86.72992038446807328 48.80502522941543475 0, -86.73006136873564742 48.80503050921489461 0, -86.73020914166403372 48.80502418108105189 0, -86.73035456827345513 48.80503889056411282 0, -86.73049161128913909 48.80506349198589788 0, -86.73063645131630039 48.80506646724133191 0, -86.73076327002533503 48.80510699424307575 0, -86.73089235147561737 48.80513674925561673 0, -86.73090842520687715 48.80514425610509477 0)</t>
  </si>
  <si>
    <t>R1825</t>
  </si>
  <si>
    <t>LineStringZ (-86.68523466525603283 48.81146993540648538 0, -86.68530324955337107 48.81144920711832214 0, -86.68543400720399461 48.81140310631788992 0, -86.68556308930310195 48.81136484345149285 0, -86.68568043567799464 48.81130021824972687 0, -86.68575822016106258 48.81121782427598532 0, -86.68580001738591534 48.81116074387373516 0, -86.68585964107319342 48.81108425833414088 0, -86.6858483254042369 48.81098501676196832 0, -86.68584069702011163 48.81089512121425145 0, -86.68582804004711306 48.8108043447519151 0, -86.68586886021968496 48.8107158739505067 0, -86.68586190385130408 48.81062589387032347 0, -86.68586860973772446 48.810535537206583 0, -86.6858825228689085 48.81044593424872602 0, -86.68592652834985302 48.81035922360946699 0, -86.68596977914550905 48.81026836377120048 0, -86.68602057237805525 48.81018475359114461 0, -86.68610154268377244 48.81010722225412479 0, -86.68616717260094617 48.81002570797812723 0, -86.68623079161766043 48.80994184744836417 0, -86.68628921349072414 48.80985375274642024 0, -86.68631980689454508 48.80976536458990012 0, -86.68635434077529567 48.80967496665875416 0, -86.68635668731364774 48.80958502899637352 0, -86.68636791950648046 48.8094802551246616 0, -86.68636574008816353 48.80938834762968526 0, -86.68636884081804794 48.80928579521637545 0, -86.68633397271119634 48.80919137257224349 0, -86.68631134110530922 48.80909866905315653 0, -86.6862915134519767 48.80905189290877644 0)</t>
  </si>
  <si>
    <t>R2024</t>
  </si>
  <si>
    <t>LineStringZ (-86.65678314055956832 48.80178666610941463 0, -86.65680124852099198 48.80175511725286697 0, -86.6568230404347446 48.80166304201582506 0, -86.65686210033572934 48.80157448701655198 0, -86.65697617837950872 48.80151711303186346 0, -86.65710400206928909 48.80146753433327689 0, -86.65724322618744679 48.80144636981648887 0, -86.65736845157208279 48.80139192888341171 0, -86.65749300694982082 48.80133924902943221 0, -86.65761496387413843 48.80129775858191721 0, -86.65772686218004139 48.80123929426564189 0, -86.65784630364585439 48.80119537259461993 0, -86.65798401824537223 48.80119457763048985 0, -86.65810882480839439 48.80115706772682671 0, -86.65824268414198173 48.8011265995706367 0, -86.65838836155371894 48.80112450442749861 0, -86.65850813875420044 48.80106289702633404 0, -86.65859053386043342 48.80097995823854973 0, -86.65867535812635936 48.80090644894282548 0, -86.65871642962605392 48.80081206898685764 0, -86.65878306611489279 48.80073285990034293 0, -86.65905237587359977 48.80068080827290089 0, -86.65919042665377958 48.80072083199111432 0, -86.65932202276134433 48.8007522219442933 0, -86.65945956913817838 48.80076160993664303 0, -86.6595973678155076 48.80078604333831294 0, -86.65971597161727402 48.80083495187015785 0, -86.65983608472998867 48.800892284043762 0, -86.65995384962934622 48.80093804756839404 0, -86.6599912706109734 48.80094238065368017 0)</t>
  </si>
  <si>
    <t>R2026</t>
  </si>
  <si>
    <t>LineStringZ (-86.6443467556290301 48.80106861191285361 0, -86.64438060379163176 48.80099391499813777 0, -86.64442645330424853 48.80090263597094946 0, -86.64446316645803847 48.80080616056948628 0, -86.64451094295262124 48.80071945019687973 0, -86.64457120908194554 48.80063625974909769 0, -86.6446040655852272 48.80054783008203856 0, -86.64462954706240794 48.80044951090602012 0, -86.64471303115006151 48.80036510463733634 0, -86.64469551289973026 48.80027051486331402 0, -86.64461135865136043 48.80019864044804478 0, -86.64448001364509366 48.80015094728975811 0, -86.64434858491962643 48.80012437622276877 0, -86.64425051652840182 48.80005237584735767 0, -86.64425286427979245 48.79996243794547439 0, -86.64421087010711631 48.79986835098922882 0, -86.64417675575798228 48.7997732169223255 0, -86.64416233936039191 48.7996834467686682 0, -86.64415714319515871 48.79959350896385217 0, -86.64414767116409166 48.79950030142153139 0, -86.64412562610651491 48.79940826861458447 0, -86.64415387331517593 48.79931615177791571 0, -86.64418723411382928 48.79922051440768627 0, -86.64423635186413719 48.79913539605207262 0, -86.64420651208777713 48.79903799829808264 0, -86.64421346934639701 48.79894324018236773 0, -86.64421464183057253 48.79885062143985408 0, -86.64421229609261843 48.79875389327897039 0, -86.64422453331249585 48.79866039289692026 0, -86.64422708394096162 48.7985976026974555 0)</t>
  </si>
  <si>
    <t>R2028</t>
  </si>
  <si>
    <t>LineStringZ (-86.40425569039207687 48.77520559744737483 0, -86.40470821667985035 48.77509661156600629 0, -86.40483201818551606 48.77504250738404323 0, -86.40494492236915391 48.7749735663223376 0, -86.40507366742230033 48.77493345914422918 0, -86.40521624401903011 48.77494158886838704 0, -86.40536393397042048 48.77496426259749285 0, -86.405503576342511 48.77498056501691792 0, -86.40563818893235748 48.77495956806203026 0, -86.40578487307487876 48.77497038109119387 0, -86.40591261327207917 48.77500914771738394 0, -86.40604538175789173 48.77505654662014933 0, -86.40618460557665514 48.7751012222446434 0, -86.40633053503468375 48.77510901791843878 0, -86.4064806549936435 48.77508370439603169 0, -86.40661635835419929 48.77506010936382808 0, -86.40676765189178354 48.77503936429804554 0, -86.40691760294492951 48.77505273318005408 0, -86.40705892210905859 48.77505223055554495 0, -86.40717082036663044 48.77499309591439669 0, -86.40727819347139871 48.77491979612790374 0, -86.40736947256576173 48.77485160959513166 0, -86.40746318117908231 48.7747831709968267 0, -86.40754624598233136 48.77469876542352978 0, -86.4076345084208981 48.77461389891900012 0, -86.40773685042616137 48.77454399313563727 0, -86.40779600289720008 48.77452024260064434 0)</t>
  </si>
  <si>
    <t>R2053</t>
  </si>
  <si>
    <t>LineStringZ (-86.40854531530578697 48.77385126078286248 0, -86.4085830884919659 48.77379507017526805 0, -86.40858325570060572 48.773694277658457 0, -86.4085653186921121 48.77359796941902914 0, -86.40855375084234424 48.7735081997931772 0, -86.40858535152263187 48.7734066950616878 0, -86.40861887822245535 48.77331721800676689 0, -86.40868828114962241 48.77323080014667767 0, -86.40880302863627094 48.77315557292459403 0, -86.40893395511001529 48.77311726732952479 0, -86.40901601319721692 48.77303956655865846 0, -86.40908608592388873 48.77295675390357133 0, -86.40917233652716334 48.77286690017973569 0, -86.40922715382910724 48.77278123665173126 0, -86.40928775524744765 48.77269058745250874 0, -86.40933016645958276 48.77259842811997714 0, -86.40934391295265016 48.77250350222301023 0, -86.40935112164184773 48.77240644044377404 0, -86.40935489380109402 48.77230833010500533 0, -86.40936436547291066 48.77220862698783321 0, -86.40937258002128374 48.77211039097672796 0, -86.40934877476846054 48.77202057938602309 0, -86.40925615507848079 48.77194187333880393 0, -86.40913025878350595 48.7718931324443048 0, -86.40898533540450899 48.77186044262828801 0, -86.40885566676917051 48.77182075459189292 0, -86.40873027379041105 48.77176166230010068 0, -86.40863463670419264 48.77169200827444939 0, -86.40856163064482587 48.77161573317438581 0, -86.40855346862123554 48.77160543400572124 0)</t>
  </si>
  <si>
    <t>R2054</t>
  </si>
  <si>
    <t>LineStringZ (-86.42840964835988871 48.77628843369573985 0, -86.4282703411021771 48.77629798920310122 0, -86.42813631417213571 48.77633109805125144 0, -86.42801192733902838 48.77637707302515935 0, -86.42790706923693733 48.77643985312315777 0, -86.42779693091895865 48.77649534171945334 0, -86.42766483221168983 48.77652614491456973 0, -86.42755444278277821 48.77658368672434364 0, -86.42741555415145172 48.77659835482064921 0, -86.427295609402222 48.7766430727537994 0, -86.42717038355466741 48.77668070693136571 0, -86.42702856255039023 48.77669885404378647 0, -86.42689277506588041 48.77666620703227807 0, -86.42675330045150872 48.77663846234808176 0, -86.42661080786920991 48.77665510057104825 0, -86.4264637889600067 48.77663653443234182 0, -86.42632221824301553 48.77662362673731877 0, -86.42619439463963715 48.77658590789904736 0, -86.42605869154502329 48.77657291574261933 0, -86.42591326561840503 48.77654957274643976 0, -86.42577580278899063 48.77652870176676458 0, -86.42563079543380411 48.7765474349178163 0, -86.42549266211759118 48.77656922841535447 0, -86.4253666811072776 48.77660673722343176 0, -86.42524262934774981 48.77656847388254846 0, -86.42511170331356141 48.7765376698094002 0, -86.42498740012487701 48.77649785582285347 0, -86.42486100071100452 48.77646307171525564 0, -86.42473594240942703 48.77642111983067963 0, -86.42464447504367797 48.77636752641830498 0)</t>
  </si>
  <si>
    <t>R2089</t>
  </si>
  <si>
    <t>LineStringZ (-86.32458959765516227 48.72178064174293155 0, -86.32456891885090045 48.72178723434109315 0, -86.3244076229549222 48.72189499440315785 0, -86.32427904483523662 48.72197516785318783 0, -86.32413646865435908 48.722037277578508 0, -86.32399431085798369 48.72200534219713575 0, -86.32385181945696218 48.72192152307638224 0, -86.32373790820346926 48.72186276742593236 0, -86.32361511357926531 48.72182223965990033 0, -86.32350044920775645 48.72175124460888185 0, -86.32336348883522703 48.72168649497290005 0, -86.32324111354934359 48.72164567509498312 0, -86.323106081010053 48.72157652386990634 0, -86.32296979039125517 48.7215194855858087 0, -86.32282998034916943 48.72147011635206582 0, -86.32267206611145127 48.72146009937333133 0, -86.32252680691534863 48.72147765957171828 0, -86.32236595795079381 48.72148692162834038 0, -86.32216948660068567 48.72152388621515229 0, -86.32198793478686127 48.72160087390408023 0, -86.32189129169657349 48.72166759357068599 0, -86.32177838747581688 48.72172739837022704 0, -86.32166204667807108 48.72178703619006512 0, -86.32154520213896376 48.72186591006024514 0, -86.32142751968744676 48.72193275644206523 0, -86.32133079303433476 48.72199901544194489 0, -86.32123088072684425 48.72207323606481566 0, -86.32111423285282115 48.72211547569535384 0, -86.32098034564920397 48.7221198397458366 0, -86.32084003196607114 48.72213920190066005 0, -86.32069561285787529 48.72213962080957117 0, -86.32056169676094726 48.72213199055649824 0)</t>
  </si>
  <si>
    <t>R639</t>
  </si>
  <si>
    <t>AU1</t>
  </si>
  <si>
    <t>D009</t>
  </si>
  <si>
    <t>LineStringZ (-86.32603898795161967 48.72145173404629048 0, -86.32561361199206829 48.72151043234850931 0, -86.32539224502437492 48.72154090094407053 0, -86.32523223533979717 48.72158268484537302 0, -86.32506493267058545 48.72162006807720758 0, -86.32489025300961316 48.72167446631333831 0, -86.32473108027907926 48.721735528640572 0, -86.32458959765516227 48.72178064174293155 0)</t>
  </si>
  <si>
    <t>R640</t>
  </si>
  <si>
    <t>LineStringZ (-86.32056169676094726 48.72213199055649824 0, -86.32041004103639636 48.72211145761814777 0, -86.32027148742807299 48.72209796298281503 0, -86.32012815763415858 48.72208404866697151 0, -86.31999932759136129 48.7220474199412763 0, -86.31986027097850922 48.72203434466067051 0, -86.31972887153105489 48.72203289964295436 0, -86.31959923143520541 48.72203407914142304 0, -86.31945975600729071 48.72202051331351669 0, -86.31928764699877377 48.72198099499436807 0, -86.31912135033803679 48.72192378118064227 0)</t>
  </si>
  <si>
    <t>R337</t>
  </si>
  <si>
    <t>LineStringZ (-86.30259247942343848 48.72159826255695236 0, -86.30250184684688008 48.7215906906598093 0, -86.30231426028372255 48.72155012306661348 0, -86.30218090364728312 48.72152988023365339 0, -86.30204436253099232 48.72150238775829934 0, -86.301905558998385 48.72147627941370729 0, -86.30175180632615195 48.72148170264312483 0, -86.30162644131800675 48.72150050136722399 0, -86.30149886830427874 48.72154039961124994 0, -86.30138831152559931 48.72159999538096997 0, -86.30126694056744441 48.72164697584953785 0, -86.30113936894785809 48.72166219189366387 0, -86.30100978488478347 48.72165288470453248 0, -86.30087240507154434 48.72161470643431613 0, -86.30074424496868346 48.72156977837223479 0, -86.3006156674308329 48.72153859733433023 0, -86.30047895873771324 48.72152736610804169 0, -86.30033688468920161 48.72153075955132095 0, -86.30019556536537095 48.72153365271980618 0, -86.30005927677466104 48.72153134771839689 0, -86.29993614541567126 48.72148809559737259 0, -86.29981913507728564 48.72144182815001301 0, -86.29968661698597998 48.72141827514438006 0, -86.29962693797806139 48.72144228924518927 0)</t>
  </si>
  <si>
    <t>R340</t>
  </si>
  <si>
    <t>D013</t>
  </si>
  <si>
    <t>LineStringZ (-86.77620307553644352 48.80573098218682304 0, -86.77630090729871881 48.80578290768175265 0, -86.77637190138118228 48.80586609766741191 0, -86.77644281181615327 48.80594916240236358 0, -86.7765446522319337 48.80601215236107748 0, -86.77665437181443053 48.80607049040646928 0, -86.77676400710997484 48.80612547629971942 0, -86.77686953596023045 48.80619408207473953 0, -86.77699300111389391 48.80623423144134421 0, -86.77707137172386354 48.80631528433222854 0, -86.77717748620553095 48.80637638834937775 0, -86.7772920676478634 48.80643296658132613 0, -86.77739893715992991 48.80649499213549802 0, -86.77751536139039956 48.80655320466473057 0, -86.77764603450980019 48.80657935607938214 0, -86.77773572159823345 48.80664716584242768 0, -86.77785005098186843 48.80670466511332251 0, -86.77797435484333732 48.80674934089288541 0, -86.77809932823444683 48.80680591944164348 0, -86.77820703626811394 48.80686844782881195 0, -86.77829814711873269 48.80694723762228904 0, -86.77837517753297902 48.80702686568087501 0, -86.77843385099222928 48.80710917607483879 0, -86.77845748788845981 48.80720741206953051 0, -86.77849746878780479 48.8073021278716439 0, -86.7784689713484596 48.80739210706278897 0, -86.77846369062960719 48.80749269028706294 0, -86.77846369045097674 48.80759352474860435 0, -86.77846729488436495 48.80768736010685416 0, -86.7784954579777974 48.807783416972363 0, -86.77858346782748811 48.80786233190861623 0, -86.77869318699154633 48.80792469366862463 0, -86.77880868890410682 48.80798127124300123 0, -86.77893165217875548 48.80804275229691314 0, -86.77906458946813473 48.80807540059683447 0, -86.77919174262619606 48.80812728445059179 0, -86.77930355717674615 48.80819165843045226 0, -86.7794170482974323 48.80824492373987056 0, -86.77950271130598026 48.80831755341944955 0, -86.77959055342603278 48.80838900873449404 0, -86.77966322526320653 48.80846561933866212 0, -86.77974176294321751 48.80854575041508525 0, -86.7798205537611409 48.80863158173934835 0, -86.77984628616638929 48.8087198431426188 0, -86.77984206819209589 48.80873413141328143 0)</t>
  </si>
  <si>
    <t>R2004</t>
  </si>
  <si>
    <t>C186</t>
  </si>
  <si>
    <t>Not Required</t>
  </si>
  <si>
    <t>LineStringZ (-86.62811467822183431 48.80063567370567768 0, -86.62818139780065962 48.80072121107608041 0, -86.62822280485235638 48.80080804764796909 0, -86.62825608029349667 48.80089827914100908 0, -86.62822087724019582 48.80098926404100723 0, -86.6281501331325785 48.80107966289381949 0, -86.62808291087958423 48.80116520085640985 0, -86.62807972490813313 48.8012588681481958 0, -86.62810705094516095 48.80135220117758621 0, -86.62813521301870878 48.80144058822170905 0, -86.62814510416190217 48.80153060935627707 0, -86.62812783755441615 48.8016218463917113 0, -86.62809246625548099 48.8017189092646575 0, -86.62806732033983792 48.80181048160378765 0, -86.62806815891592294 48.8019108971406439 0, -86.62809238273084134 48.8020098030414573 0, -86.62815410335943511 48.80219999668683784 0)</t>
  </si>
  <si>
    <t>R1743</t>
  </si>
  <si>
    <t>C218</t>
  </si>
  <si>
    <t>C218 - ML - WF6</t>
  </si>
  <si>
    <t>LineStringZ (-86.77984206819209589 48.80873413141328143 0, -86.77981988336672714 48.80880927789364421 0, -86.779736901233548 48.80896262494948701 0, -86.77969197496145171 48.80905205935633262 0, -86.77961284947902243 48.80913013668006784 0, -86.77960400017424547 48.80913395742327765 0)</t>
  </si>
  <si>
    <t>R4454</t>
  </si>
  <si>
    <t>LineStringZ (-86.50439552679777933 48.78423744082018487 0, -86.50439967236704319 48.78426284715703787 0, -86.5043696651535754 48.78435140159243133 0, -86.50434434569889675 48.78446752372828854 0)</t>
  </si>
  <si>
    <t>R1714</t>
  </si>
  <si>
    <t>Mink Creek Rd - ML - WF6 - SP1</t>
  </si>
  <si>
    <t>LineStringZ (-86.50438927927689292 48.78333082128946785 0, -86.50440805407960454 48.78343731302101105 0, -86.50440000762422699 48.78352729331012938 0, -86.50439045262706372 48.78362171563310312 0, -86.50440327640889393 48.78371211401340446 0, -86.50438659720775547 48.78380242871219252 0, -86.5043858421675651 48.78381758642551347 0)</t>
  </si>
  <si>
    <t>R1715</t>
  </si>
  <si>
    <t>LineStringZ (-86.77109616274465509 48.80883651989368133 0, -86.77057546614302908 48.80893371758327959 0)</t>
  </si>
  <si>
    <t>LineStringZ (-86.76559672704756565 48.80848573356040987 0, -86.76575856483687232 48.80851109280279587 0, -86.76590306919094076 48.80852467243495596 0, -86.76603893965383918 48.80855648080337517 0, -86.76617673768338079 48.80856071320584277 0, -86.76631311257285972 48.8085379565743267 0, -86.76645091059835124 48.8085234141476505 0, -86.76657596862399657 48.80856138377696851 0, -86.76669172198508306 48.80860899336621372 0, -86.76675752122410756 48.80869553600374644 0)</t>
  </si>
  <si>
    <t>R1730</t>
  </si>
  <si>
    <t>Del Lake Rd W - ML - WF6 - BR1 - SP1</t>
  </si>
  <si>
    <t>LineStringZ (-86.68289571372214652 48.80573392166375157 0, -86.68293762311515138 48.8057754956362615 0, -86.68305153387328232 48.80582725398092236 0, -86.68316167185838594 48.80588190393289949 0, -86.68328496908871728 48.80592138319796192 0, -86.68342050455594006 48.80590311142015025 0, -86.68354858049212908 48.80593747584100583 0, -86.68371722407030688 48.80602033160027275 0, -86.68385837537935856 48.80604162086829234 0, -86.68400011436446562 48.80605046389229784 0, -86.68412408269712444 48.806105994653457 0, -86.68425961741431252 48.80612648809061227 0, -86.6843968292981657 48.80612627820653415 0, -86.6845150987104347 48.80617137294605357 0, -86.68465222660820757 48.80619283104773132 0, -86.68478834827114099 48.80617950343435041 0, -86.68493025423552467 48.80619417244076175 0, -86.68505447433791744 48.80623733886799442 0, -86.68516503095334258 48.80629043804341194 0, -86.68527969637365516 48.80634207029734029 0, -86.68537005264555262 48.80641008966163952 0)</t>
  </si>
  <si>
    <t>R1731</t>
  </si>
  <si>
    <t>LineStringZ (-86.68289571372214652 48.80573392166375157 0, -86.68288682963516578 48.80563807426435119 0, -86.68287333448206766 48.80554520262874263 0, -86.68289420521337263 48.80544914741228979 0, -86.68288154797436107 48.80535925033853317 0, -86.68284382996269244 48.80526922943807477 0, -86.68280125040502071 48.80517916456001615 0, -86.6827824749260003 48.80508767634528766 0, -86.68280334583261038 48.80499828443214483 0, -86.68282329380367912 48.80490859760626421 0, -86.68278758716621724 48.80482125760756418 0, -86.68270879760588343 48.8047470779268906 0, -86.6826205359584776 48.80467340107345109 0, -86.68248617384445254 48.8046503927658577 0, -86.68235105747336888 48.80462348697999175 0, -86.68223547148775765 48.8045701364278699 0, -86.68215140084124926 48.80449826095791366 0, -86.68206791682590051 48.80442626110040294 0, -86.6821455337020268 48.80433192239474494 0)</t>
  </si>
  <si>
    <t>R1732</t>
  </si>
  <si>
    <t>C206</t>
  </si>
  <si>
    <t>LineStringZ (-86.22811038971536846 48.69939783276433332 0, -86.22805752801002654 48.69945685255914469 0, -86.22792677106995995 48.69948803429802098 0, -86.22778771460276914 48.69947734595280764 0, -86.22767196071129092 48.69942755786653521 0, -86.22758110081717575 48.69934472442074735 0)</t>
  </si>
  <si>
    <t>R348</t>
  </si>
  <si>
    <t>Swede Creek RD - ML - WF7</t>
  </si>
  <si>
    <t>LineStringZ (-86.27511304677746296 48.71055260541781706 0, -86.27504753593369458 48.71063008291868357 0)</t>
  </si>
  <si>
    <t>R441</t>
  </si>
  <si>
    <t>LineStringZ (-86.25654806638610239 48.71111714356639055 0, -86.2564880330042314 48.71111574410384293 0, -86.25635274822761289 48.71110141093402035 0, -86.25621545236170107 48.71107513390455068 0, -86.25611688170590696 48.71100296629904136 0, -86.2560216627850167 48.71092522373479738 0, -86.25591999029188628 48.71085095961294797 0, -86.25584983477554601 48.7107683975863921 0, -86.25572050127827595 48.71072694987352492 0, -86.25558647472745122 48.71069145234576325 0, -86.25548664621528872 48.71062016398860806 0, -86.25537608901746012 48.71054682345007336 0, -86.25525731703852728 48.71048798190765439 0, -86.25515061488948731 48.7104188312952715 0, -86.25500759286751418 48.71040307460452823 0, -86.25490829491060651 48.71042704511033605 0, -86.25477410067843209 48.71044561162722886 0, -86.25465507666697818 48.71049187907363631 0, -86.25451426175509084 48.71051534855148901 0, -86.25439247227784278 48.710523722161291 0, -86.25426456444886014 48.71052528102612911 0, -86.25412659791963677 48.71050390726908574 0, -86.25399785147818932 48.71046987696028907 0, -86.25389819142084491 48.71040613159895116 0, -86.25377765980218214 48.71036015784738282 0, -86.25371878974037543 48.71028154135361632 0, -86.25372012050681292 48.71018824799673297 0)</t>
  </si>
  <si>
    <t>R446</t>
  </si>
  <si>
    <t>D023</t>
  </si>
  <si>
    <t>LineStringZ (-86.25278683456997442 48.70991679673532815 0, -86.25288775265265429 48.70997033157495082 0, -86.25300845188201038 48.71000468159886054 0, -86.25312068599950521 48.71005597758380645 0, -86.2532476709433098 48.71009658895471972 0, -86.25337583132686348 48.71012768535613446 0, -86.25346803147174057 48.71019666898762068 0, -86.2536105245502398 48.71021401918608973 0, -86.25372012050681292 48.71018824799673297 0)</t>
  </si>
  <si>
    <t>R447</t>
  </si>
  <si>
    <t>D024</t>
  </si>
  <si>
    <t>Pic River RD - ML - WF7 - BR2 - SP1</t>
  </si>
  <si>
    <t>LineStringZ (-86.25372012050681292 48.71018824799673297 0, -86.25374170030038101 48.71018317359314409 0, -86.25380734196755839 48.71015942063566939 0, -86.2538089242837458 48.71006859295622604 0, -86.25378243681984713 48.70997488372707807 0, -86.25373283554259274 48.70994541486947327 0)</t>
  </si>
  <si>
    <t>R448</t>
  </si>
  <si>
    <t>LineStringZ (-86.25233053046513021 48.70949169299097292 0, -86.25223790337561525 48.70948198593757894 0, -86.25212030475448444 48.70943353843500034 0, -86.25199139086487321 48.70939787377879782 0, -86.25186851190380821 48.70935784993672968 0, -86.2517302949648581 48.7093748232532846 0, -86.25161780905699516 48.70932264534193479 0, -86.25151094046898947 48.70926585818978793 0, -86.25140096998622141 48.70921238206574344 0, -86.25126099259082935 48.70918623012560289 0, -86.25113652113331852 48.70913945971646086 0, -86.25100366775680527 48.70911791842474514 0, -86.25086285179959589 48.70908904190502398 0, -86.25080711196628158 48.70900480365028784 0, -86.25070208695130702 48.70894315540328279 0, -86.25057099327666776 48.70890623260356023 0, -86.25044258264381369 48.70887299844753215 0, -86.25031886530175029 48.70881839009237524 0, -86.25022012701535346 48.70875598704751042 0, -86.25009464960203331 48.70871768155565462 0, -86.24995928202132234 48.70870489935782643 0, -86.24983439186216572 48.70866286399277811 0, -86.24969575468088578 48.70863696356703088 0, -86.24955183739035647 48.70862061940265875 0, -86.24941152486078977 48.70860008383515805 0, -86.24927624025674788 48.70858394940002967 0, -86.2492150743766075 48.70856167303777795 0)</t>
  </si>
  <si>
    <t>LineStringZ (-86.22455246710036647 48.69897786902626535 0, -86.22445062603335941 48.69904077491010241 0, -86.22439522166325787 48.69912668983346293 0, -86.22439874250086689 48.6992188903469625 0, -86.22448800998081708 48.69929860201080629 0, -86.22460887688923492 48.69934000907637994 0, -86.22473762289257593 48.69937324291476699 0, -86.22487676191478556 48.69938141566481704 0, -86.2249995571302037 48.69934000913140437 0, -86.22509276470879058 48.69927307917355819 0, -86.22517482267583944 48.69919781025035377 0, -86.22525570806578799 48.69912312713171332 0, -86.22529854013400552 48.69903993856761559 0, -86.22535712933419916 48.69895892596063902 0, -86.22545168582931296 48.69888823807286116 0)</t>
  </si>
  <si>
    <t>R451</t>
  </si>
  <si>
    <t>D031</t>
  </si>
  <si>
    <t>LineStringZ (-86.22573077206106973 48.69867921084156848 0, -86.22579357555386537 48.69865457759898675 0, -86.22591352019817634 48.69860525137493568 0, -86.22604050557706046 48.69857189109275453 0, -86.22617914290304952 48.69857515957562555 0, -86.22631484617274111 48.69858693658090942 0, -86.22645800893421608 48.69860449678677128 0, -86.22658097136185518 48.69864431093692048 0, -86.22671323753601769 48.6986821974447821 0, -86.22682882512566493 48.69873663732105484 0, -86.226929407823107 48.69879782519858935 0, -86.2270194288716425 48.69886714395583027 0, -86.22711531831606635 48.69893700669679504 0, -86.22722495377912821 48.69899760821753176 0, -86.22733676844993056 48.69906013683896617 0, -86.2274330757527423 48.69912459360249102 0, -86.22749350989792561 48.69920983655401159 0, -86.22758110081717575 48.69934472442074735 0)</t>
  </si>
  <si>
    <t>R668</t>
  </si>
  <si>
    <t>LineStringZ (-86.4800661442333336 48.78693907116338124 0, -86.4799635672456759 48.78683953004698992 0, -86.47988041947438376 48.7867682825749327 0, -86.47977916593590919 48.78670567134780356 0, -86.47967631929628851 48.78663823817936418 0, -86.47954430430783646 48.7866065546612333 0, -86.47943148441891026 48.78653966727520697 0, -86.47929343454332241 48.78649616515355092 0, -86.47918195448025358 48.78643799530186698 0, -86.47908229486822052 48.78637634603507678 0, -86.47894432870808146 48.78634415994175555 0, -86.47878331230762683 48.78634110015703129 0, -86.47868750614240696 48.78627668640909576 0, -86.47855465368010641 48.78624018240626015 0, -86.47843554671905508 48.78619559007331219 0, -86.47833404212748576 48.7861263553739164 0, -86.47824133785476874 48.78605829481763578 0, -86.47819607386777818 48.78603775894247008 0)</t>
  </si>
  <si>
    <t>R2106</t>
  </si>
  <si>
    <t>LineStringZ (-86.47774408217752296 48.78569403822736206 0, -86.47769123295837801 48.78563220041885273 0, -86.47762006998918594 48.78554590941312341 0, -86.47750917860832942 48.78548099089663737 0, -86.47743742877764817 48.78540446407559728 0, -86.47733374413584784 48.78533149965096527 0, -86.47722151158509973 48.78527035399360301 0, -86.47708681439898726 48.78521796737292249 0, -86.47697122787205615 48.7851595869182546 0, -86.47687081214024829 48.78508146780288968 0, -86.47680509724581555 48.78500049875734845 0, -86.4767361142581592 48.78491177557395986 0)</t>
  </si>
  <si>
    <t>R2107</t>
  </si>
  <si>
    <t>LineStringZ (-86.46753913327508201 48.78096355668358086 0, -86.46749397325397979 48.78096067263109603 0, -86.46736204178253615 48.78093171297635422 0, -86.46722265067836588 48.78090199900717039 0, -86.46708250520590866 48.78089521041673038 0, -86.46694655067784652 48.78087727159004316 0, -86.46680892042621736 48.78088594764923158 0, -86.46667145736969928 48.78087421326566897 0, -86.46654254369633463 48.78083993110102767 0, -86.46641916181037857 48.78078963990894579 0, -86.46630072576122927 48.7807383009605644 0, -86.4661770914651413 48.78069748114035775 0, -86.4660474245048789 48.78066550420756187 0, -86.46591155315167043 48.78065418830767186 0, -86.46578590899063954 48.78061412341421743 0, -86.46566043154767556 48.78057183624143534 0, -86.46558700539725351 48.78049451332601194 0)</t>
  </si>
  <si>
    <t>R2108</t>
  </si>
  <si>
    <t>LineStringZ (-86.49194935718207944 48.78307416811392017 0, -86.49208623381856853 48.78308380696327617 0, -86.49220668194155337 48.78313221261951327 0, -86.49231824445992345 48.78319080206963321 0, -86.49244221298394564 48.78323317317219932 0, -86.49259568635963547 48.78324599711826437 0, -86.49273038288474424 48.78320672782601264 0, -86.49284764649348745 48.78314407302438838 0, -86.4928983571610388 48.78305778157827888 0, -86.4929941625871237 48.78298075195799299 0, -86.4931074854980011 48.78292555703430367 0, -86.49320848702690512 48.78286131001886616 0, -86.49324634725003591 48.78282764791057247 0)</t>
  </si>
  <si>
    <t>R2109</t>
  </si>
  <si>
    <t>LineStringZ (-86.49368674270655788 48.78246471530822248 0, -86.4937112335729239 48.78241111764221927 0, -86.49381047616823537 48.78234900791603224 0, -86.49388641557325741 48.78227260637989104 0, -86.49395280062728375 48.78219180517935172 0, -86.4940363683148945 48.78211796041453852 0, -86.49413007809498311 48.78205107263343621 0, -86.49425924232063778 48.78201733590076117 0, -86.49439670619835852 48.78201800556988843 0, -86.4945420480018754 48.78209470067885434 0, -86.49472301430783716 48.78223057097266491 0, -86.49482242307117019 48.78224289224878873 0, -86.49495544357692722 48.78225802174467418 0, -86.49509441600112325 48.78224679007921338 0, -86.49522752075056076 48.78222583575520588 0, -86.4953623012777939 48.78225035262368436 0, -86.4954903768873038 48.78229029242272929 0, -86.49562247650669633 48.78232725671776393 0, -86.49574366855711105 48.78236094267524692 0)</t>
  </si>
  <si>
    <t>R2110</t>
  </si>
  <si>
    <t>LineStringZ (-86.65212732980914723 48.7997943394467697 0, -86.65228004756161795 48.7997997866927733 0, -86.65241985818886405 48.79983230862067956 0, -86.65255279453199933 48.7998636986580081 0, -86.65268874881492422 48.79989408289146269 0, -86.65278690173376219 48.79995988082300329 0, -86.6528240338766409 48.80004711037517495 0, -86.65284389821303535 48.80013900268870231 0, -86.65285563293535631 48.80023128702705293 0, -86.65287600186620409 48.80032072225782969 0, -86.65291011500883656 48.80040781044447584 0, -86.65289167565448736 48.80049795733385309 0, -86.65291330080374621 48.80058751778194903 0, -86.65292847146928068 48.80067783334196463 0, -86.65297675164784152 48.8007645017668068 0, -86.65297113581667077 48.80085745712183609 0, -86.65300080795307736 48.80094781542535998 0, -86.65305688316475141 48.80103016673109551 0, -86.65309611030627934 48.80111729633187423 0, -86.65313726529372218 48.80120312730617371 0, -86.65320909817936013 48.80128707055457227 0, -86.6533051548477431 48.80135915618674147 0, -86.65340439680741724 48.80142277443101761 0, -86.65351017583982696 48.80148023292046133 0, -86.65362190780444962 48.80154259400153904 0, -86.65369302434615406 48.80160873000490795 0)</t>
  </si>
  <si>
    <t>R2112</t>
  </si>
  <si>
    <t>LineStringZ (-86.6563268808392877 48.80233106305473711 0, -86.65632712826216277 48.80234567591230643 0, -86.65628119590664369 48.80243092040858244 0)</t>
  </si>
  <si>
    <t>R2113</t>
  </si>
  <si>
    <t>LineStringZ (-86.65624260603070184 48.80216828464897816 0, -86.65628743782332322 48.80225145184731161 0, -86.6563268808392877 48.80233106305473711 0)</t>
  </si>
  <si>
    <t>R2114</t>
  </si>
  <si>
    <t>LineStringZ (-86.6563268808392877 48.80233106305473711 0, -86.65639874842557333 48.80239578815127288 0, -86.65650779775363333 48.80245156958287822 0, -86.65662388687024986 48.80250311859692403 0)</t>
  </si>
  <si>
    <t>R2115</t>
  </si>
  <si>
    <t>Middleton Road - ML - WF6 - SP2</t>
  </si>
  <si>
    <t>LineStringZ (-86.65452882959682768 48.80308377501746975 0, -86.65442397149907094 48.80305355817453972 0, -86.65434467963547149 48.8030018834020396 0, -86.65429430416212142 48.80293667273608094 0)</t>
  </si>
  <si>
    <t>R2117</t>
  </si>
  <si>
    <t>LineStringZ (-86.73160523250443532 48.80524919265138806 0, -86.73169751675101224 48.80518289243180163 0, -86.73175635762089541 48.80510162964229437 0, -86.7318198081927676 48.8050219176505351 0, -86.7319086571184954 48.80495356269180718 0, -86.73204444336552399 48.80492632205950088 0, -86.73216790877630444 48.80488214927579094 0, -86.73229715785977589 48.8048523104231009 0, -86.73243663323748365 48.80484908265342625 0, -86.73256387092423836 48.80488474724358383 0, -86.7327018367562772 48.80487292902929397 0, -86.7328419821301253 48.80487330609492602 0, -86.73297852388459717 48.80487934118314541 0, -86.73310073090658534 48.8049266153773047 0, -86.73320651085309407 48.80499216175167732 0, -86.73328362471799835 48.80508620740034331 0, -86.73336325249189827 48.80517442584572763 0, -86.73343961246246181 48.80525304880956838 0, -86.73353055503076803 48.80532848578686611 0)</t>
  </si>
  <si>
    <t>R2118</t>
  </si>
  <si>
    <t>Highway 17 - ML - WF6</t>
  </si>
  <si>
    <t>LineStringZ (-86.74392160149676556 48.80718237292449402 0, -86.74391196578325491 48.80719760771950888 0, -86.74379579189832157 48.80725452141929566 0, -86.74369328164590343 48.80731822312682056 0, -86.74357291682136406 48.8073625212835509 0, -86.74344165739017853 48.80739990508335779 0, -86.74330519872040668 48.80738561442011303 0)</t>
  </si>
  <si>
    <t>R2119</t>
  </si>
  <si>
    <t>LineStringZ (-86.74325096867858065 48.80552583635715536 0, -86.74342556325920839 48.80561950484641898 0, -86.74354517236554329 48.80567000520733956 0, -86.74368112756332039 48.80566166520080884 0, -86.74381993149299319 48.8056790579379296 0, -86.74394901309860018 48.80571459710122895 0, -86.74405898419568928 48.80577109110005551 0, -86.74413861195137088 48.80584824697761803 0, -86.74414783189418188 48.80594011232899021 0, -86.74413425347798068 48.80603838975486042 0, -86.74407231183491263 48.80611902403914115 0, -86.74403526360531202 48.80620866901944765 0, -86.74400475265554178 48.80629747479040503 0, -86.74393375865217592 48.80638221622746897 0, -86.74391531809624212 48.80647638697119106 0, -86.74392931575307841 48.80656657620654215 0, -86.74390316416688052 48.80666309394678848 0, -86.74388824499682471 48.80675386934357363 0, -86.74389029545409358 48.80676789765851709 0)</t>
  </si>
  <si>
    <t>R2120</t>
  </si>
  <si>
    <t>LineStringZ (-86.74011888905718592 48.80458764298520435 0, -86.73989057820435278 48.80450399928331251 0, -86.73982167930060427 48.80441665967454412 0, -86.7398101960404091 48.80432056074957359 0, -86.73983726944425143 48.80422693457094852 0, -86.7399219266059589 48.80407296043380683 0)</t>
  </si>
  <si>
    <t>R2121</t>
  </si>
  <si>
    <t>LineStringZ (-86.77960400017424547 48.80913395742327765 0, -86.77948415714814701 48.80918569409661245 0)</t>
  </si>
  <si>
    <t>LineStringZ (-86.76757776266809685 48.80849222861385073 0, -86.76756545225542538 48.80855664792002102 0, -86.7675532148074069 48.80865978764281721 0, -86.76749915185405371 48.80875529902640153 0, -86.76742706673954331 48.80883522096529248 0, -86.76734995322919985 48.80891007070158594 0, -86.76729245442527372 48.80900269095582189 0, -86.76723394831550706 48.80909573015542691 0, -86.76685123069319161 48.8092212496450486 0, -86.76671376778912759 48.80921366324775335 0, -86.76660237118700536 48.80914585405749051 0, -86.76646574595413597 48.80914212381492945 0)</t>
  </si>
  <si>
    <t>R2006</t>
  </si>
  <si>
    <t>LineStringZ (-86.76646574595413597 48.80914212381492945 0, -86.76636155925606886 48.80908332492406743 0, -86.76627103522704942 48.80901538859069433 0, -86.76613265009598308 48.80898542406041685 0, -86.76599912598742037 48.8089464067343286 0, -86.76586677538416836 48.80891954243570297 0, -86.76574004114465311 48.80888316541027905 0, -86.76565085768041286 48.80880693166856332 0, -86.76557776775315745 48.8087295251312554 0, -86.76558271287574087 48.80863929343867369 0, -86.7656025772295294 48.80854407505292158 0, -86.76559672704756565 48.80848573356040987 0)</t>
  </si>
  <si>
    <t>R2007</t>
  </si>
  <si>
    <t>LineStringZ (-86.77236577727583722 48.80902046205226696 0, -86.77222864254835599 48.80902154955502681 0, -86.77209126206916778 48.80900864144574314 0, -86.77195187103704654 48.80901622731369116 0, -86.77181398948756907 48.80902791994279255 0, -86.77167895612601001 48.80904464227332795 0, -86.77153571045556646 48.80903244695655019 0, -86.77139925247594476 48.80901438338566578 0, -86.77126665095005364 48.80898152630705056 0, -86.77118417238965264 48.80890525078243769 0, -86.77109616274465509 48.80883651989368133 0)</t>
  </si>
  <si>
    <t>LineStringZ (-86.77109616274465509 48.80883651989368133 0, -86.77106162946118673 48.80874587042602997 0, -86.77101808506094471 48.80867593596073561 0)</t>
  </si>
  <si>
    <t>LineStringZ (-86.76559672704756565 48.80848573356040987 0, -86.7655935254076951 48.8084538023007255 0, -86.76548171022513145 48.8083835613656305 0, -86.76547619331455508 48.80837995716802169 0)</t>
  </si>
  <si>
    <t>R2010</t>
  </si>
  <si>
    <t>LineStringZ (-86.4800661442333336 48.78693907116338124 0, -86.48004336302530248 48.78694455491206128 0, -86.47992367059366359 48.78699677464006612 0, -86.47988486137113284 48.78708579036189263 0, -86.47993548873438385 48.78717438741595913 0, -86.47994496011885701 48.78722128401753366 0)</t>
  </si>
  <si>
    <t>R1900</t>
  </si>
  <si>
    <t>LineStringZ (-86.47777555435787633 48.78177660837472729 0, -86.47774378635325832 48.78166169245102424 0, -86.47770045202784672 48.78157326322904908 0, -86.47756768370803115 48.78154342356961592 0, -86.47743868590954719 48.78150168203944048 0, -86.47730247949215254 48.78148638472757881 0, -86.47715445520830713 48.78147838068607456 0, -86.47700349659169206 48.78148185913975965 0, -86.47686502801761321 48.78151999633720237 0, -86.47674332278506881 48.78157099999945245 0, -86.47661063644405033 48.7815944699599271 0, -86.47647459905834921 48.7816095150770721 0, -86.47633437015430502 48.78160180357642872 0, -86.47619204454235842 48.78160498913787535 0, -86.47605483334716325 48.78160750328130746 0, -86.47591812368587227 48.78160603700861486 0, -86.47578057733217349 48.78161119142951918 0, -86.47563976146811626 48.78160704243209977 0, -86.47550095687691396 48.78157892175294563 0, -86.4753625714168237 48.78155004535012296 0, -86.47523139444987805 48.78152125377843618 0, -86.47510549824134785 48.7814772909465475 0, -86.47496635814135857 48.78145046891728498 0, -86.47483400798748221 48.78141752798589437 0, -86.47471255484902031 48.78137649877564996 0, -86.47459705244371264 48.78131924976962353 0, -86.47446143192955503 48.78128433956751309 0, -86.47433981049513818 48.78123471890535967 0, -86.47422833127015451 48.78117734483980428 0, -86.47409673550031073 48.78113472229505021 0)</t>
  </si>
  <si>
    <t>R1902</t>
  </si>
  <si>
    <t>LineStringZ (-86.47409673550031073 48.78113472229505021 0, -86.47395214350459014 48.78100019821250299 0)</t>
  </si>
  <si>
    <t>R1903</t>
  </si>
  <si>
    <t>LineStringZ (-86.47858650329007446 48.78145172585800537 0, -86.47845339954122323 48.78147565574701616 0, -86.47830973321183023 48.78150251985018571 0, -86.47817973009456693 48.78153328243245568 0, -86.47809021127271478 48.78160297760624076 0, -86.47797403756167967 48.78165624402192435 0, -86.47785409275708446 48.78170020755599978 0, -86.47777555435787633 48.78177660837472729 0)</t>
  </si>
  <si>
    <t>R1904</t>
  </si>
  <si>
    <t>Little Red Sucker Creek Rd - ML - WF6 -BR2 - SP1</t>
  </si>
  <si>
    <t>LineStringZ (-86.46249669835471252 48.77960753316575193 0, -86.46249706941310365 48.77960732978707625 0, -86.4625483976111866 48.77957916782914083 0, -86.46268661426566382 48.77958721418852406 0, -86.46281133805268837 48.77955029208681026 0, -86.46294754414086015 48.77954379570017096 0, -86.46297134084474578 48.7795297477542249 0)</t>
  </si>
  <si>
    <t>R1907</t>
  </si>
  <si>
    <t>LineStringZ (-86.43744903144079217 48.77706233482452092 0, -86.43730846714936433 48.7770559640618373 0, -86.43717963617247335 48.77701925196101485 0, -86.43704183774832472 48.77703102856463602 0, -86.43689875929921129 48.77705449742766319 0, -86.43678543569780004 48.77710675755971437 0, -86.43666817253817669 48.77715319498970814 0, -86.43652601539223213 48.77716459432951268 0, -86.43638293627930125 48.77716727633625027 0, -86.43624052867056662 48.77717599328406095 0, -86.4360912463943265 48.77718575864183492 0, -86.43594707684776779 48.77720424078639638 0, -86.43580743440081449 48.77720474296836528 0, -86.4356642715525112 48.77721949543771984 0, -86.43552102566492579 48.77722817140800515 0, -86.43538071221551888 48.77724237792798334 0, -86.43524182372865994 48.77724749088180545 0, -86.43509790636264256 48.77724539569479845 0, -86.43496480253618586 48.77728059958052143 0, -86.43482717174443053 48.77728194077010926 0, -86.43468928846827737 48.77727255279823027 0, -86.4345504002569669 48.77727435528301214 0, -86.43440681866920272 48.77727762431005232 0, -86.43426742780634697 48.77728805927070965 0, -86.43414949337932285 48.77724065961368183 0, -86.43409769320064129 48.77715654794398148 0, -86.43406227663358266 48.77711280899413282 0)</t>
  </si>
  <si>
    <t>R1914</t>
  </si>
  <si>
    <t>C257</t>
  </si>
  <si>
    <t>LineStringZ (-86.43406227663358266 48.77711280899413282 0, -86.43403348805561848 48.77707725477808509 0, -86.43389451649311184 48.77705504297423289 0, -86.43375504145224397 48.77706078457510586 0)</t>
  </si>
  <si>
    <t>R1915</t>
  </si>
  <si>
    <t>LineStringZ (-86.43218665193565187 48.77626189671590851 0, -86.43225283676861181 48.77631881856564178 0, -86.43237085356889793 48.7763670140307255 0, -86.43251669888073252 48.77645347335578663 0, -86.43254804652522694 48.77649806536881982 0, -86.43264443938291208 48.77657287407915732 0, -86.43273840009041464 48.77664793342087535 0, -86.43280553917095688 48.77672802261076868 0, -86.43291098302202613 48.77679038375566023 0, -86.43302061841296791 48.77684775823547625 0, -86.43311600533267836 48.77691435272392084 0, -86.43324215262479981 48.77696246493344745 0, -86.43336704308080698 48.77701656937444596 0, -86.43349872243859977 48.77704787603762071 0, -86.43363777864485087 48.77705081025414557 0, -86.43375504145224397 48.77706078457510586 0)</t>
  </si>
  <si>
    <t>R1916</t>
  </si>
  <si>
    <t>LineStringZ (-86.42890433438765285 48.77624989919164022 0, -86.42897961854444588 48.77627250858874675 0, -86.42911708166641915 48.77630109074120668 0, -86.42924163618127409 48.7763437127746613 0, -86.42935286448449972 48.77640804357477577 0, -86.42948135857062653 48.77646495704941998 0, -86.42960876450246133 48.77650657264950951 0, -86.42973013462945175 48.77655246374163056 0, -86.42990573430954271 48.77657593318367901 0, -86.43004671891176827 48.77657924381362164 0, -86.43018099727434844 48.77659818769470945 0, -86.43032474665453435 48.77660376155964883 0, -86.43045877259743293 48.77662060869472072 0, -86.43060009202361016 48.77662333286157548 0, -86.43073830925746392 48.77661704640649987 0, -86.43086831234535339 48.7765826804103142 0, -86.43099127583239749 48.77653431678118068 0, -86.43108012380082528 48.77646319740107117 0, -86.43119193876087536 48.7764042720660953 0, -86.43131439865526033 48.77635427372706545 0, -86.43143099071042457 48.7763058260128588 0, -86.43153366855290187 48.77624610500140534 0, -86.43166735973274228 48.77621647560955154 0, -86.43168539221284163 48.77620872089368476 0)</t>
  </si>
  <si>
    <t>R1917</t>
  </si>
  <si>
    <t>LineStringZ (-86.41969311790687414 48.77510173884541445 0, -86.41969400769234255 48.7750990544120242 0, -86.41971367213353972 48.77503969865623645 0, -86.41974560796822402 48.77494716344593684 0, -86.41979165743080671 48.77486247904511174 0)</t>
  </si>
  <si>
    <t>R1918</t>
  </si>
  <si>
    <t>LineStringZ (-86.41952123040336176 48.77441207143762369 0, -86.41947864355354625 48.77432782320585858 0, -86.41938510147492991 48.77425678712619828 0, -86.41934193488076232 48.77416253233300836 0, -86.41927881839237102 48.77407615558301046 0, -86.41920665092349907 48.77399510381770398 0, -86.41911386258175298 48.77392524079521507 0, -86.41902627243555912 48.77385336539959582 0, -86.41889392250637059 48.7738094866177363 0, -86.41886148343462537 48.77371866823231272 0, -86.41876240991211944 48.77364746430743736 0, -86.41865386454212228 48.77358656965217421 0, -86.41854538953383269 48.77356875185404306 0)</t>
  </si>
  <si>
    <t>R1919</t>
  </si>
  <si>
    <t>LineStringZ (-86.41699144388441312 48.77413584976632421 0, -86.4168885508305209 48.77414522396716734 0, -86.41673952038919992 48.77414920537164988 0, -86.41660297967048621 48.77414279281774867 0, -86.4164842081041229 48.77409593844227231 0, -86.41637809292750205 48.77403349313841829 0, -86.41626829017849332 48.77397968144354934 0)</t>
  </si>
  <si>
    <t>LineStringZ (-86.41726221609546599 48.77486116403979821 0, -86.41723934881045466 48.77482469275451393 0, -86.41720790183856593 48.77477453739766133 0, -86.41720262133212316 48.77467889997210193 0, -86.41712626186429702 48.77459981743329109 0, -86.41702140356865414 48.7745335152901518 0, -86.41689953123182022 48.77448527736630979 0, -86.41679794277135329 48.77441474363466511 0, -86.41670666314765015 48.77434739530399099 0, -86.41662711929856755 48.77426814427921187 0, -86.41651639479498215 48.77421135676862463 0, -86.41641673337289831 48.77414845119235309 0, -86.41626829017849332 48.77397968144354934 0)</t>
  </si>
  <si>
    <t>Hare Lake Creek Rd - ML - WF6 - BR2 - SP1</t>
  </si>
  <si>
    <t>LineStringZ (-86.41626829017849332 48.77397968144354934 0, -86.41624079702387462 48.77388739672517914 0, -86.41621623782590689 48.77379879994041545 0, -86.41626141688058738 48.77371213069271505 0, -86.41623744492096648 48.77362277941801239 0, -86.41621364033626662 48.77353120786394669 0, -86.41611154778782122 48.77346976774828136 0, -86.41602328704269098 48.77339982080862768 0, -86.41595329809176462 48.77331746910491006 0, -86.41590778419754315 48.77323071639352037 0, -86.41585221223412816 48.77314421495097463 0, -86.4157331894468399 48.77308889414776161 0, -86.4156010895456177 48.77304711071566601 0, -86.41546505166461145 48.77303868694544065 0, -86.41534452039218195 48.77299577171654477 0, -86.41528676790984775 48.77291044371268214 0, -86.41520764293015588 48.77283383324502353 0, -86.41515827340292333 48.77274791888638106 0, -86.41511393321304979 48.77265659732275793 0, -86.41506330720594065 48.77257085106700885 0, -86.41499239547314914 48.77248908512085279 0, -86.41486406958739508 48.7724569826355463 0, -86.41474856688446948 48.77240384132426954 0, -86.41466240038883484 48.77233049985983371 0, -86.41457304967489961 48.772260762160208 0, -86.4145218354339022 48.77217644034215738 0, -86.41449208018998718 48.77208662838671671 0, -86.41443743054186655 48.77200130041094184 0, -86.41439334169483288 48.77191463168355057 0, -86.414383289692978 48.77190453833179618 0)</t>
  </si>
  <si>
    <t>LineStringZ (-86.40382234024711749 48.76615578568967635 0, -86.40382476218979946 48.76615685075599771 0, -86.40395082620604228 48.76619368941731381 0, -86.40406917855125357 48.76624800426871786 0, -86.40416490100407998 48.76631237743175973 0, -86.40428803086012977 48.76636493104107473 0, -86.40441954349151388 48.76640692509785424 0, -86.40454225406909927 48.76645964719223514 0, -86.40460679411295075 48.76654572915830954 0, -86.40472078838124048 48.76660356436343591 0, -86.40482355051864261 48.76667359496447318 0, -86.40489102487710227 48.76675464783762237 0, -86.40496327745120198 48.76683385686155248 0, -86.40503863055339195 48.76691189256784753 0, -86.40513854227064883 48.76697551107940143 0, -86.40524742422307725 48.76703263387102538 0, -86.40537943895917294 48.76707173538768814 0, -86.40551614709646344 48.76709277441234747 0, -86.40565411390058159 48.76713170840287148 0, -86.40577640610882781 48.76717931726132349 0)</t>
  </si>
  <si>
    <t>LineStringZ (-86.40577640610882781 48.76717931726132349 0, -86.40589936790577497 48.76715576442236966 0, -86.406031299100448 48.76712378700266726 0, -86.40616725456860081 48.76709097194483888 0, -86.40625788209537461 48.76706311662966442 0)</t>
  </si>
  <si>
    <t>R1926</t>
  </si>
  <si>
    <t>Hare Lake Creek Rd - ML - WF6 - BR1 - SP1</t>
  </si>
  <si>
    <t>LineStringZ (-86.75837029374332587 48.80758328139994262 0, -86.75835289999139377 48.80757680385314501 0, -86.75826380044165376 48.80750660531545293 0, -86.75813681477144712 48.80747114956948707 0, -86.75799507553864487 48.80745346385759831 0, -86.75786104960062062 48.80742069090637614 0, -86.75772467547177769 48.80740778307476546 0, -86.75747988203329442 48.80741178967896587 0)</t>
  </si>
  <si>
    <t>R2071</t>
  </si>
  <si>
    <t>LineStringZ (-86.7399219266059589 48.80407296043380683 0, -86.73991907587020478 48.80397979477452708 0, -86.73990591687478968 48.80388696479300847 0, -86.73987481954750933 48.80379124441678584 0, -86.74013365327623148 48.80338220717908371 0)</t>
  </si>
  <si>
    <t>R2072</t>
  </si>
  <si>
    <t>LineStringZ (-86.4767361142581592 48.78491177557395986 0, -86.47665194969253832 48.78483693801631915 0, -86.47660108284989633 48.78475800999230927 0, -86.47662094692300627 48.78460726059048369 0)</t>
  </si>
  <si>
    <t>R2076</t>
  </si>
  <si>
    <t>LineStringZ (-86.46868965183921318 48.7806969364437677 0, -86.46880004187917734 48.7806910688947184 0, -86.46892954182774815 48.78066227659626009 0, -86.46906205955102109 48.78063864017450157 0, -86.46919809848918703 48.78063206006324748 0, -86.46933899788754729 48.78065251179661033 0, -86.46947964740161297 48.78065406158611239 0, -86.46961359017066684 48.78062615078734154 0, -86.4697518068633002 48.78061454137781539 0, -86.46988851563368428 48.78061194336908812 0, -86.47011105592839897 48.78067849455873528 0, -86.47032303417812216 48.78071717841131516 0)</t>
  </si>
  <si>
    <t>R2077</t>
  </si>
  <si>
    <t>LineStringZ (-86.46753913327508201 48.78096355668358086 0, -86.46760461510181983 48.78094277702317783 0, -86.4677252303969226 48.78089143791491011 0, -86.46780058331829366 48.7808132767865672 0, -86.46794383013292418 48.78079940508540346 0, -86.46805908168373378 48.78085032462413295 0, -86.468194867657445 48.78083502829305473 0, -86.46832596084087186 48.78080573305063439 0, -86.46841740838949875 48.78073771409855652 0, -86.46855881017515344 48.78072824206916636 0, -86.46868965183921318 48.7806969364437677 0)</t>
  </si>
  <si>
    <t>R2078</t>
  </si>
  <si>
    <t>LineStringZ (-86.46377211470976931 48.77961631774204676 0, -86.46380895164881508 48.77963574508959965 0, -86.46392864601688188 48.77968591128980336 0, -86.46404448387241359 48.77973356213815492 0, -86.46417884587354763 48.77975698905941471 0, -86.46428479227682828 48.77982471506494022 0, -86.46438705195066632 48.77988791503692312 0, -86.46452107842861778 48.77990723511745585 0, -86.46465762011234801 48.77993145875711178 0, -86.46478670104073672 48.77996234602155567 0, -86.46492391318871285 48.77997973818682453 0, -86.4650553414268046 48.7800075243259883 0, -86.46519280513828676 48.77998677963725527 0, -86.46529833227792494 48.7800476316056546 0, -86.46537494313257355 48.7801297742555775 0, -86.46541827806782976 48.78021765940419385 0, -86.46543043233538128 48.78032008591198831 0, -86.46558700539725351 48.78049451332601194 0)</t>
  </si>
  <si>
    <t>R2079</t>
  </si>
  <si>
    <t>LineStringZ (-86.42840964835988871 48.77628843369573985 0, -86.42858667391641347 48.77627284337695102 0, -86.42872707195358828 48.77627510557683621 0, -86.42884844137797984 48.77623311361215741 0, -86.42890433438765285 48.77624989919164022 0)</t>
  </si>
  <si>
    <t>R2080</t>
  </si>
  <si>
    <t>LineStringZ (-86.41965365770602148 48.7753757706436204 0, -86.41964804237622388 48.77530900891660792 0, -86.4196762893124486 48.77522066259748357 0, -86.41968399993288585 48.77512925857198667 0, -86.41969311790687414 48.77510173884541445 0)</t>
  </si>
  <si>
    <t>R2081</t>
  </si>
  <si>
    <t>C260</t>
  </si>
  <si>
    <t>LineStringZ (-86.47409673550031073 48.78113472229505021 0, -86.47381837240439495 48.78100635258454076 0, -86.47370479822629363 48.78095338008874648 0, -86.4736452859298339 48.78086968741489926 0, -86.47357680634246435 48.78079181915120444 0, -86.4735292807387026 48.78070728695864489 0, -86.47348008422427768 48.78063506804903682 0)</t>
  </si>
  <si>
    <t>R2098</t>
  </si>
  <si>
    <t>LineStringZ (-86.47102461930140294 48.7803779079403057 0, -86.47099576530679599 48.78040952063727786 0, -86.47093499770987535 48.78049937455376295 0, -86.47084790944100519 48.78057443420455996 0, -86.4708062508708224 48.78066294721398322 0, -86.4707287180173978 48.78074240741431566 0, -86.47058983017737432 48.78078352093107384 0, -86.47046108347706195 48.78074529916739266 0, -86.47032303417812216 48.78071717841131516 0)</t>
  </si>
  <si>
    <t>R2099</t>
  </si>
  <si>
    <t>LineStringZ (-86.4730765380131885 48.7801760519253591 0, -86.47303416115674679 48.78014347883442525 0, -86.47293894259409797 48.78007390908989294 0, -86.4728252006975282 48.78001540330055263 0, -86.47271556516122359 48.77996138180498065 0, -86.47260316347346532 48.77990752836667099 0, -86.47246863490384783 48.77987672478313641 0, -86.47233519461154572 48.77985132723063799 0, -86.47219446251928332 48.77987395822920291 0, -86.47205775265965144 48.77988049742069165 0, -86.47192976183822566 48.77992085642632958 0, -86.47179422674400939 48.7799360683459966 0, -86.47165718251356736 48.77995019186766967 0, -86.47153480656706392 48.77999440667579023 0, -86.47148050137707287 48.78000887694204835 0)</t>
  </si>
  <si>
    <t>R2100</t>
  </si>
  <si>
    <t>LineStringZ (-86.75747988203329442 48.80741178967896587 0, -86.75733039052207118 48.80741423682392366 0, -86.75709961520873037 48.80742368138298559 0, -86.75696887868620877 48.80742903098199292 0, -86.75668473228847688 48.80748410018512118 0)</t>
  </si>
  <si>
    <t>R2101</t>
  </si>
  <si>
    <t>LineStringZ (-86.7565952139994323 48.80809807502441089 0, -86.75643780162202745 48.80808680078794737 0, -86.75635322845521102 48.80801488402364896 0, -86.75628516711138616 48.80790914682535941 0, -86.75628929469476702 48.80788115212229172 0)</t>
  </si>
  <si>
    <t>R2103</t>
  </si>
  <si>
    <t>LineStringZ (-86.73733258864946549 48.80708876897183757 0, -86.7373459158505824 48.80718671196918024 0, -86.73741020442810168 48.80725754307419351 0, -86.73749335349471323 48.80727461871962447 0, -86.73760634096623789 48.80726700992103417 0, -86.73781069203583627 48.80725468897820463 0, -86.73800925960820507 48.80724509109134601 0, -86.73811981750566247 48.80723402722709636 0, -86.73827010471089238 48.80718972893729557 0, -86.73841335194602209 48.80716215230794575 0, -86.73850429505178283 48.80712799598307328 0, -86.73861149985981456 48.80709484622311578 0, -86.73874150272635575 48.8070337832793868 0, -86.7388832405253396 48.80693873314924502 0, -86.73890543984650492 48.80689734006991642 0)</t>
  </si>
  <si>
    <t>R2104</t>
  </si>
  <si>
    <t>LineStringZ (-86.47662094692300627 48.78460726059048369 0, -86.47672303894803747 48.78454745630281053 0, -86.47682404062994976 48.78448107179529813 0, -86.47692965257554931 48.78442021907384429 0, -86.47706166779677517 48.78438736197242065 0, -86.47711254572860184 48.78430119606792914 0, -86.47715814364477183 48.78421469492668905 0, -86.47714288846336217 48.78412048343032126 0, -86.47719938224722114 48.78403607559014432 0, -86.47725269101682954 48.78395120977276633 0, -86.47729644507568025 48.78386353522673602 0)</t>
  </si>
  <si>
    <t>R2105</t>
  </si>
  <si>
    <t>LineStringZ (-86.75130414400223344 48.80760146892527729 0, -86.75128837797213066 48.80760890693009202 0, -86.75115049525327038 48.80763715434378014 0, -86.75101730699768154 48.8076643124295444 0, -86.75088604607825005 48.80769113358068978 0, -86.75077193201963155 48.80771549798397757 0)</t>
  </si>
  <si>
    <t>LineStringZ (-86.75551956456257585 48.80742966002609506 0, -86.75542283740257687 48.8073657897403308 0, -86.75541784312056848 48.80723752775804769 0, -86.75539380227198194 48.80701709712835168 0, -86.75531169352817074 48.80678895517239368 0, -86.7552082602228154 48.80679758037085492 0, -86.75506920365376118 48.80679426955442324 0, -86.75492587369691933 48.80679535929065338 0, -86.754787404279881 48.80679062442702332 0, -86.75464524785667209 48.80680604593008098 0, -86.75451356722699359 48.80684074715814091 0, -86.75437995951754999 48.80688571658367891 0, -86.75425724822952134 48.80692599161741185 0, -86.75410888861183878 48.80693898292749111 0, -86.75397075548610815 48.80697707922897877 0, -86.75383899199884752 48.80700960069446381 0, -86.7537133466496897 48.80704870211081925 0, -86.75357722464700316 48.80707342888574374 0, -86.75343808592684525 48.80709618613520462 0, -86.75329978313652646 48.80710481959456359 0, -86.75316424905011559 48.80713428169854495 0, -86.75302267860591598 48.80715016574563236 0, -86.75288446075497006 48.80718055015056933 0, -86.75276694599358507 48.80723331389209108 0, -86.75267175087040528 48.80726636044393274 0)</t>
  </si>
  <si>
    <t>R2014</t>
  </si>
  <si>
    <t>LineStringZ (-86.75077193201963155 48.80771549798397757 0, -86.75075570752460408 48.80771896142210409 0, -86.75073760422905877 48.80772475523929188 0, -86.75062671038477902 48.80776024273313141 0, -86.7504894987726658 48.80778647841800932 0, -86.75035446652354665 48.80781703040873509 0, -86.75021834427938927 48.80783639164084065 0, -86.75008096418817161 48.80783450609560248 0, -86.74995003914199287 48.80786124414622407 0, -86.74981441922979286 48.80784473201995866 0, -86.74968173464968402 48.80781422214329268 0, -86.74954519347558346 48.80780525258640523 0, -86.74946615146085094 48.80773153459585245 0, -86.74932634157114819 48.80771196316778315 0, -86.74918108244796144 48.80769788162464096 0, -86.74904219443951092 48.80771577631045233 0, -86.74890992829850234 48.80775056161864001 0, -86.74876617926203437 48.80775781219350051 0, -86.74863106241630817 48.80777348631087875 0, -86.7484900791173601 48.80777344417397501 0, -86.74835932111086834 48.80774679083440759 0, -86.74822311484466297 48.80775751883164304 0, -86.74808757938944836 48.80774008457374435 0, -86.74795221118422717 48.80772679944533365 0, -86.74781675975006578 48.80771464476432442 0, -86.74767468670279413 48.80771032797811415 0, -86.74753529574698518 48.80770810844480678 0, -86.74739355748161529 48.80769897112596567 0, -86.74725500481464735 48.80769255918774263 0, -86.74711796050861778 48.80767139436652968 0, -86.74698460443053705 48.80764239302583718 0, -86.74687144901211866 48.80758066011566854 0, -86.74679727078959957 48.80751260941092085 0)</t>
  </si>
  <si>
    <t>C192</t>
  </si>
  <si>
    <t>LineStringZ (-86.74679727078959957 48.80751260941092085 0, -86.74678670722916252 48.80750291828005771 0, -86.74674999513682394 48.80741189056597307 0, -86.74671981032487622 48.80734127995312832 0)</t>
  </si>
  <si>
    <t>R2016</t>
  </si>
  <si>
    <t>LineStringZ (-86.74325096867858065 48.80552583635715536 0, -86.7431392379131978 48.80557897831506864 0, -86.74301401232980879 48.80563308323131366 0, -86.74288928857149017 48.80569020636684741 0, -86.74274889217102213 48.80572327344814454 0, -86.74261872149365615 48.80576019455916992 0, -86.74247639561775713 48.80578035323213015 0, -86.74234538742943812 48.80581559891953702 0, -86.74219736321909124 48.80581207890688233 0, -86.7420852129583011 48.80586568129420044 0, -86.74194137965339735 48.80589711323673896 0, -86.74182386471146344 48.80595197268568342 0, -86.74168615049023856 48.80598571017816312 0, -86.74154768058632214 48.80600930559494088 0, -86.74140032739498452 48.80603675456639934 0)</t>
  </si>
  <si>
    <t>R2018</t>
  </si>
  <si>
    <t>LineStringZ (-86.74140032739498452 48.80603675456639934 0, -86.74126160725089107 48.80604010822670347 0, -86.74111576206756524 48.80605129826937372 0, -86.7410027734248672 48.80599920539067682 0, -86.74097007883358401 48.80594059358498527 0)</t>
  </si>
  <si>
    <t>R2019</t>
  </si>
  <si>
    <t>Del Lake Rd E - ML - WF6 - BR1</t>
  </si>
  <si>
    <t>LineStringZ (-86.74097007883358401 48.80594059358498527 0, -86.74095466133651655 48.80591295491531412 0, -86.74094016012814734 48.80581874299134881 0, -86.74091853467591307 48.80572218330591738 0, -86.74086480683253342 48.80563375394580561 0, -86.7408328717550603 48.80553882901519813 0, -86.74078593296400186 48.80544729868704934 0, -86.74074083827609627 48.80535287669428612 0, -86.74072826584695406 48.80525606564850705 0, -86.74072642166171931 48.80515887841126244 0, -86.74068526683544178 48.80506269485326953 0, -86.74060094480914529 48.80498545584448067 0, -86.74052123275950521 48.80491249122357544 0, -86.74047454552581371 48.80482205073214175 0, -86.74038594903072408 48.80474380518910493 0, -86.7402870426141277 48.80468048039780626 0, -86.7401546916848929 48.80463978587870599 0, -86.74011888905718592 48.80458764298520435 0)</t>
  </si>
  <si>
    <t>R2020</t>
  </si>
  <si>
    <t>LineStringZ (-86.74097007883358401 48.80594059358498527 0, -86.74083094393019167 48.80594757205597034 0, -86.74071837596004286 48.80600075566225371 0, -86.74059331714863674 48.80604769395997522 0, -86.74046264394381467 48.80607912668359916 0, -86.74031646252404926 48.80607862384223239 0, -86.74019173986324915 48.80603348727743196 0, -86.74004924841612763 48.8060126157233185 0, -86.73991429856917534 48.80602745237769113 0, -86.73977130325982898 48.80602686517458011 0, -86.73966250646671483 48.80609031612583237 0, -86.73952009761039506 48.80606429033370119 0, -86.73937752250037647 48.80603042763129906 0, -86.73923586697402754 48.80602544018292122 0, -86.73912103559966624 48.80607929540283152 0, -86.73897678284633628 48.80608059441415492 0, -86.73886421349160969 48.80614069138107425 0, -86.73871342308068222 48.80613050723581381 0, -86.73858434181907739 48.80616038874063634 0, -86.7384658218543052 48.80621231520978398 0, -86.738342692091706 48.80626361217284881 0, -86.73819869107670399 48.80628159194236559 0, -86.73806675941594335 48.80631315043232377 0, -86.73797361130128536 48.80632087944686504 0)</t>
  </si>
  <si>
    <t>R2021</t>
  </si>
  <si>
    <t>LineStringZ (-86.66231603340906986 48.80251778779747696 0, -86.66232173849574849 48.80254003979481325 0, -86.66237546705900741 48.80262272780154831 0)</t>
  </si>
  <si>
    <t>R2025</t>
  </si>
  <si>
    <t>LineStringZ (-86.64342791741432848 48.80207413309664588 0, -86.64354048664847596 48.8020196509374955 0, -86.64363629091374719 48.80195087714835722 0, -86.64369949028210272 48.80186772862571587 0, -86.64379336886572958 48.80180197319112523 0, -86.64388950904999831 48.80172796098539578 0, -86.64396687338135905 48.80164862627658806 0, -86.64402697223242455 48.80156761442819402 0, -86.64413660772883929 48.80151313341855257 0, -86.64419099189700546 48.80147180477517566 0)</t>
  </si>
  <si>
    <t>R2027</t>
  </si>
  <si>
    <t>LineStringZ (-86.60709475098680343 48.7971843790905524 0, -86.60718673466396922 48.7972297722666255 0, -86.60732302465615362 48.79725722273317245 0, -86.60744607082496316 48.79730512523825325 0, -86.60758688722542331 48.79730885495825277 0, -86.60769480699396183 48.79725982187483169 0)</t>
  </si>
  <si>
    <t>R2030</t>
  </si>
  <si>
    <t>LineStringZ (-86.60846844586143334 48.79693852656238562 0, -86.60850495740992017 48.79688711989724936 0, -86.60845801827193213 48.79679504420186475 0, -86.6084266694272884 48.7967062384054131 0, -86.60842256307431342 48.79661625941658798 0, -86.60842046735149324 48.79652460231253031 0, -86.60847436360381835 48.79644179042561092 0, -86.60855994300042937 48.79636681274522658 0, -86.60862607517088918 48.79628743741445618 0, -86.60867678612893883 48.79620022278455593 0, -86.60879932905578471 48.79615734926305493 0, -86.6089342781448579 48.79618081886301439 0, -86.60907325032506776 48.79621769873988057 0, -86.6091992304984899 48.79625939941899304 0, -86.60933107831489508 48.79629460317033818 0, -86.60944523920109361 48.7963537372818621 0, -86.60949368734942766 48.7964436748547854 0, -86.60952662784337974 48.79653394759973395 0, -86.60953257864358079 48.79662531097876155 0, -86.60956585471122082 48.79671956556030921 0, -86.60962880344723658 48.79689466389797303 0, -86.60951816149781735 48.79695459357887444 0, -86.60952277193764814 48.79704549541612835 0, -86.60953570915241073 48.79707269625555455 0)</t>
  </si>
  <si>
    <t>R2031</t>
  </si>
  <si>
    <t>LineStringZ (-86.60654794965851977 48.79662971194921539 0, -86.60657393618475908 48.79670033710605281 0)</t>
  </si>
  <si>
    <t>R2032</t>
  </si>
  <si>
    <t>LineStringZ (-86.49574366855711105 48.78236094267524692 0, -86.49586169634717692 48.78239946620966805 0, -86.49599547069986727 48.78244120888189883 0, -86.49608968364927364 48.78250960542574433 0, -86.4961957983594516 48.78257883926715976 0, -86.49629353171243906 48.78264727711861326 0, -86.49635773712434172 48.78273050984677894 0, -86.49646460631787193 48.78279693638249626 0, -86.4965131449296365 48.78282220859374974 0)</t>
  </si>
  <si>
    <t>LineStringZ (-86.47729171392960268 48.78384313961716146 0, -86.47736526078740837 48.78381965531195874 0, -86.47742770609281138 48.78373860286516361 0, -86.47750146597485355 48.78366257916641757 0, -86.47760883925637643 48.78359481137471931 0, -86.47768595166760974 48.78351497315157559 0, -86.47777169899927685 48.78343299876640771 0, -86.47784126877844812 48.78334310291195663 0, -86.47786281020488275 48.78324834481004046 0, -86.47792081298156575 48.78315434200397505 0, -86.47796314139888807 48.78306100944561052 0, -86.47800597269265666 48.78297023311419167 0, -86.47808551775622732 48.78288800729858821 0, -86.47815441691193428 48.78280699626620986 0, -86.47823781608795457 48.78273533021444308 0, -86.47818987222773046 48.78264044728287274 0, -86.4781433519339231 48.78255231058395935 0, -86.47809280949651622 48.78246782242450763 0, -86.47804779882352477 48.78238287170899667 0, -86.47797437302138235 48.78230697360543644 0, -86.47790522272684655 48.78222902214093892 0, -86.477835401312106 48.78213954460641588 0, -86.47778871451285454 48.78205010977685419 0, -86.47774646873162396 48.78195853780720626 0, -86.4777406018669268 48.78186654592769855 0, -86.47777555435787633 48.78177660837472729 0)</t>
  </si>
  <si>
    <t>R2048</t>
  </si>
  <si>
    <t>LineStringZ (-86.40951716582355857 48.7690746041242349 0, -86.40959780041772831 48.76903804619568206 0, -86.4096919292208554 48.76896659061285533 0, -86.40978496873813697 48.76889341742727169 0, -86.40987926485775006 48.76882145786914435 0, -86.40997951305438107 48.76874778077420558 0, -86.41009652368254024 48.7686833662543151 0, -86.41018369537225396 48.76860285792329108 0, -86.41024563776370826 48.76851216644708131 0)</t>
  </si>
  <si>
    <t>LineStringZ (-86.62739559379286902 48.800010216061807 0, -86.62750589962843151 48.80006947629295411 0, -86.62762911389746989 48.80011088156349075 0, -86.62771343551926861 48.80018573310427143 0, -86.62780236800657008 48.80025639296155759 0, -86.62788400713088777 48.80033312936230772 0, -86.62791736810369514 48.80042051041904472 0, -86.62790119120320753 48.80051170507626779 0, -86.6279940623885949 48.80058278411263473 0, -86.62811467822183431 48.80063567370567768 0)</t>
  </si>
  <si>
    <t>R2061</t>
  </si>
  <si>
    <t>LineStringZ (-86.6821455337020268 48.80433192239474494 0, -86.68201268013694971 48.8042925693659555 0, -86.68188619746121049 48.80425711371566422 0, -86.68176289941581558 48.80421771929847807 0, -86.68162526784482225 48.8041923224309997 0, -86.68151244829383018 48.80414110812918693 0, -86.68139451404137219 48.80408469791635895 0, -86.68133634435754686 48.80400222064360349 0, -86.68125252528210467 48.80392774717651605 0, -86.68116610683553347 48.80385432168186099 0, -86.68104708301690664 48.80380023894542063 0, -86.68104574272814489 48.8037996298098733 0)</t>
  </si>
  <si>
    <t>R1733</t>
  </si>
  <si>
    <t>Dead Horse Creek RD - ML - WF6 - BR1 - SP1</t>
  </si>
  <si>
    <t>LineStringZ (-86.6838529278258676 48.80426972844883693 0, -86.68372258908920003 48.80423980483958957 0, -86.6836081758023056 48.80418331119788888 0, -86.68347347904315825 48.80414869385582932 0, -86.68334079305256523 48.80412308681866307 0, -86.68325621982084783 48.80405238563897541 0, -86.68312018158070487 48.80403235291773001 0, -86.68297584508934506 48.80401651091372628 0, -86.68284475109626896 48.80404262086236855 0, -86.68272069983939332 48.80408654222312492 0, -86.68258566702213841 48.80411265183061431 0, -86.6824889403826262 48.80418000074847384 0, -86.68236287652850081 48.804230250223263 0, -86.68225944272346339 48.80429470716122609 0, -86.6821455337020268 48.80433192239474494 0)</t>
  </si>
  <si>
    <t>R1734</t>
  </si>
  <si>
    <t>LineStringZ (-86.68311095711099767 48.804028337858675 0, -86.68383734910939609 48.80399397356558211 0)</t>
  </si>
  <si>
    <t>R1735</t>
  </si>
  <si>
    <t>Dead Horse Creek RD - ML - WF6 - BR1 - SP2</t>
  </si>
  <si>
    <t>LineStringZ (-86.67524688932920185 48.80361380298231211 0, -86.67519592771182602 48.8036972865980232 0, -86.67517530822144067 48.80379149969706276 0, -86.6751982739604756 48.80388227591463846 0, -86.6751794150841306 48.80397166944743503 0, -86.67514722833409735 48.80405904990730903 0, -86.67513079996922443 48.80414848356403468 0, -86.67510171488295612 48.80423804527040232 0, -86.67512132814552217 48.80428385301961924 0)</t>
  </si>
  <si>
    <t>R1737</t>
  </si>
  <si>
    <t>Dead Horse Creek RD - ML - WF6 - SP1</t>
  </si>
  <si>
    <t>LineStringZ (-86.67512132814552217 48.80428385301961924 0, -86.67525904337415454 48.80431080069442373 0, -86.67536406858378939 48.80437190460178698 0, -86.67549071855960108 48.80440735978537248 0, -86.67562063917974058 48.80443870838917064 0, -86.67575701254781961 48.80444977205264223 0, -86.67589313401991546 48.80442131566746156 0)</t>
  </si>
  <si>
    <t>R1738</t>
  </si>
  <si>
    <t>LineStringZ (-86.66311590756967576 48.80285649572169859 0, -86.66314601598500644 48.80284962534571491 0, -86.66328054578151807 48.8028201212702939 0, -86.66341188924978667 48.80279501844685797 0, -86.66354138942838858 48.80275595827860258 0, -86.66365069051984449 48.80269372214117141 0, -86.66376057671985222 48.80263844327296852 0, -86.6638951066016574 48.80265545922377868 0, -86.66402904894430037 48.80267930572707513 0, -86.66416357886443222 48.80269879345075168 0, -86.66429517459846465 48.80273127341518347 0, -86.66439919476948717 48.8028035672758449 0, -86.6645416866373921 48.80282976082688862 0, -86.66467361804377845 48.80285528386949778 0, -86.66481577511819978 48.80287862709089808 0, -86.66494628096648967 48.80290741930092224 0, -86.66508692947873271 48.8029217519601346 0, -86.66521617900269803 48.80288910419336901 0, -86.66535280336835001 48.80288193802133634 0, -86.66549311662052446 48.80290901107093759 0, -86.66562932256277918 48.80292074564059845 0, -86.6657694688889535 48.80292686540936842 0, -86.66590525562402547 48.8029453471966761 0, -86.66617554308292881 48.80298365326002141 0)</t>
  </si>
  <si>
    <t>C210</t>
  </si>
  <si>
    <t>LineStringZ (-86.65628483865958742 48.80242416091957836 0, -86.65624737161739688 48.80250098074840537 0, -86.65620630030173288 48.80259225979771998 0, -86.65617101192601979 48.80268282740870944 0, -86.6561470396618887 48.80277506962513456 0, -86.65611644688429749 48.80286978486176963 0, -86.65606674200864745 48.80296131517455649 0, -86.6560080682468481 48.8030486130942549 0, -86.6559558486833339 48.80313482014670257 0, -86.65590681470641243 48.80321897481241677 0, -86.6558217392048391 48.80329181379726577 0, -86.65571160018663477 48.80335488742764483 0, -86.65559106798048106 48.80339797059133389 0, -86.65545243170882372 48.80342169241458805 0, -86.65532142277965022 48.80337986541768913 0, -86.65519125142178325 48.80334462041288646 0, -86.65507507852781544 48.80329449557086718 0, -86.65498882829921001 48.8032245071629518 0, -86.65491464838579816 48.80314219709133994 0, -86.65481247283510413 48.80308180542850494 0, -86.65466889191687017 48.80306332320576956 0, -86.65452530897488259 48.80308084078285447 0)</t>
  </si>
  <si>
    <t>R1741</t>
  </si>
  <si>
    <t>LineStringZ (-86.61593308635697497 48.79862640608352109 0, -86.61583853878184414 48.79870230479009763 0, -86.61572873544453444 48.79875825259818356 0, -86.61560585603658069 48.79881445356281233 0, -86.61548079924430965 48.79885422680742835 0, -86.61535498681894296 48.79890179419297169 0, -86.61522942505507672 48.79894433173706147 0, -86.61509212966734594 48.79896863923352868 0, -86.61496396968369993 48.79893356056807363 0, -86.61494695964212553 48.79892814125572897 0)</t>
  </si>
  <si>
    <t>R1745</t>
  </si>
  <si>
    <t>Neys Rd - ML - WF6 - BR1 - SP4</t>
  </si>
  <si>
    <t>LineStringZ (-86.4681543829393604 48.78032767059606556 0, -86.46820928469772127 48.78041031660633564 0, -86.46822244483661279 48.78050105083575971 0, -86.4683042519506273 48.78057451815620738 0, -86.46840701441313115 48.78063365156766196 0, -86.46853936394872164 48.78065548711394683 0, -86.46868965183921318 48.7806969364437677 0)</t>
  </si>
  <si>
    <t>R1753</t>
  </si>
  <si>
    <t>Little Red Sucker Creek Rd - ML - WF6 - SP1</t>
  </si>
  <si>
    <t>LineStringZ (-86.46280480034863558 48.77978511067901479 0, -86.46268041213910749 48.77974743398595336 0, -86.462555354320898 48.77970925475698039 0, -86.46249669835471252 48.77960753316575193 0)</t>
  </si>
  <si>
    <t>R1754</t>
  </si>
  <si>
    <t>LineStringZ (-86.45729491056630422 48.78119374218305637 0, -86.45729595975463155 48.78112433028417172 0, -86.45730241378458913 48.78103288380893332 0, -86.45735505240725161 48.78094001211319153 0, -86.45739260304759455 48.78085116344741579 0, -86.45741917380797759 48.78076231525673734 0, -86.45749503047341022 48.78068713010457458 0, -86.45750668033747388 48.78059526456431882 0, -86.45757046772628485 48.78051567837646729 0, -86.457548338958361 48.78042326792324701 0, -86.45751715829781858 48.78033425133714474 0, -86.45746234128715457 48.78025106085147655 0, -86.45742696909344716 48.7801595730933002 0, -86.45738111990137043 48.78007147877304561 0, -86.45733543795297749 48.77998594188805725 0, -86.45725832466852978 48.77990694191628762 0, -86.45720325537936901 48.77981402901774999 0, -86.45712932804521245 48.77973033544628834 0, -86.45704475410410339 48.7796592148811925 0, -86.45700033041882193 48.77957422264513809 0, -86.45690963755450298 48.77950708357449372 0, -86.4568370502000505 48.77942556956170961 0, -86.45682539950868772 48.77933387133610665 0, -86.45683660391991054 48.77927895757882482 0, -86.45677107144791762 48.77918854642224744 0, -86.45663183290984932 48.77914218940574642 0, -86.45647076449466795 48.77910056103628023 0)</t>
  </si>
  <si>
    <t>R1757</t>
  </si>
  <si>
    <t>C253</t>
  </si>
  <si>
    <t>Little Red Sucker Creek Rd - ML - WF6 - SP3</t>
  </si>
  <si>
    <t>LineStringZ (-86.43408193549642249 48.77674918724803632 0, -86.4340943411502991 48.776841430429144 0, -86.43413683697059469 48.77692717688141499 0, -86.43420976038734693 48.77700705615067989 0, -86.43420355742458128 48.77710118528922578 0, -86.43406227663358266 48.77711280899413282 0)</t>
  </si>
  <si>
    <t>R1758</t>
  </si>
  <si>
    <t>Hare Lake Creek Rd - ML - WF6 - BR2 - SP3</t>
  </si>
  <si>
    <t>LineStringZ (-86.60654794965851977 48.79662971194921539 0, -86.60653836226795477 48.79669586433252704 0)</t>
  </si>
  <si>
    <t>R1857</t>
  </si>
  <si>
    <t>LineStringZ (-86.60240648929645602 48.79681501267941002 0, -86.602628139324068 48.79686443618369651 0)</t>
  </si>
  <si>
    <t>R1859</t>
  </si>
  <si>
    <t>C223</t>
  </si>
  <si>
    <t>LineStringZ (-86.59805459225115953 48.79689381207698062 0, -86.59821164093189338 48.79689290406513891 0, -86.59834943985143241 48.79685820289089548 0, -86.59841825551444572 48.79678046113512124 0, -86.59848447236252866 48.79670125203883657 0, -86.59855488080060582 48.796621455671783 0, -86.59863870001584019 48.79654643783621992 0, -86.59871137026209453 48.79646349886024836 0, -86.59879770403567534 48.7963935939726241 0)</t>
  </si>
  <si>
    <t>R1862</t>
  </si>
  <si>
    <t>Neys Rd - ML - WF6 - BR1 - SP1</t>
  </si>
  <si>
    <t>LineStringZ (-86.58424545804545858 48.79462601862206128 0, -86.58441317947543325 48.79464747611999798 0, -86.58455139811856327 48.79465552290017882 0, -86.58470126656411026 48.79467266413439575 0, -86.58484392650585448 48.79468108820347538 0, -86.58498750870248273 48.79469177520431344 0, -86.58513067121509721 48.79469441541920105 0, -86.58527995360799423 48.7947075325924331 0, -86.58541213533449366 48.79474018038979466 0, -86.58554859299768225 48.7947613861420848 0, -86.58565412158996821 48.79482295162718941 0, -86.585761996240592 48.79488388763176943 0, -86.5858605675560824 48.79495421158822666 0, -86.58597523266362828 48.79500660042852189 0, -86.58610490067482601 48.79503643885379205 0, -86.58623557433926976 48.79506338673936483 0, -86.58629661017393175 48.79511689704644084 0)</t>
  </si>
  <si>
    <t>R1864</t>
  </si>
  <si>
    <t>C226</t>
  </si>
  <si>
    <t>LineStringZ (-86.50368455983273464 48.78414757461727902 0, -86.5036189545428158 48.78420901995095704 0, -86.50355511141914633 48.78426666123158384 0, -86.50347590262890662 48.78434281032494368 0, -86.50337959514139641 48.78440848271624475 0, -86.50330424151874809 48.78448500994026915 0, -86.50317331609385008 48.78452226843896256 0, -86.50303166151286405 48.78453211559608604 0, -86.5028947017057277 48.78454917333019836 0, -86.5027547242837187 48.7845347561728957 0, -86.50265212890823818 48.78446623358629353 0, -86.502552048817833 48.7843902101029343 0, -86.50247300782284299 48.78431259419914312 0, -86.50236094231169659 48.78425786002205911 0, -86.50221995894170846 48.78424201830144824 0, -86.50208224342922847 48.78422873279517802 0, -86.50195852671431851 48.78418254896774187 0, -86.50182273938789024 48.78416276737439006 0, -86.50168301297064488 48.78417483692275169 0, -86.50156231387275341 48.78412861083998564 0, -86.5014354116864439 48.78409349124883931 0, -86.50132368153009566 48.7840340633968168 0, -86.50121421329826887 48.78397815636335366 0, -86.50108219828888423 48.78394169544196757 0, -86.50097518900413718 48.78393508791448596 0, -86.50085379162702282 48.7839113525643171 0, -86.50072529657472842 48.78387744784729563 0, -86.50057484207295033 48.78387443006511859 0, -86.50043762922052792 48.78388004626787477 0, -86.50029882517756619 48.78385108557477423 0, -86.50016898935058407 48.78380611743835971 0, -86.50008424774480886 48.78380428806588753 0)</t>
  </si>
  <si>
    <t>R1893</t>
  </si>
  <si>
    <t>LineStringZ (-86.50438927927689292 48.78333082128946785 0, -86.50430780706930989 48.78340554616046632 0, -86.50425827012438162 48.78349334638435408 0, -86.50416715933469902 48.78356199427990703 0, -86.50411267612672361 48.78364539390739196 0, -86.50404260362297748 48.78372996787655325 0, -86.50403383245195243 48.78377309294607045 0)</t>
  </si>
  <si>
    <t>R1894</t>
  </si>
  <si>
    <t>LineStringZ (-86.4976508337560972 48.78338472527451586 0, -86.49770336826472317 48.78343421274379921 0, -86.49778953442418583 48.78350508179897105 0, -86.49786740174540967 48.78358173414819277 0, -86.49798625730569768 48.78363202587129877 0, -86.49812011615371432 48.78366852895909034 0, -86.49825590333919934 48.78364857957765111 0, -86.49839445647684499 48.78362796017677283 0, -86.49852898630908271 48.78360097012802754 0, -86.49866787475572494 48.78360310814424139 0, -86.49880659459790877 48.78362423042259621 0, -86.49894942251802377 48.78364116206271461 0, -86.49908428734919141 48.78365503356278055 0, -86.499220996446752 48.78369069943524039 0, -86.49936130902068498 48.78371022757652753 0, -86.499497180600315 48.78372049556922008 0, -86.4996379121209884 48.78370721137694943 0, -86.49976682633517555 48.78373717618012506 0, -86.49990294770719856 48.78375259858771784 0, -86.50002725203366083 48.78380305757892188 0, -86.50008424774480886 48.78380428806588753 0)</t>
  </si>
  <si>
    <t>R1896</t>
  </si>
  <si>
    <t>C245</t>
  </si>
  <si>
    <t>LineStringZ (-86.48910396645695187 48.78258150357426359 0, -86.48920478642529019 48.7825877663462748 0, -86.48934015357977501 48.78261102621996059 0, -86.48947971321257455 48.78262573670922819 0, -86.48962681505230421 48.78262414368182931 0, -86.48976302041509712 48.78260113581740143 0, -86.48990341786227987 48.78260088374821635 0, -86.4900393721948717 48.78257213409538195 0, -86.49016644200733595 48.78261655807111907 0, -86.49030658733170185 48.78263462116150606 0, -86.49038160514852791 48.78271018377218127 0, -86.49050263989499854 48.78275431440931698 0, -86.49057598252559842 48.78283323039362074 0, -86.49066348879854615 48.78290389031599261 0, -86.49080179070884355 48.78292409020312448 0, -86.4909349796321294 48.78295183478043384 0, -86.49107126943269463 48.78295699043459877 0, -86.49120009893098882 48.78298993043947007 0, -86.49133471283607832 48.78300602382224582 0, -86.49146781686557972 48.78302861269780522 0, -86.4915984075354487 48.78306297869691122 0, -86.49172757214284957 48.78309353025041872 0, -86.49194935718207944 48.78307416811392017 0)</t>
  </si>
  <si>
    <t>R1897</t>
  </si>
  <si>
    <t>LineStringZ (-86.77948415714814701 48.80918569409661245 0, -86.77946926818231077 48.80919212109012761 0, -86.77936357134862533 48.80925393764652398 0, -86.77923700566803689 48.80929278802523186 0, -86.77909928986770183 48.80930292979139296 0, -86.77895721694677889 48.80931617382935173 0, -86.77881740710247982 48.80933293764216785 0, -86.77867868649971683 48.80935502356706479 0, -86.77853803854273451 48.80932174739512419 0, -86.77840325687063228 48.80930393642903198 0, -86.77826579301418519 48.80931898136289959 0, -86.77813520301164374 48.80934794076667771 0, -86.77799866196046708 48.80934148689586038 0, -86.77785457712590755 48.80932694358312318 0, -86.77771644377260429 48.8093344039060284 0, -86.77757495693765577 48.80933482367861842 0, -86.77743003376122033 48.80933432085755896 0, -86.77728377003406024 48.80932220872099947 0, -86.77714748020689228 48.80932887218610716 0, -86.77700884328632469 48.80931717926134894 0, -86.77686853059738326 48.80931881398849725 0, -86.7767319885969215 48.809321831325164 0, -86.77659243004244161 48.80932539410418514 0, -86.77644826150654467 48.80933008755808089 0, -86.77631004343722054 48.80933327296673951 0, -86.77618020846256286 48.80929882293883537 0)</t>
  </si>
  <si>
    <t>LineStringZ (-86.77618020846256286 48.80929882293883537 0, -86.77604634860647081 48.80925741559229181 0, -86.77590846582035056 48.80923797011991638 0, -86.77578667670755408 48.80919404908459569 0, -86.77565943965066708 48.80914711087938684 0, -86.7754306135327198 48.80911647499851824 0, -86.77528678051704958 48.80909313094976909 0, -86.77514948502199843 48.80907318194161348 0, -86.7750048137984038 48.80908533742926636 0, -86.77498470589279123 48.80908854660967222 0, -86.77487120579885982 48.80910666769700157 0, -86.77473240076875527 48.80912971757065577 0, -86.77460264967017167 48.80916534059480938 0, -86.77446124685847906 48.80915410968409418 0, -86.77433468015192375 48.80919786285779338 0, -86.7741930256546965 48.80918231488005432 0, -86.7740458387973348 48.80917192134495508 0, -86.77390317901631533 48.80913977625521483 0, -86.77376806288232558 48.80912079244036761 0, -86.77363051541648531 48.8091039861042475 0, -86.77350638020131157 48.80906467476000188 0, -86.77336128909755075 48.80905809514260341 0, -86.77321678476195643 48.80903617664306893 0, -86.7730723653905045 48.80902473478554526 0, -86.77293263826354064 48.80904011614806848 0, -86.77279257707031945 48.8090453123943675 0, -86.77265243080503865 48.80903768640867213 0, -86.77251329172186445 48.8090254059485531 0, -86.77236593799803188 48.80902046057047272 0, -86.77236577727583722 48.80902046205226696 0)</t>
  </si>
  <si>
    <t>C187</t>
  </si>
  <si>
    <t>LineStringZ (-86.7633561275331715 48.80826665766284123 0, -86.76325740411556353 48.80829312158495981 0, -86.76312639486791056 48.80832769638296043 0, -86.76299035626037437 48.80835636296083635 0, -86.76286605356037285 48.8083945838073916 0, -86.76276211744990974 48.80845971187662968 0)</t>
  </si>
  <si>
    <t>R1819</t>
  </si>
  <si>
    <t>LineStringZ (-86.73836438372728708 48.80645388132695217 0, -86.73848434604192903 48.80640652367245735 0, -86.73860730839790278 48.80635786558658396 0, -86.73874418533787889 48.80635665107537591 0, -86.7388630411304149 48.8064074037697111 0, -86.73897887871196133 48.80646532286401396 0, -86.73901028431589566 48.80649060057918831 0)</t>
  </si>
  <si>
    <t>R1820</t>
  </si>
  <si>
    <t>LineStringZ (-86.73797361130128536 48.80632087944686504 0, -86.73795863259775274 48.80639621423079433 0, -86.73805586932834899 48.80643634299098466 0)</t>
  </si>
  <si>
    <t>R1821</t>
  </si>
  <si>
    <t>LineStringZ (-86.73213739874138639 48.80671636126671586 0, -86.73226228963633844 48.80667692356699661 0, -86.73237251198345632 48.80662193908869284 0, -86.73248742701987624 48.8065734082828655 0, -86.73252374200123427 48.80653439262505344 0)</t>
  </si>
  <si>
    <t>R1822</t>
  </si>
  <si>
    <t>C197 SP - ML - WF6</t>
  </si>
  <si>
    <t>LineStringZ (-86.73236900771654234 48.80611288521546243 0, -86.73221096942158681 48.80604869023145653 0)</t>
  </si>
  <si>
    <t>LineStringZ (-86.72665760618359343 48.80620045027300336 0, -86.7267621671080633 48.80626772058145235 0, -86.72678563653074946 48.80635908315012017 0, -86.7267912664132723 48.80643686095235267 0, -86.72679242558061219 48.80645287556389178 0)</t>
  </si>
  <si>
    <t>R1826</t>
  </si>
  <si>
    <t>C198</t>
  </si>
  <si>
    <t>LineStringZ (-86.72235358929464155 48.806221926834084 0, -86.72244422820732268 48.80616139555824162 0, -86.72256299917525268 48.8061131160170163 0, -86.72270540816496975 48.80609358665440567 0, -86.72283851319498638 48.80606848155477451 0, -86.72297497023446056 48.80607024262267402 0, -86.72311276838506444 48.80605599398489858 0, -86.72324118029609963 48.80608973035764109 0, -86.72335726850815263 48.80613805270863992 0, -86.72344209343162902 48.80621076528703384 0, -86.72352842752879098 48.80628448356875992 0, -86.72366061027122441 48.80630728316194933 0, -86.72379413372846102 48.80633297441068663 0, -86.723930507217176 48.80634537903680581 0, -86.72406889284276588 48.80634403803117749 0, -86.72419973407042448 48.80631277272227209 0, -86.72431733293086609 48.80626067969209458 0, -86.72445135915663172 48.80623565859631441 0, -86.72458873881518571 48.80622073969573194 0, -86.72472578305733748 48.80624693305381356 0, -86.72486299507458796 48.80626264908349299 0, -86.72499928421095206 48.80623519845189406 0, -86.72513934555614412 48.80624814840284387 0, -86.72527773110692806 48.80626646296385474 0, -86.72541024890033157 48.80623825799499116 0, -86.72555072965721479 48.80622203912532342 0, -86.72568785837606242 48.80620087423892528 0, -86.72582003999120559 48.80616156341640277 0, -86.72588814786698208 48.80615662469724469 0)</t>
  </si>
  <si>
    <t>R1827</t>
  </si>
  <si>
    <t>LineStringZ (-86.72012686732627174 48.80582831793465459 0, -86.72016828922764375 48.8059082214469413 0, -86.72025889779240515 48.80597594687376528 0, -86.72036694095601206 48.80603721855781174 0, -86.72047657617679306 48.80609413097143801 0, -86.72057841632587838 48.80615858816795338 0, -86.72066810222776212 48.80622832612267104 0, -86.72077882778158653 48.80628326897954139 0, -86.72089567124234577 48.80633037578959943 0, -86.72103874944404822 48.80635149734121825 0, -86.72117344708041742 48.80633590762199248 0, -86.72132130459917221 48.80631545577193009 0, -86.72145390612750759 48.80629370473888429 0, -86.72158064082407236 48.80632895022466755 0, -86.72171827174243219 48.80635669407724464 0, -86.72185707493756013 48.80636088563681341 0, -86.72200308781758338 48.80636834644720778 0, -86.72214843000492124 48.80636532789015547 0, -86.72225957410192621 48.80630388811698595 0, -86.72234758423867618 48.80622593715170865 0, -86.72235358929464155 48.806221926834084 0)</t>
  </si>
  <si>
    <t>C199</t>
  </si>
  <si>
    <t>LineStringZ (-86.69373022861843481 48.80453019140897908 0, -86.69371653325472948 48.80452734109011459 0, -86.69366277463016957 48.80451615572034996 0, -86.69352480905099867 48.8045207664460392 0, -86.69340293618195403 48.80447810205937742 0, -86.69328089446281638 48.8044370311749276 0, -86.69315248400006624 48.80439386424571069 0, -86.69302633620414156 48.8043544284179589 0, -86.69292458089491049 48.80429382611232114 0, -86.6928754819678602 48.80427143664761047 0)</t>
  </si>
  <si>
    <t>C204</t>
  </si>
  <si>
    <t>LineStringZ (-86.68939490754682708 48.80407211902640796 0, -86.68933838140829096 48.80408876302407606 0, -86.68920913285549545 48.80412417619125165 0, -86.68920027984066223 48.80412366024372517 0)</t>
  </si>
  <si>
    <t>R1834</t>
  </si>
  <si>
    <t>LineStringZ (-86.6922826737554999 48.80382477514277184 0, -86.69227657466876735 48.80381865601378166 0, -86.69220499392829993 48.80373768673688772 0, -86.6921324067191108 48.80366099229691912 0, -86.69209343076158802 48.80357285659597721 0, -86.69204196552338715 48.80348782170138833 0, -86.69196317499559257 48.80340702012290421 0, -86.69191179419757987 48.80332315936372822 0, -86.69182763989812202 48.80324835084499568 0, -86.6917180052537617 48.80319474862846363 0, -86.69158221812737963 48.80315824599465913 0, -86.69144182041355862 48.80312878277920419 0, -86.69130175986018116 48.803110091138727 0, -86.69116622365450553 48.80308293457189706 0, -86.69102465332387908 48.80308104836991134 0, -86.69088777742979346 48.80307580920024435 0, -86.69074360838074256 48.80306667304996182 0, -86.69061997496949346 48.80310506343270305 0, -86.69055434488487322 48.80318460662135038 0, -86.69048033206250636 48.80326222282187132 0, -86.69040296745174601 48.80333807936113999 0, -86.69027614887561128 48.80338690420971659 0, -86.69019626932656308 48.80346217361314842 0, -86.69006844562510139 48.80349855144289961 0, -86.68998940472444303 48.80357532887757088 0, -86.6899143024834018 48.80365667599628665 0, -86.68989866714341019 48.80368825107642294 0)</t>
  </si>
  <si>
    <t>R1835</t>
  </si>
  <si>
    <t>LineStringZ (-86.6886706097653672 48.80403062882751897 0, -86.68870152498854509 48.80408306330777179 0, -86.68875961118440898 48.80416889391512569 0, -86.68883203140292437 48.80424655259000133 0, -86.68892649495417402 48.80431343959241985 0, -86.68906915522364898 48.80430258495853479 0)</t>
  </si>
  <si>
    <t>R1836</t>
  </si>
  <si>
    <t>C205</t>
  </si>
  <si>
    <t>Dead Horse Creek RD - ML - WF6 - BR1 - SP3</t>
  </si>
  <si>
    <t>LineStringZ (-86.6848178823282467 48.80380985081004752 0, -86.68477879231612349 48.80383646816983401 0, -86.68465021482914779 48.80386739718415612 0, -86.68453588490119444 48.80391852675504794 0, -86.68444225967830619 48.80398432500384587 0, -86.68439775072917541 48.80407015578818175 0, -86.68433849154530435 48.8041535550412604 0, -86.68426012062302277 48.80422878307726364 0, -86.68412651338961439 48.80424915088590154 0, -86.68398988799744131 48.80426000515262075 0, -86.6838529278258676 48.80426972844883693 0)</t>
  </si>
  <si>
    <t>R1837</t>
  </si>
  <si>
    <t>LineStringZ (-86.68920027984066223 48.80412366024372517 0, -86.68906957432680827 48.80411604623197519 0, -86.68894091238024657 48.80408365016695171 0, -86.68884337559805431 48.8040405257562 0)</t>
  </si>
  <si>
    <t>R1838</t>
  </si>
  <si>
    <t>LineStringZ (-86.68707629637233936 48.8039392832783534 0, -86.68704869657724998 48.80395641309146271 0, -86.68695884290470133 48.80402438984419433 0, -86.68685851186366165 48.80408826020361346 0, -86.68672523922623441 48.80410783219366522 0, -86.68658760779307215 48.80410435356956356 0, -86.68647428505724406 48.80405355927048561 0, -86.68635048334117243 48.80401428983631007 0, -86.6862299522153279 48.80396990778113775 0, -86.68609416530750877 48.80394065481429777 0, -86.68597572842344334 48.80389354882634478 0, -86.68588207631319165 48.80387084698282507 0)</t>
  </si>
  <si>
    <t>R1839</t>
  </si>
  <si>
    <t>LineStringZ (-86.68826192032263123 48.80359449129809235 0, -86.68821168635199115 48.80356539659423731 0, -86.68808243754234866 48.80353132473385358 0, -86.68794287829190637 48.80352931244723891 0, -86.68780147534984337 48.80355051892561136 0, -86.68775095621373339 48.80356521640015188 0)</t>
  </si>
  <si>
    <t>R1840</t>
  </si>
  <si>
    <t>LineStringZ (-86.66237546705900741 48.80262272780154831 0, -86.66240606050008921 48.80271077978145655 0, -86.66250169834079031 48.80277519464593894 0, -86.66262533121658862 48.80282037257243388 0, -86.66275969290349224 48.80284786603583314 0, -86.66289455815012843 48.80283072472342809 0, -86.6630154252006264 48.80287942325231398 0, -86.66311590756967576 48.80285649572169859 0)</t>
  </si>
  <si>
    <t>R1841</t>
  </si>
  <si>
    <t>LineStringZ (-86.65866831699965189 48.80258831982454382 0, -86.65864250313975958 48.80258197230776318 0, -86.6585403258980449 48.80255684625920054 0, -86.65840344872049172 48.80253404709977616 0, -86.65827612781606604 48.80256673702947978 0, -86.65814059284741688 48.80255064441809054 0, -86.6580058120360377 48.80252859856685177 0, -86.65786885166696152 48.80254050129631338 0, -86.65773205805520263 48.80252968868874319 0, -86.65760113304577317 48.80250060368800291 0, -86.65745964611134866 48.80251028487979426 0, -86.65733148758314996 48.80247814017499763 0, -86.65719804744760779 48.80251003257403397 0, -86.65706351847831002 48.80248987461902743 0, -86.6569212762458676 48.80248249838356145 0, -86.65678599293428874 48.80246175312262125 0, -86.65665464912970606 48.80249951469394887 0, -86.65662388687024986 48.80250311859692403 0)</t>
  </si>
  <si>
    <t>LineStringZ (-86.65403186614531705 48.80225803162490195 0, -86.65404572925064031 48.80229171628361939 0, -86.65406765712225479 48.80234499403189119 0, -86.65410152051650527 48.80243245891330872 0, -86.65414736838633303 48.80252264863080569 0, -86.65415306885196856 48.80261258743978914 0, -86.65429430416212142 48.80293667273608094 0)</t>
  </si>
  <si>
    <t>R1843</t>
  </si>
  <si>
    <t>Middleton Road - ML - WF6 - SP1</t>
  </si>
  <si>
    <t>LineStringZ (-86.6445033160917859 48.80328640778908778 0, -86.64449621224464693 48.80328088755649674 0, -86.64441195354834235 48.80321541333228907 0, -86.64431975196015401 48.80314370643264965 0, -86.64433592867545997 48.80304517693511457 0, -86.64437264157413665 48.80294937179461812 0, -86.64442678854280189 48.8028658881973314 0, -86.64449870576768831 48.80278395540590708 0, -86.64448582739817084 48.80272281339733809 0)</t>
  </si>
  <si>
    <t>R1844</t>
  </si>
  <si>
    <t>C215</t>
  </si>
  <si>
    <t>Little Pie River Rd - ML - WF6 - BR2</t>
  </si>
  <si>
    <t>LineStringZ (-86.64392054121793763 48.80259968441807672 0, -86.64387651661319012 48.80262289740264237 0, -86.64378104724309537 48.80268789861800371 0, -86.64364442223750018 48.80271266678556685 0, -86.64350285131354212 48.80271874390292908 0, -86.64335817965456954 48.80272037804878238 0, -86.64322591399850637 48.80268479728292874 0, -86.64311032741933616 48.8026239857880384 0, -86.64302600528093024 48.80255135676509326 0, -86.64298024009511323 48.80246594511377367 0, -86.6429940506219225 48.80239625127925507 0)</t>
  </si>
  <si>
    <t>R1845</t>
  </si>
  <si>
    <t>LineStringZ (-86.64327294710797389 48.80217328377003128 0, -86.64342791741432848 48.80207413309664588 0)</t>
  </si>
  <si>
    <t>R1846</t>
  </si>
  <si>
    <t>LineStringZ (-86.63933913931711572 48.80213557333676277 0, -86.63946436527123751 48.80218070914263961 0, -86.63959160313380892 48.80221763240141541 0, -86.63973124555433003 48.80223464666737954 0, -86.6398700491984215 48.80224214942317928 0, -86.63999510750473121 48.80228531581321505 0, -86.64013248723814797 48.80232550689098048 0, -86.6402639157144705 48.80234993991624037 0, -86.64039794180727938 48.80233087107873757 0, -86.6405384230489517 48.80232320209351826 0, -86.64068108238899413 48.80231926225115302 0, -86.64081577979948179 48.80233640282349228 0, -86.64095684715711343 48.8023248363095874 0, -86.64109297032418056 48.80231871657025522 0, -86.64123370252696077 48.80230333619000049 0, -86.64137082957795144 48.80229583477019162 0, -86.64149286980394038 48.80225287730360861 0, -86.64161323400584536 48.8022033402557085 0, -86.64170727914689962 48.80213226233591683 0, -86.64173757747956017 48.80211877172204993 0)</t>
  </si>
  <si>
    <t>R1847</t>
  </si>
  <si>
    <t>C216</t>
  </si>
  <si>
    <t>Little Pie River Rd - ML - WF6 - BR1</t>
  </si>
  <si>
    <t>LineStringZ (-86.64210937866256756 48.80191632492342535 0, -86.6421443956535029 48.80190184310533397 0, -86.64223500400277089 48.80182707743723824 0, -86.6423659294691646 48.80185364844291485 0, -86.64249509423517281 48.80188654608914334 0, -86.64262811586087309 48.80191483522720119 0, -86.64276105211226309 48.80194538732828136 0, -86.6428942412017733 48.80197334112872909 0, -86.64302080835513209 48.80201659167381933 0, -86.64315617535122271 48.80204492344851275 0, -86.64329129176574895 48.80206252391819532 0, -86.64342791741432848 48.80207413309664588 0)</t>
  </si>
  <si>
    <t>R1848</t>
  </si>
  <si>
    <t>LineStringZ (-86.63415727769263697 48.80094798319398564 0, -86.63428459920386615 48.80098180358775295 0, -86.63440697402612045 48.80102773559689666 0, -86.6345467854872453 48.80101872599520618 0, -86.63467905178437434 48.80098658170616233 0, -86.63481332893682918 48.80097061386296531 0, -86.63493444842337965 48.80092744720742814 0, -86.63504265894590617 48.8008625718991027 0, -86.63514064234763623 48.80079974937958553 0, -86.63527760340758732 48.80079761177415065 0, -86.63541598848559033 48.80079890956689326 0, -86.63552382566884091 48.80075498959988778 0)</t>
  </si>
  <si>
    <t>R1849</t>
  </si>
  <si>
    <t>C217</t>
  </si>
  <si>
    <t>C217 - ML - WF6</t>
  </si>
  <si>
    <t>LineStringZ (-86.63594452770337284 48.80038924455426752 0, -86.63594480232096373 48.80038874344733557 0, -86.6359496645649898 48.80029700276492832 0, -86.63592476988876001 48.8002078605872498 0, -86.63592929652713792 48.80011733599550894 0, -86.635997692724942 48.80003821127545649 0, -86.63609433630273315 48.79996989887344228 0, -86.63612400732637298 48.79987975141513346 0, -86.63616583390756887 48.79979383713037322 0, -86.63619915919326786 48.79955706440699004 0)</t>
  </si>
  <si>
    <t>R1850</t>
  </si>
  <si>
    <t>LineStringZ (-86.62088309036886358 48.79891709323957372 0, -86.62088486524798725 48.7989197303951201 0, -86.62095585985399282 48.79900723816780328 0, -86.62101838885769212 48.79908841639316108 0, -86.62106004666154035 48.79917973728442604 0)</t>
  </si>
  <si>
    <t>R1852</t>
  </si>
  <si>
    <t>LineStringZ (-86.61462215559809863 48.79864283473258268 0, -86.61473355138957686 48.79870695698210881 0, -86.61483572733547476 48.7987719578071335 0, -86.61488861659101701 48.79885644825706947 0, -86.61494695964212553 48.79892814125572897 0)</t>
  </si>
  <si>
    <t>R1853</t>
  </si>
  <si>
    <t>LineStringZ (-86.60642945907883927 48.79710073013603022 0, -86.60642272399191199 48.7971500194140404 0, -86.60640311015681903 48.79724020804445672 0, -86.60631898642317594 48.79729717916862342 0)</t>
  </si>
  <si>
    <t>R1854</t>
  </si>
  <si>
    <t>Neys Rd - ML - WF6 - BR1 - SP3</t>
  </si>
  <si>
    <t>LineStringZ (-86.60240648929645602 48.79681501267941002 0, -86.60239144614027396 48.79675946378312545 0, -86.60239027352153585 48.7966685204284758 0, -86.60242994638477398 48.79659777356565797 0)</t>
  </si>
  <si>
    <t>R1856</t>
  </si>
  <si>
    <t>LineStringZ (-86.5043858421675651 48.78381758642551347 0, -86.50438181911613356 48.78389836040877725 0, -86.504358936719143 48.78398821391971296 0, -86.50437150929499808 48.78407924183712652 0, -86.50438441771706266 48.78416934730663712 0, -86.50439552679777933 48.78423744082018487 0)</t>
  </si>
  <si>
    <t>R4297</t>
  </si>
  <si>
    <t>LineStringZ (-86.6928754819678602 48.80427143664761047 0, -86.69281025175811806 48.804241689574269 0, -86.69272542680783999 48.80416918739653909 0, -86.69262190908449384 48.8041062807605428 0, -86.69252970878426368 48.80403444785894607 0, -86.69245242781974525 48.80395951330564941 0, -86.69235360520237066 48.80389593706008355 0, -86.6922826737554999 48.80382477514277184 0)</t>
  </si>
  <si>
    <t>LineStringZ (-86.68989866714341019 48.80368825107642294 0, -86.68987138728667219 48.80374334440537609 0, -86.68977893452598948 48.8038171889150405 0, -86.68969578562244749 48.80389656571166057 0, -86.68963451463281444 48.80398390519014384 0, -86.68951943109105684 48.80403545418294442 0, -86.68939490754682708 48.80407211902640796 0)</t>
  </si>
  <si>
    <t>R4352</t>
  </si>
  <si>
    <t>LineStringZ (-86.68862899018816393 48.80390738894606528 0, -86.68864938869509729 48.80399463541937877 0, -86.6886706097653672 48.80403062882751897 0)</t>
  </si>
  <si>
    <t>R4353</t>
  </si>
  <si>
    <t>LineStringZ (-86.68884337559805431 48.8040405257562 0, -86.68882431943467282 48.80403210089241384 0, -86.6887024469827594 48.80397237972112379 0, -86.68865464075035732 48.8039373166637489 0, -86.68864712624053936 48.80392451942964982 0, -86.68856498388791465 48.80384585560883437 0, -86.68849667137452286 48.80376346160117151 0, -86.68842249117878396 48.80368387461851398 0, -86.68831595660824973 48.80362578857241118 0, -86.68826192032263123 48.80359449129809235 0)</t>
  </si>
  <si>
    <t>R4354</t>
  </si>
  <si>
    <t>LineStringZ (-86.68775095621373339 48.80356521640015188 0, -86.68766937707353293 48.80358894978618167 0, -86.68755798067398644 48.80364460626662293 0, -86.68747324061452275 48.80371916342240013 0, -86.6873722376177227 48.80378135556595964 0, -86.68725497552142656 48.80383034874141401 0, -86.68714944775480546 48.8038938841011074 0, -86.68707629637233936 48.8039392832783534 0)</t>
  </si>
  <si>
    <t>R4355</t>
  </si>
  <si>
    <t>LineStringZ (-86.68588207631319165 48.80387084698282507 0, -86.68584606068797882 48.80386211632669813 0, -86.68575084231912342 48.8037947677398094 0, -86.68567481822185528 48.80372000118303077 0, -86.68554741343216108 48.80368307889491319 0, -86.6854088599069712 48.80366958386188969 0, -86.68527273871957561 48.80368198922698042 0, -86.68513133518997904 48.80370042977443745 0, -86.68500099640208134 48.80372716765726437 0, -86.68487375933131034 48.80377180140589388 0, -86.6848178823282467 48.80380985081004752 0)</t>
  </si>
  <si>
    <t>R4356</t>
  </si>
  <si>
    <t>LineStringZ (-86.64448582739817084 48.80272281339733809 0, -86.64447925911159132 48.80269162757069523 0, -86.64436710962596067 48.80263697756940644 0, -86.64425730668004633 48.80258350057526684 0, -86.64412395104629638 48.80254833938543158 0, -86.64398414013213312 48.80256615144720911 0, -86.64392054121793763 48.80259968441807672 0)</t>
  </si>
  <si>
    <t>R4357</t>
  </si>
  <si>
    <t>LineStringZ (-86.6429940506219225 48.80239625127925507 0, -86.64299834433396086 48.80237458343687251 0, -86.64307897788764024 48.80229738519933846 0, -86.64327294710797389 48.80217328377003128 0)</t>
  </si>
  <si>
    <t>R4358</t>
  </si>
  <si>
    <t>LineStringZ (-86.64173757747956017 48.80211877172204993 0, -86.64182135751804026 48.80208146768880084 0, -86.64191112799738903 48.8020129869438577 0, -86.64202805471745705 48.80194995565089044 0, -86.64210937866256756 48.80191632492342535 0)</t>
  </si>
  <si>
    <t>R4359</t>
  </si>
  <si>
    <t>LineStringZ (-86.63552382566884091 48.80075498959988778 0, -86.63553216117209388 48.80075159479470415 0, -86.63565889655178864 48.80071391827228666 0, -86.63574497871840663 48.80063412273654677 0, -86.63580608183634979 48.80054678337391749 0, -86.63589702544088311 48.80047595585624975 0, -86.63594452770337284 48.80038924455426752 0)</t>
  </si>
  <si>
    <t>R4360</t>
  </si>
  <si>
    <t>LineStringZ (-86.61950626098966666 48.79874415316886882 0, -86.61952372737933104 48.79870603467032453 0, -86.61959597961282498 48.79862435233224716 0, -86.61966496269459981 48.79854367660416159 0, -86.619714583472458 48.79845956437112164 0, -86.6198437474949543 48.79841899584067733 0, -86.61998481541566264 48.79840780583419502 0, -86.62012638600062076 48.79842327144093161 0, -86.62026259227316416 48.79844296799345926 0, -86.62039754006561054 48.79846794626634932 0, -86.62053827243012449 48.79850503579285004 0, -86.62062829452524682 48.7985791736447041 0, -86.6207022236524864 48.79865662295992479 0, -86.62077154108368404 48.79874433943560064 0, -86.62082376120508798 48.79882895359577333 0, -86.62088309036886358 48.79891709323957372 0)</t>
  </si>
  <si>
    <t>R4361</t>
  </si>
  <si>
    <t>LineStringZ (-86.60653836226795477 48.79669586433252704 0, -86.60653831044930939 48.7966962221950098 0, -86.60653504131867919 48.79678829732463896 0, -86.60649053309620626 48.79687509227974829 0, -86.60644694823854195 48.79696741838897367 0, -86.60643496210626324 48.79706045780304891 0, -86.60642945907883927 48.79710073013603022 0)</t>
  </si>
  <si>
    <t>R4362</t>
  </si>
  <si>
    <t>LineStringZ (-86.60242994638477398 48.79659777356565797 0, -86.60243763094273106 48.79658407222769512 0, -86.60247124216172665 48.79649463781468199 0, -86.60250812194975367 48.79640683663475897 0, -86.60250870910303433 48.7963099422160127 0, -86.60253326811682939 48.79621908218977211 0, -86.60254404703032094 48.79619356271864206 0)</t>
  </si>
  <si>
    <t>R4363</t>
  </si>
  <si>
    <t>LineStringZ (-86.50403383245195243 48.78377309294607045 0, -86.50402441456100178 48.78381940341430578 0, -86.50396247310781916 48.78390284464056492 0, -86.5038539270679081 48.78396344589147304 0, -86.50377270629377335 48.78404009840344457 0, -86.50371017699943366 48.78412358194076859 0, -86.50368455983273464 48.78414757461727902 0)</t>
  </si>
  <si>
    <t>R4374</t>
  </si>
  <si>
    <t>LineStringZ (-86.49720866156066279 48.78313593612082144 0, -86.4972494879869771 48.78314264800798838 0, -86.49739147731841626 48.78315584908101954 0, -86.49747311659628224 48.78322109142793295 0, -86.49754914161088948 48.78327533321874654 0, -86.49761812413494511 48.78335391443364699 0, -86.4976508337560972 48.78338472527451586 0)</t>
  </si>
  <si>
    <t>LineStringZ (-86.48541246445716979 48.78688429255606707 0, -86.48539604817058546 48.78690071792588867 0, -86.48537853087431415 48.78699086508934357 0, -86.48539252899043106 48.78708218570216815 0, -86.4854017746873609 48.78715923903005347 0)</t>
  </si>
  <si>
    <t>R4376</t>
  </si>
  <si>
    <t>LineStringZ (-86.76528951343175322 48.80821835489247462 0, -86.76522245887365159 48.80813969018463183 0, -86.76516847926569653 48.80805289456485951 0, -86.76503931313003193 48.80800851442743493 0, -86.76490117986497808 48.80799388698386565 0, -86.76476455511215136 48.80800268785170459 0, -86.76461829023345729 48.80800801083861984 0, -86.7644708531159381 48.80801672810752478 0, -86.76433573581567771 48.80804589743035393 0, -86.76419114894159179 48.80806743756780008 0, -86.76404605830356331 48.80808688403969597 0, -86.76391454605285958 48.80811307809739219 0, -86.76378085443293742 48.8081407383734529 0, -86.76363744038431491 48.80816735032492915 0, -86.76351263268489333 48.8082068716453108 0, -86.76338388690820125 48.80825921743907969 0, -86.7633561275331715 48.80826665766284123 0)</t>
  </si>
  <si>
    <t>R4343</t>
  </si>
  <si>
    <t>LineStringZ (-86.73901028431589566 48.80649060057918831 0, -86.73907208521704604 48.80654033956457027 0, -86.73902430803977381 48.80663417594002595 0, -86.73897451949493131 48.80672268934404912 0, -86.73895096486552347 48.80677411433196511 0)</t>
  </si>
  <si>
    <t>R4344</t>
  </si>
  <si>
    <t>LineStringZ (-86.73805586932834899 48.80643634299098466 0, -86.73808151104222475 48.80644692469883239 0, -86.73821813634785372 48.80645459372484396 0, -86.73836406574231717 48.80645400744785434 0, -86.73836438372728708 48.80645388132695217 0)</t>
  </si>
  <si>
    <t>R4345</t>
  </si>
  <si>
    <t>LineStringZ (-86.73252374200123427 48.80653439262505344 0, -86.73256009939417766 48.80649533027511922 0, -86.73260871385745929 48.80641096673326018 0, -86.73260066697041282 48.80632014940373153 0, -86.73255347676577287 48.80623452727314771 0, -86.73247770446859306 48.80615703678824246 0, -86.73236900771654234 48.80611288521546243 0)</t>
  </si>
  <si>
    <t>LineStringZ (-86.72665663852077955 48.80619982725888661 0, -86.7267635084562869 48.80614014790728561 0, -86.72687750138251772 48.80608289894264828 0, -86.72699669234906139 48.8060362117089781 0, -86.72710817179346066 48.805980514658728 0, -86.72721277749823798 48.80591501005794441 0, -86.72729517205574723 48.8058391110906058 0, -86.72731614300548131 48.80582524758625595 0)</t>
  </si>
  <si>
    <t>R4347</t>
  </si>
  <si>
    <t>LineStringZ (-86.72588814786698208 48.80615662469724469 0, -86.72596337183959747 48.80615117029569205 0, -86.72610301336730743 48.8061534327060329 0, -86.72624014173283058 48.80617153801740926 0, -86.72638330507014359 48.80617183114543423 0, -86.72652194183034169 48.80618331419555034 0, -86.72665663852077955 48.80619982725888661 0, -86.72665760618359343 48.80620045027300336 0)</t>
  </si>
  <si>
    <t>R4349</t>
  </si>
  <si>
    <t>LineStringZ (-86.71963762458923952 48.805800424617793 0, -86.71971005013998024 48.80578638986495577 0, -86.71984734633197434 48.80577377487273338 0, -86.71998397095046585 48.80580667392557359 0, -86.72012344615720281 48.80582171920530499 0, -86.72012686732627174 48.80582831793465459 0)</t>
  </si>
  <si>
    <t>LineStringZ (-86.27504753593369458 48.71063008291868357 0, -86.27501187644799074 48.7106722565586594 0, -86.27495018643040225 48.71075682992952238 0, -86.27491322134464724 48.71084387628224732 0, -86.27489116628690624 48.7108933171369074 0)</t>
  </si>
  <si>
    <t>R3755</t>
  </si>
  <si>
    <t>LineStringZ (-86.25373283554259274 48.70994541486947327 0, -86.25367288557200141 48.70990979844337687 0, -86.25354573227181731 48.70985493831410196 0, -86.25342335544489458 48.70980691009964403 0, -86.25331422303194984 48.70975188310541881 0, -86.25320106849829926 48.70968574935279349 0, -86.25311037509341361 48.7096122196063277 0, -86.2530460026751058 48.70956384100117731 0, -86.25292588947718286 48.70953873118138944 0, -86.25278792319382148 48.70951039997473941 0, -86.25264995704822013 48.70948399738254153 0, -86.25251534470808679 48.70950080340377042 0, -86.25237586953757329 48.70949644480698026 0, -86.25233053046513021 48.70949169299097292 0)</t>
  </si>
  <si>
    <t>R3756</t>
  </si>
  <si>
    <t>LineStringZ (-86.2280562711070786 48.69962578994660163 0, -86.22812139871577131 48.69974380745009768 0, -86.22814796831379169 48.69983642673713575 0, -86.22818065895896211 48.69993244170350977 0, -86.22819649703204448 48.69996962831277187 0)</t>
  </si>
  <si>
    <t>R3757</t>
  </si>
  <si>
    <t>LineStringZ (-86.22545168582931296 48.69888823807286116 0, -86.22545209688694001 48.69888793136732374 0, -86.22554647587135435 48.69880461244971315 0, -86.22566994148769481 48.69870306834386042 0)</t>
  </si>
  <si>
    <t>R3758</t>
  </si>
  <si>
    <t>LineStringZ (-86.22566994148769481 48.69870306834386042 0, -86.22573077206106973 48.69867921084156848 0)</t>
  </si>
  <si>
    <t>R3826</t>
  </si>
  <si>
    <t>LineStringZ (-86.41854538953383269 48.77356875185404306 0, -86.41851480771777005 48.77356372890916703 0, -86.41837600456558732 48.77356783599613976 0, -86.41829000614733047 48.7736456620596357 0, -86.41818858405953563 48.77370794061958748 0, -86.41811096780541845 48.77379695584684072 0, -86.41805397153319745 48.77388182271510431 0, -86.41796503847747601 48.77395109917886629 0, -86.41782657026416814 48.77397322724965534 0, -86.41769430331002866 48.77399908565450204 0, -86.41761695007245692 48.77400488227622333 0)</t>
  </si>
  <si>
    <t>R5111</t>
  </si>
  <si>
    <t>LineStringZ (-86.48414890433552671 48.78443228881034344 0, -86.48417706774939973 48.78452021494781121 0, -86.48418620396718381 48.78460998466984222 0, -86.48424177577430783 48.7846937621429646 0, -86.48433473080291378 48.78475968605265933 0, -86.48436021187292511 48.78484824065448322 0, -86.48444679817222891 48.78491982235252777 0, -86.48446473545739366 48.78501084857163761 0, -86.48452793483329515 48.78509990738483992 0, -86.48461032864072706 48.78517270355799695 0, -86.48469062709001776 48.78525166156040882 0, -86.48471359325202457 48.78534486835919637 0, -86.48478676835365775 48.78542114422333498 0, -86.48483597000446821 48.7855080640118004 0, -86.48491375301330208 48.78558308205637672 0, -86.48493353456161969 48.78567624668593794 0, -86.48495784277008624 48.785767945398824 0, -86.48502062297859538 48.78585264439233526 0, -86.48507761983466935 48.7859343254433 0, -86.48515221890683335 48.78601047518657197 0, -86.48523327213155198 48.7860837336038955 0, -86.48534701380116019 48.78614274162727327 0, -86.4854138185610708 48.78622459134483336 0, -86.48550342030060278 48.78629348958939005 0, -86.48555639463232581 48.78637818859026964 0, -86.48556100436515237 48.78646888164863071 0, -86.48558514423213239 48.78655735259856385 0, -86.48556561455657743 48.78665009875421532 0, -86.48552202825631241 48.78673877928794411 0, -86.48547333046496988 48.78682339418402591 0, -86.48541246445716979 48.78688429255606707 0)</t>
  </si>
  <si>
    <t>R5112</t>
  </si>
  <si>
    <t>LineStringZ (-86.58629661017393175 48.79511689704644084 0, -86.58632190786815386 48.79513907474517964 0, -86.58640262543308097 48.79521669196063982 0, -86.58653430546340246 48.79525248255685455 0, -86.58665802238904519 48.79529728359704421 0, -86.58681434541655619 48.79530059413147569 0, -86.58695624987745987 48.79529183507179368 0, -86.58709597713881578 48.7952779214442387 0, -86.58723075772820721 48.79529502063001445 0, -86.58736210168646608 48.79532041783183161 0, -86.58748146065822482 48.79527557464449217 0, -86.58762202452673762 48.79526522307851621 0, -86.5877499328018132 48.79522968324418031 0, -86.58789426942662715 48.79521618815387285 0, -86.5880197469516304 48.79517947615062923 0, -86.58815117431403507 48.79514179931160811 0, -86.58820311746217158 48.7951183479849746 0, -86.58824146355460982 48.7951010345917382 0)</t>
  </si>
  <si>
    <t>R5113</t>
  </si>
  <si>
    <t>LineStringZ (-86.71686950727205101 48.80587401057510988 0, -86.71698802690039543 48.80584145925381989 0, -86.71712230446817671 48.80581627187265781 0, -86.71726496485347013 48.80580239929473407 0, -86.71740703797165395 48.80581304442560509 0, -86.71754626132121757 48.80581023617202874 0, -86.71768255058218244 48.80583881908194144 0, -86.71782035020153501 48.80582737720845188 0, -86.71796015961243143 48.80582352186299033 0, -86.71810198112814305 48.80583219721064125 0, -86.71823190059562592 48.80586354543686411 0, -86.71836684952290852 48.80587766869061994 0, -86.71850833700696626 48.80589837208815851 0, -86.718650660987592 48.80589518684532635 0, -86.7187819217801632 48.8059264099824901 0, -86.71892055803134269 48.80592561372645122 0, -86.71905433417495601 48.80594422138791089 0, -86.71919548450013338 48.80592343386176424 0, -86.71932414716096105 48.80588852362321006 0, -86.71945741999942925 48.80586723441304997 0, -86.71957099473195285 48.80581333723788617 0, -86.71963762458923952 48.805800424617793 0)</t>
  </si>
  <si>
    <t>LineStringZ (-86.24495627338032477 48.70677097659424959 0, -86.24494220825826574 48.7067675900178827 0, -86.24486685518603224 48.7066832265956009 0, -86.24480524724890529 48.70659794024997069 0, -86.24467851306172861 48.70655142057665188 0, -86.24458664746637737 48.70648403065438714 0, -86.24444775961737264 48.70646709863351731 0, -86.24433326313372561 48.70641278357683746 0, -86.24420744989194532 48.70637162934591657 0, -86.244123882378247 48.70630067612267311 0, -86.24397719884260027 48.70628944544370853 0, -86.24385457226965457 48.70624828924603378 0, -86.24371970662474496 48.70621316907986653 0, -86.24358199282438875 48.706184628753185 0, -86.24347621279541443 48.70612381814942893 0, -86.24334889120325442 48.70608626773710625 0, -86.24322232411095968 48.70605144078483306 0, -86.24311721622629534 48.7059878220583542 0, -86.24300255113938363 48.70592860344474673 0, -86.24288872492667224 48.7058766357515367 0, -86.24277104221675927 48.70582135719363492 0, -86.24265403132376662 48.70577458611986543 0, -86.24251933386788949 48.70574307041726314 0, -86.24242981474023395 48.70567358458221463 0, -86.24229729786627274 48.70564261283210783 0, -86.24218330296686474 48.70559165090010367 0, -86.24205271287272012 48.70555422598648931 0, -86.24194944827033282 48.70549492388368407 0, -86.2418418243974827 48.70543746600586843 0, -86.2417286686719109 48.7053839056484037 0, -86.24161437504055527 48.70536520328619901 0)</t>
  </si>
  <si>
    <t>LineStringZ (-86.24088265166263056 48.7051568637786545 0, -86.24085820848719663 48.70515139137770433 0, -86.24074572333557853 48.70509682599614365 0, -86.24060859433467385 48.70508022928665781 0, -86.24047029383638119 48.70508756442885101 0, -86.24034230109990062 48.70505194043423103 0, -86.24021481282105128 48.70501225244999688 0, -86.2400864023577185 48.70498237037683253 0, -86.24000409161068603 48.70490756216391759 0, -86.23993343169593118 48.70483061679315284 0, -86.23982974825347014 48.7047688837435615 0, -86.23971944153154823 48.70470580964344265 0, -86.23958885224868709 48.70467852692503641 0, -86.239468208841771 48.70461783401919575 0, -86.23933068937594726 48.70457459101294972 0, -86.23925332382390252 48.70449328637595698 0, -86.23919230462615815 48.70440951042540689 0, -86.23907621486873154 48.70435066890188125 0, -86.23893917014805766 48.70434199369412198 0, -86.23881553747899886 48.70429522263688682 0, -86.23871989998681897 48.70423097512612998 0, -86.23862124440788079 48.70416588983675155 0, -86.23850037778962019 48.70411978894160399 0, -86.23841362562384916 48.70405042889532155 0, -86.23827596620813551 48.70401806188220206 0, -86.23815437192796196 48.70397203857574908 0, -86.23802830798753405 48.70392247526849872 0, -86.23792806128099642 48.70386564994802825 0, -86.23779956594435703 48.70383203943236339 0, -86.23766813862596337 48.70378945816941041 0, -86.23758028952262578 48.70375269959922093 0)</t>
  </si>
  <si>
    <t>LineStringZ (-86.2327449323513946 48.70195252424522181 0, -86.23279204844268975 48.70199619244068145 0, -86.23291140613932271 48.7020427112317833 0, -86.23304520934574668 48.70204876315145981 0, -86.23317191621099198 48.70206584558910379 0, -86.2333071157439548 48.70209853521423327 0, -86.23343728733959779 48.70213449372700154 0, -86.23356594947260589 48.70216747600744611 0, -86.23369025324980441 48.70222300598691589 0, -86.23381229392731484 48.70226961005736399 0, -86.23393458504762066 48.70230913026590258 0, -86.23402326634530368 48.70237991534835231 0, -86.23414002683240653 48.70242718926487413 0, -86.23426181575183591 48.70248041417537621 0, -86.23437737429124184 48.70250812574931132 0, -86.23448603192231587 48.70256402408732299 0, -86.23460564162708408 48.70261544660999675 0, -86.23472860376662652 48.70265903310681921 0, -86.23485223717348447 48.70270999540507972 0, -86.23497014153134899 48.70274296763756894 0, -86.23508424830745867 48.70279326907879636 0, -86.23519812967553833 48.70283029593681334 0, -86.23529991476844714 48.70287683682695246 0, -86.23540879560455608 48.70293337269980327 0, -86.23552446627697066 48.70298798065915236 0, -86.2356347720862999 48.7030439716069381 0, -86.23577265431458727 48.70307946944061683 0, -86.23590757473034785 48.70308814962803012 0, -86.2360079334309404 48.70310490845236018 0, -86.23609502192753951 48.70317560939208335 0, -86.2362085128941942 48.70322812228976517 0, -86.2362429421235106 48.70323464426479632 0)</t>
  </si>
  <si>
    <t>LineStringZ (-86.29252033262892496 48.72141196388657391 0, -86.29264391527429723 48.72141180683079398 0, -86.29276534154537615 48.72136102770624433 0, -86.29289350086555999 48.72132758395890306 0, -86.29303289174183078 48.72132946936475406 0, -86.29318183843361112 48.72133948636020762 0, -86.29332475066651398 48.72133177433860141 0, -86.2934664605277959 48.72132981859548551 0, -86.29360696905618511 48.72132762591139965 0, -86.29374954463847303 48.72132724855294583 0, -86.29387013285943908 48.72130652103982129 0, -86.29399521863130929 48.72126626964214324 0, -86.2941316758435164 48.72125528925158022 0, -86.29426846874925161 48.72126316756992281 0, -86.29439852860308235 48.72129059539304308 0, -86.29452495460988359 48.7213297632760387 0, -86.29466082625576462 48.72135813589641629 0, -86.29479577491547104 48.72137561197740752 0, -86.29493063931180075 48.72139124407498656 0, -86.29507514376454935 48.72138030641208672 0, -86.2952163780582282 48.72135205887972376 0, -86.29535551846308294 48.72132205131822502 0, -86.29549957485676259 48.72131153500103551 0, -86.2956320372761212 48.72133638433184899 0, -86.2957746134553787 48.72136274640270415 0, -86.2959129155989757 48.72139413621194848 0, -86.2960319381610077 48.72144891138430012 0, -86.29616697042651197 48.72147506314743026 0, -86.29630200375174809 48.72148994079372386 0, -86.29644722282669989 48.7214792360757798 0)</t>
  </si>
  <si>
    <t>R439</t>
  </si>
  <si>
    <t>LineStringZ (-86.27489116628690624 48.7108933171369074 0, -86.27487282074189068 48.71093444278962181 0, -86.27481682943506769 48.71101687757894894 0, -86.27474809763791086 48.71109545915212635 0, -86.27467224230959175 48.71117131498179731 0, -86.27466729648263311 48.71126175555777138 0, -86.27461272998615982 48.71134838332935146 0, -86.27452941372023076 48.71142122155607979 0, -86.27440678643228011 48.7114664836177127 0, -86.27426991081034657 48.71149221599348067 0, -86.27414141618538679 48.71153718532391252 0, -86.2740479580777162 48.71160377984364942 0, -86.27391158476987698 48.71164841319740191 0, -86.27379675206981346 48.71170465586710918 0, -86.27369893534927314 48.71177217172572682 0, -86.27359128297831603 48.71183224503848663 0, -86.27349785320991771 48.7118862077777095 0, -86.2733620667911083 48.71191114438529723 0, -86.27323885174122609 48.71195100020047164 0, -86.27314505836838521 48.71202082059362937 0, -86.2730807697950155 48.71210350895415075 0, -86.27302150955964066 48.71218590334419218 0, -86.27302000038486085 48.71227659492436146 0, -86.27297306255188403 48.7123682512187699 0, -86.27297951682854205 48.71246430797772575 0, -86.27303676447493785 48.71254682844151063 0, -86.27307641157955231 48.71263655620861499 0, -86.27310172492758511 48.7127264940018847 0, -86.27307356180435249 48.71282087406628847 0, -86.2730450627907004 48.7129152547019828 0, -86.27304199578513533 48.71297150273750987 0)</t>
  </si>
  <si>
    <t>R440</t>
  </si>
  <si>
    <t>LineStringZ (-86.2789345259904934 48.71768547916258996 0, -86.27893286819447383 48.71768503967135899 0, -86.27881622936979511 48.71765411407792357 0, -86.27868902038261467 48.7176307878149899 0, -86.27854711476391003 48.71761488657308803 0, -86.27841375859766515 48.71760312655088399 0, -86.27827730014121244 48.71760656393323075 0, -86.27815282878820824 48.71758804737567061 0, -86.27804285886566049 48.71755685960786053 0, -86.27796993619413968 48.71747999743388391 0, -86.27793045721148246 48.71739332938952316 0, -86.27788586607640298 48.7173064079854683 0, -86.27784001711330575 48.71721999056003227 0, -86.27774848607633373 48.71715243237834159 0, -86.27761546579321816 48.71712946612717587 0, -86.27748808775172051 48.71711997355704682 0, -86.27735654805343302 48.71708743088968419 0, -86.2772382793443029 48.71704061795801266 0, -86.27710551010660822 48.71701999798884941 0, -86.27698380495174035 48.7169789693516222 0, -86.2768791991313293 48.71691258429030569 0, -86.27677802864300816 48.71684452312206304 0, -86.27667224965817638 48.71678585010621987 0, -86.27657032599707065 48.71673271134329042 0, -86.27645641503131912 48.71667554430282365 0, -86.27634426512177868 48.71662395323048855 0, -86.27622038145729277 48.71658250527222833 0, -86.27609065729126314 48.7165483703430624 0, -86.27597646747638294 48.71650681659777149 0, -86.27584696683453558 48.71647806609675513 0, -86.27572677019473701 48.71643003940032202 0, -86.27561411787395684 48.71640709091047228 0, -86.27560318663194039 48.71640478034286303 0)</t>
  </si>
  <si>
    <t>R442</t>
  </si>
  <si>
    <t>LineStringZ (-86.27267408014012062 48.7155440712508252 0, -86.27253879575008 48.71552169117094166 0, -86.27238942996439164 48.71549893413077115 0, -86.27225431403381606 48.71548430766823401 0, -86.27200788558896249 48.71543912943583621 0, -86.27186723758916287 48.71541465455668174 0, -86.27172088926739946 48.71540836788998519 0, -86.27158426435437377 48.71542060532327412 0, -86.27144344934501419 48.71541863455716026 0, -86.27130581778439478 48.71542140223715478 0, -86.2711688575322313 48.71539717833020688 0, -86.2710297172235272 48.71537396063144598 0, -86.27085101619034901 48.71531302431717592 0, -86.27072221386717388 48.71528067309771615 0, -86.27057871585428472 48.71527831365010286 0, -86.27044373928211485 48.71528439959745782 0, -86.27030267110039574 48.71527467744258644 0, -86.27017325405554971 48.71523259956756391 0, -86.27003243874861482 48.71521772208544832 0, -86.2699178574003156 48.71516713668707865 0, -86.26982289137464477 48.71510213499458786 0, -86.26968433865289398 48.71506969742962667 0, -86.26954695795700445 48.71505012533714307 0, -86.26940496863335284 48.7150347871368794 0, -86.26927312122346336 48.71500310319064653 0, -86.26914144139534812 48.71497506539959232 0, -86.26901219316061997 48.71493684393961132 0, -86.26891697446754392 48.71487222042999576 0, -86.26886893734337036 48.71482140218139278 0)</t>
  </si>
  <si>
    <t>LineStringZ (-86.26580955085846369 48.71387054018550344 0, -86.26567803789085076 48.71384631655782016 0, -86.26562309177764121 48.71383102372857365 0, -86.26555230989336565 48.7138113225674303 0, -86.26538103954023029 48.71377166503818046 0, -86.26528447948737721 48.71375042743397188 0, -86.26518291947039074 48.71372331215486184 0, -86.26503564916409061 48.71371874376634992 0, -86.26489718051709588 48.71371870243814328 0, -86.26475083167807156 48.7137226418369309 0, -86.26460901005350479 48.71372264173869837 0, -86.264493842194085 48.71366757158607186 0, -86.26438965611677645 48.71360923475540972 0, -86.26429468861783789 48.71354427524470054 0, -86.26416887633195074 48.71350781372721883 0, -86.26404256042877705 48.71346544287448666 0, -86.26390954001459477 48.71344432026672422 0, -86.26377551262876864 48.71342085116886267 0, -86.26365020322631949 48.71337680493317635 0, -86.26352833040783707 48.71333007538135007 0, -86.26341416887522939 48.71327521568767338 0, -86.26331945329656037 48.71319927536121952 0, -86.26319439526987765 48.71315036780791274 0, -86.2630602017399184 48.71311675633769056 0, -86.26295215838271702 48.71305418512066865 0, -86.26281159441987256 48.71304722782209495 0, -86.26267496943633262 48.71305045492650265 0, -86.26254479823217025 48.71301466543474845 0, -86.26245603346035296 48.71294521992713555 0, -86.2623620728856082 48.7128789617121214 0, -86.26225872289042229 48.71281383439051638 0, -86.26223534455853326 48.71280401741707067 0)</t>
  </si>
  <si>
    <t>R445</t>
  </si>
  <si>
    <t>LineStringZ (-86.22819649703204448 48.69996962831277187 0, -86.22821812619390869 48.70002041007641225 0, -86.22827562566014592 48.7001033488083408 0, -86.22838685269704229 48.70015619705212373 0, -86.2284946445019358 48.70022245529738569 0, -86.22861232641399454 48.70027182543741873 0, -86.22874249820904424 48.70029986273532785 0, -86.22885137893698015 48.7003547639443255 0, -86.22897367032746274 48.7003963801617914 0, -86.2290802040989206 48.70045530473608153 0, -86.22921808672934674 48.70047693022728197 0, -86.22931414343833012 48.7005426440846847 0, -86.22943593294137088 48.70058727827210276 0, -86.22956316965709789 48.70061954840741691 0, -86.22968269653945583 48.70066686426001468 0, -86.22979920479561144 48.70071455743934763 0, -86.22993121971842356 48.70074733140992862 0, -86.23006625193158925 48.70078073263595542 0, -86.23020547521083756 48.70081639726013378 0, -86.23029172579821022 48.70089036714954034 0, -86.23039683462113203 48.70095583020391672 0, -86.23050051918177417 48.70101827532244698 0, -86.23062457044211726 48.70106018491248534 0, -86.23074988025425114 48.70109773602102621 0, -86.23085926424295167 48.70115393682931426 0, -86.23098205874279643 48.70119907267218196 0, -86.23109697565075749 48.70125619540988282 0, -86.23122144647675213 48.70129454286369963 0, -86.2313537960675518 48.70132379542206991 0, -86.2314747474978418 48.70137069158968046 0, -86.2315400343636469 48.70139883714031726 0)</t>
  </si>
  <si>
    <t>LineStringZ (-86.27790778865008292 48.70712829289010415 0, -86.27785166633971414 48.70736995335457209 0, -86.27783339285350905 48.70746320284771258 0, -86.27781051046495975 48.70756345035359658 0, -86.27780523074555674 48.70765845907205716 0, -86.27777882769770201 48.70775870609074332 0, -86.2777384271607275 48.70785027941209933 0, -86.27771336501746191 48.70794742484372364 0, -86.27769961790306752 48.70804197294197024 0, -86.27768000456141806 48.70814427404068425 0, -86.27764061003976792 48.70823760698235816 0, -86.27758478665984399 48.70832431737645862 0, -86.27752007818213542 48.7084189489274948 0, -86.27744992174645233 48.70850159486798248 0, -86.27733450289780137 48.70855645379223375 0, -86.27720290654670521 48.70859396366223848 0, -86.27707541821483517 48.70864102789757055 0, -86.27695178508059826 48.70868473902500284 0, -86.27683728768627702 48.70874039489611107 0, -86.27672052740594211 48.70879420662740955 0, -86.27657594078338832 48.70883729012147256 0, -86.27644987638140606 48.70887236801675613 0, -86.27631115554808616 48.70889235887266722 0, -86.2761855109568927 48.70893946519055362 0, -86.27607696495297773 48.708996797695022 0, -86.27600127692363685 48.70908665170587426 0, -86.27589382007376173 48.70914335485229429 0, -86.2758721508762676 48.70918383455222056 0)</t>
  </si>
  <si>
    <t>R594</t>
  </si>
  <si>
    <t>LineStringZ (-86.23165477454001859 48.69521212085040673 0, -86.23147047245879548 48.6953470373134607 0, -86.23138849703892106 48.69542871839063025 0, -86.23132512993363719 48.69551027437279345 0, -86.23123234151398719 48.69558022141895748 0, -86.23116503528638077 48.69566064629286473 0, -86.23104458717057241 48.69571973820497135 0, -86.23094928524123759 48.69578549400918632 0, -86.230850630268435 48.69585099884505297 0, -86.23073378637141673 48.69589940541991524 0, -86.23060571069150626 48.69593754237508421 0, -86.23046673877394142 48.69599047442262219 0, -86.23032307339036606 48.69599495830827607 0, -86.23020723514785857 48.6960470514123287 0, -86.23006239508046633 48.69606599480970743 0, -86.22991805977282809 48.69609273300618213 0, -86.22977657269353813 48.69611875867305884 0, -86.22965176673558574 48.69615547163863312 0, -86.22951287764831818 48.69619432224068589 0, -86.22937834840547566 48.69622868844601271 0, -86.22925446379676373 48.69627026239218992 0, -86.22911691663966849 48.69626292781756405 0, -86.22899009886700128 48.69629561699957065 0, -86.22887057273447908 48.69634452641360411 0, -86.22874341941991361 48.69639586489522998 0, -86.22863302995479273 48.6964543289155074 0, -86.22850637904909377 48.69654078805659481 0, -86.22843219930267367 48.6966186976427764 0, -86.22839376119739541 48.69663440306089086 0)</t>
  </si>
  <si>
    <t>LineStringZ (-86.31315944040791521 48.72158675056882515 0, -86.31333160502491353 48.72163691631716631 0, -86.31343973220825205 48.72165280010911204 0, -86.3135341118508137 48.7216909797868567 0, -86.31365179355751138 48.7217032588747756 0, -86.31376101074708629 48.72169030904143483 0, -86.3138675438311509 48.72167056992952183 0, -86.31396871366487744 48.72163628801740032 0, -86.31407700846068565 48.721623262222856 0, -86.31418236869109251 48.72159496500959364 0, -86.31428580179910171 48.72156579620052241 0, -86.3143935922822152 48.72154354156862155 0, -86.31449518093860718 48.72151571371598067 0, -86.31458386216895917 48.72147179316963417 0, -86.31468452805147251 48.72144421605064935 0, -86.31479801914029792 48.72142585968691009 0, -86.31489944113381796 48.72139945727411003 0, -86.3150011135082309 48.72136261894214471 0, -86.31511980104743031 48.72135205772064381 0, -86.31521784098949013 48.72133158766871475 0, -86.31532364812311187 48.72131454803501072 0, -86.31542705304639185 48.72131802141786494 0, -86.31553705256573039 48.72131425510790592 0, -86.31564431262491155 48.72131979242023192 0, -86.31575355687876083 48.72131827944815541 0, -86.31586922713646004 48.72132024824841068 0, -86.3159810416584321 48.72132280488058598 0, -86.31610358507822411 48.72132024780889026 0, -86.31622294345787338 48.72133168858663055 0, -86.31632782853793628 48.72133129260974016 0, -86.31644355471051711 48.72133164725808996 0, -86.31655260331402246 48.72132741463467909 0, -86.31667129112540238 48.7213285458954104 0, -86.31678251907446509 48.72133747293356265 0, -86.31689198645858596 48.72134367979014513 0, -86.31700598135013536 48.72133915040209473 0, -86.31708284010086629 48.72133926591324382 0)</t>
  </si>
  <si>
    <t>R691</t>
  </si>
  <si>
    <t>LineStringZ (-86.31315944040791521 48.72158675056882515 0, -86.31301954645422825 48.72161491382330922 0, -86.31288191578427416 48.72163142601323926 0, -86.31273095795977213 48.72162078107267291 0, -86.31259919472338993 48.72165590134788715 0, -86.31248628934690714 48.72171558099939404 0, -86.31234340654258119 48.72172795716964089 0, -86.31222854687140966 48.72170606772296964 0, -86.31208907133533614 48.72167626933258333 0, -86.31195370358517494 48.72165363823582851 0, -86.31182898045287288 48.72161696731092917 0, -86.31169126642397771 48.72161763808160373 0, -86.31155841209017865 48.7216229671364971 0, -86.31143209733662047 48.72164106645310255 0, -86.31130628520500636 48.72167890976007243 0, -86.31117862882850034 48.72171608338714321 0, -86.31103663861722453 48.7217491921737178 0, -86.31090043264644862 48.72174106199890531 0, -86.31075509121006917 48.72172387907910007 0, -86.31061516840898662 48.72173591996364195 0, -86.31048837830580567 48.72174856374254404 0, -86.31035410039407907 48.7217497824506296 0, -86.31021244589206276 48.72173582443837603 0, -86.31008923213896367 48.72169345261569617 0, -86.30997917761028759 48.72163892831767384 0, -86.30988655842659796 48.72157304636306208 0, -86.30978589077922436 48.72151240315095322 0, -86.30964624856999023 48.72141475462388627 0, -86.30950912115589801 48.7213797602093095 0, -86.30939940662027254 48.7213833227586548 0)</t>
  </si>
  <si>
    <t>LineStringZ (-86.30815612271365467 48.72144091800956289 0, -86.30811596452726064 48.72144090627632806 0, -86.30798445184798595 48.72141425169540696 0, -86.3078632211753245 48.72139352241181598 0, -86.30772911050803486 48.72136874831883091 0, -86.30759008372221786 48.72136991098265213 0, -86.30742688720812339 48.72135855401301541 0, -86.3072926931121458 48.72133977843520825 0, -86.30715690672474238 48.72132804969788822 0, -86.30701307313250936 48.72132024869537759 0, -86.30688242664393783 48.72133748662963626 0, -86.30675390427472848 48.72133470729165339 0, -86.30661015497956612 48.72134313083061841 0, -86.3064720203681901 48.72136919882797201 0, -86.30633346779086423 48.72137700557908602 0, -86.30619776450571123 48.7213704139067616 0, -86.30606952233024742 48.7213382693945718 0, -86.3059297112680639 48.72133240204529869 0, -86.30578319541838539 48.72131253841850196 0, -86.30564682218529526 48.72130416082472948 0, -86.30551003018970846 48.72131731460494564 0, -86.30537147634167638 48.72133202562841348 0, -86.30522923579925987 48.72135813485447642 0, -86.30509755644276026 48.72138160426002429 0, -86.30496704956466658 48.72141756273143187 0, -86.30485012211487117 48.72146697394479986 0, -86.30475800528806474 48.72153482569875393 0, -86.30462355865776658 48.72160334762425293 0, -86.30449481248940913 48.72163352267291714 0, -86.30438073579726677 48.72168595082961673 0, -86.3042876473453191 48.72171139843549525 0)</t>
  </si>
  <si>
    <t>LineStringZ (-86.28856305712440644 48.72050256230708953 0, -86.28863423543818101 48.72055271897403372 0, -86.28873708096661233 48.72061906173079393 0, -86.28883406018424296 48.7206864522223313 0, -86.28896062732161454 48.72075618969669364 0, -86.2890978383476579 48.72077148686242509 0, -86.28923437991775813 48.72075826465564319 0, -86.28934745152120911 48.72072873865838716 0, -86.28949405202259015 48.72072010504421513 0, -86.28964296957215652 48.7207373251544098 0, -86.28976948123457191 48.7207371208713198 0, -86.28990912338203145 48.72076855314693944 0, -86.29004264706483696 48.72080425940487203 0, -86.2901825416953443 48.72081477866785804 0, -86.29031355098979361 48.72084319393950835 0, -86.29045897680808253 48.72085216181428535 0, -86.29059738890971687 48.72086679527608766 0, -86.29074949387766935 48.72088887530360779 0, -86.29088796165547137 48.72089540233339733 0, -86.2910184961701674 48.72093403709807546 0, -86.29114503600158059 48.72096079202046326 0, -86.291272105520477 48.72101120901984217 0, -86.29139070971358194 48.72105575870984495 0, -86.2915252386990943 48.72107558223850532 0, -86.29166597100712011 48.72108287433388796 0, -86.29180083547107927 48.72111241993567177 0, -86.29193469501275615 48.72114276255933163 0, -86.29204349256472995 48.72120139414700901 0, -86.292147595679765 48.72127251492428712 0, -86.29224314867551016 48.72133789302646534 0, -86.29224392796082554 48.72133816859717825 0)</t>
  </si>
  <si>
    <t>R341</t>
  </si>
  <si>
    <t>LineStringZ (-86.28472625367899695 48.71930209390036737 0, -86.28496379923974757 48.71937208566977517 0, -86.28508156507962212 48.71942313189642704 0, -86.28516597050915493 48.71949617982632219 0, -86.28522282886784467 48.71954749124195416 0, -86.2852733430250538 48.71960200188828338 0, -86.2853894314896479 48.71966527125264435 0, -86.28546512094449383 48.71971771410299112 0, -86.28558087413279054 48.71978011666356423 0, -86.28571599040375872 48.71982739067647827 0, -86.28585035354690547 48.71984692114327942 0, -86.2859798539470404 48.71988178943638559 0, -86.28611622682019799 48.71990919827741351 0, -86.28623790417427131 48.71994014406865858 0, -86.28635569811441997 48.71996959031029206 0, -86.28645784517452455 48.72002744202439573 0, -86.28655677950403913 48.72008002180377417 0, -86.28669253874200251 48.72011002244867939 0, -86.28681055632463881 48.72011533024910079 0, -86.2869344689440112 48.72014296956012913 0, -86.28707017195758056 48.72015860166646917 0, -86.28720269034992896 48.72018927975726399 0, -86.28731333092258637 48.72024309090554084 0, -86.28743428183661024 48.72029862190028382 0, -86.28756380967396922 48.72032236844117392 0, -86.28768791860598242 48.72034945758931457 0, -86.28781414973951769 48.7203922642920233 0, -86.28794842843875301 48.7204153398646298 0, -86.28806359579770913 48.72045272431362406 0, -86.2881853846859741 48.72046110459933743 0, -86.28827949062453229 48.72045193680775554 0)</t>
  </si>
  <si>
    <t>R342</t>
  </si>
  <si>
    <t>LineStringZ (-86.26147853572520319 48.71265696559857616 0, -86.26136504528876969 48.7126059207385893 0, -86.2612376391481348 48.71256711308431875 0, -86.26109841671008382 48.71258534255839123 0, -86.26096179084220239 48.71261237507332709 0, -86.26081887909495549 48.71262519903967103 0, -86.26068284147234522 48.7125957372864633 0, -86.26059030560605834 48.71252847199275493 0, -86.26058913127698702 48.71243736119693324 0, -86.26052224406193147 48.71235735544751577 0, -86.26042819953713092 48.71229159978931733 0, -86.26028478492035845 48.71226125716471245 0, -86.26015310495121469 48.71223016026801389 0, -86.26001161835689857 48.71221473722845019 0, -86.25987046703276917 48.71221297774519599 0, -86.25974088327784273 48.71218032940910092 0, -86.25961314183051343 48.71214516844163001 0, -86.25947559566958489 48.71211553813063944 0, -86.25933075670586447 48.71210367767914562 0, -86.25919563914844446 48.71207346080208822 0, -86.25905851173556016 48.71205820585846169 0, -86.25893244753879685 48.71201793070455466 0, -86.25880998802401223 48.71197325518648569 0, -86.25869524038284908 48.71191868839306238 0, -86.25857210954411869 48.71187920988465692 0, -86.25843506593128041 48.71185201142647259 0, -86.2583275255056634 48.7117963967184906 0, -86.2582919860567614 48.71170796772283751 0, -86.25829852411867193 48.71161543116217985 0, -86.2582927488951583 48.71152382200396858 0)</t>
  </si>
  <si>
    <t>The following table shows the credit associated with the winter road built. As Valard constructed 42 km of all-season roads under WF6/7, these roads don’t require the 3rd season of winter construction.</t>
  </si>
  <si>
    <t>Credit Items</t>
  </si>
  <si>
    <t>Qty*</t>
  </si>
  <si>
    <t>UoM</t>
  </si>
  <si>
    <t>Contracted Unit Rate</t>
  </si>
  <si>
    <t>Amount</t>
  </si>
  <si>
    <t>Winter Credit - WF6</t>
  </si>
  <si>
    <t>Winter Credit - WF7</t>
  </si>
  <si>
    <t>Total Credits</t>
  </si>
  <si>
    <t>*see "All-season Road Built" tab</t>
  </si>
  <si>
    <t>ID</t>
  </si>
  <si>
    <t>ROWSegment</t>
  </si>
  <si>
    <t>TicketID</t>
  </si>
  <si>
    <t>TimeTicket</t>
  </si>
  <si>
    <t>CostCode</t>
  </si>
  <si>
    <t>Category</t>
  </si>
  <si>
    <t>NightShift</t>
  </si>
  <si>
    <t>ActivityUnits</t>
  </si>
  <si>
    <t>UnitofMeasure</t>
  </si>
  <si>
    <t>StandByRate</t>
  </si>
  <si>
    <t>StandByUnit</t>
  </si>
  <si>
    <t>OvertimeRate</t>
  </si>
  <si>
    <t>OvertimeUnit</t>
  </si>
  <si>
    <t>SubTotal</t>
  </si>
  <si>
    <t>GST</t>
  </si>
  <si>
    <t>TicketDate</t>
  </si>
  <si>
    <t>Paid</t>
  </si>
  <si>
    <t>InvoiceDate</t>
  </si>
  <si>
    <t>Invoice ID</t>
  </si>
  <si>
    <t>Error</t>
  </si>
  <si>
    <t>ExtraWork</t>
  </si>
  <si>
    <t>AddedBy</t>
  </si>
  <si>
    <t>Task</t>
  </si>
  <si>
    <t>AssociatedTask</t>
  </si>
  <si>
    <t>Contract_Number</t>
  </si>
  <si>
    <t>PO_Number</t>
  </si>
  <si>
    <t>WorkOrder</t>
  </si>
  <si>
    <t>ChangeManagementID</t>
  </si>
  <si>
    <t>Status</t>
  </si>
  <si>
    <t>DESCRIPTION OF CHANGE</t>
  </si>
  <si>
    <t>CHANGE ORDER NUMBER</t>
  </si>
  <si>
    <t>Specific IDs</t>
  </si>
  <si>
    <t>LocationsWorked</t>
  </si>
  <si>
    <t>CM_Boolean</t>
  </si>
  <si>
    <t>SubmittedToValard</t>
  </si>
  <si>
    <t>ChangeManagementType</t>
  </si>
  <si>
    <t>ApprovedBy</t>
  </si>
  <si>
    <t>ApprovedDate</t>
  </si>
  <si>
    <t>ThirdPartyTicket</t>
  </si>
  <si>
    <t>ThirdPartyNote</t>
  </si>
  <si>
    <t>Crossing #</t>
  </si>
  <si>
    <t>Road Type</t>
  </si>
  <si>
    <t>Crossing Type</t>
  </si>
  <si>
    <t>ApproverFullName</t>
  </si>
  <si>
    <t>Workfront</t>
  </si>
  <si>
    <t>ID-1</t>
  </si>
  <si>
    <t>ID-2</t>
  </si>
  <si>
    <t xml:space="preserve">Item - 1 </t>
  </si>
  <si>
    <t>Item - 2</t>
  </si>
  <si>
    <t>21658</t>
  </si>
  <si>
    <t>Rig/Access Mats</t>
  </si>
  <si>
    <t>Subsistence Per Day</t>
  </si>
  <si>
    <t>DAY</t>
  </si>
  <si>
    <t/>
  </si>
  <si>
    <t>0</t>
  </si>
  <si>
    <t>Nathan Kyme</t>
  </si>
  <si>
    <t>VC7556-2020-037</t>
  </si>
  <si>
    <t>TBA</t>
  </si>
  <si>
    <t>Approved</t>
  </si>
  <si>
    <t>crew travel in. safety meeting. Truck mats in, unload trucks, shuttle mats, lay mats as per Valard instruction. Very busy site with 10 gravel trucks hauling. Shuttles waiting on gravel trucks. 230 mats trucked in. layed 215 mats 90m double layer, 80m single. total onsite 320. crew travel out. ***COVID 19 policies in effect***</t>
  </si>
  <si>
    <t>C262-C266</t>
  </si>
  <si>
    <t>Hare Lake Road</t>
  </si>
  <si>
    <t>37</t>
  </si>
  <si>
    <t>Harold Furlong</t>
  </si>
  <si>
    <t>06</t>
  </si>
  <si>
    <t>Northern Mat &amp; Bridge995421658Subsistence Per Day61350</t>
  </si>
  <si>
    <t>Northern Mat &amp; Bridge995421658Subsistence Per Day61350ESI10895</t>
  </si>
  <si>
    <t>Operator</t>
  </si>
  <si>
    <t>HR</t>
  </si>
  <si>
    <t>127.04</t>
  </si>
  <si>
    <t>2</t>
  </si>
  <si>
    <t>Northern Mat &amp; Bridge995421658Operator8931.6</t>
  </si>
  <si>
    <t>Northern Mat &amp; Bridge995421658Operator8931.6ESI10895</t>
  </si>
  <si>
    <t>3</t>
  </si>
  <si>
    <t>Northern Mat &amp; Bridge995421658Operator81058.64</t>
  </si>
  <si>
    <t>Northern Mat &amp; Bridge995421658Operator81058.64ESI10895</t>
  </si>
  <si>
    <t>4</t>
  </si>
  <si>
    <t>Northern Mat &amp; Bridge995421658Operator81185.68</t>
  </si>
  <si>
    <t>Northern Mat &amp; Bridge995421658Operator81185.68ESI10895</t>
  </si>
  <si>
    <t>129</t>
  </si>
  <si>
    <t>5</t>
  </si>
  <si>
    <t>Northern Mat &amp; Bridge995421658Supervisor81456.92</t>
  </si>
  <si>
    <t>Northern Mat &amp; Bridge995421658Supervisor81456.92ESI10895</t>
  </si>
  <si>
    <t>Flatbed Truck</t>
  </si>
  <si>
    <t>Northern Mat &amp; Bridge995421658Flatbed Truck203750</t>
  </si>
  <si>
    <t>Northern Mat &amp; Bridge995421658Flatbed Truck203750ESI10895</t>
  </si>
  <si>
    <t>Float Truck</t>
  </si>
  <si>
    <t>Northern Mat &amp; Bridge995421658Float Truck112190.54</t>
  </si>
  <si>
    <t>Northern Mat &amp; Bridge995421658Float Truck112190.54ESI10895</t>
  </si>
  <si>
    <t>Track Carrier</t>
  </si>
  <si>
    <t>Northern Mat &amp; Bridge995421658Track Carrier193278.64</t>
  </si>
  <si>
    <t>Northern Mat &amp; Bridge995421658Track Carrier193278.64ESI10895</t>
  </si>
  <si>
    <t>Loader</t>
  </si>
  <si>
    <t>Northern Mat &amp; Bridge995421658Loader8790.64</t>
  </si>
  <si>
    <t>Northern Mat &amp; Bridge995421658Loader8790.64ESI10895</t>
  </si>
  <si>
    <t>Northern Mat &amp; Bridge995421658Loader10988.3</t>
  </si>
  <si>
    <t>Northern Mat &amp; Bridge995421658Loader10988.3ESI10895</t>
  </si>
  <si>
    <t>Excavator</t>
  </si>
  <si>
    <t>Northern Mat &amp; Bridge995421658Excavator91150.29</t>
  </si>
  <si>
    <t>Northern Mat &amp; Bridge995421658Excavator91150.29ESI10895</t>
  </si>
  <si>
    <t>Crew Truck</t>
  </si>
  <si>
    <t>Northern Mat &amp; Bridge995421658Crew Truck2450</t>
  </si>
  <si>
    <t>Northern Mat &amp; Bridge995421658Crew Truck2450ESI10895</t>
  </si>
  <si>
    <t>21657</t>
  </si>
  <si>
    <t>Crew travelled to site, safety meeting. Move 4 pieces of equipment from Del Lake to Hare Lake. 2 guys on each site to help lowbed load and unload. Hare Lake extremely busy with gravel trucks hauling and no radio communication. Nick unloading and loading trucks Marathon yard. Keegan and Daniel sent to town after lowbed was finished. jamie and dylan unload mats at Hare lake and walked excavator up to ROW. crew travelled out. ***COVID 19 policies in effect***</t>
  </si>
  <si>
    <t>Hare Lake Creek</t>
  </si>
  <si>
    <t>Northern Mat &amp; Bridge994921657Subsistence Per Day61350</t>
  </si>
  <si>
    <t>Northern Mat &amp; Bridge994921657Subsistence Per Day61350ESI10895</t>
  </si>
  <si>
    <t>Northern Mat &amp; Bridge994921657Operator81185.68</t>
  </si>
  <si>
    <t>Northern Mat &amp; Bridge994921657Operator81185.68ESI10895</t>
  </si>
  <si>
    <t>Northern Mat &amp; Bridge994921657Operator8677.52</t>
  </si>
  <si>
    <t>Northern Mat &amp; Bridge994921657Operator8677.52ESI10895</t>
  </si>
  <si>
    <t>Northern Mat &amp; Bridge994921657Operator8931.6</t>
  </si>
  <si>
    <t>Northern Mat &amp; Bridge994921657Operator8931.6ESI10895</t>
  </si>
  <si>
    <t>Northern Mat &amp; Bridge994921657Supervisor81456.92</t>
  </si>
  <si>
    <t>Northern Mat &amp; Bridge994921657Supervisor81456.92ESI10895</t>
  </si>
  <si>
    <t>Northern Mat &amp; Bridge994921657Flatbed Truck8.51593.75</t>
  </si>
  <si>
    <t>Northern Mat &amp; Bridge994921657Flatbed Truck8.51593.75ESI10895</t>
  </si>
  <si>
    <t>Northern Mat &amp; Bridge994921657Float Truck132588.82</t>
  </si>
  <si>
    <t>Northern Mat &amp; Bridge994921657Float Truck132588.82ESI10895</t>
  </si>
  <si>
    <t>Northern Mat &amp; Bridge994921657Loader8790.64</t>
  </si>
  <si>
    <t>Northern Mat &amp; Bridge994921657Loader8790.64ESI10895</t>
  </si>
  <si>
    <t>Northern Mat &amp; Bridge994921657Loader2197.66</t>
  </si>
  <si>
    <t>Northern Mat &amp; Bridge994921657Loader2197.66ESI10895</t>
  </si>
  <si>
    <t>Northern Mat &amp; Bridge994921657Excavator1127.81</t>
  </si>
  <si>
    <t>Northern Mat &amp; Bridge994921657Excavator1127.81ESI10895</t>
  </si>
  <si>
    <t>Northern Mat &amp; Bridge994921657Crew Truck2450</t>
  </si>
  <si>
    <t>Northern Mat &amp; Bridge994921657Crew Truck2450ESI10895</t>
  </si>
  <si>
    <t>21655</t>
  </si>
  <si>
    <t>crew travel in, safety meeting. Unload trucks. Load shuttles. Lay mats as per valard instuction. 180 mats trucked and layed. Covering 200 meters. 1021 total mats on site. 709C, 312D. ***COVID19 policies in effect***</t>
  </si>
  <si>
    <t>C186-C195</t>
  </si>
  <si>
    <t>Del Lake</t>
  </si>
  <si>
    <t>Northern Mat &amp; Bridge988921655Subsistence Per Day61350</t>
  </si>
  <si>
    <t>Northern Mat &amp; Bridge988921655Subsistence Per Day61350ESI10895</t>
  </si>
  <si>
    <t>Northern Mat &amp; Bridge988921655Operator8931.6</t>
  </si>
  <si>
    <t>Northern Mat &amp; Bridge988921655Operator8931.6ESI10895</t>
  </si>
  <si>
    <t>Northern Mat &amp; Bridge988921655Supervisor81198.92</t>
  </si>
  <si>
    <t>Northern Mat &amp; Bridge988921655Supervisor81198.92ESI10895</t>
  </si>
  <si>
    <t>Northern Mat &amp; Bridge988921655Track Carrier91553.04</t>
  </si>
  <si>
    <t>Northern Mat &amp; Bridge988921655Track Carrier91553.04ESI10895</t>
  </si>
  <si>
    <t>Northern Mat &amp; Bridge988921655Loader4395.32</t>
  </si>
  <si>
    <t>Northern Mat &amp; Bridge988921655Loader4395.32ESI10895</t>
  </si>
  <si>
    <t>Northern Mat &amp; Bridge988921655Loader9889.47</t>
  </si>
  <si>
    <t>Northern Mat &amp; Bridge988921655Loader9889.47ESI10895</t>
  </si>
  <si>
    <t>Northern Mat &amp; Bridge988921655Excavator91150.29</t>
  </si>
  <si>
    <t>Northern Mat &amp; Bridge988921655Excavator91150.29ESI10895</t>
  </si>
  <si>
    <t>Northern Mat &amp; Bridge988921655Crew Truck3675</t>
  </si>
  <si>
    <t>Northern Mat &amp; Bridge988921655Crew Truck3675ESI10895</t>
  </si>
  <si>
    <t>21654</t>
  </si>
  <si>
    <t>crew travel in. safety meeting. Unload trucks, shuttle mats, lay mats as per Valard instruction. Nick travel to Marathon en route to wawa pv km 214.Dylan Therrien loading trucks in Orangeville. Crew travel out. *** COVID 19 policies in effect. 156 mats trucked and layed, 150 meters covered, double layer matting. 841 total mats on site. 529C, 312D</t>
  </si>
  <si>
    <t>Northern Mat &amp; Bridge988821654Subsistence Per Day71575</t>
  </si>
  <si>
    <t>Northern Mat &amp; Bridge988821654Subsistence Per Day71575ESI10895</t>
  </si>
  <si>
    <t>Travel per KM</t>
  </si>
  <si>
    <t>Northern Mat &amp; Bridge988821654Travel per KM214175.48</t>
  </si>
  <si>
    <t>Northern Mat &amp; Bridge988821654Travel per KM214175.48ESI10895</t>
  </si>
  <si>
    <t>Operator -  Sunday/Stat Holidays</t>
  </si>
  <si>
    <t>169.42</t>
  </si>
  <si>
    <t>Northern Mat &amp; Bridge988821654Operator -  Sunday/Stat Holidays0677.68</t>
  </si>
  <si>
    <t>Northern Mat &amp; Bridge988821654Operator -  Sunday/Stat Holidays0677.68ESI10895</t>
  </si>
  <si>
    <t>2.5</t>
  </si>
  <si>
    <t>Northern Mat &amp; Bridge988821654Operator -  Sunday/Stat Holidays423.55</t>
  </si>
  <si>
    <t>Northern Mat &amp; Bridge988821654Operator -  Sunday/Stat Holidays423.55ESI10895</t>
  </si>
  <si>
    <t>10</t>
  </si>
  <si>
    <t>Northern Mat &amp; Bridge988821654Operator -  Sunday/Stat Holidays01694.2</t>
  </si>
  <si>
    <t>Northern Mat &amp; Bridge988821654Operator -  Sunday/Stat Holidays01694.2ESI10895</t>
  </si>
  <si>
    <t>Supervisor -  Sunday/Stat Holidays</t>
  </si>
  <si>
    <t>156.9</t>
  </si>
  <si>
    <t>11</t>
  </si>
  <si>
    <t>Northern Mat &amp; Bridge988821654Supervisor -  Sunday/Stat Holidays01725.9</t>
  </si>
  <si>
    <t>Northern Mat &amp; Bridge988821654Supervisor -  Sunday/Stat Holidays01725.9ESI10895</t>
  </si>
  <si>
    <t>Northern Mat &amp; Bridge988821654Track Carrier81380.48</t>
  </si>
  <si>
    <t>Northern Mat &amp; Bridge988821654Track Carrier81380.48ESI10895</t>
  </si>
  <si>
    <t>Northern Mat &amp; Bridge988821654Track Carrier71207.92</t>
  </si>
  <si>
    <t>Northern Mat &amp; Bridge988821654Track Carrier71207.92ESI10895</t>
  </si>
  <si>
    <t>Northern Mat &amp; Bridge988821654Loader2197.66</t>
  </si>
  <si>
    <t>Northern Mat &amp; Bridge988821654Loader2197.66ESI10895</t>
  </si>
  <si>
    <t>Northern Mat &amp; Bridge988821654Loader9889.47</t>
  </si>
  <si>
    <t>Northern Mat &amp; Bridge988821654Loader9889.47ESI10895</t>
  </si>
  <si>
    <t>Northern Mat &amp; Bridge988821654Excavator7894.67</t>
  </si>
  <si>
    <t>Northern Mat &amp; Bridge988821654Excavator7894.67ESI10895</t>
  </si>
  <si>
    <t>Northern Mat &amp; Bridge988821654Crew Truck3675</t>
  </si>
  <si>
    <t>Northern Mat &amp; Bridge988821654Crew Truck3675ESI10895</t>
  </si>
  <si>
    <t>21653</t>
  </si>
  <si>
    <t>crew travelled in safety meeting, unload 2nd track carrier, move loader to thunder bay. Unload trucks, load shuttles, lay mats as per Valard instruction. Daniel travel infrom morrisburg to run 2nd track carrier 1472km paid for Personal vehicle us, No travel hours 2 loa.162 mats trucked and layed covering 150 meter, triple layer and pad built. 685 mats on site, 479C, 206D. *** COVID 19 policies in effect***</t>
  </si>
  <si>
    <t>Northern Mat &amp; Bridge983821653Subsistence Per Day81800</t>
  </si>
  <si>
    <t>Northern Mat &amp; Bridge983821653Subsistence Per Day81800ESI10895</t>
  </si>
  <si>
    <t>Northern Mat &amp; Bridge983821653Travel per KM14721207.04</t>
  </si>
  <si>
    <t>Northern Mat &amp; Bridge983821653Travel per KM14721207.04ESI10895</t>
  </si>
  <si>
    <t>6</t>
  </si>
  <si>
    <t>Northern Mat &amp; Bridge983821653Operator2931.62</t>
  </si>
  <si>
    <t>Northern Mat &amp; Bridge983821653Operator2931.62ESI10895</t>
  </si>
  <si>
    <t>Northern Mat &amp; Bridge983821653Operator01397.44</t>
  </si>
  <si>
    <t>Northern Mat &amp; Bridge983821653Operator01397.44ESI10895</t>
  </si>
  <si>
    <t>Northern Mat &amp; Bridge983821653Operator01270.4</t>
  </si>
  <si>
    <t>Northern Mat &amp; Bridge983821653Operator01270.4ESI10895</t>
  </si>
  <si>
    <t>5.5</t>
  </si>
  <si>
    <t>Northern Mat &amp; Bridge983821653Operator0698.72</t>
  </si>
  <si>
    <t>Northern Mat &amp; Bridge983821653Operator0698.72ESI10895</t>
  </si>
  <si>
    <t>12</t>
  </si>
  <si>
    <t>Northern Mat &amp; Bridge983821653Supervisor01548</t>
  </si>
  <si>
    <t>Northern Mat &amp; Bridge983821653Supervisor01548ESI10895</t>
  </si>
  <si>
    <t>Northern Mat &amp; Bridge983821653Float Truck3597.42</t>
  </si>
  <si>
    <t>Northern Mat &amp; Bridge983821653Float Truck3597.42ESI10895</t>
  </si>
  <si>
    <t>Northern Mat &amp; Bridge983821653Float Truck326372.48</t>
  </si>
  <si>
    <t>Northern Mat &amp; Bridge983821653Float Truck326372.48ESI10895</t>
  </si>
  <si>
    <t>Northern Mat &amp; Bridge983821653Track Carrier2345.12</t>
  </si>
  <si>
    <t>Northern Mat &amp; Bridge983821653Track Carrier2345.12ESI10895</t>
  </si>
  <si>
    <t>Northern Mat &amp; Bridge983821653Track Carrier71207.92</t>
  </si>
  <si>
    <t>Northern Mat &amp; Bridge983821653Track Carrier71207.92ESI10895</t>
  </si>
  <si>
    <t>Northern Mat &amp; Bridge983821653Loader4395.32</t>
  </si>
  <si>
    <t>Northern Mat &amp; Bridge983821653Loader4395.32ESI10895</t>
  </si>
  <si>
    <t>Northern Mat &amp; Bridge983821653Loader10988.3</t>
  </si>
  <si>
    <t>Northern Mat &amp; Bridge983821653Loader10988.3ESI10895</t>
  </si>
  <si>
    <t>Northern Mat &amp; Bridge983821653Loader7691.81</t>
  </si>
  <si>
    <t>Northern Mat &amp; Bridge983821653Loader7691.81ESI10895</t>
  </si>
  <si>
    <t>Northern Mat &amp; Bridge983821653Excavator7894.67</t>
  </si>
  <si>
    <t>Northern Mat &amp; Bridge983821653Excavator7894.67ESI10895</t>
  </si>
  <si>
    <t>Northern Mat &amp; Bridge983821653Crew Truck3675</t>
  </si>
  <si>
    <t>Northern Mat &amp; Bridge983821653Crew Truck3675ESI10895</t>
  </si>
  <si>
    <t>21651</t>
  </si>
  <si>
    <t>Move loader to Nipigon to load mats. Crew travelled to site, Safety meeting. Unload mats, shuttle mats, lay mats as per Valard instruction.298 mats trucked and layed,500 meter of access. Total mats on site 523. 382C, 141D. Toal coverage 800meters.</t>
  </si>
  <si>
    <t>Northern Mat &amp; Bridge983621651Subsistence Per Day51125</t>
  </si>
  <si>
    <t>Northern Mat &amp; Bridge983621651Subsistence Per Day51125ESI10895</t>
  </si>
  <si>
    <t>Northern Mat &amp; Bridge983621651Operator3254.07</t>
  </si>
  <si>
    <t>Northern Mat &amp; Bridge983621651Operator3254.07ESI10895</t>
  </si>
  <si>
    <t>Northern Mat &amp; Bridge983621651Operator8677.52</t>
  </si>
  <si>
    <t>Northern Mat &amp; Bridge983621651Operator8677.52ESI10895</t>
  </si>
  <si>
    <t>Northern Mat &amp; Bridge983621651Operator81185.68</t>
  </si>
  <si>
    <t>Northern Mat &amp; Bridge983621651Operator81185.68ESI10895</t>
  </si>
  <si>
    <t>Northern Mat &amp; Bridge983621651Supervisor81456.92</t>
  </si>
  <si>
    <t>Northern Mat &amp; Bridge983621651Supervisor81456.92ESI10895</t>
  </si>
  <si>
    <t>Northern Mat &amp; Bridge983621651Float Truck3597.42</t>
  </si>
  <si>
    <t>Northern Mat &amp; Bridge983621651Float Truck3597.42ESI10895</t>
  </si>
  <si>
    <t>Northern Mat &amp; Bridge983621651Track Carrier101725.6</t>
  </si>
  <si>
    <t>Northern Mat &amp; Bridge983621651Track Carrier101725.6ESI10895</t>
  </si>
  <si>
    <t>Northern Mat &amp; Bridge983621651Loader3296.49</t>
  </si>
  <si>
    <t>Northern Mat &amp; Bridge983621651Loader3296.49ESI10895</t>
  </si>
  <si>
    <t>Northern Mat &amp; Bridge983621651Loader7691.81</t>
  </si>
  <si>
    <t>Northern Mat &amp; Bridge983621651Loader7691.81ESI10895</t>
  </si>
  <si>
    <t>Northern Mat &amp; Bridge983621651Loader10988.3</t>
  </si>
  <si>
    <t>Northern Mat &amp; Bridge983621651Loader10988.3ESI10895</t>
  </si>
  <si>
    <t>Northern Mat &amp; Bridge983621651Excavator101278.1</t>
  </si>
  <si>
    <t>Northern Mat &amp; Bridge983621651Excavator101278.1ESI10895</t>
  </si>
  <si>
    <t>Northern Mat &amp; Bridge983621651Crew Truck2450</t>
  </si>
  <si>
    <t>Northern Mat &amp; Bridge983621651Crew Truck2450ESI10895</t>
  </si>
  <si>
    <t>21650</t>
  </si>
  <si>
    <t>Crew travel to site, safety meeting. Unload equipment and mats. Lay mats as per Valard instruction. Dylan T day 2 of travel with PV 325km . Andrew travel in PV 150 km. 225 mats trucked and laid covering 300 meter of access. Crew travelled out. ** COVID 19 policies in effect **</t>
  </si>
  <si>
    <t>Northern Mat &amp; Bridge983521650Subsistence Per Day51125</t>
  </si>
  <si>
    <t>Northern Mat &amp; Bridge983521650Subsistence Per Day51125ESI10895</t>
  </si>
  <si>
    <t>Northern Mat &amp; Bridge983521650Travel per KM475389.5</t>
  </si>
  <si>
    <t>Northern Mat &amp; Bridge983521650Travel per KM475389.5ESI10895</t>
  </si>
  <si>
    <t>4.5</t>
  </si>
  <si>
    <t>Northern Mat &amp; Bridge983521650Operator81249.2</t>
  </si>
  <si>
    <t>Northern Mat &amp; Bridge983521650Operator81249.2ESI10895</t>
  </si>
  <si>
    <t>1</t>
  </si>
  <si>
    <t>Northern Mat &amp; Bridge983521650Operator8804.56</t>
  </si>
  <si>
    <t>Northern Mat &amp; Bridge983521650Operator8804.56ESI10895</t>
  </si>
  <si>
    <t>Northern Mat &amp; Bridge983521650Operator81058.64</t>
  </si>
  <si>
    <t>Northern Mat &amp; Bridge983521650Operator81058.64ESI10895</t>
  </si>
  <si>
    <t>Northern Mat &amp; Bridge983521650Supervisor81521.42</t>
  </si>
  <si>
    <t>Northern Mat &amp; Bridge983521650Supervisor81521.42ESI10895</t>
  </si>
  <si>
    <t>Northern Mat &amp; Bridge983521650Float Truck28.72355719.9978</t>
  </si>
  <si>
    <t>Northern Mat &amp; Bridge983521650Float Truck28.72355719.9978ESI10895</t>
  </si>
  <si>
    <t>Northern Mat &amp; Bridge983521650Loader111087.13</t>
  </si>
  <si>
    <t>Northern Mat &amp; Bridge983521650Loader111087.13ESI10895</t>
  </si>
  <si>
    <t>Northern Mat &amp; Bridge983521650Loader7691.81</t>
  </si>
  <si>
    <t>Northern Mat &amp; Bridge983521650Loader7691.81ESI10895</t>
  </si>
  <si>
    <t>Northern Mat &amp; Bridge983521650Excavator7894.67</t>
  </si>
  <si>
    <t>Northern Mat &amp; Bridge983521650Excavator7894.67ESI10895</t>
  </si>
  <si>
    <t>Northern Mat &amp; Bridge983521650Crew Truck2450</t>
  </si>
  <si>
    <t>Northern Mat &amp; Bridge983521650Crew Truck2450ESI10895</t>
  </si>
  <si>
    <t>21649</t>
  </si>
  <si>
    <t>Jason day 2 Sault Ste Mariel to Marathon, meet with Valard, scout job. Jamie day 1 travel PV to Orangeville 300km, load up truck with fire suppression gear and trvel to noelville, day 2 travel to Marathon. Dylan day 1 travel Bancroft to Wawa PV 856km. Nick day 1 of travel Newmarket to Nipigon, day 2 travel to Thunder bay PV 1362km, load trucks</t>
  </si>
  <si>
    <t>Northern Mat &amp; Bridge983421649Subsistence Per Day71575</t>
  </si>
  <si>
    <t>Northern Mat &amp; Bridge983421649Subsistence Per Day71575ESI10897</t>
  </si>
  <si>
    <t>Northern Mat &amp; Bridge983421649Travel per KM25182064.76</t>
  </si>
  <si>
    <t>Northern Mat &amp; Bridge983421649Travel per KM25182064.76ESI10897</t>
  </si>
  <si>
    <t>Operator - Travel</t>
  </si>
  <si>
    <t>Northern Mat &amp; Bridge983421649Operator - Travel8677.52</t>
  </si>
  <si>
    <t>Northern Mat &amp; Bridge983421649Operator - Travel8677.52ESI10897</t>
  </si>
  <si>
    <t>Northern Mat &amp; Bridge983421649Operator - Travel161355.04</t>
  </si>
  <si>
    <t>Northern Mat &amp; Bridge983421649Operator - Travel161355.04ESI10897</t>
  </si>
  <si>
    <t>Northern Mat &amp; Bridge983421649Supervisor10.51065.645</t>
  </si>
  <si>
    <t>Northern Mat &amp; Bridge983421649Supervisor10.51065.645ESI10897</t>
  </si>
  <si>
    <t>Northern Mat &amp; Bridge983421649Loader4395.32</t>
  </si>
  <si>
    <t>Northern Mat &amp; Bridge983421649Loader4395.32ESI10897</t>
  </si>
  <si>
    <t>Northern Mat &amp; Bridge983421649Crew Truck3675</t>
  </si>
  <si>
    <t>Northern Mat &amp; Bridge983421649Crew Truck3675ESI10897</t>
  </si>
  <si>
    <t>21661</t>
  </si>
  <si>
    <t>Jason day 2 travel to cornwall. Dylan day 2 travel to Bancroft. Load out excavator EE037 Marathon to Orangeville.</t>
  </si>
  <si>
    <t>C262-C264</t>
  </si>
  <si>
    <t>Northern Mat &amp; Bridge995721661Subsistence Per Day2450</t>
  </si>
  <si>
    <t>Northern Mat &amp; Bridge995721661Subsistence Per Day2450ESI11123</t>
  </si>
  <si>
    <t>Northern Mat &amp; Bridge995721661Travel per KM504413.28</t>
  </si>
  <si>
    <t>Northern Mat &amp; Bridge995721661Travel per KM504413.28ESI11123</t>
  </si>
  <si>
    <t>Northern Mat &amp; Bridge995721661Supervisor6608.94</t>
  </si>
  <si>
    <t>Northern Mat &amp; Bridge995721661Supervisor6608.94ESI11123</t>
  </si>
  <si>
    <t>Northern Mat &amp; Bridge995721661Float Truck28.7235115720</t>
  </si>
  <si>
    <t>Northern Mat &amp; Bridge995721661Float Truck28.7235115720ESI11123</t>
  </si>
  <si>
    <t>Northern Mat &amp; Bridge995721661Crew Truck1225</t>
  </si>
  <si>
    <t>Northern Mat &amp; Bridge995721661Crew Truck1225ESI11123</t>
  </si>
  <si>
    <t>21660</t>
  </si>
  <si>
    <t>Jason day 1 of travel to Cornwall, Jamie travel to Orangeville PV to Northbrook, Dylan day 1 of travel to Bancroft. Keegan day 1 travel to Bampton. Daniel day of traevl to Brampton, Nick travel to Orangeville. Load out track carriers to Orangeville.</t>
  </si>
  <si>
    <t>Northern Mat &amp; Bridge995621660Subsistence Per Day61350</t>
  </si>
  <si>
    <t>Northern Mat &amp; Bridge995621660Subsistence Per Day61350ESI11123</t>
  </si>
  <si>
    <t>Northern Mat &amp; Bridge995621660Travel per KM44643660.48</t>
  </si>
  <si>
    <t>Northern Mat &amp; Bridge995621660Travel per KM44643660.48ESI11123</t>
  </si>
  <si>
    <t>Northern Mat &amp; Bridge995621660Operator - Travel11.5973.935</t>
  </si>
  <si>
    <t>Northern Mat &amp; Bridge995621660Operator - Travel11.5973.935ESI11123</t>
  </si>
  <si>
    <t>Northern Mat &amp; Bridge995621660Supervisor121217.88</t>
  </si>
  <si>
    <t>Northern Mat &amp; Bridge995621660Supervisor121217.88ESI11123</t>
  </si>
  <si>
    <t>Northern Mat &amp; Bridge995621660Float Truck24.856884949.9991</t>
  </si>
  <si>
    <t>Northern Mat &amp; Bridge995621660Float Truck24.856884949.9991ESI11123</t>
  </si>
  <si>
    <t>Northern Mat &amp; Bridge995621660Crew Truck2450</t>
  </si>
  <si>
    <t>Northern Mat &amp; Bridge995621660Crew Truck2450ESI11123</t>
  </si>
  <si>
    <t>21659</t>
  </si>
  <si>
    <t>crew travel in, safety meeting, haul mats, unload trucks, shuttle mats lay mats as per Valard instruction. Extremly busy location with 10 gravel trucks hauling, lots of wait time for shuttles and lowbeds. Trucked in 25 mats, total on ground 272C,45D, 60m double layer 40m single layer. 33C mats racked on site, 15C mats racked valard Marathon Yard. total mats in for Hare lake is 315C 45 D 360 total. *** COVID 19 policies in effect*** float gear off site to Marathon Yard. lowbeds take loaders to Thunder bay.</t>
  </si>
  <si>
    <t>Northern Mat &amp; Bridge995521659Subsistence Per Day61350</t>
  </si>
  <si>
    <t>Northern Mat &amp; Bridge995521659Subsistence Per Day61350ESI11123</t>
  </si>
  <si>
    <t>Northern Mat &amp; Bridge995521659Operator8677.52</t>
  </si>
  <si>
    <t>Northern Mat &amp; Bridge995521659Operator8677.52ESI11123</t>
  </si>
  <si>
    <t>Northern Mat &amp; Bridge995521659Operator8931.6</t>
  </si>
  <si>
    <t>Northern Mat &amp; Bridge995521659Operator8931.6ESI11123</t>
  </si>
  <si>
    <t>Northern Mat &amp; Bridge995521659Supervisor81198.92</t>
  </si>
  <si>
    <t>Northern Mat &amp; Bridge995521659Supervisor81198.92ESI11123</t>
  </si>
  <si>
    <t>Northern Mat &amp; Bridge995521659Flatbed Truck101875</t>
  </si>
  <si>
    <t>Northern Mat &amp; Bridge995521659Flatbed Truck101875ESI11123</t>
  </si>
  <si>
    <t>Northern Mat &amp; Bridge995521659Float Truck214181.94</t>
  </si>
  <si>
    <t>Northern Mat &amp; Bridge995521659Float Truck214181.94ESI11123</t>
  </si>
  <si>
    <t>Northern Mat &amp; Bridge995521659Track Carrier132243.28</t>
  </si>
  <si>
    <t>Northern Mat &amp; Bridge995521659Track Carrier132243.28ESI11123</t>
  </si>
  <si>
    <t>Northern Mat &amp; Bridge995521659Loader131284.79</t>
  </si>
  <si>
    <t>Northern Mat &amp; Bridge995521659Loader131284.79ESI11123</t>
  </si>
  <si>
    <t>Northern Mat &amp; Bridge995521659Excavator7894.67</t>
  </si>
  <si>
    <t>Northern Mat &amp; Bridge995521659Excavator7894.67ESI11123</t>
  </si>
  <si>
    <t>Northern Mat &amp; Bridge995521659Crew Truck2450</t>
  </si>
  <si>
    <t>Northern Mat &amp; Bridge995521659Crew Truck2450ESI11123</t>
  </si>
  <si>
    <t>20210828-3</t>
  </si>
  <si>
    <t>Access</t>
  </si>
  <si>
    <t>Labourer - General - After Jan 10</t>
  </si>
  <si>
    <t>60</t>
  </si>
  <si>
    <t>All Season Access Maintenance</t>
  </si>
  <si>
    <t>VC7556-2019-017</t>
  </si>
  <si>
    <t>929 OF</t>
  </si>
  <si>
    <t>Road work being done from KM26, KM34-KM36 and KM38-KM44</t>
  </si>
  <si>
    <t>F066-F118</t>
  </si>
  <si>
    <t>Paint Lake Road 2</t>
  </si>
  <si>
    <t>Corbiere and Sons Contracting975620210828-3Labourer - General - After Jan 1011660</t>
  </si>
  <si>
    <t>Corbiere and Sons Contracting975620210828-3Labourer - General - After Jan 1011660INV #144</t>
  </si>
  <si>
    <t>Operator - Principle - After Jan 10</t>
  </si>
  <si>
    <t>75</t>
  </si>
  <si>
    <t>Corbiere and Sons Contracting975620210828-3Operator - Principle - After Jan 101329900</t>
  </si>
  <si>
    <t>Corbiere and Sons Contracting975620210828-3Operator - Principle - After Jan 101329900INV #144</t>
  </si>
  <si>
    <t>L.O.A.</t>
  </si>
  <si>
    <t>Corbiere and Sons Contracting975620210828-3L.O.A.142940</t>
  </si>
  <si>
    <t>Corbiere and Sons Contracting975620210828-3L.O.A.142940INV #144</t>
  </si>
  <si>
    <t>95</t>
  </si>
  <si>
    <t>Corbiere and Sons Contracting975620210828-3Foreman121140</t>
  </si>
  <si>
    <t>Corbiere and Sons Contracting975620210828-3Foreman121140INV #144</t>
  </si>
  <si>
    <t>Rock Truck - 30 Ton- After Jan 10</t>
  </si>
  <si>
    <t>Dynamic</t>
  </si>
  <si>
    <t>103.54</t>
  </si>
  <si>
    <t>Corbiere and Sons Contracting975620210828-3Rock Truck - 30 Ton- After Jan 1091242.45</t>
  </si>
  <si>
    <t>Corbiere and Sons Contracting975620210828-3Rock Truck - 30 Ton- After Jan 1091242.45INV #144</t>
  </si>
  <si>
    <t>Corbiere and Sons Contracting975620210828-3Rock Truck - 30 Ton- After Jan 107966.35</t>
  </si>
  <si>
    <t>Corbiere and Sons Contracting975620210828-3Rock Truck - 30 Ton- After Jan 107966.35INV #144</t>
  </si>
  <si>
    <t>Marooka- After Jan 10</t>
  </si>
  <si>
    <t>108.45</t>
  </si>
  <si>
    <t>Corbiere and Sons Contracting975620210828-3Marooka- After Jan 105723</t>
  </si>
  <si>
    <t>Corbiere and Sons Contracting975620210828-3Marooka- After Jan 105723INV #144</t>
  </si>
  <si>
    <t>Light Truck - Pick up- After Jan 10</t>
  </si>
  <si>
    <t>182.81</t>
  </si>
  <si>
    <t>Corbiere and Sons Contracting975620210828-3Light Truck - Pick up- After Jan 1071706.25</t>
  </si>
  <si>
    <t>Corbiere and Sons Contracting975620210828-3Light Truck - Pick up- After Jan 1071706.25INV #144</t>
  </si>
  <si>
    <t>Corbiere and Sons Contracting975620210828-3Light Truck - Pick up- After Jan 101243.75</t>
  </si>
  <si>
    <t>Corbiere and Sons Contracting975620210828-3Light Truck - Pick up- After Jan 101243.75INV #144</t>
  </si>
  <si>
    <t>Excavator Hammer - 30 - 50 ton- After Jan 10</t>
  </si>
  <si>
    <t>47.54</t>
  </si>
  <si>
    <t>Corbiere and Sons Contracting975620210828-3Excavator Hammer - 30 - 50 ton- After Jan 109570.42</t>
  </si>
  <si>
    <t>Corbiere and Sons Contracting975620210828-3Excavator Hammer - 30 - 50 ton- After Jan 109570.42INV #144</t>
  </si>
  <si>
    <t>Excavator Thumb - 30 - 50 ton- After Jan 10</t>
  </si>
  <si>
    <t>9.16</t>
  </si>
  <si>
    <t>Corbiere and Sons Contracting975620210828-3Excavator Thumb - 30 - 50 ton- After Jan 10673.26</t>
  </si>
  <si>
    <t>Corbiere and Sons Contracting975620210828-3Excavator Thumb - 30 - 50 ton- After Jan 10673.26INV #144</t>
  </si>
  <si>
    <t>Corbiere and Sons Contracting975620210828-3Excavator Thumb - 30 - 50 ton- After Jan 109109.89</t>
  </si>
  <si>
    <t>Corbiere and Sons Contracting975620210828-3Excavator Thumb - 30 - 50 ton- After Jan 109109.89INV #144</t>
  </si>
  <si>
    <t>Excavator - 36 ton- After Jan 10</t>
  </si>
  <si>
    <t>110.22</t>
  </si>
  <si>
    <t>Corbiere and Sons Contracting975620210828-3Excavator - 36 ton- After Jan 106881.76</t>
  </si>
  <si>
    <t>Corbiere and Sons Contracting975620210828-3Excavator - 36 ton- After Jan 106881.76INV #144</t>
  </si>
  <si>
    <t>Corbiere and Sons Contracting975620210828-3Excavator - 36 ton- After Jan 1091322.64</t>
  </si>
  <si>
    <t>Corbiere and Sons Contracting975620210828-3Excavator - 36 ton- After Jan 1091322.64INV #144</t>
  </si>
  <si>
    <t>Excavator - 30 ton- After Jan 10</t>
  </si>
  <si>
    <t>103.84</t>
  </si>
  <si>
    <t>Corbiere and Sons Contracting975620210828-3Excavator - 30 ton- After Jan 1091246.05</t>
  </si>
  <si>
    <t>Corbiere and Sons Contracting975620210828-3Excavator - 30 ton- After Jan 1091246.05INV #144</t>
  </si>
  <si>
    <t>20210827-3-R1</t>
  </si>
  <si>
    <t>Road work being done from KM23-KM26, KM33-KM34 and KM38-KM44</t>
  </si>
  <si>
    <t>Corbiere and Sons Contracting975520210827-3-R1Labourer - General - After Jan 1011660</t>
  </si>
  <si>
    <t>Corbiere and Sons Contracting975520210827-3-R1Labourer - General - After Jan 1011660INV #144</t>
  </si>
  <si>
    <t>Driver - AZ - After Jan 10</t>
  </si>
  <si>
    <t>70</t>
  </si>
  <si>
    <t>Corbiere and Sons Contracting975520210827-3-R1Driver - AZ - After Jan 1012840</t>
  </si>
  <si>
    <t>Corbiere and Sons Contracting975520210827-3-R1Driver - AZ - After Jan 1012840INV #144</t>
  </si>
  <si>
    <t>Corbiere and Sons Contracting975520210827-3-R1Operator - Principle - After Jan 1014310725</t>
  </si>
  <si>
    <t>Corbiere and Sons Contracting975520210827-3-R1Operator - Principle - After Jan 1014310725INV #144</t>
  </si>
  <si>
    <t>Corbiere and Sons Contracting975520210827-3-R1L.O.A.173570</t>
  </si>
  <si>
    <t>Corbiere and Sons Contracting975520210827-3-R1L.O.A.173570INV #144</t>
  </si>
  <si>
    <t>Corbiere and Sons Contracting975520210827-3-R1Foreman121140</t>
  </si>
  <si>
    <t>Corbiere and Sons Contracting975520210827-3-R1Foreman121140INV #144</t>
  </si>
  <si>
    <t>Tractor Trailer - 60 Ton- After Jan 10</t>
  </si>
  <si>
    <t>91.79</t>
  </si>
  <si>
    <t>Corbiere and Sons Contracting975520210827-3-R1Tractor Trailer - 60 Ton- After Jan 10121468.68</t>
  </si>
  <si>
    <t>Corbiere and Sons Contracting975520210827-3-R1Tractor Trailer - 60 Ton- After Jan 10121468.68INV #144</t>
  </si>
  <si>
    <t>Corbiere and Sons Contracting975520210827-3-R1Rock Truck - 30 Ton- After Jan 1091242.45</t>
  </si>
  <si>
    <t>Corbiere and Sons Contracting975520210827-3-R1Rock Truck - 30 Ton- After Jan 1091242.45INV #144</t>
  </si>
  <si>
    <t>Corbiere and Sons Contracting975520210827-3-R1Marooka- After Jan 105723</t>
  </si>
  <si>
    <t>Corbiere and Sons Contracting975520210827-3-R1Marooka- After Jan 105723INV #144</t>
  </si>
  <si>
    <t>Corbiere and Sons Contracting975520210827-3-R1Light Truck - Pick up- After Jan 1071706.25</t>
  </si>
  <si>
    <t>Corbiere and Sons Contracting975520210827-3-R1Light Truck - Pick up- After Jan 1071706.25INV #144</t>
  </si>
  <si>
    <t>Corbiere and Sons Contracting975520210827-3-R1Light Truck - Pick up- After Jan 101243.75</t>
  </si>
  <si>
    <t>Corbiere and Sons Contracting975520210827-3-R1Light Truck - Pick up- After Jan 101243.75INV #144</t>
  </si>
  <si>
    <t>Corbiere and Sons Contracting975520210827-3-R1Excavator Hammer - 30 - 50 ton- After Jan 109570.42</t>
  </si>
  <si>
    <t>Corbiere and Sons Contracting975520210827-3-R1Excavator Hammer - 30 - 50 ton- After Jan 109570.42INV #144</t>
  </si>
  <si>
    <t>Corbiere and Sons Contracting975520210827-3-R1Excavator Thumb - 30 - 50 ton- After Jan 109109.89</t>
  </si>
  <si>
    <t>Corbiere and Sons Contracting975520210827-3-R1Excavator Thumb - 30 - 50 ton- After Jan 109109.89INV #144</t>
  </si>
  <si>
    <t>Corbiere and Sons Contracting975520210827-3-R1Excavator - 36 ton- After Jan 1091322.64</t>
  </si>
  <si>
    <t>Corbiere and Sons Contracting975520210827-3-R1Excavator - 36 ton- After Jan 1091322.64INV #144</t>
  </si>
  <si>
    <t>Corbiere and Sons Contracting975520210827-3-R1Excavator - 30 ton- After Jan 1091246.05</t>
  </si>
  <si>
    <t>Corbiere and Sons Contracting975520210827-3-R1Excavator - 30 ton- After Jan 1091246.05INV #144</t>
  </si>
  <si>
    <t>20210826-3</t>
  </si>
  <si>
    <t>Corbiere and Sons Contracting975420210826-3Labourer - General - After Jan 1011660</t>
  </si>
  <si>
    <t>Corbiere and Sons Contracting975420210826-3Labourer - General - After Jan 1011660INV #144</t>
  </si>
  <si>
    <t>Corbiere and Sons Contracting975420210826-3Operator - Principle - After Jan 1014310725</t>
  </si>
  <si>
    <t>Corbiere and Sons Contracting975420210826-3Operator - Principle - After Jan 1014310725INV #144</t>
  </si>
  <si>
    <t>Corbiere and Sons Contracting975420210826-3L.O.A.153150</t>
  </si>
  <si>
    <t>Corbiere and Sons Contracting975420210826-3L.O.A.153150INV #144</t>
  </si>
  <si>
    <t>Corbiere and Sons Contracting975420210826-3Foreman121140</t>
  </si>
  <si>
    <t>Corbiere and Sons Contracting975420210826-3Foreman121140INV #144</t>
  </si>
  <si>
    <t>Corbiere and Sons Contracting975420210826-3Rock Truck - 30 Ton- After Jan 1091242.45</t>
  </si>
  <si>
    <t>Corbiere and Sons Contracting975420210826-3Rock Truck - 30 Ton- After Jan 1091242.45INV #144</t>
  </si>
  <si>
    <t>Corbiere and Sons Contracting975420210826-3Marooka- After Jan 105723</t>
  </si>
  <si>
    <t>Corbiere and Sons Contracting975420210826-3Marooka- After Jan 105723INV #144</t>
  </si>
  <si>
    <t>Corbiere and Sons Contracting975420210826-3Light Truck - Pick up- After Jan 1071706.25</t>
  </si>
  <si>
    <t>Corbiere and Sons Contracting975420210826-3Light Truck - Pick up- After Jan 1071706.25INV #144</t>
  </si>
  <si>
    <t>Corbiere and Sons Contracting975420210826-3Light Truck - Pick up- After Jan 101243.75</t>
  </si>
  <si>
    <t>Corbiere and Sons Contracting975420210826-3Light Truck - Pick up- After Jan 101243.75INV #144</t>
  </si>
  <si>
    <t>Corbiere and Sons Contracting975420210826-3Excavator Hammer - 30 - 50 ton- After Jan 109570.42</t>
  </si>
  <si>
    <t>Corbiere and Sons Contracting975420210826-3Excavator Hammer - 30 - 50 ton- After Jan 109570.42INV #144</t>
  </si>
  <si>
    <t>Corbiere and Sons Contracting975420210826-3Excavator Hammer - 30 - 50 ton- After Jan 108.5538.73</t>
  </si>
  <si>
    <t>Corbiere and Sons Contracting975420210826-3Excavator Hammer - 30 - 50 ton- After Jan 108.5538.73INV #144</t>
  </si>
  <si>
    <t>Corbiere and Sons Contracting975420210826-3Excavator Thumb - 30 - 50 ton- After Jan 109109.89</t>
  </si>
  <si>
    <t>Corbiere and Sons Contracting975420210826-3Excavator Thumb - 30 - 50 ton- After Jan 109109.89INV #144</t>
  </si>
  <si>
    <t>Corbiere and Sons Contracting975420210826-3Excavator - 36 ton- After Jan 1091322.64</t>
  </si>
  <si>
    <t>Corbiere and Sons Contracting975420210826-3Excavator - 36 ton- After Jan 1091322.64INV #144</t>
  </si>
  <si>
    <t>Corbiere and Sons Contracting975420210826-3Excavator - 36 ton- After Jan 108.51249.16</t>
  </si>
  <si>
    <t>Corbiere and Sons Contracting975420210826-3Excavator - 36 ton- After Jan 108.51249.16INV #144</t>
  </si>
  <si>
    <t>Corbiere and Sons Contracting975420210826-3Excavator - 30 ton- After Jan 1091246.05</t>
  </si>
  <si>
    <t>Corbiere and Sons Contracting975420210826-3Excavator - 30 ton- After Jan 1091246.05INV #144</t>
  </si>
  <si>
    <t>20210825-3</t>
  </si>
  <si>
    <t>Dorion</t>
  </si>
  <si>
    <t>Corbiere and Sons Contracting975320210825-3Labourer - General - After Jan 1011660</t>
  </si>
  <si>
    <t>Corbiere and Sons Contracting975320210825-3Labourer - General - After Jan 1011660INV #144</t>
  </si>
  <si>
    <t>Corbiere and Sons Contracting975320210825-3Driver - AZ - After Jan 1011.5805</t>
  </si>
  <si>
    <t>Corbiere and Sons Contracting975320210825-3Driver - AZ - After Jan 1011.5805INV #144</t>
  </si>
  <si>
    <t>Corbiere and Sons Contracting975320210825-3Operator - Principle - After Jan 1014310725</t>
  </si>
  <si>
    <t>Corbiere and Sons Contracting975320210825-3Operator - Principle - After Jan 1014310725INV #144</t>
  </si>
  <si>
    <t>Corbiere and Sons Contracting975320210825-3L.O.A.163360</t>
  </si>
  <si>
    <t>Corbiere and Sons Contracting975320210825-3L.O.A.163360INV #144</t>
  </si>
  <si>
    <t>Corbiere and Sons Contracting975320210825-3Foreman121140</t>
  </si>
  <si>
    <t>Corbiere and Sons Contracting975320210825-3Foreman121140INV #144</t>
  </si>
  <si>
    <t>Corbiere and Sons Contracting975320210825-3Tractor Trailer - 60 Ton- After Jan 1011.51407.485</t>
  </si>
  <si>
    <t>Corbiere and Sons Contracting975320210825-3Tractor Trailer - 60 Ton- After Jan 1011.51407.485INV #144</t>
  </si>
  <si>
    <t>Corbiere and Sons Contracting975320210825-3Rock Truck - 30 Ton- After Jan 1091242.45</t>
  </si>
  <si>
    <t>Corbiere and Sons Contracting975320210825-3Rock Truck - 30 Ton- After Jan 1091242.45INV #144</t>
  </si>
  <si>
    <t>Corbiere and Sons Contracting975320210825-3Marooka- After Jan 105723</t>
  </si>
  <si>
    <t>Corbiere and Sons Contracting975320210825-3Marooka- After Jan 105723INV #144</t>
  </si>
  <si>
    <t>Corbiere and Sons Contracting975320210825-3Light Truck - Pick up- After Jan 1071706.25</t>
  </si>
  <si>
    <t>Corbiere and Sons Contracting975320210825-3Light Truck - Pick up- After Jan 1071706.25INV #144</t>
  </si>
  <si>
    <t>Corbiere and Sons Contracting975320210825-3Light Truck - Pick up- After Jan 101243.75</t>
  </si>
  <si>
    <t>Corbiere and Sons Contracting975320210825-3Light Truck - Pick up- After Jan 101243.75INV #144</t>
  </si>
  <si>
    <t>Corbiere and Sons Contracting975320210825-3Excavator Hammer - 30 - 50 ton- After Jan 109570.42</t>
  </si>
  <si>
    <t>Corbiere and Sons Contracting975320210825-3Excavator Hammer - 30 - 50 ton- After Jan 109570.42INV #144</t>
  </si>
  <si>
    <t>Corbiere and Sons Contracting975320210825-3Excavator Thumb - 30 - 50 ton- After Jan 109109.89</t>
  </si>
  <si>
    <t>Corbiere and Sons Contracting975320210825-3Excavator Thumb - 30 - 50 ton- After Jan 109109.89INV #144</t>
  </si>
  <si>
    <t>Corbiere and Sons Contracting975320210825-3Excavator Thumb - 30 - 50 ton- After Jan 10897.68</t>
  </si>
  <si>
    <t>Corbiere and Sons Contracting975320210825-3Excavator Thumb - 30 - 50 ton- After Jan 10897.68INV #144</t>
  </si>
  <si>
    <t>Corbiere and Sons Contracting975320210825-3Excavator - 36 ton- After Jan 1091322.64</t>
  </si>
  <si>
    <t>Corbiere and Sons Contracting975320210825-3Excavator - 36 ton- After Jan 1091322.64INV #144</t>
  </si>
  <si>
    <t>Corbiere and Sons Contracting975320210825-3Excavator - 30 ton- After Jan 1081107.6</t>
  </si>
  <si>
    <t>Corbiere and Sons Contracting975320210825-3Excavator - 30 ton- After Jan 1081107.6INV #144</t>
  </si>
  <si>
    <t>Corbiere and Sons Contracting975320210825-3Excavator - 30 ton- After Jan 1091246.05</t>
  </si>
  <si>
    <t>Corbiere and Sons Contracting975320210825-3Excavator - 30 ton- After Jan 1091246.05INV #144</t>
  </si>
  <si>
    <t>20210824-4</t>
  </si>
  <si>
    <t>Stockpiling of material at KM24.5</t>
  </si>
  <si>
    <t>km 24.5</t>
  </si>
  <si>
    <t>Corbiere and Sons Contracting975220210824-4Operator - Principle - After Jan 1011825</t>
  </si>
  <si>
    <t>Corbiere and Sons Contracting975220210824-4Operator - Principle - After Jan 1011825INV #144</t>
  </si>
  <si>
    <t>Corbiere and Sons Contracting975220210824-4L.O.A.1210</t>
  </si>
  <si>
    <t>Corbiere and Sons Contracting975220210824-4L.O.A.1210INV #144</t>
  </si>
  <si>
    <t>Corbiere and Sons Contracting975220210824-4Excavator Thumb - 30 - 50 ton- After Jan 109109.89</t>
  </si>
  <si>
    <t>Corbiere and Sons Contracting975220210824-4Excavator Thumb - 30 - 50 ton- After Jan 109109.89INV #144</t>
  </si>
  <si>
    <t>Corbiere and Sons Contracting975220210824-4Excavator - 36 ton- After Jan 1091322.64</t>
  </si>
  <si>
    <t>Corbiere and Sons Contracting975220210824-4Excavator - 36 ton- After Jan 1091322.64INV #144</t>
  </si>
  <si>
    <t>20210824-3</t>
  </si>
  <si>
    <t>Road work being done from KM23-KM26, KM34-KM38 and KM40-KM44</t>
  </si>
  <si>
    <t>Corbiere and Sons Contracting975120210824-3Labourer - General - After Jan 1011660</t>
  </si>
  <si>
    <t>Corbiere and Sons Contracting975120210824-3Labourer - General - After Jan 1011660INV #144</t>
  </si>
  <si>
    <t>Corbiere and Sons Contracting975120210824-3Operator - Principle - After Jan 1011825</t>
  </si>
  <si>
    <t>Corbiere and Sons Contracting975120210824-3Operator - Principle - After Jan 1011825INV #144</t>
  </si>
  <si>
    <t>Corbiere and Sons Contracting975120210824-3Operator - Principle - After Jan 1014310725</t>
  </si>
  <si>
    <t>Corbiere and Sons Contracting975120210824-3Operator - Principle - After Jan 1014310725INV #144</t>
  </si>
  <si>
    <t>Corbiere and Sons Contracting975120210824-3L.O.A.163360</t>
  </si>
  <si>
    <t>Corbiere and Sons Contracting975120210824-3L.O.A.163360INV #144</t>
  </si>
  <si>
    <t>Corbiere and Sons Contracting975120210824-3Foreman121140</t>
  </si>
  <si>
    <t>Corbiere and Sons Contracting975120210824-3Foreman121140INV #144</t>
  </si>
  <si>
    <t>Corbiere and Sons Contracting975120210824-3Rock Truck - 30 Ton- After Jan 1091242.45</t>
  </si>
  <si>
    <t>Corbiere and Sons Contracting975120210824-3Rock Truck - 30 Ton- After Jan 1091242.45INV #144</t>
  </si>
  <si>
    <t>Corbiere and Sons Contracting975120210824-3Marooka- After Jan 105723</t>
  </si>
  <si>
    <t>Corbiere and Sons Contracting975120210824-3Marooka- After Jan 105723INV #144</t>
  </si>
  <si>
    <t>Corbiere and Sons Contracting975120210824-3Light Truck - Pick up- After Jan 1081950</t>
  </si>
  <si>
    <t>Corbiere and Sons Contracting975120210824-3Light Truck - Pick up- After Jan 1081950INV #144</t>
  </si>
  <si>
    <t>Corbiere and Sons Contracting975120210824-3Light Truck - Pick up- After Jan 101243.75</t>
  </si>
  <si>
    <t>Corbiere and Sons Contracting975120210824-3Light Truck - Pick up- After Jan 101243.75INV #144</t>
  </si>
  <si>
    <t>Corbiere and Sons Contracting975120210824-3Excavator Hammer - 30 - 50 ton- After Jan 105316.9</t>
  </si>
  <si>
    <t>Corbiere and Sons Contracting975120210824-3Excavator Hammer - 30 - 50 ton- After Jan 105316.9INV #144</t>
  </si>
  <si>
    <t>Corbiere and Sons Contracting975120210824-3Excavator Hammer - 30 - 50 ton- After Jan 107443.66</t>
  </si>
  <si>
    <t>Corbiere and Sons Contracting975120210824-3Excavator Hammer - 30 - 50 ton- After Jan 107443.66INV #144</t>
  </si>
  <si>
    <t>Corbiere and Sons Contracting975120210824-3Excavator Hammer - 30 - 50 ton- After Jan 109570.42</t>
  </si>
  <si>
    <t>Corbiere and Sons Contracting975120210824-3Excavator Hammer - 30 - 50 ton- After Jan 109570.42INV #144</t>
  </si>
  <si>
    <t>Corbiere and Sons Contracting975120210824-3Excavator Thumb - 30 - 50 ton- After Jan 109109.89</t>
  </si>
  <si>
    <t>Corbiere and Sons Contracting975120210824-3Excavator Thumb - 30 - 50 ton- After Jan 109109.89INV #144</t>
  </si>
  <si>
    <t>Corbiere and Sons Contracting975120210824-3Excavator Thumb - 30 - 50 ton- After Jan 10224.42</t>
  </si>
  <si>
    <t>Corbiere and Sons Contracting975120210824-3Excavator Thumb - 30 - 50 ton- After Jan 10224.42INV #144</t>
  </si>
  <si>
    <t>Corbiere and Sons Contracting975120210824-3Excavator - 36 ton- After Jan 102293.92</t>
  </si>
  <si>
    <t>Corbiere and Sons Contracting975120210824-3Excavator - 36 ton- After Jan 102293.92INV #144</t>
  </si>
  <si>
    <t>Corbiere and Sons Contracting975120210824-3Excavator - 36 ton- After Jan 1091322.64</t>
  </si>
  <si>
    <t>Corbiere and Sons Contracting975120210824-3Excavator - 36 ton- After Jan 1091322.64INV #144</t>
  </si>
  <si>
    <t>Corbiere and Sons Contracting975120210824-3Excavator - 30 ton- After Jan 1091246.05</t>
  </si>
  <si>
    <t>Corbiere and Sons Contracting975120210824-3Excavator - 30 ton- After Jan 1091246.05INV #144</t>
  </si>
  <si>
    <t>Corbiere and Sons Contracting975120210824-3Excavator - 30 ton- After Jan 105692.25</t>
  </si>
  <si>
    <t>Corbiere and Sons Contracting975120210824-3Excavator - 30 ton- After Jan 105692.25INV #144</t>
  </si>
  <si>
    <t>Corbiere and Sons Contracting975120210824-3Excavator - 30 ton- After Jan 107969.15</t>
  </si>
  <si>
    <t>Corbiere and Sons Contracting975120210824-3Excavator - 30 ton- After Jan 107969.15INV #144</t>
  </si>
  <si>
    <t>Dozer D6 or equal- After Jan 10</t>
  </si>
  <si>
    <t>98.61</t>
  </si>
  <si>
    <t>Corbiere and Sons Contracting975120210824-3Dozer D6 or equal- After Jan 1091183.32</t>
  </si>
  <si>
    <t>Corbiere and Sons Contracting975120210824-3Dozer D6 or equal- After Jan 1091183.32INV #144</t>
  </si>
  <si>
    <t>20210823-4</t>
  </si>
  <si>
    <t>Corbiere and Sons Contracting974020210823-4Operator - Principle - After Jan 1011825</t>
  </si>
  <si>
    <t>Corbiere and Sons Contracting974020210823-4Operator - Principle - After Jan 1011825INV #144</t>
  </si>
  <si>
    <t>Corbiere and Sons Contracting974020210823-4L.O.A.1210</t>
  </si>
  <si>
    <t>Corbiere and Sons Contracting974020210823-4L.O.A.1210INV #144</t>
  </si>
  <si>
    <t>Corbiere and Sons Contracting974020210823-4Excavator Thumb - 30 - 50 ton- After Jan 109109.89</t>
  </si>
  <si>
    <t>Corbiere and Sons Contracting974020210823-4Excavator Thumb - 30 - 50 ton- After Jan 109109.89INV #144</t>
  </si>
  <si>
    <t>Corbiere and Sons Contracting974020210823-4Excavator - 36 ton- After Jan 1091322.64</t>
  </si>
  <si>
    <t>Corbiere and Sons Contracting974020210823-4Excavator - 36 ton- After Jan 1091322.64INV #144</t>
  </si>
  <si>
    <t>20210823-3</t>
  </si>
  <si>
    <t>Road work being done from KM23-KM26 and KM40-KM44</t>
  </si>
  <si>
    <t>Corbiere and Sons Contracting973320210823-3Labourer - General - After Jan 1011660</t>
  </si>
  <si>
    <t>Corbiere and Sons Contracting973320210823-3Labourer - General - After Jan 1011660INV #144</t>
  </si>
  <si>
    <t>Corbiere and Sons Contracting973320210823-3Operator - Principle - After Jan 1014310725</t>
  </si>
  <si>
    <t>Corbiere and Sons Contracting973320210823-3Operator - Principle - After Jan 1014310725INV #144</t>
  </si>
  <si>
    <t>Corbiere and Sons Contracting973320210823-3L.O.A.153150</t>
  </si>
  <si>
    <t>Corbiere and Sons Contracting973320210823-3L.O.A.153150INV #144</t>
  </si>
  <si>
    <t>Corbiere and Sons Contracting973320210823-3Foreman121140</t>
  </si>
  <si>
    <t>Corbiere and Sons Contracting973320210823-3Foreman121140INV #144</t>
  </si>
  <si>
    <t>Corbiere and Sons Contracting973320210823-3Rock Truck - 30 Ton- After Jan 1091242.45</t>
  </si>
  <si>
    <t>Corbiere and Sons Contracting973320210823-3Rock Truck - 30 Ton- After Jan 1091242.45INV #144</t>
  </si>
  <si>
    <t>Corbiere and Sons Contracting973320210823-3Marooka- After Jan 105723</t>
  </si>
  <si>
    <t>Corbiere and Sons Contracting973320210823-3Marooka- After Jan 105723INV #144</t>
  </si>
  <si>
    <t>Corbiere and Sons Contracting973320210823-3Light Truck - Pick up- After Jan 1081950</t>
  </si>
  <si>
    <t>Corbiere and Sons Contracting973320210823-3Light Truck - Pick up- After Jan 1081950INV #144</t>
  </si>
  <si>
    <t>Corbiere and Sons Contracting973320210823-3Light Truck - Pick up- After Jan 101243.75</t>
  </si>
  <si>
    <t>Corbiere and Sons Contracting973320210823-3Light Truck - Pick up- After Jan 101243.75INV #144</t>
  </si>
  <si>
    <t>Corbiere and Sons Contracting973320210823-3Excavator Hammer - 30 - 50 ton- After Jan 105316.9</t>
  </si>
  <si>
    <t>Corbiere and Sons Contracting973320210823-3Excavator Hammer - 30 - 50 ton- After Jan 105316.9INV #144</t>
  </si>
  <si>
    <t>Corbiere and Sons Contracting973320210823-3Excavator Hammer - 30 - 50 ton- After Jan 109570.42</t>
  </si>
  <si>
    <t>Corbiere and Sons Contracting973320210823-3Excavator Hammer - 30 - 50 ton- After Jan 109570.42INV #144</t>
  </si>
  <si>
    <t>Corbiere and Sons Contracting973320210823-3Excavator Thumb - 30 - 50 ton- After Jan 109109.89</t>
  </si>
  <si>
    <t>Corbiere and Sons Contracting973320210823-3Excavator Thumb - 30 - 50 ton- After Jan 109109.89INV #144</t>
  </si>
  <si>
    <t>Corbiere and Sons Contracting973320210823-3Excavator - 36 ton- After Jan 1091322.64</t>
  </si>
  <si>
    <t>Corbiere and Sons Contracting973320210823-3Excavator - 36 ton- After Jan 1091322.64INV #144</t>
  </si>
  <si>
    <t>Corbiere and Sons Contracting973320210823-3Excavator - 30 ton- After Jan 1091246.05</t>
  </si>
  <si>
    <t>Corbiere and Sons Contracting973320210823-3Excavator - 30 ton- After Jan 1091246.05INV #144</t>
  </si>
  <si>
    <t>Corbiere and Sons Contracting973320210823-3Excavator - 30 ton- After Jan 105692.25</t>
  </si>
  <si>
    <t>Corbiere and Sons Contracting973320210823-3Excavator - 30 ton- After Jan 105692.25INV #144</t>
  </si>
  <si>
    <t>Corbiere and Sons Contracting973320210823-3Dozer D6 or equal- After Jan 1091183.32</t>
  </si>
  <si>
    <t>Corbiere and Sons Contracting973320210823-3Dozer D6 or equal- After Jan 1091183.32INV #144</t>
  </si>
  <si>
    <t>20210822-3</t>
  </si>
  <si>
    <t>Road work being done from KM23, KM24, KM25 and KM41-KM45</t>
  </si>
  <si>
    <t>57</t>
  </si>
  <si>
    <t>Corbiere and Sons Contracting973220210822-3Labourer - General - After Jan 1011660</t>
  </si>
  <si>
    <t>Corbiere and Sons Contracting973220210822-3Labourer - General - After Jan 1011660INV #144</t>
  </si>
  <si>
    <t>Corbiere and Sons Contracting973220210822-3Operator - Principle - After Jan 101219075</t>
  </si>
  <si>
    <t>Corbiere and Sons Contracting973220210822-3Operator - Principle - After Jan 101219075INV #144</t>
  </si>
  <si>
    <t>Corbiere and Sons Contracting973220210822-3L.O.A.132730</t>
  </si>
  <si>
    <t>Corbiere and Sons Contracting973220210822-3L.O.A.132730INV #144</t>
  </si>
  <si>
    <t>Corbiere and Sons Contracting973220210822-3Foreman121140</t>
  </si>
  <si>
    <t>Corbiere and Sons Contracting973220210822-3Foreman121140INV #144</t>
  </si>
  <si>
    <t>Corbiere and Sons Contracting973220210822-3Rock Truck - 30 Ton- After Jan 1091242.45</t>
  </si>
  <si>
    <t>Corbiere and Sons Contracting973220210822-3Rock Truck - 30 Ton- After Jan 1091242.45INV #144</t>
  </si>
  <si>
    <t>Corbiere and Sons Contracting973220210822-3Marooka- After Jan 105723</t>
  </si>
  <si>
    <t>Corbiere and Sons Contracting973220210822-3Marooka- After Jan 105723INV #144</t>
  </si>
  <si>
    <t>Corbiere and Sons Contracting973220210822-3Light Truck - Pick up- After Jan 1081950</t>
  </si>
  <si>
    <t>Corbiere and Sons Contracting973220210822-3Light Truck - Pick up- After Jan 1081950INV #144</t>
  </si>
  <si>
    <t>Corbiere and Sons Contracting973220210822-3Excavator Hammer - 30 - 50 ton- After Jan 109570.42</t>
  </si>
  <si>
    <t>Corbiere and Sons Contracting973220210822-3Excavator Hammer - 30 - 50 ton- After Jan 109570.42INV #144</t>
  </si>
  <si>
    <t>Corbiere and Sons Contracting973220210822-3Excavator Thumb - 30 - 50 ton- After Jan 109109.89</t>
  </si>
  <si>
    <t>Corbiere and Sons Contracting973220210822-3Excavator Thumb - 30 - 50 ton- After Jan 109109.89INV #144</t>
  </si>
  <si>
    <t>Corbiere and Sons Contracting973220210822-3Excavator - 36 ton- After Jan 1091322.64</t>
  </si>
  <si>
    <t>Corbiere and Sons Contracting973220210822-3Excavator - 36 ton- After Jan 1091322.64INV #144</t>
  </si>
  <si>
    <t>Corbiere and Sons Contracting973220210822-3Excavator - 30 ton- After Jan 1091246.05</t>
  </si>
  <si>
    <t>Corbiere and Sons Contracting973220210822-3Excavator - 30 ton- After Jan 1091246.05INV #144</t>
  </si>
  <si>
    <t>Corbiere and Sons Contracting973220210822-3Dozer D6 or equal- After Jan 1091183.32</t>
  </si>
  <si>
    <t>Corbiere and Sons Contracting973220210822-3Dozer D6 or equal- After Jan 1091183.32INV #144</t>
  </si>
  <si>
    <t>20210821-3</t>
  </si>
  <si>
    <t>Road work being done from KM19, KM27, KM30, KM35 and KM46</t>
  </si>
  <si>
    <t>Corbiere and Sons Contracting972720210821-3Labourer - General - After Jan 1011660</t>
  </si>
  <si>
    <t>Corbiere and Sons Contracting972720210821-3Labourer - General - After Jan 1011660INV #144</t>
  </si>
  <si>
    <t>Corbiere and Sons Contracting972720210821-3Operator - Principle - After Jan 101219075</t>
  </si>
  <si>
    <t>Corbiere and Sons Contracting972720210821-3Operator - Principle - After Jan 101219075INV #144</t>
  </si>
  <si>
    <t>Corbiere and Sons Contracting972720210821-3L.O.A.132730</t>
  </si>
  <si>
    <t>Corbiere and Sons Contracting972720210821-3L.O.A.132730INV #144</t>
  </si>
  <si>
    <t>Corbiere and Sons Contracting972720210821-3Foreman121140</t>
  </si>
  <si>
    <t>Corbiere and Sons Contracting972720210821-3Foreman121140INV #144</t>
  </si>
  <si>
    <t>Corbiere and Sons Contracting972720210821-3Rock Truck - 30 Ton- After Jan 1091242.45</t>
  </si>
  <si>
    <t>Corbiere and Sons Contracting972720210821-3Rock Truck - 30 Ton- After Jan 1091242.45INV #144</t>
  </si>
  <si>
    <t>Corbiere and Sons Contracting972720210821-3Rock Truck - 30 Ton- After Jan 10182484.9</t>
  </si>
  <si>
    <t>Corbiere and Sons Contracting972720210821-3Rock Truck - 30 Ton- After Jan 10182484.9INV #144</t>
  </si>
  <si>
    <t>Corbiere and Sons Contracting972720210821-3Marooka- After Jan 105723</t>
  </si>
  <si>
    <t>Corbiere and Sons Contracting972720210821-3Marooka- After Jan 105723INV #144</t>
  </si>
  <si>
    <t>Corbiere and Sons Contracting972720210821-3Light Truck - Pick up- After Jan 1081950</t>
  </si>
  <si>
    <t>Corbiere and Sons Contracting972720210821-3Light Truck - Pick up- After Jan 1081950INV #144</t>
  </si>
  <si>
    <t>Corbiere and Sons Contracting972720210821-3Light Truck - Pick up- After Jan 101243.75</t>
  </si>
  <si>
    <t>Corbiere and Sons Contracting972720210821-3Light Truck - Pick up- After Jan 101243.75INV #144</t>
  </si>
  <si>
    <t>Corbiere and Sons Contracting972720210821-3Excavator Hammer - 30 - 50 ton- After Jan 109570.42</t>
  </si>
  <si>
    <t>Corbiere and Sons Contracting972720210821-3Excavator Hammer - 30 - 50 ton- After Jan 109570.42INV #144</t>
  </si>
  <si>
    <t>Corbiere and Sons Contracting972720210821-3Excavator Thumb - 30 - 50 ton- After Jan 109109.89</t>
  </si>
  <si>
    <t>Corbiere and Sons Contracting972720210821-3Excavator Thumb - 30 - 50 ton- After Jan 109109.89INV #144</t>
  </si>
  <si>
    <t>Corbiere and Sons Contracting972720210821-3Excavator - 36 ton- After Jan 1091322.64</t>
  </si>
  <si>
    <t>Corbiere and Sons Contracting972720210821-3Excavator - 36 ton- After Jan 1091322.64INV #144</t>
  </si>
  <si>
    <t>Corbiere and Sons Contracting972720210821-3Excavator - 30 ton- After Jan 1091246.05</t>
  </si>
  <si>
    <t>Corbiere and Sons Contracting972720210821-3Excavator - 30 ton- After Jan 1091246.05INV #144</t>
  </si>
  <si>
    <t>Corbiere and Sons Contracting972720210821-3Dozer D6 or equal- After Jan 1091183.32</t>
  </si>
  <si>
    <t>Corbiere and Sons Contracting972720210821-3Dozer D6 or equal- After Jan 1091183.32INV #144</t>
  </si>
  <si>
    <t>20210820-3</t>
  </si>
  <si>
    <t>Corbiere and Sons Contracting972620210820-3Labourer - General - After Jan 1011660</t>
  </si>
  <si>
    <t>Corbiere and Sons Contracting972620210820-3Labourer - General - After Jan 1011660INV #144</t>
  </si>
  <si>
    <t>Corbiere and Sons Contracting972620210820-3Operator - Principle - After Jan 1013910425</t>
  </si>
  <si>
    <t>Corbiere and Sons Contracting972620210820-3Operator - Principle - After Jan 1013910425INV #144</t>
  </si>
  <si>
    <t>Corbiere and Sons Contracting972620210820-3L.O.A.153150</t>
  </si>
  <si>
    <t>Corbiere and Sons Contracting972620210820-3L.O.A.153150INV #144</t>
  </si>
  <si>
    <t>Corbiere and Sons Contracting972620210820-3Foreman121140</t>
  </si>
  <si>
    <t>Corbiere and Sons Contracting972620210820-3Foreman121140INV #144</t>
  </si>
  <si>
    <t>Corbiere and Sons Contracting972620210820-3Rock Truck - 30 Ton- After Jan 1091242.45</t>
  </si>
  <si>
    <t>Corbiere and Sons Contracting972620210820-3Rock Truck - 30 Ton- After Jan 1091242.45INV #144</t>
  </si>
  <si>
    <t>Corbiere and Sons Contracting972620210820-3Rock Truck - 30 Ton- After Jan 10162208.8</t>
  </si>
  <si>
    <t>Corbiere and Sons Contracting972620210820-3Rock Truck - 30 Ton- After Jan 10162208.8INV #144</t>
  </si>
  <si>
    <t>Corbiere and Sons Contracting972620210820-3Marooka- After Jan 105723</t>
  </si>
  <si>
    <t>Corbiere and Sons Contracting972620210820-3Marooka- After Jan 105723INV #144</t>
  </si>
  <si>
    <t>Corbiere and Sons Contracting972620210820-3Light Truck - Pick up- After Jan 1071706.25</t>
  </si>
  <si>
    <t>Corbiere and Sons Contracting972620210820-3Light Truck - Pick up- After Jan 1071706.25INV #144</t>
  </si>
  <si>
    <t>Corbiere and Sons Contracting972620210820-3Light Truck - Pick up- After Jan 101243.75</t>
  </si>
  <si>
    <t>Corbiere and Sons Contracting972620210820-3Light Truck - Pick up- After Jan 101243.75INV #144</t>
  </si>
  <si>
    <t>Corbiere and Sons Contracting972620210820-3Excavator Hammer - 30 - 50 ton- After Jan 108507.04</t>
  </si>
  <si>
    <t>Corbiere and Sons Contracting972620210820-3Excavator Hammer - 30 - 50 ton- After Jan 108507.04INV #144</t>
  </si>
  <si>
    <t>Corbiere and Sons Contracting972620210820-3Excavator Hammer - 30 - 50 ton- After Jan 109570.42</t>
  </si>
  <si>
    <t>Corbiere and Sons Contracting972620210820-3Excavator Hammer - 30 - 50 ton- After Jan 109570.42INV #144</t>
  </si>
  <si>
    <t>Corbiere and Sons Contracting972620210820-3Excavator Thumb - 30 - 50 ton- After Jan 109109.89</t>
  </si>
  <si>
    <t>Corbiere and Sons Contracting972620210820-3Excavator Thumb - 30 - 50 ton- After Jan 109109.89INV #144</t>
  </si>
  <si>
    <t>Corbiere and Sons Contracting972620210820-3Excavator Thumb - 30 - 50 ton- After Jan 10897.68</t>
  </si>
  <si>
    <t>Corbiere and Sons Contracting972620210820-3Excavator Thumb - 30 - 50 ton- After Jan 10897.68INV #144</t>
  </si>
  <si>
    <t>Corbiere and Sons Contracting972620210820-3Excavator - 36 ton- After Jan 1091322.64</t>
  </si>
  <si>
    <t>Corbiere and Sons Contracting972620210820-3Excavator - 36 ton- After Jan 1091322.64INV #144</t>
  </si>
  <si>
    <t>Corbiere and Sons Contracting972620210820-3Excavator - 30 ton- After Jan 1091246.05</t>
  </si>
  <si>
    <t>Corbiere and Sons Contracting972620210820-3Excavator - 30 ton- After Jan 1091246.05INV #144</t>
  </si>
  <si>
    <t>Corbiere and Sons Contracting972620210820-3Excavator - 30 ton- After Jan 1081107.6</t>
  </si>
  <si>
    <t>Corbiere and Sons Contracting972620210820-3Excavator - 30 ton- After Jan 1081107.6INV #144</t>
  </si>
  <si>
    <t>Corbiere and Sons Contracting972620210820-3Dozer D6 or equal- After Jan 1091183.32</t>
  </si>
  <si>
    <t>Corbiere and Sons Contracting972620210820-3Dozer D6 or equal- After Jan 1091183.32INV #144</t>
  </si>
  <si>
    <t>20210819-3</t>
  </si>
  <si>
    <t>Corbiere and Sons Contracting972520210819-3Labourer - General - After Jan 1011660</t>
  </si>
  <si>
    <t>Corbiere and Sons Contracting972520210819-3Labourer - General - After Jan 1011660INV #144</t>
  </si>
  <si>
    <t>Corbiere and Sons Contracting972520210819-3Operator - Principle - After Jan 1014911175</t>
  </si>
  <si>
    <t>Corbiere and Sons Contracting972520210819-3Operator - Principle - After Jan 1014911175INV #144</t>
  </si>
  <si>
    <t>Corbiere and Sons Contracting972520210819-3L.O.A.163360</t>
  </si>
  <si>
    <t>Corbiere and Sons Contracting972520210819-3L.O.A.163360INV #144</t>
  </si>
  <si>
    <t>Corbiere and Sons Contracting972520210819-3Foreman121140</t>
  </si>
  <si>
    <t>Corbiere and Sons Contracting972520210819-3Foreman121140INV #144</t>
  </si>
  <si>
    <t>Corbiere and Sons Contracting972520210819-3Rock Truck - 30 Ton- After Jan 105690.25</t>
  </si>
  <si>
    <t>Corbiere and Sons Contracting972520210819-3Rock Truck - 30 Ton- After Jan 105690.25INV #144</t>
  </si>
  <si>
    <t>Corbiere and Sons Contracting972520210819-3Rock Truck - 30 Ton- After Jan 1091242.45</t>
  </si>
  <si>
    <t>Corbiere and Sons Contracting972520210819-3Rock Truck - 30 Ton- After Jan 1091242.45INV #144</t>
  </si>
  <si>
    <t>Corbiere and Sons Contracting972520210819-3Rock Truck - 30 Ton- After Jan 10182484.9</t>
  </si>
  <si>
    <t>Corbiere and Sons Contracting972520210819-3Rock Truck - 30 Ton- After Jan 10182484.9INV #144</t>
  </si>
  <si>
    <t>Corbiere and Sons Contracting972520210819-3Marooka- After Jan 105723</t>
  </si>
  <si>
    <t>Corbiere and Sons Contracting972520210819-3Marooka- After Jan 105723INV #144</t>
  </si>
  <si>
    <t>Corbiere and Sons Contracting972520210819-3Light Truck - Pick up- After Jan 1071706.25</t>
  </si>
  <si>
    <t>Corbiere and Sons Contracting972520210819-3Light Truck - Pick up- After Jan 1071706.25INV #144</t>
  </si>
  <si>
    <t>Corbiere and Sons Contracting972520210819-3Light Truck - Pick up- After Jan 101243.75</t>
  </si>
  <si>
    <t>Corbiere and Sons Contracting972520210819-3Light Truck - Pick up- After Jan 101243.75INV #144</t>
  </si>
  <si>
    <t>Corbiere and Sons Contracting972520210819-3Excavator Hammer - 30 - 50 ton- After Jan 109570.42</t>
  </si>
  <si>
    <t>Corbiere and Sons Contracting972520210819-3Excavator Hammer - 30 - 50 ton- After Jan 109570.42INV #144</t>
  </si>
  <si>
    <t>Corbiere and Sons Contracting972520210819-3Excavator Thumb - 30 - 50 ton- After Jan 109109.89</t>
  </si>
  <si>
    <t>Corbiere and Sons Contracting972520210819-3Excavator Thumb - 30 - 50 ton- After Jan 109109.89INV #144</t>
  </si>
  <si>
    <t>Corbiere and Sons Contracting972520210819-3Excavator - 36 ton- After Jan 1091322.64</t>
  </si>
  <si>
    <t>Corbiere and Sons Contracting972520210819-3Excavator - 36 ton- After Jan 1091322.64INV #144</t>
  </si>
  <si>
    <t>Corbiere and Sons Contracting972520210819-3Excavator - 30 ton- After Jan 1091246.05</t>
  </si>
  <si>
    <t>Corbiere and Sons Contracting972520210819-3Excavator - 30 ton- After Jan 1091246.05INV #144</t>
  </si>
  <si>
    <t>Corbiere and Sons Contracting972520210819-3Dozer D6 or equal- After Jan 1091183.32</t>
  </si>
  <si>
    <t>Corbiere and Sons Contracting972520210819-3Dozer D6 or equal- After Jan 1091183.32INV #144</t>
  </si>
  <si>
    <t>20210818-3</t>
  </si>
  <si>
    <t>Paint lake Road 2</t>
  </si>
  <si>
    <t>Corbiere and Sons Contracting972420210818-3Labourer - General - After Jan 1016960</t>
  </si>
  <si>
    <t>Corbiere and Sons Contracting972420210818-3Labourer - General - After Jan 1016960INV #144</t>
  </si>
  <si>
    <t>Corbiere and Sons Contracting972420210818-3Operator - Principle - After Jan 1014310725</t>
  </si>
  <si>
    <t>Corbiere and Sons Contracting972420210818-3Operator - Principle - After Jan 1014310725INV #144</t>
  </si>
  <si>
    <t>Corbiere and Sons Contracting972420210818-3L.O.A.163360</t>
  </si>
  <si>
    <t>Corbiere and Sons Contracting972420210818-3L.O.A.163360INV #144</t>
  </si>
  <si>
    <t>Corbiere and Sons Contracting972420210818-3Foreman121140</t>
  </si>
  <si>
    <t>Corbiere and Sons Contracting972420210818-3Foreman121140INV #144</t>
  </si>
  <si>
    <t>Corbiere and Sons Contracting972420210818-3Rock Truck - 30 Ton- After Jan 1091242.45</t>
  </si>
  <si>
    <t>Corbiere and Sons Contracting972420210818-3Rock Truck - 30 Ton- After Jan 1091242.45INV #144</t>
  </si>
  <si>
    <t>Corbiere and Sons Contracting972420210818-3Rock Truck - 30 Ton- After Jan 10182484.9</t>
  </si>
  <si>
    <t>Corbiere and Sons Contracting972420210818-3Rock Truck - 30 Ton- After Jan 10182484.9INV #144</t>
  </si>
  <si>
    <t>Corbiere and Sons Contracting972420210818-3Marooka- After Jan 105723</t>
  </si>
  <si>
    <t>Corbiere and Sons Contracting972420210818-3Marooka- After Jan 105723INV #144</t>
  </si>
  <si>
    <t>Corbiere and Sons Contracting972420210818-3Light Truck - Pick up- After Jan 1071706.25</t>
  </si>
  <si>
    <t>Corbiere and Sons Contracting972420210818-3Light Truck - Pick up- After Jan 1071706.25INV #144</t>
  </si>
  <si>
    <t>Corbiere and Sons Contracting972420210818-3Light Truck - Pick up- After Jan 101243.75</t>
  </si>
  <si>
    <t>Corbiere and Sons Contracting972420210818-3Light Truck - Pick up- After Jan 101243.75INV #144</t>
  </si>
  <si>
    <t>Corbiere and Sons Contracting972420210818-3Excavator Hammer - 30 - 50 ton- After Jan 109570.42</t>
  </si>
  <si>
    <t>Corbiere and Sons Contracting972420210818-3Excavator Hammer - 30 - 50 ton- After Jan 109570.42INV #144</t>
  </si>
  <si>
    <t>Corbiere and Sons Contracting972420210818-3Excavator Thumb - 30 - 50 ton- After Jan 109109.89</t>
  </si>
  <si>
    <t>Corbiere and Sons Contracting972420210818-3Excavator Thumb - 30 - 50 ton- After Jan 109109.89INV #144</t>
  </si>
  <si>
    <t>Corbiere and Sons Contracting972420210818-3Excavator - 36 ton- After Jan 1091322.64</t>
  </si>
  <si>
    <t>Corbiere and Sons Contracting972420210818-3Excavator - 36 ton- After Jan 1091322.64INV #144</t>
  </si>
  <si>
    <t>Corbiere and Sons Contracting972420210818-3Excavator - 30 ton- After Jan 1091246.05</t>
  </si>
  <si>
    <t>Corbiere and Sons Contracting972420210818-3Excavator - 30 ton- After Jan 1091246.05INV #144</t>
  </si>
  <si>
    <t>Corbiere and Sons Contracting972420210818-3Dozer D6 or equal- After Jan 1091183.32</t>
  </si>
  <si>
    <t>Corbiere and Sons Contracting972420210818-3Dozer D6 or equal- After Jan 1091183.32INV #144</t>
  </si>
  <si>
    <t>20210817-3</t>
  </si>
  <si>
    <t>Corbiere and Sons Contracting972320210817-3Labourer - General - After Jan 1011660</t>
  </si>
  <si>
    <t>Corbiere and Sons Contracting972320210817-3Labourer - General - After Jan 1011660INV #144</t>
  </si>
  <si>
    <t>Corbiere and Sons Contracting972320210817-3Operator - Principle - After Jan 1014310725</t>
  </si>
  <si>
    <t>Corbiere and Sons Contracting972320210817-3Operator - Principle - After Jan 1014310725INV #144</t>
  </si>
  <si>
    <t>Corbiere and Sons Contracting972320210817-3L.O.A.153150</t>
  </si>
  <si>
    <t>Corbiere and Sons Contracting972320210817-3L.O.A.153150INV #144</t>
  </si>
  <si>
    <t>Corbiere and Sons Contracting972320210817-3Foreman121140</t>
  </si>
  <si>
    <t>Corbiere and Sons Contracting972320210817-3Foreman121140INV #144</t>
  </si>
  <si>
    <t>Corbiere and Sons Contracting972320210817-3Rock Truck - 30 Ton- After Jan 1091242.45</t>
  </si>
  <si>
    <t>Corbiere and Sons Contracting972320210817-3Rock Truck - 30 Ton- After Jan 1091242.45INV #144</t>
  </si>
  <si>
    <t>Corbiere and Sons Contracting972320210817-3Rock Truck - 30 Ton- After Jan 10182484.9</t>
  </si>
  <si>
    <t>Corbiere and Sons Contracting972320210817-3Rock Truck - 30 Ton- After Jan 10182484.9INV #144</t>
  </si>
  <si>
    <t>Corbiere and Sons Contracting972320210817-3Marooka- After Jan 105723</t>
  </si>
  <si>
    <t>Corbiere and Sons Contracting972320210817-3Marooka- After Jan 105723INV #144</t>
  </si>
  <si>
    <t>Corbiere and Sons Contracting972320210817-3Light Truck - Pick up- After Jan 1071706.25</t>
  </si>
  <si>
    <t>Corbiere and Sons Contracting972320210817-3Light Truck - Pick up- After Jan 1071706.25INV #144</t>
  </si>
  <si>
    <t>Corbiere and Sons Contracting972320210817-3Light Truck - Pick up- After Jan 101243.75</t>
  </si>
  <si>
    <t>Corbiere and Sons Contracting972320210817-3Light Truck - Pick up- After Jan 101243.75INV #144</t>
  </si>
  <si>
    <t>Corbiere and Sons Contracting972320210817-3Excavator Hammer - 30 - 50 ton- After Jan 109570.42</t>
  </si>
  <si>
    <t>Corbiere and Sons Contracting972320210817-3Excavator Hammer - 30 - 50 ton- After Jan 109570.42INV #144</t>
  </si>
  <si>
    <t>Corbiere and Sons Contracting972320210817-3Excavator Thumb - 30 - 50 ton- After Jan 109109.89</t>
  </si>
  <si>
    <t>Corbiere and Sons Contracting972320210817-3Excavator Thumb - 30 - 50 ton- After Jan 109109.89INV #144</t>
  </si>
  <si>
    <t>Corbiere and Sons Contracting972320210817-3Excavator - 36 ton- After Jan 1091322.64</t>
  </si>
  <si>
    <t>Corbiere and Sons Contracting972320210817-3Excavator - 36 ton- After Jan 1091322.64INV #144</t>
  </si>
  <si>
    <t>Corbiere and Sons Contracting972320210817-3Excavator - 30 ton- After Jan 1091246.05</t>
  </si>
  <si>
    <t>Corbiere and Sons Contracting972320210817-3Excavator - 30 ton- After Jan 1091246.05INV #144</t>
  </si>
  <si>
    <t>Corbiere and Sons Contracting972320210817-3Dozer D6 or equal- After Jan 1091183.32</t>
  </si>
  <si>
    <t>Corbiere and Sons Contracting972320210817-3Dozer D6 or equal- After Jan 1091183.32INV #144</t>
  </si>
  <si>
    <t>20210816-3</t>
  </si>
  <si>
    <t>Corbiere and Sons Contracting972220210816-3Labourer - General - After Jan 1011660</t>
  </si>
  <si>
    <t>Corbiere and Sons Contracting972220210816-3Labourer - General - After Jan 1011660INV #144</t>
  </si>
  <si>
    <t>Corbiere and Sons Contracting972220210816-3Operator - Principle - After Jan 1014310725</t>
  </si>
  <si>
    <t>Corbiere and Sons Contracting972220210816-3Operator - Principle - After Jan 1014310725INV #144</t>
  </si>
  <si>
    <t>Corbiere and Sons Contracting972220210816-3L.O.A.163360</t>
  </si>
  <si>
    <t>Corbiere and Sons Contracting972220210816-3L.O.A.163360INV #144</t>
  </si>
  <si>
    <t>Corbiere and Sons Contracting972220210816-3Foreman242280</t>
  </si>
  <si>
    <t>Corbiere and Sons Contracting972220210816-3Foreman242280INV #144</t>
  </si>
  <si>
    <t>Corbiere and Sons Contracting972220210816-3Rock Truck - 30 Ton- After Jan 1091242.45</t>
  </si>
  <si>
    <t>Corbiere and Sons Contracting972220210816-3Rock Truck - 30 Ton- After Jan 1091242.45INV #144</t>
  </si>
  <si>
    <t>Corbiere and Sons Contracting972220210816-3Rock Truck - 30 Ton- After Jan 10182484.9</t>
  </si>
  <si>
    <t>Corbiere and Sons Contracting972220210816-3Rock Truck - 30 Ton- After Jan 10182484.9INV #144</t>
  </si>
  <si>
    <t>Corbiere and Sons Contracting972220210816-3Marooka- After Jan 105723</t>
  </si>
  <si>
    <t>Corbiere and Sons Contracting972220210816-3Marooka- After Jan 105723INV #144</t>
  </si>
  <si>
    <t>Corbiere and Sons Contracting972220210816-3Light Truck - Pick up- After Jan 1071706.25</t>
  </si>
  <si>
    <t>Corbiere and Sons Contracting972220210816-3Light Truck - Pick up- After Jan 1071706.25INV #144</t>
  </si>
  <si>
    <t>Corbiere and Sons Contracting972220210816-3Light Truck - Pick up- After Jan 101243.75</t>
  </si>
  <si>
    <t>Corbiere and Sons Contracting972220210816-3Light Truck - Pick up- After Jan 101243.75INV #144</t>
  </si>
  <si>
    <t>Corbiere and Sons Contracting972220210816-3Excavator Hammer - 30 - 50 ton- After Jan 109570.42</t>
  </si>
  <si>
    <t>Corbiere and Sons Contracting972220210816-3Excavator Hammer - 30 - 50 ton- After Jan 109570.42INV #144</t>
  </si>
  <si>
    <t>Corbiere and Sons Contracting972220210816-3Excavator Thumb - 30 - 50 ton- After Jan 109109.89</t>
  </si>
  <si>
    <t>Corbiere and Sons Contracting972220210816-3Excavator Thumb - 30 - 50 ton- After Jan 109109.89INV #144</t>
  </si>
  <si>
    <t>Corbiere and Sons Contracting972220210816-3Excavator - 36 ton- After Jan 1091322.64</t>
  </si>
  <si>
    <t>Corbiere and Sons Contracting972220210816-3Excavator - 36 ton- After Jan 1091322.64INV #144</t>
  </si>
  <si>
    <t>Corbiere and Sons Contracting972220210816-3Excavator - 30 ton- After Jan 1091246.05</t>
  </si>
  <si>
    <t>Corbiere and Sons Contracting972220210816-3Excavator - 30 ton- After Jan 1091246.05INV #144</t>
  </si>
  <si>
    <t>Corbiere and Sons Contracting972220210816-3Dozer D6 or equal- After Jan 1091183.32</t>
  </si>
  <si>
    <t>Corbiere and Sons Contracting972220210816-3Dozer D6 or equal- After Jan 1091183.32INV #144</t>
  </si>
  <si>
    <t>20210909-5</t>
  </si>
  <si>
    <t>Continue cleanup of Paint Lake 2 and walk out 300 from KM25</t>
  </si>
  <si>
    <t>Corbiere and Sons Contracting983020210909-5Labourer - General - After Jan 1011660</t>
  </si>
  <si>
    <t>Corbiere and Sons Contracting983020210909-5Labourer - General - After Jan 1011660INV #148</t>
  </si>
  <si>
    <t>Corbiere and Sons Contracting983020210909-5L.O.A.1210</t>
  </si>
  <si>
    <t>Corbiere and Sons Contracting983020210909-5L.O.A.1210INV #148</t>
  </si>
  <si>
    <t>Corbiere and Sons Contracting983020210909-5Light Truck - Pick up- After Jan 101243.75</t>
  </si>
  <si>
    <t>Corbiere and Sons Contracting983020210909-5Light Truck - Pick up- After Jan 101243.75INV #148</t>
  </si>
  <si>
    <t>Corbiere and Sons Contracting983020210909-5Excavator Thumb - 30 - 50 ton- After Jan 10561.05</t>
  </si>
  <si>
    <t>Corbiere and Sons Contracting983020210909-5Excavator Thumb - 30 - 50 ton- After Jan 10561.05INV #148</t>
  </si>
  <si>
    <t>Corbiere and Sons Contracting983020210909-5Excavator - 30 ton- After Jan 105692.25</t>
  </si>
  <si>
    <t>Corbiere and Sons Contracting983020210909-5Excavator - 30 ton- After Jan 105692.25INV #148</t>
  </si>
  <si>
    <t>20210908-5</t>
  </si>
  <si>
    <t>Cleanup of laydown and area - Orientation and float of AG Chapman RT - Demob of Corbiere RT</t>
  </si>
  <si>
    <t>Corbiere and Sons Contracting981220210908-5Labourer - General - After Jan 1011660</t>
  </si>
  <si>
    <t>Corbiere and Sons Contracting981220210908-5Labourer - General - After Jan 1011660INV #148</t>
  </si>
  <si>
    <t>Corbiere and Sons Contracting981220210908-5Driver - AZ - After Jan 10191330</t>
  </si>
  <si>
    <t>Corbiere and Sons Contracting981220210908-5Driver - AZ - After Jan 10191330INV #148</t>
  </si>
  <si>
    <t>Corbiere and Sons Contracting981220210908-5Operator - Principle - After Jan 105375</t>
  </si>
  <si>
    <t>Corbiere and Sons Contracting981220210908-5Operator - Principle - After Jan 105375INV #148</t>
  </si>
  <si>
    <t>Corbiere and Sons Contracting981220210908-5L.O.A.3630</t>
  </si>
  <si>
    <t>Corbiere and Sons Contracting981220210908-5L.O.A.3630INV #148</t>
  </si>
  <si>
    <t>Corbiere and Sons Contracting981220210908-5Tractor Trailer - 60 Ton- After Jan 108979.12</t>
  </si>
  <si>
    <t>Corbiere and Sons Contracting981220210908-5Tractor Trailer - 60 Ton- After Jan 108979.12INV #148</t>
  </si>
  <si>
    <t>Corbiere and Sons Contracting981220210908-5Tractor Trailer - 60 Ton- After Jan 10111346.29</t>
  </si>
  <si>
    <t>Corbiere and Sons Contracting981220210908-5Tractor Trailer - 60 Ton- After Jan 10111346.29INV #148</t>
  </si>
  <si>
    <t>Corbiere and Sons Contracting981220210908-5Light Truck - Pick up- After Jan 101243.75</t>
  </si>
  <si>
    <t>Corbiere and Sons Contracting981220210908-5Light Truck - Pick up- After Jan 101243.75INV #148</t>
  </si>
  <si>
    <t>20210907-5</t>
  </si>
  <si>
    <t>Cleaning up and demob of equipment - Ex (was actually RT) delivered to Neys</t>
  </si>
  <si>
    <t>Corbiere and Sons Contracting982120210907-5Labourer - General - After Jan 1011660</t>
  </si>
  <si>
    <t>Corbiere and Sons Contracting982120210907-5Labourer - General - After Jan 1011660INV #148</t>
  </si>
  <si>
    <t>Corbiere and Sons Contracting982120210907-5Driver - AZ - After Jan 1010700</t>
  </si>
  <si>
    <t>Corbiere and Sons Contracting982120210907-5Driver - AZ - After Jan 1010700INV #148</t>
  </si>
  <si>
    <t>Corbiere and Sons Contracting982120210907-5Operator - Principle - After Jan 1011825</t>
  </si>
  <si>
    <t>Corbiere and Sons Contracting982120210907-5Operator - Principle - After Jan 1011825INV #148</t>
  </si>
  <si>
    <t>Corbiere and Sons Contracting982120210907-5L.O.A.4840</t>
  </si>
  <si>
    <t>Corbiere and Sons Contracting982120210907-5L.O.A.4840INV #148</t>
  </si>
  <si>
    <t>Corbiere and Sons Contracting982120210907-5Foreman121140</t>
  </si>
  <si>
    <t>Corbiere and Sons Contracting982120210907-5Foreman121140INV #148</t>
  </si>
  <si>
    <t>Corbiere and Sons Contracting982120210907-5Tractor Trailer - 60 Ton- After Jan 10101223.9</t>
  </si>
  <si>
    <t>Corbiere and Sons Contracting982120210907-5Tractor Trailer - 60 Ton- After Jan 10101223.9INV #148</t>
  </si>
  <si>
    <t>Corbiere and Sons Contracting982120210907-5Rock Truck - 30 Ton- After Jan 105690.25</t>
  </si>
  <si>
    <t>Corbiere and Sons Contracting982120210907-5Rock Truck - 30 Ton- After Jan 105690.25INV #148</t>
  </si>
  <si>
    <t>Corbiere and Sons Contracting982120210907-5Light Truck - Pick up- After Jan 102487.5</t>
  </si>
  <si>
    <t>Corbiere and Sons Contracting982120210907-5Light Truck - Pick up- After Jan 102487.5INV #148</t>
  </si>
  <si>
    <t>Corbiere and Sons Contracting982120210907-5Excavator Thumb - 30 - 50 ton- After Jan 10561.05</t>
  </si>
  <si>
    <t>Corbiere and Sons Contracting982120210907-5Excavator Thumb - 30 - 50 ton- After Jan 10561.05INV #148</t>
  </si>
  <si>
    <t>Corbiere and Sons Contracting982120210907-5Excavator - 30 ton- After Jan 105692.25</t>
  </si>
  <si>
    <t>Corbiere and Sons Contracting982120210907-5Excavator - 30 ton- After Jan 105692.25INV #148</t>
  </si>
  <si>
    <t>20210906-4</t>
  </si>
  <si>
    <t>Crews walking out of Paint Lake 2 and touching road up on way out - Fuel Buggy demobbed - RT Ops returning Tuesday</t>
  </si>
  <si>
    <t>Corbiere and Sons Contracting981920210906-4Labourer - General - After Jan 1011660</t>
  </si>
  <si>
    <t>Corbiere and Sons Contracting981920210906-4Labourer - General - After Jan 1011660INV #148</t>
  </si>
  <si>
    <t>Corbiere and Sons Contracting981920210906-4Driver - AZ - After Jan 1010700</t>
  </si>
  <si>
    <t>Corbiere and Sons Contracting981920210906-4Driver - AZ - After Jan 1010700INV #148</t>
  </si>
  <si>
    <t>Corbiere and Sons Contracting981920210906-4Operator - Principle - After Jan 10251875</t>
  </si>
  <si>
    <t>Corbiere and Sons Contracting981920210906-4Operator - Principle - After Jan 10251875INV #148</t>
  </si>
  <si>
    <t>Corbiere and Sons Contracting981920210906-4Operator - Principle - After Jan 10332475</t>
  </si>
  <si>
    <t>Corbiere and Sons Contracting981920210906-4Operator - Principle - After Jan 10332475INV #148</t>
  </si>
  <si>
    <t>Corbiere and Sons Contracting981920210906-4L.O.A.112310</t>
  </si>
  <si>
    <t>Corbiere and Sons Contracting981920210906-4L.O.A.112310INV #148</t>
  </si>
  <si>
    <t>Corbiere and Sons Contracting981920210906-4Foreman121140</t>
  </si>
  <si>
    <t>Corbiere and Sons Contracting981920210906-4Foreman121140INV #148</t>
  </si>
  <si>
    <t>Corbiere and Sons Contracting981920210906-4Tractor Trailer - 60 Ton- After Jan 10101223.9</t>
  </si>
  <si>
    <t>Corbiere and Sons Contracting981920210906-4Tractor Trailer - 60 Ton- After Jan 10101223.9INV #148</t>
  </si>
  <si>
    <t>Corbiere and Sons Contracting981920210906-4Marooka- After Jan 105723</t>
  </si>
  <si>
    <t>Corbiere and Sons Contracting981920210906-4Marooka- After Jan 105723INV #148</t>
  </si>
  <si>
    <t>Corbiere and Sons Contracting981920210906-4Light Truck - Pick up- After Jan 103731.25</t>
  </si>
  <si>
    <t>Corbiere and Sons Contracting981920210906-4Light Truck - Pick up- After Jan 103731.25INV #148</t>
  </si>
  <si>
    <t>Corbiere and Sons Contracting981920210906-4Excavator Hammer - 30 - 50 ton- After Jan 109570.42</t>
  </si>
  <si>
    <t>Corbiere and Sons Contracting981920210906-4Excavator Hammer - 30 - 50 ton- After Jan 109570.42INV #148</t>
  </si>
  <si>
    <t>Corbiere and Sons Contracting981920210906-4Excavator Thumb - 30 - 50 ton- After Jan 109109.89</t>
  </si>
  <si>
    <t>Corbiere and Sons Contracting981920210906-4Excavator Thumb - 30 - 50 ton- After Jan 109109.89INV #148</t>
  </si>
  <si>
    <t>Corbiere and Sons Contracting981920210906-4Excavator - 36 ton- After Jan 1091322.64</t>
  </si>
  <si>
    <t>Corbiere and Sons Contracting981920210906-4Excavator - 36 ton- After Jan 1091322.64INV #148</t>
  </si>
  <si>
    <t>Corbiere and Sons Contracting981920210906-4Excavator - 30 ton- After Jan 1091246.05</t>
  </si>
  <si>
    <t>Corbiere and Sons Contracting981920210906-4Excavator - 30 ton- After Jan 1091246.05INV #148</t>
  </si>
  <si>
    <t>20210905-4</t>
  </si>
  <si>
    <t>Road work being done from KM26 and KM36 on Paint Lake 2 - OP's for RT's waiting for restart</t>
  </si>
  <si>
    <t>Corbiere and Sons Contracting981820210905-4Labourer - General - After Jan 1011660</t>
  </si>
  <si>
    <t>Corbiere and Sons Contracting981820210905-4Labourer - General - After Jan 1011660INV #148</t>
  </si>
  <si>
    <t>Corbiere and Sons Contracting981820210905-4Operator - Principle - After Jan 10251875</t>
  </si>
  <si>
    <t>Corbiere and Sons Contracting981820210905-4Operator - Principle - After Jan 10251875INV #148</t>
  </si>
  <si>
    <t>Corbiere and Sons Contracting981820210905-4Operator - Principle - After Jan 10332475</t>
  </si>
  <si>
    <t>Corbiere and Sons Contracting981820210905-4Operator - Principle - After Jan 10332475INV #148</t>
  </si>
  <si>
    <t>Corbiere and Sons Contracting981820210905-4L.O.A.102100</t>
  </si>
  <si>
    <t>Corbiere and Sons Contracting981820210905-4L.O.A.102100INV #148</t>
  </si>
  <si>
    <t>Corbiere and Sons Contracting981820210905-4Foreman121140</t>
  </si>
  <si>
    <t>Corbiere and Sons Contracting981820210905-4Foreman121140INV #148</t>
  </si>
  <si>
    <t>Corbiere and Sons Contracting981820210905-4Marooka- After Jan 105723</t>
  </si>
  <si>
    <t>Corbiere and Sons Contracting981820210905-4Marooka- After Jan 105723INV #148</t>
  </si>
  <si>
    <t>Corbiere and Sons Contracting981820210905-4Light Truck - Pick up- After Jan 103731.25</t>
  </si>
  <si>
    <t>Corbiere and Sons Contracting981820210905-4Light Truck - Pick up- After Jan 103731.25INV #148</t>
  </si>
  <si>
    <t>Corbiere and Sons Contracting981820210905-4Excavator Hammer - 30 - 50 ton- After Jan 109570.42</t>
  </si>
  <si>
    <t>Corbiere and Sons Contracting981820210905-4Excavator Hammer - 30 - 50 ton- After Jan 109570.42INV #148</t>
  </si>
  <si>
    <t>Corbiere and Sons Contracting981820210905-4Excavator Thumb - 30 - 50 ton- After Jan 109109.89</t>
  </si>
  <si>
    <t>Corbiere and Sons Contracting981820210905-4Excavator Thumb - 30 - 50 ton- After Jan 109109.89INV #148</t>
  </si>
  <si>
    <t>Corbiere and Sons Contracting981820210905-4Excavator - 36 ton- After Jan 1091322.64</t>
  </si>
  <si>
    <t>Corbiere and Sons Contracting981820210905-4Excavator - 36 ton- After Jan 1091322.64INV #148</t>
  </si>
  <si>
    <t>Corbiere and Sons Contracting981820210905-4Excavator - 30 ton- After Jan 1091246.05</t>
  </si>
  <si>
    <t>Corbiere and Sons Contracting981820210905-4Excavator - 30 ton- After Jan 1091246.05INV #148</t>
  </si>
  <si>
    <t>20210904-3</t>
  </si>
  <si>
    <t>Road work being done from KM26 and KM36 on Paint Lake 2 - RT's shutdown early due to road conditions</t>
  </si>
  <si>
    <t>Corbiere and Sons Contracting979420210904-3Labourer - General - After Jan 1011660</t>
  </si>
  <si>
    <t>Corbiere and Sons Contracting979420210904-3Labourer - General - After Jan 1011660INV #148</t>
  </si>
  <si>
    <t>Corbiere and Sons Contracting979420210904-3Operator - Principle - After Jan 10251875</t>
  </si>
  <si>
    <t>Corbiere and Sons Contracting979420210904-3Operator - Principle - After Jan 10251875INV #148</t>
  </si>
  <si>
    <t>Corbiere and Sons Contracting979420210904-3Operator - Principle - After Jan 10332475</t>
  </si>
  <si>
    <t>Corbiere and Sons Contracting979420210904-3Operator - Principle - After Jan 10332475INV #148</t>
  </si>
  <si>
    <t>Corbiere and Sons Contracting979420210904-3L.O.A.102100</t>
  </si>
  <si>
    <t>Corbiere and Sons Contracting979420210904-3L.O.A.102100INV #148</t>
  </si>
  <si>
    <t>Corbiere and Sons Contracting979420210904-3Foreman121140</t>
  </si>
  <si>
    <t>Corbiere and Sons Contracting979420210904-3Foreman121140INV #148</t>
  </si>
  <si>
    <t>Corbiere and Sons Contracting979420210904-3Rock Truck - 30 Ton- After Jan 10202761</t>
  </si>
  <si>
    <t>Corbiere and Sons Contracting979420210904-3Rock Truck - 30 Ton- After Jan 10202761INV #148</t>
  </si>
  <si>
    <t>Corbiere and Sons Contracting979420210904-3Rock Truck - 30 Ton- After Jan 105690.25</t>
  </si>
  <si>
    <t>Corbiere and Sons Contracting979420210904-3Rock Truck - 30 Ton- After Jan 105690.25INV #148</t>
  </si>
  <si>
    <t>Corbiere and Sons Contracting979420210904-3Marooka- After Jan 105723</t>
  </si>
  <si>
    <t>Corbiere and Sons Contracting979420210904-3Marooka- After Jan 105723INV #148</t>
  </si>
  <si>
    <t>Corbiere and Sons Contracting979420210904-3Light Truck - Pick up- After Jan 1061462.5</t>
  </si>
  <si>
    <t>Corbiere and Sons Contracting979420210904-3Light Truck - Pick up- After Jan 1061462.5INV #148</t>
  </si>
  <si>
    <t>Corbiere and Sons Contracting979420210904-3Excavator Hammer - 30 - 50 ton- After Jan 109570.42</t>
  </si>
  <si>
    <t>Corbiere and Sons Contracting979420210904-3Excavator Hammer - 30 - 50 ton- After Jan 109570.42INV #148</t>
  </si>
  <si>
    <t>Corbiere and Sons Contracting979420210904-3Excavator Thumb - 30 - 50 ton- After Jan 109109.89</t>
  </si>
  <si>
    <t>Corbiere and Sons Contracting979420210904-3Excavator Thumb - 30 - 50 ton- After Jan 109109.89INV #148</t>
  </si>
  <si>
    <t>Corbiere and Sons Contracting979420210904-3Excavator - 36 ton- After Jan 1091322.64</t>
  </si>
  <si>
    <t>Corbiere and Sons Contracting979420210904-3Excavator - 36 ton- After Jan 1091322.64INV #148</t>
  </si>
  <si>
    <t>Corbiere and Sons Contracting979420210904-3Excavator - 30 ton- After Jan 1091246.05</t>
  </si>
  <si>
    <t>Corbiere and Sons Contracting979420210904-3Excavator - 30 ton- After Jan 1091246.05INV #148</t>
  </si>
  <si>
    <t>20210903-5</t>
  </si>
  <si>
    <t>Road work being done from KM26 and KM36 on Paint Lake 2</t>
  </si>
  <si>
    <t>F006-F118</t>
  </si>
  <si>
    <t>Corbiere and Sons Contracting979320210903-5Labourer - General - After Jan 1010600</t>
  </si>
  <si>
    <t>Corbiere and Sons Contracting979320210903-5Labourer - General - After Jan 1010600INV #148</t>
  </si>
  <si>
    <t>Corbiere and Sons Contracting979320210903-5Operator - Principle - After Jan 10806000</t>
  </si>
  <si>
    <t>Corbiere and Sons Contracting979320210903-5Operator - Principle - After Jan 10806000INV #148</t>
  </si>
  <si>
    <t>Corbiere and Sons Contracting979320210903-5L.O.A.102100</t>
  </si>
  <si>
    <t>Corbiere and Sons Contracting979320210903-5L.O.A.102100INV #148</t>
  </si>
  <si>
    <t>Corbiere and Sons Contracting979320210903-5Foreman111045</t>
  </si>
  <si>
    <t>Corbiere and Sons Contracting979320210903-5Foreman111045INV #148</t>
  </si>
  <si>
    <t>Corbiere and Sons Contracting979320210903-5Rock Truck - 30 Ton- After Jan 10162208.8</t>
  </si>
  <si>
    <t>Corbiere and Sons Contracting979320210903-5Rock Truck - 30 Ton- After Jan 10162208.8INV #148</t>
  </si>
  <si>
    <t>Corbiere and Sons Contracting979320210903-5Rock Truck - 30 Ton- After Jan 1081104.4</t>
  </si>
  <si>
    <t>Corbiere and Sons Contracting979320210903-5Rock Truck - 30 Ton- After Jan 1081104.4INV #148</t>
  </si>
  <si>
    <t>Corbiere and Sons Contracting979320210903-5Marooka- After Jan 105723</t>
  </si>
  <si>
    <t>Corbiere and Sons Contracting979320210903-5Marooka- After Jan 105723INV #148</t>
  </si>
  <si>
    <t>Corbiere and Sons Contracting979320210903-5Light Truck - Pick up- After Jan 1071706.25</t>
  </si>
  <si>
    <t>Corbiere and Sons Contracting979320210903-5Light Truck - Pick up- After Jan 1071706.25INV #148</t>
  </si>
  <si>
    <t>Corbiere and Sons Contracting979320210903-5Excavator Hammer - 30 - 50 ton- After Jan 108507.04</t>
  </si>
  <si>
    <t>Corbiere and Sons Contracting979320210903-5Excavator Hammer - 30 - 50 ton- After Jan 108507.04INV #148</t>
  </si>
  <si>
    <t>Corbiere and Sons Contracting979320210903-5Excavator Thumb - 30 - 50 ton- After Jan 10897.68</t>
  </si>
  <si>
    <t>Corbiere and Sons Contracting979320210903-5Excavator Thumb - 30 - 50 ton- After Jan 10897.68INV #148</t>
  </si>
  <si>
    <t>Corbiere and Sons Contracting979320210903-5Excavator - 36 ton- After Jan 1081175.68</t>
  </si>
  <si>
    <t>Corbiere and Sons Contracting979320210903-5Excavator - 36 ton- After Jan 1081175.68INV #148</t>
  </si>
  <si>
    <t>Corbiere and Sons Contracting979320210903-5Excavator - 30 ton- After Jan 1081107.6</t>
  </si>
  <si>
    <t>Corbiere and Sons Contracting979320210903-5Excavator - 30 ton- After Jan 1081107.6INV #148</t>
  </si>
  <si>
    <t>20210902-5</t>
  </si>
  <si>
    <t>Corbiere and Sons Contracting979220210902-5Operator - Principle - After Jan 10997425</t>
  </si>
  <si>
    <t>Corbiere and Sons Contracting979220210902-5Operator - Principle - After Jan 10997425INV #148</t>
  </si>
  <si>
    <t>Corbiere and Sons Contracting979220210902-5L.O.A.102100</t>
  </si>
  <si>
    <t>Corbiere and Sons Contracting979220210902-5L.O.A.102100INV #148</t>
  </si>
  <si>
    <t>Corbiere and Sons Contracting979220210902-5Foreman111045</t>
  </si>
  <si>
    <t>Corbiere and Sons Contracting979220210902-5Foreman111045INV #148</t>
  </si>
  <si>
    <t>Corbiere and Sons Contracting979220210902-5Rock Truck - 30 Ton- After Jan 1091242.45</t>
  </si>
  <si>
    <t>Corbiere and Sons Contracting979220210902-5Rock Truck - 30 Ton- After Jan 1091242.45INV #148</t>
  </si>
  <si>
    <t>Corbiere and Sons Contracting979220210902-5Marooka- After Jan 105723</t>
  </si>
  <si>
    <t>Corbiere and Sons Contracting979220210902-5Marooka- After Jan 105723INV #148</t>
  </si>
  <si>
    <t>Corbiere and Sons Contracting979220210902-5Light Truck - Pick up- After Jan 1071706.25</t>
  </si>
  <si>
    <t>Corbiere and Sons Contracting979220210902-5Light Truck - Pick up- After Jan 1071706.25INV #148</t>
  </si>
  <si>
    <t>Corbiere and Sons Contracting979220210902-5Excavator Hammer - 30 - 50 ton- After Jan 106380.28</t>
  </si>
  <si>
    <t>Corbiere and Sons Contracting979220210902-5Excavator Hammer - 30 - 50 ton- After Jan 106380.28INV #148</t>
  </si>
  <si>
    <t>Corbiere and Sons Contracting979220210902-5Excavator Hammer - 30 - 50 ton- After Jan 109570.42</t>
  </si>
  <si>
    <t>Corbiere and Sons Contracting979220210902-5Excavator Hammer - 30 - 50 ton- After Jan 109570.42INV #148</t>
  </si>
  <si>
    <t>Corbiere and Sons Contracting979220210902-5Excavator Thumb - 30 - 50 ton- After Jan 109109.89</t>
  </si>
  <si>
    <t>Corbiere and Sons Contracting979220210902-5Excavator Thumb - 30 - 50 ton- After Jan 109109.89INV #148</t>
  </si>
  <si>
    <t>Corbiere and Sons Contracting979220210902-5Excavator - 36 ton- After Jan 103440.88</t>
  </si>
  <si>
    <t>Corbiere and Sons Contracting979220210902-5Excavator - 36 ton- After Jan 103440.88INV #148</t>
  </si>
  <si>
    <t>Corbiere and Sons Contracting979220210902-5Excavator - 36 ton- After Jan 1091322.64</t>
  </si>
  <si>
    <t>Corbiere and Sons Contracting979220210902-5Excavator - 36 ton- After Jan 1091322.64INV #148</t>
  </si>
  <si>
    <t>Corbiere and Sons Contracting979220210902-5Excavator - 30 ton- After Jan 106830.7</t>
  </si>
  <si>
    <t>Corbiere and Sons Contracting979220210902-5Excavator - 30 ton- After Jan 106830.7INV #148</t>
  </si>
  <si>
    <t>Corbiere and Sons Contracting979220210902-5Excavator - 30 ton- After Jan 1091246.05</t>
  </si>
  <si>
    <t>Corbiere and Sons Contracting979220210902-5Excavator - 30 ton- After Jan 1091246.05INV #148</t>
  </si>
  <si>
    <t>20210901-5</t>
  </si>
  <si>
    <t>Corbiere and Sons Contracting979120210901-5Operator - Principle - After Jan 10997425</t>
  </si>
  <si>
    <t>Corbiere and Sons Contracting979120210901-5Operator - Principle - After Jan 10997425INV #148</t>
  </si>
  <si>
    <t>Corbiere and Sons Contracting979120210901-5L.O.A.102100</t>
  </si>
  <si>
    <t>Corbiere and Sons Contracting979120210901-5L.O.A.102100INV #148</t>
  </si>
  <si>
    <t>Corbiere and Sons Contracting979120210901-5Foreman111045</t>
  </si>
  <si>
    <t>Corbiere and Sons Contracting979120210901-5Foreman111045INV #148</t>
  </si>
  <si>
    <t>Corbiere and Sons Contracting979120210901-5Rock Truck - 30 Ton- After Jan 1091242.45</t>
  </si>
  <si>
    <t>Corbiere and Sons Contracting979120210901-5Rock Truck - 30 Ton- After Jan 1091242.45INV #148</t>
  </si>
  <si>
    <t>Corbiere and Sons Contracting979120210901-5Marooka- After Jan 105723</t>
  </si>
  <si>
    <t>Corbiere and Sons Contracting979120210901-5Marooka- After Jan 105723INV #148</t>
  </si>
  <si>
    <t>Corbiere and Sons Contracting979120210901-5Light Truck - Pick up- After Jan 1071706.25</t>
  </si>
  <si>
    <t>Corbiere and Sons Contracting979120210901-5Light Truck - Pick up- After Jan 1071706.25INV #148</t>
  </si>
  <si>
    <t>Corbiere and Sons Contracting979120210901-5Excavator Hammer - 30 - 50 ton- After Jan 109570.42</t>
  </si>
  <si>
    <t>Corbiere and Sons Contracting979120210901-5Excavator Hammer - 30 - 50 ton- After Jan 109570.42INV #148</t>
  </si>
  <si>
    <t>Corbiere and Sons Contracting979120210901-5Excavator Thumb - 30 - 50 ton- After Jan 109109.89</t>
  </si>
  <si>
    <t>Corbiere and Sons Contracting979120210901-5Excavator Thumb - 30 - 50 ton- After Jan 109109.89INV #148</t>
  </si>
  <si>
    <t>Corbiere and Sons Contracting979120210901-5Excavator - 36 ton- After Jan 1091322.64</t>
  </si>
  <si>
    <t>Corbiere and Sons Contracting979120210901-5Excavator - 36 ton- After Jan 1091322.64INV #148</t>
  </si>
  <si>
    <t>Corbiere and Sons Contracting979120210901-5Excavator - 30 ton- After Jan 1091246.05</t>
  </si>
  <si>
    <t>Corbiere and Sons Contracting979120210901-5Excavator - 30 ton- After Jan 1091246.05INV #148</t>
  </si>
  <si>
    <t>20210831-5</t>
  </si>
  <si>
    <t>Corbiere and Sons Contracting979020210831-5Operator - Principle - After Jan 101108250</t>
  </si>
  <si>
    <t>Corbiere and Sons Contracting979020210831-5Operator - Principle - After Jan 101108250INV #148</t>
  </si>
  <si>
    <t>Corbiere and Sons Contracting979020210831-5L.O.A.112310</t>
  </si>
  <si>
    <t>Corbiere and Sons Contracting979020210831-5L.O.A.112310INV #148</t>
  </si>
  <si>
    <t>Corbiere and Sons Contracting979020210831-5Foreman111045</t>
  </si>
  <si>
    <t>Corbiere and Sons Contracting979020210831-5Foreman111045INV #148</t>
  </si>
  <si>
    <t>Corbiere and Sons Contracting979020210831-5Rock Truck - 30 Ton- After Jan 1091242.45</t>
  </si>
  <si>
    <t>Corbiere and Sons Contracting979020210831-5Rock Truck - 30 Ton- After Jan 1091242.45INV #148</t>
  </si>
  <si>
    <t>Corbiere and Sons Contracting979020210831-5Marooka- After Jan 105723</t>
  </si>
  <si>
    <t>Corbiere and Sons Contracting979020210831-5Marooka- After Jan 105723INV #148</t>
  </si>
  <si>
    <t>Corbiere and Sons Contracting979020210831-5Light Truck - Pick up- After Jan 1071706.25</t>
  </si>
  <si>
    <t>Corbiere and Sons Contracting979020210831-5Light Truck - Pick up- After Jan 1071706.25INV #148</t>
  </si>
  <si>
    <t>Corbiere and Sons Contracting979020210831-5Excavator Hammer - 30 - 50 ton- After Jan 109570.42</t>
  </si>
  <si>
    <t>Corbiere and Sons Contracting979020210831-5Excavator Hammer - 30 - 50 ton- After Jan 109570.42INV #148</t>
  </si>
  <si>
    <t>Corbiere and Sons Contracting979020210831-5Excavator Thumb - 30 - 50 ton- After Jan 109109.89</t>
  </si>
  <si>
    <t>Corbiere and Sons Contracting979020210831-5Excavator Thumb - 30 - 50 ton- After Jan 109109.89INV #148</t>
  </si>
  <si>
    <t>Corbiere and Sons Contracting979020210831-5Excavator - 36 ton- After Jan 1091322.64</t>
  </si>
  <si>
    <t>Corbiere and Sons Contracting979020210831-5Excavator - 36 ton- After Jan 1091322.64INV #148</t>
  </si>
  <si>
    <t>Corbiere and Sons Contracting979020210831-5Excavator - 30 ton- After Jan 1091246.05</t>
  </si>
  <si>
    <t>Corbiere and Sons Contracting979020210831-5Excavator - 30 ton- After Jan 1091246.05INV #148</t>
  </si>
  <si>
    <t>20210830-6</t>
  </si>
  <si>
    <t>Richard hauling with Kabi on Henson from KM17</t>
  </si>
  <si>
    <t>Km 17 F118</t>
  </si>
  <si>
    <t>Hensen Road</t>
  </si>
  <si>
    <t>Corbiere and Sons Contracting978920210830-6Operator - Principle - After Jan 1011825</t>
  </si>
  <si>
    <t>Corbiere and Sons Contracting978920210830-6Operator - Principle - After Jan 1011825INV #148</t>
  </si>
  <si>
    <t>Corbiere and Sons Contracting978920210830-6L.O.A.1210</t>
  </si>
  <si>
    <t>Corbiere and Sons Contracting978920210830-6L.O.A.1210INV #148</t>
  </si>
  <si>
    <t>Corbiere and Sons Contracting978920210830-6Rock Truck - 30 Ton- After Jan 1091242.45</t>
  </si>
  <si>
    <t>Corbiere and Sons Contracting978920210830-6Rock Truck - 30 Ton- After Jan 1091242.45INV #148</t>
  </si>
  <si>
    <t>Corbiere and Sons Contracting978920210830-6Light Truck - Pick up- After Jan 101243.75</t>
  </si>
  <si>
    <t>Corbiere and Sons Contracting978920210830-6Light Truck - Pick up- After Jan 101243.75INV #148</t>
  </si>
  <si>
    <t>20210830-5</t>
  </si>
  <si>
    <t>Road work being done from KM26, KM34-KM36 and KM38-KM44 - RT's shut down early</t>
  </si>
  <si>
    <t>Corbiere and Sons Contracting978820210830-5Operator - Principle - After Jan 10201500</t>
  </si>
  <si>
    <t>Corbiere and Sons Contracting978820210830-5Operator - Principle - After Jan 10201500INV #148</t>
  </si>
  <si>
    <t>Corbiere and Sons Contracting978820210830-5Operator - Principle - After Jan 10554125</t>
  </si>
  <si>
    <t>Corbiere and Sons Contracting978820210830-5Operator - Principle - After Jan 10554125INV #148</t>
  </si>
  <si>
    <t>Corbiere and Sons Contracting978820210830-5L.O.A.102100</t>
  </si>
  <si>
    <t>Corbiere and Sons Contracting978820210830-5L.O.A.102100INV #148</t>
  </si>
  <si>
    <t>Corbiere and Sons Contracting978820210830-5Foreman121140</t>
  </si>
  <si>
    <t>Corbiere and Sons Contracting978820210830-5Foreman121140INV #148</t>
  </si>
  <si>
    <t>Corbiere and Sons Contracting978820210830-5Rock Truck - 30 Ton- After Jan 105690.25</t>
  </si>
  <si>
    <t>Corbiere and Sons Contracting978820210830-5Rock Truck - 30 Ton- After Jan 105690.25INV #148</t>
  </si>
  <si>
    <t>Corbiere and Sons Contracting978820210830-5Marooka- After Jan 105723</t>
  </si>
  <si>
    <t>Corbiere and Sons Contracting978820210830-5Marooka- After Jan 105723INV #148</t>
  </si>
  <si>
    <t>Corbiere and Sons Contracting978820210830-5Light Truck - Pick up- After Jan 1051218.75</t>
  </si>
  <si>
    <t>Corbiere and Sons Contracting978820210830-5Light Truck - Pick up- After Jan 1051218.75INV #148</t>
  </si>
  <si>
    <t>Corbiere and Sons Contracting978820210830-5Light Truck - Pick up- After Jan 101243.75</t>
  </si>
  <si>
    <t>Corbiere and Sons Contracting978820210830-5Light Truck - Pick up- After Jan 101243.75INV #148</t>
  </si>
  <si>
    <t>Corbiere and Sons Contracting978820210830-5Excavator Hammer - 30 - 50 ton- After Jan 109570.42</t>
  </si>
  <si>
    <t>Corbiere and Sons Contracting978820210830-5Excavator Hammer - 30 - 50 ton- After Jan 109570.42INV #148</t>
  </si>
  <si>
    <t>Corbiere and Sons Contracting978820210830-5Excavator Thumb - 30 - 50 ton- After Jan 109109.89</t>
  </si>
  <si>
    <t>Corbiere and Sons Contracting978820210830-5Excavator Thumb - 30 - 50 ton- After Jan 109109.89INV #148</t>
  </si>
  <si>
    <t>Corbiere and Sons Contracting978820210830-5Excavator - 36 ton- After Jan 1091322.64</t>
  </si>
  <si>
    <t>Corbiere and Sons Contracting978820210830-5Excavator - 36 ton- After Jan 1091322.64INV #148</t>
  </si>
  <si>
    <t>Corbiere and Sons Contracting978820210830-5Excavator - 30 ton- After Jan 1091246.05</t>
  </si>
  <si>
    <t>Corbiere and Sons Contracting978820210830-5Excavator - 30 ton- After Jan 1091246.05INV #148</t>
  </si>
  <si>
    <t>20210829-5</t>
  </si>
  <si>
    <t>RT hauling from KM17 on Henson Road</t>
  </si>
  <si>
    <t>F118</t>
  </si>
  <si>
    <t>Corbiere and Sons Contracting977420210829-5Operator - Principle - After Jan 1011825</t>
  </si>
  <si>
    <t>Corbiere and Sons Contracting977420210829-5Operator - Principle - After Jan 1011825INV #148</t>
  </si>
  <si>
    <t>Corbiere and Sons Contracting977420210829-5L.O.A.1210</t>
  </si>
  <si>
    <t>Corbiere and Sons Contracting977420210829-5L.O.A.1210INV #148</t>
  </si>
  <si>
    <t>Corbiere and Sons Contracting977420210829-5Rock Truck - 30 Ton- After Jan 1091242.45</t>
  </si>
  <si>
    <t>Corbiere and Sons Contracting977420210829-5Rock Truck - 30 Ton- After Jan 1091242.45INV #148</t>
  </si>
  <si>
    <t>20210829-4</t>
  </si>
  <si>
    <t>Road work being done from KM26, KM34-KM36 and KM38-KM44 - Work shutdown early due to conditions</t>
  </si>
  <si>
    <t>Corbiere and Sons Contracting977320210829-4Labourer - General - After Jan 105300</t>
  </si>
  <si>
    <t>Corbiere and Sons Contracting977320210829-4Labourer - General - After Jan 105300INV #148</t>
  </si>
  <si>
    <t>Corbiere and Sons Contracting977320210829-4Driver - AZ - After Jan 1012840</t>
  </si>
  <si>
    <t>Corbiere and Sons Contracting977320210829-4Driver - AZ - After Jan 1012840INV #148</t>
  </si>
  <si>
    <t>Corbiere and Sons Contracting977320210829-4Operator - Principle - After Jan 10554125</t>
  </si>
  <si>
    <t>Corbiere and Sons Contracting977320210829-4Operator - Principle - After Jan 10554125INV #148</t>
  </si>
  <si>
    <t>Corbiere and Sons Contracting977320210829-4L.O.A.142940</t>
  </si>
  <si>
    <t>Corbiere and Sons Contracting977320210829-4L.O.A.142940INV #148</t>
  </si>
  <si>
    <t>Corbiere and Sons Contracting977320210829-4Foreman5475</t>
  </si>
  <si>
    <t>Corbiere and Sons Contracting977320210829-4Foreman5475INV #148</t>
  </si>
  <si>
    <t>Corbiere and Sons Contracting977320210829-4Rock Truck - 30 Ton- After Jan 105690.25</t>
  </si>
  <si>
    <t>Corbiere and Sons Contracting977320210829-4Rock Truck - 30 Ton- After Jan 105690.25INV #148</t>
  </si>
  <si>
    <t>Corbiere and Sons Contracting977320210829-4Marooka- After Jan 105723</t>
  </si>
  <si>
    <t>Corbiere and Sons Contracting977320210829-4Marooka- After Jan 105723INV #148</t>
  </si>
  <si>
    <t>Corbiere and Sons Contracting977320210829-4Light Truck - Pick up- After Jan 1061462.5</t>
  </si>
  <si>
    <t>Corbiere and Sons Contracting977320210829-4Light Truck - Pick up- After Jan 1061462.5INV #148</t>
  </si>
  <si>
    <t>Corbiere and Sons Contracting977320210829-4Light Truck - Pick up- After Jan 101243.75</t>
  </si>
  <si>
    <t>Corbiere and Sons Contracting977320210829-4Light Truck - Pick up- After Jan 101243.75INV #148</t>
  </si>
  <si>
    <t>Corbiere and Sons Contracting977320210829-4Excavator Hammer - 30 - 50 ton- After Jan 105316.9</t>
  </si>
  <si>
    <t>Corbiere and Sons Contracting977320210829-4Excavator Hammer - 30 - 50 ton- After Jan 105316.9INV #148</t>
  </si>
  <si>
    <t>Corbiere and Sons Contracting977320210829-4Excavator Thumb - 30 - 50 ton- After Jan 10561.05</t>
  </si>
  <si>
    <t>Corbiere and Sons Contracting977320210829-4Excavator Thumb - 30 - 50 ton- After Jan 10561.05INV #148</t>
  </si>
  <si>
    <t>Corbiere and Sons Contracting977320210829-4Excavator - 36 ton- After Jan 105734.8</t>
  </si>
  <si>
    <t>Corbiere and Sons Contracting977320210829-4Excavator - 36 ton- After Jan 105734.8INV #148</t>
  </si>
  <si>
    <t>Corbiere and Sons Contracting977320210829-4Excavator - 30 ton- After Jan 105692.25</t>
  </si>
  <si>
    <t>Corbiere and Sons Contracting977320210829-4Excavator - 30 ton- After Jan 105692.25INV #148</t>
  </si>
  <si>
    <t>20210916-7</t>
  </si>
  <si>
    <t>Road Building on Del Lake Road from WC8120.01 to WC8130.01 - Ex moved from East to West</t>
  </si>
  <si>
    <t>36</t>
  </si>
  <si>
    <t>Mike Lecocq</t>
  </si>
  <si>
    <t>Corbiere and Sons Contracting985720210916-7Labourer - General - After Jan 1012720</t>
  </si>
  <si>
    <t>Corbiere and Sons Contracting985720210916-7Labourer - General - After Jan 1012720INV #148</t>
  </si>
  <si>
    <t>Corbiere and Sons Contracting985720210916-7Driver - AZ - After Jan 103210</t>
  </si>
  <si>
    <t>Corbiere and Sons Contracting985720210916-7Driver - AZ - After Jan 103210INV #148</t>
  </si>
  <si>
    <t>Corbiere and Sons Contracting985720210916-7Operator - Principle - After Jan 10443300</t>
  </si>
  <si>
    <t>Corbiere and Sons Contracting985720210916-7Operator - Principle - After Jan 10443300INV #148</t>
  </si>
  <si>
    <t>Corbiere and Sons Contracting985720210916-7L.O.A.71470</t>
  </si>
  <si>
    <t>Corbiere and Sons Contracting985720210916-7L.O.A.71470INV #148</t>
  </si>
  <si>
    <t>Corbiere and Sons Contracting985720210916-7Foreman121140</t>
  </si>
  <si>
    <t>Corbiere and Sons Contracting985720210916-7Foreman121140INV #148</t>
  </si>
  <si>
    <t>Corbiere and Sons Contracting985720210916-7Tractor Trailer - 60 Ton- After Jan 103367.17</t>
  </si>
  <si>
    <t>Corbiere and Sons Contracting985720210916-7Tractor Trailer - 60 Ton- After Jan 103367.17INV #148</t>
  </si>
  <si>
    <t>Corbiere and Sons Contracting985720210916-7Rock Truck - 30 Ton- After Jan 10101380.5</t>
  </si>
  <si>
    <t>Corbiere and Sons Contracting985720210916-7Rock Truck - 30 Ton- After Jan 10101380.5INV #148</t>
  </si>
  <si>
    <t>Corbiere and Sons Contracting985720210916-7Light Truck - Pick up- After Jan 103731.25</t>
  </si>
  <si>
    <t>Corbiere and Sons Contracting985720210916-7Light Truck - Pick up- After Jan 103731.25INV #148</t>
  </si>
  <si>
    <t>Corbiere and Sons Contracting985720210916-7Excavator Hammer - 30 - 50 ton- After Jan 1010633.8</t>
  </si>
  <si>
    <t>Corbiere and Sons Contracting985720210916-7Excavator Hammer - 30 - 50 ton- After Jan 1010633.8INV #148</t>
  </si>
  <si>
    <t>Corbiere and Sons Contracting985720210916-7Excavator - 36 ton- After Jan 10101469.6</t>
  </si>
  <si>
    <t>Corbiere and Sons Contracting985720210916-7Excavator - 36 ton- After Jan 10101469.6INV #148</t>
  </si>
  <si>
    <t>Corbiere and Sons Contracting985720210916-7Excavator - 36 ton- After Jan 10111616.56</t>
  </si>
  <si>
    <t>Corbiere and Sons Contracting985720210916-7Excavator - 36 ton- After Jan 10111616.56INV #148</t>
  </si>
  <si>
    <t>Corbiere and Sons Contracting985720210916-7Excavator - 30 ton- After Jan 107969.15</t>
  </si>
  <si>
    <t>Corbiere and Sons Contracting985720210916-7Excavator - 30 ton- After Jan 107969.15INV #148</t>
  </si>
  <si>
    <t>20210916-5</t>
  </si>
  <si>
    <t>Road Building on Hare Lake road from entrance towards C264</t>
  </si>
  <si>
    <t>C257-C267</t>
  </si>
  <si>
    <t>Corbiere and Sons Contracting985520210916-5Operator - Principle - After Jan 10483600</t>
  </si>
  <si>
    <t>Corbiere and Sons Contracting985520210916-5Operator - Principle - After Jan 10483600INV #148</t>
  </si>
  <si>
    <t>Corbiere and Sons Contracting985520210916-5L.O.A.4840</t>
  </si>
  <si>
    <t>Corbiere and Sons Contracting985520210916-5L.O.A.4840INV #148</t>
  </si>
  <si>
    <t>Corbiere and Sons Contracting985520210916-5Rock Truck - 30 Ton- After Jan 10111518.55</t>
  </si>
  <si>
    <t>Corbiere and Sons Contracting985520210916-5Rock Truck - 30 Ton- After Jan 10111518.55INV #148</t>
  </si>
  <si>
    <t>Corbiere and Sons Contracting985520210916-5Light Truck - Pick up- After Jan 102487.5</t>
  </si>
  <si>
    <t>Corbiere and Sons Contracting985520210916-5Light Truck - Pick up- After Jan 102487.5INV #148</t>
  </si>
  <si>
    <t>Corbiere and Sons Contracting985520210916-5Excavator Thumb - 30 - 50 ton- After Jan 1011134.31</t>
  </si>
  <si>
    <t>Corbiere and Sons Contracting985520210916-5Excavator Thumb - 30 - 50 ton- After Jan 1011134.31INV #148</t>
  </si>
  <si>
    <t>Corbiere and Sons Contracting985520210916-5Excavator - 30 ton- After Jan 10111522.95</t>
  </si>
  <si>
    <t>Corbiere and Sons Contracting985520210916-5Excavator - 30 ton- After Jan 10111522.95INV #148</t>
  </si>
  <si>
    <t>Corbiere and Sons Contracting985520210916-5Dozer D6 or equal- After Jan 10111446.28</t>
  </si>
  <si>
    <t>Corbiere and Sons Contracting985520210916-5Dozer D6 or equal- After Jan 10111446.28INV #148</t>
  </si>
  <si>
    <t>20210916-14</t>
  </si>
  <si>
    <t>Road work on Neys</t>
  </si>
  <si>
    <t>C219-C235</t>
  </si>
  <si>
    <t>Neys</t>
  </si>
  <si>
    <t>Corbiere and Sons Contracting986420210916-14Labourer - General - After Jan 1012720</t>
  </si>
  <si>
    <t>Corbiere and Sons Contracting986420210916-14Labourer - General - After Jan 1012720INV #148</t>
  </si>
  <si>
    <t>Corbiere and Sons Contracting986420210916-14Operator - Principle - After Jan 10604500</t>
  </si>
  <si>
    <t>Corbiere and Sons Contracting986420210916-14Operator - Principle - After Jan 10604500INV #148</t>
  </si>
  <si>
    <t>Corbiere and Sons Contracting986420210916-14L.O.A.81680</t>
  </si>
  <si>
    <t>Corbiere and Sons Contracting986420210916-14L.O.A.81680INV #148</t>
  </si>
  <si>
    <t>Corbiere and Sons Contracting986420210916-14Foreman121140</t>
  </si>
  <si>
    <t>Corbiere and Sons Contracting986420210916-14Foreman121140INV #148</t>
  </si>
  <si>
    <t>Corbiere and Sons Contracting986420210916-14Rock Truck - 30 Ton- After Jan 10111518.55</t>
  </si>
  <si>
    <t>Corbiere and Sons Contracting986420210916-14Rock Truck - 30 Ton- After Jan 10111518.55INV #148</t>
  </si>
  <si>
    <t>Corbiere and Sons Contracting986420210916-14Light Truck - Pick up- After Jan 104975</t>
  </si>
  <si>
    <t>Corbiere and Sons Contracting986420210916-14Light Truck - Pick up- After Jan 104975INV #148</t>
  </si>
  <si>
    <t>Corbiere and Sons Contracting986420210916-14Excavator Thumb - 30 - 50 ton- After Jan 1011134.31</t>
  </si>
  <si>
    <t>Corbiere and Sons Contracting986420210916-14Excavator Thumb - 30 - 50 ton- After Jan 1011134.31INV #148</t>
  </si>
  <si>
    <t>Corbiere and Sons Contracting986420210916-14Excavator - 36 ton- After Jan 10111616.56</t>
  </si>
  <si>
    <t>Corbiere and Sons Contracting986420210916-14Excavator - 36 ton- After Jan 10111616.56INV #148</t>
  </si>
  <si>
    <t>Corbiere and Sons Contracting986420210916-14Excavator - 30 ton- After Jan 10111522.95</t>
  </si>
  <si>
    <t>Corbiere and Sons Contracting986420210916-14Excavator - 30 ton- After Jan 10111522.95INV #148</t>
  </si>
  <si>
    <t>Corbiere and Sons Contracting986420210916-14Dozer D6 or equal- After Jan 10111446.28</t>
  </si>
  <si>
    <t>Corbiere and Sons Contracting986420210916-14Dozer D6 or equal- After Jan 10111446.28INV #148</t>
  </si>
  <si>
    <t>20210916-13</t>
  </si>
  <si>
    <t>Road Building on Little Red Sucker Access</t>
  </si>
  <si>
    <t>Little Red Sucker Creek</t>
  </si>
  <si>
    <t>Corbiere and Sons Contracting986320210916-13Operator - Principle - After Jan 10362700</t>
  </si>
  <si>
    <t>Corbiere and Sons Contracting986320210916-13Operator - Principle - After Jan 10362700INV #148</t>
  </si>
  <si>
    <t>Corbiere and Sons Contracting986320210916-13L.O.A.3630</t>
  </si>
  <si>
    <t>Corbiere and Sons Contracting986320210916-13L.O.A.3630INV #148</t>
  </si>
  <si>
    <t>Corbiere and Sons Contracting986320210916-13Rock Truck - 30 Ton- After Jan 10111518.55</t>
  </si>
  <si>
    <t>Corbiere and Sons Contracting986320210916-13Rock Truck - 30 Ton- After Jan 10111518.55INV #148</t>
  </si>
  <si>
    <t>Corbiere and Sons Contracting986320210916-13Light Truck - Pick up- After Jan 102487.5</t>
  </si>
  <si>
    <t>Corbiere and Sons Contracting986320210916-13Light Truck - Pick up- After Jan 102487.5INV #148</t>
  </si>
  <si>
    <t>Corbiere and Sons Contracting986320210916-13Excavator - 30 ton- After Jan 10111522.95</t>
  </si>
  <si>
    <t>Corbiere and Sons Contracting986320210916-13Excavator - 30 ton- After Jan 10111522.95INV #148</t>
  </si>
  <si>
    <t>Corbiere and Sons Contracting986320210916-13Dozer D6 or equal- After Jan 10111446.28</t>
  </si>
  <si>
    <t>Corbiere and Sons Contracting986320210916-13Dozer D6 or equal- After Jan 10111446.28INV #148</t>
  </si>
  <si>
    <t>20210916-12</t>
  </si>
  <si>
    <t>Road work from C217</t>
  </si>
  <si>
    <t>Highway 17</t>
  </si>
  <si>
    <t>Corbiere and Sons Contracting986220210916-12Operator - Principle - After Jan 10241800</t>
  </si>
  <si>
    <t>Corbiere and Sons Contracting986220210916-12Operator - Principle - After Jan 10241800INV #148</t>
  </si>
  <si>
    <t>Corbiere and Sons Contracting986220210916-12L.O.A.2420</t>
  </si>
  <si>
    <t>Corbiere and Sons Contracting986220210916-12L.O.A.2420INV #148</t>
  </si>
  <si>
    <t>Corbiere and Sons Contracting986220210916-12Rock Truck - 30 Ton- After Jan 10111518.55</t>
  </si>
  <si>
    <t>Corbiere and Sons Contracting986220210916-12Rock Truck - 30 Ton- After Jan 10111518.55INV #148</t>
  </si>
  <si>
    <t>Corbiere and Sons Contracting986220210916-12Light Truck - Pick up- After Jan 101243.75</t>
  </si>
  <si>
    <t>Corbiere and Sons Contracting986220210916-12Light Truck - Pick up- After Jan 101243.75INV #148</t>
  </si>
  <si>
    <t>Corbiere and Sons Contracting986220210916-12Excavator Thumb - 30 - 50 ton- After Jan 1011134.31</t>
  </si>
  <si>
    <t>Corbiere and Sons Contracting986220210916-12Excavator Thumb - 30 - 50 ton- After Jan 1011134.31INV #148</t>
  </si>
  <si>
    <t>Corbiere and Sons Contracting986220210916-12Excavator - 30 ton- After Jan 10111522.95</t>
  </si>
  <si>
    <t>Corbiere and Sons Contracting986220210916-12Excavator - 30 ton- After Jan 10111522.95INV #148</t>
  </si>
  <si>
    <t>20210916-11</t>
  </si>
  <si>
    <t>Road work on Ripple Creek</t>
  </si>
  <si>
    <t>Ripple Lake</t>
  </si>
  <si>
    <t>Corbiere and Sons Contracting986120210916-11Operator - Principle - After Jan 10241800</t>
  </si>
  <si>
    <t>Corbiere and Sons Contracting986120210916-11Operator - Principle - After Jan 10241800INV #148</t>
  </si>
  <si>
    <t>Corbiere and Sons Contracting986120210916-11L.O.A.3630</t>
  </si>
  <si>
    <t>Corbiere and Sons Contracting986120210916-11L.O.A.3630INV #148</t>
  </si>
  <si>
    <t>Corbiere and Sons Contracting986120210916-11Foreman121140</t>
  </si>
  <si>
    <t>Corbiere and Sons Contracting986120210916-11Foreman121140INV #148</t>
  </si>
  <si>
    <t>Corbiere and Sons Contracting986120210916-11Light Truck - Pick up- After Jan 102487.5</t>
  </si>
  <si>
    <t>Corbiere and Sons Contracting986120210916-11Light Truck - Pick up- After Jan 102487.5INV #148</t>
  </si>
  <si>
    <t>Corbiere and Sons Contracting986120210916-11Excavator Thumb - 30 - 50 ton- After Jan 1011134.31</t>
  </si>
  <si>
    <t>Corbiere and Sons Contracting986120210916-11Excavator Thumb - 30 - 50 ton- After Jan 1011134.31INV #148</t>
  </si>
  <si>
    <t>Corbiere and Sons Contracting986120210916-11Excavator - 36 ton- After Jan 10223233.12</t>
  </si>
  <si>
    <t>Corbiere and Sons Contracting986120210916-11Excavator - 36 ton- After Jan 10223233.12INV #148</t>
  </si>
  <si>
    <t>20210916-10</t>
  </si>
  <si>
    <t>Road work from Middleton</t>
  </si>
  <si>
    <t>C210-C213</t>
  </si>
  <si>
    <t>Middleton</t>
  </si>
  <si>
    <t>Corbiere and Sons Contracting986020210916-10Labourer - General - After Jan 1012720</t>
  </si>
  <si>
    <t>Corbiere and Sons Contracting986020210916-10Labourer - General - After Jan 1012720INV #148</t>
  </si>
  <si>
    <t>Corbiere and Sons Contracting986020210916-10Operator - Principle - After Jan 10241800</t>
  </si>
  <si>
    <t>Corbiere and Sons Contracting986020210916-10Operator - Principle - After Jan 10241800INV #148</t>
  </si>
  <si>
    <t>Corbiere and Sons Contracting986020210916-10L.O.A.3630</t>
  </si>
  <si>
    <t>Corbiere and Sons Contracting986020210916-10L.O.A.3630INV #148</t>
  </si>
  <si>
    <t>Corbiere and Sons Contracting986020210916-10Rock Truck - 30 Ton- After Jan 10223037.1</t>
  </si>
  <si>
    <t>Corbiere and Sons Contracting986020210916-10Rock Truck - 30 Ton- After Jan 10223037.1INV #148</t>
  </si>
  <si>
    <t>Corbiere and Sons Contracting986020210916-10Light Truck - Pick up- After Jan 102487.5</t>
  </si>
  <si>
    <t>Corbiere and Sons Contracting986020210916-10Light Truck - Pick up- After Jan 102487.5INV #148</t>
  </si>
  <si>
    <t>Corbiere and Sons Contracting986020210916-10Excavator Thumb - 30 - 50 ton- After Jan 1011134.31</t>
  </si>
  <si>
    <t>Corbiere and Sons Contracting986020210916-10Excavator Thumb - 30 - 50 ton- After Jan 1011134.31INV #148</t>
  </si>
  <si>
    <t>Corbiere and Sons Contracting986020210916-10Excavator - 36 ton- After Jan 10111616.56</t>
  </si>
  <si>
    <t>Corbiere and Sons Contracting986020210916-10Excavator - 36 ton- After Jan 10111616.56INV #148</t>
  </si>
  <si>
    <t>20210915-9</t>
  </si>
  <si>
    <t>Neys Road</t>
  </si>
  <si>
    <t>Corbiere and Sons Contracting985020210915-9Labourer - General - After Jan 10221320</t>
  </si>
  <si>
    <t>Corbiere and Sons Contracting985020210915-9Labourer - General - After Jan 10221320INV #148</t>
  </si>
  <si>
    <t>Corbiere and Sons Contracting985020210915-9Operator - Principle - After Jan 10443300</t>
  </si>
  <si>
    <t>Corbiere and Sons Contracting985020210915-9Operator - Principle - After Jan 10443300INV #148</t>
  </si>
  <si>
    <t>Corbiere and Sons Contracting985020210915-9L.O.A.71470</t>
  </si>
  <si>
    <t>Corbiere and Sons Contracting985020210915-9L.O.A.71470INV #148</t>
  </si>
  <si>
    <t>Corbiere and Sons Contracting985020210915-9Foreman121140</t>
  </si>
  <si>
    <t>Corbiere and Sons Contracting985020210915-9Foreman121140INV #148</t>
  </si>
  <si>
    <t>Corbiere and Sons Contracting985020210915-9Rock Truck - 30 Ton- After Jan 1081104.4</t>
  </si>
  <si>
    <t>Corbiere and Sons Contracting985020210915-9Rock Truck - 30 Ton- After Jan 1081104.4INV #148</t>
  </si>
  <si>
    <t>Corbiere and Sons Contracting985020210915-9Rock Truck - 30 Ton- After Jan 106828.3</t>
  </si>
  <si>
    <t>Corbiere and Sons Contracting985020210915-9Rock Truck - 30 Ton- After Jan 106828.3INV #148</t>
  </si>
  <si>
    <t>Corbiere and Sons Contracting985020210915-9Light Truck - Pick up- After Jan 104975</t>
  </si>
  <si>
    <t>Corbiere and Sons Contracting985020210915-9Light Truck - Pick up- After Jan 104975INV #148</t>
  </si>
  <si>
    <t>Corbiere and Sons Contracting985020210915-9Excavator Thumb - 30 - 50 ton- After Jan 1010122.1</t>
  </si>
  <si>
    <t>Corbiere and Sons Contracting985020210915-9Excavator Thumb - 30 - 50 ton- After Jan 1010122.1INV #148</t>
  </si>
  <si>
    <t>Corbiere and Sons Contracting985020210915-9Excavator - 36 ton- After Jan 10101469.6</t>
  </si>
  <si>
    <t>Corbiere and Sons Contracting985020210915-9Excavator - 36 ton- After Jan 10101469.6INV #148</t>
  </si>
  <si>
    <t>Corbiere and Sons Contracting985020210915-9Excavator - 30 ton- After Jan 10101384.5</t>
  </si>
  <si>
    <t>Corbiere and Sons Contracting985020210915-9Excavator - 30 ton- After Jan 10101384.5INV #148</t>
  </si>
  <si>
    <t>20210915-8</t>
  </si>
  <si>
    <t>Corbiere and Sons Contracting984920210915-8Operator - Principle - After Jan 10332475</t>
  </si>
  <si>
    <t>Corbiere and Sons Contracting984920210915-8Operator - Principle - After Jan 10332475INV #148</t>
  </si>
  <si>
    <t>Corbiere and Sons Contracting984920210915-8L.O.A.3630</t>
  </si>
  <si>
    <t>Corbiere and Sons Contracting984920210915-8L.O.A.3630INV #148</t>
  </si>
  <si>
    <t>Corbiere and Sons Contracting984920210915-8Rock Truck - 30 Ton- After Jan 10101380.5</t>
  </si>
  <si>
    <t>Corbiere and Sons Contracting984920210915-8Rock Truck - 30 Ton- After Jan 10101380.5INV #148</t>
  </si>
  <si>
    <t>Corbiere and Sons Contracting984920210915-8Light Truck - Pick up- After Jan 102487.5</t>
  </si>
  <si>
    <t>Corbiere and Sons Contracting984920210915-8Light Truck - Pick up- After Jan 102487.5INV #148</t>
  </si>
  <si>
    <t>Corbiere and Sons Contracting984920210915-8Excavator - 30 ton- After Jan 10101384.5</t>
  </si>
  <si>
    <t>Corbiere and Sons Contracting984920210915-8Excavator - 30 ton- After Jan 10101384.5INV #148</t>
  </si>
  <si>
    <t>Corbiere and Sons Contracting984920210915-8Dozer D6 or equal- After Jan 10101314.8</t>
  </si>
  <si>
    <t>Corbiere and Sons Contracting984920210915-8Dozer D6 or equal- After Jan 10101314.8INV #148</t>
  </si>
  <si>
    <t>20210915-7</t>
  </si>
  <si>
    <t>Corbiere and Sons Contracting984820210915-7Operator - Principle - After Jan 1011825</t>
  </si>
  <si>
    <t>Corbiere and Sons Contracting984820210915-7Operator - Principle - After Jan 1011825INV #148</t>
  </si>
  <si>
    <t>Corbiere and Sons Contracting984820210915-7L.O.A.2420</t>
  </si>
  <si>
    <t>Corbiere and Sons Contracting984820210915-7L.O.A.2420INV #148</t>
  </si>
  <si>
    <t>Corbiere and Sons Contracting984820210915-7Rock Truck - 30 Ton- After Jan 106828.3</t>
  </si>
  <si>
    <t>Corbiere and Sons Contracting984820210915-7Rock Truck - 30 Ton- After Jan 106828.3INV #148</t>
  </si>
  <si>
    <t>Corbiere and Sons Contracting984820210915-7Light Truck - Pick up- After Jan 101243.75</t>
  </si>
  <si>
    <t>Corbiere and Sons Contracting984820210915-7Light Truck - Pick up- After Jan 101243.75INV #148</t>
  </si>
  <si>
    <t>Corbiere and Sons Contracting984820210915-7Excavator Thumb - 30 - 50 ton- After Jan 10673.26</t>
  </si>
  <si>
    <t>Corbiere and Sons Contracting984820210915-7Excavator Thumb - 30 - 50 ton- After Jan 10673.26INV #148</t>
  </si>
  <si>
    <t>Corbiere and Sons Contracting984820210915-7Excavator - 30 ton- After Jan 106830.7</t>
  </si>
  <si>
    <t>Corbiere and Sons Contracting984820210915-7Excavator - 30 ton- After Jan 106830.7INV #148</t>
  </si>
  <si>
    <t>20210915-6</t>
  </si>
  <si>
    <t>Corbiere and Sons Contracting984720210915-6Labourer - General - After Jan 1012720</t>
  </si>
  <si>
    <t>Corbiere and Sons Contracting984720210915-6Labourer - General - After Jan 1012720INV #148</t>
  </si>
  <si>
    <t>Corbiere and Sons Contracting984720210915-6Operator - Principle - After Jan 1012900</t>
  </si>
  <si>
    <t>Corbiere and Sons Contracting984720210915-6Operator - Principle - After Jan 1012900INV #148</t>
  </si>
  <si>
    <t>Corbiere and Sons Contracting984720210915-6L.O.A.51050</t>
  </si>
  <si>
    <t>Corbiere and Sons Contracting984720210915-6L.O.A.51050INV #148</t>
  </si>
  <si>
    <t>Corbiere and Sons Contracting984720210915-6Foreman121140</t>
  </si>
  <si>
    <t>Corbiere and Sons Contracting984720210915-6Foreman121140INV #148</t>
  </si>
  <si>
    <t>Corbiere and Sons Contracting984720210915-6Rock Truck - 30 Ton- After Jan 106828.3</t>
  </si>
  <si>
    <t>Corbiere and Sons Contracting984720210915-6Rock Truck - 30 Ton- After Jan 106828.3INV #148</t>
  </si>
  <si>
    <t>Corbiere and Sons Contracting984720210915-6Light Truck - Pick up- After Jan 102487.5</t>
  </si>
  <si>
    <t>Corbiere and Sons Contracting984720210915-6Light Truck - Pick up- After Jan 102487.5INV #148</t>
  </si>
  <si>
    <t>Corbiere and Sons Contracting984720210915-6Excavator Thumb - 30 - 50 ton- After Jan 1010.5128.205</t>
  </si>
  <si>
    <t>Corbiere and Sons Contracting984720210915-6Excavator Thumb - 30 - 50 ton- After Jan 1010.5128.205INV #148</t>
  </si>
  <si>
    <t>Corbiere and Sons Contracting984720210915-6Excavator - 36 ton- After Jan 1010.51543.08</t>
  </si>
  <si>
    <t>Corbiere and Sons Contracting984720210915-6Excavator - 36 ton- After Jan 1010.51543.08INV #148</t>
  </si>
  <si>
    <t>20210915-4</t>
  </si>
  <si>
    <t>Corbiere and Sons Contracting984520210915-4Labourer - General - After Jan 105300</t>
  </si>
  <si>
    <t>Corbiere and Sons Contracting984520210915-4Labourer - General - After Jan 105300INV #148</t>
  </si>
  <si>
    <t>Corbiere and Sons Contracting984520210915-4Labourer - General - After Jan 106360</t>
  </si>
  <si>
    <t>Corbiere and Sons Contracting984520210915-4Labourer - General - After Jan 106360INV #148</t>
  </si>
  <si>
    <t>Corbiere and Sons Contracting984520210915-4Operator - Principle - After Jan 105375</t>
  </si>
  <si>
    <t>Corbiere and Sons Contracting984520210915-4Operator - Principle - After Jan 105375INV #148</t>
  </si>
  <si>
    <t>Corbiere and Sons Contracting984520210915-4Operator - Principle - After Jan 1012900</t>
  </si>
  <si>
    <t>Corbiere and Sons Contracting984520210915-4Operator - Principle - After Jan 1012900INV #148</t>
  </si>
  <si>
    <t>Corbiere and Sons Contracting984520210915-4L.O.A.71470</t>
  </si>
  <si>
    <t>Corbiere and Sons Contracting984520210915-4L.O.A.71470INV #148</t>
  </si>
  <si>
    <t>Corbiere and Sons Contracting984520210915-4Foreman4380</t>
  </si>
  <si>
    <t>Corbiere and Sons Contracting984520210915-4Foreman4380INV #148</t>
  </si>
  <si>
    <t>Corbiere and Sons Contracting984520210915-4Rock Truck - 30 Ton- After Jan 10111518.55</t>
  </si>
  <si>
    <t>Corbiere and Sons Contracting984520210915-4Rock Truck - 30 Ton- After Jan 10111518.55INV #148</t>
  </si>
  <si>
    <t>Corbiere and Sons Contracting984520210915-4Light Truck - Pick up- After Jan 103731.25</t>
  </si>
  <si>
    <t>Corbiere and Sons Contracting984520210915-4Light Truck - Pick up- After Jan 103731.25INV #148</t>
  </si>
  <si>
    <t>Corbiere and Sons Contracting984520210915-4Excavator Thumb - 30 - 50 ton- After Jan 1011134.31</t>
  </si>
  <si>
    <t>Corbiere and Sons Contracting984520210915-4Excavator Thumb - 30 - 50 ton- After Jan 1011134.31INV #148</t>
  </si>
  <si>
    <t>Corbiere and Sons Contracting984520210915-4Excavator - 30 ton- After Jan 10111522.95</t>
  </si>
  <si>
    <t>Corbiere and Sons Contracting984520210915-4Excavator - 30 ton- After Jan 10111522.95INV #148</t>
  </si>
  <si>
    <t>Corbiere and Sons Contracting984520210915-4Dozer D6 or equal- After Jan 10111446.28</t>
  </si>
  <si>
    <t>Corbiere and Sons Contracting984520210915-4Dozer D6 or equal- After Jan 10111446.28INV #148</t>
  </si>
  <si>
    <t>20210916-9</t>
  </si>
  <si>
    <t>Float delivering rig mats to Del Lake Road</t>
  </si>
  <si>
    <t>Del lake</t>
  </si>
  <si>
    <t>Corbiere and Sons Contracting985920210916-9Driver - AZ - After Jan 108560</t>
  </si>
  <si>
    <t>Corbiere and Sons Contracting985920210916-9Driver - AZ - After Jan 108560INV #148</t>
  </si>
  <si>
    <t>Corbiere and Sons Contracting985920210916-9L.O.A.1210</t>
  </si>
  <si>
    <t>Corbiere and Sons Contracting985920210916-9L.O.A.1210INV #148</t>
  </si>
  <si>
    <t>Corbiere and Sons Contracting985920210916-9Tractor Trailer - 60 Ton- After Jan 108979.12</t>
  </si>
  <si>
    <t>Corbiere and Sons Contracting985920210916-9Tractor Trailer - 60 Ton- After Jan 108979.12INV #148</t>
  </si>
  <si>
    <t>20210916-4</t>
  </si>
  <si>
    <t>Gravel Hauling to Hare Lake road stockpile from Cress Pit</t>
  </si>
  <si>
    <t>Corbiere and Sons Contracting985420210916-4Driver - AZ - After Jan 1042.52975</t>
  </si>
  <si>
    <t>Corbiere and Sons Contracting985420210916-4Driver - AZ - After Jan 1042.52975INV #148</t>
  </si>
  <si>
    <t>Corbiere and Sons Contracting985420210916-4Driver - AZ - After Jan 10694830</t>
  </si>
  <si>
    <t>Corbiere and Sons Contracting985420210916-4Driver - AZ - After Jan 10694830INV #148</t>
  </si>
  <si>
    <t>Corbiere and Sons Contracting985420210916-4L.O.A.112310</t>
  </si>
  <si>
    <t>Corbiere and Sons Contracting985420210916-4L.O.A.112310INV #148</t>
  </si>
  <si>
    <t>Construction Coordinator</t>
  </si>
  <si>
    <t>80</t>
  </si>
  <si>
    <t>Corbiere and Sons Contracting985420210916-4Construction Coordinator7560</t>
  </si>
  <si>
    <t>Corbiere and Sons Contracting985420210916-4Construction Coordinator7560INV #148</t>
  </si>
  <si>
    <t>Corbiere and Sons Contracting985420210916-4Light Truck - Pick up- After Jan 101243.75</t>
  </si>
  <si>
    <t>Corbiere and Sons Contracting985420210916-4Light Truck - Pick up- After Jan 101243.75INV #148</t>
  </si>
  <si>
    <t>Dump - Triaxle- After Jan 10</t>
  </si>
  <si>
    <t>41.4</t>
  </si>
  <si>
    <t>Corbiere and Sons Contracting985420210916-4Dump - Triaxle- After Jan 1042.52346</t>
  </si>
  <si>
    <t>Corbiere and Sons Contracting985420210916-4Dump - Triaxle- After Jan 1042.52346INV #148</t>
  </si>
  <si>
    <t>Corbiere and Sons Contracting985420210916-4Dump - Triaxle- After Jan 10693808.8</t>
  </si>
  <si>
    <t>Corbiere and Sons Contracting985420210916-4Dump - Triaxle- After Jan 10693808.8INV #148</t>
  </si>
  <si>
    <t>20210915-3</t>
  </si>
  <si>
    <t>Corbiere and Sons Contracting984420210915-3Driver - AZ - After Jan 10563920</t>
  </si>
  <si>
    <t>Corbiere and Sons Contracting984420210915-3Driver - AZ - After Jan 10563920INV #148</t>
  </si>
  <si>
    <t>Corbiere and Sons Contracting984420210915-3Driver - AZ - After Jan 1068.54795</t>
  </si>
  <si>
    <t>Corbiere and Sons Contracting984420210915-3Driver - AZ - After Jan 1068.54795INV #148</t>
  </si>
  <si>
    <t>Corbiere and Sons Contracting984420210915-3Operator - Principle - After Jan 1012900</t>
  </si>
  <si>
    <t>Corbiere and Sons Contracting984420210915-3Operator - Principle - After Jan 1012900INV #148</t>
  </si>
  <si>
    <t>Corbiere and Sons Contracting984420210915-3L.O.A.122520</t>
  </si>
  <si>
    <t>Corbiere and Sons Contracting984420210915-3L.O.A.122520INV #148</t>
  </si>
  <si>
    <t>Corbiere and Sons Contracting984420210915-3Foreman4380</t>
  </si>
  <si>
    <t>Corbiere and Sons Contracting984420210915-3Foreman4380INV #148</t>
  </si>
  <si>
    <t>Corbiere and Sons Contracting984420210915-3Construction Coordinator7560</t>
  </si>
  <si>
    <t>Corbiere and Sons Contracting984420210915-3Construction Coordinator7560INV #148</t>
  </si>
  <si>
    <t>Corbiere and Sons Contracting984420210915-3Light Truck - Pick up- After Jan 102487.5</t>
  </si>
  <si>
    <t>Corbiere and Sons Contracting984420210915-3Light Truck - Pick up- After Jan 102487.5INV #148</t>
  </si>
  <si>
    <t>Corbiere and Sons Contracting984420210915-3Dump - Triaxle- After Jan 10563091.2</t>
  </si>
  <si>
    <t>Corbiere and Sons Contracting984420210915-3Dump - Triaxle- After Jan 10563091.2INV #148</t>
  </si>
  <si>
    <t>Corbiere and Sons Contracting984420210915-3Dump - Triaxle- After Jan 1069.53836.4</t>
  </si>
  <si>
    <t>Corbiere and Sons Contracting984420210915-3Dump - Triaxle- After Jan 1069.53836.4INV #148</t>
  </si>
  <si>
    <t>Corbiere and Sons Contracting984420210915-3Excavator Thumb - 30 - 50 ton- After Jan 1011134.31</t>
  </si>
  <si>
    <t>Corbiere and Sons Contracting984420210915-3Excavator Thumb - 30 - 50 ton- After Jan 1011134.31INV #148</t>
  </si>
  <si>
    <t>Corbiere and Sons Contracting984420210915-3Excavator - 36 ton- After Jan 10111616.56</t>
  </si>
  <si>
    <t>Corbiere and Sons Contracting984420210915-3Excavator - 36 ton- After Jan 10111616.56INV #148</t>
  </si>
  <si>
    <t>20210914-4</t>
  </si>
  <si>
    <t>Corbiere and Sons Contracting984120210914-4Driver - AZ - After Jan 1069.54865</t>
  </si>
  <si>
    <t>Corbiere and Sons Contracting984120210914-4Driver - AZ - After Jan 1069.54865INV #148</t>
  </si>
  <si>
    <t>Corbiere and Sons Contracting984120210914-4Operator - Principle - After Jan 1012900</t>
  </si>
  <si>
    <t>Corbiere and Sons Contracting984120210914-4Operator - Principle - After Jan 1012900INV #148</t>
  </si>
  <si>
    <t>Corbiere and Sons Contracting984120210914-4L.O.A.71470</t>
  </si>
  <si>
    <t>Corbiere and Sons Contracting984120210914-4L.O.A.71470INV #148</t>
  </si>
  <si>
    <t>Corbiere and Sons Contracting984120210914-4Construction Coordinator7560</t>
  </si>
  <si>
    <t>Corbiere and Sons Contracting984120210914-4Construction Coordinator7560INV #148</t>
  </si>
  <si>
    <t>Corbiere and Sons Contracting984120210914-4Light Truck - Pick up- After Jan 102487.5</t>
  </si>
  <si>
    <t>Corbiere and Sons Contracting984120210914-4Light Truck - Pick up- After Jan 102487.5INV #148</t>
  </si>
  <si>
    <t>Corbiere and Sons Contracting984120210914-4Dump - Triaxle- After Jan 1069.53836.4</t>
  </si>
  <si>
    <t>Corbiere and Sons Contracting984120210914-4Dump - Triaxle- After Jan 1069.53836.4INV #148</t>
  </si>
  <si>
    <t>Corbiere and Sons Contracting984120210914-4Excavator Thumb - 30 - 50 ton- After Jan 1011134.31</t>
  </si>
  <si>
    <t>Corbiere and Sons Contracting984120210914-4Excavator Thumb - 30 - 50 ton- After Jan 1011134.31INV #148</t>
  </si>
  <si>
    <t>Corbiere and Sons Contracting984120210914-4Excavator - 36 ton- After Jan 10111616.56</t>
  </si>
  <si>
    <t>Corbiere and Sons Contracting984120210914-4Excavator - 36 ton- After Jan 10111616.56INV #148</t>
  </si>
  <si>
    <t>20210913-5</t>
  </si>
  <si>
    <t>Gravel Hauling from Cress Pit to Hare Lake Road Stock Pile - 6 Trucks for day + Previous day travel - Tickets attached.</t>
  </si>
  <si>
    <t>Corbiere and Sons Contracting984020210913-5Driver - AZ - After Jan 101419870</t>
  </si>
  <si>
    <t>Corbiere and Sons Contracting984020210913-5Driver - AZ - After Jan 101419870INV #148</t>
  </si>
  <si>
    <t>Corbiere and Sons Contracting984020210913-5Operator - Principle - After Jan 1012900</t>
  </si>
  <si>
    <t>Corbiere and Sons Contracting984020210913-5Operator - Principle - After Jan 1012900INV #148</t>
  </si>
  <si>
    <t>Corbiere and Sons Contracting984020210913-5L.O.A.142940</t>
  </si>
  <si>
    <t>Corbiere and Sons Contracting984020210913-5L.O.A.142940INV #148</t>
  </si>
  <si>
    <t>Corbiere and Sons Contracting984020210913-5Construction Coordinator7560</t>
  </si>
  <si>
    <t>Corbiere and Sons Contracting984020210913-5Construction Coordinator7560INV #148</t>
  </si>
  <si>
    <t>Corbiere and Sons Contracting984020210913-5Light Truck - Pick up- After Jan 102487.5</t>
  </si>
  <si>
    <t>Corbiere and Sons Contracting984020210913-5Light Truck - Pick up- After Jan 102487.5INV #148</t>
  </si>
  <si>
    <t>Corbiere and Sons Contracting984020210913-5Dump - Triaxle- After Jan 101417783.2</t>
  </si>
  <si>
    <t>Corbiere and Sons Contracting984020210913-5Dump - Triaxle- After Jan 101417783.2INV #148</t>
  </si>
  <si>
    <t>Corbiere and Sons Contracting984020210913-5Excavator Thumb - 30 - 50 ton- After Jan 1011134.31</t>
  </si>
  <si>
    <t>Corbiere and Sons Contracting984020210913-5Excavator Thumb - 30 - 50 ton- After Jan 1011134.31INV #148</t>
  </si>
  <si>
    <t>Corbiere and Sons Contracting984020210913-5Excavator - 36 ton- After Jan 10111616.56</t>
  </si>
  <si>
    <t>Corbiere and Sons Contracting984020210913-5Excavator - 36 ton- After Jan 10111616.56INV #148</t>
  </si>
  <si>
    <t>20210927-8</t>
  </si>
  <si>
    <t>Road building activities on Hare Lake road</t>
  </si>
  <si>
    <t>C258-C267</t>
  </si>
  <si>
    <t>Hare Lake</t>
  </si>
  <si>
    <t>Corbiere and Sons Contracting1007420210927-8Labourer - General - After Jan 108480</t>
  </si>
  <si>
    <t>Corbiere and Sons Contracting1007420210927-8Labourer - General - After Jan 108480INV #149</t>
  </si>
  <si>
    <t>Corbiere and Sons Contracting1007420210927-8Operator - Principle - After Jan 10322400</t>
  </si>
  <si>
    <t>Corbiere and Sons Contracting1007420210927-8Operator - Principle - After Jan 10322400INV #149</t>
  </si>
  <si>
    <t>Corbiere and Sons Contracting1007420210927-8L.O.A.4840</t>
  </si>
  <si>
    <t>Corbiere and Sons Contracting1007420210927-8L.O.A.4840INV #149</t>
  </si>
  <si>
    <t>Corbiere and Sons Contracting1007420210927-8Rock Truck - 30 Ton- After Jan 10111518.55</t>
  </si>
  <si>
    <t>Corbiere and Sons Contracting1007420210927-8Rock Truck - 30 Ton- After Jan 10111518.55INV #149</t>
  </si>
  <si>
    <t>Corbiere and Sons Contracting1007420210927-8Light Truck - Pick up- After Jan 103731.25</t>
  </si>
  <si>
    <t>Corbiere and Sons Contracting1007420210927-8Light Truck - Pick up- After Jan 103731.25INV #149</t>
  </si>
  <si>
    <t>Corbiere and Sons Contracting1007420210927-8Excavator Thumb - 30 - 50 ton- After Jan 10785.47</t>
  </si>
  <si>
    <t>Corbiere and Sons Contracting1007420210927-8Excavator Thumb - 30 - 50 ton- After Jan 10785.47INV #149</t>
  </si>
  <si>
    <t>Corbiere and Sons Contracting1007420210927-8Excavator - 30 ton- After Jan 107969.15</t>
  </si>
  <si>
    <t>Corbiere and Sons Contracting1007420210927-8Excavator - 30 ton- After Jan 107969.15INV #149</t>
  </si>
  <si>
    <t>Corbiere and Sons Contracting1007420210927-8Excavator - 30 ton- After Jan 10111522.95</t>
  </si>
  <si>
    <t>Corbiere and Sons Contracting1007420210927-8Excavator - 30 ton- After Jan 10111522.95INV #149</t>
  </si>
  <si>
    <t>20210927-7</t>
  </si>
  <si>
    <t>Road Building activities on Neys Road</t>
  </si>
  <si>
    <t>C219-C236</t>
  </si>
  <si>
    <t>Corbiere and Sons Contracting1007320210927-7Labourer - General - After Jan 1012720</t>
  </si>
  <si>
    <t>Corbiere and Sons Contracting1007320210927-7Labourer - General - After Jan 1012720INV #149</t>
  </si>
  <si>
    <t>Corbiere and Sons Contracting1007320210927-7Driver - AZ - After Jan 10221540</t>
  </si>
  <si>
    <t>Corbiere and Sons Contracting1007320210927-7Driver - AZ - After Jan 10221540INV #149</t>
  </si>
  <si>
    <t>Corbiere and Sons Contracting1007320210927-7Driver - AZ - After Jan 103210</t>
  </si>
  <si>
    <t>Corbiere and Sons Contracting1007320210927-7Driver - AZ - After Jan 103210INV #149</t>
  </si>
  <si>
    <t>Corbiere and Sons Contracting1007320210927-7Operator - Principle - After Jan 10765700</t>
  </si>
  <si>
    <t>Corbiere and Sons Contracting1007320210927-7Operator - Principle - After Jan 10765700INV #149</t>
  </si>
  <si>
    <t>Corbiere and Sons Contracting1007320210927-7L.O.A.91890</t>
  </si>
  <si>
    <t>Corbiere and Sons Contracting1007320210927-7L.O.A.91890INV #149</t>
  </si>
  <si>
    <t>Corbiere and Sons Contracting1007320210927-7Foreman121140</t>
  </si>
  <si>
    <t>Corbiere and Sons Contracting1007320210927-7Foreman121140INV #149</t>
  </si>
  <si>
    <t>Corbiere and Sons Contracting1007320210927-7Tractor Trailer - 60 Ton- After Jan 10253059.75</t>
  </si>
  <si>
    <t>Corbiere and Sons Contracting1007320210927-7Tractor Trailer - 60 Ton- After Jan 10253059.75INV #149</t>
  </si>
  <si>
    <t>Corbiere and Sons Contracting1007320210927-7Rock Truck - 30 Ton- After Jan 10364969.8</t>
  </si>
  <si>
    <t>Corbiere and Sons Contracting1007320210927-7Rock Truck - 30 Ton- After Jan 10364969.8INV #149</t>
  </si>
  <si>
    <t>Corbiere and Sons Contracting1007320210927-7Light Truck - Pick up- After Jan 104975</t>
  </si>
  <si>
    <t>Corbiere and Sons Contracting1007320210927-7Light Truck - Pick up- After Jan 104975INV #149</t>
  </si>
  <si>
    <t>ATV - Side by Side w/ roll bar- After Jan 10</t>
  </si>
  <si>
    <t>13.84</t>
  </si>
  <si>
    <t>Corbiere and Sons Contracting1007320210927-7ATV - Side by Side w/ roll bar- After Jan 1010184.5</t>
  </si>
  <si>
    <t>Corbiere and Sons Contracting1007320210927-7ATV - Side by Side w/ roll bar- After Jan 1010184.5INV #149</t>
  </si>
  <si>
    <t>Corbiere and Sons Contracting1007320210927-7Excavator Thumb - 30 - 50 ton- After Jan 1011134.31</t>
  </si>
  <si>
    <t>Corbiere and Sons Contracting1007320210927-7Excavator Thumb - 30 - 50 ton- After Jan 1011134.31INV #149</t>
  </si>
  <si>
    <t>Corbiere and Sons Contracting1007320210927-7Excavator - 36 ton- After Jan 10111616.56</t>
  </si>
  <si>
    <t>Corbiere and Sons Contracting1007320210927-7Excavator - 36 ton- After Jan 10111616.56INV #149</t>
  </si>
  <si>
    <t>Corbiere and Sons Contracting1007320210927-7Excavator - 30 ton- After Jan 10111522.95</t>
  </si>
  <si>
    <t>Corbiere and Sons Contracting1007320210927-7Excavator - 30 ton- After Jan 10111522.95INV #149</t>
  </si>
  <si>
    <t>Corbiere and Sons Contracting1007320210927-7Dozer D6 or equal- After Jan 10111446.28</t>
  </si>
  <si>
    <t>Corbiere and Sons Contracting1007320210927-7Dozer D6 or equal- After Jan 10111446.28INV #149</t>
  </si>
  <si>
    <t>20210927-6</t>
  </si>
  <si>
    <t>Road building activities on Little Red Sucker Creek Road</t>
  </si>
  <si>
    <t>C248-C257</t>
  </si>
  <si>
    <t>Little Red Sucker</t>
  </si>
  <si>
    <t>Corbiere and Sons Contracting1007220210927-6Operator - Principle - After Jan 10362700</t>
  </si>
  <si>
    <t>Corbiere and Sons Contracting1007220210927-6Operator - Principle - After Jan 10362700INV #149</t>
  </si>
  <si>
    <t>Corbiere and Sons Contracting1007220210927-6L.O.A.3630</t>
  </si>
  <si>
    <t>Corbiere and Sons Contracting1007220210927-6L.O.A.3630INV #149</t>
  </si>
  <si>
    <t>Corbiere and Sons Contracting1007220210927-6Light Truck - Pick up- After Jan 102487.5</t>
  </si>
  <si>
    <t>Corbiere and Sons Contracting1007220210927-6Light Truck - Pick up- After Jan 102487.5INV #149</t>
  </si>
  <si>
    <t>Corbiere and Sons Contracting1007220210927-6Excavator Thumb - 30 - 50 ton- After Jan 1011134.31</t>
  </si>
  <si>
    <t>Corbiere and Sons Contracting1007220210927-6Excavator Thumb - 30 - 50 ton- After Jan 1011134.31INV #149</t>
  </si>
  <si>
    <t>Corbiere and Sons Contracting1007220210927-6Excavator - 36 ton- After Jan 10101469.6</t>
  </si>
  <si>
    <t>Corbiere and Sons Contracting1007220210927-6Excavator - 36 ton- After Jan 10101469.6INV #149</t>
  </si>
  <si>
    <t>Corbiere and Sons Contracting1007220210927-6Excavator - 30 ton- After Jan 10111522.95</t>
  </si>
  <si>
    <t>Corbiere and Sons Contracting1007220210927-6Excavator - 30 ton- After Jan 10111522.95INV #149</t>
  </si>
  <si>
    <t>Corbiere and Sons Contracting1007220210927-6Dozer D6 or equal- After Jan 10111446.28</t>
  </si>
  <si>
    <t>Corbiere and Sons Contracting1007220210927-6Dozer D6 or equal- After Jan 10111446.28INV #149</t>
  </si>
  <si>
    <t>20210927-17</t>
  </si>
  <si>
    <t>Road building activities on Dead Horse</t>
  </si>
  <si>
    <t>C203-C209</t>
  </si>
  <si>
    <t>Dead Horse Creek</t>
  </si>
  <si>
    <t>58</t>
  </si>
  <si>
    <t>Corbiere and Sons Contracting1008320210927-17Operator - Principle - After Jan 10564200</t>
  </si>
  <si>
    <t>Corbiere and Sons Contracting1008320210927-17Operator - Principle - After Jan 10564200INV #149</t>
  </si>
  <si>
    <t>Corbiere and Sons Contracting1008320210927-17Foreman121140</t>
  </si>
  <si>
    <t>Corbiere and Sons Contracting1008320210927-17Foreman121140INV #149</t>
  </si>
  <si>
    <t>Corbiere and Sons Contracting1008320210927-17Rock Truck - 30 Ton- After Jan 10223037.1</t>
  </si>
  <si>
    <t>Corbiere and Sons Contracting1008320210927-17Rock Truck - 30 Ton- After Jan 10223037.1INV #149</t>
  </si>
  <si>
    <t>Corbiere and Sons Contracting1008320210927-17Light Truck - Pick up- After Jan 104975</t>
  </si>
  <si>
    <t>Corbiere and Sons Contracting1008320210927-17Light Truck - Pick up- After Jan 104975INV #149</t>
  </si>
  <si>
    <t>Corbiere and Sons Contracting1008320210927-17Excavator Thumb - 30 - 50 ton- After Jan 1011134.31</t>
  </si>
  <si>
    <t>Corbiere and Sons Contracting1008320210927-17Excavator Thumb - 30 - 50 ton- After Jan 1011134.31INV #149</t>
  </si>
  <si>
    <t>Corbiere and Sons Contracting1008320210927-17Excavator Thumb - 30 - 50 ton- After Jan 109109.89</t>
  </si>
  <si>
    <t>Corbiere and Sons Contracting1008320210927-17Excavator Thumb - 30 - 50 ton- After Jan 109109.89INV #149</t>
  </si>
  <si>
    <t>Corbiere and Sons Contracting1008320210927-17Excavator - 36 ton- After Jan 10111616.56</t>
  </si>
  <si>
    <t>Corbiere and Sons Contracting1008320210927-17Excavator - 36 ton- After Jan 10111616.56INV #149</t>
  </si>
  <si>
    <t>Corbiere and Sons Contracting1008320210927-17Excavator - 36 ton- After Jan 1091322.64</t>
  </si>
  <si>
    <t>Corbiere and Sons Contracting1008320210927-17Excavator - 36 ton- After Jan 1091322.64INV #149</t>
  </si>
  <si>
    <t>Corbiere and Sons Contracting1008320210927-17Excavator - 30 ton- After Jan 10111522.95</t>
  </si>
  <si>
    <t>Corbiere and Sons Contracting1008320210927-17Excavator - 30 ton- After Jan 10111522.95INV #149</t>
  </si>
  <si>
    <t>20210927-16</t>
  </si>
  <si>
    <t>Road building activities on Ripple Creek</t>
  </si>
  <si>
    <t>Corbiere and Sons Contracting1008220210927-16Operator - Principle - After Jan 10362700</t>
  </si>
  <si>
    <t>Corbiere and Sons Contracting1008220210927-16Operator - Principle - After Jan 10362700INV #149</t>
  </si>
  <si>
    <t>Corbiere and Sons Contracting1008220210927-16L.O.A.3630</t>
  </si>
  <si>
    <t>Corbiere and Sons Contracting1008220210927-16L.O.A.3630INV #149</t>
  </si>
  <si>
    <t>Corbiere and Sons Contracting1008220210927-16Rock Truck - 30 Ton- After Jan 10111518.55</t>
  </si>
  <si>
    <t>Corbiere and Sons Contracting1008220210927-16Rock Truck - 30 Ton- After Jan 10111518.55INV #149</t>
  </si>
  <si>
    <t>Corbiere and Sons Contracting1008220210927-16Light Truck - Pick up- After Jan 102487.5</t>
  </si>
  <si>
    <t>Corbiere and Sons Contracting1008220210927-16Light Truck - Pick up- After Jan 102487.5INV #149</t>
  </si>
  <si>
    <t>Corbiere and Sons Contracting1008220210927-16Excavator Thumb - 30 - 50 ton- After Jan 1011134.31</t>
  </si>
  <si>
    <t>Corbiere and Sons Contracting1008220210927-16Excavator Thumb - 30 - 50 ton- After Jan 1011134.31INV #149</t>
  </si>
  <si>
    <t>Corbiere and Sons Contracting1008220210927-16Excavator - 36 ton- After Jan 10111616.56</t>
  </si>
  <si>
    <t>Corbiere and Sons Contracting1008220210927-16Excavator - 36 ton- After Jan 10111616.56INV #149</t>
  </si>
  <si>
    <t>Corbiere and Sons Contracting1008220210927-16Dozer D6 or equal- After Jan 10111446.28</t>
  </si>
  <si>
    <t>Corbiere and Sons Contracting1008220210927-16Dozer D6 or equal- After Jan 10111446.28INV #149</t>
  </si>
  <si>
    <t>20210927-15</t>
  </si>
  <si>
    <t>Road building acvitites on Mink Creek - Leslie was floated over to get started</t>
  </si>
  <si>
    <t>C237-C247</t>
  </si>
  <si>
    <t>Mink Creek</t>
  </si>
  <si>
    <t>Corbiere and Sons Contracting1008120210927-15Operator - Principle - After Jan 10151125</t>
  </si>
  <si>
    <t>Corbiere and Sons Contracting1008120210927-15Operator - Principle - After Jan 10151125INV #149</t>
  </si>
  <si>
    <t>Corbiere and Sons Contracting1008120210927-15L.O.A.1210</t>
  </si>
  <si>
    <t>Corbiere and Sons Contracting1008120210927-15L.O.A.1210INV #149</t>
  </si>
  <si>
    <t>Corbiere and Sons Contracting1008120210927-15Light Truck - Pick up- After Jan 101243.75</t>
  </si>
  <si>
    <t>Corbiere and Sons Contracting1008120210927-15Light Truck - Pick up- After Jan 101243.75INV #149</t>
  </si>
  <si>
    <t>Corbiere and Sons Contracting1008120210927-15Excavator Thumb - 30 - 50 ton- After Jan 10112.21</t>
  </si>
  <si>
    <t>Corbiere and Sons Contracting1008120210927-15Excavator Thumb - 30 - 50 ton- After Jan 10112.21INV #149</t>
  </si>
  <si>
    <t>Corbiere and Sons Contracting1008120210927-15Excavator - 36 ton- After Jan 101146.96</t>
  </si>
  <si>
    <t>Corbiere and Sons Contracting1008120210927-15Excavator - 36 ton- After Jan 101146.96INV #149</t>
  </si>
  <si>
    <t>Corbiere and Sons Contracting1008120210927-15Excavator - 36 ton- After Jan 10111616.56</t>
  </si>
  <si>
    <t>Corbiere and Sons Contracting1008120210927-15Excavator - 36 ton- After Jan 10111616.56INV #149</t>
  </si>
  <si>
    <t>20210927-14</t>
  </si>
  <si>
    <t>Crew floated from Middleton and getting started at this site</t>
  </si>
  <si>
    <t>C215-C216</t>
  </si>
  <si>
    <t>Little Pic River</t>
  </si>
  <si>
    <t>Corbiere and Sons Contracting1008020210927-14Driver - AZ - After Jan 1010700</t>
  </si>
  <si>
    <t>Corbiere and Sons Contracting1008020210927-14Driver - AZ - After Jan 1010700INV #149</t>
  </si>
  <si>
    <t>Corbiere and Sons Contracting1008020210927-14Operator - Principle - After Jan 10201500</t>
  </si>
  <si>
    <t>Corbiere and Sons Contracting1008020210927-14Operator - Principle - After Jan 10201500INV #149</t>
  </si>
  <si>
    <t>Corbiere and Sons Contracting1008020210927-14L.O.A.2420</t>
  </si>
  <si>
    <t>Corbiere and Sons Contracting1008020210927-14L.O.A.2420INV #149</t>
  </si>
  <si>
    <t>Corbiere and Sons Contracting1008020210927-14Tractor Trailer - 60 Ton- After Jan 10101223.9</t>
  </si>
  <si>
    <t>Corbiere and Sons Contracting1008020210927-14Tractor Trailer - 60 Ton- After Jan 10101223.9INV #149</t>
  </si>
  <si>
    <t>Corbiere and Sons Contracting1008020210927-14Rock Truck - 30 Ton- After Jan 102.5345.125</t>
  </si>
  <si>
    <t>Corbiere and Sons Contracting1008020210927-14Rock Truck - 30 Ton- After Jan 102.5345.125INV #149</t>
  </si>
  <si>
    <t>Corbiere and Sons Contracting1008020210927-14Excavator Thumb - 30 - 50 ton- After Jan 1011134.31</t>
  </si>
  <si>
    <t>Corbiere and Sons Contracting1008020210927-14Excavator Thumb - 30 - 50 ton- After Jan 1011134.31INV #149</t>
  </si>
  <si>
    <t>Corbiere and Sons Contracting1008020210927-14Excavator - 36 ton- After Jan 10111616.56</t>
  </si>
  <si>
    <t>Corbiere and Sons Contracting1008020210927-14Excavator - 36 ton- After Jan 10111616.56INV #149</t>
  </si>
  <si>
    <t>Corbiere and Sons Contracting1008020210927-14Dozer D6 or equal- After Jan 102.5328.7</t>
  </si>
  <si>
    <t>Corbiere and Sons Contracting1008020210927-14Dozer D6 or equal- After Jan 102.5328.7INV #149</t>
  </si>
  <si>
    <t>20210927-12</t>
  </si>
  <si>
    <t>Road building activities on Middleton - Completed at 3pm/4pm and floated over to Little Pic/Mink</t>
  </si>
  <si>
    <t>Corbiere and Sons Contracting1007820210927-12Operator - Principle - After Jan 10322400</t>
  </si>
  <si>
    <t>Corbiere and Sons Contracting1007820210927-12Operator - Principle - After Jan 10322400INV #149</t>
  </si>
  <si>
    <t>Corbiere and Sons Contracting1007820210927-12L.O.A.51050</t>
  </si>
  <si>
    <t>Corbiere and Sons Contracting1007820210927-12L.O.A.51050INV #149</t>
  </si>
  <si>
    <t>Corbiere and Sons Contracting1007820210927-12Foreman121140</t>
  </si>
  <si>
    <t>Corbiere and Sons Contracting1007820210927-12Foreman121140INV #149</t>
  </si>
  <si>
    <t>Corbiere and Sons Contracting1007820210927-12Rock Truck - 30 Ton- After Jan 10162208.8</t>
  </si>
  <si>
    <t>Corbiere and Sons Contracting1007820210927-12Rock Truck - 30 Ton- After Jan 10162208.8INV #149</t>
  </si>
  <si>
    <t>Corbiere and Sons Contracting1007820210927-12Light Truck - Pick up- After Jan 103731.25</t>
  </si>
  <si>
    <t>Corbiere and Sons Contracting1007820210927-12Light Truck - Pick up- After Jan 103731.25INV #149</t>
  </si>
  <si>
    <t>Corbiere and Sons Contracting1007820210927-12Excavator Thumb - 30 - 50 ton- After Jan 10897.68</t>
  </si>
  <si>
    <t>Corbiere and Sons Contracting1007820210927-12Excavator Thumb - 30 - 50 ton- After Jan 10897.68INV #149</t>
  </si>
  <si>
    <t>Corbiere and Sons Contracting1007820210927-12Excavator - 36 ton- After Jan 1081175.68</t>
  </si>
  <si>
    <t>Corbiere and Sons Contracting1007820210927-12Excavator - 36 ton- After Jan 1081175.68INV #149</t>
  </si>
  <si>
    <t>Corbiere and Sons Contracting1007820210927-12Dozer D6 or equal- After Jan 1081051.84</t>
  </si>
  <si>
    <t>Corbiere and Sons Contracting1007820210927-12Dozer D6 or equal- After Jan 1081051.84INV #149</t>
  </si>
  <si>
    <t>20210927-10</t>
  </si>
  <si>
    <t>Road building activities on Del Lake Road</t>
  </si>
  <si>
    <t>Del Lake West</t>
  </si>
  <si>
    <t>Corbiere and Sons Contracting1007620210927-10Labourer - General - After Jan 108480</t>
  </si>
  <si>
    <t>Corbiere and Sons Contracting1007620210927-10Labourer - General - After Jan 108480INV #149</t>
  </si>
  <si>
    <t>Corbiere and Sons Contracting1007620210927-10Operator - Principle - After Jan 10564200</t>
  </si>
  <si>
    <t>Corbiere and Sons Contracting1007620210927-10Operator - Principle - After Jan 10564200INV #149</t>
  </si>
  <si>
    <t>Corbiere and Sons Contracting1007620210927-10L.O.A.71470</t>
  </si>
  <si>
    <t>Corbiere and Sons Contracting1007620210927-10L.O.A.71470INV #149</t>
  </si>
  <si>
    <t>Corbiere and Sons Contracting1007620210927-10Foreman121140</t>
  </si>
  <si>
    <t>Corbiere and Sons Contracting1007620210927-10Foreman121140INV #149</t>
  </si>
  <si>
    <t>Corbiere and Sons Contracting1007620210927-10Rock Truck - 30 Ton- After Jan 10111518.55</t>
  </si>
  <si>
    <t>Corbiere and Sons Contracting1007620210927-10Rock Truck - 30 Ton- After Jan 10111518.55INV #149</t>
  </si>
  <si>
    <t>Corbiere and Sons Contracting1007620210927-10Light Truck - Pick up- After Jan 102487.5</t>
  </si>
  <si>
    <t>Corbiere and Sons Contracting1007620210927-10Light Truck - Pick up- After Jan 102487.5INV #149</t>
  </si>
  <si>
    <t>Corbiere and Sons Contracting1007620210927-10ATV - Side by Side w/ roll bar- After Jan 1010184.5</t>
  </si>
  <si>
    <t>Corbiere and Sons Contracting1007620210927-10ATV - Side by Side w/ roll bar- After Jan 1010184.5INV #149</t>
  </si>
  <si>
    <t>Corbiere and Sons Contracting1007620210927-10Excavator Hammer - 30 - 50 ton- After Jan 1011697.18</t>
  </si>
  <si>
    <t>Corbiere and Sons Contracting1007620210927-10Excavator Hammer - 30 - 50 ton- After Jan 1011697.18INV #149</t>
  </si>
  <si>
    <t>Corbiere and Sons Contracting1007620210927-10Excavator - 36 ton- After Jan 10223233.12</t>
  </si>
  <si>
    <t>Corbiere and Sons Contracting1007620210927-10Excavator - 36 ton- After Jan 10223233.12INV #149</t>
  </si>
  <si>
    <t>Corbiere and Sons Contracting1007620210927-10Excavator - 30 ton- After Jan 107969.15</t>
  </si>
  <si>
    <t>Corbiere and Sons Contracting1007620210927-10Excavator - 30 ton- After Jan 107969.15INV #149</t>
  </si>
  <si>
    <t>Corbiere and Sons Contracting1007620210927-10Dozer D6 or equal- After Jan 10111446.28</t>
  </si>
  <si>
    <t>Corbiere and Sons Contracting1007620210927-10Dozer D6 or equal- After Jan 10111446.28INV #149</t>
  </si>
  <si>
    <t>20210926-9</t>
  </si>
  <si>
    <t>Corbiere and Sons Contracting1005720210926-9Operator - Principle - After Jan 10604500</t>
  </si>
  <si>
    <t>Corbiere and Sons Contracting1005720210926-9Operator - Principle - After Jan 10604500INV #149</t>
  </si>
  <si>
    <t>Corbiere and Sons Contracting1005720210926-9L.O.A.61260</t>
  </si>
  <si>
    <t>Corbiere and Sons Contracting1005720210926-9L.O.A.61260INV #149</t>
  </si>
  <si>
    <t>Corbiere and Sons Contracting1005720210926-9Foreman121140</t>
  </si>
  <si>
    <t>Corbiere and Sons Contracting1005720210926-9Foreman121140INV #149</t>
  </si>
  <si>
    <t>Corbiere and Sons Contracting1005720210926-9Rock Truck - 30 Ton- After Jan 10111518.55</t>
  </si>
  <si>
    <t>Corbiere and Sons Contracting1005720210926-9Rock Truck - 30 Ton- After Jan 10111518.55INV #149</t>
  </si>
  <si>
    <t>Corbiere and Sons Contracting1005720210926-9Light Truck - Pick up- After Jan 103731.25</t>
  </si>
  <si>
    <t>Corbiere and Sons Contracting1005720210926-9Light Truck - Pick up- After Jan 103731.25INV #149</t>
  </si>
  <si>
    <t>Corbiere and Sons Contracting1005720210926-9ATV - Side by Side w/ roll bar- After Jan 1010184.5</t>
  </si>
  <si>
    <t>Corbiere and Sons Contracting1005720210926-9ATV - Side by Side w/ roll bar- After Jan 1010184.5INV #149</t>
  </si>
  <si>
    <t>Corbiere and Sons Contracting1005720210926-9Excavator Hammer - 30 - 50 ton- After Jan 1011697.18</t>
  </si>
  <si>
    <t>Corbiere and Sons Contracting1005720210926-9Excavator Hammer - 30 - 50 ton- After Jan 1011697.18INV #149</t>
  </si>
  <si>
    <t>Corbiere and Sons Contracting1005720210926-9Excavator - 36 ton- After Jan 10223233.12</t>
  </si>
  <si>
    <t>Corbiere and Sons Contracting1005720210926-9Excavator - 36 ton- After Jan 10223233.12INV #149</t>
  </si>
  <si>
    <t>Corbiere and Sons Contracting1005720210926-9Excavator - 30 ton- After Jan 10111522.95</t>
  </si>
  <si>
    <t>Corbiere and Sons Contracting1005720210926-9Excavator - 30 ton- After Jan 10111522.95INV #149</t>
  </si>
  <si>
    <t>Corbiere and Sons Contracting1005720210926-9Dozer D6 or equal- After Jan 10111446.28</t>
  </si>
  <si>
    <t>Corbiere and Sons Contracting1005720210926-9Dozer D6 or equal- After Jan 10111446.28INV #149</t>
  </si>
  <si>
    <t>20210926-8</t>
  </si>
  <si>
    <t>Corbiere and Sons Contracting1005620210926-8Labourer - General - After Jan 1012720</t>
  </si>
  <si>
    <t>Corbiere and Sons Contracting1005620210926-8Labourer - General - After Jan 1012720INV #149</t>
  </si>
  <si>
    <t>Corbiere and Sons Contracting1005620210926-8Operator - Principle - After Jan 10483600</t>
  </si>
  <si>
    <t>Corbiere and Sons Contracting1005620210926-8Operator - Principle - After Jan 10483600INV #149</t>
  </si>
  <si>
    <t>Corbiere and Sons Contracting1005620210926-8L.O.A.51050</t>
  </si>
  <si>
    <t>Corbiere and Sons Contracting1005620210926-8L.O.A.51050INV #149</t>
  </si>
  <si>
    <t>Corbiere and Sons Contracting1005620210926-8Rock Truck - 30 Ton- After Jan 10111518.55</t>
  </si>
  <si>
    <t>Corbiere and Sons Contracting1005620210926-8Rock Truck - 30 Ton- After Jan 10111518.55INV #149</t>
  </si>
  <si>
    <t>Corbiere and Sons Contracting1005620210926-8Light Truck - Pick up- After Jan 102487.5</t>
  </si>
  <si>
    <t>Corbiere and Sons Contracting1005620210926-8Light Truck - Pick up- After Jan 102487.5INV #149</t>
  </si>
  <si>
    <t>Corbiere and Sons Contracting1005620210926-8Excavator Thumb - 30 - 50 ton- After Jan 1011134.31</t>
  </si>
  <si>
    <t>Corbiere and Sons Contracting1005620210926-8Excavator Thumb - 30 - 50 ton- After Jan 1011134.31INV #149</t>
  </si>
  <si>
    <t>Corbiere and Sons Contracting1005620210926-8Excavator - 30 ton- After Jan 10111522.95</t>
  </si>
  <si>
    <t>Corbiere and Sons Contracting1005620210926-8Excavator - 30 ton- After Jan 10111522.95INV #149</t>
  </si>
  <si>
    <t>Corbiere and Sons Contracting1005620210926-8Dozer D6 or equal- After Jan 1091183.32</t>
  </si>
  <si>
    <t>Corbiere and Sons Contracting1005620210926-8Dozer D6 or equal- After Jan 1091183.32INV #149</t>
  </si>
  <si>
    <t>20210926-7</t>
  </si>
  <si>
    <t>Corbiere and Sons Contracting1005520210926-7Operator - Principle - After Jan 10725400</t>
  </si>
  <si>
    <t>Corbiere and Sons Contracting1005520210926-7Operator - Principle - After Jan 10725400INV #149</t>
  </si>
  <si>
    <t>Corbiere and Sons Contracting1005520210926-7L.O.A.71470</t>
  </si>
  <si>
    <t>Corbiere and Sons Contracting1005520210926-7L.O.A.71470INV #149</t>
  </si>
  <si>
    <t>Corbiere and Sons Contracting1005520210926-7Foreman121140</t>
  </si>
  <si>
    <t>Corbiere and Sons Contracting1005520210926-7Foreman121140INV #149</t>
  </si>
  <si>
    <t>Corbiere and Sons Contracting1005520210926-7Rock Truck - 30 Ton- After Jan 10334555.65</t>
  </si>
  <si>
    <t>Corbiere and Sons Contracting1005520210926-7Rock Truck - 30 Ton- After Jan 10334555.65INV #149</t>
  </si>
  <si>
    <t>Corbiere and Sons Contracting1005520210926-7Light Truck - Pick up- After Jan 104975</t>
  </si>
  <si>
    <t>Corbiere and Sons Contracting1005520210926-7Light Truck - Pick up- After Jan 104975INV #149</t>
  </si>
  <si>
    <t>Corbiere and Sons Contracting1005520210926-7ATV - Side by Side w/ roll bar- After Jan 1010184.5</t>
  </si>
  <si>
    <t>Corbiere and Sons Contracting1005520210926-7ATV - Side by Side w/ roll bar- After Jan 1010184.5INV #149</t>
  </si>
  <si>
    <t>Corbiere and Sons Contracting1005520210926-7Excavator Thumb - 30 - 50 ton- After Jan 1011134.31</t>
  </si>
  <si>
    <t>Corbiere and Sons Contracting1005520210926-7Excavator Thumb - 30 - 50 ton- After Jan 1011134.31INV #149</t>
  </si>
  <si>
    <t>Corbiere and Sons Contracting1005520210926-7Excavator - 36 ton- After Jan 10111616.56</t>
  </si>
  <si>
    <t>Corbiere and Sons Contracting1005520210926-7Excavator - 36 ton- After Jan 10111616.56INV #149</t>
  </si>
  <si>
    <t>Corbiere and Sons Contracting1005520210926-7Excavator - 30 ton- After Jan 10111522.95</t>
  </si>
  <si>
    <t>Corbiere and Sons Contracting1005520210926-7Excavator - 30 ton- After Jan 10111522.95INV #149</t>
  </si>
  <si>
    <t>Corbiere and Sons Contracting1005520210926-7Dozer D6 or equal- After Jan 10111446.28</t>
  </si>
  <si>
    <t>Corbiere and Sons Contracting1005520210926-7Dozer D6 or equal- After Jan 10111446.28INV #149</t>
  </si>
  <si>
    <t>20210926-6</t>
  </si>
  <si>
    <t>Corbiere and Sons Contracting1005420210926-6Operator - Principle - After Jan 10362700</t>
  </si>
  <si>
    <t>Corbiere and Sons Contracting1005420210926-6Operator - Principle - After Jan 10362700INV #149</t>
  </si>
  <si>
    <t>Corbiere and Sons Contracting1005420210926-6L.O.A.3630</t>
  </si>
  <si>
    <t>Corbiere and Sons Contracting1005420210926-6L.O.A.3630INV #149</t>
  </si>
  <si>
    <t>Corbiere and Sons Contracting1005420210926-6Light Truck - Pick up- After Jan 102487.5</t>
  </si>
  <si>
    <t>Corbiere and Sons Contracting1005420210926-6Light Truck - Pick up- After Jan 102487.5INV #149</t>
  </si>
  <si>
    <t>Corbiere and Sons Contracting1005420210926-6Excavator Thumb - 30 - 50 ton- After Jan 1011134.31</t>
  </si>
  <si>
    <t>Corbiere and Sons Contracting1005420210926-6Excavator Thumb - 30 - 50 ton- After Jan 1011134.31INV #149</t>
  </si>
  <si>
    <t>Corbiere and Sons Contracting1005420210926-6Excavator - 36 ton- After Jan 10101469.6</t>
  </si>
  <si>
    <t>Corbiere and Sons Contracting1005420210926-6Excavator - 36 ton- After Jan 10101469.6INV #149</t>
  </si>
  <si>
    <t>Corbiere and Sons Contracting1005420210926-6Excavator - 30 ton- After Jan 10111522.95</t>
  </si>
  <si>
    <t>Corbiere and Sons Contracting1005420210926-6Excavator - 30 ton- After Jan 10111522.95INV #149</t>
  </si>
  <si>
    <t>Corbiere and Sons Contracting1005420210926-6Dozer D6 or equal- After Jan 10111446.28</t>
  </si>
  <si>
    <t>Corbiere and Sons Contracting1005420210926-6Dozer D6 or equal- After Jan 10111446.28INV #149</t>
  </si>
  <si>
    <t>20210926-12</t>
  </si>
  <si>
    <t>Ripple Creek</t>
  </si>
  <si>
    <t>Corbiere and Sons Contracting1006020210926-12Labourer - General - After Jan 10241440</t>
  </si>
  <si>
    <t>Corbiere and Sons Contracting1006020210926-12Labourer - General - After Jan 10241440INV #149</t>
  </si>
  <si>
    <t>Corbiere and Sons Contracting1006020210926-12Driver - AZ - After Jan 1012840</t>
  </si>
  <si>
    <t>Corbiere and Sons Contracting1006020210926-12Driver - AZ - After Jan 1012840INV #149</t>
  </si>
  <si>
    <t>Corbiere and Sons Contracting1006020210926-12Operator - Principle - After Jan 10362700</t>
  </si>
  <si>
    <t>Corbiere and Sons Contracting1006020210926-12Operator - Principle - After Jan 10362700INV #149</t>
  </si>
  <si>
    <t>Corbiere and Sons Contracting1006020210926-12L.O.A.61260</t>
  </si>
  <si>
    <t>Corbiere and Sons Contracting1006020210926-12L.O.A.61260INV #149</t>
  </si>
  <si>
    <t>Corbiere and Sons Contracting1006020210926-12Tractor Trailer - 60 Ton- After Jan 10121468.68</t>
  </si>
  <si>
    <t>Corbiere and Sons Contracting1006020210926-12Tractor Trailer - 60 Ton- After Jan 10121468.68INV #149</t>
  </si>
  <si>
    <t>Corbiere and Sons Contracting1006020210926-12Rock Truck - 30 Ton- After Jan 10111518.55</t>
  </si>
  <si>
    <t>Corbiere and Sons Contracting1006020210926-12Rock Truck - 30 Ton- After Jan 10111518.55INV #149</t>
  </si>
  <si>
    <t>Corbiere and Sons Contracting1006020210926-12Light Truck - Pick up- After Jan 103731.25</t>
  </si>
  <si>
    <t>Corbiere and Sons Contracting1006020210926-12Light Truck - Pick up- After Jan 103731.25INV #149</t>
  </si>
  <si>
    <t>Corbiere and Sons Contracting1006020210926-12Excavator Thumb - 30 - 50 ton- After Jan 1011134.31</t>
  </si>
  <si>
    <t>Corbiere and Sons Contracting1006020210926-12Excavator Thumb - 30 - 50 ton- After Jan 1011134.31INV #149</t>
  </si>
  <si>
    <t>Corbiere and Sons Contracting1006020210926-12Excavator - 36 ton- After Jan 10111616.56</t>
  </si>
  <si>
    <t>Corbiere and Sons Contracting1006020210926-12Excavator - 36 ton- After Jan 10111616.56INV #149</t>
  </si>
  <si>
    <t>Corbiere and Sons Contracting1006020210926-12Dozer D6 or equal- After Jan 10111446.28</t>
  </si>
  <si>
    <t>Corbiere and Sons Contracting1006020210926-12Dozer D6 or equal- After Jan 10111446.28INV #149</t>
  </si>
  <si>
    <t>20210926-11</t>
  </si>
  <si>
    <t>Road building acvitites on Mink Creek</t>
  </si>
  <si>
    <t>Mink</t>
  </si>
  <si>
    <t>Corbiere and Sons Contracting1005920210926-11Operator - Principle - After Jan 1012900</t>
  </si>
  <si>
    <t>Corbiere and Sons Contracting1005920210926-11Operator - Principle - After Jan 1012900INV #149</t>
  </si>
  <si>
    <t>Corbiere and Sons Contracting1005920210926-11L.O.A.1210</t>
  </si>
  <si>
    <t>Corbiere and Sons Contracting1005920210926-11L.O.A.1210INV #149</t>
  </si>
  <si>
    <t>Corbiere and Sons Contracting1005920210926-11Light Truck - Pick up- After Jan 101243.75</t>
  </si>
  <si>
    <t>Corbiere and Sons Contracting1005920210926-11Light Truck - Pick up- After Jan 101243.75INV #149</t>
  </si>
  <si>
    <t>Corbiere and Sons Contracting1005920210926-11Excavator - 36 ton- After Jan 10111616.56</t>
  </si>
  <si>
    <t>Corbiere and Sons Contracting1005920210926-11Excavator - 36 ton- After Jan 10111616.56INV #149</t>
  </si>
  <si>
    <t>20210926-10</t>
  </si>
  <si>
    <t>Road building activities on Middleton</t>
  </si>
  <si>
    <t>Corbiere and Sons Contracting1005820210926-10Operator - Principle - After Jan 10483600</t>
  </si>
  <si>
    <t>Corbiere and Sons Contracting1005820210926-10Operator - Principle - After Jan 10483600INV #149</t>
  </si>
  <si>
    <t>Corbiere and Sons Contracting1005820210926-10L.O.A.51050</t>
  </si>
  <si>
    <t>Corbiere and Sons Contracting1005820210926-10L.O.A.51050INV #149</t>
  </si>
  <si>
    <t>Corbiere and Sons Contracting1005820210926-10Foreman121140</t>
  </si>
  <si>
    <t>Corbiere and Sons Contracting1005820210926-10Foreman121140INV #149</t>
  </si>
  <si>
    <t>Corbiere and Sons Contracting1005820210926-10Rock Truck - 30 Ton- After Jan 10182484.9</t>
  </si>
  <si>
    <t>Corbiere and Sons Contracting1005820210926-10Rock Truck - 30 Ton- After Jan 10182484.9INV #149</t>
  </si>
  <si>
    <t>Corbiere and Sons Contracting1005820210926-10Light Truck - Pick up- After Jan 103731.25</t>
  </si>
  <si>
    <t>Corbiere and Sons Contracting1005820210926-10Light Truck - Pick up- After Jan 103731.25INV #149</t>
  </si>
  <si>
    <t>Corbiere and Sons Contracting1005820210926-10Excavator Thumb - 30 - 50 ton- After Jan 109109.89</t>
  </si>
  <si>
    <t>Corbiere and Sons Contracting1005820210926-10Excavator Thumb - 30 - 50 ton- After Jan 109109.89INV #149</t>
  </si>
  <si>
    <t>Corbiere and Sons Contracting1005820210926-10Excavator - 36 ton- After Jan 1091322.64</t>
  </si>
  <si>
    <t>Corbiere and Sons Contracting1005820210926-10Excavator - 36 ton- After Jan 1091322.64INV #149</t>
  </si>
  <si>
    <t>Corbiere and Sons Contracting1005820210926-10Dozer D6 or equal- After Jan 10111446.28</t>
  </si>
  <si>
    <t>Corbiere and Sons Contracting1005820210926-10Dozer D6 or equal- After Jan 10111446.28INV #149</t>
  </si>
  <si>
    <t>20210924-8</t>
  </si>
  <si>
    <t>Corbiere and Sons Contracting1002420210924-8Operator - Principle - After Jan 10362700</t>
  </si>
  <si>
    <t>Corbiere and Sons Contracting1002420210924-8Operator - Principle - After Jan 10362700INV #149</t>
  </si>
  <si>
    <t>Corbiere and Sons Contracting1002420210924-8L.O.A.3630</t>
  </si>
  <si>
    <t>Corbiere and Sons Contracting1002420210924-8L.O.A.3630INV #149</t>
  </si>
  <si>
    <t>Corbiere and Sons Contracting1002420210924-8Rock Truck - 30 Ton- After Jan 10111518.55</t>
  </si>
  <si>
    <t>Corbiere and Sons Contracting1002420210924-8Rock Truck - 30 Ton- After Jan 10111518.55INV #149</t>
  </si>
  <si>
    <t>Corbiere and Sons Contracting1002420210924-8Light Truck - Pick up- After Jan 102487.5</t>
  </si>
  <si>
    <t>Corbiere and Sons Contracting1002420210924-8Light Truck - Pick up- After Jan 102487.5INV #149</t>
  </si>
  <si>
    <t>Corbiere and Sons Contracting1002420210924-8Excavator - 30 ton- After Jan 10111522.95</t>
  </si>
  <si>
    <t>Corbiere and Sons Contracting1002420210924-8Excavator - 30 ton- After Jan 10111522.95INV #149</t>
  </si>
  <si>
    <t>Corbiere and Sons Contracting1002420210924-8Dozer D6 or equal- After Jan 10111446.28</t>
  </si>
  <si>
    <t>Corbiere and Sons Contracting1002420210924-8Dozer D6 or equal- After Jan 10111446.28INV #149</t>
  </si>
  <si>
    <t>20210924-7</t>
  </si>
  <si>
    <t>Corbiere and Sons Contracting1002320210924-7Operator - Principle - After Jan 10604500</t>
  </si>
  <si>
    <t>Corbiere and Sons Contracting1002320210924-7Operator - Principle - After Jan 10604500INV #149</t>
  </si>
  <si>
    <t>Corbiere and Sons Contracting1002320210924-7L.O.A.61260</t>
  </si>
  <si>
    <t>Corbiere and Sons Contracting1002320210924-7L.O.A.61260INV #149</t>
  </si>
  <si>
    <t>Corbiere and Sons Contracting1002320210924-7Foreman121140</t>
  </si>
  <si>
    <t>Corbiere and Sons Contracting1002320210924-7Foreman121140INV #149</t>
  </si>
  <si>
    <t>Corbiere and Sons Contracting1002320210924-7Rock Truck - 30 Ton- After Jan 10253451.25</t>
  </si>
  <si>
    <t>Corbiere and Sons Contracting1002320210924-7Rock Truck - 30 Ton- After Jan 10253451.25INV #149</t>
  </si>
  <si>
    <t>Corbiere and Sons Contracting1002320210924-7Light Truck - Pick up- After Jan 104975</t>
  </si>
  <si>
    <t>Corbiere and Sons Contracting1002320210924-7Light Truck - Pick up- After Jan 104975INV #149</t>
  </si>
  <si>
    <t>Corbiere and Sons Contracting1002320210924-7ATV - Side by Side w/ roll bar- After Jan 1010184.5</t>
  </si>
  <si>
    <t>Corbiere and Sons Contracting1002320210924-7ATV - Side by Side w/ roll bar- After Jan 1010184.5INV #149</t>
  </si>
  <si>
    <t>Corbiere and Sons Contracting1002320210924-7Excavator Thumb - 30 - 50 ton- After Jan 1010122.1</t>
  </si>
  <si>
    <t>Corbiere and Sons Contracting1002320210924-7Excavator Thumb - 30 - 50 ton- After Jan 1010122.1INV #149</t>
  </si>
  <si>
    <t>Corbiere and Sons Contracting1002320210924-7Excavator - 36 ton- After Jan 10101469.6</t>
  </si>
  <si>
    <t>Corbiere and Sons Contracting1002320210924-7Excavator - 36 ton- After Jan 10101469.6INV #149</t>
  </si>
  <si>
    <t>Corbiere and Sons Contracting1002320210924-7Excavator - 30 ton- After Jan 10101384.5</t>
  </si>
  <si>
    <t>Corbiere and Sons Contracting1002320210924-7Excavator - 30 ton- After Jan 10101384.5INV #149</t>
  </si>
  <si>
    <t>Corbiere and Sons Contracting1002320210924-7Dozer D6 or equal- After Jan 10101314.8</t>
  </si>
  <si>
    <t>Corbiere and Sons Contracting1002320210924-7Dozer D6 or equal- After Jan 10101314.8INV #149</t>
  </si>
  <si>
    <t>20210924-6</t>
  </si>
  <si>
    <t>Corbiere and Sons Contracting1002220210924-6Labourer - General - After Jan 1011660</t>
  </si>
  <si>
    <t>Corbiere and Sons Contracting1002220210924-6Labourer - General - After Jan 1011660INV #149</t>
  </si>
  <si>
    <t>Corbiere and Sons Contracting1002220210924-6Driver - AZ - After Jan 105350</t>
  </si>
  <si>
    <t>Corbiere and Sons Contracting1002220210924-6Driver - AZ - After Jan 105350INV #149</t>
  </si>
  <si>
    <t>Corbiere and Sons Contracting1002220210924-6Operator - Principle - After Jan 10392925</t>
  </si>
  <si>
    <t>Corbiere and Sons Contracting1002220210924-6Operator - Principle - After Jan 10392925INV #149</t>
  </si>
  <si>
    <t>Corbiere and Sons Contracting1002220210924-6L.O.A.61260</t>
  </si>
  <si>
    <t>Corbiere and Sons Contracting1002220210924-6L.O.A.61260INV #149</t>
  </si>
  <si>
    <t>Corbiere and Sons Contracting1002220210924-6Tractor Trailer - 60 Ton- After Jan 105611.95</t>
  </si>
  <si>
    <t>Corbiere and Sons Contracting1002220210924-6Tractor Trailer - 60 Ton- After Jan 105611.95INV #149</t>
  </si>
  <si>
    <t>Corbiere and Sons Contracting1002220210924-6Rock Truck - 30 Ton- After Jan 104552.2</t>
  </si>
  <si>
    <t>Corbiere and Sons Contracting1002220210924-6Rock Truck - 30 Ton- After Jan 104552.2INV #149</t>
  </si>
  <si>
    <t>Light Truck w/ Tandum Trailer- After Jan 10</t>
  </si>
  <si>
    <t>253.13</t>
  </si>
  <si>
    <t>Corbiere and Sons Contracting1002220210924-6Light Truck w/ Tandum Trailer- After Jan 101337.5</t>
  </si>
  <si>
    <t>Corbiere and Sons Contracting1002220210924-6Light Truck w/ Tandum Trailer- After Jan 101337.5INV #149</t>
  </si>
  <si>
    <t>Corbiere and Sons Contracting1002220210924-6Light Truck - Pick up- After Jan 102487.5</t>
  </si>
  <si>
    <t>Corbiere and Sons Contracting1002220210924-6Light Truck - Pick up- After Jan 102487.5INV #149</t>
  </si>
  <si>
    <t>Corbiere and Sons Contracting1002220210924-6Excavator Thumb - 30 - 50 ton- After Jan 1010122.1</t>
  </si>
  <si>
    <t>Corbiere and Sons Contracting1002220210924-6Excavator Thumb - 30 - 50 ton- After Jan 1010122.1INV #149</t>
  </si>
  <si>
    <t>Corbiere and Sons Contracting1002220210924-6Excavator - 36 ton- After Jan 10101469.6</t>
  </si>
  <si>
    <t>Corbiere and Sons Contracting1002220210924-6Excavator - 36 ton- After Jan 10101469.6INV #149</t>
  </si>
  <si>
    <t>Corbiere and Sons Contracting1002220210924-6Excavator - 30 ton- After Jan 10101384.5</t>
  </si>
  <si>
    <t>Corbiere and Sons Contracting1002220210924-6Excavator - 30 ton- After Jan 10101384.5INV #149</t>
  </si>
  <si>
    <t>Corbiere and Sons Contracting1002220210924-6Dozer D6 or equal- After Jan 10101314.8</t>
  </si>
  <si>
    <t>Corbiere and Sons Contracting1002220210924-6Dozer D6 or equal- After Jan 10101314.8INV #149</t>
  </si>
  <si>
    <t>20210924-5</t>
  </si>
  <si>
    <t>4 Trucks from Padda and 1 Valentino hauling to Neys Road</t>
  </si>
  <si>
    <t>Corbiere and Sons Contracting1002120210924-5Driver - AZ - After Jan 1013910</t>
  </si>
  <si>
    <t>Corbiere and Sons Contracting1002120210924-5Driver - AZ - After Jan 1013910INV #149</t>
  </si>
  <si>
    <t>Corbiere and Sons Contracting1002120210924-5Driver - AZ - After Jan 1046.53255</t>
  </si>
  <si>
    <t>Corbiere and Sons Contracting1002120210924-5Driver - AZ - After Jan 1046.53255INV #149</t>
  </si>
  <si>
    <t>Corbiere and Sons Contracting1002120210924-5L.O.A.4840</t>
  </si>
  <si>
    <t>Corbiere and Sons Contracting1002120210924-5L.O.A.4840INV #149</t>
  </si>
  <si>
    <t>Corbiere and Sons Contracting1002120210924-5Dump - Triaxle- After Jan 1013717.6</t>
  </si>
  <si>
    <t>Corbiere and Sons Contracting1002120210924-5Dump - Triaxle- After Jan 1013717.6INV #149</t>
  </si>
  <si>
    <t>Corbiere and Sons Contracting1002120210924-5Dump - Triaxle- After Jan 10462539.2</t>
  </si>
  <si>
    <t>Corbiere and Sons Contracting1002120210924-5Dump - Triaxle- After Jan 10462539.2INV #149</t>
  </si>
  <si>
    <t>20210924-4</t>
  </si>
  <si>
    <t>3 Trucks from Padda hauling over to Pic River West</t>
  </si>
  <si>
    <t>D018-D024</t>
  </si>
  <si>
    <t>Pic River</t>
  </si>
  <si>
    <t>Corbiere and Sons Contracting1002020210924-4Driver - AZ - After Jan 1023.51645</t>
  </si>
  <si>
    <t>Corbiere and Sons Contracting1002020210924-4Driver - AZ - After Jan 1023.51645INV #149</t>
  </si>
  <si>
    <t>Corbiere and Sons Contracting1002020210924-4L.O.A.2420</t>
  </si>
  <si>
    <t>Corbiere and Sons Contracting1002020210924-4L.O.A.2420INV #149</t>
  </si>
  <si>
    <t>Corbiere and Sons Contracting1002020210924-4Dump - Triaxle- After Jan 1023.51297.2</t>
  </si>
  <si>
    <t>Corbiere and Sons Contracting1002020210924-4Dump - Triaxle- After Jan 1023.51297.2INV #149</t>
  </si>
  <si>
    <t>20210924-3</t>
  </si>
  <si>
    <t>Gravel Hauling to Hare Lake road stockpile from Cress Pit (6 trucks)</t>
  </si>
  <si>
    <t>Corbiere and Sons Contracting1001920210924-3Driver - AZ - After Jan 10714970</t>
  </si>
  <si>
    <t>Corbiere and Sons Contracting1001920210924-3Driver - AZ - After Jan 10714970INV #149</t>
  </si>
  <si>
    <t>Corbiere and Sons Contracting1001920210924-3L.O.A.71470</t>
  </si>
  <si>
    <t>Corbiere and Sons Contracting1001920210924-3L.O.A.71470INV #149</t>
  </si>
  <si>
    <t>Corbiere and Sons Contracting1001920210924-3Construction Coordinator7560</t>
  </si>
  <si>
    <t>Corbiere and Sons Contracting1001920210924-3Construction Coordinator7560INV #149</t>
  </si>
  <si>
    <t>Corbiere and Sons Contracting1001920210924-3Light Truck - Pick up- After Jan 101243.75</t>
  </si>
  <si>
    <t>Corbiere and Sons Contracting1001920210924-3Light Truck - Pick up- After Jan 101243.75INV #149</t>
  </si>
  <si>
    <t>Corbiere and Sons Contracting1001920210924-3Dump - Triaxle- After Jan 10713919.2</t>
  </si>
  <si>
    <t>Corbiere and Sons Contracting1001920210924-3Dump - Triaxle- After Jan 10713919.2INV #149</t>
  </si>
  <si>
    <t>20210924-16</t>
  </si>
  <si>
    <t>Billable time for Safety Advisor working in WF6</t>
  </si>
  <si>
    <t>C130-C277</t>
  </si>
  <si>
    <t>Corbiere and Sons Contracting1003220210924-16L.O.A.0.5105</t>
  </si>
  <si>
    <t>Corbiere and Sons Contracting1003220210924-16L.O.A.0.5105INV #149</t>
  </si>
  <si>
    <t>Safety Advisor</t>
  </si>
  <si>
    <t>Corbiere and Sons Contracting1003220210924-16Safety Advisor7595</t>
  </si>
  <si>
    <t>Corbiere and Sons Contracting1003220210924-16Safety Advisor7595INV #149</t>
  </si>
  <si>
    <t>Corbiere and Sons Contracting1003220210924-16Light Truck - Pick up- After Jan 101243.75</t>
  </si>
  <si>
    <t>Corbiere and Sons Contracting1003220210924-16Light Truck - Pick up- After Jan 101243.75INV #149</t>
  </si>
  <si>
    <t>20210924-15</t>
  </si>
  <si>
    <t>Corbiere and Sons Contracting1003120210924-15Operator - Principle - After Jan 10604500</t>
  </si>
  <si>
    <t>Corbiere and Sons Contracting1003120210924-15Operator - Principle - After Jan 10604500INV #149</t>
  </si>
  <si>
    <t>Corbiere and Sons Contracting1003120210924-15Foreman121140</t>
  </si>
  <si>
    <t>Corbiere and Sons Contracting1003120210924-15Foreman121140INV #149</t>
  </si>
  <si>
    <t>Corbiere and Sons Contracting1003120210924-15Rock Truck - 30 Ton- After Jan 10223037.1</t>
  </si>
  <si>
    <t>Corbiere and Sons Contracting1003120210924-15Rock Truck - 30 Ton- After Jan 10223037.1INV #149</t>
  </si>
  <si>
    <t>Corbiere and Sons Contracting1003120210924-15Light Truck - Pick up- After Jan 104975</t>
  </si>
  <si>
    <t>Corbiere and Sons Contracting1003120210924-15Light Truck - Pick up- After Jan 104975INV #149</t>
  </si>
  <si>
    <t>Corbiere and Sons Contracting1003120210924-15Excavator Thumb - 30 - 50 ton- After Jan 1011134.31</t>
  </si>
  <si>
    <t>Corbiere and Sons Contracting1003120210924-15Excavator Thumb - 30 - 50 ton- After Jan 1011134.31INV #149</t>
  </si>
  <si>
    <t>Corbiere and Sons Contracting1003120210924-15Excavator - 36 ton- After Jan 10111616.56</t>
  </si>
  <si>
    <t>Corbiere and Sons Contracting1003120210924-15Excavator - 36 ton- After Jan 10111616.56INV #149</t>
  </si>
  <si>
    <t>Corbiere and Sons Contracting1003120210924-15Excavator - 30 ton- After Jan 10111522.95</t>
  </si>
  <si>
    <t>Corbiere and Sons Contracting1003120210924-15Excavator - 30 ton- After Jan 10111522.95INV #149</t>
  </si>
  <si>
    <t>20210924-14</t>
  </si>
  <si>
    <t>Corbiere and Sons Contracting1003020210924-14Driver - AZ - After Jan 106420</t>
  </si>
  <si>
    <t>Corbiere and Sons Contracting1003020210924-14Driver - AZ - After Jan 106420INV #149</t>
  </si>
  <si>
    <t>Corbiere and Sons Contracting1003020210924-14Operator - Principle - After Jan 1010750</t>
  </si>
  <si>
    <t>Corbiere and Sons Contracting1003020210924-14Operator - Principle - After Jan 1010750INV #149</t>
  </si>
  <si>
    <t>Corbiere and Sons Contracting1003020210924-14L.O.A.1210</t>
  </si>
  <si>
    <t>Corbiere and Sons Contracting1003020210924-14L.O.A.1210INV #149</t>
  </si>
  <si>
    <t>Corbiere and Sons Contracting1003020210924-14Tractor Trailer - 60 Ton- After Jan 106734.34</t>
  </si>
  <si>
    <t>Corbiere and Sons Contracting1003020210924-14Tractor Trailer - 60 Ton- After Jan 106734.34INV #149</t>
  </si>
  <si>
    <t>Corbiere and Sons Contracting1003020210924-14Excavator Thumb - 30 - 50 ton- After Jan 10785.47</t>
  </si>
  <si>
    <t>Corbiere and Sons Contracting1003020210924-14Excavator Thumb - 30 - 50 ton- After Jan 10785.47INV #149</t>
  </si>
  <si>
    <t>Corbiere and Sons Contracting1003020210924-14Excavator - 36 ton- After Jan 1071028.72</t>
  </si>
  <si>
    <t>Corbiere and Sons Contracting1003020210924-14Excavator - 36 ton- After Jan 1071028.72INV #149</t>
  </si>
  <si>
    <t>20210924-13</t>
  </si>
  <si>
    <t>Corbiere and Sons Contracting1002920210924-13Operator - Principle - After Jan 10322400</t>
  </si>
  <si>
    <t>Corbiere and Sons Contracting1002920210924-13Operator - Principle - After Jan 10322400INV #149</t>
  </si>
  <si>
    <t>Corbiere and Sons Contracting1002920210924-13L.O.A.3630</t>
  </si>
  <si>
    <t>Corbiere and Sons Contracting1002920210924-13L.O.A.3630INV #149</t>
  </si>
  <si>
    <t>Corbiere and Sons Contracting1002920210924-13Rock Truck - 30 Ton- After Jan 1081104.4</t>
  </si>
  <si>
    <t>Corbiere and Sons Contracting1002920210924-13Rock Truck - 30 Ton- After Jan 1081104.4INV #149</t>
  </si>
  <si>
    <t>Corbiere and Sons Contracting1002920210924-13Light Truck - Pick up- After Jan 102487.5</t>
  </si>
  <si>
    <t>Corbiere and Sons Contracting1002920210924-13Light Truck - Pick up- After Jan 102487.5INV #149</t>
  </si>
  <si>
    <t>Corbiere and Sons Contracting1002920210924-13Excavator - 36 ton- After Jan 1081175.68</t>
  </si>
  <si>
    <t>Corbiere and Sons Contracting1002920210924-13Excavator - 36 ton- After Jan 1081175.68INV #149</t>
  </si>
  <si>
    <t>Corbiere and Sons Contracting1002920210924-13Dozer D6 or equal- After Jan 10111446.28</t>
  </si>
  <si>
    <t>Corbiere and Sons Contracting1002920210924-13Dozer D6 or equal- After Jan 10111446.28INV #149</t>
  </si>
  <si>
    <t>20210924-12</t>
  </si>
  <si>
    <t>Corbiere and Sons Contracting1002820210924-12Operator - Principle - After Jan 10503750</t>
  </si>
  <si>
    <t>Corbiere and Sons Contracting1002820210924-12Operator - Principle - After Jan 10503750INV #149</t>
  </si>
  <si>
    <t>Corbiere and Sons Contracting1002820210924-12L.O.A.51050</t>
  </si>
  <si>
    <t>Corbiere and Sons Contracting1002820210924-12L.O.A.51050INV #149</t>
  </si>
  <si>
    <t>Corbiere and Sons Contracting1002820210924-12Foreman121140</t>
  </si>
  <si>
    <t>Corbiere and Sons Contracting1002820210924-12Foreman121140INV #149</t>
  </si>
  <si>
    <t>Corbiere and Sons Contracting1002820210924-12Rock Truck - 30 Ton- After Jan 10223037.1</t>
  </si>
  <si>
    <t>Corbiere and Sons Contracting1002820210924-12Rock Truck - 30 Ton- After Jan 10223037.1INV #149</t>
  </si>
  <si>
    <t>Corbiere and Sons Contracting1002820210924-12Light Truck - Pick up- After Jan 103731.25</t>
  </si>
  <si>
    <t>Corbiere and Sons Contracting1002820210924-12Light Truck - Pick up- After Jan 103731.25INV #149</t>
  </si>
  <si>
    <t>Corbiere and Sons Contracting1002820210924-12Excavator Thumb - 30 - 50 ton- After Jan 1012.5152.625</t>
  </si>
  <si>
    <t>Corbiere and Sons Contracting1002820210924-12Excavator Thumb - 30 - 50 ton- After Jan 1012.5152.625INV #149</t>
  </si>
  <si>
    <t>Corbiere and Sons Contracting1002820210924-12Excavator - 36 ton- After Jan 1012.51837</t>
  </si>
  <si>
    <t>Corbiere and Sons Contracting1002820210924-12Excavator - 36 ton- After Jan 1012.51837INV #149</t>
  </si>
  <si>
    <t>Corbiere and Sons Contracting1002820210924-12Dozer D6 or equal- After Jan 10111446.28</t>
  </si>
  <si>
    <t>Corbiere and Sons Contracting1002820210924-12Dozer D6 or equal- After Jan 10111446.28INV #149</t>
  </si>
  <si>
    <t>20210924-11</t>
  </si>
  <si>
    <t>Road Building activities from C214</t>
  </si>
  <si>
    <t>C214</t>
  </si>
  <si>
    <t>Corbiere and Sons Contracting1002720210924-11Operator - Principle - After Jan 1010750</t>
  </si>
  <si>
    <t>Corbiere and Sons Contracting1002720210924-11Operator - Principle - After Jan 1010750INV #149</t>
  </si>
  <si>
    <t>Corbiere and Sons Contracting1002720210924-11L.O.A.1210</t>
  </si>
  <si>
    <t>Corbiere and Sons Contracting1002720210924-11L.O.A.1210INV #149</t>
  </si>
  <si>
    <t>Corbiere and Sons Contracting1002720210924-11Excavator Thumb - 30 - 50 ton- After Jan 10897.68</t>
  </si>
  <si>
    <t>Corbiere and Sons Contracting1002720210924-11Excavator Thumb - 30 - 50 ton- After Jan 10897.68INV #149</t>
  </si>
  <si>
    <t>Corbiere and Sons Contracting1002720210924-11Excavator - 36 ton- After Jan 1081175.68</t>
  </si>
  <si>
    <t>Corbiere and Sons Contracting1002720210924-11Excavator - 36 ton- After Jan 1081175.68INV #149</t>
  </si>
  <si>
    <t>20210924-10</t>
  </si>
  <si>
    <t>Corbiere and Sons Contracting1002620210924-10Operator - Principle - After Jan 10483600</t>
  </si>
  <si>
    <t>Corbiere and Sons Contracting1002620210924-10Operator - Principle - After Jan 10483600INV #149</t>
  </si>
  <si>
    <t>Corbiere and Sons Contracting1002620210924-10L.O.A.51050</t>
  </si>
  <si>
    <t>Corbiere and Sons Contracting1002620210924-10L.O.A.51050INV #149</t>
  </si>
  <si>
    <t>Corbiere and Sons Contracting1002620210924-10Foreman121140</t>
  </si>
  <si>
    <t>Corbiere and Sons Contracting1002620210924-10Foreman121140INV #149</t>
  </si>
  <si>
    <t>Corbiere and Sons Contracting1002620210924-10Rock Truck - 30 Ton- After Jan 10111518.55</t>
  </si>
  <si>
    <t>Corbiere and Sons Contracting1002620210924-10Rock Truck - 30 Ton- After Jan 10111518.55INV #149</t>
  </si>
  <si>
    <t>Corbiere and Sons Contracting1002620210924-10Light Truck - Pick up- After Jan 103731.25</t>
  </si>
  <si>
    <t>Corbiere and Sons Contracting1002620210924-10Light Truck - Pick up- After Jan 103731.25INV #149</t>
  </si>
  <si>
    <t>Corbiere and Sons Contracting1002620210924-10Excavator Hammer - 30 - 50 ton- After Jan 1011697.18</t>
  </si>
  <si>
    <t>Corbiere and Sons Contracting1002620210924-10Excavator Hammer - 30 - 50 ton- After Jan 1011697.18INV #149</t>
  </si>
  <si>
    <t>Corbiere and Sons Contracting1002620210924-10Excavator - 36 ton- After Jan 10223233.12</t>
  </si>
  <si>
    <t>Corbiere and Sons Contracting1002620210924-10Excavator - 36 ton- After Jan 10223233.12INV #149</t>
  </si>
  <si>
    <t>Corbiere and Sons Contracting1002620210924-10Excavator - 30 ton- After Jan 10111522.95</t>
  </si>
  <si>
    <t>Corbiere and Sons Contracting1002620210924-10Excavator - 30 ton- After Jan 10111522.95INV #149</t>
  </si>
  <si>
    <t>20210923-9</t>
  </si>
  <si>
    <t>Corbiere and Sons Contracting1001020210923-9Operator - Principle - After Jan 10483600</t>
  </si>
  <si>
    <t>Corbiere and Sons Contracting1001020210923-9Operator - Principle - After Jan 10483600INV #149</t>
  </si>
  <si>
    <t>Corbiere and Sons Contracting1001020210923-9L.O.A.4840</t>
  </si>
  <si>
    <t>Corbiere and Sons Contracting1001020210923-9L.O.A.4840INV #149</t>
  </si>
  <si>
    <t>Corbiere and Sons Contracting1001020210923-9Light Truck - Pick up- After Jan 102487.5</t>
  </si>
  <si>
    <t>Corbiere and Sons Contracting1001020210923-9Light Truck - Pick up- After Jan 102487.5INV #149</t>
  </si>
  <si>
    <t>Corbiere and Sons Contracting1001020210923-9Excavator Thumb - 30 - 50 ton- After Jan 1011134.31</t>
  </si>
  <si>
    <t>Corbiere and Sons Contracting1001020210923-9Excavator Thumb - 30 - 50 ton- After Jan 1011134.31INV #149</t>
  </si>
  <si>
    <t>Corbiere and Sons Contracting1001020210923-9Excavator - 30 ton- After Jan 10223045.9</t>
  </si>
  <si>
    <t>Corbiere and Sons Contracting1001020210923-9Excavator - 30 ton- After Jan 10223045.9INV #149</t>
  </si>
  <si>
    <t>Corbiere and Sons Contracting1001020210923-9Dozer D6 or equal- After Jan 10111446.28</t>
  </si>
  <si>
    <t>Corbiere and Sons Contracting1001020210923-9Dozer D6 or equal- After Jan 10111446.28INV #149</t>
  </si>
  <si>
    <t>20210923-8</t>
  </si>
  <si>
    <t>Corbiere and Sons Contracting1000920210923-8Operator - Principle - After Jan 10604500</t>
  </si>
  <si>
    <t>Corbiere and Sons Contracting1000920210923-8Operator - Principle - After Jan 10604500INV #149</t>
  </si>
  <si>
    <t>Corbiere and Sons Contracting1000920210923-8L.O.A.61260</t>
  </si>
  <si>
    <t>Corbiere and Sons Contracting1000920210923-8L.O.A.61260INV #149</t>
  </si>
  <si>
    <t>Corbiere and Sons Contracting1000920210923-8Foreman121140</t>
  </si>
  <si>
    <t>Corbiere and Sons Contracting1000920210923-8Foreman121140INV #149</t>
  </si>
  <si>
    <t>Corbiere and Sons Contracting1000920210923-8Rock Truck - 30 Ton- After Jan 10111518.55</t>
  </si>
  <si>
    <t>Corbiere and Sons Contracting1000920210923-8Rock Truck - 30 Ton- After Jan 10111518.55INV #149</t>
  </si>
  <si>
    <t>Corbiere and Sons Contracting1000920210923-8Light Truck - Pick up- After Jan 104975</t>
  </si>
  <si>
    <t>Corbiere and Sons Contracting1000920210923-8Light Truck - Pick up- After Jan 104975INV #149</t>
  </si>
  <si>
    <t>Corbiere and Sons Contracting1000920210923-8ATV - Side by Side w/ roll bar- After Jan 1010184.5</t>
  </si>
  <si>
    <t>Corbiere and Sons Contracting1000920210923-8ATV - Side by Side w/ roll bar- After Jan 1010184.5INV #149</t>
  </si>
  <si>
    <t>Corbiere and Sons Contracting1000920210923-8Excavator Thumb - 30 - 50 ton- After Jan 1011134.31</t>
  </si>
  <si>
    <t>Corbiere and Sons Contracting1000920210923-8Excavator Thumb - 30 - 50 ton- After Jan 1011134.31INV #149</t>
  </si>
  <si>
    <t>Corbiere and Sons Contracting1000920210923-8Excavator - 36 ton- After Jan 10111616.56</t>
  </si>
  <si>
    <t>Corbiere and Sons Contracting1000920210923-8Excavator - 36 ton- After Jan 10111616.56INV #149</t>
  </si>
  <si>
    <t>Corbiere and Sons Contracting1000920210923-8Excavator - 30 ton- After Jan 10111522.95</t>
  </si>
  <si>
    <t>Corbiere and Sons Contracting1000920210923-8Excavator - 30 ton- After Jan 10111522.95INV #149</t>
  </si>
  <si>
    <t>Corbiere and Sons Contracting1000920210923-8Dozer D6 or equal- After Jan 10111446.28</t>
  </si>
  <si>
    <t>Corbiere and Sons Contracting1000920210923-8Dozer D6 or equal- After Jan 10111446.28INV #149</t>
  </si>
  <si>
    <t>20210923-7-R1</t>
  </si>
  <si>
    <t>Corbiere and Sons Contracting1000820210923-7-R1Labourer - General - After Jan 1012720</t>
  </si>
  <si>
    <t>Corbiere and Sons Contracting1000820210923-7-R1Labourer - General - After Jan 1012720INV #149</t>
  </si>
  <si>
    <t>Corbiere and Sons Contracting1000820210923-7-R1Operator - Principle - After Jan 10483600</t>
  </si>
  <si>
    <t>Corbiere and Sons Contracting1000820210923-7-R1Operator - Principle - After Jan 10483600INV #149</t>
  </si>
  <si>
    <t>Corbiere and Sons Contracting1000820210923-7-R1L.O.A.51050</t>
  </si>
  <si>
    <t>Corbiere and Sons Contracting1000820210923-7-R1L.O.A.51050INV #149</t>
  </si>
  <si>
    <t>Corbiere and Sons Contracting1000820210923-7-R1Rock Truck - 30 Ton- After Jan 10111518.55</t>
  </si>
  <si>
    <t>Corbiere and Sons Contracting1000820210923-7-R1Rock Truck - 30 Ton- After Jan 10111518.55INV #149</t>
  </si>
  <si>
    <t>Corbiere and Sons Contracting1000820210923-7-R1Light Truck - Pick up- After Jan 103731.25</t>
  </si>
  <si>
    <t>Corbiere and Sons Contracting1000820210923-7-R1Light Truck - Pick up- After Jan 103731.25INV #149</t>
  </si>
  <si>
    <t>Corbiere and Sons Contracting1000820210923-7-R1Excavator Thumb - 30 - 50 ton- After Jan 1011134.31</t>
  </si>
  <si>
    <t>Corbiere and Sons Contracting1000820210923-7-R1Excavator Thumb - 30 - 50 ton- After Jan 1011134.31INV #149</t>
  </si>
  <si>
    <t>Corbiere and Sons Contracting1000820210923-7-R1Excavator - 36 ton- After Jan 10111616.56</t>
  </si>
  <si>
    <t>Corbiere and Sons Contracting1000820210923-7-R1Excavator - 36 ton- After Jan 10111616.56INV #149</t>
  </si>
  <si>
    <t>Corbiere and Sons Contracting1000820210923-7-R1Excavator - 30 ton- After Jan 10111522.95</t>
  </si>
  <si>
    <t>Corbiere and Sons Contracting1000820210923-7-R1Excavator - 30 ton- After Jan 10111522.95INV #149</t>
  </si>
  <si>
    <t>Corbiere and Sons Contracting1000820210923-7-R1Dozer D6 or equal- After Jan 10111446.28</t>
  </si>
  <si>
    <t>Corbiere and Sons Contracting1000820210923-7-R1Dozer D6 or equal- After Jan 10111446.28INV #149</t>
  </si>
  <si>
    <t>20210923-15</t>
  </si>
  <si>
    <t>Corbiere and Sons Contracting1001820210923-15L.O.A.0.5105</t>
  </si>
  <si>
    <t>Corbiere and Sons Contracting1001820210923-15L.O.A.0.5105INV #149</t>
  </si>
  <si>
    <t>85</t>
  </si>
  <si>
    <t>Corbiere and Sons Contracting1001820210923-15Safety Advisor7595</t>
  </si>
  <si>
    <t>Corbiere and Sons Contracting1001820210923-15Safety Advisor7595INV #149</t>
  </si>
  <si>
    <t>Corbiere and Sons Contracting1001820210923-15Light Truck - Pick up- After Jan 101243.75</t>
  </si>
  <si>
    <t>Corbiere and Sons Contracting1001820210923-15Light Truck - Pick up- After Jan 101243.75INV #149</t>
  </si>
  <si>
    <t>20210923-14</t>
  </si>
  <si>
    <t>Corbiere and Sons Contracting1001720210923-14Operator - Principle - After Jan 10604500</t>
  </si>
  <si>
    <t>Corbiere and Sons Contracting1001720210923-14Operator - Principle - After Jan 10604500INV #149</t>
  </si>
  <si>
    <t>Corbiere and Sons Contracting1001720210923-14Foreman121140</t>
  </si>
  <si>
    <t>Corbiere and Sons Contracting1001720210923-14Foreman121140INV #149</t>
  </si>
  <si>
    <t>Corbiere and Sons Contracting1001720210923-14Rock Truck - 30 Ton- After Jan 10223037.1</t>
  </si>
  <si>
    <t>Corbiere and Sons Contracting1001720210923-14Rock Truck - 30 Ton- After Jan 10223037.1INV #149</t>
  </si>
  <si>
    <t>Corbiere and Sons Contracting1001720210923-14Light Truck - Pick up- After Jan 104975</t>
  </si>
  <si>
    <t>Corbiere and Sons Contracting1001720210923-14Light Truck - Pick up- After Jan 104975INV #149</t>
  </si>
  <si>
    <t>Corbiere and Sons Contracting1001720210923-14Excavator Thumb - 30 - 50 ton- After Jan 1011134.31</t>
  </si>
  <si>
    <t>Corbiere and Sons Contracting1001720210923-14Excavator Thumb - 30 - 50 ton- After Jan 1011134.31INV #149</t>
  </si>
  <si>
    <t>Corbiere and Sons Contracting1001720210923-14Excavator - 36 ton- After Jan 10111616.56</t>
  </si>
  <si>
    <t>Corbiere and Sons Contracting1001720210923-14Excavator - 36 ton- After Jan 10111616.56INV #149</t>
  </si>
  <si>
    <t>Corbiere and Sons Contracting1001720210923-14Excavator - 30 ton- After Jan 10111522.95</t>
  </si>
  <si>
    <t>Corbiere and Sons Contracting1001720210923-14Excavator - 30 ton- After Jan 10111522.95INV #149</t>
  </si>
  <si>
    <t>20210923-13</t>
  </si>
  <si>
    <t>Corbiere and Sons Contracting1001620210923-13Labourer - General - After Jan 10241440</t>
  </si>
  <si>
    <t>Corbiere and Sons Contracting1001620210923-13Labourer - General - After Jan 10241440INV #149</t>
  </si>
  <si>
    <t>Corbiere and Sons Contracting1001620210923-13Operator - Principle - After Jan 10483600</t>
  </si>
  <si>
    <t>Corbiere and Sons Contracting1001620210923-13Operator - Principle - After Jan 10483600INV #149</t>
  </si>
  <si>
    <t>Corbiere and Sons Contracting1001620210923-13L.O.A.61260</t>
  </si>
  <si>
    <t>Corbiere and Sons Contracting1001620210923-13L.O.A.61260INV #149</t>
  </si>
  <si>
    <t>Corbiere and Sons Contracting1001620210923-13Rock Truck - 30 Ton- After Jan 10101380.5</t>
  </si>
  <si>
    <t>Corbiere and Sons Contracting1001620210923-13Rock Truck - 30 Ton- After Jan 10101380.5INV #149</t>
  </si>
  <si>
    <t>Corbiere and Sons Contracting1001620210923-13Light Truck - Pick up- After Jan 103731.25</t>
  </si>
  <si>
    <t>Corbiere and Sons Contracting1001620210923-13Light Truck - Pick up- After Jan 103731.25INV #149</t>
  </si>
  <si>
    <t>Corbiere and Sons Contracting1001620210923-13Excavator Thumb - 30 - 50 ton- After Jan 1011134.31</t>
  </si>
  <si>
    <t>Corbiere and Sons Contracting1001620210923-13Excavator Thumb - 30 - 50 ton- After Jan 1011134.31INV #149</t>
  </si>
  <si>
    <t>Corbiere and Sons Contracting1001620210923-13Excavator - 36 ton- After Jan 10101469.6</t>
  </si>
  <si>
    <t>Corbiere and Sons Contracting1001620210923-13Excavator - 36 ton- After Jan 10101469.6INV #149</t>
  </si>
  <si>
    <t>Corbiere and Sons Contracting1001620210923-13Excavator - 36 ton- After Jan 10111616.56</t>
  </si>
  <si>
    <t>Corbiere and Sons Contracting1001620210923-13Excavator - 36 ton- After Jan 10111616.56INV #149</t>
  </si>
  <si>
    <t>Corbiere and Sons Contracting1001620210923-13Dozer D6 or equal- After Jan 10111446.28</t>
  </si>
  <si>
    <t>Corbiere and Sons Contracting1001620210923-13Dozer D6 or equal- After Jan 10111446.28INV #149</t>
  </si>
  <si>
    <t>20210923-12</t>
  </si>
  <si>
    <t>Corbiere and Sons Contracting1001520210923-12Operator - Principle - After Jan 10362700</t>
  </si>
  <si>
    <t>Corbiere and Sons Contracting1001520210923-12Operator - Principle - After Jan 10362700INV #149</t>
  </si>
  <si>
    <t>Corbiere and Sons Contracting1001520210923-12L.O.A.4840</t>
  </si>
  <si>
    <t>Corbiere and Sons Contracting1001520210923-12L.O.A.4840INV #149</t>
  </si>
  <si>
    <t>Corbiere and Sons Contracting1001520210923-12Foreman121140</t>
  </si>
  <si>
    <t>Corbiere and Sons Contracting1001520210923-12Foreman121140INV #149</t>
  </si>
  <si>
    <t>Corbiere and Sons Contracting1001520210923-12Rock Truck - 30 Ton- After Jan 10111518.55</t>
  </si>
  <si>
    <t>Corbiere and Sons Contracting1001520210923-12Rock Truck - 30 Ton- After Jan 10111518.55INV #149</t>
  </si>
  <si>
    <t>Corbiere and Sons Contracting1001520210923-12Light Truck - Pick up- After Jan 103731.25</t>
  </si>
  <si>
    <t>Corbiere and Sons Contracting1001520210923-12Light Truck - Pick up- After Jan 103731.25INV #149</t>
  </si>
  <si>
    <t>Corbiere and Sons Contracting1001520210923-12Excavator Thumb - 30 - 50 ton- After Jan 1011134.31</t>
  </si>
  <si>
    <t>Corbiere and Sons Contracting1001520210923-12Excavator Thumb - 30 - 50 ton- After Jan 1011134.31INV #149</t>
  </si>
  <si>
    <t>Corbiere and Sons Contracting1001520210923-12Excavator - 36 ton- After Jan 10111616.56</t>
  </si>
  <si>
    <t>Corbiere and Sons Contracting1001520210923-12Excavator - 36 ton- After Jan 10111616.56INV #149</t>
  </si>
  <si>
    <t>Corbiere and Sons Contracting1001520210923-12Dozer D6 or equal- After Jan 10111446.28</t>
  </si>
  <si>
    <t>Corbiere and Sons Contracting1001520210923-12Dozer D6 or equal- After Jan 10111446.28INV #149</t>
  </si>
  <si>
    <t>20210923-11</t>
  </si>
  <si>
    <t>Corbiere and Sons Contracting1001420210923-11Operator - Principle - After Jan 10241800</t>
  </si>
  <si>
    <t>Corbiere and Sons Contracting1001420210923-11Operator - Principle - After Jan 10241800INV #149</t>
  </si>
  <si>
    <t>Corbiere and Sons Contracting1001420210923-11L.O.A.2420</t>
  </si>
  <si>
    <t>Corbiere and Sons Contracting1001420210923-11L.O.A.2420INV #149</t>
  </si>
  <si>
    <t>Corbiere and Sons Contracting1001420210923-11Rock Truck - 30 Ton- After Jan 10111518.55</t>
  </si>
  <si>
    <t>Corbiere and Sons Contracting1001420210923-11Rock Truck - 30 Ton- After Jan 10111518.55INV #149</t>
  </si>
  <si>
    <t>Corbiere and Sons Contracting1001420210923-11Excavator Thumb - 30 - 50 ton- After Jan 1011134.31</t>
  </si>
  <si>
    <t>Corbiere and Sons Contracting1001420210923-11Excavator Thumb - 30 - 50 ton- After Jan 1011134.31INV #149</t>
  </si>
  <si>
    <t>Corbiere and Sons Contracting1001420210923-11Excavator - 36 ton- After Jan 10111616.56</t>
  </si>
  <si>
    <t>Corbiere and Sons Contracting1001420210923-11Excavator - 36 ton- After Jan 10111616.56INV #149</t>
  </si>
  <si>
    <t>20210923-10</t>
  </si>
  <si>
    <t>Corbiere and Sons Contracting1001120210923-10Driver - AZ - After Jan 1012840</t>
  </si>
  <si>
    <t>Corbiere and Sons Contracting1001120210923-10Driver - AZ - After Jan 1012840INV #149</t>
  </si>
  <si>
    <t>Corbiere and Sons Contracting1001120210923-10Operator - Principle - After Jan 10604500</t>
  </si>
  <si>
    <t>Corbiere and Sons Contracting1001120210923-10Operator - Principle - After Jan 10604500INV #149</t>
  </si>
  <si>
    <t>Corbiere and Sons Contracting1001120210923-10L.O.A.71470</t>
  </si>
  <si>
    <t>Corbiere and Sons Contracting1001120210923-10L.O.A.71470INV #149</t>
  </si>
  <si>
    <t>Corbiere and Sons Contracting1001120210923-10Foreman121140</t>
  </si>
  <si>
    <t>Corbiere and Sons Contracting1001120210923-10Foreman121140INV #149</t>
  </si>
  <si>
    <t>Corbiere and Sons Contracting1001120210923-10Tractor Trailer - 60 Ton- After Jan 10121468.68</t>
  </si>
  <si>
    <t>Corbiere and Sons Contracting1001120210923-10Tractor Trailer - 60 Ton- After Jan 10121468.68INV #149</t>
  </si>
  <si>
    <t>Corbiere and Sons Contracting1001120210923-10Rock Truck - 30 Ton- After Jan 10111518.55</t>
  </si>
  <si>
    <t>Corbiere and Sons Contracting1001120210923-10Rock Truck - 30 Ton- After Jan 10111518.55INV #149</t>
  </si>
  <si>
    <t>Corbiere and Sons Contracting1001120210923-10Light Truck - Pick up- After Jan 103731.25</t>
  </si>
  <si>
    <t>Corbiere and Sons Contracting1001120210923-10Light Truck - Pick up- After Jan 103731.25INV #149</t>
  </si>
  <si>
    <t>Corbiere and Sons Contracting1001120210923-10ATV - Side by Side w/ roll bar- After Jan 1010184.5</t>
  </si>
  <si>
    <t>Corbiere and Sons Contracting1001120210923-10ATV - Side by Side w/ roll bar- After Jan 1010184.5INV #149</t>
  </si>
  <si>
    <t>Corbiere and Sons Contracting1001120210923-10Excavator Hammer - 30 - 50 ton- After Jan 1011697.18</t>
  </si>
  <si>
    <t>Corbiere and Sons Contracting1001120210923-10Excavator Hammer - 30 - 50 ton- After Jan 1011697.18INV #149</t>
  </si>
  <si>
    <t>Corbiere and Sons Contracting1001120210923-10Excavator - 36 ton- After Jan 10111616.56</t>
  </si>
  <si>
    <t>Corbiere and Sons Contracting1001120210923-10Excavator - 36 ton- After Jan 10111616.56INV #149</t>
  </si>
  <si>
    <t>Corbiere and Sons Contracting1001120210923-10Excavator - 30 ton- After Jan 10111522.95</t>
  </si>
  <si>
    <t>Corbiere and Sons Contracting1001120210923-10Excavator - 30 ton- After Jan 10111522.95INV #149</t>
  </si>
  <si>
    <t>Corbiere and Sons Contracting1001120210923-10Dozer D6 or equal- After Jan 107.5986.1</t>
  </si>
  <si>
    <t>Corbiere and Sons Contracting1001120210923-10Dozer D6 or equal- After Jan 107.5986.1INV #149</t>
  </si>
  <si>
    <t>20210922-9-R1</t>
  </si>
  <si>
    <t>Floats moved equipment over to C214 - Operatos worked on access road</t>
  </si>
  <si>
    <t>Corbiere and Sons Contracting999720210922-9-R1Driver - AZ - After Jan 1011770</t>
  </si>
  <si>
    <t>Corbiere and Sons Contracting999720210922-9-R1Driver - AZ - After Jan 1011770INV #149</t>
  </si>
  <si>
    <t>Corbiere and Sons Contracting999720210922-9-R1Driver - AZ - After Jan 106420</t>
  </si>
  <si>
    <t>Corbiere and Sons Contracting999720210922-9-R1Driver - AZ - After Jan 106420INV #149</t>
  </si>
  <si>
    <t>Corbiere and Sons Contracting999720210922-9-R1Operator - Principle - After Jan 10141050</t>
  </si>
  <si>
    <t>Corbiere and Sons Contracting999720210922-9-R1Operator - Principle - After Jan 10141050INV #149</t>
  </si>
  <si>
    <t>Corbiere and Sons Contracting999720210922-9-R1L.O.A.3630</t>
  </si>
  <si>
    <t>Corbiere and Sons Contracting999720210922-9-R1L.O.A.3630INV #149</t>
  </si>
  <si>
    <t>Corbiere and Sons Contracting999720210922-9-R1Tractor Trailer - 60 Ton- After Jan 10172080.63</t>
  </si>
  <si>
    <t>Corbiere and Sons Contracting999720210922-9-R1Tractor Trailer - 60 Ton- After Jan 10172080.63INV #149</t>
  </si>
  <si>
    <t>Corbiere and Sons Contracting999720210922-9-R1Rock Truck - 30 Ton- After Jan 102276.1</t>
  </si>
  <si>
    <t>Corbiere and Sons Contracting999720210922-9-R1Rock Truck - 30 Ton- After Jan 102276.1INV #149</t>
  </si>
  <si>
    <t>Corbiere and Sons Contracting999720210922-9-R1Excavator Thumb - 30 - 50 ton- After Jan 1010122.1</t>
  </si>
  <si>
    <t>Corbiere and Sons Contracting999720210922-9-R1Excavator Thumb - 30 - 50 ton- After Jan 1010122.1INV #149</t>
  </si>
  <si>
    <t>Corbiere and Sons Contracting999720210922-9-R1Excavator - 36 ton- After Jan 10101469.6</t>
  </si>
  <si>
    <t>Corbiere and Sons Contracting999720210922-9-R1Excavator - 36 ton- After Jan 10101469.6INV #149</t>
  </si>
  <si>
    <t>20210922-8</t>
  </si>
  <si>
    <t>Corbiere and Sons Contracting999620210922-8Labourer - General - After Jan 1012720</t>
  </si>
  <si>
    <t>Corbiere and Sons Contracting999620210922-8Labourer - General - After Jan 1012720INV #149</t>
  </si>
  <si>
    <t>Corbiere and Sons Contracting999620210922-8Operator - Principle - After Jan 10483600</t>
  </si>
  <si>
    <t>Corbiere and Sons Contracting999620210922-8Operator - Principle - After Jan 10483600INV #149</t>
  </si>
  <si>
    <t>Corbiere and Sons Contracting999620210922-8L.O.A.61260</t>
  </si>
  <si>
    <t>Corbiere and Sons Contracting999620210922-8L.O.A.61260INV #149</t>
  </si>
  <si>
    <t>Corbiere and Sons Contracting999620210922-8Foreman121140</t>
  </si>
  <si>
    <t>Corbiere and Sons Contracting999620210922-8Foreman121140INV #149</t>
  </si>
  <si>
    <t>Corbiere and Sons Contracting999620210922-8Rock Truck - 30 Ton- After Jan 10111518.55</t>
  </si>
  <si>
    <t>Corbiere and Sons Contracting999620210922-8Rock Truck - 30 Ton- After Jan 10111518.55INV #149</t>
  </si>
  <si>
    <t>Corbiere and Sons Contracting999620210922-8Light Truck - Pick up- After Jan 103731.25</t>
  </si>
  <si>
    <t>Corbiere and Sons Contracting999620210922-8Light Truck - Pick up- After Jan 103731.25INV #149</t>
  </si>
  <si>
    <t>Corbiere and Sons Contracting999620210922-8ATV - Side by Side w/ roll bar- After Jan 1010184.5</t>
  </si>
  <si>
    <t>Corbiere and Sons Contracting999620210922-8ATV - Side by Side w/ roll bar- After Jan 1010184.5INV #149</t>
  </si>
  <si>
    <t>Corbiere and Sons Contracting999620210922-8Excavator Hammer - 30 - 50 ton- After Jan 1011697.18</t>
  </si>
  <si>
    <t>Corbiere and Sons Contracting999620210922-8Excavator Hammer - 30 - 50 ton- After Jan 1011697.18INV #149</t>
  </si>
  <si>
    <t>Corbiere and Sons Contracting999620210922-8Excavator - 36 ton- After Jan 10223233.12</t>
  </si>
  <si>
    <t>Corbiere and Sons Contracting999620210922-8Excavator - 36 ton- After Jan 10223233.12INV #149</t>
  </si>
  <si>
    <t>Corbiere and Sons Contracting999620210922-8Excavator - 30 ton- After Jan 10111522.95</t>
  </si>
  <si>
    <t>Corbiere and Sons Contracting999620210922-8Excavator - 30 ton- After Jan 10111522.95INV #149</t>
  </si>
  <si>
    <t>20210922-7</t>
  </si>
  <si>
    <t>Corbiere and Sons Contracting999520210922-7Operator - Principle - After Jan 10483600</t>
  </si>
  <si>
    <t>Corbiere and Sons Contracting999520210922-7Operator - Principle - After Jan 10483600INV #149</t>
  </si>
  <si>
    <t>Corbiere and Sons Contracting999520210922-7L.O.A.4840</t>
  </si>
  <si>
    <t>Corbiere and Sons Contracting999520210922-7L.O.A.4840INV #149</t>
  </si>
  <si>
    <t>Corbiere and Sons Contracting999520210922-7Rock Truck - 30 Ton- After Jan 106828.3</t>
  </si>
  <si>
    <t>Corbiere and Sons Contracting999520210922-7Rock Truck - 30 Ton- After Jan 106828.3INV #149</t>
  </si>
  <si>
    <t>Corbiere and Sons Contracting999520210922-7Light Truck - Pick up- After Jan 102487.5</t>
  </si>
  <si>
    <t>Corbiere and Sons Contracting999520210922-7Light Truck - Pick up- After Jan 102487.5INV #149</t>
  </si>
  <si>
    <t>Corbiere and Sons Contracting999520210922-7Excavator Thumb - 30 - 50 ton- After Jan 1011134.31</t>
  </si>
  <si>
    <t>Corbiere and Sons Contracting999520210922-7Excavator Thumb - 30 - 50 ton- After Jan 1011134.31INV #149</t>
  </si>
  <si>
    <t>Corbiere and Sons Contracting999520210922-7Excavator - 30 ton- After Jan 10111522.95</t>
  </si>
  <si>
    <t>Corbiere and Sons Contracting999520210922-7Excavator - 30 ton- After Jan 10111522.95INV #149</t>
  </si>
  <si>
    <t>Corbiere and Sons Contracting999520210922-7Dozer D6 or equal- After Jan 105657.4</t>
  </si>
  <si>
    <t>Corbiere and Sons Contracting999520210922-7Dozer D6 or equal- After Jan 105657.4INV #149</t>
  </si>
  <si>
    <t>20210922-6</t>
  </si>
  <si>
    <t>Corbiere and Sons Contracting999420210922-6Operator - Principle - After Jan 10604500</t>
  </si>
  <si>
    <t>Corbiere and Sons Contracting999420210922-6Operator - Principle - After Jan 10604500INV #149</t>
  </si>
  <si>
    <t>Corbiere and Sons Contracting999420210922-6L.O.A.61260</t>
  </si>
  <si>
    <t>Corbiere and Sons Contracting999420210922-6L.O.A.61260INV #149</t>
  </si>
  <si>
    <t>Corbiere and Sons Contracting999420210922-6Foreman121140</t>
  </si>
  <si>
    <t>Corbiere and Sons Contracting999420210922-6Foreman121140INV #149</t>
  </si>
  <si>
    <t>Corbiere and Sons Contracting999420210922-6Rock Truck - 30 Ton- After Jan 10223037.1</t>
  </si>
  <si>
    <t>Corbiere and Sons Contracting999420210922-6Rock Truck - 30 Ton- After Jan 10223037.1INV #149</t>
  </si>
  <si>
    <t>Corbiere and Sons Contracting999420210922-6Light Truck - Pick up- After Jan 104975</t>
  </si>
  <si>
    <t>Corbiere and Sons Contracting999420210922-6Light Truck - Pick up- After Jan 104975INV #149</t>
  </si>
  <si>
    <t>Corbiere and Sons Contracting999420210922-6Excavator Thumb - 30 - 50 ton- After Jan 1011134.31</t>
  </si>
  <si>
    <t>Corbiere and Sons Contracting999420210922-6Excavator Thumb - 30 - 50 ton- After Jan 1011134.31INV #149</t>
  </si>
  <si>
    <t>Corbiere and Sons Contracting999420210922-6Excavator - 36 ton- After Jan 10111616.56</t>
  </si>
  <si>
    <t>Corbiere and Sons Contracting999420210922-6Excavator - 36 ton- After Jan 10111616.56INV #149</t>
  </si>
  <si>
    <t>Corbiere and Sons Contracting999420210922-6Excavator - 30 ton- After Jan 10111522.95</t>
  </si>
  <si>
    <t>Corbiere and Sons Contracting999420210922-6Excavator - 30 ton- After Jan 10111522.95INV #149</t>
  </si>
  <si>
    <t>Corbiere and Sons Contracting999420210922-6Dozer D6 or equal- After Jan 10111446.28</t>
  </si>
  <si>
    <t>Corbiere and Sons Contracting999420210922-6Dozer D6 or equal- After Jan 10111446.28INV #149</t>
  </si>
  <si>
    <t>20210922-5</t>
  </si>
  <si>
    <t>Corbiere and Sons Contracting999320210922-5Operator - Principle - After Jan 10241800</t>
  </si>
  <si>
    <t>Corbiere and Sons Contracting999320210922-5Operator - Principle - After Jan 10241800INV #149</t>
  </si>
  <si>
    <t>Corbiere and Sons Contracting999320210922-5Operator - Principle - After Jan 10362700</t>
  </si>
  <si>
    <t>Corbiere and Sons Contracting999320210922-5Operator - Principle - After Jan 10362700INV #149</t>
  </si>
  <si>
    <t>Corbiere and Sons Contracting999320210922-5L.O.A.61260</t>
  </si>
  <si>
    <t>Corbiere and Sons Contracting999320210922-5L.O.A.61260INV #149</t>
  </si>
  <si>
    <t>Corbiere and Sons Contracting999320210922-5Rock Truck - 30 Ton- After Jan 10192622.95</t>
  </si>
  <si>
    <t>Corbiere and Sons Contracting999320210922-5Rock Truck - 30 Ton- After Jan 10192622.95INV #149</t>
  </si>
  <si>
    <t>Corbiere and Sons Contracting999320210922-5Light Truck - Pick up- After Jan 102487.5</t>
  </si>
  <si>
    <t>Corbiere and Sons Contracting999320210922-5Light Truck - Pick up- After Jan 102487.5INV #149</t>
  </si>
  <si>
    <t>Corbiere and Sons Contracting999320210922-5Excavator Thumb - 30 - 50 ton- After Jan 10673.26</t>
  </si>
  <si>
    <t>Corbiere and Sons Contracting999320210922-5Excavator Thumb - 30 - 50 ton- After Jan 10673.26INV #149</t>
  </si>
  <si>
    <t>Corbiere and Sons Contracting999320210922-5Excavator Thumb - 30 - 50 ton- After Jan 1011134.31</t>
  </si>
  <si>
    <t>Corbiere and Sons Contracting999320210922-5Excavator Thumb - 30 - 50 ton- After Jan 1011134.31INV #149</t>
  </si>
  <si>
    <t>Corbiere and Sons Contracting999320210922-5Excavator - 36 ton- After Jan 106881.76</t>
  </si>
  <si>
    <t>Corbiere and Sons Contracting999320210922-5Excavator - 36 ton- After Jan 106881.76INV #149</t>
  </si>
  <si>
    <t>Corbiere and Sons Contracting999320210922-5Excavator - 36 ton- After Jan 10111616.56</t>
  </si>
  <si>
    <t>Corbiere and Sons Contracting999320210922-5Excavator - 36 ton- After Jan 10111616.56INV #149</t>
  </si>
  <si>
    <t>Corbiere and Sons Contracting999320210922-5Excavator - 30 ton- After Jan 10111522.95</t>
  </si>
  <si>
    <t>Corbiere and Sons Contracting999320210922-5Excavator - 30 ton- After Jan 10111522.95INV #149</t>
  </si>
  <si>
    <t>Corbiere and Sons Contracting999320210922-5Dozer D6 or equal- After Jan 10111446.28</t>
  </si>
  <si>
    <t>Corbiere and Sons Contracting999320210922-5Dozer D6 or equal- After Jan 10111446.28INV #149</t>
  </si>
  <si>
    <t>20210922-14</t>
  </si>
  <si>
    <t>Missed time for billable ATV</t>
  </si>
  <si>
    <t>Corbiere and Sons Contracting1000220210922-14ATV - Side by Side w/ roll bar- After Jan 1010184.5</t>
  </si>
  <si>
    <t>Corbiere and Sons Contracting1000220210922-14ATV - Side by Side w/ roll bar- After Jan 1010184.5INV #149</t>
  </si>
  <si>
    <t>20210922-12-R1</t>
  </si>
  <si>
    <t>Dead Horse</t>
  </si>
  <si>
    <t>Corbiere and Sons Contracting1000020210922-12-R1Operator - Principle - After Jan 10554125</t>
  </si>
  <si>
    <t>Corbiere and Sons Contracting1000020210922-12-R1Operator - Principle - After Jan 10554125INV #149</t>
  </si>
  <si>
    <t>Corbiere and Sons Contracting1000020210922-12-R1Foreman121140</t>
  </si>
  <si>
    <t>Corbiere and Sons Contracting1000020210922-12-R1Foreman121140INV #149</t>
  </si>
  <si>
    <t>Corbiere and Sons Contracting1000020210922-12-R1Rock Truck - 30 Ton- After Jan 10182484.9</t>
  </si>
  <si>
    <t>Corbiere and Sons Contracting1000020210922-12-R1Rock Truck - 30 Ton- After Jan 10182484.9INV #149</t>
  </si>
  <si>
    <t>Corbiere and Sons Contracting1000020210922-12-R1Light Truck - Pick up- After Jan 104975</t>
  </si>
  <si>
    <t>Corbiere and Sons Contracting1000020210922-12-R1Light Truck - Pick up- After Jan 104975INV #149</t>
  </si>
  <si>
    <t>Corbiere and Sons Contracting1000020210922-12-R1Excavator Thumb - 30 - 50 ton- After Jan 1011134.31</t>
  </si>
  <si>
    <t>Corbiere and Sons Contracting1000020210922-12-R1Excavator Thumb - 30 - 50 ton- After Jan 1011134.31INV #149</t>
  </si>
  <si>
    <t>Corbiere and Sons Contracting1000020210922-12-R1Excavator - 36 ton- After Jan 10111616.56</t>
  </si>
  <si>
    <t>Corbiere and Sons Contracting1000020210922-12-R1Excavator - 36 ton- After Jan 10111616.56INV #149</t>
  </si>
  <si>
    <t>Corbiere and Sons Contracting1000020210922-12-R1Excavator - 30 ton- After Jan 10111522.95</t>
  </si>
  <si>
    <t>Corbiere and Sons Contracting1000020210922-12-R1Excavator - 30 ton- After Jan 10111522.95INV #149</t>
  </si>
  <si>
    <t>20210922-11</t>
  </si>
  <si>
    <t>Corbiere and Sons Contracting999920210922-11Labourer - General - After Jan 10241440</t>
  </si>
  <si>
    <t>Corbiere and Sons Contracting999920210922-11Labourer - General - After Jan 10241440INV #149</t>
  </si>
  <si>
    <t>Corbiere and Sons Contracting999920210922-11Operator - Principle - After Jan 10483600</t>
  </si>
  <si>
    <t>Corbiere and Sons Contracting999920210922-11Operator - Principle - After Jan 10483600INV #149</t>
  </si>
  <si>
    <t>Corbiere and Sons Contracting999920210922-11L.O.A.61260</t>
  </si>
  <si>
    <t>Corbiere and Sons Contracting999920210922-11L.O.A.61260INV #149</t>
  </si>
  <si>
    <t>Corbiere and Sons Contracting999920210922-11Rock Truck - 30 Ton- After Jan 10101380.5</t>
  </si>
  <si>
    <t>Corbiere and Sons Contracting999920210922-11Rock Truck - 30 Ton- After Jan 10101380.5INV #149</t>
  </si>
  <si>
    <t>Corbiere and Sons Contracting999920210922-11Light Truck - Pick up- After Jan 103731.25</t>
  </si>
  <si>
    <t>Corbiere and Sons Contracting999920210922-11Light Truck - Pick up- After Jan 103731.25INV #149</t>
  </si>
  <si>
    <t>Corbiere and Sons Contracting999920210922-11Excavator Thumb - 30 - 50 ton- After Jan 1011134.31</t>
  </si>
  <si>
    <t>Corbiere and Sons Contracting999920210922-11Excavator Thumb - 30 - 50 ton- After Jan 1011134.31INV #149</t>
  </si>
  <si>
    <t>Corbiere and Sons Contracting999920210922-11Excavator - 36 ton- After Jan 10101469.6</t>
  </si>
  <si>
    <t>Corbiere and Sons Contracting999920210922-11Excavator - 36 ton- After Jan 10101469.6INV #149</t>
  </si>
  <si>
    <t>Corbiere and Sons Contracting999920210922-11Excavator - 36 ton- After Jan 10111616.56</t>
  </si>
  <si>
    <t>Corbiere and Sons Contracting999920210922-11Excavator - 36 ton- After Jan 10111616.56INV #149</t>
  </si>
  <si>
    <t>Corbiere and Sons Contracting999920210922-11Dozer D6 or equal- After Jan 10111446.28</t>
  </si>
  <si>
    <t>Corbiere and Sons Contracting999920210922-11Dozer D6 or equal- After Jan 10111446.28INV #149</t>
  </si>
  <si>
    <t>20210922-10</t>
  </si>
  <si>
    <t>oad building activities on Middleton</t>
  </si>
  <si>
    <t>Corbiere and Sons Contracting999820210922-10Operator - Principle - After Jan 10362700</t>
  </si>
  <si>
    <t>Corbiere and Sons Contracting999820210922-10Operator - Principle - After Jan 10362700INV #149</t>
  </si>
  <si>
    <t>Corbiere and Sons Contracting999820210922-10L.O.A.4840</t>
  </si>
  <si>
    <t>Corbiere and Sons Contracting999820210922-10L.O.A.4840INV #149</t>
  </si>
  <si>
    <t>Corbiere and Sons Contracting999820210922-10Foreman121140</t>
  </si>
  <si>
    <t>Corbiere and Sons Contracting999820210922-10Foreman121140INV #149</t>
  </si>
  <si>
    <t>Corbiere and Sons Contracting999820210922-10Rock Truck - 30 Ton- After Jan 10111518.55</t>
  </si>
  <si>
    <t>Corbiere and Sons Contracting999820210922-10Rock Truck - 30 Ton- After Jan 10111518.55INV #149</t>
  </si>
  <si>
    <t>Corbiere and Sons Contracting999820210922-10Light Truck - Pick up- After Jan 103731.25</t>
  </si>
  <si>
    <t>Corbiere and Sons Contracting999820210922-10Light Truck - Pick up- After Jan 103731.25INV #149</t>
  </si>
  <si>
    <t>Corbiere and Sons Contracting999820210922-10Excavator Thumb - 30 - 50 ton- After Jan 1011134.31</t>
  </si>
  <si>
    <t>Corbiere and Sons Contracting999820210922-10Excavator Thumb - 30 - 50 ton- After Jan 1011134.31INV #149</t>
  </si>
  <si>
    <t>Corbiere and Sons Contracting999820210922-10Excavator - 36 ton- After Jan 10111616.56</t>
  </si>
  <si>
    <t>Corbiere and Sons Contracting999820210922-10Excavator - 36 ton- After Jan 10111616.56INV #149</t>
  </si>
  <si>
    <t>Corbiere and Sons Contracting999820210922-10Dozer D6 or equal- After Jan 10111446.28</t>
  </si>
  <si>
    <t>Corbiere and Sons Contracting999820210922-10Dozer D6 or equal- After Jan 10111446.28INV #149</t>
  </si>
  <si>
    <t>20210921-9</t>
  </si>
  <si>
    <t>Corbiere and Sons Contracting997620210921-9Operator - Principle - After Jan 1012900</t>
  </si>
  <si>
    <t>Corbiere and Sons Contracting997620210921-9Operator - Principle - After Jan 1012900INV #149</t>
  </si>
  <si>
    <t>Corbiere and Sons Contracting997620210921-9L.O.A.61260</t>
  </si>
  <si>
    <t>Corbiere and Sons Contracting997620210921-9L.O.A.61260INV #149</t>
  </si>
  <si>
    <t>Corbiere and Sons Contracting997620210921-9Foreman121140</t>
  </si>
  <si>
    <t>Corbiere and Sons Contracting997620210921-9Foreman121140INV #149</t>
  </si>
  <si>
    <t>Corbiere and Sons Contracting997620210921-9Rock Truck - 30 Ton- After Jan 10223037.1</t>
  </si>
  <si>
    <t>Corbiere and Sons Contracting997620210921-9Rock Truck - 30 Ton- After Jan 10223037.1INV #149</t>
  </si>
  <si>
    <t>Corbiere and Sons Contracting997620210921-9Light Truck - Pick up- After Jan 103731.25</t>
  </si>
  <si>
    <t>Corbiere and Sons Contracting997620210921-9Light Truck - Pick up- After Jan 103731.25INV #149</t>
  </si>
  <si>
    <t>Corbiere and Sons Contracting997620210921-9Excavator Thumb - 30 - 50 ton- After Jan 1011134.31</t>
  </si>
  <si>
    <t>Corbiere and Sons Contracting997620210921-9Excavator Thumb - 30 - 50 ton- After Jan 1011134.31INV #149</t>
  </si>
  <si>
    <t>Corbiere and Sons Contracting997620210921-9Excavator - 36 ton- After Jan 10111616.56</t>
  </si>
  <si>
    <t>Corbiere and Sons Contracting997620210921-9Excavator - 36 ton- After Jan 10111616.56INV #149</t>
  </si>
  <si>
    <t>Corbiere and Sons Contracting997620210921-9Excavator - 30 ton- After Jan 10111522.95</t>
  </si>
  <si>
    <t>Corbiere and Sons Contracting997620210921-9Excavator - 30 ton- After Jan 10111522.95INV #149</t>
  </si>
  <si>
    <t>Corbiere and Sons Contracting997620210921-9Dozer D6 or equal- After Jan 10111446.28</t>
  </si>
  <si>
    <t>Corbiere and Sons Contracting997620210921-9Dozer D6 or equal- After Jan 10111446.28INV #149</t>
  </si>
  <si>
    <t>20210921-8</t>
  </si>
  <si>
    <t>Corbiere and Sons Contracting997520210921-8Operator - Principle - After Jan 1012900</t>
  </si>
  <si>
    <t>Corbiere and Sons Contracting997520210921-8Operator - Principle - After Jan 1012900INV #149</t>
  </si>
  <si>
    <t>Corbiere and Sons Contracting997520210921-8Operator - Principle - After Jan 108600</t>
  </si>
  <si>
    <t>Corbiere and Sons Contracting997520210921-8Operator - Principle - After Jan 108600INV #149</t>
  </si>
  <si>
    <t>Corbiere and Sons Contracting997520210921-8L.O.A.51050</t>
  </si>
  <si>
    <t>Corbiere and Sons Contracting997520210921-8L.O.A.51050INV #149</t>
  </si>
  <si>
    <t>Corbiere and Sons Contracting997520210921-8Rock Truck - 30 Ton- After Jan 10111518.55</t>
  </si>
  <si>
    <t>Corbiere and Sons Contracting997520210921-8Rock Truck - 30 Ton- After Jan 10111518.55INV #149</t>
  </si>
  <si>
    <t>Corbiere and Sons Contracting997520210921-8Light Truck - Pick up- After Jan 102487.5</t>
  </si>
  <si>
    <t>Corbiere and Sons Contracting997520210921-8Light Truck - Pick up- After Jan 102487.5INV #149</t>
  </si>
  <si>
    <t>Corbiere and Sons Contracting997520210921-8Excavator Thumb - 30 - 50 ton- After Jan 10785.47</t>
  </si>
  <si>
    <t>Corbiere and Sons Contracting997520210921-8Excavator Thumb - 30 - 50 ton- After Jan 10785.47INV #149</t>
  </si>
  <si>
    <t>Corbiere and Sons Contracting997520210921-8Excavator - 36 ton- After Jan 10111616.56</t>
  </si>
  <si>
    <t>Corbiere and Sons Contracting997520210921-8Excavator - 36 ton- After Jan 10111616.56INV #149</t>
  </si>
  <si>
    <t>Corbiere and Sons Contracting997520210921-8Excavator - 30 ton- After Jan 107969.15</t>
  </si>
  <si>
    <t>Corbiere and Sons Contracting997520210921-8Excavator - 30 ton- After Jan 107969.15INV #149</t>
  </si>
  <si>
    <t>Corbiere and Sons Contracting997520210921-8Dozer D6 or equal- After Jan 10111446.28</t>
  </si>
  <si>
    <t>Corbiere and Sons Contracting997520210921-8Dozer D6 or equal- After Jan 10111446.28INV #149</t>
  </si>
  <si>
    <t>20210921-15</t>
  </si>
  <si>
    <t>Corbiere and Sons Contracting998220210921-15Operator - Principle - After Jan 10403000</t>
  </si>
  <si>
    <t>Corbiere and Sons Contracting998220210921-15Operator - Principle - After Jan 10403000INV #149</t>
  </si>
  <si>
    <t>Corbiere and Sons Contracting998220210921-15Foreman9855</t>
  </si>
  <si>
    <t>Corbiere and Sons Contracting998220210921-15Foreman9855INV #149</t>
  </si>
  <si>
    <t>Corbiere and Sons Contracting998220210921-15Rock Truck - 30 Ton- After Jan 107966.35</t>
  </si>
  <si>
    <t>Corbiere and Sons Contracting998220210921-15Rock Truck - 30 Ton- After Jan 107966.35INV #149</t>
  </si>
  <si>
    <t>Corbiere and Sons Contracting998220210921-15Light Truck - Pick up- After Jan 104975</t>
  </si>
  <si>
    <t>Corbiere and Sons Contracting998220210921-15Light Truck - Pick up- After Jan 104975INV #149</t>
  </si>
  <si>
    <t>Corbiere and Sons Contracting998220210921-15Excavator Thumb - 30 - 50 ton- After Jan 1011134.31</t>
  </si>
  <si>
    <t>Corbiere and Sons Contracting998220210921-15Excavator Thumb - 30 - 50 ton- After Jan 1011134.31INV #149</t>
  </si>
  <si>
    <t>Corbiere and Sons Contracting998220210921-15Excavator Thumb - 30 - 50 ton- After Jan 10897.68</t>
  </si>
  <si>
    <t>Corbiere and Sons Contracting998220210921-15Excavator Thumb - 30 - 50 ton- After Jan 10897.68INV #149</t>
  </si>
  <si>
    <t>Corbiere and Sons Contracting998220210921-15Excavator - 36 ton- After Jan 10111616.56</t>
  </si>
  <si>
    <t>Corbiere and Sons Contracting998220210921-15Excavator - 36 ton- After Jan 10111616.56INV #149</t>
  </si>
  <si>
    <t>Corbiere and Sons Contracting998220210921-15Excavator - 30 ton- After Jan 1081107.6</t>
  </si>
  <si>
    <t>Corbiere and Sons Contracting998220210921-15Excavator - 30 ton- After Jan 1081107.6INV #149</t>
  </si>
  <si>
    <t>Corbiere and Sons Contracting998220210921-15Dozer D6 or equal- After Jan 102262.96</t>
  </si>
  <si>
    <t>Corbiere and Sons Contracting998220210921-15Dozer D6 or equal- After Jan 102262.96INV #149</t>
  </si>
  <si>
    <t>20210921-14</t>
  </si>
  <si>
    <t>Billable ATV usage on Neys Road</t>
  </si>
  <si>
    <t>Corbiere and Sons Contracting998120210921-14ATV - Side by Side w/ roll bar- After Jan 1010184.5</t>
  </si>
  <si>
    <t>Corbiere and Sons Contracting998120210921-14ATV - Side by Side w/ roll bar- After Jan 1010184.5INV #149</t>
  </si>
  <si>
    <t>20210921-13-R1</t>
  </si>
  <si>
    <t>Corbiere and Sons Contracting998020210921-13-R1Operator - Principle - After Jan 10362700</t>
  </si>
  <si>
    <t>Corbiere and Sons Contracting998020210921-13-R1Operator - Principle - After Jan 10362700INV #149</t>
  </si>
  <si>
    <t>Corbiere and Sons Contracting998020210921-13-R1L.O.A.3630</t>
  </si>
  <si>
    <t>Corbiere and Sons Contracting998020210921-13-R1L.O.A.3630INV #149</t>
  </si>
  <si>
    <t>Corbiere and Sons Contracting998020210921-13-R1Rock Truck - 30 Ton- After Jan 1091242.45</t>
  </si>
  <si>
    <t>Corbiere and Sons Contracting998020210921-13-R1Rock Truck - 30 Ton- After Jan 1091242.45INV #149</t>
  </si>
  <si>
    <t>Corbiere and Sons Contracting998020210921-13-R1Light Truck - Pick up- After Jan 101243.75</t>
  </si>
  <si>
    <t>Corbiere and Sons Contracting998020210921-13-R1Light Truck - Pick up- After Jan 101243.75INV #149</t>
  </si>
  <si>
    <t>Corbiere and Sons Contracting998020210921-13-R1Excavator Thumb - 30 - 50 ton- After Jan 1011134.31</t>
  </si>
  <si>
    <t>Corbiere and Sons Contracting998020210921-13-R1Excavator Thumb - 30 - 50 ton- After Jan 1011134.31INV #149</t>
  </si>
  <si>
    <t>Corbiere and Sons Contracting998020210921-13-R1Excavator - 36 ton- After Jan 1091322.64</t>
  </si>
  <si>
    <t>Corbiere and Sons Contracting998020210921-13-R1Excavator - 36 ton- After Jan 1091322.64INV #149</t>
  </si>
  <si>
    <t>Corbiere and Sons Contracting998020210921-13-R1Excavator - 36 ton- After Jan 10111616.56</t>
  </si>
  <si>
    <t>Corbiere and Sons Contracting998020210921-13-R1Excavator - 36 ton- After Jan 10111616.56INV #149</t>
  </si>
  <si>
    <t>Corbiere and Sons Contracting998020210921-13-R1Dozer D6 or equal- After Jan 10111446.28</t>
  </si>
  <si>
    <t>Corbiere and Sons Contracting998020210921-13-R1Dozer D6 or equal- After Jan 10111446.28INV #149</t>
  </si>
  <si>
    <t>20210921-12</t>
  </si>
  <si>
    <t>Middleton Road</t>
  </si>
  <si>
    <t>Corbiere and Sons Contracting997920210921-12Operator - Principle - After Jan 10483600</t>
  </si>
  <si>
    <t>Corbiere and Sons Contracting997920210921-12Operator - Principle - After Jan 10483600INV #149</t>
  </si>
  <si>
    <t>Corbiere and Sons Contracting997920210921-12L.O.A.51050</t>
  </si>
  <si>
    <t>Corbiere and Sons Contracting997920210921-12L.O.A.51050INV #149</t>
  </si>
  <si>
    <t>Corbiere and Sons Contracting997920210921-12Foreman121140</t>
  </si>
  <si>
    <t>Corbiere and Sons Contracting997920210921-12Foreman121140INV #149</t>
  </si>
  <si>
    <t>Corbiere and Sons Contracting997920210921-12Rock Truck - 30 Ton- After Jan 10111518.55</t>
  </si>
  <si>
    <t>Corbiere and Sons Contracting997920210921-12Rock Truck - 30 Ton- After Jan 10111518.55INV #149</t>
  </si>
  <si>
    <t>Corbiere and Sons Contracting997920210921-12Light Truck - Pick up- After Jan 103731.25</t>
  </si>
  <si>
    <t>Corbiere and Sons Contracting997920210921-12Light Truck - Pick up- After Jan 103731.25INV #149</t>
  </si>
  <si>
    <t>Corbiere and Sons Contracting997920210921-12Excavator Thumb - 30 - 50 ton- After Jan 1011134.31</t>
  </si>
  <si>
    <t>Corbiere and Sons Contracting997920210921-12Excavator Thumb - 30 - 50 ton- After Jan 1011134.31INV #149</t>
  </si>
  <si>
    <t>Corbiere and Sons Contracting997920210921-12Excavator - 36 ton- After Jan 10111616.56</t>
  </si>
  <si>
    <t>Corbiere and Sons Contracting997920210921-12Excavator - 36 ton- After Jan 10111616.56INV #149</t>
  </si>
  <si>
    <t>Corbiere and Sons Contracting997920210921-12Dozer D6 or equal- After Jan 10111446.28</t>
  </si>
  <si>
    <t>Corbiere and Sons Contracting997920210921-12Dozer D6 or equal- After Jan 10111446.28INV #149</t>
  </si>
  <si>
    <t>20210921-11</t>
  </si>
  <si>
    <t>Del Lake Road</t>
  </si>
  <si>
    <t>Corbiere and Sons Contracting997820210921-11Labourer - General - After Jan 1012720</t>
  </si>
  <si>
    <t>Corbiere and Sons Contracting997820210921-11Labourer - General - After Jan 1012720INV #149</t>
  </si>
  <si>
    <t>Corbiere and Sons Contracting997820210921-11Driver - AZ - After Jan 1012840</t>
  </si>
  <si>
    <t>Corbiere and Sons Contracting997820210921-11Driver - AZ - After Jan 1012840INV #149</t>
  </si>
  <si>
    <t>Corbiere and Sons Contracting997820210921-11Operator - Principle - After Jan 10483600</t>
  </si>
  <si>
    <t>Corbiere and Sons Contracting997820210921-11Operator - Principle - After Jan 10483600INV #149</t>
  </si>
  <si>
    <t>Corbiere and Sons Contracting997820210921-11L.O.A.71470</t>
  </si>
  <si>
    <t>Corbiere and Sons Contracting997820210921-11L.O.A.71470INV #149</t>
  </si>
  <si>
    <t>Corbiere and Sons Contracting997820210921-11Foreman121140</t>
  </si>
  <si>
    <t>Corbiere and Sons Contracting997820210921-11Foreman121140INV #149</t>
  </si>
  <si>
    <t>Corbiere and Sons Contracting997820210921-11Tractor Trailer - 60 Ton- After Jan 10121468.68</t>
  </si>
  <si>
    <t>Corbiere and Sons Contracting997820210921-11Tractor Trailer - 60 Ton- After Jan 10121468.68INV #149</t>
  </si>
  <si>
    <t>Corbiere and Sons Contracting997820210921-11Rock Truck - 30 Ton- After Jan 10111518.55</t>
  </si>
  <si>
    <t>Corbiere and Sons Contracting997820210921-11Rock Truck - 30 Ton- After Jan 10111518.55INV #149</t>
  </si>
  <si>
    <t>Corbiere and Sons Contracting997820210921-11Light Truck - Pick up- After Jan 103731.25</t>
  </si>
  <si>
    <t>Corbiere and Sons Contracting997820210921-11Light Truck - Pick up- After Jan 103731.25INV #149</t>
  </si>
  <si>
    <t>Corbiere and Sons Contracting997820210921-11ATV - Side by Side w/ roll bar- After Jan 1010184.5</t>
  </si>
  <si>
    <t>Corbiere and Sons Contracting997820210921-11ATV - Side by Side w/ roll bar- After Jan 1010184.5INV #149</t>
  </si>
  <si>
    <t>Corbiere and Sons Contracting997820210921-11Excavator Hammer - 30 - 50 ton- After Jan 1011697.18</t>
  </si>
  <si>
    <t>Corbiere and Sons Contracting997820210921-11Excavator Hammer - 30 - 50 ton- After Jan 1011697.18INV #149</t>
  </si>
  <si>
    <t>Corbiere and Sons Contracting997820210921-11Excavator - 36 ton- After Jan 10111616.56</t>
  </si>
  <si>
    <t>Corbiere and Sons Contracting997820210921-11Excavator - 36 ton- After Jan 10111616.56INV #149</t>
  </si>
  <si>
    <t>Corbiere and Sons Contracting997820210921-11Excavator - 30 ton- After Jan 10111522.95</t>
  </si>
  <si>
    <t>Corbiere and Sons Contracting997820210921-11Excavator - 30 ton- After Jan 10111522.95INV #149</t>
  </si>
  <si>
    <t>20210921-10</t>
  </si>
  <si>
    <t>Corbiere and Sons Contracting997720210921-10Operator - Principle - After Jan 1012900</t>
  </si>
  <si>
    <t>Corbiere and Sons Contracting997720210921-10Operator - Principle - After Jan 1012900INV #149</t>
  </si>
  <si>
    <t>Corbiere and Sons Contracting997720210921-10Operator - Principle - After Jan 1011.5862.5</t>
  </si>
  <si>
    <t>Corbiere and Sons Contracting997720210921-10Operator - Principle - After Jan 1011.5862.5INV #149</t>
  </si>
  <si>
    <t>Corbiere and Sons Contracting997720210921-10L.O.A.4840</t>
  </si>
  <si>
    <t>Corbiere and Sons Contracting997720210921-10L.O.A.4840INV #149</t>
  </si>
  <si>
    <t>Corbiere and Sons Contracting997720210921-10Rock Truck - 30 Ton- After Jan 10111518.55</t>
  </si>
  <si>
    <t>Corbiere and Sons Contracting997720210921-10Rock Truck - 30 Ton- After Jan 10111518.55INV #149</t>
  </si>
  <si>
    <t>Corbiere and Sons Contracting997720210921-10Light Truck - Pick up- After Jan 102487.5</t>
  </si>
  <si>
    <t>Corbiere and Sons Contracting997720210921-10Light Truck - Pick up- After Jan 102487.5INV #149</t>
  </si>
  <si>
    <t>Corbiere and Sons Contracting997720210921-10Excavator Thumb - 30 - 50 ton- After Jan 1011134.31</t>
  </si>
  <si>
    <t>Corbiere and Sons Contracting997720210921-10Excavator Thumb - 30 - 50 ton- After Jan 1011134.31INV #149</t>
  </si>
  <si>
    <t>Corbiere and Sons Contracting997720210921-10Excavator - 30 ton- After Jan 10111522.95</t>
  </si>
  <si>
    <t>Corbiere and Sons Contracting997720210921-10Excavator - 30 ton- After Jan 10111522.95INV #149</t>
  </si>
  <si>
    <t>Corbiere and Sons Contracting997720210921-10Excavator - 30 ton- After Jan 1010.51453.725</t>
  </si>
  <si>
    <t>Corbiere and Sons Contracting997720210921-10Excavator - 30 ton- After Jan 1010.51453.725INV #149</t>
  </si>
  <si>
    <t>Corbiere and Sons Contracting997720210921-10Dozer D6 or equal- After Jan 102262.96</t>
  </si>
  <si>
    <t>Corbiere and Sons Contracting997720210921-10Dozer D6 or equal- After Jan 102262.96INV #149</t>
  </si>
  <si>
    <t>20210920-8</t>
  </si>
  <si>
    <t>Installation of WC605.01</t>
  </si>
  <si>
    <t>605.01</t>
  </si>
  <si>
    <t>Corbiere and Sons Contracting993920210920-8Operator - Principle - After Jan 104300</t>
  </si>
  <si>
    <t>Corbiere and Sons Contracting993920210920-8Operator - Principle - After Jan 104300INV #149</t>
  </si>
  <si>
    <t>Corbiere and Sons Contracting993920210920-8Excavator - 36 ton- After Jan 104587.84</t>
  </si>
  <si>
    <t>Corbiere and Sons Contracting993920210920-8Excavator - 36 ton- After Jan 104587.84INV #149</t>
  </si>
  <si>
    <t>20210920-7</t>
  </si>
  <si>
    <t>Road Building activities on Del Lake Road towards C195 - Hammering towards C194</t>
  </si>
  <si>
    <t>Corbiere and Sons Contracting993820210920-7Operator - Principle - After Jan 10443300</t>
  </si>
  <si>
    <t>Corbiere and Sons Contracting993820210920-7Operator - Principle - After Jan 10443300INV #149</t>
  </si>
  <si>
    <t>Corbiere and Sons Contracting993820210920-7L.O.A.51050</t>
  </si>
  <si>
    <t>Corbiere and Sons Contracting993820210920-7L.O.A.51050INV #149</t>
  </si>
  <si>
    <t>Corbiere and Sons Contracting993820210920-7Foreman121140</t>
  </si>
  <si>
    <t>Corbiere and Sons Contracting993820210920-7Foreman121140INV #149</t>
  </si>
  <si>
    <t>Corbiere and Sons Contracting993820210920-7Rock Truck - 30 Ton- After Jan 10111518.55</t>
  </si>
  <si>
    <t>Corbiere and Sons Contracting993820210920-7Rock Truck - 30 Ton- After Jan 10111518.55INV #149</t>
  </si>
  <si>
    <t>Corbiere and Sons Contracting993820210920-7Light Truck - Pick up- After Jan 102487.5</t>
  </si>
  <si>
    <t>Corbiere and Sons Contracting993820210920-7Light Truck - Pick up- After Jan 102487.5INV #149</t>
  </si>
  <si>
    <t>Corbiere and Sons Contracting993820210920-7Excavator Hammer - 30 - 50 ton- After Jan 1011697.18</t>
  </si>
  <si>
    <t>Corbiere and Sons Contracting993820210920-7Excavator Hammer - 30 - 50 ton- After Jan 1011697.18INV #149</t>
  </si>
  <si>
    <t>Corbiere and Sons Contracting993820210920-7Excavator - 36 ton- After Jan 10111616.56</t>
  </si>
  <si>
    <t>Corbiere and Sons Contracting993820210920-7Excavator - 36 ton- After Jan 10111616.56INV #149</t>
  </si>
  <si>
    <t>Corbiere and Sons Contracting993820210920-7Excavator - 36 ton- After Jan 1071028.72</t>
  </si>
  <si>
    <t>Corbiere and Sons Contracting993820210920-7Excavator - 36 ton- After Jan 1071028.72INV #149</t>
  </si>
  <si>
    <t>Corbiere and Sons Contracting993820210920-7Excavator - 30 ton- After Jan 106830.7</t>
  </si>
  <si>
    <t>Corbiere and Sons Contracting993820210920-7Excavator - 30 ton- After Jan 106830.7INV #149</t>
  </si>
  <si>
    <t>Corbiere and Sons Contracting993820210920-7Dozer D6 or equal- After Jan 104525.92</t>
  </si>
  <si>
    <t>Corbiere and Sons Contracting993820210920-7Dozer D6 or equal- After Jan 104525.92INV #149</t>
  </si>
  <si>
    <t>20210920-6</t>
  </si>
  <si>
    <t>Corbiere and Sons Contracting993720210920-6Operator - Principle - After Jan 10362700</t>
  </si>
  <si>
    <t>Corbiere and Sons Contracting993720210920-6Operator - Principle - After Jan 10362700INV #149</t>
  </si>
  <si>
    <t>Corbiere and Sons Contracting993720210920-6L.O.A.3630</t>
  </si>
  <si>
    <t>Corbiere and Sons Contracting993720210920-6L.O.A.3630INV #149</t>
  </si>
  <si>
    <t>Corbiere and Sons Contracting993720210920-6Rock Truck - 30 Ton- After Jan 10111518.55</t>
  </si>
  <si>
    <t>Corbiere and Sons Contracting993720210920-6Rock Truck - 30 Ton- After Jan 10111518.55INV #149</t>
  </si>
  <si>
    <t>Corbiere and Sons Contracting993720210920-6Light Truck - Pick up- After Jan 102487.5</t>
  </si>
  <si>
    <t>Corbiere and Sons Contracting993720210920-6Light Truck - Pick up- After Jan 102487.5INV #149</t>
  </si>
  <si>
    <t>Corbiere and Sons Contracting993720210920-6Excavator Thumb - 30 - 50 ton- After Jan 1011134.31</t>
  </si>
  <si>
    <t>Corbiere and Sons Contracting993720210920-6Excavator Thumb - 30 - 50 ton- After Jan 1011134.31INV #149</t>
  </si>
  <si>
    <t>Corbiere and Sons Contracting993720210920-6Excavator - 30 ton- After Jan 10111522.95</t>
  </si>
  <si>
    <t>Corbiere and Sons Contracting993720210920-6Excavator - 30 ton- After Jan 10111522.95INV #149</t>
  </si>
  <si>
    <t>20210920-19</t>
  </si>
  <si>
    <t>Corbiere and Sons Contracting996720210920-19ATV - Side by Side w/ roll bar- After Jan 1010184.5</t>
  </si>
  <si>
    <t>Corbiere and Sons Contracting996720210920-19ATV - Side by Side w/ roll bar- After Jan 1010184.5INV #149</t>
  </si>
  <si>
    <t>20210920-18</t>
  </si>
  <si>
    <t>Billable ATV usage from Hare Lake Road</t>
  </si>
  <si>
    <t>Corbiere and Sons Contracting996620210920-18ATV - Side by Side w/ roll bar- After Jan 1010184.5</t>
  </si>
  <si>
    <t>Corbiere and Sons Contracting996620210920-18ATV - Side by Side w/ roll bar- After Jan 1010184.5INV #149</t>
  </si>
  <si>
    <t>20210920-17</t>
  </si>
  <si>
    <t>Building Road on Dead Horse Creek</t>
  </si>
  <si>
    <t>Dead Horse Creek Road</t>
  </si>
  <si>
    <t>Corbiere and Sons Contracting994820210920-17Operator - Principle - After Jan 10604500</t>
  </si>
  <si>
    <t>Corbiere and Sons Contracting994820210920-17Operator - Principle - After Jan 10604500INV #149</t>
  </si>
  <si>
    <t>Corbiere and Sons Contracting994820210920-17Foreman121140</t>
  </si>
  <si>
    <t>Corbiere and Sons Contracting994820210920-17Foreman121140INV #149</t>
  </si>
  <si>
    <t>Corbiere and Sons Contracting994820210920-17Rock Truck - 30 Ton- After Jan 10223037.1</t>
  </si>
  <si>
    <t>Corbiere and Sons Contracting994820210920-17Rock Truck - 30 Ton- After Jan 10223037.1INV #149</t>
  </si>
  <si>
    <t>Corbiere and Sons Contracting994820210920-17Light Truck - Pick up- After Jan 104975</t>
  </si>
  <si>
    <t>Corbiere and Sons Contracting994820210920-17Light Truck - Pick up- After Jan 104975INV #149</t>
  </si>
  <si>
    <t>Corbiere and Sons Contracting994820210920-17Excavator Thumb - 30 - 50 ton- After Jan 1011134.31</t>
  </si>
  <si>
    <t>Corbiere and Sons Contracting994820210920-17Excavator Thumb - 30 - 50 ton- After Jan 1011134.31INV #149</t>
  </si>
  <si>
    <t>Corbiere and Sons Contracting994820210920-17Excavator - 36 ton- After Jan 10111616.56</t>
  </si>
  <si>
    <t>Corbiere and Sons Contracting994820210920-17Excavator - 36 ton- After Jan 10111616.56INV #149</t>
  </si>
  <si>
    <t>Corbiere and Sons Contracting994820210920-17Excavator - 30 ton- After Jan 10111522.95</t>
  </si>
  <si>
    <t>Corbiere and Sons Contracting994820210920-17Excavator - 30 ton- After Jan 10111522.95INV #149</t>
  </si>
  <si>
    <t>Corbiere and Sons Contracting994820210920-17Dozer D6 or equal- After Jan 104525.92</t>
  </si>
  <si>
    <t>Corbiere and Sons Contracting994820210920-17Dozer D6 or equal- After Jan 104525.92INV #149</t>
  </si>
  <si>
    <t>20210920-16</t>
  </si>
  <si>
    <t>Road work on Neys - Float moved 329 from Red Sucker over to neys</t>
  </si>
  <si>
    <t>Corbiere and Sons Contracting994720210920-16Driver - AZ - After Jan 105350</t>
  </si>
  <si>
    <t>Corbiere and Sons Contracting994720210920-16Driver - AZ - After Jan 105350INV #149</t>
  </si>
  <si>
    <t>Corbiere and Sons Contracting994720210920-16Operator - Principle - After Jan 10604500</t>
  </si>
  <si>
    <t>Corbiere and Sons Contracting994720210920-16Operator - Principle - After Jan 10604500INV #149</t>
  </si>
  <si>
    <t>Corbiere and Sons Contracting994720210920-16L.O.A.61260</t>
  </si>
  <si>
    <t>Corbiere and Sons Contracting994720210920-16L.O.A.61260INV #149</t>
  </si>
  <si>
    <t>Corbiere and Sons Contracting994720210920-16Foreman121140</t>
  </si>
  <si>
    <t>Corbiere and Sons Contracting994720210920-16Foreman121140INV #149</t>
  </si>
  <si>
    <t>Corbiere and Sons Contracting994720210920-16Tractor Trailer - 60 Ton- After Jan 105611.95</t>
  </si>
  <si>
    <t>Corbiere and Sons Contracting994720210920-16Tractor Trailer - 60 Ton- After Jan 105611.95INV #149</t>
  </si>
  <si>
    <t>Corbiere and Sons Contracting994720210920-16Rock Truck - 30 Ton- After Jan 10223037.1</t>
  </si>
  <si>
    <t>Corbiere and Sons Contracting994720210920-16Rock Truck - 30 Ton- After Jan 10223037.1INV #149</t>
  </si>
  <si>
    <t>Corbiere and Sons Contracting994720210920-16Light Truck - Pick up- After Jan 104975</t>
  </si>
  <si>
    <t>Corbiere and Sons Contracting994720210920-16Light Truck - Pick up- After Jan 104975INV #149</t>
  </si>
  <si>
    <t>Corbiere and Sons Contracting994720210920-16Excavator Thumb - 30 - 50 ton- After Jan 108.5103.785</t>
  </si>
  <si>
    <t>Corbiere and Sons Contracting994720210920-16Excavator Thumb - 30 - 50 ton- After Jan 108.5103.785INV #149</t>
  </si>
  <si>
    <t>Corbiere and Sons Contracting994720210920-16Excavator Thumb - 30 - 50 ton- After Jan 1011134.31</t>
  </si>
  <si>
    <t>Corbiere and Sons Contracting994720210920-16Excavator Thumb - 30 - 50 ton- After Jan 1011134.31INV #149</t>
  </si>
  <si>
    <t>Corbiere and Sons Contracting994720210920-16Excavator - 36 ton- After Jan 108.51249.16</t>
  </si>
  <si>
    <t>Corbiere and Sons Contracting994720210920-16Excavator - 36 ton- After Jan 108.51249.16INV #149</t>
  </si>
  <si>
    <t>Corbiere and Sons Contracting994720210920-16Excavator - 30 ton- After Jan 10111522.95</t>
  </si>
  <si>
    <t>Corbiere and Sons Contracting994720210920-16Excavator - 30 ton- After Jan 10111522.95INV #149</t>
  </si>
  <si>
    <t>Corbiere and Sons Contracting994720210920-16Dozer D6 or equal- After Jan 10111446.28</t>
  </si>
  <si>
    <t>Corbiere and Sons Contracting994720210920-16Dozer D6 or equal- After Jan 10111446.28INV #149</t>
  </si>
  <si>
    <t>20210920-14-R1</t>
  </si>
  <si>
    <t>Road building on Little Red Sucker</t>
  </si>
  <si>
    <t>C257 - C267</t>
  </si>
  <si>
    <t>Corbiere and Sons Contracting994520210920-14-R1Operator - Principle - After Jan 10483600</t>
  </si>
  <si>
    <t>Corbiere and Sons Contracting994520210920-14-R1Operator - Principle - After Jan 10483600INV #149</t>
  </si>
  <si>
    <t>Corbiere and Sons Contracting994520210920-14-R1L.O.A.4840</t>
  </si>
  <si>
    <t>Corbiere and Sons Contracting994520210920-14-R1L.O.A.4840INV #149</t>
  </si>
  <si>
    <t>Corbiere and Sons Contracting994520210920-14-R1Rock Truck - 30 Ton- After Jan 1091242.45</t>
  </si>
  <si>
    <t>Corbiere and Sons Contracting994520210920-14-R1Rock Truck - 30 Ton- After Jan 1091242.45INV #149</t>
  </si>
  <si>
    <t>Corbiere and Sons Contracting994520210920-14-R1Rock Truck - 30 Ton- After Jan 10111518.55</t>
  </si>
  <si>
    <t>Corbiere and Sons Contracting994520210920-14-R1Rock Truck - 30 Ton- After Jan 10111518.55INV #149</t>
  </si>
  <si>
    <t>Corbiere and Sons Contracting994520210920-14-R1Light Truck - Pick up- After Jan 101243.75</t>
  </si>
  <si>
    <t>Corbiere and Sons Contracting994520210920-14-R1Light Truck - Pick up- After Jan 101243.75INV #149</t>
  </si>
  <si>
    <t>Corbiere and Sons Contracting994520210920-14-R1Excavator Thumb - 30 - 50 ton- After Jan 1011134.31</t>
  </si>
  <si>
    <t>Corbiere and Sons Contracting994520210920-14-R1Excavator Thumb - 30 - 50 ton- After Jan 1011134.31INV #149</t>
  </si>
  <si>
    <t>Corbiere and Sons Contracting994520210920-14-R1Excavator - 30 ton- After Jan 10111522.95</t>
  </si>
  <si>
    <t>Corbiere and Sons Contracting994520210920-14-R1Excavator - 30 ton- After Jan 10111522.95INV #149</t>
  </si>
  <si>
    <t>20210920-12</t>
  </si>
  <si>
    <t>Corbiere and Sons Contracting994320210920-12Operator - Principle - After Jan 10302250</t>
  </si>
  <si>
    <t>Corbiere and Sons Contracting994320210920-12Operator - Principle - After Jan 10302250INV #149</t>
  </si>
  <si>
    <t>Corbiere and Sons Contracting994320210920-12L.O.A.2420</t>
  </si>
  <si>
    <t>Corbiere and Sons Contracting994320210920-12L.O.A.2420INV #149</t>
  </si>
  <si>
    <t>Corbiere and Sons Contracting994320210920-12Light Truck - Pick up- After Jan 101243.75</t>
  </si>
  <si>
    <t>Corbiere and Sons Contracting994320210920-12Light Truck - Pick up- After Jan 101243.75INV #149</t>
  </si>
  <si>
    <t>Corbiere and Sons Contracting994320210920-12Excavator Thumb - 30 - 50 ton- After Jan 105.567.155</t>
  </si>
  <si>
    <t>Corbiere and Sons Contracting994320210920-12Excavator Thumb - 30 - 50 ton- After Jan 105.567.155INV #149</t>
  </si>
  <si>
    <t>Corbiere and Sons Contracting994320210920-12Excavator Thumb - 30 - 50 ton- After Jan 1011134.31</t>
  </si>
  <si>
    <t>Corbiere and Sons Contracting994320210920-12Excavator Thumb - 30 - 50 ton- After Jan 1011134.31INV #149</t>
  </si>
  <si>
    <t>Corbiere and Sons Contracting994320210920-12Excavator - 36 ton- After Jan 105.5808.28</t>
  </si>
  <si>
    <t>Corbiere and Sons Contracting994320210920-12Excavator - 36 ton- After Jan 105.5808.28INV #149</t>
  </si>
  <si>
    <t>Corbiere and Sons Contracting994320210920-12Excavator - 36 ton- After Jan 10111616.56</t>
  </si>
  <si>
    <t>Corbiere and Sons Contracting994320210920-12Excavator - 36 ton- After Jan 10111616.56INV #149</t>
  </si>
  <si>
    <t>Corbiere and Sons Contracting994320210920-12Dozer D6 or equal- After Jan 10101314.8</t>
  </si>
  <si>
    <t>Corbiere and Sons Contracting994320210920-12Dozer D6 or equal- After Jan 10101314.8INV #149</t>
  </si>
  <si>
    <t>20210920-10</t>
  </si>
  <si>
    <t>Corbiere and Sons Contracting994120210920-10Operator - Principle - After Jan 10423150</t>
  </si>
  <si>
    <t>Corbiere and Sons Contracting994120210920-10Operator - Principle - After Jan 10423150INV #149</t>
  </si>
  <si>
    <t>Corbiere and Sons Contracting994120210920-10L.O.A.51050</t>
  </si>
  <si>
    <t>Corbiere and Sons Contracting994120210920-10L.O.A.51050INV #149</t>
  </si>
  <si>
    <t>Corbiere and Sons Contracting994120210920-10Foreman121140</t>
  </si>
  <si>
    <t>Corbiere and Sons Contracting994120210920-10Foreman121140INV #149</t>
  </si>
  <si>
    <t>Corbiere and Sons Contracting994120210920-10Rock Truck - 30 Ton- After Jan 10111518.55</t>
  </si>
  <si>
    <t>Corbiere and Sons Contracting994120210920-10Rock Truck - 30 Ton- After Jan 10111518.55INV #149</t>
  </si>
  <si>
    <t>Corbiere and Sons Contracting994120210920-10Light Truck - Pick up- After Jan 103731.25</t>
  </si>
  <si>
    <t>Corbiere and Sons Contracting994120210920-10Light Truck - Pick up- After Jan 103731.25INV #149</t>
  </si>
  <si>
    <t>Corbiere and Sons Contracting994120210920-10Excavator Thumb - 30 - 50 ton- After Jan 105.567.155</t>
  </si>
  <si>
    <t>Corbiere and Sons Contracting994120210920-10Excavator Thumb - 30 - 50 ton- After Jan 105.567.155INV #149</t>
  </si>
  <si>
    <t>Corbiere and Sons Contracting994120210920-10Excavator Thumb - 30 - 50 ton- After Jan 1011134.31</t>
  </si>
  <si>
    <t>Corbiere and Sons Contracting994120210920-10Excavator Thumb - 30 - 50 ton- After Jan 1011134.31INV #149</t>
  </si>
  <si>
    <t>Corbiere and Sons Contracting994120210920-10Excavator - 36 ton- After Jan 105.5808.28</t>
  </si>
  <si>
    <t>Corbiere and Sons Contracting994120210920-10Excavator - 36 ton- After Jan 105.5808.28INV #149</t>
  </si>
  <si>
    <t>Corbiere and Sons Contracting994120210920-10Excavator - 36 ton- After Jan 10111616.56</t>
  </si>
  <si>
    <t>Corbiere and Sons Contracting994120210920-10Excavator - 36 ton- After Jan 10111616.56INV #149</t>
  </si>
  <si>
    <t>Corbiere and Sons Contracting994120210920-10Dozer D6 or equal- After Jan 10111446.28</t>
  </si>
  <si>
    <t>Corbiere and Sons Contracting994120210920-10Dozer D6 or equal- After Jan 10111446.28INV #149</t>
  </si>
  <si>
    <t>20210919-9</t>
  </si>
  <si>
    <t>Road work on Ripple Creek - DZ floated over from C217</t>
  </si>
  <si>
    <t>Corbiere and Sons Contracting992820210919-9Driver - AZ - After Jan 104280</t>
  </si>
  <si>
    <t>Corbiere and Sons Contracting992820210919-9Driver - AZ - After Jan 104280INV #149</t>
  </si>
  <si>
    <t>Corbiere and Sons Contracting992820210919-9Operator - Principle - After Jan 1012900</t>
  </si>
  <si>
    <t>Corbiere and Sons Contracting992820210919-9Operator - Principle - After Jan 1012900INV #149</t>
  </si>
  <si>
    <t>Corbiere and Sons Contracting992820210919-9L.O.A.1210</t>
  </si>
  <si>
    <t>Corbiere and Sons Contracting992820210919-9L.O.A.1210INV #149</t>
  </si>
  <si>
    <t>Corbiere and Sons Contracting992820210919-9Tractor Trailer - 60 Ton- After Jan 104489.56</t>
  </si>
  <si>
    <t>Corbiere and Sons Contracting992820210919-9Tractor Trailer - 60 Ton- After Jan 104489.56INV #149</t>
  </si>
  <si>
    <t>Corbiere and Sons Contracting992820210919-9Light Truck - Pick up- After Jan 101243.75</t>
  </si>
  <si>
    <t>Corbiere and Sons Contracting992820210919-9Light Truck - Pick up- After Jan 101243.75INV #149</t>
  </si>
  <si>
    <t>Corbiere and Sons Contracting992820210919-9Excavator Thumb - 30 - 50 ton- After Jan 1011134.31</t>
  </si>
  <si>
    <t>Corbiere and Sons Contracting992820210919-9Excavator Thumb - 30 - 50 ton- After Jan 1011134.31INV #149</t>
  </si>
  <si>
    <t>Corbiere and Sons Contracting992820210919-9Excavator - 36 ton- After Jan 10111616.56</t>
  </si>
  <si>
    <t>Corbiere and Sons Contracting992820210919-9Excavator - 36 ton- After Jan 10111616.56INV #149</t>
  </si>
  <si>
    <t>20210919-7</t>
  </si>
  <si>
    <t>Corbiere and Sons Contracting992620210919-7Operator - Principle - After Jan 10443300</t>
  </si>
  <si>
    <t>Corbiere and Sons Contracting992620210919-7Operator - Principle - After Jan 10443300INV #149</t>
  </si>
  <si>
    <t>Corbiere and Sons Contracting992620210919-7L.O.A.51050</t>
  </si>
  <si>
    <t>Corbiere and Sons Contracting992620210919-7L.O.A.51050INV #149</t>
  </si>
  <si>
    <t>Corbiere and Sons Contracting992620210919-7Foreman121140</t>
  </si>
  <si>
    <t>Corbiere and Sons Contracting992620210919-7Foreman121140INV #149</t>
  </si>
  <si>
    <t>Corbiere and Sons Contracting992620210919-7Rock Truck - 30 Ton- After Jan 10111518.55</t>
  </si>
  <si>
    <t>Corbiere and Sons Contracting992620210919-7Rock Truck - 30 Ton- After Jan 10111518.55INV #149</t>
  </si>
  <si>
    <t>Corbiere and Sons Contracting992620210919-7Light Truck - Pick up- After Jan 103731.25</t>
  </si>
  <si>
    <t>Corbiere and Sons Contracting992620210919-7Light Truck - Pick up- After Jan 103731.25INV #149</t>
  </si>
  <si>
    <t>Corbiere and Sons Contracting992620210919-7Excavator Thumb - 30 - 50 ton- After Jan 10785.47</t>
  </si>
  <si>
    <t>Corbiere and Sons Contracting992620210919-7Excavator Thumb - 30 - 50 ton- After Jan 10785.47INV #149</t>
  </si>
  <si>
    <t>Corbiere and Sons Contracting992620210919-7Excavator Thumb - 30 - 50 ton- After Jan 1011134.31</t>
  </si>
  <si>
    <t>Corbiere and Sons Contracting992620210919-7Excavator Thumb - 30 - 50 ton- After Jan 1011134.31INV #149</t>
  </si>
  <si>
    <t>Corbiere and Sons Contracting992620210919-7Excavator - 36 ton- After Jan 1071028.72</t>
  </si>
  <si>
    <t>Corbiere and Sons Contracting992620210919-7Excavator - 36 ton- After Jan 1071028.72INV #149</t>
  </si>
  <si>
    <t>Corbiere and Sons Contracting992620210919-7Excavator - 36 ton- After Jan 10111616.56</t>
  </si>
  <si>
    <t>Corbiere and Sons Contracting992620210919-7Excavator - 36 ton- After Jan 10111616.56INV #149</t>
  </si>
  <si>
    <t>Corbiere and Sons Contracting992620210919-7Dozer D6 or equal- After Jan 10111446.28</t>
  </si>
  <si>
    <t>Corbiere and Sons Contracting992620210919-7Dozer D6 or equal- After Jan 10111446.28INV #149</t>
  </si>
  <si>
    <t>20210919-6</t>
  </si>
  <si>
    <t>Corbiere and Sons Contracting992520210919-6Labourer - General - After Jan 10241440</t>
  </si>
  <si>
    <t>Corbiere and Sons Contracting992520210919-6Labourer - General - After Jan 10241440INV #149</t>
  </si>
  <si>
    <t>Corbiere and Sons Contracting992520210919-6Operator - Principle - After Jan 10604500</t>
  </si>
  <si>
    <t>Corbiere and Sons Contracting992520210919-6Operator - Principle - After Jan 10604500INV #149</t>
  </si>
  <si>
    <t>Corbiere and Sons Contracting992520210919-6L.O.A.81680</t>
  </si>
  <si>
    <t>Corbiere and Sons Contracting992520210919-6L.O.A.81680INV #149</t>
  </si>
  <si>
    <t>Corbiere and Sons Contracting992520210919-6Foreman121140</t>
  </si>
  <si>
    <t>Corbiere and Sons Contracting992520210919-6Foreman121140INV #149</t>
  </si>
  <si>
    <t>Corbiere and Sons Contracting992520210919-6Rock Truck - 30 Ton- After Jan 10111518.55</t>
  </si>
  <si>
    <t>Corbiere and Sons Contracting992520210919-6Rock Truck - 30 Ton- After Jan 10111518.55INV #149</t>
  </si>
  <si>
    <t>Corbiere and Sons Contracting992520210919-6Light Truck - Pick up- After Jan 104975</t>
  </si>
  <si>
    <t>Corbiere and Sons Contracting992520210919-6Light Truck - Pick up- After Jan 104975INV #149</t>
  </si>
  <si>
    <t>Corbiere and Sons Contracting992520210919-6Excavator Hammer - 30 - 50 ton- After Jan 1011697.18</t>
  </si>
  <si>
    <t>Corbiere and Sons Contracting992520210919-6Excavator Hammer - 30 - 50 ton- After Jan 1011697.18INV #149</t>
  </si>
  <si>
    <t>Corbiere and Sons Contracting992520210919-6Excavator - 36 ton- After Jan 10111616.56</t>
  </si>
  <si>
    <t>Corbiere and Sons Contracting992520210919-6Excavator - 36 ton- After Jan 10111616.56INV #149</t>
  </si>
  <si>
    <t>Corbiere and Sons Contracting992520210919-6Excavator - 30 ton- After Jan 10111522.95</t>
  </si>
  <si>
    <t>Corbiere and Sons Contracting992520210919-6Excavator - 30 ton- After Jan 10111522.95INV #149</t>
  </si>
  <si>
    <t>Corbiere and Sons Contracting992520210919-6Dozer D6 or equal- After Jan 10111446.28</t>
  </si>
  <si>
    <t>Corbiere and Sons Contracting992520210919-6Dozer D6 or equal- After Jan 10111446.28INV #149</t>
  </si>
  <si>
    <t>20210919-5</t>
  </si>
  <si>
    <t>Corbiere and Sons Contracting992420210919-5Operator - Principle - After Jan 10362700</t>
  </si>
  <si>
    <t>Corbiere and Sons Contracting992420210919-5Operator - Principle - After Jan 10362700INV #149</t>
  </si>
  <si>
    <t>Corbiere and Sons Contracting992420210919-5L.O.A.3630</t>
  </si>
  <si>
    <t>Corbiere and Sons Contracting992420210919-5L.O.A.3630INV #149</t>
  </si>
  <si>
    <t>Corbiere and Sons Contracting992420210919-5Rock Truck - 30 Ton- After Jan 10111518.55</t>
  </si>
  <si>
    <t>Corbiere and Sons Contracting992420210919-5Rock Truck - 30 Ton- After Jan 10111518.55INV #149</t>
  </si>
  <si>
    <t>Corbiere and Sons Contracting992420210919-5Light Truck - Pick up- After Jan 102487.5</t>
  </si>
  <si>
    <t>Corbiere and Sons Contracting992420210919-5Light Truck - Pick up- After Jan 102487.5INV #149</t>
  </si>
  <si>
    <t>Corbiere and Sons Contracting992420210919-5Excavator Thumb - 30 - 50 ton- After Jan 1011134.31</t>
  </si>
  <si>
    <t>Corbiere and Sons Contracting992420210919-5Excavator Thumb - 30 - 50 ton- After Jan 1011134.31INV #149</t>
  </si>
  <si>
    <t>Corbiere and Sons Contracting992420210919-5Excavator - 30 ton- After Jan 10111522.95</t>
  </si>
  <si>
    <t>Corbiere and Sons Contracting992420210919-5Excavator - 30 ton- After Jan 10111522.95INV #149</t>
  </si>
  <si>
    <t>20210919-16</t>
  </si>
  <si>
    <t>Billable time for ATV usage on Little Red Sucker</t>
  </si>
  <si>
    <t>Corbiere and Sons Contracting996520210919-16ATV - Side by Side w/ roll bar- After Jan 1010184.5</t>
  </si>
  <si>
    <t>Corbiere and Sons Contracting996520210919-16ATV - Side by Side w/ roll bar- After Jan 1010184.5INV #149</t>
  </si>
  <si>
    <t>20210919-15</t>
  </si>
  <si>
    <t>Billable ATV usage on Del</t>
  </si>
  <si>
    <t>Corbiere and Sons Contracting996420210919-15ATV - Side by Side w/ roll bar- After Jan 1010184.5</t>
  </si>
  <si>
    <t>Corbiere and Sons Contracting996420210919-15ATV - Side by Side w/ roll bar- After Jan 1010184.5INV #149</t>
  </si>
  <si>
    <t>20210919-13</t>
  </si>
  <si>
    <t>Corbiere and Sons Contracting993220210919-13Operator - Principle - After Jan 10241800</t>
  </si>
  <si>
    <t>Corbiere and Sons Contracting993220210919-13Operator - Principle - After Jan 10241800INV #149</t>
  </si>
  <si>
    <t>Corbiere and Sons Contracting993220210919-13Operator - Principle - After Jan 10161200</t>
  </si>
  <si>
    <t>Corbiere and Sons Contracting993220210919-13Operator - Principle - After Jan 10161200INV #149</t>
  </si>
  <si>
    <t>Corbiere and Sons Contracting993220210919-13Operator - Principle - After Jan 1011825</t>
  </si>
  <si>
    <t>Corbiere and Sons Contracting993220210919-13Operator - Principle - After Jan 1011825INV #149</t>
  </si>
  <si>
    <t>Corbiere and Sons Contracting993220210919-13Foreman8760</t>
  </si>
  <si>
    <t>Corbiere and Sons Contracting993220210919-13Foreman8760INV #149</t>
  </si>
  <si>
    <t>Corbiere and Sons Contracting993220210919-13Rock Truck - 30 Ton- After Jan 10223037.1</t>
  </si>
  <si>
    <t>Corbiere and Sons Contracting993220210919-13Rock Truck - 30 Ton- After Jan 10223037.1INV #149</t>
  </si>
  <si>
    <t>Corbiere and Sons Contracting993220210919-13Light Truck - Pick up- After Jan 104975</t>
  </si>
  <si>
    <t>Corbiere and Sons Contracting993220210919-13Light Truck - Pick up- After Jan 104975INV #149</t>
  </si>
  <si>
    <t>Corbiere and Sons Contracting993220210919-13Excavator Thumb - 30 - 50 ton- After Jan 10785.47</t>
  </si>
  <si>
    <t>Corbiere and Sons Contracting993220210919-13Excavator Thumb - 30 - 50 ton- After Jan 10785.47INV #149</t>
  </si>
  <si>
    <t>Corbiere and Sons Contracting993220210919-13Excavator Thumb - 30 - 50 ton- After Jan 1011134.31</t>
  </si>
  <si>
    <t>Corbiere and Sons Contracting993220210919-13Excavator Thumb - 30 - 50 ton- After Jan 1011134.31INV #149</t>
  </si>
  <si>
    <t>Corbiere and Sons Contracting993220210919-13Excavator - 36 ton- After Jan 1071028.72</t>
  </si>
  <si>
    <t>Corbiere and Sons Contracting993220210919-13Excavator - 36 ton- After Jan 1071028.72INV #149</t>
  </si>
  <si>
    <t>Corbiere and Sons Contracting993220210919-13Excavator - 30 ton- After Jan 10111522.95</t>
  </si>
  <si>
    <t>Corbiere and Sons Contracting993220210919-13Excavator - 30 ton- After Jan 10111522.95INV #149</t>
  </si>
  <si>
    <t>Corbiere and Sons Contracting993220210919-13Dozer D6 or equal- After Jan 1091183.32</t>
  </si>
  <si>
    <t>Corbiere and Sons Contracting993220210919-13Dozer D6 or equal- After Jan 1091183.32INV #149</t>
  </si>
  <si>
    <t>20210919-12</t>
  </si>
  <si>
    <t>Corbiere and Sons Contracting993120210919-12Operator - Principle - After Jan 10604500</t>
  </si>
  <si>
    <t>Corbiere and Sons Contracting993120210919-12Operator - Principle - After Jan 10604500INV #149</t>
  </si>
  <si>
    <t>Corbiere and Sons Contracting993120210919-12L.O.A.51050</t>
  </si>
  <si>
    <t>Corbiere and Sons Contracting993120210919-12L.O.A.51050INV #149</t>
  </si>
  <si>
    <t>Corbiere and Sons Contracting993120210919-12Rock Truck - 30 Ton- After Jan 10223037.1</t>
  </si>
  <si>
    <t>Corbiere and Sons Contracting993120210919-12Rock Truck - 30 Ton- After Jan 10223037.1INV #149</t>
  </si>
  <si>
    <t>Corbiere and Sons Contracting993120210919-12Light Truck - Pick up- After Jan 103731.25</t>
  </si>
  <si>
    <t>Corbiere and Sons Contracting993120210919-12Light Truck - Pick up- After Jan 103731.25INV #149</t>
  </si>
  <si>
    <t>Corbiere and Sons Contracting993120210919-12Excavator Thumb - 30 - 50 ton- After Jan 1011134.31</t>
  </si>
  <si>
    <t>Corbiere and Sons Contracting993120210919-12Excavator Thumb - 30 - 50 ton- After Jan 1011134.31INV #149</t>
  </si>
  <si>
    <t>Corbiere and Sons Contracting993120210919-12Excavator - 36 ton- After Jan 10111616.56</t>
  </si>
  <si>
    <t>Corbiere and Sons Contracting993120210919-12Excavator - 36 ton- After Jan 10111616.56INV #149</t>
  </si>
  <si>
    <t>Corbiere and Sons Contracting993120210919-12Excavator - 30 ton- After Jan 10111522.95</t>
  </si>
  <si>
    <t>Corbiere and Sons Contracting993120210919-12Excavator - 30 ton- After Jan 10111522.95INV #149</t>
  </si>
  <si>
    <t>Corbiere and Sons Contracting993120210919-12Dozer D6 or equal- After Jan 10111446.28</t>
  </si>
  <si>
    <t>Corbiere and Sons Contracting993120210919-12Dozer D6 or equal- After Jan 10111446.28INV #149</t>
  </si>
  <si>
    <t>20210919-11</t>
  </si>
  <si>
    <t>Road building on Little Red Sucker - Float moved Ex and RT to this site</t>
  </si>
  <si>
    <t>Corbiere and Sons Contracting993020210919-11Driver - AZ - After Jan 107490</t>
  </si>
  <si>
    <t>Corbiere and Sons Contracting993020210919-11Driver - AZ - After Jan 107490INV #149</t>
  </si>
  <si>
    <t>Corbiere and Sons Contracting993020210919-11Operator - Principle - After Jan 10604500</t>
  </si>
  <si>
    <t>Corbiere and Sons Contracting993020210919-11Operator - Principle - After Jan 10604500INV #149</t>
  </si>
  <si>
    <t>Corbiere and Sons Contracting993020210919-11L.O.A.71470</t>
  </si>
  <si>
    <t>Corbiere and Sons Contracting993020210919-11L.O.A.71470INV #149</t>
  </si>
  <si>
    <t>Corbiere and Sons Contracting993020210919-11Foreman121140</t>
  </si>
  <si>
    <t>Corbiere and Sons Contracting993020210919-11Foreman121140INV #149</t>
  </si>
  <si>
    <t>Corbiere and Sons Contracting993020210919-11Tractor Trailer - 60 Ton- After Jan 107856.73</t>
  </si>
  <si>
    <t>Corbiere and Sons Contracting993020210919-11Tractor Trailer - 60 Ton- After Jan 107856.73INV #149</t>
  </si>
  <si>
    <t>Corbiere and Sons Contracting993020210919-11Rock Truck - 30 Ton- After Jan 10101380.5</t>
  </si>
  <si>
    <t>Corbiere and Sons Contracting993020210919-11Rock Truck - 30 Ton- After Jan 10101380.5INV #149</t>
  </si>
  <si>
    <t>Corbiere and Sons Contracting993020210919-11Rock Truck - 30 Ton- After Jan 10111518.55</t>
  </si>
  <si>
    <t>Corbiere and Sons Contracting993020210919-11Rock Truck - 30 Ton- After Jan 10111518.55INV #149</t>
  </si>
  <si>
    <t>Corbiere and Sons Contracting993020210919-11Light Truck - Pick up- After Jan 104975</t>
  </si>
  <si>
    <t>Corbiere and Sons Contracting993020210919-11Light Truck - Pick up- After Jan 104975INV #149</t>
  </si>
  <si>
    <t>Corbiere and Sons Contracting993020210919-11Excavator Thumb - 30 - 50 ton- After Jan 1010122.1</t>
  </si>
  <si>
    <t>Corbiere and Sons Contracting993020210919-11Excavator Thumb - 30 - 50 ton- After Jan 1010122.1INV #149</t>
  </si>
  <si>
    <t>Corbiere and Sons Contracting993020210919-11Excavator - 30 ton- After Jan 10101384.5</t>
  </si>
  <si>
    <t>Corbiere and Sons Contracting993020210919-11Excavator - 30 ton- After Jan 10101384.5INV #149</t>
  </si>
  <si>
    <t>Corbiere and Sons Contracting993020210919-11Excavator - 30 ton- After Jan 10111522.95</t>
  </si>
  <si>
    <t>Corbiere and Sons Contracting993020210919-11Excavator - 30 ton- After Jan 10111522.95INV #149</t>
  </si>
  <si>
    <t>Corbiere and Sons Contracting993020210919-11Dozer D6 or equal- After Jan 10111446.28</t>
  </si>
  <si>
    <t>Corbiere and Sons Contracting993020210919-11Dozer D6 or equal- After Jan 10111446.28INV #149</t>
  </si>
  <si>
    <t>20210918-8</t>
  </si>
  <si>
    <t>Road Building activities on Del Lake Road towards C195</t>
  </si>
  <si>
    <t>Corbiere and Sons Contracting990920210918-8Labourer - General - After Jan 108480</t>
  </si>
  <si>
    <t>Corbiere and Sons Contracting990920210918-8Labourer - General - After Jan 108480INV #149</t>
  </si>
  <si>
    <t>Corbiere and Sons Contracting990920210918-8Operator - Principle - After Jan 10463450</t>
  </si>
  <si>
    <t>Corbiere and Sons Contracting990920210918-8Operator - Principle - After Jan 10463450INV #149</t>
  </si>
  <si>
    <t>Corbiere and Sons Contracting990920210918-8L.O.A.51050</t>
  </si>
  <si>
    <t>Corbiere and Sons Contracting990920210918-8L.O.A.51050INV #149</t>
  </si>
  <si>
    <t>Corbiere and Sons Contracting990920210918-8Foreman121140</t>
  </si>
  <si>
    <t>Corbiere and Sons Contracting990920210918-8Foreman121140INV #149</t>
  </si>
  <si>
    <t>Corbiere and Sons Contracting990920210918-8Rock Truck - 30 Ton- After Jan 10111518.55</t>
  </si>
  <si>
    <t>Corbiere and Sons Contracting990920210918-8Rock Truck - 30 Ton- After Jan 10111518.55INV #149</t>
  </si>
  <si>
    <t>Corbiere and Sons Contracting990920210918-8Light Truck - Pick up- After Jan 103731.25</t>
  </si>
  <si>
    <t>Corbiere and Sons Contracting990920210918-8Light Truck - Pick up- After Jan 103731.25INV #149</t>
  </si>
  <si>
    <t>Corbiere and Sons Contracting990920210918-8Excavator Hammer - 30 - 50 ton- After Jan 1011697.18</t>
  </si>
  <si>
    <t>Corbiere and Sons Contracting990920210918-8Excavator Hammer - 30 - 50 ton- After Jan 1011697.18INV #149</t>
  </si>
  <si>
    <t>Corbiere and Sons Contracting990920210918-8Excavator - 36 ton- After Jan 10111616.56</t>
  </si>
  <si>
    <t>Corbiere and Sons Contracting990920210918-8Excavator - 36 ton- After Jan 10111616.56INV #149</t>
  </si>
  <si>
    <t>Corbiere and Sons Contracting990920210918-8Excavator - 36 ton- After Jan 105.5808.28</t>
  </si>
  <si>
    <t>Corbiere and Sons Contracting990920210918-8Excavator - 36 ton- After Jan 105.5808.28INV #149</t>
  </si>
  <si>
    <t>Corbiere and Sons Contracting990920210918-8Excavator - 30 ton- After Jan 103415.35</t>
  </si>
  <si>
    <t>Corbiere and Sons Contracting990920210918-8Excavator - 30 ton- After Jan 103415.35INV #149</t>
  </si>
  <si>
    <t>Corbiere and Sons Contracting990920210918-8Dozer D6 or equal- After Jan 10111446.28</t>
  </si>
  <si>
    <t>Corbiere and Sons Contracting990920210918-8Dozer D6 or equal- After Jan 10111446.28INV #149</t>
  </si>
  <si>
    <t>20210918-6</t>
  </si>
  <si>
    <t>Corbiere and Sons Contracting990720210918-6Operator - Principle - After Jan 10191425</t>
  </si>
  <si>
    <t>Corbiere and Sons Contracting990720210918-6Operator - Principle - After Jan 10191425INV #149</t>
  </si>
  <si>
    <t>Corbiere and Sons Contracting990720210918-6Operator - Principle - After Jan 1012900</t>
  </si>
  <si>
    <t>Corbiere and Sons Contracting990720210918-6Operator - Principle - After Jan 1012900INV #149</t>
  </si>
  <si>
    <t>Corbiere and Sons Contracting990720210918-6L.O.A.3630</t>
  </si>
  <si>
    <t>Corbiere and Sons Contracting990720210918-6L.O.A.3630INV #149</t>
  </si>
  <si>
    <t>Corbiere and Sons Contracting990720210918-6Rock Truck - 30 Ton- After Jan 10111518.55</t>
  </si>
  <si>
    <t>Corbiere and Sons Contracting990720210918-6Rock Truck - 30 Ton- After Jan 10111518.55INV #149</t>
  </si>
  <si>
    <t>Corbiere and Sons Contracting990720210918-6Light Truck - Pick up- After Jan 102487.5</t>
  </si>
  <si>
    <t>Corbiere and Sons Contracting990720210918-6Light Truck - Pick up- After Jan 102487.5INV #149</t>
  </si>
  <si>
    <t>Corbiere and Sons Contracting990720210918-6Excavator Thumb - 30 - 50 ton- After Jan 1011134.31</t>
  </si>
  <si>
    <t>Corbiere and Sons Contracting990720210918-6Excavator Thumb - 30 - 50 ton- After Jan 1011134.31INV #149</t>
  </si>
  <si>
    <t>Corbiere and Sons Contracting990720210918-6Excavator - 30 ton- After Jan 10111522.95</t>
  </si>
  <si>
    <t>Corbiere and Sons Contracting990720210918-6Excavator - 30 ton- After Jan 10111522.95INV #149</t>
  </si>
  <si>
    <t>Corbiere and Sons Contracting990720210918-6Excavator - 30 ton- After Jan 10101384.5</t>
  </si>
  <si>
    <t>Corbiere and Sons Contracting990720210918-6Excavator - 30 ton- After Jan 10101384.5INV #149</t>
  </si>
  <si>
    <t>20210918-22</t>
  </si>
  <si>
    <t>Billable ATV usage on Hare Lake Road</t>
  </si>
  <si>
    <t>Corbiere and Sons Contracting996220210918-22ATV - Side by Side w/ roll bar- After Jan 1010184.5</t>
  </si>
  <si>
    <t>Corbiere and Sons Contracting996220210918-22ATV - Side by Side w/ roll bar- After Jan 1010184.5INV #149</t>
  </si>
  <si>
    <t>20210918-21</t>
  </si>
  <si>
    <t>Corbiere and Sons Contracting996120210918-21ATV - Side by Side w/ roll bar- After Jan 1010184.5</t>
  </si>
  <si>
    <t>Corbiere and Sons Contracting996120210918-21ATV - Side by Side w/ roll bar- After Jan 1010184.5INV #149</t>
  </si>
  <si>
    <t>20210918-18</t>
  </si>
  <si>
    <t>Corbiere and Sons Contracting991920210918-18Operator - Principle - After Jan 10523900</t>
  </si>
  <si>
    <t>Corbiere and Sons Contracting991920210918-18Operator - Principle - After Jan 10523900INV #149</t>
  </si>
  <si>
    <t>Corbiere and Sons Contracting991920210918-18Foreman9855</t>
  </si>
  <si>
    <t>Corbiere and Sons Contracting991920210918-18Foreman9855INV #149</t>
  </si>
  <si>
    <t>Corbiere and Sons Contracting991920210918-18Rock Truck - 30 Ton- After Jan 1081104.4</t>
  </si>
  <si>
    <t>Corbiere and Sons Contracting991920210918-18Rock Truck - 30 Ton- After Jan 1081104.4INV #149</t>
  </si>
  <si>
    <t>Corbiere and Sons Contracting991920210918-18Light Truck - Pick up- After Jan 104975</t>
  </si>
  <si>
    <t>Corbiere and Sons Contracting991920210918-18Light Truck - Pick up- After Jan 104975INV #149</t>
  </si>
  <si>
    <t>Corbiere and Sons Contracting991920210918-18Excavator Thumb - 30 - 50 ton- After Jan 1011134.31</t>
  </si>
  <si>
    <t>Corbiere and Sons Contracting991920210918-18Excavator Thumb - 30 - 50 ton- After Jan 1011134.31INV #149</t>
  </si>
  <si>
    <t>Corbiere and Sons Contracting991920210918-18Excavator Thumb - 30 - 50 ton- After Jan 10897.68</t>
  </si>
  <si>
    <t>Corbiere and Sons Contracting991920210918-18Excavator Thumb - 30 - 50 ton- After Jan 10897.68INV #149</t>
  </si>
  <si>
    <t>Corbiere and Sons Contracting991920210918-18Excavator - 36 ton- After Jan 10111616.56</t>
  </si>
  <si>
    <t>Corbiere and Sons Contracting991920210918-18Excavator - 36 ton- After Jan 10111616.56INV #149</t>
  </si>
  <si>
    <t>Corbiere and Sons Contracting991920210918-18Excavator - 36 ton- After Jan 1081175.68</t>
  </si>
  <si>
    <t>Corbiere and Sons Contracting991920210918-18Excavator - 36 ton- After Jan 1081175.68INV #149</t>
  </si>
  <si>
    <t>Corbiere and Sons Contracting991920210918-18Excavator - 30 ton- After Jan 1081107.6</t>
  </si>
  <si>
    <t>Corbiere and Sons Contracting991920210918-18Excavator - 30 ton- After Jan 1081107.6INV #149</t>
  </si>
  <si>
    <t>Corbiere and Sons Contracting991920210918-18Dozer D6 or equal- After Jan 10101314.8</t>
  </si>
  <si>
    <t>Corbiere and Sons Contracting991920210918-18Dozer D6 or equal- After Jan 10101314.8INV #149</t>
  </si>
  <si>
    <t>20210918-17</t>
  </si>
  <si>
    <t>Corbiere and Sons Contracting991820210918-17Labourer - General - After Jan 1012720</t>
  </si>
  <si>
    <t>Corbiere and Sons Contracting991820210918-17Labourer - General - After Jan 1012720INV #149</t>
  </si>
  <si>
    <t>Corbiere and Sons Contracting991820210918-17Operator - Principle - After Jan 10604500</t>
  </si>
  <si>
    <t>Corbiere and Sons Contracting991820210918-17Operator - Principle - After Jan 10604500INV #149</t>
  </si>
  <si>
    <t>Corbiere and Sons Contracting991820210918-17L.O.A.71470</t>
  </si>
  <si>
    <t>Corbiere and Sons Contracting991820210918-17L.O.A.71470INV #149</t>
  </si>
  <si>
    <t>Corbiere and Sons Contracting991820210918-17Foreman121140</t>
  </si>
  <si>
    <t>Corbiere and Sons Contracting991820210918-17Foreman121140INV #149</t>
  </si>
  <si>
    <t>Corbiere and Sons Contracting991820210918-17Rock Truck - 30 Ton- After Jan 10111518.55</t>
  </si>
  <si>
    <t>Corbiere and Sons Contracting991820210918-17Rock Truck - 30 Ton- After Jan 10111518.55INV #149</t>
  </si>
  <si>
    <t>Corbiere and Sons Contracting991820210918-17Light Truck - Pick up- After Jan 104975</t>
  </si>
  <si>
    <t>Corbiere and Sons Contracting991820210918-17Light Truck - Pick up- After Jan 104975INV #149</t>
  </si>
  <si>
    <t>Corbiere and Sons Contracting991820210918-17Excavator Thumb - 30 - 50 ton- After Jan 1011134.31</t>
  </si>
  <si>
    <t>Corbiere and Sons Contracting991820210918-17Excavator Thumb - 30 - 50 ton- After Jan 1011134.31INV #149</t>
  </si>
  <si>
    <t>Corbiere and Sons Contracting991820210918-17Excavator - 36 ton- After Jan 10111616.56</t>
  </si>
  <si>
    <t>Corbiere and Sons Contracting991820210918-17Excavator - 36 ton- After Jan 10111616.56INV #149</t>
  </si>
  <si>
    <t>Corbiere and Sons Contracting991820210918-17Excavator - 30 ton- After Jan 10111522.95</t>
  </si>
  <si>
    <t>Corbiere and Sons Contracting991820210918-17Excavator - 30 ton- After Jan 10111522.95INV #149</t>
  </si>
  <si>
    <t>Corbiere and Sons Contracting991820210918-17Dozer D6 or equal- After Jan 10111446.28</t>
  </si>
  <si>
    <t>Corbiere and Sons Contracting991820210918-17Dozer D6 or equal- After Jan 10111446.28INV #149</t>
  </si>
  <si>
    <t>20210918-14</t>
  </si>
  <si>
    <t>Corbiere and Sons Contracting991520210918-14Operator - Principle - After Jan 10282100</t>
  </si>
  <si>
    <t>Corbiere and Sons Contracting991520210918-14Operator - Principle - After Jan 10282100INV #149</t>
  </si>
  <si>
    <t>Corbiere and Sons Contracting991520210918-14L.O.A.3630</t>
  </si>
  <si>
    <t>Corbiere and Sons Contracting991520210918-14L.O.A.3630INV #149</t>
  </si>
  <si>
    <t>Corbiere and Sons Contracting991520210918-14Rock Truck - 30 Ton- After Jan 10111518.55</t>
  </si>
  <si>
    <t>Corbiere and Sons Contracting991520210918-14Rock Truck - 30 Ton- After Jan 10111518.55INV #149</t>
  </si>
  <si>
    <t>Corbiere and Sons Contracting991520210918-14Light Truck - Pick up- After Jan 102487.5</t>
  </si>
  <si>
    <t>Corbiere and Sons Contracting991520210918-14Light Truck - Pick up- After Jan 102487.5INV #149</t>
  </si>
  <si>
    <t>Corbiere and Sons Contracting991520210918-14Excavator Thumb - 30 - 50 ton- After Jan 1011134.31</t>
  </si>
  <si>
    <t>Corbiere and Sons Contracting991520210918-14Excavator Thumb - 30 - 50 ton- After Jan 1011134.31INV #149</t>
  </si>
  <si>
    <t>Corbiere and Sons Contracting991520210918-14Excavator - 30 ton- After Jan 10111522.95</t>
  </si>
  <si>
    <t>Corbiere and Sons Contracting991520210918-14Excavator - 30 ton- After Jan 10111522.95INV #149</t>
  </si>
  <si>
    <t>Corbiere and Sons Contracting991520210918-14Excavator - 30 ton- After Jan 103415.35</t>
  </si>
  <si>
    <t>Corbiere and Sons Contracting991520210918-14Excavator - 30 ton- After Jan 103415.35INV #149</t>
  </si>
  <si>
    <t>20210918-13</t>
  </si>
  <si>
    <t>Road work on Little Pic from C215 to C216</t>
  </si>
  <si>
    <t>Corbiere and Sons Contracting991420210918-13Operator - Principle - After Jan 10362700</t>
  </si>
  <si>
    <t>Corbiere and Sons Contracting991420210918-13Operator - Principle - After Jan 10362700INV #149</t>
  </si>
  <si>
    <t>Corbiere and Sons Contracting991420210918-13L.O.A.3630</t>
  </si>
  <si>
    <t>Corbiere and Sons Contracting991420210918-13L.O.A.3630INV #149</t>
  </si>
  <si>
    <t>Corbiere and Sons Contracting991420210918-13Rock Truck - 30 Ton- After Jan 10111518.55</t>
  </si>
  <si>
    <t>Corbiere and Sons Contracting991420210918-13Rock Truck - 30 Ton- After Jan 10111518.55INV #149</t>
  </si>
  <si>
    <t>Corbiere and Sons Contracting991420210918-13Light Truck - Pick up- After Jan 101243.75</t>
  </si>
  <si>
    <t>Corbiere and Sons Contracting991420210918-13Light Truck - Pick up- After Jan 101243.75INV #149</t>
  </si>
  <si>
    <t>Corbiere and Sons Contracting991420210918-13Excavator Thumb - 30 - 50 ton- After Jan 1011134.31</t>
  </si>
  <si>
    <t>Corbiere and Sons Contracting991420210918-13Excavator Thumb - 30 - 50 ton- After Jan 1011134.31INV #149</t>
  </si>
  <si>
    <t>Corbiere and Sons Contracting991420210918-13Excavator - 30 ton- After Jan 10111522.95</t>
  </si>
  <si>
    <t>Corbiere and Sons Contracting991420210918-13Excavator - 30 ton- After Jan 10111522.95INV #149</t>
  </si>
  <si>
    <t>Corbiere and Sons Contracting991420210918-13Dozer D6 or equal- After Jan 10111446.28</t>
  </si>
  <si>
    <t>Corbiere and Sons Contracting991420210918-13Dozer D6 or equal- After Jan 10111446.28INV #149</t>
  </si>
  <si>
    <t>20210918-12</t>
  </si>
  <si>
    <t>Corbiere and Sons Contracting991320210918-12Operator - Principle - After Jan 1012900</t>
  </si>
  <si>
    <t>Corbiere and Sons Contracting991320210918-12Operator - Principle - After Jan 1012900INV #149</t>
  </si>
  <si>
    <t>Corbiere and Sons Contracting991320210918-12L.O.A.1210</t>
  </si>
  <si>
    <t>Corbiere and Sons Contracting991320210918-12L.O.A.1210INV #149</t>
  </si>
  <si>
    <t>Corbiere and Sons Contracting991320210918-12Light Truck - Pick up- After Jan 101243.75</t>
  </si>
  <si>
    <t>Corbiere and Sons Contracting991320210918-12Light Truck - Pick up- After Jan 101243.75INV #149</t>
  </si>
  <si>
    <t>Corbiere and Sons Contracting991320210918-12Excavator Thumb - 30 - 50 ton- After Jan 1011134.31</t>
  </si>
  <si>
    <t>Corbiere and Sons Contracting991320210918-12Excavator Thumb - 30 - 50 ton- After Jan 1011134.31INV #149</t>
  </si>
  <si>
    <t>Corbiere and Sons Contracting991320210918-12Excavator - 36 ton- After Jan 10111616.56</t>
  </si>
  <si>
    <t>Corbiere and Sons Contracting991320210918-12Excavator - 36 ton- After Jan 10111616.56INV #149</t>
  </si>
  <si>
    <t>20210918-10</t>
  </si>
  <si>
    <t>Corbiere and Sons Contracting991120210918-10Operator - Principle - After Jan 10443300</t>
  </si>
  <si>
    <t>Corbiere and Sons Contracting991120210918-10Operator - Principle - After Jan 10443300INV #149</t>
  </si>
  <si>
    <t>Corbiere and Sons Contracting991120210918-10L.O.A.51050</t>
  </si>
  <si>
    <t>Corbiere and Sons Contracting991120210918-10L.O.A.51050INV #149</t>
  </si>
  <si>
    <t>Corbiere and Sons Contracting991120210918-10Foreman121140</t>
  </si>
  <si>
    <t>Corbiere and Sons Contracting991120210918-10Foreman121140INV #149</t>
  </si>
  <si>
    <t>Corbiere and Sons Contracting991120210918-10Rock Truck - 30 Ton- After Jan 10111518.55</t>
  </si>
  <si>
    <t>Corbiere and Sons Contracting991120210918-10Rock Truck - 30 Ton- After Jan 10111518.55INV #149</t>
  </si>
  <si>
    <t>Corbiere and Sons Contracting991120210918-10Light Truck - Pick up- After Jan 103731.25</t>
  </si>
  <si>
    <t>Corbiere and Sons Contracting991120210918-10Light Truck - Pick up- After Jan 103731.25INV #149</t>
  </si>
  <si>
    <t>Corbiere and Sons Contracting991120210918-10Excavator Thumb - 30 - 50 ton- After Jan 10785.47</t>
  </si>
  <si>
    <t>Corbiere and Sons Contracting991120210918-10Excavator Thumb - 30 - 50 ton- After Jan 10785.47INV #149</t>
  </si>
  <si>
    <t>Corbiere and Sons Contracting991120210918-10Excavator Thumb - 30 - 50 ton- After Jan 1011134.31</t>
  </si>
  <si>
    <t>Corbiere and Sons Contracting991120210918-10Excavator Thumb - 30 - 50 ton- After Jan 1011134.31INV #149</t>
  </si>
  <si>
    <t>Corbiere and Sons Contracting991120210918-10Excavator - 36 ton- After Jan 1071028.72</t>
  </si>
  <si>
    <t>Corbiere and Sons Contracting991120210918-10Excavator - 36 ton- After Jan 1071028.72INV #149</t>
  </si>
  <si>
    <t>Corbiere and Sons Contracting991120210918-10Excavator - 36 ton- After Jan 10111616.56</t>
  </si>
  <si>
    <t>Corbiere and Sons Contracting991120210918-10Excavator - 36 ton- After Jan 10111616.56INV #149</t>
  </si>
  <si>
    <t>Corbiere and Sons Contracting991120210918-10Dozer D6 or equal- After Jan 10111446.28</t>
  </si>
  <si>
    <t>Corbiere and Sons Contracting991120210918-10Dozer D6 or equal- After Jan 10111446.28INV #149</t>
  </si>
  <si>
    <t>20210917-8</t>
  </si>
  <si>
    <t>Road Building on Del Lake towards WC8110.01 and hammering towards C195; Labourers rolling out and bringing geo</t>
  </si>
  <si>
    <t>Corbiere and Sons Contracting987520210917-8Labourer - General - After Jan 1012720</t>
  </si>
  <si>
    <t>Corbiere and Sons Contracting987520210917-8Labourer - General - After Jan 1012720INV #149</t>
  </si>
  <si>
    <t>Corbiere and Sons Contracting987520210917-8Operator - Principle - After Jan 10483600</t>
  </si>
  <si>
    <t>Corbiere and Sons Contracting987520210917-8Operator - Principle - After Jan 10483600INV #149</t>
  </si>
  <si>
    <t>Corbiere and Sons Contracting987520210917-8Operator - Principle - After Jan 108600</t>
  </si>
  <si>
    <t>Corbiere and Sons Contracting987520210917-8Operator - Principle - After Jan 108600INV #149</t>
  </si>
  <si>
    <t>Corbiere and Sons Contracting987520210917-8L.O.A.81680</t>
  </si>
  <si>
    <t>Corbiere and Sons Contracting987520210917-8L.O.A.81680INV #149</t>
  </si>
  <si>
    <t>Corbiere and Sons Contracting987520210917-8Foreman121140</t>
  </si>
  <si>
    <t>Corbiere and Sons Contracting987520210917-8Foreman121140INV #149</t>
  </si>
  <si>
    <t>Corbiere and Sons Contracting987520210917-8Rock Truck - 30 Ton- After Jan 10111518.55</t>
  </si>
  <si>
    <t>Corbiere and Sons Contracting987520210917-8Rock Truck - 30 Ton- After Jan 10111518.55INV #149</t>
  </si>
  <si>
    <t>Corbiere and Sons Contracting987520210917-8Light Truck - Pick up- After Jan 103731.25</t>
  </si>
  <si>
    <t>Corbiere and Sons Contracting987520210917-8Light Truck - Pick up- After Jan 103731.25INV #149</t>
  </si>
  <si>
    <t>Corbiere and Sons Contracting987520210917-8Excavator Hammer - 30 - 50 ton- After Jan 1011697.18</t>
  </si>
  <si>
    <t>Corbiere and Sons Contracting987520210917-8Excavator Hammer - 30 - 50 ton- After Jan 1011697.18INV #149</t>
  </si>
  <si>
    <t>Corbiere and Sons Contracting987520210917-8Excavator - 36 ton- After Jan 10111616.56</t>
  </si>
  <si>
    <t>Corbiere and Sons Contracting987520210917-8Excavator - 36 ton- After Jan 10111616.56INV #149</t>
  </si>
  <si>
    <t>Corbiere and Sons Contracting987520210917-8Excavator - 36 ton- After Jan 1071028.72</t>
  </si>
  <si>
    <t>Corbiere and Sons Contracting987520210917-8Excavator - 36 ton- After Jan 1071028.72INV #149</t>
  </si>
  <si>
    <t>Corbiere and Sons Contracting987520210917-8Excavator - 30 ton- After Jan 10111522.95</t>
  </si>
  <si>
    <t>Corbiere and Sons Contracting987520210917-8Excavator - 30 ton- After Jan 10111522.95INV #149</t>
  </si>
  <si>
    <t>Corbiere and Sons Contracting987520210917-8Dozer D6 or equal- After Jan 10111446.28</t>
  </si>
  <si>
    <t>Corbiere and Sons Contracting987520210917-8Dozer D6 or equal- After Jan 10111446.28INV #149</t>
  </si>
  <si>
    <t>20210917-5</t>
  </si>
  <si>
    <t>Road Building on Hare Lake road from entrance towards C264, John Hunter build subgrade to C266 and then walk to entrance to dig out, punch out, and place access mats, Darwin dug ditch and swale pot holes, Keeegan K worked as a labourer after road become to soft for RT</t>
  </si>
  <si>
    <t>Corbiere and Sons Contracting987220210917-5Operator - Principle - After Jan 108600</t>
  </si>
  <si>
    <t>Corbiere and Sons Contracting987220210917-5Operator - Principle - After Jan 108600INV #149</t>
  </si>
  <si>
    <t>Corbiere and Sons Contracting987220210917-5Operator - Principle - After Jan 1012900</t>
  </si>
  <si>
    <t>Corbiere and Sons Contracting987220210917-5Operator - Principle - After Jan 1012900INV #149</t>
  </si>
  <si>
    <t>Corbiere and Sons Contracting987220210917-5L.O.A.3630</t>
  </si>
  <si>
    <t>Corbiere and Sons Contracting987220210917-5L.O.A.3630INV #149</t>
  </si>
  <si>
    <t>Corbiere and Sons Contracting987220210917-5Rock Truck - 30 Ton- After Jan 105690.25</t>
  </si>
  <si>
    <t>Corbiere and Sons Contracting987220210917-5Rock Truck - 30 Ton- After Jan 105690.25INV #149</t>
  </si>
  <si>
    <t>Corbiere and Sons Contracting987220210917-5Light Truck - Pick up- After Jan 102487.5</t>
  </si>
  <si>
    <t>Corbiere and Sons Contracting987220210917-5Light Truck - Pick up- After Jan 102487.5INV #149</t>
  </si>
  <si>
    <t>Corbiere and Sons Contracting987220210917-5Excavator Thumb - 30 - 50 ton- After Jan 10785.47</t>
  </si>
  <si>
    <t>Corbiere and Sons Contracting987220210917-5Excavator Thumb - 30 - 50 ton- After Jan 10785.47INV #149</t>
  </si>
  <si>
    <t>Corbiere and Sons Contracting987220210917-5Excavator - 30 ton- After Jan 107969.15</t>
  </si>
  <si>
    <t>Corbiere and Sons Contracting987220210917-5Excavator - 30 ton- After Jan 107969.15INV #149</t>
  </si>
  <si>
    <t>Corbiere and Sons Contracting987220210917-5Excavator - 30 ton- After Jan 10111522.95</t>
  </si>
  <si>
    <t>Corbiere and Sons Contracting987220210917-5Excavator - 30 ton- After Jan 10111522.95INV #149</t>
  </si>
  <si>
    <t>20210917-21</t>
  </si>
  <si>
    <t>Billable time for ATV used on site</t>
  </si>
  <si>
    <t>Corbiere and Sons Contracting996020210917-21ATV - Side by Side w/ roll bar- After Jan 1010184.5</t>
  </si>
  <si>
    <t>Corbiere and Sons Contracting996020210917-21ATV - Side by Side w/ roll bar- After Jan 1010184.5INV #149</t>
  </si>
  <si>
    <t>20210917-16</t>
  </si>
  <si>
    <t>Road Building from Dead Horse Creek Road</t>
  </si>
  <si>
    <t>Corbiere and Sons Contracting989720210917-16Operator - Principle - After Jan 10332475</t>
  </si>
  <si>
    <t>Corbiere and Sons Contracting989720210917-16Operator - Principle - After Jan 10332475INV #149</t>
  </si>
  <si>
    <t>Corbiere and Sons Contracting989720210917-16Operator - Principle - After Jan 102150</t>
  </si>
  <si>
    <t>Corbiere and Sons Contracting989720210917-16Operator - Principle - After Jan 102150INV #149</t>
  </si>
  <si>
    <t>Corbiere and Sons Contracting989720210917-16Foreman5475</t>
  </si>
  <si>
    <t>Corbiere and Sons Contracting989720210917-16Foreman5475INV #149</t>
  </si>
  <si>
    <t>Corbiere and Sons Contracting989720210917-16Light Truck - Pick up- After Jan 104975</t>
  </si>
  <si>
    <t>Corbiere and Sons Contracting989720210917-16Light Truck - Pick up- After Jan 104975INV #149</t>
  </si>
  <si>
    <t>Corbiere and Sons Contracting989720210917-16Excavator Thumb - 30 - 50 ton- After Jan 1011134.31</t>
  </si>
  <si>
    <t>Corbiere and Sons Contracting989720210917-16Excavator Thumb - 30 - 50 ton- After Jan 1011134.31INV #149</t>
  </si>
  <si>
    <t>Corbiere and Sons Contracting989720210917-16Excavator Thumb - 30 - 50 ton- After Jan 109109.89</t>
  </si>
  <si>
    <t>Corbiere and Sons Contracting989720210917-16Excavator Thumb - 30 - 50 ton- After Jan 109109.89INV #149</t>
  </si>
  <si>
    <t>Corbiere and Sons Contracting989720210917-16Excavator Thumb - 30 - 50 ton- After Jan 10336.63</t>
  </si>
  <si>
    <t>Corbiere and Sons Contracting989720210917-16Excavator Thumb - 30 - 50 ton- After Jan 10336.63INV #149</t>
  </si>
  <si>
    <t>Corbiere and Sons Contracting989720210917-16Excavator - 36 ton- After Jan 10111616.56</t>
  </si>
  <si>
    <t>Corbiere and Sons Contracting989720210917-16Excavator - 36 ton- After Jan 10111616.56INV #149</t>
  </si>
  <si>
    <t>Corbiere and Sons Contracting989720210917-16Excavator - 36 ton- After Jan 1091322.64</t>
  </si>
  <si>
    <t>Corbiere and Sons Contracting989720210917-16Excavator - 36 ton- After Jan 1091322.64INV #149</t>
  </si>
  <si>
    <t>Corbiere and Sons Contracting989720210917-16Excavator - 30 ton- After Jan 103415.35</t>
  </si>
  <si>
    <t>Corbiere and Sons Contracting989720210917-16Excavator - 30 ton- After Jan 103415.35INV #149</t>
  </si>
  <si>
    <t>20210917-14</t>
  </si>
  <si>
    <t>Corbiere and Sons Contracting988120210917-14Labourer - General - After Jan 1012720</t>
  </si>
  <si>
    <t>Corbiere and Sons Contracting988120210917-14Labourer - General - After Jan 1012720INV #149</t>
  </si>
  <si>
    <t>Corbiere and Sons Contracting988120210917-14Operator - Principle - After Jan 10604500</t>
  </si>
  <si>
    <t>Corbiere and Sons Contracting988120210917-14Operator - Principle - After Jan 10604500INV #149</t>
  </si>
  <si>
    <t>Corbiere and Sons Contracting988120210917-14L.O.A.81680</t>
  </si>
  <si>
    <t>Corbiere and Sons Contracting988120210917-14L.O.A.81680INV #149</t>
  </si>
  <si>
    <t>Corbiere and Sons Contracting988120210917-14Foreman121140</t>
  </si>
  <si>
    <t>Corbiere and Sons Contracting988120210917-14Foreman121140INV #149</t>
  </si>
  <si>
    <t>Corbiere and Sons Contracting988120210917-14Rock Truck - 30 Ton- After Jan 10223037.1</t>
  </si>
  <si>
    <t>Corbiere and Sons Contracting988120210917-14Rock Truck - 30 Ton- After Jan 10223037.1INV #149</t>
  </si>
  <si>
    <t>Corbiere and Sons Contracting988120210917-14Light Truck - Pick up- After Jan 104975</t>
  </si>
  <si>
    <t>Corbiere and Sons Contracting988120210917-14Light Truck - Pick up- After Jan 104975INV #149</t>
  </si>
  <si>
    <t>Corbiere and Sons Contracting988120210917-14Excavator Thumb - 30 - 50 ton- After Jan 1022268.62</t>
  </si>
  <si>
    <t>Corbiere and Sons Contracting988120210917-14Excavator Thumb - 30 - 50 ton- After Jan 1022268.62INV #149</t>
  </si>
  <si>
    <t>Corbiere and Sons Contracting988120210917-14Excavator - 36 ton- After Jan 10111616.56</t>
  </si>
  <si>
    <t>Corbiere and Sons Contracting988120210917-14Excavator - 36 ton- After Jan 10111616.56INV #149</t>
  </si>
  <si>
    <t>Corbiere and Sons Contracting988120210917-14Excavator - 30 ton- After Jan 10111522.95</t>
  </si>
  <si>
    <t>Corbiere and Sons Contracting988120210917-14Excavator - 30 ton- After Jan 10111522.95INV #149</t>
  </si>
  <si>
    <t>Corbiere and Sons Contracting988120210917-14Dozer D6 or equal- After Jan 10111446.28</t>
  </si>
  <si>
    <t>Corbiere and Sons Contracting988120210917-14Dozer D6 or equal- After Jan 10111446.28INV #149</t>
  </si>
  <si>
    <t>20210917-13</t>
  </si>
  <si>
    <t>Corbiere and Sons Contracting988020210917-13Operator - Principle - After Jan 10362700</t>
  </si>
  <si>
    <t>Corbiere and Sons Contracting988020210917-13Operator - Principle - After Jan 10362700INV #149</t>
  </si>
  <si>
    <t>Corbiere and Sons Contracting988020210917-13L.O.A.3630</t>
  </si>
  <si>
    <t>Corbiere and Sons Contracting988020210917-13L.O.A.3630INV #149</t>
  </si>
  <si>
    <t>Corbiere and Sons Contracting988020210917-13Rock Truck - 30 Ton- After Jan 10111518.55</t>
  </si>
  <si>
    <t>Corbiere and Sons Contracting988020210917-13Rock Truck - 30 Ton- After Jan 10111518.55INV #149</t>
  </si>
  <si>
    <t>Corbiere and Sons Contracting988020210917-13Light Truck - Pick up- After Jan 102487.5</t>
  </si>
  <si>
    <t>Corbiere and Sons Contracting988020210917-13Light Truck - Pick up- After Jan 102487.5INV #149</t>
  </si>
  <si>
    <t>Corbiere and Sons Contracting988020210917-13Excavator - 30 ton- After Jan 10111522.95</t>
  </si>
  <si>
    <t>Corbiere and Sons Contracting988020210917-13Excavator - 30 ton- After Jan 10111522.95INV #149</t>
  </si>
  <si>
    <t>Corbiere and Sons Contracting988020210917-13Dozer D6 or equal- After Jan 10111446.28</t>
  </si>
  <si>
    <t>Corbiere and Sons Contracting988020210917-13Dozer D6 or equal- After Jan 10111446.28INV #149</t>
  </si>
  <si>
    <t>20210917-12</t>
  </si>
  <si>
    <t>Corbiere and Sons Contracting987920210917-12Operator - Principle - After Jan 10241800</t>
  </si>
  <si>
    <t>Corbiere and Sons Contracting987920210917-12Operator - Principle - After Jan 10241800INV #149</t>
  </si>
  <si>
    <t>Corbiere and Sons Contracting987920210917-12L.O.A.2420</t>
  </si>
  <si>
    <t>Corbiere and Sons Contracting987920210917-12L.O.A.2420INV #149</t>
  </si>
  <si>
    <t>Corbiere and Sons Contracting987920210917-12Rock Truck - 30 Ton- After Jan 10111518.55</t>
  </si>
  <si>
    <t>Corbiere and Sons Contracting987920210917-12Rock Truck - 30 Ton- After Jan 10111518.55INV #149</t>
  </si>
  <si>
    <t>Corbiere and Sons Contracting987920210917-12Light Truck - Pick up- After Jan 101243.75</t>
  </si>
  <si>
    <t>Corbiere and Sons Contracting987920210917-12Light Truck - Pick up- After Jan 101243.75INV #149</t>
  </si>
  <si>
    <t>Corbiere and Sons Contracting987920210917-12Excavator Thumb - 30 - 50 ton- After Jan 1011134.31</t>
  </si>
  <si>
    <t>Corbiere and Sons Contracting987920210917-12Excavator Thumb - 30 - 50 ton- After Jan 1011134.31INV #149</t>
  </si>
  <si>
    <t>Corbiere and Sons Contracting987920210917-12Excavator - 30 ton- After Jan 10111522.95</t>
  </si>
  <si>
    <t>Corbiere and Sons Contracting987920210917-12Excavator - 30 ton- After Jan 10111522.95INV #149</t>
  </si>
  <si>
    <t>20210917-10</t>
  </si>
  <si>
    <t>Corbiere and Sons Contracting987720210917-10Labourer - General - After Jan 1012720</t>
  </si>
  <si>
    <t>Corbiere and Sons Contracting987720210917-10Labourer - General - After Jan 1012720INV #149</t>
  </si>
  <si>
    <t>Corbiere and Sons Contracting987720210917-10Operator - Principle - After Jan 10241800</t>
  </si>
  <si>
    <t>Corbiere and Sons Contracting987720210917-10Operator - Principle - After Jan 10241800INV #149</t>
  </si>
  <si>
    <t>Corbiere and Sons Contracting987720210917-10L.O.A.4840</t>
  </si>
  <si>
    <t>Corbiere and Sons Contracting987720210917-10L.O.A.4840INV #149</t>
  </si>
  <si>
    <t>Corbiere and Sons Contracting987720210917-10Foreman121140</t>
  </si>
  <si>
    <t>Corbiere and Sons Contracting987720210917-10Foreman121140INV #149</t>
  </si>
  <si>
    <t>Corbiere and Sons Contracting987720210917-10Rock Truck - 30 Ton- After Jan 10111518.55</t>
  </si>
  <si>
    <t>Corbiere and Sons Contracting987720210917-10Rock Truck - 30 Ton- After Jan 10111518.55INV #149</t>
  </si>
  <si>
    <t>Corbiere and Sons Contracting987720210917-10Light Truck - Pick up- After Jan 103731.25</t>
  </si>
  <si>
    <t>Corbiere and Sons Contracting987720210917-10Light Truck - Pick up- After Jan 103731.25INV #149</t>
  </si>
  <si>
    <t>Corbiere and Sons Contracting987720210917-10Excavator Thumb - 30 - 50 ton- After Jan 1011134.31</t>
  </si>
  <si>
    <t>Corbiere and Sons Contracting987720210917-10Excavator Thumb - 30 - 50 ton- After Jan 1011134.31INV #149</t>
  </si>
  <si>
    <t>Corbiere and Sons Contracting987720210917-10Excavator - 36 ton- After Jan 10111616.56</t>
  </si>
  <si>
    <t>Corbiere and Sons Contracting987720210917-10Excavator - 36 ton- After Jan 10111616.56INV #149</t>
  </si>
  <si>
    <t>Corbiere and Sons Contracting987720210917-10Dozer D6 or equal- After Jan 10111446.28</t>
  </si>
  <si>
    <t>Corbiere and Sons Contracting987720210917-10Dozer D6 or equal- After Jan 10111446.28INV #149</t>
  </si>
  <si>
    <t>20210916-20</t>
  </si>
  <si>
    <t>Billable time for ATV used in field</t>
  </si>
  <si>
    <t>Corbiere and Sons Contracting995920210916-20ATV - Side by Side w/ roll bar- After Jan 1010184.5</t>
  </si>
  <si>
    <t>Corbiere and Sons Contracting995920210916-20ATV - Side by Side w/ roll bar- After Jan 1010184.5INV #149</t>
  </si>
  <si>
    <t>20210916-16</t>
  </si>
  <si>
    <t>Building road on Dead Horse Creek</t>
  </si>
  <si>
    <t>Corbiere and Sons Contracting989420210916-16Operator - Principle - After Jan 10362700</t>
  </si>
  <si>
    <t>Corbiere and Sons Contracting989420210916-16Operator - Principle - After Jan 10362700INV #149</t>
  </si>
  <si>
    <t>Corbiere and Sons Contracting989420210916-16Operator - Principle - After Jan 105375</t>
  </si>
  <si>
    <t>Corbiere and Sons Contracting989420210916-16Operator - Principle - After Jan 105375INV #149</t>
  </si>
  <si>
    <t>Corbiere and Sons Contracting989420210916-16Foreman7665</t>
  </si>
  <si>
    <t>Corbiere and Sons Contracting989420210916-16Foreman7665INV #149</t>
  </si>
  <si>
    <t>Corbiere and Sons Contracting989420210916-16Rock Truck - 30 Ton- After Jan 105690.25</t>
  </si>
  <si>
    <t>Corbiere and Sons Contracting989420210916-16Rock Truck - 30 Ton- After Jan 105690.25INV #149</t>
  </si>
  <si>
    <t>Corbiere and Sons Contracting989420210916-16Light Truck - Pick up- After Jan 104975</t>
  </si>
  <si>
    <t>Corbiere and Sons Contracting989420210916-16Light Truck - Pick up- After Jan 104975INV #149</t>
  </si>
  <si>
    <t>Corbiere and Sons Contracting989420210916-16Excavator Thumb - 30 - 50 ton- After Jan 109109.89</t>
  </si>
  <si>
    <t>Corbiere and Sons Contracting989420210916-16Excavator Thumb - 30 - 50 ton- After Jan 109109.89INV #149</t>
  </si>
  <si>
    <t>Corbiere and Sons Contracting989420210916-16Excavator Thumb - 30 - 50 ton- After Jan 1011134.31</t>
  </si>
  <si>
    <t>Corbiere and Sons Contracting989420210916-16Excavator Thumb - 30 - 50 ton- After Jan 1011134.31INV #149</t>
  </si>
  <si>
    <t>Corbiere and Sons Contracting989420210916-16Excavator Thumb - 30 - 50 ton- After Jan 10112.21</t>
  </si>
  <si>
    <t>Corbiere and Sons Contracting989420210916-16Excavator Thumb - 30 - 50 ton- After Jan 10112.21INV #149</t>
  </si>
  <si>
    <t>Corbiere and Sons Contracting989420210916-16Excavator - 36 ton- After Jan 1091322.64</t>
  </si>
  <si>
    <t>Corbiere and Sons Contracting989420210916-16Excavator - 36 ton- After Jan 1091322.64INV #149</t>
  </si>
  <si>
    <t>Corbiere and Sons Contracting989420210916-16Excavator - 36 ton- After Jan 10111616.56</t>
  </si>
  <si>
    <t>Corbiere and Sons Contracting989420210916-16Excavator - 36 ton- After Jan 10111616.56INV #149</t>
  </si>
  <si>
    <t>Corbiere and Sons Contracting989420210916-16Excavator - 30 ton- After Jan 101138.45</t>
  </si>
  <si>
    <t>Corbiere and Sons Contracting989420210916-16Excavator - 30 ton- After Jan 101138.45INV #149</t>
  </si>
  <si>
    <t>Corbiere and Sons Contracting989420210916-16Dozer D6 or equal- After Jan 107920.36</t>
  </si>
  <si>
    <t>Corbiere and Sons Contracting989420210916-16Dozer D6 or equal- After Jan 107920.36INV #149</t>
  </si>
  <si>
    <t>20210915-11</t>
  </si>
  <si>
    <t>Building road from entrance into access of Deadhorse</t>
  </si>
  <si>
    <t>Corbiere and Sons Contracting989020210915-11Operator - Principle - After Jan 10352625</t>
  </si>
  <si>
    <t>Corbiere and Sons Contracting989020210915-11Operator - Principle - After Jan 10352625INV #149</t>
  </si>
  <si>
    <t>Corbiere and Sons Contracting989020210915-11Foreman6570</t>
  </si>
  <si>
    <t>Corbiere and Sons Contracting989020210915-11Foreman6570INV #149</t>
  </si>
  <si>
    <t>Corbiere and Sons Contracting989020210915-11Light Truck - Pick up- After Jan 103731.25</t>
  </si>
  <si>
    <t>Corbiere and Sons Contracting989020210915-11Light Truck - Pick up- After Jan 103731.25INV #149</t>
  </si>
  <si>
    <t>Corbiere and Sons Contracting989020210915-11Excavator Thumb - 30 - 50 ton- After Jan 10897.68</t>
  </si>
  <si>
    <t>Corbiere and Sons Contracting989020210915-11Excavator Thumb - 30 - 50 ton- After Jan 10897.68INV #149</t>
  </si>
  <si>
    <t>Corbiere and Sons Contracting989020210915-11Excavator Thumb - 30 - 50 ton- After Jan 1011134.31</t>
  </si>
  <si>
    <t>Corbiere and Sons Contracting989020210915-11Excavator Thumb - 30 - 50 ton- After Jan 1011134.31INV #149</t>
  </si>
  <si>
    <t>Corbiere and Sons Contracting989020210915-11Excavator Thumb - 30 - 50 ton- After Jan 10224.42</t>
  </si>
  <si>
    <t>Corbiere and Sons Contracting989020210915-11Excavator Thumb - 30 - 50 ton- After Jan 10224.42INV #149</t>
  </si>
  <si>
    <t>Corbiere and Sons Contracting989020210915-11Excavator - 36 ton- After Jan 1081175.68</t>
  </si>
  <si>
    <t>Corbiere and Sons Contracting989020210915-11Excavator - 36 ton- After Jan 1081175.68INV #149</t>
  </si>
  <si>
    <t>Corbiere and Sons Contracting989020210915-11Excavator - 36 ton- After Jan 10111616.56</t>
  </si>
  <si>
    <t>Corbiere and Sons Contracting989020210915-11Excavator - 36 ton- After Jan 10111616.56INV #149</t>
  </si>
  <si>
    <t>Corbiere and Sons Contracting989020210915-11Excavator - 30 ton- After Jan 102276.9</t>
  </si>
  <si>
    <t>Corbiere and Sons Contracting989020210915-11Excavator - 30 ton- After Jan 102276.9INV #149</t>
  </si>
  <si>
    <t>Corbiere and Sons Contracting989020210915-11Dozer D6 or equal- After Jan 106788.88</t>
  </si>
  <si>
    <t>Corbiere and Sons Contracting989020210915-11Dozer D6 or equal- After Jan 106788.88INV #149</t>
  </si>
  <si>
    <t>20210920-9</t>
  </si>
  <si>
    <t>Float delivered 4x20' rig mats to Del Lake East</t>
  </si>
  <si>
    <t>C191-C195</t>
  </si>
  <si>
    <t>Del Lake East</t>
  </si>
  <si>
    <t>Corbiere and Sons Contracting994020210920-9Driver - AZ - After Jan 106420</t>
  </si>
  <si>
    <t>Corbiere and Sons Contracting994020210920-9Driver - AZ - After Jan 106420INV #149</t>
  </si>
  <si>
    <t>Corbiere and Sons Contracting994020210920-9L.O.A.1210</t>
  </si>
  <si>
    <t>Corbiere and Sons Contracting994020210920-9L.O.A.1210INV #149</t>
  </si>
  <si>
    <t>Corbiere and Sons Contracting994020210920-9Tractor Trailer - 60 Ton- After Jan 106734.34</t>
  </si>
  <si>
    <t>Corbiere and Sons Contracting994020210920-9Tractor Trailer - 60 Ton- After Jan 106734.34INV #149</t>
  </si>
  <si>
    <t>20210918-16</t>
  </si>
  <si>
    <t>Shawn and float delivered rig mats to Little Red Sucker Creek</t>
  </si>
  <si>
    <t>Corbiere and Sons Contracting991720210918-16Driver - AZ - After Jan 104280</t>
  </si>
  <si>
    <t>Corbiere and Sons Contracting991720210918-16Driver - AZ - After Jan 104280INV #149</t>
  </si>
  <si>
    <t>Corbiere and Sons Contracting991720210918-16Tractor Trailer - 60 Ton- After Jan 104489.56</t>
  </si>
  <si>
    <t>Corbiere and Sons Contracting991720210918-16Tractor Trailer - 60 Ton- After Jan 104489.56INV #149</t>
  </si>
  <si>
    <t>20210918-11</t>
  </si>
  <si>
    <t>Float dropped off 2 loads of mats and Op unloaded with Ex</t>
  </si>
  <si>
    <t>Corbiere and Sons Contracting991220210918-11Driver - AZ - After Jan 107490</t>
  </si>
  <si>
    <t>Corbiere and Sons Contracting991220210918-11Driver - AZ - After Jan 107490INV #149</t>
  </si>
  <si>
    <t>Corbiere and Sons Contracting991220210918-11Operator - Principle - After Jan 104300</t>
  </si>
  <si>
    <t>Corbiere and Sons Contracting991220210918-11Operator - Principle - After Jan 104300INV #149</t>
  </si>
  <si>
    <t>Corbiere and Sons Contracting991220210918-11L.O.A.1210</t>
  </si>
  <si>
    <t>Corbiere and Sons Contracting991220210918-11L.O.A.1210INV #149</t>
  </si>
  <si>
    <t>20210917-6</t>
  </si>
  <si>
    <t>Placing Rig Mats on Hare Lake Road</t>
  </si>
  <si>
    <t>Corbiere and Sons Contracting987320210917-6Operator - Principle - After Jan 104300</t>
  </si>
  <si>
    <t>Corbiere and Sons Contracting987320210917-6Operator - Principle - After Jan 104300INV #149</t>
  </si>
  <si>
    <t>Corbiere and Sons Contracting987320210917-6Excavator Thumb - 30 - 50 ton- After Jan 10448.84</t>
  </si>
  <si>
    <t>Corbiere and Sons Contracting987320210917-6Excavator Thumb - 30 - 50 ton- After Jan 10448.84INV #149</t>
  </si>
  <si>
    <t>Corbiere and Sons Contracting987320210917-6Excavator - 30 ton- After Jan 104553.8</t>
  </si>
  <si>
    <t>Corbiere and Sons Contracting987320210917-6Excavator - 30 ton- After Jan 104553.8INV #149</t>
  </si>
  <si>
    <t>20210916-22</t>
  </si>
  <si>
    <t>Move 4x20' rig mats and 2 swamps mats from Marathon Laydown to Dead Horse Road</t>
  </si>
  <si>
    <t>Corbiere and Sons Contracting1006420210916-22Driver - AZ - After Jan 103210</t>
  </si>
  <si>
    <t>Corbiere and Sons Contracting1006420210916-22Driver - AZ - After Jan 103210INV #149</t>
  </si>
  <si>
    <t>Corbiere and Sons Contracting1006420210916-22Tractor Trailer - 60 Ton- After Jan 103367.17</t>
  </si>
  <si>
    <t>Corbiere and Sons Contracting1006420210916-22Tractor Trailer - 60 Ton- After Jan 103367.17INV #149</t>
  </si>
  <si>
    <t>20210927-5</t>
  </si>
  <si>
    <t>4 Taranis and 1 Hurd Bros Truck hauling to Neys Road</t>
  </si>
  <si>
    <t>Corbiere and Sons Contracting1007120210927-5Driver - AZ - After Jan 1012840</t>
  </si>
  <si>
    <t>Corbiere and Sons Contracting1007120210927-5Driver - AZ - After Jan 1012840INV #149</t>
  </si>
  <si>
    <t>Corbiere and Sons Contracting1007120210927-5Driver - AZ - After Jan 10563920</t>
  </si>
  <si>
    <t>Corbiere and Sons Contracting1007120210927-5Driver - AZ - After Jan 10563920INV #149</t>
  </si>
  <si>
    <t>Corbiere and Sons Contracting1007120210927-5L.O.A.4840</t>
  </si>
  <si>
    <t>Corbiere and Sons Contracting1007120210927-5L.O.A.4840INV #149</t>
  </si>
  <si>
    <t>Corbiere and Sons Contracting1007120210927-5Dump - Triaxle- After Jan 1012662.4</t>
  </si>
  <si>
    <t>Corbiere and Sons Contracting1007120210927-5Dump - Triaxle- After Jan 1012662.4INV #149</t>
  </si>
  <si>
    <t>Corbiere and Sons Contracting1007120210927-5Dump - Triaxle- After Jan 10563091.2</t>
  </si>
  <si>
    <t>Corbiere and Sons Contracting1007120210927-5Dump - Triaxle- After Jan 10563091.2INV #149</t>
  </si>
  <si>
    <t>20210927-4</t>
  </si>
  <si>
    <t>3 Trucks from Padda Roadlines hauling from Cress Pit to Pic River West</t>
  </si>
  <si>
    <t>D004-D015</t>
  </si>
  <si>
    <t>Corbiere and Sons Contracting1007020210927-4Driver - AZ - After Jan 1034.52415</t>
  </si>
  <si>
    <t>Corbiere and Sons Contracting1007020210927-4Driver - AZ - After Jan 1034.52415INV #149</t>
  </si>
  <si>
    <t>Corbiere and Sons Contracting1007020210927-4L.O.A.3630</t>
  </si>
  <si>
    <t>Corbiere and Sons Contracting1007020210927-4L.O.A.3630INV #149</t>
  </si>
  <si>
    <t>Corbiere and Sons Contracting1007020210927-4Dump - Triaxle- After Jan 1034.51904.4</t>
  </si>
  <si>
    <t>Corbiere and Sons Contracting1007020210927-4Dump - Triaxle- After Jan 1034.51904.4INV #149</t>
  </si>
  <si>
    <t>20210927-3</t>
  </si>
  <si>
    <t>Gravel Hauling to Hare Lake road stockpile from Cress Pit (8 trucks) - 1 Valentino Truck</t>
  </si>
  <si>
    <t>Corbiere and Sons Contracting1006920210927-3Labourer - General - After Jan 1012720</t>
  </si>
  <si>
    <t>Corbiere and Sons Contracting1006920210927-3Labourer - General - After Jan 1012720INV #149</t>
  </si>
  <si>
    <t>Corbiere and Sons Contracting1006920210927-3Driver - AZ - After Jan 1012840</t>
  </si>
  <si>
    <t>Corbiere and Sons Contracting1006920210927-3Driver - AZ - After Jan 1012840INV #149</t>
  </si>
  <si>
    <t>Corbiere and Sons Contracting1006920210927-3Driver - AZ - After Jan 10926440</t>
  </si>
  <si>
    <t>Corbiere and Sons Contracting1006920210927-3Driver - AZ - After Jan 10926440INV #149</t>
  </si>
  <si>
    <t>Corbiere and Sons Contracting1006920210927-3L.O.A.91890</t>
  </si>
  <si>
    <t>Corbiere and Sons Contracting1006920210927-3L.O.A.91890INV #149</t>
  </si>
  <si>
    <t>Corbiere and Sons Contracting1006920210927-3Light Truck - Pick up- After Jan 101243.75</t>
  </si>
  <si>
    <t>Corbiere and Sons Contracting1006920210927-3Light Truck - Pick up- After Jan 101243.75INV #149</t>
  </si>
  <si>
    <t>Corbiere and Sons Contracting1006920210927-3Dump - Triaxle- After Jan 1012662.4</t>
  </si>
  <si>
    <t>Corbiere and Sons Contracting1006920210927-3Dump - Triaxle- After Jan 1012662.4INV #149</t>
  </si>
  <si>
    <t>Corbiere and Sons Contracting1006920210927-3Dump - Triaxle- After Jan 10925078.4</t>
  </si>
  <si>
    <t>Corbiere and Sons Contracting1006920210927-3Dump - Triaxle- After Jan 10925078.4INV #149</t>
  </si>
  <si>
    <t>20210924-18</t>
  </si>
  <si>
    <t>Missed gravel hauling ticket for Hurd Bros hauling to Neys Road</t>
  </si>
  <si>
    <t>Corbiere and Sons Contracting1003320210924-18Driver - AZ - After Jan 1012840</t>
  </si>
  <si>
    <t>Corbiere and Sons Contracting1003320210924-18Driver - AZ - After Jan 1012840INV #149</t>
  </si>
  <si>
    <t>Corbiere and Sons Contracting1003320210924-18Dump - Triaxle- After Jan 1012662.4</t>
  </si>
  <si>
    <t>Corbiere and Sons Contracting1003320210924-18Dump - Triaxle- After Jan 1012662.4INV #149</t>
  </si>
  <si>
    <t>20210924-17-R1</t>
  </si>
  <si>
    <t>Additional gravel hauling tickets for Ripple Creek</t>
  </si>
  <si>
    <t>Corbiere and Sons Contracting1006520210924-17-R1Driver - AZ - After Jan 10503500</t>
  </si>
  <si>
    <t>Corbiere and Sons Contracting1006520210924-17-R1Driver - AZ - After Jan 10503500INV #149</t>
  </si>
  <si>
    <t>Corbiere and Sons Contracting1006520210924-17-R1L.O.A.4840</t>
  </si>
  <si>
    <t>Corbiere and Sons Contracting1006520210924-17-R1L.O.A.4840INV #149</t>
  </si>
  <si>
    <t>Corbiere and Sons Contracting1006520210924-17-R1Dump - Triaxle- After Jan 10502760</t>
  </si>
  <si>
    <t>Corbiere and Sons Contracting1006520210924-17-R1Dump - Triaxle- After Jan 10502760INV #149</t>
  </si>
  <si>
    <t>20210923-6</t>
  </si>
  <si>
    <t>Gravel Hauling Activities on Del Lake Road - 3 Taranis, 1 Valentino and 1 Hurd Bros</t>
  </si>
  <si>
    <t>Corbiere and Sons Contracting1000720210923-6Driver - AZ - After Jan 1012840</t>
  </si>
  <si>
    <t>Corbiere and Sons Contracting1000720210923-6Driver - AZ - After Jan 1012840INV #149</t>
  </si>
  <si>
    <t>Corbiere and Sons Contracting1000720210923-6Driver - AZ - After Jan 1027.51925</t>
  </si>
  <si>
    <t>Corbiere and Sons Contracting1000720210923-6Driver - AZ - After Jan 1027.51925INV #149</t>
  </si>
  <si>
    <t>Corbiere and Sons Contracting1000720210923-6L.O.A.3630</t>
  </si>
  <si>
    <t>Corbiere and Sons Contracting1000720210923-6L.O.A.3630INV #149</t>
  </si>
  <si>
    <t>Corbiere and Sons Contracting1000720210923-6Dump - Triaxle- After Jan 10241324.8</t>
  </si>
  <si>
    <t>Corbiere and Sons Contracting1000720210923-6Dump - Triaxle- After Jan 10241324.8INV #149</t>
  </si>
  <si>
    <t>Corbiere and Sons Contracting1000720210923-6Dump - Triaxle- After Jan 1027.51518</t>
  </si>
  <si>
    <t>Corbiere and Sons Contracting1000720210923-6Dump - Triaxle- After Jan 1027.51518INV #149</t>
  </si>
  <si>
    <t>20210923-5</t>
  </si>
  <si>
    <t>4 Trucks from Padda and 1 from Taranis hauling to Neys Road</t>
  </si>
  <si>
    <t>Corbiere and Sons Contracting1000620210923-5Driver - AZ - After Jan 1011.5805</t>
  </si>
  <si>
    <t>Corbiere and Sons Contracting1000620210923-5Driver - AZ - After Jan 1011.5805INV #149</t>
  </si>
  <si>
    <t>Corbiere and Sons Contracting1000620210923-5Driver - AZ - After Jan 10463220</t>
  </si>
  <si>
    <t>Corbiere and Sons Contracting1000620210923-5Driver - AZ - After Jan 10463220INV #149</t>
  </si>
  <si>
    <t>Corbiere and Sons Contracting1000620210923-5L.O.A.51050</t>
  </si>
  <si>
    <t>Corbiere and Sons Contracting1000620210923-5L.O.A.51050INV #149</t>
  </si>
  <si>
    <t>Corbiere and Sons Contracting1000620210923-5Dump - Triaxle- After Jan 1011.5634.8</t>
  </si>
  <si>
    <t>Corbiere and Sons Contracting1000620210923-5Dump - Triaxle- After Jan 1011.5634.8INV #149</t>
  </si>
  <si>
    <t>Corbiere and Sons Contracting1000620210923-5Dump - Triaxle- After Jan 10462539.2</t>
  </si>
  <si>
    <t>Corbiere and Sons Contracting1000620210923-5Dump - Triaxle- After Jan 10462539.2INV #149</t>
  </si>
  <si>
    <t>20210923-3</t>
  </si>
  <si>
    <t>Gravel Hauling to Hare Lake road stockpile from Cress Pit (5 trucks)</t>
  </si>
  <si>
    <t>Corbiere and Sons Contracting1000420210923-3Driver - AZ - After Jan 1060.54235</t>
  </si>
  <si>
    <t>Corbiere and Sons Contracting1000420210923-3Driver - AZ - After Jan 1060.54235INV #149</t>
  </si>
  <si>
    <t>Corbiere and Sons Contracting1000420210923-3L.O.A.61260</t>
  </si>
  <si>
    <t>Corbiere and Sons Contracting1000420210923-3L.O.A.61260INV #149</t>
  </si>
  <si>
    <t>Corbiere and Sons Contracting1000420210923-3Construction Coordinator7560</t>
  </si>
  <si>
    <t>Corbiere and Sons Contracting1000420210923-3Construction Coordinator7560INV #149</t>
  </si>
  <si>
    <t>Corbiere and Sons Contracting1000420210923-3Light Truck - Pick up- After Jan 101243.75</t>
  </si>
  <si>
    <t>Corbiere and Sons Contracting1000420210923-3Light Truck - Pick up- After Jan 101243.75INV #149</t>
  </si>
  <si>
    <t>Corbiere and Sons Contracting1000420210923-3Dump - Triaxle- After Jan 1060.53339.6</t>
  </si>
  <si>
    <t>Corbiere and Sons Contracting1000420210923-3Dump - Triaxle- After Jan 1060.53339.6INV #149</t>
  </si>
  <si>
    <t>20210922-4</t>
  </si>
  <si>
    <t>4 Taranis, 1 Hurd and 1 Valentino Truck hauling to Neys</t>
  </si>
  <si>
    <t>Corbiere and Sons Contracting999220210922-4Driver - AZ - After Jan 10483360</t>
  </si>
  <si>
    <t>Corbiere and Sons Contracting999220210922-4Driver - AZ - After Jan 10483360INV #149</t>
  </si>
  <si>
    <t>Corbiere and Sons Contracting999220210922-4Driver - AZ - After Jan 1013910</t>
  </si>
  <si>
    <t>Corbiere and Sons Contracting999220210922-4Driver - AZ - After Jan 1013910INV #149</t>
  </si>
  <si>
    <t>Corbiere and Sons Contracting999220210922-4Driver - AZ - After Jan 1012840</t>
  </si>
  <si>
    <t>Corbiere and Sons Contracting999220210922-4Driver - AZ - After Jan 1012840INV #149</t>
  </si>
  <si>
    <t>Corbiere and Sons Contracting999220210922-4L.O.A.4840</t>
  </si>
  <si>
    <t>Corbiere and Sons Contracting999220210922-4L.O.A.4840INV #149</t>
  </si>
  <si>
    <t>Corbiere and Sons Contracting999220210922-4Dump - Triaxle- After Jan 10482649.6</t>
  </si>
  <si>
    <t>Corbiere and Sons Contracting999220210922-4Dump - Triaxle- After Jan 10482649.6INV #149</t>
  </si>
  <si>
    <t>Corbiere and Sons Contracting999220210922-4Dump - Triaxle- After Jan 1013717.6</t>
  </si>
  <si>
    <t>Corbiere and Sons Contracting999220210922-4Dump - Triaxle- After Jan 1013717.6INV #149</t>
  </si>
  <si>
    <t>Corbiere and Sons Contracting999220210922-4Dump - Triaxle- After Jan 1012662.4</t>
  </si>
  <si>
    <t>Corbiere and Sons Contracting999220210922-4Dump - Triaxle- After Jan 1012662.4INV #149</t>
  </si>
  <si>
    <t>20210922-3</t>
  </si>
  <si>
    <t>Gravel Hauling to Hare Lake road stockpile from Cress Pit (10 trucks) - 2 Trucks mobilized</t>
  </si>
  <si>
    <t>Corbiere and Sons Contracting999120210922-3Driver - AZ - After Jan 101399730</t>
  </si>
  <si>
    <t>Corbiere and Sons Contracting999120210922-3Driver - AZ - After Jan 101399730INV #149</t>
  </si>
  <si>
    <t>Corbiere and Sons Contracting999120210922-3L.O.A.132730</t>
  </si>
  <si>
    <t>Corbiere and Sons Contracting999120210922-3L.O.A.132730INV #149</t>
  </si>
  <si>
    <t>Corbiere and Sons Contracting999120210922-3Construction Coordinator7560</t>
  </si>
  <si>
    <t>Corbiere and Sons Contracting999120210922-3Construction Coordinator7560INV #149</t>
  </si>
  <si>
    <t>Corbiere and Sons Contracting999120210922-3Light Truck - Pick up- After Jan 101243.75</t>
  </si>
  <si>
    <t>Corbiere and Sons Contracting999120210922-3Light Truck - Pick up- After Jan 101243.75INV #149</t>
  </si>
  <si>
    <t>Corbiere and Sons Contracting999120210922-3Dump - Triaxle- After Jan 101397672.8</t>
  </si>
  <si>
    <t>Corbiere and Sons Contracting999120210922-3Dump - Triaxle- After Jan 101397672.8INV #149</t>
  </si>
  <si>
    <t>20210921-5</t>
  </si>
  <si>
    <t>4 trucks from Padda Roadlines hauling to Neys road</t>
  </si>
  <si>
    <t>Corbiere and Sons Contracting997220210921-5Driver - AZ - After Jan 10463220</t>
  </si>
  <si>
    <t>Corbiere and Sons Contracting997220210921-5Driver - AZ - After Jan 10463220INV #149</t>
  </si>
  <si>
    <t>Corbiere and Sons Contracting997220210921-5L.O.A.4840</t>
  </si>
  <si>
    <t>Corbiere and Sons Contracting997220210921-5L.O.A.4840INV #149</t>
  </si>
  <si>
    <t>Corbiere and Sons Contracting997220210921-5Dump - Triaxle- After Jan 10462539.2</t>
  </si>
  <si>
    <t>Corbiere and Sons Contracting997220210921-5Dump - Triaxle- After Jan 10462539.2INV #149</t>
  </si>
  <si>
    <t>20210921-4</t>
  </si>
  <si>
    <t>1 Hurd, 4 Taranis and 1 Valentino Truck hauling to Ripple</t>
  </si>
  <si>
    <t>Ripple Creek Road</t>
  </si>
  <si>
    <t>Corbiere and Sons Contracting997120210921-4Driver - AZ - After Jan 10463220</t>
  </si>
  <si>
    <t>Corbiere and Sons Contracting997120210921-4Driver - AZ - After Jan 10463220INV #149</t>
  </si>
  <si>
    <t>Corbiere and Sons Contracting997120210921-4Driver - AZ - After Jan 1012840</t>
  </si>
  <si>
    <t>Corbiere and Sons Contracting997120210921-4Driver - AZ - After Jan 1012840INV #149</t>
  </si>
  <si>
    <t>Corbiere and Sons Contracting997120210921-4L.O.A.4840</t>
  </si>
  <si>
    <t>Corbiere and Sons Contracting997120210921-4L.O.A.4840INV #149</t>
  </si>
  <si>
    <t>Corbiere and Sons Contracting997120210921-4Dump - Triaxle- After Jan 10462539.2</t>
  </si>
  <si>
    <t>Corbiere and Sons Contracting997120210921-4Dump - Triaxle- After Jan 10462539.2INV #149</t>
  </si>
  <si>
    <t>Corbiere and Sons Contracting997120210921-4Dump - Triaxle- After Jan 10241324.8</t>
  </si>
  <si>
    <t>Corbiere and Sons Contracting997120210921-4Dump - Triaxle- After Jan 10241324.8INV #149</t>
  </si>
  <si>
    <t>20210921-3</t>
  </si>
  <si>
    <t>Gravel Hauling to Hare Lake road stockpile from Cress Pit ( 6 trucks)</t>
  </si>
  <si>
    <t>Corbiere and Sons Contracting997020210921-3Driver - AZ - After Jan 10694830</t>
  </si>
  <si>
    <t>Corbiere and Sons Contracting997020210921-3Driver - AZ - After Jan 10694830INV #149</t>
  </si>
  <si>
    <t>Corbiere and Sons Contracting997020210921-3L.O.A.71470</t>
  </si>
  <si>
    <t>Corbiere and Sons Contracting997020210921-3L.O.A.71470INV #149</t>
  </si>
  <si>
    <t>Corbiere and Sons Contracting997020210921-3Construction Coordinator7560</t>
  </si>
  <si>
    <t>Corbiere and Sons Contracting997020210921-3Construction Coordinator7560INV #149</t>
  </si>
  <si>
    <t>Corbiere and Sons Contracting997020210921-3Light Truck - Pick up- After Jan 101243.75</t>
  </si>
  <si>
    <t>Corbiere and Sons Contracting997020210921-3Light Truck - Pick up- After Jan 101243.75INV #149</t>
  </si>
  <si>
    <t>Corbiere and Sons Contracting997020210921-3Dump - Triaxle- After Jan 10693808.8</t>
  </si>
  <si>
    <t>Corbiere and Sons Contracting997020210921-3Dump - Triaxle- After Jan 10693808.8INV #149</t>
  </si>
  <si>
    <t>20210920-5</t>
  </si>
  <si>
    <t>5 trucks from Padda Roadlines hauling to Neys road</t>
  </si>
  <si>
    <t>Corbiere and Sons Contracting993620210920-5Driver - AZ - After Jan 1057.54025</t>
  </si>
  <si>
    <t>Corbiere and Sons Contracting993620210920-5Driver - AZ - After Jan 1057.54025INV #149</t>
  </si>
  <si>
    <t>Corbiere and Sons Contracting993620210920-5L.O.A.51050</t>
  </si>
  <si>
    <t>Corbiere and Sons Contracting993620210920-5L.O.A.51050INV #149</t>
  </si>
  <si>
    <t>Corbiere and Sons Contracting993620210920-5Dump - Triaxle- After Jan 1057.53174</t>
  </si>
  <si>
    <t>Corbiere and Sons Contracting993620210920-5Dump - Triaxle- After Jan 1057.53174INV #149</t>
  </si>
  <si>
    <t>20210920-3</t>
  </si>
  <si>
    <t>Gravel Hauling to Hare Lake road stockpile from Cress Pit ( 4 trucks)</t>
  </si>
  <si>
    <t>Corbiere and Sons Contracting993420210920-3Driver - AZ - After Jan 10463220</t>
  </si>
  <si>
    <t>Corbiere and Sons Contracting993420210920-3Driver - AZ - After Jan 10463220INV #149</t>
  </si>
  <si>
    <t>Corbiere and Sons Contracting993420210920-3L.O.A.51050</t>
  </si>
  <si>
    <t>Corbiere and Sons Contracting993420210920-3L.O.A.51050INV #149</t>
  </si>
  <si>
    <t>Corbiere and Sons Contracting993420210920-3Construction Coordinator7560</t>
  </si>
  <si>
    <t>Corbiere and Sons Contracting993420210920-3Construction Coordinator7560INV #149</t>
  </si>
  <si>
    <t>Corbiere and Sons Contracting993420210920-3Light Truck - Pick up- After Jan 101243.75</t>
  </si>
  <si>
    <t>Corbiere and Sons Contracting993420210920-3Light Truck - Pick up- After Jan 101243.75INV #149</t>
  </si>
  <si>
    <t>Corbiere and Sons Contracting993420210920-3Dump - Triaxle- After Jan 10462539.2</t>
  </si>
  <si>
    <t>Corbiere and Sons Contracting993420210920-3Dump - Triaxle- After Jan 10462539.2INV #149</t>
  </si>
  <si>
    <t>20210919-4</t>
  </si>
  <si>
    <t>5Padda Tri-axles hauling from Cress pit to Ripple</t>
  </si>
  <si>
    <t>Corbiere and Sons Contracting992320210919-4Driver - AZ - After Jan 1049.53465</t>
  </si>
  <si>
    <t>Corbiere and Sons Contracting992320210919-4Driver - AZ - After Jan 1049.53465INV #149</t>
  </si>
  <si>
    <t>Corbiere and Sons Contracting992320210919-4L.O.A.51050</t>
  </si>
  <si>
    <t>Corbiere and Sons Contracting992320210919-4L.O.A.51050INV #149</t>
  </si>
  <si>
    <t>Corbiere and Sons Contracting992320210919-4Dump - Triaxle- After Jan 1049.52732.4</t>
  </si>
  <si>
    <t>Corbiere and Sons Contracting992320210919-4Dump - Triaxle- After Jan 1049.52732.4INV #149</t>
  </si>
  <si>
    <t>20210919-3</t>
  </si>
  <si>
    <t>Gravel Hauling to Hare Lake road stockpile from Cress Pit - 2 Trucks mobilized</t>
  </si>
  <si>
    <t>hare lake Road</t>
  </si>
  <si>
    <t>Corbiere and Sons Contracting992220210919-3Driver - AZ - After Jan 10855950</t>
  </si>
  <si>
    <t>Corbiere and Sons Contracting992220210919-3Driver - AZ - After Jan 10855950INV #149</t>
  </si>
  <si>
    <t>Corbiere and Sons Contracting992220210919-3L.O.A.91890</t>
  </si>
  <si>
    <t>Corbiere and Sons Contracting992220210919-3L.O.A.91890INV #149</t>
  </si>
  <si>
    <t>Corbiere and Sons Contracting992220210919-3Construction Coordinator7560</t>
  </si>
  <si>
    <t>Corbiere and Sons Contracting992220210919-3Construction Coordinator7560INV #149</t>
  </si>
  <si>
    <t>Corbiere and Sons Contracting992220210919-3Light Truck - Pick up- After Jan 101243.75</t>
  </si>
  <si>
    <t>Corbiere and Sons Contracting992220210919-3Light Truck - Pick up- After Jan 101243.75INV #149</t>
  </si>
  <si>
    <t>Corbiere and Sons Contracting992220210919-3Dump - Triaxle- After Jan 10854692</t>
  </si>
  <si>
    <t>Corbiere and Sons Contracting992220210919-3Dump - Triaxle- After Jan 10854692INV #149</t>
  </si>
  <si>
    <t>20210918-5</t>
  </si>
  <si>
    <t>4 Padda Tri-axles hauling from Cress pit to Neys Road</t>
  </si>
  <si>
    <t>Corbiere and Sons Contracting990620210918-5Driver - AZ - After Jan 10463220</t>
  </si>
  <si>
    <t>Corbiere and Sons Contracting990620210918-5Driver - AZ - After Jan 10463220INV #149</t>
  </si>
  <si>
    <t>Corbiere and Sons Contracting990620210918-5L.O.A.4840</t>
  </si>
  <si>
    <t>Corbiere and Sons Contracting990620210918-5L.O.A.4840INV #149</t>
  </si>
  <si>
    <t>Corbiere and Sons Contracting990620210918-5Dump - Triaxle- After Jan 10462539.2</t>
  </si>
  <si>
    <t>Corbiere and Sons Contracting990620210918-5Dump - Triaxle- After Jan 10462539.2INV #149</t>
  </si>
  <si>
    <t>20210918-4</t>
  </si>
  <si>
    <t>Gravel Hauling from Jackfish Pit to Del Lake Road</t>
  </si>
  <si>
    <t>Corbiere and Sons Contracting990520210918-4Driver - AZ - After Jan 1034.52415</t>
  </si>
  <si>
    <t>Corbiere and Sons Contracting990520210918-4Driver - AZ - After Jan 1034.52415INV #149</t>
  </si>
  <si>
    <t>Corbiere and Sons Contracting990520210918-4L.O.A.3630</t>
  </si>
  <si>
    <t>Corbiere and Sons Contracting990520210918-4L.O.A.3630INV #149</t>
  </si>
  <si>
    <t>Corbiere and Sons Contracting990520210918-4Dump - Triaxle- After Jan 1034.51904.4</t>
  </si>
  <si>
    <t>Corbiere and Sons Contracting990520210918-4Dump - Triaxle- After Jan 1034.51904.4INV #149</t>
  </si>
  <si>
    <t>20210918-3</t>
  </si>
  <si>
    <t>Corbiere and Sons Contracting990420210918-3Driver - AZ - After Jan 1057.54025</t>
  </si>
  <si>
    <t>Corbiere and Sons Contracting990420210918-3Driver - AZ - After Jan 1057.54025INV #149</t>
  </si>
  <si>
    <t>Corbiere and Sons Contracting990420210918-3L.O.A.61260</t>
  </si>
  <si>
    <t>Corbiere and Sons Contracting990420210918-3L.O.A.61260INV #149</t>
  </si>
  <si>
    <t>Corbiere and Sons Contracting990420210918-3Construction Coordinator7560</t>
  </si>
  <si>
    <t>Corbiere and Sons Contracting990420210918-3Construction Coordinator7560INV #149</t>
  </si>
  <si>
    <t>Corbiere and Sons Contracting990420210918-3Light Truck - Pick up- After Jan 101243.75</t>
  </si>
  <si>
    <t>Corbiere and Sons Contracting990420210918-3Light Truck - Pick up- After Jan 101243.75INV #149</t>
  </si>
  <si>
    <t>Corbiere and Sons Contracting990420210918-3Dump - Triaxle- After Jan 1057.53174</t>
  </si>
  <si>
    <t>Corbiere and Sons Contracting990420210918-3Dump - Triaxle- After Jan 1057.53174INV #149</t>
  </si>
  <si>
    <t>20210918-20</t>
  </si>
  <si>
    <t>Gravel hauling from Jackfish pit to Del Lake East</t>
  </si>
  <si>
    <t>Corbiere and Sons Contracting992120210918-20Driver - AZ - After Jan 1012840</t>
  </si>
  <si>
    <t>Corbiere and Sons Contracting992120210918-20Driver - AZ - After Jan 1012840INV #149</t>
  </si>
  <si>
    <t>Corbiere and Sons Contracting992120210918-20Driver - AZ - After Jan 1012.5875</t>
  </si>
  <si>
    <t>Corbiere and Sons Contracting992120210918-20Driver - AZ - After Jan 1012.5875INV #149</t>
  </si>
  <si>
    <t>Corbiere and Sons Contracting992120210918-20Dump - Triaxle- After Jan 1012662.4</t>
  </si>
  <si>
    <t>Corbiere and Sons Contracting992120210918-20Dump - Triaxle- After Jan 1012662.4INV #149</t>
  </si>
  <si>
    <t>Corbiere and Sons Contracting992120210918-20Dump - Triaxle- After Jan 1012.5690</t>
  </si>
  <si>
    <t>Corbiere and Sons Contracting992120210918-20Dump - Triaxle- After Jan 1012.5690INV #149</t>
  </si>
  <si>
    <t>20210917-4</t>
  </si>
  <si>
    <t>Gravel Hauling from Jackfish Pit to Del Lake Road Valentino and Tarranis</t>
  </si>
  <si>
    <t>Corbiere and Sons Contracting987120210917-4Driver - AZ - After Jan 1012840</t>
  </si>
  <si>
    <t>Corbiere and Sons Contracting987120210917-4Driver - AZ - After Jan 1012840INV #149</t>
  </si>
  <si>
    <t>Corbiere and Sons Contracting987120210917-4Driver - AZ - After Jan 10523640</t>
  </si>
  <si>
    <t>Corbiere and Sons Contracting987120210917-4Driver - AZ - After Jan 10523640INV #149</t>
  </si>
  <si>
    <t>Corbiere and Sons Contracting987120210917-4L.O.A.4840</t>
  </si>
  <si>
    <t>Corbiere and Sons Contracting987120210917-4L.O.A.4840INV #149</t>
  </si>
  <si>
    <t>Corbiere and Sons Contracting987120210917-4Dump - Triaxle- After Jan 1012662.4</t>
  </si>
  <si>
    <t>Corbiere and Sons Contracting987120210917-4Dump - Triaxle- After Jan 1012662.4INV #149</t>
  </si>
  <si>
    <t>Corbiere and Sons Contracting987120210917-4Dump - Triaxle- After Jan 10522870.4</t>
  </si>
  <si>
    <t>Corbiere and Sons Contracting987120210917-4Dump - Triaxle- After Jan 10522870.4INV #149</t>
  </si>
  <si>
    <t>20210917-3</t>
  </si>
  <si>
    <t>Gravel Hauling to Hare Lake road stockpile from Cress Pit. Padda trucks mobe to Marathon and from Cress Pit to Heron and Neys Roads</t>
  </si>
  <si>
    <t>Corbiere and Sons Contracting987020210917-3Driver - AZ - After Jan 10157.511025</t>
  </si>
  <si>
    <t>Corbiere and Sons Contracting987020210917-3Driver - AZ - After Jan 10157.511025INV #149</t>
  </si>
  <si>
    <t>Corbiere and Sons Contracting987020210917-3L.O.A.153150</t>
  </si>
  <si>
    <t>Corbiere and Sons Contracting987020210917-3L.O.A.153150INV #149</t>
  </si>
  <si>
    <t>Corbiere and Sons Contracting987020210917-3Construction Coordinator7560</t>
  </si>
  <si>
    <t>Corbiere and Sons Contracting987020210917-3Construction Coordinator7560INV #149</t>
  </si>
  <si>
    <t>Corbiere and Sons Contracting987020210917-3Light Truck - Pick up- After Jan 101243.75</t>
  </si>
  <si>
    <t>Corbiere and Sons Contracting987020210917-3Light Truck - Pick up- After Jan 101243.75INV #149</t>
  </si>
  <si>
    <t>Corbiere and Sons Contracting987020210917-3Dump - Triaxle- After Jan 10157.58694</t>
  </si>
  <si>
    <t>Corbiere and Sons Contracting987020210917-3Dump - Triaxle- After Jan 10157.58694INV #149</t>
  </si>
  <si>
    <t>20210917-20</t>
  </si>
  <si>
    <t>Gravel hauling from Jackfish pit to Del Lake East access</t>
  </si>
  <si>
    <t>Corbiere and Sons Contracting990120210917-20Driver - AZ - After Jan 1012840</t>
  </si>
  <si>
    <t>Corbiere and Sons Contracting990120210917-20Driver - AZ - After Jan 1012840INV #149</t>
  </si>
  <si>
    <t>Corbiere and Sons Contracting990120210917-20Dump - Triaxle- After Jan 1012662.4</t>
  </si>
  <si>
    <t>Corbiere and Sons Contracting990120210917-20Dump - Triaxle- After Jan 1012662.4INV #149</t>
  </si>
  <si>
    <t>20210917-17</t>
  </si>
  <si>
    <t>Moving gravel from stockpile</t>
  </si>
  <si>
    <t>Corbiere and Sons Contracting989820210917-17Operator - Principle - After Jan 1010750</t>
  </si>
  <si>
    <t>Corbiere and Sons Contracting989820210917-17Operator - Principle - After Jan 1010750INV #149</t>
  </si>
  <si>
    <t>Corbiere and Sons Contracting989820210917-17Rock Truck - 30 Ton- After Jan 105690.25</t>
  </si>
  <si>
    <t>Corbiere and Sons Contracting989820210917-17Rock Truck - 30 Ton- After Jan 105690.25INV #149</t>
  </si>
  <si>
    <t>Corbiere and Sons Contracting989820210917-17Excavator Thumb - 30 - 50 ton- After Jan 10561.05</t>
  </si>
  <si>
    <t>Corbiere and Sons Contracting989820210917-17Excavator Thumb - 30 - 50 ton- After Jan 10561.05INV #149</t>
  </si>
  <si>
    <t>Corbiere and Sons Contracting989820210917-17Excavator - 30 ton- After Jan 105692.25</t>
  </si>
  <si>
    <t>Corbiere and Sons Contracting989820210917-17Excavator - 30 ton- After Jan 105692.25INV #149</t>
  </si>
  <si>
    <t>Corbiere and Sons Contracting989820210917-17Dozer D6 or equal- After Jan 105657.4</t>
  </si>
  <si>
    <t>Corbiere and Sons Contracting989820210917-17Dozer D6 or equal- After Jan 105657.4INV #149</t>
  </si>
  <si>
    <t>20210916-17</t>
  </si>
  <si>
    <t>Moving gravel from stockpile at Dead Horse Creek</t>
  </si>
  <si>
    <t>Corbiere and Sons Contracting989520210916-17Operator - Principle - After Jan 10161200</t>
  </si>
  <si>
    <t>Corbiere and Sons Contracting989520210916-17Operator - Principle - After Jan 10161200INV #149</t>
  </si>
  <si>
    <t>Corbiere and Sons Contracting989520210916-17Foreman2190</t>
  </si>
  <si>
    <t>Corbiere and Sons Contracting989520210916-17Foreman2190INV #149</t>
  </si>
  <si>
    <t>Corbiere and Sons Contracting989520210916-17Rock Truck - 30 Ton- After Jan 105690.25</t>
  </si>
  <si>
    <t>Corbiere and Sons Contracting989520210916-17Rock Truck - 30 Ton- After Jan 105690.25INV #149</t>
  </si>
  <si>
    <t>Corbiere and Sons Contracting989520210916-17Excavator Thumb - 30 - 50 ton- After Jan 1010122.1</t>
  </si>
  <si>
    <t>Corbiere and Sons Contracting989520210916-17Excavator Thumb - 30 - 50 ton- After Jan 1010122.1INV #149</t>
  </si>
  <si>
    <t>Corbiere and Sons Contracting989520210916-17Excavator - 30 ton- After Jan 10101384.5</t>
  </si>
  <si>
    <t>Corbiere and Sons Contracting989520210916-17Excavator - 30 ton- After Jan 10101384.5INV #149</t>
  </si>
  <si>
    <t>Corbiere and Sons Contracting989520210916-17Dozer D6 or equal- After Jan 102262.96</t>
  </si>
  <si>
    <t>Corbiere and Sons Contracting989520210916-17Dozer D6 or equal- After Jan 102262.96INV #149</t>
  </si>
  <si>
    <t>20210915-12</t>
  </si>
  <si>
    <t>Moving gravel from stockpile on deadhorse</t>
  </si>
  <si>
    <t>Corbiere and Sons Contracting989120210915-12Labourer - General - After Jan 10160</t>
  </si>
  <si>
    <t>Corbiere and Sons Contracting989120210915-12Labourer - General - After Jan 10160INV #149</t>
  </si>
  <si>
    <t>Corbiere and Sons Contracting989120210915-12Operator - Principle - After Jan 108600</t>
  </si>
  <si>
    <t>Corbiere and Sons Contracting989120210915-12Operator - Principle - After Jan 108600INV #149</t>
  </si>
  <si>
    <t>Corbiere and Sons Contracting989120210915-12Foreman2190</t>
  </si>
  <si>
    <t>Corbiere and Sons Contracting989120210915-12Foreman2190INV #149</t>
  </si>
  <si>
    <t>Corbiere and Sons Contracting989120210915-12Excavator Thumb - 30 - 50 ton- After Jan 10785.47</t>
  </si>
  <si>
    <t>Corbiere and Sons Contracting989120210915-12Excavator Thumb - 30 - 50 ton- After Jan 10785.47INV #149</t>
  </si>
  <si>
    <t>Corbiere and Sons Contracting989120210915-12Excavator - 30 ton- After Jan 107969.15</t>
  </si>
  <si>
    <t>Corbiere and Sons Contracting989120210915-12Excavator - 30 ton- After Jan 107969.15INV #149</t>
  </si>
  <si>
    <t>Corbiere and Sons Contracting989120210915-12Dozer D6 or equal- After Jan 103394.44</t>
  </si>
  <si>
    <t>Corbiere and Sons Contracting989120210915-12Dozer D6 or equal- After Jan 103394.44INV #149</t>
  </si>
  <si>
    <t>20211004-9</t>
  </si>
  <si>
    <t>Corbiere and Sons Contracting1018620211004-9Labourer - General - After Jan 1013780</t>
  </si>
  <si>
    <t>Corbiere and Sons Contracting1018620211004-9Labourer - General - After Jan 1013780INV #150</t>
  </si>
  <si>
    <t>Corbiere and Sons Contracting1018620211004-9Operator - Principle - After Jan 10916825</t>
  </si>
  <si>
    <t>Corbiere and Sons Contracting1018620211004-9Operator - Principle - After Jan 10916825INV #150</t>
  </si>
  <si>
    <t>Corbiere and Sons Contracting1018620211004-9L.O.A.91890</t>
  </si>
  <si>
    <t>Corbiere and Sons Contracting1018620211004-9L.O.A.91890INV #150</t>
  </si>
  <si>
    <t>Corbiere and Sons Contracting1018620211004-9Foreman131235</t>
  </si>
  <si>
    <t>Corbiere and Sons Contracting1018620211004-9Foreman131235INV #150</t>
  </si>
  <si>
    <t>Corbiere and Sons Contracting1018620211004-9Rock Truck - 30 Ton- After Jan 10243313.2</t>
  </si>
  <si>
    <t>Corbiere and Sons Contracting1018620211004-9Rock Truck - 30 Ton- After Jan 10243313.2INV #150</t>
  </si>
  <si>
    <t>Corbiere and Sons Contracting1018620211004-9Light Truck - Pick up- After Jan 1051218.75</t>
  </si>
  <si>
    <t>Corbiere and Sons Contracting1018620211004-9Light Truck - Pick up- After Jan 1051218.75INV #150</t>
  </si>
  <si>
    <t>Corbiere and Sons Contracting1018620211004-9ATV - Side by Side w/ roll bar- After Jan 1010184.5</t>
  </si>
  <si>
    <t>Corbiere and Sons Contracting1018620211004-9ATV - Side by Side w/ roll bar- After Jan 1010184.5INV #150</t>
  </si>
  <si>
    <t>Corbiere and Sons Contracting1018620211004-9Excavator Hammer - 30 - 50 ton- After Jan 1012760.56</t>
  </si>
  <si>
    <t>Corbiere and Sons Contracting1018620211004-9Excavator Hammer - 30 - 50 ton- After Jan 1012760.56INV #150</t>
  </si>
  <si>
    <t>Corbiere and Sons Contracting1018620211004-9Excavator Thumb - 30 - 50 ton- After Jan 1036439.56</t>
  </si>
  <si>
    <t>Corbiere and Sons Contracting1018620211004-9Excavator Thumb - 30 - 50 ton- After Jan 1036439.56INV #150</t>
  </si>
  <si>
    <t>Corbiere and Sons Contracting1018620211004-9Excavator - 36 ton- After Jan 10487054.08</t>
  </si>
  <si>
    <t>Corbiere and Sons Contracting1018620211004-9Excavator - 36 ton- After Jan 10487054.08INV #150</t>
  </si>
  <si>
    <t>Corbiere and Sons Contracting1018620211004-9Excavator - 30 ton- After Jan 10121661.4</t>
  </si>
  <si>
    <t>Corbiere and Sons Contracting1018620211004-9Excavator - 30 ton- After Jan 10121661.4INV #150</t>
  </si>
  <si>
    <t>20211004-7</t>
  </si>
  <si>
    <t>C236 - C243</t>
  </si>
  <si>
    <t>Corbiere and Sons Contracting1018420211004-7Operator - Principle - After Jan 10654875</t>
  </si>
  <si>
    <t>Corbiere and Sons Contracting1018420211004-7Operator - Principle - After Jan 10654875INV #150</t>
  </si>
  <si>
    <t>Corbiere and Sons Contracting1018420211004-7L.O.A.51050</t>
  </si>
  <si>
    <t>Corbiere and Sons Contracting1018420211004-7L.O.A.51050INV #150</t>
  </si>
  <si>
    <t>Corbiere and Sons Contracting1018420211004-7Rock Truck - 30 Ton- After Jan 10364969.8</t>
  </si>
  <si>
    <t>Corbiere and Sons Contracting1018420211004-7Rock Truck - 30 Ton- After Jan 10364969.8INV #150</t>
  </si>
  <si>
    <t>Corbiere and Sons Contracting1018420211004-7Light Truck - Pick up- After Jan 102487.5</t>
  </si>
  <si>
    <t>Corbiere and Sons Contracting1018420211004-7Light Truck - Pick up- After Jan 102487.5INV #150</t>
  </si>
  <si>
    <t>Corbiere and Sons Contracting1018420211004-7Excavator Thumb - 30 - 50 ton- After Jan 1012146.52</t>
  </si>
  <si>
    <t>Corbiere and Sons Contracting1018420211004-7Excavator Thumb - 30 - 50 ton- After Jan 1012146.52INV #150</t>
  </si>
  <si>
    <t>Corbiere and Sons Contracting1018420211004-7Excavator - 30 ton- After Jan 10121661.4</t>
  </si>
  <si>
    <t>Corbiere and Sons Contracting1018420211004-7Excavator - 30 ton- After Jan 10121661.4INV #150</t>
  </si>
  <si>
    <t>Corbiere and Sons Contracting1018420211004-7Dozer D6 or equal- After Jan 10121577.76</t>
  </si>
  <si>
    <t>Corbiere and Sons Contracting1018420211004-7Dozer D6 or equal- After Jan 10121577.76INV #150</t>
  </si>
  <si>
    <t>20211004-6</t>
  </si>
  <si>
    <t>Corbiere and Sons Contracting1018320211004-6Labourer - General - After Jan 10211260</t>
  </si>
  <si>
    <t>Corbiere and Sons Contracting1018320211004-6Labourer - General - After Jan 10211260INV #150</t>
  </si>
  <si>
    <t>Corbiere and Sons Contracting1018320211004-6Operator - Principle - After Jan 10705250</t>
  </si>
  <si>
    <t>Corbiere and Sons Contracting1018320211004-6Operator - Principle - After Jan 10705250INV #150</t>
  </si>
  <si>
    <t>Corbiere and Sons Contracting1018320211004-6L.O.A.81680</t>
  </si>
  <si>
    <t>Corbiere and Sons Contracting1018320211004-6L.O.A.81680INV #150</t>
  </si>
  <si>
    <t>Corbiere and Sons Contracting1018320211004-6Foreman131235</t>
  </si>
  <si>
    <t>Corbiere and Sons Contracting1018320211004-6Foreman131235INV #150</t>
  </si>
  <si>
    <t>Corbiere and Sons Contracting1018320211004-6Rock Truck - 30 Ton- After Jan 10243313.2</t>
  </si>
  <si>
    <t>Corbiere and Sons Contracting1018320211004-6Rock Truck - 30 Ton- After Jan 10243313.2INV #150</t>
  </si>
  <si>
    <t>Corbiere and Sons Contracting1018320211004-6Light Truck - Pick up- After Jan 1051218.75</t>
  </si>
  <si>
    <t>Corbiere and Sons Contracting1018320211004-6Light Truck - Pick up- After Jan 1051218.75INV #150</t>
  </si>
  <si>
    <t>Corbiere and Sons Contracting1018320211004-6ATV - Side by Side w/ roll bar- After Jan 1010184.5</t>
  </si>
  <si>
    <t>Corbiere and Sons Contracting1018320211004-6ATV - Side by Side w/ roll bar- After Jan 1010184.5INV #150</t>
  </si>
  <si>
    <t>Corbiere and Sons Contracting1018320211004-6Excavator Hammer - 30 - 50 ton- After Jan 1012760.56</t>
  </si>
  <si>
    <t>Corbiere and Sons Contracting1018320211004-6Excavator Hammer - 30 - 50 ton- After Jan 1012760.56INV #150</t>
  </si>
  <si>
    <t>Corbiere and Sons Contracting1018320211004-6Excavator Thumb - 30 - 50 ton- After Jan 1017207.57</t>
  </si>
  <si>
    <t>Corbiere and Sons Contracting1018320211004-6Excavator Thumb - 30 - 50 ton- After Jan 1017207.57INV #150</t>
  </si>
  <si>
    <t>Corbiere and Sons Contracting1018320211004-6Excavator - 36 ton- After Jan 10243527.04</t>
  </si>
  <si>
    <t>Corbiere and Sons Contracting1018320211004-6Excavator - 36 ton- After Jan 10243527.04INV #150</t>
  </si>
  <si>
    <t>Corbiere and Sons Contracting1018320211004-6Excavator - 30 ton- After Jan 105692.25</t>
  </si>
  <si>
    <t>Corbiere and Sons Contracting1018320211004-6Excavator - 30 ton- After Jan 105692.25INV #150</t>
  </si>
  <si>
    <t>Corbiere and Sons Contracting1018320211004-6Dozer D6 or equal- After Jan 10121577.76</t>
  </si>
  <si>
    <t>Corbiere and Sons Contracting1018320211004-6Dozer D6 or equal- After Jan 10121577.76INV #150</t>
  </si>
  <si>
    <t>20211004-14</t>
  </si>
  <si>
    <t>Ex working on road for access to C197</t>
  </si>
  <si>
    <t>Corbiere and Sons Contracting1019120211004-14Operator - Principle - After Jan 1012900</t>
  </si>
  <si>
    <t>Corbiere and Sons Contracting1019120211004-14Operator - Principle - After Jan 1012900INV #150</t>
  </si>
  <si>
    <t>Corbiere and Sons Contracting1019120211004-14Light Truck - Pick up- After Jan 101243.75</t>
  </si>
  <si>
    <t>Corbiere and Sons Contracting1019120211004-14Light Truck - Pick up- After Jan 101243.75INV #150</t>
  </si>
  <si>
    <t>Corbiere and Sons Contracting1019120211004-14Excavator Thumb - 30 - 50 ton- After Jan 1011134.31</t>
  </si>
  <si>
    <t>Corbiere and Sons Contracting1019120211004-14Excavator Thumb - 30 - 50 ton- After Jan 1011134.31INV #150</t>
  </si>
  <si>
    <t>Corbiere and Sons Contracting1019120211004-14Excavator - 36 ton- After Jan 10111616.56</t>
  </si>
  <si>
    <t>Corbiere and Sons Contracting1019120211004-14Excavator - 36 ton- After Jan 10111616.56INV #150</t>
  </si>
  <si>
    <t>20211004-13</t>
  </si>
  <si>
    <t>Corbiere and Sons Contracting1019020211004-13Operator - Principle - After Jan 10201500</t>
  </si>
  <si>
    <t>Corbiere and Sons Contracting1019020211004-13Operator - Principle - After Jan 10201500INV #150</t>
  </si>
  <si>
    <t>Corbiere and Sons Contracting1019020211004-13Foreman6570</t>
  </si>
  <si>
    <t>Corbiere and Sons Contracting1019020211004-13Foreman6570INV #150</t>
  </si>
  <si>
    <t>Corbiere and Sons Contracting1019020211004-13Rock Truck - 30 Ton- After Jan 101138.05</t>
  </si>
  <si>
    <t>Corbiere and Sons Contracting1019020211004-13Rock Truck - 30 Ton- After Jan 101138.05INV #150</t>
  </si>
  <si>
    <t>Corbiere and Sons Contracting1019020211004-13Light Truck - Pick up- After Jan 104975</t>
  </si>
  <si>
    <t>Corbiere and Sons Contracting1019020211004-13Light Truck - Pick up- After Jan 104975INV #150</t>
  </si>
  <si>
    <t>Corbiere and Sons Contracting1019020211004-13Excavator Thumb - 30 - 50 ton- After Jan 10785.47</t>
  </si>
  <si>
    <t>Corbiere and Sons Contracting1019020211004-13Excavator Thumb - 30 - 50 ton- After Jan 10785.47INV #150</t>
  </si>
  <si>
    <t>Corbiere and Sons Contracting1019020211004-13Excavator Thumb - 30 - 50 ton- After Jan 10112.21</t>
  </si>
  <si>
    <t>Corbiere and Sons Contracting1019020211004-13Excavator Thumb - 30 - 50 ton- After Jan 10112.21INV #150</t>
  </si>
  <si>
    <t>Corbiere and Sons Contracting1019020211004-13Excavator Thumb - 30 - 50 ton- After Jan 105.567.155</t>
  </si>
  <si>
    <t>Corbiere and Sons Contracting1019020211004-13Excavator Thumb - 30 - 50 ton- After Jan 105.567.155INV #150</t>
  </si>
  <si>
    <t>Corbiere and Sons Contracting1019020211004-13Excavator - 36 ton- After Jan 1071028.72</t>
  </si>
  <si>
    <t>Corbiere and Sons Contracting1019020211004-13Excavator - 36 ton- After Jan 1071028.72INV #150</t>
  </si>
  <si>
    <t>Corbiere and Sons Contracting1019020211004-13Excavator - 36 ton- After Jan 101146.96</t>
  </si>
  <si>
    <t>Corbiere and Sons Contracting1019020211004-13Excavator - 36 ton- After Jan 101146.96INV #150</t>
  </si>
  <si>
    <t>Corbiere and Sons Contracting1019020211004-13Excavator - 30 ton- After Jan 105.5761.475</t>
  </si>
  <si>
    <t>Corbiere and Sons Contracting1019020211004-13Excavator - 30 ton- After Jan 105.5761.475INV #150</t>
  </si>
  <si>
    <t>Corbiere and Sons Contracting1019020211004-13Dozer D6 or equal- After Jan 107920.36</t>
  </si>
  <si>
    <t>Corbiere and Sons Contracting1019020211004-13Dozer D6 or equal- After Jan 107920.36INV #150</t>
  </si>
  <si>
    <t>20211004-11</t>
  </si>
  <si>
    <t>Road building acitivities from Mink Creek</t>
  </si>
  <si>
    <t>Corbiere and Sons Contracting1018820211004-11Labourer - General - After Jan 1013780</t>
  </si>
  <si>
    <t>Corbiere and Sons Contracting1018820211004-11Labourer - General - After Jan 1013780INV #150</t>
  </si>
  <si>
    <t>Corbiere and Sons Contracting1018820211004-11Operator - Principle - After Jan 10523900</t>
  </si>
  <si>
    <t>Corbiere and Sons Contracting1018820211004-11Operator - Principle - After Jan 10523900INV #150</t>
  </si>
  <si>
    <t>Corbiere and Sons Contracting1018820211004-11L.O.A.61260</t>
  </si>
  <si>
    <t>Corbiere and Sons Contracting1018820211004-11L.O.A.61260INV #150</t>
  </si>
  <si>
    <t>Corbiere and Sons Contracting1018820211004-11Foreman131235</t>
  </si>
  <si>
    <t>Corbiere and Sons Contracting1018820211004-11Foreman131235INV #150</t>
  </si>
  <si>
    <t>Corbiere and Sons Contracting1018820211004-11Rock Truck - 30 Ton- After Jan 10121656.6</t>
  </si>
  <si>
    <t>Corbiere and Sons Contracting1018820211004-11Rock Truck - 30 Ton- After Jan 10121656.6INV #150</t>
  </si>
  <si>
    <t>Corbiere and Sons Contracting1018820211004-11Light Truck - Pick up- After Jan 1051218.75</t>
  </si>
  <si>
    <t>Corbiere and Sons Contracting1018820211004-11Light Truck - Pick up- After Jan 1051218.75INV #150</t>
  </si>
  <si>
    <t>Corbiere and Sons Contracting1018820211004-11Excavator Thumb - 30 - 50 ton- After Jan 1012146.52</t>
  </si>
  <si>
    <t>Corbiere and Sons Contracting1018820211004-11Excavator Thumb - 30 - 50 ton- After Jan 1012146.52INV #150</t>
  </si>
  <si>
    <t>Corbiere and Sons Contracting1018820211004-11Excavator - 36 ton- After Jan 10121763.52</t>
  </si>
  <si>
    <t>Corbiere and Sons Contracting1018820211004-11Excavator - 36 ton- After Jan 10121763.52INV #150</t>
  </si>
  <si>
    <t>Corbiere and Sons Contracting1018820211004-11Dozer D6 or equal- After Jan 10121577.76</t>
  </si>
  <si>
    <t>Corbiere and Sons Contracting1018820211004-11Dozer D6 or equal- After Jan 10121577.76INV #150</t>
  </si>
  <si>
    <t>20211004-10</t>
  </si>
  <si>
    <t>Ripple</t>
  </si>
  <si>
    <t>Corbiere and Sons Contracting1018720211004-10Operator - Principle - After Jan 10352625</t>
  </si>
  <si>
    <t>Corbiere and Sons Contracting1018720211004-10Operator - Principle - After Jan 10352625INV #150</t>
  </si>
  <si>
    <t>Corbiere and Sons Contracting1018720211004-10L.O.A.3630</t>
  </si>
  <si>
    <t>Corbiere and Sons Contracting1018720211004-10L.O.A.3630INV #150</t>
  </si>
  <si>
    <t>Corbiere and Sons Contracting1018720211004-10Rock Truck - 30 Ton- After Jan 10121656.6</t>
  </si>
  <si>
    <t>Corbiere and Sons Contracting1018720211004-10Rock Truck - 30 Ton- After Jan 10121656.6INV #150</t>
  </si>
  <si>
    <t>Corbiere and Sons Contracting1018720211004-10Light Truck - Pick up- After Jan 101243.75</t>
  </si>
  <si>
    <t>Corbiere and Sons Contracting1018720211004-10Light Truck - Pick up- After Jan 101243.75INV #150</t>
  </si>
  <si>
    <t>Corbiere and Sons Contracting1018720211004-10Excavator Thumb - 30 - 50 ton- After Jan 10897.68</t>
  </si>
  <si>
    <t>Corbiere and Sons Contracting1018720211004-10Excavator Thumb - 30 - 50 ton- After Jan 10897.68INV #150</t>
  </si>
  <si>
    <t>Corbiere and Sons Contracting1018720211004-10Excavator - 36 ton- After Jan 1081175.68</t>
  </si>
  <si>
    <t>Corbiere and Sons Contracting1018720211004-10Excavator - 36 ton- After Jan 1081175.68INV #150</t>
  </si>
  <si>
    <t>Corbiere and Sons Contracting1018720211004-10Dozer D6 or equal- After Jan 1081051.84</t>
  </si>
  <si>
    <t>Corbiere and Sons Contracting1018720211004-10Dozer D6 or equal- After Jan 1081051.84INV #150</t>
  </si>
  <si>
    <t>20211003-9</t>
  </si>
  <si>
    <t>Corbiere and Sons Contracting1017320211003-9Labourer - General - After Jan 1013780</t>
  </si>
  <si>
    <t>Corbiere and Sons Contracting1017320211003-9Labourer - General - After Jan 1013780INV #150</t>
  </si>
  <si>
    <t>Corbiere and Sons Contracting1017320211003-9Operator - Principle - After Jan 101047800</t>
  </si>
  <si>
    <t>Corbiere and Sons Contracting1017320211003-9Operator - Principle - After Jan 101047800INV #150</t>
  </si>
  <si>
    <t>Corbiere and Sons Contracting1017320211003-9L.O.A.102100</t>
  </si>
  <si>
    <t>Corbiere and Sons Contracting1017320211003-9L.O.A.102100INV #150</t>
  </si>
  <si>
    <t>Corbiere and Sons Contracting1017320211003-9Foreman131235</t>
  </si>
  <si>
    <t>Corbiere and Sons Contracting1017320211003-9Foreman131235INV #150</t>
  </si>
  <si>
    <t>Corbiere and Sons Contracting1017320211003-9Rock Truck - 30 Ton- After Jan 10121656.6</t>
  </si>
  <si>
    <t>Corbiere and Sons Contracting1017320211003-9Rock Truck - 30 Ton- After Jan 10121656.6INV #150</t>
  </si>
  <si>
    <t>Corbiere and Sons Contracting1017320211003-9Light Truck - Pick up- After Jan 1051218.75</t>
  </si>
  <si>
    <t>Corbiere and Sons Contracting1017320211003-9Light Truck - Pick up- After Jan 1051218.75INV #150</t>
  </si>
  <si>
    <t>Corbiere and Sons Contracting1017320211003-9ATV - Side by Side w/ roll bar- After Jan 1010184.5</t>
  </si>
  <si>
    <t>Corbiere and Sons Contracting1017320211003-9ATV - Side by Side w/ roll bar- After Jan 1010184.5INV #150</t>
  </si>
  <si>
    <t>Corbiere and Sons Contracting1017320211003-9Excavator Hammer - 30 - 50 ton- After Jan 1012760.56</t>
  </si>
  <si>
    <t>Corbiere and Sons Contracting1017320211003-9Excavator Hammer - 30 - 50 ton- After Jan 1012760.56INV #150</t>
  </si>
  <si>
    <t>Corbiere and Sons Contracting1017320211003-9Excavator Thumb - 30 - 50 ton- After Jan 1012146.52</t>
  </si>
  <si>
    <t>Corbiere and Sons Contracting1017320211003-9Excavator Thumb - 30 - 50 ton- After Jan 1012146.52INV #150</t>
  </si>
  <si>
    <t>Corbiere and Sons Contracting1017320211003-9Excavator - 36 ton- After Jan 10121763.52</t>
  </si>
  <si>
    <t>Corbiere and Sons Contracting1017320211003-9Excavator - 36 ton- After Jan 10121763.52INV #150</t>
  </si>
  <si>
    <t>Corbiere and Sons Contracting1017320211003-9Excavator - 36 ton- After Jan 10243527.04</t>
  </si>
  <si>
    <t>Corbiere and Sons Contracting1017320211003-9Excavator - 36 ton- After Jan 10243527.04INV #150</t>
  </si>
  <si>
    <t>Corbiere and Sons Contracting1017320211003-9Excavator - 30 ton- After Jan 10121661.4</t>
  </si>
  <si>
    <t>Corbiere and Sons Contracting1017320211003-9Excavator - 30 ton- After Jan 10121661.4INV #150</t>
  </si>
  <si>
    <t>Corbiere and Sons Contracting1017320211003-9Dozer D6 or equal- After Jan 10121577.76</t>
  </si>
  <si>
    <t>Corbiere and Sons Contracting1017320211003-9Dozer D6 or equal- After Jan 10121577.76INV #150</t>
  </si>
  <si>
    <t>20211003-8</t>
  </si>
  <si>
    <t>Corbiere and Sons Contracting1017220211003-8Operator - Principle - After Jan 1013975</t>
  </si>
  <si>
    <t>Corbiere and Sons Contracting1017220211003-8Operator - Principle - After Jan 1013975INV #150</t>
  </si>
  <si>
    <t>Corbiere and Sons Contracting1017220211003-8L.O.A.1210</t>
  </si>
  <si>
    <t>Corbiere and Sons Contracting1017220211003-8L.O.A.1210INV #150</t>
  </si>
  <si>
    <t>Corbiere and Sons Contracting1017220211003-8Light Truck - Pick up- After Jan 101243.75</t>
  </si>
  <si>
    <t>Corbiere and Sons Contracting1017220211003-8Light Truck - Pick up- After Jan 101243.75INV #150</t>
  </si>
  <si>
    <t>Corbiere and Sons Contracting1017220211003-8Excavator - 30 ton- After Jan 10121661.4</t>
  </si>
  <si>
    <t>Corbiere and Sons Contracting1017220211003-8Excavator - 30 ton- After Jan 10121661.4INV #150</t>
  </si>
  <si>
    <t>20211003-7</t>
  </si>
  <si>
    <t>Corbiere and Sons Contracting1017120211003-7Operator - Principle - After Jan 10594425</t>
  </si>
  <si>
    <t>Corbiere and Sons Contracting1017120211003-7Operator - Principle - After Jan 10594425INV #150</t>
  </si>
  <si>
    <t>Corbiere and Sons Contracting1017120211003-7L.O.A.51050</t>
  </si>
  <si>
    <t>Corbiere and Sons Contracting1017120211003-7L.O.A.51050INV #150</t>
  </si>
  <si>
    <t>Corbiere and Sons Contracting1017120211003-7Rock Truck - 30 Ton- After Jan 10192622.95</t>
  </si>
  <si>
    <t>Corbiere and Sons Contracting1017120211003-7Rock Truck - 30 Ton- After Jan 10192622.95INV #150</t>
  </si>
  <si>
    <t>Corbiere and Sons Contracting1017120211003-7Light Truck - Pick up- After Jan 102487.5</t>
  </si>
  <si>
    <t>Corbiere and Sons Contracting1017120211003-7Light Truck - Pick up- After Jan 102487.5INV #150</t>
  </si>
  <si>
    <t>Corbiere and Sons Contracting1017120211003-7Excavator Thumb - 30 - 50 ton- After Jan 1012146.52</t>
  </si>
  <si>
    <t>Corbiere and Sons Contracting1017120211003-7Excavator Thumb - 30 - 50 ton- After Jan 1012146.52INV #150</t>
  </si>
  <si>
    <t>Corbiere and Sons Contracting1017120211003-7Excavator - 36 ton- After Jan 10121763.52</t>
  </si>
  <si>
    <t>Corbiere and Sons Contracting1017120211003-7Excavator - 36 ton- After Jan 10121763.52INV #150</t>
  </si>
  <si>
    <t>Corbiere and Sons Contracting1017120211003-7Excavator - 30 ton- After Jan 10121661.4</t>
  </si>
  <si>
    <t>Corbiere and Sons Contracting1017120211003-7Excavator - 30 ton- After Jan 10121661.4INV #150</t>
  </si>
  <si>
    <t>Corbiere and Sons Contracting1017120211003-7Dozer D6 or equal- After Jan 10121577.76</t>
  </si>
  <si>
    <t>Corbiere and Sons Contracting1017120211003-7Dozer D6 or equal- After Jan 10121577.76INV #150</t>
  </si>
  <si>
    <t>20211003-6</t>
  </si>
  <si>
    <t>Corbiere and Sons Contracting1017020211003-6Labourer - General - After Jan 1013780</t>
  </si>
  <si>
    <t>Corbiere and Sons Contracting1017020211003-6Labourer - General - After Jan 1013780INV #150</t>
  </si>
  <si>
    <t>Corbiere and Sons Contracting1017020211003-6Operator - Principle - After Jan 10785850</t>
  </si>
  <si>
    <t>Corbiere and Sons Contracting1017020211003-6Operator - Principle - After Jan 10785850INV #150</t>
  </si>
  <si>
    <t>Corbiere and Sons Contracting1017020211003-6L.O.A.81680</t>
  </si>
  <si>
    <t>Corbiere and Sons Contracting1017020211003-6L.O.A.81680INV #150</t>
  </si>
  <si>
    <t>Corbiere and Sons Contracting1017020211003-6Foreman131235</t>
  </si>
  <si>
    <t>Corbiere and Sons Contracting1017020211003-6Foreman131235INV #150</t>
  </si>
  <si>
    <t>Corbiere and Sons Contracting1017020211003-6Rock Truck - 30 Ton- After Jan 10243313.2</t>
  </si>
  <si>
    <t>Corbiere and Sons Contracting1017020211003-6Rock Truck - 30 Ton- After Jan 10243313.2INV #150</t>
  </si>
  <si>
    <t>Corbiere and Sons Contracting1017020211003-6Light Truck - Pick up- After Jan 1051218.75</t>
  </si>
  <si>
    <t>Corbiere and Sons Contracting1017020211003-6Light Truck - Pick up- After Jan 1051218.75INV #150</t>
  </si>
  <si>
    <t>Corbiere and Sons Contracting1017020211003-6ATV - Side by Side w/ roll bar- After Jan 1010184.5</t>
  </si>
  <si>
    <t>Corbiere and Sons Contracting1017020211003-6ATV - Side by Side w/ roll bar- After Jan 1010184.5INV #150</t>
  </si>
  <si>
    <t>Corbiere and Sons Contracting1017020211003-6Excavator Hammer - 30 - 50 ton- After Jan 1012760.56</t>
  </si>
  <si>
    <t>Corbiere and Sons Contracting1017020211003-6Excavator Hammer - 30 - 50 ton- After Jan 1012760.56INV #150</t>
  </si>
  <si>
    <t>Corbiere and Sons Contracting1017020211003-6Excavator Thumb - 30 - 50 ton- After Jan 1012146.52</t>
  </si>
  <si>
    <t>Corbiere and Sons Contracting1017020211003-6Excavator Thumb - 30 - 50 ton- After Jan 1012146.52INV #150</t>
  </si>
  <si>
    <t>Corbiere and Sons Contracting1017020211003-6Excavator - 36 ton- After Jan 10121763.52</t>
  </si>
  <si>
    <t>Corbiere and Sons Contracting1017020211003-6Excavator - 36 ton- After Jan 10121763.52INV #150</t>
  </si>
  <si>
    <t>Corbiere and Sons Contracting1017020211003-6Excavator - 30 ton- After Jan 10121661.4</t>
  </si>
  <si>
    <t>Corbiere and Sons Contracting1017020211003-6Excavator - 30 ton- After Jan 10121661.4INV #150</t>
  </si>
  <si>
    <t>Corbiere and Sons Contracting1017020211003-6Dozer D6 or equal- After Jan 10121577.76</t>
  </si>
  <si>
    <t>Corbiere and Sons Contracting1017020211003-6Dozer D6 or equal- After Jan 10121577.76INV #150</t>
  </si>
  <si>
    <t>20211003-15</t>
  </si>
  <si>
    <t>Gervais RT hauling with Corbiere crew on Del</t>
  </si>
  <si>
    <t>Corbiere and Sons Contracting1017920211003-15Operator - Principle - After Jan 104300</t>
  </si>
  <si>
    <t>Corbiere and Sons Contracting1017920211003-15Operator - Principle - After Jan 104300INV #150</t>
  </si>
  <si>
    <t>Corbiere and Sons Contracting1017920211003-15Rock Truck - 30 Ton- After Jan 104552.2</t>
  </si>
  <si>
    <t>Corbiere and Sons Contracting1017920211003-15Rock Truck - 30 Ton- After Jan 104552.2INV #150</t>
  </si>
  <si>
    <t>20211003-14</t>
  </si>
  <si>
    <t>Corbiere and Sons Contracting1017820211003-14Operator - Principle - After Jan 107525</t>
  </si>
  <si>
    <t>Corbiere and Sons Contracting1017820211003-14Operator - Principle - After Jan 107525INV #150</t>
  </si>
  <si>
    <t>Corbiere and Sons Contracting1017820211003-14Foreman195</t>
  </si>
  <si>
    <t>Corbiere and Sons Contracting1017820211003-14Foreman195INV #150</t>
  </si>
  <si>
    <t>Corbiere and Sons Contracting1017820211003-14Excavator Thumb - 30 - 50 ton- After Jan 10785.47</t>
  </si>
  <si>
    <t>Corbiere and Sons Contracting1017820211003-14Excavator Thumb - 30 - 50 ton- After Jan 10785.47INV #150</t>
  </si>
  <si>
    <t>Corbiere and Sons Contracting1017820211003-14Excavator - 36 ton- After Jan 1071028.72</t>
  </si>
  <si>
    <t>Corbiere and Sons Contracting1017820211003-14Excavator - 36 ton- After Jan 1071028.72INV #150</t>
  </si>
  <si>
    <t>20211003-13</t>
  </si>
  <si>
    <t>Corbiere and Sons Contracting1017720211003-13Operator - Principle - After Jan 10533975</t>
  </si>
  <si>
    <t>Corbiere and Sons Contracting1017720211003-13Operator - Principle - After Jan 10533975INV #150</t>
  </si>
  <si>
    <t>Corbiere and Sons Contracting1017720211003-13Foreman10950</t>
  </si>
  <si>
    <t>Corbiere and Sons Contracting1017720211003-13Foreman10950INV #150</t>
  </si>
  <si>
    <t>Corbiere and Sons Contracting1017720211003-13Rock Truck - 30 Ton- After Jan 10182484.9</t>
  </si>
  <si>
    <t>Corbiere and Sons Contracting1017720211003-13Rock Truck - 30 Ton- After Jan 10182484.9INV #150</t>
  </si>
  <si>
    <t>Corbiere and Sons Contracting1017720211003-13Light Truck - Pick up- After Jan 1051218.75</t>
  </si>
  <si>
    <t>Corbiere and Sons Contracting1017720211003-13Light Truck - Pick up- After Jan 1051218.75INV #150</t>
  </si>
  <si>
    <t>Corbiere and Sons Contracting1017720211003-13Excavator Thumb - 30 - 50 ton- After Jan 1011134.31</t>
  </si>
  <si>
    <t>Corbiere and Sons Contracting1017720211003-13Excavator Thumb - 30 - 50 ton- After Jan 1011134.31INV #150</t>
  </si>
  <si>
    <t>Corbiere and Sons Contracting1017720211003-13Excavator Thumb - 30 - 50 ton- After Jan 10785.47</t>
  </si>
  <si>
    <t>Corbiere and Sons Contracting1017720211003-13Excavator Thumb - 30 - 50 ton- After Jan 10785.47INV #150</t>
  </si>
  <si>
    <t>Corbiere and Sons Contracting1017720211003-13Excavator - 36 ton- After Jan 10111616.56</t>
  </si>
  <si>
    <t>Corbiere and Sons Contracting1017720211003-13Excavator - 36 ton- After Jan 10111616.56INV #150</t>
  </si>
  <si>
    <t>Corbiere and Sons Contracting1017720211003-13Excavator - 36 ton- After Jan 1071028.72</t>
  </si>
  <si>
    <t>Corbiere and Sons Contracting1017720211003-13Excavator - 36 ton- After Jan 1071028.72INV #150</t>
  </si>
  <si>
    <t>Corbiere and Sons Contracting1017720211003-13Excavator - 30 ton- After Jan 107969.15</t>
  </si>
  <si>
    <t>Corbiere and Sons Contracting1017720211003-13Excavator - 30 ton- After Jan 107969.15INV #150</t>
  </si>
  <si>
    <t>Corbiere and Sons Contracting1017720211003-13Dozer D6 or equal- After Jan 10111446.28</t>
  </si>
  <si>
    <t>Corbiere and Sons Contracting1017720211003-13Dozer D6 or equal- After Jan 10111446.28INV #150</t>
  </si>
  <si>
    <t>20211003-11</t>
  </si>
  <si>
    <t>Corbiere and Sons Contracting1017520211003-11Labourer - General - After Jan 1013780</t>
  </si>
  <si>
    <t>Corbiere and Sons Contracting1017520211003-11Labourer - General - After Jan 1013780INV #150</t>
  </si>
  <si>
    <t>Corbiere and Sons Contracting1017520211003-11Operator - Principle - After Jan 10523900</t>
  </si>
  <si>
    <t>Corbiere and Sons Contracting1017520211003-11Operator - Principle - After Jan 10523900INV #150</t>
  </si>
  <si>
    <t>Corbiere and Sons Contracting1017520211003-11L.O.A.61260</t>
  </si>
  <si>
    <t>Corbiere and Sons Contracting1017520211003-11L.O.A.61260INV #150</t>
  </si>
  <si>
    <t>Corbiere and Sons Contracting1017520211003-11Foreman131235</t>
  </si>
  <si>
    <t>Corbiere and Sons Contracting1017520211003-11Foreman131235INV #150</t>
  </si>
  <si>
    <t>Corbiere and Sons Contracting1017520211003-11Rock Truck - 30 Ton- After Jan 10121656.6</t>
  </si>
  <si>
    <t>Corbiere and Sons Contracting1017520211003-11Rock Truck - 30 Ton- After Jan 10121656.6INV #150</t>
  </si>
  <si>
    <t>Corbiere and Sons Contracting1017520211003-11Light Truck - Pick up- After Jan 1051218.75</t>
  </si>
  <si>
    <t>Corbiere and Sons Contracting1017520211003-11Light Truck - Pick up- After Jan 1051218.75INV #150</t>
  </si>
  <si>
    <t>Corbiere and Sons Contracting1017520211003-11Excavator Thumb - 30 - 50 ton- After Jan 1012146.52</t>
  </si>
  <si>
    <t>Corbiere and Sons Contracting1017520211003-11Excavator Thumb - 30 - 50 ton- After Jan 1012146.52INV #150</t>
  </si>
  <si>
    <t>Corbiere and Sons Contracting1017520211003-11Excavator - 36 ton- After Jan 10121763.52</t>
  </si>
  <si>
    <t>Corbiere and Sons Contracting1017520211003-11Excavator - 36 ton- After Jan 10121763.52INV #150</t>
  </si>
  <si>
    <t>Corbiere and Sons Contracting1017520211003-11Dozer D6 or equal- After Jan 10121577.76</t>
  </si>
  <si>
    <t>Corbiere and Sons Contracting1017520211003-11Dozer D6 or equal- After Jan 10121577.76INV #150</t>
  </si>
  <si>
    <t>20211003-10</t>
  </si>
  <si>
    <t>Corbiere and Sons Contracting1017420211003-10Operator - Principle - After Jan 10392925</t>
  </si>
  <si>
    <t>Corbiere and Sons Contracting1017420211003-10Operator - Principle - After Jan 10392925INV #150</t>
  </si>
  <si>
    <t>Corbiere and Sons Contracting1017420211003-10L.O.A.3630</t>
  </si>
  <si>
    <t>Corbiere and Sons Contracting1017420211003-10L.O.A.3630INV #150</t>
  </si>
  <si>
    <t>Corbiere and Sons Contracting1017420211003-10Rock Truck - 30 Ton- After Jan 10121656.6</t>
  </si>
  <si>
    <t>Corbiere and Sons Contracting1017420211003-10Rock Truck - 30 Ton- After Jan 10121656.6INV #150</t>
  </si>
  <si>
    <t>Corbiere and Sons Contracting1017420211003-10Light Truck - Pick up- After Jan 101243.75</t>
  </si>
  <si>
    <t>Corbiere and Sons Contracting1017420211003-10Light Truck - Pick up- After Jan 101243.75INV #150</t>
  </si>
  <si>
    <t>Corbiere and Sons Contracting1017420211003-10Excavator Thumb - 30 - 50 ton- After Jan 1012146.52</t>
  </si>
  <si>
    <t>Corbiere and Sons Contracting1017420211003-10Excavator Thumb - 30 - 50 ton- After Jan 1012146.52INV #150</t>
  </si>
  <si>
    <t>Corbiere and Sons Contracting1017420211003-10Excavator - 36 ton- After Jan 10121763.52</t>
  </si>
  <si>
    <t>Corbiere and Sons Contracting1017420211003-10Excavator - 36 ton- After Jan 10121763.52INV #150</t>
  </si>
  <si>
    <t>Corbiere and Sons Contracting1017420211003-10Dozer D6 or equal- After Jan 10121577.76</t>
  </si>
  <si>
    <t>Corbiere and Sons Contracting1017420211003-10Dozer D6 or equal- After Jan 10121577.76INV #150</t>
  </si>
  <si>
    <t>20211002-9</t>
  </si>
  <si>
    <t>Road building activities on Del Lake Road - Float moved RT, Ex, and D6 from Hare to Del</t>
  </si>
  <si>
    <t>Corbiere and Sons Contracting1015920211002-9Labourer - General - After Jan 1013780</t>
  </si>
  <si>
    <t>Corbiere and Sons Contracting1015920211002-9Labourer - General - After Jan 1013780INV #150</t>
  </si>
  <si>
    <t>Corbiere and Sons Contracting1015920211002-9Driver - AZ - After Jan 107490</t>
  </si>
  <si>
    <t>Corbiere and Sons Contracting1015920211002-9Driver - AZ - After Jan 107490INV #150</t>
  </si>
  <si>
    <t>Corbiere and Sons Contracting1015920211002-9Operator - Principle - After Jan 10967200</t>
  </si>
  <si>
    <t>Corbiere and Sons Contracting1015920211002-9Operator - Principle - After Jan 10967200INV #150</t>
  </si>
  <si>
    <t>Corbiere and Sons Contracting1015920211002-9L.O.A.91890</t>
  </si>
  <si>
    <t>Corbiere and Sons Contracting1015920211002-9L.O.A.91890INV #150</t>
  </si>
  <si>
    <t>Corbiere and Sons Contracting1015920211002-9Foreman131235</t>
  </si>
  <si>
    <t>Corbiere and Sons Contracting1015920211002-9Foreman131235INV #150</t>
  </si>
  <si>
    <t>Corbiere and Sons Contracting1015920211002-9Tractor Trailer - 60 Ton- After Jan 107856.73</t>
  </si>
  <si>
    <t>Corbiere and Sons Contracting1015920211002-9Tractor Trailer - 60 Ton- After Jan 107856.73INV #150</t>
  </si>
  <si>
    <t>Corbiere and Sons Contracting1015920211002-9Rock Truck - 30 Ton- After Jan 106828.3</t>
  </si>
  <si>
    <t>Corbiere and Sons Contracting1015920211002-9Rock Truck - 30 Ton- After Jan 106828.3INV #150</t>
  </si>
  <si>
    <t>Corbiere and Sons Contracting1015920211002-9Rock Truck - 30 Ton- After Jan 10243313.2</t>
  </si>
  <si>
    <t>Corbiere and Sons Contracting1015920211002-9Rock Truck - 30 Ton- After Jan 10243313.2INV #150</t>
  </si>
  <si>
    <t>Corbiere and Sons Contracting1015920211002-9Light Truck - Pick up- After Jan 104975</t>
  </si>
  <si>
    <t>Corbiere and Sons Contracting1015920211002-9Light Truck - Pick up- After Jan 104975INV #150</t>
  </si>
  <si>
    <t>Corbiere and Sons Contracting1015920211002-9ATV - Side by Side w/ roll bar- After Jan 1010184.5</t>
  </si>
  <si>
    <t>Corbiere and Sons Contracting1015920211002-9ATV - Side by Side w/ roll bar- After Jan 1010184.5INV #150</t>
  </si>
  <si>
    <t>Corbiere and Sons Contracting1015920211002-9Excavator Hammer - 30 - 50 ton- After Jan 1012760.56</t>
  </si>
  <si>
    <t>Corbiere and Sons Contracting1015920211002-9Excavator Hammer - 30 - 50 ton- After Jan 1012760.56INV #150</t>
  </si>
  <si>
    <t>Corbiere and Sons Contracting1015920211002-9Excavator Thumb - 30 - 50 ton- After Jan 10673.26</t>
  </si>
  <si>
    <t>Corbiere and Sons Contracting1015920211002-9Excavator Thumb - 30 - 50 ton- After Jan 10673.26INV #150</t>
  </si>
  <si>
    <t>Corbiere and Sons Contracting1015920211002-9Excavator Thumb - 30 - 50 ton- After Jan 1024293.04</t>
  </si>
  <si>
    <t>Corbiere and Sons Contracting1015920211002-9Excavator Thumb - 30 - 50 ton- After Jan 1024293.04INV #150</t>
  </si>
  <si>
    <t>Corbiere and Sons Contracting1015920211002-9Excavator - 36 ton- After Jan 10243527.04</t>
  </si>
  <si>
    <t>Corbiere and Sons Contracting1015920211002-9Excavator - 36 ton- After Jan 10243527.04INV #150</t>
  </si>
  <si>
    <t>Corbiere and Sons Contracting1015920211002-9Excavator - 30 ton- After Jan 106830.7</t>
  </si>
  <si>
    <t>Corbiere and Sons Contracting1015920211002-9Excavator - 30 ton- After Jan 106830.7INV #150</t>
  </si>
  <si>
    <t>20211002-8</t>
  </si>
  <si>
    <t>Hare lake</t>
  </si>
  <si>
    <t>Corbiere and Sons Contracting1015820211002-8Labourer - General - After Jan 104240</t>
  </si>
  <si>
    <t>Corbiere and Sons Contracting1015820211002-8Labourer - General - After Jan 104240INV #150</t>
  </si>
  <si>
    <t>Corbiere and Sons Contracting1015820211002-8Operator - Principle - After Jan 1013975</t>
  </si>
  <si>
    <t>Corbiere and Sons Contracting1015820211002-8Operator - Principle - After Jan 1013975INV #150</t>
  </si>
  <si>
    <t>Corbiere and Sons Contracting1015820211002-8Operator - Principle - After Jan 104300</t>
  </si>
  <si>
    <t>Corbiere and Sons Contracting1015820211002-8Operator - Principle - After Jan 104300INV #150</t>
  </si>
  <si>
    <t>Corbiere and Sons Contracting1015820211002-8L.O.A.3630</t>
  </si>
  <si>
    <t>Corbiere and Sons Contracting1015820211002-8L.O.A.3630INV #150</t>
  </si>
  <si>
    <t>Corbiere and Sons Contracting1015820211002-8Rock Truck - 30 Ton- After Jan 104552.2</t>
  </si>
  <si>
    <t>Corbiere and Sons Contracting1015820211002-8Rock Truck - 30 Ton- After Jan 104552.2INV #150</t>
  </si>
  <si>
    <t>Corbiere and Sons Contracting1015820211002-8Light Truck - Pick up- After Jan 102487.5</t>
  </si>
  <si>
    <t>Corbiere and Sons Contracting1015820211002-8Light Truck - Pick up- After Jan 102487.5INV #150</t>
  </si>
  <si>
    <t>Corbiere and Sons Contracting1015820211002-8Excavator Thumb - 30 - 50 ton- After Jan 10448.84</t>
  </si>
  <si>
    <t>Corbiere and Sons Contracting1015820211002-8Excavator Thumb - 30 - 50 ton- After Jan 10448.84INV #150</t>
  </si>
  <si>
    <t>Corbiere and Sons Contracting1015820211002-8Excavator - 30 ton- After Jan 104553.8</t>
  </si>
  <si>
    <t>Corbiere and Sons Contracting1015820211002-8Excavator - 30 ton- After Jan 104553.8INV #150</t>
  </si>
  <si>
    <t>Corbiere and Sons Contracting1015820211002-8Excavator - 30 ton- After Jan 10121661.4</t>
  </si>
  <si>
    <t>Corbiere and Sons Contracting1015820211002-8Excavator - 30 ton- After Jan 10121661.4INV #150</t>
  </si>
  <si>
    <t>20211002-7</t>
  </si>
  <si>
    <t>Corbiere and Sons Contracting1015720211002-7Operator - Principle - After Jan 10594425</t>
  </si>
  <si>
    <t>Corbiere and Sons Contracting1015720211002-7Operator - Principle - After Jan 10594425INV #150</t>
  </si>
  <si>
    <t>Corbiere and Sons Contracting1015720211002-7L.O.A.51050</t>
  </si>
  <si>
    <t>Corbiere and Sons Contracting1015720211002-7L.O.A.51050INV #150</t>
  </si>
  <si>
    <t>Corbiere and Sons Contracting1015720211002-7Rock Truck - 30 Ton- After Jan 10192622.95</t>
  </si>
  <si>
    <t>Corbiere and Sons Contracting1015720211002-7Rock Truck - 30 Ton- After Jan 10192622.95INV #150</t>
  </si>
  <si>
    <t>Corbiere and Sons Contracting1015720211002-7Light Truck - Pick up- After Jan 102487.5</t>
  </si>
  <si>
    <t>Corbiere and Sons Contracting1015720211002-7Light Truck - Pick up- After Jan 102487.5INV #150</t>
  </si>
  <si>
    <t>Corbiere and Sons Contracting1015720211002-7Excavator Thumb - 30 - 50 ton- After Jan 1012146.52</t>
  </si>
  <si>
    <t>Corbiere and Sons Contracting1015720211002-7Excavator Thumb - 30 - 50 ton- After Jan 1012146.52INV #150</t>
  </si>
  <si>
    <t>Corbiere and Sons Contracting1015720211002-7Excavator - 36 ton- After Jan 10121763.52</t>
  </si>
  <si>
    <t>Corbiere and Sons Contracting1015720211002-7Excavator - 36 ton- After Jan 10121763.52INV #150</t>
  </si>
  <si>
    <t>Corbiere and Sons Contracting1015720211002-7Excavator - 30 ton- After Jan 10121661.4</t>
  </si>
  <si>
    <t>Corbiere and Sons Contracting1015720211002-7Excavator - 30 ton- After Jan 10121661.4INV #150</t>
  </si>
  <si>
    <t>Corbiere and Sons Contracting1015720211002-7Dozer D6 or equal- After Jan 10121577.76</t>
  </si>
  <si>
    <t>Corbiere and Sons Contracting1015720211002-7Dozer D6 or equal- After Jan 10121577.76INV #150</t>
  </si>
  <si>
    <t>20211002-6</t>
  </si>
  <si>
    <t>Road building activities on Little Red Sucker Creek Roa</t>
  </si>
  <si>
    <t>Corbiere and Sons Contracting1015620211002-6Labourer - General - After Jan 1013780</t>
  </si>
  <si>
    <t>Corbiere and Sons Contracting1015620211002-6Labourer - General - After Jan 1013780INV #150</t>
  </si>
  <si>
    <t>Corbiere and Sons Contracting1015620211002-6Operator - Principle - After Jan 10785850</t>
  </si>
  <si>
    <t>Corbiere and Sons Contracting1015620211002-6Operator - Principle - After Jan 10785850INV #150</t>
  </si>
  <si>
    <t>Corbiere and Sons Contracting1015620211002-6L.O.A.81680</t>
  </si>
  <si>
    <t>Corbiere and Sons Contracting1015620211002-6L.O.A.81680INV #150</t>
  </si>
  <si>
    <t>Corbiere and Sons Contracting1015620211002-6Foreman131235</t>
  </si>
  <si>
    <t>Corbiere and Sons Contracting1015620211002-6Foreman131235INV #150</t>
  </si>
  <si>
    <t>Corbiere and Sons Contracting1015620211002-6Rock Truck - 30 Ton- After Jan 10243313.2</t>
  </si>
  <si>
    <t>Corbiere and Sons Contracting1015620211002-6Rock Truck - 30 Ton- After Jan 10243313.2INV #150</t>
  </si>
  <si>
    <t>Corbiere and Sons Contracting1015620211002-6Light Truck - Pick up- After Jan 1051218.75</t>
  </si>
  <si>
    <t>Corbiere and Sons Contracting1015620211002-6Light Truck - Pick up- After Jan 1051218.75INV #150</t>
  </si>
  <si>
    <t>Corbiere and Sons Contracting1015620211002-6ATV - Side by Side w/ roll bar- After Jan 1010184.5</t>
  </si>
  <si>
    <t>Corbiere and Sons Contracting1015620211002-6ATV - Side by Side w/ roll bar- After Jan 1010184.5INV #150</t>
  </si>
  <si>
    <t>Corbiere and Sons Contracting1015620211002-6Excavator Hammer - 30 - 50 ton- After Jan 1012760.56</t>
  </si>
  <si>
    <t>Corbiere and Sons Contracting1015620211002-6Excavator Hammer - 30 - 50 ton- After Jan 1012760.56INV #150</t>
  </si>
  <si>
    <t>Corbiere and Sons Contracting1015620211002-6Excavator Thumb - 30 - 50 ton- After Jan 1012146.52</t>
  </si>
  <si>
    <t>Corbiere and Sons Contracting1015620211002-6Excavator Thumb - 30 - 50 ton- After Jan 1012146.52INV #150</t>
  </si>
  <si>
    <t>Corbiere and Sons Contracting1015620211002-6Excavator - 36 ton- After Jan 10121763.52</t>
  </si>
  <si>
    <t>Corbiere and Sons Contracting1015620211002-6Excavator - 36 ton- After Jan 10121763.52INV #150</t>
  </si>
  <si>
    <t>Corbiere and Sons Contracting1015620211002-6Excavator - 30 ton- After Jan 10121661.4</t>
  </si>
  <si>
    <t>Corbiere and Sons Contracting1015620211002-6Excavator - 30 ton- After Jan 10121661.4INV #150</t>
  </si>
  <si>
    <t>Corbiere and Sons Contracting1015620211002-6Dozer D6 or equal- After Jan 10121577.76</t>
  </si>
  <si>
    <t>Corbiere and Sons Contracting1015620211002-6Dozer D6 or equal- After Jan 10121577.76INV #150</t>
  </si>
  <si>
    <t>20211002-13</t>
  </si>
  <si>
    <t>Corbiere and Sons Contracting1016320211002-13Operator - Principle - After Jan 10433225</t>
  </si>
  <si>
    <t>Corbiere and Sons Contracting1016320211002-13Operator - Principle - After Jan 10433225INV #150</t>
  </si>
  <si>
    <t>Corbiere and Sons Contracting1016320211002-13Foreman10950</t>
  </si>
  <si>
    <t>Corbiere and Sons Contracting1016320211002-13Foreman10950INV #150</t>
  </si>
  <si>
    <t>Corbiere and Sons Contracting1016320211002-13Rock Truck - 30 Ton- After Jan 10141932.7</t>
  </si>
  <si>
    <t>Corbiere and Sons Contracting1016320211002-13Rock Truck - 30 Ton- After Jan 10141932.7INV #150</t>
  </si>
  <si>
    <t>Corbiere and Sons Contracting1016320211002-13Light Truck - Pick up- After Jan 104975</t>
  </si>
  <si>
    <t>Corbiere and Sons Contracting1016320211002-13Light Truck - Pick up- After Jan 104975INV #150</t>
  </si>
  <si>
    <t>Corbiere and Sons Contracting1016320211002-13Excavator Thumb - 30 - 50 ton- After Jan 1010122.1</t>
  </si>
  <si>
    <t>Corbiere and Sons Contracting1016320211002-13Excavator Thumb - 30 - 50 ton- After Jan 1010122.1INV #150</t>
  </si>
  <si>
    <t>Corbiere and Sons Contracting1016320211002-13Excavator Thumb - 30 - 50 ton- After Jan 10448.84</t>
  </si>
  <si>
    <t>Corbiere and Sons Contracting1016320211002-13Excavator Thumb - 30 - 50 ton- After Jan 10448.84INV #150</t>
  </si>
  <si>
    <t>Corbiere and Sons Contracting1016320211002-13Excavator - 36 ton- After Jan 10101469.6</t>
  </si>
  <si>
    <t>Corbiere and Sons Contracting1016320211002-13Excavator - 36 ton- After Jan 10101469.6INV #150</t>
  </si>
  <si>
    <t>Corbiere and Sons Contracting1016320211002-13Excavator - 30 ton- After Jan 104553.8</t>
  </si>
  <si>
    <t>Corbiere and Sons Contracting1016320211002-13Excavator - 30 ton- After Jan 104553.8INV #150</t>
  </si>
  <si>
    <t>Corbiere and Sons Contracting1016320211002-13Dozer D6 or equal- After Jan 10111446.28</t>
  </si>
  <si>
    <t>Corbiere and Sons Contracting1016320211002-13Dozer D6 or equal- After Jan 10111446.28INV #150</t>
  </si>
  <si>
    <t>20211002-12</t>
  </si>
  <si>
    <t>Road building acitivities from Mink Creek - Jeff did float moves</t>
  </si>
  <si>
    <t>Corbiere and Sons Contracting1016220211002-12Labourer - General - After Jan 1013780</t>
  </si>
  <si>
    <t>Corbiere and Sons Contracting1016220211002-12Labourer - General - After Jan 1013780INV #150</t>
  </si>
  <si>
    <t>Corbiere and Sons Contracting1016220211002-12Driver - AZ - After Jan 106420</t>
  </si>
  <si>
    <t>Corbiere and Sons Contracting1016220211002-12Driver - AZ - After Jan 106420INV #150</t>
  </si>
  <si>
    <t>Corbiere and Sons Contracting1016220211002-12Operator - Principle - After Jan 10554125</t>
  </si>
  <si>
    <t>Corbiere and Sons Contracting1016220211002-12Operator - Principle - After Jan 10554125INV #150</t>
  </si>
  <si>
    <t>Corbiere and Sons Contracting1016220211002-12L.O.A.61260</t>
  </si>
  <si>
    <t>Corbiere and Sons Contracting1016220211002-12L.O.A.61260INV #150</t>
  </si>
  <si>
    <t>Corbiere and Sons Contracting1016220211002-12Foreman131235</t>
  </si>
  <si>
    <t>Corbiere and Sons Contracting1016220211002-12Foreman131235INV #150</t>
  </si>
  <si>
    <t>Corbiere and Sons Contracting1016220211002-12Tractor Trailer - 60 Ton- After Jan 106734.34</t>
  </si>
  <si>
    <t>Corbiere and Sons Contracting1016220211002-12Tractor Trailer - 60 Ton- After Jan 106734.34INV #150</t>
  </si>
  <si>
    <t>Corbiere and Sons Contracting1016220211002-12Rock Truck - 30 Ton- After Jan 104552.2</t>
  </si>
  <si>
    <t>Corbiere and Sons Contracting1016220211002-12Rock Truck - 30 Ton- After Jan 104552.2INV #150</t>
  </si>
  <si>
    <t>Corbiere and Sons Contracting1016220211002-12Rock Truck - 30 Ton- After Jan 10101380.5</t>
  </si>
  <si>
    <t>Corbiere and Sons Contracting1016220211002-12Rock Truck - 30 Ton- After Jan 10101380.5INV #150</t>
  </si>
  <si>
    <t>Corbiere and Sons Contracting1016220211002-12Light Truck - Pick up- After Jan 1051218.75</t>
  </si>
  <si>
    <t>Corbiere and Sons Contracting1016220211002-12Light Truck - Pick up- After Jan 1051218.75INV #150</t>
  </si>
  <si>
    <t>Corbiere and Sons Contracting1016220211002-12Excavator Thumb - 30 - 50 ton- After Jan 1012146.52</t>
  </si>
  <si>
    <t>Corbiere and Sons Contracting1016220211002-12Excavator Thumb - 30 - 50 ton- After Jan 1012146.52INV #150</t>
  </si>
  <si>
    <t>Corbiere and Sons Contracting1016220211002-12Excavator - 36 ton- After Jan 10121763.52</t>
  </si>
  <si>
    <t>Corbiere and Sons Contracting1016220211002-12Excavator - 36 ton- After Jan 10121763.52INV #150</t>
  </si>
  <si>
    <t>Corbiere and Sons Contracting1016220211002-12Excavator - 36 ton- After Jan 10111616.56</t>
  </si>
  <si>
    <t>Corbiere and Sons Contracting1016220211002-12Excavator - 36 ton- After Jan 10111616.56INV #150</t>
  </si>
  <si>
    <t>Corbiere and Sons Contracting1016220211002-12Dozer D6 or equal- After Jan 1081051.84</t>
  </si>
  <si>
    <t>Corbiere and Sons Contracting1016220211002-12Dozer D6 or equal- After Jan 1081051.84INV #150</t>
  </si>
  <si>
    <t>20211001-9</t>
  </si>
  <si>
    <t>Corbiere and Sons Contracting1013920211001-9Operator - Principle - After Jan 10554125</t>
  </si>
  <si>
    <t>Corbiere and Sons Contracting1013920211001-9Operator - Principle - After Jan 10554125INV #150</t>
  </si>
  <si>
    <t>Corbiere and Sons Contracting1013920211001-9L.O.A.51050</t>
  </si>
  <si>
    <t>Corbiere and Sons Contracting1013920211001-9L.O.A.51050INV #150</t>
  </si>
  <si>
    <t>Corbiere and Sons Contracting1013920211001-9Rock Truck - 30 Ton- After Jan 10202761</t>
  </si>
  <si>
    <t>Corbiere and Sons Contracting1013920211001-9Rock Truck - 30 Ton- After Jan 10202761INV #150</t>
  </si>
  <si>
    <t>Corbiere and Sons Contracting1013920211001-9Light Truck - Pick up- After Jan 103731.25</t>
  </si>
  <si>
    <t>Corbiere and Sons Contracting1013920211001-9Light Truck - Pick up- After Jan 103731.25INV #150</t>
  </si>
  <si>
    <t>Corbiere and Sons Contracting1013920211001-9Excavator Thumb - 30 - 50 ton- After Jan 1010122.1</t>
  </si>
  <si>
    <t>Corbiere and Sons Contracting1013920211001-9Excavator Thumb - 30 - 50 ton- After Jan 1010122.1INV #150</t>
  </si>
  <si>
    <t>Corbiere and Sons Contracting1013920211001-9Excavator - 36 ton- After Jan 10101469.6</t>
  </si>
  <si>
    <t>Corbiere and Sons Contracting1013920211001-9Excavator - 36 ton- After Jan 10101469.6INV #150</t>
  </si>
  <si>
    <t>Corbiere and Sons Contracting1013920211001-9Excavator - 30 ton- After Jan 10101384.5</t>
  </si>
  <si>
    <t>Corbiere and Sons Contracting1013920211001-9Excavator - 30 ton- After Jan 10101384.5INV #150</t>
  </si>
  <si>
    <t>Corbiere and Sons Contracting1013920211001-9Dozer D6 or equal- After Jan 10101314.8</t>
  </si>
  <si>
    <t>Corbiere and Sons Contracting1013920211001-9Dozer D6 or equal- After Jan 10101314.8INV #150</t>
  </si>
  <si>
    <t>20211001-8</t>
  </si>
  <si>
    <t>Road building activities on Little Red Sucker Creek Road - Float moved RT over from Little Pic</t>
  </si>
  <si>
    <t>Corbiere and Sons Contracting1013820211001-8Driver - AZ - After Jan 104280</t>
  </si>
  <si>
    <t>Corbiere and Sons Contracting1013820211001-8Driver - AZ - After Jan 104280INV #150</t>
  </si>
  <si>
    <t>Corbiere and Sons Contracting1013820211001-8Operator - Principle - After Jan 10604500</t>
  </si>
  <si>
    <t>Corbiere and Sons Contracting1013820211001-8Operator - Principle - After Jan 10604500INV #150</t>
  </si>
  <si>
    <t>Corbiere and Sons Contracting1013820211001-8L.O.A.61260</t>
  </si>
  <si>
    <t>Corbiere and Sons Contracting1013820211001-8L.O.A.61260INV #150</t>
  </si>
  <si>
    <t>Corbiere and Sons Contracting1013820211001-8Foreman121140</t>
  </si>
  <si>
    <t>Corbiere and Sons Contracting1013820211001-8Foreman121140INV #150</t>
  </si>
  <si>
    <t>Corbiere and Sons Contracting1013820211001-8Tractor Trailer - 60 Ton- After Jan 104489.56</t>
  </si>
  <si>
    <t>Corbiere and Sons Contracting1013820211001-8Tractor Trailer - 60 Ton- After Jan 104489.56INV #150</t>
  </si>
  <si>
    <t>Corbiere and Sons Contracting1013820211001-8Rock Truck - 30 Ton- After Jan 10212899.05</t>
  </si>
  <si>
    <t>Corbiere and Sons Contracting1013820211001-8Rock Truck - 30 Ton- After Jan 10212899.05INV #150</t>
  </si>
  <si>
    <t>Corbiere and Sons Contracting1013820211001-8Light Truck - Pick up- After Jan 103731.25</t>
  </si>
  <si>
    <t>Corbiere and Sons Contracting1013820211001-8Light Truck - Pick up- After Jan 103731.25INV #150</t>
  </si>
  <si>
    <t>Corbiere and Sons Contracting1013820211001-8ATV - Side by Side w/ roll bar- After Jan 1010184.5</t>
  </si>
  <si>
    <t>Corbiere and Sons Contracting1013820211001-8ATV - Side by Side w/ roll bar- After Jan 1010184.5INV #150</t>
  </si>
  <si>
    <t>Corbiere and Sons Contracting1013820211001-8Excavator Thumb - 30 - 50 ton- After Jan 1011134.31</t>
  </si>
  <si>
    <t>Corbiere and Sons Contracting1013820211001-8Excavator Thumb - 30 - 50 ton- After Jan 1011134.31INV #150</t>
  </si>
  <si>
    <t>Corbiere and Sons Contracting1013820211001-8Excavator - 36 ton- After Jan 10111616.56</t>
  </si>
  <si>
    <t>Corbiere and Sons Contracting1013820211001-8Excavator - 36 ton- After Jan 10111616.56INV #150</t>
  </si>
  <si>
    <t>Corbiere and Sons Contracting1013820211001-8Excavator - 30 ton- After Jan 10111522.95</t>
  </si>
  <si>
    <t>Corbiere and Sons Contracting1013820211001-8Excavator - 30 ton- After Jan 10111522.95INV #150</t>
  </si>
  <si>
    <t>Corbiere and Sons Contracting1013820211001-8Dozer D6 or equal- After Jan 10111446.28</t>
  </si>
  <si>
    <t>Corbiere and Sons Contracting1013820211001-8Dozer D6 or equal- After Jan 10111446.28INV #150</t>
  </si>
  <si>
    <t>20211001-21</t>
  </si>
  <si>
    <t>3rd Party Charges</t>
  </si>
  <si>
    <t>Flagging done by Best Towing from Sept 22nd to Oct 1st</t>
  </si>
  <si>
    <t>NO NUMBER AVAILABLE</t>
  </si>
  <si>
    <t>Flagging by Best Towing</t>
  </si>
  <si>
    <t>Corbiere and Sons Contracting1015120211001-213rd Party Charges2060720607</t>
  </si>
  <si>
    <t>Corbiere and Sons Contracting1015120211001-213rd Party Charges2060720607INV #150</t>
  </si>
  <si>
    <t>20211001-16</t>
  </si>
  <si>
    <t>Road building activities on Dead Horse - Float brought mats</t>
  </si>
  <si>
    <t>Corbiere and Sons Contracting1014620211001-16Operator - Principle - After Jan 10654875</t>
  </si>
  <si>
    <t>Corbiere and Sons Contracting1014620211001-16Operator - Principle - After Jan 10654875INV #150</t>
  </si>
  <si>
    <t>Corbiere and Sons Contracting1014620211001-16Foreman9855</t>
  </si>
  <si>
    <t>Corbiere and Sons Contracting1014620211001-16Foreman9855INV #150</t>
  </si>
  <si>
    <t>Corbiere and Sons Contracting1014620211001-16Rock Truck - 30 Ton- After Jan 10212899.05</t>
  </si>
  <si>
    <t>Corbiere and Sons Contracting1014620211001-16Rock Truck - 30 Ton- After Jan 10212899.05INV #150</t>
  </si>
  <si>
    <t>Corbiere and Sons Contracting1014620211001-16Light Truck - Pick up- After Jan 104975</t>
  </si>
  <si>
    <t>Corbiere and Sons Contracting1014620211001-16Light Truck - Pick up- After Jan 104975INV #150</t>
  </si>
  <si>
    <t>Corbiere and Sons Contracting1014620211001-16Excavator Thumb - 30 - 50 ton- After Jan 1010122.1</t>
  </si>
  <si>
    <t>Corbiere and Sons Contracting1014620211001-16Excavator Thumb - 30 - 50 ton- After Jan 1010122.1INV #150</t>
  </si>
  <si>
    <t>Corbiere and Sons Contracting1014620211001-16Excavator Thumb - 30 - 50 ton- After Jan 10785.47</t>
  </si>
  <si>
    <t>Corbiere and Sons Contracting1014620211001-16Excavator Thumb - 30 - 50 ton- After Jan 10785.47INV #150</t>
  </si>
  <si>
    <t>Corbiere and Sons Contracting1014620211001-16Excavator Thumb - 30 - 50 ton- After Jan 1011134.31</t>
  </si>
  <si>
    <t>Corbiere and Sons Contracting1014620211001-16Excavator Thumb - 30 - 50 ton- After Jan 1011134.31INV #150</t>
  </si>
  <si>
    <t>Corbiere and Sons Contracting1014620211001-16Excavator - 36 ton- After Jan 10101469.6</t>
  </si>
  <si>
    <t>Corbiere and Sons Contracting1014620211001-16Excavator - 36 ton- After Jan 10101469.6INV #150</t>
  </si>
  <si>
    <t>Corbiere and Sons Contracting1014620211001-16Excavator - 36 ton- After Jan 1071028.72</t>
  </si>
  <si>
    <t>Corbiere and Sons Contracting1014620211001-16Excavator - 36 ton- After Jan 1071028.72INV #150</t>
  </si>
  <si>
    <t>Corbiere and Sons Contracting1014620211001-16Excavator - 30 ton- After Jan 10111522.95</t>
  </si>
  <si>
    <t>Corbiere and Sons Contracting1014620211001-16Excavator - 30 ton- After Jan 10111522.95INV #150</t>
  </si>
  <si>
    <t>Corbiere and Sons Contracting1014620211001-16Dozer D6 or equal- After Jan 10111446.28</t>
  </si>
  <si>
    <t>Corbiere and Sons Contracting1014620211001-16Dozer D6 or equal- After Jan 10111446.28INV #150</t>
  </si>
  <si>
    <t>20211001-15</t>
  </si>
  <si>
    <t>Corbiere and Sons Contracting1014520211001-15Labourer - General - After Jan 1010600</t>
  </si>
  <si>
    <t>Corbiere and Sons Contracting1014520211001-15Labourer - General - After Jan 1010600INV #150</t>
  </si>
  <si>
    <t>Corbiere and Sons Contracting1014520211001-15Operator - Principle - After Jan 10261950</t>
  </si>
  <si>
    <t>Corbiere and Sons Contracting1014520211001-15Operator - Principle - After Jan 10261950INV #150</t>
  </si>
  <si>
    <t>Corbiere and Sons Contracting1014520211001-15L.O.A.3630</t>
  </si>
  <si>
    <t>Corbiere and Sons Contracting1014520211001-15L.O.A.3630INV #150</t>
  </si>
  <si>
    <t>Corbiere and Sons Contracting1014520211001-15Rock Truck - 30 Ton- After Jan 10111518.55</t>
  </si>
  <si>
    <t>Corbiere and Sons Contracting1014520211001-15Rock Truck - 30 Ton- After Jan 10111518.55INV #150</t>
  </si>
  <si>
    <t>Corbiere and Sons Contracting1014520211001-15Light Truck - Pick up- After Jan 101243.75</t>
  </si>
  <si>
    <t>Corbiere and Sons Contracting1014520211001-15Light Truck - Pick up- After Jan 101243.75INV #150</t>
  </si>
  <si>
    <t>Corbiere and Sons Contracting1014520211001-15Excavator Thumb - 30 - 50 ton- After Jan 1012146.52</t>
  </si>
  <si>
    <t>Corbiere and Sons Contracting1014520211001-15Excavator Thumb - 30 - 50 ton- After Jan 1012146.52INV #150</t>
  </si>
  <si>
    <t>Corbiere and Sons Contracting1014520211001-15Excavator - 36 ton- After Jan 10121763.52</t>
  </si>
  <si>
    <t>Corbiere and Sons Contracting1014520211001-15Excavator - 36 ton- After Jan 10121763.52INV #150</t>
  </si>
  <si>
    <t>20211001-14</t>
  </si>
  <si>
    <t>Corbiere and Sons Contracting1014420211001-14Operator - Principle - After Jan 10382850</t>
  </si>
  <si>
    <t>Corbiere and Sons Contracting1014420211001-14Operator - Principle - After Jan 10382850INV #150</t>
  </si>
  <si>
    <t>Corbiere and Sons Contracting1014420211001-14L.O.A.4840</t>
  </si>
  <si>
    <t>Corbiere and Sons Contracting1014420211001-14L.O.A.4840INV #150</t>
  </si>
  <si>
    <t>Corbiere and Sons Contracting1014420211001-14Foreman131235</t>
  </si>
  <si>
    <t>Corbiere and Sons Contracting1014420211001-14Foreman131235INV #150</t>
  </si>
  <si>
    <t>Corbiere and Sons Contracting1014420211001-14Rock Truck - 30 Ton- After Jan 109.51311.475</t>
  </si>
  <si>
    <t>Corbiere and Sons Contracting1014420211001-14Rock Truck - 30 Ton- After Jan 109.51311.475INV #150</t>
  </si>
  <si>
    <t>Corbiere and Sons Contracting1014420211001-14Light Truck - Pick up- After Jan 102487.5</t>
  </si>
  <si>
    <t>Corbiere and Sons Contracting1014420211001-14Light Truck - Pick up- After Jan 102487.5INV #150</t>
  </si>
  <si>
    <t>Corbiere and Sons Contracting1014420211001-14Excavator Thumb - 30 - 50 ton- After Jan 1011134.31</t>
  </si>
  <si>
    <t>Corbiere and Sons Contracting1014420211001-14Excavator Thumb - 30 - 50 ton- After Jan 1011134.31INV #150</t>
  </si>
  <si>
    <t>Corbiere and Sons Contracting1014420211001-14Excavator - 36 ton- After Jan 10111616.56</t>
  </si>
  <si>
    <t>Corbiere and Sons Contracting1014420211001-14Excavator - 36 ton- After Jan 10111616.56INV #150</t>
  </si>
  <si>
    <t>Corbiere and Sons Contracting1014420211001-14Dozer D6 or equal- After Jan 109.51249.06</t>
  </si>
  <si>
    <t>Corbiere and Sons Contracting1014420211001-14Dozer D6 or equal- After Jan 109.51249.06INV #150</t>
  </si>
  <si>
    <t>20211001-13</t>
  </si>
  <si>
    <t>Road building activities on Little Pic</t>
  </si>
  <si>
    <t>Corbiere and Sons Contracting1014320211001-13Operator - Principle - After Jan 10392925</t>
  </si>
  <si>
    <t>Corbiere and Sons Contracting1014320211001-13Operator - Principle - After Jan 10392925INV #150</t>
  </si>
  <si>
    <t>Corbiere and Sons Contracting1014320211001-13L.O.A.3630</t>
  </si>
  <si>
    <t>Corbiere and Sons Contracting1014320211001-13L.O.A.3630INV #150</t>
  </si>
  <si>
    <t>Corbiere and Sons Contracting1014320211001-13Rock Truck - 30 Ton- After Jan 10121656.6</t>
  </si>
  <si>
    <t>Corbiere and Sons Contracting1014320211001-13Rock Truck - 30 Ton- After Jan 10121656.6INV #150</t>
  </si>
  <si>
    <t>Corbiere and Sons Contracting1014320211001-13Light Truck - Pick up- After Jan 102487.5</t>
  </si>
  <si>
    <t>Corbiere and Sons Contracting1014320211001-13Light Truck - Pick up- After Jan 102487.5INV #150</t>
  </si>
  <si>
    <t>Corbiere and Sons Contracting1014320211001-13Excavator - 36 ton- After Jan 10121763.52</t>
  </si>
  <si>
    <t>Corbiere and Sons Contracting1014320211001-13Excavator - 36 ton- After Jan 10121763.52INV #150</t>
  </si>
  <si>
    <t>Corbiere and Sons Contracting1014320211001-13Dozer D6 or equal- After Jan 10121577.76</t>
  </si>
  <si>
    <t>Corbiere and Sons Contracting1014320211001-13Dozer D6 or equal- After Jan 10121577.76INV #150</t>
  </si>
  <si>
    <t>20211001-11</t>
  </si>
  <si>
    <t>Corbiere and Sons Contracting1014120211001-11Labourer - General - After Jan 1013780</t>
  </si>
  <si>
    <t>Corbiere and Sons Contracting1014120211001-11Labourer - General - After Jan 1013780INV #150</t>
  </si>
  <si>
    <t>Corbiere and Sons Contracting1014120211001-11Operator - Principle - After Jan 10785850</t>
  </si>
  <si>
    <t>Corbiere and Sons Contracting1014120211001-11Operator - Principle - After Jan 10785850INV #150</t>
  </si>
  <si>
    <t>Corbiere and Sons Contracting1014120211001-11L.O.A.81680</t>
  </si>
  <si>
    <t>Corbiere and Sons Contracting1014120211001-11L.O.A.81680INV #150</t>
  </si>
  <si>
    <t>Corbiere and Sons Contracting1014120211001-11Foreman131235</t>
  </si>
  <si>
    <t>Corbiere and Sons Contracting1014120211001-11Foreman131235INV #150</t>
  </si>
  <si>
    <t>Corbiere and Sons Contracting1014120211001-11Rock Truck - 30 Ton- After Jan 10121656.6</t>
  </si>
  <si>
    <t>Corbiere and Sons Contracting1014120211001-11Rock Truck - 30 Ton- After Jan 10121656.6INV #150</t>
  </si>
  <si>
    <t>Corbiere and Sons Contracting1014120211001-11Light Truck - Pick up- After Jan 104975</t>
  </si>
  <si>
    <t>Corbiere and Sons Contracting1014120211001-11Light Truck - Pick up- After Jan 104975INV #150</t>
  </si>
  <si>
    <t>Corbiere and Sons Contracting1014120211001-11ATV - Side by Side w/ roll bar- After Jan 1010184.5</t>
  </si>
  <si>
    <t>Corbiere and Sons Contracting1014120211001-11ATV - Side by Side w/ roll bar- After Jan 1010184.5INV #150</t>
  </si>
  <si>
    <t>Corbiere and Sons Contracting1014120211001-11Excavator Hammer - 30 - 50 ton- After Jan 1012760.56</t>
  </si>
  <si>
    <t>Corbiere and Sons Contracting1014120211001-11Excavator Hammer - 30 - 50 ton- After Jan 1012760.56INV #150</t>
  </si>
  <si>
    <t>Corbiere and Sons Contracting1014120211001-11Excavator Thumb - 30 - 50 ton- After Jan 1012146.52</t>
  </si>
  <si>
    <t>Corbiere and Sons Contracting1014120211001-11Excavator Thumb - 30 - 50 ton- After Jan 1012146.52INV #150</t>
  </si>
  <si>
    <t>Corbiere and Sons Contracting1014120211001-11Excavator - 36 ton- After Jan 10121763.52</t>
  </si>
  <si>
    <t>Corbiere and Sons Contracting1014120211001-11Excavator - 36 ton- After Jan 10121763.52INV #150</t>
  </si>
  <si>
    <t>Corbiere and Sons Contracting1014120211001-11Excavator - 36 ton- After Jan 1091322.64</t>
  </si>
  <si>
    <t>Corbiere and Sons Contracting1014120211001-11Excavator - 36 ton- After Jan 1091322.64INV #150</t>
  </si>
  <si>
    <t>Corbiere and Sons Contracting1014120211001-11Dozer D6 or equal- After Jan 1091183.32</t>
  </si>
  <si>
    <t>Corbiere and Sons Contracting1014120211001-11Dozer D6 or equal- After Jan 1091183.32INV #150</t>
  </si>
  <si>
    <t>20210930-9</t>
  </si>
  <si>
    <t>Corbiere and Sons Contracting1012520210930-9Labourer - General - After Jan 1013780</t>
  </si>
  <si>
    <t>Corbiere and Sons Contracting1012520210930-9Labourer - General - After Jan 1013780INV #150</t>
  </si>
  <si>
    <t>Corbiere and Sons Contracting1012520210930-9Operator - Principle - After Jan 10392925</t>
  </si>
  <si>
    <t>Corbiere and Sons Contracting1012520210930-9Operator - Principle - After Jan 10392925INV #150</t>
  </si>
  <si>
    <t>Corbiere and Sons Contracting1012520210930-9L.O.A.4840</t>
  </si>
  <si>
    <t>Corbiere and Sons Contracting1012520210930-9L.O.A.4840INV #150</t>
  </si>
  <si>
    <t>Corbiere and Sons Contracting1012520210930-9Rock Truck - 30 Ton- After Jan 10121656.6</t>
  </si>
  <si>
    <t>Corbiere and Sons Contracting1012520210930-9Rock Truck - 30 Ton- After Jan 10121656.6INV #150</t>
  </si>
  <si>
    <t>Corbiere and Sons Contracting1012520210930-9Light Truck - Pick up- After Jan 103731.25</t>
  </si>
  <si>
    <t>Corbiere and Sons Contracting1012520210930-9Light Truck - Pick up- After Jan 103731.25INV #150</t>
  </si>
  <si>
    <t>Corbiere and Sons Contracting1012520210930-9Excavator Thumb - 30 - 50 ton- After Jan 1012146.52</t>
  </si>
  <si>
    <t>Corbiere and Sons Contracting1012520210930-9Excavator Thumb - 30 - 50 ton- After Jan 1012146.52INV #150</t>
  </si>
  <si>
    <t>Corbiere and Sons Contracting1012520210930-9Excavator - 30 ton- After Jan 10243322.8</t>
  </si>
  <si>
    <t>Corbiere and Sons Contracting1012520210930-9Excavator - 30 ton- After Jan 10243322.8INV #150</t>
  </si>
  <si>
    <t>20210930-8</t>
  </si>
  <si>
    <t>Corbiere and Sons Contracting1012420210930-8Labourer - General - After Jan 1012720</t>
  </si>
  <si>
    <t>Corbiere and Sons Contracting1012420210930-8Labourer - General - After Jan 1012720INV #150</t>
  </si>
  <si>
    <t>Corbiere and Sons Contracting1012420210930-8Operator - Principle - After Jan 10604500</t>
  </si>
  <si>
    <t>Corbiere and Sons Contracting1012420210930-8Operator - Principle - After Jan 10604500INV #150</t>
  </si>
  <si>
    <t>Corbiere and Sons Contracting1012420210930-8L.O.A.61260</t>
  </si>
  <si>
    <t>Corbiere and Sons Contracting1012420210930-8L.O.A.61260INV #150</t>
  </si>
  <si>
    <t>Corbiere and Sons Contracting1012420210930-8Rock Truck - 30 Ton- After Jan 10182484.9</t>
  </si>
  <si>
    <t>Corbiere and Sons Contracting1012420210930-8Rock Truck - 30 Ton- After Jan 10182484.9INV #150</t>
  </si>
  <si>
    <t>Corbiere and Sons Contracting1012420210930-8Light Truck - Pick up- After Jan 103731.25</t>
  </si>
  <si>
    <t>Corbiere and Sons Contracting1012420210930-8Light Truck - Pick up- After Jan 103731.25INV #150</t>
  </si>
  <si>
    <t>Corbiere and Sons Contracting1012420210930-8Excavator Thumb - 30 - 50 ton- After Jan 1011134.31</t>
  </si>
  <si>
    <t>Corbiere and Sons Contracting1012420210930-8Excavator Thumb - 30 - 50 ton- After Jan 1011134.31INV #150</t>
  </si>
  <si>
    <t>Corbiere and Sons Contracting1012420210930-8Excavator - 36 ton- After Jan 10111616.56</t>
  </si>
  <si>
    <t>Corbiere and Sons Contracting1012420210930-8Excavator - 36 ton- After Jan 10111616.56INV #150</t>
  </si>
  <si>
    <t>Corbiere and Sons Contracting1012420210930-8Excavator - 30 ton- After Jan 10111522.95</t>
  </si>
  <si>
    <t>Corbiere and Sons Contracting1012420210930-8Excavator - 30 ton- After Jan 10111522.95INV #150</t>
  </si>
  <si>
    <t>Corbiere and Sons Contracting1012420210930-8Dozer D6 or equal- After Jan 10111446.28</t>
  </si>
  <si>
    <t>Corbiere and Sons Contracting1012420210930-8Dozer D6 or equal- After Jan 10111446.28INV #150</t>
  </si>
  <si>
    <t>20210930-7-R1</t>
  </si>
  <si>
    <t>Corbiere and Sons Contracting1012320210930-7-R1Operator - Principle - After Jan 10483600</t>
  </si>
  <si>
    <t>Corbiere and Sons Contracting1012320210930-7-R1Operator - Principle - After Jan 10483600INV #150</t>
  </si>
  <si>
    <t>Corbiere and Sons Contracting1012320210930-7-R1L.O.A.51050</t>
  </si>
  <si>
    <t>Corbiere and Sons Contracting1012320210930-7-R1L.O.A.51050INV #150</t>
  </si>
  <si>
    <t>Corbiere and Sons Contracting1012320210930-7-R1Foreman121140</t>
  </si>
  <si>
    <t>Corbiere and Sons Contracting1012320210930-7-R1Foreman121140INV #150</t>
  </si>
  <si>
    <t>Corbiere and Sons Contracting1012320210930-7-R1Rock Truck - 30 Ton- After Jan 10111518.55</t>
  </si>
  <si>
    <t>Corbiere and Sons Contracting1012320210930-7-R1Rock Truck - 30 Ton- After Jan 10111518.55INV #150</t>
  </si>
  <si>
    <t>Corbiere and Sons Contracting1012320210930-7-R1Light Truck - Pick up- After Jan 103731.25</t>
  </si>
  <si>
    <t>Corbiere and Sons Contracting1012320210930-7-R1Light Truck - Pick up- After Jan 103731.25INV #150</t>
  </si>
  <si>
    <t>Corbiere and Sons Contracting1012320210930-7-R1ATV - Side by Side w/ roll bar- After Jan 1010184.5</t>
  </si>
  <si>
    <t>Corbiere and Sons Contracting1012320210930-7-R1ATV - Side by Side w/ roll bar- After Jan 1010184.5INV #150</t>
  </si>
  <si>
    <t>Corbiere and Sons Contracting1012320210930-7-R1Excavator Thumb - 30 - 50 ton- After Jan 1011134.31</t>
  </si>
  <si>
    <t>Corbiere and Sons Contracting1012320210930-7-R1Excavator Thumb - 30 - 50 ton- After Jan 1011134.31INV #150</t>
  </si>
  <si>
    <t>Corbiere and Sons Contracting1012320210930-7-R1Excavator - 36 ton- After Jan 10111616.56</t>
  </si>
  <si>
    <t>Corbiere and Sons Contracting1012320210930-7-R1Excavator - 36 ton- After Jan 10111616.56INV #150</t>
  </si>
  <si>
    <t>Corbiere and Sons Contracting1012320210930-7-R1Excavator - 30 ton- After Jan 10111522.95</t>
  </si>
  <si>
    <t>Corbiere and Sons Contracting1012320210930-7-R1Excavator - 30 ton- After Jan 10111522.95INV #150</t>
  </si>
  <si>
    <t>Corbiere and Sons Contracting1012320210930-7-R1Dozer D6 or equal- After Jan 10111446.28</t>
  </si>
  <si>
    <t>Corbiere and Sons Contracting1012320210930-7-R1Dozer D6 or equal- After Jan 10111446.28INV #150</t>
  </si>
  <si>
    <t>20210930-14</t>
  </si>
  <si>
    <t>Corbiere and Sons Contracting1013020210930-14Operator - Principle - After Jan 10675025</t>
  </si>
  <si>
    <t>Corbiere and Sons Contracting1013020210930-14Operator - Principle - After Jan 10675025INV #150</t>
  </si>
  <si>
    <t>Corbiere and Sons Contracting1013020210930-14Foreman10950</t>
  </si>
  <si>
    <t>Corbiere and Sons Contracting1013020210930-14Foreman10950INV #150</t>
  </si>
  <si>
    <t>Corbiere and Sons Contracting1013020210930-14Rock Truck - 30 Ton- After Jan 10223037.1</t>
  </si>
  <si>
    <t>Corbiere and Sons Contracting1013020210930-14Rock Truck - 30 Ton- After Jan 10223037.1INV #150</t>
  </si>
  <si>
    <t>Corbiere and Sons Contracting1013020210930-14Light Truck - Pick up- After Jan 1051218.75</t>
  </si>
  <si>
    <t>Corbiere and Sons Contracting1013020210930-14Light Truck - Pick up- After Jan 1051218.75INV #150</t>
  </si>
  <si>
    <t>Corbiere and Sons Contracting1013020210930-14Excavator Thumb - 30 - 50 ton- After Jan 1011134.31</t>
  </si>
  <si>
    <t>Corbiere and Sons Contracting1013020210930-14Excavator Thumb - 30 - 50 ton- After Jan 1011134.31INV #150</t>
  </si>
  <si>
    <t>Corbiere and Sons Contracting1013020210930-14Excavator Thumb - 30 - 50 ton- After Jan 1010122.1</t>
  </si>
  <si>
    <t>Corbiere and Sons Contracting1013020210930-14Excavator Thumb - 30 - 50 ton- After Jan 1010122.1INV #150</t>
  </si>
  <si>
    <t>Corbiere and Sons Contracting1013020210930-14Excavator Thumb - 30 - 50 ton- After Jan 10785.47</t>
  </si>
  <si>
    <t>Corbiere and Sons Contracting1013020210930-14Excavator Thumb - 30 - 50 ton- After Jan 10785.47INV #150</t>
  </si>
  <si>
    <t>Corbiere and Sons Contracting1013020210930-14Excavator - 36 ton- After Jan 10111616.56</t>
  </si>
  <si>
    <t>Corbiere and Sons Contracting1013020210930-14Excavator - 36 ton- After Jan 10111616.56INV #150</t>
  </si>
  <si>
    <t>Corbiere and Sons Contracting1013020210930-14Excavator - 36 ton- After Jan 10101469.6</t>
  </si>
  <si>
    <t>Corbiere and Sons Contracting1013020210930-14Excavator - 36 ton- After Jan 10101469.6INV #150</t>
  </si>
  <si>
    <t>Corbiere and Sons Contracting1013020210930-14Excavator - 30 ton- After Jan 107969.15</t>
  </si>
  <si>
    <t>Corbiere and Sons Contracting1013020210930-14Excavator - 30 ton- After Jan 107969.15INV #150</t>
  </si>
  <si>
    <t>20210930-13</t>
  </si>
  <si>
    <t>Road building acitivities from Mink Creek - Jeff did float moves.</t>
  </si>
  <si>
    <t>Corbiere and Sons Contracting1012920210930-13Driver - AZ - After Jan 1012840</t>
  </si>
  <si>
    <t>Corbiere and Sons Contracting1012920210930-13Driver - AZ - After Jan 1012840INV #150</t>
  </si>
  <si>
    <t>Corbiere and Sons Contracting1012920210930-13Operator - Principle - After Jan 10261950</t>
  </si>
  <si>
    <t>Corbiere and Sons Contracting1012920210930-13Operator - Principle - After Jan 10261950INV #150</t>
  </si>
  <si>
    <t>Corbiere and Sons Contracting1012920210930-13L.O.A.3630</t>
  </si>
  <si>
    <t>Corbiere and Sons Contracting1012920210930-13L.O.A.3630INV #150</t>
  </si>
  <si>
    <t>Corbiere and Sons Contracting1012920210930-13Tractor Trailer - 60 Ton- After Jan 10121468.68</t>
  </si>
  <si>
    <t>Corbiere and Sons Contracting1012920210930-13Tractor Trailer - 60 Ton- After Jan 10121468.68INV #150</t>
  </si>
  <si>
    <t>Corbiere and Sons Contracting1012920210930-13Rock Truck - 30 Ton- After Jan 10121656.6</t>
  </si>
  <si>
    <t>Corbiere and Sons Contracting1012920210930-13Rock Truck - 30 Ton- After Jan 10121656.6INV #150</t>
  </si>
  <si>
    <t>Corbiere and Sons Contracting1012920210930-13Light Truck - Pick up- After Jan 101243.75</t>
  </si>
  <si>
    <t>Corbiere and Sons Contracting1012920210930-13Light Truck - Pick up- After Jan 101243.75INV #150</t>
  </si>
  <si>
    <t>Corbiere and Sons Contracting1012920210930-13Excavator Thumb - 30 - 50 ton- After Jan 1012146.52</t>
  </si>
  <si>
    <t>Corbiere and Sons Contracting1012920210930-13Excavator Thumb - 30 - 50 ton- After Jan 1012146.52INV #150</t>
  </si>
  <si>
    <t>Corbiere and Sons Contracting1012920210930-13Excavator - 36 ton- After Jan 10121763.52</t>
  </si>
  <si>
    <t>Corbiere and Sons Contracting1012920210930-13Excavator - 36 ton- After Jan 10121763.52INV #150</t>
  </si>
  <si>
    <t>20210930-12</t>
  </si>
  <si>
    <t>Corbiere and Sons Contracting1012820210930-12Operator - Principle - After Jan 10392925</t>
  </si>
  <si>
    <t>Corbiere and Sons Contracting1012820210930-12Operator - Principle - After Jan 10392925INV #150</t>
  </si>
  <si>
    <t>Corbiere and Sons Contracting1012820210930-12L.O.A.4840</t>
  </si>
  <si>
    <t>Corbiere and Sons Contracting1012820210930-12L.O.A.4840INV #150</t>
  </si>
  <si>
    <t>Corbiere and Sons Contracting1012820210930-12Foreman131235</t>
  </si>
  <si>
    <t>Corbiere and Sons Contracting1012820210930-12Foreman131235INV #150</t>
  </si>
  <si>
    <t>Corbiere and Sons Contracting1012820210930-12Rock Truck - 30 Ton- After Jan 10111518.55</t>
  </si>
  <si>
    <t>Corbiere and Sons Contracting1012820210930-12Rock Truck - 30 Ton- After Jan 10111518.55INV #150</t>
  </si>
  <si>
    <t>Corbiere and Sons Contracting1012820210930-12Light Truck - Pick up- After Jan 102487.5</t>
  </si>
  <si>
    <t>Corbiere and Sons Contracting1012820210930-12Light Truck - Pick up- After Jan 102487.5INV #150</t>
  </si>
  <si>
    <t>Corbiere and Sons Contracting1012820210930-12Excavator Thumb - 30 - 50 ton- After Jan 1011134.31</t>
  </si>
  <si>
    <t>Corbiere and Sons Contracting1012820210930-12Excavator Thumb - 30 - 50 ton- After Jan 1011134.31INV #150</t>
  </si>
  <si>
    <t>Corbiere and Sons Contracting1012820210930-12Excavator - 36 ton- After Jan 10111616.56</t>
  </si>
  <si>
    <t>Corbiere and Sons Contracting1012820210930-12Excavator - 36 ton- After Jan 10111616.56INV #150</t>
  </si>
  <si>
    <t>Corbiere and Sons Contracting1012820210930-12Dozer D6 or equal- After Jan 10111446.28</t>
  </si>
  <si>
    <t>Corbiere and Sons Contracting1012820210930-12Dozer D6 or equal- After Jan 10111446.28INV #150</t>
  </si>
  <si>
    <t>20210930-11</t>
  </si>
  <si>
    <t>Corbiere and Sons Contracting1012720210930-11Operator - Principle - After Jan 10362700</t>
  </si>
  <si>
    <t>Corbiere and Sons Contracting1012720210930-11Operator - Principle - After Jan 10362700INV #150</t>
  </si>
  <si>
    <t>Corbiere and Sons Contracting1012720210930-11L.O.A.3630</t>
  </si>
  <si>
    <t>Corbiere and Sons Contracting1012720210930-11L.O.A.3630INV #150</t>
  </si>
  <si>
    <t>Corbiere and Sons Contracting1012720210930-11Rock Truck - 30 Ton- After Jan 10111518.55</t>
  </si>
  <si>
    <t>Corbiere and Sons Contracting1012720210930-11Rock Truck - 30 Ton- After Jan 10111518.55INV #150</t>
  </si>
  <si>
    <t>Corbiere and Sons Contracting1012720210930-11Light Truck - Pick up- After Jan 102487.5</t>
  </si>
  <si>
    <t>Corbiere and Sons Contracting1012720210930-11Light Truck - Pick up- After Jan 102487.5INV #150</t>
  </si>
  <si>
    <t>Corbiere and Sons Contracting1012720210930-11Excavator - 36 ton- After Jan 10111616.56</t>
  </si>
  <si>
    <t>Corbiere and Sons Contracting1012720210930-11Excavator - 36 ton- After Jan 10111616.56INV #150</t>
  </si>
  <si>
    <t>Corbiere and Sons Contracting1012720210930-11Dozer D6 or equal- After Jan 10111446.28</t>
  </si>
  <si>
    <t>Corbiere and Sons Contracting1012720210930-11Dozer D6 or equal- After Jan 10111446.28INV #150</t>
  </si>
  <si>
    <t>20210930-10</t>
  </si>
  <si>
    <t>Corbiere and Sons Contracting1012620210930-10Labourer - General - After Jan 1013780</t>
  </si>
  <si>
    <t>Corbiere and Sons Contracting1012620210930-10Labourer - General - After Jan 1013780INV #150</t>
  </si>
  <si>
    <t>Corbiere and Sons Contracting1012620210930-10Operator - Principle - After Jan 10785850</t>
  </si>
  <si>
    <t>Corbiere and Sons Contracting1012620210930-10Operator - Principle - After Jan 10785850INV #150</t>
  </si>
  <si>
    <t>Corbiere and Sons Contracting1012620210930-10L.O.A.81680</t>
  </si>
  <si>
    <t>Corbiere and Sons Contracting1012620210930-10L.O.A.81680INV #150</t>
  </si>
  <si>
    <t>Corbiere and Sons Contracting1012620210930-10Foreman131235</t>
  </si>
  <si>
    <t>Corbiere and Sons Contracting1012620210930-10Foreman131235INV #150</t>
  </si>
  <si>
    <t>Corbiere and Sons Contracting1012620210930-10Rock Truck - 30 Ton- After Jan 10121656.6</t>
  </si>
  <si>
    <t>Corbiere and Sons Contracting1012620210930-10Rock Truck - 30 Ton- After Jan 10121656.6INV #150</t>
  </si>
  <si>
    <t>Corbiere and Sons Contracting1012620210930-10Light Truck - Pick up- After Jan 104975</t>
  </si>
  <si>
    <t>Corbiere and Sons Contracting1012620210930-10Light Truck - Pick up- After Jan 104975INV #150</t>
  </si>
  <si>
    <t>Corbiere and Sons Contracting1012620210930-10ATV - Side by Side w/ roll bar- After Jan 1010184.5</t>
  </si>
  <si>
    <t>Corbiere and Sons Contracting1012620210930-10ATV - Side by Side w/ roll bar- After Jan 1010184.5INV #150</t>
  </si>
  <si>
    <t>Corbiere and Sons Contracting1012620210930-10Excavator Hammer - 30 - 50 ton- After Jan 1012760.56</t>
  </si>
  <si>
    <t>Corbiere and Sons Contracting1012620210930-10Excavator Hammer - 30 - 50 ton- After Jan 1012760.56INV #150</t>
  </si>
  <si>
    <t>Corbiere and Sons Contracting1012620210930-10Excavator Thumb - 30 - 50 ton- After Jan 1024293.04</t>
  </si>
  <si>
    <t>Corbiere and Sons Contracting1012620210930-10Excavator Thumb - 30 - 50 ton- After Jan 1024293.04INV #150</t>
  </si>
  <si>
    <t>Corbiere and Sons Contracting1012620210930-10Excavator - 36 ton- After Jan 10487054.08</t>
  </si>
  <si>
    <t>Corbiere and Sons Contracting1012620210930-10Excavator - 36 ton- After Jan 10487054.08INV #150</t>
  </si>
  <si>
    <t>Corbiere and Sons Contracting1012620210930-10Dozer D6 or equal- After Jan 10121577.76</t>
  </si>
  <si>
    <t>Corbiere and Sons Contracting1012620210930-10Dozer D6 or equal- After Jan 10121577.76INV #150</t>
  </si>
  <si>
    <t>20210929-9</t>
  </si>
  <si>
    <t>Corbiere and Sons Contracting1010920210929-9Labourer - General - After Jan 1012720</t>
  </si>
  <si>
    <t>Corbiere and Sons Contracting1010920210929-9Labourer - General - After Jan 1012720INV #150</t>
  </si>
  <si>
    <t>Corbiere and Sons Contracting1010920210929-9Operator - Principle - After Jan 10362700</t>
  </si>
  <si>
    <t>Corbiere and Sons Contracting1010920210929-9Operator - Principle - After Jan 10362700INV #150</t>
  </si>
  <si>
    <t>Corbiere and Sons Contracting1010920210929-9L.O.A.4840</t>
  </si>
  <si>
    <t>Corbiere and Sons Contracting1010920210929-9L.O.A.4840INV #150</t>
  </si>
  <si>
    <t>Corbiere and Sons Contracting1010920210929-9Rock Truck - 30 Ton- After Jan 10111518.55</t>
  </si>
  <si>
    <t>Corbiere and Sons Contracting1010920210929-9Rock Truck - 30 Ton- After Jan 10111518.55INV #150</t>
  </si>
  <si>
    <t>Corbiere and Sons Contracting1010920210929-9Light Truck - Pick up- After Jan 103731.25</t>
  </si>
  <si>
    <t>Corbiere and Sons Contracting1010920210929-9Light Truck - Pick up- After Jan 103731.25INV #150</t>
  </si>
  <si>
    <t>Corbiere and Sons Contracting1010920210929-9Excavator Thumb - 30 - 50 ton- After Jan 1011134.31</t>
  </si>
  <si>
    <t>Corbiere and Sons Contracting1010920210929-9Excavator Thumb - 30 - 50 ton- After Jan 1011134.31INV #150</t>
  </si>
  <si>
    <t>Corbiere and Sons Contracting1010920210929-9Excavator - 30 ton- After Jan 10111522.95</t>
  </si>
  <si>
    <t>Corbiere and Sons Contracting1010920210929-9Excavator - 30 ton- After Jan 10111522.95INV #150</t>
  </si>
  <si>
    <t>20210929-8-R1</t>
  </si>
  <si>
    <t>Corbiere and Sons Contracting1010820210929-8-R1Labourer - General - After Jan 1012720</t>
  </si>
  <si>
    <t>Corbiere and Sons Contracting1010820210929-8-R1Labourer - General - After Jan 1012720INV #150</t>
  </si>
  <si>
    <t>Corbiere and Sons Contracting1010820210929-8-R1Operator - Principle - After Jan 10725400</t>
  </si>
  <si>
    <t>Corbiere and Sons Contracting1010820210929-8-R1Operator - Principle - After Jan 10725400INV #150</t>
  </si>
  <si>
    <t>Corbiere and Sons Contracting1010820210929-8-R1L.O.A.81680</t>
  </si>
  <si>
    <t>Corbiere and Sons Contracting1010820210929-8-R1L.O.A.81680INV #150</t>
  </si>
  <si>
    <t>Corbiere and Sons Contracting1010820210929-8-R1Foreman121140</t>
  </si>
  <si>
    <t>Corbiere and Sons Contracting1010820210929-8-R1Foreman121140INV #150</t>
  </si>
  <si>
    <t>Corbiere and Sons Contracting1010820210929-8-R1Rock Truck - 30 Ton- After Jan 10294003.45</t>
  </si>
  <si>
    <t>Corbiere and Sons Contracting1010820210929-8-R1Rock Truck - 30 Ton- After Jan 10294003.45INV #150</t>
  </si>
  <si>
    <t>Corbiere and Sons Contracting1010820210929-8-R1Light Truck - Pick up- After Jan 104975</t>
  </si>
  <si>
    <t>Corbiere and Sons Contracting1010820210929-8-R1Light Truck - Pick up- After Jan 104975INV #150</t>
  </si>
  <si>
    <t>Corbiere and Sons Contracting1010820210929-8-R1ATV - Side by Side w/ roll bar- After Jan 1010184.5</t>
  </si>
  <si>
    <t>Corbiere and Sons Contracting1010820210929-8-R1ATV - Side by Side w/ roll bar- After Jan 1010184.5INV #150</t>
  </si>
  <si>
    <t>Corbiere and Sons Contracting1010820210929-8-R1Excavator Thumb - 30 - 50 ton- After Jan 1011134.31</t>
  </si>
  <si>
    <t>Corbiere and Sons Contracting1010820210929-8-R1Excavator Thumb - 30 - 50 ton- After Jan 1011134.31INV #150</t>
  </si>
  <si>
    <t>Corbiere and Sons Contracting1010820210929-8-R1Excavator - 36 ton- After Jan 10111616.56</t>
  </si>
  <si>
    <t>Corbiere and Sons Contracting1010820210929-8-R1Excavator - 36 ton- After Jan 10111616.56INV #150</t>
  </si>
  <si>
    <t>Corbiere and Sons Contracting1010820210929-8-R1Excavator - 30 ton- After Jan 10111522.95</t>
  </si>
  <si>
    <t>Corbiere and Sons Contracting1010820210929-8-R1Excavator - 30 ton- After Jan 10111522.95INV #150</t>
  </si>
  <si>
    <t>Corbiere and Sons Contracting1010820210929-8-R1Dozer D6 or equal- After Jan 10111446.28</t>
  </si>
  <si>
    <t>Corbiere and Sons Contracting1010820210929-8-R1Dozer D6 or equal- After Jan 10111446.28INV #150</t>
  </si>
  <si>
    <t>20210929-7</t>
  </si>
  <si>
    <t>Corbiere and Sons Contracting1010620210929-7Driver - AZ - After Jan 10221540</t>
  </si>
  <si>
    <t>Corbiere and Sons Contracting1010620210929-7Driver - AZ - After Jan 10221540INV #150</t>
  </si>
  <si>
    <t>Corbiere and Sons Contracting1010620210929-7Operator - Principle - After Jan 10483600</t>
  </si>
  <si>
    <t>Corbiere and Sons Contracting1010620210929-7Operator - Principle - After Jan 10483600INV #150</t>
  </si>
  <si>
    <t>Corbiere and Sons Contracting1010620210929-7L.O.A.51050</t>
  </si>
  <si>
    <t>Corbiere and Sons Contracting1010620210929-7L.O.A.51050INV #150</t>
  </si>
  <si>
    <t>Corbiere and Sons Contracting1010620210929-7Tractor Trailer - 60 Ton- After Jan 10222692.58</t>
  </si>
  <si>
    <t>Corbiere and Sons Contracting1010620210929-7Tractor Trailer - 60 Ton- After Jan 10222692.58INV #150</t>
  </si>
  <si>
    <t>Corbiere and Sons Contracting1010620210929-7Rock Truck - 30 Ton- After Jan 10101380.5</t>
  </si>
  <si>
    <t>Corbiere and Sons Contracting1010620210929-7Rock Truck - 30 Ton- After Jan 10101380.5INV #150</t>
  </si>
  <si>
    <t>Corbiere and Sons Contracting1010620210929-7Light Truck - Pick up- After Jan 102487.5</t>
  </si>
  <si>
    <t>Corbiere and Sons Contracting1010620210929-7Light Truck - Pick up- After Jan 102487.5INV #150</t>
  </si>
  <si>
    <t>Corbiere and Sons Contracting1010620210929-7Excavator Thumb - 30 - 50 ton- After Jan 1011134.31</t>
  </si>
  <si>
    <t>Corbiere and Sons Contracting1010620210929-7Excavator Thumb - 30 - 50 ton- After Jan 1011134.31INV #150</t>
  </si>
  <si>
    <t>Corbiere and Sons Contracting1010620210929-7Excavator - 36 ton- After Jan 10111616.56</t>
  </si>
  <si>
    <t>Corbiere and Sons Contracting1010620210929-7Excavator - 36 ton- After Jan 10111616.56INV #150</t>
  </si>
  <si>
    <t>Corbiere and Sons Contracting1010620210929-7Excavator - 30 ton- After Jan 10111522.95</t>
  </si>
  <si>
    <t>Corbiere and Sons Contracting1010620210929-7Excavator - 30 ton- After Jan 10111522.95INV #150</t>
  </si>
  <si>
    <t>Corbiere and Sons Contracting1010620210929-7Dozer D6 or equal- After Jan 10111446.28</t>
  </si>
  <si>
    <t>Corbiere and Sons Contracting1010620210929-7Dozer D6 or equal- After Jan 10111446.28INV #150</t>
  </si>
  <si>
    <t>20210929-17</t>
  </si>
  <si>
    <t>Driver - Other - After Jan 10</t>
  </si>
  <si>
    <t>Mobilization and demobilization of pickups</t>
  </si>
  <si>
    <t>Corbiere and Sons Contracting1011720210929-17Driver - Other - After Jan 1016960</t>
  </si>
  <si>
    <t>Corbiere and Sons Contracting1011720210929-17Driver - Other - After Jan 1016960INV #150</t>
  </si>
  <si>
    <t>Corbiere and Sons Contracting1011720210929-17L.O.A.2420</t>
  </si>
  <si>
    <t>Corbiere and Sons Contracting1011720210929-17L.O.A.2420INV #150</t>
  </si>
  <si>
    <t>Corbiere and Sons Contracting1011720210929-17Light Truck - Pick up- After Jan 102487.5</t>
  </si>
  <si>
    <t>Corbiere and Sons Contracting1011720210929-17Light Truck - Pick up- After Jan 102487.5INV #150</t>
  </si>
  <si>
    <t>20210929-15</t>
  </si>
  <si>
    <t>Corbiere and Sons Contracting1011520210929-15Operator - Principle - After Jan 10604500</t>
  </si>
  <si>
    <t>Corbiere and Sons Contracting1011520210929-15Operator - Principle - After Jan 10604500INV #150</t>
  </si>
  <si>
    <t>Corbiere and Sons Contracting1011520210929-15Foreman121140</t>
  </si>
  <si>
    <t>Corbiere and Sons Contracting1011520210929-15Foreman121140INV #150</t>
  </si>
  <si>
    <t>Corbiere and Sons Contracting1011520210929-15Rock Truck - 30 Ton- After Jan 10223037.1</t>
  </si>
  <si>
    <t>Corbiere and Sons Contracting1011520210929-15Rock Truck - 30 Ton- After Jan 10223037.1INV #150</t>
  </si>
  <si>
    <t>Corbiere and Sons Contracting1011520210929-15Light Truck - Pick up- After Jan 104975</t>
  </si>
  <si>
    <t>Corbiere and Sons Contracting1011520210929-15Light Truck - Pick up- After Jan 104975INV #150</t>
  </si>
  <si>
    <t>Corbiere and Sons Contracting1011520210929-15Excavator Thumb - 30 - 50 ton- After Jan 1011134.31</t>
  </si>
  <si>
    <t>Corbiere and Sons Contracting1011520210929-15Excavator Thumb - 30 - 50 ton- After Jan 1011134.31INV #150</t>
  </si>
  <si>
    <t>Corbiere and Sons Contracting1011520210929-15Excavator - 36 ton- After Jan 10111616.56</t>
  </si>
  <si>
    <t>Corbiere and Sons Contracting1011520210929-15Excavator - 36 ton- After Jan 10111616.56INV #150</t>
  </si>
  <si>
    <t>Corbiere and Sons Contracting1011520210929-15Excavator - 30 ton- After Jan 10111522.95</t>
  </si>
  <si>
    <t>Corbiere and Sons Contracting1011520210929-15Excavator - 30 ton- After Jan 10111522.95INV #150</t>
  </si>
  <si>
    <t>20210929-14</t>
  </si>
  <si>
    <t>Corbiere and Sons Contracting1011420210929-14Operator - Principle - After Jan 1012900</t>
  </si>
  <si>
    <t>Corbiere and Sons Contracting1011420210929-14Operator - Principle - After Jan 1012900INV #150</t>
  </si>
  <si>
    <t>Corbiere and Sons Contracting1011420210929-14L.O.A.1210</t>
  </si>
  <si>
    <t>Corbiere and Sons Contracting1011420210929-14L.O.A.1210INV #150</t>
  </si>
  <si>
    <t>Corbiere and Sons Contracting1011420210929-14Light Truck - Pick up- After Jan 101243.75</t>
  </si>
  <si>
    <t>Corbiere and Sons Contracting1011420210929-14Light Truck - Pick up- After Jan 101243.75INV #150</t>
  </si>
  <si>
    <t>Corbiere and Sons Contracting1011420210929-14Excavator Thumb - 30 - 50 ton- After Jan 1011134.31</t>
  </si>
  <si>
    <t>Corbiere and Sons Contracting1011420210929-14Excavator Thumb - 30 - 50 ton- After Jan 1011134.31INV #150</t>
  </si>
  <si>
    <t>Corbiere and Sons Contracting1011420210929-14Excavator - 36 ton- After Jan 10111616.56</t>
  </si>
  <si>
    <t>Corbiere and Sons Contracting1011420210929-14Excavator - 36 ton- After Jan 10111616.56INV #150</t>
  </si>
  <si>
    <t>20210929-13</t>
  </si>
  <si>
    <t>Corbiere and Sons Contracting1011320210929-13Operator - Principle - After Jan 1031.52362.5</t>
  </si>
  <si>
    <t>Corbiere and Sons Contracting1011320210929-13Operator - Principle - After Jan 1031.52362.5INV #150</t>
  </si>
  <si>
    <t>Corbiere and Sons Contracting1011320210929-13L.O.A.4840</t>
  </si>
  <si>
    <t>Corbiere and Sons Contracting1011320210929-13L.O.A.4840INV #150</t>
  </si>
  <si>
    <t>Corbiere and Sons Contracting1011320210929-13Foreman121140</t>
  </si>
  <si>
    <t>Corbiere and Sons Contracting1011320210929-13Foreman121140INV #150</t>
  </si>
  <si>
    <t>Corbiere and Sons Contracting1011320210929-13Rock Truck - 30 Ton- After Jan 109.51311.475</t>
  </si>
  <si>
    <t>Corbiere and Sons Contracting1011320210929-13Rock Truck - 30 Ton- After Jan 109.51311.475INV #150</t>
  </si>
  <si>
    <t>Corbiere and Sons Contracting1011320210929-13Light Truck - Pick up- After Jan 102487.5</t>
  </si>
  <si>
    <t>Corbiere and Sons Contracting1011320210929-13Light Truck - Pick up- After Jan 102487.5INV #150</t>
  </si>
  <si>
    <t>Corbiere and Sons Contracting1011320210929-13Excavator Thumb - 30 - 50 ton- After Jan 109.5115.995</t>
  </si>
  <si>
    <t>Corbiere and Sons Contracting1011320210929-13Excavator Thumb - 30 - 50 ton- After Jan 109.5115.995INV #150</t>
  </si>
  <si>
    <t>Corbiere and Sons Contracting1011320210929-13Excavator - 36 ton- After Jan 109.51396.12</t>
  </si>
  <si>
    <t>Corbiere and Sons Contracting1011320210929-13Excavator - 36 ton- After Jan 109.51396.12INV #150</t>
  </si>
  <si>
    <t>Corbiere and Sons Contracting1011320210929-13Dozer D6 or equal- After Jan 109.51249.06</t>
  </si>
  <si>
    <t>Corbiere and Sons Contracting1011320210929-13Dozer D6 or equal- After Jan 109.51249.06INV #150</t>
  </si>
  <si>
    <t>20210929-12</t>
  </si>
  <si>
    <t>Corbiere and Sons Contracting1011220210929-12Operator - Principle - After Jan 10362700</t>
  </si>
  <si>
    <t>Corbiere and Sons Contracting1011220210929-12Operator - Principle - After Jan 10362700INV #150</t>
  </si>
  <si>
    <t>Corbiere and Sons Contracting1011220210929-12L.O.A.3630</t>
  </si>
  <si>
    <t>Corbiere and Sons Contracting1011220210929-12L.O.A.3630INV #150</t>
  </si>
  <si>
    <t>Corbiere and Sons Contracting1011220210929-12Rock Truck - 30 Ton- After Jan 10111518.55</t>
  </si>
  <si>
    <t>Corbiere and Sons Contracting1011220210929-12Rock Truck - 30 Ton- After Jan 10111518.55INV #150</t>
  </si>
  <si>
    <t>Corbiere and Sons Contracting1011220210929-12Light Truck - Pick up- After Jan 102487.5</t>
  </si>
  <si>
    <t>Corbiere and Sons Contracting1011220210929-12Light Truck - Pick up- After Jan 102487.5INV #150</t>
  </si>
  <si>
    <t>Corbiere and Sons Contracting1011220210929-12Excavator - 36 ton- After Jan 10111616.56</t>
  </si>
  <si>
    <t>Corbiere and Sons Contracting1011220210929-12Excavator - 36 ton- After Jan 10111616.56INV #150</t>
  </si>
  <si>
    <t>Corbiere and Sons Contracting1011220210929-12Dozer D6 or equal- After Jan 10111446.28</t>
  </si>
  <si>
    <t>Corbiere and Sons Contracting1011220210929-12Dozer D6 or equal- After Jan 10111446.28INV #150</t>
  </si>
  <si>
    <t>20210929-10</t>
  </si>
  <si>
    <t>Corbiere and Sons Contracting1011020210929-10Labourer - General - After Jan 1012720</t>
  </si>
  <si>
    <t>Corbiere and Sons Contracting1011020210929-10Labourer - General - After Jan 1012720INV #150</t>
  </si>
  <si>
    <t>Corbiere and Sons Contracting1011020210929-10Operator - Principle - After Jan 10604500</t>
  </si>
  <si>
    <t>Corbiere and Sons Contracting1011020210929-10Operator - Principle - After Jan 10604500INV #150</t>
  </si>
  <si>
    <t>Corbiere and Sons Contracting1011020210929-10L.O.A.71470</t>
  </si>
  <si>
    <t>Corbiere and Sons Contracting1011020210929-10L.O.A.71470INV #150</t>
  </si>
  <si>
    <t>Corbiere and Sons Contracting1011020210929-10Foreman121140</t>
  </si>
  <si>
    <t>Corbiere and Sons Contracting1011020210929-10Foreman121140INV #150</t>
  </si>
  <si>
    <t>Corbiere and Sons Contracting1011020210929-10Rock Truck - 30 Ton- After Jan 10111518.55</t>
  </si>
  <si>
    <t>Corbiere and Sons Contracting1011020210929-10Rock Truck - 30 Ton- After Jan 10111518.55INV #150</t>
  </si>
  <si>
    <t>Corbiere and Sons Contracting1011020210929-10Light Truck - Pick up- After Jan 103731.25</t>
  </si>
  <si>
    <t>Corbiere and Sons Contracting1011020210929-10Light Truck - Pick up- After Jan 103731.25INV #150</t>
  </si>
  <si>
    <t>Corbiere and Sons Contracting1011020210929-10ATV - Side by Side w/ roll bar- After Jan 1010184.5</t>
  </si>
  <si>
    <t>Corbiere and Sons Contracting1011020210929-10ATV - Side by Side w/ roll bar- After Jan 1010184.5INV #150</t>
  </si>
  <si>
    <t>Corbiere and Sons Contracting1011020210929-10Excavator Hammer - 30 - 50 ton- After Jan 1011697.18</t>
  </si>
  <si>
    <t>Corbiere and Sons Contracting1011020210929-10Excavator Hammer - 30 - 50 ton- After Jan 1011697.18INV #150</t>
  </si>
  <si>
    <t>Corbiere and Sons Contracting1011020210929-10Excavator - 36 ton- After Jan 10223233.12</t>
  </si>
  <si>
    <t>Corbiere and Sons Contracting1011020210929-10Excavator - 36 ton- After Jan 10223233.12INV #150</t>
  </si>
  <si>
    <t>Corbiere and Sons Contracting1011020210929-10Excavator - 30 ton- After Jan 10111522.95</t>
  </si>
  <si>
    <t>Corbiere and Sons Contracting1011020210929-10Excavator - 30 ton- After Jan 10111522.95INV #150</t>
  </si>
  <si>
    <t>Corbiere and Sons Contracting1011020210929-10Dozer D6 or equal- After Jan 10111446.28</t>
  </si>
  <si>
    <t>Corbiere and Sons Contracting1011020210929-10Dozer D6 or equal- After Jan 10111446.28INV #150</t>
  </si>
  <si>
    <t>20210928-9</t>
  </si>
  <si>
    <t>Corbiere and Sons Contracting1009420210928-9Labourer - General - After Jan 1012720</t>
  </si>
  <si>
    <t>Corbiere and Sons Contracting1009420210928-9Labourer - General - After Jan 1012720INV #150</t>
  </si>
  <si>
    <t>Corbiere and Sons Contracting1009420210928-9Operator - Principle - After Jan 10362700</t>
  </si>
  <si>
    <t>Corbiere and Sons Contracting1009420210928-9Operator - Principle - After Jan 10362700INV #150</t>
  </si>
  <si>
    <t>Corbiere and Sons Contracting1009420210928-9L.O.A.4840</t>
  </si>
  <si>
    <t>Corbiere and Sons Contracting1009420210928-9L.O.A.4840INV #150</t>
  </si>
  <si>
    <t>Corbiere and Sons Contracting1009420210928-9Rock Truck - 30 Ton- After Jan 10111518.55</t>
  </si>
  <si>
    <t>Corbiere and Sons Contracting1009420210928-9Rock Truck - 30 Ton- After Jan 10111518.55INV #150</t>
  </si>
  <si>
    <t>Corbiere and Sons Contracting1009420210928-9Light Truck - Pick up- After Jan 103731.25</t>
  </si>
  <si>
    <t>Corbiere and Sons Contracting1009420210928-9Light Truck - Pick up- After Jan 103731.25INV #150</t>
  </si>
  <si>
    <t>Corbiere and Sons Contracting1009420210928-9Excavator Thumb - 30 - 50 ton- After Jan 1011134.31</t>
  </si>
  <si>
    <t>Corbiere and Sons Contracting1009420210928-9Excavator Thumb - 30 - 50 ton- After Jan 1011134.31INV #150</t>
  </si>
  <si>
    <t>Corbiere and Sons Contracting1009420210928-9Excavator - 30 ton- After Jan 10111522.95</t>
  </si>
  <si>
    <t>Corbiere and Sons Contracting1009420210928-9Excavator - 30 ton- After Jan 10111522.95INV #150</t>
  </si>
  <si>
    <t>20210928-8</t>
  </si>
  <si>
    <t>Corbiere and Sons Contracting1009320210928-8Labourer - General - After Jan 1012720</t>
  </si>
  <si>
    <t>Corbiere and Sons Contracting1009320210928-8Labourer - General - After Jan 1012720INV #150</t>
  </si>
  <si>
    <t>Corbiere and Sons Contracting1009320210928-8Driver - AZ - After Jan 1012840</t>
  </si>
  <si>
    <t>Corbiere and Sons Contracting1009320210928-8Driver - AZ - After Jan 1012840INV #150</t>
  </si>
  <si>
    <t>Corbiere and Sons Contracting1009320210928-8Operator - Principle - After Jan 10725400</t>
  </si>
  <si>
    <t>Corbiere and Sons Contracting1009320210928-8Operator - Principle - After Jan 10725400INV #150</t>
  </si>
  <si>
    <t>Corbiere and Sons Contracting1009320210928-8L.O.A.91890</t>
  </si>
  <si>
    <t>Corbiere and Sons Contracting1009320210928-8L.O.A.91890INV #150</t>
  </si>
  <si>
    <t>Corbiere and Sons Contracting1009320210928-8Foreman121140</t>
  </si>
  <si>
    <t>Corbiere and Sons Contracting1009320210928-8Foreman121140INV #150</t>
  </si>
  <si>
    <t>Corbiere and Sons Contracting1009320210928-8Tractor Trailer - 60 Ton- After Jan 10121468.68</t>
  </si>
  <si>
    <t>Corbiere and Sons Contracting1009320210928-8Tractor Trailer - 60 Ton- After Jan 10121468.68INV #150</t>
  </si>
  <si>
    <t>Corbiere and Sons Contracting1009320210928-8Rock Truck - 30 Ton- After Jan 10334555.65</t>
  </si>
  <si>
    <t>Corbiere and Sons Contracting1009320210928-8Rock Truck - 30 Ton- After Jan 10334555.65INV #150</t>
  </si>
  <si>
    <t>Corbiere and Sons Contracting1009320210928-8Light Truck - Pick up- After Jan 104975</t>
  </si>
  <si>
    <t>Corbiere and Sons Contracting1009320210928-8Light Truck - Pick up- After Jan 104975INV #150</t>
  </si>
  <si>
    <t>Corbiere and Sons Contracting1009320210928-8ATV - Side by Side w/ roll bar- After Jan 1010184.5</t>
  </si>
  <si>
    <t>Corbiere and Sons Contracting1009320210928-8ATV - Side by Side w/ roll bar- After Jan 1010184.5INV #150</t>
  </si>
  <si>
    <t>Corbiere and Sons Contracting1009320210928-8Excavator Thumb - 30 - 50 ton- After Jan 1011134.31</t>
  </si>
  <si>
    <t>Corbiere and Sons Contracting1009320210928-8Excavator Thumb - 30 - 50 ton- After Jan 1011134.31INV #150</t>
  </si>
  <si>
    <t>Corbiere and Sons Contracting1009320210928-8Excavator - 36 ton- After Jan 10111616.56</t>
  </si>
  <si>
    <t>Corbiere and Sons Contracting1009320210928-8Excavator - 36 ton- After Jan 10111616.56INV #150</t>
  </si>
  <si>
    <t>Corbiere and Sons Contracting1009320210928-8Excavator - 30 ton- After Jan 10111522.95</t>
  </si>
  <si>
    <t>Corbiere and Sons Contracting1009320210928-8Excavator - 30 ton- After Jan 10111522.95INV #150</t>
  </si>
  <si>
    <t>Corbiere and Sons Contracting1009320210928-8Dozer D6 or equal- After Jan 10111446.28</t>
  </si>
  <si>
    <t>Corbiere and Sons Contracting1009320210928-8Dozer D6 or equal- After Jan 10111446.28INV #150</t>
  </si>
  <si>
    <t>20210928-7</t>
  </si>
  <si>
    <t>Corbiere and Sons Contracting1009220210928-7Operator - Principle - After Jan 10483600</t>
  </si>
  <si>
    <t>Corbiere and Sons Contracting1009220210928-7Operator - Principle - After Jan 10483600INV #150</t>
  </si>
  <si>
    <t>Corbiere and Sons Contracting1009220210928-7L.O.A.4840</t>
  </si>
  <si>
    <t>Corbiere and Sons Contracting1009220210928-7L.O.A.4840INV #150</t>
  </si>
  <si>
    <t>Corbiere and Sons Contracting1009220210928-7Rock Truck - 30 Ton- After Jan 10101380.5</t>
  </si>
  <si>
    <t>Corbiere and Sons Contracting1009220210928-7Rock Truck - 30 Ton- After Jan 10101380.5INV #150</t>
  </si>
  <si>
    <t>Corbiere and Sons Contracting1009220210928-7Light Truck - Pick up- After Jan 102487.5</t>
  </si>
  <si>
    <t>Corbiere and Sons Contracting1009220210928-7Light Truck - Pick up- After Jan 102487.5INV #150</t>
  </si>
  <si>
    <t>Corbiere and Sons Contracting1009220210928-7Excavator Thumb - 30 - 50 ton- After Jan 1011134.31</t>
  </si>
  <si>
    <t>Corbiere and Sons Contracting1009220210928-7Excavator Thumb - 30 - 50 ton- After Jan 1011134.31INV #150</t>
  </si>
  <si>
    <t>Corbiere and Sons Contracting1009220210928-7Excavator - 36 ton- After Jan 10111616.56</t>
  </si>
  <si>
    <t>Corbiere and Sons Contracting1009220210928-7Excavator - 36 ton- After Jan 10111616.56INV #150</t>
  </si>
  <si>
    <t>Corbiere and Sons Contracting1009220210928-7Excavator - 30 ton- After Jan 10111522.95</t>
  </si>
  <si>
    <t>Corbiere and Sons Contracting1009220210928-7Excavator - 30 ton- After Jan 10111522.95INV #150</t>
  </si>
  <si>
    <t>Corbiere and Sons Contracting1009220210928-7Dozer D6 or equal- After Jan 10111446.28</t>
  </si>
  <si>
    <t>Corbiere and Sons Contracting1009220210928-7Dozer D6 or equal- After Jan 10111446.28INV #150</t>
  </si>
  <si>
    <t>20210928-15</t>
  </si>
  <si>
    <t>Corbiere and Sons Contracting1010020210928-15Operator - Principle - After Jan 10725400</t>
  </si>
  <si>
    <t>Corbiere and Sons Contracting1010020210928-15Operator - Principle - After Jan 10725400INV #150</t>
  </si>
  <si>
    <t>Corbiere and Sons Contracting1010020210928-15Foreman121140</t>
  </si>
  <si>
    <t>Corbiere and Sons Contracting1010020210928-15Foreman121140INV #150</t>
  </si>
  <si>
    <t>Corbiere and Sons Contracting1010020210928-15Rock Truck - 30 Ton- After Jan 10223037.1</t>
  </si>
  <si>
    <t>Corbiere and Sons Contracting1010020210928-15Rock Truck - 30 Ton- After Jan 10223037.1INV #150</t>
  </si>
  <si>
    <t>Corbiere and Sons Contracting1010020210928-15Light Truck - Pick up- After Jan 1051218.75</t>
  </si>
  <si>
    <t>Corbiere and Sons Contracting1010020210928-15Light Truck - Pick up- After Jan 1051218.75INV #150</t>
  </si>
  <si>
    <t>Corbiere and Sons Contracting1010020210928-15Excavator Thumb - 30 - 50 ton- After Jan 1011134.31</t>
  </si>
  <si>
    <t>Corbiere and Sons Contracting1010020210928-15Excavator Thumb - 30 - 50 ton- After Jan 1011134.31INV #150</t>
  </si>
  <si>
    <t>Corbiere and Sons Contracting1010020210928-15Excavator - 36 ton- After Jan 10111616.56</t>
  </si>
  <si>
    <t>Corbiere and Sons Contracting1010020210928-15Excavator - 36 ton- After Jan 10111616.56INV #150</t>
  </si>
  <si>
    <t>Corbiere and Sons Contracting1010020210928-15Excavator - 30 ton- After Jan 10111522.95</t>
  </si>
  <si>
    <t>Corbiere and Sons Contracting1010020210928-15Excavator - 30 ton- After Jan 10111522.95INV #150</t>
  </si>
  <si>
    <t>20210928-13</t>
  </si>
  <si>
    <t>Corbiere and Sons Contracting1009820210928-13Operator - Principle - After Jan 108600</t>
  </si>
  <si>
    <t>Corbiere and Sons Contracting1009820210928-13Operator - Principle - After Jan 108600INV #150</t>
  </si>
  <si>
    <t>Corbiere and Sons Contracting1009820210928-13L.O.A.1210</t>
  </si>
  <si>
    <t>Corbiere and Sons Contracting1009820210928-13L.O.A.1210INV #150</t>
  </si>
  <si>
    <t>Corbiere and Sons Contracting1009820210928-13Light Truck - Pick up- After Jan 101243.75</t>
  </si>
  <si>
    <t>Corbiere and Sons Contracting1009820210928-13Light Truck - Pick up- After Jan 101243.75INV #150</t>
  </si>
  <si>
    <t>Corbiere and Sons Contracting1009820210928-13Excavator Thumb - 30 - 50 ton- After Jan 106.579.365</t>
  </si>
  <si>
    <t>Corbiere and Sons Contracting1009820210928-13Excavator Thumb - 30 - 50 ton- After Jan 106.579.365INV #150</t>
  </si>
  <si>
    <t>Corbiere and Sons Contracting1009820210928-13Excavator - 36 ton- After Jan 106.5955.24</t>
  </si>
  <si>
    <t>Corbiere and Sons Contracting1009820210928-13Excavator - 36 ton- After Jan 106.5955.24INV #150</t>
  </si>
  <si>
    <t>20210928-12</t>
  </si>
  <si>
    <t>Corbiere and Sons Contracting1009720210928-12Operator - Principle - After Jan 10362700</t>
  </si>
  <si>
    <t>Corbiere and Sons Contracting1009720210928-12Operator - Principle - After Jan 10362700INV #150</t>
  </si>
  <si>
    <t>Corbiere and Sons Contracting1009720210928-12L.O.A.3630</t>
  </si>
  <si>
    <t>Corbiere and Sons Contracting1009720210928-12L.O.A.3630INV #150</t>
  </si>
  <si>
    <t>Corbiere and Sons Contracting1009720210928-12Rock Truck - 30 Ton- After Jan 10111518.55</t>
  </si>
  <si>
    <t>Corbiere and Sons Contracting1009720210928-12Rock Truck - 30 Ton- After Jan 10111518.55INV #150</t>
  </si>
  <si>
    <t>Corbiere and Sons Contracting1009720210928-12Light Truck - Pick up- After Jan 101243.75</t>
  </si>
  <si>
    <t>Corbiere and Sons Contracting1009720210928-12Light Truck - Pick up- After Jan 101243.75INV #150</t>
  </si>
  <si>
    <t>Corbiere and Sons Contracting1009720210928-12Excavator Thumb - 30 - 50 ton- After Jan 1011134.31</t>
  </si>
  <si>
    <t>Corbiere and Sons Contracting1009720210928-12Excavator Thumb - 30 - 50 ton- After Jan 1011134.31INV #150</t>
  </si>
  <si>
    <t>Corbiere and Sons Contracting1009720210928-12Excavator - 36 ton- After Jan 10111616.56</t>
  </si>
  <si>
    <t>Corbiere and Sons Contracting1009720210928-12Excavator - 36 ton- After Jan 10111616.56INV #150</t>
  </si>
  <si>
    <t>Corbiere and Sons Contracting1009720210928-12Dozer D6 or equal- After Jan 10111446.28</t>
  </si>
  <si>
    <t>Corbiere and Sons Contracting1009720210928-12Dozer D6 or equal- After Jan 10111446.28INV #150</t>
  </si>
  <si>
    <t>20210928-11</t>
  </si>
  <si>
    <t>Crew floated from Middleton and getting started at this site -</t>
  </si>
  <si>
    <t>Little pic River</t>
  </si>
  <si>
    <t>Corbiere and Sons Contracting1009620210928-11Operator - Principle - After Jan 10362700</t>
  </si>
  <si>
    <t>Corbiere and Sons Contracting1009620210928-11Operator - Principle - After Jan 10362700INV #150</t>
  </si>
  <si>
    <t>Corbiere and Sons Contracting1009620210928-11L.O.A.3630</t>
  </si>
  <si>
    <t>Corbiere and Sons Contracting1009620210928-11L.O.A.3630INV #150</t>
  </si>
  <si>
    <t>Corbiere and Sons Contracting1009620210928-11Rock Truck - 30 Ton- After Jan 10111518.55</t>
  </si>
  <si>
    <t>Corbiere and Sons Contracting1009620210928-11Rock Truck - 30 Ton- After Jan 10111518.55INV #150</t>
  </si>
  <si>
    <t>Corbiere and Sons Contracting1009620210928-11Light Truck - Pick up- After Jan 102487.5</t>
  </si>
  <si>
    <t>Corbiere and Sons Contracting1009620210928-11Light Truck - Pick up- After Jan 102487.5INV #150</t>
  </si>
  <si>
    <t>Corbiere and Sons Contracting1009620210928-11Excavator - 36 ton- After Jan 10111616.56</t>
  </si>
  <si>
    <t>Corbiere and Sons Contracting1009620210928-11Excavator - 36 ton- After Jan 10111616.56INV #150</t>
  </si>
  <si>
    <t>Corbiere and Sons Contracting1009620210928-11Dozer D6 or equal- After Jan 10111446.28</t>
  </si>
  <si>
    <t>Corbiere and Sons Contracting1009620210928-11Dozer D6 or equal- After Jan 10111446.28INV #150</t>
  </si>
  <si>
    <t>20210928-10</t>
  </si>
  <si>
    <t>Corbiere and Sons Contracting1009520210928-10Labourer - General - After Jan 1012720</t>
  </si>
  <si>
    <t>Corbiere and Sons Contracting1009520210928-10Labourer - General - After Jan 1012720INV #150</t>
  </si>
  <si>
    <t>Corbiere and Sons Contracting1009520210928-10Operator - Principle - After Jan 10604500</t>
  </si>
  <si>
    <t>Corbiere and Sons Contracting1009520210928-10Operator - Principle - After Jan 10604500INV #150</t>
  </si>
  <si>
    <t>Corbiere and Sons Contracting1009520210928-10L.O.A.71470</t>
  </si>
  <si>
    <t>Corbiere and Sons Contracting1009520210928-10L.O.A.71470INV #150</t>
  </si>
  <si>
    <t>Corbiere and Sons Contracting1009520210928-10Foreman121140</t>
  </si>
  <si>
    <t>Corbiere and Sons Contracting1009520210928-10Foreman121140INV #150</t>
  </si>
  <si>
    <t>Corbiere and Sons Contracting1009520210928-10Rock Truck - 30 Ton- After Jan 10111518.55</t>
  </si>
  <si>
    <t>Corbiere and Sons Contracting1009520210928-10Rock Truck - 30 Ton- After Jan 10111518.55INV #150</t>
  </si>
  <si>
    <t>Corbiere and Sons Contracting1009520210928-10Light Truck - Pick up- After Jan 103731.25</t>
  </si>
  <si>
    <t>Corbiere and Sons Contracting1009520210928-10Light Truck - Pick up- After Jan 103731.25INV #150</t>
  </si>
  <si>
    <t>Corbiere and Sons Contracting1009520210928-10ATV - Side by Side w/ roll bar- After Jan 1010184.5</t>
  </si>
  <si>
    <t>Corbiere and Sons Contracting1009520210928-10ATV - Side by Side w/ roll bar- After Jan 1010184.5INV #150</t>
  </si>
  <si>
    <t>Corbiere and Sons Contracting1009520210928-10Excavator Hammer - 30 - 50 ton- After Jan 1011697.18</t>
  </si>
  <si>
    <t>Corbiere and Sons Contracting1009520210928-10Excavator Hammer - 30 - 50 ton- After Jan 1011697.18INV #150</t>
  </si>
  <si>
    <t>Corbiere and Sons Contracting1009520210928-10Excavator - 36 ton- After Jan 10223233.12</t>
  </si>
  <si>
    <t>Corbiere and Sons Contracting1009520210928-10Excavator - 36 ton- After Jan 10223233.12INV #150</t>
  </si>
  <si>
    <t>Corbiere and Sons Contracting1009520210928-10Excavator - 30 ton- After Jan 10111522.95</t>
  </si>
  <si>
    <t>Corbiere and Sons Contracting1009520210928-10Excavator - 30 ton- After Jan 10111522.95INV #150</t>
  </si>
  <si>
    <t>Corbiere and Sons Contracting1009520210928-10Dozer D6 or equal- After Jan 10111446.28</t>
  </si>
  <si>
    <t>Corbiere and Sons Contracting1009520210928-10Dozer D6 or equal- After Jan 10111446.28INV #150</t>
  </si>
  <si>
    <t>20210926-14</t>
  </si>
  <si>
    <t>Billable time for Safety Advisor present in WF6</t>
  </si>
  <si>
    <t>Corbiere and Sons Contracting1006220210926-14L.O.A.0.5105</t>
  </si>
  <si>
    <t>Corbiere and Sons Contracting1006220210926-14L.O.A.0.5105INV #150</t>
  </si>
  <si>
    <t>Corbiere and Sons Contracting1006220210926-14Safety Advisor7595</t>
  </si>
  <si>
    <t>Corbiere and Sons Contracting1006220210926-14Safety Advisor7595INV #150</t>
  </si>
  <si>
    <t>Corbiere and Sons Contracting1006220210926-14Light Truck - Pick up- After Jan 101243.75</t>
  </si>
  <si>
    <t>Corbiere and Sons Contracting1006220210926-14Light Truck - Pick up- After Jan 101243.75INV #150</t>
  </si>
  <si>
    <t>20210926-13</t>
  </si>
  <si>
    <t>Corbiere and Sons Contracting1006120210926-13Operator - Principle - After Jan 10554125</t>
  </si>
  <si>
    <t>Corbiere and Sons Contracting1006120210926-13Operator - Principle - After Jan 10554125INV #150</t>
  </si>
  <si>
    <t>Corbiere and Sons Contracting1006120210926-13Foreman121140</t>
  </si>
  <si>
    <t>Corbiere and Sons Contracting1006120210926-13Foreman121140INV #150</t>
  </si>
  <si>
    <t>Corbiere and Sons Contracting1006120210926-13Rock Truck - 30 Ton- After Jan 10223037.1</t>
  </si>
  <si>
    <t>Corbiere and Sons Contracting1006120210926-13Rock Truck - 30 Ton- After Jan 10223037.1INV #150</t>
  </si>
  <si>
    <t>Corbiere and Sons Contracting1006120210926-13Light Truck - Pick up- After Jan 104975</t>
  </si>
  <si>
    <t>Corbiere and Sons Contracting1006120210926-13Light Truck - Pick up- After Jan 104975INV #150</t>
  </si>
  <si>
    <t>Corbiere and Sons Contracting1006120210926-13Excavator Thumb - 30 - 50 ton- After Jan 1011134.31</t>
  </si>
  <si>
    <t>Corbiere and Sons Contracting1006120210926-13Excavator Thumb - 30 - 50 ton- After Jan 1011134.31INV #150</t>
  </si>
  <si>
    <t>Corbiere and Sons Contracting1006120210926-13Excavator Thumb - 30 - 50 ton- After Jan 10673.26</t>
  </si>
  <si>
    <t>Corbiere and Sons Contracting1006120210926-13Excavator Thumb - 30 - 50 ton- After Jan 10673.26INV #150</t>
  </si>
  <si>
    <t>Corbiere and Sons Contracting1006120210926-13Excavator - 36 ton- After Jan 10111616.56</t>
  </si>
  <si>
    <t>Corbiere and Sons Contracting1006120210926-13Excavator - 36 ton- After Jan 10111616.56INV #150</t>
  </si>
  <si>
    <t>Corbiere and Sons Contracting1006120210926-13Excavator - 36 ton- After Jan 106881.76</t>
  </si>
  <si>
    <t>Corbiere and Sons Contracting1006120210926-13Excavator - 36 ton- After Jan 106881.76INV #150</t>
  </si>
  <si>
    <t>Corbiere and Sons Contracting1006120210926-13Excavator - 30 ton- After Jan 10111522.95</t>
  </si>
  <si>
    <t>Corbiere and Sons Contracting1006120210926-13Excavator - 30 ton- After Jan 10111522.95INV #150</t>
  </si>
  <si>
    <t>Corbiere and Sons Contracting1006120210926-13Dozer D6 or equal- After Jan 10111446.28</t>
  </si>
  <si>
    <t>Corbiere and Sons Contracting1006120210926-13Dozer D6 or equal- After Jan 10111446.28INV #150</t>
  </si>
  <si>
    <t>20210925-8</t>
  </si>
  <si>
    <t>Corbiere and Sons Contracting1004120210925-8Labourer - General - After Jan 106360</t>
  </si>
  <si>
    <t>Corbiere and Sons Contracting1004120210925-8Labourer - General - After Jan 106360INV #150</t>
  </si>
  <si>
    <t>Corbiere and Sons Contracting1004120210925-8Operator - Principle - After Jan 10423150</t>
  </si>
  <si>
    <t>Corbiere and Sons Contracting1004120210925-8Operator - Principle - After Jan 10423150INV #150</t>
  </si>
  <si>
    <t>Corbiere and Sons Contracting1004120210925-8L.O.A.51050</t>
  </si>
  <si>
    <t>Corbiere and Sons Contracting1004120210925-8L.O.A.51050INV #150</t>
  </si>
  <si>
    <t>Corbiere and Sons Contracting1004120210925-8Rock Truck - 30 Ton- After Jan 10111518.55</t>
  </si>
  <si>
    <t>Corbiere and Sons Contracting1004120210925-8Rock Truck - 30 Ton- After Jan 10111518.55INV #150</t>
  </si>
  <si>
    <t>Corbiere and Sons Contracting1004120210925-8Light Truck - Pick up- After Jan 102487.5</t>
  </si>
  <si>
    <t>Corbiere and Sons Contracting1004120210925-8Light Truck - Pick up- After Jan 102487.5INV #150</t>
  </si>
  <si>
    <t>Corbiere and Sons Contracting1004120210925-8Excavator Thumb - 30 - 50 ton- After Jan 105.567.155</t>
  </si>
  <si>
    <t>Corbiere and Sons Contracting1004120210925-8Excavator Thumb - 30 - 50 ton- After Jan 105.567.155INV #150</t>
  </si>
  <si>
    <t>Corbiere and Sons Contracting1004120210925-8Excavator - 30 ton- After Jan 105.5761.475</t>
  </si>
  <si>
    <t>Corbiere and Sons Contracting1004120210925-8Excavator - 30 ton- After Jan 105.5761.475INV #150</t>
  </si>
  <si>
    <t>Corbiere and Sons Contracting1004120210925-8Excavator - 30 ton- After Jan 10111522.95</t>
  </si>
  <si>
    <t>Corbiere and Sons Contracting1004120210925-8Excavator - 30 ton- After Jan 10111522.95INV #150</t>
  </si>
  <si>
    <t>Corbiere and Sons Contracting1004120210925-8Dozer D6 or equal- After Jan 10111446.28</t>
  </si>
  <si>
    <t>Corbiere and Sons Contracting1004120210925-8Dozer D6 or equal- After Jan 10111446.28INV #150</t>
  </si>
  <si>
    <t>20210925-7</t>
  </si>
  <si>
    <t>Corbiere and Sons Contracting1004020210925-7Operator - Principle - After Jan 10725400</t>
  </si>
  <si>
    <t>Corbiere and Sons Contracting1004020210925-7Operator - Principle - After Jan 10725400INV #150</t>
  </si>
  <si>
    <t>Corbiere and Sons Contracting1004020210925-7L.O.A.71470</t>
  </si>
  <si>
    <t>Corbiere and Sons Contracting1004020210925-7L.O.A.71470INV #150</t>
  </si>
  <si>
    <t>Corbiere and Sons Contracting1004020210925-7Foreman121140</t>
  </si>
  <si>
    <t>Corbiere and Sons Contracting1004020210925-7Foreman121140INV #150</t>
  </si>
  <si>
    <t>Corbiere and Sons Contracting1004020210925-7Rock Truck - 30 Ton- After Jan 10334555.65</t>
  </si>
  <si>
    <t>Corbiere and Sons Contracting1004020210925-7Rock Truck - 30 Ton- After Jan 10334555.65INV #150</t>
  </si>
  <si>
    <t>Corbiere and Sons Contracting1004020210925-7Light Truck - Pick up- After Jan 104975</t>
  </si>
  <si>
    <t>Corbiere and Sons Contracting1004020210925-7Light Truck - Pick up- After Jan 104975INV #150</t>
  </si>
  <si>
    <t>Corbiere and Sons Contracting1004020210925-7ATV - Side by Side w/ roll bar- After Jan 1010184.5</t>
  </si>
  <si>
    <t>Corbiere and Sons Contracting1004020210925-7ATV - Side by Side w/ roll bar- After Jan 1010184.5INV #150</t>
  </si>
  <si>
    <t>Corbiere and Sons Contracting1004020210925-7Excavator Thumb - 30 - 50 ton- After Jan 1011134.31</t>
  </si>
  <si>
    <t>Corbiere and Sons Contracting1004020210925-7Excavator Thumb - 30 - 50 ton- After Jan 1011134.31INV #150</t>
  </si>
  <si>
    <t>Corbiere and Sons Contracting1004020210925-7Excavator - 36 ton- After Jan 10111616.56</t>
  </si>
  <si>
    <t>Corbiere and Sons Contracting1004020210925-7Excavator - 36 ton- After Jan 10111616.56INV #150</t>
  </si>
  <si>
    <t>Corbiere and Sons Contracting1004020210925-7Excavator - 30 ton- After Jan 10111522.95</t>
  </si>
  <si>
    <t>Corbiere and Sons Contracting1004020210925-7Excavator - 30 ton- After Jan 10111522.95INV #150</t>
  </si>
  <si>
    <t>Corbiere and Sons Contracting1004020210925-7Dozer D6 or equal- After Jan 10111446.28</t>
  </si>
  <si>
    <t>Corbiere and Sons Contracting1004020210925-7Dozer D6 or equal- After Jan 10111446.28INV #150</t>
  </si>
  <si>
    <t>20210925-6</t>
  </si>
  <si>
    <t>Corbiere and Sons Contracting1003920210925-6Operator - Principle - After Jan 10362700</t>
  </si>
  <si>
    <t>Corbiere and Sons Contracting1003920210925-6Operator - Principle - After Jan 10362700INV #150</t>
  </si>
  <si>
    <t>Corbiere and Sons Contracting1003920210925-6L.O.A.3630</t>
  </si>
  <si>
    <t>Corbiere and Sons Contracting1003920210925-6L.O.A.3630INV #150</t>
  </si>
  <si>
    <t>Corbiere and Sons Contracting1003920210925-6Light Truck - Pick up- After Jan 102487.5</t>
  </si>
  <si>
    <t>Corbiere and Sons Contracting1003920210925-6Light Truck - Pick up- After Jan 102487.5INV #150</t>
  </si>
  <si>
    <t>Corbiere and Sons Contracting1003920210925-6Excavator Thumb - 30 - 50 ton- After Jan 1011134.31</t>
  </si>
  <si>
    <t>Corbiere and Sons Contracting1003920210925-6Excavator Thumb - 30 - 50 ton- After Jan 1011134.31INV #150</t>
  </si>
  <si>
    <t>Corbiere and Sons Contracting1003920210925-6Excavator - 36 ton- After Jan 10101469.6</t>
  </si>
  <si>
    <t>Corbiere and Sons Contracting1003920210925-6Excavator - 36 ton- After Jan 10101469.6INV #150</t>
  </si>
  <si>
    <t>Corbiere and Sons Contracting1003920210925-6Excavator - 30 ton- After Jan 10111522.95</t>
  </si>
  <si>
    <t>Corbiere and Sons Contracting1003920210925-6Excavator - 30 ton- After Jan 10111522.95INV #150</t>
  </si>
  <si>
    <t>Corbiere and Sons Contracting1003920210925-6Dozer D6 or equal- After Jan 10111446.28</t>
  </si>
  <si>
    <t>Corbiere and Sons Contracting1003920210925-6Dozer D6 or equal- After Jan 10111446.28INV #150</t>
  </si>
  <si>
    <t>20210925-16</t>
  </si>
  <si>
    <t>Corbiere and Sons Contracting1004920210925-16L.O.A.0.5105</t>
  </si>
  <si>
    <t>Corbiere and Sons Contracting1004920210925-16L.O.A.0.5105INV #150</t>
  </si>
  <si>
    <t>Corbiere and Sons Contracting1004920210925-16Safety Advisor7595</t>
  </si>
  <si>
    <t>Corbiere and Sons Contracting1004920210925-16Safety Advisor7595INV #150</t>
  </si>
  <si>
    <t>Corbiere and Sons Contracting1004920210925-16Light Truck - Pick up- After Jan 101243.75</t>
  </si>
  <si>
    <t>Corbiere and Sons Contracting1004920210925-16Light Truck - Pick up- After Jan 101243.75INV #150</t>
  </si>
  <si>
    <t>20210925-15</t>
  </si>
  <si>
    <t>Corbiere and Sons Contracting1004820210925-15Operator - Principle - After Jan 10403000</t>
  </si>
  <si>
    <t>Corbiere and Sons Contracting1004820210925-15Operator - Principle - After Jan 10403000INV #150</t>
  </si>
  <si>
    <t>Corbiere and Sons Contracting1004820210925-15Foreman4380</t>
  </si>
  <si>
    <t>Corbiere and Sons Contracting1004820210925-15Foreman4380INV #150</t>
  </si>
  <si>
    <t>Corbiere and Sons Contracting1004820210925-15Rock Truck - 30 Ton- After Jan 10111518.55</t>
  </si>
  <si>
    <t>Corbiere and Sons Contracting1004820210925-15Rock Truck - 30 Ton- After Jan 10111518.55INV #150</t>
  </si>
  <si>
    <t>Corbiere and Sons Contracting1004820210925-15Light Truck - Pick up- After Jan 104975</t>
  </si>
  <si>
    <t>Corbiere and Sons Contracting1004820210925-15Light Truck - Pick up- After Jan 104975INV #150</t>
  </si>
  <si>
    <t>Corbiere and Sons Contracting1004820210925-15Excavator Thumb - 30 - 50 ton- After Jan 10336.63</t>
  </si>
  <si>
    <t>Corbiere and Sons Contracting1004820210925-15Excavator Thumb - 30 - 50 ton- After Jan 10336.63INV #150</t>
  </si>
  <si>
    <t>Corbiere and Sons Contracting1004820210925-15Excavator Thumb - 30 - 50 ton- After Jan 109109.89</t>
  </si>
  <si>
    <t>Corbiere and Sons Contracting1004820210925-15Excavator Thumb - 30 - 50 ton- After Jan 109109.89INV #150</t>
  </si>
  <si>
    <t>Corbiere and Sons Contracting1004820210925-15Excavator Thumb - 30 - 50 ton- After Jan 1011134.31</t>
  </si>
  <si>
    <t>Corbiere and Sons Contracting1004820210925-15Excavator Thumb - 30 - 50 ton- After Jan 1011134.31INV #150</t>
  </si>
  <si>
    <t>Corbiere and Sons Contracting1004820210925-15Excavator - 36 ton- After Jan 103440.88</t>
  </si>
  <si>
    <t>Corbiere and Sons Contracting1004820210925-15Excavator - 36 ton- After Jan 103440.88INV #150</t>
  </si>
  <si>
    <t>Corbiere and Sons Contracting1004820210925-15Excavator - 36 ton- After Jan 1091322.64</t>
  </si>
  <si>
    <t>Corbiere and Sons Contracting1004820210925-15Excavator - 36 ton- After Jan 1091322.64INV #150</t>
  </si>
  <si>
    <t>Corbiere and Sons Contracting1004820210925-15Excavator - 30 ton- After Jan 10111522.95</t>
  </si>
  <si>
    <t>Corbiere and Sons Contracting1004820210925-15Excavator - 30 ton- After Jan 10111522.95INV #150</t>
  </si>
  <si>
    <t>Corbiere and Sons Contracting1004820210925-15Dozer D6 or equal- After Jan 10111446.28</t>
  </si>
  <si>
    <t>Corbiere and Sons Contracting1004820210925-15Dozer D6 or equal- After Jan 10111446.28INV #150</t>
  </si>
  <si>
    <t>20210925-14</t>
  </si>
  <si>
    <t>Corbiere and Sons Contracting1004720210925-14Labourer - General - After Jan 10241440</t>
  </si>
  <si>
    <t>Corbiere and Sons Contracting1004720210925-14Labourer - General - After Jan 10241440INV #150</t>
  </si>
  <si>
    <t>Corbiere and Sons Contracting1004720210925-14Driver - AZ - After Jan 1012840</t>
  </si>
  <si>
    <t>Corbiere and Sons Contracting1004720210925-14Driver - AZ - After Jan 1012840INV #150</t>
  </si>
  <si>
    <t>Corbiere and Sons Contracting1004720210925-14Operator - Principle - After Jan 10413075</t>
  </si>
  <si>
    <t>Corbiere and Sons Contracting1004720210925-14Operator - Principle - After Jan 10413075INV #150</t>
  </si>
  <si>
    <t>Corbiere and Sons Contracting1004720210925-14L.O.A.81680</t>
  </si>
  <si>
    <t>Corbiere and Sons Contracting1004720210925-14L.O.A.81680INV #150</t>
  </si>
  <si>
    <t>Corbiere and Sons Contracting1004720210925-14Foreman121140</t>
  </si>
  <si>
    <t>Corbiere and Sons Contracting1004720210925-14Foreman121140INV #150</t>
  </si>
  <si>
    <t>Corbiere and Sons Contracting1004720210925-14Tractor Trailer - 60 Ton- After Jan 10121468.68</t>
  </si>
  <si>
    <t>Corbiere and Sons Contracting1004720210925-14Tractor Trailer - 60 Ton- After Jan 10121468.68INV #150</t>
  </si>
  <si>
    <t>Corbiere and Sons Contracting1004720210925-14Rock Truck - 30 Ton- After Jan 109.51311.475</t>
  </si>
  <si>
    <t>Corbiere and Sons Contracting1004720210925-14Rock Truck - 30 Ton- After Jan 109.51311.475INV #150</t>
  </si>
  <si>
    <t>Corbiere and Sons Contracting1004720210925-14Light Truck - Pick up- After Jan 103731.25</t>
  </si>
  <si>
    <t>Corbiere and Sons Contracting1004720210925-14Light Truck - Pick up- After Jan 103731.25INV #150</t>
  </si>
  <si>
    <t>Corbiere and Sons Contracting1004720210925-14Excavator Thumb - 30 - 50 ton- After Jan 109109.89</t>
  </si>
  <si>
    <t>Corbiere and Sons Contracting1004720210925-14Excavator Thumb - 30 - 50 ton- After Jan 109109.89INV #150</t>
  </si>
  <si>
    <t>Corbiere and Sons Contracting1004720210925-14Excavator - 36 ton- After Jan 1091322.64</t>
  </si>
  <si>
    <t>Corbiere and Sons Contracting1004720210925-14Excavator - 36 ton- After Jan 1091322.64INV #150</t>
  </si>
  <si>
    <t>Corbiere and Sons Contracting1004720210925-14Dozer D6 or equal- After Jan 10111446.28</t>
  </si>
  <si>
    <t>Corbiere and Sons Contracting1004720210925-14Dozer D6 or equal- After Jan 10111446.28INV #150</t>
  </si>
  <si>
    <t>20210925-13</t>
  </si>
  <si>
    <t>Corbiere and Sons Contracting1004620210925-13Operator - Principle - After Jan 1012900</t>
  </si>
  <si>
    <t>Corbiere and Sons Contracting1004620210925-13Operator - Principle - After Jan 1012900INV #150</t>
  </si>
  <si>
    <t>Corbiere and Sons Contracting1004620210925-13L.O.A.1210</t>
  </si>
  <si>
    <t>Corbiere and Sons Contracting1004620210925-13L.O.A.1210INV #150</t>
  </si>
  <si>
    <t>Corbiere and Sons Contracting1004620210925-13Light Truck - Pick up- After Jan 101243.75</t>
  </si>
  <si>
    <t>Corbiere and Sons Contracting1004620210925-13Light Truck - Pick up- After Jan 101243.75INV #150</t>
  </si>
  <si>
    <t>Corbiere and Sons Contracting1004620210925-13Excavator - 36 ton- After Jan 10111616.56</t>
  </si>
  <si>
    <t>Corbiere and Sons Contracting1004620210925-13Excavator - 36 ton- After Jan 10111616.56INV #150</t>
  </si>
  <si>
    <t>20210925-12</t>
  </si>
  <si>
    <t>Corbiere and Sons Contracting1004520210925-12Operator - Principle - After Jan 10423150</t>
  </si>
  <si>
    <t>Corbiere and Sons Contracting1004520210925-12Operator - Principle - After Jan 10423150INV #150</t>
  </si>
  <si>
    <t>Corbiere and Sons Contracting1004520210925-12L.O.A.51050</t>
  </si>
  <si>
    <t>Corbiere and Sons Contracting1004520210925-12L.O.A.51050INV #150</t>
  </si>
  <si>
    <t>Corbiere and Sons Contracting1004520210925-12Foreman121140</t>
  </si>
  <si>
    <t>Corbiere and Sons Contracting1004520210925-12Foreman121140INV #150</t>
  </si>
  <si>
    <t>Corbiere and Sons Contracting1004520210925-12Rock Truck - 30 Ton- After Jan 10152070.75</t>
  </si>
  <si>
    <t>Corbiere and Sons Contracting1004520210925-12Rock Truck - 30 Ton- After Jan 10152070.75INV #150</t>
  </si>
  <si>
    <t>Corbiere and Sons Contracting1004520210925-12Light Truck - Pick up- After Jan 103731.25</t>
  </si>
  <si>
    <t>Corbiere and Sons Contracting1004520210925-12Light Truck - Pick up- After Jan 103731.25INV #150</t>
  </si>
  <si>
    <t>Corbiere and Sons Contracting1004520210925-12Excavator Thumb - 30 - 50 ton- After Jan 10897.68</t>
  </si>
  <si>
    <t>Corbiere and Sons Contracting1004520210925-12Excavator Thumb - 30 - 50 ton- After Jan 10897.68INV #150</t>
  </si>
  <si>
    <t>Corbiere and Sons Contracting1004520210925-12Excavator - 36 ton- After Jan 1081175.68</t>
  </si>
  <si>
    <t>Corbiere and Sons Contracting1004520210925-12Excavator - 36 ton- After Jan 1081175.68INV #150</t>
  </si>
  <si>
    <t>Corbiere and Sons Contracting1004520210925-12Dozer D6 or equal- After Jan 107920.36</t>
  </si>
  <si>
    <t>Corbiere and Sons Contracting1004520210925-12Dozer D6 or equal- After Jan 107920.36INV #150</t>
  </si>
  <si>
    <t>20210925-11</t>
  </si>
  <si>
    <t>Road Building activities from Little Pic River</t>
  </si>
  <si>
    <t>Corbiere and Sons Contracting1004420210925-11Operator - Principle - After Jan 1012900</t>
  </si>
  <si>
    <t>Corbiere and Sons Contracting1004420210925-11Operator - Principle - After Jan 1012900INV #150</t>
  </si>
  <si>
    <t>Corbiere and Sons Contracting1004420210925-11L.O.A.1210</t>
  </si>
  <si>
    <t>Corbiere and Sons Contracting1004420210925-11L.O.A.1210INV #150</t>
  </si>
  <si>
    <t>Corbiere and Sons Contracting1004420210925-11Excavator Thumb - 30 - 50 ton- After Jan 1011134.31</t>
  </si>
  <si>
    <t>Corbiere and Sons Contracting1004420210925-11Excavator Thumb - 30 - 50 ton- After Jan 1011134.31INV #150</t>
  </si>
  <si>
    <t>Corbiere and Sons Contracting1004420210925-11Excavator - 36 ton- After Jan 10111616.56</t>
  </si>
  <si>
    <t>Corbiere and Sons Contracting1004420210925-11Excavator - 36 ton- After Jan 10111616.56INV #150</t>
  </si>
  <si>
    <t>20210925-10-R1</t>
  </si>
  <si>
    <t>Corbiere and Sons Contracting1004320210925-10-R1Operator - Principle - After Jan 10584350</t>
  </si>
  <si>
    <t>Corbiere and Sons Contracting1004320210925-10-R1Operator - Principle - After Jan 10584350INV #150</t>
  </si>
  <si>
    <t>Corbiere and Sons Contracting1004320210925-10-R1L.O.A.61260</t>
  </si>
  <si>
    <t>Corbiere and Sons Contracting1004320210925-10-R1L.O.A.61260INV #150</t>
  </si>
  <si>
    <t>Corbiere and Sons Contracting1004320210925-10-R1Foreman121140</t>
  </si>
  <si>
    <t>Corbiere and Sons Contracting1004320210925-10-R1Foreman121140INV #150</t>
  </si>
  <si>
    <t>Corbiere and Sons Contracting1004320210925-10-R1Rock Truck - 30 Ton- After Jan 10111518.55</t>
  </si>
  <si>
    <t>Corbiere and Sons Contracting1004320210925-10-R1Rock Truck - 30 Ton- After Jan 10111518.55INV #150</t>
  </si>
  <si>
    <t>Corbiere and Sons Contracting1004320210925-10-R1Light Truck - Pick up- After Jan 103731.25</t>
  </si>
  <si>
    <t>Corbiere and Sons Contracting1004320210925-10-R1Light Truck - Pick up- After Jan 103731.25INV #150</t>
  </si>
  <si>
    <t>Corbiere and Sons Contracting1004320210925-10-R1ATV - Side by Side w/ roll bar- After Jan 1010184.5</t>
  </si>
  <si>
    <t>Corbiere and Sons Contracting1004320210925-10-R1ATV - Side by Side w/ roll bar- After Jan 1010184.5INV #150</t>
  </si>
  <si>
    <t>Corbiere and Sons Contracting1004320210925-10-R1Excavator Hammer - 30 - 50 ton- After Jan 1011697.18</t>
  </si>
  <si>
    <t>Corbiere and Sons Contracting1004320210925-10-R1Excavator Hammer - 30 - 50 ton- After Jan 1011697.18INV #150</t>
  </si>
  <si>
    <t>Corbiere and Sons Contracting1004320210925-10-R1Excavator - 36 ton- After Jan 10111616.56</t>
  </si>
  <si>
    <t>Corbiere and Sons Contracting1004320210925-10-R1Excavator - 36 ton- After Jan 10111616.56INV #150</t>
  </si>
  <si>
    <t>Corbiere and Sons Contracting1004320210925-10-R1Excavator - 30 ton- After Jan 10111522.95</t>
  </si>
  <si>
    <t>Corbiere and Sons Contracting1004320210925-10-R1Excavator - 30 ton- After Jan 10111522.95INV #150</t>
  </si>
  <si>
    <t>Corbiere and Sons Contracting1004320210925-10-R1Dozer D6 or equal- After Jan 1081051.84</t>
  </si>
  <si>
    <t>Corbiere and Sons Contracting1004320210925-10-R1Dozer D6 or equal- After Jan 1081051.84INV #150</t>
  </si>
  <si>
    <t>20211001-17</t>
  </si>
  <si>
    <t>Float brought mats over to Dead Horse</t>
  </si>
  <si>
    <t>Corbiere and Sons Contracting1014720211001-17Driver - AZ - After Jan 103210</t>
  </si>
  <si>
    <t>Corbiere and Sons Contracting1014720211001-17Driver - AZ - After Jan 103210INV #150</t>
  </si>
  <si>
    <t>Corbiere and Sons Contracting1014720211001-17Tractor Trailer - 60 Ton- After Jan 103367.17</t>
  </si>
  <si>
    <t>Corbiere and Sons Contracting1014720211001-17Tractor Trailer - 60 Ton- After Jan 103367.17INV #150</t>
  </si>
  <si>
    <t>20211001-12</t>
  </si>
  <si>
    <t>Rig and swamps mats being delivered, unloaded and dragged to site</t>
  </si>
  <si>
    <t>Corbiere and Sons Contracting1014220211001-12Driver - AZ - After Jan 103210</t>
  </si>
  <si>
    <t>Corbiere and Sons Contracting1014220211001-12Driver - AZ - After Jan 103210INV #150</t>
  </si>
  <si>
    <t>Corbiere and Sons Contracting1014220211001-12Operator - Principle - After Jan 106450</t>
  </si>
  <si>
    <t>Corbiere and Sons Contracting1014220211001-12Operator - Principle - After Jan 106450INV #150</t>
  </si>
  <si>
    <t>Corbiere and Sons Contracting1014220211001-12L.O.A.1210</t>
  </si>
  <si>
    <t>Corbiere and Sons Contracting1014220211001-12L.O.A.1210INV #150</t>
  </si>
  <si>
    <t>Corbiere and Sons Contracting1014220211001-12Tractor Trailer - 60 Ton- After Jan 103367.17</t>
  </si>
  <si>
    <t>Corbiere and Sons Contracting1014220211001-12Tractor Trailer - 60 Ton- After Jan 103367.17INV #150</t>
  </si>
  <si>
    <t>Corbiere and Sons Contracting1014220211001-12Excavator - 36 ton- After Jan 103440.88</t>
  </si>
  <si>
    <t>Corbiere and Sons Contracting1014220211001-12Excavator - 36 ton- After Jan 103440.88INV #150</t>
  </si>
  <si>
    <t>Corbiere and Sons Contracting1014220211001-12Dozer D6 or equal- After Jan 103394.44</t>
  </si>
  <si>
    <t>Corbiere and Sons Contracting1014220211001-12Dozer D6 or equal- After Jan 103394.44INV #150</t>
  </si>
  <si>
    <t>20210929-11</t>
  </si>
  <si>
    <t>Float delivered mats to Del Lake - OP unloaded</t>
  </si>
  <si>
    <t>Corbiere and Sons Contracting1011120210929-11Driver - AZ - After Jan 1012840</t>
  </si>
  <si>
    <t>Corbiere and Sons Contracting1011120210929-11Driver - AZ - After Jan 1012840INV #150</t>
  </si>
  <si>
    <t>Corbiere and Sons Contracting1011120210929-11Operator - Principle - After Jan 105375</t>
  </si>
  <si>
    <t>Corbiere and Sons Contracting1011120210929-11Operator - Principle - After Jan 105375INV #150</t>
  </si>
  <si>
    <t>Corbiere and Sons Contracting1011120210929-11L.O.A.2420</t>
  </si>
  <si>
    <t>Corbiere and Sons Contracting1011120210929-11L.O.A.2420INV #150</t>
  </si>
  <si>
    <t>Corbiere and Sons Contracting1011120210929-11Tractor Trailer - 60 Ton- After Jan 10121468.68</t>
  </si>
  <si>
    <t>Corbiere and Sons Contracting1011120210929-11Tractor Trailer - 60 Ton- After Jan 10121468.68INV #150</t>
  </si>
  <si>
    <t>Corbiere and Sons Contracting1011120210929-11Excavator - 36 ton- After Jan 102293.92</t>
  </si>
  <si>
    <t>Corbiere and Sons Contracting1011120210929-11Excavator - 36 ton- After Jan 102293.92INV #150</t>
  </si>
  <si>
    <t>20211004-8</t>
  </si>
  <si>
    <t>Road maintenance activities on Hare Lake road</t>
  </si>
  <si>
    <t>Corbiere and Sons Contracting1018520211004-8Operator - Principle - After Jan 107525</t>
  </si>
  <si>
    <t>Corbiere and Sons Contracting1018520211004-8Operator - Principle - After Jan 107525INV #150</t>
  </si>
  <si>
    <t>CZ - All Season Access Maintenance</t>
  </si>
  <si>
    <t>Corbiere and Sons Contracting1018520211004-8L.O.A.1210</t>
  </si>
  <si>
    <t>Corbiere and Sons Contracting1018520211004-8L.O.A.1210INV #150</t>
  </si>
  <si>
    <t>Corbiere and Sons Contracting1018520211004-8Excavator - 30 ton- After Jan 106830.7</t>
  </si>
  <si>
    <t>Corbiere and Sons Contracting1018520211004-8Excavator - 30 ton- After Jan 106830.7INV #150</t>
  </si>
  <si>
    <t>20211004-5</t>
  </si>
  <si>
    <t>4 Padda Trucks and 1 Valentino Truck hauling from Cress Pit to Del Lake Road</t>
  </si>
  <si>
    <t>Corbiere and Sons Contracting1018220211004-5Driver - AZ - After Jan 1012.5875</t>
  </si>
  <si>
    <t>Corbiere and Sons Contracting1018220211004-5Driver - AZ - After Jan 1012.5875INV #150</t>
  </si>
  <si>
    <t>Corbiere and Sons Contracting1018220211004-5Driver - AZ - After Jan 10443080</t>
  </si>
  <si>
    <t>Corbiere and Sons Contracting1018220211004-5Driver - AZ - After Jan 10443080INV #150</t>
  </si>
  <si>
    <t>Corbiere and Sons Contracting1018220211004-5L.O.A.4840</t>
  </si>
  <si>
    <t>Corbiere and Sons Contracting1018220211004-5L.O.A.4840INV #150</t>
  </si>
  <si>
    <t>Corbiere and Sons Contracting1018220211004-5Dump - Triaxle- After Jan 1012.5690</t>
  </si>
  <si>
    <t>Corbiere and Sons Contracting1018220211004-5Dump - Triaxle- After Jan 1012.5690INV #150</t>
  </si>
  <si>
    <t>Corbiere and Sons Contracting1018220211004-5Dump - Triaxle- After Jan 10442428.8</t>
  </si>
  <si>
    <t>Corbiere and Sons Contracting1018220211004-5Dump - Triaxle- After Jan 10442428.8INV #150</t>
  </si>
  <si>
    <t>20211004-4</t>
  </si>
  <si>
    <t>7 Padda Trucks hauling from Cress Pit to Neys Road</t>
  </si>
  <si>
    <t>Corbiere and Sons Contracting1018120211004-4Driver - AZ - After Jan 1077.55425</t>
  </si>
  <si>
    <t>Corbiere and Sons Contracting1018120211004-4Driver - AZ - After Jan 1077.55425INV #150</t>
  </si>
  <si>
    <t>Corbiere and Sons Contracting1018120211004-4L.O.A.71470</t>
  </si>
  <si>
    <t>Corbiere and Sons Contracting1018120211004-4L.O.A.71470INV #150</t>
  </si>
  <si>
    <t>Corbiere and Sons Contracting1018120211004-4Dump - Triaxle- After Jan 1077.54278</t>
  </si>
  <si>
    <t>Corbiere and Sons Contracting1018120211004-4Dump - Triaxle- After Jan 1077.54278INV #150</t>
  </si>
  <si>
    <t>20211004-15</t>
  </si>
  <si>
    <t>Corbiere and Sons Contracting1019220211004-15Operator - Principle - After Jan 1012900</t>
  </si>
  <si>
    <t>Corbiere and Sons Contracting1019220211004-15Operator - Principle - After Jan 1012900INV #150</t>
  </si>
  <si>
    <t>Corbiere and Sons Contracting1019220211004-15Rock Truck - 30 Ton- After Jan 10111518.55</t>
  </si>
  <si>
    <t>Corbiere and Sons Contracting1019220211004-15Rock Truck - 30 Ton- After Jan 10111518.55INV #150</t>
  </si>
  <si>
    <t>20211003-5</t>
  </si>
  <si>
    <t>8 Padda Trucks hauling from Cress Pit to Del Lake Road</t>
  </si>
  <si>
    <t>Corbiere and Sons Contracting1016920211003-5Driver - AZ - After Jan 10926440</t>
  </si>
  <si>
    <t>Corbiere and Sons Contracting1016920211003-5Driver - AZ - After Jan 10926440INV #150</t>
  </si>
  <si>
    <t>Corbiere and Sons Contracting1016920211003-5L.O.A.81680</t>
  </si>
  <si>
    <t>Corbiere and Sons Contracting1016920211003-5L.O.A.81680INV #150</t>
  </si>
  <si>
    <t>Corbiere and Sons Contracting1016920211003-5Dump - Triaxle- After Jan 10925078.4</t>
  </si>
  <si>
    <t>Corbiere and Sons Contracting1016920211003-5Dump - Triaxle- After Jan 10925078.4INV #150</t>
  </si>
  <si>
    <t>20211003-4</t>
  </si>
  <si>
    <t>4 Padda Trucks hauling from Cress Pit to Neys Road</t>
  </si>
  <si>
    <t>Corbiere and Sons Contracting1016820211003-4Driver - AZ - After Jan 10463220</t>
  </si>
  <si>
    <t>Corbiere and Sons Contracting1016820211003-4Driver - AZ - After Jan 10463220INV #150</t>
  </si>
  <si>
    <t>Corbiere and Sons Contracting1016820211003-4L.O.A.4840</t>
  </si>
  <si>
    <t>Corbiere and Sons Contracting1016820211003-4L.O.A.4840INV #150</t>
  </si>
  <si>
    <t>Corbiere and Sons Contracting1016820211003-4Dump - Triaxle- After Jan 10462539.2</t>
  </si>
  <si>
    <t>Corbiere and Sons Contracting1016820211003-4Dump - Triaxle- After Jan 10462539.2INV #150</t>
  </si>
  <si>
    <t>20211003-3</t>
  </si>
  <si>
    <t>Gravel Hauling to Hare Lake road stockpile from Cress Pit (4 Trucks Hauling)</t>
  </si>
  <si>
    <t>C256-C267</t>
  </si>
  <si>
    <t>Corbiere and Sons Contracting1016720211003-3Labourer - General - After Jan 1012720</t>
  </si>
  <si>
    <t>Corbiere and Sons Contracting1016720211003-3Labourer - General - After Jan 1012720INV #150</t>
  </si>
  <si>
    <t>Corbiere and Sons Contracting1016720211003-3Driver - AZ - After Jan 1041.52905</t>
  </si>
  <si>
    <t>Corbiere and Sons Contracting1016720211003-3Driver - AZ - After Jan 1041.52905INV #150</t>
  </si>
  <si>
    <t>Corbiere and Sons Contracting1016720211003-3L.O.A.51050</t>
  </si>
  <si>
    <t>Corbiere and Sons Contracting1016720211003-3L.O.A.51050INV #150</t>
  </si>
  <si>
    <t>Corbiere and Sons Contracting1016720211003-3Light Truck - Pick up- After Jan 101243.75</t>
  </si>
  <si>
    <t>Corbiere and Sons Contracting1016720211003-3Light Truck - Pick up- After Jan 101243.75INV #150</t>
  </si>
  <si>
    <t>Corbiere and Sons Contracting1016720211003-3Dump - Triaxle- After Jan 1041.52290.8</t>
  </si>
  <si>
    <t>Corbiere and Sons Contracting1016720211003-3Dump - Triaxle- After Jan 1041.52290.8INV #150</t>
  </si>
  <si>
    <t>20211002-5</t>
  </si>
  <si>
    <t>3 Padda Trucks, 1 Valentino and 1 Alan Hurd truck hauling from Jackfish Pit to Del West</t>
  </si>
  <si>
    <t>Corbiere and Sons Contracting1015420211002-5Driver - AZ - After Jan 1012840</t>
  </si>
  <si>
    <t>Corbiere and Sons Contracting1015420211002-5Driver - AZ - After Jan 1012840INV #150</t>
  </si>
  <si>
    <t>Corbiere and Sons Contracting1015420211002-5Driver - AZ - After Jan 1034.52415</t>
  </si>
  <si>
    <t>Corbiere and Sons Contracting1015420211002-5Driver - AZ - After Jan 1034.52415INV #150</t>
  </si>
  <si>
    <t>Corbiere and Sons Contracting1015420211002-5Driver - AZ - After Jan 1012.5875</t>
  </si>
  <si>
    <t>Corbiere and Sons Contracting1015420211002-5Driver - AZ - After Jan 1012.5875INV #150</t>
  </si>
  <si>
    <t>Corbiere and Sons Contracting1015420211002-5L.O.A.3630</t>
  </si>
  <si>
    <t>Corbiere and Sons Contracting1015420211002-5L.O.A.3630INV #150</t>
  </si>
  <si>
    <t>Corbiere and Sons Contracting1015420211002-5Dump - Triaxle- After Jan 1012662.4</t>
  </si>
  <si>
    <t>Corbiere and Sons Contracting1015420211002-5Dump - Triaxle- After Jan 1012662.4INV #150</t>
  </si>
  <si>
    <t>Corbiere and Sons Contracting1015420211002-5Dump - Triaxle- After Jan 1034.51904.4</t>
  </si>
  <si>
    <t>Corbiere and Sons Contracting1015420211002-5Dump - Triaxle- After Jan 1034.51904.4INV #150</t>
  </si>
  <si>
    <t>Corbiere and Sons Contracting1015420211002-5Dump - Triaxle- After Jan 1012.5690</t>
  </si>
  <si>
    <t>Corbiere and Sons Contracting1015420211002-5Dump - Triaxle- After Jan 1012.5690INV #150</t>
  </si>
  <si>
    <t>20211002-4</t>
  </si>
  <si>
    <t>Corbiere and Sons Contracting1015320211002-4Driver - AZ - After Jan 10463220</t>
  </si>
  <si>
    <t>Corbiere and Sons Contracting1015320211002-4Driver - AZ - After Jan 10463220INV #150</t>
  </si>
  <si>
    <t>Corbiere and Sons Contracting1015320211002-4L.O.A.4840</t>
  </si>
  <si>
    <t>Corbiere and Sons Contracting1015320211002-4L.O.A.4840INV #150</t>
  </si>
  <si>
    <t>Corbiere and Sons Contracting1015320211002-4Dump - Triaxle- After Jan 10462539.2</t>
  </si>
  <si>
    <t>Corbiere and Sons Contracting1015320211002-4Dump - Triaxle- After Jan 10462539.2INV #150</t>
  </si>
  <si>
    <t>20211002-3</t>
  </si>
  <si>
    <t>Gravel Hauling to Hare Lake road stockpile from Cress Pit (9 trucks working - 4 travel)</t>
  </si>
  <si>
    <t>Corbiere and Sons Contracting1015220211002-3Labourer - General - After Jan 1012720</t>
  </si>
  <si>
    <t>Corbiere and Sons Contracting1015220211002-3Labourer - General - After Jan 1012720INV #150</t>
  </si>
  <si>
    <t>Corbiere and Sons Contracting1015220211002-3Driver - AZ - After Jan 10151.510605</t>
  </si>
  <si>
    <t>Corbiere and Sons Contracting1015220211002-3Driver - AZ - After Jan 10151.510605INV #150</t>
  </si>
  <si>
    <t>Corbiere and Sons Contracting1015220211002-3L.O.A.142940</t>
  </si>
  <si>
    <t>Corbiere and Sons Contracting1015220211002-3L.O.A.142940INV #150</t>
  </si>
  <si>
    <t>Corbiere and Sons Contracting1015220211002-3Light Truck - Pick up- After Jan 101243.75</t>
  </si>
  <si>
    <t>Corbiere and Sons Contracting1015220211002-3Light Truck - Pick up- After Jan 101243.75INV #150</t>
  </si>
  <si>
    <t>Corbiere and Sons Contracting1015220211002-3Dump - Triaxle- After Jan 10151.58362.8</t>
  </si>
  <si>
    <t>Corbiere and Sons Contracting1015220211002-3Dump - Triaxle- After Jan 10151.58362.8INV #150</t>
  </si>
  <si>
    <t>20211001-7</t>
  </si>
  <si>
    <t>1 Taranis Truck and 1 Valentino truck hauling to Mink Creek</t>
  </si>
  <si>
    <t>Corbiere and Sons Contracting1013720211001-7Driver - AZ - After Jan 1024.51715</t>
  </si>
  <si>
    <t>Corbiere and Sons Contracting1013720211001-7Driver - AZ - After Jan 1024.51715INV #150</t>
  </si>
  <si>
    <t>Corbiere and Sons Contracting1013720211001-7L.O.A.1210</t>
  </si>
  <si>
    <t>Corbiere and Sons Contracting1013720211001-7L.O.A.1210INV #150</t>
  </si>
  <si>
    <t>Corbiere and Sons Contracting1013720211001-7Dump - Triaxle- After Jan 1024.51352.4</t>
  </si>
  <si>
    <t>Corbiere and Sons Contracting1013720211001-7Dump - Triaxle- After Jan 1024.51352.4INV #150</t>
  </si>
  <si>
    <t>20211001-6</t>
  </si>
  <si>
    <t>3 Taranis Trucks, 1 Hurd Bros Trucks hauling to Del Lake</t>
  </si>
  <si>
    <t>Corbiere and Sons Contracting1013620211001-6Driver - AZ - After Jan 10332310</t>
  </si>
  <si>
    <t>Corbiere and Sons Contracting1013620211001-6Driver - AZ - After Jan 10332310INV #150</t>
  </si>
  <si>
    <t>Corbiere and Sons Contracting1013620211001-6Driver - AZ - After Jan 1012840</t>
  </si>
  <si>
    <t>Corbiere and Sons Contracting1013620211001-6Driver - AZ - After Jan 1012840INV #150</t>
  </si>
  <si>
    <t>Corbiere and Sons Contracting1013620211001-6L.O.A.3630</t>
  </si>
  <si>
    <t>Corbiere and Sons Contracting1013620211001-6L.O.A.3630INV #150</t>
  </si>
  <si>
    <t>Corbiere and Sons Contracting1013620211001-6Dump - Triaxle- After Jan 10331821.6</t>
  </si>
  <si>
    <t>Corbiere and Sons Contracting1013620211001-6Dump - Triaxle- After Jan 10331821.6INV #150</t>
  </si>
  <si>
    <t>Corbiere and Sons Contracting1013620211001-6Dump - Triaxle- After Jan 1012662.4</t>
  </si>
  <si>
    <t>Corbiere and Sons Contracting1013620211001-6Dump - Triaxle- After Jan 1012662.4INV #150</t>
  </si>
  <si>
    <t>20211001-5</t>
  </si>
  <si>
    <t>2 Padda Trucks hauling from Cress Pit to Neys Road</t>
  </si>
  <si>
    <t>Corbiere and Sons Contracting1013520211001-5Driver - AZ - After Jan 10231610</t>
  </si>
  <si>
    <t>Corbiere and Sons Contracting1013520211001-5Driver - AZ - After Jan 10231610INV #150</t>
  </si>
  <si>
    <t>Corbiere and Sons Contracting1013520211001-5L.O.A.2420</t>
  </si>
  <si>
    <t>Corbiere and Sons Contracting1013520211001-5L.O.A.2420INV #150</t>
  </si>
  <si>
    <t>Corbiere and Sons Contracting1013520211001-5Dump - Triaxle- After Jan 10231269.6</t>
  </si>
  <si>
    <t>Corbiere and Sons Contracting1013520211001-5Dump - Triaxle- After Jan 10231269.6INV #150</t>
  </si>
  <si>
    <t>20211001-4</t>
  </si>
  <si>
    <t>Pic River West</t>
  </si>
  <si>
    <t>Corbiere and Sons Contracting1013420211001-4Driver - AZ - After Jan 1034.52415</t>
  </si>
  <si>
    <t>Corbiere and Sons Contracting1013420211001-4Driver - AZ - After Jan 1034.52415INV #150</t>
  </si>
  <si>
    <t>Corbiere and Sons Contracting1013420211001-4L.O.A.3630</t>
  </si>
  <si>
    <t>Corbiere and Sons Contracting1013420211001-4L.O.A.3630INV #150</t>
  </si>
  <si>
    <t>Corbiere and Sons Contracting1013420211001-4Dump - Triaxle- After Jan 1034.51904.4</t>
  </si>
  <si>
    <t>Corbiere and Sons Contracting1013420211001-4Dump - Triaxle- After Jan 1034.51904.4INV #150</t>
  </si>
  <si>
    <t>20211001-3</t>
  </si>
  <si>
    <t>Gravel Hauling to Hare Lake road stockpile from Cress Pit (7 trucks)</t>
  </si>
  <si>
    <t>Corbiere and Sons Contracting1013320211001-3Labourer - General - After Jan 1012720</t>
  </si>
  <si>
    <t>Corbiere and Sons Contracting1013320211001-3Labourer - General - After Jan 1012720INV #150</t>
  </si>
  <si>
    <t>Corbiere and Sons Contracting1013320211001-3Driver - AZ - After Jan 1080.55635</t>
  </si>
  <si>
    <t>Corbiere and Sons Contracting1013320211001-3Driver - AZ - After Jan 1080.55635INV #150</t>
  </si>
  <si>
    <t>Corbiere and Sons Contracting1013320211001-3L.O.A.81680</t>
  </si>
  <si>
    <t>Corbiere and Sons Contracting1013320211001-3L.O.A.81680INV #150</t>
  </si>
  <si>
    <t>Corbiere and Sons Contracting1013320211001-3Light Truck - Pick up- After Jan 101243.75</t>
  </si>
  <si>
    <t>Corbiere and Sons Contracting1013320211001-3Light Truck - Pick up- After Jan 101243.75INV #150</t>
  </si>
  <si>
    <t>Corbiere and Sons Contracting1013320211001-3Dump - Triaxle- After Jan 1080.54443.6</t>
  </si>
  <si>
    <t>Corbiere and Sons Contracting1013320211001-3Dump - Triaxle- After Jan 1080.54443.6INV #150</t>
  </si>
  <si>
    <t>20210930-6</t>
  </si>
  <si>
    <t>4 Taranis Trucks, 1 Hurd Bros and 2 Padda Trucks hauling to Del Lake</t>
  </si>
  <si>
    <t>Corbiere and Sons Contracting1012220210930-6Driver - AZ - After Jan 10433010</t>
  </si>
  <si>
    <t>Corbiere and Sons Contracting1012220210930-6Driver - AZ - After Jan 10433010INV #150</t>
  </si>
  <si>
    <t>Corbiere and Sons Contracting1012220210930-6Driver - AZ - After Jan 1012840</t>
  </si>
  <si>
    <t>Corbiere and Sons Contracting1012220210930-6Driver - AZ - After Jan 1012840INV #150</t>
  </si>
  <si>
    <t>Corbiere and Sons Contracting1012220210930-6Driver - AZ - After Jan 10231610</t>
  </si>
  <si>
    <t>Corbiere and Sons Contracting1012220210930-6Driver - AZ - After Jan 10231610INV #150</t>
  </si>
  <si>
    <t>Corbiere and Sons Contracting1012220210930-6L.O.A.61260</t>
  </si>
  <si>
    <t>Corbiere and Sons Contracting1012220210930-6L.O.A.61260INV #150</t>
  </si>
  <si>
    <t>Corbiere and Sons Contracting1012220210930-6Dump - Triaxle- After Jan 10432373.6</t>
  </si>
  <si>
    <t>Corbiere and Sons Contracting1012220210930-6Dump - Triaxle- After Jan 10432373.6INV #150</t>
  </si>
  <si>
    <t>Corbiere and Sons Contracting1012220210930-6Dump - Triaxle- After Jan 1012662.4</t>
  </si>
  <si>
    <t>Corbiere and Sons Contracting1012220210930-6Dump - Triaxle- After Jan 1012662.4INV #150</t>
  </si>
  <si>
    <t>Corbiere and Sons Contracting1012220210930-6Dump - Triaxle- After Jan 10231269.6</t>
  </si>
  <si>
    <t>Corbiere and Sons Contracting1012220210930-6Dump - Triaxle- After Jan 10231269.6INV #150</t>
  </si>
  <si>
    <t>20210930-5</t>
  </si>
  <si>
    <t>1 Valentino truck hauling to Mink Creek from Cress Pit</t>
  </si>
  <si>
    <t>Corbiere and Sons Contracting1012120210930-5Driver - AZ - After Jan 1013910</t>
  </si>
  <si>
    <t>Corbiere and Sons Contracting1012120210930-5Driver - AZ - After Jan 1013910INV #150</t>
  </si>
  <si>
    <t>Corbiere and Sons Contracting1012120210930-5Dump - Triaxle- After Jan 1013717.6</t>
  </si>
  <si>
    <t>Corbiere and Sons Contracting1012120210930-5Dump - Triaxle- After Jan 1013717.6INV #150</t>
  </si>
  <si>
    <t>20210930-4</t>
  </si>
  <si>
    <t>Corbiere and Sons Contracting1011920210930-4Driver - AZ - After Jan 1034.52415</t>
  </si>
  <si>
    <t>Corbiere and Sons Contracting1011920210930-4Driver - AZ - After Jan 1034.52415INV #150</t>
  </si>
  <si>
    <t>Corbiere and Sons Contracting1011920210930-4L.O.A.3630</t>
  </si>
  <si>
    <t>Corbiere and Sons Contracting1011920210930-4L.O.A.3630INV #150</t>
  </si>
  <si>
    <t>Corbiere and Sons Contracting1011920210930-4Dump - Triaxle- After Jan 1034.51904.4</t>
  </si>
  <si>
    <t>Corbiere and Sons Contracting1011920210930-4Dump - Triaxle- After Jan 1034.51904.4INV #150</t>
  </si>
  <si>
    <t>20210930-3</t>
  </si>
  <si>
    <t>Corbiere and Sons Contracting1011820210930-3Labourer - General - After Jan 1012720</t>
  </si>
  <si>
    <t>Corbiere and Sons Contracting1011820210930-3Labourer - General - After Jan 1012720INV #150</t>
  </si>
  <si>
    <t>Corbiere and Sons Contracting1011820210930-3Driver - AZ - After Jan 1080.55635</t>
  </si>
  <si>
    <t>Corbiere and Sons Contracting1011820210930-3Driver - AZ - After Jan 1080.55635INV #150</t>
  </si>
  <si>
    <t>Corbiere and Sons Contracting1011820210930-3L.O.A.81680</t>
  </si>
  <si>
    <t>Corbiere and Sons Contracting1011820210930-3L.O.A.81680INV #150</t>
  </si>
  <si>
    <t>Corbiere and Sons Contracting1011820210930-3Light Truck - Pick up- After Jan 101243.75</t>
  </si>
  <si>
    <t>Corbiere and Sons Contracting1011820210930-3Light Truck - Pick up- After Jan 101243.75INV #150</t>
  </si>
  <si>
    <t>Corbiere and Sons Contracting1011820210930-3Dump - Triaxle- After Jan 1080.54443.6</t>
  </si>
  <si>
    <t>Corbiere and Sons Contracting1011820210930-3Dump - Triaxle- After Jan 1080.54443.6INV #150</t>
  </si>
  <si>
    <t>20210929-6</t>
  </si>
  <si>
    <t>Corbiere and Sons Contracting1010520210929-6Driver - AZ - After Jan 10463220</t>
  </si>
  <si>
    <t>Corbiere and Sons Contracting1010520210929-6Driver - AZ - After Jan 10463220INV #150</t>
  </si>
  <si>
    <t>Corbiere and Sons Contracting1010520210929-6L.O.A.4840</t>
  </si>
  <si>
    <t>Corbiere and Sons Contracting1010520210929-6L.O.A.4840INV #150</t>
  </si>
  <si>
    <t>Corbiere and Sons Contracting1010520210929-6Dump - Triaxle- After Jan 10462539.2</t>
  </si>
  <si>
    <t>Corbiere and Sons Contracting1010520210929-6Dump - Triaxle- After Jan 10462539.2INV #150</t>
  </si>
  <si>
    <t>20210929-5</t>
  </si>
  <si>
    <t>3 Padda Trucks and 1 Hurd Bros Truck hauling to Neys Road</t>
  </si>
  <si>
    <t>Corbiere and Sons Contracting1010420210929-5Driver - AZ - After Jan 1012840</t>
  </si>
  <si>
    <t>Corbiere and Sons Contracting1010420210929-5Driver - AZ - After Jan 1012840INV #150</t>
  </si>
  <si>
    <t>Corbiere and Sons Contracting1010420210929-5Driver - AZ - After Jan 1034.52415</t>
  </si>
  <si>
    <t>Corbiere and Sons Contracting1010420210929-5Driver - AZ - After Jan 1034.52415INV #150</t>
  </si>
  <si>
    <t>Corbiere and Sons Contracting1010420210929-5L.O.A.3630</t>
  </si>
  <si>
    <t>Corbiere and Sons Contracting1010420210929-5L.O.A.3630INV #150</t>
  </si>
  <si>
    <t>Corbiere and Sons Contracting1010420210929-5Dump - Triaxle- After Jan 1012662.4</t>
  </si>
  <si>
    <t>Corbiere and Sons Contracting1010420210929-5Dump - Triaxle- After Jan 1012662.4INV #150</t>
  </si>
  <si>
    <t>Corbiere and Sons Contracting1010420210929-5Dump - Triaxle- After Jan 1034.51904.4</t>
  </si>
  <si>
    <t>Corbiere and Sons Contracting1010420210929-5Dump - Triaxle- After Jan 1034.51904.4INV #150</t>
  </si>
  <si>
    <t>20210929-4</t>
  </si>
  <si>
    <t>Corbiere and Sons Contracting1010320210929-4Driver - AZ - After Jan 1034.52415</t>
  </si>
  <si>
    <t>Corbiere and Sons Contracting1010320210929-4Driver - AZ - After Jan 1034.52415INV #150</t>
  </si>
  <si>
    <t>Corbiere and Sons Contracting1010320210929-4L.O.A.3630</t>
  </si>
  <si>
    <t>Corbiere and Sons Contracting1010320210929-4L.O.A.3630INV #150</t>
  </si>
  <si>
    <t>Corbiere and Sons Contracting1010320210929-4Dump - Triaxle- After Jan 1034.51904.4</t>
  </si>
  <si>
    <t>Corbiere and Sons Contracting1010320210929-4Dump - Triaxle- After Jan 1034.51904.4INV #150</t>
  </si>
  <si>
    <t>20210929-3</t>
  </si>
  <si>
    <t>Gravel Hauling to Hare Lake road stockpile from Cress Pit (7 trucks) - 1 Valentino Truck</t>
  </si>
  <si>
    <t>Corbiere and Sons Contracting1010220210929-3Labourer - General - After Jan 1012720</t>
  </si>
  <si>
    <t>Corbiere and Sons Contracting1010220210929-3Labourer - General - After Jan 1012720INV #150</t>
  </si>
  <si>
    <t>Corbiere and Sons Contracting1010220210929-3Driver - AZ - After Jan 1012840</t>
  </si>
  <si>
    <t>Corbiere and Sons Contracting1010220210929-3Driver - AZ - After Jan 1012840INV #150</t>
  </si>
  <si>
    <t>Corbiere and Sons Contracting1010220210929-3Driver - AZ - After Jan 10815670</t>
  </si>
  <si>
    <t>Corbiere and Sons Contracting1010220210929-3Driver - AZ - After Jan 10815670INV #150</t>
  </si>
  <si>
    <t>Corbiere and Sons Contracting1010220210929-3L.O.A.81680</t>
  </si>
  <si>
    <t>Corbiere and Sons Contracting1010220210929-3L.O.A.81680INV #150</t>
  </si>
  <si>
    <t>Corbiere and Sons Contracting1010220210929-3Light Truck - Pick up- After Jan 101243.75</t>
  </si>
  <si>
    <t>Corbiere and Sons Contracting1010220210929-3Light Truck - Pick up- After Jan 101243.75INV #150</t>
  </si>
  <si>
    <t>Corbiere and Sons Contracting1010220210929-3Dump - Triaxle- After Jan 1012662.4</t>
  </si>
  <si>
    <t>Corbiere and Sons Contracting1010220210929-3Dump - Triaxle- After Jan 1012662.4INV #150</t>
  </si>
  <si>
    <t>Corbiere and Sons Contracting1010220210929-3Dump - Triaxle- After Jan 10814471.2</t>
  </si>
  <si>
    <t>Corbiere and Sons Contracting1010220210929-3Dump - Triaxle- After Jan 10814471.2INV #150</t>
  </si>
  <si>
    <t>20210928-6</t>
  </si>
  <si>
    <t>Corbiere and Sons Contracting1009120210928-6Driver - AZ - After Jan 10463220</t>
  </si>
  <si>
    <t>Corbiere and Sons Contracting1009120210928-6Driver - AZ - After Jan 10463220INV #150</t>
  </si>
  <si>
    <t>Corbiere and Sons Contracting1009120210928-6L.O.A.4840</t>
  </si>
  <si>
    <t>Corbiere and Sons Contracting1009120210928-6L.O.A.4840INV #150</t>
  </si>
  <si>
    <t>Corbiere and Sons Contracting1009120210928-6Dump - Triaxle- After Jan 10462539.2</t>
  </si>
  <si>
    <t>Corbiere and Sons Contracting1009120210928-6Dump - Triaxle- After Jan 10462539.2INV #150</t>
  </si>
  <si>
    <t>20210928-5</t>
  </si>
  <si>
    <t>4 Padda Trucks and 1 Hurd Bros Truck hauling to Neys Road</t>
  </si>
  <si>
    <t>Corbiere and Sons Contracting1009020210928-5Driver - AZ - After Jan 1012840</t>
  </si>
  <si>
    <t>Corbiere and Sons Contracting1009020210928-5Driver - AZ - After Jan 1012840INV #150</t>
  </si>
  <si>
    <t>Corbiere and Sons Contracting1009020210928-5Driver - AZ - After Jan 1045.53185</t>
  </si>
  <si>
    <t>Corbiere and Sons Contracting1009020210928-5Driver - AZ - After Jan 1045.53185INV #150</t>
  </si>
  <si>
    <t>Corbiere and Sons Contracting1009020210928-5L.O.A.4840</t>
  </si>
  <si>
    <t>Corbiere and Sons Contracting1009020210928-5L.O.A.4840INV #150</t>
  </si>
  <si>
    <t>Corbiere and Sons Contracting1009020210928-5Dump - Triaxle- After Jan 1012662.4</t>
  </si>
  <si>
    <t>Corbiere and Sons Contracting1009020210928-5Dump - Triaxle- After Jan 1012662.4INV #150</t>
  </si>
  <si>
    <t>Corbiere and Sons Contracting1009020210928-5Dump - Triaxle- After Jan 1045.52511.6</t>
  </si>
  <si>
    <t>Corbiere and Sons Contracting1009020210928-5Dump - Triaxle- After Jan 1045.52511.6INV #150</t>
  </si>
  <si>
    <t>20210928-4</t>
  </si>
  <si>
    <t>2 Trucks from Padda Roadlines hauling from Cress Pit to Pic River West</t>
  </si>
  <si>
    <t>Corbiere and Sons Contracting1008820210928-4Driver - AZ - After Jan 10231610</t>
  </si>
  <si>
    <t>Corbiere and Sons Contracting1008820210928-4Driver - AZ - After Jan 10231610INV #150</t>
  </si>
  <si>
    <t>Corbiere and Sons Contracting1008820210928-4L.O.A.2420</t>
  </si>
  <si>
    <t>Corbiere and Sons Contracting1008820210928-4L.O.A.2420INV #150</t>
  </si>
  <si>
    <t>Corbiere and Sons Contracting1008820210928-4Dump - Triaxle- After Jan 10231269.6</t>
  </si>
  <si>
    <t>Corbiere and Sons Contracting1008820210928-4Dump - Triaxle- After Jan 10231269.6INV #150</t>
  </si>
  <si>
    <t>20210928-3</t>
  </si>
  <si>
    <t>Gravel Hauling to Hare Lake road stockpile from Cress Pit (5 trucks) - 1 Valentino Truck</t>
  </si>
  <si>
    <t>Corbiere and Sons Contracting1008720210928-3Labourer - General - After Jan 1012720</t>
  </si>
  <si>
    <t>Corbiere and Sons Contracting1008720210928-3Labourer - General - After Jan 1012720INV #150</t>
  </si>
  <si>
    <t>Corbiere and Sons Contracting1008720210928-3Driver - AZ - After Jan 1012840</t>
  </si>
  <si>
    <t>Corbiere and Sons Contracting1008720210928-3Driver - AZ - After Jan 1012840INV #150</t>
  </si>
  <si>
    <t>Corbiere and Sons Contracting1008720210928-3Driver - AZ - After Jan 1056.53955</t>
  </si>
  <si>
    <t>Corbiere and Sons Contracting1008720210928-3Driver - AZ - After Jan 1056.53955INV #150</t>
  </si>
  <si>
    <t>Corbiere and Sons Contracting1008720210928-3L.O.A.61260</t>
  </si>
  <si>
    <t>Corbiere and Sons Contracting1008720210928-3L.O.A.61260INV #150</t>
  </si>
  <si>
    <t>Corbiere and Sons Contracting1008720210928-3Light Truck - Pick up- After Jan 101243.75</t>
  </si>
  <si>
    <t>Corbiere and Sons Contracting1008720210928-3Light Truck - Pick up- After Jan 101243.75INV #150</t>
  </si>
  <si>
    <t>Corbiere and Sons Contracting1008720210928-3Dump - Triaxle- After Jan 1012662.4</t>
  </si>
  <si>
    <t>Corbiere and Sons Contracting1008720210928-3Dump - Triaxle- After Jan 1012662.4INV #150</t>
  </si>
  <si>
    <t>Corbiere and Sons Contracting1008720210928-3Dump - Triaxle- After Jan 1056.53118.8</t>
  </si>
  <si>
    <t>Corbiere and Sons Contracting1008720210928-3Dump - Triaxle- After Jan 1056.53118.8INV #150</t>
  </si>
  <si>
    <t>20210926-5</t>
  </si>
  <si>
    <t>6 Padda trucks hauling from Cress Pit to Neys Road</t>
  </si>
  <si>
    <t>Corbiere and Sons Contracting1005320210926-5Driver - AZ - After Jan 10694830</t>
  </si>
  <si>
    <t>Corbiere and Sons Contracting1005320210926-5Driver - AZ - After Jan 10694830INV #150</t>
  </si>
  <si>
    <t>Corbiere and Sons Contracting1005320210926-5L.O.A.61260</t>
  </si>
  <si>
    <t>Corbiere and Sons Contracting1005320210926-5L.O.A.61260INV #150</t>
  </si>
  <si>
    <t>Corbiere and Sons Contracting1005320210926-5Dump - Triaxle- After Jan 10693808.8</t>
  </si>
  <si>
    <t>Corbiere and Sons Contracting1005320210926-5Dump - Triaxle- After Jan 10693808.8INV #150</t>
  </si>
  <si>
    <t>20210926-4</t>
  </si>
  <si>
    <t>3Trucks from Padda Roadlines hauling from Cress Pit to Dead Horse</t>
  </si>
  <si>
    <t>Corbiere and Sons Contracting1005220210926-4Driver - AZ - After Jan 1034.52415</t>
  </si>
  <si>
    <t>Corbiere and Sons Contracting1005220210926-4Driver - AZ - After Jan 1034.52415INV #150</t>
  </si>
  <si>
    <t>Corbiere and Sons Contracting1005220210926-4L.O.A.3630</t>
  </si>
  <si>
    <t>Corbiere and Sons Contracting1005220210926-4L.O.A.3630INV #150</t>
  </si>
  <si>
    <t>Corbiere and Sons Contracting1005220210926-4Dump - Triaxle- After Jan 1034.51904.4</t>
  </si>
  <si>
    <t>Corbiere and Sons Contracting1005220210926-4Dump - Triaxle- After Jan 1034.51904.4INV #150</t>
  </si>
  <si>
    <t>20210926-3</t>
  </si>
  <si>
    <t>Gravel Hauling to Hare Lake road stockpile from Cress Pit (9 trucks)</t>
  </si>
  <si>
    <t>Corbiere and Sons Contracting1005120210926-3Driver - AZ - After Jan 10103.57245</t>
  </si>
  <si>
    <t>Corbiere and Sons Contracting1005120210926-3Driver - AZ - After Jan 10103.57245INV #150</t>
  </si>
  <si>
    <t>Corbiere and Sons Contracting1005120210926-3L.O.A.102100</t>
  </si>
  <si>
    <t>Corbiere and Sons Contracting1005120210926-3L.O.A.102100INV #150</t>
  </si>
  <si>
    <t>Corbiere and Sons Contracting1005120210926-3Construction Coordinator7560</t>
  </si>
  <si>
    <t>Corbiere and Sons Contracting1005120210926-3Construction Coordinator7560INV #150</t>
  </si>
  <si>
    <t>Corbiere and Sons Contracting1005120210926-3Light Truck - Pick up- After Jan 101243.75</t>
  </si>
  <si>
    <t>Corbiere and Sons Contracting1005120210926-3Light Truck - Pick up- After Jan 101243.75INV #150</t>
  </si>
  <si>
    <t>Corbiere and Sons Contracting1005120210926-3Dump - Triaxle- After Jan 10103.55713.2</t>
  </si>
  <si>
    <t>Corbiere and Sons Contracting1005120210926-3Dump - Triaxle- After Jan 10103.55713.2INV #150</t>
  </si>
  <si>
    <t>20210925-5</t>
  </si>
  <si>
    <t>1 Valentino and 1 Hurd truck hauling to Neys Road</t>
  </si>
  <si>
    <t>Corbiere and Sons Contracting1003820210925-5Driver - AZ - After Jan 1013910</t>
  </si>
  <si>
    <t>Corbiere and Sons Contracting1003820210925-5Driver - AZ - After Jan 1013910INV #150</t>
  </si>
  <si>
    <t>Corbiere and Sons Contracting1003820210925-5Driver - AZ - After Jan 104280</t>
  </si>
  <si>
    <t>Corbiere and Sons Contracting1003820210925-5Driver - AZ - After Jan 104280INV #150</t>
  </si>
  <si>
    <t>Corbiere and Sons Contracting1003820210925-5Dump - Triaxle- After Jan 1013717.6</t>
  </si>
  <si>
    <t>Corbiere and Sons Contracting1003820210925-5Dump - Triaxle- After Jan 1013717.6INV #150</t>
  </si>
  <si>
    <t>Corbiere and Sons Contracting1003820210925-5Dump - Triaxle- After Jan 104220.8</t>
  </si>
  <si>
    <t>Corbiere and Sons Contracting1003820210925-5Dump - Triaxle- After Jan 104220.8INV #150</t>
  </si>
  <si>
    <t>20210925-4</t>
  </si>
  <si>
    <t>5 Trucks from Padda Roadlines hauling from Cress Pit to Dead Horse</t>
  </si>
  <si>
    <t>Corbiere and Sons Contracting1003720210925-4Driver - AZ - After Jan 1057.54025</t>
  </si>
  <si>
    <t>Corbiere and Sons Contracting1003720210925-4Driver - AZ - After Jan 1057.54025INV #150</t>
  </si>
  <si>
    <t>Corbiere and Sons Contracting1003720210925-4L.O.A.51050</t>
  </si>
  <si>
    <t>Corbiere and Sons Contracting1003720210925-4L.O.A.51050INV #150</t>
  </si>
  <si>
    <t>Corbiere and Sons Contracting1003720210925-4Dump - Triaxle- After Jan 1057.53174</t>
  </si>
  <si>
    <t>Corbiere and Sons Contracting1003720210925-4Dump - Triaxle- After Jan 1057.53174INV #150</t>
  </si>
  <si>
    <t>20210925-3</t>
  </si>
  <si>
    <t>Gravel Hauling to Hare Lake road stockpile from Cress Pit (11 trucks) - 2 Trucks Mobilized</t>
  </si>
  <si>
    <t>Corbiere and Sons Contracting1003520210925-3Driver - AZ - After Jan 10150.510535</t>
  </si>
  <si>
    <t>Corbiere and Sons Contracting1003520210925-3Driver - AZ - After Jan 10150.510535INV #150</t>
  </si>
  <si>
    <t>Corbiere and Sons Contracting1003520210925-3L.O.A.142940</t>
  </si>
  <si>
    <t>Corbiere and Sons Contracting1003520210925-3L.O.A.142940INV #150</t>
  </si>
  <si>
    <t>Corbiere and Sons Contracting1003520210925-3Construction Coordinator7560</t>
  </si>
  <si>
    <t>Corbiere and Sons Contracting1003520210925-3Construction Coordinator7560INV #150</t>
  </si>
  <si>
    <t>Corbiere and Sons Contracting1003520210925-3Light Truck - Pick up- After Jan 101243.75</t>
  </si>
  <si>
    <t>Corbiere and Sons Contracting1003520210925-3Light Truck - Pick up- After Jan 101243.75INV #150</t>
  </si>
  <si>
    <t>Corbiere and Sons Contracting1003520210925-3Dump - Triaxle- After Jan 10150.58307.6</t>
  </si>
  <si>
    <t>Corbiere and Sons Contracting1003520210925-3Dump - Triaxle- After Jan 10150.58307.6INV #150</t>
  </si>
  <si>
    <t>20211007-6</t>
  </si>
  <si>
    <t>Utilization of DZ to pull out pickup</t>
  </si>
  <si>
    <t>Corbiere and Sons Contracting1021520211007-6Dozer D6 or equal- After Jan 102262.96</t>
  </si>
  <si>
    <t>Corbiere and Sons Contracting1021520211007-6Dozer D6 or equal- After Jan 102262.96INV #151</t>
  </si>
  <si>
    <t>20211005-9</t>
  </si>
  <si>
    <t>Corbiere and Sons Contracting1019920211005-9Driver - AZ - After Jan 1012840</t>
  </si>
  <si>
    <t>Corbiere and Sons Contracting1019920211005-9Driver - AZ - After Jan 1012840INV #151</t>
  </si>
  <si>
    <t>Corbiere and Sons Contracting1019920211005-9Operator - Principle - After Jan 10322400</t>
  </si>
  <si>
    <t>Corbiere and Sons Contracting1019920211005-9Operator - Principle - After Jan 10322400INV #151</t>
  </si>
  <si>
    <t>Corbiere and Sons Contracting1019920211005-9L.O.A.4840</t>
  </si>
  <si>
    <t>Corbiere and Sons Contracting1019920211005-9L.O.A.4840INV #151</t>
  </si>
  <si>
    <t>Corbiere and Sons Contracting1019920211005-9Tractor Trailer - 60 Ton- After Jan 10121468.68</t>
  </si>
  <si>
    <t>Corbiere and Sons Contracting1019920211005-9Tractor Trailer - 60 Ton- After Jan 10121468.68INV #151</t>
  </si>
  <si>
    <t>Corbiere and Sons Contracting1019920211005-9Rock Truck - 30 Ton- After Jan 10101380.5</t>
  </si>
  <si>
    <t>Corbiere and Sons Contracting1019920211005-9Rock Truck - 30 Ton- After Jan 10101380.5INV #151</t>
  </si>
  <si>
    <t>Corbiere and Sons Contracting1019920211005-9Light Truck - Pick up- After Jan 101243.75</t>
  </si>
  <si>
    <t>Corbiere and Sons Contracting1019920211005-9Light Truck - Pick up- After Jan 101243.75INV #151</t>
  </si>
  <si>
    <t>Corbiere and Sons Contracting1019920211005-9Excavator Thumb - 30 - 50 ton- After Jan 10785.47</t>
  </si>
  <si>
    <t>Corbiere and Sons Contracting1019920211005-9Excavator Thumb - 30 - 50 ton- After Jan 10785.47INV #151</t>
  </si>
  <si>
    <t>Corbiere and Sons Contracting1019920211005-9Excavator - 36 ton- After Jan 10101469.6</t>
  </si>
  <si>
    <t>Corbiere and Sons Contracting1019920211005-9Excavator - 36 ton- After Jan 10101469.6INV #151</t>
  </si>
  <si>
    <t>Corbiere and Sons Contracting1019920211005-9Excavator - 36 ton- After Jan 1071028.72</t>
  </si>
  <si>
    <t>Corbiere and Sons Contracting1019920211005-9Excavator - 36 ton- After Jan 1071028.72INV #151</t>
  </si>
  <si>
    <t>20211005-8</t>
  </si>
  <si>
    <t>Road building acitivities from Mink Cre</t>
  </si>
  <si>
    <t>Corbiere and Sons Contracting1019820211005-8Labourer - General - After Jan 1013780</t>
  </si>
  <si>
    <t>Corbiere and Sons Contracting1019820211005-8Labourer - General - After Jan 1013780INV #151</t>
  </si>
  <si>
    <t>Corbiere and Sons Contracting1019820211005-8Operator - Principle - After Jan 10483600</t>
  </si>
  <si>
    <t>Corbiere and Sons Contracting1019820211005-8Operator - Principle - After Jan 10483600INV #151</t>
  </si>
  <si>
    <t>Corbiere and Sons Contracting1019820211005-8L.O.A.61260</t>
  </si>
  <si>
    <t>Corbiere and Sons Contracting1019820211005-8L.O.A.61260INV #151</t>
  </si>
  <si>
    <t>Corbiere and Sons Contracting1019820211005-8Foreman131235</t>
  </si>
  <si>
    <t>Corbiere and Sons Contracting1019820211005-8Foreman131235INV #151</t>
  </si>
  <si>
    <t>Corbiere and Sons Contracting1019820211005-8Rock Truck - 30 Ton- After Jan 10121656.6</t>
  </si>
  <si>
    <t>Corbiere and Sons Contracting1019820211005-8Rock Truck - 30 Ton- After Jan 10121656.6INV #151</t>
  </si>
  <si>
    <t>Corbiere and Sons Contracting1019820211005-8Light Truck - Pick up- After Jan 1051218.75</t>
  </si>
  <si>
    <t>Corbiere and Sons Contracting1019820211005-8Light Truck - Pick up- After Jan 1051218.75INV #151</t>
  </si>
  <si>
    <t>Corbiere and Sons Contracting1019820211005-8Excavator Thumb - 30 - 50 ton- After Jan 10897.68</t>
  </si>
  <si>
    <t>Corbiere and Sons Contracting1019820211005-8Excavator Thumb - 30 - 50 ton- After Jan 10897.68INV #151</t>
  </si>
  <si>
    <t>Corbiere and Sons Contracting1019820211005-8Excavator - 36 ton- After Jan 1081175.68</t>
  </si>
  <si>
    <t>Corbiere and Sons Contracting1019820211005-8Excavator - 36 ton- After Jan 1081175.68INV #151</t>
  </si>
  <si>
    <t>Corbiere and Sons Contracting1019820211005-8Excavator - 36 ton- After Jan 10121763.52</t>
  </si>
  <si>
    <t>Corbiere and Sons Contracting1019820211005-8Excavator - 36 ton- After Jan 10121763.52INV #151</t>
  </si>
  <si>
    <t>Corbiere and Sons Contracting1019820211005-8Dozer D6 or equal- After Jan 10121577.76</t>
  </si>
  <si>
    <t>Corbiere and Sons Contracting1019820211005-8Dozer D6 or equal- After Jan 10121577.76INV #151</t>
  </si>
  <si>
    <t>20211005-7</t>
  </si>
  <si>
    <t>Corbiere and Sons Contracting1019720211005-7Labourer - General - After Jan 1013780</t>
  </si>
  <si>
    <t>Corbiere and Sons Contracting1019720211005-7Labourer - General - After Jan 1013780INV #151</t>
  </si>
  <si>
    <t>Corbiere and Sons Contracting1019720211005-7Operator - Principle - After Jan 10785850</t>
  </si>
  <si>
    <t>Corbiere and Sons Contracting1019720211005-7Operator - Principle - After Jan 10785850INV #151</t>
  </si>
  <si>
    <t>Corbiere and Sons Contracting1019720211005-7L.O.A.81680</t>
  </si>
  <si>
    <t>Corbiere and Sons Contracting1019720211005-7L.O.A.81680INV #151</t>
  </si>
  <si>
    <t>Corbiere and Sons Contracting1019720211005-7Foreman131235</t>
  </si>
  <si>
    <t>Corbiere and Sons Contracting1019720211005-7Foreman131235INV #151</t>
  </si>
  <si>
    <t>Corbiere and Sons Contracting1019720211005-7Rock Truck - 30 Ton- After Jan 10243313.2</t>
  </si>
  <si>
    <t>Corbiere and Sons Contracting1019720211005-7Rock Truck - 30 Ton- After Jan 10243313.2INV #151</t>
  </si>
  <si>
    <t>Corbiere and Sons Contracting1019720211005-7Light Truck - Pick up- After Jan 1051218.75</t>
  </si>
  <si>
    <t>Corbiere and Sons Contracting1019720211005-7Light Truck - Pick up- After Jan 1051218.75INV #151</t>
  </si>
  <si>
    <t>Corbiere and Sons Contracting1019720211005-7ATV - Side by Side w/ roll bar- After Jan 1010184.5</t>
  </si>
  <si>
    <t>Corbiere and Sons Contracting1019720211005-7ATV - Side by Side w/ roll bar- After Jan 1010184.5INV #151</t>
  </si>
  <si>
    <t>Corbiere and Sons Contracting1019720211005-7Excavator Hammer - 30 - 50 ton- After Jan 1012760.56</t>
  </si>
  <si>
    <t>Corbiere and Sons Contracting1019720211005-7Excavator Hammer - 30 - 50 ton- After Jan 1012760.56INV #151</t>
  </si>
  <si>
    <t>Corbiere and Sons Contracting1019720211005-7Excavator Thumb - 30 - 50 ton- After Jan 1036439.56</t>
  </si>
  <si>
    <t>Corbiere and Sons Contracting1019720211005-7Excavator Thumb - 30 - 50 ton- After Jan 1036439.56INV #151</t>
  </si>
  <si>
    <t>Corbiere and Sons Contracting1019720211005-7Excavator - 36 ton- After Jan 10243527.04</t>
  </si>
  <si>
    <t>Corbiere and Sons Contracting1019720211005-7Excavator - 36 ton- After Jan 10243527.04INV #151</t>
  </si>
  <si>
    <t>Corbiere and Sons Contracting1019720211005-7Excavator - 36 ton- After Jan 10121763.52</t>
  </si>
  <si>
    <t>Corbiere and Sons Contracting1019720211005-7Excavator - 36 ton- After Jan 10121763.52INV #151</t>
  </si>
  <si>
    <t>Corbiere and Sons Contracting1019720211005-7Excavator - 30 ton- After Jan 10121661.4</t>
  </si>
  <si>
    <t>Corbiere and Sons Contracting1019720211005-7Excavator - 30 ton- After Jan 10121661.4INV #151</t>
  </si>
  <si>
    <t>20211005-5</t>
  </si>
  <si>
    <t>Corbiere and Sons Contracting1019520211005-5Labourer - General - After Jan 1012720</t>
  </si>
  <si>
    <t>Corbiere and Sons Contracting1019520211005-5Labourer - General - After Jan 1012720INV #151</t>
  </si>
  <si>
    <t>Corbiere and Sons Contracting1019520211005-5Operator - Principle - After Jan 10705250</t>
  </si>
  <si>
    <t>Corbiere and Sons Contracting1019520211005-5Operator - Principle - After Jan 10705250INV #151</t>
  </si>
  <si>
    <t>Corbiere and Sons Contracting1019520211005-5L.O.A.71470</t>
  </si>
  <si>
    <t>Corbiere and Sons Contracting1019520211005-5L.O.A.71470INV #151</t>
  </si>
  <si>
    <t>Corbiere and Sons Contracting1019520211005-5Foreman131235</t>
  </si>
  <si>
    <t>Corbiere and Sons Contracting1019520211005-5Foreman131235INV #151</t>
  </si>
  <si>
    <t>Corbiere and Sons Contracting1019520211005-5Rock Truck - 30 Ton- After Jan 10395383.95</t>
  </si>
  <si>
    <t>Corbiere and Sons Contracting1019520211005-5Rock Truck - 30 Ton- After Jan 10395383.95INV #151</t>
  </si>
  <si>
    <t>Corbiere and Sons Contracting1019520211005-5Light Truck - Pick up- After Jan 104975</t>
  </si>
  <si>
    <t>Corbiere and Sons Contracting1019520211005-5Light Truck - Pick up- After Jan 104975INV #151</t>
  </si>
  <si>
    <t>Corbiere and Sons Contracting1019520211005-5ATV - Side by Side w/ roll bar- After Jan 1010184.5</t>
  </si>
  <si>
    <t>Corbiere and Sons Contracting1019520211005-5ATV - Side by Side w/ roll bar- After Jan 1010184.5INV #151</t>
  </si>
  <si>
    <t>Corbiere and Sons Contracting1019520211005-5Excavator Thumb - 30 - 50 ton- After Jan 1013158.73</t>
  </si>
  <si>
    <t>Corbiere and Sons Contracting1019520211005-5Excavator Thumb - 30 - 50 ton- After Jan 1013158.73INV #151</t>
  </si>
  <si>
    <t>Corbiere and Sons Contracting1019520211005-5Excavator - 30 ton- After Jan 10131799.85</t>
  </si>
  <si>
    <t>Corbiere and Sons Contracting1019520211005-5Excavator - 30 ton- After Jan 10131799.85INV #151</t>
  </si>
  <si>
    <t>Corbiere and Sons Contracting1019520211005-5Dozer D6 or equal- After Jan 10131709.24</t>
  </si>
  <si>
    <t>Corbiere and Sons Contracting1019520211005-5Dozer D6 or equal- After Jan 10131709.24INV #151</t>
  </si>
  <si>
    <t>20211005-4</t>
  </si>
  <si>
    <t>Corbiere and Sons Contracting1019420211005-4Labourer - General - After Jan 1013780</t>
  </si>
  <si>
    <t>Corbiere and Sons Contracting1019420211005-4Labourer - General - After Jan 1013780INV #151</t>
  </si>
  <si>
    <t>Corbiere and Sons Contracting1019420211005-4Operator - Principle - After Jan 10654875</t>
  </si>
  <si>
    <t>Corbiere and Sons Contracting1019420211005-4Operator - Principle - After Jan 10654875INV #151</t>
  </si>
  <si>
    <t>Corbiere and Sons Contracting1019420211005-4L.O.A.61260</t>
  </si>
  <si>
    <t>Corbiere and Sons Contracting1019420211005-4L.O.A.61260INV #151</t>
  </si>
  <si>
    <t>Corbiere and Sons Contracting1019420211005-4Rock Truck - 30 Ton- After Jan 10243313.2</t>
  </si>
  <si>
    <t>Corbiere and Sons Contracting1019420211005-4Rock Truck - 30 Ton- After Jan 10243313.2INV #151</t>
  </si>
  <si>
    <t>Corbiere and Sons Contracting1019420211005-4Light Truck - Pick up- After Jan 103731.25</t>
  </si>
  <si>
    <t>Corbiere and Sons Contracting1019420211005-4Light Truck - Pick up- After Jan 103731.25INV #151</t>
  </si>
  <si>
    <t>Corbiere and Sons Contracting1019420211005-4Excavator Hammer - 30 - 50 ton- After Jan 1012760.56</t>
  </si>
  <si>
    <t>Corbiere and Sons Contracting1019420211005-4Excavator Hammer - 30 - 50 ton- After Jan 1012760.56INV #151</t>
  </si>
  <si>
    <t>Corbiere and Sons Contracting1019420211005-4Excavator Thumb - 30 - 50 ton- After Jan 1012146.52</t>
  </si>
  <si>
    <t>Corbiere and Sons Contracting1019420211005-4Excavator Thumb - 30 - 50 ton- After Jan 1012146.52INV #151</t>
  </si>
  <si>
    <t>Corbiere and Sons Contracting1019420211005-4Excavator - 36 ton- After Jan 10121763.52</t>
  </si>
  <si>
    <t>Corbiere and Sons Contracting1019420211005-4Excavator - 36 ton- After Jan 10121763.52INV #151</t>
  </si>
  <si>
    <t>Corbiere and Sons Contracting1019420211005-4Excavator - 30 ton- After Jan 10121661.4</t>
  </si>
  <si>
    <t>Corbiere and Sons Contracting1019420211005-4Excavator - 30 ton- After Jan 10121661.4INV #151</t>
  </si>
  <si>
    <t>Corbiere and Sons Contracting1019420211005-4Dozer D6 or equal- After Jan 10121577.76</t>
  </si>
  <si>
    <t>Corbiere and Sons Contracting1019420211005-4Dozer D6 or equal- After Jan 10121577.76INV #151</t>
  </si>
  <si>
    <t>20211005-11</t>
  </si>
  <si>
    <t>Corbiere and Sons Contracting1020120211005-11Operator - Principle - After Jan 10544050</t>
  </si>
  <si>
    <t>Corbiere and Sons Contracting1020120211005-11Operator - Principle - After Jan 10544050INV #151</t>
  </si>
  <si>
    <t>Corbiere and Sons Contracting1020120211005-11Foreman10950</t>
  </si>
  <si>
    <t>Corbiere and Sons Contracting1020120211005-11Foreman10950INV #151</t>
  </si>
  <si>
    <t>Corbiere and Sons Contracting1020120211005-11Rock Truck - 30 Ton- After Jan 10101380.5</t>
  </si>
  <si>
    <t>Corbiere and Sons Contracting1020120211005-11Rock Truck - 30 Ton- After Jan 10101380.5INV #151</t>
  </si>
  <si>
    <t>Corbiere and Sons Contracting1020120211005-11Light Truck - Pick up- After Jan 1051218.75</t>
  </si>
  <si>
    <t>Corbiere and Sons Contracting1020120211005-11Light Truck - Pick up- After Jan 1051218.75INV #151</t>
  </si>
  <si>
    <t>Corbiere and Sons Contracting1020120211005-11Excavator Thumb - 30 - 50 ton- After Jan 1028341.88</t>
  </si>
  <si>
    <t>Corbiere and Sons Contracting1020120211005-11Excavator Thumb - 30 - 50 ton- After Jan 1028341.88INV #151</t>
  </si>
  <si>
    <t>Corbiere and Sons Contracting1020120211005-11Excavator - 36 ton- After Jan 10172498.32</t>
  </si>
  <si>
    <t>Corbiere and Sons Contracting1020120211005-11Excavator - 36 ton- After Jan 10172498.32INV #151</t>
  </si>
  <si>
    <t>Corbiere and Sons Contracting1020120211005-11Excavator - 30 ton- After Jan 10111522.95</t>
  </si>
  <si>
    <t>Corbiere and Sons Contracting1020120211005-11Excavator - 30 ton- After Jan 10111522.95INV #151</t>
  </si>
  <si>
    <t>Corbiere and Sons Contracting1020120211005-11Dozer D6 or equal- After Jan 10111446.28</t>
  </si>
  <si>
    <t>Corbiere and Sons Contracting1020120211005-11Dozer D6 or equal- After Jan 10111446.28INV #151</t>
  </si>
  <si>
    <t>20211008-4</t>
  </si>
  <si>
    <t>Floating swamp mats over to 3 Fingers Lake Road</t>
  </si>
  <si>
    <t>D009-D017</t>
  </si>
  <si>
    <t>Three Finger</t>
  </si>
  <si>
    <t>Corbiere and Sons Contracting1022220211008-4Driver - AZ - After Jan 105350</t>
  </si>
  <si>
    <t>Corbiere and Sons Contracting1022220211008-4Driver - AZ - After Jan 105350INV #151</t>
  </si>
  <si>
    <t>Corbiere and Sons Contracting1022220211008-4L.O.A.1210</t>
  </si>
  <si>
    <t>Corbiere and Sons Contracting1022220211008-4L.O.A.1210INV #151</t>
  </si>
  <si>
    <t>Corbiere and Sons Contracting1022220211008-4Tractor Trailer - 60 Ton- After Jan 105611.95</t>
  </si>
  <si>
    <t>Corbiere and Sons Contracting1022220211008-4Tractor Trailer - 60 Ton- After Jan 105611.95INV #151</t>
  </si>
  <si>
    <t>20211015-3</t>
  </si>
  <si>
    <t>Road Maintenance activities for 3 hours on Little Red Sucker</t>
  </si>
  <si>
    <t>Corbiere and Sons Contracting1025920211015-3Operator - Principle - After Jan 109675</t>
  </si>
  <si>
    <t>Corbiere and Sons Contracting1025920211015-3Operator - Principle - After Jan 109675INV #151</t>
  </si>
  <si>
    <t>Corbiere and Sons Contracting1025920211015-3Foreman4380</t>
  </si>
  <si>
    <t>Corbiere and Sons Contracting1025920211015-3Foreman4380INV #151</t>
  </si>
  <si>
    <t>Corbiere and Sons Contracting1025920211015-3Rock Truck - 30 Ton- After Jan 103414.15</t>
  </si>
  <si>
    <t>Corbiere and Sons Contracting1025920211015-3Rock Truck - 30 Ton- After Jan 103414.15INV #151</t>
  </si>
  <si>
    <t>Corbiere and Sons Contracting1025920211015-3Light Truck - Pick up- After Jan 101243.75</t>
  </si>
  <si>
    <t>Corbiere and Sons Contracting1025920211015-3Light Truck - Pick up- After Jan 101243.75INV #151</t>
  </si>
  <si>
    <t>Corbiere and Sons Contracting1025920211015-3Excavator Thumb - 30 - 50 ton- After Jan 10336.63</t>
  </si>
  <si>
    <t>Corbiere and Sons Contracting1025920211015-3Excavator Thumb - 30 - 50 ton- After Jan 10336.63INV #151</t>
  </si>
  <si>
    <t>Corbiere and Sons Contracting1025920211015-3Excavator - 36 ton- After Jan 103440.88</t>
  </si>
  <si>
    <t>Corbiere and Sons Contracting1025920211015-3Excavator - 36 ton- After Jan 103440.88INV #151</t>
  </si>
  <si>
    <t>Corbiere and Sons Contracting1025920211015-3Dozer D6 or equal- After Jan 103394.44</t>
  </si>
  <si>
    <t>Corbiere and Sons Contracting1025920211015-3Dozer D6 or equal- After Jan 103394.44INV #151</t>
  </si>
  <si>
    <t>20211014-5</t>
  </si>
  <si>
    <t>Road capping and maintenance on Del from C190-C189</t>
  </si>
  <si>
    <t>Corbiere and Sons Contracting1025620211014-5Operator - Principle - After Jan 10241800</t>
  </si>
  <si>
    <t>Corbiere and Sons Contracting1025620211014-5Operator - Principle - After Jan 10241800INV #151</t>
  </si>
  <si>
    <t>Corbiere and Sons Contracting1025620211014-5L.O.A.3630</t>
  </si>
  <si>
    <t>Corbiere and Sons Contracting1025620211014-5L.O.A.3630INV #151</t>
  </si>
  <si>
    <t>Corbiere and Sons Contracting1025620211014-5Foreman6570</t>
  </si>
  <si>
    <t>Corbiere and Sons Contracting1025620211014-5Foreman6570INV #151</t>
  </si>
  <si>
    <t>Corbiere and Sons Contracting1025620211014-5Rock Truck - 30 Ton- After Jan 10111518.55</t>
  </si>
  <si>
    <t>Corbiere and Sons Contracting1025620211014-5Rock Truck - 30 Ton- After Jan 10111518.55INV #151</t>
  </si>
  <si>
    <t>Corbiere and Sons Contracting1025620211014-5Light Truck - Pick up- After Jan 103731.25</t>
  </si>
  <si>
    <t>Corbiere and Sons Contracting1025620211014-5Light Truck - Pick up- After Jan 103731.25INV #151</t>
  </si>
  <si>
    <t>Corbiere and Sons Contracting1025620211014-5Excavator Thumb - 30 - 50 ton- After Jan 1011134.31</t>
  </si>
  <si>
    <t>Corbiere and Sons Contracting1025620211014-5Excavator Thumb - 30 - 50 ton- After Jan 1011134.31INV #151</t>
  </si>
  <si>
    <t>Corbiere and Sons Contracting1025620211014-5Excavator - 36 ton- After Jan 10111616.56</t>
  </si>
  <si>
    <t>Corbiere and Sons Contracting1025620211014-5Excavator - 36 ton- After Jan 10111616.56INV #151</t>
  </si>
  <si>
    <t>Corbiere and Sons Contracting1025620211014-5Dozer D6 or equal- After Jan 10111446.28</t>
  </si>
  <si>
    <t>Corbiere and Sons Contracting1025620211014-5Dozer D6 or equal- After Jan 10111446.28INV #151</t>
  </si>
  <si>
    <t>20211014-3</t>
  </si>
  <si>
    <t>Road Maintenance activities on Little Red Sucker</t>
  </si>
  <si>
    <t>Corbiere and Sons Contracting1025420211014-3Operator - Principle - After Jan 10362700</t>
  </si>
  <si>
    <t>Corbiere and Sons Contracting1025420211014-3Operator - Principle - After Jan 10362700INV #151</t>
  </si>
  <si>
    <t>Corbiere and Sons Contracting1025420211014-3L.O.A.4840</t>
  </si>
  <si>
    <t>Corbiere and Sons Contracting1025420211014-3L.O.A.4840INV #151</t>
  </si>
  <si>
    <t>Corbiere and Sons Contracting1025420211014-3Foreman121140</t>
  </si>
  <si>
    <t>Corbiere and Sons Contracting1025420211014-3Foreman121140INV #151</t>
  </si>
  <si>
    <t>Corbiere and Sons Contracting1025420211014-3Rock Truck - 30 Ton- After Jan 10111518.55</t>
  </si>
  <si>
    <t>Corbiere and Sons Contracting1025420211014-3Rock Truck - 30 Ton- After Jan 10111518.55INV #151</t>
  </si>
  <si>
    <t>Corbiere and Sons Contracting1025420211014-3Light Truck - Pick up- After Jan 103731.25</t>
  </si>
  <si>
    <t>Corbiere and Sons Contracting1025420211014-3Light Truck - Pick up- After Jan 103731.25INV #151</t>
  </si>
  <si>
    <t>Corbiere and Sons Contracting1025420211014-3ATV - Side by Side w/ roll bar- After Jan 1010184.5</t>
  </si>
  <si>
    <t>Corbiere and Sons Contracting1025420211014-3ATV - Side by Side w/ roll bar- After Jan 1010184.5INV #151</t>
  </si>
  <si>
    <t>Corbiere and Sons Contracting1025420211014-3Excavator Thumb - 30 - 50 ton- After Jan 1011134.31</t>
  </si>
  <si>
    <t>Corbiere and Sons Contracting1025420211014-3Excavator Thumb - 30 - 50 ton- After Jan 1011134.31INV #151</t>
  </si>
  <si>
    <t>Corbiere and Sons Contracting1025420211014-3Excavator - 36 ton- After Jan 10111616.56</t>
  </si>
  <si>
    <t>Corbiere and Sons Contracting1025420211014-3Excavator - 36 ton- After Jan 10111616.56INV #151</t>
  </si>
  <si>
    <t>Corbiere and Sons Contracting1025420211014-3Dozer D6 or equal- After Jan 10111446.28</t>
  </si>
  <si>
    <t>Corbiere and Sons Contracting1025420211014-3Dozer D6 or equal- After Jan 10111446.28INV #151</t>
  </si>
  <si>
    <t>20211013-5</t>
  </si>
  <si>
    <t>Corbiere and Sons Contracting1025220211013-5Operator - Principle - After Jan 10362700</t>
  </si>
  <si>
    <t>Corbiere and Sons Contracting1025220211013-5Operator - Principle - After Jan 10362700INV #151</t>
  </si>
  <si>
    <t>Corbiere and Sons Contracting1025220211013-5L.O.A.4840</t>
  </si>
  <si>
    <t>Corbiere and Sons Contracting1025220211013-5L.O.A.4840INV #151</t>
  </si>
  <si>
    <t>Corbiere and Sons Contracting1025220211013-5Foreman6570</t>
  </si>
  <si>
    <t>Corbiere and Sons Contracting1025220211013-5Foreman6570INV #151</t>
  </si>
  <si>
    <t>Corbiere and Sons Contracting1025220211013-5Rock Truck - 30 Ton- After Jan 10111518.55</t>
  </si>
  <si>
    <t>Corbiere and Sons Contracting1025220211013-5Rock Truck - 30 Ton- After Jan 10111518.55INV #151</t>
  </si>
  <si>
    <t>Corbiere and Sons Contracting1025220211013-5Light Truck - Pick up- After Jan 103731.25</t>
  </si>
  <si>
    <t>Corbiere and Sons Contracting1025220211013-5Light Truck - Pick up- After Jan 103731.25INV #151</t>
  </si>
  <si>
    <t>Corbiere and Sons Contracting1025220211013-5Excavator Thumb - 30 - 50 ton- After Jan 1020244.2</t>
  </si>
  <si>
    <t>Corbiere and Sons Contracting1025220211013-5Excavator Thumb - 30 - 50 ton- After Jan 1020244.2INV #151</t>
  </si>
  <si>
    <t>Corbiere and Sons Contracting1025220211013-5Excavator - 36 ton- After Jan 10202939.2</t>
  </si>
  <si>
    <t>Corbiere and Sons Contracting1025220211013-5Excavator - 36 ton- After Jan 10202939.2INV #151</t>
  </si>
  <si>
    <t>20211013-3</t>
  </si>
  <si>
    <t>Corbiere and Sons Contracting1025020211013-3Operator - Principle - After Jan 10362700</t>
  </si>
  <si>
    <t>Corbiere and Sons Contracting1025020211013-3Operator - Principle - After Jan 10362700INV #151</t>
  </si>
  <si>
    <t>Corbiere and Sons Contracting1025020211013-3L.O.A.4840</t>
  </si>
  <si>
    <t>Corbiere and Sons Contracting1025020211013-3L.O.A.4840INV #151</t>
  </si>
  <si>
    <t>Corbiere and Sons Contracting1025020211013-3Foreman121140</t>
  </si>
  <si>
    <t>Corbiere and Sons Contracting1025020211013-3Foreman121140INV #151</t>
  </si>
  <si>
    <t>Corbiere and Sons Contracting1025020211013-3Rock Truck - 30 Ton- After Jan 10111518.55</t>
  </si>
  <si>
    <t>Corbiere and Sons Contracting1025020211013-3Rock Truck - 30 Ton- After Jan 10111518.55INV #151</t>
  </si>
  <si>
    <t>Corbiere and Sons Contracting1025020211013-3Light Truck - Pick up- After Jan 103731.25</t>
  </si>
  <si>
    <t>Corbiere and Sons Contracting1025020211013-3Light Truck - Pick up- After Jan 103731.25INV #151</t>
  </si>
  <si>
    <t>Corbiere and Sons Contracting1025020211013-3ATV - Side by Side w/ roll bar- After Jan 1010184.5</t>
  </si>
  <si>
    <t>Corbiere and Sons Contracting1025020211013-3ATV - Side by Side w/ roll bar- After Jan 1010184.5INV #151</t>
  </si>
  <si>
    <t>Corbiere and Sons Contracting1025020211013-3Excavator Hammer - 30 - 50 ton- After Jan 109570.42</t>
  </si>
  <si>
    <t>Corbiere and Sons Contracting1025020211013-3Excavator Hammer - 30 - 50 ton- After Jan 109570.42INV #151</t>
  </si>
  <si>
    <t>Corbiere and Sons Contracting1025020211013-3Excavator Thumb - 30 - 50 ton- After Jan 1011134.31</t>
  </si>
  <si>
    <t>Corbiere and Sons Contracting1025020211013-3Excavator Thumb - 30 - 50 ton- After Jan 1011134.31INV #151</t>
  </si>
  <si>
    <t>Corbiere and Sons Contracting1025020211013-3Excavator - 36 ton- After Jan 10111616.56</t>
  </si>
  <si>
    <t>Corbiere and Sons Contracting1025020211013-3Excavator - 36 ton- After Jan 10111616.56INV #151</t>
  </si>
  <si>
    <t>Corbiere and Sons Contracting1025020211013-3Excavator - 30 ton- After Jan 1091246.05</t>
  </si>
  <si>
    <t>Corbiere and Sons Contracting1025020211013-3Excavator - 30 ton- After Jan 1091246.05INV #151</t>
  </si>
  <si>
    <t>Corbiere and Sons Contracting1025020211013-3Dozer D6 or equal- After Jan 10111446.28</t>
  </si>
  <si>
    <t>Corbiere and Sons Contracting1025020211013-3Dozer D6 or equal- After Jan 10111446.28INV #151</t>
  </si>
  <si>
    <t>20211012-5</t>
  </si>
  <si>
    <t>Road capping and maintenance on Del from C193-C190</t>
  </si>
  <si>
    <t>Corbiere and Sons Contracting1024820211012-5Operator - Principle - After Jan 10362700</t>
  </si>
  <si>
    <t>Corbiere and Sons Contracting1024820211012-5Operator - Principle - After Jan 10362700INV #151</t>
  </si>
  <si>
    <t>Corbiere and Sons Contracting1024820211012-5L.O.A.4840</t>
  </si>
  <si>
    <t>Corbiere and Sons Contracting1024820211012-5L.O.A.4840INV #151</t>
  </si>
  <si>
    <t>Corbiere and Sons Contracting1024820211012-5Foreman121140</t>
  </si>
  <si>
    <t>Corbiere and Sons Contracting1024820211012-5Foreman121140INV #151</t>
  </si>
  <si>
    <t>Corbiere and Sons Contracting1024820211012-5Light Truck - Pick up- After Jan 103731.25</t>
  </si>
  <si>
    <t>Corbiere and Sons Contracting1024820211012-5Light Truck - Pick up- After Jan 103731.25INV #151</t>
  </si>
  <si>
    <t>Corbiere and Sons Contracting1024820211012-5Excavator Hammer - 30 - 50 ton- After Jan 1011697.18</t>
  </si>
  <si>
    <t>Corbiere and Sons Contracting1024820211012-5Excavator Hammer - 30 - 50 ton- After Jan 1011697.18INV #151</t>
  </si>
  <si>
    <t>Corbiere and Sons Contracting1024820211012-5Excavator Thumb - 30 - 50 ton- After Jan 1022268.62</t>
  </si>
  <si>
    <t>Corbiere and Sons Contracting1024820211012-5Excavator Thumb - 30 - 50 ton- After Jan 1022268.62INV #151</t>
  </si>
  <si>
    <t>Corbiere and Sons Contracting1024820211012-5Excavator - 36 ton- After Jan 10334849.68</t>
  </si>
  <si>
    <t>Corbiere and Sons Contracting1024820211012-5Excavator - 36 ton- After Jan 10334849.68INV #151</t>
  </si>
  <si>
    <t>20211012-3</t>
  </si>
  <si>
    <t>Corbiere and Sons Contracting1024620211012-3Operator - Principle - After Jan 10362700</t>
  </si>
  <si>
    <t>Corbiere and Sons Contracting1024620211012-3Operator - Principle - After Jan 10362700INV #151</t>
  </si>
  <si>
    <t>Corbiere and Sons Contracting1024620211012-3L.O.A.4840</t>
  </si>
  <si>
    <t>Corbiere and Sons Contracting1024620211012-3L.O.A.4840INV #151</t>
  </si>
  <si>
    <t>Corbiere and Sons Contracting1024620211012-3Foreman121140</t>
  </si>
  <si>
    <t>Corbiere and Sons Contracting1024620211012-3Foreman121140INV #151</t>
  </si>
  <si>
    <t>Corbiere and Sons Contracting1024620211012-3Rock Truck - 30 Ton- After Jan 10111518.55</t>
  </si>
  <si>
    <t>Corbiere and Sons Contracting1024620211012-3Rock Truck - 30 Ton- After Jan 10111518.55INV #151</t>
  </si>
  <si>
    <t>Corbiere and Sons Contracting1024620211012-3Light Truck - Pick up- After Jan 103731.25</t>
  </si>
  <si>
    <t>Corbiere and Sons Contracting1024620211012-3Light Truck - Pick up- After Jan 103731.25INV #151</t>
  </si>
  <si>
    <t>Corbiere and Sons Contracting1024620211012-3ATV - Side by Side w/ roll bar- After Jan 1010184.5</t>
  </si>
  <si>
    <t>Corbiere and Sons Contracting1024620211012-3ATV - Side by Side w/ roll bar- After Jan 1010184.5INV #151</t>
  </si>
  <si>
    <t>Corbiere and Sons Contracting1024620211012-3Excavator Hammer - 30 - 50 ton- After Jan 105316.9</t>
  </si>
  <si>
    <t>Corbiere and Sons Contracting1024620211012-3Excavator Hammer - 30 - 50 ton- After Jan 105316.9INV #151</t>
  </si>
  <si>
    <t>Corbiere and Sons Contracting1024620211012-3Excavator Thumb - 30 - 50 ton- After Jan 1011134.31</t>
  </si>
  <si>
    <t>Corbiere and Sons Contracting1024620211012-3Excavator Thumb - 30 - 50 ton- After Jan 1011134.31INV #151</t>
  </si>
  <si>
    <t>Corbiere and Sons Contracting1024620211012-3Excavator - 36 ton- After Jan 10111616.56</t>
  </si>
  <si>
    <t>Corbiere and Sons Contracting1024620211012-3Excavator - 36 ton- After Jan 10111616.56INV #151</t>
  </si>
  <si>
    <t>Corbiere and Sons Contracting1024620211012-3Excavator - 30 ton- After Jan 105692.25</t>
  </si>
  <si>
    <t>Corbiere and Sons Contracting1024620211012-3Excavator - 30 ton- After Jan 105692.25INV #151</t>
  </si>
  <si>
    <t>Corbiere and Sons Contracting1024620211012-3Dozer D6 or equal- After Jan 10111446.28</t>
  </si>
  <si>
    <t>Corbiere and Sons Contracting1024620211012-3Dozer D6 or equal- After Jan 10111446.28INV #151</t>
  </si>
  <si>
    <t>20211011-6</t>
  </si>
  <si>
    <t>Road Maintenance Activities on Del Lake Road</t>
  </si>
  <si>
    <t>Corbiere and Sons Contracting1024520211011-6Operator - Principle - After Jan 10272025</t>
  </si>
  <si>
    <t>Corbiere and Sons Contracting1024520211011-6Operator - Principle - After Jan 10272025INV #151</t>
  </si>
  <si>
    <t>Corbiere and Sons Contracting1024520211011-6L.O.A.4840</t>
  </si>
  <si>
    <t>Corbiere and Sons Contracting1024520211011-6L.O.A.4840INV #151</t>
  </si>
  <si>
    <t>Corbiere and Sons Contracting1024520211011-6Foreman9855</t>
  </si>
  <si>
    <t>Corbiere and Sons Contracting1024520211011-6Foreman9855INV #151</t>
  </si>
  <si>
    <t>Corbiere and Sons Contracting1024520211011-6Rock Truck - 30 Ton- After Jan 1081104.4</t>
  </si>
  <si>
    <t>Corbiere and Sons Contracting1024520211011-6Rock Truck - 30 Ton- After Jan 1081104.4INV #151</t>
  </si>
  <si>
    <t>Corbiere and Sons Contracting1024520211011-6Light Truck - Pick up- After Jan 103731.25</t>
  </si>
  <si>
    <t>Corbiere and Sons Contracting1024520211011-6Light Truck - Pick up- After Jan 103731.25INV #151</t>
  </si>
  <si>
    <t>Corbiere and Sons Contracting1024520211011-6Excavator Hammer - 30 - 50 ton- After Jan 108507.04</t>
  </si>
  <si>
    <t>Corbiere and Sons Contracting1024520211011-6Excavator Hammer - 30 - 50 ton- After Jan 108507.04INV #151</t>
  </si>
  <si>
    <t>Corbiere and Sons Contracting1024520211011-6Excavator Thumb - 30 - 50 ton- After Jan 1016195.36</t>
  </si>
  <si>
    <t>Corbiere and Sons Contracting1024520211011-6Excavator Thumb - 30 - 50 ton- After Jan 1016195.36INV #151</t>
  </si>
  <si>
    <t>Corbiere and Sons Contracting1024520211011-6Excavator - 36 ton- After Jan 10243527.04</t>
  </si>
  <si>
    <t>Corbiere and Sons Contracting1024520211011-6Excavator - 36 ton- After Jan 10243527.04INV #151</t>
  </si>
  <si>
    <t>20211011-4</t>
  </si>
  <si>
    <t>Road Maintenance Activities on Mink Creek</t>
  </si>
  <si>
    <t>Corbiere and Sons Contracting1024220211011-4Operator - Principle - After Jan 10322400</t>
  </si>
  <si>
    <t>Corbiere and Sons Contracting1024220211011-4Operator - Principle - After Jan 10322400INV #151</t>
  </si>
  <si>
    <t>Corbiere and Sons Contracting1024220211011-4L.O.A.4840</t>
  </si>
  <si>
    <t>Corbiere and Sons Contracting1024220211011-4L.O.A.4840INV #151</t>
  </si>
  <si>
    <t>Corbiere and Sons Contracting1024220211011-4Foreman121140</t>
  </si>
  <si>
    <t>Corbiere and Sons Contracting1024220211011-4Foreman121140INV #151</t>
  </si>
  <si>
    <t>Corbiere and Sons Contracting1024220211011-4Rock Truck - 30 Ton- After Jan 10111518.55</t>
  </si>
  <si>
    <t>Corbiere and Sons Contracting1024220211011-4Rock Truck - 30 Ton- After Jan 10111518.55INV #151</t>
  </si>
  <si>
    <t>Corbiere and Sons Contracting1024220211011-4Light Truck - Pick up- After Jan 103731.25</t>
  </si>
  <si>
    <t>Corbiere and Sons Contracting1024220211011-4Light Truck - Pick up- After Jan 103731.25INV #151</t>
  </si>
  <si>
    <t>Corbiere and Sons Contracting1024220211011-4Excavator Thumb - 30 - 50 ton- After Jan 1011134.31</t>
  </si>
  <si>
    <t>Corbiere and Sons Contracting1024220211011-4Excavator Thumb - 30 - 50 ton- After Jan 1011134.31INV #151</t>
  </si>
  <si>
    <t>Corbiere and Sons Contracting1024220211011-4Excavator - 36 ton- After Jan 10111616.56</t>
  </si>
  <si>
    <t>Corbiere and Sons Contracting1024220211011-4Excavator - 36 ton- After Jan 10111616.56INV #151</t>
  </si>
  <si>
    <t>Corbiere and Sons Contracting1024220211011-4Excavator - 36 ton- After Jan 1071028.72</t>
  </si>
  <si>
    <t>Corbiere and Sons Contracting1024220211011-4Excavator - 36 ton- After Jan 1071028.72INV #151</t>
  </si>
  <si>
    <t>Corbiere and Sons Contracting1024220211011-4Dozer D6 or equal- After Jan 10111446.28</t>
  </si>
  <si>
    <t>Corbiere and Sons Contracting1024220211011-4Dozer D6 or equal- After Jan 10111446.28INV #151</t>
  </si>
  <si>
    <t>20211011-3</t>
  </si>
  <si>
    <t>Road Maintenance Activities on Red Sucker</t>
  </si>
  <si>
    <t>Corbiere and Sons Contracting1024120211011-3Operator - Principle - After Jan 10362700</t>
  </si>
  <si>
    <t>Corbiere and Sons Contracting1024120211011-3Operator - Principle - After Jan 10362700INV #151</t>
  </si>
  <si>
    <t>Corbiere and Sons Contracting1024120211011-3L.O.A.4840</t>
  </si>
  <si>
    <t>Corbiere and Sons Contracting1024120211011-3L.O.A.4840INV #151</t>
  </si>
  <si>
    <t>Corbiere and Sons Contracting1024120211011-3Foreman121140</t>
  </si>
  <si>
    <t>Corbiere and Sons Contracting1024120211011-3Foreman121140INV #151</t>
  </si>
  <si>
    <t>Corbiere and Sons Contracting1024120211011-3Rock Truck - 30 Ton- After Jan 10111518.55</t>
  </si>
  <si>
    <t>Corbiere and Sons Contracting1024120211011-3Rock Truck - 30 Ton- After Jan 10111518.55INV #151</t>
  </si>
  <si>
    <t>Corbiere and Sons Contracting1024120211011-3Light Truck - Pick up- After Jan 103731.25</t>
  </si>
  <si>
    <t>Corbiere and Sons Contracting1024120211011-3Light Truck - Pick up- After Jan 103731.25INV #151</t>
  </si>
  <si>
    <t>Corbiere and Sons Contracting1024120211011-3ATV - Side by Side w/ roll bar- After Jan 1010184.5</t>
  </si>
  <si>
    <t>Corbiere and Sons Contracting1024120211011-3ATV - Side by Side w/ roll bar- After Jan 1010184.5INV #151</t>
  </si>
  <si>
    <t>Corbiere and Sons Contracting1024120211011-3Excavator Hammer - 30 - 50 ton- After Jan 105316.9</t>
  </si>
  <si>
    <t>Corbiere and Sons Contracting1024120211011-3Excavator Hammer - 30 - 50 ton- After Jan 105316.9INV #151</t>
  </si>
  <si>
    <t>Corbiere and Sons Contracting1024120211011-3Excavator Thumb - 30 - 50 ton- After Jan 1011134.31</t>
  </si>
  <si>
    <t>Corbiere and Sons Contracting1024120211011-3Excavator Thumb - 30 - 50 ton- After Jan 1011134.31INV #151</t>
  </si>
  <si>
    <t>Corbiere and Sons Contracting1024120211011-3Excavator - 36 ton- After Jan 10111616.56</t>
  </si>
  <si>
    <t>Corbiere and Sons Contracting1024120211011-3Excavator - 36 ton- After Jan 10111616.56INV #151</t>
  </si>
  <si>
    <t>Corbiere and Sons Contracting1024120211011-3Excavator - 30 ton- After Jan 105692.25</t>
  </si>
  <si>
    <t>Corbiere and Sons Contracting1024120211011-3Excavator - 30 ton- After Jan 105692.25INV #151</t>
  </si>
  <si>
    <t>Corbiere and Sons Contracting1024120211011-3Dozer D6 or equal- After Jan 10111446.28</t>
  </si>
  <si>
    <t>Corbiere and Sons Contracting1024120211011-3Dozer D6 or equal- After Jan 10111446.28INV #151</t>
  </si>
  <si>
    <t>20211010-5</t>
  </si>
  <si>
    <t>Road Maintenance on Neys Road</t>
  </si>
  <si>
    <t>Corbiere and Sons Contracting1024020211010-5Operator - Principle - After Jan 10272025</t>
  </si>
  <si>
    <t>Corbiere and Sons Contracting1024020211010-5Operator - Principle - After Jan 10272025INV #151</t>
  </si>
  <si>
    <t>Corbiere and Sons Contracting1024020211010-5L.O.A.3630</t>
  </si>
  <si>
    <t>Corbiere and Sons Contracting1024020211010-5L.O.A.3630INV #151</t>
  </si>
  <si>
    <t>Corbiere and Sons Contracting1024020211010-5Rock Truck - 30 Ton- After Jan 1081104.4</t>
  </si>
  <si>
    <t>Corbiere and Sons Contracting1024020211010-5Rock Truck - 30 Ton- After Jan 1081104.4INV #151</t>
  </si>
  <si>
    <t>Corbiere and Sons Contracting1024020211010-5Light Truck - Pick up- After Jan 102487.5</t>
  </si>
  <si>
    <t>Corbiere and Sons Contracting1024020211010-5Light Truck - Pick up- After Jan 102487.5INV #151</t>
  </si>
  <si>
    <t>Corbiere and Sons Contracting1024020211010-5Excavator Thumb - 30 - 50 ton- After Jan 1016195.36</t>
  </si>
  <si>
    <t>Corbiere and Sons Contracting1024020211010-5Excavator Thumb - 30 - 50 ton- After Jan 1016195.36INV #151</t>
  </si>
  <si>
    <t>Corbiere and Sons Contracting1024020211010-5Excavator - 36 ton- After Jan 1081175.68</t>
  </si>
  <si>
    <t>Corbiere and Sons Contracting1024020211010-5Excavator - 36 ton- After Jan 1081175.68INV #151</t>
  </si>
  <si>
    <t>Corbiere and Sons Contracting1024020211010-5Excavator - 30 ton- After Jan 1081107.6</t>
  </si>
  <si>
    <t>Corbiere and Sons Contracting1024020211010-5Excavator - 30 ton- After Jan 1081107.6INV #151</t>
  </si>
  <si>
    <t>20211010-3</t>
  </si>
  <si>
    <t>Road Maintenance on Mink Creek</t>
  </si>
  <si>
    <t>Corbiere and Sons Contracting1023820211010-3Operator - Principle - After Jan 105375</t>
  </si>
  <si>
    <t>Corbiere and Sons Contracting1023820211010-3Operator - Principle - After Jan 105375INV #151</t>
  </si>
  <si>
    <t>Corbiere and Sons Contracting1023820211010-3Excavator - 36 ton- After Jan 102293.92</t>
  </si>
  <si>
    <t>Corbiere and Sons Contracting1023820211010-3Excavator - 36 ton- After Jan 102293.92INV #151</t>
  </si>
  <si>
    <t>Corbiere and Sons Contracting1023820211010-3Dozer D6 or equal- After Jan 103394.44</t>
  </si>
  <si>
    <t>Corbiere and Sons Contracting1023820211010-3Dozer D6 or equal- After Jan 103394.44INV #151</t>
  </si>
  <si>
    <t>20211009-8</t>
  </si>
  <si>
    <t>Road Maintenance activities on Neys Road</t>
  </si>
  <si>
    <t>Corbiere and Sons Contracting1023620211009-8Operator - Principle - After Jan 1012900</t>
  </si>
  <si>
    <t>Corbiere and Sons Contracting1023620211009-8Operator - Principle - After Jan 1012900INV #151</t>
  </si>
  <si>
    <t>Corbiere and Sons Contracting1023620211009-8L.O.A.1210</t>
  </si>
  <si>
    <t>Corbiere and Sons Contracting1023620211009-8L.O.A.1210INV #151</t>
  </si>
  <si>
    <t>Corbiere and Sons Contracting1023620211009-8Excavator Thumb - 30 - 50 ton- After Jan 1011134.31</t>
  </si>
  <si>
    <t>Corbiere and Sons Contracting1023620211009-8Excavator Thumb - 30 - 50 ton- After Jan 1011134.31INV #151</t>
  </si>
  <si>
    <t>Corbiere and Sons Contracting1023620211009-8Excavator - 36 ton- After Jan 10111616.56</t>
  </si>
  <si>
    <t>Corbiere and Sons Contracting1023620211009-8Excavator - 36 ton- After Jan 10111616.56INV #151</t>
  </si>
  <si>
    <t>20211009-7</t>
  </si>
  <si>
    <t>Road Maitenance Activities on Little Red Sucker</t>
  </si>
  <si>
    <t>Corbiere and Sons Contracting1023520211009-7Operator - Principle - After Jan 1012900</t>
  </si>
  <si>
    <t>Corbiere and Sons Contracting1023520211009-7Operator - Principle - After Jan 1012900INV #151</t>
  </si>
  <si>
    <t>Corbiere and Sons Contracting1023520211009-7Foreman4380</t>
  </si>
  <si>
    <t>Corbiere and Sons Contracting1023520211009-7Foreman4380INV #151</t>
  </si>
  <si>
    <t>Corbiere and Sons Contracting1023520211009-7Rock Truck - 30 Ton- After Jan 105.5759.275</t>
  </si>
  <si>
    <t>Corbiere and Sons Contracting1023520211009-7Rock Truck - 30 Ton- After Jan 105.5759.275INV #151</t>
  </si>
  <si>
    <t>Corbiere and Sons Contracting1023520211009-7Excavator Thumb - 30 - 50 ton- After Jan 105.567.155</t>
  </si>
  <si>
    <t>Corbiere and Sons Contracting1023520211009-7Excavator Thumb - 30 - 50 ton- After Jan 105.567.155INV #151</t>
  </si>
  <si>
    <t>Corbiere and Sons Contracting1023520211009-7Excavator - 36 ton- After Jan 105.5808.28</t>
  </si>
  <si>
    <t>Corbiere and Sons Contracting1023520211009-7Excavator - 36 ton- After Jan 105.5808.28INV #151</t>
  </si>
  <si>
    <t>Corbiere and Sons Contracting1023520211009-7Dozer D6 or equal- After Jan 104525.92</t>
  </si>
  <si>
    <t>Corbiere and Sons Contracting1023520211009-7Dozer D6 or equal- After Jan 104525.92INV #151</t>
  </si>
  <si>
    <t>20211009-4</t>
  </si>
  <si>
    <t>Road Maitnenance on Ripple Creek</t>
  </si>
  <si>
    <t>C198-C202</t>
  </si>
  <si>
    <t>Corbiere and Sons Contracting1023220211009-4Operator - Principle - After Jan 1012900</t>
  </si>
  <si>
    <t>Corbiere and Sons Contracting1023220211009-4Operator - Principle - After Jan 1012900INV #151</t>
  </si>
  <si>
    <t>Corbiere and Sons Contracting1023220211009-4L.O.A.2420</t>
  </si>
  <si>
    <t>Corbiere and Sons Contracting1023220211009-4L.O.A.2420INV #151</t>
  </si>
  <si>
    <t>Corbiere and Sons Contracting1023220211009-4Rock Truck - 30 Ton- After Jan 105690.25</t>
  </si>
  <si>
    <t>Corbiere and Sons Contracting1023220211009-4Rock Truck - 30 Ton- After Jan 105690.25INV #151</t>
  </si>
  <si>
    <t>Corbiere and Sons Contracting1023220211009-4Light Truck - Pick up- After Jan 101243.75</t>
  </si>
  <si>
    <t>Corbiere and Sons Contracting1023220211009-4Light Truck - Pick up- After Jan 101243.75INV #151</t>
  </si>
  <si>
    <t>Corbiere and Sons Contracting1023220211009-4Excavator - 36 ton- After Jan 105734.8</t>
  </si>
  <si>
    <t>Corbiere and Sons Contracting1023220211009-4Excavator - 36 ton- After Jan 105734.8INV #151</t>
  </si>
  <si>
    <t>20211009-3</t>
  </si>
  <si>
    <t>Road maintenance on Mink Creek - Building a diversion at shoefly for C246</t>
  </si>
  <si>
    <t>Corbiere and Sons Contracting1023120211009-3Operator - Principle - After Jan 109675</t>
  </si>
  <si>
    <t>Corbiere and Sons Contracting1023120211009-3Operator - Principle - After Jan 109675INV #151</t>
  </si>
  <si>
    <t>Corbiere and Sons Contracting1023120211009-3Excavator - 36 ton- After Jan 105734.8</t>
  </si>
  <si>
    <t>Corbiere and Sons Contracting1023120211009-3Excavator - 36 ton- After Jan 105734.8INV #151</t>
  </si>
  <si>
    <t>Corbiere and Sons Contracting1023120211009-3Dozer D6 or equal- After Jan 103394.44</t>
  </si>
  <si>
    <t>Corbiere and Sons Contracting1023120211009-3Dozer D6 or equal- After Jan 103394.44INV #151</t>
  </si>
  <si>
    <t>20211008-7</t>
  </si>
  <si>
    <t>Spot dumping and road maintenance activities on Hare Lake Road</t>
  </si>
  <si>
    <t>Hare lake Road</t>
  </si>
  <si>
    <t>Corbiere and Sons Contracting1022520211008-7Operator - Principle - After Jan 1014.51087.5</t>
  </si>
  <si>
    <t>Corbiere and Sons Contracting1022520211008-7Operator - Principle - After Jan 1014.51087.5INV #151</t>
  </si>
  <si>
    <t>Corbiere and Sons Contracting1022520211008-7L.O.A.2420</t>
  </si>
  <si>
    <t>Corbiere and Sons Contracting1022520211008-7L.O.A.2420INV #151</t>
  </si>
  <si>
    <t>Corbiere and Sons Contracting1022520211008-7Rock Truck - 30 Ton- After Jan 105690.25</t>
  </si>
  <si>
    <t>Corbiere and Sons Contracting1022520211008-7Rock Truck - 30 Ton- After Jan 105690.25INV #151</t>
  </si>
  <si>
    <t>Corbiere and Sons Contracting1022520211008-7Excavator - 30 ton- After Jan 107.51038.375</t>
  </si>
  <si>
    <t>Corbiere and Sons Contracting1022520211008-7Excavator - 30 ton- After Jan 107.51038.375INV #151</t>
  </si>
  <si>
    <t>20211008-5</t>
  </si>
  <si>
    <t>Road maintenance activities on Neys Road</t>
  </si>
  <si>
    <t>Corbiere and Sons Contracting1022320211008-5Operator - Principle - After Jan 10241800</t>
  </si>
  <si>
    <t>Corbiere and Sons Contracting1022320211008-5Operator - Principle - After Jan 10241800INV #151</t>
  </si>
  <si>
    <t>Corbiere and Sons Contracting1022320211008-5L.O.A.1210</t>
  </si>
  <si>
    <t>Corbiere and Sons Contracting1022320211008-5L.O.A.1210INV #151</t>
  </si>
  <si>
    <t>Corbiere and Sons Contracting1022320211008-5Rock Truck - 30 Ton- After Jan 106828.3</t>
  </si>
  <si>
    <t>Corbiere and Sons Contracting1022320211008-5Rock Truck - 30 Ton- After Jan 106828.3INV #151</t>
  </si>
  <si>
    <t>Corbiere and Sons Contracting1022320211008-5Excavator Thumb - 30 - 50 ton- After Jan 1014170.94</t>
  </si>
  <si>
    <t>Corbiere and Sons Contracting1022320211008-5Excavator Thumb - 30 - 50 ton- After Jan 1014170.94INV #151</t>
  </si>
  <si>
    <t>Corbiere and Sons Contracting1022320211008-5Excavator - 36 ton- After Jan 10111616.56</t>
  </si>
  <si>
    <t>Corbiere and Sons Contracting1022320211008-5Excavator - 36 ton- After Jan 10111616.56INV #151</t>
  </si>
  <si>
    <t>Corbiere and Sons Contracting1022320211008-5Excavator - 30 ton- After Jan 103415.35</t>
  </si>
  <si>
    <t>Corbiere and Sons Contracting1022320211008-5Excavator - 30 ton- After Jan 103415.35INV #151</t>
  </si>
  <si>
    <t>Corbiere and Sons Contracting1022320211008-5Dozer D6 or equal- After Jan 103394.44</t>
  </si>
  <si>
    <t>Corbiere and Sons Contracting1022320211008-5Dozer D6 or equal- After Jan 103394.44INV #151</t>
  </si>
  <si>
    <t>20211008-11</t>
  </si>
  <si>
    <t>Road Maintenance activities in Ripple Lake Access</t>
  </si>
  <si>
    <t>Corbiere and Sons Contracting1022920211008-11Operator - Principle - After Jan 10362700</t>
  </si>
  <si>
    <t>Corbiere and Sons Contracting1022920211008-11Operator - Principle - After Jan 10362700INV #151</t>
  </si>
  <si>
    <t>Corbiere and Sons Contracting1022920211008-11L.O.A.3630</t>
  </si>
  <si>
    <t>Corbiere and Sons Contracting1022920211008-11L.O.A.3630INV #151</t>
  </si>
  <si>
    <t>Corbiere and Sons Contracting1022920211008-11Rock Truck - 30 Ton- After Jan 10111518.55</t>
  </si>
  <si>
    <t>Corbiere and Sons Contracting1022920211008-11Rock Truck - 30 Ton- After Jan 10111518.55INV #151</t>
  </si>
  <si>
    <t>Corbiere and Sons Contracting1022920211008-11Light Truck - Pick up- After Jan 101243.75</t>
  </si>
  <si>
    <t>Corbiere and Sons Contracting1022920211008-11Light Truck - Pick up- After Jan 101243.75INV #151</t>
  </si>
  <si>
    <t>Corbiere and Sons Contracting1022920211008-11Excavator Thumb - 30 - 50 ton- After Jan 1011134.31</t>
  </si>
  <si>
    <t>Corbiere and Sons Contracting1022920211008-11Excavator Thumb - 30 - 50 ton- After Jan 1011134.31INV #151</t>
  </si>
  <si>
    <t>Corbiere and Sons Contracting1022920211008-11Excavator - 36 ton- After Jan 10111616.56</t>
  </si>
  <si>
    <t>Corbiere and Sons Contracting1022920211008-11Excavator - 36 ton- After Jan 10111616.56INV #151</t>
  </si>
  <si>
    <t>20211008-10</t>
  </si>
  <si>
    <t>Road Maintenance activities on Mink Creek</t>
  </si>
  <si>
    <t>C244-C246</t>
  </si>
  <si>
    <t>Corbiere and Sons Contracting1022820211008-10Operator - Principle - After Jan 108600</t>
  </si>
  <si>
    <t>Corbiere and Sons Contracting1022820211008-10Operator - Principle - After Jan 108600INV #151</t>
  </si>
  <si>
    <t>Corbiere and Sons Contracting1022820211008-10Operator - Principle - After Jan 105375</t>
  </si>
  <si>
    <t>Corbiere and Sons Contracting1022820211008-10Operator - Principle - After Jan 105375INV #151</t>
  </si>
  <si>
    <t>Corbiere and Sons Contracting1022820211008-10Excavator - 36 ton- After Jan 105734.8</t>
  </si>
  <si>
    <t>Corbiere and Sons Contracting1022820211008-10Excavator - 36 ton- After Jan 105734.8INV #151</t>
  </si>
  <si>
    <t>Corbiere and Sons Contracting1022820211008-10Dozer D6 or equal- After Jan 107920.36</t>
  </si>
  <si>
    <t>Corbiere and Sons Contracting1022820211008-10Dozer D6 or equal- After Jan 107920.36INV #151</t>
  </si>
  <si>
    <t>20211007-9</t>
  </si>
  <si>
    <t>Fixing road punchouts on Hare Lake Road</t>
  </si>
  <si>
    <t>C267</t>
  </si>
  <si>
    <t>Corbiere and Sons Contracting1021820211007-9Operator - Principle - After Jan 1012900</t>
  </si>
  <si>
    <t>Corbiere and Sons Contracting1021820211007-9Operator - Principle - After Jan 1012900INV #151</t>
  </si>
  <si>
    <t>Corbiere and Sons Contracting1021820211007-9L.O.A.2420</t>
  </si>
  <si>
    <t>Corbiere and Sons Contracting1021820211007-9L.O.A.2420INV #151</t>
  </si>
  <si>
    <t>Corbiere and Sons Contracting1021820211007-9Rock Truck - 30 Ton- After Jan 105.5759.275</t>
  </si>
  <si>
    <t>Corbiere and Sons Contracting1021820211007-9Rock Truck - 30 Ton- After Jan 105.5759.275INV #151</t>
  </si>
  <si>
    <t>Corbiere and Sons Contracting1021820211007-9Excavator - 30 ton- After Jan 105.5761.475</t>
  </si>
  <si>
    <t>Corbiere and Sons Contracting1021820211007-9Excavator - 30 ton- After Jan 105.5761.475INV #151</t>
  </si>
  <si>
    <t>20211007-8</t>
  </si>
  <si>
    <t>Road maitnenance activities on Ripple</t>
  </si>
  <si>
    <t>Corbiere and Sons Contracting1021720211007-8Operator - Principle - After Jan 10362700</t>
  </si>
  <si>
    <t>Corbiere and Sons Contracting1021720211007-8Operator - Principle - After Jan 10362700INV #151</t>
  </si>
  <si>
    <t>Corbiere and Sons Contracting1021720211007-8L.O.A.3630</t>
  </si>
  <si>
    <t>Corbiere and Sons Contracting1021720211007-8L.O.A.3630INV #151</t>
  </si>
  <si>
    <t>Corbiere and Sons Contracting1021720211007-8Rock Truck - 30 Ton- After Jan 10111518.55</t>
  </si>
  <si>
    <t>Corbiere and Sons Contracting1021720211007-8Rock Truck - 30 Ton- After Jan 10111518.55INV #151</t>
  </si>
  <si>
    <t>Corbiere and Sons Contracting1021720211007-8Light Truck - Pick up- After Jan 102487.5</t>
  </si>
  <si>
    <t>Corbiere and Sons Contracting1021720211007-8Light Truck - Pick up- After Jan 102487.5INV #151</t>
  </si>
  <si>
    <t>Corbiere and Sons Contracting1021720211007-8Excavator Thumb - 30 - 50 ton- After Jan 1011134.31</t>
  </si>
  <si>
    <t>Corbiere and Sons Contracting1021720211007-8Excavator Thumb - 30 - 50 ton- After Jan 1011134.31INV #151</t>
  </si>
  <si>
    <t>Corbiere and Sons Contracting1021720211007-8Excavator - 36 ton- After Jan 10111616.56</t>
  </si>
  <si>
    <t>Corbiere and Sons Contracting1021720211007-8Excavator - 36 ton- After Jan 10111616.56INV #151</t>
  </si>
  <si>
    <t>20211007-7</t>
  </si>
  <si>
    <t>Road maintenance being done on Neys Road</t>
  </si>
  <si>
    <t>Corbiere and Sons Contracting1021620211007-7Operator - Principle - After Jan 1012900</t>
  </si>
  <si>
    <t>Corbiere and Sons Contracting1021620211007-7Operator - Principle - After Jan 1012900INV #151</t>
  </si>
  <si>
    <t>Corbiere and Sons Contracting1021620211007-7L.O.A.1210</t>
  </si>
  <si>
    <t>Corbiere and Sons Contracting1021620211007-7L.O.A.1210INV #151</t>
  </si>
  <si>
    <t>Corbiere and Sons Contracting1021620211007-7Excavator Thumb - 30 - 50 ton- After Jan 1011134.31</t>
  </si>
  <si>
    <t>Corbiere and Sons Contracting1021620211007-7Excavator Thumb - 30 - 50 ton- After Jan 1011134.31INV #151</t>
  </si>
  <si>
    <t>Corbiere and Sons Contracting1021620211007-7Excavator - 36 ton- After Jan 10111616.56</t>
  </si>
  <si>
    <t>Corbiere and Sons Contracting1021620211007-7Excavator - 36 ton- After Jan 10111616.56INV #151</t>
  </si>
  <si>
    <t>20211007-10</t>
  </si>
  <si>
    <t>Road maintenance activities on Del Lake Road</t>
  </si>
  <si>
    <t>Corbiere and Sons Contracting1021920211007-10Labourer - General - After Jan 106360</t>
  </si>
  <si>
    <t>Corbiere and Sons Contracting1021920211007-10Labourer - General - After Jan 106360INV #151</t>
  </si>
  <si>
    <t>Corbiere and Sons Contracting1021920211007-10Operator - Principle - After Jan 1012900</t>
  </si>
  <si>
    <t>Corbiere and Sons Contracting1021920211007-10Operator - Principle - After Jan 1012900INV #151</t>
  </si>
  <si>
    <t>Corbiere and Sons Contracting1021920211007-10L.O.A.4840</t>
  </si>
  <si>
    <t>Corbiere and Sons Contracting1021920211007-10L.O.A.4840INV #151</t>
  </si>
  <si>
    <t>Corbiere and Sons Contracting1021920211007-10Foreman6570</t>
  </si>
  <si>
    <t>Corbiere and Sons Contracting1021920211007-10Foreman6570INV #151</t>
  </si>
  <si>
    <t>Corbiere and Sons Contracting1021920211007-10Light Truck - Pick up- After Jan 101243.75</t>
  </si>
  <si>
    <t>Corbiere and Sons Contracting1021920211007-10Light Truck - Pick up- After Jan 101243.75INV #151</t>
  </si>
  <si>
    <t>Corbiere and Sons Contracting1021920211007-10Excavator Thumb - 30 - 50 ton- After Jan 105.567.155</t>
  </si>
  <si>
    <t>Corbiere and Sons Contracting1021920211007-10Excavator Thumb - 30 - 50 ton- After Jan 105.567.155INV #151</t>
  </si>
  <si>
    <t>Corbiere and Sons Contracting1021920211007-10Excavator - 36 ton- After Jan 105.5808.28</t>
  </si>
  <si>
    <t>Corbiere and Sons Contracting1021920211007-10Excavator - 36 ton- After Jan 105.5808.28INV #151</t>
  </si>
  <si>
    <t>20211006-9</t>
  </si>
  <si>
    <t>Road Maintenance activities on Mink Creek Road</t>
  </si>
  <si>
    <t>Corbiere and Sons Contracting1021020211006-9Labourer - General - After Jan 109540</t>
  </si>
  <si>
    <t>Corbiere and Sons Contracting1021020211006-9Labourer - General - After Jan 109540INV #151</t>
  </si>
  <si>
    <t>Corbiere and Sons Contracting1021020211006-9Operator - Principle - After Jan 10292175</t>
  </si>
  <si>
    <t>Corbiere and Sons Contracting1021020211006-9Operator - Principle - After Jan 10292175INV #151</t>
  </si>
  <si>
    <t>Corbiere and Sons Contracting1021020211006-9L.O.A.51050</t>
  </si>
  <si>
    <t>Corbiere and Sons Contracting1021020211006-9L.O.A.51050INV #151</t>
  </si>
  <si>
    <t>Corbiere and Sons Contracting1021020211006-9Foreman8760</t>
  </si>
  <si>
    <t>Corbiere and Sons Contracting1021020211006-9Foreman8760INV #151</t>
  </si>
  <si>
    <t>Corbiere and Sons Contracting1021020211006-9Rock Truck - 30 Ton- After Jan 1091242.45</t>
  </si>
  <si>
    <t>Corbiere and Sons Contracting1021020211006-9Rock Truck - 30 Ton- After Jan 1091242.45INV #151</t>
  </si>
  <si>
    <t>Corbiere and Sons Contracting1021020211006-9Light Truck - Pick up- After Jan 104975</t>
  </si>
  <si>
    <t>Corbiere and Sons Contracting1021020211006-9Light Truck - Pick up- After Jan 104975INV #151</t>
  </si>
  <si>
    <t>Corbiere and Sons Contracting1021020211006-9Excavator - 36 ton- After Jan 1091322.64</t>
  </si>
  <si>
    <t>Corbiere and Sons Contracting1021020211006-9Excavator - 36 ton- After Jan 1091322.64INV #151</t>
  </si>
  <si>
    <t>Corbiere and Sons Contracting1021020211006-9Dozer D6 or equal- After Jan 1081051.84</t>
  </si>
  <si>
    <t>Corbiere and Sons Contracting1021020211006-9Dozer D6 or equal- After Jan 1081051.84INV #151</t>
  </si>
  <si>
    <t>20211006-5</t>
  </si>
  <si>
    <t>Corbiere and Sons Contracting1020620211006-5Labourer - General - After Jan 10191140</t>
  </si>
  <si>
    <t>Corbiere and Sons Contracting1020620211006-5Labourer - General - After Jan 10191140INV #151</t>
  </si>
  <si>
    <t>Corbiere and Sons Contracting1020620211006-5Operator - Principle - After Jan 10715325</t>
  </si>
  <si>
    <t>Corbiere and Sons Contracting1020620211006-5Operator - Principle - After Jan 10715325INV #151</t>
  </si>
  <si>
    <t>Corbiere and Sons Contracting1020620211006-5L.O.A.91890</t>
  </si>
  <si>
    <t>Corbiere and Sons Contracting1020620211006-5L.O.A.91890INV #151</t>
  </si>
  <si>
    <t>Corbiere and Sons Contracting1020620211006-5Foreman8760</t>
  </si>
  <si>
    <t>Corbiere and Sons Contracting1020620211006-5Foreman8760INV #151</t>
  </si>
  <si>
    <t>Corbiere and Sons Contracting1020620211006-5Rock Truck - 30 Ton- After Jan 10152070.75</t>
  </si>
  <si>
    <t>Corbiere and Sons Contracting1020620211006-5Rock Truck - 30 Ton- After Jan 10152070.75INV #151</t>
  </si>
  <si>
    <t>Corbiere and Sons Contracting1020620211006-5Light Truck - Pick up- After Jan 1051218.75</t>
  </si>
  <si>
    <t>Corbiere and Sons Contracting1020620211006-5Light Truck - Pick up- After Jan 1051218.75INV #151</t>
  </si>
  <si>
    <t>Corbiere and Sons Contracting1020620211006-5ATV - Side by Side w/ roll bar- After Jan 1010184.5</t>
  </si>
  <si>
    <t>Corbiere and Sons Contracting1020620211006-5ATV - Side by Side w/ roll bar- After Jan 1010184.5INV #151</t>
  </si>
  <si>
    <t>Corbiere and Sons Contracting1020620211006-5Excavator Hammer - 30 - 50 ton- After Jan 1012760.56</t>
  </si>
  <si>
    <t>Corbiere and Sons Contracting1020620211006-5Excavator Hammer - 30 - 50 ton- After Jan 1012760.56INV #151</t>
  </si>
  <si>
    <t>Corbiere and Sons Contracting1020620211006-5Excavator Thumb - 30 - 50 ton- After Jan 1012146.52</t>
  </si>
  <si>
    <t>Corbiere and Sons Contracting1020620211006-5Excavator Thumb - 30 - 50 ton- After Jan 1012146.52INV #151</t>
  </si>
  <si>
    <t>Corbiere and Sons Contracting1020620211006-5Excavator - 36 ton- After Jan 1071028.72</t>
  </si>
  <si>
    <t>Corbiere and Sons Contracting1020620211006-5Excavator - 36 ton- After Jan 1071028.72INV #151</t>
  </si>
  <si>
    <t>Corbiere and Sons Contracting1020620211006-5Excavator - 36 ton- After Jan 10121763.52</t>
  </si>
  <si>
    <t>Corbiere and Sons Contracting1020620211006-5Excavator - 36 ton- After Jan 10121763.52INV #151</t>
  </si>
  <si>
    <t>Corbiere and Sons Contracting1020620211006-5Excavator - 30 ton- After Jan 10121661.4</t>
  </si>
  <si>
    <t>Corbiere and Sons Contracting1020620211006-5Excavator - 30 ton- After Jan 10121661.4INV #151</t>
  </si>
  <si>
    <t>20211006-4</t>
  </si>
  <si>
    <t>Corbiere and Sons Contracting1020520211006-4Operator - Principle - After Jan 10141050</t>
  </si>
  <si>
    <t>Corbiere and Sons Contracting1020520211006-4Operator - Principle - After Jan 10141050INV #151</t>
  </si>
  <si>
    <t>Corbiere and Sons Contracting1020520211006-4L.O.A.2420</t>
  </si>
  <si>
    <t>Corbiere and Sons Contracting1020520211006-4L.O.A.2420INV #151</t>
  </si>
  <si>
    <t>Corbiere and Sons Contracting1020520211006-4Foreman5475</t>
  </si>
  <si>
    <t>Corbiere and Sons Contracting1020520211006-4Foreman5475INV #151</t>
  </si>
  <si>
    <t>Corbiere and Sons Contracting1020520211006-4Tractor Trailer - 60 Ton- After Jan 105611.95</t>
  </si>
  <si>
    <t>Corbiere and Sons Contracting1020520211006-4Tractor Trailer - 60 Ton- After Jan 105611.95INV #151</t>
  </si>
  <si>
    <t>Corbiere and Sons Contracting1020520211006-4Rock Truck - 30 Ton- After Jan 106828.3</t>
  </si>
  <si>
    <t>Corbiere and Sons Contracting1020520211006-4Rock Truck - 30 Ton- After Jan 106828.3INV #151</t>
  </si>
  <si>
    <t>Corbiere and Sons Contracting1020520211006-4Excavator - 30 ton- After Jan 106830.7</t>
  </si>
  <si>
    <t>Corbiere and Sons Contracting1020520211006-4Excavator - 30 ton- After Jan 106830.7INV #151</t>
  </si>
  <si>
    <t>20211006-3</t>
  </si>
  <si>
    <t>Road Maintenance on Little Red Sucker</t>
  </si>
  <si>
    <t>Corbiere and Sons Contracting1020420211006-3Operator - Principle - After Jan 1010750</t>
  </si>
  <si>
    <t>Corbiere and Sons Contracting1020420211006-3Operator - Principle - After Jan 1010750INV #151</t>
  </si>
  <si>
    <t>Corbiere and Sons Contracting1020420211006-3L.O.A.1210</t>
  </si>
  <si>
    <t>Corbiere and Sons Contracting1020420211006-3L.O.A.1210INV #151</t>
  </si>
  <si>
    <t>Corbiere and Sons Contracting1020420211006-3Excavator Thumb - 30 - 50 ton- After Jan 109109.89</t>
  </si>
  <si>
    <t>Corbiere and Sons Contracting1020420211006-3Excavator Thumb - 30 - 50 ton- After Jan 109109.89INV #151</t>
  </si>
  <si>
    <t>Corbiere and Sons Contracting1020420211006-3Excavator - 36 ton- After Jan 1091322.64</t>
  </si>
  <si>
    <t>Corbiere and Sons Contracting1020420211006-3Excavator - 36 ton- After Jan 1091322.64INV #151</t>
  </si>
  <si>
    <t>20211006-10</t>
  </si>
  <si>
    <t>Corbiere and Sons Contracting1021120211006-10Operator - Principle - After Jan 10302250</t>
  </si>
  <si>
    <t>Corbiere and Sons Contracting1021120211006-10Operator - Principle - After Jan 10302250INV #151</t>
  </si>
  <si>
    <t>Corbiere and Sons Contracting1021120211006-10L.O.A.3630</t>
  </si>
  <si>
    <t>Corbiere and Sons Contracting1021120211006-10L.O.A.3630INV #151</t>
  </si>
  <si>
    <t>Corbiere and Sons Contracting1021120211006-10Rock Truck - 30 Ton- After Jan 1081104.4</t>
  </si>
  <si>
    <t>Corbiere and Sons Contracting1021120211006-10Rock Truck - 30 Ton- After Jan 1081104.4INV #151</t>
  </si>
  <si>
    <t>Corbiere and Sons Contracting1021120211006-10Light Truck - Pick up- After Jan 101243.75</t>
  </si>
  <si>
    <t>Corbiere and Sons Contracting1021120211006-10Light Truck - Pick up- After Jan 101243.75INV #151</t>
  </si>
  <si>
    <t>Corbiere and Sons Contracting1021120211006-10Excavator Thumb - 30 - 50 ton- After Jan 10897.68</t>
  </si>
  <si>
    <t>Corbiere and Sons Contracting1021120211006-10Excavator Thumb - 30 - 50 ton- After Jan 10897.68INV #151</t>
  </si>
  <si>
    <t>Corbiere and Sons Contracting1021120211006-10Excavator - 36 ton- After Jan 10101469.6</t>
  </si>
  <si>
    <t>Corbiere and Sons Contracting1021120211006-10Excavator - 36 ton- After Jan 10101469.6INV #151</t>
  </si>
  <si>
    <t>Corbiere and Sons Contracting1021120211006-10Excavator - 36 ton- After Jan 1081175.68</t>
  </si>
  <si>
    <t>Corbiere and Sons Contracting1021120211006-10Excavator - 36 ton- After Jan 1081175.68INV #151</t>
  </si>
  <si>
    <t>20211005-6</t>
  </si>
  <si>
    <t>Corbiere and Sons Contracting1019620211005-6Operator - Principle - After Jan 107525</t>
  </si>
  <si>
    <t>Corbiere and Sons Contracting1019620211005-6Operator - Principle - After Jan 107525INV #151</t>
  </si>
  <si>
    <t>Corbiere and Sons Contracting1019620211005-6L.O.A.1210</t>
  </si>
  <si>
    <t>Corbiere and Sons Contracting1019620211005-6L.O.A.1210INV #151</t>
  </si>
  <si>
    <t>Corbiere and Sons Contracting1019620211005-6Excavator - 30 ton- After Jan 106830.7</t>
  </si>
  <si>
    <t>Corbiere and Sons Contracting1019620211005-6Excavator - 30 ton- After Jan 106830.7INV #151</t>
  </si>
  <si>
    <t>20211005-3-R1</t>
  </si>
  <si>
    <t>9 Padda Trucks and 1 Valentino Truck hauling to Neys Road - Padda Trucks also demobilizing from Project</t>
  </si>
  <si>
    <t>Corbiere and Sons Contracting1019320211005-3-R1Labourer - General - After Jan 1012720</t>
  </si>
  <si>
    <t>Corbiere and Sons Contracting1019320211005-3-R1Labourer - General - After Jan 1012720INV #151</t>
  </si>
  <si>
    <t>Corbiere and Sons Contracting1019320211005-3-R1Driver - AZ - After Jan 1011.5805</t>
  </si>
  <si>
    <t>Corbiere and Sons Contracting1019320211005-3-R1Driver - AZ - After Jan 1011.5805INV #151</t>
  </si>
  <si>
    <t>Corbiere and Sons Contracting1019320211005-3-R1Driver - AZ - After Jan 1093.56545</t>
  </si>
  <si>
    <t>Corbiere and Sons Contracting1019320211005-3-R1Driver - AZ - After Jan 1093.56545INV #151</t>
  </si>
  <si>
    <t>Corbiere and Sons Contracting1019320211005-3-R1L.O.A.102100</t>
  </si>
  <si>
    <t>Corbiere and Sons Contracting1019320211005-3-R1L.O.A.102100INV #151</t>
  </si>
  <si>
    <t>Corbiere and Sons Contracting1019320211005-3-R1Light Truck - Pick up- After Jan 101243.75</t>
  </si>
  <si>
    <t>Corbiere and Sons Contracting1019320211005-3-R1Light Truck - Pick up- After Jan 101243.75INV #151</t>
  </si>
  <si>
    <t>Corbiere and Sons Contracting1019320211005-3-R1Dump - Triaxle- After Jan 1011.5634.8</t>
  </si>
  <si>
    <t>Corbiere and Sons Contracting1019320211005-3-R1Dump - Triaxle- After Jan 1011.5634.8INV #151</t>
  </si>
  <si>
    <t>Corbiere and Sons Contracting1019320211005-3-R1Dump - Triaxle- After Jan 1093.55161.2</t>
  </si>
  <si>
    <t>Corbiere and Sons Contracting1019320211005-3-R1Dump - Triaxle- After Jan 1093.55161.2INV #151</t>
  </si>
  <si>
    <t>20211005-12</t>
  </si>
  <si>
    <t>Corbiere and Sons Contracting1020220211005-12Operator - Principle - After Jan 1012900</t>
  </si>
  <si>
    <t>Corbiere and Sons Contracting1020220211005-12Operator - Principle - After Jan 1012900INV #151</t>
  </si>
  <si>
    <t>Corbiere and Sons Contracting1020220211005-12Rock Truck - 30 Ton- After Jan 10111518.55</t>
  </si>
  <si>
    <t>Corbiere and Sons Contracting1020220211005-12Rock Truck - 30 Ton- After Jan 10111518.55INV #151</t>
  </si>
  <si>
    <t>20211122-3</t>
  </si>
  <si>
    <t>Float delivered 15 swamp mats to Hare Lake Road</t>
  </si>
  <si>
    <t>Corbiere and Sons Contracting1056220211122-3Driver - AZ - After Jan 109.5665</t>
  </si>
  <si>
    <t>Corbiere and Sons Contracting1056220211122-3Driver - AZ - After Jan 109.5665INV #155</t>
  </si>
  <si>
    <t>Corbiere and Sons Contracting1056220211122-3L.O.A.1210</t>
  </si>
  <si>
    <t>Corbiere and Sons Contracting1056220211122-3L.O.A.1210INV #155</t>
  </si>
  <si>
    <t>Corbiere and Sons Contracting1056220211122-3Tractor Trailer - 60 Ton- After Jan 109.51162.705</t>
  </si>
  <si>
    <t>Corbiere and Sons Contracting1056220211122-3Tractor Trailer - 60 Ton- After Jan 109.51162.705INV #155</t>
  </si>
  <si>
    <t>20211026-3</t>
  </si>
  <si>
    <t>Road work finished up at Cavers</t>
  </si>
  <si>
    <t>Corbiere and Sons Contracting1033520211026-3Operator - Principle - After Jan 109675</t>
  </si>
  <si>
    <t>Corbiere and Sons Contracting1033520211026-3Operator - Principle - After Jan 109675INV #155</t>
  </si>
  <si>
    <t>Corbiere and Sons Contracting1033520211026-3L.O.A.1210</t>
  </si>
  <si>
    <t>Corbiere and Sons Contracting1033520211026-3L.O.A.1210INV #155</t>
  </si>
  <si>
    <t>Corbiere and Sons Contracting1033520211026-3Light Truck - Pick up- After Jan 101243.75</t>
  </si>
  <si>
    <t>Corbiere and Sons Contracting1033520211026-3Light Truck - Pick up- After Jan 101243.75INV #155</t>
  </si>
  <si>
    <t>Dump - Tandum- After Jan 10</t>
  </si>
  <si>
    <t>38.84</t>
  </si>
  <si>
    <t>Corbiere and Sons Contracting1033520211026-3Dump - Tandum- After Jan 105258.9</t>
  </si>
  <si>
    <t>Corbiere and Sons Contracting1033520211026-3Dump - Tandum- After Jan 105258.9INV #155</t>
  </si>
  <si>
    <t>Corbiere and Sons Contracting1033520211026-3Excavator Thumb - 30 - 50 ton- After Jan 10897.68</t>
  </si>
  <si>
    <t>Corbiere and Sons Contracting1033520211026-3Excavator Thumb - 30 - 50 ton- After Jan 10897.68INV #155</t>
  </si>
  <si>
    <t>Corbiere and Sons Contracting1033520211026-3Excavator - 36 ton- After Jan 1081175.68</t>
  </si>
  <si>
    <t>Corbiere and Sons Contracting1033520211026-3Excavator - 36 ton- After Jan 1081175.68INV #155</t>
  </si>
  <si>
    <t>20211024-3</t>
  </si>
  <si>
    <t>Road Maintenance work on Neys - Widening Road for Crane Access</t>
  </si>
  <si>
    <t>Corbiere and Sons Contracting1033020211024-3Operator - Principle - After Jan 1011825</t>
  </si>
  <si>
    <t>Corbiere and Sons Contracting1033020211024-3Operator - Principle - After Jan 1011825INV #155</t>
  </si>
  <si>
    <t>Corbiere and Sons Contracting1033020211024-3L.O.A.1210</t>
  </si>
  <si>
    <t>Corbiere and Sons Contracting1033020211024-3L.O.A.1210INV #155</t>
  </si>
  <si>
    <t>Corbiere and Sons Contracting1033020211024-3Light Truck - Pick up- After Jan 101243.75</t>
  </si>
  <si>
    <t>Corbiere and Sons Contracting1033020211024-3Light Truck - Pick up- After Jan 101243.75INV #155</t>
  </si>
  <si>
    <t>Corbiere and Sons Contracting1033020211024-3Excavator Thumb - 30 - 50 ton- After Jan 1010122.1</t>
  </si>
  <si>
    <t>Corbiere and Sons Contracting1033020211024-3Excavator Thumb - 30 - 50 ton- After Jan 1010122.1INV #155</t>
  </si>
  <si>
    <t>Corbiere and Sons Contracting1033020211024-3Excavator - 36 ton- After Jan 10101469.6</t>
  </si>
  <si>
    <t>Corbiere and Sons Contracting1033020211024-3Excavator - 36 ton- After Jan 10101469.6INV #155</t>
  </si>
  <si>
    <t>20211023-3</t>
  </si>
  <si>
    <t>Corbiere and Sons Contracting1032820211023-3Operator - Principle - After Jan 1011825</t>
  </si>
  <si>
    <t>Corbiere and Sons Contracting1032820211023-3Operator - Principle - After Jan 1011825INV #155</t>
  </si>
  <si>
    <t>Corbiere and Sons Contracting1032820211023-3L.O.A.1210</t>
  </si>
  <si>
    <t>Corbiere and Sons Contracting1032820211023-3L.O.A.1210INV #155</t>
  </si>
  <si>
    <t>Corbiere and Sons Contracting1032820211023-3Light Truck - Pick up- After Jan 101243.75</t>
  </si>
  <si>
    <t>Corbiere and Sons Contracting1032820211023-3Light Truck - Pick up- After Jan 101243.75INV #155</t>
  </si>
  <si>
    <t>Corbiere and Sons Contracting1032820211023-3Excavator Hammer - 30 - 50 ton- After Jan 106380.28</t>
  </si>
  <si>
    <t>Corbiere and Sons Contracting1032820211023-3Excavator Hammer - 30 - 50 ton- After Jan 106380.28INV #155</t>
  </si>
  <si>
    <t>Corbiere and Sons Contracting1032820211023-3Excavator Thumb - 30 - 50 ton- After Jan 10448.84</t>
  </si>
  <si>
    <t>Corbiere and Sons Contracting1032820211023-3Excavator Thumb - 30 - 50 ton- After Jan 10448.84INV #155</t>
  </si>
  <si>
    <t>Corbiere and Sons Contracting1032820211023-3Excavator - 36 ton- After Jan 10101469.6</t>
  </si>
  <si>
    <t>Corbiere and Sons Contracting1032820211023-3Excavator - 36 ton- After Jan 10101469.6INV #155</t>
  </si>
  <si>
    <t>20211020-3</t>
  </si>
  <si>
    <t>Corbiere and Sons Contracting1029820211020-3Operator - Principle - After Jan 105.5412.5</t>
  </si>
  <si>
    <t>Corbiere and Sons Contracting1029820211020-3Operator - Principle - After Jan 105.5412.5INV #155</t>
  </si>
  <si>
    <t>Corbiere and Sons Contracting1029820211020-3Foreman5.5522.5</t>
  </si>
  <si>
    <t>Corbiere and Sons Contracting1029820211020-3Foreman5.5522.5INV #155</t>
  </si>
  <si>
    <t>Corbiere and Sons Contracting1029820211020-3Light Truck - Pick up- After Jan 101243.75</t>
  </si>
  <si>
    <t>Corbiere and Sons Contracting1029820211020-3Light Truck - Pick up- After Jan 101243.75INV #155</t>
  </si>
  <si>
    <t>Corbiere and Sons Contracting1029820211020-3Excavator Hammer - 30 - 50 ton- After Jan 105316.9</t>
  </si>
  <si>
    <t>Corbiere and Sons Contracting1029820211020-3Excavator Hammer - 30 - 50 ton- After Jan 105316.9INV #155</t>
  </si>
  <si>
    <t>Corbiere and Sons Contracting1029820211020-3Excavator Thumb - 30 - 50 ton- After Jan 10561.05</t>
  </si>
  <si>
    <t>Corbiere and Sons Contracting1029820211020-3Excavator Thumb - 30 - 50 ton- After Jan 10561.05INV #155</t>
  </si>
  <si>
    <t>Corbiere and Sons Contracting1029820211020-3Excavator - 36 ton- After Jan 105734.8</t>
  </si>
  <si>
    <t>Corbiere and Sons Contracting1029820211020-3Excavator - 36 ton- After Jan 105734.8INV #155</t>
  </si>
  <si>
    <t>Corbiere and Sons Contracting1029820211020-3Excavator - 30 ton- After Jan 105692.25</t>
  </si>
  <si>
    <t>Corbiere and Sons Contracting1029820211020-3Excavator - 30 ton- After Jan 105692.25INV #155</t>
  </si>
  <si>
    <t>20211019-3</t>
  </si>
  <si>
    <t>Road Capping on Del Lake from C190-C189</t>
  </si>
  <si>
    <t>Corbiere and Sons Contracting1029420211019-3Operator - Principle - After Jan 1012900</t>
  </si>
  <si>
    <t>Corbiere and Sons Contracting1029420211019-3Operator - Principle - After Jan 1012900INV #155</t>
  </si>
  <si>
    <t>Corbiere and Sons Contracting1029420211019-3L.O.A.2420</t>
  </si>
  <si>
    <t>Corbiere and Sons Contracting1029420211019-3L.O.A.2420INV #155</t>
  </si>
  <si>
    <t>Corbiere and Sons Contracting1029420211019-3Rock Truck - 30 Ton- After Jan 105690.25</t>
  </si>
  <si>
    <t>Corbiere and Sons Contracting1029420211019-3Rock Truck - 30 Ton- After Jan 105690.25INV #155</t>
  </si>
  <si>
    <t>Corbiere and Sons Contracting1029420211019-3Light Truck - Pick up- After Jan 102487.5</t>
  </si>
  <si>
    <t>Corbiere and Sons Contracting1029420211019-3Light Truck - Pick up- After Jan 102487.5INV #155</t>
  </si>
  <si>
    <t>Corbiere and Sons Contracting1029420211019-3Excavator Thumb - 30 - 50 ton- After Jan 10336.63</t>
  </si>
  <si>
    <t>Corbiere and Sons Contracting1029420211019-3Excavator Thumb - 30 - 50 ton- After Jan 10336.63INV #155</t>
  </si>
  <si>
    <t>Corbiere and Sons Contracting1029420211019-3Excavator - 36 ton- After Jan 103440.88</t>
  </si>
  <si>
    <t>Corbiere and Sons Contracting1029420211019-3Excavator - 36 ton- After Jan 103440.88INV #155</t>
  </si>
  <si>
    <t>Corbiere and Sons Contracting1029420211019-3Dozer D6 or equal- After Jan 103394.44</t>
  </si>
  <si>
    <t>Corbiere and Sons Contracting1029420211019-3Dozer D6 or equal- After Jan 103394.44INV #155</t>
  </si>
  <si>
    <t>20211018-3</t>
  </si>
  <si>
    <t>Corbiere and Sons Contracting1029220211018-3Operator - Principle - After Jan 10241800</t>
  </si>
  <si>
    <t>Corbiere and Sons Contracting1029220211018-3Operator - Principle - After Jan 10241800INV #155</t>
  </si>
  <si>
    <t>Corbiere and Sons Contracting1029220211018-3L.O.A.2420</t>
  </si>
  <si>
    <t>Corbiere and Sons Contracting1029220211018-3L.O.A.2420INV #155</t>
  </si>
  <si>
    <t>Corbiere and Sons Contracting1029220211018-3Foreman4380</t>
  </si>
  <si>
    <t>Corbiere and Sons Contracting1029220211018-3Foreman4380INV #155</t>
  </si>
  <si>
    <t>Corbiere and Sons Contracting1029220211018-3Rock Truck - 30 Ton- After Jan 10111518.55</t>
  </si>
  <si>
    <t>Corbiere and Sons Contracting1029220211018-3Rock Truck - 30 Ton- After Jan 10111518.55INV #155</t>
  </si>
  <si>
    <t>Corbiere and Sons Contracting1029220211018-3Light Truck - Pick up- After Jan 102487.5</t>
  </si>
  <si>
    <t>Corbiere and Sons Contracting1029220211018-3Light Truck - Pick up- After Jan 102487.5INV #155</t>
  </si>
  <si>
    <t>Corbiere and Sons Contracting1029220211018-3Excavator Thumb - 30 - 50 ton- After Jan 10673.26</t>
  </si>
  <si>
    <t>Corbiere and Sons Contracting1029220211018-3Excavator Thumb - 30 - 50 ton- After Jan 10673.26INV #155</t>
  </si>
  <si>
    <t>Corbiere and Sons Contracting1029220211018-3Excavator - 36 ton- After Jan 106881.76</t>
  </si>
  <si>
    <t>Corbiere and Sons Contracting1029220211018-3Excavator - 36 ton- After Jan 106881.76INV #155</t>
  </si>
  <si>
    <t>Corbiere and Sons Contracting1029220211018-3Dozer D6 or equal- After Jan 105657.4</t>
  </si>
  <si>
    <t>Corbiere and Sons Contracting1029220211018-3Dozer D6 or equal- After Jan 105657.4INV #155</t>
  </si>
  <si>
    <t>20211017-3</t>
  </si>
  <si>
    <t>Corbiere and Sons Contracting1028920211017-3Operator - Principle - After Jan 10342550</t>
  </si>
  <si>
    <t>Corbiere and Sons Contracting1028920211017-3Operator - Principle - After Jan 10342550INV #155</t>
  </si>
  <si>
    <t>Corbiere and Sons Contracting1028920211017-3L.O.A.3630</t>
  </si>
  <si>
    <t>Corbiere and Sons Contracting1028920211017-3L.O.A.3630INV #155</t>
  </si>
  <si>
    <t>Corbiere and Sons Contracting1028920211017-3Foreman4380</t>
  </si>
  <si>
    <t>Corbiere and Sons Contracting1028920211017-3Foreman4380INV #155</t>
  </si>
  <si>
    <t>Corbiere and Sons Contracting1028920211017-3Rock Truck - 30 Ton- After Jan 10111518.55</t>
  </si>
  <si>
    <t>Corbiere and Sons Contracting1028920211017-3Rock Truck - 30 Ton- After Jan 10111518.55INV #155</t>
  </si>
  <si>
    <t>Corbiere and Sons Contracting1028920211017-3Light Truck - Pick up- After Jan 102487.5</t>
  </si>
  <si>
    <t>Corbiere and Sons Contracting1028920211017-3Light Truck - Pick up- After Jan 102487.5INV #155</t>
  </si>
  <si>
    <t>Corbiere and Sons Contracting1028920211017-3Excavator Thumb - 30 - 50 ton- After Jan 109109.89</t>
  </si>
  <si>
    <t>Corbiere and Sons Contracting1028920211017-3Excavator Thumb - 30 - 50 ton- After Jan 109109.89INV #155</t>
  </si>
  <si>
    <t>Corbiere and Sons Contracting1028920211017-3Excavator - 36 ton- After Jan 1091322.64</t>
  </si>
  <si>
    <t>Corbiere and Sons Contracting1028920211017-3Excavator - 36 ton- After Jan 1091322.64INV #155</t>
  </si>
  <si>
    <t>Corbiere and Sons Contracting1028920211017-3Dozer D6 or equal- After Jan 10111446.28</t>
  </si>
  <si>
    <t>Corbiere and Sons Contracting1028920211017-3Dozer D6 or equal- After Jan 10111446.28INV #155</t>
  </si>
  <si>
    <t>20211016-4</t>
  </si>
  <si>
    <t>Corbiere and Sons Contracting1028720211016-4Driver - AZ - After Jan 106420</t>
  </si>
  <si>
    <t>Corbiere and Sons Contracting1028720211016-4Driver - AZ - After Jan 106420INV #155</t>
  </si>
  <si>
    <t>Corbiere and Sons Contracting1028720211016-4Operator - Principle - After Jan 10241800</t>
  </si>
  <si>
    <t>Corbiere and Sons Contracting1028720211016-4Operator - Principle - After Jan 10241800INV #155</t>
  </si>
  <si>
    <t>Corbiere and Sons Contracting1028720211016-4L.O.A.2420</t>
  </si>
  <si>
    <t>Corbiere and Sons Contracting1028720211016-4L.O.A.2420INV #155</t>
  </si>
  <si>
    <t>Corbiere and Sons Contracting1028720211016-4Foreman4380</t>
  </si>
  <si>
    <t>Corbiere and Sons Contracting1028720211016-4Foreman4380INV #155</t>
  </si>
  <si>
    <t>Corbiere and Sons Contracting1028720211016-4Rock Truck - 30 Ton- After Jan 10111518.55</t>
  </si>
  <si>
    <t>Corbiere and Sons Contracting1028720211016-4Rock Truck - 30 Ton- After Jan 10111518.55INV #155</t>
  </si>
  <si>
    <t>Corbiere and Sons Contracting1028720211016-4Light Truck - Pick up- After Jan 102487.5</t>
  </si>
  <si>
    <t>Corbiere and Sons Contracting1028720211016-4Light Truck - Pick up- After Jan 102487.5INV #155</t>
  </si>
  <si>
    <t>Corbiere and Sons Contracting1028720211016-4Excavator Thumb - 30 - 50 ton- After Jan 1011134.31</t>
  </si>
  <si>
    <t>Corbiere and Sons Contracting1028720211016-4Excavator Thumb - 30 - 50 ton- After Jan 1011134.31INV #155</t>
  </si>
  <si>
    <t>Corbiere and Sons Contracting1028720211016-4Excavator - 36 ton- After Jan 10111616.56</t>
  </si>
  <si>
    <t>Corbiere and Sons Contracting1028720211016-4Excavator - 36 ton- After Jan 10111616.56INV #155</t>
  </si>
  <si>
    <t>Corbiere and Sons Contracting1028720211016-4Dozer D6 or equal- After Jan 106788.88</t>
  </si>
  <si>
    <t>Corbiere and Sons Contracting1028720211016-4Dozer D6 or equal- After Jan 106788.88INV #155</t>
  </si>
  <si>
    <t>20211123-3</t>
  </si>
  <si>
    <t>Winter Access Maintenance</t>
  </si>
  <si>
    <t>Winter Access Maintenance on Hare Lake Road</t>
  </si>
  <si>
    <t>Corbiere and Sons Contracting1056420211123-3Operator - Principle - After Jan 1011825</t>
  </si>
  <si>
    <t>Corbiere and Sons Contracting1056420211123-3Operator - Principle - After Jan 1011825INV #155</t>
  </si>
  <si>
    <t>CZ - Winter Maintenance</t>
  </si>
  <si>
    <t>Corbiere and Sons Contracting1056420211123-3L.O.A.1210</t>
  </si>
  <si>
    <t>Corbiere and Sons Contracting1056420211123-3L.O.A.1210INV #155</t>
  </si>
  <si>
    <t>Corbiere and Sons Contracting1056420211123-3Light Truck - Pick up- After Jan 101243.75</t>
  </si>
  <si>
    <t>Corbiere and Sons Contracting1056420211123-3Light Truck - Pick up- After Jan 101243.75INV #155</t>
  </si>
  <si>
    <t>Corbiere and Sons Contracting1056420211123-3Excavator Thumb - 30 - 50 ton- After Jan 1010122.1</t>
  </si>
  <si>
    <t>Corbiere and Sons Contracting1056420211123-3Excavator Thumb - 30 - 50 ton- After Jan 1010122.1INV #155</t>
  </si>
  <si>
    <t>Corbiere and Sons Contracting1056420211123-3Excavator - 36 ton- After Jan 10101469.6</t>
  </si>
  <si>
    <t>Corbiere and Sons Contracting1056420211123-3Excavator - 36 ton- After Jan 10101469.6INV #155</t>
  </si>
  <si>
    <t>20220111-9</t>
  </si>
  <si>
    <t>OP walked 350 Ex out of Red Sucker</t>
  </si>
  <si>
    <t>Corbiere and Sons Contracting1103320220111-9Operator - Principle - After Jan 10175</t>
  </si>
  <si>
    <t>Corbiere and Sons Contracting1103320220111-9Operator - Principle - After Jan 10175INV #162</t>
  </si>
  <si>
    <t>Corbiere and Sons Contracting1103320220111-9Excavator - 36 ton- After Jan 101146.96</t>
  </si>
  <si>
    <t>Corbiere and Sons Contracting1103320220111-9Excavator - 36 ton- After Jan 101146.96INV #162</t>
  </si>
  <si>
    <t>20220111-8</t>
  </si>
  <si>
    <t>Dz floated over to Neys and did Road Maintenace rest of day</t>
  </si>
  <si>
    <t>Corbiere and Sons Contracting1103220220111-8Driver - AZ - After Jan 105.5385</t>
  </si>
  <si>
    <t>Corbiere and Sons Contracting1103220220111-8Driver - AZ - After Jan 105.5385INV #162</t>
  </si>
  <si>
    <t>Corbiere and Sons Contracting1103220220111-8Operator - Principle - After Jan 108600</t>
  </si>
  <si>
    <t>Corbiere and Sons Contracting1103220220111-8Operator - Principle - After Jan 108600INV #162</t>
  </si>
  <si>
    <t>Corbiere and Sons Contracting1103220220111-8L.O.A.1210</t>
  </si>
  <si>
    <t>Corbiere and Sons Contracting1103220220111-8L.O.A.1210INV #162</t>
  </si>
  <si>
    <t>Corbiere and Sons Contracting1103220220111-8Tractor Trailer - 60 Ton- After Jan 105.5673.145</t>
  </si>
  <si>
    <t>Corbiere and Sons Contracting1103220220111-8Tractor Trailer - 60 Ton- After Jan 105.5673.145INV #162</t>
  </si>
  <si>
    <t>Corbiere and Sons Contracting1103220220111-8Light Truck - Pick up- After Jan 101243.75</t>
  </si>
  <si>
    <t>Corbiere and Sons Contracting1103220220111-8Light Truck - Pick up- After Jan 101243.75INV #162</t>
  </si>
  <si>
    <t>Corbiere and Sons Contracting1103220220111-8Dozer D6 or equal- After Jan 105.5723.14</t>
  </si>
  <si>
    <t>Corbiere and Sons Contracting1103220220111-8Dozer D6 or equal- After Jan 105.5723.14INV #162</t>
  </si>
  <si>
    <t>20220110-9</t>
  </si>
  <si>
    <t>Float moved D6 into Lake A and OP did WAM Activities</t>
  </si>
  <si>
    <t>C130-C151</t>
  </si>
  <si>
    <t>Lake A</t>
  </si>
  <si>
    <t>Corbiere and Sons Contracting1102320220110-9Driver - AZ - After Jan 105350</t>
  </si>
  <si>
    <t>Corbiere and Sons Contracting1102320220110-9Driver - AZ - After Jan 105350INV #162</t>
  </si>
  <si>
    <t>Corbiere and Sons Contracting1102320220110-9Operator - Principle - After Jan 109675</t>
  </si>
  <si>
    <t>Corbiere and Sons Contracting1102320220110-9Operator - Principle - After Jan 109675INV #162</t>
  </si>
  <si>
    <t>Corbiere and Sons Contracting1102320220110-9L.O.A.1210</t>
  </si>
  <si>
    <t>Corbiere and Sons Contracting1102320220110-9L.O.A.1210INV #162</t>
  </si>
  <si>
    <t>Corbiere and Sons Contracting1102320220110-9Tractor Trailer - 60 Ton- After Jan 105611.95</t>
  </si>
  <si>
    <t>Corbiere and Sons Contracting1102320220110-9Tractor Trailer - 60 Ton- After Jan 105611.95INV #162</t>
  </si>
  <si>
    <t>Corbiere and Sons Contracting1102320220110-9Light Truck - Pick up- After Jan 101243.75</t>
  </si>
  <si>
    <t>Corbiere and Sons Contracting1102320220110-9Light Truck - Pick up- After Jan 101243.75INV #162</t>
  </si>
  <si>
    <t>Corbiere and Sons Contracting1102320220110-9Dozer D6 or equal- After Jan 105657.4</t>
  </si>
  <si>
    <t>Corbiere and Sons Contracting1102320220110-9Dozer D6 or equal- After Jan 105657.4INV #162</t>
  </si>
  <si>
    <t>20220110-12</t>
  </si>
  <si>
    <t>WAM Activities</t>
  </si>
  <si>
    <t>Corbiere and Sons Contracting1102620220110-12Operator - Principle - After Jan 104300</t>
  </si>
  <si>
    <t>Corbiere and Sons Contracting1102620220110-12Operator - Principle - After Jan 104300INV #162</t>
  </si>
  <si>
    <t>Pickup w/ plow and sander</t>
  </si>
  <si>
    <t>Corbiere and Sons Contracting1102620220110-12Pickup w/ plow and sander4320</t>
  </si>
  <si>
    <t>Corbiere and Sons Contracting1102620220110-12Pickup w/ plow and sander4320INV #162</t>
  </si>
  <si>
    <t>20220110-11</t>
  </si>
  <si>
    <t>Corbiere and Sons Contracting1102520220110-11Operator - Principle - After Jan 104300</t>
  </si>
  <si>
    <t>Corbiere and Sons Contracting1102520220110-11Operator - Principle - After Jan 104300INV #162</t>
  </si>
  <si>
    <t>Corbiere and Sons Contracting1102520220110-11Pickup w/ plow and sander4320</t>
  </si>
  <si>
    <t>Corbiere and Sons Contracting1102520220110-11Pickup w/ plow and sander4320INV #162</t>
  </si>
  <si>
    <t>20220110-10</t>
  </si>
  <si>
    <t>Corbiere and Sons Contracting1102420220110-10Operator - Principle - After Jan 104300</t>
  </si>
  <si>
    <t>Corbiere and Sons Contracting1102420220110-10Operator - Principle - After Jan 104300INV #162</t>
  </si>
  <si>
    <t>Corbiere and Sons Contracting1102420220110-10L.O.A.1210</t>
  </si>
  <si>
    <t>Corbiere and Sons Contracting1102420220110-10L.O.A.1210INV #162</t>
  </si>
  <si>
    <t>Corbiere and Sons Contracting1102420220110-10Pickup w/ plow and sander4320</t>
  </si>
  <si>
    <t>Corbiere and Sons Contracting1102420220110-10Pickup w/ plow and sander4320INV #162</t>
  </si>
  <si>
    <t>20220109-9</t>
  </si>
  <si>
    <t>WAM Activities on Del Lake</t>
  </si>
  <si>
    <t>Corbiere and Sons Contracting1101220220109-9Operator - Principle - After Jan 104300</t>
  </si>
  <si>
    <t>Corbiere and Sons Contracting1101220220109-9Operator - Principle - After Jan 104300INV #162</t>
  </si>
  <si>
    <t>Corbiere and Sons Contracting1101220220109-9Pickup w/ plow and sander4320</t>
  </si>
  <si>
    <t>Corbiere and Sons Contracting1101220220109-9Pickup w/ plow and sander4320INV #162</t>
  </si>
  <si>
    <t>20220109-8</t>
  </si>
  <si>
    <t>WAM Activities on Lake A</t>
  </si>
  <si>
    <t>Corbiere and Sons Contracting1101120220109-8Operator - Principle - After Jan 104300</t>
  </si>
  <si>
    <t>Corbiere and Sons Contracting1101120220109-8Operator - Principle - After Jan 104300INV #162</t>
  </si>
  <si>
    <t>Corbiere and Sons Contracting1101120220109-8Pickup w/ plow and sander4320</t>
  </si>
  <si>
    <t>Corbiere and Sons Contracting1101120220109-8Pickup w/ plow and sander4320INV #162</t>
  </si>
  <si>
    <t>20220109-13</t>
  </si>
  <si>
    <t>Demobbing 336 Ex from Neys Road</t>
  </si>
  <si>
    <t>Corbiere and Sons Contracting1101620220109-13Driver - AZ - After Jan 10221540</t>
  </si>
  <si>
    <t>Corbiere and Sons Contracting1101620220109-13Driver - AZ - After Jan 10221540INV #162</t>
  </si>
  <si>
    <t>Corbiere and Sons Contracting1101620220109-13L.O.A.1210</t>
  </si>
  <si>
    <t>Corbiere and Sons Contracting1101620220109-13L.O.A.1210INV #162</t>
  </si>
  <si>
    <t>Corbiere and Sons Contracting1101620220109-13Tractor Trailer - 60 Ton- After Jan 10222692.58</t>
  </si>
  <si>
    <t>Corbiere and Sons Contracting1101620220109-13Tractor Trailer - 60 Ton- After Jan 10222692.58INV #162</t>
  </si>
  <si>
    <t>20220109-11</t>
  </si>
  <si>
    <t>Building Winter Roads in Neys</t>
  </si>
  <si>
    <t>Corbiere and Sons Contracting1101420220109-11Excavator Thumb - 30 - 50 ton- After Jan 10336.63</t>
  </si>
  <si>
    <t>Corbiere and Sons Contracting1101420220109-11Excavator Thumb - 30 - 50 ton- After Jan 10336.63INV #162</t>
  </si>
  <si>
    <t>20220109-10</t>
  </si>
  <si>
    <t>WAM Activities on Neys</t>
  </si>
  <si>
    <t>Corbiere and Sons Contracting1101320220109-10Operator - Principle - After Jan 104300</t>
  </si>
  <si>
    <t>Corbiere and Sons Contracting1101320220109-10Operator - Principle - After Jan 104300INV #162</t>
  </si>
  <si>
    <t>Corbiere and Sons Contracting1101320220109-10L.O.A.1210</t>
  </si>
  <si>
    <t>Corbiere and Sons Contracting1101320220109-10L.O.A.1210INV #162</t>
  </si>
  <si>
    <t>Corbiere and Sons Contracting1101320220109-10Light Truck - Pick up- After Jan 101243.75</t>
  </si>
  <si>
    <t>Corbiere and Sons Contracting1101320220109-10Light Truck - Pick up- After Jan 101243.75INV #162</t>
  </si>
  <si>
    <t>Corbiere and Sons Contracting1101320220109-10Excavator Thumb - 30 - 50 ton- After Jan 10336.63</t>
  </si>
  <si>
    <t>Corbiere and Sons Contracting1101320220109-10Excavator Thumb - 30 - 50 ton- After Jan 10336.63INV #162</t>
  </si>
  <si>
    <t>Corbiere and Sons Contracting1101320220109-10Excavator - 30 ton- After Jan 103415.35</t>
  </si>
  <si>
    <t>Corbiere and Sons Contracting1101320220109-10Excavator - 30 ton- After Jan 103415.35INV #162</t>
  </si>
  <si>
    <t>20220108-7</t>
  </si>
  <si>
    <t>Work shutdown on Neys Early due to safety concerns with weather</t>
  </si>
  <si>
    <t>Corbiere and Sons Contracting1100520220108-7Operator - Principle - After Jan 105375</t>
  </si>
  <si>
    <t>Corbiere and Sons Contracting1100520220108-7Operator - Principle - After Jan 105375INV #162</t>
  </si>
  <si>
    <t>Corbiere and Sons Contracting1100520220108-7L.O.A.1210</t>
  </si>
  <si>
    <t>Corbiere and Sons Contracting1100520220108-7L.O.A.1210INV #162</t>
  </si>
  <si>
    <t>Corbiere and Sons Contracting1100520220108-7Light Truck - Pick up- After Jan 101243.75</t>
  </si>
  <si>
    <t>Corbiere and Sons Contracting1100520220108-7Light Truck - Pick up- After Jan 101243.75INV #162</t>
  </si>
  <si>
    <t>Corbiere and Sons Contracting1100520220108-7Excavator - 30 ton- After Jan 105692.25</t>
  </si>
  <si>
    <t>Corbiere and Sons Contracting1100520220108-7Excavator - 30 ton- After Jan 105692.25INV #162</t>
  </si>
  <si>
    <t>20220107-7</t>
  </si>
  <si>
    <t>WAM Activities in Lake A</t>
  </si>
  <si>
    <t>Corbiere and Sons Contracting1099920220107-7Operator - Principle - After Jan 1011825</t>
  </si>
  <si>
    <t>Corbiere and Sons Contracting1099920220107-7Operator - Principle - After Jan 1011825INV #162</t>
  </si>
  <si>
    <t>Corbiere and Sons Contracting1099920220107-7L.O.A.1210</t>
  </si>
  <si>
    <t>Corbiere and Sons Contracting1099920220107-7L.O.A.1210INV #162</t>
  </si>
  <si>
    <t>Corbiere and Sons Contracting1099920220107-7Light Truck - Pick up- After Jan 101243.75</t>
  </si>
  <si>
    <t>Corbiere and Sons Contracting1099920220107-7Light Truck - Pick up- After Jan 101243.75INV #162</t>
  </si>
  <si>
    <t>Corbiere and Sons Contracting1099920220107-7Dozer D6 or equal- After Jan 10101314.8</t>
  </si>
  <si>
    <t>Corbiere and Sons Contracting1099920220107-7Dozer D6 or equal- After Jan 10101314.8INV #162</t>
  </si>
  <si>
    <t>20220106-7</t>
  </si>
  <si>
    <t>Float moved Dz over to Lake A and he did WAM Activities for rest of day</t>
  </si>
  <si>
    <t>Corbiere and Sons Contracting1099420220106-7Driver - AZ - After Jan 108560</t>
  </si>
  <si>
    <t>Corbiere and Sons Contracting1099420220106-7Driver - AZ - After Jan 108560INV #162</t>
  </si>
  <si>
    <t>Corbiere and Sons Contracting1099420220106-7Operator - Principle - After Jan 1011825</t>
  </si>
  <si>
    <t>Corbiere and Sons Contracting1099420220106-7Operator - Principle - After Jan 1011825INV #162</t>
  </si>
  <si>
    <t>Corbiere and Sons Contracting1099420220106-7L.O.A.2420</t>
  </si>
  <si>
    <t>Corbiere and Sons Contracting1099420220106-7L.O.A.2420INV #162</t>
  </si>
  <si>
    <t>Corbiere and Sons Contracting1099420220106-7Tractor Trailer - 60 Ton- After Jan 108979.12</t>
  </si>
  <si>
    <t>Corbiere and Sons Contracting1099420220106-7Tractor Trailer - 60 Ton- After Jan 108979.12INV #162</t>
  </si>
  <si>
    <t>Corbiere and Sons Contracting1099420220106-7Light Truck - Pick up- After Jan 101243.75</t>
  </si>
  <si>
    <t>Corbiere and Sons Contracting1099420220106-7Light Truck - Pick up- After Jan 101243.75INV #162</t>
  </si>
  <si>
    <t>Corbiere and Sons Contracting1099420220106-7Dozer D6 or equal- After Jan 105657.4</t>
  </si>
  <si>
    <t>Corbiere and Sons Contracting1099420220106-7Dozer D6 or equal- After Jan 105657.4INV #162</t>
  </si>
  <si>
    <t>20220105-8</t>
  </si>
  <si>
    <t>WAM Activities on Neys Road</t>
  </si>
  <si>
    <t>Corbiere and Sons Contracting1098920220105-8Operator - Principle - After Jan 103225</t>
  </si>
  <si>
    <t>Corbiere and Sons Contracting1098920220105-8Operator - Principle - After Jan 103225INV #162</t>
  </si>
  <si>
    <t>Corbiere and Sons Contracting1098920220105-8Pickup w/ plow and sander3240</t>
  </si>
  <si>
    <t>Corbiere and Sons Contracting1098920220105-8Pickup w/ plow and sander3240INV #162</t>
  </si>
  <si>
    <t>20220105-7</t>
  </si>
  <si>
    <t>WAM Activities for C129</t>
  </si>
  <si>
    <t>C129</t>
  </si>
  <si>
    <t>Lake B</t>
  </si>
  <si>
    <t>Corbiere and Sons Contracting1098820220105-7Operator - Principle - After Jan 103225</t>
  </si>
  <si>
    <t>Corbiere and Sons Contracting1098820220105-7Operator - Principle - After Jan 103225INV #162</t>
  </si>
  <si>
    <t>Corbiere and Sons Contracting1098820220105-7Pickup w/ plow and sander3240</t>
  </si>
  <si>
    <t>Corbiere and Sons Contracting1098820220105-7Pickup w/ plow and sander3240INV #162</t>
  </si>
  <si>
    <t>20220103-8</t>
  </si>
  <si>
    <t>Operator - Intermdiate  - After Jan 10</t>
  </si>
  <si>
    <t>WAM Activities on Dead Horse</t>
  </si>
  <si>
    <t>Corbiere and Sons Contracting1098020220103-8Operator - Intermdiate  - After Jan 103210</t>
  </si>
  <si>
    <t>Corbiere and Sons Contracting1098020220103-8Operator - Intermdiate  - After Jan 103210INV #162</t>
  </si>
  <si>
    <t>Pickup w/ plow</t>
  </si>
  <si>
    <t>Corbiere and Sons Contracting1098020220103-8Pickup w/ plow3150</t>
  </si>
  <si>
    <t>Corbiere and Sons Contracting1098020220103-8Pickup w/ plow3150INV #162</t>
  </si>
  <si>
    <t>20220103-7</t>
  </si>
  <si>
    <t>Corbiere and Sons Contracting1097920220103-7Operator - Principle - After Jan 103225</t>
  </si>
  <si>
    <t>Corbiere and Sons Contracting1097920220103-7Operator - Principle - After Jan 103225INV #162</t>
  </si>
  <si>
    <t>Corbiere and Sons Contracting1097920220103-7Operator - Principle - After Jan 1011825</t>
  </si>
  <si>
    <t>Corbiere and Sons Contracting1097920220103-7Operator - Principle - After Jan 1011825INV #162</t>
  </si>
  <si>
    <t>Corbiere and Sons Contracting1097920220103-7L.O.A.1210</t>
  </si>
  <si>
    <t>Corbiere and Sons Contracting1097920220103-7L.O.A.1210INV #162</t>
  </si>
  <si>
    <t>Corbiere and Sons Contracting1097920220103-7Pickup w/ plow and sander3240</t>
  </si>
  <si>
    <t>Corbiere and Sons Contracting1097920220103-7Pickup w/ plow and sander3240INV #162</t>
  </si>
  <si>
    <t>Corbiere and Sons Contracting1097920220103-7Light Truck - Pick up- After Jan 101243.75</t>
  </si>
  <si>
    <t>Corbiere and Sons Contracting1097920220103-7Light Truck - Pick up- After Jan 101243.75INV #162</t>
  </si>
  <si>
    <t>Corbiere and Sons Contracting1097920220103-7Excavator Thumb - 30 - 50 ton- After Jan 109109.89</t>
  </si>
  <si>
    <t>Corbiere and Sons Contracting1097920220103-7Excavator Thumb - 30 - 50 ton- After Jan 109109.89INV #162</t>
  </si>
  <si>
    <t>Corbiere and Sons Contracting1097920220103-7Excavator - 36 ton- After Jan 1091322.64</t>
  </si>
  <si>
    <t>Corbiere and Sons Contracting1097920220103-7Excavator - 36 ton- After Jan 1091322.64INV #162</t>
  </si>
  <si>
    <t>20220102-9</t>
  </si>
  <si>
    <t>WAM Activities on Little Pic</t>
  </si>
  <si>
    <t>Little Pie River</t>
  </si>
  <si>
    <t>Corbiere and Sons Contracting1096920220102-9Operator - Principle - After Jan 106450</t>
  </si>
  <si>
    <t>Corbiere and Sons Contracting1096920220102-9Operator - Principle - After Jan 106450INV #162</t>
  </si>
  <si>
    <t>Corbiere and Sons Contracting1096920220102-9L.O.A.1210</t>
  </si>
  <si>
    <t>Corbiere and Sons Contracting1096920220102-9L.O.A.1210INV #162</t>
  </si>
  <si>
    <t>Corbiere and Sons Contracting1096920220102-9Pickup w/ plow and sander6480</t>
  </si>
  <si>
    <t>Corbiere and Sons Contracting1096920220102-9Pickup w/ plow and sander6480INV #162</t>
  </si>
  <si>
    <t>20220102-8</t>
  </si>
  <si>
    <t>Jesse building road on Red Sucker towards C256 (Used Valard Ex - Corbiere fuel)</t>
  </si>
  <si>
    <t>Corbiere and Sons Contracting1096820220102-8Operator - Principle - After Jan 105375</t>
  </si>
  <si>
    <t>Corbiere and Sons Contracting1096820220102-8Operator - Principle - After Jan 105375INV #162</t>
  </si>
  <si>
    <t>Corbiere and Sons Contracting1096820220102-8L.O.A.1210</t>
  </si>
  <si>
    <t>Corbiere and Sons Contracting1096820220102-8L.O.A.1210INV #162</t>
  </si>
  <si>
    <t>Corbiere and Sons Contracting1096820220102-8Excavator Thumb - 30 - 50 ton- After Jan 10112.21</t>
  </si>
  <si>
    <t>Corbiere and Sons Contracting1096820220102-8Excavator Thumb - 30 - 50 ton- After Jan 10112.21INV #162</t>
  </si>
  <si>
    <t>Corbiere and Sons Contracting1096820220102-8Excavator - 36 ton- After Jan 101146.96</t>
  </si>
  <si>
    <t>Corbiere and Sons Contracting1096820220102-8Excavator - 36 ton- After Jan 101146.96INV #162</t>
  </si>
  <si>
    <t>20220102-7</t>
  </si>
  <si>
    <t>Walking out D8 back to front of Red Sucker - Grader working at Red Sucker</t>
  </si>
  <si>
    <t>Corbiere and Sons Contracting1096720220102-7Operator - Principle - After Jan 103225</t>
  </si>
  <si>
    <t>Corbiere and Sons Contracting1096720220102-7Operator - Principle - After Jan 103225INV #162</t>
  </si>
  <si>
    <t>Corbiere and Sons Contracting1096720220102-7Operator - Principle - After Jan 10175</t>
  </si>
  <si>
    <t>Corbiere and Sons Contracting1096720220102-7Operator - Principle - After Jan 10175INV #162</t>
  </si>
  <si>
    <t>Corbiere and Sons Contracting1096720220102-7Light Truck - Pick up- After Jan 101243.75</t>
  </si>
  <si>
    <t>Corbiere and Sons Contracting1096720220102-7Light Truck - Pick up- After Jan 101243.75INV #162</t>
  </si>
  <si>
    <t>Grader - Cat 12 to 14 or equal- After Jan 10</t>
  </si>
  <si>
    <t>95.24</t>
  </si>
  <si>
    <t>Corbiere and Sons Contracting1096720220102-7Grader - Cat 12 to 14 or equal- After Jan 103380.94</t>
  </si>
  <si>
    <t>Corbiere and Sons Contracting1096720220102-7Grader - Cat 12 to 14 or equal- After Jan 103380.94INV #162</t>
  </si>
  <si>
    <t>Dozer D8 or equal- After Jan 10</t>
  </si>
  <si>
    <t>163.13</t>
  </si>
  <si>
    <t>Corbiere and Sons Contracting1096720220102-7Dozer D8 or equal- After Jan 101217.5</t>
  </si>
  <si>
    <t>Corbiere and Sons Contracting1096720220102-7Dozer D8 or equal- After Jan 101217.5INV #162</t>
  </si>
  <si>
    <t>20220102-14</t>
  </si>
  <si>
    <t>WAM Activities on Santoy Lake</t>
  </si>
  <si>
    <t>C158-C170</t>
  </si>
  <si>
    <t>Santoy Lake</t>
  </si>
  <si>
    <t>Corbiere and Sons Contracting1097420220102-14Operator - Intermdiate  - After Jan 102140</t>
  </si>
  <si>
    <t>Corbiere and Sons Contracting1097420220102-14Operator - Intermdiate  - After Jan 102140INV #162</t>
  </si>
  <si>
    <t>Corbiere and Sons Contracting1097420220102-14Pickup w/ plow and sander2160</t>
  </si>
  <si>
    <t>Corbiere and Sons Contracting1097420220102-14Pickup w/ plow and sander2160INV #162</t>
  </si>
  <si>
    <t>20220102-13</t>
  </si>
  <si>
    <t>WAM Activities on Ripple</t>
  </si>
  <si>
    <t>Corbiere and Sons Contracting1097320220102-13Operator - Intermdiate  - After Jan 103210</t>
  </si>
  <si>
    <t>Corbiere and Sons Contracting1097320220102-13Operator - Intermdiate  - After Jan 103210INV #162</t>
  </si>
  <si>
    <t>Corbiere and Sons Contracting1097320220102-13Pickup w/ plow and sander3240</t>
  </si>
  <si>
    <t>Corbiere and Sons Contracting1097320220102-13Pickup w/ plow and sander3240INV #162</t>
  </si>
  <si>
    <t>20220102-12</t>
  </si>
  <si>
    <t>WAM Activities onNeys</t>
  </si>
  <si>
    <t>Corbiere and Sons Contracting1097220220102-12Operator - Intermdiate  - After Jan 103210</t>
  </si>
  <si>
    <t>Corbiere and Sons Contracting1097220220102-12Operator - Intermdiate  - After Jan 103210INV #162</t>
  </si>
  <si>
    <t>Corbiere and Sons Contracting1097220220102-12Pickup w/ plow and sander3240</t>
  </si>
  <si>
    <t>Corbiere and Sons Contracting1097220220102-12Pickup w/ plow and sander3240INV #162</t>
  </si>
  <si>
    <t>20220102-11</t>
  </si>
  <si>
    <t>WAM Activities on Prairie</t>
  </si>
  <si>
    <t>C171-C185</t>
  </si>
  <si>
    <t>Prairie River</t>
  </si>
  <si>
    <t>Corbiere and Sons Contracting1097120220102-11Operator - Intermdiate  - After Jan 103210</t>
  </si>
  <si>
    <t>Corbiere and Sons Contracting1097120220102-11Operator - Intermdiate  - After Jan 103210INV #162</t>
  </si>
  <si>
    <t>Corbiere and Sons Contracting1097120220102-11L.O.A.1210</t>
  </si>
  <si>
    <t>Corbiere and Sons Contracting1097120220102-11L.O.A.1210INV #162</t>
  </si>
  <si>
    <t>Corbiere and Sons Contracting1097120220102-11Pickup w/ plow and sander3240</t>
  </si>
  <si>
    <t>Corbiere and Sons Contracting1097120220102-11Pickup w/ plow and sander3240INV #162</t>
  </si>
  <si>
    <t>20220102-10</t>
  </si>
  <si>
    <t>WAM Activities on Del West</t>
  </si>
  <si>
    <t>C186-C190</t>
  </si>
  <si>
    <t>Corbiere and Sons Contracting1097020220102-10Operator - Principle - After Jan 106450</t>
  </si>
  <si>
    <t>Corbiere and Sons Contracting1097020220102-10Operator - Principle - After Jan 106450INV #162</t>
  </si>
  <si>
    <t>Corbiere and Sons Contracting1097020220102-10Pickup w/ plow and sander6480</t>
  </si>
  <si>
    <t>Corbiere and Sons Contracting1097020220102-10Pickup w/ plow and sander6480INV #162</t>
  </si>
  <si>
    <t>20220101-9</t>
  </si>
  <si>
    <t>Corbiere and Sons Contracting1095920220101-9Operator - Intermdiate  - After Jan 103210</t>
  </si>
  <si>
    <t>Corbiere and Sons Contracting1095920220101-9Operator - Intermdiate  - After Jan 103210INV #162</t>
  </si>
  <si>
    <t>Corbiere and Sons Contracting1095920220101-9Operator - Principle - After Jan 103225</t>
  </si>
  <si>
    <t>Corbiere and Sons Contracting1095920220101-9Operator - Principle - After Jan 103225INV #162</t>
  </si>
  <si>
    <t>Corbiere and Sons Contracting1095920220101-9L.O.A.1210</t>
  </si>
  <si>
    <t>Corbiere and Sons Contracting1095920220101-9L.O.A.1210INV #162</t>
  </si>
  <si>
    <t>Corbiere and Sons Contracting1095920220101-9Pickup w/ plow and sander3240</t>
  </si>
  <si>
    <t>Corbiere and Sons Contracting1095920220101-9Pickup w/ plow and sander3240INV #162</t>
  </si>
  <si>
    <t>20220101-8</t>
  </si>
  <si>
    <t>Corbiere and Sons Contracting1095820220101-8Operator - Principle - After Jan 103225</t>
  </si>
  <si>
    <t>Corbiere and Sons Contracting1095820220101-8Operator - Principle - After Jan 103225INV #162</t>
  </si>
  <si>
    <t>Corbiere and Sons Contracting1095820220101-8Pickup w/ plow and sander3240</t>
  </si>
  <si>
    <t>Corbiere and Sons Contracting1095820220101-8Pickup w/ plow and sander3240INV #162</t>
  </si>
  <si>
    <t>20220101-7</t>
  </si>
  <si>
    <t>Corbiere and Sons Contracting1095720220101-7Operator - Principle - After Jan 103225</t>
  </si>
  <si>
    <t>Corbiere and Sons Contracting1095720220101-7Operator - Principle - After Jan 103225INV #162</t>
  </si>
  <si>
    <t>Corbiere and Sons Contracting1095720220101-7Pickup w/ plow and sander3240</t>
  </si>
  <si>
    <t>Corbiere and Sons Contracting1095720220101-7Pickup w/ plow and sander3240INV #162</t>
  </si>
  <si>
    <t>20220101-5</t>
  </si>
  <si>
    <t>Corbiere and Sons Contracting1095520220101-5Operator - Principle - After Jan 103225</t>
  </si>
  <si>
    <t>Corbiere and Sons Contracting1095520220101-5Operator - Principle - After Jan 103225INV #162</t>
  </si>
  <si>
    <t>Corbiere and Sons Contracting1095520220101-5Operator - Principle - After Jan 1011825</t>
  </si>
  <si>
    <t>Corbiere and Sons Contracting1095520220101-5Operator - Principle - After Jan 1011825INV #162</t>
  </si>
  <si>
    <t>Corbiere and Sons Contracting1095520220101-5L.O.A.2420</t>
  </si>
  <si>
    <t>Corbiere and Sons Contracting1095520220101-5L.O.A.2420INV #162</t>
  </si>
  <si>
    <t>Corbiere and Sons Contracting1095520220101-5Pickup w/ plow and sander3240</t>
  </si>
  <si>
    <t>Corbiere and Sons Contracting1095520220101-5Pickup w/ plow and sander3240INV #162</t>
  </si>
  <si>
    <t>Corbiere and Sons Contracting1095520220101-5Light Truck - Pick up- After Jan 101243.75</t>
  </si>
  <si>
    <t>Corbiere and Sons Contracting1095520220101-5Light Truck - Pick up- After Jan 101243.75INV #162</t>
  </si>
  <si>
    <t>Corbiere and Sons Contracting1095520220101-5Grader - Cat 12 to 14 or equal- After Jan 107888.86</t>
  </si>
  <si>
    <t>Corbiere and Sons Contracting1095520220101-5Grader - Cat 12 to 14 or equal- After Jan 107888.86INV #162</t>
  </si>
  <si>
    <t>20220101-12</t>
  </si>
  <si>
    <t>WAM Activities on Jackfish</t>
  </si>
  <si>
    <t>C152-C157</t>
  </si>
  <si>
    <t>Jackfish Lake</t>
  </si>
  <si>
    <t>Corbiere and Sons Contracting1096220220101-12Operator - Intermdiate  - After Jan 102140</t>
  </si>
  <si>
    <t>Corbiere and Sons Contracting1096220220101-12Operator - Intermdiate  - After Jan 102140INV #162</t>
  </si>
  <si>
    <t>Corbiere and Sons Contracting1096220220101-12Pickup w/ plow and sander2160</t>
  </si>
  <si>
    <t>Corbiere and Sons Contracting1096220220101-12Pickup w/ plow and sander2160INV #162</t>
  </si>
  <si>
    <t>20220101-11</t>
  </si>
  <si>
    <t>Corbiere and Sons Contracting1096120220101-11Operator - Intermdiate  - After Jan 103210</t>
  </si>
  <si>
    <t>Corbiere and Sons Contracting1096120220101-11Operator - Intermdiate  - After Jan 103210INV #162</t>
  </si>
  <si>
    <t>Corbiere and Sons Contracting1096120220101-11Pickup w/ plow and sander3240</t>
  </si>
  <si>
    <t>Corbiere and Sons Contracting1096120220101-11Pickup w/ plow and sander3240INV #162</t>
  </si>
  <si>
    <t>20220101-10</t>
  </si>
  <si>
    <t>Corbiere and Sons Contracting1096020220101-10Operator - Intermdiate  - After Jan 103210</t>
  </si>
  <si>
    <t>Corbiere and Sons Contracting1096020220101-10Operator - Intermdiate  - After Jan 103210INV #162</t>
  </si>
  <si>
    <t>Corbiere and Sons Contracting1096020220101-10Pickup w/ plow and sander3240</t>
  </si>
  <si>
    <t>Corbiere and Sons Contracting1096020220101-10Pickup w/ plow and sander3240INV #162</t>
  </si>
  <si>
    <t>20211231-9</t>
  </si>
  <si>
    <t>WAM Activities on C214</t>
  </si>
  <si>
    <t>Corbiere and Sons Contracting1095020211231-9Operator - Principle - After Jan 10175</t>
  </si>
  <si>
    <t>Corbiere and Sons Contracting1095020211231-9Operator - Principle - After Jan 10175INV #162</t>
  </si>
  <si>
    <t>Corbiere and Sons Contracting1095020211231-9Pickup w/ plow and sander180</t>
  </si>
  <si>
    <t>Corbiere and Sons Contracting1095020211231-9Pickup w/ plow and sander180INV #162</t>
  </si>
  <si>
    <t>20211231-8</t>
  </si>
  <si>
    <t>WAM Activities onon Middleton</t>
  </si>
  <si>
    <t>Corbiere and Sons Contracting1094920211231-8Operator - Principle - After Jan 103225</t>
  </si>
  <si>
    <t>Corbiere and Sons Contracting1094920211231-8Operator - Principle - After Jan 103225INV #162</t>
  </si>
  <si>
    <t>Corbiere and Sons Contracting1094920211231-8Pickup w/ plow and sander3240</t>
  </si>
  <si>
    <t>Corbiere and Sons Contracting1094920211231-8Pickup w/ plow and sander3240INV #162</t>
  </si>
  <si>
    <t>20211231-7</t>
  </si>
  <si>
    <t>WAM Activities onon Mink Creek</t>
  </si>
  <si>
    <t>Corbiere and Sons Contracting1094820211231-7Operator - Principle - After Jan 103225</t>
  </si>
  <si>
    <t>Corbiere and Sons Contracting1094820211231-7Operator - Principle - After Jan 103225INV #162</t>
  </si>
  <si>
    <t>Corbiere and Sons Contracting1094820211231-7L.O.A.1210</t>
  </si>
  <si>
    <t>Corbiere and Sons Contracting1094820211231-7L.O.A.1210INV #162</t>
  </si>
  <si>
    <t>Corbiere and Sons Contracting1094820211231-7Pickup w/ plow and sander3240</t>
  </si>
  <si>
    <t>Corbiere and Sons Contracting1094820211231-7Pickup w/ plow and sander3240INV #162</t>
  </si>
  <si>
    <t>20211231-6</t>
  </si>
  <si>
    <t>Corbiere and Sons Contracting1094720211231-6Operator - Principle - After Jan 1011825</t>
  </si>
  <si>
    <t>Corbiere and Sons Contracting1094720211231-6Operator - Principle - After Jan 1011825INV #162</t>
  </si>
  <si>
    <t>Corbiere and Sons Contracting1094720211231-6L.O.A.1210</t>
  </si>
  <si>
    <t>Corbiere and Sons Contracting1094720211231-6L.O.A.1210INV #162</t>
  </si>
  <si>
    <t>Corbiere and Sons Contracting1094720211231-6Light Truck - Pick up- After Jan 101243.75</t>
  </si>
  <si>
    <t>Corbiere and Sons Contracting1094720211231-6Light Truck - Pick up- After Jan 101243.75INV #162</t>
  </si>
  <si>
    <t>Corbiere and Sons Contracting1094720211231-6Grader - Cat 12 to 14 or equal- After Jan 10101269.8</t>
  </si>
  <si>
    <t>Corbiere and Sons Contracting1094720211231-6Grader - Cat 12 to 14 or equal- After Jan 10101269.8INV #162</t>
  </si>
  <si>
    <t>20211231-11</t>
  </si>
  <si>
    <t>WAM Activities on Hare Lake Road</t>
  </si>
  <si>
    <t>Corbiere and Sons Contracting1095220211231-11Operator - Principle - After Jan 104300</t>
  </si>
  <si>
    <t>Corbiere and Sons Contracting1095220211231-11Operator - Principle - After Jan 104300INV #162</t>
  </si>
  <si>
    <t>Corbiere and Sons Contracting1095220211231-11Pickup w/ plow and sander4320</t>
  </si>
  <si>
    <t>Corbiere and Sons Contracting1095220211231-11Pickup w/ plow and sander4320INV #162</t>
  </si>
  <si>
    <t>20211231-10</t>
  </si>
  <si>
    <t>WAM Activities on C217</t>
  </si>
  <si>
    <t>Corbiere and Sons Contracting1095120211231-10Operator - Principle - After Jan 10175</t>
  </si>
  <si>
    <t>Corbiere and Sons Contracting1095120211231-10Operator - Principle - After Jan 10175INV #162</t>
  </si>
  <si>
    <t>Corbiere and Sons Contracting1095120211231-10Pickup w/ plow and sander180</t>
  </si>
  <si>
    <t>Corbiere and Sons Contracting1095120211231-10Pickup w/ plow and sander180INV #162</t>
  </si>
  <si>
    <t>20211230-8</t>
  </si>
  <si>
    <t>WAM Activities on Middleton</t>
  </si>
  <si>
    <t>Corbiere and Sons Contracting1094320211230-8Operator - Principle - After Jan 102150</t>
  </si>
  <si>
    <t>Corbiere and Sons Contracting1094320211230-8Operator - Principle - After Jan 102150INV #162</t>
  </si>
  <si>
    <t>Corbiere and Sons Contracting1094320211230-8Pickup w/ plow and sander2160</t>
  </si>
  <si>
    <t>Corbiere and Sons Contracting1094320211230-8Pickup w/ plow and sander2160INV #162</t>
  </si>
  <si>
    <t>20211230-7</t>
  </si>
  <si>
    <t>WAM Activities on Deadhorse</t>
  </si>
  <si>
    <t>Corbiere and Sons Contracting1094220211230-7Operator - Principle - After Jan 102150</t>
  </si>
  <si>
    <t>Corbiere and Sons Contracting1094220211230-7Operator - Principle - After Jan 102150INV #162</t>
  </si>
  <si>
    <t>Corbiere and Sons Contracting1094220211230-7Pickup w/ plow and sander2160</t>
  </si>
  <si>
    <t>Corbiere and Sons Contracting1094220211230-7Pickup w/ plow and sander2160INV #162</t>
  </si>
  <si>
    <t>20211230-6</t>
  </si>
  <si>
    <t>Corbiere and Sons Contracting1094120211230-6Operator - Principle - After Jan 104300</t>
  </si>
  <si>
    <t>Corbiere and Sons Contracting1094120211230-6Operator - Principle - After Jan 104300INV #162</t>
  </si>
  <si>
    <t>Corbiere and Sons Contracting1094120211230-6Pickup w/ plow and sander4320</t>
  </si>
  <si>
    <t>Corbiere and Sons Contracting1094120211230-6Pickup w/ plow and sander4320INV #162</t>
  </si>
  <si>
    <t>20211229-6</t>
  </si>
  <si>
    <t>Corbiere and Sons Contracting1093620211229-6Operator - Principle - After Jan 103225</t>
  </si>
  <si>
    <t>Corbiere and Sons Contracting1093620211229-6Operator - Principle - After Jan 103225INV #162</t>
  </si>
  <si>
    <t>Corbiere and Sons Contracting1093620211229-6Operator - Principle - After Jan 106450</t>
  </si>
  <si>
    <t>Corbiere and Sons Contracting1093620211229-6Operator - Principle - After Jan 106450INV #162</t>
  </si>
  <si>
    <t>Corbiere and Sons Contracting1093620211229-6Pickup w/ plow and sander4320</t>
  </si>
  <si>
    <t>Corbiere and Sons Contracting1093620211229-6Pickup w/ plow and sander4320INV #162</t>
  </si>
  <si>
    <t>Corbiere and Sons Contracting1093620211229-6Dozer D8 or equal- After Jan 103652.5</t>
  </si>
  <si>
    <t>Corbiere and Sons Contracting1093620211229-6Dozer D8 or equal- After Jan 103652.5INV #162</t>
  </si>
  <si>
    <t>20211228-6</t>
  </si>
  <si>
    <t>Corbiere and Sons Contracting1093220211228-6Operator - Principle - After Jan 104300</t>
  </si>
  <si>
    <t>Corbiere and Sons Contracting1093220211228-6Operator - Principle - After Jan 104300INV #162</t>
  </si>
  <si>
    <t>Corbiere and Sons Contracting1093220211228-6Pickup w/ plow and sander4320</t>
  </si>
  <si>
    <t>Corbiere and Sons Contracting1093220211228-6Pickup w/ plow and sander4320INV #162</t>
  </si>
  <si>
    <t>20211228-5</t>
  </si>
  <si>
    <t>Corbiere and Sons Contracting1093120211228-5Operator - Principle - After Jan 104300</t>
  </si>
  <si>
    <t>Corbiere and Sons Contracting1093120211228-5Operator - Principle - After Jan 104300INV #162</t>
  </si>
  <si>
    <t>Corbiere and Sons Contracting1093120211228-5Pickup w/ plow and sander4320</t>
  </si>
  <si>
    <t>Corbiere and Sons Contracting1093120211228-5Pickup w/ plow and sander4320INV #162</t>
  </si>
  <si>
    <t>20211219-6</t>
  </si>
  <si>
    <t>Doug and Cole continuing to demob pickups/supplies and cleaning up/closing the marathon laydown for holiday break</t>
  </si>
  <si>
    <t>Corbiere and Sons Contracting1092720211219-6Labourer - General - After Jan 1011660</t>
  </si>
  <si>
    <t>Corbiere and Sons Contracting1092720211219-6Labourer - General - After Jan 1011660INV #162</t>
  </si>
  <si>
    <t>Corbiere and Sons Contracting1092720211219-6L.O.A.2420</t>
  </si>
  <si>
    <t>Corbiere and Sons Contracting1092720211219-6L.O.A.2420INV #162</t>
  </si>
  <si>
    <t>Corbiere and Sons Contracting1092720211219-6Foreman6570</t>
  </si>
  <si>
    <t>Corbiere and Sons Contracting1092720211219-6Foreman6570INV #162</t>
  </si>
  <si>
    <t>Corbiere and Sons Contracting1092720211219-6Light Truck - Pick up- After Jan 101243.75</t>
  </si>
  <si>
    <t>Corbiere and Sons Contracting1092720211219-6Light Truck - Pick up- After Jan 101243.75INV #162</t>
  </si>
  <si>
    <t>20211219-5</t>
  </si>
  <si>
    <t>Scratching hills in Red Sucker with 336ex</t>
  </si>
  <si>
    <t>Corbiere and Sons Contracting1092620211219-5Operator - Principle - After Jan 1011825</t>
  </si>
  <si>
    <t>Corbiere and Sons Contracting1092620211219-5Operator - Principle - After Jan 1011825INV #162</t>
  </si>
  <si>
    <t>Corbiere and Sons Contracting1092620211219-5L.O.A.1210</t>
  </si>
  <si>
    <t>Corbiere and Sons Contracting1092620211219-5L.O.A.1210INV #162</t>
  </si>
  <si>
    <t>Corbiere and Sons Contracting1092620211219-5Light Truck - Pick up- After Jan 101243.75</t>
  </si>
  <si>
    <t>Corbiere and Sons Contracting1092620211219-5Light Truck - Pick up- After Jan 101243.75INV #162</t>
  </si>
  <si>
    <t>Corbiere and Sons Contracting1092620211219-5Excavator Thumb - 30 - 50 ton- After Jan 1010122.1</t>
  </si>
  <si>
    <t>Corbiere and Sons Contracting1092620211219-5Excavator Thumb - 30 - 50 ton- After Jan 1010122.1INV #162</t>
  </si>
  <si>
    <t>Corbiere and Sons Contracting1092620211219-5Excavator - 36 ton- After Jan 10101469.6</t>
  </si>
  <si>
    <t>Corbiere and Sons Contracting1092620211219-5Excavator - 36 ton- After Jan 10101469.6INV #162</t>
  </si>
  <si>
    <t>20211218-7</t>
  </si>
  <si>
    <t>Demob of 350X4 from Lake A back to Manitoulin Island; Demob of other equipment and supplies done Doug</t>
  </si>
  <si>
    <t>Corbiere and Sons Contracting1092320211218-7Labourer - General - After Jan 106360</t>
  </si>
  <si>
    <t>Corbiere and Sons Contracting1092320211218-7Labourer - General - After Jan 106360INV #162</t>
  </si>
  <si>
    <t>Corbiere and Sons Contracting1092320211218-7Driver - AZ - After Jan 10221540</t>
  </si>
  <si>
    <t>Corbiere and Sons Contracting1092320211218-7Driver - AZ - After Jan 10221540INV #162</t>
  </si>
  <si>
    <t>Corbiere and Sons Contracting1092320211218-7L.O.A.2420</t>
  </si>
  <si>
    <t>Corbiere and Sons Contracting1092320211218-7L.O.A.2420INV #162</t>
  </si>
  <si>
    <t>Corbiere and Sons Contracting1092320211218-7Tractor Trailer - 60 Ton- After Jan 10222692.58</t>
  </si>
  <si>
    <t>Corbiere and Sons Contracting1092320211218-7Tractor Trailer - 60 Ton- After Jan 10222692.58INV #162</t>
  </si>
  <si>
    <t>Corbiere and Sons Contracting1092320211218-7Light Truck - Pick up- After Jan 101243.75</t>
  </si>
  <si>
    <t>Corbiere and Sons Contracting1092320211218-7Light Truck - Pick up- After Jan 101243.75INV #162</t>
  </si>
  <si>
    <t>20211218-6</t>
  </si>
  <si>
    <t>Corbiere and Sons Contracting1092220211218-6Operator - Principle - After Jan 105.5412.5</t>
  </si>
  <si>
    <t>Corbiere and Sons Contracting1092220211218-6Operator - Principle - After Jan 105.5412.5INV #162</t>
  </si>
  <si>
    <t>Corbiere and Sons Contracting1092220211218-6Excavator Thumb - 30 - 50 ton- After Jan 10561.05</t>
  </si>
  <si>
    <t>Corbiere and Sons Contracting1092220211218-6Excavator Thumb - 30 - 50 ton- After Jan 10561.05INV #162</t>
  </si>
  <si>
    <t>Corbiere and Sons Contracting1092220211218-6Excavator - 36 ton- After Jan 105734.8</t>
  </si>
  <si>
    <t>Corbiere and Sons Contracting1092220211218-6Excavator - 36 ton- After Jan 105734.8INV #162</t>
  </si>
  <si>
    <t>20211218-5</t>
  </si>
  <si>
    <t>Repairing washed out road in Neys</t>
  </si>
  <si>
    <t>C219-C239</t>
  </si>
  <si>
    <t>Corbiere and Sons Contracting1092120211218-5Operator - Principle - After Jan 105.5412.5</t>
  </si>
  <si>
    <t>Corbiere and Sons Contracting1092120211218-5Operator - Principle - After Jan 105.5412.5INV #162</t>
  </si>
  <si>
    <t>Corbiere and Sons Contracting1092120211218-5L.O.A.1210</t>
  </si>
  <si>
    <t>Corbiere and Sons Contracting1092120211218-5L.O.A.1210INV #162</t>
  </si>
  <si>
    <t>Corbiere and Sons Contracting1092120211218-5Light Truck - Pick up- After Jan 101243.75</t>
  </si>
  <si>
    <t>Corbiere and Sons Contracting1092120211218-5Light Truck - Pick up- After Jan 101243.75INV #162</t>
  </si>
  <si>
    <t>Corbiere and Sons Contracting1092120211218-5Excavator Thumb - 30 - 50 ton- After Jan 10561.05</t>
  </si>
  <si>
    <t>Corbiere and Sons Contracting1092120211218-5Excavator Thumb - 30 - 50 ton- After Jan 10561.05INV #162</t>
  </si>
  <si>
    <t>Corbiere and Sons Contracting1092120211218-5Excavator - 36 ton- After Jan 105734.8</t>
  </si>
  <si>
    <t>Corbiere and Sons Contracting1092120211218-5Excavator - 36 ton- After Jan 105734.8INV #162</t>
  </si>
  <si>
    <t>20211217-5</t>
  </si>
  <si>
    <t>Corbiere and Sons Contracting1091720211217-5Operator - Principle - After Jan 1011825</t>
  </si>
  <si>
    <t>Corbiere and Sons Contracting1091720211217-5Operator - Principle - After Jan 1011825INV #162</t>
  </si>
  <si>
    <t>Corbiere and Sons Contracting1091720211217-5L.O.A.1210</t>
  </si>
  <si>
    <t>Corbiere and Sons Contracting1091720211217-5L.O.A.1210INV #162</t>
  </si>
  <si>
    <t>Corbiere and Sons Contracting1091720211217-5Light Truck - Pick up- After Jan 101243.75</t>
  </si>
  <si>
    <t>Corbiere and Sons Contracting1091720211217-5Light Truck - Pick up- After Jan 101243.75INV #162</t>
  </si>
  <si>
    <t>Corbiere and Sons Contracting1091720211217-5Excavator Thumb - 30 - 50 ton- After Jan 10897.68</t>
  </si>
  <si>
    <t>Corbiere and Sons Contracting1091720211217-5Excavator Thumb - 30 - 50 ton- After Jan 10897.68INV #162</t>
  </si>
  <si>
    <t>Corbiere and Sons Contracting1091720211217-5Excavator - 36 ton- After Jan 1081175.68</t>
  </si>
  <si>
    <t>Corbiere and Sons Contracting1091720211217-5Excavator - 36 ton- After Jan 1081175.68INV #162</t>
  </si>
  <si>
    <t>20211216-6</t>
  </si>
  <si>
    <t>05</t>
  </si>
  <si>
    <t>Corbiere and Sons Contracting1091120211216-6Operator - Intermdiate  - After Jan 103210</t>
  </si>
  <si>
    <t>Corbiere and Sons Contracting1091120211216-6Operator - Intermdiate  - After Jan 103210INV #162</t>
  </si>
  <si>
    <t>Corbiere and Sons Contracting1091120211216-6Pickup w/ plow and sander3240</t>
  </si>
  <si>
    <t>Corbiere and Sons Contracting1091120211216-6Pickup w/ plow and sander3240INV #162</t>
  </si>
  <si>
    <t>20211215-6</t>
  </si>
  <si>
    <t>WAM Activities Lake A</t>
  </si>
  <si>
    <t>Corbiere and Sons Contracting1090420211215-6Operator - Intermdiate  - After Jan 103210</t>
  </si>
  <si>
    <t>Corbiere and Sons Contracting1090420211215-6Operator - Intermdiate  - After Jan 103210INV #162</t>
  </si>
  <si>
    <t>Corbiere and Sons Contracting1090420211215-6Pickup w/ plow and sander3240</t>
  </si>
  <si>
    <t>Corbiere and Sons Contracting1090420211215-6Pickup w/ plow and sander3240INV #162</t>
  </si>
  <si>
    <t>20211212-14</t>
  </si>
  <si>
    <t>Corbiere and Sons Contracting1088620211212-14Operator - Intermdiate  - After Jan 102140</t>
  </si>
  <si>
    <t>Corbiere and Sons Contracting1088620211212-14Operator - Intermdiate  - After Jan 102140INV #162</t>
  </si>
  <si>
    <t>Corbiere and Sons Contracting1088620211212-14Pickup w/ plow and sander2160</t>
  </si>
  <si>
    <t>Corbiere and Sons Contracting1088620211212-14Pickup w/ plow and sander2160INV #162</t>
  </si>
  <si>
    <t>20211212-13</t>
  </si>
  <si>
    <t>C152 - C157</t>
  </si>
  <si>
    <t>Corbiere and Sons Contracting1088520211212-13Operator - Intermdiate  - After Jan 102140</t>
  </si>
  <si>
    <t>Corbiere and Sons Contracting1088520211212-13Operator - Intermdiate  - After Jan 102140INV #162</t>
  </si>
  <si>
    <t>Corbiere and Sons Contracting1088520211212-13Pickup w/ plow and sander2160</t>
  </si>
  <si>
    <t>Corbiere and Sons Contracting1088520211212-13Pickup w/ plow and sander2160INV #162</t>
  </si>
  <si>
    <t>20211212-12</t>
  </si>
  <si>
    <t>C186 - C195</t>
  </si>
  <si>
    <t>Corbiere and Sons Contracting1088420211212-12Operator - Intermdiate  - After Jan 103210</t>
  </si>
  <si>
    <t>Corbiere and Sons Contracting1088420211212-12Operator - Intermdiate  - After Jan 103210INV #162</t>
  </si>
  <si>
    <t>Corbiere and Sons Contracting1088420211212-12Pickup w/ plow and sander3240</t>
  </si>
  <si>
    <t>Corbiere and Sons Contracting1088420211212-12Pickup w/ plow and sander3240INV #162</t>
  </si>
  <si>
    <t>20211212-11</t>
  </si>
  <si>
    <t>Corbiere and Sons Contracting1088320211212-11Operator - Intermdiate  - After Jan 104280</t>
  </si>
  <si>
    <t>Corbiere and Sons Contracting1088320211212-11Operator - Intermdiate  - After Jan 104280INV #162</t>
  </si>
  <si>
    <t>Corbiere and Sons Contracting1088320211212-11L.O.A.1210</t>
  </si>
  <si>
    <t>Corbiere and Sons Contracting1088320211212-11L.O.A.1210INV #162</t>
  </si>
  <si>
    <t>Corbiere and Sons Contracting1088320211212-11Pickup w/ plow and sander4320</t>
  </si>
  <si>
    <t>Corbiere and Sons Contracting1088320211212-11Pickup w/ plow and sander4320INV #162</t>
  </si>
  <si>
    <t>20211211-9</t>
  </si>
  <si>
    <t>Plowing snow towards WC603</t>
  </si>
  <si>
    <t>Corbiere and Sons Contracting1077220211211-9Operator - Principle - After Jan 103.5262.5</t>
  </si>
  <si>
    <t>Corbiere and Sons Contracting1077220211211-9Operator - Principle - After Jan 103.5262.5INV #162</t>
  </si>
  <si>
    <t>Corbiere and Sons Contracting1077220211211-9Dozer D6 or equal- After Jan 103.5460.18</t>
  </si>
  <si>
    <t>Corbiere and Sons Contracting1077220211211-9Dozer D6 or equal- After Jan 103.5460.18INV #162</t>
  </si>
  <si>
    <t>20211211-15</t>
  </si>
  <si>
    <t>Corbiere and Sons Contracting1077820211211-15Operator - Intermdiate  - After Jan 103210</t>
  </si>
  <si>
    <t>Corbiere and Sons Contracting1077820211211-15Operator - Intermdiate  - After Jan 103210INV #162</t>
  </si>
  <si>
    <t>Corbiere and Sons Contracting1077820211211-15Pickup w/ plow and sander3240</t>
  </si>
  <si>
    <t>Corbiere and Sons Contracting1077820211211-15Pickup w/ plow and sander3240INV #162</t>
  </si>
  <si>
    <t>20211211-14</t>
  </si>
  <si>
    <t>Corbiere and Sons Contracting1077720211211-14Operator - Intermdiate  - After Jan 104280</t>
  </si>
  <si>
    <t>Corbiere and Sons Contracting1077720211211-14Operator - Intermdiate  - After Jan 104280INV #162</t>
  </si>
  <si>
    <t>Corbiere and Sons Contracting1077720211211-14Pickup w/ plow and sander4320</t>
  </si>
  <si>
    <t>Corbiere and Sons Contracting1077720211211-14Pickup w/ plow and sander4320INV #162</t>
  </si>
  <si>
    <t>20211211-13</t>
  </si>
  <si>
    <t>Corbiere and Sons Contracting1077620211211-13Operator - Intermdiate  - After Jan 104280</t>
  </si>
  <si>
    <t>Corbiere and Sons Contracting1077620211211-13Operator - Intermdiate  - After Jan 104280INV #162</t>
  </si>
  <si>
    <t>Corbiere and Sons Contracting1077620211211-13L.O.A.1210</t>
  </si>
  <si>
    <t>Corbiere and Sons Contracting1077620211211-13L.O.A.1210INV #162</t>
  </si>
  <si>
    <t>Corbiere and Sons Contracting1077620211211-13Pickup w/ plow and sander4320</t>
  </si>
  <si>
    <t>Corbiere and Sons Contracting1077620211211-13Pickup w/ plow and sander4320INV #162</t>
  </si>
  <si>
    <t>20211201-6-R1</t>
  </si>
  <si>
    <t>Mike disputed and had hours reduced</t>
  </si>
  <si>
    <t>Float went to North Shore pit to get mats, turned around after it was cancelled and went back to Dorion to mobilize fuel Buggy</t>
  </si>
  <si>
    <t>347</t>
  </si>
  <si>
    <t>Corbiere and Sons Contracting1064420211201-6-R13rd Party Charges19141914</t>
  </si>
  <si>
    <t>Corbiere and Sons Contracting1064420211201-6-R13rd Party Charges19141914INV #162</t>
  </si>
  <si>
    <t>20220213-8</t>
  </si>
  <si>
    <t>Corbiere and Sons Contracting1152720220213-8Operator - Intermdiate  - After Jan 1011770</t>
  </si>
  <si>
    <t>Corbiere and Sons Contracting1152720220213-8Operator - Intermdiate  - After Jan 1011770INV #164</t>
  </si>
  <si>
    <t>Corbiere and Sons Contracting1152720220213-8Operator - Principle - After Jan 104300</t>
  </si>
  <si>
    <t>Corbiere and Sons Contracting1152720220213-8Operator - Principle - After Jan 104300INV #164</t>
  </si>
  <si>
    <t>Corbiere and Sons Contracting1152720220213-8L.O.A.1210</t>
  </si>
  <si>
    <t>Corbiere and Sons Contracting1152720220213-8L.O.A.1210INV #164</t>
  </si>
  <si>
    <t>Corbiere and Sons Contracting1152720220213-8Pickup w/ plow and sander11880</t>
  </si>
  <si>
    <t>Corbiere and Sons Contracting1152720220213-8Pickup w/ plow and sander11880INV #164</t>
  </si>
  <si>
    <t>Corbiere and Sons Contracting1152720220213-8Grader - Cat 12 to 14 or equal- After Jan 102253.96</t>
  </si>
  <si>
    <t>Corbiere and Sons Contracting1152720220213-8Grader - Cat 12 to 14 or equal- After Jan 102253.96INV #164</t>
  </si>
  <si>
    <t>20220213-5</t>
  </si>
  <si>
    <t>WAM Activities Neys</t>
  </si>
  <si>
    <t>Corbiere and Sons Contracting1152420220213-5Operator - Principle - After Jan 107525</t>
  </si>
  <si>
    <t>Corbiere and Sons Contracting1152420220213-5Operator - Principle - After Jan 107525INV #164</t>
  </si>
  <si>
    <t>Corbiere and Sons Contracting1152420220213-5L.O.A.1210</t>
  </si>
  <si>
    <t>Corbiere and Sons Contracting1152420220213-5L.O.A.1210INV #164</t>
  </si>
  <si>
    <t>Corbiere and Sons Contracting1152420220213-5Light Truck - Pick up- After Jan 101243.75</t>
  </si>
  <si>
    <t>Corbiere and Sons Contracting1152420220213-5Light Truck - Pick up- After Jan 101243.75INV #164</t>
  </si>
  <si>
    <t>Corbiere and Sons Contracting1152420220213-5Grader - Cat 12 to 14 or equal- After Jan 107888.86</t>
  </si>
  <si>
    <t>Corbiere and Sons Contracting1152420220213-5Grader - Cat 12 to 14 or equal- After Jan 107888.86INV #164</t>
  </si>
  <si>
    <t>20220213-4</t>
  </si>
  <si>
    <t>WAM Activities Prairie</t>
  </si>
  <si>
    <t>Corbiere and Sons Contracting1152320220213-4Operator - Principle - After Jan 1011825</t>
  </si>
  <si>
    <t>Corbiere and Sons Contracting1152320220213-4Operator - Principle - After Jan 1011825INV #164</t>
  </si>
  <si>
    <t>Corbiere and Sons Contracting1152320220213-4L.O.A.1210</t>
  </si>
  <si>
    <t>Corbiere and Sons Contracting1152320220213-4L.O.A.1210INV #164</t>
  </si>
  <si>
    <t>Corbiere and Sons Contracting1152320220213-4Light Truck - Pick up- After Jan 101243.75</t>
  </si>
  <si>
    <t>Corbiere and Sons Contracting1152320220213-4Light Truck - Pick up- After Jan 101243.75INV #164</t>
  </si>
  <si>
    <t>Corbiere and Sons Contracting1152320220213-4Grader - Cat 12 to 14 or equal- After Jan 10101269.8</t>
  </si>
  <si>
    <t>Corbiere and Sons Contracting1152320220213-4Grader - Cat 12 to 14 or equal- After Jan 10101269.8INV #164</t>
  </si>
  <si>
    <t>20220213-3</t>
  </si>
  <si>
    <t>WAM Activities Little Red Sucker Creek</t>
  </si>
  <si>
    <t>Corbiere and Sons Contracting1152220220213-3Operator - Principle - After Jan 1011825</t>
  </si>
  <si>
    <t>Corbiere and Sons Contracting1152220220213-3Operator - Principle - After Jan 1011825INV #164</t>
  </si>
  <si>
    <t>Corbiere and Sons Contracting1152220220213-3L.O.A.1210</t>
  </si>
  <si>
    <t>Corbiere and Sons Contracting1152220220213-3L.O.A.1210INV #164</t>
  </si>
  <si>
    <t>Corbiere and Sons Contracting1152220220213-3Light Truck - Pick up- After Jan 101243.75</t>
  </si>
  <si>
    <t>Corbiere and Sons Contracting1152220220213-3Light Truck - Pick up- After Jan 101243.75INV #164</t>
  </si>
  <si>
    <t>Corbiere and Sons Contracting1152220220213-3Grader - Cat 12 to 14 or equal- After Jan 10101269.8</t>
  </si>
  <si>
    <t>Corbiere and Sons Contracting1152220220213-3Grader - Cat 12 to 14 or equal- After Jan 10101269.8INV #164</t>
  </si>
  <si>
    <t>20220212-6</t>
  </si>
  <si>
    <t>Corbiere and Sons Contracting1151920220212-6Operator - Principle - After Jan 1012900</t>
  </si>
  <si>
    <t>Corbiere and Sons Contracting1151920220212-6Operator - Principle - After Jan 1012900INV #164</t>
  </si>
  <si>
    <t>Corbiere and Sons Contracting1151920220212-6L.O.A.1210</t>
  </si>
  <si>
    <t>Corbiere and Sons Contracting1151920220212-6L.O.A.1210INV #164</t>
  </si>
  <si>
    <t>Corbiere and Sons Contracting1151920220212-6Pickup w/ plow and sander12960</t>
  </si>
  <si>
    <t>Corbiere and Sons Contracting1151920220212-6Pickup w/ plow and sander12960INV #164</t>
  </si>
  <si>
    <t>20220212-5</t>
  </si>
  <si>
    <t>Corbiere and Sons Contracting1151820220212-5Operator - Principle - After Jan 1011825</t>
  </si>
  <si>
    <t>Corbiere and Sons Contracting1151820220212-5Operator - Principle - After Jan 1011825INV #164</t>
  </si>
  <si>
    <t>Corbiere and Sons Contracting1151820220212-5L.O.A.1210</t>
  </si>
  <si>
    <t>Corbiere and Sons Contracting1151820220212-5L.O.A.1210INV #164</t>
  </si>
  <si>
    <t>Corbiere and Sons Contracting1151820220212-5Light Truck - Pick up- After Jan 101243.75</t>
  </si>
  <si>
    <t>Corbiere and Sons Contracting1151820220212-5Light Truck - Pick up- After Jan 101243.75INV #164</t>
  </si>
  <si>
    <t>Corbiere and Sons Contracting1151820220212-5Grader - Cat 12 to 14 or equal- After Jan 107888.86</t>
  </si>
  <si>
    <t>Corbiere and Sons Contracting1151820220212-5Grader - Cat 12 to 14 or equal- After Jan 107888.86INV #164</t>
  </si>
  <si>
    <t>20220212-4</t>
  </si>
  <si>
    <t>WAM Activities Prairie River</t>
  </si>
  <si>
    <t>Corbiere and Sons Contracting1151720220212-4Operator - Principle - After Jan 1012900</t>
  </si>
  <si>
    <t>Corbiere and Sons Contracting1151720220212-4Operator - Principle - After Jan 1012900INV #164</t>
  </si>
  <si>
    <t>Corbiere and Sons Contracting1151720220212-4L.O.A.1210</t>
  </si>
  <si>
    <t>Corbiere and Sons Contracting1151720220212-4L.O.A.1210INV #164</t>
  </si>
  <si>
    <t>Corbiere and Sons Contracting1151720220212-4Light Truck - Pick up- After Jan 101243.75</t>
  </si>
  <si>
    <t>Corbiere and Sons Contracting1151720220212-4Light Truck - Pick up- After Jan 101243.75INV #164</t>
  </si>
  <si>
    <t>Corbiere and Sons Contracting1151720220212-4Grader - Cat 12 to 14 or equal- After Jan 10111396.78</t>
  </si>
  <si>
    <t>Corbiere and Sons Contracting1151720220212-4Grader - Cat 12 to 14 or equal- After Jan 10111396.78INV #164</t>
  </si>
  <si>
    <t>20220212-3</t>
  </si>
  <si>
    <t>Corbiere and Sons Contracting1151620220212-3Operator - Principle - After Jan 1011825</t>
  </si>
  <si>
    <t>Corbiere and Sons Contracting1151620220212-3Operator - Principle - After Jan 1011825INV #164</t>
  </si>
  <si>
    <t>Corbiere and Sons Contracting1151620220212-3L.O.A.1210</t>
  </si>
  <si>
    <t>Corbiere and Sons Contracting1151620220212-3L.O.A.1210INV #164</t>
  </si>
  <si>
    <t>Corbiere and Sons Contracting1151620220212-3Light Truck - Pick up- After Jan 101243.75</t>
  </si>
  <si>
    <t>Corbiere and Sons Contracting1151620220212-3Light Truck - Pick up- After Jan 101243.75INV #164</t>
  </si>
  <si>
    <t>Corbiere and Sons Contracting1151620220212-3Grader - Cat 12 to 14 or equal- After Jan 10101269.8</t>
  </si>
  <si>
    <t>Corbiere and Sons Contracting1151620220212-3Grader - Cat 12 to 14 or equal- After Jan 10101269.8INV #164</t>
  </si>
  <si>
    <t>20220211-6</t>
  </si>
  <si>
    <t>Corbiere and Sons Contracting1151320220211-6Operator - Principle - After Jan 1012900</t>
  </si>
  <si>
    <t>Corbiere and Sons Contracting1151320220211-6Operator - Principle - After Jan 1012900INV #164</t>
  </si>
  <si>
    <t>Corbiere and Sons Contracting1151320220211-6L.O.A.1210</t>
  </si>
  <si>
    <t>Corbiere and Sons Contracting1151320220211-6L.O.A.1210INV #164</t>
  </si>
  <si>
    <t>Corbiere and Sons Contracting1151320220211-6Pickup w/ plow and sander12960</t>
  </si>
  <si>
    <t>Corbiere and Sons Contracting1151320220211-6Pickup w/ plow and sander12960INV #164</t>
  </si>
  <si>
    <t>20220211-5</t>
  </si>
  <si>
    <t>Corbiere and Sons Contracting1151220220211-5Operator - Principle - After Jan 1011825</t>
  </si>
  <si>
    <t>Corbiere and Sons Contracting1151220220211-5Operator - Principle - After Jan 1011825INV #164</t>
  </si>
  <si>
    <t>Corbiere and Sons Contracting1151220220211-5L.O.A.1210</t>
  </si>
  <si>
    <t>Corbiere and Sons Contracting1151220220211-5L.O.A.1210INV #164</t>
  </si>
  <si>
    <t>Corbiere and Sons Contracting1151220220211-5Light Truck - Pick up- After Jan 101243.75</t>
  </si>
  <si>
    <t>Corbiere and Sons Contracting1151220220211-5Light Truck - Pick up- After Jan 101243.75INV #164</t>
  </si>
  <si>
    <t>Corbiere and Sons Contracting1151220220211-5Grader - Cat 12 to 14 or equal- After Jan 10101269.8</t>
  </si>
  <si>
    <t>Corbiere and Sons Contracting1151220220211-5Grader - Cat 12 to 14 or equal- After Jan 10101269.8INV #164</t>
  </si>
  <si>
    <t>20220211-4</t>
  </si>
  <si>
    <t>Corbiere and Sons Contracting1151120220211-4Operator - Principle - After Jan 1011825</t>
  </si>
  <si>
    <t>Corbiere and Sons Contracting1151120220211-4Operator - Principle - After Jan 1011825INV #164</t>
  </si>
  <si>
    <t>Corbiere and Sons Contracting1151120220211-4L.O.A.1210</t>
  </si>
  <si>
    <t>Corbiere and Sons Contracting1151120220211-4L.O.A.1210INV #164</t>
  </si>
  <si>
    <t>Corbiere and Sons Contracting1151120220211-4Light Truck - Pick up- After Jan 101243.75</t>
  </si>
  <si>
    <t>Corbiere and Sons Contracting1151120220211-4Light Truck - Pick up- After Jan 101243.75INV #164</t>
  </si>
  <si>
    <t>Corbiere and Sons Contracting1151120220211-4Grader - Cat 12 to 14 or equal- After Jan 10101269.8</t>
  </si>
  <si>
    <t>Corbiere and Sons Contracting1151120220211-4Grader - Cat 12 to 14 or equal- After Jan 10101269.8INV #164</t>
  </si>
  <si>
    <t>20220211-3</t>
  </si>
  <si>
    <t>Corbiere and Sons Contracting1151020220211-3Operator - Principle - After Jan 1011825</t>
  </si>
  <si>
    <t>Corbiere and Sons Contracting1151020220211-3Operator - Principle - After Jan 1011825INV #164</t>
  </si>
  <si>
    <t>Corbiere and Sons Contracting1151020220211-3L.O.A.1210</t>
  </si>
  <si>
    <t>Corbiere and Sons Contracting1151020220211-3L.O.A.1210INV #164</t>
  </si>
  <si>
    <t>Corbiere and Sons Contracting1151020220211-3Light Truck - Pick up- After Jan 101243.75</t>
  </si>
  <si>
    <t>Corbiere and Sons Contracting1151020220211-3Light Truck - Pick up- After Jan 101243.75INV #164</t>
  </si>
  <si>
    <t>Corbiere and Sons Contracting1151020220211-3Grader - Cat 12 to 14 or equal- After Jan 10101269.8</t>
  </si>
  <si>
    <t>Corbiere and Sons Contracting1151020220211-3Grader - Cat 12 to 14 or equal- After Jan 10101269.8INV #164</t>
  </si>
  <si>
    <t>20220210-6</t>
  </si>
  <si>
    <t>Corbiere and Sons Contracting1150720220210-6Operator - Principle - After Jan 1012900</t>
  </si>
  <si>
    <t>Corbiere and Sons Contracting1150720220210-6Operator - Principle - After Jan 1012900INV #164</t>
  </si>
  <si>
    <t>Corbiere and Sons Contracting1150720220210-6L.O.A.1210</t>
  </si>
  <si>
    <t>Corbiere and Sons Contracting1150720220210-6L.O.A.1210INV #164</t>
  </si>
  <si>
    <t>Corbiere and Sons Contracting1150720220210-6Pickup w/ plow and sander10800</t>
  </si>
  <si>
    <t>Corbiere and Sons Contracting1150720220210-6Pickup w/ plow and sander10800INV #164</t>
  </si>
  <si>
    <t>20220210-5</t>
  </si>
  <si>
    <t>Corbiere and Sons Contracting1150520220210-5Operator - Principle - After Jan 1011825</t>
  </si>
  <si>
    <t>Corbiere and Sons Contracting1150520220210-5Operator - Principle - After Jan 1011825INV #164</t>
  </si>
  <si>
    <t>Corbiere and Sons Contracting1150520220210-5L.O.A.1210</t>
  </si>
  <si>
    <t>Corbiere and Sons Contracting1150520220210-5L.O.A.1210INV #164</t>
  </si>
  <si>
    <t>Corbiere and Sons Contracting1150520220210-5Light Truck - Pick up- After Jan 101243.75</t>
  </si>
  <si>
    <t>Corbiere and Sons Contracting1150520220210-5Light Truck - Pick up- After Jan 101243.75INV #164</t>
  </si>
  <si>
    <t>Corbiere and Sons Contracting1150520220210-5Grader - Cat 12 to 14 or equal- After Jan 10101269.8</t>
  </si>
  <si>
    <t>Corbiere and Sons Contracting1150520220210-5Grader - Cat 12 to 14 or equal- After Jan 10101269.8INV #164</t>
  </si>
  <si>
    <t>20220210-4</t>
  </si>
  <si>
    <t>Corbiere and Sons Contracting1150420220210-4Operator - Principle - After Jan 1011825</t>
  </si>
  <si>
    <t>Corbiere and Sons Contracting1150420220210-4Operator - Principle - After Jan 1011825INV #164</t>
  </si>
  <si>
    <t>Corbiere and Sons Contracting1150420220210-4L.O.A.1210</t>
  </si>
  <si>
    <t>Corbiere and Sons Contracting1150420220210-4L.O.A.1210INV #164</t>
  </si>
  <si>
    <t>Corbiere and Sons Contracting1150420220210-4Light Truck - Pick up- After Jan 101243.75</t>
  </si>
  <si>
    <t>Corbiere and Sons Contracting1150420220210-4Light Truck - Pick up- After Jan 101243.75INV #164</t>
  </si>
  <si>
    <t>Corbiere and Sons Contracting1150420220210-4Grader - Cat 12 to 14 or equal- After Jan 10101269.8</t>
  </si>
  <si>
    <t>Corbiere and Sons Contracting1150420220210-4Grader - Cat 12 to 14 or equal- After Jan 10101269.8INV #164</t>
  </si>
  <si>
    <t>20220210-3</t>
  </si>
  <si>
    <t>Corbiere and Sons Contracting1150320220210-3Operator - Principle - After Jan 1011825</t>
  </si>
  <si>
    <t>Corbiere and Sons Contracting1150320220210-3Operator - Principle - After Jan 1011825INV #164</t>
  </si>
  <si>
    <t>Corbiere and Sons Contracting1150320220210-3L.O.A.1210</t>
  </si>
  <si>
    <t>Corbiere and Sons Contracting1150320220210-3L.O.A.1210INV #164</t>
  </si>
  <si>
    <t>Corbiere and Sons Contracting1150320220210-3Light Truck - Pick up- After Jan 101243.75</t>
  </si>
  <si>
    <t>Corbiere and Sons Contracting1150320220210-3Light Truck - Pick up- After Jan 101243.75INV #164</t>
  </si>
  <si>
    <t>Corbiere and Sons Contracting1150320220210-3Grader - Cat 12 to 14 or equal- After Jan 10101269.8</t>
  </si>
  <si>
    <t>Corbiere and Sons Contracting1150320220210-3Grader - Cat 12 to 14 or equal- After Jan 10101269.8INV #164</t>
  </si>
  <si>
    <t>20220209-7</t>
  </si>
  <si>
    <t>Corbiere and Sons Contracting1150020220209-7Operator - Principle - After Jan 100.537.5</t>
  </si>
  <si>
    <t>Corbiere and Sons Contracting1150020220209-7Operator - Principle - After Jan 100.537.5INV #164</t>
  </si>
  <si>
    <t>Corbiere and Sons Contracting1150020220209-7Operator - Principle - After Jan 106450</t>
  </si>
  <si>
    <t>Corbiere and Sons Contracting1150020220209-7Operator - Principle - After Jan 106450INV #164</t>
  </si>
  <si>
    <t>Corbiere and Sons Contracting1150020220209-7L.O.A.1210</t>
  </si>
  <si>
    <t>Corbiere and Sons Contracting1150020220209-7L.O.A.1210INV #164</t>
  </si>
  <si>
    <t>Corbiere and Sons Contracting1150020220209-7Pickup w/ plow and sander6480</t>
  </si>
  <si>
    <t>Corbiere and Sons Contracting1150020220209-7Pickup w/ plow and sander6480INV #164</t>
  </si>
  <si>
    <t>20220209-6</t>
  </si>
  <si>
    <t>C258-C269</t>
  </si>
  <si>
    <t>Corbiere and Sons Contracting1149920220209-6Operator - Principle - After Jan 100.537.5</t>
  </si>
  <si>
    <t>Corbiere and Sons Contracting1149920220209-6Operator - Principle - After Jan 100.537.5INV #164</t>
  </si>
  <si>
    <t>Corbiere and Sons Contracting1149920220209-6Operator - Principle - After Jan 1010750</t>
  </si>
  <si>
    <t>Corbiere and Sons Contracting1149920220209-6Operator - Principle - After Jan 1010750INV #164</t>
  </si>
  <si>
    <t>Corbiere and Sons Contracting1149920220209-6L.O.A.1210</t>
  </si>
  <si>
    <t>Corbiere and Sons Contracting1149920220209-6L.O.A.1210INV #164</t>
  </si>
  <si>
    <t>Light Truck - 1 to 3 Ton- After Jan 10</t>
  </si>
  <si>
    <t>Corbiere and Sons Contracting1149920220209-6Light Truck - 1 to 3 Ton- After Jan 101243.75</t>
  </si>
  <si>
    <t>Corbiere and Sons Contracting1149920220209-6Light Truck - 1 to 3 Ton- After Jan 101243.75INV #164</t>
  </si>
  <si>
    <t>Corbiere and Sons Contracting1149920220209-6Dozer D6 or equal- After Jan 107.5986.1</t>
  </si>
  <si>
    <t>Corbiere and Sons Contracting1149920220209-6Dozer D6 or equal- After Jan 107.5986.1INV #164</t>
  </si>
  <si>
    <t>20220209-5</t>
  </si>
  <si>
    <t>Corbiere and Sons Contracting1149820220209-5Operator - Principle - After Jan 1011825</t>
  </si>
  <si>
    <t>Corbiere and Sons Contracting1149820220209-5Operator - Principle - After Jan 1011825INV #164</t>
  </si>
  <si>
    <t>Corbiere and Sons Contracting1149820220209-5L.O.A.1210</t>
  </si>
  <si>
    <t>Corbiere and Sons Contracting1149820220209-5L.O.A.1210INV #164</t>
  </si>
  <si>
    <t>Corbiere and Sons Contracting1149820220209-5Light Truck - Pick up- After Jan 101243.75</t>
  </si>
  <si>
    <t>Corbiere and Sons Contracting1149820220209-5Light Truck - Pick up- After Jan 101243.75INV #164</t>
  </si>
  <si>
    <t>Corbiere and Sons Contracting1149820220209-5Grader - Cat 12 to 14 or equal- After Jan 10101269.8</t>
  </si>
  <si>
    <t>Corbiere and Sons Contracting1149820220209-5Grader - Cat 12 to 14 or equal- After Jan 10101269.8INV #164</t>
  </si>
  <si>
    <t>20220209-4</t>
  </si>
  <si>
    <t>Corbiere and Sons Contracting1149720220209-4Driver - AZ - After Jan 103210</t>
  </si>
  <si>
    <t>Corbiere and Sons Contracting1149720220209-4Driver - AZ - After Jan 103210INV #164</t>
  </si>
  <si>
    <t>Corbiere and Sons Contracting1149720220209-4Operator - Principle - After Jan 1011825</t>
  </si>
  <si>
    <t>Corbiere and Sons Contracting1149720220209-4Operator - Principle - After Jan 1011825INV #164</t>
  </si>
  <si>
    <t>Corbiere and Sons Contracting1149720220209-4L.O.A.2420</t>
  </si>
  <si>
    <t>Corbiere and Sons Contracting1149720220209-4L.O.A.2420INV #164</t>
  </si>
  <si>
    <t>Corbiere and Sons Contracting1149720220209-4Tractor Trailer - 60 Ton- After Jan 103367.17</t>
  </si>
  <si>
    <t>Corbiere and Sons Contracting1149720220209-4Tractor Trailer - 60 Ton- After Jan 103367.17INV #164</t>
  </si>
  <si>
    <t>Corbiere and Sons Contracting1149720220209-4Light Truck - Pick up- After Jan 101243.75</t>
  </si>
  <si>
    <t>Corbiere and Sons Contracting1149720220209-4Light Truck - Pick up- After Jan 101243.75INV #164</t>
  </si>
  <si>
    <t>Corbiere and Sons Contracting1149720220209-4Grader - Cat 12 to 14 or equal- After Jan 10101269.8</t>
  </si>
  <si>
    <t>Corbiere and Sons Contracting1149720220209-4Grader - Cat 12 to 14 or equal- After Jan 10101269.8INV #164</t>
  </si>
  <si>
    <t>20220209-3</t>
  </si>
  <si>
    <t>Corbiere and Sons Contracting1149620220209-3Operator - Principle - After Jan 1011825</t>
  </si>
  <si>
    <t>Corbiere and Sons Contracting1149620220209-3Operator - Principle - After Jan 1011825INV #164</t>
  </si>
  <si>
    <t>Corbiere and Sons Contracting1149620220209-3L.O.A.1210</t>
  </si>
  <si>
    <t>Corbiere and Sons Contracting1149620220209-3L.O.A.1210INV #164</t>
  </si>
  <si>
    <t>Corbiere and Sons Contracting1149620220209-3Light Truck - Pick up- After Jan 101243.75</t>
  </si>
  <si>
    <t>Corbiere and Sons Contracting1149620220209-3Light Truck - Pick up- After Jan 101243.75INV #164</t>
  </si>
  <si>
    <t>Corbiere and Sons Contracting1149620220209-3Grader - Cat 12 to 14 or equal- After Jan 10101269.8</t>
  </si>
  <si>
    <t>Corbiere and Sons Contracting1149620220209-3Grader - Cat 12 to 14 or equal- After Jan 10101269.8INV #164</t>
  </si>
  <si>
    <t>20220208-7</t>
  </si>
  <si>
    <t>Jesse and DZ floated over to Hare Lake and he spent rest of day there</t>
  </si>
  <si>
    <t>Corbiere and Sons Contracting1149420220208-7Driver - AZ - After Jan 103210</t>
  </si>
  <si>
    <t>Corbiere and Sons Contracting1149420220208-7Driver - AZ - After Jan 103210INV #164</t>
  </si>
  <si>
    <t>Corbiere and Sons Contracting1149420220208-7Operator - Principle - After Jan 1011825</t>
  </si>
  <si>
    <t>Corbiere and Sons Contracting1149420220208-7Operator - Principle - After Jan 1011825INV #164</t>
  </si>
  <si>
    <t>Corbiere and Sons Contracting1149420220208-7L.O.A.1210</t>
  </si>
  <si>
    <t>Corbiere and Sons Contracting1149420220208-7L.O.A.1210INV #164</t>
  </si>
  <si>
    <t>Corbiere and Sons Contracting1149420220208-7Tractor Trailer - 60 Ton- After Jan 103367.17</t>
  </si>
  <si>
    <t>Corbiere and Sons Contracting1149420220208-7Tractor Trailer - 60 Ton- After Jan 103367.17INV #164</t>
  </si>
  <si>
    <t>Corbiere and Sons Contracting1149420220208-7Light Truck - Pick up- After Jan 101243.75</t>
  </si>
  <si>
    <t>Corbiere and Sons Contracting1149420220208-7Light Truck - Pick up- After Jan 101243.75INV #164</t>
  </si>
  <si>
    <t>Corbiere and Sons Contracting1149420220208-7Dozer D6 or equal- After Jan 1091183.32</t>
  </si>
  <si>
    <t>Corbiere and Sons Contracting1149420220208-7Dozer D6 or equal- After Jan 1091183.32INV #164</t>
  </si>
  <si>
    <t>20220208-6</t>
  </si>
  <si>
    <t>Corbiere and Sons Contracting1149320220208-6Operator - Principle - After Jan 106450</t>
  </si>
  <si>
    <t>Corbiere and Sons Contracting1149320220208-6Operator - Principle - After Jan 106450INV #164</t>
  </si>
  <si>
    <t>Corbiere and Sons Contracting1149320220208-6L.O.A.1210</t>
  </si>
  <si>
    <t>Corbiere and Sons Contracting1149320220208-6L.O.A.1210INV #164</t>
  </si>
  <si>
    <t>Corbiere and Sons Contracting1149320220208-6Light Truck - Pick up- After Jan 101243.75</t>
  </si>
  <si>
    <t>Corbiere and Sons Contracting1149320220208-6Light Truck - Pick up- After Jan 101243.75INV #164</t>
  </si>
  <si>
    <t>Corbiere and Sons Contracting1149320220208-6Grader - Cat 12 to 14 or equal- After Jan 105634.9</t>
  </si>
  <si>
    <t>Corbiere and Sons Contracting1149320220208-6Grader - Cat 12 to 14 or equal- After Jan 105634.9INV #164</t>
  </si>
  <si>
    <t>20220208-5</t>
  </si>
  <si>
    <t>Corbiere and Sons Contracting1149220220208-5Operator - Principle - After Jan 1012900</t>
  </si>
  <si>
    <t>Corbiere and Sons Contracting1149220220208-5Operator - Principle - After Jan 1012900INV #164</t>
  </si>
  <si>
    <t>Corbiere and Sons Contracting1149220220208-5Operator - Principle - After Jan 1011825</t>
  </si>
  <si>
    <t>Corbiere and Sons Contracting1149220220208-5Operator - Principle - After Jan 1011825INV #164</t>
  </si>
  <si>
    <t>Corbiere and Sons Contracting1149220220208-5L.O.A.2420</t>
  </si>
  <si>
    <t>Corbiere and Sons Contracting1149220220208-5L.O.A.2420INV #164</t>
  </si>
  <si>
    <t>Corbiere and Sons Contracting1149220220208-5Pickup w/ plow and sander12960</t>
  </si>
  <si>
    <t>Corbiere and Sons Contracting1149220220208-5Pickup w/ plow and sander12960INV #164</t>
  </si>
  <si>
    <t>Corbiere and Sons Contracting1149220220208-5Light Truck - Pick up- After Jan 101243.75</t>
  </si>
  <si>
    <t>Corbiere and Sons Contracting1149220220208-5Light Truck - Pick up- After Jan 101243.75INV #164</t>
  </si>
  <si>
    <t>Corbiere and Sons Contracting1149220220208-5Grader - Cat 12 to 14 or equal- After Jan 10101269.8</t>
  </si>
  <si>
    <t>Corbiere and Sons Contracting1149220220208-5Grader - Cat 12 to 14 or equal- After Jan 10101269.8INV #164</t>
  </si>
  <si>
    <t>20220208-4</t>
  </si>
  <si>
    <t>Corbiere and Sons Contracting1149120220208-4Driver - AZ - After Jan 103.5245</t>
  </si>
  <si>
    <t>Corbiere and Sons Contracting1149120220208-4Driver - AZ - After Jan 103.5245INV #164</t>
  </si>
  <si>
    <t>Corbiere and Sons Contracting1149120220208-4Operator - Principle - After Jan 106450</t>
  </si>
  <si>
    <t>Corbiere and Sons Contracting1149120220208-4Operator - Principle - After Jan 106450INV #164</t>
  </si>
  <si>
    <t>Corbiere and Sons Contracting1149120220208-4L.O.A.1210</t>
  </si>
  <si>
    <t>Corbiere and Sons Contracting1149120220208-4L.O.A.1210INV #164</t>
  </si>
  <si>
    <t>Corbiere and Sons Contracting1149120220208-4Tractor Trailer - 60 Ton- After Jan 103.5428.365</t>
  </si>
  <si>
    <t>Corbiere and Sons Contracting1149120220208-4Tractor Trailer - 60 Ton- After Jan 103.5428.365INV #164</t>
  </si>
  <si>
    <t>Corbiere and Sons Contracting1149120220208-4Grader - Cat 12 to 14 or equal- After Jan 104507.92</t>
  </si>
  <si>
    <t>Corbiere and Sons Contracting1149120220208-4Grader - Cat 12 to 14 or equal- After Jan 104507.92INV #164</t>
  </si>
  <si>
    <t>20220208-3</t>
  </si>
  <si>
    <t>Corbiere and Sons Contracting1149020220208-3Operator - Principle - After Jan 105375</t>
  </si>
  <si>
    <t>Corbiere and Sons Contracting1149020220208-3Operator - Principle - After Jan 105375INV #164</t>
  </si>
  <si>
    <t>Corbiere and Sons Contracting1149020220208-3L.O.A.1210</t>
  </si>
  <si>
    <t>Corbiere and Sons Contracting1149020220208-3L.O.A.1210INV #164</t>
  </si>
  <si>
    <t>Corbiere and Sons Contracting1149020220208-3Light Truck - Pick up- After Jan 101243.75</t>
  </si>
  <si>
    <t>Corbiere and Sons Contracting1149020220208-3Light Truck - Pick up- After Jan 101243.75INV #164</t>
  </si>
  <si>
    <t>Corbiere and Sons Contracting1149020220208-3Grader - Cat 12 to 14 or equal- After Jan 105634.9</t>
  </si>
  <si>
    <t>Corbiere and Sons Contracting1149020220208-3Grader - Cat 12 to 14 or equal- After Jan 105634.9INV #164</t>
  </si>
  <si>
    <t>20220207-5</t>
  </si>
  <si>
    <t>Corbiere and Sons Contracting1148820220207-5Operator - Principle - After Jan 1012900</t>
  </si>
  <si>
    <t>Corbiere and Sons Contracting1148820220207-5Operator - Principle - After Jan 1012900INV #164</t>
  </si>
  <si>
    <t>Corbiere and Sons Contracting1148820220207-5Operator - Principle - After Jan 105375</t>
  </si>
  <si>
    <t>Corbiere and Sons Contracting1148820220207-5Operator - Principle - After Jan 105375INV #164</t>
  </si>
  <si>
    <t>Corbiere and Sons Contracting1148820220207-5L.O.A.3630</t>
  </si>
  <si>
    <t>Corbiere and Sons Contracting1148820220207-5L.O.A.3630INV #164</t>
  </si>
  <si>
    <t>Corbiere and Sons Contracting1148820220207-5Pickup w/ plow and sander12960</t>
  </si>
  <si>
    <t>Corbiere and Sons Contracting1148820220207-5Pickup w/ plow and sander12960INV #164</t>
  </si>
  <si>
    <t>Corbiere and Sons Contracting1148820220207-5Light Truck - Pick up- After Jan 101243.75</t>
  </si>
  <si>
    <t>Corbiere and Sons Contracting1148820220207-5Light Truck - Pick up- After Jan 101243.75INV #164</t>
  </si>
  <si>
    <t>Corbiere and Sons Contracting1148820220207-5Grader - Cat 12 to 14 or equal- After Jan 104507.92</t>
  </si>
  <si>
    <t>Corbiere and Sons Contracting1148820220207-5Grader - Cat 12 to 14 or equal- After Jan 104507.92INV #164</t>
  </si>
  <si>
    <t>Corbiere and Sons Contracting1148820220207-5Dozer D6 or equal- After Jan 1091183.32</t>
  </si>
  <si>
    <t>Corbiere and Sons Contracting1148820220207-5Dozer D6 or equal- After Jan 1091183.32INV #164</t>
  </si>
  <si>
    <t>20220207-4</t>
  </si>
  <si>
    <t>Corbiere and Sons Contracting1148720220207-4Operator - Principle - After Jan 1012900</t>
  </si>
  <si>
    <t>Corbiere and Sons Contracting1148720220207-4Operator - Principle - After Jan 1012900INV #164</t>
  </si>
  <si>
    <t>Corbiere and Sons Contracting1148720220207-4L.O.A.1210</t>
  </si>
  <si>
    <t>Corbiere and Sons Contracting1148720220207-4L.O.A.1210INV #164</t>
  </si>
  <si>
    <t>Corbiere and Sons Contracting1148720220207-4Light Truck - Pick up- After Jan 101243.75</t>
  </si>
  <si>
    <t>Corbiere and Sons Contracting1148720220207-4Light Truck - Pick up- After Jan 101243.75INV #164</t>
  </si>
  <si>
    <t>Corbiere and Sons Contracting1148720220207-4Grader - Cat 12 to 14 or equal- After Jan 10111396.78</t>
  </si>
  <si>
    <t>Corbiere and Sons Contracting1148720220207-4Grader - Cat 12 to 14 or equal- After Jan 10111396.78INV #164</t>
  </si>
  <si>
    <t>20220207-3</t>
  </si>
  <si>
    <t>Corbiere and Sons Contracting1148620220207-3Operator - Principle - After Jan 1012900</t>
  </si>
  <si>
    <t>Corbiere and Sons Contracting1148620220207-3Operator - Principle - After Jan 1012900INV #164</t>
  </si>
  <si>
    <t>Corbiere and Sons Contracting1148620220207-3L.O.A.1210</t>
  </si>
  <si>
    <t>Corbiere and Sons Contracting1148620220207-3L.O.A.1210INV #164</t>
  </si>
  <si>
    <t>Corbiere and Sons Contracting1148620220207-3Light Truck - Pick up- After Jan 101243.75</t>
  </si>
  <si>
    <t>Corbiere and Sons Contracting1148620220207-3Light Truck - Pick up- After Jan 101243.75INV #164</t>
  </si>
  <si>
    <t>Corbiere and Sons Contracting1148620220207-3Grader - Cat 12 to 14 or equal- After Jan 10111396.78</t>
  </si>
  <si>
    <t>Corbiere and Sons Contracting1148620220207-3Grader - Cat 12 to 14 or equal- After Jan 10111396.78INV #164</t>
  </si>
  <si>
    <t>20220206-7</t>
  </si>
  <si>
    <t>Armand running grader - Shawn floating DZ over; Jesse on DZ remainder of day</t>
  </si>
  <si>
    <t>Corbiere and Sons Contracting1148420220206-7Driver - AZ - After Jan 104280</t>
  </si>
  <si>
    <t>Corbiere and Sons Contracting1148420220206-7Driver - AZ - After Jan 104280INV #164</t>
  </si>
  <si>
    <t>Corbiere and Sons Contracting1148420220206-7Operator - Principle - After Jan 106450</t>
  </si>
  <si>
    <t>Corbiere and Sons Contracting1148420220206-7Operator - Principle - After Jan 106450INV #164</t>
  </si>
  <si>
    <t>Corbiere and Sons Contracting1148420220206-7Operator - Principle - After Jan 108600</t>
  </si>
  <si>
    <t>Corbiere and Sons Contracting1148420220206-7Operator - Principle - After Jan 108600INV #164</t>
  </si>
  <si>
    <t>Corbiere and Sons Contracting1148420220206-7L.O.A.1210</t>
  </si>
  <si>
    <t>Corbiere and Sons Contracting1148420220206-7L.O.A.1210INV #164</t>
  </si>
  <si>
    <t>Corbiere and Sons Contracting1148420220206-7Tractor Trailer - 60 Ton- After Jan 104489.56</t>
  </si>
  <si>
    <t>Corbiere and Sons Contracting1148420220206-7Tractor Trailer - 60 Ton- After Jan 104489.56INV #164</t>
  </si>
  <si>
    <t>Corbiere and Sons Contracting1148420220206-7Light Truck - Pick up- After Jan 101243.75</t>
  </si>
  <si>
    <t>Corbiere and Sons Contracting1148420220206-7Light Truck - Pick up- After Jan 101243.75INV #164</t>
  </si>
  <si>
    <t>Corbiere and Sons Contracting1148420220206-7Grader - Cat 12 to 14 or equal- After Jan 105634.9</t>
  </si>
  <si>
    <t>Corbiere and Sons Contracting1148420220206-7Grader - Cat 12 to 14 or equal- After Jan 105634.9INV #164</t>
  </si>
  <si>
    <t>Corbiere and Sons Contracting1148420220206-7Dozer D6 or equal- After Jan 105657.4</t>
  </si>
  <si>
    <t>Corbiere and Sons Contracting1148420220206-7Dozer D6 or equal- After Jan 105657.4INV #164</t>
  </si>
  <si>
    <t>20220206-5</t>
  </si>
  <si>
    <t>Corbiere and Sons Contracting1148220220206-5Operator - Principle - After Jan 1012900</t>
  </si>
  <si>
    <t>Corbiere and Sons Contracting1148220220206-5Operator - Principle - After Jan 1012900INV #164</t>
  </si>
  <si>
    <t>Corbiere and Sons Contracting1148220220206-5L.O.A.1210</t>
  </si>
  <si>
    <t>Corbiere and Sons Contracting1148220220206-5L.O.A.1210INV #164</t>
  </si>
  <si>
    <t>Corbiere and Sons Contracting1148220220206-5Pickup w/ plow and sander8640</t>
  </si>
  <si>
    <t>Corbiere and Sons Contracting1148220220206-5Pickup w/ plow and sander8640INV #164</t>
  </si>
  <si>
    <t>20220206-4</t>
  </si>
  <si>
    <t>Corbiere and Sons Contracting1148120220206-4Operator - Principle - After Jan 1012900</t>
  </si>
  <si>
    <t>Corbiere and Sons Contracting1148120220206-4Operator - Principle - After Jan 1012900INV #164</t>
  </si>
  <si>
    <t>Corbiere and Sons Contracting1148120220206-4L.O.A.1210</t>
  </si>
  <si>
    <t>Corbiere and Sons Contracting1148120220206-4L.O.A.1210INV #164</t>
  </si>
  <si>
    <t>Corbiere and Sons Contracting1148120220206-4Light Truck - Pick up- After Jan 101243.75</t>
  </si>
  <si>
    <t>Corbiere and Sons Contracting1148120220206-4Light Truck - Pick up- After Jan 101243.75INV #164</t>
  </si>
  <si>
    <t>Corbiere and Sons Contracting1148120220206-4Grader - Cat 12 to 14 or equal- After Jan 10111396.78</t>
  </si>
  <si>
    <t>Corbiere and Sons Contracting1148120220206-4Grader - Cat 12 to 14 or equal- After Jan 10111396.78INV #164</t>
  </si>
  <si>
    <t>20220206-3</t>
  </si>
  <si>
    <t>Corbiere and Sons Contracting1148020220206-3Driver - AZ - After Jan 104280</t>
  </si>
  <si>
    <t>Corbiere and Sons Contracting1148020220206-3Driver - AZ - After Jan 104280INV #164</t>
  </si>
  <si>
    <t>Corbiere and Sons Contracting1148020220206-3Operator - Principle - After Jan 10141050</t>
  </si>
  <si>
    <t>Corbiere and Sons Contracting1148020220206-3Operator - Principle - After Jan 10141050INV #164</t>
  </si>
  <si>
    <t>Corbiere and Sons Contracting1148020220206-3L.O.A.2420</t>
  </si>
  <si>
    <t>Corbiere and Sons Contracting1148020220206-3L.O.A.2420INV #164</t>
  </si>
  <si>
    <t>Corbiere and Sons Contracting1148020220206-3Tractor Trailer - 60 Ton- After Jan 104489.56</t>
  </si>
  <si>
    <t>Corbiere and Sons Contracting1148020220206-3Tractor Trailer - 60 Ton- After Jan 104489.56INV #164</t>
  </si>
  <si>
    <t>Corbiere and Sons Contracting1148020220206-3Light Truck - Pick up- After Jan 101243.75</t>
  </si>
  <si>
    <t>Corbiere and Sons Contracting1148020220206-3Light Truck - Pick up- After Jan 101243.75INV #164</t>
  </si>
  <si>
    <t>Corbiere and Sons Contracting1148020220206-3Grader - Cat 12 to 14 or equal- After Jan 1091142.82</t>
  </si>
  <si>
    <t>Corbiere and Sons Contracting1148020220206-3Grader - Cat 12 to 14 or equal- After Jan 1091142.82INV #164</t>
  </si>
  <si>
    <t>20220205-5</t>
  </si>
  <si>
    <t>Corbiere and Sons Contracting1147720220205-5Operator - Principle - After Jan 1012900</t>
  </si>
  <si>
    <t>Corbiere and Sons Contracting1147720220205-5Operator - Principle - After Jan 1012900INV #164</t>
  </si>
  <si>
    <t>Corbiere and Sons Contracting1147720220205-5L.O.A.1210</t>
  </si>
  <si>
    <t>Corbiere and Sons Contracting1147720220205-5L.O.A.1210INV #164</t>
  </si>
  <si>
    <t>Corbiere and Sons Contracting1147720220205-5Pickup w/ plow and sander8640</t>
  </si>
  <si>
    <t>Corbiere and Sons Contracting1147720220205-5Pickup w/ plow and sander8640INV #164</t>
  </si>
  <si>
    <t>20220205-4</t>
  </si>
  <si>
    <t>Corbiere and Sons Contracting1147620220205-4Operator - Principle - After Jan 1011825</t>
  </si>
  <si>
    <t>Corbiere and Sons Contracting1147620220205-4Operator - Principle - After Jan 1011825INV #164</t>
  </si>
  <si>
    <t>Corbiere and Sons Contracting1147620220205-4L.O.A.1210</t>
  </si>
  <si>
    <t>Corbiere and Sons Contracting1147620220205-4L.O.A.1210INV #164</t>
  </si>
  <si>
    <t>Corbiere and Sons Contracting1147620220205-4Light Truck - Pick up- After Jan 101243.75</t>
  </si>
  <si>
    <t>Corbiere and Sons Contracting1147620220205-4Light Truck - Pick up- After Jan 101243.75INV #164</t>
  </si>
  <si>
    <t>Corbiere and Sons Contracting1147620220205-4Grader - Cat 12 to 14 or equal- After Jan 10101269.8</t>
  </si>
  <si>
    <t>Corbiere and Sons Contracting1147620220205-4Grader - Cat 12 to 14 or equal- After Jan 10101269.8INV #164</t>
  </si>
  <si>
    <t>20220205-3</t>
  </si>
  <si>
    <t>Corbiere and Sons Contracting1147520220205-3Driver - AZ - After Jan 105350</t>
  </si>
  <si>
    <t>Corbiere and Sons Contracting1147520220205-3Driver - AZ - After Jan 105350INV #164</t>
  </si>
  <si>
    <t>Corbiere and Sons Contracting1147520220205-3Operator - Principle - After Jan 1011825</t>
  </si>
  <si>
    <t>Corbiere and Sons Contracting1147520220205-3Operator - Principle - After Jan 1011825INV #164</t>
  </si>
  <si>
    <t>Corbiere and Sons Contracting1147520220205-3L.O.A.2420</t>
  </si>
  <si>
    <t>Corbiere and Sons Contracting1147520220205-3L.O.A.2420INV #164</t>
  </si>
  <si>
    <t>Corbiere and Sons Contracting1147520220205-3Tractor Trailer - 60 Ton- After Jan 105611.95</t>
  </si>
  <si>
    <t>Corbiere and Sons Contracting1147520220205-3Tractor Trailer - 60 Ton- After Jan 105611.95INV #164</t>
  </si>
  <si>
    <t>Corbiere and Sons Contracting1147520220205-3Light Truck - Pick up- After Jan 101243.75</t>
  </si>
  <si>
    <t>Corbiere and Sons Contracting1147520220205-3Light Truck - Pick up- After Jan 101243.75INV #164</t>
  </si>
  <si>
    <t>Corbiere and Sons Contracting1147520220205-3Grader - Cat 12 to 14 or equal- After Jan 1091142.82</t>
  </si>
  <si>
    <t>Corbiere and Sons Contracting1147520220205-3Grader - Cat 12 to 14 or equal- After Jan 1091142.82INV #164</t>
  </si>
  <si>
    <t>20220204-6</t>
  </si>
  <si>
    <t>Jesse finished up on DZ in Peninsula East</t>
  </si>
  <si>
    <t>C270-C277</t>
  </si>
  <si>
    <t>Peninsula</t>
  </si>
  <si>
    <t>Corbiere and Sons Contracting1147220220204-6Operator - Principle - After Jan 104300</t>
  </si>
  <si>
    <t>Corbiere and Sons Contracting1147220220204-6Operator - Principle - After Jan 104300INV #164</t>
  </si>
  <si>
    <t>Corbiere and Sons Contracting1147220220204-6L.O.A.1210</t>
  </si>
  <si>
    <t>Corbiere and Sons Contracting1147220220204-6L.O.A.1210INV #164</t>
  </si>
  <si>
    <t>Corbiere and Sons Contracting1147220220204-6Light Truck - Pick up- After Jan 101243.75</t>
  </si>
  <si>
    <t>Corbiere and Sons Contracting1147220220204-6Light Truck - Pick up- After Jan 101243.75INV #164</t>
  </si>
  <si>
    <t>Corbiere and Sons Contracting1147220220204-6Dozer D6 or equal- After Jan 104525.92</t>
  </si>
  <si>
    <t>Corbiere and Sons Contracting1147220220204-6Dozer D6 or equal- After Jan 104525.92INV #164</t>
  </si>
  <si>
    <t>20220204-5</t>
  </si>
  <si>
    <t>Corbiere and Sons Contracting1147120220204-5Operator - Principle - After Jan 1012900</t>
  </si>
  <si>
    <t>Corbiere and Sons Contracting1147120220204-5Operator - Principle - After Jan 1012900INV #164</t>
  </si>
  <si>
    <t>Corbiere and Sons Contracting1147120220204-5L.O.A.1210</t>
  </si>
  <si>
    <t>Corbiere and Sons Contracting1147120220204-5L.O.A.1210INV #164</t>
  </si>
  <si>
    <t>Corbiere and Sons Contracting1147120220204-5Pickup w/ plow and sander12960</t>
  </si>
  <si>
    <t>Corbiere and Sons Contracting1147120220204-5Pickup w/ plow and sander12960INV #164</t>
  </si>
  <si>
    <t>20220204-4</t>
  </si>
  <si>
    <t>Corbiere and Sons Contracting1147020220204-4Operator - Principle - After Jan 1010750</t>
  </si>
  <si>
    <t>Corbiere and Sons Contracting1147020220204-4Operator - Principle - After Jan 1010750INV #164</t>
  </si>
  <si>
    <t>Corbiere and Sons Contracting1147020220204-4L.O.A.1210</t>
  </si>
  <si>
    <t>Corbiere and Sons Contracting1147020220204-4L.O.A.1210INV #164</t>
  </si>
  <si>
    <t>Corbiere and Sons Contracting1147020220204-4Light Truck - Pick up- After Jan 101243.75</t>
  </si>
  <si>
    <t>Corbiere and Sons Contracting1147020220204-4Light Truck - Pick up- After Jan 101243.75INV #164</t>
  </si>
  <si>
    <t>Corbiere and Sons Contracting1147020220204-4Grader - Cat 12 to 14 or equal- After Jan 1091142.82</t>
  </si>
  <si>
    <t>Corbiere and Sons Contracting1147020220204-4Grader - Cat 12 to 14 or equal- After Jan 1091142.82INV #164</t>
  </si>
  <si>
    <t>20220204-3</t>
  </si>
  <si>
    <t>Corbiere and Sons Contracting1146920220204-3Driver - AZ - After Jan 104280</t>
  </si>
  <si>
    <t>Corbiere and Sons Contracting1146920220204-3Driver - AZ - After Jan 104280INV #164</t>
  </si>
  <si>
    <t>Corbiere and Sons Contracting1146920220204-3Operator - Principle - After Jan 1011825</t>
  </si>
  <si>
    <t>Corbiere and Sons Contracting1146920220204-3Operator - Principle - After Jan 1011825INV #164</t>
  </si>
  <si>
    <t>Corbiere and Sons Contracting1146920220204-3L.O.A.2420</t>
  </si>
  <si>
    <t>Corbiere and Sons Contracting1146920220204-3L.O.A.2420INV #164</t>
  </si>
  <si>
    <t>Corbiere and Sons Contracting1146920220204-3Tractor Trailer - 60 Ton- After Jan 104489.56</t>
  </si>
  <si>
    <t>Corbiere and Sons Contracting1146920220204-3Tractor Trailer - 60 Ton- After Jan 104489.56INV #164</t>
  </si>
  <si>
    <t>Corbiere and Sons Contracting1146920220204-3Light Truck - Pick up- After Jan 101243.75</t>
  </si>
  <si>
    <t>Corbiere and Sons Contracting1146920220204-3Light Truck - Pick up- After Jan 101243.75INV #164</t>
  </si>
  <si>
    <t>Corbiere and Sons Contracting1146920220204-3Grader - Cat 12 to 14 or equal- After Jan 1091142.82</t>
  </si>
  <si>
    <t>Corbiere and Sons Contracting1146920220204-3Grader - Cat 12 to 14 or equal- After Jan 1091142.82INV #164</t>
  </si>
  <si>
    <t>20220203-6</t>
  </si>
  <si>
    <t>Jesse worked on Peninsula East and West</t>
  </si>
  <si>
    <t>Corbiere and Sons Contracting1146720220203-6Operator - Principle - After Jan 1011825</t>
  </si>
  <si>
    <t>Corbiere and Sons Contracting1146720220203-6Operator - Principle - After Jan 1011825INV #164</t>
  </si>
  <si>
    <t>Corbiere and Sons Contracting1146720220203-6L.O.A.1210</t>
  </si>
  <si>
    <t>Corbiere and Sons Contracting1146720220203-6L.O.A.1210INV #164</t>
  </si>
  <si>
    <t>Corbiere and Sons Contracting1146720220203-6Light Truck - Pick up- After Jan 101243.75</t>
  </si>
  <si>
    <t>Corbiere and Sons Contracting1146720220203-6Light Truck - Pick up- After Jan 101243.75INV #164</t>
  </si>
  <si>
    <t>Corbiere and Sons Contracting1146720220203-6Dozer D6 or equal- After Jan 1091183.32</t>
  </si>
  <si>
    <t>Corbiere and Sons Contracting1146720220203-6Dozer D6 or equal- After Jan 1091183.32INV #164</t>
  </si>
  <si>
    <t>20220203-5</t>
  </si>
  <si>
    <t>Corbiere and Sons Contracting1146620220203-5Operator - Principle - After Jan 1012900</t>
  </si>
  <si>
    <t>Corbiere and Sons Contracting1146620220203-5Operator - Principle - After Jan 1012900INV #164</t>
  </si>
  <si>
    <t>Corbiere and Sons Contracting1146620220203-5L.O.A.1210</t>
  </si>
  <si>
    <t>Corbiere and Sons Contracting1146620220203-5L.O.A.1210INV #164</t>
  </si>
  <si>
    <t>Corbiere and Sons Contracting1146620220203-5Pickup w/ plow and sander12960</t>
  </si>
  <si>
    <t>Corbiere and Sons Contracting1146620220203-5Pickup w/ plow and sander12960INV #164</t>
  </si>
  <si>
    <t>20220203-4</t>
  </si>
  <si>
    <t>Corbiere and Sons Contracting1146520220203-4Operator - Principle - After Jan 1011825</t>
  </si>
  <si>
    <t>Corbiere and Sons Contracting1146520220203-4Operator - Principle - After Jan 1011825INV #164</t>
  </si>
  <si>
    <t>Corbiere and Sons Contracting1146520220203-4L.O.A.1210</t>
  </si>
  <si>
    <t>Corbiere and Sons Contracting1146520220203-4L.O.A.1210INV #164</t>
  </si>
  <si>
    <t>Corbiere and Sons Contracting1146520220203-4Light Truck - Pick up- After Jan 101243.75</t>
  </si>
  <si>
    <t>Corbiere and Sons Contracting1146520220203-4Light Truck - Pick up- After Jan 101243.75INV #164</t>
  </si>
  <si>
    <t>Corbiere and Sons Contracting1146520220203-4Grader - Cat 12 to 14 or equal- After Jan 10101269.8</t>
  </si>
  <si>
    <t>Corbiere and Sons Contracting1146520220203-4Grader - Cat 12 to 14 or equal- After Jan 10101269.8INV #164</t>
  </si>
  <si>
    <t>20220203-3</t>
  </si>
  <si>
    <t>C257-C269</t>
  </si>
  <si>
    <t>Corbiere and Sons Contracting1146420220203-3Driver - AZ - After Jan 106420</t>
  </si>
  <si>
    <t>Corbiere and Sons Contracting1146420220203-3Driver - AZ - After Jan 106420INV #164</t>
  </si>
  <si>
    <t>Corbiere and Sons Contracting1146420220203-3Operator - Principle - After Jan 1012900</t>
  </si>
  <si>
    <t>Corbiere and Sons Contracting1146420220203-3Operator - Principle - After Jan 1012900INV #164</t>
  </si>
  <si>
    <t>Corbiere and Sons Contracting1146420220203-3L.O.A.2420</t>
  </si>
  <si>
    <t>Corbiere and Sons Contracting1146420220203-3L.O.A.2420INV #164</t>
  </si>
  <si>
    <t>Corbiere and Sons Contracting1146420220203-3Tractor Trailer - 60 Ton- After Jan 106734.34</t>
  </si>
  <si>
    <t>Corbiere and Sons Contracting1146420220203-3Tractor Trailer - 60 Ton- After Jan 106734.34INV #164</t>
  </si>
  <si>
    <t>Corbiere and Sons Contracting1146420220203-3Light Truck - Pick up- After Jan 101243.75</t>
  </si>
  <si>
    <t>Corbiere and Sons Contracting1146420220203-3Light Truck - Pick up- After Jan 101243.75INV #164</t>
  </si>
  <si>
    <t>Corbiere and Sons Contracting1146420220203-3Grader - Cat 12 to 14 or equal- After Jan 109.51206.31</t>
  </si>
  <si>
    <t>Corbiere and Sons Contracting1146420220203-3Grader - Cat 12 to 14 or equal- After Jan 109.51206.31INV #164</t>
  </si>
  <si>
    <t>20220202-9</t>
  </si>
  <si>
    <t>Float moved DZ over and then he worked there rest of day</t>
  </si>
  <si>
    <t>C268-D005</t>
  </si>
  <si>
    <t>Corbiere and Sons Contracting1146120220202-9Driver - AZ - After Jan 108560</t>
  </si>
  <si>
    <t>Corbiere and Sons Contracting1146120220202-9Driver - AZ - After Jan 108560INV #164</t>
  </si>
  <si>
    <t>Corbiere and Sons Contracting1146120220202-9Operator - Principle - After Jan 108600</t>
  </si>
  <si>
    <t>Corbiere and Sons Contracting1146120220202-9Operator - Principle - After Jan 108600INV #164</t>
  </si>
  <si>
    <t>Corbiere and Sons Contracting1146120220202-9L.O.A.1210</t>
  </si>
  <si>
    <t>Corbiere and Sons Contracting1146120220202-9L.O.A.1210INV #164</t>
  </si>
  <si>
    <t>Corbiere and Sons Contracting1146120220202-9Tractor Trailer - 60 Ton- After Jan 108979.12</t>
  </si>
  <si>
    <t>Corbiere and Sons Contracting1146120220202-9Tractor Trailer - 60 Ton- After Jan 108979.12INV #164</t>
  </si>
  <si>
    <t>Corbiere and Sons Contracting1146120220202-9Dozer D6 or equal- After Jan 106788.88</t>
  </si>
  <si>
    <t>Corbiere and Sons Contracting1146120220202-9Dozer D6 or equal- After Jan 106788.88INV #164</t>
  </si>
  <si>
    <t>20220202-8</t>
  </si>
  <si>
    <t>Jesse started on DZ in Culvert and then went to Peninsula</t>
  </si>
  <si>
    <t>C236-C243</t>
  </si>
  <si>
    <t>Culvert Creek</t>
  </si>
  <si>
    <t>Corbiere and Sons Contracting1146020220202-8Operator - Principle - After Jan 103225</t>
  </si>
  <si>
    <t>Corbiere and Sons Contracting1146020220202-8Operator - Principle - After Jan 103225INV #164</t>
  </si>
  <si>
    <t>Corbiere and Sons Contracting1146020220202-8L.O.A.1210</t>
  </si>
  <si>
    <t>Corbiere and Sons Contracting1146020220202-8L.O.A.1210INV #164</t>
  </si>
  <si>
    <t>Corbiere and Sons Contracting1146020220202-8Light Truck - Pick up- After Jan 101243.75</t>
  </si>
  <si>
    <t>Corbiere and Sons Contracting1146020220202-8Light Truck - Pick up- After Jan 101243.75INV #164</t>
  </si>
  <si>
    <t>Corbiere and Sons Contracting1146020220202-8Dozer D6 or equal- After Jan 103394.44</t>
  </si>
  <si>
    <t>Corbiere and Sons Contracting1146020220202-8Dozer D6 or equal- After Jan 103394.44INV #164</t>
  </si>
  <si>
    <t>20220202-7</t>
  </si>
  <si>
    <t>Corbiere and Sons Contracting1145920220202-7Operator - Principle - After Jan 1012900</t>
  </si>
  <si>
    <t>Corbiere and Sons Contracting1145920220202-7Operator - Principle - After Jan 1012900INV #164</t>
  </si>
  <si>
    <t>Corbiere and Sons Contracting1145920220202-7L.O.A.1210</t>
  </si>
  <si>
    <t>Corbiere and Sons Contracting1145920220202-7L.O.A.1210INV #164</t>
  </si>
  <si>
    <t>Corbiere and Sons Contracting1145920220202-7Pickup w/ plow and sander12960</t>
  </si>
  <si>
    <t>Corbiere and Sons Contracting1145920220202-7Pickup w/ plow and sander12960INV #164</t>
  </si>
  <si>
    <t>20220202-6</t>
  </si>
  <si>
    <t>Corbiere and Sons Contracting1145820220202-6Operator - Principle - After Jan 1011825</t>
  </si>
  <si>
    <t>Corbiere and Sons Contracting1145820220202-6Operator - Principle - After Jan 1011825INV #164</t>
  </si>
  <si>
    <t>Corbiere and Sons Contracting1145820220202-6L.O.A.1210</t>
  </si>
  <si>
    <t>Corbiere and Sons Contracting1145820220202-6L.O.A.1210INV #164</t>
  </si>
  <si>
    <t>Corbiere and Sons Contracting1145820220202-6Light Truck - Pick up- After Jan 101243.75</t>
  </si>
  <si>
    <t>Corbiere and Sons Contracting1145820220202-6Light Truck - Pick up- After Jan 101243.75INV #164</t>
  </si>
  <si>
    <t>Corbiere and Sons Contracting1145820220202-6Grader - Cat 12 to 14 or equal- After Jan 10101269.8</t>
  </si>
  <si>
    <t>Corbiere and Sons Contracting1145820220202-6Grader - Cat 12 to 14 or equal- After Jan 10101269.8INV #164</t>
  </si>
  <si>
    <t>20220202-4</t>
  </si>
  <si>
    <t>WAM Activities in Mink</t>
  </si>
  <si>
    <t>Corbiere and Sons Contracting1145620220202-4Operator - Principle - After Jan 103225</t>
  </si>
  <si>
    <t>Corbiere and Sons Contracting1145620220202-4Operator - Principle - After Jan 103225INV #164</t>
  </si>
  <si>
    <t>Corbiere and Sons Contracting1145620220202-4L.O.A.1210</t>
  </si>
  <si>
    <t>Corbiere and Sons Contracting1145620220202-4L.O.A.1210INV #164</t>
  </si>
  <si>
    <t>Corbiere and Sons Contracting1145620220202-4Light Truck - Pick up- After Jan 101243.75</t>
  </si>
  <si>
    <t>Corbiere and Sons Contracting1145620220202-4Light Truck - Pick up- After Jan 101243.75INV #164</t>
  </si>
  <si>
    <t>Corbiere and Sons Contracting1145620220202-4Grader - Cat 12 to 14 or equal- After Jan 102253.96</t>
  </si>
  <si>
    <t>Corbiere and Sons Contracting1145620220202-4Grader - Cat 12 to 14 or equal- After Jan 102253.96INV #164</t>
  </si>
  <si>
    <t>20220202-3</t>
  </si>
  <si>
    <t>WAM Activities in Prairie River</t>
  </si>
  <si>
    <t>Corbiere and Sons Contracting1145520220202-3Operator - Principle - After Jan 1011825</t>
  </si>
  <si>
    <t>Corbiere and Sons Contracting1145520220202-3Operator - Principle - After Jan 1011825INV #164</t>
  </si>
  <si>
    <t>Corbiere and Sons Contracting1145520220202-3L.O.A.1210</t>
  </si>
  <si>
    <t>Corbiere and Sons Contracting1145520220202-3L.O.A.1210INV #164</t>
  </si>
  <si>
    <t>Corbiere and Sons Contracting1145520220202-3Light Truck - Pick up- After Jan 101243.75</t>
  </si>
  <si>
    <t>Corbiere and Sons Contracting1145520220202-3Light Truck - Pick up- After Jan 101243.75INV #164</t>
  </si>
  <si>
    <t>Corbiere and Sons Contracting1145520220202-3Grader - Cat 12 to 14 or equal- After Jan 10101269.8</t>
  </si>
  <si>
    <t>Corbiere and Sons Contracting1145520220202-3Grader - Cat 12 to 14 or equal- After Jan 10101269.8INV #164</t>
  </si>
  <si>
    <t>20220201-9</t>
  </si>
  <si>
    <t>Sand provided by Valentino</t>
  </si>
  <si>
    <t>C129-D005</t>
  </si>
  <si>
    <t>418</t>
  </si>
  <si>
    <t>Winter road sand</t>
  </si>
  <si>
    <t>Corbiere and Sons Contracting1145220220201-93rd Party Charges53.3553.35</t>
  </si>
  <si>
    <t>Corbiere and Sons Contracting1145220220201-93rd Party Charges53.3553.35INV #164</t>
  </si>
  <si>
    <t>20220201-8</t>
  </si>
  <si>
    <t>Shawn and float moved Dozer from Jackpine to Culvert Creek</t>
  </si>
  <si>
    <t>Corbiere and Sons Contracting1145120220201-8Driver - AZ - After Jan 105350</t>
  </si>
  <si>
    <t>Corbiere and Sons Contracting1145120220201-8Driver - AZ - After Jan 105350INV #164</t>
  </si>
  <si>
    <t>Corbiere and Sons Contracting1145120220201-8Tractor Trailer - 60 Ton- After Jan 105611.95</t>
  </si>
  <si>
    <t>Corbiere and Sons Contracting1145120220201-8Tractor Trailer - 60 Ton- After Jan 105611.95INV #164</t>
  </si>
  <si>
    <t>20220201-6</t>
  </si>
  <si>
    <t>Corbiere and Sons Contracting1144820220201-6Operator - Principle - After Jan 1012900</t>
  </si>
  <si>
    <t>Corbiere and Sons Contracting1144820220201-6Operator - Principle - After Jan 1012900INV #164</t>
  </si>
  <si>
    <t>Corbiere and Sons Contracting1144820220201-6L.O.A.1210</t>
  </si>
  <si>
    <t>Corbiere and Sons Contracting1144820220201-6L.O.A.1210INV #164</t>
  </si>
  <si>
    <t>Corbiere and Sons Contracting1144820220201-6Pickup w/ plow and sander12960</t>
  </si>
  <si>
    <t>Corbiere and Sons Contracting1144820220201-6Pickup w/ plow and sander12960INV #164</t>
  </si>
  <si>
    <t>20220201-5</t>
  </si>
  <si>
    <t>Corbiere and Sons Contracting1144720220201-5Operator - Principle - After Jan 1011825</t>
  </si>
  <si>
    <t>Corbiere and Sons Contracting1144720220201-5Operator - Principle - After Jan 1011825INV #164</t>
  </si>
  <si>
    <t>Corbiere and Sons Contracting1144720220201-5L.O.A.1210</t>
  </si>
  <si>
    <t>Corbiere and Sons Contracting1144720220201-5L.O.A.1210INV #164</t>
  </si>
  <si>
    <t>Corbiere and Sons Contracting1144720220201-5Light Truck - Pick up- After Jan 101243.75</t>
  </si>
  <si>
    <t>Corbiere and Sons Contracting1144720220201-5Light Truck - Pick up- After Jan 101243.75INV #164</t>
  </si>
  <si>
    <t>Corbiere and Sons Contracting1144720220201-5Grader - Cat 12 to 14 or equal- After Jan 10101269.8</t>
  </si>
  <si>
    <t>Corbiere and Sons Contracting1144720220201-5Grader - Cat 12 to 14 or equal- After Jan 10101269.8INV #164</t>
  </si>
  <si>
    <t>20220201-4</t>
  </si>
  <si>
    <t>WAM Activities in Mink Creek</t>
  </si>
  <si>
    <t>Corbiere and Sons Contracting1144620220201-4Operator - Principle - After Jan 1011825</t>
  </si>
  <si>
    <t>Corbiere and Sons Contracting1144620220201-4Operator - Principle - After Jan 1011825INV #164</t>
  </si>
  <si>
    <t>Corbiere and Sons Contracting1144620220201-4L.O.A.1210</t>
  </si>
  <si>
    <t>Corbiere and Sons Contracting1144620220201-4L.O.A.1210INV #164</t>
  </si>
  <si>
    <t>Corbiere and Sons Contracting1144620220201-4Light Truck - Pick up- After Jan 101243.75</t>
  </si>
  <si>
    <t>Corbiere and Sons Contracting1144620220201-4Light Truck - Pick up- After Jan 101243.75INV #164</t>
  </si>
  <si>
    <t>Corbiere and Sons Contracting1144620220201-4Grader - Cat 12 to 14 or equal- After Jan 10101269.8</t>
  </si>
  <si>
    <t>Corbiere and Sons Contracting1144620220201-4Grader - Cat 12 to 14 or equal- After Jan 10101269.8INV #164</t>
  </si>
  <si>
    <t>20220201-3</t>
  </si>
  <si>
    <t>Corbiere and Sons Contracting1144520220201-3Operator - Principle - After Jan 1011825</t>
  </si>
  <si>
    <t>Corbiere and Sons Contracting1144520220201-3Operator - Principle - After Jan 1011825INV #164</t>
  </si>
  <si>
    <t>Corbiere and Sons Contracting1144520220201-3L.O.A.1210</t>
  </si>
  <si>
    <t>Corbiere and Sons Contracting1144520220201-3L.O.A.1210INV #164</t>
  </si>
  <si>
    <t>Corbiere and Sons Contracting1144520220201-3Light Truck - Pick up- After Jan 101243.75</t>
  </si>
  <si>
    <t>Corbiere and Sons Contracting1144520220201-3Light Truck - Pick up- After Jan 101243.75INV #164</t>
  </si>
  <si>
    <t>Corbiere and Sons Contracting1144520220201-3Grader - Cat 12 to 14 or equal- After Jan 10101269.8</t>
  </si>
  <si>
    <t>Corbiere and Sons Contracting1144520220201-3Grader - Cat 12 to 14 or equal- After Jan 10101269.8INV #164</t>
  </si>
  <si>
    <t>20220131-5</t>
  </si>
  <si>
    <t>WAM Activities in Del Lake</t>
  </si>
  <si>
    <t>Corbiere and Sons Contracting1144320220131-5Operator - Principle - After Jan 1012900</t>
  </si>
  <si>
    <t>Corbiere and Sons Contracting1144320220131-5Operator - Principle - After Jan 1012900INV #164</t>
  </si>
  <si>
    <t>Corbiere and Sons Contracting1144320220131-5Operator - Principle - After Jan 1011825</t>
  </si>
  <si>
    <t>Corbiere and Sons Contracting1144320220131-5Operator - Principle - After Jan 1011825INV #164</t>
  </si>
  <si>
    <t>Corbiere and Sons Contracting1144320220131-5L.O.A.2420</t>
  </si>
  <si>
    <t>Corbiere and Sons Contracting1144320220131-5L.O.A.2420INV #164</t>
  </si>
  <si>
    <t>Corbiere and Sons Contracting1144320220131-5Pickup w/ plow and sander12960</t>
  </si>
  <si>
    <t>Corbiere and Sons Contracting1144320220131-5Pickup w/ plow and sander12960INV #164</t>
  </si>
  <si>
    <t>Corbiere and Sons Contracting1144320220131-5Light Truck - Pick up- After Jan 101243.75</t>
  </si>
  <si>
    <t>Corbiere and Sons Contracting1144320220131-5Light Truck - Pick up- After Jan 101243.75INV #164</t>
  </si>
  <si>
    <t>Corbiere and Sons Contracting1144320220131-5Grader - Cat 12 to 14 or equal- After Jan 10101269.8</t>
  </si>
  <si>
    <t>Corbiere and Sons Contracting1144320220131-5Grader - Cat 12 to 14 or equal- After Jan 10101269.8INV #164</t>
  </si>
  <si>
    <t>20220131-4</t>
  </si>
  <si>
    <t>Corbiere and Sons Contracting1144220220131-4Operator - Principle - After Jan 1011825</t>
  </si>
  <si>
    <t>Corbiere and Sons Contracting1144220220131-4Operator - Principle - After Jan 1011825INV #164</t>
  </si>
  <si>
    <t>Corbiere and Sons Contracting1144220220131-4L.O.A.1210</t>
  </si>
  <si>
    <t>Corbiere and Sons Contracting1144220220131-4L.O.A.1210INV #164</t>
  </si>
  <si>
    <t>Corbiere and Sons Contracting1144220220131-4Light Truck - Pick up- After Jan 101243.75</t>
  </si>
  <si>
    <t>Corbiere and Sons Contracting1144220220131-4Light Truck - Pick up- After Jan 101243.75INV #164</t>
  </si>
  <si>
    <t>Corbiere and Sons Contracting1144220220131-4Grader - Cat 12 to 14 or equal- After Jan 10101269.8</t>
  </si>
  <si>
    <t>Corbiere and Sons Contracting1144220220131-4Grader - Cat 12 to 14 or equal- After Jan 10101269.8INV #164</t>
  </si>
  <si>
    <t>20220130-6</t>
  </si>
  <si>
    <t>WAM Activities in Peninsula</t>
  </si>
  <si>
    <t>Corbiere and Sons Contracting1143920220130-6Operator - Principle - After Jan 105375</t>
  </si>
  <si>
    <t>Corbiere and Sons Contracting1143920220130-6Operator - Principle - After Jan 105375INV #164</t>
  </si>
  <si>
    <t>Corbiere and Sons Contracting1143920220130-6Light Truck - Pick up- After Jan 101243.75</t>
  </si>
  <si>
    <t>Corbiere and Sons Contracting1143920220130-6Light Truck - Pick up- After Jan 101243.75INV #164</t>
  </si>
  <si>
    <t>Corbiere and Sons Contracting1143920220130-6Dozer D6 or equal- After Jan 104525.92</t>
  </si>
  <si>
    <t>Corbiere and Sons Contracting1143920220130-6Dozer D6 or equal- After Jan 104525.92INV #164</t>
  </si>
  <si>
    <t>20220130-5</t>
  </si>
  <si>
    <t>WAM Activities in LAKE A</t>
  </si>
  <si>
    <t>Corbiere and Sons Contracting1143820220130-5Operator - Principle - After Jan 1012900</t>
  </si>
  <si>
    <t>Corbiere and Sons Contracting1143820220130-5Operator - Principle - After Jan 1012900INV #164</t>
  </si>
  <si>
    <t>Corbiere and Sons Contracting1143820220130-5Operator - Principle - After Jan 1011825</t>
  </si>
  <si>
    <t>Corbiere and Sons Contracting1143820220130-5Operator - Principle - After Jan 1011825INV #164</t>
  </si>
  <si>
    <t>Corbiere and Sons Contracting1143820220130-5L.O.A.2420</t>
  </si>
  <si>
    <t>Corbiere and Sons Contracting1143820220130-5L.O.A.2420INV #164</t>
  </si>
  <si>
    <t>Corbiere and Sons Contracting1143820220130-5Pickup w/ plow and sander12960</t>
  </si>
  <si>
    <t>Corbiere and Sons Contracting1143820220130-5Pickup w/ plow and sander12960INV #164</t>
  </si>
  <si>
    <t>Corbiere and Sons Contracting1143820220130-5Light Truck - Pick up- After Jan 101243.75</t>
  </si>
  <si>
    <t>Corbiere and Sons Contracting1143820220130-5Light Truck - Pick up- After Jan 101243.75INV #164</t>
  </si>
  <si>
    <t>Corbiere and Sons Contracting1143820220130-5Grader - Cat 12 to 14 or equal- After Jan 10101269.8</t>
  </si>
  <si>
    <t>Corbiere and Sons Contracting1143820220130-5Grader - Cat 12 to 14 or equal- After Jan 10101269.8INV #164</t>
  </si>
  <si>
    <t>20220130-4</t>
  </si>
  <si>
    <t>WAM Activities in MINK</t>
  </si>
  <si>
    <t>Corbiere and Sons Contracting1143720220130-4Operator - Principle - After Jan 109675</t>
  </si>
  <si>
    <t>Corbiere and Sons Contracting1143720220130-4Operator - Principle - After Jan 109675INV #164</t>
  </si>
  <si>
    <t>Corbiere and Sons Contracting1143720220130-4L.O.A.1210</t>
  </si>
  <si>
    <t>Corbiere and Sons Contracting1143720220130-4L.O.A.1210INV #164</t>
  </si>
  <si>
    <t>Corbiere and Sons Contracting1143720220130-4Light Truck - Pick up- After Jan 101243.75</t>
  </si>
  <si>
    <t>Corbiere and Sons Contracting1143720220130-4Light Truck - Pick up- After Jan 101243.75INV #164</t>
  </si>
  <si>
    <t>Corbiere and Sons Contracting1143720220130-4Grader - Cat 12 to 14 or equal- After Jan 1081015.84</t>
  </si>
  <si>
    <t>Corbiere and Sons Contracting1143720220130-4Grader - Cat 12 to 14 or equal- After Jan 1081015.84INV #164</t>
  </si>
  <si>
    <t>20220130-3</t>
  </si>
  <si>
    <t>Corbiere and Sons Contracting1143620220130-3Operator - Principle - After Jan 1011825</t>
  </si>
  <si>
    <t>Corbiere and Sons Contracting1143620220130-3Operator - Principle - After Jan 1011825INV #164</t>
  </si>
  <si>
    <t>Corbiere and Sons Contracting1143620220130-3L.O.A.1210</t>
  </si>
  <si>
    <t>Corbiere and Sons Contracting1143620220130-3L.O.A.1210INV #164</t>
  </si>
  <si>
    <t>Corbiere and Sons Contracting1143620220130-3Light Truck - Pick up- After Jan 101243.75</t>
  </si>
  <si>
    <t>Corbiere and Sons Contracting1143620220130-3Light Truck - Pick up- After Jan 101243.75INV #164</t>
  </si>
  <si>
    <t>Corbiere and Sons Contracting1143620220130-3Grader - Cat 12 to 14 or equal- After Jan 10101269.8</t>
  </si>
  <si>
    <t>Corbiere and Sons Contracting1143620220130-3Grader - Cat 12 to 14 or equal- After Jan 10101269.8INV #164</t>
  </si>
  <si>
    <t>20220129-8</t>
  </si>
  <si>
    <t>WAM Activities in Dead Horse Creek</t>
  </si>
  <si>
    <t>Corbiere and Sons Contracting1143420220129-8Operator - Principle - After Jan 106450</t>
  </si>
  <si>
    <t>Corbiere and Sons Contracting1143420220129-8Operator - Principle - After Jan 106450INV #164</t>
  </si>
  <si>
    <t>Corbiere and Sons Contracting1143420220129-8L.O.A.1210</t>
  </si>
  <si>
    <t>Corbiere and Sons Contracting1143420220129-8L.O.A.1210INV #164</t>
  </si>
  <si>
    <t>Corbiere and Sons Contracting1143420220129-8Pickup w/ plow and sander6480</t>
  </si>
  <si>
    <t>Corbiere and Sons Contracting1143420220129-8Pickup w/ plow and sander6480INV #164</t>
  </si>
  <si>
    <t>20220129-7</t>
  </si>
  <si>
    <t>Corbiere and Sons Contracting1143320220129-7Driver - AZ - After Jan 105.5385</t>
  </si>
  <si>
    <t>Corbiere and Sons Contracting1143320220129-7Driver - AZ - After Jan 105.5385INV #164</t>
  </si>
  <si>
    <t>Corbiere and Sons Contracting1143320220129-7Operator - Principle - After Jan 105.5412.5</t>
  </si>
  <si>
    <t>Corbiere and Sons Contracting1143320220129-7Operator - Principle - After Jan 105.5412.5INV #164</t>
  </si>
  <si>
    <t>Corbiere and Sons Contracting1143320220129-7Tractor Trailer - 60 Ton- After Jan 105.5673.145</t>
  </si>
  <si>
    <t>Corbiere and Sons Contracting1143320220129-7Tractor Trailer - 60 Ton- After Jan 105.5673.145INV #164</t>
  </si>
  <si>
    <t>Corbiere and Sons Contracting1143320220129-7Dozer D6 or equal- After Jan 104.5591.66</t>
  </si>
  <si>
    <t>Corbiere and Sons Contracting1143320220129-7Dozer D6 or equal- After Jan 104.5591.66INV #164</t>
  </si>
  <si>
    <t>20220129-5</t>
  </si>
  <si>
    <t>WAM Activities in Neys</t>
  </si>
  <si>
    <t>Corbiere and Sons Contracting1141620220129-5Operator - Principle - After Jan 1011825</t>
  </si>
  <si>
    <t>Corbiere and Sons Contracting1141620220129-5Operator - Principle - After Jan 1011825INV #164</t>
  </si>
  <si>
    <t>Corbiere and Sons Contracting1141620220129-5L.O.A.1210</t>
  </si>
  <si>
    <t>Corbiere and Sons Contracting1141620220129-5L.O.A.1210INV #164</t>
  </si>
  <si>
    <t>Corbiere and Sons Contracting1141620220129-5Light Truck - Pick up- After Jan 101243.75</t>
  </si>
  <si>
    <t>Corbiere and Sons Contracting1141620220129-5Light Truck - Pick up- After Jan 101243.75INV #164</t>
  </si>
  <si>
    <t>Corbiere and Sons Contracting1141620220129-5Grader - Cat 12 to 14 or equal- After Jan 10101269.8</t>
  </si>
  <si>
    <t>Corbiere and Sons Contracting1141620220129-5Grader - Cat 12 to 14 or equal- After Jan 10101269.8INV #164</t>
  </si>
  <si>
    <t>20220129-4</t>
  </si>
  <si>
    <t>C248 - C256</t>
  </si>
  <si>
    <t>Corbiere and Sons Contracting1141520220129-4Driver - AZ - After Jan 105.5385</t>
  </si>
  <si>
    <t>Corbiere and Sons Contracting1141520220129-4Driver - AZ - After Jan 105.5385INV #164</t>
  </si>
  <si>
    <t>Corbiere and Sons Contracting1141520220129-4Operator - Principle - After Jan 1011825</t>
  </si>
  <si>
    <t>Corbiere and Sons Contracting1141520220129-4Operator - Principle - After Jan 1011825INV #164</t>
  </si>
  <si>
    <t>Corbiere and Sons Contracting1141520220129-4L.O.A.2420</t>
  </si>
  <si>
    <t>Corbiere and Sons Contracting1141520220129-4L.O.A.2420INV #164</t>
  </si>
  <si>
    <t>Corbiere and Sons Contracting1141520220129-4Tractor Trailer - 60 Ton- After Jan 105.5673.145</t>
  </si>
  <si>
    <t>Corbiere and Sons Contracting1141520220129-4Tractor Trailer - 60 Ton- After Jan 105.5673.145INV #164</t>
  </si>
  <si>
    <t>Corbiere and Sons Contracting1141520220129-4Light Truck - Pick up- After Jan 101243.75</t>
  </si>
  <si>
    <t>Corbiere and Sons Contracting1141520220129-4Light Truck - Pick up- After Jan 101243.75INV #164</t>
  </si>
  <si>
    <t>Corbiere and Sons Contracting1141520220129-4Grader - Cat 12 to 14 or equal- After Jan 1081015.84</t>
  </si>
  <si>
    <t>Corbiere and Sons Contracting1141520220129-4Grader - Cat 12 to 14 or equal- After Jan 1081015.84INV #164</t>
  </si>
  <si>
    <t>20220129-3</t>
  </si>
  <si>
    <t>Corbiere and Sons Contracting1141420220129-3Operator - Principle - After Jan 1011825</t>
  </si>
  <si>
    <t>Corbiere and Sons Contracting1141420220129-3Operator - Principle - After Jan 1011825INV #164</t>
  </si>
  <si>
    <t>Corbiere and Sons Contracting1141420220129-3L.O.A.1210</t>
  </si>
  <si>
    <t>Corbiere and Sons Contracting1141420220129-3L.O.A.1210INV #164</t>
  </si>
  <si>
    <t>Corbiere and Sons Contracting1141420220129-3Light Truck - Pick up- After Jan 101243.75</t>
  </si>
  <si>
    <t>Corbiere and Sons Contracting1141420220129-3Light Truck - Pick up- After Jan 101243.75INV #164</t>
  </si>
  <si>
    <t>Corbiere and Sons Contracting1141420220129-3Grader - Cat 12 to 14 or equal- After Jan 10101269.8</t>
  </si>
  <si>
    <t>Corbiere and Sons Contracting1141420220129-3Grader - Cat 12 to 14 or equal- After Jan 10101269.8INV #164</t>
  </si>
  <si>
    <t>20220128-7</t>
  </si>
  <si>
    <t>Corbiere and Sons Contracting1129620220128-7Operator - Principle - After Jan 1012900</t>
  </si>
  <si>
    <t>Corbiere and Sons Contracting1129620220128-7Operator - Principle - After Jan 1012900INV #164</t>
  </si>
  <si>
    <t>Corbiere and Sons Contracting1129620220128-7L.O.A.1210</t>
  </si>
  <si>
    <t>Corbiere and Sons Contracting1129620220128-7L.O.A.1210INV #164</t>
  </si>
  <si>
    <t>Corbiere and Sons Contracting1129620220128-7Pickup w/ plow and sander12960</t>
  </si>
  <si>
    <t>Corbiere and Sons Contracting1129620220128-7Pickup w/ plow and sander12960INV #164</t>
  </si>
  <si>
    <t>20220128-5</t>
  </si>
  <si>
    <t>Corbiere and Sons Contracting1129420220128-5Operator - Principle - After Jan 1011825</t>
  </si>
  <si>
    <t>Corbiere and Sons Contracting1129420220128-5Operator - Principle - After Jan 1011825INV #164</t>
  </si>
  <si>
    <t>Corbiere and Sons Contracting1129420220128-5L.O.A.1210</t>
  </si>
  <si>
    <t>Corbiere and Sons Contracting1129420220128-5L.O.A.1210INV #164</t>
  </si>
  <si>
    <t>Corbiere and Sons Contracting1129420220128-5Light Truck - Pick up- After Jan 101243.75</t>
  </si>
  <si>
    <t>Corbiere and Sons Contracting1129420220128-5Light Truck - Pick up- After Jan 101243.75INV #164</t>
  </si>
  <si>
    <t>Corbiere and Sons Contracting1129420220128-5Grader - Cat 12 to 14 or equal- After Jan 10101269.8</t>
  </si>
  <si>
    <t>Corbiere and Sons Contracting1129420220128-5Grader - Cat 12 to 14 or equal- After Jan 10101269.8INV #164</t>
  </si>
  <si>
    <t>20220128-3</t>
  </si>
  <si>
    <t>Corbiere and Sons Contracting1129220220128-3Operator - Principle - After Jan 1011825</t>
  </si>
  <si>
    <t>Corbiere and Sons Contracting1129220220128-3Operator - Principle - After Jan 1011825INV #164</t>
  </si>
  <si>
    <t>Corbiere and Sons Contracting1129220220128-3L.O.A.1210</t>
  </si>
  <si>
    <t>Corbiere and Sons Contracting1129220220128-3L.O.A.1210INV #164</t>
  </si>
  <si>
    <t>Corbiere and Sons Contracting1129220220128-3Light Truck - Pick up- After Jan 101243.75</t>
  </si>
  <si>
    <t>Corbiere and Sons Contracting1129220220128-3Light Truck - Pick up- After Jan 101243.75INV #164</t>
  </si>
  <si>
    <t>Corbiere and Sons Contracting1129220220128-3Grader - Cat 12 to 14 or equal- After Jan 10101269.8</t>
  </si>
  <si>
    <t>Corbiere and Sons Contracting1129220220128-3Grader - Cat 12 to 14 or equal- After Jan 10101269.8INV #164</t>
  </si>
  <si>
    <t>20220127-9</t>
  </si>
  <si>
    <t>Corbiere and Sons Contracting1129020220127-9Operator - Principle - After Jan 104300</t>
  </si>
  <si>
    <t>Corbiere and Sons Contracting1129020220127-9Operator - Principle - After Jan 104300INV #164</t>
  </si>
  <si>
    <t>Corbiere and Sons Contracting1129020220127-9Pickup w/ plow and sander4320</t>
  </si>
  <si>
    <t>Corbiere and Sons Contracting1129020220127-9Pickup w/ plow and sander4320INV #164</t>
  </si>
  <si>
    <t>20220127-8</t>
  </si>
  <si>
    <t>Corbiere and Sons Contracting1128920220127-8Operator - Principle - After Jan 104300</t>
  </si>
  <si>
    <t>Corbiere and Sons Contracting1128920220127-8Operator - Principle - After Jan 104300INV #164</t>
  </si>
  <si>
    <t>Corbiere and Sons Contracting1128920220127-8L.O.A.1210</t>
  </si>
  <si>
    <t>Corbiere and Sons Contracting1128920220127-8L.O.A.1210INV #164</t>
  </si>
  <si>
    <t>Corbiere and Sons Contracting1128920220127-8Pickup w/ plow and sander4320</t>
  </si>
  <si>
    <t>Corbiere and Sons Contracting1128920220127-8Pickup w/ plow and sander4320INV #164</t>
  </si>
  <si>
    <t>20220127-6</t>
  </si>
  <si>
    <t>WAM Activities on Santoy</t>
  </si>
  <si>
    <t>Corbiere and Sons Contracting1128720220127-6Operator - Principle - After Jan 105375</t>
  </si>
  <si>
    <t>Corbiere and Sons Contracting1128720220127-6Operator - Principle - After Jan 105375INV #164</t>
  </si>
  <si>
    <t>Corbiere and Sons Contracting1128720220127-6L.O.A.1210</t>
  </si>
  <si>
    <t>Corbiere and Sons Contracting1128720220127-6L.O.A.1210INV #164</t>
  </si>
  <si>
    <t>Corbiere and Sons Contracting1128720220127-6Light Truck - Pick up- After Jan 101243.75</t>
  </si>
  <si>
    <t>Corbiere and Sons Contracting1128720220127-6Light Truck - Pick up- After Jan 101243.75INV #164</t>
  </si>
  <si>
    <t>Corbiere and Sons Contracting1128720220127-6Dozer D6 or equal- After Jan 105657.4</t>
  </si>
  <si>
    <t>Corbiere and Sons Contracting1128720220127-6Dozer D6 or equal- After Jan 105657.4INV #164</t>
  </si>
  <si>
    <t>20220127-5</t>
  </si>
  <si>
    <t>Corbiere and Sons Contracting1128620220127-5Operator - Principle - After Jan 1012900</t>
  </si>
  <si>
    <t>Corbiere and Sons Contracting1128620220127-5Operator - Principle - After Jan 1012900INV #164</t>
  </si>
  <si>
    <t>Corbiere and Sons Contracting1128620220127-5L.O.A.1210</t>
  </si>
  <si>
    <t>Corbiere and Sons Contracting1128620220127-5L.O.A.1210INV #164</t>
  </si>
  <si>
    <t>Corbiere and Sons Contracting1128620220127-5Light Truck - Pick up- After Jan 101243.75</t>
  </si>
  <si>
    <t>Corbiere and Sons Contracting1128620220127-5Light Truck - Pick up- After Jan 101243.75INV #164</t>
  </si>
  <si>
    <t>Corbiere and Sons Contracting1128620220127-5Grader - Cat 12 to 14 or equal- After Jan 1091142.82</t>
  </si>
  <si>
    <t>Corbiere and Sons Contracting1128620220127-5Grader - Cat 12 to 14 or equal- After Jan 1091142.82INV #164</t>
  </si>
  <si>
    <t>20220127-3-R1</t>
  </si>
  <si>
    <t>Corbiere and Sons Contracting1128420220127-3-R1Operator - Principle - After Jan 1012900</t>
  </si>
  <si>
    <t>Corbiere and Sons Contracting1128420220127-3-R1Operator - Principle - After Jan 1012900INV #164</t>
  </si>
  <si>
    <t>Corbiere and Sons Contracting1128420220127-3-R1L.O.A.1210</t>
  </si>
  <si>
    <t>Corbiere and Sons Contracting1128420220127-3-R1L.O.A.1210INV #164</t>
  </si>
  <si>
    <t>Corbiere and Sons Contracting1128420220127-3-R1Light Truck - Pick up- After Jan 101243.75</t>
  </si>
  <si>
    <t>Corbiere and Sons Contracting1128420220127-3-R1Light Truck - Pick up- After Jan 101243.75INV #164</t>
  </si>
  <si>
    <t>Corbiere and Sons Contracting1128420220127-3-R1Grader - Cat 12 to 14 or equal- After Jan 10111396.78</t>
  </si>
  <si>
    <t>Corbiere and Sons Contracting1128420220127-3-R1Grader - Cat 12 to 14 or equal- After Jan 10111396.78INV #164</t>
  </si>
  <si>
    <t>20220127-10</t>
  </si>
  <si>
    <t>Corbiere and Sons Contracting1129120220127-10Operator - Principle - After Jan 104300</t>
  </si>
  <si>
    <t>Corbiere and Sons Contracting1129120220127-10Operator - Principle - After Jan 104300INV #164</t>
  </si>
  <si>
    <t>Corbiere and Sons Contracting1129120220127-10Pickup w/ plow and sander4320</t>
  </si>
  <si>
    <t>Corbiere and Sons Contracting1129120220127-10Pickup w/ plow and sander4320INV #164</t>
  </si>
  <si>
    <t>20220126-7</t>
  </si>
  <si>
    <t>Corbiere and Sons Contracting1128320220126-7Driver - AZ - After Jan 1010700</t>
  </si>
  <si>
    <t>Corbiere and Sons Contracting1128320220126-7Driver - AZ - After Jan 1010700INV #164</t>
  </si>
  <si>
    <t>Corbiere and Sons Contracting1128320220126-7Operator - Principle - After Jan 105375</t>
  </si>
  <si>
    <t>Corbiere and Sons Contracting1128320220126-7Operator - Principle - After Jan 105375INV #164</t>
  </si>
  <si>
    <t>Corbiere and Sons Contracting1128320220126-7L.O.A.1210</t>
  </si>
  <si>
    <t>Corbiere and Sons Contracting1128320220126-7L.O.A.1210INV #164</t>
  </si>
  <si>
    <t>Corbiere and Sons Contracting1128320220126-7Tractor Trailer - 60 Ton- After Jan 10101223.9</t>
  </si>
  <si>
    <t>Corbiere and Sons Contracting1128320220126-7Tractor Trailer - 60 Ton- After Jan 10101223.9INV #164</t>
  </si>
  <si>
    <t>Corbiere and Sons Contracting1128320220126-7Dozer D6 or equal- After Jan 104525.92</t>
  </si>
  <si>
    <t>Corbiere and Sons Contracting1128320220126-7Dozer D6 or equal- After Jan 104525.92INV #164</t>
  </si>
  <si>
    <t>20220126-6</t>
  </si>
  <si>
    <t>Corbiere and Sons Contracting1128220220126-6Operator - Principle - After Jan 106450</t>
  </si>
  <si>
    <t>Corbiere and Sons Contracting1128220220126-6Operator - Principle - After Jan 106450INV #164</t>
  </si>
  <si>
    <t>Corbiere and Sons Contracting1128220220126-6Pickup w/ plow and sander6480</t>
  </si>
  <si>
    <t>Corbiere and Sons Contracting1128220220126-6Pickup w/ plow and sander6480INV #164</t>
  </si>
  <si>
    <t>20220126-5</t>
  </si>
  <si>
    <t>Corbiere and Sons Contracting1128120220126-5Operator - Principle - After Jan 106450</t>
  </si>
  <si>
    <t>Corbiere and Sons Contracting1128120220126-5Operator - Principle - After Jan 106450INV #164</t>
  </si>
  <si>
    <t>Corbiere and Sons Contracting1128120220126-5L.O.A.1210</t>
  </si>
  <si>
    <t>Corbiere and Sons Contracting1128120220126-5L.O.A.1210INV #164</t>
  </si>
  <si>
    <t>Corbiere and Sons Contracting1128120220126-5Light Truck - Pick up- After Jan 101243.75</t>
  </si>
  <si>
    <t>Corbiere and Sons Contracting1128120220126-5Light Truck - Pick up- After Jan 101243.75INV #164</t>
  </si>
  <si>
    <t>Corbiere and Sons Contracting1128120220126-5Grader - Cat 12 to 14 or equal- After Jan 106761.88</t>
  </si>
  <si>
    <t>Corbiere and Sons Contracting1128120220126-5Grader - Cat 12 to 14 or equal- After Jan 106761.88INV #164</t>
  </si>
  <si>
    <t>20220126-3</t>
  </si>
  <si>
    <t>Corbiere and Sons Contracting1127920220126-3Operator - Principle - After Jan 106450</t>
  </si>
  <si>
    <t>Corbiere and Sons Contracting1127920220126-3Operator - Principle - After Jan 106450INV #164</t>
  </si>
  <si>
    <t>Corbiere and Sons Contracting1127920220126-3Operator - Principle - After Jan 1011825</t>
  </si>
  <si>
    <t>Corbiere and Sons Contracting1127920220126-3Operator - Principle - After Jan 1011825INV #164</t>
  </si>
  <si>
    <t>Corbiere and Sons Contracting1127920220126-3L.O.A.2420</t>
  </si>
  <si>
    <t>Corbiere and Sons Contracting1127920220126-3L.O.A.2420INV #164</t>
  </si>
  <si>
    <t>Corbiere and Sons Contracting1127920220126-3Pickup w/ plow and sander6480</t>
  </si>
  <si>
    <t>Corbiere and Sons Contracting1127920220126-3Pickup w/ plow and sander6480INV #164</t>
  </si>
  <si>
    <t>Corbiere and Sons Contracting1127920220126-3Light Truck - Pick up- After Jan 101243.75</t>
  </si>
  <si>
    <t>Corbiere and Sons Contracting1127920220126-3Light Truck - Pick up- After Jan 101243.75INV #164</t>
  </si>
  <si>
    <t>Corbiere and Sons Contracting1127920220126-3Grader - Cat 12 to 14 or equal- After Jan 10101269.8</t>
  </si>
  <si>
    <t>Corbiere and Sons Contracting1127920220126-3Grader - Cat 12 to 14 or equal- After Jan 10101269.8INV #164</t>
  </si>
  <si>
    <t>20220125-5</t>
  </si>
  <si>
    <t>WAM Activities onLake A</t>
  </si>
  <si>
    <t>Corbiere and Sons Contracting1127720220125-5Operator - Intermdiate  - After Jan 106420</t>
  </si>
  <si>
    <t>Corbiere and Sons Contracting1127720220125-5Operator - Intermdiate  - After Jan 106420INV #164</t>
  </si>
  <si>
    <t>Corbiere and Sons Contracting1127720220125-5Operator - Principle - After Jan 1011825</t>
  </si>
  <si>
    <t>Corbiere and Sons Contracting1127720220125-5Operator - Principle - After Jan 1011825INV #164</t>
  </si>
  <si>
    <t>Corbiere and Sons Contracting1127720220125-5L.O.A.2420</t>
  </si>
  <si>
    <t>Corbiere and Sons Contracting1127720220125-5L.O.A.2420INV #164</t>
  </si>
  <si>
    <t>Corbiere and Sons Contracting1127720220125-5Pickup w/ plow and sander6480</t>
  </si>
  <si>
    <t>Corbiere and Sons Contracting1127720220125-5Pickup w/ plow and sander6480INV #164</t>
  </si>
  <si>
    <t>Corbiere and Sons Contracting1127720220125-5Light Truck - Pick up- After Jan 101243.75</t>
  </si>
  <si>
    <t>Corbiere and Sons Contracting1127720220125-5Light Truck - Pick up- After Jan 101243.75INV #164</t>
  </si>
  <si>
    <t>Corbiere and Sons Contracting1127720220125-5Grader - Cat 12 to 14 or equal- After Jan 10101269.8</t>
  </si>
  <si>
    <t>Corbiere and Sons Contracting1127720220125-5Grader - Cat 12 to 14 or equal- After Jan 10101269.8INV #164</t>
  </si>
  <si>
    <t>20220125-3</t>
  </si>
  <si>
    <t>Corbiere and Sons Contracting1127520220125-3Operator - Principle - After Jan 1011825</t>
  </si>
  <si>
    <t>Corbiere and Sons Contracting1127520220125-3Operator - Principle - After Jan 1011825INV #164</t>
  </si>
  <si>
    <t>Corbiere and Sons Contracting1127520220125-3L.O.A.1210</t>
  </si>
  <si>
    <t>Corbiere and Sons Contracting1127520220125-3L.O.A.1210INV #164</t>
  </si>
  <si>
    <t>Corbiere and Sons Contracting1127520220125-3Light Truck - Pick up- After Jan 101243.75</t>
  </si>
  <si>
    <t>Corbiere and Sons Contracting1127520220125-3Light Truck - Pick up- After Jan 101243.75INV #164</t>
  </si>
  <si>
    <t>Corbiere and Sons Contracting1127520220125-3Grader - Cat 12 to 14 or equal- After Jan 1081015.84</t>
  </si>
  <si>
    <t>Corbiere and Sons Contracting1127520220125-3Grader - Cat 12 to 14 or equal- After Jan 1081015.84INV #164</t>
  </si>
  <si>
    <t>20220124-8</t>
  </si>
  <si>
    <t>Charges for Sand used</t>
  </si>
  <si>
    <t>18520</t>
  </si>
  <si>
    <t>Sand</t>
  </si>
  <si>
    <t>Corbiere and Sons Contracting1127420220124-83rd Party Charges4972.84972.8</t>
  </si>
  <si>
    <t>Corbiere and Sons Contracting1127420220124-83rd Party Charges4972.84972.8INV #164</t>
  </si>
  <si>
    <t>414-413</t>
  </si>
  <si>
    <t>sand</t>
  </si>
  <si>
    <t>Corbiere and Sons Contracting1127420220124-83rd Party Charges3824.93824.9</t>
  </si>
  <si>
    <t>Corbiere and Sons Contracting1127420220124-83rd Party Charges3824.93824.9INV #164</t>
  </si>
  <si>
    <t>20220124-6</t>
  </si>
  <si>
    <t>WAM Activities onPeninsula</t>
  </si>
  <si>
    <t>Corbiere and Sons Contracting1127220220124-6Operator - Principle - After Jan 105.5412.5</t>
  </si>
  <si>
    <t>Corbiere and Sons Contracting1127220220124-6Operator - Principle - After Jan 105.5412.5INV #164</t>
  </si>
  <si>
    <t>Corbiere and Sons Contracting1127220220124-6L.O.A.1210</t>
  </si>
  <si>
    <t>Corbiere and Sons Contracting1127220220124-6L.O.A.1210INV #164</t>
  </si>
  <si>
    <t>Corbiere and Sons Contracting1127220220124-6Light Truck - Pick up- After Jan 101243.75</t>
  </si>
  <si>
    <t>Corbiere and Sons Contracting1127220220124-6Light Truck - Pick up- After Jan 101243.75INV #164</t>
  </si>
  <si>
    <t>Corbiere and Sons Contracting1127220220124-6Dozer D6 or equal- After Jan 103.5460.18</t>
  </si>
  <si>
    <t>Corbiere and Sons Contracting1127220220124-6Dozer D6 or equal- After Jan 103.5460.18INV #164</t>
  </si>
  <si>
    <t>20220124-5</t>
  </si>
  <si>
    <t>Corbiere and Sons Contracting1127120220124-5Operator - Intermdiate  - After Jan 105.5385</t>
  </si>
  <si>
    <t>Corbiere and Sons Contracting1127120220124-5Operator - Intermdiate  - After Jan 105.5385INV #164</t>
  </si>
  <si>
    <t>Corbiere and Sons Contracting1127120220124-5Operator - Principle - After Jan 1011825</t>
  </si>
  <si>
    <t>Corbiere and Sons Contracting1127120220124-5Operator - Principle - After Jan 1011825INV #164</t>
  </si>
  <si>
    <t>Corbiere and Sons Contracting1127120220124-5L.O.A.1210</t>
  </si>
  <si>
    <t>Corbiere and Sons Contracting1127120220124-5L.O.A.1210INV #164</t>
  </si>
  <si>
    <t>Corbiere and Sons Contracting1127120220124-5Pickup w/ plow and sander5.5440</t>
  </si>
  <si>
    <t>Corbiere and Sons Contracting1127120220124-5Pickup w/ plow and sander5.5440INV #164</t>
  </si>
  <si>
    <t>Corbiere and Sons Contracting1127120220124-5Light Truck - Pick up- After Jan 101243.75</t>
  </si>
  <si>
    <t>Corbiere and Sons Contracting1127120220124-5Light Truck - Pick up- After Jan 101243.75INV #164</t>
  </si>
  <si>
    <t>Corbiere and Sons Contracting1127120220124-5Grader - Cat 12 to 14 or equal- After Jan 10101269.8</t>
  </si>
  <si>
    <t>Corbiere and Sons Contracting1127120220124-5Grader - Cat 12 to 14 or equal- After Jan 10101269.8INV #164</t>
  </si>
  <si>
    <t>20220123-8</t>
  </si>
  <si>
    <t>Corbiere and Sons Contracting1126820220123-8Operator - Intermdiate  - After Jan 102140</t>
  </si>
  <si>
    <t>Corbiere and Sons Contracting1126820220123-8Operator - Intermdiate  - After Jan 102140INV #164</t>
  </si>
  <si>
    <t>Corbiere and Sons Contracting1126820220123-8Pickup w/ plow and sander2160</t>
  </si>
  <si>
    <t>Corbiere and Sons Contracting1126820220123-8Pickup w/ plow and sander2160INV #164</t>
  </si>
  <si>
    <t>20220123-7</t>
  </si>
  <si>
    <t>Corbiere and Sons Contracting1126720220123-7Operator - Intermdiate  - After Jan 103210</t>
  </si>
  <si>
    <t>Corbiere and Sons Contracting1126720220123-7Operator - Intermdiate  - After Jan 103210INV #164</t>
  </si>
  <si>
    <t>Corbiere and Sons Contracting1126720220123-7Pickup w/ plow and sander3240</t>
  </si>
  <si>
    <t>Corbiere and Sons Contracting1126720220123-7Pickup w/ plow and sander3240INV #164</t>
  </si>
  <si>
    <t>20220123-6</t>
  </si>
  <si>
    <t>C185-C195</t>
  </si>
  <si>
    <t>Corbiere and Sons Contracting1126620220123-6Operator - Intermdiate  - After Jan 103210</t>
  </si>
  <si>
    <t>Corbiere and Sons Contracting1126620220123-6Operator - Intermdiate  - After Jan 103210INV #164</t>
  </si>
  <si>
    <t>Corbiere and Sons Contracting1126620220123-6Pickup w/ plow and sander3240</t>
  </si>
  <si>
    <t>Corbiere and Sons Contracting1126620220123-6Pickup w/ plow and sander3240INV #164</t>
  </si>
  <si>
    <t>20220123-5</t>
  </si>
  <si>
    <t>Corbiere and Sons Contracting1126520220123-5Operator - Intermdiate  - After Jan 103210</t>
  </si>
  <si>
    <t>Corbiere and Sons Contracting1126520220123-5Operator - Intermdiate  - After Jan 103210INV #164</t>
  </si>
  <si>
    <t>Corbiere and Sons Contracting1126520220123-5Operator - Principle - After Jan 1011825</t>
  </si>
  <si>
    <t>Corbiere and Sons Contracting1126520220123-5Operator - Principle - After Jan 1011825INV #164</t>
  </si>
  <si>
    <t>Corbiere and Sons Contracting1126520220123-5L.O.A.3630</t>
  </si>
  <si>
    <t>Corbiere and Sons Contracting1126520220123-5L.O.A.3630INV #164</t>
  </si>
  <si>
    <t>Corbiere and Sons Contracting1126520220123-5Pickup w/ plow and sander3240</t>
  </si>
  <si>
    <t>Corbiere and Sons Contracting1126520220123-5Pickup w/ plow and sander3240INV #164</t>
  </si>
  <si>
    <t>Corbiere and Sons Contracting1126520220123-5Light Truck - Pick up- After Jan 101243.75</t>
  </si>
  <si>
    <t>Corbiere and Sons Contracting1126520220123-5Light Truck - Pick up- After Jan 101243.75INV #164</t>
  </si>
  <si>
    <t>Corbiere and Sons Contracting1126520220123-5Grader - Cat 12 to 14 or equal- After Jan 10101269.8</t>
  </si>
  <si>
    <t>Corbiere and Sons Contracting1126520220123-5Grader - Cat 12 to 14 or equal- After Jan 10101269.8INV #164</t>
  </si>
  <si>
    <t>Corbiere and Sons Contracting1126520220123-5Dozer D6 or equal- After Jan 10101314.8</t>
  </si>
  <si>
    <t>Corbiere and Sons Contracting1126520220123-5Dozer D6 or equal- After Jan 10101314.8INV #164</t>
  </si>
  <si>
    <t>20220122-9</t>
  </si>
  <si>
    <t>Corbiere and Sons Contracting1126020220122-9Operator - Intermdiate  - After Jan 102140</t>
  </si>
  <si>
    <t>Corbiere and Sons Contracting1126020220122-9Operator - Intermdiate  - After Jan 102140INV #164</t>
  </si>
  <si>
    <t>Corbiere and Sons Contracting1126020220122-9Pickup w/ plow and sander2160</t>
  </si>
  <si>
    <t>Corbiere and Sons Contracting1126020220122-9Pickup w/ plow and sander2160INV #164</t>
  </si>
  <si>
    <t>20220122-8</t>
  </si>
  <si>
    <t>Corbiere and Sons Contracting1125920220122-8Operator - Intermdiate  - After Jan 102140</t>
  </si>
  <si>
    <t>Corbiere and Sons Contracting1125920220122-8Operator - Intermdiate  - After Jan 102140INV #164</t>
  </si>
  <si>
    <t>Corbiere and Sons Contracting1125920220122-8Pickup w/ plow and sander2160</t>
  </si>
  <si>
    <t>Corbiere and Sons Contracting1125920220122-8Pickup w/ plow and sander2160INV #164</t>
  </si>
  <si>
    <t>20220122-7</t>
  </si>
  <si>
    <t>Corbiere and Sons Contracting1125820220122-7Operator - Intermdiate  - After Jan 102140</t>
  </si>
  <si>
    <t>Corbiere and Sons Contracting1125820220122-7Operator - Intermdiate  - After Jan 102140INV #164</t>
  </si>
  <si>
    <t>Corbiere and Sons Contracting1125820220122-7L.O.A.1210</t>
  </si>
  <si>
    <t>Corbiere and Sons Contracting1125820220122-7L.O.A.1210INV #164</t>
  </si>
  <si>
    <t>Corbiere and Sons Contracting1125820220122-7Pickup w/ plow and sander2160</t>
  </si>
  <si>
    <t>Corbiere and Sons Contracting1125820220122-7Pickup w/ plow and sander2160INV #164</t>
  </si>
  <si>
    <t>20220122-6</t>
  </si>
  <si>
    <t>Corbiere and Sons Contracting1125720220122-6Operator - Principle - After Jan 107525</t>
  </si>
  <si>
    <t>Corbiere and Sons Contracting1125720220122-6Operator - Principle - After Jan 107525INV #164</t>
  </si>
  <si>
    <t>Corbiere and Sons Contracting1125720220122-6L.O.A.1210</t>
  </si>
  <si>
    <t>Corbiere and Sons Contracting1125720220122-6L.O.A.1210INV #164</t>
  </si>
  <si>
    <t>Corbiere and Sons Contracting1125720220122-6Light Truck - Pick up- After Jan 101243.75</t>
  </si>
  <si>
    <t>Corbiere and Sons Contracting1125720220122-6Light Truck - Pick up- After Jan 101243.75INV #164</t>
  </si>
  <si>
    <t>Corbiere and Sons Contracting1125720220122-6Dozer D6 or equal- After Jan 105657.4</t>
  </si>
  <si>
    <t>Corbiere and Sons Contracting1125720220122-6Dozer D6 or equal- After Jan 105657.4INV #164</t>
  </si>
  <si>
    <t>20220122-5</t>
  </si>
  <si>
    <t>Corbiere and Sons Contracting1125620220122-5Operator - Principle - After Jan 1012900</t>
  </si>
  <si>
    <t>Corbiere and Sons Contracting1125620220122-5Operator - Principle - After Jan 1012900INV #164</t>
  </si>
  <si>
    <t>Corbiere and Sons Contracting1125620220122-5L.O.A.1210</t>
  </si>
  <si>
    <t>Corbiere and Sons Contracting1125620220122-5L.O.A.1210INV #164</t>
  </si>
  <si>
    <t>Corbiere and Sons Contracting1125620220122-5Light Truck - Pick up- After Jan 101243.75</t>
  </si>
  <si>
    <t>Corbiere and Sons Contracting1125620220122-5Light Truck - Pick up- After Jan 101243.75INV #164</t>
  </si>
  <si>
    <t>Corbiere and Sons Contracting1125620220122-5Grader - Cat 12 to 14 or equal- After Jan 1091142.82</t>
  </si>
  <si>
    <t>Corbiere and Sons Contracting1125620220122-5Grader - Cat 12 to 14 or equal- After Jan 1091142.82INV #164</t>
  </si>
  <si>
    <t>20220122-10</t>
  </si>
  <si>
    <t>Corbiere and Sons Contracting1126120220122-10Operator - Intermdiate  - After Jan 103210</t>
  </si>
  <si>
    <t>Corbiere and Sons Contracting1126120220122-10Operator - Intermdiate  - After Jan 103210INV #164</t>
  </si>
  <si>
    <t>Corbiere and Sons Contracting1126120220122-10Pickup w/ plow and sander3240</t>
  </si>
  <si>
    <t>Corbiere and Sons Contracting1126120220122-10Pickup w/ plow and sander3240INV #164</t>
  </si>
  <si>
    <t>20220121-6</t>
  </si>
  <si>
    <t>Corbiere and Sons Contracting1125220220121-6Operator - Intermdiate  - After Jan 104280</t>
  </si>
  <si>
    <t>Corbiere and Sons Contracting1125220220121-6Operator - Intermdiate  - After Jan 104280INV #164</t>
  </si>
  <si>
    <t>Corbiere and Sons Contracting1125220220121-6Pickup w/ plow and sander4320</t>
  </si>
  <si>
    <t>Corbiere and Sons Contracting1125220220121-6Pickup w/ plow and sander4320INV #164</t>
  </si>
  <si>
    <t>20220121-5</t>
  </si>
  <si>
    <t>Corbiere and Sons Contracting1125120220121-5Operator - Intermdiate  - After Jan 104280</t>
  </si>
  <si>
    <t>Corbiere and Sons Contracting1125120220121-5Operator - Intermdiate  - After Jan 104280INV #164</t>
  </si>
  <si>
    <t>Corbiere and Sons Contracting1125120220121-5Operator - Principle - After Jan 1011825</t>
  </si>
  <si>
    <t>Corbiere and Sons Contracting1125120220121-5Operator - Principle - After Jan 1011825INV #164</t>
  </si>
  <si>
    <t>Corbiere and Sons Contracting1125120220121-5L.O.A.1210</t>
  </si>
  <si>
    <t>Corbiere and Sons Contracting1125120220121-5L.O.A.1210INV #164</t>
  </si>
  <si>
    <t>Corbiere and Sons Contracting1125120220121-5Pickup w/ plow and sander4320</t>
  </si>
  <si>
    <t>Corbiere and Sons Contracting1125120220121-5Pickup w/ plow and sander4320INV #164</t>
  </si>
  <si>
    <t>Corbiere and Sons Contracting1125120220121-5Light Truck - Pick up- After Jan 101243.75</t>
  </si>
  <si>
    <t>Corbiere and Sons Contracting1125120220121-5Light Truck - Pick up- After Jan 101243.75INV #164</t>
  </si>
  <si>
    <t>Corbiere and Sons Contracting1125120220121-5Grader - Cat 12 to 14 or equal- After Jan 10101269.8</t>
  </si>
  <si>
    <t>Corbiere and Sons Contracting1125120220121-5Grader - Cat 12 to 14 or equal- After Jan 10101269.8INV #164</t>
  </si>
  <si>
    <t>20220120-8</t>
  </si>
  <si>
    <t>Corbiere and Sons Contracting1124820220120-8Driver - AZ - After Jan 104280</t>
  </si>
  <si>
    <t>Corbiere and Sons Contracting1124820220120-8Driver - AZ - After Jan 104280INV #164</t>
  </si>
  <si>
    <t>Corbiere and Sons Contracting1124820220120-8Operator - Principle - After Jan 1011825</t>
  </si>
  <si>
    <t>Corbiere and Sons Contracting1124820220120-8Operator - Principle - After Jan 1011825INV #164</t>
  </si>
  <si>
    <t>Corbiere and Sons Contracting1124820220120-8L.O.A.2420</t>
  </si>
  <si>
    <t>Corbiere and Sons Contracting1124820220120-8L.O.A.2420INV #164</t>
  </si>
  <si>
    <t>Corbiere and Sons Contracting1124820220120-8Tractor Trailer - 60 Ton- After Jan 104489.56</t>
  </si>
  <si>
    <t>Corbiere and Sons Contracting1124820220120-8Tractor Trailer - 60 Ton- After Jan 104489.56INV #164</t>
  </si>
  <si>
    <t>Corbiere and Sons Contracting1124820220120-8Light Truck - Pick up- After Jan 101243.75</t>
  </si>
  <si>
    <t>Corbiere and Sons Contracting1124820220120-8Light Truck - Pick up- After Jan 101243.75INV #164</t>
  </si>
  <si>
    <t>Corbiere and Sons Contracting1124820220120-8Dozer D6 or equal- After Jan 1081051.84</t>
  </si>
  <si>
    <t>Corbiere and Sons Contracting1124820220120-8Dozer D6 or equal- After Jan 1081051.84INV #164</t>
  </si>
  <si>
    <t>20220120-7</t>
  </si>
  <si>
    <t>Corbiere and Sons Contracting1124720220120-7Operator - Intermdiate  - After Jan 103210</t>
  </si>
  <si>
    <t>Corbiere and Sons Contracting1124720220120-7Operator - Intermdiate  - After Jan 103210INV #164</t>
  </si>
  <si>
    <t>Corbiere and Sons Contracting1124720220120-7Pickup w/ plow and sander3240</t>
  </si>
  <si>
    <t>Corbiere and Sons Contracting1124720220120-7Pickup w/ plow and sander3240INV #164</t>
  </si>
  <si>
    <t>20220120-5</t>
  </si>
  <si>
    <t>Corbiere and Sons Contracting1124520220120-5Operator - Intermdiate  - After Jan 103210</t>
  </si>
  <si>
    <t>Corbiere and Sons Contracting1124520220120-5Operator - Intermdiate  - After Jan 103210INV #164</t>
  </si>
  <si>
    <t>Corbiere and Sons Contracting1124520220120-5Operator - Principle - After Jan 1011825</t>
  </si>
  <si>
    <t>Corbiere and Sons Contracting1124520220120-5Operator - Principle - After Jan 1011825INV #164</t>
  </si>
  <si>
    <t>Corbiere and Sons Contracting1124520220120-5L.O.A.1210</t>
  </si>
  <si>
    <t>Corbiere and Sons Contracting1124520220120-5L.O.A.1210INV #164</t>
  </si>
  <si>
    <t>Corbiere and Sons Contracting1124520220120-5Pickup w/ plow and sander3240</t>
  </si>
  <si>
    <t>Corbiere and Sons Contracting1124520220120-5Pickup w/ plow and sander3240INV #164</t>
  </si>
  <si>
    <t>Corbiere and Sons Contracting1124520220120-5Light Truck - Pick up- After Jan 101243.75</t>
  </si>
  <si>
    <t>Corbiere and Sons Contracting1124520220120-5Light Truck - Pick up- After Jan 101243.75INV #164</t>
  </si>
  <si>
    <t>Corbiere and Sons Contracting1124520220120-5Grader - Cat 12 to 14 or equal- After Jan 10101269.8</t>
  </si>
  <si>
    <t>Corbiere and Sons Contracting1124520220120-5Grader - Cat 12 to 14 or equal- After Jan 10101269.8INV #164</t>
  </si>
  <si>
    <t>20220119-9</t>
  </si>
  <si>
    <t>Corbiere and Sons Contracting1124120220119-9Operator - Intermdiate  - After Jan 102.5175</t>
  </si>
  <si>
    <t>Corbiere and Sons Contracting1124120220119-9Operator - Intermdiate  - After Jan 102.5175INV #164</t>
  </si>
  <si>
    <t>Corbiere and Sons Contracting1124120220119-9Pickup w/ plow and sander2.5200</t>
  </si>
  <si>
    <t>Corbiere and Sons Contracting1124120220119-9Pickup w/ plow and sander2.5200INV #164</t>
  </si>
  <si>
    <t>20220119-8</t>
  </si>
  <si>
    <t>Corbiere and Sons Contracting1124020220119-8Operator - Intermdiate  - After Jan 102.5175</t>
  </si>
  <si>
    <t>Corbiere and Sons Contracting1124020220119-8Operator - Intermdiate  - After Jan 102.5175INV #164</t>
  </si>
  <si>
    <t>Corbiere and Sons Contracting1124020220119-8Pickup w/ plow and sander2.5200</t>
  </si>
  <si>
    <t>Corbiere and Sons Contracting1124020220119-8Pickup w/ plow and sander2.5200INV #164</t>
  </si>
  <si>
    <t>20220119-7</t>
  </si>
  <si>
    <t>Corbiere and Sons Contracting1123920220119-7Operator - Intermdiate  - After Jan 102.5175</t>
  </si>
  <si>
    <t>Corbiere and Sons Contracting1123920220119-7Operator - Intermdiate  - After Jan 102.5175INV #164</t>
  </si>
  <si>
    <t>Corbiere and Sons Contracting1123920220119-7Pickup w/ plow and sander2.5200</t>
  </si>
  <si>
    <t>Corbiere and Sons Contracting1123920220119-7Pickup w/ plow and sander2.5200INV #164</t>
  </si>
  <si>
    <t>20220119-6</t>
  </si>
  <si>
    <t>Corbiere and Sons Contracting1123820220119-6Operator - Intermdiate  - After Jan 102.5175</t>
  </si>
  <si>
    <t>Corbiere and Sons Contracting1123820220119-6Operator - Intermdiate  - After Jan 102.5175INV #164</t>
  </si>
  <si>
    <t>Corbiere and Sons Contracting1123820220119-6L.O.A.1210</t>
  </si>
  <si>
    <t>Corbiere and Sons Contracting1123820220119-6L.O.A.1210INV #164</t>
  </si>
  <si>
    <t>Corbiere and Sons Contracting1123820220119-6Pickup w/ plow and sander2.5200</t>
  </si>
  <si>
    <t>Corbiere and Sons Contracting1123820220119-6Pickup w/ plow and sander2.5200INV #164</t>
  </si>
  <si>
    <t>20220119-10</t>
  </si>
  <si>
    <t>Corbiere and Sons Contracting1124220220119-10Operator - Intermdiate  - After Jan 102.5175</t>
  </si>
  <si>
    <t>Corbiere and Sons Contracting1124220220119-10Operator - Intermdiate  - After Jan 102.5175INV #164</t>
  </si>
  <si>
    <t>Corbiere and Sons Contracting1124220220119-10Pickup w/ plow and sander2.5200</t>
  </si>
  <si>
    <t>Corbiere and Sons Contracting1124220220119-10Pickup w/ plow and sander2.5200INV #164</t>
  </si>
  <si>
    <t>20220117-9</t>
  </si>
  <si>
    <t>Corbiere and Sons Contracting1123020220117-9Operator - Intermdiate  - After Jan 103210</t>
  </si>
  <si>
    <t>Corbiere and Sons Contracting1123020220117-9Operator - Intermdiate  - After Jan 103210INV #164</t>
  </si>
  <si>
    <t>Corbiere and Sons Contracting1123020220117-9Pickup w/ plow and sander3240</t>
  </si>
  <si>
    <t>Corbiere and Sons Contracting1123020220117-9Pickup w/ plow and sander3240INV #164</t>
  </si>
  <si>
    <t>20220117-8</t>
  </si>
  <si>
    <t>Corbiere and Sons Contracting1122920220117-8Operator - Intermdiate  - After Jan 103210</t>
  </si>
  <si>
    <t>Corbiere and Sons Contracting1122920220117-8Operator - Intermdiate  - After Jan 103210INV #164</t>
  </si>
  <si>
    <t>Corbiere and Sons Contracting1122920220117-8Pickup w/ plow and sander3240</t>
  </si>
  <si>
    <t>Corbiere and Sons Contracting1122920220117-8Pickup w/ plow and sander3240INV #164</t>
  </si>
  <si>
    <t>20220117-7</t>
  </si>
  <si>
    <t>Corbiere and Sons Contracting1122820220117-7Operator - Intermdiate  - After Jan 102140</t>
  </si>
  <si>
    <t>Corbiere and Sons Contracting1122820220117-7Operator - Intermdiate  - After Jan 102140INV #164</t>
  </si>
  <si>
    <t>Corbiere and Sons Contracting1122820220117-7L.O.A.1210</t>
  </si>
  <si>
    <t>Corbiere and Sons Contracting1122820220117-7L.O.A.1210INV #164</t>
  </si>
  <si>
    <t>Corbiere and Sons Contracting1122820220117-7Pickup w/ plow and sander2160</t>
  </si>
  <si>
    <t>Corbiere and Sons Contracting1122820220117-7Pickup w/ plow and sander2160INV #164</t>
  </si>
  <si>
    <t>20220117-6</t>
  </si>
  <si>
    <t>Corbiere and Sons Contracting1122720220117-6Operator - Principle - After Jan 1011825</t>
  </si>
  <si>
    <t>Corbiere and Sons Contracting1122720220117-6Operator - Principle - After Jan 1011825INV #164</t>
  </si>
  <si>
    <t>Corbiere and Sons Contracting1122720220117-6Light Truck - Pick up- After Jan 101243.75</t>
  </si>
  <si>
    <t>Corbiere and Sons Contracting1122720220117-6Light Truck - Pick up- After Jan 101243.75INV #164</t>
  </si>
  <si>
    <t>Corbiere and Sons Contracting1122720220117-6Dozer D6 or equal- After Jan 10101314.8</t>
  </si>
  <si>
    <t>Corbiere and Sons Contracting1122720220117-6Dozer D6 or equal- After Jan 10101314.8INV #164</t>
  </si>
  <si>
    <t>20220117-10</t>
  </si>
  <si>
    <t>Corbiere and Sons Contracting1123120220117-10Operator - Intermdiate  - After Jan 103210</t>
  </si>
  <si>
    <t>Corbiere and Sons Contracting1123120220117-10Operator - Intermdiate  - After Jan 103210INV #164</t>
  </si>
  <si>
    <t>Corbiere and Sons Contracting1123120220117-10Pickup w/ plow and sander3240</t>
  </si>
  <si>
    <t>Corbiere and Sons Contracting1123120220117-10Pickup w/ plow and sander3240INV #164</t>
  </si>
  <si>
    <t>20220116-8</t>
  </si>
  <si>
    <t>Corbiere and Sons Contracting1122120220116-8Operator - Intermdiate  - After Jan 104280</t>
  </si>
  <si>
    <t>Corbiere and Sons Contracting1122120220116-8Operator - Intermdiate  - After Jan 104280INV #164</t>
  </si>
  <si>
    <t>Corbiere and Sons Contracting1122120220116-8Pickup w/ plow and sander4320</t>
  </si>
  <si>
    <t>Corbiere and Sons Contracting1122120220116-8Pickup w/ plow and sander4320INV #164</t>
  </si>
  <si>
    <t>20220116-6</t>
  </si>
  <si>
    <t>Corbiere and Sons Contracting1121920220116-6Operator - Principle - After Jan 1012900</t>
  </si>
  <si>
    <t>Corbiere and Sons Contracting1121920220116-6Operator - Principle - After Jan 1012900INV #164</t>
  </si>
  <si>
    <t>Corbiere and Sons Contracting1121920220116-6Light Truck - Pick up- After Jan 101243.75</t>
  </si>
  <si>
    <t>Corbiere and Sons Contracting1121920220116-6Light Truck - Pick up- After Jan 101243.75INV #164</t>
  </si>
  <si>
    <t>Corbiere and Sons Contracting1121920220116-6Dozer D6 or equal- After Jan 10111446.28</t>
  </si>
  <si>
    <t>Corbiere and Sons Contracting1121920220116-6Dozer D6 or equal- After Jan 10111446.28INV #164</t>
  </si>
  <si>
    <t>20220116-10</t>
  </si>
  <si>
    <t>Corbiere and Sons Contracting1122320220116-10Driver - AZ - After Jan 1011770</t>
  </si>
  <si>
    <t>Corbiere and Sons Contracting1122320220116-10Driver - AZ - After Jan 1011770INV #164</t>
  </si>
  <si>
    <t>Corbiere and Sons Contracting1122320220116-10L.O.A.1210</t>
  </si>
  <si>
    <t>Corbiere and Sons Contracting1122320220116-10L.O.A.1210INV #164</t>
  </si>
  <si>
    <t>Corbiere and Sons Contracting1122320220116-10Tractor Trailer - 60 Ton- After Jan 10111346.29</t>
  </si>
  <si>
    <t>Corbiere and Sons Contracting1122320220116-10Tractor Trailer - 60 Ton- After Jan 10111346.29INV #164</t>
  </si>
  <si>
    <t>20220115-8</t>
  </si>
  <si>
    <t>Corbiere and Sons Contracting1117220220115-8Operator - Intermdiate  - After Jan 105.5385</t>
  </si>
  <si>
    <t>Corbiere and Sons Contracting1117220220115-8Operator - Intermdiate  - After Jan 105.5385INV #164</t>
  </si>
  <si>
    <t>Corbiere and Sons Contracting1117220220115-8L.O.A.1210</t>
  </si>
  <si>
    <t>Corbiere and Sons Contracting1117220220115-8L.O.A.1210INV #164</t>
  </si>
  <si>
    <t>Corbiere and Sons Contracting1117220220115-8Pickup w/ plow and sander5.5440</t>
  </si>
  <si>
    <t>Corbiere and Sons Contracting1117220220115-8Pickup w/ plow and sander5.5440INV #164</t>
  </si>
  <si>
    <t>20220115-6</t>
  </si>
  <si>
    <t>C129-C151</t>
  </si>
  <si>
    <t>Corbiere and Sons Contracting1117020220115-6Operator - Principle - After Jan 103225</t>
  </si>
  <si>
    <t>Corbiere and Sons Contracting1117020220115-6Operator - Principle - After Jan 103225INV #164</t>
  </si>
  <si>
    <t>Corbiere and Sons Contracting1117020220115-6Dozer D6 or equal- After Jan 103394.44</t>
  </si>
  <si>
    <t>Corbiere and Sons Contracting1117020220115-6Dozer D6 or equal- After Jan 103394.44INV #164</t>
  </si>
  <si>
    <t>20220115-5</t>
  </si>
  <si>
    <t>Corbiere and Sons Contracting1116920220115-5Operator - Intermdiate  - After Jan 105.5385</t>
  </si>
  <si>
    <t>Corbiere and Sons Contracting1116920220115-5Operator - Intermdiate  - After Jan 105.5385INV #164</t>
  </si>
  <si>
    <t>Corbiere and Sons Contracting1116920220115-5Pickup w/ plow and sander5.5440</t>
  </si>
  <si>
    <t>Corbiere and Sons Contracting1116920220115-5Pickup w/ plow and sander5.5440INV #164</t>
  </si>
  <si>
    <t>20220114-8</t>
  </si>
  <si>
    <t>Corbiere and Sons Contracting1116620220114-8Driver - AZ - After Jan 103210</t>
  </si>
  <si>
    <t>Corbiere and Sons Contracting1116620220114-8Driver - AZ - After Jan 103210INV #164</t>
  </si>
  <si>
    <t>Corbiere and Sons Contracting1116620220114-8Operator - Principle - After Jan 107525</t>
  </si>
  <si>
    <t>Corbiere and Sons Contracting1116620220114-8Operator - Principle - After Jan 107525INV #164</t>
  </si>
  <si>
    <t>Corbiere and Sons Contracting1116620220114-8Tractor Trailer - 60 Ton- After Jan 103367.17</t>
  </si>
  <si>
    <t>Corbiere and Sons Contracting1116620220114-8Tractor Trailer - 60 Ton- After Jan 103367.17INV #164</t>
  </si>
  <si>
    <t>Corbiere and Sons Contracting1116620220114-8Dozer D6 or equal- After Jan 105657.4</t>
  </si>
  <si>
    <t>Corbiere and Sons Contracting1116620220114-8Dozer D6 or equal- After Jan 105657.4INV #164</t>
  </si>
  <si>
    <t>20220114-7</t>
  </si>
  <si>
    <t>Corbiere and Sons Contracting1116520220114-7Operator - Intermdiate  - After Jan 105.5385</t>
  </si>
  <si>
    <t>Corbiere and Sons Contracting1116520220114-7Operator - Intermdiate  - After Jan 105.5385INV #164</t>
  </si>
  <si>
    <t>Corbiere and Sons Contracting1116520220114-7Pickup w/ plow and sander5.5440</t>
  </si>
  <si>
    <t>Corbiere and Sons Contracting1116520220114-7Pickup w/ plow and sander5.5440INV #164</t>
  </si>
  <si>
    <t>20220113-7</t>
  </si>
  <si>
    <t>Dozer worked clearing snow; Pickup w/plow worked clearing snow and sanding</t>
  </si>
  <si>
    <t>Corbiere and Sons Contracting1115920220113-7Operator - Intermdiate  - After Jan 105.5385</t>
  </si>
  <si>
    <t>Corbiere and Sons Contracting1115920220113-7Operator - Intermdiate  - After Jan 105.5385INV #164</t>
  </si>
  <si>
    <t>Corbiere and Sons Contracting1115920220113-7Operator - Principle - After Jan 1011825</t>
  </si>
  <si>
    <t>Corbiere and Sons Contracting1115920220113-7Operator - Principle - After Jan 1011825INV #164</t>
  </si>
  <si>
    <t>Corbiere and Sons Contracting1115920220113-7L.O.A.2420</t>
  </si>
  <si>
    <t>Corbiere and Sons Contracting1115920220113-7L.O.A.2420INV #164</t>
  </si>
  <si>
    <t>Corbiere and Sons Contracting1115920220113-7Pickup w/ plow and sander5.5440</t>
  </si>
  <si>
    <t>Corbiere and Sons Contracting1115920220113-7Pickup w/ plow and sander5.5440INV #164</t>
  </si>
  <si>
    <t>Corbiere and Sons Contracting1115920220113-7Light Truck - Pick up- After Jan 101243.75</t>
  </si>
  <si>
    <t>Corbiere and Sons Contracting1115920220113-7Light Truck - Pick up- After Jan 101243.75INV #164</t>
  </si>
  <si>
    <t>Corbiere and Sons Contracting1115920220113-7Dozer D6 or equal- After Jan 104525.92</t>
  </si>
  <si>
    <t>Corbiere and Sons Contracting1115920220113-7Dozer D6 or equal- After Jan 104525.92INV #164</t>
  </si>
  <si>
    <t>20220112-9</t>
  </si>
  <si>
    <t>OP was floated over to Hare Lake and then did WAM Activities</t>
  </si>
  <si>
    <t>Corbiere and Sons Contracting1108420220112-9Driver - AZ - After Jan 105350</t>
  </si>
  <si>
    <t>Corbiere and Sons Contracting1108420220112-9Driver - AZ - After Jan 105350INV #164</t>
  </si>
  <si>
    <t>Corbiere and Sons Contracting1108420220112-9Operator - Principle - After Jan 106450</t>
  </si>
  <si>
    <t>Corbiere and Sons Contracting1108420220112-9Operator - Principle - After Jan 106450INV #164</t>
  </si>
  <si>
    <t>Corbiere and Sons Contracting1108420220112-9Tractor Trailer - 60 Ton- After Jan 105611.95</t>
  </si>
  <si>
    <t>Corbiere and Sons Contracting1108420220112-9Tractor Trailer - 60 Ton- After Jan 105611.95INV #164</t>
  </si>
  <si>
    <t>Corbiere and Sons Contracting1108420220112-9Dozer D6 or equal- After Jan 104525.92</t>
  </si>
  <si>
    <t>Corbiere and Sons Contracting1108420220112-9Dozer D6 or equal- After Jan 104525.92INV #164</t>
  </si>
  <si>
    <t>20220112-8</t>
  </si>
  <si>
    <t>Corbiere and Sons Contracting1108320220112-8Operator - Principle - After Jan 105375</t>
  </si>
  <si>
    <t>Corbiere and Sons Contracting1108320220112-8Operator - Principle - After Jan 105375INV #164</t>
  </si>
  <si>
    <t>Corbiere and Sons Contracting1108320220112-8L.O.A.1210</t>
  </si>
  <si>
    <t>Corbiere and Sons Contracting1108320220112-8L.O.A.1210INV #164</t>
  </si>
  <si>
    <t>Corbiere and Sons Contracting1108320220112-8Light Truck - Pick up- After Jan 101243.75</t>
  </si>
  <si>
    <t>Corbiere and Sons Contracting1108320220112-8Light Truck - Pick up- After Jan 101243.75INV #164</t>
  </si>
  <si>
    <t>Corbiere and Sons Contracting1108320220112-8Dozer D6 or equal- After Jan 104.5591.66</t>
  </si>
  <si>
    <t>Corbiere and Sons Contracting1108320220112-8Dozer D6 or equal- After Jan 104.5591.66INV #164</t>
  </si>
  <si>
    <t>20220112-11-R1</t>
  </si>
  <si>
    <t>C152 - C154</t>
  </si>
  <si>
    <t>Corbiere and Sons Contracting1113020220112-11-R1Operator - Intermdiate  - After Jan 105.5385</t>
  </si>
  <si>
    <t>Corbiere and Sons Contracting1113020220112-11-R1Operator - Intermdiate  - After Jan 105.5385INV #164</t>
  </si>
  <si>
    <t>Corbiere and Sons Contracting1113020220112-11-R1Pickup w/ plow and sander5.5440</t>
  </si>
  <si>
    <t>Corbiere and Sons Contracting1113020220112-11-R1Pickup w/ plow and sander5.5440INV #164</t>
  </si>
  <si>
    <t>20220112-10</t>
  </si>
  <si>
    <t>Corbiere and Sons Contracting1108520220112-10Operator - Intermdiate  - After Jan 105.5385</t>
  </si>
  <si>
    <t>Corbiere and Sons Contracting1108520220112-10Operator - Intermdiate  - After Jan 105.5385INV #164</t>
  </si>
  <si>
    <t>Corbiere and Sons Contracting1108520220112-10L.O.A.1210</t>
  </si>
  <si>
    <t>Corbiere and Sons Contracting1108520220112-10L.O.A.1210INV #164</t>
  </si>
  <si>
    <t>Corbiere and Sons Contracting1108520220112-10Pickup w/ plow and sander5.5440</t>
  </si>
  <si>
    <t>Corbiere and Sons Contracting1108520220112-10Pickup w/ plow and sander5.5440INV #164</t>
  </si>
  <si>
    <t>20220106-8</t>
  </si>
  <si>
    <t>Flagging done by Best Towing - Lake A</t>
  </si>
  <si>
    <t>no number provided</t>
  </si>
  <si>
    <t>Corbiere and Sons Contracting1143220220106-83rd Party Charges1763.21763.2</t>
  </si>
  <si>
    <t>Corbiere and Sons Contracting1143220220106-83rd Party Charges1763.21763.2INV #164</t>
  </si>
  <si>
    <t>20220102-17</t>
  </si>
  <si>
    <t>North Shore float moving Grader</t>
  </si>
  <si>
    <t>Corbiere and Sons Contracting1143020220102-17Driver - AZ - After Jan 104280</t>
  </si>
  <si>
    <t>Corbiere and Sons Contracting1143020220102-17Driver - AZ - After Jan 104280INV #164</t>
  </si>
  <si>
    <t>Corbiere and Sons Contracting1143020220102-17Tractor Trailer - 60 Ton- After Jan 104489.56</t>
  </si>
  <si>
    <t>Corbiere and Sons Contracting1143020220102-17Tractor Trailer - 60 Ton- After Jan 104489.56INV #164</t>
  </si>
  <si>
    <t>20220102-16</t>
  </si>
  <si>
    <t>Corbiere and Sons Contracting1142920220102-16Driver - AZ - After Jan 104280</t>
  </si>
  <si>
    <t>Corbiere and Sons Contracting1142920220102-16Driver - AZ - After Jan 104280INV #164</t>
  </si>
  <si>
    <t>Corbiere and Sons Contracting1142920220102-16Tractor Trailer - 60 Ton- After Jan 104489.56</t>
  </si>
  <si>
    <t>Corbiere and Sons Contracting1142920220102-16Tractor Trailer - 60 Ton- After Jan 104489.56INV #164</t>
  </si>
  <si>
    <t>20220102-15</t>
  </si>
  <si>
    <t>Flagging done by Best Towing - Little Red Sucker Creek</t>
  </si>
  <si>
    <t>Corbiere and Sons Contracting1142820220102-153rd Party Charges22042204</t>
  </si>
  <si>
    <t>Corbiere and Sons Contracting1142820220102-153rd Party Charges22042204INV #164</t>
  </si>
  <si>
    <t>20211216-10</t>
  </si>
  <si>
    <t>Flagging done by Best Towing -  Jackfish Lake</t>
  </si>
  <si>
    <t>Corbiere and Sons Contracting1142720211216-103rd Party Charges11021102</t>
  </si>
  <si>
    <t>Corbiere and Sons Contracting1142720211216-103rd Party Charges11021102INV #164</t>
  </si>
  <si>
    <t>20211213-11</t>
  </si>
  <si>
    <t>Corbiere and Sons Contracting1142620211213-113rd Party Charges1454.641454.64</t>
  </si>
  <si>
    <t>Corbiere and Sons Contracting1142620211213-113rd Party Charges1454.641454.64INV #164</t>
  </si>
  <si>
    <t>20211129-13</t>
  </si>
  <si>
    <t>Flagging done by Best Towing -  Lake A</t>
  </si>
  <si>
    <t>Corbiere and Sons Contracting1142520211129-133rd Party Charges1895.441895.44</t>
  </si>
  <si>
    <t>Corbiere and Sons Contracting1142520211129-133rd Party Charges1895.441895.44INV #164</t>
  </si>
  <si>
    <t>20211128-12</t>
  </si>
  <si>
    <t>Flagging done by Best Towing - Dead Horse Creek and Lake A</t>
  </si>
  <si>
    <t>Flagging done by Best Towing - Dead Horse Creek</t>
  </si>
  <si>
    <t>Corbiere and Sons Contracting1142420211128-123rd Party Charges1763.21763.2</t>
  </si>
  <si>
    <t>Corbiere and Sons Contracting1142420211128-123rd Party Charges1763.21763.2INV #164</t>
  </si>
  <si>
    <t>20211012-8</t>
  </si>
  <si>
    <t>Flagging done by Best Towing, Dead Horse Creek, Ripple Lake Road, Mink Creek Road</t>
  </si>
  <si>
    <t>Not available</t>
  </si>
  <si>
    <t>Best Towing price before mark up 2470.00</t>
  </si>
  <si>
    <t>Corbiere and Sons Contracting1186620211012-83rd Party Charges2865.22865.2</t>
  </si>
  <si>
    <t>Corbiere and Sons Contracting1186620211012-83rd Party Charges2865.22865.2INV #165</t>
  </si>
  <si>
    <t>20220219-7</t>
  </si>
  <si>
    <t>Shouldl be WF7 winter maint CC</t>
  </si>
  <si>
    <t>WAM Activities Pic River - WWF7</t>
  </si>
  <si>
    <t>07</t>
  </si>
  <si>
    <t>Corbiere and Sons Contracting1156620220219-7Operator - Principle - After Jan 104300</t>
  </si>
  <si>
    <t>Corbiere and Sons Contracting1156620220219-7Operator - Principle - After Jan 104300INV #165</t>
  </si>
  <si>
    <t>Corbiere and Sons Contracting1156620220219-7Grader - Cat 12 to 14 or equal- After Jan 104507.92</t>
  </si>
  <si>
    <t>Corbiere and Sons Contracting1156620220219-7Grader - Cat 12 to 14 or equal- After Jan 104507.92INV #165</t>
  </si>
  <si>
    <t>20220219-6</t>
  </si>
  <si>
    <t>WAM ActivitiesThreee Fingers - WWF7</t>
  </si>
  <si>
    <t>D006-D017</t>
  </si>
  <si>
    <t>Three Fingers - WF7</t>
  </si>
  <si>
    <t>Corbiere and Sons Contracting1156520220219-6Operator - Principle - After Jan 105375</t>
  </si>
  <si>
    <t>Corbiere and Sons Contracting1156520220219-6Operator - Principle - After Jan 105375INV #165</t>
  </si>
  <si>
    <t>Corbiere and Sons Contracting1156520220219-6Grader - Cat 12 to 14 or equal- After Jan 103380.94</t>
  </si>
  <si>
    <t>Corbiere and Sons Contracting1156520220219-6Grader - Cat 12 to 14 or equal- After Jan 103380.94INV #165</t>
  </si>
  <si>
    <t>20220301-5</t>
  </si>
  <si>
    <t>Corbiere and Sons Contracting1162420220301-5Operator - Principle - After Jan 1011825</t>
  </si>
  <si>
    <t>Corbiere and Sons Contracting1162420220301-5Operator - Principle - After Jan 1011825INV #165</t>
  </si>
  <si>
    <t>Corbiere and Sons Contracting1162420220301-5L.O.A.1210</t>
  </si>
  <si>
    <t>Corbiere and Sons Contracting1162420220301-5L.O.A.1210INV #165</t>
  </si>
  <si>
    <t>Corbiere and Sons Contracting1162420220301-5Light Truck - Pick up- After Jan 101243.75</t>
  </si>
  <si>
    <t>Corbiere and Sons Contracting1162420220301-5Light Truck - Pick up- After Jan 101243.75INV #165</t>
  </si>
  <si>
    <t>Corbiere and Sons Contracting1162420220301-5Dozer D6 or equal- After Jan 10101314.8</t>
  </si>
  <si>
    <t>Corbiere and Sons Contracting1162420220301-5Dozer D6 or equal- After Jan 10101314.8INV #165</t>
  </si>
  <si>
    <t>20220301-4</t>
  </si>
  <si>
    <t>Corbiere and Sons Contracting1162320220301-4Operator - Principle - After Jan 1011825</t>
  </si>
  <si>
    <t>Corbiere and Sons Contracting1162320220301-4Operator - Principle - After Jan 1011825INV #165</t>
  </si>
  <si>
    <t>Corbiere and Sons Contracting1162320220301-4L.O.A.1210</t>
  </si>
  <si>
    <t>Corbiere and Sons Contracting1162320220301-4L.O.A.1210INV #165</t>
  </si>
  <si>
    <t>Corbiere and Sons Contracting1162320220301-4Light Truck - Pick up- After Jan 101243.75</t>
  </si>
  <si>
    <t>Corbiere and Sons Contracting1162320220301-4Light Truck - Pick up- After Jan 101243.75INV #165</t>
  </si>
  <si>
    <t>Corbiere and Sons Contracting1162320220301-4Grader - Cat 12 to 14 or equal- After Jan 10101269.8</t>
  </si>
  <si>
    <t>Corbiere and Sons Contracting1162320220301-4Grader - Cat 12 to 14 or equal- After Jan 10101269.8INV #165</t>
  </si>
  <si>
    <t>20220301-3</t>
  </si>
  <si>
    <t>Corbiere and Sons Contracting1162220220301-3Operator - Principle - After Jan 1011825</t>
  </si>
  <si>
    <t>Corbiere and Sons Contracting1162220220301-3Operator - Principle - After Jan 1011825INV #165</t>
  </si>
  <si>
    <t>Corbiere and Sons Contracting1162220220301-3L.O.A.1210</t>
  </si>
  <si>
    <t>Corbiere and Sons Contracting1162220220301-3L.O.A.1210INV #165</t>
  </si>
  <si>
    <t>Corbiere and Sons Contracting1162220220301-3Light Truck - Pick up- After Jan 101243.75</t>
  </si>
  <si>
    <t>Corbiere and Sons Contracting1162220220301-3Light Truck - Pick up- After Jan 101243.75INV #165</t>
  </si>
  <si>
    <t>Corbiere and Sons Contracting1162220220301-3Grader - Cat 12 to 14 or equal- After Jan 10101269.8</t>
  </si>
  <si>
    <t>Corbiere and Sons Contracting1162220220301-3Grader - Cat 12 to 14 or equal- After Jan 10101269.8INV #165</t>
  </si>
  <si>
    <t>20220228-6</t>
  </si>
  <si>
    <t>Corbiere and Sons Contracting1162020220228-6Operator - Intermdiate  - After Jan 107490</t>
  </si>
  <si>
    <t>Corbiere and Sons Contracting1162020220228-6Operator - Intermdiate  - After Jan 107490INV #165</t>
  </si>
  <si>
    <t>Corbiere and Sons Contracting1162020220228-6L.O.A.1210</t>
  </si>
  <si>
    <t>Corbiere and Sons Contracting1162020220228-6L.O.A.1210INV #165</t>
  </si>
  <si>
    <t>Corbiere and Sons Contracting1162020220228-6Pickup w/ plow and sander7560</t>
  </si>
  <si>
    <t>Corbiere and Sons Contracting1162020220228-6Pickup w/ plow and sander7560INV #165</t>
  </si>
  <si>
    <t>20220228-5</t>
  </si>
  <si>
    <t>Corbiere and Sons Contracting1161920220228-5Operator - Principle - After Jan 105375</t>
  </si>
  <si>
    <t>Corbiere and Sons Contracting1161920220228-5Operator - Principle - After Jan 105375INV #165</t>
  </si>
  <si>
    <t>Corbiere and Sons Contracting1161920220228-5Dozer D6 or equal- After Jan 104525.92</t>
  </si>
  <si>
    <t>Corbiere and Sons Contracting1161920220228-5Dozer D6 or equal- After Jan 104525.92INV #165</t>
  </si>
  <si>
    <t>20220228-4</t>
  </si>
  <si>
    <t>Corbiere and Sons Contracting1161820220228-4Operator - Principle - After Jan 1011825</t>
  </si>
  <si>
    <t>Corbiere and Sons Contracting1161820220228-4Operator - Principle - After Jan 1011825INV #165</t>
  </si>
  <si>
    <t>Corbiere and Sons Contracting1161820220228-4L.O.A.1210</t>
  </si>
  <si>
    <t>Corbiere and Sons Contracting1161820220228-4L.O.A.1210INV #165</t>
  </si>
  <si>
    <t>Corbiere and Sons Contracting1161820220228-4Light Truck - Pick up- After Jan 101243.75</t>
  </si>
  <si>
    <t>Corbiere and Sons Contracting1161820220228-4Light Truck - Pick up- After Jan 101243.75INV #165</t>
  </si>
  <si>
    <t>Corbiere and Sons Contracting1161820220228-4Grader - Cat 12 to 14 or equal- After Jan 10101269.8</t>
  </si>
  <si>
    <t>Corbiere and Sons Contracting1161820220228-4Grader - Cat 12 to 14 or equal- After Jan 10101269.8INV #165</t>
  </si>
  <si>
    <t>20220228-3</t>
  </si>
  <si>
    <t>Corbiere and Sons Contracting1161720220228-3Driver - AZ - After Jan 108.5595</t>
  </si>
  <si>
    <t>Corbiere and Sons Contracting1161720220228-3Driver - AZ - After Jan 108.5595INV #165</t>
  </si>
  <si>
    <t>Corbiere and Sons Contracting1161720220228-3Operator - Principle - After Jan 1012900</t>
  </si>
  <si>
    <t>Corbiere and Sons Contracting1161720220228-3Operator - Principle - After Jan 1012900INV #165</t>
  </si>
  <si>
    <t>Corbiere and Sons Contracting1161720220228-3Operator - Principle - After Jan 106450</t>
  </si>
  <si>
    <t>Corbiere and Sons Contracting1161720220228-3Operator - Principle - After Jan 106450INV #165</t>
  </si>
  <si>
    <t>Corbiere and Sons Contracting1161720220228-3Operator - Principle - After Jan 1011825</t>
  </si>
  <si>
    <t>Corbiere and Sons Contracting1161720220228-3Operator - Principle - After Jan 1011825INV #165</t>
  </si>
  <si>
    <t>Corbiere and Sons Contracting1161720220228-3L.O.A.4840</t>
  </si>
  <si>
    <t>Corbiere and Sons Contracting1161720220228-3L.O.A.4840INV #165</t>
  </si>
  <si>
    <t>Corbiere and Sons Contracting1161720220228-3Pickup w/ plow and sander5400</t>
  </si>
  <si>
    <t>Corbiere and Sons Contracting1161720220228-3Pickup w/ plow and sander5400INV #165</t>
  </si>
  <si>
    <t>Corbiere and Sons Contracting1161720220228-3Tractor Trailer - 60 Ton- After Jan 108.51040.315</t>
  </si>
  <si>
    <t>Corbiere and Sons Contracting1161720220228-3Tractor Trailer - 60 Ton- After Jan 108.51040.315INV #165</t>
  </si>
  <si>
    <t>Corbiere and Sons Contracting1161720220228-3Light Truck - Pick up- After Jan 101243.75</t>
  </si>
  <si>
    <t>Corbiere and Sons Contracting1161720220228-3Light Truck - Pick up- After Jan 101243.75INV #165</t>
  </si>
  <si>
    <t>Corbiere and Sons Contracting1161720220228-3Grader - Cat 12 to 14 or equal- After Jan 106.5825.37</t>
  </si>
  <si>
    <t>Corbiere and Sons Contracting1161720220228-3Grader - Cat 12 to 14 or equal- After Jan 106.5825.37INV #165</t>
  </si>
  <si>
    <t>Corbiere and Sons Contracting1161720220228-3Dozer D6 or equal- After Jan 104525.92</t>
  </si>
  <si>
    <t>Corbiere and Sons Contracting1161720220228-3Dozer D6 or equal- After Jan 104525.92INV #165</t>
  </si>
  <si>
    <t>20220227-7</t>
  </si>
  <si>
    <t>WAM Activities Peninsula</t>
  </si>
  <si>
    <t>Corbiere and Sons Contracting1161520220227-7Operator - Principle - After Jan 108600</t>
  </si>
  <si>
    <t>Corbiere and Sons Contracting1161520220227-7Operator - Principle - After Jan 108600INV #165</t>
  </si>
  <si>
    <t>Corbiere and Sons Contracting1161520220227-7L.O.A.1210</t>
  </si>
  <si>
    <t>Corbiere and Sons Contracting1161520220227-7L.O.A.1210INV #165</t>
  </si>
  <si>
    <t>Corbiere and Sons Contracting1161520220227-7Light Truck - Pick up- After Jan 101243.75</t>
  </si>
  <si>
    <t>Corbiere and Sons Contracting1161520220227-7Light Truck - Pick up- After Jan 101243.75INV #165</t>
  </si>
  <si>
    <t>Corbiere and Sons Contracting1161520220227-7Dozer D6 or equal- After Jan 105657.4</t>
  </si>
  <si>
    <t>Corbiere and Sons Contracting1161520220227-7Dozer D6 or equal- After Jan 105657.4INV #165</t>
  </si>
  <si>
    <t>20220227-6</t>
  </si>
  <si>
    <t>Corbiere and Sons Contracting1161420220227-6Operator - Intermdiate  - After Jan 1011770</t>
  </si>
  <si>
    <t>Corbiere and Sons Contracting1161420220227-6Operator - Intermdiate  - After Jan 1011770INV #165</t>
  </si>
  <si>
    <t>Corbiere and Sons Contracting1161420220227-6L.O.A.1210</t>
  </si>
  <si>
    <t>Corbiere and Sons Contracting1161420220227-6L.O.A.1210INV #165</t>
  </si>
  <si>
    <t>Corbiere and Sons Contracting1161420220227-6Pickup w/ plow and sander11880</t>
  </si>
  <si>
    <t>Corbiere and Sons Contracting1161420220227-6Pickup w/ plow and sander11880INV #165</t>
  </si>
  <si>
    <t>20220227-5</t>
  </si>
  <si>
    <t>Corbiere and Sons Contracting1161320220227-5Operator - Principle - After Jan 1012900</t>
  </si>
  <si>
    <t>Corbiere and Sons Contracting1161320220227-5Operator - Principle - After Jan 1012900INV #165</t>
  </si>
  <si>
    <t>Corbiere and Sons Contracting1161320220227-5L.O.A.1210</t>
  </si>
  <si>
    <t>Corbiere and Sons Contracting1161320220227-5L.O.A.1210INV #165</t>
  </si>
  <si>
    <t>Corbiere and Sons Contracting1161320220227-5Pickup w/ plow and sander12960</t>
  </si>
  <si>
    <t>Corbiere and Sons Contracting1161320220227-5Pickup w/ plow and sander12960INV #165</t>
  </si>
  <si>
    <t>20220227-4</t>
  </si>
  <si>
    <t>Corbiere and Sons Contracting1161220220227-4Operator - Principle - After Jan 106450</t>
  </si>
  <si>
    <t>Corbiere and Sons Contracting1161220220227-4Operator - Principle - After Jan 106450INV #165</t>
  </si>
  <si>
    <t>Corbiere and Sons Contracting1161220220227-4Grader - Cat 12 to 14 or equal- After Jan 106761.88</t>
  </si>
  <si>
    <t>Corbiere and Sons Contracting1161220220227-4Grader - Cat 12 to 14 or equal- After Jan 106761.88INV #165</t>
  </si>
  <si>
    <t>20220227-3</t>
  </si>
  <si>
    <t>Corbiere and Sons Contracting1161120220227-3Driver - AZ - After Jan 1011770</t>
  </si>
  <si>
    <t>Corbiere and Sons Contracting1161120220227-3Driver - AZ - After Jan 1011770INV #165</t>
  </si>
  <si>
    <t>Corbiere and Sons Contracting1161120220227-3Operator - Principle - After Jan 105375</t>
  </si>
  <si>
    <t>Corbiere and Sons Contracting1161120220227-3Operator - Principle - After Jan 105375INV #165</t>
  </si>
  <si>
    <t>Corbiere and Sons Contracting1161120220227-3Operator - Principle - After Jan 1011825</t>
  </si>
  <si>
    <t>Corbiere and Sons Contracting1161120220227-3Operator - Principle - After Jan 1011825INV #165</t>
  </si>
  <si>
    <t>Corbiere and Sons Contracting1161120220227-3L.O.A.3630</t>
  </si>
  <si>
    <t>Corbiere and Sons Contracting1161120220227-3L.O.A.3630INV #165</t>
  </si>
  <si>
    <t>Corbiere and Sons Contracting1161120220227-3Tractor Trailer - 60 Ton- After Jan 10111346.29</t>
  </si>
  <si>
    <t>Corbiere and Sons Contracting1161120220227-3Tractor Trailer - 60 Ton- After Jan 10111346.29INV #165</t>
  </si>
  <si>
    <t>Corbiere and Sons Contracting1161120220227-3Light Truck - Pick up- After Jan 101243.75</t>
  </si>
  <si>
    <t>Corbiere and Sons Contracting1161120220227-3Light Truck - Pick up- After Jan 101243.75INV #165</t>
  </si>
  <si>
    <t>Corbiere and Sons Contracting1161120220227-3Grader - Cat 12 to 14 or equal- After Jan 10101269.8</t>
  </si>
  <si>
    <t>Corbiere and Sons Contracting1161120220227-3Grader - Cat 12 to 14 or equal- After Jan 10101269.8INV #165</t>
  </si>
  <si>
    <t>Corbiere and Sons Contracting1161120220227-3Dozer D6 or equal- After Jan 103394.44</t>
  </si>
  <si>
    <t>Corbiere and Sons Contracting1161120220227-3Dozer D6 or equal- After Jan 103394.44INV #165</t>
  </si>
  <si>
    <t>20220226-5</t>
  </si>
  <si>
    <t>Corbiere and Sons Contracting1160920220226-5L.O.A.1210</t>
  </si>
  <si>
    <t>Corbiere and Sons Contracting1160920220226-5L.O.A.1210INV #165</t>
  </si>
  <si>
    <t>Corbiere and Sons Contracting1160920220226-5Pickup w/ plow and sander11880</t>
  </si>
  <si>
    <t>Corbiere and Sons Contracting1160920220226-5Pickup w/ plow and sander11880INV #165</t>
  </si>
  <si>
    <t>20220226-4</t>
  </si>
  <si>
    <t>Corbiere and Sons Contracting1160820220226-4Operator - Principle - After Jan 105375</t>
  </si>
  <si>
    <t>Corbiere and Sons Contracting1160820220226-4Operator - Principle - After Jan 105375INV #165</t>
  </si>
  <si>
    <t>Corbiere and Sons Contracting1160820220226-4Grader - Cat 12 to 14 or equal- After Jan 105634.9</t>
  </si>
  <si>
    <t>Corbiere and Sons Contracting1160820220226-4Grader - Cat 12 to 14 or equal- After Jan 105634.9INV #165</t>
  </si>
  <si>
    <t>20220226-3</t>
  </si>
  <si>
    <t>Corbiere and Sons Contracting1160720220226-3Driver - AZ - After Jan 106420</t>
  </si>
  <si>
    <t>Corbiere and Sons Contracting1160720220226-3Driver - AZ - After Jan 106420INV #165</t>
  </si>
  <si>
    <t>Corbiere and Sons Contracting1160720220226-3Operator - Principle - After Jan 1013975</t>
  </si>
  <si>
    <t>Corbiere and Sons Contracting1160720220226-3Operator - Principle - After Jan 1013975INV #165</t>
  </si>
  <si>
    <t>Corbiere and Sons Contracting1160720220226-3Operator - Principle - After Jan 109675</t>
  </si>
  <si>
    <t>Corbiere and Sons Contracting1160720220226-3Operator - Principle - After Jan 109675INV #165</t>
  </si>
  <si>
    <t>Corbiere and Sons Contracting1160720220226-3Operator - Principle - After Jan 106450</t>
  </si>
  <si>
    <t>Corbiere and Sons Contracting1160720220226-3Operator - Principle - After Jan 106450INV #165</t>
  </si>
  <si>
    <t>Corbiere and Sons Contracting1160720220226-3L.O.A.3630</t>
  </si>
  <si>
    <t>Corbiere and Sons Contracting1160720220226-3L.O.A.3630INV #165</t>
  </si>
  <si>
    <t>Corbiere and Sons Contracting1160720220226-3Pickup w/ plow and sander9720</t>
  </si>
  <si>
    <t>Corbiere and Sons Contracting1160720220226-3Pickup w/ plow and sander9720INV #165</t>
  </si>
  <si>
    <t>Corbiere and Sons Contracting1160720220226-3Tractor Trailer - 60 Ton- After Jan 106734.34</t>
  </si>
  <si>
    <t>Corbiere and Sons Contracting1160720220226-3Tractor Trailer - 60 Ton- After Jan 106734.34INV #165</t>
  </si>
  <si>
    <t>Corbiere and Sons Contracting1160720220226-3Light Truck - Pick up- After Jan 101243.75</t>
  </si>
  <si>
    <t>Corbiere and Sons Contracting1160720220226-3Light Truck - Pick up- After Jan 101243.75INV #165</t>
  </si>
  <si>
    <t>Corbiere and Sons Contracting1160720220226-3Grader - Cat 12 to 14 or equal- After Jan 104507.92</t>
  </si>
  <si>
    <t>Corbiere and Sons Contracting1160720220226-3Grader - Cat 12 to 14 or equal- After Jan 104507.92INV #165</t>
  </si>
  <si>
    <t>Corbiere and Sons Contracting1160720220226-3Dozer D6 or equal- After Jan 10121577.76</t>
  </si>
  <si>
    <t>Corbiere and Sons Contracting1160720220226-3Dozer D6 or equal- After Jan 10121577.76INV #165</t>
  </si>
  <si>
    <t>20220225-6</t>
  </si>
  <si>
    <t>Corbiere and Sons Contracting1160520220225-6L.O.A.1210</t>
  </si>
  <si>
    <t>Corbiere and Sons Contracting1160520220225-6L.O.A.1210INV #165</t>
  </si>
  <si>
    <t>Corbiere and Sons Contracting1160520220225-6Pickup w/ plow and sander11880</t>
  </si>
  <si>
    <t>Corbiere and Sons Contracting1160520220225-6Pickup w/ plow and sander11880INV #165</t>
  </si>
  <si>
    <t>20220225-5</t>
  </si>
  <si>
    <t>Corbiere and Sons Contracting1160420220225-5Operator - Principle - After Jan 1010750</t>
  </si>
  <si>
    <t>Corbiere and Sons Contracting1160420220225-5Operator - Principle - After Jan 1010750INV #165</t>
  </si>
  <si>
    <t>Corbiere and Sons Contracting1160420220225-5L.O.A.1210</t>
  </si>
  <si>
    <t>Corbiere and Sons Contracting1160420220225-5L.O.A.1210INV #165</t>
  </si>
  <si>
    <t>Corbiere and Sons Contracting1160420220225-5Light Truck - Pick up- After Jan 101243.75</t>
  </si>
  <si>
    <t>Corbiere and Sons Contracting1160420220225-5Light Truck - Pick up- After Jan 101243.75INV #165</t>
  </si>
  <si>
    <t>Corbiere and Sons Contracting1160420220225-5Grader - Cat 12 to 14 or equal- After Jan 1091142.82</t>
  </si>
  <si>
    <t>Corbiere and Sons Contracting1160420220225-5Grader - Cat 12 to 14 or equal- After Jan 1091142.82INV #165</t>
  </si>
  <si>
    <t>20220225-4</t>
  </si>
  <si>
    <t>Corbiere and Sons Contracting1160320220225-4Operator - Principle - After Jan 1011825</t>
  </si>
  <si>
    <t>Corbiere and Sons Contracting1160320220225-4Operator - Principle - After Jan 1011825INV #165</t>
  </si>
  <si>
    <t>Corbiere and Sons Contracting1160320220225-4L.O.A.1210</t>
  </si>
  <si>
    <t>Corbiere and Sons Contracting1160320220225-4L.O.A.1210INV #165</t>
  </si>
  <si>
    <t>Corbiere and Sons Contracting1160320220225-4Light Truck - Pick up- After Jan 101243.75</t>
  </si>
  <si>
    <t>Corbiere and Sons Contracting1160320220225-4Light Truck - Pick up- After Jan 101243.75INV #165</t>
  </si>
  <si>
    <t>Corbiere and Sons Contracting1160320220225-4Grader - Cat 12 to 14 or equal- After Jan 1081015.84</t>
  </si>
  <si>
    <t>Corbiere and Sons Contracting1160320220225-4Grader - Cat 12 to 14 or equal- After Jan 1081015.84INV #165</t>
  </si>
  <si>
    <t>20220225-3</t>
  </si>
  <si>
    <t>Corbiere and Sons Contracting1160220220225-3Operator - Principle - After Jan 1012900</t>
  </si>
  <si>
    <t>Corbiere and Sons Contracting1160220220225-3Operator - Principle - After Jan 1012900INV #165</t>
  </si>
  <si>
    <t>Corbiere and Sons Contracting1160220220225-3Operator - Principle - After Jan 1011825</t>
  </si>
  <si>
    <t>Corbiere and Sons Contracting1160220220225-3Operator - Principle - After Jan 1011825INV #165</t>
  </si>
  <si>
    <t>Corbiere and Sons Contracting1160220220225-3L.O.A.2420</t>
  </si>
  <si>
    <t>Corbiere and Sons Contracting1160220220225-3L.O.A.2420INV #165</t>
  </si>
  <si>
    <t>Corbiere and Sons Contracting1160220220225-3Pickup w/ plow and sander12960</t>
  </si>
  <si>
    <t>Corbiere and Sons Contracting1160220220225-3Pickup w/ plow and sander12960INV #165</t>
  </si>
  <si>
    <t>Corbiere and Sons Contracting1160220220225-3Light Truck - Pick up- After Jan 101243.75</t>
  </si>
  <si>
    <t>Corbiere and Sons Contracting1160220220225-3Light Truck - Pick up- After Jan 101243.75INV #165</t>
  </si>
  <si>
    <t>Corbiere and Sons Contracting1160220220225-3Dozer D6 or equal- After Jan 10101314.8</t>
  </si>
  <si>
    <t>Corbiere and Sons Contracting1160220220225-3Dozer D6 or equal- After Jan 10101314.8INV #165</t>
  </si>
  <si>
    <t>20220224-7</t>
  </si>
  <si>
    <t>Corbiere and Sons Contracting1160020220224-7Driver - AZ - After Jan 1012840</t>
  </si>
  <si>
    <t>Corbiere and Sons Contracting1160020220224-7Driver - AZ - After Jan 1012840INV #165</t>
  </si>
  <si>
    <t>Corbiere and Sons Contracting1160020220224-7Operator - Principle - After Jan 1012900</t>
  </si>
  <si>
    <t>Corbiere and Sons Contracting1160020220224-7Operator - Principle - After Jan 1012900INV #165</t>
  </si>
  <si>
    <t>Corbiere and Sons Contracting1160020220224-7Operator - Principle - After Jan 106450</t>
  </si>
  <si>
    <t>Corbiere and Sons Contracting1160020220224-7Operator - Principle - After Jan 106450INV #165</t>
  </si>
  <si>
    <t>Corbiere and Sons Contracting1160020220224-7L.O.A.2420</t>
  </si>
  <si>
    <t>Corbiere and Sons Contracting1160020220224-7L.O.A.2420INV #165</t>
  </si>
  <si>
    <t>Corbiere and Sons Contracting1160020220224-7Pickup w/ plow and sander12960</t>
  </si>
  <si>
    <t>Corbiere and Sons Contracting1160020220224-7Pickup w/ plow and sander12960INV #165</t>
  </si>
  <si>
    <t>Corbiere and Sons Contracting1160020220224-7Tractor Trailer - 60 Ton- After Jan 10121468.68</t>
  </si>
  <si>
    <t>Corbiere and Sons Contracting1160020220224-7Tractor Trailer - 60 Ton- After Jan 10121468.68INV #165</t>
  </si>
  <si>
    <t>Corbiere and Sons Contracting1160020220224-7Dozer D6 or equal- After Jan 104525.92</t>
  </si>
  <si>
    <t>Corbiere and Sons Contracting1160020220224-7Dozer D6 or equal- After Jan 104525.92INV #165</t>
  </si>
  <si>
    <t>20220224-6</t>
  </si>
  <si>
    <t>Corbiere and Sons Contracting1159920220224-6L.O.A.1210</t>
  </si>
  <si>
    <t>Corbiere and Sons Contracting1159920220224-6L.O.A.1210INV #165</t>
  </si>
  <si>
    <t>Corbiere and Sons Contracting1159920220224-6Pickup w/ plow and sander11880</t>
  </si>
  <si>
    <t>Corbiere and Sons Contracting1159920220224-6Pickup w/ plow and sander11880INV #165</t>
  </si>
  <si>
    <t>20220224-5</t>
  </si>
  <si>
    <t>Corbiere and Sons Contracting1159820220224-5Operator - Principle - After Jan 1011825</t>
  </si>
  <si>
    <t>Corbiere and Sons Contracting1159820220224-5Operator - Principle - After Jan 1011825INV #165</t>
  </si>
  <si>
    <t>Corbiere and Sons Contracting1159820220224-5L.O.A.1210</t>
  </si>
  <si>
    <t>Corbiere and Sons Contracting1159820220224-5L.O.A.1210INV #165</t>
  </si>
  <si>
    <t>Corbiere and Sons Contracting1159820220224-5Light Truck - Pick up- After Jan 101243.75</t>
  </si>
  <si>
    <t>Corbiere and Sons Contracting1159820220224-5Light Truck - Pick up- After Jan 101243.75INV #165</t>
  </si>
  <si>
    <t>Corbiere and Sons Contracting1159820220224-5Grader - Cat 12 to 14 or equal- After Jan 105634.9</t>
  </si>
  <si>
    <t>Corbiere and Sons Contracting1159820220224-5Grader - Cat 12 to 14 or equal- After Jan 105634.9INV #165</t>
  </si>
  <si>
    <t>Corbiere and Sons Contracting1159820220224-5Dozer D6 or equal- After Jan 104525.92</t>
  </si>
  <si>
    <t>Corbiere and Sons Contracting1159820220224-5Dozer D6 or equal- After Jan 104525.92INV #165</t>
  </si>
  <si>
    <t>20220224-4</t>
  </si>
  <si>
    <t>Corbiere and Sons Contracting1159720220224-4Operator - Principle - After Jan 1011825</t>
  </si>
  <si>
    <t>Corbiere and Sons Contracting1159720220224-4Operator - Principle - After Jan 1011825INV #165</t>
  </si>
  <si>
    <t>Corbiere and Sons Contracting1159720220224-4L.O.A.1210</t>
  </si>
  <si>
    <t>Corbiere and Sons Contracting1159720220224-4L.O.A.1210INV #165</t>
  </si>
  <si>
    <t>Corbiere and Sons Contracting1159720220224-4Light Truck - Pick up- After Jan 101243.75</t>
  </si>
  <si>
    <t>Corbiere and Sons Contracting1159720220224-4Light Truck - Pick up- After Jan 101243.75INV #165</t>
  </si>
  <si>
    <t>Corbiere and Sons Contracting1159720220224-4Grader - Cat 12 to 14 or equal- After Jan 10101269.8</t>
  </si>
  <si>
    <t>Corbiere and Sons Contracting1159720220224-4Grader - Cat 12 to 14 or equal- After Jan 10101269.8INV #165</t>
  </si>
  <si>
    <t>20220224-3</t>
  </si>
  <si>
    <t>Corbiere and Sons Contracting1159620220224-3Operator - Principle - After Jan 105375</t>
  </si>
  <si>
    <t>Corbiere and Sons Contracting1159620220224-3Operator - Principle - After Jan 105375INV #165</t>
  </si>
  <si>
    <t>Corbiere and Sons Contracting1159620220224-3L.O.A.1210</t>
  </si>
  <si>
    <t>Corbiere and Sons Contracting1159620220224-3L.O.A.1210INV #165</t>
  </si>
  <si>
    <t>Corbiere and Sons Contracting1159620220224-3Light Truck - Pick up- After Jan 101243.75</t>
  </si>
  <si>
    <t>Corbiere and Sons Contracting1159620220224-3Light Truck - Pick up- After Jan 101243.75INV #165</t>
  </si>
  <si>
    <t>Corbiere and Sons Contracting1159620220224-3Grader - Cat 12 to 14 or equal- After Jan 105634.9</t>
  </si>
  <si>
    <t>Corbiere and Sons Contracting1159620220224-3Grader - Cat 12 to 14 or equal- After Jan 105634.9INV #165</t>
  </si>
  <si>
    <t>20220223-7</t>
  </si>
  <si>
    <t>Corbiere and Sons Contracting1159320220223-7Operator - Principle - After Jan 1012900</t>
  </si>
  <si>
    <t>Corbiere and Sons Contracting1159320220223-7Operator - Principle - After Jan 1012900INV #165</t>
  </si>
  <si>
    <t>Corbiere and Sons Contracting1159320220223-7L.O.A.1210</t>
  </si>
  <si>
    <t>Corbiere and Sons Contracting1159320220223-7L.O.A.1210INV #165</t>
  </si>
  <si>
    <t>Corbiere and Sons Contracting1159320220223-7Pickup w/ plow and sander12960</t>
  </si>
  <si>
    <t>Corbiere and Sons Contracting1159320220223-7Pickup w/ plow and sander12960INV #165</t>
  </si>
  <si>
    <t>20220223-6</t>
  </si>
  <si>
    <t>Corbiere and Sons Contracting1159220220223-6Operator - Intermdiate  - After Jan 1011770</t>
  </si>
  <si>
    <t>Corbiere and Sons Contracting1159220220223-6Operator - Intermdiate  - After Jan 1011770INV #165</t>
  </si>
  <si>
    <t>Corbiere and Sons Contracting1159220220223-6L.O.A.1210</t>
  </si>
  <si>
    <t>Corbiere and Sons Contracting1159220220223-6L.O.A.1210INV #165</t>
  </si>
  <si>
    <t>Corbiere and Sons Contracting1159220220223-6Pickup w/ plow and sander11880</t>
  </si>
  <si>
    <t>Corbiere and Sons Contracting1159220220223-6Pickup w/ plow and sander11880INV #165</t>
  </si>
  <si>
    <t>20220223-5</t>
  </si>
  <si>
    <t>Corbiere and Sons Contracting1159120220223-5Operator - Principle - After Jan 1013.51012.5</t>
  </si>
  <si>
    <t>Corbiere and Sons Contracting1159120220223-5Operator - Principle - After Jan 1013.51012.5INV #165</t>
  </si>
  <si>
    <t>Corbiere and Sons Contracting1159120220223-5L.O.A.1210</t>
  </si>
  <si>
    <t>Corbiere and Sons Contracting1159120220223-5L.O.A.1210INV #165</t>
  </si>
  <si>
    <t>Corbiere and Sons Contracting1159120220223-5Light Truck - Pick up- After Jan 101243.75</t>
  </si>
  <si>
    <t>Corbiere and Sons Contracting1159120220223-5Light Truck - Pick up- After Jan 101243.75INV #165</t>
  </si>
  <si>
    <t>Corbiere and Sons Contracting1159120220223-5Grader - Cat 12 to 14 or equal- After Jan 1012.51587.25</t>
  </si>
  <si>
    <t>Corbiere and Sons Contracting1159120220223-5Grader - Cat 12 to 14 or equal- After Jan 1012.51587.25INV #165</t>
  </si>
  <si>
    <t>20220223-4</t>
  </si>
  <si>
    <t>Corbiere and Sons Contracting1159020220223-4Operator - Principle - After Jan 103225</t>
  </si>
  <si>
    <t>Corbiere and Sons Contracting1159020220223-4Operator - Principle - After Jan 103225INV #165</t>
  </si>
  <si>
    <t>Corbiere and Sons Contracting1159020220223-4L.O.A.1210</t>
  </si>
  <si>
    <t>Corbiere and Sons Contracting1159020220223-4L.O.A.1210INV #165</t>
  </si>
  <si>
    <t>Corbiere and Sons Contracting1159020220223-4Light Truck - Pick up- After Jan 101243.75</t>
  </si>
  <si>
    <t>Corbiere and Sons Contracting1159020220223-4Light Truck - Pick up- After Jan 101243.75INV #165</t>
  </si>
  <si>
    <t>Corbiere and Sons Contracting1159020220223-4Grader - Cat 12 to 14 or equal- After Jan 103380.94</t>
  </si>
  <si>
    <t>Corbiere and Sons Contracting1159020220223-4Grader - Cat 12 to 14 or equal- After Jan 103380.94INV #165</t>
  </si>
  <si>
    <t>20220223-3</t>
  </si>
  <si>
    <t>Corbiere and Sons Contracting1158920220223-3Operator - Principle - After Jan 1011825</t>
  </si>
  <si>
    <t>Corbiere and Sons Contracting1158920220223-3Operator - Principle - After Jan 1011825INV #165</t>
  </si>
  <si>
    <t>Corbiere and Sons Contracting1158920220223-3L.O.A.1210</t>
  </si>
  <si>
    <t>Corbiere and Sons Contracting1158920220223-3L.O.A.1210INV #165</t>
  </si>
  <si>
    <t>Corbiere and Sons Contracting1158920220223-3Light Truck - Pick up- After Jan 101243.75</t>
  </si>
  <si>
    <t>Corbiere and Sons Contracting1158920220223-3Light Truck - Pick up- After Jan 101243.75INV #165</t>
  </si>
  <si>
    <t>Corbiere and Sons Contracting1158920220223-3Grader - Cat 12 to 14 or equal- After Jan 10101269.8</t>
  </si>
  <si>
    <t>Corbiere and Sons Contracting1158920220223-3Grader - Cat 12 to 14 or equal- After Jan 10101269.8INV #165</t>
  </si>
  <si>
    <t>20220222-6</t>
  </si>
  <si>
    <t>Corbiere and Sons Contracting1158720220222-6Operator - Intermdiate  - After Jan 1011770</t>
  </si>
  <si>
    <t>Corbiere and Sons Contracting1158720220222-6Operator - Intermdiate  - After Jan 1011770INV #165</t>
  </si>
  <si>
    <t>Corbiere and Sons Contracting1158720220222-6L.O.A.1210</t>
  </si>
  <si>
    <t>Corbiere and Sons Contracting1158720220222-6L.O.A.1210INV #165</t>
  </si>
  <si>
    <t>Corbiere and Sons Contracting1158720220222-6Pickup w/ plow and sander11880</t>
  </si>
  <si>
    <t>Corbiere and Sons Contracting1158720220222-6Pickup w/ plow and sander11880INV #165</t>
  </si>
  <si>
    <t>20220222-5</t>
  </si>
  <si>
    <t>Corbiere and Sons Contracting1158620220222-5Operator - Principle - After Jan 1011825</t>
  </si>
  <si>
    <t>Corbiere and Sons Contracting1158620220222-5Operator - Principle - After Jan 1011825INV #165</t>
  </si>
  <si>
    <t>Corbiere and Sons Contracting1158620220222-5Operator - Principle - After Jan 106450</t>
  </si>
  <si>
    <t>Corbiere and Sons Contracting1158620220222-5Operator - Principle - After Jan 106450INV #165</t>
  </si>
  <si>
    <t>Corbiere and Sons Contracting1158620220222-5L.O.A.3630</t>
  </si>
  <si>
    <t>Corbiere and Sons Contracting1158620220222-5L.O.A.3630INV #165</t>
  </si>
  <si>
    <t>Corbiere and Sons Contracting1158620220222-5Pickup w/ plow and sander11880</t>
  </si>
  <si>
    <t>Corbiere and Sons Contracting1158620220222-5Pickup w/ plow and sander11880INV #165</t>
  </si>
  <si>
    <t>Corbiere and Sons Contracting1158620220222-5Light Truck - Pick up- After Jan 101243.75</t>
  </si>
  <si>
    <t>Corbiere and Sons Contracting1158620220222-5Light Truck - Pick up- After Jan 101243.75INV #165</t>
  </si>
  <si>
    <t>Corbiere and Sons Contracting1158620220222-5Grader - Cat 12 to 14 or equal- After Jan 103380.94</t>
  </si>
  <si>
    <t>Corbiere and Sons Contracting1158620220222-5Grader - Cat 12 to 14 or equal- After Jan 103380.94INV #165</t>
  </si>
  <si>
    <t>Corbiere and Sons Contracting1158620220222-5Dozer D6 or equal- After Jan 10101314.8</t>
  </si>
  <si>
    <t>Corbiere and Sons Contracting1158620220222-5Dozer D6 or equal- After Jan 10101314.8INV #165</t>
  </si>
  <si>
    <t>20220222-4</t>
  </si>
  <si>
    <t>WAM Activities Del Lake</t>
  </si>
  <si>
    <t>Corbiere and Sons Contracting1158520220222-4Operator - Principle - After Jan 1011825</t>
  </si>
  <si>
    <t>Corbiere and Sons Contracting1158520220222-4Operator - Principle - After Jan 1011825INV #165</t>
  </si>
  <si>
    <t>Corbiere and Sons Contracting1158520220222-4L.O.A.1210</t>
  </si>
  <si>
    <t>Corbiere and Sons Contracting1158520220222-4L.O.A.1210INV #165</t>
  </si>
  <si>
    <t>Corbiere and Sons Contracting1158520220222-4Light Truck - Pick up- After Jan 101243.75</t>
  </si>
  <si>
    <t>Corbiere and Sons Contracting1158520220222-4Light Truck - Pick up- After Jan 101243.75INV #165</t>
  </si>
  <si>
    <t>Corbiere and Sons Contracting1158520220222-4Grader - Cat 12 to 14 or equal- After Jan 10101269.8</t>
  </si>
  <si>
    <t>Corbiere and Sons Contracting1158520220222-4Grader - Cat 12 to 14 or equal- After Jan 10101269.8INV #165</t>
  </si>
  <si>
    <t>20220222-3</t>
  </si>
  <si>
    <t>Corbiere and Sons Contracting1158420220222-3Operator - Principle - After Jan 1011825</t>
  </si>
  <si>
    <t>Corbiere and Sons Contracting1158420220222-3Operator - Principle - After Jan 1011825INV #165</t>
  </si>
  <si>
    <t>Corbiere and Sons Contracting1158420220222-3L.O.A.1210</t>
  </si>
  <si>
    <t>Corbiere and Sons Contracting1158420220222-3L.O.A.1210INV #165</t>
  </si>
  <si>
    <t>Corbiere and Sons Contracting1158420220222-3Light Truck - Pick up- After Jan 101243.75</t>
  </si>
  <si>
    <t>Corbiere and Sons Contracting1158420220222-3Light Truck - Pick up- After Jan 101243.75INV #165</t>
  </si>
  <si>
    <t>Corbiere and Sons Contracting1158420220222-3Grader - Cat 12 to 14 or equal- After Jan 10101269.8</t>
  </si>
  <si>
    <t>Corbiere and Sons Contracting1158420220222-3Grader - Cat 12 to 14 or equal- After Jan 10101269.8INV #165</t>
  </si>
  <si>
    <t>20220221-8</t>
  </si>
  <si>
    <t>Corbiere and Sons Contracting1158220220221-8Operator - Principle - After Jan 1012900</t>
  </si>
  <si>
    <t>Corbiere and Sons Contracting1158220220221-8Operator - Principle - After Jan 1012900INV #165</t>
  </si>
  <si>
    <t>Corbiere and Sons Contracting1158220220221-8L.O.A.1210</t>
  </si>
  <si>
    <t>Corbiere and Sons Contracting1158220220221-8L.O.A.1210INV #165</t>
  </si>
  <si>
    <t>Corbiere and Sons Contracting1158220220221-8Pickup w/ plow and sander12960</t>
  </si>
  <si>
    <t>Corbiere and Sons Contracting1158220220221-8Pickup w/ plow and sander12960INV #165</t>
  </si>
  <si>
    <t>20220221-7</t>
  </si>
  <si>
    <t>Corbiere and Sons Contracting1158120220221-7Operator - Intermdiate  - After Jan 1011770</t>
  </si>
  <si>
    <t>Corbiere and Sons Contracting1158120220221-7Operator - Intermdiate  - After Jan 1011770INV #165</t>
  </si>
  <si>
    <t>Corbiere and Sons Contracting1158120220221-7L.O.A.1210</t>
  </si>
  <si>
    <t>Corbiere and Sons Contracting1158120220221-7L.O.A.1210INV #165</t>
  </si>
  <si>
    <t>Corbiere and Sons Contracting1158120220221-7Pickup w/ plow and sander11880</t>
  </si>
  <si>
    <t>Corbiere and Sons Contracting1158120220221-7Pickup w/ plow and sander11880INV #165</t>
  </si>
  <si>
    <t>20220221-5</t>
  </si>
  <si>
    <t>Corbiere and Sons Contracting1157920220221-5Operator - Principle - After Jan 1011825</t>
  </si>
  <si>
    <t>Corbiere and Sons Contracting1157920220221-5Operator - Principle - After Jan 1011825INV #165</t>
  </si>
  <si>
    <t>Corbiere and Sons Contracting1157920220221-5L.O.A.1210</t>
  </si>
  <si>
    <t>Corbiere and Sons Contracting1157920220221-5L.O.A.1210INV #165</t>
  </si>
  <si>
    <t>Corbiere and Sons Contracting1157920220221-5Light Truck - Pick up- After Jan 101243.75</t>
  </si>
  <si>
    <t>Corbiere and Sons Contracting1157920220221-5Light Truck - Pick up- After Jan 101243.75INV #165</t>
  </si>
  <si>
    <t>Corbiere and Sons Contracting1157920220221-5Grader - Cat 12 to 14 or equal- After Jan 107888.86</t>
  </si>
  <si>
    <t>Corbiere and Sons Contracting1157920220221-5Grader - Cat 12 to 14 or equal- After Jan 107888.86INV #165</t>
  </si>
  <si>
    <t>20220221-4</t>
  </si>
  <si>
    <t>Corbiere and Sons Contracting1157820220221-4Operator - Principle - After Jan 1011825</t>
  </si>
  <si>
    <t>Corbiere and Sons Contracting1157820220221-4Operator - Principle - After Jan 1011825INV #165</t>
  </si>
  <si>
    <t>Corbiere and Sons Contracting1157820220221-4L.O.A.1210</t>
  </si>
  <si>
    <t>Corbiere and Sons Contracting1157820220221-4L.O.A.1210INV #165</t>
  </si>
  <si>
    <t>Corbiere and Sons Contracting1157820220221-4Light Truck - Pick up- After Jan 101243.75</t>
  </si>
  <si>
    <t>Corbiere and Sons Contracting1157820220221-4Light Truck - Pick up- After Jan 101243.75INV #165</t>
  </si>
  <si>
    <t>Corbiere and Sons Contracting1157820220221-4Grader - Cat 12 to 14 or equal- After Jan 10101269.8</t>
  </si>
  <si>
    <t>Corbiere and Sons Contracting1157820220221-4Grader - Cat 12 to 14 or equal- After Jan 10101269.8INV #165</t>
  </si>
  <si>
    <t>20220221-3</t>
  </si>
  <si>
    <t>Corbiere and Sons Contracting1157720220221-3Operator - Principle - After Jan 1011825</t>
  </si>
  <si>
    <t>Corbiere and Sons Contracting1157720220221-3Operator - Principle - After Jan 1011825INV #165</t>
  </si>
  <si>
    <t>Corbiere and Sons Contracting1157720220221-3L.O.A.1210</t>
  </si>
  <si>
    <t>Corbiere and Sons Contracting1157720220221-3L.O.A.1210INV #165</t>
  </si>
  <si>
    <t>Corbiere and Sons Contracting1157720220221-3Light Truck - Pick up- After Jan 101243.75</t>
  </si>
  <si>
    <t>Corbiere and Sons Contracting1157720220221-3Light Truck - Pick up- After Jan 101243.75INV #165</t>
  </si>
  <si>
    <t>Corbiere and Sons Contracting1157720220221-3Grader - Cat 12 to 14 or equal- After Jan 10101269.8</t>
  </si>
  <si>
    <t>Corbiere and Sons Contracting1157720220221-3Grader - Cat 12 to 14 or equal- After Jan 10101269.8INV #165</t>
  </si>
  <si>
    <t>20220220-7</t>
  </si>
  <si>
    <t>Corbiere and Sons Contracting1157420220220-7Operator - Intermdiate  - After Jan 1011770</t>
  </si>
  <si>
    <t>Corbiere and Sons Contracting1157420220220-7Operator - Intermdiate  - After Jan 1011770INV #165</t>
  </si>
  <si>
    <t>Corbiere and Sons Contracting1157420220220-7L.O.A.1210</t>
  </si>
  <si>
    <t>Corbiere and Sons Contracting1157420220220-7L.O.A.1210INV #165</t>
  </si>
  <si>
    <t>Corbiere and Sons Contracting1157420220220-7Pickup w/ plow and sander11880</t>
  </si>
  <si>
    <t>Corbiere and Sons Contracting1157420220220-7Pickup w/ plow and sander11880INV #165</t>
  </si>
  <si>
    <t>20220220-5</t>
  </si>
  <si>
    <t>Corbiere and Sons Contracting1157220220220-5Operator - Principle - After Jan 105375</t>
  </si>
  <si>
    <t>Corbiere and Sons Contracting1157220220220-5Operator - Principle - After Jan 105375INV #165</t>
  </si>
  <si>
    <t>Corbiere and Sons Contracting1157220220220-5L.O.A.1210</t>
  </si>
  <si>
    <t>Corbiere and Sons Contracting1157220220220-5L.O.A.1210INV #165</t>
  </si>
  <si>
    <t>Corbiere and Sons Contracting1157220220220-5Light Truck - Pick up- After Jan 101243.75</t>
  </si>
  <si>
    <t>Corbiere and Sons Contracting1157220220220-5Light Truck - Pick up- After Jan 101243.75INV #165</t>
  </si>
  <si>
    <t>Corbiere and Sons Contracting1157220220220-5Grader - Cat 12 to 14 or equal- After Jan 104507.92</t>
  </si>
  <si>
    <t>Corbiere and Sons Contracting1157220220220-5Grader - Cat 12 to 14 or equal- After Jan 104507.92INV #165</t>
  </si>
  <si>
    <t>20220220-4</t>
  </si>
  <si>
    <t>Corbiere and Sons Contracting1157120220220-4Operator - Principle - After Jan 1011825</t>
  </si>
  <si>
    <t>Corbiere and Sons Contracting1157120220220-4Operator - Principle - After Jan 1011825INV #165</t>
  </si>
  <si>
    <t>Corbiere and Sons Contracting1157120220220-4L.O.A.1210</t>
  </si>
  <si>
    <t>Corbiere and Sons Contracting1157120220220-4L.O.A.1210INV #165</t>
  </si>
  <si>
    <t>Corbiere and Sons Contracting1157120220220-4Light Truck - Pick up- After Jan 101243.75</t>
  </si>
  <si>
    <t>Corbiere and Sons Contracting1157120220220-4Light Truck - Pick up- After Jan 101243.75INV #165</t>
  </si>
  <si>
    <t>Corbiere and Sons Contracting1157120220220-4Grader - Cat 12 to 14 or equal- After Jan 10101269.8</t>
  </si>
  <si>
    <t>Corbiere and Sons Contracting1157120220220-4Grader - Cat 12 to 14 or equal- After Jan 10101269.8INV #165</t>
  </si>
  <si>
    <t>20220220-3</t>
  </si>
  <si>
    <t>Corbiere and Sons Contracting1157020220220-3Operator - Principle - After Jan 1011825</t>
  </si>
  <si>
    <t>Corbiere and Sons Contracting1157020220220-3Operator - Principle - After Jan 1011825INV #165</t>
  </si>
  <si>
    <t>Corbiere and Sons Contracting1157020220220-3L.O.A.1210</t>
  </si>
  <si>
    <t>Corbiere and Sons Contracting1157020220220-3L.O.A.1210INV #165</t>
  </si>
  <si>
    <t>Corbiere and Sons Contracting1157020220220-3Light Truck - Pick up- After Jan 101243.75</t>
  </si>
  <si>
    <t>Corbiere and Sons Contracting1157020220220-3Light Truck - Pick up- After Jan 101243.75INV #165</t>
  </si>
  <si>
    <t>Corbiere and Sons Contracting1157020220220-3Grader - Cat 12 to 14 or equal- After Jan 10101269.8</t>
  </si>
  <si>
    <t>Corbiere and Sons Contracting1157020220220-3Grader - Cat 12 to 14 or equal- After Jan 10101269.8INV #165</t>
  </si>
  <si>
    <t>20220219-8</t>
  </si>
  <si>
    <t>Corbiere and Sons Contracting1156720220219-8Operator - Intermdiate  - After Jan 1011770</t>
  </si>
  <si>
    <t>Corbiere and Sons Contracting1156720220219-8Operator - Intermdiate  - After Jan 1011770INV #165</t>
  </si>
  <si>
    <t>Corbiere and Sons Contracting1156720220219-8L.O.A.1210</t>
  </si>
  <si>
    <t>Corbiere and Sons Contracting1156720220219-8L.O.A.1210INV #165</t>
  </si>
  <si>
    <t>Corbiere and Sons Contracting1156720220219-8Pickup w/ plow and sander11880</t>
  </si>
  <si>
    <t>Corbiere and Sons Contracting1156720220219-8Pickup w/ plow and sander11880INV #165</t>
  </si>
  <si>
    <t>20220219-5</t>
  </si>
  <si>
    <t>WAM Activities neys</t>
  </si>
  <si>
    <t>Corbiere and Sons Contracting1156420220219-5Operator - Principle - After Jan 103225</t>
  </si>
  <si>
    <t>Corbiere and Sons Contracting1156420220219-5Operator - Principle - After Jan 103225INV #165</t>
  </si>
  <si>
    <t>Corbiere and Sons Contracting1156420220219-5L.O.A.1210</t>
  </si>
  <si>
    <t>Corbiere and Sons Contracting1156420220219-5L.O.A.1210INV #165</t>
  </si>
  <si>
    <t>Corbiere and Sons Contracting1156420220219-5Light Truck - Pick up- After Jan 101243.75</t>
  </si>
  <si>
    <t>Corbiere and Sons Contracting1156420220219-5Light Truck - Pick up- After Jan 101243.75INV #165</t>
  </si>
  <si>
    <t>Corbiere and Sons Contracting1156420220219-5Grader - Cat 12 to 14 or equal- After Jan 103380.94</t>
  </si>
  <si>
    <t>Corbiere and Sons Contracting1156420220219-5Grader - Cat 12 to 14 or equal- After Jan 103380.94INV #165</t>
  </si>
  <si>
    <t>20220219-4</t>
  </si>
  <si>
    <t>Corbiere and Sons Contracting1156320220219-4Operator - Principle - After Jan 1011825</t>
  </si>
  <si>
    <t>Corbiere and Sons Contracting1156320220219-4Operator - Principle - After Jan 1011825INV #165</t>
  </si>
  <si>
    <t>Corbiere and Sons Contracting1156320220219-4L.O.A.1210</t>
  </si>
  <si>
    <t>Corbiere and Sons Contracting1156320220219-4L.O.A.1210INV #165</t>
  </si>
  <si>
    <t>Corbiere and Sons Contracting1156320220219-4Light Truck - Pick up- After Jan 101243.75</t>
  </si>
  <si>
    <t>Corbiere and Sons Contracting1156320220219-4Light Truck - Pick up- After Jan 101243.75INV #165</t>
  </si>
  <si>
    <t>Corbiere and Sons Contracting1156320220219-4Grader - Cat 12 to 14 or equal- After Jan 10101269.8</t>
  </si>
  <si>
    <t>Corbiere and Sons Contracting1156320220219-4Grader - Cat 12 to 14 or equal- After Jan 10101269.8INV #165</t>
  </si>
  <si>
    <t>20220219-3</t>
  </si>
  <si>
    <t>Corbiere and Sons Contracting1156220220219-3Operator - Principle - After Jan 1011825</t>
  </si>
  <si>
    <t>Corbiere and Sons Contracting1156220220219-3Operator - Principle - After Jan 1011825INV #165</t>
  </si>
  <si>
    <t>Corbiere and Sons Contracting1156220220219-3L.O.A.1210</t>
  </si>
  <si>
    <t>Corbiere and Sons Contracting1156220220219-3L.O.A.1210INV #165</t>
  </si>
  <si>
    <t>Corbiere and Sons Contracting1156220220219-3Light Truck - Pick up- After Jan 101243.75</t>
  </si>
  <si>
    <t>Corbiere and Sons Contracting1156220220219-3Light Truck - Pick up- After Jan 101243.75INV #165</t>
  </si>
  <si>
    <t>Corbiere and Sons Contracting1156220220219-3Grader - Cat 12 to 14 or equal- After Jan 10101269.8</t>
  </si>
  <si>
    <t>Corbiere and Sons Contracting1156220220219-3Grader - Cat 12 to 14 or equal- After Jan 10101269.8INV #165</t>
  </si>
  <si>
    <t>20220218-7</t>
  </si>
  <si>
    <t>Corbiere and Sons Contracting1156020220218-7Operator - Principle - After Jan 1012900</t>
  </si>
  <si>
    <t>Corbiere and Sons Contracting1156020220218-7Operator - Principle - After Jan 1012900INV #165</t>
  </si>
  <si>
    <t>Corbiere and Sons Contracting1156020220218-7L.O.A.1210</t>
  </si>
  <si>
    <t>Corbiere and Sons Contracting1156020220218-7L.O.A.1210INV #165</t>
  </si>
  <si>
    <t>Corbiere and Sons Contracting1156020220218-7Pickup w/ plow and sander12960</t>
  </si>
  <si>
    <t>Corbiere and Sons Contracting1156020220218-7Pickup w/ plow and sander12960INV #165</t>
  </si>
  <si>
    <t>20220218-5</t>
  </si>
  <si>
    <t>Corbiere and Sons Contracting1155820220218-5Operator - Principle - After Jan 1011825</t>
  </si>
  <si>
    <t>Corbiere and Sons Contracting1155820220218-5Operator - Principle - After Jan 1011825INV #165</t>
  </si>
  <si>
    <t>Corbiere and Sons Contracting1155820220218-5L.O.A.1210</t>
  </si>
  <si>
    <t>Corbiere and Sons Contracting1155820220218-5L.O.A.1210INV #165</t>
  </si>
  <si>
    <t>Corbiere and Sons Contracting1155820220218-5Light Truck - Pick up- After Jan 101243.75</t>
  </si>
  <si>
    <t>Corbiere and Sons Contracting1155820220218-5Light Truck - Pick up- After Jan 101243.75INV #165</t>
  </si>
  <si>
    <t>Corbiere and Sons Contracting1155820220218-5Grader - Cat 12 to 14 or equal- After Jan 1081015.84</t>
  </si>
  <si>
    <t>Corbiere and Sons Contracting1155820220218-5Grader - Cat 12 to 14 or equal- After Jan 1081015.84INV #165</t>
  </si>
  <si>
    <t>20220218-4</t>
  </si>
  <si>
    <t>Corbiere and Sons Contracting1155720220218-4Operator - Principle - After Jan 1011825</t>
  </si>
  <si>
    <t>Corbiere and Sons Contracting1155720220218-4Operator - Principle - After Jan 1011825INV #165</t>
  </si>
  <si>
    <t>Corbiere and Sons Contracting1155720220218-4L.O.A.1210</t>
  </si>
  <si>
    <t>Corbiere and Sons Contracting1155720220218-4L.O.A.1210INV #165</t>
  </si>
  <si>
    <t>Corbiere and Sons Contracting1155720220218-4Light Truck - Pick up- After Jan 101243.75</t>
  </si>
  <si>
    <t>Corbiere and Sons Contracting1155720220218-4Light Truck - Pick up- After Jan 101243.75INV #165</t>
  </si>
  <si>
    <t>Corbiere and Sons Contracting1155720220218-4Grader - Cat 12 to 14 or equal- After Jan 10101269.8</t>
  </si>
  <si>
    <t>Corbiere and Sons Contracting1155720220218-4Grader - Cat 12 to 14 or equal- After Jan 10101269.8INV #165</t>
  </si>
  <si>
    <t>20220218-3</t>
  </si>
  <si>
    <t>Corbiere and Sons Contracting1155620220218-3Operator - Principle - After Jan 1011825</t>
  </si>
  <si>
    <t>Corbiere and Sons Contracting1155620220218-3Operator - Principle - After Jan 1011825INV #165</t>
  </si>
  <si>
    <t>Corbiere and Sons Contracting1155620220218-3L.O.A.1210</t>
  </si>
  <si>
    <t>Corbiere and Sons Contracting1155620220218-3L.O.A.1210INV #165</t>
  </si>
  <si>
    <t>Corbiere and Sons Contracting1155620220218-3Light Truck - Pick up- After Jan 101243.75</t>
  </si>
  <si>
    <t>Corbiere and Sons Contracting1155620220218-3Light Truck - Pick up- After Jan 101243.75INV #165</t>
  </si>
  <si>
    <t>Corbiere and Sons Contracting1155620220218-3Grader - Cat 12 to 14 or equal- After Jan 10101269.8</t>
  </si>
  <si>
    <t>Corbiere and Sons Contracting1155620220218-3Grader - Cat 12 to 14 or equal- After Jan 10101269.8INV #165</t>
  </si>
  <si>
    <t>20220217-7</t>
  </si>
  <si>
    <t>Corbiere and Sons Contracting1155420220217-7Operator - Principle - After Jan 109675</t>
  </si>
  <si>
    <t>Corbiere and Sons Contracting1155420220217-7Operator - Principle - After Jan 109675INV #165</t>
  </si>
  <si>
    <t>Corbiere and Sons Contracting1155420220217-7Operator - Principle - After Jan 105375</t>
  </si>
  <si>
    <t>Corbiere and Sons Contracting1155420220217-7Operator - Principle - After Jan 105375INV #165</t>
  </si>
  <si>
    <t>Corbiere and Sons Contracting1155420220217-7L.O.A.2420</t>
  </si>
  <si>
    <t>Corbiere and Sons Contracting1155420220217-7L.O.A.2420INV #165</t>
  </si>
  <si>
    <t>Corbiere and Sons Contracting1155420220217-7Pickup w/ plow and sander10800</t>
  </si>
  <si>
    <t>Corbiere and Sons Contracting1155420220217-7Pickup w/ plow and sander10800INV #165</t>
  </si>
  <si>
    <t>20220217-6</t>
  </si>
  <si>
    <t>Corbiere and Sons Contracting1155320220217-6Operator - Intermdiate  - After Jan 1011770</t>
  </si>
  <si>
    <t>Corbiere and Sons Contracting1155320220217-6Operator - Intermdiate  - After Jan 1011770INV #165</t>
  </si>
  <si>
    <t>Corbiere and Sons Contracting1155320220217-6L.O.A.1210</t>
  </si>
  <si>
    <t>Corbiere and Sons Contracting1155320220217-6L.O.A.1210INV #165</t>
  </si>
  <si>
    <t>Corbiere and Sons Contracting1155320220217-6Pickup w/ plow and sander11880</t>
  </si>
  <si>
    <t>Corbiere and Sons Contracting1155320220217-6Pickup w/ plow and sander11880INV #165</t>
  </si>
  <si>
    <t>20220217-5</t>
  </si>
  <si>
    <t>Corbiere and Sons Contracting1155220220217-5Operator - Principle - After Jan 1011825</t>
  </si>
  <si>
    <t>Corbiere and Sons Contracting1155220220217-5Operator - Principle - After Jan 1011825INV #165</t>
  </si>
  <si>
    <t>Corbiere and Sons Contracting1155220220217-5L.O.A.1210</t>
  </si>
  <si>
    <t>Corbiere and Sons Contracting1155220220217-5L.O.A.1210INV #165</t>
  </si>
  <si>
    <t>Corbiere and Sons Contracting1155220220217-5Light Truck - Pick up- After Jan 101243.75</t>
  </si>
  <si>
    <t>Corbiere and Sons Contracting1155220220217-5Light Truck - Pick up- After Jan 101243.75INV #165</t>
  </si>
  <si>
    <t>Corbiere and Sons Contracting1155220220217-5Grader - Cat 12 to 14 or equal- After Jan 10101269.8</t>
  </si>
  <si>
    <t>Corbiere and Sons Contracting1155220220217-5Grader - Cat 12 to 14 or equal- After Jan 10101269.8INV #165</t>
  </si>
  <si>
    <t>20220217-3</t>
  </si>
  <si>
    <t>Corbiere and Sons Contracting1155020220217-3Operator - Principle - After Jan 1011825</t>
  </si>
  <si>
    <t>Corbiere and Sons Contracting1155020220217-3Operator - Principle - After Jan 1011825INV #165</t>
  </si>
  <si>
    <t>Corbiere and Sons Contracting1155020220217-3L.O.A.1210</t>
  </si>
  <si>
    <t>Corbiere and Sons Contracting1155020220217-3L.O.A.1210INV #165</t>
  </si>
  <si>
    <t>Corbiere and Sons Contracting1155020220217-3Light Truck - Pick up- After Jan 101243.75</t>
  </si>
  <si>
    <t>Corbiere and Sons Contracting1155020220217-3Light Truck - Pick up- After Jan 101243.75INV #165</t>
  </si>
  <si>
    <t>Corbiere and Sons Contracting1155020220217-3Grader - Cat 12 to 14 or equal- After Jan 10101269.8</t>
  </si>
  <si>
    <t>Corbiere and Sons Contracting1155020220217-3Grader - Cat 12 to 14 or equal- After Jan 10101269.8INV #165</t>
  </si>
  <si>
    <t>20220216-8</t>
  </si>
  <si>
    <t>Corbiere and Sons Contracting1154820220216-8Operator - Principle - After Jan 1012900</t>
  </si>
  <si>
    <t>Corbiere and Sons Contracting1154820220216-8Operator - Principle - After Jan 1012900INV #165</t>
  </si>
  <si>
    <t>Corbiere and Sons Contracting1154820220216-8L.O.A.1210</t>
  </si>
  <si>
    <t>Corbiere and Sons Contracting1154820220216-8L.O.A.1210INV #165</t>
  </si>
  <si>
    <t>Corbiere and Sons Contracting1154820220216-8Pickup w/ plow and sander12960</t>
  </si>
  <si>
    <t>Corbiere and Sons Contracting1154820220216-8Pickup w/ plow and sander12960INV #165</t>
  </si>
  <si>
    <t>20220216-7</t>
  </si>
  <si>
    <t>Corbiere and Sons Contracting1154720220216-7Operator - Principle - After Jan 1012900</t>
  </si>
  <si>
    <t>Corbiere and Sons Contracting1154720220216-7Operator - Principle - After Jan 1012900INV #165</t>
  </si>
  <si>
    <t>Corbiere and Sons Contracting1154720220216-7Light Truck - Pick up- After Jan 101243.75</t>
  </si>
  <si>
    <t>Corbiere and Sons Contracting1154720220216-7Light Truck - Pick up- After Jan 101243.75INV #165</t>
  </si>
  <si>
    <t>Corbiere and Sons Contracting1154720220216-7Dozer D6 or equal- After Jan 1081051.84</t>
  </si>
  <si>
    <t>Corbiere and Sons Contracting1154720220216-7Dozer D6 or equal- After Jan 1081051.84INV #165</t>
  </si>
  <si>
    <t>20220216-6</t>
  </si>
  <si>
    <t>Corbiere and Sons Contracting1154620220216-6Operator - Intermdiate  - After Jan 1012840</t>
  </si>
  <si>
    <t>Corbiere and Sons Contracting1154620220216-6Operator - Intermdiate  - After Jan 1012840INV #165</t>
  </si>
  <si>
    <t>Corbiere and Sons Contracting1154620220216-6L.O.A.1210</t>
  </si>
  <si>
    <t>Corbiere and Sons Contracting1154620220216-6L.O.A.1210INV #165</t>
  </si>
  <si>
    <t>Corbiere and Sons Contracting1154620220216-6Pickup w/ plow and sander7560</t>
  </si>
  <si>
    <t>Corbiere and Sons Contracting1154620220216-6Pickup w/ plow and sander7560INV #165</t>
  </si>
  <si>
    <t>20220216-5</t>
  </si>
  <si>
    <t>Corbiere and Sons Contracting1154520220216-5Operator - Principle - After Jan 1012900</t>
  </si>
  <si>
    <t>Corbiere and Sons Contracting1154520220216-5Operator - Principle - After Jan 1012900INV #165</t>
  </si>
  <si>
    <t>Corbiere and Sons Contracting1154520220216-5L.O.A.1210</t>
  </si>
  <si>
    <t>Corbiere and Sons Contracting1154520220216-5L.O.A.1210INV #165</t>
  </si>
  <si>
    <t>Corbiere and Sons Contracting1154520220216-5Light Truck - Pick up- After Jan 101243.75</t>
  </si>
  <si>
    <t>Corbiere and Sons Contracting1154520220216-5Light Truck - Pick up- After Jan 101243.75INV #165</t>
  </si>
  <si>
    <t>Corbiere and Sons Contracting1154520220216-5Grader - Cat 12 to 14 or equal- After Jan 10111396.78</t>
  </si>
  <si>
    <t>Corbiere and Sons Contracting1154520220216-5Grader - Cat 12 to 14 or equal- After Jan 10111396.78INV #165</t>
  </si>
  <si>
    <t>20220216-4</t>
  </si>
  <si>
    <t>Corbiere and Sons Contracting1154420220216-4Operator - Principle - After Jan 1012900</t>
  </si>
  <si>
    <t>Corbiere and Sons Contracting1154420220216-4Operator - Principle - After Jan 1012900INV #165</t>
  </si>
  <si>
    <t>Corbiere and Sons Contracting1154420220216-4L.O.A.1210</t>
  </si>
  <si>
    <t>Corbiere and Sons Contracting1154420220216-4L.O.A.1210INV #165</t>
  </si>
  <si>
    <t>Corbiere and Sons Contracting1154420220216-4Light Truck - Pick up- After Jan 101243.75</t>
  </si>
  <si>
    <t>Corbiere and Sons Contracting1154420220216-4Light Truck - Pick up- After Jan 101243.75INV #165</t>
  </si>
  <si>
    <t>Corbiere and Sons Contracting1154420220216-4Grader - Cat 12 to 14 or equal- After Jan 108.51079.33</t>
  </si>
  <si>
    <t>Corbiere and Sons Contracting1154420220216-4Grader - Cat 12 to 14 or equal- After Jan 108.51079.33INV #165</t>
  </si>
  <si>
    <t>20220216-3</t>
  </si>
  <si>
    <t>Corbiere and Sons Contracting1154320220216-3Operator - Principle - After Jan 1012900</t>
  </si>
  <si>
    <t>Corbiere and Sons Contracting1154320220216-3Operator - Principle - After Jan 1012900INV #165</t>
  </si>
  <si>
    <t>Corbiere and Sons Contracting1154320220216-3L.O.A.1210</t>
  </si>
  <si>
    <t>Corbiere and Sons Contracting1154320220216-3L.O.A.1210INV #165</t>
  </si>
  <si>
    <t>Corbiere and Sons Contracting1154320220216-3Light Truck - Pick up- After Jan 101243.75</t>
  </si>
  <si>
    <t>Corbiere and Sons Contracting1154320220216-3Light Truck - Pick up- After Jan 101243.75INV #165</t>
  </si>
  <si>
    <t>Corbiere and Sons Contracting1154320220216-3Grader - Cat 12 to 14 or equal- After Jan 10111396.78</t>
  </si>
  <si>
    <t>Corbiere and Sons Contracting1154320220216-3Grader - Cat 12 to 14 or equal- After Jan 10111396.78INV #165</t>
  </si>
  <si>
    <t>20220215-8</t>
  </si>
  <si>
    <t>Corbiere and Sons Contracting1154120220215-8Driver - AZ - After Jan 1011770</t>
  </si>
  <si>
    <t>Corbiere and Sons Contracting1154120220215-8Driver - AZ - After Jan 1011770INV #165</t>
  </si>
  <si>
    <t>Corbiere and Sons Contracting1154120220215-8Operator - Principle - After Jan 107525</t>
  </si>
  <si>
    <t>Corbiere and Sons Contracting1154120220215-8Operator - Principle - After Jan 107525INV #165</t>
  </si>
  <si>
    <t>Corbiere and Sons Contracting1154120220215-8Tractor Trailer - 60 Ton- After Jan 10111346.29</t>
  </si>
  <si>
    <t>Corbiere and Sons Contracting1154120220215-8Tractor Trailer - 60 Ton- After Jan 10111346.29INV #165</t>
  </si>
  <si>
    <t>Corbiere and Sons Contracting1154120220215-8Dozer D6 or equal- After Jan 104525.92</t>
  </si>
  <si>
    <t>Corbiere and Sons Contracting1154120220215-8Dozer D6 or equal- After Jan 104525.92INV #165</t>
  </si>
  <si>
    <t>20220215-7</t>
  </si>
  <si>
    <t>Corbiere and Sons Contracting1154020220215-7Operator - Intermdiate  - After Jan 1010700</t>
  </si>
  <si>
    <t>Corbiere and Sons Contracting1154020220215-7Operator - Intermdiate  - After Jan 1010700INV #165</t>
  </si>
  <si>
    <t>Corbiere and Sons Contracting1154020220215-7L.O.A.1210</t>
  </si>
  <si>
    <t>Corbiere and Sons Contracting1154020220215-7L.O.A.1210INV #165</t>
  </si>
  <si>
    <t>Corbiere and Sons Contracting1154020220215-7Pickup w/ plow and sander10800</t>
  </si>
  <si>
    <t>Corbiere and Sons Contracting1154020220215-7Pickup w/ plow and sander10800INV #165</t>
  </si>
  <si>
    <t>20220215-5</t>
  </si>
  <si>
    <t>Corbiere and Sons Contracting1153820220215-5Operator - Principle - After Jan 1012900</t>
  </si>
  <si>
    <t>Corbiere and Sons Contracting1153820220215-5Operator - Principle - After Jan 1012900INV #165</t>
  </si>
  <si>
    <t>Corbiere and Sons Contracting1153820220215-5Operator - Principle - After Jan 1010750</t>
  </si>
  <si>
    <t>Corbiere and Sons Contracting1153820220215-5Operator - Principle - After Jan 1010750INV #165</t>
  </si>
  <si>
    <t>Corbiere and Sons Contracting1153820220215-5L.O.A.2420</t>
  </si>
  <si>
    <t>Corbiere and Sons Contracting1153820220215-5L.O.A.2420INV #165</t>
  </si>
  <si>
    <t>Corbiere and Sons Contracting1153820220215-5Pickup w/ plow and sander12960</t>
  </si>
  <si>
    <t>Corbiere and Sons Contracting1153820220215-5Pickup w/ plow and sander12960INV #165</t>
  </si>
  <si>
    <t>Corbiere and Sons Contracting1153820220215-5Light Truck - Pick up- After Jan 101243.75</t>
  </si>
  <si>
    <t>Corbiere and Sons Contracting1153820220215-5Light Truck - Pick up- After Jan 101243.75INV #165</t>
  </si>
  <si>
    <t>Corbiere and Sons Contracting1153820220215-5Grader - Cat 12 to 14 or equal- After Jan 1091142.82</t>
  </si>
  <si>
    <t>Corbiere and Sons Contracting1153820220215-5Grader - Cat 12 to 14 or equal- After Jan 1091142.82INV #165</t>
  </si>
  <si>
    <t>20220215-3</t>
  </si>
  <si>
    <t>Corbiere and Sons Contracting1153720220215-3Operator - Principle - After Jan 1010750</t>
  </si>
  <si>
    <t>Corbiere and Sons Contracting1153720220215-3Operator - Principle - After Jan 1010750INV #165</t>
  </si>
  <si>
    <t>Corbiere and Sons Contracting1153720220215-3L.O.A.1210</t>
  </si>
  <si>
    <t>Corbiere and Sons Contracting1153720220215-3L.O.A.1210INV #165</t>
  </si>
  <si>
    <t>Corbiere and Sons Contracting1153720220215-3Light Truck - Pick up- After Jan 101243.75</t>
  </si>
  <si>
    <t>Corbiere and Sons Contracting1153720220215-3Light Truck - Pick up- After Jan 101243.75INV #165</t>
  </si>
  <si>
    <t>Corbiere and Sons Contracting1153720220215-3Grader - Cat 12 to 14 or equal- After Jan 1091142.82</t>
  </si>
  <si>
    <t>Corbiere and Sons Contracting1153720220215-3Grader - Cat 12 to 14 or equal- After Jan 1091142.82INV #165</t>
  </si>
  <si>
    <t>20220214-9</t>
  </si>
  <si>
    <t>Corbiere and Sons Contracting1153520220214-9Operator - Principle - After Jan 1012900</t>
  </si>
  <si>
    <t>Corbiere and Sons Contracting1153520220214-9Operator - Principle - After Jan 1012900INV #165</t>
  </si>
  <si>
    <t>Corbiere and Sons Contracting1153520220214-9L.O.A.1210</t>
  </si>
  <si>
    <t>Corbiere and Sons Contracting1153520220214-9L.O.A.1210INV #165</t>
  </si>
  <si>
    <t>Corbiere and Sons Contracting1153520220214-9Pickup w/ plow and sander12960</t>
  </si>
  <si>
    <t>Corbiere and Sons Contracting1153520220214-9Pickup w/ plow and sander12960INV #165</t>
  </si>
  <si>
    <t>20220214-8</t>
  </si>
  <si>
    <t>WAM activitites Santoy Lake</t>
  </si>
  <si>
    <t>Corbiere and Sons Contracting1153420220214-8Operator - Principle - After Jan 107525</t>
  </si>
  <si>
    <t>Corbiere and Sons Contracting1153420220214-8Operator - Principle - After Jan 107525INV #165</t>
  </si>
  <si>
    <t>Corbiere and Sons Contracting1153420220214-8Grader - Cat 12 to 14 or equal- After Jan 107888.86</t>
  </si>
  <si>
    <t>Corbiere and Sons Contracting1153420220214-8Grader - Cat 12 to 14 or equal- After Jan 107888.86INV #165</t>
  </si>
  <si>
    <t>20220214-7</t>
  </si>
  <si>
    <t>Corbiere and Sons Contracting1153320220214-7Operator - Intermdiate  - After Jan 1011770</t>
  </si>
  <si>
    <t>Corbiere and Sons Contracting1153320220214-7Operator - Intermdiate  - After Jan 1011770INV #165</t>
  </si>
  <si>
    <t>Corbiere and Sons Contracting1153320220214-7L.O.A.1210</t>
  </si>
  <si>
    <t>Corbiere and Sons Contracting1153320220214-7L.O.A.1210INV #165</t>
  </si>
  <si>
    <t>Corbiere and Sons Contracting1153320220214-7Pickup w/ plow and sander11880</t>
  </si>
  <si>
    <t>Corbiere and Sons Contracting1153320220214-7Pickup w/ plow and sander11880INV #165</t>
  </si>
  <si>
    <t>20220214-5</t>
  </si>
  <si>
    <t>Corbiere and Sons Contracting1153120220214-5Driver - AZ - After Jan 104280</t>
  </si>
  <si>
    <t>Corbiere and Sons Contracting1153120220214-5Driver - AZ - After Jan 104280INV #165</t>
  </si>
  <si>
    <t>Corbiere and Sons Contracting1153120220214-5Operator - Principle - After Jan 104300</t>
  </si>
  <si>
    <t>Corbiere and Sons Contracting1153120220214-5Operator - Principle - After Jan 104300INV #165</t>
  </si>
  <si>
    <t>Corbiere and Sons Contracting1153120220214-5L.O.A.1210</t>
  </si>
  <si>
    <t>Corbiere and Sons Contracting1153120220214-5L.O.A.1210INV #165</t>
  </si>
  <si>
    <t>Corbiere and Sons Contracting1153120220214-5Tractor Trailer - 60 Ton- After Jan 104489.56</t>
  </si>
  <si>
    <t>Corbiere and Sons Contracting1153120220214-5Tractor Trailer - 60 Ton- After Jan 104489.56INV #165</t>
  </si>
  <si>
    <t>Corbiere and Sons Contracting1153120220214-5Light Truck - Pick up- After Jan 101243.75</t>
  </si>
  <si>
    <t>Corbiere and Sons Contracting1153120220214-5Light Truck - Pick up- After Jan 101243.75INV #165</t>
  </si>
  <si>
    <t>Corbiere and Sons Contracting1153120220214-5Grader - Cat 12 to 14 or equal- After Jan 102253.96</t>
  </si>
  <si>
    <t>Corbiere and Sons Contracting1153120220214-5Grader - Cat 12 to 14 or equal- After Jan 102253.96INV #165</t>
  </si>
  <si>
    <t>20220214-4</t>
  </si>
  <si>
    <t>Corbiere and Sons Contracting1153020220214-4Operator - Principle - After Jan 1011825</t>
  </si>
  <si>
    <t>Corbiere and Sons Contracting1153020220214-4Operator - Principle - After Jan 1011825INV #165</t>
  </si>
  <si>
    <t>Corbiere and Sons Contracting1153020220214-4L.O.A.1210</t>
  </si>
  <si>
    <t>Corbiere and Sons Contracting1153020220214-4L.O.A.1210INV #165</t>
  </si>
  <si>
    <t>Corbiere and Sons Contracting1153020220214-4Light Truck - Pick up- After Jan 101243.75</t>
  </si>
  <si>
    <t>Corbiere and Sons Contracting1153020220214-4Light Truck - Pick up- After Jan 101243.75INV #165</t>
  </si>
  <si>
    <t>Corbiere and Sons Contracting1153020220214-4Grader - Cat 12 to 14 or equal- After Jan 106761.88</t>
  </si>
  <si>
    <t>Corbiere and Sons Contracting1153020220214-4Grader - Cat 12 to 14 or equal- After Jan 106761.88INV #165</t>
  </si>
  <si>
    <t>20220214-3</t>
  </si>
  <si>
    <t>Corbiere and Sons Contracting1152920220214-3Operator - Principle - After Jan 1011825</t>
  </si>
  <si>
    <t>Corbiere and Sons Contracting1152920220214-3Operator - Principle - After Jan 1011825INV #165</t>
  </si>
  <si>
    <t>Corbiere and Sons Contracting1152920220214-3L.O.A.1210</t>
  </si>
  <si>
    <t>Corbiere and Sons Contracting1152920220214-3L.O.A.1210INV #165</t>
  </si>
  <si>
    <t>Corbiere and Sons Contracting1152920220214-3Light Truck - Pick up- After Jan 101243.75</t>
  </si>
  <si>
    <t>Corbiere and Sons Contracting1152920220214-3Light Truck - Pick up- After Jan 101243.75INV #165</t>
  </si>
  <si>
    <t>Corbiere and Sons Contracting1152920220214-3Grader - Cat 12 to 14 or equal- After Jan 10101269.8</t>
  </si>
  <si>
    <t>Corbiere and Sons Contracting1152920220214-3Grader - Cat 12 to 14 or equal- After Jan 10101269.8INV #165</t>
  </si>
  <si>
    <t>20211130-9</t>
  </si>
  <si>
    <t>Float mobilized 7 Rig Mats to Lake A</t>
  </si>
  <si>
    <t>Corbiere and Sons Contracting1063820211130-9Driver - AZ - After Jan 105350</t>
  </si>
  <si>
    <t>Corbiere and Sons Contracting1063820211130-9Driver - AZ - After Jan 105350INV# 157</t>
  </si>
  <si>
    <t>Corbiere and Sons Contracting1063820211130-9L.O.A.1210</t>
  </si>
  <si>
    <t>Corbiere and Sons Contracting1063820211130-9L.O.A.1210INV# 157</t>
  </si>
  <si>
    <t>Corbiere and Sons Contracting1063820211130-9Tractor Trailer - 60 Ton- After Jan 105611.95</t>
  </si>
  <si>
    <t>Corbiere and Sons Contracting1063820211130-9Tractor Trailer - 60 Ton- After Jan 105611.95INV# 157</t>
  </si>
  <si>
    <t>20211012-7</t>
  </si>
  <si>
    <t>Grader floated to Jackfish Pit to fix road</t>
  </si>
  <si>
    <t>Corbiere and Sons Contracting1060720211012-7Driver - AZ - After Jan 108560</t>
  </si>
  <si>
    <t>Corbiere and Sons Contracting1060720211012-7Driver - AZ - After Jan 108560INV# 157</t>
  </si>
  <si>
    <t>Corbiere and Sons Contracting1060720211012-7Operator - Principle - After Jan 108600</t>
  </si>
  <si>
    <t>Corbiere and Sons Contracting1060720211012-7Operator - Principle - After Jan 108600INV# 157</t>
  </si>
  <si>
    <t>Corbiere and Sons Contracting1060720211012-7Tractor Trailer - 60 Ton- After Jan 108979.12</t>
  </si>
  <si>
    <t>Corbiere and Sons Contracting1060720211012-7Tractor Trailer - 60 Ton- After Jan 108979.12INV# 157</t>
  </si>
  <si>
    <t>Corbiere and Sons Contracting1060720211012-7Light Truck - Pick up- After Jan 101243.75</t>
  </si>
  <si>
    <t>Corbiere and Sons Contracting1060720211012-7Light Truck - Pick up- After Jan 101243.75INV# 157</t>
  </si>
  <si>
    <t>Corbiere and Sons Contracting1060720211012-7Grader - Cat 12 to 14 or equal- After Jan 103380.94</t>
  </si>
  <si>
    <t>Corbiere and Sons Contracting1060720211012-7Grader - Cat 12 to 14 or equal- After Jan 103380.94INV# 157</t>
  </si>
  <si>
    <t>20211208-14</t>
  </si>
  <si>
    <t>Corbiere and Sons Contracting1074420211208-14Operator - Intermdiate  - After Jan 105.5385</t>
  </si>
  <si>
    <t>Corbiere and Sons Contracting1074420211208-14Operator - Intermdiate  - After Jan 105.5385INV# 157</t>
  </si>
  <si>
    <t>Corbiere and Sons Contracting1074420211208-14Pickup w/ plow and sander5.5440</t>
  </si>
  <si>
    <t>Corbiere and Sons Contracting1074420211208-14Pickup w/ plow and sander5.5440INV# 157</t>
  </si>
  <si>
    <t>20211208-13</t>
  </si>
  <si>
    <t>Pickup w/plow and Sander working across Neys</t>
  </si>
  <si>
    <t>Corbiere and Sons Contracting1074320211208-13Operator - Intermdiate  - After Jan 105.5385</t>
  </si>
  <si>
    <t>Corbiere and Sons Contracting1074320211208-13Operator - Intermdiate  - After Jan 105.5385INV# 157</t>
  </si>
  <si>
    <t>Corbiere and Sons Contracting1074320211208-13L.O.A.1210</t>
  </si>
  <si>
    <t>Corbiere and Sons Contracting1074320211208-13L.O.A.1210INV# 157</t>
  </si>
  <si>
    <t>Corbiere and Sons Contracting1074320211208-13Pickup w/ plow and sander5.5440</t>
  </si>
  <si>
    <t>Corbiere and Sons Contracting1074320211208-13Pickup w/ plow and sander5.5440INV# 157</t>
  </si>
  <si>
    <t>20211208-11</t>
  </si>
  <si>
    <t>Ron did WAM on Prairie River Road for 9 hours</t>
  </si>
  <si>
    <t>Corbiere and Sons Contracting1074120211208-11Operator - Principle - After Jan 109675</t>
  </si>
  <si>
    <t>Corbiere and Sons Contracting1074120211208-11Operator - Principle - After Jan 109675INV# 157</t>
  </si>
  <si>
    <t>Corbiere and Sons Contracting1074120211208-11L.O.A.1210</t>
  </si>
  <si>
    <t>Corbiere and Sons Contracting1074120211208-11L.O.A.1210INV# 157</t>
  </si>
  <si>
    <t>Corbiere and Sons Contracting1074120211208-11Dozer D6 or equal- After Jan 1081051.84</t>
  </si>
  <si>
    <t>Corbiere and Sons Contracting1074120211208-11Dozer D6 or equal- After Jan 1081051.84INV# 157</t>
  </si>
  <si>
    <t>20211207-7</t>
  </si>
  <si>
    <t>Ex scratching hill and clearing snow towards snow making activities</t>
  </si>
  <si>
    <t>Corbiere and Sons Contracting1072420211207-7Operator - Principle - After Jan 1011825</t>
  </si>
  <si>
    <t>Corbiere and Sons Contracting1072420211207-7Operator - Principle - After Jan 1011825INV# 157</t>
  </si>
  <si>
    <t>Corbiere and Sons Contracting1072420211207-7L.O.A.1210</t>
  </si>
  <si>
    <t>Corbiere and Sons Contracting1072420211207-7L.O.A.1210INV# 157</t>
  </si>
  <si>
    <t>Corbiere and Sons Contracting1072420211207-7Excavator Thumb - 30 - 50 ton- After Jan 1010122.1</t>
  </si>
  <si>
    <t>Corbiere and Sons Contracting1072420211207-7Excavator Thumb - 30 - 50 ton- After Jan 1010122.1INV# 157</t>
  </si>
  <si>
    <t>Corbiere and Sons Contracting1072420211207-7Excavator - 36 ton- After Jan 10101469.6</t>
  </si>
  <si>
    <t>Corbiere and Sons Contracting1072420211207-7Excavator - 36 ton- After Jan 10101469.6INV# 157</t>
  </si>
  <si>
    <t>20211207-15</t>
  </si>
  <si>
    <t>Corbiere and Sons Contracting1073220211207-15Operator - Intermdiate  - After Jan 103210</t>
  </si>
  <si>
    <t>Corbiere and Sons Contracting1073220211207-15Operator - Intermdiate  - After Jan 103210INV# 157</t>
  </si>
  <si>
    <t>Corbiere and Sons Contracting1073220211207-15Pickup w/ plow and sander3240</t>
  </si>
  <si>
    <t>Corbiere and Sons Contracting1073220211207-15Pickup w/ plow and sander3240INV# 157</t>
  </si>
  <si>
    <t>20211207-14</t>
  </si>
  <si>
    <t>Corbiere and Sons Contracting1073120211207-14Operator - Intermdiate  - After Jan 103210</t>
  </si>
  <si>
    <t>Corbiere and Sons Contracting1073120211207-14Operator - Intermdiate  - After Jan 103210INV# 157</t>
  </si>
  <si>
    <t>Corbiere and Sons Contracting1073120211207-14Pickup w/ plow and sander3240</t>
  </si>
  <si>
    <t>Corbiere and Sons Contracting1073120211207-14Pickup w/ plow and sander3240INV# 157</t>
  </si>
  <si>
    <t>20211207-12</t>
  </si>
  <si>
    <t>Corbiere and Sons Contracting1072920211207-12Operator - Intermdiate  - After Jan 103210</t>
  </si>
  <si>
    <t>Corbiere and Sons Contracting1072920211207-12Operator - Intermdiate  - After Jan 103210INV# 157</t>
  </si>
  <si>
    <t>Corbiere and Sons Contracting1072920211207-12L.O.A.1210</t>
  </si>
  <si>
    <t>Corbiere and Sons Contracting1072920211207-12L.O.A.1210INV# 157</t>
  </si>
  <si>
    <t>Corbiere and Sons Contracting1072920211207-12Pickup w/ plow and sander3240</t>
  </si>
  <si>
    <t>Corbiere and Sons Contracting1072920211207-12Pickup w/ plow and sander3240INV# 157</t>
  </si>
  <si>
    <t>20211207-10</t>
  </si>
  <si>
    <t>Ron and DZ did Winter Access Maitnenance for 3 hours</t>
  </si>
  <si>
    <t>Corbiere and Sons Contracting1072720211207-10Operator - Principle - After Jan 103225</t>
  </si>
  <si>
    <t>Corbiere and Sons Contracting1072720211207-10Operator - Principle - After Jan 103225INV# 157</t>
  </si>
  <si>
    <t>Corbiere and Sons Contracting1072720211207-10Dozer D6 or equal- After Jan 103394.44</t>
  </si>
  <si>
    <t>Corbiere and Sons Contracting1072720211207-10Dozer D6 or equal- After Jan 103394.44INV# 157</t>
  </si>
  <si>
    <t>20211206-8</t>
  </si>
  <si>
    <t>Ex floated over to Little Red Sucker and then did WAM activities for the day</t>
  </si>
  <si>
    <t>Corbiere and Sons Contracting1070220211206-8Driver - AZ - After Jan 1011770</t>
  </si>
  <si>
    <t>Corbiere and Sons Contracting1070220211206-8Driver - AZ - After Jan 1011770INV# 157</t>
  </si>
  <si>
    <t>Corbiere and Sons Contracting1070220211206-8Operator - Principle - After Jan 1010750</t>
  </si>
  <si>
    <t>Corbiere and Sons Contracting1070220211206-8Operator - Principle - After Jan 1010750INV# 157</t>
  </si>
  <si>
    <t>Corbiere and Sons Contracting1070220211206-8L.O.A.2420</t>
  </si>
  <si>
    <t>Corbiere and Sons Contracting1070220211206-8L.O.A.2420INV# 157</t>
  </si>
  <si>
    <t>Corbiere and Sons Contracting1070220211206-8Tractor Trailer - 60 Ton- After Jan 10111346.29</t>
  </si>
  <si>
    <t>Corbiere and Sons Contracting1070220211206-8Tractor Trailer - 60 Ton- After Jan 10111346.29INV# 157</t>
  </si>
  <si>
    <t>Corbiere and Sons Contracting1070220211206-8Excavator Thumb - 30 - 50 ton- After Jan 10897.68</t>
  </si>
  <si>
    <t>Corbiere and Sons Contracting1070220211206-8Excavator Thumb - 30 - 50 ton- After Jan 10897.68INV# 157</t>
  </si>
  <si>
    <t>Corbiere and Sons Contracting1070220211206-8Excavator - 36 ton- After Jan 1081175.68</t>
  </si>
  <si>
    <t>Corbiere and Sons Contracting1070220211206-8Excavator - 36 ton- After Jan 1081175.68INV# 157</t>
  </si>
  <si>
    <t>20211204-8</t>
  </si>
  <si>
    <t>Sanding and Plowing of Del Lake Road</t>
  </si>
  <si>
    <t>Corbiere and Sons Contracting1067720211204-8Driver - AZ - After Jan 104280</t>
  </si>
  <si>
    <t>Corbiere and Sons Contracting1067720211204-8Driver - AZ - After Jan 104280INV# 157</t>
  </si>
  <si>
    <t>Corbiere and Sons Contracting1067720211204-8Pickup w/ plow and sander4320</t>
  </si>
  <si>
    <t>Corbiere and Sons Contracting1067720211204-8Pickup w/ plow and sander4320INV# 157</t>
  </si>
  <si>
    <t>20211203-9</t>
  </si>
  <si>
    <t>Sanding and Plowing on Dead Horse Creek Road</t>
  </si>
  <si>
    <t>Corbiere and Sons Contracting1066620211203-9Operator - Intermdiate  - After Jan 102140</t>
  </si>
  <si>
    <t>Corbiere and Sons Contracting1066620211203-9Operator - Intermdiate  - After Jan 102140INV# 157</t>
  </si>
  <si>
    <t>Corbiere and Sons Contracting1066620211203-9Pickup w/ plow and sander2160</t>
  </si>
  <si>
    <t>Corbiere and Sons Contracting1066620211203-9Pickup w/ plow and sander2160INV# 157</t>
  </si>
  <si>
    <t>20211203-10</t>
  </si>
  <si>
    <t>Corbiere and Sons Contracting1066720211203-10Operator - Intermdiate  - After Jan 102140</t>
  </si>
  <si>
    <t>Corbiere and Sons Contracting1066720211203-10Operator - Intermdiate  - After Jan 102140INV# 157</t>
  </si>
  <si>
    <t>Corbiere and Sons Contracting1066720211203-10Pickup w/ plow and sander2160</t>
  </si>
  <si>
    <t>Corbiere and Sons Contracting1066720211203-10Pickup w/ plow and sander2160INV# 157</t>
  </si>
  <si>
    <t>20211202-8</t>
  </si>
  <si>
    <t>Relocation of office trailer by Secure Store back to Marathon Laydown for work over the next few months</t>
  </si>
  <si>
    <t>2112044</t>
  </si>
  <si>
    <t>$1487.95 marked up to $1726.02</t>
  </si>
  <si>
    <t>Corbiere and Sons Contracting1065320211202-83rd Party Charges1726.021726.02</t>
  </si>
  <si>
    <t>Corbiere and Sons Contracting1065320211202-83rd Party Charges1726.021726.02INV# 157</t>
  </si>
  <si>
    <t>20211202-7</t>
  </si>
  <si>
    <t>Mobilization of Fuel Buggy for use in Prairie And Lake A - 2 hours deducted for delay caused by Corbiere</t>
  </si>
  <si>
    <t>381</t>
  </si>
  <si>
    <t>$1320 marked up to $1531.20</t>
  </si>
  <si>
    <t>Corbiere and Sons Contracting1065220211202-73rd Party Charges1531.21531.2</t>
  </si>
  <si>
    <t>Corbiere and Sons Contracting1065220211202-73rd Party Charges1531.21531.2INV# 157</t>
  </si>
  <si>
    <t>20211128-5</t>
  </si>
  <si>
    <t>Sanding on Ripple Creek Road to the tracks</t>
  </si>
  <si>
    <t>Corbiere and Sons Contracting1062120211128-5Operator - Intermdiate  - After Jan 103210</t>
  </si>
  <si>
    <t>Corbiere and Sons Contracting1062120211128-5Operator - Intermdiate  - After Jan 103210INV# 157</t>
  </si>
  <si>
    <t>Corbiere and Sons Contracting1062120211128-5Pickup w/ plow and sander3240</t>
  </si>
  <si>
    <t>Corbiere and Sons Contracting1062120211128-5Pickup w/ plow and sander3240INV# 157</t>
  </si>
  <si>
    <t>20211128-4</t>
  </si>
  <si>
    <t>Sanding on Dead Horse Creek Road</t>
  </si>
  <si>
    <t>Corbiere and Sons Contracting1062020211128-4Operator - Intermdiate  - After Jan 103210</t>
  </si>
  <si>
    <t>Corbiere and Sons Contracting1062020211128-4Operator - Intermdiate  - After Jan 103210INV# 157</t>
  </si>
  <si>
    <t>Corbiere and Sons Contracting1062020211128-4Pickup w/ plow and sander3240</t>
  </si>
  <si>
    <t>Corbiere and Sons Contracting1062020211128-4Pickup w/ plow and sander3240INV# 157</t>
  </si>
  <si>
    <t>20211128-3</t>
  </si>
  <si>
    <t>Winter Access Maintenance on Dead Horse Creek Road - float mobilized backhow for winter maintenance.</t>
  </si>
  <si>
    <t>Corbiere and Sons Contracting1061820211128-3Driver - AZ - After Jan 10221540</t>
  </si>
  <si>
    <t>Corbiere and Sons Contracting1061820211128-3Driver - AZ - After Jan 10221540INV# 157</t>
  </si>
  <si>
    <t>Corbiere and Sons Contracting1061820211128-3Operator - Principle - After Jan 106450</t>
  </si>
  <si>
    <t>Corbiere and Sons Contracting1061820211128-3Operator - Principle - After Jan 106450INV# 157</t>
  </si>
  <si>
    <t>Corbiere and Sons Contracting1061820211128-3L.O.A.2420</t>
  </si>
  <si>
    <t>Corbiere and Sons Contracting1061820211128-3L.O.A.2420INV# 157</t>
  </si>
  <si>
    <t>Corbiere and Sons Contracting1061820211128-3Tractor Trailer - 60 Ton- After Jan 10222692.58</t>
  </si>
  <si>
    <t>Corbiere and Sons Contracting1061820211128-3Tractor Trailer - 60 Ton- After Jan 10222692.58INV# 157</t>
  </si>
  <si>
    <t>Corbiere and Sons Contracting1061820211128-3Excavator Thumb - 30 - 50 ton- After Jan 10448.84</t>
  </si>
  <si>
    <t>Corbiere and Sons Contracting1061820211128-3Excavator Thumb - 30 - 50 ton- After Jan 10448.84INV# 157</t>
  </si>
  <si>
    <t>Corbiere and Sons Contracting1061820211128-3Excavator - 36 ton- After Jan 104587.84</t>
  </si>
  <si>
    <t>Corbiere and Sons Contracting1061820211128-3Excavator - 36 ton- After Jan 104587.84INV# 157</t>
  </si>
  <si>
    <t>20211127-4</t>
  </si>
  <si>
    <t>Float mobilized 2nd grader from Sudbury</t>
  </si>
  <si>
    <t>Corbiere and Sons Contracting1061520211127-4Driver - AZ - After Jan 10221540</t>
  </si>
  <si>
    <t>Corbiere and Sons Contracting1061520211127-4Driver - AZ - After Jan 10221540INV# 157</t>
  </si>
  <si>
    <t>Corbiere and Sons Contracting1061520211127-4L.O.A.1210</t>
  </si>
  <si>
    <t>Corbiere and Sons Contracting1061520211127-4L.O.A.1210INV# 157</t>
  </si>
  <si>
    <t>Corbiere and Sons Contracting1061520211127-4Tractor Trailer - 60 Ton- After Jan 10222692.58</t>
  </si>
  <si>
    <t>Corbiere and Sons Contracting1061520211127-4Tractor Trailer - 60 Ton- After Jan 10222692.58INV# 157</t>
  </si>
  <si>
    <t>20211127-3</t>
  </si>
  <si>
    <t>Winter Access Maintenance on Dead Horse Creek Road</t>
  </si>
  <si>
    <t>Corbiere and Sons Contracting1061420211127-3Operator - Principle - After Jan 1011825</t>
  </si>
  <si>
    <t>Corbiere and Sons Contracting1061420211127-3Operator - Principle - After Jan 1011825INV# 157</t>
  </si>
  <si>
    <t>Corbiere and Sons Contracting1061420211127-3L.O.A.1210</t>
  </si>
  <si>
    <t>Corbiere and Sons Contracting1061420211127-3L.O.A.1210INV# 157</t>
  </si>
  <si>
    <t>Corbiere and Sons Contracting1061420211127-3Light Truck - Pick up- After Jan 101243.75</t>
  </si>
  <si>
    <t>Corbiere and Sons Contracting1061420211127-3Light Truck - Pick up- After Jan 101243.75INV# 157</t>
  </si>
  <si>
    <t>Corbiere and Sons Contracting1061420211127-3Excavator Thumb - 30 - 50 ton- After Jan 1010122.1</t>
  </si>
  <si>
    <t>Corbiere and Sons Contracting1061420211127-3Excavator Thumb - 30 - 50 ton- After Jan 1010122.1INV# 157</t>
  </si>
  <si>
    <t>Corbiere and Sons Contracting1061420211127-3Excavator - 36 ton- After Jan 10101469.6</t>
  </si>
  <si>
    <t>Corbiere and Sons Contracting1061420211127-3Excavator - 36 ton- After Jan 10101469.6INV# 157</t>
  </si>
  <si>
    <t>20211126-4</t>
  </si>
  <si>
    <t>Float mobed in Ex and DZ and OP mob in DZ to get started on Winter Roads</t>
  </si>
  <si>
    <t>Corbiere and Sons Contracting1061120211126-4Driver - AZ - After Jan 108560</t>
  </si>
  <si>
    <t>Corbiere and Sons Contracting1061120211126-4Driver - AZ - After Jan 108560INV# 157</t>
  </si>
  <si>
    <t>Corbiere and Sons Contracting1061120211126-4Operator - Principle - After Jan 104300</t>
  </si>
  <si>
    <t>Corbiere and Sons Contracting1061120211126-4Operator - Principle - After Jan 104300INV# 157</t>
  </si>
  <si>
    <t>Corbiere and Sons Contracting1061120211126-4L.O.A.2420</t>
  </si>
  <si>
    <t>Corbiere and Sons Contracting1061120211126-4L.O.A.2420INV# 157</t>
  </si>
  <si>
    <t>Corbiere and Sons Contracting1061120211126-4Tractor Trailer - 60 Ton- After Jan 108979.12</t>
  </si>
  <si>
    <t>Corbiere and Sons Contracting1061120211126-4Tractor Trailer - 60 Ton- After Jan 108979.12INV# 157</t>
  </si>
  <si>
    <t>Corbiere and Sons Contracting1061120211126-4Light Truck - Pick up- After Jan 101243.75</t>
  </si>
  <si>
    <t>Corbiere and Sons Contracting1061120211126-4Light Truck - Pick up- After Jan 101243.75INV# 157</t>
  </si>
  <si>
    <t>Corbiere and Sons Contracting1061120211126-4Dozer D6 or equal- After Jan 102262.96</t>
  </si>
  <si>
    <t>Corbiere and Sons Contracting1061120211126-4Dozer D6 or equal- After Jan 102262.96INV# 157</t>
  </si>
  <si>
    <t>20211126-3</t>
  </si>
  <si>
    <t>Corbiere and Sons Contracting1061020211126-3Operator - Principle - After Jan 1011825</t>
  </si>
  <si>
    <t>Corbiere and Sons Contracting1061020211126-3Operator - Principle - After Jan 1011825INV# 157</t>
  </si>
  <si>
    <t>Corbiere and Sons Contracting1061020211126-3L.O.A.1210</t>
  </si>
  <si>
    <t>Corbiere and Sons Contracting1061020211126-3L.O.A.1210INV# 157</t>
  </si>
  <si>
    <t>Corbiere and Sons Contracting1061020211126-3Light Truck - Pick up- After Jan 101243.75</t>
  </si>
  <si>
    <t>Corbiere and Sons Contracting1061020211126-3Light Truck - Pick up- After Jan 101243.75INV# 157</t>
  </si>
  <si>
    <t>Corbiere and Sons Contracting1061020211126-3Excavator Thumb - 30 - 50 ton- After Jan 1010122.1</t>
  </si>
  <si>
    <t>Corbiere and Sons Contracting1061020211126-3Excavator Thumb - 30 - 50 ton- After Jan 1010122.1INV# 157</t>
  </si>
  <si>
    <t>Corbiere and Sons Contracting1061020211126-3Excavator - 36 ton- After Jan 10101469.6</t>
  </si>
  <si>
    <t>Corbiere and Sons Contracting1061020211126-3Excavator - 36 ton- After Jan 10101469.6INV# 157</t>
  </si>
  <si>
    <t>20211125-3</t>
  </si>
  <si>
    <t>Corbiere and Sons Contracting1057220211125-3Labourer - General - After Jan 105300</t>
  </si>
  <si>
    <t>Corbiere and Sons Contracting1057220211125-3Labourer - General - After Jan 105300INV# 157</t>
  </si>
  <si>
    <t>Corbiere and Sons Contracting1057220211125-3Operator - Principle - After Jan 1011825</t>
  </si>
  <si>
    <t>Corbiere and Sons Contracting1057220211125-3Operator - Principle - After Jan 1011825INV# 157</t>
  </si>
  <si>
    <t>Corbiere and Sons Contracting1057220211125-3L.O.A.1210</t>
  </si>
  <si>
    <t>Corbiere and Sons Contracting1057220211125-3L.O.A.1210INV# 157</t>
  </si>
  <si>
    <t>Corbiere and Sons Contracting1057220211125-3Light Truck - Pick up- After Jan 101243.75</t>
  </si>
  <si>
    <t>Corbiere and Sons Contracting1057220211125-3Light Truck - Pick up- After Jan 101243.75INV# 157</t>
  </si>
  <si>
    <t>Corbiere and Sons Contracting1057220211125-3Excavator Thumb - 30 - 50 ton- After Jan 1010122.1</t>
  </si>
  <si>
    <t>Corbiere and Sons Contracting1057220211125-3Excavator Thumb - 30 - 50 ton- After Jan 1010122.1INV# 157</t>
  </si>
  <si>
    <t>Corbiere and Sons Contracting1057220211125-3Excavator - 36 ton- After Jan 10101469.6</t>
  </si>
  <si>
    <t>Corbiere and Sons Contracting1057220211125-3Excavator - 36 ton- After Jan 10101469.6INV# 157</t>
  </si>
  <si>
    <t>20211124-4</t>
  </si>
  <si>
    <t>Corbiere and Sons Contracting1057020211124-4Operator - Principle - After Jan 105375</t>
  </si>
  <si>
    <t>Corbiere and Sons Contracting1057020211124-4Operator - Principle - After Jan 105375INV# 157</t>
  </si>
  <si>
    <t>Corbiere and Sons Contracting1057020211124-4Excavator Thumb - 30 - 50 ton- After Jan 10336.63</t>
  </si>
  <si>
    <t>Corbiere and Sons Contracting1057020211124-4Excavator Thumb - 30 - 50 ton- After Jan 10336.63INV# 157</t>
  </si>
  <si>
    <t>Corbiere and Sons Contracting1057020211124-4Excavator - 36 ton- After Jan 103440.88</t>
  </si>
  <si>
    <t>Corbiere and Sons Contracting1057020211124-4Excavator - 36 ton- After Jan 103440.88INV# 157</t>
  </si>
  <si>
    <t>20211124-3</t>
  </si>
  <si>
    <t>Corbiere and Sons Contracting1056920211124-3Labourer - General - After Jan 105300</t>
  </si>
  <si>
    <t>Corbiere and Sons Contracting1056920211124-3Labourer - General - After Jan 105300INV# 157</t>
  </si>
  <si>
    <t>Corbiere and Sons Contracting1056920211124-3Operator - Principle - After Jan 106450</t>
  </si>
  <si>
    <t>Corbiere and Sons Contracting1056920211124-3Operator - Principle - After Jan 106450INV# 157</t>
  </si>
  <si>
    <t>Corbiere and Sons Contracting1056920211124-3L.O.A.1210</t>
  </si>
  <si>
    <t>Corbiere and Sons Contracting1056920211124-3L.O.A.1210INV# 157</t>
  </si>
  <si>
    <t>Corbiere and Sons Contracting1056920211124-3Light Truck - Pick up- After Jan 101243.75</t>
  </si>
  <si>
    <t>Corbiere and Sons Contracting1056920211124-3Light Truck - Pick up- After Jan 101243.75INV# 157</t>
  </si>
  <si>
    <t>Corbiere and Sons Contracting1056920211124-3Excavator Thumb - 30 - 50 ton- After Jan 10561.05</t>
  </si>
  <si>
    <t>Corbiere and Sons Contracting1056920211124-3Excavator Thumb - 30 - 50 ton- After Jan 10561.05INV# 157</t>
  </si>
  <si>
    <t>Corbiere and Sons Contracting1056920211124-3Excavator - 36 ton- After Jan 105734.8</t>
  </si>
  <si>
    <t>Corbiere and Sons Contracting1056920211124-3Excavator - 36 ton- After Jan 105734.8INV# 157</t>
  </si>
  <si>
    <t>20210815-3</t>
  </si>
  <si>
    <t>Glenda Pevie</t>
  </si>
  <si>
    <t>Road work being done from KM18, KM25, KM30, KM37 and KM48</t>
  </si>
  <si>
    <t>Corbiere and Sons Contracting970820210815-3Labourer - General - After Jan 1011660</t>
  </si>
  <si>
    <t>Corbiere and Sons Contracting970820210815-3Labourer - General - After Jan 1011660Inv#142-R01</t>
  </si>
  <si>
    <t>Corbiere and Sons Contracting970820210815-3Driver - AZ - After Jan 10201400</t>
  </si>
  <si>
    <t>Corbiere and Sons Contracting970820210815-3Driver - AZ - After Jan 10201400Inv#142-R01</t>
  </si>
  <si>
    <t>Corbiere and Sons Contracting970820210815-3Operator - Principle - After Jan 1016512375</t>
  </si>
  <si>
    <t>Corbiere and Sons Contracting970820210815-3Operator - Principle - After Jan 1016512375Inv#142-R01</t>
  </si>
  <si>
    <t>Corbiere and Sons Contracting970820210815-3L.O.A.183780</t>
  </si>
  <si>
    <t>Corbiere and Sons Contracting970820210815-3L.O.A.183780Inv#142-R01</t>
  </si>
  <si>
    <t>Corbiere and Sons Contracting970820210815-3Foreman121140</t>
  </si>
  <si>
    <t>Corbiere and Sons Contracting970820210815-3Foreman121140Inv#142-R01</t>
  </si>
  <si>
    <t>Corbiere and Sons Contracting970820210815-3Tractor Trailer - 60 Ton- After Jan 10202447.8</t>
  </si>
  <si>
    <t>Corbiere and Sons Contracting970820210815-3Tractor Trailer - 60 Ton- After Jan 10202447.8Inv#142-R01</t>
  </si>
  <si>
    <t>Corbiere and Sons Contracting970820210815-3Rock Truck - 30 Ton- After Jan 10547454.7</t>
  </si>
  <si>
    <t>Corbiere and Sons Contracting970820210815-3Rock Truck - 30 Ton- After Jan 10547454.7Inv#142-R01</t>
  </si>
  <si>
    <t>Corbiere and Sons Contracting970820210815-3Marooka- After Jan 105723</t>
  </si>
  <si>
    <t>Corbiere and Sons Contracting970820210815-3Marooka- After Jan 105723Inv#142-R01</t>
  </si>
  <si>
    <t>Corbiere and Sons Contracting970820210815-3Light Truck - Pick up- After Jan 10102437.5</t>
  </si>
  <si>
    <t>Corbiere and Sons Contracting970820210815-3Light Truck - Pick up- After Jan 10102437.5Inv#142-R01</t>
  </si>
  <si>
    <t>Corbiere and Sons Contracting970820210815-3Excavator Hammer - 30 - 50 ton- After Jan 10271711.26</t>
  </si>
  <si>
    <t>Corbiere and Sons Contracting970820210815-3Excavator Hammer - 30 - 50 ton- After Jan 10271711.26Inv#142-R01</t>
  </si>
  <si>
    <t>Corbiere and Sons Contracting970820210815-3Excavator Thumb - 30 - 50 ton- After Jan 1036439.56</t>
  </si>
  <si>
    <t>Corbiere and Sons Contracting970820210815-3Excavator Thumb - 30 - 50 ton- After Jan 1036439.56Inv#142-R01</t>
  </si>
  <si>
    <t>Corbiere and Sons Contracting970820210815-3Excavator - 36 ton- After Jan 10273967.92</t>
  </si>
  <si>
    <t>Corbiere and Sons Contracting970820210815-3Excavator - 36 ton- After Jan 10273967.92Inv#142-R01</t>
  </si>
  <si>
    <t>Corbiere and Sons Contracting970820210815-3Excavator - 30 ton- After Jan 10456230.25</t>
  </si>
  <si>
    <t>Corbiere and Sons Contracting970820210815-3Excavator - 30 ton- After Jan 10456230.25Inv#142-R01</t>
  </si>
  <si>
    <t>Corbiere and Sons Contracting970820210815-3Dozer D6 or equal- After Jan 1091183.32</t>
  </si>
  <si>
    <t>Corbiere and Sons Contracting970820210815-3Dozer D6 or equal- After Jan 1091183.32Inv#142-R01</t>
  </si>
  <si>
    <t>20210814-3</t>
  </si>
  <si>
    <t>Road work being done from KM18, KM19, KM25, KM30. KM37 and KM48</t>
  </si>
  <si>
    <t>Paint Lake 2</t>
  </si>
  <si>
    <t>Corbiere and Sons Contracting970720210814-3Labourer - General - After Jan 1011660</t>
  </si>
  <si>
    <t>Corbiere and Sons Contracting970720210814-3Labourer - General - After Jan 1011660Inv#142-R01</t>
  </si>
  <si>
    <t>Corbiere and Sons Contracting970720210814-3Operator - Principle - After Jan 1015411550</t>
  </si>
  <si>
    <t>Corbiere and Sons Contracting970720210814-3Operator - Principle - After Jan 1015411550Inv#142-R01</t>
  </si>
  <si>
    <t>Corbiere and Sons Contracting970720210814-3L.O.A.163360</t>
  </si>
  <si>
    <t>Corbiere and Sons Contracting970720210814-3L.O.A.163360Inv#142-R01</t>
  </si>
  <si>
    <t>Corbiere and Sons Contracting970720210814-3Foreman121140</t>
  </si>
  <si>
    <t>Corbiere and Sons Contracting970720210814-3Foreman121140Inv#142-R01</t>
  </si>
  <si>
    <t>Corbiere and Sons Contracting970720210814-3Rock Truck - 30 Ton- After Jan 10547454.7</t>
  </si>
  <si>
    <t>Corbiere and Sons Contracting970720210814-3Rock Truck - 30 Ton- After Jan 10547454.7Inv#142-R01</t>
  </si>
  <si>
    <t>Corbiere and Sons Contracting970720210814-3Marooka- After Jan 105723</t>
  </si>
  <si>
    <t>Corbiere and Sons Contracting970720210814-3Marooka- After Jan 105723Inv#142-R01</t>
  </si>
  <si>
    <t>Corbiere and Sons Contracting970720210814-3Light Truck - Pick up- After Jan 10102437.5</t>
  </si>
  <si>
    <t>Corbiere and Sons Contracting970720210814-3Light Truck - Pick up- After Jan 10102437.5Inv#142-R01</t>
  </si>
  <si>
    <t>Corbiere and Sons Contracting970720210814-3Excavator Hammer - 30 - 50 ton- After Jan 10181140.84</t>
  </si>
  <si>
    <t>Corbiere and Sons Contracting970720210814-3Excavator Hammer - 30 - 50 ton- After Jan 10181140.84Inv#142-R01</t>
  </si>
  <si>
    <t>Corbiere and Sons Contracting970720210814-3Excavator Thumb - 30 - 50 ton- After Jan 1036439.56</t>
  </si>
  <si>
    <t>Corbiere and Sons Contracting970720210814-3Excavator Thumb - 30 - 50 ton- After Jan 1036439.56Inv#142-R01</t>
  </si>
  <si>
    <t>Corbiere and Sons Contracting970720210814-3Excavator - 36 ton- After Jan 10182645.28</t>
  </si>
  <si>
    <t>Corbiere and Sons Contracting970720210814-3Excavator - 36 ton- After Jan 10182645.28Inv#142-R01</t>
  </si>
  <si>
    <t>Corbiere and Sons Contracting970720210814-3Excavator - 30 ton- After Jan 10456230.25</t>
  </si>
  <si>
    <t>Corbiere and Sons Contracting970720210814-3Excavator - 30 ton- After Jan 10456230.25Inv#142-R01</t>
  </si>
  <si>
    <t>Corbiere and Sons Contracting970720210814-3Dozer D6 or equal- After Jan 1091183.32</t>
  </si>
  <si>
    <t>Corbiere and Sons Contracting970720210814-3Dozer D6 or equal- After Jan 1091183.32Inv#142-R01</t>
  </si>
  <si>
    <t>20210813-3</t>
  </si>
  <si>
    <t>Road work being done from KM 16-KM 18- KM30 and KM37 on Paint Lake 2</t>
  </si>
  <si>
    <t>Corbiere and Sons Contracting970620210813-3Labourer - General - After Jan 1010600</t>
  </si>
  <si>
    <t>Corbiere and Sons Contracting970620210813-3Labourer - General - After Jan 1010600Inv#142-R01</t>
  </si>
  <si>
    <t>Corbiere and Sons Contracting970620210813-3Operator - Principle - After Jan 1014010500</t>
  </si>
  <si>
    <t>Corbiere and Sons Contracting970620210813-3Operator - Principle - After Jan 1014010500Inv#142-R01</t>
  </si>
  <si>
    <t>Corbiere and Sons Contracting970620210813-3L.O.A.163360</t>
  </si>
  <si>
    <t>Corbiere and Sons Contracting970620210813-3L.O.A.163360Inv#142-R01</t>
  </si>
  <si>
    <t>Corbiere and Sons Contracting970620210813-3Foreman111045</t>
  </si>
  <si>
    <t>Corbiere and Sons Contracting970620210813-3Foreman111045Inv#142-R01</t>
  </si>
  <si>
    <t>Corbiere and Sons Contracting970620210813-3Rock Truck - 30 Ton- After Jan 10486626.4</t>
  </si>
  <si>
    <t>Corbiere and Sons Contracting970620210813-3Rock Truck - 30 Ton- After Jan 10486626.4Inv#142-R01</t>
  </si>
  <si>
    <t>Corbiere and Sons Contracting970620210813-3Marooka- After Jan 105723</t>
  </si>
  <si>
    <t>Corbiere and Sons Contracting970620210813-3Marooka- After Jan 105723Inv#142-R01</t>
  </si>
  <si>
    <t>Corbiere and Sons Contracting970620210813-3Light Truck - Pick up- After Jan 10102437.5</t>
  </si>
  <si>
    <t>Corbiere and Sons Contracting970620210813-3Light Truck - Pick up- After Jan 10102437.5Inv#142-R01</t>
  </si>
  <si>
    <t>Corbiere and Sons Contracting970620210813-3Excavator Hammer - 30 - 50 ton- After Jan 10161014.08</t>
  </si>
  <si>
    <t>Corbiere and Sons Contracting970620210813-3Excavator Hammer - 30 - 50 ton- After Jan 10161014.08Inv#142-R01</t>
  </si>
  <si>
    <t>Corbiere and Sons Contracting970620210813-3Excavator Thumb - 30 - 50 ton- After Jan 1032390.72</t>
  </si>
  <si>
    <t>Corbiere and Sons Contracting970620210813-3Excavator Thumb - 30 - 50 ton- After Jan 1032390.72Inv#142-R01</t>
  </si>
  <si>
    <t>Corbiere and Sons Contracting970620210813-3Excavator - 36 ton- After Jan 10162351.36</t>
  </si>
  <si>
    <t>Corbiere and Sons Contracting970620210813-3Excavator - 36 ton- After Jan 10162351.36Inv#142-R01</t>
  </si>
  <si>
    <t>Corbiere and Sons Contracting970620210813-3Excavator - 30 ton- After Jan 10405538</t>
  </si>
  <si>
    <t>Corbiere and Sons Contracting970620210813-3Excavator - 30 ton- After Jan 10405538Inv#142-R01</t>
  </si>
  <si>
    <t>Corbiere and Sons Contracting970620210813-3Dozer D6 or equal- After Jan 1081051.84</t>
  </si>
  <si>
    <t>Corbiere and Sons Contracting970620210813-3Dozer D6 or equal- After Jan 1081051.84Inv#142-R01</t>
  </si>
  <si>
    <t>20210812-3</t>
  </si>
  <si>
    <t>Corbiere and Sons Contracting970520210812-3Labourer - General - After Jan 1011660</t>
  </si>
  <si>
    <t>Corbiere and Sons Contracting970520210812-3Labourer - General - After Jan 1011660Inv#142-R01</t>
  </si>
  <si>
    <t>Corbiere and Sons Contracting970520210812-3Driver - AZ - After Jan 1012840</t>
  </si>
  <si>
    <t>Corbiere and Sons Contracting970520210812-3Driver - AZ - After Jan 1012840Inv#142-R01</t>
  </si>
  <si>
    <t>Corbiere and Sons Contracting970520210812-3Operator - Principle - After Jan 1015311475</t>
  </si>
  <si>
    <t>Corbiere and Sons Contracting970520210812-3Operator - Principle - After Jan 1015311475Inv#142-R01</t>
  </si>
  <si>
    <t>Corbiere and Sons Contracting970520210812-3L.O.A.173570</t>
  </si>
  <si>
    <t>Corbiere and Sons Contracting970520210812-3L.O.A.173570Inv#142-R01</t>
  </si>
  <si>
    <t>Corbiere and Sons Contracting970520210812-3Foreman121140</t>
  </si>
  <si>
    <t>Corbiere and Sons Contracting970520210812-3Foreman121140Inv#142-R01</t>
  </si>
  <si>
    <t>Corbiere and Sons Contracting970520210812-3Tractor Trailer - 60 Ton- After Jan 10121468.68</t>
  </si>
  <si>
    <t>Corbiere and Sons Contracting970520210812-3Tractor Trailer - 60 Ton- After Jan 10121468.68Inv#142-R01</t>
  </si>
  <si>
    <t>Corbiere and Sons Contracting970520210812-3Rock Truck - 30 Ton- After Jan 10547454.7</t>
  </si>
  <si>
    <t>Corbiere and Sons Contracting970520210812-3Rock Truck - 30 Ton- After Jan 10547454.7Inv#142-R01</t>
  </si>
  <si>
    <t>Corbiere and Sons Contracting970520210812-3Marooka- After Jan 105723</t>
  </si>
  <si>
    <t>Corbiere and Sons Contracting970520210812-3Marooka- After Jan 105723Inv#142-R01</t>
  </si>
  <si>
    <t>Corbiere and Sons Contracting970520210812-3Light Truck - Pick up- After Jan 10102437.5</t>
  </si>
  <si>
    <t>Corbiere and Sons Contracting970520210812-3Light Truck - Pick up- After Jan 10102437.5Inv#142-R01</t>
  </si>
  <si>
    <t>Corbiere and Sons Contracting970520210812-3Excavator Hammer - 30 - 50 ton- After Jan 109570.42</t>
  </si>
  <si>
    <t>Corbiere and Sons Contracting970520210812-3Excavator Hammer - 30 - 50 ton- After Jan 109570.42Inv#142-R01</t>
  </si>
  <si>
    <t>Corbiere and Sons Contracting970520210812-3Excavator Thumb - 30 - 50 ton- After Jan 1045549.45</t>
  </si>
  <si>
    <t>Corbiere and Sons Contracting970520210812-3Excavator Thumb - 30 - 50 ton- After Jan 1045549.45Inv#142-R01</t>
  </si>
  <si>
    <t>Corbiere and Sons Contracting970520210812-3Excavator - 36 ton- After Jan 10182645.28</t>
  </si>
  <si>
    <t>Corbiere and Sons Contracting970520210812-3Excavator - 36 ton- After Jan 10182645.28Inv#142-R01</t>
  </si>
  <si>
    <t>Corbiere and Sons Contracting970520210812-3Excavator - 30 ton- After Jan 10456230.25</t>
  </si>
  <si>
    <t>Corbiere and Sons Contracting970520210812-3Excavator - 30 ton- After Jan 10456230.25Inv#142-R01</t>
  </si>
  <si>
    <t>20210811-3</t>
  </si>
  <si>
    <t>Road work being done from KM 16-KM 18- KM30 and KM38 on Paint Lake 2</t>
  </si>
  <si>
    <t>Corbiere and Sons Contracting970420210811-3Labourer - General - After Jan 1011660</t>
  </si>
  <si>
    <t>Corbiere and Sons Contracting970420210811-3Labourer - General - After Jan 1011660Inv#142-R01</t>
  </si>
  <si>
    <t>Corbiere and Sons Contracting970420210811-3Operator - Principle - After Jan 1014310725</t>
  </si>
  <si>
    <t>Corbiere and Sons Contracting970420210811-3Operator - Principle - After Jan 1014310725Inv#142-R01</t>
  </si>
  <si>
    <t>Corbiere and Sons Contracting970420210811-3L.O.A.153150</t>
  </si>
  <si>
    <t>Corbiere and Sons Contracting970420210811-3L.O.A.153150Inv#142-R01</t>
  </si>
  <si>
    <t>Corbiere and Sons Contracting970420210811-3Foreman121140</t>
  </si>
  <si>
    <t>Corbiere and Sons Contracting970420210811-3Foreman121140Inv#142-R01</t>
  </si>
  <si>
    <t>Corbiere and Sons Contracting970420210811-3Rock Truck - 30 Ton- After Jan 10547454.7</t>
  </si>
  <si>
    <t>Corbiere and Sons Contracting970420210811-3Rock Truck - 30 Ton- After Jan 10547454.7Inv#142-R01</t>
  </si>
  <si>
    <t>Corbiere and Sons Contracting970420210811-3Marooka- After Jan 105723</t>
  </si>
  <si>
    <t>Corbiere and Sons Contracting970420210811-3Marooka- After Jan 105723Inv#142-R01</t>
  </si>
  <si>
    <t>Corbiere and Sons Contracting970420210811-3Light Truck - Pick up- After Jan 1092193.75</t>
  </si>
  <si>
    <t>Corbiere and Sons Contracting970420210811-3Light Truck - Pick up- After Jan 1092193.75Inv#142-R01</t>
  </si>
  <si>
    <t>Corbiere and Sons Contracting970420210811-3Excavator Hammer - 30 - 50 ton- After Jan 109570.42</t>
  </si>
  <si>
    <t>Corbiere and Sons Contracting970420210811-3Excavator Hammer - 30 - 50 ton- After Jan 109570.42Inv#142-R01</t>
  </si>
  <si>
    <t>Corbiere and Sons Contracting970420210811-3Excavator Thumb - 30 - 50 ton- After Jan 1045549.45</t>
  </si>
  <si>
    <t>Corbiere and Sons Contracting970420210811-3Excavator Thumb - 30 - 50 ton- After Jan 1045549.45Inv#142-R01</t>
  </si>
  <si>
    <t>Corbiere and Sons Contracting970420210811-3Excavator - 36 ton- After Jan 10182645.28</t>
  </si>
  <si>
    <t>Corbiere and Sons Contracting970420210811-3Excavator - 36 ton- After Jan 10182645.28Inv#142-R01</t>
  </si>
  <si>
    <t>Corbiere and Sons Contracting970420210811-3Excavator - 30 ton- After Jan 10456230.25</t>
  </si>
  <si>
    <t>Corbiere and Sons Contracting970420210811-3Excavator - 30 ton- After Jan 10456230.25Inv#142-R01</t>
  </si>
  <si>
    <t>20210810-3</t>
  </si>
  <si>
    <t>Corbiere and Sons Contracting970320210810-3Labourer - General - After Jan 1011660</t>
  </si>
  <si>
    <t>Corbiere and Sons Contracting970320210810-3Labourer - General - After Jan 1011660Inv#142-R01</t>
  </si>
  <si>
    <t>Corbiere and Sons Contracting970320210810-3Driver - AZ - After Jan 10241680</t>
  </si>
  <si>
    <t>Corbiere and Sons Contracting970320210810-3Driver - AZ - After Jan 10241680Inv#142-R01</t>
  </si>
  <si>
    <t>Corbiere and Sons Contracting970320210810-3Operator - Principle - After Jan 1014310725</t>
  </si>
  <si>
    <t>Corbiere and Sons Contracting970320210810-3Operator - Principle - After Jan 1014310725Inv#142-R01</t>
  </si>
  <si>
    <t>Corbiere and Sons Contracting970320210810-3L.O.A.163360</t>
  </si>
  <si>
    <t>Corbiere and Sons Contracting970320210810-3L.O.A.163360Inv#142-R01</t>
  </si>
  <si>
    <t>Corbiere and Sons Contracting970320210810-3Foreman121140</t>
  </si>
  <si>
    <t>Corbiere and Sons Contracting970320210810-3Foreman121140Inv#142-R01</t>
  </si>
  <si>
    <t>Corbiere and Sons Contracting970320210810-3Tractor Trailer - 60 Ton- After Jan 10242937.36</t>
  </si>
  <si>
    <t>Corbiere and Sons Contracting970320210810-3Tractor Trailer - 60 Ton- After Jan 10242937.36Inv#142-R01</t>
  </si>
  <si>
    <t>Corbiere and Sons Contracting970320210810-3Rock Truck - 30 Ton- After Jan 10456212.25</t>
  </si>
  <si>
    <t>Corbiere and Sons Contracting970320210810-3Rock Truck - 30 Ton- After Jan 10456212.25Inv#142-R01</t>
  </si>
  <si>
    <t>Corbiere and Sons Contracting970320210810-3Marooka- After Jan 105723</t>
  </si>
  <si>
    <t>Corbiere and Sons Contracting970320210810-3Marooka- After Jan 105723Inv#142-R01</t>
  </si>
  <si>
    <t>Corbiere and Sons Contracting970320210810-3Light Truck - Pick up- After Jan 1092193.75</t>
  </si>
  <si>
    <t>Corbiere and Sons Contracting970320210810-3Light Truck - Pick up- After Jan 1092193.75Inv#142-R01</t>
  </si>
  <si>
    <t>Corbiere and Sons Contracting970320210810-3Excavator Hammer - 30 - 50 ton- After Jan 109570.42</t>
  </si>
  <si>
    <t>Corbiere and Sons Contracting970320210810-3Excavator Hammer - 30 - 50 ton- After Jan 109570.42Inv#142-R01</t>
  </si>
  <si>
    <t>Corbiere and Sons Contracting970320210810-3Excavator Thumb - 30 - 50 ton- After Jan 1045549.45</t>
  </si>
  <si>
    <t>Corbiere and Sons Contracting970320210810-3Excavator Thumb - 30 - 50 ton- After Jan 1045549.45Inv#142-R01</t>
  </si>
  <si>
    <t>Corbiere and Sons Contracting970320210810-3Excavator - 36 ton- After Jan 10182645.28</t>
  </si>
  <si>
    <t>Corbiere and Sons Contracting970320210810-3Excavator - 36 ton- After Jan 10182645.28Inv#142-R01</t>
  </si>
  <si>
    <t>Corbiere and Sons Contracting970320210810-3Excavator - 30 ton- After Jan 10456230.25</t>
  </si>
  <si>
    <t>Corbiere and Sons Contracting970320210810-3Excavator - 30 ton- After Jan 10456230.25Inv#142-R01</t>
  </si>
  <si>
    <t>20210809-3</t>
  </si>
  <si>
    <t>43</t>
  </si>
  <si>
    <t>Will Ouimet</t>
  </si>
  <si>
    <t>Corbiere and Sons Contracting968920210809-3Labourer - General - After Jan 1011660</t>
  </si>
  <si>
    <t>Corbiere and Sons Contracting968920210809-3Labourer - General - After Jan 1011660Inv#142-R01</t>
  </si>
  <si>
    <t>Corbiere and Sons Contracting968920210809-3Operator - Principle - After Jan 101108250</t>
  </si>
  <si>
    <t>Corbiere and Sons Contracting968920210809-3Operator - Principle - After Jan 101108250Inv#142-R01</t>
  </si>
  <si>
    <t>Corbiere and Sons Contracting968920210809-3L.O.A.122520</t>
  </si>
  <si>
    <t>Corbiere and Sons Contracting968920210809-3L.O.A.122520Inv#142-R01</t>
  </si>
  <si>
    <t>Corbiere and Sons Contracting968920210809-3Foreman121140</t>
  </si>
  <si>
    <t>Corbiere and Sons Contracting968920210809-3Foreman121140Inv#142-R01</t>
  </si>
  <si>
    <t>Corbiere and Sons Contracting968920210809-3Rock Truck - 30 Ton- After Jan 10364969.8</t>
  </si>
  <si>
    <t>Corbiere and Sons Contracting968920210809-3Rock Truck - 30 Ton- After Jan 10364969.8Inv#142-R01</t>
  </si>
  <si>
    <t>Corbiere and Sons Contracting968920210809-3Marooka- After Jan 105723</t>
  </si>
  <si>
    <t>Corbiere and Sons Contracting968920210809-3Marooka- After Jan 105723Inv#142-R01</t>
  </si>
  <si>
    <t>Corbiere and Sons Contracting968920210809-3Light Truck - Pick up- After Jan 1081950</t>
  </si>
  <si>
    <t>Corbiere and Sons Contracting968920210809-3Light Truck - Pick up- After Jan 1081950Inv#142-R01</t>
  </si>
  <si>
    <t>Corbiere and Sons Contracting968920210809-3Excavator Hammer - 30 - 50 ton- After Jan 109570.42</t>
  </si>
  <si>
    <t>Corbiere and Sons Contracting968920210809-3Excavator Hammer - 30 - 50 ton- After Jan 109570.42Inv#142-R01</t>
  </si>
  <si>
    <t>Corbiere and Sons Contracting968920210809-3Excavator Thumb - 30 - 50 ton- After Jan 1036439.56</t>
  </si>
  <si>
    <t>Corbiere and Sons Contracting968920210809-3Excavator Thumb - 30 - 50 ton- After Jan 1036439.56Inv#142-R01</t>
  </si>
  <si>
    <t>Corbiere and Sons Contracting968920210809-3Excavator - 36 ton- After Jan 10182645.28</t>
  </si>
  <si>
    <t>Corbiere and Sons Contracting968920210809-3Excavator - 36 ton- After Jan 10182645.28Inv#142-R01</t>
  </si>
  <si>
    <t>Corbiere and Sons Contracting968920210809-3Excavator - 30 ton- After Jan 10364984.2</t>
  </si>
  <si>
    <t>Corbiere and Sons Contracting968920210809-3Excavator - 30 ton- After Jan 10364984.2Inv#142-R01</t>
  </si>
  <si>
    <t>20210808-3</t>
  </si>
  <si>
    <t>Corbiere and Sons Contracting968820210808-3Labourer - General - After Jan 1011660</t>
  </si>
  <si>
    <t>Corbiere and Sons Contracting968820210808-3Labourer - General - After Jan 1011660Inv#142-R01</t>
  </si>
  <si>
    <t>Corbiere and Sons Contracting968820210808-3Operator - Principle - After Jan 101108250</t>
  </si>
  <si>
    <t>Corbiere and Sons Contracting968820210808-3Operator - Principle - After Jan 101108250Inv#142-R01</t>
  </si>
  <si>
    <t>Corbiere and Sons Contracting968820210808-3L.O.A.122520</t>
  </si>
  <si>
    <t>Corbiere and Sons Contracting968820210808-3L.O.A.122520Inv#142-R01</t>
  </si>
  <si>
    <t>Corbiere and Sons Contracting968820210808-3Foreman121140</t>
  </si>
  <si>
    <t>Corbiere and Sons Contracting968820210808-3Foreman121140Inv#142-R01</t>
  </si>
  <si>
    <t>Corbiere and Sons Contracting968820210808-3Rock Truck - 30 Ton- After Jan 10364969.8</t>
  </si>
  <si>
    <t>Corbiere and Sons Contracting968820210808-3Rock Truck - 30 Ton- After Jan 10364969.8Inv#142-R01</t>
  </si>
  <si>
    <t>Corbiere and Sons Contracting968820210808-3Marooka- After Jan 105723</t>
  </si>
  <si>
    <t>Corbiere and Sons Contracting968820210808-3Marooka- After Jan 105723Inv#142-R01</t>
  </si>
  <si>
    <t>Corbiere and Sons Contracting968820210808-3Light Truck - Pick up- After Jan 1081950</t>
  </si>
  <si>
    <t>Corbiere and Sons Contracting968820210808-3Light Truck - Pick up- After Jan 1081950Inv#142-R01</t>
  </si>
  <si>
    <t>Corbiere and Sons Contracting968820210808-3Excavator Hammer - 30 - 50 ton- After Jan 109570.42</t>
  </si>
  <si>
    <t>Corbiere and Sons Contracting968820210808-3Excavator Hammer - 30 - 50 ton- After Jan 109570.42Inv#142-R01</t>
  </si>
  <si>
    <t>Corbiere and Sons Contracting968820210808-3Excavator Thumb - 30 - 50 ton- After Jan 1036439.56</t>
  </si>
  <si>
    <t>Corbiere and Sons Contracting968820210808-3Excavator Thumb - 30 - 50 ton- After Jan 1036439.56Inv#142-R01</t>
  </si>
  <si>
    <t>Corbiere and Sons Contracting968820210808-3Excavator - 36 ton- After Jan 10182645.28</t>
  </si>
  <si>
    <t>Corbiere and Sons Contracting968820210808-3Excavator - 36 ton- After Jan 10182645.28Inv#142-R01</t>
  </si>
  <si>
    <t>Corbiere and Sons Contracting968820210808-3Excavator - 30 ton- After Jan 10364984.2</t>
  </si>
  <si>
    <t>Corbiere and Sons Contracting968820210808-3Excavator - 30 ton- After Jan 10364984.2Inv#142-R01</t>
  </si>
  <si>
    <t>20210807-3</t>
  </si>
  <si>
    <t>WF 10 Paint Lake Road 2</t>
  </si>
  <si>
    <t>Corbiere and Sons Contracting968720210807-3Labourer - General - After Jan 1011660</t>
  </si>
  <si>
    <t>Corbiere and Sons Contracting968720210807-3Labourer - General - After Jan 1011660Inv#142-R01</t>
  </si>
  <si>
    <t>Corbiere and Sons Contracting968720210807-3Operator - Principle - After Jan 101219075</t>
  </si>
  <si>
    <t>Corbiere and Sons Contracting968720210807-3Operator - Principle - After Jan 101219075Inv#142-R01</t>
  </si>
  <si>
    <t>Corbiere and Sons Contracting968720210807-3L.O.A.132730</t>
  </si>
  <si>
    <t>Corbiere and Sons Contracting968720210807-3L.O.A.132730Inv#142-R01</t>
  </si>
  <si>
    <t>Corbiere and Sons Contracting968720210807-3Foreman121140</t>
  </si>
  <si>
    <t>Corbiere and Sons Contracting968720210807-3Foreman121140Inv#142-R01</t>
  </si>
  <si>
    <t>Corbiere and Sons Contracting968720210807-3Rock Truck - 30 Ton- After Jan 10364969.8</t>
  </si>
  <si>
    <t>Corbiere and Sons Contracting968720210807-3Rock Truck - 30 Ton- After Jan 10364969.8Inv#142-R01</t>
  </si>
  <si>
    <t>Corbiere and Sons Contracting968720210807-3Marooka- After Jan 105723</t>
  </si>
  <si>
    <t>Corbiere and Sons Contracting968720210807-3Marooka- After Jan 105723Inv#142-R01</t>
  </si>
  <si>
    <t>Corbiere and Sons Contracting968720210807-3Light Truck - Pick up- After Jan 1081950</t>
  </si>
  <si>
    <t>Corbiere and Sons Contracting968720210807-3Light Truck - Pick up- After Jan 1081950Inv#142-R01</t>
  </si>
  <si>
    <t>Corbiere and Sons Contracting968720210807-3Excavator Hammer - 30 - 50 ton- After Jan 109570.42</t>
  </si>
  <si>
    <t>Corbiere and Sons Contracting968720210807-3Excavator Hammer - 30 - 50 ton- After Jan 109570.42Inv#142-R01</t>
  </si>
  <si>
    <t>Corbiere and Sons Contracting968720210807-3Excavator Thumb - 30 - 50 ton- After Jan 1034415.14</t>
  </si>
  <si>
    <t>Corbiere and Sons Contracting968720210807-3Excavator Thumb - 30 - 50 ton- After Jan 1034415.14Inv#142-R01</t>
  </si>
  <si>
    <t>Corbiere and Sons Contracting968720210807-3Excavator - 36 ton- After Jan 10182645.28</t>
  </si>
  <si>
    <t>Corbiere and Sons Contracting968720210807-3Excavator - 36 ton- After Jan 10182645.28Inv#142-R01</t>
  </si>
  <si>
    <t>Corbiere and Sons Contracting968720210807-3Excavator - 30 ton- After Jan 10344707.3</t>
  </si>
  <si>
    <t>Corbiere and Sons Contracting968720210807-3Excavator - 30 ton- After Jan 10344707.3Inv#142-R01</t>
  </si>
  <si>
    <t>20210806-3</t>
  </si>
  <si>
    <t>Road work being done from KM30 and KM38 on Paint Lake 2 - Crews shut down early due to conditions</t>
  </si>
  <si>
    <t>WF10 Paint Lake Road 2</t>
  </si>
  <si>
    <t>Corbiere and Sons Contracting968020210806-3Labourer - General - After Jan 105300</t>
  </si>
  <si>
    <t>Corbiere and Sons Contracting968020210806-3Labourer - General - After Jan 105300Inv#142-R01</t>
  </si>
  <si>
    <t>Corbiere and Sons Contracting968020210806-3Operator - Principle - After Jan 10604500</t>
  </si>
  <si>
    <t>Corbiere and Sons Contracting968020210806-3Operator - Principle - After Jan 10604500Inv#142-R01</t>
  </si>
  <si>
    <t>Corbiere and Sons Contracting968020210806-3L.O.A.142940</t>
  </si>
  <si>
    <t>Corbiere and Sons Contracting968020210806-3L.O.A.142940Inv#142-R01</t>
  </si>
  <si>
    <t>Corbiere and Sons Contracting968020210806-3Foreman5475</t>
  </si>
  <si>
    <t>Corbiere and Sons Contracting968020210806-3Foreman5475Inv#142-R01</t>
  </si>
  <si>
    <t>Corbiere and Sons Contracting968020210806-3Rock Truck - 30 Ton- After Jan 10304141.5</t>
  </si>
  <si>
    <t>Corbiere and Sons Contracting968020210806-3Rock Truck - 30 Ton- After Jan 10304141.5Inv#142-R01</t>
  </si>
  <si>
    <t>Corbiere and Sons Contracting968020210806-3Marooka- After Jan 105723</t>
  </si>
  <si>
    <t>Corbiere and Sons Contracting968020210806-3Marooka- After Jan 105723Inv#142-R01</t>
  </si>
  <si>
    <t>Corbiere and Sons Contracting968020210806-3Light Truck - Pick up- After Jan 1081950</t>
  </si>
  <si>
    <t>Corbiere and Sons Contracting968020210806-3Light Truck - Pick up- After Jan 1081950Inv#142-R01</t>
  </si>
  <si>
    <t>Corbiere and Sons Contracting968020210806-3Excavator Hammer - 30 - 50 ton- After Jan 105316.9</t>
  </si>
  <si>
    <t>Corbiere and Sons Contracting968020210806-3Excavator Hammer - 30 - 50 ton- After Jan 105316.9Inv#142-R01</t>
  </si>
  <si>
    <t>Corbiere and Sons Contracting968020210806-3Excavator Thumb - 30 - 50 ton- After Jan 1020244.2</t>
  </si>
  <si>
    <t>Corbiere and Sons Contracting968020210806-3Excavator Thumb - 30 - 50 ton- After Jan 1020244.2Inv#142-R01</t>
  </si>
  <si>
    <t>Corbiere and Sons Contracting968020210806-3Excavator - 36 ton- After Jan 10101469.6</t>
  </si>
  <si>
    <t>Corbiere and Sons Contracting968020210806-3Excavator - 36 ton- After Jan 10101469.6Inv#142-R01</t>
  </si>
  <si>
    <t>Corbiere and Sons Contracting968020210806-3Excavator - 30 ton- After Jan 10202769</t>
  </si>
  <si>
    <t>Corbiere and Sons Contracting968020210806-3Excavator - 30 ton- After Jan 10202769Inv#142-R01</t>
  </si>
  <si>
    <t>20210805-3</t>
  </si>
  <si>
    <t>Road work continuing from KM30 and KM38 on Paint Lake Road 2</t>
  </si>
  <si>
    <t>Corbiere and Sons Contracting967920210805-3Labourer - General - After Jan 1011660</t>
  </si>
  <si>
    <t>Corbiere and Sons Contracting967920210805-3Labourer - General - After Jan 1011660Inv#142-R01</t>
  </si>
  <si>
    <t>Corbiere and Sons Contracting967920210805-3Driver - AZ - After Jan 1011770</t>
  </si>
  <si>
    <t>Corbiere and Sons Contracting967920210805-3Driver - AZ - After Jan 1011770Inv#142-R01</t>
  </si>
  <si>
    <t>Corbiere and Sons Contracting967920210805-3Operator - Principle - After Jan 101047800</t>
  </si>
  <si>
    <t>Corbiere and Sons Contracting967920210805-3Operator - Principle - After Jan 101047800Inv#142-R01</t>
  </si>
  <si>
    <t>Corbiere and Sons Contracting967920210805-3L.O.A.132730</t>
  </si>
  <si>
    <t>Corbiere and Sons Contracting967920210805-3L.O.A.132730Inv#142-R01</t>
  </si>
  <si>
    <t>Corbiere and Sons Contracting967920210805-3Foreman121140</t>
  </si>
  <si>
    <t>Corbiere and Sons Contracting967920210805-3Foreman121140Inv#142-R01</t>
  </si>
  <si>
    <t>Corbiere and Sons Contracting967920210805-3Tractor Trailer - 60 Ton- After Jan 10111346.29</t>
  </si>
  <si>
    <t>Corbiere and Sons Contracting967920210805-3Tractor Trailer - 60 Ton- After Jan 10111346.29Inv#142-R01</t>
  </si>
  <si>
    <t>Corbiere and Sons Contracting967920210805-3Rock Truck - 30 Ton- After Jan 10364969.8</t>
  </si>
  <si>
    <t>Corbiere and Sons Contracting967920210805-3Rock Truck - 30 Ton- After Jan 10364969.8Inv#142-R01</t>
  </si>
  <si>
    <t>Corbiere and Sons Contracting967920210805-3Marooka- After Jan 105723</t>
  </si>
  <si>
    <t>Corbiere and Sons Contracting967920210805-3Marooka- After Jan 105723Inv#142-R01</t>
  </si>
  <si>
    <t>Corbiere and Sons Contracting967920210805-3Light Truck - Pick up- After Jan 1081950</t>
  </si>
  <si>
    <t>Corbiere and Sons Contracting967920210805-3Light Truck - Pick up- After Jan 1081950Inv#142-R01</t>
  </si>
  <si>
    <t>Corbiere and Sons Contracting967920210805-3Excavator Thumb - 30 - 50 ton- After Jan 1033402.93</t>
  </si>
  <si>
    <t>Corbiere and Sons Contracting967920210805-3Excavator Thumb - 30 - 50 ton- After Jan 1033402.93Inv#142-R01</t>
  </si>
  <si>
    <t>Corbiere and Sons Contracting967920210805-3Excavator - 36 ton- After Jan 10182645.28</t>
  </si>
  <si>
    <t>Corbiere and Sons Contracting967920210805-3Excavator - 36 ton- After Jan 10182645.28Inv#142-R01</t>
  </si>
  <si>
    <t>Corbiere and Sons Contracting967920210805-3Excavator - 30 ton- After Jan 10243322.8</t>
  </si>
  <si>
    <t>Corbiere and Sons Contracting967920210805-3Excavator - 30 ton- After Jan 10243322.8Inv#142-R01</t>
  </si>
  <si>
    <t>20210804-3</t>
  </si>
  <si>
    <t>Corbiere and Sons Contracting967820210804-3Labourer - General - After Jan 1011660</t>
  </si>
  <si>
    <t>Corbiere and Sons Contracting967820210804-3Labourer - General - After Jan 1011660Inv#142-R01</t>
  </si>
  <si>
    <t>Corbiere and Sons Contracting967820210804-3Driver - AZ - After Jan 10443080</t>
  </si>
  <si>
    <t>Corbiere and Sons Contracting967820210804-3Driver - AZ - After Jan 10443080Inv#142-R01</t>
  </si>
  <si>
    <t>Corbiere and Sons Contracting967820210804-3Operator - Principle - After Jan 10775775</t>
  </si>
  <si>
    <t>Corbiere and Sons Contracting967820210804-3Operator - Principle - After Jan 10775775Inv#142-R01</t>
  </si>
  <si>
    <t>Corbiere and Sons Contracting967820210804-3L.O.A.102100</t>
  </si>
  <si>
    <t>Corbiere and Sons Contracting967820210804-3L.O.A.102100Inv#142-R01</t>
  </si>
  <si>
    <t>Corbiere and Sons Contracting967820210804-3Foreman121140</t>
  </si>
  <si>
    <t>Corbiere and Sons Contracting967820210804-3Foreman121140Inv#142-R01</t>
  </si>
  <si>
    <t>Corbiere and Sons Contracting967820210804-3Tractor Trailer - 60 Ton- After Jan 10445385.16</t>
  </si>
  <si>
    <t>Corbiere and Sons Contracting967820210804-3Tractor Trailer - 60 Ton- After Jan 10445385.16Inv#142-R01</t>
  </si>
  <si>
    <t>Corbiere and Sons Contracting967820210804-3Rock Truck - 30 Ton- After Jan 1091242.45</t>
  </si>
  <si>
    <t>Corbiere and Sons Contracting967820210804-3Rock Truck - 30 Ton- After Jan 1091242.45Inv#142-R01</t>
  </si>
  <si>
    <t>Corbiere and Sons Contracting967820210804-3Marooka- After Jan 105723</t>
  </si>
  <si>
    <t>Corbiere and Sons Contracting967820210804-3Marooka- After Jan 105723Inv#142-R01</t>
  </si>
  <si>
    <t>Corbiere and Sons Contracting967820210804-3Light Truck - Pick up- After Jan 1051218.75</t>
  </si>
  <si>
    <t>Corbiere and Sons Contracting967820210804-3Light Truck - Pick up- After Jan 1051218.75Inv#142-R01</t>
  </si>
  <si>
    <t>Corbiere and Sons Contracting967820210804-3Excavator Thumb - 30 - 50 ton- After Jan 1036439.56</t>
  </si>
  <si>
    <t>Corbiere and Sons Contracting967820210804-3Excavator Thumb - 30 - 50 ton- After Jan 1036439.56Inv#142-R01</t>
  </si>
  <si>
    <t>Corbiere and Sons Contracting967820210804-3Excavator - 36 ton- After Jan 10182645.28</t>
  </si>
  <si>
    <t>Corbiere and Sons Contracting967820210804-3Excavator - 36 ton- After Jan 10182645.28Inv#142-R01</t>
  </si>
  <si>
    <t>Corbiere and Sons Contracting967820210804-3Excavator - 30 ton- After Jan 10273738.15</t>
  </si>
  <si>
    <t>Corbiere and Sons Contracting967820210804-3Excavator - 30 ton- After Jan 10273738.15Inv#142-R01</t>
  </si>
  <si>
    <t>20210803-3</t>
  </si>
  <si>
    <t>WF10 Paint Lake 2</t>
  </si>
  <si>
    <t>Corbiere and Sons Contracting967120210803-3Labourer - General - After Jan 1011660</t>
  </si>
  <si>
    <t>Corbiere and Sons Contracting967120210803-3Labourer - General - After Jan 1011660Inv#142-R01</t>
  </si>
  <si>
    <t>Corbiere and Sons Contracting967120210803-3Operator - Principle - After Jan 10775775</t>
  </si>
  <si>
    <t>Corbiere and Sons Contracting967120210803-3Operator - Principle - After Jan 10775775Inv#142-R01</t>
  </si>
  <si>
    <t>Corbiere and Sons Contracting967120210803-3L.O.A.91890</t>
  </si>
  <si>
    <t>Corbiere and Sons Contracting967120210803-3L.O.A.91890Inv#142-R01</t>
  </si>
  <si>
    <t>Corbiere and Sons Contracting967120210803-3Foreman121140</t>
  </si>
  <si>
    <t>Corbiere and Sons Contracting967120210803-3Foreman121140Inv#142-R01</t>
  </si>
  <si>
    <t>Corbiere and Sons Contracting967120210803-3Rock Truck - 30 Ton- After Jan 1091242.45</t>
  </si>
  <si>
    <t>Corbiere and Sons Contracting967120210803-3Rock Truck - 30 Ton- After Jan 1091242.45Inv#142-R01</t>
  </si>
  <si>
    <t>Corbiere and Sons Contracting967120210803-3Marooka- After Jan 105723</t>
  </si>
  <si>
    <t>Corbiere and Sons Contracting967120210803-3Marooka- After Jan 105723Inv#142-R01</t>
  </si>
  <si>
    <t>Corbiere and Sons Contracting967120210803-3Light Truck - Pick up- After Jan 1051218.75</t>
  </si>
  <si>
    <t>Corbiere and Sons Contracting967120210803-3Light Truck - Pick up- After Jan 1051218.75Inv#142-R01</t>
  </si>
  <si>
    <t>Corbiere and Sons Contracting967120210803-3Excavator Thumb - 30 - 50 ton- After Jan 1036439.56</t>
  </si>
  <si>
    <t>Corbiere and Sons Contracting967120210803-3Excavator Thumb - 30 - 50 ton- After Jan 1036439.56Inv#142-R01</t>
  </si>
  <si>
    <t>Corbiere and Sons Contracting967120210803-3Excavator - 36 ton- After Jan 10182645.28</t>
  </si>
  <si>
    <t>Corbiere and Sons Contracting967120210803-3Excavator - 36 ton- After Jan 10182645.28Inv#142-R01</t>
  </si>
  <si>
    <t>Corbiere and Sons Contracting967120210803-3Excavator - 30 ton- After Jan 10273738.15</t>
  </si>
  <si>
    <t>Corbiere and Sons Contracting967120210803-3Excavator - 30 ton- After Jan 10273738.15Inv#142-R01</t>
  </si>
  <si>
    <t>20210727-3</t>
  </si>
  <si>
    <t>Road work on Paint Lake 2 from KM34-KM37 and KM44-KM45</t>
  </si>
  <si>
    <t>Corbiere and Sons Contracting963820210727-3Marooka- After Jan 105723</t>
  </si>
  <si>
    <t>Corbiere and Sons Contracting963820210727-3Marooka- After Jan 105723Inv#142-R01</t>
  </si>
  <si>
    <t>20210726-3</t>
  </si>
  <si>
    <t>Road work on Paint Lake 2 from KM43-KM40 and from F066-F073</t>
  </si>
  <si>
    <t>Corbiere and Sons Contracting963620210726-3Light Truck - Pick up- After Jan 103731.25</t>
  </si>
  <si>
    <t>Corbiere and Sons Contracting963620210726-3Light Truck - Pick up- After Jan 103731.25Inv#142-R01</t>
  </si>
  <si>
    <t>Corbiere and Sons Contracting963620210726-3Excavator - 36 ton- After Jan 1091322.64</t>
  </si>
  <si>
    <t>Corbiere and Sons Contracting963620210726-3Excavator - 36 ton- After Jan 1091322.64Inv#142-R01</t>
  </si>
  <si>
    <t>20210725-3</t>
  </si>
  <si>
    <t>Road work on Paint Lake Road from KM29-KM34, KM45-KM43 and KM27-KM30 - Darwin spent part of day on Henson at KM17.5 - Time split</t>
  </si>
  <si>
    <t>Corbiere and Sons Contracting963420210725-3Marooka- After Jan 105723</t>
  </si>
  <si>
    <t>Corbiere and Sons Contracting963420210725-3Marooka- After Jan 105723Inv#142-R01</t>
  </si>
  <si>
    <t>KL-20210725-1</t>
  </si>
  <si>
    <t>84</t>
  </si>
  <si>
    <t>VC7556-2019-016</t>
  </si>
  <si>
    <t>938 OF</t>
  </si>
  <si>
    <t>Load and haul existing material from ROW to F036 access</t>
  </si>
  <si>
    <t>F033-F118</t>
  </si>
  <si>
    <t>KABI LAKE FOREST PRODUCTS LTD7181KL-20210725-1Supervisor3252</t>
  </si>
  <si>
    <t>KABI LAKE FOREST PRODUCTS LTD7181KL-20210725-1Supervisor3252OEWT-PA19-Lem-R1</t>
  </si>
  <si>
    <t>KABI LAKE FOREST PRODUCTS LTD7181KL-20210725-1L.O.A.0.9090909221.8182</t>
  </si>
  <si>
    <t>KABI LAKE FOREST PRODUCTS LTD7181KL-20210725-1L.O.A.0.9090909221.8182OEWT-PA19-Lem-R1</t>
  </si>
  <si>
    <t>Pickup 1/2 Ton</t>
  </si>
  <si>
    <t>19</t>
  </si>
  <si>
    <t>KABI LAKE FOREST PRODUCTS LTD7181KL-20210725-1Pickup 1/2 Ton23575</t>
  </si>
  <si>
    <t>KABI LAKE FOREST PRODUCTS LTD7181KL-20210725-1Pickup 1/2 Ton23575OEWT-PA19-Lem-R1</t>
  </si>
  <si>
    <t>CAT 25 ton Articulated Truck</t>
  </si>
  <si>
    <t>134</t>
  </si>
  <si>
    <t>KABI LAKE FOREST PRODUCTS LTD7181KL-20210725-1CAT 25 ton Articulated Truck101780</t>
  </si>
  <si>
    <t>KABI LAKE FOREST PRODUCTS LTD7181KL-20210725-1CAT 25 ton Articulated Truck101780OEWT-PA19-Lem-R1</t>
  </si>
  <si>
    <t>30 Ton Excavator c/w Hydraulic Thumb</t>
  </si>
  <si>
    <t>147</t>
  </si>
  <si>
    <t>KABI LAKE FOREST PRODUCTS LTD7181KL-20210725-130 Ton Excavator c/w Hydraulic Thumb203900</t>
  </si>
  <si>
    <t>KABI LAKE FOREST PRODUCTS LTD7181KL-20210725-130 Ton Excavator c/w Hydraulic Thumb203900OEWT-PA19-Lem-R1</t>
  </si>
  <si>
    <t>KL-20210825-3</t>
  </si>
  <si>
    <t>3rd Party Services</t>
  </si>
  <si>
    <t>Each</t>
  </si>
  <si>
    <t>Excavator starting sloping and cleaning up excavation @ km 49/rock truck hauling existing material from Km 42 to Morin Excavator/ Excavator 2 fixing up access from Km 44 to Km 46</t>
  </si>
  <si>
    <t>MC-20210825-1</t>
  </si>
  <si>
    <t>Excavator spreading existing material on road sections @ km 41/42 - MC-13132</t>
  </si>
  <si>
    <t>KABI LAKE FOREST PRODUCTS LTD7279KL-20210825-33rd Party Services2323.642323.64</t>
  </si>
  <si>
    <t>KABI LAKE FOREST PRODUCTS LTD7279KL-20210825-33rd Party Services2323.642323.64OEWT-PA20-Lem</t>
  </si>
  <si>
    <t>KL-20210824-3</t>
  </si>
  <si>
    <t>Load and haul material from km 17 on Hensen Road to Corbiere Dozer@km 44.5/43.5/3 rock trucks Kabi, Corbiere and Valard/ Excavator 2 working ahead @km 42</t>
  </si>
  <si>
    <t>MC-20210824-1</t>
  </si>
  <si>
    <t>Slope and clean up excavations @ F108/level ruts and shape road F107 to F108 - MC-13131</t>
  </si>
  <si>
    <t>KABI LAKE FOREST PRODUCTS LTD7275KL-20210824-33rd Party Services2065.452065.45</t>
  </si>
  <si>
    <t>KABI LAKE FOREST PRODUCTS LTD7275KL-20210824-33rd Party Services2065.452065.45OEWT-PA20-Lem</t>
  </si>
  <si>
    <t>SSF-20210824-2</t>
  </si>
  <si>
    <t>Continue leveling ruts and replacing access mats fromKm 45 to Km 44 for gravel - SSF-14346</t>
  </si>
  <si>
    <t>KABI LAKE FOREST PRODUCTS LTD7275KL-20210824-33rd Party Services2452.732452.73</t>
  </si>
  <si>
    <t>KABI LAKE FOREST PRODUCTS LTD7275KL-20210824-33rd Party Services2452.732452.73OEWT-PA20-Lem</t>
  </si>
  <si>
    <t>KL-20210823-5</t>
  </si>
  <si>
    <t>Load &amp; Haul existing material from Km 17 on Hensen road to Corbiere dozer@ Km 45/44. One Kabi rock truck, Corbiere and Valard/ 2nd Ex working ahead of dozer.</t>
  </si>
  <si>
    <t>MC-20210823-1</t>
  </si>
  <si>
    <t>Check for capping material &amp; pile up stockpile @ F-108.</t>
  </si>
  <si>
    <t>KABI LAKE FOREST PRODUCTS LTD7271KL-20210823-53rd Party Services2323.642323.64</t>
  </si>
  <si>
    <t>KABI LAKE FOREST PRODUCTS LTD7271KL-20210823-53rd Party Services2323.642323.64OEWT-PA20-Lem</t>
  </si>
  <si>
    <t>SSF-20210823-2</t>
  </si>
  <si>
    <t>Continue leveling ruts and shaping road from 46 Km to 44 Km for gravel haul. SSF-14343</t>
  </si>
  <si>
    <t>KL-20210822-4</t>
  </si>
  <si>
    <t>Load &amp; Haul existing material from Km 17 on Hensen road to Corbiere dozer@ Km 45/4. One Kabi rock truck, one Corbiere, and 1 Valard. 2nd excavator working ahead of dozer.</t>
  </si>
  <si>
    <t>50</t>
  </si>
  <si>
    <t>MC-20210822-1</t>
  </si>
  <si>
    <t>Continue road maintenance and shaping road from F110 to F111 - MC-13128</t>
  </si>
  <si>
    <t>Jim Budgell</t>
  </si>
  <si>
    <t>KABI LAKE FOREST PRODUCTS LTD7267KL-20210822-43rd Party Services2323.642323.64</t>
  </si>
  <si>
    <t>KABI LAKE FOREST PRODUCTS LTD7267KL-20210822-43rd Party Services2323.642323.64OEWT-PA20-Lem</t>
  </si>
  <si>
    <t>SSF-20210822-1</t>
  </si>
  <si>
    <t>Continue leveling ruts and shaping road from 46.5 Km to 45 Km for gravel haul and spreading gravel where required. - SSF-14341</t>
  </si>
  <si>
    <t>KABI LAKE FOREST PRODUCTS LTD7267KL-20210822-43rd Party Services2581.822581.82</t>
  </si>
  <si>
    <t>KABI LAKE FOREST PRODUCTS LTD7267KL-20210822-43rd Party Services2581.822581.82OEWT-PA20-Lem</t>
  </si>
  <si>
    <t>KL-20210821-5</t>
  </si>
  <si>
    <t>Load &amp; Haul existing material from Km 17 on Hensen road to Corbiere dozer@ Km 45/46/3 rock trucks Kabi, Corbiere and Valard/ 2nd Ex working ahead of dozer</t>
  </si>
  <si>
    <t>MC-20210821-1</t>
  </si>
  <si>
    <t>KABI LAKE FOREST PRODUCTS LTD7257KL-20210821-53rd Party Services2323.642323.64</t>
  </si>
  <si>
    <t>KABI LAKE FOREST PRODUCTS LTD7257KL-20210821-53rd Party Services2323.642323.64OEWT-PA20-Lem</t>
  </si>
  <si>
    <t>SSF-20210821-2</t>
  </si>
  <si>
    <t>Continue leveling ruts and shaping road from 46.5 Km to 45 Km for gravel haul - SSF-14340</t>
  </si>
  <si>
    <t>KABI LAKE FOREST PRODUCTS LTD7257KL-20210821-53rd Party Services2581.822581.82</t>
  </si>
  <si>
    <t>KABI LAKE FOREST PRODUCTS LTD7257KL-20210821-53rd Party Services2581.822581.82OEWT-PA20-Lem</t>
  </si>
  <si>
    <t>KL-20210820-5</t>
  </si>
  <si>
    <t>Load and haul existing material from Km 17 on Hensen Road to Corbiere Dozer @Km 45/46/ 3 rock trucks Kabi, Corbiere and Valard/2nd Ex working ahead of Dozer</t>
  </si>
  <si>
    <t>MC-20210820-1</t>
  </si>
  <si>
    <t>Continue road maintenace shaping road to ROW and from F109 to F110 - MC-13127</t>
  </si>
  <si>
    <t>KABI LAKE FOREST PRODUCTS LTD7252KL-20210820-53rd Party Services2323.642323.64</t>
  </si>
  <si>
    <t>KABI LAKE FOREST PRODUCTS LTD7252KL-20210820-53rd Party Services2323.642323.64OEWT-PA20-Lem</t>
  </si>
  <si>
    <t>SSF-20210820-2</t>
  </si>
  <si>
    <t>Continue Leveling ruts and shaping road from Km 47 to km 45 For gravel haul - SSF-14337</t>
  </si>
  <si>
    <t>KABI LAKE FOREST PRODUCTS LTD7252KL-20210820-53rd Party Services2194.552194.55</t>
  </si>
  <si>
    <t>KABI LAKE FOREST PRODUCTS LTD7252KL-20210820-53rd Party Services2194.552194.55OEWT-PA20-Lem</t>
  </si>
  <si>
    <t>KL-20210819-4</t>
  </si>
  <si>
    <t>MC-20210819-1</t>
  </si>
  <si>
    <t>Excavator Tracking from Km 49 to Km 44 and start road maintenace shaping ahead of gravel crew - MC-13126</t>
  </si>
  <si>
    <t>KABI LAKE FOREST PRODUCTS LTD7248KL-20210819-43rd Party Services2323.642323.64</t>
  </si>
  <si>
    <t>KABI LAKE FOREST PRODUCTS LTD7248KL-20210819-43rd Party Services2323.642323.64OEWT-PA20-Lem</t>
  </si>
  <si>
    <t>KL-20210812-1</t>
  </si>
  <si>
    <t>Continue loading Existing material from KM 17 on Hensen Road and gravel access mat sections @ 45/44 km on Paint Lake Road 2/ 1 Kabi Rock Truck and 1 Valard Rock_x000D_
truck/load mats on Valard 2nd rock truck. Finish grading Paint Lake Road 2 to Km 13 and touch up on way out to Paint Lake Road - SSF-14325</t>
  </si>
  <si>
    <t>Paint ake Road 2</t>
  </si>
  <si>
    <t>SSF-20210812-1</t>
  </si>
  <si>
    <t>grading road - SSF-14324</t>
  </si>
  <si>
    <t>KABI LAKE FOREST PRODUCTS LTD7213KL-20210812-13rd Party Services2425.412425.41</t>
  </si>
  <si>
    <t>KABI LAKE FOREST PRODUCTS LTD7213KL-20210812-13rd Party Services2425.412425.41OEWT-PA20-Lem</t>
  </si>
  <si>
    <t>KL-20210811-1</t>
  </si>
  <si>
    <t>Continue loading Existing material from KM 17 on Hensen Road and gravel road sections @ 45/44 km on Paint Lake Road 2 as per Valard/ 1 Kabi Rock Truck and 1 Valard Rock_x000D_
truck/2 Valard Rock truck. Continue grading Paint Lake Road 2 from Km 7.5 to Km 11.5 - SSF-14324</t>
  </si>
  <si>
    <t>SSF-20210811-1</t>
  </si>
  <si>
    <t>Grading road - SSF-14324</t>
  </si>
  <si>
    <t>KABI LAKE FOREST PRODUCTS LTD7212KL-20210811-13rd Party Services2425.412425.41</t>
  </si>
  <si>
    <t>KABI LAKE FOREST PRODUCTS LTD7212KL-20210811-13rd Party Services2425.412425.41OEWT-PA20-Lem</t>
  </si>
  <si>
    <t>KL-20210810-1</t>
  </si>
  <si>
    <t>Continue loading Existing material from KM 17 on Hensen Road and gravel road sections @ 46/44 km on Paint Lake Road 2 as per Valard/ 1 Kabi Rock Truck and 1 Valard Rock truck/loading mats on_x000D_
Valard Rock truck.</t>
  </si>
  <si>
    <t>Paint Lake Road2</t>
  </si>
  <si>
    <t>SSF-20210810-1</t>
  </si>
  <si>
    <t>Grading road - SSF-14323</t>
  </si>
  <si>
    <t>KABI LAKE FOREST PRODUCTS LTD7211KL-20210810-13rd Party Services25292529</t>
  </si>
  <si>
    <t>KABI LAKE FOREST PRODUCTS LTD7211KL-20210810-13rd Party Services25292529OEWT-PA20-Lem</t>
  </si>
  <si>
    <t>KL-20210809-3</t>
  </si>
  <si>
    <t>Float grader from Hensen road to Paint Lake Road #2, start grading Paint Lake Road 2 from Km 0 to Km 2 - SSF-14322</t>
  </si>
  <si>
    <t>SSF-20210809-2</t>
  </si>
  <si>
    <t>Grading road - SSF-14321</t>
  </si>
  <si>
    <t>KABI LAKE FOREST PRODUCTS LTD7210KL-20210809-33rd Party Services1160.911160.91</t>
  </si>
  <si>
    <t>KABI LAKE FOREST PRODUCTS LTD7210KL-20210809-33rd Party Services1160.911160.91OEWT-PA20-Lem</t>
  </si>
  <si>
    <t>KL-20210803-3</t>
  </si>
  <si>
    <t>65</t>
  </si>
  <si>
    <t>Labourer &amp; Operatortracking excavators from F-036 to 12km on Paint Lake Road 2 for float access.</t>
  </si>
  <si>
    <t>F118-F127</t>
  </si>
  <si>
    <t>14</t>
  </si>
  <si>
    <t>William Ouimet</t>
  </si>
  <si>
    <t>KABI LAKE FOREST PRODUCTS LTD7198KL-20210803-3Labourer3195</t>
  </si>
  <si>
    <t>KABI LAKE FOREST PRODUCTS LTD7198KL-20210803-3Labourer3195OEWT-PA20-Lem</t>
  </si>
  <si>
    <t>KABI LAKE FOREST PRODUCTS LTD7198KL-20210803-3Supervisor0.542</t>
  </si>
  <si>
    <t>KABI LAKE FOREST PRODUCTS LTD7198KL-20210803-3Supervisor0.542OEWT-PA20-Lem</t>
  </si>
  <si>
    <t>KL-20210729-1</t>
  </si>
  <si>
    <t>Excavator working to F034 access, moving road @ F036 &amp; moving log deck @ F037.</t>
  </si>
  <si>
    <t>F009-F065</t>
  </si>
  <si>
    <t>Paint Lake Road</t>
  </si>
  <si>
    <t>KABI LAKE FOREST PRODUCTS LTD7192KL-20210729-1Supervisor0.542</t>
  </si>
  <si>
    <t>KABI LAKE FOREST PRODUCTS LTD7192KL-20210729-1Supervisor0.542OEWT-PA20-Lem</t>
  </si>
  <si>
    <t>KL-20210728-1</t>
  </si>
  <si>
    <t>Excavtor 1 loading rock truck, RT hauling material to excavator 2. Excavator 2 spreading material and working on road from F036 to F034 Access.</t>
  </si>
  <si>
    <t>KABI LAKE FOREST PRODUCTS LTD7191KL-20210728-1Supervisor3252</t>
  </si>
  <si>
    <t>KABI LAKE FOREST PRODUCTS LTD7191KL-20210728-1Supervisor3252OEWT-PA20-Lem</t>
  </si>
  <si>
    <t>KL-20210727-1</t>
  </si>
  <si>
    <t>Excavtor 1 loading rock truck, RT hauling material to excavator 2. Excavator 2 spreading material and working on road from F036 to F035 Access.</t>
  </si>
  <si>
    <t>KABI LAKE FOREST PRODUCTS LTD7186KL-20210727-1Supervisor3252</t>
  </si>
  <si>
    <t>KABI LAKE FOREST PRODUCTS LTD7186KL-20210727-1Supervisor3252OEWT-PA20-Lem</t>
  </si>
  <si>
    <t>KL-20210726-1</t>
  </si>
  <si>
    <t>Excavtor 1 working on F037 access / Excavator 2 working from F035 to 10660.01 WC</t>
  </si>
  <si>
    <t>KABI LAKE FOREST PRODUCTS LTD7185KL-20210726-1Supervisor184</t>
  </si>
  <si>
    <t>KABI LAKE FOREST PRODUCTS LTD7185KL-20210726-1Supervisor184OEWT-PA20-Lem</t>
  </si>
  <si>
    <t>KABI LAKE FOREST PRODUCTS LTD7198KL-20210803-3L.O.A.0.090909122.1818</t>
  </si>
  <si>
    <t>KABI LAKE FOREST PRODUCTS LTD7198KL-20210803-3L.O.A.0.090909122.1818OEWT-PA20-Lem</t>
  </si>
  <si>
    <t>KABI LAKE FOREST PRODUCTS LTD7192KL-20210729-1L.O.A.0.6818182166.3636</t>
  </si>
  <si>
    <t>KABI LAKE FOREST PRODUCTS LTD7192KL-20210729-1L.O.A.0.6818182166.3636OEWT-PA20-Lem</t>
  </si>
  <si>
    <t>KABI LAKE FOREST PRODUCTS LTD7191KL-20210728-1L.O.A.0.9090909221.8182</t>
  </si>
  <si>
    <t>KABI LAKE FOREST PRODUCTS LTD7191KL-20210728-1L.O.A.0.9090909221.8182OEWT-PA20-Lem</t>
  </si>
  <si>
    <t>KABI LAKE FOREST PRODUCTS LTD7186KL-20210727-1L.O.A.0.9090909221.8182</t>
  </si>
  <si>
    <t>KABI LAKE FOREST PRODUCTS LTD7186KL-20210727-1L.O.A.0.9090909221.8182OEWT-PA20-Lem</t>
  </si>
  <si>
    <t>KABI LAKE FOREST PRODUCTS LTD7185KL-20210726-1L.O.A.0.9090909221.8182</t>
  </si>
  <si>
    <t>KABI LAKE FOREST PRODUCTS LTD7185KL-20210726-1L.O.A.0.9090909221.8182OEWT-PA20-Lem</t>
  </si>
  <si>
    <t>KABI LAKE FOREST PRODUCTS LTD7198KL-20210803-330 Ton Excavator c/w Hydraulic Thumb2390</t>
  </si>
  <si>
    <t>KABI LAKE FOREST PRODUCTS LTD7198KL-20210803-330 Ton Excavator c/w Hydraulic Thumb2390OEWT-PA20-Lem</t>
  </si>
  <si>
    <t>KABI LAKE FOREST PRODUCTS LTD7192KL-20210729-130 Ton Excavator c/w Hydraulic Thumb7.51462.5</t>
  </si>
  <si>
    <t>KABI LAKE FOREST PRODUCTS LTD7192KL-20210729-130 Ton Excavator c/w Hydraulic Thumb7.51462.5OEWT-PA20-Lem</t>
  </si>
  <si>
    <t>KABI LAKE FOREST PRODUCTS LTD7191KL-20210728-130 Ton Excavator c/w Hydraulic Thumb101950</t>
  </si>
  <si>
    <t>KABI LAKE FOREST PRODUCTS LTD7191KL-20210728-130 Ton Excavator c/w Hydraulic Thumb101950OEWT-PA20-Lem</t>
  </si>
  <si>
    <t>KABI LAKE FOREST PRODUCTS LTD7186KL-20210727-130 Ton Excavator c/w Hydraulic Thumb101950</t>
  </si>
  <si>
    <t>KABI LAKE FOREST PRODUCTS LTD7186KL-20210727-130 Ton Excavator c/w Hydraulic Thumb101950OEWT-PA20-Lem</t>
  </si>
  <si>
    <t>KABI LAKE FOREST PRODUCTS LTD7185KL-20210726-130 Ton Excavator c/w Hydraulic Thumb101950</t>
  </si>
  <si>
    <t>KABI LAKE FOREST PRODUCTS LTD7185KL-20210726-130 Ton Excavator c/w Hydraulic Thumb101950OEWT-PA20-Lem</t>
  </si>
  <si>
    <t>Pickup Truck - Truck Only</t>
  </si>
  <si>
    <t>KABI LAKE FOREST PRODUCTS LTD7198KL-20210803-3Pickup Truck - Truck Only3.587.5</t>
  </si>
  <si>
    <t>KABI LAKE FOREST PRODUCTS LTD7198KL-20210803-3Pickup Truck - Truck Only3.587.5OEWT-PA20-Lem</t>
  </si>
  <si>
    <t>KABI LAKE FOREST PRODUCTS LTD7192KL-20210729-1Pickup Truck - Truck Only8200</t>
  </si>
  <si>
    <t>KABI LAKE FOREST PRODUCTS LTD7192KL-20210729-1Pickup Truck - Truck Only8200OEWT-PA20-Lem</t>
  </si>
  <si>
    <t>KABI LAKE FOREST PRODUCTS LTD7191KL-20210728-1Pickup Truck - Truck Only13325</t>
  </si>
  <si>
    <t>KABI LAKE FOREST PRODUCTS LTD7191KL-20210728-1Pickup Truck - Truck Only13325OEWT-PA20-Lem</t>
  </si>
  <si>
    <t>KABI LAKE FOREST PRODUCTS LTD7186KL-20210727-1Pickup Truck - Truck Only13325</t>
  </si>
  <si>
    <t>KABI LAKE FOREST PRODUCTS LTD7186KL-20210727-1Pickup Truck - Truck Only13325OEWT-PA20-Lem</t>
  </si>
  <si>
    <t>KABI LAKE FOREST PRODUCTS LTD7185KL-20210726-1Pickup Truck - Truck Only21525</t>
  </si>
  <si>
    <t>KABI LAKE FOREST PRODUCTS LTD7185KL-20210726-1Pickup Truck - Truck Only21525OEWT-PA20-Lem</t>
  </si>
  <si>
    <t>KL-20210925-1</t>
  </si>
  <si>
    <t>Excavator 1 loading rock trucks with trees, excavator 2 finishing placing trees @Km 21 hill and working out to 16.5/Supervision of Morin and Skagen</t>
  </si>
  <si>
    <t>SFF-20210925-1</t>
  </si>
  <si>
    <t>Excavator placing trees @ km 40.5 and shaping road/ grader starting sections of Paint Lake Road 2 to Km 5 - SFF-14381</t>
  </si>
  <si>
    <t>KABI LAKE FOREST PRODUCTS LTD7389KL-20210925-13rd Party Services4792.374792.37</t>
  </si>
  <si>
    <t>KABI LAKE FOREST PRODUCTS LTD7389KL-20210925-13rd Party Services4792.374792.37OEWT-PA21-LEM</t>
  </si>
  <si>
    <t>KL-20210922-1</t>
  </si>
  <si>
    <t>Kabi Excavator working on road maintenance @ 21 km hill/Chapman rock truck hauling trees from F104 to Morin @ km 43/Supervision of Morin and Skagen</t>
  </si>
  <si>
    <t>61</t>
  </si>
  <si>
    <t>MC-20210922-1</t>
  </si>
  <si>
    <t>Excavator 1 placing corduroy in low areas @ km 43 Hill and building road around a broken down drill/Excavator tracking from km 46 and loading trees/rock truck hauling trees_x000D_
from F104 to Km 43 hill - MC- 13159-1</t>
  </si>
  <si>
    <t>KABI LAKE FOREST PRODUCTS LTD7374KL-20210922-13rd Party Services6450.966450.96</t>
  </si>
  <si>
    <t>KABI LAKE FOREST PRODUCTS LTD7374KL-20210922-13rd Party Services6450.966450.96OEWT-PA21-LEM</t>
  </si>
  <si>
    <t>SSF-20210922-1</t>
  </si>
  <si>
    <t>Excavator loading Chapman Rock Truck and Morin rock truck with trees for corduroy and Carrying trees from F104.5 to F104 for loading - SSF-14379</t>
  </si>
  <si>
    <t>KABI LAKE FOREST PRODUCTS LTD7374KL-20210922-13rd Party Services2702.732702.73</t>
  </si>
  <si>
    <t>KABI LAKE FOREST PRODUCTS LTD7374KL-20210922-13rd Party Services2702.732702.73OEWT-PA21-LEM</t>
  </si>
  <si>
    <t>KL-20210921-1</t>
  </si>
  <si>
    <t>Kabi Excavator working on road maintenance @ 17 to 20 km/Chapman rock truck hauling trees from F104 to Morin @ km 43/Supervision of Morin and Skagen</t>
  </si>
  <si>
    <t>MC-20210921-1</t>
  </si>
  <si>
    <t>Excavator 1 placing corduroy in low areas @ km 43 Hill/Excavator 2 working on ditching for drainage/rock truck driving in from Hwy and hauling trees from_x000D_
F104 to Km 43 hill - MC- 13158</t>
  </si>
  <si>
    <t>KABI LAKE FOREST PRODUCTS LTD7370KL-20210921-13rd Party Services968.73968.73</t>
  </si>
  <si>
    <t>KABI LAKE FOREST PRODUCTS LTD7370KL-20210921-13rd Party Services968.73968.73OEWT-PA21-LEM</t>
  </si>
  <si>
    <t>KL-20210920-1</t>
  </si>
  <si>
    <t>Kabi Excavator working on road maintenance @ 18 to21.5 km and Carrying trees for moving road@ 19.5km/Chapman rock truck hauling trees from F104 to Morin @ km 43</t>
  </si>
  <si>
    <t>MC-20210920-1</t>
  </si>
  <si>
    <t>Road maintenance - MC-13157</t>
  </si>
  <si>
    <t>KABI LAKE FOREST PRODUCTS LTD7365KL-20210920-13rd Party Services1937.451937.45</t>
  </si>
  <si>
    <t>KABI LAKE FOREST PRODUCTS LTD7365KL-20210920-13rd Party Services1937.451937.45OEWT-PA21-LEM</t>
  </si>
  <si>
    <t>KL-20210919-1</t>
  </si>
  <si>
    <t>Kabi Excavator working on road maintenance @ 18 to21 km and pulling pickups @ end of shift /Chapman rock truck hauling trees from F104 to Morin @ km 41 and 42.</t>
  </si>
  <si>
    <t>MC-20210919-1</t>
  </si>
  <si>
    <t>Excavator 1 placing corduroy in low areas @ km 41 and 42/Excavator 2 working on road maintenance @ km 44/46 - MC- 13156</t>
  </si>
  <si>
    <t>KABI LAKE FOREST PRODUCTS LTD7361KL-20210919-13rd Party Services2179.642179.64</t>
  </si>
  <si>
    <t>KABI LAKE FOREST PRODUCTS LTD7361KL-20210919-13rd Party Services2179.642179.64OEWT-PA21-LEM</t>
  </si>
  <si>
    <t>KL-20210918-1-R1</t>
  </si>
  <si>
    <t>Kabi Excavator working on road maintenance @ 18 to21 km /Chapman rock truck hauling access mats and hauling out broken mats for Morin @ Km 44 to 46</t>
  </si>
  <si>
    <t>MC-20210918-1</t>
  </si>
  <si>
    <t>Excavator leveling ruts, working on drainage and shaping road, fixing access mats and cleaning up broken mats from km 44 to 46 - MC- 13155</t>
  </si>
  <si>
    <t>KABI LAKE FOREST PRODUCTS LTD7355KL-20210918-1-R13rd Party Services2421.822421.82</t>
  </si>
  <si>
    <t>KABI LAKE FOREST PRODUCTS LTD7355KL-20210918-1-R13rd Party Services2421.822421.82OEWT-PA21-LEM</t>
  </si>
  <si>
    <t>SSF-20210918-1</t>
  </si>
  <si>
    <t>Excavator working on drainage and shaping road from km 39 to 42.5 - SSF-14375</t>
  </si>
  <si>
    <t>KABI LAKE FOREST PRODUCTS LTD7355KL-20210918-1-R13rd Party Services2573.642573.64</t>
  </si>
  <si>
    <t>KABI LAKE FOREST PRODUCTS LTD7355KL-20210918-1-R13rd Party Services2573.642573.64OEWT-PA21-LEM</t>
  </si>
  <si>
    <t>KL-20210908-2</t>
  </si>
  <si>
    <t>Excavator continuing sloping and shaping excavation @ 49 km/ operator Called out to operate Valard rock breaker / Supervision of Morin Contracting and Skagen and Sons</t>
  </si>
  <si>
    <t>MC-20210908-1</t>
  </si>
  <si>
    <t>Excavator Continuing road repairs with access mats and working on drainage @ km 44 to 42 Km - MC-13145</t>
  </si>
  <si>
    <t>KABI LAKE FOREST PRODUCTS LTD7326KL-20210908-23rd Party Services2323.642323.64</t>
  </si>
  <si>
    <t>KABI LAKE FOREST PRODUCTS LTD7326KL-20210908-23rd Party Services2323.642323.64OEWT-PA21-LEM</t>
  </si>
  <si>
    <t>SSF-20210908-1</t>
  </si>
  <si>
    <t>Excavator Continuing Shaping road and fixing access mats from 36 to 38 km - SSF-14364</t>
  </si>
  <si>
    <t>KL-20210907-2</t>
  </si>
  <si>
    <t>Excavator continuing sloping and shaping excavation @ 49 km/ Supervision of Morin Contracting and Skagen and Sons Shaping road and fixing access mats from 36 to 33 km and @_x000D_
km 40.5 to 43.5 Km</t>
  </si>
  <si>
    <t>Excavator Continuing road repairs with access mats and working on drainage @ km 40.5 to 43.5 Km - MC-13144</t>
  </si>
  <si>
    <t>KABI LAKE FOREST PRODUCTS LTD7325KL-20210907-23rd Party Services2323.642323.64</t>
  </si>
  <si>
    <t>KABI LAKE FOREST PRODUCTS LTD7325KL-20210907-23rd Party Services2323.642323.64OEWT-PA21-LEM</t>
  </si>
  <si>
    <t>SSF-20210907-1</t>
  </si>
  <si>
    <t>Excavator Continuing Shaping road and fixing access mats from 36 to 33 km - SSF-14363</t>
  </si>
  <si>
    <t>KABI LAKE FOREST PRODUCTS LTD7325KL-20210907-23rd Party Services2581.822581.82</t>
  </si>
  <si>
    <t>KABI LAKE FOREST PRODUCTS LTD7325KL-20210907-23rd Party Services2581.822581.82OEWT-PA21-LEM</t>
  </si>
  <si>
    <t>KL-20210906-2</t>
  </si>
  <si>
    <t>Excavator Continuing road repairs with access mats and working on drainage @ km 40 to 43 Km - MC-13143. Shaping road and fixing access mats from 38 to 36 km - SSF-14362</t>
  </si>
  <si>
    <t>MC-20210906-1</t>
  </si>
  <si>
    <t>Excavator Continuing road repairs with access mats and working on drainage @ km 40 to 43 Km - MC-13143</t>
  </si>
  <si>
    <t>KABI LAKE FOREST PRODUCTS LTD7316KL-20210906-23rd Party Services1161.821161.82</t>
  </si>
  <si>
    <t>KABI LAKE FOREST PRODUCTS LTD7316KL-20210906-23rd Party Services1161.821161.82OEWT-PA21-LEM</t>
  </si>
  <si>
    <t>SSF-20210906-1</t>
  </si>
  <si>
    <t>Excavator Continuing Shaping road and fixing access mats from 38 to 36 km - SSF-14362</t>
  </si>
  <si>
    <t>KABI LAKE FOREST PRODUCTS LTD7316KL-20210906-23rd Party Services1807.271807.27</t>
  </si>
  <si>
    <t>KABI LAKE FOREST PRODUCTS LTD7316KL-20210906-23rd Party Services1807.271807.27OEWT-PA21-LEM</t>
  </si>
  <si>
    <t>KL-20210905-2</t>
  </si>
  <si>
    <t>Excavator doing road repairs with access mats and working on drainage @ km 40 to 43 Km - MC-13142. Shaping road and fixing access mats from 43 to 48 km - SSF-14361</t>
  </si>
  <si>
    <t>MC-20210905-1</t>
  </si>
  <si>
    <t>Excavator doing road repairs with access mats and working on drainage @ km 40 to 43 Km - MC-13142</t>
  </si>
  <si>
    <t>KABI LAKE FOREST PRODUCTS LTD7315KL-20210905-23rd Party Services2323.642323.64</t>
  </si>
  <si>
    <t>KABI LAKE FOREST PRODUCTS LTD7315KL-20210905-23rd Party Services2323.642323.64OEWT-PA21-LEM</t>
  </si>
  <si>
    <t>SSF-20210905-1</t>
  </si>
  <si>
    <t>Excavator Continuing Shaping road and fixing access mats from 43 to 48 km - SSF-14361</t>
  </si>
  <si>
    <t>KABI LAKE FOREST PRODUCTS LTD7315KL-20210905-23rd Party Services2581.822581.82</t>
  </si>
  <si>
    <t>KABI LAKE FOREST PRODUCTS LTD7315KL-20210905-23rd Party Services2581.822581.82OEWT-PA21-LEM</t>
  </si>
  <si>
    <t>KL-20210904-2</t>
  </si>
  <si>
    <t>Excavator doing road repairs with access mats and working on drainage @ km 40.5 to 43 Km - MC-13141. Shaping road and fixing access mats from 45 to 47 km - SSF-14360</t>
  </si>
  <si>
    <t>MC-20210904-1</t>
  </si>
  <si>
    <t>Excavator doing road repairs with access mats and working on drainage @ km 40.5 to 43 Km - MC-13141</t>
  </si>
  <si>
    <t>KABI LAKE FOREST PRODUCTS LTD7313KL-20210904-23rd Party Services2323.642323.64</t>
  </si>
  <si>
    <t>KABI LAKE FOREST PRODUCTS LTD7313KL-20210904-23rd Party Services2323.642323.64OEWT-PA21-LEM</t>
  </si>
  <si>
    <t>SSF-20210904-1</t>
  </si>
  <si>
    <t>Excavator Continuing Shaping road and fixing access mats from 45 to 47 km - SSF-14360</t>
  </si>
  <si>
    <t>KABI LAKE FOREST PRODUCTS LTD7313KL-20210904-23rd Party Services2581.822581.82</t>
  </si>
  <si>
    <t>KABI LAKE FOREST PRODUCTS LTD7313KL-20210904-23rd Party Services2581.822581.82OEWT-PA21-LEM</t>
  </si>
  <si>
    <t>KL-20210903-2</t>
  </si>
  <si>
    <t>Load and haul gravel from 38.5 km Morin excavator @ km 40/41 for road capping</t>
  </si>
  <si>
    <t>SSF-20210903-1</t>
  </si>
  <si>
    <t>Excavator Continuing Shaping road and fixing access mats from 43 to 45 km - SSF-14359</t>
  </si>
  <si>
    <t>KABI LAKE FOREST PRODUCTS LTD7312KL-20210903-23rd Party Services2581.822581.82</t>
  </si>
  <si>
    <t>KABI LAKE FOREST PRODUCTS LTD7312KL-20210903-23rd Party Services2581.822581.82OEWT-PA21-LEM</t>
  </si>
  <si>
    <t>KL-20210902-2</t>
  </si>
  <si>
    <t>SSF-20210902-1</t>
  </si>
  <si>
    <t>Excavator Shaping road and fixing access mats from 43 to 45 km - SSF-14358</t>
  </si>
  <si>
    <t>KABI LAKE FOREST PRODUCTS LTD7311KL-20210902-23rd Party Services2581.822581.82</t>
  </si>
  <si>
    <t>KABI LAKE FOREST PRODUCTS LTD7311KL-20210902-23rd Party Services2581.822581.82OEWT-PA21-LEM</t>
  </si>
  <si>
    <t>KL-20210901-2</t>
  </si>
  <si>
    <t>Load and haul material from @ km49 to Skagen excavator @ km 43/ 2 Kabi , 1 Chapman and 3 Cobiere rock trucks/ excavator 2 preping access @km 35 to 34 for gravel Haul.</t>
  </si>
  <si>
    <t>MC-20210901-1</t>
  </si>
  <si>
    <t>Excavator continuing leveling ruts, working on drainage and shaping road sections @ km 40/42 for gravel haul - MC-13138</t>
  </si>
  <si>
    <t>KABI LAKE FOREST PRODUCTS LTD7307KL-20210901-23rd Party Services2323.642323.64</t>
  </si>
  <si>
    <t>KABI LAKE FOREST PRODUCTS LTD7307KL-20210901-23rd Party Services2323.642323.64OEWT-PA21-LEM</t>
  </si>
  <si>
    <t>SSF-20210901-1</t>
  </si>
  <si>
    <t>Excavator Shaping road and spreading Gravel, @ km 44/43 - SSF-14357</t>
  </si>
  <si>
    <t>KABI LAKE FOREST PRODUCTS LTD7307KL-20210901-23rd Party Services2581.822581.82</t>
  </si>
  <si>
    <t>KABI LAKE FOREST PRODUCTS LTD7307KL-20210901-23rd Party Services2581.822581.82OEWT-PA21-LEM</t>
  </si>
  <si>
    <t>KL-20210831-2</t>
  </si>
  <si>
    <t>Load and haul existing material from 49 Km to 44/43Km. 1 Kabi rock truck, 2 Corbiere Rock Trucks &amp; 1 Chapman Rock Truck. Excavator 2 tracking from 49Km to F-086 for gravel haul.</t>
  </si>
  <si>
    <t>MC-20210831-1</t>
  </si>
  <si>
    <t>Excavator leveling ruts, working on drainage &amp; shaping road sections @ 40/42km. MC-13137</t>
  </si>
  <si>
    <t>KABI LAKE FOREST PRODUCTS LTD7292KL-20210831-23rd Party Services2323.642323.64</t>
  </si>
  <si>
    <t>KABI LAKE FOREST PRODUCTS LTD7292KL-20210831-23rd Party Services2323.642323.64OEWT-PA21-LEM</t>
  </si>
  <si>
    <t>SSF-20210831-1</t>
  </si>
  <si>
    <t>Excavator spreading gravel, placing corduroy &amp; shaping road from 44km to 43km</t>
  </si>
  <si>
    <t>KABI LAKE FOREST PRODUCTS LTD7292KL-20210831-23rd Party Services2581.822581.82</t>
  </si>
  <si>
    <t>KABI LAKE FOREST PRODUCTS LTD7292KL-20210831-23rd Party Services2581.822581.82OEWT-PA21-LEM</t>
  </si>
  <si>
    <t>KL-20210830-2</t>
  </si>
  <si>
    <t>Load and haul existing material for excavation clean up @ km49 - 1 Kabi , 1 Valard and 1 Cobiere rock trucks/ excavator 2 shaping and leveling slopes</t>
  </si>
  <si>
    <t>SSF-20210830-1</t>
  </si>
  <si>
    <t>KABI LAKE FOREST PRODUCTS LTD7288KL-20210830-23rd Party Services2581.822581.82</t>
  </si>
  <si>
    <t>KABI LAKE FOREST PRODUCTS LTD7288KL-20210830-23rd Party Services2581.822581.82OEWT-PA21-LEM</t>
  </si>
  <si>
    <t>KL-20210829-2</t>
  </si>
  <si>
    <t>Load and haul existing material for excavation clean up @ km49 - 1 Kabi , 1 Valard and 1 Cobiere rock trucks</t>
  </si>
  <si>
    <t>600 Road</t>
  </si>
  <si>
    <t>MC-20210829-1</t>
  </si>
  <si>
    <t>Excavator leveling ruts, working on drainage and shaping road sections @ 40/42 - MC-13136</t>
  </si>
  <si>
    <t>KABI LAKE FOREST PRODUCTS LTD7287KL-20210829-23rd Party Services774.55774.55</t>
  </si>
  <si>
    <t>KABI LAKE FOREST PRODUCTS LTD7287KL-20210829-23rd Party Services774.55774.55OEWT-PA21-LEM</t>
  </si>
  <si>
    <t>KL-20210828-3</t>
  </si>
  <si>
    <t>Load and haul gravel from km49 to Skagen excavator @ 46/45 km - 1 Kabi , 1 Chapman and 2 Cobiere rock trucks</t>
  </si>
  <si>
    <t>MC-20210828-1</t>
  </si>
  <si>
    <t>Excavator leveling ruts and shaping road sections @ km 41/43- Pulls pick ups as required - MC-13135</t>
  </si>
  <si>
    <t>KABI LAKE FOREST PRODUCTS LTD7285KL-20210828-33rd Party Services2452.732452.73</t>
  </si>
  <si>
    <t>KABI LAKE FOREST PRODUCTS LTD7285KL-20210828-33rd Party Services2452.732452.73OEWT-PA21-LEM</t>
  </si>
  <si>
    <t>SSF-20210828-2</t>
  </si>
  <si>
    <t>Track to km 46 and spread gravel in soft sections to km 45 - SSF-14354</t>
  </si>
  <si>
    <t>KABI LAKE FOREST PRODUCTS LTD7285KL-20210828-33rd Party Services2581.822581.82</t>
  </si>
  <si>
    <t>KABI LAKE FOREST PRODUCTS LTD7285KL-20210828-33rd Party Services2581.822581.82OEWT-PA21-LEM</t>
  </si>
  <si>
    <t>KL-20210827-3</t>
  </si>
  <si>
    <t>Excavator starting sloping and cleaning up excavation @ km 49/rock truck hauling existing material from Km 39 to Morin Excavator/ Excavator 2 start sloping Km 49</t>
  </si>
  <si>
    <t>MC-20210827-1</t>
  </si>
  <si>
    <t>Excavator continuing spreading existing material and lay corduroy on road sections @ km 41/42 - MC-13134</t>
  </si>
  <si>
    <t>KABI LAKE FOREST PRODUCTS LTD7283KL-20210827-33rd Party Services2452.732452.73</t>
  </si>
  <si>
    <t>KABI LAKE FOREST PRODUCTS LTD7283KL-20210827-33rd Party Services2452.732452.73OEWT-PA21-LEM</t>
  </si>
  <si>
    <t>SSF-20210827-2</t>
  </si>
  <si>
    <t>Excavator doing road repairs and replacing access mats @ 44/46 km - SSF- 14352</t>
  </si>
  <si>
    <t>KABI LAKE FOREST PRODUCTS LTD7283KL-20210827-33rd Party Services2581.822581.82</t>
  </si>
  <si>
    <t>KABI LAKE FOREST PRODUCTS LTD7283KL-20210827-33rd Party Services2581.822581.82OEWT-PA21-LEM</t>
  </si>
  <si>
    <t>KL-20210826-3</t>
  </si>
  <si>
    <t>Excavator 1 Continuing sloping &amp; cleaning up Excavation @ 49Km. Rock Truck hauling existing material from 39Km to Morin Excavator. Excavator 2 fixing access from 44Km to 47Km.</t>
  </si>
  <si>
    <t>MC-20210826-1</t>
  </si>
  <si>
    <t>Excavator continuing spreading existing material and lay corduroy on road sections @ km 41/42 - MC-13133</t>
  </si>
  <si>
    <t>KABI LAKE FOREST PRODUCTS LTD7281KL-20210826-33rd Party Services2581.822581.82</t>
  </si>
  <si>
    <t>KABI LAKE FOREST PRODUCTS LTD7281KL-20210826-33rd Party Services2581.822581.82OEWT-PA21-LEM</t>
  </si>
  <si>
    <t>SSF-20210826-2</t>
  </si>
  <si>
    <t>Excavator cleaning up gravel haul excavations @ 42/43 km and shaping road @ 43 to 45 km - SSF- 14350</t>
  </si>
  <si>
    <t>KL-20210917-1-R1</t>
  </si>
  <si>
    <t>Kabi Excavator working on road maintenance @ 18 to20 km /Chapman rock truck hauling access mats from .5 on hensen to km 43/ Kabi rock trucks driving out for float</t>
  </si>
  <si>
    <t>MC-20210917-1</t>
  </si>
  <si>
    <t>Excavator leveling ruts, working on drainage and shaping road from km 43 to 40.5 - MC- 13154</t>
  </si>
  <si>
    <t>KABI LAKE FOREST PRODUCTS LTD7353KL-20210917-1-R13rd Party Services2194.552194.55</t>
  </si>
  <si>
    <t>KABI LAKE FOREST PRODUCTS LTD7353KL-20210917-1-R13rd Party Services2194.552194.55OEWT-PA21-LEM</t>
  </si>
  <si>
    <t>SSF-20210917-1</t>
  </si>
  <si>
    <t>Excavator working on drainage and shaping road from km 38 to 40.5 - SSF-14374</t>
  </si>
  <si>
    <t>KABI LAKE FOREST PRODUCTS LTD7353KL-20210917-1-R13rd Party Services2702.732702.73</t>
  </si>
  <si>
    <t>KABI LAKE FOREST PRODUCTS LTD7353KL-20210917-1-R13rd Party Services2702.732702.73OEWT-PA21-LEM</t>
  </si>
  <si>
    <t>KL-20210916-1</t>
  </si>
  <si>
    <t>Approved by Mark McLeod</t>
  </si>
  <si>
    <t>Excavator loading and hauling from 18 to19.5 km /Chapman rock truck and Kabi 30 ton rock truck hauling from 38 to 42/43 km with Skagen and Morin</t>
  </si>
  <si>
    <t>MC-20210916-1</t>
  </si>
  <si>
    <t>Excavator spreading gravel @ km 42 and doing road work / leveling ruts after hours for pickup access/ Excavator 2 leveling ruts and shaping access mats from km 46 to 44 - MC- 13153</t>
  </si>
  <si>
    <t>KABI LAKE FOREST PRODUCTS LTD7350KL-20210916-13rd Party Services4752.454752.45</t>
  </si>
  <si>
    <t>KABI LAKE FOREST PRODUCTS LTD7350KL-20210916-13rd Party Services4752.454752.45OEWT-PA21-LEM</t>
  </si>
  <si>
    <t>KL-20210915-1</t>
  </si>
  <si>
    <t>Excavator working from 18 to 19.5 km leveling ruts and shaping road for pick up access /Chapman rock truck and Kabi 30 ton rock truck on site to haul with Skagen and Morin</t>
  </si>
  <si>
    <t>MC-20210915-1</t>
  </si>
  <si>
    <t>Excavator 1 working from km 43 to km 44 doing road repairs and replacing access mats/ Excavator 2 leveling ruts and shaping road from km 49 to 46 - MC- 13152</t>
  </si>
  <si>
    <t>KABI LAKE FOREST PRODUCTS LTD7347KL-20210915-13rd Party Services4519.274519.27</t>
  </si>
  <si>
    <t>KABI LAKE FOREST PRODUCTS LTD7347KL-20210915-13rd Party Services4519.274519.27OEWT-PA21-LEM</t>
  </si>
  <si>
    <t>SSF-20210915-1</t>
  </si>
  <si>
    <t>Excavator working on road maintenance from Km 40.5 to 43 - SSF-14371</t>
  </si>
  <si>
    <t>KABI LAKE FOREST PRODUCTS LTD7347KL-20210915-13rd Party Services2186.362186.36</t>
  </si>
  <si>
    <t>KABI LAKE FOREST PRODUCTS LTD7347KL-20210915-13rd Party Services2186.362186.36OEWT-PA21-LEM</t>
  </si>
  <si>
    <t>KL-20210914-2</t>
  </si>
  <si>
    <t>Mark McLeod Approved</t>
  </si>
  <si>
    <t>Kabi loading and hauling from km 17 to km 18.5/Chapman rock truck and Kabi 30 ton rock truck hauling from km 38 to km 40.5 with Skagen and Morin</t>
  </si>
  <si>
    <t>MC-20210914-1</t>
  </si>
  <si>
    <t>Excavator Continuing road repairs and spreading gravel @ km 40.5 to 43.5 Km/ doing road repairs after hours for pickup access - MC-13151</t>
  </si>
  <si>
    <t>KABI LAKE FOREST PRODUCTS LTD7336KL-20210914-23rd Party Services28152815</t>
  </si>
  <si>
    <t>KABI LAKE FOREST PRODUCTS LTD7336KL-20210914-23rd Party Services28152815OEWT-PA21-LEM</t>
  </si>
  <si>
    <t>SSF-20210914-1</t>
  </si>
  <si>
    <t>Excavator loading Existing material and cleaning up excavation @ km 38 /working on road maintenance from Km 38 to 40.5 - SSF-14370</t>
  </si>
  <si>
    <t>KABI LAKE FOREST PRODUCTS LTD7336KL-20210914-23rd Party Services2603.642603.64</t>
  </si>
  <si>
    <t>KABI LAKE FOREST PRODUCTS LTD7336KL-20210914-23rd Party Services2603.642603.64OEWT-PA21-LEM</t>
  </si>
  <si>
    <t>KL-20210913-2</t>
  </si>
  <si>
    <t>MC-20210913-1</t>
  </si>
  <si>
    <t>Excavator Continuing road repairs and spreading gravel @ km 43 to 40.5 Km/ doing road repairs after hours for pickup access - MC-13150</t>
  </si>
  <si>
    <t>KABI LAKE FOREST PRODUCTS LTD7335KL-20210913-23rd Party Services28152815</t>
  </si>
  <si>
    <t>KABI LAKE FOREST PRODUCTS LTD7335KL-20210913-23rd Party Services28152815OEWT-PA21-LEM</t>
  </si>
  <si>
    <t>KL-20210912-2</t>
  </si>
  <si>
    <t>Kabi loading and hauling from km 17 to km 19/Chapman rock truck and Kabi 30 ton rock truck hauling from km 38 to km 40 with Skagen and Morin</t>
  </si>
  <si>
    <t>MC-20210912-1</t>
  </si>
  <si>
    <t>Excavator Continuing road repairs and spreading Gravel @ km 40.5 to 42.5 Km - MC-13149</t>
  </si>
  <si>
    <t>KABI LAKE FOREST PRODUCTS LTD7334KL-20210912-23rd Party Services2581.822581.82</t>
  </si>
  <si>
    <t>KABI LAKE FOREST PRODUCTS LTD7334KL-20210912-23rd Party Services2581.822581.82OEWT-PA21-LEM</t>
  </si>
  <si>
    <t>SSF-20210912-1</t>
  </si>
  <si>
    <t>Excavator Continue loading Gravel @ km 38 /leveling ruts for pick up access from Km 38 to Km 40 - SSF-14368</t>
  </si>
  <si>
    <t>KL-20210911-2</t>
  </si>
  <si>
    <t>Kabi loading and hauling from km 17 to km 18.5/Chapman rock truck hauling from km 38 to km 40 with Skagen and Morin/Kabi rock truck driving from km .5 on Hensen to km 38 for gravel haul</t>
  </si>
  <si>
    <t>MC-20210911-1</t>
  </si>
  <si>
    <t>Excavator Continuing road repairs for pick up access due to rain @ km 43 to 40 Km - MC-13148</t>
  </si>
  <si>
    <t>KABI LAKE FOREST PRODUCTS LTD7332KL-20210911-23rd Party Services2581.822581.82</t>
  </si>
  <si>
    <t>KABI LAKE FOREST PRODUCTS LTD7332KL-20210911-23rd Party Services2581.822581.82OEWT-PA21-LEM</t>
  </si>
  <si>
    <t>SSF-20210911-1</t>
  </si>
  <si>
    <t>Excavator Continue loading Gravel @ km 38 /leveling ruts for pick up access from Km 38 to Km 40 - SSF-14367</t>
  </si>
  <si>
    <t>KL-20210910-2</t>
  </si>
  <si>
    <t>Excavator leveling ruts and tracking from Km 12 and Km 5 to Km 19 / 1 rock truck hauling from 38 km to Morin Excavator @ 40/42 km/rock truck 2 driving from Hwy to Km 38 and haul gravel</t>
  </si>
  <si>
    <t>MC-20210910-1</t>
  </si>
  <si>
    <t>Excavator Continuing road repairs and spreading gravel @ km 43 to 40 Km - MC-13147</t>
  </si>
  <si>
    <t>KABI LAKE FOREST PRODUCTS LTD7330KL-20210910-23rd Party Services2581.822581.82</t>
  </si>
  <si>
    <t>KABI LAKE FOREST PRODUCTS LTD7330KL-20210910-23rd Party Services2581.822581.82OEWT-PA21-LEM</t>
  </si>
  <si>
    <t>SSF-20210910-1</t>
  </si>
  <si>
    <t>Excavator Continue loading Gravel @ km 38 /leveling ruts for pick up access- SSF-14366</t>
  </si>
  <si>
    <t>KABI LAKE FOREST PRODUCTS LTD7330KL-20210910-23rd Party Services2452.732452.73</t>
  </si>
  <si>
    <t>KABI LAKE FOREST PRODUCTS LTD7330KL-20210910-23rd Party Services2452.732452.73OEWT-PA21-LEM</t>
  </si>
  <si>
    <t>KABI LAKE FOREST PRODUCTS LTD7326KL-20210908-2Operator4320</t>
  </si>
  <si>
    <t>KABI LAKE FOREST PRODUCTS LTD7326KL-20210908-2Operator4320OEWT-PA21-LEM</t>
  </si>
  <si>
    <t>KABI LAKE FOREST PRODUCTS LTD7374KL-20210922-1Supervisor10840</t>
  </si>
  <si>
    <t>KABI LAKE FOREST PRODUCTS LTD7374KL-20210922-1Supervisor10840OEWT-PA21-LEM</t>
  </si>
  <si>
    <t>KABI LAKE FOREST PRODUCTS LTD7370KL-20210921-1Supervisor8672</t>
  </si>
  <si>
    <t>KABI LAKE FOREST PRODUCTS LTD7370KL-20210921-1Supervisor8672OEWT-PA21-LEM</t>
  </si>
  <si>
    <t>KABI LAKE FOREST PRODUCTS LTD7365KL-20210920-1Supervisor8672</t>
  </si>
  <si>
    <t>KABI LAKE FOREST PRODUCTS LTD7365KL-20210920-1Supervisor8672OEWT-PA21-LEM</t>
  </si>
  <si>
    <t>KABI LAKE FOREST PRODUCTS LTD7361KL-20210919-1Supervisor7588</t>
  </si>
  <si>
    <t>KABI LAKE FOREST PRODUCTS LTD7361KL-20210919-1Supervisor7588OEWT-PA21-LEM</t>
  </si>
  <si>
    <t>KABI LAKE FOREST PRODUCTS LTD7355KL-20210918-1-R1Supervisor7588</t>
  </si>
  <si>
    <t>KABI LAKE FOREST PRODUCTS LTD7355KL-20210918-1-R1Supervisor7588OEWT-PA21-LEM</t>
  </si>
  <si>
    <t>KABI LAKE FOREST PRODUCTS LTD7353KL-20210917-1-R1Supervisor7588</t>
  </si>
  <si>
    <t>KABI LAKE FOREST PRODUCTS LTD7353KL-20210917-1-R1Supervisor7588OEWT-PA21-LEM</t>
  </si>
  <si>
    <t>KABI LAKE FOREST PRODUCTS LTD7350KL-20210916-1Supervisor8672</t>
  </si>
  <si>
    <t>KABI LAKE FOREST PRODUCTS LTD7350KL-20210916-1Supervisor8672OEWT-PA21-LEM</t>
  </si>
  <si>
    <t>KABI LAKE FOREST PRODUCTS LTD7347KL-20210915-1Supervisor8672</t>
  </si>
  <si>
    <t>KABI LAKE FOREST PRODUCTS LTD7347KL-20210915-1Supervisor8672OEWT-PA21-LEM</t>
  </si>
  <si>
    <t>KABI LAKE FOREST PRODUCTS LTD7336KL-20210914-2Supervisor8672</t>
  </si>
  <si>
    <t>KABI LAKE FOREST PRODUCTS LTD7336KL-20210914-2Supervisor8672OEWT-PA21-LEM</t>
  </si>
  <si>
    <t>KABI LAKE FOREST PRODUCTS LTD7335KL-20210913-2Supervisor10840</t>
  </si>
  <si>
    <t>KABI LAKE FOREST PRODUCTS LTD7335KL-20210913-2Supervisor10840OEWT-PA21-LEM</t>
  </si>
  <si>
    <t>KABI LAKE FOREST PRODUCTS LTD7334KL-20210912-2Supervisor10840</t>
  </si>
  <si>
    <t>KABI LAKE FOREST PRODUCTS LTD7334KL-20210912-2Supervisor10840OEWT-PA21-LEM</t>
  </si>
  <si>
    <t>KABI LAKE FOREST PRODUCTS LTD7332KL-20210911-2Supervisor10840</t>
  </si>
  <si>
    <t>KABI LAKE FOREST PRODUCTS LTD7332KL-20210911-2Supervisor10840OEWT-PA21-LEM</t>
  </si>
  <si>
    <t>KABI LAKE FOREST PRODUCTS LTD7330KL-20210910-2Supervisor5420</t>
  </si>
  <si>
    <t>KABI LAKE FOREST PRODUCTS LTD7330KL-20210910-2Supervisor5420OEWT-PA21-LEM</t>
  </si>
  <si>
    <t>KL-20210909-2</t>
  </si>
  <si>
    <t>Excavator leveling ruts and tracking from Km 38 to Km 16 / rock truck hauling from 38 km to Morin Excavator @ 40/42 km</t>
  </si>
  <si>
    <t>KABI LAKE FOREST PRODUCTS LTD7327KL-20210909-2Supervisor5420</t>
  </si>
  <si>
    <t>KABI LAKE FOREST PRODUCTS LTD7327KL-20210909-2Supervisor5420OEWT-PA21-LEM</t>
  </si>
  <si>
    <t>KABI LAKE FOREST PRODUCTS LTD7326KL-20210908-2Supervisor4336</t>
  </si>
  <si>
    <t>KABI LAKE FOREST PRODUCTS LTD7326KL-20210908-2Supervisor4336OEWT-PA21-LEM</t>
  </si>
  <si>
    <t>KABI LAKE FOREST PRODUCTS LTD7325KL-20210907-2Supervisor4336</t>
  </si>
  <si>
    <t>KABI LAKE FOREST PRODUCTS LTD7325KL-20210907-2Supervisor4336OEWT-PA21-LEM</t>
  </si>
  <si>
    <t>KABI LAKE FOREST PRODUCTS LTD7288KL-20210830-2Supervisor4336</t>
  </si>
  <si>
    <t>KABI LAKE FOREST PRODUCTS LTD7288KL-20210830-2Supervisor4336OEWT-PA21-LEM</t>
  </si>
  <si>
    <t>KABI LAKE FOREST PRODUCTS LTD7287KL-20210829-2Supervisor4336</t>
  </si>
  <si>
    <t>KABI LAKE FOREST PRODUCTS LTD7287KL-20210829-2Supervisor4336OEWT-PA21-LEM</t>
  </si>
  <si>
    <t>KABI LAKE FOREST PRODUCTS LTD7283KL-20210827-3Supervisor4336</t>
  </si>
  <si>
    <t>KABI LAKE FOREST PRODUCTS LTD7283KL-20210827-3Supervisor4336OEWT-PA21-LEM</t>
  </si>
  <si>
    <t>KABI LAKE FOREST PRODUCTS LTD7281KL-20210826-3Supervisor4336</t>
  </si>
  <si>
    <t>KABI LAKE FOREST PRODUCTS LTD7281KL-20210826-3Supervisor4336OEWT-PA21-LEM</t>
  </si>
  <si>
    <t>KABI LAKE FOREST PRODUCTS LTD7374KL-20210922-1L.O.A.0.9090909221.8182</t>
  </si>
  <si>
    <t>KABI LAKE FOREST PRODUCTS LTD7374KL-20210922-1L.O.A.0.9090909221.8182OEWT-PA21-LEM</t>
  </si>
  <si>
    <t>KABI LAKE FOREST PRODUCTS LTD7374KL-20210922-1L.O.A.0.8181818199.6364</t>
  </si>
  <si>
    <t>KABI LAKE FOREST PRODUCTS LTD7374KL-20210922-1L.O.A.0.8181818199.6364OEWT-PA21-LEM</t>
  </si>
  <si>
    <t>KABI LAKE FOREST PRODUCTS LTD7370KL-20210921-1L.O.A.0.8181818199.6364</t>
  </si>
  <si>
    <t>KABI LAKE FOREST PRODUCTS LTD7370KL-20210921-1L.O.A.0.8181818199.6364OEWT-PA21-LEM</t>
  </si>
  <si>
    <t>KABI LAKE FOREST PRODUCTS LTD7361KL-20210919-1L.O.A.0.9090909221.8182</t>
  </si>
  <si>
    <t>KABI LAKE FOREST PRODUCTS LTD7361KL-20210919-1L.O.A.0.9090909221.8182OEWT-PA21-LEM</t>
  </si>
  <si>
    <t>KABI LAKE FOREST PRODUCTS LTD7355KL-20210918-1-R1L.O.A.0.6363636155.2727</t>
  </si>
  <si>
    <t>KABI LAKE FOREST PRODUCTS LTD7355KL-20210918-1-R1L.O.A.0.6363636155.2727OEWT-PA21-LEM</t>
  </si>
  <si>
    <t>KABI LAKE FOREST PRODUCTS LTD7355KL-20210918-1-R1L.O.A.0.8181818199.6364</t>
  </si>
  <si>
    <t>KABI LAKE FOREST PRODUCTS LTD7355KL-20210918-1-R1L.O.A.0.8181818199.6364OEWT-PA21-LEM</t>
  </si>
  <si>
    <t>KABI LAKE FOREST PRODUCTS LTD7336KL-20210914-2L.O.A.0.8181818199.6364</t>
  </si>
  <si>
    <t>KABI LAKE FOREST PRODUCTS LTD7336KL-20210914-2L.O.A.0.8181818199.6364OEWT-PA21-LEM</t>
  </si>
  <si>
    <t>KABI LAKE FOREST PRODUCTS LTD7335KL-20210913-2L.O.A.0.8181818199.6364</t>
  </si>
  <si>
    <t>KABI LAKE FOREST PRODUCTS LTD7335KL-20210913-2L.O.A.0.8181818199.6364OEWT-PA21-LEM</t>
  </si>
  <si>
    <t>KABI LAKE FOREST PRODUCTS LTD7334KL-20210912-2L.O.A.0.8181818199.6364</t>
  </si>
  <si>
    <t>KABI LAKE FOREST PRODUCTS LTD7334KL-20210912-2L.O.A.0.8181818199.6364OEWT-PA21-LEM</t>
  </si>
  <si>
    <t>KABI LAKE FOREST PRODUCTS LTD7353KL-20210917-1-R1L.O.A.0.8181818199.6364</t>
  </si>
  <si>
    <t>KABI LAKE FOREST PRODUCTS LTD7353KL-20210917-1-R1L.O.A.0.8181818199.6364OEWT-PA21-LEM</t>
  </si>
  <si>
    <t>KABI LAKE FOREST PRODUCTS LTD7350KL-20210916-1L.O.A.0.8181818199.6364</t>
  </si>
  <si>
    <t>KABI LAKE FOREST PRODUCTS LTD7350KL-20210916-1L.O.A.0.8181818199.6364OEWT-PA21-LEM</t>
  </si>
  <si>
    <t>KABI LAKE FOREST PRODUCTS LTD7332KL-20210911-2L.O.A.0.8636364210.7273</t>
  </si>
  <si>
    <t>KABI LAKE FOREST PRODUCTS LTD7332KL-20210911-2L.O.A.0.8636364210.7273OEWT-PA21-LEM</t>
  </si>
  <si>
    <t>KABI LAKE FOREST PRODUCTS LTD7330KL-20210910-2L.O.A.0.8636364210.7273</t>
  </si>
  <si>
    <t>KABI LAKE FOREST PRODUCTS LTD7330KL-20210910-2L.O.A.0.8636364210.7273OEWT-PA21-LEM</t>
  </si>
  <si>
    <t>KABI LAKE FOREST PRODUCTS LTD7327KL-20210909-2L.O.A.1.5909091388.1818</t>
  </si>
  <si>
    <t>KABI LAKE FOREST PRODUCTS LTD7327KL-20210909-2L.O.A.1.5909091388.1818OEWT-PA21-LEM</t>
  </si>
  <si>
    <t>KABI LAKE FOREST PRODUCTS LTD7326KL-20210908-2L.O.A.0.8636364210.7273</t>
  </si>
  <si>
    <t>KABI LAKE FOREST PRODUCTS LTD7326KL-20210908-2L.O.A.0.8636364210.7273OEWT-PA21-LEM</t>
  </si>
  <si>
    <t>KABI LAKE FOREST PRODUCTS LTD7325KL-20210907-2L.O.A.0.8636364210.7273</t>
  </si>
  <si>
    <t>KABI LAKE FOREST PRODUCTS LTD7325KL-20210907-2L.O.A.0.8636364210.7273OEWT-PA21-LEM</t>
  </si>
  <si>
    <t>KABI LAKE FOREST PRODUCTS LTD7288KL-20210830-2L.O.A.0.8181818199.6364</t>
  </si>
  <si>
    <t>KABI LAKE FOREST PRODUCTS LTD7288KL-20210830-2L.O.A.0.8181818199.6364OEWT-PA21-LEM</t>
  </si>
  <si>
    <t>KABI LAKE FOREST PRODUCTS LTD7287KL-20210829-2L.O.A.0.8181818199.6364</t>
  </si>
  <si>
    <t>KABI LAKE FOREST PRODUCTS LTD7287KL-20210829-2L.O.A.0.8181818199.6364OEWT-PA21-LEM</t>
  </si>
  <si>
    <t>KABI LAKE FOREST PRODUCTS LTD7283KL-20210827-3L.O.A.0.8181818199.6364</t>
  </si>
  <si>
    <t>KABI LAKE FOREST PRODUCTS LTD7283KL-20210827-3L.O.A.0.8181818199.6364OEWT-PA21-LEM</t>
  </si>
  <si>
    <t>KABI LAKE FOREST PRODUCTS LTD7283KL-20210827-3L.O.A.0.5454545133.0909</t>
  </si>
  <si>
    <t>KABI LAKE FOREST PRODUCTS LTD7283KL-20210827-3L.O.A.0.5454545133.0909OEWT-PA21-LEM</t>
  </si>
  <si>
    <t>KABI LAKE FOREST PRODUCTS LTD7281KL-20210826-3L.O.A.0.7727273188.5455</t>
  </si>
  <si>
    <t>KABI LAKE FOREST PRODUCTS LTD7281KL-20210826-3L.O.A.0.7727273188.5455OEWT-PA21-LEM</t>
  </si>
  <si>
    <t>KABI LAKE FOREST PRODUCTS LTD7281KL-20210826-3L.O.A.0.8181818199.6364</t>
  </si>
  <si>
    <t>KABI LAKE FOREST PRODUCTS LTD7281KL-20210826-3L.O.A.0.8181818199.6364OEWT-PA21-LEM</t>
  </si>
  <si>
    <t>KABI LAKE FOREST PRODUCTS LTD7365KL-20210920-1L.O.A.0.8181818199.6364</t>
  </si>
  <si>
    <t>KABI LAKE FOREST PRODUCTS LTD7365KL-20210920-1L.O.A.0.8181818199.6364OEWT-PA21-LEM</t>
  </si>
  <si>
    <t>KABI LAKE FOREST PRODUCTS LTD7374KL-20210922-1Pickup 1/2 Ton38950</t>
  </si>
  <si>
    <t>KABI LAKE FOREST PRODUCTS LTD7374KL-20210922-1Pickup 1/2 Ton38950OEWT-PA21-LEM</t>
  </si>
  <si>
    <t>KABI LAKE FOREST PRODUCTS LTD7370KL-20210921-1Pickup 1/2 Ton26650</t>
  </si>
  <si>
    <t>KABI LAKE FOREST PRODUCTS LTD7370KL-20210921-1Pickup 1/2 Ton26650OEWT-PA21-LEM</t>
  </si>
  <si>
    <t>KABI LAKE FOREST PRODUCTS LTD7355KL-20210918-1-R1Pickup 1/2 Ton32800</t>
  </si>
  <si>
    <t>KABI LAKE FOREST PRODUCTS LTD7355KL-20210918-1-R1Pickup 1/2 Ton32800OEWT-PA21-LEM</t>
  </si>
  <si>
    <t>KABI LAKE FOREST PRODUCTS LTD7336KL-20210914-2Pickup 1/2 Ton17425</t>
  </si>
  <si>
    <t>KABI LAKE FOREST PRODUCTS LTD7336KL-20210914-2Pickup 1/2 Ton17425OEWT-PA21-LEM</t>
  </si>
  <si>
    <t>KABI LAKE FOREST PRODUCTS LTD7330KL-20210910-2Pickup 1/2 Ton14.5362.5</t>
  </si>
  <si>
    <t>KABI LAKE FOREST PRODUCTS LTD7330KL-20210910-2Pickup 1/2 Ton14.5362.5OEWT-PA21-LEM</t>
  </si>
  <si>
    <t>KABI LAKE FOREST PRODUCTS LTD7327KL-20210909-2Pickup 1/2 Ton21.5537.5</t>
  </si>
  <si>
    <t>KABI LAKE FOREST PRODUCTS LTD7327KL-20210909-2Pickup 1/2 Ton21.5537.5OEWT-PA21-LEM</t>
  </si>
  <si>
    <t>KABI LAKE FOREST PRODUCTS LTD7326KL-20210908-2Pickup 1/2 Ton8200</t>
  </si>
  <si>
    <t>KABI LAKE FOREST PRODUCTS LTD7326KL-20210908-2Pickup 1/2 Ton8200OEWT-PA21-LEM</t>
  </si>
  <si>
    <t>KABI LAKE FOREST PRODUCTS LTD7326KL-20210908-2Pickup 1/2 Ton9.5237.5</t>
  </si>
  <si>
    <t>KABI LAKE FOREST PRODUCTS LTD7326KL-20210908-2Pickup 1/2 Ton9.5237.5OEWT-PA21-LEM</t>
  </si>
  <si>
    <t>KABI LAKE FOREST PRODUCTS LTD7325KL-20210907-2Pickup 1/2 Ton13.5337.5</t>
  </si>
  <si>
    <t>KABI LAKE FOREST PRODUCTS LTD7325KL-20210907-2Pickup 1/2 Ton13.5337.5OEWT-PA21-LEM</t>
  </si>
  <si>
    <t>KABI LAKE FOREST PRODUCTS LTD7288KL-20210830-2Pickup 1/2 Ton13325</t>
  </si>
  <si>
    <t>KABI LAKE FOREST PRODUCTS LTD7288KL-20210830-2Pickup 1/2 Ton13325OEWT-PA21-LEM</t>
  </si>
  <si>
    <t>KABI LAKE FOREST PRODUCTS LTD7287KL-20210829-2Pickup 1/2 Ton22550</t>
  </si>
  <si>
    <t>KABI LAKE FOREST PRODUCTS LTD7287KL-20210829-2Pickup 1/2 Ton22550OEWT-PA21-LEM</t>
  </si>
  <si>
    <t>KABI LAKE FOREST PRODUCTS LTD7283KL-20210827-3Pickup 1/2 Ton19475</t>
  </si>
  <si>
    <t>KABI LAKE FOREST PRODUCTS LTD7283KL-20210827-3Pickup 1/2 Ton19475OEWT-PA21-LEM</t>
  </si>
  <si>
    <t>KABI LAKE FOREST PRODUCTS LTD7281KL-20210826-3Pickup 1/2 Ton22550</t>
  </si>
  <si>
    <t>KABI LAKE FOREST PRODUCTS LTD7281KL-20210826-3Pickup 1/2 Ton22550OEWT-PA21-LEM</t>
  </si>
  <si>
    <t>KABI LAKE FOREST PRODUCTS LTD7374KL-20210922-1CAT 25 ton Articulated Truck101780</t>
  </si>
  <si>
    <t>KABI LAKE FOREST PRODUCTS LTD7374KL-20210922-1CAT 25 ton Articulated Truck101780OEWT-PA21-LEM</t>
  </si>
  <si>
    <t>KABI LAKE FOREST PRODUCTS LTD7355KL-20210918-1-R1CAT 25 ton Articulated Truck71246</t>
  </si>
  <si>
    <t>KABI LAKE FOREST PRODUCTS LTD7355KL-20210918-1-R1CAT 25 ton Articulated Truck71246OEWT-PA21-LEM</t>
  </si>
  <si>
    <t>KABI LAKE FOREST PRODUCTS LTD7327KL-20210909-2CAT 25 ton Articulated Truck6.51157</t>
  </si>
  <si>
    <t>KABI LAKE FOREST PRODUCTS LTD7327KL-20210909-2CAT 25 ton Articulated Truck6.51157OEWT-PA21-LEM</t>
  </si>
  <si>
    <t>KABI LAKE FOREST PRODUCTS LTD7287KL-20210829-2CAT 25 ton Articulated Truck91602</t>
  </si>
  <si>
    <t>KABI LAKE FOREST PRODUCTS LTD7287KL-20210829-2CAT 25 ton Articulated Truck91602OEWT-PA21-LEM</t>
  </si>
  <si>
    <t>KABI LAKE FOREST PRODUCTS LTD7283KL-20210827-3CAT 25 ton Articulated Truck91602</t>
  </si>
  <si>
    <t>KABI LAKE FOREST PRODUCTS LTD7283KL-20210827-3CAT 25 ton Articulated Truck91602OEWT-PA21-LEM</t>
  </si>
  <si>
    <t>KABI LAKE FOREST PRODUCTS LTD7281KL-20210826-3CAT 25 ton Articulated Truck8.51513</t>
  </si>
  <si>
    <t>KABI LAKE FOREST PRODUCTS LTD7281KL-20210826-3CAT 25 ton Articulated Truck8.51513OEWT-PA21-LEM</t>
  </si>
  <si>
    <t>KABI LAKE FOREST PRODUCTS LTD7374KL-20210922-130 Ton Excavator c/w Hydraulic Thumb91755</t>
  </si>
  <si>
    <t>KABI LAKE FOREST PRODUCTS LTD7374KL-20210922-130 Ton Excavator c/w Hydraulic Thumb91755OEWT-PA21-LEM</t>
  </si>
  <si>
    <t>KABI LAKE FOREST PRODUCTS LTD7370KL-20210921-130 Ton Excavator c/w Hydraulic Thumb91755</t>
  </si>
  <si>
    <t>KABI LAKE FOREST PRODUCTS LTD7370KL-20210921-130 Ton Excavator c/w Hydraulic Thumb91755OEWT-PA21-LEM</t>
  </si>
  <si>
    <t>KABI LAKE FOREST PRODUCTS LTD7361KL-20210919-130 Ton Excavator c/w Hydraulic Thumb101950</t>
  </si>
  <si>
    <t>KABI LAKE FOREST PRODUCTS LTD7361KL-20210919-130 Ton Excavator c/w Hydraulic Thumb101950OEWT-PA21-LEM</t>
  </si>
  <si>
    <t>KABI LAKE FOREST PRODUCTS LTD7355KL-20210918-1-R130 Ton Excavator c/w Hydraulic Thumb91755</t>
  </si>
  <si>
    <t>KABI LAKE FOREST PRODUCTS LTD7355KL-20210918-1-R130 Ton Excavator c/w Hydraulic Thumb91755OEWT-PA21-LEM</t>
  </si>
  <si>
    <t>KABI LAKE FOREST PRODUCTS LTD7336KL-20210914-230 Ton Excavator c/w Hydraulic Thumb91755</t>
  </si>
  <si>
    <t>KABI LAKE FOREST PRODUCTS LTD7336KL-20210914-230 Ton Excavator c/w Hydraulic Thumb91755OEWT-PA21-LEM</t>
  </si>
  <si>
    <t>KABI LAKE FOREST PRODUCTS LTD7335KL-20210913-230 Ton Excavator c/w Hydraulic Thumb91755</t>
  </si>
  <si>
    <t>KABI LAKE FOREST PRODUCTS LTD7335KL-20210913-230 Ton Excavator c/w Hydraulic Thumb91755OEWT-PA21-LEM</t>
  </si>
  <si>
    <t>KABI LAKE FOREST PRODUCTS LTD7334KL-20210912-230 Ton Excavator c/w Hydraulic Thumb91755</t>
  </si>
  <si>
    <t>KABI LAKE FOREST PRODUCTS LTD7334KL-20210912-230 Ton Excavator c/w Hydraulic Thumb91755OEWT-PA21-LEM</t>
  </si>
  <si>
    <t>KABI LAKE FOREST PRODUCTS LTD7353KL-20210917-1-R130 Ton Excavator c/w Hydraulic Thumb91755</t>
  </si>
  <si>
    <t>KABI LAKE FOREST PRODUCTS LTD7353KL-20210917-1-R130 Ton Excavator c/w Hydraulic Thumb91755OEWT-PA21-LEM</t>
  </si>
  <si>
    <t>KABI LAKE FOREST PRODUCTS LTD7350KL-20210916-130 Ton Excavator c/w Hydraulic Thumb91755</t>
  </si>
  <si>
    <t>KABI LAKE FOREST PRODUCTS LTD7350KL-20210916-130 Ton Excavator c/w Hydraulic Thumb91755OEWT-PA21-LEM</t>
  </si>
  <si>
    <t>KABI LAKE FOREST PRODUCTS LTD7332KL-20210911-230 Ton Excavator c/w Hydraulic Thumb9.51852.5</t>
  </si>
  <si>
    <t>KABI LAKE FOREST PRODUCTS LTD7332KL-20210911-230 Ton Excavator c/w Hydraulic Thumb9.51852.5OEWT-PA21-LEM</t>
  </si>
  <si>
    <t>KABI LAKE FOREST PRODUCTS LTD7330KL-20210910-230 Ton Excavator c/w Hydraulic Thumb9.51852.5</t>
  </si>
  <si>
    <t>KABI LAKE FOREST PRODUCTS LTD7330KL-20210910-230 Ton Excavator c/w Hydraulic Thumb9.51852.5OEWT-PA21-LEM</t>
  </si>
  <si>
    <t>KABI LAKE FOREST PRODUCTS LTD7327KL-20210909-230 Ton Excavator c/w Hydraulic Thumb122340</t>
  </si>
  <si>
    <t>KABI LAKE FOREST PRODUCTS LTD7327KL-20210909-230 Ton Excavator c/w Hydraulic Thumb122340OEWT-PA21-LEM</t>
  </si>
  <si>
    <t>KABI LAKE FOREST PRODUCTS LTD7326KL-20210908-230 Ton Excavator c/w Hydraulic Thumb9.51852.5</t>
  </si>
  <si>
    <t>KABI LAKE FOREST PRODUCTS LTD7326KL-20210908-230 Ton Excavator c/w Hydraulic Thumb9.51852.5OEWT-PA21-LEM</t>
  </si>
  <si>
    <t>KABI LAKE FOREST PRODUCTS LTD7325KL-20210907-230 Ton Excavator c/w Hydraulic Thumb9.51852.5</t>
  </si>
  <si>
    <t>KABI LAKE FOREST PRODUCTS LTD7325KL-20210907-230 Ton Excavator c/w Hydraulic Thumb9.51852.5OEWT-PA21-LEM</t>
  </si>
  <si>
    <t>KABI LAKE FOREST PRODUCTS LTD7288KL-20210830-230 Ton Excavator c/w Hydraulic Thumb91755</t>
  </si>
  <si>
    <t>KABI LAKE FOREST PRODUCTS LTD7288KL-20210830-230 Ton Excavator c/w Hydraulic Thumb91755OEWT-PA21-LEM</t>
  </si>
  <si>
    <t>KABI LAKE FOREST PRODUCTS LTD7287KL-20210829-230 Ton Excavator c/w Hydraulic Thumb91755</t>
  </si>
  <si>
    <t>KABI LAKE FOREST PRODUCTS LTD7287KL-20210829-230 Ton Excavator c/w Hydraulic Thumb91755OEWT-PA21-LEM</t>
  </si>
  <si>
    <t>KABI LAKE FOREST PRODUCTS LTD7283KL-20210827-330 Ton Excavator c/w Hydraulic Thumb61170</t>
  </si>
  <si>
    <t>KABI LAKE FOREST PRODUCTS LTD7283KL-20210827-330 Ton Excavator c/w Hydraulic Thumb61170OEWT-PA21-LEM</t>
  </si>
  <si>
    <t>KABI LAKE FOREST PRODUCTS LTD7283KL-20210827-330 Ton Excavator c/w Hydraulic Thumb91755</t>
  </si>
  <si>
    <t>KABI LAKE FOREST PRODUCTS LTD7283KL-20210827-330 Ton Excavator c/w Hydraulic Thumb91755OEWT-PA21-LEM</t>
  </si>
  <si>
    <t>KABI LAKE FOREST PRODUCTS LTD7281KL-20210826-330 Ton Excavator c/w Hydraulic Thumb91755</t>
  </si>
  <si>
    <t>KABI LAKE FOREST PRODUCTS LTD7281KL-20210826-330 Ton Excavator c/w Hydraulic Thumb91755OEWT-PA21-LEM</t>
  </si>
  <si>
    <t>KABI LAKE FOREST PRODUCTS LTD7365KL-20210920-130 Ton Excavator c/w Hydraulic Thumb91755</t>
  </si>
  <si>
    <t>KABI LAKE FOREST PRODUCTS LTD7365KL-20210920-130 Ton Excavator c/w Hydraulic Thumb91755OEWT-PA21-LEM</t>
  </si>
  <si>
    <t>KABI LAKE FOREST PRODUCTS LTD7353KL-20210917-1-R1Pickup Truck - Truck Only21525</t>
  </si>
  <si>
    <t>KABI LAKE FOREST PRODUCTS LTD7353KL-20210917-1-R1Pickup Truck - Truck Only21525OEWT-PA21-LEM</t>
  </si>
  <si>
    <t>KABI LAKE FOREST PRODUCTS LTD7353KL-20210917-1-R1Pickup Truck - Truck Only9225</t>
  </si>
  <si>
    <t>KABI LAKE FOREST PRODUCTS LTD7353KL-20210917-1-R1Pickup Truck - Truck Only9225OEWT-PA21-LEM</t>
  </si>
  <si>
    <t>KABI LAKE FOREST PRODUCTS LTD7350KL-20210916-1Pickup Truck - Truck Only9225</t>
  </si>
  <si>
    <t>KABI LAKE FOREST PRODUCTS LTD7350KL-20210916-1Pickup Truck - Truck Only9225OEWT-PA21-LEM</t>
  </si>
  <si>
    <t>Single Axle Trailer - without pickup - Daily</t>
  </si>
  <si>
    <t>Daily</t>
  </si>
  <si>
    <t>KABI LAKE FOREST PRODUCTS LTD7374KL-20210922-1Single Axle Trailer - without pickup - Daily130</t>
  </si>
  <si>
    <t>KABI LAKE FOREST PRODUCTS LTD7374KL-20210922-1Single Axle Trailer - without pickup - Daily130OEWT-PA21-LEM</t>
  </si>
  <si>
    <t>KABI LAKE FOREST PRODUCTS LTD7355KL-20210918-1-R1Single Axle Trailer - without pickup - Daily130</t>
  </si>
  <si>
    <t>KABI LAKE FOREST PRODUCTS LTD7355KL-20210918-1-R1Single Axle Trailer - without pickup - Daily130OEWT-PA21-LEM</t>
  </si>
  <si>
    <t>KABI LAKE FOREST PRODUCTS LTD7336KL-20210914-2Single Axle Trailer - without pickup - Daily130</t>
  </si>
  <si>
    <t>KABI LAKE FOREST PRODUCTS LTD7336KL-20210914-2Single Axle Trailer - without pickup - Daily130OEWT-PA21-LEM</t>
  </si>
  <si>
    <t>KABI LAKE FOREST PRODUCTS LTD7335KL-20210913-2Single Axle Trailer - without pickup - Daily130</t>
  </si>
  <si>
    <t>KABI LAKE FOREST PRODUCTS LTD7335KL-20210913-2Single Axle Trailer - without pickup - Daily130OEWT-PA21-LEM</t>
  </si>
  <si>
    <t>ATV - side by side - Daily</t>
  </si>
  <si>
    <t>KABI LAKE FOREST PRODUCTS LTD7374KL-20210922-1ATV - side by side - Daily1250</t>
  </si>
  <si>
    <t>KABI LAKE FOREST PRODUCTS LTD7374KL-20210922-1ATV - side by side - Daily1250OEWT-PA21-LEM</t>
  </si>
  <si>
    <t>KABI LAKE FOREST PRODUCTS LTD7355KL-20210918-1-R1ATV - side by side - Daily1250</t>
  </si>
  <si>
    <t>KABI LAKE FOREST PRODUCTS LTD7355KL-20210918-1-R1ATV - side by side - Daily1250OEWT-PA21-LEM</t>
  </si>
  <si>
    <t>KABI LAKE FOREST PRODUCTS LTD7336KL-20210914-2ATV - side by side - Daily1250</t>
  </si>
  <si>
    <t>KABI LAKE FOREST PRODUCTS LTD7336KL-20210914-2ATV - side by side - Daily1250OEWT-PA21-LEM</t>
  </si>
  <si>
    <t>KABI LAKE FOREST PRODUCTS LTD7335KL-20210913-2ATV - side by side - Daily1250</t>
  </si>
  <si>
    <t>KABI LAKE FOREST PRODUCTS LTD7335KL-20210913-2ATV - side by side - Daily1250OEWT-PA21-LEM</t>
  </si>
  <si>
    <t>KL-20210925-4</t>
  </si>
  <si>
    <t>Excavator working on drainage and shaping road from D011 to D013/Track packing wetland at D012/ rock truck on site for graveling</t>
  </si>
  <si>
    <t>Three Finger Lake</t>
  </si>
  <si>
    <t>62</t>
  </si>
  <si>
    <t>KABI LAKE FOREST PRODUCTS LTD7392KL-20210925-4Supervisor3252</t>
  </si>
  <si>
    <t>KABI LAKE FOREST PRODUCTS LTD7392KL-20210925-4Supervisor3252OEWT-PA21-LEM</t>
  </si>
  <si>
    <t>KL-20210924-5</t>
  </si>
  <si>
    <t>Continue Load and haul stumps, grubbing and trees for crossing of wetlands from D012 to D013 due to no access mats</t>
  </si>
  <si>
    <t>KABI LAKE FOREST PRODUCTS LTD7388KL-20210924-5Supervisor3252</t>
  </si>
  <si>
    <t>KABI LAKE FOREST PRODUCTS LTD7388KL-20210924-5Supervisor3252OEWT-PA21-LEM</t>
  </si>
  <si>
    <t>KL-20210923-5</t>
  </si>
  <si>
    <t>KABI LAKE FOREST PRODUCTS LTD7383KL-20210923-5Supervisor3252</t>
  </si>
  <si>
    <t>KABI LAKE FOREST PRODUCTS LTD7383KL-20210923-5Supervisor3252OEWT-PA21-LEM</t>
  </si>
  <si>
    <t>KL-20210922-5</t>
  </si>
  <si>
    <t>Continue Load And haul stumps, grubbing and trees for crossing of wetlands @ D012</t>
  </si>
  <si>
    <t>KABI LAKE FOREST PRODUCTS LTD7378KL-20210922-5Supervisor184</t>
  </si>
  <si>
    <t>KABI LAKE FOREST PRODUCTS LTD7378KL-20210922-5Supervisor184OEWT-PA21-LEM</t>
  </si>
  <si>
    <t>KL-20210921-3</t>
  </si>
  <si>
    <t>Load And haul stumps, grubbing and trees for crossing of wetlands @ D012</t>
  </si>
  <si>
    <t>KABI LAKE FOREST PRODUCTS LTD7372KL-20210921-3Supervisor3252</t>
  </si>
  <si>
    <t>KABI LAKE FOREST PRODUCTS LTD7372KL-20210921-3Supervisor3252OEWT-PA21-LEM</t>
  </si>
  <si>
    <t>KABI LAKE FOREST PRODUCTS LTD7392KL-20210925-4L.O.A.0.4545455110.9091</t>
  </si>
  <si>
    <t>KABI LAKE FOREST PRODUCTS LTD7392KL-20210925-4L.O.A.0.4545455110.9091OEWT-PA21-LEM</t>
  </si>
  <si>
    <t>KABI LAKE FOREST PRODUCTS LTD7392KL-20210925-4L.O.A.0.9090909221.8182</t>
  </si>
  <si>
    <t>KABI LAKE FOREST PRODUCTS LTD7392KL-20210925-4L.O.A.0.9090909221.8182OEWT-PA21-LEM</t>
  </si>
  <si>
    <t>KABI LAKE FOREST PRODUCTS LTD7388KL-20210924-5L.O.A.0.8181818199.6364</t>
  </si>
  <si>
    <t>KABI LAKE FOREST PRODUCTS LTD7388KL-20210924-5L.O.A.0.8181818199.6364OEWT-PA21-LEM</t>
  </si>
  <si>
    <t>KABI LAKE FOREST PRODUCTS LTD7388KL-20210924-5L.O.A.0.9090909221.8182</t>
  </si>
  <si>
    <t>KABI LAKE FOREST PRODUCTS LTD7388KL-20210924-5L.O.A.0.9090909221.8182OEWT-PA21-LEM</t>
  </si>
  <si>
    <t>KABI LAKE FOREST PRODUCTS LTD7383KL-20210923-5L.O.A.0.9090909221.8182</t>
  </si>
  <si>
    <t>KABI LAKE FOREST PRODUCTS LTD7383KL-20210923-5L.O.A.0.9090909221.8182OEWT-PA21-LEM</t>
  </si>
  <si>
    <t>KABI LAKE FOREST PRODUCTS LTD7378KL-20210922-5L.O.A.0.9090909221.8182</t>
  </si>
  <si>
    <t>KABI LAKE FOREST PRODUCTS LTD7378KL-20210922-5L.O.A.0.9090909221.8182OEWT-PA21-LEM</t>
  </si>
  <si>
    <t>KABI LAKE FOREST PRODUCTS LTD7372KL-20210921-3L.O.A.0.9090909221.8182</t>
  </si>
  <si>
    <t>KABI LAKE FOREST PRODUCTS LTD7372KL-20210921-3L.O.A.0.9090909221.8182OEWT-PA21-LEM</t>
  </si>
  <si>
    <t>KABI LAKE FOREST PRODUCTS LTD7392KL-20210925-4Pickup 1/2 Ton13325</t>
  </si>
  <si>
    <t>KABI LAKE FOREST PRODUCTS LTD7392KL-20210925-4Pickup 1/2 Ton13325OEWT-PA21-LEM</t>
  </si>
  <si>
    <t>KABI LAKE FOREST PRODUCTS LTD7388KL-20210924-5Pickup 1/2 Ton13325</t>
  </si>
  <si>
    <t>KABI LAKE FOREST PRODUCTS LTD7388KL-20210924-5Pickup 1/2 Ton13325OEWT-PA21-LEM</t>
  </si>
  <si>
    <t>KABI LAKE FOREST PRODUCTS LTD7383KL-20210923-5Pickup 1/2 Ton13325</t>
  </si>
  <si>
    <t>KABI LAKE FOREST PRODUCTS LTD7383KL-20210923-5Pickup 1/2 Ton13325OEWT-PA21-LEM</t>
  </si>
  <si>
    <t>KABI LAKE FOREST PRODUCTS LTD7378KL-20210922-5Pickup 1/2 Ton21525</t>
  </si>
  <si>
    <t>KABI LAKE FOREST PRODUCTS LTD7378KL-20210922-5Pickup 1/2 Ton21525OEWT-PA21-LEM</t>
  </si>
  <si>
    <t>KABI LAKE FOREST PRODUCTS LTD7372KL-20210921-3Pickup 1/2 Ton23575</t>
  </si>
  <si>
    <t>KABI LAKE FOREST PRODUCTS LTD7372KL-20210921-3Pickup 1/2 Ton23575OEWT-PA21-LEM</t>
  </si>
  <si>
    <t>KABI LAKE FOREST PRODUCTS LTD7392KL-20210925-4CAT 25 ton Articulated Truck5890</t>
  </si>
  <si>
    <t>KABI LAKE FOREST PRODUCTS LTD7392KL-20210925-4CAT 25 ton Articulated Truck5890OEWT-PA21-LEM</t>
  </si>
  <si>
    <t>KABI LAKE FOREST PRODUCTS LTD7388KL-20210924-5CAT 25 ton Articulated Truck91602</t>
  </si>
  <si>
    <t>KABI LAKE FOREST PRODUCTS LTD7388KL-20210924-5CAT 25 ton Articulated Truck91602OEWT-PA21-LEM</t>
  </si>
  <si>
    <t>KABI LAKE FOREST PRODUCTS LTD7383KL-20210923-5CAT 25 ton Articulated Truck101780</t>
  </si>
  <si>
    <t>KABI LAKE FOREST PRODUCTS LTD7383KL-20210923-5CAT 25 ton Articulated Truck101780OEWT-PA21-LEM</t>
  </si>
  <si>
    <t>KABI LAKE FOREST PRODUCTS LTD7378KL-20210922-5CAT 25 ton Articulated Truck101780</t>
  </si>
  <si>
    <t>KABI LAKE FOREST PRODUCTS LTD7378KL-20210922-5CAT 25 ton Articulated Truck101780OEWT-PA21-LEM</t>
  </si>
  <si>
    <t>KABI LAKE FOREST PRODUCTS LTD7372KL-20210921-3CAT 25 ton Articulated Truck101780</t>
  </si>
  <si>
    <t>KABI LAKE FOREST PRODUCTS LTD7372KL-20210921-3CAT 25 ton Articulated Truck101780OEWT-PA21-LEM</t>
  </si>
  <si>
    <t>KABI LAKE FOREST PRODUCTS LTD7392KL-20210925-430 Ton Excavator c/w Hydraulic Thumb101950</t>
  </si>
  <si>
    <t>KABI LAKE FOREST PRODUCTS LTD7392KL-20210925-430 Ton Excavator c/w Hydraulic Thumb101950OEWT-PA21-LEM</t>
  </si>
  <si>
    <t>KABI LAKE FOREST PRODUCTS LTD7388KL-20210924-530 Ton Excavator c/w Hydraulic Thumb101950</t>
  </si>
  <si>
    <t>KABI LAKE FOREST PRODUCTS LTD7388KL-20210924-530 Ton Excavator c/w Hydraulic Thumb101950OEWT-PA21-LEM</t>
  </si>
  <si>
    <t>KABI LAKE FOREST PRODUCTS LTD7383KL-20210923-530 Ton Excavator c/w Hydraulic Thumb101950</t>
  </si>
  <si>
    <t>KABI LAKE FOREST PRODUCTS LTD7383KL-20210923-530 Ton Excavator c/w Hydraulic Thumb101950OEWT-PA21-LEM</t>
  </si>
  <si>
    <t>KABI LAKE FOREST PRODUCTS LTD7378KL-20210922-530 Ton Excavator c/w Hydraulic Thumb101950</t>
  </si>
  <si>
    <t>KABI LAKE FOREST PRODUCTS LTD7378KL-20210922-530 Ton Excavator c/w Hydraulic Thumb101950OEWT-PA21-LEM</t>
  </si>
  <si>
    <t>KABI LAKE FOREST PRODUCTS LTD7372KL-20210921-330 Ton Excavator c/w Hydraulic Thumb101950</t>
  </si>
  <si>
    <t>KABI LAKE FOREST PRODUCTS LTD7372KL-20210921-330 Ton Excavator c/w Hydraulic Thumb101950OEWT-PA21-LEM</t>
  </si>
  <si>
    <t>KABI LAKE FOREST PRODUCTS LTD7388KL-20210924-5Single Axle Trailer - without pickup - Daily130</t>
  </si>
  <si>
    <t>KABI LAKE FOREST PRODUCTS LTD7388KL-20210924-5Single Axle Trailer - without pickup - Daily130OEWT-PA21-LEM</t>
  </si>
  <si>
    <t>KABI LAKE FOREST PRODUCTS LTD7383KL-20210923-5Single Axle Trailer - without pickup - Daily130</t>
  </si>
  <si>
    <t>KABI LAKE FOREST PRODUCTS LTD7383KL-20210923-5Single Axle Trailer - without pickup - Daily130OEWT-PA21-LEM</t>
  </si>
  <si>
    <t>KABI LAKE FOREST PRODUCTS LTD7372KL-20210921-3Single Axle Trailer - without pickup - Daily130</t>
  </si>
  <si>
    <t>KABI LAKE FOREST PRODUCTS LTD7372KL-20210921-3Single Axle Trailer - without pickup - Daily130OEWT-PA21-LEM</t>
  </si>
  <si>
    <t>KABI LAKE FOREST PRODUCTS LTD7388KL-20210924-5ATV - side by side - Daily1250</t>
  </si>
  <si>
    <t>KABI LAKE FOREST PRODUCTS LTD7388KL-20210924-5ATV - side by side - Daily1250OEWT-PA21-LEM</t>
  </si>
  <si>
    <t>KABI LAKE FOREST PRODUCTS LTD7383KL-20210923-5ATV - side by side - Daily1250</t>
  </si>
  <si>
    <t>KABI LAKE FOREST PRODUCTS LTD7383KL-20210923-5ATV - side by side - Daily1250OEWT-PA21-LEM</t>
  </si>
  <si>
    <t>KABI LAKE FOREST PRODUCTS LTD7372KL-20210921-3ATV - side by side - Daily1250</t>
  </si>
  <si>
    <t>KABI LAKE FOREST PRODUCTS LTD7372KL-20210921-3ATV - side by side - Daily1250OEWT-PA21-LEM</t>
  </si>
  <si>
    <t>KL-20210925-2</t>
  </si>
  <si>
    <t>THIS NEEDS TO BE CHARGED TO WF6 NEYS gravel haul</t>
  </si>
  <si>
    <t>Haul Pit run from Cress Pit to Stockpile @ Neys Road WF 6</t>
  </si>
  <si>
    <t>KABI LAKE FOREST PRODUCTS LTD7390KL-20210925-2Supervisor0.542</t>
  </si>
  <si>
    <t>KABI LAKE FOREST PRODUCTS LTD7390KL-20210925-2Supervisor0.542OEWT-PA21-LEM</t>
  </si>
  <si>
    <t>KL-20210920-3</t>
  </si>
  <si>
    <t>Continuing Load and haul existing material from D010 to D011/D012 access for capping</t>
  </si>
  <si>
    <t>KABI LAKE FOREST PRODUCTS LTD7367KL-20210920-3Supervisor3252</t>
  </si>
  <si>
    <t>KABI LAKE FOREST PRODUCTS LTD7367KL-20210920-3Supervisor3252OEWT-PA21-LEM</t>
  </si>
  <si>
    <t>KL-20210919-3</t>
  </si>
  <si>
    <t>KABI LAKE FOREST PRODUCTS LTD7364KL-20210919-3Supervisor4336</t>
  </si>
  <si>
    <t>KABI LAKE FOREST PRODUCTS LTD7364KL-20210919-3Supervisor4336OEWT-PA21-LEM</t>
  </si>
  <si>
    <t>KL-20210918-3</t>
  </si>
  <si>
    <t>Load and haul existing material from D010 to D011/D012 access for capping</t>
  </si>
  <si>
    <t>KABI LAKE FOREST PRODUCTS LTD7357KL-20210918-3Supervisor3252</t>
  </si>
  <si>
    <t>KABI LAKE FOREST PRODUCTS LTD7357KL-20210918-3Supervisor3252OEWT-PA21-LEM</t>
  </si>
  <si>
    <t>KABI LAKE FOREST PRODUCTS LTD7390KL-20210925-2L.O.A.0.8636364210.7273</t>
  </si>
  <si>
    <t>KABI LAKE FOREST PRODUCTS LTD7390KL-20210925-2L.O.A.0.8636364210.7273OEWT-PA21-LEM</t>
  </si>
  <si>
    <t>KABI LAKE FOREST PRODUCTS LTD7367KL-20210920-3L.O.A.0.9090909221.8182</t>
  </si>
  <si>
    <t>KABI LAKE FOREST PRODUCTS LTD7367KL-20210920-3L.O.A.0.9090909221.8182OEWT-PA21-LEM</t>
  </si>
  <si>
    <t>KABI LAKE FOREST PRODUCTS LTD7357KL-20210918-3L.O.A.0.7272727177.4545</t>
  </si>
  <si>
    <t>KABI LAKE FOREST PRODUCTS LTD7357KL-20210918-3L.O.A.0.7272727177.4545OEWT-PA21-LEM</t>
  </si>
  <si>
    <t>KABI LAKE FOREST PRODUCTS LTD7357KL-20210918-3L.O.A.0.9090909221.8182</t>
  </si>
  <si>
    <t>KABI LAKE FOREST PRODUCTS LTD7357KL-20210918-3L.O.A.0.9090909221.8182OEWT-PA21-LEM</t>
  </si>
  <si>
    <t>KABI LAKE FOREST PRODUCTS LTD7364KL-20210919-3L.O.A.0.7272727177.4545</t>
  </si>
  <si>
    <t>KABI LAKE FOREST PRODUCTS LTD7364KL-20210919-3L.O.A.0.7272727177.4545OEWT-PA21-LEM</t>
  </si>
  <si>
    <t>KABI LAKE FOREST PRODUCTS LTD7364KL-20210919-3L.O.A.0.9090909221.8182</t>
  </si>
  <si>
    <t>KABI LAKE FOREST PRODUCTS LTD7364KL-20210919-3L.O.A.0.9090909221.8182OEWT-PA21-LEM</t>
  </si>
  <si>
    <t>KABI LAKE FOREST PRODUCTS LTD7390KL-20210925-2Pickup 1/2 Ton0.512.5</t>
  </si>
  <si>
    <t>KABI LAKE FOREST PRODUCTS LTD7390KL-20210925-2Pickup 1/2 Ton0.512.5OEWT-PA21-LEM</t>
  </si>
  <si>
    <t>KABI LAKE FOREST PRODUCTS LTD7367KL-20210920-3Pickup 1/2 Ton33825</t>
  </si>
  <si>
    <t>KABI LAKE FOREST PRODUCTS LTD7367KL-20210920-3Pickup 1/2 Ton33825OEWT-PA21-LEM</t>
  </si>
  <si>
    <t>KABI LAKE FOREST PRODUCTS LTD7357KL-20210918-3Pickup 1/2 Ton30.5762.5</t>
  </si>
  <si>
    <t>KABI LAKE FOREST PRODUCTS LTD7357KL-20210918-3Pickup 1/2 Ton30.5762.5OEWT-PA21-LEM</t>
  </si>
  <si>
    <t>KABI LAKE FOREST PRODUCTS LTD7364KL-20210919-3Pickup 1/2 Ton34850</t>
  </si>
  <si>
    <t>KABI LAKE FOREST PRODUCTS LTD7364KL-20210919-3Pickup 1/2 Ton34850OEWT-PA21-LEM</t>
  </si>
  <si>
    <t>KABI LAKE FOREST PRODUCTS LTD7357KL-20210918-3CAT 25 ton Articulated Truck101780</t>
  </si>
  <si>
    <t>KABI LAKE FOREST PRODUCTS LTD7357KL-20210918-3CAT 25 ton Articulated Truck101780OEWT-PA21-LEM</t>
  </si>
  <si>
    <t>KABI LAKE FOREST PRODUCTS LTD7367KL-20210920-3CAT 25 ton Articulated Truck101780</t>
  </si>
  <si>
    <t>KABI LAKE FOREST PRODUCTS LTD7367KL-20210920-3CAT 25 ton Articulated Truck101780OEWT-PA21-LEM</t>
  </si>
  <si>
    <t>KABI LAKE FOREST PRODUCTS LTD7364KL-20210919-3CAT 25 ton Articulated Truck101780</t>
  </si>
  <si>
    <t>KABI LAKE FOREST PRODUCTS LTD7364KL-20210919-3CAT 25 ton Articulated Truck101780OEWT-PA21-LEM</t>
  </si>
  <si>
    <t>CAT 30 ton Articulated Truck</t>
  </si>
  <si>
    <t>142</t>
  </si>
  <si>
    <t>KABI LAKE FOREST PRODUCTS LTD7357KL-20210918-3CAT 30 ton Articulated Truck7.51417.5</t>
  </si>
  <si>
    <t>KABI LAKE FOREST PRODUCTS LTD7357KL-20210918-3CAT 30 ton Articulated Truck7.51417.5OEWT-PA21-LEM</t>
  </si>
  <si>
    <t>KABI LAKE FOREST PRODUCTS LTD7367KL-20210920-3CAT 30 ton Articulated Truck101890</t>
  </si>
  <si>
    <t>KABI LAKE FOREST PRODUCTS LTD7367KL-20210920-3CAT 30 ton Articulated Truck101890OEWT-PA21-LEM</t>
  </si>
  <si>
    <t>KABI LAKE FOREST PRODUCTS LTD7364KL-20210919-3CAT 30 ton Articulated Truck101890</t>
  </si>
  <si>
    <t>KABI LAKE FOREST PRODUCTS LTD7364KL-20210919-3CAT 30 ton Articulated Truck101890OEWT-PA21-LEM</t>
  </si>
  <si>
    <t>KABI LAKE FOREST PRODUCTS LTD7357KL-20210918-330 Ton Excavator c/w Hydraulic Thumb101950</t>
  </si>
  <si>
    <t>KABI LAKE FOREST PRODUCTS LTD7357KL-20210918-330 Ton Excavator c/w Hydraulic Thumb101950OEWT-PA21-LEM</t>
  </si>
  <si>
    <t>KABI LAKE FOREST PRODUCTS LTD7367KL-20210920-330 Ton Excavator c/w Hydraulic Thumb101950</t>
  </si>
  <si>
    <t>KABI LAKE FOREST PRODUCTS LTD7367KL-20210920-330 Ton Excavator c/w Hydraulic Thumb101950OEWT-PA21-LEM</t>
  </si>
  <si>
    <t>KABI LAKE FOREST PRODUCTS LTD7364KL-20210919-330 Ton Excavator c/w Hydraulic Thumb101950</t>
  </si>
  <si>
    <t>KABI LAKE FOREST PRODUCTS LTD7364KL-20210919-330 Ton Excavator c/w Hydraulic Thumb101950OEWT-PA21-LEM</t>
  </si>
  <si>
    <t>Tri-Axle Gravel Dump Truck</t>
  </si>
  <si>
    <t>92</t>
  </si>
  <si>
    <t>KABI LAKE FOREST PRODUCTS LTD7390KL-20210925-2Tri-Axle Gravel Dump Truck9.51159</t>
  </si>
  <si>
    <t>KABI LAKE FOREST PRODUCTS LTD7390KL-20210925-2Tri-Axle Gravel Dump Truck9.51159OEWT-PA21-LEM</t>
  </si>
  <si>
    <t>KABI LAKE FOREST PRODUCTS LTD7367KL-20210920-3Single Axle Trailer - without pickup - Daily130</t>
  </si>
  <si>
    <t>KABI LAKE FOREST PRODUCTS LTD7367KL-20210920-3Single Axle Trailer - without pickup - Daily130OEWT-PA21-LEM</t>
  </si>
  <si>
    <t>KABI LAKE FOREST PRODUCTS LTD7364KL-20210919-3Single Axle Trailer - without pickup - Daily130</t>
  </si>
  <si>
    <t>KABI LAKE FOREST PRODUCTS LTD7364KL-20210919-3Single Axle Trailer - without pickup - Daily130OEWT-PA21-LEM</t>
  </si>
  <si>
    <t>KABI LAKE FOREST PRODUCTS LTD7367KL-20210920-3ATV - side by side - Daily1250</t>
  </si>
  <si>
    <t>KABI LAKE FOREST PRODUCTS LTD7367KL-20210920-3ATV - side by side - Daily1250OEWT-PA21-LEM</t>
  </si>
  <si>
    <t>KABI LAKE FOREST PRODUCTS LTD7364KL-20210919-3ATV - side by side - Daily1250</t>
  </si>
  <si>
    <t>KABI LAKE FOREST PRODUCTS LTD7364KL-20210919-3ATV - side by side - Daily1250OEWT-PA21-LEM</t>
  </si>
  <si>
    <t>KL-20210928-1</t>
  </si>
  <si>
    <t>Excavators working on road maintenance; drainage and fixing bridge approaches to F108 &amp; F109. Rock trucks hauling trees &amp; gravel from 38km to Morin @42km._x000D_
Supervision of this work as well as Skagen/Morin</t>
  </si>
  <si>
    <t>MC-20210928-1</t>
  </si>
  <si>
    <t>Excavator 1 shaping, ditching &amp; capping corduroy @42.5km. Excavator 2 loading trees &amp; existing materials to 38km. Rock truck hauling from 38km to 42.5km.</t>
  </si>
  <si>
    <t>KABI LAKE FOREST PRODUCTS LTD7403KL-20210928-13rd Party Services5431.285431.28</t>
  </si>
  <si>
    <t>KABI LAKE FOREST PRODUCTS LTD7403KL-20210928-13rd Party Services5431.285431.28OEWT-PA22-Lem</t>
  </si>
  <si>
    <t>SFF-20210928-1</t>
  </si>
  <si>
    <t>Excavator starting road repairs @36km, loading trees and existing material @38km. Grader finishing grading of Paint Lake Road 2 to 13km. SSF-14384</t>
  </si>
  <si>
    <t>KABI LAKE FOREST PRODUCTS LTD7403KL-20210928-13rd Party Services5153.645153.64</t>
  </si>
  <si>
    <t>KABI LAKE FOREST PRODUCTS LTD7403KL-20210928-13rd Party Services5153.645153.64OEWT-PA22-Lem</t>
  </si>
  <si>
    <t>KL-20210927-1</t>
  </si>
  <si>
    <t>Start road maintenance and fix bridge approaches from 49km to 45km. Chapman rock truck hauling gravel from 38km to Morin @43km. Supervision of this work as well as_x000D_
Skagen/Morin</t>
  </si>
  <si>
    <t>MC-20210927-1</t>
  </si>
  <si>
    <t>Excavator 1 shaping, ditching &amp; capping corduroy @43km. Excavator 2 loading existing materials at 38km. Rock truck hauling from 38km to 42.5km. MC-13164</t>
  </si>
  <si>
    <t>KABI LAKE FOREST PRODUCTS LTD7397KL-20210927-13rd Party Services6304.926304.92</t>
  </si>
  <si>
    <t>KABI LAKE FOREST PRODUCTS LTD7397KL-20210927-13rd Party Services6304.926304.92OEWT-PA22-Lem</t>
  </si>
  <si>
    <t>SFF-20210927-1</t>
  </si>
  <si>
    <t>Excavator shaping road from 41 to 36km. Grader continuing grading sections of Paint Lake Road from 5 to 10km. SSF-14383</t>
  </si>
  <si>
    <t>KABI LAKE FOREST PRODUCTS LTD7397KL-20210927-13rd Party Services4766.374766.37</t>
  </si>
  <si>
    <t>KABI LAKE FOREST PRODUCTS LTD7397KL-20210927-13rd Party Services4766.374766.37OEWT-PA22-Lem</t>
  </si>
  <si>
    <t>KL-20210926-1</t>
  </si>
  <si>
    <t>Load, haul &amp; place trees @16.5km &amp; tracking to 12km float access. Rock truck hauling gravel to grader &amp; drive to Hwy. Chapman rock truck hauling trees &amp; gravel from 38km to Skagen 40.5km.</t>
  </si>
  <si>
    <t>MC-20210926-1</t>
  </si>
  <si>
    <t>Excavator 1 shaping, ditching &amp; spreading gravel @ 42 to 43km. Excavator 2 loading trees at 38km. Rock truck hauling trees from 38km to 40.5km. MC-13163</t>
  </si>
  <si>
    <t>KABI LAKE FOREST PRODUCTS LTD7393KL-20210926-13rd Party Services6087.736087.73</t>
  </si>
  <si>
    <t>KABI LAKE FOREST PRODUCTS LTD7393KL-20210926-13rd Party Services6087.736087.73OEWT-PA22-Lem</t>
  </si>
  <si>
    <t>SFF-20210926-1</t>
  </si>
  <si>
    <t>Excavator finishing placing trees @ 40.5km &amp; shaping road. Grader continue grading sections of Paint Lake Road from 5km to 8km, and spread gravel @ 7 &amp; 5 km. SSF-14382</t>
  </si>
  <si>
    <t>KABI LAKE FOREST PRODUCTS LTD7393KL-20210926-13rd Party Services4869.964869.96</t>
  </si>
  <si>
    <t>KABI LAKE FOREST PRODUCTS LTD7393KL-20210926-13rd Party Services4869.964869.96OEWT-PA22-Lem</t>
  </si>
  <si>
    <t>KL-20210930-1</t>
  </si>
  <si>
    <t>Excavators working on road maintenance, drainage &amp; fixing bridge approaches to F110 &amp; to F104, rock trucks hauling trees &amp; gravel from 38km to Skagen @ 35/34km. Supervision of Morin/Skagen</t>
  </si>
  <si>
    <t>MC-20210930-1</t>
  </si>
  <si>
    <t>Excavator tracking from 400km to 38km for loading trees &amp; existing material. Rock truck hauling trees &amp; existing material from 38km to 35/34km. MC-13168</t>
  </si>
  <si>
    <t>KABI LAKE FOREST PRODUCTS LTD7410KL-20210930-13rd Party Services4575.464575.46</t>
  </si>
  <si>
    <t>KABI LAKE FOREST PRODUCTS LTD7410KL-20210930-13rd Party Services4575.464575.46OEWT-PA22-Lem</t>
  </si>
  <si>
    <t>SFF-20210930-1</t>
  </si>
  <si>
    <t>Tracking from 38km to 35km, placing trees in low/soft areas &amp; shaping road. SSF-14386</t>
  </si>
  <si>
    <t>KABI LAKE FOREST PRODUCTS LTD7410KL-20210930-13rd Party Services2702.742702.74</t>
  </si>
  <si>
    <t>KABI LAKE FOREST PRODUCTS LTD7410KL-20210930-13rd Party Services2702.742702.74OEWT-PA22-Lem</t>
  </si>
  <si>
    <t>KL-20210929-1</t>
  </si>
  <si>
    <t>Excavators working on road maintenance; drainage and fixing bridge approac to F111. Rock trucks hauling trees &amp; gravel from 38km to Morin @42km. Supervision including_x000D_
of Skagen/Morin</t>
  </si>
  <si>
    <t>MC-20210929-1</t>
  </si>
  <si>
    <t>Excavator shaping, ditching, placing trees &amp; capping with existing material @ 42 km. Rock truck hauling trees/existing material from 38km to 42km. MC-13167</t>
  </si>
  <si>
    <t>KABI LAKE FOREST PRODUCTS LTD7407KL-20210929-13rd Party Services52675267</t>
  </si>
  <si>
    <t>KABI LAKE FOREST PRODUCTS LTD7407KL-20210929-13rd Party Services52675267OEWT-PA22-Lem</t>
  </si>
  <si>
    <t>SFF-20210929-1</t>
  </si>
  <si>
    <t>Loading trees &amp; existing material on rock trucks @ 38 km. SSF-14385</t>
  </si>
  <si>
    <t>KABI LAKE FOREST PRODUCTS LTD7407KL-20210929-13rd Party Services2948.422948.42</t>
  </si>
  <si>
    <t>KABI LAKE FOREST PRODUCTS LTD7407KL-20210929-13rd Party Services2948.422948.42OEWT-PA22-Lem</t>
  </si>
  <si>
    <t>KABI LAKE FOREST PRODUCTS LTD7410KL-20210930-1Supervisor8672</t>
  </si>
  <si>
    <t>KABI LAKE FOREST PRODUCTS LTD7410KL-20210930-1Supervisor8672OEWT-PA22-Lem</t>
  </si>
  <si>
    <t>KABI LAKE FOREST PRODUCTS LTD7407KL-20210929-1Supervisor7588</t>
  </si>
  <si>
    <t>KABI LAKE FOREST PRODUCTS LTD7407KL-20210929-1Supervisor7588OEWT-PA22-Lem</t>
  </si>
  <si>
    <t>KABI LAKE FOREST PRODUCTS LTD7403KL-20210928-1Supervisor8672</t>
  </si>
  <si>
    <t>KABI LAKE FOREST PRODUCTS LTD7403KL-20210928-1Supervisor8672OEWT-PA22-Lem</t>
  </si>
  <si>
    <t>KABI LAKE FOREST PRODUCTS LTD7397KL-20210927-1Supervisor8.5714</t>
  </si>
  <si>
    <t>KABI LAKE FOREST PRODUCTS LTD7397KL-20210927-1Supervisor8.5714OEWT-PA22-Lem</t>
  </si>
  <si>
    <t>KABI LAKE FOREST PRODUCTS LTD7393KL-20210926-1Supervisor8672</t>
  </si>
  <si>
    <t>KABI LAKE FOREST PRODUCTS LTD7393KL-20210926-1Supervisor8672OEWT-PA22-Lem</t>
  </si>
  <si>
    <t>KABI LAKE FOREST PRODUCTS LTD7410KL-20210930-1L.O.A.0.5454545133.0909</t>
  </si>
  <si>
    <t>KABI LAKE FOREST PRODUCTS LTD7410KL-20210930-1L.O.A.0.5454545133.0909OEWT-PA22-Lem</t>
  </si>
  <si>
    <t>KABI LAKE FOREST PRODUCTS LTD7410KL-20210930-1L.O.A.0.8181818199.6364</t>
  </si>
  <si>
    <t>KABI LAKE FOREST PRODUCTS LTD7410KL-20210930-1L.O.A.0.8181818199.6364OEWT-PA22-Lem</t>
  </si>
  <si>
    <t>KABI LAKE FOREST PRODUCTS LTD7407KL-20210929-1L.O.A.1.7727273432.5455</t>
  </si>
  <si>
    <t>KABI LAKE FOREST PRODUCTS LTD7407KL-20210929-1L.O.A.1.7727273432.5455OEWT-PA22-Lem</t>
  </si>
  <si>
    <t>KABI LAKE FOREST PRODUCTS LTD7407KL-20210929-1L.O.A.0.8181818199.6364</t>
  </si>
  <si>
    <t>KABI LAKE FOREST PRODUCTS LTD7407KL-20210929-1L.O.A.0.8181818199.6364OEWT-PA22-Lem</t>
  </si>
  <si>
    <t>KABI LAKE FOREST PRODUCTS LTD7403KL-20210928-1L.O.A.0.8181818199.6364</t>
  </si>
  <si>
    <t>KABI LAKE FOREST PRODUCTS LTD7403KL-20210928-1L.O.A.0.8181818199.6364OEWT-PA22-Lem</t>
  </si>
  <si>
    <t>KABI LAKE FOREST PRODUCTS LTD7403KL-20210928-1L.O.A.0.9090909221.8182</t>
  </si>
  <si>
    <t>KABI LAKE FOREST PRODUCTS LTD7403KL-20210928-1L.O.A.0.9090909221.8182OEWT-PA22-Lem</t>
  </si>
  <si>
    <t>KABI LAKE FOREST PRODUCTS LTD7397KL-20210927-1L.O.A.0.8181818199.6364</t>
  </si>
  <si>
    <t>KABI LAKE FOREST PRODUCTS LTD7397KL-20210927-1L.O.A.0.8181818199.6364OEWT-PA22-Lem</t>
  </si>
  <si>
    <t>KABI LAKE FOREST PRODUCTS LTD7393KL-20210926-1L.O.A.0.9090909221.8182</t>
  </si>
  <si>
    <t>KABI LAKE FOREST PRODUCTS LTD7393KL-20210926-1L.O.A.0.9090909221.8182OEWT-PA22-Lem</t>
  </si>
  <si>
    <t>KABI LAKE FOREST PRODUCTS LTD7393KL-20210926-1L.O.A.0.8181818199.6364</t>
  </si>
  <si>
    <t>KABI LAKE FOREST PRODUCTS LTD7393KL-20210926-1L.O.A.0.8181818199.6364OEWT-PA22-Lem</t>
  </si>
  <si>
    <t>KABI LAKE FOREST PRODUCTS LTD7410KL-20210930-1Pickup 1/2 Ton32800</t>
  </si>
  <si>
    <t>KABI LAKE FOREST PRODUCTS LTD7410KL-20210930-1Pickup 1/2 Ton32800OEWT-PA22-Lem</t>
  </si>
  <si>
    <t>KABI LAKE FOREST PRODUCTS LTD7407KL-20210929-1Pickup 1/2 Ton34.5862.5</t>
  </si>
  <si>
    <t>KABI LAKE FOREST PRODUCTS LTD7407KL-20210929-1Pickup 1/2 Ton34.5862.5OEWT-PA22-Lem</t>
  </si>
  <si>
    <t>KABI LAKE FOREST PRODUCTS LTD7397KL-20210927-1Pickup 1/2 Ton17.5437.5</t>
  </si>
  <si>
    <t>KABI LAKE FOREST PRODUCTS LTD7397KL-20210927-1Pickup 1/2 Ton17.5437.5OEWT-PA22-Lem</t>
  </si>
  <si>
    <t>KABI LAKE FOREST PRODUCTS LTD7393KL-20210926-1Pickup 1/2 Ton36900</t>
  </si>
  <si>
    <t>KABI LAKE FOREST PRODUCTS LTD7393KL-20210926-1Pickup 1/2 Ton36900OEWT-PA22-Lem</t>
  </si>
  <si>
    <t>KABI LAKE FOREST PRODUCTS LTD7410KL-20210930-1CAT 25 ton Articulated Truck91602</t>
  </si>
  <si>
    <t>KABI LAKE FOREST PRODUCTS LTD7410KL-20210930-1CAT 25 ton Articulated Truck91602OEWT-PA22-Lem</t>
  </si>
  <si>
    <t>KABI LAKE FOREST PRODUCTS LTD7407KL-20210929-1CAT 25 ton Articulated Truck111958</t>
  </si>
  <si>
    <t>KABI LAKE FOREST PRODUCTS LTD7407KL-20210929-1CAT 25 ton Articulated Truck111958OEWT-PA22-Lem</t>
  </si>
  <si>
    <t>KABI LAKE FOREST PRODUCTS LTD7403KL-20210928-1CAT 25 ton Articulated Truck101780</t>
  </si>
  <si>
    <t>KABI LAKE FOREST PRODUCTS LTD7403KL-20210928-1CAT 25 ton Articulated Truck101780OEWT-PA22-Lem</t>
  </si>
  <si>
    <t>KABI LAKE FOREST PRODUCTS LTD7393KL-20210926-1CAT 25 ton Articulated Truck91602</t>
  </si>
  <si>
    <t>KABI LAKE FOREST PRODUCTS LTD7393KL-20210926-1CAT 25 ton Articulated Truck91602OEWT-PA22-Lem</t>
  </si>
  <si>
    <t>KABI LAKE FOREST PRODUCTS LTD7410KL-20210930-1CAT 30 ton Articulated Truck61134</t>
  </si>
  <si>
    <t>KABI LAKE FOREST PRODUCTS LTD7410KL-20210930-1CAT 30 ton Articulated Truck61134OEWT-PA22-Lem</t>
  </si>
  <si>
    <t>KABI LAKE FOREST PRODUCTS LTD7407KL-20210929-1CAT 30 ton Articulated Truck8.51606.5</t>
  </si>
  <si>
    <t>KABI LAKE FOREST PRODUCTS LTD7407KL-20210929-1CAT 30 ton Articulated Truck8.51606.5OEWT-PA22-Lem</t>
  </si>
  <si>
    <t>KABI LAKE FOREST PRODUCTS LTD7403KL-20210928-1CAT 30 ton Articulated Truck91701</t>
  </si>
  <si>
    <t>KABI LAKE FOREST PRODUCTS LTD7403KL-20210928-1CAT 30 ton Articulated Truck91701OEWT-PA22-Lem</t>
  </si>
  <si>
    <t>KABI LAKE FOREST PRODUCTS LTD7393KL-20210926-1CAT 30 ton Articulated Truck101890</t>
  </si>
  <si>
    <t>KABI LAKE FOREST PRODUCTS LTD7393KL-20210926-1CAT 30 ton Articulated Truck101890OEWT-PA22-Lem</t>
  </si>
  <si>
    <t>KABI LAKE FOREST PRODUCTS LTD7410KL-20210930-130 Ton Excavator c/w Hydraulic Thumb183510</t>
  </si>
  <si>
    <t>KABI LAKE FOREST PRODUCTS LTD7410KL-20210930-130 Ton Excavator c/w Hydraulic Thumb183510OEWT-PA22-Lem</t>
  </si>
  <si>
    <t>KABI LAKE FOREST PRODUCTS LTD7407KL-20210929-130 Ton Excavator c/w Hydraulic Thumb183510</t>
  </si>
  <si>
    <t>KABI LAKE FOREST PRODUCTS LTD7407KL-20210929-130 Ton Excavator c/w Hydraulic Thumb183510OEWT-PA22-Lem</t>
  </si>
  <si>
    <t>KABI LAKE FOREST PRODUCTS LTD7403KL-20210928-130 Ton Excavator c/w Hydraulic Thumb183510</t>
  </si>
  <si>
    <t>KABI LAKE FOREST PRODUCTS LTD7403KL-20210928-130 Ton Excavator c/w Hydraulic Thumb183510OEWT-PA22-Lem</t>
  </si>
  <si>
    <t>KABI LAKE FOREST PRODUCTS LTD7397KL-20210927-130 Ton Excavator c/w Hydraulic Thumb91755</t>
  </si>
  <si>
    <t>KABI LAKE FOREST PRODUCTS LTD7397KL-20210927-130 Ton Excavator c/w Hydraulic Thumb91755OEWT-PA22-Lem</t>
  </si>
  <si>
    <t>KABI LAKE FOREST PRODUCTS LTD7393KL-20210926-130 Ton Excavator c/w Hydraulic Thumb91755</t>
  </si>
  <si>
    <t>KABI LAKE FOREST PRODUCTS LTD7393KL-20210926-130 Ton Excavator c/w Hydraulic Thumb91755OEWT-PA22-Lem</t>
  </si>
  <si>
    <t>KABI LAKE FOREST PRODUCTS LTD7403KL-20210928-1Pickup Truck - Truck Only36900</t>
  </si>
  <si>
    <t>KABI LAKE FOREST PRODUCTS LTD7403KL-20210928-1Pickup Truck - Truck Only36900OEWT-PA22-Lem</t>
  </si>
  <si>
    <t>KABI LAKE FOREST PRODUCTS LTD7410KL-20210930-1Single Axle Trailer - without pickup - Daily130</t>
  </si>
  <si>
    <t>KABI LAKE FOREST PRODUCTS LTD7410KL-20210930-1Single Axle Trailer - without pickup - Daily130OEWT-PA22-Lem</t>
  </si>
  <si>
    <t>KABI LAKE FOREST PRODUCTS LTD7407KL-20210929-1Single Axle Trailer - without pickup - Daily130</t>
  </si>
  <si>
    <t>KABI LAKE FOREST PRODUCTS LTD7407KL-20210929-1Single Axle Trailer - without pickup - Daily130OEWT-PA22-Lem</t>
  </si>
  <si>
    <t>KABI LAKE FOREST PRODUCTS LTD7403KL-20210928-1Single Axle Trailer - without pickup - Daily130</t>
  </si>
  <si>
    <t>KABI LAKE FOREST PRODUCTS LTD7403KL-20210928-1Single Axle Trailer - without pickup - Daily130OEWT-PA22-Lem</t>
  </si>
  <si>
    <t>KABI LAKE FOREST PRODUCTS LTD7397KL-20210927-1Single Axle Trailer - without pickup - Daily130</t>
  </si>
  <si>
    <t>KABI LAKE FOREST PRODUCTS LTD7397KL-20210927-1Single Axle Trailer - without pickup - Daily130OEWT-PA22-Lem</t>
  </si>
  <si>
    <t>KABI LAKE FOREST PRODUCTS LTD7393KL-20210926-1Single Axle Trailer - without pickup - Daily130</t>
  </si>
  <si>
    <t>KABI LAKE FOREST PRODUCTS LTD7393KL-20210926-1Single Axle Trailer - without pickup - Daily130OEWT-PA22-Lem</t>
  </si>
  <si>
    <t>KABI LAKE FOREST PRODUCTS LTD7410KL-20210930-1ATV - side by side - Daily1250</t>
  </si>
  <si>
    <t>KABI LAKE FOREST PRODUCTS LTD7410KL-20210930-1ATV - side by side - Daily1250OEWT-PA22-Lem</t>
  </si>
  <si>
    <t>KABI LAKE FOREST PRODUCTS LTD7407KL-20210929-1ATV - side by side - Daily1250</t>
  </si>
  <si>
    <t>KABI LAKE FOREST PRODUCTS LTD7407KL-20210929-1ATV - side by side - Daily1250OEWT-PA22-Lem</t>
  </si>
  <si>
    <t>KABI LAKE FOREST PRODUCTS LTD7403KL-20210928-1ATV - side by side - Daily1250</t>
  </si>
  <si>
    <t>KABI LAKE FOREST PRODUCTS LTD7403KL-20210928-1ATV - side by side - Daily1250OEWT-PA22-Lem</t>
  </si>
  <si>
    <t>KABI LAKE FOREST PRODUCTS LTD7397KL-20210927-1ATV - side by side - Daily1250</t>
  </si>
  <si>
    <t>KABI LAKE FOREST PRODUCTS LTD7397KL-20210927-1ATV - side by side - Daily1250OEWT-PA22-Lem</t>
  </si>
  <si>
    <t>KABI LAKE FOREST PRODUCTS LTD7393KL-20210926-1ATV - side by side - Daily1250</t>
  </si>
  <si>
    <t>KABI LAKE FOREST PRODUCTS LTD7393KL-20210926-1ATV - side by side - Daily1250OEWT-PA22-Lem</t>
  </si>
  <si>
    <t>KL-20211015-3</t>
  </si>
  <si>
    <t>Finish hauling &amp; placing 45 access mats from D009 to D014 soft areas.</t>
  </si>
  <si>
    <t>D-009 to D-017</t>
  </si>
  <si>
    <t>KABI LAKE FOREST PRODUCTS LTD7459KL-20211015-3Supervisor3252</t>
  </si>
  <si>
    <t>KABI LAKE FOREST PRODUCTS LTD7459KL-20211015-3Supervisor3252OEWT-PA22-Lem</t>
  </si>
  <si>
    <t>KL-20211014-2</t>
  </si>
  <si>
    <t>Start hauling &amp; placing access mats from D009 to D014 soft areas.</t>
  </si>
  <si>
    <t>KABI LAKE FOREST PRODUCTS LTD7454KL-20211014-2Supervisor3252</t>
  </si>
  <si>
    <t>KABI LAKE FOREST PRODUCTS LTD7454KL-20211014-2Supervisor3252OEWT-PA22-Lem</t>
  </si>
  <si>
    <t>KL-20211017-2</t>
  </si>
  <si>
    <t>Float 40 foot rig mat back to Valard Marathon Yard</t>
  </si>
  <si>
    <t>KABI LAKE FOREST PRODUCTS LTD7466KL-20211017-2L.O.A.0.181818244.3636</t>
  </si>
  <si>
    <t>KABI LAKE FOREST PRODUCTS LTD7466KL-20211017-2L.O.A.0.181818244.3636OEWT-PA22-Lem</t>
  </si>
  <si>
    <t>KL-20211013-3</t>
  </si>
  <si>
    <t>Float 40 foot rig mat from Pic River West for dragging of Access Mats to D014.</t>
  </si>
  <si>
    <t>KABI LAKE FOREST PRODUCTS LTD7450KL-20211013-3L.O.A.0.181818244.3636</t>
  </si>
  <si>
    <t>KABI LAKE FOREST PRODUCTS LTD7450KL-20211013-3L.O.A.0.181818244.3636OEWT-PA22-Lem</t>
  </si>
  <si>
    <t>KABI LAKE FOREST PRODUCTS LTD7459KL-20211015-3L.O.A.0.9090909221.8182</t>
  </si>
  <si>
    <t>KABI LAKE FOREST PRODUCTS LTD7459KL-20211015-3L.O.A.0.9090909221.8182OEWT-PA22-Lem</t>
  </si>
  <si>
    <t>KL-20211014-3</t>
  </si>
  <si>
    <t>Float Cat D6 Dozer from Pic River West for hauling of access mats to D014.</t>
  </si>
  <si>
    <t>KABI LAKE FOREST PRODUCTS LTD7455KL-20211014-3L.O.A.0.318181877.6364</t>
  </si>
  <si>
    <t>KABI LAKE FOREST PRODUCTS LTD7455KL-20211014-3L.O.A.0.318181877.6364OEWT-PA22-Lem</t>
  </si>
  <si>
    <t>KABI LAKE FOREST PRODUCTS LTD7454KL-20211014-2L.O.A.0.5122</t>
  </si>
  <si>
    <t>KABI LAKE FOREST PRODUCTS LTD7454KL-20211014-2L.O.A.0.5122OEWT-PA22-Lem</t>
  </si>
  <si>
    <t>KABI LAKE FOREST PRODUCTS LTD7454KL-20211014-2L.O.A.0.9090909221.8182</t>
  </si>
  <si>
    <t>KABI LAKE FOREST PRODUCTS LTD7454KL-20211014-2L.O.A.0.9090909221.8182OEWT-PA22-Lem</t>
  </si>
  <si>
    <t>KABI LAKE FOREST PRODUCTS LTD7459KL-20211015-3Pickup 1/2 Ton23575</t>
  </si>
  <si>
    <t>KABI LAKE FOREST PRODUCTS LTD7459KL-20211015-3Pickup 1/2 Ton23575OEWT-PA22-Lem</t>
  </si>
  <si>
    <t>KABI LAKE FOREST PRODUCTS LTD7454KL-20211014-2Pickup 1/2 Ton18.5462.5</t>
  </si>
  <si>
    <t>KABI LAKE FOREST PRODUCTS LTD7454KL-20211014-2Pickup 1/2 Ton18.5462.5OEWT-PA22-Lem</t>
  </si>
  <si>
    <t>CAT D6 - LPG</t>
  </si>
  <si>
    <t>135</t>
  </si>
  <si>
    <t>KABI LAKE FOREST PRODUCTS LTD7459KL-20211015-3CAT D6 - LPG101790</t>
  </si>
  <si>
    <t>KABI LAKE FOREST PRODUCTS LTD7459KL-20211015-3CAT D6 - LPG101790OEWT-PA22-Lem</t>
  </si>
  <si>
    <t>KABI LAKE FOREST PRODUCTS LTD7454KL-20211014-230 Ton Excavator c/w Hydraulic Thumb15.53022.5</t>
  </si>
  <si>
    <t>KABI LAKE FOREST PRODUCTS LTD7454KL-20211014-230 Ton Excavator c/w Hydraulic Thumb15.53022.5OEWT-PA22-Lem</t>
  </si>
  <si>
    <t>KABI LAKE FOREST PRODUCTS LTD7459KL-20211015-330 Ton Excavator c/w Hydraulic Thumb101950</t>
  </si>
  <si>
    <t>KABI LAKE FOREST PRODUCTS LTD7459KL-20211015-330 Ton Excavator c/w Hydraulic Thumb101950OEWT-PA22-Lem</t>
  </si>
  <si>
    <t>Float Truck - 60 ton</t>
  </si>
  <si>
    <t>141</t>
  </si>
  <si>
    <t>KABI LAKE FOREST PRODUCTS LTD7466KL-20211017-2Float Truck - 60 ton2376</t>
  </si>
  <si>
    <t>KABI LAKE FOREST PRODUCTS LTD7466KL-20211017-2Float Truck - 60 ton2376OEWT-PA22-Lem</t>
  </si>
  <si>
    <t>KABI LAKE FOREST PRODUCTS LTD7450KL-20211013-3Float Truck - 60 ton2376</t>
  </si>
  <si>
    <t>KABI LAKE FOREST PRODUCTS LTD7450KL-20211013-3Float Truck - 60 ton2376OEWT-PA22-Lem</t>
  </si>
  <si>
    <t>KABI LAKE FOREST PRODUCTS LTD7455KL-20211014-3Float Truck - 60 ton3.5658</t>
  </si>
  <si>
    <t>KABI LAKE FOREST PRODUCTS LTD7455KL-20211014-3Float Truck - 60 ton3.5658OEWT-PA22-Lem</t>
  </si>
  <si>
    <t>KL-20211001-5</t>
  </si>
  <si>
    <t>Continue loading &amp; hauling existing material for capping of wetland @ D-012 to D-013.Labourer delivering GEO from Marathon yard.</t>
  </si>
  <si>
    <t>KABI LAKE FOREST PRODUCTS LTD7418KL-20211001-5Labourer2130</t>
  </si>
  <si>
    <t>KABI LAKE FOREST PRODUCTS LTD7418KL-20211001-5Labourer2130OEWT-PA22-Lem</t>
  </si>
  <si>
    <t>KL-20210928-2</t>
  </si>
  <si>
    <t>Continue loading &amp; hauling stumps, grubbing. Hauling trees/existing material for crossing of Wetland @D012 to D013. Excavator/labourers delivering 6 rolls of GEO from_x000D_
Marathon yard.</t>
  </si>
  <si>
    <t>KABI LAKE FOREST PRODUCTS LTD7404KL-20210928-2Labourer6390</t>
  </si>
  <si>
    <t>KABI LAKE FOREST PRODUCTS LTD7404KL-20210928-2Labourer6390OEWT-PA22-Lem</t>
  </si>
  <si>
    <t>KL-20211003-3</t>
  </si>
  <si>
    <t>Excavator working on drainage &amp; shaping access from D011 to D013. Piling material up for capping.</t>
  </si>
  <si>
    <t>KABI LAKE FOREST PRODUCTS LTD7423KL-20211003-3Supervisor2168</t>
  </si>
  <si>
    <t>KABI LAKE FOREST PRODUCTS LTD7423KL-20211003-3Supervisor2168OEWT-PA22-Lem</t>
  </si>
  <si>
    <t>KABI LAKE FOREST PRODUCTS LTD7418KL-20211001-5Supervisor3252</t>
  </si>
  <si>
    <t>KABI LAKE FOREST PRODUCTS LTD7418KL-20211001-5Supervisor3252OEWT-PA22-Lem</t>
  </si>
  <si>
    <t>KL-20210930-3</t>
  </si>
  <si>
    <t>Continue loading &amp; hauling existing material for capping of wetland @ D-012 to D-013. Excavator laying geo.</t>
  </si>
  <si>
    <t>KABI LAKE FOREST PRODUCTS LTD7412KL-20210930-3Supervisor2168</t>
  </si>
  <si>
    <t>KABI LAKE FOREST PRODUCTS LTD7412KL-20210930-3Supervisor2168OEWT-PA22-Lem</t>
  </si>
  <si>
    <t>KL-20210929-2</t>
  </si>
  <si>
    <t>Continue loading &amp; hauling stumps, grubbing &amp; capping with existing material for crossing of wetland @ D012 to D013.</t>
  </si>
  <si>
    <t>KABI LAKE FOREST PRODUCTS LTD7408KL-20210929-2Supervisor2168</t>
  </si>
  <si>
    <t>KABI LAKE FOREST PRODUCTS LTD7408KL-20210929-2Supervisor2168OEWT-PA22-Lem</t>
  </si>
  <si>
    <t>KABI LAKE FOREST PRODUCTS LTD7404KL-20210928-2Supervisor4336</t>
  </si>
  <si>
    <t>KABI LAKE FOREST PRODUCTS LTD7404KL-20210928-2Supervisor4336OEWT-PA22-Lem</t>
  </si>
  <si>
    <t>KL-20210927-2</t>
  </si>
  <si>
    <t>Continue loading &amp; hauling stumps, grubbing &amp; trees for crossing of wetland D012 to D013.</t>
  </si>
  <si>
    <t>KABI LAKE FOREST PRODUCTS LTD7398KL-20210927-2Supervisor3252</t>
  </si>
  <si>
    <t>KABI LAKE FOREST PRODUCTS LTD7398KL-20210927-2Supervisor3252OEWT-PA22-Lem</t>
  </si>
  <si>
    <t>KL-20211008-3</t>
  </si>
  <si>
    <t>Shape road, ditch &amp; add material in low areas @ D012/D013.</t>
  </si>
  <si>
    <t>KABI LAKE FOREST PRODUCTS LTD7438KL-20211008-3Supervisor2168</t>
  </si>
  <si>
    <t>KABI LAKE FOREST PRODUCTS LTD7438KL-20211008-3Supervisor2168OEWT-PA22-Lem</t>
  </si>
  <si>
    <t>KL-20211007-3</t>
  </si>
  <si>
    <t>Finish loading and hauling existing material from D010 for road repairs out to D011</t>
  </si>
  <si>
    <t>KABI LAKE FOREST PRODUCTS LTD7436KL-20211007-3Supervisor3252</t>
  </si>
  <si>
    <t>KABI LAKE FOREST PRODUCTS LTD7436KL-20211007-3Supervisor3252OEWT-PA22-Lem</t>
  </si>
  <si>
    <t>KL-20211006-3</t>
  </si>
  <si>
    <t>Finish loading and hauling existing material from D010 for capping of wetlands @ D012 and start road repairs out to D011</t>
  </si>
  <si>
    <t>63</t>
  </si>
  <si>
    <t>KABI LAKE FOREST PRODUCTS LTD7433KL-20211006-3Supervisor3.5294</t>
  </si>
  <si>
    <t>KABI LAKE FOREST PRODUCTS LTD7433KL-20211006-3Supervisor3.5294OEWT-PA22-Lem</t>
  </si>
  <si>
    <t>KL-20211005-3</t>
  </si>
  <si>
    <t>Continue loading &amp; hauling existing material from D-010 for capping of wetland @ D012.</t>
  </si>
  <si>
    <t>KABI LAKE FOREST PRODUCTS LTD7429KL-20211005-3Supervisor2168</t>
  </si>
  <si>
    <t>KABI LAKE FOREST PRODUCTS LTD7429KL-20211005-3Supervisor2168OEWT-PA22-Lem</t>
  </si>
  <si>
    <t>KL-20211004-3</t>
  </si>
  <si>
    <t>Continue loading &amp; hauling existing material for capping of wetland @ D012 to D013.</t>
  </si>
  <si>
    <t>KABI LAKE FOREST PRODUCTS LTD7426KL-20211004-3Supervisor2168</t>
  </si>
  <si>
    <t>KABI LAKE FOREST PRODUCTS LTD7426KL-20211004-3Supervisor2168OEWT-PA22-Lem</t>
  </si>
  <si>
    <t>KABI LAKE FOREST PRODUCTS LTD7438KL-20211008-3L.O.A.0.7727273188.5455</t>
  </si>
  <si>
    <t>KABI LAKE FOREST PRODUCTS LTD7438KL-20211008-3L.O.A.0.7727273188.5455OEWT-PA22-Lem</t>
  </si>
  <si>
    <t>KABI LAKE FOREST PRODUCTS LTD7436KL-20211007-3L.O.A.0.5909091144.1818</t>
  </si>
  <si>
    <t>KABI LAKE FOREST PRODUCTS LTD7436KL-20211007-3L.O.A.0.5909091144.1818OEWT-PA22-Lem</t>
  </si>
  <si>
    <t>KABI LAKE FOREST PRODUCTS LTD7436KL-20211007-3L.O.A.0.9545455232.9091</t>
  </si>
  <si>
    <t>KABI LAKE FOREST PRODUCTS LTD7436KL-20211007-3L.O.A.0.9545455232.9091OEWT-PA22-Lem</t>
  </si>
  <si>
    <t>KABI LAKE FOREST PRODUCTS LTD7433KL-20211006-3L.O.A.0.9090909221.8182</t>
  </si>
  <si>
    <t>KABI LAKE FOREST PRODUCTS LTD7433KL-20211006-3L.O.A.0.9090909221.8182OEWT-PA22-Lem</t>
  </si>
  <si>
    <t>KABI LAKE FOREST PRODUCTS LTD7423KL-20211003-3L.O.A.0.9545455232.9091</t>
  </si>
  <si>
    <t>KABI LAKE FOREST PRODUCTS LTD7423KL-20211003-3L.O.A.0.9545455232.9091OEWT-PA22-Lem</t>
  </si>
  <si>
    <t>KABI LAKE FOREST PRODUCTS LTD7418KL-20211001-5L.O.A.0.9545455232.9091</t>
  </si>
  <si>
    <t>KABI LAKE FOREST PRODUCTS LTD7418KL-20211001-5L.O.A.0.9545455232.9091OEWT-PA22-Lem</t>
  </si>
  <si>
    <t>KABI LAKE FOREST PRODUCTS LTD7412KL-20210930-3L.O.A.0.9090909221.8182</t>
  </si>
  <si>
    <t>KABI LAKE FOREST PRODUCTS LTD7412KL-20210930-3L.O.A.0.9090909221.8182OEWT-PA22-Lem</t>
  </si>
  <si>
    <t>KABI LAKE FOREST PRODUCTS LTD7408KL-20210929-2L.O.A.0.9090909221.8182</t>
  </si>
  <si>
    <t>KABI LAKE FOREST PRODUCTS LTD7408KL-20210929-2L.O.A.0.9090909221.8182OEWT-PA22-Lem</t>
  </si>
  <si>
    <t>KABI LAKE FOREST PRODUCTS LTD7404KL-20210928-2L.O.A.0.9090909221.8182</t>
  </si>
  <si>
    <t>KABI LAKE FOREST PRODUCTS LTD7404KL-20210928-2L.O.A.0.9090909221.8182OEWT-PA22-Lem</t>
  </si>
  <si>
    <t>KABI LAKE FOREST PRODUCTS LTD7398KL-20210927-2L.O.A.0.9090909221.8182</t>
  </si>
  <si>
    <t>KABI LAKE FOREST PRODUCTS LTD7398KL-20210927-2L.O.A.0.9090909221.8182OEWT-PA22-Lem</t>
  </si>
  <si>
    <t>KABI LAKE FOREST PRODUCTS LTD7429KL-20211005-3L.O.A.0.9090909221.8182</t>
  </si>
  <si>
    <t>KABI LAKE FOREST PRODUCTS LTD7429KL-20211005-3L.O.A.0.9090909221.8182OEWT-PA22-Lem</t>
  </si>
  <si>
    <t>KABI LAKE FOREST PRODUCTS LTD7426KL-20211004-3L.O.A.0.9090909221.8182</t>
  </si>
  <si>
    <t>KABI LAKE FOREST PRODUCTS LTD7426KL-20211004-3L.O.A.0.9090909221.8182OEWT-PA22-Lem</t>
  </si>
  <si>
    <t>KABI LAKE FOREST PRODUCTS LTD7438KL-20211008-3Pickup 1/2 Ton10.5262.5</t>
  </si>
  <si>
    <t>KABI LAKE FOREST PRODUCTS LTD7438KL-20211008-3Pickup 1/2 Ton10.5262.5OEWT-PA22-Lem</t>
  </si>
  <si>
    <t>KABI LAKE FOREST PRODUCTS LTD7436KL-20211007-3Pickup 1/2 Ton19.5487.5</t>
  </si>
  <si>
    <t>KABI LAKE FOREST PRODUCTS LTD7436KL-20211007-3Pickup 1/2 Ton19.5487.5OEWT-PA22-Lem</t>
  </si>
  <si>
    <t>KABI LAKE FOREST PRODUCTS LTD7433KL-20211006-3Pickup 1/2 Ton23.5587.5</t>
  </si>
  <si>
    <t>KABI LAKE FOREST PRODUCTS LTD7433KL-20211006-3Pickup 1/2 Ton23.5587.5OEWT-PA22-Lem</t>
  </si>
  <si>
    <t>KABI LAKE FOREST PRODUCTS LTD7423KL-20211003-3Pickup 1/2 Ton12300</t>
  </si>
  <si>
    <t>KABI LAKE FOREST PRODUCTS LTD7423KL-20211003-3Pickup 1/2 Ton12300OEWT-PA22-Lem</t>
  </si>
  <si>
    <t>KABI LAKE FOREST PRODUCTS LTD7418KL-20211001-5Pickup 1/2 Ton25625</t>
  </si>
  <si>
    <t>KABI LAKE FOREST PRODUCTS LTD7418KL-20211001-5Pickup 1/2 Ton25625OEWT-PA22-Lem</t>
  </si>
  <si>
    <t>KABI LAKE FOREST PRODUCTS LTD7412KL-20210930-3Pickup 1/2 Ton22550</t>
  </si>
  <si>
    <t>KABI LAKE FOREST PRODUCTS LTD7412KL-20210930-3Pickup 1/2 Ton22550OEWT-PA22-Lem</t>
  </si>
  <si>
    <t>KABI LAKE FOREST PRODUCTS LTD7408KL-20210929-2Pickup 1/2 Ton22550</t>
  </si>
  <si>
    <t>KABI LAKE FOREST PRODUCTS LTD7408KL-20210929-2Pickup 1/2 Ton22550OEWT-PA22-Lem</t>
  </si>
  <si>
    <t>KABI LAKE FOREST PRODUCTS LTD7404KL-20210928-2Pickup 1/2 Ton27675</t>
  </si>
  <si>
    <t>KABI LAKE FOREST PRODUCTS LTD7404KL-20210928-2Pickup 1/2 Ton27675OEWT-PA22-Lem</t>
  </si>
  <si>
    <t>KABI LAKE FOREST PRODUCTS LTD7398KL-20210927-2Pickup 1/2 Ton23575</t>
  </si>
  <si>
    <t>KABI LAKE FOREST PRODUCTS LTD7398KL-20210927-2Pickup 1/2 Ton23575OEWT-PA22-Lem</t>
  </si>
  <si>
    <t>KABI LAKE FOREST PRODUCTS LTD7429KL-20211005-3Pickup 1/2 Ton22550</t>
  </si>
  <si>
    <t>KABI LAKE FOREST PRODUCTS LTD7429KL-20211005-3Pickup 1/2 Ton22550OEWT-PA22-Lem</t>
  </si>
  <si>
    <t>KABI LAKE FOREST PRODUCTS LTD7436KL-20211007-3CAT 25 ton Articulated Truck6.51157</t>
  </si>
  <si>
    <t>KABI LAKE FOREST PRODUCTS LTD7436KL-20211007-3CAT 25 ton Articulated Truck6.51157OEWT-PA22-Lem</t>
  </si>
  <si>
    <t>KABI LAKE FOREST PRODUCTS LTD7433KL-20211006-3CAT 25 ton Articulated Truck101780</t>
  </si>
  <si>
    <t>KABI LAKE FOREST PRODUCTS LTD7433KL-20211006-3CAT 25 ton Articulated Truck101780OEWT-PA22-Lem</t>
  </si>
  <si>
    <t>KABI LAKE FOREST PRODUCTS LTD7418KL-20211001-5CAT 25 ton Articulated Truck10.51869</t>
  </si>
  <si>
    <t>KABI LAKE FOREST PRODUCTS LTD7418KL-20211001-5CAT 25 ton Articulated Truck10.51869OEWT-PA22-Lem</t>
  </si>
  <si>
    <t>KABI LAKE FOREST PRODUCTS LTD7412KL-20210930-3CAT 25 ton Articulated Truck101780</t>
  </si>
  <si>
    <t>KABI LAKE FOREST PRODUCTS LTD7412KL-20210930-3CAT 25 ton Articulated Truck101780OEWT-PA22-Lem</t>
  </si>
  <si>
    <t>KABI LAKE FOREST PRODUCTS LTD7408KL-20210929-2CAT 25 ton Articulated Truck101780</t>
  </si>
  <si>
    <t>KABI LAKE FOREST PRODUCTS LTD7408KL-20210929-2CAT 25 ton Articulated Truck101780OEWT-PA22-Lem</t>
  </si>
  <si>
    <t>KABI LAKE FOREST PRODUCTS LTD7404KL-20210928-2CAT 25 ton Articulated Truck101780</t>
  </si>
  <si>
    <t>KABI LAKE FOREST PRODUCTS LTD7404KL-20210928-2CAT 25 ton Articulated Truck101780OEWT-PA22-Lem</t>
  </si>
  <si>
    <t>KABI LAKE FOREST PRODUCTS LTD7398KL-20210927-2CAT 25 ton Articulated Truck101780</t>
  </si>
  <si>
    <t>KABI LAKE FOREST PRODUCTS LTD7398KL-20210927-2CAT 25 ton Articulated Truck101780OEWT-PA22-Lem</t>
  </si>
  <si>
    <t>KABI LAKE FOREST PRODUCTS LTD7429KL-20211005-3CAT 25 ton Articulated Truck101780</t>
  </si>
  <si>
    <t>KABI LAKE FOREST PRODUCTS LTD7429KL-20211005-3CAT 25 ton Articulated Truck101780OEWT-PA22-Lem</t>
  </si>
  <si>
    <t>KABI LAKE FOREST PRODUCTS LTD7426KL-20211004-3CAT 25 ton Articulated Truck101780</t>
  </si>
  <si>
    <t>KABI LAKE FOREST PRODUCTS LTD7426KL-20211004-3CAT 25 ton Articulated Truck101780OEWT-PA22-Lem</t>
  </si>
  <si>
    <t>KABI LAKE FOREST PRODUCTS LTD7438KL-20211008-330 Ton Excavator c/w Hydraulic Thumb8.51657.5</t>
  </si>
  <si>
    <t>KABI LAKE FOREST PRODUCTS LTD7438KL-20211008-330 Ton Excavator c/w Hydraulic Thumb8.51657.5OEWT-PA22-Lem</t>
  </si>
  <si>
    <t>KABI LAKE FOREST PRODUCTS LTD7436KL-20211007-330 Ton Excavator c/w Hydraulic Thumb173315</t>
  </si>
  <si>
    <t>KABI LAKE FOREST PRODUCTS LTD7436KL-20211007-330 Ton Excavator c/w Hydraulic Thumb173315OEWT-PA22-Lem</t>
  </si>
  <si>
    <t>KABI LAKE FOREST PRODUCTS LTD7433KL-20211006-330 Ton Excavator c/w Hydraulic Thumb203900</t>
  </si>
  <si>
    <t>KABI LAKE FOREST PRODUCTS LTD7433KL-20211006-330 Ton Excavator c/w Hydraulic Thumb203900OEWT-PA22-Lem</t>
  </si>
  <si>
    <t>KABI LAKE FOREST PRODUCTS LTD7426KL-20211004-330 Ton Excavator c/w Hydraulic Thumb203900</t>
  </si>
  <si>
    <t>KABI LAKE FOREST PRODUCTS LTD7426KL-20211004-330 Ton Excavator c/w Hydraulic Thumb203900OEWT-PA22-Lem</t>
  </si>
  <si>
    <t>KABI LAKE FOREST PRODUCTS LTD7423KL-20211003-330 Ton Excavator c/w Hydraulic Thumb10.52047.5</t>
  </si>
  <si>
    <t>KABI LAKE FOREST PRODUCTS LTD7423KL-20211003-330 Ton Excavator c/w Hydraulic Thumb10.52047.5OEWT-PA22-Lem</t>
  </si>
  <si>
    <t>KABI LAKE FOREST PRODUCTS LTD7418KL-20211001-530 Ton Excavator c/w Hydraulic Thumb214095</t>
  </si>
  <si>
    <t>KABI LAKE FOREST PRODUCTS LTD7418KL-20211001-530 Ton Excavator c/w Hydraulic Thumb214095OEWT-PA22-Lem</t>
  </si>
  <si>
    <t>KABI LAKE FOREST PRODUCTS LTD7412KL-20210930-330 Ton Excavator c/w Hydraulic Thumb203900</t>
  </si>
  <si>
    <t>KABI LAKE FOREST PRODUCTS LTD7412KL-20210930-330 Ton Excavator c/w Hydraulic Thumb203900OEWT-PA22-Lem</t>
  </si>
  <si>
    <t>KABI LAKE FOREST PRODUCTS LTD7408KL-20210929-230 Ton Excavator c/w Hydraulic Thumb203900</t>
  </si>
  <si>
    <t>KABI LAKE FOREST PRODUCTS LTD7408KL-20210929-230 Ton Excavator c/w Hydraulic Thumb203900OEWT-PA22-Lem</t>
  </si>
  <si>
    <t>KABI LAKE FOREST PRODUCTS LTD7404KL-20210928-230 Ton Excavator c/w Hydraulic Thumb203900</t>
  </si>
  <si>
    <t>KABI LAKE FOREST PRODUCTS LTD7404KL-20210928-230 Ton Excavator c/w Hydraulic Thumb203900OEWT-PA22-Lem</t>
  </si>
  <si>
    <t>KABI LAKE FOREST PRODUCTS LTD7398KL-20210927-230 Ton Excavator c/w Hydraulic Thumb203900</t>
  </si>
  <si>
    <t>KABI LAKE FOREST PRODUCTS LTD7398KL-20210927-230 Ton Excavator c/w Hydraulic Thumb203900OEWT-PA22-Lem</t>
  </si>
  <si>
    <t>KABI LAKE FOREST PRODUCTS LTD7429KL-20211005-330 Ton Excavator c/w Hydraulic Thumb203900</t>
  </si>
  <si>
    <t>KABI LAKE FOREST PRODUCTS LTD7429KL-20211005-330 Ton Excavator c/w Hydraulic Thumb203900OEWT-PA22-Lem</t>
  </si>
  <si>
    <t>KABI LAKE FOREST PRODUCTS LTD7426KL-20211004-3Pickup Truck - Truck Only22550</t>
  </si>
  <si>
    <t>KABI LAKE FOREST PRODUCTS LTD7426KL-20211004-3Pickup Truck - Truck Only22550OEWT-PA22-Lem</t>
  </si>
  <si>
    <t>Tandum Trailer - without pickup - Daily</t>
  </si>
  <si>
    <t>KABI LAKE FOREST PRODUCTS LTD7404KL-20210928-2Tandum Trailer - without pickup - Daily175</t>
  </si>
  <si>
    <t>KABI LAKE FOREST PRODUCTS LTD7404KL-20210928-2Tandum Trailer - without pickup - Daily175OEWT-PA22-Lem</t>
  </si>
  <si>
    <t>KABI LAKE FOREST PRODUCTS LTD7408KL-20210929-2Single Axle Trailer - without pickup - Daily130</t>
  </si>
  <si>
    <t>KABI LAKE FOREST PRODUCTS LTD7408KL-20210929-2Single Axle Trailer - without pickup - Daily130OEWT-PA22-Lem</t>
  </si>
  <si>
    <t>KABI LAKE FOREST PRODUCTS LTD7404KL-20210928-2Single Axle Trailer - without pickup - Daily130</t>
  </si>
  <si>
    <t>KABI LAKE FOREST PRODUCTS LTD7404KL-20210928-2Single Axle Trailer - without pickup - Daily130OEWT-PA22-Lem</t>
  </si>
  <si>
    <t>KABI LAKE FOREST PRODUCTS LTD7398KL-20210927-2Single Axle Trailer - without pickup - Daily130</t>
  </si>
  <si>
    <t>KABI LAKE FOREST PRODUCTS LTD7398KL-20210927-2Single Axle Trailer - without pickup - Daily130OEWT-PA22-Lem</t>
  </si>
  <si>
    <t>KABI LAKE FOREST PRODUCTS LTD7408KL-20210929-2ATV - side by side - Daily1250</t>
  </si>
  <si>
    <t>KABI LAKE FOREST PRODUCTS LTD7408KL-20210929-2ATV - side by side - Daily1250OEWT-PA22-Lem</t>
  </si>
  <si>
    <t>KABI LAKE FOREST PRODUCTS LTD7404KL-20210928-2ATV - side by side - Daily1250</t>
  </si>
  <si>
    <t>KABI LAKE FOREST PRODUCTS LTD7404KL-20210928-2ATV - side by side - Daily1250OEWT-PA22-Lem</t>
  </si>
  <si>
    <t>KABI LAKE FOREST PRODUCTS LTD7398KL-20210927-2ATV - side by side - Daily1250</t>
  </si>
  <si>
    <t>KABI LAKE FOREST PRODUCTS LTD7398KL-20210927-2ATV - side by side - Daily1250OEWT-PA22-Lem</t>
  </si>
  <si>
    <t>KL-20210926-2</t>
  </si>
  <si>
    <t>Excavator continuing work on drainage &amp; shaping road from D-011 to D-013. Piling up stumps @ D-012 for wetland. Rock truck on site for gravelling.</t>
  </si>
  <si>
    <t>KABI LAKE FOREST PRODUCTS LTD7394KL-20210926-2Supervisor184</t>
  </si>
  <si>
    <t>KABI LAKE FOREST PRODUCTS LTD7394KL-20210926-2Supervisor184OEWT-PA22-Lem</t>
  </si>
  <si>
    <t>KL-20211016-2</t>
  </si>
  <si>
    <t>Finish capping soft areas with grindings @ D025 /Shaping , ditch and leveling ruts working out</t>
  </si>
  <si>
    <t>KABI LAKE FOREST PRODUCTS LTD7461KL-20211016-2Supervisor184</t>
  </si>
  <si>
    <t>KABI LAKE FOREST PRODUCTS LTD7461KL-20211016-2Supervisor184OEWT-PA22-Lem</t>
  </si>
  <si>
    <t>KL-20211012-3</t>
  </si>
  <si>
    <t>Excavator working on drainage, shaping road, ditching &amp; adding material in low areas @ D012/D013. Start cleaning up &amp; sloping excavation @ D010.</t>
  </si>
  <si>
    <t>KABI LAKE FOREST PRODUCTS LTD7447KL-20211012-3Supervisor2168</t>
  </si>
  <si>
    <t>KABI LAKE FOREST PRODUCTS LTD7447KL-20211012-3Supervisor2168OEWT-PA22-Lem</t>
  </si>
  <si>
    <t>KABI LAKE FOREST PRODUCTS LTD7461KL-20211016-2L.O.A.0.9090909221.8182</t>
  </si>
  <si>
    <t>KABI LAKE FOREST PRODUCTS LTD7461KL-20211016-2L.O.A.0.9090909221.8182OEWT-PA22-Lem</t>
  </si>
  <si>
    <t>KABI LAKE FOREST PRODUCTS LTD7447KL-20211012-3L.O.A.0.7727273188.5455</t>
  </si>
  <si>
    <t>KABI LAKE FOREST PRODUCTS LTD7447KL-20211012-3L.O.A.0.7727273188.5455OEWT-PA22-Lem</t>
  </si>
  <si>
    <t>KABI LAKE FOREST PRODUCTS LTD7394KL-20210926-2L.O.A.0.4545455110.9091</t>
  </si>
  <si>
    <t>KABI LAKE FOREST PRODUCTS LTD7394KL-20210926-2L.O.A.0.4545455110.9091OEWT-PA22-Lem</t>
  </si>
  <si>
    <t>KABI LAKE FOREST PRODUCTS LTD7394KL-20210926-2L.O.A.0.9090909221.8182</t>
  </si>
  <si>
    <t>KABI LAKE FOREST PRODUCTS LTD7394KL-20210926-2L.O.A.0.9090909221.8182OEWT-PA22-Lem</t>
  </si>
  <si>
    <t>KABI LAKE FOREST PRODUCTS LTD7461KL-20211016-2Pickup 1/2 Ton21525</t>
  </si>
  <si>
    <t>KABI LAKE FOREST PRODUCTS LTD7461KL-20211016-2Pickup 1/2 Ton21525OEWT-PA22-Lem</t>
  </si>
  <si>
    <t>KABI LAKE FOREST PRODUCTS LTD7447KL-20211012-3Pickup 1/2 Ton250</t>
  </si>
  <si>
    <t>KABI LAKE FOREST PRODUCTS LTD7447KL-20211012-3Pickup 1/2 Ton250OEWT-PA22-Lem</t>
  </si>
  <si>
    <t>KABI LAKE FOREST PRODUCTS LTD7447KL-20211012-3Pickup 1/2 Ton8.5212.5</t>
  </si>
  <si>
    <t>KABI LAKE FOREST PRODUCTS LTD7447KL-20211012-3Pickup 1/2 Ton8.5212.5OEWT-PA22-Lem</t>
  </si>
  <si>
    <t>KABI LAKE FOREST PRODUCTS LTD7394KL-20210926-2Pickup 1/2 Ton11275</t>
  </si>
  <si>
    <t>KABI LAKE FOREST PRODUCTS LTD7394KL-20210926-2Pickup 1/2 Ton11275OEWT-PA22-Lem</t>
  </si>
  <si>
    <t>KABI LAKE FOREST PRODUCTS LTD7394KL-20210926-2CAT 25 ton Articulated Truck5890</t>
  </si>
  <si>
    <t>KABI LAKE FOREST PRODUCTS LTD7394KL-20210926-2CAT 25 ton Articulated Truck5890OEWT-PA22-Lem</t>
  </si>
  <si>
    <t>KABI LAKE FOREST PRODUCTS LTD7461KL-20211016-2CAT D6 - LPG101790</t>
  </si>
  <si>
    <t>KABI LAKE FOREST PRODUCTS LTD7461KL-20211016-2CAT D6 - LPG101790OEWT-PA22-Lem</t>
  </si>
  <si>
    <t>KABI LAKE FOREST PRODUCTS LTD7461KL-20211016-230 Ton Excavator c/w Hydraulic Thumb101950</t>
  </si>
  <si>
    <t>KABI LAKE FOREST PRODUCTS LTD7461KL-20211016-230 Ton Excavator c/w Hydraulic Thumb101950OEWT-PA22-Lem</t>
  </si>
  <si>
    <t>KABI LAKE FOREST PRODUCTS LTD7447KL-20211012-330 Ton Excavator c/w Hydraulic Thumb8.51657.5</t>
  </si>
  <si>
    <t>KABI LAKE FOREST PRODUCTS LTD7447KL-20211012-330 Ton Excavator c/w Hydraulic Thumb8.51657.5OEWT-PA22-Lem</t>
  </si>
  <si>
    <t>KABI LAKE FOREST PRODUCTS LTD7394KL-20210926-230 Ton Excavator c/w Hydraulic Thumb101950</t>
  </si>
  <si>
    <t>KABI LAKE FOREST PRODUCTS LTD7394KL-20210926-230 Ton Excavator c/w Hydraulic Thumb101950OEWT-PA22-Lem</t>
  </si>
  <si>
    <t>20220309-5</t>
  </si>
  <si>
    <t>Pending</t>
  </si>
  <si>
    <t>Corbiere and Sons Contracting1176520220309-5Operator - Principle - After Jan 1011825</t>
  </si>
  <si>
    <t>Corbiere and Sons Contracting1176520220309-5L.O.A.1210</t>
  </si>
  <si>
    <t>Corbiere and Sons Contracting1176520220309-5Light Truck - Pick up- After Jan 101243.75</t>
  </si>
  <si>
    <t>Corbiere and Sons Contracting1176520220309-5Dozer D6 or equal- After Jan 10101314.8</t>
  </si>
  <si>
    <t>20220309-3</t>
  </si>
  <si>
    <t>Corbiere and Sons Contracting1176320220309-3Operator - Principle - After Jan 1012900</t>
  </si>
  <si>
    <t>Corbiere and Sons Contracting1176320220309-3Operator - Principle - After Jan 1011825</t>
  </si>
  <si>
    <t>Corbiere and Sons Contracting1176320220309-3L.O.A.1210</t>
  </si>
  <si>
    <t>Corbiere and Sons Contracting1176320220309-3Light Truck - Pick up- After Jan 102487.5</t>
  </si>
  <si>
    <t>Corbiere and Sons Contracting1176320220309-3Grader - Cat 12 to 14 or equal- After Jan 1091142.82</t>
  </si>
  <si>
    <t>20220308-6</t>
  </si>
  <si>
    <t>Corbiere and Sons Contracting1176120220308-6Driver - AZ - After Jan 105350</t>
  </si>
  <si>
    <t>Corbiere and Sons Contracting1176120220308-6Operator - Principle - After Jan 105375</t>
  </si>
  <si>
    <t>Corbiere and Sons Contracting1176120220308-6Tractor Trailer - 60 Ton- After Jan 105611.95</t>
  </si>
  <si>
    <t>Corbiere and Sons Contracting1176120220308-6Dozer D6 or equal- After Jan 102262.96</t>
  </si>
  <si>
    <t>20220308-3</t>
  </si>
  <si>
    <t>Corbiere and Sons Contracting1175820220308-3Driver - AZ - After Jan 106420</t>
  </si>
  <si>
    <t>Corbiere and Sons Contracting1175820220308-3Operator - Principle - After Jan 1012900</t>
  </si>
  <si>
    <t>Corbiere and Sons Contracting1175820220308-3Operator - Principle - After Jan 1011825</t>
  </si>
  <si>
    <t>Corbiere and Sons Contracting1175820220308-3L.O.A.1210</t>
  </si>
  <si>
    <t>Corbiere and Sons Contracting1175820220308-3Pickup w/ plow and sander6480</t>
  </si>
  <si>
    <t>Corbiere and Sons Contracting1175820220308-3Light Truck - Pick up- After Jan 101243.75</t>
  </si>
  <si>
    <t>Corbiere and Sons Contracting1175820220308-3Grader - Cat 12 to 14 or equal- After Jan 10101269.8</t>
  </si>
  <si>
    <t>20220307-4</t>
  </si>
  <si>
    <t>Corbiere and Sons Contracting1175520220307-4Operator - Principle - After Jan 1011825</t>
  </si>
  <si>
    <t>Corbiere and Sons Contracting1175520220307-4L.O.A.1210</t>
  </si>
  <si>
    <t>Corbiere and Sons Contracting1175520220307-4Light Truck - Pick up- After Jan 101243.75</t>
  </si>
  <si>
    <t>Corbiere and Sons Contracting1175520220307-4Grader - Cat 12 to 14 or equal- After Jan 107888.86</t>
  </si>
  <si>
    <t>20220307-3</t>
  </si>
  <si>
    <t>Corbiere and Sons Contracting1175420220307-3Operator - Principle - After Jan 1012900</t>
  </si>
  <si>
    <t>Corbiere and Sons Contracting1175420220307-3Operator - Principle - After Jan 1011825</t>
  </si>
  <si>
    <t>Corbiere and Sons Contracting1175420220307-3L.O.A.1210</t>
  </si>
  <si>
    <t>Corbiere and Sons Contracting1175420220307-3Light Truck - Pick up- After Jan 101243.75</t>
  </si>
  <si>
    <t>Corbiere and Sons Contracting1175420220307-3Grader - Cat 12 to 14 or equal- After Jan 107888.86</t>
  </si>
  <si>
    <t>20220306-5</t>
  </si>
  <si>
    <t>C158 - C170</t>
  </si>
  <si>
    <t>Santoy Mountain</t>
  </si>
  <si>
    <t>Corbiere and Sons Contracting1175220220306-5Driver - AZ - After Jan 104280</t>
  </si>
  <si>
    <t>Corbiere and Sons Contracting1175220220306-5Operator - Principle - After Jan 102.5187.5</t>
  </si>
  <si>
    <t>Corbiere and Sons Contracting1175220220306-5L.O.A.1210</t>
  </si>
  <si>
    <t>Corbiere and Sons Contracting1175220220306-5Tractor Trailer - 60 Ton- After Jan 104489.56</t>
  </si>
  <si>
    <t>Corbiere and Sons Contracting1175220220306-5Dozer D6 or equal- After Jan 102.5328.7</t>
  </si>
  <si>
    <t>20220306-4</t>
  </si>
  <si>
    <t>Corbiere and Sons Contracting1174920220306-4Operator - Principle - After Jan 1011825</t>
  </si>
  <si>
    <t>Corbiere and Sons Contracting1174920220306-4L.O.A.1210</t>
  </si>
  <si>
    <t>Corbiere and Sons Contracting1174920220306-4Light Truck - Pick up- After Jan 101243.75</t>
  </si>
  <si>
    <t>Corbiere and Sons Contracting1174920220306-4Grader - Cat 12 to 14 or equal- After Jan 1091142.82</t>
  </si>
  <si>
    <t>20220306-3</t>
  </si>
  <si>
    <t>Corbiere and Sons Contracting1174820220306-3Operator - Principle - After Jan 1012900</t>
  </si>
  <si>
    <t>Corbiere and Sons Contracting1174820220306-3Operator - Principle - After Jan 1011825</t>
  </si>
  <si>
    <t>Corbiere and Sons Contracting1174820220306-3L.O.A.1210</t>
  </si>
  <si>
    <t>Corbiere and Sons Contracting1174820220306-3Pickup w/ plow and sander12960</t>
  </si>
  <si>
    <t>Corbiere and Sons Contracting1174820220306-3Light Truck - Pick up- After Jan 101243.75</t>
  </si>
  <si>
    <t>Corbiere and Sons Contracting1174820220306-3Grader - Cat 12 to 14 or equal- After Jan 10101269.8</t>
  </si>
  <si>
    <t>20220305-5</t>
  </si>
  <si>
    <t>Corbiere and Sons Contracting1174420220305-5Operator - Principle - After Jan 108600</t>
  </si>
  <si>
    <t>Corbiere and Sons Contracting1174420220305-5L.O.A.1210</t>
  </si>
  <si>
    <t>Corbiere and Sons Contracting1174420220305-5Light Truck - Pick up- After Jan 101243.75</t>
  </si>
  <si>
    <t>Corbiere and Sons Contracting1174420220305-5Dozer D6 or equal- After Jan 107920.36</t>
  </si>
  <si>
    <t>20220305-4</t>
  </si>
  <si>
    <t>Corbiere and Sons Contracting1174220220305-4Operator - Principle - After Jan 1011825</t>
  </si>
  <si>
    <t>Corbiere and Sons Contracting1174220220305-4L.O.A.1210</t>
  </si>
  <si>
    <t>Corbiere and Sons Contracting1174220220305-4Light Truck - Pick up- After Jan 101243.75</t>
  </si>
  <si>
    <t>Corbiere and Sons Contracting1174220220305-4Grader - Cat 12 to 14 or equal- After Jan 1091142.82</t>
  </si>
  <si>
    <t>20220305-3</t>
  </si>
  <si>
    <t>Corbiere and Sons Contracting1174320220305-3Driver - AZ - After Jan 103210</t>
  </si>
  <si>
    <t>Corbiere and Sons Contracting1174320220305-3Operator - Principle - After Jan 1011825</t>
  </si>
  <si>
    <t>Corbiere and Sons Contracting1174320220305-3L.O.A.1210</t>
  </si>
  <si>
    <t>Corbiere and Sons Contracting1174320220305-3Tractor Trailer - 60 Ton- After Jan 103367.17</t>
  </si>
  <si>
    <t>Corbiere and Sons Contracting1174320220305-3Light Truck - Pick up- After Jan 101243.75</t>
  </si>
  <si>
    <t>Corbiere and Sons Contracting1174320220305-3Grader - Cat 12 to 14 or equal- After Jan 10101269.8</t>
  </si>
  <si>
    <t>20220304-5</t>
  </si>
  <si>
    <t>Corbiere and Sons Contracting1173520220304-5Operator - Principle - After Jan 107525</t>
  </si>
  <si>
    <t>Corbiere and Sons Contracting1173520220304-5L.O.A.1210</t>
  </si>
  <si>
    <t>Corbiere and Sons Contracting1173520220304-5Light Truck - Pick up- After Jan 101243.75</t>
  </si>
  <si>
    <t>Corbiere and Sons Contracting1173520220304-5Dozer D6 or equal- After Jan 106788.88</t>
  </si>
  <si>
    <t>20220304-4</t>
  </si>
  <si>
    <t>Corbiere and Sons Contracting1173420220304-4Operator - Principle - After Jan 1011825</t>
  </si>
  <si>
    <t>Corbiere and Sons Contracting1173420220304-4L.O.A.1210</t>
  </si>
  <si>
    <t>Corbiere and Sons Contracting1173420220304-4Light Truck - Pick up- After Jan 101243.75</t>
  </si>
  <si>
    <t>Corbiere and Sons Contracting1173420220304-4Grader - Cat 12 to 14 or equal- After Jan 10101269.8</t>
  </si>
  <si>
    <t>20220304-3</t>
  </si>
  <si>
    <t>Corbiere and Sons Contracting1174120220304-3Driver - AZ - After Jan 103210</t>
  </si>
  <si>
    <t>Corbiere and Sons Contracting1174120220304-3Operator - Principle - After Jan 1011825</t>
  </si>
  <si>
    <t>Corbiere and Sons Contracting1174120220304-3L.O.A.1210</t>
  </si>
  <si>
    <t>Corbiere and Sons Contracting1174120220304-3Tractor Trailer - 60 Ton- After Jan 103367.17</t>
  </si>
  <si>
    <t>Corbiere and Sons Contracting1174120220304-3Light Truck - Pick up- After Jan 101243.75</t>
  </si>
  <si>
    <t>Corbiere and Sons Contracting1174120220304-3Grader - Cat 12 to 14 or equal- After Jan 10101269.8</t>
  </si>
  <si>
    <t>20220303-5</t>
  </si>
  <si>
    <t>Corbiere and Sons Contracting1173020220303-5Operator - Principle - After Jan 1011825</t>
  </si>
  <si>
    <t>Corbiere and Sons Contracting1173020220303-5L.O.A.1210</t>
  </si>
  <si>
    <t>Corbiere and Sons Contracting1173020220303-5Light Truck - Pick up- After Jan 101243.75</t>
  </si>
  <si>
    <t>Corbiere and Sons Contracting1173020220303-5Dozer D6 or equal- After Jan 106.5854.62</t>
  </si>
  <si>
    <t>20220303-4</t>
  </si>
  <si>
    <t>Corbiere and Sons Contracting1172920220303-4Operator - Principle - After Jan 1011825</t>
  </si>
  <si>
    <t>Corbiere and Sons Contracting1172920220303-4L.O.A.1210</t>
  </si>
  <si>
    <t>Corbiere and Sons Contracting1172920220303-4Light Truck - Pick up- After Jan 101243.75</t>
  </si>
  <si>
    <t>Corbiere and Sons Contracting1172920220303-4Grader - Cat 12 to 14 or equal- After Jan 10101269.8</t>
  </si>
  <si>
    <t>20220303-3</t>
  </si>
  <si>
    <t>Corbiere and Sons Contracting1172820220303-3Driver - AZ - After Jan 1011770</t>
  </si>
  <si>
    <t>Corbiere and Sons Contracting1172820220303-3Operator - Principle - After Jan 1011825</t>
  </si>
  <si>
    <t>Corbiere and Sons Contracting1172820220303-3L.O.A.1210</t>
  </si>
  <si>
    <t>Corbiere and Sons Contracting1172820220303-3Tractor Trailer - 60 Ton- After Jan 10111346.29</t>
  </si>
  <si>
    <t>Corbiere and Sons Contracting1172820220303-3Light Truck - Pick up- After Jan 101243.75</t>
  </si>
  <si>
    <t>Corbiere and Sons Contracting1172820220303-3Grader - Cat 12 to 14 or equal- After Jan 10101269.8</t>
  </si>
  <si>
    <t>20220302-6</t>
  </si>
  <si>
    <t>Corbiere and Sons Contracting1172420220302-6Operator - Principle - After Jan 1011825</t>
  </si>
  <si>
    <t>Corbiere and Sons Contracting1172420220302-6L.O.A.1210</t>
  </si>
  <si>
    <t>Corbiere and Sons Contracting1172420220302-6Light Truck - Pick up- After Jan 101243.75</t>
  </si>
  <si>
    <t>Corbiere and Sons Contracting1172420220302-6Dozer D6 or equal- After Jan 106.5854.62</t>
  </si>
  <si>
    <t>20220302-4</t>
  </si>
  <si>
    <t>Corbiere and Sons Contracting1172320220302-4Operator - Principle - After Jan 108600</t>
  </si>
  <si>
    <t>Corbiere and Sons Contracting1172320220302-4L.O.A.1210</t>
  </si>
  <si>
    <t>Corbiere and Sons Contracting1172320220302-4Light Truck - Pick up- After Jan 101243.75</t>
  </si>
  <si>
    <t>Corbiere and Sons Contracting1172320220302-4Grader - Cat 12 to 14 or equal- After Jan 106761.88</t>
  </si>
  <si>
    <t>20220302-3</t>
  </si>
  <si>
    <t>Corbiere and Sons Contracting1172220220302-3Driver - AZ - After Jan 1011770</t>
  </si>
  <si>
    <t>Corbiere and Sons Contracting1172220220302-3Operator - Principle - After Jan 1011825</t>
  </si>
  <si>
    <t>Corbiere and Sons Contracting1172220220302-3L.O.A.1210</t>
  </si>
  <si>
    <t>Corbiere and Sons Contracting1172220220302-3Tractor Trailer - 60 Ton- After Jan 10111346.29</t>
  </si>
  <si>
    <t>Corbiere and Sons Contracting1172220220302-3Light Truck - Pick up- After Jan 101243.75</t>
  </si>
  <si>
    <t>Corbiere and Sons Contracting1172220220302-3Grader - Cat 12 to 14 or equal- After Jan 1091142.82</t>
  </si>
  <si>
    <t xml:space="preserve">Bridge Rental Planned vs. Actual Comparison </t>
  </si>
  <si>
    <t>Bridges required within the 42km of all-season access built</t>
  </si>
  <si>
    <t>Work Fronts</t>
  </si>
  <si>
    <t xml:space="preserve">Type </t>
  </si>
  <si>
    <t>Size (ft)</t>
  </si>
  <si>
    <t>CID</t>
  </si>
  <si>
    <t>WID</t>
  </si>
  <si>
    <t xml:space="preserve">Rental Start Date </t>
  </si>
  <si>
    <t>Invoice Ending Date</t>
  </si>
  <si>
    <t>Total Cost Paid ($)</t>
  </si>
  <si>
    <t>Estimated Removal Date</t>
  </si>
  <si>
    <t>Forecasted Rental Months</t>
  </si>
  <si>
    <t xml:space="preserve">Total Forecasted Rental Amount </t>
  </si>
  <si>
    <t>ASLP</t>
  </si>
  <si>
    <t>WC224</t>
  </si>
  <si>
    <t>WC252</t>
  </si>
  <si>
    <t>WC229</t>
  </si>
  <si>
    <t>WC193</t>
  </si>
  <si>
    <t>WC195</t>
  </si>
  <si>
    <t>WC196</t>
  </si>
  <si>
    <t>WC197</t>
  </si>
  <si>
    <t>WC198</t>
  </si>
  <si>
    <t>WC218</t>
  </si>
  <si>
    <t>WC219</t>
  </si>
  <si>
    <t>WC207</t>
  </si>
  <si>
    <t>WC209</t>
  </si>
  <si>
    <t>WC211</t>
  </si>
  <si>
    <t>WC212</t>
  </si>
  <si>
    <t>WC254</t>
  </si>
  <si>
    <t>WC277</t>
  </si>
  <si>
    <t>WC278</t>
  </si>
  <si>
    <t>WC255</t>
  </si>
  <si>
    <t>WC279</t>
  </si>
  <si>
    <t>Acutal (Invoices provided on Summary Tab)</t>
  </si>
  <si>
    <t>Forecast Rental Amount</t>
  </si>
  <si>
    <t>Raw data extracted from approved clearing plan and limited to CZ within WF6/WF7</t>
  </si>
  <si>
    <t>All Season Access Seedling Requirements</t>
  </si>
  <si>
    <t>POLY_ID</t>
  </si>
  <si>
    <t>Structure</t>
  </si>
  <si>
    <t>RIPARIAN</t>
  </si>
  <si>
    <t>AREA_HA</t>
  </si>
  <si>
    <t>Segment</t>
  </si>
  <si>
    <t>SUBC_CLEAR</t>
  </si>
  <si>
    <t>FDMS_CAT</t>
  </si>
  <si>
    <t>RD_TYPE</t>
  </si>
  <si>
    <t>MAP</t>
  </si>
  <si>
    <t>STRUCTURES</t>
  </si>
  <si>
    <t>ROAD</t>
  </si>
  <si>
    <t>LAYDOWN</t>
  </si>
  <si>
    <t>RET_REV</t>
  </si>
  <si>
    <t>COMMENTS</t>
  </si>
  <si>
    <t>WF5_6455</t>
  </si>
  <si>
    <t>C106</t>
  </si>
  <si>
    <t>NO</t>
  </si>
  <si>
    <t xml:space="preserve"> </t>
  </si>
  <si>
    <t>Harvest Processing</t>
  </si>
  <si>
    <t>Non-Mulch</t>
  </si>
  <si>
    <t>C106-C108</t>
  </si>
  <si>
    <t>Item</t>
  </si>
  <si>
    <t>Rate**</t>
  </si>
  <si>
    <t>Qty (m2)</t>
  </si>
  <si>
    <t>WF5_2306</t>
  </si>
  <si>
    <t>Seedlings (93ha off-row temp. road cleared areas)*</t>
  </si>
  <si>
    <t>$/m2</t>
  </si>
  <si>
    <t>WF5_7828</t>
  </si>
  <si>
    <t>Clearing type change based on field request</t>
  </si>
  <si>
    <t>*across full off-row clearing under Caribou zone</t>
  </si>
  <si>
    <t>WF5_6456</t>
  </si>
  <si>
    <t>C107</t>
  </si>
  <si>
    <t>** An estimated all-inclusive cost required to complete seeding scope, including purchase, direct seeding, mob/demob, LOA and Travel</t>
  </si>
  <si>
    <t>WF5_6892</t>
  </si>
  <si>
    <t>Hand Fall / Lop and Scatter</t>
  </si>
  <si>
    <t>Handfall</t>
  </si>
  <si>
    <t>WF5_6893</t>
  </si>
  <si>
    <t xml:space="preserve">Seeding Direct Work </t>
  </si>
  <si>
    <t>WF5_6894</t>
  </si>
  <si>
    <t>Qty</t>
  </si>
  <si>
    <t>Hrs per day</t>
  </si>
  <si>
    <t># of days</t>
  </si>
  <si>
    <t>WF5_2313</t>
  </si>
  <si>
    <t>Retention</t>
  </si>
  <si>
    <t>Labour</t>
  </si>
  <si>
    <t>WF5_7769</t>
  </si>
  <si>
    <t>Truck</t>
  </si>
  <si>
    <t>WF5_8056</t>
  </si>
  <si>
    <t>LOA</t>
  </si>
  <si>
    <t>WF5_8072</t>
  </si>
  <si>
    <t>Travel</t>
  </si>
  <si>
    <t>WF5_2316</t>
  </si>
  <si>
    <t>C108</t>
  </si>
  <si>
    <t>C108-C110</t>
  </si>
  <si>
    <t>WF5_6559</t>
  </si>
  <si>
    <t>WF5_6888</t>
  </si>
  <si>
    <t>Rural Ontario Roadside Native Seed Mixture 8145</t>
  </si>
  <si>
    <t>WF5_6889</t>
  </si>
  <si>
    <t>https://www.oscseeds.com/product/rural-ontario-roadside-native-mixture-8145/</t>
  </si>
  <si>
    <t>WF5_6890</t>
  </si>
  <si>
    <t>Cost per kg</t>
  </si>
  <si>
    <t>WF5_6891</t>
  </si>
  <si>
    <t>Total Area (ha)</t>
  </si>
  <si>
    <t>Coverage (kg/ha)</t>
  </si>
  <si>
    <t>WF5_2310</t>
  </si>
  <si>
    <t>Non-Merch Disposal</t>
  </si>
  <si>
    <t>Mulch</t>
  </si>
  <si>
    <t>Seed Bags required (1kg)</t>
  </si>
  <si>
    <t>WF5_2314</t>
  </si>
  <si>
    <t>Cost to pruchase Seed Mixture</t>
  </si>
  <si>
    <t>WF5_2315</t>
  </si>
  <si>
    <t>WF5_2318</t>
  </si>
  <si>
    <t>WF5_7643</t>
  </si>
  <si>
    <t>WF5_7770</t>
  </si>
  <si>
    <t>Table showing OffROW clearing scope within WF6/WF7 (constructed from clearing plan)</t>
  </si>
  <si>
    <t>WF5_2317</t>
  </si>
  <si>
    <t>C109</t>
  </si>
  <si>
    <t>Sum of AREA_HA</t>
  </si>
  <si>
    <t>Column Labels</t>
  </si>
  <si>
    <t>WF5_6457</t>
  </si>
  <si>
    <t>Row Labels</t>
  </si>
  <si>
    <t>WF5_6897</t>
  </si>
  <si>
    <t>WF5_6898</t>
  </si>
  <si>
    <t>Harvest Disposal</t>
  </si>
  <si>
    <t>WF5_6899</t>
  </si>
  <si>
    <t>C110-C112</t>
  </si>
  <si>
    <t>WF5_2319</t>
  </si>
  <si>
    <t>WF5_2320</t>
  </si>
  <si>
    <t>WF5_2323</t>
  </si>
  <si>
    <t>C110</t>
  </si>
  <si>
    <t>WF5_2328</t>
  </si>
  <si>
    <t>WF5_6458</t>
  </si>
  <si>
    <t>WF5_6896</t>
  </si>
  <si>
    <t>WF5_6901</t>
  </si>
  <si>
    <t>WF5_2324</t>
  </si>
  <si>
    <t>Non Productive</t>
  </si>
  <si>
    <t>Non-Treed</t>
  </si>
  <si>
    <t>WF5_2321</t>
  </si>
  <si>
    <t>WF5_2322</t>
  </si>
  <si>
    <t>WF5_2325</t>
  </si>
  <si>
    <t>WF5_2330</t>
  </si>
  <si>
    <t>WF5_2332</t>
  </si>
  <si>
    <t>WF5_7644</t>
  </si>
  <si>
    <t>WF5_7645</t>
  </si>
  <si>
    <t>WF5_7771</t>
  </si>
  <si>
    <t>WF5_2327</t>
  </si>
  <si>
    <t>C111</t>
  </si>
  <si>
    <t>WF5_2331</t>
  </si>
  <si>
    <t>WF5_2329</t>
  </si>
  <si>
    <t>WF5_2335</t>
  </si>
  <si>
    <t>WF5_6560</t>
  </si>
  <si>
    <t>WF5_6561</t>
  </si>
  <si>
    <t>WF5_6563</t>
  </si>
  <si>
    <t>WF5_6900</t>
  </si>
  <si>
    <t>WF5_6911</t>
  </si>
  <si>
    <t>WF5_2326</t>
  </si>
  <si>
    <t>WF5_2337</t>
  </si>
  <si>
    <t>WF5_2340</t>
  </si>
  <si>
    <t>C112</t>
  </si>
  <si>
    <t>C112-C114</t>
  </si>
  <si>
    <t>WF5_6562</t>
  </si>
  <si>
    <t>WF5_6564</t>
  </si>
  <si>
    <t>WF5_6912</t>
  </si>
  <si>
    <t>WF5_2343</t>
  </si>
  <si>
    <t>WF5_2336</t>
  </si>
  <si>
    <t>WF5_7647</t>
  </si>
  <si>
    <t>WF5_7713</t>
  </si>
  <si>
    <t>WF5_7802</t>
  </si>
  <si>
    <t>WF5_6908</t>
  </si>
  <si>
    <t>C113</t>
  </si>
  <si>
    <t>WF5_6909</t>
  </si>
  <si>
    <t>WF5_6910</t>
  </si>
  <si>
    <t>WF5_2342</t>
  </si>
  <si>
    <t>WF5_2344</t>
  </si>
  <si>
    <t>WF5_2347</t>
  </si>
  <si>
    <t>WF5_2345</t>
  </si>
  <si>
    <t>WF5_7648</t>
  </si>
  <si>
    <t>WF5_7803</t>
  </si>
  <si>
    <t>WF5_6905</t>
  </si>
  <si>
    <t>C114</t>
  </si>
  <si>
    <t>C114-C116</t>
  </si>
  <si>
    <t>WF5_6906</t>
  </si>
  <si>
    <t>WF5_6907</t>
  </si>
  <si>
    <t>WF5_2346</t>
  </si>
  <si>
    <t>WF5_2348</t>
  </si>
  <si>
    <t>WF5_7649</t>
  </si>
  <si>
    <t>WF5_7829</t>
  </si>
  <si>
    <t>WF5_6903</t>
  </si>
  <si>
    <t>C115</t>
  </si>
  <si>
    <t>WF5_2353</t>
  </si>
  <si>
    <t>WF5_2356</t>
  </si>
  <si>
    <t>WF5_2360</t>
  </si>
  <si>
    <t>WF5_7650</t>
  </si>
  <si>
    <t>WF5_7898</t>
  </si>
  <si>
    <t>WF5_2351</t>
  </si>
  <si>
    <t>C116</t>
  </si>
  <si>
    <t>C116-C118</t>
  </si>
  <si>
    <t>WF5_2355</t>
  </si>
  <si>
    <t>WF5_6565</t>
  </si>
  <si>
    <t>WF5_6566</t>
  </si>
  <si>
    <t>WF5_6902</t>
  </si>
  <si>
    <t>WF5_6904</t>
  </si>
  <si>
    <t>WF5_2350</t>
  </si>
  <si>
    <t>WF5_2349</t>
  </si>
  <si>
    <t>WF5_2352</t>
  </si>
  <si>
    <t>WF5_2354</t>
  </si>
  <si>
    <t>WF5_2359</t>
  </si>
  <si>
    <t>WF5_7646</t>
  </si>
  <si>
    <t>WF5_7651</t>
  </si>
  <si>
    <t>WF5_2361</t>
  </si>
  <si>
    <t>C117</t>
  </si>
  <si>
    <t>WF5_7652</t>
  </si>
  <si>
    <t>WF5_2363</t>
  </si>
  <si>
    <t>C118</t>
  </si>
  <si>
    <t>C118-C120</t>
  </si>
  <si>
    <t>WF5_2357</t>
  </si>
  <si>
    <t>WF5_2364</t>
  </si>
  <si>
    <t>WF5_6913</t>
  </si>
  <si>
    <t>WF5_6916</t>
  </si>
  <si>
    <t>WF5_2362</t>
  </si>
  <si>
    <t>WF5_7653</t>
  </si>
  <si>
    <t>WF5_6915</t>
  </si>
  <si>
    <t>C119</t>
  </si>
  <si>
    <t>WF5_6917</t>
  </si>
  <si>
    <t>WF5_2368</t>
  </si>
  <si>
    <t>WF5_2365</t>
  </si>
  <si>
    <t>WF5_7657</t>
  </si>
  <si>
    <t>WF5_7830</t>
  </si>
  <si>
    <t>WF5_7899</t>
  </si>
  <si>
    <t>WF5_8070</t>
  </si>
  <si>
    <t>WF5_6162</t>
  </si>
  <si>
    <t>C120</t>
  </si>
  <si>
    <t>C120-C122</t>
  </si>
  <si>
    <t>WF5_2366</t>
  </si>
  <si>
    <t>WF5_2367</t>
  </si>
  <si>
    <t>WF5_7656</t>
  </si>
  <si>
    <t>WF5_8033</t>
  </si>
  <si>
    <t>WF5_6914</t>
  </si>
  <si>
    <t>C121</t>
  </si>
  <si>
    <t>WF5_2369</t>
  </si>
  <si>
    <t>WF5_7654</t>
  </si>
  <si>
    <t>WF5_8034</t>
  </si>
  <si>
    <t>WF5_8035</t>
  </si>
  <si>
    <t>WF5_2370</t>
  </si>
  <si>
    <t>C122</t>
  </si>
  <si>
    <t>C122-C124</t>
  </si>
  <si>
    <t>WF5_2374</t>
  </si>
  <si>
    <t>WF5_2371</t>
  </si>
  <si>
    <t>WF5_7655</t>
  </si>
  <si>
    <t>WF5_2373</t>
  </si>
  <si>
    <t>C123</t>
  </si>
  <si>
    <t>WF5_2376</t>
  </si>
  <si>
    <t>WF5_2375</t>
  </si>
  <si>
    <t>WF5_2372</t>
  </si>
  <si>
    <t>C124</t>
  </si>
  <si>
    <t>C124-C126</t>
  </si>
  <si>
    <t>WF5_2378</t>
  </si>
  <si>
    <t>WF5_2377</t>
  </si>
  <si>
    <t>WF5_2379</t>
  </si>
  <si>
    <t>WF5_2380</t>
  </si>
  <si>
    <t>C125</t>
  </si>
  <si>
    <t>WF5_2384</t>
  </si>
  <si>
    <t>WF5_2381</t>
  </si>
  <si>
    <t>WF5_2382</t>
  </si>
  <si>
    <t>WF5_8057</t>
  </si>
  <si>
    <t>C126</t>
  </si>
  <si>
    <t>C126-C128</t>
  </si>
  <si>
    <t>WF5_2385</t>
  </si>
  <si>
    <t>WF5_2386</t>
  </si>
  <si>
    <t>C127</t>
  </si>
  <si>
    <t>WF5_2895</t>
  </si>
  <si>
    <t>C128</t>
  </si>
  <si>
    <t>C128-C129</t>
  </si>
  <si>
    <t>WF5_2388</t>
  </si>
  <si>
    <t>WF5_6918</t>
  </si>
  <si>
    <t>WF5_7291</t>
  </si>
  <si>
    <t>WF5_2387</t>
  </si>
  <si>
    <t>WF5_2389</t>
  </si>
  <si>
    <t>WF6_2402</t>
  </si>
  <si>
    <t>C129-C131</t>
  </si>
  <si>
    <t>WF6_2403</t>
  </si>
  <si>
    <t>WF5_2390</t>
  </si>
  <si>
    <t>WF5_2397</t>
  </si>
  <si>
    <t>WF5_2404</t>
  </si>
  <si>
    <t>WF6_7043</t>
  </si>
  <si>
    <t>WF6_7184</t>
  </si>
  <si>
    <t>WF6_2400</t>
  </si>
  <si>
    <t>WF6_2391</t>
  </si>
  <si>
    <t>WF6_2395</t>
  </si>
  <si>
    <t>WF6_2394</t>
  </si>
  <si>
    <t>WF6_2396</t>
  </si>
  <si>
    <t>WF6_2405</t>
  </si>
  <si>
    <t>WF6_2408</t>
  </si>
  <si>
    <t>WF6_2409</t>
  </si>
  <si>
    <t>WF6_2413</t>
  </si>
  <si>
    <t>C130</t>
  </si>
  <si>
    <t>WF6_2414</t>
  </si>
  <si>
    <t>C131</t>
  </si>
  <si>
    <t>C131-C133</t>
  </si>
  <si>
    <t>WF6_2416</t>
  </si>
  <si>
    <t>WF6_2415</t>
  </si>
  <si>
    <t>C132</t>
  </si>
  <si>
    <t>C133</t>
  </si>
  <si>
    <t>C133-C135</t>
  </si>
  <si>
    <t>WF6_2422</t>
  </si>
  <si>
    <t>WF6_2420</t>
  </si>
  <si>
    <t>WF6_2421</t>
  </si>
  <si>
    <t>WF6_2424</t>
  </si>
  <si>
    <t>WF6_2423</t>
  </si>
  <si>
    <t>C134</t>
  </si>
  <si>
    <t>C135</t>
  </si>
  <si>
    <t>C135-C137</t>
  </si>
  <si>
    <t>WF6_6333</t>
  </si>
  <si>
    <t>C136</t>
  </si>
  <si>
    <t>C137-C139</t>
  </si>
  <si>
    <t>WF6_6113</t>
  </si>
  <si>
    <t>WF6_6404</t>
  </si>
  <si>
    <t>WF6_6100</t>
  </si>
  <si>
    <t>WF6_2288</t>
  </si>
  <si>
    <t>WF6_2426</t>
  </si>
  <si>
    <t>WF6_2427</t>
  </si>
  <si>
    <t>WF6_7044</t>
  </si>
  <si>
    <t>C137</t>
  </si>
  <si>
    <t>WF6_7185</t>
  </si>
  <si>
    <t>WF6_7186</t>
  </si>
  <si>
    <t>WF6_2428</t>
  </si>
  <si>
    <t>WF6_6101</t>
  </si>
  <si>
    <t>WF6_2431</t>
  </si>
  <si>
    <t>WF6_2437</t>
  </si>
  <si>
    <t>WF6_2438</t>
  </si>
  <si>
    <t>WF6_2430</t>
  </si>
  <si>
    <t>WF6_2429</t>
  </si>
  <si>
    <t>WF6_2432</t>
  </si>
  <si>
    <t>WF6_2433</t>
  </si>
  <si>
    <t>WF6_2434</t>
  </si>
  <si>
    <t>WF6_2439</t>
  </si>
  <si>
    <t>WF6_7188</t>
  </si>
  <si>
    <t>C138</t>
  </si>
  <si>
    <t>WF6_2436</t>
  </si>
  <si>
    <t>WF6_2435</t>
  </si>
  <si>
    <t>WF6_2440</t>
  </si>
  <si>
    <t>WF6_7772</t>
  </si>
  <si>
    <t>WF6_7876</t>
  </si>
  <si>
    <t>WF6_6335</t>
  </si>
  <si>
    <t>C139</t>
  </si>
  <si>
    <t>C139-C141</t>
  </si>
  <si>
    <t>WF6_6459</t>
  </si>
  <si>
    <t>WF6_7079</t>
  </si>
  <si>
    <t>WF6_7080</t>
  </si>
  <si>
    <t>WF6_7081</t>
  </si>
  <si>
    <t>WF6_7189</t>
  </si>
  <si>
    <t>WF6_2441</t>
  </si>
  <si>
    <t>WF6_2444</t>
  </si>
  <si>
    <t>WF6_2445</t>
  </si>
  <si>
    <t>WF6_2443</t>
  </si>
  <si>
    <t>WF6_2442</t>
  </si>
  <si>
    <t>WF6_2446</t>
  </si>
  <si>
    <t>WF6_7259</t>
  </si>
  <si>
    <t>WF6_7190</t>
  </si>
  <si>
    <t>C140</t>
  </si>
  <si>
    <t>WF6_2450</t>
  </si>
  <si>
    <t>WF6_7877</t>
  </si>
  <si>
    <t>WF6_6336</t>
  </si>
  <si>
    <t>C141</t>
  </si>
  <si>
    <t>C141-C143</t>
  </si>
  <si>
    <t>WF6_7082</t>
  </si>
  <si>
    <t>WF6_7083</t>
  </si>
  <si>
    <t>WF6_2447</t>
  </si>
  <si>
    <t>WF6_2460</t>
  </si>
  <si>
    <t>WF6_7500</t>
  </si>
  <si>
    <t>WF6_7730</t>
  </si>
  <si>
    <t>WF6_7851</t>
  </si>
  <si>
    <t>WF6_2452</t>
  </si>
  <si>
    <t>C142</t>
  </si>
  <si>
    <t>WF6_2455</t>
  </si>
  <si>
    <t>WF6_2457</t>
  </si>
  <si>
    <t>WF6_2459</t>
  </si>
  <si>
    <t>WF6_6337</t>
  </si>
  <si>
    <t>WF6_7045</t>
  </si>
  <si>
    <t>WF6_7084</t>
  </si>
  <si>
    <t>WF6_7191</t>
  </si>
  <si>
    <t>C143-C145</t>
  </si>
  <si>
    <t>WF6_2458</t>
  </si>
  <si>
    <t>WF6_2453</t>
  </si>
  <si>
    <t>WF6_2454</t>
  </si>
  <si>
    <t>WF6_2449</t>
  </si>
  <si>
    <t>WF6_2456</t>
  </si>
  <si>
    <t>WF6_2451</t>
  </si>
  <si>
    <t>C143</t>
  </si>
  <si>
    <t>WF6_2570</t>
  </si>
  <si>
    <t>WF6_2462</t>
  </si>
  <si>
    <t>WF6_2467</t>
  </si>
  <si>
    <t>WF6_7085</t>
  </si>
  <si>
    <t>C144</t>
  </si>
  <si>
    <t>WF6_7192</t>
  </si>
  <si>
    <t>WF6_7193</t>
  </si>
  <si>
    <t>WF6_2466</t>
  </si>
  <si>
    <t>WF6_2468</t>
  </si>
  <si>
    <t>Reduced retention area due to violation in C145-C146 (BMC-TRN-1349/1358)</t>
  </si>
  <si>
    <t>WF6_2470</t>
  </si>
  <si>
    <t>C145-C148</t>
  </si>
  <si>
    <t>WF6_6460</t>
  </si>
  <si>
    <t>C145</t>
  </si>
  <si>
    <t>WF6_7194</t>
  </si>
  <si>
    <t>WF6_2461</t>
  </si>
  <si>
    <t>WF6_2489</t>
  </si>
  <si>
    <t>WF6_2472</t>
  </si>
  <si>
    <t>WF6_2471</t>
  </si>
  <si>
    <t>WF6_2469</t>
  </si>
  <si>
    <t>WF6_2473</t>
  </si>
  <si>
    <t>WF6_2477</t>
  </si>
  <si>
    <t>WF6_2481</t>
  </si>
  <si>
    <t>WF6_7195</t>
  </si>
  <si>
    <t>C146</t>
  </si>
  <si>
    <t>WF6_2495</t>
  </si>
  <si>
    <t>WF6_2479</t>
  </si>
  <si>
    <t>WF6_2478</t>
  </si>
  <si>
    <t>WF6_2482</t>
  </si>
  <si>
    <t>WF6_2487</t>
  </si>
  <si>
    <t>WF6_7725</t>
  </si>
  <si>
    <t>WF6_7773</t>
  </si>
  <si>
    <t>WF6_2483</t>
  </si>
  <si>
    <t>C148</t>
  </si>
  <si>
    <t>C148-C150</t>
  </si>
  <si>
    <t>WF6_2488</t>
  </si>
  <si>
    <t>WF6_2493</t>
  </si>
  <si>
    <t>WF6_2497</t>
  </si>
  <si>
    <t>WF6_7196</t>
  </si>
  <si>
    <t>WF6_7198</t>
  </si>
  <si>
    <t>WF6_2507</t>
  </si>
  <si>
    <t>WF6_2491</t>
  </si>
  <si>
    <t>WF6_2484</t>
  </si>
  <si>
    <t>WF6_2486</t>
  </si>
  <si>
    <t>WF6_2485</t>
  </si>
  <si>
    <t>WF6_2490</t>
  </si>
  <si>
    <t>WF6_2494</t>
  </si>
  <si>
    <t>WF6_2496</t>
  </si>
  <si>
    <t>WF6_7260</t>
  </si>
  <si>
    <t>WF6_7261</t>
  </si>
  <si>
    <t>WF6_6461</t>
  </si>
  <si>
    <t>C149</t>
  </si>
  <si>
    <t>WF6_7197</t>
  </si>
  <si>
    <t>WF6_2492</t>
  </si>
  <si>
    <t>WF6_2499</t>
  </si>
  <si>
    <t>C150-C152</t>
  </si>
  <si>
    <t>WF6_2498</t>
  </si>
  <si>
    <t>WF6_2502</t>
  </si>
  <si>
    <t>WF6_2520</t>
  </si>
  <si>
    <t>C151</t>
  </si>
  <si>
    <t>WF6_2521</t>
  </si>
  <si>
    <t>WF6_2501</t>
  </si>
  <si>
    <t>WF6_2508</t>
  </si>
  <si>
    <t>WF6_2519</t>
  </si>
  <si>
    <t>WF6_7086</t>
  </si>
  <si>
    <t>WF6_7087</t>
  </si>
  <si>
    <t>WF6_7088</t>
  </si>
  <si>
    <t>WF6_2505</t>
  </si>
  <si>
    <t>WF6_2511</t>
  </si>
  <si>
    <t>WF6_2513</t>
  </si>
  <si>
    <t>WF6_2518</t>
  </si>
  <si>
    <t>WF6_2500</t>
  </si>
  <si>
    <t>WF6_2509</t>
  </si>
  <si>
    <t>WF6_2510</t>
  </si>
  <si>
    <t>WF6_2512</t>
  </si>
  <si>
    <t>WF6_2517</t>
  </si>
  <si>
    <t>WF6_2525</t>
  </si>
  <si>
    <t>WF6_2515</t>
  </si>
  <si>
    <t>WF6_7262</t>
  </si>
  <si>
    <t>WF6_7263</t>
  </si>
  <si>
    <t>WF6_7857</t>
  </si>
  <si>
    <t>WF6_2464</t>
  </si>
  <si>
    <t>C152</t>
  </si>
  <si>
    <t>C152-C154</t>
  </si>
  <si>
    <t>WF6_6338</t>
  </si>
  <si>
    <t>WF6_2480</t>
  </si>
  <si>
    <t>WF6_2522</t>
  </si>
  <si>
    <t>WF6_2524</t>
  </si>
  <si>
    <t>WF6_7658</t>
  </si>
  <si>
    <t>WF6_7660</t>
  </si>
  <si>
    <t>WF6_2526</t>
  </si>
  <si>
    <t>C153</t>
  </si>
  <si>
    <t>WF6_7659</t>
  </si>
  <si>
    <t>WF6_2523</t>
  </si>
  <si>
    <t>C154</t>
  </si>
  <si>
    <t>C154-C156</t>
  </si>
  <si>
    <t>WF6_7089</t>
  </si>
  <si>
    <t>WF6_7091</t>
  </si>
  <si>
    <t>WF6_2530</t>
  </si>
  <si>
    <t>WF6_2528</t>
  </si>
  <si>
    <t>WF6_2527</t>
  </si>
  <si>
    <t>WF6_2529</t>
  </si>
  <si>
    <t>WF6_2531</t>
  </si>
  <si>
    <t>WF6_7090</t>
  </si>
  <si>
    <t>C155</t>
  </si>
  <si>
    <t>WF6_2516</t>
  </si>
  <si>
    <t>WF6_6406</t>
  </si>
  <si>
    <t>C156</t>
  </si>
  <si>
    <t>C156-C158</t>
  </si>
  <si>
    <t>WF6_6115</t>
  </si>
  <si>
    <t>WF6_7092</t>
  </si>
  <si>
    <t>WF6_2572</t>
  </si>
  <si>
    <t>WF6_2533</t>
  </si>
  <si>
    <t>WF6_7046</t>
  </si>
  <si>
    <t>C157</t>
  </si>
  <si>
    <t>WF6_7093</t>
  </si>
  <si>
    <t>WF6_2542</t>
  </si>
  <si>
    <t>WF6_2535</t>
  </si>
  <si>
    <t>WF6_2548</t>
  </si>
  <si>
    <t>WF6_2550</t>
  </si>
  <si>
    <t>WF6_2534</t>
  </si>
  <si>
    <t>WF6_2555</t>
  </si>
  <si>
    <t>WF6_7048</t>
  </si>
  <si>
    <t>C158</t>
  </si>
  <si>
    <t>C158-C160</t>
  </si>
  <si>
    <t>WF6_7094</t>
  </si>
  <si>
    <t>WF6_6342</t>
  </si>
  <si>
    <t>WF6_2544</t>
  </si>
  <si>
    <t>WF6_2537</t>
  </si>
  <si>
    <t>WF6_2574</t>
  </si>
  <si>
    <t>WF6_2536</t>
  </si>
  <si>
    <t>WF6_2556</t>
  </si>
  <si>
    <t>WF6_2552</t>
  </si>
  <si>
    <t>C159</t>
  </si>
  <si>
    <t>WF6_7095</t>
  </si>
  <si>
    <t>WF6_2538</t>
  </si>
  <si>
    <t>WF6_2539</t>
  </si>
  <si>
    <t>WF6_2557</t>
  </si>
  <si>
    <t>WF6_7731</t>
  </si>
  <si>
    <t>WF6_6340</t>
  </si>
  <si>
    <t>C160</t>
  </si>
  <si>
    <t>C160-C162</t>
  </si>
  <si>
    <t>WF6_2541</t>
  </si>
  <si>
    <t>WF6_2540</t>
  </si>
  <si>
    <t>C161</t>
  </si>
  <si>
    <t>WF6_7047</t>
  </si>
  <si>
    <t>C162</t>
  </si>
  <si>
    <t>C162-C164</t>
  </si>
  <si>
    <t>WF6_7096</t>
  </si>
  <si>
    <t>WF6_7097</t>
  </si>
  <si>
    <t>WF6_2543</t>
  </si>
  <si>
    <t>WF6_2546</t>
  </si>
  <si>
    <t>WF6_2545</t>
  </si>
  <si>
    <t>WF6_2558</t>
  </si>
  <si>
    <t>C163</t>
  </si>
  <si>
    <t>WF6_7098</t>
  </si>
  <si>
    <t>C164</t>
  </si>
  <si>
    <t>C164-C166</t>
  </si>
  <si>
    <t>WF6_7099</t>
  </si>
  <si>
    <t>WF6_2549</t>
  </si>
  <si>
    <t>WF6_2547</t>
  </si>
  <si>
    <t>WF6_2559</t>
  </si>
  <si>
    <t>C165</t>
  </si>
  <si>
    <t>WF6_2551</t>
  </si>
  <si>
    <t>C166</t>
  </si>
  <si>
    <t>C166-C168</t>
  </si>
  <si>
    <t>WF6_2553</t>
  </si>
  <si>
    <t>WF6_2554</t>
  </si>
  <si>
    <t>C167</t>
  </si>
  <si>
    <t>WF6_2561</t>
  </si>
  <si>
    <t>WF6_2564</t>
  </si>
  <si>
    <t>WF6_2560</t>
  </si>
  <si>
    <t>WF6_6341</t>
  </si>
  <si>
    <t>C168</t>
  </si>
  <si>
    <t>C168-C170</t>
  </si>
  <si>
    <t>WF6_7100</t>
  </si>
  <si>
    <t>WF6_7101</t>
  </si>
  <si>
    <t>WF6_2562</t>
  </si>
  <si>
    <t>WF6_2583</t>
  </si>
  <si>
    <t>WF6_2568</t>
  </si>
  <si>
    <t>C169</t>
  </si>
  <si>
    <t>WF6_7102</t>
  </si>
  <si>
    <t>WF6_2566</t>
  </si>
  <si>
    <t>WF6_2567</t>
  </si>
  <si>
    <t>WF6_2569</t>
  </si>
  <si>
    <t>WF6_2582</t>
  </si>
  <si>
    <t>WF6_7732</t>
  </si>
  <si>
    <t>WF6_2592</t>
  </si>
  <si>
    <t>C170</t>
  </si>
  <si>
    <t>C170-C172</t>
  </si>
  <si>
    <t>Changed to retention as per review of clearance</t>
  </si>
  <si>
    <t>WF6_2578</t>
  </si>
  <si>
    <t>WF6_2594</t>
  </si>
  <si>
    <t>WF6_3738</t>
  </si>
  <si>
    <t>WF6_2580</t>
  </si>
  <si>
    <t>WF6_2581</t>
  </si>
  <si>
    <t>WF6_7103</t>
  </si>
  <si>
    <t>WF6_7104</t>
  </si>
  <si>
    <t>WF6_2579</t>
  </si>
  <si>
    <t>WF6_2576</t>
  </si>
  <si>
    <t>WF6_2565</t>
  </si>
  <si>
    <t>WF6_2573</t>
  </si>
  <si>
    <t>WF6_2589</t>
  </si>
  <si>
    <t>WF6_7264</t>
  </si>
  <si>
    <t>WF6_7532</t>
  </si>
  <si>
    <t>WF6_7533</t>
  </si>
  <si>
    <t>WF6_2603</t>
  </si>
  <si>
    <t>C171</t>
  </si>
  <si>
    <t>WF6_2590</t>
  </si>
  <si>
    <t>WF6_2584</t>
  </si>
  <si>
    <t>WF6_2585</t>
  </si>
  <si>
    <t>WF6_7049</t>
  </si>
  <si>
    <t>WF6_7105</t>
  </si>
  <si>
    <t>WF6_7106</t>
  </si>
  <si>
    <t>WF6_7108</t>
  </si>
  <si>
    <t>WF6_2586</t>
  </si>
  <si>
    <t>WF6_2616</t>
  </si>
  <si>
    <t>WF6_2593</t>
  </si>
  <si>
    <t>WF6_7501</t>
  </si>
  <si>
    <t>WF6_2591</t>
  </si>
  <si>
    <t>WF6_2604</t>
  </si>
  <si>
    <t>C172</t>
  </si>
  <si>
    <t>C172-C174</t>
  </si>
  <si>
    <t>WF6_2607</t>
  </si>
  <si>
    <t>WF6_2588</t>
  </si>
  <si>
    <t>WF6_2600</t>
  </si>
  <si>
    <t>WF6_7107</t>
  </si>
  <si>
    <t>WF6_7109</t>
  </si>
  <si>
    <t>WF6_2605</t>
  </si>
  <si>
    <t>WF6_2596</t>
  </si>
  <si>
    <t>WF6_7858</t>
  </si>
  <si>
    <t>WF6_2606</t>
  </si>
  <si>
    <t>C173</t>
  </si>
  <si>
    <t>WF6_7050</t>
  </si>
  <si>
    <t>WF6_7110</t>
  </si>
  <si>
    <t>WF6_2609</t>
  </si>
  <si>
    <t>C174</t>
  </si>
  <si>
    <t>C174-C176</t>
  </si>
  <si>
    <t>WF6_2614</t>
  </si>
  <si>
    <t>C175</t>
  </si>
  <si>
    <t>WF6_7051</t>
  </si>
  <si>
    <t>WF6_7053</t>
  </si>
  <si>
    <t>WF6_7111</t>
  </si>
  <si>
    <t>WF6_2610</t>
  </si>
  <si>
    <t>WF6_2631</t>
  </si>
  <si>
    <t>WF6_2619</t>
  </si>
  <si>
    <t>WF6_7852</t>
  </si>
  <si>
    <t>WF6_7052</t>
  </si>
  <si>
    <t>C176</t>
  </si>
  <si>
    <t>C176-C178</t>
  </si>
  <si>
    <t>WF6_7112</t>
  </si>
  <si>
    <t>WF6_7113</t>
  </si>
  <si>
    <t>WF6_2598</t>
  </si>
  <si>
    <t>WF6_2599</t>
  </si>
  <si>
    <t>WF6_2613</t>
  </si>
  <si>
    <t>WF6_2618</t>
  </si>
  <si>
    <t>WF6_2622</t>
  </si>
  <si>
    <t>C177</t>
  </si>
  <si>
    <t>WF6_2620</t>
  </si>
  <si>
    <t>WF6_2623</t>
  </si>
  <si>
    <t>WF6_7054</t>
  </si>
  <si>
    <t>WF6_7114</t>
  </si>
  <si>
    <t>WF6_2595</t>
  </si>
  <si>
    <t>WF6_2612</t>
  </si>
  <si>
    <t>WF6_2625</t>
  </si>
  <si>
    <t>WF6_2621</t>
  </si>
  <si>
    <t>WF6_2628</t>
  </si>
  <si>
    <t>WF6_2633</t>
  </si>
  <si>
    <t>WF6_7265</t>
  </si>
  <si>
    <t>WF6_7859</t>
  </si>
  <si>
    <t>WF6_7115</t>
  </si>
  <si>
    <t>C178</t>
  </si>
  <si>
    <t>C178-C180</t>
  </si>
  <si>
    <t>WF6_7116</t>
  </si>
  <si>
    <t>WF6_2608</t>
  </si>
  <si>
    <t>WF6_2642</t>
  </si>
  <si>
    <t>WF6_2637</t>
  </si>
  <si>
    <t>WF6_2638</t>
  </si>
  <si>
    <t>WF6_7734</t>
  </si>
  <si>
    <t>WF6_7117</t>
  </si>
  <si>
    <t>C179</t>
  </si>
  <si>
    <t>WF6_7733</t>
  </si>
  <si>
    <t>WF6_2646</t>
  </si>
  <si>
    <t>C180</t>
  </si>
  <si>
    <t>C180-C182</t>
  </si>
  <si>
    <t>WF6_6343</t>
  </si>
  <si>
    <t>WF6_7118</t>
  </si>
  <si>
    <t>WF6_7119</t>
  </si>
  <si>
    <t>WF6_2636</t>
  </si>
  <si>
    <t>WF6_2653</t>
  </si>
  <si>
    <t>WF6_2639</t>
  </si>
  <si>
    <t>WF6_2640</t>
  </si>
  <si>
    <t>WF6_2635</t>
  </si>
  <si>
    <t>WF6_2643</t>
  </si>
  <si>
    <t>WF6_2632</t>
  </si>
  <si>
    <t>WF6_2634</t>
  </si>
  <si>
    <t>WF6_2641</t>
  </si>
  <si>
    <t>WF6_2644</t>
  </si>
  <si>
    <t>WF6_2647</t>
  </si>
  <si>
    <t>WF6_7266</t>
  </si>
  <si>
    <t>WF6_7120</t>
  </si>
  <si>
    <t>C181</t>
  </si>
  <si>
    <t>WF6_7121</t>
  </si>
  <si>
    <t>WF6_2648</t>
  </si>
  <si>
    <t>WF6_6344</t>
  </si>
  <si>
    <t>C182</t>
  </si>
  <si>
    <t>C182-C184</t>
  </si>
  <si>
    <t>WF6_7860</t>
  </si>
  <si>
    <t>WF6_7055</t>
  </si>
  <si>
    <t>C183</t>
  </si>
  <si>
    <t>WF6_7056</t>
  </si>
  <si>
    <t>WF6_7122</t>
  </si>
  <si>
    <t>WF6_2650</t>
  </si>
  <si>
    <t>WF6_2649</t>
  </si>
  <si>
    <t>WF6_2651</t>
  </si>
  <si>
    <t>WF6_2654</t>
  </si>
  <si>
    <t>WF6_2655</t>
  </si>
  <si>
    <t>WF6_7735</t>
  </si>
  <si>
    <t>WF6_7861</t>
  </si>
  <si>
    <t>WF6_7862</t>
  </si>
  <si>
    <t>WF6_6345</t>
  </si>
  <si>
    <t>C184</t>
  </si>
  <si>
    <t>C184-C186</t>
  </si>
  <si>
    <t>WF6_7123</t>
  </si>
  <si>
    <t>WF6_7124</t>
  </si>
  <si>
    <t>WF6_6346</t>
  </si>
  <si>
    <t>WF6_2659</t>
  </si>
  <si>
    <t>WF6_2676</t>
  </si>
  <si>
    <t>WF6_2674</t>
  </si>
  <si>
    <t>WF6_2657</t>
  </si>
  <si>
    <t>WF6_2656</t>
  </si>
  <si>
    <t>WF6_2658</t>
  </si>
  <si>
    <t>WF6_6300</t>
  </si>
  <si>
    <t>C185</t>
  </si>
  <si>
    <t>WF6_7057</t>
  </si>
  <si>
    <t>WF6_7125</t>
  </si>
  <si>
    <t>WF6_7199</t>
  </si>
  <si>
    <t>WF6_2663</t>
  </si>
  <si>
    <t>WF6_2684</t>
  </si>
  <si>
    <t>WF6_2668</t>
  </si>
  <si>
    <t>WF6_2670</t>
  </si>
  <si>
    <t>WF6_2665</t>
  </si>
  <si>
    <t>WF6_2669</t>
  </si>
  <si>
    <t>WF6_2661</t>
  </si>
  <si>
    <t>WF6_2667</t>
  </si>
  <si>
    <t>WF6_2660</t>
  </si>
  <si>
    <t>WF6_2662</t>
  </si>
  <si>
    <t>WF6_2666</t>
  </si>
  <si>
    <t>WF6_2671</t>
  </si>
  <si>
    <t>WF6_2672</t>
  </si>
  <si>
    <t>WF6_7276</t>
  </si>
  <si>
    <t>WF6_7277</t>
  </si>
  <si>
    <t>WF6_2677</t>
  </si>
  <si>
    <t>WF6_2699</t>
  </si>
  <si>
    <t>WF6_2673</t>
  </si>
  <si>
    <t>WF6_2681</t>
  </si>
  <si>
    <t>WF6_6347</t>
  </si>
  <si>
    <t>C188-C190</t>
  </si>
  <si>
    <t>WF6_7126</t>
  </si>
  <si>
    <t>WF6_7127</t>
  </si>
  <si>
    <t>WF6_2664</t>
  </si>
  <si>
    <t>WF6_2678</t>
  </si>
  <si>
    <t>WF6_2675</t>
  </si>
  <si>
    <t>WF6_2682</t>
  </si>
  <si>
    <t>WF6_7128</t>
  </si>
  <si>
    <t>WF6_7129</t>
  </si>
  <si>
    <t>WF6_7130</t>
  </si>
  <si>
    <t>WF6_2680</t>
  </si>
  <si>
    <t>WF6_7863</t>
  </si>
  <si>
    <t>WF6_2690</t>
  </si>
  <si>
    <t>C190</t>
  </si>
  <si>
    <t>C190-C192</t>
  </si>
  <si>
    <t>WF6_2696</t>
  </si>
  <si>
    <t>WF6_2689</t>
  </si>
  <si>
    <t>WF6_2692</t>
  </si>
  <si>
    <t>WF6_7131</t>
  </si>
  <si>
    <t>WF6_7132</t>
  </si>
  <si>
    <t>WF6_7200</t>
  </si>
  <si>
    <t>WF6_2686</t>
  </si>
  <si>
    <t>WF6_2714</t>
  </si>
  <si>
    <t>WF6_2691</t>
  </si>
  <si>
    <t>WF6_2685</t>
  </si>
  <si>
    <t>WF6_2687</t>
  </si>
  <si>
    <t>WF6_2694</t>
  </si>
  <si>
    <t>WF6_2697</t>
  </si>
  <si>
    <t>WF6_7278</t>
  </si>
  <si>
    <t>WF6_7279</t>
  </si>
  <si>
    <t>WF6_2693</t>
  </si>
  <si>
    <t>WF6_2695</t>
  </si>
  <si>
    <t>WF6_2703</t>
  </si>
  <si>
    <t>WF6_2700</t>
  </si>
  <si>
    <t>WF6_7058</t>
  </si>
  <si>
    <t>WF6_7059</t>
  </si>
  <si>
    <t>WF6_7201</t>
  </si>
  <si>
    <t>WF6_7203</t>
  </si>
  <si>
    <t>WF6_2722</t>
  </si>
  <si>
    <t>WF6_2704</t>
  </si>
  <si>
    <t>WF6_2701</t>
  </si>
  <si>
    <t>WF6_7878</t>
  </si>
  <si>
    <t>C192-C194</t>
  </si>
  <si>
    <t>WF6_2705</t>
  </si>
  <si>
    <t>WF6_2706</t>
  </si>
  <si>
    <t>WF6_7879</t>
  </si>
  <si>
    <t>WF6_2709</t>
  </si>
  <si>
    <t>WF6_2712</t>
  </si>
  <si>
    <t>WF6_2713</t>
  </si>
  <si>
    <t>WF6_7202</t>
  </si>
  <si>
    <t>WF6_6199</t>
  </si>
  <si>
    <t>WF6_2729</t>
  </si>
  <si>
    <t>C194-C197</t>
  </si>
  <si>
    <t>WF6_2708</t>
  </si>
  <si>
    <t>WF6_2707</t>
  </si>
  <si>
    <t>WF6_2721</t>
  </si>
  <si>
    <t>WF6_7726</t>
  </si>
  <si>
    <t>WF6_2715</t>
  </si>
  <si>
    <t>WF6_2723</t>
  </si>
  <si>
    <t>WF6_2710</t>
  </si>
  <si>
    <t>WF6_7133</t>
  </si>
  <si>
    <t>WF6_2720</t>
  </si>
  <si>
    <t>WF6_2711</t>
  </si>
  <si>
    <t>WF6_2716</t>
  </si>
  <si>
    <t>WF6_2719</t>
  </si>
  <si>
    <t>WF6_2724</t>
  </si>
  <si>
    <t>WF6_2725</t>
  </si>
  <si>
    <t>WF6_2717</t>
  </si>
  <si>
    <t>WF6_2718</t>
  </si>
  <si>
    <t>WF6_6348</t>
  </si>
  <si>
    <t>WF6_7136</t>
  </si>
  <si>
    <t>WF6_6349</t>
  </si>
  <si>
    <t>WF6_2745</t>
  </si>
  <si>
    <t>WF6_2734</t>
  </si>
  <si>
    <t>WF6_7864</t>
  </si>
  <si>
    <t>WF6_7865</t>
  </si>
  <si>
    <t>WF6_7866</t>
  </si>
  <si>
    <t>WF6_2733</t>
  </si>
  <si>
    <t>C197-C199</t>
  </si>
  <si>
    <t>WF6_7134</t>
  </si>
  <si>
    <t>WF6_7135</t>
  </si>
  <si>
    <t>WF6_7137</t>
  </si>
  <si>
    <t>WF6_7138</t>
  </si>
  <si>
    <t>WF6_2731</t>
  </si>
  <si>
    <t>WF6_2749</t>
  </si>
  <si>
    <t>WF6_2727</t>
  </si>
  <si>
    <t>WF6_2730</t>
  </si>
  <si>
    <t>WF6_2726</t>
  </si>
  <si>
    <t>WF6_2728</t>
  </si>
  <si>
    <t>WF6_2732</t>
  </si>
  <si>
    <t>WF6_2736</t>
  </si>
  <si>
    <t>WF6_2737</t>
  </si>
  <si>
    <t>WF6_7267</t>
  </si>
  <si>
    <t>WF6_2735</t>
  </si>
  <si>
    <t>WF6_2740</t>
  </si>
  <si>
    <t>C199-C201</t>
  </si>
  <si>
    <t>WF6_2743</t>
  </si>
  <si>
    <t>WF6_2744</t>
  </si>
  <si>
    <t>WF6_2741</t>
  </si>
  <si>
    <t>WF6_2750</t>
  </si>
  <si>
    <t>C202</t>
  </si>
  <si>
    <t>C201-C203</t>
  </si>
  <si>
    <t>WF6_2764</t>
  </si>
  <si>
    <t>WF6_7060</t>
  </si>
  <si>
    <t>WF6_7061</t>
  </si>
  <si>
    <t>WF6_7139</t>
  </si>
  <si>
    <t>WF6_7204</t>
  </si>
  <si>
    <t>WF6_2758</t>
  </si>
  <si>
    <t>WF6_2751</t>
  </si>
  <si>
    <t>WF6_2747</t>
  </si>
  <si>
    <t>WF6_2748</t>
  </si>
  <si>
    <t>WF6_2753</t>
  </si>
  <si>
    <t>WF6_2754</t>
  </si>
  <si>
    <t>WF6_2756</t>
  </si>
  <si>
    <t>WF6_2757</t>
  </si>
  <si>
    <t>WF6_2760</t>
  </si>
  <si>
    <t>WF6_2761</t>
  </si>
  <si>
    <t>WF6_2762</t>
  </si>
  <si>
    <t>WF6_2767</t>
  </si>
  <si>
    <t>WF6_7853</t>
  </si>
  <si>
    <t>WF6_7880</t>
  </si>
  <si>
    <t>WF6_2766</t>
  </si>
  <si>
    <t>C203-C205</t>
  </si>
  <si>
    <t>WF6_7140</t>
  </si>
  <si>
    <t>WF6_7141</t>
  </si>
  <si>
    <t>WF6_7142</t>
  </si>
  <si>
    <t>WF6_7143</t>
  </si>
  <si>
    <t>WF6_7145</t>
  </si>
  <si>
    <t>WF6_2768</t>
  </si>
  <si>
    <t>WF6_2772</t>
  </si>
  <si>
    <t>WF6_7146</t>
  </si>
  <si>
    <t>WF6_2771</t>
  </si>
  <si>
    <t>WF6_2786</t>
  </si>
  <si>
    <t>WF6_2770</t>
  </si>
  <si>
    <t>WF6_2769</t>
  </si>
  <si>
    <t>WF6_2774</t>
  </si>
  <si>
    <t>WF6_2776</t>
  </si>
  <si>
    <t>C205-C207</t>
  </si>
  <si>
    <t>WF6_2781</t>
  </si>
  <si>
    <t>WF6_7147</t>
  </si>
  <si>
    <t>WF6_7148</t>
  </si>
  <si>
    <t>WF6_2777</t>
  </si>
  <si>
    <t>WF6_2780</t>
  </si>
  <si>
    <t>WF6_2792</t>
  </si>
  <si>
    <t>WF6_2775</t>
  </si>
  <si>
    <t>WF6_2773</t>
  </si>
  <si>
    <t>WF6_2779</t>
  </si>
  <si>
    <t>WF6_2782</t>
  </si>
  <si>
    <t>WF6_2784</t>
  </si>
  <si>
    <t>WF6_6350</t>
  </si>
  <si>
    <t>WF6_7149</t>
  </si>
  <si>
    <t>WF6_7151</t>
  </si>
  <si>
    <t>WF6_6339</t>
  </si>
  <si>
    <t>WF6_6407</t>
  </si>
  <si>
    <t>WF6_2504</t>
  </si>
  <si>
    <t>WF6_2630</t>
  </si>
  <si>
    <t>WF6_6116</t>
  </si>
  <si>
    <t>WF6_7150</t>
  </si>
  <si>
    <t>C207-C209</t>
  </si>
  <si>
    <t>WF6_7205</t>
  </si>
  <si>
    <t>WF6_2785</t>
  </si>
  <si>
    <t>WF6_2783</t>
  </si>
  <si>
    <t>WF6_2787</t>
  </si>
  <si>
    <t>WF6_7736</t>
  </si>
  <si>
    <t>WF6_2790</t>
  </si>
  <si>
    <t>WF6_2804</t>
  </si>
  <si>
    <t>WF6_2794</t>
  </si>
  <si>
    <t>C209</t>
  </si>
  <si>
    <t>C209-C211</t>
  </si>
  <si>
    <t>WF6_6352</t>
  </si>
  <si>
    <t>WF6_7157</t>
  </si>
  <si>
    <t>WF6_2798</t>
  </si>
  <si>
    <t>WF6_2810</t>
  </si>
  <si>
    <t>WF6_2816</t>
  </si>
  <si>
    <t>C211-C213</t>
  </si>
  <si>
    <t>WF6_2825</t>
  </si>
  <si>
    <t>WF6_2830</t>
  </si>
  <si>
    <t>WF6_7206</t>
  </si>
  <si>
    <t>WF6_7210</t>
  </si>
  <si>
    <t>WF6_2844</t>
  </si>
  <si>
    <t>WF6_2827</t>
  </si>
  <si>
    <t>WF6_2817</t>
  </si>
  <si>
    <t>WF6_2821</t>
  </si>
  <si>
    <t>WF6_2814</t>
  </si>
  <si>
    <t>WF6_2815</t>
  </si>
  <si>
    <t>WF6_2820</t>
  </si>
  <si>
    <t>WF6_2824</t>
  </si>
  <si>
    <t>WF6_2835</t>
  </si>
  <si>
    <t>WF6_2838</t>
  </si>
  <si>
    <t>WF6_7211</t>
  </si>
  <si>
    <t>WF6_2791</t>
  </si>
  <si>
    <t>WF6_2829</t>
  </si>
  <si>
    <t>WF6_2839</t>
  </si>
  <si>
    <t>WF6_6301</t>
  </si>
  <si>
    <t>C213-C215</t>
  </si>
  <si>
    <t>WF6_6462</t>
  </si>
  <si>
    <t>WF6_7062</t>
  </si>
  <si>
    <t>WF6_7063</t>
  </si>
  <si>
    <t>WF6_7207</t>
  </si>
  <si>
    <t>WF6_7208</t>
  </si>
  <si>
    <t>WF6_7209</t>
  </si>
  <si>
    <t>WF6_2802</t>
  </si>
  <si>
    <t>WF6_2848</t>
  </si>
  <si>
    <t>WF6_2801</t>
  </si>
  <si>
    <t>WF6_2795</t>
  </si>
  <si>
    <t>WF6_2831</t>
  </si>
  <si>
    <t>WF6_2811</t>
  </si>
  <si>
    <t>WF6_7881</t>
  </si>
  <si>
    <t>WF6_2809</t>
  </si>
  <si>
    <t>WF6_2812</t>
  </si>
  <si>
    <t>WF6_2846</t>
  </si>
  <si>
    <t>WF6_2799</t>
  </si>
  <si>
    <t>WF6_7156</t>
  </si>
  <si>
    <t>WF6_2788</t>
  </si>
  <si>
    <t>C215-C217</t>
  </si>
  <si>
    <t>WF6_2807</t>
  </si>
  <si>
    <t>WF6_2789</t>
  </si>
  <si>
    <t>WF6_2796</t>
  </si>
  <si>
    <t>WF6_2797</t>
  </si>
  <si>
    <t>WF6_2806</t>
  </si>
  <si>
    <t>WF6_2832</t>
  </si>
  <si>
    <t>WF6_2836</t>
  </si>
  <si>
    <t>WF6_7854</t>
  </si>
  <si>
    <t>WF6_2841</t>
  </si>
  <si>
    <t>WF6_6351</t>
  </si>
  <si>
    <t>WF6_7152</t>
  </si>
  <si>
    <t>WF6_7153</t>
  </si>
  <si>
    <t>WF6_7154</t>
  </si>
  <si>
    <t>WF6_7158</t>
  </si>
  <si>
    <t>WF6_2851</t>
  </si>
  <si>
    <t>WF6_2834</t>
  </si>
  <si>
    <t>WF6_2793</t>
  </si>
  <si>
    <t>WF6_2833</t>
  </si>
  <si>
    <t>WF6_2843</t>
  </si>
  <si>
    <t>WF6_2845</t>
  </si>
  <si>
    <t>WF6_7269</t>
  </si>
  <si>
    <t>WF6_7867</t>
  </si>
  <si>
    <t>WF6_2847</t>
  </si>
  <si>
    <t>WF6_7155</t>
  </si>
  <si>
    <t>WF6_7159</t>
  </si>
  <si>
    <t>WF6_7160</t>
  </si>
  <si>
    <t>WF6_7161</t>
  </si>
  <si>
    <t>WF6_7162</t>
  </si>
  <si>
    <t>WF6_2859</t>
  </si>
  <si>
    <t>WF6_2849</t>
  </si>
  <si>
    <t>WF6_7268</t>
  </si>
  <si>
    <t>WF6_7270</t>
  </si>
  <si>
    <t>WF6_7869</t>
  </si>
  <si>
    <t>WF6_2853</t>
  </si>
  <si>
    <t>C217-C219</t>
  </si>
  <si>
    <t>WF6_7064</t>
  </si>
  <si>
    <t>WF6_7164</t>
  </si>
  <si>
    <t>WF6_6118</t>
  </si>
  <si>
    <t>WF6_2842</t>
  </si>
  <si>
    <t>WF6_2860</t>
  </si>
  <si>
    <t>WF6_2861</t>
  </si>
  <si>
    <t>WF6_2857</t>
  </si>
  <si>
    <t>WF6_2852</t>
  </si>
  <si>
    <t>WF6_2855</t>
  </si>
  <si>
    <t>WF6_2858</t>
  </si>
  <si>
    <t>WF6_2850</t>
  </si>
  <si>
    <t>WF6_2854</t>
  </si>
  <si>
    <t>WF6_2856</t>
  </si>
  <si>
    <t>WF6_7280</t>
  </si>
  <si>
    <t>WF6_7281</t>
  </si>
  <si>
    <t>WF6_7534</t>
  </si>
  <si>
    <t>WF6_7868</t>
  </si>
  <si>
    <t>WF6_7870</t>
  </si>
  <si>
    <t>WF6_7163</t>
  </si>
  <si>
    <t>WF6_2866</t>
  </si>
  <si>
    <t>WF6_2865</t>
  </si>
  <si>
    <t>WF6_2862</t>
  </si>
  <si>
    <t>WF6_2863</t>
  </si>
  <si>
    <t>WF6_2867</t>
  </si>
  <si>
    <t>WF6_2871</t>
  </si>
  <si>
    <t>WF6_7212</t>
  </si>
  <si>
    <t>C219-C221</t>
  </si>
  <si>
    <t>WF6_2869</t>
  </si>
  <si>
    <t>WF6_2872</t>
  </si>
  <si>
    <t>WF6_2870</t>
  </si>
  <si>
    <t>WF6_2873</t>
  </si>
  <si>
    <t>WF6_2874</t>
  </si>
  <si>
    <t>WF6_2876</t>
  </si>
  <si>
    <t>WF6_7213</t>
  </si>
  <si>
    <t>C221-C223</t>
  </si>
  <si>
    <t>WF6_2885</t>
  </si>
  <si>
    <t>WF6_2887</t>
  </si>
  <si>
    <t>WF6_2881</t>
  </si>
  <si>
    <t>WF6_2878</t>
  </si>
  <si>
    <t>WF6_2879</t>
  </si>
  <si>
    <t>WF6_6463</t>
  </si>
  <si>
    <t>WF6_7214</t>
  </si>
  <si>
    <t>WF6_7215</t>
  </si>
  <si>
    <t>WF6_7216</t>
  </si>
  <si>
    <t>WF6_2882</t>
  </si>
  <si>
    <t>WF6_2884</t>
  </si>
  <si>
    <t>WF6_7774</t>
  </si>
  <si>
    <t>WF6_6464</t>
  </si>
  <si>
    <t>C223-C225</t>
  </si>
  <si>
    <t>WF6_7219</t>
  </si>
  <si>
    <t>WF6_2883</t>
  </si>
  <si>
    <t>WF6_2886</t>
  </si>
  <si>
    <t>WF6_2889</t>
  </si>
  <si>
    <t>WF6_7775</t>
  </si>
  <si>
    <t>WF6_6465</t>
  </si>
  <si>
    <t>WF6_7217</t>
  </si>
  <si>
    <t>WF6_2888</t>
  </si>
  <si>
    <t>WF6_2891</t>
  </si>
  <si>
    <t>WF6_7218</t>
  </si>
  <si>
    <t>C225-C227</t>
  </si>
  <si>
    <t>WF6_2892</t>
  </si>
  <si>
    <t>WF6_2897</t>
  </si>
  <si>
    <t>WF6_7727</t>
  </si>
  <si>
    <t>WF6_2910</t>
  </si>
  <si>
    <t>WF6_2898</t>
  </si>
  <si>
    <t>WF6_2893</t>
  </si>
  <si>
    <t>WF6_7165</t>
  </si>
  <si>
    <t>WF6_2894</t>
  </si>
  <si>
    <t>WF6_2902</t>
  </si>
  <si>
    <t>WF6_2896</t>
  </si>
  <si>
    <t>WF6_2900</t>
  </si>
  <si>
    <t>WF6_2901</t>
  </si>
  <si>
    <t>WF6_2903</t>
  </si>
  <si>
    <t>WF6_2906</t>
  </si>
  <si>
    <t>C227</t>
  </si>
  <si>
    <t>WF6_2905</t>
  </si>
  <si>
    <t>C227-C229</t>
  </si>
  <si>
    <t>WF6_6354</t>
  </si>
  <si>
    <t>WF6_7166</t>
  </si>
  <si>
    <t>WF6_6119</t>
  </si>
  <si>
    <t>WF6_2904</t>
  </si>
  <si>
    <t>WF6_2907</t>
  </si>
  <si>
    <t>C228</t>
  </si>
  <si>
    <t>WF6_7220</t>
  </si>
  <si>
    <t>WF6_2913</t>
  </si>
  <si>
    <t>WF6_2908</t>
  </si>
  <si>
    <t>WF6_2909</t>
  </si>
  <si>
    <t>WF6_2911</t>
  </si>
  <si>
    <t>WF6_7777</t>
  </si>
  <si>
    <t>WF6_6466</t>
  </si>
  <si>
    <t>C229</t>
  </si>
  <si>
    <t>C229-C231</t>
  </si>
  <si>
    <t>WF6_6120</t>
  </si>
  <si>
    <t>WF6_6121</t>
  </si>
  <si>
    <t>WF6_7221</t>
  </si>
  <si>
    <t>C230</t>
  </si>
  <si>
    <t>WF6_2916</t>
  </si>
  <si>
    <t>WF6_2918</t>
  </si>
  <si>
    <t>WF6_7776</t>
  </si>
  <si>
    <t>WF6_7778</t>
  </si>
  <si>
    <t>WF6_7779</t>
  </si>
  <si>
    <t>C231</t>
  </si>
  <si>
    <t>C231-C233</t>
  </si>
  <si>
    <t>WF6_2922</t>
  </si>
  <si>
    <t>C232</t>
  </si>
  <si>
    <t>WF6_2924</t>
  </si>
  <si>
    <t>WF6_2926</t>
  </si>
  <si>
    <t>WF6_6467</t>
  </si>
  <si>
    <t>WF6_7065</t>
  </si>
  <si>
    <t>WF6_7066</t>
  </si>
  <si>
    <t>WF6_7222</t>
  </si>
  <si>
    <t>WF6_7223</t>
  </si>
  <si>
    <t>WF6_7224</t>
  </si>
  <si>
    <t>WF6_7225</t>
  </si>
  <si>
    <t>WF6_6355</t>
  </si>
  <si>
    <t>WF6_2929</t>
  </si>
  <si>
    <t>WF6_2925</t>
  </si>
  <si>
    <t>WF6_2921</t>
  </si>
  <si>
    <t>WF6_2919</t>
  </si>
  <si>
    <t>WF6_2920</t>
  </si>
  <si>
    <t>WF6_2923</t>
  </si>
  <si>
    <t>WF6_2927</t>
  </si>
  <si>
    <t>C233</t>
  </si>
  <si>
    <t>C233-C235</t>
  </si>
  <si>
    <t>WF6_2928</t>
  </si>
  <si>
    <t>WF6_2932</t>
  </si>
  <si>
    <t>WF6_2935</t>
  </si>
  <si>
    <t>C234</t>
  </si>
  <si>
    <t>WF6_2936</t>
  </si>
  <si>
    <t>WF6_2938</t>
  </si>
  <si>
    <t>WF6_7226</t>
  </si>
  <si>
    <t>WF6_7227</t>
  </si>
  <si>
    <t>WF6_7229</t>
  </si>
  <si>
    <t>WF6_2914</t>
  </si>
  <si>
    <t>WF6_2915</t>
  </si>
  <si>
    <t>C235-C237</t>
  </si>
  <si>
    <t>WF6_2933</t>
  </si>
  <si>
    <t>WF6_2937</t>
  </si>
  <si>
    <t>WF6_2940</t>
  </si>
  <si>
    <t>WF6_2931</t>
  </si>
  <si>
    <t>WF6_2934</t>
  </si>
  <si>
    <t>WF6_6468</t>
  </si>
  <si>
    <t>C235</t>
  </si>
  <si>
    <t>WF6_7228</t>
  </si>
  <si>
    <t>WF6_2917</t>
  </si>
  <si>
    <t>WF6_2947</t>
  </si>
  <si>
    <t>C236</t>
  </si>
  <si>
    <t>WF6_2948</t>
  </si>
  <si>
    <t>WF6_2951</t>
  </si>
  <si>
    <t>WF6_7067</t>
  </si>
  <si>
    <t>WF6_7230</t>
  </si>
  <si>
    <t>WF6_7231</t>
  </si>
  <si>
    <t>WF6_2945</t>
  </si>
  <si>
    <t>WF6_2950</t>
  </si>
  <si>
    <t>WF6_2944</t>
  </si>
  <si>
    <t>WF6_7780</t>
  </si>
  <si>
    <t>C237</t>
  </si>
  <si>
    <t>C237-C239</t>
  </si>
  <si>
    <t>WF6_7232</t>
  </si>
  <si>
    <t>C238</t>
  </si>
  <si>
    <t>WF6_2949</t>
  </si>
  <si>
    <t>WF6_2956</t>
  </si>
  <si>
    <t>WF6_7233</t>
  </si>
  <si>
    <t>C239</t>
  </si>
  <si>
    <t>C239-C241</t>
  </si>
  <si>
    <t>WF6_7234</t>
  </si>
  <si>
    <t>WF6_7235</t>
  </si>
  <si>
    <t>C240</t>
  </si>
  <si>
    <t>WF6_6122</t>
  </si>
  <si>
    <t>WF6_2946</t>
  </si>
  <si>
    <t>WF6_7167</t>
  </si>
  <si>
    <t>C241</t>
  </si>
  <si>
    <t>C241-C243</t>
  </si>
  <si>
    <t>WF6_7236</t>
  </si>
  <si>
    <t>WF6_7237</t>
  </si>
  <si>
    <t>WF6_7317</t>
  </si>
  <si>
    <t>WF6_2959</t>
  </si>
  <si>
    <t>WF6_2960</t>
  </si>
  <si>
    <t>WF6_7535</t>
  </si>
  <si>
    <t>WF6_7871</t>
  </si>
  <si>
    <t>WF6_6356</t>
  </si>
  <si>
    <t>C242</t>
  </si>
  <si>
    <t>WF6_2980</t>
  </si>
  <si>
    <t>WF6_2962</t>
  </si>
  <si>
    <t>WF6_2964</t>
  </si>
  <si>
    <t>WF6_2965</t>
  </si>
  <si>
    <t>WF6_2975</t>
  </si>
  <si>
    <t>WF6_7168</t>
  </si>
  <si>
    <t>WF6_7238</t>
  </si>
  <si>
    <t>WF6_2952</t>
  </si>
  <si>
    <t>WF6_2978</t>
  </si>
  <si>
    <t>WF6_6123</t>
  </si>
  <si>
    <t>WF6_2967</t>
  </si>
  <si>
    <t>WF6_2971</t>
  </si>
  <si>
    <t>WF6_2973</t>
  </si>
  <si>
    <t>WF6_2972</t>
  </si>
  <si>
    <t>WF6_2963</t>
  </si>
  <si>
    <t>WF6_2966</t>
  </si>
  <si>
    <t>WF6_2970</t>
  </si>
  <si>
    <t>WF6_2976</t>
  </si>
  <si>
    <t>WF6_7282</t>
  </si>
  <si>
    <t>WF6_7069</t>
  </si>
  <si>
    <t>C243-C245</t>
  </si>
  <si>
    <t>WF6_7239</t>
  </si>
  <si>
    <t>WF6_2979</t>
  </si>
  <si>
    <t>WF6_2982</t>
  </si>
  <si>
    <t>WF6_2977</t>
  </si>
  <si>
    <t>WF6_2981</t>
  </si>
  <si>
    <t>WF6_7502</t>
  </si>
  <si>
    <t>WF6_2984</t>
  </si>
  <si>
    <t>WF6_7068</t>
  </si>
  <si>
    <t>WF6_7240</t>
  </si>
  <si>
    <t>WF6_7241</t>
  </si>
  <si>
    <t>WF6_2987</t>
  </si>
  <si>
    <t>WF6_2985</t>
  </si>
  <si>
    <t>WF6_2986</t>
  </si>
  <si>
    <t>WF6_7169</t>
  </si>
  <si>
    <t>C245-C247</t>
  </si>
  <si>
    <t>WF6_2990</t>
  </si>
  <si>
    <t>WF6_2995</t>
  </si>
  <si>
    <t>WF6_2989</t>
  </si>
  <si>
    <t>WF6_2974</t>
  </si>
  <si>
    <t>WF6_2988</t>
  </si>
  <si>
    <t>WF6_2991</t>
  </si>
  <si>
    <t>WF6_6357</t>
  </si>
  <si>
    <t>WF6_7242</t>
  </si>
  <si>
    <t>WF6_2992</t>
  </si>
  <si>
    <t>WF6_2993</t>
  </si>
  <si>
    <t>WF6_7872</t>
  </si>
  <si>
    <t>WF6_2999</t>
  </si>
  <si>
    <t>C247-C249</t>
  </si>
  <si>
    <t>WF6_2996</t>
  </si>
  <si>
    <t>WF6_2997</t>
  </si>
  <si>
    <t>WF6_7070</t>
  </si>
  <si>
    <t>WF6_7170</t>
  </si>
  <si>
    <t>WF6_2942</t>
  </si>
  <si>
    <t>WF6_2958</t>
  </si>
  <si>
    <t>WF6_2998</t>
  </si>
  <si>
    <t>WF6_3001</t>
  </si>
  <si>
    <t>WF6_3009</t>
  </si>
  <si>
    <t>WF6_3011</t>
  </si>
  <si>
    <t>WF6_7171</t>
  </si>
  <si>
    <t>WF6_3010</t>
  </si>
  <si>
    <t>WF6_3003</t>
  </si>
  <si>
    <t>WF6_3000</t>
  </si>
  <si>
    <t>WF6_3006</t>
  </si>
  <si>
    <t>WF6_3007</t>
  </si>
  <si>
    <t>WF6_3012</t>
  </si>
  <si>
    <t>WF6_7855</t>
  </si>
  <si>
    <t>WF6_3013</t>
  </si>
  <si>
    <t>C249-C251</t>
  </si>
  <si>
    <t>WF6_7172</t>
  </si>
  <si>
    <t>WF6_7173</t>
  </si>
  <si>
    <t>WF6_2968</t>
  </si>
  <si>
    <t>WF6_3014</t>
  </si>
  <si>
    <t>WF6_3015</t>
  </si>
  <si>
    <t>WF6_6516</t>
  </si>
  <si>
    <t>WF6_7283</t>
  </si>
  <si>
    <t>WF6_7284</t>
  </si>
  <si>
    <t>WF6_7174</t>
  </si>
  <si>
    <t>WF6_7175</t>
  </si>
  <si>
    <t>WF6_3017</t>
  </si>
  <si>
    <t>WF6_3025</t>
  </si>
  <si>
    <t>WF6_3020</t>
  </si>
  <si>
    <t>WF6_7737</t>
  </si>
  <si>
    <t>WF6_7873</t>
  </si>
  <si>
    <t>WF6_3021</t>
  </si>
  <si>
    <t>C251-C253</t>
  </si>
  <si>
    <t>WF6_6302</t>
  </si>
  <si>
    <t>WF6_6303</t>
  </si>
  <si>
    <t>WF6_6358</t>
  </si>
  <si>
    <t>WF6_6359</t>
  </si>
  <si>
    <t>WF6_7071</t>
  </si>
  <si>
    <t>WF6_7176</t>
  </si>
  <si>
    <t>WF6_7177</t>
  </si>
  <si>
    <t>WF6_7178</t>
  </si>
  <si>
    <t>WF6_7244</t>
  </si>
  <si>
    <t>WF6_3022</t>
  </si>
  <si>
    <t>WF6_3019</t>
  </si>
  <si>
    <t>WF6_3023</t>
  </si>
  <si>
    <t>WF6_3024</t>
  </si>
  <si>
    <t>WF6_3027</t>
  </si>
  <si>
    <t>WF6_7285</t>
  </si>
  <si>
    <t>WF6_3035</t>
  </si>
  <si>
    <t>WF6_7243</t>
  </si>
  <si>
    <t>WF6_7245</t>
  </si>
  <si>
    <t>WF6_7246</t>
  </si>
  <si>
    <t>WF6_7247</t>
  </si>
  <si>
    <t>WF6_3004</t>
  </si>
  <si>
    <t>WF6_3028</t>
  </si>
  <si>
    <t>WF6_3033</t>
  </si>
  <si>
    <t>WF6_3030</t>
  </si>
  <si>
    <t>WF6_3031</t>
  </si>
  <si>
    <t>WF6_6517</t>
  </si>
  <si>
    <t>WF6_7286</t>
  </si>
  <si>
    <t>WF6_7287</t>
  </si>
  <si>
    <t>WF6_7738</t>
  </si>
  <si>
    <t>WF6_7874</t>
  </si>
  <si>
    <t>WF6_7882</t>
  </si>
  <si>
    <t>WF6_3039</t>
  </si>
  <si>
    <t>C253-C255</t>
  </si>
  <si>
    <t>WF6_3043</t>
  </si>
  <si>
    <t>WF6_3038</t>
  </si>
  <si>
    <t>WF6_3042</t>
  </si>
  <si>
    <t>WF6_3037</t>
  </si>
  <si>
    <t>WF6_7248</t>
  </si>
  <si>
    <t>WF6_7249</t>
  </si>
  <si>
    <t>WF6_3034</t>
  </si>
  <si>
    <t>WF6_6198</t>
  </si>
  <si>
    <t>WF6_3036</t>
  </si>
  <si>
    <t>WF6_3041</t>
  </si>
  <si>
    <t>WF6_3046</t>
  </si>
  <si>
    <t>C254</t>
  </si>
  <si>
    <t>WF6_3040</t>
  </si>
  <si>
    <t>WF6_3044</t>
  </si>
  <si>
    <t>WF6_3045</t>
  </si>
  <si>
    <t>WF6_3048</t>
  </si>
  <si>
    <t>WF6_8197</t>
  </si>
  <si>
    <t>WF6_7661</t>
  </si>
  <si>
    <t>WF6_7536</t>
  </si>
  <si>
    <t>WF6_8228</t>
  </si>
  <si>
    <t>WF6_8229</t>
  </si>
  <si>
    <t>WF6_7538</t>
  </si>
  <si>
    <t>C255</t>
  </si>
  <si>
    <t>C255-C257</t>
  </si>
  <si>
    <t>WF6_8230</t>
  </si>
  <si>
    <t>WF6_3049</t>
  </si>
  <si>
    <t>C256</t>
  </si>
  <si>
    <t>WF6_3052</t>
  </si>
  <si>
    <t>WF6_3056</t>
  </si>
  <si>
    <t>WF6_3055</t>
  </si>
  <si>
    <t>WF6_3050</t>
  </si>
  <si>
    <t>WF6_3054</t>
  </si>
  <si>
    <t>WF6_3057</t>
  </si>
  <si>
    <t>WF6_8198</t>
  </si>
  <si>
    <t>WF6_7537</t>
  </si>
  <si>
    <t>WF6_7179</t>
  </si>
  <si>
    <t>C257-C259</t>
  </si>
  <si>
    <t>WF6_3053</t>
  </si>
  <si>
    <t>WF6_7875</t>
  </si>
  <si>
    <t>WF6_3062</t>
  </si>
  <si>
    <t>WF6_6304</t>
  </si>
  <si>
    <t>WF6_6360</t>
  </si>
  <si>
    <t>WF6_7072</t>
  </si>
  <si>
    <t>WF6_7180</t>
  </si>
  <si>
    <t>WF6_7250</t>
  </si>
  <si>
    <t>WF6_3060</t>
  </si>
  <si>
    <t>WF6_3063</t>
  </si>
  <si>
    <t>WF6_3059</t>
  </si>
  <si>
    <t>WF6_3070</t>
  </si>
  <si>
    <t>C259-C261</t>
  </si>
  <si>
    <t>WF6_3064</t>
  </si>
  <si>
    <t>WF6_3066</t>
  </si>
  <si>
    <t>WF6_3069</t>
  </si>
  <si>
    <t>WF6_7251</t>
  </si>
  <si>
    <t>WF6_3058</t>
  </si>
  <si>
    <t>WF6_3072</t>
  </si>
  <si>
    <t>WF6_3065</t>
  </si>
  <si>
    <t>WF6_3068</t>
  </si>
  <si>
    <t>WF6_7271</t>
  </si>
  <si>
    <t>WF6_7272</t>
  </si>
  <si>
    <t>WF6_7273</t>
  </si>
  <si>
    <t>WF6_3077</t>
  </si>
  <si>
    <t>WF6_3085</t>
  </si>
  <si>
    <t>WF6_7252</t>
  </si>
  <si>
    <t>WF6_3071</t>
  </si>
  <si>
    <t>WF6_3078</t>
  </si>
  <si>
    <t>WF6_3074</t>
  </si>
  <si>
    <t>WF6_3075</t>
  </si>
  <si>
    <t>WF6_3073</t>
  </si>
  <si>
    <t>WF6_3076</t>
  </si>
  <si>
    <t>WF6_3084</t>
  </si>
  <si>
    <t>WF6_7274</t>
  </si>
  <si>
    <t>WF6_7503</t>
  </si>
  <si>
    <t>WF6_7253</t>
  </si>
  <si>
    <t>C261-C263</t>
  </si>
  <si>
    <t>WF6_6197</t>
  </si>
  <si>
    <t>WF6_3088</t>
  </si>
  <si>
    <t>WF6_3083</t>
  </si>
  <si>
    <t>WF6_3067</t>
  </si>
  <si>
    <t>WF6_3082</t>
  </si>
  <si>
    <t>WF6_3061</t>
  </si>
  <si>
    <t>WF6_7254</t>
  </si>
  <si>
    <t>WF6_3086</t>
  </si>
  <si>
    <t>WF6_3087</t>
  </si>
  <si>
    <t>C263-C265</t>
  </si>
  <si>
    <t>WF6_6207</t>
  </si>
  <si>
    <t>WF6_6361</t>
  </si>
  <si>
    <t>WF6_6409</t>
  </si>
  <si>
    <t>WF6_3080</t>
  </si>
  <si>
    <t>WF6_3089</t>
  </si>
  <si>
    <t>WF6_3094</t>
  </si>
  <si>
    <t>WF6_3095</t>
  </si>
  <si>
    <t>WF6_6124</t>
  </si>
  <si>
    <t>WF6_3093</t>
  </si>
  <si>
    <t>C265-C267</t>
  </si>
  <si>
    <t>WF6_3096</t>
  </si>
  <si>
    <t>WF6_3097</t>
  </si>
  <si>
    <t>WF6_6469</t>
  </si>
  <si>
    <t>WF6_7073</t>
  </si>
  <si>
    <t>WF6_7255</t>
  </si>
  <si>
    <t>WF6_7256</t>
  </si>
  <si>
    <t>WF6_3101</t>
  </si>
  <si>
    <t>C267-C269</t>
  </si>
  <si>
    <t>WF6_3098</t>
  </si>
  <si>
    <t>WF6_3099</t>
  </si>
  <si>
    <t>WF6_3102</t>
  </si>
  <si>
    <t>WF6_6195</t>
  </si>
  <si>
    <t>C268</t>
  </si>
  <si>
    <t>C269-C271</t>
  </si>
  <si>
    <t>WF6_3103</t>
  </si>
  <si>
    <t>WF6_3104</t>
  </si>
  <si>
    <t>WF6_3105</t>
  </si>
  <si>
    <t>WF6_7182</t>
  </si>
  <si>
    <t>C269</t>
  </si>
  <si>
    <t>WF6_3110</t>
  </si>
  <si>
    <t>WF6_3107</t>
  </si>
  <si>
    <t>WF6_3108</t>
  </si>
  <si>
    <t>WF6_3109</t>
  </si>
  <si>
    <t>WF6_3111</t>
  </si>
  <si>
    <t>WF6_7615</t>
  </si>
  <si>
    <t>WF6_7616</t>
  </si>
  <si>
    <t>WF6_7765</t>
  </si>
  <si>
    <t>WF6_6196</t>
  </si>
  <si>
    <t>C270</t>
  </si>
  <si>
    <t>WF6_6421</t>
  </si>
  <si>
    <t>WF6_6422</t>
  </si>
  <si>
    <t>WF6_7183</t>
  </si>
  <si>
    <t>WF6_3113</t>
  </si>
  <si>
    <t>WF6_3114</t>
  </si>
  <si>
    <t>WF6_3116</t>
  </si>
  <si>
    <t>WF6_7275</t>
  </si>
  <si>
    <t>WF6_7288</t>
  </si>
  <si>
    <t>WF6_3106</t>
  </si>
  <si>
    <t>C271</t>
  </si>
  <si>
    <t>C271-C273</t>
  </si>
  <si>
    <t>WF6_6362</t>
  </si>
  <si>
    <t>WF6_7181</t>
  </si>
  <si>
    <t>WF6_3115</t>
  </si>
  <si>
    <t>WF6_3117</t>
  </si>
  <si>
    <t>WF6_3118</t>
  </si>
  <si>
    <t>WF6_3120</t>
  </si>
  <si>
    <t>C272</t>
  </si>
  <si>
    <t>WF6_3122</t>
  </si>
  <si>
    <t>WF6_3121</t>
  </si>
  <si>
    <t>WF6_3119</t>
  </si>
  <si>
    <t>WF6_3123</t>
  </si>
  <si>
    <t>WF6_7739</t>
  </si>
  <si>
    <t>WF6_7257</t>
  </si>
  <si>
    <t>C273</t>
  </si>
  <si>
    <t>C273-C275</t>
  </si>
  <si>
    <t>WF6_3124</t>
  </si>
  <si>
    <t>C274</t>
  </si>
  <si>
    <t>WF6_6470</t>
  </si>
  <si>
    <t>WF6_3132</t>
  </si>
  <si>
    <t>C275-C277</t>
  </si>
  <si>
    <t>WF6_3127</t>
  </si>
  <si>
    <t>C275</t>
  </si>
  <si>
    <t>WF6_3130</t>
  </si>
  <si>
    <t>WF6_6305</t>
  </si>
  <si>
    <t>WF6_7074</t>
  </si>
  <si>
    <t>WF6_7075</t>
  </si>
  <si>
    <t>WF6_3131</t>
  </si>
  <si>
    <t>WF6_3128</t>
  </si>
  <si>
    <t>WF6_3126</t>
  </si>
  <si>
    <t>WF6_3129</t>
  </si>
  <si>
    <t>WF6_3133</t>
  </si>
  <si>
    <t>WF6_7781</t>
  </si>
  <si>
    <t>WF6_3134</t>
  </si>
  <si>
    <t>C276</t>
  </si>
  <si>
    <t>WF6_3136</t>
  </si>
  <si>
    <t>WF6_3139</t>
  </si>
  <si>
    <t>WF6_6306</t>
  </si>
  <si>
    <t>WF6_7076</t>
  </si>
  <si>
    <t>WF6_7077</t>
  </si>
  <si>
    <t>WF6_7078</t>
  </si>
  <si>
    <t>WF6_7258</t>
  </si>
  <si>
    <t>WF6_3137</t>
  </si>
  <si>
    <t>WF6_3135</t>
  </si>
  <si>
    <t>WF6_3138</t>
  </si>
  <si>
    <t>WF6_3140</t>
  </si>
  <si>
    <t>WF6_3142</t>
  </si>
  <si>
    <t>WF6_6518</t>
  </si>
  <si>
    <t>WF6_7289</t>
  </si>
  <si>
    <t>WF6_7290</t>
  </si>
  <si>
    <t>WF6_7504</t>
  </si>
  <si>
    <t>WF6_7663</t>
  </si>
  <si>
    <t>WF6_7856</t>
  </si>
  <si>
    <t>WF6_3143</t>
  </si>
  <si>
    <t>C277</t>
  </si>
  <si>
    <t>C277-C279</t>
  </si>
  <si>
    <t>WF6_3144</t>
  </si>
  <si>
    <t>WF6_7662</t>
  </si>
  <si>
    <t>WF6_3150</t>
  </si>
  <si>
    <t>C278</t>
  </si>
  <si>
    <t>WF6_3145</t>
  </si>
  <si>
    <t>WF6_3166</t>
  </si>
  <si>
    <t>WF6_3141</t>
  </si>
  <si>
    <t>WF6_3163</t>
  </si>
  <si>
    <t>WF5_2229</t>
  </si>
  <si>
    <t>C99</t>
  </si>
  <si>
    <t>C098-C100</t>
  </si>
  <si>
    <t>D001</t>
  </si>
  <si>
    <t>WF6_6363</t>
  </si>
  <si>
    <t>WF7_3176</t>
  </si>
  <si>
    <t>D001-D003</t>
  </si>
  <si>
    <t>WF7_3171</t>
  </si>
  <si>
    <t>WF7_3172</t>
  </si>
  <si>
    <t>WF7_3173</t>
  </si>
  <si>
    <t>WF7_3174</t>
  </si>
  <si>
    <t>D002</t>
  </si>
  <si>
    <t>WF7_3195</t>
  </si>
  <si>
    <t>WF7_3206</t>
  </si>
  <si>
    <t>WF7_3191</t>
  </si>
  <si>
    <t>WF7_3204</t>
  </si>
  <si>
    <t>WF7_3220</t>
  </si>
  <si>
    <t>D003</t>
  </si>
  <si>
    <t>D003-D005</t>
  </si>
  <si>
    <t>D004</t>
  </si>
  <si>
    <t>WF7_3247</t>
  </si>
  <si>
    <t>D005</t>
  </si>
  <si>
    <t>D005-D007</t>
  </si>
  <si>
    <t>WF7_3263</t>
  </si>
  <si>
    <t>WF7_3273</t>
  </si>
  <si>
    <t>WF7_3253</t>
  </si>
  <si>
    <t>WF7_3259</t>
  </si>
  <si>
    <t>WF7_3252</t>
  </si>
  <si>
    <t>WF7_3257</t>
  </si>
  <si>
    <t>WF7_3261</t>
  </si>
  <si>
    <t>D006</t>
  </si>
  <si>
    <t>WF7_3278</t>
  </si>
  <si>
    <t>WF7_3277</t>
  </si>
  <si>
    <t>WF7_3288</t>
  </si>
  <si>
    <t>D007</t>
  </si>
  <si>
    <t>D007-D009</t>
  </si>
  <si>
    <t>WF7_3335</t>
  </si>
  <si>
    <t>WF7_3336</t>
  </si>
  <si>
    <t>WF7_3343</t>
  </si>
  <si>
    <t>D008</t>
  </si>
  <si>
    <t>WF7_3303</t>
  </si>
  <si>
    <t>WF7_3331</t>
  </si>
  <si>
    <t>WF7_3334</t>
  </si>
  <si>
    <t>WF7_3332</t>
  </si>
  <si>
    <t>WF7_3333</t>
  </si>
  <si>
    <t>WF7_3344</t>
  </si>
  <si>
    <t>WF7_3297</t>
  </si>
  <si>
    <t>D009-D011</t>
  </si>
  <si>
    <t>WF7_6290</t>
  </si>
  <si>
    <t>WF7_3309</t>
  </si>
  <si>
    <t>WF7_3300</t>
  </si>
  <si>
    <t>WF7_3304</t>
  </si>
  <si>
    <t>WF7_3299</t>
  </si>
  <si>
    <t>WF7_3322</t>
  </si>
  <si>
    <t>WF7_3323</t>
  </si>
  <si>
    <t>WF7_3325</t>
  </si>
  <si>
    <t>WF7_3327</t>
  </si>
  <si>
    <t>WF7_3329</t>
  </si>
  <si>
    <t>WF7_7351</t>
  </si>
  <si>
    <t>WF7_3301</t>
  </si>
  <si>
    <t>WF7_3324</t>
  </si>
  <si>
    <t>WF7_3326</t>
  </si>
  <si>
    <t>WF7_3328</t>
  </si>
  <si>
    <t>WF7_3330</t>
  </si>
  <si>
    <t>WF7_3338</t>
  </si>
  <si>
    <t>WF7_3340</t>
  </si>
  <si>
    <t>WF7_3342</t>
  </si>
  <si>
    <t>WF7_3318</t>
  </si>
  <si>
    <t>WF7_3320</t>
  </si>
  <si>
    <t>WF7_3341</t>
  </si>
  <si>
    <t>WF7_3317</t>
  </si>
  <si>
    <t>WF7_3315</t>
  </si>
  <si>
    <t>WF7_3321</t>
  </si>
  <si>
    <t>WF7_3319</t>
  </si>
  <si>
    <t>WF7_3314</t>
  </si>
  <si>
    <t>D011-D013</t>
  </si>
  <si>
    <t>WF7_3313</t>
  </si>
  <si>
    <t>WF7_3312</t>
  </si>
  <si>
    <t>WF7_3311</t>
  </si>
  <si>
    <t>D013-D015</t>
  </si>
  <si>
    <t>WF7_3310</t>
  </si>
  <si>
    <t>WF7_3306</t>
  </si>
  <si>
    <t>WF7_3308</t>
  </si>
  <si>
    <t>WF7_3307</t>
  </si>
  <si>
    <t>D015-D017</t>
  </si>
  <si>
    <t>WF7_3339</t>
  </si>
  <si>
    <t>WF7_3346</t>
  </si>
  <si>
    <t>WF7_3351</t>
  </si>
  <si>
    <t>WF7_3352</t>
  </si>
  <si>
    <t>D017-D019</t>
  </si>
  <si>
    <t>WF7_3356</t>
  </si>
  <si>
    <t>WF7_3358</t>
  </si>
  <si>
    <t>WF7_3359</t>
  </si>
  <si>
    <t>WF7_3361</t>
  </si>
  <si>
    <t>WF7_3362</t>
  </si>
  <si>
    <t>WF7_3357</t>
  </si>
  <si>
    <t>WF7_3376</t>
  </si>
  <si>
    <t>WF7_3387</t>
  </si>
  <si>
    <t>D019</t>
  </si>
  <si>
    <t>D019-D021</t>
  </si>
  <si>
    <t>WF7_3384</t>
  </si>
  <si>
    <t>WF7_3379</t>
  </si>
  <si>
    <t>WF7_3383</t>
  </si>
  <si>
    <t>WF7_3446</t>
  </si>
  <si>
    <t>WF7_3477</t>
  </si>
  <si>
    <t>WF7_3386</t>
  </si>
  <si>
    <t>WF7_3389</t>
  </si>
  <si>
    <t>WF7_3399</t>
  </si>
  <si>
    <t>WF7_3504</t>
  </si>
  <si>
    <t>WF7_7354</t>
  </si>
  <si>
    <t>WF7_7405</t>
  </si>
  <si>
    <t>WF7_3392</t>
  </si>
  <si>
    <t>WF7_3397</t>
  </si>
  <si>
    <t>WF7_7335</t>
  </si>
  <si>
    <t>D021-D023</t>
  </si>
  <si>
    <t>WF7_7336</t>
  </si>
  <si>
    <t>WF7_3405</t>
  </si>
  <si>
    <t>WF7_3438</t>
  </si>
  <si>
    <t>WF7_3461</t>
  </si>
  <si>
    <t>WF7_3418</t>
  </si>
  <si>
    <t>WF7_3443</t>
  </si>
  <si>
    <t>WF7_3453</t>
  </si>
  <si>
    <t>WF7_3430</t>
  </si>
  <si>
    <t>WF7_3462</t>
  </si>
  <si>
    <t>WF7_8202</t>
  </si>
  <si>
    <t>WF7_3493</t>
  </si>
  <si>
    <t>D023-D025</t>
  </si>
  <si>
    <t>WF7_3492</t>
  </si>
  <si>
    <t>WF7_3513</t>
  </si>
  <si>
    <t>All-season Access Removal Forecast</t>
  </si>
  <si>
    <t>All-season Road (km)</t>
  </si>
  <si>
    <t>Road Reclamation</t>
  </si>
  <si>
    <t>Wetland Road (km)</t>
  </si>
  <si>
    <t>Wetland Removal</t>
  </si>
  <si>
    <t>Mat Removal*</t>
  </si>
  <si>
    <t>Total Forecast</t>
  </si>
  <si>
    <t>Actual all-season Roads</t>
  </si>
  <si>
    <t xml:space="preserve">*Est. mat removal cost will be similar to install cost with an approximate increase of 20% arriving from additional requirements associated with disposal (i.e., the requirement of Triaxle trucks to extract broken and additional support required to dispose of mats). </t>
  </si>
  <si>
    <t>The following crew compositions are used to calculate the remaining forecasted scope</t>
  </si>
  <si>
    <t>Daily Hours</t>
  </si>
  <si>
    <t xml:space="preserve">Qty per Crew </t>
  </si>
  <si>
    <t># of Crews</t>
  </si>
  <si>
    <t>Daily Cost</t>
  </si>
  <si>
    <t>Excavator - 36 ton</t>
  </si>
  <si>
    <t>Excavator Operator - Mon - Fri or Sat</t>
  </si>
  <si>
    <t>Pickups</t>
  </si>
  <si>
    <t>Dozer D6D</t>
  </si>
  <si>
    <t>LS</t>
  </si>
  <si>
    <t>Productivity (m/day)</t>
  </si>
  <si>
    <t>Average $ per day</t>
  </si>
  <si>
    <t>Cost ($/km)</t>
  </si>
  <si>
    <t>Bridge Removal</t>
  </si>
  <si>
    <t>Labourer - General</t>
  </si>
  <si>
    <t>Road Maintenance</t>
  </si>
  <si>
    <t>UofM</t>
  </si>
  <si>
    <t>Grader</t>
  </si>
  <si>
    <t>Pick ups</t>
  </si>
  <si>
    <t>Per unit</t>
  </si>
  <si>
    <t>20 days worth of Grader time</t>
  </si>
  <si>
    <t>Bridge Install Crew</t>
  </si>
  <si>
    <t>H</t>
  </si>
  <si>
    <t>Average per day</t>
  </si>
  <si>
    <t>19 bridges required to be re-installed</t>
  </si>
  <si>
    <t>2 bridges per 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</si>
</sst>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quot;$&quot;#,##0;\-&quot;$&quot;#,##0"/>
    <numFmt numFmtId="165" formatCode="_-&quot;$&quot;* #,##0.00_-;\-&quot;$&quot;* #,##0.00_-;_-&quot;$&quot;* &quot;-&quot;??_-;_-@_-"/>
    <numFmt numFmtId="166" formatCode="_-* #,##0.00_-;\-* #,##0.00_-;_-* &quot;-&quot;??_-;_-@_-"/>
    <numFmt numFmtId="167" formatCode="_(&quot;$&quot;* #,##0_);_(&quot;$&quot;* \(#,##0\);_(&quot;$&quot;* &quot;-&quot;??_);_(@_)"/>
    <numFmt numFmtId="168" formatCode="_-&quot;$&quot;* #,##0_-;\-&quot;$&quot;* #,##0_-;_-&quot;$&quot;* &quot;-&quot;??_-;_-@_-"/>
    <numFmt numFmtId="169" formatCode="0;\-0;;@"/>
    <numFmt numFmtId="170" formatCode="_(&quot;$&quot;* #,##0.00_);_(&quot;$&quot;* \(#,##0.00\);_(&quot;$&quot;* &quot;-&quot;_);_(@_)"/>
    <numFmt numFmtId="171" formatCode="_([$$-409]* #,##0.00_);_([$$-409]* \(#,##0.00\);_([$$-409]* &quot;-&quot;??_);_(@_)"/>
    <numFmt numFmtId="172" formatCode="_ * #,##0.00_)\ &quot;$&quot;_ ;_ * \(#,##0.00\)\ &quot;$&quot;_ ;_ * &quot;-&quot;??_)\ &quot;$&quot;_ ;_ @_ "/>
    <numFmt numFmtId="173" formatCode="_ * #,##0.00_)_ ;_ * \(#,##0.00\)_ ;_ * &quot;-&quot;??_)_ ;_ @_ "/>
    <numFmt numFmtId="174" formatCode="_(* #,##0_);_(* \(#,##0\);_(* &quot;-&quot;??_);_(@_)"/>
    <numFmt numFmtId="175" formatCode="#,##0.0_);[Red]\(#,##0.0\)"/>
    <numFmt numFmtId="176" formatCode="0.0%"/>
    <numFmt numFmtId="177" formatCode="[$-10409]m/d/yyyy"/>
    <numFmt numFmtId="178" formatCode="[$-10409]#,##0.00;\(#,##0.00\)"/>
    <numFmt numFmtId="179" formatCode="[$-409]dd\-mmm\-yy;@"/>
    <numFmt numFmtId="180" formatCode="0.0"/>
    <numFmt numFmtId="181" formatCode="m/d/yy;@"/>
  </numFmts>
  <fonts count="88">
    <font>
      <sz val="11"/>
      <color theme="1"/>
      <name val="Calibri"/>
      <family val="2"/>
      <scheme val="minor"/>
    </font>
    <font>
      <sz val="11"/>
      <color theme="1"/>
      <name val="Calibri"/>
      <family val="2"/>
    </font>
    <font>
      <sz val="11"/>
      <color theme="1"/>
      <name val="Calibri"/>
      <family val="2"/>
      <scheme val="minor"/>
    </font>
    <font>
      <b/>
      <sz val="11"/>
      <color theme="1"/>
      <name val="Calibri"/>
      <family val="2"/>
      <scheme val="minor"/>
    </font>
    <font>
      <b/>
      <sz val="12"/>
      <color theme="1"/>
      <name val="Calibri"/>
      <family val="2"/>
      <scheme val="minor"/>
    </font>
    <font>
      <b/>
      <sz val="11"/>
      <color rgb="FFFF0000"/>
      <name val="Calibri"/>
      <family val="2"/>
      <scheme val="minor"/>
    </font>
    <font>
      <b/>
      <u/>
      <sz val="11"/>
      <color rgb="FFFF0000"/>
      <name val="Calibri"/>
      <family val="2"/>
      <scheme val="minor"/>
    </font>
    <font>
      <i/>
      <sz val="11"/>
      <color theme="1"/>
      <name val="Calibri"/>
      <family val="2"/>
      <scheme val="minor"/>
    </font>
    <font>
      <sz val="10"/>
      <name val="Arial"/>
      <family val="2"/>
    </font>
    <font>
      <sz val="10"/>
      <name val="Arial"/>
      <family val="2"/>
    </font>
    <font>
      <b/>
      <u/>
      <sz val="20"/>
      <name val="Arial"/>
      <family val="2"/>
    </font>
    <font>
      <b/>
      <sz val="12"/>
      <name val="Arial"/>
      <family val="2"/>
    </font>
    <font>
      <b/>
      <sz val="17"/>
      <name val="Arial"/>
      <family val="2"/>
    </font>
    <font>
      <sz val="10"/>
      <color theme="1"/>
      <name val="Calibri"/>
      <family val="2"/>
      <scheme val="minor"/>
    </font>
    <font>
      <sz val="12"/>
      <color theme="1"/>
      <name val="Calibri"/>
      <family val="2"/>
      <scheme val="minor"/>
    </font>
    <font>
      <i/>
      <sz val="11"/>
      <name val="Calibri"/>
      <family val="2"/>
      <scheme val="minor"/>
    </font>
    <font>
      <b/>
      <i/>
      <sz val="11"/>
      <color theme="1"/>
      <name val="Calibri"/>
      <family val="2"/>
      <scheme val="minor"/>
    </font>
    <font>
      <sz val="11"/>
      <color theme="1"/>
      <name val="Arial"/>
      <family val="2"/>
    </font>
    <font>
      <sz val="10"/>
      <name val="Times New Roman"/>
      <family val="1"/>
    </font>
    <font>
      <b/>
      <sz val="11"/>
      <color theme="0"/>
      <name val="Calibri"/>
      <family val="2"/>
      <scheme val="minor"/>
    </font>
    <font>
      <b/>
      <sz val="13"/>
      <color theme="1"/>
      <name val="Calibri"/>
      <family val="2"/>
      <scheme val="minor"/>
    </font>
    <font>
      <sz val="11"/>
      <color indexed="8"/>
      <name val="Calibri"/>
      <family val="2"/>
      <scheme val="minor"/>
    </font>
    <font>
      <b/>
      <sz val="16"/>
      <color theme="1"/>
      <name val="Calibri"/>
      <family val="2"/>
      <scheme val="minor"/>
    </font>
    <font>
      <sz val="11"/>
      <color theme="0" tint="-0.34998626667073579"/>
      <name val="Calibri"/>
      <family val="2"/>
      <scheme val="minor"/>
    </font>
    <font>
      <b/>
      <sz val="10"/>
      <name val="Arial"/>
      <family val="2"/>
    </font>
    <font>
      <b/>
      <sz val="20"/>
      <color theme="1"/>
      <name val="Calibri"/>
      <family val="2"/>
      <scheme val="minor"/>
    </font>
    <font>
      <sz val="14"/>
      <color theme="1"/>
      <name val="Calibri"/>
      <family val="2"/>
      <scheme val="minor"/>
    </font>
    <font>
      <sz val="10"/>
      <name val="Times New Roman"/>
      <family val="1"/>
      <charset val="204"/>
    </font>
    <font>
      <sz val="8"/>
      <name val="Calibri"/>
      <family val="2"/>
      <scheme val="minor"/>
    </font>
    <font>
      <b/>
      <sz val="15"/>
      <name val="Arial"/>
      <family val="2"/>
    </font>
    <font>
      <sz val="10"/>
      <name val="Arial"/>
      <family val="2"/>
    </font>
    <font>
      <b/>
      <sz val="20"/>
      <name val="Arial"/>
      <family val="2"/>
    </font>
    <font>
      <b/>
      <sz val="12"/>
      <color rgb="FF00B050"/>
      <name val="Arial"/>
      <family val="2"/>
    </font>
    <font>
      <sz val="10"/>
      <color indexed="12"/>
      <name val="Arial"/>
      <family val="2"/>
    </font>
    <font>
      <b/>
      <sz val="10"/>
      <color rgb="FF00B050"/>
      <name val="Arial"/>
      <family val="2"/>
    </font>
    <font>
      <sz val="10"/>
      <color indexed="10"/>
      <name val="Arial"/>
      <family val="2"/>
    </font>
    <font>
      <sz val="10"/>
      <color rgb="FF00B050"/>
      <name val="Arial"/>
      <family val="2"/>
    </font>
    <font>
      <sz val="9"/>
      <name val="Arial"/>
      <family val="2"/>
    </font>
    <font>
      <sz val="9"/>
      <color indexed="12"/>
      <name val="Arial"/>
      <family val="2"/>
    </font>
    <font>
      <b/>
      <sz val="10"/>
      <color indexed="8"/>
      <name val="Arial"/>
      <family val="2"/>
    </font>
    <font>
      <b/>
      <u/>
      <sz val="10"/>
      <name val="Arial"/>
      <family val="2"/>
    </font>
    <font>
      <b/>
      <sz val="9"/>
      <name val="Arial"/>
      <family val="2"/>
    </font>
    <font>
      <sz val="10"/>
      <color rgb="FFFF0000"/>
      <name val="Arial"/>
      <family val="2"/>
    </font>
    <font>
      <sz val="10"/>
      <name val="MS Sans Serif"/>
      <family val="2"/>
    </font>
    <font>
      <sz val="10"/>
      <color indexed="17"/>
      <name val="Arial"/>
      <family val="2"/>
    </font>
    <font>
      <b/>
      <sz val="9"/>
      <color indexed="8"/>
      <name val="Arial"/>
      <family val="2"/>
    </font>
    <font>
      <sz val="10"/>
      <color rgb="FF33CC33"/>
      <name val="Arial"/>
      <family val="2"/>
    </font>
    <font>
      <sz val="8"/>
      <color indexed="12"/>
      <name val="Arial"/>
      <family val="2"/>
    </font>
    <font>
      <sz val="8"/>
      <name val="Arial"/>
      <family val="2"/>
    </font>
    <font>
      <sz val="10"/>
      <color indexed="8"/>
      <name val="Arial"/>
      <family val="2"/>
    </font>
    <font>
      <sz val="14"/>
      <name val="Arial"/>
      <family val="2"/>
    </font>
    <font>
      <b/>
      <sz val="14"/>
      <name val="Arial"/>
      <family val="2"/>
    </font>
    <font>
      <sz val="14"/>
      <color indexed="10"/>
      <name val="Arial"/>
      <family val="2"/>
    </font>
    <font>
      <b/>
      <sz val="11"/>
      <color theme="1"/>
      <name val="Calibri"/>
      <family val="2"/>
    </font>
    <font>
      <b/>
      <sz val="13"/>
      <color theme="1"/>
      <name val="Calibri"/>
      <family val="2"/>
    </font>
    <font>
      <b/>
      <u/>
      <sz val="16"/>
      <name val="Arial"/>
      <family val="2"/>
    </font>
    <font>
      <i/>
      <sz val="10"/>
      <color indexed="8"/>
      <name val="Arial"/>
      <family val="2"/>
    </font>
    <font>
      <u/>
      <sz val="11"/>
      <color theme="10"/>
      <name val="Calibri"/>
      <family val="2"/>
      <scheme val="minor"/>
    </font>
    <font>
      <b/>
      <sz val="22"/>
      <color theme="1"/>
      <name val="Calibri"/>
      <family val="2"/>
      <scheme val="minor"/>
    </font>
    <font>
      <b/>
      <sz val="14"/>
      <color theme="1"/>
      <name val="Calibri"/>
      <family val="2"/>
      <scheme val="minor"/>
    </font>
    <font>
      <sz val="12"/>
      <name val="Calibri"/>
      <family val="2"/>
      <scheme val="minor"/>
    </font>
    <font>
      <b/>
      <sz val="10"/>
      <color theme="0"/>
      <name val="Arial"/>
      <family val="2"/>
    </font>
    <font>
      <b/>
      <sz val="12"/>
      <color theme="1"/>
      <name val="Calibri"/>
      <family val="2"/>
    </font>
    <font>
      <sz val="11"/>
      <name val="Calibri"/>
      <family val="2"/>
      <scheme val="minor"/>
    </font>
    <font>
      <b/>
      <sz val="11"/>
      <name val="Calibri"/>
      <family val="2"/>
      <scheme val="minor"/>
    </font>
    <font>
      <b/>
      <i/>
      <sz val="11"/>
      <color theme="0"/>
      <name val="Calibri"/>
      <family val="2"/>
      <scheme val="minor"/>
    </font>
    <font>
      <sz val="11"/>
      <color rgb="FF9C0006"/>
      <name val="Calibri"/>
      <family val="2"/>
      <scheme val="minor"/>
    </font>
    <font>
      <sz val="11"/>
      <color rgb="FFFF0000"/>
      <name val="Calibri"/>
      <family val="2"/>
      <scheme val="minor"/>
    </font>
    <font>
      <b/>
      <i/>
      <sz val="11"/>
      <color rgb="FF000000"/>
      <name val="Calibri"/>
      <family val="2"/>
    </font>
    <font>
      <sz val="11"/>
      <color rgb="FF000000"/>
      <name val="Calibri"/>
      <family val="2"/>
    </font>
    <font>
      <sz val="8"/>
      <color theme="1"/>
      <name val="Calibri"/>
      <family val="2"/>
      <scheme val="minor"/>
    </font>
    <font>
      <sz val="11"/>
      <color rgb="FF002060"/>
      <name val="Calibri"/>
      <family val="2"/>
      <scheme val="minor"/>
    </font>
    <font>
      <b/>
      <sz val="11"/>
      <color rgb="FFC00000"/>
      <name val="Calibri"/>
      <family val="2"/>
      <scheme val="minor"/>
    </font>
    <font>
      <b/>
      <i/>
      <sz val="28"/>
      <color rgb="FFFF0000"/>
      <name val="Calibri"/>
      <family val="2"/>
      <scheme val="minor"/>
    </font>
    <font>
      <sz val="18"/>
      <color theme="1"/>
      <name val="Calibri"/>
      <family val="2"/>
      <scheme val="minor"/>
    </font>
    <font>
      <b/>
      <sz val="11"/>
      <color rgb="FFFF0000"/>
      <name val="Calibri"/>
      <family val="2"/>
    </font>
    <font>
      <sz val="8"/>
      <color rgb="FF000000"/>
      <name val="Microsoft Sans Serif"/>
      <family val="2"/>
    </font>
    <font>
      <b/>
      <sz val="16"/>
      <color rgb="FFC00000"/>
      <name val="Calibri"/>
      <family val="2"/>
      <scheme val="minor"/>
    </font>
    <font>
      <u/>
      <sz val="6"/>
      <color theme="10"/>
      <name val="Calibri"/>
      <family val="2"/>
      <scheme val="minor"/>
    </font>
    <font>
      <sz val="12"/>
      <color rgb="FFC00000"/>
      <name val="Calibri"/>
      <family val="2"/>
      <scheme val="minor"/>
    </font>
    <font>
      <i/>
      <sz val="9"/>
      <color theme="1"/>
      <name val="Calibri"/>
      <family val="2"/>
      <scheme val="minor"/>
    </font>
    <font>
      <sz val="11"/>
      <color indexed="8"/>
      <name val="Calibri"/>
      <family val="2"/>
    </font>
    <font>
      <sz val="11"/>
      <color rgb="FFC00000"/>
      <name val="Calibri"/>
      <family val="2"/>
      <scheme val="minor"/>
    </font>
    <font>
      <sz val="10"/>
      <color rgb="FF002060"/>
      <name val="Calibri"/>
      <family val="2"/>
    </font>
    <font>
      <sz val="10"/>
      <color rgb="FF000000"/>
      <name val="Calibri"/>
      <family val="2"/>
    </font>
    <font>
      <sz val="10"/>
      <color rgb="FFFFFFFF"/>
      <name val="Calibri"/>
      <family val="2"/>
    </font>
    <font>
      <b/>
      <sz val="18"/>
      <color theme="1"/>
      <name val="Calibri"/>
      <family val="2"/>
      <scheme val="minor"/>
    </font>
    <font>
      <b/>
      <sz val="16"/>
      <name val="Arial"/>
      <family val="2"/>
    </font>
  </fonts>
  <fills count="42">
    <fill>
      <patternFill patternType="none"/>
    </fill>
    <fill>
      <patternFill patternType="gray125"/>
    </fill>
    <fill>
      <patternFill patternType="solid">
        <fgColor theme="7"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8" tint="0.59999389629810485"/>
        <bgColor indexed="64"/>
      </patternFill>
    </fill>
    <fill>
      <patternFill patternType="solid">
        <fgColor theme="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0"/>
        <bgColor indexed="64"/>
      </patternFill>
    </fill>
    <fill>
      <patternFill patternType="solid">
        <fgColor theme="1" tint="4.9989318521683403E-2"/>
        <bgColor indexed="64"/>
      </patternFill>
    </fill>
    <fill>
      <patternFill patternType="solid">
        <fgColor theme="0" tint="-0.249977111117893"/>
        <bgColor indexed="64"/>
      </patternFill>
    </fill>
    <fill>
      <patternFill patternType="solid">
        <fgColor rgb="FFFF0000"/>
        <bgColor indexed="64"/>
      </patternFill>
    </fill>
    <fill>
      <patternFill patternType="solid">
        <fgColor theme="3" tint="0.39997558519241921"/>
        <bgColor indexed="64"/>
      </patternFill>
    </fill>
    <fill>
      <patternFill patternType="solid">
        <fgColor indexed="55"/>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BA8CDC"/>
        <bgColor indexed="64"/>
      </patternFill>
    </fill>
    <fill>
      <patternFill patternType="solid">
        <fgColor theme="7" tint="-0.249977111117893"/>
        <bgColor indexed="64"/>
      </patternFill>
    </fill>
    <fill>
      <patternFill patternType="solid">
        <fgColor rgb="FFFF7575"/>
        <bgColor indexed="64"/>
      </patternFill>
    </fill>
    <fill>
      <patternFill patternType="solid">
        <fgColor rgb="FFFFC7CE"/>
      </patternFill>
    </fill>
    <fill>
      <patternFill patternType="solid">
        <fgColor theme="2" tint="-0.249977111117893"/>
        <bgColor indexed="64"/>
      </patternFill>
    </fill>
    <fill>
      <patternFill patternType="solid">
        <fgColor rgb="FFFFFFFF"/>
        <bgColor indexed="64"/>
      </patternFill>
    </fill>
    <fill>
      <patternFill patternType="solid">
        <fgColor theme="9" tint="0.39997558519241921"/>
        <bgColor indexed="64"/>
      </patternFill>
    </fill>
    <fill>
      <patternFill patternType="solid">
        <fgColor rgb="FFFFC000"/>
        <bgColor indexed="64"/>
      </patternFill>
    </fill>
    <fill>
      <patternFill patternType="solid">
        <fgColor theme="1"/>
        <bgColor theme="1"/>
      </patternFill>
    </fill>
    <fill>
      <patternFill patternType="solid">
        <fgColor rgb="FF92D05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indexed="22"/>
      </patternFill>
    </fill>
    <fill>
      <patternFill patternType="solid">
        <fgColor rgb="FFC00000"/>
        <bgColor indexed="64"/>
      </patternFill>
    </fill>
    <fill>
      <patternFill patternType="solid">
        <fgColor indexed="22"/>
        <bgColor indexed="0"/>
      </patternFill>
    </fill>
    <fill>
      <patternFill patternType="solid">
        <fgColor theme="1" tint="0.499984740745262"/>
        <bgColor indexed="64"/>
      </patternFill>
    </fill>
    <fill>
      <patternFill patternType="solid">
        <fgColor rgb="FF0070C0"/>
        <bgColor indexed="64"/>
      </patternFill>
    </fill>
    <fill>
      <patternFill patternType="solid">
        <fgColor rgb="FF7030A0"/>
        <bgColor indexed="64"/>
      </patternFill>
    </fill>
    <fill>
      <patternFill patternType="solid">
        <fgColor rgb="FF000000"/>
        <bgColor indexed="64"/>
      </patternFill>
    </fill>
  </fills>
  <borders count="104">
    <border>
      <left/>
      <right/>
      <top/>
      <bottom/>
      <diagonal/>
    </border>
    <border>
      <left style="thin">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style="medium">
        <color indexed="64"/>
      </bottom>
      <diagonal/>
    </border>
    <border>
      <left style="thin">
        <color indexed="8"/>
      </left>
      <right style="medium">
        <color indexed="64"/>
      </right>
      <top/>
      <bottom style="medium">
        <color indexed="64"/>
      </bottom>
      <diagonal/>
    </border>
    <border>
      <left style="thin">
        <color indexed="64"/>
      </left>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indexed="64"/>
      </right>
      <top style="thin">
        <color indexed="64"/>
      </top>
      <bottom/>
      <diagonal/>
    </border>
    <border>
      <left style="thin">
        <color auto="1"/>
      </left>
      <right style="thin">
        <color auto="1"/>
      </right>
      <top style="thin">
        <color auto="1"/>
      </top>
      <bottom/>
      <diagonal/>
    </border>
    <border>
      <left style="thin">
        <color indexed="64"/>
      </left>
      <right style="medium">
        <color auto="1"/>
      </right>
      <top/>
      <bottom/>
      <diagonal/>
    </border>
    <border>
      <left style="medium">
        <color indexed="64"/>
      </left>
      <right/>
      <top style="double">
        <color indexed="64"/>
      </top>
      <bottom style="thick">
        <color indexed="64"/>
      </bottom>
      <diagonal/>
    </border>
    <border>
      <left/>
      <right style="medium">
        <color indexed="64"/>
      </right>
      <top style="double">
        <color indexed="64"/>
      </top>
      <bottom style="thick">
        <color indexed="64"/>
      </bottom>
      <diagonal/>
    </border>
    <border>
      <left style="thin">
        <color indexed="64"/>
      </left>
      <right style="thin">
        <color indexed="64"/>
      </right>
      <top style="double">
        <color indexed="64"/>
      </top>
      <bottom style="thick">
        <color indexed="64"/>
      </bottom>
      <diagonal/>
    </border>
    <border>
      <left style="thin">
        <color indexed="64"/>
      </left>
      <right style="medium">
        <color auto="1"/>
      </right>
      <top style="double">
        <color indexed="64"/>
      </top>
      <bottom style="thick">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auto="1"/>
      </top>
      <bottom/>
      <diagonal/>
    </border>
    <border>
      <left/>
      <right style="thin">
        <color indexed="64"/>
      </right>
      <top style="thin">
        <color indexed="64"/>
      </top>
      <bottom/>
      <diagonal/>
    </border>
    <border>
      <left style="thin">
        <color auto="1"/>
      </left>
      <right/>
      <top style="thin">
        <color auto="1"/>
      </top>
      <bottom/>
      <diagonal/>
    </border>
    <border>
      <left style="medium">
        <color indexed="64"/>
      </left>
      <right style="thin">
        <color indexed="64"/>
      </right>
      <top style="thin">
        <color auto="1"/>
      </top>
      <bottom/>
      <diagonal/>
    </border>
    <border>
      <left style="medium">
        <color auto="1"/>
      </left>
      <right style="medium">
        <color auto="1"/>
      </right>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indexed="8"/>
      </left>
      <right style="medium">
        <color indexed="64"/>
      </right>
      <top style="thin">
        <color indexed="8"/>
      </top>
      <bottom/>
      <diagonal/>
    </border>
    <border>
      <left style="thin">
        <color indexed="64"/>
      </left>
      <right/>
      <top style="thin">
        <color indexed="64"/>
      </top>
      <bottom style="thin">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8"/>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s>
  <cellStyleXfs count="39">
    <xf numFmtId="0" fontId="0" fillId="0" borderId="0"/>
    <xf numFmtId="165" fontId="2" fillId="0" borderId="0" applyFont="0" applyFill="0" applyBorder="0" applyAlignment="0" applyProtection="0"/>
    <xf numFmtId="44" fontId="2" fillId="0" borderId="0" applyFont="0" applyFill="0" applyBorder="0" applyAlignment="0" applyProtection="0"/>
    <xf numFmtId="0" fontId="8" fillId="0" borderId="0"/>
    <xf numFmtId="0" fontId="9" fillId="0" borderId="0"/>
    <xf numFmtId="44" fontId="8" fillId="0" borderId="0" applyFont="0" applyFill="0" applyBorder="0" applyAlignment="0" applyProtection="0"/>
    <xf numFmtId="0" fontId="2" fillId="0" borderId="0"/>
    <xf numFmtId="43" fontId="8" fillId="0" borderId="0" applyFont="0" applyFill="0" applyBorder="0" applyAlignment="0" applyProtection="0"/>
    <xf numFmtId="9" fontId="8"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8" fillId="0" borderId="0"/>
    <xf numFmtId="9" fontId="8" fillId="0" borderId="0" applyFont="0" applyFill="0" applyBorder="0" applyAlignment="0" applyProtection="0"/>
    <xf numFmtId="165" fontId="2" fillId="0" borderId="0" applyFont="0" applyFill="0" applyBorder="0" applyAlignment="0" applyProtection="0"/>
    <xf numFmtId="0" fontId="17" fillId="0" borderId="0"/>
    <xf numFmtId="43" fontId="17" fillId="0" borderId="0" applyFont="0" applyFill="0" applyBorder="0" applyAlignment="0" applyProtection="0"/>
    <xf numFmtId="44" fontId="17" fillId="0" borderId="0" applyFont="0" applyFill="0" applyBorder="0" applyAlignment="0" applyProtection="0"/>
    <xf numFmtId="0" fontId="13" fillId="0" borderId="0"/>
    <xf numFmtId="172" fontId="2" fillId="0" borderId="0" applyFont="0" applyFill="0" applyBorder="0" applyAlignment="0" applyProtection="0"/>
    <xf numFmtId="0" fontId="18" fillId="0" borderId="0"/>
    <xf numFmtId="44" fontId="18" fillId="0" borderId="0" applyFont="0" applyFill="0" applyBorder="0" applyAlignment="0" applyProtection="0"/>
    <xf numFmtId="43" fontId="2" fillId="0" borderId="0" applyFont="0" applyFill="0" applyBorder="0" applyAlignment="0" applyProtection="0"/>
    <xf numFmtId="0" fontId="2" fillId="0" borderId="0"/>
    <xf numFmtId="166" fontId="2" fillId="0" borderId="0" applyFont="0" applyFill="0" applyBorder="0" applyAlignment="0" applyProtection="0"/>
    <xf numFmtId="173" fontId="2" fillId="0" borderId="0" applyFont="0" applyFill="0" applyBorder="0" applyAlignment="0" applyProtection="0"/>
    <xf numFmtId="0" fontId="21" fillId="0" borderId="0"/>
    <xf numFmtId="0" fontId="21" fillId="0" borderId="0"/>
    <xf numFmtId="44" fontId="21" fillId="0" borderId="0" applyFont="0" applyFill="0" applyBorder="0" applyAlignment="0" applyProtection="0"/>
    <xf numFmtId="9" fontId="17" fillId="0" borderId="0" applyFont="0" applyFill="0" applyBorder="0" applyAlignment="0" applyProtection="0"/>
    <xf numFmtId="0" fontId="30" fillId="0" borderId="0"/>
    <xf numFmtId="0" fontId="8" fillId="0" borderId="0"/>
    <xf numFmtId="38" fontId="43" fillId="0" borderId="0" applyFont="0" applyFill="0" applyBorder="0" applyAlignment="0" applyProtection="0"/>
    <xf numFmtId="0" fontId="8" fillId="0" borderId="0"/>
    <xf numFmtId="0" fontId="8" fillId="0" borderId="0"/>
    <xf numFmtId="0" fontId="1" fillId="0" borderId="0"/>
    <xf numFmtId="0" fontId="57" fillId="0" borderId="0" applyNumberFormat="0" applyFill="0" applyBorder="0" applyAlignment="0" applyProtection="0"/>
    <xf numFmtId="0" fontId="66" fillId="26" borderId="0" applyNumberFormat="0" applyBorder="0" applyAlignment="0" applyProtection="0"/>
    <xf numFmtId="0" fontId="49" fillId="0" borderId="0"/>
  </cellStyleXfs>
  <cellXfs count="800">
    <xf numFmtId="0" fontId="0" fillId="0" borderId="0" xfId="0"/>
    <xf numFmtId="0" fontId="0" fillId="0" borderId="0" xfId="0" applyAlignment="1">
      <alignment vertical="center"/>
    </xf>
    <xf numFmtId="0" fontId="0" fillId="0" borderId="0" xfId="0" applyAlignment="1">
      <alignment horizontal="center" vertical="center"/>
    </xf>
    <xf numFmtId="165" fontId="0" fillId="0" borderId="0" xfId="1" applyFont="1"/>
    <xf numFmtId="44" fontId="0" fillId="0" borderId="0" xfId="0" applyNumberFormat="1"/>
    <xf numFmtId="0" fontId="6" fillId="0" borderId="0" xfId="0" applyFont="1"/>
    <xf numFmtId="0" fontId="6" fillId="4" borderId="0" xfId="0" applyFont="1" applyFill="1"/>
    <xf numFmtId="0" fontId="6" fillId="5" borderId="0" xfId="0" applyFont="1" applyFill="1"/>
    <xf numFmtId="0" fontId="5" fillId="0" borderId="0" xfId="0" quotePrefix="1" applyFont="1" applyAlignment="1">
      <alignment horizontal="right"/>
    </xf>
    <xf numFmtId="44" fontId="0" fillId="0" borderId="0" xfId="2" applyFont="1"/>
    <xf numFmtId="0" fontId="3" fillId="0" borderId="0" xfId="0" applyFont="1"/>
    <xf numFmtId="169" fontId="0" fillId="0" borderId="0" xfId="0" applyNumberFormat="1"/>
    <xf numFmtId="0" fontId="7" fillId="0" borderId="0" xfId="0" applyFont="1"/>
    <xf numFmtId="0" fontId="0" fillId="0" borderId="0" xfId="0" applyAlignment="1">
      <alignment wrapText="1"/>
    </xf>
    <xf numFmtId="0" fontId="0" fillId="0" borderId="18" xfId="0" applyBorder="1"/>
    <xf numFmtId="0" fontId="0" fillId="0" borderId="1" xfId="0" applyBorder="1"/>
    <xf numFmtId="0" fontId="0" fillId="0" borderId="24" xfId="0" applyBorder="1"/>
    <xf numFmtId="0" fontId="3" fillId="7" borderId="15" xfId="0" applyFont="1" applyFill="1" applyBorder="1"/>
    <xf numFmtId="17" fontId="3" fillId="7" borderId="16" xfId="0" applyNumberFormat="1" applyFont="1" applyFill="1" applyBorder="1"/>
    <xf numFmtId="17" fontId="3" fillId="7" borderId="25" xfId="0" applyNumberFormat="1" applyFont="1" applyFill="1" applyBorder="1"/>
    <xf numFmtId="0" fontId="0" fillId="10" borderId="13" xfId="0" applyFill="1" applyBorder="1"/>
    <xf numFmtId="15" fontId="7" fillId="0" borderId="0" xfId="0" applyNumberFormat="1" applyFont="1" applyAlignment="1">
      <alignment horizontal="center" vertical="center"/>
    </xf>
    <xf numFmtId="1" fontId="0" fillId="0" borderId="0" xfId="0" applyNumberFormat="1" applyAlignment="1">
      <alignment horizontal="center" vertical="center"/>
    </xf>
    <xf numFmtId="0" fontId="0" fillId="0" borderId="19" xfId="0" applyBorder="1"/>
    <xf numFmtId="0" fontId="0" fillId="0" borderId="30" xfId="0" applyBorder="1"/>
    <xf numFmtId="0" fontId="12" fillId="0" borderId="9" xfId="12" applyFont="1" applyBorder="1"/>
    <xf numFmtId="9" fontId="0" fillId="0" borderId="0" xfId="11" applyFont="1"/>
    <xf numFmtId="0" fontId="0" fillId="0" borderId="0" xfId="0" applyAlignment="1">
      <alignment horizontal="left"/>
    </xf>
    <xf numFmtId="0" fontId="15" fillId="0" borderId="0" xfId="0" applyFont="1" applyAlignment="1">
      <alignment horizontal="right"/>
    </xf>
    <xf numFmtId="0" fontId="7" fillId="0" borderId="0" xfId="0" applyFont="1" applyAlignment="1">
      <alignment horizontal="center" vertical="center"/>
    </xf>
    <xf numFmtId="168" fontId="0" fillId="0" borderId="0" xfId="0" applyNumberFormat="1"/>
    <xf numFmtId="1" fontId="0" fillId="0" borderId="0" xfId="0" applyNumberFormat="1" applyAlignment="1">
      <alignment horizontal="center" vertical="center" wrapText="1"/>
    </xf>
    <xf numFmtId="0" fontId="7" fillId="0" borderId="0" xfId="0" applyFont="1" applyAlignment="1">
      <alignment horizontal="center" vertical="center" wrapText="1"/>
    </xf>
    <xf numFmtId="168" fontId="7" fillId="0" borderId="0" xfId="1" applyNumberFormat="1" applyFont="1" applyAlignment="1">
      <alignment horizontal="center" vertical="center" wrapText="1"/>
    </xf>
    <xf numFmtId="0" fontId="7" fillId="0" borderId="0" xfId="0" applyFont="1" applyAlignment="1">
      <alignment vertical="center"/>
    </xf>
    <xf numFmtId="0" fontId="7" fillId="0" borderId="0" xfId="0" applyFont="1" applyAlignment="1">
      <alignment vertical="center" wrapText="1"/>
    </xf>
    <xf numFmtId="0" fontId="7"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wrapText="1"/>
    </xf>
    <xf numFmtId="168" fontId="0" fillId="0" borderId="19" xfId="0" applyNumberFormat="1" applyBorder="1"/>
    <xf numFmtId="167" fontId="3" fillId="10" borderId="14" xfId="0" applyNumberFormat="1" applyFont="1" applyFill="1" applyBorder="1"/>
    <xf numFmtId="0" fontId="7" fillId="0" borderId="3" xfId="0" applyFont="1" applyBorder="1" applyAlignment="1">
      <alignment vertical="center" wrapText="1"/>
    </xf>
    <xf numFmtId="0" fontId="7" fillId="7" borderId="29" xfId="0" applyFont="1" applyFill="1" applyBorder="1" applyAlignment="1">
      <alignment horizontal="center" vertical="center"/>
    </xf>
    <xf numFmtId="0" fontId="7" fillId="7" borderId="33" xfId="0" applyFont="1" applyFill="1" applyBorder="1" applyAlignment="1">
      <alignment horizontal="center" vertical="center"/>
    </xf>
    <xf numFmtId="170" fontId="12" fillId="0" borderId="9" xfId="12" applyNumberFormat="1" applyFont="1" applyBorder="1"/>
    <xf numFmtId="0" fontId="11" fillId="11" borderId="21" xfId="12" applyFont="1" applyFill="1" applyBorder="1" applyAlignment="1">
      <alignment horizontal="center"/>
    </xf>
    <xf numFmtId="2" fontId="0" fillId="0" borderId="0" xfId="0" applyNumberFormat="1"/>
    <xf numFmtId="0" fontId="0" fillId="13" borderId="0" xfId="0" applyFill="1"/>
    <xf numFmtId="15" fontId="7" fillId="0" borderId="0" xfId="0" applyNumberFormat="1" applyFont="1" applyAlignment="1">
      <alignment vertical="center"/>
    </xf>
    <xf numFmtId="1" fontId="0" fillId="0" borderId="0" xfId="0" applyNumberFormat="1" applyAlignment="1">
      <alignment vertical="center"/>
    </xf>
    <xf numFmtId="0" fontId="0" fillId="0" borderId="0" xfId="0" applyAlignment="1">
      <alignment horizontal="right" vertical="center"/>
    </xf>
    <xf numFmtId="168" fontId="3" fillId="0" borderId="0" xfId="0" applyNumberFormat="1" applyFont="1"/>
    <xf numFmtId="43" fontId="7" fillId="0" borderId="0" xfId="10" applyFont="1" applyFill="1" applyBorder="1" applyAlignment="1">
      <alignment horizontal="center" vertical="center"/>
    </xf>
    <xf numFmtId="0" fontId="0" fillId="0" borderId="0" xfId="0" applyAlignment="1">
      <alignment vertical="center" wrapText="1"/>
    </xf>
    <xf numFmtId="167" fontId="3" fillId="0" borderId="0" xfId="0" applyNumberFormat="1" applyFont="1" applyAlignment="1">
      <alignment vertical="center"/>
    </xf>
    <xf numFmtId="0" fontId="16" fillId="12" borderId="9" xfId="0" applyFont="1" applyFill="1" applyBorder="1" applyAlignment="1">
      <alignment horizontal="centerContinuous" vertical="center"/>
    </xf>
    <xf numFmtId="0" fontId="16" fillId="12" borderId="8" xfId="0" applyFont="1" applyFill="1" applyBorder="1" applyAlignment="1">
      <alignment horizontal="centerContinuous" vertical="center"/>
    </xf>
    <xf numFmtId="0" fontId="3" fillId="6" borderId="32" xfId="0" applyFont="1" applyFill="1" applyBorder="1"/>
    <xf numFmtId="0" fontId="0" fillId="6" borderId="0" xfId="0" applyFill="1"/>
    <xf numFmtId="15" fontId="0" fillId="6" borderId="0" xfId="0" applyNumberFormat="1" applyFill="1"/>
    <xf numFmtId="15" fontId="0" fillId="6" borderId="19" xfId="0" applyNumberFormat="1" applyFill="1" applyBorder="1"/>
    <xf numFmtId="0" fontId="7" fillId="0" borderId="35" xfId="0" applyFont="1" applyBorder="1" applyAlignment="1">
      <alignment vertical="center" wrapText="1"/>
    </xf>
    <xf numFmtId="0" fontId="0" fillId="0" borderId="16" xfId="0" applyBorder="1"/>
    <xf numFmtId="0" fontId="0" fillId="0" borderId="25" xfId="0" applyBorder="1"/>
    <xf numFmtId="0" fontId="3" fillId="0" borderId="0" xfId="0" applyFont="1" applyAlignment="1">
      <alignment horizontal="left" vertical="center"/>
    </xf>
    <xf numFmtId="0" fontId="8" fillId="0" borderId="0" xfId="3"/>
    <xf numFmtId="0" fontId="6" fillId="14" borderId="0" xfId="0" applyFont="1" applyFill="1"/>
    <xf numFmtId="0" fontId="3" fillId="14" borderId="0" xfId="0" applyFont="1" applyFill="1"/>
    <xf numFmtId="44" fontId="0" fillId="14" borderId="0" xfId="0" applyNumberFormat="1" applyFill="1"/>
    <xf numFmtId="0" fontId="0" fillId="14" borderId="0" xfId="0" applyFill="1"/>
    <xf numFmtId="0" fontId="20" fillId="0" borderId="12" xfId="0" applyFont="1" applyBorder="1"/>
    <xf numFmtId="0" fontId="7" fillId="0" borderId="32" xfId="0" applyFont="1" applyBorder="1" applyAlignment="1">
      <alignment horizontal="center" vertical="center" wrapText="1"/>
    </xf>
    <xf numFmtId="0" fontId="0" fillId="13" borderId="9" xfId="0" applyFill="1" applyBorder="1" applyAlignment="1">
      <alignment horizontal="center" vertical="center"/>
    </xf>
    <xf numFmtId="2" fontId="0" fillId="13" borderId="10" xfId="0" applyNumberFormat="1" applyFill="1" applyBorder="1" applyAlignment="1">
      <alignment horizontal="center" vertical="center"/>
    </xf>
    <xf numFmtId="167" fontId="0" fillId="13" borderId="0" xfId="9" applyNumberFormat="1" applyFont="1" applyFill="1"/>
    <xf numFmtId="0" fontId="27" fillId="0" borderId="0" xfId="0" applyFont="1" applyAlignment="1">
      <alignment horizontal="left" vertical="top" wrapText="1"/>
    </xf>
    <xf numFmtId="0" fontId="0" fillId="13" borderId="1" xfId="0" applyFill="1" applyBorder="1"/>
    <xf numFmtId="167" fontId="0" fillId="13" borderId="24" xfId="9" applyNumberFormat="1" applyFont="1" applyFill="1" applyBorder="1"/>
    <xf numFmtId="44" fontId="0" fillId="13" borderId="0" xfId="9" applyFont="1" applyFill="1"/>
    <xf numFmtId="44" fontId="0" fillId="13" borderId="0" xfId="0" applyNumberFormat="1" applyFill="1"/>
    <xf numFmtId="44" fontId="23" fillId="13" borderId="0" xfId="0" applyNumberFormat="1" applyFont="1" applyFill="1"/>
    <xf numFmtId="14" fontId="0" fillId="0" borderId="0" xfId="2" applyNumberFormat="1" applyFont="1" applyFill="1" applyBorder="1"/>
    <xf numFmtId="14" fontId="0" fillId="0" borderId="0" xfId="2" applyNumberFormat="1" applyFont="1" applyBorder="1"/>
    <xf numFmtId="174" fontId="0" fillId="0" borderId="0" xfId="10" applyNumberFormat="1" applyFont="1" applyBorder="1"/>
    <xf numFmtId="174" fontId="0" fillId="0" borderId="0" xfId="10" applyNumberFormat="1" applyFont="1" applyFill="1" applyBorder="1"/>
    <xf numFmtId="0" fontId="29" fillId="0" borderId="0" xfId="3" applyFont="1"/>
    <xf numFmtId="0" fontId="0" fillId="0" borderId="15" xfId="0" applyBorder="1" applyAlignment="1">
      <alignment horizontal="center"/>
    </xf>
    <xf numFmtId="0" fontId="0" fillId="0" borderId="5" xfId="0" applyBorder="1" applyAlignment="1">
      <alignment horizontal="center"/>
    </xf>
    <xf numFmtId="0" fontId="3" fillId="0" borderId="4" xfId="0" applyFont="1" applyBorder="1" applyAlignment="1">
      <alignment horizontal="center"/>
    </xf>
    <xf numFmtId="0" fontId="0" fillId="0" borderId="4" xfId="0" applyBorder="1" applyAlignment="1">
      <alignment horizontal="center"/>
    </xf>
    <xf numFmtId="0" fontId="0" fillId="0" borderId="41" xfId="0" applyBorder="1" applyAlignment="1">
      <alignment horizontal="center"/>
    </xf>
    <xf numFmtId="0" fontId="0" fillId="0" borderId="25" xfId="0" applyBorder="1" applyAlignment="1">
      <alignment horizontal="center"/>
    </xf>
    <xf numFmtId="15" fontId="3" fillId="0" borderId="15" xfId="0" applyNumberFormat="1" applyFont="1" applyBorder="1" applyAlignment="1">
      <alignment textRotation="90"/>
    </xf>
    <xf numFmtId="15" fontId="3" fillId="0" borderId="3" xfId="0" applyNumberFormat="1" applyFont="1" applyBorder="1" applyAlignment="1">
      <alignment textRotation="90"/>
    </xf>
    <xf numFmtId="15" fontId="3" fillId="0" borderId="25" xfId="0" applyNumberFormat="1" applyFont="1" applyBorder="1" applyAlignment="1">
      <alignment textRotation="90"/>
    </xf>
    <xf numFmtId="0" fontId="0" fillId="0" borderId="3" xfId="0" applyBorder="1" applyAlignment="1">
      <alignment horizontal="center"/>
    </xf>
    <xf numFmtId="0" fontId="0" fillId="0" borderId="42" xfId="0" applyBorder="1" applyAlignment="1">
      <alignment horizontal="center"/>
    </xf>
    <xf numFmtId="0" fontId="0" fillId="0" borderId="43" xfId="0" applyBorder="1" applyAlignment="1">
      <alignment horizontal="center"/>
    </xf>
    <xf numFmtId="0" fontId="0" fillId="0" borderId="2" xfId="0" applyBorder="1" applyAlignment="1">
      <alignment horizontal="center"/>
    </xf>
    <xf numFmtId="0" fontId="0" fillId="0" borderId="0" xfId="0" applyAlignment="1">
      <alignment horizontal="center"/>
    </xf>
    <xf numFmtId="0" fontId="3" fillId="0" borderId="0" xfId="0" applyFont="1" applyAlignment="1">
      <alignment horizontal="center" vertical="center"/>
    </xf>
    <xf numFmtId="168" fontId="0" fillId="0" borderId="0" xfId="1" applyNumberFormat="1" applyFont="1" applyAlignment="1">
      <alignment horizontal="center" vertical="center"/>
    </xf>
    <xf numFmtId="0" fontId="3" fillId="0" borderId="9" xfId="0" applyFont="1" applyBorder="1" applyAlignment="1">
      <alignment horizontal="center" vertical="center"/>
    </xf>
    <xf numFmtId="44" fontId="3" fillId="0" borderId="10" xfId="0" applyNumberFormat="1" applyFont="1" applyBorder="1" applyAlignment="1">
      <alignment horizontal="center" vertical="center"/>
    </xf>
    <xf numFmtId="0" fontId="2" fillId="0" borderId="0" xfId="23"/>
    <xf numFmtId="0" fontId="7" fillId="0" borderId="5" xfId="23" applyFont="1" applyBorder="1" applyAlignment="1">
      <alignment vertical="center" wrapText="1"/>
    </xf>
    <xf numFmtId="0" fontId="7" fillId="0" borderId="4" xfId="23" applyFont="1" applyBorder="1" applyAlignment="1">
      <alignment vertical="center" wrapText="1"/>
    </xf>
    <xf numFmtId="0" fontId="7" fillId="0" borderId="41" xfId="23" applyFont="1" applyBorder="1" applyAlignment="1">
      <alignment vertical="center" wrapText="1"/>
    </xf>
    <xf numFmtId="0" fontId="0" fillId="0" borderId="3" xfId="23" applyFont="1" applyBorder="1"/>
    <xf numFmtId="0" fontId="0" fillId="0" borderId="42" xfId="23" applyFont="1" applyBorder="1"/>
    <xf numFmtId="0" fontId="2" fillId="0" borderId="43" xfId="23" applyBorder="1" applyAlignment="1">
      <alignment horizontal="center"/>
    </xf>
    <xf numFmtId="0" fontId="2" fillId="0" borderId="0" xfId="23" applyAlignment="1">
      <alignment wrapText="1"/>
    </xf>
    <xf numFmtId="0" fontId="0" fillId="0" borderId="0" xfId="23" applyFont="1" applyAlignment="1">
      <alignment wrapText="1"/>
    </xf>
    <xf numFmtId="0" fontId="30" fillId="0" borderId="0" xfId="30"/>
    <xf numFmtId="0" fontId="30" fillId="0" borderId="0" xfId="30" applyAlignment="1">
      <alignment horizontal="left" wrapText="1"/>
    </xf>
    <xf numFmtId="0" fontId="31" fillId="0" borderId="0" xfId="30" applyFont="1"/>
    <xf numFmtId="0" fontId="8" fillId="0" borderId="0" xfId="30" applyFont="1"/>
    <xf numFmtId="38" fontId="32" fillId="0" borderId="0" xfId="30" applyNumberFormat="1" applyFont="1" applyAlignment="1">
      <alignment horizontal="centerContinuous"/>
    </xf>
    <xf numFmtId="0" fontId="24" fillId="0" borderId="0" xfId="30" applyFont="1" applyAlignment="1">
      <alignment horizontal="centerContinuous"/>
    </xf>
    <xf numFmtId="0" fontId="30" fillId="18" borderId="0" xfId="30" applyFill="1"/>
    <xf numFmtId="0" fontId="24" fillId="0" borderId="0" xfId="30" applyFont="1"/>
    <xf numFmtId="0" fontId="8" fillId="0" borderId="0" xfId="30" applyFont="1" applyAlignment="1">
      <alignment horizontal="left"/>
    </xf>
    <xf numFmtId="38" fontId="33" fillId="0" borderId="0" xfId="30" quotePrefix="1" applyNumberFormat="1" applyFont="1" applyAlignment="1">
      <alignment horizontal="left"/>
    </xf>
    <xf numFmtId="38" fontId="33" fillId="0" borderId="0" xfId="30" quotePrefix="1" applyNumberFormat="1" applyFont="1" applyAlignment="1">
      <alignment horizontal="right"/>
    </xf>
    <xf numFmtId="38" fontId="34" fillId="0" borderId="0" xfId="30" applyNumberFormat="1" applyFont="1" applyAlignment="1">
      <alignment horizontal="center"/>
    </xf>
    <xf numFmtId="0" fontId="30" fillId="18" borderId="0" xfId="30" applyFill="1" applyAlignment="1">
      <alignment horizontal="center"/>
    </xf>
    <xf numFmtId="0" fontId="30" fillId="18" borderId="0" xfId="30" applyFill="1" applyAlignment="1">
      <alignment horizontal="left" wrapText="1"/>
    </xf>
    <xf numFmtId="0" fontId="30" fillId="0" borderId="0" xfId="30" applyAlignment="1">
      <alignment horizontal="center"/>
    </xf>
    <xf numFmtId="0" fontId="8" fillId="0" borderId="0" xfId="30" applyFont="1" applyAlignment="1">
      <alignment horizontal="center"/>
    </xf>
    <xf numFmtId="0" fontId="35" fillId="0" borderId="0" xfId="30" applyFont="1"/>
    <xf numFmtId="38" fontId="8" fillId="0" borderId="0" xfId="30" applyNumberFormat="1" applyFont="1"/>
    <xf numFmtId="38" fontId="36" fillId="0" borderId="0" xfId="30" applyNumberFormat="1" applyFont="1" applyAlignment="1">
      <alignment horizontal="center"/>
    </xf>
    <xf numFmtId="38" fontId="35" fillId="0" borderId="0" xfId="30" applyNumberFormat="1" applyFont="1"/>
    <xf numFmtId="0" fontId="24" fillId="0" borderId="0" xfId="30" applyFont="1" applyAlignment="1">
      <alignment horizontal="left"/>
    </xf>
    <xf numFmtId="38" fontId="30" fillId="0" borderId="0" xfId="30" quotePrefix="1" applyNumberFormat="1" applyAlignment="1">
      <alignment horizontal="center"/>
    </xf>
    <xf numFmtId="175" fontId="37" fillId="0" borderId="0" xfId="30" applyNumberFormat="1" applyFont="1"/>
    <xf numFmtId="175" fontId="37" fillId="0" borderId="0" xfId="30" applyNumberFormat="1" applyFont="1" applyAlignment="1">
      <alignment horizontal="left" wrapText="1"/>
    </xf>
    <xf numFmtId="0" fontId="8" fillId="0" borderId="0" xfId="30" applyFont="1" applyAlignment="1">
      <alignment horizontal="left" indent="1"/>
    </xf>
    <xf numFmtId="38" fontId="33" fillId="4" borderId="0" xfId="30" quotePrefix="1" applyNumberFormat="1" applyFont="1" applyFill="1" applyAlignment="1">
      <alignment horizontal="right"/>
    </xf>
    <xf numFmtId="9" fontId="33" fillId="0" borderId="0" xfId="30" applyNumberFormat="1" applyFont="1"/>
    <xf numFmtId="9" fontId="38" fillId="0" borderId="0" xfId="30" applyNumberFormat="1" applyFont="1"/>
    <xf numFmtId="0" fontId="39" fillId="0" borderId="0" xfId="30" applyFont="1"/>
    <xf numFmtId="38" fontId="30" fillId="0" borderId="0" xfId="30" applyNumberFormat="1"/>
    <xf numFmtId="175" fontId="30" fillId="0" borderId="0" xfId="30" applyNumberFormat="1"/>
    <xf numFmtId="175" fontId="30" fillId="0" borderId="0" xfId="30" applyNumberFormat="1" applyAlignment="1">
      <alignment horizontal="left" wrapText="1"/>
    </xf>
    <xf numFmtId="0" fontId="40" fillId="0" borderId="0" xfId="30" applyFont="1" applyAlignment="1">
      <alignment horizontal="center"/>
    </xf>
    <xf numFmtId="8" fontId="8" fillId="0" borderId="0" xfId="30" applyNumberFormat="1" applyFont="1"/>
    <xf numFmtId="175" fontId="41" fillId="0" borderId="0" xfId="30" applyNumberFormat="1" applyFont="1" applyAlignment="1">
      <alignment horizontal="left" wrapText="1"/>
    </xf>
    <xf numFmtId="38" fontId="33" fillId="0" borderId="0" xfId="30" quotePrefix="1" applyNumberFormat="1" applyFont="1" applyAlignment="1">
      <alignment horizontal="center"/>
    </xf>
    <xf numFmtId="38" fontId="42" fillId="0" borderId="0" xfId="30" quotePrefix="1" applyNumberFormat="1" applyFont="1" applyAlignment="1">
      <alignment horizontal="right"/>
    </xf>
    <xf numFmtId="38" fontId="33" fillId="0" borderId="0" xfId="30" quotePrefix="1" applyNumberFormat="1" applyFont="1"/>
    <xf numFmtId="38" fontId="38" fillId="0" borderId="0" xfId="30" quotePrefix="1" applyNumberFormat="1" applyFont="1"/>
    <xf numFmtId="38" fontId="42" fillId="0" borderId="0" xfId="30" quotePrefix="1" applyNumberFormat="1" applyFont="1"/>
    <xf numFmtId="38" fontId="36" fillId="0" borderId="0" xfId="30" applyNumberFormat="1" applyFont="1" applyAlignment="1">
      <alignment horizontal="right"/>
    </xf>
    <xf numFmtId="0" fontId="30" fillId="0" borderId="0" xfId="30" applyAlignment="1">
      <alignment horizontal="left" indent="1"/>
    </xf>
    <xf numFmtId="0" fontId="37" fillId="0" borderId="0" xfId="30" applyFont="1"/>
    <xf numFmtId="38" fontId="33" fillId="4" borderId="0" xfId="30" quotePrefix="1" applyNumberFormat="1" applyFont="1" applyFill="1" applyAlignment="1" applyProtection="1">
      <alignment horizontal="right"/>
      <protection locked="0"/>
    </xf>
    <xf numFmtId="0" fontId="8" fillId="0" borderId="0" xfId="31" applyAlignment="1">
      <alignment horizontal="center"/>
    </xf>
    <xf numFmtId="38" fontId="35" fillId="0" borderId="0" xfId="30" applyNumberFormat="1" applyFont="1" applyAlignment="1">
      <alignment horizontal="right"/>
    </xf>
    <xf numFmtId="8" fontId="33" fillId="0" borderId="0" xfId="31" applyNumberFormat="1" applyFont="1" applyAlignment="1">
      <alignment horizontal="center"/>
    </xf>
    <xf numFmtId="0" fontId="8" fillId="0" borderId="0" xfId="31"/>
    <xf numFmtId="9" fontId="8" fillId="0" borderId="0" xfId="31" applyNumberFormat="1" applyAlignment="1">
      <alignment horizontal="left"/>
    </xf>
    <xf numFmtId="38" fontId="35" fillId="0" borderId="0" xfId="32" quotePrefix="1" applyFont="1" applyFill="1" applyProtection="1"/>
    <xf numFmtId="9" fontId="40" fillId="0" borderId="0" xfId="30" applyNumberFormat="1" applyFont="1" applyAlignment="1">
      <alignment horizontal="center" vertical="center"/>
    </xf>
    <xf numFmtId="9" fontId="8" fillId="0" borderId="0" xfId="30" applyNumberFormat="1" applyFont="1" applyAlignment="1">
      <alignment horizontal="center" vertical="center"/>
    </xf>
    <xf numFmtId="38" fontId="33" fillId="0" borderId="0" xfId="31" applyNumberFormat="1" applyFont="1" applyAlignment="1">
      <alignment horizontal="center"/>
    </xf>
    <xf numFmtId="175" fontId="38" fillId="0" borderId="0" xfId="31" applyNumberFormat="1" applyFont="1" applyAlignment="1">
      <alignment horizontal="center"/>
    </xf>
    <xf numFmtId="38" fontId="42" fillId="0" borderId="0" xfId="31" applyNumberFormat="1" applyFont="1" applyAlignment="1">
      <alignment horizontal="center"/>
    </xf>
    <xf numFmtId="175" fontId="42" fillId="0" borderId="0" xfId="31" applyNumberFormat="1" applyFont="1" applyAlignment="1">
      <alignment horizontal="center"/>
    </xf>
    <xf numFmtId="175" fontId="8" fillId="0" borderId="0" xfId="31" applyNumberFormat="1" applyAlignment="1">
      <alignment horizontal="center"/>
    </xf>
    <xf numFmtId="38" fontId="8" fillId="0" borderId="0" xfId="31" applyNumberFormat="1" applyAlignment="1">
      <alignment horizontal="center"/>
    </xf>
    <xf numFmtId="0" fontId="8" fillId="0" borderId="0" xfId="30" applyFont="1" applyAlignment="1">
      <alignment horizontal="left" indent="2"/>
    </xf>
    <xf numFmtId="38" fontId="8" fillId="0" borderId="0" xfId="30" quotePrefix="1" applyNumberFormat="1" applyFont="1"/>
    <xf numFmtId="175" fontId="8" fillId="0" borderId="0" xfId="30" applyNumberFormat="1" applyFont="1"/>
    <xf numFmtId="175" fontId="8" fillId="0" borderId="0" xfId="30" applyNumberFormat="1" applyFont="1" applyAlignment="1">
      <alignment horizontal="left" wrapText="1"/>
    </xf>
    <xf numFmtId="0" fontId="24" fillId="0" borderId="0" xfId="30" applyFont="1" applyAlignment="1">
      <alignment horizontal="left" indent="1"/>
    </xf>
    <xf numFmtId="38" fontId="44" fillId="0" borderId="0" xfId="30" quotePrefix="1" applyNumberFormat="1" applyFont="1"/>
    <xf numFmtId="38" fontId="42" fillId="0" borderId="0" xfId="30" applyNumberFormat="1" applyFont="1"/>
    <xf numFmtId="38" fontId="42" fillId="0" borderId="0" xfId="30" quotePrefix="1" applyNumberFormat="1" applyFont="1" applyAlignment="1">
      <alignment horizontal="centerContinuous"/>
    </xf>
    <xf numFmtId="38" fontId="36" fillId="0" borderId="0" xfId="30" applyNumberFormat="1" applyFont="1" applyAlignment="1">
      <alignment horizontal="centerContinuous"/>
    </xf>
    <xf numFmtId="38" fontId="42" fillId="0" borderId="0" xfId="31" applyNumberFormat="1" applyFont="1" applyAlignment="1">
      <alignment horizontal="left"/>
    </xf>
    <xf numFmtId="0" fontId="36" fillId="0" borderId="0" xfId="30" applyFont="1"/>
    <xf numFmtId="0" fontId="30" fillId="0" borderId="0" xfId="30" applyAlignment="1">
      <alignment horizontal="left" indent="2"/>
    </xf>
    <xf numFmtId="40" fontId="42" fillId="0" borderId="0" xfId="30" quotePrefix="1" applyNumberFormat="1" applyFont="1"/>
    <xf numFmtId="0" fontId="8" fillId="0" borderId="0" xfId="30" applyFont="1" applyAlignment="1">
      <alignment horizontal="left" indent="3"/>
    </xf>
    <xf numFmtId="38" fontId="33" fillId="0" borderId="0" xfId="31" applyNumberFormat="1" applyFont="1" applyAlignment="1">
      <alignment horizontal="left" indent="1"/>
    </xf>
    <xf numFmtId="0" fontId="8" fillId="0" borderId="0" xfId="30" applyFont="1" applyAlignment="1">
      <alignment horizontal="right" indent="1"/>
    </xf>
    <xf numFmtId="38" fontId="35" fillId="0" borderId="0" xfId="30" applyNumberFormat="1" applyFont="1" applyProtection="1">
      <protection locked="0"/>
    </xf>
    <xf numFmtId="38" fontId="30" fillId="0" borderId="0" xfId="30" applyNumberFormat="1" applyProtection="1">
      <protection locked="0"/>
    </xf>
    <xf numFmtId="0" fontId="35" fillId="0" borderId="0" xfId="30" applyFont="1" applyAlignment="1">
      <alignment horizontal="left" indent="1"/>
    </xf>
    <xf numFmtId="38" fontId="42" fillId="0" borderId="0" xfId="30" applyNumberFormat="1" applyFont="1" applyAlignment="1">
      <alignment horizontal="left" indent="1"/>
    </xf>
    <xf numFmtId="0" fontId="30" fillId="4" borderId="0" xfId="30" applyFill="1"/>
    <xf numFmtId="0" fontId="8" fillId="4" borderId="0" xfId="30" applyFont="1" applyFill="1"/>
    <xf numFmtId="9" fontId="42" fillId="0" borderId="0" xfId="30" applyNumberFormat="1" applyFont="1" applyAlignment="1">
      <alignment horizontal="left" indent="1"/>
    </xf>
    <xf numFmtId="0" fontId="45" fillId="0" borderId="0" xfId="30" applyFont="1" applyAlignment="1">
      <alignment horizontal="left" indent="1"/>
    </xf>
    <xf numFmtId="175" fontId="37" fillId="0" borderId="0" xfId="30" applyNumberFormat="1" applyFont="1" applyAlignment="1">
      <alignment horizontal="center"/>
    </xf>
    <xf numFmtId="38" fontId="46" fillId="0" borderId="0" xfId="30" applyNumberFormat="1" applyFont="1"/>
    <xf numFmtId="9" fontId="47" fillId="0" borderId="0" xfId="30" applyNumberFormat="1" applyFont="1"/>
    <xf numFmtId="0" fontId="48" fillId="0" borderId="0" xfId="30" applyFont="1"/>
    <xf numFmtId="43" fontId="0" fillId="0" borderId="0" xfId="7" applyFont="1" applyProtection="1"/>
    <xf numFmtId="40" fontId="30" fillId="0" borderId="0" xfId="30" applyNumberFormat="1"/>
    <xf numFmtId="40" fontId="8" fillId="0" borderId="0" xfId="30" applyNumberFormat="1" applyFont="1"/>
    <xf numFmtId="38" fontId="47" fillId="0" borderId="0" xfId="31" applyNumberFormat="1" applyFont="1" applyAlignment="1">
      <alignment horizontal="center"/>
    </xf>
    <xf numFmtId="175" fontId="42" fillId="0" borderId="0" xfId="30" applyNumberFormat="1" applyFont="1"/>
    <xf numFmtId="38" fontId="33" fillId="0" borderId="0" xfId="30" applyNumberFormat="1" applyFont="1"/>
    <xf numFmtId="40" fontId="33" fillId="0" borderId="0" xfId="30" quotePrefix="1" applyNumberFormat="1" applyFont="1" applyAlignment="1" applyProtection="1">
      <alignment horizontal="right"/>
      <protection locked="0"/>
    </xf>
    <xf numFmtId="0" fontId="8" fillId="0" borderId="0" xfId="30" applyFont="1" applyAlignment="1">
      <alignment horizontal="left" vertical="center"/>
    </xf>
    <xf numFmtId="38" fontId="47" fillId="0" borderId="0" xfId="30" applyNumberFormat="1" applyFont="1"/>
    <xf numFmtId="0" fontId="49" fillId="0" borderId="0" xfId="30" applyFont="1" applyAlignment="1">
      <alignment horizontal="left" indent="1"/>
    </xf>
    <xf numFmtId="0" fontId="37" fillId="0" borderId="0" xfId="30" applyFont="1" applyAlignment="1">
      <alignment horizontal="left" indent="2"/>
    </xf>
    <xf numFmtId="0" fontId="49" fillId="0" borderId="0" xfId="30" applyFont="1" applyAlignment="1">
      <alignment horizontal="left" indent="2"/>
    </xf>
    <xf numFmtId="176" fontId="33" fillId="0" borderId="0" xfId="30" applyNumberFormat="1" applyFont="1" applyAlignment="1">
      <alignment horizontal="center"/>
    </xf>
    <xf numFmtId="38" fontId="33" fillId="0" borderId="0" xfId="30" quotePrefix="1" applyNumberFormat="1" applyFont="1" applyAlignment="1" applyProtection="1">
      <alignment horizontal="right"/>
      <protection locked="0"/>
    </xf>
    <xf numFmtId="38" fontId="33" fillId="0" borderId="0" xfId="30" applyNumberFormat="1" applyFont="1" applyAlignment="1">
      <alignment horizontal="right"/>
    </xf>
    <xf numFmtId="38" fontId="30" fillId="18" borderId="0" xfId="30" applyNumberFormat="1" applyFill="1"/>
    <xf numFmtId="38" fontId="35" fillId="18" borderId="0" xfId="30" applyNumberFormat="1" applyFont="1" applyFill="1"/>
    <xf numFmtId="0" fontId="50" fillId="0" borderId="0" xfId="30" applyFont="1"/>
    <xf numFmtId="175" fontId="50" fillId="0" borderId="0" xfId="30" applyNumberFormat="1" applyFont="1"/>
    <xf numFmtId="175" fontId="50" fillId="0" borderId="0" xfId="30" applyNumberFormat="1" applyFont="1" applyAlignment="1">
      <alignment horizontal="left" wrapText="1"/>
    </xf>
    <xf numFmtId="0" fontId="51" fillId="19" borderId="9" xfId="30" applyFont="1" applyFill="1" applyBorder="1"/>
    <xf numFmtId="0" fontId="51" fillId="19" borderId="8" xfId="30" applyFont="1" applyFill="1" applyBorder="1"/>
    <xf numFmtId="0" fontId="50" fillId="19" borderId="8" xfId="30" applyFont="1" applyFill="1" applyBorder="1"/>
    <xf numFmtId="38" fontId="50" fillId="19" borderId="8" xfId="30" applyNumberFormat="1" applyFont="1" applyFill="1" applyBorder="1"/>
    <xf numFmtId="38" fontId="52" fillId="19" borderId="8" xfId="30" applyNumberFormat="1" applyFont="1" applyFill="1" applyBorder="1"/>
    <xf numFmtId="38" fontId="52" fillId="19" borderId="10" xfId="30" applyNumberFormat="1" applyFont="1" applyFill="1" applyBorder="1"/>
    <xf numFmtId="0" fontId="50" fillId="0" borderId="0" xfId="30" applyFont="1" applyAlignment="1">
      <alignment horizontal="left" wrapText="1"/>
    </xf>
    <xf numFmtId="0" fontId="50" fillId="0" borderId="32" xfId="30" applyFont="1" applyBorder="1"/>
    <xf numFmtId="42" fontId="50" fillId="0" borderId="0" xfId="30" applyNumberFormat="1" applyFont="1"/>
    <xf numFmtId="42" fontId="50" fillId="0" borderId="19" xfId="30" applyNumberFormat="1" applyFont="1" applyBorder="1"/>
    <xf numFmtId="0" fontId="50" fillId="0" borderId="7" xfId="30" applyFont="1" applyBorder="1"/>
    <xf numFmtId="0" fontId="50" fillId="0" borderId="6" xfId="30" applyFont="1" applyBorder="1"/>
    <xf numFmtId="42" fontId="50" fillId="0" borderId="6" xfId="30" applyNumberFormat="1" applyFont="1" applyBorder="1"/>
    <xf numFmtId="42" fontId="50" fillId="0" borderId="20" xfId="30" applyNumberFormat="1" applyFont="1" applyBorder="1"/>
    <xf numFmtId="0" fontId="51" fillId="0" borderId="0" xfId="30" applyFont="1"/>
    <xf numFmtId="175" fontId="37" fillId="17" borderId="0" xfId="30" applyNumberFormat="1" applyFont="1" applyFill="1" applyAlignment="1">
      <alignment horizontal="left" wrapText="1"/>
    </xf>
    <xf numFmtId="175" fontId="8" fillId="15" borderId="0" xfId="30" applyNumberFormat="1" applyFont="1" applyFill="1" applyAlignment="1">
      <alignment horizontal="left" wrapText="1"/>
    </xf>
    <xf numFmtId="0" fontId="41" fillId="0" borderId="0" xfId="30" applyFont="1"/>
    <xf numFmtId="44" fontId="2" fillId="0" borderId="2" xfId="23" applyNumberFormat="1" applyBorder="1"/>
    <xf numFmtId="44" fontId="2" fillId="0" borderId="0" xfId="23" applyNumberFormat="1"/>
    <xf numFmtId="0" fontId="7" fillId="0" borderId="5" xfId="0" applyFont="1" applyBorder="1" applyAlignment="1">
      <alignment vertical="center"/>
    </xf>
    <xf numFmtId="0" fontId="1" fillId="0" borderId="0" xfId="35"/>
    <xf numFmtId="0" fontId="1" fillId="0" borderId="36" xfId="35" applyBorder="1"/>
    <xf numFmtId="0" fontId="1" fillId="0" borderId="22" xfId="35" applyBorder="1"/>
    <xf numFmtId="0" fontId="1" fillId="0" borderId="37" xfId="35" applyBorder="1"/>
    <xf numFmtId="0" fontId="1" fillId="0" borderId="32" xfId="35" applyBorder="1"/>
    <xf numFmtId="0" fontId="1" fillId="0" borderId="19" xfId="35" applyBorder="1"/>
    <xf numFmtId="0" fontId="1" fillId="0" borderId="7" xfId="35" applyBorder="1"/>
    <xf numFmtId="0" fontId="1" fillId="0" borderId="6" xfId="35" applyBorder="1"/>
    <xf numFmtId="0" fontId="1" fillId="0" borderId="20" xfId="35" applyBorder="1"/>
    <xf numFmtId="0" fontId="39" fillId="0" borderId="46" xfId="35" applyFont="1" applyBorder="1" applyAlignment="1" applyProtection="1">
      <alignment vertical="top" readingOrder="1"/>
      <protection locked="0"/>
    </xf>
    <xf numFmtId="0" fontId="39" fillId="0" borderId="47" xfId="35" applyFont="1" applyBorder="1" applyAlignment="1" applyProtection="1">
      <alignment vertical="top" readingOrder="1"/>
      <protection locked="0"/>
    </xf>
    <xf numFmtId="0" fontId="39" fillId="0" borderId="48" xfId="35" applyFont="1" applyBorder="1" applyAlignment="1" applyProtection="1">
      <alignment vertical="top" readingOrder="1"/>
      <protection locked="0"/>
    </xf>
    <xf numFmtId="171" fontId="49" fillId="0" borderId="49" xfId="35" applyNumberFormat="1" applyFont="1" applyBorder="1" applyAlignment="1" applyProtection="1">
      <alignment vertical="center" readingOrder="1"/>
      <protection locked="0"/>
    </xf>
    <xf numFmtId="0" fontId="49" fillId="0" borderId="49" xfId="35" applyFont="1" applyBorder="1" applyAlignment="1" applyProtection="1">
      <alignment vertical="center" readingOrder="1"/>
      <protection locked="0"/>
    </xf>
    <xf numFmtId="0" fontId="53" fillId="0" borderId="12" xfId="35" applyFont="1" applyBorder="1" applyAlignment="1">
      <alignment horizontal="center"/>
    </xf>
    <xf numFmtId="14" fontId="1" fillId="0" borderId="0" xfId="35" applyNumberFormat="1"/>
    <xf numFmtId="0" fontId="39" fillId="0" borderId="46" xfId="35" applyFont="1" applyBorder="1" applyAlignment="1" applyProtection="1">
      <alignment vertical="center" readingOrder="1"/>
      <protection locked="0"/>
    </xf>
    <xf numFmtId="0" fontId="39" fillId="0" borderId="47" xfId="35" applyFont="1" applyBorder="1" applyAlignment="1" applyProtection="1">
      <alignment vertical="center" readingOrder="1"/>
      <protection locked="0"/>
    </xf>
    <xf numFmtId="0" fontId="39" fillId="0" borderId="48" xfId="35" applyFont="1" applyBorder="1" applyAlignment="1" applyProtection="1">
      <alignment vertical="center" readingOrder="1"/>
      <protection locked="0"/>
    </xf>
    <xf numFmtId="0" fontId="11" fillId="0" borderId="36" xfId="12" applyFont="1" applyBorder="1" applyAlignment="1">
      <alignment vertical="center"/>
    </xf>
    <xf numFmtId="170" fontId="11" fillId="0" borderId="36" xfId="12" applyNumberFormat="1" applyFont="1" applyBorder="1" applyAlignment="1">
      <alignment vertical="center"/>
    </xf>
    <xf numFmtId="0" fontId="11" fillId="0" borderId="44" xfId="12" applyFont="1" applyBorder="1" applyAlignment="1">
      <alignment vertical="center"/>
    </xf>
    <xf numFmtId="0" fontId="0" fillId="0" borderId="34" xfId="0" applyBorder="1"/>
    <xf numFmtId="0" fontId="7" fillId="0" borderId="5" xfId="0" applyFont="1" applyBorder="1"/>
    <xf numFmtId="43" fontId="0" fillId="0" borderId="41" xfId="10" applyFont="1" applyBorder="1"/>
    <xf numFmtId="0" fontId="0" fillId="0" borderId="50" xfId="0" applyBorder="1"/>
    <xf numFmtId="170" fontId="11" fillId="0" borderId="44" xfId="12" applyNumberFormat="1" applyFont="1" applyBorder="1" applyAlignment="1">
      <alignment vertical="center"/>
    </xf>
    <xf numFmtId="0" fontId="0" fillId="0" borderId="2" xfId="0" applyBorder="1" applyAlignment="1">
      <alignment vertical="center" wrapText="1"/>
    </xf>
    <xf numFmtId="0" fontId="56" fillId="0" borderId="46" xfId="35" applyFont="1" applyBorder="1" applyAlignment="1" applyProtection="1">
      <alignment horizontal="center" vertical="top" readingOrder="1"/>
      <protection locked="0"/>
    </xf>
    <xf numFmtId="0" fontId="56" fillId="0" borderId="47" xfId="35" applyFont="1" applyBorder="1" applyAlignment="1" applyProtection="1">
      <alignment horizontal="center" vertical="top" readingOrder="1"/>
      <protection locked="0"/>
    </xf>
    <xf numFmtId="0" fontId="56" fillId="0" borderId="48" xfId="35" applyFont="1" applyBorder="1" applyAlignment="1" applyProtection="1">
      <alignment horizontal="center" vertical="top" readingOrder="1"/>
      <protection locked="0"/>
    </xf>
    <xf numFmtId="0" fontId="49" fillId="0" borderId="51" xfId="35" applyFont="1" applyBorder="1" applyAlignment="1" applyProtection="1">
      <alignment horizontal="left" vertical="center" readingOrder="1"/>
      <protection locked="0"/>
    </xf>
    <xf numFmtId="0" fontId="49" fillId="0" borderId="52" xfId="35" applyFont="1" applyBorder="1" applyAlignment="1" applyProtection="1">
      <alignment horizontal="left" vertical="center" readingOrder="1"/>
      <protection locked="0"/>
    </xf>
    <xf numFmtId="179" fontId="49" fillId="0" borderId="52" xfId="35" applyNumberFormat="1" applyFont="1" applyBorder="1" applyAlignment="1" applyProtection="1">
      <alignment horizontal="left" vertical="center" readingOrder="1"/>
      <protection locked="0"/>
    </xf>
    <xf numFmtId="171" fontId="49" fillId="0" borderId="52" xfId="35" applyNumberFormat="1" applyFont="1" applyBorder="1" applyAlignment="1" applyProtection="1">
      <alignment horizontal="left" vertical="center" readingOrder="1"/>
      <protection locked="0"/>
    </xf>
    <xf numFmtId="171" fontId="49" fillId="0" borderId="53" xfId="35" applyNumberFormat="1" applyFont="1" applyBorder="1" applyAlignment="1" applyProtection="1">
      <alignment horizontal="left" vertical="center" wrapText="1" readingOrder="1"/>
      <protection locked="0"/>
    </xf>
    <xf numFmtId="171" fontId="1" fillId="0" borderId="0" xfId="35" applyNumberFormat="1"/>
    <xf numFmtId="0" fontId="49" fillId="0" borderId="3" xfId="35" applyFont="1" applyBorder="1" applyAlignment="1" applyProtection="1">
      <alignment horizontal="left" vertical="center" readingOrder="1"/>
      <protection locked="0"/>
    </xf>
    <xf numFmtId="0" fontId="49" fillId="0" borderId="54" xfId="35" applyFont="1" applyBorder="1" applyAlignment="1" applyProtection="1">
      <alignment horizontal="left" vertical="center" readingOrder="1"/>
      <protection locked="0"/>
    </xf>
    <xf numFmtId="0" fontId="49" fillId="0" borderId="49" xfId="35" applyFont="1" applyBorder="1" applyAlignment="1" applyProtection="1">
      <alignment horizontal="left" vertical="center" readingOrder="1"/>
      <protection locked="0"/>
    </xf>
    <xf numFmtId="179" fontId="49" fillId="0" borderId="49" xfId="35" applyNumberFormat="1" applyFont="1" applyBorder="1" applyAlignment="1" applyProtection="1">
      <alignment horizontal="left" vertical="center" readingOrder="1"/>
      <protection locked="0"/>
    </xf>
    <xf numFmtId="171" fontId="49" fillId="0" borderId="49" xfId="35" applyNumberFormat="1" applyFont="1" applyBorder="1" applyAlignment="1" applyProtection="1">
      <alignment horizontal="left" vertical="center" readingOrder="1"/>
      <protection locked="0"/>
    </xf>
    <xf numFmtId="171" fontId="49" fillId="0" borderId="55" xfId="35" applyNumberFormat="1" applyFont="1" applyBorder="1" applyAlignment="1" applyProtection="1">
      <alignment horizontal="left" vertical="center" wrapText="1" readingOrder="1"/>
      <protection locked="0"/>
    </xf>
    <xf numFmtId="0" fontId="53" fillId="19" borderId="12" xfId="35" applyFont="1" applyFill="1" applyBorder="1" applyAlignment="1">
      <alignment horizontal="center" vertical="center"/>
    </xf>
    <xf numFmtId="0" fontId="3" fillId="0" borderId="10" xfId="0" applyFont="1" applyBorder="1" applyAlignment="1">
      <alignment horizontal="left" vertical="center" wrapText="1"/>
    </xf>
    <xf numFmtId="0" fontId="59" fillId="15" borderId="56" xfId="0" applyFont="1" applyFill="1" applyBorder="1" applyAlignment="1">
      <alignment horizontal="left" vertical="center" wrapText="1"/>
    </xf>
    <xf numFmtId="0" fontId="59" fillId="15" borderId="9" xfId="0" applyFont="1" applyFill="1" applyBorder="1" applyAlignment="1">
      <alignment horizontal="center" vertical="center" wrapText="1"/>
    </xf>
    <xf numFmtId="0" fontId="59" fillId="15" borderId="35" xfId="0" applyFont="1" applyFill="1" applyBorder="1" applyAlignment="1">
      <alignment horizontal="center" vertical="center" wrapText="1"/>
    </xf>
    <xf numFmtId="0" fontId="59" fillId="15" borderId="56" xfId="0" applyFont="1" applyFill="1" applyBorder="1" applyAlignment="1">
      <alignment horizontal="center" vertical="center" wrapText="1"/>
    </xf>
    <xf numFmtId="164" fontId="60" fillId="0" borderId="32" xfId="0" applyNumberFormat="1" applyFont="1" applyBorder="1" applyAlignment="1">
      <alignment horizontal="center" vertical="center" wrapText="1"/>
    </xf>
    <xf numFmtId="164" fontId="14" fillId="0" borderId="57" xfId="0" applyNumberFormat="1" applyFont="1" applyBorder="1" applyAlignment="1">
      <alignment horizontal="center" vertical="center"/>
    </xf>
    <xf numFmtId="164" fontId="57" fillId="0" borderId="57" xfId="36" applyNumberFormat="1" applyFill="1" applyBorder="1" applyAlignment="1">
      <alignment horizontal="center" vertical="center"/>
    </xf>
    <xf numFmtId="0" fontId="0" fillId="0" borderId="57" xfId="0" quotePrefix="1" applyBorder="1" applyAlignment="1">
      <alignment horizontal="left" vertical="top" wrapText="1"/>
    </xf>
    <xf numFmtId="0" fontId="0" fillId="0" borderId="0" xfId="0" applyAlignment="1">
      <alignment vertical="top" wrapText="1"/>
    </xf>
    <xf numFmtId="164" fontId="14" fillId="0" borderId="60" xfId="0" applyNumberFormat="1" applyFont="1" applyBorder="1" applyAlignment="1">
      <alignment horizontal="center" vertical="center"/>
    </xf>
    <xf numFmtId="164" fontId="57" fillId="0" borderId="45" xfId="36" applyNumberFormat="1" applyBorder="1" applyAlignment="1">
      <alignment horizontal="center" vertical="center"/>
    </xf>
    <xf numFmtId="0" fontId="0" fillId="0" borderId="45" xfId="0" quotePrefix="1" applyBorder="1" applyAlignment="1">
      <alignment horizontal="left" vertical="top" wrapText="1"/>
    </xf>
    <xf numFmtId="0" fontId="0" fillId="0" borderId="64" xfId="0" applyBorder="1" applyAlignment="1">
      <alignment horizontal="left" vertical="top" wrapText="1"/>
    </xf>
    <xf numFmtId="164" fontId="4" fillId="0" borderId="62" xfId="0" applyNumberFormat="1" applyFont="1" applyBorder="1" applyAlignment="1">
      <alignment horizontal="center" vertical="center"/>
    </xf>
    <xf numFmtId="164" fontId="4" fillId="0" borderId="64" xfId="0" applyNumberFormat="1" applyFont="1" applyBorder="1" applyAlignment="1">
      <alignment horizontal="center" vertical="center"/>
    </xf>
    <xf numFmtId="164" fontId="0" fillId="0" borderId="0" xfId="0" applyNumberFormat="1" applyAlignment="1">
      <alignment horizontal="center" vertical="center"/>
    </xf>
    <xf numFmtId="164" fontId="4" fillId="0" borderId="0" xfId="0" applyNumberFormat="1" applyFont="1" applyAlignment="1">
      <alignment horizontal="center" vertical="center"/>
    </xf>
    <xf numFmtId="0" fontId="0" fillId="0" borderId="0" xfId="0" quotePrefix="1" applyAlignment="1">
      <alignment vertical="center"/>
    </xf>
    <xf numFmtId="0" fontId="3" fillId="0" borderId="12" xfId="23" applyFont="1" applyBorder="1" applyAlignment="1">
      <alignment horizontal="center" vertical="center" wrapText="1"/>
    </xf>
    <xf numFmtId="0" fontId="0" fillId="0" borderId="19" xfId="23" applyFont="1" applyBorder="1" applyAlignment="1">
      <alignment wrapText="1"/>
    </xf>
    <xf numFmtId="0" fontId="0" fillId="0" borderId="66" xfId="23" applyFont="1" applyBorder="1" applyAlignment="1">
      <alignment wrapText="1"/>
    </xf>
    <xf numFmtId="164" fontId="14" fillId="0" borderId="67" xfId="0" applyNumberFormat="1" applyFont="1" applyBorder="1" applyAlignment="1">
      <alignment horizontal="center" vertical="center"/>
    </xf>
    <xf numFmtId="164" fontId="57" fillId="0" borderId="57" xfId="36" applyNumberFormat="1" applyFill="1" applyBorder="1" applyAlignment="1">
      <alignment horizontal="center" vertical="center" wrapText="1"/>
    </xf>
    <xf numFmtId="165" fontId="2" fillId="0" borderId="43" xfId="23" applyNumberFormat="1" applyBorder="1"/>
    <xf numFmtId="44" fontId="19" fillId="6" borderId="39" xfId="23" applyNumberFormat="1" applyFont="1" applyFill="1" applyBorder="1"/>
    <xf numFmtId="171" fontId="8" fillId="0" borderId="19" xfId="3" applyNumberFormat="1" applyBorder="1"/>
    <xf numFmtId="0" fontId="8" fillId="0" borderId="57" xfId="3" applyBorder="1" applyAlignment="1">
      <alignment horizontal="left"/>
    </xf>
    <xf numFmtId="0" fontId="8" fillId="0" borderId="57" xfId="3" applyBorder="1"/>
    <xf numFmtId="171" fontId="8" fillId="0" borderId="57" xfId="3" applyNumberFormat="1" applyBorder="1"/>
    <xf numFmtId="0" fontId="61" fillId="6" borderId="10" xfId="3" applyFont="1" applyFill="1" applyBorder="1" applyAlignment="1">
      <alignment vertical="center" wrapText="1"/>
    </xf>
    <xf numFmtId="0" fontId="0" fillId="0" borderId="70" xfId="0" applyBorder="1"/>
    <xf numFmtId="0" fontId="0" fillId="0" borderId="15" xfId="0" applyBorder="1"/>
    <xf numFmtId="0" fontId="0" fillId="4" borderId="0" xfId="0" applyFill="1"/>
    <xf numFmtId="0" fontId="0" fillId="0" borderId="1" xfId="0" pivotButton="1" applyBorder="1"/>
    <xf numFmtId="44" fontId="0" fillId="0" borderId="24" xfId="0" applyNumberFormat="1" applyBorder="1"/>
    <xf numFmtId="0" fontId="1" fillId="0" borderId="1" xfId="35" applyBorder="1"/>
    <xf numFmtId="0" fontId="1" fillId="0" borderId="24" xfId="35" applyBorder="1"/>
    <xf numFmtId="0" fontId="1" fillId="0" borderId="1" xfId="35" pivotButton="1" applyBorder="1"/>
    <xf numFmtId="44" fontId="1" fillId="0" borderId="24" xfId="35" applyNumberFormat="1" applyBorder="1"/>
    <xf numFmtId="0" fontId="7" fillId="0" borderId="22" xfId="0" applyFont="1" applyBorder="1"/>
    <xf numFmtId="43" fontId="0" fillId="0" borderId="22" xfId="0" applyNumberFormat="1" applyBorder="1"/>
    <xf numFmtId="174" fontId="63" fillId="0" borderId="4" xfId="10" applyNumberFormat="1" applyFont="1" applyFill="1" applyBorder="1" applyAlignment="1">
      <alignment horizontal="center" vertical="center" wrapText="1"/>
    </xf>
    <xf numFmtId="174" fontId="64" fillId="0" borderId="35" xfId="0" applyNumberFormat="1" applyFont="1" applyBorder="1" applyAlignment="1">
      <alignment horizontal="center" vertical="center" wrapText="1"/>
    </xf>
    <xf numFmtId="0" fontId="65" fillId="6" borderId="38" xfId="0" applyFont="1" applyFill="1" applyBorder="1" applyAlignment="1">
      <alignment vertical="center" wrapText="1"/>
    </xf>
    <xf numFmtId="165" fontId="19" fillId="6" borderId="38" xfId="1" applyFont="1" applyFill="1" applyBorder="1" applyAlignment="1">
      <alignment horizontal="center" vertical="center" wrapText="1"/>
    </xf>
    <xf numFmtId="0" fontId="0" fillId="0" borderId="1" xfId="0" applyBorder="1" applyAlignment="1">
      <alignment vertical="top"/>
    </xf>
    <xf numFmtId="165" fontId="0" fillId="0" borderId="0" xfId="1" applyFont="1" applyBorder="1" applyAlignment="1">
      <alignment vertical="top"/>
    </xf>
    <xf numFmtId="0" fontId="22" fillId="13" borderId="0" xfId="0" applyFont="1" applyFill="1" applyAlignment="1">
      <alignment horizontal="center" vertical="center"/>
    </xf>
    <xf numFmtId="0" fontId="0" fillId="13" borderId="0" xfId="0" applyFill="1" applyAlignment="1">
      <alignment horizontal="left" wrapText="1"/>
    </xf>
    <xf numFmtId="167" fontId="0" fillId="0" borderId="0" xfId="9" applyNumberFormat="1" applyFont="1" applyFill="1" applyAlignment="1">
      <alignment vertical="center"/>
    </xf>
    <xf numFmtId="167" fontId="0" fillId="0" borderId="0" xfId="0" applyNumberFormat="1"/>
    <xf numFmtId="0" fontId="0" fillId="13" borderId="22" xfId="0" applyFill="1" applyBorder="1"/>
    <xf numFmtId="0" fontId="0" fillId="13" borderId="37" xfId="0" applyFill="1" applyBorder="1"/>
    <xf numFmtId="0" fontId="74" fillId="13" borderId="0" xfId="0" applyFont="1" applyFill="1"/>
    <xf numFmtId="0" fontId="74" fillId="13" borderId="19" xfId="0" applyFont="1" applyFill="1" applyBorder="1"/>
    <xf numFmtId="0" fontId="0" fillId="13" borderId="19" xfId="0" applyFill="1" applyBorder="1"/>
    <xf numFmtId="0" fontId="0" fillId="29" borderId="0" xfId="0" applyFill="1"/>
    <xf numFmtId="0" fontId="0" fillId="0" borderId="9" xfId="0" applyBorder="1"/>
    <xf numFmtId="0" fontId="0" fillId="0" borderId="10" xfId="0" applyBorder="1"/>
    <xf numFmtId="0" fontId="0" fillId="21" borderId="12" xfId="0" applyFill="1" applyBorder="1"/>
    <xf numFmtId="0" fontId="0" fillId="21" borderId="9" xfId="0" applyFill="1" applyBorder="1"/>
    <xf numFmtId="0" fontId="0" fillId="21" borderId="8" xfId="0" applyFill="1" applyBorder="1"/>
    <xf numFmtId="0" fontId="0" fillId="29" borderId="8" xfId="0" applyFill="1" applyBorder="1"/>
    <xf numFmtId="0" fontId="0" fillId="30" borderId="8" xfId="0" applyFill="1" applyBorder="1"/>
    <xf numFmtId="0" fontId="0" fillId="0" borderId="12" xfId="0" applyBorder="1" applyAlignment="1">
      <alignment horizontal="center" vertical="center" wrapText="1"/>
    </xf>
    <xf numFmtId="0" fontId="0" fillId="0" borderId="21" xfId="0" applyBorder="1"/>
    <xf numFmtId="42" fontId="0" fillId="0" borderId="36" xfId="0" applyNumberFormat="1" applyBorder="1"/>
    <xf numFmtId="42" fontId="0" fillId="0" borderId="22" xfId="0" applyNumberFormat="1" applyBorder="1"/>
    <xf numFmtId="42" fontId="0" fillId="0" borderId="37" xfId="0" applyNumberFormat="1" applyBorder="1"/>
    <xf numFmtId="0" fontId="0" fillId="0" borderId="40" xfId="0" applyBorder="1"/>
    <xf numFmtId="42" fontId="0" fillId="0" borderId="32" xfId="0" applyNumberFormat="1" applyBorder="1"/>
    <xf numFmtId="42" fontId="0" fillId="0" borderId="0" xfId="0" applyNumberFormat="1"/>
    <xf numFmtId="42" fontId="0" fillId="0" borderId="19" xfId="0" applyNumberFormat="1" applyBorder="1"/>
    <xf numFmtId="0" fontId="0" fillId="0" borderId="39" xfId="0" applyBorder="1"/>
    <xf numFmtId="42" fontId="0" fillId="0" borderId="7" xfId="0" applyNumberFormat="1" applyBorder="1"/>
    <xf numFmtId="42" fontId="0" fillId="0" borderId="6" xfId="0" applyNumberFormat="1" applyBorder="1"/>
    <xf numFmtId="42" fontId="0" fillId="0" borderId="20" xfId="0" applyNumberFormat="1" applyBorder="1"/>
    <xf numFmtId="0" fontId="5" fillId="13" borderId="0" xfId="0" applyFont="1" applyFill="1"/>
    <xf numFmtId="0" fontId="0" fillId="0" borderId="57" xfId="0" applyBorder="1" applyAlignment="1">
      <alignment horizontal="center"/>
    </xf>
    <xf numFmtId="0" fontId="75" fillId="13" borderId="0" xfId="0" applyFont="1" applyFill="1" applyAlignment="1">
      <alignment horizontal="left" vertical="center"/>
    </xf>
    <xf numFmtId="0" fontId="0" fillId="13" borderId="0" xfId="0" applyFill="1" applyAlignment="1">
      <alignment horizontal="center"/>
    </xf>
    <xf numFmtId="0" fontId="0" fillId="13" borderId="32" xfId="0" applyFill="1" applyBorder="1"/>
    <xf numFmtId="0" fontId="0" fillId="13" borderId="7" xfId="0" applyFill="1" applyBorder="1"/>
    <xf numFmtId="0" fontId="0" fillId="13" borderId="6" xfId="0" applyFill="1" applyBorder="1"/>
    <xf numFmtId="0" fontId="70" fillId="21" borderId="9" xfId="0" applyFont="1" applyFill="1" applyBorder="1" applyAlignment="1">
      <alignment horizontal="center" vertical="center" wrapText="1"/>
    </xf>
    <xf numFmtId="0" fontId="70" fillId="21" borderId="8" xfId="0" applyFont="1" applyFill="1" applyBorder="1" applyAlignment="1">
      <alignment horizontal="center" vertical="center" wrapText="1"/>
    </xf>
    <xf numFmtId="0" fontId="70" fillId="29" borderId="8" xfId="0" applyFont="1" applyFill="1" applyBorder="1" applyAlignment="1">
      <alignment horizontal="center" vertical="center" wrapText="1"/>
    </xf>
    <xf numFmtId="0" fontId="70" fillId="30" borderId="8" xfId="0" applyFont="1" applyFill="1" applyBorder="1" applyAlignment="1">
      <alignment horizontal="center" vertical="center" wrapText="1"/>
    </xf>
    <xf numFmtId="0" fontId="70" fillId="30" borderId="10" xfId="0" applyFont="1" applyFill="1" applyBorder="1" applyAlignment="1">
      <alignment horizontal="center" vertical="center" wrapText="1"/>
    </xf>
    <xf numFmtId="167" fontId="3" fillId="0" borderId="0" xfId="9" applyNumberFormat="1" applyFont="1" applyFill="1"/>
    <xf numFmtId="0" fontId="4" fillId="0" borderId="0" xfId="0" applyFont="1"/>
    <xf numFmtId="0" fontId="4" fillId="0" borderId="9" xfId="0" applyFont="1" applyBorder="1"/>
    <xf numFmtId="44" fontId="4" fillId="0" borderId="12" xfId="0" applyNumberFormat="1" applyFont="1" applyBorder="1"/>
    <xf numFmtId="167" fontId="4" fillId="0" borderId="0" xfId="9" applyNumberFormat="1" applyFont="1" applyFill="1"/>
    <xf numFmtId="0" fontId="57" fillId="0" borderId="0" xfId="36" applyBorder="1" applyAlignment="1">
      <alignment vertical="center" wrapText="1"/>
    </xf>
    <xf numFmtId="0" fontId="0" fillId="13" borderId="0" xfId="0" applyFill="1" applyAlignment="1">
      <alignment wrapText="1"/>
    </xf>
    <xf numFmtId="167" fontId="0" fillId="13" borderId="0" xfId="9" applyNumberFormat="1" applyFont="1" applyFill="1" applyBorder="1" applyAlignment="1"/>
    <xf numFmtId="167" fontId="0" fillId="13" borderId="0" xfId="9" applyNumberFormat="1" applyFont="1" applyFill="1" applyAlignment="1">
      <alignment horizontal="center"/>
    </xf>
    <xf numFmtId="167" fontId="0" fillId="13" borderId="0" xfId="9" applyNumberFormat="1" applyFont="1" applyFill="1" applyAlignment="1">
      <alignment horizontal="center" vertical="center"/>
    </xf>
    <xf numFmtId="43" fontId="0" fillId="13" borderId="0" xfId="10" applyFont="1" applyFill="1" applyAlignment="1">
      <alignment horizontal="center" vertical="center"/>
    </xf>
    <xf numFmtId="167" fontId="0" fillId="13" borderId="0" xfId="0" applyNumberFormat="1" applyFill="1" applyAlignment="1">
      <alignment wrapText="1"/>
    </xf>
    <xf numFmtId="0" fontId="67" fillId="13" borderId="0" xfId="0" applyFont="1" applyFill="1"/>
    <xf numFmtId="44" fontId="0" fillId="0" borderId="0" xfId="9" applyFont="1" applyAlignment="1"/>
    <xf numFmtId="14" fontId="0" fillId="0" borderId="0" xfId="0" applyNumberFormat="1"/>
    <xf numFmtId="180" fontId="0" fillId="0" borderId="0" xfId="0" applyNumberFormat="1"/>
    <xf numFmtId="44" fontId="0" fillId="0" borderId="0" xfId="9" applyFont="1"/>
    <xf numFmtId="0" fontId="72" fillId="0" borderId="0" xfId="0" applyFont="1"/>
    <xf numFmtId="0" fontId="0" fillId="0" borderId="0" xfId="0" pivotButton="1"/>
    <xf numFmtId="43" fontId="0" fillId="0" borderId="0" xfId="0" applyNumberFormat="1"/>
    <xf numFmtId="0" fontId="0" fillId="0" borderId="0" xfId="0" quotePrefix="1"/>
    <xf numFmtId="0" fontId="0" fillId="13" borderId="24" xfId="0" applyFill="1" applyBorder="1"/>
    <xf numFmtId="167" fontId="0" fillId="33" borderId="0" xfId="9" applyNumberFormat="1" applyFont="1" applyFill="1" applyBorder="1"/>
    <xf numFmtId="0" fontId="0" fillId="33" borderId="1" xfId="0" applyFill="1" applyBorder="1"/>
    <xf numFmtId="43" fontId="0" fillId="13" borderId="0" xfId="10" applyFont="1" applyFill="1" applyBorder="1"/>
    <xf numFmtId="167" fontId="0" fillId="13" borderId="0" xfId="9" applyNumberFormat="1" applyFont="1" applyFill="1" applyBorder="1"/>
    <xf numFmtId="0" fontId="78" fillId="13" borderId="45" xfId="36" applyFont="1" applyFill="1" applyBorder="1"/>
    <xf numFmtId="0" fontId="80" fillId="13" borderId="0" xfId="0" applyFont="1" applyFill="1" applyAlignment="1">
      <alignment horizontal="left"/>
    </xf>
    <xf numFmtId="167" fontId="72" fillId="13" borderId="0" xfId="9" applyNumberFormat="1" applyFont="1" applyFill="1"/>
    <xf numFmtId="167" fontId="0" fillId="13" borderId="0" xfId="9" applyNumberFormat="1" applyFont="1" applyFill="1" applyBorder="1" applyAlignment="1">
      <alignment vertical="center"/>
    </xf>
    <xf numFmtId="167" fontId="0" fillId="13" borderId="0" xfId="9" applyNumberFormat="1" applyFont="1" applyFill="1" applyBorder="1" applyAlignment="1">
      <alignment horizontal="center" vertical="center"/>
    </xf>
    <xf numFmtId="0" fontId="0" fillId="34" borderId="0" xfId="0" applyFill="1"/>
    <xf numFmtId="167" fontId="72" fillId="34" borderId="0" xfId="9" applyNumberFormat="1" applyFont="1" applyFill="1"/>
    <xf numFmtId="167" fontId="0" fillId="34" borderId="0" xfId="0" applyNumberFormat="1" applyFill="1"/>
    <xf numFmtId="0" fontId="3" fillId="34" borderId="0" xfId="0" applyFont="1" applyFill="1"/>
    <xf numFmtId="0" fontId="71" fillId="4" borderId="0" xfId="0" applyFont="1" applyFill="1"/>
    <xf numFmtId="0" fontId="71" fillId="0" borderId="0" xfId="0" applyFont="1"/>
    <xf numFmtId="44" fontId="19" fillId="36" borderId="0" xfId="0" applyNumberFormat="1" applyFont="1" applyFill="1"/>
    <xf numFmtId="1" fontId="0" fillId="0" borderId="0" xfId="10" applyNumberFormat="1" applyFont="1" applyAlignment="1">
      <alignment vertical="center"/>
    </xf>
    <xf numFmtId="0" fontId="70" fillId="0" borderId="0" xfId="0" applyFont="1" applyAlignment="1">
      <alignment wrapText="1"/>
    </xf>
    <xf numFmtId="0" fontId="82" fillId="0" borderId="0" xfId="0" applyFont="1"/>
    <xf numFmtId="0" fontId="70" fillId="0" borderId="0" xfId="0" applyFont="1"/>
    <xf numFmtId="43" fontId="0" fillId="0" borderId="0" xfId="10" applyFont="1"/>
    <xf numFmtId="0" fontId="22" fillId="0" borderId="0" xfId="0" applyFont="1"/>
    <xf numFmtId="0" fontId="86" fillId="0" borderId="0" xfId="0" applyFont="1"/>
    <xf numFmtId="44" fontId="0" fillId="13" borderId="24" xfId="0" applyNumberFormat="1" applyFill="1" applyBorder="1"/>
    <xf numFmtId="0" fontId="57" fillId="13" borderId="0" xfId="36" applyFill="1" applyAlignment="1">
      <alignment horizontal="left" vertical="center"/>
    </xf>
    <xf numFmtId="0" fontId="57" fillId="13" borderId="0" xfId="36" applyFill="1"/>
    <xf numFmtId="44" fontId="57" fillId="13" borderId="24" xfId="36" applyNumberFormat="1" applyFill="1" applyBorder="1" applyAlignment="1">
      <alignment horizontal="center"/>
    </xf>
    <xf numFmtId="0" fontId="87" fillId="0" borderId="0" xfId="3" applyFont="1"/>
    <xf numFmtId="0" fontId="25" fillId="0" borderId="0" xfId="0" applyFont="1"/>
    <xf numFmtId="171" fontId="53" fillId="6" borderId="39" xfId="35" applyNumberFormat="1" applyFont="1" applyFill="1" applyBorder="1"/>
    <xf numFmtId="0" fontId="0" fillId="6" borderId="17" xfId="0" applyFill="1" applyBorder="1" applyAlignment="1">
      <alignment vertical="center" wrapText="1"/>
    </xf>
    <xf numFmtId="168" fontId="0" fillId="6" borderId="31" xfId="0" applyNumberFormat="1" applyFill="1" applyBorder="1"/>
    <xf numFmtId="171" fontId="53" fillId="6" borderId="12" xfId="35" applyNumberFormat="1" applyFont="1" applyFill="1" applyBorder="1"/>
    <xf numFmtId="171" fontId="24" fillId="6" borderId="12" xfId="3" applyNumberFormat="1" applyFont="1" applyFill="1" applyBorder="1"/>
    <xf numFmtId="38" fontId="33" fillId="6" borderId="0" xfId="30" quotePrefix="1" applyNumberFormat="1" applyFont="1" applyFill="1" applyAlignment="1" applyProtection="1">
      <alignment horizontal="right"/>
      <protection locked="0"/>
    </xf>
    <xf numFmtId="38" fontId="33" fillId="6" borderId="0" xfId="33" quotePrefix="1" applyNumberFormat="1" applyFont="1" applyFill="1" applyAlignment="1" applyProtection="1">
      <alignment horizontal="right"/>
      <protection locked="0"/>
    </xf>
    <xf numFmtId="38" fontId="33" fillId="6" borderId="0" xfId="34" quotePrefix="1" applyNumberFormat="1" applyFont="1" applyFill="1" applyAlignment="1" applyProtection="1">
      <alignment horizontal="right"/>
      <protection locked="0"/>
    </xf>
    <xf numFmtId="175" fontId="37" fillId="6" borderId="0" xfId="30" applyNumberFormat="1" applyFont="1" applyFill="1"/>
    <xf numFmtId="175" fontId="37" fillId="6" borderId="0" xfId="30" applyNumberFormat="1" applyFont="1" applyFill="1" applyAlignment="1">
      <alignment horizontal="left" wrapText="1"/>
    </xf>
    <xf numFmtId="0" fontId="8" fillId="6" borderId="0" xfId="30" applyFont="1" applyFill="1" applyAlignment="1">
      <alignment horizontal="left" indent="2"/>
    </xf>
    <xf numFmtId="0" fontId="30" fillId="6" borderId="0" xfId="30" applyFill="1"/>
    <xf numFmtId="0" fontId="8" fillId="6" borderId="0" xfId="30" applyFont="1" applyFill="1"/>
    <xf numFmtId="38" fontId="33" fillId="6" borderId="0" xfId="31" applyNumberFormat="1" applyFont="1" applyFill="1" applyAlignment="1">
      <alignment horizontal="center"/>
    </xf>
    <xf numFmtId="38" fontId="35" fillId="6" borderId="0" xfId="30" applyNumberFormat="1" applyFont="1" applyFill="1"/>
    <xf numFmtId="40" fontId="33" fillId="6" borderId="0" xfId="30" quotePrefix="1" applyNumberFormat="1" applyFont="1" applyFill="1" applyAlignment="1" applyProtection="1">
      <alignment horizontal="right"/>
      <protection locked="0"/>
    </xf>
    <xf numFmtId="175" fontId="37" fillId="6" borderId="0" xfId="30" applyNumberFormat="1" applyFont="1" applyFill="1" applyAlignment="1">
      <alignment horizontal="center"/>
    </xf>
    <xf numFmtId="0" fontId="8" fillId="6" borderId="0" xfId="30" applyFont="1" applyFill="1" applyAlignment="1">
      <alignment horizontal="left" indent="1"/>
    </xf>
    <xf numFmtId="176" fontId="33" fillId="6" borderId="0" xfId="30" applyNumberFormat="1" applyFont="1" applyFill="1" applyAlignment="1">
      <alignment horizontal="center"/>
    </xf>
    <xf numFmtId="38" fontId="30" fillId="6" borderId="0" xfId="30" applyNumberFormat="1" applyFill="1"/>
    <xf numFmtId="0" fontId="59" fillId="24" borderId="59" xfId="0" applyFont="1" applyFill="1" applyBorder="1" applyAlignment="1">
      <alignment horizontal="center" vertical="center" wrapText="1"/>
    </xf>
    <xf numFmtId="0" fontId="0" fillId="0" borderId="45" xfId="0" quotePrefix="1" applyBorder="1" applyAlignment="1">
      <alignment horizontal="left" vertical="top" wrapText="1"/>
    </xf>
    <xf numFmtId="0" fontId="0" fillId="0" borderId="61" xfId="0" applyBorder="1" applyAlignment="1">
      <alignment horizontal="left" vertical="top" wrapText="1"/>
    </xf>
    <xf numFmtId="0" fontId="58" fillId="0" borderId="9" xfId="0" applyFont="1" applyBorder="1" applyAlignment="1">
      <alignment horizontal="center" vertical="center" wrapText="1"/>
    </xf>
    <xf numFmtId="0" fontId="58" fillId="0" borderId="8" xfId="0" applyFont="1" applyBorder="1" applyAlignment="1">
      <alignment horizontal="center" vertical="center" wrapText="1"/>
    </xf>
    <xf numFmtId="0" fontId="59" fillId="15" borderId="9" xfId="0" applyFont="1" applyFill="1" applyBorder="1" applyAlignment="1">
      <alignment horizontal="center" vertical="center" wrapText="1"/>
    </xf>
    <xf numFmtId="0" fontId="59" fillId="15" borderId="10" xfId="0" applyFont="1" applyFill="1" applyBorder="1" applyAlignment="1">
      <alignment horizontal="center" vertical="center" wrapText="1"/>
    </xf>
    <xf numFmtId="0" fontId="59" fillId="15" borderId="56" xfId="0" applyFont="1" applyFill="1" applyBorder="1" applyAlignment="1">
      <alignment horizontal="left" vertical="center" wrapText="1"/>
    </xf>
    <xf numFmtId="0" fontId="0" fillId="15" borderId="10" xfId="0" applyFill="1" applyBorder="1" applyAlignment="1">
      <alignment horizontal="left" vertical="center" wrapText="1"/>
    </xf>
    <xf numFmtId="0" fontId="0" fillId="0" borderId="57" xfId="0" quotePrefix="1" applyBorder="1" applyAlignment="1">
      <alignment horizontal="left" vertical="top" wrapText="1"/>
    </xf>
    <xf numFmtId="0" fontId="0" fillId="0" borderId="58" xfId="0" quotePrefix="1" applyBorder="1" applyAlignment="1">
      <alignment horizontal="left" vertical="top" wrapText="1"/>
    </xf>
    <xf numFmtId="0" fontId="59" fillId="0" borderId="62" xfId="0" applyFont="1" applyBorder="1" applyAlignment="1">
      <alignment horizontal="center" vertical="center" wrapText="1"/>
    </xf>
    <xf numFmtId="0" fontId="59" fillId="0" borderId="63" xfId="0" applyFont="1" applyBorder="1" applyAlignment="1">
      <alignment horizontal="center" vertical="center" wrapText="1"/>
    </xf>
    <xf numFmtId="0" fontId="0" fillId="0" borderId="64" xfId="0" applyBorder="1" applyAlignment="1">
      <alignment horizontal="left" vertical="top" wrapText="1"/>
    </xf>
    <xf numFmtId="0" fontId="0" fillId="0" borderId="65" xfId="0" applyBorder="1" applyAlignment="1">
      <alignment horizontal="left" vertical="top" wrapText="1"/>
    </xf>
    <xf numFmtId="0" fontId="0" fillId="0" borderId="15" xfId="0" quotePrefix="1" applyBorder="1" applyAlignment="1">
      <alignment horizontal="left" vertical="top" wrapText="1"/>
    </xf>
    <xf numFmtId="0" fontId="0" fillId="0" borderId="68" xfId="0" quotePrefix="1" applyBorder="1" applyAlignment="1">
      <alignment horizontal="left" vertical="top" wrapText="1"/>
    </xf>
    <xf numFmtId="0" fontId="59" fillId="25" borderId="67" xfId="0" applyFont="1" applyFill="1" applyBorder="1" applyAlignment="1">
      <alignment horizontal="center" vertical="center" wrapText="1"/>
    </xf>
    <xf numFmtId="0" fontId="59" fillId="25" borderId="68" xfId="0" applyFont="1" applyFill="1" applyBorder="1" applyAlignment="1">
      <alignment horizontal="center" vertical="center" wrapText="1"/>
    </xf>
    <xf numFmtId="0" fontId="0" fillId="0" borderId="58" xfId="0" applyBorder="1" applyAlignment="1">
      <alignment horizontal="left" vertical="top" wrapText="1"/>
    </xf>
    <xf numFmtId="0" fontId="59" fillId="20" borderId="67" xfId="0" applyFont="1" applyFill="1" applyBorder="1" applyAlignment="1">
      <alignment horizontal="center" vertical="center" wrapText="1"/>
    </xf>
    <xf numFmtId="0" fontId="59" fillId="20" borderId="68" xfId="0" applyFont="1" applyFill="1" applyBorder="1" applyAlignment="1">
      <alignment horizontal="center" vertical="center" wrapText="1"/>
    </xf>
    <xf numFmtId="0" fontId="59" fillId="8" borderId="67" xfId="0" applyFont="1" applyFill="1" applyBorder="1" applyAlignment="1">
      <alignment horizontal="center" vertical="center" wrapText="1"/>
    </xf>
    <xf numFmtId="0" fontId="59" fillId="8" borderId="68" xfId="0" applyFont="1" applyFill="1" applyBorder="1" applyAlignment="1">
      <alignment horizontal="center" vertical="center" wrapText="1"/>
    </xf>
    <xf numFmtId="0" fontId="3" fillId="0" borderId="9" xfId="23" applyFont="1" applyBorder="1" applyAlignment="1">
      <alignment horizontal="center" vertical="center"/>
    </xf>
    <xf numFmtId="0" fontId="3" fillId="0" borderId="8" xfId="23" applyFont="1" applyBorder="1" applyAlignment="1">
      <alignment horizontal="center" vertical="center"/>
    </xf>
    <xf numFmtId="0" fontId="3" fillId="0" borderId="10" xfId="23" applyFont="1" applyBorder="1" applyAlignment="1">
      <alignment horizontal="center" vertical="center"/>
    </xf>
    <xf numFmtId="0" fontId="0" fillId="0" borderId="69" xfId="23" applyFont="1" applyBorder="1" applyAlignment="1">
      <alignment horizontal="left" vertical="center" wrapText="1"/>
    </xf>
    <xf numFmtId="0" fontId="0" fillId="0" borderId="40" xfId="23" applyFont="1" applyBorder="1" applyAlignment="1">
      <alignment horizontal="left" vertical="center" wrapText="1"/>
    </xf>
    <xf numFmtId="0" fontId="0" fillId="0" borderId="15" xfId="0" applyBorder="1" applyAlignment="1">
      <alignment horizontal="center"/>
    </xf>
    <xf numFmtId="0" fontId="0" fillId="0" borderId="16" xfId="0" applyBorder="1" applyAlignment="1">
      <alignment horizontal="center"/>
    </xf>
    <xf numFmtId="14" fontId="8" fillId="0" borderId="57" xfId="3" applyNumberFormat="1" applyBorder="1" applyAlignment="1">
      <alignment horizontal="center" vertical="center"/>
    </xf>
    <xf numFmtId="0" fontId="8" fillId="0" borderId="57" xfId="3" applyBorder="1" applyAlignment="1">
      <alignment horizontal="center" vertical="center"/>
    </xf>
    <xf numFmtId="2" fontId="8" fillId="0" borderId="57" xfId="3" applyNumberFormat="1" applyBorder="1" applyAlignment="1">
      <alignment horizontal="center" vertical="center"/>
    </xf>
    <xf numFmtId="0" fontId="0" fillId="0" borderId="36" xfId="0" applyBorder="1" applyAlignment="1">
      <alignment horizontal="left" vertical="top" wrapText="1"/>
    </xf>
    <xf numFmtId="0" fontId="0" fillId="0" borderId="22" xfId="0" applyBorder="1" applyAlignment="1">
      <alignment horizontal="left" vertical="top" wrapText="1"/>
    </xf>
    <xf numFmtId="0" fontId="0" fillId="0" borderId="37" xfId="0" applyBorder="1" applyAlignment="1">
      <alignment horizontal="left" vertical="top" wrapText="1"/>
    </xf>
    <xf numFmtId="0" fontId="0" fillId="0" borderId="32" xfId="0" applyBorder="1" applyAlignment="1">
      <alignment horizontal="left" vertical="top" wrapText="1"/>
    </xf>
    <xf numFmtId="0" fontId="0" fillId="0" borderId="0" xfId="0" applyAlignment="1">
      <alignment horizontal="left" vertical="top" wrapText="1"/>
    </xf>
    <xf numFmtId="0" fontId="0" fillId="0" borderId="19" xfId="0" applyBorder="1" applyAlignment="1">
      <alignment horizontal="left" vertical="top" wrapText="1"/>
    </xf>
    <xf numFmtId="0" fontId="0" fillId="0" borderId="7" xfId="0" applyBorder="1" applyAlignment="1">
      <alignment horizontal="left" vertical="top" wrapText="1"/>
    </xf>
    <xf numFmtId="0" fontId="0" fillId="0" borderId="6" xfId="0" applyBorder="1" applyAlignment="1">
      <alignment horizontal="left" vertical="top" wrapText="1"/>
    </xf>
    <xf numFmtId="0" fontId="0" fillId="0" borderId="20" xfId="0" applyBorder="1" applyAlignment="1">
      <alignment horizontal="left" vertical="top" wrapText="1"/>
    </xf>
    <xf numFmtId="0" fontId="10" fillId="11" borderId="9" xfId="12" applyFont="1" applyFill="1" applyBorder="1" applyAlignment="1">
      <alignment horizontal="center"/>
    </xf>
    <xf numFmtId="0" fontId="10" fillId="11" borderId="8" xfId="12" applyFont="1" applyFill="1" applyBorder="1" applyAlignment="1">
      <alignment horizontal="center"/>
    </xf>
    <xf numFmtId="0" fontId="55" fillId="11" borderId="9" xfId="12" applyFont="1" applyFill="1" applyBorder="1" applyAlignment="1">
      <alignment horizontal="center"/>
    </xf>
    <xf numFmtId="0" fontId="55" fillId="11" borderId="10" xfId="12" applyFont="1" applyFill="1" applyBorder="1" applyAlignment="1">
      <alignment horizontal="center"/>
    </xf>
    <xf numFmtId="0" fontId="11" fillId="11" borderId="9" xfId="12" applyFont="1" applyFill="1" applyBorder="1" applyAlignment="1">
      <alignment horizontal="center"/>
    </xf>
    <xf numFmtId="0" fontId="11" fillId="11" borderId="8" xfId="12" applyFont="1" applyFill="1" applyBorder="1" applyAlignment="1">
      <alignment horizontal="center"/>
    </xf>
    <xf numFmtId="0" fontId="54" fillId="0" borderId="22" xfId="35" applyFont="1" applyBorder="1" applyAlignment="1">
      <alignment horizontal="center" vertical="center" wrapText="1"/>
    </xf>
    <xf numFmtId="0" fontId="54" fillId="0" borderId="22" xfId="35" applyFont="1" applyBorder="1" applyAlignment="1">
      <alignment horizontal="center" vertical="center"/>
    </xf>
    <xf numFmtId="0" fontId="54" fillId="0" borderId="0" xfId="35" applyFont="1" applyAlignment="1">
      <alignment horizontal="center" vertical="center"/>
    </xf>
    <xf numFmtId="0" fontId="54" fillId="0" borderId="6" xfId="35" applyFont="1" applyBorder="1" applyAlignment="1">
      <alignment horizontal="center" vertical="center"/>
    </xf>
    <xf numFmtId="0" fontId="1" fillId="0" borderId="22" xfId="35" applyBorder="1" applyAlignment="1">
      <alignment horizontal="left"/>
    </xf>
    <xf numFmtId="0" fontId="1" fillId="0" borderId="37" xfId="35" applyBorder="1" applyAlignment="1">
      <alignment horizontal="left"/>
    </xf>
    <xf numFmtId="0" fontId="1" fillId="0" borderId="0" xfId="35" applyAlignment="1">
      <alignment horizontal="left"/>
    </xf>
    <xf numFmtId="0" fontId="1" fillId="0" borderId="19" xfId="35" applyBorder="1" applyAlignment="1">
      <alignment horizontal="left"/>
    </xf>
    <xf numFmtId="0" fontId="1" fillId="0" borderId="6" xfId="35" applyBorder="1" applyAlignment="1">
      <alignment horizontal="left"/>
    </xf>
    <xf numFmtId="0" fontId="1" fillId="0" borderId="20" xfId="35" applyBorder="1" applyAlignment="1">
      <alignment horizontal="left"/>
    </xf>
    <xf numFmtId="0" fontId="54" fillId="0" borderId="0" xfId="35" applyFont="1" applyAlignment="1">
      <alignment horizontal="center" vertical="center" wrapText="1"/>
    </xf>
    <xf numFmtId="0" fontId="54" fillId="0" borderId="6" xfId="35" applyFont="1" applyBorder="1" applyAlignment="1">
      <alignment horizontal="center" vertical="center" wrapText="1"/>
    </xf>
    <xf numFmtId="0" fontId="3" fillId="3" borderId="23" xfId="0" applyFont="1" applyFill="1" applyBorder="1" applyAlignment="1">
      <alignment horizontal="center" vertical="center" textRotation="90"/>
    </xf>
    <xf numFmtId="0" fontId="3" fillId="3" borderId="28" xfId="0" applyFont="1" applyFill="1" applyBorder="1" applyAlignment="1">
      <alignment horizontal="center" vertical="center" textRotation="90"/>
    </xf>
    <xf numFmtId="0" fontId="3" fillId="3" borderId="29" xfId="0" applyFont="1" applyFill="1" applyBorder="1" applyAlignment="1">
      <alignment horizontal="center" vertical="center" textRotation="90"/>
    </xf>
    <xf numFmtId="0" fontId="0" fillId="9" borderId="26" xfId="0" applyFill="1" applyBorder="1" applyAlignment="1">
      <alignment horizontal="center"/>
    </xf>
    <xf numFmtId="0" fontId="0" fillId="9" borderId="11" xfId="0" applyFill="1" applyBorder="1" applyAlignment="1">
      <alignment horizontal="center"/>
    </xf>
    <xf numFmtId="0" fontId="0" fillId="9" borderId="27" xfId="0" applyFill="1" applyBorder="1" applyAlignment="1">
      <alignment horizontal="center"/>
    </xf>
    <xf numFmtId="174" fontId="0" fillId="0" borderId="19" xfId="10" applyNumberFormat="1" applyFont="1" applyBorder="1" applyAlignment="1">
      <alignment horizontal="center" vertical="center"/>
    </xf>
    <xf numFmtId="0" fontId="7" fillId="0" borderId="0" xfId="0" applyFont="1" applyAlignment="1">
      <alignment horizontal="center" vertical="center" wrapText="1"/>
    </xf>
    <xf numFmtId="168" fontId="0" fillId="0" borderId="19" xfId="2" applyNumberFormat="1" applyFont="1" applyBorder="1" applyAlignment="1">
      <alignment horizontal="center" vertical="center"/>
    </xf>
    <xf numFmtId="43" fontId="57" fillId="0" borderId="1" xfId="36" applyNumberFormat="1" applyBorder="1" applyAlignment="1">
      <alignment horizontal="left" vertical="center" wrapText="1"/>
    </xf>
    <xf numFmtId="43" fontId="57" fillId="0" borderId="0" xfId="36" applyNumberFormat="1" applyBorder="1" applyAlignment="1">
      <alignment horizontal="left" vertical="center" wrapText="1"/>
    </xf>
    <xf numFmtId="43" fontId="57" fillId="0" borderId="0" xfId="36" applyNumberFormat="1" applyAlignment="1">
      <alignment horizontal="left" vertical="center" wrapText="1"/>
    </xf>
    <xf numFmtId="0" fontId="22" fillId="13" borderId="0" xfId="0" applyFont="1" applyFill="1" applyAlignment="1">
      <alignment horizontal="center" vertical="center" wrapText="1"/>
    </xf>
    <xf numFmtId="0" fontId="22" fillId="13" borderId="0" xfId="0" applyFont="1" applyFill="1" applyAlignment="1">
      <alignment horizontal="center" vertical="center"/>
    </xf>
    <xf numFmtId="0" fontId="0" fillId="13" borderId="22" xfId="0" applyFill="1" applyBorder="1" applyAlignment="1">
      <alignment horizontal="center"/>
    </xf>
    <xf numFmtId="0" fontId="0" fillId="13" borderId="0" xfId="0" applyFill="1" applyAlignment="1">
      <alignment horizontal="left" wrapText="1"/>
    </xf>
    <xf numFmtId="44" fontId="57" fillId="13" borderId="45" xfId="36" applyNumberFormat="1" applyFill="1" applyBorder="1" applyAlignment="1">
      <alignment horizontal="center" vertical="center"/>
    </xf>
    <xf numFmtId="0" fontId="73" fillId="13" borderId="22" xfId="0" applyFont="1" applyFill="1" applyBorder="1" applyAlignment="1">
      <alignment horizontal="left" vertical="top"/>
    </xf>
    <xf numFmtId="0" fontId="73" fillId="13" borderId="0" xfId="0" applyFont="1" applyFill="1" applyAlignment="1">
      <alignment horizontal="left" vertical="top"/>
    </xf>
    <xf numFmtId="0" fontId="0" fillId="21" borderId="6" xfId="0" applyFill="1" applyBorder="1" applyAlignment="1">
      <alignment horizontal="center"/>
    </xf>
    <xf numFmtId="0" fontId="0" fillId="30" borderId="6" xfId="0" applyFill="1" applyBorder="1" applyAlignment="1">
      <alignment horizontal="center"/>
    </xf>
    <xf numFmtId="0" fontId="0" fillId="0" borderId="57" xfId="0" applyBorder="1" applyAlignment="1">
      <alignment horizontal="center"/>
    </xf>
    <xf numFmtId="0" fontId="4" fillId="0" borderId="8" xfId="0" applyFont="1" applyBorder="1" applyAlignment="1">
      <alignment horizontal="left"/>
    </xf>
    <xf numFmtId="0" fontId="4" fillId="0" borderId="10" xfId="0" applyFont="1" applyBorder="1" applyAlignment="1">
      <alignment horizontal="left"/>
    </xf>
    <xf numFmtId="0" fontId="3" fillId="0" borderId="21" xfId="0" applyFont="1" applyBorder="1" applyAlignment="1">
      <alignment horizontal="center"/>
    </xf>
    <xf numFmtId="0" fontId="3" fillId="0" borderId="39" xfId="0" applyFont="1" applyBorder="1" applyAlignment="1">
      <alignment horizontal="center"/>
    </xf>
    <xf numFmtId="0" fontId="0" fillId="13" borderId="0" xfId="0" applyFill="1" applyAlignment="1">
      <alignment horizontal="center"/>
    </xf>
    <xf numFmtId="0" fontId="0" fillId="21" borderId="0" xfId="0" applyFill="1" applyAlignment="1">
      <alignment horizontal="center" vertical="center" wrapText="1"/>
    </xf>
    <xf numFmtId="43" fontId="0" fillId="21" borderId="0" xfId="0" applyNumberFormat="1" applyFill="1" applyAlignment="1">
      <alignment horizontal="center" vertical="center"/>
    </xf>
    <xf numFmtId="0" fontId="0" fillId="3" borderId="0" xfId="0" applyFill="1" applyAlignment="1">
      <alignment horizontal="center" vertical="center" wrapText="1"/>
    </xf>
    <xf numFmtId="44" fontId="0" fillId="3" borderId="0" xfId="0" applyNumberFormat="1" applyFill="1" applyAlignment="1">
      <alignment horizontal="center" vertical="center"/>
    </xf>
    <xf numFmtId="0" fontId="22" fillId="0" borderId="0" xfId="0" applyFont="1" applyAlignment="1">
      <alignment horizontal="left"/>
    </xf>
    <xf numFmtId="0" fontId="22" fillId="0" borderId="0" xfId="0" applyFont="1" applyAlignment="1">
      <alignment horizontal="left" vertical="center"/>
    </xf>
    <xf numFmtId="0" fontId="3" fillId="20" borderId="57" xfId="0" applyFont="1" applyFill="1" applyBorder="1" applyAlignment="1">
      <alignment wrapText="1"/>
    </xf>
    <xf numFmtId="0" fontId="0" fillId="0" borderId="57" xfId="0" applyBorder="1" applyAlignment="1">
      <alignment vertical="center" wrapText="1"/>
    </xf>
    <xf numFmtId="14" fontId="0" fillId="0" borderId="57" xfId="0" applyNumberFormat="1" applyBorder="1" applyAlignment="1">
      <alignment vertical="center" wrapText="1"/>
    </xf>
    <xf numFmtId="0" fontId="0" fillId="0" borderId="57" xfId="0" applyBorder="1" applyAlignment="1">
      <alignment wrapText="1"/>
    </xf>
    <xf numFmtId="0" fontId="59" fillId="23" borderId="67" xfId="0" applyFont="1" applyFill="1" applyBorder="1" applyAlignment="1">
      <alignment horizontal="center" vertical="center" wrapText="1"/>
    </xf>
    <xf numFmtId="0" fontId="59" fillId="23" borderId="68" xfId="0" applyFont="1" applyFill="1" applyBorder="1" applyAlignment="1">
      <alignment horizontal="center" vertical="center" wrapText="1"/>
    </xf>
    <xf numFmtId="0" fontId="59" fillId="22" borderId="67" xfId="0" applyFont="1" applyFill="1" applyBorder="1" applyAlignment="1">
      <alignment horizontal="center" vertical="center" wrapText="1"/>
    </xf>
    <xf numFmtId="0" fontId="59" fillId="22" borderId="68" xfId="0" applyFont="1" applyFill="1" applyBorder="1" applyAlignment="1">
      <alignment horizontal="center" vertical="center" wrapText="1"/>
    </xf>
    <xf numFmtId="0" fontId="59" fillId="24" borderId="66" xfId="0" applyFont="1" applyFill="1" applyBorder="1" applyAlignment="1">
      <alignment horizontal="center" vertical="center" wrapText="1"/>
    </xf>
    <xf numFmtId="164" fontId="14" fillId="0" borderId="66" xfId="0" applyNumberFormat="1" applyFont="1" applyBorder="1" applyAlignment="1">
      <alignment horizontal="center" vertical="center"/>
    </xf>
    <xf numFmtId="0" fontId="59" fillId="21" borderId="67" xfId="0" applyFont="1" applyFill="1" applyBorder="1" applyAlignment="1">
      <alignment horizontal="center" vertical="center" wrapText="1"/>
    </xf>
    <xf numFmtId="0" fontId="59" fillId="21" borderId="68" xfId="0" applyFont="1" applyFill="1" applyBorder="1" applyAlignment="1">
      <alignment horizontal="center" vertical="center" wrapText="1"/>
    </xf>
    <xf numFmtId="165" fontId="2" fillId="0" borderId="57" xfId="23" applyNumberFormat="1" applyBorder="1"/>
    <xf numFmtId="0" fontId="2" fillId="0" borderId="57" xfId="23" applyBorder="1" applyAlignment="1">
      <alignment horizontal="center"/>
    </xf>
    <xf numFmtId="44" fontId="2" fillId="0" borderId="58" xfId="23" applyNumberFormat="1" applyBorder="1"/>
    <xf numFmtId="0" fontId="0" fillId="0" borderId="72" xfId="23" applyFont="1" applyBorder="1"/>
    <xf numFmtId="165" fontId="2" fillId="0" borderId="60" xfId="23" applyNumberFormat="1" applyBorder="1"/>
    <xf numFmtId="0" fontId="0" fillId="0" borderId="73" xfId="23" applyFont="1" applyBorder="1" applyAlignment="1">
      <alignment horizontal="left" vertical="center" wrapText="1"/>
    </xf>
    <xf numFmtId="38" fontId="35" fillId="4" borderId="57" xfId="30" applyNumberFormat="1" applyFont="1" applyFill="1" applyBorder="1" applyAlignment="1">
      <alignment horizontal="right"/>
    </xf>
    <xf numFmtId="0" fontId="8" fillId="0" borderId="57" xfId="30" applyFont="1" applyBorder="1"/>
    <xf numFmtId="38" fontId="42" fillId="0" borderId="57" xfId="30" quotePrefix="1" applyNumberFormat="1" applyFont="1" applyBorder="1" applyAlignment="1">
      <alignment horizontal="right"/>
    </xf>
    <xf numFmtId="38" fontId="35" fillId="0" borderId="57" xfId="30" applyNumberFormat="1" applyFont="1" applyBorder="1" applyAlignment="1">
      <alignment horizontal="right"/>
    </xf>
    <xf numFmtId="38" fontId="35" fillId="4" borderId="57" xfId="30" applyNumberFormat="1" applyFont="1" applyFill="1" applyBorder="1" applyAlignment="1" applyProtection="1">
      <alignment horizontal="right"/>
      <protection locked="0"/>
    </xf>
    <xf numFmtId="38" fontId="33" fillId="4" borderId="57" xfId="30" quotePrefix="1" applyNumberFormat="1" applyFont="1" applyFill="1" applyBorder="1" applyAlignment="1" applyProtection="1">
      <alignment horizontal="right"/>
      <protection locked="0"/>
    </xf>
    <xf numFmtId="38" fontId="33" fillId="4" borderId="57" xfId="30" applyNumberFormat="1" applyFont="1" applyFill="1" applyBorder="1" applyAlignment="1" applyProtection="1">
      <alignment horizontal="right"/>
      <protection locked="0"/>
    </xf>
    <xf numFmtId="38" fontId="35" fillId="4" borderId="57" xfId="30" quotePrefix="1" applyNumberFormat="1" applyFont="1" applyFill="1" applyBorder="1" applyAlignment="1" applyProtection="1">
      <alignment horizontal="right"/>
      <protection locked="0"/>
    </xf>
    <xf numFmtId="38" fontId="35" fillId="4" borderId="57" xfId="30" quotePrefix="1" applyNumberFormat="1" applyFont="1" applyFill="1" applyBorder="1" applyProtection="1">
      <protection locked="0"/>
    </xf>
    <xf numFmtId="38" fontId="35" fillId="6" borderId="57" xfId="30" quotePrefix="1" applyNumberFormat="1" applyFont="1" applyFill="1" applyBorder="1" applyAlignment="1" applyProtection="1">
      <alignment horizontal="right"/>
      <protection locked="0"/>
    </xf>
    <xf numFmtId="0" fontId="8" fillId="6" borderId="57" xfId="30" applyFont="1" applyFill="1" applyBorder="1"/>
    <xf numFmtId="38" fontId="35" fillId="0" borderId="57" xfId="30" applyNumberFormat="1" applyFont="1" applyBorder="1" applyAlignment="1" applyProtection="1">
      <alignment horizontal="right"/>
      <protection locked="0"/>
    </xf>
    <xf numFmtId="38" fontId="42" fillId="4" borderId="57" xfId="30" applyNumberFormat="1" applyFont="1" applyFill="1" applyBorder="1" applyAlignment="1" applyProtection="1">
      <alignment horizontal="right"/>
      <protection locked="0"/>
    </xf>
    <xf numFmtId="38" fontId="33" fillId="0" borderId="57" xfId="30" applyNumberFormat="1" applyFont="1" applyBorder="1" applyAlignment="1">
      <alignment horizontal="right"/>
    </xf>
    <xf numFmtId="38" fontId="33" fillId="6" borderId="57" xfId="30" applyNumberFormat="1" applyFont="1" applyFill="1" applyBorder="1" applyAlignment="1">
      <alignment horizontal="right"/>
    </xf>
    <xf numFmtId="38" fontId="33" fillId="0" borderId="57" xfId="30" applyNumberFormat="1" applyFont="1" applyBorder="1" applyAlignment="1" applyProtection="1">
      <alignment horizontal="right"/>
      <protection locked="0"/>
    </xf>
    <xf numFmtId="0" fontId="3" fillId="7" borderId="71" xfId="0" applyFont="1" applyFill="1" applyBorder="1" applyAlignment="1">
      <alignment horizontal="center" vertical="center"/>
    </xf>
    <xf numFmtId="0" fontId="3" fillId="7" borderId="70" xfId="0" applyFont="1" applyFill="1" applyBorder="1" applyAlignment="1">
      <alignment horizontal="center" vertical="center"/>
    </xf>
    <xf numFmtId="0" fontId="0" fillId="0" borderId="70" xfId="0" applyBorder="1" applyAlignment="1">
      <alignment horizontal="center"/>
    </xf>
    <xf numFmtId="0" fontId="0" fillId="16" borderId="60" xfId="0" applyFill="1" applyBorder="1" applyAlignment="1">
      <alignment horizontal="center"/>
    </xf>
    <xf numFmtId="0" fontId="0" fillId="16" borderId="57" xfId="0" applyFill="1" applyBorder="1" applyAlignment="1">
      <alignment horizontal="center"/>
    </xf>
    <xf numFmtId="0" fontId="0" fillId="2" borderId="57" xfId="0" applyFill="1" applyBorder="1" applyAlignment="1">
      <alignment horizontal="center"/>
    </xf>
    <xf numFmtId="0" fontId="3" fillId="0" borderId="57" xfId="0" applyFont="1" applyBorder="1" applyAlignment="1">
      <alignment horizontal="center" vertical="center" wrapText="1"/>
    </xf>
    <xf numFmtId="0" fontId="3" fillId="7" borderId="74" xfId="0" applyFont="1" applyFill="1" applyBorder="1" applyAlignment="1">
      <alignment horizontal="center" vertical="center"/>
    </xf>
    <xf numFmtId="0" fontId="3" fillId="7" borderId="75" xfId="0" applyFont="1" applyFill="1" applyBorder="1" applyAlignment="1">
      <alignment horizontal="center" vertical="center"/>
    </xf>
    <xf numFmtId="0" fontId="3" fillId="0" borderId="57" xfId="0" applyFont="1" applyBorder="1" applyAlignment="1">
      <alignment horizontal="center"/>
    </xf>
    <xf numFmtId="0" fontId="3" fillId="0" borderId="57" xfId="0" applyFont="1" applyBorder="1" applyAlignment="1">
      <alignment horizontal="center" vertical="center"/>
    </xf>
    <xf numFmtId="0" fontId="3" fillId="0" borderId="57" xfId="0" applyFont="1" applyBorder="1" applyAlignment="1">
      <alignment horizontal="center" vertical="center" wrapText="1"/>
    </xf>
    <xf numFmtId="15" fontId="3" fillId="0" borderId="57" xfId="0" applyNumberFormat="1" applyFont="1" applyBorder="1" applyAlignment="1">
      <alignment textRotation="90"/>
    </xf>
    <xf numFmtId="15" fontId="3" fillId="16" borderId="57" xfId="0" applyNumberFormat="1" applyFont="1" applyFill="1" applyBorder="1" applyAlignment="1">
      <alignment textRotation="90"/>
    </xf>
    <xf numFmtId="15" fontId="3" fillId="0" borderId="58" xfId="0" applyNumberFormat="1" applyFont="1" applyBorder="1" applyAlignment="1">
      <alignment textRotation="90"/>
    </xf>
    <xf numFmtId="15" fontId="3" fillId="2" borderId="57" xfId="0" applyNumberFormat="1" applyFont="1" applyFill="1" applyBorder="1" applyAlignment="1">
      <alignment textRotation="90"/>
    </xf>
    <xf numFmtId="0" fontId="0" fillId="0" borderId="57" xfId="0" applyBorder="1" applyAlignment="1">
      <alignment horizontal="center" vertical="center"/>
    </xf>
    <xf numFmtId="0" fontId="0" fillId="0" borderId="57" xfId="0" applyBorder="1" applyAlignment="1">
      <alignment horizontal="center" vertical="center"/>
    </xf>
    <xf numFmtId="0" fontId="0" fillId="0" borderId="76" xfId="0" applyBorder="1" applyAlignment="1">
      <alignment horizontal="center"/>
    </xf>
    <xf numFmtId="0" fontId="0" fillId="0" borderId="77" xfId="0" applyBorder="1" applyAlignment="1">
      <alignment horizontal="center"/>
    </xf>
    <xf numFmtId="0" fontId="0" fillId="0" borderId="78" xfId="0" applyBorder="1" applyAlignment="1">
      <alignment horizontal="center"/>
    </xf>
    <xf numFmtId="0" fontId="0" fillId="0" borderId="58" xfId="0" applyBorder="1" applyAlignment="1">
      <alignment horizontal="center"/>
    </xf>
    <xf numFmtId="0" fontId="0" fillId="0" borderId="71" xfId="0" applyBorder="1"/>
    <xf numFmtId="0" fontId="0" fillId="0" borderId="79" xfId="0" applyBorder="1"/>
    <xf numFmtId="0" fontId="3" fillId="8" borderId="57" xfId="0" applyFont="1" applyFill="1" applyBorder="1" applyAlignment="1">
      <alignment horizontal="center"/>
    </xf>
    <xf numFmtId="0" fontId="0" fillId="0" borderId="58" xfId="0" applyBorder="1" applyAlignment="1">
      <alignment vertical="center" wrapText="1"/>
    </xf>
    <xf numFmtId="0" fontId="7" fillId="0" borderId="72" xfId="0" applyFont="1" applyBorder="1"/>
    <xf numFmtId="0" fontId="62" fillId="0" borderId="71" xfId="35" applyFont="1" applyBorder="1"/>
    <xf numFmtId="0" fontId="1" fillId="0" borderId="70" xfId="35" applyBorder="1"/>
    <xf numFmtId="0" fontId="1" fillId="0" borderId="74" xfId="35" applyBorder="1"/>
    <xf numFmtId="44" fontId="1" fillId="0" borderId="75" xfId="35" applyNumberFormat="1" applyBorder="1"/>
    <xf numFmtId="0" fontId="49" fillId="0" borderId="57" xfId="35" applyFont="1" applyBorder="1" applyAlignment="1" applyProtection="1">
      <alignment horizontal="left" vertical="center" readingOrder="1"/>
      <protection locked="0"/>
    </xf>
    <xf numFmtId="179" fontId="49" fillId="0" borderId="57" xfId="35" applyNumberFormat="1" applyFont="1" applyBorder="1" applyAlignment="1" applyProtection="1">
      <alignment horizontal="left" vertical="center" readingOrder="1"/>
      <protection locked="0"/>
    </xf>
    <xf numFmtId="171" fontId="49" fillId="0" borderId="57" xfId="35" applyNumberFormat="1" applyFont="1" applyBorder="1" applyAlignment="1" applyProtection="1">
      <alignment horizontal="left" vertical="center" readingOrder="1"/>
      <protection locked="0"/>
    </xf>
    <xf numFmtId="171" fontId="49" fillId="0" borderId="58" xfId="35" applyNumberFormat="1" applyFont="1" applyBorder="1" applyAlignment="1" applyProtection="1">
      <alignment horizontal="left" vertical="center" wrapText="1" readingOrder="1"/>
      <protection locked="0"/>
    </xf>
    <xf numFmtId="0" fontId="49" fillId="0" borderId="80" xfId="35" applyFont="1" applyBorder="1" applyAlignment="1" applyProtection="1">
      <alignment vertical="center" readingOrder="1"/>
      <protection locked="0"/>
    </xf>
    <xf numFmtId="0" fontId="49" fillId="0" borderId="81" xfId="35" applyFont="1" applyBorder="1" applyAlignment="1" applyProtection="1">
      <alignment vertical="center" readingOrder="1"/>
      <protection locked="0"/>
    </xf>
    <xf numFmtId="177" fontId="49" fillId="0" borderId="81" xfId="35" applyNumberFormat="1" applyFont="1" applyBorder="1" applyAlignment="1" applyProtection="1">
      <alignment vertical="center" readingOrder="1"/>
      <protection locked="0"/>
    </xf>
    <xf numFmtId="0" fontId="49" fillId="0" borderId="81" xfId="35" applyFont="1" applyBorder="1" applyAlignment="1" applyProtection="1">
      <alignment vertical="center" wrapText="1" readingOrder="1"/>
      <protection locked="0"/>
    </xf>
    <xf numFmtId="0" fontId="49" fillId="0" borderId="81" xfId="35" applyFont="1" applyBorder="1" applyAlignment="1" applyProtection="1">
      <alignment horizontal="left" vertical="center" readingOrder="1"/>
      <protection locked="0"/>
    </xf>
    <xf numFmtId="178" fontId="49" fillId="0" borderId="81" xfId="35" applyNumberFormat="1" applyFont="1" applyBorder="1" applyAlignment="1">
      <alignment vertical="center" readingOrder="1"/>
    </xf>
    <xf numFmtId="171" fontId="49" fillId="0" borderId="81" xfId="35" applyNumberFormat="1" applyFont="1" applyBorder="1" applyAlignment="1" applyProtection="1">
      <alignment vertical="center" readingOrder="1"/>
      <protection locked="0"/>
    </xf>
    <xf numFmtId="0" fontId="8" fillId="0" borderId="81" xfId="35" applyFont="1" applyBorder="1" applyAlignment="1" applyProtection="1">
      <alignment vertical="center" readingOrder="1"/>
      <protection locked="0"/>
    </xf>
    <xf numFmtId="0" fontId="49" fillId="0" borderId="82" xfId="35" applyFont="1" applyBorder="1" applyAlignment="1" applyProtection="1">
      <alignment vertical="center" readingOrder="1"/>
      <protection locked="0"/>
    </xf>
    <xf numFmtId="0" fontId="49" fillId="0" borderId="83" xfId="35" applyFont="1" applyBorder="1" applyAlignment="1" applyProtection="1">
      <alignment vertical="center" readingOrder="1"/>
      <protection locked="0"/>
    </xf>
    <xf numFmtId="0" fontId="49" fillId="0" borderId="84" xfId="35" applyFont="1" applyBorder="1" applyAlignment="1" applyProtection="1">
      <alignment vertical="center" readingOrder="1"/>
      <protection locked="0"/>
    </xf>
    <xf numFmtId="177" fontId="49" fillId="0" borderId="84" xfId="35" applyNumberFormat="1" applyFont="1" applyBorder="1" applyAlignment="1" applyProtection="1">
      <alignment vertical="center" readingOrder="1"/>
      <protection locked="0"/>
    </xf>
    <xf numFmtId="0" fontId="49" fillId="0" borderId="84" xfId="35" applyFont="1" applyBorder="1" applyAlignment="1" applyProtection="1">
      <alignment vertical="center" wrapText="1" readingOrder="1"/>
      <protection locked="0"/>
    </xf>
    <xf numFmtId="0" fontId="49" fillId="0" borderId="84" xfId="35" applyFont="1" applyBorder="1" applyAlignment="1" applyProtection="1">
      <alignment horizontal="left" vertical="center" readingOrder="1"/>
      <protection locked="0"/>
    </xf>
    <xf numFmtId="178" fontId="49" fillId="0" borderId="84" xfId="35" applyNumberFormat="1" applyFont="1" applyBorder="1" applyAlignment="1">
      <alignment vertical="center" readingOrder="1"/>
    </xf>
    <xf numFmtId="0" fontId="8" fillId="0" borderId="84" xfId="35" applyFont="1" applyBorder="1" applyAlignment="1" applyProtection="1">
      <alignment vertical="center" readingOrder="1"/>
      <protection locked="0"/>
    </xf>
    <xf numFmtId="0" fontId="49" fillId="0" borderId="85" xfId="35" applyFont="1" applyBorder="1" applyAlignment="1" applyProtection="1">
      <alignment vertical="center" readingOrder="1"/>
      <protection locked="0"/>
    </xf>
    <xf numFmtId="0" fontId="49" fillId="0" borderId="84" xfId="35" applyFont="1" applyBorder="1" applyAlignment="1" applyProtection="1">
      <alignment vertical="top" wrapText="1" readingOrder="1"/>
      <protection locked="0"/>
    </xf>
    <xf numFmtId="0" fontId="49" fillId="0" borderId="83" xfId="35" applyFont="1" applyBorder="1" applyAlignment="1" applyProtection="1">
      <alignment vertical="top" wrapText="1" readingOrder="1"/>
      <protection locked="0"/>
    </xf>
    <xf numFmtId="177" fontId="49" fillId="0" borderId="84" xfId="35" applyNumberFormat="1" applyFont="1" applyBorder="1" applyAlignment="1" applyProtection="1">
      <alignment vertical="top" wrapText="1" readingOrder="1"/>
      <protection locked="0"/>
    </xf>
    <xf numFmtId="0" fontId="49" fillId="0" borderId="86" xfId="35" applyFont="1" applyBorder="1" applyAlignment="1" applyProtection="1">
      <alignment vertical="center" readingOrder="1"/>
      <protection locked="0"/>
    </xf>
    <xf numFmtId="0" fontId="49" fillId="0" borderId="87" xfId="35" applyFont="1" applyBorder="1" applyAlignment="1" applyProtection="1">
      <alignment vertical="center" readingOrder="1"/>
      <protection locked="0"/>
    </xf>
    <xf numFmtId="177" fontId="49" fillId="0" borderId="87" xfId="35" applyNumberFormat="1" applyFont="1" applyBorder="1" applyAlignment="1" applyProtection="1">
      <alignment vertical="center" readingOrder="1"/>
      <protection locked="0"/>
    </xf>
    <xf numFmtId="0" fontId="49" fillId="0" borderId="87" xfId="35" applyFont="1" applyBorder="1" applyAlignment="1" applyProtection="1">
      <alignment vertical="center" wrapText="1" readingOrder="1"/>
      <protection locked="0"/>
    </xf>
    <xf numFmtId="0" fontId="49" fillId="0" borderId="87" xfId="35" applyFont="1" applyBorder="1" applyAlignment="1" applyProtection="1">
      <alignment horizontal="left" vertical="center" readingOrder="1"/>
      <protection locked="0"/>
    </xf>
    <xf numFmtId="178" fontId="49" fillId="0" borderId="87" xfId="35" applyNumberFormat="1" applyFont="1" applyBorder="1" applyAlignment="1" applyProtection="1">
      <alignment vertical="center" readingOrder="1"/>
      <protection locked="0"/>
    </xf>
    <xf numFmtId="171" fontId="49" fillId="0" borderId="88" xfId="35" applyNumberFormat="1" applyFont="1" applyBorder="1" applyAlignment="1" applyProtection="1">
      <alignment vertical="center" readingOrder="1"/>
      <protection locked="0"/>
    </xf>
    <xf numFmtId="171" fontId="49" fillId="0" borderId="89" xfId="35" applyNumberFormat="1" applyFont="1" applyBorder="1" applyAlignment="1" applyProtection="1">
      <alignment vertical="center" readingOrder="1"/>
      <protection locked="0"/>
    </xf>
    <xf numFmtId="0" fontId="49" fillId="0" borderId="89" xfId="35" applyFont="1" applyBorder="1" applyAlignment="1" applyProtection="1">
      <alignment vertical="center" readingOrder="1"/>
      <protection locked="0"/>
    </xf>
    <xf numFmtId="0" fontId="49" fillId="0" borderId="90" xfId="35" applyFont="1" applyBorder="1" applyAlignment="1" applyProtection="1">
      <alignment vertical="center" readingOrder="1"/>
      <protection locked="0"/>
    </xf>
    <xf numFmtId="0" fontId="8" fillId="0" borderId="87" xfId="35" applyFont="1" applyBorder="1" applyAlignment="1" applyProtection="1">
      <alignment vertical="center" readingOrder="1"/>
      <protection locked="0"/>
    </xf>
    <xf numFmtId="0" fontId="49" fillId="0" borderId="91" xfId="35" applyFont="1" applyBorder="1" applyAlignment="1" applyProtection="1">
      <alignment vertical="center" readingOrder="1"/>
      <protection locked="0"/>
    </xf>
    <xf numFmtId="171" fontId="49" fillId="0" borderId="92" xfId="35" applyNumberFormat="1" applyFont="1" applyBorder="1" applyAlignment="1" applyProtection="1">
      <alignment vertical="center" readingOrder="1"/>
      <protection locked="0"/>
    </xf>
    <xf numFmtId="0" fontId="49" fillId="0" borderId="93" xfId="35" applyFont="1" applyBorder="1" applyAlignment="1" applyProtection="1">
      <alignment vertical="center" readingOrder="1"/>
      <protection locked="0"/>
    </xf>
    <xf numFmtId="0" fontId="49" fillId="0" borderId="94" xfId="35" applyFont="1" applyBorder="1" applyAlignment="1" applyProtection="1">
      <alignment vertical="center" readingOrder="1"/>
      <protection locked="0"/>
    </xf>
    <xf numFmtId="177" fontId="49" fillId="0" borderId="94" xfId="35" applyNumberFormat="1" applyFont="1" applyBorder="1" applyAlignment="1" applyProtection="1">
      <alignment vertical="center" readingOrder="1"/>
      <protection locked="0"/>
    </xf>
    <xf numFmtId="0" fontId="49" fillId="0" borderId="94" xfId="35" applyFont="1" applyBorder="1" applyAlignment="1" applyProtection="1">
      <alignment vertical="center" wrapText="1" readingOrder="1"/>
      <protection locked="0"/>
    </xf>
    <xf numFmtId="178" fontId="49" fillId="0" borderId="94" xfId="35" applyNumberFormat="1" applyFont="1" applyBorder="1" applyAlignment="1" applyProtection="1">
      <alignment vertical="center" readingOrder="1"/>
      <protection locked="0"/>
    </xf>
    <xf numFmtId="171" fontId="49" fillId="0" borderId="94" xfId="35" applyNumberFormat="1" applyFont="1" applyBorder="1" applyAlignment="1" applyProtection="1">
      <alignment vertical="center" readingOrder="1"/>
      <protection locked="0"/>
    </xf>
    <xf numFmtId="0" fontId="8" fillId="0" borderId="94" xfId="35" applyFont="1" applyBorder="1" applyAlignment="1" applyProtection="1">
      <alignment vertical="center" readingOrder="1"/>
      <protection locked="0"/>
    </xf>
    <xf numFmtId="0" fontId="49" fillId="0" borderId="95" xfId="35" applyFont="1" applyBorder="1" applyAlignment="1" applyProtection="1">
      <alignment vertical="center" readingOrder="1"/>
      <protection locked="0"/>
    </xf>
    <xf numFmtId="178" fontId="49" fillId="0" borderId="81" xfId="35" applyNumberFormat="1" applyFont="1" applyBorder="1" applyAlignment="1" applyProtection="1">
      <alignment vertical="center" readingOrder="1"/>
      <protection locked="0"/>
    </xf>
    <xf numFmtId="0" fontId="49" fillId="0" borderId="82" xfId="35" applyFont="1" applyBorder="1" applyAlignment="1" applyProtection="1">
      <alignment horizontal="left" vertical="center" readingOrder="1"/>
      <protection locked="0"/>
    </xf>
    <xf numFmtId="178" fontId="49" fillId="0" borderId="84" xfId="35" applyNumberFormat="1" applyFont="1" applyBorder="1" applyAlignment="1" applyProtection="1">
      <alignment vertical="center" readingOrder="1"/>
      <protection locked="0"/>
    </xf>
    <xf numFmtId="0" fontId="49" fillId="0" borderId="85" xfId="35" applyFont="1" applyBorder="1" applyAlignment="1" applyProtection="1">
      <alignment horizontal="left" vertical="center" readingOrder="1"/>
      <protection locked="0"/>
    </xf>
    <xf numFmtId="0" fontId="49" fillId="0" borderId="94" xfId="35" applyFont="1" applyBorder="1" applyAlignment="1" applyProtection="1">
      <alignment horizontal="left" vertical="center" readingOrder="1"/>
      <protection locked="0"/>
    </xf>
    <xf numFmtId="171" fontId="49" fillId="0" borderId="96" xfId="35" applyNumberFormat="1" applyFont="1" applyBorder="1" applyAlignment="1" applyProtection="1">
      <alignment vertical="center" readingOrder="1"/>
      <protection locked="0"/>
    </xf>
    <xf numFmtId="0" fontId="49" fillId="0" borderId="95" xfId="35" applyFont="1" applyBorder="1" applyAlignment="1" applyProtection="1">
      <alignment horizontal="left" vertical="center" readingOrder="1"/>
      <protection locked="0"/>
    </xf>
    <xf numFmtId="0" fontId="7" fillId="0" borderId="76" xfId="0" applyFont="1" applyBorder="1" applyAlignment="1">
      <alignment vertical="center" wrapText="1"/>
    </xf>
    <xf numFmtId="174" fontId="63" fillId="0" borderId="77" xfId="10" applyNumberFormat="1" applyFont="1" applyFill="1" applyBorder="1" applyAlignment="1">
      <alignment horizontal="center" vertical="center" wrapText="1"/>
    </xf>
    <xf numFmtId="174" fontId="63" fillId="0" borderId="89" xfId="10" applyNumberFormat="1" applyFont="1" applyFill="1" applyBorder="1" applyAlignment="1">
      <alignment horizontal="center" vertical="center" wrapText="1"/>
    </xf>
    <xf numFmtId="0" fontId="7" fillId="0" borderId="72" xfId="0" applyFont="1" applyBorder="1" applyAlignment="1">
      <alignment vertical="center" wrapText="1"/>
    </xf>
    <xf numFmtId="174" fontId="63" fillId="0" borderId="60" xfId="10" applyNumberFormat="1" applyFont="1" applyFill="1" applyBorder="1" applyAlignment="1">
      <alignment horizontal="center" vertical="center" wrapText="1"/>
    </xf>
    <xf numFmtId="0" fontId="3" fillId="6" borderId="92" xfId="0" applyFont="1" applyFill="1" applyBorder="1" applyAlignment="1">
      <alignment horizontal="center" vertical="center"/>
    </xf>
    <xf numFmtId="167" fontId="3" fillId="6" borderId="97" xfId="0" applyNumberFormat="1" applyFont="1" applyFill="1" applyBorder="1" applyAlignment="1">
      <alignment horizontal="center" vertical="center"/>
    </xf>
    <xf numFmtId="0" fontId="19" fillId="6" borderId="92" xfId="0" applyFont="1" applyFill="1" applyBorder="1" applyAlignment="1">
      <alignment horizontal="center"/>
    </xf>
    <xf numFmtId="0" fontId="19" fillId="6" borderId="97" xfId="0" applyFont="1" applyFill="1" applyBorder="1" applyAlignment="1">
      <alignment horizontal="center"/>
    </xf>
    <xf numFmtId="0" fontId="19" fillId="6" borderId="97" xfId="0" applyFont="1" applyFill="1" applyBorder="1" applyAlignment="1">
      <alignment horizontal="center"/>
    </xf>
    <xf numFmtId="0" fontId="0" fillId="15" borderId="92" xfId="0" applyFill="1" applyBorder="1"/>
    <xf numFmtId="0" fontId="0" fillId="15" borderId="97" xfId="0" applyFill="1" applyBorder="1"/>
    <xf numFmtId="44" fontId="0" fillId="13" borderId="98" xfId="0" applyNumberFormat="1" applyFill="1" applyBorder="1"/>
    <xf numFmtId="44" fontId="57" fillId="13" borderId="99" xfId="36" applyNumberFormat="1" applyFill="1" applyBorder="1" applyAlignment="1">
      <alignment horizontal="center" vertical="center"/>
    </xf>
    <xf numFmtId="44" fontId="57" fillId="13" borderId="77" xfId="36" applyNumberFormat="1" applyFill="1" applyBorder="1" applyAlignment="1">
      <alignment horizontal="center" vertical="center"/>
    </xf>
    <xf numFmtId="0" fontId="0" fillId="6" borderId="92" xfId="0" applyFill="1" applyBorder="1"/>
    <xf numFmtId="167" fontId="0" fillId="6" borderId="97" xfId="0" applyNumberFormat="1" applyFill="1" applyBorder="1"/>
    <xf numFmtId="0" fontId="7" fillId="13" borderId="74" xfId="0" quotePrefix="1" applyFont="1" applyFill="1" applyBorder="1"/>
    <xf numFmtId="167" fontId="0" fillId="13" borderId="75" xfId="9" applyNumberFormat="1" applyFont="1" applyFill="1" applyBorder="1"/>
    <xf numFmtId="0" fontId="68" fillId="27" borderId="89" xfId="0" applyFont="1" applyFill="1" applyBorder="1" applyAlignment="1">
      <alignment horizontal="center" vertical="center" wrapText="1"/>
    </xf>
    <xf numFmtId="0" fontId="68" fillId="27" borderId="89" xfId="0" applyFont="1" applyFill="1" applyBorder="1" applyAlignment="1">
      <alignment horizontal="center" vertical="center" wrapText="1"/>
    </xf>
    <xf numFmtId="0" fontId="69" fillId="28" borderId="99" xfId="0" applyFont="1" applyFill="1" applyBorder="1" applyAlignment="1">
      <alignment horizontal="left" vertical="center"/>
    </xf>
    <xf numFmtId="167" fontId="2" fillId="0" borderId="99" xfId="9" applyNumberFormat="1" applyFont="1" applyFill="1" applyBorder="1" applyAlignment="1">
      <alignment horizontal="center" vertical="center"/>
    </xf>
    <xf numFmtId="167" fontId="0" fillId="0" borderId="99" xfId="9" applyNumberFormat="1" applyFont="1" applyFill="1" applyBorder="1" applyAlignment="1">
      <alignment horizontal="center" vertical="center"/>
    </xf>
    <xf numFmtId="167" fontId="67" fillId="13" borderId="99" xfId="9" applyNumberFormat="1" applyFont="1" applyFill="1" applyBorder="1" applyAlignment="1">
      <alignment horizontal="center" vertical="center"/>
    </xf>
    <xf numFmtId="167" fontId="2" fillId="0" borderId="99" xfId="9" applyNumberFormat="1" applyFont="1" applyBorder="1" applyAlignment="1">
      <alignment horizontal="center" vertical="center"/>
    </xf>
    <xf numFmtId="167" fontId="57" fillId="0" borderId="89" xfId="36" applyNumberFormat="1" applyBorder="1" applyAlignment="1">
      <alignment horizontal="left" vertical="center"/>
    </xf>
    <xf numFmtId="44" fontId="70" fillId="0" borderId="100" xfId="9" applyFont="1" applyFill="1" applyBorder="1" applyAlignment="1">
      <alignment horizontal="left" vertical="top" wrapText="1"/>
    </xf>
    <xf numFmtId="44" fontId="70" fillId="0" borderId="101" xfId="9" applyFont="1" applyFill="1" applyBorder="1" applyAlignment="1">
      <alignment horizontal="left" vertical="top" wrapText="1"/>
    </xf>
    <xf numFmtId="44" fontId="70" fillId="0" borderId="98" xfId="9" applyFont="1" applyFill="1" applyBorder="1" applyAlignment="1">
      <alignment horizontal="left" vertical="top" wrapText="1"/>
    </xf>
    <xf numFmtId="0" fontId="69" fillId="28" borderId="77" xfId="0" applyFont="1" applyFill="1" applyBorder="1" applyAlignment="1">
      <alignment horizontal="left" vertical="center"/>
    </xf>
    <xf numFmtId="167" fontId="2" fillId="0" borderId="77" xfId="9" applyNumberFormat="1" applyFont="1" applyFill="1" applyBorder="1" applyAlignment="1">
      <alignment horizontal="center" vertical="center"/>
    </xf>
    <xf numFmtId="167" fontId="0" fillId="0" borderId="77" xfId="9" applyNumberFormat="1" applyFont="1" applyFill="1" applyBorder="1" applyAlignment="1">
      <alignment horizontal="center" vertical="center"/>
    </xf>
    <xf numFmtId="167" fontId="67" fillId="13" borderId="77" xfId="9" applyNumberFormat="1" applyFont="1" applyFill="1" applyBorder="1" applyAlignment="1">
      <alignment horizontal="center" vertical="center"/>
    </xf>
    <xf numFmtId="167" fontId="2" fillId="0" borderId="77" xfId="9" applyNumberFormat="1" applyFont="1" applyBorder="1" applyAlignment="1">
      <alignment horizontal="center" vertical="center"/>
    </xf>
    <xf numFmtId="44" fontId="70" fillId="0" borderId="74" xfId="9" applyFont="1" applyFill="1" applyBorder="1" applyAlignment="1">
      <alignment horizontal="left" vertical="top" wrapText="1"/>
    </xf>
    <xf numFmtId="44" fontId="70" fillId="0" borderId="79" xfId="9" applyFont="1" applyFill="1" applyBorder="1" applyAlignment="1">
      <alignment horizontal="left" vertical="top" wrapText="1"/>
    </xf>
    <xf numFmtId="44" fontId="70" fillId="0" borderId="75" xfId="9" applyFont="1" applyFill="1" applyBorder="1" applyAlignment="1">
      <alignment horizontal="left" vertical="top" wrapText="1"/>
    </xf>
    <xf numFmtId="0" fontId="69" fillId="28" borderId="89" xfId="0" applyFont="1" applyFill="1" applyBorder="1" applyAlignment="1">
      <alignment horizontal="left" vertical="center"/>
    </xf>
    <xf numFmtId="167" fontId="2" fillId="0" borderId="89" xfId="9" applyNumberFormat="1" applyFont="1" applyFill="1" applyBorder="1" applyAlignment="1">
      <alignment horizontal="left" vertical="center"/>
    </xf>
    <xf numFmtId="167" fontId="63" fillId="13" borderId="89" xfId="9" applyNumberFormat="1" applyFont="1" applyFill="1" applyBorder="1" applyAlignment="1">
      <alignment horizontal="left" vertical="center"/>
    </xf>
    <xf numFmtId="167" fontId="2" fillId="13" borderId="89" xfId="9" applyNumberFormat="1" applyFont="1" applyFill="1" applyBorder="1" applyAlignment="1">
      <alignment horizontal="left" vertical="center"/>
    </xf>
    <xf numFmtId="167" fontId="2" fillId="0" borderId="89" xfId="9" applyNumberFormat="1" applyFont="1" applyBorder="1" applyAlignment="1">
      <alignment horizontal="left" vertical="center"/>
    </xf>
    <xf numFmtId="0" fontId="70" fillId="0" borderId="89" xfId="0" applyFont="1" applyBorder="1" applyAlignment="1">
      <alignment horizontal="left" vertical="center" wrapText="1"/>
    </xf>
    <xf numFmtId="44" fontId="70" fillId="0" borderId="89" xfId="9" applyFont="1" applyFill="1" applyBorder="1" applyAlignment="1">
      <alignment horizontal="left" vertical="center" wrapText="1"/>
    </xf>
    <xf numFmtId="167" fontId="71" fillId="13" borderId="89" xfId="9" applyNumberFormat="1" applyFont="1" applyFill="1" applyBorder="1" applyAlignment="1">
      <alignment horizontal="left" vertical="center"/>
    </xf>
    <xf numFmtId="0" fontId="68" fillId="27" borderId="89" xfId="0" applyFont="1" applyFill="1" applyBorder="1" applyAlignment="1">
      <alignment horizontal="left" vertical="center"/>
    </xf>
    <xf numFmtId="167" fontId="16" fillId="27" borderId="89" xfId="9" applyNumberFormat="1" applyFont="1" applyFill="1" applyBorder="1" applyAlignment="1">
      <alignment horizontal="center"/>
    </xf>
    <xf numFmtId="167" fontId="3" fillId="27" borderId="89" xfId="9" applyNumberFormat="1" applyFont="1" applyFill="1" applyBorder="1" applyAlignment="1">
      <alignment horizontal="center"/>
    </xf>
    <xf numFmtId="165" fontId="2" fillId="0" borderId="89" xfId="23" applyNumberFormat="1" applyBorder="1"/>
    <xf numFmtId="0" fontId="2" fillId="0" borderId="89" xfId="23" applyBorder="1" applyAlignment="1">
      <alignment horizontal="center"/>
    </xf>
    <xf numFmtId="44" fontId="2" fillId="0" borderId="102" xfId="23" applyNumberFormat="1" applyBorder="1"/>
    <xf numFmtId="0" fontId="19" fillId="31" borderId="89" xfId="0" applyFont="1" applyFill="1" applyBorder="1" applyAlignment="1">
      <alignment horizontal="center"/>
    </xf>
    <xf numFmtId="0" fontId="19" fillId="31" borderId="89" xfId="0" applyFont="1" applyFill="1" applyBorder="1" applyAlignment="1">
      <alignment horizontal="center"/>
    </xf>
    <xf numFmtId="0" fontId="0" fillId="0" borderId="89" xfId="0" applyBorder="1" applyAlignment="1">
      <alignment horizontal="center"/>
    </xf>
    <xf numFmtId="44" fontId="0" fillId="0" borderId="89" xfId="9" applyFont="1" applyBorder="1" applyAlignment="1">
      <alignment horizontal="center"/>
    </xf>
    <xf numFmtId="15" fontId="0" fillId="0" borderId="89" xfId="0" applyNumberFormat="1" applyBorder="1" applyAlignment="1">
      <alignment horizontal="center"/>
    </xf>
    <xf numFmtId="0" fontId="0" fillId="0" borderId="89" xfId="0" applyBorder="1" applyAlignment="1">
      <alignment horizontal="center"/>
    </xf>
    <xf numFmtId="44" fontId="0" fillId="32" borderId="77" xfId="9" applyFont="1" applyFill="1" applyBorder="1"/>
    <xf numFmtId="0" fontId="19" fillId="31" borderId="77" xfId="0" applyFont="1" applyFill="1" applyBorder="1" applyAlignment="1">
      <alignment horizontal="center"/>
    </xf>
    <xf numFmtId="0" fontId="76" fillId="0" borderId="89" xfId="0" applyFont="1" applyBorder="1" applyAlignment="1">
      <alignment horizontal="center" vertical="center"/>
    </xf>
    <xf numFmtId="167" fontId="76" fillId="0" borderId="89" xfId="9" applyNumberFormat="1" applyFont="1" applyBorder="1" applyAlignment="1">
      <alignment horizontal="center" vertical="center"/>
    </xf>
    <xf numFmtId="0" fontId="76" fillId="0" borderId="89" xfId="0" applyFont="1" applyBorder="1" applyAlignment="1">
      <alignment horizontal="center" vertical="center"/>
    </xf>
    <xf numFmtId="0" fontId="76" fillId="13" borderId="89" xfId="0" applyFont="1" applyFill="1" applyBorder="1" applyAlignment="1">
      <alignment horizontal="center" vertical="center"/>
    </xf>
    <xf numFmtId="167" fontId="76" fillId="13" borderId="89" xfId="9" applyNumberFormat="1" applyFont="1" applyFill="1" applyBorder="1" applyAlignment="1">
      <alignment horizontal="center" vertical="center"/>
    </xf>
    <xf numFmtId="15" fontId="0" fillId="13" borderId="89" xfId="0" applyNumberFormat="1" applyFill="1" applyBorder="1" applyAlignment="1">
      <alignment horizontal="center"/>
    </xf>
    <xf numFmtId="0" fontId="76" fillId="13" borderId="89" xfId="0" applyFont="1" applyFill="1" applyBorder="1" applyAlignment="1">
      <alignment horizontal="center" vertical="center"/>
    </xf>
    <xf numFmtId="167" fontId="0" fillId="32" borderId="77" xfId="9" applyNumberFormat="1" applyFont="1" applyFill="1" applyBorder="1"/>
    <xf numFmtId="44" fontId="0" fillId="0" borderId="89" xfId="0" applyNumberFormat="1" applyBorder="1" applyAlignment="1">
      <alignment horizontal="center"/>
    </xf>
    <xf numFmtId="44" fontId="0" fillId="0" borderId="89" xfId="9" applyFont="1" applyBorder="1"/>
    <xf numFmtId="44" fontId="0" fillId="0" borderId="89" xfId="9" applyFont="1" applyFill="1" applyBorder="1"/>
    <xf numFmtId="0" fontId="77" fillId="0" borderId="89" xfId="0" applyFont="1" applyBorder="1" applyAlignment="1">
      <alignment horizontal="left" vertical="center"/>
    </xf>
    <xf numFmtId="0" fontId="0" fillId="0" borderId="89" xfId="0" applyBorder="1" applyAlignment="1">
      <alignment vertical="center"/>
    </xf>
    <xf numFmtId="43" fontId="0" fillId="0" borderId="89" xfId="0" applyNumberFormat="1" applyBorder="1" applyAlignment="1">
      <alignment vertical="center"/>
    </xf>
    <xf numFmtId="43" fontId="0" fillId="0" borderId="89" xfId="10" applyFont="1" applyBorder="1"/>
    <xf numFmtId="0" fontId="3" fillId="13" borderId="79" xfId="0" applyFont="1" applyFill="1" applyBorder="1" applyAlignment="1">
      <alignment horizontal="center" vertical="center"/>
    </xf>
    <xf numFmtId="0" fontId="3" fillId="13" borderId="79" xfId="0" applyFont="1" applyFill="1" applyBorder="1" applyAlignment="1">
      <alignment horizontal="center" vertical="center"/>
    </xf>
    <xf numFmtId="0" fontId="3" fillId="13" borderId="79" xfId="0" applyFont="1" applyFill="1" applyBorder="1" applyAlignment="1">
      <alignment horizontal="center" vertical="center" wrapText="1"/>
    </xf>
    <xf numFmtId="0" fontId="0" fillId="13" borderId="101" xfId="0" applyFill="1" applyBorder="1" applyAlignment="1">
      <alignment horizontal="center"/>
    </xf>
    <xf numFmtId="167" fontId="0" fillId="13" borderId="101" xfId="9" applyNumberFormat="1" applyFont="1" applyFill="1" applyBorder="1" applyAlignment="1">
      <alignment horizontal="center"/>
    </xf>
    <xf numFmtId="0" fontId="16" fillId="9" borderId="89" xfId="0" applyFont="1" applyFill="1" applyBorder="1" applyAlignment="1">
      <alignment horizontal="center" vertical="center" wrapText="1"/>
    </xf>
    <xf numFmtId="0" fontId="63" fillId="13" borderId="89" xfId="0" applyFont="1" applyFill="1" applyBorder="1" applyAlignment="1">
      <alignment horizontal="center"/>
    </xf>
    <xf numFmtId="0" fontId="63" fillId="13" borderId="89" xfId="37" applyFont="1" applyFill="1" applyBorder="1" applyAlignment="1">
      <alignment horizontal="center"/>
    </xf>
    <xf numFmtId="181" fontId="63" fillId="13" borderId="89" xfId="0" applyNumberFormat="1" applyFont="1" applyFill="1" applyBorder="1" applyAlignment="1">
      <alignment horizontal="center"/>
    </xf>
    <xf numFmtId="43" fontId="63" fillId="13" borderId="89" xfId="10" applyFont="1" applyFill="1" applyBorder="1" applyAlignment="1">
      <alignment horizontal="center"/>
    </xf>
    <xf numFmtId="180" fontId="63" fillId="13" borderId="89" xfId="0" applyNumberFormat="1" applyFont="1" applyFill="1" applyBorder="1" applyAlignment="1">
      <alignment horizontal="center"/>
    </xf>
    <xf numFmtId="44" fontId="63" fillId="13" borderId="89" xfId="9" applyFont="1" applyFill="1" applyBorder="1" applyAlignment="1">
      <alignment horizontal="center"/>
    </xf>
    <xf numFmtId="1" fontId="63" fillId="13" borderId="89" xfId="0" applyNumberFormat="1" applyFont="1" applyFill="1" applyBorder="1" applyAlignment="1">
      <alignment horizontal="center"/>
    </xf>
    <xf numFmtId="0" fontId="0" fillId="21" borderId="101" xfId="0" applyFill="1" applyBorder="1" applyAlignment="1">
      <alignment horizontal="center" vertical="center" wrapText="1"/>
    </xf>
    <xf numFmtId="43" fontId="0" fillId="21" borderId="101" xfId="0" applyNumberFormat="1" applyFill="1" applyBorder="1" applyAlignment="1">
      <alignment horizontal="center" vertical="center"/>
    </xf>
    <xf numFmtId="0" fontId="0" fillId="3" borderId="101" xfId="0" applyFill="1" applyBorder="1" applyAlignment="1">
      <alignment horizontal="center" vertical="center" wrapText="1"/>
    </xf>
    <xf numFmtId="44" fontId="0" fillId="3" borderId="101" xfId="0" applyNumberFormat="1" applyFill="1" applyBorder="1" applyAlignment="1">
      <alignment horizontal="center" vertical="center"/>
    </xf>
    <xf numFmtId="0" fontId="24" fillId="35" borderId="89" xfId="0" applyFont="1" applyFill="1" applyBorder="1" applyAlignment="1">
      <alignment horizontal="center"/>
    </xf>
    <xf numFmtId="43" fontId="24" fillId="35" borderId="89" xfId="10" applyFont="1" applyFill="1" applyBorder="1" applyAlignment="1" applyProtection="1">
      <alignment horizontal="center"/>
    </xf>
    <xf numFmtId="0" fontId="0" fillId="0" borderId="89" xfId="0" applyBorder="1"/>
    <xf numFmtId="0" fontId="0" fillId="9" borderId="92" xfId="0" applyFill="1" applyBorder="1" applyAlignment="1">
      <alignment horizontal="center"/>
    </xf>
    <xf numFmtId="0" fontId="0" fillId="9" borderId="103" xfId="0" applyFill="1" applyBorder="1" applyAlignment="1">
      <alignment horizontal="center"/>
    </xf>
    <xf numFmtId="0" fontId="0" fillId="9" borderId="97" xfId="0" applyFill="1" applyBorder="1" applyAlignment="1">
      <alignment horizontal="center"/>
    </xf>
    <xf numFmtId="0" fontId="0" fillId="9" borderId="89" xfId="0" applyFill="1" applyBorder="1"/>
    <xf numFmtId="0" fontId="0" fillId="13" borderId="92" xfId="0" applyFill="1" applyBorder="1" applyAlignment="1">
      <alignment horizontal="center"/>
    </xf>
    <xf numFmtId="0" fontId="0" fillId="13" borderId="103" xfId="0" applyFill="1" applyBorder="1" applyAlignment="1">
      <alignment horizontal="center"/>
    </xf>
    <xf numFmtId="0" fontId="0" fillId="13" borderId="97" xfId="0" applyFill="1" applyBorder="1" applyAlignment="1">
      <alignment horizontal="center"/>
    </xf>
    <xf numFmtId="44" fontId="0" fillId="13" borderId="89" xfId="9" applyFont="1" applyFill="1" applyBorder="1" applyAlignment="1">
      <alignment horizontal="center" vertical="center"/>
    </xf>
    <xf numFmtId="167" fontId="0" fillId="13" borderId="89" xfId="9" applyNumberFormat="1" applyFont="1" applyFill="1" applyBorder="1" applyAlignment="1">
      <alignment horizontal="center" vertical="center"/>
    </xf>
    <xf numFmtId="167" fontId="0" fillId="13" borderId="89" xfId="9" applyNumberFormat="1" applyFont="1" applyFill="1" applyBorder="1" applyAlignment="1">
      <alignment vertical="center"/>
    </xf>
    <xf numFmtId="0" fontId="3" fillId="33" borderId="89" xfId="0" applyFont="1" applyFill="1" applyBorder="1" applyAlignment="1">
      <alignment horizontal="center" vertical="center"/>
    </xf>
    <xf numFmtId="0" fontId="3" fillId="33" borderId="92" xfId="0" applyFont="1" applyFill="1" applyBorder="1" applyAlignment="1">
      <alignment horizontal="center"/>
    </xf>
    <xf numFmtId="0" fontId="3" fillId="33" borderId="103" xfId="0" applyFont="1" applyFill="1" applyBorder="1" applyAlignment="1">
      <alignment horizontal="center"/>
    </xf>
    <xf numFmtId="0" fontId="3" fillId="33" borderId="97" xfId="0" applyFont="1" applyFill="1" applyBorder="1" applyAlignment="1">
      <alignment horizontal="center"/>
    </xf>
    <xf numFmtId="44" fontId="3" fillId="33" borderId="89" xfId="0" applyNumberFormat="1" applyFont="1" applyFill="1" applyBorder="1"/>
    <xf numFmtId="0" fontId="79" fillId="11" borderId="92" xfId="0" applyFont="1" applyFill="1" applyBorder="1" applyAlignment="1">
      <alignment horizontal="center"/>
    </xf>
    <xf numFmtId="0" fontId="79" fillId="11" borderId="103" xfId="0" applyFont="1" applyFill="1" applyBorder="1" applyAlignment="1">
      <alignment horizontal="center"/>
    </xf>
    <xf numFmtId="0" fontId="79" fillId="11" borderId="97" xfId="0" applyFont="1" applyFill="1" applyBorder="1" applyAlignment="1">
      <alignment horizontal="center"/>
    </xf>
    <xf numFmtId="0" fontId="0" fillId="13" borderId="74" xfId="0" applyFill="1" applyBorder="1"/>
    <xf numFmtId="0" fontId="0" fillId="13" borderId="79" xfId="0" applyFill="1" applyBorder="1"/>
    <xf numFmtId="0" fontId="0" fillId="13" borderId="75" xfId="0" applyFill="1" applyBorder="1"/>
    <xf numFmtId="43" fontId="0" fillId="4" borderId="89" xfId="10" applyFont="1" applyFill="1" applyBorder="1"/>
    <xf numFmtId="0" fontId="85" fillId="41" borderId="89" xfId="0" applyFont="1" applyFill="1" applyBorder="1" applyAlignment="1">
      <alignment horizontal="center" vertical="center"/>
    </xf>
    <xf numFmtId="0" fontId="85" fillId="39" borderId="89" xfId="0" applyFont="1" applyFill="1" applyBorder="1" applyAlignment="1">
      <alignment horizontal="center" vertical="center" wrapText="1"/>
    </xf>
    <xf numFmtId="0" fontId="85" fillId="40" borderId="89" xfId="0" applyFont="1" applyFill="1" applyBorder="1" applyAlignment="1">
      <alignment horizontal="center" vertical="center" wrapText="1"/>
    </xf>
    <xf numFmtId="42" fontId="85" fillId="40" borderId="89" xfId="9" applyNumberFormat="1" applyFont="1" applyFill="1" applyBorder="1" applyAlignment="1">
      <alignment horizontal="center" vertical="center" wrapText="1"/>
    </xf>
    <xf numFmtId="42" fontId="85" fillId="39" borderId="89" xfId="9" applyNumberFormat="1" applyFont="1" applyFill="1" applyBorder="1" applyAlignment="1">
      <alignment horizontal="center" vertical="center" wrapText="1"/>
    </xf>
    <xf numFmtId="42" fontId="85" fillId="38" borderId="89" xfId="9" applyNumberFormat="1" applyFont="1" applyFill="1" applyBorder="1" applyAlignment="1">
      <alignment horizontal="center" vertical="center" wrapText="1"/>
    </xf>
    <xf numFmtId="0" fontId="84" fillId="0" borderId="89" xfId="0" applyFont="1" applyBorder="1" applyAlignment="1">
      <alignment horizontal="center" vertical="center"/>
    </xf>
    <xf numFmtId="167" fontId="0" fillId="0" borderId="89" xfId="9" applyNumberFormat="1" applyFont="1" applyBorder="1"/>
    <xf numFmtId="43" fontId="84" fillId="0" borderId="89" xfId="10" applyFont="1" applyBorder="1" applyAlignment="1">
      <alignment horizontal="center" vertical="center" wrapText="1"/>
    </xf>
    <xf numFmtId="42" fontId="83" fillId="13" borderId="89" xfId="9" applyNumberFormat="1" applyFont="1" applyFill="1" applyBorder="1" applyAlignment="1">
      <alignment horizontal="center" vertical="center" wrapText="1"/>
    </xf>
    <xf numFmtId="0" fontId="22" fillId="0" borderId="79" xfId="0" applyFont="1" applyBorder="1" applyAlignment="1">
      <alignment horizontal="left" vertical="center"/>
    </xf>
    <xf numFmtId="0" fontId="0" fillId="0" borderId="79" xfId="0" applyBorder="1" applyAlignment="1">
      <alignment horizontal="center"/>
    </xf>
    <xf numFmtId="0" fontId="81" fillId="37" borderId="89" xfId="38" applyFont="1" applyFill="1" applyBorder="1" applyAlignment="1">
      <alignment horizontal="center"/>
    </xf>
    <xf numFmtId="44" fontId="81" fillId="37" borderId="89" xfId="9" applyFont="1" applyFill="1" applyBorder="1" applyAlignment="1">
      <alignment horizontal="center"/>
    </xf>
    <xf numFmtId="44" fontId="81" fillId="0" borderId="89" xfId="9" applyFont="1" applyFill="1" applyBorder="1" applyAlignment="1">
      <alignment horizontal="right"/>
    </xf>
    <xf numFmtId="44" fontId="0" fillId="0" borderId="89" xfId="0" applyNumberFormat="1" applyBorder="1"/>
    <xf numFmtId="44" fontId="19" fillId="36" borderId="103" xfId="0" applyNumberFormat="1" applyFont="1" applyFill="1" applyBorder="1" applyAlignment="1">
      <alignment horizontal="center"/>
    </xf>
    <xf numFmtId="0" fontId="0" fillId="4" borderId="92" xfId="0" applyFill="1" applyBorder="1" applyAlignment="1">
      <alignment horizontal="center"/>
    </xf>
    <xf numFmtId="0" fontId="0" fillId="4" borderId="103" xfId="0" applyFill="1" applyBorder="1" applyAlignment="1">
      <alignment horizontal="center"/>
    </xf>
    <xf numFmtId="44" fontId="0" fillId="4" borderId="97" xfId="0" applyNumberFormat="1" applyFill="1" applyBorder="1"/>
    <xf numFmtId="0" fontId="0" fillId="6" borderId="92" xfId="0" applyFill="1" applyBorder="1" applyAlignment="1">
      <alignment horizontal="center"/>
    </xf>
    <xf numFmtId="0" fontId="0" fillId="6" borderId="103" xfId="0" applyFill="1" applyBorder="1" applyAlignment="1">
      <alignment horizontal="center"/>
    </xf>
    <xf numFmtId="44" fontId="0" fillId="6" borderId="97" xfId="0" applyNumberFormat="1" applyFill="1" applyBorder="1"/>
    <xf numFmtId="0" fontId="22" fillId="0" borderId="79" xfId="0" applyFont="1" applyBorder="1" applyAlignment="1">
      <alignment horizontal="left"/>
    </xf>
    <xf numFmtId="44" fontId="0" fillId="4" borderId="92" xfId="0" applyNumberFormat="1" applyFill="1" applyBorder="1"/>
    <xf numFmtId="0" fontId="0" fillId="4" borderId="92" xfId="0" applyFill="1" applyBorder="1" applyAlignment="1">
      <alignment horizontal="center"/>
    </xf>
    <xf numFmtId="44" fontId="71" fillId="4" borderId="97" xfId="0" applyNumberFormat="1" applyFont="1" applyFill="1" applyBorder="1"/>
  </cellXfs>
  <cellStyles count="39">
    <cellStyle name="Bad" xfId="37" builtinId="27"/>
    <cellStyle name="Comma" xfId="10" builtinId="3"/>
    <cellStyle name="Comma 2" xfId="7" xr:uid="{00000000-0005-0000-0000-000002000000}"/>
    <cellStyle name="Comma 3" xfId="16" xr:uid="{00000000-0005-0000-0000-000003000000}"/>
    <cellStyle name="Comma 4" xfId="22" xr:uid="{00000000-0005-0000-0000-000004000000}"/>
    <cellStyle name="Comma 5" xfId="24" xr:uid="{00000000-0005-0000-0000-000005000000}"/>
    <cellStyle name="Comma 6" xfId="25" xr:uid="{00000000-0005-0000-0000-000006000000}"/>
    <cellStyle name="Currency" xfId="1" builtinId="4"/>
    <cellStyle name="Currency 10" xfId="5" xr:uid="{00000000-0005-0000-0000-000008000000}"/>
    <cellStyle name="Currency 13" xfId="9" xr:uid="{00000000-0005-0000-0000-000009000000}"/>
    <cellStyle name="Currency 2" xfId="2" xr:uid="{00000000-0005-0000-0000-00000A000000}"/>
    <cellStyle name="Currency 2 2" xfId="14" xr:uid="{00000000-0005-0000-0000-00000B000000}"/>
    <cellStyle name="Currency 2 3" xfId="28" xr:uid="{00000000-0005-0000-0000-00000C000000}"/>
    <cellStyle name="Currency 3" xfId="17" xr:uid="{00000000-0005-0000-0000-00000D000000}"/>
    <cellStyle name="Currency 3 2" xfId="21" xr:uid="{00000000-0005-0000-0000-00000E000000}"/>
    <cellStyle name="Currency 4" xfId="19" xr:uid="{00000000-0005-0000-0000-00000F000000}"/>
    <cellStyle name="Hyperlink" xfId="36" builtinId="8"/>
    <cellStyle name="Normal" xfId="0" builtinId="0"/>
    <cellStyle name="Normal 10" xfId="3" xr:uid="{00000000-0005-0000-0000-000012000000}"/>
    <cellStyle name="Normal 10 2" xfId="31" xr:uid="{00000000-0005-0000-0000-000013000000}"/>
    <cellStyle name="Normal 2" xfId="4" xr:uid="{00000000-0005-0000-0000-000014000000}"/>
    <cellStyle name="Normal 2 2" xfId="18" xr:uid="{00000000-0005-0000-0000-000015000000}"/>
    <cellStyle name="Normal 2 2 2" xfId="27" xr:uid="{00000000-0005-0000-0000-000016000000}"/>
    <cellStyle name="Normal 2 3" xfId="23" xr:uid="{00000000-0005-0000-0000-000017000000}"/>
    <cellStyle name="Normal 3" xfId="12" xr:uid="{00000000-0005-0000-0000-000018000000}"/>
    <cellStyle name="Normal 4" xfId="15" xr:uid="{00000000-0005-0000-0000-000019000000}"/>
    <cellStyle name="Normal 4 2" xfId="26" xr:uid="{00000000-0005-0000-0000-00001A000000}"/>
    <cellStyle name="Normal 42" xfId="33" xr:uid="{00000000-0005-0000-0000-00001B000000}"/>
    <cellStyle name="Normal 48" xfId="34" xr:uid="{00000000-0005-0000-0000-00001C000000}"/>
    <cellStyle name="Normal 5" xfId="20" xr:uid="{00000000-0005-0000-0000-00001D000000}"/>
    <cellStyle name="Normal 56" xfId="6" xr:uid="{00000000-0005-0000-0000-00001E000000}"/>
    <cellStyle name="Normal 6" xfId="30" xr:uid="{00000000-0005-0000-0000-00001F000000}"/>
    <cellStyle name="Normal 7" xfId="35" xr:uid="{00000000-0005-0000-0000-000020000000}"/>
    <cellStyle name="Normal_Sheet3" xfId="38" xr:uid="{00000000-0005-0000-0000-000021000000}"/>
    <cellStyle name="Percent" xfId="11" builtinId="5"/>
    <cellStyle name="Percent 10" xfId="8" xr:uid="{00000000-0005-0000-0000-000023000000}"/>
    <cellStyle name="Percent 2" xfId="13" xr:uid="{00000000-0005-0000-0000-000024000000}"/>
    <cellStyle name="Percent 3" xfId="29" xr:uid="{00000000-0005-0000-0000-000025000000}"/>
    <cellStyle name="Style 1" xfId="32" xr:uid="{00000000-0005-0000-0000-000026000000}"/>
  </cellStyles>
  <dxfs count="121">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19" formatCode="m/d/yyyy"/>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numFmt numFmtId="19" formatCode="m/d/yyyy"/>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alignment horizontal="general" vertical="bottom"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wrapText="1"/>
    </dxf>
    <dxf>
      <alignment wrapText="1"/>
    </dxf>
    <dxf>
      <alignment wrapText="1"/>
    </dxf>
    <dxf>
      <alignment wrapText="1"/>
    </dxf>
    <dxf>
      <alignment horizontal="center"/>
    </dxf>
    <dxf>
      <alignment horizontal="center"/>
    </dxf>
    <dxf>
      <alignment horizontal="center"/>
    </dxf>
    <dxf>
      <alignment horizontal="center"/>
    </dxf>
    <dxf>
      <alignment vertical="center"/>
    </dxf>
    <dxf>
      <alignment vertical="center"/>
    </dxf>
    <dxf>
      <alignment vertical="center"/>
    </dxf>
    <dxf>
      <alignment vertical="center"/>
    </dxf>
    <dxf>
      <fill>
        <patternFill>
          <bgColor rgb="FFFFC000"/>
        </patternFill>
      </fill>
    </dxf>
    <dxf>
      <fill>
        <patternFill>
          <bgColor theme="8" tint="0.39997558519241921"/>
        </patternFill>
      </fill>
    </dxf>
    <dxf>
      <fill>
        <patternFill>
          <bgColor theme="9" tint="0.39997558519241921"/>
        </patternFill>
      </fill>
    </dxf>
    <dxf>
      <fill>
        <patternFill>
          <bgColor theme="9" tint="0.39997558519241921"/>
        </patternFill>
      </fill>
    </dxf>
    <dxf>
      <fill>
        <patternFill>
          <bgColor theme="7" tint="0.39997558519241921"/>
        </patternFill>
      </fill>
    </dxf>
    <dxf>
      <fill>
        <patternFill>
          <bgColor rgb="FFFFC000"/>
        </patternFill>
      </fill>
    </dxf>
    <dxf>
      <fill>
        <patternFill>
          <bgColor rgb="FFFFC000"/>
        </patternFill>
      </fill>
    </dxf>
    <dxf>
      <fill>
        <patternFill patternType="none">
          <bgColor auto="1"/>
        </patternFill>
      </fill>
    </dxf>
    <dxf>
      <fill>
        <patternFill>
          <bgColor theme="7" tint="0.39997558519241921"/>
        </patternFill>
      </fill>
    </dxf>
    <dxf>
      <fill>
        <patternFill>
          <bgColor theme="7" tint="0.39997558519241921"/>
        </patternFill>
      </fill>
    </dxf>
    <dxf>
      <fill>
        <patternFill>
          <bgColor theme="7" tint="0.39997558519241921"/>
        </patternFill>
      </fill>
    </dxf>
    <dxf>
      <font>
        <sz val="8"/>
      </font>
    </dxf>
    <dxf>
      <numFmt numFmtId="34" formatCode="_(&quot;$&quot;* #,##0.00_);_(&quot;$&quot;* \(#,##0.00\);_(&quot;$&quot;* &quot;-&quot;??_);_(@_)"/>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numFmt numFmtId="34" formatCode="_(&quot;$&quot;* #,##0.00_);_(&quot;$&quot;* \(#,##0.00\);_(&quot;$&quot;* &quot;-&quot;??_);_(@_)"/>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border>
    </dxf>
  </dxfs>
  <tableStyles count="0" defaultTableStyle="TableStyleMedium2" defaultPivotStyle="PivotStyleLight16"/>
  <colors>
    <mruColors>
      <color rgb="FFFF7575"/>
      <color rgb="FFBA8CDC"/>
      <color rgb="FFFFCCFF"/>
      <color rgb="FFFFE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6.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47" Type="http://schemas.openxmlformats.org/officeDocument/2006/relationships/externalLink" Target="externalLinks/externalLink27.xml"/><Relationship Id="rId63" Type="http://schemas.openxmlformats.org/officeDocument/2006/relationships/externalLink" Target="externalLinks/externalLink43.xml"/><Relationship Id="rId68" Type="http://schemas.openxmlformats.org/officeDocument/2006/relationships/externalLink" Target="externalLinks/externalLink48.xml"/><Relationship Id="rId84" Type="http://schemas.openxmlformats.org/officeDocument/2006/relationships/externalLink" Target="externalLinks/externalLink64.xml"/><Relationship Id="rId89" Type="http://schemas.openxmlformats.org/officeDocument/2006/relationships/externalLink" Target="externalLinks/externalLink6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2.xml"/><Relationship Id="rId37" Type="http://schemas.openxmlformats.org/officeDocument/2006/relationships/externalLink" Target="externalLinks/externalLink17.xml"/><Relationship Id="rId53" Type="http://schemas.openxmlformats.org/officeDocument/2006/relationships/externalLink" Target="externalLinks/externalLink33.xml"/><Relationship Id="rId58" Type="http://schemas.openxmlformats.org/officeDocument/2006/relationships/externalLink" Target="externalLinks/externalLink38.xml"/><Relationship Id="rId74" Type="http://schemas.openxmlformats.org/officeDocument/2006/relationships/externalLink" Target="externalLinks/externalLink54.xml"/><Relationship Id="rId79" Type="http://schemas.openxmlformats.org/officeDocument/2006/relationships/externalLink" Target="externalLinks/externalLink59.xml"/><Relationship Id="rId102"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70.xml"/><Relationship Id="rId95" Type="http://schemas.openxmlformats.org/officeDocument/2006/relationships/pivotCacheDefinition" Target="pivotCache/pivotCacheDefinition4.xml"/><Relationship Id="rId22" Type="http://schemas.openxmlformats.org/officeDocument/2006/relationships/externalLink" Target="externalLinks/externalLink2.xml"/><Relationship Id="rId27" Type="http://schemas.openxmlformats.org/officeDocument/2006/relationships/externalLink" Target="externalLinks/externalLink7.xml"/><Relationship Id="rId43" Type="http://schemas.openxmlformats.org/officeDocument/2006/relationships/externalLink" Target="externalLinks/externalLink23.xml"/><Relationship Id="rId48" Type="http://schemas.openxmlformats.org/officeDocument/2006/relationships/externalLink" Target="externalLinks/externalLink28.xml"/><Relationship Id="rId64" Type="http://schemas.openxmlformats.org/officeDocument/2006/relationships/externalLink" Target="externalLinks/externalLink44.xml"/><Relationship Id="rId69" Type="http://schemas.openxmlformats.org/officeDocument/2006/relationships/externalLink" Target="externalLinks/externalLink49.xml"/><Relationship Id="rId80" Type="http://schemas.openxmlformats.org/officeDocument/2006/relationships/externalLink" Target="externalLinks/externalLink60.xml"/><Relationship Id="rId85" Type="http://schemas.openxmlformats.org/officeDocument/2006/relationships/externalLink" Target="externalLinks/externalLink6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33" Type="http://schemas.openxmlformats.org/officeDocument/2006/relationships/externalLink" Target="externalLinks/externalLink13.xml"/><Relationship Id="rId38" Type="http://schemas.openxmlformats.org/officeDocument/2006/relationships/externalLink" Target="externalLinks/externalLink18.xml"/><Relationship Id="rId46" Type="http://schemas.openxmlformats.org/officeDocument/2006/relationships/externalLink" Target="externalLinks/externalLink26.xml"/><Relationship Id="rId59" Type="http://schemas.openxmlformats.org/officeDocument/2006/relationships/externalLink" Target="externalLinks/externalLink39.xml"/><Relationship Id="rId67" Type="http://schemas.openxmlformats.org/officeDocument/2006/relationships/externalLink" Target="externalLinks/externalLink47.xml"/><Relationship Id="rId20" Type="http://schemas.openxmlformats.org/officeDocument/2006/relationships/worksheet" Target="worksheets/sheet20.xml"/><Relationship Id="rId41" Type="http://schemas.openxmlformats.org/officeDocument/2006/relationships/externalLink" Target="externalLinks/externalLink21.xml"/><Relationship Id="rId54" Type="http://schemas.openxmlformats.org/officeDocument/2006/relationships/externalLink" Target="externalLinks/externalLink34.xml"/><Relationship Id="rId62" Type="http://schemas.openxmlformats.org/officeDocument/2006/relationships/externalLink" Target="externalLinks/externalLink42.xml"/><Relationship Id="rId70" Type="http://schemas.openxmlformats.org/officeDocument/2006/relationships/externalLink" Target="externalLinks/externalLink50.xml"/><Relationship Id="rId75" Type="http://schemas.openxmlformats.org/officeDocument/2006/relationships/externalLink" Target="externalLinks/externalLink55.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91" Type="http://schemas.openxmlformats.org/officeDocument/2006/relationships/externalLink" Target="externalLinks/externalLink7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externalLink" Target="externalLinks/externalLink8.xml"/><Relationship Id="rId36" Type="http://schemas.openxmlformats.org/officeDocument/2006/relationships/externalLink" Target="externalLinks/externalLink16.xml"/><Relationship Id="rId49" Type="http://schemas.openxmlformats.org/officeDocument/2006/relationships/externalLink" Target="externalLinks/externalLink29.xml"/><Relationship Id="rId57" Type="http://schemas.openxmlformats.org/officeDocument/2006/relationships/externalLink" Target="externalLinks/externalLink37.xml"/><Relationship Id="rId10" Type="http://schemas.openxmlformats.org/officeDocument/2006/relationships/worksheet" Target="worksheets/sheet10.xml"/><Relationship Id="rId31" Type="http://schemas.openxmlformats.org/officeDocument/2006/relationships/externalLink" Target="externalLinks/externalLink11.xml"/><Relationship Id="rId44" Type="http://schemas.openxmlformats.org/officeDocument/2006/relationships/externalLink" Target="externalLinks/externalLink24.xml"/><Relationship Id="rId52" Type="http://schemas.openxmlformats.org/officeDocument/2006/relationships/externalLink" Target="externalLinks/externalLink32.xml"/><Relationship Id="rId60" Type="http://schemas.openxmlformats.org/officeDocument/2006/relationships/externalLink" Target="externalLinks/externalLink40.xml"/><Relationship Id="rId65" Type="http://schemas.openxmlformats.org/officeDocument/2006/relationships/externalLink" Target="externalLinks/externalLink45.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81" Type="http://schemas.openxmlformats.org/officeDocument/2006/relationships/externalLink" Target="externalLinks/externalLink61.xml"/><Relationship Id="rId86" Type="http://schemas.openxmlformats.org/officeDocument/2006/relationships/externalLink" Target="externalLinks/externalLink66.xml"/><Relationship Id="rId94" Type="http://schemas.openxmlformats.org/officeDocument/2006/relationships/pivotCacheDefinition" Target="pivotCache/pivotCacheDefinition3.xml"/><Relationship Id="rId99" Type="http://schemas.openxmlformats.org/officeDocument/2006/relationships/calcChain" Target="calcChain.xml"/><Relationship Id="rId10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9.xml"/><Relationship Id="rId34" Type="http://schemas.openxmlformats.org/officeDocument/2006/relationships/externalLink" Target="externalLinks/externalLink14.xml"/><Relationship Id="rId50" Type="http://schemas.openxmlformats.org/officeDocument/2006/relationships/externalLink" Target="externalLinks/externalLink30.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pivotCacheDefinition" Target="pivotCache/pivotCacheDefinition1.xml"/><Relationship Id="rId2" Type="http://schemas.openxmlformats.org/officeDocument/2006/relationships/worksheet" Target="worksheets/sheet2.xml"/><Relationship Id="rId29" Type="http://schemas.openxmlformats.org/officeDocument/2006/relationships/externalLink" Target="externalLinks/externalLink9.xml"/><Relationship Id="rId24" Type="http://schemas.openxmlformats.org/officeDocument/2006/relationships/externalLink" Target="externalLinks/externalLink4.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66" Type="http://schemas.openxmlformats.org/officeDocument/2006/relationships/externalLink" Target="externalLinks/externalLink46.xml"/><Relationship Id="rId87" Type="http://schemas.openxmlformats.org/officeDocument/2006/relationships/externalLink" Target="externalLinks/externalLink67.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56" Type="http://schemas.openxmlformats.org/officeDocument/2006/relationships/externalLink" Target="externalLinks/externalLink36.xml"/><Relationship Id="rId77" Type="http://schemas.openxmlformats.org/officeDocument/2006/relationships/externalLink" Target="externalLinks/externalLink57.xml"/><Relationship Id="rId100"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93" Type="http://schemas.openxmlformats.org/officeDocument/2006/relationships/pivotCacheDefinition" Target="pivotCache/pivotCacheDefinition2.xml"/><Relationship Id="rId98" Type="http://schemas.openxmlformats.org/officeDocument/2006/relationships/sharedStrings" Target="sharedStrings.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200025</xdr:colOff>
          <xdr:row>0</xdr:row>
          <xdr:rowOff>180975</xdr:rowOff>
        </xdr:from>
        <xdr:to>
          <xdr:col>2</xdr:col>
          <xdr:colOff>476250</xdr:colOff>
          <xdr:row>0</xdr:row>
          <xdr:rowOff>1009650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0100-000001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4933950</xdr:colOff>
          <xdr:row>0</xdr:row>
          <xdr:rowOff>38100</xdr:rowOff>
        </xdr:from>
        <xdr:to>
          <xdr:col>8</xdr:col>
          <xdr:colOff>0</xdr:colOff>
          <xdr:row>0</xdr:row>
          <xdr:rowOff>1114425</xdr:rowOff>
        </xdr:to>
        <xdr:sp macro="" textlink="">
          <xdr:nvSpPr>
            <xdr:cNvPr id="17410" name="Object 2" hidden="1">
              <a:extLst>
                <a:ext uri="{63B3BB69-23CF-44E3-9099-C40C66FF867C}">
                  <a14:compatExt spid="_x0000_s17410"/>
                </a:ext>
                <a:ext uri="{FF2B5EF4-FFF2-40B4-BE49-F238E27FC236}">
                  <a16:creationId xmlns:a16="http://schemas.microsoft.com/office/drawing/2014/main" id="{00000000-0008-0000-0100-0000024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19051</xdr:colOff>
      <xdr:row>0</xdr:row>
      <xdr:rowOff>38101</xdr:rowOff>
    </xdr:from>
    <xdr:to>
      <xdr:col>1</xdr:col>
      <xdr:colOff>1866901</xdr:colOff>
      <xdr:row>2</xdr:row>
      <xdr:rowOff>139705</xdr:rowOff>
    </xdr:to>
    <xdr:pic>
      <xdr:nvPicPr>
        <xdr:cNvPr id="2" name="Picture 1" descr="valard-new_slogan_2">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1" y="38101"/>
          <a:ext cx="3133725" cy="482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0</xdr:row>
      <xdr:rowOff>38101</xdr:rowOff>
    </xdr:from>
    <xdr:to>
      <xdr:col>3</xdr:col>
      <xdr:colOff>514350</xdr:colOff>
      <xdr:row>2</xdr:row>
      <xdr:rowOff>139705</xdr:rowOff>
    </xdr:to>
    <xdr:pic>
      <xdr:nvPicPr>
        <xdr:cNvPr id="2" name="Picture 1" descr="valard-new_slogan_2">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38101"/>
          <a:ext cx="4695825" cy="482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28576</xdr:rowOff>
    </xdr:from>
    <xdr:to>
      <xdr:col>2</xdr:col>
      <xdr:colOff>533400</xdr:colOff>
      <xdr:row>2</xdr:row>
      <xdr:rowOff>137492</xdr:rowOff>
    </xdr:to>
    <xdr:pic>
      <xdr:nvPicPr>
        <xdr:cNvPr id="2" name="Picture 1" descr="valard-new_slogan_2">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28576"/>
          <a:ext cx="4610100" cy="489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0</xdr:col>
      <xdr:colOff>2101850</xdr:colOff>
      <xdr:row>2</xdr:row>
      <xdr:rowOff>45307</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a:srcRect l="6371" t="14168" r="8574" b="16884"/>
        <a:stretch/>
      </xdr:blipFill>
      <xdr:spPr>
        <a:xfrm>
          <a:off x="0" y="19050"/>
          <a:ext cx="2105025" cy="575532"/>
        </a:xfrm>
        <a:prstGeom prst="rect">
          <a:avLst/>
        </a:prstGeom>
      </xdr:spPr>
    </xdr:pic>
    <xdr:clientData/>
  </xdr:twoCellAnchor>
  <xdr:twoCellAnchor editAs="oneCell">
    <xdr:from>
      <xdr:col>1</xdr:col>
      <xdr:colOff>278640</xdr:colOff>
      <xdr:row>0</xdr:row>
      <xdr:rowOff>53975</xdr:rowOff>
    </xdr:from>
    <xdr:to>
      <xdr:col>1</xdr:col>
      <xdr:colOff>1076325</xdr:colOff>
      <xdr:row>3</xdr:row>
      <xdr:rowOff>0</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7317615" y="53975"/>
          <a:ext cx="797685" cy="774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26</xdr:col>
      <xdr:colOff>437590</xdr:colOff>
      <xdr:row>5</xdr:row>
      <xdr:rowOff>153521</xdr:rowOff>
    </xdr:from>
    <xdr:ext cx="14804482" cy="4409524"/>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6287190" y="1106021"/>
          <a:ext cx="14804482" cy="4409524"/>
        </a:xfrm>
        <a:prstGeom prst="rect">
          <a:avLst/>
        </a:prstGeom>
      </xdr:spPr>
    </xdr:pic>
    <xdr:clientData/>
  </xdr:oneCellAnchor>
  <xdr:oneCellAnchor>
    <xdr:from>
      <xdr:col>27</xdr:col>
      <xdr:colOff>280148</xdr:colOff>
      <xdr:row>21</xdr:row>
      <xdr:rowOff>22412</xdr:rowOff>
    </xdr:from>
    <xdr:ext cx="2621295" cy="264560"/>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16739348" y="4022912"/>
          <a:ext cx="2621295" cy="26456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US" sz="1100">
              <a:solidFill>
                <a:schemeClr val="tx1"/>
              </a:solidFill>
            </a:rPr>
            <a:t>Figure 1: All-season access</a:t>
          </a:r>
          <a:r>
            <a:rPr lang="en-US" sz="1100" baseline="0">
              <a:solidFill>
                <a:schemeClr val="tx1"/>
              </a:solidFill>
            </a:rPr>
            <a:t> is shown in </a:t>
          </a:r>
          <a:r>
            <a:rPr lang="en-US" sz="1100" baseline="0">
              <a:solidFill>
                <a:srgbClr val="FF0000"/>
              </a:solidFill>
            </a:rPr>
            <a:t>Red</a:t>
          </a:r>
          <a:endParaRPr lang="en-US" sz="1100">
            <a:solidFill>
              <a:srgbClr val="FF0000"/>
            </a:solidFill>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7</xdr:col>
      <xdr:colOff>533400</xdr:colOff>
      <xdr:row>20</xdr:row>
      <xdr:rowOff>104775</xdr:rowOff>
    </xdr:from>
    <xdr:to>
      <xdr:col>14</xdr:col>
      <xdr:colOff>247650</xdr:colOff>
      <xdr:row>33</xdr:row>
      <xdr:rowOff>123825</xdr:rowOff>
    </xdr:to>
    <xdr:cxnSp macro="">
      <xdr:nvCxnSpPr>
        <xdr:cNvPr id="2" name="Connector: Elbow 1">
          <a:extLst>
            <a:ext uri="{FF2B5EF4-FFF2-40B4-BE49-F238E27FC236}">
              <a16:creationId xmlns:a16="http://schemas.microsoft.com/office/drawing/2014/main" id="{00000000-0008-0000-1200-000002000000}"/>
            </a:ext>
          </a:extLst>
        </xdr:cNvPr>
        <xdr:cNvCxnSpPr/>
      </xdr:nvCxnSpPr>
      <xdr:spPr>
        <a:xfrm rot="10800000" flipV="1">
          <a:off x="4800600" y="3914775"/>
          <a:ext cx="3981450" cy="2495550"/>
        </a:xfrm>
        <a:prstGeom prst="bentConnector3">
          <a:avLst/>
        </a:prstGeom>
        <a:ln w="762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xdr:col>
      <xdr:colOff>247650</xdr:colOff>
      <xdr:row>21</xdr:row>
      <xdr:rowOff>114300</xdr:rowOff>
    </xdr:from>
    <xdr:ext cx="1419225" cy="609013"/>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6953250" y="4114800"/>
          <a:ext cx="1419225" cy="60901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pPr algn="ctr"/>
          <a:r>
            <a:rPr lang="en-US" sz="1100"/>
            <a:t>Filter full clearing into "OffROW" clearing only</a:t>
          </a:r>
        </a:p>
      </xdr:txBody>
    </xdr:sp>
    <xdr:clientData/>
  </xdr:oneCellAnchor>
  <xdr:twoCellAnchor>
    <xdr:from>
      <xdr:col>3</xdr:col>
      <xdr:colOff>304800</xdr:colOff>
      <xdr:row>24</xdr:row>
      <xdr:rowOff>114300</xdr:rowOff>
    </xdr:from>
    <xdr:to>
      <xdr:col>3</xdr:col>
      <xdr:colOff>304800</xdr:colOff>
      <xdr:row>27</xdr:row>
      <xdr:rowOff>161925</xdr:rowOff>
    </xdr:to>
    <xdr:cxnSp macro="">
      <xdr:nvCxnSpPr>
        <xdr:cNvPr id="4" name="Straight Arrow Connector 3">
          <a:extLst>
            <a:ext uri="{FF2B5EF4-FFF2-40B4-BE49-F238E27FC236}">
              <a16:creationId xmlns:a16="http://schemas.microsoft.com/office/drawing/2014/main" id="{00000000-0008-0000-1200-000004000000}"/>
            </a:ext>
          </a:extLst>
        </xdr:cNvPr>
        <xdr:cNvCxnSpPr/>
      </xdr:nvCxnSpPr>
      <xdr:spPr>
        <a:xfrm flipV="1">
          <a:off x="2133600" y="4686300"/>
          <a:ext cx="0" cy="619125"/>
        </a:xfrm>
        <a:prstGeom prst="straightConnector1">
          <a:avLst/>
        </a:prstGeom>
        <a:ln w="762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561975</xdr:colOff>
      <xdr:row>24</xdr:row>
      <xdr:rowOff>114300</xdr:rowOff>
    </xdr:from>
    <xdr:ext cx="2381250" cy="609013"/>
    <xdr:sp macro="" textlink="">
      <xdr:nvSpPr>
        <xdr:cNvPr id="5" name="TextBox 4">
          <a:extLst>
            <a:ext uri="{FF2B5EF4-FFF2-40B4-BE49-F238E27FC236}">
              <a16:creationId xmlns:a16="http://schemas.microsoft.com/office/drawing/2014/main" id="{00000000-0008-0000-1200-000005000000}"/>
            </a:ext>
          </a:extLst>
        </xdr:cNvPr>
        <xdr:cNvSpPr txBox="1"/>
      </xdr:nvSpPr>
      <xdr:spPr>
        <a:xfrm>
          <a:off x="2390775" y="4686300"/>
          <a:ext cx="2381250" cy="60901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pPr algn="ctr"/>
          <a:r>
            <a:rPr lang="en-US" sz="1100"/>
            <a:t>Given 84.5ha requires seeding, calculate the number of Mix Seed Bags required and the purchase cost</a:t>
          </a:r>
        </a:p>
      </xdr:txBody>
    </xdr:sp>
    <xdr:clientData/>
  </xdr:oneCellAnchor>
  <xdr:twoCellAnchor>
    <xdr:from>
      <xdr:col>7</xdr:col>
      <xdr:colOff>466725</xdr:colOff>
      <xdr:row>15</xdr:row>
      <xdr:rowOff>85725</xdr:rowOff>
    </xdr:from>
    <xdr:to>
      <xdr:col>7</xdr:col>
      <xdr:colOff>466725</xdr:colOff>
      <xdr:row>18</xdr:row>
      <xdr:rowOff>123825</xdr:rowOff>
    </xdr:to>
    <xdr:cxnSp macro="">
      <xdr:nvCxnSpPr>
        <xdr:cNvPr id="6" name="Straight Arrow Connector 5">
          <a:extLst>
            <a:ext uri="{FF2B5EF4-FFF2-40B4-BE49-F238E27FC236}">
              <a16:creationId xmlns:a16="http://schemas.microsoft.com/office/drawing/2014/main" id="{00000000-0008-0000-1200-000006000000}"/>
            </a:ext>
          </a:extLst>
        </xdr:cNvPr>
        <xdr:cNvCxnSpPr/>
      </xdr:nvCxnSpPr>
      <xdr:spPr>
        <a:xfrm flipV="1">
          <a:off x="4733925" y="2943225"/>
          <a:ext cx="0" cy="609600"/>
        </a:xfrm>
        <a:prstGeom prst="straightConnector1">
          <a:avLst/>
        </a:prstGeom>
        <a:ln w="762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409575</xdr:colOff>
      <xdr:row>19</xdr:row>
      <xdr:rowOff>19050</xdr:rowOff>
    </xdr:from>
    <xdr:ext cx="2381250" cy="781240"/>
    <xdr:sp macro="" textlink="">
      <xdr:nvSpPr>
        <xdr:cNvPr id="7" name="TextBox 6">
          <a:extLst>
            <a:ext uri="{FF2B5EF4-FFF2-40B4-BE49-F238E27FC236}">
              <a16:creationId xmlns:a16="http://schemas.microsoft.com/office/drawing/2014/main" id="{00000000-0008-0000-1200-000007000000}"/>
            </a:ext>
          </a:extLst>
        </xdr:cNvPr>
        <xdr:cNvSpPr txBox="1"/>
      </xdr:nvSpPr>
      <xdr:spPr>
        <a:xfrm>
          <a:off x="4067175" y="3638550"/>
          <a:ext cx="2381250" cy="78124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pPr algn="ctr"/>
          <a:r>
            <a:rPr lang="en-US" sz="1100"/>
            <a:t>Given seeding is required across 84 ha (or ~$57km), a crew with two labours will require at least one full shift to complete the planned scope</a:t>
          </a:r>
        </a:p>
      </xdr:txBody>
    </xdr:sp>
    <xdr:clientData/>
  </xdr:oneCellAnchor>
  <xdr:twoCellAnchor>
    <xdr:from>
      <xdr:col>11</xdr:col>
      <xdr:colOff>57150</xdr:colOff>
      <xdr:row>20</xdr:row>
      <xdr:rowOff>152400</xdr:rowOff>
    </xdr:from>
    <xdr:to>
      <xdr:col>11</xdr:col>
      <xdr:colOff>371475</xdr:colOff>
      <xdr:row>22</xdr:row>
      <xdr:rowOff>95250</xdr:rowOff>
    </xdr:to>
    <xdr:sp macro="" textlink="">
      <xdr:nvSpPr>
        <xdr:cNvPr id="8" name="Oval 7">
          <a:extLst>
            <a:ext uri="{FF2B5EF4-FFF2-40B4-BE49-F238E27FC236}">
              <a16:creationId xmlns:a16="http://schemas.microsoft.com/office/drawing/2014/main" id="{00000000-0008-0000-1200-000008000000}"/>
            </a:ext>
          </a:extLst>
        </xdr:cNvPr>
        <xdr:cNvSpPr/>
      </xdr:nvSpPr>
      <xdr:spPr>
        <a:xfrm>
          <a:off x="6762750" y="3962400"/>
          <a:ext cx="314325" cy="323850"/>
        </a:xfrm>
        <a:prstGeom prst="ellipse">
          <a:avLst/>
        </a:prstGeom>
        <a:solidFill>
          <a:srgbClr val="C0000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lIns="0" tIns="0" rIns="0" bIns="0" rtlCol="0" anchor="ctr"/>
        <a:lstStyle/>
        <a:p>
          <a:pPr algn="ctr"/>
          <a:r>
            <a:rPr lang="en-US" sz="2800" b="1"/>
            <a:t>1</a:t>
          </a:r>
        </a:p>
      </xdr:txBody>
    </xdr:sp>
    <xdr:clientData/>
  </xdr:twoCellAnchor>
  <xdr:twoCellAnchor>
    <xdr:from>
      <xdr:col>6</xdr:col>
      <xdr:colOff>95250</xdr:colOff>
      <xdr:row>23</xdr:row>
      <xdr:rowOff>180975</xdr:rowOff>
    </xdr:from>
    <xdr:to>
      <xdr:col>6</xdr:col>
      <xdr:colOff>409575</xdr:colOff>
      <xdr:row>25</xdr:row>
      <xdr:rowOff>123825</xdr:rowOff>
    </xdr:to>
    <xdr:sp macro="" textlink="">
      <xdr:nvSpPr>
        <xdr:cNvPr id="9" name="Oval 8">
          <a:extLst>
            <a:ext uri="{FF2B5EF4-FFF2-40B4-BE49-F238E27FC236}">
              <a16:creationId xmlns:a16="http://schemas.microsoft.com/office/drawing/2014/main" id="{00000000-0008-0000-1200-000009000000}"/>
            </a:ext>
          </a:extLst>
        </xdr:cNvPr>
        <xdr:cNvSpPr/>
      </xdr:nvSpPr>
      <xdr:spPr>
        <a:xfrm>
          <a:off x="3752850" y="4562475"/>
          <a:ext cx="314325" cy="323850"/>
        </a:xfrm>
        <a:prstGeom prst="ellipse">
          <a:avLst/>
        </a:prstGeom>
        <a:solidFill>
          <a:srgbClr val="C0000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lIns="0" tIns="0" rIns="0" bIns="0" rtlCol="0" anchor="ctr"/>
        <a:lstStyle/>
        <a:p>
          <a:pPr algn="ctr"/>
          <a:r>
            <a:rPr lang="en-US" sz="2800" b="1"/>
            <a:t>2</a:t>
          </a:r>
        </a:p>
      </xdr:txBody>
    </xdr:sp>
    <xdr:clientData/>
  </xdr:twoCellAnchor>
  <xdr:twoCellAnchor>
    <xdr:from>
      <xdr:col>6</xdr:col>
      <xdr:colOff>266700</xdr:colOff>
      <xdr:row>18</xdr:row>
      <xdr:rowOff>19050</xdr:rowOff>
    </xdr:from>
    <xdr:to>
      <xdr:col>6</xdr:col>
      <xdr:colOff>581025</xdr:colOff>
      <xdr:row>19</xdr:row>
      <xdr:rowOff>152400</xdr:rowOff>
    </xdr:to>
    <xdr:sp macro="" textlink="">
      <xdr:nvSpPr>
        <xdr:cNvPr id="10" name="Oval 9">
          <a:extLst>
            <a:ext uri="{FF2B5EF4-FFF2-40B4-BE49-F238E27FC236}">
              <a16:creationId xmlns:a16="http://schemas.microsoft.com/office/drawing/2014/main" id="{00000000-0008-0000-1200-00000A000000}"/>
            </a:ext>
          </a:extLst>
        </xdr:cNvPr>
        <xdr:cNvSpPr/>
      </xdr:nvSpPr>
      <xdr:spPr>
        <a:xfrm>
          <a:off x="3924300" y="3448050"/>
          <a:ext cx="314325" cy="323850"/>
        </a:xfrm>
        <a:prstGeom prst="ellipse">
          <a:avLst/>
        </a:prstGeom>
        <a:solidFill>
          <a:srgbClr val="C00000"/>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lIns="0" tIns="0" rIns="0" bIns="0" rtlCol="0" anchor="ctr"/>
        <a:lstStyle/>
        <a:p>
          <a:pPr algn="ctr"/>
          <a:r>
            <a:rPr lang="en-US" sz="2800" b="1"/>
            <a:t>3</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IN\&#20849;&#26377;&#12501;&#12457;&#12523;&#12480;\&#21476;&#27827;&#33258;&#21205;&#36554;\&#38867;&#22269;\F3-H359,367,368,369,372,38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cmohn.QUANTA/Documents/VC-7551%20NALCOR/VC7551%20Nalcor%20TL%20267%20Bay%20dEspoir%20to%20Western%20Avalon%20(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quantaservices.sharepoint.com/Users/cmohn.QUANTA/Documents/VC-7551%20NALCOR/VC7551%20Nalcor%20TL%20267%20Bay%20dEspoir%20to%20Western%20Avalon%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OLintea/AppData/Local/Microsoft/Windows/Temporary%20Internet%20Files/Content.Outlook/NA1IJ7EY/Users/cmohn.QUANTA/Documents/VC%207284%20HRTD%20T7%20(C)%20ATCO%20HANNA%20(Final)%20R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quantaservices.sharepoint.com/Users/OLintea/AppData/Local/Microsoft/Windows/Temporary%20Internet%20Files/Content.Outlook/NA1IJ7EY/Users/cmohn.QUANTA/Documents/VC%207284%20HRTD%20T7%20(C)%20ATCO%20HANNA%20(Final)%20R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2019-JOB%20FILES\19-1229%20-%20QSS-EAST%20WEST%20TIE%2090%25%20Design\JOB%20FILES\Final%20Takeoffs\2019-05-21%20Updated%20EWT%20Schedule%20and%20Profiles%20Driven%20&amp;%20Helical.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Estimating%20&amp;%20Proposal/ES%202007/Estimating%20Group/ManHours%20Forecast/Personnel%20Forecast%20by%20Hours%202007-20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quantaservices.sharepoint.com/Estimating%20&amp;%20Proposal/ES%202007/Estimating%20Group/ManHours%20Forecast/Personnel%20Forecast%20by%20Hours%202007-20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quantaservices.sharepoint.com/OEWT%20Finance%20Project%20VC7556/01%20-%20Administration/06%20-%20Change%20Orders/Change%20Orders/CMR/Kama%20Cliffs/1.%20Client%20Submission%20Files/4.%20OEWTL%20-%20Kama%20Cliffs%20Heli%20Estimate%20v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VC7575%20Manitoba%20Hydro%20Lake%20Winnipeg%20East%20TL/Estimate/VC7575%20Manitoba%20Hydro%20Lake%20Winnipeg%20East%20TL%20R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quantaservices.sharepoint.com/P/VC7575%20Manitoba%20Hydro%20Lake%20Winnipeg%20East%20TL/Estimate/VC7575%20Manitoba%20Hydro%20Lake%20Winnipeg%20East%20TL%20R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gram%20Files%20(x86)/BIDBUILD/Jobs/VC7717%20Watay%20Power%20Project%20H353781%20Group%201%20Alternate%20A%20Location/VC7717%20Watay%20Power%20Project%20H353781%20Group%201%20Alternate%20A%20Locati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ocuments%20and%20Settings\Jeff%20Rogers\Local%20Settings\Temporary%20Internet%20Files\Content.Outlook\TIMB90SS\2008%20VC2656%20Enmax%20Distribu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Project1/62967%20BC%20Elect%20Trans%20Substns/Engineering/Lines/Design%20Information/Structure%20List/Typ%20Str%20List%20(All).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Users/OLintea/AppData/Local/Microsoft/Windows/Temporary%20Internet%20Files/Content.Outlook/NA1IJ7EY/Project1/62967%20BC%20Elect%20Trans%20Substns/Engineering/Lines/Design%20Information/Structure%20List/Typ%20Str%20List%20(All).xls?E51CD984" TargetMode="External"/><Relationship Id="rId1" Type="http://schemas.openxmlformats.org/officeDocument/2006/relationships/externalLinkPath" Target="file:///\\E51CD984\Typ%20Str%20List%20(All).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https://quantaservices.sharepoint.com/Users/OLintea/AppData/Local/Microsoft/Windows/Temporary%20Internet%20Files/Content.Outlook/NA1IJ7EY/Project1/62967%20BC%20Elect%20Trans%20Substns/Engineering/Lines/Design%20Information/Structure%20List/Typ%20Str%20List%20(All).xls?1553B242" TargetMode="External"/><Relationship Id="rId1" Type="http://schemas.openxmlformats.org/officeDocument/2006/relationships/externalLinkPath" Target="file:///\\1553B242\Typ%20Str%20List%20(Al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valedmsfs01\WFMAC%20Finance\OEWT%20Finance%20Project%20VC7556\Foundations\Budget\Final%20Foundations'%20WBS%20-%20Adjusted%20Budget.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asquires/Desktop/East%20West%20Tie%20-%20VC7556/5-WBS/Estimate/VC%207556%20Estimate%20R21%7bJP%7d(to%20Match%20Contract)%20-%20AS%20Notes%20-%20V1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quantaservices.sharepoint.com/Users/asquires/Desktop/East%20West%20Tie%20-%20VC7556/5-WBS/Estimate/VC%207556%20Estimate%20R21%7bJP%7d(to%20Match%20Contract)%20-%20AS%20Notes%20-%20V1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Project1/62139-Bassano%20435S%20Trans/Engineering/Lines-2/Design%20Information/Structure%20List/853AL%20Working%20Str%20List%20Jan%203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55EB96BD\853AL%20Working%20Str%20List%20Jan%2030.xls"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https://quantaservices.sharepoint.com/Users/OLintea/AppData/Local/Microsoft/Windows/Temporary%20Internet%20Files/Content.Outlook/NA1IJ7EY/Project1/62139-Bassano%20435S%20Trans/Engineering/Lines-2/Design%20Information/Structure%20List/853AL%20Working%20Str%20List%20Jan%2030.xls?E99B44AA" TargetMode="External"/><Relationship Id="rId1" Type="http://schemas.openxmlformats.org/officeDocument/2006/relationships/externalLinkPath" Target="file:///\\E99B44AA\853AL%20Working%20Str%20List%20Jan%20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quantaservices.sharepoint.com/Program%20Files%20(x86)/BIDBUILD/Jobs/VC7717%20Watay%20Power%20Project%20H353781%20Group%201%20Alternate%20A%20Location/VC7717%20Watay%20Power%20Project%20H353781%20Group%201%20Alternate%20A%20Locatio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Estimating%20&amp;%20Proposal/Estimate%20Templates/Christina%20-%20ProjectEst%2002-11-0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quantaservices.sharepoint.com/Estimating%20&amp;%20Proposal/Estimate%20Templates/Christina%20-%20ProjectEst%2002-11-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quantaservices.sharepoint.com/OEWT%20Finance%20Project%20VC7556/01%20-%20Administration/01%20-%20Budget/Foundations/Budget/Final%20Foundations'%20WBS%20-%20105.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Estimating%20&amp;%20Proposal/ES%202013/AltaLink/ES%2054%20Filder%2010%25%20Estimate/Backup%20files/TransEst%20138kV%20893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quantaservices.sharepoint.com/Estimating%20&amp;%20Proposal/ES%202013/AltaLink/ES%2054%20Filder%2010%25%20Estimate/Backup%20files/TransEst%20138kV%20893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quantaservices.sharepoint.com/Program%20Files%20(x86)/BIDBUILD/Jobs/VC7717%20Watay%20Power%20Project%20H353781%20Group%202/VC7717%20Watay%20Power%20Project%20H353781%20Group%2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Program%20Files%20(x86)/BIDBUILD/Jobs/VC7717%20Watay%20Power%20Project%20H353781%20Group%202/VC7717%20Watay%20Power%20Project%20H353781%20Group%2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ocuments%20and%20Settings/klinares/Local%20Settings/Temporary%20Internet%20Files/OLK4/Aughinish%20Procuremen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quantaservices.sharepoint.com/Documents%20and%20Settings/klinares/Local%20Settings/Temporary%20Internet%20Files/OLK4/Aughinish%20Procuremen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ocuments/Projects/VC%207353%20SNC%20WATL%20South%20Lot/Estimate/Final/VC%207353%20Estimate%20WATL%20Final%20option%201%20June%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gureb/My%20Documents/Bulent/Standard%20&amp;%20Mesleki/SNC%20Templatelerim/Engineering/Usage%2008102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quantaservices.sharepoint.com/Documents/Projects/VC%207353%20SNC%20WATL%20South%20Lot/Estimate/Final/VC%207353%20Estimate%20WATL%20Final%20option%201%20June%2020.xlsx" TargetMode="External"/></Relationships>
</file>

<file path=xl/externalLinks/_rels/externalLink41.xml.rels><?xml version="1.0" encoding="UTF-8" standalone="yes"?>
<Relationships xmlns="http://schemas.openxmlformats.org/package/2006/relationships"><Relationship Id="rId2" Type="http://schemas.microsoft.com/office/2019/04/relationships/externalLinkLongPath" Target="/Asset%20Integration/Projects/Project%20Controls%20Group/PCA,%20Joan%20Kruse/Projects/Red%20Deer%20Projects/Transactions/2015/2015%20Transactions%20Mar%2031%20Red%20Deer%20(231%20+%20319-331%20+%20373-375%20+%20459-474%20+%20441%20+%20D471).xlsx?9359651A" TargetMode="External"/><Relationship Id="rId1" Type="http://schemas.openxmlformats.org/officeDocument/2006/relationships/externalLinkPath" Target="file:///\\9359651A\2015%20Transactions%20Mar%2031%20Red%20Deer%20(231%20+%20319-331%20+%20373-375%20+%20459-474%20+%20441%20+%20D471).xlsx"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https://quantaservices.sharepoint.com/Asset%20Integration/Projects/Project%20Controls%20Group/PCA,%20Joan%20Kruse/Projects/Red%20Deer%20Projects/Transactions/2015/2015%20Transactions%20Mar%2031%20Red%20Deer%20(231%20+%20319-331%20+%20373-375%20+%20459-474%20+%20441%20+%20D471).xlsx?CCC17C4A" TargetMode="External"/><Relationship Id="rId1" Type="http://schemas.openxmlformats.org/officeDocument/2006/relationships/externalLinkPath" Target="file:///\\CCC17C4A\2015%20Transactions%20Mar%2031%20Red%20Deer%20(231%20+%20319-331%20+%20373-375%20+%20459-474%20+%20441%20+%20D471).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nancial/2005/MONTHLY/Jan/ATPproject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OLintea/AppData/Local/Microsoft/Windows/Temporary%20Internet%20Files/Content.Outlook/NA1IJ7EY/Financial/2005/MONTHLY/Jan/ATPproject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quantaservices.sharepoint.com/Users/OLintea/AppData/Local/Microsoft/Windows/Temporary%20Internet%20Files/Content.Outlook/NA1IJ7EY/Financial/2005/MONTHLY/Jan/ATPproject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Z:\OEWT%20Finance%20Project%20VC7556\Foundations\Budget\Final%20Foundations'%20WBS%20-%20Adjusted%20Budge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quantaservices.sharepoint.com/OEWT%20Finance%20Project%20VC7556/Foundations/Budget/Final%20Foundations'%20WBS%20-%20Adjusted%20Budget.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BA0427\HAYASHI\CABLE\GLAN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quantaservices.sharepoint.com/Watay%20Finance%20Project%20VC0962/WBS%20-%20Working/Estimate%20Breakdown%20-%20Transmission%20-%20Group%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quantaservices.sharepoint.com/Documents%20and%20Settings/gureb/My%20Documents/Bulent/Standard%20&amp;%20Mesleki/SNC%20Templatelerim/Engineering/Usage%2008102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valedmsfs01\WFMAC%20Finance\Watay%20Finance%20Project%20VC0962\WBS%20-%20Working\Estimate%20Breakdown%20-%20Transmission%20-%20Group%202.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Documents/Projects/VC%207263%20Bechtel%20Atco%20DC%20and%20Hanna%20Lines/Estimate/HANNA%20ESTIMATE/VC%207263%20HRTD(S2-NC)%20ATCO%20HANNA%20240KV%20TL%20(AD8)%20R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quantaservices.sharepoint.com/Program%20Files%20(x86)/BIDBUILD/Jobs/VC7717%20Watay%20Power%20Project%20H353781%20Group%203/VC7717%20Watay%20Power%20Project%20H353781%20Group%2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Program%20Files%20(x86)/BIDBUILD/Jobs/VC7717%20Watay%20Power%20Project%20H353781%20Group%203/VC7717%20Watay%20Power%20Project%20H353781%20Group%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Cost%20Control/Q3%202007%20Forecast%20Finance/Forecating%20Model%20for%20Finance%20%20New%20Fort%20Assiniboin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quantaservices.sharepoint.com/Cost%20Control/Q3%202007%20Forecast%20Finance/Forecating%20Model%20for%20Finance%20%20New%20Fort%20Assiniboine.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Networks%20KAM/Operational/Projects/Project%20Details/Fee%20Proposal/Current/Fee%20Proposals/Networks%20Services%20Fee%20Estimate%200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quantaservices.sharepoint.com/Networks%20KAM/Operational/Projects/Project%20Details/Fee%20Proposal/Current/Fee%20Proposals/Networks%20Services%20Fee%20Estimate%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nancial/2006/Forecasts/Q3/ATP%20Q3/Master%20Copies/ATPFQ3.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Users/OLintea/AppData/Local/Microsoft/Windows/Temporary%20Internet%20Files/Content.Outlook/NA1IJ7EY/Financial/2006/Forecasts/Q3/ATP%20Q3/Master%20Copies/ATPFQ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quantaservices.sharepoint.com/Users/tayyaz/AppData/Local/Microsoft/Windows/INetCache/Content.Outlook/L7PBIE8F/OEWTL%20ROW%20Pricing%20Exercise%202%20-%20%20Updated%20-%20NM.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quantaservices.sharepoint.com/Users/OLintea/AppData/Local/Microsoft/Windows/Temporary%20Internet%20Files/Content.Outlook/NA1IJ7EY/Financial/2006/Forecasts/Q3/ATP%20Q3/Master%20Copies/ATPFQ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Projects/VC7386%20MH%20Bipole%20III%20N1,%20N2%20and%20N3%20Geotech%20and%20Foundations/Estimate/VC7386%20MH%20Bipole%20III%20N3%20Geotech%20and%20FoundationsR1.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quantaservices.sharepoint.com/Projects/VC7386%20MH%20Bipole%20III%20N1,%20N2%20and%20N3%20Geotech%20and%20Foundations/Estimate/VC7386%20MH%20Bipole%20III%20N3%20Geotech%20and%20FoundationsR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Program%20Files%20(x86)/BIDBUILD/Jobs/VC7717%20Watay%20Power%20Project%20H353781%20Group%201/VC7717%20Watay%20Power%20Project%20H353781%20Group%2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quantaservices.sharepoint.com/Program%20Files%20(x86)/BIDBUILD/Jobs/VC7717%20Watay%20Power%20Project%20H353781%20Group%201/VC7717%20Watay%20Power%20Project%20H353781%20Group%2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quantaservices.sharepoint.com/Bulent/benim%20dosyalar/Dokumanlarim/Onemli/7%20Proposa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valedmsfs01\WFMAC%20Finance\Bulent\benim%20dosyalar\Dokumanlarim\Onemli\7%20Proposal.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asquires/Desktop/Indirect%20Staff%20Plan%20-%20V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quantaservices.sharepoint.com/Users/asquires/Desktop/Indirect%20Staff%20Plan%20-%20V5.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Documents%20and%20Settings/Joe/My%20Documents/Projects/VC2467%20SNC%20500kV%20TL/Estimate%20Sheet%20-%20SNC%20500kV%20TL%20-A%20R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tayyaz/AppData/Local/Microsoft/Windows/INetCache/Content.Outlook/L7PBIE8F/OEWTL%20ROW%20Pricing%20Exercise%202%20-%20%20Updated%20-%20NM.xlsm"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quantaservices.sharepoint.com/Documents%20and%20Settings/Joe/My%20Documents/Projects/VC2467%20SNC%20500kV%20TL/Estimate%20Sheet%20-%20SNC%20500kV%20TL%20-A%20R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sers/mshewfelt/AppData/Local/Microsoft/Windows/INetCache/Content.Outlook/61IYAKAU/Fire%20Forest%20Quantification%20Final%20Copy%20r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quantaservices.sharepoint.com/Users/brett.smit/Desktop/Final%20V%20VC7717%20Watay%20Group%201%20230kV%20RFP%20alternate%20R5-1%20(corrected%20Take-offs)%20DWSTWK.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brett.smit/Desktop/Final%20V%20VC7717%20Watay%20Group%201%20230kV%20RFP%20alternate%20R5-1%20(corrected%20Take-offs)%20DWSTW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CKING"/>
      <sheetName val="COVER"/>
      <sheetName val="1029 SEA"/>
      <sheetName val="INSTRUCTION"/>
      <sheetName val="FGroups Codes"/>
      <sheetName val="FGroups Rates"/>
    </sheetNames>
    <sheetDataSet>
      <sheetData sheetId="0"/>
      <sheetData sheetId="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Tower-Wire"/>
      <sheetName val="Sheet1"/>
      <sheetName val="Segment 1-5 Table"/>
      <sheetName val="W Eastern Table"/>
      <sheetName val="W Eastern Interconnection Table"/>
      <sheetName val="W Western Table"/>
      <sheetName val="Fuel Table"/>
      <sheetName val="ALL BoQ"/>
      <sheetName val="ALL BoQ (2)"/>
      <sheetName val="Production rates"/>
      <sheetName val="Man Hours"/>
      <sheetName val="Crew Makeup"/>
      <sheetName val="Errors"/>
      <sheetName val="Third Party Services by task"/>
      <sheetName val="Third Party Service Costs"/>
      <sheetName val="Summary1"/>
      <sheetName val="Summary"/>
      <sheetName val="Dywidag "/>
      <sheetName val="Material Calculations"/>
      <sheetName val="Rates"/>
      <sheetName val="Project Labour F-A Rates"/>
      <sheetName val="Project Equipment F-A Rates"/>
      <sheetName val="Project Equipment List"/>
      <sheetName val="Rates(1)"/>
      <sheetName val="Materials and Bulks(3)"/>
      <sheetName val="Indirects (3)"/>
      <sheetName val="Mobilization (3)"/>
      <sheetName val="Labour And Equipment"/>
      <sheetName val="Calculatons for Appendix A2.7(e"/>
      <sheetName val="Calculatons for Appendix A2.7(w"/>
      <sheetName val="Calculatons for Appendix A2.5"/>
      <sheetName val="Mobilization (1)"/>
      <sheetName val="Indirects (1)"/>
      <sheetName val="Crew Component Hours"/>
      <sheetName val="Lump Sums"/>
      <sheetName val="Mobilization"/>
      <sheetName val="Indire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Tower-Wire"/>
      <sheetName val="Sheet1"/>
      <sheetName val="Segment 1-5 Table"/>
      <sheetName val="W Eastern Table"/>
      <sheetName val="W Eastern Interconnection Table"/>
      <sheetName val="W Western Table"/>
      <sheetName val="Fuel Table"/>
      <sheetName val="ALL BoQ"/>
      <sheetName val="ALL BoQ (2)"/>
      <sheetName val="Production rates"/>
      <sheetName val="Man Hours"/>
      <sheetName val="Crew Makeup"/>
      <sheetName val="Errors"/>
      <sheetName val="Third Party Services by task"/>
      <sheetName val="Third Party Service Costs"/>
      <sheetName val="Summary1"/>
      <sheetName val="Summary"/>
      <sheetName val="Dywidag "/>
      <sheetName val="Material Calculations"/>
      <sheetName val="Rates"/>
      <sheetName val="Project Labour F-A Rates"/>
      <sheetName val="Project Equipment F-A Rates"/>
      <sheetName val="Project Equipment List"/>
      <sheetName val="Rates(1)"/>
      <sheetName val="Materials and Bulks(3)"/>
      <sheetName val="Indirects (3)"/>
      <sheetName val="Mobilization (3)"/>
      <sheetName val="Labour And Equipment"/>
      <sheetName val="Calculatons for Appendix A2.7(e"/>
      <sheetName val="Calculatons for Appendix A2.7(w"/>
      <sheetName val="Calculatons for Appendix A2.5"/>
      <sheetName val="Mobilization (1)"/>
      <sheetName val="Indirects (1)"/>
      <sheetName val="Crew Component Hours"/>
      <sheetName val="Lump Sums"/>
      <sheetName val="Mobilization"/>
      <sheetName val="Indire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Tower-Wire"/>
      <sheetName val="ALL BoQ"/>
      <sheetName val="Production rates"/>
      <sheetName val="Man Hours"/>
      <sheetName val="Crew Makeup"/>
      <sheetName val="Errors"/>
      <sheetName val="Third Party Service Costs"/>
      <sheetName val="Third Party Services by task"/>
      <sheetName val="Summary1"/>
      <sheetName val="Summary"/>
      <sheetName val="Dywidag "/>
      <sheetName val="Material Calculations"/>
      <sheetName val="Rates"/>
      <sheetName val="Project Labour F-A Rates"/>
      <sheetName val="Project Labour F-A Rates (2)"/>
      <sheetName val="Project Equipment F-A Rates"/>
      <sheetName val="Project Equipment List"/>
      <sheetName val="Rates (2)"/>
      <sheetName val="Labour And Equipment"/>
      <sheetName val="Sheet1"/>
      <sheetName val="Crew Component Hours"/>
      <sheetName val="Lump Sums"/>
      <sheetName val="Mobilization"/>
      <sheetName val="Indirects"/>
    </sheetNames>
    <sheetDataSet>
      <sheetData sheetId="0" refreshError="1"/>
      <sheetData sheetId="1" refreshError="1"/>
      <sheetData sheetId="2"/>
      <sheetData sheetId="3" refreshError="1"/>
      <sheetData sheetId="4"/>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Tower-Wire"/>
      <sheetName val="ALL BoQ"/>
      <sheetName val="Production rates"/>
      <sheetName val="Man Hours"/>
      <sheetName val="Crew Makeup"/>
      <sheetName val="Errors"/>
      <sheetName val="Third Party Service Costs"/>
      <sheetName val="Third Party Services by task"/>
      <sheetName val="Summary1"/>
      <sheetName val="Summary"/>
      <sheetName val="Dywidag "/>
      <sheetName val="Material Calculations"/>
      <sheetName val="Rates"/>
      <sheetName val="Project Labour F-A Rates"/>
      <sheetName val="Project Labour F-A Rates (2)"/>
      <sheetName val="Project Equipment F-A Rates"/>
      <sheetName val="Project Equipment List"/>
      <sheetName val="Rates (2)"/>
      <sheetName val="Labour And Equipment"/>
      <sheetName val="Sheet1"/>
      <sheetName val="Crew Component Hours"/>
      <sheetName val="Lump Sums"/>
      <sheetName val="Mobilization"/>
      <sheetName val="Indirects"/>
    </sheetNames>
    <sheetDataSet>
      <sheetData sheetId="0" refreshError="1"/>
      <sheetData sheetId="1" refreshError="1"/>
      <sheetData sheetId="2"/>
      <sheetData sheetId="3" refreshError="1"/>
      <sheetData sheetId="4"/>
      <sheetData sheetId="5" refreshError="1"/>
      <sheetData sheetId="6"/>
      <sheetData sheetId="7" refreshError="1"/>
      <sheetData sheetId="8"/>
      <sheetData sheetId="9"/>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Summary Sheet"/>
      <sheetName val="Staking Profiles Schedule"/>
      <sheetName val="QS Profiles (1-17)"/>
      <sheetName val="Pivot"/>
      <sheetName val="Driven"/>
      <sheetName val="Helical Pile"/>
      <sheetName val="Helical Anchor"/>
      <sheetName val="DS"/>
      <sheetName val="ESRI_MAPINFO_SHEET"/>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Summary 2007-2009 All"/>
      <sheetName val="Summary 2007-2009(Altalink All)"/>
      <sheetName val="Summary 2007-2009(Other Client)"/>
      <sheetName val="Start"/>
      <sheetName val="062217 CC Teresan Paddle River"/>
      <sheetName val="062213 CC Enmax Taber Windfarm"/>
      <sheetName val="062211 CC Joffre Capacity"/>
      <sheetName val="062210 CC Namaka Capacity"/>
      <sheetName val="062209 CC Acheson Capacity"/>
      <sheetName val="062208 CC Canmore Capacity"/>
      <sheetName val="062199 CC South West"/>
      <sheetName val="062207 CC Coaldale Capacity"/>
      <sheetName val="062200 CC Genesee to Langdon"/>
      <sheetName val="062206 CC KEG Substations"/>
      <sheetName val="062204 CC Dry Creek"/>
      <sheetName val="062174 CC Blackmud"/>
      <sheetName val="062214 CC Teresan Watson Creek"/>
      <sheetName val="062228 Fort Assiniboine"/>
      <sheetName val="062215 CC BA Energy Amelia"/>
      <sheetName val="062226 Teresan Bilby Tap"/>
      <sheetName val="062224 Benalto"/>
      <sheetName val="000000 MATL Lethbridge"/>
      <sheetName val="062230 Enbridge Rosyth"/>
      <sheetName val="062221 Empress Capacity Add"/>
      <sheetName val="000000 Leduc"/>
      <sheetName val="062227 Sylvan Lake "/>
      <sheetName val="000000 North Sherwood Park"/>
      <sheetName val="000000 Strathmore 138 kV"/>
      <sheetName val="000000 NW Upgrades Concept 1"/>
      <sheetName val="000000 Shell Upgrader"/>
      <sheetName val="000000 NW Upgrader Petro Canada"/>
      <sheetName val="000000 Keystone 1 Pump Station"/>
      <sheetName val="000000 Keystone 4 Pump Station"/>
      <sheetName val="062229 Enbridge Midpoint"/>
      <sheetName val="000000 SE Lethbridge Area"/>
      <sheetName val="000000 SE Brooks Area"/>
      <sheetName val="000000 SE Empress Area"/>
      <sheetName val="000000 SE Bulk 1"/>
      <sheetName val="000000 SE Bulk 2"/>
      <sheetName val="000000 Oldman Summerview "/>
      <sheetName val="000000 946L Ellerslie"/>
      <sheetName val="000000 Wabamun Area Upgrade"/>
      <sheetName val="000000 916L 917L Conversion"/>
      <sheetName val="000000 Janet Langdon 240kV Line"/>
      <sheetName val="000000 Balzac Capacity Addition"/>
      <sheetName val="062218 Tilley Capacity Addition"/>
      <sheetName val="062222 Stavely Capacity"/>
      <sheetName val="000000 Edgerton Capacity"/>
      <sheetName val="000000 Burdett Breaker Addition"/>
      <sheetName val="062856 Estimating Services"/>
      <sheetName val="Non-Firm"/>
      <sheetName val="062973 MATL Lethbridge"/>
      <sheetName val="062967 BCTC Mt. Lehman"/>
      <sheetName val="062967 BCTC 4 Substations"/>
      <sheetName val="808006 INCO Karrebbe Indonesia"/>
      <sheetName val="062978 Shell Midlite Jackpine"/>
      <sheetName val="062980 Shell ASOP"/>
      <sheetName val="062971 Suncor 72 kV Structures "/>
      <sheetName val="Fortis ADSS Feasibility"/>
      <sheetName val="ALCAN Feasibility"/>
      <sheetName val="BCTC Prosperity Mine Study"/>
      <sheetName val="Fortis Big White 130 kV Line"/>
      <sheetName val="INCO Karrebbe Route Engineering"/>
      <sheetName val="INCO Karebe Indonesia Balambano"/>
      <sheetName val="Manitoba Hydro Wuskwatim"/>
      <sheetName val="MATL Telecom"/>
      <sheetName val="MATL 120S New 240 kV Substation"/>
      <sheetName val="Yukon Energy 138kV"/>
      <sheetName val="Suncor Firebag New 260 kV"/>
      <sheetName val="Fortis Big White"/>
      <sheetName val="BCTC Services"/>
      <sheetName val="Barrick Gold Pascua Lama Chile"/>
      <sheetName val="Barrick Gold Pueblo Viejo "/>
      <sheetName val="Barrick Gold Engineering"/>
      <sheetName val="Fortis 11L Oliver to Grande"/>
      <sheetName val="ALCAN Engineering"/>
      <sheetName val="Gold River Biomass Project"/>
      <sheetName val="Haney Breaker Adddition"/>
      <sheetName val="Fortis Alberta Services"/>
      <sheetName val="Novagold Resources Galore Creek"/>
      <sheetName val="End"/>
      <sheetName val="Template Eng Only"/>
      <sheetName val="Template"/>
      <sheetName val="Quick Estimate Model"/>
      <sheetName val="Template CC"/>
      <sheetName val="SL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Summary 2007-2009 All"/>
      <sheetName val="Summary 2007-2009(Altalink All)"/>
      <sheetName val="Summary 2007-2009(Other Client)"/>
      <sheetName val="Start"/>
      <sheetName val="062217 CC Teresan Paddle River"/>
      <sheetName val="062213 CC Enmax Taber Windfarm"/>
      <sheetName val="062211 CC Joffre Capacity"/>
      <sheetName val="062210 CC Namaka Capacity"/>
      <sheetName val="062209 CC Acheson Capacity"/>
      <sheetName val="062208 CC Canmore Capacity"/>
      <sheetName val="062199 CC South West"/>
      <sheetName val="062207 CC Coaldale Capacity"/>
      <sheetName val="062200 CC Genesee to Langdon"/>
      <sheetName val="062206 CC KEG Substations"/>
      <sheetName val="062204 CC Dry Creek"/>
      <sheetName val="062174 CC Blackmud"/>
      <sheetName val="062214 CC Teresan Watson Creek"/>
      <sheetName val="062228 Fort Assiniboine"/>
      <sheetName val="062215 CC BA Energy Amelia"/>
      <sheetName val="062226 Teresan Bilby Tap"/>
      <sheetName val="062224 Benalto"/>
      <sheetName val="000000 MATL Lethbridge"/>
      <sheetName val="062230 Enbridge Rosyth"/>
      <sheetName val="062221 Empress Capacity Add"/>
      <sheetName val="000000 Leduc"/>
      <sheetName val="062227 Sylvan Lake "/>
      <sheetName val="000000 North Sherwood Park"/>
      <sheetName val="000000 Strathmore 138 kV"/>
      <sheetName val="000000 NW Upgrades Concept 1"/>
      <sheetName val="000000 Shell Upgrader"/>
      <sheetName val="000000 NW Upgrader Petro Canada"/>
      <sheetName val="000000 Keystone 1 Pump Station"/>
      <sheetName val="000000 Keystone 4 Pump Station"/>
      <sheetName val="062229 Enbridge Midpoint"/>
      <sheetName val="000000 SE Lethbridge Area"/>
      <sheetName val="000000 SE Brooks Area"/>
      <sheetName val="000000 SE Empress Area"/>
      <sheetName val="000000 SE Bulk 1"/>
      <sheetName val="000000 SE Bulk 2"/>
      <sheetName val="000000 Oldman Summerview "/>
      <sheetName val="000000 946L Ellerslie"/>
      <sheetName val="000000 Wabamun Area Upgrade"/>
      <sheetName val="000000 916L 917L Conversion"/>
      <sheetName val="000000 Janet Langdon 240kV Line"/>
      <sheetName val="000000 Balzac Capacity Addition"/>
      <sheetName val="062218 Tilley Capacity Addition"/>
      <sheetName val="062222 Stavely Capacity"/>
      <sheetName val="000000 Edgerton Capacity"/>
      <sheetName val="000000 Burdett Breaker Addition"/>
      <sheetName val="062856 Estimating Services"/>
      <sheetName val="Non-Firm"/>
      <sheetName val="062973 MATL Lethbridge"/>
      <sheetName val="062967 BCTC Mt. Lehman"/>
      <sheetName val="062967 BCTC 4 Substations"/>
      <sheetName val="808006 INCO Karrebbe Indonesia"/>
      <sheetName val="062978 Shell Midlite Jackpine"/>
      <sheetName val="062980 Shell ASOP"/>
      <sheetName val="062971 Suncor 72 kV Structures "/>
      <sheetName val="Fortis ADSS Feasibility"/>
      <sheetName val="ALCAN Feasibility"/>
      <sheetName val="BCTC Prosperity Mine Study"/>
      <sheetName val="Fortis Big White 130 kV Line"/>
      <sheetName val="INCO Karrebbe Route Engineering"/>
      <sheetName val="INCO Karebe Indonesia Balambano"/>
      <sheetName val="Manitoba Hydro Wuskwatim"/>
      <sheetName val="MATL Telecom"/>
      <sheetName val="MATL 120S New 240 kV Substation"/>
      <sheetName val="Yukon Energy 138kV"/>
      <sheetName val="Suncor Firebag New 260 kV"/>
      <sheetName val="Fortis Big White"/>
      <sheetName val="BCTC Services"/>
      <sheetName val="Barrick Gold Pascua Lama Chile"/>
      <sheetName val="Barrick Gold Pueblo Viejo "/>
      <sheetName val="Barrick Gold Engineering"/>
      <sheetName val="Fortis 11L Oliver to Grande"/>
      <sheetName val="ALCAN Engineering"/>
      <sheetName val="Gold River Biomass Project"/>
      <sheetName val="Haney Breaker Adddition"/>
      <sheetName val="Fortis Alberta Services"/>
      <sheetName val="Novagold Resources Galore Creek"/>
      <sheetName val="End"/>
      <sheetName val="Template Eng Only"/>
      <sheetName val="Template"/>
      <sheetName val="Quick Estimate Model"/>
      <sheetName val="Template CC"/>
      <sheetName val="SL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 UPDATEDv2"/>
      <sheetName val="Supercom Fee"/>
      <sheetName val="Conventional Costs Summary"/>
      <sheetName val="ROW Calc."/>
      <sheetName val="ROW Support"/>
      <sheetName val="B2 - Geotech"/>
      <sheetName val="B2 - Foundations"/>
      <sheetName val="Foundations Calc."/>
      <sheetName val="B2 - Assembly &amp; Erection"/>
      <sheetName val="Assembly &amp; Erection Calc."/>
      <sheetName val="B2 - Stringing"/>
      <sheetName val="Stringing Calc."/>
      <sheetName val="Summary - (Archive)"/>
      <sheetName val="Summary - Original &amp; Comparison"/>
      <sheetName val="Planning &amp; Management Backup"/>
      <sheetName val="Heli Program Estimate (UPDATED)"/>
      <sheetName val="Conventional Costs (UPDATED)"/>
      <sheetName val="Staking Data"/>
      <sheetName val="Heli Program JTD Report"/>
      <sheetName val="Heli Program JTD Report (Data)"/>
      <sheetName val="Input-Crux Kama Material Order"/>
      <sheetName val="Input-Heli Erection (Updated)"/>
      <sheetName val="Input-Planning &amp; Management"/>
      <sheetName val="Heli Program Estimate"/>
      <sheetName val="Conventional Costs (Force Acct)"/>
      <sheetName val="Input - ROW"/>
      <sheetName val="Input - Stringing"/>
      <sheetName val="Input - Erection"/>
      <sheetName val="Heli-Input Rock Foundations"/>
    </sheetNames>
    <sheetDataSet>
      <sheetData sheetId="0"/>
      <sheetData sheetId="1"/>
      <sheetData sheetId="2"/>
      <sheetData sheetId="3"/>
      <sheetData sheetId="4" refreshError="1"/>
      <sheetData sheetId="5"/>
      <sheetData sheetId="6" refreshError="1"/>
      <sheetData sheetId="7"/>
      <sheetData sheetId="8" refreshError="1"/>
      <sheetData sheetId="9"/>
      <sheetData sheetId="10" refreshError="1"/>
      <sheetData sheetId="1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Tower-Wire"/>
      <sheetName val="Sheet1"/>
      <sheetName val="W Eastern Table"/>
      <sheetName val="W Eastern Interconnection Table"/>
      <sheetName val="W Western Table"/>
      <sheetName val="Pricing Add 4"/>
      <sheetName val="Crossings Add 4"/>
      <sheetName val="Production rates"/>
      <sheetName val="Output"/>
      <sheetName val="ALL BoQ"/>
      <sheetName val="ALL BoQ (2)"/>
      <sheetName val="Sheet2"/>
      <sheetName val="Man Hours"/>
      <sheetName val="Crew Makeup"/>
      <sheetName val="Errors"/>
      <sheetName val="Third Party Services by task"/>
      <sheetName val="Third Party Service Costs"/>
      <sheetName val="Summary1"/>
      <sheetName val="Summary"/>
      <sheetName val="Dywidag "/>
      <sheetName val="Material Calculations"/>
      <sheetName val="Rates"/>
      <sheetName val="Project Labour F-A Rates"/>
      <sheetName val="Project Equipment F-A Rates"/>
      <sheetName val="Project Equipment List"/>
      <sheetName val="Rates(1)"/>
      <sheetName val="Rates (2)"/>
      <sheetName val="Materials and Bulks(1)"/>
      <sheetName val="Labour And Equipment"/>
      <sheetName val="Calculatons for Appendix A2.7(e"/>
      <sheetName val="Calculatons for Appendix A2.7(w"/>
      <sheetName val="Calculatons for Appendix A2.5"/>
      <sheetName val="Crew Component Hours"/>
      <sheetName val="Lump Sums"/>
      <sheetName val="Mobilization"/>
      <sheetName val="Indirects"/>
      <sheetName val="Marker Balls and BFDs"/>
      <sheetName val="Subs HP"/>
      <sheetName val="Subs MP"/>
      <sheetName val="Subs Access &amp; Standard"/>
      <sheetName val="Ca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Tower-Wire"/>
      <sheetName val="Sheet1"/>
      <sheetName val="W Eastern Table"/>
      <sheetName val="W Eastern Interconnection Table"/>
      <sheetName val="W Western Table"/>
      <sheetName val="Pricing Add 4"/>
      <sheetName val="Crossings Add 4"/>
      <sheetName val="Production rates"/>
      <sheetName val="Output"/>
      <sheetName val="ALL BoQ"/>
      <sheetName val="ALL BoQ (2)"/>
      <sheetName val="Sheet2"/>
      <sheetName val="Man Hours"/>
      <sheetName val="Crew Makeup"/>
      <sheetName val="Errors"/>
      <sheetName val="Third Party Services by task"/>
      <sheetName val="Third Party Service Costs"/>
      <sheetName val="Summary1"/>
      <sheetName val="Summary"/>
      <sheetName val="Dywidag "/>
      <sheetName val="Material Calculations"/>
      <sheetName val="Rates"/>
      <sheetName val="Project Labour F-A Rates"/>
      <sheetName val="Project Equipment F-A Rates"/>
      <sheetName val="Project Equipment List"/>
      <sheetName val="Rates(1)"/>
      <sheetName val="Rates (2)"/>
      <sheetName val="Materials and Bulks(1)"/>
      <sheetName val="Labour And Equipment"/>
      <sheetName val="Calculatons for Appendix A2.7(e"/>
      <sheetName val="Calculatons for Appendix A2.7(w"/>
      <sheetName val="Calculatons for Appendix A2.5"/>
      <sheetName val="Crew Component Hours"/>
      <sheetName val="Lump Sums"/>
      <sheetName val="Mobilization"/>
      <sheetName val="Indirects"/>
      <sheetName val="Marker Balls and BFDs"/>
      <sheetName val="Subs HP"/>
      <sheetName val="Subs MP"/>
      <sheetName val="Subs Access &amp; Standard"/>
      <sheetName val="Ca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able of Contents"/>
      <sheetName val="D_Production Rate Calculator"/>
      <sheetName val="K_Mobilization Take-off"/>
      <sheetName val="L_Pipe Take-off"/>
      <sheetName val="M_Aggregate Pit Take-off"/>
      <sheetName val="O_Structural Concrete Take-off"/>
      <sheetName val="A_Haul Cost"/>
      <sheetName val="B_Hauler Calculator"/>
      <sheetName val="C_Haul Take-off"/>
      <sheetName val="D_Production Rate Calculato (2"/>
      <sheetName val="E_Asphalt Mix Designer"/>
      <sheetName val="F_Bridge Take-off"/>
      <sheetName val="G_Water Take-off"/>
      <sheetName val="H_Curb Take-off"/>
      <sheetName val="I_Excavation Take-off"/>
      <sheetName val="J_Asphalt Lay Calculator"/>
      <sheetName val="K_Mobilization Take-off (2)"/>
      <sheetName val="L_Pipe Take-off (2)"/>
      <sheetName val="M_Aggregate Pit Take-off (2)"/>
      <sheetName val="N_Box Culvert Take-off"/>
      <sheetName val="O_Structural Concrete Take- (2"/>
      <sheetName val="OT_Calculator"/>
      <sheetName val="Quanta_Bond_Calculator"/>
      <sheetName val="Labour_Rates"/>
      <sheetName val="Equip_Rates"/>
      <sheetName val="Engineering"/>
      <sheetName val="Satellite"/>
      <sheetName val="Flights"/>
      <sheetName val="Matl_Pricing"/>
      <sheetName val="Summary Sheet"/>
      <sheetName val="SUBA"/>
      <sheetName val="SUBB"/>
      <sheetName val="CheckSum"/>
      <sheetName val="Bid_Summary"/>
      <sheetName val="Quanta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notes"/>
    </sheetNames>
    <sheetDataSet>
      <sheetData sheetId="0" refreshError="1"/>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Coordinates"/>
      <sheetName val="FC 1L364"/>
      <sheetName val="HR 60L07"/>
      <sheetName val="HR 60L08"/>
      <sheetName val="FJ 2L01"/>
      <sheetName val="HY 60L03"/>
      <sheetName val="HY 60L02"/>
      <sheetName val="HY 60L18"/>
    </sheetNames>
    <sheetDataSet>
      <sheetData sheetId="0"/>
      <sheetData sheetId="1"/>
      <sheetData sheetId="2"/>
      <sheetData sheetId="3"/>
      <sheetData sheetId="4"/>
      <sheetData sheetId="5"/>
      <sheetData sheetId="6"/>
      <sheetData sheetId="7"/>
      <sheetData sheetId="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Coordinates"/>
      <sheetName val="FC 1L364"/>
      <sheetName val="HR 60L07"/>
      <sheetName val="HR 60L08"/>
      <sheetName val="FJ 2L01"/>
      <sheetName val="HY 60L03"/>
      <sheetName val="HY 60L02"/>
      <sheetName val="HY 60L18"/>
    </sheetNames>
    <sheetDataSet>
      <sheetData sheetId="0"/>
      <sheetData sheetId="1"/>
      <sheetData sheetId="2"/>
      <sheetData sheetId="3"/>
      <sheetData sheetId="4"/>
      <sheetData sheetId="5"/>
      <sheetData sheetId="6"/>
      <sheetData sheetId="7"/>
      <sheetData sheetId="8"/>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Coordinates"/>
      <sheetName val="FC 1L364"/>
      <sheetName val="HR 60L07"/>
      <sheetName val="HR 60L08"/>
      <sheetName val="FJ 2L01"/>
      <sheetName val="HY 60L03"/>
      <sheetName val="HY 60L02"/>
      <sheetName val="HY 60L18"/>
    </sheetNames>
    <sheetDataSet>
      <sheetData sheetId="0"/>
      <sheetData sheetId="1"/>
      <sheetData sheetId="2"/>
      <sheetData sheetId="3"/>
      <sheetData sheetId="4"/>
      <sheetData sheetId="5"/>
      <sheetData sheetId="6"/>
      <sheetData sheetId="7"/>
      <sheetData sheetId="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Allocation"/>
      <sheetName val="WBS - Estimate"/>
      <sheetName val="Summary"/>
      <sheetName val="Man Hours"/>
      <sheetName val="Third Party Services by task"/>
      <sheetName val="ALL BoQ"/>
      <sheetName val="Third Party Service Costs"/>
      <sheetName val="FND MAT BOM"/>
      <sheetName val="Indirects"/>
      <sheetName val="Lump Sums"/>
      <sheetName val="Mobilization"/>
      <sheetName val="Crew Makeup"/>
      <sheetName val="Cost EQP Rates"/>
      <sheetName val="Crew Rates - CUSW Aligned"/>
      <sheetName val="Crew Rates - EWT Proposed"/>
      <sheetName val="RA Changes"/>
      <sheetName val="4-Increased RA &quot;Ideal FDN Plan&quot;"/>
      <sheetName val="Misc Cont"/>
      <sheetName val="SSH Material Takeoff"/>
      <sheetName val="RA Pricing Comparison"/>
      <sheetName val="Geotech"/>
      <sheetName val="Survey Day Rates"/>
      <sheetName val="Service Price List"/>
      <sheetName val="Project Review"/>
      <sheetName val="Rates"/>
      <sheetName val="Summary1"/>
      <sheetName val="Project Over Heads"/>
      <sheetName val="Staking Profiles Schedule"/>
      <sheetName val="DP Schedule"/>
      <sheetName val="DS Schedule"/>
      <sheetName val="DS New Design"/>
      <sheetName val="VF-COST-Sheet1"/>
      <sheetName val="DS Piles"/>
      <sheetName val="All Driven Pile Foundations"/>
      <sheetName val="Helical Anchor Foundations"/>
      <sheetName val="PILE TAKE OFF"/>
      <sheetName val="Indirect Forecast"/>
      <sheetName val="Analysis Tower-Wire"/>
      <sheetName val="FND SOV"/>
      <sheetName val="ANC SOC"/>
      <sheetName val="MOV SO"/>
      <sheetName val="ProdRates"/>
      <sheetName val="Volume Calcs"/>
      <sheetName val="ANC MAT BOM"/>
      <sheetName val="Sheet6"/>
      <sheetName val="Matting Sheet"/>
      <sheetName val="Material Calculations"/>
      <sheetName val="Project Force Account Rates"/>
      <sheetName val="Crew Component Hours"/>
      <sheetName val="FA rates equip MQ1"/>
      <sheetName val="Survey"/>
      <sheetName val="ESRI_MAPINFO_SHEET"/>
      <sheetName val="Final Foundations' WBS - Adju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hibit B-1"/>
      <sheetName val="Third Party Service Costs"/>
      <sheetName val="ROW for July 24, 2017"/>
      <sheetName val="ROW Budget Breakout"/>
      <sheetName val="B-2 Bid_Sheet_Total - AS"/>
      <sheetName val="Assumptions"/>
      <sheetName val="QSS Summary"/>
      <sheetName val="Global WBS"/>
      <sheetName val="Material "/>
      <sheetName val="Camp Summ - From Joe"/>
      <sheetName val="Camp MobilizationSETUP - From J"/>
      <sheetName val="ROW Budget Breakout with markup"/>
      <sheetName val="Camp Operations - From Joe"/>
      <sheetName val="WBS Summary - Estimate"/>
      <sheetName val="WBS Summary - Budget"/>
      <sheetName val="Contract Summary"/>
      <sheetName val="Check Sheet"/>
      <sheetName val="Indirects"/>
      <sheetName val="WBS Workings"/>
      <sheetName val="Man Hours"/>
      <sheetName val="Lump Sums"/>
      <sheetName val="Third Party Services by task"/>
      <sheetName val="B-2 Bid_Sheet_Total"/>
      <sheetName val="Mobilization"/>
      <sheetName val="Summary1"/>
      <sheetName val="ALL BoQ"/>
      <sheetName val="B-2 Structure_Install_Input"/>
      <sheetName val="B-2 Foundation_Install_Input"/>
      <sheetName val="Crux Pricing June '17"/>
      <sheetName val="NorShar June '17"/>
      <sheetName val="Org Foundation Bid Prices"/>
      <sheetName val="B-2 Foundation_Install_Inpu (2"/>
      <sheetName val="B-2 Bid_Sheet_Segment_A"/>
      <sheetName val="B-2 Bid_Sheet_Segment_B"/>
      <sheetName val="B-2 Bid_Sheet_Segment_C"/>
      <sheetName val="B-2 Bid_Sheet_Segment_D"/>
      <sheetName val="B-2 Bid_Sheet_Segment_E"/>
      <sheetName val="B-2 Bid_Sheet_Segment_F"/>
      <sheetName val="CHECK SHEE"/>
      <sheetName val="Cap sizes"/>
      <sheetName val="Crew Makeup"/>
      <sheetName val="Crew Component Hours"/>
      <sheetName val="WORK"/>
      <sheetName val="Summary"/>
      <sheetName val="Rates"/>
      <sheetName val="Production rates"/>
      <sheetName val="Project Labour F-A Rates"/>
      <sheetName val="Project Equipment F-A Rates"/>
      <sheetName val="Manpower loading"/>
      <sheetName val="Sheet1"/>
      <sheetName val="Schedule of Values (ROW) (2)"/>
      <sheetName val="Schedule of Values (ROW)"/>
      <sheetName val="ROW Bid Summary"/>
      <sheetName val="ROW Bid Details"/>
      <sheetName val="Survey Pricing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hibit B-1"/>
      <sheetName val="Third Party Service Costs"/>
      <sheetName val="ROW for July 24, 2017"/>
      <sheetName val="ROW Budget Breakout"/>
      <sheetName val="B-2 Bid_Sheet_Total - AS"/>
      <sheetName val="Assumptions"/>
      <sheetName val="QSS Summary"/>
      <sheetName val="Global WBS"/>
      <sheetName val="Material "/>
      <sheetName val="Camp Summ - From Joe"/>
      <sheetName val="Camp MobilizationSETUP - From J"/>
      <sheetName val="ROW Budget Breakout with markup"/>
      <sheetName val="Camp Operations - From Joe"/>
      <sheetName val="WBS Summary - Estimate"/>
      <sheetName val="WBS Summary - Budget"/>
      <sheetName val="Contract Summary"/>
      <sheetName val="Check Sheet"/>
      <sheetName val="Indirects"/>
      <sheetName val="WBS Workings"/>
      <sheetName val="Man Hours"/>
      <sheetName val="Lump Sums"/>
      <sheetName val="Third Party Services by task"/>
      <sheetName val="B-2 Bid_Sheet_Total"/>
      <sheetName val="Mobilization"/>
      <sheetName val="Summary1"/>
      <sheetName val="ALL BoQ"/>
      <sheetName val="B-2 Structure_Install_Input"/>
      <sheetName val="B-2 Foundation_Install_Input"/>
      <sheetName val="Crux Pricing June '17"/>
      <sheetName val="NorShar June '17"/>
      <sheetName val="Org Foundation Bid Prices"/>
      <sheetName val="B-2 Foundation_Install_Inpu (2"/>
      <sheetName val="B-2 Bid_Sheet_Segment_A"/>
      <sheetName val="B-2 Bid_Sheet_Segment_B"/>
      <sheetName val="B-2 Bid_Sheet_Segment_C"/>
      <sheetName val="B-2 Bid_Sheet_Segment_D"/>
      <sheetName val="B-2 Bid_Sheet_Segment_E"/>
      <sheetName val="B-2 Bid_Sheet_Segment_F"/>
      <sheetName val="CHECK SHEE"/>
      <sheetName val="Cap sizes"/>
      <sheetName val="Crew Makeup"/>
      <sheetName val="Crew Component Hours"/>
      <sheetName val="WORK"/>
      <sheetName val="Summary"/>
      <sheetName val="Rates"/>
      <sheetName val="Production rates"/>
      <sheetName val="Project Labour F-A Rates"/>
      <sheetName val="Project Equipment F-A Rates"/>
      <sheetName val="Manpower loading"/>
      <sheetName val="Sheet1"/>
      <sheetName val="Schedule of Values (ROW) (2)"/>
      <sheetName val="Schedule of Values (ROW)"/>
      <sheetName val="ROW Bid Summary"/>
      <sheetName val="ROW Bid Details"/>
      <sheetName val="Survey Pricing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te Str List"/>
      <sheetName val="853L"/>
      <sheetName val="Adds"/>
      <sheetName val="Coordinates"/>
      <sheetName val="Str Dwg"/>
      <sheetName val="Material Count"/>
    </sheetNames>
    <sheetDataSet>
      <sheetData sheetId="0"/>
      <sheetData sheetId="1"/>
      <sheetData sheetId="2"/>
      <sheetData sheetId="3"/>
      <sheetData sheetId="4"/>
      <sheetData sheetId="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te Str List"/>
      <sheetName val="853L"/>
      <sheetName val="Adds"/>
      <sheetName val="Coordinates"/>
      <sheetName val="Str Dwg"/>
      <sheetName val="Material Count"/>
    </sheetNames>
    <sheetDataSet>
      <sheetData sheetId="0"/>
      <sheetData sheetId="1"/>
      <sheetData sheetId="2"/>
      <sheetData sheetId="3"/>
      <sheetData sheetId="4"/>
      <sheetData sheetId="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te Str List"/>
      <sheetName val="853L"/>
      <sheetName val="Adds"/>
      <sheetName val="Coordinates"/>
      <sheetName val="Str Dwg"/>
      <sheetName val="Material Count"/>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able of Contents"/>
      <sheetName val="D_Production Rate Calculator"/>
      <sheetName val="K_Mobilization Take-off"/>
      <sheetName val="L_Pipe Take-off"/>
      <sheetName val="M_Aggregate Pit Take-off"/>
      <sheetName val="O_Structural Concrete Take-off"/>
      <sheetName val="A_Haul Cost"/>
      <sheetName val="B_Hauler Calculator"/>
      <sheetName val="C_Haul Take-off"/>
      <sheetName val="D_Production Rate Calculato (2"/>
      <sheetName val="E_Asphalt Mix Designer"/>
      <sheetName val="F_Bridge Take-off"/>
      <sheetName val="G_Water Take-off"/>
      <sheetName val="H_Curb Take-off"/>
      <sheetName val="I_Excavation Take-off"/>
      <sheetName val="J_Asphalt Lay Calculator"/>
      <sheetName val="K_Mobilization Take-off (2)"/>
      <sheetName val="L_Pipe Take-off (2)"/>
      <sheetName val="M_Aggregate Pit Take-off (2)"/>
      <sheetName val="N_Box Culvert Take-off"/>
      <sheetName val="O_Structural Concrete Take- (2"/>
      <sheetName val="OT_Calculator"/>
      <sheetName val="Quanta_Bond_Calculator"/>
      <sheetName val="Labour_Rates"/>
      <sheetName val="Equip_Rates"/>
      <sheetName val="Engineering"/>
      <sheetName val="Satellite"/>
      <sheetName val="Flights"/>
      <sheetName val="Matl_Pricing"/>
      <sheetName val="Summary Sheet"/>
      <sheetName val="SUBA"/>
      <sheetName val="SUBB"/>
      <sheetName val="CheckSum"/>
      <sheetName val="Bid_Summary"/>
      <sheetName val="Quanta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power Sum"/>
      <sheetName val="SubD Totals"/>
      <sheetName val="Line 1"/>
      <sheetName val="SubD 1 (2)"/>
      <sheetName val="396S - Pincher Creek"/>
      <sheetName val="103S - Goose Lake"/>
      <sheetName val="396T - Pincher Creek"/>
      <sheetName val="103T - Goose Lake"/>
      <sheetName val="Rates"/>
      <sheetName val="Sheet1"/>
      <sheetName val="ProjectTotals"/>
      <sheetName val="TransmissionTotal"/>
      <sheetName val="Transmission 1"/>
      <sheetName val="Transmission 2"/>
      <sheetName val="Transmission 3"/>
      <sheetName val="Transmission 4"/>
      <sheetName val="SubDiv1"/>
      <sheetName val="Substation 1"/>
      <sheetName val="Substation 2"/>
      <sheetName val="Substation 3"/>
      <sheetName val="Substation 4"/>
      <sheetName val="Substation 5"/>
      <sheetName val="Telecom Total"/>
      <sheetName val="Telecom1"/>
      <sheetName val="Telecom2"/>
      <sheetName val="Telecom3"/>
      <sheetName val="Telecom4"/>
      <sheetName val="Telecom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power Sum"/>
      <sheetName val="SubD Totals"/>
      <sheetName val="Line 1"/>
      <sheetName val="SubD 1 (2)"/>
      <sheetName val="396S - Pincher Creek"/>
      <sheetName val="103S - Goose Lake"/>
      <sheetName val="396T - Pincher Creek"/>
      <sheetName val="103T - Goose Lake"/>
      <sheetName val="Rates"/>
      <sheetName val="Sheet1"/>
      <sheetName val="ProjectTotals"/>
      <sheetName val="TransmissionTotal"/>
      <sheetName val="Transmission 1"/>
      <sheetName val="Transmission 2"/>
      <sheetName val="Transmission 3"/>
      <sheetName val="Transmission 4"/>
      <sheetName val="SubDiv1"/>
      <sheetName val="Substation 1"/>
      <sheetName val="Substation 2"/>
      <sheetName val="Substation 3"/>
      <sheetName val="Substation 4"/>
      <sheetName val="Substation 5"/>
      <sheetName val="Telecom Total"/>
      <sheetName val="Telecom1"/>
      <sheetName val="Telecom2"/>
      <sheetName val="Telecom3"/>
      <sheetName val="Telecom4"/>
      <sheetName val="Telecom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Allocation"/>
      <sheetName val="WBS - Estimate"/>
      <sheetName val="Summary"/>
      <sheetName val="Man Hours"/>
      <sheetName val="Third Party Services by task"/>
      <sheetName val="ALL BoQ"/>
      <sheetName val="Third Party Service Costs"/>
      <sheetName val="FND MAT BOM"/>
      <sheetName val="Indirects"/>
      <sheetName val="Lump Sums"/>
      <sheetName val="Mobilization"/>
      <sheetName val="Crew Makeup"/>
      <sheetName val="Cost EQP Rates"/>
      <sheetName val="Crew Rates - CUSW Aligned"/>
      <sheetName val="Crew Rates - EWT Proposed"/>
      <sheetName val="RA Changes"/>
      <sheetName val="4-Increased RA &quot;Ideal FDN Plan&quot;"/>
      <sheetName val="Misc Cont"/>
      <sheetName val="SSH Material Takeoff"/>
      <sheetName val="RA Pricing Comparison"/>
      <sheetName val="Geotech"/>
      <sheetName val="Survey Day Rates"/>
      <sheetName val="Service Price List"/>
      <sheetName val="Project Review"/>
      <sheetName val="Rates"/>
      <sheetName val="Summary1"/>
      <sheetName val="Project Over Heads"/>
      <sheetName val="Staking Profiles Schedule"/>
      <sheetName val="DP Schedule"/>
      <sheetName val="DS Schedule"/>
      <sheetName val="DS New Design"/>
      <sheetName val="VF-COST-Sheet1"/>
      <sheetName val="DS Piles"/>
      <sheetName val="All Driven Pile Foundations"/>
      <sheetName val="Helical Anchor Foundations"/>
      <sheetName val="PILE TAKE OFF"/>
      <sheetName val="Indirect Forecast"/>
      <sheetName val="Analysis Tower-Wire"/>
      <sheetName val="FND SOV"/>
      <sheetName val="ANC SOC"/>
      <sheetName val="MOV SO"/>
      <sheetName val="ProdRates"/>
      <sheetName val="Volume Calcs"/>
      <sheetName val="ANC MAT BOM"/>
      <sheetName val="Sheet6"/>
      <sheetName val="Matting Sheet"/>
      <sheetName val="Material Calculations"/>
      <sheetName val="Project Force Account Rates"/>
      <sheetName val="Crew Component Hours"/>
      <sheetName val="FA rates equip MQ1"/>
      <sheetName val="Survey"/>
      <sheetName val="ESRI_MAPINFO_SHEET"/>
      <sheetName val="Final Foundations' WBS - 1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93L"/>
      <sheetName val="PMEngCM"/>
      <sheetName val="MatConstLab"/>
      <sheetName val="Values from Master"/>
      <sheetName val="Salvage"/>
      <sheetName val="EngRP"/>
      <sheetName val="Line Budget"/>
      <sheetName val="Rates"/>
      <sheetName val="PO"/>
      <sheetName val="BOM"/>
      <sheetName val="Bulk Contract"/>
      <sheetName val="Construction Access Costs"/>
      <sheetName val="Allteck CB"/>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93L"/>
      <sheetName val="PMEngCM"/>
      <sheetName val="MatConstLab"/>
      <sheetName val="Values from Master"/>
      <sheetName val="Salvage"/>
      <sheetName val="EngRP"/>
      <sheetName val="Line Budget"/>
      <sheetName val="Rates"/>
      <sheetName val="PO"/>
      <sheetName val="BOM"/>
      <sheetName val="Bulk Contract"/>
      <sheetName val="Construction Access Costs"/>
      <sheetName val="Allteck CB"/>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able of Contents"/>
      <sheetName val="D_Production Rate Calculator"/>
      <sheetName val="K_Mobilization Take-off"/>
      <sheetName val="L_Pipe Take-off"/>
      <sheetName val="M_Aggregate Pit Take-off"/>
      <sheetName val="O_Structural Concrete Take-off"/>
      <sheetName val="A_Haul Cost"/>
      <sheetName val="B_Hauler Calculator"/>
      <sheetName val="C_Haul Take-off"/>
      <sheetName val="D_Production Rate Calculato (2"/>
      <sheetName val="E_Asphalt Mix Designer"/>
      <sheetName val="F_Bridge Take-off"/>
      <sheetName val="G_Water Take-off"/>
      <sheetName val="H_Curb Take-off"/>
      <sheetName val="I_Excavation Take-off"/>
      <sheetName val="J_Asphalt Lay Calculator"/>
      <sheetName val="K_Mobilization Take-off (2)"/>
      <sheetName val="L_Pipe Take-off (2)"/>
      <sheetName val="M_Aggregate Pit Take-off (2)"/>
      <sheetName val="N_Box Culvert Take-off"/>
      <sheetName val="O_Structural Concrete Take- (2"/>
      <sheetName val="OT_Calculator"/>
      <sheetName val="Quanta_Bond_Calculator"/>
      <sheetName val="Labour_Rates"/>
      <sheetName val="Equip_Rates"/>
      <sheetName val="Engineering"/>
      <sheetName val="Satellite"/>
      <sheetName val="Metering"/>
      <sheetName val="Flights"/>
      <sheetName val="Matl_Pricing"/>
      <sheetName val="Summary Sheet"/>
      <sheetName val="SUBC"/>
      <sheetName val="SUBD"/>
      <sheetName val="SUBE"/>
      <sheetName val="SUBF"/>
      <sheetName val="SUBG"/>
      <sheetName val="SUBI"/>
      <sheetName val="SUBJ"/>
      <sheetName val="SUBK"/>
      <sheetName val="SUBL"/>
      <sheetName val="SUBM"/>
      <sheetName val="CheckSum"/>
      <sheetName val="Bid_Summary"/>
      <sheetName val="Quanta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able of Contents"/>
      <sheetName val="D_Production Rate Calculator"/>
      <sheetName val="K_Mobilization Take-off"/>
      <sheetName val="L_Pipe Take-off"/>
      <sheetName val="M_Aggregate Pit Take-off"/>
      <sheetName val="O_Structural Concrete Take-off"/>
      <sheetName val="A_Haul Cost"/>
      <sheetName val="B_Hauler Calculator"/>
      <sheetName val="C_Haul Take-off"/>
      <sheetName val="D_Production Rate Calculato (2"/>
      <sheetName val="E_Asphalt Mix Designer"/>
      <sheetName val="F_Bridge Take-off"/>
      <sheetName val="G_Water Take-off"/>
      <sheetName val="H_Curb Take-off"/>
      <sheetName val="I_Excavation Take-off"/>
      <sheetName val="J_Asphalt Lay Calculator"/>
      <sheetName val="K_Mobilization Take-off (2)"/>
      <sheetName val="L_Pipe Take-off (2)"/>
      <sheetName val="M_Aggregate Pit Take-off (2)"/>
      <sheetName val="N_Box Culvert Take-off"/>
      <sheetName val="O_Structural Concrete Take- (2"/>
      <sheetName val="OT_Calculator"/>
      <sheetName val="Quanta_Bond_Calculator"/>
      <sheetName val="Labour_Rates"/>
      <sheetName val="Equip_Rates"/>
      <sheetName val="Engineering"/>
      <sheetName val="Satellite"/>
      <sheetName val="Metering"/>
      <sheetName val="Flights"/>
      <sheetName val="Matl_Pricing"/>
      <sheetName val="Summary Sheet"/>
      <sheetName val="SUBC"/>
      <sheetName val="SUBD"/>
      <sheetName val="SUBE"/>
      <sheetName val="SUBF"/>
      <sheetName val="SUBG"/>
      <sheetName val="SUBI"/>
      <sheetName val="SUBJ"/>
      <sheetName val="SUBK"/>
      <sheetName val="SUBL"/>
      <sheetName val="SUBM"/>
      <sheetName val="CheckSum"/>
      <sheetName val="Bid_Summary"/>
      <sheetName val="Quanta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Out - Procurement"/>
      <sheetName val="Graph"/>
      <sheetName val="Cancellation - Need to Update"/>
      <sheetName val="Cancel Schd - Need to Update"/>
      <sheetName val="MEA IOM US$"/>
    </sheetNames>
    <sheetDataSet>
      <sheetData sheetId="0" refreshError="1"/>
      <sheetData sheetId="1" refreshError="1"/>
      <sheetData sheetId="2" refreshError="1"/>
      <sheetData sheetId="3" refreshError="1"/>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Out - Procurement"/>
      <sheetName val="Graph"/>
      <sheetName val="Cancellation - Need to Update"/>
      <sheetName val="Cancel Schd - Need to Update"/>
      <sheetName val="MEA IOM US$"/>
    </sheetNames>
    <sheetDataSet>
      <sheetData sheetId="0" refreshError="1"/>
      <sheetData sheetId="1" refreshError="1"/>
      <sheetData sheetId="2" refreshError="1"/>
      <sheetData sheetId="3" refreshError="1"/>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ps (R4)"/>
      <sheetName val="BoQ Source"/>
      <sheetName val="Analysis Tower-Wire"/>
      <sheetName val="Clarifications"/>
      <sheetName val="Production rates"/>
      <sheetName val="Sheet2"/>
      <sheetName val="ALL BOQ"/>
      <sheetName val="Man Hours"/>
      <sheetName val="Crew Makeup"/>
      <sheetName val="Third Party Services by task"/>
      <sheetName val="Third Party Service Costs"/>
      <sheetName val="Summary1"/>
      <sheetName val="Summary"/>
      <sheetName val="Dywidag "/>
      <sheetName val="Material Calculations"/>
      <sheetName val="Rates"/>
      <sheetName val="Project Force Account Rates"/>
      <sheetName val="Project Equipment List"/>
      <sheetName val="Rates (2)"/>
      <sheetName val="Labour And Equipment"/>
      <sheetName val="Sheet1"/>
      <sheetName val="Crew Component Hours"/>
      <sheetName val="Lump Sums"/>
      <sheetName val="Mobilization"/>
      <sheetName val="Indirects"/>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e"/>
      <sheetName val="Use"/>
      <sheetName val="Usage"/>
    </sheetNames>
    <sheetDataSet>
      <sheetData sheetId="0" refreshError="1"/>
      <sheetData sheetId="1"/>
      <sheetData sheetId="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ps (R4)"/>
      <sheetName val="BoQ Source"/>
      <sheetName val="Analysis Tower-Wire"/>
      <sheetName val="Clarifications"/>
      <sheetName val="Production rates"/>
      <sheetName val="Sheet2"/>
      <sheetName val="ALL BOQ"/>
      <sheetName val="Man Hours"/>
      <sheetName val="Crew Makeup"/>
      <sheetName val="Third Party Services by task"/>
      <sheetName val="Third Party Service Costs"/>
      <sheetName val="Summary1"/>
      <sheetName val="Summary"/>
      <sheetName val="Dywidag "/>
      <sheetName val="Material Calculations"/>
      <sheetName val="Rates"/>
      <sheetName val="Project Force Account Rates"/>
      <sheetName val="Project Equipment List"/>
      <sheetName val="Rates (2)"/>
      <sheetName val="Labour And Equipment"/>
      <sheetName val="Sheet1"/>
      <sheetName val="Crew Component Hours"/>
      <sheetName val="Lump Sums"/>
      <sheetName val="Mobilization"/>
      <sheetName val="Indirects"/>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S Pivot Summary"/>
      <sheetName val="PPS Pivot by Prj"/>
      <sheetName val="Internal Hrs by Prj"/>
      <sheetName val="Pivot Report by FA"/>
      <sheetName val="Pivot Report by Prj"/>
      <sheetName val="AFUDC"/>
      <sheetName val="AML Detail by Prj"/>
      <sheetName val="AML Detail by Prj (2)"/>
      <sheetName val="PMO by Prj"/>
      <sheetName val="PMO SNC by Prj"/>
      <sheetName val="PMO AML by Prj"/>
      <sheetName val="SNC True Up"/>
      <sheetName val="Salvage Variance"/>
      <sheetName val="DACDA"/>
      <sheetName val="Details"/>
      <sheetName val="Details - ADDS"/>
      <sheetName val="WO List"/>
      <sheetName val="DO NOT DELETE"/>
      <sheetName val="AFE Annex-A Summary"/>
      <sheetName val="Variance"/>
      <sheetName val="AML Sum in PPS Frmt"/>
      <sheetName val="TCA Sum in PPS Frmt"/>
      <sheetName val="TCA Sum AML &amp; SNC Split"/>
      <sheetName val="SNC CN Sum in PPS Frmt"/>
      <sheetName val="MER"/>
      <sheetName val="Conting Escal"/>
      <sheetName val="Conting Escal Sum"/>
      <sheetName val="DA"/>
      <sheetName val="Adds"/>
      <sheetName val="ISDs"/>
      <sheetName val="AML CN Summary"/>
      <sheetName val="Budget"/>
      <sheetName val="ZPS002"/>
      <sheetName val="PPS All Combined"/>
      <sheetName val="PPS FA1 Combined"/>
      <sheetName val="PPS FA2 Combined"/>
      <sheetName val="PPS FA3 Combined"/>
      <sheetName val="PPS D.319"/>
      <sheetName val="PPS D.320"/>
      <sheetName val="PPS D.321"/>
      <sheetName val="PPS D.322"/>
      <sheetName val="PPS D.323"/>
      <sheetName val="PPS D.324"/>
      <sheetName val="PPS D.325"/>
      <sheetName val="PPS D.326"/>
      <sheetName val="PPS D.327"/>
      <sheetName val="PPS D.328"/>
      <sheetName val="PPS D.329"/>
      <sheetName val="PPS D.330"/>
      <sheetName val="PPS D.331"/>
      <sheetName val="PPS D.373 (D.320.3)"/>
      <sheetName val="PPS D.374 (D.321.4)"/>
      <sheetName val="PPS D.375 (D.321.3)"/>
      <sheetName val="PPS D.441"/>
      <sheetName val="PPS D.477"/>
      <sheetName val="PPS SNC D.319"/>
      <sheetName val="PPS SNC D.320"/>
      <sheetName val="PPS SNC D.321"/>
      <sheetName val="PPS SNC D.322"/>
      <sheetName val="PPS SNC D.323"/>
      <sheetName val="PPS SNC D.324"/>
      <sheetName val="PPS SNC D.325"/>
      <sheetName val="PPS SNC D.326"/>
      <sheetName val="PPS SNC D.327"/>
      <sheetName val="PPS SNC D.328"/>
      <sheetName val="PPS SNC D.329"/>
      <sheetName val="PPS SNC D.330"/>
      <sheetName val="PPS SNC D.331"/>
      <sheetName val="PPS SNC D.373 (D.320.03)"/>
      <sheetName val="PPS SNC D.374 (D.321.04)"/>
      <sheetName val="PPS SNC D.375 (D.321.03)"/>
      <sheetName val="PPS SNC D.441"/>
      <sheetName val="PPS SNC D.477"/>
      <sheetName val="D.231 Split Pivot"/>
      <sheetName val="D.231 Split Pivot wo Jan'11 AFU"/>
      <sheetName val="D.231 Split Details"/>
      <sheetName val="PMO SNC by Prj (2)"/>
      <sheetName val="PMO AML by Prj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S Pivot Summary"/>
      <sheetName val="PPS Pivot by Prj"/>
      <sheetName val="Internal Hrs by Prj"/>
      <sheetName val="Pivot Report by FA"/>
      <sheetName val="Pivot Report by Prj"/>
      <sheetName val="AFUDC"/>
      <sheetName val="AML Detail by Prj"/>
      <sheetName val="AML Detail by Prj (2)"/>
      <sheetName val="PMO by Prj"/>
      <sheetName val="PMO SNC by Prj"/>
      <sheetName val="PMO AML by Prj"/>
      <sheetName val="SNC True Up"/>
      <sheetName val="Salvage Variance"/>
      <sheetName val="DACDA"/>
      <sheetName val="Details"/>
      <sheetName val="Details - ADDS"/>
      <sheetName val="WO List"/>
      <sheetName val="DO NOT DELETE"/>
      <sheetName val="AFE Annex-A Summary"/>
      <sheetName val="Variance"/>
      <sheetName val="AML Sum in PPS Frmt"/>
      <sheetName val="TCA Sum in PPS Frmt"/>
      <sheetName val="TCA Sum AML &amp; SNC Split"/>
      <sheetName val="SNC CN Sum in PPS Frmt"/>
      <sheetName val="MER"/>
      <sheetName val="Conting Escal"/>
      <sheetName val="Conting Escal Sum"/>
      <sheetName val="DA"/>
      <sheetName val="Adds"/>
      <sheetName val="ISDs"/>
      <sheetName val="AML CN Summary"/>
      <sheetName val="Budget"/>
      <sheetName val="ZPS002"/>
      <sheetName val="PPS All Combined"/>
      <sheetName val="PPS FA1 Combined"/>
      <sheetName val="PPS FA2 Combined"/>
      <sheetName val="PPS FA3 Combined"/>
      <sheetName val="PPS D.319"/>
      <sheetName val="PPS D.320"/>
      <sheetName val="PPS D.321"/>
      <sheetName val="PPS D.322"/>
      <sheetName val="PPS D.323"/>
      <sheetName val="PPS D.324"/>
      <sheetName val="PPS D.325"/>
      <sheetName val="PPS D.326"/>
      <sheetName val="PPS D.327"/>
      <sheetName val="PPS D.328"/>
      <sheetName val="PPS D.329"/>
      <sheetName val="PPS D.330"/>
      <sheetName val="PPS D.331"/>
      <sheetName val="PPS D.373 (D.320.3)"/>
      <sheetName val="PPS D.374 (D.321.4)"/>
      <sheetName val="PPS D.375 (D.321.3)"/>
      <sheetName val="PPS D.441"/>
      <sheetName val="PPS D.477"/>
      <sheetName val="PPS SNC D.319"/>
      <sheetName val="PPS SNC D.320"/>
      <sheetName val="PPS SNC D.321"/>
      <sheetName val="PPS SNC D.322"/>
      <sheetName val="PPS SNC D.323"/>
      <sheetName val="PPS SNC D.324"/>
      <sheetName val="PPS SNC D.325"/>
      <sheetName val="PPS SNC D.326"/>
      <sheetName val="PPS SNC D.327"/>
      <sheetName val="PPS SNC D.328"/>
      <sheetName val="PPS SNC D.329"/>
      <sheetName val="PPS SNC D.330"/>
      <sheetName val="PPS SNC D.331"/>
      <sheetName val="PPS SNC D.373 (D.320.03)"/>
      <sheetName val="PPS SNC D.374 (D.321.04)"/>
      <sheetName val="PPS SNC D.375 (D.321.03)"/>
      <sheetName val="PPS SNC D.441"/>
      <sheetName val="PPS SNC D.477"/>
      <sheetName val="D.231 Split Pivot"/>
      <sheetName val="D.231 Split Pivot wo Jan'11 AFU"/>
      <sheetName val="D.231 Split Details"/>
      <sheetName val="PMO SNC by Prj (2)"/>
      <sheetName val="PMO AML by Prj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ISCPAC"/>
      <sheetName val="062051"/>
      <sheetName val="062069"/>
      <sheetName val="062135"/>
      <sheetName val="062136"/>
      <sheetName val="062137"/>
      <sheetName val="062138"/>
      <sheetName val="062139"/>
      <sheetName val="062143"/>
      <sheetName val="062145"/>
      <sheetName val="062146"/>
      <sheetName val="062154"/>
      <sheetName val="062156"/>
      <sheetName val="062157"/>
      <sheetName val="062158"/>
      <sheetName val="062159"/>
      <sheetName val="062160"/>
      <sheetName val="062161"/>
      <sheetName val="062164"/>
      <sheetName val="062165"/>
      <sheetName val="062169"/>
      <sheetName val="062170"/>
      <sheetName val="062172"/>
      <sheetName val="062954"/>
      <sheetName val="062957"/>
      <sheetName val="062035"/>
      <sheetName val="ENDPAC"/>
      <sheetName val="MISCSER"/>
      <sheetName val="062854"/>
      <sheetName val="ENDSER"/>
      <sheetName val="template 1"/>
      <sheetName val="CONSOSER"/>
      <sheetName val="CONSOPAC"/>
      <sheetName val="CONSOTOTAL"/>
      <sheetName val="PNL"/>
      <sheetName val="ROSS01"/>
      <sheetName val="ROSSPL"/>
      <sheetName val="DOI Estimate"/>
      <sheetName val="Form 5"/>
      <sheetName val="Legal to Mgmt P&amp;L"/>
      <sheetName val="Legal to Mgmt BS"/>
      <sheetName val="YTD"/>
      <sheetName val="PTD"/>
      <sheetName val="FCT"/>
      <sheetName val="BDR"/>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ISCPAC"/>
      <sheetName val="062051"/>
      <sheetName val="062069"/>
      <sheetName val="062135"/>
      <sheetName val="062136"/>
      <sheetName val="062137"/>
      <sheetName val="062138"/>
      <sheetName val="062139"/>
      <sheetName val="062143"/>
      <sheetName val="062145"/>
      <sheetName val="062146"/>
      <sheetName val="062154"/>
      <sheetName val="062156"/>
      <sheetName val="062157"/>
      <sheetName val="062158"/>
      <sheetName val="062159"/>
      <sheetName val="062160"/>
      <sheetName val="062161"/>
      <sheetName val="062164"/>
      <sheetName val="062165"/>
      <sheetName val="062169"/>
      <sheetName val="062170"/>
      <sheetName val="062172"/>
      <sheetName val="062954"/>
      <sheetName val="062957"/>
      <sheetName val="062035"/>
      <sheetName val="ENDPAC"/>
      <sheetName val="MISCSER"/>
      <sheetName val="062854"/>
      <sheetName val="ENDSER"/>
      <sheetName val="template 1"/>
      <sheetName val="CONSOSER"/>
      <sheetName val="CONSOPAC"/>
      <sheetName val="CONSOTOTAL"/>
      <sheetName val="PNL"/>
      <sheetName val="ROSS01"/>
      <sheetName val="ROSSPL"/>
      <sheetName val="DOI Estimate"/>
      <sheetName val="Form 5"/>
      <sheetName val="Legal to Mgmt P&amp;L"/>
      <sheetName val="Legal to Mgmt BS"/>
      <sheetName val="YTD"/>
      <sheetName val="PTD"/>
      <sheetName val="FCT"/>
      <sheetName val="BDR"/>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ISCPAC"/>
      <sheetName val="062051"/>
      <sheetName val="062069"/>
      <sheetName val="062135"/>
      <sheetName val="062136"/>
      <sheetName val="062137"/>
      <sheetName val="062138"/>
      <sheetName val="062139"/>
      <sheetName val="062143"/>
      <sheetName val="062145"/>
      <sheetName val="062146"/>
      <sheetName val="062154"/>
      <sheetName val="062156"/>
      <sheetName val="062157"/>
      <sheetName val="062158"/>
      <sheetName val="062159"/>
      <sheetName val="062160"/>
      <sheetName val="062161"/>
      <sheetName val="062164"/>
      <sheetName val="062165"/>
      <sheetName val="062169"/>
      <sheetName val="062170"/>
      <sheetName val="062172"/>
      <sheetName val="062954"/>
      <sheetName val="062957"/>
      <sheetName val="062035"/>
      <sheetName val="ENDPAC"/>
      <sheetName val="MISCSER"/>
      <sheetName val="062854"/>
      <sheetName val="ENDSER"/>
      <sheetName val="template 1"/>
      <sheetName val="CONSOSER"/>
      <sheetName val="CONSOPAC"/>
      <sheetName val="CONSOTOTAL"/>
      <sheetName val="PNL"/>
      <sheetName val="ROSS01"/>
      <sheetName val="ROSSPL"/>
      <sheetName val="DOI Estimate"/>
      <sheetName val="Form 5"/>
      <sheetName val="Legal to Mgmt P&amp;L"/>
      <sheetName val="Legal to Mgmt BS"/>
      <sheetName val="YTD"/>
      <sheetName val="PTD"/>
      <sheetName val="FCT"/>
      <sheetName val="BDR"/>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Allocation"/>
      <sheetName val="WBS - Estimate"/>
      <sheetName val="Summary"/>
      <sheetName val="Man Hours"/>
      <sheetName val="Third Party Services by task"/>
      <sheetName val="ALL BoQ"/>
      <sheetName val="Third Party Service Costs"/>
      <sheetName val="FND MAT BOM"/>
      <sheetName val="Indirects"/>
      <sheetName val="Lump Sums"/>
      <sheetName val="Mobilization"/>
      <sheetName val="Crew Makeup"/>
      <sheetName val="Cost EQP Rates"/>
      <sheetName val="Crew Rates - CUSW Aligned"/>
      <sheetName val="Crew Rates - EWT Proposed"/>
      <sheetName val="RA Changes"/>
      <sheetName val="4-Increased RA &quot;Ideal FDN Plan&quot;"/>
      <sheetName val="Misc Cont"/>
      <sheetName val="SSH Material Takeoff"/>
      <sheetName val="RA Pricing Comparison"/>
      <sheetName val="Geotech"/>
      <sheetName val="Survey Day Rates"/>
      <sheetName val="Service Price List"/>
      <sheetName val="Project Review"/>
      <sheetName val="Rates"/>
      <sheetName val="Summary1"/>
      <sheetName val="Project Over Heads"/>
      <sheetName val="Staking Profiles Schedule"/>
      <sheetName val="DP Schedule"/>
      <sheetName val="DS Schedule"/>
      <sheetName val="DS New Design"/>
      <sheetName val="VF-COST-Sheet1"/>
      <sheetName val="DS Piles"/>
      <sheetName val="All Driven Pile Foundations"/>
      <sheetName val="Helical Anchor Foundations"/>
      <sheetName val="PILE TAKE OFF"/>
      <sheetName val="Indirect Forecast"/>
      <sheetName val="Analysis Tower-Wire"/>
      <sheetName val="FND SOV"/>
      <sheetName val="ANC SOC"/>
      <sheetName val="MOV SO"/>
      <sheetName val="ProdRates"/>
      <sheetName val="Volume Calcs"/>
      <sheetName val="ANC MAT BOM"/>
      <sheetName val="Sheet6"/>
      <sheetName val="Matting Sheet"/>
      <sheetName val="Material Calculations"/>
      <sheetName val="Project Force Account Rates"/>
      <sheetName val="Crew Component Hours"/>
      <sheetName val="FA rates equip MQ1"/>
      <sheetName val="Survey"/>
      <sheetName val="ESRI_MAPINFO_SHEET"/>
      <sheetName val="Final Foundations' WBS - Adju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Allocation"/>
      <sheetName val="WBS - Estimate"/>
      <sheetName val="Summary"/>
      <sheetName val="Man Hours"/>
      <sheetName val="Third Party Services by task"/>
      <sheetName val="ALL BoQ"/>
      <sheetName val="Third Party Service Costs"/>
      <sheetName val="FND MAT BOM"/>
      <sheetName val="Indirects"/>
      <sheetName val="Lump Sums"/>
      <sheetName val="Mobilization"/>
      <sheetName val="Crew Makeup"/>
      <sheetName val="Cost EQP Rates"/>
      <sheetName val="Crew Rates - CUSW Aligned"/>
      <sheetName val="Crew Rates - EWT Proposed"/>
      <sheetName val="RA Changes"/>
      <sheetName val="4-Increased RA &quot;Ideal FDN Plan&quot;"/>
      <sheetName val="Misc Cont"/>
      <sheetName val="SSH Material Takeoff"/>
      <sheetName val="RA Pricing Comparison"/>
      <sheetName val="Geotech"/>
      <sheetName val="Survey Day Rates"/>
      <sheetName val="Service Price List"/>
      <sheetName val="Project Review"/>
      <sheetName val="Rates"/>
      <sheetName val="Summary1"/>
      <sheetName val="Project Over Heads"/>
      <sheetName val="Staking Profiles Schedule"/>
      <sheetName val="DP Schedule"/>
      <sheetName val="DS Schedule"/>
      <sheetName val="DS New Design"/>
      <sheetName val="VF-COST-Sheet1"/>
      <sheetName val="DS Piles"/>
      <sheetName val="All Driven Pile Foundations"/>
      <sheetName val="Helical Anchor Foundations"/>
      <sheetName val="PILE TAKE OFF"/>
      <sheetName val="Indirect Forecast"/>
      <sheetName val="Analysis Tower-Wire"/>
      <sheetName val="FND SOV"/>
      <sheetName val="ANC SOC"/>
      <sheetName val="MOV SO"/>
      <sheetName val="ProdRates"/>
      <sheetName val="Volume Calcs"/>
      <sheetName val="ANC MAT BOM"/>
      <sheetName val="Sheet6"/>
      <sheetName val="Matting Sheet"/>
      <sheetName val="Material Calculations"/>
      <sheetName val="Project Force Account Rates"/>
      <sheetName val="Crew Component Hours"/>
      <sheetName val="FA rates equip MQ1"/>
      <sheetName val="Survey"/>
      <sheetName val="ESRI_MAPINFO_SHEET"/>
      <sheetName val="Final Foundations' WBS - Adju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sc"/>
      <sheetName val="Sheet1"/>
      <sheetName val="for motor only"/>
    </sheetNames>
    <sheetDataSet>
      <sheetData sheetId="0"/>
      <sheetData sheetId="1"/>
      <sheetData sheetId="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A.1.2.1_Group 1 Summary"/>
      <sheetName val="ALL BoQ"/>
      <sheetName val="ALL BoQ (2)"/>
      <sheetName val="Summary1"/>
      <sheetName val="Bl_TableA.1.2.2_Group 2 Summary"/>
      <sheetName val="TableA.1.2.2_Group 2 Summary"/>
      <sheetName val="TableA.1.3T_Line_G2-WBC_LT"/>
      <sheetName val="TableA.1.3T_Line_G2-WDE_LT"/>
      <sheetName val="TableA.1.3T_Line_G2-WJI_LT"/>
      <sheetName val="TableA.6.1UR_LG2-WBC_LT"/>
      <sheetName val="TableA.6.1UR_LG2-WCD_LT"/>
      <sheetName val="TableA.6.1UR_LG2-WCJ_LT"/>
      <sheetName val="TableA.6.1UR_LG2-WDE_LT"/>
      <sheetName val="TableA.6.1UR_LG2-WEF_LT"/>
      <sheetName val="TableA.6.1UR_LG2-WEG_LT"/>
      <sheetName val="TableA.6.1UR_LG2-WJK_LT"/>
      <sheetName val="TableA.6.1UR_LG2-WKM_LT"/>
      <sheetName val="TableA.6.1UR_LG2-WJI_LT"/>
      <sheetName val="TableA.6.1UR_LG2-WKL_LT"/>
      <sheetName val="TableA.6.1UR_LG2-D1_LT"/>
      <sheetName val="TableA.6.1UR_LG2-E1_LT"/>
      <sheetName val="TableA.6.1UR_LG2-F1_LT"/>
      <sheetName val="TableA.6.1UR_LG2-G1_LT "/>
      <sheetName val="TableA.6.1UR_LG2-I1_LT"/>
      <sheetName val="TableA.6.1UR_LG2-J1_LT"/>
      <sheetName val="TableA.6.1UR_LG2-K1_LT"/>
      <sheetName val="TableA.6.1UR_LG2-L1_LT"/>
      <sheetName val="TableA.6.1UR_LG2-M+_LT"/>
      <sheetName val="TableA.6.1UR_LG2-M-_LT "/>
      <sheetName val="Production rates"/>
      <sheetName val="Gr2-3 qty"/>
      <sheetName val="Structure List"/>
      <sheetName val="JI44"/>
      <sheetName val="FND LT"/>
      <sheetName val="BOM-FND"/>
      <sheetName val="Material Calculations"/>
      <sheetName val="Project Labour F-A Rates"/>
      <sheetName val="Project Equipment F-A Rates"/>
      <sheetName val="Crew Component Hours"/>
      <sheetName val="Crew Makeup"/>
      <sheetName val="Rates"/>
      <sheetName val="Third Party Service Costs"/>
      <sheetName val="Summary"/>
      <sheetName val="Geomatics G2"/>
      <sheetName val="WBS - Estimate"/>
      <sheetName val="Man Hours"/>
      <sheetName val="Third Party Services by task"/>
      <sheetName val="3rd Party Summary-Luc"/>
      <sheetName val="Indirects - Balanced"/>
      <sheetName val="Lump Sums"/>
      <sheetName val="Mobilization"/>
      <sheetName val="Survey"/>
      <sheetName val="Geomatics WBS"/>
      <sheetName val="BOM"/>
      <sheetName val="Indirects"/>
      <sheetName val="ROW Group 2"/>
      <sheetName val="ENV"/>
      <sheetName val="Legal S"/>
      <sheetName val="ESRI_MAPINFO_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e"/>
      <sheetName val="Use"/>
      <sheetName val="Usage"/>
    </sheetNames>
    <sheetDataSet>
      <sheetData sheetId="0" refreshError="1"/>
      <sheetData sheetId="1"/>
      <sheetData sheetId="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A.1.2.1_Group 1 Summary"/>
      <sheetName val="ALL BoQ"/>
      <sheetName val="ALL BoQ (2)"/>
      <sheetName val="Summary1"/>
      <sheetName val="Bl_TableA.1.2.2_Group 2 Summary"/>
      <sheetName val="TableA.1.2.2_Group 2 Summary"/>
      <sheetName val="TableA.1.3T_Line_G2-WBC_LT"/>
      <sheetName val="TableA.1.3T_Line_G2-WDE_LT"/>
      <sheetName val="TableA.1.3T_Line_G2-WJI_LT"/>
      <sheetName val="TableA.6.1UR_LG2-WBC_LT"/>
      <sheetName val="TableA.6.1UR_LG2-WCD_LT"/>
      <sheetName val="TableA.6.1UR_LG2-WCJ_LT"/>
      <sheetName val="TableA.6.1UR_LG2-WDE_LT"/>
      <sheetName val="TableA.6.1UR_LG2-WEF_LT"/>
      <sheetName val="TableA.6.1UR_LG2-WEG_LT"/>
      <sheetName val="TableA.6.1UR_LG2-WJK_LT"/>
      <sheetName val="TableA.6.1UR_LG2-WKM_LT"/>
      <sheetName val="TableA.6.1UR_LG2-WJI_LT"/>
      <sheetName val="TableA.6.1UR_LG2-WKL_LT"/>
      <sheetName val="TableA.6.1UR_LG2-D1_LT"/>
      <sheetName val="TableA.6.1UR_LG2-E1_LT"/>
      <sheetName val="TableA.6.1UR_LG2-F1_LT"/>
      <sheetName val="TableA.6.1UR_LG2-G1_LT "/>
      <sheetName val="TableA.6.1UR_LG2-I1_LT"/>
      <sheetName val="TableA.6.1UR_LG2-J1_LT"/>
      <sheetName val="TableA.6.1UR_LG2-K1_LT"/>
      <sheetName val="TableA.6.1UR_LG2-L1_LT"/>
      <sheetName val="TableA.6.1UR_LG2-M+_LT"/>
      <sheetName val="TableA.6.1UR_LG2-M-_LT "/>
      <sheetName val="Production rates"/>
      <sheetName val="Gr2-3 qty"/>
      <sheetName val="Structure List"/>
      <sheetName val="JI44"/>
      <sheetName val="FND LT"/>
      <sheetName val="BOM-FND"/>
      <sheetName val="Material Calculations"/>
      <sheetName val="Project Labour F-A Rates"/>
      <sheetName val="Project Equipment F-A Rates"/>
      <sheetName val="Crew Component Hours"/>
      <sheetName val="Crew Makeup"/>
      <sheetName val="Rates"/>
      <sheetName val="Third Party Service Costs"/>
      <sheetName val="Summary"/>
      <sheetName val="Geomatics G2"/>
      <sheetName val="WBS - Estimate"/>
      <sheetName val="Man Hours"/>
      <sheetName val="Third Party Services by task"/>
      <sheetName val="3rd Party Summary-Luc"/>
      <sheetName val="Indirects - Balanced"/>
      <sheetName val="Lump Sums"/>
      <sheetName val="Mobilization"/>
      <sheetName val="Survey"/>
      <sheetName val="Geomatics WBS"/>
      <sheetName val="BOM"/>
      <sheetName val="Indirects"/>
      <sheetName val="ROW Group 2"/>
      <sheetName val="ENV"/>
      <sheetName val="Legal S"/>
      <sheetName val="ESRI_MAPINFO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sheetData sheetId="55" refreshError="1"/>
      <sheetData sheetId="56" refreshError="1"/>
      <sheetData sheetId="57" refreshError="1"/>
      <sheetData sheetId="5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Tower-Wire"/>
      <sheetName val="ALL BoQ"/>
      <sheetName val="Production rates"/>
      <sheetName val="Man Hours"/>
      <sheetName val="Crew Makeup"/>
      <sheetName val="Errors"/>
      <sheetName val="Third Party Service Costs"/>
      <sheetName val="Third Party Services by task"/>
      <sheetName val="Summary1"/>
      <sheetName val="Summary"/>
      <sheetName val="Dywidag "/>
      <sheetName val="Material Calculations"/>
      <sheetName val="Rates"/>
      <sheetName val="Project Labour F-A Rates"/>
      <sheetName val="Project Equipment F-A Rates"/>
      <sheetName val="Project Equipment List"/>
      <sheetName val="Rates (2)"/>
      <sheetName val="Labour And Equipment"/>
      <sheetName val="Sheet1"/>
      <sheetName val="Crew Component Hours"/>
      <sheetName val="Lump Sums"/>
      <sheetName val="Mobilization"/>
      <sheetName val="Indire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able of Contents"/>
      <sheetName val="D_Production Rate Calculator"/>
      <sheetName val="K_Mobilization Take-off"/>
      <sheetName val="L_Pipe Take-off"/>
      <sheetName val="M_Aggregate Pit Take-off"/>
      <sheetName val="O_Structural Concrete Take-off"/>
      <sheetName val="A_Haul Cost"/>
      <sheetName val="B_Hauler Calculator"/>
      <sheetName val="C_Haul Take-off"/>
      <sheetName val="D_Production Rate Calculato (2"/>
      <sheetName val="E_Asphalt Mix Designer"/>
      <sheetName val="F_Bridge Take-off"/>
      <sheetName val="G_Water Take-off"/>
      <sheetName val="H_Curb Take-off"/>
      <sheetName val="I_Excavation Take-off"/>
      <sheetName val="J_Asphalt Lay Calculator"/>
      <sheetName val="K_Mobilization Take-off (2)"/>
      <sheetName val="L_Pipe Take-off (2)"/>
      <sheetName val="M_Aggregate Pit Take-off (2)"/>
      <sheetName val="N_Box Culvert Take-off"/>
      <sheetName val="O_Structural Concrete Take- (2"/>
      <sheetName val="OT_Calculator"/>
      <sheetName val="Quanta_Bond_Calculator"/>
      <sheetName val="Labour_Rates"/>
      <sheetName val="Equip_Rates"/>
      <sheetName val="Engineering"/>
      <sheetName val="Satellite"/>
      <sheetName val="Metering"/>
      <sheetName val="Flights"/>
      <sheetName val="Matl_Pricing"/>
      <sheetName val="Summary Sheet"/>
      <sheetName val="SUBP"/>
      <sheetName val="SUBQ"/>
      <sheetName val="SUBR"/>
      <sheetName val="SUBS"/>
      <sheetName val="SUBT"/>
      <sheetName val="SUBU"/>
      <sheetName val="SUBV"/>
      <sheetName val="SUBW"/>
      <sheetName val="SUBY"/>
      <sheetName val="SUBZ"/>
      <sheetName val="CheckSum"/>
      <sheetName val="Bid_Summary"/>
      <sheetName val="Quanta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able of Contents"/>
      <sheetName val="D_Production Rate Calculator"/>
      <sheetName val="K_Mobilization Take-off"/>
      <sheetName val="L_Pipe Take-off"/>
      <sheetName val="M_Aggregate Pit Take-off"/>
      <sheetName val="O_Structural Concrete Take-off"/>
      <sheetName val="A_Haul Cost"/>
      <sheetName val="B_Hauler Calculator"/>
      <sheetName val="C_Haul Take-off"/>
      <sheetName val="D_Production Rate Calculato (2"/>
      <sheetName val="E_Asphalt Mix Designer"/>
      <sheetName val="F_Bridge Take-off"/>
      <sheetName val="G_Water Take-off"/>
      <sheetName val="H_Curb Take-off"/>
      <sheetName val="I_Excavation Take-off"/>
      <sheetName val="J_Asphalt Lay Calculator"/>
      <sheetName val="K_Mobilization Take-off (2)"/>
      <sheetName val="L_Pipe Take-off (2)"/>
      <sheetName val="M_Aggregate Pit Take-off (2)"/>
      <sheetName val="N_Box Culvert Take-off"/>
      <sheetName val="O_Structural Concrete Take- (2"/>
      <sheetName val="OT_Calculator"/>
      <sheetName val="Quanta_Bond_Calculator"/>
      <sheetName val="Labour_Rates"/>
      <sheetName val="Equip_Rates"/>
      <sheetName val="Engineering"/>
      <sheetName val="Satellite"/>
      <sheetName val="Metering"/>
      <sheetName val="Flights"/>
      <sheetName val="Matl_Pricing"/>
      <sheetName val="Summary Sheet"/>
      <sheetName val="SUBP"/>
      <sheetName val="SUBQ"/>
      <sheetName val="SUBR"/>
      <sheetName val="SUBS"/>
      <sheetName val="SUBT"/>
      <sheetName val="SUBU"/>
      <sheetName val="SUBV"/>
      <sheetName val="SUBW"/>
      <sheetName val="SUBY"/>
      <sheetName val="SUBZ"/>
      <sheetName val="CheckSum"/>
      <sheetName val="Bid_Summary"/>
      <sheetName val="Quanta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E FORECAST"/>
      <sheetName val="Template Eng Only"/>
      <sheetName val="Forecast Model"/>
      <sheetName val="Master"/>
      <sheetName val="062228 Fort Assiniboine"/>
      <sheetName val="Quick Estimate Model"/>
      <sheetName val="SL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E FORECAST"/>
      <sheetName val="Template Eng Only"/>
      <sheetName val="Forecast Model"/>
      <sheetName val="Master"/>
      <sheetName val="062228 Fort Assiniboine"/>
      <sheetName val="Quick Estimate Model"/>
      <sheetName val="SL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
      <sheetName val="Station"/>
      <sheetName val="Station SoW"/>
      <sheetName val="Aghagad"/>
      <sheetName val="Aghagad SoW"/>
      <sheetName val="AM 38kV-MV 05 Materials Manage"/>
      <sheetName val="AM 38kV-MV 05 Mats Manage SoW"/>
      <sheetName val="Athy"/>
      <sheetName val="Athy SoW"/>
      <sheetName val="Athlone T141"/>
      <sheetName val="Athlone T141 SoW"/>
      <sheetName val="Ballinderry"/>
      <sheetName val="Ballinderry SoW"/>
      <sheetName val="Baltrasna"/>
      <sheetName val="Baltrasna SoW"/>
      <sheetName val="Baltinglass"/>
      <sheetName val="Baltinglass SoW"/>
      <sheetName val="Birr"/>
      <sheetName val="Birr SoW"/>
      <sheetName val="Birr Ph 2"/>
      <sheetName val="Birr Ph 2 SoW"/>
      <sheetName val="Birdhill"/>
      <sheetName val="Birdhill SoW"/>
      <sheetName val="BLickey-Glengariff"/>
      <sheetName val="BLickey-Glengariff SoW"/>
      <sheetName val="BLickey-Glanta"/>
      <sheetName val="BLickey-Glanta SoW"/>
      <sheetName val="Butlerstown"/>
      <sheetName val="Butlerstown SoW"/>
      <sheetName val="Cabra Uprate"/>
      <sheetName val="Cabra Uprate SoW"/>
      <sheetName val="CAD Services to OHLAM"/>
      <sheetName val="CAD Services SOW"/>
      <sheetName val="Carrickmines"/>
      <sheetName val="Carrickmines SoW"/>
      <sheetName val="Creagh"/>
      <sheetName val="Creagh SoW"/>
      <sheetName val="Derrybeg 110kV Line"/>
      <sheetName val="Derrybeg 110kV Line SoW"/>
      <sheetName val="Dundalk"/>
      <sheetName val="Dundalk SoW"/>
      <sheetName val="Fibre Pre Qual"/>
      <sheetName val="Fibre Pre Qual SoW"/>
      <sheetName val="Finglas ASC"/>
      <sheetName val="Finglas ASC SoW"/>
      <sheetName val="Foundation Feas Study"/>
      <sheetName val="Foundation Feas Study SoW"/>
      <sheetName val="Galway T102"/>
      <sheetName val="Galway T102 SoW"/>
      <sheetName val="Garranacanty"/>
      <sheetName val="Garranacanty SoW"/>
      <sheetName val="Glenamaddy"/>
      <sheetName val="Glenamaddy SoW"/>
      <sheetName val="Glenlara"/>
      <sheetName val="Glenlara SoW"/>
      <sheetName val="GPR Studies 38kV '05"/>
      <sheetName val="GPR Studies 38kV SOW"/>
      <sheetName val="Inchicore Loop"/>
      <sheetName val="Inchicore Loop SoW"/>
      <sheetName val="Inchicore Feas"/>
      <sheetName val="Inchicore Feas SoW"/>
      <sheetName val="ISP Assist"/>
      <sheetName val="ISP Assist SoW"/>
      <sheetName val="Kilcock"/>
      <sheetName val="Kilcock SoW"/>
      <sheetName val="Killonan-Nenagh"/>
      <sheetName val="Killonan-Nenagh SoW"/>
      <sheetName val="Knockaphunta "/>
      <sheetName val="Knockaphunta SoW"/>
      <sheetName val="LBoro Rich Ph 1"/>
      <sheetName val="LBoro Rich Ph1 SoW"/>
      <sheetName val="LBoro Rich Ph 2"/>
      <sheetName val="LBoro Rich Ph 2 SoW"/>
      <sheetName val="LBoro Rich Engineer"/>
      <sheetName val="LBoro Rich Eng SOW"/>
      <sheetName val="LBoro Refurb"/>
      <sheetName val="LBoro Refurb SoW"/>
      <sheetName val="LBoro Refurb Ph 2"/>
      <sheetName val="LBoro Refurb Ph2 SoW"/>
      <sheetName val="Matl - Dev &amp; Run Cable Req"/>
      <sheetName val="Matl  Dev&amp;Run Cable Req SoW "/>
      <sheetName val="Materials Mgt Term C"/>
      <sheetName val="Materials Mgt Term C SoW"/>
      <sheetName val="Materials Detailed SoW"/>
      <sheetName val="Meath Hill Bays"/>
      <sheetName val="Meath Hill Bays SoW"/>
      <sheetName val="Meath Hill Trafo"/>
      <sheetName val="Meath Hill Trafo SoW"/>
      <sheetName val="M'ageisha"/>
      <sheetName val="M'ageisha SoW"/>
      <sheetName val="Nenagh"/>
      <sheetName val="Nenagh SoW"/>
      <sheetName val="Newport"/>
      <sheetName val="Newport SoW"/>
      <sheetName val="Pollerton"/>
      <sheetName val="Pollerton SoW"/>
      <sheetName val="Pottery Rd"/>
      <sheetName val="Pottery Rd SoW"/>
      <sheetName val="Prot Upgrade"/>
      <sheetName val="Prot Upgrade SoW"/>
      <sheetName val="Prot. Upgrade (Ph. 1) sow"/>
      <sheetName val="Prot Services 05"/>
      <sheetName val="Prot Services 05 SoW"/>
      <sheetName val="Ramparts"/>
      <sheetName val="Ramparts SoW"/>
      <sheetName val="Ramparts Rev 1"/>
      <sheetName val="Richmond "/>
      <sheetName val="Richmond SoW"/>
      <sheetName val="Ringsend Coupler"/>
      <sheetName val="Ringsend Coupler SoW"/>
      <sheetName val="Ringsend T101"/>
      <sheetName val="Ringsend T101 SoW"/>
      <sheetName val="Rosehill"/>
      <sheetName val="Rosehill SoW"/>
      <sheetName val="SCS Study &amp; Spec Production"/>
      <sheetName val="SCS Study &amp; Spec SOW"/>
      <sheetName val="Site Acq Services"/>
      <sheetName val="Site Acq Services SoW"/>
      <sheetName val="Sorne Hill Ph1 &amp; Stn"/>
      <sheetName val="Sorne Hill Ph1 &amp; Stn SoW"/>
      <sheetName val="Sorne Hill-Trillick Ph2"/>
      <sheetName val="Sorne Hill-Trillick Ph2 SoW"/>
      <sheetName val="Substn Const"/>
      <sheetName val="Swinford"/>
      <sheetName val="Swinford SoW"/>
      <sheetName val="Tralee"/>
      <sheetName val="Tralee SoW"/>
      <sheetName val="Trien"/>
      <sheetName val="Trien SoW"/>
      <sheetName val="38kV Sub Stn"/>
      <sheetName val="38kV Sub Stn SoW"/>
      <sheetName val="38kV Sub Stn Sean"/>
      <sheetName val="38kV Sub Stn SoW Sean"/>
      <sheetName val="Sample"/>
      <sheetName val="Sample SoW"/>
      <sheetName val="Networks Services Fee Estimat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
      <sheetName val="Station"/>
      <sheetName val="Station SoW"/>
      <sheetName val="Aghagad"/>
      <sheetName val="Aghagad SoW"/>
      <sheetName val="AM 38kV-MV 05 Materials Manage"/>
      <sheetName val="AM 38kV-MV 05 Mats Manage SoW"/>
      <sheetName val="Athy"/>
      <sheetName val="Athy SoW"/>
      <sheetName val="Athlone T141"/>
      <sheetName val="Athlone T141 SoW"/>
      <sheetName val="Ballinderry"/>
      <sheetName val="Ballinderry SoW"/>
      <sheetName val="Baltrasna"/>
      <sheetName val="Baltrasna SoW"/>
      <sheetName val="Baltinglass"/>
      <sheetName val="Baltinglass SoW"/>
      <sheetName val="Birr"/>
      <sheetName val="Birr SoW"/>
      <sheetName val="Birr Ph 2"/>
      <sheetName val="Birr Ph 2 SoW"/>
      <sheetName val="Birdhill"/>
      <sheetName val="Birdhill SoW"/>
      <sheetName val="BLickey-Glengariff"/>
      <sheetName val="BLickey-Glengariff SoW"/>
      <sheetName val="BLickey-Glanta"/>
      <sheetName val="BLickey-Glanta SoW"/>
      <sheetName val="Butlerstown"/>
      <sheetName val="Butlerstown SoW"/>
      <sheetName val="Cabra Uprate"/>
      <sheetName val="Cabra Uprate SoW"/>
      <sheetName val="CAD Services to OHLAM"/>
      <sheetName val="CAD Services SOW"/>
      <sheetName val="Carrickmines"/>
      <sheetName val="Carrickmines SoW"/>
      <sheetName val="Creagh"/>
      <sheetName val="Creagh SoW"/>
      <sheetName val="Derrybeg 110kV Line"/>
      <sheetName val="Derrybeg 110kV Line SoW"/>
      <sheetName val="Dundalk"/>
      <sheetName val="Dundalk SoW"/>
      <sheetName val="Fibre Pre Qual"/>
      <sheetName val="Fibre Pre Qual SoW"/>
      <sheetName val="Finglas ASC"/>
      <sheetName val="Finglas ASC SoW"/>
      <sheetName val="Foundation Feas Study"/>
      <sheetName val="Foundation Feas Study SoW"/>
      <sheetName val="Galway T102"/>
      <sheetName val="Galway T102 SoW"/>
      <sheetName val="Garranacanty"/>
      <sheetName val="Garranacanty SoW"/>
      <sheetName val="Glenamaddy"/>
      <sheetName val="Glenamaddy SoW"/>
      <sheetName val="Glenlara"/>
      <sheetName val="Glenlara SoW"/>
      <sheetName val="GPR Studies 38kV '05"/>
      <sheetName val="GPR Studies 38kV SOW"/>
      <sheetName val="Inchicore Loop"/>
      <sheetName val="Inchicore Loop SoW"/>
      <sheetName val="Inchicore Feas"/>
      <sheetName val="Inchicore Feas SoW"/>
      <sheetName val="ISP Assist"/>
      <sheetName val="ISP Assist SoW"/>
      <sheetName val="Kilcock"/>
      <sheetName val="Kilcock SoW"/>
      <sheetName val="Killonan-Nenagh"/>
      <sheetName val="Killonan-Nenagh SoW"/>
      <sheetName val="Knockaphunta "/>
      <sheetName val="Knockaphunta SoW"/>
      <sheetName val="LBoro Rich Ph 1"/>
      <sheetName val="LBoro Rich Ph1 SoW"/>
      <sheetName val="LBoro Rich Ph 2"/>
      <sheetName val="LBoro Rich Ph 2 SoW"/>
      <sheetName val="LBoro Rich Engineer"/>
      <sheetName val="LBoro Rich Eng SOW"/>
      <sheetName val="LBoro Refurb"/>
      <sheetName val="LBoro Refurb SoW"/>
      <sheetName val="LBoro Refurb Ph 2"/>
      <sheetName val="LBoro Refurb Ph2 SoW"/>
      <sheetName val="Matl - Dev &amp; Run Cable Req"/>
      <sheetName val="Matl  Dev&amp;Run Cable Req SoW "/>
      <sheetName val="Materials Mgt Term C"/>
      <sheetName val="Materials Mgt Term C SoW"/>
      <sheetName val="Materials Detailed SoW"/>
      <sheetName val="Meath Hill Bays"/>
      <sheetName val="Meath Hill Bays SoW"/>
      <sheetName val="Meath Hill Trafo"/>
      <sheetName val="Meath Hill Trafo SoW"/>
      <sheetName val="M'ageisha"/>
      <sheetName val="M'ageisha SoW"/>
      <sheetName val="Nenagh"/>
      <sheetName val="Nenagh SoW"/>
      <sheetName val="Newport"/>
      <sheetName val="Newport SoW"/>
      <sheetName val="Pollerton"/>
      <sheetName val="Pollerton SoW"/>
      <sheetName val="Pottery Rd"/>
      <sheetName val="Pottery Rd SoW"/>
      <sheetName val="Prot Upgrade"/>
      <sheetName val="Prot Upgrade SoW"/>
      <sheetName val="Prot. Upgrade (Ph. 1) sow"/>
      <sheetName val="Prot Services 05"/>
      <sheetName val="Prot Services 05 SoW"/>
      <sheetName val="Ramparts"/>
      <sheetName val="Ramparts SoW"/>
      <sheetName val="Ramparts Rev 1"/>
      <sheetName val="Richmond "/>
      <sheetName val="Richmond SoW"/>
      <sheetName val="Ringsend Coupler"/>
      <sheetName val="Ringsend Coupler SoW"/>
      <sheetName val="Ringsend T101"/>
      <sheetName val="Ringsend T101 SoW"/>
      <sheetName val="Rosehill"/>
      <sheetName val="Rosehill SoW"/>
      <sheetName val="SCS Study &amp; Spec Production"/>
      <sheetName val="SCS Study &amp; Spec SOW"/>
      <sheetName val="Site Acq Services"/>
      <sheetName val="Site Acq Services SoW"/>
      <sheetName val="Sorne Hill Ph1 &amp; Stn"/>
      <sheetName val="Sorne Hill Ph1 &amp; Stn SoW"/>
      <sheetName val="Sorne Hill-Trillick Ph2"/>
      <sheetName val="Sorne Hill-Trillick Ph2 SoW"/>
      <sheetName val="Substn Const"/>
      <sheetName val="Swinford"/>
      <sheetName val="Swinford SoW"/>
      <sheetName val="Tralee"/>
      <sheetName val="Tralee SoW"/>
      <sheetName val="Trien"/>
      <sheetName val="Trien SoW"/>
      <sheetName val="38kV Sub Stn"/>
      <sheetName val="38kV Sub Stn SoW"/>
      <sheetName val="38kV Sub Stn Sean"/>
      <sheetName val="38kV Sub Stn SoW Sean"/>
      <sheetName val="Sample"/>
      <sheetName val="Sample SoW"/>
      <sheetName val="Networks Services Fee Estimat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L"/>
      <sheetName val="PNL By Month"/>
      <sheetName val="PNL by Client"/>
      <sheetName val="Proj Summary"/>
      <sheetName val="Monthly Info"/>
      <sheetName val="Q3 vs Q2 "/>
      <sheetName val="ConsoTotal"/>
      <sheetName val="ConsoPac"/>
      <sheetName val="ConsoSer"/>
      <sheetName val="P Total"/>
      <sheetName val="Consointerco"/>
      <sheetName val="Total Projects"/>
      <sheetName val="Total Prospects"/>
      <sheetName val="Total Non-Altalink"/>
      <sheetName val=" Non-Altalink Projects"/>
      <sheetName val=" Non-Altalink Services"/>
      <sheetName val="Variance Analysis"/>
      <sheetName val="Projects Packages A"/>
      <sheetName val="Misc Pack Proj"/>
      <sheetName val="062139"/>
      <sheetName val="062146"/>
      <sheetName val="062154"/>
      <sheetName val="062170"/>
      <sheetName val="062172"/>
      <sheetName val="062174"/>
      <sheetName val="062175"/>
      <sheetName val="062178"/>
      <sheetName val="062179"/>
      <sheetName val="062188"/>
      <sheetName val="062190"/>
      <sheetName val="062194"/>
      <sheetName val="062195"/>
      <sheetName val="062199"/>
      <sheetName val="062200"/>
      <sheetName val="062203"/>
      <sheetName val="062204"/>
      <sheetName val="062205"/>
      <sheetName val="062206"/>
      <sheetName val="062207"/>
      <sheetName val="062208"/>
      <sheetName val="062209"/>
      <sheetName val="062210"/>
      <sheetName val="062211"/>
      <sheetName val="062212"/>
      <sheetName val="062213"/>
      <sheetName val="062214"/>
      <sheetName val="062215"/>
      <sheetName val="062216"/>
      <sheetName val="062217"/>
      <sheetName val="062218"/>
      <sheetName val="062219"/>
      <sheetName val="062221"/>
      <sheetName val="062222"/>
      <sheetName val="062223"/>
      <sheetName val="062224"/>
      <sheetName val="062954"/>
      <sheetName val="062957"/>
      <sheetName val="062967"/>
      <sheetName val="062973"/>
      <sheetName val="062035"/>
      <sheetName val="Projects Packages B"/>
      <sheetName val="Projects Services J"/>
      <sheetName val="Misc Serv Proj"/>
      <sheetName val="062853"/>
      <sheetName val="062854"/>
      <sheetName val="062856"/>
      <sheetName val="062952"/>
      <sheetName val="062965"/>
      <sheetName val="062970"/>
      <sheetName val="062969"/>
      <sheetName val="Projects Services K"/>
      <sheetName val="Prospects Packages W"/>
      <sheetName val="Amelia"/>
      <sheetName val="MATL_ATL"/>
      <sheetName val="X"/>
      <sheetName val="Prospects Packages X"/>
      <sheetName val="Prospects Services Y"/>
      <sheetName val="Prospects Services Z"/>
      <sheetName val="PTD-DEC05"/>
      <sheetName val="MTD-JAN"/>
      <sheetName val="MTD-FEB"/>
      <sheetName val="MTD-MAR"/>
      <sheetName val="MTD-APR"/>
      <sheetName val="Interco Services M"/>
      <sheetName val="KAREBBE"/>
      <sheetName val="BARRICK"/>
      <sheetName val="SOURCING"/>
      <sheetName val="Interco Services N"/>
      <sheetName val="MTD-MAY"/>
      <sheetName val="MTD-JUN"/>
      <sheetName val="MTD-JUL"/>
      <sheetName val="MTD-AUG"/>
      <sheetName val="JUN"/>
      <sheetName val="JUL"/>
      <sheetName val="AUG"/>
      <sheetName val="SEP"/>
      <sheetName val="FCST"/>
      <sheetName val="RBUD"/>
      <sheetName val="PM List"/>
      <sheetName val="Markup Factors"/>
      <sheetName val="Inputs"/>
      <sheetName val="Inputs-hours"/>
      <sheetName val="Test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L"/>
      <sheetName val="PNL By Month"/>
      <sheetName val="PNL by Client"/>
      <sheetName val="Proj Summary"/>
      <sheetName val="Monthly Info"/>
      <sheetName val="Q3 vs Q2 "/>
      <sheetName val="ConsoTotal"/>
      <sheetName val="ConsoPac"/>
      <sheetName val="ConsoSer"/>
      <sheetName val="P Total"/>
      <sheetName val="Consointerco"/>
      <sheetName val="Total Projects"/>
      <sheetName val="Total Prospects"/>
      <sheetName val="Total Non-Altalink"/>
      <sheetName val=" Non-Altalink Projects"/>
      <sheetName val=" Non-Altalink Services"/>
      <sheetName val="Variance Analysis"/>
      <sheetName val="Projects Packages A"/>
      <sheetName val="Misc Pack Proj"/>
      <sheetName val="062139"/>
      <sheetName val="062146"/>
      <sheetName val="062154"/>
      <sheetName val="062170"/>
      <sheetName val="062172"/>
      <sheetName val="062174"/>
      <sheetName val="062175"/>
      <sheetName val="062178"/>
      <sheetName val="062179"/>
      <sheetName val="062188"/>
      <sheetName val="062190"/>
      <sheetName val="062194"/>
      <sheetName val="062195"/>
      <sheetName val="062199"/>
      <sheetName val="062200"/>
      <sheetName val="062203"/>
      <sheetName val="062204"/>
      <sheetName val="062205"/>
      <sheetName val="062206"/>
      <sheetName val="062207"/>
      <sheetName val="062208"/>
      <sheetName val="062209"/>
      <sheetName val="062210"/>
      <sheetName val="062211"/>
      <sheetName val="062212"/>
      <sheetName val="062213"/>
      <sheetName val="062214"/>
      <sheetName val="062215"/>
      <sheetName val="062216"/>
      <sheetName val="062217"/>
      <sheetName val="062218"/>
      <sheetName val="062219"/>
      <sheetName val="062221"/>
      <sheetName val="062222"/>
      <sheetName val="062223"/>
      <sheetName val="062224"/>
      <sheetName val="062954"/>
      <sheetName val="062957"/>
      <sheetName val="062967"/>
      <sheetName val="062973"/>
      <sheetName val="062035"/>
      <sheetName val="Projects Packages B"/>
      <sheetName val="Projects Services J"/>
      <sheetName val="Misc Serv Proj"/>
      <sheetName val="062853"/>
      <sheetName val="062854"/>
      <sheetName val="062856"/>
      <sheetName val="062952"/>
      <sheetName val="062965"/>
      <sheetName val="062970"/>
      <sheetName val="062969"/>
      <sheetName val="Projects Services K"/>
      <sheetName val="Prospects Packages W"/>
      <sheetName val="Amelia"/>
      <sheetName val="MATL_ATL"/>
      <sheetName val="X"/>
      <sheetName val="Prospects Packages X"/>
      <sheetName val="Prospects Services Y"/>
      <sheetName val="Prospects Services Z"/>
      <sheetName val="PTD-DEC05"/>
      <sheetName val="MTD-JAN"/>
      <sheetName val="MTD-FEB"/>
      <sheetName val="MTD-MAR"/>
      <sheetName val="MTD-APR"/>
      <sheetName val="Interco Services M"/>
      <sheetName val="KAREBBE"/>
      <sheetName val="BARRICK"/>
      <sheetName val="SOURCING"/>
      <sheetName val="Interco Services N"/>
      <sheetName val="MTD-MAY"/>
      <sheetName val="MTD-JUN"/>
      <sheetName val="MTD-JUL"/>
      <sheetName val="MTD-AUG"/>
      <sheetName val="JUN"/>
      <sheetName val="JUL"/>
      <sheetName val="AUG"/>
      <sheetName val="SEP"/>
      <sheetName val="FCST"/>
      <sheetName val="RBUD"/>
      <sheetName val="PM List"/>
      <sheetName val="Markup Factors"/>
      <sheetName val="Inputs"/>
      <sheetName val="Inputs-hours"/>
      <sheetName val="Test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osysSummary"/>
      <sheetName val="check"/>
      <sheetName val="Main"/>
      <sheetName val="Sheet1"/>
      <sheetName val="Summary"/>
      <sheetName val="WaterCrossings"/>
      <sheetName val="Sheet2"/>
      <sheetName val="Jan 7 Budg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L"/>
      <sheetName val="PNL By Month"/>
      <sheetName val="PNL by Client"/>
      <sheetName val="Proj Summary"/>
      <sheetName val="Monthly Info"/>
      <sheetName val="Q3 vs Q2 "/>
      <sheetName val="ConsoTotal"/>
      <sheetName val="ConsoPac"/>
      <sheetName val="ConsoSer"/>
      <sheetName val="P Total"/>
      <sheetName val="Consointerco"/>
      <sheetName val="Total Projects"/>
      <sheetName val="Total Prospects"/>
      <sheetName val="Total Non-Altalink"/>
      <sheetName val=" Non-Altalink Projects"/>
      <sheetName val=" Non-Altalink Services"/>
      <sheetName val="Variance Analysis"/>
      <sheetName val="Projects Packages A"/>
      <sheetName val="Misc Pack Proj"/>
      <sheetName val="062139"/>
      <sheetName val="062146"/>
      <sheetName val="062154"/>
      <sheetName val="062170"/>
      <sheetName val="062172"/>
      <sheetName val="062174"/>
      <sheetName val="062175"/>
      <sheetName val="062178"/>
      <sheetName val="062179"/>
      <sheetName val="062188"/>
      <sheetName val="062190"/>
      <sheetName val="062194"/>
      <sheetName val="062195"/>
      <sheetName val="062199"/>
      <sheetName val="062200"/>
      <sheetName val="062203"/>
      <sheetName val="062204"/>
      <sheetName val="062205"/>
      <sheetName val="062206"/>
      <sheetName val="062207"/>
      <sheetName val="062208"/>
      <sheetName val="062209"/>
      <sheetName val="062210"/>
      <sheetName val="062211"/>
      <sheetName val="062212"/>
      <sheetName val="062213"/>
      <sheetName val="062214"/>
      <sheetName val="062215"/>
      <sheetName val="062216"/>
      <sheetName val="062217"/>
      <sheetName val="062218"/>
      <sheetName val="062219"/>
      <sheetName val="062221"/>
      <sheetName val="062222"/>
      <sheetName val="062223"/>
      <sheetName val="062224"/>
      <sheetName val="062954"/>
      <sheetName val="062957"/>
      <sheetName val="062967"/>
      <sheetName val="062973"/>
      <sheetName val="062035"/>
      <sheetName val="Projects Packages B"/>
      <sheetName val="Projects Services J"/>
      <sheetName val="Misc Serv Proj"/>
      <sheetName val="062853"/>
      <sheetName val="062854"/>
      <sheetName val="062856"/>
      <sheetName val="062952"/>
      <sheetName val="062965"/>
      <sheetName val="062970"/>
      <sheetName val="062969"/>
      <sheetName val="Projects Services K"/>
      <sheetName val="Prospects Packages W"/>
      <sheetName val="Amelia"/>
      <sheetName val="MATL_ATL"/>
      <sheetName val="X"/>
      <sheetName val="Prospects Packages X"/>
      <sheetName val="Prospects Services Y"/>
      <sheetName val="Prospects Services Z"/>
      <sheetName val="PTD-DEC05"/>
      <sheetName val="MTD-JAN"/>
      <sheetName val="MTD-FEB"/>
      <sheetName val="MTD-MAR"/>
      <sheetName val="MTD-APR"/>
      <sheetName val="Interco Services M"/>
      <sheetName val="KAREBBE"/>
      <sheetName val="BARRICK"/>
      <sheetName val="SOURCING"/>
      <sheetName val="Interco Services N"/>
      <sheetName val="MTD-MAY"/>
      <sheetName val="MTD-JUN"/>
      <sheetName val="MTD-JUL"/>
      <sheetName val="MTD-AUG"/>
      <sheetName val="JUN"/>
      <sheetName val="JUL"/>
      <sheetName val="AUG"/>
      <sheetName val="SEP"/>
      <sheetName val="FCST"/>
      <sheetName val="RBUD"/>
      <sheetName val="PM List"/>
      <sheetName val="Markup Factors"/>
      <sheetName val="Inputs"/>
      <sheetName val="Inputs-hours"/>
      <sheetName val="Test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 Eastern Interconnection Table"/>
      <sheetName val="Eastern Interconnection Table"/>
      <sheetName val="W Western Table"/>
      <sheetName val="Western Table"/>
      <sheetName val="Eastern Table"/>
      <sheetName val="Fuel Table"/>
      <sheetName val="Project Table"/>
      <sheetName val="Analysis Tower-Wire"/>
      <sheetName val="Recap sheet"/>
      <sheetName val="ALL BoQ"/>
      <sheetName val="Production rates"/>
      <sheetName val="Man Hours"/>
      <sheetName val="Crew Makeup"/>
      <sheetName val="Errors"/>
      <sheetName val="Third Party Services by task"/>
      <sheetName val="Third Party Service Costs"/>
      <sheetName val="Summary1"/>
      <sheetName val="Summary"/>
      <sheetName val="Dywidag "/>
      <sheetName val="Material Calculations"/>
      <sheetName val="Rates"/>
      <sheetName val="Rates (2)"/>
      <sheetName val="Labour And Equipment"/>
      <sheetName val="Personnel Rates"/>
      <sheetName val="Equipment list"/>
      <sheetName val="Equipment rates"/>
      <sheetName val="Calculatons for Appendix A2.7(e"/>
      <sheetName val="Calculatons for Appendix A2.7(w"/>
      <sheetName val="Calculatons for Appendix A2.5"/>
      <sheetName val="Crew Component Hours"/>
      <sheetName val="Lump Sums"/>
      <sheetName val="Mobilization"/>
      <sheetName val="Indire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 Eastern Interconnection Table"/>
      <sheetName val="Eastern Interconnection Table"/>
      <sheetName val="W Western Table"/>
      <sheetName val="Western Table"/>
      <sheetName val="Eastern Table"/>
      <sheetName val="Fuel Table"/>
      <sheetName val="Project Table"/>
      <sheetName val="Analysis Tower-Wire"/>
      <sheetName val="Recap sheet"/>
      <sheetName val="ALL BoQ"/>
      <sheetName val="Production rates"/>
      <sheetName val="Man Hours"/>
      <sheetName val="Crew Makeup"/>
      <sheetName val="Errors"/>
      <sheetName val="Third Party Services by task"/>
      <sheetName val="Third Party Service Costs"/>
      <sheetName val="Summary1"/>
      <sheetName val="Summary"/>
      <sheetName val="Dywidag "/>
      <sheetName val="Material Calculations"/>
      <sheetName val="Rates"/>
      <sheetName val="Rates (2)"/>
      <sheetName val="Labour And Equipment"/>
      <sheetName val="Personnel Rates"/>
      <sheetName val="Equipment list"/>
      <sheetName val="Equipment rates"/>
      <sheetName val="Calculatons for Appendix A2.7(e"/>
      <sheetName val="Calculatons for Appendix A2.7(w"/>
      <sheetName val="Calculatons for Appendix A2.5"/>
      <sheetName val="Crew Component Hours"/>
      <sheetName val="Lump Sums"/>
      <sheetName val="Mobilization"/>
      <sheetName val="Indire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able of Contents"/>
      <sheetName val="D_Production Rate Calculator"/>
      <sheetName val="K_Mobilization Take-off"/>
      <sheetName val="L_Pipe Take-off"/>
      <sheetName val="M_Aggregate Pit Take-off"/>
      <sheetName val="O_Structural Concrete Take-off"/>
      <sheetName val="A_Haul Cost"/>
      <sheetName val="B_Hauler Calculator"/>
      <sheetName val="C_Haul Take-off"/>
      <sheetName val="D_Production Rate Calculato (2"/>
      <sheetName val="E_Asphalt Mix Designer"/>
      <sheetName val="F_Bridge Take-off"/>
      <sheetName val="G_Water Take-off"/>
      <sheetName val="H_Curb Take-off"/>
      <sheetName val="I_Excavation Take-off"/>
      <sheetName val="J_Asphalt Lay Calculator"/>
      <sheetName val="K_Mobilization Take-off (2)"/>
      <sheetName val="L_Pipe Take-off (2)"/>
      <sheetName val="M_Aggregate Pit Take-off (2)"/>
      <sheetName val="N_Box Culvert Take-off"/>
      <sheetName val="O_Structural Concrete Take- (2"/>
      <sheetName val="OT_Calculator"/>
      <sheetName val="Quanta_Bond_Calculator"/>
      <sheetName val="Labour_Rates"/>
      <sheetName val="Equip_Rates"/>
      <sheetName val="Engineering"/>
      <sheetName val="Satellite"/>
      <sheetName val="Flights"/>
      <sheetName val="Matl_Pricing"/>
      <sheetName val="Summary Sheet"/>
      <sheetName val="SUBA"/>
      <sheetName val="SUBB"/>
      <sheetName val="CheckSum"/>
      <sheetName val="Bid_Summary"/>
      <sheetName val="Quanta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able of Contents"/>
      <sheetName val="D_Production Rate Calculator"/>
      <sheetName val="K_Mobilization Take-off"/>
      <sheetName val="L_Pipe Take-off"/>
      <sheetName val="M_Aggregate Pit Take-off"/>
      <sheetName val="O_Structural Concrete Take-off"/>
      <sheetName val="A_Haul Cost"/>
      <sheetName val="B_Hauler Calculator"/>
      <sheetName val="C_Haul Take-off"/>
      <sheetName val="D_Production Rate Calculato (2"/>
      <sheetName val="E_Asphalt Mix Designer"/>
      <sheetName val="F_Bridge Take-off"/>
      <sheetName val="G_Water Take-off"/>
      <sheetName val="H_Curb Take-off"/>
      <sheetName val="I_Excavation Take-off"/>
      <sheetName val="J_Asphalt Lay Calculator"/>
      <sheetName val="K_Mobilization Take-off (2)"/>
      <sheetName val="L_Pipe Take-off (2)"/>
      <sheetName val="M_Aggregate Pit Take-off (2)"/>
      <sheetName val="N_Box Culvert Take-off"/>
      <sheetName val="O_Structural Concrete Take- (2"/>
      <sheetName val="OT_Calculator"/>
      <sheetName val="Quanta_Bond_Calculator"/>
      <sheetName val="Labour_Rates"/>
      <sheetName val="Equip_Rates"/>
      <sheetName val="Engineering"/>
      <sheetName val="Satellite"/>
      <sheetName val="Flights"/>
      <sheetName val="Matl_Pricing"/>
      <sheetName val="Summary Sheet"/>
      <sheetName val="SUBA"/>
      <sheetName val="SUBB"/>
      <sheetName val="CheckSum"/>
      <sheetName val="Bid_Summary"/>
      <sheetName val="Quanta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PT"/>
      <sheetName val="TC"/>
      <sheetName val="1.1"/>
      <sheetName val="1.2"/>
      <sheetName val="1.3"/>
      <sheetName val="1.4"/>
      <sheetName val="2.1"/>
      <sheetName val="2.2"/>
      <sheetName val="2.3"/>
      <sheetName val="2.4"/>
      <sheetName val="2.5"/>
      <sheetName val="2.6"/>
      <sheetName val="2.7@2.11"/>
      <sheetName val="3.1"/>
      <sheetName val="3.3"/>
      <sheetName val="3.2"/>
      <sheetName val="1.4 (2)"/>
      <sheetName val="add1"/>
      <sheetName val="add2"/>
      <sheetName val="add3"/>
      <sheetName val="Input"/>
      <sheetName val="List"/>
      <sheetName val="1"/>
      <sheetName val="2"/>
      <sheetName val="3"/>
      <sheetName val="calculs"/>
      <sheetName val="C"/>
      <sheetName val="Intro"/>
      <sheetName val="Q"/>
      <sheetName val="Dr"/>
      <sheetName val="TS"/>
      <sheetName val="Cert"/>
      <sheetName val="Ph"/>
      <sheetName val="I"/>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sheetName val="PT"/>
      <sheetName val="TC"/>
      <sheetName val="1.1"/>
      <sheetName val="1.2"/>
      <sheetName val="1.3"/>
      <sheetName val="1.4"/>
      <sheetName val="2.1"/>
      <sheetName val="2.2"/>
      <sheetName val="2.3"/>
      <sheetName val="2.4"/>
      <sheetName val="2.5"/>
      <sheetName val="2.6"/>
      <sheetName val="2.7@2.11"/>
      <sheetName val="3.1"/>
      <sheetName val="3.3"/>
      <sheetName val="3.2"/>
      <sheetName val="1.4 (2)"/>
      <sheetName val="add1"/>
      <sheetName val="add2"/>
      <sheetName val="add3"/>
      <sheetName val="Input"/>
      <sheetName val="List"/>
      <sheetName val="1"/>
      <sheetName val="2"/>
      <sheetName val="3"/>
      <sheetName val="calculs"/>
      <sheetName val="C"/>
      <sheetName val="Intro"/>
      <sheetName val="Q"/>
      <sheetName val="Dr"/>
      <sheetName val="TS"/>
      <sheetName val="Cert"/>
      <sheetName val="Ph"/>
      <sheetName val="I"/>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act Summary"/>
      <sheetName val="Geomatics Flights"/>
      <sheetName val="Summary"/>
      <sheetName val="Forecast For Review"/>
      <sheetName val="Forecast"/>
      <sheetName val="Variance Analysis"/>
      <sheetName val="Line"/>
      <sheetName val="General"/>
      <sheetName val="Assumptions"/>
      <sheetName val="Bid"/>
      <sheetName val="Blended Rates"/>
      <sheetName val="ROW - Do Note Use"/>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act Summary"/>
      <sheetName val="Geomatics Flights"/>
      <sheetName val="Summary"/>
      <sheetName val="Forecast For Review"/>
      <sheetName val="Forecast"/>
      <sheetName val="Variance Analysis"/>
      <sheetName val="Line"/>
      <sheetName val="General"/>
      <sheetName val="Assumptions"/>
      <sheetName val="Bid"/>
      <sheetName val="Blended Rates"/>
      <sheetName val="ROW - Do Note Use"/>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otA- BofQ"/>
      <sheetName val="Alternates"/>
      <sheetName val="Man Hours"/>
      <sheetName val="Summary1"/>
      <sheetName val="Summary"/>
      <sheetName val="Material Calculations"/>
      <sheetName val="Rates"/>
      <sheetName val="Rates (2)"/>
      <sheetName val="Crew Makeup"/>
      <sheetName val="Labour And Equipment"/>
      <sheetName val="Crew Component Hours"/>
      <sheetName val="Third Party Service Costs"/>
      <sheetName val="Third Party Services by task"/>
      <sheetName val="Lump Sums"/>
      <sheetName val="Mobilization"/>
      <sheetName val="Indirects"/>
      <sheetName val="McGregor BID LIST-A"/>
      <sheetName val="Indirect Cost MAY 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osysSummary"/>
      <sheetName val="check"/>
      <sheetName val="Main"/>
      <sheetName val="Sheet1"/>
      <sheetName val="Summary"/>
      <sheetName val="WaterCrossings"/>
      <sheetName val="Sheet2"/>
      <sheetName val="Jan 7 Budg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otA- BofQ"/>
      <sheetName val="Alternates"/>
      <sheetName val="Man Hours"/>
      <sheetName val="Summary1"/>
      <sheetName val="Summary"/>
      <sheetName val="Material Calculations"/>
      <sheetName val="Rates"/>
      <sheetName val="Rates (2)"/>
      <sheetName val="Crew Makeup"/>
      <sheetName val="Labour And Equipment"/>
      <sheetName val="Crew Component Hours"/>
      <sheetName val="Third Party Service Costs"/>
      <sheetName val="Third Party Services by task"/>
      <sheetName val="Lump Sums"/>
      <sheetName val="Mobilization"/>
      <sheetName val="Indirects"/>
      <sheetName val="McGregor BID LIST-A"/>
      <sheetName val="Indirect Cost MAY 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s>
    <sheetDataSet>
      <sheetData sheetId="0">
        <row r="16">
          <cell r="A16" t="str">
            <v>Sum of SubTotal</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Tower-Wire"/>
      <sheetName val="TableA.1.2.1_Group 1 Summary"/>
      <sheetName val="TableA.1.3_Line"/>
      <sheetName val="TableA.6.1.UnitRate_Lines"/>
      <sheetName val="SUB_Summary Sheet"/>
      <sheetName val="SUBA"/>
      <sheetName val="SUBB"/>
      <sheetName val="ALL BoQ"/>
      <sheetName val="Production rates"/>
      <sheetName val="Man Hours"/>
      <sheetName val="Crew Makeup"/>
      <sheetName val="Third Party Services by task"/>
      <sheetName val="Third Party Service Costs"/>
      <sheetName val="BOM LT"/>
      <sheetName val="HRDW"/>
      <sheetName val="BOM"/>
      <sheetName val="FND"/>
      <sheetName val="BOM FND"/>
      <sheetName val="Summary1"/>
      <sheetName val="Summary"/>
      <sheetName val="Material Calculations"/>
      <sheetName val="Rates"/>
      <sheetName val="Project Labour F-A Rates"/>
      <sheetName val="Project Equipment F-A Rates"/>
      <sheetName val="Crew Component Hours"/>
      <sheetName val="Lump Sums"/>
      <sheetName val="Mobilization"/>
      <sheetName val="Indirects"/>
      <sheetName val="ROW Group 1"/>
      <sheetName val="ENV"/>
      <sheetName val="Legal S"/>
      <sheetName val="Survey"/>
    </sheetNames>
    <sheetDataSet>
      <sheetData sheetId="0" refreshError="1"/>
      <sheetData sheetId="1"/>
      <sheetData sheetId="2"/>
      <sheetData sheetId="3" refreshError="1"/>
      <sheetData sheetId="4" refreshError="1"/>
      <sheetData sheetId="5"/>
      <sheetData sheetId="6" refreshError="1"/>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Tower-Wire"/>
      <sheetName val="TableA.1.2.1_Group 1 Summary"/>
      <sheetName val="TableA.1.3_Line"/>
      <sheetName val="TableA.6.1.UnitRate_Lines"/>
      <sheetName val="SUB_Summary Sheet"/>
      <sheetName val="SUBA"/>
      <sheetName val="SUBB"/>
      <sheetName val="ALL BoQ"/>
      <sheetName val="Production rates"/>
      <sheetName val="Man Hours"/>
      <sheetName val="Crew Makeup"/>
      <sheetName val="Third Party Services by task"/>
      <sheetName val="Third Party Service Costs"/>
      <sheetName val="BOM LT"/>
      <sheetName val="HRDW"/>
      <sheetName val="BOM"/>
      <sheetName val="FND"/>
      <sheetName val="BOM FND"/>
      <sheetName val="Summary1"/>
      <sheetName val="Summary"/>
      <sheetName val="Material Calculations"/>
      <sheetName val="Rates"/>
      <sheetName val="Project Labour F-A Rates"/>
      <sheetName val="Project Equipment F-A Rates"/>
      <sheetName val="Crew Component Hours"/>
      <sheetName val="Lump Sums"/>
      <sheetName val="Mobilization"/>
      <sheetName val="Indirects"/>
      <sheetName val="ROW Group 1"/>
      <sheetName val="ENV"/>
      <sheetName val="Legal S"/>
      <sheetName val="Survey"/>
    </sheetNames>
    <sheetDataSet>
      <sheetData sheetId="0" refreshError="1"/>
      <sheetData sheetId="1"/>
      <sheetData sheetId="2"/>
      <sheetData sheetId="3" refreshError="1"/>
      <sheetData sheetId="4" refreshError="1"/>
      <sheetData sheetId="5"/>
      <sheetData sheetId="6" refreshError="1"/>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J:\OEWT%20Finance%20Project%20VC7556\01%20-%20Administration\06%20-%20Change%20Orders\Change%20Orders\CMR\Forest%20Fires\1.%20Client%20Submission%20Files\1.%20Backup%20v1\1.%20Forest%20Fires%20-%20Mobilization%20Timesheets.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https://quantaservices.sharepoint.com/sites/VCL-EWT-Client-Collaboration/_vti_history/17920/Shared%20Documents/1.%20Draft%20Documents/1.4%20Fires/OEWT%20-%20Forest%20Fire%20V1.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microsoft.com/office/2006/relationships/xlExternalLinkPath/xlPathMissing" Target="OEWT%20-%20Forest%20Fire%20V3.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microsoft.com/office/2006/relationships/xlExternalLinkPath/xlPathMissing" Target="OEWT%20-%20Forest%20Fire%20V3.xlsx" TargetMode="External"/><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est" refreshedDate="44657.620892129627" createdVersion="7" refreshedVersion="7" minRefreshableVersion="3" recordCount="133" xr:uid="{00000000-000A-0000-FFFF-FFFF00000000}">
  <cacheSource type="worksheet">
    <worksheetSource ref="A4:O137" sheet="All Equipment" r:id="rId2"/>
  </cacheSource>
  <cacheFields count="15">
    <cacheField name="Equipment" numFmtId="0">
      <sharedItems/>
    </cacheField>
    <cacheField name="Description" numFmtId="0">
      <sharedItems/>
    </cacheField>
    <cacheField name="Company" numFmtId="0">
      <sharedItems/>
    </cacheField>
    <cacheField name="Date" numFmtId="177">
      <sharedItems containsSemiMixedTypes="0" containsNonDate="0" containsDate="1" containsString="0" minDate="2021-07-20T00:00:00" maxDate="2021-08-23T00:00:00"/>
    </cacheField>
    <cacheField name="Activity" numFmtId="0">
      <sharedItems count="1">
        <s v="FORFIRES - Forest Fires"/>
      </sharedItems>
    </cacheField>
    <cacheField name="Notes" numFmtId="0">
      <sharedItems/>
    </cacheField>
    <cacheField name="Cost Code" numFmtId="0">
      <sharedItems/>
    </cacheField>
    <cacheField name="Hours" numFmtId="178">
      <sharedItems containsSemiMixedTypes="0" containsString="0" containsNumber="1" minValue="1" maxValue="14"/>
    </cacheField>
    <cacheField name="Rate" numFmtId="171">
      <sharedItems containsSemiMixedTypes="0" containsString="0" containsNumber="1" minValue="11.5" maxValue="431.32"/>
    </cacheField>
    <cacheField name="Equipment Cost" numFmtId="171">
      <sharedItems containsSemiMixedTypes="0" containsString="0" containsNumber="1" minValue="31.95" maxValue="5175.84"/>
    </cacheField>
    <cacheField name="Facility" numFmtId="0">
      <sharedItems containsNonDate="0" containsString="0" containsBlank="1"/>
    </cacheField>
    <cacheField name="Structures" numFmtId="0">
      <sharedItems containsNonDate="0" containsString="0" containsBlank="1"/>
    </cacheField>
    <cacheField name="Activity Tags" numFmtId="0">
      <sharedItems containsNonDate="0" containsString="0" containsBlank="1"/>
    </cacheField>
    <cacheField name="Timesheet Tags" numFmtId="0">
      <sharedItems containsBlank="1"/>
    </cacheField>
    <cacheField name="Unit Number" numFmtId="0">
      <sharedItems containsMixedTypes="1" containsNumber="1" containsInteger="1" minValue="1508" maxValue="93204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est" refreshedDate="44657.641970023149" createdVersion="7" refreshedVersion="7" minRefreshableVersion="3" recordCount="229" xr:uid="{00000000-000A-0000-FFFF-FFFF01000000}">
  <cacheSource type="worksheet">
    <worksheetSource ref="A4:Q233" sheet="All Labour" r:id="rId2"/>
  </cacheSource>
  <cacheFields count="17">
    <cacheField name="Code" numFmtId="0">
      <sharedItems containsSemiMixedTypes="0" containsString="0" containsNumber="1" containsInteger="1" minValue="116488" maxValue="206248"/>
    </cacheField>
    <cacheField name="Employee" numFmtId="0">
      <sharedItems/>
    </cacheField>
    <cacheField name="Role" numFmtId="0">
      <sharedItems/>
    </cacheField>
    <cacheField name="Company" numFmtId="0">
      <sharedItems/>
    </cacheField>
    <cacheField name="Date" numFmtId="177">
      <sharedItems containsSemiMixedTypes="0" containsNonDate="0" containsDate="1" containsString="0" minDate="2021-07-20T00:00:00" maxDate="2021-08-24T00:00:00"/>
    </cacheField>
    <cacheField name="Activity" numFmtId="0">
      <sharedItems count="1">
        <s v="FORFIRES - Forest Fires"/>
      </sharedItems>
    </cacheField>
    <cacheField name="Notes" numFmtId="0">
      <sharedItems/>
    </cacheField>
    <cacheField name="Cost Code" numFmtId="0">
      <sharedItems/>
    </cacheField>
    <cacheField name="Hours" numFmtId="178">
      <sharedItems containsSemiMixedTypes="0" containsString="0" containsNumber="1" minValue="0.5" maxValue="14"/>
    </cacheField>
    <cacheField name="Rate" numFmtId="171">
      <sharedItems containsSemiMixedTypes="0" containsString="0" containsNumber="1" minValue="70.81" maxValue="150.59"/>
    </cacheField>
    <cacheField name="Labour Cost" numFmtId="171">
      <sharedItems containsSemiMixedTypes="0" containsString="0" containsNumber="1" minValue="40.515000000000001" maxValue="1807.08"/>
    </cacheField>
    <cacheField name="Lodging Cost" numFmtId="171">
      <sharedItems containsSemiMixedTypes="0" containsString="0" containsNumber="1" minValue="9.545454545454545" maxValue="210"/>
    </cacheField>
    <cacheField name="Total Cost" numFmtId="171">
      <sharedItems containsSemiMixedTypes="0" containsString="0" containsNumber="1" minValue="50.060454545454547" maxValue="2017.08"/>
    </cacheField>
    <cacheField name="Facility" numFmtId="0">
      <sharedItems containsNonDate="0" containsString="0" containsBlank="1"/>
    </cacheField>
    <cacheField name="Structures" numFmtId="0">
      <sharedItems containsNonDate="0" containsString="0" containsBlank="1"/>
    </cacheField>
    <cacheField name="Activity Tags" numFmtId="0">
      <sharedItems containsNonDate="0" containsString="0" containsBlank="1"/>
    </cacheField>
    <cacheField name="Timesheet Tags"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lik, Nabeel" refreshedDate="44664.608451851855" createdVersion="7" refreshedVersion="7" minRefreshableVersion="3" recordCount="4566" xr:uid="{00000000-000A-0000-FFFF-FFFF02000000}">
  <cacheSource type="worksheet">
    <worksheetSource ref="A1:BF1048576" sheet="LEM Backup" r:id="rId2"/>
  </cacheSource>
  <cacheFields count="58">
    <cacheField name="Company" numFmtId="0">
      <sharedItems containsBlank="1" count="4">
        <s v="Northern Mat &amp; Bridge"/>
        <s v="Corbiere and Sons Contracting"/>
        <s v="KABI LAKE FOREST PRODUCTS LTD"/>
        <m/>
      </sharedItems>
    </cacheField>
    <cacheField name="ID" numFmtId="0">
      <sharedItems containsString="0" containsBlank="1" containsNumber="1" containsInteger="1" minValue="6" maxValue="15"/>
    </cacheField>
    <cacheField name="ROWSegment" numFmtId="0">
      <sharedItems containsString="0" containsBlank="1" containsNumber="1" containsInteger="1" minValue="0" maxValue="0"/>
    </cacheField>
    <cacheField name="TicketID" numFmtId="0">
      <sharedItems containsString="0" containsBlank="1" containsNumber="1" containsInteger="1" minValue="7181" maxValue="11866"/>
    </cacheField>
    <cacheField name="TimeTicket" numFmtId="0">
      <sharedItems containsBlank="1"/>
    </cacheField>
    <cacheField name="CostCode" numFmtId="0">
      <sharedItems containsString="0" containsBlank="1" containsNumber="1" containsInteger="1" minValue="53510511" maxValue="53530701"/>
    </cacheField>
    <cacheField name="Category" numFmtId="0">
      <sharedItems containsBlank="1"/>
    </cacheField>
    <cacheField name="NightShift" numFmtId="0">
      <sharedItems containsString="0" containsBlank="1" containsNumber="1" containsInteger="1" minValue="0" maxValue="0"/>
    </cacheField>
    <cacheField name="Activity" numFmtId="0">
      <sharedItems containsBlank="1"/>
    </cacheField>
    <cacheField name="Rate" numFmtId="0">
      <sharedItems containsString="0" containsBlank="1" containsNumber="1" minValue="0.82" maxValue="337.5"/>
    </cacheField>
    <cacheField name="ActivityUnits" numFmtId="0">
      <sharedItems containsString="0" containsBlank="1" containsNumber="1" minValue="0" maxValue="20607"/>
    </cacheField>
    <cacheField name="UnitofMeasure" numFmtId="0">
      <sharedItems containsBlank="1"/>
    </cacheField>
    <cacheField name="StandByRate" numFmtId="0">
      <sharedItems containsBlank="1"/>
    </cacheField>
    <cacheField name="StandByUnit" numFmtId="0">
      <sharedItems containsBlank="1"/>
    </cacheField>
    <cacheField name="OvertimeRate" numFmtId="0">
      <sharedItems containsBlank="1"/>
    </cacheField>
    <cacheField name="OvertimeUnit" numFmtId="0">
      <sharedItems containsBlank="1"/>
    </cacheField>
    <cacheField name="SubTotal" numFmtId="44">
      <sharedItems containsString="0" containsBlank="1" containsNumber="1" minValue="12.21" maxValue="20607"/>
    </cacheField>
    <cacheField name="GST" numFmtId="0">
      <sharedItems containsString="0" containsBlank="1" containsNumber="1" minValue="1.5873000000000002" maxValue="2678.9100000000003"/>
    </cacheField>
    <cacheField name="Total" numFmtId="0">
      <sharedItems containsString="0" containsBlank="1" containsNumber="1" minValue="13.7973" maxValue="23285.909999999996"/>
    </cacheField>
    <cacheField name="TicketDate" numFmtId="0">
      <sharedItems containsNonDate="0" containsDate="1" containsString="0" containsBlank="1" minDate="2021-07-25T00:00:00" maxDate="2022-03-10T00:00:00"/>
    </cacheField>
    <cacheField name="Paid" numFmtId="0">
      <sharedItems containsString="0" containsBlank="1" containsNumber="1" containsInteger="1" minValue="0" maxValue="0"/>
    </cacheField>
    <cacheField name="InvoiceNumber" numFmtId="0">
      <sharedItems containsBlank="1" count="20">
        <s v="ESI10895"/>
        <s v="ESI10897"/>
        <s v="ESI11123"/>
        <s v="INV #144"/>
        <s v="INV #148"/>
        <s v="INV #149"/>
        <s v="INV #150"/>
        <s v="INV #151"/>
        <s v="INV #155"/>
        <s v="INV #162"/>
        <s v="INV #164"/>
        <s v="INV #165"/>
        <s v="INV# 157"/>
        <s v="Inv#142-R01"/>
        <s v="OEWT-PA19-Lem-R1"/>
        <s v="OEWT-PA20-Lem"/>
        <s v="OEWT-PA21-LEM"/>
        <s v="OEWT-PA22-Lem"/>
        <s v="INV# 169"/>
        <m/>
      </sharedItems>
    </cacheField>
    <cacheField name="InvoiceDate" numFmtId="0">
      <sharedItems containsNonDate="0" containsDate="1" containsString="0" containsBlank="1" minDate="2021-08-03T00:00:00" maxDate="2022-04-08T00:00:00"/>
    </cacheField>
    <cacheField name="Invoice ID" numFmtId="0">
      <sharedItems containsString="0" containsBlank="1" containsNumber="1" containsInteger="1" minValue="62" maxValue="178"/>
    </cacheField>
    <cacheField name="Error" numFmtId="0">
      <sharedItems containsString="0" containsBlank="1" containsNumber="1" containsInteger="1" minValue="0" maxValue="1"/>
    </cacheField>
    <cacheField name="ExtraWork" numFmtId="0">
      <sharedItems containsString="0" containsBlank="1" containsNumber="1" containsInteger="1" minValue="0" maxValue="0"/>
    </cacheField>
    <cacheField name="AddedBy" numFmtId="0">
      <sharedItems containsBlank="1"/>
    </cacheField>
    <cacheField name="Task" numFmtId="0">
      <sharedItems containsBlank="1"/>
    </cacheField>
    <cacheField name="AssociatedTask" numFmtId="0">
      <sharedItems containsBlank="1"/>
    </cacheField>
    <cacheField name="Contract_Number" numFmtId="0">
      <sharedItems containsBlank="1"/>
    </cacheField>
    <cacheField name="PO_Number" numFmtId="0">
      <sharedItems containsBlank="1"/>
    </cacheField>
    <cacheField name="WorkOrder" numFmtId="0">
      <sharedItems containsNonDate="0" containsString="0" containsBlank="1"/>
    </cacheField>
    <cacheField name="Notes" numFmtId="0">
      <sharedItems containsBlank="1"/>
    </cacheField>
    <cacheField name="ChangeManagementID" numFmtId="0">
      <sharedItems containsNonDate="0" containsString="0" containsBlank="1"/>
    </cacheField>
    <cacheField name="Status" numFmtId="0">
      <sharedItems containsBlank="1"/>
    </cacheField>
    <cacheField name="DESCRIPTION OF CHANGE" numFmtId="0">
      <sharedItems containsNonDate="0" containsString="0" containsBlank="1"/>
    </cacheField>
    <cacheField name="CHANGE ORDER NUMBER" numFmtId="0">
      <sharedItems containsNonDate="0" containsString="0" containsBlank="1"/>
    </cacheField>
    <cacheField name="Description" numFmtId="0">
      <sharedItems containsBlank="1" longText="1"/>
    </cacheField>
    <cacheField name="WF" numFmtId="0">
      <sharedItems containsString="0" containsBlank="1" containsNumber="1" containsInteger="1" minValue="0" maxValue="10"/>
    </cacheField>
    <cacheField name="Specific IDs" numFmtId="0">
      <sharedItems containsBlank="1"/>
    </cacheField>
    <cacheField name="LocationsWorked" numFmtId="0">
      <sharedItems containsBlank="1"/>
    </cacheField>
    <cacheField name="CM_Boolean" numFmtId="0">
      <sharedItems containsString="0" containsBlank="1" containsNumber="1" containsInteger="1" minValue="0" maxValue="1"/>
    </cacheField>
    <cacheField name="SubmittedToValard" numFmtId="0">
      <sharedItems containsNonDate="0" containsDate="1" containsString="0" containsBlank="1" minDate="2021-01-28T00:00:00" maxDate="2022-03-17T00:00:00"/>
    </cacheField>
    <cacheField name="ChangeManagementType" numFmtId="0">
      <sharedItems containsBlank="1"/>
    </cacheField>
    <cacheField name="ApprovedBy" numFmtId="0">
      <sharedItems containsBlank="1"/>
    </cacheField>
    <cacheField name="ApprovedDate" numFmtId="0">
      <sharedItems containsNonDate="0" containsDate="1" containsString="0" containsBlank="1" minDate="2021-07-30T00:00:00" maxDate="2022-03-10T00:00:00"/>
    </cacheField>
    <cacheField name="ThirdPartyTicket" numFmtId="0">
      <sharedItems containsBlank="1"/>
    </cacheField>
    <cacheField name="ThirdPartyNote" numFmtId="0">
      <sharedItems containsBlank="1"/>
    </cacheField>
    <cacheField name="Crossing #" numFmtId="0">
      <sharedItems containsBlank="1"/>
    </cacheField>
    <cacheField name="Road Type" numFmtId="0">
      <sharedItems containsNonDate="0" containsString="0" containsBlank="1"/>
    </cacheField>
    <cacheField name="Crossing Type" numFmtId="0">
      <sharedItems containsNonDate="0" containsString="0" containsBlank="1"/>
    </cacheField>
    <cacheField name="ApproverFullName" numFmtId="0">
      <sharedItems containsBlank="1"/>
    </cacheField>
    <cacheField name="Workfront" numFmtId="0">
      <sharedItems containsBlank="1"/>
    </cacheField>
    <cacheField name="ID-1" numFmtId="0">
      <sharedItems containsBlank="1"/>
    </cacheField>
    <cacheField name="ID-2" numFmtId="0">
      <sharedItems containsBlank="1"/>
    </cacheField>
    <cacheField name="Item - 1 " numFmtId="0">
      <sharedItems containsBlank="1"/>
    </cacheField>
    <cacheField name="Item - 2" numFmtId="0">
      <sharedItems containsBlank="1"/>
    </cacheField>
    <cacheField name="Net" numFmtId="0">
      <sharedItems containsBlank="1" count="11">
        <s v="Rig/Access Mat Handling"/>
        <s v="WF10-All Season Maintenance"/>
        <s v="New All Season Development"/>
        <s v="Gravel Hauling"/>
        <s v="WF6/WF7 - All Season Access Maintenance"/>
        <s v="WF6/WF7 - Winter Maintenance"/>
        <s v="Wetland Access Development"/>
        <m/>
        <s v="CZ - Winter Maintenance" u="1"/>
        <s v="Mobe/Demob" u="1"/>
        <s v="CZ - All Season Access Maintenance" u="1"/>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lik, Nabeel" refreshedDate="44664.345608217591" createdVersion="7" refreshedVersion="7" minRefreshableVersion="3" recordCount="1667" xr:uid="{00000000-000A-0000-FFFF-FFFF03000000}">
  <cacheSource type="worksheet">
    <worksheetSource ref="P2:AE1669" sheet="Seedlings Forecast  " r:id="rId2"/>
  </cacheSource>
  <cacheFields count="16">
    <cacheField name="POLY_ID" numFmtId="0">
      <sharedItems/>
    </cacheField>
    <cacheField name="Structure" numFmtId="0">
      <sharedItems/>
    </cacheField>
    <cacheField name="RIPARIAN" numFmtId="0">
      <sharedItems/>
    </cacheField>
    <cacheField name="AREA_HA" numFmtId="43">
      <sharedItems containsString="0" containsBlank="1" containsNumber="1" minValue="2.3090782231620002E-3" maxValue="9.2591436365615607"/>
    </cacheField>
    <cacheField name="Segment" numFmtId="0">
      <sharedItems/>
    </cacheField>
    <cacheField name="SUBC_CLEAR" numFmtId="0">
      <sharedItems count="6">
        <s v="Harvest Processing"/>
        <s v="Hand Fall / Lop and Scatter"/>
        <s v="Retention"/>
        <s v="Non-Merch Disposal"/>
        <s v="Non Productive"/>
        <s v="Harvest Disposal"/>
      </sharedItems>
    </cacheField>
    <cacheField name="FDMS_CAT" numFmtId="0">
      <sharedItems/>
    </cacheField>
    <cacheField name="RD_TYPE" numFmtId="0">
      <sharedItems count="5">
        <s v=" "/>
        <s v="AN"/>
        <s v="AU1"/>
        <s v="AU2"/>
        <s v="ANWIN"/>
      </sharedItems>
    </cacheField>
    <cacheField name="WF" numFmtId="0">
      <sharedItems containsSemiMixedTypes="0" containsString="0" containsNumber="1" containsInteger="1" minValue="5" maxValue="7"/>
    </cacheField>
    <cacheField name="MAP" numFmtId="0">
      <sharedItems containsSemiMixedTypes="0" containsString="0" containsNumber="1" containsInteger="1" minValue="1" maxValue="87"/>
    </cacheField>
    <cacheField name="STRUCTURES" numFmtId="0">
      <sharedItems/>
    </cacheField>
    <cacheField name="ROW" numFmtId="0">
      <sharedItems containsSemiMixedTypes="0" containsString="0" containsNumber="1" containsInteger="1" minValue="0" maxValue="1"/>
    </cacheField>
    <cacheField name="ROAD" numFmtId="0">
      <sharedItems containsSemiMixedTypes="0" containsString="0" containsNumber="1" containsInteger="1" minValue="0" maxValue="1"/>
    </cacheField>
    <cacheField name="LAYDOWN" numFmtId="0">
      <sharedItems containsSemiMixedTypes="0" containsString="0" containsNumber="1" containsInteger="1" minValue="0" maxValue="1"/>
    </cacheField>
    <cacheField name="RET_REV" numFmtId="0">
      <sharedItems containsSemiMixedTypes="0" containsString="0" containsNumber="1" containsInteger="1" minValue="0" maxValue="8"/>
    </cacheField>
    <cacheField name="COMMENTS"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3">
  <r>
    <s v="10624 - Ford F350 Crew 4WD"/>
    <s v="Crew Cab Truck"/>
    <s v="00675 - Valard"/>
    <d v="2021-07-20T00:00:00"/>
    <x v="0"/>
    <s v="Get all equipment moved off ROW to laydowns for hauling."/>
    <s v="57010138"/>
    <n v="9"/>
    <n v="31.95"/>
    <n v="287.55"/>
    <m/>
    <m/>
    <m/>
    <s v="mVolts"/>
    <n v="10624"/>
  </r>
  <r>
    <s v="72861 - John Deere 210G Excavator"/>
    <s v="JD 200 Track-hoe"/>
    <s v="00675 - Valard"/>
    <d v="2021-07-20T00:00:00"/>
    <x v="0"/>
    <s v="Mobilize equipment"/>
    <s v="57010138"/>
    <n v="1"/>
    <n v="138.54"/>
    <n v="138.54"/>
    <m/>
    <m/>
    <m/>
    <s v="mVolts"/>
    <n v="72861"/>
  </r>
  <r>
    <s v="2824 - 2015 F350 Crew 4x4 Flex"/>
    <s v="Crew Cab Truck"/>
    <s v="00675 - Valard"/>
    <d v="2021-07-20T00:00:00"/>
    <x v="0"/>
    <s v="Mobilize equipment"/>
    <s v="57010138"/>
    <n v="1"/>
    <n v="31.95"/>
    <n v="31.95"/>
    <m/>
    <m/>
    <m/>
    <s v="mVolts"/>
    <n v="2824"/>
  </r>
  <r>
    <s v="72863 - Komatsu Excavator"/>
    <s v="JD 200 Track-hoe"/>
    <s v="00675 - Valard"/>
    <d v="2021-07-20T00:00:00"/>
    <x v="0"/>
    <s v="Travel equipment to laydown "/>
    <s v="57010138"/>
    <n v="2"/>
    <n v="138.54"/>
    <n v="277.08"/>
    <m/>
    <m/>
    <m/>
    <s v="mVolts"/>
    <n v="72863"/>
  </r>
  <r>
    <s v="10547 - Ford Super Duty F350 SRW XLT 4"/>
    <s v="Pickup"/>
    <s v="00675 - Valard"/>
    <d v="2021-07-20T00:00:00"/>
    <x v="0"/>
    <s v="Travel equipment to laydown "/>
    <s v="57010138"/>
    <n v="3"/>
    <n v="27.07"/>
    <n v="81.210000000000008"/>
    <m/>
    <m/>
    <m/>
    <s v="mVolts"/>
    <n v="10547"/>
  </r>
  <r>
    <s v="10622 - Ford F350 Crew 4WD"/>
    <s v="Crew Cab Truck"/>
    <s v="00675 - Valard"/>
    <d v="2021-07-20T00:00:00"/>
    <x v="0"/>
    <s v="Travel equipment to laydown "/>
    <s v="57010138"/>
    <n v="3"/>
    <n v="31.95"/>
    <n v="95.85"/>
    <m/>
    <m/>
    <m/>
    <s v="mVolts"/>
    <n v="10622"/>
  </r>
  <r>
    <s v="2214 - 2017 F350"/>
    <s v="Pickup"/>
    <s v="00675 - Valard"/>
    <d v="2021-07-20T00:00:00"/>
    <x v="0"/>
    <s v="Travel equipment to laydown "/>
    <s v="57010138"/>
    <n v="6"/>
    <n v="27.07"/>
    <n v="162.42000000000002"/>
    <m/>
    <m/>
    <m/>
    <s v="mVolts"/>
    <n v="2214"/>
  </r>
  <r>
    <s v="021471 - Ford F250 4X4 Crewcab Pickup"/>
    <s v="Crew Cab Truck"/>
    <s v="00675 - Valard"/>
    <d v="2021-07-20T00:00:00"/>
    <x v="0"/>
    <s v="Moving equipment off site "/>
    <s v="57010138"/>
    <n v="1.5"/>
    <n v="31.95"/>
    <n v="47.924999999999997"/>
    <m/>
    <m/>
    <m/>
    <s v="mVolts"/>
    <n v="21471"/>
  </r>
  <r>
    <s v="10577 - Ford Super Duty F250 SRW XLT 4"/>
    <s v="Pickup"/>
    <s v="00675 - Valard"/>
    <d v="2021-07-20T00:00:00"/>
    <x v="0"/>
    <s v="Move equipment from sitr to road"/>
    <s v="57010138"/>
    <n v="3"/>
    <n v="27.07"/>
    <n v="81.210000000000008"/>
    <m/>
    <m/>
    <m/>
    <s v="mVolts"/>
    <n v="10577"/>
  </r>
  <r>
    <s v="10544 - Ford Super Duty F350 SRW XLT 4"/>
    <s v="Pickup"/>
    <s v="00675 - Valard"/>
    <d v="2021-07-20T00:00:00"/>
    <x v="0"/>
    <s v="Move equipment from sitr to road"/>
    <s v="57010138"/>
    <n v="3"/>
    <n v="27.07"/>
    <n v="81.210000000000008"/>
    <m/>
    <m/>
    <m/>
    <s v="mVolts"/>
    <n v="10544"/>
  </r>
  <r>
    <s v="2963 - Ford F250 4X4 Crewcab Pickup"/>
    <s v="Crew Cab Truck"/>
    <s v="00675 - Valard"/>
    <d v="2021-07-20T00:00:00"/>
    <x v="0"/>
    <s v="Move equipment from sitr to road"/>
    <s v="57010138"/>
    <n v="3"/>
    <n v="31.95"/>
    <n v="95.85"/>
    <m/>
    <m/>
    <m/>
    <s v="mVolts"/>
    <n v="2963"/>
  </r>
  <r>
    <s v="7002 - John Deere 210G Excavator"/>
    <s v="JD 200 Track-hoe"/>
    <s v="00675 - Valard"/>
    <d v="2021-07-20T00:00:00"/>
    <x v="0"/>
    <s v="Move equipment from sitr to road"/>
    <s v="57010138"/>
    <n v="3"/>
    <n v="138.54"/>
    <n v="415.62"/>
    <m/>
    <m/>
    <m/>
    <s v="mVolts"/>
    <n v="7002"/>
  </r>
  <r>
    <s v="76373 - Boom 135' Telescopic With JIB"/>
    <s v="120' Gene Lift"/>
    <s v="00675 - Valard"/>
    <d v="2021-07-20T00:00:00"/>
    <x v="0"/>
    <s v="Walked equipment out of ROW,  structures a002 and b197_x000a_"/>
    <s v="57010138"/>
    <n v="2"/>
    <n v="90.19"/>
    <n v="180.38"/>
    <m/>
    <m/>
    <m/>
    <s v="mVolts"/>
    <n v="76373"/>
  </r>
  <r>
    <s v="72853 - Hydraulic Excavator"/>
    <s v="JD 350 LDC Excavator"/>
    <s v="00675 - Valard"/>
    <d v="2021-07-20T00:00:00"/>
    <x v="0"/>
    <s v="Walked equipment out of ROW,  structures a002 and b197_x000a_"/>
    <s v="57010138"/>
    <n v="1"/>
    <n v="173.26"/>
    <n v="173.26"/>
    <m/>
    <m/>
    <m/>
    <s v="mVolts"/>
    <n v="72853"/>
  </r>
  <r>
    <s v="569028 - JD 644K 4WD Wheelloader"/>
    <s v="JD 554 Loader"/>
    <s v="00675 - Valard"/>
    <d v="2021-07-20T00:00:00"/>
    <x v="0"/>
    <s v="Walked equipment out of ROW,  structures a002 and b197_x000a_"/>
    <s v="57010138"/>
    <n v="1"/>
    <n v="73.489999999999995"/>
    <n v="73.489999999999995"/>
    <m/>
    <m/>
    <m/>
    <s v="mVolts"/>
    <n v="569028"/>
  </r>
  <r>
    <s v="7955 - 2014 LTM 1130-5.1 Mobile Crane"/>
    <s v="130T RT Crane"/>
    <s v="00675 - Valard"/>
    <d v="2021-07-20T00:00:00"/>
    <x v="0"/>
    <s v="Walked equipment out of ROW,  structures a002 and b197_x000a_"/>
    <s v="57010138"/>
    <n v="1"/>
    <n v="335"/>
    <n v="335"/>
    <m/>
    <m/>
    <m/>
    <s v="mVolts"/>
    <n v="7955"/>
  </r>
  <r>
    <s v="7975 - Liebherr LTM1200 Mobile Crane"/>
    <s v="200T All-Tr. Crane"/>
    <s v="00675 - Valard"/>
    <d v="2021-07-20T00:00:00"/>
    <x v="0"/>
    <s v="Walked equipment out of ROW,  structures a002 and b197_x000a_"/>
    <s v="57010138"/>
    <n v="1"/>
    <n v="431.32"/>
    <n v="431.32"/>
    <m/>
    <m/>
    <m/>
    <s v="mVolts"/>
    <n v="7975"/>
  </r>
  <r>
    <s v="2619 - F350 pickup"/>
    <s v="Pickup"/>
    <s v="00675 - Valard"/>
    <d v="2021-07-20T00:00:00"/>
    <x v="0"/>
    <s v="Walked equipment out of ROW,  structures a002 and b197_x000a_"/>
    <s v="57010138"/>
    <n v="9"/>
    <n v="27.07"/>
    <n v="243.63"/>
    <m/>
    <m/>
    <m/>
    <s v="mVolts"/>
    <n v="2619"/>
  </r>
  <r>
    <s v="2169 - Ford Crew 4x4 Flex 2015"/>
    <s v="Crew Cab Truck"/>
    <s v="00675 - Valard"/>
    <d v="2021-07-20T00:00:00"/>
    <x v="0"/>
    <s v="Walked equipment out of ROW,  structures a002 and b197_x000a_"/>
    <s v="57010138"/>
    <n v="9"/>
    <n v="31.95"/>
    <n v="287.55"/>
    <m/>
    <m/>
    <m/>
    <s v="mVolts"/>
    <n v="2169"/>
  </r>
  <r>
    <s v="2869 - 2017 Ford F350 W3B"/>
    <s v="Pickup"/>
    <s v="00675 - Valard"/>
    <d v="2021-07-20T00:00:00"/>
    <x v="0"/>
    <s v="Walked equipment out of ROW,  structures a002 and b197_x000a_"/>
    <s v="57010138"/>
    <n v="9"/>
    <n v="27.07"/>
    <n v="243.63"/>
    <m/>
    <m/>
    <m/>
    <s v="mVolts"/>
    <n v="2869"/>
  </r>
  <r>
    <s v="2825 - Ford Crew 4x4 Flex 2015"/>
    <s v="Crew Cab Truck"/>
    <s v="00675 - Valard"/>
    <d v="2021-07-20T00:00:00"/>
    <x v="0"/>
    <s v="Walked equipment out of ROW,  structures a002 and b197_x000a_"/>
    <s v="57010138"/>
    <n v="9"/>
    <n v="31.95"/>
    <n v="287.55"/>
    <m/>
    <m/>
    <m/>
    <s v="mVolts"/>
    <n v="2825"/>
  </r>
  <r>
    <s v="2091 - Ford Crew 4x4 Flex Fuel 2014"/>
    <s v="Crew Cab Truck"/>
    <s v="00675 - Valard"/>
    <d v="2021-07-20T00:00:00"/>
    <x v="0"/>
    <s v="Walked equipment out of ROW,  structures a002 and b197_x000a_"/>
    <s v="57010138"/>
    <n v="9"/>
    <n v="31.95"/>
    <n v="287.55"/>
    <m/>
    <m/>
    <m/>
    <s v="mVolts"/>
    <n v="2091"/>
  </r>
  <r>
    <s v="2050 - Ford Crew 4x4 Flex Fuel 2013"/>
    <s v="Crew Cab Truck"/>
    <s v="00675 - Valard"/>
    <d v="2021-07-20T00:00:00"/>
    <x v="0"/>
    <s v="Walked equipment out of ROW,  structures a002 and b197_x000a_"/>
    <s v="57010138"/>
    <n v="9"/>
    <n v="31.95"/>
    <n v="287.55"/>
    <m/>
    <m/>
    <m/>
    <s v="mVolts"/>
    <n v="2050"/>
  </r>
  <r>
    <s v="7596 - 2012 JD 250G LC Excavator"/>
    <s v="JD 200 Track-hoe"/>
    <s v="00675 - Valard"/>
    <d v="2021-07-20T00:00:00"/>
    <x v="0"/>
    <s v="Walk out drill from Str C099 to laydown due to fires"/>
    <s v="57010138"/>
    <n v="3"/>
    <n v="138.54"/>
    <n v="415.62"/>
    <m/>
    <m/>
    <m/>
    <s v="mVolts"/>
    <n v="7596"/>
  </r>
  <r>
    <s v="2767 - Ford Crew 4x4 Flex 2015"/>
    <s v="Crew Cab Truck"/>
    <s v="00675 - Valard"/>
    <d v="2021-07-20T00:00:00"/>
    <x v="0"/>
    <s v="Walk out drill from Str C099 to laydown due to fires"/>
    <s v="57010138"/>
    <n v="3"/>
    <n v="31.95"/>
    <n v="95.85"/>
    <m/>
    <m/>
    <m/>
    <s v="mVolts"/>
    <n v="2767"/>
  </r>
  <r>
    <s v="932042 - Gerry 55 Ton Tridem Lowboy"/>
    <s v="Tridem Trailer"/>
    <s v="00675 - Valard"/>
    <d v="2021-07-20T00:00:00"/>
    <x v="0"/>
    <s v="Equipment Hauling from Restricted Area"/>
    <s v="57010138"/>
    <n v="11"/>
    <n v="11.5"/>
    <n v="126.5"/>
    <m/>
    <m/>
    <m/>
    <s v="mVolts"/>
    <n v="932042"/>
  </r>
  <r>
    <s v="3292 - 2015 Kenworth Tractor"/>
    <s v="Tractor Trailer"/>
    <s v="00675 - Valard"/>
    <d v="2021-07-20T00:00:00"/>
    <x v="0"/>
    <s v="Equipment Hauling from Restricted Area"/>
    <s v="57010138"/>
    <n v="11"/>
    <n v="137.22"/>
    <n v="1509.42"/>
    <m/>
    <m/>
    <m/>
    <s v="mVolts"/>
    <n v="3292"/>
  </r>
  <r>
    <s v="4703 - 2008 Peerless LB65-DSBTHAN-3A"/>
    <s v="Tridem Trailer"/>
    <s v="00675 - Valard"/>
    <d v="2021-07-20T00:00:00"/>
    <x v="0"/>
    <s v="Equipment Hauling from Restricted Area"/>
    <s v="57010138"/>
    <n v="5.5"/>
    <n v="11.5"/>
    <n v="63.25"/>
    <m/>
    <m/>
    <m/>
    <s v="mVolts"/>
    <n v="4703"/>
  </r>
  <r>
    <s v="TT10 - Tractor Peterbilt 367 Tridrive"/>
    <s v="Tractor Trailer"/>
    <s v="00675 - Valard"/>
    <d v="2021-07-20T00:00:00"/>
    <x v="0"/>
    <s v="Equipment Hauling from Restricted Area"/>
    <s v="57010138"/>
    <n v="5.5"/>
    <n v="137.22"/>
    <n v="754.71"/>
    <m/>
    <m/>
    <m/>
    <s v="mVolts"/>
    <s v="TT10 "/>
  </r>
  <r>
    <s v="7649 - John Deere 225D LC Excavator"/>
    <s v="JD 200 Track-hoe"/>
    <s v="00675 - Valard"/>
    <d v="2021-07-20T00:00:00"/>
    <x v="0"/>
    <s v="Walked machines out due to forest fires"/>
    <s v="57010138"/>
    <n v="6"/>
    <n v="138.54"/>
    <n v="831.24"/>
    <m/>
    <m/>
    <m/>
    <s v="mVolts"/>
    <n v="7649"/>
  </r>
  <r>
    <s v="2990 - Ford F250 4X4 Crewcab Pickup"/>
    <s v="Crew Cab Truck"/>
    <s v="00675 - Valard"/>
    <d v="2021-07-20T00:00:00"/>
    <x v="0"/>
    <s v="Walked machines out due to forest fires"/>
    <s v="57010138"/>
    <n v="6.5"/>
    <n v="31.95"/>
    <n v="207.67499999999998"/>
    <m/>
    <m/>
    <m/>
    <s v="mVolts"/>
    <n v="2990"/>
  </r>
  <r>
    <s v="021458 - 2020 F250 4X4 Crewcab Pickup"/>
    <s v="Crew Cab Truck"/>
    <s v="00675 - Valard"/>
    <d v="2021-07-20T00:00:00"/>
    <x v="0"/>
    <s v="Mob Gear/crews out "/>
    <s v="57010138"/>
    <n v="2"/>
    <n v="31.95"/>
    <n v="63.9"/>
    <m/>
    <m/>
    <m/>
    <s v="mVolts"/>
    <n v="21458"/>
  </r>
  <r>
    <s v="10624 - Ford F350 Crew 4WD"/>
    <s v="Crew Cab Truck"/>
    <s v="00675 - Valard"/>
    <d v="2021-07-21T00:00:00"/>
    <x v="0"/>
    <s v="Moving equipment from Thunder Bay to white lake laydown."/>
    <s v="57010138"/>
    <n v="12"/>
    <n v="31.95"/>
    <n v="383.4"/>
    <m/>
    <m/>
    <m/>
    <s v="mVolts"/>
    <n v="10624"/>
  </r>
  <r>
    <s v="2826 - 2015 F350 Crew 4x4 Flex"/>
    <s v="Crew Cab Truck"/>
    <s v="00675 - Valard"/>
    <d v="2021-07-21T00:00:00"/>
    <x v="0"/>
    <s v="Move equipment "/>
    <s v="57010138"/>
    <n v="11"/>
    <n v="31.95"/>
    <n v="351.45"/>
    <m/>
    <m/>
    <m/>
    <s v="mVolts"/>
    <n v="2826"/>
  </r>
  <r>
    <s v="10547 - Ford Super Duty F350 SRW XLT 4"/>
    <s v="Pickup"/>
    <s v="00675 - Valard"/>
    <d v="2021-07-21T00:00:00"/>
    <x v="0"/>
    <s v="N/a"/>
    <s v="57010138"/>
    <n v="11"/>
    <n v="27.07"/>
    <n v="297.77"/>
    <m/>
    <m/>
    <m/>
    <s v="mVolts"/>
    <n v="10547"/>
  </r>
  <r>
    <s v="10622 - Ford F350 Crew 4WD"/>
    <s v="Crew Cab Truck"/>
    <s v="00675 - Valard"/>
    <d v="2021-07-21T00:00:00"/>
    <x v="0"/>
    <s v="N/a"/>
    <s v="57010138"/>
    <n v="11"/>
    <n v="31.95"/>
    <n v="351.45"/>
    <m/>
    <m/>
    <m/>
    <s v="mVolts"/>
    <n v="10622"/>
  </r>
  <r>
    <s v="2214 - 2017 F350"/>
    <s v="Pickup"/>
    <s v="00675 - Valard"/>
    <d v="2021-07-21T00:00:00"/>
    <x v="0"/>
    <s v="N/a"/>
    <s v="57010138"/>
    <n v="11"/>
    <n v="27.07"/>
    <n v="297.77"/>
    <m/>
    <m/>
    <m/>
    <s v="mVolts"/>
    <n v="2214"/>
  </r>
  <r>
    <s v="10582 - Ford Super Duty F250 SRW XLT 4"/>
    <s v="Crew Cab Truck"/>
    <s v="00675 - Valard"/>
    <d v="2021-07-21T00:00:00"/>
    <x v="0"/>
    <s v="Travel fire caches to marathon "/>
    <s v="57010138"/>
    <n v="11"/>
    <n v="31.95"/>
    <n v="351.45"/>
    <m/>
    <m/>
    <m/>
    <s v="mVolts"/>
    <n v="10582"/>
  </r>
  <r>
    <s v="10580 - Ford Super Duty F250 SRW XLT 4"/>
    <s v="Crew Cab Truck"/>
    <s v="00675 - Valard"/>
    <d v="2021-07-21T00:00:00"/>
    <x v="0"/>
    <s v="Travel fire caches to marathon "/>
    <s v="57010138"/>
    <n v="11"/>
    <n v="31.95"/>
    <n v="351.45"/>
    <m/>
    <m/>
    <m/>
    <s v="mVolts"/>
    <n v="10580"/>
  </r>
  <r>
    <s v="021471 - Ford F250 4X4 Crewcab Pickup"/>
    <s v="Crew Cab Truck"/>
    <s v="00675 - Valard"/>
    <d v="2021-07-21T00:00:00"/>
    <x v="0"/>
    <s v="Travel fire caches to marathon "/>
    <s v="57010138"/>
    <n v="11"/>
    <n v="31.95"/>
    <n v="351.45"/>
    <m/>
    <m/>
    <m/>
    <s v="mVolts"/>
    <n v="21471"/>
  </r>
  <r>
    <s v="2824 - 2015 F350 Crew 4x4 Flex"/>
    <s v="Crew Cab Truck"/>
    <s v="00675 - Valard"/>
    <d v="2021-07-21T00:00:00"/>
    <x v="0"/>
    <s v="Mobilze from nipigon to wawa"/>
    <s v="57010138"/>
    <n v="4"/>
    <n v="31.95"/>
    <n v="127.8"/>
    <m/>
    <m/>
    <m/>
    <s v="mVolts"/>
    <n v="2824"/>
  </r>
  <r>
    <s v="2570 - F350 pickup"/>
    <s v="Pickup"/>
    <s v="00675 - Valard"/>
    <d v="2021-07-21T00:00:00"/>
    <x v="0"/>
    <s v="Mobilze from nipigon to wawa"/>
    <s v="57010138"/>
    <n v="4"/>
    <n v="27.07"/>
    <n v="108.28"/>
    <m/>
    <m/>
    <m/>
    <s v="mVolts"/>
    <n v="2570"/>
  </r>
  <r>
    <s v="10583 - Ford Super Duty F350 SRW XLT 4"/>
    <s v="Crew Cab Truck"/>
    <s v="00675 - Valard"/>
    <d v="2021-07-21T00:00:00"/>
    <x v="0"/>
    <s v="Mobilze from nipigon to wawa"/>
    <s v="57010138"/>
    <n v="4"/>
    <n v="31.95"/>
    <n v="127.8"/>
    <m/>
    <m/>
    <m/>
    <s v="mVolts"/>
    <n v="10583"/>
  </r>
  <r>
    <s v="932042 - Gerry 55 Ton Tridem Lowboy"/>
    <s v="Tridem Trailer"/>
    <s v="00675 - Valard"/>
    <d v="2021-07-21T00:00:00"/>
    <x v="0"/>
    <s v="Equipment Hauling from Restricted Area"/>
    <s v="57010138"/>
    <n v="11"/>
    <n v="11.5"/>
    <n v="126.5"/>
    <m/>
    <m/>
    <m/>
    <s v="mVolts"/>
    <n v="932042"/>
  </r>
  <r>
    <s v="3292 - 2015 Kenworth Tractor"/>
    <s v="Tractor Trailer"/>
    <s v="00675 - Valard"/>
    <d v="2021-07-21T00:00:00"/>
    <x v="0"/>
    <s v="Equipment Hauling from Restricted Area"/>
    <s v="57010138"/>
    <n v="11"/>
    <n v="137.22"/>
    <n v="1509.42"/>
    <m/>
    <m/>
    <m/>
    <s v="mVolts"/>
    <n v="3292"/>
  </r>
  <r>
    <s v="4703 - 2008 Peerless LB65-DSBTHAN-3A"/>
    <s v="Tridem Trailer"/>
    <s v="00675 - Valard"/>
    <d v="2021-07-21T00:00:00"/>
    <x v="0"/>
    <s v="Equipment Hauling from Restricted Area"/>
    <s v="57010138"/>
    <n v="11.5"/>
    <n v="11.5"/>
    <n v="132.25"/>
    <m/>
    <m/>
    <m/>
    <s v="mVolts"/>
    <n v="4703"/>
  </r>
  <r>
    <s v="TT10 - Tractor Peterbilt 367 Tridrive"/>
    <s v="Tractor Trailer"/>
    <s v="00675 - Valard"/>
    <d v="2021-07-21T00:00:00"/>
    <x v="0"/>
    <s v="Equipment Hauling from Restricted Area"/>
    <s v="57010138"/>
    <n v="11.5"/>
    <n v="137.22"/>
    <n v="1578.03"/>
    <m/>
    <m/>
    <m/>
    <s v="mVolts"/>
    <s v="TT10 "/>
  </r>
  <r>
    <s v="2990 - Ford F250 4X4 Crewcab Pickup"/>
    <s v="Crew Cab Truck"/>
    <s v="00675 - Valard"/>
    <d v="2021-07-21T00:00:00"/>
    <x v="0"/>
    <s v="Meeting in the morning at Marathon. Clean grout,truck demoved equipment , move it to Marathon.  Organized crews"/>
    <s v="57010138"/>
    <n v="11"/>
    <n v="31.95"/>
    <n v="351.45"/>
    <m/>
    <m/>
    <m/>
    <s v="mVolts"/>
    <n v="2990"/>
  </r>
  <r>
    <s v="76369 - Boom 135' Telescopic With JIB"/>
    <s v="120' Gene Lift"/>
    <s v="00675 - Valard"/>
    <d v="2021-07-21T00:00:00"/>
    <x v="0"/>
    <s v="Floated equipment between white lake east and macgregor rd"/>
    <s v="57010138"/>
    <n v="2"/>
    <n v="90.19"/>
    <n v="180.38"/>
    <m/>
    <m/>
    <m/>
    <s v="mVolts"/>
    <n v="76369"/>
  </r>
  <r>
    <s v="76373 - Boom 135' Telescopic With JIB"/>
    <s v="120' Gene Lift"/>
    <s v="00675 - Valard"/>
    <d v="2021-07-21T00:00:00"/>
    <x v="0"/>
    <s v="Floated equipment between white lake east and macgregor rd"/>
    <s v="57010138"/>
    <n v="4"/>
    <n v="90.19"/>
    <n v="360.76"/>
    <m/>
    <m/>
    <m/>
    <s v="mVolts"/>
    <n v="76373"/>
  </r>
  <r>
    <s v="72869 - Hydraulic Excavator"/>
    <s v="JD 200 Track-hoe"/>
    <s v="00675 - Valard"/>
    <d v="2021-07-21T00:00:00"/>
    <x v="0"/>
    <s v="Floated equipment between white lake east and macgregor rd"/>
    <s v="57010138"/>
    <n v="2"/>
    <n v="138.54"/>
    <n v="277.08"/>
    <m/>
    <m/>
    <m/>
    <s v="mVolts"/>
    <n v="72869"/>
  </r>
  <r>
    <s v="72853 - Hydraulic Excavator"/>
    <s v="JD 350 LDC Excavator"/>
    <s v="00675 - Valard"/>
    <d v="2021-07-21T00:00:00"/>
    <x v="0"/>
    <s v="Floated equipment between white lake east and macgregor rd"/>
    <s v="57010138"/>
    <n v="4"/>
    <n v="173.26"/>
    <n v="693.04"/>
    <m/>
    <m/>
    <m/>
    <s v="mVolts"/>
    <n v="72853"/>
  </r>
  <r>
    <s v="7029 - 2013 JD 450J Dozer"/>
    <s v="Crawler Tractors 750 JD"/>
    <s v="00675 - Valard"/>
    <d v="2021-07-21T00:00:00"/>
    <x v="0"/>
    <s v="Floated equipment between white lake east and macgregor rd"/>
    <s v="57010138"/>
    <n v="2"/>
    <n v="175.9"/>
    <n v="351.8"/>
    <m/>
    <m/>
    <m/>
    <s v="mVolts"/>
    <n v="7029"/>
  </r>
  <r>
    <s v="569028 - JD 644K 4WD Wheelloader"/>
    <s v="JD 554 Loader"/>
    <s v="00675 - Valard"/>
    <d v="2021-07-21T00:00:00"/>
    <x v="0"/>
    <s v="Floated equipment between white lake east and macgregor rd"/>
    <s v="57010138"/>
    <n v="4"/>
    <n v="73.489999999999995"/>
    <n v="293.95999999999998"/>
    <m/>
    <m/>
    <m/>
    <s v="mVolts"/>
    <n v="569028"/>
  </r>
  <r>
    <s v="7955 - 2014 LTM 1130-5.1 Mobile Crane"/>
    <s v="130T RT Crane"/>
    <s v="00675 - Valard"/>
    <d v="2021-07-21T00:00:00"/>
    <x v="0"/>
    <s v="Floated equipment between white lake east and macgregor rd"/>
    <s v="57010138"/>
    <n v="12"/>
    <n v="335"/>
    <n v="4020"/>
    <m/>
    <m/>
    <m/>
    <s v="mVolts"/>
    <n v="7955"/>
  </r>
  <r>
    <s v="7975 - Liebherr LTM1200 Mobile Crane"/>
    <s v="200T All-Tr. Crane"/>
    <s v="00675 - Valard"/>
    <d v="2021-07-21T00:00:00"/>
    <x v="0"/>
    <s v="Floated equipment between white lake east and macgregor rd"/>
    <s v="57010138"/>
    <n v="12"/>
    <n v="431.32"/>
    <n v="5175.84"/>
    <m/>
    <m/>
    <m/>
    <s v="mVolts"/>
    <n v="7975"/>
  </r>
  <r>
    <s v="2619 - F350 pickup"/>
    <s v="Pickup"/>
    <s v="00675 - Valard"/>
    <d v="2021-07-21T00:00:00"/>
    <x v="0"/>
    <s v="Floated equipment between white lake east and macgregor rd"/>
    <s v="57010138"/>
    <n v="12"/>
    <n v="27.07"/>
    <n v="324.84000000000003"/>
    <m/>
    <m/>
    <m/>
    <s v="mVolts"/>
    <n v="2619"/>
  </r>
  <r>
    <s v="2169 - Ford Crew 4x4 Flex 2015"/>
    <s v="Crew Cab Truck"/>
    <s v="00675 - Valard"/>
    <d v="2021-07-21T00:00:00"/>
    <x v="0"/>
    <s v="Floated equipment between white lake east and macgregor rd"/>
    <s v="57010138"/>
    <n v="12"/>
    <n v="31.95"/>
    <n v="383.4"/>
    <m/>
    <m/>
    <m/>
    <s v="mVolts"/>
    <n v="2169"/>
  </r>
  <r>
    <s v="2869 - 2017 Ford F350 W3B"/>
    <s v="Pickup"/>
    <s v="00675 - Valard"/>
    <d v="2021-07-21T00:00:00"/>
    <x v="0"/>
    <s v="Floated equipment between white lake east and macgregor rd"/>
    <s v="57010138"/>
    <n v="12"/>
    <n v="27.07"/>
    <n v="324.84000000000003"/>
    <m/>
    <m/>
    <m/>
    <s v="mVolts"/>
    <n v="2869"/>
  </r>
  <r>
    <s v="2825 - Ford Crew 4x4 Flex 2015"/>
    <s v="Crew Cab Truck"/>
    <s v="00675 - Valard"/>
    <d v="2021-07-21T00:00:00"/>
    <x v="0"/>
    <s v="Floated equipment between white lake east and macgregor rd"/>
    <s v="57010138"/>
    <n v="12"/>
    <n v="31.95"/>
    <n v="383.4"/>
    <m/>
    <m/>
    <m/>
    <s v="mVolts"/>
    <n v="2825"/>
  </r>
  <r>
    <s v="2091 - Ford Crew 4x4 Flex Fuel 2014"/>
    <s v="Crew Cab Truck"/>
    <s v="00675 - Valard"/>
    <d v="2021-07-21T00:00:00"/>
    <x v="0"/>
    <s v="Floated equipment between white lake east and macgregor rd"/>
    <s v="57010138"/>
    <n v="12"/>
    <n v="31.95"/>
    <n v="383.4"/>
    <m/>
    <m/>
    <m/>
    <s v="mVolts"/>
    <n v="2091"/>
  </r>
  <r>
    <s v="2050 - Ford Crew 4x4 Flex Fuel 2013"/>
    <s v="Crew Cab Truck"/>
    <s v="00675 - Valard"/>
    <d v="2021-07-21T00:00:00"/>
    <x v="0"/>
    <s v="Floated equipment between white lake east and macgregor rd"/>
    <s v="57010138"/>
    <n v="12"/>
    <n v="31.95"/>
    <n v="383.4"/>
    <m/>
    <m/>
    <m/>
    <s v="mVolts"/>
    <n v="2050"/>
  </r>
  <r>
    <s v="2767 - Ford Crew 4x4 Flex 2015"/>
    <s v="Crew Cab Truck"/>
    <s v="00675 - Valard"/>
    <d v="2021-07-21T00:00:00"/>
    <x v="0"/>
    <s v="Getting equipment ready for float"/>
    <s v="57010138"/>
    <n v="11"/>
    <n v="31.95"/>
    <n v="351.45"/>
    <m/>
    <m/>
    <m/>
    <s v="mVolts"/>
    <n v="2767"/>
  </r>
  <r>
    <s v="2184 - Ford Crew 4x4 Flex 2015"/>
    <s v="Crew Cab Truck"/>
    <s v="00675 - Valard"/>
    <d v="2021-07-21T00:00:00"/>
    <x v="0"/>
    <s v="Shut down due to extreme fire conditions. Cleaned truck. Got drills ready on Cooks rd and Antler rd for floats to move gear."/>
    <s v="57010138"/>
    <n v="11"/>
    <n v="31.95"/>
    <n v="351.45"/>
    <m/>
    <m/>
    <m/>
    <s v="mVolts"/>
    <n v="2184"/>
  </r>
  <r>
    <s v="10624 - Ford F350 Crew 4WD"/>
    <s v="Crew Cab Truck"/>
    <s v="00675 - Valard"/>
    <d v="2021-07-22T00:00:00"/>
    <x v="0"/>
    <s v="Moving cranes around and hauling equipment."/>
    <s v="57010138"/>
    <n v="12"/>
    <n v="31.95"/>
    <n v="383.4"/>
    <m/>
    <m/>
    <m/>
    <s v="mVolts"/>
    <n v="10624"/>
  </r>
  <r>
    <s v="7948 - 2013 Liebherr LTM 1200-5.1"/>
    <s v="200T All-Tr. Crane"/>
    <s v="00675 - Valard"/>
    <d v="2021-07-22T00:00:00"/>
    <x v="0"/>
    <s v="Piloted cranes ad mob'd equipment between white lake east and macgregor rd"/>
    <s v="57010138"/>
    <n v="12"/>
    <n v="431.32"/>
    <n v="5175.84"/>
    <m/>
    <m/>
    <m/>
    <s v="mVolts"/>
    <n v="7948"/>
  </r>
  <r>
    <s v="76369 - Boom 135' Telescopic With JIB"/>
    <s v="120' Gene Lift"/>
    <s v="00675 - Valard"/>
    <d v="2021-07-22T00:00:00"/>
    <x v="0"/>
    <s v="Piloted cranes ad mob'd equipment between white lake east and macgregor rd"/>
    <s v="57010138"/>
    <n v="4"/>
    <n v="90.19"/>
    <n v="360.76"/>
    <m/>
    <m/>
    <m/>
    <s v="mVolts"/>
    <n v="76369"/>
  </r>
  <r>
    <s v="76373 - Boom 135' Telescopic With JIB"/>
    <s v="120' Gene Lift"/>
    <s v="00675 - Valard"/>
    <d v="2021-07-22T00:00:00"/>
    <x v="0"/>
    <s v="Piloted cranes ad mob'd equipment between white lake east and macgregor rd"/>
    <s v="57010138"/>
    <n v="4"/>
    <n v="90.19"/>
    <n v="360.76"/>
    <m/>
    <m/>
    <m/>
    <m/>
    <n v="76373"/>
  </r>
  <r>
    <s v="72869 - Hydraulic Excavator"/>
    <s v="JD 200 Track-hoe"/>
    <s v="00675 - Valard"/>
    <d v="2021-07-22T00:00:00"/>
    <x v="0"/>
    <s v="Piloted cranes ad mob'd equipment between white lake east and macgregor rd"/>
    <s v="57010138"/>
    <n v="2"/>
    <n v="138.54"/>
    <n v="277.08"/>
    <m/>
    <m/>
    <m/>
    <m/>
    <n v="72869"/>
  </r>
  <r>
    <s v="72853 - Hydraulic Excavator"/>
    <s v="JD 350 LDC Excavator"/>
    <s v="00675 - Valard"/>
    <d v="2021-07-22T00:00:00"/>
    <x v="0"/>
    <s v="Piloted cranes ad mob'd equipment between white lake east and macgregor rd"/>
    <s v="57010138"/>
    <n v="2"/>
    <n v="173.26"/>
    <n v="346.52"/>
    <m/>
    <m/>
    <m/>
    <m/>
    <n v="72853"/>
  </r>
  <r>
    <s v="7029 - 2013 JD 450J Dozer"/>
    <s v="Crawler Tractors 750 JD"/>
    <s v="00675 - Valard"/>
    <d v="2021-07-22T00:00:00"/>
    <x v="0"/>
    <s v="Piloted cranes ad mob'd equipment between white lake east and macgregor rd"/>
    <s v="57010138"/>
    <n v="2"/>
    <n v="175.9"/>
    <n v="351.8"/>
    <m/>
    <m/>
    <m/>
    <m/>
    <n v="7029"/>
  </r>
  <r>
    <s v="569028 - JD 644K 4WD Wheelloader"/>
    <s v="JD 554 Loader"/>
    <s v="00675 - Valard"/>
    <d v="2021-07-22T00:00:00"/>
    <x v="0"/>
    <s v="Piloted cranes ad mob'd equipment between white lake east and macgregor rd"/>
    <s v="57010138"/>
    <n v="2"/>
    <n v="73.489999999999995"/>
    <n v="146.97999999999999"/>
    <m/>
    <m/>
    <m/>
    <m/>
    <n v="569028"/>
  </r>
  <r>
    <s v="7955 - 2014 LTM 1130-5.1 Mobile Crane"/>
    <s v="130T RT Crane"/>
    <s v="00675 - Valard"/>
    <d v="2021-07-22T00:00:00"/>
    <x v="0"/>
    <s v="Piloted cranes ad mob'd equipment between white lake east and macgregor rd"/>
    <s v="57010138"/>
    <n v="10"/>
    <n v="335"/>
    <n v="3350"/>
    <m/>
    <m/>
    <m/>
    <m/>
    <n v="7955"/>
  </r>
  <r>
    <s v="7975 - Liebherr LTM1200 Mobile Crane"/>
    <s v="200T All-Tr. Crane"/>
    <s v="00675 - Valard"/>
    <d v="2021-07-22T00:00:00"/>
    <x v="0"/>
    <s v="Piloted cranes ad mob'd equipment between white lake east and macgregor rd"/>
    <s v="57010138"/>
    <n v="10"/>
    <n v="431.32"/>
    <n v="4313.2"/>
    <m/>
    <m/>
    <m/>
    <m/>
    <n v="7975"/>
  </r>
  <r>
    <s v="2619 - F350 pickup"/>
    <s v="Pickup"/>
    <s v="00675 - Valard"/>
    <d v="2021-07-22T00:00:00"/>
    <x v="0"/>
    <s v="Piloted cranes ad mob'd equipment between white lake east and macgregor rd"/>
    <s v="57010138"/>
    <n v="12"/>
    <n v="27.07"/>
    <n v="324.84000000000003"/>
    <m/>
    <m/>
    <m/>
    <m/>
    <n v="2619"/>
  </r>
  <r>
    <s v="2169 - Ford Crew 4x4 Flex 2015"/>
    <s v="Crew Cab Truck"/>
    <s v="00675 - Valard"/>
    <d v="2021-07-22T00:00:00"/>
    <x v="0"/>
    <s v="Piloted cranes ad mob'd equipment between white lake east and macgregor rd"/>
    <s v="57010138"/>
    <n v="12"/>
    <n v="31.95"/>
    <n v="383.4"/>
    <m/>
    <m/>
    <m/>
    <m/>
    <n v="2169"/>
  </r>
  <r>
    <s v="2869 - 2017 Ford F350 W3B"/>
    <s v="Pickup"/>
    <s v="00675 - Valard"/>
    <d v="2021-07-22T00:00:00"/>
    <x v="0"/>
    <s v="Piloted cranes ad mob'd equipment between white lake east and macgregor rd"/>
    <s v="57010138"/>
    <n v="12"/>
    <n v="27.07"/>
    <n v="324.84000000000003"/>
    <m/>
    <m/>
    <m/>
    <m/>
    <n v="2869"/>
  </r>
  <r>
    <s v="2825 - Ford Crew 4x4 Flex 2015"/>
    <s v="Crew Cab Truck"/>
    <s v="00675 - Valard"/>
    <d v="2021-07-22T00:00:00"/>
    <x v="0"/>
    <s v="Piloted cranes ad mob'd equipment between white lake east and macgregor rd"/>
    <s v="57010138"/>
    <n v="12"/>
    <n v="31.95"/>
    <n v="383.4"/>
    <m/>
    <m/>
    <m/>
    <m/>
    <n v="2825"/>
  </r>
  <r>
    <s v="2091 - Ford Crew 4x4 Flex Fuel 2014"/>
    <s v="Crew Cab Truck"/>
    <s v="00675 - Valard"/>
    <d v="2021-07-22T00:00:00"/>
    <x v="0"/>
    <s v="Piloted cranes ad mob'd equipment between white lake east and macgregor rd"/>
    <s v="57010138"/>
    <n v="12"/>
    <n v="31.95"/>
    <n v="383.4"/>
    <m/>
    <m/>
    <m/>
    <m/>
    <n v="2091"/>
  </r>
  <r>
    <s v="2050 - Ford Crew 4x4 Flex Fuel 2013"/>
    <s v="Crew Cab Truck"/>
    <s v="00675 - Valard"/>
    <d v="2021-07-22T00:00:00"/>
    <x v="0"/>
    <s v="Piloted cranes ad mob'd equipment between white lake east and macgregor rd"/>
    <s v="57010138"/>
    <n v="12"/>
    <n v="31.95"/>
    <n v="383.4"/>
    <m/>
    <m/>
    <m/>
    <m/>
    <n v="2050"/>
  </r>
  <r>
    <s v="2767 - Ford Crew 4x4 Flex 2015"/>
    <s v="Crew Cab Truck"/>
    <s v="00675 - Valard"/>
    <d v="2021-07-22T00:00:00"/>
    <x v="0"/>
    <s v="Mobe to Wawa from Schrieber"/>
    <s v="57010138"/>
    <n v="4"/>
    <n v="31.95"/>
    <n v="127.8"/>
    <m/>
    <m/>
    <m/>
    <m/>
    <n v="2767"/>
  </r>
  <r>
    <s v="932044 - Gerry 55 Ton Tridem Lowboy"/>
    <s v="Tridem Trailer"/>
    <s v="00675 - Valard"/>
    <d v="2021-07-22T00:00:00"/>
    <x v="0"/>
    <s v="Equipment Hauling from Restricted Area"/>
    <s v="57010138"/>
    <n v="6"/>
    <n v="11.5"/>
    <n v="69"/>
    <m/>
    <m/>
    <m/>
    <m/>
    <n v="932044"/>
  </r>
  <r>
    <s v="3293 - 2016 Kenworth Tractor"/>
    <s v="Tractor Trailer"/>
    <s v="00675 - Valard"/>
    <d v="2021-07-22T00:00:00"/>
    <x v="0"/>
    <s v="Equipment Hauling from Restricted Area"/>
    <s v="57010138"/>
    <n v="6"/>
    <n v="137.22"/>
    <n v="823.31999999999994"/>
    <m/>
    <m/>
    <m/>
    <m/>
    <n v="3293"/>
  </r>
  <r>
    <s v="7948 - 2013 Liebherr LTM 1200-5.1"/>
    <s v="200T All-Tr. Crane"/>
    <s v="00675 - Valard"/>
    <d v="2021-07-23T00:00:00"/>
    <x v="0"/>
    <s v="Moving equipment due to fire ban."/>
    <s v="57010138"/>
    <n v="11"/>
    <n v="431.32"/>
    <n v="4744.5199999999995"/>
    <m/>
    <m/>
    <m/>
    <m/>
    <n v="7948"/>
  </r>
  <r>
    <s v="76369 - Boom 135' Telescopic With JIB"/>
    <s v="120' Gene Lift"/>
    <s v="00675 - Valard"/>
    <d v="2021-07-23T00:00:00"/>
    <x v="0"/>
    <s v="Moving equipment due to fire ban."/>
    <s v="57010138"/>
    <n v="11"/>
    <n v="90.19"/>
    <n v="992.08999999999992"/>
    <m/>
    <m/>
    <m/>
    <m/>
    <n v="76369"/>
  </r>
  <r>
    <s v="76373 - Boom 135' Telescopic With JIB"/>
    <s v="120' Gene Lift"/>
    <s v="00675 - Valard"/>
    <d v="2021-07-23T00:00:00"/>
    <x v="0"/>
    <s v="Moving equipment due to fire ban."/>
    <s v="57010138"/>
    <n v="11"/>
    <n v="90.19"/>
    <n v="992.08999999999992"/>
    <m/>
    <m/>
    <m/>
    <m/>
    <n v="76373"/>
  </r>
  <r>
    <s v="72869 - Hydraulic Excavator"/>
    <s v="JD 200 Track-hoe"/>
    <s v="00675 - Valard"/>
    <d v="2021-07-23T00:00:00"/>
    <x v="0"/>
    <s v="Moving equipment due to fire ban."/>
    <s v="57010138"/>
    <n v="11"/>
    <n v="138.54"/>
    <n v="1523.9399999999998"/>
    <m/>
    <m/>
    <m/>
    <m/>
    <n v="72869"/>
  </r>
  <r>
    <s v="72853 - Hydraulic Excavator"/>
    <s v="JD 350 LDC Excavator"/>
    <s v="00675 - Valard"/>
    <d v="2021-07-23T00:00:00"/>
    <x v="0"/>
    <s v="Moving equipment due to fire ban."/>
    <s v="57010138"/>
    <n v="11"/>
    <n v="173.26"/>
    <n v="1905.86"/>
    <m/>
    <m/>
    <m/>
    <m/>
    <n v="72853"/>
  </r>
  <r>
    <s v="7029 - 2013 JD 450J Dozer"/>
    <s v="Crawler Tractors 750 JD"/>
    <s v="00675 - Valard"/>
    <d v="2021-07-23T00:00:00"/>
    <x v="0"/>
    <s v="Moving equipment due to fire ban."/>
    <s v="57010138"/>
    <n v="11"/>
    <n v="175.9"/>
    <n v="1934.9"/>
    <m/>
    <m/>
    <m/>
    <m/>
    <n v="7029"/>
  </r>
  <r>
    <s v="569028 - JD 644K 4WD Wheelloader"/>
    <s v="JD 554 Loader"/>
    <s v="00675 - Valard"/>
    <d v="2021-07-23T00:00:00"/>
    <x v="0"/>
    <s v="Moving equipment due to fire ban."/>
    <s v="57010138"/>
    <n v="11"/>
    <n v="73.489999999999995"/>
    <n v="808.39"/>
    <m/>
    <m/>
    <m/>
    <m/>
    <n v="569028"/>
  </r>
  <r>
    <s v="7975 - Liebherr LTM1200 Mobile Crane"/>
    <s v="200T All-Tr. Crane"/>
    <s v="00675 - Valard"/>
    <d v="2021-07-23T00:00:00"/>
    <x v="0"/>
    <s v="Moving equipment due to fire ban."/>
    <s v="57010138"/>
    <n v="11"/>
    <n v="431.32"/>
    <n v="4744.5199999999995"/>
    <m/>
    <m/>
    <m/>
    <m/>
    <n v="7975"/>
  </r>
  <r>
    <s v="2169 - Ford Crew 4x4 Flex 2015"/>
    <s v="Crew Cab Truck"/>
    <s v="00675 - Valard"/>
    <d v="2021-07-23T00:00:00"/>
    <x v="0"/>
    <s v="Moving equipment due to fire ban."/>
    <s v="57010138"/>
    <n v="11"/>
    <n v="31.95"/>
    <n v="351.45"/>
    <m/>
    <m/>
    <m/>
    <m/>
    <n v="2169"/>
  </r>
  <r>
    <s v="2869 - 2017 Ford F350 W3B"/>
    <s v="Pickup"/>
    <s v="00675 - Valard"/>
    <d v="2021-07-23T00:00:00"/>
    <x v="0"/>
    <s v="Moving equipment due to fire ban."/>
    <s v="57010138"/>
    <n v="11"/>
    <n v="27.07"/>
    <n v="297.77"/>
    <m/>
    <m/>
    <m/>
    <m/>
    <n v="2869"/>
  </r>
  <r>
    <s v="2825 - Ford Crew 4x4 Flex 2015"/>
    <s v="Crew Cab Truck"/>
    <s v="00675 - Valard"/>
    <d v="2021-07-23T00:00:00"/>
    <x v="0"/>
    <s v="Moving equipment due to fire ban."/>
    <s v="57010138"/>
    <n v="11"/>
    <n v="31.95"/>
    <n v="351.45"/>
    <m/>
    <m/>
    <m/>
    <m/>
    <n v="2825"/>
  </r>
  <r>
    <s v="2091 - Ford Crew 4x4 Flex Fuel 2014"/>
    <s v="Crew Cab Truck"/>
    <s v="00675 - Valard"/>
    <d v="2021-07-23T00:00:00"/>
    <x v="0"/>
    <s v="Moving equipment due to fire ban."/>
    <s v="57010138"/>
    <n v="11"/>
    <n v="31.95"/>
    <n v="351.45"/>
    <m/>
    <m/>
    <m/>
    <m/>
    <n v="2091"/>
  </r>
  <r>
    <s v="2050 - Ford Crew 4x4 Flex Fuel 2013"/>
    <s v="Crew Cab Truck"/>
    <s v="00675 - Valard"/>
    <d v="2021-07-23T00:00:00"/>
    <x v="0"/>
    <s v="Moving equipment due to fire ban."/>
    <s v="57010138"/>
    <n v="11"/>
    <n v="31.95"/>
    <n v="351.45"/>
    <m/>
    <m/>
    <m/>
    <m/>
    <n v="2050"/>
  </r>
  <r>
    <s v="10624 - Ford F350 Crew 4WD"/>
    <s v="Crew Cab Truck"/>
    <s v="00675 - Valard"/>
    <d v="2021-07-23T00:00:00"/>
    <x v="0"/>
    <s v="Moving equipment due to fire ban."/>
    <s v="57010138"/>
    <n v="11"/>
    <n v="31.95"/>
    <n v="351.45"/>
    <m/>
    <m/>
    <m/>
    <m/>
    <n v="10624"/>
  </r>
  <r>
    <s v="4703 - 2008 Peerless LB65-DSBTHAN-3A"/>
    <s v="Tridem Trailer"/>
    <s v="00675 - Valard"/>
    <d v="2021-07-23T00:00:00"/>
    <x v="0"/>
    <s v="Equipment Hauling from Restricted Zone"/>
    <s v="57010138"/>
    <n v="11"/>
    <n v="11.5"/>
    <n v="126.5"/>
    <m/>
    <m/>
    <m/>
    <m/>
    <n v="4703"/>
  </r>
  <r>
    <s v="TT10 - Tractor Peterbilt 367 Tridrive"/>
    <s v="Tractor Trailer"/>
    <s v="00675 - Valard"/>
    <d v="2021-07-23T00:00:00"/>
    <x v="0"/>
    <s v="Equipment Hauling from Restricted Zone"/>
    <s v="57010138"/>
    <n v="11"/>
    <n v="137.22"/>
    <n v="1509.42"/>
    <m/>
    <m/>
    <m/>
    <m/>
    <s v="TT10 "/>
  </r>
  <r>
    <s v="932042 - Gerry 55 Ton Tridem Lowboy"/>
    <s v="Tridem Trailer"/>
    <s v="00675 - Valard"/>
    <d v="2021-07-23T00:00:00"/>
    <x v="0"/>
    <s v="Equipment Hauling from Restricted Zone"/>
    <s v="57010138"/>
    <n v="12"/>
    <n v="11.5"/>
    <n v="138"/>
    <m/>
    <m/>
    <m/>
    <m/>
    <n v="932042"/>
  </r>
  <r>
    <s v="3292 - 2015 Kenworth Tractor"/>
    <s v="Tractor Trailer"/>
    <s v="00675 - Valard"/>
    <d v="2021-07-23T00:00:00"/>
    <x v="0"/>
    <s v="Equipment Hauling from Restricted Zone"/>
    <s v="57010138"/>
    <n v="12"/>
    <n v="137.22"/>
    <n v="1646.6399999999999"/>
    <m/>
    <m/>
    <m/>
    <m/>
    <n v="3292"/>
  </r>
  <r>
    <s v="2990 - Ford F250 4X4 Crewcab Pickup"/>
    <s v="Crew Cab Truck"/>
    <s v="00675 - Valard"/>
    <d v="2021-07-23T00:00:00"/>
    <x v="0"/>
    <s v="Poured STR C061 with mixer on legs A,B and C_x000a_Stripped STR C059._x000a_Get material to formed STR C070"/>
    <s v="57010138"/>
    <n v="11"/>
    <n v="31.95"/>
    <n v="351.45"/>
    <m/>
    <m/>
    <m/>
    <m/>
    <n v="2990"/>
  </r>
  <r>
    <s v="2981 - Ford F250 4X4 Crewcab Pickup"/>
    <s v="Crew Cab Truck"/>
    <s v="00675 - Valard"/>
    <d v="2021-07-23T00:00:00"/>
    <x v="0"/>
    <s v="Travel from Thunderbay to White River"/>
    <s v="57010138"/>
    <n v="7.5"/>
    <n v="31.95"/>
    <n v="239.625"/>
    <m/>
    <m/>
    <m/>
    <m/>
    <n v="2981"/>
  </r>
  <r>
    <s v="4703 - 2008 Peerless LB65-DSBTHAN-3A"/>
    <s v="Tridem Trailer"/>
    <s v="00675 - Valard"/>
    <d v="2021-07-24T00:00:00"/>
    <x v="0"/>
    <s v="Equipment Hauling from Restricted Zone"/>
    <s v="57010138"/>
    <n v="11"/>
    <n v="11.5"/>
    <n v="126.5"/>
    <m/>
    <m/>
    <m/>
    <m/>
    <n v="4703"/>
  </r>
  <r>
    <s v="TT10 - Tractor Peterbilt 367 Tridrive"/>
    <s v="Tractor Trailer"/>
    <s v="00675 - Valard"/>
    <d v="2021-07-24T00:00:00"/>
    <x v="0"/>
    <s v="Equipment Hauling from Restricted Zone"/>
    <s v="57010138"/>
    <n v="11"/>
    <n v="137.22"/>
    <n v="1509.42"/>
    <m/>
    <m/>
    <m/>
    <m/>
    <s v="TT10 "/>
  </r>
  <r>
    <s v="932044 - Gerry 55 Ton Tridem Lowboy"/>
    <s v="Tridem Trailer"/>
    <s v="00675 - Valard"/>
    <d v="2021-07-24T00:00:00"/>
    <x v="0"/>
    <s v="Equipment Hauling from Restricted Zone"/>
    <s v="57010138"/>
    <n v="7"/>
    <n v="11.5"/>
    <n v="80.5"/>
    <m/>
    <m/>
    <m/>
    <m/>
    <n v="932044"/>
  </r>
  <r>
    <s v="3293 - 2016 Kenworth Tractor"/>
    <s v="Tractor Trailer"/>
    <s v="00675 - Valard"/>
    <d v="2021-07-24T00:00:00"/>
    <x v="0"/>
    <s v="Equipment Hauling from Restricted Zone"/>
    <s v="57010138"/>
    <n v="7"/>
    <n v="137.22"/>
    <n v="960.54"/>
    <m/>
    <m/>
    <m/>
    <m/>
    <n v="3293"/>
  </r>
  <r>
    <s v="2990 - Ford F250 4X4 Crewcab Pickup"/>
    <s v="Crew Cab Truck"/>
    <s v="00675 - Valard"/>
    <d v="2021-07-24T00:00:00"/>
    <x v="0"/>
    <s v="Poured grout pad with mixer at STR C070 and C072."/>
    <s v="57010138"/>
    <n v="11"/>
    <n v="31.95"/>
    <n v="351.45"/>
    <m/>
    <m/>
    <m/>
    <m/>
    <n v="2990"/>
  </r>
  <r>
    <s v="2983 - Ford F250 4X4 Crewcab Pickup"/>
    <s v="Crew Cab Truck"/>
    <s v="00675 - Valard"/>
    <d v="2021-07-24T00:00:00"/>
    <x v="0"/>
    <s v="Travel from Thunder Bay to Wawa. "/>
    <s v="57010138"/>
    <n v="10"/>
    <n v="31.95"/>
    <n v="319.5"/>
    <m/>
    <m/>
    <m/>
    <m/>
    <n v="2983"/>
  </r>
  <r>
    <s v="9198 - Trimble TSC7 w/Access Data Col"/>
    <s v="Survey Equipment"/>
    <s v="00675 - Valard"/>
    <d v="2021-07-24T00:00:00"/>
    <x v="0"/>
    <s v="Travel from Thunder Bay to Wawa. "/>
    <s v="57010138"/>
    <n v="10"/>
    <n v="55"/>
    <n v="550"/>
    <m/>
    <m/>
    <m/>
    <m/>
    <n v="9198"/>
  </r>
  <r>
    <s v="2826 - 2015 F350 Crew 4x4 Flex"/>
    <s v="Crew Cab Truck"/>
    <s v="00675 - Valard"/>
    <d v="2021-07-25T00:00:00"/>
    <x v="0"/>
    <s v="Clean up "/>
    <s v="57010138"/>
    <n v="11"/>
    <n v="31.95"/>
    <n v="351.45"/>
    <m/>
    <m/>
    <m/>
    <m/>
    <n v="2826"/>
  </r>
  <r>
    <s v="041855 - F350 FLAT DECK (Lineman Truck)"/>
    <s v="Pickup"/>
    <s v="00675 - Valard"/>
    <d v="2021-07-25T00:00:00"/>
    <x v="0"/>
    <s v="Placed dowels and bent rebar for u-bar"/>
    <s v="57010138"/>
    <n v="5"/>
    <n v="27.07"/>
    <n v="135.35"/>
    <m/>
    <m/>
    <m/>
    <m/>
    <n v="41855"/>
  </r>
  <r>
    <s v="041855 - F350 FLAT DECK (Lineman Truck)"/>
    <s v="Pickup"/>
    <s v="00675 - Valard"/>
    <d v="2021-07-25T00:00:00"/>
    <x v="0"/>
    <s v="Carried in anchor bar from the laydown at Antler to str C068 and installed couplers to join on extensions . Then we put out dowels and bent u-bars "/>
    <s v="57010138"/>
    <n v="6"/>
    <n v="27.07"/>
    <n v="162.42000000000002"/>
    <m/>
    <m/>
    <m/>
    <m/>
    <n v="41855"/>
  </r>
  <r>
    <s v="3340 - Kenworth T800BT/A w/ 1996 Hiab"/>
    <s v="Tractor Trailer"/>
    <s v="00675 - Valard"/>
    <d v="2021-07-25T00:00:00"/>
    <x v="0"/>
    <s v="Hauling water totes back to marathon from access"/>
    <s v="57010138"/>
    <n v="11"/>
    <n v="137.22"/>
    <n v="1509.42"/>
    <m/>
    <m/>
    <m/>
    <m/>
    <n v="3340"/>
  </r>
  <r>
    <s v="932044 - Gerry 55 Ton Tridem Lowboy"/>
    <s v="Tridem Trailer"/>
    <s v="00675 - Valard"/>
    <d v="2021-07-25T00:00:00"/>
    <x v="0"/>
    <s v="Equipment Hauling from Restricted Zone"/>
    <s v="57010138"/>
    <n v="4"/>
    <n v="11.5"/>
    <n v="46"/>
    <m/>
    <m/>
    <m/>
    <m/>
    <n v="932044"/>
  </r>
  <r>
    <s v="3293 - 2016 Kenworth Tractor"/>
    <s v="Tractor Trailer"/>
    <s v="00675 - Valard"/>
    <d v="2021-07-25T00:00:00"/>
    <x v="0"/>
    <s v="Equipment Hauling from Restricted Zone"/>
    <s v="57010138"/>
    <n v="4"/>
    <n v="137.22"/>
    <n v="548.88"/>
    <m/>
    <m/>
    <m/>
    <m/>
    <n v="3293"/>
  </r>
  <r>
    <s v="1508 - 2014 F150 Pickup"/>
    <s v="Pickup"/>
    <s v="00675 - Valard"/>
    <d v="2021-07-25T00:00:00"/>
    <x v="0"/>
    <s v="Fire Watch Monitoring as per MNRF approval"/>
    <s v="57010138"/>
    <n v="12"/>
    <n v="27.07"/>
    <n v="324.84000000000003"/>
    <m/>
    <m/>
    <m/>
    <m/>
    <n v="1508"/>
  </r>
  <r>
    <s v="2826 - 2015 F350 Crew 4x4 Flex"/>
    <s v="Crew Cab Truck"/>
    <s v="00675 - Valard"/>
    <d v="2021-07-26T00:00:00"/>
    <x v="0"/>
    <s v="Clean up site "/>
    <s v="57010138"/>
    <n v="11"/>
    <n v="31.95"/>
    <n v="351.45"/>
    <m/>
    <m/>
    <m/>
    <m/>
    <n v="2826"/>
  </r>
  <r>
    <s v="041855 - F350 FLAT DECK (Lineman Truck)"/>
    <s v="Pickup"/>
    <s v="00675 - Valard"/>
    <d v="2021-07-26T00:00:00"/>
    <x v="0"/>
    <s v="Clean  up spill on str c193,clean up sites in on Gurnney and carried extra steel to Antler laydown."/>
    <s v="57010138"/>
    <n v="11"/>
    <n v="27.07"/>
    <n v="297.77"/>
    <m/>
    <m/>
    <m/>
    <m/>
    <n v="41855"/>
  </r>
  <r>
    <s v="3340 - Kenworth T800BT/A w/ 1996 Hiab"/>
    <s v="Tractor Trailer"/>
    <s v="00675 - Valard"/>
    <d v="2021-07-26T00:00:00"/>
    <x v="0"/>
    <s v="Loaded plywood,2x4 at nipigon yard and then loaded rebar at cooks road and went back to marathon for to deliver to Wawa"/>
    <s v="57010138"/>
    <n v="11"/>
    <n v="137.22"/>
    <n v="1509.42"/>
    <m/>
    <m/>
    <m/>
    <m/>
    <n v="3340"/>
  </r>
  <r>
    <s v="1508 - 2014 F150 Pickup"/>
    <s v="Pickup"/>
    <s v="00675 - Valard"/>
    <d v="2021-07-26T00:00:00"/>
    <x v="0"/>
    <s v="Fire Watch monitoring as required by MNRF "/>
    <s v="57010138"/>
    <n v="12"/>
    <n v="27.07"/>
    <n v="324.84000000000003"/>
    <m/>
    <m/>
    <m/>
    <m/>
    <n v="1508"/>
  </r>
  <r>
    <s v="2794 - 2015 Ford Crew 4x4 Flex"/>
    <s v="Crew Cab Truck"/>
    <s v="00675 - Valard"/>
    <d v="2021-07-27T00:00:00"/>
    <x v="0"/>
    <s v="Fire watch. "/>
    <s v="57010138"/>
    <n v="14"/>
    <n v="31.95"/>
    <n v="447.3"/>
    <m/>
    <m/>
    <m/>
    <m/>
    <n v="2794"/>
  </r>
  <r>
    <s v="1508 - 2014 F150 Pickup"/>
    <s v="Pickup"/>
    <s v="00675 - Valard"/>
    <d v="2021-07-27T00:00:00"/>
    <x v="0"/>
    <s v="Monitoring compliance to Fire Watch as required by MNRF"/>
    <s v="57010138"/>
    <n v="12"/>
    <n v="27.07"/>
    <n v="324.84000000000003"/>
    <m/>
    <m/>
    <m/>
    <m/>
    <n v="1508"/>
  </r>
  <r>
    <s v="2794 - 2015 Ford Crew 4x4 Flex"/>
    <s v="Crew Cab Truck"/>
    <s v="00675 - Valard"/>
    <d v="2021-07-28T00:00:00"/>
    <x v="0"/>
    <s v="Fire watch. "/>
    <s v="57010138"/>
    <n v="12"/>
    <n v="31.95"/>
    <n v="383.4"/>
    <m/>
    <m/>
    <m/>
    <m/>
    <n v="2794"/>
  </r>
  <r>
    <s v="2619 - F350 pickup"/>
    <s v="Pickup"/>
    <s v="00675 - Valard"/>
    <d v="2021-07-28T00:00:00"/>
    <x v="0"/>
    <s v="Mono poles ,move 200 ton to 600 rd"/>
    <s v="57010138"/>
    <n v="11"/>
    <n v="27.07"/>
    <n v="297.77"/>
    <m/>
    <m/>
    <m/>
    <m/>
    <n v="2619"/>
  </r>
  <r>
    <s v="2091 - Ford Crew 4x4 Flex Fuel 2014"/>
    <s v="Crew Cab Truck"/>
    <s v="00675 - Valard"/>
    <d v="2021-07-28T00:00:00"/>
    <x v="0"/>
    <s v="Mono poles ,move 200 ton to 600 rd"/>
    <s v="57010138"/>
    <n v="11"/>
    <n v="31.95"/>
    <n v="351.45"/>
    <m/>
    <m/>
    <m/>
    <m/>
    <n v="2091"/>
  </r>
  <r>
    <s v="7955 - 2014 LTM 1130-5.1 Mobile Crane"/>
    <s v="130T RT Crane"/>
    <s v="00675 - Valard"/>
    <d v="2021-07-28T00:00:00"/>
    <x v="0"/>
    <s v="Mono poles ,move 200 ton to 600 rd"/>
    <s v="57010138"/>
    <n v="11"/>
    <n v="335"/>
    <n v="3685"/>
    <m/>
    <m/>
    <m/>
    <m/>
    <n v="7955"/>
  </r>
  <r>
    <s v="10624 - Ford F350 Crew 4WD"/>
    <s v="Crew Cab Truck"/>
    <s v="00675 - Valard"/>
    <d v="2021-07-28T00:00:00"/>
    <x v="0"/>
    <s v="Moved crane from Thunder Bay to 600rd due to fire ban."/>
    <s v="57010138"/>
    <n v="11"/>
    <n v="31.95"/>
    <n v="351.45"/>
    <m/>
    <m/>
    <m/>
    <m/>
    <n v="10624"/>
  </r>
  <r>
    <s v="1508 - 2014 F150 Pickup"/>
    <s v="Pickup"/>
    <s v="00675 - Valard"/>
    <d v="2021-07-28T00:00:00"/>
    <x v="0"/>
    <s v="Ongoing monitoring of Fire Watch requirements as per MNRF"/>
    <s v="57010138"/>
    <n v="12"/>
    <n v="27.07"/>
    <n v="324.84000000000003"/>
    <m/>
    <m/>
    <m/>
    <m/>
    <n v="1508"/>
  </r>
  <r>
    <s v="1508 - 2014 F150 Pickup"/>
    <s v="Pickup"/>
    <s v="00675 - Valard"/>
    <d v="2021-07-29T00:00:00"/>
    <x v="0"/>
    <s v="Monitoring site for compliance to fire watch as required by MNRF"/>
    <s v="57010138"/>
    <n v="12"/>
    <n v="27.07"/>
    <n v="324.84000000000003"/>
    <m/>
    <m/>
    <m/>
    <m/>
    <n v="1508"/>
  </r>
  <r>
    <s v="1508 - 2014 F150 Pickup"/>
    <s v="Pickup"/>
    <s v="00675 - Valard"/>
    <d v="2021-07-30T00:00:00"/>
    <x v="0"/>
    <s v="Monitoring site for Fire watch compliance.  Weekly Safety Meeting"/>
    <s v="57010138"/>
    <n v="11"/>
    <n v="27.07"/>
    <n v="297.77"/>
    <m/>
    <m/>
    <m/>
    <m/>
    <n v="1508"/>
  </r>
  <r>
    <s v="10624 - Ford F350 Crew 4WD"/>
    <s v="Crew Cab Truck"/>
    <s v="00675 - Valard"/>
    <d v="2021-08-12T00:00:00"/>
    <x v="0"/>
    <s v="Move 200t off site. "/>
    <s v="57010138"/>
    <n v="5"/>
    <n v="31.95"/>
    <n v="159.75"/>
    <m/>
    <m/>
    <m/>
    <m/>
    <n v="10624"/>
  </r>
  <r>
    <s v="2769 - Ford Crew 4x4 Flex 2015"/>
    <s v="Crew Cab Truck"/>
    <s v="00675 - Valard"/>
    <d v="2021-08-22T00:00:00"/>
    <x v="0"/>
    <s v="Fire Watch"/>
    <s v="57010138"/>
    <n v="4"/>
    <n v="31.95"/>
    <n v="127.8"/>
    <m/>
    <m/>
    <m/>
    <m/>
    <n v="276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9">
  <r>
    <n v="117403"/>
    <s v="Mario Brito"/>
    <s v="Foreman"/>
    <s v="00677 - Valard"/>
    <d v="2021-07-20T00:00:00"/>
    <x v="0"/>
    <s v="Walked machines out due to forest fires"/>
    <s v="57010138"/>
    <n v="6.5"/>
    <n v="146.88999999999999"/>
    <n v="954.78499999999985"/>
    <n v="124.09090909090909"/>
    <n v="1078.8759090909089"/>
    <m/>
    <m/>
    <m/>
    <s v="mVolts"/>
  </r>
  <r>
    <n v="205419"/>
    <s v="Carlos Brito"/>
    <s v="Labourer"/>
    <s v="00677 - Valard"/>
    <d v="2021-07-20T00:00:00"/>
    <x v="0"/>
    <s v="Walked machines out due to forest fires"/>
    <s v="57010138"/>
    <n v="6.5"/>
    <n v="81.03"/>
    <n v="526.69500000000005"/>
    <n v="124.09090909090909"/>
    <n v="650.78590909090917"/>
    <m/>
    <m/>
    <m/>
    <s v="mVolts"/>
  </r>
  <r>
    <n v="203987"/>
    <s v="Antonio Teixeira"/>
    <s v="Labourer"/>
    <s v="00677 - Valard"/>
    <d v="2021-07-20T00:00:00"/>
    <x v="0"/>
    <s v=" Shut Down For forest fires , walked drill 7740 to laydown , went back to cooks east west y and walked drill 7651 to lay down._x000a_Cristian did wet cure and concrete cure at C055,C056,C059,C060,C039 and walked   Machine from C39 to the layd down"/>
    <s v="57010138"/>
    <n v="5.5"/>
    <n v="81.03"/>
    <n v="445.66500000000002"/>
    <n v="105"/>
    <n v="550.66499999999996"/>
    <m/>
    <m/>
    <m/>
    <s v="mVolts"/>
  </r>
  <r>
    <n v="197247"/>
    <s v="Nathaniel McNutt"/>
    <s v="Equipment Operator"/>
    <s v="00677 - Valard"/>
    <d v="2021-07-20T00:00:00"/>
    <x v="0"/>
    <s v=" Shut Down For forest fires , walked drill 7740 to laydown , went back to cooks east west y and walked drill 7651 to lay down._x000a_Cristian did wet cure and concrete cure at C055,C056,C059,C060,C039 and walked   Machine from C39 to the layd down"/>
    <s v="57010138"/>
    <n v="5.5"/>
    <n v="111.7"/>
    <n v="614.35"/>
    <n v="105"/>
    <n v="719.35"/>
    <m/>
    <m/>
    <m/>
    <s v="mVolts"/>
  </r>
  <r>
    <n v="196261"/>
    <s v="Cristian Sinisterra Mosquera"/>
    <s v="Labourer"/>
    <s v="00677 - Valard"/>
    <d v="2021-07-20T00:00:00"/>
    <x v="0"/>
    <s v=" Shut Down For forest fires , walked drill 7740 to laydown , went back to cooks east west y and walked drill 7651 to lay down._x000a_Cristian did wet cure and concrete cure at C055,C056,C059,C060,C039 and walked   Machine from C39 to the layd down"/>
    <s v="57010138"/>
    <n v="4"/>
    <n v="81.03"/>
    <n v="324.12"/>
    <n v="76.36363636363636"/>
    <n v="400.48363636363638"/>
    <m/>
    <m/>
    <m/>
    <s v="mVolts"/>
  </r>
  <r>
    <n v="117745"/>
    <s v="Bradley Eagle"/>
    <s v="Equipment Operator"/>
    <s v="00677 - Valard"/>
    <d v="2021-07-20T00:00:00"/>
    <x v="0"/>
    <s v="Got shut down due to dry forest conditions and had to walk bucket hoe unit #7679 from C069 to lay down on Antler Road"/>
    <s v="57010138"/>
    <n v="4.5"/>
    <n v="111.7"/>
    <n v="502.65000000000003"/>
    <n v="85.909090909090921"/>
    <n v="588.55909090909097"/>
    <m/>
    <m/>
    <m/>
    <s v="mVolts"/>
  </r>
  <r>
    <n v="118960"/>
    <s v="Barry Skinner"/>
    <s v="Labourer"/>
    <s v="00677 - Valard"/>
    <d v="2021-07-20T00:00:00"/>
    <x v="0"/>
    <s v="Got shut down due to dry forest conditions and had to walk bucket hoe unit #7679 from C069 to lay down on Antler Road"/>
    <s v="57010138"/>
    <n v="4.5"/>
    <n v="81.03"/>
    <n v="364.63499999999999"/>
    <n v="85.909090909090921"/>
    <n v="450.54409090909093"/>
    <m/>
    <m/>
    <m/>
    <s v="mVolts"/>
  </r>
  <r>
    <n v="117424"/>
    <s v="Michael Brushett"/>
    <s v="Equipment Operator"/>
    <s v="00677 - Valard"/>
    <d v="2021-07-20T00:00:00"/>
    <x v="0"/>
    <s v="Demoved equipment "/>
    <s v="57010138"/>
    <n v="3"/>
    <n v="111.7"/>
    <n v="335.1"/>
    <n v="57.272727272727266"/>
    <n v="392.37272727272727"/>
    <m/>
    <m/>
    <m/>
    <s v="mVolts"/>
  </r>
  <r>
    <n v="190198"/>
    <s v="Erick Aguilar Calderon"/>
    <s v="Labourer"/>
    <s v="00677 - Valard"/>
    <d v="2021-07-20T00:00:00"/>
    <x v="0"/>
    <s v="Demoved equipment "/>
    <s v="57010138"/>
    <n v="3"/>
    <n v="81.03"/>
    <n v="243.09"/>
    <n v="57.272727272727266"/>
    <n v="300.36272727272728"/>
    <m/>
    <m/>
    <m/>
    <s v="mVolts"/>
  </r>
  <r>
    <n v="117855"/>
    <s v="Gregory Gagnon"/>
    <s v="Lineman / Electrician"/>
    <s v="00677 - Valard"/>
    <d v="2021-07-20T00:00:00"/>
    <x v="0"/>
    <s v="Walked equipment out of ROW,  structures a002 and b197_x000a_"/>
    <s v="57010138"/>
    <n v="9"/>
    <n v="132.15"/>
    <n v="1189.3500000000001"/>
    <n v="171.81818181818184"/>
    <n v="1361.1681818181819"/>
    <m/>
    <m/>
    <m/>
    <s v="mVolts"/>
  </r>
  <r>
    <n v="117346"/>
    <s v="Robert Bjerkelund"/>
    <s v="Foreman"/>
    <s v="00677 - Valard"/>
    <d v="2021-07-20T00:00:00"/>
    <x v="0"/>
    <s v="Walked equipment out of ROW,  structures a002 and b197_x000a_"/>
    <s v="57010138"/>
    <n v="9"/>
    <n v="146.88999999999999"/>
    <n v="1322.0099999999998"/>
    <n v="171.81818181818184"/>
    <n v="1493.8281818181815"/>
    <m/>
    <m/>
    <m/>
    <s v="mVolts"/>
  </r>
  <r>
    <n v="176397"/>
    <s v="Trevor Malcolm"/>
    <s v="Lineman / Electrician"/>
    <s v="00677 - Valard"/>
    <d v="2021-07-20T00:00:00"/>
    <x v="0"/>
    <s v="Walked equipment out of ROW,  structures a002 and b197_x000a_"/>
    <s v="57010138"/>
    <n v="9"/>
    <n v="132.15"/>
    <n v="1189.3500000000001"/>
    <n v="171.81818181818184"/>
    <n v="1361.1681818181819"/>
    <m/>
    <m/>
    <m/>
    <s v="mVolts"/>
  </r>
  <r>
    <n v="204485"/>
    <s v="Jeffrey Stuckless"/>
    <s v="Lineman / Electrician"/>
    <s v="00677 - Valard"/>
    <d v="2021-07-20T00:00:00"/>
    <x v="0"/>
    <s v="Walked equipment out of ROW,  structures a002 and b197_x000a_"/>
    <s v="57010138"/>
    <n v="9"/>
    <n v="132.15"/>
    <n v="1189.3500000000001"/>
    <n v="171.81818181818184"/>
    <n v="1361.1681818181819"/>
    <m/>
    <m/>
    <m/>
    <s v="mVolts"/>
  </r>
  <r>
    <n v="118038"/>
    <s v="Nicholas Hickey"/>
    <s v="Labourer"/>
    <s v="00677 - Valard"/>
    <d v="2021-07-20T00:00:00"/>
    <x v="0"/>
    <s v="Walked equipment out of ROW,  structures a002 and b197_x000a_"/>
    <s v="57010138"/>
    <n v="9"/>
    <n v="81.03"/>
    <n v="729.27"/>
    <n v="171.81818181818184"/>
    <n v="901.08818181818185"/>
    <m/>
    <m/>
    <m/>
    <s v="mVolts"/>
  </r>
  <r>
    <n v="117563"/>
    <s v="Jordan Clarke"/>
    <s v="Labourer"/>
    <s v="00677 - Valard"/>
    <d v="2021-07-20T00:00:00"/>
    <x v="0"/>
    <s v="Walked equipment out of ROW,  structures a002 and b197_x000a_"/>
    <s v="57010138"/>
    <n v="9"/>
    <n v="81.03"/>
    <n v="729.27"/>
    <n v="171.81818181818184"/>
    <n v="901.08818181818185"/>
    <m/>
    <m/>
    <m/>
    <s v="mVolts"/>
  </r>
  <r>
    <n v="118248"/>
    <s v="Marc Lalonde"/>
    <s v="Equipment Operator"/>
    <s v="00677 - Valard"/>
    <d v="2021-07-20T00:00:00"/>
    <x v="0"/>
    <s v="Walked equipment out of ROW,  structures a002 and b197_x000a_"/>
    <s v="57010138"/>
    <n v="9"/>
    <n v="111.7"/>
    <n v="1005.3000000000001"/>
    <n v="171.81818181818184"/>
    <n v="1177.1181818181819"/>
    <m/>
    <m/>
    <m/>
    <s v="mVolts"/>
  </r>
  <r>
    <n v="117296"/>
    <s v="Andrew Beauchemin"/>
    <s v="Equipment Operator"/>
    <s v="00677 - Valard"/>
    <d v="2021-07-20T00:00:00"/>
    <x v="0"/>
    <s v="Walked equipment out of ROW,  structures a002 and b197_x000a_"/>
    <s v="57010138"/>
    <n v="9"/>
    <n v="111.7"/>
    <n v="1005.3000000000001"/>
    <n v="171.81818181818184"/>
    <n v="1177.1181818181819"/>
    <m/>
    <m/>
    <m/>
    <s v="mVolts"/>
  </r>
  <r>
    <n v="118557"/>
    <s v="Chad Mouland"/>
    <s v="Equipment Operator"/>
    <s v="00677 - Valard"/>
    <d v="2021-07-20T00:00:00"/>
    <x v="0"/>
    <s v="Walked equipment out of ROW,  structures a002 and b197_x000a_"/>
    <s v="57010138"/>
    <n v="9"/>
    <n v="111.7"/>
    <n v="1005.3000000000001"/>
    <n v="171.81818181818184"/>
    <n v="1177.1181818181819"/>
    <m/>
    <m/>
    <m/>
    <s v="mVolts"/>
  </r>
  <r>
    <n v="118106"/>
    <s v="Derek Hynes"/>
    <s v="Foreman"/>
    <s v="00677 - Valard"/>
    <d v="2021-07-20T00:00:00"/>
    <x v="0"/>
    <s v="Walked equipment out of ROW,  structures a002 and b197_x000a_"/>
    <s v="57010138"/>
    <n v="9"/>
    <n v="146.88999999999999"/>
    <n v="1322.0099999999998"/>
    <n v="171.81818181818184"/>
    <n v="1493.8281818181815"/>
    <m/>
    <m/>
    <m/>
    <s v="mVolts"/>
  </r>
  <r>
    <n v="186559"/>
    <s v="Derek Lavallee"/>
    <s v="Labourer"/>
    <s v="00677 - Valard"/>
    <d v="2021-07-20T00:00:00"/>
    <x v="0"/>
    <s v="Walked equipment out of ROW,  structures a002 and b197_x000a_"/>
    <s v="57010138"/>
    <n v="9"/>
    <n v="81.03"/>
    <n v="729.27"/>
    <n v="171.81818181818184"/>
    <n v="901.08818181818185"/>
    <m/>
    <m/>
    <m/>
    <s v="mVolts"/>
  </r>
  <r>
    <n v="195654"/>
    <s v="Devin Budney"/>
    <s v="Labourer"/>
    <s v="00677 - Valard"/>
    <d v="2021-07-20T00:00:00"/>
    <x v="0"/>
    <s v="Walked equipment out of ROW,  structures a002 and b197_x000a_"/>
    <s v="57010138"/>
    <n v="9"/>
    <n v="81.03"/>
    <n v="729.27"/>
    <n v="171.81818181818184"/>
    <n v="901.08818181818185"/>
    <m/>
    <m/>
    <m/>
    <s v="mVolts"/>
  </r>
  <r>
    <n v="118962"/>
    <s v="Caleb Sladen"/>
    <s v="Foreman"/>
    <s v="00677 - Valard"/>
    <d v="2021-07-20T00:00:00"/>
    <x v="0"/>
    <s v="Walked equipment out of ROW,  structures a002 and b197_x000a_"/>
    <s v="57010138"/>
    <n v="9"/>
    <n v="146.88999999999999"/>
    <n v="1322.0099999999998"/>
    <n v="171.81818181818184"/>
    <n v="1493.8281818181815"/>
    <m/>
    <m/>
    <m/>
    <s v="mVolts"/>
  </r>
  <r>
    <n v="205991"/>
    <s v="Stephen Crawley"/>
    <s v="Apprentice - 1st Year"/>
    <s v="00677 - Valard"/>
    <d v="2021-07-20T00:00:00"/>
    <x v="0"/>
    <s v="Walked equipment out of ROW,  structures a002 and b197_x000a_"/>
    <s v="57010138"/>
    <n v="9"/>
    <n v="70.81"/>
    <n v="637.29"/>
    <n v="171.81818181818184"/>
    <n v="809.10818181818183"/>
    <m/>
    <m/>
    <m/>
    <s v="mVolts"/>
  </r>
  <r>
    <n v="118087"/>
    <s v="Thomas Howes"/>
    <s v="Supervisor"/>
    <s v="00677 - Valard"/>
    <d v="2021-07-20T00:00:00"/>
    <x v="0"/>
    <s v="Get all equipment moved off ROW to laydowns for hauling."/>
    <s v="57010138"/>
    <n v="9"/>
    <n v="150.59"/>
    <n v="1355.31"/>
    <n v="171.81818181818184"/>
    <n v="1527.1281818181817"/>
    <m/>
    <m/>
    <m/>
    <s v="mVolts"/>
  </r>
  <r>
    <n v="117459"/>
    <s v="Mark Byrd"/>
    <s v="Labourer"/>
    <s v="00677 - Valard"/>
    <d v="2021-07-20T00:00:00"/>
    <x v="0"/>
    <s v="Moving equipment off site "/>
    <s v="57010138"/>
    <n v="1.5"/>
    <n v="81.03"/>
    <n v="121.545"/>
    <n v="28.636363636363633"/>
    <n v="150.18136363636364"/>
    <m/>
    <m/>
    <m/>
    <s v="mVolts"/>
  </r>
  <r>
    <n v="118183"/>
    <s v="Edward Kearley"/>
    <s v="Equipment Operator"/>
    <s v="00677 - Valard"/>
    <d v="2021-07-20T00:00:00"/>
    <x v="0"/>
    <s v="Moving equipment off site "/>
    <s v="57010138"/>
    <n v="1.5"/>
    <n v="111.7"/>
    <n v="167.55"/>
    <n v="28.636363636363633"/>
    <n v="196.18636363636364"/>
    <m/>
    <m/>
    <m/>
    <s v="mVolts"/>
  </r>
  <r>
    <n v="117569"/>
    <s v="Samuel Clarke"/>
    <s v="Foreman"/>
    <s v="00677 - Valard"/>
    <d v="2021-07-20T00:00:00"/>
    <x v="0"/>
    <s v="Moving equipment off site "/>
    <s v="57010138"/>
    <n v="1.5"/>
    <n v="146.88999999999999"/>
    <n v="220.33499999999998"/>
    <n v="28.636363636363633"/>
    <n v="248.97136363636361"/>
    <m/>
    <m/>
    <m/>
    <s v="mVolts"/>
  </r>
  <r>
    <n v="116573"/>
    <s v="Jeffory Dominaux"/>
    <s v="Labourer"/>
    <s v="00677 - Valard"/>
    <d v="2021-07-20T00:00:00"/>
    <x v="0"/>
    <s v="Moving equipment off site "/>
    <s v="57010138"/>
    <n v="1.5"/>
    <n v="81.03"/>
    <n v="121.545"/>
    <n v="28.636363636363633"/>
    <n v="150.18136363636364"/>
    <m/>
    <m/>
    <m/>
    <s v="mVolts"/>
  </r>
  <r>
    <n v="205779"/>
    <s v="Craig Marshall"/>
    <s v="Labourer"/>
    <s v="00677 - Valard"/>
    <d v="2021-07-20T00:00:00"/>
    <x v="0"/>
    <s v="Travel equipment to laydown "/>
    <s v="57010138"/>
    <n v="6"/>
    <n v="81.03"/>
    <n v="486.18"/>
    <n v="114.54545454545453"/>
    <n v="600.72545454545457"/>
    <m/>
    <m/>
    <m/>
    <s v="mVolts"/>
  </r>
  <r>
    <n v="185469"/>
    <s v="Deacon Hynes"/>
    <s v="Labourer"/>
    <s v="00677 - Valard"/>
    <d v="2021-07-20T00:00:00"/>
    <x v="0"/>
    <s v="Travel equipment to laydown "/>
    <s v="57010138"/>
    <n v="3"/>
    <n v="81.03"/>
    <n v="243.09"/>
    <n v="57.272727272727266"/>
    <n v="300.36272727272728"/>
    <m/>
    <m/>
    <m/>
    <s v="mVolts"/>
  </r>
  <r>
    <n v="119196"/>
    <s v="Joseph Wells Jr"/>
    <s v="Foreman"/>
    <s v="00677 - Valard"/>
    <d v="2021-07-20T00:00:00"/>
    <x v="0"/>
    <s v="Travel equipment to laydown "/>
    <s v="57010138"/>
    <n v="6"/>
    <n v="146.88999999999999"/>
    <n v="881.33999999999992"/>
    <n v="114.54545454545453"/>
    <n v="995.88545454545442"/>
    <m/>
    <m/>
    <m/>
    <s v="mVolts"/>
  </r>
  <r>
    <n v="116660"/>
    <s v="Richard Hickey"/>
    <s v="Equipment Operator"/>
    <s v="00677 - Valard"/>
    <d v="2021-07-20T00:00:00"/>
    <x v="0"/>
    <s v="Travel equipment to laydown "/>
    <s v="57010138"/>
    <n v="6"/>
    <n v="111.7"/>
    <n v="670.2"/>
    <n v="114.54545454545453"/>
    <n v="784.74545454545455"/>
    <m/>
    <m/>
    <m/>
    <s v="mVolts"/>
  </r>
  <r>
    <n v="204132"/>
    <s v="Ian Day"/>
    <s v="Labourer"/>
    <s v="00677 - Valard"/>
    <d v="2021-07-20T00:00:00"/>
    <x v="0"/>
    <s v="Travel equipment to laydown "/>
    <s v="57010138"/>
    <n v="3"/>
    <n v="81.03"/>
    <n v="243.09"/>
    <n v="57.272727272727266"/>
    <n v="300.36272727272728"/>
    <m/>
    <m/>
    <m/>
    <s v="mVolts"/>
  </r>
  <r>
    <n v="204116"/>
    <s v="Stephen Bustard"/>
    <s v="Labourer"/>
    <s v="00677 - Valard"/>
    <d v="2021-07-20T00:00:00"/>
    <x v="0"/>
    <s v="Travel equipment to laydown "/>
    <s v="57010138"/>
    <n v="3"/>
    <n v="81.03"/>
    <n v="243.09"/>
    <n v="57.272727272727266"/>
    <n v="300.36272727272728"/>
    <m/>
    <m/>
    <m/>
    <s v="mVolts"/>
  </r>
  <r>
    <n v="185748"/>
    <s v="Steven Wray"/>
    <s v="Labourer"/>
    <s v="00677 - Valard"/>
    <d v="2021-07-20T00:00:00"/>
    <x v="0"/>
    <s v="Travel equipment to laydown "/>
    <s v="57010138"/>
    <n v="3"/>
    <n v="81.03"/>
    <n v="243.09"/>
    <n v="57.272727272727266"/>
    <n v="300.36272727272728"/>
    <m/>
    <m/>
    <m/>
    <s v="mVolts"/>
  </r>
  <r>
    <n v="177096"/>
    <s v="Evan-Reece Cheesequay-MacLaurin"/>
    <s v="Labourer"/>
    <s v="00677 - Valard"/>
    <d v="2021-07-20T00:00:00"/>
    <x v="0"/>
    <s v="Travel equipment to laydown "/>
    <s v="57010138"/>
    <n v="3"/>
    <n v="81.03"/>
    <n v="243.09"/>
    <n v="57.272727272727266"/>
    <n v="300.36272727272728"/>
    <m/>
    <m/>
    <m/>
    <s v="mVolts"/>
  </r>
  <r>
    <n v="117873"/>
    <s v="Kevin Genaille"/>
    <s v="Labourer"/>
    <s v="00677 - Valard"/>
    <d v="2021-07-20T00:00:00"/>
    <x v="0"/>
    <s v="Travel equipment to laydown "/>
    <s v="57010138"/>
    <n v="3"/>
    <n v="81.03"/>
    <n v="243.09"/>
    <n v="57.272727272727266"/>
    <n v="300.36272727272728"/>
    <m/>
    <m/>
    <m/>
    <s v="mVolts"/>
  </r>
  <r>
    <n v="205229"/>
    <s v="Ashton Kenney"/>
    <s v="Labourer"/>
    <s v="00677 - Valard"/>
    <d v="2021-07-20T00:00:00"/>
    <x v="0"/>
    <s v="Travel equipment to laydown "/>
    <s v="57010138"/>
    <n v="3"/>
    <n v="81.03"/>
    <n v="243.09"/>
    <n v="57.272727272727266"/>
    <n v="300.36272727272728"/>
    <m/>
    <m/>
    <m/>
    <s v="mVolts"/>
  </r>
  <r>
    <n v="176091"/>
    <s v="Scott Randa"/>
    <s v="Labourer"/>
    <s v="00677 - Valard"/>
    <d v="2021-07-20T00:00:00"/>
    <x v="0"/>
    <s v="Travel equipment to laydown "/>
    <s v="57010138"/>
    <n v="3"/>
    <n v="81.03"/>
    <n v="243.09"/>
    <n v="57.272727272727266"/>
    <n v="300.36272727272728"/>
    <m/>
    <m/>
    <m/>
    <s v="mVolts"/>
  </r>
  <r>
    <n v="117812"/>
    <s v="Benjamin Foote"/>
    <s v="Labourer"/>
    <s v="00677 - Valard"/>
    <d v="2021-07-20T00:00:00"/>
    <x v="0"/>
    <s v="Mobilize equipment"/>
    <s v="57010138"/>
    <n v="1"/>
    <n v="81.03"/>
    <n v="81.03"/>
    <n v="19.09090909090909"/>
    <n v="100.12090909090909"/>
    <m/>
    <m/>
    <m/>
    <s v="mVolts"/>
  </r>
  <r>
    <n v="176481"/>
    <s v="Dylan Berlingeri"/>
    <s v="Labourer"/>
    <s v="00677 - Valard"/>
    <d v="2021-07-20T00:00:00"/>
    <x v="0"/>
    <s v="Mobilize equipment"/>
    <s v="57010138"/>
    <n v="1"/>
    <n v="81.03"/>
    <n v="81.03"/>
    <n v="19.09090909090909"/>
    <n v="100.12090909090909"/>
    <m/>
    <m/>
    <m/>
    <s v="mVolts"/>
  </r>
  <r>
    <n v="185005"/>
    <s v="Michael Mischke"/>
    <s v="Labourer"/>
    <s v="00677 - Valard"/>
    <d v="2021-07-20T00:00:00"/>
    <x v="0"/>
    <s v="Mobilize equipment"/>
    <s v="57010138"/>
    <n v="1"/>
    <n v="81.03"/>
    <n v="81.03"/>
    <n v="19.09090909090909"/>
    <n v="100.12090909090909"/>
    <m/>
    <m/>
    <m/>
    <s v="mVolts"/>
  </r>
  <r>
    <n v="174879"/>
    <s v="Andre Sabourin"/>
    <s v="Labourer"/>
    <s v="00677 - Valard"/>
    <d v="2021-07-20T00:00:00"/>
    <x v="0"/>
    <s v="Mobilize equipment"/>
    <s v="57010138"/>
    <n v="1"/>
    <n v="81.03"/>
    <n v="81.03"/>
    <n v="19.09090909090909"/>
    <n v="100.12090909090909"/>
    <m/>
    <m/>
    <m/>
    <s v="mVolts"/>
  </r>
  <r>
    <n v="117570"/>
    <s v="Terence Clarke"/>
    <s v="Foreman"/>
    <s v="00677 - Valard"/>
    <d v="2021-07-20T00:00:00"/>
    <x v="0"/>
    <s v="Mob Gear/crews out "/>
    <s v="57010138"/>
    <n v="2"/>
    <n v="146.88999999999999"/>
    <n v="293.77999999999997"/>
    <n v="38.18181818181818"/>
    <n v="331.96181818181816"/>
    <m/>
    <m/>
    <m/>
    <s v="mVolts"/>
  </r>
  <r>
    <n v="118615"/>
    <s v="Gary O'Brien"/>
    <s v="Foreman"/>
    <s v="00677 - Valard"/>
    <d v="2021-07-20T00:00:00"/>
    <x v="0"/>
    <s v="Walk out drill from Str C099 to laydown due to fires"/>
    <s v="57010138"/>
    <n v="3"/>
    <n v="146.88999999999999"/>
    <n v="440.66999999999996"/>
    <n v="57.272727272727266"/>
    <n v="497.94272727272721"/>
    <m/>
    <m/>
    <m/>
    <s v="mVolts"/>
  </r>
  <r>
    <n v="205842"/>
    <s v="Shane Moores"/>
    <s v="Labourer"/>
    <s v="00677 - Valard"/>
    <d v="2021-07-20T00:00:00"/>
    <x v="0"/>
    <s v="Walk out drill from Str C099 to laydown due to fires"/>
    <s v="57010138"/>
    <n v="3"/>
    <n v="81.03"/>
    <n v="243.09"/>
    <n v="57.272727272727266"/>
    <n v="300.36272727272728"/>
    <m/>
    <m/>
    <m/>
    <s v="mVolts"/>
  </r>
  <r>
    <n v="118036"/>
    <s v="Keith Hickey"/>
    <s v="Equipment Operator"/>
    <s v="00677 - Valard"/>
    <d v="2021-07-20T00:00:00"/>
    <x v="0"/>
    <s v="Move equipment from sitr to road"/>
    <s v="57010138"/>
    <n v="3"/>
    <n v="111.7"/>
    <n v="335.1"/>
    <n v="57.272727272727266"/>
    <n v="392.37272727272727"/>
    <m/>
    <m/>
    <m/>
    <s v="mVolts"/>
  </r>
  <r>
    <n v="118239"/>
    <s v="Trevor Labour"/>
    <s v="Labourer"/>
    <s v="00677 - Valard"/>
    <d v="2021-07-20T00:00:00"/>
    <x v="0"/>
    <s v="Move equipment from sitr to road"/>
    <s v="57010138"/>
    <n v="3"/>
    <n v="81.03"/>
    <n v="243.09"/>
    <n v="57.272727272727266"/>
    <n v="300.36272727272728"/>
    <m/>
    <m/>
    <m/>
    <s v="mVolts"/>
  </r>
  <r>
    <n v="117815"/>
    <s v="Keith Foote"/>
    <s v="Labourer"/>
    <s v="00677 - Valard"/>
    <d v="2021-07-20T00:00:00"/>
    <x v="0"/>
    <s v="Move equipment from sitr to road"/>
    <s v="57010138"/>
    <n v="3"/>
    <n v="81.03"/>
    <n v="243.09"/>
    <n v="57.272727272727266"/>
    <n v="300.36272727272728"/>
    <m/>
    <m/>
    <m/>
    <s v="mVolts"/>
  </r>
  <r>
    <n v="116488"/>
    <s v="Perry Abbott"/>
    <s v="Labourer"/>
    <s v="00677 - Valard"/>
    <d v="2021-07-20T00:00:00"/>
    <x v="0"/>
    <s v="Move equipment from sitr to road"/>
    <s v="57010138"/>
    <n v="3"/>
    <n v="81.03"/>
    <n v="243.09"/>
    <n v="57.272727272727266"/>
    <n v="300.36272727272728"/>
    <m/>
    <m/>
    <m/>
    <s v="mVolts"/>
  </r>
  <r>
    <n v="118238"/>
    <s v="Lee Labour"/>
    <s v="Labourer"/>
    <s v="00677 - Valard"/>
    <d v="2021-07-20T00:00:00"/>
    <x v="0"/>
    <s v="Move equipment from sitr to road"/>
    <s v="57010138"/>
    <n v="3"/>
    <n v="81.03"/>
    <n v="243.09"/>
    <n v="57.272727272727266"/>
    <n v="300.36272727272728"/>
    <m/>
    <m/>
    <m/>
    <s v="mVolts"/>
  </r>
  <r>
    <n v="174876"/>
    <s v="Matt Michano"/>
    <s v="Labourer"/>
    <s v="00677 - Valard"/>
    <d v="2021-07-20T00:00:00"/>
    <x v="0"/>
    <s v="Move equipment from sitr to road"/>
    <s v="57010138"/>
    <n v="3"/>
    <n v="81.03"/>
    <n v="243.09"/>
    <n v="57.272727272727266"/>
    <n v="300.36272727272728"/>
    <m/>
    <m/>
    <m/>
    <s v="mVolts"/>
  </r>
  <r>
    <n v="196449"/>
    <s v="Denzil Bouchard"/>
    <s v="Labourer"/>
    <s v="00677 - Valard"/>
    <d v="2021-07-20T00:00:00"/>
    <x v="0"/>
    <s v="Move equipment from sitr to road"/>
    <s v="57010138"/>
    <n v="3"/>
    <n v="81.03"/>
    <n v="243.09"/>
    <n v="57.272727272727266"/>
    <n v="300.36272727272728"/>
    <m/>
    <m/>
    <m/>
    <s v="mVolts"/>
  </r>
  <r>
    <n v="205918"/>
    <s v="Norman Edwards"/>
    <s v="Labourer"/>
    <s v="00677 - Valard"/>
    <d v="2021-07-20T00:00:00"/>
    <x v="0"/>
    <s v="Move equipment from sitr to road"/>
    <s v="57010138"/>
    <n v="3"/>
    <n v="81.03"/>
    <n v="243.09"/>
    <n v="57.272727272727266"/>
    <n v="300.36272727272728"/>
    <m/>
    <m/>
    <m/>
    <s v="mVolts"/>
  </r>
  <r>
    <n v="117550"/>
    <s v="Barry Clarke"/>
    <s v="Foreman"/>
    <s v="00677 - Valard"/>
    <d v="2021-07-20T00:00:00"/>
    <x v="0"/>
    <s v="Move equipment from sitr to road"/>
    <s v="57010138"/>
    <n v="3"/>
    <n v="146.88999999999999"/>
    <n v="440.66999999999996"/>
    <n v="57.272727272727266"/>
    <n v="497.94272727272721"/>
    <m/>
    <m/>
    <m/>
    <s v="mVolts"/>
  </r>
  <r>
    <n v="175342"/>
    <s v="Patrick Bananish"/>
    <s v="Apprentice - 2nd Year"/>
    <s v="00677 - Valard"/>
    <d v="2021-07-20T00:00:00"/>
    <x v="0"/>
    <s v="Move equipment from sitr to road"/>
    <s v="57010138"/>
    <n v="3"/>
    <n v="81.03"/>
    <n v="243.09"/>
    <n v="57.272727272727266"/>
    <n v="300.36272727272728"/>
    <m/>
    <m/>
    <m/>
    <s v="mVolts"/>
  </r>
  <r>
    <n v="118960"/>
    <s v="Barry Skinner"/>
    <s v="Labourer"/>
    <s v="00677 - Valard"/>
    <d v="2021-07-21T00:00:00"/>
    <x v="0"/>
    <s v="Shut down due to extreme fire conditions. Cleaned truck. Got drills ready on Cooks rd and Antler rd for floats to move gear."/>
    <s v="57010138"/>
    <n v="11"/>
    <n v="81.03"/>
    <n v="891.33"/>
    <n v="210"/>
    <n v="1101.33"/>
    <m/>
    <m/>
    <m/>
    <s v="mVolts"/>
  </r>
  <r>
    <n v="117745"/>
    <s v="Bradley Eagle"/>
    <s v="Equipment Operator"/>
    <s v="00677 - Valard"/>
    <d v="2021-07-21T00:00:00"/>
    <x v="0"/>
    <s v="Shut down due to extreme fire conditions. Cleaned truck. Got drills ready on Cooks rd and Antler rd for floats to move gear."/>
    <s v="57010138"/>
    <n v="11"/>
    <n v="111.7"/>
    <n v="1228.7"/>
    <n v="210"/>
    <n v="1438.7"/>
    <m/>
    <m/>
    <m/>
    <s v="mVolts"/>
  </r>
  <r>
    <n v="119254"/>
    <s v="David Wood"/>
    <s v="Truck Driver / Picker Op."/>
    <s v="00677 - Valard"/>
    <d v="2021-07-21T00:00:00"/>
    <x v="0"/>
    <s v="Equipment Hauling from Restricted Area"/>
    <s v="57010138"/>
    <n v="11.5"/>
    <n v="127.04"/>
    <n v="1460.96"/>
    <n v="210"/>
    <n v="1670.96"/>
    <m/>
    <m/>
    <m/>
    <s v="mVolts"/>
  </r>
  <r>
    <n v="118054"/>
    <s v="Robert Hinsperger"/>
    <s v="Equipment Operator"/>
    <s v="00677 - Valard"/>
    <d v="2021-07-21T00:00:00"/>
    <x v="0"/>
    <s v="Equipment Hauling from Restricted Area"/>
    <s v="57010138"/>
    <n v="11"/>
    <n v="111.7"/>
    <n v="1228.7"/>
    <n v="210"/>
    <n v="1438.7"/>
    <m/>
    <m/>
    <m/>
    <s v="mVolts"/>
  </r>
  <r>
    <n v="205419"/>
    <s v="Carlos Brito"/>
    <s v="Labourer"/>
    <s v="00677 - Valard"/>
    <d v="2021-07-21T00:00:00"/>
    <x v="0"/>
    <s v="Meeting in the morning at Marathon. Clean grout,truck demoved equipment , move it to Marathon.  Organized crews"/>
    <s v="57010138"/>
    <n v="11"/>
    <n v="81.03"/>
    <n v="891.33"/>
    <n v="210"/>
    <n v="1101.33"/>
    <m/>
    <m/>
    <m/>
    <s v="mVolts"/>
  </r>
  <r>
    <n v="117403"/>
    <s v="Mario Brito"/>
    <s v="Foreman"/>
    <s v="00677 - Valard"/>
    <d v="2021-07-21T00:00:00"/>
    <x v="0"/>
    <s v="Meeting in the morning at Marathon. Clean grout,truck demoved equipment , move it to Marathon.  Organized crews"/>
    <s v="57010138"/>
    <n v="11"/>
    <n v="146.88999999999999"/>
    <n v="1615.79"/>
    <n v="210"/>
    <n v="1825.79"/>
    <m/>
    <m/>
    <m/>
    <s v="mVolts"/>
  </r>
  <r>
    <n v="190198"/>
    <s v="Erick Aguilar Calderon"/>
    <s v="Labourer"/>
    <s v="00677 - Valard"/>
    <d v="2021-07-21T00:00:00"/>
    <x v="0"/>
    <s v="Move equipment "/>
    <s v="57010138"/>
    <n v="11"/>
    <n v="81.03"/>
    <n v="891.33"/>
    <n v="210"/>
    <n v="1101.33"/>
    <m/>
    <m/>
    <m/>
    <s v="mVolts"/>
  </r>
  <r>
    <n v="117424"/>
    <s v="Michael Brushett"/>
    <s v="Equipment Operator"/>
    <s v="00677 - Valard"/>
    <d v="2021-07-21T00:00:00"/>
    <x v="0"/>
    <s v="Move equipment "/>
    <s v="57010138"/>
    <n v="11"/>
    <n v="111.7"/>
    <n v="1228.7"/>
    <n v="210"/>
    <n v="1438.7"/>
    <m/>
    <m/>
    <m/>
    <s v="mVolts"/>
  </r>
  <r>
    <n v="156144"/>
    <s v="Kenneth Cyrette"/>
    <s v="Labourer"/>
    <s v="00677 - Valard"/>
    <d v="2021-07-21T00:00:00"/>
    <x v="0"/>
    <s v="Travel fire caches to marathon "/>
    <s v="57010138"/>
    <n v="11"/>
    <n v="81.03"/>
    <n v="891.33"/>
    <n v="210"/>
    <n v="1101.33"/>
    <m/>
    <m/>
    <m/>
    <s v="mVolts"/>
  </r>
  <r>
    <n v="117567"/>
    <s v="Oliver Clarke"/>
    <s v="Labourer"/>
    <s v="00677 - Valard"/>
    <d v="2021-07-21T00:00:00"/>
    <x v="0"/>
    <s v="Travel fire caches to marathon "/>
    <s v="57010138"/>
    <n v="11"/>
    <n v="81.03"/>
    <n v="891.33"/>
    <n v="210"/>
    <n v="1101.33"/>
    <m/>
    <m/>
    <m/>
    <s v="mVolts"/>
  </r>
  <r>
    <n v="117372"/>
    <s v="Ronald Bolt"/>
    <s v="Labourer"/>
    <s v="00677 - Valard"/>
    <d v="2021-07-21T00:00:00"/>
    <x v="0"/>
    <s v="Travel fire caches to marathon "/>
    <s v="57010138"/>
    <n v="11"/>
    <n v="81.03"/>
    <n v="891.33"/>
    <n v="210"/>
    <n v="1101.33"/>
    <m/>
    <m/>
    <m/>
    <s v="mVolts"/>
  </r>
  <r>
    <n v="117776"/>
    <s v="Gregory Evans"/>
    <s v="Labourer"/>
    <s v="00677 - Valard"/>
    <d v="2021-07-21T00:00:00"/>
    <x v="0"/>
    <s v="Travel fire caches to marathon "/>
    <s v="57010138"/>
    <n v="11"/>
    <n v="81.03"/>
    <n v="891.33"/>
    <n v="210"/>
    <n v="1101.33"/>
    <m/>
    <m/>
    <m/>
    <s v="mVolts"/>
  </r>
  <r>
    <n v="176090"/>
    <s v="David Maxwell"/>
    <s v="Labourer"/>
    <s v="00677 - Valard"/>
    <d v="2021-07-21T00:00:00"/>
    <x v="0"/>
    <s v="Travel fire caches to marathon "/>
    <s v="57010138"/>
    <n v="11"/>
    <n v="81.03"/>
    <n v="891.33"/>
    <n v="210"/>
    <n v="1101.33"/>
    <m/>
    <m/>
    <m/>
    <s v="mVolts"/>
  </r>
  <r>
    <n v="156263"/>
    <s v="James Young"/>
    <s v="Labourer"/>
    <s v="00677 - Valard"/>
    <d v="2021-07-21T00:00:00"/>
    <x v="0"/>
    <s v="Travel fire caches to marathon "/>
    <s v="57010138"/>
    <n v="11"/>
    <n v="81.03"/>
    <n v="891.33"/>
    <n v="210"/>
    <n v="1101.33"/>
    <m/>
    <m/>
    <m/>
    <s v="mVolts"/>
  </r>
  <r>
    <n v="116573"/>
    <s v="Jeffory Dominaux"/>
    <s v="Labourer"/>
    <s v="00677 - Valard"/>
    <d v="2021-07-21T00:00:00"/>
    <x v="0"/>
    <s v="Travel fire caches to marathon "/>
    <s v="57010138"/>
    <n v="11"/>
    <n v="81.03"/>
    <n v="891.33"/>
    <n v="210"/>
    <n v="1101.33"/>
    <m/>
    <m/>
    <m/>
    <s v="mVolts"/>
  </r>
  <r>
    <n v="118183"/>
    <s v="Edward Kearley"/>
    <s v="Equipment Operator"/>
    <s v="00677 - Valard"/>
    <d v="2021-07-21T00:00:00"/>
    <x v="0"/>
    <s v="Travel fire caches to marathon "/>
    <s v="57010138"/>
    <n v="11"/>
    <n v="111.7"/>
    <n v="1228.7"/>
    <n v="210"/>
    <n v="1438.7"/>
    <m/>
    <m/>
    <m/>
    <s v="mVolts"/>
  </r>
  <r>
    <n v="117459"/>
    <s v="Mark Byrd"/>
    <s v="Labourer"/>
    <s v="00677 - Valard"/>
    <d v="2021-07-21T00:00:00"/>
    <x v="0"/>
    <s v="Travel fire caches to marathon "/>
    <s v="57010138"/>
    <n v="11"/>
    <n v="81.03"/>
    <n v="891.33"/>
    <n v="210"/>
    <n v="1101.33"/>
    <m/>
    <m/>
    <m/>
    <s v="mVolts"/>
  </r>
  <r>
    <n v="117569"/>
    <s v="Samuel Clarke"/>
    <s v="Foreman"/>
    <s v="00677 - Valard"/>
    <d v="2021-07-21T00:00:00"/>
    <x v="0"/>
    <s v="Travel fire caches to marathon "/>
    <s v="57010138"/>
    <n v="11"/>
    <n v="146.88999999999999"/>
    <n v="1615.79"/>
    <n v="210"/>
    <n v="1825.79"/>
    <m/>
    <m/>
    <m/>
    <s v="mVolts"/>
  </r>
  <r>
    <n v="176091"/>
    <s v="Scott Randa"/>
    <s v="Labourer"/>
    <s v="00677 - Valard"/>
    <d v="2021-07-21T00:00:00"/>
    <x v="0"/>
    <s v="N/a"/>
    <s v="57010138"/>
    <n v="11"/>
    <n v="81.03"/>
    <n v="891.33"/>
    <n v="210"/>
    <n v="1101.33"/>
    <m/>
    <m/>
    <m/>
    <s v="mVolts"/>
  </r>
  <r>
    <n v="205229"/>
    <s v="Ashton Kenney"/>
    <s v="Labourer"/>
    <s v="00677 - Valard"/>
    <d v="2021-07-21T00:00:00"/>
    <x v="0"/>
    <s v="N/a"/>
    <s v="57010138"/>
    <n v="11"/>
    <n v="81.03"/>
    <n v="891.33"/>
    <n v="210"/>
    <n v="1101.33"/>
    <m/>
    <m/>
    <m/>
    <s v="mVolts"/>
  </r>
  <r>
    <n v="117873"/>
    <s v="Kevin Genaille"/>
    <s v="Labourer"/>
    <s v="00677 - Valard"/>
    <d v="2021-07-21T00:00:00"/>
    <x v="0"/>
    <s v="N/a"/>
    <s v="57010138"/>
    <n v="11"/>
    <n v="81.03"/>
    <n v="891.33"/>
    <n v="210"/>
    <n v="1101.33"/>
    <m/>
    <m/>
    <m/>
    <s v="mVolts"/>
  </r>
  <r>
    <n v="177096"/>
    <s v="Evan-Reece Cheesequay-MacLaurin"/>
    <s v="Labourer"/>
    <s v="00677 - Valard"/>
    <d v="2021-07-21T00:00:00"/>
    <x v="0"/>
    <s v="N/a"/>
    <s v="57010138"/>
    <n v="11"/>
    <n v="81.03"/>
    <n v="891.33"/>
    <n v="210"/>
    <n v="1101.33"/>
    <m/>
    <m/>
    <m/>
    <s v="mVolts"/>
  </r>
  <r>
    <n v="185748"/>
    <s v="Steven Wray"/>
    <s v="Labourer"/>
    <s v="00677 - Valard"/>
    <d v="2021-07-21T00:00:00"/>
    <x v="0"/>
    <s v="N/a"/>
    <s v="57010138"/>
    <n v="11"/>
    <n v="81.03"/>
    <n v="891.33"/>
    <n v="210"/>
    <n v="1101.33"/>
    <m/>
    <m/>
    <m/>
    <s v="mVolts"/>
  </r>
  <r>
    <n v="204116"/>
    <s v="Stephen Bustard"/>
    <s v="Labourer"/>
    <s v="00677 - Valard"/>
    <d v="2021-07-21T00:00:00"/>
    <x v="0"/>
    <s v="N/a"/>
    <s v="57010138"/>
    <n v="11"/>
    <n v="81.03"/>
    <n v="891.33"/>
    <n v="210"/>
    <n v="1101.33"/>
    <m/>
    <m/>
    <m/>
    <s v="mVolts"/>
  </r>
  <r>
    <n v="204132"/>
    <s v="Ian Day"/>
    <s v="Labourer"/>
    <s v="00677 - Valard"/>
    <d v="2021-07-21T00:00:00"/>
    <x v="0"/>
    <s v="N/a"/>
    <s v="57010138"/>
    <n v="11"/>
    <n v="81.03"/>
    <n v="891.33"/>
    <n v="210"/>
    <n v="1101.33"/>
    <m/>
    <m/>
    <m/>
    <s v="mVolts"/>
  </r>
  <r>
    <n v="116660"/>
    <s v="Richard Hickey"/>
    <s v="Equipment Operator"/>
    <s v="00677 - Valard"/>
    <d v="2021-07-21T00:00:00"/>
    <x v="0"/>
    <s v="N/a"/>
    <s v="57010138"/>
    <n v="12"/>
    <n v="111.7"/>
    <n v="1340.4"/>
    <n v="210"/>
    <n v="1550.4"/>
    <m/>
    <m/>
    <m/>
    <s v="mVolts"/>
  </r>
  <r>
    <n v="185469"/>
    <s v="Deacon Hynes"/>
    <s v="Labourer"/>
    <s v="00677 - Valard"/>
    <d v="2021-07-21T00:00:00"/>
    <x v="0"/>
    <s v="N/a"/>
    <s v="57010138"/>
    <n v="12"/>
    <n v="81.03"/>
    <n v="972.36"/>
    <n v="210"/>
    <n v="1182.3600000000001"/>
    <m/>
    <m/>
    <m/>
    <s v="mVolts"/>
  </r>
  <r>
    <n v="205779"/>
    <s v="Craig Marshall"/>
    <s v="Labourer"/>
    <s v="00677 - Valard"/>
    <d v="2021-07-21T00:00:00"/>
    <x v="0"/>
    <s v="N/a"/>
    <s v="57010138"/>
    <n v="12"/>
    <n v="81.03"/>
    <n v="972.36"/>
    <n v="210"/>
    <n v="1182.3600000000001"/>
    <m/>
    <m/>
    <m/>
    <s v="mVolts"/>
  </r>
  <r>
    <n v="119196"/>
    <s v="Joseph Wells Jr"/>
    <s v="Foreman"/>
    <s v="00677 - Valard"/>
    <d v="2021-07-21T00:00:00"/>
    <x v="0"/>
    <s v="N/a"/>
    <s v="57010138"/>
    <n v="12"/>
    <n v="146.88999999999999"/>
    <n v="1762.6799999999998"/>
    <n v="210"/>
    <n v="1972.6799999999998"/>
    <m/>
    <m/>
    <m/>
    <s v="mVolts"/>
  </r>
  <r>
    <n v="117455"/>
    <s v="Charles Byrd"/>
    <s v="Equipment Operator"/>
    <s v="00677 - Valard"/>
    <d v="2021-07-21T00:00:00"/>
    <x v="0"/>
    <s v="Mobilze from nipigon to wawa"/>
    <s v="57010138"/>
    <n v="4"/>
    <n v="111.7"/>
    <n v="446.8"/>
    <n v="76.36363636363636"/>
    <n v="523.16363636363633"/>
    <m/>
    <m/>
    <m/>
    <s v="mVolts"/>
  </r>
  <r>
    <n v="117813"/>
    <s v="Craig Foote"/>
    <s v="Labourer"/>
    <s v="00677 - Valard"/>
    <d v="2021-07-21T00:00:00"/>
    <x v="0"/>
    <s v="Mobilze from nipigon to wawa"/>
    <s v="57010138"/>
    <n v="4"/>
    <n v="81.03"/>
    <n v="324.12"/>
    <n v="76.36363636363636"/>
    <n v="400.48363636363638"/>
    <m/>
    <m/>
    <m/>
    <s v="mVolts"/>
  </r>
  <r>
    <n v="116524"/>
    <s v="Edward Bolt"/>
    <s v="Labourer"/>
    <s v="00677 - Valard"/>
    <d v="2021-07-21T00:00:00"/>
    <x v="0"/>
    <s v="Mobilze from nipigon to wawa"/>
    <s v="57010138"/>
    <n v="4"/>
    <n v="81.03"/>
    <n v="324.12"/>
    <n v="76.36363636363636"/>
    <n v="400.48363636363638"/>
    <m/>
    <m/>
    <m/>
    <s v="mVolts"/>
  </r>
  <r>
    <n v="117967"/>
    <s v="Leeland Halleran"/>
    <s v="Foreman"/>
    <s v="00677 - Valard"/>
    <d v="2021-07-21T00:00:00"/>
    <x v="0"/>
    <s v="Mobilze from nipigon to wawa"/>
    <s v="57010138"/>
    <n v="4"/>
    <n v="146.88999999999999"/>
    <n v="587.55999999999995"/>
    <n v="76.36363636363636"/>
    <n v="663.92363636363632"/>
    <m/>
    <m/>
    <m/>
    <s v="mVolts"/>
  </r>
  <r>
    <n v="117812"/>
    <s v="Benjamin Foote"/>
    <s v="Labourer"/>
    <s v="00677 - Valard"/>
    <d v="2021-07-21T00:00:00"/>
    <x v="0"/>
    <s v="Mobilze from nipigon to wawa"/>
    <s v="57010138"/>
    <n v="4"/>
    <n v="81.03"/>
    <n v="324.12"/>
    <n v="76.36363636363636"/>
    <n v="400.48363636363638"/>
    <m/>
    <m/>
    <m/>
    <s v="mVolts"/>
  </r>
  <r>
    <n v="176481"/>
    <s v="Dylan Berlingeri"/>
    <s v="Labourer"/>
    <s v="00677 - Valard"/>
    <d v="2021-07-21T00:00:00"/>
    <x v="0"/>
    <s v="Mobilze from nipigon to wawa"/>
    <s v="57010138"/>
    <n v="4"/>
    <n v="81.03"/>
    <n v="324.12"/>
    <n v="76.36363636363636"/>
    <n v="400.48363636363638"/>
    <m/>
    <m/>
    <m/>
    <s v="mVolts"/>
  </r>
  <r>
    <n v="175345"/>
    <s v="Gabriel Oskaboose-Eccleston"/>
    <s v="Labourer"/>
    <s v="00677 - Valard"/>
    <d v="2021-07-21T00:00:00"/>
    <x v="0"/>
    <s v="Mobilze from nipigon to wawa"/>
    <s v="57010138"/>
    <n v="4"/>
    <n v="81.03"/>
    <n v="324.12"/>
    <n v="76.36363636363636"/>
    <n v="400.48363636363638"/>
    <m/>
    <m/>
    <m/>
    <s v="mVolts"/>
  </r>
  <r>
    <n v="176490"/>
    <s v="Ward Bolt"/>
    <s v="Labourer"/>
    <s v="00677 - Valard"/>
    <d v="2021-07-21T00:00:00"/>
    <x v="0"/>
    <s v="Mobilze from nipigon to wawa"/>
    <s v="57010138"/>
    <n v="4"/>
    <n v="81.03"/>
    <n v="324.12"/>
    <n v="76.36363636363636"/>
    <n v="400.48363636363638"/>
    <m/>
    <m/>
    <m/>
    <s v="mVolts"/>
  </r>
  <r>
    <n v="185005"/>
    <s v="Michael Mischke"/>
    <s v="Labourer"/>
    <s v="00677 - Valard"/>
    <d v="2021-07-21T00:00:00"/>
    <x v="0"/>
    <s v="Mobilze from nipigon to wawa"/>
    <s v="57010138"/>
    <n v="4"/>
    <n v="81.03"/>
    <n v="324.12"/>
    <n v="76.36363636363636"/>
    <n v="400.48363636363638"/>
    <m/>
    <m/>
    <m/>
    <s v="mVolts"/>
  </r>
  <r>
    <n v="153100"/>
    <s v="Axel Beaulieu"/>
    <s v="Labourer"/>
    <s v="00677 - Valard"/>
    <d v="2021-07-21T00:00:00"/>
    <x v="0"/>
    <s v="Mobilze from nipigon to wawa"/>
    <s v="57010138"/>
    <n v="4"/>
    <n v="81.03"/>
    <n v="324.12"/>
    <n v="76.36363636363636"/>
    <n v="400.48363636363638"/>
    <m/>
    <m/>
    <m/>
    <s v="mVolts"/>
  </r>
  <r>
    <n v="174879"/>
    <s v="Andre Sabourin"/>
    <s v="Labourer"/>
    <s v="00677 - Valard"/>
    <d v="2021-07-21T00:00:00"/>
    <x v="0"/>
    <s v="Mobilze from nipigon to wawa"/>
    <s v="57010138"/>
    <n v="4"/>
    <n v="81.03"/>
    <n v="324.12"/>
    <n v="76.36363636363636"/>
    <n v="400.48363636363638"/>
    <m/>
    <m/>
    <m/>
    <s v="mVolts"/>
  </r>
  <r>
    <n v="118087"/>
    <s v="Thomas Howes"/>
    <s v="Supervisor"/>
    <s v="00677 - Valard"/>
    <d v="2021-07-21T00:00:00"/>
    <x v="0"/>
    <s v="Moving equipment from Thunder Bay to white lake laydown."/>
    <s v="57010138"/>
    <n v="12"/>
    <n v="150.59"/>
    <n v="1807.08"/>
    <n v="210"/>
    <n v="2017.08"/>
    <m/>
    <m/>
    <m/>
    <s v="mVolts"/>
  </r>
  <r>
    <n v="117513"/>
    <s v="Dwayne Chambers"/>
    <s v="Truck Driver / Picker Op."/>
    <s v="00677 - Valard"/>
    <d v="2021-07-21T00:00:00"/>
    <x v="0"/>
    <s v="Floated equipment between white lake east and macgregor rd"/>
    <s v="57010138"/>
    <n v="13"/>
    <n v="127.04"/>
    <n v="1651.52"/>
    <n v="210"/>
    <n v="1861.52"/>
    <m/>
    <m/>
    <m/>
    <s v="mVolts"/>
  </r>
  <r>
    <n v="117248"/>
    <s v="Wayne Ashley"/>
    <s v="Equipment Operator"/>
    <s v="00677 - Valard"/>
    <d v="2021-07-21T00:00:00"/>
    <x v="0"/>
    <s v="Floated equipment between white lake east and macgregor rd"/>
    <s v="57010138"/>
    <n v="13"/>
    <n v="111.7"/>
    <n v="1452.1000000000001"/>
    <n v="210"/>
    <n v="1662.1000000000001"/>
    <m/>
    <m/>
    <m/>
    <s v="mVolts"/>
  </r>
  <r>
    <n v="205991"/>
    <s v="Stephen Crawley"/>
    <s v="Apprentice - 1st Year"/>
    <s v="00677 - Valard"/>
    <d v="2021-07-21T00:00:00"/>
    <x v="0"/>
    <s v="Floated equipment between white lake east and macgregor rd"/>
    <s v="57010138"/>
    <n v="12"/>
    <n v="70.81"/>
    <n v="849.72"/>
    <n v="210"/>
    <n v="1059.72"/>
    <m/>
    <m/>
    <m/>
    <s v="mVolts"/>
  </r>
  <r>
    <n v="118962"/>
    <s v="Caleb Sladen"/>
    <s v="Foreman"/>
    <s v="00677 - Valard"/>
    <d v="2021-07-21T00:00:00"/>
    <x v="0"/>
    <s v="Floated equipment between white lake east and macgregor rd"/>
    <s v="57010138"/>
    <n v="12"/>
    <n v="146.88999999999999"/>
    <n v="1762.6799999999998"/>
    <n v="210"/>
    <n v="1972.6799999999998"/>
    <m/>
    <m/>
    <m/>
    <s v="mVolts"/>
  </r>
  <r>
    <n v="195654"/>
    <s v="Devin Budney"/>
    <s v="Labourer"/>
    <s v="00677 - Valard"/>
    <d v="2021-07-21T00:00:00"/>
    <x v="0"/>
    <s v="Floated equipment between white lake east and macgregor rd"/>
    <s v="57010138"/>
    <n v="12"/>
    <n v="81.03"/>
    <n v="972.36"/>
    <n v="210"/>
    <n v="1182.3600000000001"/>
    <m/>
    <m/>
    <m/>
    <s v="mVolts"/>
  </r>
  <r>
    <n v="186559"/>
    <s v="Derek Lavallee"/>
    <s v="Labourer"/>
    <s v="00677 - Valard"/>
    <d v="2021-07-21T00:00:00"/>
    <x v="0"/>
    <s v="Floated equipment between white lake east and macgregor rd"/>
    <s v="57010138"/>
    <n v="12"/>
    <n v="81.03"/>
    <n v="972.36"/>
    <n v="210"/>
    <n v="1182.3600000000001"/>
    <m/>
    <m/>
    <m/>
    <s v="mVolts"/>
  </r>
  <r>
    <n v="118106"/>
    <s v="Derek Hynes"/>
    <s v="Foreman"/>
    <s v="00677 - Valard"/>
    <d v="2021-07-21T00:00:00"/>
    <x v="0"/>
    <s v="Floated equipment between white lake east and macgregor rd"/>
    <s v="57010138"/>
    <n v="12"/>
    <n v="146.88999999999999"/>
    <n v="1762.6799999999998"/>
    <n v="210"/>
    <n v="1972.6799999999998"/>
    <m/>
    <m/>
    <m/>
    <s v="mVolts"/>
  </r>
  <r>
    <n v="118557"/>
    <s v="Chad Mouland"/>
    <s v="Equipment Operator"/>
    <s v="00677 - Valard"/>
    <d v="2021-07-21T00:00:00"/>
    <x v="0"/>
    <s v="Floated equipment between white lake east and macgregor rd"/>
    <s v="57010138"/>
    <n v="12"/>
    <n v="111.7"/>
    <n v="1340.4"/>
    <n v="210"/>
    <n v="1550.4"/>
    <m/>
    <m/>
    <m/>
    <s v="mVolts"/>
  </r>
  <r>
    <n v="117296"/>
    <s v="Andrew Beauchemin"/>
    <s v="Equipment Operator"/>
    <s v="00677 - Valard"/>
    <d v="2021-07-21T00:00:00"/>
    <x v="0"/>
    <s v="Floated equipment between white lake east and macgregor rd"/>
    <s v="57010138"/>
    <n v="12"/>
    <n v="111.7"/>
    <n v="1340.4"/>
    <n v="210"/>
    <n v="1550.4"/>
    <m/>
    <m/>
    <m/>
    <s v="mVolts"/>
  </r>
  <r>
    <n v="118248"/>
    <s v="Marc Lalonde"/>
    <s v="Equipment Operator"/>
    <s v="00677 - Valard"/>
    <d v="2021-07-21T00:00:00"/>
    <x v="0"/>
    <s v="Floated equipment between white lake east and macgregor rd"/>
    <s v="57010138"/>
    <n v="12"/>
    <n v="111.7"/>
    <n v="1340.4"/>
    <n v="210"/>
    <n v="1550.4"/>
    <m/>
    <m/>
    <m/>
    <s v="mVolts"/>
  </r>
  <r>
    <n v="117563"/>
    <s v="Jordan Clarke"/>
    <s v="Labourer"/>
    <s v="00677 - Valard"/>
    <d v="2021-07-21T00:00:00"/>
    <x v="0"/>
    <s v="Floated equipment between white lake east and macgregor rd"/>
    <s v="57010138"/>
    <n v="12"/>
    <n v="81.03"/>
    <n v="972.36"/>
    <n v="210"/>
    <n v="1182.3600000000001"/>
    <m/>
    <m/>
    <m/>
    <s v="mVolts"/>
  </r>
  <r>
    <n v="118038"/>
    <s v="Nicholas Hickey"/>
    <s v="Labourer"/>
    <s v="00677 - Valard"/>
    <d v="2021-07-21T00:00:00"/>
    <x v="0"/>
    <s v="Floated equipment between white lake east and macgregor rd"/>
    <s v="57010138"/>
    <n v="12"/>
    <n v="81.03"/>
    <n v="972.36"/>
    <n v="210"/>
    <n v="1182.3600000000001"/>
    <m/>
    <m/>
    <m/>
    <s v="mVolts"/>
  </r>
  <r>
    <n v="204485"/>
    <s v="Jeffrey Stuckless"/>
    <s v="Lineman / Electrician"/>
    <s v="00677 - Valard"/>
    <d v="2021-07-21T00:00:00"/>
    <x v="0"/>
    <s v="Floated equipment between white lake east and macgregor rd"/>
    <s v="57010138"/>
    <n v="12"/>
    <n v="132.15"/>
    <n v="1585.8000000000002"/>
    <n v="210"/>
    <n v="1795.8000000000002"/>
    <m/>
    <m/>
    <m/>
    <s v="mVolts"/>
  </r>
  <r>
    <n v="117346"/>
    <s v="Robert Bjerkelund"/>
    <s v="Foreman"/>
    <s v="00677 - Valard"/>
    <d v="2021-07-21T00:00:00"/>
    <x v="0"/>
    <s v="Floated equipment between white lake east and macgregor rd"/>
    <s v="57010138"/>
    <n v="12"/>
    <n v="146.88999999999999"/>
    <n v="1762.6799999999998"/>
    <n v="210"/>
    <n v="1972.6799999999998"/>
    <m/>
    <m/>
    <m/>
    <s v="mVolts"/>
  </r>
  <r>
    <n v="117855"/>
    <s v="Gregory Gagnon"/>
    <s v="Lineman / Electrician"/>
    <s v="00677 - Valard"/>
    <d v="2021-07-21T00:00:00"/>
    <x v="0"/>
    <s v="Floated equipment between white lake east and macgregor rd"/>
    <s v="57010138"/>
    <n v="12"/>
    <n v="132.15"/>
    <n v="1585.8000000000002"/>
    <n v="210"/>
    <n v="1795.8000000000002"/>
    <m/>
    <m/>
    <m/>
    <s v="mVolts"/>
  </r>
  <r>
    <n v="176397"/>
    <s v="Trevor Malcolm"/>
    <s v="Lineman / Electrician"/>
    <s v="00677 - Valard"/>
    <d v="2021-07-21T00:00:00"/>
    <x v="0"/>
    <s v="Floated equipment between white lake east and macgregor rd"/>
    <s v="57010138"/>
    <n v="12"/>
    <n v="132.15"/>
    <n v="1585.8000000000002"/>
    <n v="210"/>
    <n v="1795.8000000000002"/>
    <m/>
    <m/>
    <m/>
    <s v="mVolts"/>
  </r>
  <r>
    <n v="205842"/>
    <s v="Shane Moores"/>
    <s v="Labourer"/>
    <s v="00677 - Valard"/>
    <d v="2021-07-21T00:00:00"/>
    <x v="0"/>
    <s v="Getting equipment ready for float"/>
    <s v="57010138"/>
    <n v="11"/>
    <n v="81.03"/>
    <n v="891.33"/>
    <n v="210"/>
    <n v="1101.33"/>
    <m/>
    <m/>
    <m/>
    <s v="mVolts"/>
  </r>
  <r>
    <n v="118615"/>
    <s v="Gary O'Brien"/>
    <s v="Foreman"/>
    <s v="00677 - Valard"/>
    <d v="2021-07-21T00:00:00"/>
    <x v="0"/>
    <s v="Getting equipment ready for float"/>
    <s v="57010138"/>
    <n v="11"/>
    <n v="146.88999999999999"/>
    <n v="1615.79"/>
    <n v="210"/>
    <n v="1825.79"/>
    <m/>
    <m/>
    <m/>
    <s v="mVolts"/>
  </r>
  <r>
    <n v="117438"/>
    <s v="Bobby Burt"/>
    <s v="Truck Driver / Picker Op."/>
    <s v="00677 - Valard"/>
    <d v="2021-07-22T00:00:00"/>
    <x v="0"/>
    <s v="Equipment Hauling from Restricted Area"/>
    <s v="57010138"/>
    <n v="6"/>
    <n v="127.04"/>
    <n v="762.24"/>
    <n v="114.54545454545453"/>
    <n v="876.78545454545451"/>
    <m/>
    <m/>
    <m/>
    <s v="mVolts"/>
  </r>
  <r>
    <n v="205842"/>
    <s v="Shane Moores"/>
    <s v="Labourer"/>
    <s v="00677 - Valard"/>
    <d v="2021-07-22T00:00:00"/>
    <x v="0"/>
    <s v="Mobe to Wawa from Schrieber"/>
    <s v="57010138"/>
    <n v="4"/>
    <n v="81.03"/>
    <n v="324.12"/>
    <n v="76.36363636363636"/>
    <n v="400.48363636363638"/>
    <m/>
    <m/>
    <m/>
    <s v="mVolts"/>
  </r>
  <r>
    <n v="118615"/>
    <s v="Gary O'Brien"/>
    <s v="Foreman"/>
    <s v="00677 - Valard"/>
    <d v="2021-07-22T00:00:00"/>
    <x v="0"/>
    <s v="Mobe to Wawa from Schrieber"/>
    <s v="57010138"/>
    <n v="4"/>
    <n v="146.88999999999999"/>
    <n v="587.55999999999995"/>
    <n v="76.36363636363636"/>
    <n v="663.92363636363632"/>
    <m/>
    <m/>
    <m/>
    <s v="mVolts"/>
  </r>
  <r>
    <n v="117403"/>
    <s v="Mario Brito"/>
    <s v="Foreman"/>
    <s v="00677 - Valard"/>
    <d v="2021-07-22T00:00:00"/>
    <x v="0"/>
    <s v="Organized moving equipment to wawa due to forest fires."/>
    <s v="57010138"/>
    <n v="5"/>
    <n v="146.88999999999999"/>
    <n v="734.44999999999993"/>
    <n v="95.454545454545453"/>
    <n v="829.90454545454543"/>
    <m/>
    <m/>
    <m/>
    <s v="mVolts"/>
  </r>
  <r>
    <n v="205419"/>
    <s v="Carlos Brito"/>
    <s v="Labourer"/>
    <s v="00677 - Valard"/>
    <d v="2021-07-22T00:00:00"/>
    <x v="0"/>
    <s v="Organized moving equipment to wawa due to forest fires."/>
    <s v="57010138"/>
    <n v="5"/>
    <n v="81.03"/>
    <n v="405.15"/>
    <n v="95.454545454545453"/>
    <n v="500.60454545454542"/>
    <m/>
    <m/>
    <m/>
    <s v="mVolts"/>
  </r>
  <r>
    <n v="118087"/>
    <s v="Thomas Howes"/>
    <s v="Supervisor"/>
    <s v="00677 - Valard"/>
    <d v="2021-07-22T00:00:00"/>
    <x v="0"/>
    <s v="Moving cranes around and hauling equipment."/>
    <s v="57010138"/>
    <n v="12"/>
    <n v="150.59"/>
    <n v="1807.08"/>
    <n v="210"/>
    <n v="2017.08"/>
    <m/>
    <m/>
    <m/>
    <s v="mVolts"/>
  </r>
  <r>
    <n v="117513"/>
    <s v="Dwayne Chambers"/>
    <s v="Truck Driver / Picker Op."/>
    <s v="00677 - Valard"/>
    <d v="2021-07-22T00:00:00"/>
    <x v="0"/>
    <s v="Piloted cranes ad mob'd equipment between white lake east and macgregor rd"/>
    <s v="57010138"/>
    <n v="13.5"/>
    <n v="127.04"/>
    <n v="1715.0400000000002"/>
    <n v="210"/>
    <n v="1925.0400000000002"/>
    <m/>
    <m/>
    <m/>
    <s v="mVolts"/>
  </r>
  <r>
    <n v="117248"/>
    <s v="Wayne Ashley"/>
    <s v="Equipment Operator"/>
    <s v="00677 - Valard"/>
    <d v="2021-07-22T00:00:00"/>
    <x v="0"/>
    <s v="Piloted cranes ad mob'd equipment between white lake east and macgregor rd"/>
    <s v="57010138"/>
    <n v="13.5"/>
    <n v="111.7"/>
    <n v="1507.95"/>
    <n v="210"/>
    <n v="1717.95"/>
    <m/>
    <m/>
    <m/>
    <s v="mVolts"/>
  </r>
  <r>
    <n v="205991"/>
    <s v="Stephen Crawley"/>
    <s v="Apprentice - 1st Year"/>
    <s v="00677 - Valard"/>
    <d v="2021-07-22T00:00:00"/>
    <x v="0"/>
    <s v="Piloted cranes ad mob'd equipment between white lake east and macgregor rd"/>
    <s v="57010138"/>
    <n v="12"/>
    <n v="70.81"/>
    <n v="849.72"/>
    <n v="210"/>
    <n v="1059.72"/>
    <m/>
    <m/>
    <m/>
    <s v="mVolts"/>
  </r>
  <r>
    <n v="118962"/>
    <s v="Caleb Sladen"/>
    <s v="Foreman"/>
    <s v="00677 - Valard"/>
    <d v="2021-07-22T00:00:00"/>
    <x v="0"/>
    <s v="Piloted cranes ad mob'd equipment between white lake east and macgregor rd"/>
    <s v="57010138"/>
    <n v="12"/>
    <n v="146.88999999999999"/>
    <n v="1762.6799999999998"/>
    <n v="210"/>
    <n v="1972.6799999999998"/>
    <m/>
    <m/>
    <m/>
    <s v="mVolts"/>
  </r>
  <r>
    <n v="195654"/>
    <s v="Devin Budney"/>
    <s v="Labourer"/>
    <s v="00677 - Valard"/>
    <d v="2021-07-22T00:00:00"/>
    <x v="0"/>
    <s v="Piloted cranes ad mob'd equipment between white lake east and macgregor rd"/>
    <s v="57010138"/>
    <n v="12"/>
    <n v="81.03"/>
    <n v="972.36"/>
    <n v="210"/>
    <n v="1182.3600000000001"/>
    <m/>
    <m/>
    <m/>
    <s v="mVolts"/>
  </r>
  <r>
    <n v="186559"/>
    <s v="Derek Lavallee"/>
    <s v="Labourer"/>
    <s v="00677 - Valard"/>
    <d v="2021-07-22T00:00:00"/>
    <x v="0"/>
    <s v="Piloted cranes ad mob'd equipment between white lake east and macgregor rd"/>
    <s v="57010138"/>
    <n v="12"/>
    <n v="81.03"/>
    <n v="972.36"/>
    <n v="210"/>
    <n v="1182.3600000000001"/>
    <m/>
    <m/>
    <m/>
    <s v="mVolts"/>
  </r>
  <r>
    <n v="118106"/>
    <s v="Derek Hynes"/>
    <s v="Foreman"/>
    <s v="00677 - Valard"/>
    <d v="2021-07-22T00:00:00"/>
    <x v="0"/>
    <s v="Piloted cranes ad mob'd equipment between white lake east and macgregor rd"/>
    <s v="57010138"/>
    <n v="12"/>
    <n v="146.88999999999999"/>
    <n v="1762.6799999999998"/>
    <n v="210"/>
    <n v="1972.6799999999998"/>
    <m/>
    <m/>
    <m/>
    <s v="mVolts"/>
  </r>
  <r>
    <n v="118557"/>
    <s v="Chad Mouland"/>
    <s v="Equipment Operator"/>
    <s v="00677 - Valard"/>
    <d v="2021-07-22T00:00:00"/>
    <x v="0"/>
    <s v="Piloted cranes ad mob'd equipment between white lake east and macgregor rd"/>
    <s v="57010138"/>
    <n v="12"/>
    <n v="111.7"/>
    <n v="1340.4"/>
    <n v="210"/>
    <n v="1550.4"/>
    <m/>
    <m/>
    <m/>
    <s v="mVolts"/>
  </r>
  <r>
    <n v="117296"/>
    <s v="Andrew Beauchemin"/>
    <s v="Equipment Operator"/>
    <s v="00677 - Valard"/>
    <d v="2021-07-22T00:00:00"/>
    <x v="0"/>
    <s v="Piloted cranes ad mob'd equipment between white lake east and macgregor rd"/>
    <s v="57010138"/>
    <n v="12"/>
    <n v="111.7"/>
    <n v="1340.4"/>
    <n v="210"/>
    <n v="1550.4"/>
    <m/>
    <m/>
    <m/>
    <s v="mVolts"/>
  </r>
  <r>
    <n v="118248"/>
    <s v="Marc Lalonde"/>
    <s v="Equipment Operator"/>
    <s v="00677 - Valard"/>
    <d v="2021-07-22T00:00:00"/>
    <x v="0"/>
    <s v="Piloted cranes ad mob'd equipment between white lake east and macgregor rd"/>
    <s v="57010138"/>
    <n v="12"/>
    <n v="111.7"/>
    <n v="1340.4"/>
    <n v="210"/>
    <n v="1550.4"/>
    <m/>
    <m/>
    <m/>
    <s v="mVolts"/>
  </r>
  <r>
    <n v="117563"/>
    <s v="Jordan Clarke"/>
    <s v="Labourer"/>
    <s v="00677 - Valard"/>
    <d v="2021-07-22T00:00:00"/>
    <x v="0"/>
    <s v="Piloted cranes ad mob'd equipment between white lake east and macgregor rd"/>
    <s v="57010138"/>
    <n v="12"/>
    <n v="81.03"/>
    <n v="972.36"/>
    <n v="210"/>
    <n v="1182.3600000000001"/>
    <m/>
    <m/>
    <m/>
    <s v="mVolts"/>
  </r>
  <r>
    <n v="118038"/>
    <s v="Nicholas Hickey"/>
    <s v="Labourer"/>
    <s v="00677 - Valard"/>
    <d v="2021-07-22T00:00:00"/>
    <x v="0"/>
    <s v="Piloted cranes ad mob'd equipment between white lake east and macgregor rd"/>
    <s v="57010138"/>
    <n v="12"/>
    <n v="81.03"/>
    <n v="972.36"/>
    <n v="210"/>
    <n v="1182.3600000000001"/>
    <m/>
    <m/>
    <m/>
    <s v="mVolts"/>
  </r>
  <r>
    <n v="204485"/>
    <s v="Jeffrey Stuckless"/>
    <s v="Lineman / Electrician"/>
    <s v="00677 - Valard"/>
    <d v="2021-07-22T00:00:00"/>
    <x v="0"/>
    <s v="Piloted cranes ad mob'd equipment between white lake east and macgregor rd"/>
    <s v="57010138"/>
    <n v="12"/>
    <n v="132.15"/>
    <n v="1585.8000000000002"/>
    <n v="210"/>
    <n v="1795.8000000000002"/>
    <m/>
    <m/>
    <m/>
    <s v="mVolts"/>
  </r>
  <r>
    <n v="117346"/>
    <s v="Robert Bjerkelund"/>
    <s v="Foreman"/>
    <s v="00677 - Valard"/>
    <d v="2021-07-22T00:00:00"/>
    <x v="0"/>
    <s v="Piloted cranes ad mob'd equipment between white lake east and macgregor rd"/>
    <s v="57010138"/>
    <n v="12"/>
    <n v="146.88999999999999"/>
    <n v="1762.6799999999998"/>
    <n v="210"/>
    <n v="1972.6799999999998"/>
    <m/>
    <m/>
    <m/>
    <s v="mVolts"/>
  </r>
  <r>
    <n v="117855"/>
    <s v="Gregory Gagnon"/>
    <s v="Lineman / Electrician"/>
    <s v="00677 - Valard"/>
    <d v="2021-07-22T00:00:00"/>
    <x v="0"/>
    <s v="Piloted cranes ad mob'd equipment between white lake east and macgregor rd"/>
    <s v="57010138"/>
    <n v="12"/>
    <n v="132.15"/>
    <n v="1585.8000000000002"/>
    <n v="210"/>
    <n v="1795.8000000000002"/>
    <m/>
    <m/>
    <m/>
    <s v="mVolts"/>
  </r>
  <r>
    <n v="176397"/>
    <s v="Trevor Malcolm"/>
    <s v="Lineman / Electrician"/>
    <s v="00677 - Valard"/>
    <d v="2021-07-22T00:00:00"/>
    <x v="0"/>
    <s v="Piloted cranes ad mob'd equipment between white lake east and macgregor rd"/>
    <s v="57010138"/>
    <n v="12"/>
    <n v="132.15"/>
    <n v="1585.8000000000002"/>
    <n v="210"/>
    <n v="1795.8000000000002"/>
    <m/>
    <m/>
    <m/>
    <s v="mVolts"/>
  </r>
  <r>
    <n v="117513"/>
    <s v="Dwayne Chambers"/>
    <s v="Truck Driver / Picker Op."/>
    <s v="00677 - Valard"/>
    <d v="2021-07-23T00:00:00"/>
    <x v="0"/>
    <s v="Moving equipment due to fire ban."/>
    <s v="57010138"/>
    <n v="11"/>
    <n v="127.04"/>
    <n v="1397.44"/>
    <n v="210"/>
    <n v="1607.44"/>
    <m/>
    <m/>
    <m/>
    <s v="mVolts"/>
  </r>
  <r>
    <n v="117248"/>
    <s v="Wayne Ashley"/>
    <s v="Equipment Operator"/>
    <s v="00677 - Valard"/>
    <d v="2021-07-23T00:00:00"/>
    <x v="0"/>
    <s v="Moving equipment due to fire ban."/>
    <s v="57010138"/>
    <n v="11"/>
    <n v="111.7"/>
    <n v="1228.7"/>
    <n v="210"/>
    <n v="1438.7"/>
    <m/>
    <m/>
    <m/>
    <s v="mVolts"/>
  </r>
  <r>
    <n v="118557"/>
    <s v="Chad Mouland"/>
    <s v="Equipment Operator"/>
    <s v="00677 - Valard"/>
    <d v="2021-07-23T00:00:00"/>
    <x v="0"/>
    <s v="Moving equipment due to fire ban."/>
    <s v="57010138"/>
    <n v="11"/>
    <n v="111.7"/>
    <n v="1228.7"/>
    <n v="210"/>
    <n v="1438.7"/>
    <m/>
    <m/>
    <m/>
    <s v="mVolts"/>
  </r>
  <r>
    <n v="118106"/>
    <s v="Derek Hynes"/>
    <s v="Foreman"/>
    <s v="00677 - Valard"/>
    <d v="2021-07-23T00:00:00"/>
    <x v="0"/>
    <s v="Moving equipment due to fire ban."/>
    <s v="57010138"/>
    <n v="11"/>
    <n v="146.88999999999999"/>
    <n v="1615.79"/>
    <n v="210"/>
    <n v="1825.79"/>
    <m/>
    <m/>
    <m/>
    <s v="mVolts"/>
  </r>
  <r>
    <n v="186559"/>
    <s v="Derek Lavallee"/>
    <s v="Labourer"/>
    <s v="00677 - Valard"/>
    <d v="2021-07-23T00:00:00"/>
    <x v="0"/>
    <s v="Moving equipment due to fire ban."/>
    <s v="57010138"/>
    <n v="11"/>
    <n v="81.03"/>
    <n v="891.33"/>
    <n v="210"/>
    <n v="1101.33"/>
    <m/>
    <m/>
    <m/>
    <s v="mVolts"/>
  </r>
  <r>
    <n v="195654"/>
    <s v="Devin Budney"/>
    <s v="Labourer"/>
    <s v="00677 - Valard"/>
    <d v="2021-07-23T00:00:00"/>
    <x v="0"/>
    <s v="Moving equipment due to fire ban."/>
    <s v="57010138"/>
    <n v="11"/>
    <n v="81.03"/>
    <n v="891.33"/>
    <n v="210"/>
    <n v="1101.33"/>
    <m/>
    <m/>
    <m/>
    <s v="mVolts"/>
  </r>
  <r>
    <n v="205991"/>
    <s v="Stephen Crawley"/>
    <s v="Apprentice - 1st Year"/>
    <s v="00677 - Valard"/>
    <d v="2021-07-23T00:00:00"/>
    <x v="0"/>
    <s v="Moving equipment due to fire ban."/>
    <s v="57010138"/>
    <n v="11"/>
    <n v="70.81"/>
    <n v="778.91000000000008"/>
    <n v="210"/>
    <n v="988.91000000000008"/>
    <m/>
    <m/>
    <m/>
    <s v="mVolts"/>
  </r>
  <r>
    <n v="118038"/>
    <s v="Nicholas Hickey"/>
    <s v="Labourer"/>
    <s v="00677 - Valard"/>
    <d v="2021-07-23T00:00:00"/>
    <x v="0"/>
    <s v="Moving equipment due to fire ban."/>
    <s v="57010138"/>
    <n v="11"/>
    <n v="81.03"/>
    <n v="891.33"/>
    <n v="210"/>
    <n v="1101.33"/>
    <m/>
    <m/>
    <m/>
    <s v="mVolts"/>
  </r>
  <r>
    <n v="117563"/>
    <s v="Jordan Clarke"/>
    <s v="Labourer"/>
    <s v="00677 - Valard"/>
    <d v="2021-07-23T00:00:00"/>
    <x v="0"/>
    <s v="Moving equipment due to fire ban."/>
    <s v="57010138"/>
    <n v="11"/>
    <n v="81.03"/>
    <n v="891.33"/>
    <n v="210"/>
    <n v="1101.33"/>
    <m/>
    <m/>
    <m/>
    <s v="mVolts"/>
  </r>
  <r>
    <n v="117855"/>
    <s v="Gregory Gagnon"/>
    <s v="Lineman / Electrician"/>
    <s v="00677 - Valard"/>
    <d v="2021-07-23T00:00:00"/>
    <x v="0"/>
    <s v="Moving equipment due to fire ban."/>
    <s v="57010138"/>
    <n v="11"/>
    <n v="132.15"/>
    <n v="1453.65"/>
    <n v="210"/>
    <n v="1663.65"/>
    <m/>
    <m/>
    <m/>
    <s v="mVolts"/>
  </r>
  <r>
    <n v="176397"/>
    <s v="Trevor Malcolm"/>
    <s v="Lineman / Electrician"/>
    <s v="00677 - Valard"/>
    <d v="2021-07-23T00:00:00"/>
    <x v="0"/>
    <s v="Moving equipment due to fire ban."/>
    <s v="57010138"/>
    <n v="11"/>
    <n v="132.15"/>
    <n v="1453.65"/>
    <n v="210"/>
    <n v="1663.65"/>
    <m/>
    <m/>
    <m/>
    <s v="mVolts"/>
  </r>
  <r>
    <n v="204485"/>
    <s v="Jeffrey Stuckless"/>
    <s v="Lineman / Electrician"/>
    <s v="00677 - Valard"/>
    <d v="2021-07-23T00:00:00"/>
    <x v="0"/>
    <s v="Moving equipment due to fire ban."/>
    <s v="57010138"/>
    <n v="11"/>
    <n v="132.15"/>
    <n v="1453.65"/>
    <n v="210"/>
    <n v="1663.65"/>
    <m/>
    <m/>
    <m/>
    <s v="mVolts"/>
  </r>
  <r>
    <n v="117346"/>
    <s v="Robert Bjerkelund"/>
    <s v="Foreman"/>
    <s v="00677 - Valard"/>
    <d v="2021-07-23T00:00:00"/>
    <x v="0"/>
    <s v="Moving equipment due to fire ban."/>
    <s v="57010138"/>
    <n v="11"/>
    <n v="146.88999999999999"/>
    <n v="1615.79"/>
    <n v="210"/>
    <n v="1825.79"/>
    <m/>
    <m/>
    <m/>
    <s v="mVolts"/>
  </r>
  <r>
    <n v="117296"/>
    <s v="Andrew Beauchemin"/>
    <s v="Equipment Operator"/>
    <s v="00677 - Valard"/>
    <d v="2021-07-23T00:00:00"/>
    <x v="0"/>
    <s v="Moving equipment due to fire ban."/>
    <s v="57010138"/>
    <n v="11"/>
    <n v="111.7"/>
    <n v="1228.7"/>
    <n v="210"/>
    <n v="1438.7"/>
    <m/>
    <m/>
    <m/>
    <s v="mVolts"/>
  </r>
  <r>
    <n v="118962"/>
    <s v="Caleb Sladen"/>
    <s v="Foreman"/>
    <s v="00677 - Valard"/>
    <d v="2021-07-23T00:00:00"/>
    <x v="0"/>
    <s v="Moving equipment due to fire ban."/>
    <s v="57010138"/>
    <n v="11"/>
    <n v="146.88999999999999"/>
    <n v="1615.79"/>
    <n v="210"/>
    <n v="1825.79"/>
    <m/>
    <m/>
    <m/>
    <s v="mVolts"/>
  </r>
  <r>
    <n v="118248"/>
    <s v="Marc Lalonde"/>
    <s v="Equipment Operator"/>
    <s v="00677 - Valard"/>
    <d v="2021-07-23T00:00:00"/>
    <x v="0"/>
    <s v="Moving equipment due to fire ban."/>
    <s v="57010138"/>
    <n v="11"/>
    <n v="111.7"/>
    <n v="1228.7"/>
    <n v="210"/>
    <n v="1438.7"/>
    <m/>
    <m/>
    <m/>
    <s v="mVolts"/>
  </r>
  <r>
    <n v="118087"/>
    <s v="Thomas Howes"/>
    <s v="Supervisor"/>
    <s v="00677 - Valard"/>
    <d v="2021-07-23T00:00:00"/>
    <x v="0"/>
    <s v="Moving equipment due to fire ban."/>
    <s v="57010138"/>
    <n v="11"/>
    <n v="150.59"/>
    <n v="1656.49"/>
    <n v="210"/>
    <n v="1866.49"/>
    <m/>
    <m/>
    <m/>
    <s v="mVolts"/>
  </r>
  <r>
    <n v="205419"/>
    <s v="Carlos Brito"/>
    <s v="Labourer"/>
    <s v="00677 - Valard"/>
    <d v="2021-07-23T00:00:00"/>
    <x v="0"/>
    <s v="Poured STR C061 with mixer on legs A,B and C_x000a_Stripped STR C059._x000a_Get material to formed STR C070"/>
    <s v="57010138"/>
    <n v="11"/>
    <n v="81.03"/>
    <n v="891.33"/>
    <n v="210"/>
    <n v="1101.33"/>
    <m/>
    <m/>
    <m/>
    <s v="mVolts"/>
  </r>
  <r>
    <n v="117403"/>
    <s v="Mario Brito"/>
    <s v="Foreman"/>
    <s v="00677 - Valard"/>
    <d v="2021-07-23T00:00:00"/>
    <x v="0"/>
    <s v="Poured STR C061 with mixer on legs A,B and C_x000a_Stripped STR C059._x000a_Get material to formed STR C070"/>
    <s v="57010138"/>
    <n v="11"/>
    <n v="146.88999999999999"/>
    <n v="1615.79"/>
    <n v="210"/>
    <n v="1825.79"/>
    <m/>
    <m/>
    <m/>
    <s v="mVolts"/>
  </r>
  <r>
    <n v="119254"/>
    <s v="David Wood"/>
    <s v="Truck Driver / Picker Op."/>
    <s v="00677 - Valard"/>
    <d v="2021-07-23T00:00:00"/>
    <x v="0"/>
    <s v="Equipment Hauling from Restricted Zone"/>
    <s v="57010138"/>
    <n v="11"/>
    <n v="127.04"/>
    <n v="1397.44"/>
    <n v="210"/>
    <n v="1607.44"/>
    <m/>
    <m/>
    <m/>
    <s v="mVolts"/>
  </r>
  <r>
    <n v="118054"/>
    <s v="Robert Hinsperger"/>
    <s v="Equipment Operator"/>
    <s v="00677 - Valard"/>
    <d v="2021-07-23T00:00:00"/>
    <x v="0"/>
    <s v="Equipment Hauling from Restricted Zone"/>
    <s v="57010138"/>
    <n v="12"/>
    <n v="111.7"/>
    <n v="1340.4"/>
    <n v="210"/>
    <n v="1550.4"/>
    <m/>
    <m/>
    <m/>
    <s v="mVolts"/>
  </r>
  <r>
    <n v="155244"/>
    <s v="Craig Greenslade"/>
    <s v="Surveyor"/>
    <s v="00677 - Valard"/>
    <d v="2021-07-23T00:00:00"/>
    <x v="0"/>
    <s v="Travel from Thunderbay to White River"/>
    <s v="57010138"/>
    <n v="7.5"/>
    <n v="132.15"/>
    <n v="991.125"/>
    <n v="143.18181818181816"/>
    <n v="1134.3068181818182"/>
    <m/>
    <m/>
    <m/>
    <s v="mVolts"/>
  </r>
  <r>
    <n v="138222"/>
    <s v="Trent Linton"/>
    <s v="Surveyor"/>
    <s v="00677 - Valard"/>
    <d v="2021-07-23T00:00:00"/>
    <x v="0"/>
    <s v="Travel from Thunderbay to White River"/>
    <s v="57010138"/>
    <n v="7.5"/>
    <n v="132.15"/>
    <n v="991.125"/>
    <n v="143.18181818181816"/>
    <n v="1134.3068181818182"/>
    <m/>
    <m/>
    <m/>
    <s v="mVolts"/>
  </r>
  <r>
    <n v="205419"/>
    <s v="Carlos Brito"/>
    <s v="Labourer"/>
    <s v="00677 - Valard"/>
    <d v="2021-07-24T00:00:00"/>
    <x v="0"/>
    <s v="Poured grout pad with mixer at STR C070 and C072."/>
    <s v="57010138"/>
    <n v="11"/>
    <n v="81.03"/>
    <n v="891.33"/>
    <n v="210"/>
    <n v="1101.33"/>
    <m/>
    <m/>
    <m/>
    <s v="mVolts"/>
  </r>
  <r>
    <n v="117403"/>
    <s v="Mario Brito"/>
    <s v="Foreman"/>
    <s v="00677 - Valard"/>
    <d v="2021-07-24T00:00:00"/>
    <x v="0"/>
    <s v="Poured grout pad with mixer at STR C070 and C072."/>
    <s v="57010138"/>
    <n v="11"/>
    <n v="146.88999999999999"/>
    <n v="1615.79"/>
    <n v="210"/>
    <n v="1825.79"/>
    <m/>
    <m/>
    <m/>
    <s v="mVolts"/>
  </r>
  <r>
    <n v="117438"/>
    <s v="Bobby Burt"/>
    <s v="Truck Driver / Picker Op."/>
    <s v="00677 - Valard"/>
    <d v="2021-07-24T00:00:00"/>
    <x v="0"/>
    <s v="Equipment Hauling from Restricted Zone"/>
    <s v="57010138"/>
    <n v="7"/>
    <n v="127.04"/>
    <n v="889.28000000000009"/>
    <n v="133.63636363636363"/>
    <n v="1022.9163636363637"/>
    <m/>
    <m/>
    <m/>
    <s v="mVolts"/>
  </r>
  <r>
    <n v="119254"/>
    <s v="David Wood"/>
    <s v="Truck Driver / Picker Op."/>
    <s v="00677 - Valard"/>
    <d v="2021-07-24T00:00:00"/>
    <x v="0"/>
    <s v="Equipment Hauling from Restricted Zone"/>
    <s v="57010138"/>
    <n v="11"/>
    <n v="127.04"/>
    <n v="1397.44"/>
    <n v="210"/>
    <n v="1607.44"/>
    <m/>
    <m/>
    <m/>
    <s v="mVolts"/>
  </r>
  <r>
    <n v="176227"/>
    <s v="Craig McKay"/>
    <s v="Surveyor"/>
    <s v="00677 - Valard"/>
    <d v="2021-07-24T00:00:00"/>
    <x v="0"/>
    <s v="Travel from Thunder Bay to Wawa. "/>
    <s v="57010138"/>
    <n v="10"/>
    <n v="132.15"/>
    <n v="1321.5"/>
    <n v="190.90909090909091"/>
    <n v="1512.409090909091"/>
    <m/>
    <m/>
    <m/>
    <s v="mVolts"/>
  </r>
  <r>
    <n v="117128"/>
    <s v="Kirk Somers"/>
    <s v="Project Assistant/Coord"/>
    <s v="00677 - Valard"/>
    <d v="2021-07-25T00:00:00"/>
    <x v="0"/>
    <s v="Fire Watch Monitoring as per MNRF approval"/>
    <s v="57010138"/>
    <n v="12"/>
    <n v="91.26"/>
    <n v="1095.1200000000001"/>
    <n v="210"/>
    <n v="1305.1200000000001"/>
    <m/>
    <m/>
    <m/>
    <s v="mVolts"/>
  </r>
  <r>
    <n v="117438"/>
    <s v="Bobby Burt"/>
    <s v="Truck Driver / Picker Op."/>
    <s v="00677 - Valard"/>
    <d v="2021-07-25T00:00:00"/>
    <x v="0"/>
    <s v="Equipment Hauling from Restricted Zone"/>
    <s v="57010138"/>
    <n v="4"/>
    <n v="127.04"/>
    <n v="508.16"/>
    <n v="76.36363636363636"/>
    <n v="584.52363636363634"/>
    <m/>
    <m/>
    <m/>
    <s v="mVolts"/>
  </r>
  <r>
    <n v="206244"/>
    <s v="Bryan Lavigne"/>
    <s v="Labourer"/>
    <s v="00677 - Valard"/>
    <d v="2021-07-25T00:00:00"/>
    <x v="0"/>
    <s v="Clean up "/>
    <s v="57010138"/>
    <n v="11"/>
    <n v="81.03"/>
    <n v="891.33"/>
    <n v="210"/>
    <n v="1101.33"/>
    <m/>
    <m/>
    <m/>
    <s v="mVolts"/>
  </r>
  <r>
    <n v="206248"/>
    <s v="Joshua Hewitt"/>
    <s v="Labourer"/>
    <s v="00677 - Valard"/>
    <d v="2021-07-25T00:00:00"/>
    <x v="0"/>
    <s v="Clean up "/>
    <s v="57010138"/>
    <n v="11"/>
    <n v="81.03"/>
    <n v="891.33"/>
    <n v="210"/>
    <n v="1101.33"/>
    <m/>
    <m/>
    <m/>
    <s v="mVolts"/>
  </r>
  <r>
    <n v="190198"/>
    <s v="Erick Aguilar Calderon"/>
    <s v="Labourer"/>
    <s v="00677 - Valard"/>
    <d v="2021-07-25T00:00:00"/>
    <x v="0"/>
    <s v="Clean up "/>
    <s v="57010138"/>
    <n v="11"/>
    <n v="81.03"/>
    <n v="891.33"/>
    <n v="210"/>
    <n v="1101.33"/>
    <m/>
    <m/>
    <m/>
    <s v="mVolts"/>
  </r>
  <r>
    <n v="117424"/>
    <s v="Michael Brushett"/>
    <s v="Equipment Operator"/>
    <s v="00677 - Valard"/>
    <d v="2021-07-25T00:00:00"/>
    <x v="0"/>
    <s v="Clean up "/>
    <s v="57010138"/>
    <n v="11"/>
    <n v="111.7"/>
    <n v="1228.7"/>
    <n v="210"/>
    <n v="1438.7"/>
    <m/>
    <m/>
    <m/>
    <s v="mVolts"/>
  </r>
  <r>
    <n v="203233"/>
    <s v="Eric Marsh"/>
    <s v="Truck Driver / Picker Op."/>
    <s v="00677 - Valard"/>
    <d v="2021-07-25T00:00:00"/>
    <x v="0"/>
    <s v="Hauling water totes back to marathon from access"/>
    <s v="57010138"/>
    <n v="11"/>
    <n v="127.04"/>
    <n v="1397.44"/>
    <n v="210"/>
    <n v="1607.44"/>
    <m/>
    <m/>
    <m/>
    <s v="mVolts"/>
  </r>
  <r>
    <n v="118625"/>
    <s v="Joseph O'Donnell"/>
    <s v="Labourer"/>
    <s v="00677 - Valard"/>
    <d v="2021-07-25T00:00:00"/>
    <x v="0"/>
    <s v="Placed dowels and bent rebar for u-bar"/>
    <s v="57010138"/>
    <n v="5"/>
    <n v="81.03"/>
    <n v="405.15"/>
    <n v="95.454545454545453"/>
    <n v="500.60454545454542"/>
    <m/>
    <m/>
    <m/>
    <s v="mVolts"/>
  </r>
  <r>
    <n v="195524"/>
    <s v="Jose Ayala-Guzman"/>
    <s v="Labourer"/>
    <s v="00677 - Valard"/>
    <d v="2021-07-25T00:00:00"/>
    <x v="0"/>
    <s v="Placed dowels and bent rebar for u-bar"/>
    <s v="57010138"/>
    <n v="5"/>
    <n v="81.03"/>
    <n v="405.15"/>
    <n v="95.454545454545453"/>
    <n v="500.60454545454542"/>
    <m/>
    <m/>
    <m/>
    <s v="mVolts"/>
  </r>
  <r>
    <n v="119017"/>
    <s v="Frank Stone"/>
    <s v="Labourer"/>
    <s v="00677 - Valard"/>
    <d v="2021-07-25T00:00:00"/>
    <x v="0"/>
    <s v="Placed dowels and bent rebar for u-bar"/>
    <s v="57010138"/>
    <n v="5"/>
    <n v="81.03"/>
    <n v="405.15"/>
    <n v="95.454545454545453"/>
    <n v="500.60454545454542"/>
    <m/>
    <m/>
    <m/>
    <s v="mVolts"/>
  </r>
  <r>
    <n v="116651"/>
    <s v="Sheldon Hardiman"/>
    <s v="Foreman"/>
    <s v="00677 - Valard"/>
    <d v="2021-07-25T00:00:00"/>
    <x v="0"/>
    <s v="Placed dowels and bent rebar for u-bar"/>
    <s v="57010138"/>
    <n v="5"/>
    <n v="146.88999999999999"/>
    <n v="734.44999999999993"/>
    <n v="95.454545454545453"/>
    <n v="829.90454545454543"/>
    <m/>
    <m/>
    <m/>
    <s v="mVolts"/>
  </r>
  <r>
    <n v="116651"/>
    <s v="Sheldon Hardiman"/>
    <s v="Foreman"/>
    <s v="00677 - Valard"/>
    <d v="2021-07-25T00:00:00"/>
    <x v="0"/>
    <s v="Carried in anchor bar from the laydown at Antler to str C068 and installed couplers to join on extensions . Then we put out dowels and bent u-bars "/>
    <s v="57010138"/>
    <n v="6"/>
    <n v="146.88999999999999"/>
    <n v="881.33999999999992"/>
    <n v="114.54545454545453"/>
    <n v="995.88545454545442"/>
    <m/>
    <m/>
    <m/>
    <s v="mVolts"/>
  </r>
  <r>
    <n v="119017"/>
    <s v="Frank Stone"/>
    <s v="Labourer"/>
    <s v="00677 - Valard"/>
    <d v="2021-07-25T00:00:00"/>
    <x v="0"/>
    <s v="Carried in anchor bar from the laydown at Antler to str C068 and installed couplers to join on extensions . Then we put out dowels and bent u-bars "/>
    <s v="57010138"/>
    <n v="6"/>
    <n v="81.03"/>
    <n v="486.18"/>
    <n v="114.54545454545453"/>
    <n v="600.72545454545457"/>
    <m/>
    <m/>
    <m/>
    <s v="mVolts"/>
  </r>
  <r>
    <n v="195524"/>
    <s v="Jose Ayala-Guzman"/>
    <s v="Labourer"/>
    <s v="00677 - Valard"/>
    <d v="2021-07-25T00:00:00"/>
    <x v="0"/>
    <s v="Carried in anchor bar from the laydown at Antler to str C068 and installed couplers to join on extensions . Then we put out dowels and bent u-bars "/>
    <s v="57010138"/>
    <n v="6"/>
    <n v="81.03"/>
    <n v="486.18"/>
    <n v="114.54545454545453"/>
    <n v="600.72545454545457"/>
    <m/>
    <m/>
    <m/>
    <s v="mVolts"/>
  </r>
  <r>
    <n v="118625"/>
    <s v="Joseph O'Donnell"/>
    <s v="Labourer"/>
    <s v="00677 - Valard"/>
    <d v="2021-07-25T00:00:00"/>
    <x v="0"/>
    <s v="Carried in anchor bar from the laydown at Antler to str C068 and installed couplers to join on extensions . Then we put out dowels and bent u-bars "/>
    <s v="57010138"/>
    <n v="6"/>
    <n v="81.03"/>
    <n v="486.18"/>
    <n v="114.54545454545453"/>
    <n v="600.72545454545457"/>
    <m/>
    <m/>
    <m/>
    <s v="mVolts"/>
  </r>
  <r>
    <n v="176478"/>
    <s v="Ryan Moses"/>
    <s v="Labourer"/>
    <s v="00677 - Valard"/>
    <d v="2021-07-26T00:00:00"/>
    <x v="0"/>
    <s v="Fire Watch"/>
    <s v="57010138"/>
    <n v="3.75"/>
    <n v="81.03"/>
    <n v="303.86250000000001"/>
    <n v="71.590909090909079"/>
    <n v="375.45340909090908"/>
    <m/>
    <m/>
    <m/>
    <s v="mVolts"/>
  </r>
  <r>
    <n v="117128"/>
    <s v="Kirk Somers"/>
    <s v="Project Assistant/Coord"/>
    <s v="00677 - Valard"/>
    <d v="2021-07-26T00:00:00"/>
    <x v="0"/>
    <s v="Fire Watch monitoring as required by MNRF "/>
    <s v="57010138"/>
    <n v="12"/>
    <n v="91.26"/>
    <n v="1095.1200000000001"/>
    <n v="210"/>
    <n v="1305.1200000000001"/>
    <m/>
    <m/>
    <m/>
    <s v="mVolts"/>
  </r>
  <r>
    <n v="206244"/>
    <s v="Bryan Lavigne"/>
    <s v="Labourer"/>
    <s v="00677 - Valard"/>
    <d v="2021-07-26T00:00:00"/>
    <x v="0"/>
    <s v="Clean up site "/>
    <s v="57010138"/>
    <n v="11"/>
    <n v="81.03"/>
    <n v="891.33"/>
    <n v="210"/>
    <n v="1101.33"/>
    <m/>
    <m/>
    <m/>
    <s v="mVolts"/>
  </r>
  <r>
    <n v="190198"/>
    <s v="Erick Aguilar Calderon"/>
    <s v="Labourer"/>
    <s v="00677 - Valard"/>
    <d v="2021-07-26T00:00:00"/>
    <x v="0"/>
    <s v="Clean up site "/>
    <s v="57010138"/>
    <n v="11"/>
    <n v="81.03"/>
    <n v="891.33"/>
    <n v="210"/>
    <n v="1101.33"/>
    <m/>
    <m/>
    <m/>
    <s v="mVolts"/>
  </r>
  <r>
    <n v="117424"/>
    <s v="Michael Brushett"/>
    <s v="Equipment Operator"/>
    <s v="00677 - Valard"/>
    <d v="2021-07-26T00:00:00"/>
    <x v="0"/>
    <s v="Clean up site "/>
    <s v="57010138"/>
    <n v="11"/>
    <n v="111.7"/>
    <n v="1228.7"/>
    <n v="210"/>
    <n v="1438.7"/>
    <m/>
    <m/>
    <m/>
    <s v="mVolts"/>
  </r>
  <r>
    <n v="185848"/>
    <s v="Austin McCarthy"/>
    <s v="Labourer"/>
    <s v="00677 - Valard"/>
    <d v="2021-07-26T00:00:00"/>
    <x v="0"/>
    <s v="Fire watch. "/>
    <s v="57010138"/>
    <n v="14"/>
    <n v="81.03"/>
    <n v="1134.42"/>
    <n v="210"/>
    <n v="1344.42"/>
    <m/>
    <m/>
    <m/>
    <s v="mVolts"/>
  </r>
  <r>
    <n v="118625"/>
    <s v="Joseph O'Donnell"/>
    <s v="Labourer"/>
    <s v="00677 - Valard"/>
    <d v="2021-07-26T00:00:00"/>
    <x v="0"/>
    <s v="Clean  up spill on str c193,clean up sites in on Gurnney and carried extra steel to Antler laydown."/>
    <s v="57010138"/>
    <n v="11"/>
    <n v="81.03"/>
    <n v="891.33"/>
    <n v="210"/>
    <n v="1101.33"/>
    <m/>
    <m/>
    <m/>
    <s v="mVolts"/>
  </r>
  <r>
    <n v="195524"/>
    <s v="Jose Ayala-Guzman"/>
    <s v="Labourer"/>
    <s v="00677 - Valard"/>
    <d v="2021-07-26T00:00:00"/>
    <x v="0"/>
    <s v="Clean  up spill on str c193,clean up sites in on Gurnney and carried extra steel to Antler laydown."/>
    <s v="57010138"/>
    <n v="11"/>
    <n v="81.03"/>
    <n v="891.33"/>
    <n v="210"/>
    <n v="1101.33"/>
    <m/>
    <m/>
    <m/>
    <s v="mVolts"/>
  </r>
  <r>
    <n v="119017"/>
    <s v="Frank Stone"/>
    <s v="Labourer"/>
    <s v="00677 - Valard"/>
    <d v="2021-07-26T00:00:00"/>
    <x v="0"/>
    <s v="Clean  up spill on str c193,clean up sites in on Gurnney and carried extra steel to Antler laydown."/>
    <s v="57010138"/>
    <n v="11"/>
    <n v="81.03"/>
    <n v="891.33"/>
    <n v="210"/>
    <n v="1101.33"/>
    <m/>
    <m/>
    <m/>
    <s v="mVolts"/>
  </r>
  <r>
    <n v="116651"/>
    <s v="Sheldon Hardiman"/>
    <s v="Foreman"/>
    <s v="00677 - Valard"/>
    <d v="2021-07-26T00:00:00"/>
    <x v="0"/>
    <s v="Clean  up spill on str c193,clean up sites in on Gurnney and carried extra steel to Antler laydown."/>
    <s v="57010138"/>
    <n v="11"/>
    <n v="146.88999999999999"/>
    <n v="1615.79"/>
    <n v="210"/>
    <n v="1825.79"/>
    <m/>
    <m/>
    <m/>
    <s v="mVolts"/>
  </r>
  <r>
    <n v="203233"/>
    <s v="Eric Marsh"/>
    <s v="Truck Driver / Picker Op."/>
    <s v="00677 - Valard"/>
    <d v="2021-07-26T00:00:00"/>
    <x v="0"/>
    <s v="Loaded plywood,2x4 at nipigon yard and then loaded rebar at cooks road and went back to marathon for to deliver to Wawa"/>
    <s v="57010138"/>
    <n v="11"/>
    <n v="127.04"/>
    <n v="1397.44"/>
    <n v="210"/>
    <n v="1607.44"/>
    <m/>
    <m/>
    <m/>
    <s v="mVolts"/>
  </r>
  <r>
    <n v="176478"/>
    <s v="Ryan Moses"/>
    <s v="Labourer"/>
    <s v="00677 - Valard"/>
    <d v="2021-07-27T00:00:00"/>
    <x v="0"/>
    <s v="Fire Watch"/>
    <s v="57010138"/>
    <n v="0.5"/>
    <n v="81.03"/>
    <n v="40.515000000000001"/>
    <n v="9.545454545454545"/>
    <n v="50.060454545454547"/>
    <m/>
    <m/>
    <m/>
    <s v="mVolts"/>
  </r>
  <r>
    <n v="117128"/>
    <s v="Kirk Somers"/>
    <s v="Project Assistant/Coord"/>
    <s v="00677 - Valard"/>
    <d v="2021-07-27T00:00:00"/>
    <x v="0"/>
    <s v="Monitoring compliance to Fire Watch as required by MNRF"/>
    <s v="57010138"/>
    <n v="12"/>
    <n v="91.26"/>
    <n v="1095.1200000000001"/>
    <n v="210"/>
    <n v="1305.1200000000001"/>
    <m/>
    <m/>
    <m/>
    <s v="mVolts"/>
  </r>
  <r>
    <n v="176478"/>
    <s v="Ryan Moses"/>
    <s v="Labourer"/>
    <s v="00677 - Valard"/>
    <d v="2021-07-27T00:00:00"/>
    <x v="0"/>
    <s v="Fire Watch"/>
    <s v="57010138"/>
    <n v="14"/>
    <n v="81.03"/>
    <n v="1134.42"/>
    <n v="210"/>
    <n v="1344.42"/>
    <m/>
    <m/>
    <m/>
    <s v="mVolts"/>
  </r>
  <r>
    <n v="185848"/>
    <s v="Austin McCarthy"/>
    <s v="Labourer"/>
    <s v="00677 - Valard"/>
    <d v="2021-07-27T00:00:00"/>
    <x v="0"/>
    <s v="Fire watch. "/>
    <s v="57010138"/>
    <n v="14"/>
    <n v="81.03"/>
    <n v="1134.42"/>
    <n v="210"/>
    <n v="1344.42"/>
    <m/>
    <m/>
    <m/>
    <s v="mVolts"/>
  </r>
  <r>
    <n v="196172"/>
    <s v="Dwayne Hollmer"/>
    <s v="Labourer"/>
    <s v="00677 - Valard"/>
    <d v="2021-07-27T00:00:00"/>
    <x v="0"/>
    <s v="Fire watch. "/>
    <s v="57010138"/>
    <n v="3"/>
    <n v="81.03"/>
    <n v="243.09"/>
    <n v="57.272727272727266"/>
    <n v="300.36272727272728"/>
    <m/>
    <m/>
    <m/>
    <s v="mVolts"/>
  </r>
  <r>
    <n v="117128"/>
    <s v="Kirk Somers"/>
    <s v="Project Assistant/Coord"/>
    <s v="00677 - Valard"/>
    <d v="2021-07-28T00:00:00"/>
    <x v="0"/>
    <s v="Ongoing monitoring of Fire Watch requirements as per MNRF"/>
    <s v="57010138"/>
    <n v="12"/>
    <n v="91.26"/>
    <n v="1095.1200000000001"/>
    <n v="210"/>
    <n v="1305.1200000000001"/>
    <m/>
    <m/>
    <m/>
    <s v="mVolts"/>
  </r>
  <r>
    <n v="176478"/>
    <s v="Ryan Moses"/>
    <s v="Labourer"/>
    <s v="00677 - Valard"/>
    <d v="2021-07-28T00:00:00"/>
    <x v="0"/>
    <s v="Fire Watch"/>
    <s v="57010138"/>
    <n v="12"/>
    <n v="81.03"/>
    <n v="972.36"/>
    <n v="210"/>
    <n v="1182.3600000000001"/>
    <m/>
    <m/>
    <m/>
    <s v="mVolts"/>
  </r>
  <r>
    <n v="118087"/>
    <s v="Thomas Howes"/>
    <s v="Supervisor"/>
    <s v="00677 - Valard"/>
    <d v="2021-07-28T00:00:00"/>
    <x v="0"/>
    <s v="Moved crane from Thunder Bay to 600rd due to fire ban."/>
    <s v="57010138"/>
    <n v="11"/>
    <n v="150.59"/>
    <n v="1656.49"/>
    <n v="210"/>
    <n v="1866.49"/>
    <m/>
    <m/>
    <m/>
    <s v="mVolts"/>
  </r>
  <r>
    <n v="185848"/>
    <s v="Austin McCarthy"/>
    <s v="Labourer"/>
    <s v="00677 - Valard"/>
    <d v="2021-07-28T00:00:00"/>
    <x v="0"/>
    <s v="Fire watch. "/>
    <s v="57010138"/>
    <n v="12"/>
    <n v="81.03"/>
    <n v="972.36"/>
    <n v="210"/>
    <n v="1182.3600000000001"/>
    <m/>
    <m/>
    <m/>
    <s v="mVolts"/>
  </r>
  <r>
    <n v="118248"/>
    <s v="Marc Lalonde"/>
    <s v="Equipment Operator"/>
    <s v="00677 - Valard"/>
    <d v="2021-07-28T00:00:00"/>
    <x v="0"/>
    <s v="Mono poles ,move 200 ton to 600 rd"/>
    <s v="57010138"/>
    <n v="11"/>
    <n v="111.7"/>
    <n v="1228.7"/>
    <n v="210"/>
    <n v="1438.7"/>
    <m/>
    <m/>
    <m/>
    <s v="mVolts"/>
  </r>
  <r>
    <n v="117296"/>
    <s v="Andrew Beauchemin"/>
    <s v="Equipment Operator"/>
    <s v="00677 - Valard"/>
    <d v="2021-07-28T00:00:00"/>
    <x v="0"/>
    <s v="Mono poles ,move 200 ton to 600 rd"/>
    <s v="57010138"/>
    <n v="11"/>
    <n v="111.7"/>
    <n v="1228.7"/>
    <n v="210"/>
    <n v="1438.7"/>
    <m/>
    <m/>
    <m/>
    <s v="mVolts"/>
  </r>
  <r>
    <n v="117346"/>
    <s v="Robert Bjerkelund"/>
    <s v="Foreman"/>
    <s v="00677 - Valard"/>
    <d v="2021-07-28T00:00:00"/>
    <x v="0"/>
    <s v="Mono poles ,move 200 ton to 600 rd"/>
    <s v="57010138"/>
    <n v="11"/>
    <n v="146.88999999999999"/>
    <n v="1615.79"/>
    <n v="210"/>
    <n v="1825.79"/>
    <m/>
    <m/>
    <m/>
    <s v="mVolts"/>
  </r>
  <r>
    <n v="204485"/>
    <s v="Jeffrey Stuckless"/>
    <s v="Lineman / Electrician"/>
    <s v="00677 - Valard"/>
    <d v="2021-07-28T00:00:00"/>
    <x v="0"/>
    <s v="Mono poles ,move 200 ton to 600 rd"/>
    <s v="57010138"/>
    <n v="11"/>
    <n v="132.15"/>
    <n v="1453.65"/>
    <n v="210"/>
    <n v="1663.65"/>
    <m/>
    <m/>
    <m/>
    <s v="mVolts"/>
  </r>
  <r>
    <n v="117128"/>
    <s v="Kirk Somers"/>
    <s v="Project Assistant/Coord"/>
    <s v="00677 - Valard"/>
    <d v="2021-07-29T00:00:00"/>
    <x v="0"/>
    <s v="Monitoring site for compliance to fire watch as required by MNRF"/>
    <s v="57010138"/>
    <n v="12"/>
    <n v="91.26"/>
    <n v="1095.1200000000001"/>
    <n v="210"/>
    <n v="1305.1200000000001"/>
    <m/>
    <m/>
    <m/>
    <s v="mVolts"/>
  </r>
  <r>
    <n v="176478"/>
    <s v="Ryan Moses"/>
    <s v="Labourer"/>
    <s v="00677 - Valard"/>
    <d v="2021-07-29T00:00:00"/>
    <x v="0"/>
    <s v="Fire Watch"/>
    <s v="57010138"/>
    <n v="13.5"/>
    <n v="81.03"/>
    <n v="1093.905"/>
    <n v="210"/>
    <n v="1303.905"/>
    <m/>
    <m/>
    <m/>
    <s v="mVolts"/>
  </r>
  <r>
    <n v="176478"/>
    <s v="Ryan Moses"/>
    <s v="Labourer"/>
    <s v="00677 - Valard"/>
    <d v="2021-07-30T00:00:00"/>
    <x v="0"/>
    <s v="Fire Watch"/>
    <s v="57010138"/>
    <n v="11"/>
    <n v="81.03"/>
    <n v="891.33"/>
    <n v="210"/>
    <n v="1101.33"/>
    <m/>
    <m/>
    <m/>
    <s v="mVolts"/>
  </r>
  <r>
    <n v="117128"/>
    <s v="Kirk Somers"/>
    <s v="Project Assistant/Coord"/>
    <s v="00677 - Valard"/>
    <d v="2021-07-30T00:00:00"/>
    <x v="0"/>
    <s v="Monitoring site for Fire watch compliance.  Weekly Safety Meeting"/>
    <s v="57010138"/>
    <n v="11"/>
    <n v="91.26"/>
    <n v="1003.86"/>
    <n v="210"/>
    <n v="1213.8600000000001"/>
    <m/>
    <m/>
    <m/>
    <s v="mVolts"/>
  </r>
  <r>
    <n v="176478"/>
    <s v="Ryan Moses"/>
    <s v="Labourer"/>
    <s v="00677 - Valard"/>
    <d v="2021-07-31T00:00:00"/>
    <x v="0"/>
    <s v="Fire Watch"/>
    <s v="57010138"/>
    <n v="1"/>
    <n v="81.03"/>
    <n v="81.03"/>
    <n v="19.09090909090909"/>
    <n v="100.12090909090909"/>
    <m/>
    <m/>
    <m/>
    <s v="mVolts"/>
  </r>
  <r>
    <n v="117128"/>
    <s v="Kirk Somers"/>
    <s v="Project Assistant/Coord"/>
    <s v="00677 - Valard"/>
    <d v="2021-08-02T00:00:00"/>
    <x v="0"/>
    <s v="Preparation for upcoming work in restricted fire zone"/>
    <s v="57010138"/>
    <n v="2"/>
    <n v="91.26"/>
    <n v="182.52"/>
    <n v="38.18181818181818"/>
    <n v="220.7018181818182"/>
    <m/>
    <m/>
    <m/>
    <s v="mVolts"/>
  </r>
  <r>
    <n v="117128"/>
    <s v="Kirk Somers"/>
    <s v="Project Assistant/Coord"/>
    <s v="00677 - Valard"/>
    <d v="2021-08-03T00:00:00"/>
    <x v="0"/>
    <s v="Crossover discussion with Kim to ensure compliance for fire restricted zone"/>
    <s v="57010138"/>
    <n v="1"/>
    <n v="91.26"/>
    <n v="91.26"/>
    <n v="19.09090909090909"/>
    <n v="110.3509090909091"/>
    <m/>
    <m/>
    <m/>
    <s v="mVolts"/>
  </r>
  <r>
    <n v="154287"/>
    <s v="Kimberly Frankland"/>
    <s v="Safety Supervisor"/>
    <s v="00677 - Valard"/>
    <d v="2021-08-04T00:00:00"/>
    <x v="0"/>
    <s v="preparation fire watch"/>
    <s v="57010138"/>
    <n v="1"/>
    <n v="111.7"/>
    <n v="111.7"/>
    <n v="19.09090909090909"/>
    <n v="130.79090909090908"/>
    <m/>
    <m/>
    <m/>
    <s v="mVolts"/>
  </r>
  <r>
    <n v="154287"/>
    <s v="Kimberly Frankland"/>
    <s v="Safety Supervisor"/>
    <s v="00677 - Valard"/>
    <d v="2021-08-05T00:00:00"/>
    <x v="0"/>
    <s v="fire"/>
    <s v="57010138"/>
    <n v="5"/>
    <n v="111.7"/>
    <n v="558.5"/>
    <n v="95.454545454545453"/>
    <n v="653.9545454545455"/>
    <m/>
    <m/>
    <m/>
    <s v="mVolts"/>
  </r>
  <r>
    <n v="154287"/>
    <s v="Kimberly Frankland"/>
    <s v="Safety Supervisor"/>
    <s v="00677 - Valard"/>
    <d v="2021-08-06T00:00:00"/>
    <x v="0"/>
    <s v="Fire"/>
    <s v="57010138"/>
    <n v="5"/>
    <n v="111.7"/>
    <n v="558.5"/>
    <n v="95.454545454545453"/>
    <n v="653.9545454545455"/>
    <m/>
    <m/>
    <m/>
    <s v="mVolts"/>
  </r>
  <r>
    <n v="154287"/>
    <s v="Kimberly Frankland"/>
    <s v="Safety Supervisor"/>
    <s v="00677 - Valard"/>
    <d v="2021-08-07T00:00:00"/>
    <x v="0"/>
    <s v="fire C 006"/>
    <s v="57010138"/>
    <n v="5"/>
    <n v="111.7"/>
    <n v="558.5"/>
    <n v="95.454545454545453"/>
    <n v="653.9545454545455"/>
    <m/>
    <m/>
    <m/>
    <s v="mVolts"/>
  </r>
  <r>
    <n v="154287"/>
    <s v="Kimberly Frankland"/>
    <s v="Safety Supervisor"/>
    <s v="00677 - Valard"/>
    <d v="2021-08-08T00:00:00"/>
    <x v="0"/>
    <s v="fire C006"/>
    <s v="57010138"/>
    <n v="6"/>
    <n v="111.7"/>
    <n v="670.2"/>
    <n v="114.54545454545453"/>
    <n v="784.74545454545455"/>
    <m/>
    <m/>
    <m/>
    <s v="mVolts"/>
  </r>
  <r>
    <n v="205991"/>
    <s v="Stephen Crawley"/>
    <s v="Apprentice - 1st Year"/>
    <s v="00677 - Valard"/>
    <d v="2021-08-12T00:00:00"/>
    <x v="0"/>
    <s v="Move 200t off site. "/>
    <s v="57010138"/>
    <n v="5"/>
    <n v="70.81"/>
    <n v="354.05"/>
    <n v="95.454545454545453"/>
    <n v="449.50454545454545"/>
    <m/>
    <m/>
    <m/>
    <s v="mVolts"/>
  </r>
  <r>
    <n v="117346"/>
    <s v="Robert Bjerkelund"/>
    <s v="Foreman"/>
    <s v="00677 - Valard"/>
    <d v="2021-08-12T00:00:00"/>
    <x v="0"/>
    <s v="Move 200t off site. "/>
    <s v="57010138"/>
    <n v="5"/>
    <n v="146.88999999999999"/>
    <n v="734.44999999999993"/>
    <n v="95.454545454545453"/>
    <n v="829.90454545454543"/>
    <m/>
    <m/>
    <m/>
    <s v="mVolts"/>
  </r>
  <r>
    <n v="118087"/>
    <s v="Thomas Howes"/>
    <s v="Supervisor"/>
    <s v="00677 - Valard"/>
    <d v="2021-08-12T00:00:00"/>
    <x v="0"/>
    <s v="Move 200t off site. "/>
    <s v="57010138"/>
    <n v="5"/>
    <n v="150.59"/>
    <n v="752.95"/>
    <n v="95.454545454545453"/>
    <n v="848.40454545454554"/>
    <m/>
    <m/>
    <m/>
    <s v="mVolts"/>
  </r>
  <r>
    <n v="117296"/>
    <s v="Andrew Beauchemin"/>
    <s v="Equipment Operator"/>
    <s v="00677 - Valard"/>
    <d v="2021-08-12T00:00:00"/>
    <x v="0"/>
    <s v="Move 200t off site. "/>
    <s v="57010138"/>
    <n v="5"/>
    <n v="111.7"/>
    <n v="558.5"/>
    <n v="95.454545454545453"/>
    <n v="653.9545454545455"/>
    <m/>
    <m/>
    <m/>
    <s v="mVolts"/>
  </r>
  <r>
    <n v="117128"/>
    <s v="Kirk Somers"/>
    <s v="Project Assistant/Coord"/>
    <s v="00677 - Valard"/>
    <d v="2021-08-15T00:00:00"/>
    <x v="0"/>
    <s v="Monitoring of sites and fire cache (with tote) inspection"/>
    <s v="57010138"/>
    <n v="1"/>
    <n v="91.26"/>
    <n v="91.26"/>
    <n v="19.09090909090909"/>
    <n v="110.3509090909091"/>
    <m/>
    <m/>
    <m/>
    <s v="mVolts"/>
  </r>
  <r>
    <n v="117128"/>
    <s v="Kirk Somers"/>
    <s v="Project Assistant/Coord"/>
    <s v="00677 - Valard"/>
    <d v="2021-08-16T00:00:00"/>
    <x v="0"/>
    <s v="Inspection of Fire Cache and Fire Equipment"/>
    <s v="57010138"/>
    <n v="1"/>
    <n v="91.26"/>
    <n v="91.26"/>
    <n v="19.09090909090909"/>
    <n v="110.3509090909091"/>
    <m/>
    <m/>
    <m/>
    <s v="mVolts"/>
  </r>
  <r>
    <n v="117128"/>
    <s v="Kirk Somers"/>
    <s v="Project Assistant/Coord"/>
    <s v="00677 - Valard"/>
    <d v="2021-08-19T00:00:00"/>
    <x v="0"/>
    <s v="Working on improving fire response"/>
    <s v="57010138"/>
    <n v="1"/>
    <n v="91.26"/>
    <n v="91.26"/>
    <n v="19.09090909090909"/>
    <n v="110.3509090909091"/>
    <m/>
    <m/>
    <m/>
    <s v="mVolts"/>
  </r>
  <r>
    <n v="117128"/>
    <s v="Kirk Somers"/>
    <s v="Project Assistant/Coord"/>
    <s v="00677 - Valard"/>
    <d v="2021-08-20T00:00:00"/>
    <x v="0"/>
    <s v="Working on IOP protocol communication"/>
    <s v="57010138"/>
    <n v="1"/>
    <n v="91.26"/>
    <n v="91.26"/>
    <n v="19.09090909090909"/>
    <n v="110.3509090909091"/>
    <m/>
    <m/>
    <m/>
    <s v="mVolts"/>
  </r>
  <r>
    <n v="117128"/>
    <s v="Kirk Somers"/>
    <s v="Project Assistant/Coord"/>
    <s v="00677 - Valard"/>
    <d v="2021-08-21T00:00:00"/>
    <x v="0"/>
    <s v="Ongoing communication of IOP requirements with crews"/>
    <s v="57010138"/>
    <n v="1"/>
    <n v="91.26"/>
    <n v="91.26"/>
    <n v="19.09090909090909"/>
    <n v="110.3509090909091"/>
    <m/>
    <m/>
    <m/>
    <s v="mVolts"/>
  </r>
  <r>
    <n v="117128"/>
    <s v="Kirk Somers"/>
    <s v="Project Assistant/Coord"/>
    <s v="00677 - Valard"/>
    <d v="2021-08-22T00:00:00"/>
    <x v="0"/>
    <s v="Incident Investigation information"/>
    <s v="57010138"/>
    <n v="3"/>
    <n v="91.26"/>
    <n v="273.78000000000003"/>
    <n v="57.272727272727266"/>
    <n v="331.05272727272728"/>
    <m/>
    <m/>
    <m/>
    <s v="mVolts"/>
  </r>
  <r>
    <n v="119036"/>
    <s v="Junior Stuckey"/>
    <s v="Equipment Operator"/>
    <s v="00677 - Valard"/>
    <d v="2021-08-22T00:00:00"/>
    <x v="0"/>
    <s v="Fire Watch"/>
    <s v="57010138"/>
    <n v="4"/>
    <n v="111.7"/>
    <n v="446.8"/>
    <n v="76.36363636363636"/>
    <n v="523.16363636363633"/>
    <m/>
    <m/>
    <m/>
    <s v="mVolts"/>
  </r>
  <r>
    <n v="191544"/>
    <s v="Neil Burnet"/>
    <s v="Labourer"/>
    <s v="00677 - Valard"/>
    <d v="2021-08-22T00:00:00"/>
    <x v="0"/>
    <s v="Fire Watch"/>
    <s v="57010138"/>
    <n v="4"/>
    <n v="81.03"/>
    <n v="324.12"/>
    <n v="76.36363636363636"/>
    <n v="400.48363636363638"/>
    <m/>
    <m/>
    <m/>
    <s v="mVolts"/>
  </r>
  <r>
    <n v="117128"/>
    <s v="Kirk Somers"/>
    <s v="Project Assistant/Coord"/>
    <s v="00677 - Valard"/>
    <d v="2021-08-23T00:00:00"/>
    <x v="0"/>
    <s v="Ongoing monitoring, coaching for I.O.P compliance"/>
    <s v="57010138"/>
    <n v="2"/>
    <n v="91.26"/>
    <n v="182.52"/>
    <n v="38.18181818181818"/>
    <n v="220.7018181818182"/>
    <m/>
    <m/>
    <m/>
    <s v="mVolts"/>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66">
  <r>
    <x v="0"/>
    <n v="15"/>
    <n v="0"/>
    <n v="9954"/>
    <s v="21658"/>
    <n v="53530601"/>
    <s v="Rig/Access Mats"/>
    <n v="0"/>
    <s v="Subsistence Per Day"/>
    <n v="225"/>
    <n v="6"/>
    <s v="DAY"/>
    <s v=""/>
    <s v=""/>
    <m/>
    <s v="0"/>
    <n v="1350"/>
    <n v="175.5"/>
    <n v="1525.4999999999998"/>
    <d v="2021-09-22T00:00:00"/>
    <n v="0"/>
    <x v="0"/>
    <d v="2021-10-07T00:00:00"/>
    <n v="167"/>
    <n v="0"/>
    <n v="0"/>
    <s v="Nathan Kyme"/>
    <s v="Rig/Access Mat Handling"/>
    <m/>
    <s v="VC7556-2020-037"/>
    <s v="TBA"/>
    <m/>
    <m/>
    <m/>
    <s v="Approved"/>
    <m/>
    <m/>
    <s v="crew travel in. safety meeting. Truck mats in, unload trucks, shuttle mats, lay mats as per Valard instruction. Very busy site with 10 gravel trucks hauling. Shuttles waiting on gravel trucks. 230 mats trucked in. layed 215 mats 90m double layer, 80m single. total onsite 320. crew travel out. ***COVID 19 policies in effect***"/>
    <n v="6"/>
    <s v="C262-C266"/>
    <s v="Hare Lake Road"/>
    <n v="0"/>
    <d v="2021-09-24T00:00:00"/>
    <m/>
    <s v="37"/>
    <d v="2021-09-24T00:00:00"/>
    <s v=""/>
    <s v=""/>
    <m/>
    <m/>
    <m/>
    <s v="Harold Furlong"/>
    <s v="06"/>
    <s v="Northern Mat &amp; Bridge995421658Subsistence Per Day61350"/>
    <s v="Northern Mat &amp; Bridge995421658Subsistence Per Day61350ESI10895"/>
    <s v="Rig/Access Mat Handling"/>
    <s v=""/>
    <x v="0"/>
  </r>
  <r>
    <x v="0"/>
    <n v="15"/>
    <n v="0"/>
    <n v="9954"/>
    <s v="21658"/>
    <n v="53530601"/>
    <s v="Rig/Access Mats"/>
    <n v="0"/>
    <s v="Operator"/>
    <n v="84.69"/>
    <n v="8"/>
    <s v="HR"/>
    <s v=""/>
    <s v=""/>
    <s v="127.04"/>
    <s v="2"/>
    <n v="931.6"/>
    <n v="121.108"/>
    <n v="1052.7079999999999"/>
    <d v="2021-09-22T00:00:00"/>
    <n v="0"/>
    <x v="0"/>
    <d v="2021-10-07T00:00:00"/>
    <n v="167"/>
    <n v="0"/>
    <n v="0"/>
    <s v="Nathan Kyme"/>
    <s v="Rig/Access Mat Handling"/>
    <m/>
    <s v="VC7556-2020-037"/>
    <s v="TBA"/>
    <m/>
    <m/>
    <m/>
    <s v="Approved"/>
    <m/>
    <m/>
    <s v="crew travel in. safety meeting. Truck mats in, unload trucks, shuttle mats, lay mats as per Valard instruction. Very busy site with 10 gravel trucks hauling. Shuttles waiting on gravel trucks. 230 mats trucked in. layed 215 mats 90m double layer, 80m single. total onsite 320. crew travel out. ***COVID 19 policies in effect***"/>
    <n v="6"/>
    <s v="C262-C266"/>
    <s v="Hare Lake Road"/>
    <n v="0"/>
    <d v="2021-09-24T00:00:00"/>
    <m/>
    <s v="37"/>
    <d v="2021-09-24T00:00:00"/>
    <s v=""/>
    <s v=""/>
    <m/>
    <m/>
    <m/>
    <s v="Harold Furlong"/>
    <s v="06"/>
    <s v="Northern Mat &amp; Bridge995421658Operator8931.6"/>
    <s v="Northern Mat &amp; Bridge995421658Operator8931.6ESI10895"/>
    <s v="Rig/Access Mat Handling"/>
    <s v=""/>
    <x v="0"/>
  </r>
  <r>
    <x v="0"/>
    <n v="15"/>
    <n v="0"/>
    <n v="9954"/>
    <s v="21658"/>
    <n v="53530601"/>
    <s v="Rig/Access Mats"/>
    <n v="0"/>
    <s v="Operator"/>
    <n v="84.69"/>
    <n v="8"/>
    <s v="HR"/>
    <s v=""/>
    <s v=""/>
    <s v="127.04"/>
    <s v="3"/>
    <n v="1058.6400000000001"/>
    <n v="137.62320000000003"/>
    <n v="1196.2632000000001"/>
    <d v="2021-09-22T00:00:00"/>
    <n v="0"/>
    <x v="0"/>
    <d v="2021-10-07T00:00:00"/>
    <n v="167"/>
    <n v="0"/>
    <n v="0"/>
    <s v="Nathan Kyme"/>
    <s v="Rig/Access Mat Handling"/>
    <m/>
    <s v="VC7556-2020-037"/>
    <s v="TBA"/>
    <m/>
    <m/>
    <m/>
    <s v="Approved"/>
    <m/>
    <m/>
    <s v="crew travel in. safety meeting. Truck mats in, unload trucks, shuttle mats, lay mats as per Valard instruction. Very busy site with 10 gravel trucks hauling. Shuttles waiting on gravel trucks. 230 mats trucked in. layed 215 mats 90m double layer, 80m single. total onsite 320. crew travel out. ***COVID 19 policies in effect***"/>
    <n v="6"/>
    <s v="C262-C266"/>
    <s v="Hare Lake Road"/>
    <n v="0"/>
    <d v="2021-09-24T00:00:00"/>
    <m/>
    <s v="37"/>
    <d v="2021-09-24T00:00:00"/>
    <s v=""/>
    <s v=""/>
    <m/>
    <m/>
    <m/>
    <s v="Harold Furlong"/>
    <s v="06"/>
    <s v="Northern Mat &amp; Bridge995421658Operator81058.64"/>
    <s v="Northern Mat &amp; Bridge995421658Operator81058.64ESI10895"/>
    <s v="Rig/Access Mat Handling"/>
    <s v=""/>
    <x v="0"/>
  </r>
  <r>
    <x v="0"/>
    <n v="15"/>
    <n v="0"/>
    <n v="9954"/>
    <s v="21658"/>
    <n v="53530601"/>
    <s v="Rig/Access Mats"/>
    <n v="0"/>
    <s v="Operator"/>
    <n v="84.69"/>
    <n v="8"/>
    <s v="HR"/>
    <s v=""/>
    <s v=""/>
    <s v="127.04"/>
    <s v="3"/>
    <n v="1058.6400000000001"/>
    <n v="137.62320000000003"/>
    <n v="1196.2632000000001"/>
    <d v="2021-09-22T00:00:00"/>
    <n v="0"/>
    <x v="0"/>
    <d v="2021-10-07T00:00:00"/>
    <n v="167"/>
    <n v="0"/>
    <n v="0"/>
    <s v="Nathan Kyme"/>
    <s v="Rig/Access Mat Handling"/>
    <m/>
    <s v="VC7556-2020-037"/>
    <s v="TBA"/>
    <m/>
    <m/>
    <m/>
    <s v="Approved"/>
    <m/>
    <m/>
    <s v="crew travel in. safety meeting. Truck mats in, unload trucks, shuttle mats, lay mats as per Valard instruction. Very busy site with 10 gravel trucks hauling. Shuttles waiting on gravel trucks. 230 mats trucked in. layed 215 mats 90m double layer, 80m single. total onsite 320. crew travel out. ***COVID 19 policies in effect***"/>
    <n v="6"/>
    <s v="C262-C266"/>
    <s v="Hare Lake Road"/>
    <n v="0"/>
    <d v="2021-09-24T00:00:00"/>
    <m/>
    <s v="37"/>
    <d v="2021-09-24T00:00:00"/>
    <s v=""/>
    <s v=""/>
    <m/>
    <m/>
    <m/>
    <s v="Harold Furlong"/>
    <s v="06"/>
    <s v="Northern Mat &amp; Bridge995421658Operator81058.64"/>
    <s v="Northern Mat &amp; Bridge995421658Operator81058.64ESI10895"/>
    <s v="Rig/Access Mat Handling"/>
    <s v=""/>
    <x v="0"/>
  </r>
  <r>
    <x v="0"/>
    <n v="15"/>
    <n v="0"/>
    <n v="9954"/>
    <s v="21658"/>
    <n v="53530601"/>
    <s v="Rig/Access Mats"/>
    <n v="0"/>
    <s v="Operator"/>
    <n v="84.69"/>
    <n v="8"/>
    <s v="HR"/>
    <s v=""/>
    <s v=""/>
    <s v="127.04"/>
    <s v="4"/>
    <n v="1185.68"/>
    <n v="154.13840000000002"/>
    <n v="1339.8183999999999"/>
    <d v="2021-09-22T00:00:00"/>
    <n v="0"/>
    <x v="0"/>
    <d v="2021-10-07T00:00:00"/>
    <n v="167"/>
    <n v="0"/>
    <n v="0"/>
    <s v="Nathan Kyme"/>
    <s v="Rig/Access Mat Handling"/>
    <m/>
    <s v="VC7556-2020-037"/>
    <s v="TBA"/>
    <m/>
    <m/>
    <m/>
    <s v="Approved"/>
    <m/>
    <m/>
    <s v="crew travel in. safety meeting. Truck mats in, unload trucks, shuttle mats, lay mats as per Valard instruction. Very busy site with 10 gravel trucks hauling. Shuttles waiting on gravel trucks. 230 mats trucked in. layed 215 mats 90m double layer, 80m single. total onsite 320. crew travel out. ***COVID 19 policies in effect***"/>
    <n v="6"/>
    <s v="C262-C266"/>
    <s v="Hare Lake Road"/>
    <n v="0"/>
    <d v="2021-09-24T00:00:00"/>
    <m/>
    <s v="37"/>
    <d v="2021-09-24T00:00:00"/>
    <s v=""/>
    <s v=""/>
    <m/>
    <m/>
    <m/>
    <s v="Harold Furlong"/>
    <s v="06"/>
    <s v="Northern Mat &amp; Bridge995421658Operator81185.68"/>
    <s v="Northern Mat &amp; Bridge995421658Operator81185.68ESI10895"/>
    <s v="Rig/Access Mat Handling"/>
    <s v=""/>
    <x v="0"/>
  </r>
  <r>
    <x v="0"/>
    <n v="15"/>
    <n v="0"/>
    <n v="9954"/>
    <s v="21658"/>
    <n v="53530601"/>
    <s v="Rig/Access Mats"/>
    <n v="0"/>
    <s v="Operator"/>
    <n v="84.69"/>
    <n v="8"/>
    <s v="HR"/>
    <s v=""/>
    <s v=""/>
    <s v="127.04"/>
    <s v="3"/>
    <n v="1058.6400000000001"/>
    <n v="137.62320000000003"/>
    <n v="1196.2632000000001"/>
    <d v="2021-09-22T00:00:00"/>
    <n v="0"/>
    <x v="0"/>
    <d v="2021-10-07T00:00:00"/>
    <n v="167"/>
    <n v="0"/>
    <n v="0"/>
    <s v="Nathan Kyme"/>
    <s v="Rig/Access Mat Handling"/>
    <m/>
    <s v="VC7556-2020-037"/>
    <s v="TBA"/>
    <m/>
    <m/>
    <m/>
    <s v="Approved"/>
    <m/>
    <m/>
    <s v="crew travel in. safety meeting. Truck mats in, unload trucks, shuttle mats, lay mats as per Valard instruction. Very busy site with 10 gravel trucks hauling. Shuttles waiting on gravel trucks. 230 mats trucked in. layed 215 mats 90m double layer, 80m single. total onsite 320. crew travel out. ***COVID 19 policies in effect***"/>
    <n v="6"/>
    <s v="C262-C266"/>
    <s v="Hare Lake Road"/>
    <n v="0"/>
    <d v="2021-09-24T00:00:00"/>
    <m/>
    <s v="37"/>
    <d v="2021-09-24T00:00:00"/>
    <s v=""/>
    <s v=""/>
    <m/>
    <m/>
    <m/>
    <s v="Harold Furlong"/>
    <s v="06"/>
    <s v="Northern Mat &amp; Bridge995421658Operator81058.64"/>
    <s v="Northern Mat &amp; Bridge995421658Operator81058.64ESI10895"/>
    <s v="Rig/Access Mat Handling"/>
    <s v=""/>
    <x v="0"/>
  </r>
  <r>
    <x v="0"/>
    <n v="15"/>
    <n v="0"/>
    <n v="9954"/>
    <s v="21658"/>
    <n v="53530601"/>
    <s v="Rig/Access Mats"/>
    <n v="0"/>
    <s v="Supervisor"/>
    <n v="101.49"/>
    <n v="8"/>
    <s v="HR"/>
    <s v=""/>
    <s v=""/>
    <s v="129"/>
    <s v="5"/>
    <n v="1456.92"/>
    <n v="189.39960000000002"/>
    <n v="1646.3196"/>
    <d v="2021-09-22T00:00:00"/>
    <n v="0"/>
    <x v="0"/>
    <d v="2021-10-07T00:00:00"/>
    <n v="167"/>
    <n v="0"/>
    <n v="0"/>
    <s v="Nathan Kyme"/>
    <s v="Rig/Access Mat Handling"/>
    <m/>
    <s v="VC7556-2020-037"/>
    <s v="TBA"/>
    <m/>
    <m/>
    <m/>
    <s v="Approved"/>
    <m/>
    <m/>
    <s v="crew travel in. safety meeting. Truck mats in, unload trucks, shuttle mats, lay mats as per Valard instruction. Very busy site with 10 gravel trucks hauling. Shuttles waiting on gravel trucks. 230 mats trucked in. layed 215 mats 90m double layer, 80m single. total onsite 320. crew travel out. ***COVID 19 policies in effect***"/>
    <n v="6"/>
    <s v="C262-C266"/>
    <s v="Hare Lake Road"/>
    <n v="0"/>
    <d v="2021-09-24T00:00:00"/>
    <m/>
    <s v="37"/>
    <d v="2021-09-24T00:00:00"/>
    <s v=""/>
    <s v=""/>
    <m/>
    <m/>
    <m/>
    <s v="Harold Furlong"/>
    <s v="06"/>
    <s v="Northern Mat &amp; Bridge995421658Supervisor81456.92"/>
    <s v="Northern Mat &amp; Bridge995421658Supervisor81456.92ESI10895"/>
    <s v="Rig/Access Mat Handling"/>
    <s v=""/>
    <x v="0"/>
  </r>
  <r>
    <x v="0"/>
    <n v="15"/>
    <n v="0"/>
    <n v="9954"/>
    <s v="21658"/>
    <n v="53530601"/>
    <s v="Rig/Access Mats"/>
    <n v="0"/>
    <s v="Flatbed Truck"/>
    <n v="187.5"/>
    <n v="20"/>
    <s v="HR"/>
    <m/>
    <s v="0"/>
    <s v=""/>
    <s v=""/>
    <n v="3750"/>
    <n v="487.5"/>
    <n v="4237.5"/>
    <d v="2021-09-22T00:00:00"/>
    <n v="0"/>
    <x v="0"/>
    <d v="2021-10-07T00:00:00"/>
    <n v="167"/>
    <n v="0"/>
    <n v="0"/>
    <s v="Nathan Kyme"/>
    <s v="Rig/Access Mat Handling"/>
    <m/>
    <s v="VC7556-2020-037"/>
    <s v="TBA"/>
    <m/>
    <m/>
    <m/>
    <s v="Approved"/>
    <m/>
    <m/>
    <s v="crew travel in. safety meeting. Truck mats in, unload trucks, shuttle mats, lay mats as per Valard instruction. Very busy site with 10 gravel trucks hauling. Shuttles waiting on gravel trucks. 230 mats trucked in. layed 215 mats 90m double layer, 80m single. total onsite 320. crew travel out. ***COVID 19 policies in effect***"/>
    <n v="6"/>
    <s v="C262-C266"/>
    <s v="Hare Lake Road"/>
    <n v="0"/>
    <d v="2021-09-24T00:00:00"/>
    <m/>
    <s v="37"/>
    <d v="2021-09-24T00:00:00"/>
    <s v=""/>
    <s v=""/>
    <m/>
    <m/>
    <m/>
    <s v="Harold Furlong"/>
    <s v="06"/>
    <s v="Northern Mat &amp; Bridge995421658Flatbed Truck203750"/>
    <s v="Northern Mat &amp; Bridge995421658Flatbed Truck203750ESI10895"/>
    <s v="Rig/Access Mat Handling"/>
    <s v=""/>
    <x v="0"/>
  </r>
  <r>
    <x v="0"/>
    <n v="15"/>
    <n v="0"/>
    <n v="9954"/>
    <s v="21658"/>
    <n v="53530601"/>
    <s v="Rig/Access Mats"/>
    <n v="0"/>
    <s v="Float Truck"/>
    <n v="199.14"/>
    <n v="11"/>
    <s v="HR"/>
    <m/>
    <s v="0"/>
    <s v=""/>
    <s v=""/>
    <n v="2190.54"/>
    <n v="284.77019999999999"/>
    <n v="2475.3101999999999"/>
    <d v="2021-09-22T00:00:00"/>
    <n v="0"/>
    <x v="0"/>
    <d v="2021-10-07T00:00:00"/>
    <n v="167"/>
    <n v="0"/>
    <n v="0"/>
    <s v="Nathan Kyme"/>
    <s v="Rig/Access Mat Handling"/>
    <m/>
    <s v="VC7556-2020-037"/>
    <s v="TBA"/>
    <m/>
    <m/>
    <m/>
    <s v="Approved"/>
    <m/>
    <m/>
    <s v="crew travel in. safety meeting. Truck mats in, unload trucks, shuttle mats, lay mats as per Valard instruction. Very busy site with 10 gravel trucks hauling. Shuttles waiting on gravel trucks. 230 mats trucked in. layed 215 mats 90m double layer, 80m single. total onsite 320. crew travel out. ***COVID 19 policies in effect***"/>
    <n v="6"/>
    <s v="C262-C266"/>
    <s v="Hare Lake Road"/>
    <n v="0"/>
    <d v="2021-09-24T00:00:00"/>
    <m/>
    <s v="37"/>
    <d v="2021-09-24T00:00:00"/>
    <s v=""/>
    <s v=""/>
    <m/>
    <m/>
    <m/>
    <s v="Harold Furlong"/>
    <s v="06"/>
    <s v="Northern Mat &amp; Bridge995421658Float Truck112190.54"/>
    <s v="Northern Mat &amp; Bridge995421658Float Truck112190.54ESI10895"/>
    <s v="Rig/Access Mat Handling"/>
    <s v=""/>
    <x v="0"/>
  </r>
  <r>
    <x v="0"/>
    <n v="15"/>
    <n v="0"/>
    <n v="9954"/>
    <s v="21658"/>
    <n v="53530601"/>
    <s v="Rig/Access Mats"/>
    <n v="0"/>
    <s v="Track Carrier"/>
    <n v="172.56"/>
    <n v="19"/>
    <s v="HR"/>
    <m/>
    <s v="0"/>
    <s v=""/>
    <s v=""/>
    <n v="3278.64"/>
    <n v="426.22320000000002"/>
    <n v="3704.8631999999993"/>
    <d v="2021-09-22T00:00:00"/>
    <n v="0"/>
    <x v="0"/>
    <d v="2021-10-07T00:00:00"/>
    <n v="167"/>
    <n v="0"/>
    <n v="0"/>
    <s v="Nathan Kyme"/>
    <s v="Rig/Access Mat Handling"/>
    <m/>
    <s v="VC7556-2020-037"/>
    <s v="TBA"/>
    <m/>
    <m/>
    <m/>
    <s v="Approved"/>
    <m/>
    <m/>
    <s v="crew travel in. safety meeting. Truck mats in, unload trucks, shuttle mats, lay mats as per Valard instruction. Very busy site with 10 gravel trucks hauling. Shuttles waiting on gravel trucks. 230 mats trucked in. layed 215 mats 90m double layer, 80m single. total onsite 320. crew travel out. ***COVID 19 policies in effect***"/>
    <n v="6"/>
    <s v="C262-C266"/>
    <s v="Hare Lake Road"/>
    <n v="0"/>
    <d v="2021-09-24T00:00:00"/>
    <m/>
    <s v="37"/>
    <d v="2021-09-24T00:00:00"/>
    <s v=""/>
    <s v=""/>
    <m/>
    <m/>
    <m/>
    <s v="Harold Furlong"/>
    <s v="06"/>
    <s v="Northern Mat &amp; Bridge995421658Track Carrier193278.64"/>
    <s v="Northern Mat &amp; Bridge995421658Track Carrier193278.64ESI10895"/>
    <s v="Rig/Access Mat Handling"/>
    <s v=""/>
    <x v="0"/>
  </r>
  <r>
    <x v="0"/>
    <n v="15"/>
    <n v="0"/>
    <n v="9954"/>
    <s v="21658"/>
    <n v="53530601"/>
    <s v="Rig/Access Mats"/>
    <n v="0"/>
    <s v="Loader"/>
    <n v="98.83"/>
    <n v="8"/>
    <s v="HR"/>
    <m/>
    <s v="0"/>
    <s v=""/>
    <s v=""/>
    <n v="790.64"/>
    <n v="102.78320000000001"/>
    <n v="893.42319999999995"/>
    <d v="2021-09-22T00:00:00"/>
    <n v="0"/>
    <x v="0"/>
    <d v="2021-10-07T00:00:00"/>
    <n v="167"/>
    <n v="0"/>
    <n v="0"/>
    <s v="Nathan Kyme"/>
    <s v="Rig/Access Mat Handling"/>
    <m/>
    <s v="VC7556-2020-037"/>
    <s v="TBA"/>
    <m/>
    <m/>
    <m/>
    <s v="Approved"/>
    <m/>
    <m/>
    <s v="crew travel in. safety meeting. Truck mats in, unload trucks, shuttle mats, lay mats as per Valard instruction. Very busy site with 10 gravel trucks hauling. Shuttles waiting on gravel trucks. 230 mats trucked in. layed 215 mats 90m double layer, 80m single. total onsite 320. crew travel out. ***COVID 19 policies in effect***"/>
    <n v="6"/>
    <s v="C262-C266"/>
    <s v="Hare Lake Road"/>
    <n v="0"/>
    <d v="2021-09-24T00:00:00"/>
    <m/>
    <s v="37"/>
    <d v="2021-09-24T00:00:00"/>
    <s v=""/>
    <s v=""/>
    <m/>
    <m/>
    <m/>
    <s v="Harold Furlong"/>
    <s v="06"/>
    <s v="Northern Mat &amp; Bridge995421658Loader8790.64"/>
    <s v="Northern Mat &amp; Bridge995421658Loader8790.64ESI10895"/>
    <s v="Rig/Access Mat Handling"/>
    <s v=""/>
    <x v="0"/>
  </r>
  <r>
    <x v="0"/>
    <n v="15"/>
    <n v="0"/>
    <n v="9954"/>
    <s v="21658"/>
    <n v="53530601"/>
    <s v="Rig/Access Mats"/>
    <n v="0"/>
    <s v="Loader"/>
    <n v="98.83"/>
    <n v="10"/>
    <s v="HR"/>
    <m/>
    <s v="0"/>
    <s v=""/>
    <s v=""/>
    <n v="988.3"/>
    <n v="128.47899999999998"/>
    <n v="1116.7789999999998"/>
    <d v="2021-09-22T00:00:00"/>
    <n v="0"/>
    <x v="0"/>
    <d v="2021-10-07T00:00:00"/>
    <n v="167"/>
    <n v="0"/>
    <n v="0"/>
    <s v="Nathan Kyme"/>
    <s v="Rig/Access Mat Handling"/>
    <m/>
    <s v="VC7556-2020-037"/>
    <s v="TBA"/>
    <m/>
    <m/>
    <m/>
    <s v="Approved"/>
    <m/>
    <m/>
    <s v="crew travel in. safety meeting. Truck mats in, unload trucks, shuttle mats, lay mats as per Valard instruction. Very busy site with 10 gravel trucks hauling. Shuttles waiting on gravel trucks. 230 mats trucked in. layed 215 mats 90m double layer, 80m single. total onsite 320. crew travel out. ***COVID 19 policies in effect***"/>
    <n v="6"/>
    <s v="C262-C266"/>
    <s v="Hare Lake Road"/>
    <n v="0"/>
    <d v="2021-09-24T00:00:00"/>
    <m/>
    <s v="37"/>
    <d v="2021-09-24T00:00:00"/>
    <s v=""/>
    <s v=""/>
    <m/>
    <m/>
    <m/>
    <s v="Harold Furlong"/>
    <s v="06"/>
    <s v="Northern Mat &amp; Bridge995421658Loader10988.3"/>
    <s v="Northern Mat &amp; Bridge995421658Loader10988.3ESI10895"/>
    <s v="Rig/Access Mat Handling"/>
    <s v=""/>
    <x v="0"/>
  </r>
  <r>
    <x v="0"/>
    <n v="15"/>
    <n v="0"/>
    <n v="9954"/>
    <s v="21658"/>
    <n v="53530601"/>
    <s v="Rig/Access Mats"/>
    <n v="0"/>
    <s v="Excavator"/>
    <n v="127.81"/>
    <n v="9"/>
    <s v="HR"/>
    <m/>
    <s v="0"/>
    <s v=""/>
    <s v=""/>
    <n v="1150.29"/>
    <n v="149.5377"/>
    <n v="1299.8276999999998"/>
    <d v="2021-09-22T00:00:00"/>
    <n v="0"/>
    <x v="0"/>
    <d v="2021-10-07T00:00:00"/>
    <n v="167"/>
    <n v="0"/>
    <n v="0"/>
    <s v="Nathan Kyme"/>
    <s v="Rig/Access Mat Handling"/>
    <m/>
    <s v="VC7556-2020-037"/>
    <s v="TBA"/>
    <m/>
    <m/>
    <m/>
    <s v="Approved"/>
    <m/>
    <m/>
    <s v="crew travel in. safety meeting. Truck mats in, unload trucks, shuttle mats, lay mats as per Valard instruction. Very busy site with 10 gravel trucks hauling. Shuttles waiting on gravel trucks. 230 mats trucked in. layed 215 mats 90m double layer, 80m single. total onsite 320. crew travel out. ***COVID 19 policies in effect***"/>
    <n v="6"/>
    <s v="C262-C266"/>
    <s v="Hare Lake Road"/>
    <n v="0"/>
    <d v="2021-09-24T00:00:00"/>
    <m/>
    <s v="37"/>
    <d v="2021-09-24T00:00:00"/>
    <s v=""/>
    <s v=""/>
    <m/>
    <m/>
    <m/>
    <s v="Harold Furlong"/>
    <s v="06"/>
    <s v="Northern Mat &amp; Bridge995421658Excavator91150.29"/>
    <s v="Northern Mat &amp; Bridge995421658Excavator91150.29ESI10895"/>
    <s v="Rig/Access Mat Handling"/>
    <s v=""/>
    <x v="0"/>
  </r>
  <r>
    <x v="0"/>
    <n v="15"/>
    <n v="0"/>
    <n v="9954"/>
    <s v="21658"/>
    <n v="53530601"/>
    <s v="Rig/Access Mats"/>
    <n v="0"/>
    <s v="Crew Truck"/>
    <n v="225"/>
    <n v="2"/>
    <s v="DAY"/>
    <m/>
    <s v="0"/>
    <s v=""/>
    <s v=""/>
    <n v="450"/>
    <n v="58.5"/>
    <n v="508.49999999999994"/>
    <d v="2021-09-22T00:00:00"/>
    <n v="0"/>
    <x v="0"/>
    <d v="2021-10-07T00:00:00"/>
    <n v="167"/>
    <n v="0"/>
    <n v="0"/>
    <s v="Nathan Kyme"/>
    <s v="Rig/Access Mat Handling"/>
    <m/>
    <s v="VC7556-2020-037"/>
    <s v="TBA"/>
    <m/>
    <m/>
    <m/>
    <s v="Approved"/>
    <m/>
    <m/>
    <s v="crew travel in. safety meeting. Truck mats in, unload trucks, shuttle mats, lay mats as per Valard instruction. Very busy site with 10 gravel trucks hauling. Shuttles waiting on gravel trucks. 230 mats trucked in. layed 215 mats 90m double layer, 80m single. total onsite 320. crew travel out. ***COVID 19 policies in effect***"/>
    <n v="6"/>
    <s v="C262-C266"/>
    <s v="Hare Lake Road"/>
    <n v="0"/>
    <d v="2021-09-24T00:00:00"/>
    <m/>
    <s v="37"/>
    <d v="2021-09-24T00:00:00"/>
    <s v=""/>
    <s v=""/>
    <m/>
    <m/>
    <m/>
    <s v="Harold Furlong"/>
    <s v="06"/>
    <s v="Northern Mat &amp; Bridge995421658Crew Truck2450"/>
    <s v="Northern Mat &amp; Bridge995421658Crew Truck2450ESI10895"/>
    <s v="Rig/Access Mat Handling"/>
    <s v=""/>
    <x v="0"/>
  </r>
  <r>
    <x v="0"/>
    <n v="15"/>
    <n v="0"/>
    <n v="9949"/>
    <s v="21657"/>
    <n v="53530601"/>
    <s v="Rig/Access Mats"/>
    <n v="0"/>
    <s v="Subsistence Per Day"/>
    <n v="225"/>
    <n v="6"/>
    <s v="DAY"/>
    <s v=""/>
    <s v=""/>
    <m/>
    <s v="0"/>
    <n v="1350"/>
    <n v="175.5"/>
    <n v="1525.4999999999998"/>
    <d v="2021-09-22T00:00:00"/>
    <n v="0"/>
    <x v="0"/>
    <d v="2021-10-07T00:00:00"/>
    <n v="167"/>
    <n v="0"/>
    <n v="0"/>
    <s v="Nathan Kyme"/>
    <s v="Rig/Access Mat Handling"/>
    <m/>
    <s v="VC7556-2020-037"/>
    <s v="TBA"/>
    <m/>
    <m/>
    <m/>
    <s v="Approved"/>
    <m/>
    <m/>
    <s v="Crew travelled to site, safety meeting. Move 4 pieces of equipment from Del Lake to Hare Lake. 2 guys on each site to help lowbed load and unload. Hare Lake extremely busy with gravel trucks hauling and no radio communication. Nick unloading and loading trucks Marathon yard. Keegan and Daniel sent to town after lowbed was finished. jamie and dylan unload mats at Hare lake and walked excavator up to ROW. crew travelled out. ***COVID 19 policies in effect***"/>
    <n v="6"/>
    <s v="C262-C266"/>
    <s v="Hare Lake Creek"/>
    <n v="0"/>
    <d v="2021-09-21T00:00:00"/>
    <m/>
    <s v="37"/>
    <d v="2021-09-25T00:00:00"/>
    <s v=""/>
    <s v=""/>
    <m/>
    <m/>
    <m/>
    <s v="Harold Furlong"/>
    <s v="06"/>
    <s v="Northern Mat &amp; Bridge994921657Subsistence Per Day61350"/>
    <s v="Northern Mat &amp; Bridge994921657Subsistence Per Day61350ESI10895"/>
    <s v="Rig/Access Mat Handling"/>
    <s v=""/>
    <x v="0"/>
  </r>
  <r>
    <x v="0"/>
    <n v="15"/>
    <n v="0"/>
    <n v="9949"/>
    <s v="21657"/>
    <n v="53530601"/>
    <s v="Rig/Access Mats"/>
    <n v="0"/>
    <s v="Operator"/>
    <n v="84.69"/>
    <n v="8"/>
    <s v="HR"/>
    <s v=""/>
    <s v=""/>
    <s v="127.04"/>
    <s v="4"/>
    <n v="1185.68"/>
    <n v="154.13840000000002"/>
    <n v="1339.8183999999999"/>
    <d v="2021-09-22T00:00:00"/>
    <n v="0"/>
    <x v="0"/>
    <d v="2021-10-07T00:00:00"/>
    <n v="167"/>
    <n v="0"/>
    <n v="0"/>
    <s v="Nathan Kyme"/>
    <s v="Rig/Access Mat Handling"/>
    <m/>
    <s v="VC7556-2020-037"/>
    <s v="TBA"/>
    <m/>
    <m/>
    <m/>
    <s v="Approved"/>
    <m/>
    <m/>
    <s v="Crew travelled to site, safety meeting. Move 4 pieces of equipment from Del Lake to Hare Lake. 2 guys on each site to help lowbed load and unload. Hare Lake extremely busy with gravel trucks hauling and no radio communication. Nick unloading and loading trucks Marathon yard. Keegan and Daniel sent to town after lowbed was finished. jamie and dylan unload mats at Hare lake and walked excavator up to ROW. crew travelled out. ***COVID 19 policies in effect***"/>
    <n v="6"/>
    <s v="C262-C266"/>
    <s v="Hare Lake Creek"/>
    <n v="0"/>
    <d v="2021-09-21T00:00:00"/>
    <m/>
    <s v="37"/>
    <d v="2021-09-25T00:00:00"/>
    <s v=""/>
    <s v=""/>
    <m/>
    <m/>
    <m/>
    <s v="Harold Furlong"/>
    <s v="06"/>
    <s v="Northern Mat &amp; Bridge994921657Operator81185.68"/>
    <s v="Northern Mat &amp; Bridge994921657Operator81185.68ESI10895"/>
    <s v="Rig/Access Mat Handling"/>
    <s v=""/>
    <x v="0"/>
  </r>
  <r>
    <x v="0"/>
    <n v="15"/>
    <n v="0"/>
    <n v="9949"/>
    <s v="21657"/>
    <n v="53530601"/>
    <s v="Rig/Access Mats"/>
    <n v="0"/>
    <s v="Operator"/>
    <n v="84.69"/>
    <n v="8"/>
    <s v="HR"/>
    <s v=""/>
    <s v=""/>
    <s v="127.04"/>
    <s v="0"/>
    <n v="677.52"/>
    <n v="88.077600000000004"/>
    <n v="765.59759999999994"/>
    <d v="2021-09-22T00:00:00"/>
    <n v="0"/>
    <x v="0"/>
    <d v="2021-10-07T00:00:00"/>
    <n v="167"/>
    <n v="0"/>
    <n v="0"/>
    <s v="Nathan Kyme"/>
    <s v="Rig/Access Mat Handling"/>
    <m/>
    <s v="VC7556-2020-037"/>
    <s v="TBA"/>
    <m/>
    <m/>
    <m/>
    <s v="Approved"/>
    <m/>
    <m/>
    <s v="Crew travelled to site, safety meeting. Move 4 pieces of equipment from Del Lake to Hare Lake. 2 guys on each site to help lowbed load and unload. Hare Lake extremely busy with gravel trucks hauling and no radio communication. Nick unloading and loading trucks Marathon yard. Keegan and Daniel sent to town after lowbed was finished. jamie and dylan unload mats at Hare lake and walked excavator up to ROW. crew travelled out. ***COVID 19 policies in effect***"/>
    <n v="6"/>
    <s v="C262-C266"/>
    <s v="Hare Lake Creek"/>
    <n v="0"/>
    <d v="2021-09-21T00:00:00"/>
    <m/>
    <s v="37"/>
    <d v="2021-09-25T00:00:00"/>
    <s v=""/>
    <s v=""/>
    <m/>
    <m/>
    <m/>
    <s v="Harold Furlong"/>
    <s v="06"/>
    <s v="Northern Mat &amp; Bridge994921657Operator8677.52"/>
    <s v="Northern Mat &amp; Bridge994921657Operator8677.52ESI10895"/>
    <s v="Rig/Access Mat Handling"/>
    <s v=""/>
    <x v="0"/>
  </r>
  <r>
    <x v="0"/>
    <n v="15"/>
    <n v="0"/>
    <n v="9949"/>
    <s v="21657"/>
    <n v="53530601"/>
    <s v="Rig/Access Mats"/>
    <n v="0"/>
    <s v="Operator"/>
    <n v="84.69"/>
    <n v="8"/>
    <s v="HR"/>
    <s v=""/>
    <s v=""/>
    <s v="127.04"/>
    <s v="0"/>
    <n v="677.52"/>
    <n v="88.077600000000004"/>
    <n v="765.59759999999994"/>
    <d v="2021-09-22T00:00:00"/>
    <n v="0"/>
    <x v="0"/>
    <d v="2021-10-07T00:00:00"/>
    <n v="167"/>
    <n v="0"/>
    <n v="0"/>
    <s v="Nathan Kyme"/>
    <s v="Rig/Access Mat Handling"/>
    <m/>
    <s v="VC7556-2020-037"/>
    <s v="TBA"/>
    <m/>
    <m/>
    <m/>
    <s v="Approved"/>
    <m/>
    <m/>
    <s v="Crew travelled to site, safety meeting. Move 4 pieces of equipment from Del Lake to Hare Lake. 2 guys on each site to help lowbed load and unload. Hare Lake extremely busy with gravel trucks hauling and no radio communication. Nick unloading and loading trucks Marathon yard. Keegan and Daniel sent to town after lowbed was finished. jamie and dylan unload mats at Hare lake and walked excavator up to ROW. crew travelled out. ***COVID 19 policies in effect***"/>
    <n v="6"/>
    <s v="C262-C266"/>
    <s v="Hare Lake Creek"/>
    <n v="0"/>
    <d v="2021-09-21T00:00:00"/>
    <m/>
    <s v="37"/>
    <d v="2021-09-25T00:00:00"/>
    <s v=""/>
    <s v=""/>
    <m/>
    <m/>
    <m/>
    <s v="Harold Furlong"/>
    <s v="06"/>
    <s v="Northern Mat &amp; Bridge994921657Operator8677.52"/>
    <s v="Northern Mat &amp; Bridge994921657Operator8677.52ESI10895"/>
    <s v="Rig/Access Mat Handling"/>
    <s v=""/>
    <x v="0"/>
  </r>
  <r>
    <x v="0"/>
    <n v="15"/>
    <n v="0"/>
    <n v="9949"/>
    <s v="21657"/>
    <n v="53530601"/>
    <s v="Rig/Access Mats"/>
    <n v="0"/>
    <s v="Operator"/>
    <n v="84.69"/>
    <n v="8"/>
    <s v="HR"/>
    <s v=""/>
    <s v=""/>
    <s v="127.04"/>
    <s v="4"/>
    <n v="1185.68"/>
    <n v="154.13840000000002"/>
    <n v="1339.8183999999999"/>
    <d v="2021-09-22T00:00:00"/>
    <n v="0"/>
    <x v="0"/>
    <d v="2021-10-07T00:00:00"/>
    <n v="167"/>
    <n v="0"/>
    <n v="0"/>
    <s v="Nathan Kyme"/>
    <s v="Rig/Access Mat Handling"/>
    <m/>
    <s v="VC7556-2020-037"/>
    <s v="TBA"/>
    <m/>
    <m/>
    <m/>
    <s v="Approved"/>
    <m/>
    <m/>
    <s v="Crew travelled to site, safety meeting. Move 4 pieces of equipment from Del Lake to Hare Lake. 2 guys on each site to help lowbed load and unload. Hare Lake extremely busy with gravel trucks hauling and no radio communication. Nick unloading and loading trucks Marathon yard. Keegan and Daniel sent to town after lowbed was finished. jamie and dylan unload mats at Hare lake and walked excavator up to ROW. crew travelled out. ***COVID 19 policies in effect***"/>
    <n v="6"/>
    <s v="C262-C266"/>
    <s v="Hare Lake Creek"/>
    <n v="0"/>
    <d v="2021-09-21T00:00:00"/>
    <m/>
    <s v="37"/>
    <d v="2021-09-25T00:00:00"/>
    <s v=""/>
    <s v=""/>
    <m/>
    <m/>
    <m/>
    <s v="Harold Furlong"/>
    <s v="06"/>
    <s v="Northern Mat &amp; Bridge994921657Operator81185.68"/>
    <s v="Northern Mat &amp; Bridge994921657Operator81185.68ESI10895"/>
    <s v="Rig/Access Mat Handling"/>
    <s v=""/>
    <x v="0"/>
  </r>
  <r>
    <x v="0"/>
    <n v="15"/>
    <n v="0"/>
    <n v="9949"/>
    <s v="21657"/>
    <n v="53530601"/>
    <s v="Rig/Access Mats"/>
    <n v="0"/>
    <s v="Operator"/>
    <n v="84.69"/>
    <n v="8"/>
    <s v="HR"/>
    <s v=""/>
    <s v=""/>
    <s v="127.04"/>
    <s v="2"/>
    <n v="931.6"/>
    <n v="121.108"/>
    <n v="1052.7079999999999"/>
    <d v="2021-09-22T00:00:00"/>
    <n v="0"/>
    <x v="0"/>
    <d v="2021-10-07T00:00:00"/>
    <n v="167"/>
    <n v="0"/>
    <n v="0"/>
    <s v="Nathan Kyme"/>
    <s v="Rig/Access Mat Handling"/>
    <m/>
    <s v="VC7556-2020-037"/>
    <s v="TBA"/>
    <m/>
    <m/>
    <m/>
    <s v="Approved"/>
    <m/>
    <m/>
    <s v="Crew travelled to site, safety meeting. Move 4 pieces of equipment from Del Lake to Hare Lake. 2 guys on each site to help lowbed load and unload. Hare Lake extremely busy with gravel trucks hauling and no radio communication. Nick unloading and loading trucks Marathon yard. Keegan and Daniel sent to town after lowbed was finished. jamie and dylan unload mats at Hare lake and walked excavator up to ROW. crew travelled out. ***COVID 19 policies in effect***"/>
    <n v="6"/>
    <s v="C262-C266"/>
    <s v="Hare Lake Creek"/>
    <n v="0"/>
    <d v="2021-09-21T00:00:00"/>
    <m/>
    <s v="37"/>
    <d v="2021-09-25T00:00:00"/>
    <s v=""/>
    <s v=""/>
    <m/>
    <m/>
    <m/>
    <s v="Harold Furlong"/>
    <s v="06"/>
    <s v="Northern Mat &amp; Bridge994921657Operator8931.6"/>
    <s v="Northern Mat &amp; Bridge994921657Operator8931.6ESI10895"/>
    <s v="Rig/Access Mat Handling"/>
    <s v=""/>
    <x v="0"/>
  </r>
  <r>
    <x v="0"/>
    <n v="15"/>
    <n v="0"/>
    <n v="9949"/>
    <s v="21657"/>
    <n v="53530601"/>
    <s v="Rig/Access Mats"/>
    <n v="0"/>
    <s v="Supervisor"/>
    <n v="101.49"/>
    <n v="8"/>
    <s v="HR"/>
    <s v=""/>
    <s v=""/>
    <s v="129"/>
    <s v="5"/>
    <n v="1456.92"/>
    <n v="189.39960000000002"/>
    <n v="1646.3196"/>
    <d v="2021-09-22T00:00:00"/>
    <n v="0"/>
    <x v="0"/>
    <d v="2021-10-07T00:00:00"/>
    <n v="167"/>
    <n v="0"/>
    <n v="0"/>
    <s v="Nathan Kyme"/>
    <s v="Rig/Access Mat Handling"/>
    <m/>
    <s v="VC7556-2020-037"/>
    <s v="TBA"/>
    <m/>
    <m/>
    <m/>
    <s v="Approved"/>
    <m/>
    <m/>
    <s v="Crew travelled to site, safety meeting. Move 4 pieces of equipment from Del Lake to Hare Lake. 2 guys on each site to help lowbed load and unload. Hare Lake extremely busy with gravel trucks hauling and no radio communication. Nick unloading and loading trucks Marathon yard. Keegan and Daniel sent to town after lowbed was finished. jamie and dylan unload mats at Hare lake and walked excavator up to ROW. crew travelled out. ***COVID 19 policies in effect***"/>
    <n v="6"/>
    <s v="C262-C266"/>
    <s v="Hare Lake Creek"/>
    <n v="0"/>
    <d v="2021-09-21T00:00:00"/>
    <m/>
    <s v="37"/>
    <d v="2021-09-25T00:00:00"/>
    <s v=""/>
    <s v=""/>
    <m/>
    <m/>
    <m/>
    <s v="Harold Furlong"/>
    <s v="06"/>
    <s v="Northern Mat &amp; Bridge994921657Supervisor81456.92"/>
    <s v="Northern Mat &amp; Bridge994921657Supervisor81456.92ESI10895"/>
    <s v="Rig/Access Mat Handling"/>
    <s v=""/>
    <x v="0"/>
  </r>
  <r>
    <x v="0"/>
    <n v="15"/>
    <n v="0"/>
    <n v="9949"/>
    <s v="21657"/>
    <n v="53530601"/>
    <s v="Rig/Access Mats"/>
    <n v="0"/>
    <s v="Flatbed Truck"/>
    <n v="187.5"/>
    <n v="8.5"/>
    <s v="HR"/>
    <m/>
    <s v="0"/>
    <s v=""/>
    <s v=""/>
    <n v="1593.75"/>
    <n v="207.1875"/>
    <n v="1800.9374999999998"/>
    <d v="2021-09-22T00:00:00"/>
    <n v="0"/>
    <x v="0"/>
    <d v="2021-10-07T00:00:00"/>
    <n v="167"/>
    <n v="0"/>
    <n v="0"/>
    <s v="Nathan Kyme"/>
    <s v="Rig/Access Mat Handling"/>
    <m/>
    <s v="VC7556-2020-037"/>
    <s v="TBA"/>
    <m/>
    <m/>
    <m/>
    <s v="Approved"/>
    <m/>
    <m/>
    <s v="Crew travelled to site, safety meeting. Move 4 pieces of equipment from Del Lake to Hare Lake. 2 guys on each site to help lowbed load and unload. Hare Lake extremely busy with gravel trucks hauling and no radio communication. Nick unloading and loading trucks Marathon yard. Keegan and Daniel sent to town after lowbed was finished. jamie and dylan unload mats at Hare lake and walked excavator up to ROW. crew travelled out. ***COVID 19 policies in effect***"/>
    <n v="6"/>
    <s v="C262-C266"/>
    <s v="Hare Lake Creek"/>
    <n v="0"/>
    <d v="2021-09-21T00:00:00"/>
    <m/>
    <s v="37"/>
    <d v="2021-09-25T00:00:00"/>
    <s v=""/>
    <s v=""/>
    <m/>
    <m/>
    <m/>
    <s v="Harold Furlong"/>
    <s v="06"/>
    <s v="Northern Mat &amp; Bridge994921657Flatbed Truck8.51593.75"/>
    <s v="Northern Mat &amp; Bridge994921657Flatbed Truck8.51593.75ESI10895"/>
    <s v="Rig/Access Mat Handling"/>
    <s v=""/>
    <x v="0"/>
  </r>
  <r>
    <x v="0"/>
    <n v="15"/>
    <n v="0"/>
    <n v="9949"/>
    <s v="21657"/>
    <n v="53530601"/>
    <s v="Rig/Access Mats"/>
    <n v="0"/>
    <s v="Float Truck"/>
    <n v="199.14"/>
    <n v="13"/>
    <s v="HR"/>
    <m/>
    <s v="0"/>
    <s v=""/>
    <s v=""/>
    <n v="2588.8200000000002"/>
    <n v="336.54660000000001"/>
    <n v="2925.3665999999998"/>
    <d v="2021-09-22T00:00:00"/>
    <n v="0"/>
    <x v="0"/>
    <d v="2021-10-07T00:00:00"/>
    <n v="167"/>
    <n v="0"/>
    <n v="0"/>
    <s v="Nathan Kyme"/>
    <s v="Rig/Access Mat Handling"/>
    <m/>
    <s v="VC7556-2020-037"/>
    <s v="TBA"/>
    <m/>
    <m/>
    <m/>
    <s v="Approved"/>
    <m/>
    <m/>
    <s v="Crew travelled to site, safety meeting. Move 4 pieces of equipment from Del Lake to Hare Lake. 2 guys on each site to help lowbed load and unload. Hare Lake extremely busy with gravel trucks hauling and no radio communication. Nick unloading and loading trucks Marathon yard. Keegan and Daniel sent to town after lowbed was finished. jamie and dylan unload mats at Hare lake and walked excavator up to ROW. crew travelled out. ***COVID 19 policies in effect***"/>
    <n v="6"/>
    <s v="C262-C266"/>
    <s v="Hare Lake Creek"/>
    <n v="0"/>
    <d v="2021-09-21T00:00:00"/>
    <m/>
    <s v="37"/>
    <d v="2021-09-25T00:00:00"/>
    <s v=""/>
    <s v=""/>
    <m/>
    <m/>
    <m/>
    <s v="Harold Furlong"/>
    <s v="06"/>
    <s v="Northern Mat &amp; Bridge994921657Float Truck132588.82"/>
    <s v="Northern Mat &amp; Bridge994921657Float Truck132588.82ESI10895"/>
    <s v="Rig/Access Mat Handling"/>
    <s v=""/>
    <x v="0"/>
  </r>
  <r>
    <x v="0"/>
    <n v="15"/>
    <n v="0"/>
    <n v="9949"/>
    <s v="21657"/>
    <n v="53530601"/>
    <s v="Rig/Access Mats"/>
    <n v="0"/>
    <s v="Loader"/>
    <n v="98.83"/>
    <n v="8"/>
    <s v="HR"/>
    <m/>
    <s v="0"/>
    <s v=""/>
    <s v=""/>
    <n v="790.64"/>
    <n v="102.78320000000001"/>
    <n v="893.42319999999995"/>
    <d v="2021-09-22T00:00:00"/>
    <n v="0"/>
    <x v="0"/>
    <d v="2021-10-07T00:00:00"/>
    <n v="167"/>
    <n v="0"/>
    <n v="0"/>
    <s v="Nathan Kyme"/>
    <s v="Rig/Access Mat Handling"/>
    <m/>
    <s v="VC7556-2020-037"/>
    <s v="TBA"/>
    <m/>
    <m/>
    <m/>
    <s v="Approved"/>
    <m/>
    <m/>
    <s v="Crew travelled to site, safety meeting. Move 4 pieces of equipment from Del Lake to Hare Lake. 2 guys on each site to help lowbed load and unload. Hare Lake extremely busy with gravel trucks hauling and no radio communication. Nick unloading and loading trucks Marathon yard. Keegan and Daniel sent to town after lowbed was finished. jamie and dylan unload mats at Hare lake and walked excavator up to ROW. crew travelled out. ***COVID 19 policies in effect***"/>
    <n v="6"/>
    <s v="C262-C266"/>
    <s v="Hare Lake Creek"/>
    <n v="0"/>
    <d v="2021-09-21T00:00:00"/>
    <m/>
    <s v="37"/>
    <d v="2021-09-25T00:00:00"/>
    <s v=""/>
    <s v=""/>
    <m/>
    <m/>
    <m/>
    <s v="Harold Furlong"/>
    <s v="06"/>
    <s v="Northern Mat &amp; Bridge994921657Loader8790.64"/>
    <s v="Northern Mat &amp; Bridge994921657Loader8790.64ESI10895"/>
    <s v="Rig/Access Mat Handling"/>
    <s v=""/>
    <x v="0"/>
  </r>
  <r>
    <x v="0"/>
    <n v="15"/>
    <n v="0"/>
    <n v="9949"/>
    <s v="21657"/>
    <n v="53530601"/>
    <s v="Rig/Access Mats"/>
    <n v="0"/>
    <s v="Loader"/>
    <n v="98.83"/>
    <n v="2"/>
    <s v="HR"/>
    <m/>
    <s v="0"/>
    <s v=""/>
    <s v=""/>
    <n v="197.66"/>
    <n v="25.695800000000002"/>
    <n v="223.35579999999999"/>
    <d v="2021-09-22T00:00:00"/>
    <n v="0"/>
    <x v="0"/>
    <d v="2021-10-07T00:00:00"/>
    <n v="167"/>
    <n v="0"/>
    <n v="0"/>
    <s v="Nathan Kyme"/>
    <s v="Rig/Access Mat Handling"/>
    <m/>
    <s v="VC7556-2020-037"/>
    <s v="TBA"/>
    <m/>
    <m/>
    <m/>
    <s v="Approved"/>
    <m/>
    <m/>
    <s v="Crew travelled to site, safety meeting. Move 4 pieces of equipment from Del Lake to Hare Lake. 2 guys on each site to help lowbed load and unload. Hare Lake extremely busy with gravel trucks hauling and no radio communication. Nick unloading and loading trucks Marathon yard. Keegan and Daniel sent to town after lowbed was finished. jamie and dylan unload mats at Hare lake and walked excavator up to ROW. crew travelled out. ***COVID 19 policies in effect***"/>
    <n v="6"/>
    <s v="C262-C266"/>
    <s v="Hare Lake Creek"/>
    <n v="0"/>
    <d v="2021-09-21T00:00:00"/>
    <m/>
    <s v="37"/>
    <d v="2021-09-25T00:00:00"/>
    <s v=""/>
    <s v=""/>
    <m/>
    <m/>
    <m/>
    <s v="Harold Furlong"/>
    <s v="06"/>
    <s v="Northern Mat &amp; Bridge994921657Loader2197.66"/>
    <s v="Northern Mat &amp; Bridge994921657Loader2197.66ESI10895"/>
    <s v="Rig/Access Mat Handling"/>
    <s v=""/>
    <x v="0"/>
  </r>
  <r>
    <x v="0"/>
    <n v="15"/>
    <n v="0"/>
    <n v="9949"/>
    <s v="21657"/>
    <n v="53530601"/>
    <s v="Rig/Access Mats"/>
    <n v="0"/>
    <s v="Excavator"/>
    <n v="127.81"/>
    <n v="1"/>
    <s v="HR"/>
    <m/>
    <s v="0"/>
    <s v=""/>
    <s v=""/>
    <n v="127.81"/>
    <n v="16.615300000000001"/>
    <n v="144.42529999999999"/>
    <d v="2021-09-22T00:00:00"/>
    <n v="0"/>
    <x v="0"/>
    <d v="2021-10-07T00:00:00"/>
    <n v="167"/>
    <n v="0"/>
    <n v="0"/>
    <s v="Nathan Kyme"/>
    <s v="Rig/Access Mat Handling"/>
    <m/>
    <s v="VC7556-2020-037"/>
    <s v="TBA"/>
    <m/>
    <m/>
    <m/>
    <s v="Approved"/>
    <m/>
    <m/>
    <s v="Crew travelled to site, safety meeting. Move 4 pieces of equipment from Del Lake to Hare Lake. 2 guys on each site to help lowbed load and unload. Hare Lake extremely busy with gravel trucks hauling and no radio communication. Nick unloading and loading trucks Marathon yard. Keegan and Daniel sent to town after lowbed was finished. jamie and dylan unload mats at Hare lake and walked excavator up to ROW. crew travelled out. ***COVID 19 policies in effect***"/>
    <n v="6"/>
    <s v="C262-C266"/>
    <s v="Hare Lake Creek"/>
    <n v="0"/>
    <d v="2021-09-21T00:00:00"/>
    <m/>
    <s v="37"/>
    <d v="2021-09-25T00:00:00"/>
    <s v=""/>
    <s v=""/>
    <m/>
    <m/>
    <m/>
    <s v="Harold Furlong"/>
    <s v="06"/>
    <s v="Northern Mat &amp; Bridge994921657Excavator1127.81"/>
    <s v="Northern Mat &amp; Bridge994921657Excavator1127.81ESI10895"/>
    <s v="Rig/Access Mat Handling"/>
    <s v=""/>
    <x v="0"/>
  </r>
  <r>
    <x v="0"/>
    <n v="15"/>
    <n v="0"/>
    <n v="9949"/>
    <s v="21657"/>
    <n v="53530601"/>
    <s v="Rig/Access Mats"/>
    <n v="0"/>
    <s v="Crew Truck"/>
    <n v="225"/>
    <n v="2"/>
    <s v="DAY"/>
    <m/>
    <s v="0"/>
    <s v=""/>
    <s v=""/>
    <n v="450"/>
    <n v="58.5"/>
    <n v="508.49999999999994"/>
    <d v="2021-09-22T00:00:00"/>
    <n v="0"/>
    <x v="0"/>
    <d v="2021-10-07T00:00:00"/>
    <n v="167"/>
    <n v="0"/>
    <n v="0"/>
    <s v="Nathan Kyme"/>
    <s v="Rig/Access Mat Handling"/>
    <m/>
    <s v="VC7556-2020-037"/>
    <s v="TBA"/>
    <m/>
    <m/>
    <m/>
    <s v="Approved"/>
    <m/>
    <m/>
    <s v="Crew travelled to site, safety meeting. Move 4 pieces of equipment from Del Lake to Hare Lake. 2 guys on each site to help lowbed load and unload. Hare Lake extremely busy with gravel trucks hauling and no radio communication. Nick unloading and loading trucks Marathon yard. Keegan and Daniel sent to town after lowbed was finished. jamie and dylan unload mats at Hare lake and walked excavator up to ROW. crew travelled out. ***COVID 19 policies in effect***"/>
    <n v="6"/>
    <s v="C262-C266"/>
    <s v="Hare Lake Creek"/>
    <n v="0"/>
    <d v="2021-09-21T00:00:00"/>
    <m/>
    <s v="37"/>
    <d v="2021-09-25T00:00:00"/>
    <s v=""/>
    <s v=""/>
    <m/>
    <m/>
    <m/>
    <s v="Harold Furlong"/>
    <s v="06"/>
    <s v="Northern Mat &amp; Bridge994921657Crew Truck2450"/>
    <s v="Northern Mat &amp; Bridge994921657Crew Truck2450ESI10895"/>
    <s v="Rig/Access Mat Handling"/>
    <s v=""/>
    <x v="0"/>
  </r>
  <r>
    <x v="0"/>
    <n v="15"/>
    <n v="0"/>
    <n v="9889"/>
    <s v="21655"/>
    <n v="53530601"/>
    <s v="Rig/Access Mats"/>
    <n v="0"/>
    <s v="Subsistence Per Day"/>
    <n v="225"/>
    <n v="6"/>
    <s v="DAY"/>
    <s v=""/>
    <s v=""/>
    <m/>
    <s v="0"/>
    <n v="1350"/>
    <n v="175.5"/>
    <n v="1525.4999999999998"/>
    <d v="2021-09-20T00:00:00"/>
    <n v="0"/>
    <x v="0"/>
    <d v="2021-10-07T00:00:00"/>
    <n v="167"/>
    <n v="0"/>
    <n v="0"/>
    <s v="Nathan Kyme"/>
    <s v="Rig/Access Mat Handling"/>
    <m/>
    <s v="VC7556-2020-037"/>
    <s v="TBA"/>
    <m/>
    <m/>
    <m/>
    <s v="Approved"/>
    <m/>
    <m/>
    <s v="crew travel in, safety meeting. Unload trucks. Load shuttles. Lay mats as per valard instuction. 180 mats trucked and layed. Covering 200 meters. 1021 total mats on site. 709C, 312D. ***COVID19 policies in effect***"/>
    <n v="6"/>
    <s v="C186-C195"/>
    <s v="Del Lake"/>
    <n v="0"/>
    <d v="2021-09-21T00:00:00"/>
    <m/>
    <s v="37"/>
    <d v="2021-09-25T00:00:00"/>
    <s v=""/>
    <s v=""/>
    <m/>
    <m/>
    <m/>
    <s v="Harold Furlong"/>
    <s v="06"/>
    <s v="Northern Mat &amp; Bridge988921655Subsistence Per Day61350"/>
    <s v="Northern Mat &amp; Bridge988921655Subsistence Per Day61350ESI10895"/>
    <s v="Rig/Access Mat Handling"/>
    <s v=""/>
    <x v="0"/>
  </r>
  <r>
    <x v="0"/>
    <n v="15"/>
    <n v="0"/>
    <n v="9889"/>
    <s v="21655"/>
    <n v="53530601"/>
    <s v="Rig/Access Mats"/>
    <n v="0"/>
    <s v="Operator"/>
    <n v="84.69"/>
    <n v="8"/>
    <s v="HR"/>
    <s v=""/>
    <s v=""/>
    <s v="127.04"/>
    <s v="2"/>
    <n v="931.6"/>
    <n v="121.108"/>
    <n v="1052.7079999999999"/>
    <d v="2021-09-20T00:00:00"/>
    <n v="0"/>
    <x v="0"/>
    <d v="2021-10-07T00:00:00"/>
    <n v="167"/>
    <n v="0"/>
    <n v="0"/>
    <s v="Nathan Kyme"/>
    <s v="Rig/Access Mat Handling"/>
    <m/>
    <s v="VC7556-2020-037"/>
    <s v="TBA"/>
    <m/>
    <m/>
    <m/>
    <s v="Approved"/>
    <m/>
    <m/>
    <s v="crew travel in, safety meeting. Unload trucks. Load shuttles. Lay mats as per valard instuction. 180 mats trucked and layed. Covering 200 meters. 1021 total mats on site. 709C, 312D. ***COVID19 policies in effect***"/>
    <n v="6"/>
    <s v="C186-C195"/>
    <s v="Del Lake"/>
    <n v="0"/>
    <d v="2021-09-21T00:00:00"/>
    <m/>
    <s v="37"/>
    <d v="2021-09-25T00:00:00"/>
    <s v=""/>
    <s v=""/>
    <m/>
    <m/>
    <m/>
    <s v="Harold Furlong"/>
    <s v="06"/>
    <s v="Northern Mat &amp; Bridge988921655Operator8931.6"/>
    <s v="Northern Mat &amp; Bridge988921655Operator8931.6ESI10895"/>
    <s v="Rig/Access Mat Handling"/>
    <s v=""/>
    <x v="0"/>
  </r>
  <r>
    <x v="0"/>
    <n v="15"/>
    <n v="0"/>
    <n v="9889"/>
    <s v="21655"/>
    <n v="53530601"/>
    <s v="Rig/Access Mats"/>
    <n v="0"/>
    <s v="Operator"/>
    <n v="84.69"/>
    <n v="8"/>
    <s v="HR"/>
    <s v=""/>
    <s v=""/>
    <s v="127.04"/>
    <s v="2"/>
    <n v="931.6"/>
    <n v="121.108"/>
    <n v="1052.7079999999999"/>
    <d v="2021-09-20T00:00:00"/>
    <n v="0"/>
    <x v="0"/>
    <d v="2021-10-07T00:00:00"/>
    <n v="167"/>
    <n v="0"/>
    <n v="0"/>
    <s v="Nathan Kyme"/>
    <s v="Rig/Access Mat Handling"/>
    <m/>
    <s v="VC7556-2020-037"/>
    <s v="TBA"/>
    <m/>
    <m/>
    <m/>
    <s v="Approved"/>
    <m/>
    <m/>
    <s v="crew travel in, safety meeting. Unload trucks. Load shuttles. Lay mats as per valard instuction. 180 mats trucked and layed. Covering 200 meters. 1021 total mats on site. 709C, 312D. ***COVID19 policies in effect***"/>
    <n v="6"/>
    <s v="C186-C195"/>
    <s v="Del Lake"/>
    <n v="0"/>
    <d v="2021-09-21T00:00:00"/>
    <m/>
    <s v="37"/>
    <d v="2021-09-25T00:00:00"/>
    <s v=""/>
    <s v=""/>
    <m/>
    <m/>
    <m/>
    <s v="Harold Furlong"/>
    <s v="06"/>
    <s v="Northern Mat &amp; Bridge988921655Operator8931.6"/>
    <s v="Northern Mat &amp; Bridge988921655Operator8931.6ESI10895"/>
    <s v="Rig/Access Mat Handling"/>
    <s v=""/>
    <x v="0"/>
  </r>
  <r>
    <x v="0"/>
    <n v="15"/>
    <n v="0"/>
    <n v="9889"/>
    <s v="21655"/>
    <n v="53530601"/>
    <s v="Rig/Access Mats"/>
    <n v="0"/>
    <s v="Operator"/>
    <n v="84.69"/>
    <n v="8"/>
    <s v="HR"/>
    <s v=""/>
    <s v=""/>
    <s v="127.04"/>
    <s v="2"/>
    <n v="931.6"/>
    <n v="121.108"/>
    <n v="1052.7079999999999"/>
    <d v="2021-09-20T00:00:00"/>
    <n v="0"/>
    <x v="0"/>
    <d v="2021-10-07T00:00:00"/>
    <n v="167"/>
    <n v="0"/>
    <n v="0"/>
    <s v="Nathan Kyme"/>
    <s v="Rig/Access Mat Handling"/>
    <m/>
    <s v="VC7556-2020-037"/>
    <s v="TBA"/>
    <m/>
    <m/>
    <m/>
    <s v="Approved"/>
    <m/>
    <m/>
    <s v="crew travel in, safety meeting. Unload trucks. Load shuttles. Lay mats as per valard instuction. 180 mats trucked and layed. Covering 200 meters. 1021 total mats on site. 709C, 312D. ***COVID19 policies in effect***"/>
    <n v="6"/>
    <s v="C186-C195"/>
    <s v="Del Lake"/>
    <n v="0"/>
    <d v="2021-09-21T00:00:00"/>
    <m/>
    <s v="37"/>
    <d v="2021-09-25T00:00:00"/>
    <s v=""/>
    <s v=""/>
    <m/>
    <m/>
    <m/>
    <s v="Harold Furlong"/>
    <s v="06"/>
    <s v="Northern Mat &amp; Bridge988921655Operator8931.6"/>
    <s v="Northern Mat &amp; Bridge988921655Operator8931.6ESI10895"/>
    <s v="Rig/Access Mat Handling"/>
    <s v=""/>
    <x v="0"/>
  </r>
  <r>
    <x v="0"/>
    <n v="15"/>
    <n v="0"/>
    <n v="9889"/>
    <s v="21655"/>
    <n v="53530601"/>
    <s v="Rig/Access Mats"/>
    <n v="0"/>
    <s v="Operator"/>
    <n v="84.69"/>
    <n v="8"/>
    <s v="HR"/>
    <s v=""/>
    <s v=""/>
    <s v="127.04"/>
    <s v="2"/>
    <n v="931.6"/>
    <n v="121.108"/>
    <n v="1052.7079999999999"/>
    <d v="2021-09-20T00:00:00"/>
    <n v="0"/>
    <x v="0"/>
    <d v="2021-10-07T00:00:00"/>
    <n v="167"/>
    <n v="0"/>
    <n v="0"/>
    <s v="Nathan Kyme"/>
    <s v="Rig/Access Mat Handling"/>
    <m/>
    <s v="VC7556-2020-037"/>
    <s v="TBA"/>
    <m/>
    <m/>
    <m/>
    <s v="Approved"/>
    <m/>
    <m/>
    <s v="crew travel in, safety meeting. Unload trucks. Load shuttles. Lay mats as per valard instuction. 180 mats trucked and layed. Covering 200 meters. 1021 total mats on site. 709C, 312D. ***COVID19 policies in effect***"/>
    <n v="6"/>
    <s v="C186-C195"/>
    <s v="Del Lake"/>
    <n v="0"/>
    <d v="2021-09-21T00:00:00"/>
    <m/>
    <s v="37"/>
    <d v="2021-09-25T00:00:00"/>
    <s v=""/>
    <s v=""/>
    <m/>
    <m/>
    <m/>
    <s v="Harold Furlong"/>
    <s v="06"/>
    <s v="Northern Mat &amp; Bridge988921655Operator8931.6"/>
    <s v="Northern Mat &amp; Bridge988921655Operator8931.6ESI10895"/>
    <s v="Rig/Access Mat Handling"/>
    <s v=""/>
    <x v="0"/>
  </r>
  <r>
    <x v="0"/>
    <n v="15"/>
    <n v="0"/>
    <n v="9889"/>
    <s v="21655"/>
    <n v="53530601"/>
    <s v="Rig/Access Mats"/>
    <n v="0"/>
    <s v="Operator"/>
    <n v="84.69"/>
    <n v="8"/>
    <s v="HR"/>
    <s v=""/>
    <s v=""/>
    <s v="127.04"/>
    <s v="2"/>
    <n v="931.6"/>
    <n v="121.108"/>
    <n v="1052.7079999999999"/>
    <d v="2021-09-20T00:00:00"/>
    <n v="0"/>
    <x v="0"/>
    <d v="2021-10-07T00:00:00"/>
    <n v="167"/>
    <n v="0"/>
    <n v="0"/>
    <s v="Nathan Kyme"/>
    <s v="Rig/Access Mat Handling"/>
    <m/>
    <s v="VC7556-2020-037"/>
    <s v="TBA"/>
    <m/>
    <m/>
    <m/>
    <s v="Approved"/>
    <m/>
    <m/>
    <s v="crew travel in, safety meeting. Unload trucks. Load shuttles. Lay mats as per valard instuction. 180 mats trucked and layed. Covering 200 meters. 1021 total mats on site. 709C, 312D. ***COVID19 policies in effect***"/>
    <n v="6"/>
    <s v="C186-C195"/>
    <s v="Del Lake"/>
    <n v="0"/>
    <d v="2021-09-21T00:00:00"/>
    <m/>
    <s v="37"/>
    <d v="2021-09-25T00:00:00"/>
    <s v=""/>
    <s v=""/>
    <m/>
    <m/>
    <m/>
    <s v="Harold Furlong"/>
    <s v="06"/>
    <s v="Northern Mat &amp; Bridge988921655Operator8931.6"/>
    <s v="Northern Mat &amp; Bridge988921655Operator8931.6ESI10895"/>
    <s v="Rig/Access Mat Handling"/>
    <s v=""/>
    <x v="0"/>
  </r>
  <r>
    <x v="0"/>
    <n v="15"/>
    <n v="0"/>
    <n v="9889"/>
    <s v="21655"/>
    <n v="53530601"/>
    <s v="Rig/Access Mats"/>
    <n v="0"/>
    <s v="Supervisor"/>
    <n v="101.49"/>
    <n v="8"/>
    <s v="HR"/>
    <s v=""/>
    <s v=""/>
    <s v="129"/>
    <s v="3"/>
    <n v="1198.92"/>
    <n v="155.85960000000003"/>
    <n v="1354.7795999999998"/>
    <d v="2021-09-20T00:00:00"/>
    <n v="0"/>
    <x v="0"/>
    <d v="2021-10-07T00:00:00"/>
    <n v="167"/>
    <n v="0"/>
    <n v="0"/>
    <s v="Nathan Kyme"/>
    <s v="Rig/Access Mat Handling"/>
    <m/>
    <s v="VC7556-2020-037"/>
    <s v="TBA"/>
    <m/>
    <m/>
    <m/>
    <s v="Approved"/>
    <m/>
    <m/>
    <s v="crew travel in, safety meeting. Unload trucks. Load shuttles. Lay mats as per valard instuction. 180 mats trucked and layed. Covering 200 meters. 1021 total mats on site. 709C, 312D. ***COVID19 policies in effect***"/>
    <n v="6"/>
    <s v="C186-C195"/>
    <s v="Del Lake"/>
    <n v="0"/>
    <d v="2021-09-21T00:00:00"/>
    <m/>
    <s v="37"/>
    <d v="2021-09-25T00:00:00"/>
    <s v=""/>
    <s v=""/>
    <m/>
    <m/>
    <m/>
    <s v="Harold Furlong"/>
    <s v="06"/>
    <s v="Northern Mat &amp; Bridge988921655Supervisor81198.92"/>
    <s v="Northern Mat &amp; Bridge988921655Supervisor81198.92ESI10895"/>
    <s v="Rig/Access Mat Handling"/>
    <s v=""/>
    <x v="0"/>
  </r>
  <r>
    <x v="0"/>
    <n v="15"/>
    <n v="0"/>
    <n v="9889"/>
    <s v="21655"/>
    <n v="53530601"/>
    <s v="Rig/Access Mats"/>
    <n v="0"/>
    <s v="Track Carrier"/>
    <n v="172.56"/>
    <n v="9"/>
    <s v="HR"/>
    <m/>
    <s v="0"/>
    <s v=""/>
    <s v=""/>
    <n v="1553.04"/>
    <n v="201.89519999999999"/>
    <n v="1754.9351999999999"/>
    <d v="2021-09-20T00:00:00"/>
    <n v="0"/>
    <x v="0"/>
    <d v="2021-10-07T00:00:00"/>
    <n v="167"/>
    <n v="0"/>
    <n v="0"/>
    <s v="Nathan Kyme"/>
    <s v="Rig/Access Mat Handling"/>
    <m/>
    <s v="VC7556-2020-037"/>
    <s v="TBA"/>
    <m/>
    <m/>
    <m/>
    <s v="Approved"/>
    <m/>
    <m/>
    <s v="crew travel in, safety meeting. Unload trucks. Load shuttles. Lay mats as per valard instuction. 180 mats trucked and layed. Covering 200 meters. 1021 total mats on site. 709C, 312D. ***COVID19 policies in effect***"/>
    <n v="6"/>
    <s v="C186-C195"/>
    <s v="Del Lake"/>
    <n v="0"/>
    <d v="2021-09-21T00:00:00"/>
    <m/>
    <s v="37"/>
    <d v="2021-09-25T00:00:00"/>
    <s v=""/>
    <s v=""/>
    <m/>
    <m/>
    <m/>
    <s v="Harold Furlong"/>
    <s v="06"/>
    <s v="Northern Mat &amp; Bridge988921655Track Carrier91553.04"/>
    <s v="Northern Mat &amp; Bridge988921655Track Carrier91553.04ESI10895"/>
    <s v="Rig/Access Mat Handling"/>
    <s v=""/>
    <x v="0"/>
  </r>
  <r>
    <x v="0"/>
    <n v="15"/>
    <n v="0"/>
    <n v="9889"/>
    <s v="21655"/>
    <n v="53530601"/>
    <s v="Rig/Access Mats"/>
    <n v="0"/>
    <s v="Track Carrier"/>
    <n v="172.56"/>
    <n v="9"/>
    <s v="HR"/>
    <m/>
    <s v="0"/>
    <s v=""/>
    <s v=""/>
    <n v="1553.04"/>
    <n v="201.89519999999999"/>
    <n v="1754.9351999999999"/>
    <d v="2021-09-20T00:00:00"/>
    <n v="0"/>
    <x v="0"/>
    <d v="2021-10-07T00:00:00"/>
    <n v="167"/>
    <n v="0"/>
    <n v="0"/>
    <s v="Nathan Kyme"/>
    <s v="Rig/Access Mat Handling"/>
    <m/>
    <s v="VC7556-2020-037"/>
    <s v="TBA"/>
    <m/>
    <m/>
    <m/>
    <s v="Approved"/>
    <m/>
    <m/>
    <s v="crew travel in, safety meeting. Unload trucks. Load shuttles. Lay mats as per valard instuction. 180 mats trucked and layed. Covering 200 meters. 1021 total mats on site. 709C, 312D. ***COVID19 policies in effect***"/>
    <n v="6"/>
    <s v="C186-C195"/>
    <s v="Del Lake"/>
    <n v="0"/>
    <d v="2021-09-21T00:00:00"/>
    <m/>
    <s v="37"/>
    <d v="2021-09-25T00:00:00"/>
    <s v=""/>
    <s v=""/>
    <m/>
    <m/>
    <m/>
    <s v="Harold Furlong"/>
    <s v="06"/>
    <s v="Northern Mat &amp; Bridge988921655Track Carrier91553.04"/>
    <s v="Northern Mat &amp; Bridge988921655Track Carrier91553.04ESI10895"/>
    <s v="Rig/Access Mat Handling"/>
    <s v=""/>
    <x v="0"/>
  </r>
  <r>
    <x v="0"/>
    <n v="15"/>
    <n v="0"/>
    <n v="9889"/>
    <s v="21655"/>
    <n v="53530601"/>
    <s v="Rig/Access Mats"/>
    <n v="0"/>
    <s v="Loader"/>
    <n v="98.83"/>
    <n v="4"/>
    <s v="HR"/>
    <m/>
    <s v="0"/>
    <s v=""/>
    <s v=""/>
    <n v="395.32"/>
    <n v="51.391600000000004"/>
    <n v="446.71159999999998"/>
    <d v="2021-09-20T00:00:00"/>
    <n v="0"/>
    <x v="0"/>
    <d v="2021-10-07T00:00:00"/>
    <n v="167"/>
    <n v="0"/>
    <n v="0"/>
    <s v="Nathan Kyme"/>
    <s v="Rig/Access Mat Handling"/>
    <m/>
    <s v="VC7556-2020-037"/>
    <s v="TBA"/>
    <m/>
    <m/>
    <m/>
    <s v="Approved"/>
    <m/>
    <m/>
    <s v="crew travel in, safety meeting. Unload trucks. Load shuttles. Lay mats as per valard instuction. 180 mats trucked and layed. Covering 200 meters. 1021 total mats on site. 709C, 312D. ***COVID19 policies in effect***"/>
    <n v="6"/>
    <s v="C186-C195"/>
    <s v="Del Lake"/>
    <n v="0"/>
    <d v="2021-09-21T00:00:00"/>
    <m/>
    <s v="37"/>
    <d v="2021-09-25T00:00:00"/>
    <s v=""/>
    <s v=""/>
    <m/>
    <m/>
    <m/>
    <s v="Harold Furlong"/>
    <s v="06"/>
    <s v="Northern Mat &amp; Bridge988921655Loader4395.32"/>
    <s v="Northern Mat &amp; Bridge988921655Loader4395.32ESI10895"/>
    <s v="Rig/Access Mat Handling"/>
    <s v=""/>
    <x v="0"/>
  </r>
  <r>
    <x v="0"/>
    <n v="15"/>
    <n v="0"/>
    <n v="9889"/>
    <s v="21655"/>
    <n v="53530601"/>
    <s v="Rig/Access Mats"/>
    <n v="0"/>
    <s v="Loader"/>
    <n v="98.83"/>
    <n v="9"/>
    <s v="HR"/>
    <m/>
    <s v="0"/>
    <s v=""/>
    <s v=""/>
    <n v="889.47"/>
    <n v="115.6311"/>
    <n v="1005.1011"/>
    <d v="2021-09-20T00:00:00"/>
    <n v="0"/>
    <x v="0"/>
    <d v="2021-10-07T00:00:00"/>
    <n v="167"/>
    <n v="0"/>
    <n v="0"/>
    <s v="Nathan Kyme"/>
    <s v="Rig/Access Mat Handling"/>
    <m/>
    <s v="VC7556-2020-037"/>
    <s v="TBA"/>
    <m/>
    <m/>
    <m/>
    <s v="Approved"/>
    <m/>
    <m/>
    <s v="crew travel in, safety meeting. Unload trucks. Load shuttles. Lay mats as per valard instuction. 180 mats trucked and layed. Covering 200 meters. 1021 total mats on site. 709C, 312D. ***COVID19 policies in effect***"/>
    <n v="6"/>
    <s v="C186-C195"/>
    <s v="Del Lake"/>
    <n v="0"/>
    <d v="2021-09-21T00:00:00"/>
    <m/>
    <s v="37"/>
    <d v="2021-09-25T00:00:00"/>
    <s v=""/>
    <s v=""/>
    <m/>
    <m/>
    <m/>
    <s v="Harold Furlong"/>
    <s v="06"/>
    <s v="Northern Mat &amp; Bridge988921655Loader9889.47"/>
    <s v="Northern Mat &amp; Bridge988921655Loader9889.47ESI10895"/>
    <s v="Rig/Access Mat Handling"/>
    <s v=""/>
    <x v="0"/>
  </r>
  <r>
    <x v="0"/>
    <n v="15"/>
    <n v="0"/>
    <n v="9889"/>
    <s v="21655"/>
    <n v="53530601"/>
    <s v="Rig/Access Mats"/>
    <n v="0"/>
    <s v="Excavator"/>
    <n v="127.81"/>
    <n v="9"/>
    <s v="HR"/>
    <m/>
    <s v="0"/>
    <s v=""/>
    <s v=""/>
    <n v="1150.29"/>
    <n v="149.5377"/>
    <n v="1299.8276999999998"/>
    <d v="2021-09-20T00:00:00"/>
    <n v="0"/>
    <x v="0"/>
    <d v="2021-10-07T00:00:00"/>
    <n v="167"/>
    <n v="0"/>
    <n v="0"/>
    <s v="Nathan Kyme"/>
    <s v="Rig/Access Mat Handling"/>
    <m/>
    <s v="VC7556-2020-037"/>
    <s v="TBA"/>
    <m/>
    <m/>
    <m/>
    <s v="Approved"/>
    <m/>
    <m/>
    <s v="crew travel in, safety meeting. Unload trucks. Load shuttles. Lay mats as per valard instuction. 180 mats trucked and layed. Covering 200 meters. 1021 total mats on site. 709C, 312D. ***COVID19 policies in effect***"/>
    <n v="6"/>
    <s v="C186-C195"/>
    <s v="Del Lake"/>
    <n v="0"/>
    <d v="2021-09-21T00:00:00"/>
    <m/>
    <s v="37"/>
    <d v="2021-09-25T00:00:00"/>
    <s v=""/>
    <s v=""/>
    <m/>
    <m/>
    <m/>
    <s v="Harold Furlong"/>
    <s v="06"/>
    <s v="Northern Mat &amp; Bridge988921655Excavator91150.29"/>
    <s v="Northern Mat &amp; Bridge988921655Excavator91150.29ESI10895"/>
    <s v="Rig/Access Mat Handling"/>
    <s v=""/>
    <x v="0"/>
  </r>
  <r>
    <x v="0"/>
    <n v="15"/>
    <n v="0"/>
    <n v="9889"/>
    <s v="21655"/>
    <n v="53530601"/>
    <s v="Rig/Access Mats"/>
    <n v="0"/>
    <s v="Crew Truck"/>
    <n v="225"/>
    <n v="3"/>
    <s v="DAY"/>
    <m/>
    <s v="0"/>
    <s v=""/>
    <s v=""/>
    <n v="675"/>
    <n v="87.75"/>
    <n v="762.74999999999989"/>
    <d v="2021-09-20T00:00:00"/>
    <n v="0"/>
    <x v="0"/>
    <d v="2021-10-07T00:00:00"/>
    <n v="167"/>
    <n v="0"/>
    <n v="0"/>
    <s v="Nathan Kyme"/>
    <s v="Rig/Access Mat Handling"/>
    <m/>
    <s v="VC7556-2020-037"/>
    <s v="TBA"/>
    <m/>
    <m/>
    <m/>
    <s v="Approved"/>
    <m/>
    <m/>
    <s v="crew travel in, safety meeting. Unload trucks. Load shuttles. Lay mats as per valard instuction. 180 mats trucked and layed. Covering 200 meters. 1021 total mats on site. 709C, 312D. ***COVID19 policies in effect***"/>
    <n v="6"/>
    <s v="C186-C195"/>
    <s v="Del Lake"/>
    <n v="0"/>
    <d v="2021-09-21T00:00:00"/>
    <m/>
    <s v="37"/>
    <d v="2021-09-25T00:00:00"/>
    <s v=""/>
    <s v=""/>
    <m/>
    <m/>
    <m/>
    <s v="Harold Furlong"/>
    <s v="06"/>
    <s v="Northern Mat &amp; Bridge988921655Crew Truck3675"/>
    <s v="Northern Mat &amp; Bridge988921655Crew Truck3675ESI10895"/>
    <s v="Rig/Access Mat Handling"/>
    <s v=""/>
    <x v="0"/>
  </r>
  <r>
    <x v="0"/>
    <n v="15"/>
    <n v="0"/>
    <n v="9888"/>
    <s v="21654"/>
    <n v="53530601"/>
    <s v="Rig/Access Mats"/>
    <n v="0"/>
    <s v="Subsistence Per Day"/>
    <n v="225"/>
    <n v="7"/>
    <s v="DAY"/>
    <s v=""/>
    <s v=""/>
    <m/>
    <s v="0"/>
    <n v="1575"/>
    <n v="204.75"/>
    <n v="1779.7499999999998"/>
    <d v="2021-09-19T00:00:00"/>
    <n v="0"/>
    <x v="0"/>
    <d v="2021-10-07T00:00:00"/>
    <n v="167"/>
    <n v="0"/>
    <n v="0"/>
    <s v="Nathan Kyme"/>
    <s v="Rig/Access Mat Handling"/>
    <m/>
    <s v="VC7556-2020-037"/>
    <s v="TBA"/>
    <m/>
    <m/>
    <m/>
    <s v="Approved"/>
    <m/>
    <m/>
    <s v="crew travel in. safety meeting. Unload trucks, shuttle mats, lay mats as per Valard instruction. Nick travel to Marathon en route to wawa pv km 214.Dylan Therrien loading trucks in Orangeville. Crew travel out. *** COVID 19 policies in effect. 156 mats trucked and layed, 150 meters covered, double layer matting. 841 total mats on site. 529C, 312D"/>
    <n v="6"/>
    <s v="C186-C195"/>
    <s v="Del Lake"/>
    <n v="0"/>
    <d v="2021-09-20T00:00:00"/>
    <m/>
    <s v="37"/>
    <d v="2021-09-21T00:00:00"/>
    <s v=""/>
    <s v=""/>
    <m/>
    <m/>
    <m/>
    <s v="Harold Furlong"/>
    <s v="06"/>
    <s v="Northern Mat &amp; Bridge988821654Subsistence Per Day71575"/>
    <s v="Northern Mat &amp; Bridge988821654Subsistence Per Day71575ESI10895"/>
    <s v="Rig/Access Mat Handling"/>
    <s v=""/>
    <x v="0"/>
  </r>
  <r>
    <x v="0"/>
    <n v="15"/>
    <n v="0"/>
    <n v="9888"/>
    <s v="21654"/>
    <n v="53530601"/>
    <s v="Rig/Access Mats"/>
    <n v="0"/>
    <s v="Travel per KM"/>
    <n v="0.82"/>
    <n v="214"/>
    <s v="km"/>
    <s v=""/>
    <s v=""/>
    <m/>
    <s v="0"/>
    <n v="175.48"/>
    <n v="22.8124"/>
    <n v="198.29239999999996"/>
    <d v="2021-09-19T00:00:00"/>
    <n v="0"/>
    <x v="0"/>
    <d v="2021-10-07T00:00:00"/>
    <n v="167"/>
    <n v="0"/>
    <n v="0"/>
    <s v="Nathan Kyme"/>
    <s v="Rig/Access Mat Handling"/>
    <m/>
    <s v="VC7556-2020-037"/>
    <s v="TBA"/>
    <m/>
    <m/>
    <m/>
    <s v="Approved"/>
    <m/>
    <m/>
    <s v="crew travel in. safety meeting. Unload trucks, shuttle mats, lay mats as per Valard instruction. Nick travel to Marathon en route to wawa pv km 214.Dylan Therrien loading trucks in Orangeville. Crew travel out. *** COVID 19 policies in effect. 156 mats trucked and layed, 150 meters covered, double layer matting. 841 total mats on site. 529C, 312D"/>
    <n v="6"/>
    <s v="C186-C195"/>
    <s v="Del Lake"/>
    <n v="0"/>
    <d v="2021-09-20T00:00:00"/>
    <m/>
    <s v="37"/>
    <d v="2021-09-21T00:00:00"/>
    <s v=""/>
    <s v=""/>
    <m/>
    <m/>
    <m/>
    <s v="Harold Furlong"/>
    <s v="06"/>
    <s v="Northern Mat &amp; Bridge988821654Travel per KM214175.48"/>
    <s v="Northern Mat &amp; Bridge988821654Travel per KM214175.48ESI10895"/>
    <s v="Rig/Access Mat Handling"/>
    <s v=""/>
    <x v="0"/>
  </r>
  <r>
    <x v="0"/>
    <n v="15"/>
    <n v="0"/>
    <n v="9888"/>
    <s v="21654"/>
    <n v="53530601"/>
    <s v="Rig/Access Mats"/>
    <n v="0"/>
    <s v="Operator -  Sunday/Stat Holidays"/>
    <m/>
    <n v="0"/>
    <m/>
    <s v=""/>
    <s v=""/>
    <s v="169.42"/>
    <s v="4"/>
    <n v="677.68"/>
    <n v="88.098399999999998"/>
    <n v="765.77839999999992"/>
    <d v="2021-09-19T00:00:00"/>
    <n v="0"/>
    <x v="0"/>
    <d v="2021-10-07T00:00:00"/>
    <n v="167"/>
    <n v="0"/>
    <n v="0"/>
    <s v="Nathan Kyme"/>
    <s v="Rig/Access Mat Handling"/>
    <m/>
    <s v="VC7556-2020-037"/>
    <s v="TBA"/>
    <m/>
    <m/>
    <m/>
    <s v="Approved"/>
    <m/>
    <m/>
    <s v="crew travel in. safety meeting. Unload trucks, shuttle mats, lay mats as per Valard instruction. Nick travel to Marathon en route to wawa pv km 214.Dylan Therrien loading trucks in Orangeville. Crew travel out. *** COVID 19 policies in effect. 156 mats trucked and layed, 150 meters covered, double layer matting. 841 total mats on site. 529C, 312D"/>
    <n v="6"/>
    <s v="C186-C195"/>
    <s v="Del Lake"/>
    <n v="0"/>
    <d v="2021-09-20T00:00:00"/>
    <m/>
    <s v="37"/>
    <d v="2021-09-21T00:00:00"/>
    <s v=""/>
    <s v=""/>
    <m/>
    <m/>
    <m/>
    <s v="Harold Furlong"/>
    <s v="06"/>
    <s v="Northern Mat &amp; Bridge988821654Operator -  Sunday/Stat Holidays0677.68"/>
    <s v="Northern Mat &amp; Bridge988821654Operator -  Sunday/Stat Holidays0677.68ESI10895"/>
    <s v="Rig/Access Mat Handling"/>
    <s v=""/>
    <x v="0"/>
  </r>
  <r>
    <x v="0"/>
    <n v="15"/>
    <n v="0"/>
    <n v="9888"/>
    <s v="21654"/>
    <n v="53530601"/>
    <s v="Rig/Access Mats"/>
    <n v="0"/>
    <s v="Operator -  Sunday/Stat Holidays"/>
    <m/>
    <m/>
    <m/>
    <s v=""/>
    <s v=""/>
    <s v="169.42"/>
    <s v="2.5"/>
    <n v="423.55"/>
    <n v="55.061500000000002"/>
    <n v="478.61149999999998"/>
    <d v="2021-09-19T00:00:00"/>
    <n v="0"/>
    <x v="0"/>
    <d v="2021-10-07T00:00:00"/>
    <n v="167"/>
    <n v="0"/>
    <n v="0"/>
    <s v="Nathan Kyme"/>
    <s v="Rig/Access Mat Handling"/>
    <m/>
    <s v="VC7556-2020-037"/>
    <s v="TBA"/>
    <m/>
    <m/>
    <m/>
    <s v="Approved"/>
    <m/>
    <m/>
    <s v="crew travel in. safety meeting. Unload trucks, shuttle mats, lay mats as per Valard instruction. Nick travel to Marathon en route to wawa pv km 214.Dylan Therrien loading trucks in Orangeville. Crew travel out. *** COVID 19 policies in effect. 156 mats trucked and layed, 150 meters covered, double layer matting. 841 total mats on site. 529C, 312D"/>
    <n v="6"/>
    <s v="C186-C195"/>
    <s v="Del Lake"/>
    <n v="0"/>
    <d v="2021-09-20T00:00:00"/>
    <m/>
    <s v="37"/>
    <d v="2021-09-21T00:00:00"/>
    <s v=""/>
    <s v=""/>
    <m/>
    <m/>
    <m/>
    <s v="Harold Furlong"/>
    <s v="06"/>
    <s v="Northern Mat &amp; Bridge988821654Operator -  Sunday/Stat Holidays423.55"/>
    <s v="Northern Mat &amp; Bridge988821654Operator -  Sunday/Stat Holidays423.55ESI10895"/>
    <s v="Rig/Access Mat Handling"/>
    <s v=""/>
    <x v="0"/>
  </r>
  <r>
    <x v="0"/>
    <n v="15"/>
    <n v="0"/>
    <n v="9888"/>
    <s v="21654"/>
    <n v="53530601"/>
    <s v="Rig/Access Mats"/>
    <n v="0"/>
    <s v="Operator -  Sunday/Stat Holidays"/>
    <m/>
    <n v="0"/>
    <m/>
    <s v=""/>
    <s v=""/>
    <s v="169.42"/>
    <s v="10"/>
    <n v="1694.2"/>
    <n v="220.24600000000001"/>
    <n v="1914.4459999999999"/>
    <d v="2021-09-19T00:00:00"/>
    <n v="0"/>
    <x v="0"/>
    <d v="2021-10-07T00:00:00"/>
    <n v="167"/>
    <n v="0"/>
    <n v="0"/>
    <s v="Nathan Kyme"/>
    <s v="Rig/Access Mat Handling"/>
    <m/>
    <s v="VC7556-2020-037"/>
    <s v="TBA"/>
    <m/>
    <m/>
    <m/>
    <s v="Approved"/>
    <m/>
    <m/>
    <s v="crew travel in. safety meeting. Unload trucks, shuttle mats, lay mats as per Valard instruction. Nick travel to Marathon en route to wawa pv km 214.Dylan Therrien loading trucks in Orangeville. Crew travel out. *** COVID 19 policies in effect. 156 mats trucked and layed, 150 meters covered, double layer matting. 841 total mats on site. 529C, 312D"/>
    <n v="6"/>
    <s v="C186-C195"/>
    <s v="Del Lake"/>
    <n v="0"/>
    <d v="2021-09-20T00:00:00"/>
    <m/>
    <s v="37"/>
    <d v="2021-09-21T00:00:00"/>
    <s v=""/>
    <s v=""/>
    <m/>
    <m/>
    <m/>
    <s v="Harold Furlong"/>
    <s v="06"/>
    <s v="Northern Mat &amp; Bridge988821654Operator -  Sunday/Stat Holidays01694.2"/>
    <s v="Northern Mat &amp; Bridge988821654Operator -  Sunday/Stat Holidays01694.2ESI10895"/>
    <s v="Rig/Access Mat Handling"/>
    <s v=""/>
    <x v="0"/>
  </r>
  <r>
    <x v="0"/>
    <n v="15"/>
    <n v="0"/>
    <n v="9888"/>
    <s v="21654"/>
    <n v="53530601"/>
    <s v="Rig/Access Mats"/>
    <n v="0"/>
    <s v="Operator -  Sunday/Stat Holidays"/>
    <m/>
    <n v="0"/>
    <m/>
    <s v=""/>
    <s v=""/>
    <s v="169.42"/>
    <s v="10"/>
    <n v="1694.2"/>
    <n v="220.24600000000001"/>
    <n v="1914.4459999999999"/>
    <d v="2021-09-19T00:00:00"/>
    <n v="0"/>
    <x v="0"/>
    <d v="2021-10-07T00:00:00"/>
    <n v="167"/>
    <n v="0"/>
    <n v="0"/>
    <s v="Nathan Kyme"/>
    <s v="Rig/Access Mat Handling"/>
    <m/>
    <s v="VC7556-2020-037"/>
    <s v="TBA"/>
    <m/>
    <m/>
    <m/>
    <s v="Approved"/>
    <m/>
    <m/>
    <s v="crew travel in. safety meeting. Unload trucks, shuttle mats, lay mats as per Valard instruction. Nick travel to Marathon en route to wawa pv km 214.Dylan Therrien loading trucks in Orangeville. Crew travel out. *** COVID 19 policies in effect. 156 mats trucked and layed, 150 meters covered, double layer matting. 841 total mats on site. 529C, 312D"/>
    <n v="6"/>
    <s v="C186-C195"/>
    <s v="Del Lake"/>
    <n v="0"/>
    <d v="2021-09-20T00:00:00"/>
    <m/>
    <s v="37"/>
    <d v="2021-09-21T00:00:00"/>
    <s v=""/>
    <s v=""/>
    <m/>
    <m/>
    <m/>
    <s v="Harold Furlong"/>
    <s v="06"/>
    <s v="Northern Mat &amp; Bridge988821654Operator -  Sunday/Stat Holidays01694.2"/>
    <s v="Northern Mat &amp; Bridge988821654Operator -  Sunday/Stat Holidays01694.2ESI10895"/>
    <s v="Rig/Access Mat Handling"/>
    <s v=""/>
    <x v="0"/>
  </r>
  <r>
    <x v="0"/>
    <n v="15"/>
    <n v="0"/>
    <n v="9888"/>
    <s v="21654"/>
    <n v="53530601"/>
    <s v="Rig/Access Mats"/>
    <n v="0"/>
    <s v="Operator -  Sunday/Stat Holidays"/>
    <m/>
    <n v="0"/>
    <m/>
    <s v=""/>
    <s v=""/>
    <s v="169.42"/>
    <s v="10"/>
    <n v="1694.2"/>
    <n v="220.24600000000001"/>
    <n v="1914.4459999999999"/>
    <d v="2021-09-19T00:00:00"/>
    <n v="0"/>
    <x v="0"/>
    <d v="2021-10-07T00:00:00"/>
    <n v="167"/>
    <n v="0"/>
    <n v="0"/>
    <s v="Nathan Kyme"/>
    <s v="Rig/Access Mat Handling"/>
    <m/>
    <s v="VC7556-2020-037"/>
    <s v="TBA"/>
    <m/>
    <m/>
    <m/>
    <s v="Approved"/>
    <m/>
    <m/>
    <s v="crew travel in. safety meeting. Unload trucks, shuttle mats, lay mats as per Valard instruction. Nick travel to Marathon en route to wawa pv km 214.Dylan Therrien loading trucks in Orangeville. Crew travel out. *** COVID 19 policies in effect. 156 mats trucked and layed, 150 meters covered, double layer matting. 841 total mats on site. 529C, 312D"/>
    <n v="6"/>
    <s v="C186-C195"/>
    <s v="Del Lake"/>
    <n v="0"/>
    <d v="2021-09-20T00:00:00"/>
    <m/>
    <s v="37"/>
    <d v="2021-09-21T00:00:00"/>
    <s v=""/>
    <s v=""/>
    <m/>
    <m/>
    <m/>
    <s v="Harold Furlong"/>
    <s v="06"/>
    <s v="Northern Mat &amp; Bridge988821654Operator -  Sunday/Stat Holidays01694.2"/>
    <s v="Northern Mat &amp; Bridge988821654Operator -  Sunday/Stat Holidays01694.2ESI10895"/>
    <s v="Rig/Access Mat Handling"/>
    <s v=""/>
    <x v="0"/>
  </r>
  <r>
    <x v="0"/>
    <n v="15"/>
    <n v="0"/>
    <n v="9888"/>
    <s v="21654"/>
    <n v="53530601"/>
    <s v="Rig/Access Mats"/>
    <n v="0"/>
    <s v="Operator -  Sunday/Stat Holidays"/>
    <m/>
    <n v="0"/>
    <m/>
    <s v=""/>
    <s v=""/>
    <s v="169.42"/>
    <s v="10"/>
    <n v="1694.2"/>
    <n v="220.24600000000001"/>
    <n v="1914.4459999999999"/>
    <d v="2021-09-19T00:00:00"/>
    <n v="0"/>
    <x v="0"/>
    <d v="2021-10-07T00:00:00"/>
    <n v="167"/>
    <n v="0"/>
    <n v="0"/>
    <s v="Nathan Kyme"/>
    <s v="Rig/Access Mat Handling"/>
    <m/>
    <s v="VC7556-2020-037"/>
    <s v="TBA"/>
    <m/>
    <m/>
    <m/>
    <s v="Approved"/>
    <m/>
    <m/>
    <s v="crew travel in. safety meeting. Unload trucks, shuttle mats, lay mats as per Valard instruction. Nick travel to Marathon en route to wawa pv km 214.Dylan Therrien loading trucks in Orangeville. Crew travel out. *** COVID 19 policies in effect. 156 mats trucked and layed, 150 meters covered, double layer matting. 841 total mats on site. 529C, 312D"/>
    <n v="6"/>
    <s v="C186-C195"/>
    <s v="Del Lake"/>
    <n v="0"/>
    <d v="2021-09-20T00:00:00"/>
    <m/>
    <s v="37"/>
    <d v="2021-09-21T00:00:00"/>
    <s v=""/>
    <s v=""/>
    <m/>
    <m/>
    <m/>
    <s v="Harold Furlong"/>
    <s v="06"/>
    <s v="Northern Mat &amp; Bridge988821654Operator -  Sunday/Stat Holidays01694.2"/>
    <s v="Northern Mat &amp; Bridge988821654Operator -  Sunday/Stat Holidays01694.2ESI10895"/>
    <s v="Rig/Access Mat Handling"/>
    <s v=""/>
    <x v="0"/>
  </r>
  <r>
    <x v="0"/>
    <n v="15"/>
    <n v="0"/>
    <n v="9888"/>
    <s v="21654"/>
    <n v="53530601"/>
    <s v="Rig/Access Mats"/>
    <n v="0"/>
    <s v="Supervisor -  Sunday/Stat Holidays"/>
    <m/>
    <n v="0"/>
    <m/>
    <s v=""/>
    <s v=""/>
    <s v="156.9"/>
    <s v="11"/>
    <n v="1725.9"/>
    <n v="224.36700000000002"/>
    <n v="1950.2669999999998"/>
    <d v="2021-09-19T00:00:00"/>
    <n v="0"/>
    <x v="0"/>
    <d v="2021-10-07T00:00:00"/>
    <n v="167"/>
    <n v="0"/>
    <n v="0"/>
    <s v="Nathan Kyme"/>
    <s v="Rig/Access Mat Handling"/>
    <m/>
    <s v="VC7556-2020-037"/>
    <s v="TBA"/>
    <m/>
    <m/>
    <m/>
    <s v="Approved"/>
    <m/>
    <m/>
    <s v="crew travel in. safety meeting. Unload trucks, shuttle mats, lay mats as per Valard instruction. Nick travel to Marathon en route to wawa pv km 214.Dylan Therrien loading trucks in Orangeville. Crew travel out. *** COVID 19 policies in effect. 156 mats trucked and layed, 150 meters covered, double layer matting. 841 total mats on site. 529C, 312D"/>
    <n v="6"/>
    <s v="C186-C195"/>
    <s v="Del Lake"/>
    <n v="0"/>
    <d v="2021-09-20T00:00:00"/>
    <m/>
    <s v="37"/>
    <d v="2021-09-21T00:00:00"/>
    <s v=""/>
    <s v=""/>
    <m/>
    <m/>
    <m/>
    <s v="Harold Furlong"/>
    <s v="06"/>
    <s v="Northern Mat &amp; Bridge988821654Supervisor -  Sunday/Stat Holidays01725.9"/>
    <s v="Northern Mat &amp; Bridge988821654Supervisor -  Sunday/Stat Holidays01725.9ESI10895"/>
    <s v="Rig/Access Mat Handling"/>
    <s v=""/>
    <x v="0"/>
  </r>
  <r>
    <x v="0"/>
    <n v="15"/>
    <n v="0"/>
    <n v="9888"/>
    <s v="21654"/>
    <n v="53530601"/>
    <s v="Rig/Access Mats"/>
    <n v="0"/>
    <s v="Track Carrier"/>
    <n v="172.56"/>
    <n v="8"/>
    <s v="HR"/>
    <m/>
    <s v="0"/>
    <s v=""/>
    <s v=""/>
    <n v="1380.48"/>
    <n v="179.4624"/>
    <n v="1559.9423999999999"/>
    <d v="2021-09-19T00:00:00"/>
    <n v="0"/>
    <x v="0"/>
    <d v="2021-10-07T00:00:00"/>
    <n v="167"/>
    <n v="0"/>
    <n v="0"/>
    <s v="Nathan Kyme"/>
    <s v="Rig/Access Mat Handling"/>
    <m/>
    <s v="VC7556-2020-037"/>
    <s v="TBA"/>
    <m/>
    <m/>
    <m/>
    <s v="Approved"/>
    <m/>
    <m/>
    <s v="crew travel in. safety meeting. Unload trucks, shuttle mats, lay mats as per Valard instruction. Nick travel to Marathon en route to wawa pv km 214.Dylan Therrien loading trucks in Orangeville. Crew travel out. *** COVID 19 policies in effect. 156 mats trucked and layed, 150 meters covered, double layer matting. 841 total mats on site. 529C, 312D"/>
    <n v="6"/>
    <s v="C186-C195"/>
    <s v="Del Lake"/>
    <n v="0"/>
    <d v="2021-09-20T00:00:00"/>
    <m/>
    <s v="37"/>
    <d v="2021-09-21T00:00:00"/>
    <s v=""/>
    <s v=""/>
    <m/>
    <m/>
    <m/>
    <s v="Harold Furlong"/>
    <s v="06"/>
    <s v="Northern Mat &amp; Bridge988821654Track Carrier81380.48"/>
    <s v="Northern Mat &amp; Bridge988821654Track Carrier81380.48ESI10895"/>
    <s v="Rig/Access Mat Handling"/>
    <s v=""/>
    <x v="0"/>
  </r>
  <r>
    <x v="0"/>
    <n v="15"/>
    <n v="0"/>
    <n v="9888"/>
    <s v="21654"/>
    <n v="53530601"/>
    <s v="Rig/Access Mats"/>
    <n v="0"/>
    <s v="Track Carrier"/>
    <n v="172.56"/>
    <n v="7"/>
    <s v="HR"/>
    <m/>
    <s v="0"/>
    <s v=""/>
    <s v=""/>
    <n v="1207.92"/>
    <n v="157.02960000000002"/>
    <n v="1364.9495999999999"/>
    <d v="2021-09-19T00:00:00"/>
    <n v="0"/>
    <x v="0"/>
    <d v="2021-10-07T00:00:00"/>
    <n v="167"/>
    <n v="0"/>
    <n v="0"/>
    <s v="Nathan Kyme"/>
    <s v="Rig/Access Mat Handling"/>
    <m/>
    <s v="VC7556-2020-037"/>
    <s v="TBA"/>
    <m/>
    <m/>
    <m/>
    <s v="Approved"/>
    <m/>
    <m/>
    <s v="crew travel in. safety meeting. Unload trucks, shuttle mats, lay mats as per Valard instruction. Nick travel to Marathon en route to wawa pv km 214.Dylan Therrien loading trucks in Orangeville. Crew travel out. *** COVID 19 policies in effect. 156 mats trucked and layed, 150 meters covered, double layer matting. 841 total mats on site. 529C, 312D"/>
    <n v="6"/>
    <s v="C186-C195"/>
    <s v="Del Lake"/>
    <n v="0"/>
    <d v="2021-09-20T00:00:00"/>
    <m/>
    <s v="37"/>
    <d v="2021-09-21T00:00:00"/>
    <s v=""/>
    <s v=""/>
    <m/>
    <m/>
    <m/>
    <s v="Harold Furlong"/>
    <s v="06"/>
    <s v="Northern Mat &amp; Bridge988821654Track Carrier71207.92"/>
    <s v="Northern Mat &amp; Bridge988821654Track Carrier71207.92ESI10895"/>
    <s v="Rig/Access Mat Handling"/>
    <s v=""/>
    <x v="0"/>
  </r>
  <r>
    <x v="0"/>
    <n v="15"/>
    <n v="0"/>
    <n v="9888"/>
    <s v="21654"/>
    <n v="53530601"/>
    <s v="Rig/Access Mats"/>
    <n v="0"/>
    <s v="Loader"/>
    <n v="98.83"/>
    <n v="2"/>
    <s v="HR"/>
    <m/>
    <s v="0"/>
    <s v=""/>
    <s v=""/>
    <n v="197.66"/>
    <n v="25.695800000000002"/>
    <n v="223.35579999999999"/>
    <d v="2021-09-19T00:00:00"/>
    <n v="0"/>
    <x v="0"/>
    <d v="2021-10-07T00:00:00"/>
    <n v="167"/>
    <n v="0"/>
    <n v="0"/>
    <s v="Nathan Kyme"/>
    <s v="Rig/Access Mat Handling"/>
    <m/>
    <s v="VC7556-2020-037"/>
    <s v="TBA"/>
    <m/>
    <m/>
    <m/>
    <s v="Approved"/>
    <m/>
    <m/>
    <s v="crew travel in. safety meeting. Unload trucks, shuttle mats, lay mats as per Valard instruction. Nick travel to Marathon en route to wawa pv km 214.Dylan Therrien loading trucks in Orangeville. Crew travel out. *** COVID 19 policies in effect. 156 mats trucked and layed, 150 meters covered, double layer matting. 841 total mats on site. 529C, 312D"/>
    <n v="6"/>
    <s v="C186-C195"/>
    <s v="Del Lake"/>
    <n v="0"/>
    <d v="2021-09-20T00:00:00"/>
    <m/>
    <s v="37"/>
    <d v="2021-09-21T00:00:00"/>
    <s v=""/>
    <s v=""/>
    <m/>
    <m/>
    <m/>
    <s v="Harold Furlong"/>
    <s v="06"/>
    <s v="Northern Mat &amp; Bridge988821654Loader2197.66"/>
    <s v="Northern Mat &amp; Bridge988821654Loader2197.66ESI10895"/>
    <s v="Rig/Access Mat Handling"/>
    <s v=""/>
    <x v="0"/>
  </r>
  <r>
    <x v="0"/>
    <n v="15"/>
    <n v="0"/>
    <n v="9888"/>
    <s v="21654"/>
    <n v="53530601"/>
    <s v="Rig/Access Mats"/>
    <n v="0"/>
    <s v="Loader"/>
    <n v="98.83"/>
    <n v="9"/>
    <s v="HR"/>
    <m/>
    <s v="0"/>
    <s v=""/>
    <s v=""/>
    <n v="889.47"/>
    <n v="115.6311"/>
    <n v="1005.1011"/>
    <d v="2021-09-19T00:00:00"/>
    <n v="0"/>
    <x v="0"/>
    <d v="2021-10-07T00:00:00"/>
    <n v="167"/>
    <n v="0"/>
    <n v="0"/>
    <s v="Nathan Kyme"/>
    <s v="Rig/Access Mat Handling"/>
    <m/>
    <s v="VC7556-2020-037"/>
    <s v="TBA"/>
    <m/>
    <m/>
    <m/>
    <s v="Approved"/>
    <m/>
    <m/>
    <s v="crew travel in. safety meeting. Unload trucks, shuttle mats, lay mats as per Valard instruction. Nick travel to Marathon en route to wawa pv km 214.Dylan Therrien loading trucks in Orangeville. Crew travel out. *** COVID 19 policies in effect. 156 mats trucked and layed, 150 meters covered, double layer matting. 841 total mats on site. 529C, 312D"/>
    <n v="6"/>
    <s v="C186-C195"/>
    <s v="Del Lake"/>
    <n v="0"/>
    <d v="2021-09-20T00:00:00"/>
    <m/>
    <s v="37"/>
    <d v="2021-09-21T00:00:00"/>
    <s v=""/>
    <s v=""/>
    <m/>
    <m/>
    <m/>
    <s v="Harold Furlong"/>
    <s v="06"/>
    <s v="Northern Mat &amp; Bridge988821654Loader9889.47"/>
    <s v="Northern Mat &amp; Bridge988821654Loader9889.47ESI10895"/>
    <s v="Rig/Access Mat Handling"/>
    <s v=""/>
    <x v="0"/>
  </r>
  <r>
    <x v="0"/>
    <n v="15"/>
    <n v="0"/>
    <n v="9888"/>
    <s v="21654"/>
    <n v="53530601"/>
    <s v="Rig/Access Mats"/>
    <n v="0"/>
    <s v="Excavator"/>
    <n v="127.81"/>
    <n v="7"/>
    <s v="HR"/>
    <m/>
    <s v="0"/>
    <s v=""/>
    <s v=""/>
    <n v="894.67"/>
    <n v="116.30710000000001"/>
    <n v="1010.9770999999998"/>
    <d v="2021-09-19T00:00:00"/>
    <n v="0"/>
    <x v="0"/>
    <d v="2021-10-07T00:00:00"/>
    <n v="167"/>
    <n v="0"/>
    <n v="0"/>
    <s v="Nathan Kyme"/>
    <s v="Rig/Access Mat Handling"/>
    <m/>
    <s v="VC7556-2020-037"/>
    <s v="TBA"/>
    <m/>
    <m/>
    <m/>
    <s v="Approved"/>
    <m/>
    <m/>
    <s v="crew travel in. safety meeting. Unload trucks, shuttle mats, lay mats as per Valard instruction. Nick travel to Marathon en route to wawa pv km 214.Dylan Therrien loading trucks in Orangeville. Crew travel out. *** COVID 19 policies in effect. 156 mats trucked and layed, 150 meters covered, double layer matting. 841 total mats on site. 529C, 312D"/>
    <n v="6"/>
    <s v="C186-C195"/>
    <s v="Del Lake"/>
    <n v="0"/>
    <d v="2021-09-20T00:00:00"/>
    <m/>
    <s v="37"/>
    <d v="2021-09-21T00:00:00"/>
    <s v=""/>
    <s v=""/>
    <m/>
    <m/>
    <m/>
    <s v="Harold Furlong"/>
    <s v="06"/>
    <s v="Northern Mat &amp; Bridge988821654Excavator7894.67"/>
    <s v="Northern Mat &amp; Bridge988821654Excavator7894.67ESI10895"/>
    <s v="Rig/Access Mat Handling"/>
    <s v=""/>
    <x v="0"/>
  </r>
  <r>
    <x v="0"/>
    <n v="15"/>
    <n v="0"/>
    <n v="9888"/>
    <s v="21654"/>
    <n v="53530601"/>
    <s v="Rig/Access Mats"/>
    <n v="0"/>
    <s v="Crew Truck"/>
    <n v="225"/>
    <n v="3"/>
    <s v="DAY"/>
    <m/>
    <s v="0"/>
    <s v=""/>
    <s v=""/>
    <n v="675"/>
    <n v="87.75"/>
    <n v="762.74999999999989"/>
    <d v="2021-09-19T00:00:00"/>
    <n v="0"/>
    <x v="0"/>
    <d v="2021-10-07T00:00:00"/>
    <n v="167"/>
    <n v="0"/>
    <n v="0"/>
    <s v="Nathan Kyme"/>
    <s v="Rig/Access Mat Handling"/>
    <m/>
    <s v="VC7556-2020-037"/>
    <s v="TBA"/>
    <m/>
    <m/>
    <m/>
    <s v="Approved"/>
    <m/>
    <m/>
    <s v="crew travel in. safety meeting. Unload trucks, shuttle mats, lay mats as per Valard instruction. Nick travel to Marathon en route to wawa pv km 214.Dylan Therrien loading trucks in Orangeville. Crew travel out. *** COVID 19 policies in effect. 156 mats trucked and layed, 150 meters covered, double layer matting. 841 total mats on site. 529C, 312D"/>
    <n v="6"/>
    <s v="C186-C195"/>
    <s v="Del Lake"/>
    <n v="0"/>
    <d v="2021-09-20T00:00:00"/>
    <m/>
    <s v="37"/>
    <d v="2021-09-21T00:00:00"/>
    <s v=""/>
    <s v=""/>
    <m/>
    <m/>
    <m/>
    <s v="Harold Furlong"/>
    <s v="06"/>
    <s v="Northern Mat &amp; Bridge988821654Crew Truck3675"/>
    <s v="Northern Mat &amp; Bridge988821654Crew Truck3675ESI10895"/>
    <s v="Rig/Access Mat Handling"/>
    <s v=""/>
    <x v="0"/>
  </r>
  <r>
    <x v="0"/>
    <n v="15"/>
    <n v="0"/>
    <n v="9838"/>
    <s v="21653"/>
    <n v="53530601"/>
    <s v="Rig/Access Mats"/>
    <n v="0"/>
    <s v="Subsistence Per Day"/>
    <n v="225"/>
    <n v="8"/>
    <s v="DAY"/>
    <s v=""/>
    <s v=""/>
    <m/>
    <s v="0"/>
    <n v="1800"/>
    <n v="234"/>
    <n v="2033.9999999999998"/>
    <d v="2021-09-18T00:00:00"/>
    <n v="0"/>
    <x v="0"/>
    <d v="2021-10-07T00:00:00"/>
    <n v="167"/>
    <n v="0"/>
    <n v="0"/>
    <s v="Nathan Kyme"/>
    <s v="Rig/Access Mat Handling"/>
    <m/>
    <s v="VC7556-2020-037"/>
    <s v="TBA"/>
    <m/>
    <m/>
    <m/>
    <s v="Approved"/>
    <m/>
    <m/>
    <s v="crew travelled in safety meeting, unload 2nd track carrier, move loader to thunder bay. Unload trucks, load shuttles, lay mats as per Valard instruction. Daniel travel infrom morrisburg to run 2nd track carrier 1472km paid for Personal vehicle us, No travel hours 2 loa.162 mats trucked and layed covering 150 meter, triple layer and pad built. 685 mats on site, 479C, 206D. *** COVID 19 policies in effect***"/>
    <n v="6"/>
    <s v="C186-C195"/>
    <s v="Del Lake"/>
    <n v="0"/>
    <d v="2021-09-18T00:00:00"/>
    <m/>
    <s v="37"/>
    <d v="2021-09-20T00:00:00"/>
    <s v=""/>
    <s v=""/>
    <m/>
    <m/>
    <m/>
    <s v="Harold Furlong"/>
    <s v="06"/>
    <s v="Northern Mat &amp; Bridge983821653Subsistence Per Day81800"/>
    <s v="Northern Mat &amp; Bridge983821653Subsistence Per Day81800ESI10895"/>
    <s v="Rig/Access Mat Handling"/>
    <s v=""/>
    <x v="0"/>
  </r>
  <r>
    <x v="0"/>
    <n v="15"/>
    <n v="0"/>
    <n v="9838"/>
    <s v="21653"/>
    <n v="53530601"/>
    <s v="Rig/Access Mats"/>
    <n v="0"/>
    <s v="Travel per KM"/>
    <n v="0.82"/>
    <n v="1472"/>
    <s v="km"/>
    <s v=""/>
    <s v=""/>
    <m/>
    <s v="0"/>
    <n v="1207.04"/>
    <n v="156.9152"/>
    <n v="1363.9551999999999"/>
    <d v="2021-09-18T00:00:00"/>
    <n v="0"/>
    <x v="0"/>
    <d v="2021-10-07T00:00:00"/>
    <n v="167"/>
    <n v="0"/>
    <n v="0"/>
    <s v="Nathan Kyme"/>
    <s v="Rig/Access Mat Handling"/>
    <m/>
    <s v="VC7556-2020-037"/>
    <s v="TBA"/>
    <m/>
    <m/>
    <m/>
    <s v="Approved"/>
    <m/>
    <m/>
    <s v="crew travelled in safety meeting, unload 2nd track carrier, move loader to thunder bay. Unload trucks, load shuttles, lay mats as per Valard instruction. Daniel travel infrom morrisburg to run 2nd track carrier 1472km paid for Personal vehicle us, No travel hours 2 loa.162 mats trucked and layed covering 150 meter, triple layer and pad built. 685 mats on site, 479C, 206D. *** COVID 19 policies in effect***"/>
    <n v="6"/>
    <s v="C186-C195"/>
    <s v="Del Lake"/>
    <n v="0"/>
    <d v="2021-09-18T00:00:00"/>
    <m/>
    <s v="37"/>
    <d v="2021-09-20T00:00:00"/>
    <s v=""/>
    <s v=""/>
    <m/>
    <m/>
    <m/>
    <s v="Harold Furlong"/>
    <s v="06"/>
    <s v="Northern Mat &amp; Bridge983821653Travel per KM14721207.04"/>
    <s v="Northern Mat &amp; Bridge983821653Travel per KM14721207.04ESI10895"/>
    <s v="Rig/Access Mat Handling"/>
    <s v=""/>
    <x v="0"/>
  </r>
  <r>
    <x v="0"/>
    <n v="15"/>
    <n v="0"/>
    <n v="9838"/>
    <s v="21653"/>
    <n v="53530601"/>
    <s v="Rig/Access Mats"/>
    <n v="0"/>
    <s v="Operator"/>
    <n v="84.69"/>
    <n v="2"/>
    <s v="HR"/>
    <s v=""/>
    <s v=""/>
    <s v="127.04"/>
    <s v="6"/>
    <n v="931.62"/>
    <n v="121.11060000000001"/>
    <n v="1052.7305999999999"/>
    <d v="2021-09-18T00:00:00"/>
    <n v="0"/>
    <x v="0"/>
    <d v="2021-10-07T00:00:00"/>
    <n v="167"/>
    <n v="0"/>
    <n v="0"/>
    <s v="Nathan Kyme"/>
    <s v="Rig/Access Mat Handling"/>
    <m/>
    <s v="VC7556-2020-037"/>
    <s v="TBA"/>
    <m/>
    <m/>
    <m/>
    <s v="Approved"/>
    <m/>
    <m/>
    <s v="crew travelled in safety meeting, unload 2nd track carrier, move loader to thunder bay. Unload trucks, load shuttles, lay mats as per Valard instruction. Daniel travel infrom morrisburg to run 2nd track carrier 1472km paid for Personal vehicle us, No travel hours 2 loa.162 mats trucked and layed covering 150 meter, triple layer and pad built. 685 mats on site, 479C, 206D. *** COVID 19 policies in effect***"/>
    <n v="6"/>
    <s v="C186-C195"/>
    <s v="Del Lake"/>
    <n v="0"/>
    <d v="2021-09-18T00:00:00"/>
    <m/>
    <s v="37"/>
    <d v="2021-09-20T00:00:00"/>
    <s v=""/>
    <s v=""/>
    <m/>
    <m/>
    <m/>
    <s v="Harold Furlong"/>
    <s v="06"/>
    <s v="Northern Mat &amp; Bridge983821653Operator2931.62"/>
    <s v="Northern Mat &amp; Bridge983821653Operator2931.62ESI10895"/>
    <s v="Rig/Access Mat Handling"/>
    <s v=""/>
    <x v="0"/>
  </r>
  <r>
    <x v="0"/>
    <n v="15"/>
    <n v="0"/>
    <n v="9838"/>
    <s v="21653"/>
    <n v="53530601"/>
    <s v="Rig/Access Mats"/>
    <n v="0"/>
    <s v="Operator"/>
    <n v="84.69"/>
    <n v="0"/>
    <s v="HR"/>
    <s v=""/>
    <s v=""/>
    <s v="127.04"/>
    <s v="11"/>
    <n v="1397.44"/>
    <n v="181.66720000000001"/>
    <n v="1579.1071999999999"/>
    <d v="2021-09-18T00:00:00"/>
    <n v="0"/>
    <x v="0"/>
    <d v="2021-10-07T00:00:00"/>
    <n v="167"/>
    <n v="0"/>
    <n v="0"/>
    <s v="Nathan Kyme"/>
    <s v="Rig/Access Mat Handling"/>
    <m/>
    <s v="VC7556-2020-037"/>
    <s v="TBA"/>
    <m/>
    <m/>
    <m/>
    <s v="Approved"/>
    <m/>
    <m/>
    <s v="crew travelled in safety meeting, unload 2nd track carrier, move loader to thunder bay. Unload trucks, load shuttles, lay mats as per Valard instruction. Daniel travel infrom morrisburg to run 2nd track carrier 1472km paid for Personal vehicle us, No travel hours 2 loa.162 mats trucked and layed covering 150 meter, triple layer and pad built. 685 mats on site, 479C, 206D. *** COVID 19 policies in effect***"/>
    <n v="6"/>
    <s v="C186-C195"/>
    <s v="Del Lake"/>
    <n v="0"/>
    <d v="2021-09-18T00:00:00"/>
    <m/>
    <s v="37"/>
    <d v="2021-09-20T00:00:00"/>
    <s v=""/>
    <s v=""/>
    <m/>
    <m/>
    <m/>
    <s v="Harold Furlong"/>
    <s v="06"/>
    <s v="Northern Mat &amp; Bridge983821653Operator01397.44"/>
    <s v="Northern Mat &amp; Bridge983821653Operator01397.44ESI10895"/>
    <s v="Rig/Access Mat Handling"/>
    <s v=""/>
    <x v="0"/>
  </r>
  <r>
    <x v="0"/>
    <n v="15"/>
    <n v="0"/>
    <n v="9838"/>
    <s v="21653"/>
    <n v="53530601"/>
    <s v="Rig/Access Mats"/>
    <n v="0"/>
    <s v="Operator"/>
    <n v="84.69"/>
    <n v="0"/>
    <s v="HR"/>
    <s v=""/>
    <s v=""/>
    <s v="127.04"/>
    <s v="10"/>
    <n v="1270.4000000000001"/>
    <n v="165.15200000000002"/>
    <n v="1435.5519999999999"/>
    <d v="2021-09-18T00:00:00"/>
    <n v="0"/>
    <x v="0"/>
    <d v="2021-10-07T00:00:00"/>
    <n v="167"/>
    <n v="0"/>
    <n v="0"/>
    <s v="Nathan Kyme"/>
    <s v="Rig/Access Mat Handling"/>
    <m/>
    <s v="VC7556-2020-037"/>
    <s v="TBA"/>
    <m/>
    <m/>
    <m/>
    <s v="Approved"/>
    <m/>
    <m/>
    <s v="crew travelled in safety meeting, unload 2nd track carrier, move loader to thunder bay. Unload trucks, load shuttles, lay mats as per Valard instruction. Daniel travel infrom morrisburg to run 2nd track carrier 1472km paid for Personal vehicle us, No travel hours 2 loa.162 mats trucked and layed covering 150 meter, triple layer and pad built. 685 mats on site, 479C, 206D. *** COVID 19 policies in effect***"/>
    <n v="6"/>
    <s v="C186-C195"/>
    <s v="Del Lake"/>
    <n v="0"/>
    <d v="2021-09-18T00:00:00"/>
    <m/>
    <s v="37"/>
    <d v="2021-09-20T00:00:00"/>
    <s v=""/>
    <s v=""/>
    <m/>
    <m/>
    <m/>
    <s v="Harold Furlong"/>
    <s v="06"/>
    <s v="Northern Mat &amp; Bridge983821653Operator01270.4"/>
    <s v="Northern Mat &amp; Bridge983821653Operator01270.4ESI10895"/>
    <s v="Rig/Access Mat Handling"/>
    <s v=""/>
    <x v="0"/>
  </r>
  <r>
    <x v="0"/>
    <n v="15"/>
    <n v="0"/>
    <n v="9838"/>
    <s v="21653"/>
    <n v="53530601"/>
    <s v="Rig/Access Mats"/>
    <n v="0"/>
    <s v="Operator"/>
    <n v="84.69"/>
    <n v="0"/>
    <s v="HR"/>
    <s v=""/>
    <s v=""/>
    <s v="127.04"/>
    <s v="5.5"/>
    <n v="698.72"/>
    <n v="90.833600000000004"/>
    <n v="789.55359999999996"/>
    <d v="2021-09-18T00:00:00"/>
    <n v="0"/>
    <x v="0"/>
    <d v="2021-10-07T00:00:00"/>
    <n v="167"/>
    <n v="0"/>
    <n v="0"/>
    <s v="Nathan Kyme"/>
    <s v="Rig/Access Mat Handling"/>
    <m/>
    <s v="VC7556-2020-037"/>
    <s v="TBA"/>
    <m/>
    <m/>
    <m/>
    <s v="Approved"/>
    <m/>
    <m/>
    <s v="crew travelled in safety meeting, unload 2nd track carrier, move loader to thunder bay. Unload trucks, load shuttles, lay mats as per Valard instruction. Daniel travel infrom morrisburg to run 2nd track carrier 1472km paid for Personal vehicle us, No travel hours 2 loa.162 mats trucked and layed covering 150 meter, triple layer and pad built. 685 mats on site, 479C, 206D. *** COVID 19 policies in effect***"/>
    <n v="6"/>
    <s v="C186-C195"/>
    <s v="Del Lake"/>
    <n v="0"/>
    <d v="2021-09-18T00:00:00"/>
    <m/>
    <s v="37"/>
    <d v="2021-09-20T00:00:00"/>
    <s v=""/>
    <s v=""/>
    <m/>
    <m/>
    <m/>
    <s v="Harold Furlong"/>
    <s v="06"/>
    <s v="Northern Mat &amp; Bridge983821653Operator0698.72"/>
    <s v="Northern Mat &amp; Bridge983821653Operator0698.72ESI10895"/>
    <s v="Rig/Access Mat Handling"/>
    <s v=""/>
    <x v="0"/>
  </r>
  <r>
    <x v="0"/>
    <n v="15"/>
    <n v="0"/>
    <n v="9838"/>
    <s v="21653"/>
    <n v="53530601"/>
    <s v="Rig/Access Mats"/>
    <n v="0"/>
    <s v="Operator"/>
    <n v="84.69"/>
    <n v="0"/>
    <s v="HR"/>
    <s v=""/>
    <s v=""/>
    <s v="127.04"/>
    <s v="10"/>
    <n v="1270.4000000000001"/>
    <n v="165.15200000000002"/>
    <n v="1435.5519999999999"/>
    <d v="2021-09-18T00:00:00"/>
    <n v="0"/>
    <x v="0"/>
    <d v="2021-10-07T00:00:00"/>
    <n v="167"/>
    <n v="0"/>
    <n v="0"/>
    <s v="Nathan Kyme"/>
    <s v="Rig/Access Mat Handling"/>
    <m/>
    <s v="VC7556-2020-037"/>
    <s v="TBA"/>
    <m/>
    <m/>
    <m/>
    <s v="Approved"/>
    <m/>
    <m/>
    <s v="crew travelled in safety meeting, unload 2nd track carrier, move loader to thunder bay. Unload trucks, load shuttles, lay mats as per Valard instruction. Daniel travel infrom morrisburg to run 2nd track carrier 1472km paid for Personal vehicle us, No travel hours 2 loa.162 mats trucked and layed covering 150 meter, triple layer and pad built. 685 mats on site, 479C, 206D. *** COVID 19 policies in effect***"/>
    <n v="6"/>
    <s v="C186-C195"/>
    <s v="Del Lake"/>
    <n v="0"/>
    <d v="2021-09-18T00:00:00"/>
    <m/>
    <s v="37"/>
    <d v="2021-09-20T00:00:00"/>
    <s v=""/>
    <s v=""/>
    <m/>
    <m/>
    <m/>
    <s v="Harold Furlong"/>
    <s v="06"/>
    <s v="Northern Mat &amp; Bridge983821653Operator01270.4"/>
    <s v="Northern Mat &amp; Bridge983821653Operator01270.4ESI10895"/>
    <s v="Rig/Access Mat Handling"/>
    <s v=""/>
    <x v="0"/>
  </r>
  <r>
    <x v="0"/>
    <n v="15"/>
    <n v="0"/>
    <n v="9838"/>
    <s v="21653"/>
    <n v="53530601"/>
    <s v="Rig/Access Mats"/>
    <n v="0"/>
    <s v="Operator"/>
    <n v="84.69"/>
    <n v="0"/>
    <s v="HR"/>
    <s v=""/>
    <s v=""/>
    <s v="127.04"/>
    <s v="10"/>
    <n v="1270.4000000000001"/>
    <n v="165.15200000000002"/>
    <n v="1435.5519999999999"/>
    <d v="2021-09-18T00:00:00"/>
    <n v="0"/>
    <x v="0"/>
    <d v="2021-10-07T00:00:00"/>
    <n v="167"/>
    <n v="0"/>
    <n v="0"/>
    <s v="Nathan Kyme"/>
    <s v="Rig/Access Mat Handling"/>
    <m/>
    <s v="VC7556-2020-037"/>
    <s v="TBA"/>
    <m/>
    <m/>
    <m/>
    <s v="Approved"/>
    <m/>
    <m/>
    <s v="crew travelled in safety meeting, unload 2nd track carrier, move loader to thunder bay. Unload trucks, load shuttles, lay mats as per Valard instruction. Daniel travel infrom morrisburg to run 2nd track carrier 1472km paid for Personal vehicle us, No travel hours 2 loa.162 mats trucked and layed covering 150 meter, triple layer and pad built. 685 mats on site, 479C, 206D. *** COVID 19 policies in effect***"/>
    <n v="6"/>
    <s v="C186-C195"/>
    <s v="Del Lake"/>
    <n v="0"/>
    <d v="2021-09-18T00:00:00"/>
    <m/>
    <s v="37"/>
    <d v="2021-09-20T00:00:00"/>
    <s v=""/>
    <s v=""/>
    <m/>
    <m/>
    <m/>
    <s v="Harold Furlong"/>
    <s v="06"/>
    <s v="Northern Mat &amp; Bridge983821653Operator01270.4"/>
    <s v="Northern Mat &amp; Bridge983821653Operator01270.4ESI10895"/>
    <s v="Rig/Access Mat Handling"/>
    <s v=""/>
    <x v="0"/>
  </r>
  <r>
    <x v="0"/>
    <n v="15"/>
    <n v="0"/>
    <n v="9838"/>
    <s v="21653"/>
    <n v="53530601"/>
    <s v="Rig/Access Mats"/>
    <n v="0"/>
    <s v="Supervisor"/>
    <n v="101.49"/>
    <n v="0"/>
    <s v="HR"/>
    <s v=""/>
    <s v=""/>
    <s v="129"/>
    <s v="12"/>
    <n v="1548"/>
    <n v="201.24"/>
    <n v="1749.2399999999998"/>
    <d v="2021-09-18T00:00:00"/>
    <n v="0"/>
    <x v="0"/>
    <d v="2021-10-07T00:00:00"/>
    <n v="167"/>
    <n v="0"/>
    <n v="0"/>
    <s v="Nathan Kyme"/>
    <s v="Rig/Access Mat Handling"/>
    <m/>
    <s v="VC7556-2020-037"/>
    <s v="TBA"/>
    <m/>
    <m/>
    <m/>
    <s v="Approved"/>
    <m/>
    <m/>
    <s v="crew travelled in safety meeting, unload 2nd track carrier, move loader to thunder bay. Unload trucks, load shuttles, lay mats as per Valard instruction. Daniel travel infrom morrisburg to run 2nd track carrier 1472km paid for Personal vehicle us, No travel hours 2 loa.162 mats trucked and layed covering 150 meter, triple layer and pad built. 685 mats on site, 479C, 206D. *** COVID 19 policies in effect***"/>
    <n v="6"/>
    <s v="C186-C195"/>
    <s v="Del Lake"/>
    <n v="0"/>
    <d v="2021-09-18T00:00:00"/>
    <m/>
    <s v="37"/>
    <d v="2021-09-20T00:00:00"/>
    <s v=""/>
    <s v=""/>
    <m/>
    <m/>
    <m/>
    <s v="Harold Furlong"/>
    <s v="06"/>
    <s v="Northern Mat &amp; Bridge983821653Supervisor01548"/>
    <s v="Northern Mat &amp; Bridge983821653Supervisor01548ESI10895"/>
    <s v="Rig/Access Mat Handling"/>
    <s v=""/>
    <x v="0"/>
  </r>
  <r>
    <x v="0"/>
    <n v="15"/>
    <n v="0"/>
    <n v="9838"/>
    <s v="21653"/>
    <n v="53530601"/>
    <s v="Rig/Access Mats"/>
    <n v="0"/>
    <s v="Float Truck"/>
    <n v="199.14"/>
    <n v="3"/>
    <s v="HR"/>
    <m/>
    <s v="0"/>
    <s v=""/>
    <s v=""/>
    <n v="597.41999999999996"/>
    <n v="77.664599999999993"/>
    <n v="675.08459999999991"/>
    <d v="2021-09-18T00:00:00"/>
    <n v="0"/>
    <x v="0"/>
    <d v="2021-10-07T00:00:00"/>
    <n v="167"/>
    <n v="0"/>
    <n v="0"/>
    <s v="Nathan Kyme"/>
    <s v="Rig/Access Mat Handling"/>
    <m/>
    <s v="VC7556-2020-037"/>
    <s v="TBA"/>
    <m/>
    <m/>
    <m/>
    <s v="Approved"/>
    <m/>
    <m/>
    <s v="crew travelled in safety meeting, unload 2nd track carrier, move loader to thunder bay. Unload trucks, load shuttles, lay mats as per Valard instruction. Daniel travel infrom morrisburg to run 2nd track carrier 1472km paid for Personal vehicle us, No travel hours 2 loa.162 mats trucked and layed covering 150 meter, triple layer and pad built. 685 mats on site, 479C, 206D. *** COVID 19 policies in effect***"/>
    <n v="6"/>
    <s v="C186-C195"/>
    <s v="Del Lake"/>
    <n v="0"/>
    <d v="2021-09-18T00:00:00"/>
    <m/>
    <s v="37"/>
    <d v="2021-09-20T00:00:00"/>
    <s v=""/>
    <s v=""/>
    <m/>
    <m/>
    <m/>
    <s v="Harold Furlong"/>
    <s v="06"/>
    <s v="Northern Mat &amp; Bridge983821653Float Truck3597.42"/>
    <s v="Northern Mat &amp; Bridge983821653Float Truck3597.42ESI10895"/>
    <s v="Rig/Access Mat Handling"/>
    <s v=""/>
    <x v="0"/>
  </r>
  <r>
    <x v="0"/>
    <n v="15"/>
    <n v="0"/>
    <n v="9838"/>
    <s v="21653"/>
    <n v="53530601"/>
    <s v="Rig/Access Mats"/>
    <n v="0"/>
    <s v="Float Truck"/>
    <n v="199.14"/>
    <n v="32"/>
    <s v="HR"/>
    <m/>
    <s v="0"/>
    <s v=""/>
    <s v=""/>
    <n v="6372.48"/>
    <n v="828.42239999999993"/>
    <n v="7200.902399999999"/>
    <d v="2021-09-18T00:00:00"/>
    <n v="0"/>
    <x v="0"/>
    <d v="2021-10-07T00:00:00"/>
    <n v="167"/>
    <n v="0"/>
    <n v="0"/>
    <s v="Nathan Kyme"/>
    <s v="Rig/Access Mat Handling"/>
    <m/>
    <s v="VC7556-2020-037"/>
    <s v="TBA"/>
    <m/>
    <m/>
    <m/>
    <s v="Approved"/>
    <m/>
    <m/>
    <s v="crew travelled in safety meeting, unload 2nd track carrier, move loader to thunder bay. Unload trucks, load shuttles, lay mats as per Valard instruction. Daniel travel infrom morrisburg to run 2nd track carrier 1472km paid for Personal vehicle us, No travel hours 2 loa.162 mats trucked and layed covering 150 meter, triple layer and pad built. 685 mats on site, 479C, 206D. *** COVID 19 policies in effect***"/>
    <n v="6"/>
    <s v="C186-C195"/>
    <s v="Del Lake"/>
    <n v="0"/>
    <d v="2021-09-18T00:00:00"/>
    <m/>
    <s v="37"/>
    <d v="2021-09-20T00:00:00"/>
    <s v=""/>
    <s v=""/>
    <m/>
    <m/>
    <m/>
    <s v="Harold Furlong"/>
    <s v="06"/>
    <s v="Northern Mat &amp; Bridge983821653Float Truck326372.48"/>
    <s v="Northern Mat &amp; Bridge983821653Float Truck326372.48ESI10895"/>
    <s v="Rig/Access Mat Handling"/>
    <s v=""/>
    <x v="0"/>
  </r>
  <r>
    <x v="0"/>
    <n v="15"/>
    <n v="0"/>
    <n v="9838"/>
    <s v="21653"/>
    <n v="53530601"/>
    <s v="Rig/Access Mats"/>
    <n v="0"/>
    <s v="Track Carrier"/>
    <n v="172.56"/>
    <n v="2"/>
    <s v="HR"/>
    <m/>
    <s v="0"/>
    <s v=""/>
    <s v=""/>
    <n v="345.12"/>
    <n v="44.865600000000001"/>
    <n v="389.98559999999998"/>
    <d v="2021-09-18T00:00:00"/>
    <n v="0"/>
    <x v="0"/>
    <d v="2021-10-07T00:00:00"/>
    <n v="167"/>
    <n v="0"/>
    <n v="0"/>
    <s v="Nathan Kyme"/>
    <s v="Rig/Access Mat Handling"/>
    <m/>
    <s v="VC7556-2020-037"/>
    <s v="TBA"/>
    <m/>
    <m/>
    <m/>
    <s v="Approved"/>
    <m/>
    <m/>
    <s v="crew travelled in safety meeting, unload 2nd track carrier, move loader to thunder bay. Unload trucks, load shuttles, lay mats as per Valard instruction. Daniel travel infrom morrisburg to run 2nd track carrier 1472km paid for Personal vehicle us, No travel hours 2 loa.162 mats trucked and layed covering 150 meter, triple layer and pad built. 685 mats on site, 479C, 206D. *** COVID 19 policies in effect***"/>
    <n v="6"/>
    <s v="C186-C195"/>
    <s v="Del Lake"/>
    <n v="0"/>
    <d v="2021-09-18T00:00:00"/>
    <m/>
    <s v="37"/>
    <d v="2021-09-20T00:00:00"/>
    <s v=""/>
    <s v=""/>
    <m/>
    <m/>
    <m/>
    <s v="Harold Furlong"/>
    <s v="06"/>
    <s v="Northern Mat &amp; Bridge983821653Track Carrier2345.12"/>
    <s v="Northern Mat &amp; Bridge983821653Track Carrier2345.12ESI10895"/>
    <s v="Rig/Access Mat Handling"/>
    <s v=""/>
    <x v="0"/>
  </r>
  <r>
    <x v="0"/>
    <n v="15"/>
    <n v="0"/>
    <n v="9838"/>
    <s v="21653"/>
    <n v="53530601"/>
    <s v="Rig/Access Mats"/>
    <n v="0"/>
    <s v="Track Carrier"/>
    <n v="172.56"/>
    <n v="7"/>
    <s v="HR"/>
    <m/>
    <s v="0"/>
    <s v=""/>
    <s v=""/>
    <n v="1207.92"/>
    <n v="157.02960000000002"/>
    <n v="1364.9495999999999"/>
    <d v="2021-09-18T00:00:00"/>
    <n v="0"/>
    <x v="0"/>
    <d v="2021-10-07T00:00:00"/>
    <n v="167"/>
    <n v="0"/>
    <n v="0"/>
    <s v="Nathan Kyme"/>
    <s v="Rig/Access Mat Handling"/>
    <m/>
    <s v="VC7556-2020-037"/>
    <s v="TBA"/>
    <m/>
    <m/>
    <m/>
    <s v="Approved"/>
    <m/>
    <m/>
    <s v="crew travelled in safety meeting, unload 2nd track carrier, move loader to thunder bay. Unload trucks, load shuttles, lay mats as per Valard instruction. Daniel travel infrom morrisburg to run 2nd track carrier 1472km paid for Personal vehicle us, No travel hours 2 loa.162 mats trucked and layed covering 150 meter, triple layer and pad built. 685 mats on site, 479C, 206D. *** COVID 19 policies in effect***"/>
    <n v="6"/>
    <s v="C186-C195"/>
    <s v="Del Lake"/>
    <n v="0"/>
    <d v="2021-09-18T00:00:00"/>
    <m/>
    <s v="37"/>
    <d v="2021-09-20T00:00:00"/>
    <s v=""/>
    <s v=""/>
    <m/>
    <m/>
    <m/>
    <s v="Harold Furlong"/>
    <s v="06"/>
    <s v="Northern Mat &amp; Bridge983821653Track Carrier71207.92"/>
    <s v="Northern Mat &amp; Bridge983821653Track Carrier71207.92ESI10895"/>
    <s v="Rig/Access Mat Handling"/>
    <s v=""/>
    <x v="0"/>
  </r>
  <r>
    <x v="0"/>
    <n v="15"/>
    <n v="0"/>
    <n v="9838"/>
    <s v="21653"/>
    <n v="53530601"/>
    <s v="Rig/Access Mats"/>
    <n v="0"/>
    <s v="Loader"/>
    <n v="98.83"/>
    <n v="4"/>
    <s v="HR"/>
    <m/>
    <s v="0"/>
    <s v=""/>
    <s v=""/>
    <n v="395.32"/>
    <n v="51.391600000000004"/>
    <n v="446.71159999999998"/>
    <d v="2021-09-18T00:00:00"/>
    <n v="0"/>
    <x v="0"/>
    <d v="2021-10-07T00:00:00"/>
    <n v="167"/>
    <n v="0"/>
    <n v="0"/>
    <s v="Nathan Kyme"/>
    <s v="Rig/Access Mat Handling"/>
    <m/>
    <s v="VC7556-2020-037"/>
    <s v="TBA"/>
    <m/>
    <m/>
    <m/>
    <s v="Approved"/>
    <m/>
    <m/>
    <s v="crew travelled in safety meeting, unload 2nd track carrier, move loader to thunder bay. Unload trucks, load shuttles, lay mats as per Valard instruction. Daniel travel infrom morrisburg to run 2nd track carrier 1472km paid for Personal vehicle us, No travel hours 2 loa.162 mats trucked and layed covering 150 meter, triple layer and pad built. 685 mats on site, 479C, 206D. *** COVID 19 policies in effect***"/>
    <n v="6"/>
    <s v="C186-C195"/>
    <s v="Del Lake"/>
    <n v="0"/>
    <d v="2021-09-18T00:00:00"/>
    <m/>
    <s v="37"/>
    <d v="2021-09-20T00:00:00"/>
    <s v=""/>
    <s v=""/>
    <m/>
    <m/>
    <m/>
    <s v="Harold Furlong"/>
    <s v="06"/>
    <s v="Northern Mat &amp; Bridge983821653Loader4395.32"/>
    <s v="Northern Mat &amp; Bridge983821653Loader4395.32ESI10895"/>
    <s v="Rig/Access Mat Handling"/>
    <s v=""/>
    <x v="0"/>
  </r>
  <r>
    <x v="0"/>
    <n v="15"/>
    <n v="0"/>
    <n v="9838"/>
    <s v="21653"/>
    <n v="53530601"/>
    <s v="Rig/Access Mats"/>
    <n v="0"/>
    <s v="Loader"/>
    <n v="98.83"/>
    <n v="10"/>
    <s v="HR"/>
    <m/>
    <s v="0"/>
    <s v=""/>
    <s v=""/>
    <n v="988.3"/>
    <n v="128.47899999999998"/>
    <n v="1116.7789999999998"/>
    <d v="2021-09-18T00:00:00"/>
    <n v="0"/>
    <x v="0"/>
    <d v="2021-10-07T00:00:00"/>
    <n v="167"/>
    <n v="0"/>
    <n v="0"/>
    <s v="Nathan Kyme"/>
    <s v="Rig/Access Mat Handling"/>
    <m/>
    <s v="VC7556-2020-037"/>
    <s v="TBA"/>
    <m/>
    <m/>
    <m/>
    <s v="Approved"/>
    <m/>
    <m/>
    <s v="crew travelled in safety meeting, unload 2nd track carrier, move loader to thunder bay. Unload trucks, load shuttles, lay mats as per Valard instruction. Daniel travel infrom morrisburg to run 2nd track carrier 1472km paid for Personal vehicle us, No travel hours 2 loa.162 mats trucked and layed covering 150 meter, triple layer and pad built. 685 mats on site, 479C, 206D. *** COVID 19 policies in effect***"/>
    <n v="6"/>
    <s v="C186-C195"/>
    <s v="Del Lake"/>
    <n v="0"/>
    <d v="2021-09-18T00:00:00"/>
    <m/>
    <s v="37"/>
    <d v="2021-09-20T00:00:00"/>
    <s v=""/>
    <s v=""/>
    <m/>
    <m/>
    <m/>
    <s v="Harold Furlong"/>
    <s v="06"/>
    <s v="Northern Mat &amp; Bridge983821653Loader10988.3"/>
    <s v="Northern Mat &amp; Bridge983821653Loader10988.3ESI10895"/>
    <s v="Rig/Access Mat Handling"/>
    <s v=""/>
    <x v="0"/>
  </r>
  <r>
    <x v="0"/>
    <n v="15"/>
    <n v="0"/>
    <n v="9838"/>
    <s v="21653"/>
    <n v="53530601"/>
    <s v="Rig/Access Mats"/>
    <n v="0"/>
    <s v="Loader"/>
    <n v="98.83"/>
    <n v="7"/>
    <s v="HR"/>
    <m/>
    <s v="0"/>
    <s v=""/>
    <s v=""/>
    <n v="691.81"/>
    <n v="89.935299999999998"/>
    <n v="781.74529999999982"/>
    <d v="2021-09-18T00:00:00"/>
    <n v="0"/>
    <x v="0"/>
    <d v="2021-10-07T00:00:00"/>
    <n v="167"/>
    <n v="0"/>
    <n v="0"/>
    <s v="Nathan Kyme"/>
    <s v="Rig/Access Mat Handling"/>
    <m/>
    <s v="VC7556-2020-037"/>
    <s v="TBA"/>
    <m/>
    <m/>
    <m/>
    <s v="Approved"/>
    <m/>
    <m/>
    <s v="crew travelled in safety meeting, unload 2nd track carrier, move loader to thunder bay. Unload trucks, load shuttles, lay mats as per Valard instruction. Daniel travel infrom morrisburg to run 2nd track carrier 1472km paid for Personal vehicle us, No travel hours 2 loa.162 mats trucked and layed covering 150 meter, triple layer and pad built. 685 mats on site, 479C, 206D. *** COVID 19 policies in effect***"/>
    <n v="6"/>
    <s v="C186-C195"/>
    <s v="Del Lake"/>
    <n v="0"/>
    <d v="2021-09-18T00:00:00"/>
    <m/>
    <s v="37"/>
    <d v="2021-09-20T00:00:00"/>
    <s v=""/>
    <s v=""/>
    <m/>
    <m/>
    <m/>
    <s v="Harold Furlong"/>
    <s v="06"/>
    <s v="Northern Mat &amp; Bridge983821653Loader7691.81"/>
    <s v="Northern Mat &amp; Bridge983821653Loader7691.81ESI10895"/>
    <s v="Rig/Access Mat Handling"/>
    <s v=""/>
    <x v="0"/>
  </r>
  <r>
    <x v="0"/>
    <n v="15"/>
    <n v="0"/>
    <n v="9838"/>
    <s v="21653"/>
    <n v="53530601"/>
    <s v="Rig/Access Mats"/>
    <n v="0"/>
    <s v="Excavator"/>
    <n v="127.81"/>
    <n v="7"/>
    <s v="HR"/>
    <m/>
    <s v="0"/>
    <s v=""/>
    <s v=""/>
    <n v="894.67"/>
    <n v="116.30710000000001"/>
    <n v="1010.9770999999998"/>
    <d v="2021-09-18T00:00:00"/>
    <n v="0"/>
    <x v="0"/>
    <d v="2021-10-07T00:00:00"/>
    <n v="167"/>
    <n v="0"/>
    <n v="0"/>
    <s v="Nathan Kyme"/>
    <s v="Rig/Access Mat Handling"/>
    <m/>
    <s v="VC7556-2020-037"/>
    <s v="TBA"/>
    <m/>
    <m/>
    <m/>
    <s v="Approved"/>
    <m/>
    <m/>
    <s v="crew travelled in safety meeting, unload 2nd track carrier, move loader to thunder bay. Unload trucks, load shuttles, lay mats as per Valard instruction. Daniel travel infrom morrisburg to run 2nd track carrier 1472km paid for Personal vehicle us, No travel hours 2 loa.162 mats trucked and layed covering 150 meter, triple layer and pad built. 685 mats on site, 479C, 206D. *** COVID 19 policies in effect***"/>
    <n v="6"/>
    <s v="C186-C195"/>
    <s v="Del Lake"/>
    <n v="0"/>
    <d v="2021-09-18T00:00:00"/>
    <m/>
    <s v="37"/>
    <d v="2021-09-20T00:00:00"/>
    <s v=""/>
    <s v=""/>
    <m/>
    <m/>
    <m/>
    <s v="Harold Furlong"/>
    <s v="06"/>
    <s v="Northern Mat &amp; Bridge983821653Excavator7894.67"/>
    <s v="Northern Mat &amp; Bridge983821653Excavator7894.67ESI10895"/>
    <s v="Rig/Access Mat Handling"/>
    <s v=""/>
    <x v="0"/>
  </r>
  <r>
    <x v="0"/>
    <n v="15"/>
    <n v="0"/>
    <n v="9838"/>
    <s v="21653"/>
    <n v="53530601"/>
    <s v="Rig/Access Mats"/>
    <n v="0"/>
    <s v="Crew Truck"/>
    <n v="225"/>
    <n v="3"/>
    <s v="DAY"/>
    <m/>
    <s v="0"/>
    <s v=""/>
    <s v=""/>
    <n v="675"/>
    <n v="87.75"/>
    <n v="762.74999999999989"/>
    <d v="2021-09-18T00:00:00"/>
    <n v="0"/>
    <x v="0"/>
    <d v="2021-10-07T00:00:00"/>
    <n v="167"/>
    <n v="0"/>
    <n v="0"/>
    <s v="Nathan Kyme"/>
    <s v="Rig/Access Mat Handling"/>
    <m/>
    <s v="VC7556-2020-037"/>
    <s v="TBA"/>
    <m/>
    <m/>
    <m/>
    <s v="Approved"/>
    <m/>
    <m/>
    <s v="crew travelled in safety meeting, unload 2nd track carrier, move loader to thunder bay. Unload trucks, load shuttles, lay mats as per Valard instruction. Daniel travel infrom morrisburg to run 2nd track carrier 1472km paid for Personal vehicle us, No travel hours 2 loa.162 mats trucked and layed covering 150 meter, triple layer and pad built. 685 mats on site, 479C, 206D. *** COVID 19 policies in effect***"/>
    <n v="6"/>
    <s v="C186-C195"/>
    <s v="Del Lake"/>
    <n v="0"/>
    <d v="2021-09-18T00:00:00"/>
    <m/>
    <s v="37"/>
    <d v="2021-09-20T00:00:00"/>
    <s v=""/>
    <s v=""/>
    <m/>
    <m/>
    <m/>
    <s v="Harold Furlong"/>
    <s v="06"/>
    <s v="Northern Mat &amp; Bridge983821653Crew Truck3675"/>
    <s v="Northern Mat &amp; Bridge983821653Crew Truck3675ESI10895"/>
    <s v="Rig/Access Mat Handling"/>
    <s v=""/>
    <x v="0"/>
  </r>
  <r>
    <x v="0"/>
    <n v="15"/>
    <n v="0"/>
    <n v="9836"/>
    <s v="21651"/>
    <n v="53530601"/>
    <s v="Rig/Access Mats"/>
    <n v="0"/>
    <s v="Subsistence Per Day"/>
    <n v="225"/>
    <n v="5"/>
    <s v="DAY"/>
    <s v=""/>
    <s v=""/>
    <m/>
    <s v="0"/>
    <n v="1125"/>
    <n v="146.25"/>
    <n v="1271.2499999999998"/>
    <d v="2021-09-17T00:00:00"/>
    <n v="0"/>
    <x v="0"/>
    <d v="2021-10-07T00:00:00"/>
    <n v="167"/>
    <n v="0"/>
    <n v="0"/>
    <s v="Nathan Kyme"/>
    <s v="Rig/Access Mat Handling"/>
    <m/>
    <s v="VC7556-2020-037"/>
    <s v="TBA"/>
    <m/>
    <m/>
    <m/>
    <s v="Approved"/>
    <m/>
    <m/>
    <s v="Move loader to Nipigon to load mats. Crew travelled to site, Safety meeting. Unload mats, shuttle mats, lay mats as per Valard instruction.298 mats trucked and layed,500 meter of access. Total mats on site 523. 382C, 141D. Toal coverage 800meters."/>
    <n v="6"/>
    <s v="C186-C195"/>
    <s v="Del Lake"/>
    <n v="0"/>
    <d v="2021-09-17T00:00:00"/>
    <m/>
    <s v="37"/>
    <d v="2021-09-18T00:00:00"/>
    <s v=""/>
    <s v=""/>
    <m/>
    <m/>
    <m/>
    <s v="Harold Furlong"/>
    <s v="06"/>
    <s v="Northern Mat &amp; Bridge983621651Subsistence Per Day51125"/>
    <s v="Northern Mat &amp; Bridge983621651Subsistence Per Day51125ESI10895"/>
    <s v="Rig/Access Mat Handling"/>
    <s v=""/>
    <x v="0"/>
  </r>
  <r>
    <x v="0"/>
    <n v="15"/>
    <n v="0"/>
    <n v="9836"/>
    <s v="21651"/>
    <n v="53530601"/>
    <s v="Rig/Access Mats"/>
    <n v="0"/>
    <s v="Operator"/>
    <n v="84.69"/>
    <n v="3"/>
    <s v="HR"/>
    <s v=""/>
    <s v=""/>
    <s v="127.04"/>
    <s v="0"/>
    <n v="254.07"/>
    <n v="33.0291"/>
    <n v="287.09909999999996"/>
    <d v="2021-09-17T00:00:00"/>
    <n v="0"/>
    <x v="0"/>
    <d v="2021-10-07T00:00:00"/>
    <n v="167"/>
    <n v="0"/>
    <n v="0"/>
    <s v="Nathan Kyme"/>
    <s v="Rig/Access Mat Handling"/>
    <m/>
    <s v="VC7556-2020-037"/>
    <s v="TBA"/>
    <m/>
    <m/>
    <m/>
    <s v="Approved"/>
    <m/>
    <m/>
    <s v="Move loader to Nipigon to load mats. Crew travelled to site, Safety meeting. Unload mats, shuttle mats, lay mats as per Valard instruction.298 mats trucked and layed,500 meter of access. Total mats on site 523. 382C, 141D. Toal coverage 800meters."/>
    <n v="6"/>
    <s v="C186-C195"/>
    <s v="Del Lake"/>
    <n v="0"/>
    <d v="2021-09-17T00:00:00"/>
    <m/>
    <s v="37"/>
    <d v="2021-09-18T00:00:00"/>
    <s v=""/>
    <s v=""/>
    <m/>
    <m/>
    <m/>
    <s v="Harold Furlong"/>
    <s v="06"/>
    <s v="Northern Mat &amp; Bridge983621651Operator3254.07"/>
    <s v="Northern Mat &amp; Bridge983621651Operator3254.07ESI10895"/>
    <s v="Rig/Access Mat Handling"/>
    <s v=""/>
    <x v="0"/>
  </r>
  <r>
    <x v="0"/>
    <n v="15"/>
    <n v="0"/>
    <n v="9836"/>
    <s v="21651"/>
    <n v="53530601"/>
    <s v="Rig/Access Mats"/>
    <n v="0"/>
    <s v="Operator"/>
    <n v="84.69"/>
    <n v="8"/>
    <s v="HR"/>
    <s v=""/>
    <s v=""/>
    <s v="127.04"/>
    <s v="0"/>
    <n v="677.52"/>
    <n v="88.077600000000004"/>
    <n v="765.59759999999994"/>
    <d v="2021-09-17T00:00:00"/>
    <n v="0"/>
    <x v="0"/>
    <d v="2021-10-07T00:00:00"/>
    <n v="167"/>
    <n v="0"/>
    <n v="0"/>
    <s v="Nathan Kyme"/>
    <s v="Rig/Access Mat Handling"/>
    <m/>
    <s v="VC7556-2020-037"/>
    <s v="TBA"/>
    <m/>
    <m/>
    <m/>
    <s v="Approved"/>
    <m/>
    <m/>
    <s v="Move loader to Nipigon to load mats. Crew travelled to site, Safety meeting. Unload mats, shuttle mats, lay mats as per Valard instruction.298 mats trucked and layed,500 meter of access. Total mats on site 523. 382C, 141D. Toal coverage 800meters."/>
    <n v="6"/>
    <s v="C186-C195"/>
    <s v="Del Lake"/>
    <n v="0"/>
    <d v="2021-09-17T00:00:00"/>
    <m/>
    <s v="37"/>
    <d v="2021-09-18T00:00:00"/>
    <s v=""/>
    <s v=""/>
    <m/>
    <m/>
    <m/>
    <s v="Harold Furlong"/>
    <s v="06"/>
    <s v="Northern Mat &amp; Bridge983621651Operator8677.52"/>
    <s v="Northern Mat &amp; Bridge983621651Operator8677.52ESI10895"/>
    <s v="Rig/Access Mat Handling"/>
    <s v=""/>
    <x v="0"/>
  </r>
  <r>
    <x v="0"/>
    <n v="15"/>
    <n v="0"/>
    <n v="9836"/>
    <s v="21651"/>
    <n v="53530601"/>
    <s v="Rig/Access Mats"/>
    <n v="0"/>
    <s v="Operator"/>
    <n v="84.69"/>
    <n v="8"/>
    <s v="HR"/>
    <s v=""/>
    <s v=""/>
    <s v="127.04"/>
    <s v="4"/>
    <n v="1185.68"/>
    <n v="154.13840000000002"/>
    <n v="1339.8183999999999"/>
    <d v="2021-09-17T00:00:00"/>
    <n v="0"/>
    <x v="0"/>
    <d v="2021-10-07T00:00:00"/>
    <n v="167"/>
    <n v="0"/>
    <n v="0"/>
    <s v="Nathan Kyme"/>
    <s v="Rig/Access Mat Handling"/>
    <m/>
    <s v="VC7556-2020-037"/>
    <s v="TBA"/>
    <m/>
    <m/>
    <m/>
    <s v="Approved"/>
    <m/>
    <m/>
    <s v="Move loader to Nipigon to load mats. Crew travelled to site, Safety meeting. Unload mats, shuttle mats, lay mats as per Valard instruction.298 mats trucked and layed,500 meter of access. Total mats on site 523. 382C, 141D. Toal coverage 800meters."/>
    <n v="6"/>
    <s v="C186-C195"/>
    <s v="Del Lake"/>
    <n v="0"/>
    <d v="2021-09-17T00:00:00"/>
    <m/>
    <s v="37"/>
    <d v="2021-09-18T00:00:00"/>
    <s v=""/>
    <s v=""/>
    <m/>
    <m/>
    <m/>
    <s v="Harold Furlong"/>
    <s v="06"/>
    <s v="Northern Mat &amp; Bridge983621651Operator81185.68"/>
    <s v="Northern Mat &amp; Bridge983621651Operator81185.68ESI10895"/>
    <s v="Rig/Access Mat Handling"/>
    <s v=""/>
    <x v="0"/>
  </r>
  <r>
    <x v="0"/>
    <n v="15"/>
    <n v="0"/>
    <n v="9836"/>
    <s v="21651"/>
    <n v="53530601"/>
    <s v="Rig/Access Mats"/>
    <n v="0"/>
    <s v="Operator"/>
    <n v="84.69"/>
    <n v="8"/>
    <s v="HR"/>
    <s v=""/>
    <s v=""/>
    <s v="127.04"/>
    <s v="4"/>
    <n v="1185.68"/>
    <n v="154.13840000000002"/>
    <n v="1339.8183999999999"/>
    <d v="2021-09-17T00:00:00"/>
    <n v="0"/>
    <x v="0"/>
    <d v="2021-10-07T00:00:00"/>
    <n v="167"/>
    <n v="0"/>
    <n v="0"/>
    <s v="Nathan Kyme"/>
    <s v="Rig/Access Mat Handling"/>
    <m/>
    <s v="VC7556-2020-037"/>
    <s v="TBA"/>
    <m/>
    <m/>
    <m/>
    <s v="Approved"/>
    <m/>
    <m/>
    <s v="Move loader to Nipigon to load mats. Crew travelled to site, Safety meeting. Unload mats, shuttle mats, lay mats as per Valard instruction.298 mats trucked and layed,500 meter of access. Total mats on site 523. 382C, 141D. Toal coverage 800meters."/>
    <n v="6"/>
    <s v="C186-C195"/>
    <s v="Del Lake"/>
    <n v="0"/>
    <d v="2021-09-17T00:00:00"/>
    <m/>
    <s v="37"/>
    <d v="2021-09-18T00:00:00"/>
    <s v=""/>
    <s v=""/>
    <m/>
    <m/>
    <m/>
    <s v="Harold Furlong"/>
    <s v="06"/>
    <s v="Northern Mat &amp; Bridge983621651Operator81185.68"/>
    <s v="Northern Mat &amp; Bridge983621651Operator81185.68ESI10895"/>
    <s v="Rig/Access Mat Handling"/>
    <s v=""/>
    <x v="0"/>
  </r>
  <r>
    <x v="0"/>
    <n v="15"/>
    <n v="0"/>
    <n v="9836"/>
    <s v="21651"/>
    <n v="53530601"/>
    <s v="Rig/Access Mats"/>
    <n v="0"/>
    <s v="Operator"/>
    <n v="84.69"/>
    <n v="8"/>
    <s v="HR"/>
    <s v=""/>
    <s v=""/>
    <s v="127.04"/>
    <s v="4"/>
    <n v="1185.68"/>
    <n v="154.13840000000002"/>
    <n v="1339.8183999999999"/>
    <d v="2021-09-17T00:00:00"/>
    <n v="0"/>
    <x v="0"/>
    <d v="2021-10-07T00:00:00"/>
    <n v="167"/>
    <n v="0"/>
    <n v="0"/>
    <s v="Nathan Kyme"/>
    <s v="Rig/Access Mat Handling"/>
    <m/>
    <s v="VC7556-2020-037"/>
    <s v="TBA"/>
    <m/>
    <m/>
    <m/>
    <s v="Approved"/>
    <m/>
    <m/>
    <s v="Move loader to Nipigon to load mats. Crew travelled to site, Safety meeting. Unload mats, shuttle mats, lay mats as per Valard instruction.298 mats trucked and layed,500 meter of access. Total mats on site 523. 382C, 141D. Toal coverage 800meters."/>
    <n v="6"/>
    <s v="C186-C195"/>
    <s v="Del Lake"/>
    <n v="0"/>
    <d v="2021-09-17T00:00:00"/>
    <m/>
    <s v="37"/>
    <d v="2021-09-18T00:00:00"/>
    <s v=""/>
    <s v=""/>
    <m/>
    <m/>
    <m/>
    <s v="Harold Furlong"/>
    <s v="06"/>
    <s v="Northern Mat &amp; Bridge983621651Operator81185.68"/>
    <s v="Northern Mat &amp; Bridge983621651Operator81185.68ESI10895"/>
    <s v="Rig/Access Mat Handling"/>
    <s v=""/>
    <x v="0"/>
  </r>
  <r>
    <x v="0"/>
    <n v="15"/>
    <n v="0"/>
    <n v="9836"/>
    <s v="21651"/>
    <n v="53530601"/>
    <s v="Rig/Access Mats"/>
    <n v="0"/>
    <s v="Supervisor"/>
    <n v="101.49"/>
    <n v="8"/>
    <s v="HR"/>
    <s v=""/>
    <s v=""/>
    <s v="129"/>
    <s v="5"/>
    <n v="1456.92"/>
    <n v="189.39960000000002"/>
    <n v="1646.3196"/>
    <d v="2021-09-17T00:00:00"/>
    <n v="0"/>
    <x v="0"/>
    <d v="2021-10-07T00:00:00"/>
    <n v="167"/>
    <n v="0"/>
    <n v="0"/>
    <s v="Nathan Kyme"/>
    <s v="Rig/Access Mat Handling"/>
    <m/>
    <s v="VC7556-2020-037"/>
    <s v="TBA"/>
    <m/>
    <m/>
    <m/>
    <s v="Approved"/>
    <m/>
    <m/>
    <s v="Move loader to Nipigon to load mats. Crew travelled to site, Safety meeting. Unload mats, shuttle mats, lay mats as per Valard instruction.298 mats trucked and layed,500 meter of access. Total mats on site 523. 382C, 141D. Toal coverage 800meters."/>
    <n v="6"/>
    <s v="C186-C195"/>
    <s v="Del Lake"/>
    <n v="0"/>
    <d v="2021-09-17T00:00:00"/>
    <m/>
    <s v="37"/>
    <d v="2021-09-18T00:00:00"/>
    <s v=""/>
    <s v=""/>
    <m/>
    <m/>
    <m/>
    <s v="Harold Furlong"/>
    <s v="06"/>
    <s v="Northern Mat &amp; Bridge983621651Supervisor81456.92"/>
    <s v="Northern Mat &amp; Bridge983621651Supervisor81456.92ESI10895"/>
    <s v="Rig/Access Mat Handling"/>
    <s v=""/>
    <x v="0"/>
  </r>
  <r>
    <x v="0"/>
    <n v="15"/>
    <n v="0"/>
    <n v="9836"/>
    <s v="21651"/>
    <n v="53530601"/>
    <s v="Rig/Access Mats"/>
    <n v="0"/>
    <s v="Float Truck"/>
    <n v="199.14"/>
    <n v="3"/>
    <s v="HR"/>
    <m/>
    <s v="0"/>
    <s v=""/>
    <s v=""/>
    <n v="597.41999999999996"/>
    <n v="77.664599999999993"/>
    <n v="675.08459999999991"/>
    <d v="2021-09-17T00:00:00"/>
    <n v="0"/>
    <x v="0"/>
    <d v="2021-10-07T00:00:00"/>
    <n v="167"/>
    <n v="0"/>
    <n v="0"/>
    <s v="Nathan Kyme"/>
    <s v="Rig/Access Mat Handling"/>
    <m/>
    <s v="VC7556-2020-037"/>
    <s v="TBA"/>
    <m/>
    <m/>
    <m/>
    <s v="Approved"/>
    <m/>
    <m/>
    <s v="Move loader to Nipigon to load mats. Crew travelled to site, Safety meeting. Unload mats, shuttle mats, lay mats as per Valard instruction.298 mats trucked and layed,500 meter of access. Total mats on site 523. 382C, 141D. Toal coverage 800meters."/>
    <n v="6"/>
    <s v="C186-C195"/>
    <s v="Del Lake"/>
    <n v="0"/>
    <d v="2021-09-17T00:00:00"/>
    <m/>
    <s v="37"/>
    <d v="2021-09-18T00:00:00"/>
    <s v=""/>
    <s v=""/>
    <m/>
    <m/>
    <m/>
    <s v="Harold Furlong"/>
    <s v="06"/>
    <s v="Northern Mat &amp; Bridge983621651Float Truck3597.42"/>
    <s v="Northern Mat &amp; Bridge983621651Float Truck3597.42ESI10895"/>
    <s v="Rig/Access Mat Handling"/>
    <s v=""/>
    <x v="0"/>
  </r>
  <r>
    <x v="0"/>
    <n v="15"/>
    <n v="0"/>
    <n v="9836"/>
    <s v="21651"/>
    <n v="53530601"/>
    <s v="Rig/Access Mats"/>
    <n v="0"/>
    <s v="Track Carrier"/>
    <n v="172.56"/>
    <n v="10"/>
    <s v="HR"/>
    <m/>
    <s v="0"/>
    <s v=""/>
    <s v=""/>
    <n v="1725.6"/>
    <n v="224.328"/>
    <n v="1949.9279999999997"/>
    <d v="2021-09-17T00:00:00"/>
    <n v="0"/>
    <x v="0"/>
    <d v="2021-10-07T00:00:00"/>
    <n v="167"/>
    <n v="0"/>
    <n v="0"/>
    <s v="Nathan Kyme"/>
    <s v="Rig/Access Mat Handling"/>
    <m/>
    <s v="VC7556-2020-037"/>
    <s v="TBA"/>
    <m/>
    <m/>
    <m/>
    <s v="Approved"/>
    <m/>
    <m/>
    <s v="Move loader to Nipigon to load mats. Crew travelled to site, Safety meeting. Unload mats, shuttle mats, lay mats as per Valard instruction.298 mats trucked and layed,500 meter of access. Total mats on site 523. 382C, 141D. Toal coverage 800meters."/>
    <n v="6"/>
    <s v="C186-C195"/>
    <s v="Del Lake"/>
    <n v="0"/>
    <d v="2021-09-17T00:00:00"/>
    <m/>
    <s v="37"/>
    <d v="2021-09-18T00:00:00"/>
    <s v=""/>
    <s v=""/>
    <m/>
    <m/>
    <m/>
    <s v="Harold Furlong"/>
    <s v="06"/>
    <s v="Northern Mat &amp; Bridge983621651Track Carrier101725.6"/>
    <s v="Northern Mat &amp; Bridge983621651Track Carrier101725.6ESI10895"/>
    <s v="Rig/Access Mat Handling"/>
    <s v=""/>
    <x v="0"/>
  </r>
  <r>
    <x v="0"/>
    <n v="15"/>
    <n v="0"/>
    <n v="9836"/>
    <s v="21651"/>
    <n v="53530601"/>
    <s v="Rig/Access Mats"/>
    <n v="0"/>
    <s v="Loader"/>
    <n v="98.83"/>
    <n v="3"/>
    <s v="HR"/>
    <m/>
    <s v="0"/>
    <s v=""/>
    <s v=""/>
    <n v="296.49"/>
    <n v="38.543700000000001"/>
    <n v="335.03369999999995"/>
    <d v="2021-09-17T00:00:00"/>
    <n v="0"/>
    <x v="0"/>
    <d v="2021-10-07T00:00:00"/>
    <n v="167"/>
    <n v="0"/>
    <n v="0"/>
    <s v="Nathan Kyme"/>
    <s v="Rig/Access Mat Handling"/>
    <m/>
    <s v="VC7556-2020-037"/>
    <s v="TBA"/>
    <m/>
    <m/>
    <m/>
    <s v="Approved"/>
    <m/>
    <m/>
    <s v="Move loader to Nipigon to load mats. Crew travelled to site, Safety meeting. Unload mats, shuttle mats, lay mats as per Valard instruction.298 mats trucked and layed,500 meter of access. Total mats on site 523. 382C, 141D. Toal coverage 800meters."/>
    <n v="6"/>
    <s v="C186-C195"/>
    <s v="Del Lake"/>
    <n v="0"/>
    <d v="2021-09-17T00:00:00"/>
    <m/>
    <s v="37"/>
    <d v="2021-09-18T00:00:00"/>
    <s v=""/>
    <s v=""/>
    <m/>
    <m/>
    <m/>
    <s v="Harold Furlong"/>
    <s v="06"/>
    <s v="Northern Mat &amp; Bridge983621651Loader3296.49"/>
    <s v="Northern Mat &amp; Bridge983621651Loader3296.49ESI10895"/>
    <s v="Rig/Access Mat Handling"/>
    <s v=""/>
    <x v="0"/>
  </r>
  <r>
    <x v="0"/>
    <n v="15"/>
    <n v="0"/>
    <n v="9836"/>
    <s v="21651"/>
    <n v="53530601"/>
    <s v="Rig/Access Mats"/>
    <n v="0"/>
    <s v="Loader"/>
    <n v="98.83"/>
    <n v="7"/>
    <s v="HR"/>
    <m/>
    <s v="0"/>
    <s v=""/>
    <s v=""/>
    <n v="691.81"/>
    <n v="89.935299999999998"/>
    <n v="781.74529999999982"/>
    <d v="2021-09-17T00:00:00"/>
    <n v="0"/>
    <x v="0"/>
    <d v="2021-10-07T00:00:00"/>
    <n v="167"/>
    <n v="0"/>
    <n v="0"/>
    <s v="Nathan Kyme"/>
    <s v="Rig/Access Mat Handling"/>
    <m/>
    <s v="VC7556-2020-037"/>
    <s v="TBA"/>
    <m/>
    <m/>
    <m/>
    <s v="Approved"/>
    <m/>
    <m/>
    <s v="Move loader to Nipigon to load mats. Crew travelled to site, Safety meeting. Unload mats, shuttle mats, lay mats as per Valard instruction.298 mats trucked and layed,500 meter of access. Total mats on site 523. 382C, 141D. Toal coverage 800meters."/>
    <n v="6"/>
    <s v="C186-C195"/>
    <s v="Del Lake"/>
    <n v="0"/>
    <d v="2021-09-17T00:00:00"/>
    <m/>
    <s v="37"/>
    <d v="2021-09-18T00:00:00"/>
    <s v=""/>
    <s v=""/>
    <m/>
    <m/>
    <m/>
    <s v="Harold Furlong"/>
    <s v="06"/>
    <s v="Northern Mat &amp; Bridge983621651Loader7691.81"/>
    <s v="Northern Mat &amp; Bridge983621651Loader7691.81ESI10895"/>
    <s v="Rig/Access Mat Handling"/>
    <s v=""/>
    <x v="0"/>
  </r>
  <r>
    <x v="0"/>
    <n v="15"/>
    <n v="0"/>
    <n v="9836"/>
    <s v="21651"/>
    <n v="53530601"/>
    <s v="Rig/Access Mats"/>
    <n v="0"/>
    <s v="Loader"/>
    <n v="98.83"/>
    <n v="10"/>
    <s v="HR"/>
    <m/>
    <s v="0"/>
    <s v=""/>
    <s v=""/>
    <n v="988.3"/>
    <n v="128.47899999999998"/>
    <n v="1116.7789999999998"/>
    <d v="2021-09-17T00:00:00"/>
    <n v="0"/>
    <x v="0"/>
    <d v="2021-10-07T00:00:00"/>
    <n v="167"/>
    <n v="0"/>
    <n v="0"/>
    <s v="Nathan Kyme"/>
    <s v="Rig/Access Mat Handling"/>
    <m/>
    <s v="VC7556-2020-037"/>
    <s v="TBA"/>
    <m/>
    <m/>
    <m/>
    <s v="Approved"/>
    <m/>
    <m/>
    <s v="Move loader to Nipigon to load mats. Crew travelled to site, Safety meeting. Unload mats, shuttle mats, lay mats as per Valard instruction.298 mats trucked and layed,500 meter of access. Total mats on site 523. 382C, 141D. Toal coverage 800meters."/>
    <n v="6"/>
    <s v="C186-C195"/>
    <s v="Del Lake"/>
    <n v="0"/>
    <d v="2021-09-17T00:00:00"/>
    <m/>
    <s v="37"/>
    <d v="2021-09-18T00:00:00"/>
    <s v=""/>
    <s v=""/>
    <m/>
    <m/>
    <m/>
    <s v="Harold Furlong"/>
    <s v="06"/>
    <s v="Northern Mat &amp; Bridge983621651Loader10988.3"/>
    <s v="Northern Mat &amp; Bridge983621651Loader10988.3ESI10895"/>
    <s v="Rig/Access Mat Handling"/>
    <s v=""/>
    <x v="0"/>
  </r>
  <r>
    <x v="0"/>
    <n v="15"/>
    <n v="0"/>
    <n v="9836"/>
    <s v="21651"/>
    <n v="53530601"/>
    <s v="Rig/Access Mats"/>
    <n v="0"/>
    <s v="Excavator"/>
    <n v="127.81"/>
    <n v="10"/>
    <s v="HR"/>
    <m/>
    <s v="0"/>
    <s v=""/>
    <s v=""/>
    <n v="1278.0999999999999"/>
    <n v="166.15299999999999"/>
    <n v="1444.2529999999997"/>
    <d v="2021-09-17T00:00:00"/>
    <n v="0"/>
    <x v="0"/>
    <d v="2021-10-07T00:00:00"/>
    <n v="167"/>
    <n v="0"/>
    <n v="0"/>
    <s v="Nathan Kyme"/>
    <s v="Rig/Access Mat Handling"/>
    <m/>
    <s v="VC7556-2020-037"/>
    <s v="TBA"/>
    <m/>
    <m/>
    <m/>
    <s v="Approved"/>
    <m/>
    <m/>
    <s v="Move loader to Nipigon to load mats. Crew travelled to site, Safety meeting. Unload mats, shuttle mats, lay mats as per Valard instruction.298 mats trucked and layed,500 meter of access. Total mats on site 523. 382C, 141D. Toal coverage 800meters."/>
    <n v="6"/>
    <s v="C186-C195"/>
    <s v="Del Lake"/>
    <n v="0"/>
    <d v="2021-09-17T00:00:00"/>
    <m/>
    <s v="37"/>
    <d v="2021-09-18T00:00:00"/>
    <s v=""/>
    <s v=""/>
    <m/>
    <m/>
    <m/>
    <s v="Harold Furlong"/>
    <s v="06"/>
    <s v="Northern Mat &amp; Bridge983621651Excavator101278.1"/>
    <s v="Northern Mat &amp; Bridge983621651Excavator101278.1ESI10895"/>
    <s v="Rig/Access Mat Handling"/>
    <s v=""/>
    <x v="0"/>
  </r>
  <r>
    <x v="0"/>
    <n v="15"/>
    <n v="0"/>
    <n v="9836"/>
    <s v="21651"/>
    <n v="53530601"/>
    <s v="Rig/Access Mats"/>
    <n v="0"/>
    <s v="Crew Truck"/>
    <n v="225"/>
    <n v="2"/>
    <s v="DAY"/>
    <m/>
    <s v="0"/>
    <s v=""/>
    <s v=""/>
    <n v="450"/>
    <n v="58.5"/>
    <n v="508.49999999999994"/>
    <d v="2021-09-17T00:00:00"/>
    <n v="0"/>
    <x v="0"/>
    <d v="2021-10-07T00:00:00"/>
    <n v="167"/>
    <n v="0"/>
    <n v="0"/>
    <s v="Nathan Kyme"/>
    <s v="Rig/Access Mat Handling"/>
    <m/>
    <s v="VC7556-2020-037"/>
    <s v="TBA"/>
    <m/>
    <m/>
    <m/>
    <s v="Approved"/>
    <m/>
    <m/>
    <s v="Move loader to Nipigon to load mats. Crew travelled to site, Safety meeting. Unload mats, shuttle mats, lay mats as per Valard instruction.298 mats trucked and layed,500 meter of access. Total mats on site 523. 382C, 141D. Toal coverage 800meters."/>
    <n v="6"/>
    <s v="C186-C195"/>
    <s v="Del Lake"/>
    <n v="0"/>
    <d v="2021-09-17T00:00:00"/>
    <m/>
    <s v="37"/>
    <d v="2021-09-18T00:00:00"/>
    <s v=""/>
    <s v=""/>
    <m/>
    <m/>
    <m/>
    <s v="Harold Furlong"/>
    <s v="06"/>
    <s v="Northern Mat &amp; Bridge983621651Crew Truck2450"/>
    <s v="Northern Mat &amp; Bridge983621651Crew Truck2450ESI10895"/>
    <s v="Rig/Access Mat Handling"/>
    <s v=""/>
    <x v="0"/>
  </r>
  <r>
    <x v="0"/>
    <n v="15"/>
    <n v="0"/>
    <n v="9835"/>
    <s v="21650"/>
    <n v="53530601"/>
    <s v="Rig/Access Mats"/>
    <n v="0"/>
    <s v="Subsistence Per Day"/>
    <n v="225"/>
    <n v="5"/>
    <s v="DAY"/>
    <s v=""/>
    <s v=""/>
    <m/>
    <s v="0"/>
    <n v="1125"/>
    <n v="146.25"/>
    <n v="1271.2499999999998"/>
    <d v="2021-09-16T00:00:00"/>
    <n v="0"/>
    <x v="0"/>
    <d v="2021-10-07T00:00:00"/>
    <n v="167"/>
    <n v="0"/>
    <n v="0"/>
    <s v="Nathan Kyme"/>
    <s v="Rig/Access Mat Handling"/>
    <m/>
    <s v="VC7556-2020-037"/>
    <s v="TBA"/>
    <m/>
    <m/>
    <m/>
    <s v="Approved"/>
    <m/>
    <m/>
    <s v="Crew travel to site, safety meeting. Unload equipment and mats. Lay mats as per Valard instruction. Dylan T day 2 of travel with PV 325km . Andrew travel in PV 150 km. 225 mats trucked and laid covering 300 meter of access. Crew travelled out. ** COVID 19 policies in effect **"/>
    <n v="6"/>
    <s v="C186-C195"/>
    <s v="Del Lake"/>
    <n v="0"/>
    <d v="2021-09-18T00:00:00"/>
    <m/>
    <s v="37"/>
    <d v="2021-09-18T00:00:00"/>
    <s v=""/>
    <s v=""/>
    <m/>
    <m/>
    <m/>
    <s v="Harold Furlong"/>
    <s v="06"/>
    <s v="Northern Mat &amp; Bridge983521650Subsistence Per Day51125"/>
    <s v="Northern Mat &amp; Bridge983521650Subsistence Per Day51125ESI10895"/>
    <s v="Rig/Access Mat Handling"/>
    <s v=""/>
    <x v="0"/>
  </r>
  <r>
    <x v="0"/>
    <n v="15"/>
    <n v="0"/>
    <n v="9835"/>
    <s v="21650"/>
    <n v="53530601"/>
    <s v="Rig/Access Mats"/>
    <n v="0"/>
    <s v="Travel per KM"/>
    <n v="0.82"/>
    <n v="475"/>
    <s v="km"/>
    <s v=""/>
    <s v=""/>
    <m/>
    <s v="0"/>
    <n v="389.5"/>
    <n v="50.635000000000005"/>
    <n v="440.13499999999993"/>
    <d v="2021-09-16T00:00:00"/>
    <n v="0"/>
    <x v="0"/>
    <d v="2021-10-07T00:00:00"/>
    <n v="167"/>
    <n v="0"/>
    <n v="0"/>
    <s v="Nathan Kyme"/>
    <s v="Rig/Access Mat Handling"/>
    <m/>
    <s v="VC7556-2020-037"/>
    <s v="TBA"/>
    <m/>
    <m/>
    <m/>
    <s v="Approved"/>
    <m/>
    <m/>
    <s v="Crew travel to site, safety meeting. Unload equipment and mats. Lay mats as per Valard instruction. Dylan T day 2 of travel with PV 325km . Andrew travel in PV 150 km. 225 mats trucked and laid covering 300 meter of access. Crew travelled out. ** COVID 19 policies in effect **"/>
    <n v="6"/>
    <s v="C186-C195"/>
    <s v="Del Lake"/>
    <n v="0"/>
    <d v="2021-09-18T00:00:00"/>
    <m/>
    <s v="37"/>
    <d v="2021-09-18T00:00:00"/>
    <s v=""/>
    <s v=""/>
    <m/>
    <m/>
    <m/>
    <s v="Harold Furlong"/>
    <s v="06"/>
    <s v="Northern Mat &amp; Bridge983521650Travel per KM475389.5"/>
    <s v="Northern Mat &amp; Bridge983521650Travel per KM475389.5ESI10895"/>
    <s v="Rig/Access Mat Handling"/>
    <s v=""/>
    <x v="0"/>
  </r>
  <r>
    <x v="0"/>
    <n v="15"/>
    <n v="0"/>
    <n v="9835"/>
    <s v="21650"/>
    <n v="53530601"/>
    <s v="Rig/Access Mats"/>
    <n v="0"/>
    <s v="Operator"/>
    <n v="84.69"/>
    <n v="8"/>
    <s v="HR"/>
    <s v=""/>
    <s v=""/>
    <s v="127.04"/>
    <s v="4.5"/>
    <n v="1249.2"/>
    <n v="162.39600000000002"/>
    <n v="1411.596"/>
    <d v="2021-09-16T00:00:00"/>
    <n v="0"/>
    <x v="0"/>
    <d v="2021-10-07T00:00:00"/>
    <n v="167"/>
    <n v="0"/>
    <n v="0"/>
    <s v="Nathan Kyme"/>
    <s v="Rig/Access Mat Handling"/>
    <m/>
    <s v="VC7556-2020-037"/>
    <s v="TBA"/>
    <m/>
    <m/>
    <m/>
    <s v="Approved"/>
    <m/>
    <m/>
    <s v="Crew travel to site, safety meeting. Unload equipment and mats. Lay mats as per Valard instruction. Dylan T day 2 of travel with PV 325km . Andrew travel in PV 150 km. 225 mats trucked and laid covering 300 meter of access. Crew travelled out. ** COVID 19 policies in effect **"/>
    <n v="6"/>
    <s v="C186-C195"/>
    <s v="Del Lake"/>
    <n v="0"/>
    <d v="2021-09-18T00:00:00"/>
    <m/>
    <s v="37"/>
    <d v="2021-09-18T00:00:00"/>
    <s v=""/>
    <s v=""/>
    <m/>
    <m/>
    <m/>
    <s v="Harold Furlong"/>
    <s v="06"/>
    <s v="Northern Mat &amp; Bridge983521650Operator81249.2"/>
    <s v="Northern Mat &amp; Bridge983521650Operator81249.2ESI10895"/>
    <s v="Rig/Access Mat Handling"/>
    <s v=""/>
    <x v="0"/>
  </r>
  <r>
    <x v="0"/>
    <n v="15"/>
    <n v="0"/>
    <n v="9835"/>
    <s v="21650"/>
    <n v="53530601"/>
    <s v="Rig/Access Mats"/>
    <n v="0"/>
    <s v="Operator"/>
    <n v="84.69"/>
    <n v="8"/>
    <s v="HR"/>
    <s v=""/>
    <s v=""/>
    <s v="127.04"/>
    <s v="1"/>
    <n v="804.56"/>
    <n v="104.5928"/>
    <n v="909.15279999999984"/>
    <d v="2021-09-16T00:00:00"/>
    <n v="0"/>
    <x v="0"/>
    <d v="2021-10-07T00:00:00"/>
    <n v="167"/>
    <n v="0"/>
    <n v="0"/>
    <s v="Nathan Kyme"/>
    <s v="Rig/Access Mat Handling"/>
    <m/>
    <s v="VC7556-2020-037"/>
    <s v="TBA"/>
    <m/>
    <m/>
    <m/>
    <s v="Approved"/>
    <m/>
    <m/>
    <s v="Crew travel to site, safety meeting. Unload equipment and mats. Lay mats as per Valard instruction. Dylan T day 2 of travel with PV 325km . Andrew travel in PV 150 km. 225 mats trucked and laid covering 300 meter of access. Crew travelled out. ** COVID 19 policies in effect **"/>
    <n v="6"/>
    <s v="C186-C195"/>
    <s v="Del Lake"/>
    <n v="0"/>
    <d v="2021-09-18T00:00:00"/>
    <m/>
    <s v="37"/>
    <d v="2021-09-18T00:00:00"/>
    <s v=""/>
    <s v=""/>
    <m/>
    <m/>
    <m/>
    <s v="Harold Furlong"/>
    <s v="06"/>
    <s v="Northern Mat &amp; Bridge983521650Operator8804.56"/>
    <s v="Northern Mat &amp; Bridge983521650Operator8804.56ESI10895"/>
    <s v="Rig/Access Mat Handling"/>
    <s v=""/>
    <x v="0"/>
  </r>
  <r>
    <x v="0"/>
    <n v="15"/>
    <n v="0"/>
    <n v="9835"/>
    <s v="21650"/>
    <n v="53530601"/>
    <s v="Rig/Access Mats"/>
    <n v="0"/>
    <s v="Operator"/>
    <n v="84.69"/>
    <n v="8"/>
    <s v="HR"/>
    <s v=""/>
    <s v=""/>
    <s v="127.04"/>
    <s v="3"/>
    <n v="1058.6400000000001"/>
    <n v="137.62320000000003"/>
    <n v="1196.2632000000001"/>
    <d v="2021-09-16T00:00:00"/>
    <n v="0"/>
    <x v="0"/>
    <d v="2021-10-07T00:00:00"/>
    <n v="167"/>
    <n v="0"/>
    <n v="0"/>
    <s v="Nathan Kyme"/>
    <s v="Rig/Access Mat Handling"/>
    <m/>
    <s v="VC7556-2020-037"/>
    <s v="TBA"/>
    <m/>
    <m/>
    <m/>
    <s v="Approved"/>
    <m/>
    <m/>
    <s v="Crew travel to site, safety meeting. Unload equipment and mats. Lay mats as per Valard instruction. Dylan T day 2 of travel with PV 325km . Andrew travel in PV 150 km. 225 mats trucked and laid covering 300 meter of access. Crew travelled out. ** COVID 19 policies in effect **"/>
    <n v="6"/>
    <s v="C186-C195"/>
    <s v="Del Lake"/>
    <n v="0"/>
    <d v="2021-09-18T00:00:00"/>
    <m/>
    <s v="37"/>
    <d v="2021-09-18T00:00:00"/>
    <s v=""/>
    <s v=""/>
    <m/>
    <m/>
    <m/>
    <s v="Harold Furlong"/>
    <s v="06"/>
    <s v="Northern Mat &amp; Bridge983521650Operator81058.64"/>
    <s v="Northern Mat &amp; Bridge983521650Operator81058.64ESI10895"/>
    <s v="Rig/Access Mat Handling"/>
    <s v=""/>
    <x v="0"/>
  </r>
  <r>
    <x v="0"/>
    <n v="15"/>
    <n v="0"/>
    <n v="9835"/>
    <s v="21650"/>
    <n v="53530601"/>
    <s v="Rig/Access Mats"/>
    <n v="0"/>
    <s v="Operator"/>
    <n v="84.69"/>
    <n v="8"/>
    <s v="HR"/>
    <s v=""/>
    <s v=""/>
    <s v="127.04"/>
    <s v="3"/>
    <n v="1058.6400000000001"/>
    <n v="137.62320000000003"/>
    <n v="1196.2632000000001"/>
    <d v="2021-09-16T00:00:00"/>
    <n v="0"/>
    <x v="0"/>
    <d v="2021-10-07T00:00:00"/>
    <n v="167"/>
    <n v="0"/>
    <n v="0"/>
    <s v="Nathan Kyme"/>
    <s v="Rig/Access Mat Handling"/>
    <m/>
    <s v="VC7556-2020-037"/>
    <s v="TBA"/>
    <m/>
    <m/>
    <m/>
    <s v="Approved"/>
    <m/>
    <m/>
    <s v="Crew travel to site, safety meeting. Unload equipment and mats. Lay mats as per Valard instruction. Dylan T day 2 of travel with PV 325km . Andrew travel in PV 150 km. 225 mats trucked and laid covering 300 meter of access. Crew travelled out. ** COVID 19 policies in effect **"/>
    <n v="6"/>
    <s v="C186-C195"/>
    <s v="Del Lake"/>
    <n v="0"/>
    <d v="2021-09-18T00:00:00"/>
    <m/>
    <s v="37"/>
    <d v="2021-09-18T00:00:00"/>
    <s v=""/>
    <s v=""/>
    <m/>
    <m/>
    <m/>
    <s v="Harold Furlong"/>
    <s v="06"/>
    <s v="Northern Mat &amp; Bridge983521650Operator81058.64"/>
    <s v="Northern Mat &amp; Bridge983521650Operator81058.64ESI10895"/>
    <s v="Rig/Access Mat Handling"/>
    <s v=""/>
    <x v="0"/>
  </r>
  <r>
    <x v="0"/>
    <n v="15"/>
    <n v="0"/>
    <n v="9835"/>
    <s v="21650"/>
    <n v="53530601"/>
    <s v="Rig/Access Mats"/>
    <n v="0"/>
    <s v="Supervisor"/>
    <n v="101.49"/>
    <n v="8"/>
    <s v="HR"/>
    <s v=""/>
    <s v=""/>
    <s v="129"/>
    <s v="5.5"/>
    <n v="1521.42"/>
    <n v="197.78460000000001"/>
    <n v="1719.2046"/>
    <d v="2021-09-16T00:00:00"/>
    <n v="0"/>
    <x v="0"/>
    <d v="2021-10-07T00:00:00"/>
    <n v="167"/>
    <n v="0"/>
    <n v="0"/>
    <s v="Nathan Kyme"/>
    <s v="Rig/Access Mat Handling"/>
    <m/>
    <s v="VC7556-2020-037"/>
    <s v="TBA"/>
    <m/>
    <m/>
    <m/>
    <s v="Approved"/>
    <m/>
    <m/>
    <s v="Crew travel to site, safety meeting. Unload equipment and mats. Lay mats as per Valard instruction. Dylan T day 2 of travel with PV 325km . Andrew travel in PV 150 km. 225 mats trucked and laid covering 300 meter of access. Crew travelled out. ** COVID 19 policies in effect **"/>
    <n v="6"/>
    <s v="C186-C195"/>
    <s v="Del Lake"/>
    <n v="0"/>
    <d v="2021-09-18T00:00:00"/>
    <m/>
    <s v="37"/>
    <d v="2021-09-18T00:00:00"/>
    <s v=""/>
    <s v=""/>
    <m/>
    <m/>
    <m/>
    <s v="Harold Furlong"/>
    <s v="06"/>
    <s v="Northern Mat &amp; Bridge983521650Supervisor81521.42"/>
    <s v="Northern Mat &amp; Bridge983521650Supervisor81521.42ESI10895"/>
    <s v="Rig/Access Mat Handling"/>
    <s v=""/>
    <x v="0"/>
  </r>
  <r>
    <x v="0"/>
    <n v="15"/>
    <n v="0"/>
    <n v="9835"/>
    <s v="21650"/>
    <n v="53530601"/>
    <s v="Rig/Access Mats"/>
    <n v="0"/>
    <s v="Float Truck"/>
    <n v="199.14"/>
    <n v="28.723500000000001"/>
    <s v="HR"/>
    <m/>
    <s v="0"/>
    <s v=""/>
    <s v=""/>
    <n v="5719.9978000000001"/>
    <n v="743.59971400000006"/>
    <n v="6463.5975139999991"/>
    <d v="2021-09-16T00:00:00"/>
    <n v="0"/>
    <x v="0"/>
    <d v="2021-10-07T00:00:00"/>
    <n v="167"/>
    <n v="0"/>
    <n v="0"/>
    <s v="Nathan Kyme"/>
    <s v="Rig/Access Mat Handling"/>
    <m/>
    <s v="VC7556-2020-037"/>
    <s v="TBA"/>
    <m/>
    <m/>
    <m/>
    <s v="Approved"/>
    <m/>
    <m/>
    <s v="Crew travel to site, safety meeting. Unload equipment and mats. Lay mats as per Valard instruction. Dylan T day 2 of travel with PV 325km . Andrew travel in PV 150 km. 225 mats trucked and laid covering 300 meter of access. Crew travelled out. ** COVID 19 policies in effect **"/>
    <n v="6"/>
    <s v="C186-C195"/>
    <s v="Del Lake"/>
    <n v="0"/>
    <d v="2021-09-18T00:00:00"/>
    <m/>
    <s v="37"/>
    <d v="2021-09-18T00:00:00"/>
    <s v=""/>
    <s v=""/>
    <m/>
    <m/>
    <m/>
    <s v="Harold Furlong"/>
    <s v="06"/>
    <s v="Northern Mat &amp; Bridge983521650Float Truck28.72355719.9978"/>
    <s v="Northern Mat &amp; Bridge983521650Float Truck28.72355719.9978ESI10895"/>
    <s v="Rig/Access Mat Handling"/>
    <s v=""/>
    <x v="0"/>
  </r>
  <r>
    <x v="0"/>
    <n v="15"/>
    <n v="0"/>
    <n v="9835"/>
    <s v="21650"/>
    <n v="53530601"/>
    <s v="Rig/Access Mats"/>
    <n v="0"/>
    <s v="Float Truck"/>
    <n v="199.14"/>
    <n v="28.723500000000001"/>
    <s v="HR"/>
    <m/>
    <s v="0"/>
    <s v=""/>
    <s v=""/>
    <n v="5719.9978000000001"/>
    <n v="743.59971400000006"/>
    <n v="6463.5975139999991"/>
    <d v="2021-09-16T00:00:00"/>
    <n v="0"/>
    <x v="0"/>
    <d v="2021-10-07T00:00:00"/>
    <n v="167"/>
    <n v="0"/>
    <n v="0"/>
    <s v="Nathan Kyme"/>
    <s v="Rig/Access Mat Handling"/>
    <m/>
    <s v="VC7556-2020-037"/>
    <s v="TBA"/>
    <m/>
    <m/>
    <m/>
    <s v="Approved"/>
    <m/>
    <m/>
    <s v="Crew travel to site, safety meeting. Unload equipment and mats. Lay mats as per Valard instruction. Dylan T day 2 of travel with PV 325km . Andrew travel in PV 150 km. 225 mats trucked and laid covering 300 meter of access. Crew travelled out. ** COVID 19 policies in effect **"/>
    <n v="6"/>
    <s v="C186-C195"/>
    <s v="Del Lake"/>
    <n v="0"/>
    <d v="2021-09-18T00:00:00"/>
    <m/>
    <s v="37"/>
    <d v="2021-09-18T00:00:00"/>
    <s v=""/>
    <s v=""/>
    <m/>
    <m/>
    <m/>
    <s v="Harold Furlong"/>
    <s v="06"/>
    <s v="Northern Mat &amp; Bridge983521650Float Truck28.72355719.9978"/>
    <s v="Northern Mat &amp; Bridge983521650Float Truck28.72355719.9978ESI10895"/>
    <s v="Rig/Access Mat Handling"/>
    <s v=""/>
    <x v="0"/>
  </r>
  <r>
    <x v="0"/>
    <n v="15"/>
    <n v="0"/>
    <n v="9835"/>
    <s v="21650"/>
    <n v="53530601"/>
    <s v="Rig/Access Mats"/>
    <n v="0"/>
    <s v="Loader"/>
    <n v="98.83"/>
    <n v="11"/>
    <s v="HR"/>
    <m/>
    <s v="0"/>
    <s v=""/>
    <s v=""/>
    <n v="1087.1300000000001"/>
    <n v="141.32690000000002"/>
    <n v="1228.4568999999999"/>
    <d v="2021-09-16T00:00:00"/>
    <n v="0"/>
    <x v="0"/>
    <d v="2021-10-07T00:00:00"/>
    <n v="167"/>
    <n v="0"/>
    <n v="0"/>
    <s v="Nathan Kyme"/>
    <s v="Rig/Access Mat Handling"/>
    <m/>
    <s v="VC7556-2020-037"/>
    <s v="TBA"/>
    <m/>
    <m/>
    <m/>
    <s v="Approved"/>
    <m/>
    <m/>
    <s v="Crew travel to site, safety meeting. Unload equipment and mats. Lay mats as per Valard instruction. Dylan T day 2 of travel with PV 325km . Andrew travel in PV 150 km. 225 mats trucked and laid covering 300 meter of access. Crew travelled out. ** COVID 19 policies in effect **"/>
    <n v="6"/>
    <s v="C186-C195"/>
    <s v="Del Lake"/>
    <n v="0"/>
    <d v="2021-09-18T00:00:00"/>
    <m/>
    <s v="37"/>
    <d v="2021-09-18T00:00:00"/>
    <s v=""/>
    <s v=""/>
    <m/>
    <m/>
    <m/>
    <s v="Harold Furlong"/>
    <s v="06"/>
    <s v="Northern Mat &amp; Bridge983521650Loader111087.13"/>
    <s v="Northern Mat &amp; Bridge983521650Loader111087.13ESI10895"/>
    <s v="Rig/Access Mat Handling"/>
    <s v=""/>
    <x v="0"/>
  </r>
  <r>
    <x v="0"/>
    <n v="15"/>
    <n v="0"/>
    <n v="9835"/>
    <s v="21650"/>
    <n v="53530601"/>
    <s v="Rig/Access Mats"/>
    <n v="0"/>
    <s v="Loader"/>
    <n v="98.83"/>
    <n v="7"/>
    <s v="HR"/>
    <m/>
    <s v="0"/>
    <s v=""/>
    <s v=""/>
    <n v="691.81"/>
    <n v="89.935299999999998"/>
    <n v="781.74529999999982"/>
    <d v="2021-09-16T00:00:00"/>
    <n v="0"/>
    <x v="0"/>
    <d v="2021-10-07T00:00:00"/>
    <n v="167"/>
    <n v="0"/>
    <n v="0"/>
    <s v="Nathan Kyme"/>
    <s v="Rig/Access Mat Handling"/>
    <m/>
    <s v="VC7556-2020-037"/>
    <s v="TBA"/>
    <m/>
    <m/>
    <m/>
    <s v="Approved"/>
    <m/>
    <m/>
    <s v="Crew travel to site, safety meeting. Unload equipment and mats. Lay mats as per Valard instruction. Dylan T day 2 of travel with PV 325km . Andrew travel in PV 150 km. 225 mats trucked and laid covering 300 meter of access. Crew travelled out. ** COVID 19 policies in effect **"/>
    <n v="6"/>
    <s v="C186-C195"/>
    <s v="Del Lake"/>
    <n v="0"/>
    <d v="2021-09-18T00:00:00"/>
    <m/>
    <s v="37"/>
    <d v="2021-09-18T00:00:00"/>
    <s v=""/>
    <s v=""/>
    <m/>
    <m/>
    <m/>
    <s v="Harold Furlong"/>
    <s v="06"/>
    <s v="Northern Mat &amp; Bridge983521650Loader7691.81"/>
    <s v="Northern Mat &amp; Bridge983521650Loader7691.81ESI10895"/>
    <s v="Rig/Access Mat Handling"/>
    <s v=""/>
    <x v="0"/>
  </r>
  <r>
    <x v="0"/>
    <n v="15"/>
    <n v="0"/>
    <n v="9835"/>
    <s v="21650"/>
    <n v="53530601"/>
    <s v="Rig/Access Mats"/>
    <n v="0"/>
    <s v="Excavator"/>
    <n v="127.81"/>
    <n v="7"/>
    <s v="HR"/>
    <m/>
    <s v="0"/>
    <s v=""/>
    <s v=""/>
    <n v="894.67"/>
    <n v="116.30710000000001"/>
    <n v="1010.9770999999998"/>
    <d v="2021-09-16T00:00:00"/>
    <n v="0"/>
    <x v="0"/>
    <d v="2021-10-07T00:00:00"/>
    <n v="167"/>
    <n v="0"/>
    <n v="0"/>
    <s v="Nathan Kyme"/>
    <s v="Rig/Access Mat Handling"/>
    <m/>
    <s v="VC7556-2020-037"/>
    <s v="TBA"/>
    <m/>
    <m/>
    <m/>
    <s v="Approved"/>
    <m/>
    <m/>
    <s v="Crew travel to site, safety meeting. Unload equipment and mats. Lay mats as per Valard instruction. Dylan T day 2 of travel with PV 325km . Andrew travel in PV 150 km. 225 mats trucked and laid covering 300 meter of access. Crew travelled out. ** COVID 19 policies in effect **"/>
    <n v="6"/>
    <s v="C186-C195"/>
    <s v="Del Lake"/>
    <n v="0"/>
    <d v="2021-09-18T00:00:00"/>
    <m/>
    <s v="37"/>
    <d v="2021-09-18T00:00:00"/>
    <s v=""/>
    <s v=""/>
    <m/>
    <m/>
    <m/>
    <s v="Harold Furlong"/>
    <s v="06"/>
    <s v="Northern Mat &amp; Bridge983521650Excavator7894.67"/>
    <s v="Northern Mat &amp; Bridge983521650Excavator7894.67ESI10895"/>
    <s v="Rig/Access Mat Handling"/>
    <s v=""/>
    <x v="0"/>
  </r>
  <r>
    <x v="0"/>
    <n v="15"/>
    <n v="0"/>
    <n v="9835"/>
    <s v="21650"/>
    <n v="53530601"/>
    <s v="Rig/Access Mats"/>
    <n v="0"/>
    <s v="Crew Truck"/>
    <n v="225"/>
    <n v="2"/>
    <s v="DAY"/>
    <m/>
    <s v="0"/>
    <s v=""/>
    <s v=""/>
    <n v="450"/>
    <n v="58.5"/>
    <n v="508.49999999999994"/>
    <d v="2021-09-16T00:00:00"/>
    <n v="0"/>
    <x v="0"/>
    <d v="2021-10-07T00:00:00"/>
    <n v="167"/>
    <n v="0"/>
    <n v="0"/>
    <s v="Nathan Kyme"/>
    <s v="Rig/Access Mat Handling"/>
    <m/>
    <s v="VC7556-2020-037"/>
    <s v="TBA"/>
    <m/>
    <m/>
    <m/>
    <s v="Approved"/>
    <m/>
    <m/>
    <s v="Crew travel to site, safety meeting. Unload equipment and mats. Lay mats as per Valard instruction. Dylan T day 2 of travel with PV 325km . Andrew travel in PV 150 km. 225 mats trucked and laid covering 300 meter of access. Crew travelled out. ** COVID 19 policies in effect **"/>
    <n v="6"/>
    <s v="C186-C195"/>
    <s v="Del Lake"/>
    <n v="0"/>
    <d v="2021-09-18T00:00:00"/>
    <m/>
    <s v="37"/>
    <d v="2021-09-18T00:00:00"/>
    <s v=""/>
    <s v=""/>
    <m/>
    <m/>
    <m/>
    <s v="Harold Furlong"/>
    <s v="06"/>
    <s v="Northern Mat &amp; Bridge983521650Crew Truck2450"/>
    <s v="Northern Mat &amp; Bridge983521650Crew Truck2450ESI10895"/>
    <s v="Rig/Access Mat Handling"/>
    <s v=""/>
    <x v="0"/>
  </r>
  <r>
    <x v="0"/>
    <n v="15"/>
    <n v="0"/>
    <n v="9834"/>
    <s v="21649"/>
    <n v="53530601"/>
    <s v="Rig/Access Mats"/>
    <n v="0"/>
    <s v="Subsistence Per Day"/>
    <n v="225"/>
    <n v="7"/>
    <s v="DAY"/>
    <s v=""/>
    <s v=""/>
    <m/>
    <s v="0"/>
    <n v="1575"/>
    <n v="204.75"/>
    <n v="1779.7499999999998"/>
    <d v="2021-09-15T00:00:00"/>
    <n v="0"/>
    <x v="1"/>
    <d v="2021-10-07T00:00:00"/>
    <n v="166"/>
    <n v="0"/>
    <n v="0"/>
    <s v="Nathan Kyme"/>
    <s v="Rig/Access Mat Handling"/>
    <m/>
    <s v="VC7556-2020-037"/>
    <s v="TBA"/>
    <m/>
    <m/>
    <m/>
    <s v="Approved"/>
    <m/>
    <m/>
    <s v="Jason day 2 Sault Ste Mariel to Marathon, meet with Valard, scout job. Jamie day 1 travel PV to Orangeville 300km, load up truck with fire suppression gear and trvel to noelville, day 2 travel to Marathon. Dylan day 1 travel Bancroft to Wawa PV 856km. Nick day 1 of travel Newmarket to Nipigon, day 2 travel to Thunder bay PV 1362km, load trucks"/>
    <n v="6"/>
    <s v="C186-C195"/>
    <s v="Del Lake"/>
    <n v="0"/>
    <d v="2021-09-18T00:00:00"/>
    <m/>
    <s v="37"/>
    <d v="2021-09-19T00:00:00"/>
    <s v=""/>
    <s v=""/>
    <m/>
    <m/>
    <m/>
    <s v="Harold Furlong"/>
    <s v="06"/>
    <s v="Northern Mat &amp; Bridge983421649Subsistence Per Day71575"/>
    <s v="Northern Mat &amp; Bridge983421649Subsistence Per Day71575ESI10897"/>
    <s v="Rig/Access Mat Handling"/>
    <s v=""/>
    <x v="0"/>
  </r>
  <r>
    <x v="0"/>
    <n v="15"/>
    <n v="0"/>
    <n v="9834"/>
    <s v="21649"/>
    <n v="53530601"/>
    <s v="Rig/Access Mats"/>
    <n v="0"/>
    <s v="Travel per KM"/>
    <n v="0.82"/>
    <n v="2518"/>
    <s v="km"/>
    <s v=""/>
    <s v=""/>
    <m/>
    <s v="0"/>
    <n v="2064.7600000000002"/>
    <n v="268.41880000000003"/>
    <n v="2333.1788000000001"/>
    <d v="2021-09-15T00:00:00"/>
    <n v="0"/>
    <x v="1"/>
    <d v="2021-10-07T00:00:00"/>
    <n v="166"/>
    <n v="0"/>
    <n v="0"/>
    <s v="Nathan Kyme"/>
    <s v="Rig/Access Mat Handling"/>
    <m/>
    <s v="VC7556-2020-037"/>
    <s v="TBA"/>
    <m/>
    <m/>
    <m/>
    <s v="Approved"/>
    <m/>
    <m/>
    <s v="Jason day 2 Sault Ste Mariel to Marathon, meet with Valard, scout job. Jamie day 1 travel PV to Orangeville 300km, load up truck with fire suppression gear and trvel to noelville, day 2 travel to Marathon. Dylan day 1 travel Bancroft to Wawa PV 856km. Nick day 1 of travel Newmarket to Nipigon, day 2 travel to Thunder bay PV 1362km, load trucks"/>
    <n v="6"/>
    <s v="C186-C195"/>
    <s v="Del Lake"/>
    <n v="0"/>
    <d v="2021-09-18T00:00:00"/>
    <m/>
    <s v="37"/>
    <d v="2021-09-19T00:00:00"/>
    <s v=""/>
    <s v=""/>
    <m/>
    <m/>
    <m/>
    <s v="Harold Furlong"/>
    <s v="06"/>
    <s v="Northern Mat &amp; Bridge983421649Travel per KM25182064.76"/>
    <s v="Northern Mat &amp; Bridge983421649Travel per KM25182064.76ESI10897"/>
    <s v="Rig/Access Mat Handling"/>
    <s v=""/>
    <x v="0"/>
  </r>
  <r>
    <x v="0"/>
    <n v="15"/>
    <n v="0"/>
    <n v="9834"/>
    <s v="21649"/>
    <n v="53530601"/>
    <s v="Rig/Access Mats"/>
    <n v="0"/>
    <s v="Operator - Travel"/>
    <n v="84.69"/>
    <n v="8"/>
    <s v="HR"/>
    <s v=""/>
    <s v=""/>
    <m/>
    <s v="0"/>
    <n v="677.52"/>
    <n v="88.077600000000004"/>
    <n v="765.59759999999994"/>
    <d v="2021-09-15T00:00:00"/>
    <n v="0"/>
    <x v="1"/>
    <d v="2021-10-07T00:00:00"/>
    <n v="166"/>
    <n v="0"/>
    <n v="0"/>
    <s v="Nathan Kyme"/>
    <s v="Rig/Access Mat Handling"/>
    <m/>
    <s v="VC7556-2020-037"/>
    <s v="TBA"/>
    <m/>
    <m/>
    <m/>
    <s v="Approved"/>
    <m/>
    <m/>
    <s v="Jason day 2 Sault Ste Mariel to Marathon, meet with Valard, scout job. Jamie day 1 travel PV to Orangeville 300km, load up truck with fire suppression gear and trvel to noelville, day 2 travel to Marathon. Dylan day 1 travel Bancroft to Wawa PV 856km. Nick day 1 of travel Newmarket to Nipigon, day 2 travel to Thunder bay PV 1362km, load trucks"/>
    <n v="6"/>
    <s v="C186-C195"/>
    <s v="Del Lake"/>
    <n v="0"/>
    <d v="2021-09-18T00:00:00"/>
    <m/>
    <s v="37"/>
    <d v="2021-09-19T00:00:00"/>
    <s v=""/>
    <s v=""/>
    <m/>
    <m/>
    <m/>
    <s v="Harold Furlong"/>
    <s v="06"/>
    <s v="Northern Mat &amp; Bridge983421649Operator - Travel8677.52"/>
    <s v="Northern Mat &amp; Bridge983421649Operator - Travel8677.52ESI10897"/>
    <s v="Rig/Access Mat Handling"/>
    <s v=""/>
    <x v="0"/>
  </r>
  <r>
    <x v="0"/>
    <n v="15"/>
    <n v="0"/>
    <n v="9834"/>
    <s v="21649"/>
    <n v="53530601"/>
    <s v="Rig/Access Mats"/>
    <n v="0"/>
    <s v="Operator - Travel"/>
    <n v="84.69"/>
    <n v="16"/>
    <s v="HR"/>
    <s v=""/>
    <s v=""/>
    <m/>
    <s v="0"/>
    <n v="1355.04"/>
    <n v="176.15520000000001"/>
    <n v="1531.1951999999999"/>
    <d v="2021-09-15T00:00:00"/>
    <n v="0"/>
    <x v="1"/>
    <d v="2021-10-07T00:00:00"/>
    <n v="166"/>
    <n v="0"/>
    <n v="0"/>
    <s v="Nathan Kyme"/>
    <s v="Rig/Access Mat Handling"/>
    <m/>
    <s v="VC7556-2020-037"/>
    <s v="TBA"/>
    <m/>
    <m/>
    <m/>
    <s v="Approved"/>
    <m/>
    <m/>
    <s v="Jason day 2 Sault Ste Mariel to Marathon, meet with Valard, scout job. Jamie day 1 travel PV to Orangeville 300km, load up truck with fire suppression gear and trvel to noelville, day 2 travel to Marathon. Dylan day 1 travel Bancroft to Wawa PV 856km. Nick day 1 of travel Newmarket to Nipigon, day 2 travel to Thunder bay PV 1362km, load trucks"/>
    <n v="6"/>
    <s v="C186-C195"/>
    <s v="Del Lake"/>
    <n v="0"/>
    <d v="2021-09-18T00:00:00"/>
    <m/>
    <s v="37"/>
    <d v="2021-09-19T00:00:00"/>
    <s v=""/>
    <s v=""/>
    <m/>
    <m/>
    <m/>
    <s v="Harold Furlong"/>
    <s v="06"/>
    <s v="Northern Mat &amp; Bridge983421649Operator - Travel161355.04"/>
    <s v="Northern Mat &amp; Bridge983421649Operator - Travel161355.04ESI10897"/>
    <s v="Rig/Access Mat Handling"/>
    <s v=""/>
    <x v="0"/>
  </r>
  <r>
    <x v="0"/>
    <n v="15"/>
    <n v="0"/>
    <n v="9834"/>
    <s v="21649"/>
    <n v="53530601"/>
    <s v="Rig/Access Mats"/>
    <n v="0"/>
    <s v="Supervisor"/>
    <n v="101.49"/>
    <n v="10.5"/>
    <s v="HR"/>
    <s v=""/>
    <s v=""/>
    <s v="129"/>
    <s v="0"/>
    <n v="1065.645"/>
    <n v="138.53385"/>
    <n v="1204.1788499999998"/>
    <d v="2021-09-15T00:00:00"/>
    <n v="0"/>
    <x v="1"/>
    <d v="2021-10-07T00:00:00"/>
    <n v="166"/>
    <n v="0"/>
    <n v="0"/>
    <s v="Nathan Kyme"/>
    <s v="Rig/Access Mat Handling"/>
    <m/>
    <s v="VC7556-2020-037"/>
    <s v="TBA"/>
    <m/>
    <m/>
    <m/>
    <s v="Approved"/>
    <m/>
    <m/>
    <s v="Jason day 2 Sault Ste Mariel to Marathon, meet with Valard, scout job. Jamie day 1 travel PV to Orangeville 300km, load up truck with fire suppression gear and trvel to noelville, day 2 travel to Marathon. Dylan day 1 travel Bancroft to Wawa PV 856km. Nick day 1 of travel Newmarket to Nipigon, day 2 travel to Thunder bay PV 1362km, load trucks"/>
    <n v="6"/>
    <s v="C186-C195"/>
    <s v="Del Lake"/>
    <n v="0"/>
    <d v="2021-09-18T00:00:00"/>
    <m/>
    <s v="37"/>
    <d v="2021-09-19T00:00:00"/>
    <s v=""/>
    <s v=""/>
    <m/>
    <m/>
    <m/>
    <s v="Harold Furlong"/>
    <s v="06"/>
    <s v="Northern Mat &amp; Bridge983421649Supervisor10.51065.645"/>
    <s v="Northern Mat &amp; Bridge983421649Supervisor10.51065.645ESI10897"/>
    <s v="Rig/Access Mat Handling"/>
    <s v=""/>
    <x v="0"/>
  </r>
  <r>
    <x v="0"/>
    <n v="15"/>
    <n v="0"/>
    <n v="9834"/>
    <s v="21649"/>
    <n v="53530601"/>
    <s v="Rig/Access Mats"/>
    <n v="0"/>
    <s v="Loader"/>
    <n v="98.83"/>
    <n v="4"/>
    <s v="HR"/>
    <m/>
    <s v="0"/>
    <s v=""/>
    <s v=""/>
    <n v="395.32"/>
    <n v="51.391600000000004"/>
    <n v="446.71159999999998"/>
    <d v="2021-09-15T00:00:00"/>
    <n v="0"/>
    <x v="1"/>
    <d v="2021-10-07T00:00:00"/>
    <n v="166"/>
    <n v="0"/>
    <n v="0"/>
    <s v="Nathan Kyme"/>
    <s v="Rig/Access Mat Handling"/>
    <m/>
    <s v="VC7556-2020-037"/>
    <s v="TBA"/>
    <m/>
    <m/>
    <m/>
    <s v="Approved"/>
    <m/>
    <m/>
    <s v="Jason day 2 Sault Ste Mariel to Marathon, meet with Valard, scout job. Jamie day 1 travel PV to Orangeville 300km, load up truck with fire suppression gear and trvel to noelville, day 2 travel to Marathon. Dylan day 1 travel Bancroft to Wawa PV 856km. Nick day 1 of travel Newmarket to Nipigon, day 2 travel to Thunder bay PV 1362km, load trucks"/>
    <n v="6"/>
    <s v="C186-C195"/>
    <s v="Del Lake"/>
    <n v="0"/>
    <d v="2021-09-18T00:00:00"/>
    <m/>
    <s v="37"/>
    <d v="2021-09-19T00:00:00"/>
    <s v=""/>
    <s v=""/>
    <m/>
    <m/>
    <m/>
    <s v="Harold Furlong"/>
    <s v="06"/>
    <s v="Northern Mat &amp; Bridge983421649Loader4395.32"/>
    <s v="Northern Mat &amp; Bridge983421649Loader4395.32ESI10897"/>
    <s v="Rig/Access Mat Handling"/>
    <s v=""/>
    <x v="0"/>
  </r>
  <r>
    <x v="0"/>
    <n v="15"/>
    <n v="0"/>
    <n v="9834"/>
    <s v="21649"/>
    <n v="53530601"/>
    <s v="Rig/Access Mats"/>
    <n v="0"/>
    <s v="Crew Truck"/>
    <n v="225"/>
    <n v="3"/>
    <s v="DAY"/>
    <m/>
    <s v="0"/>
    <s v=""/>
    <s v=""/>
    <n v="675"/>
    <n v="87.75"/>
    <n v="762.74999999999989"/>
    <d v="2021-09-15T00:00:00"/>
    <n v="0"/>
    <x v="1"/>
    <d v="2021-10-07T00:00:00"/>
    <n v="166"/>
    <n v="0"/>
    <n v="0"/>
    <s v="Nathan Kyme"/>
    <s v="Rig/Access Mat Handling"/>
    <m/>
    <s v="VC7556-2020-037"/>
    <s v="TBA"/>
    <m/>
    <m/>
    <m/>
    <s v="Approved"/>
    <m/>
    <m/>
    <s v="Jason day 2 Sault Ste Mariel to Marathon, meet with Valard, scout job. Jamie day 1 travel PV to Orangeville 300km, load up truck with fire suppression gear and trvel to noelville, day 2 travel to Marathon. Dylan day 1 travel Bancroft to Wawa PV 856km. Nick day 1 of travel Newmarket to Nipigon, day 2 travel to Thunder bay PV 1362km, load trucks"/>
    <n v="6"/>
    <s v="C186-C195"/>
    <s v="Del Lake"/>
    <n v="0"/>
    <d v="2021-09-18T00:00:00"/>
    <m/>
    <s v="37"/>
    <d v="2021-09-19T00:00:00"/>
    <s v=""/>
    <s v=""/>
    <m/>
    <m/>
    <m/>
    <s v="Harold Furlong"/>
    <s v="06"/>
    <s v="Northern Mat &amp; Bridge983421649Crew Truck3675"/>
    <s v="Northern Mat &amp; Bridge983421649Crew Truck3675ESI10897"/>
    <s v="Rig/Access Mat Handling"/>
    <s v=""/>
    <x v="0"/>
  </r>
  <r>
    <x v="0"/>
    <n v="15"/>
    <n v="0"/>
    <n v="9957"/>
    <s v="21661"/>
    <n v="53530601"/>
    <s v="Rig/Access Mats"/>
    <n v="0"/>
    <s v="Subsistence Per Day"/>
    <n v="225"/>
    <n v="2"/>
    <s v="DAY"/>
    <s v=""/>
    <s v=""/>
    <m/>
    <s v="0"/>
    <n v="450"/>
    <n v="58.5"/>
    <n v="508.49999999999994"/>
    <d v="2021-09-25T00:00:00"/>
    <n v="0"/>
    <x v="2"/>
    <d v="2021-10-22T00:00:00"/>
    <n v="169"/>
    <n v="0"/>
    <n v="0"/>
    <s v="Nathan Kyme"/>
    <s v="Rig/Access Mat Handling"/>
    <m/>
    <s v="VC7556-2020-037"/>
    <s v="TBA"/>
    <m/>
    <m/>
    <m/>
    <s v="Approved"/>
    <m/>
    <m/>
    <s v="Jason day 2 travel to cornwall. Dylan day 2 travel to Bancroft. Load out excavator EE037 Marathon to Orangeville."/>
    <n v="6"/>
    <s v="C262-C264"/>
    <s v="Hare Lake Road"/>
    <n v="0"/>
    <d v="2021-09-27T00:00:00"/>
    <m/>
    <s v="37"/>
    <d v="2021-09-27T00:00:00"/>
    <s v=""/>
    <s v=""/>
    <m/>
    <m/>
    <m/>
    <s v="Harold Furlong"/>
    <s v="06"/>
    <s v="Northern Mat &amp; Bridge995721661Subsistence Per Day2450"/>
    <s v="Northern Mat &amp; Bridge995721661Subsistence Per Day2450ESI11123"/>
    <s v="Rig/Access Mat Handling"/>
    <s v=""/>
    <x v="0"/>
  </r>
  <r>
    <x v="0"/>
    <n v="15"/>
    <n v="0"/>
    <n v="9957"/>
    <s v="21661"/>
    <n v="53530601"/>
    <s v="Rig/Access Mats"/>
    <n v="0"/>
    <s v="Travel per KM"/>
    <n v="0.82"/>
    <n v="504"/>
    <s v="km"/>
    <s v=""/>
    <s v=""/>
    <m/>
    <s v="0"/>
    <n v="413.28"/>
    <n v="53.726399999999998"/>
    <n v="467.00639999999993"/>
    <d v="2021-09-25T00:00:00"/>
    <n v="0"/>
    <x v="2"/>
    <d v="2021-10-22T00:00:00"/>
    <n v="169"/>
    <n v="0"/>
    <n v="0"/>
    <s v="Nathan Kyme"/>
    <s v="Rig/Access Mat Handling"/>
    <m/>
    <s v="VC7556-2020-037"/>
    <s v="TBA"/>
    <m/>
    <m/>
    <m/>
    <s v="Approved"/>
    <m/>
    <m/>
    <s v="Jason day 2 travel to cornwall. Dylan day 2 travel to Bancroft. Load out excavator EE037 Marathon to Orangeville."/>
    <n v="6"/>
    <s v="C262-C264"/>
    <s v="Hare Lake Road"/>
    <n v="0"/>
    <d v="2021-09-27T00:00:00"/>
    <m/>
    <s v="37"/>
    <d v="2021-09-27T00:00:00"/>
    <s v=""/>
    <s v=""/>
    <m/>
    <m/>
    <m/>
    <s v="Harold Furlong"/>
    <s v="06"/>
    <s v="Northern Mat &amp; Bridge995721661Travel per KM504413.28"/>
    <s v="Northern Mat &amp; Bridge995721661Travel per KM504413.28ESI11123"/>
    <s v="Rig/Access Mat Handling"/>
    <s v=""/>
    <x v="0"/>
  </r>
  <r>
    <x v="0"/>
    <n v="15"/>
    <n v="0"/>
    <n v="9957"/>
    <s v="21661"/>
    <n v="53530601"/>
    <s v="Rig/Access Mats"/>
    <n v="0"/>
    <s v="Supervisor"/>
    <n v="101.49"/>
    <n v="6"/>
    <s v="HR"/>
    <s v=""/>
    <s v=""/>
    <s v="129"/>
    <s v="0"/>
    <n v="608.94000000000005"/>
    <n v="79.162200000000013"/>
    <n v="688.10220000000004"/>
    <d v="2021-09-25T00:00:00"/>
    <n v="0"/>
    <x v="2"/>
    <d v="2021-10-22T00:00:00"/>
    <n v="169"/>
    <n v="0"/>
    <n v="0"/>
    <s v="Nathan Kyme"/>
    <s v="Rig/Access Mat Handling"/>
    <m/>
    <s v="VC7556-2020-037"/>
    <s v="TBA"/>
    <m/>
    <m/>
    <m/>
    <s v="Approved"/>
    <m/>
    <m/>
    <s v="Jason day 2 travel to cornwall. Dylan day 2 travel to Bancroft. Load out excavator EE037 Marathon to Orangeville."/>
    <n v="6"/>
    <s v="C262-C264"/>
    <s v="Hare Lake Road"/>
    <n v="0"/>
    <d v="2021-09-27T00:00:00"/>
    <m/>
    <s v="37"/>
    <d v="2021-09-27T00:00:00"/>
    <s v=""/>
    <s v=""/>
    <m/>
    <m/>
    <m/>
    <s v="Harold Furlong"/>
    <s v="06"/>
    <s v="Northern Mat &amp; Bridge995721661Supervisor6608.94"/>
    <s v="Northern Mat &amp; Bridge995721661Supervisor6608.94ESI11123"/>
    <s v="Rig/Access Mat Handling"/>
    <s v=""/>
    <x v="0"/>
  </r>
  <r>
    <x v="0"/>
    <n v="15"/>
    <n v="0"/>
    <n v="9957"/>
    <s v="21661"/>
    <n v="53530601"/>
    <s v="Rig/Access Mats"/>
    <n v="0"/>
    <s v="Float Truck"/>
    <n v="199.14"/>
    <n v="28.723510999999998"/>
    <s v="HR"/>
    <m/>
    <s v="0"/>
    <s v=""/>
    <s v=""/>
    <n v="5720"/>
    <n v="743.6"/>
    <n v="6463.5999999999995"/>
    <d v="2021-09-25T00:00:00"/>
    <n v="0"/>
    <x v="2"/>
    <d v="2021-10-22T00:00:00"/>
    <n v="169"/>
    <n v="0"/>
    <n v="0"/>
    <s v="Nathan Kyme"/>
    <s v="Rig/Access Mat Handling"/>
    <m/>
    <s v="VC7556-2020-037"/>
    <s v="TBA"/>
    <m/>
    <m/>
    <m/>
    <s v="Approved"/>
    <m/>
    <m/>
    <s v="Jason day 2 travel to cornwall. Dylan day 2 travel to Bancroft. Load out excavator EE037 Marathon to Orangeville."/>
    <n v="6"/>
    <s v="C262-C264"/>
    <s v="Hare Lake Road"/>
    <n v="0"/>
    <d v="2021-09-27T00:00:00"/>
    <m/>
    <s v="37"/>
    <d v="2021-09-27T00:00:00"/>
    <s v=""/>
    <s v=""/>
    <m/>
    <m/>
    <m/>
    <s v="Harold Furlong"/>
    <s v="06"/>
    <s v="Northern Mat &amp; Bridge995721661Float Truck28.7235115720"/>
    <s v="Northern Mat &amp; Bridge995721661Float Truck28.7235115720ESI11123"/>
    <s v="Rig/Access Mat Handling"/>
    <s v=""/>
    <x v="0"/>
  </r>
  <r>
    <x v="0"/>
    <n v="15"/>
    <n v="0"/>
    <n v="9957"/>
    <s v="21661"/>
    <n v="53530601"/>
    <s v="Rig/Access Mats"/>
    <n v="0"/>
    <s v="Crew Truck"/>
    <n v="225"/>
    <n v="1"/>
    <s v="DAY"/>
    <m/>
    <s v="0"/>
    <s v=""/>
    <s v=""/>
    <n v="225"/>
    <n v="29.25"/>
    <n v="254.24999999999997"/>
    <d v="2021-09-25T00:00:00"/>
    <n v="0"/>
    <x v="2"/>
    <d v="2021-10-22T00:00:00"/>
    <n v="169"/>
    <n v="0"/>
    <n v="0"/>
    <s v="Nathan Kyme"/>
    <s v="Rig/Access Mat Handling"/>
    <m/>
    <s v="VC7556-2020-037"/>
    <s v="TBA"/>
    <m/>
    <m/>
    <m/>
    <s v="Approved"/>
    <m/>
    <m/>
    <s v="Jason day 2 travel to cornwall. Dylan day 2 travel to Bancroft. Load out excavator EE037 Marathon to Orangeville."/>
    <n v="6"/>
    <s v="C262-C264"/>
    <s v="Hare Lake Road"/>
    <n v="0"/>
    <d v="2021-09-27T00:00:00"/>
    <m/>
    <s v="37"/>
    <d v="2021-09-27T00:00:00"/>
    <s v=""/>
    <s v=""/>
    <m/>
    <m/>
    <m/>
    <s v="Harold Furlong"/>
    <s v="06"/>
    <s v="Northern Mat &amp; Bridge995721661Crew Truck1225"/>
    <s v="Northern Mat &amp; Bridge995721661Crew Truck1225ESI11123"/>
    <s v="Rig/Access Mat Handling"/>
    <s v=""/>
    <x v="0"/>
  </r>
  <r>
    <x v="0"/>
    <n v="15"/>
    <n v="0"/>
    <n v="9956"/>
    <s v="21660"/>
    <n v="53530601"/>
    <s v="Rig/Access Mats"/>
    <n v="0"/>
    <s v="Subsistence Per Day"/>
    <n v="225"/>
    <n v="6"/>
    <s v="DAY"/>
    <s v=""/>
    <s v=""/>
    <m/>
    <s v="0"/>
    <n v="1350"/>
    <n v="175.5"/>
    <n v="1525.4999999999998"/>
    <d v="2021-09-24T00:00:00"/>
    <n v="0"/>
    <x v="2"/>
    <d v="2021-10-22T00:00:00"/>
    <n v="169"/>
    <n v="0"/>
    <n v="0"/>
    <s v="Nathan Kyme"/>
    <s v="Rig/Access Mat Handling"/>
    <m/>
    <s v="VC7556-2020-037"/>
    <s v="TBA"/>
    <m/>
    <m/>
    <m/>
    <s v="Approved"/>
    <m/>
    <m/>
    <s v="Jason day 1 of travel to Cornwall, Jamie travel to Orangeville PV to Northbrook, Dylan day 1 of travel to Bancroft. Keegan day 1 travel to Bampton. Daniel day of traevl to Brampton, Nick travel to Orangeville. Load out track carriers to Orangeville."/>
    <n v="6"/>
    <s v="C262-C264"/>
    <s v="Hare Lake Road"/>
    <n v="0"/>
    <d v="2021-09-27T00:00:00"/>
    <m/>
    <s v="37"/>
    <d v="2021-09-27T00:00:00"/>
    <s v=""/>
    <s v=""/>
    <m/>
    <m/>
    <m/>
    <s v="Harold Furlong"/>
    <s v="06"/>
    <s v="Northern Mat &amp; Bridge995621660Subsistence Per Day61350"/>
    <s v="Northern Mat &amp; Bridge995621660Subsistence Per Day61350ESI11123"/>
    <s v="Rig/Access Mat Handling"/>
    <s v=""/>
    <x v="0"/>
  </r>
  <r>
    <x v="0"/>
    <n v="15"/>
    <n v="0"/>
    <n v="9956"/>
    <s v="21660"/>
    <n v="53530601"/>
    <s v="Rig/Access Mats"/>
    <n v="0"/>
    <s v="Travel per KM"/>
    <n v="0.82"/>
    <n v="4464"/>
    <s v="km"/>
    <s v=""/>
    <s v=""/>
    <m/>
    <s v="0"/>
    <n v="3660.48"/>
    <n v="475.86240000000004"/>
    <n v="4136.3423999999995"/>
    <d v="2021-09-24T00:00:00"/>
    <n v="0"/>
    <x v="2"/>
    <d v="2021-10-22T00:00:00"/>
    <n v="169"/>
    <n v="0"/>
    <n v="0"/>
    <s v="Nathan Kyme"/>
    <s v="Rig/Access Mat Handling"/>
    <m/>
    <s v="VC7556-2020-037"/>
    <s v="TBA"/>
    <m/>
    <m/>
    <m/>
    <s v="Approved"/>
    <m/>
    <m/>
    <s v="Jason day 1 of travel to Cornwall, Jamie travel to Orangeville PV to Northbrook, Dylan day 1 of travel to Bancroft. Keegan day 1 travel to Bampton. Daniel day of traevl to Brampton, Nick travel to Orangeville. Load out track carriers to Orangeville."/>
    <n v="6"/>
    <s v="C262-C264"/>
    <s v="Hare Lake Road"/>
    <n v="0"/>
    <d v="2021-09-27T00:00:00"/>
    <m/>
    <s v="37"/>
    <d v="2021-09-27T00:00:00"/>
    <s v=""/>
    <s v=""/>
    <m/>
    <m/>
    <m/>
    <s v="Harold Furlong"/>
    <s v="06"/>
    <s v="Northern Mat &amp; Bridge995621660Travel per KM44643660.48"/>
    <s v="Northern Mat &amp; Bridge995621660Travel per KM44643660.48ESI11123"/>
    <s v="Rig/Access Mat Handling"/>
    <s v=""/>
    <x v="0"/>
  </r>
  <r>
    <x v="0"/>
    <n v="15"/>
    <n v="0"/>
    <n v="9956"/>
    <s v="21660"/>
    <n v="53530601"/>
    <s v="Rig/Access Mats"/>
    <n v="0"/>
    <s v="Operator - Travel"/>
    <n v="84.69"/>
    <n v="11.5"/>
    <s v="HR"/>
    <s v=""/>
    <s v=""/>
    <m/>
    <s v="0"/>
    <n v="973.93499999999995"/>
    <n v="126.61154999999999"/>
    <n v="1100.5465499999998"/>
    <d v="2021-09-24T00:00:00"/>
    <n v="0"/>
    <x v="2"/>
    <d v="2021-10-22T00:00:00"/>
    <n v="169"/>
    <n v="0"/>
    <n v="0"/>
    <s v="Nathan Kyme"/>
    <s v="Rig/Access Mat Handling"/>
    <m/>
    <s v="VC7556-2020-037"/>
    <s v="TBA"/>
    <m/>
    <m/>
    <m/>
    <s v="Approved"/>
    <m/>
    <m/>
    <s v="Jason day 1 of travel to Cornwall, Jamie travel to Orangeville PV to Northbrook, Dylan day 1 of travel to Bancroft. Keegan day 1 travel to Bampton. Daniel day of traevl to Brampton, Nick travel to Orangeville. Load out track carriers to Orangeville."/>
    <n v="6"/>
    <s v="C262-C264"/>
    <s v="Hare Lake Road"/>
    <n v="0"/>
    <d v="2021-09-27T00:00:00"/>
    <m/>
    <s v="37"/>
    <d v="2021-09-27T00:00:00"/>
    <s v=""/>
    <s v=""/>
    <m/>
    <m/>
    <m/>
    <s v="Harold Furlong"/>
    <s v="06"/>
    <s v="Northern Mat &amp; Bridge995621660Operator - Travel11.5973.935"/>
    <s v="Northern Mat &amp; Bridge995621660Operator - Travel11.5973.935ESI11123"/>
    <s v="Rig/Access Mat Handling"/>
    <s v=""/>
    <x v="0"/>
  </r>
  <r>
    <x v="0"/>
    <n v="15"/>
    <n v="0"/>
    <n v="9956"/>
    <s v="21660"/>
    <n v="53530601"/>
    <s v="Rig/Access Mats"/>
    <n v="0"/>
    <s v="Supervisor"/>
    <n v="101.49"/>
    <n v="12"/>
    <s v="HR"/>
    <s v=""/>
    <s v=""/>
    <s v="129"/>
    <s v="0"/>
    <n v="1217.8800000000001"/>
    <n v="158.32440000000003"/>
    <n v="1376.2044000000001"/>
    <d v="2021-09-24T00:00:00"/>
    <n v="0"/>
    <x v="2"/>
    <d v="2021-10-22T00:00:00"/>
    <n v="169"/>
    <n v="0"/>
    <n v="0"/>
    <s v="Nathan Kyme"/>
    <s v="Rig/Access Mat Handling"/>
    <m/>
    <s v="VC7556-2020-037"/>
    <s v="TBA"/>
    <m/>
    <m/>
    <m/>
    <s v="Approved"/>
    <m/>
    <m/>
    <s v="Jason day 1 of travel to Cornwall, Jamie travel to Orangeville PV to Northbrook, Dylan day 1 of travel to Bancroft. Keegan day 1 travel to Bampton. Daniel day of traevl to Brampton, Nick travel to Orangeville. Load out track carriers to Orangeville."/>
    <n v="6"/>
    <s v="C262-C264"/>
    <s v="Hare Lake Road"/>
    <n v="0"/>
    <d v="2021-09-27T00:00:00"/>
    <m/>
    <s v="37"/>
    <d v="2021-09-27T00:00:00"/>
    <s v=""/>
    <s v=""/>
    <m/>
    <m/>
    <m/>
    <s v="Harold Furlong"/>
    <s v="06"/>
    <s v="Northern Mat &amp; Bridge995621660Supervisor121217.88"/>
    <s v="Northern Mat &amp; Bridge995621660Supervisor121217.88ESI11123"/>
    <s v="Rig/Access Mat Handling"/>
    <s v=""/>
    <x v="0"/>
  </r>
  <r>
    <x v="0"/>
    <n v="15"/>
    <n v="0"/>
    <n v="9956"/>
    <s v="21660"/>
    <n v="53530601"/>
    <s v="Rig/Access Mats"/>
    <n v="0"/>
    <s v="Float Truck"/>
    <n v="199.14"/>
    <n v="24.85688"/>
    <s v="HR"/>
    <m/>
    <s v="0"/>
    <s v=""/>
    <s v=""/>
    <n v="4949.9991"/>
    <n v="643.49988300000007"/>
    <n v="5593.4989829999995"/>
    <d v="2021-09-24T00:00:00"/>
    <n v="0"/>
    <x v="2"/>
    <d v="2021-10-22T00:00:00"/>
    <n v="169"/>
    <n v="0"/>
    <n v="0"/>
    <s v="Nathan Kyme"/>
    <s v="Rig/Access Mat Handling"/>
    <m/>
    <s v="VC7556-2020-037"/>
    <s v="TBA"/>
    <m/>
    <m/>
    <m/>
    <s v="Approved"/>
    <m/>
    <m/>
    <s v="Jason day 1 of travel to Cornwall, Jamie travel to Orangeville PV to Northbrook, Dylan day 1 of travel to Bancroft. Keegan day 1 travel to Bampton. Daniel day of traevl to Brampton, Nick travel to Orangeville. Load out track carriers to Orangeville."/>
    <n v="6"/>
    <s v="C262-C264"/>
    <s v="Hare Lake Road"/>
    <n v="0"/>
    <d v="2021-09-27T00:00:00"/>
    <m/>
    <s v="37"/>
    <d v="2021-09-27T00:00:00"/>
    <s v=""/>
    <s v=""/>
    <m/>
    <m/>
    <m/>
    <s v="Harold Furlong"/>
    <s v="06"/>
    <s v="Northern Mat &amp; Bridge995621660Float Truck24.856884949.9991"/>
    <s v="Northern Mat &amp; Bridge995621660Float Truck24.856884949.9991ESI11123"/>
    <s v="Rig/Access Mat Handling"/>
    <s v=""/>
    <x v="0"/>
  </r>
  <r>
    <x v="0"/>
    <n v="15"/>
    <n v="0"/>
    <n v="9956"/>
    <s v="21660"/>
    <n v="53530601"/>
    <s v="Rig/Access Mats"/>
    <n v="0"/>
    <s v="Float Truck"/>
    <n v="199.14"/>
    <n v="24.85688"/>
    <s v="HR"/>
    <m/>
    <s v="0"/>
    <s v=""/>
    <s v=""/>
    <n v="4949.9991"/>
    <n v="643.49988300000007"/>
    <n v="5593.4989829999995"/>
    <d v="2021-09-24T00:00:00"/>
    <n v="0"/>
    <x v="2"/>
    <d v="2021-10-22T00:00:00"/>
    <n v="169"/>
    <n v="0"/>
    <n v="0"/>
    <s v="Nathan Kyme"/>
    <s v="Rig/Access Mat Handling"/>
    <m/>
    <s v="VC7556-2020-037"/>
    <s v="TBA"/>
    <m/>
    <m/>
    <m/>
    <s v="Approved"/>
    <m/>
    <m/>
    <s v="Jason day 1 of travel to Cornwall, Jamie travel to Orangeville PV to Northbrook, Dylan day 1 of travel to Bancroft. Keegan day 1 travel to Bampton. Daniel day of traevl to Brampton, Nick travel to Orangeville. Load out track carriers to Orangeville."/>
    <n v="6"/>
    <s v="C262-C264"/>
    <s v="Hare Lake Road"/>
    <n v="0"/>
    <d v="2021-09-27T00:00:00"/>
    <m/>
    <s v="37"/>
    <d v="2021-09-27T00:00:00"/>
    <s v=""/>
    <s v=""/>
    <m/>
    <m/>
    <m/>
    <s v="Harold Furlong"/>
    <s v="06"/>
    <s v="Northern Mat &amp; Bridge995621660Float Truck24.856884949.9991"/>
    <s v="Northern Mat &amp; Bridge995621660Float Truck24.856884949.9991ESI11123"/>
    <s v="Rig/Access Mat Handling"/>
    <s v=""/>
    <x v="0"/>
  </r>
  <r>
    <x v="0"/>
    <n v="15"/>
    <n v="0"/>
    <n v="9956"/>
    <s v="21660"/>
    <n v="53530601"/>
    <s v="Rig/Access Mats"/>
    <n v="0"/>
    <s v="Crew Truck"/>
    <n v="225"/>
    <n v="2"/>
    <s v="DAY"/>
    <m/>
    <s v="0"/>
    <s v=""/>
    <s v=""/>
    <n v="450"/>
    <n v="58.5"/>
    <n v="508.49999999999994"/>
    <d v="2021-09-24T00:00:00"/>
    <n v="0"/>
    <x v="2"/>
    <d v="2021-10-22T00:00:00"/>
    <n v="169"/>
    <n v="0"/>
    <n v="0"/>
    <s v="Nathan Kyme"/>
    <s v="Rig/Access Mat Handling"/>
    <m/>
    <s v="VC7556-2020-037"/>
    <s v="TBA"/>
    <m/>
    <m/>
    <m/>
    <s v="Approved"/>
    <m/>
    <m/>
    <s v="Jason day 1 of travel to Cornwall, Jamie travel to Orangeville PV to Northbrook, Dylan day 1 of travel to Bancroft. Keegan day 1 travel to Bampton. Daniel day of traevl to Brampton, Nick travel to Orangeville. Load out track carriers to Orangeville."/>
    <n v="6"/>
    <s v="C262-C264"/>
    <s v="Hare Lake Road"/>
    <n v="0"/>
    <d v="2021-09-27T00:00:00"/>
    <m/>
    <s v="37"/>
    <d v="2021-09-27T00:00:00"/>
    <s v=""/>
    <s v=""/>
    <m/>
    <m/>
    <m/>
    <s v="Harold Furlong"/>
    <s v="06"/>
    <s v="Northern Mat &amp; Bridge995621660Crew Truck2450"/>
    <s v="Northern Mat &amp; Bridge995621660Crew Truck2450ESI11123"/>
    <s v="Rig/Access Mat Handling"/>
    <s v=""/>
    <x v="0"/>
  </r>
  <r>
    <x v="0"/>
    <n v="15"/>
    <n v="0"/>
    <n v="9955"/>
    <s v="21659"/>
    <n v="53530601"/>
    <s v="Rig/Access Mats"/>
    <n v="0"/>
    <s v="Subsistence Per Day"/>
    <n v="225"/>
    <n v="6"/>
    <s v="DAY"/>
    <s v=""/>
    <s v=""/>
    <m/>
    <s v="0"/>
    <n v="1350"/>
    <n v="175.5"/>
    <n v="1525.4999999999998"/>
    <d v="2021-09-23T00:00:00"/>
    <n v="0"/>
    <x v="2"/>
    <d v="2021-10-22T00:00:00"/>
    <n v="169"/>
    <n v="0"/>
    <n v="0"/>
    <s v="Nathan Kyme"/>
    <s v="Rig/Access Mat Handling"/>
    <m/>
    <s v="VC7556-2020-037"/>
    <s v="TBA"/>
    <m/>
    <m/>
    <m/>
    <s v="Approved"/>
    <m/>
    <m/>
    <s v="crew travel in, safety meeting, haul mats, unload trucks, shuttle mats lay mats as per Valard instruction. Extremly busy location with 10 gravel trucks hauling, lots of wait time for shuttles and lowbeds. Trucked in 25 mats, total on ground 272C,45D, 60m double layer 40m single layer. 33C mats racked on site, 15C mats racked valard Marathon Yard. total mats in for Hare lake is 315C 45 D 360 total. *** COVID 19 policies in effect*** float gear off site to Marathon Yard. lowbeds take loaders to Thunder bay."/>
    <n v="6"/>
    <s v="C262-C266"/>
    <s v="Hare Lake Road"/>
    <n v="0"/>
    <d v="2021-09-25T00:00:00"/>
    <m/>
    <s v="37"/>
    <d v="2021-09-25T00:00:00"/>
    <s v=""/>
    <s v=""/>
    <m/>
    <m/>
    <m/>
    <s v="Harold Furlong"/>
    <s v="06"/>
    <s v="Northern Mat &amp; Bridge995521659Subsistence Per Day61350"/>
    <s v="Northern Mat &amp; Bridge995521659Subsistence Per Day61350ESI11123"/>
    <s v="Rig/Access Mat Handling"/>
    <s v=""/>
    <x v="0"/>
  </r>
  <r>
    <x v="0"/>
    <n v="15"/>
    <n v="0"/>
    <n v="9955"/>
    <s v="21659"/>
    <n v="53530601"/>
    <s v="Rig/Access Mats"/>
    <n v="0"/>
    <s v="Operator"/>
    <n v="84.69"/>
    <n v="8"/>
    <s v="HR"/>
    <s v=""/>
    <s v=""/>
    <s v="127.04"/>
    <s v="0"/>
    <n v="677.52"/>
    <n v="88.077600000000004"/>
    <n v="765.59759999999994"/>
    <d v="2021-09-23T00:00:00"/>
    <n v="0"/>
    <x v="2"/>
    <d v="2021-10-22T00:00:00"/>
    <n v="169"/>
    <n v="0"/>
    <n v="0"/>
    <s v="Nathan Kyme"/>
    <s v="Rig/Access Mat Handling"/>
    <m/>
    <s v="VC7556-2020-037"/>
    <s v="TBA"/>
    <m/>
    <m/>
    <m/>
    <s v="Approved"/>
    <m/>
    <m/>
    <s v="crew travel in, safety meeting, haul mats, unload trucks, shuttle mats lay mats as per Valard instruction. Extremly busy location with 10 gravel trucks hauling, lots of wait time for shuttles and lowbeds. Trucked in 25 mats, total on ground 272C,45D, 60m double layer 40m single layer. 33C mats racked on site, 15C mats racked valard Marathon Yard. total mats in for Hare lake is 315C 45 D 360 total. *** COVID 19 policies in effect*** float gear off site to Marathon Yard. lowbeds take loaders to Thunder bay."/>
    <n v="6"/>
    <s v="C262-C266"/>
    <s v="Hare Lake Road"/>
    <n v="0"/>
    <d v="2021-09-25T00:00:00"/>
    <m/>
    <s v="37"/>
    <d v="2021-09-25T00:00:00"/>
    <s v=""/>
    <s v=""/>
    <m/>
    <m/>
    <m/>
    <s v="Harold Furlong"/>
    <s v="06"/>
    <s v="Northern Mat &amp; Bridge995521659Operator8677.52"/>
    <s v="Northern Mat &amp; Bridge995521659Operator8677.52ESI11123"/>
    <s v="Rig/Access Mat Handling"/>
    <s v=""/>
    <x v="0"/>
  </r>
  <r>
    <x v="0"/>
    <n v="15"/>
    <n v="0"/>
    <n v="9955"/>
    <s v="21659"/>
    <n v="53530601"/>
    <s v="Rig/Access Mats"/>
    <n v="0"/>
    <s v="Operator"/>
    <n v="84.69"/>
    <n v="8"/>
    <s v="HR"/>
    <s v=""/>
    <s v=""/>
    <s v="127.04"/>
    <s v="0"/>
    <n v="677.52"/>
    <n v="88.077600000000004"/>
    <n v="765.59759999999994"/>
    <d v="2021-09-23T00:00:00"/>
    <n v="0"/>
    <x v="2"/>
    <d v="2021-10-22T00:00:00"/>
    <n v="169"/>
    <n v="0"/>
    <n v="0"/>
    <s v="Nathan Kyme"/>
    <s v="Rig/Access Mat Handling"/>
    <m/>
    <s v="VC7556-2020-037"/>
    <s v="TBA"/>
    <m/>
    <m/>
    <m/>
    <s v="Approved"/>
    <m/>
    <m/>
    <s v="crew travel in, safety meeting, haul mats, unload trucks, shuttle mats lay mats as per Valard instruction. Extremly busy location with 10 gravel trucks hauling, lots of wait time for shuttles and lowbeds. Trucked in 25 mats, total on ground 272C,45D, 60m double layer 40m single layer. 33C mats racked on site, 15C mats racked valard Marathon Yard. total mats in for Hare lake is 315C 45 D 360 total. *** COVID 19 policies in effect*** float gear off site to Marathon Yard. lowbeds take loaders to Thunder bay."/>
    <n v="6"/>
    <s v="C262-C266"/>
    <s v="Hare Lake Road"/>
    <n v="0"/>
    <d v="2021-09-25T00:00:00"/>
    <m/>
    <s v="37"/>
    <d v="2021-09-25T00:00:00"/>
    <s v=""/>
    <s v=""/>
    <m/>
    <m/>
    <m/>
    <s v="Harold Furlong"/>
    <s v="06"/>
    <s v="Northern Mat &amp; Bridge995521659Operator8677.52"/>
    <s v="Northern Mat &amp; Bridge995521659Operator8677.52ESI11123"/>
    <s v="Rig/Access Mat Handling"/>
    <s v=""/>
    <x v="0"/>
  </r>
  <r>
    <x v="0"/>
    <n v="15"/>
    <n v="0"/>
    <n v="9955"/>
    <s v="21659"/>
    <n v="53530601"/>
    <s v="Rig/Access Mats"/>
    <n v="0"/>
    <s v="Operator"/>
    <n v="84.69"/>
    <n v="8"/>
    <s v="HR"/>
    <s v=""/>
    <s v=""/>
    <s v="127.04"/>
    <s v="0"/>
    <n v="677.52"/>
    <n v="88.077600000000004"/>
    <n v="765.59759999999994"/>
    <d v="2021-09-23T00:00:00"/>
    <n v="0"/>
    <x v="2"/>
    <d v="2021-10-22T00:00:00"/>
    <n v="169"/>
    <n v="0"/>
    <n v="0"/>
    <s v="Nathan Kyme"/>
    <s v="Rig/Access Mat Handling"/>
    <m/>
    <s v="VC7556-2020-037"/>
    <s v="TBA"/>
    <m/>
    <m/>
    <m/>
    <s v="Approved"/>
    <m/>
    <m/>
    <s v="crew travel in, safety meeting, haul mats, unload trucks, shuttle mats lay mats as per Valard instruction. Extremly busy location with 10 gravel trucks hauling, lots of wait time for shuttles and lowbeds. Trucked in 25 mats, total on ground 272C,45D, 60m double layer 40m single layer. 33C mats racked on site, 15C mats racked valard Marathon Yard. total mats in for Hare lake is 315C 45 D 360 total. *** COVID 19 policies in effect*** float gear off site to Marathon Yard. lowbeds take loaders to Thunder bay."/>
    <n v="6"/>
    <s v="C262-C266"/>
    <s v="Hare Lake Road"/>
    <n v="0"/>
    <d v="2021-09-25T00:00:00"/>
    <m/>
    <s v="37"/>
    <d v="2021-09-25T00:00:00"/>
    <s v=""/>
    <s v=""/>
    <m/>
    <m/>
    <m/>
    <s v="Harold Furlong"/>
    <s v="06"/>
    <s v="Northern Mat &amp; Bridge995521659Operator8677.52"/>
    <s v="Northern Mat &amp; Bridge995521659Operator8677.52ESI11123"/>
    <s v="Rig/Access Mat Handling"/>
    <s v=""/>
    <x v="0"/>
  </r>
  <r>
    <x v="0"/>
    <n v="15"/>
    <n v="0"/>
    <n v="9955"/>
    <s v="21659"/>
    <n v="53530601"/>
    <s v="Rig/Access Mats"/>
    <n v="0"/>
    <s v="Operator"/>
    <n v="84.69"/>
    <n v="8"/>
    <s v="HR"/>
    <s v=""/>
    <s v=""/>
    <s v="127.04"/>
    <s v="2"/>
    <n v="931.6"/>
    <n v="121.108"/>
    <n v="1052.7079999999999"/>
    <d v="2021-09-23T00:00:00"/>
    <n v="0"/>
    <x v="2"/>
    <d v="2021-10-22T00:00:00"/>
    <n v="169"/>
    <n v="0"/>
    <n v="0"/>
    <s v="Nathan Kyme"/>
    <s v="Rig/Access Mat Handling"/>
    <m/>
    <s v="VC7556-2020-037"/>
    <s v="TBA"/>
    <m/>
    <m/>
    <m/>
    <s v="Approved"/>
    <m/>
    <m/>
    <s v="crew travel in, safety meeting, haul mats, unload trucks, shuttle mats lay mats as per Valard instruction. Extremly busy location with 10 gravel trucks hauling, lots of wait time for shuttles and lowbeds. Trucked in 25 mats, total on ground 272C,45D, 60m double layer 40m single layer. 33C mats racked on site, 15C mats racked valard Marathon Yard. total mats in for Hare lake is 315C 45 D 360 total. *** COVID 19 policies in effect*** float gear off site to Marathon Yard. lowbeds take loaders to Thunder bay."/>
    <n v="6"/>
    <s v="C262-C266"/>
    <s v="Hare Lake Road"/>
    <n v="0"/>
    <d v="2021-09-25T00:00:00"/>
    <m/>
    <s v="37"/>
    <d v="2021-09-25T00:00:00"/>
    <s v=""/>
    <s v=""/>
    <m/>
    <m/>
    <m/>
    <s v="Harold Furlong"/>
    <s v="06"/>
    <s v="Northern Mat &amp; Bridge995521659Operator8931.6"/>
    <s v="Northern Mat &amp; Bridge995521659Operator8931.6ESI11123"/>
    <s v="Rig/Access Mat Handling"/>
    <s v=""/>
    <x v="0"/>
  </r>
  <r>
    <x v="0"/>
    <n v="15"/>
    <n v="0"/>
    <n v="9955"/>
    <s v="21659"/>
    <n v="53530601"/>
    <s v="Rig/Access Mats"/>
    <n v="0"/>
    <s v="Operator"/>
    <n v="84.69"/>
    <n v="8"/>
    <s v="HR"/>
    <s v=""/>
    <s v=""/>
    <s v="127.04"/>
    <s v="2"/>
    <n v="931.6"/>
    <n v="121.108"/>
    <n v="1052.7079999999999"/>
    <d v="2021-09-23T00:00:00"/>
    <n v="0"/>
    <x v="2"/>
    <d v="2021-10-22T00:00:00"/>
    <n v="169"/>
    <n v="0"/>
    <n v="0"/>
    <s v="Nathan Kyme"/>
    <s v="Rig/Access Mat Handling"/>
    <m/>
    <s v="VC7556-2020-037"/>
    <s v="TBA"/>
    <m/>
    <m/>
    <m/>
    <s v="Approved"/>
    <m/>
    <m/>
    <s v="crew travel in, safety meeting, haul mats, unload trucks, shuttle mats lay mats as per Valard instruction. Extremly busy location with 10 gravel trucks hauling, lots of wait time for shuttles and lowbeds. Trucked in 25 mats, total on ground 272C,45D, 60m double layer 40m single layer. 33C mats racked on site, 15C mats racked valard Marathon Yard. total mats in for Hare lake is 315C 45 D 360 total. *** COVID 19 policies in effect*** float gear off site to Marathon Yard. lowbeds take loaders to Thunder bay."/>
    <n v="6"/>
    <s v="C262-C266"/>
    <s v="Hare Lake Road"/>
    <n v="0"/>
    <d v="2021-09-25T00:00:00"/>
    <m/>
    <s v="37"/>
    <d v="2021-09-25T00:00:00"/>
    <s v=""/>
    <s v=""/>
    <m/>
    <m/>
    <m/>
    <s v="Harold Furlong"/>
    <s v="06"/>
    <s v="Northern Mat &amp; Bridge995521659Operator8931.6"/>
    <s v="Northern Mat &amp; Bridge995521659Operator8931.6ESI11123"/>
    <s v="Rig/Access Mat Handling"/>
    <s v=""/>
    <x v="0"/>
  </r>
  <r>
    <x v="0"/>
    <n v="15"/>
    <n v="0"/>
    <n v="9955"/>
    <s v="21659"/>
    <n v="53530601"/>
    <s v="Rig/Access Mats"/>
    <n v="0"/>
    <s v="Supervisor"/>
    <n v="101.49"/>
    <n v="8"/>
    <s v="HR"/>
    <s v=""/>
    <s v=""/>
    <s v="129"/>
    <s v="3"/>
    <n v="1198.92"/>
    <n v="155.85960000000003"/>
    <n v="1354.7795999999998"/>
    <d v="2021-09-23T00:00:00"/>
    <n v="0"/>
    <x v="2"/>
    <d v="2021-10-22T00:00:00"/>
    <n v="169"/>
    <n v="0"/>
    <n v="0"/>
    <s v="Nathan Kyme"/>
    <s v="Rig/Access Mat Handling"/>
    <m/>
    <s v="VC7556-2020-037"/>
    <s v="TBA"/>
    <m/>
    <m/>
    <m/>
    <s v="Approved"/>
    <m/>
    <m/>
    <s v="crew travel in, safety meeting, haul mats, unload trucks, shuttle mats lay mats as per Valard instruction. Extremly busy location with 10 gravel trucks hauling, lots of wait time for shuttles and lowbeds. Trucked in 25 mats, total on ground 272C,45D, 60m double layer 40m single layer. 33C mats racked on site, 15C mats racked valard Marathon Yard. total mats in for Hare lake is 315C 45 D 360 total. *** COVID 19 policies in effect*** float gear off site to Marathon Yard. lowbeds take loaders to Thunder bay."/>
    <n v="6"/>
    <s v="C262-C266"/>
    <s v="Hare Lake Road"/>
    <n v="0"/>
    <d v="2021-09-25T00:00:00"/>
    <m/>
    <s v="37"/>
    <d v="2021-09-25T00:00:00"/>
    <s v=""/>
    <s v=""/>
    <m/>
    <m/>
    <m/>
    <s v="Harold Furlong"/>
    <s v="06"/>
    <s v="Northern Mat &amp; Bridge995521659Supervisor81198.92"/>
    <s v="Northern Mat &amp; Bridge995521659Supervisor81198.92ESI11123"/>
    <s v="Rig/Access Mat Handling"/>
    <s v=""/>
    <x v="0"/>
  </r>
  <r>
    <x v="0"/>
    <n v="15"/>
    <n v="0"/>
    <n v="9955"/>
    <s v="21659"/>
    <n v="53530601"/>
    <s v="Rig/Access Mats"/>
    <n v="0"/>
    <s v="Flatbed Truck"/>
    <n v="187.5"/>
    <n v="10"/>
    <s v="HR"/>
    <m/>
    <s v="0"/>
    <s v=""/>
    <s v=""/>
    <n v="1875"/>
    <n v="243.75"/>
    <n v="2118.75"/>
    <d v="2021-09-23T00:00:00"/>
    <n v="0"/>
    <x v="2"/>
    <d v="2021-10-22T00:00:00"/>
    <n v="169"/>
    <n v="0"/>
    <n v="0"/>
    <s v="Nathan Kyme"/>
    <s v="Rig/Access Mat Handling"/>
    <m/>
    <s v="VC7556-2020-037"/>
    <s v="TBA"/>
    <m/>
    <m/>
    <m/>
    <s v="Approved"/>
    <m/>
    <m/>
    <s v="crew travel in, safety meeting, haul mats, unload trucks, shuttle mats lay mats as per Valard instruction. Extremly busy location with 10 gravel trucks hauling, lots of wait time for shuttles and lowbeds. Trucked in 25 mats, total on ground 272C,45D, 60m double layer 40m single layer. 33C mats racked on site, 15C mats racked valard Marathon Yard. total mats in for Hare lake is 315C 45 D 360 total. *** COVID 19 policies in effect*** float gear off site to Marathon Yard. lowbeds take loaders to Thunder bay."/>
    <n v="6"/>
    <s v="C262-C266"/>
    <s v="Hare Lake Road"/>
    <n v="0"/>
    <d v="2021-09-25T00:00:00"/>
    <m/>
    <s v="37"/>
    <d v="2021-09-25T00:00:00"/>
    <s v=""/>
    <s v=""/>
    <m/>
    <m/>
    <m/>
    <s v="Harold Furlong"/>
    <s v="06"/>
    <s v="Northern Mat &amp; Bridge995521659Flatbed Truck101875"/>
    <s v="Northern Mat &amp; Bridge995521659Flatbed Truck101875ESI11123"/>
    <s v="Rig/Access Mat Handling"/>
    <s v=""/>
    <x v="0"/>
  </r>
  <r>
    <x v="0"/>
    <n v="15"/>
    <n v="0"/>
    <n v="9955"/>
    <s v="21659"/>
    <n v="53530601"/>
    <s v="Rig/Access Mats"/>
    <n v="0"/>
    <s v="Float Truck"/>
    <n v="199.14"/>
    <n v="21"/>
    <s v="HR"/>
    <m/>
    <s v="0"/>
    <s v=""/>
    <s v=""/>
    <n v="4181.9399999999996"/>
    <n v="543.65219999999999"/>
    <n v="4725.5921999999991"/>
    <d v="2021-09-23T00:00:00"/>
    <n v="0"/>
    <x v="2"/>
    <d v="2021-10-22T00:00:00"/>
    <n v="169"/>
    <n v="0"/>
    <n v="0"/>
    <s v="Nathan Kyme"/>
    <s v="Rig/Access Mat Handling"/>
    <m/>
    <s v="VC7556-2020-037"/>
    <s v="TBA"/>
    <m/>
    <m/>
    <m/>
    <s v="Approved"/>
    <m/>
    <m/>
    <s v="crew travel in, safety meeting, haul mats, unload trucks, shuttle mats lay mats as per Valard instruction. Extremly busy location with 10 gravel trucks hauling, lots of wait time for shuttles and lowbeds. Trucked in 25 mats, total on ground 272C,45D, 60m double layer 40m single layer. 33C mats racked on site, 15C mats racked valard Marathon Yard. total mats in for Hare lake is 315C 45 D 360 total. *** COVID 19 policies in effect*** float gear off site to Marathon Yard. lowbeds take loaders to Thunder bay."/>
    <n v="6"/>
    <s v="C262-C266"/>
    <s v="Hare Lake Road"/>
    <n v="0"/>
    <d v="2021-09-25T00:00:00"/>
    <m/>
    <s v="37"/>
    <d v="2021-09-25T00:00:00"/>
    <s v=""/>
    <s v=""/>
    <m/>
    <m/>
    <m/>
    <s v="Harold Furlong"/>
    <s v="06"/>
    <s v="Northern Mat &amp; Bridge995521659Float Truck214181.94"/>
    <s v="Northern Mat &amp; Bridge995521659Float Truck214181.94ESI11123"/>
    <s v="Rig/Access Mat Handling"/>
    <s v=""/>
    <x v="0"/>
  </r>
  <r>
    <x v="0"/>
    <n v="15"/>
    <n v="0"/>
    <n v="9955"/>
    <s v="21659"/>
    <n v="53530601"/>
    <s v="Rig/Access Mats"/>
    <n v="0"/>
    <s v="Track Carrier"/>
    <n v="172.56"/>
    <n v="13"/>
    <s v="HR"/>
    <m/>
    <s v="0"/>
    <s v=""/>
    <s v=""/>
    <n v="2243.2800000000002"/>
    <n v="291.62640000000005"/>
    <n v="2534.9063999999998"/>
    <d v="2021-09-23T00:00:00"/>
    <n v="0"/>
    <x v="2"/>
    <d v="2021-10-22T00:00:00"/>
    <n v="169"/>
    <n v="0"/>
    <n v="0"/>
    <s v="Nathan Kyme"/>
    <s v="Rig/Access Mat Handling"/>
    <m/>
    <s v="VC7556-2020-037"/>
    <s v="TBA"/>
    <m/>
    <m/>
    <m/>
    <s v="Approved"/>
    <m/>
    <m/>
    <s v="crew travel in, safety meeting, haul mats, unload trucks, shuttle mats lay mats as per Valard instruction. Extremly busy location with 10 gravel trucks hauling, lots of wait time for shuttles and lowbeds. Trucked in 25 mats, total on ground 272C,45D, 60m double layer 40m single layer. 33C mats racked on site, 15C mats racked valard Marathon Yard. total mats in for Hare lake is 315C 45 D 360 total. *** COVID 19 policies in effect*** float gear off site to Marathon Yard. lowbeds take loaders to Thunder bay."/>
    <n v="6"/>
    <s v="C262-C266"/>
    <s v="Hare Lake Road"/>
    <n v="0"/>
    <d v="2021-09-25T00:00:00"/>
    <m/>
    <s v="37"/>
    <d v="2021-09-25T00:00:00"/>
    <s v=""/>
    <s v=""/>
    <m/>
    <m/>
    <m/>
    <s v="Harold Furlong"/>
    <s v="06"/>
    <s v="Northern Mat &amp; Bridge995521659Track Carrier132243.28"/>
    <s v="Northern Mat &amp; Bridge995521659Track Carrier132243.28ESI11123"/>
    <s v="Rig/Access Mat Handling"/>
    <s v=""/>
    <x v="0"/>
  </r>
  <r>
    <x v="0"/>
    <n v="15"/>
    <n v="0"/>
    <n v="9955"/>
    <s v="21659"/>
    <n v="53530601"/>
    <s v="Rig/Access Mats"/>
    <n v="0"/>
    <s v="Loader"/>
    <n v="98.83"/>
    <n v="13"/>
    <s v="HR"/>
    <m/>
    <s v="0"/>
    <s v=""/>
    <s v=""/>
    <n v="1284.79"/>
    <n v="167.02270000000001"/>
    <n v="1451.8126999999997"/>
    <d v="2021-09-23T00:00:00"/>
    <n v="0"/>
    <x v="2"/>
    <d v="2021-10-22T00:00:00"/>
    <n v="169"/>
    <n v="0"/>
    <n v="0"/>
    <s v="Nathan Kyme"/>
    <s v="Rig/Access Mat Handling"/>
    <m/>
    <s v="VC7556-2020-037"/>
    <s v="TBA"/>
    <m/>
    <m/>
    <m/>
    <s v="Approved"/>
    <m/>
    <m/>
    <s v="crew travel in, safety meeting, haul mats, unload trucks, shuttle mats lay mats as per Valard instruction. Extremly busy location with 10 gravel trucks hauling, lots of wait time for shuttles and lowbeds. Trucked in 25 mats, total on ground 272C,45D, 60m double layer 40m single layer. 33C mats racked on site, 15C mats racked valard Marathon Yard. total mats in for Hare lake is 315C 45 D 360 total. *** COVID 19 policies in effect*** float gear off site to Marathon Yard. lowbeds take loaders to Thunder bay."/>
    <n v="6"/>
    <s v="C262-C266"/>
    <s v="Hare Lake Road"/>
    <n v="0"/>
    <d v="2021-09-25T00:00:00"/>
    <m/>
    <s v="37"/>
    <d v="2021-09-25T00:00:00"/>
    <s v=""/>
    <s v=""/>
    <m/>
    <m/>
    <m/>
    <s v="Harold Furlong"/>
    <s v="06"/>
    <s v="Northern Mat &amp; Bridge995521659Loader131284.79"/>
    <s v="Northern Mat &amp; Bridge995521659Loader131284.79ESI11123"/>
    <s v="Rig/Access Mat Handling"/>
    <s v=""/>
    <x v="0"/>
  </r>
  <r>
    <x v="0"/>
    <n v="15"/>
    <n v="0"/>
    <n v="9955"/>
    <s v="21659"/>
    <n v="53530601"/>
    <s v="Rig/Access Mats"/>
    <n v="0"/>
    <s v="Excavator"/>
    <n v="127.81"/>
    <n v="7"/>
    <s v="HR"/>
    <m/>
    <s v="0"/>
    <s v=""/>
    <s v=""/>
    <n v="894.67"/>
    <n v="116.30710000000001"/>
    <n v="1010.9770999999998"/>
    <d v="2021-09-23T00:00:00"/>
    <n v="0"/>
    <x v="2"/>
    <d v="2021-10-22T00:00:00"/>
    <n v="169"/>
    <n v="0"/>
    <n v="0"/>
    <s v="Nathan Kyme"/>
    <s v="Rig/Access Mat Handling"/>
    <m/>
    <s v="VC7556-2020-037"/>
    <s v="TBA"/>
    <m/>
    <m/>
    <m/>
    <s v="Approved"/>
    <m/>
    <m/>
    <s v="crew travel in, safety meeting, haul mats, unload trucks, shuttle mats lay mats as per Valard instruction. Extremly busy location with 10 gravel trucks hauling, lots of wait time for shuttles and lowbeds. Trucked in 25 mats, total on ground 272C,45D, 60m double layer 40m single layer. 33C mats racked on site, 15C mats racked valard Marathon Yard. total mats in for Hare lake is 315C 45 D 360 total. *** COVID 19 policies in effect*** float gear off site to Marathon Yard. lowbeds take loaders to Thunder bay."/>
    <n v="6"/>
    <s v="C262-C266"/>
    <s v="Hare Lake Road"/>
    <n v="0"/>
    <d v="2021-09-25T00:00:00"/>
    <m/>
    <s v="37"/>
    <d v="2021-09-25T00:00:00"/>
    <s v=""/>
    <s v=""/>
    <m/>
    <m/>
    <m/>
    <s v="Harold Furlong"/>
    <s v="06"/>
    <s v="Northern Mat &amp; Bridge995521659Excavator7894.67"/>
    <s v="Northern Mat &amp; Bridge995521659Excavator7894.67ESI11123"/>
    <s v="Rig/Access Mat Handling"/>
    <s v=""/>
    <x v="0"/>
  </r>
  <r>
    <x v="0"/>
    <n v="15"/>
    <n v="0"/>
    <n v="9955"/>
    <s v="21659"/>
    <n v="53530601"/>
    <s v="Rig/Access Mats"/>
    <n v="0"/>
    <s v="Crew Truck"/>
    <n v="225"/>
    <n v="2"/>
    <s v="DAY"/>
    <m/>
    <s v="0"/>
    <s v=""/>
    <s v=""/>
    <n v="450"/>
    <n v="58.5"/>
    <n v="508.49999999999994"/>
    <d v="2021-09-23T00:00:00"/>
    <n v="0"/>
    <x v="2"/>
    <d v="2021-10-22T00:00:00"/>
    <n v="169"/>
    <n v="0"/>
    <n v="0"/>
    <s v="Nathan Kyme"/>
    <s v="Rig/Access Mat Handling"/>
    <m/>
    <s v="VC7556-2020-037"/>
    <s v="TBA"/>
    <m/>
    <m/>
    <m/>
    <s v="Approved"/>
    <m/>
    <m/>
    <s v="crew travel in, safety meeting, haul mats, unload trucks, shuttle mats lay mats as per Valard instruction. Extremly busy location with 10 gravel trucks hauling, lots of wait time for shuttles and lowbeds. Trucked in 25 mats, total on ground 272C,45D, 60m double layer 40m single layer. 33C mats racked on site, 15C mats racked valard Marathon Yard. total mats in for Hare lake is 315C 45 D 360 total. *** COVID 19 policies in effect*** float gear off site to Marathon Yard. lowbeds take loaders to Thunder bay."/>
    <n v="6"/>
    <s v="C262-C266"/>
    <s v="Hare Lake Road"/>
    <n v="0"/>
    <d v="2021-09-25T00:00:00"/>
    <m/>
    <s v="37"/>
    <d v="2021-09-25T00:00:00"/>
    <s v=""/>
    <s v=""/>
    <m/>
    <m/>
    <m/>
    <s v="Harold Furlong"/>
    <s v="06"/>
    <s v="Northern Mat &amp; Bridge995521659Crew Truck2450"/>
    <s v="Northern Mat &amp; Bridge995521659Crew Truck2450ESI11123"/>
    <s v="Rig/Access Mat Handling"/>
    <s v=""/>
    <x v="0"/>
  </r>
  <r>
    <x v="1"/>
    <n v="6"/>
    <n v="0"/>
    <n v="9756"/>
    <s v="20210828-3"/>
    <n v="53511012"/>
    <s v="Access"/>
    <n v="0"/>
    <s v="Labourer - General - After Jan 10"/>
    <n v="60"/>
    <n v="11"/>
    <s v="HR"/>
    <s v=""/>
    <s v=""/>
    <s v="60"/>
    <s v="0"/>
    <n v="660"/>
    <n v="85.8"/>
    <n v="745.8"/>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Labourer - General - After Jan 1011660"/>
    <s v="Corbiere and Sons Contracting975620210828-3Labourer - General - After Jan 1011660INV #144"/>
    <s v=""/>
    <s v="WF10-All Season Maintenance"/>
    <x v="1"/>
  </r>
  <r>
    <x v="1"/>
    <n v="6"/>
    <n v="0"/>
    <n v="9756"/>
    <s v="20210828-3"/>
    <n v="53511012"/>
    <s v="Access"/>
    <n v="0"/>
    <s v="Operator - Principle - After Jan 10"/>
    <n v="75"/>
    <n v="132"/>
    <s v="HR"/>
    <s v=""/>
    <s v=""/>
    <s v="75"/>
    <s v="0"/>
    <n v="9900"/>
    <n v="1287"/>
    <n v="11186.999999999998"/>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Operator - Principle - After Jan 101329900"/>
    <s v="Corbiere and Sons Contracting975620210828-3Operator - Principle - After Jan 101329900INV #144"/>
    <s v=""/>
    <s v="WF10-All Season Maintenance"/>
    <x v="1"/>
  </r>
  <r>
    <x v="1"/>
    <n v="6"/>
    <n v="0"/>
    <n v="9756"/>
    <s v="20210828-3"/>
    <n v="53511012"/>
    <s v="Access"/>
    <n v="0"/>
    <s v="L.O.A."/>
    <n v="210"/>
    <n v="14"/>
    <s v="DAY"/>
    <s v=""/>
    <s v=""/>
    <m/>
    <s v="0"/>
    <n v="2940"/>
    <n v="382.2"/>
    <n v="3322.2"/>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L.O.A.142940"/>
    <s v="Corbiere and Sons Contracting975620210828-3L.O.A.142940INV #144"/>
    <s v=""/>
    <s v="WF10-All Season Maintenance"/>
    <x v="1"/>
  </r>
  <r>
    <x v="1"/>
    <n v="6"/>
    <n v="0"/>
    <n v="9756"/>
    <s v="20210828-3"/>
    <n v="53511012"/>
    <s v="Access"/>
    <n v="0"/>
    <s v="Foreman"/>
    <n v="95"/>
    <n v="12"/>
    <s v="HR"/>
    <s v=""/>
    <s v=""/>
    <s v="95"/>
    <s v="0"/>
    <n v="1140"/>
    <n v="148.20000000000002"/>
    <n v="1288.1999999999998"/>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Foreman121140"/>
    <s v="Corbiere and Sons Contracting975620210828-3Foreman121140INV #144"/>
    <s v=""/>
    <s v="WF10-All Season Maintenance"/>
    <x v="1"/>
  </r>
  <r>
    <x v="1"/>
    <n v="6"/>
    <n v="0"/>
    <n v="9756"/>
    <s v="20210828-3"/>
    <n v="53511012"/>
    <s v="Access"/>
    <n v="0"/>
    <s v="Rock Truck - 30 Ton- After Jan 10"/>
    <n v="138.05000000000001"/>
    <n v="9"/>
    <s v="Dynamic"/>
    <s v="103.54"/>
    <s v="0"/>
    <s v=""/>
    <s v=""/>
    <n v="1242.45"/>
    <n v="161.51850000000002"/>
    <n v="1403.9684999999999"/>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Rock Truck - 30 Ton- After Jan 1091242.45"/>
    <s v="Corbiere and Sons Contracting975620210828-3Rock Truck - 30 Ton- After Jan 1091242.45INV #144"/>
    <s v=""/>
    <s v="WF10-All Season Maintenance"/>
    <x v="1"/>
  </r>
  <r>
    <x v="1"/>
    <n v="6"/>
    <n v="0"/>
    <n v="9756"/>
    <s v="20210828-3"/>
    <n v="53511012"/>
    <s v="Access"/>
    <n v="0"/>
    <s v="Rock Truck - 30 Ton- After Jan 10"/>
    <n v="138.05000000000001"/>
    <n v="9"/>
    <s v="Dynamic"/>
    <s v="103.54"/>
    <s v="0"/>
    <s v=""/>
    <s v=""/>
    <n v="1242.45"/>
    <n v="161.51850000000002"/>
    <n v="1403.9684999999999"/>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Rock Truck - 30 Ton- After Jan 1091242.45"/>
    <s v="Corbiere and Sons Contracting975620210828-3Rock Truck - 30 Ton- After Jan 1091242.45INV #144"/>
    <s v=""/>
    <s v="WF10-All Season Maintenance"/>
    <x v="1"/>
  </r>
  <r>
    <x v="1"/>
    <n v="6"/>
    <n v="0"/>
    <n v="9756"/>
    <s v="20210828-3"/>
    <n v="53511012"/>
    <s v="Access"/>
    <n v="0"/>
    <s v="Rock Truck - 30 Ton- After Jan 10"/>
    <n v="138.05000000000001"/>
    <n v="7"/>
    <s v="Dynamic"/>
    <s v="103.54"/>
    <s v="0"/>
    <s v=""/>
    <s v=""/>
    <n v="966.35"/>
    <n v="125.6255"/>
    <n v="1091.9755"/>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Rock Truck - 30 Ton- After Jan 107966.35"/>
    <s v="Corbiere and Sons Contracting975620210828-3Rock Truck - 30 Ton- After Jan 107966.35INV #144"/>
    <s v=""/>
    <s v="WF10-All Season Maintenance"/>
    <x v="1"/>
  </r>
  <r>
    <x v="1"/>
    <n v="6"/>
    <n v="0"/>
    <n v="9756"/>
    <s v="20210828-3"/>
    <n v="53511012"/>
    <s v="Access"/>
    <n v="0"/>
    <s v="Rock Truck - 30 Ton- After Jan 10"/>
    <n v="138.05000000000001"/>
    <n v="9"/>
    <s v="Dynamic"/>
    <s v="103.54"/>
    <s v="0"/>
    <s v=""/>
    <s v=""/>
    <n v="1242.45"/>
    <n v="161.51850000000002"/>
    <n v="1403.9684999999999"/>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Rock Truck - 30 Ton- After Jan 1091242.45"/>
    <s v="Corbiere and Sons Contracting975620210828-3Rock Truck - 30 Ton- After Jan 1091242.45INV #144"/>
    <s v=""/>
    <s v="WF10-All Season Maintenance"/>
    <x v="1"/>
  </r>
  <r>
    <x v="1"/>
    <n v="6"/>
    <n v="0"/>
    <n v="9756"/>
    <s v="20210828-3"/>
    <n v="53511012"/>
    <s v="Access"/>
    <n v="0"/>
    <s v="Marooka- After Jan 10"/>
    <n v="144.6"/>
    <n v="5"/>
    <s v="Dynamic"/>
    <s v="108.45"/>
    <s v="0"/>
    <s v=""/>
    <s v=""/>
    <n v="723"/>
    <n v="93.990000000000009"/>
    <n v="816.9899999999999"/>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Marooka- After Jan 105723"/>
    <s v="Corbiere and Sons Contracting975620210828-3Marooka- After Jan 105723INV #144"/>
    <s v=""/>
    <s v="WF10-All Season Maintenance"/>
    <x v="1"/>
  </r>
  <r>
    <x v="1"/>
    <n v="6"/>
    <n v="0"/>
    <n v="9756"/>
    <s v="20210828-3"/>
    <n v="53511012"/>
    <s v="Access"/>
    <n v="0"/>
    <s v="Light Truck - Pick up- After Jan 10"/>
    <n v="243.75"/>
    <n v="7"/>
    <s v="DAY"/>
    <s v="182.81"/>
    <s v="0"/>
    <s v=""/>
    <s v=""/>
    <n v="1706.25"/>
    <n v="221.8125"/>
    <n v="1928.0624999999998"/>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Light Truck - Pick up- After Jan 1071706.25"/>
    <s v="Corbiere and Sons Contracting975620210828-3Light Truck - Pick up- After Jan 1071706.25INV #144"/>
    <s v=""/>
    <s v="WF10-All Season Maintenance"/>
    <x v="1"/>
  </r>
  <r>
    <x v="1"/>
    <n v="6"/>
    <n v="0"/>
    <n v="9756"/>
    <s v="20210828-3"/>
    <n v="53511012"/>
    <s v="Access"/>
    <n v="0"/>
    <s v="Light Truck - Pick up- After Jan 10"/>
    <n v="243.75"/>
    <n v="1"/>
    <s v="DAY"/>
    <s v="182.81"/>
    <s v="0"/>
    <s v=""/>
    <s v=""/>
    <n v="243.75"/>
    <n v="31.6875"/>
    <n v="275.4375"/>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Light Truck - Pick up- After Jan 101243.75"/>
    <s v="Corbiere and Sons Contracting975620210828-3Light Truck - Pick up- After Jan 101243.75INV #144"/>
    <s v=""/>
    <s v="WF10-All Season Maintenance"/>
    <x v="1"/>
  </r>
  <r>
    <x v="1"/>
    <n v="6"/>
    <n v="0"/>
    <n v="9756"/>
    <s v="20210828-3"/>
    <n v="53511012"/>
    <s v="Access"/>
    <n v="0"/>
    <s v="Excavator Hammer - 30 - 50 ton- After Jan 10"/>
    <n v="63.38"/>
    <n v="9"/>
    <s v="HR"/>
    <s v="47.54"/>
    <s v="0"/>
    <s v=""/>
    <s v=""/>
    <n v="570.41999999999996"/>
    <n v="74.154600000000002"/>
    <n v="644.57459999999992"/>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Excavator Hammer - 30 - 50 ton- After Jan 109570.42"/>
    <s v="Corbiere and Sons Contracting975620210828-3Excavator Hammer - 30 - 50 ton- After Jan 109570.42INV #144"/>
    <s v=""/>
    <s v="WF10-All Season Maintenance"/>
    <x v="1"/>
  </r>
  <r>
    <x v="1"/>
    <n v="6"/>
    <n v="0"/>
    <n v="9756"/>
    <s v="20210828-3"/>
    <n v="53511012"/>
    <s v="Access"/>
    <n v="0"/>
    <s v="Excavator Hammer - 30 - 50 ton- After Jan 10"/>
    <n v="63.38"/>
    <n v="9"/>
    <s v="HR"/>
    <s v="47.54"/>
    <s v="0"/>
    <s v=""/>
    <s v=""/>
    <n v="570.41999999999996"/>
    <n v="74.154600000000002"/>
    <n v="644.57459999999992"/>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Excavator Hammer - 30 - 50 ton- After Jan 109570.42"/>
    <s v="Corbiere and Sons Contracting975620210828-3Excavator Hammer - 30 - 50 ton- After Jan 109570.42INV #144"/>
    <s v=""/>
    <s v="WF10-All Season Maintenance"/>
    <x v="1"/>
  </r>
  <r>
    <x v="1"/>
    <n v="6"/>
    <n v="0"/>
    <n v="9756"/>
    <s v="20210828-3"/>
    <n v="53511012"/>
    <s v="Access"/>
    <n v="0"/>
    <s v="Excavator Hammer - 30 - 50 ton- After Jan 10"/>
    <n v="63.38"/>
    <n v="9"/>
    <s v="HR"/>
    <s v="47.54"/>
    <s v="0"/>
    <s v=""/>
    <s v=""/>
    <n v="570.41999999999996"/>
    <n v="74.154600000000002"/>
    <n v="644.57459999999992"/>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Excavator Hammer - 30 - 50 ton- After Jan 109570.42"/>
    <s v="Corbiere and Sons Contracting975620210828-3Excavator Hammer - 30 - 50 ton- After Jan 109570.42INV #144"/>
    <s v=""/>
    <s v="WF10-All Season Maintenance"/>
    <x v="1"/>
  </r>
  <r>
    <x v="1"/>
    <n v="6"/>
    <n v="0"/>
    <n v="9756"/>
    <s v="20210828-3"/>
    <n v="53511012"/>
    <s v="Access"/>
    <n v="0"/>
    <s v="Excavator Thumb - 30 - 50 ton- After Jan 10"/>
    <n v="12.21"/>
    <n v="6"/>
    <s v="HR"/>
    <s v="9.16"/>
    <s v="0"/>
    <s v=""/>
    <s v=""/>
    <n v="73.260000000000005"/>
    <n v="9.5238000000000014"/>
    <n v="82.783799999999999"/>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Excavator Thumb - 30 - 50 ton- After Jan 10673.26"/>
    <s v="Corbiere and Sons Contracting975620210828-3Excavator Thumb - 30 - 50 ton- After Jan 10673.26INV #144"/>
    <s v=""/>
    <s v="WF10-All Season Maintenance"/>
    <x v="1"/>
  </r>
  <r>
    <x v="1"/>
    <n v="6"/>
    <n v="0"/>
    <n v="9756"/>
    <s v="20210828-3"/>
    <n v="53511012"/>
    <s v="Access"/>
    <n v="0"/>
    <s v="Excavator Thumb - 30 - 50 ton- After Jan 10"/>
    <n v="12.21"/>
    <n v="9"/>
    <s v="HR"/>
    <s v="9.16"/>
    <s v="0"/>
    <s v=""/>
    <s v=""/>
    <n v="109.89"/>
    <n v="14.2857"/>
    <n v="124.17569999999999"/>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Excavator Thumb - 30 - 50 ton- After Jan 109109.89"/>
    <s v="Corbiere and Sons Contracting975620210828-3Excavator Thumb - 30 - 50 ton- After Jan 109109.89INV #144"/>
    <s v=""/>
    <s v="WF10-All Season Maintenance"/>
    <x v="1"/>
  </r>
  <r>
    <x v="1"/>
    <n v="6"/>
    <n v="0"/>
    <n v="9756"/>
    <s v="20210828-3"/>
    <n v="53511012"/>
    <s v="Access"/>
    <n v="0"/>
    <s v="Excavator Thumb - 30 - 50 ton- After Jan 10"/>
    <n v="12.21"/>
    <n v="9"/>
    <s v="HR"/>
    <s v="9.16"/>
    <s v="0"/>
    <s v=""/>
    <s v=""/>
    <n v="109.89"/>
    <n v="14.2857"/>
    <n v="124.17569999999999"/>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Excavator Thumb - 30 - 50 ton- After Jan 109109.89"/>
    <s v="Corbiere and Sons Contracting975620210828-3Excavator Thumb - 30 - 50 ton- After Jan 109109.89INV #144"/>
    <s v=""/>
    <s v="WF10-All Season Maintenance"/>
    <x v="1"/>
  </r>
  <r>
    <x v="1"/>
    <n v="6"/>
    <n v="0"/>
    <n v="9756"/>
    <s v="20210828-3"/>
    <n v="53511012"/>
    <s v="Access"/>
    <n v="0"/>
    <s v="Excavator - 36 ton- After Jan 10"/>
    <n v="146.96"/>
    <n v="6"/>
    <s v="Dynamic"/>
    <s v="110.22"/>
    <s v="0"/>
    <s v=""/>
    <s v=""/>
    <n v="881.76"/>
    <n v="114.6288"/>
    <n v="996.38879999999995"/>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Excavator - 36 ton- After Jan 106881.76"/>
    <s v="Corbiere and Sons Contracting975620210828-3Excavator - 36 ton- After Jan 106881.76INV #144"/>
    <s v=""/>
    <s v="WF10-All Season Maintenance"/>
    <x v="1"/>
  </r>
  <r>
    <x v="1"/>
    <n v="6"/>
    <n v="0"/>
    <n v="9756"/>
    <s v="20210828-3"/>
    <n v="53511012"/>
    <s v="Access"/>
    <n v="0"/>
    <s v="Excavator - 36 ton- After Jan 10"/>
    <n v="146.96"/>
    <n v="9"/>
    <s v="Dynamic"/>
    <s v="110.22"/>
    <s v="0"/>
    <s v=""/>
    <s v=""/>
    <n v="1322.64"/>
    <n v="171.94320000000002"/>
    <n v="1494.5832"/>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Excavator - 36 ton- After Jan 1091322.64"/>
    <s v="Corbiere and Sons Contracting975620210828-3Excavator - 36 ton- After Jan 1091322.64INV #144"/>
    <s v=""/>
    <s v="WF10-All Season Maintenance"/>
    <x v="1"/>
  </r>
  <r>
    <x v="1"/>
    <n v="6"/>
    <n v="0"/>
    <n v="9756"/>
    <s v="20210828-3"/>
    <n v="53511012"/>
    <s v="Access"/>
    <n v="0"/>
    <s v="Excavator - 36 ton- After Jan 10"/>
    <n v="146.96"/>
    <n v="9"/>
    <s v="Dynamic"/>
    <s v="110.22"/>
    <s v="0"/>
    <s v=""/>
    <s v=""/>
    <n v="1322.64"/>
    <n v="171.94320000000002"/>
    <n v="1494.5832"/>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Excavator - 36 ton- After Jan 1091322.64"/>
    <s v="Corbiere and Sons Contracting975620210828-3Excavator - 36 ton- After Jan 1091322.64INV #144"/>
    <s v=""/>
    <s v="WF10-All Season Maintenance"/>
    <x v="1"/>
  </r>
  <r>
    <x v="1"/>
    <n v="6"/>
    <n v="0"/>
    <n v="9756"/>
    <s v="20210828-3"/>
    <n v="53511012"/>
    <s v="Access"/>
    <n v="0"/>
    <s v="Excavator - 36 ton- After Jan 10"/>
    <n v="146.96"/>
    <n v="9"/>
    <s v="Dynamic"/>
    <s v="110.22"/>
    <s v="0"/>
    <s v=""/>
    <s v=""/>
    <n v="1322.64"/>
    <n v="171.94320000000002"/>
    <n v="1494.5832"/>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Excavator - 36 ton- After Jan 1091322.64"/>
    <s v="Corbiere and Sons Contracting975620210828-3Excavator - 36 ton- After Jan 1091322.64INV #144"/>
    <s v=""/>
    <s v="WF10-All Season Maintenance"/>
    <x v="1"/>
  </r>
  <r>
    <x v="1"/>
    <n v="6"/>
    <n v="0"/>
    <n v="9756"/>
    <s v="20210828-3"/>
    <n v="53511012"/>
    <s v="Access"/>
    <n v="0"/>
    <s v="Excavator - 30 ton- After Jan 10"/>
    <n v="138.44999999999999"/>
    <n v="9"/>
    <s v="Dynamic"/>
    <s v="103.84"/>
    <s v="0"/>
    <s v=""/>
    <s v=""/>
    <n v="1246.05"/>
    <n v="161.98650000000001"/>
    <n v="1408.0364999999997"/>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Excavator - 30 ton- After Jan 1091246.05"/>
    <s v="Corbiere and Sons Contracting975620210828-3Excavator - 30 ton- After Jan 1091246.05INV #144"/>
    <s v=""/>
    <s v="WF10-All Season Maintenance"/>
    <x v="1"/>
  </r>
  <r>
    <x v="1"/>
    <n v="6"/>
    <n v="0"/>
    <n v="9756"/>
    <s v="20210828-3"/>
    <n v="53511012"/>
    <s v="Access"/>
    <n v="0"/>
    <s v="Excavator - 30 ton- After Jan 10"/>
    <n v="138.44999999999999"/>
    <n v="9"/>
    <s v="Dynamic"/>
    <s v="103.84"/>
    <s v="0"/>
    <s v=""/>
    <s v=""/>
    <n v="1246.05"/>
    <n v="161.98650000000001"/>
    <n v="1408.0364999999997"/>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Excavator - 30 ton- After Jan 1091246.05"/>
    <s v="Corbiere and Sons Contracting975620210828-3Excavator - 30 ton- After Jan 1091246.05INV #144"/>
    <s v=""/>
    <s v="WF10-All Season Maintenance"/>
    <x v="1"/>
  </r>
  <r>
    <x v="1"/>
    <n v="6"/>
    <n v="0"/>
    <n v="9756"/>
    <s v="20210828-3"/>
    <n v="53511012"/>
    <s v="Access"/>
    <n v="0"/>
    <s v="Excavator - 30 ton- After Jan 10"/>
    <n v="138.44999999999999"/>
    <n v="9"/>
    <s v="Dynamic"/>
    <s v="103.84"/>
    <s v="0"/>
    <s v=""/>
    <s v=""/>
    <n v="1246.05"/>
    <n v="161.98650000000001"/>
    <n v="1408.0364999999997"/>
    <d v="2021-08-28T00:00:00"/>
    <n v="0"/>
    <x v="3"/>
    <d v="2021-09-07T00:00:00"/>
    <n v="160"/>
    <n v="0"/>
    <n v="0"/>
    <s v="Nathan Kyme"/>
    <s v="All Season Access Maintenance"/>
    <m/>
    <s v="VC7556-2019-017"/>
    <s v="929 OF"/>
    <m/>
    <m/>
    <m/>
    <s v="Approved"/>
    <m/>
    <m/>
    <s v="Road work being done from KM26, KM34-KM36 and KM38-KM44"/>
    <n v="6"/>
    <s v="F066-F118"/>
    <s v="Paint Lake Road 2"/>
    <n v="0"/>
    <d v="2021-08-31T00:00:00"/>
    <m/>
    <s v="37"/>
    <d v="2021-08-31T00:00:00"/>
    <s v=""/>
    <s v=""/>
    <m/>
    <m/>
    <m/>
    <s v="Harold Furlong"/>
    <s v="10"/>
    <s v="Corbiere and Sons Contracting975620210828-3Excavator - 30 ton- After Jan 1091246.05"/>
    <s v="Corbiere and Sons Contracting975620210828-3Excavator - 30 ton- After Jan 1091246.05INV #144"/>
    <s v=""/>
    <s v="WF10-All Season Maintenance"/>
    <x v="1"/>
  </r>
  <r>
    <x v="1"/>
    <n v="6"/>
    <n v="0"/>
    <n v="9755"/>
    <s v="20210827-3-R1"/>
    <n v="53511012"/>
    <s v="Access"/>
    <n v="0"/>
    <s v="Labourer - General - After Jan 10"/>
    <n v="60"/>
    <n v="11"/>
    <s v="HR"/>
    <s v=""/>
    <s v=""/>
    <s v="60"/>
    <s v="0"/>
    <n v="660"/>
    <n v="85.8"/>
    <n v="745.8"/>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Labourer - General - After Jan 1011660"/>
    <s v="Corbiere and Sons Contracting975520210827-3-R1Labourer - General - After Jan 1011660INV #144"/>
    <s v=""/>
    <s v="WF10-All Season Maintenance"/>
    <x v="1"/>
  </r>
  <r>
    <x v="1"/>
    <n v="6"/>
    <n v="0"/>
    <n v="9755"/>
    <s v="20210827-3-R1"/>
    <n v="53511012"/>
    <s v="Access"/>
    <n v="0"/>
    <s v="Driver - AZ - After Jan 10"/>
    <n v="70"/>
    <n v="12"/>
    <s v="HR"/>
    <s v=""/>
    <s v=""/>
    <s v="70"/>
    <s v="0"/>
    <n v="840"/>
    <n v="109.2"/>
    <n v="949.19999999999993"/>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Driver - AZ - After Jan 1012840"/>
    <s v="Corbiere and Sons Contracting975520210827-3-R1Driver - AZ - After Jan 1012840INV #144"/>
    <s v=""/>
    <s v="WF10-All Season Maintenance"/>
    <x v="1"/>
  </r>
  <r>
    <x v="1"/>
    <n v="6"/>
    <n v="0"/>
    <n v="9755"/>
    <s v="20210827-3-R1"/>
    <n v="53511012"/>
    <s v="Access"/>
    <n v="0"/>
    <s v="Operator - Principle - After Jan 10"/>
    <n v="75"/>
    <n v="143"/>
    <s v="HR"/>
    <s v=""/>
    <s v=""/>
    <s v="75"/>
    <s v="0"/>
    <n v="10725"/>
    <n v="1394.25"/>
    <n v="12119.249999999998"/>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Operator - Principle - After Jan 1014310725"/>
    <s v="Corbiere and Sons Contracting975520210827-3-R1Operator - Principle - After Jan 1014310725INV #144"/>
    <s v=""/>
    <s v="WF10-All Season Maintenance"/>
    <x v="1"/>
  </r>
  <r>
    <x v="1"/>
    <n v="6"/>
    <n v="0"/>
    <n v="9755"/>
    <s v="20210827-3-R1"/>
    <n v="53511012"/>
    <s v="Access"/>
    <n v="0"/>
    <s v="L.O.A."/>
    <n v="210"/>
    <n v="17"/>
    <s v="DAY"/>
    <s v=""/>
    <s v=""/>
    <m/>
    <s v="0"/>
    <n v="3570"/>
    <n v="464.1"/>
    <n v="4034.0999999999995"/>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L.O.A.173570"/>
    <s v="Corbiere and Sons Contracting975520210827-3-R1L.O.A.173570INV #144"/>
    <s v=""/>
    <s v="WF10-All Season Maintenance"/>
    <x v="1"/>
  </r>
  <r>
    <x v="1"/>
    <n v="6"/>
    <n v="0"/>
    <n v="9755"/>
    <s v="20210827-3-R1"/>
    <n v="53511012"/>
    <s v="Access"/>
    <n v="0"/>
    <s v="Foreman"/>
    <n v="95"/>
    <n v="12"/>
    <s v="HR"/>
    <s v=""/>
    <s v=""/>
    <s v="95"/>
    <s v="0"/>
    <n v="1140"/>
    <n v="148.20000000000002"/>
    <n v="1288.1999999999998"/>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Foreman121140"/>
    <s v="Corbiere and Sons Contracting975520210827-3-R1Foreman121140INV #144"/>
    <s v=""/>
    <s v="WF10-All Season Maintenance"/>
    <x v="1"/>
  </r>
  <r>
    <x v="1"/>
    <n v="6"/>
    <n v="0"/>
    <n v="9755"/>
    <s v="20210827-3-R1"/>
    <n v="53511012"/>
    <s v="Access"/>
    <n v="0"/>
    <s v="Foreman"/>
    <n v="95"/>
    <n v="12"/>
    <s v="HR"/>
    <s v=""/>
    <s v=""/>
    <s v="95"/>
    <s v="0"/>
    <n v="1140"/>
    <n v="148.20000000000002"/>
    <n v="1288.1999999999998"/>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Foreman121140"/>
    <s v="Corbiere and Sons Contracting975520210827-3-R1Foreman121140INV #144"/>
    <s v=""/>
    <s v="WF10-All Season Maintenance"/>
    <x v="1"/>
  </r>
  <r>
    <x v="1"/>
    <n v="6"/>
    <n v="0"/>
    <n v="9755"/>
    <s v="20210827-3-R1"/>
    <n v="53511012"/>
    <s v="Access"/>
    <n v="0"/>
    <s v="Tractor Trailer - 60 Ton- After Jan 10"/>
    <n v="122.39"/>
    <n v="12"/>
    <s v="Dynamic"/>
    <s v="91.79"/>
    <s v="0"/>
    <s v=""/>
    <s v=""/>
    <n v="1468.68"/>
    <n v="190.92840000000001"/>
    <n v="1659.6083999999998"/>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Tractor Trailer - 60 Ton- After Jan 10121468.68"/>
    <s v="Corbiere and Sons Contracting975520210827-3-R1Tractor Trailer - 60 Ton- After Jan 10121468.68INV #144"/>
    <s v=""/>
    <s v="WF10-All Season Maintenance"/>
    <x v="1"/>
  </r>
  <r>
    <x v="1"/>
    <n v="6"/>
    <n v="0"/>
    <n v="9755"/>
    <s v="20210827-3-R1"/>
    <n v="53511012"/>
    <s v="Access"/>
    <n v="0"/>
    <s v="Rock Truck - 30 Ton- After Jan 10"/>
    <n v="138.05000000000001"/>
    <n v="9"/>
    <s v="Dynamic"/>
    <s v="103.54"/>
    <s v="0"/>
    <s v=""/>
    <s v=""/>
    <n v="1242.45"/>
    <n v="161.51850000000002"/>
    <n v="1403.9684999999999"/>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Rock Truck - 30 Ton- After Jan 1091242.45"/>
    <s v="Corbiere and Sons Contracting975520210827-3-R1Rock Truck - 30 Ton- After Jan 1091242.45INV #144"/>
    <s v=""/>
    <s v="WF10-All Season Maintenance"/>
    <x v="1"/>
  </r>
  <r>
    <x v="1"/>
    <n v="6"/>
    <n v="0"/>
    <n v="9755"/>
    <s v="20210827-3-R1"/>
    <n v="53511012"/>
    <s v="Access"/>
    <n v="0"/>
    <s v="Rock Truck - 30 Ton- After Jan 10"/>
    <n v="138.05000000000001"/>
    <n v="9"/>
    <s v="Dynamic"/>
    <s v="103.54"/>
    <s v="0"/>
    <s v=""/>
    <s v=""/>
    <n v="1242.45"/>
    <n v="161.51850000000002"/>
    <n v="1403.9684999999999"/>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Rock Truck - 30 Ton- After Jan 1091242.45"/>
    <s v="Corbiere and Sons Contracting975520210827-3-R1Rock Truck - 30 Ton- After Jan 1091242.45INV #144"/>
    <s v=""/>
    <s v="WF10-All Season Maintenance"/>
    <x v="1"/>
  </r>
  <r>
    <x v="1"/>
    <n v="6"/>
    <n v="0"/>
    <n v="9755"/>
    <s v="20210827-3-R1"/>
    <n v="53511012"/>
    <s v="Access"/>
    <n v="0"/>
    <s v="Rock Truck - 30 Ton- After Jan 10"/>
    <n v="138.05000000000001"/>
    <n v="9"/>
    <s v="Dynamic"/>
    <s v="103.54"/>
    <s v="0"/>
    <s v=""/>
    <s v=""/>
    <n v="1242.45"/>
    <n v="161.51850000000002"/>
    <n v="1403.9684999999999"/>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Rock Truck - 30 Ton- After Jan 1091242.45"/>
    <s v="Corbiere and Sons Contracting975520210827-3-R1Rock Truck - 30 Ton- After Jan 1091242.45INV #144"/>
    <s v=""/>
    <s v="WF10-All Season Maintenance"/>
    <x v="1"/>
  </r>
  <r>
    <x v="1"/>
    <n v="6"/>
    <n v="0"/>
    <n v="9755"/>
    <s v="20210827-3-R1"/>
    <n v="53511012"/>
    <s v="Access"/>
    <n v="0"/>
    <s v="Rock Truck - 30 Ton- After Jan 10"/>
    <n v="138.05000000000001"/>
    <n v="9"/>
    <s v="Dynamic"/>
    <s v="103.54"/>
    <s v="0"/>
    <s v=""/>
    <s v=""/>
    <n v="1242.45"/>
    <n v="161.51850000000002"/>
    <n v="1403.9684999999999"/>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Rock Truck - 30 Ton- After Jan 1091242.45"/>
    <s v="Corbiere and Sons Contracting975520210827-3-R1Rock Truck - 30 Ton- After Jan 1091242.45INV #144"/>
    <s v=""/>
    <s v="WF10-All Season Maintenance"/>
    <x v="1"/>
  </r>
  <r>
    <x v="1"/>
    <n v="6"/>
    <n v="0"/>
    <n v="9755"/>
    <s v="20210827-3-R1"/>
    <n v="53511012"/>
    <s v="Access"/>
    <n v="0"/>
    <s v="Marooka- After Jan 10"/>
    <n v="144.6"/>
    <n v="5"/>
    <s v="Dynamic"/>
    <s v="108.45"/>
    <s v="0"/>
    <s v=""/>
    <s v=""/>
    <n v="723"/>
    <n v="93.990000000000009"/>
    <n v="816.9899999999999"/>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Marooka- After Jan 105723"/>
    <s v="Corbiere and Sons Contracting975520210827-3-R1Marooka- After Jan 105723INV #144"/>
    <s v=""/>
    <s v="WF10-All Season Maintenance"/>
    <x v="1"/>
  </r>
  <r>
    <x v="1"/>
    <n v="6"/>
    <n v="0"/>
    <n v="9755"/>
    <s v="20210827-3-R1"/>
    <n v="53511012"/>
    <s v="Access"/>
    <n v="0"/>
    <s v="Light Truck - Pick up- After Jan 10"/>
    <n v="243.75"/>
    <n v="7"/>
    <s v="DAY"/>
    <s v="182.81"/>
    <s v="0"/>
    <s v=""/>
    <s v=""/>
    <n v="1706.25"/>
    <n v="221.8125"/>
    <n v="1928.0624999999998"/>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Light Truck - Pick up- After Jan 1071706.25"/>
    <s v="Corbiere and Sons Contracting975520210827-3-R1Light Truck - Pick up- After Jan 1071706.25INV #144"/>
    <s v=""/>
    <s v="WF10-All Season Maintenance"/>
    <x v="1"/>
  </r>
  <r>
    <x v="1"/>
    <n v="6"/>
    <n v="0"/>
    <n v="9755"/>
    <s v="20210827-3-R1"/>
    <n v="53511012"/>
    <s v="Access"/>
    <n v="0"/>
    <s v="Light Truck - Pick up- After Jan 10"/>
    <n v="243.75"/>
    <n v="1"/>
    <s v="DAY"/>
    <s v="182.81"/>
    <s v="0"/>
    <s v=""/>
    <s v=""/>
    <n v="243.75"/>
    <n v="31.6875"/>
    <n v="275.4375"/>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Light Truck - Pick up- After Jan 101243.75"/>
    <s v="Corbiere and Sons Contracting975520210827-3-R1Light Truck - Pick up- After Jan 101243.75INV #144"/>
    <s v=""/>
    <s v="WF10-All Season Maintenance"/>
    <x v="1"/>
  </r>
  <r>
    <x v="1"/>
    <n v="6"/>
    <n v="0"/>
    <n v="9755"/>
    <s v="20210827-3-R1"/>
    <n v="53511012"/>
    <s v="Access"/>
    <n v="0"/>
    <s v="Excavator Hammer - 30 - 50 ton- After Jan 10"/>
    <n v="63.38"/>
    <n v="9"/>
    <s v="HR"/>
    <s v="47.54"/>
    <s v="0"/>
    <s v=""/>
    <s v=""/>
    <n v="570.41999999999996"/>
    <n v="74.154600000000002"/>
    <n v="644.57459999999992"/>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Excavator Hammer - 30 - 50 ton- After Jan 109570.42"/>
    <s v="Corbiere and Sons Contracting975520210827-3-R1Excavator Hammer - 30 - 50 ton- After Jan 109570.42INV #144"/>
    <s v=""/>
    <s v="WF10-All Season Maintenance"/>
    <x v="1"/>
  </r>
  <r>
    <x v="1"/>
    <n v="6"/>
    <n v="0"/>
    <n v="9755"/>
    <s v="20210827-3-R1"/>
    <n v="53511012"/>
    <s v="Access"/>
    <n v="0"/>
    <s v="Excavator Hammer - 30 - 50 ton- After Jan 10"/>
    <n v="63.38"/>
    <n v="9"/>
    <s v="HR"/>
    <s v="47.54"/>
    <s v="0"/>
    <s v=""/>
    <s v=""/>
    <n v="570.41999999999996"/>
    <n v="74.154600000000002"/>
    <n v="644.57459999999992"/>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Excavator Hammer - 30 - 50 ton- After Jan 109570.42"/>
    <s v="Corbiere and Sons Contracting975520210827-3-R1Excavator Hammer - 30 - 50 ton- After Jan 109570.42INV #144"/>
    <s v=""/>
    <s v="WF10-All Season Maintenance"/>
    <x v="1"/>
  </r>
  <r>
    <x v="1"/>
    <n v="6"/>
    <n v="0"/>
    <n v="9755"/>
    <s v="20210827-3-R1"/>
    <n v="53511012"/>
    <s v="Access"/>
    <n v="0"/>
    <s v="Excavator Hammer - 30 - 50 ton- After Jan 10"/>
    <n v="63.38"/>
    <n v="9"/>
    <s v="HR"/>
    <s v="47.54"/>
    <s v="0"/>
    <s v=""/>
    <s v=""/>
    <n v="570.41999999999996"/>
    <n v="74.154600000000002"/>
    <n v="644.57459999999992"/>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Excavator Hammer - 30 - 50 ton- After Jan 109570.42"/>
    <s v="Corbiere and Sons Contracting975520210827-3-R1Excavator Hammer - 30 - 50 ton- After Jan 109570.42INV #144"/>
    <s v=""/>
    <s v="WF10-All Season Maintenance"/>
    <x v="1"/>
  </r>
  <r>
    <x v="1"/>
    <n v="6"/>
    <n v="0"/>
    <n v="9755"/>
    <s v="20210827-3-R1"/>
    <n v="53511012"/>
    <s v="Access"/>
    <n v="0"/>
    <s v="Excavator Thumb - 30 - 50 ton- After Jan 10"/>
    <n v="12.21"/>
    <n v="9"/>
    <s v="HR"/>
    <s v="9.16"/>
    <s v="0"/>
    <s v=""/>
    <s v=""/>
    <n v="109.89"/>
    <n v="14.2857"/>
    <n v="124.17569999999999"/>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Excavator Thumb - 30 - 50 ton- After Jan 109109.89"/>
    <s v="Corbiere and Sons Contracting975520210827-3-R1Excavator Thumb - 30 - 50 ton- After Jan 109109.89INV #144"/>
    <s v=""/>
    <s v="WF10-All Season Maintenance"/>
    <x v="1"/>
  </r>
  <r>
    <x v="1"/>
    <n v="6"/>
    <n v="0"/>
    <n v="9755"/>
    <s v="20210827-3-R1"/>
    <n v="53511012"/>
    <s v="Access"/>
    <n v="0"/>
    <s v="Excavator Thumb - 30 - 50 ton- After Jan 10"/>
    <n v="12.21"/>
    <n v="9"/>
    <s v="HR"/>
    <s v="9.16"/>
    <s v="0"/>
    <s v=""/>
    <s v=""/>
    <n v="109.89"/>
    <n v="14.2857"/>
    <n v="124.17569999999999"/>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Excavator Thumb - 30 - 50 ton- After Jan 109109.89"/>
    <s v="Corbiere and Sons Contracting975520210827-3-R1Excavator Thumb - 30 - 50 ton- After Jan 109109.89INV #144"/>
    <s v=""/>
    <s v="WF10-All Season Maintenance"/>
    <x v="1"/>
  </r>
  <r>
    <x v="1"/>
    <n v="6"/>
    <n v="0"/>
    <n v="9755"/>
    <s v="20210827-3-R1"/>
    <n v="53511012"/>
    <s v="Access"/>
    <n v="0"/>
    <s v="Excavator Thumb - 30 - 50 ton- After Jan 10"/>
    <n v="12.21"/>
    <n v="9"/>
    <s v="HR"/>
    <s v="9.16"/>
    <s v="0"/>
    <s v=""/>
    <s v=""/>
    <n v="109.89"/>
    <n v="14.2857"/>
    <n v="124.17569999999999"/>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Excavator Thumb - 30 - 50 ton- After Jan 109109.89"/>
    <s v="Corbiere and Sons Contracting975520210827-3-R1Excavator Thumb - 30 - 50 ton- After Jan 109109.89INV #144"/>
    <s v=""/>
    <s v="WF10-All Season Maintenance"/>
    <x v="1"/>
  </r>
  <r>
    <x v="1"/>
    <n v="6"/>
    <n v="0"/>
    <n v="9755"/>
    <s v="20210827-3-R1"/>
    <n v="53511012"/>
    <s v="Access"/>
    <n v="0"/>
    <s v="Excavator - 36 ton- After Jan 10"/>
    <n v="146.96"/>
    <n v="9"/>
    <s v="Dynamic"/>
    <s v="110.22"/>
    <s v="0"/>
    <s v=""/>
    <s v=""/>
    <n v="1322.64"/>
    <n v="171.94320000000002"/>
    <n v="1494.5832"/>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Excavator - 36 ton- After Jan 1091322.64"/>
    <s v="Corbiere and Sons Contracting975520210827-3-R1Excavator - 36 ton- After Jan 1091322.64INV #144"/>
    <s v=""/>
    <s v="WF10-All Season Maintenance"/>
    <x v="1"/>
  </r>
  <r>
    <x v="1"/>
    <n v="6"/>
    <n v="0"/>
    <n v="9755"/>
    <s v="20210827-3-R1"/>
    <n v="53511012"/>
    <s v="Access"/>
    <n v="0"/>
    <s v="Excavator - 36 ton- After Jan 10"/>
    <n v="146.96"/>
    <n v="9"/>
    <s v="Dynamic"/>
    <s v="110.22"/>
    <s v="0"/>
    <s v=""/>
    <s v=""/>
    <n v="1322.64"/>
    <n v="171.94320000000002"/>
    <n v="1494.5832"/>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Excavator - 36 ton- After Jan 1091322.64"/>
    <s v="Corbiere and Sons Contracting975520210827-3-R1Excavator - 36 ton- After Jan 1091322.64INV #144"/>
    <s v=""/>
    <s v="WF10-All Season Maintenance"/>
    <x v="1"/>
  </r>
  <r>
    <x v="1"/>
    <n v="6"/>
    <n v="0"/>
    <n v="9755"/>
    <s v="20210827-3-R1"/>
    <n v="53511012"/>
    <s v="Access"/>
    <n v="0"/>
    <s v="Excavator - 36 ton- After Jan 10"/>
    <n v="146.96"/>
    <n v="9"/>
    <s v="Dynamic"/>
    <s v="110.22"/>
    <s v="0"/>
    <s v=""/>
    <s v=""/>
    <n v="1322.64"/>
    <n v="171.94320000000002"/>
    <n v="1494.5832"/>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Excavator - 36 ton- After Jan 1091322.64"/>
    <s v="Corbiere and Sons Contracting975520210827-3-R1Excavator - 36 ton- After Jan 1091322.64INV #144"/>
    <s v=""/>
    <s v="WF10-All Season Maintenance"/>
    <x v="1"/>
  </r>
  <r>
    <x v="1"/>
    <n v="6"/>
    <n v="0"/>
    <n v="9755"/>
    <s v="20210827-3-R1"/>
    <n v="53511012"/>
    <s v="Access"/>
    <n v="0"/>
    <s v="Excavator - 36 ton- After Jan 10"/>
    <n v="146.96"/>
    <n v="9"/>
    <s v="Dynamic"/>
    <s v="110.22"/>
    <s v="0"/>
    <s v=""/>
    <s v=""/>
    <n v="1322.64"/>
    <n v="171.94320000000002"/>
    <n v="1494.5832"/>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Excavator - 36 ton- After Jan 1091322.64"/>
    <s v="Corbiere and Sons Contracting975520210827-3-R1Excavator - 36 ton- After Jan 1091322.64INV #144"/>
    <s v=""/>
    <s v="WF10-All Season Maintenance"/>
    <x v="1"/>
  </r>
  <r>
    <x v="1"/>
    <n v="6"/>
    <n v="0"/>
    <n v="9755"/>
    <s v="20210827-3-R1"/>
    <n v="53511012"/>
    <s v="Access"/>
    <n v="0"/>
    <s v="Excavator - 30 ton- After Jan 10"/>
    <n v="138.44999999999999"/>
    <n v="9"/>
    <s v="Dynamic"/>
    <s v="103.84"/>
    <s v="0"/>
    <s v=""/>
    <s v=""/>
    <n v="1246.05"/>
    <n v="161.98650000000001"/>
    <n v="1408.0364999999997"/>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Excavator - 30 ton- After Jan 1091246.05"/>
    <s v="Corbiere and Sons Contracting975520210827-3-R1Excavator - 30 ton- After Jan 1091246.05INV #144"/>
    <s v=""/>
    <s v="WF10-All Season Maintenance"/>
    <x v="1"/>
  </r>
  <r>
    <x v="1"/>
    <n v="6"/>
    <n v="0"/>
    <n v="9755"/>
    <s v="20210827-3-R1"/>
    <n v="53511012"/>
    <s v="Access"/>
    <n v="0"/>
    <s v="Excavator - 30 ton- After Jan 10"/>
    <n v="138.44999999999999"/>
    <n v="9"/>
    <s v="Dynamic"/>
    <s v="103.84"/>
    <s v="0"/>
    <s v=""/>
    <s v=""/>
    <n v="1246.05"/>
    <n v="161.98650000000001"/>
    <n v="1408.0364999999997"/>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Excavator - 30 ton- After Jan 1091246.05"/>
    <s v="Corbiere and Sons Contracting975520210827-3-R1Excavator - 30 ton- After Jan 1091246.05INV #144"/>
    <s v=""/>
    <s v="WF10-All Season Maintenance"/>
    <x v="1"/>
  </r>
  <r>
    <x v="1"/>
    <n v="6"/>
    <n v="0"/>
    <n v="9755"/>
    <s v="20210827-3-R1"/>
    <n v="53511012"/>
    <s v="Access"/>
    <n v="0"/>
    <s v="Excavator - 30 ton- After Jan 10"/>
    <n v="138.44999999999999"/>
    <n v="9"/>
    <s v="Dynamic"/>
    <s v="103.84"/>
    <s v="0"/>
    <s v=""/>
    <s v=""/>
    <n v="1246.05"/>
    <n v="161.98650000000001"/>
    <n v="1408.0364999999997"/>
    <d v="2021-08-27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9-05T00:00:00"/>
    <s v=""/>
    <s v=""/>
    <m/>
    <m/>
    <m/>
    <s v="Harold Furlong"/>
    <s v="10"/>
    <s v="Corbiere and Sons Contracting975520210827-3-R1Excavator - 30 ton- After Jan 1091246.05"/>
    <s v="Corbiere and Sons Contracting975520210827-3-R1Excavator - 30 ton- After Jan 1091246.05INV #144"/>
    <s v=""/>
    <s v="WF10-All Season Maintenance"/>
    <x v="1"/>
  </r>
  <r>
    <x v="1"/>
    <n v="6"/>
    <n v="0"/>
    <n v="9754"/>
    <s v="20210826-3"/>
    <n v="53511012"/>
    <s v="Access"/>
    <n v="0"/>
    <s v="Labourer - General - After Jan 10"/>
    <n v="60"/>
    <n v="11"/>
    <s v="HR"/>
    <s v=""/>
    <s v=""/>
    <s v="60"/>
    <s v="0"/>
    <n v="660"/>
    <n v="85.8"/>
    <n v="745.8"/>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Labourer - General - After Jan 1011660"/>
    <s v="Corbiere and Sons Contracting975420210826-3Labourer - General - After Jan 1011660INV #144"/>
    <s v=""/>
    <s v="WF10-All Season Maintenance"/>
    <x v="1"/>
  </r>
  <r>
    <x v="1"/>
    <n v="6"/>
    <n v="0"/>
    <n v="9754"/>
    <s v="20210826-3"/>
    <n v="53511012"/>
    <s v="Access"/>
    <n v="0"/>
    <s v="Operator - Principle - After Jan 10"/>
    <n v="75"/>
    <n v="143"/>
    <s v="HR"/>
    <s v=""/>
    <s v=""/>
    <s v="75"/>
    <s v="0"/>
    <n v="10725"/>
    <n v="1394.25"/>
    <n v="12119.249999999998"/>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Operator - Principle - After Jan 1014310725"/>
    <s v="Corbiere and Sons Contracting975420210826-3Operator - Principle - After Jan 1014310725INV #144"/>
    <s v=""/>
    <s v="WF10-All Season Maintenance"/>
    <x v="1"/>
  </r>
  <r>
    <x v="1"/>
    <n v="6"/>
    <n v="0"/>
    <n v="9754"/>
    <s v="20210826-3"/>
    <n v="53511012"/>
    <s v="Access"/>
    <n v="0"/>
    <s v="L.O.A."/>
    <n v="210"/>
    <n v="15"/>
    <s v="DAY"/>
    <s v=""/>
    <s v=""/>
    <m/>
    <s v="0"/>
    <n v="3150"/>
    <n v="409.5"/>
    <n v="3559.4999999999995"/>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L.O.A.153150"/>
    <s v="Corbiere and Sons Contracting975420210826-3L.O.A.153150INV #144"/>
    <s v=""/>
    <s v="WF10-All Season Maintenance"/>
    <x v="1"/>
  </r>
  <r>
    <x v="1"/>
    <n v="6"/>
    <n v="0"/>
    <n v="9754"/>
    <s v="20210826-3"/>
    <n v="53511012"/>
    <s v="Access"/>
    <n v="0"/>
    <s v="Foreman"/>
    <n v="95"/>
    <n v="12"/>
    <s v="HR"/>
    <s v=""/>
    <s v=""/>
    <s v="95"/>
    <s v="0"/>
    <n v="1140"/>
    <n v="148.20000000000002"/>
    <n v="1288.1999999999998"/>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Foreman121140"/>
    <s v="Corbiere and Sons Contracting975420210826-3Foreman121140INV #144"/>
    <s v=""/>
    <s v="WF10-All Season Maintenance"/>
    <x v="1"/>
  </r>
  <r>
    <x v="1"/>
    <n v="6"/>
    <n v="0"/>
    <n v="9754"/>
    <s v="20210826-3"/>
    <n v="53511012"/>
    <s v="Access"/>
    <n v="0"/>
    <s v="Rock Truck - 30 Ton- After Jan 10"/>
    <n v="138.05000000000001"/>
    <n v="9"/>
    <s v="Dynamic"/>
    <s v="103.54"/>
    <s v="0"/>
    <s v=""/>
    <s v=""/>
    <n v="1242.45"/>
    <n v="161.51850000000002"/>
    <n v="1403.9684999999999"/>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Rock Truck - 30 Ton- After Jan 1091242.45"/>
    <s v="Corbiere and Sons Contracting975420210826-3Rock Truck - 30 Ton- After Jan 1091242.45INV #144"/>
    <s v=""/>
    <s v="WF10-All Season Maintenance"/>
    <x v="1"/>
  </r>
  <r>
    <x v="1"/>
    <n v="6"/>
    <n v="0"/>
    <n v="9754"/>
    <s v="20210826-3"/>
    <n v="53511012"/>
    <s v="Access"/>
    <n v="0"/>
    <s v="Rock Truck - 30 Ton- After Jan 10"/>
    <n v="138.05000000000001"/>
    <n v="9"/>
    <s v="Dynamic"/>
    <s v="103.54"/>
    <s v="0"/>
    <s v=""/>
    <s v=""/>
    <n v="1242.45"/>
    <n v="161.51850000000002"/>
    <n v="1403.9684999999999"/>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Rock Truck - 30 Ton- After Jan 1091242.45"/>
    <s v="Corbiere and Sons Contracting975420210826-3Rock Truck - 30 Ton- After Jan 1091242.45INV #144"/>
    <s v=""/>
    <s v="WF10-All Season Maintenance"/>
    <x v="1"/>
  </r>
  <r>
    <x v="1"/>
    <n v="6"/>
    <n v="0"/>
    <n v="9754"/>
    <s v="20210826-3"/>
    <n v="53511012"/>
    <s v="Access"/>
    <n v="0"/>
    <s v="Rock Truck - 30 Ton- After Jan 10"/>
    <n v="138.05000000000001"/>
    <n v="9"/>
    <s v="Dynamic"/>
    <s v="103.54"/>
    <s v="0"/>
    <s v=""/>
    <s v=""/>
    <n v="1242.45"/>
    <n v="161.51850000000002"/>
    <n v="1403.9684999999999"/>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Rock Truck - 30 Ton- After Jan 1091242.45"/>
    <s v="Corbiere and Sons Contracting975420210826-3Rock Truck - 30 Ton- After Jan 1091242.45INV #144"/>
    <s v=""/>
    <s v="WF10-All Season Maintenance"/>
    <x v="1"/>
  </r>
  <r>
    <x v="1"/>
    <n v="6"/>
    <n v="0"/>
    <n v="9754"/>
    <s v="20210826-3"/>
    <n v="53511012"/>
    <s v="Access"/>
    <n v="0"/>
    <s v="Rock Truck - 30 Ton- After Jan 10"/>
    <n v="138.05000000000001"/>
    <n v="9"/>
    <s v="Dynamic"/>
    <s v="103.54"/>
    <s v="0"/>
    <s v=""/>
    <s v=""/>
    <n v="1242.45"/>
    <n v="161.51850000000002"/>
    <n v="1403.9684999999999"/>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Rock Truck - 30 Ton- After Jan 1091242.45"/>
    <s v="Corbiere and Sons Contracting975420210826-3Rock Truck - 30 Ton- After Jan 1091242.45INV #144"/>
    <s v=""/>
    <s v="WF10-All Season Maintenance"/>
    <x v="1"/>
  </r>
  <r>
    <x v="1"/>
    <n v="6"/>
    <n v="0"/>
    <n v="9754"/>
    <s v="20210826-3"/>
    <n v="53511012"/>
    <s v="Access"/>
    <n v="0"/>
    <s v="Marooka- After Jan 10"/>
    <n v="144.6"/>
    <n v="5"/>
    <s v="Dynamic"/>
    <s v="108.45"/>
    <s v="0"/>
    <s v=""/>
    <s v=""/>
    <n v="723"/>
    <n v="93.990000000000009"/>
    <n v="816.9899999999999"/>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Marooka- After Jan 105723"/>
    <s v="Corbiere and Sons Contracting975420210826-3Marooka- After Jan 105723INV #144"/>
    <s v=""/>
    <s v="WF10-All Season Maintenance"/>
    <x v="1"/>
  </r>
  <r>
    <x v="1"/>
    <n v="6"/>
    <n v="0"/>
    <n v="9754"/>
    <s v="20210826-3"/>
    <n v="53511012"/>
    <s v="Access"/>
    <n v="0"/>
    <s v="Light Truck - Pick up- After Jan 10"/>
    <n v="243.75"/>
    <n v="7"/>
    <s v="DAY"/>
    <s v="182.81"/>
    <s v="0"/>
    <s v=""/>
    <s v=""/>
    <n v="1706.25"/>
    <n v="221.8125"/>
    <n v="1928.0624999999998"/>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Light Truck - Pick up- After Jan 1071706.25"/>
    <s v="Corbiere and Sons Contracting975420210826-3Light Truck - Pick up- After Jan 1071706.25INV #144"/>
    <s v=""/>
    <s v="WF10-All Season Maintenance"/>
    <x v="1"/>
  </r>
  <r>
    <x v="1"/>
    <n v="6"/>
    <n v="0"/>
    <n v="9754"/>
    <s v="20210826-3"/>
    <n v="53511012"/>
    <s v="Access"/>
    <n v="0"/>
    <s v="Light Truck - Pick up- After Jan 10"/>
    <n v="243.75"/>
    <n v="1"/>
    <s v="DAY"/>
    <s v="182.81"/>
    <s v="0"/>
    <s v=""/>
    <s v=""/>
    <n v="243.75"/>
    <n v="31.6875"/>
    <n v="275.4375"/>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Light Truck - Pick up- After Jan 101243.75"/>
    <s v="Corbiere and Sons Contracting975420210826-3Light Truck - Pick up- After Jan 101243.75INV #144"/>
    <s v=""/>
    <s v="WF10-All Season Maintenance"/>
    <x v="1"/>
  </r>
  <r>
    <x v="1"/>
    <n v="6"/>
    <n v="0"/>
    <n v="9754"/>
    <s v="20210826-3"/>
    <n v="53511012"/>
    <s v="Access"/>
    <n v="0"/>
    <s v="Excavator Hammer - 30 - 50 ton- After Jan 10"/>
    <n v="63.38"/>
    <n v="9"/>
    <s v="HR"/>
    <s v="47.54"/>
    <s v="0"/>
    <s v=""/>
    <s v=""/>
    <n v="570.41999999999996"/>
    <n v="74.154600000000002"/>
    <n v="644.57459999999992"/>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Excavator Hammer - 30 - 50 ton- After Jan 109570.42"/>
    <s v="Corbiere and Sons Contracting975420210826-3Excavator Hammer - 30 - 50 ton- After Jan 109570.42INV #144"/>
    <s v=""/>
    <s v="WF10-All Season Maintenance"/>
    <x v="1"/>
  </r>
  <r>
    <x v="1"/>
    <n v="6"/>
    <n v="0"/>
    <n v="9754"/>
    <s v="20210826-3"/>
    <n v="53511012"/>
    <s v="Access"/>
    <n v="0"/>
    <s v="Excavator Hammer - 30 - 50 ton- After Jan 10"/>
    <n v="63.38"/>
    <n v="9"/>
    <s v="HR"/>
    <s v="47.54"/>
    <s v="0"/>
    <s v=""/>
    <s v=""/>
    <n v="570.41999999999996"/>
    <n v="74.154600000000002"/>
    <n v="644.57459999999992"/>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Excavator Hammer - 30 - 50 ton- After Jan 109570.42"/>
    <s v="Corbiere and Sons Contracting975420210826-3Excavator Hammer - 30 - 50 ton- After Jan 109570.42INV #144"/>
    <s v=""/>
    <s v="WF10-All Season Maintenance"/>
    <x v="1"/>
  </r>
  <r>
    <x v="1"/>
    <n v="6"/>
    <n v="0"/>
    <n v="9754"/>
    <s v="20210826-3"/>
    <n v="53511012"/>
    <s v="Access"/>
    <n v="0"/>
    <s v="Excavator Hammer - 30 - 50 ton- After Jan 10"/>
    <n v="63.38"/>
    <n v="8.5"/>
    <s v="HR"/>
    <s v="47.54"/>
    <s v="0"/>
    <s v=""/>
    <s v=""/>
    <n v="538.73"/>
    <n v="70.034900000000007"/>
    <n v="608.76490000000001"/>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Excavator Hammer - 30 - 50 ton- After Jan 108.5538.73"/>
    <s v="Corbiere and Sons Contracting975420210826-3Excavator Hammer - 30 - 50 ton- After Jan 108.5538.73INV #144"/>
    <s v=""/>
    <s v="WF10-All Season Maintenance"/>
    <x v="1"/>
  </r>
  <r>
    <x v="1"/>
    <n v="6"/>
    <n v="0"/>
    <n v="9754"/>
    <s v="20210826-3"/>
    <n v="53511012"/>
    <s v="Access"/>
    <n v="0"/>
    <s v="Excavator Thumb - 30 - 50 ton- After Jan 10"/>
    <n v="12.21"/>
    <n v="9"/>
    <s v="HR"/>
    <s v="9.16"/>
    <s v="0"/>
    <s v=""/>
    <s v=""/>
    <n v="109.89"/>
    <n v="14.2857"/>
    <n v="124.17569999999999"/>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Excavator Thumb - 30 - 50 ton- After Jan 109109.89"/>
    <s v="Corbiere and Sons Contracting975420210826-3Excavator Thumb - 30 - 50 ton- After Jan 109109.89INV #144"/>
    <s v=""/>
    <s v="WF10-All Season Maintenance"/>
    <x v="1"/>
  </r>
  <r>
    <x v="1"/>
    <n v="6"/>
    <n v="0"/>
    <n v="9754"/>
    <s v="20210826-3"/>
    <n v="53511012"/>
    <s v="Access"/>
    <n v="0"/>
    <s v="Excavator Thumb - 30 - 50 ton- After Jan 10"/>
    <n v="12.21"/>
    <n v="9"/>
    <s v="HR"/>
    <s v="9.16"/>
    <s v="0"/>
    <s v=""/>
    <s v=""/>
    <n v="109.89"/>
    <n v="14.2857"/>
    <n v="124.17569999999999"/>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Excavator Thumb - 30 - 50 ton- After Jan 109109.89"/>
    <s v="Corbiere and Sons Contracting975420210826-3Excavator Thumb - 30 - 50 ton- After Jan 109109.89INV #144"/>
    <s v=""/>
    <s v="WF10-All Season Maintenance"/>
    <x v="1"/>
  </r>
  <r>
    <x v="1"/>
    <n v="6"/>
    <n v="0"/>
    <n v="9754"/>
    <s v="20210826-3"/>
    <n v="53511012"/>
    <s v="Access"/>
    <n v="0"/>
    <s v="Excavator Thumb - 30 - 50 ton- After Jan 10"/>
    <n v="12.21"/>
    <n v="9"/>
    <s v="HR"/>
    <s v="9.16"/>
    <s v="0"/>
    <s v=""/>
    <s v=""/>
    <n v="109.89"/>
    <n v="14.2857"/>
    <n v="124.17569999999999"/>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Excavator Thumb - 30 - 50 ton- After Jan 109109.89"/>
    <s v="Corbiere and Sons Contracting975420210826-3Excavator Thumb - 30 - 50 ton- After Jan 109109.89INV #144"/>
    <s v=""/>
    <s v="WF10-All Season Maintenance"/>
    <x v="1"/>
  </r>
  <r>
    <x v="1"/>
    <n v="6"/>
    <n v="0"/>
    <n v="9754"/>
    <s v="20210826-3"/>
    <n v="53511012"/>
    <s v="Access"/>
    <n v="0"/>
    <s v="Excavator Thumb - 30 - 50 ton- After Jan 10"/>
    <n v="12.21"/>
    <n v="9"/>
    <s v="HR"/>
    <s v="9.16"/>
    <s v="0"/>
    <s v=""/>
    <s v=""/>
    <n v="109.89"/>
    <n v="14.2857"/>
    <n v="124.17569999999999"/>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Excavator Thumb - 30 - 50 ton- After Jan 109109.89"/>
    <s v="Corbiere and Sons Contracting975420210826-3Excavator Thumb - 30 - 50 ton- After Jan 109109.89INV #144"/>
    <s v=""/>
    <s v="WF10-All Season Maintenance"/>
    <x v="1"/>
  </r>
  <r>
    <x v="1"/>
    <n v="6"/>
    <n v="0"/>
    <n v="9754"/>
    <s v="20210826-3"/>
    <n v="53511012"/>
    <s v="Access"/>
    <n v="0"/>
    <s v="Excavator - 36 ton- After Jan 10"/>
    <n v="146.96"/>
    <n v="9"/>
    <s v="Dynamic"/>
    <s v="110.22"/>
    <s v="0"/>
    <s v=""/>
    <s v=""/>
    <n v="1322.64"/>
    <n v="171.94320000000002"/>
    <n v="1494.5832"/>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Excavator - 36 ton- After Jan 1091322.64"/>
    <s v="Corbiere and Sons Contracting975420210826-3Excavator - 36 ton- After Jan 1091322.64INV #144"/>
    <s v=""/>
    <s v="WF10-All Season Maintenance"/>
    <x v="1"/>
  </r>
  <r>
    <x v="1"/>
    <n v="6"/>
    <n v="0"/>
    <n v="9754"/>
    <s v="20210826-3"/>
    <n v="53511012"/>
    <s v="Access"/>
    <n v="0"/>
    <s v="Excavator - 36 ton- After Jan 10"/>
    <n v="146.96"/>
    <n v="9"/>
    <s v="Dynamic"/>
    <s v="110.22"/>
    <s v="0"/>
    <s v=""/>
    <s v=""/>
    <n v="1322.64"/>
    <n v="171.94320000000002"/>
    <n v="1494.5832"/>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Excavator - 36 ton- After Jan 1091322.64"/>
    <s v="Corbiere and Sons Contracting975420210826-3Excavator - 36 ton- After Jan 1091322.64INV #144"/>
    <s v=""/>
    <s v="WF10-All Season Maintenance"/>
    <x v="1"/>
  </r>
  <r>
    <x v="1"/>
    <n v="6"/>
    <n v="0"/>
    <n v="9754"/>
    <s v="20210826-3"/>
    <n v="53511012"/>
    <s v="Access"/>
    <n v="0"/>
    <s v="Excavator - 36 ton- After Jan 10"/>
    <n v="146.96"/>
    <n v="9"/>
    <s v="Dynamic"/>
    <s v="110.22"/>
    <s v="0"/>
    <s v=""/>
    <s v=""/>
    <n v="1322.64"/>
    <n v="171.94320000000002"/>
    <n v="1494.5832"/>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Excavator - 36 ton- After Jan 1091322.64"/>
    <s v="Corbiere and Sons Contracting975420210826-3Excavator - 36 ton- After Jan 1091322.64INV #144"/>
    <s v=""/>
    <s v="WF10-All Season Maintenance"/>
    <x v="1"/>
  </r>
  <r>
    <x v="1"/>
    <n v="6"/>
    <n v="0"/>
    <n v="9754"/>
    <s v="20210826-3"/>
    <n v="53511012"/>
    <s v="Access"/>
    <n v="0"/>
    <s v="Excavator - 36 ton- After Jan 10"/>
    <n v="146.96"/>
    <n v="8.5"/>
    <s v="Dynamic"/>
    <s v="110.22"/>
    <s v="0"/>
    <s v=""/>
    <s v=""/>
    <n v="1249.1600000000001"/>
    <n v="162.39080000000001"/>
    <n v="1411.5508"/>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Excavator - 36 ton- After Jan 108.51249.16"/>
    <s v="Corbiere and Sons Contracting975420210826-3Excavator - 36 ton- After Jan 108.51249.16INV #144"/>
    <s v=""/>
    <s v="WF10-All Season Maintenance"/>
    <x v="1"/>
  </r>
  <r>
    <x v="1"/>
    <n v="6"/>
    <n v="0"/>
    <n v="9754"/>
    <s v="20210826-3"/>
    <n v="53511012"/>
    <s v="Access"/>
    <n v="0"/>
    <s v="Excavator - 30 ton- After Jan 10"/>
    <n v="138.44999999999999"/>
    <n v="9"/>
    <s v="Dynamic"/>
    <s v="103.84"/>
    <s v="0"/>
    <s v=""/>
    <s v=""/>
    <n v="1246.05"/>
    <n v="161.98650000000001"/>
    <n v="1408.0364999999997"/>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Excavator - 30 ton- After Jan 1091246.05"/>
    <s v="Corbiere and Sons Contracting975420210826-3Excavator - 30 ton- After Jan 1091246.05INV #144"/>
    <s v=""/>
    <s v="WF10-All Season Maintenance"/>
    <x v="1"/>
  </r>
  <r>
    <x v="1"/>
    <n v="6"/>
    <n v="0"/>
    <n v="9754"/>
    <s v="20210826-3"/>
    <n v="53511012"/>
    <s v="Access"/>
    <n v="0"/>
    <s v="Excavator - 30 ton- After Jan 10"/>
    <n v="138.44999999999999"/>
    <n v="9"/>
    <s v="Dynamic"/>
    <s v="103.84"/>
    <s v="0"/>
    <s v=""/>
    <s v=""/>
    <n v="1246.05"/>
    <n v="161.98650000000001"/>
    <n v="1408.0364999999997"/>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Excavator - 30 ton- After Jan 1091246.05"/>
    <s v="Corbiere and Sons Contracting975420210826-3Excavator - 30 ton- After Jan 1091246.05INV #144"/>
    <s v=""/>
    <s v="WF10-All Season Maintenance"/>
    <x v="1"/>
  </r>
  <r>
    <x v="1"/>
    <n v="6"/>
    <n v="0"/>
    <n v="9754"/>
    <s v="20210826-3"/>
    <n v="53511012"/>
    <s v="Access"/>
    <n v="0"/>
    <s v="Excavator - 30 ton- After Jan 10"/>
    <n v="138.44999999999999"/>
    <n v="9"/>
    <s v="Dynamic"/>
    <s v="103.84"/>
    <s v="0"/>
    <s v=""/>
    <s v=""/>
    <n v="1246.05"/>
    <n v="161.98650000000001"/>
    <n v="1408.0364999999997"/>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Excavator - 30 ton- After Jan 1091246.05"/>
    <s v="Corbiere and Sons Contracting975420210826-3Excavator - 30 ton- After Jan 1091246.05INV #144"/>
    <s v=""/>
    <s v="WF10-All Season Maintenance"/>
    <x v="1"/>
  </r>
  <r>
    <x v="1"/>
    <n v="6"/>
    <n v="0"/>
    <n v="9754"/>
    <s v="20210826-3"/>
    <n v="53511012"/>
    <s v="Access"/>
    <n v="0"/>
    <s v="Excavator - 30 ton- After Jan 10"/>
    <n v="138.44999999999999"/>
    <n v="9"/>
    <s v="Dynamic"/>
    <s v="103.84"/>
    <s v="0"/>
    <s v=""/>
    <s v=""/>
    <n v="1246.05"/>
    <n v="161.98650000000001"/>
    <n v="1408.0364999999997"/>
    <d v="2021-08-26T00:00:00"/>
    <n v="0"/>
    <x v="3"/>
    <d v="2021-09-07T00:00:00"/>
    <n v="160"/>
    <n v="0"/>
    <n v="0"/>
    <s v="Nathan Kyme"/>
    <s v="All Season Access Maintenance"/>
    <m/>
    <s v="VC7556-2019-017"/>
    <s v="929 OF"/>
    <m/>
    <m/>
    <m/>
    <s v="Approved"/>
    <m/>
    <m/>
    <s v="Road work being done from KM23-KM26, KM33-KM34 and KM38-KM44"/>
    <n v="6"/>
    <s v="F066-F118"/>
    <s v="Paint Lake Road 2"/>
    <n v="0"/>
    <d v="2021-08-30T00:00:00"/>
    <m/>
    <s v="37"/>
    <d v="2021-08-31T00:00:00"/>
    <s v=""/>
    <s v=""/>
    <m/>
    <m/>
    <m/>
    <s v="Harold Furlong"/>
    <s v="10"/>
    <s v="Corbiere and Sons Contracting975420210826-3Excavator - 30 ton- After Jan 1091246.05"/>
    <s v="Corbiere and Sons Contracting975420210826-3Excavator - 30 ton- After Jan 1091246.05INV #144"/>
    <s v=""/>
    <s v="WF10-All Season Maintenance"/>
    <x v="1"/>
  </r>
  <r>
    <x v="1"/>
    <n v="6"/>
    <n v="0"/>
    <n v="9753"/>
    <s v="20210825-3"/>
    <n v="53511012"/>
    <s v="Access"/>
    <n v="0"/>
    <s v="Labourer - General - After Jan 10"/>
    <n v="60"/>
    <n v="11"/>
    <s v="HR"/>
    <s v=""/>
    <s v=""/>
    <s v="60"/>
    <s v="0"/>
    <n v="660"/>
    <n v="85.8"/>
    <n v="745.8"/>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Labourer - General - After Jan 1011660"/>
    <s v="Corbiere and Sons Contracting975320210825-3Labourer - General - After Jan 1011660INV #144"/>
    <s v=""/>
    <s v="WF10-All Season Maintenance"/>
    <x v="1"/>
  </r>
  <r>
    <x v="1"/>
    <n v="6"/>
    <n v="0"/>
    <n v="9753"/>
    <s v="20210825-3"/>
    <n v="53511012"/>
    <s v="Access"/>
    <n v="0"/>
    <s v="Driver - AZ - After Jan 10"/>
    <n v="70"/>
    <n v="11.5"/>
    <s v="HR"/>
    <s v=""/>
    <s v=""/>
    <s v="70"/>
    <s v="0"/>
    <n v="805"/>
    <n v="104.65"/>
    <n v="909.64999999999986"/>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Driver - AZ - After Jan 1011.5805"/>
    <s v="Corbiere and Sons Contracting975320210825-3Driver - AZ - After Jan 1011.5805INV #144"/>
    <s v=""/>
    <s v="WF10-All Season Maintenance"/>
    <x v="1"/>
  </r>
  <r>
    <x v="1"/>
    <n v="6"/>
    <n v="0"/>
    <n v="9753"/>
    <s v="20210825-3"/>
    <n v="53511012"/>
    <s v="Access"/>
    <n v="0"/>
    <s v="Operator - Principle - After Jan 10"/>
    <n v="75"/>
    <n v="143"/>
    <s v="HR"/>
    <s v=""/>
    <s v=""/>
    <s v="75"/>
    <s v="0"/>
    <n v="10725"/>
    <n v="1394.25"/>
    <n v="12119.249999999998"/>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Operator - Principle - After Jan 1014310725"/>
    <s v="Corbiere and Sons Contracting975320210825-3Operator - Principle - After Jan 1014310725INV #144"/>
    <s v=""/>
    <s v="WF10-All Season Maintenance"/>
    <x v="1"/>
  </r>
  <r>
    <x v="1"/>
    <n v="6"/>
    <n v="0"/>
    <n v="9753"/>
    <s v="20210825-3"/>
    <n v="53511012"/>
    <s v="Access"/>
    <n v="0"/>
    <s v="L.O.A."/>
    <n v="210"/>
    <n v="16"/>
    <s v="DAY"/>
    <s v=""/>
    <s v=""/>
    <m/>
    <s v="0"/>
    <n v="3360"/>
    <n v="436.8"/>
    <n v="3796.7999999999997"/>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L.O.A.163360"/>
    <s v="Corbiere and Sons Contracting975320210825-3L.O.A.163360INV #144"/>
    <s v=""/>
    <s v="WF10-All Season Maintenance"/>
    <x v="1"/>
  </r>
  <r>
    <x v="1"/>
    <n v="6"/>
    <n v="0"/>
    <n v="9753"/>
    <s v="20210825-3"/>
    <n v="53511012"/>
    <s v="Access"/>
    <n v="0"/>
    <s v="Foreman"/>
    <n v="95"/>
    <n v="12"/>
    <s v="HR"/>
    <s v=""/>
    <s v=""/>
    <s v="95"/>
    <s v="0"/>
    <n v="1140"/>
    <n v="148.20000000000002"/>
    <n v="1288.1999999999998"/>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Foreman121140"/>
    <s v="Corbiere and Sons Contracting975320210825-3Foreman121140INV #144"/>
    <s v=""/>
    <s v="WF10-All Season Maintenance"/>
    <x v="1"/>
  </r>
  <r>
    <x v="1"/>
    <n v="6"/>
    <n v="0"/>
    <n v="9753"/>
    <s v="20210825-3"/>
    <n v="53511012"/>
    <s v="Access"/>
    <n v="0"/>
    <s v="Tractor Trailer - 60 Ton- After Jan 10"/>
    <n v="122.39"/>
    <n v="11.5"/>
    <s v="Dynamic"/>
    <s v="91.79"/>
    <s v="0"/>
    <s v=""/>
    <s v=""/>
    <n v="1407.4849999999999"/>
    <n v="182.97305"/>
    <n v="1590.4580499999997"/>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Tractor Trailer - 60 Ton- After Jan 1011.51407.485"/>
    <s v="Corbiere and Sons Contracting975320210825-3Tractor Trailer - 60 Ton- After Jan 1011.51407.485INV #144"/>
    <s v=""/>
    <s v="WF10-All Season Maintenance"/>
    <x v="1"/>
  </r>
  <r>
    <x v="1"/>
    <n v="6"/>
    <n v="0"/>
    <n v="9753"/>
    <s v="20210825-3"/>
    <n v="53511012"/>
    <s v="Access"/>
    <n v="0"/>
    <s v="Rock Truck - 30 Ton- After Jan 10"/>
    <n v="138.05000000000001"/>
    <n v="9"/>
    <s v="Dynamic"/>
    <s v="103.54"/>
    <s v="0"/>
    <s v=""/>
    <s v=""/>
    <n v="1242.45"/>
    <n v="161.51850000000002"/>
    <n v="1403.9684999999999"/>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Rock Truck - 30 Ton- After Jan 1091242.45"/>
    <s v="Corbiere and Sons Contracting975320210825-3Rock Truck - 30 Ton- After Jan 1091242.45INV #144"/>
    <s v=""/>
    <s v="WF10-All Season Maintenance"/>
    <x v="1"/>
  </r>
  <r>
    <x v="1"/>
    <n v="6"/>
    <n v="0"/>
    <n v="9753"/>
    <s v="20210825-3"/>
    <n v="53511012"/>
    <s v="Access"/>
    <n v="0"/>
    <s v="Rock Truck - 30 Ton- After Jan 10"/>
    <n v="138.05000000000001"/>
    <n v="9"/>
    <s v="Dynamic"/>
    <s v="103.54"/>
    <s v="0"/>
    <s v=""/>
    <s v=""/>
    <n v="1242.45"/>
    <n v="161.51850000000002"/>
    <n v="1403.9684999999999"/>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Rock Truck - 30 Ton- After Jan 1091242.45"/>
    <s v="Corbiere and Sons Contracting975320210825-3Rock Truck - 30 Ton- After Jan 1091242.45INV #144"/>
    <s v=""/>
    <s v="WF10-All Season Maintenance"/>
    <x v="1"/>
  </r>
  <r>
    <x v="1"/>
    <n v="6"/>
    <n v="0"/>
    <n v="9753"/>
    <s v="20210825-3"/>
    <n v="53511012"/>
    <s v="Access"/>
    <n v="0"/>
    <s v="Rock Truck - 30 Ton- After Jan 10"/>
    <n v="138.05000000000001"/>
    <n v="9"/>
    <s v="Dynamic"/>
    <s v="103.54"/>
    <s v="0"/>
    <s v=""/>
    <s v=""/>
    <n v="1242.45"/>
    <n v="161.51850000000002"/>
    <n v="1403.9684999999999"/>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Rock Truck - 30 Ton- After Jan 1091242.45"/>
    <s v="Corbiere and Sons Contracting975320210825-3Rock Truck - 30 Ton- After Jan 1091242.45INV #144"/>
    <s v=""/>
    <s v="WF10-All Season Maintenance"/>
    <x v="1"/>
  </r>
  <r>
    <x v="1"/>
    <n v="6"/>
    <n v="0"/>
    <n v="9753"/>
    <s v="20210825-3"/>
    <n v="53511012"/>
    <s v="Access"/>
    <n v="0"/>
    <s v="Marooka- After Jan 10"/>
    <n v="144.6"/>
    <n v="5"/>
    <s v="Dynamic"/>
    <s v="108.45"/>
    <s v="0"/>
    <s v=""/>
    <s v=""/>
    <n v="723"/>
    <n v="93.990000000000009"/>
    <n v="816.9899999999999"/>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Marooka- After Jan 105723"/>
    <s v="Corbiere and Sons Contracting975320210825-3Marooka- After Jan 105723INV #144"/>
    <s v=""/>
    <s v="WF10-All Season Maintenance"/>
    <x v="1"/>
  </r>
  <r>
    <x v="1"/>
    <n v="6"/>
    <n v="0"/>
    <n v="9753"/>
    <s v="20210825-3"/>
    <n v="53511012"/>
    <s v="Access"/>
    <n v="0"/>
    <s v="Light Truck - Pick up- After Jan 10"/>
    <n v="243.75"/>
    <n v="7"/>
    <s v="DAY"/>
    <s v="182.81"/>
    <s v="0"/>
    <s v=""/>
    <s v=""/>
    <n v="1706.25"/>
    <n v="221.8125"/>
    <n v="1928.0624999999998"/>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Light Truck - Pick up- After Jan 1071706.25"/>
    <s v="Corbiere and Sons Contracting975320210825-3Light Truck - Pick up- After Jan 1071706.25INV #144"/>
    <s v=""/>
    <s v="WF10-All Season Maintenance"/>
    <x v="1"/>
  </r>
  <r>
    <x v="1"/>
    <n v="6"/>
    <n v="0"/>
    <n v="9753"/>
    <s v="20210825-3"/>
    <n v="53511012"/>
    <s v="Access"/>
    <n v="0"/>
    <s v="Light Truck - Pick up- After Jan 10"/>
    <n v="243.75"/>
    <n v="1"/>
    <s v="DAY"/>
    <s v="182.81"/>
    <s v="0"/>
    <s v=""/>
    <s v=""/>
    <n v="243.75"/>
    <n v="31.6875"/>
    <n v="275.4375"/>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Light Truck - Pick up- After Jan 101243.75"/>
    <s v="Corbiere and Sons Contracting975320210825-3Light Truck - Pick up- After Jan 101243.75INV #144"/>
    <s v=""/>
    <s v="WF10-All Season Maintenance"/>
    <x v="1"/>
  </r>
  <r>
    <x v="1"/>
    <n v="6"/>
    <n v="0"/>
    <n v="9753"/>
    <s v="20210825-3"/>
    <n v="53511012"/>
    <s v="Access"/>
    <n v="0"/>
    <s v="Excavator Hammer - 30 - 50 ton- After Jan 10"/>
    <n v="63.38"/>
    <n v="9"/>
    <s v="HR"/>
    <s v="47.54"/>
    <s v="0"/>
    <s v=""/>
    <s v=""/>
    <n v="570.41999999999996"/>
    <n v="74.154600000000002"/>
    <n v="644.57459999999992"/>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Excavator Hammer - 30 - 50 ton- After Jan 109570.42"/>
    <s v="Corbiere and Sons Contracting975320210825-3Excavator Hammer - 30 - 50 ton- After Jan 109570.42INV #144"/>
    <s v=""/>
    <s v="WF10-All Season Maintenance"/>
    <x v="1"/>
  </r>
  <r>
    <x v="1"/>
    <n v="6"/>
    <n v="0"/>
    <n v="9753"/>
    <s v="20210825-3"/>
    <n v="53511012"/>
    <s v="Access"/>
    <n v="0"/>
    <s v="Excavator Hammer - 30 - 50 ton- After Jan 10"/>
    <n v="63.38"/>
    <n v="9"/>
    <s v="HR"/>
    <s v="47.54"/>
    <s v="0"/>
    <s v=""/>
    <s v=""/>
    <n v="570.41999999999996"/>
    <n v="74.154600000000002"/>
    <n v="644.57459999999992"/>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Excavator Hammer - 30 - 50 ton- After Jan 109570.42"/>
    <s v="Corbiere and Sons Contracting975320210825-3Excavator Hammer - 30 - 50 ton- After Jan 109570.42INV #144"/>
    <s v=""/>
    <s v="WF10-All Season Maintenance"/>
    <x v="1"/>
  </r>
  <r>
    <x v="1"/>
    <n v="6"/>
    <n v="0"/>
    <n v="9753"/>
    <s v="20210825-3"/>
    <n v="53511012"/>
    <s v="Access"/>
    <n v="0"/>
    <s v="Excavator Hammer - 30 - 50 ton- After Jan 10"/>
    <n v="63.38"/>
    <n v="9"/>
    <s v="HR"/>
    <s v="47.54"/>
    <s v="0"/>
    <s v=""/>
    <s v=""/>
    <n v="570.41999999999996"/>
    <n v="74.154600000000002"/>
    <n v="644.57459999999992"/>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Excavator Hammer - 30 - 50 ton- After Jan 109570.42"/>
    <s v="Corbiere and Sons Contracting975320210825-3Excavator Hammer - 30 - 50 ton- After Jan 109570.42INV #144"/>
    <s v=""/>
    <s v="WF10-All Season Maintenance"/>
    <x v="1"/>
  </r>
  <r>
    <x v="1"/>
    <n v="6"/>
    <n v="0"/>
    <n v="9753"/>
    <s v="20210825-3"/>
    <n v="53511012"/>
    <s v="Access"/>
    <n v="0"/>
    <s v="Excavator Thumb - 30 - 50 ton- After Jan 10"/>
    <n v="12.21"/>
    <n v="9"/>
    <s v="HR"/>
    <s v="9.16"/>
    <s v="0"/>
    <s v=""/>
    <s v=""/>
    <n v="109.89"/>
    <n v="14.2857"/>
    <n v="124.17569999999999"/>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Excavator Thumb - 30 - 50 ton- After Jan 109109.89"/>
    <s v="Corbiere and Sons Contracting975320210825-3Excavator Thumb - 30 - 50 ton- After Jan 109109.89INV #144"/>
    <s v=""/>
    <s v="WF10-All Season Maintenance"/>
    <x v="1"/>
  </r>
  <r>
    <x v="1"/>
    <n v="6"/>
    <n v="0"/>
    <n v="9753"/>
    <s v="20210825-3"/>
    <n v="53511012"/>
    <s v="Access"/>
    <n v="0"/>
    <s v="Excavator Thumb - 30 - 50 ton- After Jan 10"/>
    <n v="12.21"/>
    <n v="8"/>
    <s v="HR"/>
    <s v="9.16"/>
    <s v="0"/>
    <s v=""/>
    <s v=""/>
    <n v="97.68"/>
    <n v="12.698400000000001"/>
    <n v="110.3784"/>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Excavator Thumb - 30 - 50 ton- After Jan 10897.68"/>
    <s v="Corbiere and Sons Contracting975320210825-3Excavator Thumb - 30 - 50 ton- After Jan 10897.68INV #144"/>
    <s v=""/>
    <s v="WF10-All Season Maintenance"/>
    <x v="1"/>
  </r>
  <r>
    <x v="1"/>
    <n v="6"/>
    <n v="0"/>
    <n v="9753"/>
    <s v="20210825-3"/>
    <n v="53511012"/>
    <s v="Access"/>
    <n v="0"/>
    <s v="Excavator Thumb - 30 - 50 ton- After Jan 10"/>
    <n v="12.21"/>
    <n v="9"/>
    <s v="HR"/>
    <s v="9.16"/>
    <s v="0"/>
    <s v=""/>
    <s v=""/>
    <n v="109.89"/>
    <n v="14.2857"/>
    <n v="124.17569999999999"/>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Excavator Thumb - 30 - 50 ton- After Jan 109109.89"/>
    <s v="Corbiere and Sons Contracting975320210825-3Excavator Thumb - 30 - 50 ton- After Jan 109109.89INV #144"/>
    <s v=""/>
    <s v="WF10-All Season Maintenance"/>
    <x v="1"/>
  </r>
  <r>
    <x v="1"/>
    <n v="6"/>
    <n v="0"/>
    <n v="9753"/>
    <s v="20210825-3"/>
    <n v="53511012"/>
    <s v="Access"/>
    <n v="0"/>
    <s v="Excavator Thumb - 30 - 50 ton- After Jan 10"/>
    <n v="12.21"/>
    <n v="9"/>
    <s v="HR"/>
    <s v="9.16"/>
    <s v="0"/>
    <s v=""/>
    <s v=""/>
    <n v="109.89"/>
    <n v="14.2857"/>
    <n v="124.17569999999999"/>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Excavator Thumb - 30 - 50 ton- After Jan 109109.89"/>
    <s v="Corbiere and Sons Contracting975320210825-3Excavator Thumb - 30 - 50 ton- After Jan 109109.89INV #144"/>
    <s v=""/>
    <s v="WF10-All Season Maintenance"/>
    <x v="1"/>
  </r>
  <r>
    <x v="1"/>
    <n v="6"/>
    <n v="0"/>
    <n v="9753"/>
    <s v="20210825-3"/>
    <n v="53511012"/>
    <s v="Access"/>
    <n v="0"/>
    <s v="Excavator - 36 ton- After Jan 10"/>
    <n v="146.96"/>
    <n v="9"/>
    <s v="Dynamic"/>
    <s v="110.22"/>
    <s v="0"/>
    <s v=""/>
    <s v=""/>
    <n v="1322.64"/>
    <n v="171.94320000000002"/>
    <n v="1494.5832"/>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Excavator - 36 ton- After Jan 1091322.64"/>
    <s v="Corbiere and Sons Contracting975320210825-3Excavator - 36 ton- After Jan 1091322.64INV #144"/>
    <s v=""/>
    <s v="WF10-All Season Maintenance"/>
    <x v="1"/>
  </r>
  <r>
    <x v="1"/>
    <n v="6"/>
    <n v="0"/>
    <n v="9753"/>
    <s v="20210825-3"/>
    <n v="53511012"/>
    <s v="Access"/>
    <n v="0"/>
    <s v="Excavator - 36 ton- After Jan 10"/>
    <n v="146.96"/>
    <n v="9"/>
    <s v="Dynamic"/>
    <s v="110.22"/>
    <s v="0"/>
    <s v=""/>
    <s v=""/>
    <n v="1322.64"/>
    <n v="171.94320000000002"/>
    <n v="1494.5832"/>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Excavator - 36 ton- After Jan 1091322.64"/>
    <s v="Corbiere and Sons Contracting975320210825-3Excavator - 36 ton- After Jan 1091322.64INV #144"/>
    <s v=""/>
    <s v="WF10-All Season Maintenance"/>
    <x v="1"/>
  </r>
  <r>
    <x v="1"/>
    <n v="6"/>
    <n v="0"/>
    <n v="9753"/>
    <s v="20210825-3"/>
    <n v="53511012"/>
    <s v="Access"/>
    <n v="0"/>
    <s v="Excavator - 36 ton- After Jan 10"/>
    <n v="146.96"/>
    <n v="9"/>
    <s v="Dynamic"/>
    <s v="110.22"/>
    <s v="0"/>
    <s v=""/>
    <s v=""/>
    <n v="1322.64"/>
    <n v="171.94320000000002"/>
    <n v="1494.5832"/>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Excavator - 36 ton- After Jan 1091322.64"/>
    <s v="Corbiere and Sons Contracting975320210825-3Excavator - 36 ton- After Jan 1091322.64INV #144"/>
    <s v=""/>
    <s v="WF10-All Season Maintenance"/>
    <x v="1"/>
  </r>
  <r>
    <x v="1"/>
    <n v="6"/>
    <n v="0"/>
    <n v="9753"/>
    <s v="20210825-3"/>
    <n v="53511012"/>
    <s v="Access"/>
    <n v="0"/>
    <s v="Excavator - 36 ton- After Jan 10"/>
    <n v="146.96"/>
    <n v="9"/>
    <s v="Dynamic"/>
    <s v="110.22"/>
    <s v="0"/>
    <s v=""/>
    <s v=""/>
    <n v="1322.64"/>
    <n v="171.94320000000002"/>
    <n v="1494.5832"/>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Excavator - 36 ton- After Jan 1091322.64"/>
    <s v="Corbiere and Sons Contracting975320210825-3Excavator - 36 ton- After Jan 1091322.64INV #144"/>
    <s v=""/>
    <s v="WF10-All Season Maintenance"/>
    <x v="1"/>
  </r>
  <r>
    <x v="1"/>
    <n v="6"/>
    <n v="0"/>
    <n v="9753"/>
    <s v="20210825-3"/>
    <n v="53511012"/>
    <s v="Access"/>
    <n v="0"/>
    <s v="Excavator - 30 ton- After Jan 10"/>
    <n v="138.44999999999999"/>
    <n v="8"/>
    <s v="Dynamic"/>
    <s v="103.84"/>
    <s v="0"/>
    <s v=""/>
    <s v=""/>
    <n v="1107.5999999999999"/>
    <n v="143.988"/>
    <n v="1251.5879999999997"/>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Excavator - 30 ton- After Jan 1081107.6"/>
    <s v="Corbiere and Sons Contracting975320210825-3Excavator - 30 ton- After Jan 1081107.6INV #144"/>
    <s v=""/>
    <s v="WF10-All Season Maintenance"/>
    <x v="1"/>
  </r>
  <r>
    <x v="1"/>
    <n v="6"/>
    <n v="0"/>
    <n v="9753"/>
    <s v="20210825-3"/>
    <n v="53511012"/>
    <s v="Access"/>
    <n v="0"/>
    <s v="Excavator - 30 ton- After Jan 10"/>
    <n v="138.44999999999999"/>
    <n v="9"/>
    <s v="Dynamic"/>
    <s v="103.84"/>
    <s v="0"/>
    <s v=""/>
    <s v=""/>
    <n v="1246.05"/>
    <n v="161.98650000000001"/>
    <n v="1408.0364999999997"/>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Excavator - 30 ton- After Jan 1091246.05"/>
    <s v="Corbiere and Sons Contracting975320210825-3Excavator - 30 ton- After Jan 1091246.05INV #144"/>
    <s v=""/>
    <s v="WF10-All Season Maintenance"/>
    <x v="1"/>
  </r>
  <r>
    <x v="1"/>
    <n v="6"/>
    <n v="0"/>
    <n v="9753"/>
    <s v="20210825-3"/>
    <n v="53511012"/>
    <s v="Access"/>
    <n v="0"/>
    <s v="Excavator - 30 ton- After Jan 10"/>
    <n v="138.44999999999999"/>
    <n v="9"/>
    <s v="Dynamic"/>
    <s v="103.84"/>
    <s v="0"/>
    <s v=""/>
    <s v=""/>
    <n v="1246.05"/>
    <n v="161.98650000000001"/>
    <n v="1408.0364999999997"/>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Excavator - 30 ton- After Jan 1091246.05"/>
    <s v="Corbiere and Sons Contracting975320210825-3Excavator - 30 ton- After Jan 1091246.05INV #144"/>
    <s v=""/>
    <s v="WF10-All Season Maintenance"/>
    <x v="1"/>
  </r>
  <r>
    <x v="1"/>
    <n v="6"/>
    <n v="0"/>
    <n v="9753"/>
    <s v="20210825-3"/>
    <n v="53511012"/>
    <s v="Access"/>
    <n v="0"/>
    <s v="Excavator - 30 ton- After Jan 10"/>
    <n v="138.44999999999999"/>
    <n v="9"/>
    <s v="Dynamic"/>
    <s v="103.84"/>
    <s v="0"/>
    <s v=""/>
    <s v=""/>
    <n v="1246.05"/>
    <n v="161.98650000000001"/>
    <n v="1408.0364999999997"/>
    <d v="2021-08-25T00:00:00"/>
    <n v="0"/>
    <x v="3"/>
    <d v="2021-09-07T00:00:00"/>
    <n v="160"/>
    <n v="0"/>
    <n v="0"/>
    <s v="Nathan Kyme"/>
    <s v="All Season Access Maintenance"/>
    <m/>
    <s v="VC7556-2019-017"/>
    <s v="929 OF"/>
    <m/>
    <m/>
    <m/>
    <s v="Approved"/>
    <m/>
    <m/>
    <s v="Road work being done from KM23-KM26, KM33-KM34 and KM38-KM44"/>
    <n v="6"/>
    <s v="F066-F118"/>
    <s v="Dorion"/>
    <n v="0"/>
    <d v="2021-08-30T00:00:00"/>
    <m/>
    <s v="37"/>
    <d v="2021-08-31T00:00:00"/>
    <s v=""/>
    <s v=""/>
    <m/>
    <m/>
    <m/>
    <s v="Harold Furlong"/>
    <s v="10"/>
    <s v="Corbiere and Sons Contracting975320210825-3Excavator - 30 ton- After Jan 1091246.05"/>
    <s v="Corbiere and Sons Contracting975320210825-3Excavator - 30 ton- After Jan 1091246.05INV #144"/>
    <s v=""/>
    <s v="WF10-All Season Maintenance"/>
    <x v="1"/>
  </r>
  <r>
    <x v="1"/>
    <n v="6"/>
    <n v="0"/>
    <n v="9752"/>
    <s v="20210824-4"/>
    <n v="53511012"/>
    <s v="Access"/>
    <n v="0"/>
    <s v="Operator - Principle - After Jan 10"/>
    <n v="75"/>
    <n v="11"/>
    <s v="HR"/>
    <s v=""/>
    <s v=""/>
    <s v="75"/>
    <s v="0"/>
    <n v="825"/>
    <n v="107.25"/>
    <n v="932.24999999999989"/>
    <d v="2021-08-24T00:00:00"/>
    <n v="0"/>
    <x v="3"/>
    <d v="2021-09-07T00:00:00"/>
    <n v="160"/>
    <n v="0"/>
    <n v="0"/>
    <s v="Nathan Kyme"/>
    <s v="All Season Access Maintenance"/>
    <m/>
    <s v="VC7556-2019-017"/>
    <s v="929 OF"/>
    <m/>
    <m/>
    <m/>
    <s v="Approved"/>
    <m/>
    <m/>
    <s v="Stockpiling of material at KM24.5"/>
    <n v="6"/>
    <s v="km 24.5"/>
    <s v="Paint Lake Road 2"/>
    <n v="0"/>
    <d v="2021-08-30T00:00:00"/>
    <m/>
    <s v="37"/>
    <d v="2021-08-31T00:00:00"/>
    <s v=""/>
    <s v=""/>
    <m/>
    <m/>
    <m/>
    <s v="Harold Furlong"/>
    <s v="10"/>
    <s v="Corbiere and Sons Contracting975220210824-4Operator - Principle - After Jan 1011825"/>
    <s v="Corbiere and Sons Contracting975220210824-4Operator - Principle - After Jan 1011825INV #144"/>
    <s v=""/>
    <s v="WF10-All Season Maintenance"/>
    <x v="1"/>
  </r>
  <r>
    <x v="1"/>
    <n v="6"/>
    <n v="0"/>
    <n v="9752"/>
    <s v="20210824-4"/>
    <n v="53511012"/>
    <s v="Access"/>
    <n v="0"/>
    <s v="L.O.A."/>
    <n v="210"/>
    <n v="1"/>
    <s v="DAY"/>
    <s v=""/>
    <s v=""/>
    <m/>
    <s v="0"/>
    <n v="210"/>
    <n v="27.3"/>
    <n v="237.29999999999998"/>
    <d v="2021-08-24T00:00:00"/>
    <n v="0"/>
    <x v="3"/>
    <d v="2021-09-07T00:00:00"/>
    <n v="160"/>
    <n v="0"/>
    <n v="0"/>
    <s v="Nathan Kyme"/>
    <s v="All Season Access Maintenance"/>
    <m/>
    <s v="VC7556-2019-017"/>
    <s v="929 OF"/>
    <m/>
    <m/>
    <m/>
    <s v="Approved"/>
    <m/>
    <m/>
    <s v="Stockpiling of material at KM24.5"/>
    <n v="6"/>
    <s v="km 24.5"/>
    <s v="Paint Lake Road 2"/>
    <n v="0"/>
    <d v="2021-08-30T00:00:00"/>
    <m/>
    <s v="37"/>
    <d v="2021-08-31T00:00:00"/>
    <s v=""/>
    <s v=""/>
    <m/>
    <m/>
    <m/>
    <s v="Harold Furlong"/>
    <s v="10"/>
    <s v="Corbiere and Sons Contracting975220210824-4L.O.A.1210"/>
    <s v="Corbiere and Sons Contracting975220210824-4L.O.A.1210INV #144"/>
    <s v=""/>
    <s v="WF10-All Season Maintenance"/>
    <x v="1"/>
  </r>
  <r>
    <x v="1"/>
    <n v="6"/>
    <n v="0"/>
    <n v="9752"/>
    <s v="20210824-4"/>
    <n v="53511012"/>
    <s v="Access"/>
    <n v="0"/>
    <s v="Excavator Thumb - 30 - 50 ton- After Jan 10"/>
    <n v="12.21"/>
    <n v="9"/>
    <s v="HR"/>
    <s v="9.16"/>
    <s v="0"/>
    <s v=""/>
    <s v=""/>
    <n v="109.89"/>
    <n v="14.2857"/>
    <n v="124.17569999999999"/>
    <d v="2021-08-24T00:00:00"/>
    <n v="0"/>
    <x v="3"/>
    <d v="2021-09-07T00:00:00"/>
    <n v="160"/>
    <n v="0"/>
    <n v="0"/>
    <s v="Nathan Kyme"/>
    <s v="All Season Access Maintenance"/>
    <m/>
    <s v="VC7556-2019-017"/>
    <s v="929 OF"/>
    <m/>
    <m/>
    <m/>
    <s v="Approved"/>
    <m/>
    <m/>
    <s v="Stockpiling of material at KM24.5"/>
    <n v="6"/>
    <s v="km 24.5"/>
    <s v="Paint Lake Road 2"/>
    <n v="0"/>
    <d v="2021-08-30T00:00:00"/>
    <m/>
    <s v="37"/>
    <d v="2021-08-31T00:00:00"/>
    <s v=""/>
    <s v=""/>
    <m/>
    <m/>
    <m/>
    <s v="Harold Furlong"/>
    <s v="10"/>
    <s v="Corbiere and Sons Contracting975220210824-4Excavator Thumb - 30 - 50 ton- After Jan 109109.89"/>
    <s v="Corbiere and Sons Contracting975220210824-4Excavator Thumb - 30 - 50 ton- After Jan 109109.89INV #144"/>
    <s v=""/>
    <s v="WF10-All Season Maintenance"/>
    <x v="1"/>
  </r>
  <r>
    <x v="1"/>
    <n v="6"/>
    <n v="0"/>
    <n v="9752"/>
    <s v="20210824-4"/>
    <n v="53511012"/>
    <s v="Access"/>
    <n v="0"/>
    <s v="Excavator - 36 ton- After Jan 10"/>
    <n v="146.96"/>
    <n v="9"/>
    <s v="Dynamic"/>
    <s v="110.22"/>
    <s v="0"/>
    <s v=""/>
    <s v=""/>
    <n v="1322.64"/>
    <n v="171.94320000000002"/>
    <n v="1494.5832"/>
    <d v="2021-08-24T00:00:00"/>
    <n v="0"/>
    <x v="3"/>
    <d v="2021-09-07T00:00:00"/>
    <n v="160"/>
    <n v="0"/>
    <n v="0"/>
    <s v="Nathan Kyme"/>
    <s v="All Season Access Maintenance"/>
    <m/>
    <s v="VC7556-2019-017"/>
    <s v="929 OF"/>
    <m/>
    <m/>
    <m/>
    <s v="Approved"/>
    <m/>
    <m/>
    <s v="Stockpiling of material at KM24.5"/>
    <n v="6"/>
    <s v="km 24.5"/>
    <s v="Paint Lake Road 2"/>
    <n v="0"/>
    <d v="2021-08-30T00:00:00"/>
    <m/>
    <s v="37"/>
    <d v="2021-08-31T00:00:00"/>
    <s v=""/>
    <s v=""/>
    <m/>
    <m/>
    <m/>
    <s v="Harold Furlong"/>
    <s v="10"/>
    <s v="Corbiere and Sons Contracting975220210824-4Excavator - 36 ton- After Jan 1091322.64"/>
    <s v="Corbiere and Sons Contracting975220210824-4Excavator - 36 ton- After Jan 1091322.64INV #144"/>
    <s v=""/>
    <s v="WF10-All Season Maintenance"/>
    <x v="1"/>
  </r>
  <r>
    <x v="1"/>
    <n v="6"/>
    <n v="0"/>
    <n v="9751"/>
    <s v="20210824-3"/>
    <n v="53511012"/>
    <s v="Access"/>
    <n v="0"/>
    <s v="Labourer - General - After Jan 10"/>
    <n v="60"/>
    <n v="11"/>
    <s v="HR"/>
    <s v=""/>
    <s v=""/>
    <s v="60"/>
    <s v="0"/>
    <n v="660"/>
    <n v="85.8"/>
    <n v="745.8"/>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Labourer - General - After Jan 1011660"/>
    <s v="Corbiere and Sons Contracting975120210824-3Labourer - General - After Jan 1011660INV #144"/>
    <s v=""/>
    <s v="WF10-All Season Maintenance"/>
    <x v="1"/>
  </r>
  <r>
    <x v="1"/>
    <n v="6"/>
    <n v="0"/>
    <n v="9751"/>
    <s v="20210824-3"/>
    <n v="53511012"/>
    <s v="Access"/>
    <n v="0"/>
    <s v="Operator - Principle - After Jan 10"/>
    <n v="75"/>
    <n v="11"/>
    <s v="HR"/>
    <s v=""/>
    <s v=""/>
    <s v="75"/>
    <s v="0"/>
    <n v="825"/>
    <n v="107.25"/>
    <n v="932.24999999999989"/>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Operator - Principle - After Jan 1011825"/>
    <s v="Corbiere and Sons Contracting975120210824-3Operator - Principle - After Jan 1011825INV #144"/>
    <s v=""/>
    <s v="WF10-All Season Maintenance"/>
    <x v="1"/>
  </r>
  <r>
    <x v="1"/>
    <n v="6"/>
    <n v="0"/>
    <n v="9751"/>
    <s v="20210824-3"/>
    <n v="53511012"/>
    <s v="Access"/>
    <n v="0"/>
    <s v="Operator - Principle - After Jan 10"/>
    <n v="75"/>
    <n v="143"/>
    <s v="HR"/>
    <s v=""/>
    <s v=""/>
    <s v="75"/>
    <s v="0"/>
    <n v="10725"/>
    <n v="1394.25"/>
    <n v="12119.249999999998"/>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Operator - Principle - After Jan 1014310725"/>
    <s v="Corbiere and Sons Contracting975120210824-3Operator - Principle - After Jan 1014310725INV #144"/>
    <s v=""/>
    <s v="WF10-All Season Maintenance"/>
    <x v="1"/>
  </r>
  <r>
    <x v="1"/>
    <n v="6"/>
    <n v="0"/>
    <n v="9751"/>
    <s v="20210824-3"/>
    <n v="53511012"/>
    <s v="Access"/>
    <n v="0"/>
    <s v="L.O.A."/>
    <n v="210"/>
    <n v="16"/>
    <s v="DAY"/>
    <s v=""/>
    <s v=""/>
    <m/>
    <s v="0"/>
    <n v="3360"/>
    <n v="436.8"/>
    <n v="3796.7999999999997"/>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L.O.A.163360"/>
    <s v="Corbiere and Sons Contracting975120210824-3L.O.A.163360INV #144"/>
    <s v=""/>
    <s v="WF10-All Season Maintenance"/>
    <x v="1"/>
  </r>
  <r>
    <x v="1"/>
    <n v="6"/>
    <n v="0"/>
    <n v="9751"/>
    <s v="20210824-3"/>
    <n v="53511012"/>
    <s v="Access"/>
    <n v="0"/>
    <s v="Foreman"/>
    <n v="95"/>
    <n v="12"/>
    <s v="HR"/>
    <s v=""/>
    <s v=""/>
    <s v="95"/>
    <s v="0"/>
    <n v="1140"/>
    <n v="148.20000000000002"/>
    <n v="1288.1999999999998"/>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Foreman121140"/>
    <s v="Corbiere and Sons Contracting975120210824-3Foreman121140INV #144"/>
    <s v=""/>
    <s v="WF10-All Season Maintenance"/>
    <x v="1"/>
  </r>
  <r>
    <x v="1"/>
    <n v="6"/>
    <n v="0"/>
    <n v="9751"/>
    <s v="20210824-3"/>
    <n v="53511012"/>
    <s v="Access"/>
    <n v="0"/>
    <s v="Rock Truck - 30 Ton- After Jan 10"/>
    <n v="138.05000000000001"/>
    <n v="9"/>
    <s v="Dynamic"/>
    <s v="103.54"/>
    <s v="0"/>
    <s v=""/>
    <s v=""/>
    <n v="1242.45"/>
    <n v="161.51850000000002"/>
    <n v="1403.9684999999999"/>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Rock Truck - 30 Ton- After Jan 1091242.45"/>
    <s v="Corbiere and Sons Contracting975120210824-3Rock Truck - 30 Ton- After Jan 1091242.45INV #144"/>
    <s v=""/>
    <s v="WF10-All Season Maintenance"/>
    <x v="1"/>
  </r>
  <r>
    <x v="1"/>
    <n v="6"/>
    <n v="0"/>
    <n v="9751"/>
    <s v="20210824-3"/>
    <n v="53511012"/>
    <s v="Access"/>
    <n v="0"/>
    <s v="Rock Truck - 30 Ton- After Jan 10"/>
    <n v="138.05000000000001"/>
    <n v="9"/>
    <s v="Dynamic"/>
    <s v="103.54"/>
    <s v="0"/>
    <s v=""/>
    <s v=""/>
    <n v="1242.45"/>
    <n v="161.51850000000002"/>
    <n v="1403.9684999999999"/>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Rock Truck - 30 Ton- After Jan 1091242.45"/>
    <s v="Corbiere and Sons Contracting975120210824-3Rock Truck - 30 Ton- After Jan 1091242.45INV #144"/>
    <s v=""/>
    <s v="WF10-All Season Maintenance"/>
    <x v="1"/>
  </r>
  <r>
    <x v="1"/>
    <n v="6"/>
    <n v="0"/>
    <n v="9751"/>
    <s v="20210824-3"/>
    <n v="53511012"/>
    <s v="Access"/>
    <n v="0"/>
    <s v="Rock Truck - 30 Ton- After Jan 10"/>
    <n v="138.05000000000001"/>
    <n v="9"/>
    <s v="Dynamic"/>
    <s v="103.54"/>
    <s v="0"/>
    <s v=""/>
    <s v=""/>
    <n v="1242.45"/>
    <n v="161.51850000000002"/>
    <n v="1403.9684999999999"/>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Rock Truck - 30 Ton- After Jan 1091242.45"/>
    <s v="Corbiere and Sons Contracting975120210824-3Rock Truck - 30 Ton- After Jan 1091242.45INV #144"/>
    <s v=""/>
    <s v="WF10-All Season Maintenance"/>
    <x v="1"/>
  </r>
  <r>
    <x v="1"/>
    <n v="6"/>
    <n v="0"/>
    <n v="9751"/>
    <s v="20210824-3"/>
    <n v="53511012"/>
    <s v="Access"/>
    <n v="0"/>
    <s v="Rock Truck - 30 Ton- After Jan 10"/>
    <n v="138.05000000000001"/>
    <n v="9"/>
    <s v="Dynamic"/>
    <s v="103.54"/>
    <s v="0"/>
    <s v=""/>
    <s v=""/>
    <n v="1242.45"/>
    <n v="161.51850000000002"/>
    <n v="1403.9684999999999"/>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Rock Truck - 30 Ton- After Jan 1091242.45"/>
    <s v="Corbiere and Sons Contracting975120210824-3Rock Truck - 30 Ton- After Jan 1091242.45INV #144"/>
    <s v=""/>
    <s v="WF10-All Season Maintenance"/>
    <x v="1"/>
  </r>
  <r>
    <x v="1"/>
    <n v="6"/>
    <n v="0"/>
    <n v="9751"/>
    <s v="20210824-3"/>
    <n v="53511012"/>
    <s v="Access"/>
    <n v="0"/>
    <s v="Rock Truck - 30 Ton- After Jan 10"/>
    <n v="138.05000000000001"/>
    <n v="9"/>
    <s v="Dynamic"/>
    <s v="103.54"/>
    <s v="0"/>
    <s v=""/>
    <s v=""/>
    <n v="1242.45"/>
    <n v="161.51850000000002"/>
    <n v="1403.9684999999999"/>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Rock Truck - 30 Ton- After Jan 1091242.45"/>
    <s v="Corbiere and Sons Contracting975120210824-3Rock Truck - 30 Ton- After Jan 1091242.45INV #144"/>
    <s v=""/>
    <s v="WF10-All Season Maintenance"/>
    <x v="1"/>
  </r>
  <r>
    <x v="1"/>
    <n v="6"/>
    <n v="0"/>
    <n v="9751"/>
    <s v="20210824-3"/>
    <n v="53511012"/>
    <s v="Access"/>
    <n v="0"/>
    <s v="Marooka- After Jan 10"/>
    <n v="144.6"/>
    <n v="5"/>
    <s v="Dynamic"/>
    <s v="108.45"/>
    <s v="0"/>
    <s v=""/>
    <s v=""/>
    <n v="723"/>
    <n v="93.990000000000009"/>
    <n v="816.9899999999999"/>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Marooka- After Jan 105723"/>
    <s v="Corbiere and Sons Contracting975120210824-3Marooka- After Jan 105723INV #144"/>
    <s v=""/>
    <s v="WF10-All Season Maintenance"/>
    <x v="1"/>
  </r>
  <r>
    <x v="1"/>
    <n v="6"/>
    <n v="0"/>
    <n v="9751"/>
    <s v="20210824-3"/>
    <n v="53511012"/>
    <s v="Access"/>
    <n v="0"/>
    <s v="Light Truck - Pick up- After Jan 10"/>
    <n v="243.75"/>
    <n v="8"/>
    <s v="DAY"/>
    <s v="182.81"/>
    <s v="0"/>
    <s v=""/>
    <s v=""/>
    <n v="1950"/>
    <n v="253.5"/>
    <n v="2203.5"/>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Light Truck - Pick up- After Jan 1081950"/>
    <s v="Corbiere and Sons Contracting975120210824-3Light Truck - Pick up- After Jan 1081950INV #144"/>
    <s v=""/>
    <s v="WF10-All Season Maintenance"/>
    <x v="1"/>
  </r>
  <r>
    <x v="1"/>
    <n v="6"/>
    <n v="0"/>
    <n v="9751"/>
    <s v="20210824-3"/>
    <n v="53511012"/>
    <s v="Access"/>
    <n v="0"/>
    <s v="Light Truck - Pick up- After Jan 10"/>
    <n v="243.75"/>
    <n v="1"/>
    <s v="DAY"/>
    <s v="182.81"/>
    <s v="0"/>
    <s v=""/>
    <s v=""/>
    <n v="243.75"/>
    <n v="31.6875"/>
    <n v="275.4375"/>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Light Truck - Pick up- After Jan 101243.75"/>
    <s v="Corbiere and Sons Contracting975120210824-3Light Truck - Pick up- After Jan 101243.75INV #144"/>
    <s v=""/>
    <s v="WF10-All Season Maintenance"/>
    <x v="1"/>
  </r>
  <r>
    <x v="1"/>
    <n v="6"/>
    <n v="0"/>
    <n v="9751"/>
    <s v="20210824-3"/>
    <n v="53511012"/>
    <s v="Access"/>
    <n v="0"/>
    <s v="Excavator Hammer - 30 - 50 ton- After Jan 10"/>
    <n v="63.38"/>
    <n v="5"/>
    <s v="HR"/>
    <s v="47.54"/>
    <s v="0"/>
    <s v=""/>
    <s v=""/>
    <n v="316.89999999999998"/>
    <n v="41.196999999999996"/>
    <n v="358.09699999999992"/>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Excavator Hammer - 30 - 50 ton- After Jan 105316.9"/>
    <s v="Corbiere and Sons Contracting975120210824-3Excavator Hammer - 30 - 50 ton- After Jan 105316.9INV #144"/>
    <s v=""/>
    <s v="WF10-All Season Maintenance"/>
    <x v="1"/>
  </r>
  <r>
    <x v="1"/>
    <n v="6"/>
    <n v="0"/>
    <n v="9751"/>
    <s v="20210824-3"/>
    <n v="53511012"/>
    <s v="Access"/>
    <n v="0"/>
    <s v="Excavator Hammer - 30 - 50 ton- After Jan 10"/>
    <n v="63.38"/>
    <n v="7"/>
    <s v="HR"/>
    <s v="47.54"/>
    <s v="0"/>
    <s v=""/>
    <s v=""/>
    <n v="443.66"/>
    <n v="57.675800000000002"/>
    <n v="501.33580000000001"/>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Excavator Hammer - 30 - 50 ton- After Jan 107443.66"/>
    <s v="Corbiere and Sons Contracting975120210824-3Excavator Hammer - 30 - 50 ton- After Jan 107443.66INV #144"/>
    <s v=""/>
    <s v="WF10-All Season Maintenance"/>
    <x v="1"/>
  </r>
  <r>
    <x v="1"/>
    <n v="6"/>
    <n v="0"/>
    <n v="9751"/>
    <s v="20210824-3"/>
    <n v="53511012"/>
    <s v="Access"/>
    <n v="0"/>
    <s v="Excavator Hammer - 30 - 50 ton- After Jan 10"/>
    <n v="63.38"/>
    <n v="9"/>
    <s v="HR"/>
    <s v="47.54"/>
    <s v="0"/>
    <s v=""/>
    <s v=""/>
    <n v="570.41999999999996"/>
    <n v="74.154600000000002"/>
    <n v="644.57459999999992"/>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Excavator Hammer - 30 - 50 ton- After Jan 109570.42"/>
    <s v="Corbiere and Sons Contracting975120210824-3Excavator Hammer - 30 - 50 ton- After Jan 109570.42INV #144"/>
    <s v=""/>
    <s v="WF10-All Season Maintenance"/>
    <x v="1"/>
  </r>
  <r>
    <x v="1"/>
    <n v="6"/>
    <n v="0"/>
    <n v="9751"/>
    <s v="20210824-3"/>
    <n v="53511012"/>
    <s v="Access"/>
    <n v="0"/>
    <s v="Excavator Thumb - 30 - 50 ton- After Jan 10"/>
    <n v="12.21"/>
    <n v="9"/>
    <s v="HR"/>
    <s v="9.16"/>
    <s v="0"/>
    <s v=""/>
    <s v=""/>
    <n v="109.89"/>
    <n v="14.2857"/>
    <n v="124.17569999999999"/>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Excavator Thumb - 30 - 50 ton- After Jan 109109.89"/>
    <s v="Corbiere and Sons Contracting975120210824-3Excavator Thumb - 30 - 50 ton- After Jan 109109.89INV #144"/>
    <s v=""/>
    <s v="WF10-All Season Maintenance"/>
    <x v="1"/>
  </r>
  <r>
    <x v="1"/>
    <n v="6"/>
    <n v="0"/>
    <n v="9751"/>
    <s v="20210824-3"/>
    <n v="53511012"/>
    <s v="Access"/>
    <n v="0"/>
    <s v="Excavator Thumb - 30 - 50 ton- After Jan 10"/>
    <n v="12.21"/>
    <n v="2"/>
    <s v="HR"/>
    <s v="9.16"/>
    <s v="0"/>
    <s v=""/>
    <s v=""/>
    <n v="24.42"/>
    <n v="3.1746000000000003"/>
    <n v="27.5946"/>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Excavator Thumb - 30 - 50 ton- After Jan 10224.42"/>
    <s v="Corbiere and Sons Contracting975120210824-3Excavator Thumb - 30 - 50 ton- After Jan 10224.42INV #144"/>
    <s v=""/>
    <s v="WF10-All Season Maintenance"/>
    <x v="1"/>
  </r>
  <r>
    <x v="1"/>
    <n v="6"/>
    <n v="0"/>
    <n v="9751"/>
    <s v="20210824-3"/>
    <n v="53511012"/>
    <s v="Access"/>
    <n v="0"/>
    <s v="Excavator Thumb - 30 - 50 ton- After Jan 10"/>
    <n v="12.21"/>
    <n v="9"/>
    <s v="HR"/>
    <s v="9.16"/>
    <s v="0"/>
    <s v=""/>
    <s v=""/>
    <n v="109.89"/>
    <n v="14.2857"/>
    <n v="124.17569999999999"/>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Excavator Thumb - 30 - 50 ton- After Jan 109109.89"/>
    <s v="Corbiere and Sons Contracting975120210824-3Excavator Thumb - 30 - 50 ton- After Jan 109109.89INV #144"/>
    <s v=""/>
    <s v="WF10-All Season Maintenance"/>
    <x v="1"/>
  </r>
  <r>
    <x v="1"/>
    <n v="6"/>
    <n v="0"/>
    <n v="9751"/>
    <s v="20210824-3"/>
    <n v="53511012"/>
    <s v="Access"/>
    <n v="0"/>
    <s v="Excavator - 36 ton- After Jan 10"/>
    <n v="146.96"/>
    <n v="2"/>
    <s v="Dynamic"/>
    <s v="110.22"/>
    <s v="0"/>
    <s v=""/>
    <s v=""/>
    <n v="293.92"/>
    <n v="38.209600000000002"/>
    <n v="332.12959999999998"/>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Excavator - 36 ton- After Jan 102293.92"/>
    <s v="Corbiere and Sons Contracting975120210824-3Excavator - 36 ton- After Jan 102293.92INV #144"/>
    <s v=""/>
    <s v="WF10-All Season Maintenance"/>
    <x v="1"/>
  </r>
  <r>
    <x v="1"/>
    <n v="6"/>
    <n v="0"/>
    <n v="9751"/>
    <s v="20210824-3"/>
    <n v="53511012"/>
    <s v="Access"/>
    <n v="0"/>
    <s v="Excavator - 36 ton- After Jan 10"/>
    <n v="146.96"/>
    <n v="9"/>
    <s v="Dynamic"/>
    <s v="110.22"/>
    <s v="0"/>
    <s v=""/>
    <s v=""/>
    <n v="1322.64"/>
    <n v="171.94320000000002"/>
    <n v="1494.5832"/>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Excavator - 36 ton- After Jan 1091322.64"/>
    <s v="Corbiere and Sons Contracting975120210824-3Excavator - 36 ton- After Jan 1091322.64INV #144"/>
    <s v=""/>
    <s v="WF10-All Season Maintenance"/>
    <x v="1"/>
  </r>
  <r>
    <x v="1"/>
    <n v="6"/>
    <n v="0"/>
    <n v="9751"/>
    <s v="20210824-3"/>
    <n v="53511012"/>
    <s v="Access"/>
    <n v="0"/>
    <s v="Excavator - 36 ton- After Jan 10"/>
    <n v="146.96"/>
    <n v="9"/>
    <s v="Dynamic"/>
    <s v="110.22"/>
    <s v="0"/>
    <s v=""/>
    <s v=""/>
    <n v="1322.64"/>
    <n v="171.94320000000002"/>
    <n v="1494.5832"/>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Excavator - 36 ton- After Jan 1091322.64"/>
    <s v="Corbiere and Sons Contracting975120210824-3Excavator - 36 ton- After Jan 1091322.64INV #144"/>
    <s v=""/>
    <s v="WF10-All Season Maintenance"/>
    <x v="1"/>
  </r>
  <r>
    <x v="1"/>
    <n v="6"/>
    <n v="0"/>
    <n v="9751"/>
    <s v="20210824-3"/>
    <n v="53511012"/>
    <s v="Access"/>
    <n v="0"/>
    <s v="Excavator - 30 ton- After Jan 10"/>
    <n v="138.44999999999999"/>
    <n v="9"/>
    <s v="Dynamic"/>
    <s v="103.84"/>
    <s v="0"/>
    <s v=""/>
    <s v=""/>
    <n v="1246.05"/>
    <n v="161.98650000000001"/>
    <n v="1408.0364999999997"/>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Excavator - 30 ton- After Jan 1091246.05"/>
    <s v="Corbiere and Sons Contracting975120210824-3Excavator - 30 ton- After Jan 1091246.05INV #144"/>
    <s v=""/>
    <s v="WF10-All Season Maintenance"/>
    <x v="1"/>
  </r>
  <r>
    <x v="1"/>
    <n v="6"/>
    <n v="0"/>
    <n v="9751"/>
    <s v="20210824-3"/>
    <n v="53511012"/>
    <s v="Access"/>
    <n v="0"/>
    <s v="Excavator - 30 ton- After Jan 10"/>
    <n v="138.44999999999999"/>
    <n v="5"/>
    <s v="Dynamic"/>
    <s v="103.84"/>
    <s v="0"/>
    <s v=""/>
    <s v=""/>
    <n v="692.25"/>
    <n v="89.992500000000007"/>
    <n v="782.24249999999995"/>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Excavator - 30 ton- After Jan 105692.25"/>
    <s v="Corbiere and Sons Contracting975120210824-3Excavator - 30 ton- After Jan 105692.25INV #144"/>
    <s v=""/>
    <s v="WF10-All Season Maintenance"/>
    <x v="1"/>
  </r>
  <r>
    <x v="1"/>
    <n v="6"/>
    <n v="0"/>
    <n v="9751"/>
    <s v="20210824-3"/>
    <n v="53511012"/>
    <s v="Access"/>
    <n v="0"/>
    <s v="Excavator - 30 ton- After Jan 10"/>
    <n v="138.44999999999999"/>
    <n v="7"/>
    <s v="Dynamic"/>
    <s v="103.84"/>
    <s v="0"/>
    <s v=""/>
    <s v=""/>
    <n v="969.15"/>
    <n v="125.98950000000001"/>
    <n v="1095.1394999999998"/>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Excavator - 30 ton- After Jan 107969.15"/>
    <s v="Corbiere and Sons Contracting975120210824-3Excavator - 30 ton- After Jan 107969.15INV #144"/>
    <s v=""/>
    <s v="WF10-All Season Maintenance"/>
    <x v="1"/>
  </r>
  <r>
    <x v="1"/>
    <n v="6"/>
    <n v="0"/>
    <n v="9751"/>
    <s v="20210824-3"/>
    <n v="53511012"/>
    <s v="Access"/>
    <n v="0"/>
    <s v="Excavator - 30 ton- After Jan 10"/>
    <n v="138.44999999999999"/>
    <n v="9"/>
    <s v="Dynamic"/>
    <s v="103.84"/>
    <s v="0"/>
    <s v=""/>
    <s v=""/>
    <n v="1246.05"/>
    <n v="161.98650000000001"/>
    <n v="1408.0364999999997"/>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Excavator - 30 ton- After Jan 1091246.05"/>
    <s v="Corbiere and Sons Contracting975120210824-3Excavator - 30 ton- After Jan 1091246.05INV #144"/>
    <s v=""/>
    <s v="WF10-All Season Maintenance"/>
    <x v="1"/>
  </r>
  <r>
    <x v="1"/>
    <n v="6"/>
    <n v="0"/>
    <n v="9751"/>
    <s v="20210824-3"/>
    <n v="53511012"/>
    <s v="Access"/>
    <n v="0"/>
    <s v="Dozer D6 or equal- After Jan 10"/>
    <n v="131.47999999999999"/>
    <n v="9"/>
    <s v="Dynamic"/>
    <s v="98.61"/>
    <s v="0"/>
    <s v=""/>
    <s v=""/>
    <n v="1183.32"/>
    <n v="153.83160000000001"/>
    <n v="1337.1515999999997"/>
    <d v="2021-08-24T00:00:00"/>
    <n v="0"/>
    <x v="3"/>
    <d v="2021-09-07T00:00:00"/>
    <n v="160"/>
    <n v="0"/>
    <n v="0"/>
    <s v="Nathan Kyme"/>
    <s v="All Season Access Maintenance"/>
    <m/>
    <s v="VC7556-2019-017"/>
    <s v="929 OF"/>
    <m/>
    <m/>
    <m/>
    <s v="Approved"/>
    <m/>
    <m/>
    <s v="Road work being done from KM23-KM26, KM34-KM38 and KM40-KM44"/>
    <n v="6"/>
    <s v="F066-F118"/>
    <s v="Paint Lake Road 2"/>
    <n v="0"/>
    <d v="2021-08-30T00:00:00"/>
    <m/>
    <s v="37"/>
    <d v="2021-08-31T00:00:00"/>
    <s v=""/>
    <s v=""/>
    <m/>
    <m/>
    <m/>
    <s v="Harold Furlong"/>
    <s v="10"/>
    <s v="Corbiere and Sons Contracting975120210824-3Dozer D6 or equal- After Jan 1091183.32"/>
    <s v="Corbiere and Sons Contracting975120210824-3Dozer D6 or equal- After Jan 1091183.32INV #144"/>
    <s v=""/>
    <s v="WF10-All Season Maintenance"/>
    <x v="1"/>
  </r>
  <r>
    <x v="1"/>
    <n v="6"/>
    <n v="0"/>
    <n v="9740"/>
    <s v="20210823-4"/>
    <n v="53511012"/>
    <s v="Access"/>
    <n v="0"/>
    <s v="Operator - Principle - After Jan 10"/>
    <n v="75"/>
    <n v="11"/>
    <s v="HR"/>
    <s v=""/>
    <s v=""/>
    <s v="75"/>
    <s v="0"/>
    <n v="825"/>
    <n v="107.25"/>
    <n v="932.24999999999989"/>
    <d v="2021-08-23T00:00:00"/>
    <n v="0"/>
    <x v="3"/>
    <d v="2021-09-07T00:00:00"/>
    <n v="160"/>
    <n v="0"/>
    <n v="0"/>
    <s v="Nathan Kyme"/>
    <s v="All Season Access Maintenance"/>
    <m/>
    <s v="VC7556-2019-017"/>
    <s v="929 OF"/>
    <m/>
    <m/>
    <m/>
    <s v="Approved"/>
    <m/>
    <m/>
    <s v="Stockpiling of material at KM24.5"/>
    <n v="6"/>
    <s v="km 24.5"/>
    <s v="Paint Lake Road 2"/>
    <n v="0"/>
    <d v="2021-08-30T00:00:00"/>
    <m/>
    <s v="37"/>
    <d v="2021-08-31T00:00:00"/>
    <s v=""/>
    <s v=""/>
    <m/>
    <m/>
    <m/>
    <s v="Harold Furlong"/>
    <s v="10"/>
    <s v="Corbiere and Sons Contracting974020210823-4Operator - Principle - After Jan 1011825"/>
    <s v="Corbiere and Sons Contracting974020210823-4Operator - Principle - After Jan 1011825INV #144"/>
    <s v=""/>
    <s v="WF10-All Season Maintenance"/>
    <x v="1"/>
  </r>
  <r>
    <x v="1"/>
    <n v="6"/>
    <n v="0"/>
    <n v="9740"/>
    <s v="20210823-4"/>
    <n v="53511012"/>
    <s v="Access"/>
    <n v="0"/>
    <s v="L.O.A."/>
    <n v="210"/>
    <n v="1"/>
    <s v="DAY"/>
    <s v=""/>
    <s v=""/>
    <m/>
    <s v="0"/>
    <n v="210"/>
    <n v="27.3"/>
    <n v="237.29999999999998"/>
    <d v="2021-08-23T00:00:00"/>
    <n v="0"/>
    <x v="3"/>
    <d v="2021-09-07T00:00:00"/>
    <n v="160"/>
    <n v="0"/>
    <n v="0"/>
    <s v="Nathan Kyme"/>
    <s v="All Season Access Maintenance"/>
    <m/>
    <s v="VC7556-2019-017"/>
    <s v="929 OF"/>
    <m/>
    <m/>
    <m/>
    <s v="Approved"/>
    <m/>
    <m/>
    <s v="Stockpiling of material at KM24.5"/>
    <n v="6"/>
    <s v="km 24.5"/>
    <s v="Paint Lake Road 2"/>
    <n v="0"/>
    <d v="2021-08-30T00:00:00"/>
    <m/>
    <s v="37"/>
    <d v="2021-08-31T00:00:00"/>
    <s v=""/>
    <s v=""/>
    <m/>
    <m/>
    <m/>
    <s v="Harold Furlong"/>
    <s v="10"/>
    <s v="Corbiere and Sons Contracting974020210823-4L.O.A.1210"/>
    <s v="Corbiere and Sons Contracting974020210823-4L.O.A.1210INV #144"/>
    <s v=""/>
    <s v="WF10-All Season Maintenance"/>
    <x v="1"/>
  </r>
  <r>
    <x v="1"/>
    <n v="6"/>
    <n v="0"/>
    <n v="9740"/>
    <s v="20210823-4"/>
    <n v="53511012"/>
    <s v="Access"/>
    <n v="0"/>
    <s v="Excavator Thumb - 30 - 50 ton- After Jan 10"/>
    <n v="12.21"/>
    <n v="9"/>
    <s v="HR"/>
    <s v="9.16"/>
    <s v="0"/>
    <s v=""/>
    <s v=""/>
    <n v="109.89"/>
    <n v="14.2857"/>
    <n v="124.17569999999999"/>
    <d v="2021-08-23T00:00:00"/>
    <n v="0"/>
    <x v="3"/>
    <d v="2021-09-07T00:00:00"/>
    <n v="160"/>
    <n v="0"/>
    <n v="0"/>
    <s v="Nathan Kyme"/>
    <s v="All Season Access Maintenance"/>
    <m/>
    <s v="VC7556-2019-017"/>
    <s v="929 OF"/>
    <m/>
    <m/>
    <m/>
    <s v="Approved"/>
    <m/>
    <m/>
    <s v="Stockpiling of material at KM24.5"/>
    <n v="6"/>
    <s v="km 24.5"/>
    <s v="Paint Lake Road 2"/>
    <n v="0"/>
    <d v="2021-08-30T00:00:00"/>
    <m/>
    <s v="37"/>
    <d v="2021-08-31T00:00:00"/>
    <s v=""/>
    <s v=""/>
    <m/>
    <m/>
    <m/>
    <s v="Harold Furlong"/>
    <s v="10"/>
    <s v="Corbiere and Sons Contracting974020210823-4Excavator Thumb - 30 - 50 ton- After Jan 109109.89"/>
    <s v="Corbiere and Sons Contracting974020210823-4Excavator Thumb - 30 - 50 ton- After Jan 109109.89INV #144"/>
    <s v=""/>
    <s v="WF10-All Season Maintenance"/>
    <x v="1"/>
  </r>
  <r>
    <x v="1"/>
    <n v="6"/>
    <n v="0"/>
    <n v="9740"/>
    <s v="20210823-4"/>
    <n v="53511012"/>
    <s v="Access"/>
    <n v="0"/>
    <s v="Excavator - 36 ton- After Jan 10"/>
    <n v="146.96"/>
    <n v="9"/>
    <s v="Dynamic"/>
    <s v="110.22"/>
    <s v="0"/>
    <s v=""/>
    <s v=""/>
    <n v="1322.64"/>
    <n v="171.94320000000002"/>
    <n v="1494.5832"/>
    <d v="2021-08-23T00:00:00"/>
    <n v="0"/>
    <x v="3"/>
    <d v="2021-09-07T00:00:00"/>
    <n v="160"/>
    <n v="0"/>
    <n v="0"/>
    <s v="Nathan Kyme"/>
    <s v="All Season Access Maintenance"/>
    <m/>
    <s v="VC7556-2019-017"/>
    <s v="929 OF"/>
    <m/>
    <m/>
    <m/>
    <s v="Approved"/>
    <m/>
    <m/>
    <s v="Stockpiling of material at KM24.5"/>
    <n v="6"/>
    <s v="km 24.5"/>
    <s v="Paint Lake Road 2"/>
    <n v="0"/>
    <d v="2021-08-30T00:00:00"/>
    <m/>
    <s v="37"/>
    <d v="2021-08-31T00:00:00"/>
    <s v=""/>
    <s v=""/>
    <m/>
    <m/>
    <m/>
    <s v="Harold Furlong"/>
    <s v="10"/>
    <s v="Corbiere and Sons Contracting974020210823-4Excavator - 36 ton- After Jan 1091322.64"/>
    <s v="Corbiere and Sons Contracting974020210823-4Excavator - 36 ton- After Jan 1091322.64INV #144"/>
    <s v=""/>
    <s v="WF10-All Season Maintenance"/>
    <x v="1"/>
  </r>
  <r>
    <x v="1"/>
    <n v="6"/>
    <n v="0"/>
    <n v="9733"/>
    <s v="20210823-3"/>
    <n v="53511012"/>
    <s v="Access"/>
    <n v="0"/>
    <s v="Labourer - General - After Jan 10"/>
    <n v="60"/>
    <n v="11"/>
    <s v="HR"/>
    <s v=""/>
    <s v=""/>
    <s v="0"/>
    <s v="0"/>
    <n v="660"/>
    <n v="85.8"/>
    <n v="745.8"/>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Labourer - General - After Jan 1011660"/>
    <s v="Corbiere and Sons Contracting973320210823-3Labourer - General - After Jan 1011660INV #144"/>
    <s v=""/>
    <s v="WF10-All Season Maintenance"/>
    <x v="1"/>
  </r>
  <r>
    <x v="1"/>
    <n v="6"/>
    <n v="0"/>
    <n v="9733"/>
    <s v="20210823-3"/>
    <n v="53511012"/>
    <s v="Access"/>
    <n v="0"/>
    <s v="Operator - Principle - After Jan 10"/>
    <n v="75"/>
    <n v="143"/>
    <s v="HR"/>
    <s v=""/>
    <s v=""/>
    <s v="0"/>
    <s v="0"/>
    <n v="10725"/>
    <n v="1394.25"/>
    <n v="12119.249999999998"/>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Operator - Principle - After Jan 1014310725"/>
    <s v="Corbiere and Sons Contracting973320210823-3Operator - Principle - After Jan 1014310725INV #144"/>
    <s v=""/>
    <s v="WF10-All Season Maintenance"/>
    <x v="1"/>
  </r>
  <r>
    <x v="1"/>
    <n v="6"/>
    <n v="0"/>
    <n v="9733"/>
    <s v="20210823-3"/>
    <n v="53511012"/>
    <s v="Access"/>
    <n v="0"/>
    <s v="L.O.A."/>
    <n v="210"/>
    <n v="15"/>
    <s v="DAY"/>
    <s v=""/>
    <s v=""/>
    <s v="0"/>
    <s v="0"/>
    <n v="3150"/>
    <n v="409.5"/>
    <n v="3559.4999999999995"/>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L.O.A.153150"/>
    <s v="Corbiere and Sons Contracting973320210823-3L.O.A.153150INV #144"/>
    <s v=""/>
    <s v="WF10-All Season Maintenance"/>
    <x v="1"/>
  </r>
  <r>
    <x v="1"/>
    <n v="6"/>
    <n v="0"/>
    <n v="9733"/>
    <s v="20210823-3"/>
    <n v="53511012"/>
    <s v="Access"/>
    <n v="0"/>
    <s v="Foreman"/>
    <n v="95"/>
    <n v="12"/>
    <s v="HR"/>
    <s v=""/>
    <s v=""/>
    <s v="0"/>
    <s v="0"/>
    <n v="1140"/>
    <n v="148.20000000000002"/>
    <n v="1288.1999999999998"/>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Foreman121140"/>
    <s v="Corbiere and Sons Contracting973320210823-3Foreman121140INV #144"/>
    <s v=""/>
    <s v="WF10-All Season Maintenance"/>
    <x v="1"/>
  </r>
  <r>
    <x v="1"/>
    <n v="6"/>
    <n v="0"/>
    <n v="9733"/>
    <s v="20210823-3"/>
    <n v="53511012"/>
    <s v="Access"/>
    <n v="0"/>
    <s v="Rock Truck - 30 Ton- After Jan 10"/>
    <n v="138.05000000000001"/>
    <n v="9"/>
    <s v="Dynamic"/>
    <s v="103.54"/>
    <s v="0"/>
    <s v=""/>
    <s v=""/>
    <n v="1242.45"/>
    <n v="161.51850000000002"/>
    <n v="1403.9684999999999"/>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Rock Truck - 30 Ton- After Jan 1091242.45"/>
    <s v="Corbiere and Sons Contracting973320210823-3Rock Truck - 30 Ton- After Jan 1091242.45INV #144"/>
    <s v=""/>
    <s v="WF10-All Season Maintenance"/>
    <x v="1"/>
  </r>
  <r>
    <x v="1"/>
    <n v="6"/>
    <n v="0"/>
    <n v="9733"/>
    <s v="20210823-3"/>
    <n v="53511012"/>
    <s v="Access"/>
    <n v="0"/>
    <s v="Rock Truck - 30 Ton- After Jan 10"/>
    <n v="138.05000000000001"/>
    <n v="9"/>
    <s v="Dynamic"/>
    <s v="103.54"/>
    <s v="0"/>
    <s v=""/>
    <s v=""/>
    <n v="1242.45"/>
    <n v="161.51850000000002"/>
    <n v="1403.9684999999999"/>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Rock Truck - 30 Ton- After Jan 1091242.45"/>
    <s v="Corbiere and Sons Contracting973320210823-3Rock Truck - 30 Ton- After Jan 1091242.45INV #144"/>
    <s v=""/>
    <s v="WF10-All Season Maintenance"/>
    <x v="1"/>
  </r>
  <r>
    <x v="1"/>
    <n v="6"/>
    <n v="0"/>
    <n v="9733"/>
    <s v="20210823-3"/>
    <n v="53511012"/>
    <s v="Access"/>
    <n v="0"/>
    <s v="Rock Truck - 30 Ton- After Jan 10"/>
    <n v="138.05000000000001"/>
    <n v="9"/>
    <s v="Dynamic"/>
    <s v="103.54"/>
    <s v="0"/>
    <s v=""/>
    <s v=""/>
    <n v="1242.45"/>
    <n v="161.51850000000002"/>
    <n v="1403.9684999999999"/>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Rock Truck - 30 Ton- After Jan 1091242.45"/>
    <s v="Corbiere and Sons Contracting973320210823-3Rock Truck - 30 Ton- After Jan 1091242.45INV #144"/>
    <s v=""/>
    <s v="WF10-All Season Maintenance"/>
    <x v="1"/>
  </r>
  <r>
    <x v="1"/>
    <n v="6"/>
    <n v="0"/>
    <n v="9733"/>
    <s v="20210823-3"/>
    <n v="53511012"/>
    <s v="Access"/>
    <n v="0"/>
    <s v="Rock Truck - 30 Ton- After Jan 10"/>
    <n v="138.05000000000001"/>
    <n v="9"/>
    <s v="Dynamic"/>
    <s v="103.54"/>
    <s v="0"/>
    <s v=""/>
    <s v=""/>
    <n v="1242.45"/>
    <n v="161.51850000000002"/>
    <n v="1403.9684999999999"/>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Rock Truck - 30 Ton- After Jan 1091242.45"/>
    <s v="Corbiere and Sons Contracting973320210823-3Rock Truck - 30 Ton- After Jan 1091242.45INV #144"/>
    <s v=""/>
    <s v="WF10-All Season Maintenance"/>
    <x v="1"/>
  </r>
  <r>
    <x v="1"/>
    <n v="6"/>
    <n v="0"/>
    <n v="9733"/>
    <s v="20210823-3"/>
    <n v="53511012"/>
    <s v="Access"/>
    <n v="0"/>
    <s v="Marooka- After Jan 10"/>
    <n v="144.6"/>
    <n v="5"/>
    <s v="Dynamic"/>
    <s v="108.45"/>
    <s v="0"/>
    <s v=""/>
    <s v=""/>
    <n v="723"/>
    <n v="93.990000000000009"/>
    <n v="816.9899999999999"/>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Marooka- After Jan 105723"/>
    <s v="Corbiere and Sons Contracting973320210823-3Marooka- After Jan 105723INV #144"/>
    <s v=""/>
    <s v="WF10-All Season Maintenance"/>
    <x v="1"/>
  </r>
  <r>
    <x v="1"/>
    <n v="6"/>
    <n v="0"/>
    <n v="9733"/>
    <s v="20210823-3"/>
    <n v="53511012"/>
    <s v="Access"/>
    <n v="0"/>
    <s v="Light Truck - Pick up- After Jan 10"/>
    <n v="243.75"/>
    <n v="8"/>
    <s v="DAY"/>
    <s v="182.81"/>
    <s v="0"/>
    <s v=""/>
    <s v=""/>
    <n v="1950"/>
    <n v="253.5"/>
    <n v="2203.5"/>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Light Truck - Pick up- After Jan 1081950"/>
    <s v="Corbiere and Sons Contracting973320210823-3Light Truck - Pick up- After Jan 1081950INV #144"/>
    <s v=""/>
    <s v="WF10-All Season Maintenance"/>
    <x v="1"/>
  </r>
  <r>
    <x v="1"/>
    <n v="6"/>
    <n v="0"/>
    <n v="9733"/>
    <s v="20210823-3"/>
    <n v="53511012"/>
    <s v="Access"/>
    <n v="0"/>
    <s v="Light Truck - Pick up- After Jan 10"/>
    <n v="243.75"/>
    <n v="1"/>
    <s v="DAY"/>
    <s v="182.81"/>
    <s v="0"/>
    <s v=""/>
    <s v=""/>
    <n v="243.75"/>
    <n v="31.6875"/>
    <n v="275.4375"/>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Light Truck - Pick up- After Jan 101243.75"/>
    <s v="Corbiere and Sons Contracting973320210823-3Light Truck - Pick up- After Jan 101243.75INV #144"/>
    <s v=""/>
    <s v="WF10-All Season Maintenance"/>
    <x v="1"/>
  </r>
  <r>
    <x v="1"/>
    <n v="6"/>
    <n v="0"/>
    <n v="9733"/>
    <s v="20210823-3"/>
    <n v="53511012"/>
    <s v="Access"/>
    <n v="0"/>
    <s v="Excavator Hammer - 30 - 50 ton- After Jan 10"/>
    <n v="63.38"/>
    <n v="5"/>
    <s v="HR"/>
    <s v="47.54"/>
    <s v="0"/>
    <s v=""/>
    <s v=""/>
    <n v="316.89999999999998"/>
    <n v="41.196999999999996"/>
    <n v="358.09699999999992"/>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Excavator Hammer - 30 - 50 ton- After Jan 105316.9"/>
    <s v="Corbiere and Sons Contracting973320210823-3Excavator Hammer - 30 - 50 ton- After Jan 105316.9INV #144"/>
    <s v=""/>
    <s v="WF10-All Season Maintenance"/>
    <x v="1"/>
  </r>
  <r>
    <x v="1"/>
    <n v="6"/>
    <n v="0"/>
    <n v="9733"/>
    <s v="20210823-3"/>
    <n v="53511012"/>
    <s v="Access"/>
    <n v="0"/>
    <s v="Excavator Hammer - 30 - 50 ton- After Jan 10"/>
    <n v="63.38"/>
    <n v="9"/>
    <s v="HR"/>
    <s v="47.54"/>
    <s v="0"/>
    <s v=""/>
    <s v=""/>
    <n v="570.41999999999996"/>
    <n v="74.154600000000002"/>
    <n v="644.57459999999992"/>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Excavator Hammer - 30 - 50 ton- After Jan 109570.42"/>
    <s v="Corbiere and Sons Contracting973320210823-3Excavator Hammer - 30 - 50 ton- After Jan 109570.42INV #144"/>
    <s v=""/>
    <s v="WF10-All Season Maintenance"/>
    <x v="1"/>
  </r>
  <r>
    <x v="1"/>
    <n v="6"/>
    <n v="0"/>
    <n v="9733"/>
    <s v="20210823-3"/>
    <n v="53511012"/>
    <s v="Access"/>
    <n v="0"/>
    <s v="Excavator Hammer - 30 - 50 ton- After Jan 10"/>
    <n v="63.38"/>
    <n v="9"/>
    <s v="HR"/>
    <s v="47.54"/>
    <s v="0"/>
    <s v=""/>
    <s v=""/>
    <n v="570.41999999999996"/>
    <n v="74.154600000000002"/>
    <n v="644.57459999999992"/>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Excavator Hammer - 30 - 50 ton- After Jan 109570.42"/>
    <s v="Corbiere and Sons Contracting973320210823-3Excavator Hammer - 30 - 50 ton- After Jan 109570.42INV #144"/>
    <s v=""/>
    <s v="WF10-All Season Maintenance"/>
    <x v="1"/>
  </r>
  <r>
    <x v="1"/>
    <n v="6"/>
    <n v="0"/>
    <n v="9733"/>
    <s v="20210823-3"/>
    <n v="53511012"/>
    <s v="Access"/>
    <n v="0"/>
    <s v="Excavator Thumb - 30 - 50 ton- After Jan 10"/>
    <n v="12.21"/>
    <n v="9"/>
    <s v="HR"/>
    <s v="9.16"/>
    <s v="0"/>
    <s v=""/>
    <s v=""/>
    <n v="109.89"/>
    <n v="14.2857"/>
    <n v="124.17569999999999"/>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Excavator Thumb - 30 - 50 ton- After Jan 109109.89"/>
    <s v="Corbiere and Sons Contracting973320210823-3Excavator Thumb - 30 - 50 ton- After Jan 109109.89INV #144"/>
    <s v=""/>
    <s v="WF10-All Season Maintenance"/>
    <x v="1"/>
  </r>
  <r>
    <x v="1"/>
    <n v="6"/>
    <n v="0"/>
    <n v="9733"/>
    <s v="20210823-3"/>
    <n v="53511012"/>
    <s v="Access"/>
    <n v="0"/>
    <s v="Excavator Thumb - 30 - 50 ton- After Jan 10"/>
    <n v="12.21"/>
    <n v="9"/>
    <s v="HR"/>
    <s v="9.16"/>
    <s v="0"/>
    <s v=""/>
    <s v=""/>
    <n v="109.89"/>
    <n v="14.2857"/>
    <n v="124.17569999999999"/>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Excavator Thumb - 30 - 50 ton- After Jan 109109.89"/>
    <s v="Corbiere and Sons Contracting973320210823-3Excavator Thumb - 30 - 50 ton- After Jan 109109.89INV #144"/>
    <s v=""/>
    <s v="WF10-All Season Maintenance"/>
    <x v="1"/>
  </r>
  <r>
    <x v="1"/>
    <n v="6"/>
    <n v="0"/>
    <n v="9733"/>
    <s v="20210823-3"/>
    <n v="53511012"/>
    <s v="Access"/>
    <n v="0"/>
    <s v="Excavator Thumb - 30 - 50 ton- After Jan 10"/>
    <n v="12.21"/>
    <n v="9"/>
    <s v="HR"/>
    <s v="9.16"/>
    <s v="0"/>
    <s v=""/>
    <s v=""/>
    <n v="109.89"/>
    <n v="14.2857"/>
    <n v="124.17569999999999"/>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Excavator Thumb - 30 - 50 ton- After Jan 109109.89"/>
    <s v="Corbiere and Sons Contracting973320210823-3Excavator Thumb - 30 - 50 ton- After Jan 109109.89INV #144"/>
    <s v=""/>
    <s v="WF10-All Season Maintenance"/>
    <x v="1"/>
  </r>
  <r>
    <x v="1"/>
    <n v="6"/>
    <n v="0"/>
    <n v="9733"/>
    <s v="20210823-3"/>
    <n v="53511012"/>
    <s v="Access"/>
    <n v="0"/>
    <s v="Excavator Thumb - 30 - 50 ton- After Jan 10"/>
    <n v="12.21"/>
    <n v="9"/>
    <s v="HR"/>
    <s v="9.16"/>
    <s v="0"/>
    <s v=""/>
    <s v=""/>
    <n v="109.89"/>
    <n v="14.2857"/>
    <n v="124.17569999999999"/>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Excavator Thumb - 30 - 50 ton- After Jan 109109.89"/>
    <s v="Corbiere and Sons Contracting973320210823-3Excavator Thumb - 30 - 50 ton- After Jan 109109.89INV #144"/>
    <s v=""/>
    <s v="WF10-All Season Maintenance"/>
    <x v="1"/>
  </r>
  <r>
    <x v="1"/>
    <n v="6"/>
    <n v="0"/>
    <n v="9733"/>
    <s v="20210823-3"/>
    <n v="53511012"/>
    <s v="Access"/>
    <n v="0"/>
    <s v="Excavator - 36 ton- After Jan 10"/>
    <n v="146.96"/>
    <n v="9"/>
    <s v="Dynamic"/>
    <s v="110.22"/>
    <s v="0"/>
    <s v=""/>
    <s v=""/>
    <n v="1322.64"/>
    <n v="171.94320000000002"/>
    <n v="1494.5832"/>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Excavator - 36 ton- After Jan 1091322.64"/>
    <s v="Corbiere and Sons Contracting973320210823-3Excavator - 36 ton- After Jan 1091322.64INV #144"/>
    <s v=""/>
    <s v="WF10-All Season Maintenance"/>
    <x v="1"/>
  </r>
  <r>
    <x v="1"/>
    <n v="6"/>
    <n v="0"/>
    <n v="9733"/>
    <s v="20210823-3"/>
    <n v="53511012"/>
    <s v="Access"/>
    <n v="0"/>
    <s v="Excavator - 36 ton- After Jan 10"/>
    <n v="146.96"/>
    <n v="9"/>
    <s v="Dynamic"/>
    <s v="110.22"/>
    <s v="0"/>
    <s v=""/>
    <s v=""/>
    <n v="1322.64"/>
    <n v="171.94320000000002"/>
    <n v="1494.5832"/>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Excavator - 36 ton- After Jan 1091322.64"/>
    <s v="Corbiere and Sons Contracting973320210823-3Excavator - 36 ton- After Jan 1091322.64INV #144"/>
    <s v=""/>
    <s v="WF10-All Season Maintenance"/>
    <x v="1"/>
  </r>
  <r>
    <x v="1"/>
    <n v="6"/>
    <n v="0"/>
    <n v="9733"/>
    <s v="20210823-3"/>
    <n v="53511012"/>
    <s v="Access"/>
    <n v="0"/>
    <s v="Excavator - 36 ton- After Jan 10"/>
    <n v="146.96"/>
    <n v="9"/>
    <s v="Dynamic"/>
    <s v="110.22"/>
    <s v="0"/>
    <s v=""/>
    <s v=""/>
    <n v="1322.64"/>
    <n v="171.94320000000002"/>
    <n v="1494.5832"/>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Excavator - 36 ton- After Jan 1091322.64"/>
    <s v="Corbiere and Sons Contracting973320210823-3Excavator - 36 ton- After Jan 1091322.64INV #144"/>
    <s v=""/>
    <s v="WF10-All Season Maintenance"/>
    <x v="1"/>
  </r>
  <r>
    <x v="1"/>
    <n v="6"/>
    <n v="0"/>
    <n v="9733"/>
    <s v="20210823-3"/>
    <n v="53511012"/>
    <s v="Access"/>
    <n v="0"/>
    <s v="Excavator - 30 ton- After Jan 10"/>
    <n v="138.44999999999999"/>
    <n v="9"/>
    <s v="Dynamic"/>
    <s v="103.84"/>
    <s v="0"/>
    <s v=""/>
    <s v=""/>
    <n v="1246.05"/>
    <n v="161.98650000000001"/>
    <n v="1408.0364999999997"/>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Excavator - 30 ton- After Jan 1091246.05"/>
    <s v="Corbiere and Sons Contracting973320210823-3Excavator - 30 ton- After Jan 1091246.05INV #144"/>
    <s v=""/>
    <s v="WF10-All Season Maintenance"/>
    <x v="1"/>
  </r>
  <r>
    <x v="1"/>
    <n v="6"/>
    <n v="0"/>
    <n v="9733"/>
    <s v="20210823-3"/>
    <n v="53511012"/>
    <s v="Access"/>
    <n v="0"/>
    <s v="Excavator - 30 ton- After Jan 10"/>
    <n v="138.44999999999999"/>
    <n v="5"/>
    <s v="Dynamic"/>
    <s v="103.84"/>
    <s v="0"/>
    <s v=""/>
    <s v=""/>
    <n v="692.25"/>
    <n v="89.992500000000007"/>
    <n v="782.24249999999995"/>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Excavator - 30 ton- After Jan 105692.25"/>
    <s v="Corbiere and Sons Contracting973320210823-3Excavator - 30 ton- After Jan 105692.25INV #144"/>
    <s v=""/>
    <s v="WF10-All Season Maintenance"/>
    <x v="1"/>
  </r>
  <r>
    <x v="1"/>
    <n v="6"/>
    <n v="0"/>
    <n v="9733"/>
    <s v="20210823-3"/>
    <n v="53511012"/>
    <s v="Access"/>
    <n v="0"/>
    <s v="Excavator - 30 ton- After Jan 10"/>
    <n v="138.44999999999999"/>
    <n v="9"/>
    <s v="Dynamic"/>
    <s v="103.84"/>
    <s v="0"/>
    <s v=""/>
    <s v=""/>
    <n v="1246.05"/>
    <n v="161.98650000000001"/>
    <n v="1408.0364999999997"/>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Excavator - 30 ton- After Jan 1091246.05"/>
    <s v="Corbiere and Sons Contracting973320210823-3Excavator - 30 ton- After Jan 1091246.05INV #144"/>
    <s v=""/>
    <s v="WF10-All Season Maintenance"/>
    <x v="1"/>
  </r>
  <r>
    <x v="1"/>
    <n v="6"/>
    <n v="0"/>
    <n v="9733"/>
    <s v="20210823-3"/>
    <n v="53511012"/>
    <s v="Access"/>
    <n v="0"/>
    <s v="Excavator - 30 ton- After Jan 10"/>
    <n v="138.44999999999999"/>
    <n v="9"/>
    <s v="Dynamic"/>
    <s v="103.84"/>
    <s v="0"/>
    <s v=""/>
    <s v=""/>
    <n v="1246.05"/>
    <n v="161.98650000000001"/>
    <n v="1408.0364999999997"/>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Excavator - 30 ton- After Jan 1091246.05"/>
    <s v="Corbiere and Sons Contracting973320210823-3Excavator - 30 ton- After Jan 1091246.05INV #144"/>
    <s v=""/>
    <s v="WF10-All Season Maintenance"/>
    <x v="1"/>
  </r>
  <r>
    <x v="1"/>
    <n v="6"/>
    <n v="0"/>
    <n v="9733"/>
    <s v="20210823-3"/>
    <n v="53511012"/>
    <s v="Access"/>
    <n v="0"/>
    <s v="Excavator - 30 ton- After Jan 10"/>
    <n v="138.44999999999999"/>
    <n v="9"/>
    <s v="Dynamic"/>
    <s v="103.84"/>
    <s v="0"/>
    <s v=""/>
    <s v=""/>
    <n v="1246.05"/>
    <n v="161.98650000000001"/>
    <n v="1408.0364999999997"/>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Excavator - 30 ton- After Jan 1091246.05"/>
    <s v="Corbiere and Sons Contracting973320210823-3Excavator - 30 ton- After Jan 1091246.05INV #144"/>
    <s v=""/>
    <s v="WF10-All Season Maintenance"/>
    <x v="1"/>
  </r>
  <r>
    <x v="1"/>
    <n v="6"/>
    <n v="0"/>
    <n v="9733"/>
    <s v="20210823-3"/>
    <n v="53511012"/>
    <s v="Access"/>
    <n v="0"/>
    <s v="Dozer D6 or equal- After Jan 10"/>
    <n v="131.47999999999999"/>
    <n v="9"/>
    <s v="Dynamic"/>
    <s v="98.61"/>
    <s v="0"/>
    <s v=""/>
    <s v=""/>
    <n v="1183.32"/>
    <n v="153.83160000000001"/>
    <n v="1337.1515999999997"/>
    <d v="2021-08-23T00:00:00"/>
    <n v="0"/>
    <x v="3"/>
    <d v="2021-09-07T00:00:00"/>
    <n v="160"/>
    <n v="0"/>
    <n v="0"/>
    <s v="Nathan Kyme"/>
    <s v="All Season Access Maintenance"/>
    <m/>
    <s v="VC7556-2019-017"/>
    <s v="929 OF"/>
    <m/>
    <m/>
    <m/>
    <s v="Approved"/>
    <m/>
    <m/>
    <s v="Road work being done from KM23-KM26 and KM40-KM44"/>
    <n v="6"/>
    <s v="F066-F118"/>
    <s v="Paint Lake Road 2"/>
    <n v="0"/>
    <d v="2021-08-26T00:00:00"/>
    <m/>
    <s v="37"/>
    <d v="2021-09-01T00:00:00"/>
    <s v=""/>
    <s v=""/>
    <m/>
    <m/>
    <m/>
    <s v="Harold Furlong"/>
    <s v="10"/>
    <s v="Corbiere and Sons Contracting973320210823-3Dozer D6 or equal- After Jan 1091183.32"/>
    <s v="Corbiere and Sons Contracting973320210823-3Dozer D6 or equal- After Jan 1091183.32INV #144"/>
    <s v=""/>
    <s v="WF10-All Season Maintenance"/>
    <x v="1"/>
  </r>
  <r>
    <x v="1"/>
    <n v="6"/>
    <n v="0"/>
    <n v="9732"/>
    <s v="20210822-3"/>
    <n v="53511012"/>
    <s v="Access"/>
    <n v="0"/>
    <s v="Labourer - General - After Jan 10"/>
    <n v="60"/>
    <n v="11"/>
    <s v="HR"/>
    <s v=""/>
    <s v=""/>
    <s v="60"/>
    <s v="0"/>
    <n v="660"/>
    <n v="85.8"/>
    <n v="745.8"/>
    <d v="2021-08-22T00:00:00"/>
    <n v="0"/>
    <x v="3"/>
    <d v="2021-09-07T00:00:00"/>
    <n v="160"/>
    <n v="0"/>
    <n v="0"/>
    <s v="Nathan Kyme"/>
    <s v="All Season Access Maintenance"/>
    <m/>
    <s v="VC7556-2019-017"/>
    <s v="929 OF"/>
    <m/>
    <m/>
    <m/>
    <s v="Approved"/>
    <m/>
    <m/>
    <s v="Road work being done from KM23, KM24, KM25 and KM41-KM45"/>
    <n v="6"/>
    <s v="F066-F118"/>
    <s v="Paint Lake Road 2"/>
    <n v="0"/>
    <d v="2021-08-25T00:00:00"/>
    <m/>
    <s v="57"/>
    <d v="2021-08-25T00:00:00"/>
    <s v=""/>
    <s v=""/>
    <m/>
    <m/>
    <m/>
    <s v=""/>
    <s v="10"/>
    <s v="Corbiere and Sons Contracting973220210822-3Labourer - General - After Jan 1011660"/>
    <s v="Corbiere and Sons Contracting973220210822-3Labourer - General - After Jan 1011660INV #144"/>
    <s v=""/>
    <s v="WF10-All Season Maintenance"/>
    <x v="1"/>
  </r>
  <r>
    <x v="1"/>
    <n v="6"/>
    <n v="0"/>
    <n v="9732"/>
    <s v="20210822-3"/>
    <n v="53511012"/>
    <s v="Access"/>
    <n v="0"/>
    <s v="Operator - Principle - After Jan 10"/>
    <n v="75"/>
    <n v="121"/>
    <s v="HR"/>
    <s v=""/>
    <s v=""/>
    <s v="75"/>
    <s v="0"/>
    <n v="9075"/>
    <n v="1179.75"/>
    <n v="10254.749999999998"/>
    <d v="2021-08-22T00:00:00"/>
    <n v="0"/>
    <x v="3"/>
    <d v="2021-09-07T00:00:00"/>
    <n v="160"/>
    <n v="0"/>
    <n v="0"/>
    <s v="Nathan Kyme"/>
    <s v="All Season Access Maintenance"/>
    <m/>
    <s v="VC7556-2019-017"/>
    <s v="929 OF"/>
    <m/>
    <m/>
    <m/>
    <s v="Approved"/>
    <m/>
    <m/>
    <s v="Road work being done from KM23, KM24, KM25 and KM41-KM45"/>
    <n v="6"/>
    <s v="F066-F118"/>
    <s v="Paint Lake Road 2"/>
    <n v="0"/>
    <d v="2021-08-25T00:00:00"/>
    <m/>
    <s v="57"/>
    <d v="2021-08-25T00:00:00"/>
    <s v=""/>
    <s v=""/>
    <m/>
    <m/>
    <m/>
    <s v=""/>
    <s v="10"/>
    <s v="Corbiere and Sons Contracting973220210822-3Operator - Principle - After Jan 101219075"/>
    <s v="Corbiere and Sons Contracting973220210822-3Operator - Principle - After Jan 101219075INV #144"/>
    <s v=""/>
    <s v="WF10-All Season Maintenance"/>
    <x v="1"/>
  </r>
  <r>
    <x v="1"/>
    <n v="6"/>
    <n v="0"/>
    <n v="9732"/>
    <s v="20210822-3"/>
    <n v="53511012"/>
    <s v="Access"/>
    <n v="0"/>
    <s v="L.O.A."/>
    <n v="210"/>
    <n v="13"/>
    <s v="DAY"/>
    <s v=""/>
    <s v=""/>
    <m/>
    <s v="0"/>
    <n v="2730"/>
    <n v="354.90000000000003"/>
    <n v="3084.8999999999996"/>
    <d v="2021-08-22T00:00:00"/>
    <n v="0"/>
    <x v="3"/>
    <d v="2021-09-07T00:00:00"/>
    <n v="160"/>
    <n v="0"/>
    <n v="0"/>
    <s v="Nathan Kyme"/>
    <s v="All Season Access Maintenance"/>
    <m/>
    <s v="VC7556-2019-017"/>
    <s v="929 OF"/>
    <m/>
    <m/>
    <m/>
    <s v="Approved"/>
    <m/>
    <m/>
    <s v="Road work being done from KM23, KM24, KM25 and KM41-KM45"/>
    <n v="6"/>
    <s v="F066-F118"/>
    <s v="Paint Lake Road 2"/>
    <n v="0"/>
    <d v="2021-08-25T00:00:00"/>
    <m/>
    <s v="57"/>
    <d v="2021-08-25T00:00:00"/>
    <s v=""/>
    <s v=""/>
    <m/>
    <m/>
    <m/>
    <s v=""/>
    <s v="10"/>
    <s v="Corbiere and Sons Contracting973220210822-3L.O.A.132730"/>
    <s v="Corbiere and Sons Contracting973220210822-3L.O.A.132730INV #144"/>
    <s v=""/>
    <s v="WF10-All Season Maintenance"/>
    <x v="1"/>
  </r>
  <r>
    <x v="1"/>
    <n v="6"/>
    <n v="0"/>
    <n v="9732"/>
    <s v="20210822-3"/>
    <n v="53511012"/>
    <s v="Access"/>
    <n v="0"/>
    <s v="Foreman"/>
    <n v="95"/>
    <n v="12"/>
    <s v="HR"/>
    <s v=""/>
    <s v=""/>
    <s v="95"/>
    <s v="0"/>
    <n v="1140"/>
    <n v="148.20000000000002"/>
    <n v="1288.1999999999998"/>
    <d v="2021-08-22T00:00:00"/>
    <n v="0"/>
    <x v="3"/>
    <d v="2021-09-07T00:00:00"/>
    <n v="160"/>
    <n v="0"/>
    <n v="0"/>
    <s v="Nathan Kyme"/>
    <s v="All Season Access Maintenance"/>
    <m/>
    <s v="VC7556-2019-017"/>
    <s v="929 OF"/>
    <m/>
    <m/>
    <m/>
    <s v="Approved"/>
    <m/>
    <m/>
    <s v="Road work being done from KM23, KM24, KM25 and KM41-KM45"/>
    <n v="6"/>
    <s v="F066-F118"/>
    <s v="Paint Lake Road 2"/>
    <n v="0"/>
    <d v="2021-08-25T00:00:00"/>
    <m/>
    <s v="57"/>
    <d v="2021-08-25T00:00:00"/>
    <s v=""/>
    <s v=""/>
    <m/>
    <m/>
    <m/>
    <s v=""/>
    <s v="10"/>
    <s v="Corbiere and Sons Contracting973220210822-3Foreman121140"/>
    <s v="Corbiere and Sons Contracting973220210822-3Foreman121140INV #144"/>
    <s v=""/>
    <s v="WF10-All Season Maintenance"/>
    <x v="1"/>
  </r>
  <r>
    <x v="1"/>
    <n v="6"/>
    <n v="0"/>
    <n v="9732"/>
    <s v="20210822-3"/>
    <n v="53511012"/>
    <s v="Access"/>
    <n v="0"/>
    <s v="Rock Truck - 30 Ton- After Jan 10"/>
    <n v="138.05000000000001"/>
    <n v="9"/>
    <s v="Dynamic"/>
    <s v="103.54"/>
    <s v="0"/>
    <s v=""/>
    <s v=""/>
    <n v="1242.45"/>
    <n v="161.51850000000002"/>
    <n v="1403.9684999999999"/>
    <d v="2021-08-22T00:00:00"/>
    <n v="0"/>
    <x v="3"/>
    <d v="2021-09-07T00:00:00"/>
    <n v="160"/>
    <n v="0"/>
    <n v="0"/>
    <s v="Nathan Kyme"/>
    <s v="All Season Access Maintenance"/>
    <m/>
    <s v="VC7556-2019-017"/>
    <s v="929 OF"/>
    <m/>
    <m/>
    <m/>
    <s v="Approved"/>
    <m/>
    <m/>
    <s v="Road work being done from KM23, KM24, KM25 and KM41-KM45"/>
    <n v="6"/>
    <s v="F066-F118"/>
    <s v="Paint Lake Road 2"/>
    <n v="0"/>
    <d v="2021-08-25T00:00:00"/>
    <m/>
    <s v="57"/>
    <d v="2021-08-25T00:00:00"/>
    <s v=""/>
    <s v=""/>
    <m/>
    <m/>
    <m/>
    <s v=""/>
    <s v="10"/>
    <s v="Corbiere and Sons Contracting973220210822-3Rock Truck - 30 Ton- After Jan 1091242.45"/>
    <s v="Corbiere and Sons Contracting973220210822-3Rock Truck - 30 Ton- After Jan 1091242.45INV #144"/>
    <s v=""/>
    <s v="WF10-All Season Maintenance"/>
    <x v="1"/>
  </r>
  <r>
    <x v="1"/>
    <n v="6"/>
    <n v="0"/>
    <n v="9732"/>
    <s v="20210822-3"/>
    <n v="53511012"/>
    <s v="Access"/>
    <n v="0"/>
    <s v="Rock Truck - 30 Ton- After Jan 10"/>
    <n v="138.05000000000001"/>
    <n v="9"/>
    <s v="Dynamic"/>
    <s v="103.54"/>
    <s v="0"/>
    <s v=""/>
    <s v=""/>
    <n v="1242.45"/>
    <n v="161.51850000000002"/>
    <n v="1403.9684999999999"/>
    <d v="2021-08-22T00:00:00"/>
    <n v="0"/>
    <x v="3"/>
    <d v="2021-09-07T00:00:00"/>
    <n v="160"/>
    <n v="0"/>
    <n v="0"/>
    <s v="Nathan Kyme"/>
    <s v="All Season Access Maintenance"/>
    <m/>
    <s v="VC7556-2019-017"/>
    <s v="929 OF"/>
    <m/>
    <m/>
    <m/>
    <s v="Approved"/>
    <m/>
    <m/>
    <s v="Road work being done from KM23, KM24, KM25 and KM41-KM45"/>
    <n v="6"/>
    <s v="F066-F118"/>
    <s v="Paint Lake Road 2"/>
    <n v="0"/>
    <d v="2021-08-25T00:00:00"/>
    <m/>
    <s v="57"/>
    <d v="2021-08-25T00:00:00"/>
    <s v=""/>
    <s v=""/>
    <m/>
    <m/>
    <m/>
    <s v=""/>
    <s v="10"/>
    <s v="Corbiere and Sons Contracting973220210822-3Rock Truck - 30 Ton- After Jan 1091242.45"/>
    <s v="Corbiere and Sons Contracting973220210822-3Rock Truck - 30 Ton- After Jan 1091242.45INV #144"/>
    <s v=""/>
    <s v="WF10-All Season Maintenance"/>
    <x v="1"/>
  </r>
  <r>
    <x v="1"/>
    <n v="6"/>
    <n v="0"/>
    <n v="9732"/>
    <s v="20210822-3"/>
    <n v="53511012"/>
    <s v="Access"/>
    <n v="0"/>
    <s v="Rock Truck - 30 Ton- After Jan 10"/>
    <n v="138.05000000000001"/>
    <n v="9"/>
    <s v="Dynamic"/>
    <s v="103.54"/>
    <s v="0"/>
    <s v=""/>
    <s v=""/>
    <n v="1242.45"/>
    <n v="161.51850000000002"/>
    <n v="1403.9684999999999"/>
    <d v="2021-08-22T00:00:00"/>
    <n v="0"/>
    <x v="3"/>
    <d v="2021-09-07T00:00:00"/>
    <n v="160"/>
    <n v="0"/>
    <n v="0"/>
    <s v="Nathan Kyme"/>
    <s v="All Season Access Maintenance"/>
    <m/>
    <s v="VC7556-2019-017"/>
    <s v="929 OF"/>
    <m/>
    <m/>
    <m/>
    <s v="Approved"/>
    <m/>
    <m/>
    <s v="Road work being done from KM23, KM24, KM25 and KM41-KM45"/>
    <n v="6"/>
    <s v="F066-F118"/>
    <s v="Paint Lake Road 2"/>
    <n v="0"/>
    <d v="2021-08-25T00:00:00"/>
    <m/>
    <s v="57"/>
    <d v="2021-08-25T00:00:00"/>
    <s v=""/>
    <s v=""/>
    <m/>
    <m/>
    <m/>
    <s v=""/>
    <s v="10"/>
    <s v="Corbiere and Sons Contracting973220210822-3Rock Truck - 30 Ton- After Jan 1091242.45"/>
    <s v="Corbiere and Sons Contracting973220210822-3Rock Truck - 30 Ton- After Jan 1091242.45INV #144"/>
    <s v=""/>
    <s v="WF10-All Season Maintenance"/>
    <x v="1"/>
  </r>
  <r>
    <x v="1"/>
    <n v="6"/>
    <n v="0"/>
    <n v="9732"/>
    <s v="20210822-3"/>
    <n v="53511012"/>
    <s v="Access"/>
    <n v="0"/>
    <s v="Marooka- After Jan 10"/>
    <n v="144.6"/>
    <n v="5"/>
    <s v="Dynamic"/>
    <s v="108.45"/>
    <s v="0"/>
    <s v=""/>
    <s v=""/>
    <n v="723"/>
    <n v="93.990000000000009"/>
    <n v="816.9899999999999"/>
    <d v="2021-08-22T00:00:00"/>
    <n v="0"/>
    <x v="3"/>
    <d v="2021-09-07T00:00:00"/>
    <n v="160"/>
    <n v="0"/>
    <n v="0"/>
    <s v="Nathan Kyme"/>
    <s v="All Season Access Maintenance"/>
    <m/>
    <s v="VC7556-2019-017"/>
    <s v="929 OF"/>
    <m/>
    <m/>
    <m/>
    <s v="Approved"/>
    <m/>
    <m/>
    <s v="Road work being done from KM23, KM24, KM25 and KM41-KM45"/>
    <n v="6"/>
    <s v="F066-F118"/>
    <s v="Paint Lake Road 2"/>
    <n v="0"/>
    <d v="2021-08-25T00:00:00"/>
    <m/>
    <s v="57"/>
    <d v="2021-08-25T00:00:00"/>
    <s v=""/>
    <s v=""/>
    <m/>
    <m/>
    <m/>
    <s v=""/>
    <s v="10"/>
    <s v="Corbiere and Sons Contracting973220210822-3Marooka- After Jan 105723"/>
    <s v="Corbiere and Sons Contracting973220210822-3Marooka- After Jan 105723INV #144"/>
    <s v=""/>
    <s v="WF10-All Season Maintenance"/>
    <x v="1"/>
  </r>
  <r>
    <x v="1"/>
    <n v="6"/>
    <n v="0"/>
    <n v="9732"/>
    <s v="20210822-3"/>
    <n v="53511012"/>
    <s v="Access"/>
    <n v="0"/>
    <s v="Light Truck - Pick up- After Jan 10"/>
    <n v="243.75"/>
    <n v="8"/>
    <s v="DAY"/>
    <s v="182.81"/>
    <s v="0"/>
    <s v=""/>
    <s v=""/>
    <n v="1950"/>
    <n v="253.5"/>
    <n v="2203.5"/>
    <d v="2021-08-22T00:00:00"/>
    <n v="0"/>
    <x v="3"/>
    <d v="2021-09-07T00:00:00"/>
    <n v="160"/>
    <n v="0"/>
    <n v="0"/>
    <s v="Nathan Kyme"/>
    <s v="All Season Access Maintenance"/>
    <m/>
    <s v="VC7556-2019-017"/>
    <s v="929 OF"/>
    <m/>
    <m/>
    <m/>
    <s v="Approved"/>
    <m/>
    <m/>
    <s v="Road work being done from KM23, KM24, KM25 and KM41-KM45"/>
    <n v="6"/>
    <s v="F066-F118"/>
    <s v="Paint Lake Road 2"/>
    <n v="0"/>
    <d v="2021-08-25T00:00:00"/>
    <m/>
    <s v="57"/>
    <d v="2021-08-25T00:00:00"/>
    <s v=""/>
    <s v=""/>
    <m/>
    <m/>
    <m/>
    <s v=""/>
    <s v="10"/>
    <s v="Corbiere and Sons Contracting973220210822-3Light Truck - Pick up- After Jan 1081950"/>
    <s v="Corbiere and Sons Contracting973220210822-3Light Truck - Pick up- After Jan 1081950INV #144"/>
    <s v=""/>
    <s v="WF10-All Season Maintenance"/>
    <x v="1"/>
  </r>
  <r>
    <x v="1"/>
    <n v="6"/>
    <n v="0"/>
    <n v="9732"/>
    <s v="20210822-3"/>
    <n v="53511012"/>
    <s v="Access"/>
    <n v="0"/>
    <s v="Excavator Hammer - 30 - 50 ton- After Jan 10"/>
    <n v="63.38"/>
    <n v="9"/>
    <s v="HR"/>
    <s v="47.54"/>
    <s v="0"/>
    <s v=""/>
    <s v=""/>
    <n v="570.41999999999996"/>
    <n v="74.154600000000002"/>
    <n v="644.57459999999992"/>
    <d v="2021-08-22T00:00:00"/>
    <n v="0"/>
    <x v="3"/>
    <d v="2021-09-07T00:00:00"/>
    <n v="160"/>
    <n v="0"/>
    <n v="0"/>
    <s v="Nathan Kyme"/>
    <s v="All Season Access Maintenance"/>
    <m/>
    <s v="VC7556-2019-017"/>
    <s v="929 OF"/>
    <m/>
    <m/>
    <m/>
    <s v="Approved"/>
    <m/>
    <m/>
    <s v="Road work being done from KM23, KM24, KM25 and KM41-KM45"/>
    <n v="6"/>
    <s v="F066-F118"/>
    <s v="Paint Lake Road 2"/>
    <n v="0"/>
    <d v="2021-08-25T00:00:00"/>
    <m/>
    <s v="57"/>
    <d v="2021-08-25T00:00:00"/>
    <s v=""/>
    <s v=""/>
    <m/>
    <m/>
    <m/>
    <s v=""/>
    <s v="10"/>
    <s v="Corbiere and Sons Contracting973220210822-3Excavator Hammer - 30 - 50 ton- After Jan 109570.42"/>
    <s v="Corbiere and Sons Contracting973220210822-3Excavator Hammer - 30 - 50 ton- After Jan 109570.42INV #144"/>
    <s v=""/>
    <s v="WF10-All Season Maintenance"/>
    <x v="1"/>
  </r>
  <r>
    <x v="1"/>
    <n v="6"/>
    <n v="0"/>
    <n v="9732"/>
    <s v="20210822-3"/>
    <n v="53511012"/>
    <s v="Access"/>
    <n v="0"/>
    <s v="Excavator Hammer - 30 - 50 ton- After Jan 10"/>
    <n v="63.38"/>
    <n v="9"/>
    <s v="HR"/>
    <s v="47.54"/>
    <s v="0"/>
    <s v=""/>
    <s v=""/>
    <n v="570.41999999999996"/>
    <n v="74.154600000000002"/>
    <n v="644.57459999999992"/>
    <d v="2021-08-22T00:00:00"/>
    <n v="0"/>
    <x v="3"/>
    <d v="2021-09-07T00:00:00"/>
    <n v="160"/>
    <n v="0"/>
    <n v="0"/>
    <s v="Nathan Kyme"/>
    <s v="All Season Access Maintenance"/>
    <m/>
    <s v="VC7556-2019-017"/>
    <s v="929 OF"/>
    <m/>
    <m/>
    <m/>
    <s v="Approved"/>
    <m/>
    <m/>
    <s v="Road work being done from KM23, KM24, KM25 and KM41-KM45"/>
    <n v="6"/>
    <s v="F066-F118"/>
    <s v="Paint Lake Road 2"/>
    <n v="0"/>
    <d v="2021-08-25T00:00:00"/>
    <m/>
    <s v="57"/>
    <d v="2021-08-25T00:00:00"/>
    <s v=""/>
    <s v=""/>
    <m/>
    <m/>
    <m/>
    <s v=""/>
    <s v="10"/>
    <s v="Corbiere and Sons Contracting973220210822-3Excavator Hammer - 30 - 50 ton- After Jan 109570.42"/>
    <s v="Corbiere and Sons Contracting973220210822-3Excavator Hammer - 30 - 50 ton- After Jan 109570.42INV #144"/>
    <s v=""/>
    <s v="WF10-All Season Maintenance"/>
    <x v="1"/>
  </r>
  <r>
    <x v="1"/>
    <n v="6"/>
    <n v="0"/>
    <n v="9732"/>
    <s v="20210822-3"/>
    <n v="53511012"/>
    <s v="Access"/>
    <n v="0"/>
    <s v="Excavator Thumb - 30 - 50 ton- After Jan 10"/>
    <n v="12.21"/>
    <n v="9"/>
    <s v="HR"/>
    <s v="9.16"/>
    <s v="0"/>
    <s v=""/>
    <s v=""/>
    <n v="109.89"/>
    <n v="14.2857"/>
    <n v="124.17569999999999"/>
    <d v="2021-08-22T00:00:00"/>
    <n v="0"/>
    <x v="3"/>
    <d v="2021-09-07T00:00:00"/>
    <n v="160"/>
    <n v="0"/>
    <n v="0"/>
    <s v="Nathan Kyme"/>
    <s v="All Season Access Maintenance"/>
    <m/>
    <s v="VC7556-2019-017"/>
    <s v="929 OF"/>
    <m/>
    <m/>
    <m/>
    <s v="Approved"/>
    <m/>
    <m/>
    <s v="Road work being done from KM23, KM24, KM25 and KM41-KM45"/>
    <n v="6"/>
    <s v="F066-F118"/>
    <s v="Paint Lake Road 2"/>
    <n v="0"/>
    <d v="2021-08-25T00:00:00"/>
    <m/>
    <s v="57"/>
    <d v="2021-08-25T00:00:00"/>
    <s v=""/>
    <s v=""/>
    <m/>
    <m/>
    <m/>
    <s v=""/>
    <s v="10"/>
    <s v="Corbiere and Sons Contracting973220210822-3Excavator Thumb - 30 - 50 ton- After Jan 109109.89"/>
    <s v="Corbiere and Sons Contracting973220210822-3Excavator Thumb - 30 - 50 ton- After Jan 109109.89INV #144"/>
    <s v=""/>
    <s v="WF10-All Season Maintenance"/>
    <x v="1"/>
  </r>
  <r>
    <x v="1"/>
    <n v="6"/>
    <n v="0"/>
    <n v="9732"/>
    <s v="20210822-3"/>
    <n v="53511012"/>
    <s v="Access"/>
    <n v="0"/>
    <s v="Excavator Thumb - 30 - 50 ton- After Jan 10"/>
    <n v="12.21"/>
    <n v="9"/>
    <s v="HR"/>
    <s v="9.16"/>
    <s v="0"/>
    <s v=""/>
    <s v=""/>
    <n v="109.89"/>
    <n v="14.2857"/>
    <n v="124.17569999999999"/>
    <d v="2021-08-22T00:00:00"/>
    <n v="0"/>
    <x v="3"/>
    <d v="2021-09-07T00:00:00"/>
    <n v="160"/>
    <n v="0"/>
    <n v="0"/>
    <s v="Nathan Kyme"/>
    <s v="All Season Access Maintenance"/>
    <m/>
    <s v="VC7556-2019-017"/>
    <s v="929 OF"/>
    <m/>
    <m/>
    <m/>
    <s v="Approved"/>
    <m/>
    <m/>
    <s v="Road work being done from KM23, KM24, KM25 and KM41-KM45"/>
    <n v="6"/>
    <s v="F066-F118"/>
    <s v="Paint Lake Road 2"/>
    <n v="0"/>
    <d v="2021-08-25T00:00:00"/>
    <m/>
    <s v="57"/>
    <d v="2021-08-25T00:00:00"/>
    <s v=""/>
    <s v=""/>
    <m/>
    <m/>
    <m/>
    <s v=""/>
    <s v="10"/>
    <s v="Corbiere and Sons Contracting973220210822-3Excavator Thumb - 30 - 50 ton- After Jan 109109.89"/>
    <s v="Corbiere and Sons Contracting973220210822-3Excavator Thumb - 30 - 50 ton- After Jan 109109.89INV #144"/>
    <s v=""/>
    <s v="WF10-All Season Maintenance"/>
    <x v="1"/>
  </r>
  <r>
    <x v="1"/>
    <n v="6"/>
    <n v="0"/>
    <n v="9732"/>
    <s v="20210822-3"/>
    <n v="53511012"/>
    <s v="Access"/>
    <n v="0"/>
    <s v="Excavator Thumb - 30 - 50 ton- After Jan 10"/>
    <n v="12.21"/>
    <n v="9"/>
    <s v="HR"/>
    <s v="9.16"/>
    <s v="0"/>
    <s v=""/>
    <s v=""/>
    <n v="109.89"/>
    <n v="14.2857"/>
    <n v="124.17569999999999"/>
    <d v="2021-08-22T00:00:00"/>
    <n v="0"/>
    <x v="3"/>
    <d v="2021-09-07T00:00:00"/>
    <n v="160"/>
    <n v="0"/>
    <n v="0"/>
    <s v="Nathan Kyme"/>
    <s v="All Season Access Maintenance"/>
    <m/>
    <s v="VC7556-2019-017"/>
    <s v="929 OF"/>
    <m/>
    <m/>
    <m/>
    <s v="Approved"/>
    <m/>
    <m/>
    <s v="Road work being done from KM23, KM24, KM25 and KM41-KM45"/>
    <n v="6"/>
    <s v="F066-F118"/>
    <s v="Paint Lake Road 2"/>
    <n v="0"/>
    <d v="2021-08-25T00:00:00"/>
    <m/>
    <s v="57"/>
    <d v="2021-08-25T00:00:00"/>
    <s v=""/>
    <s v=""/>
    <m/>
    <m/>
    <m/>
    <s v=""/>
    <s v="10"/>
    <s v="Corbiere and Sons Contracting973220210822-3Excavator Thumb - 30 - 50 ton- After Jan 109109.89"/>
    <s v="Corbiere and Sons Contracting973220210822-3Excavator Thumb - 30 - 50 ton- After Jan 109109.89INV #144"/>
    <s v=""/>
    <s v="WF10-All Season Maintenance"/>
    <x v="1"/>
  </r>
  <r>
    <x v="1"/>
    <n v="6"/>
    <n v="0"/>
    <n v="9732"/>
    <s v="20210822-3"/>
    <n v="53511012"/>
    <s v="Access"/>
    <n v="0"/>
    <s v="Excavator - 36 ton- After Jan 10"/>
    <n v="146.96"/>
    <n v="9"/>
    <s v="Dynamic"/>
    <s v="110.22"/>
    <s v="0"/>
    <s v=""/>
    <s v=""/>
    <n v="1322.64"/>
    <n v="171.94320000000002"/>
    <n v="1494.5832"/>
    <d v="2021-08-22T00:00:00"/>
    <n v="0"/>
    <x v="3"/>
    <d v="2021-09-07T00:00:00"/>
    <n v="160"/>
    <n v="0"/>
    <n v="0"/>
    <s v="Nathan Kyme"/>
    <s v="All Season Access Maintenance"/>
    <m/>
    <s v="VC7556-2019-017"/>
    <s v="929 OF"/>
    <m/>
    <m/>
    <m/>
    <s v="Approved"/>
    <m/>
    <m/>
    <s v="Road work being done from KM23, KM24, KM25 and KM41-KM45"/>
    <n v="6"/>
    <s v="F066-F118"/>
    <s v="Paint Lake Road 2"/>
    <n v="0"/>
    <d v="2021-08-25T00:00:00"/>
    <m/>
    <s v="57"/>
    <d v="2021-08-25T00:00:00"/>
    <s v=""/>
    <s v=""/>
    <m/>
    <m/>
    <m/>
    <s v=""/>
    <s v="10"/>
    <s v="Corbiere and Sons Contracting973220210822-3Excavator - 36 ton- After Jan 1091322.64"/>
    <s v="Corbiere and Sons Contracting973220210822-3Excavator - 36 ton- After Jan 1091322.64INV #144"/>
    <s v=""/>
    <s v="WF10-All Season Maintenance"/>
    <x v="1"/>
  </r>
  <r>
    <x v="1"/>
    <n v="6"/>
    <n v="0"/>
    <n v="9732"/>
    <s v="20210822-3"/>
    <n v="53511012"/>
    <s v="Access"/>
    <n v="0"/>
    <s v="Excavator - 36 ton- After Jan 10"/>
    <n v="146.96"/>
    <n v="9"/>
    <s v="Dynamic"/>
    <s v="110.22"/>
    <s v="0"/>
    <s v=""/>
    <s v=""/>
    <n v="1322.64"/>
    <n v="171.94320000000002"/>
    <n v="1494.5832"/>
    <d v="2021-08-22T00:00:00"/>
    <n v="0"/>
    <x v="3"/>
    <d v="2021-09-07T00:00:00"/>
    <n v="160"/>
    <n v="0"/>
    <n v="0"/>
    <s v="Nathan Kyme"/>
    <s v="All Season Access Maintenance"/>
    <m/>
    <s v="VC7556-2019-017"/>
    <s v="929 OF"/>
    <m/>
    <m/>
    <m/>
    <s v="Approved"/>
    <m/>
    <m/>
    <s v="Road work being done from KM23, KM24, KM25 and KM41-KM45"/>
    <n v="6"/>
    <s v="F066-F118"/>
    <s v="Paint Lake Road 2"/>
    <n v="0"/>
    <d v="2021-08-25T00:00:00"/>
    <m/>
    <s v="57"/>
    <d v="2021-08-25T00:00:00"/>
    <s v=""/>
    <s v=""/>
    <m/>
    <m/>
    <m/>
    <s v=""/>
    <s v="10"/>
    <s v="Corbiere and Sons Contracting973220210822-3Excavator - 36 ton- After Jan 1091322.64"/>
    <s v="Corbiere and Sons Contracting973220210822-3Excavator - 36 ton- After Jan 1091322.64INV #144"/>
    <s v=""/>
    <s v="WF10-All Season Maintenance"/>
    <x v="1"/>
  </r>
  <r>
    <x v="1"/>
    <n v="6"/>
    <n v="0"/>
    <n v="9732"/>
    <s v="20210822-3"/>
    <n v="53511012"/>
    <s v="Access"/>
    <n v="0"/>
    <s v="Excavator - 36 ton- After Jan 10"/>
    <n v="146.96"/>
    <n v="9"/>
    <s v="Dynamic"/>
    <s v="110.22"/>
    <s v="0"/>
    <s v=""/>
    <s v=""/>
    <n v="1322.64"/>
    <n v="171.94320000000002"/>
    <n v="1494.5832"/>
    <d v="2021-08-22T00:00:00"/>
    <n v="0"/>
    <x v="3"/>
    <d v="2021-09-07T00:00:00"/>
    <n v="160"/>
    <n v="0"/>
    <n v="0"/>
    <s v="Nathan Kyme"/>
    <s v="All Season Access Maintenance"/>
    <m/>
    <s v="VC7556-2019-017"/>
    <s v="929 OF"/>
    <m/>
    <m/>
    <m/>
    <s v="Approved"/>
    <m/>
    <m/>
    <s v="Road work being done from KM23, KM24, KM25 and KM41-KM45"/>
    <n v="6"/>
    <s v="F066-F118"/>
    <s v="Paint Lake Road 2"/>
    <n v="0"/>
    <d v="2021-08-25T00:00:00"/>
    <m/>
    <s v="57"/>
    <d v="2021-08-25T00:00:00"/>
    <s v=""/>
    <s v=""/>
    <m/>
    <m/>
    <m/>
    <s v=""/>
    <s v="10"/>
    <s v="Corbiere and Sons Contracting973220210822-3Excavator - 36 ton- After Jan 1091322.64"/>
    <s v="Corbiere and Sons Contracting973220210822-3Excavator - 36 ton- After Jan 1091322.64INV #144"/>
    <s v=""/>
    <s v="WF10-All Season Maintenance"/>
    <x v="1"/>
  </r>
  <r>
    <x v="1"/>
    <n v="6"/>
    <n v="0"/>
    <n v="9732"/>
    <s v="20210822-3"/>
    <n v="53511012"/>
    <s v="Access"/>
    <n v="0"/>
    <s v="Excavator - 30 ton- After Jan 10"/>
    <n v="138.44999999999999"/>
    <n v="9"/>
    <s v="Dynamic"/>
    <s v="103.84"/>
    <s v="0"/>
    <s v=""/>
    <s v=""/>
    <n v="1246.05"/>
    <n v="161.98650000000001"/>
    <n v="1408.0364999999997"/>
    <d v="2021-08-22T00:00:00"/>
    <n v="0"/>
    <x v="3"/>
    <d v="2021-09-07T00:00:00"/>
    <n v="160"/>
    <n v="0"/>
    <n v="0"/>
    <s v="Nathan Kyme"/>
    <s v="All Season Access Maintenance"/>
    <m/>
    <s v="VC7556-2019-017"/>
    <s v="929 OF"/>
    <m/>
    <m/>
    <m/>
    <s v="Approved"/>
    <m/>
    <m/>
    <s v="Road work being done from KM23, KM24, KM25 and KM41-KM45"/>
    <n v="6"/>
    <s v="F066-F118"/>
    <s v="Paint Lake Road 2"/>
    <n v="0"/>
    <d v="2021-08-25T00:00:00"/>
    <m/>
    <s v="57"/>
    <d v="2021-08-25T00:00:00"/>
    <s v=""/>
    <s v=""/>
    <m/>
    <m/>
    <m/>
    <s v=""/>
    <s v="10"/>
    <s v="Corbiere and Sons Contracting973220210822-3Excavator - 30 ton- After Jan 1091246.05"/>
    <s v="Corbiere and Sons Contracting973220210822-3Excavator - 30 ton- After Jan 1091246.05INV #144"/>
    <s v=""/>
    <s v="WF10-All Season Maintenance"/>
    <x v="1"/>
  </r>
  <r>
    <x v="1"/>
    <n v="6"/>
    <n v="0"/>
    <n v="9732"/>
    <s v="20210822-3"/>
    <n v="53511012"/>
    <s v="Access"/>
    <n v="0"/>
    <s v="Excavator - 30 ton- After Jan 10"/>
    <n v="138.44999999999999"/>
    <n v="9"/>
    <s v="Dynamic"/>
    <s v="103.84"/>
    <s v="0"/>
    <s v=""/>
    <s v=""/>
    <n v="1246.05"/>
    <n v="161.98650000000001"/>
    <n v="1408.0364999999997"/>
    <d v="2021-08-22T00:00:00"/>
    <n v="0"/>
    <x v="3"/>
    <d v="2021-09-07T00:00:00"/>
    <n v="160"/>
    <n v="0"/>
    <n v="0"/>
    <s v="Nathan Kyme"/>
    <s v="All Season Access Maintenance"/>
    <m/>
    <s v="VC7556-2019-017"/>
    <s v="929 OF"/>
    <m/>
    <m/>
    <m/>
    <s v="Approved"/>
    <m/>
    <m/>
    <s v="Road work being done from KM23, KM24, KM25 and KM41-KM45"/>
    <n v="6"/>
    <s v="F066-F118"/>
    <s v="Paint Lake Road 2"/>
    <n v="0"/>
    <d v="2021-08-25T00:00:00"/>
    <m/>
    <s v="57"/>
    <d v="2021-08-25T00:00:00"/>
    <s v=""/>
    <s v=""/>
    <m/>
    <m/>
    <m/>
    <s v=""/>
    <s v="10"/>
    <s v="Corbiere and Sons Contracting973220210822-3Excavator - 30 ton- After Jan 1091246.05"/>
    <s v="Corbiere and Sons Contracting973220210822-3Excavator - 30 ton- After Jan 1091246.05INV #144"/>
    <s v=""/>
    <s v="WF10-All Season Maintenance"/>
    <x v="1"/>
  </r>
  <r>
    <x v="1"/>
    <n v="6"/>
    <n v="0"/>
    <n v="9732"/>
    <s v="20210822-3"/>
    <n v="53511012"/>
    <s v="Access"/>
    <n v="0"/>
    <s v="Excavator - 30 ton- After Jan 10"/>
    <n v="138.44999999999999"/>
    <n v="9"/>
    <s v="Dynamic"/>
    <s v="103.84"/>
    <s v="0"/>
    <s v=""/>
    <s v=""/>
    <n v="1246.05"/>
    <n v="161.98650000000001"/>
    <n v="1408.0364999999997"/>
    <d v="2021-08-22T00:00:00"/>
    <n v="0"/>
    <x v="3"/>
    <d v="2021-09-07T00:00:00"/>
    <n v="160"/>
    <n v="0"/>
    <n v="0"/>
    <s v="Nathan Kyme"/>
    <s v="All Season Access Maintenance"/>
    <m/>
    <s v="VC7556-2019-017"/>
    <s v="929 OF"/>
    <m/>
    <m/>
    <m/>
    <s v="Approved"/>
    <m/>
    <m/>
    <s v="Road work being done from KM23, KM24, KM25 and KM41-KM45"/>
    <n v="6"/>
    <s v="F066-F118"/>
    <s v="Paint Lake Road 2"/>
    <n v="0"/>
    <d v="2021-08-25T00:00:00"/>
    <m/>
    <s v="57"/>
    <d v="2021-08-25T00:00:00"/>
    <s v=""/>
    <s v=""/>
    <m/>
    <m/>
    <m/>
    <s v=""/>
    <s v="10"/>
    <s v="Corbiere and Sons Contracting973220210822-3Excavator - 30 ton- After Jan 1091246.05"/>
    <s v="Corbiere and Sons Contracting973220210822-3Excavator - 30 ton- After Jan 1091246.05INV #144"/>
    <s v=""/>
    <s v="WF10-All Season Maintenance"/>
    <x v="1"/>
  </r>
  <r>
    <x v="1"/>
    <n v="6"/>
    <n v="0"/>
    <n v="9732"/>
    <s v="20210822-3"/>
    <n v="53511012"/>
    <s v="Access"/>
    <n v="0"/>
    <s v="Dozer D6 or equal- After Jan 10"/>
    <n v="131.47999999999999"/>
    <n v="9"/>
    <s v="Dynamic"/>
    <s v="98.61"/>
    <s v="0"/>
    <s v=""/>
    <s v=""/>
    <n v="1183.32"/>
    <n v="153.83160000000001"/>
    <n v="1337.1515999999997"/>
    <d v="2021-08-22T00:00:00"/>
    <n v="0"/>
    <x v="3"/>
    <d v="2021-09-07T00:00:00"/>
    <n v="160"/>
    <n v="0"/>
    <n v="0"/>
    <s v="Nathan Kyme"/>
    <s v="All Season Access Maintenance"/>
    <m/>
    <s v="VC7556-2019-017"/>
    <s v="929 OF"/>
    <m/>
    <m/>
    <m/>
    <s v="Approved"/>
    <m/>
    <m/>
    <s v="Road work being done from KM23, KM24, KM25 and KM41-KM45"/>
    <n v="6"/>
    <s v="F066-F118"/>
    <s v="Paint Lake Road 2"/>
    <n v="0"/>
    <d v="2021-08-25T00:00:00"/>
    <m/>
    <s v="57"/>
    <d v="2021-08-25T00:00:00"/>
    <s v=""/>
    <s v=""/>
    <m/>
    <m/>
    <m/>
    <s v=""/>
    <s v="10"/>
    <s v="Corbiere and Sons Contracting973220210822-3Dozer D6 or equal- After Jan 1091183.32"/>
    <s v="Corbiere and Sons Contracting973220210822-3Dozer D6 or equal- After Jan 1091183.32INV #144"/>
    <s v=""/>
    <s v="WF10-All Season Maintenance"/>
    <x v="1"/>
  </r>
  <r>
    <x v="1"/>
    <n v="6"/>
    <n v="0"/>
    <n v="9727"/>
    <s v="20210821-3"/>
    <n v="53511012"/>
    <s v="Access"/>
    <n v="0"/>
    <s v="Labourer - General - After Jan 10"/>
    <n v="60"/>
    <n v="11"/>
    <s v="HR"/>
    <s v=""/>
    <s v=""/>
    <s v="0"/>
    <s v="0"/>
    <n v="660"/>
    <n v="85.8"/>
    <n v="745.8"/>
    <d v="2021-08-21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720210821-3Labourer - General - After Jan 1011660"/>
    <s v="Corbiere and Sons Contracting972720210821-3Labourer - General - After Jan 1011660INV #144"/>
    <s v=""/>
    <s v="WF10-All Season Maintenance"/>
    <x v="1"/>
  </r>
  <r>
    <x v="1"/>
    <n v="6"/>
    <n v="0"/>
    <n v="9727"/>
    <s v="20210821-3"/>
    <n v="53511012"/>
    <s v="Access"/>
    <n v="0"/>
    <s v="Operator - Principle - After Jan 10"/>
    <n v="75"/>
    <n v="121"/>
    <s v="HR"/>
    <s v=""/>
    <s v=""/>
    <s v="0"/>
    <s v="0"/>
    <n v="9075"/>
    <n v="1179.75"/>
    <n v="10254.749999999998"/>
    <d v="2021-08-21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720210821-3Operator - Principle - After Jan 101219075"/>
    <s v="Corbiere and Sons Contracting972720210821-3Operator - Principle - After Jan 101219075INV #144"/>
    <s v=""/>
    <s v="WF10-All Season Maintenance"/>
    <x v="1"/>
  </r>
  <r>
    <x v="1"/>
    <n v="6"/>
    <n v="0"/>
    <n v="9727"/>
    <s v="20210821-3"/>
    <n v="53511012"/>
    <s v="Access"/>
    <n v="0"/>
    <s v="L.O.A."/>
    <n v="210"/>
    <n v="13"/>
    <s v="DAY"/>
    <s v=""/>
    <s v=""/>
    <s v="0"/>
    <s v="0"/>
    <n v="2730"/>
    <n v="354.90000000000003"/>
    <n v="3084.8999999999996"/>
    <d v="2021-08-21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720210821-3L.O.A.132730"/>
    <s v="Corbiere and Sons Contracting972720210821-3L.O.A.132730INV #144"/>
    <s v=""/>
    <s v="WF10-All Season Maintenance"/>
    <x v="1"/>
  </r>
  <r>
    <x v="1"/>
    <n v="6"/>
    <n v="0"/>
    <n v="9727"/>
    <s v="20210821-3"/>
    <n v="53511012"/>
    <s v="Access"/>
    <n v="0"/>
    <s v="Foreman"/>
    <n v="95"/>
    <n v="12"/>
    <s v="HR"/>
    <s v=""/>
    <s v=""/>
    <s v="0"/>
    <s v="0"/>
    <n v="1140"/>
    <n v="148.20000000000002"/>
    <n v="1288.1999999999998"/>
    <d v="2021-08-21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720210821-3Foreman121140"/>
    <s v="Corbiere and Sons Contracting972720210821-3Foreman121140INV #144"/>
    <s v=""/>
    <s v="WF10-All Season Maintenance"/>
    <x v="1"/>
  </r>
  <r>
    <x v="1"/>
    <n v="6"/>
    <n v="0"/>
    <n v="9727"/>
    <s v="20210821-3"/>
    <n v="53511012"/>
    <s v="Access"/>
    <n v="0"/>
    <s v="Rock Truck - 30 Ton- After Jan 10"/>
    <n v="138.05000000000001"/>
    <n v="9"/>
    <s v="Dynamic"/>
    <s v="103.54"/>
    <s v="0"/>
    <s v=""/>
    <s v=""/>
    <n v="1242.45"/>
    <n v="161.51850000000002"/>
    <n v="1403.9684999999999"/>
    <d v="2021-08-21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720210821-3Rock Truck - 30 Ton- After Jan 1091242.45"/>
    <s v="Corbiere and Sons Contracting972720210821-3Rock Truck - 30 Ton- After Jan 1091242.45INV #144"/>
    <s v=""/>
    <s v="WF10-All Season Maintenance"/>
    <x v="1"/>
  </r>
  <r>
    <x v="1"/>
    <n v="6"/>
    <n v="0"/>
    <n v="9727"/>
    <s v="20210821-3"/>
    <n v="53511012"/>
    <s v="Access"/>
    <n v="0"/>
    <s v="Rock Truck - 30 Ton- After Jan 10"/>
    <n v="138.05000000000001"/>
    <n v="9"/>
    <s v="Dynamic"/>
    <s v="103.54"/>
    <s v="0"/>
    <s v=""/>
    <s v=""/>
    <n v="1242.45"/>
    <n v="161.51850000000002"/>
    <n v="1403.9684999999999"/>
    <d v="2021-08-21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720210821-3Rock Truck - 30 Ton- After Jan 1091242.45"/>
    <s v="Corbiere and Sons Contracting972720210821-3Rock Truck - 30 Ton- After Jan 1091242.45INV #144"/>
    <s v=""/>
    <s v="WF10-All Season Maintenance"/>
    <x v="1"/>
  </r>
  <r>
    <x v="1"/>
    <n v="6"/>
    <n v="0"/>
    <n v="9727"/>
    <s v="20210821-3"/>
    <n v="53511012"/>
    <s v="Access"/>
    <n v="0"/>
    <s v="Rock Truck - 30 Ton- After Jan 10"/>
    <n v="138.05000000000001"/>
    <n v="18"/>
    <s v="Dynamic"/>
    <s v="103.54"/>
    <s v="0"/>
    <s v=""/>
    <s v=""/>
    <n v="2484.9"/>
    <n v="323.03700000000003"/>
    <n v="2807.9369999999999"/>
    <d v="2021-08-21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720210821-3Rock Truck - 30 Ton- After Jan 10182484.9"/>
    <s v="Corbiere and Sons Contracting972720210821-3Rock Truck - 30 Ton- After Jan 10182484.9INV #144"/>
    <s v=""/>
    <s v="WF10-All Season Maintenance"/>
    <x v="1"/>
  </r>
  <r>
    <x v="1"/>
    <n v="6"/>
    <n v="0"/>
    <n v="9727"/>
    <s v="20210821-3"/>
    <n v="53511012"/>
    <s v="Access"/>
    <n v="0"/>
    <s v="Marooka- After Jan 10"/>
    <n v="144.6"/>
    <n v="5"/>
    <s v="Dynamic"/>
    <s v="108.45"/>
    <s v="0"/>
    <s v=""/>
    <s v=""/>
    <n v="723"/>
    <n v="93.990000000000009"/>
    <n v="816.9899999999999"/>
    <d v="2021-08-21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720210821-3Marooka- After Jan 105723"/>
    <s v="Corbiere and Sons Contracting972720210821-3Marooka- After Jan 105723INV #144"/>
    <s v=""/>
    <s v="WF10-All Season Maintenance"/>
    <x v="1"/>
  </r>
  <r>
    <x v="1"/>
    <n v="6"/>
    <n v="0"/>
    <n v="9727"/>
    <s v="20210821-3"/>
    <n v="53511012"/>
    <s v="Access"/>
    <n v="0"/>
    <s v="Light Truck - Pick up- After Jan 10"/>
    <n v="243.75"/>
    <n v="8"/>
    <s v="DAY"/>
    <s v="182.81"/>
    <s v="0"/>
    <s v=""/>
    <s v=""/>
    <n v="1950"/>
    <n v="253.5"/>
    <n v="2203.5"/>
    <d v="2021-08-21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720210821-3Light Truck - Pick up- After Jan 1081950"/>
    <s v="Corbiere and Sons Contracting972720210821-3Light Truck - Pick up- After Jan 1081950INV #144"/>
    <s v=""/>
    <s v="WF10-All Season Maintenance"/>
    <x v="1"/>
  </r>
  <r>
    <x v="1"/>
    <n v="6"/>
    <n v="0"/>
    <n v="9727"/>
    <s v="20210821-3"/>
    <n v="53511012"/>
    <s v="Access"/>
    <n v="0"/>
    <s v="Light Truck - Pick up- After Jan 10"/>
    <n v="243.75"/>
    <n v="1"/>
    <s v="DAY"/>
    <s v="182.81"/>
    <s v="0"/>
    <s v=""/>
    <s v=""/>
    <n v="243.75"/>
    <n v="31.6875"/>
    <n v="275.4375"/>
    <d v="2021-08-21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720210821-3Light Truck - Pick up- After Jan 101243.75"/>
    <s v="Corbiere and Sons Contracting972720210821-3Light Truck - Pick up- After Jan 101243.75INV #144"/>
    <s v=""/>
    <s v="WF10-All Season Maintenance"/>
    <x v="1"/>
  </r>
  <r>
    <x v="1"/>
    <n v="6"/>
    <n v="0"/>
    <n v="9727"/>
    <s v="20210821-3"/>
    <n v="53511012"/>
    <s v="Access"/>
    <n v="0"/>
    <s v="Excavator Hammer - 30 - 50 ton- After Jan 10"/>
    <n v="63.38"/>
    <n v="9"/>
    <s v="HR"/>
    <s v="47.54"/>
    <s v="0"/>
    <s v=""/>
    <s v=""/>
    <n v="570.41999999999996"/>
    <n v="74.154600000000002"/>
    <n v="644.57459999999992"/>
    <d v="2021-08-21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720210821-3Excavator Hammer - 30 - 50 ton- After Jan 109570.42"/>
    <s v="Corbiere and Sons Contracting972720210821-3Excavator Hammer - 30 - 50 ton- After Jan 109570.42INV #144"/>
    <s v=""/>
    <s v="WF10-All Season Maintenance"/>
    <x v="1"/>
  </r>
  <r>
    <x v="1"/>
    <n v="6"/>
    <n v="0"/>
    <n v="9727"/>
    <s v="20210821-3"/>
    <n v="53511012"/>
    <s v="Access"/>
    <n v="0"/>
    <s v="Excavator Hammer - 30 - 50 ton- After Jan 10"/>
    <n v="63.38"/>
    <n v="9"/>
    <s v="HR"/>
    <s v="47.54"/>
    <s v="0"/>
    <s v=""/>
    <s v=""/>
    <n v="570.41999999999996"/>
    <n v="74.154600000000002"/>
    <n v="644.57459999999992"/>
    <d v="2021-08-21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720210821-3Excavator Hammer - 30 - 50 ton- After Jan 109570.42"/>
    <s v="Corbiere and Sons Contracting972720210821-3Excavator Hammer - 30 - 50 ton- After Jan 109570.42INV #144"/>
    <s v=""/>
    <s v="WF10-All Season Maintenance"/>
    <x v="1"/>
  </r>
  <r>
    <x v="1"/>
    <n v="6"/>
    <n v="0"/>
    <n v="9727"/>
    <s v="20210821-3"/>
    <n v="53511012"/>
    <s v="Access"/>
    <n v="0"/>
    <s v="Excavator Thumb - 30 - 50 ton- After Jan 10"/>
    <n v="12.21"/>
    <n v="9"/>
    <s v="HR"/>
    <s v="9.16"/>
    <s v="0"/>
    <s v=""/>
    <s v=""/>
    <n v="109.89"/>
    <n v="14.2857"/>
    <n v="124.17569999999999"/>
    <d v="2021-08-21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720210821-3Excavator Thumb - 30 - 50 ton- After Jan 109109.89"/>
    <s v="Corbiere and Sons Contracting972720210821-3Excavator Thumb - 30 - 50 ton- After Jan 109109.89INV #144"/>
    <s v=""/>
    <s v="WF10-All Season Maintenance"/>
    <x v="1"/>
  </r>
  <r>
    <x v="1"/>
    <n v="6"/>
    <n v="0"/>
    <n v="9727"/>
    <s v="20210821-3"/>
    <n v="53511012"/>
    <s v="Access"/>
    <n v="0"/>
    <s v="Excavator Thumb - 30 - 50 ton- After Jan 10"/>
    <n v="12.21"/>
    <n v="9"/>
    <s v="HR"/>
    <s v="9.16"/>
    <s v="0"/>
    <s v=""/>
    <s v=""/>
    <n v="109.89"/>
    <n v="14.2857"/>
    <n v="124.17569999999999"/>
    <d v="2021-08-21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720210821-3Excavator Thumb - 30 - 50 ton- After Jan 109109.89"/>
    <s v="Corbiere and Sons Contracting972720210821-3Excavator Thumb - 30 - 50 ton- After Jan 109109.89INV #144"/>
    <s v=""/>
    <s v="WF10-All Season Maintenance"/>
    <x v="1"/>
  </r>
  <r>
    <x v="1"/>
    <n v="6"/>
    <n v="0"/>
    <n v="9727"/>
    <s v="20210821-3"/>
    <n v="53511012"/>
    <s v="Access"/>
    <n v="0"/>
    <s v="Excavator Thumb - 30 - 50 ton- After Jan 10"/>
    <n v="12.21"/>
    <n v="9"/>
    <s v="HR"/>
    <s v="9.16"/>
    <s v="0"/>
    <s v=""/>
    <s v=""/>
    <n v="109.89"/>
    <n v="14.2857"/>
    <n v="124.17569999999999"/>
    <d v="2021-08-21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720210821-3Excavator Thumb - 30 - 50 ton- After Jan 109109.89"/>
    <s v="Corbiere and Sons Contracting972720210821-3Excavator Thumb - 30 - 50 ton- After Jan 109109.89INV #144"/>
    <s v=""/>
    <s v="WF10-All Season Maintenance"/>
    <x v="1"/>
  </r>
  <r>
    <x v="1"/>
    <n v="6"/>
    <n v="0"/>
    <n v="9727"/>
    <s v="20210821-3"/>
    <n v="53511012"/>
    <s v="Access"/>
    <n v="0"/>
    <s v="Excavator - 36 ton- After Jan 10"/>
    <n v="146.96"/>
    <n v="9"/>
    <s v="Dynamic"/>
    <s v="110.22"/>
    <s v="0"/>
    <s v=""/>
    <s v=""/>
    <n v="1322.64"/>
    <n v="171.94320000000002"/>
    <n v="1494.5832"/>
    <d v="2021-08-21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720210821-3Excavator - 36 ton- After Jan 1091322.64"/>
    <s v="Corbiere and Sons Contracting972720210821-3Excavator - 36 ton- After Jan 1091322.64INV #144"/>
    <s v=""/>
    <s v="WF10-All Season Maintenance"/>
    <x v="1"/>
  </r>
  <r>
    <x v="1"/>
    <n v="6"/>
    <n v="0"/>
    <n v="9727"/>
    <s v="20210821-3"/>
    <n v="53511012"/>
    <s v="Access"/>
    <n v="0"/>
    <s v="Excavator - 36 ton- After Jan 10"/>
    <n v="146.96"/>
    <n v="9"/>
    <s v="Dynamic"/>
    <s v="110.22"/>
    <s v="0"/>
    <s v=""/>
    <s v=""/>
    <n v="1322.64"/>
    <n v="171.94320000000002"/>
    <n v="1494.5832"/>
    <d v="2021-08-21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720210821-3Excavator - 36 ton- After Jan 1091322.64"/>
    <s v="Corbiere and Sons Contracting972720210821-3Excavator - 36 ton- After Jan 1091322.64INV #144"/>
    <s v=""/>
    <s v="WF10-All Season Maintenance"/>
    <x v="1"/>
  </r>
  <r>
    <x v="1"/>
    <n v="6"/>
    <n v="0"/>
    <n v="9727"/>
    <s v="20210821-3"/>
    <n v="53511012"/>
    <s v="Access"/>
    <n v="0"/>
    <s v="Excavator - 36 ton- After Jan 10"/>
    <n v="146.96"/>
    <n v="9"/>
    <s v="Dynamic"/>
    <s v="110.22"/>
    <s v="0"/>
    <s v=""/>
    <s v=""/>
    <n v="1322.64"/>
    <n v="171.94320000000002"/>
    <n v="1494.5832"/>
    <d v="2021-08-21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720210821-3Excavator - 36 ton- After Jan 1091322.64"/>
    <s v="Corbiere and Sons Contracting972720210821-3Excavator - 36 ton- After Jan 1091322.64INV #144"/>
    <s v=""/>
    <s v="WF10-All Season Maintenance"/>
    <x v="1"/>
  </r>
  <r>
    <x v="1"/>
    <n v="6"/>
    <n v="0"/>
    <n v="9727"/>
    <s v="20210821-3"/>
    <n v="53511012"/>
    <s v="Access"/>
    <n v="0"/>
    <s v="Excavator - 30 ton- After Jan 10"/>
    <n v="138.44999999999999"/>
    <n v="9"/>
    <s v="Dynamic"/>
    <s v="103.84"/>
    <s v="0"/>
    <s v=""/>
    <s v=""/>
    <n v="1246.05"/>
    <n v="161.98650000000001"/>
    <n v="1408.0364999999997"/>
    <d v="2021-08-21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720210821-3Excavator - 30 ton- After Jan 1091246.05"/>
    <s v="Corbiere and Sons Contracting972720210821-3Excavator - 30 ton- After Jan 1091246.05INV #144"/>
    <s v=""/>
    <s v="WF10-All Season Maintenance"/>
    <x v="1"/>
  </r>
  <r>
    <x v="1"/>
    <n v="6"/>
    <n v="0"/>
    <n v="9727"/>
    <s v="20210821-3"/>
    <n v="53511012"/>
    <s v="Access"/>
    <n v="0"/>
    <s v="Excavator - 30 ton- After Jan 10"/>
    <n v="138.44999999999999"/>
    <n v="9"/>
    <s v="Dynamic"/>
    <s v="103.84"/>
    <s v="0"/>
    <s v=""/>
    <s v=""/>
    <n v="1246.05"/>
    <n v="161.98650000000001"/>
    <n v="1408.0364999999997"/>
    <d v="2021-08-21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720210821-3Excavator - 30 ton- After Jan 1091246.05"/>
    <s v="Corbiere and Sons Contracting972720210821-3Excavator - 30 ton- After Jan 1091246.05INV #144"/>
    <s v=""/>
    <s v="WF10-All Season Maintenance"/>
    <x v="1"/>
  </r>
  <r>
    <x v="1"/>
    <n v="6"/>
    <n v="0"/>
    <n v="9727"/>
    <s v="20210821-3"/>
    <n v="53511012"/>
    <s v="Access"/>
    <n v="0"/>
    <s v="Excavator - 30 ton- After Jan 10"/>
    <n v="138.44999999999999"/>
    <n v="9"/>
    <s v="Dynamic"/>
    <s v="103.84"/>
    <s v="0"/>
    <s v=""/>
    <s v=""/>
    <n v="1246.05"/>
    <n v="161.98650000000001"/>
    <n v="1408.0364999999997"/>
    <d v="2021-08-21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720210821-3Excavator - 30 ton- After Jan 1091246.05"/>
    <s v="Corbiere and Sons Contracting972720210821-3Excavator - 30 ton- After Jan 1091246.05INV #144"/>
    <s v=""/>
    <s v="WF10-All Season Maintenance"/>
    <x v="1"/>
  </r>
  <r>
    <x v="1"/>
    <n v="6"/>
    <n v="0"/>
    <n v="9727"/>
    <s v="20210821-3"/>
    <n v="53511012"/>
    <s v="Access"/>
    <n v="0"/>
    <s v="Dozer D6 or equal- After Jan 10"/>
    <n v="131.47999999999999"/>
    <n v="9"/>
    <s v="Dynamic"/>
    <s v="98.61"/>
    <s v="0"/>
    <s v=""/>
    <s v=""/>
    <n v="1183.32"/>
    <n v="153.83160000000001"/>
    <n v="1337.1515999999997"/>
    <d v="2021-08-21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720210821-3Dozer D6 or equal- After Jan 1091183.32"/>
    <s v="Corbiere and Sons Contracting972720210821-3Dozer D6 or equal- After Jan 1091183.32INV #144"/>
    <s v=""/>
    <s v="WF10-All Season Maintenance"/>
    <x v="1"/>
  </r>
  <r>
    <x v="1"/>
    <n v="6"/>
    <n v="0"/>
    <n v="9726"/>
    <s v="20210820-3"/>
    <n v="53511012"/>
    <s v="Access"/>
    <n v="0"/>
    <s v="Labourer - General - After Jan 10"/>
    <n v="60"/>
    <n v="11"/>
    <s v="HR"/>
    <s v=""/>
    <s v=""/>
    <s v="0"/>
    <s v="0"/>
    <n v="660"/>
    <n v="85.8"/>
    <n v="745.8"/>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Labourer - General - After Jan 1011660"/>
    <s v="Corbiere and Sons Contracting972620210820-3Labourer - General - After Jan 1011660INV #144"/>
    <s v=""/>
    <s v="WF10-All Season Maintenance"/>
    <x v="1"/>
  </r>
  <r>
    <x v="1"/>
    <n v="6"/>
    <n v="0"/>
    <n v="9726"/>
    <s v="20210820-3"/>
    <n v="53511012"/>
    <s v="Access"/>
    <n v="0"/>
    <s v="Operator - Principle - After Jan 10"/>
    <n v="75"/>
    <n v="139"/>
    <s v="HR"/>
    <s v=""/>
    <s v=""/>
    <s v="0"/>
    <s v="0"/>
    <n v="10425"/>
    <n v="1355.25"/>
    <n v="11780.249999999998"/>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Operator - Principle - After Jan 1013910425"/>
    <s v="Corbiere and Sons Contracting972620210820-3Operator - Principle - After Jan 1013910425INV #144"/>
    <s v=""/>
    <s v="WF10-All Season Maintenance"/>
    <x v="1"/>
  </r>
  <r>
    <x v="1"/>
    <n v="6"/>
    <n v="0"/>
    <n v="9726"/>
    <s v="20210820-3"/>
    <n v="53511012"/>
    <s v="Access"/>
    <n v="0"/>
    <s v="L.O.A."/>
    <n v="210"/>
    <n v="15"/>
    <s v="DAY"/>
    <s v=""/>
    <s v=""/>
    <s v="0"/>
    <s v="0"/>
    <n v="3150"/>
    <n v="409.5"/>
    <n v="3559.4999999999995"/>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L.O.A.153150"/>
    <s v="Corbiere and Sons Contracting972620210820-3L.O.A.153150INV #144"/>
    <s v=""/>
    <s v="WF10-All Season Maintenance"/>
    <x v="1"/>
  </r>
  <r>
    <x v="1"/>
    <n v="6"/>
    <n v="0"/>
    <n v="9726"/>
    <s v="20210820-3"/>
    <n v="53511012"/>
    <s v="Access"/>
    <n v="0"/>
    <s v="Foreman"/>
    <n v="95"/>
    <n v="12"/>
    <s v="HR"/>
    <s v=""/>
    <s v=""/>
    <s v="0"/>
    <s v="0"/>
    <n v="1140"/>
    <n v="148.20000000000002"/>
    <n v="1288.1999999999998"/>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Foreman121140"/>
    <s v="Corbiere and Sons Contracting972620210820-3Foreman121140INV #144"/>
    <s v=""/>
    <s v="WF10-All Season Maintenance"/>
    <x v="1"/>
  </r>
  <r>
    <x v="1"/>
    <n v="6"/>
    <n v="0"/>
    <n v="9726"/>
    <s v="20210820-3"/>
    <n v="53511012"/>
    <s v="Access"/>
    <n v="0"/>
    <s v="Rock Truck - 30 Ton- After Jan 10"/>
    <n v="138.05000000000001"/>
    <n v="9"/>
    <s v="Dynamic"/>
    <s v="103.54"/>
    <s v="0"/>
    <s v=""/>
    <s v=""/>
    <n v="1242.45"/>
    <n v="161.51850000000002"/>
    <n v="1403.9684999999999"/>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Rock Truck - 30 Ton- After Jan 1091242.45"/>
    <s v="Corbiere and Sons Contracting972620210820-3Rock Truck - 30 Ton- After Jan 1091242.45INV #144"/>
    <s v=""/>
    <s v="WF10-All Season Maintenance"/>
    <x v="1"/>
  </r>
  <r>
    <x v="1"/>
    <n v="6"/>
    <n v="0"/>
    <n v="9726"/>
    <s v="20210820-3"/>
    <n v="53511012"/>
    <s v="Access"/>
    <n v="0"/>
    <s v="Rock Truck - 30 Ton- After Jan 10"/>
    <n v="138.05000000000001"/>
    <n v="9"/>
    <s v="Dynamic"/>
    <s v="103.54"/>
    <s v="0"/>
    <s v=""/>
    <s v=""/>
    <n v="1242.45"/>
    <n v="161.51850000000002"/>
    <n v="1403.9684999999999"/>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Rock Truck - 30 Ton- After Jan 1091242.45"/>
    <s v="Corbiere and Sons Contracting972620210820-3Rock Truck - 30 Ton- After Jan 1091242.45INV #144"/>
    <s v=""/>
    <s v="WF10-All Season Maintenance"/>
    <x v="1"/>
  </r>
  <r>
    <x v="1"/>
    <n v="6"/>
    <n v="0"/>
    <n v="9726"/>
    <s v="20210820-3"/>
    <n v="53511012"/>
    <s v="Access"/>
    <n v="0"/>
    <s v="Rock Truck - 30 Ton- After Jan 10"/>
    <n v="138.05000000000001"/>
    <n v="9"/>
    <s v="Dynamic"/>
    <s v="103.54"/>
    <s v="0"/>
    <s v=""/>
    <s v=""/>
    <n v="1242.45"/>
    <n v="161.51850000000002"/>
    <n v="1403.9684999999999"/>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Rock Truck - 30 Ton- After Jan 1091242.45"/>
    <s v="Corbiere and Sons Contracting972620210820-3Rock Truck - 30 Ton- After Jan 1091242.45INV #144"/>
    <s v=""/>
    <s v="WF10-All Season Maintenance"/>
    <x v="1"/>
  </r>
  <r>
    <x v="1"/>
    <n v="6"/>
    <n v="0"/>
    <n v="9726"/>
    <s v="20210820-3"/>
    <n v="53511012"/>
    <s v="Access"/>
    <n v="0"/>
    <s v="Rock Truck - 30 Ton- After Jan 10"/>
    <n v="138.05000000000001"/>
    <n v="16"/>
    <s v="Dynamic"/>
    <s v="103.54"/>
    <s v="0"/>
    <s v=""/>
    <s v=""/>
    <n v="2208.8000000000002"/>
    <n v="287.14400000000001"/>
    <n v="2495.944"/>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Rock Truck - 30 Ton- After Jan 10162208.8"/>
    <s v="Corbiere and Sons Contracting972620210820-3Rock Truck - 30 Ton- After Jan 10162208.8INV #144"/>
    <s v=""/>
    <s v="WF10-All Season Maintenance"/>
    <x v="1"/>
  </r>
  <r>
    <x v="1"/>
    <n v="6"/>
    <n v="0"/>
    <n v="9726"/>
    <s v="20210820-3"/>
    <n v="53511012"/>
    <s v="Access"/>
    <n v="0"/>
    <s v="Marooka- After Jan 10"/>
    <n v="144.6"/>
    <n v="5"/>
    <s v="Dynamic"/>
    <s v="108.45"/>
    <s v="0"/>
    <s v=""/>
    <s v=""/>
    <n v="723"/>
    <n v="93.990000000000009"/>
    <n v="816.9899999999999"/>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Marooka- After Jan 105723"/>
    <s v="Corbiere and Sons Contracting972620210820-3Marooka- After Jan 105723INV #144"/>
    <s v=""/>
    <s v="WF10-All Season Maintenance"/>
    <x v="1"/>
  </r>
  <r>
    <x v="1"/>
    <n v="6"/>
    <n v="0"/>
    <n v="9726"/>
    <s v="20210820-3"/>
    <n v="53511012"/>
    <s v="Access"/>
    <n v="0"/>
    <s v="Light Truck - Pick up- After Jan 10"/>
    <n v="243.75"/>
    <n v="7"/>
    <s v="DAY"/>
    <s v="182.81"/>
    <s v="0"/>
    <s v=""/>
    <s v=""/>
    <n v="1706.25"/>
    <n v="221.8125"/>
    <n v="1928.0624999999998"/>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Light Truck - Pick up- After Jan 1071706.25"/>
    <s v="Corbiere and Sons Contracting972620210820-3Light Truck - Pick up- After Jan 1071706.25INV #144"/>
    <s v=""/>
    <s v="WF10-All Season Maintenance"/>
    <x v="1"/>
  </r>
  <r>
    <x v="1"/>
    <n v="6"/>
    <n v="0"/>
    <n v="9726"/>
    <s v="20210820-3"/>
    <n v="53511012"/>
    <s v="Access"/>
    <n v="0"/>
    <s v="Light Truck - Pick up- After Jan 10"/>
    <n v="243.75"/>
    <n v="1"/>
    <s v="DAY"/>
    <s v="182.81"/>
    <s v="0"/>
    <s v=""/>
    <s v=""/>
    <n v="243.75"/>
    <n v="31.6875"/>
    <n v="275.4375"/>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Light Truck - Pick up- After Jan 101243.75"/>
    <s v="Corbiere and Sons Contracting972620210820-3Light Truck - Pick up- After Jan 101243.75INV #144"/>
    <s v=""/>
    <s v="WF10-All Season Maintenance"/>
    <x v="1"/>
  </r>
  <r>
    <x v="1"/>
    <n v="6"/>
    <n v="0"/>
    <n v="9726"/>
    <s v="20210820-3"/>
    <n v="53511012"/>
    <s v="Access"/>
    <n v="0"/>
    <s v="Light Truck - Pick up- After Jan 10"/>
    <n v="243.75"/>
    <n v="1"/>
    <s v="DAY"/>
    <s v="182.81"/>
    <s v="0"/>
    <s v=""/>
    <s v=""/>
    <n v="243.75"/>
    <n v="31.6875"/>
    <n v="275.4375"/>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Light Truck - Pick up- After Jan 101243.75"/>
    <s v="Corbiere and Sons Contracting972620210820-3Light Truck - Pick up- After Jan 101243.75INV #144"/>
    <s v=""/>
    <s v="WF10-All Season Maintenance"/>
    <x v="1"/>
  </r>
  <r>
    <x v="1"/>
    <n v="6"/>
    <n v="0"/>
    <n v="9726"/>
    <s v="20210820-3"/>
    <n v="53511012"/>
    <s v="Access"/>
    <n v="0"/>
    <s v="Excavator Hammer - 30 - 50 ton- After Jan 10"/>
    <n v="63.38"/>
    <n v="8"/>
    <s v="HR"/>
    <s v="47.54"/>
    <s v="0"/>
    <s v=""/>
    <s v=""/>
    <n v="507.04"/>
    <n v="65.915199999999999"/>
    <n v="572.95519999999999"/>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Excavator Hammer - 30 - 50 ton- After Jan 108507.04"/>
    <s v="Corbiere and Sons Contracting972620210820-3Excavator Hammer - 30 - 50 ton- After Jan 108507.04INV #144"/>
    <s v=""/>
    <s v="WF10-All Season Maintenance"/>
    <x v="1"/>
  </r>
  <r>
    <x v="1"/>
    <n v="6"/>
    <n v="0"/>
    <n v="9726"/>
    <s v="20210820-3"/>
    <n v="53511012"/>
    <s v="Access"/>
    <n v="0"/>
    <s v="Excavator Hammer - 30 - 50 ton- After Jan 10"/>
    <n v="63.38"/>
    <n v="9"/>
    <s v="HR"/>
    <s v="47.54"/>
    <s v="0"/>
    <s v=""/>
    <s v=""/>
    <n v="570.41999999999996"/>
    <n v="74.154600000000002"/>
    <n v="644.57459999999992"/>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Excavator Hammer - 30 - 50 ton- After Jan 109570.42"/>
    <s v="Corbiere and Sons Contracting972620210820-3Excavator Hammer - 30 - 50 ton- After Jan 109570.42INV #144"/>
    <s v=""/>
    <s v="WF10-All Season Maintenance"/>
    <x v="1"/>
  </r>
  <r>
    <x v="1"/>
    <n v="6"/>
    <n v="0"/>
    <n v="9726"/>
    <s v="20210820-3"/>
    <n v="53511012"/>
    <s v="Access"/>
    <n v="0"/>
    <s v="Excavator Thumb - 30 - 50 ton- After Jan 10"/>
    <n v="12.21"/>
    <n v="9"/>
    <s v="HR"/>
    <s v="9.16"/>
    <s v="0"/>
    <s v=""/>
    <s v=""/>
    <n v="109.89"/>
    <n v="14.2857"/>
    <n v="124.17569999999999"/>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Excavator Thumb - 30 - 50 ton- After Jan 109109.89"/>
    <s v="Corbiere and Sons Contracting972620210820-3Excavator Thumb - 30 - 50 ton- After Jan 109109.89INV #144"/>
    <s v=""/>
    <s v="WF10-All Season Maintenance"/>
    <x v="1"/>
  </r>
  <r>
    <x v="1"/>
    <n v="6"/>
    <n v="0"/>
    <n v="9726"/>
    <s v="20210820-3"/>
    <n v="53511012"/>
    <s v="Access"/>
    <n v="0"/>
    <s v="Excavator Thumb - 30 - 50 ton- After Jan 10"/>
    <n v="12.21"/>
    <n v="9"/>
    <s v="HR"/>
    <s v="9.16"/>
    <s v="0"/>
    <s v=""/>
    <s v=""/>
    <n v="109.89"/>
    <n v="14.2857"/>
    <n v="124.17569999999999"/>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Excavator Thumb - 30 - 50 ton- After Jan 109109.89"/>
    <s v="Corbiere and Sons Contracting972620210820-3Excavator Thumb - 30 - 50 ton- After Jan 109109.89INV #144"/>
    <s v=""/>
    <s v="WF10-All Season Maintenance"/>
    <x v="1"/>
  </r>
  <r>
    <x v="1"/>
    <n v="6"/>
    <n v="0"/>
    <n v="9726"/>
    <s v="20210820-3"/>
    <n v="53511012"/>
    <s v="Access"/>
    <n v="0"/>
    <s v="Excavator Thumb - 30 - 50 ton- After Jan 10"/>
    <n v="12.21"/>
    <n v="8"/>
    <s v="HR"/>
    <s v="9.16"/>
    <s v="0"/>
    <s v=""/>
    <s v=""/>
    <n v="97.68"/>
    <n v="12.698400000000001"/>
    <n v="110.3784"/>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Excavator Thumb - 30 - 50 ton- After Jan 10897.68"/>
    <s v="Corbiere and Sons Contracting972620210820-3Excavator Thumb - 30 - 50 ton- After Jan 10897.68INV #144"/>
    <s v=""/>
    <s v="WF10-All Season Maintenance"/>
    <x v="1"/>
  </r>
  <r>
    <x v="1"/>
    <n v="6"/>
    <n v="0"/>
    <n v="9726"/>
    <s v="20210820-3"/>
    <n v="53511012"/>
    <s v="Access"/>
    <n v="0"/>
    <s v="Excavator Thumb - 30 - 50 ton- After Jan 10"/>
    <n v="12.21"/>
    <n v="9"/>
    <s v="HR"/>
    <s v="9.16"/>
    <s v="0"/>
    <s v=""/>
    <s v=""/>
    <n v="109.89"/>
    <n v="14.2857"/>
    <n v="124.17569999999999"/>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Excavator Thumb - 30 - 50 ton- After Jan 109109.89"/>
    <s v="Corbiere and Sons Contracting972620210820-3Excavator Thumb - 30 - 50 ton- After Jan 109109.89INV #144"/>
    <s v=""/>
    <s v="WF10-All Season Maintenance"/>
    <x v="1"/>
  </r>
  <r>
    <x v="1"/>
    <n v="6"/>
    <n v="0"/>
    <n v="9726"/>
    <s v="20210820-3"/>
    <n v="53511012"/>
    <s v="Access"/>
    <n v="0"/>
    <s v="Excavator - 36 ton- After Jan 10"/>
    <n v="146.96"/>
    <n v="9"/>
    <s v="Dynamic"/>
    <s v="110.22"/>
    <s v="0"/>
    <s v=""/>
    <s v=""/>
    <n v="1322.64"/>
    <n v="171.94320000000002"/>
    <n v="1494.5832"/>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Excavator - 36 ton- After Jan 1091322.64"/>
    <s v="Corbiere and Sons Contracting972620210820-3Excavator - 36 ton- After Jan 1091322.64INV #144"/>
    <s v=""/>
    <s v="WF10-All Season Maintenance"/>
    <x v="1"/>
  </r>
  <r>
    <x v="1"/>
    <n v="6"/>
    <n v="0"/>
    <n v="9726"/>
    <s v="20210820-3"/>
    <n v="53511012"/>
    <s v="Access"/>
    <n v="0"/>
    <s v="Excavator - 36 ton- After Jan 10"/>
    <n v="146.96"/>
    <n v="9"/>
    <s v="Dynamic"/>
    <s v="110.22"/>
    <s v="0"/>
    <s v=""/>
    <s v=""/>
    <n v="1322.64"/>
    <n v="171.94320000000002"/>
    <n v="1494.5832"/>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Excavator - 36 ton- After Jan 1091322.64"/>
    <s v="Corbiere and Sons Contracting972620210820-3Excavator - 36 ton- After Jan 1091322.64INV #144"/>
    <s v=""/>
    <s v="WF10-All Season Maintenance"/>
    <x v="1"/>
  </r>
  <r>
    <x v="1"/>
    <n v="6"/>
    <n v="0"/>
    <n v="9726"/>
    <s v="20210820-3"/>
    <n v="53511012"/>
    <s v="Access"/>
    <n v="0"/>
    <s v="Excavator - 36 ton- After Jan 10"/>
    <n v="146.96"/>
    <n v="9"/>
    <s v="Dynamic"/>
    <s v="110.22"/>
    <s v="0"/>
    <s v=""/>
    <s v=""/>
    <n v="1322.64"/>
    <n v="171.94320000000002"/>
    <n v="1494.5832"/>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Excavator - 36 ton- After Jan 1091322.64"/>
    <s v="Corbiere and Sons Contracting972620210820-3Excavator - 36 ton- After Jan 1091322.64INV #144"/>
    <s v=""/>
    <s v="WF10-All Season Maintenance"/>
    <x v="1"/>
  </r>
  <r>
    <x v="1"/>
    <n v="6"/>
    <n v="0"/>
    <n v="9726"/>
    <s v="20210820-3"/>
    <n v="53511012"/>
    <s v="Access"/>
    <n v="0"/>
    <s v="Excavator - 30 ton- After Jan 10"/>
    <n v="138.44999999999999"/>
    <n v="9"/>
    <s v="Dynamic"/>
    <s v="103.84"/>
    <s v="0"/>
    <s v=""/>
    <s v=""/>
    <n v="1246.05"/>
    <n v="161.98650000000001"/>
    <n v="1408.0364999999997"/>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Excavator - 30 ton- After Jan 1091246.05"/>
    <s v="Corbiere and Sons Contracting972620210820-3Excavator - 30 ton- After Jan 1091246.05INV #144"/>
    <s v=""/>
    <s v="WF10-All Season Maintenance"/>
    <x v="1"/>
  </r>
  <r>
    <x v="1"/>
    <n v="6"/>
    <n v="0"/>
    <n v="9726"/>
    <s v="20210820-3"/>
    <n v="53511012"/>
    <s v="Access"/>
    <n v="0"/>
    <s v="Excavator - 30 ton- After Jan 10"/>
    <n v="138.44999999999999"/>
    <n v="8"/>
    <s v="Dynamic"/>
    <s v="103.84"/>
    <s v="0"/>
    <s v=""/>
    <s v=""/>
    <n v="1107.5999999999999"/>
    <n v="143.988"/>
    <n v="1251.5879999999997"/>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Excavator - 30 ton- After Jan 1081107.6"/>
    <s v="Corbiere and Sons Contracting972620210820-3Excavator - 30 ton- After Jan 1081107.6INV #144"/>
    <s v=""/>
    <s v="WF10-All Season Maintenance"/>
    <x v="1"/>
  </r>
  <r>
    <x v="1"/>
    <n v="6"/>
    <n v="0"/>
    <n v="9726"/>
    <s v="20210820-3"/>
    <n v="53511012"/>
    <s v="Access"/>
    <n v="0"/>
    <s v="Excavator - 30 ton- After Jan 10"/>
    <n v="138.44999999999999"/>
    <n v="8"/>
    <s v="Dynamic"/>
    <s v="103.84"/>
    <s v="0"/>
    <s v=""/>
    <s v=""/>
    <n v="1107.5999999999999"/>
    <n v="143.988"/>
    <n v="1251.5879999999997"/>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Excavator - 30 ton- After Jan 1081107.6"/>
    <s v="Corbiere and Sons Contracting972620210820-3Excavator - 30 ton- After Jan 1081107.6INV #144"/>
    <s v=""/>
    <s v="WF10-All Season Maintenance"/>
    <x v="1"/>
  </r>
  <r>
    <x v="1"/>
    <n v="6"/>
    <n v="0"/>
    <n v="9726"/>
    <s v="20210820-3"/>
    <n v="53511012"/>
    <s v="Access"/>
    <n v="0"/>
    <s v="Excavator - 30 ton- After Jan 10"/>
    <n v="138.44999999999999"/>
    <n v="9"/>
    <s v="Dynamic"/>
    <s v="103.84"/>
    <s v="0"/>
    <s v=""/>
    <s v=""/>
    <n v="1246.05"/>
    <n v="161.98650000000001"/>
    <n v="1408.0364999999997"/>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Excavator - 30 ton- After Jan 1091246.05"/>
    <s v="Corbiere and Sons Contracting972620210820-3Excavator - 30 ton- After Jan 1091246.05INV #144"/>
    <s v=""/>
    <s v="WF10-All Season Maintenance"/>
    <x v="1"/>
  </r>
  <r>
    <x v="1"/>
    <n v="6"/>
    <n v="0"/>
    <n v="9726"/>
    <s v="20210820-3"/>
    <n v="53511012"/>
    <s v="Access"/>
    <n v="0"/>
    <s v="Dozer D6 or equal- After Jan 10"/>
    <n v="131.47999999999999"/>
    <n v="9"/>
    <s v="Dynamic"/>
    <s v="98.61"/>
    <s v="0"/>
    <s v=""/>
    <s v=""/>
    <n v="1183.32"/>
    <n v="153.83160000000001"/>
    <n v="1337.1515999999997"/>
    <d v="2021-08-20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620210820-3Dozer D6 or equal- After Jan 1091183.32"/>
    <s v="Corbiere and Sons Contracting972620210820-3Dozer D6 or equal- After Jan 1091183.32INV #144"/>
    <s v=""/>
    <s v="WF10-All Season Maintenance"/>
    <x v="1"/>
  </r>
  <r>
    <x v="1"/>
    <n v="6"/>
    <n v="0"/>
    <n v="9725"/>
    <s v="20210819-3"/>
    <n v="53511012"/>
    <s v="Access"/>
    <n v="0"/>
    <s v="Labourer - General - After Jan 10"/>
    <n v="60"/>
    <n v="11"/>
    <s v="HR"/>
    <s v=""/>
    <s v=""/>
    <s v="0"/>
    <s v="0"/>
    <n v="660"/>
    <n v="85.8"/>
    <n v="745.8"/>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Labourer - General - After Jan 1011660"/>
    <s v="Corbiere and Sons Contracting972520210819-3Labourer - General - After Jan 1011660INV #144"/>
    <s v=""/>
    <s v="WF10-All Season Maintenance"/>
    <x v="1"/>
  </r>
  <r>
    <x v="1"/>
    <n v="6"/>
    <n v="0"/>
    <n v="9725"/>
    <s v="20210819-3"/>
    <n v="53511012"/>
    <s v="Access"/>
    <n v="0"/>
    <s v="Operator - Principle - After Jan 10"/>
    <n v="75"/>
    <n v="149"/>
    <s v="HR"/>
    <s v=""/>
    <s v=""/>
    <s v="0"/>
    <s v="0"/>
    <n v="11175"/>
    <n v="1452.75"/>
    <n v="12627.749999999998"/>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Operator - Principle - After Jan 1014911175"/>
    <s v="Corbiere and Sons Contracting972520210819-3Operator - Principle - After Jan 1014911175INV #144"/>
    <s v=""/>
    <s v="WF10-All Season Maintenance"/>
    <x v="1"/>
  </r>
  <r>
    <x v="1"/>
    <n v="6"/>
    <n v="0"/>
    <n v="9725"/>
    <s v="20210819-3"/>
    <n v="53511012"/>
    <s v="Access"/>
    <n v="0"/>
    <s v="L.O.A."/>
    <n v="210"/>
    <n v="16"/>
    <s v="DAY"/>
    <s v=""/>
    <s v=""/>
    <s v="0"/>
    <s v="0"/>
    <n v="3360"/>
    <n v="436.8"/>
    <n v="3796.7999999999997"/>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L.O.A.163360"/>
    <s v="Corbiere and Sons Contracting972520210819-3L.O.A.163360INV #144"/>
    <s v=""/>
    <s v="WF10-All Season Maintenance"/>
    <x v="1"/>
  </r>
  <r>
    <x v="1"/>
    <n v="6"/>
    <n v="0"/>
    <n v="9725"/>
    <s v="20210819-3"/>
    <n v="53511012"/>
    <s v="Access"/>
    <n v="0"/>
    <s v="Foreman"/>
    <n v="95"/>
    <n v="12"/>
    <s v="HR"/>
    <s v=""/>
    <s v=""/>
    <s v="0"/>
    <s v="0"/>
    <n v="1140"/>
    <n v="148.20000000000002"/>
    <n v="1288.1999999999998"/>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Foreman121140"/>
    <s v="Corbiere and Sons Contracting972520210819-3Foreman121140INV #144"/>
    <s v=""/>
    <s v="WF10-All Season Maintenance"/>
    <x v="1"/>
  </r>
  <r>
    <x v="1"/>
    <n v="6"/>
    <n v="0"/>
    <n v="9725"/>
    <s v="20210819-3"/>
    <n v="53511012"/>
    <s v="Access"/>
    <n v="0"/>
    <s v="Rock Truck - 30 Ton- After Jan 10"/>
    <n v="138.05000000000001"/>
    <n v="5"/>
    <s v="Dynamic"/>
    <s v="103.54"/>
    <s v="0"/>
    <s v=""/>
    <s v=""/>
    <n v="690.25"/>
    <n v="89.732500000000002"/>
    <n v="779.98249999999996"/>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Rock Truck - 30 Ton- After Jan 105690.25"/>
    <s v="Corbiere and Sons Contracting972520210819-3Rock Truck - 30 Ton- After Jan 105690.25INV #144"/>
    <s v=""/>
    <s v="WF10-All Season Maintenance"/>
    <x v="1"/>
  </r>
  <r>
    <x v="1"/>
    <n v="6"/>
    <n v="0"/>
    <n v="9725"/>
    <s v="20210819-3"/>
    <n v="53511012"/>
    <s v="Access"/>
    <n v="0"/>
    <s v="Rock Truck - 30 Ton- After Jan 10"/>
    <n v="138.05000000000001"/>
    <n v="9"/>
    <s v="Dynamic"/>
    <s v="0"/>
    <s v="0"/>
    <s v=""/>
    <s v=""/>
    <n v="1242.45"/>
    <n v="161.51850000000002"/>
    <n v="1403.9684999999999"/>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Rock Truck - 30 Ton- After Jan 1091242.45"/>
    <s v="Corbiere and Sons Contracting972520210819-3Rock Truck - 30 Ton- After Jan 1091242.45INV #144"/>
    <s v=""/>
    <s v="WF10-All Season Maintenance"/>
    <x v="1"/>
  </r>
  <r>
    <x v="1"/>
    <n v="6"/>
    <n v="0"/>
    <n v="9725"/>
    <s v="20210819-3"/>
    <n v="53511012"/>
    <s v="Access"/>
    <n v="0"/>
    <s v="Rock Truck - 30 Ton- After Jan 10"/>
    <n v="138.05000000000001"/>
    <n v="9"/>
    <s v="Dynamic"/>
    <s v="0"/>
    <s v="0"/>
    <s v=""/>
    <s v=""/>
    <n v="1242.45"/>
    <n v="161.51850000000002"/>
    <n v="1403.9684999999999"/>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Rock Truck - 30 Ton- After Jan 1091242.45"/>
    <s v="Corbiere and Sons Contracting972520210819-3Rock Truck - 30 Ton- After Jan 1091242.45INV #144"/>
    <s v=""/>
    <s v="WF10-All Season Maintenance"/>
    <x v="1"/>
  </r>
  <r>
    <x v="1"/>
    <n v="6"/>
    <n v="0"/>
    <n v="9725"/>
    <s v="20210819-3"/>
    <n v="53511012"/>
    <s v="Access"/>
    <n v="0"/>
    <s v="Rock Truck - 30 Ton- After Jan 10"/>
    <n v="138.05000000000001"/>
    <n v="18"/>
    <s v="Dynamic"/>
    <s v="0"/>
    <s v="0"/>
    <s v=""/>
    <s v=""/>
    <n v="2484.9"/>
    <n v="323.03700000000003"/>
    <n v="2807.9369999999999"/>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Rock Truck - 30 Ton- After Jan 10182484.9"/>
    <s v="Corbiere and Sons Contracting972520210819-3Rock Truck - 30 Ton- After Jan 10182484.9INV #144"/>
    <s v=""/>
    <s v="WF10-All Season Maintenance"/>
    <x v="1"/>
  </r>
  <r>
    <x v="1"/>
    <n v="6"/>
    <n v="0"/>
    <n v="9725"/>
    <s v="20210819-3"/>
    <n v="53511012"/>
    <s v="Access"/>
    <n v="0"/>
    <s v="Marooka- After Jan 10"/>
    <n v="144.6"/>
    <n v="5"/>
    <s v="Dynamic"/>
    <s v="0"/>
    <s v="0"/>
    <s v=""/>
    <s v=""/>
    <n v="723"/>
    <n v="93.990000000000009"/>
    <n v="816.9899999999999"/>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Marooka- After Jan 105723"/>
    <s v="Corbiere and Sons Contracting972520210819-3Marooka- After Jan 105723INV #144"/>
    <s v=""/>
    <s v="WF10-All Season Maintenance"/>
    <x v="1"/>
  </r>
  <r>
    <x v="1"/>
    <n v="6"/>
    <n v="0"/>
    <n v="9725"/>
    <s v="20210819-3"/>
    <n v="53511012"/>
    <s v="Access"/>
    <n v="0"/>
    <s v="Light Truck - Pick up- After Jan 10"/>
    <n v="243.75"/>
    <n v="7"/>
    <s v="DAY"/>
    <s v="0"/>
    <s v="0"/>
    <s v=""/>
    <s v=""/>
    <n v="1706.25"/>
    <n v="221.8125"/>
    <n v="1928.0624999999998"/>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Light Truck - Pick up- After Jan 1071706.25"/>
    <s v="Corbiere and Sons Contracting972520210819-3Light Truck - Pick up- After Jan 1071706.25INV #144"/>
    <s v=""/>
    <s v="WF10-All Season Maintenance"/>
    <x v="1"/>
  </r>
  <r>
    <x v="1"/>
    <n v="6"/>
    <n v="0"/>
    <n v="9725"/>
    <s v="20210819-3"/>
    <n v="53511012"/>
    <s v="Access"/>
    <n v="0"/>
    <s v="Light Truck - Pick up- After Jan 10"/>
    <n v="243.75"/>
    <n v="1"/>
    <s v="DAY"/>
    <s v="0"/>
    <s v="0"/>
    <s v=""/>
    <s v=""/>
    <n v="243.75"/>
    <n v="31.6875"/>
    <n v="275.4375"/>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Light Truck - Pick up- After Jan 101243.75"/>
    <s v="Corbiere and Sons Contracting972520210819-3Light Truck - Pick up- After Jan 101243.75INV #144"/>
    <s v=""/>
    <s v="WF10-All Season Maintenance"/>
    <x v="1"/>
  </r>
  <r>
    <x v="1"/>
    <n v="6"/>
    <n v="0"/>
    <n v="9725"/>
    <s v="20210819-3"/>
    <n v="53511012"/>
    <s v="Access"/>
    <n v="0"/>
    <s v="Light Truck - Pick up- After Jan 10"/>
    <n v="243.75"/>
    <n v="1"/>
    <s v="DAY"/>
    <s v="0"/>
    <s v="0"/>
    <s v=""/>
    <s v=""/>
    <n v="243.75"/>
    <n v="31.6875"/>
    <n v="275.4375"/>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Light Truck - Pick up- After Jan 101243.75"/>
    <s v="Corbiere and Sons Contracting972520210819-3Light Truck - Pick up- After Jan 101243.75INV #144"/>
    <s v=""/>
    <s v="WF10-All Season Maintenance"/>
    <x v="1"/>
  </r>
  <r>
    <x v="1"/>
    <n v="6"/>
    <n v="0"/>
    <n v="9725"/>
    <s v="20210819-3"/>
    <n v="53511012"/>
    <s v="Access"/>
    <n v="0"/>
    <s v="Excavator Hammer - 30 - 50 ton- After Jan 10"/>
    <n v="63.38"/>
    <n v="9"/>
    <s v="HR"/>
    <s v="47.54"/>
    <s v="0"/>
    <s v=""/>
    <s v=""/>
    <n v="570.41999999999996"/>
    <n v="74.154600000000002"/>
    <n v="644.57459999999992"/>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Excavator Hammer - 30 - 50 ton- After Jan 109570.42"/>
    <s v="Corbiere and Sons Contracting972520210819-3Excavator Hammer - 30 - 50 ton- After Jan 109570.42INV #144"/>
    <s v=""/>
    <s v="WF10-All Season Maintenance"/>
    <x v="1"/>
  </r>
  <r>
    <x v="1"/>
    <n v="6"/>
    <n v="0"/>
    <n v="9725"/>
    <s v="20210819-3"/>
    <n v="53511012"/>
    <s v="Access"/>
    <n v="0"/>
    <s v="Excavator Hammer - 30 - 50 ton- After Jan 10"/>
    <n v="63.38"/>
    <n v="9"/>
    <s v="HR"/>
    <s v="0"/>
    <s v="0"/>
    <s v=""/>
    <s v=""/>
    <n v="570.41999999999996"/>
    <n v="74.154600000000002"/>
    <n v="644.57459999999992"/>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Excavator Hammer - 30 - 50 ton- After Jan 109570.42"/>
    <s v="Corbiere and Sons Contracting972520210819-3Excavator Hammer - 30 - 50 ton- After Jan 109570.42INV #144"/>
    <s v=""/>
    <s v="WF10-All Season Maintenance"/>
    <x v="1"/>
  </r>
  <r>
    <x v="1"/>
    <n v="6"/>
    <n v="0"/>
    <n v="9725"/>
    <s v="20210819-3"/>
    <n v="53511012"/>
    <s v="Access"/>
    <n v="0"/>
    <s v="Excavator Hammer - 30 - 50 ton- After Jan 10"/>
    <n v="63.38"/>
    <n v="9"/>
    <s v="HR"/>
    <s v="0"/>
    <s v="0"/>
    <s v=""/>
    <s v=""/>
    <n v="570.41999999999996"/>
    <n v="74.154600000000002"/>
    <n v="644.57459999999992"/>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Excavator Hammer - 30 - 50 ton- After Jan 109570.42"/>
    <s v="Corbiere and Sons Contracting972520210819-3Excavator Hammer - 30 - 50 ton- After Jan 109570.42INV #144"/>
    <s v=""/>
    <s v="WF10-All Season Maintenance"/>
    <x v="1"/>
  </r>
  <r>
    <x v="1"/>
    <n v="6"/>
    <n v="0"/>
    <n v="9725"/>
    <s v="20210819-3"/>
    <n v="53511012"/>
    <s v="Access"/>
    <n v="0"/>
    <s v="Excavator Thumb - 30 - 50 ton- After Jan 10"/>
    <n v="12.21"/>
    <n v="9"/>
    <s v="HR"/>
    <s v="0"/>
    <s v="0"/>
    <s v=""/>
    <s v=""/>
    <n v="109.89"/>
    <n v="14.2857"/>
    <n v="124.17569999999999"/>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Excavator Thumb - 30 - 50 ton- After Jan 109109.89"/>
    <s v="Corbiere and Sons Contracting972520210819-3Excavator Thumb - 30 - 50 ton- After Jan 109109.89INV #144"/>
    <s v=""/>
    <s v="WF10-All Season Maintenance"/>
    <x v="1"/>
  </r>
  <r>
    <x v="1"/>
    <n v="6"/>
    <n v="0"/>
    <n v="9725"/>
    <s v="20210819-3"/>
    <n v="53511012"/>
    <s v="Access"/>
    <n v="0"/>
    <s v="Excavator Thumb - 30 - 50 ton- After Jan 10"/>
    <n v="12.21"/>
    <n v="9"/>
    <s v="HR"/>
    <s v="0"/>
    <s v="0"/>
    <s v=""/>
    <s v=""/>
    <n v="109.89"/>
    <n v="14.2857"/>
    <n v="124.17569999999999"/>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Excavator Thumb - 30 - 50 ton- After Jan 109109.89"/>
    <s v="Corbiere and Sons Contracting972520210819-3Excavator Thumb - 30 - 50 ton- After Jan 109109.89INV #144"/>
    <s v=""/>
    <s v="WF10-All Season Maintenance"/>
    <x v="1"/>
  </r>
  <r>
    <x v="1"/>
    <n v="6"/>
    <n v="0"/>
    <n v="9725"/>
    <s v="20210819-3"/>
    <n v="53511012"/>
    <s v="Access"/>
    <n v="0"/>
    <s v="Excavator Thumb - 30 - 50 ton- After Jan 10"/>
    <n v="12.21"/>
    <n v="9"/>
    <s v="HR"/>
    <s v="0"/>
    <s v="0"/>
    <s v=""/>
    <s v=""/>
    <n v="109.89"/>
    <n v="14.2857"/>
    <n v="124.17569999999999"/>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Excavator Thumb - 30 - 50 ton- After Jan 109109.89"/>
    <s v="Corbiere and Sons Contracting972520210819-3Excavator Thumb - 30 - 50 ton- After Jan 109109.89INV #144"/>
    <s v=""/>
    <s v="WF10-All Season Maintenance"/>
    <x v="1"/>
  </r>
  <r>
    <x v="1"/>
    <n v="6"/>
    <n v="0"/>
    <n v="9725"/>
    <s v="20210819-3"/>
    <n v="53511012"/>
    <s v="Access"/>
    <n v="0"/>
    <s v="Excavator Thumb - 30 - 50 ton- After Jan 10"/>
    <n v="12.21"/>
    <n v="9"/>
    <s v="HR"/>
    <s v="0"/>
    <s v="0"/>
    <s v=""/>
    <s v=""/>
    <n v="109.89"/>
    <n v="14.2857"/>
    <n v="124.17569999999999"/>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Excavator Thumb - 30 - 50 ton- After Jan 109109.89"/>
    <s v="Corbiere and Sons Contracting972520210819-3Excavator Thumb - 30 - 50 ton- After Jan 109109.89INV #144"/>
    <s v=""/>
    <s v="WF10-All Season Maintenance"/>
    <x v="1"/>
  </r>
  <r>
    <x v="1"/>
    <n v="6"/>
    <n v="0"/>
    <n v="9725"/>
    <s v="20210819-3"/>
    <n v="53511012"/>
    <s v="Access"/>
    <n v="0"/>
    <s v="Excavator - 36 ton- After Jan 10"/>
    <n v="146.96"/>
    <n v="9"/>
    <s v="Dynamic"/>
    <s v="0"/>
    <s v="0"/>
    <s v=""/>
    <s v=""/>
    <n v="1322.64"/>
    <n v="171.94320000000002"/>
    <n v="1494.5832"/>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Excavator - 36 ton- After Jan 1091322.64"/>
    <s v="Corbiere and Sons Contracting972520210819-3Excavator - 36 ton- After Jan 1091322.64INV #144"/>
    <s v=""/>
    <s v="WF10-All Season Maintenance"/>
    <x v="1"/>
  </r>
  <r>
    <x v="1"/>
    <n v="6"/>
    <n v="0"/>
    <n v="9725"/>
    <s v="20210819-3"/>
    <n v="53511012"/>
    <s v="Access"/>
    <n v="0"/>
    <s v="Excavator - 36 ton- After Jan 10"/>
    <n v="146.96"/>
    <n v="9"/>
    <s v="Dynamic"/>
    <s v="0"/>
    <s v="0"/>
    <s v=""/>
    <s v=""/>
    <n v="1322.64"/>
    <n v="171.94320000000002"/>
    <n v="1494.5832"/>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Excavator - 36 ton- After Jan 1091322.64"/>
    <s v="Corbiere and Sons Contracting972520210819-3Excavator - 36 ton- After Jan 1091322.64INV #144"/>
    <s v=""/>
    <s v="WF10-All Season Maintenance"/>
    <x v="1"/>
  </r>
  <r>
    <x v="1"/>
    <n v="6"/>
    <n v="0"/>
    <n v="9725"/>
    <s v="20210819-3"/>
    <n v="53511012"/>
    <s v="Access"/>
    <n v="0"/>
    <s v="Excavator - 36 ton- After Jan 10"/>
    <n v="146.96"/>
    <n v="9"/>
    <s v="Dynamic"/>
    <s v="0"/>
    <s v="0"/>
    <s v=""/>
    <s v=""/>
    <n v="1322.64"/>
    <n v="171.94320000000002"/>
    <n v="1494.5832"/>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Excavator - 36 ton- After Jan 1091322.64"/>
    <s v="Corbiere and Sons Contracting972520210819-3Excavator - 36 ton- After Jan 1091322.64INV #144"/>
    <s v=""/>
    <s v="WF10-All Season Maintenance"/>
    <x v="1"/>
  </r>
  <r>
    <x v="1"/>
    <n v="6"/>
    <n v="0"/>
    <n v="9725"/>
    <s v="20210819-3"/>
    <n v="53511012"/>
    <s v="Access"/>
    <n v="0"/>
    <s v="Excavator - 30 ton- After Jan 10"/>
    <n v="138.44999999999999"/>
    <n v="9"/>
    <s v="Dynamic"/>
    <s v="103.84"/>
    <s v="0"/>
    <s v=""/>
    <s v=""/>
    <n v="1246.05"/>
    <n v="161.98650000000001"/>
    <n v="1408.0364999999997"/>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Excavator - 30 ton- After Jan 1091246.05"/>
    <s v="Corbiere and Sons Contracting972520210819-3Excavator - 30 ton- After Jan 1091246.05INV #144"/>
    <s v=""/>
    <s v="WF10-All Season Maintenance"/>
    <x v="1"/>
  </r>
  <r>
    <x v="1"/>
    <n v="6"/>
    <n v="0"/>
    <n v="9725"/>
    <s v="20210819-3"/>
    <n v="53511012"/>
    <s v="Access"/>
    <n v="0"/>
    <s v="Excavator - 30 ton- After Jan 10"/>
    <n v="138.44999999999999"/>
    <n v="9"/>
    <s v="Dynamic"/>
    <s v="0"/>
    <s v="0"/>
    <s v=""/>
    <s v=""/>
    <n v="1246.05"/>
    <n v="161.98650000000001"/>
    <n v="1408.0364999999997"/>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Excavator - 30 ton- After Jan 1091246.05"/>
    <s v="Corbiere and Sons Contracting972520210819-3Excavator - 30 ton- After Jan 1091246.05INV #144"/>
    <s v=""/>
    <s v="WF10-All Season Maintenance"/>
    <x v="1"/>
  </r>
  <r>
    <x v="1"/>
    <n v="6"/>
    <n v="0"/>
    <n v="9725"/>
    <s v="20210819-3"/>
    <n v="53511012"/>
    <s v="Access"/>
    <n v="0"/>
    <s v="Excavator - 30 ton- After Jan 10"/>
    <n v="138.44999999999999"/>
    <n v="9"/>
    <s v="Dynamic"/>
    <s v="0"/>
    <s v="0"/>
    <s v=""/>
    <s v=""/>
    <n v="1246.05"/>
    <n v="161.98650000000001"/>
    <n v="1408.0364999999997"/>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Excavator - 30 ton- After Jan 1091246.05"/>
    <s v="Corbiere and Sons Contracting972520210819-3Excavator - 30 ton- After Jan 1091246.05INV #144"/>
    <s v=""/>
    <s v="WF10-All Season Maintenance"/>
    <x v="1"/>
  </r>
  <r>
    <x v="1"/>
    <n v="6"/>
    <n v="0"/>
    <n v="9725"/>
    <s v="20210819-3"/>
    <n v="53511012"/>
    <s v="Access"/>
    <n v="0"/>
    <s v="Excavator - 30 ton- After Jan 10"/>
    <n v="138.44999999999999"/>
    <n v="9"/>
    <s v="Dynamic"/>
    <s v="0"/>
    <s v="0"/>
    <s v=""/>
    <s v=""/>
    <n v="1246.05"/>
    <n v="161.98650000000001"/>
    <n v="1408.0364999999997"/>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Excavator - 30 ton- After Jan 1091246.05"/>
    <s v="Corbiere and Sons Contracting972520210819-3Excavator - 30 ton- After Jan 1091246.05INV #144"/>
    <s v=""/>
    <s v="WF10-All Season Maintenance"/>
    <x v="1"/>
  </r>
  <r>
    <x v="1"/>
    <n v="6"/>
    <n v="0"/>
    <n v="9725"/>
    <s v="20210819-3"/>
    <n v="53511012"/>
    <s v="Access"/>
    <n v="0"/>
    <s v="Excavator - 30 ton- After Jan 10"/>
    <n v="138.44999999999999"/>
    <n v="9"/>
    <s v="Dynamic"/>
    <s v="0"/>
    <s v="0"/>
    <s v=""/>
    <s v=""/>
    <n v="1246.05"/>
    <n v="161.98650000000001"/>
    <n v="1408.0364999999997"/>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Excavator - 30 ton- After Jan 1091246.05"/>
    <s v="Corbiere and Sons Contracting972520210819-3Excavator - 30 ton- After Jan 1091246.05INV #144"/>
    <s v=""/>
    <s v="WF10-All Season Maintenance"/>
    <x v="1"/>
  </r>
  <r>
    <x v="1"/>
    <n v="6"/>
    <n v="0"/>
    <n v="9725"/>
    <s v="20210819-3"/>
    <n v="53511012"/>
    <s v="Access"/>
    <n v="0"/>
    <s v="Dozer D6 or equal- After Jan 10"/>
    <n v="131.47999999999999"/>
    <n v="9"/>
    <s v="Dynamic"/>
    <s v="0"/>
    <s v="0"/>
    <s v=""/>
    <s v=""/>
    <n v="1183.32"/>
    <n v="153.83160000000001"/>
    <n v="1337.1515999999997"/>
    <d v="2021-08-19T00:00:00"/>
    <n v="0"/>
    <x v="3"/>
    <d v="2021-09-07T00:00:00"/>
    <n v="160"/>
    <n v="0"/>
    <n v="0"/>
    <s v="Nathan Kyme"/>
    <s v="All Season Access Maintenance"/>
    <m/>
    <s v="VC7556-2019-017"/>
    <s v="929 OF"/>
    <m/>
    <m/>
    <m/>
    <s v="Approved"/>
    <m/>
    <m/>
    <s v="Road work being done from KM19, KM27, KM30, KM35 and KM46"/>
    <n v="6"/>
    <m/>
    <s v="Paint Lake Road 2"/>
    <n v="0"/>
    <d v="2021-08-24T00:00:00"/>
    <m/>
    <s v="57"/>
    <d v="2021-08-24T00:00:00"/>
    <s v=""/>
    <s v=""/>
    <m/>
    <m/>
    <m/>
    <s v=""/>
    <s v="10"/>
    <s v="Corbiere and Sons Contracting972520210819-3Dozer D6 or equal- After Jan 1091183.32"/>
    <s v="Corbiere and Sons Contracting972520210819-3Dozer D6 or equal- After Jan 1091183.32INV #144"/>
    <s v=""/>
    <s v="WF10-All Season Maintenance"/>
    <x v="1"/>
  </r>
  <r>
    <x v="1"/>
    <n v="6"/>
    <n v="0"/>
    <n v="9724"/>
    <s v="20210818-3"/>
    <n v="53511012"/>
    <s v="Access"/>
    <n v="0"/>
    <s v="Labourer - General - After Jan 10"/>
    <n v="60"/>
    <n v="16"/>
    <s v="HR"/>
    <s v=""/>
    <s v=""/>
    <s v="0"/>
    <s v="0"/>
    <n v="960"/>
    <n v="124.80000000000001"/>
    <n v="1084.8"/>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Labourer - General - After Jan 1016960"/>
    <s v="Corbiere and Sons Contracting972420210818-3Labourer - General - After Jan 1016960INV #144"/>
    <s v=""/>
    <s v="WF10-All Season Maintenance"/>
    <x v="1"/>
  </r>
  <r>
    <x v="1"/>
    <n v="6"/>
    <n v="0"/>
    <n v="9724"/>
    <s v="20210818-3"/>
    <n v="53511012"/>
    <s v="Access"/>
    <n v="0"/>
    <s v="Operator - Principle - After Jan 10"/>
    <n v="75"/>
    <n v="143"/>
    <s v="HR"/>
    <s v=""/>
    <s v=""/>
    <s v="0"/>
    <s v="0"/>
    <n v="10725"/>
    <n v="1394.25"/>
    <n v="12119.249999999998"/>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Operator - Principle - After Jan 1014310725"/>
    <s v="Corbiere and Sons Contracting972420210818-3Operator - Principle - After Jan 1014310725INV #144"/>
    <s v=""/>
    <s v="WF10-All Season Maintenance"/>
    <x v="1"/>
  </r>
  <r>
    <x v="1"/>
    <n v="6"/>
    <n v="0"/>
    <n v="9724"/>
    <s v="20210818-3"/>
    <n v="53511012"/>
    <s v="Access"/>
    <n v="0"/>
    <s v="L.O.A."/>
    <n v="210"/>
    <n v="16"/>
    <s v="DAY"/>
    <s v=""/>
    <s v=""/>
    <s v="0"/>
    <s v="0"/>
    <n v="3360"/>
    <n v="436.8"/>
    <n v="3796.7999999999997"/>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L.O.A.163360"/>
    <s v="Corbiere and Sons Contracting972420210818-3L.O.A.163360INV #144"/>
    <s v=""/>
    <s v="WF10-All Season Maintenance"/>
    <x v="1"/>
  </r>
  <r>
    <x v="1"/>
    <n v="6"/>
    <n v="0"/>
    <n v="9724"/>
    <s v="20210818-3"/>
    <n v="53511012"/>
    <s v="Access"/>
    <n v="0"/>
    <s v="Foreman"/>
    <n v="95"/>
    <n v="12"/>
    <s v="HR"/>
    <s v=""/>
    <s v=""/>
    <s v="0"/>
    <s v="0"/>
    <n v="1140"/>
    <n v="148.20000000000002"/>
    <n v="1288.1999999999998"/>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Foreman121140"/>
    <s v="Corbiere and Sons Contracting972420210818-3Foreman121140INV #144"/>
    <s v=""/>
    <s v="WF10-All Season Maintenance"/>
    <x v="1"/>
  </r>
  <r>
    <x v="1"/>
    <n v="6"/>
    <n v="0"/>
    <n v="9724"/>
    <s v="20210818-3"/>
    <n v="53511012"/>
    <s v="Access"/>
    <n v="0"/>
    <s v="Rock Truck - 30 Ton- After Jan 10"/>
    <n v="138.05000000000001"/>
    <n v="9"/>
    <s v="Dynamic"/>
    <s v="0"/>
    <s v="0"/>
    <s v=""/>
    <s v=""/>
    <n v="1242.45"/>
    <n v="161.51850000000002"/>
    <n v="1403.9684999999999"/>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Rock Truck - 30 Ton- After Jan 1091242.45"/>
    <s v="Corbiere and Sons Contracting972420210818-3Rock Truck - 30 Ton- After Jan 1091242.45INV #144"/>
    <s v=""/>
    <s v="WF10-All Season Maintenance"/>
    <x v="1"/>
  </r>
  <r>
    <x v="1"/>
    <n v="6"/>
    <n v="0"/>
    <n v="9724"/>
    <s v="20210818-3"/>
    <n v="53511012"/>
    <s v="Access"/>
    <n v="0"/>
    <s v="Rock Truck - 30 Ton- After Jan 10"/>
    <n v="138.05000000000001"/>
    <n v="9"/>
    <s v="Dynamic"/>
    <s v="0"/>
    <s v="0"/>
    <s v=""/>
    <s v=""/>
    <n v="1242.45"/>
    <n v="161.51850000000002"/>
    <n v="1403.9684999999999"/>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Rock Truck - 30 Ton- After Jan 1091242.45"/>
    <s v="Corbiere and Sons Contracting972420210818-3Rock Truck - 30 Ton- After Jan 1091242.45INV #144"/>
    <s v=""/>
    <s v="WF10-All Season Maintenance"/>
    <x v="1"/>
  </r>
  <r>
    <x v="1"/>
    <n v="6"/>
    <n v="0"/>
    <n v="9724"/>
    <s v="20210818-3"/>
    <n v="53511012"/>
    <s v="Access"/>
    <n v="0"/>
    <s v="Rock Truck - 30 Ton- After Jan 10"/>
    <n v="138.05000000000001"/>
    <n v="18"/>
    <s v="Dynamic"/>
    <s v="0"/>
    <s v="0"/>
    <s v=""/>
    <s v=""/>
    <n v="2484.9"/>
    <n v="323.03700000000003"/>
    <n v="2807.9369999999999"/>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Rock Truck - 30 Ton- After Jan 10182484.9"/>
    <s v="Corbiere and Sons Contracting972420210818-3Rock Truck - 30 Ton- After Jan 10182484.9INV #144"/>
    <s v=""/>
    <s v="WF10-All Season Maintenance"/>
    <x v="1"/>
  </r>
  <r>
    <x v="1"/>
    <n v="6"/>
    <n v="0"/>
    <n v="9724"/>
    <s v="20210818-3"/>
    <n v="53511012"/>
    <s v="Access"/>
    <n v="0"/>
    <s v="Marooka- After Jan 10"/>
    <n v="144.6"/>
    <n v="5"/>
    <s v="Dynamic"/>
    <s v="0"/>
    <s v="0"/>
    <s v=""/>
    <s v=""/>
    <n v="723"/>
    <n v="93.990000000000009"/>
    <n v="816.9899999999999"/>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Marooka- After Jan 105723"/>
    <s v="Corbiere and Sons Contracting972420210818-3Marooka- After Jan 105723INV #144"/>
    <s v=""/>
    <s v="WF10-All Season Maintenance"/>
    <x v="1"/>
  </r>
  <r>
    <x v="1"/>
    <n v="6"/>
    <n v="0"/>
    <n v="9724"/>
    <s v="20210818-3"/>
    <n v="53511012"/>
    <s v="Access"/>
    <n v="0"/>
    <s v="Light Truck - Pick up- After Jan 10"/>
    <n v="243.75"/>
    <n v="7"/>
    <s v="DAY"/>
    <s v="0"/>
    <s v="0"/>
    <s v=""/>
    <s v=""/>
    <n v="1706.25"/>
    <n v="221.8125"/>
    <n v="1928.0624999999998"/>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Light Truck - Pick up- After Jan 1071706.25"/>
    <s v="Corbiere and Sons Contracting972420210818-3Light Truck - Pick up- After Jan 1071706.25INV #144"/>
    <s v=""/>
    <s v="WF10-All Season Maintenance"/>
    <x v="1"/>
  </r>
  <r>
    <x v="1"/>
    <n v="6"/>
    <n v="0"/>
    <n v="9724"/>
    <s v="20210818-3"/>
    <n v="53511012"/>
    <s v="Access"/>
    <n v="0"/>
    <s v="Light Truck - Pick up- After Jan 10"/>
    <n v="243.75"/>
    <n v="1"/>
    <s v="DAY"/>
    <s v="0"/>
    <s v="0"/>
    <s v=""/>
    <s v=""/>
    <n v="243.75"/>
    <n v="31.6875"/>
    <n v="275.4375"/>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Light Truck - Pick up- After Jan 101243.75"/>
    <s v="Corbiere and Sons Contracting972420210818-3Light Truck - Pick up- After Jan 101243.75INV #144"/>
    <s v=""/>
    <s v="WF10-All Season Maintenance"/>
    <x v="1"/>
  </r>
  <r>
    <x v="1"/>
    <n v="6"/>
    <n v="0"/>
    <n v="9724"/>
    <s v="20210818-3"/>
    <n v="53511012"/>
    <s v="Access"/>
    <n v="0"/>
    <s v="Light Truck - Pick up- After Jan 10"/>
    <n v="243.75"/>
    <n v="1"/>
    <s v="DAY"/>
    <s v="0"/>
    <s v="0"/>
    <s v=""/>
    <s v=""/>
    <n v="243.75"/>
    <n v="31.6875"/>
    <n v="275.4375"/>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Light Truck - Pick up- After Jan 101243.75"/>
    <s v="Corbiere and Sons Contracting972420210818-3Light Truck - Pick up- After Jan 101243.75INV #144"/>
    <s v=""/>
    <s v="WF10-All Season Maintenance"/>
    <x v="1"/>
  </r>
  <r>
    <x v="1"/>
    <n v="6"/>
    <n v="0"/>
    <n v="9724"/>
    <s v="20210818-3"/>
    <n v="53511012"/>
    <s v="Access"/>
    <n v="0"/>
    <s v="Excavator Hammer - 30 - 50 ton- After Jan 10"/>
    <n v="63.38"/>
    <n v="9"/>
    <s v="HR"/>
    <s v="0"/>
    <s v="0"/>
    <s v=""/>
    <s v=""/>
    <n v="570.41999999999996"/>
    <n v="74.154600000000002"/>
    <n v="644.57459999999992"/>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Excavator Hammer - 30 - 50 ton- After Jan 109570.42"/>
    <s v="Corbiere and Sons Contracting972420210818-3Excavator Hammer - 30 - 50 ton- After Jan 109570.42INV #144"/>
    <s v=""/>
    <s v="WF10-All Season Maintenance"/>
    <x v="1"/>
  </r>
  <r>
    <x v="1"/>
    <n v="6"/>
    <n v="0"/>
    <n v="9724"/>
    <s v="20210818-3"/>
    <n v="53511012"/>
    <s v="Access"/>
    <n v="0"/>
    <s v="Excavator Hammer - 30 - 50 ton- After Jan 10"/>
    <n v="63.38"/>
    <n v="9"/>
    <s v="HR"/>
    <s v="47.54"/>
    <s v="0"/>
    <s v=""/>
    <s v=""/>
    <n v="570.41999999999996"/>
    <n v="74.154600000000002"/>
    <n v="644.57459999999992"/>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Excavator Hammer - 30 - 50 ton- After Jan 109570.42"/>
    <s v="Corbiere and Sons Contracting972420210818-3Excavator Hammer - 30 - 50 ton- After Jan 109570.42INV #144"/>
    <s v=""/>
    <s v="WF10-All Season Maintenance"/>
    <x v="1"/>
  </r>
  <r>
    <x v="1"/>
    <n v="6"/>
    <n v="0"/>
    <n v="9724"/>
    <s v="20210818-3"/>
    <n v="53511012"/>
    <s v="Access"/>
    <n v="0"/>
    <s v="Excavator Thumb - 30 - 50 ton- After Jan 10"/>
    <n v="12.21"/>
    <n v="9"/>
    <s v="HR"/>
    <s v="9.16"/>
    <s v="0"/>
    <s v=""/>
    <s v=""/>
    <n v="109.89"/>
    <n v="14.2857"/>
    <n v="124.17569999999999"/>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Excavator Thumb - 30 - 50 ton- After Jan 109109.89"/>
    <s v="Corbiere and Sons Contracting972420210818-3Excavator Thumb - 30 - 50 ton- After Jan 109109.89INV #144"/>
    <s v=""/>
    <s v="WF10-All Season Maintenance"/>
    <x v="1"/>
  </r>
  <r>
    <x v="1"/>
    <n v="6"/>
    <n v="0"/>
    <n v="9724"/>
    <s v="20210818-3"/>
    <n v="53511012"/>
    <s v="Access"/>
    <n v="0"/>
    <s v="Excavator Thumb - 30 - 50 ton- After Jan 10"/>
    <n v="12.21"/>
    <n v="9"/>
    <s v="HR"/>
    <s v="9.16"/>
    <s v="0"/>
    <s v=""/>
    <s v=""/>
    <n v="109.89"/>
    <n v="14.2857"/>
    <n v="124.17569999999999"/>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Excavator Thumb - 30 - 50 ton- After Jan 109109.89"/>
    <s v="Corbiere and Sons Contracting972420210818-3Excavator Thumb - 30 - 50 ton- After Jan 109109.89INV #144"/>
    <s v=""/>
    <s v="WF10-All Season Maintenance"/>
    <x v="1"/>
  </r>
  <r>
    <x v="1"/>
    <n v="6"/>
    <n v="0"/>
    <n v="9724"/>
    <s v="20210818-3"/>
    <n v="53511012"/>
    <s v="Access"/>
    <n v="0"/>
    <s v="Excavator Thumb - 30 - 50 ton- After Jan 10"/>
    <n v="12.21"/>
    <n v="9"/>
    <s v="HR"/>
    <s v="0"/>
    <s v="0"/>
    <s v=""/>
    <s v=""/>
    <n v="109.89"/>
    <n v="14.2857"/>
    <n v="124.17569999999999"/>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Excavator Thumb - 30 - 50 ton- After Jan 109109.89"/>
    <s v="Corbiere and Sons Contracting972420210818-3Excavator Thumb - 30 - 50 ton- After Jan 109109.89INV #144"/>
    <s v=""/>
    <s v="WF10-All Season Maintenance"/>
    <x v="1"/>
  </r>
  <r>
    <x v="1"/>
    <n v="6"/>
    <n v="0"/>
    <n v="9724"/>
    <s v="20210818-3"/>
    <n v="53511012"/>
    <s v="Access"/>
    <n v="0"/>
    <s v="Excavator Thumb - 30 - 50 ton- After Jan 10"/>
    <n v="12.21"/>
    <n v="9"/>
    <s v="HR"/>
    <s v="0"/>
    <s v="0"/>
    <s v=""/>
    <s v=""/>
    <n v="109.89"/>
    <n v="14.2857"/>
    <n v="124.17569999999999"/>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Excavator Thumb - 30 - 50 ton- After Jan 109109.89"/>
    <s v="Corbiere and Sons Contracting972420210818-3Excavator Thumb - 30 - 50 ton- After Jan 109109.89INV #144"/>
    <s v=""/>
    <s v="WF10-All Season Maintenance"/>
    <x v="1"/>
  </r>
  <r>
    <x v="1"/>
    <n v="6"/>
    <n v="0"/>
    <n v="9724"/>
    <s v="20210818-3"/>
    <n v="53511012"/>
    <s v="Access"/>
    <n v="0"/>
    <s v="Excavator Thumb - 30 - 50 ton- After Jan 10"/>
    <n v="12.21"/>
    <n v="9"/>
    <s v="HR"/>
    <s v="0"/>
    <s v="0"/>
    <s v=""/>
    <s v=""/>
    <n v="109.89"/>
    <n v="14.2857"/>
    <n v="124.17569999999999"/>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Excavator Thumb - 30 - 50 ton- After Jan 109109.89"/>
    <s v="Corbiere and Sons Contracting972420210818-3Excavator Thumb - 30 - 50 ton- After Jan 109109.89INV #144"/>
    <s v=""/>
    <s v="WF10-All Season Maintenance"/>
    <x v="1"/>
  </r>
  <r>
    <x v="1"/>
    <n v="6"/>
    <n v="0"/>
    <n v="9724"/>
    <s v="20210818-3"/>
    <n v="53511012"/>
    <s v="Access"/>
    <n v="0"/>
    <s v="Excavator - 36 ton- After Jan 10"/>
    <n v="146.96"/>
    <n v="9"/>
    <s v="Dynamic"/>
    <s v="0"/>
    <s v="0"/>
    <s v=""/>
    <s v=""/>
    <n v="1322.64"/>
    <n v="171.94320000000002"/>
    <n v="1494.5832"/>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Excavator - 36 ton- After Jan 1091322.64"/>
    <s v="Corbiere and Sons Contracting972420210818-3Excavator - 36 ton- After Jan 1091322.64INV #144"/>
    <s v=""/>
    <s v="WF10-All Season Maintenance"/>
    <x v="1"/>
  </r>
  <r>
    <x v="1"/>
    <n v="6"/>
    <n v="0"/>
    <n v="9724"/>
    <s v="20210818-3"/>
    <n v="53511012"/>
    <s v="Access"/>
    <n v="0"/>
    <s v="Excavator - 36 ton- After Jan 10"/>
    <n v="146.96"/>
    <n v="9"/>
    <s v="Dynamic"/>
    <s v="0"/>
    <s v="0"/>
    <s v=""/>
    <s v=""/>
    <n v="1322.64"/>
    <n v="171.94320000000002"/>
    <n v="1494.5832"/>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Excavator - 36 ton- After Jan 1091322.64"/>
    <s v="Corbiere and Sons Contracting972420210818-3Excavator - 36 ton- After Jan 1091322.64INV #144"/>
    <s v=""/>
    <s v="WF10-All Season Maintenance"/>
    <x v="1"/>
  </r>
  <r>
    <x v="1"/>
    <n v="6"/>
    <n v="0"/>
    <n v="9724"/>
    <s v="20210818-3"/>
    <n v="53511012"/>
    <s v="Access"/>
    <n v="0"/>
    <s v="Excavator - 36 ton- After Jan 10"/>
    <n v="146.96"/>
    <n v="9"/>
    <s v="Dynamic"/>
    <s v="110.22"/>
    <s v="0"/>
    <s v=""/>
    <s v=""/>
    <n v="1322.64"/>
    <n v="171.94320000000002"/>
    <n v="1494.5832"/>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Excavator - 36 ton- After Jan 1091322.64"/>
    <s v="Corbiere and Sons Contracting972420210818-3Excavator - 36 ton- After Jan 1091322.64INV #144"/>
    <s v=""/>
    <s v="WF10-All Season Maintenance"/>
    <x v="1"/>
  </r>
  <r>
    <x v="1"/>
    <n v="6"/>
    <n v="0"/>
    <n v="9724"/>
    <s v="20210818-3"/>
    <n v="53511012"/>
    <s v="Access"/>
    <n v="0"/>
    <s v="Excavator - 36 ton- After Jan 10"/>
    <n v="146.96"/>
    <n v="9"/>
    <s v="Dynamic"/>
    <s v="0"/>
    <s v="0"/>
    <s v=""/>
    <s v=""/>
    <n v="1322.64"/>
    <n v="171.94320000000002"/>
    <n v="1494.5832"/>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Excavator - 36 ton- After Jan 1091322.64"/>
    <s v="Corbiere and Sons Contracting972420210818-3Excavator - 36 ton- After Jan 1091322.64INV #144"/>
    <s v=""/>
    <s v="WF10-All Season Maintenance"/>
    <x v="1"/>
  </r>
  <r>
    <x v="1"/>
    <n v="6"/>
    <n v="0"/>
    <n v="9724"/>
    <s v="20210818-3"/>
    <n v="53511012"/>
    <s v="Access"/>
    <n v="0"/>
    <s v="Excavator - 30 ton- After Jan 10"/>
    <n v="138.44999999999999"/>
    <n v="9"/>
    <s v="Dynamic"/>
    <s v="0"/>
    <s v="0"/>
    <s v=""/>
    <s v=""/>
    <n v="1246.05"/>
    <n v="161.98650000000001"/>
    <n v="1408.0364999999997"/>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Excavator - 30 ton- After Jan 1091246.05"/>
    <s v="Corbiere and Sons Contracting972420210818-3Excavator - 30 ton- After Jan 1091246.05INV #144"/>
    <s v=""/>
    <s v="WF10-All Season Maintenance"/>
    <x v="1"/>
  </r>
  <r>
    <x v="1"/>
    <n v="6"/>
    <n v="0"/>
    <n v="9724"/>
    <s v="20210818-3"/>
    <n v="53511012"/>
    <s v="Access"/>
    <n v="0"/>
    <s v="Excavator - 30 ton- After Jan 10"/>
    <n v="138.44999999999999"/>
    <n v="9"/>
    <s v="Dynamic"/>
    <s v="0"/>
    <s v="0"/>
    <s v=""/>
    <s v=""/>
    <n v="1246.05"/>
    <n v="161.98650000000001"/>
    <n v="1408.0364999999997"/>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Excavator - 30 ton- After Jan 1091246.05"/>
    <s v="Corbiere and Sons Contracting972420210818-3Excavator - 30 ton- After Jan 1091246.05INV #144"/>
    <s v=""/>
    <s v="WF10-All Season Maintenance"/>
    <x v="1"/>
  </r>
  <r>
    <x v="1"/>
    <n v="6"/>
    <n v="0"/>
    <n v="9724"/>
    <s v="20210818-3"/>
    <n v="53511012"/>
    <s v="Access"/>
    <n v="0"/>
    <s v="Excavator - 30 ton- After Jan 10"/>
    <n v="138.44999999999999"/>
    <n v="9"/>
    <s v="Dynamic"/>
    <s v="0"/>
    <s v="0"/>
    <s v=""/>
    <s v=""/>
    <n v="1246.05"/>
    <n v="161.98650000000001"/>
    <n v="1408.0364999999997"/>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Excavator - 30 ton- After Jan 1091246.05"/>
    <s v="Corbiere and Sons Contracting972420210818-3Excavator - 30 ton- After Jan 1091246.05INV #144"/>
    <s v=""/>
    <s v="WF10-All Season Maintenance"/>
    <x v="1"/>
  </r>
  <r>
    <x v="1"/>
    <n v="6"/>
    <n v="0"/>
    <n v="9724"/>
    <s v="20210818-3"/>
    <n v="53511012"/>
    <s v="Access"/>
    <n v="0"/>
    <s v="Excavator - 30 ton- After Jan 10"/>
    <n v="138.44999999999999"/>
    <n v="9"/>
    <s v="Dynamic"/>
    <s v="0"/>
    <s v="0"/>
    <s v=""/>
    <s v=""/>
    <n v="1246.05"/>
    <n v="161.98650000000001"/>
    <n v="1408.0364999999997"/>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Excavator - 30 ton- After Jan 1091246.05"/>
    <s v="Corbiere and Sons Contracting972420210818-3Excavator - 30 ton- After Jan 1091246.05INV #144"/>
    <s v=""/>
    <s v="WF10-All Season Maintenance"/>
    <x v="1"/>
  </r>
  <r>
    <x v="1"/>
    <n v="6"/>
    <n v="0"/>
    <n v="9724"/>
    <s v="20210818-3"/>
    <n v="53511012"/>
    <s v="Access"/>
    <n v="0"/>
    <s v="Dozer D6 or equal- After Jan 10"/>
    <n v="131.47999999999999"/>
    <n v="9"/>
    <s v="Dynamic"/>
    <s v="0"/>
    <s v="0"/>
    <s v=""/>
    <s v=""/>
    <n v="1183.32"/>
    <n v="153.83160000000001"/>
    <n v="1337.1515999999997"/>
    <d v="2021-08-19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420210818-3Dozer D6 or equal- After Jan 1091183.32"/>
    <s v="Corbiere and Sons Contracting972420210818-3Dozer D6 or equal- After Jan 1091183.32INV #144"/>
    <s v=""/>
    <s v="WF10-All Season Maintenance"/>
    <x v="1"/>
  </r>
  <r>
    <x v="1"/>
    <n v="6"/>
    <n v="0"/>
    <n v="9723"/>
    <s v="20210817-3"/>
    <n v="53511012"/>
    <s v="Access"/>
    <n v="0"/>
    <s v="Labourer - General - After Jan 10"/>
    <n v="60"/>
    <n v="11"/>
    <s v="HR"/>
    <s v=""/>
    <s v=""/>
    <s v="0"/>
    <s v="0"/>
    <n v="660"/>
    <n v="85.8"/>
    <n v="745.8"/>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Labourer - General - After Jan 1011660"/>
    <s v="Corbiere and Sons Contracting972320210817-3Labourer - General - After Jan 1011660INV #144"/>
    <s v=""/>
    <s v="WF10-All Season Maintenance"/>
    <x v="1"/>
  </r>
  <r>
    <x v="1"/>
    <n v="6"/>
    <n v="0"/>
    <n v="9723"/>
    <s v="20210817-3"/>
    <n v="53511012"/>
    <s v="Access"/>
    <n v="0"/>
    <s v="Operator - Principle - After Jan 10"/>
    <n v="75"/>
    <n v="143"/>
    <s v="HR"/>
    <s v=""/>
    <s v=""/>
    <s v="0"/>
    <s v="0"/>
    <n v="10725"/>
    <n v="1394.25"/>
    <n v="12119.249999999998"/>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Operator - Principle - After Jan 1014310725"/>
    <s v="Corbiere and Sons Contracting972320210817-3Operator - Principle - After Jan 1014310725INV #144"/>
    <s v=""/>
    <s v="WF10-All Season Maintenance"/>
    <x v="1"/>
  </r>
  <r>
    <x v="1"/>
    <n v="6"/>
    <n v="0"/>
    <n v="9723"/>
    <s v="20210817-3"/>
    <n v="53511012"/>
    <s v="Access"/>
    <n v="0"/>
    <s v="L.O.A."/>
    <n v="210"/>
    <n v="15"/>
    <s v="DAY"/>
    <s v=""/>
    <s v=""/>
    <s v="0"/>
    <s v="0"/>
    <n v="3150"/>
    <n v="409.5"/>
    <n v="3559.4999999999995"/>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L.O.A.153150"/>
    <s v="Corbiere and Sons Contracting972320210817-3L.O.A.153150INV #144"/>
    <s v=""/>
    <s v="WF10-All Season Maintenance"/>
    <x v="1"/>
  </r>
  <r>
    <x v="1"/>
    <n v="6"/>
    <n v="0"/>
    <n v="9723"/>
    <s v="20210817-3"/>
    <n v="53511012"/>
    <s v="Access"/>
    <n v="0"/>
    <s v="Foreman"/>
    <n v="95"/>
    <n v="12"/>
    <s v="HR"/>
    <s v=""/>
    <s v=""/>
    <s v="0"/>
    <s v="0"/>
    <n v="1140"/>
    <n v="148.20000000000002"/>
    <n v="1288.1999999999998"/>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Foreman121140"/>
    <s v="Corbiere and Sons Contracting972320210817-3Foreman121140INV #144"/>
    <s v=""/>
    <s v="WF10-All Season Maintenance"/>
    <x v="1"/>
  </r>
  <r>
    <x v="1"/>
    <n v="6"/>
    <n v="0"/>
    <n v="9723"/>
    <s v="20210817-3"/>
    <n v="53511012"/>
    <s v="Access"/>
    <n v="0"/>
    <s v="Rock Truck - 30 Ton- After Jan 10"/>
    <n v="138.05000000000001"/>
    <n v="9"/>
    <s v="Dynamic"/>
    <s v="103.54"/>
    <s v="0"/>
    <s v=""/>
    <s v=""/>
    <n v="1242.45"/>
    <n v="161.51850000000002"/>
    <n v="1403.9684999999999"/>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Rock Truck - 30 Ton- After Jan 1091242.45"/>
    <s v="Corbiere and Sons Contracting972320210817-3Rock Truck - 30 Ton- After Jan 1091242.45INV #144"/>
    <s v=""/>
    <s v="WF10-All Season Maintenance"/>
    <x v="1"/>
  </r>
  <r>
    <x v="1"/>
    <n v="6"/>
    <n v="0"/>
    <n v="9723"/>
    <s v="20210817-3"/>
    <n v="53511012"/>
    <s v="Access"/>
    <n v="0"/>
    <s v="Rock Truck - 30 Ton- After Jan 10"/>
    <n v="138.05000000000001"/>
    <n v="9"/>
    <s v="Dynamic"/>
    <s v="0"/>
    <s v="0"/>
    <s v=""/>
    <s v=""/>
    <n v="1242.45"/>
    <n v="161.51850000000002"/>
    <n v="1403.9684999999999"/>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Rock Truck - 30 Ton- After Jan 1091242.45"/>
    <s v="Corbiere and Sons Contracting972320210817-3Rock Truck - 30 Ton- After Jan 1091242.45INV #144"/>
    <s v=""/>
    <s v="WF10-All Season Maintenance"/>
    <x v="1"/>
  </r>
  <r>
    <x v="1"/>
    <n v="6"/>
    <n v="0"/>
    <n v="9723"/>
    <s v="20210817-3"/>
    <n v="53511012"/>
    <s v="Access"/>
    <n v="0"/>
    <s v="Rock Truck - 30 Ton- After Jan 10"/>
    <n v="138.05000000000001"/>
    <n v="18"/>
    <s v="Dynamic"/>
    <s v="0"/>
    <s v="0"/>
    <s v=""/>
    <s v=""/>
    <n v="2484.9"/>
    <n v="323.03700000000003"/>
    <n v="2807.9369999999999"/>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Rock Truck - 30 Ton- After Jan 10182484.9"/>
    <s v="Corbiere and Sons Contracting972320210817-3Rock Truck - 30 Ton- After Jan 10182484.9INV #144"/>
    <s v=""/>
    <s v="WF10-All Season Maintenance"/>
    <x v="1"/>
  </r>
  <r>
    <x v="1"/>
    <n v="6"/>
    <n v="0"/>
    <n v="9723"/>
    <s v="20210817-3"/>
    <n v="53511012"/>
    <s v="Access"/>
    <n v="0"/>
    <s v="Marooka- After Jan 10"/>
    <n v="144.6"/>
    <n v="5"/>
    <s v="Dynamic"/>
    <s v="108.45"/>
    <s v="0"/>
    <s v=""/>
    <s v=""/>
    <n v="723"/>
    <n v="93.990000000000009"/>
    <n v="816.9899999999999"/>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Marooka- After Jan 105723"/>
    <s v="Corbiere and Sons Contracting972320210817-3Marooka- After Jan 105723INV #144"/>
    <s v=""/>
    <s v="WF10-All Season Maintenance"/>
    <x v="1"/>
  </r>
  <r>
    <x v="1"/>
    <n v="6"/>
    <n v="0"/>
    <n v="9723"/>
    <s v="20210817-3"/>
    <n v="53511012"/>
    <s v="Access"/>
    <n v="0"/>
    <s v="Light Truck - Pick up- After Jan 10"/>
    <n v="243.75"/>
    <n v="7"/>
    <s v="DAY"/>
    <s v="182.81"/>
    <s v="0"/>
    <s v=""/>
    <s v=""/>
    <n v="1706.25"/>
    <n v="221.8125"/>
    <n v="1928.0624999999998"/>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Light Truck - Pick up- After Jan 1071706.25"/>
    <s v="Corbiere and Sons Contracting972320210817-3Light Truck - Pick up- After Jan 1071706.25INV #144"/>
    <s v=""/>
    <s v="WF10-All Season Maintenance"/>
    <x v="1"/>
  </r>
  <r>
    <x v="1"/>
    <n v="6"/>
    <n v="0"/>
    <n v="9723"/>
    <s v="20210817-3"/>
    <n v="53511012"/>
    <s v="Access"/>
    <n v="0"/>
    <s v="Light Truck - Pick up- After Jan 10"/>
    <n v="243.75"/>
    <n v="1"/>
    <s v="DAY"/>
    <s v="182.81"/>
    <s v="0"/>
    <s v=""/>
    <s v=""/>
    <n v="243.75"/>
    <n v="31.6875"/>
    <n v="275.4375"/>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Light Truck - Pick up- After Jan 101243.75"/>
    <s v="Corbiere and Sons Contracting972320210817-3Light Truck - Pick up- After Jan 101243.75INV #144"/>
    <s v=""/>
    <s v="WF10-All Season Maintenance"/>
    <x v="1"/>
  </r>
  <r>
    <x v="1"/>
    <n v="6"/>
    <n v="0"/>
    <n v="9723"/>
    <s v="20210817-3"/>
    <n v="53511012"/>
    <s v="Access"/>
    <n v="0"/>
    <s v="Light Truck - Pick up- After Jan 10"/>
    <n v="243.75"/>
    <n v="1"/>
    <s v="DAY"/>
    <s v="0"/>
    <s v="0"/>
    <s v=""/>
    <s v=""/>
    <n v="243.75"/>
    <n v="31.6875"/>
    <n v="275.4375"/>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Light Truck - Pick up- After Jan 101243.75"/>
    <s v="Corbiere and Sons Contracting972320210817-3Light Truck - Pick up- After Jan 101243.75INV #144"/>
    <s v=""/>
    <s v="WF10-All Season Maintenance"/>
    <x v="1"/>
  </r>
  <r>
    <x v="1"/>
    <n v="6"/>
    <n v="0"/>
    <n v="9723"/>
    <s v="20210817-3"/>
    <n v="53511012"/>
    <s v="Access"/>
    <n v="0"/>
    <s v="Excavator Hammer - 30 - 50 ton- After Jan 10"/>
    <n v="63.38"/>
    <n v="9"/>
    <s v="HR"/>
    <s v="47.54"/>
    <s v="0"/>
    <s v=""/>
    <s v=""/>
    <n v="570.41999999999996"/>
    <n v="74.154600000000002"/>
    <n v="644.57459999999992"/>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Excavator Hammer - 30 - 50 ton- After Jan 109570.42"/>
    <s v="Corbiere and Sons Contracting972320210817-3Excavator Hammer - 30 - 50 ton- After Jan 109570.42INV #144"/>
    <s v=""/>
    <s v="WF10-All Season Maintenance"/>
    <x v="1"/>
  </r>
  <r>
    <x v="1"/>
    <n v="6"/>
    <n v="0"/>
    <n v="9723"/>
    <s v="20210817-3"/>
    <n v="53511012"/>
    <s v="Access"/>
    <n v="0"/>
    <s v="Excavator Hammer - 30 - 50 ton- After Jan 10"/>
    <n v="63.38"/>
    <n v="9"/>
    <s v="HR"/>
    <s v="0"/>
    <s v="0"/>
    <s v=""/>
    <s v=""/>
    <n v="570.41999999999996"/>
    <n v="74.154600000000002"/>
    <n v="644.57459999999992"/>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Excavator Hammer - 30 - 50 ton- After Jan 109570.42"/>
    <s v="Corbiere and Sons Contracting972320210817-3Excavator Hammer - 30 - 50 ton- After Jan 109570.42INV #144"/>
    <s v=""/>
    <s v="WF10-All Season Maintenance"/>
    <x v="1"/>
  </r>
  <r>
    <x v="1"/>
    <n v="6"/>
    <n v="0"/>
    <n v="9723"/>
    <s v="20210817-3"/>
    <n v="53511012"/>
    <s v="Access"/>
    <n v="0"/>
    <s v="Excavator Hammer - 30 - 50 ton- After Jan 10"/>
    <n v="63.38"/>
    <n v="9"/>
    <s v="HR"/>
    <s v="47.54"/>
    <s v="0"/>
    <s v=""/>
    <s v=""/>
    <n v="570.41999999999996"/>
    <n v="74.154600000000002"/>
    <n v="644.57459999999992"/>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Excavator Hammer - 30 - 50 ton- After Jan 109570.42"/>
    <s v="Corbiere and Sons Contracting972320210817-3Excavator Hammer - 30 - 50 ton- After Jan 109570.42INV #144"/>
    <s v=""/>
    <s v="WF10-All Season Maintenance"/>
    <x v="1"/>
  </r>
  <r>
    <x v="1"/>
    <n v="6"/>
    <n v="0"/>
    <n v="9723"/>
    <s v="20210817-3"/>
    <n v="53511012"/>
    <s v="Access"/>
    <n v="0"/>
    <s v="Excavator Thumb - 30 - 50 ton- After Jan 10"/>
    <n v="12.21"/>
    <n v="9"/>
    <s v="HR"/>
    <s v="9.16"/>
    <s v="0"/>
    <s v=""/>
    <s v=""/>
    <n v="109.89"/>
    <n v="14.2857"/>
    <n v="124.17569999999999"/>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Excavator Thumb - 30 - 50 ton- After Jan 109109.89"/>
    <s v="Corbiere and Sons Contracting972320210817-3Excavator Thumb - 30 - 50 ton- After Jan 109109.89INV #144"/>
    <s v=""/>
    <s v="WF10-All Season Maintenance"/>
    <x v="1"/>
  </r>
  <r>
    <x v="1"/>
    <n v="6"/>
    <n v="0"/>
    <n v="9723"/>
    <s v="20210817-3"/>
    <n v="53511012"/>
    <s v="Access"/>
    <n v="0"/>
    <s v="Excavator Thumb - 30 - 50 ton- After Jan 10"/>
    <n v="12.21"/>
    <n v="9"/>
    <s v="HR"/>
    <s v="0"/>
    <s v="0"/>
    <s v=""/>
    <s v=""/>
    <n v="109.89"/>
    <n v="14.2857"/>
    <n v="124.17569999999999"/>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Excavator Thumb - 30 - 50 ton- After Jan 109109.89"/>
    <s v="Corbiere and Sons Contracting972320210817-3Excavator Thumb - 30 - 50 ton- After Jan 109109.89INV #144"/>
    <s v=""/>
    <s v="WF10-All Season Maintenance"/>
    <x v="1"/>
  </r>
  <r>
    <x v="1"/>
    <n v="6"/>
    <n v="0"/>
    <n v="9723"/>
    <s v="20210817-3"/>
    <n v="53511012"/>
    <s v="Access"/>
    <n v="0"/>
    <s v="Excavator Thumb - 30 - 50 ton- After Jan 10"/>
    <n v="12.21"/>
    <n v="9"/>
    <s v="HR"/>
    <s v="0"/>
    <s v="0"/>
    <s v=""/>
    <s v=""/>
    <n v="109.89"/>
    <n v="14.2857"/>
    <n v="124.17569999999999"/>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Excavator Thumb - 30 - 50 ton- After Jan 109109.89"/>
    <s v="Corbiere and Sons Contracting972320210817-3Excavator Thumb - 30 - 50 ton- After Jan 109109.89INV #144"/>
    <s v=""/>
    <s v="WF10-All Season Maintenance"/>
    <x v="1"/>
  </r>
  <r>
    <x v="1"/>
    <n v="6"/>
    <n v="0"/>
    <n v="9723"/>
    <s v="20210817-3"/>
    <n v="53511012"/>
    <s v="Access"/>
    <n v="0"/>
    <s v="Excavator Thumb - 30 - 50 ton- After Jan 10"/>
    <n v="12.21"/>
    <n v="9"/>
    <s v="HR"/>
    <s v="0"/>
    <s v="0"/>
    <s v=""/>
    <s v=""/>
    <n v="109.89"/>
    <n v="14.2857"/>
    <n v="124.17569999999999"/>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Excavator Thumb - 30 - 50 ton- After Jan 109109.89"/>
    <s v="Corbiere and Sons Contracting972320210817-3Excavator Thumb - 30 - 50 ton- After Jan 109109.89INV #144"/>
    <s v=""/>
    <s v="WF10-All Season Maintenance"/>
    <x v="1"/>
  </r>
  <r>
    <x v="1"/>
    <n v="6"/>
    <n v="0"/>
    <n v="9723"/>
    <s v="20210817-3"/>
    <n v="53511012"/>
    <s v="Access"/>
    <n v="0"/>
    <s v="Excavator - 36 ton- After Jan 10"/>
    <n v="146.96"/>
    <n v="9"/>
    <s v="Dynamic"/>
    <s v="110.22"/>
    <s v="0"/>
    <s v=""/>
    <s v=""/>
    <n v="1322.64"/>
    <n v="171.94320000000002"/>
    <n v="1494.5832"/>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Excavator - 36 ton- After Jan 1091322.64"/>
    <s v="Corbiere and Sons Contracting972320210817-3Excavator - 36 ton- After Jan 1091322.64INV #144"/>
    <s v=""/>
    <s v="WF10-All Season Maintenance"/>
    <x v="1"/>
  </r>
  <r>
    <x v="1"/>
    <n v="6"/>
    <n v="0"/>
    <n v="9723"/>
    <s v="20210817-3"/>
    <n v="53511012"/>
    <s v="Access"/>
    <n v="0"/>
    <s v="Excavator - 36 ton- After Jan 10"/>
    <n v="146.96"/>
    <n v="9"/>
    <s v="Dynamic"/>
    <s v="110.22"/>
    <s v="0"/>
    <s v=""/>
    <s v=""/>
    <n v="1322.64"/>
    <n v="171.94320000000002"/>
    <n v="1494.5832"/>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Excavator - 36 ton- After Jan 1091322.64"/>
    <s v="Corbiere and Sons Contracting972320210817-3Excavator - 36 ton- After Jan 1091322.64INV #144"/>
    <s v=""/>
    <s v="WF10-All Season Maintenance"/>
    <x v="1"/>
  </r>
  <r>
    <x v="1"/>
    <n v="6"/>
    <n v="0"/>
    <n v="9723"/>
    <s v="20210817-3"/>
    <n v="53511012"/>
    <s v="Access"/>
    <n v="0"/>
    <s v="Excavator - 36 ton- After Jan 10"/>
    <n v="146.96"/>
    <n v="9"/>
    <s v="Dynamic"/>
    <s v="0"/>
    <s v="0"/>
    <s v=""/>
    <s v=""/>
    <n v="1322.64"/>
    <n v="171.94320000000002"/>
    <n v="1494.5832"/>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Excavator - 36 ton- After Jan 1091322.64"/>
    <s v="Corbiere and Sons Contracting972320210817-3Excavator - 36 ton- After Jan 1091322.64INV #144"/>
    <s v=""/>
    <s v="WF10-All Season Maintenance"/>
    <x v="1"/>
  </r>
  <r>
    <x v="1"/>
    <n v="6"/>
    <n v="0"/>
    <n v="9723"/>
    <s v="20210817-3"/>
    <n v="53511012"/>
    <s v="Access"/>
    <n v="0"/>
    <s v="Excavator - 30 ton- After Jan 10"/>
    <n v="138.44999999999999"/>
    <n v="9"/>
    <s v="Dynamic"/>
    <s v="103.84"/>
    <s v="0"/>
    <s v=""/>
    <s v=""/>
    <n v="1246.05"/>
    <n v="161.98650000000001"/>
    <n v="1408.0364999999997"/>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Excavator - 30 ton- After Jan 1091246.05"/>
    <s v="Corbiere and Sons Contracting972320210817-3Excavator - 30 ton- After Jan 1091246.05INV #144"/>
    <s v=""/>
    <s v="WF10-All Season Maintenance"/>
    <x v="1"/>
  </r>
  <r>
    <x v="1"/>
    <n v="6"/>
    <n v="0"/>
    <n v="9723"/>
    <s v="20210817-3"/>
    <n v="53511012"/>
    <s v="Access"/>
    <n v="0"/>
    <s v="Excavator - 30 ton- After Jan 10"/>
    <n v="138.44999999999999"/>
    <n v="9"/>
    <s v="Dynamic"/>
    <s v="103.84"/>
    <s v="0"/>
    <s v=""/>
    <s v=""/>
    <n v="1246.05"/>
    <n v="161.98650000000001"/>
    <n v="1408.0364999999997"/>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Excavator - 30 ton- After Jan 1091246.05"/>
    <s v="Corbiere and Sons Contracting972320210817-3Excavator - 30 ton- After Jan 1091246.05INV #144"/>
    <s v=""/>
    <s v="WF10-All Season Maintenance"/>
    <x v="1"/>
  </r>
  <r>
    <x v="1"/>
    <n v="6"/>
    <n v="0"/>
    <n v="9723"/>
    <s v="20210817-3"/>
    <n v="53511012"/>
    <s v="Access"/>
    <n v="0"/>
    <s v="Excavator - 30 ton- After Jan 10"/>
    <n v="138.44999999999999"/>
    <n v="9"/>
    <s v="Dynamic"/>
    <s v="0"/>
    <s v="0"/>
    <s v=""/>
    <s v=""/>
    <n v="1246.05"/>
    <n v="161.98650000000001"/>
    <n v="1408.0364999999997"/>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Excavator - 30 ton- After Jan 1091246.05"/>
    <s v="Corbiere and Sons Contracting972320210817-3Excavator - 30 ton- After Jan 1091246.05INV #144"/>
    <s v=""/>
    <s v="WF10-All Season Maintenance"/>
    <x v="1"/>
  </r>
  <r>
    <x v="1"/>
    <n v="6"/>
    <n v="0"/>
    <n v="9723"/>
    <s v="20210817-3"/>
    <n v="53511012"/>
    <s v="Access"/>
    <n v="0"/>
    <s v="Excavator - 30 ton- After Jan 10"/>
    <n v="138.44999999999999"/>
    <n v="9"/>
    <s v="Dynamic"/>
    <s v="0"/>
    <s v="0"/>
    <s v=""/>
    <s v=""/>
    <n v="1246.05"/>
    <n v="161.98650000000001"/>
    <n v="1408.0364999999997"/>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Excavator - 30 ton- After Jan 1091246.05"/>
    <s v="Corbiere and Sons Contracting972320210817-3Excavator - 30 ton- After Jan 1091246.05INV #144"/>
    <s v=""/>
    <s v="WF10-All Season Maintenance"/>
    <x v="1"/>
  </r>
  <r>
    <x v="1"/>
    <n v="6"/>
    <n v="0"/>
    <n v="9723"/>
    <s v="20210817-3"/>
    <n v="53511012"/>
    <s v="Access"/>
    <n v="0"/>
    <s v="Excavator - 30 ton- After Jan 10"/>
    <n v="138.44999999999999"/>
    <n v="9"/>
    <s v="Dynamic"/>
    <s v="0"/>
    <s v="0"/>
    <s v=""/>
    <s v=""/>
    <n v="1246.05"/>
    <n v="161.98650000000001"/>
    <n v="1408.0364999999997"/>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Excavator - 30 ton- After Jan 1091246.05"/>
    <s v="Corbiere and Sons Contracting972320210817-3Excavator - 30 ton- After Jan 1091246.05INV #144"/>
    <s v=""/>
    <s v="WF10-All Season Maintenance"/>
    <x v="1"/>
  </r>
  <r>
    <x v="1"/>
    <n v="6"/>
    <n v="0"/>
    <n v="9723"/>
    <s v="20210817-3"/>
    <n v="53511012"/>
    <s v="Access"/>
    <n v="0"/>
    <s v="Dozer D6 or equal- After Jan 10"/>
    <n v="131.47999999999999"/>
    <n v="9"/>
    <s v="Dynamic"/>
    <s v="0"/>
    <s v="0"/>
    <s v=""/>
    <s v=""/>
    <n v="1183.32"/>
    <n v="153.83160000000001"/>
    <n v="1337.1515999999997"/>
    <d v="2021-08-17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320210817-3Dozer D6 or equal- After Jan 1091183.32"/>
    <s v="Corbiere and Sons Contracting972320210817-3Dozer D6 or equal- After Jan 1091183.32INV #144"/>
    <s v=""/>
    <s v="WF10-All Season Maintenance"/>
    <x v="1"/>
  </r>
  <r>
    <x v="1"/>
    <n v="6"/>
    <n v="0"/>
    <n v="9722"/>
    <s v="20210816-3"/>
    <n v="53511012"/>
    <s v="Access"/>
    <n v="0"/>
    <s v="Labourer - General - After Jan 10"/>
    <n v="60"/>
    <n v="11"/>
    <s v="HR"/>
    <s v=""/>
    <s v=""/>
    <s v="60"/>
    <s v="0"/>
    <n v="660"/>
    <n v="85.8"/>
    <n v="745.8"/>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Labourer - General - After Jan 1011660"/>
    <s v="Corbiere and Sons Contracting972220210816-3Labourer - General - After Jan 1011660INV #144"/>
    <s v=""/>
    <s v="WF10-All Season Maintenance"/>
    <x v="1"/>
  </r>
  <r>
    <x v="1"/>
    <n v="6"/>
    <n v="0"/>
    <n v="9722"/>
    <s v="20210816-3"/>
    <n v="53511012"/>
    <s v="Access"/>
    <n v="0"/>
    <s v="Operator - Principle - After Jan 10"/>
    <n v="75"/>
    <n v="143"/>
    <s v="HR"/>
    <s v=""/>
    <s v=""/>
    <s v="75"/>
    <s v="0"/>
    <n v="10725"/>
    <n v="1394.25"/>
    <n v="12119.249999999998"/>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Operator - Principle - After Jan 1014310725"/>
    <s v="Corbiere and Sons Contracting972220210816-3Operator - Principle - After Jan 1014310725INV #144"/>
    <s v=""/>
    <s v="WF10-All Season Maintenance"/>
    <x v="1"/>
  </r>
  <r>
    <x v="1"/>
    <n v="6"/>
    <n v="0"/>
    <n v="9722"/>
    <s v="20210816-3"/>
    <n v="53511012"/>
    <s v="Access"/>
    <n v="0"/>
    <s v="L.O.A."/>
    <n v="210"/>
    <n v="16"/>
    <s v="DAY"/>
    <s v=""/>
    <s v=""/>
    <m/>
    <s v="0"/>
    <n v="3360"/>
    <n v="436.8"/>
    <n v="3796.7999999999997"/>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L.O.A.163360"/>
    <s v="Corbiere and Sons Contracting972220210816-3L.O.A.163360INV #144"/>
    <s v=""/>
    <s v="WF10-All Season Maintenance"/>
    <x v="1"/>
  </r>
  <r>
    <x v="1"/>
    <n v="6"/>
    <n v="0"/>
    <n v="9722"/>
    <s v="20210816-3"/>
    <n v="53511012"/>
    <s v="Access"/>
    <n v="0"/>
    <s v="Foreman"/>
    <n v="95"/>
    <n v="24"/>
    <s v="HR"/>
    <s v=""/>
    <s v=""/>
    <s v="95"/>
    <s v="0"/>
    <n v="2280"/>
    <n v="296.40000000000003"/>
    <n v="2576.3999999999996"/>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Foreman242280"/>
    <s v="Corbiere and Sons Contracting972220210816-3Foreman242280INV #144"/>
    <s v=""/>
    <s v="WF10-All Season Maintenance"/>
    <x v="1"/>
  </r>
  <r>
    <x v="1"/>
    <n v="6"/>
    <n v="0"/>
    <n v="9722"/>
    <s v="20210816-3"/>
    <n v="53511012"/>
    <s v="Access"/>
    <n v="0"/>
    <s v="Rock Truck - 30 Ton- After Jan 10"/>
    <n v="138.05000000000001"/>
    <n v="9"/>
    <s v="Dynamic"/>
    <s v="103.54"/>
    <s v="0"/>
    <s v=""/>
    <s v=""/>
    <n v="1242.45"/>
    <n v="161.51850000000002"/>
    <n v="1403.9684999999999"/>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Rock Truck - 30 Ton- After Jan 1091242.45"/>
    <s v="Corbiere and Sons Contracting972220210816-3Rock Truck - 30 Ton- After Jan 1091242.45INV #144"/>
    <s v=""/>
    <s v="WF10-All Season Maintenance"/>
    <x v="1"/>
  </r>
  <r>
    <x v="1"/>
    <n v="6"/>
    <n v="0"/>
    <n v="9722"/>
    <s v="20210816-3"/>
    <n v="53511012"/>
    <s v="Access"/>
    <n v="0"/>
    <s v="Rock Truck - 30 Ton- After Jan 10"/>
    <n v="138.05000000000001"/>
    <n v="9"/>
    <s v="Dynamic"/>
    <s v="103.54"/>
    <s v="0"/>
    <s v=""/>
    <s v=""/>
    <n v="1242.45"/>
    <n v="161.51850000000002"/>
    <n v="1403.9684999999999"/>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Rock Truck - 30 Ton- After Jan 1091242.45"/>
    <s v="Corbiere and Sons Contracting972220210816-3Rock Truck - 30 Ton- After Jan 1091242.45INV #144"/>
    <s v=""/>
    <s v="WF10-All Season Maintenance"/>
    <x v="1"/>
  </r>
  <r>
    <x v="1"/>
    <n v="6"/>
    <n v="0"/>
    <n v="9722"/>
    <s v="20210816-3"/>
    <n v="53511012"/>
    <s v="Access"/>
    <n v="0"/>
    <s v="Rock Truck - 30 Ton- After Jan 10"/>
    <n v="138.05000000000001"/>
    <n v="9"/>
    <s v="Dynamic"/>
    <s v="103.54"/>
    <s v="0"/>
    <s v=""/>
    <s v=""/>
    <n v="1242.45"/>
    <n v="161.51850000000002"/>
    <n v="1403.9684999999999"/>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Rock Truck - 30 Ton- After Jan 1091242.45"/>
    <s v="Corbiere and Sons Contracting972220210816-3Rock Truck - 30 Ton- After Jan 1091242.45INV #144"/>
    <s v=""/>
    <s v="WF10-All Season Maintenance"/>
    <x v="1"/>
  </r>
  <r>
    <x v="1"/>
    <n v="6"/>
    <n v="0"/>
    <n v="9722"/>
    <s v="20210816-3"/>
    <n v="53511012"/>
    <s v="Access"/>
    <n v="0"/>
    <s v="Rock Truck - 30 Ton- After Jan 10"/>
    <n v="138.05000000000001"/>
    <n v="18"/>
    <s v="Dynamic"/>
    <s v="103.54"/>
    <s v="0"/>
    <s v=""/>
    <s v=""/>
    <n v="2484.9"/>
    <n v="323.03700000000003"/>
    <n v="2807.9369999999999"/>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Rock Truck - 30 Ton- After Jan 10182484.9"/>
    <s v="Corbiere and Sons Contracting972220210816-3Rock Truck - 30 Ton- After Jan 10182484.9INV #144"/>
    <s v=""/>
    <s v="WF10-All Season Maintenance"/>
    <x v="1"/>
  </r>
  <r>
    <x v="1"/>
    <n v="6"/>
    <n v="0"/>
    <n v="9722"/>
    <s v="20210816-3"/>
    <n v="53511012"/>
    <s v="Access"/>
    <n v="0"/>
    <s v="Marooka- After Jan 10"/>
    <n v="144.6"/>
    <n v="5"/>
    <s v="Dynamic"/>
    <s v="108.45"/>
    <s v="0"/>
    <s v=""/>
    <s v=""/>
    <n v="723"/>
    <n v="93.990000000000009"/>
    <n v="816.9899999999999"/>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Marooka- After Jan 105723"/>
    <s v="Corbiere and Sons Contracting972220210816-3Marooka- After Jan 105723INV #144"/>
    <s v=""/>
    <s v="WF10-All Season Maintenance"/>
    <x v="1"/>
  </r>
  <r>
    <x v="1"/>
    <n v="6"/>
    <n v="0"/>
    <n v="9722"/>
    <s v="20210816-3"/>
    <n v="53511012"/>
    <s v="Access"/>
    <n v="0"/>
    <s v="Light Truck - Pick up- After Jan 10"/>
    <n v="243.75"/>
    <n v="7"/>
    <s v="DAY"/>
    <s v="182.81"/>
    <s v="0"/>
    <s v=""/>
    <s v=""/>
    <n v="1706.25"/>
    <n v="221.8125"/>
    <n v="1928.0624999999998"/>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Light Truck - Pick up- After Jan 1071706.25"/>
    <s v="Corbiere and Sons Contracting972220210816-3Light Truck - Pick up- After Jan 1071706.25INV #144"/>
    <s v=""/>
    <s v="WF10-All Season Maintenance"/>
    <x v="1"/>
  </r>
  <r>
    <x v="1"/>
    <n v="6"/>
    <n v="0"/>
    <n v="9722"/>
    <s v="20210816-3"/>
    <n v="53511012"/>
    <s v="Access"/>
    <n v="0"/>
    <s v="Light Truck - Pick up- After Jan 10"/>
    <n v="243.75"/>
    <n v="1"/>
    <s v="DAY"/>
    <s v="182.81"/>
    <s v="0"/>
    <s v=""/>
    <s v=""/>
    <n v="243.75"/>
    <n v="31.6875"/>
    <n v="275.4375"/>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Light Truck - Pick up- After Jan 101243.75"/>
    <s v="Corbiere and Sons Contracting972220210816-3Light Truck - Pick up- After Jan 101243.75INV #144"/>
    <s v=""/>
    <s v="WF10-All Season Maintenance"/>
    <x v="1"/>
  </r>
  <r>
    <x v="1"/>
    <n v="6"/>
    <n v="0"/>
    <n v="9722"/>
    <s v="20210816-3"/>
    <n v="53511012"/>
    <s v="Access"/>
    <n v="0"/>
    <s v="Light Truck - Pick up- After Jan 10"/>
    <n v="243.75"/>
    <n v="1"/>
    <s v="DAY"/>
    <s v="182.81"/>
    <s v="0"/>
    <s v=""/>
    <s v=""/>
    <n v="243.75"/>
    <n v="31.6875"/>
    <n v="275.4375"/>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Light Truck - Pick up- After Jan 101243.75"/>
    <s v="Corbiere and Sons Contracting972220210816-3Light Truck - Pick up- After Jan 101243.75INV #144"/>
    <s v=""/>
    <s v="WF10-All Season Maintenance"/>
    <x v="1"/>
  </r>
  <r>
    <x v="1"/>
    <n v="6"/>
    <n v="0"/>
    <n v="9722"/>
    <s v="20210816-3"/>
    <n v="53511012"/>
    <s v="Access"/>
    <n v="0"/>
    <s v="Excavator Hammer - 30 - 50 ton- After Jan 10"/>
    <n v="63.38"/>
    <n v="9"/>
    <s v="HR"/>
    <s v="47.54"/>
    <s v="0"/>
    <s v=""/>
    <s v=""/>
    <n v="570.41999999999996"/>
    <n v="74.154600000000002"/>
    <n v="644.57459999999992"/>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Excavator Hammer - 30 - 50 ton- After Jan 109570.42"/>
    <s v="Corbiere and Sons Contracting972220210816-3Excavator Hammer - 30 - 50 ton- After Jan 109570.42INV #144"/>
    <s v=""/>
    <s v="WF10-All Season Maintenance"/>
    <x v="1"/>
  </r>
  <r>
    <x v="1"/>
    <n v="6"/>
    <n v="0"/>
    <n v="9722"/>
    <s v="20210816-3"/>
    <n v="53511012"/>
    <s v="Access"/>
    <n v="0"/>
    <s v="Excavator Hammer - 30 - 50 ton- After Jan 10"/>
    <n v="63.38"/>
    <n v="9"/>
    <s v="HR"/>
    <s v="47.54"/>
    <s v="0"/>
    <s v=""/>
    <s v=""/>
    <n v="570.41999999999996"/>
    <n v="74.154600000000002"/>
    <n v="644.57459999999992"/>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Excavator Hammer - 30 - 50 ton- After Jan 109570.42"/>
    <s v="Corbiere and Sons Contracting972220210816-3Excavator Hammer - 30 - 50 ton- After Jan 109570.42INV #144"/>
    <s v=""/>
    <s v="WF10-All Season Maintenance"/>
    <x v="1"/>
  </r>
  <r>
    <x v="1"/>
    <n v="6"/>
    <n v="0"/>
    <n v="9722"/>
    <s v="20210816-3"/>
    <n v="53511012"/>
    <s v="Access"/>
    <n v="0"/>
    <s v="Excavator Thumb - 30 - 50 ton- After Jan 10"/>
    <n v="12.21"/>
    <n v="9"/>
    <s v="HR"/>
    <s v="9.16"/>
    <s v="0"/>
    <s v=""/>
    <s v=""/>
    <n v="109.89"/>
    <n v="14.2857"/>
    <n v="124.17569999999999"/>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Excavator Thumb - 30 - 50 ton- After Jan 109109.89"/>
    <s v="Corbiere and Sons Contracting972220210816-3Excavator Thumb - 30 - 50 ton- After Jan 109109.89INV #144"/>
    <s v=""/>
    <s v="WF10-All Season Maintenance"/>
    <x v="1"/>
  </r>
  <r>
    <x v="1"/>
    <n v="6"/>
    <n v="0"/>
    <n v="9722"/>
    <s v="20210816-3"/>
    <n v="53511012"/>
    <s v="Access"/>
    <n v="0"/>
    <s v="Excavator Thumb - 30 - 50 ton- After Jan 10"/>
    <n v="12.21"/>
    <n v="9"/>
    <s v="HR"/>
    <s v="9.16"/>
    <s v="0"/>
    <s v=""/>
    <s v=""/>
    <n v="109.89"/>
    <n v="14.2857"/>
    <n v="124.17569999999999"/>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Excavator Thumb - 30 - 50 ton- After Jan 109109.89"/>
    <s v="Corbiere and Sons Contracting972220210816-3Excavator Thumb - 30 - 50 ton- After Jan 109109.89INV #144"/>
    <s v=""/>
    <s v="WF10-All Season Maintenance"/>
    <x v="1"/>
  </r>
  <r>
    <x v="1"/>
    <n v="6"/>
    <n v="0"/>
    <n v="9722"/>
    <s v="20210816-3"/>
    <n v="53511012"/>
    <s v="Access"/>
    <n v="0"/>
    <s v="Excavator Thumb - 30 - 50 ton- After Jan 10"/>
    <n v="12.21"/>
    <n v="9"/>
    <s v="HR"/>
    <s v="9.16"/>
    <s v="0"/>
    <s v=""/>
    <s v=""/>
    <n v="109.89"/>
    <n v="14.2857"/>
    <n v="124.17569999999999"/>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Excavator Thumb - 30 - 50 ton- After Jan 109109.89"/>
    <s v="Corbiere and Sons Contracting972220210816-3Excavator Thumb - 30 - 50 ton- After Jan 109109.89INV #144"/>
    <s v=""/>
    <s v="WF10-All Season Maintenance"/>
    <x v="1"/>
  </r>
  <r>
    <x v="1"/>
    <n v="6"/>
    <n v="0"/>
    <n v="9722"/>
    <s v="20210816-3"/>
    <n v="53511012"/>
    <s v="Access"/>
    <n v="0"/>
    <s v="Excavator Thumb - 30 - 50 ton- After Jan 10"/>
    <n v="12.21"/>
    <n v="9"/>
    <s v="HR"/>
    <s v="9.16"/>
    <s v="0"/>
    <s v=""/>
    <s v=""/>
    <n v="109.89"/>
    <n v="14.2857"/>
    <n v="124.17569999999999"/>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Excavator Thumb - 30 - 50 ton- After Jan 109109.89"/>
    <s v="Corbiere and Sons Contracting972220210816-3Excavator Thumb - 30 - 50 ton- After Jan 109109.89INV #144"/>
    <s v=""/>
    <s v="WF10-All Season Maintenance"/>
    <x v="1"/>
  </r>
  <r>
    <x v="1"/>
    <n v="6"/>
    <n v="0"/>
    <n v="9722"/>
    <s v="20210816-3"/>
    <n v="53511012"/>
    <s v="Access"/>
    <n v="0"/>
    <s v="Excavator - 36 ton- After Jan 10"/>
    <n v="146.96"/>
    <n v="9"/>
    <s v="Dynamic"/>
    <s v="110.22"/>
    <s v="0"/>
    <s v=""/>
    <s v=""/>
    <n v="1322.64"/>
    <n v="171.94320000000002"/>
    <n v="1494.5832"/>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Excavator - 36 ton- After Jan 1091322.64"/>
    <s v="Corbiere and Sons Contracting972220210816-3Excavator - 36 ton- After Jan 1091322.64INV #144"/>
    <s v=""/>
    <s v="WF10-All Season Maintenance"/>
    <x v="1"/>
  </r>
  <r>
    <x v="1"/>
    <n v="6"/>
    <n v="0"/>
    <n v="9722"/>
    <s v="20210816-3"/>
    <n v="53511012"/>
    <s v="Access"/>
    <n v="0"/>
    <s v="Excavator - 36 ton- After Jan 10"/>
    <n v="146.96"/>
    <n v="9"/>
    <s v="Dynamic"/>
    <s v="110.22"/>
    <s v="0"/>
    <s v=""/>
    <s v=""/>
    <n v="1322.64"/>
    <n v="171.94320000000002"/>
    <n v="1494.5832"/>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Excavator - 36 ton- After Jan 1091322.64"/>
    <s v="Corbiere and Sons Contracting972220210816-3Excavator - 36 ton- After Jan 1091322.64INV #144"/>
    <s v=""/>
    <s v="WF10-All Season Maintenance"/>
    <x v="1"/>
  </r>
  <r>
    <x v="1"/>
    <n v="6"/>
    <n v="0"/>
    <n v="9722"/>
    <s v="20210816-3"/>
    <n v="53511012"/>
    <s v="Access"/>
    <n v="0"/>
    <s v="Excavator - 36 ton- After Jan 10"/>
    <n v="146.96"/>
    <n v="9"/>
    <s v="Dynamic"/>
    <s v="110.22"/>
    <s v="0"/>
    <s v=""/>
    <s v=""/>
    <n v="1322.64"/>
    <n v="171.94320000000002"/>
    <n v="1494.5832"/>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Excavator - 36 ton- After Jan 1091322.64"/>
    <s v="Corbiere and Sons Contracting972220210816-3Excavator - 36 ton- After Jan 1091322.64INV #144"/>
    <s v=""/>
    <s v="WF10-All Season Maintenance"/>
    <x v="1"/>
  </r>
  <r>
    <x v="1"/>
    <n v="6"/>
    <n v="0"/>
    <n v="9722"/>
    <s v="20210816-3"/>
    <n v="53511012"/>
    <s v="Access"/>
    <n v="0"/>
    <s v="Excavator - 30 ton- After Jan 10"/>
    <n v="138.44999999999999"/>
    <n v="9"/>
    <s v="Dynamic"/>
    <s v="103.84"/>
    <s v="0"/>
    <s v=""/>
    <s v=""/>
    <n v="1246.05"/>
    <n v="161.98650000000001"/>
    <n v="1408.0364999999997"/>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Excavator - 30 ton- After Jan 1091246.05"/>
    <s v="Corbiere and Sons Contracting972220210816-3Excavator - 30 ton- After Jan 1091246.05INV #144"/>
    <s v=""/>
    <s v="WF10-All Season Maintenance"/>
    <x v="1"/>
  </r>
  <r>
    <x v="1"/>
    <n v="6"/>
    <n v="0"/>
    <n v="9722"/>
    <s v="20210816-3"/>
    <n v="53511012"/>
    <s v="Access"/>
    <n v="0"/>
    <s v="Excavator - 30 ton- After Jan 10"/>
    <n v="138.44999999999999"/>
    <n v="9"/>
    <s v="Dynamic"/>
    <s v="103.84"/>
    <s v="0"/>
    <s v=""/>
    <s v=""/>
    <n v="1246.05"/>
    <n v="161.98650000000001"/>
    <n v="1408.0364999999997"/>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Excavator - 30 ton- After Jan 1091246.05"/>
    <s v="Corbiere and Sons Contracting972220210816-3Excavator - 30 ton- After Jan 1091246.05INV #144"/>
    <s v=""/>
    <s v="WF10-All Season Maintenance"/>
    <x v="1"/>
  </r>
  <r>
    <x v="1"/>
    <n v="6"/>
    <n v="0"/>
    <n v="9722"/>
    <s v="20210816-3"/>
    <n v="53511012"/>
    <s v="Access"/>
    <n v="0"/>
    <s v="Excavator - 30 ton- After Jan 10"/>
    <n v="138.44999999999999"/>
    <n v="9"/>
    <s v="Dynamic"/>
    <s v="103.84"/>
    <s v="0"/>
    <s v=""/>
    <s v=""/>
    <n v="1246.05"/>
    <n v="161.98650000000001"/>
    <n v="1408.0364999999997"/>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Excavator - 30 ton- After Jan 1091246.05"/>
    <s v="Corbiere and Sons Contracting972220210816-3Excavator - 30 ton- After Jan 1091246.05INV #144"/>
    <s v=""/>
    <s v="WF10-All Season Maintenance"/>
    <x v="1"/>
  </r>
  <r>
    <x v="1"/>
    <n v="6"/>
    <n v="0"/>
    <n v="9722"/>
    <s v="20210816-3"/>
    <n v="53511012"/>
    <s v="Access"/>
    <n v="0"/>
    <s v="Excavator - 30 ton- After Jan 10"/>
    <n v="138.44999999999999"/>
    <n v="9"/>
    <s v="Dynamic"/>
    <s v="103.84"/>
    <s v="0"/>
    <s v=""/>
    <s v=""/>
    <n v="1246.05"/>
    <n v="161.98650000000001"/>
    <n v="1408.0364999999997"/>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Excavator - 30 ton- After Jan 1091246.05"/>
    <s v="Corbiere and Sons Contracting972220210816-3Excavator - 30 ton- After Jan 1091246.05INV #144"/>
    <s v=""/>
    <s v="WF10-All Season Maintenance"/>
    <x v="1"/>
  </r>
  <r>
    <x v="1"/>
    <n v="6"/>
    <n v="0"/>
    <n v="9722"/>
    <s v="20210816-3"/>
    <n v="53511012"/>
    <s v="Access"/>
    <n v="0"/>
    <s v="Dozer D6 or equal- After Jan 10"/>
    <n v="131.47999999999999"/>
    <n v="9"/>
    <s v="Dynamic"/>
    <s v="98.61"/>
    <s v="0"/>
    <s v=""/>
    <s v=""/>
    <n v="1183.32"/>
    <n v="153.83160000000001"/>
    <n v="1337.1515999999997"/>
    <d v="2021-08-16T00:00:00"/>
    <n v="0"/>
    <x v="3"/>
    <d v="2021-09-07T00:00:00"/>
    <n v="160"/>
    <n v="0"/>
    <n v="0"/>
    <s v="Nathan Kyme"/>
    <s v="All Season Access Maintenance"/>
    <m/>
    <s v="VC7556-2019-017"/>
    <s v="929 OF"/>
    <m/>
    <m/>
    <m/>
    <s v="Approved"/>
    <m/>
    <m/>
    <s v="Road work being done from KM19, KM27, KM30, KM35 and KM46"/>
    <n v="6"/>
    <s v="F066-F118"/>
    <s v="Paint Lake Road 2"/>
    <n v="0"/>
    <d v="2021-08-24T00:00:00"/>
    <m/>
    <s v="57"/>
    <d v="2021-08-24T00:00:00"/>
    <s v=""/>
    <s v=""/>
    <m/>
    <m/>
    <m/>
    <s v=""/>
    <s v="10"/>
    <s v="Corbiere and Sons Contracting972220210816-3Dozer D6 or equal- After Jan 1091183.32"/>
    <s v="Corbiere and Sons Contracting972220210816-3Dozer D6 or equal- After Jan 1091183.32INV #144"/>
    <s v=""/>
    <s v="WF10-All Season Maintenance"/>
    <x v="1"/>
  </r>
  <r>
    <x v="1"/>
    <n v="6"/>
    <n v="0"/>
    <n v="9830"/>
    <s v="20210909-5"/>
    <n v="53511012"/>
    <s v="Access"/>
    <n v="0"/>
    <s v="Labourer - General - After Jan 10"/>
    <n v="60"/>
    <n v="11"/>
    <s v="HR"/>
    <s v=""/>
    <s v=""/>
    <s v="60"/>
    <s v="0"/>
    <n v="660"/>
    <n v="85.8"/>
    <n v="745.8"/>
    <d v="2021-09-09T00:00:00"/>
    <n v="0"/>
    <x v="4"/>
    <d v="2021-09-22T00:00:00"/>
    <n v="163"/>
    <n v="0"/>
    <n v="0"/>
    <s v="Nathan Kyme"/>
    <s v="All Season Access Maintenance"/>
    <m/>
    <s v="VC7556-2019-017"/>
    <s v="929 OF"/>
    <m/>
    <m/>
    <m/>
    <s v="Approved"/>
    <m/>
    <m/>
    <s v="Continue cleanup of Paint Lake 2 and walk out 300 from KM25"/>
    <n v="6"/>
    <s v="F066-F118"/>
    <s v="Paint Lake Road 2"/>
    <n v="0"/>
    <d v="2021-09-15T00:00:00"/>
    <m/>
    <s v="57"/>
    <d v="2021-09-15T00:00:00"/>
    <s v=""/>
    <s v=""/>
    <m/>
    <m/>
    <m/>
    <s v=""/>
    <s v="10"/>
    <s v="Corbiere and Sons Contracting983020210909-5Labourer - General - After Jan 1011660"/>
    <s v="Corbiere and Sons Contracting983020210909-5Labourer - General - After Jan 1011660INV #148"/>
    <s v=""/>
    <s v="WF10-All Season Maintenance"/>
    <x v="1"/>
  </r>
  <r>
    <x v="1"/>
    <n v="6"/>
    <n v="0"/>
    <n v="9830"/>
    <s v="20210909-5"/>
    <n v="53511012"/>
    <s v="Access"/>
    <n v="0"/>
    <s v="L.O.A."/>
    <n v="210"/>
    <n v="1"/>
    <s v="DAY"/>
    <s v=""/>
    <s v=""/>
    <m/>
    <s v="0"/>
    <n v="210"/>
    <n v="27.3"/>
    <n v="237.29999999999998"/>
    <d v="2021-09-09T00:00:00"/>
    <n v="0"/>
    <x v="4"/>
    <d v="2021-09-22T00:00:00"/>
    <n v="163"/>
    <n v="0"/>
    <n v="0"/>
    <s v="Nathan Kyme"/>
    <s v="All Season Access Maintenance"/>
    <m/>
    <s v="VC7556-2019-017"/>
    <s v="929 OF"/>
    <m/>
    <m/>
    <m/>
    <s v="Approved"/>
    <m/>
    <m/>
    <s v="Continue cleanup of Paint Lake 2 and walk out 300 from KM25"/>
    <n v="6"/>
    <s v="F066-F118"/>
    <s v="Paint Lake Road 2"/>
    <n v="0"/>
    <d v="2021-09-15T00:00:00"/>
    <m/>
    <s v="57"/>
    <d v="2021-09-15T00:00:00"/>
    <s v=""/>
    <s v=""/>
    <m/>
    <m/>
    <m/>
    <s v=""/>
    <s v="10"/>
    <s v="Corbiere and Sons Contracting983020210909-5L.O.A.1210"/>
    <s v="Corbiere and Sons Contracting983020210909-5L.O.A.1210INV #148"/>
    <s v=""/>
    <s v="WF10-All Season Maintenance"/>
    <x v="1"/>
  </r>
  <r>
    <x v="1"/>
    <n v="6"/>
    <n v="0"/>
    <n v="9830"/>
    <s v="20210909-5"/>
    <n v="53511012"/>
    <s v="Access"/>
    <n v="0"/>
    <s v="Light Truck - Pick up- After Jan 10"/>
    <n v="243.75"/>
    <n v="1"/>
    <s v="DAY"/>
    <s v="182.81"/>
    <s v="0"/>
    <s v=""/>
    <s v=""/>
    <n v="243.75"/>
    <n v="31.6875"/>
    <n v="275.4375"/>
    <d v="2021-09-09T00:00:00"/>
    <n v="0"/>
    <x v="4"/>
    <d v="2021-09-22T00:00:00"/>
    <n v="163"/>
    <n v="0"/>
    <n v="0"/>
    <s v="Nathan Kyme"/>
    <s v="All Season Access Maintenance"/>
    <m/>
    <s v="VC7556-2019-017"/>
    <s v="929 OF"/>
    <m/>
    <m/>
    <m/>
    <s v="Approved"/>
    <m/>
    <m/>
    <s v="Continue cleanup of Paint Lake 2 and walk out 300 from KM25"/>
    <n v="6"/>
    <s v="F066-F118"/>
    <s v="Paint Lake Road 2"/>
    <n v="0"/>
    <d v="2021-09-15T00:00:00"/>
    <m/>
    <s v="57"/>
    <d v="2021-09-15T00:00:00"/>
    <s v=""/>
    <s v=""/>
    <m/>
    <m/>
    <m/>
    <s v=""/>
    <s v="10"/>
    <s v="Corbiere and Sons Contracting983020210909-5Light Truck - Pick up- After Jan 101243.75"/>
    <s v="Corbiere and Sons Contracting983020210909-5Light Truck - Pick up- After Jan 101243.75INV #148"/>
    <s v=""/>
    <s v="WF10-All Season Maintenance"/>
    <x v="1"/>
  </r>
  <r>
    <x v="1"/>
    <n v="6"/>
    <n v="0"/>
    <n v="9830"/>
    <s v="20210909-5"/>
    <n v="53511012"/>
    <s v="Access"/>
    <n v="0"/>
    <s v="Excavator Thumb - 30 - 50 ton- After Jan 10"/>
    <n v="12.21"/>
    <n v="5"/>
    <s v="HR"/>
    <s v="9.16"/>
    <s v="0"/>
    <s v=""/>
    <s v=""/>
    <n v="61.05"/>
    <n v="7.9364999999999997"/>
    <n v="68.986499999999992"/>
    <d v="2021-09-09T00:00:00"/>
    <n v="0"/>
    <x v="4"/>
    <d v="2021-09-22T00:00:00"/>
    <n v="163"/>
    <n v="0"/>
    <n v="0"/>
    <s v="Nathan Kyme"/>
    <s v="All Season Access Maintenance"/>
    <m/>
    <s v="VC7556-2019-017"/>
    <s v="929 OF"/>
    <m/>
    <m/>
    <m/>
    <s v="Approved"/>
    <m/>
    <m/>
    <s v="Continue cleanup of Paint Lake 2 and walk out 300 from KM25"/>
    <n v="6"/>
    <s v="F066-F118"/>
    <s v="Paint Lake Road 2"/>
    <n v="0"/>
    <d v="2021-09-15T00:00:00"/>
    <m/>
    <s v="57"/>
    <d v="2021-09-15T00:00:00"/>
    <s v=""/>
    <s v=""/>
    <m/>
    <m/>
    <m/>
    <s v=""/>
    <s v="10"/>
    <s v="Corbiere and Sons Contracting983020210909-5Excavator Thumb - 30 - 50 ton- After Jan 10561.05"/>
    <s v="Corbiere and Sons Contracting983020210909-5Excavator Thumb - 30 - 50 ton- After Jan 10561.05INV #148"/>
    <s v=""/>
    <s v="WF10-All Season Maintenance"/>
    <x v="1"/>
  </r>
  <r>
    <x v="1"/>
    <n v="6"/>
    <n v="0"/>
    <n v="9830"/>
    <s v="20210909-5"/>
    <n v="53511012"/>
    <s v="Access"/>
    <n v="0"/>
    <s v="Excavator - 30 ton- After Jan 10"/>
    <n v="138.44999999999999"/>
    <n v="5"/>
    <s v="Dynamic"/>
    <s v="103.84"/>
    <s v="0"/>
    <s v=""/>
    <s v=""/>
    <n v="692.25"/>
    <n v="89.992500000000007"/>
    <n v="782.24249999999995"/>
    <d v="2021-09-09T00:00:00"/>
    <n v="0"/>
    <x v="4"/>
    <d v="2021-09-22T00:00:00"/>
    <n v="163"/>
    <n v="0"/>
    <n v="0"/>
    <s v="Nathan Kyme"/>
    <s v="All Season Access Maintenance"/>
    <m/>
    <s v="VC7556-2019-017"/>
    <s v="929 OF"/>
    <m/>
    <m/>
    <m/>
    <s v="Approved"/>
    <m/>
    <m/>
    <s v="Continue cleanup of Paint Lake 2 and walk out 300 from KM25"/>
    <n v="6"/>
    <s v="F066-F118"/>
    <s v="Paint Lake Road 2"/>
    <n v="0"/>
    <d v="2021-09-15T00:00:00"/>
    <m/>
    <s v="57"/>
    <d v="2021-09-15T00:00:00"/>
    <s v=""/>
    <s v=""/>
    <m/>
    <m/>
    <m/>
    <s v=""/>
    <s v="10"/>
    <s v="Corbiere and Sons Contracting983020210909-5Excavator - 30 ton- After Jan 105692.25"/>
    <s v="Corbiere and Sons Contracting983020210909-5Excavator - 30 ton- After Jan 105692.25INV #148"/>
    <s v=""/>
    <s v="WF10-All Season Maintenance"/>
    <x v="1"/>
  </r>
  <r>
    <x v="1"/>
    <n v="6"/>
    <n v="0"/>
    <n v="9812"/>
    <s v="20210908-5"/>
    <n v="53511012"/>
    <s v="Access"/>
    <n v="0"/>
    <s v="Labourer - General - After Jan 10"/>
    <n v="60"/>
    <n v="11"/>
    <s v="HR"/>
    <s v=""/>
    <s v=""/>
    <s v="60"/>
    <s v="0"/>
    <n v="660"/>
    <n v="85.8"/>
    <n v="745.8"/>
    <d v="2021-09-08T00:00:00"/>
    <n v="0"/>
    <x v="4"/>
    <d v="2021-09-22T00:00:00"/>
    <n v="163"/>
    <n v="0"/>
    <n v="0"/>
    <s v="Nathan Kyme"/>
    <s v="All Season Access Maintenance"/>
    <m/>
    <s v="VC7556-2019-017"/>
    <s v="929 OF"/>
    <m/>
    <m/>
    <m/>
    <s v="Approved"/>
    <m/>
    <m/>
    <s v="Cleanup of laydown and area - Orientation and float of AG Chapman RT - Demob of Corbiere RT"/>
    <n v="6"/>
    <s v="F066-F118"/>
    <s v="Paint Lake Road 2"/>
    <n v="0"/>
    <d v="2021-09-11T00:00:00"/>
    <m/>
    <s v="57"/>
    <d v="2021-09-15T00:00:00"/>
    <s v=""/>
    <s v=""/>
    <m/>
    <m/>
    <m/>
    <s v=""/>
    <s v="10"/>
    <s v="Corbiere and Sons Contracting981220210908-5Labourer - General - After Jan 1011660"/>
    <s v="Corbiere and Sons Contracting981220210908-5Labourer - General - After Jan 1011660INV #148"/>
    <s v=""/>
    <s v="WF10-All Season Maintenance"/>
    <x v="1"/>
  </r>
  <r>
    <x v="1"/>
    <n v="6"/>
    <n v="0"/>
    <n v="9812"/>
    <s v="20210908-5"/>
    <n v="53511012"/>
    <s v="Access"/>
    <n v="0"/>
    <s v="Driver - AZ - After Jan 10"/>
    <n v="70"/>
    <n v="19"/>
    <s v="HR"/>
    <s v=""/>
    <s v=""/>
    <s v="70"/>
    <s v="0"/>
    <n v="1330"/>
    <n v="172.9"/>
    <n v="1502.8999999999999"/>
    <d v="2021-09-08T00:00:00"/>
    <n v="0"/>
    <x v="4"/>
    <d v="2021-09-22T00:00:00"/>
    <n v="163"/>
    <n v="0"/>
    <n v="0"/>
    <s v="Nathan Kyme"/>
    <s v="All Season Access Maintenance"/>
    <m/>
    <s v="VC7556-2019-017"/>
    <s v="929 OF"/>
    <m/>
    <m/>
    <m/>
    <s v="Approved"/>
    <m/>
    <m/>
    <s v="Cleanup of laydown and area - Orientation and float of AG Chapman RT - Demob of Corbiere RT"/>
    <n v="6"/>
    <s v="F066-F118"/>
    <s v="Paint Lake Road 2"/>
    <n v="0"/>
    <d v="2021-09-11T00:00:00"/>
    <m/>
    <s v="57"/>
    <d v="2021-09-15T00:00:00"/>
    <s v=""/>
    <s v=""/>
    <m/>
    <m/>
    <m/>
    <s v=""/>
    <s v="10"/>
    <s v="Corbiere and Sons Contracting981220210908-5Driver - AZ - After Jan 10191330"/>
    <s v="Corbiere and Sons Contracting981220210908-5Driver - AZ - After Jan 10191330INV #148"/>
    <s v=""/>
    <s v="WF10-All Season Maintenance"/>
    <x v="1"/>
  </r>
  <r>
    <x v="1"/>
    <n v="6"/>
    <n v="0"/>
    <n v="9812"/>
    <s v="20210908-5"/>
    <n v="53511012"/>
    <s v="Access"/>
    <n v="0"/>
    <s v="Operator - Principle - After Jan 10"/>
    <n v="75"/>
    <n v="5"/>
    <s v="HR"/>
    <s v=""/>
    <s v=""/>
    <s v="75"/>
    <s v="0"/>
    <n v="375"/>
    <n v="48.75"/>
    <n v="423.74999999999994"/>
    <d v="2021-09-08T00:00:00"/>
    <n v="0"/>
    <x v="4"/>
    <d v="2021-09-22T00:00:00"/>
    <n v="163"/>
    <n v="0"/>
    <n v="0"/>
    <s v="Nathan Kyme"/>
    <s v="All Season Access Maintenance"/>
    <m/>
    <s v="VC7556-2019-017"/>
    <s v="929 OF"/>
    <m/>
    <m/>
    <m/>
    <s v="Approved"/>
    <m/>
    <m/>
    <s v="Cleanup of laydown and area - Orientation and float of AG Chapman RT - Demob of Corbiere RT"/>
    <n v="6"/>
    <s v="F066-F118"/>
    <s v="Paint Lake Road 2"/>
    <n v="0"/>
    <d v="2021-09-11T00:00:00"/>
    <m/>
    <s v="57"/>
    <d v="2021-09-15T00:00:00"/>
    <s v=""/>
    <s v=""/>
    <m/>
    <m/>
    <m/>
    <s v=""/>
    <s v="10"/>
    <s v="Corbiere and Sons Contracting981220210908-5Operator - Principle - After Jan 105375"/>
    <s v="Corbiere and Sons Contracting981220210908-5Operator - Principle - After Jan 105375INV #148"/>
    <s v=""/>
    <s v="WF10-All Season Maintenance"/>
    <x v="1"/>
  </r>
  <r>
    <x v="1"/>
    <n v="6"/>
    <n v="0"/>
    <n v="9812"/>
    <s v="20210908-5"/>
    <n v="53511012"/>
    <s v="Access"/>
    <n v="0"/>
    <s v="L.O.A."/>
    <n v="210"/>
    <n v="3"/>
    <s v="DAY"/>
    <s v=""/>
    <s v=""/>
    <m/>
    <s v="0"/>
    <n v="630"/>
    <n v="81.900000000000006"/>
    <n v="711.9"/>
    <d v="2021-09-08T00:00:00"/>
    <n v="0"/>
    <x v="4"/>
    <d v="2021-09-22T00:00:00"/>
    <n v="163"/>
    <n v="0"/>
    <n v="0"/>
    <s v="Nathan Kyme"/>
    <s v="All Season Access Maintenance"/>
    <m/>
    <s v="VC7556-2019-017"/>
    <s v="929 OF"/>
    <m/>
    <m/>
    <m/>
    <s v="Approved"/>
    <m/>
    <m/>
    <s v="Cleanup of laydown and area - Orientation and float of AG Chapman RT - Demob of Corbiere RT"/>
    <n v="6"/>
    <s v="F066-F118"/>
    <s v="Paint Lake Road 2"/>
    <n v="0"/>
    <d v="2021-09-11T00:00:00"/>
    <m/>
    <s v="57"/>
    <d v="2021-09-15T00:00:00"/>
    <s v=""/>
    <s v=""/>
    <m/>
    <m/>
    <m/>
    <s v=""/>
    <s v="10"/>
    <s v="Corbiere and Sons Contracting981220210908-5L.O.A.3630"/>
    <s v="Corbiere and Sons Contracting981220210908-5L.O.A.3630INV #148"/>
    <s v=""/>
    <s v="WF10-All Season Maintenance"/>
    <x v="1"/>
  </r>
  <r>
    <x v="1"/>
    <n v="6"/>
    <n v="0"/>
    <n v="9812"/>
    <s v="20210908-5"/>
    <n v="53511012"/>
    <s v="Access"/>
    <n v="0"/>
    <s v="Tractor Trailer - 60 Ton- After Jan 10"/>
    <n v="122.39"/>
    <n v="8"/>
    <s v="Dynamic"/>
    <s v="91.79"/>
    <s v="0"/>
    <s v=""/>
    <s v=""/>
    <n v="979.12"/>
    <n v="127.2856"/>
    <n v="1106.4055999999998"/>
    <d v="2021-09-08T00:00:00"/>
    <n v="0"/>
    <x v="4"/>
    <d v="2021-09-22T00:00:00"/>
    <n v="163"/>
    <n v="0"/>
    <n v="0"/>
    <s v="Nathan Kyme"/>
    <s v="All Season Access Maintenance"/>
    <m/>
    <s v="VC7556-2019-017"/>
    <s v="929 OF"/>
    <m/>
    <m/>
    <m/>
    <s v="Approved"/>
    <m/>
    <m/>
    <s v="Cleanup of laydown and area - Orientation and float of AG Chapman RT - Demob of Corbiere RT"/>
    <n v="6"/>
    <s v="F066-F118"/>
    <s v="Paint Lake Road 2"/>
    <n v="0"/>
    <d v="2021-09-11T00:00:00"/>
    <m/>
    <s v="57"/>
    <d v="2021-09-15T00:00:00"/>
    <s v=""/>
    <s v=""/>
    <m/>
    <m/>
    <m/>
    <s v=""/>
    <s v="10"/>
    <s v="Corbiere and Sons Contracting981220210908-5Tractor Trailer - 60 Ton- After Jan 108979.12"/>
    <s v="Corbiere and Sons Contracting981220210908-5Tractor Trailer - 60 Ton- After Jan 108979.12INV #148"/>
    <s v=""/>
    <s v="WF10-All Season Maintenance"/>
    <x v="1"/>
  </r>
  <r>
    <x v="1"/>
    <n v="6"/>
    <n v="0"/>
    <n v="9812"/>
    <s v="20210908-5"/>
    <n v="53511012"/>
    <s v="Access"/>
    <n v="0"/>
    <s v="Tractor Trailer - 60 Ton- After Jan 10"/>
    <n v="122.39"/>
    <n v="11"/>
    <s v="Dynamic"/>
    <s v="91.79"/>
    <s v="0"/>
    <s v=""/>
    <s v=""/>
    <n v="1346.29"/>
    <n v="175.01769999999999"/>
    <n v="1521.3076999999998"/>
    <d v="2021-09-08T00:00:00"/>
    <n v="0"/>
    <x v="4"/>
    <d v="2021-09-22T00:00:00"/>
    <n v="163"/>
    <n v="0"/>
    <n v="0"/>
    <s v="Nathan Kyme"/>
    <s v="All Season Access Maintenance"/>
    <m/>
    <s v="VC7556-2019-017"/>
    <s v="929 OF"/>
    <m/>
    <m/>
    <m/>
    <s v="Approved"/>
    <m/>
    <m/>
    <s v="Cleanup of laydown and area - Orientation and float of AG Chapman RT - Demob of Corbiere RT"/>
    <n v="6"/>
    <s v="F066-F118"/>
    <s v="Paint Lake Road 2"/>
    <n v="0"/>
    <d v="2021-09-11T00:00:00"/>
    <m/>
    <s v="57"/>
    <d v="2021-09-15T00:00:00"/>
    <s v=""/>
    <s v=""/>
    <m/>
    <m/>
    <m/>
    <s v=""/>
    <s v="10"/>
    <s v="Corbiere and Sons Contracting981220210908-5Tractor Trailer - 60 Ton- After Jan 10111346.29"/>
    <s v="Corbiere and Sons Contracting981220210908-5Tractor Trailer - 60 Ton- After Jan 10111346.29INV #148"/>
    <s v=""/>
    <s v="WF10-All Season Maintenance"/>
    <x v="1"/>
  </r>
  <r>
    <x v="1"/>
    <n v="6"/>
    <n v="0"/>
    <n v="9812"/>
    <s v="20210908-5"/>
    <n v="53511012"/>
    <s v="Access"/>
    <n v="0"/>
    <s v="Light Truck - Pick up- After Jan 10"/>
    <n v="243.75"/>
    <n v="1"/>
    <s v="DAY"/>
    <s v="182.81"/>
    <s v="0"/>
    <s v=""/>
    <s v=""/>
    <n v="243.75"/>
    <n v="31.6875"/>
    <n v="275.4375"/>
    <d v="2021-09-08T00:00:00"/>
    <n v="0"/>
    <x v="4"/>
    <d v="2021-09-22T00:00:00"/>
    <n v="163"/>
    <n v="0"/>
    <n v="0"/>
    <s v="Nathan Kyme"/>
    <s v="All Season Access Maintenance"/>
    <m/>
    <s v="VC7556-2019-017"/>
    <s v="929 OF"/>
    <m/>
    <m/>
    <m/>
    <s v="Approved"/>
    <m/>
    <m/>
    <s v="Cleanup of laydown and area - Orientation and float of AG Chapman RT - Demob of Corbiere RT"/>
    <n v="6"/>
    <s v="F066-F118"/>
    <s v="Paint Lake Road 2"/>
    <n v="0"/>
    <d v="2021-09-11T00:00:00"/>
    <m/>
    <s v="57"/>
    <d v="2021-09-15T00:00:00"/>
    <s v=""/>
    <s v=""/>
    <m/>
    <m/>
    <m/>
    <s v=""/>
    <s v="10"/>
    <s v="Corbiere and Sons Contracting981220210908-5Light Truck - Pick up- After Jan 101243.75"/>
    <s v="Corbiere and Sons Contracting981220210908-5Light Truck - Pick up- After Jan 101243.75INV #148"/>
    <s v=""/>
    <s v="WF10-All Season Maintenance"/>
    <x v="1"/>
  </r>
  <r>
    <x v="1"/>
    <n v="6"/>
    <n v="0"/>
    <n v="9821"/>
    <s v="20210907-5"/>
    <n v="53511012"/>
    <s v="Access"/>
    <n v="0"/>
    <s v="Labourer - General - After Jan 10"/>
    <n v="60"/>
    <n v="11"/>
    <s v="HR"/>
    <s v=""/>
    <s v=""/>
    <s v="60"/>
    <s v="0"/>
    <n v="660"/>
    <n v="85.8"/>
    <n v="745.8"/>
    <d v="2021-09-07T00:00:00"/>
    <n v="0"/>
    <x v="4"/>
    <d v="2021-09-22T00:00:00"/>
    <n v="163"/>
    <n v="0"/>
    <n v="0"/>
    <s v="Nathan Kyme"/>
    <s v="All Season Access Maintenance"/>
    <m/>
    <s v="VC7556-2019-017"/>
    <s v="929 OF"/>
    <m/>
    <m/>
    <m/>
    <s v="Approved"/>
    <m/>
    <m/>
    <s v="Cleaning up and demob of equipment - Ex (was actually RT) delivered to Neys"/>
    <n v="6"/>
    <s v="F066-F118"/>
    <s v="Paint Lake Road 2"/>
    <n v="0"/>
    <d v="2021-09-11T00:00:00"/>
    <m/>
    <s v="57"/>
    <d v="2021-09-15T00:00:00"/>
    <s v=""/>
    <s v=""/>
    <m/>
    <m/>
    <m/>
    <s v=""/>
    <s v="10"/>
    <s v="Corbiere and Sons Contracting982120210907-5Labourer - General - After Jan 1011660"/>
    <s v="Corbiere and Sons Contracting982120210907-5Labourer - General - After Jan 1011660INV #148"/>
    <s v=""/>
    <s v="WF10-All Season Maintenance"/>
    <x v="1"/>
  </r>
  <r>
    <x v="1"/>
    <n v="6"/>
    <n v="0"/>
    <n v="9821"/>
    <s v="20210907-5"/>
    <n v="53511012"/>
    <s v="Access"/>
    <n v="0"/>
    <s v="Driver - AZ - After Jan 10"/>
    <n v="70"/>
    <n v="10"/>
    <s v="HR"/>
    <s v=""/>
    <s v=""/>
    <s v="70"/>
    <s v="0"/>
    <n v="700"/>
    <n v="91"/>
    <n v="790.99999999999989"/>
    <d v="2021-09-07T00:00:00"/>
    <n v="0"/>
    <x v="4"/>
    <d v="2021-09-22T00:00:00"/>
    <n v="163"/>
    <n v="0"/>
    <n v="0"/>
    <s v="Nathan Kyme"/>
    <s v="All Season Access Maintenance"/>
    <m/>
    <s v="VC7556-2019-017"/>
    <s v="929 OF"/>
    <m/>
    <m/>
    <m/>
    <s v="Approved"/>
    <m/>
    <m/>
    <s v="Cleaning up and demob of equipment - Ex (was actually RT) delivered to Neys"/>
    <n v="6"/>
    <s v="F066-F118"/>
    <s v="Paint Lake Road 2"/>
    <n v="0"/>
    <d v="2021-09-11T00:00:00"/>
    <m/>
    <s v="57"/>
    <d v="2021-09-15T00:00:00"/>
    <s v=""/>
    <s v=""/>
    <m/>
    <m/>
    <m/>
    <s v=""/>
    <s v="10"/>
    <s v="Corbiere and Sons Contracting982120210907-5Driver - AZ - After Jan 1010700"/>
    <s v="Corbiere and Sons Contracting982120210907-5Driver - AZ - After Jan 1010700INV #148"/>
    <s v=""/>
    <s v="WF10-All Season Maintenance"/>
    <x v="1"/>
  </r>
  <r>
    <x v="1"/>
    <n v="6"/>
    <n v="0"/>
    <n v="9821"/>
    <s v="20210907-5"/>
    <n v="53511012"/>
    <s v="Access"/>
    <n v="0"/>
    <s v="Operator - Principle - After Jan 10"/>
    <n v="75"/>
    <n v="11"/>
    <s v="HR"/>
    <s v=""/>
    <s v=""/>
    <s v="75"/>
    <s v="0"/>
    <n v="825"/>
    <n v="107.25"/>
    <n v="932.24999999999989"/>
    <d v="2021-09-07T00:00:00"/>
    <n v="0"/>
    <x v="4"/>
    <d v="2021-09-22T00:00:00"/>
    <n v="163"/>
    <n v="0"/>
    <n v="0"/>
    <s v="Nathan Kyme"/>
    <s v="All Season Access Maintenance"/>
    <m/>
    <s v="VC7556-2019-017"/>
    <s v="929 OF"/>
    <m/>
    <m/>
    <m/>
    <s v="Approved"/>
    <m/>
    <m/>
    <s v="Cleaning up and demob of equipment - Ex (was actually RT) delivered to Neys"/>
    <n v="6"/>
    <s v="F066-F118"/>
    <s v="Paint Lake Road 2"/>
    <n v="0"/>
    <d v="2021-09-11T00:00:00"/>
    <m/>
    <s v="57"/>
    <d v="2021-09-15T00:00:00"/>
    <s v=""/>
    <s v=""/>
    <m/>
    <m/>
    <m/>
    <s v=""/>
    <s v="10"/>
    <s v="Corbiere and Sons Contracting982120210907-5Operator - Principle - After Jan 1011825"/>
    <s v="Corbiere and Sons Contracting982120210907-5Operator - Principle - After Jan 1011825INV #148"/>
    <s v=""/>
    <s v="WF10-All Season Maintenance"/>
    <x v="1"/>
  </r>
  <r>
    <x v="1"/>
    <n v="6"/>
    <n v="0"/>
    <n v="9821"/>
    <s v="20210907-5"/>
    <n v="53511012"/>
    <s v="Access"/>
    <n v="0"/>
    <s v="L.O.A."/>
    <n v="210"/>
    <n v="4"/>
    <s v="DAY"/>
    <s v=""/>
    <s v=""/>
    <m/>
    <s v="0"/>
    <n v="840"/>
    <n v="109.2"/>
    <n v="949.19999999999993"/>
    <d v="2021-09-07T00:00:00"/>
    <n v="0"/>
    <x v="4"/>
    <d v="2021-09-22T00:00:00"/>
    <n v="163"/>
    <n v="0"/>
    <n v="0"/>
    <s v="Nathan Kyme"/>
    <s v="All Season Access Maintenance"/>
    <m/>
    <s v="VC7556-2019-017"/>
    <s v="929 OF"/>
    <m/>
    <m/>
    <m/>
    <s v="Approved"/>
    <m/>
    <m/>
    <s v="Cleaning up and demob of equipment - Ex (was actually RT) delivered to Neys"/>
    <n v="6"/>
    <s v="F066-F118"/>
    <s v="Paint Lake Road 2"/>
    <n v="0"/>
    <d v="2021-09-11T00:00:00"/>
    <m/>
    <s v="57"/>
    <d v="2021-09-15T00:00:00"/>
    <s v=""/>
    <s v=""/>
    <m/>
    <m/>
    <m/>
    <s v=""/>
    <s v="10"/>
    <s v="Corbiere and Sons Contracting982120210907-5L.O.A.4840"/>
    <s v="Corbiere and Sons Contracting982120210907-5L.O.A.4840INV #148"/>
    <s v=""/>
    <s v="WF10-All Season Maintenance"/>
    <x v="1"/>
  </r>
  <r>
    <x v="1"/>
    <n v="6"/>
    <n v="0"/>
    <n v="9821"/>
    <s v="20210907-5"/>
    <n v="53511012"/>
    <s v="Access"/>
    <n v="0"/>
    <s v="Foreman"/>
    <n v="95"/>
    <n v="12"/>
    <s v="HR"/>
    <s v=""/>
    <s v=""/>
    <s v="95"/>
    <s v="0"/>
    <n v="1140"/>
    <n v="148.20000000000002"/>
    <n v="1288.1999999999998"/>
    <d v="2021-09-07T00:00:00"/>
    <n v="0"/>
    <x v="4"/>
    <d v="2021-09-22T00:00:00"/>
    <n v="163"/>
    <n v="0"/>
    <n v="0"/>
    <s v="Nathan Kyme"/>
    <s v="All Season Access Maintenance"/>
    <m/>
    <s v="VC7556-2019-017"/>
    <s v="929 OF"/>
    <m/>
    <m/>
    <m/>
    <s v="Approved"/>
    <m/>
    <m/>
    <s v="Cleaning up and demob of equipment - Ex (was actually RT) delivered to Neys"/>
    <n v="6"/>
    <s v="F066-F118"/>
    <s v="Paint Lake Road 2"/>
    <n v="0"/>
    <d v="2021-09-11T00:00:00"/>
    <m/>
    <s v="57"/>
    <d v="2021-09-15T00:00:00"/>
    <s v=""/>
    <s v=""/>
    <m/>
    <m/>
    <m/>
    <s v=""/>
    <s v="10"/>
    <s v="Corbiere and Sons Contracting982120210907-5Foreman121140"/>
    <s v="Corbiere and Sons Contracting982120210907-5Foreman121140INV #148"/>
    <s v=""/>
    <s v="WF10-All Season Maintenance"/>
    <x v="1"/>
  </r>
  <r>
    <x v="1"/>
    <n v="6"/>
    <n v="0"/>
    <n v="9821"/>
    <s v="20210907-5"/>
    <n v="53511012"/>
    <s v="Access"/>
    <n v="0"/>
    <s v="Tractor Trailer - 60 Ton- After Jan 10"/>
    <n v="122.39"/>
    <n v="10"/>
    <s v="Dynamic"/>
    <s v="91.79"/>
    <s v="0"/>
    <s v=""/>
    <s v=""/>
    <n v="1223.9000000000001"/>
    <n v="159.10700000000003"/>
    <n v="1383.0070000000001"/>
    <d v="2021-09-07T00:00:00"/>
    <n v="0"/>
    <x v="4"/>
    <d v="2021-09-22T00:00:00"/>
    <n v="163"/>
    <n v="0"/>
    <n v="0"/>
    <s v="Nathan Kyme"/>
    <s v="All Season Access Maintenance"/>
    <m/>
    <s v="VC7556-2019-017"/>
    <s v="929 OF"/>
    <m/>
    <m/>
    <m/>
    <s v="Approved"/>
    <m/>
    <m/>
    <s v="Cleaning up and demob of equipment - Ex (was actually RT) delivered to Neys"/>
    <n v="6"/>
    <s v="F066-F118"/>
    <s v="Paint Lake Road 2"/>
    <n v="0"/>
    <d v="2021-09-11T00:00:00"/>
    <m/>
    <s v="57"/>
    <d v="2021-09-15T00:00:00"/>
    <s v=""/>
    <s v=""/>
    <m/>
    <m/>
    <m/>
    <s v=""/>
    <s v="10"/>
    <s v="Corbiere and Sons Contracting982120210907-5Tractor Trailer - 60 Ton- After Jan 10101223.9"/>
    <s v="Corbiere and Sons Contracting982120210907-5Tractor Trailer - 60 Ton- After Jan 10101223.9INV #148"/>
    <s v=""/>
    <s v="WF10-All Season Maintenance"/>
    <x v="1"/>
  </r>
  <r>
    <x v="1"/>
    <n v="6"/>
    <n v="0"/>
    <n v="9821"/>
    <s v="20210907-5"/>
    <n v="53511012"/>
    <s v="Access"/>
    <n v="0"/>
    <s v="Rock Truck - 30 Ton- After Jan 10"/>
    <n v="138.05000000000001"/>
    <n v="5"/>
    <s v="Dynamic"/>
    <s v="103.54"/>
    <s v="0"/>
    <s v=""/>
    <s v=""/>
    <n v="690.25"/>
    <n v="89.732500000000002"/>
    <n v="779.98249999999996"/>
    <d v="2021-09-07T00:00:00"/>
    <n v="0"/>
    <x v="4"/>
    <d v="2021-09-22T00:00:00"/>
    <n v="163"/>
    <n v="0"/>
    <n v="0"/>
    <s v="Nathan Kyme"/>
    <s v="All Season Access Maintenance"/>
    <m/>
    <s v="VC7556-2019-017"/>
    <s v="929 OF"/>
    <m/>
    <m/>
    <m/>
    <s v="Approved"/>
    <m/>
    <m/>
    <s v="Cleaning up and demob of equipment - Ex (was actually RT) delivered to Neys"/>
    <n v="6"/>
    <s v="F066-F118"/>
    <s v="Paint Lake Road 2"/>
    <n v="0"/>
    <d v="2021-09-11T00:00:00"/>
    <m/>
    <s v="57"/>
    <d v="2021-09-15T00:00:00"/>
    <s v=""/>
    <s v=""/>
    <m/>
    <m/>
    <m/>
    <s v=""/>
    <s v="10"/>
    <s v="Corbiere and Sons Contracting982120210907-5Rock Truck - 30 Ton- After Jan 105690.25"/>
    <s v="Corbiere and Sons Contracting982120210907-5Rock Truck - 30 Ton- After Jan 105690.25INV #148"/>
    <s v=""/>
    <s v="WF10-All Season Maintenance"/>
    <x v="1"/>
  </r>
  <r>
    <x v="1"/>
    <n v="6"/>
    <n v="0"/>
    <n v="9821"/>
    <s v="20210907-5"/>
    <n v="53511012"/>
    <s v="Access"/>
    <n v="0"/>
    <s v="Rock Truck - 30 Ton- After Jan 10"/>
    <n v="138.05000000000001"/>
    <n v="5"/>
    <s v="Dynamic"/>
    <s v="103.54"/>
    <s v="0"/>
    <s v=""/>
    <s v=""/>
    <n v="690.25"/>
    <n v="89.732500000000002"/>
    <n v="779.98249999999996"/>
    <d v="2021-09-07T00:00:00"/>
    <n v="0"/>
    <x v="4"/>
    <d v="2021-09-22T00:00:00"/>
    <n v="163"/>
    <n v="0"/>
    <n v="0"/>
    <s v="Nathan Kyme"/>
    <s v="All Season Access Maintenance"/>
    <m/>
    <s v="VC7556-2019-017"/>
    <s v="929 OF"/>
    <m/>
    <m/>
    <m/>
    <s v="Approved"/>
    <m/>
    <m/>
    <s v="Cleaning up and demob of equipment - Ex (was actually RT) delivered to Neys"/>
    <n v="6"/>
    <s v="F066-F118"/>
    <s v="Paint Lake Road 2"/>
    <n v="0"/>
    <d v="2021-09-11T00:00:00"/>
    <m/>
    <s v="57"/>
    <d v="2021-09-15T00:00:00"/>
    <s v=""/>
    <s v=""/>
    <m/>
    <m/>
    <m/>
    <s v=""/>
    <s v="10"/>
    <s v="Corbiere and Sons Contracting982120210907-5Rock Truck - 30 Ton- After Jan 105690.25"/>
    <s v="Corbiere and Sons Contracting982120210907-5Rock Truck - 30 Ton- After Jan 105690.25INV #148"/>
    <s v=""/>
    <s v="WF10-All Season Maintenance"/>
    <x v="1"/>
  </r>
  <r>
    <x v="1"/>
    <n v="6"/>
    <n v="0"/>
    <n v="9821"/>
    <s v="20210907-5"/>
    <n v="53511012"/>
    <s v="Access"/>
    <n v="0"/>
    <s v="Light Truck - Pick up- After Jan 10"/>
    <n v="243.75"/>
    <n v="2"/>
    <s v="DAY"/>
    <s v="182.81"/>
    <s v="0"/>
    <s v=""/>
    <s v=""/>
    <n v="487.5"/>
    <n v="63.375"/>
    <n v="550.875"/>
    <d v="2021-09-07T00:00:00"/>
    <n v="0"/>
    <x v="4"/>
    <d v="2021-09-22T00:00:00"/>
    <n v="163"/>
    <n v="0"/>
    <n v="0"/>
    <s v="Nathan Kyme"/>
    <s v="All Season Access Maintenance"/>
    <m/>
    <s v="VC7556-2019-017"/>
    <s v="929 OF"/>
    <m/>
    <m/>
    <m/>
    <s v="Approved"/>
    <m/>
    <m/>
    <s v="Cleaning up and demob of equipment - Ex (was actually RT) delivered to Neys"/>
    <n v="6"/>
    <s v="F066-F118"/>
    <s v="Paint Lake Road 2"/>
    <n v="0"/>
    <d v="2021-09-11T00:00:00"/>
    <m/>
    <s v="57"/>
    <d v="2021-09-15T00:00:00"/>
    <s v=""/>
    <s v=""/>
    <m/>
    <m/>
    <m/>
    <s v=""/>
    <s v="10"/>
    <s v="Corbiere and Sons Contracting982120210907-5Light Truck - Pick up- After Jan 102487.5"/>
    <s v="Corbiere and Sons Contracting982120210907-5Light Truck - Pick up- After Jan 102487.5INV #148"/>
    <s v=""/>
    <s v="WF10-All Season Maintenance"/>
    <x v="1"/>
  </r>
  <r>
    <x v="1"/>
    <n v="6"/>
    <n v="0"/>
    <n v="9821"/>
    <s v="20210907-5"/>
    <n v="53511012"/>
    <s v="Access"/>
    <n v="0"/>
    <s v="Excavator Thumb - 30 - 50 ton- After Jan 10"/>
    <n v="12.21"/>
    <n v="5"/>
    <s v="HR"/>
    <s v="9.16"/>
    <s v="0"/>
    <s v=""/>
    <s v=""/>
    <n v="61.05"/>
    <n v="7.9364999999999997"/>
    <n v="68.986499999999992"/>
    <d v="2021-09-07T00:00:00"/>
    <n v="0"/>
    <x v="4"/>
    <d v="2021-09-22T00:00:00"/>
    <n v="163"/>
    <n v="0"/>
    <n v="0"/>
    <s v="Nathan Kyme"/>
    <s v="All Season Access Maintenance"/>
    <m/>
    <s v="VC7556-2019-017"/>
    <s v="929 OF"/>
    <m/>
    <m/>
    <m/>
    <s v="Approved"/>
    <m/>
    <m/>
    <s v="Cleaning up and demob of equipment - Ex (was actually RT) delivered to Neys"/>
    <n v="6"/>
    <s v="F066-F118"/>
    <s v="Paint Lake Road 2"/>
    <n v="0"/>
    <d v="2021-09-11T00:00:00"/>
    <m/>
    <s v="57"/>
    <d v="2021-09-15T00:00:00"/>
    <s v=""/>
    <s v=""/>
    <m/>
    <m/>
    <m/>
    <s v=""/>
    <s v="10"/>
    <s v="Corbiere and Sons Contracting982120210907-5Excavator Thumb - 30 - 50 ton- After Jan 10561.05"/>
    <s v="Corbiere and Sons Contracting982120210907-5Excavator Thumb - 30 - 50 ton- After Jan 10561.05INV #148"/>
    <s v=""/>
    <s v="WF10-All Season Maintenance"/>
    <x v="1"/>
  </r>
  <r>
    <x v="1"/>
    <n v="6"/>
    <n v="0"/>
    <n v="9821"/>
    <s v="20210907-5"/>
    <n v="53511012"/>
    <s v="Access"/>
    <n v="0"/>
    <s v="Excavator - 30 ton- After Jan 10"/>
    <n v="138.44999999999999"/>
    <n v="5"/>
    <s v="Dynamic"/>
    <s v="103.84"/>
    <s v="0"/>
    <s v=""/>
    <s v=""/>
    <n v="692.25"/>
    <n v="89.992500000000007"/>
    <n v="782.24249999999995"/>
    <d v="2021-09-07T00:00:00"/>
    <n v="0"/>
    <x v="4"/>
    <d v="2021-09-22T00:00:00"/>
    <n v="163"/>
    <n v="0"/>
    <n v="0"/>
    <s v="Nathan Kyme"/>
    <s v="All Season Access Maintenance"/>
    <m/>
    <s v="VC7556-2019-017"/>
    <s v="929 OF"/>
    <m/>
    <m/>
    <m/>
    <s v="Approved"/>
    <m/>
    <m/>
    <s v="Cleaning up and demob of equipment - Ex (was actually RT) delivered to Neys"/>
    <n v="6"/>
    <s v="F066-F118"/>
    <s v="Paint Lake Road 2"/>
    <n v="0"/>
    <d v="2021-09-11T00:00:00"/>
    <m/>
    <s v="57"/>
    <d v="2021-09-15T00:00:00"/>
    <s v=""/>
    <s v=""/>
    <m/>
    <m/>
    <m/>
    <s v=""/>
    <s v="10"/>
    <s v="Corbiere and Sons Contracting982120210907-5Excavator - 30 ton- After Jan 105692.25"/>
    <s v="Corbiere and Sons Contracting982120210907-5Excavator - 30 ton- After Jan 105692.25INV #148"/>
    <s v=""/>
    <s v="WF10-All Season Maintenance"/>
    <x v="1"/>
  </r>
  <r>
    <x v="1"/>
    <n v="6"/>
    <n v="0"/>
    <n v="9819"/>
    <s v="20210906-4"/>
    <n v="53511012"/>
    <s v="Access"/>
    <n v="0"/>
    <s v="Labourer - General - After Jan 10"/>
    <n v="60"/>
    <n v="11"/>
    <s v="HR"/>
    <s v=""/>
    <s v=""/>
    <s v="0"/>
    <s v="0"/>
    <n v="660"/>
    <n v="85.8"/>
    <n v="745.8"/>
    <d v="2021-09-06T00:00:00"/>
    <n v="0"/>
    <x v="4"/>
    <d v="2021-09-22T00:00:00"/>
    <n v="163"/>
    <n v="0"/>
    <n v="0"/>
    <s v="Nathan Kyme"/>
    <s v="All Season Access Maintenance"/>
    <m/>
    <s v="VC7556-2019-017"/>
    <s v="929 OF"/>
    <m/>
    <m/>
    <m/>
    <s v="Approved"/>
    <m/>
    <m/>
    <s v="Crews walking out of Paint Lake 2 and touching road up on way out - Fuel Buggy demobbed - RT Ops returning Tuesday"/>
    <n v="6"/>
    <s v="F066-F118"/>
    <s v="Paint Lake Road 2"/>
    <n v="0"/>
    <d v="2021-09-11T00:00:00"/>
    <m/>
    <s v="57"/>
    <d v="2021-09-15T00:00:00"/>
    <s v=""/>
    <s v=""/>
    <m/>
    <m/>
    <m/>
    <s v=""/>
    <s v="10"/>
    <s v="Corbiere and Sons Contracting981920210906-4Labourer - General - After Jan 1011660"/>
    <s v="Corbiere and Sons Contracting981920210906-4Labourer - General - After Jan 1011660INV #148"/>
    <s v=""/>
    <s v="WF10-All Season Maintenance"/>
    <x v="1"/>
  </r>
  <r>
    <x v="1"/>
    <n v="6"/>
    <n v="0"/>
    <n v="9819"/>
    <s v="20210906-4"/>
    <n v="53511012"/>
    <s v="Access"/>
    <n v="0"/>
    <s v="Driver - AZ - After Jan 10"/>
    <n v="70"/>
    <n v="10"/>
    <s v="HR"/>
    <s v=""/>
    <s v=""/>
    <s v="70"/>
    <s v="0"/>
    <n v="700"/>
    <n v="91"/>
    <n v="790.99999999999989"/>
    <d v="2021-09-06T00:00:00"/>
    <n v="0"/>
    <x v="4"/>
    <d v="2021-09-22T00:00:00"/>
    <n v="163"/>
    <n v="0"/>
    <n v="0"/>
    <s v="Nathan Kyme"/>
    <s v="All Season Access Maintenance"/>
    <m/>
    <s v="VC7556-2019-017"/>
    <s v="929 OF"/>
    <m/>
    <m/>
    <m/>
    <s v="Approved"/>
    <m/>
    <m/>
    <s v="Crews walking out of Paint Lake 2 and touching road up on way out - Fuel Buggy demobbed - RT Ops returning Tuesday"/>
    <n v="6"/>
    <s v="F066-F118"/>
    <s v="Paint Lake Road 2"/>
    <n v="0"/>
    <d v="2021-09-11T00:00:00"/>
    <m/>
    <s v="57"/>
    <d v="2021-09-15T00:00:00"/>
    <s v=""/>
    <s v=""/>
    <m/>
    <m/>
    <m/>
    <s v=""/>
    <s v="10"/>
    <s v="Corbiere and Sons Contracting981920210906-4Driver - AZ - After Jan 1010700"/>
    <s v="Corbiere and Sons Contracting981920210906-4Driver - AZ - After Jan 1010700INV #148"/>
    <s v=""/>
    <s v="WF10-All Season Maintenance"/>
    <x v="1"/>
  </r>
  <r>
    <x v="1"/>
    <n v="6"/>
    <n v="0"/>
    <n v="9819"/>
    <s v="20210906-4"/>
    <n v="53511012"/>
    <s v="Access"/>
    <n v="0"/>
    <s v="Operator - Principle - After Jan 10"/>
    <n v="75"/>
    <n v="25"/>
    <s v="HR"/>
    <s v=""/>
    <s v=""/>
    <s v="0"/>
    <s v="0"/>
    <n v="1875"/>
    <n v="243.75"/>
    <n v="2118.75"/>
    <d v="2021-09-06T00:00:00"/>
    <n v="0"/>
    <x v="4"/>
    <d v="2021-09-22T00:00:00"/>
    <n v="163"/>
    <n v="0"/>
    <n v="0"/>
    <s v="Nathan Kyme"/>
    <s v="All Season Access Maintenance"/>
    <m/>
    <s v="VC7556-2019-017"/>
    <s v="929 OF"/>
    <m/>
    <m/>
    <m/>
    <s v="Approved"/>
    <m/>
    <m/>
    <s v="Crews walking out of Paint Lake 2 and touching road up on way out - Fuel Buggy demobbed - RT Ops returning Tuesday"/>
    <n v="6"/>
    <s v="F066-F118"/>
    <s v="Paint Lake Road 2"/>
    <n v="0"/>
    <d v="2021-09-11T00:00:00"/>
    <m/>
    <s v="57"/>
    <d v="2021-09-15T00:00:00"/>
    <s v=""/>
    <s v=""/>
    <m/>
    <m/>
    <m/>
    <s v=""/>
    <s v="10"/>
    <s v="Corbiere and Sons Contracting981920210906-4Operator - Principle - After Jan 10251875"/>
    <s v="Corbiere and Sons Contracting981920210906-4Operator - Principle - After Jan 10251875INV #148"/>
    <s v=""/>
    <s v="WF10-All Season Maintenance"/>
    <x v="1"/>
  </r>
  <r>
    <x v="1"/>
    <n v="6"/>
    <n v="0"/>
    <n v="9819"/>
    <s v="20210906-4"/>
    <n v="53511012"/>
    <s v="Access"/>
    <n v="0"/>
    <s v="Operator - Principle - After Jan 10"/>
    <n v="75"/>
    <n v="33"/>
    <s v="HR"/>
    <s v=""/>
    <s v=""/>
    <s v="0"/>
    <s v="0"/>
    <n v="2475"/>
    <n v="321.75"/>
    <n v="2796.7499999999995"/>
    <d v="2021-09-06T00:00:00"/>
    <n v="0"/>
    <x v="4"/>
    <d v="2021-09-22T00:00:00"/>
    <n v="163"/>
    <n v="0"/>
    <n v="0"/>
    <s v="Nathan Kyme"/>
    <s v="All Season Access Maintenance"/>
    <m/>
    <s v="VC7556-2019-017"/>
    <s v="929 OF"/>
    <m/>
    <m/>
    <m/>
    <s v="Approved"/>
    <m/>
    <m/>
    <s v="Crews walking out of Paint Lake 2 and touching road up on way out - Fuel Buggy demobbed - RT Ops returning Tuesday"/>
    <n v="6"/>
    <s v="F066-F118"/>
    <s v="Paint Lake Road 2"/>
    <n v="0"/>
    <d v="2021-09-11T00:00:00"/>
    <m/>
    <s v="57"/>
    <d v="2021-09-15T00:00:00"/>
    <s v=""/>
    <s v=""/>
    <m/>
    <m/>
    <m/>
    <s v=""/>
    <s v="10"/>
    <s v="Corbiere and Sons Contracting981920210906-4Operator - Principle - After Jan 10332475"/>
    <s v="Corbiere and Sons Contracting981920210906-4Operator - Principle - After Jan 10332475INV #148"/>
    <s v=""/>
    <s v="WF10-All Season Maintenance"/>
    <x v="1"/>
  </r>
  <r>
    <x v="1"/>
    <n v="6"/>
    <n v="0"/>
    <n v="9819"/>
    <s v="20210906-4"/>
    <n v="53511012"/>
    <s v="Access"/>
    <n v="0"/>
    <s v="L.O.A."/>
    <n v="210"/>
    <n v="11"/>
    <s v="DAY"/>
    <s v=""/>
    <s v=""/>
    <s v="0"/>
    <s v="0"/>
    <n v="2310"/>
    <n v="300.3"/>
    <n v="2610.2999999999997"/>
    <d v="2021-09-06T00:00:00"/>
    <n v="0"/>
    <x v="4"/>
    <d v="2021-09-22T00:00:00"/>
    <n v="163"/>
    <n v="0"/>
    <n v="0"/>
    <s v="Nathan Kyme"/>
    <s v="All Season Access Maintenance"/>
    <m/>
    <s v="VC7556-2019-017"/>
    <s v="929 OF"/>
    <m/>
    <m/>
    <m/>
    <s v="Approved"/>
    <m/>
    <m/>
    <s v="Crews walking out of Paint Lake 2 and touching road up on way out - Fuel Buggy demobbed - RT Ops returning Tuesday"/>
    <n v="6"/>
    <s v="F066-F118"/>
    <s v="Paint Lake Road 2"/>
    <n v="0"/>
    <d v="2021-09-11T00:00:00"/>
    <m/>
    <s v="57"/>
    <d v="2021-09-15T00:00:00"/>
    <s v=""/>
    <s v=""/>
    <m/>
    <m/>
    <m/>
    <s v=""/>
    <s v="10"/>
    <s v="Corbiere and Sons Contracting981920210906-4L.O.A.112310"/>
    <s v="Corbiere and Sons Contracting981920210906-4L.O.A.112310INV #148"/>
    <s v=""/>
    <s v="WF10-All Season Maintenance"/>
    <x v="1"/>
  </r>
  <r>
    <x v="1"/>
    <n v="6"/>
    <n v="0"/>
    <n v="9819"/>
    <s v="20210906-4"/>
    <n v="53511012"/>
    <s v="Access"/>
    <n v="0"/>
    <s v="Foreman"/>
    <n v="95"/>
    <n v="12"/>
    <s v="HR"/>
    <s v=""/>
    <s v=""/>
    <s v="0"/>
    <s v="0"/>
    <n v="1140"/>
    <n v="148.20000000000002"/>
    <n v="1288.1999999999998"/>
    <d v="2021-09-06T00:00:00"/>
    <n v="0"/>
    <x v="4"/>
    <d v="2021-09-22T00:00:00"/>
    <n v="163"/>
    <n v="0"/>
    <n v="0"/>
    <s v="Nathan Kyme"/>
    <s v="All Season Access Maintenance"/>
    <m/>
    <s v="VC7556-2019-017"/>
    <s v="929 OF"/>
    <m/>
    <m/>
    <m/>
    <s v="Approved"/>
    <m/>
    <m/>
    <s v="Crews walking out of Paint Lake 2 and touching road up on way out - Fuel Buggy demobbed - RT Ops returning Tuesday"/>
    <n v="6"/>
    <s v="F066-F118"/>
    <s v="Paint Lake Road 2"/>
    <n v="0"/>
    <d v="2021-09-11T00:00:00"/>
    <m/>
    <s v="57"/>
    <d v="2021-09-15T00:00:00"/>
    <s v=""/>
    <s v=""/>
    <m/>
    <m/>
    <m/>
    <s v=""/>
    <s v="10"/>
    <s v="Corbiere and Sons Contracting981920210906-4Foreman121140"/>
    <s v="Corbiere and Sons Contracting981920210906-4Foreman121140INV #148"/>
    <s v=""/>
    <s v="WF10-All Season Maintenance"/>
    <x v="1"/>
  </r>
  <r>
    <x v="1"/>
    <n v="6"/>
    <n v="0"/>
    <n v="9819"/>
    <s v="20210906-4"/>
    <n v="53511012"/>
    <s v="Access"/>
    <n v="0"/>
    <s v="Tractor Trailer - 60 Ton- After Jan 10"/>
    <n v="122.39"/>
    <n v="10"/>
    <s v="Dynamic"/>
    <s v="91.79"/>
    <s v="0"/>
    <s v=""/>
    <s v=""/>
    <n v="1223.9000000000001"/>
    <n v="159.10700000000003"/>
    <n v="1383.0070000000001"/>
    <d v="2021-09-06T00:00:00"/>
    <n v="0"/>
    <x v="4"/>
    <d v="2021-09-22T00:00:00"/>
    <n v="163"/>
    <n v="0"/>
    <n v="0"/>
    <s v="Nathan Kyme"/>
    <s v="All Season Access Maintenance"/>
    <m/>
    <s v="VC7556-2019-017"/>
    <s v="929 OF"/>
    <m/>
    <m/>
    <m/>
    <s v="Approved"/>
    <m/>
    <m/>
    <s v="Crews walking out of Paint Lake 2 and touching road up on way out - Fuel Buggy demobbed - RT Ops returning Tuesday"/>
    <n v="6"/>
    <s v="F066-F118"/>
    <s v="Paint Lake Road 2"/>
    <n v="0"/>
    <d v="2021-09-11T00:00:00"/>
    <m/>
    <s v="57"/>
    <d v="2021-09-15T00:00:00"/>
    <s v=""/>
    <s v=""/>
    <m/>
    <m/>
    <m/>
    <s v=""/>
    <s v="10"/>
    <s v="Corbiere and Sons Contracting981920210906-4Tractor Trailer - 60 Ton- After Jan 10101223.9"/>
    <s v="Corbiere and Sons Contracting981920210906-4Tractor Trailer - 60 Ton- After Jan 10101223.9INV #148"/>
    <s v=""/>
    <s v="WF10-All Season Maintenance"/>
    <x v="1"/>
  </r>
  <r>
    <x v="1"/>
    <n v="6"/>
    <n v="0"/>
    <n v="9819"/>
    <s v="20210906-4"/>
    <n v="53511012"/>
    <s v="Access"/>
    <n v="0"/>
    <s v="Marooka- After Jan 10"/>
    <n v="144.6"/>
    <n v="5"/>
    <s v="Dynamic"/>
    <s v="0"/>
    <s v="0"/>
    <s v=""/>
    <s v=""/>
    <n v="723"/>
    <n v="93.990000000000009"/>
    <n v="816.9899999999999"/>
    <d v="2021-09-06T00:00:00"/>
    <n v="0"/>
    <x v="4"/>
    <d v="2021-09-22T00:00:00"/>
    <n v="163"/>
    <n v="0"/>
    <n v="0"/>
    <s v="Nathan Kyme"/>
    <s v="All Season Access Maintenance"/>
    <m/>
    <s v="VC7556-2019-017"/>
    <s v="929 OF"/>
    <m/>
    <m/>
    <m/>
    <s v="Approved"/>
    <m/>
    <m/>
    <s v="Crews walking out of Paint Lake 2 and touching road up on way out - Fuel Buggy demobbed - RT Ops returning Tuesday"/>
    <n v="6"/>
    <s v="F066-F118"/>
    <s v="Paint Lake Road 2"/>
    <n v="0"/>
    <d v="2021-09-11T00:00:00"/>
    <m/>
    <s v="57"/>
    <d v="2021-09-15T00:00:00"/>
    <s v=""/>
    <s v=""/>
    <m/>
    <m/>
    <m/>
    <s v=""/>
    <s v="10"/>
    <s v="Corbiere and Sons Contracting981920210906-4Marooka- After Jan 105723"/>
    <s v="Corbiere and Sons Contracting981920210906-4Marooka- After Jan 105723INV #148"/>
    <s v=""/>
    <s v="WF10-All Season Maintenance"/>
    <x v="1"/>
  </r>
  <r>
    <x v="1"/>
    <n v="6"/>
    <n v="0"/>
    <n v="9819"/>
    <s v="20210906-4"/>
    <n v="53511012"/>
    <s v="Access"/>
    <n v="0"/>
    <s v="Light Truck - Pick up- After Jan 10"/>
    <n v="243.75"/>
    <n v="3"/>
    <s v="DAY"/>
    <s v="0"/>
    <s v="0"/>
    <s v=""/>
    <s v=""/>
    <n v="731.25"/>
    <n v="95.0625"/>
    <n v="826.31249999999989"/>
    <d v="2021-09-06T00:00:00"/>
    <n v="0"/>
    <x v="4"/>
    <d v="2021-09-22T00:00:00"/>
    <n v="163"/>
    <n v="0"/>
    <n v="0"/>
    <s v="Nathan Kyme"/>
    <s v="All Season Access Maintenance"/>
    <m/>
    <s v="VC7556-2019-017"/>
    <s v="929 OF"/>
    <m/>
    <m/>
    <m/>
    <s v="Approved"/>
    <m/>
    <m/>
    <s v="Crews walking out of Paint Lake 2 and touching road up on way out - Fuel Buggy demobbed - RT Ops returning Tuesday"/>
    <n v="6"/>
    <s v="F066-F118"/>
    <s v="Paint Lake Road 2"/>
    <n v="0"/>
    <d v="2021-09-11T00:00:00"/>
    <m/>
    <s v="57"/>
    <d v="2021-09-15T00:00:00"/>
    <s v=""/>
    <s v=""/>
    <m/>
    <m/>
    <m/>
    <s v=""/>
    <s v="10"/>
    <s v="Corbiere and Sons Contracting981920210906-4Light Truck - Pick up- After Jan 103731.25"/>
    <s v="Corbiere and Sons Contracting981920210906-4Light Truck - Pick up- After Jan 103731.25INV #148"/>
    <s v=""/>
    <s v="WF10-All Season Maintenance"/>
    <x v="1"/>
  </r>
  <r>
    <x v="1"/>
    <n v="6"/>
    <n v="0"/>
    <n v="9819"/>
    <s v="20210906-4"/>
    <n v="53511012"/>
    <s v="Access"/>
    <n v="0"/>
    <s v="Excavator Hammer - 30 - 50 ton- After Jan 10"/>
    <n v="63.38"/>
    <n v="9"/>
    <s v="HR"/>
    <s v="0"/>
    <s v="0"/>
    <s v=""/>
    <s v=""/>
    <n v="570.41999999999996"/>
    <n v="74.154600000000002"/>
    <n v="644.57459999999992"/>
    <d v="2021-09-06T00:00:00"/>
    <n v="0"/>
    <x v="4"/>
    <d v="2021-09-22T00:00:00"/>
    <n v="163"/>
    <n v="0"/>
    <n v="0"/>
    <s v="Nathan Kyme"/>
    <s v="All Season Access Maintenance"/>
    <m/>
    <s v="VC7556-2019-017"/>
    <s v="929 OF"/>
    <m/>
    <m/>
    <m/>
    <s v="Approved"/>
    <m/>
    <m/>
    <s v="Crews walking out of Paint Lake 2 and touching road up on way out - Fuel Buggy demobbed - RT Ops returning Tuesday"/>
    <n v="6"/>
    <s v="F066-F118"/>
    <s v="Paint Lake Road 2"/>
    <n v="0"/>
    <d v="2021-09-11T00:00:00"/>
    <m/>
    <s v="57"/>
    <d v="2021-09-15T00:00:00"/>
    <s v=""/>
    <s v=""/>
    <m/>
    <m/>
    <m/>
    <s v=""/>
    <s v="10"/>
    <s v="Corbiere and Sons Contracting981920210906-4Excavator Hammer - 30 - 50 ton- After Jan 109570.42"/>
    <s v="Corbiere and Sons Contracting981920210906-4Excavator Hammer - 30 - 50 ton- After Jan 109570.42INV #148"/>
    <s v=""/>
    <s v="WF10-All Season Maintenance"/>
    <x v="1"/>
  </r>
  <r>
    <x v="1"/>
    <n v="6"/>
    <n v="0"/>
    <n v="9819"/>
    <s v="20210906-4"/>
    <n v="53511012"/>
    <s v="Access"/>
    <n v="0"/>
    <s v="Excavator Thumb - 30 - 50 ton- After Jan 10"/>
    <n v="12.21"/>
    <n v="9"/>
    <s v="HR"/>
    <s v="9.16"/>
    <s v="0"/>
    <s v=""/>
    <s v=""/>
    <n v="109.89"/>
    <n v="14.2857"/>
    <n v="124.17569999999999"/>
    <d v="2021-09-06T00:00:00"/>
    <n v="0"/>
    <x v="4"/>
    <d v="2021-09-22T00:00:00"/>
    <n v="163"/>
    <n v="0"/>
    <n v="0"/>
    <s v="Nathan Kyme"/>
    <s v="All Season Access Maintenance"/>
    <m/>
    <s v="VC7556-2019-017"/>
    <s v="929 OF"/>
    <m/>
    <m/>
    <m/>
    <s v="Approved"/>
    <m/>
    <m/>
    <s v="Crews walking out of Paint Lake 2 and touching road up on way out - Fuel Buggy demobbed - RT Ops returning Tuesday"/>
    <n v="6"/>
    <s v="F066-F118"/>
    <s v="Paint Lake Road 2"/>
    <n v="0"/>
    <d v="2021-09-11T00:00:00"/>
    <m/>
    <s v="57"/>
    <d v="2021-09-15T00:00:00"/>
    <s v=""/>
    <s v=""/>
    <m/>
    <m/>
    <m/>
    <s v=""/>
    <s v="10"/>
    <s v="Corbiere and Sons Contracting981920210906-4Excavator Thumb - 30 - 50 ton- After Jan 109109.89"/>
    <s v="Corbiere and Sons Contracting981920210906-4Excavator Thumb - 30 - 50 ton- After Jan 109109.89INV #148"/>
    <s v=""/>
    <s v="WF10-All Season Maintenance"/>
    <x v="1"/>
  </r>
  <r>
    <x v="1"/>
    <n v="6"/>
    <n v="0"/>
    <n v="9819"/>
    <s v="20210906-4"/>
    <n v="53511012"/>
    <s v="Access"/>
    <n v="0"/>
    <s v="Excavator Thumb - 30 - 50 ton- After Jan 10"/>
    <n v="12.21"/>
    <n v="9"/>
    <s v="HR"/>
    <s v="0"/>
    <s v="0"/>
    <s v=""/>
    <s v=""/>
    <n v="109.89"/>
    <n v="14.2857"/>
    <n v="124.17569999999999"/>
    <d v="2021-09-06T00:00:00"/>
    <n v="0"/>
    <x v="4"/>
    <d v="2021-09-22T00:00:00"/>
    <n v="163"/>
    <n v="0"/>
    <n v="0"/>
    <s v="Nathan Kyme"/>
    <s v="All Season Access Maintenance"/>
    <m/>
    <s v="VC7556-2019-017"/>
    <s v="929 OF"/>
    <m/>
    <m/>
    <m/>
    <s v="Approved"/>
    <m/>
    <m/>
    <s v="Crews walking out of Paint Lake 2 and touching road up on way out - Fuel Buggy demobbed - RT Ops returning Tuesday"/>
    <n v="6"/>
    <s v="F066-F118"/>
    <s v="Paint Lake Road 2"/>
    <n v="0"/>
    <d v="2021-09-11T00:00:00"/>
    <m/>
    <s v="57"/>
    <d v="2021-09-15T00:00:00"/>
    <s v=""/>
    <s v=""/>
    <m/>
    <m/>
    <m/>
    <s v=""/>
    <s v="10"/>
    <s v="Corbiere and Sons Contracting981920210906-4Excavator Thumb - 30 - 50 ton- After Jan 109109.89"/>
    <s v="Corbiere and Sons Contracting981920210906-4Excavator Thumb - 30 - 50 ton- After Jan 109109.89INV #148"/>
    <s v=""/>
    <s v="WF10-All Season Maintenance"/>
    <x v="1"/>
  </r>
  <r>
    <x v="1"/>
    <n v="6"/>
    <n v="0"/>
    <n v="9819"/>
    <s v="20210906-4"/>
    <n v="53511012"/>
    <s v="Access"/>
    <n v="0"/>
    <s v="Excavator - 36 ton- After Jan 10"/>
    <n v="146.96"/>
    <n v="9"/>
    <s v="Dynamic"/>
    <s v="0"/>
    <s v="0"/>
    <s v=""/>
    <s v=""/>
    <n v="1322.64"/>
    <n v="171.94320000000002"/>
    <n v="1494.5832"/>
    <d v="2021-09-06T00:00:00"/>
    <n v="0"/>
    <x v="4"/>
    <d v="2021-09-22T00:00:00"/>
    <n v="163"/>
    <n v="0"/>
    <n v="0"/>
    <s v="Nathan Kyme"/>
    <s v="All Season Access Maintenance"/>
    <m/>
    <s v="VC7556-2019-017"/>
    <s v="929 OF"/>
    <m/>
    <m/>
    <m/>
    <s v="Approved"/>
    <m/>
    <m/>
    <s v="Crews walking out of Paint Lake 2 and touching road up on way out - Fuel Buggy demobbed - RT Ops returning Tuesday"/>
    <n v="6"/>
    <s v="F066-F118"/>
    <s v="Paint Lake Road 2"/>
    <n v="0"/>
    <d v="2021-09-11T00:00:00"/>
    <m/>
    <s v="57"/>
    <d v="2021-09-15T00:00:00"/>
    <s v=""/>
    <s v=""/>
    <m/>
    <m/>
    <m/>
    <s v=""/>
    <s v="10"/>
    <s v="Corbiere and Sons Contracting981920210906-4Excavator - 36 ton- After Jan 1091322.64"/>
    <s v="Corbiere and Sons Contracting981920210906-4Excavator - 36 ton- After Jan 1091322.64INV #148"/>
    <s v=""/>
    <s v="WF10-All Season Maintenance"/>
    <x v="1"/>
  </r>
  <r>
    <x v="1"/>
    <n v="6"/>
    <n v="0"/>
    <n v="9819"/>
    <s v="20210906-4"/>
    <n v="53511012"/>
    <s v="Access"/>
    <n v="0"/>
    <s v="Excavator - 36 ton- After Jan 10"/>
    <n v="146.96"/>
    <n v="9"/>
    <s v="Dynamic"/>
    <s v="0"/>
    <s v="0"/>
    <s v=""/>
    <s v=""/>
    <n v="1322.64"/>
    <n v="171.94320000000002"/>
    <n v="1494.5832"/>
    <d v="2021-09-06T00:00:00"/>
    <n v="0"/>
    <x v="4"/>
    <d v="2021-09-22T00:00:00"/>
    <n v="163"/>
    <n v="0"/>
    <n v="0"/>
    <s v="Nathan Kyme"/>
    <s v="All Season Access Maintenance"/>
    <m/>
    <s v="VC7556-2019-017"/>
    <s v="929 OF"/>
    <m/>
    <m/>
    <m/>
    <s v="Approved"/>
    <m/>
    <m/>
    <s v="Crews walking out of Paint Lake 2 and touching road up on way out - Fuel Buggy demobbed - RT Ops returning Tuesday"/>
    <n v="6"/>
    <s v="F066-F118"/>
    <s v="Paint Lake Road 2"/>
    <n v="0"/>
    <d v="2021-09-11T00:00:00"/>
    <m/>
    <s v="57"/>
    <d v="2021-09-15T00:00:00"/>
    <s v=""/>
    <s v=""/>
    <m/>
    <m/>
    <m/>
    <s v=""/>
    <s v="10"/>
    <s v="Corbiere and Sons Contracting981920210906-4Excavator - 36 ton- After Jan 1091322.64"/>
    <s v="Corbiere and Sons Contracting981920210906-4Excavator - 36 ton- After Jan 1091322.64INV #148"/>
    <s v=""/>
    <s v="WF10-All Season Maintenance"/>
    <x v="1"/>
  </r>
  <r>
    <x v="1"/>
    <n v="6"/>
    <n v="0"/>
    <n v="9819"/>
    <s v="20210906-4"/>
    <n v="53511012"/>
    <s v="Access"/>
    <n v="0"/>
    <s v="Excavator - 30 ton- After Jan 10"/>
    <n v="138.44999999999999"/>
    <n v="9"/>
    <s v="Dynamic"/>
    <s v="0"/>
    <s v="0"/>
    <s v=""/>
    <s v=""/>
    <n v="1246.05"/>
    <n v="161.98650000000001"/>
    <n v="1408.0364999999997"/>
    <d v="2021-09-06T00:00:00"/>
    <n v="0"/>
    <x v="4"/>
    <d v="2021-09-22T00:00:00"/>
    <n v="163"/>
    <n v="0"/>
    <n v="0"/>
    <s v="Nathan Kyme"/>
    <s v="All Season Access Maintenance"/>
    <m/>
    <s v="VC7556-2019-017"/>
    <s v="929 OF"/>
    <m/>
    <m/>
    <m/>
    <s v="Approved"/>
    <m/>
    <m/>
    <s v="Crews walking out of Paint Lake 2 and touching road up on way out - Fuel Buggy demobbed - RT Ops returning Tuesday"/>
    <n v="6"/>
    <s v="F066-F118"/>
    <s v="Paint Lake Road 2"/>
    <n v="0"/>
    <d v="2021-09-11T00:00:00"/>
    <m/>
    <s v="57"/>
    <d v="2021-09-15T00:00:00"/>
    <s v=""/>
    <s v=""/>
    <m/>
    <m/>
    <m/>
    <s v=""/>
    <s v="10"/>
    <s v="Corbiere and Sons Contracting981920210906-4Excavator - 30 ton- After Jan 1091246.05"/>
    <s v="Corbiere and Sons Contracting981920210906-4Excavator - 30 ton- After Jan 1091246.05INV #148"/>
    <s v=""/>
    <s v="WF10-All Season Maintenance"/>
    <x v="1"/>
  </r>
  <r>
    <x v="1"/>
    <n v="6"/>
    <n v="0"/>
    <n v="9818"/>
    <s v="20210905-4"/>
    <n v="53511012"/>
    <s v="Access"/>
    <n v="0"/>
    <s v="Labourer - General - After Jan 10"/>
    <n v="60"/>
    <n v="11"/>
    <s v="HR"/>
    <s v=""/>
    <s v=""/>
    <s v="60"/>
    <s v="0"/>
    <n v="660"/>
    <n v="85.8"/>
    <n v="745.8"/>
    <d v="2021-09-05T00:00:00"/>
    <n v="0"/>
    <x v="4"/>
    <d v="2021-09-22T00:00:00"/>
    <n v="163"/>
    <n v="0"/>
    <n v="0"/>
    <s v="Nathan Kyme"/>
    <s v="All Season Access Maintenance"/>
    <m/>
    <s v="VC7556-2019-017"/>
    <s v="929 OF"/>
    <m/>
    <m/>
    <m/>
    <s v="Approved"/>
    <m/>
    <m/>
    <s v="Road work being done from KM26 and KM36 on Paint Lake 2 - OP's for RT's waiting for restart"/>
    <n v="6"/>
    <s v="F066-F118"/>
    <s v="Paint Lake Road 2"/>
    <n v="0"/>
    <d v="2021-09-11T00:00:00"/>
    <m/>
    <s v="57"/>
    <d v="2021-09-15T00:00:00"/>
    <s v=""/>
    <s v=""/>
    <m/>
    <m/>
    <m/>
    <s v=""/>
    <s v="10"/>
    <s v="Corbiere and Sons Contracting981820210905-4Labourer - General - After Jan 1011660"/>
    <s v="Corbiere and Sons Contracting981820210905-4Labourer - General - After Jan 1011660INV #148"/>
    <s v=""/>
    <s v="WF10-All Season Maintenance"/>
    <x v="1"/>
  </r>
  <r>
    <x v="1"/>
    <n v="6"/>
    <n v="0"/>
    <n v="9818"/>
    <s v="20210905-4"/>
    <n v="53511012"/>
    <s v="Access"/>
    <n v="0"/>
    <s v="Operator - Principle - After Jan 10"/>
    <n v="75"/>
    <n v="25"/>
    <s v="HR"/>
    <s v=""/>
    <s v=""/>
    <s v="75"/>
    <s v="0"/>
    <n v="1875"/>
    <n v="243.75"/>
    <n v="2118.75"/>
    <d v="2021-09-05T00:00:00"/>
    <n v="0"/>
    <x v="4"/>
    <d v="2021-09-22T00:00:00"/>
    <n v="163"/>
    <n v="0"/>
    <n v="0"/>
    <s v="Nathan Kyme"/>
    <s v="All Season Access Maintenance"/>
    <m/>
    <s v="VC7556-2019-017"/>
    <s v="929 OF"/>
    <m/>
    <m/>
    <m/>
    <s v="Approved"/>
    <m/>
    <m/>
    <s v="Road work being done from KM26 and KM36 on Paint Lake 2 - OP's for RT's waiting for restart"/>
    <n v="6"/>
    <s v="F066-F118"/>
    <s v="Paint Lake Road 2"/>
    <n v="0"/>
    <d v="2021-09-11T00:00:00"/>
    <m/>
    <s v="57"/>
    <d v="2021-09-15T00:00:00"/>
    <s v=""/>
    <s v=""/>
    <m/>
    <m/>
    <m/>
    <s v=""/>
    <s v="10"/>
    <s v="Corbiere and Sons Contracting981820210905-4Operator - Principle - After Jan 10251875"/>
    <s v="Corbiere and Sons Contracting981820210905-4Operator - Principle - After Jan 10251875INV #148"/>
    <s v=""/>
    <s v="WF10-All Season Maintenance"/>
    <x v="1"/>
  </r>
  <r>
    <x v="1"/>
    <n v="6"/>
    <n v="0"/>
    <n v="9818"/>
    <s v="20210905-4"/>
    <n v="53511012"/>
    <s v="Access"/>
    <n v="0"/>
    <s v="Operator - Principle - After Jan 10"/>
    <n v="75"/>
    <n v="33"/>
    <s v="HR"/>
    <s v=""/>
    <s v=""/>
    <s v="75"/>
    <s v="0"/>
    <n v="2475"/>
    <n v="321.75"/>
    <n v="2796.7499999999995"/>
    <d v="2021-09-05T00:00:00"/>
    <n v="0"/>
    <x v="4"/>
    <d v="2021-09-22T00:00:00"/>
    <n v="163"/>
    <n v="0"/>
    <n v="0"/>
    <s v="Nathan Kyme"/>
    <s v="All Season Access Maintenance"/>
    <m/>
    <s v="VC7556-2019-017"/>
    <s v="929 OF"/>
    <m/>
    <m/>
    <m/>
    <s v="Approved"/>
    <m/>
    <m/>
    <s v="Road work being done from KM26 and KM36 on Paint Lake 2 - OP's for RT's waiting for restart"/>
    <n v="6"/>
    <s v="F066-F118"/>
    <s v="Paint Lake Road 2"/>
    <n v="0"/>
    <d v="2021-09-11T00:00:00"/>
    <m/>
    <s v="57"/>
    <d v="2021-09-15T00:00:00"/>
    <s v=""/>
    <s v=""/>
    <m/>
    <m/>
    <m/>
    <s v=""/>
    <s v="10"/>
    <s v="Corbiere and Sons Contracting981820210905-4Operator - Principle - After Jan 10332475"/>
    <s v="Corbiere and Sons Contracting981820210905-4Operator - Principle - After Jan 10332475INV #148"/>
    <s v=""/>
    <s v="WF10-All Season Maintenance"/>
    <x v="1"/>
  </r>
  <r>
    <x v="1"/>
    <n v="6"/>
    <n v="0"/>
    <n v="9818"/>
    <s v="20210905-4"/>
    <n v="53511012"/>
    <s v="Access"/>
    <n v="0"/>
    <s v="L.O.A."/>
    <n v="210"/>
    <n v="10"/>
    <s v="DAY"/>
    <s v=""/>
    <s v=""/>
    <m/>
    <s v="0"/>
    <n v="2100"/>
    <n v="273"/>
    <n v="2373"/>
    <d v="2021-09-05T00:00:00"/>
    <n v="0"/>
    <x v="4"/>
    <d v="2021-09-22T00:00:00"/>
    <n v="163"/>
    <n v="0"/>
    <n v="0"/>
    <s v="Nathan Kyme"/>
    <s v="All Season Access Maintenance"/>
    <m/>
    <s v="VC7556-2019-017"/>
    <s v="929 OF"/>
    <m/>
    <m/>
    <m/>
    <s v="Approved"/>
    <m/>
    <m/>
    <s v="Road work being done from KM26 and KM36 on Paint Lake 2 - OP's for RT's waiting for restart"/>
    <n v="6"/>
    <s v="F066-F118"/>
    <s v="Paint Lake Road 2"/>
    <n v="0"/>
    <d v="2021-09-11T00:00:00"/>
    <m/>
    <s v="57"/>
    <d v="2021-09-15T00:00:00"/>
    <s v=""/>
    <s v=""/>
    <m/>
    <m/>
    <m/>
    <s v=""/>
    <s v="10"/>
    <s v="Corbiere and Sons Contracting981820210905-4L.O.A.102100"/>
    <s v="Corbiere and Sons Contracting981820210905-4L.O.A.102100INV #148"/>
    <s v=""/>
    <s v="WF10-All Season Maintenance"/>
    <x v="1"/>
  </r>
  <r>
    <x v="1"/>
    <n v="6"/>
    <n v="0"/>
    <n v="9818"/>
    <s v="20210905-4"/>
    <n v="53511012"/>
    <s v="Access"/>
    <n v="0"/>
    <s v="Foreman"/>
    <n v="95"/>
    <n v="12"/>
    <s v="HR"/>
    <s v=""/>
    <s v=""/>
    <s v="95"/>
    <s v="0"/>
    <n v="1140"/>
    <n v="148.20000000000002"/>
    <n v="1288.1999999999998"/>
    <d v="2021-09-05T00:00:00"/>
    <n v="0"/>
    <x v="4"/>
    <d v="2021-09-22T00:00:00"/>
    <n v="163"/>
    <n v="0"/>
    <n v="0"/>
    <s v="Nathan Kyme"/>
    <s v="All Season Access Maintenance"/>
    <m/>
    <s v="VC7556-2019-017"/>
    <s v="929 OF"/>
    <m/>
    <m/>
    <m/>
    <s v="Approved"/>
    <m/>
    <m/>
    <s v="Road work being done from KM26 and KM36 on Paint Lake 2 - OP's for RT's waiting for restart"/>
    <n v="6"/>
    <s v="F066-F118"/>
    <s v="Paint Lake Road 2"/>
    <n v="0"/>
    <d v="2021-09-11T00:00:00"/>
    <m/>
    <s v="57"/>
    <d v="2021-09-15T00:00:00"/>
    <s v=""/>
    <s v=""/>
    <m/>
    <m/>
    <m/>
    <s v=""/>
    <s v="10"/>
    <s v="Corbiere and Sons Contracting981820210905-4Foreman121140"/>
    <s v="Corbiere and Sons Contracting981820210905-4Foreman121140INV #148"/>
    <s v=""/>
    <s v="WF10-All Season Maintenance"/>
    <x v="1"/>
  </r>
  <r>
    <x v="1"/>
    <n v="6"/>
    <n v="0"/>
    <n v="9818"/>
    <s v="20210905-4"/>
    <n v="53511012"/>
    <s v="Access"/>
    <n v="0"/>
    <s v="Marooka- After Jan 10"/>
    <n v="144.6"/>
    <n v="5"/>
    <s v="Dynamic"/>
    <s v="108.45"/>
    <s v="0"/>
    <s v=""/>
    <s v=""/>
    <n v="723"/>
    <n v="93.990000000000009"/>
    <n v="816.9899999999999"/>
    <d v="2021-09-05T00:00:00"/>
    <n v="0"/>
    <x v="4"/>
    <d v="2021-09-22T00:00:00"/>
    <n v="163"/>
    <n v="0"/>
    <n v="0"/>
    <s v="Nathan Kyme"/>
    <s v="All Season Access Maintenance"/>
    <m/>
    <s v="VC7556-2019-017"/>
    <s v="929 OF"/>
    <m/>
    <m/>
    <m/>
    <s v="Approved"/>
    <m/>
    <m/>
    <s v="Road work being done from KM26 and KM36 on Paint Lake 2 - OP's for RT's waiting for restart"/>
    <n v="6"/>
    <s v="F066-F118"/>
    <s v="Paint Lake Road 2"/>
    <n v="0"/>
    <d v="2021-09-11T00:00:00"/>
    <m/>
    <s v="57"/>
    <d v="2021-09-15T00:00:00"/>
    <s v=""/>
    <s v=""/>
    <m/>
    <m/>
    <m/>
    <s v=""/>
    <s v="10"/>
    <s v="Corbiere and Sons Contracting981820210905-4Marooka- After Jan 105723"/>
    <s v="Corbiere and Sons Contracting981820210905-4Marooka- After Jan 105723INV #148"/>
    <s v=""/>
    <s v="WF10-All Season Maintenance"/>
    <x v="1"/>
  </r>
  <r>
    <x v="1"/>
    <n v="6"/>
    <n v="0"/>
    <n v="9818"/>
    <s v="20210905-4"/>
    <n v="53511012"/>
    <s v="Access"/>
    <n v="0"/>
    <s v="Light Truck - Pick up- After Jan 10"/>
    <n v="243.75"/>
    <n v="3"/>
    <s v="DAY"/>
    <s v="182.81"/>
    <s v="0"/>
    <s v=""/>
    <s v=""/>
    <n v="731.25"/>
    <n v="95.0625"/>
    <n v="826.31249999999989"/>
    <d v="2021-09-05T00:00:00"/>
    <n v="0"/>
    <x v="4"/>
    <d v="2021-09-22T00:00:00"/>
    <n v="163"/>
    <n v="0"/>
    <n v="0"/>
    <s v="Nathan Kyme"/>
    <s v="All Season Access Maintenance"/>
    <m/>
    <s v="VC7556-2019-017"/>
    <s v="929 OF"/>
    <m/>
    <m/>
    <m/>
    <s v="Approved"/>
    <m/>
    <m/>
    <s v="Road work being done from KM26 and KM36 on Paint Lake 2 - OP's for RT's waiting for restart"/>
    <n v="6"/>
    <s v="F066-F118"/>
    <s v="Paint Lake Road 2"/>
    <n v="0"/>
    <d v="2021-09-11T00:00:00"/>
    <m/>
    <s v="57"/>
    <d v="2021-09-15T00:00:00"/>
    <s v=""/>
    <s v=""/>
    <m/>
    <m/>
    <m/>
    <s v=""/>
    <s v="10"/>
    <s v="Corbiere and Sons Contracting981820210905-4Light Truck - Pick up- After Jan 103731.25"/>
    <s v="Corbiere and Sons Contracting981820210905-4Light Truck - Pick up- After Jan 103731.25INV #148"/>
    <s v=""/>
    <s v="WF10-All Season Maintenance"/>
    <x v="1"/>
  </r>
  <r>
    <x v="1"/>
    <n v="6"/>
    <n v="0"/>
    <n v="9818"/>
    <s v="20210905-4"/>
    <n v="53511012"/>
    <s v="Access"/>
    <n v="0"/>
    <s v="Excavator Hammer - 30 - 50 ton- After Jan 10"/>
    <n v="63.38"/>
    <n v="9"/>
    <s v="HR"/>
    <s v="47.54"/>
    <s v="0"/>
    <s v=""/>
    <s v=""/>
    <n v="570.41999999999996"/>
    <n v="74.154600000000002"/>
    <n v="644.57459999999992"/>
    <d v="2021-09-05T00:00:00"/>
    <n v="0"/>
    <x v="4"/>
    <d v="2021-09-22T00:00:00"/>
    <n v="163"/>
    <n v="0"/>
    <n v="0"/>
    <s v="Nathan Kyme"/>
    <s v="All Season Access Maintenance"/>
    <m/>
    <s v="VC7556-2019-017"/>
    <s v="929 OF"/>
    <m/>
    <m/>
    <m/>
    <s v="Approved"/>
    <m/>
    <m/>
    <s v="Road work being done from KM26 and KM36 on Paint Lake 2 - OP's for RT's waiting for restart"/>
    <n v="6"/>
    <s v="F066-F118"/>
    <s v="Paint Lake Road 2"/>
    <n v="0"/>
    <d v="2021-09-11T00:00:00"/>
    <m/>
    <s v="57"/>
    <d v="2021-09-15T00:00:00"/>
    <s v=""/>
    <s v=""/>
    <m/>
    <m/>
    <m/>
    <s v=""/>
    <s v="10"/>
    <s v="Corbiere and Sons Contracting981820210905-4Excavator Hammer - 30 - 50 ton- After Jan 109570.42"/>
    <s v="Corbiere and Sons Contracting981820210905-4Excavator Hammer - 30 - 50 ton- After Jan 109570.42INV #148"/>
    <s v=""/>
    <s v="WF10-All Season Maintenance"/>
    <x v="1"/>
  </r>
  <r>
    <x v="1"/>
    <n v="6"/>
    <n v="0"/>
    <n v="9818"/>
    <s v="20210905-4"/>
    <n v="53511012"/>
    <s v="Access"/>
    <n v="0"/>
    <s v="Excavator Hammer - 30 - 50 ton- After Jan 10"/>
    <n v="63.38"/>
    <n v="9"/>
    <s v="HR"/>
    <s v="47.54"/>
    <s v="0"/>
    <s v=""/>
    <s v=""/>
    <n v="570.41999999999996"/>
    <n v="74.154600000000002"/>
    <n v="644.57459999999992"/>
    <d v="2021-09-05T00:00:00"/>
    <n v="0"/>
    <x v="4"/>
    <d v="2021-09-22T00:00:00"/>
    <n v="163"/>
    <n v="0"/>
    <n v="0"/>
    <s v="Nathan Kyme"/>
    <s v="All Season Access Maintenance"/>
    <m/>
    <s v="VC7556-2019-017"/>
    <s v="929 OF"/>
    <m/>
    <m/>
    <m/>
    <s v="Approved"/>
    <m/>
    <m/>
    <s v="Road work being done from KM26 and KM36 on Paint Lake 2 - OP's for RT's waiting for restart"/>
    <n v="6"/>
    <s v="F066-F118"/>
    <s v="Paint Lake Road 2"/>
    <n v="0"/>
    <d v="2021-09-11T00:00:00"/>
    <m/>
    <s v="57"/>
    <d v="2021-09-15T00:00:00"/>
    <s v=""/>
    <s v=""/>
    <m/>
    <m/>
    <m/>
    <s v=""/>
    <s v="10"/>
    <s v="Corbiere and Sons Contracting981820210905-4Excavator Hammer - 30 - 50 ton- After Jan 109570.42"/>
    <s v="Corbiere and Sons Contracting981820210905-4Excavator Hammer - 30 - 50 ton- After Jan 109570.42INV #148"/>
    <s v=""/>
    <s v="WF10-All Season Maintenance"/>
    <x v="1"/>
  </r>
  <r>
    <x v="1"/>
    <n v="6"/>
    <n v="0"/>
    <n v="9818"/>
    <s v="20210905-4"/>
    <n v="53511012"/>
    <s v="Access"/>
    <n v="0"/>
    <s v="Excavator Thumb - 30 - 50 ton- After Jan 10"/>
    <n v="12.21"/>
    <n v="9"/>
    <s v="HR"/>
    <s v="9.16"/>
    <s v="0"/>
    <s v=""/>
    <s v=""/>
    <n v="109.89"/>
    <n v="14.2857"/>
    <n v="124.17569999999999"/>
    <d v="2021-09-05T00:00:00"/>
    <n v="0"/>
    <x v="4"/>
    <d v="2021-09-22T00:00:00"/>
    <n v="163"/>
    <n v="0"/>
    <n v="0"/>
    <s v="Nathan Kyme"/>
    <s v="All Season Access Maintenance"/>
    <m/>
    <s v="VC7556-2019-017"/>
    <s v="929 OF"/>
    <m/>
    <m/>
    <m/>
    <s v="Approved"/>
    <m/>
    <m/>
    <s v="Road work being done from KM26 and KM36 on Paint Lake 2 - OP's for RT's waiting for restart"/>
    <n v="6"/>
    <s v="F066-F118"/>
    <s v="Paint Lake Road 2"/>
    <n v="0"/>
    <d v="2021-09-11T00:00:00"/>
    <m/>
    <s v="57"/>
    <d v="2021-09-15T00:00:00"/>
    <s v=""/>
    <s v=""/>
    <m/>
    <m/>
    <m/>
    <s v=""/>
    <s v="10"/>
    <s v="Corbiere and Sons Contracting981820210905-4Excavator Thumb - 30 - 50 ton- After Jan 109109.89"/>
    <s v="Corbiere and Sons Contracting981820210905-4Excavator Thumb - 30 - 50 ton- After Jan 109109.89INV #148"/>
    <s v=""/>
    <s v="WF10-All Season Maintenance"/>
    <x v="1"/>
  </r>
  <r>
    <x v="1"/>
    <n v="6"/>
    <n v="0"/>
    <n v="9818"/>
    <s v="20210905-4"/>
    <n v="53511012"/>
    <s v="Access"/>
    <n v="0"/>
    <s v="Excavator - 36 ton- After Jan 10"/>
    <n v="146.96"/>
    <n v="9"/>
    <s v="Dynamic"/>
    <s v="110.22"/>
    <s v="0"/>
    <s v=""/>
    <s v=""/>
    <n v="1322.64"/>
    <n v="171.94320000000002"/>
    <n v="1494.5832"/>
    <d v="2021-09-05T00:00:00"/>
    <n v="0"/>
    <x v="4"/>
    <d v="2021-09-22T00:00:00"/>
    <n v="163"/>
    <n v="0"/>
    <n v="0"/>
    <s v="Nathan Kyme"/>
    <s v="All Season Access Maintenance"/>
    <m/>
    <s v="VC7556-2019-017"/>
    <s v="929 OF"/>
    <m/>
    <m/>
    <m/>
    <s v="Approved"/>
    <m/>
    <m/>
    <s v="Road work being done from KM26 and KM36 on Paint Lake 2 - OP's for RT's waiting for restart"/>
    <n v="6"/>
    <s v="F066-F118"/>
    <s v="Paint Lake Road 2"/>
    <n v="0"/>
    <d v="2021-09-11T00:00:00"/>
    <m/>
    <s v="57"/>
    <d v="2021-09-15T00:00:00"/>
    <s v=""/>
    <s v=""/>
    <m/>
    <m/>
    <m/>
    <s v=""/>
    <s v="10"/>
    <s v="Corbiere and Sons Contracting981820210905-4Excavator - 36 ton- After Jan 1091322.64"/>
    <s v="Corbiere and Sons Contracting981820210905-4Excavator - 36 ton- After Jan 1091322.64INV #148"/>
    <s v=""/>
    <s v="WF10-All Season Maintenance"/>
    <x v="1"/>
  </r>
  <r>
    <x v="1"/>
    <n v="6"/>
    <n v="0"/>
    <n v="9818"/>
    <s v="20210905-4"/>
    <n v="53511012"/>
    <s v="Access"/>
    <n v="0"/>
    <s v="Excavator - 36 ton- After Jan 10"/>
    <n v="146.96"/>
    <n v="9"/>
    <s v="Dynamic"/>
    <s v="110.22"/>
    <s v="0"/>
    <s v=""/>
    <s v=""/>
    <n v="1322.64"/>
    <n v="171.94320000000002"/>
    <n v="1494.5832"/>
    <d v="2021-09-05T00:00:00"/>
    <n v="0"/>
    <x v="4"/>
    <d v="2021-09-22T00:00:00"/>
    <n v="163"/>
    <n v="0"/>
    <n v="0"/>
    <s v="Nathan Kyme"/>
    <s v="All Season Access Maintenance"/>
    <m/>
    <s v="VC7556-2019-017"/>
    <s v="929 OF"/>
    <m/>
    <m/>
    <m/>
    <s v="Approved"/>
    <m/>
    <m/>
    <s v="Road work being done from KM26 and KM36 on Paint Lake 2 - OP's for RT's waiting for restart"/>
    <n v="6"/>
    <s v="F066-F118"/>
    <s v="Paint Lake Road 2"/>
    <n v="0"/>
    <d v="2021-09-11T00:00:00"/>
    <m/>
    <s v="57"/>
    <d v="2021-09-15T00:00:00"/>
    <s v=""/>
    <s v=""/>
    <m/>
    <m/>
    <m/>
    <s v=""/>
    <s v="10"/>
    <s v="Corbiere and Sons Contracting981820210905-4Excavator - 36 ton- After Jan 1091322.64"/>
    <s v="Corbiere and Sons Contracting981820210905-4Excavator - 36 ton- After Jan 1091322.64INV #148"/>
    <s v=""/>
    <s v="WF10-All Season Maintenance"/>
    <x v="1"/>
  </r>
  <r>
    <x v="1"/>
    <n v="6"/>
    <n v="0"/>
    <n v="9818"/>
    <s v="20210905-4"/>
    <n v="53511012"/>
    <s v="Access"/>
    <n v="0"/>
    <s v="Excavator - 30 ton- After Jan 10"/>
    <n v="138.44999999999999"/>
    <n v="9"/>
    <s v="Dynamic"/>
    <s v="103.84"/>
    <s v="0"/>
    <s v=""/>
    <s v=""/>
    <n v="1246.05"/>
    <n v="161.98650000000001"/>
    <n v="1408.0364999999997"/>
    <d v="2021-09-05T00:00:00"/>
    <n v="0"/>
    <x v="4"/>
    <d v="2021-09-22T00:00:00"/>
    <n v="163"/>
    <n v="0"/>
    <n v="0"/>
    <s v="Nathan Kyme"/>
    <s v="All Season Access Maintenance"/>
    <m/>
    <s v="VC7556-2019-017"/>
    <s v="929 OF"/>
    <m/>
    <m/>
    <m/>
    <s v="Approved"/>
    <m/>
    <m/>
    <s v="Road work being done from KM26 and KM36 on Paint Lake 2 - OP's for RT's waiting for restart"/>
    <n v="6"/>
    <s v="F066-F118"/>
    <s v="Paint Lake Road 2"/>
    <n v="0"/>
    <d v="2021-09-11T00:00:00"/>
    <m/>
    <s v="57"/>
    <d v="2021-09-15T00:00:00"/>
    <s v=""/>
    <s v=""/>
    <m/>
    <m/>
    <m/>
    <s v=""/>
    <s v="10"/>
    <s v="Corbiere and Sons Contracting981820210905-4Excavator - 30 ton- After Jan 1091246.05"/>
    <s v="Corbiere and Sons Contracting981820210905-4Excavator - 30 ton- After Jan 1091246.05INV #148"/>
    <s v=""/>
    <s v="WF10-All Season Maintenance"/>
    <x v="1"/>
  </r>
  <r>
    <x v="1"/>
    <n v="6"/>
    <n v="0"/>
    <n v="9794"/>
    <s v="20210904-3"/>
    <n v="53511012"/>
    <s v="Access"/>
    <n v="0"/>
    <s v="Labourer - General - After Jan 10"/>
    <n v="60"/>
    <n v="11"/>
    <s v="HR"/>
    <s v=""/>
    <s v=""/>
    <s v="60"/>
    <s v="0"/>
    <n v="660"/>
    <n v="85.8"/>
    <n v="745.8"/>
    <d v="2021-09-04T00:00:00"/>
    <n v="0"/>
    <x v="4"/>
    <d v="2021-09-22T00:00:00"/>
    <n v="163"/>
    <n v="0"/>
    <n v="0"/>
    <s v="Nathan Kyme"/>
    <s v="All Season Access Maintenance"/>
    <m/>
    <s v="VC7556-2019-017"/>
    <s v="929 OF"/>
    <m/>
    <m/>
    <m/>
    <s v="Approved"/>
    <m/>
    <m/>
    <s v="Road work being done from KM26 and KM36 on Paint Lake 2 - RT's shutdown early due to road conditions"/>
    <n v="6"/>
    <m/>
    <s v="Paint Lake Road 2"/>
    <n v="0"/>
    <d v="2021-09-06T00:00:00"/>
    <m/>
    <s v="37"/>
    <d v="2021-09-10T00:00:00"/>
    <s v=""/>
    <s v=""/>
    <m/>
    <m/>
    <m/>
    <s v="Harold Furlong"/>
    <s v="10"/>
    <s v="Corbiere and Sons Contracting979420210904-3Labourer - General - After Jan 1011660"/>
    <s v="Corbiere and Sons Contracting979420210904-3Labourer - General - After Jan 1011660INV #148"/>
    <s v=""/>
    <s v="WF10-All Season Maintenance"/>
    <x v="1"/>
  </r>
  <r>
    <x v="1"/>
    <n v="6"/>
    <n v="0"/>
    <n v="9794"/>
    <s v="20210904-3"/>
    <n v="53511012"/>
    <s v="Access"/>
    <n v="0"/>
    <s v="Operator - Principle - After Jan 10"/>
    <n v="75"/>
    <n v="25"/>
    <s v="HR"/>
    <s v=""/>
    <s v=""/>
    <s v="75"/>
    <s v="0"/>
    <n v="1875"/>
    <n v="243.75"/>
    <n v="2118.75"/>
    <d v="2021-09-04T00:00:00"/>
    <n v="0"/>
    <x v="4"/>
    <d v="2021-09-22T00:00:00"/>
    <n v="163"/>
    <n v="0"/>
    <n v="0"/>
    <s v="Nathan Kyme"/>
    <s v="All Season Access Maintenance"/>
    <m/>
    <s v="VC7556-2019-017"/>
    <s v="929 OF"/>
    <m/>
    <m/>
    <m/>
    <s v="Approved"/>
    <m/>
    <m/>
    <s v="Road work being done from KM26 and KM36 on Paint Lake 2 - RT's shutdown early due to road conditions"/>
    <n v="6"/>
    <m/>
    <s v="Paint Lake Road 2"/>
    <n v="0"/>
    <d v="2021-09-06T00:00:00"/>
    <m/>
    <s v="37"/>
    <d v="2021-09-10T00:00:00"/>
    <s v=""/>
    <s v=""/>
    <m/>
    <m/>
    <m/>
    <s v="Harold Furlong"/>
    <s v="10"/>
    <s v="Corbiere and Sons Contracting979420210904-3Operator - Principle - After Jan 10251875"/>
    <s v="Corbiere and Sons Contracting979420210904-3Operator - Principle - After Jan 10251875INV #148"/>
    <s v=""/>
    <s v="WF10-All Season Maintenance"/>
    <x v="1"/>
  </r>
  <r>
    <x v="1"/>
    <n v="6"/>
    <n v="0"/>
    <n v="9794"/>
    <s v="20210904-3"/>
    <n v="53511012"/>
    <s v="Access"/>
    <n v="0"/>
    <s v="Operator - Principle - After Jan 10"/>
    <n v="75"/>
    <n v="33"/>
    <s v="HR"/>
    <s v=""/>
    <s v=""/>
    <s v="75"/>
    <s v="0"/>
    <n v="2475"/>
    <n v="321.75"/>
    <n v="2796.7499999999995"/>
    <d v="2021-09-04T00:00:00"/>
    <n v="0"/>
    <x v="4"/>
    <d v="2021-09-22T00:00:00"/>
    <n v="163"/>
    <n v="0"/>
    <n v="0"/>
    <s v="Nathan Kyme"/>
    <s v="All Season Access Maintenance"/>
    <m/>
    <s v="VC7556-2019-017"/>
    <s v="929 OF"/>
    <m/>
    <m/>
    <m/>
    <s v="Approved"/>
    <m/>
    <m/>
    <s v="Road work being done from KM26 and KM36 on Paint Lake 2 - RT's shutdown early due to road conditions"/>
    <n v="6"/>
    <m/>
    <s v="Paint Lake Road 2"/>
    <n v="0"/>
    <d v="2021-09-06T00:00:00"/>
    <m/>
    <s v="37"/>
    <d v="2021-09-10T00:00:00"/>
    <s v=""/>
    <s v=""/>
    <m/>
    <m/>
    <m/>
    <s v="Harold Furlong"/>
    <s v="10"/>
    <s v="Corbiere and Sons Contracting979420210904-3Operator - Principle - After Jan 10332475"/>
    <s v="Corbiere and Sons Contracting979420210904-3Operator - Principle - After Jan 10332475INV #148"/>
    <s v=""/>
    <s v="WF10-All Season Maintenance"/>
    <x v="1"/>
  </r>
  <r>
    <x v="1"/>
    <n v="6"/>
    <n v="0"/>
    <n v="9794"/>
    <s v="20210904-3"/>
    <n v="53511012"/>
    <s v="Access"/>
    <n v="0"/>
    <s v="L.O.A."/>
    <n v="210"/>
    <n v="10"/>
    <s v="DAY"/>
    <s v=""/>
    <s v=""/>
    <m/>
    <s v="0"/>
    <n v="2100"/>
    <n v="273"/>
    <n v="2373"/>
    <d v="2021-09-04T00:00:00"/>
    <n v="0"/>
    <x v="4"/>
    <d v="2021-09-22T00:00:00"/>
    <n v="163"/>
    <n v="0"/>
    <n v="0"/>
    <s v="Nathan Kyme"/>
    <s v="All Season Access Maintenance"/>
    <m/>
    <s v="VC7556-2019-017"/>
    <s v="929 OF"/>
    <m/>
    <m/>
    <m/>
    <s v="Approved"/>
    <m/>
    <m/>
    <s v="Road work being done from KM26 and KM36 on Paint Lake 2 - RT's shutdown early due to road conditions"/>
    <n v="6"/>
    <m/>
    <s v="Paint Lake Road 2"/>
    <n v="0"/>
    <d v="2021-09-06T00:00:00"/>
    <m/>
    <s v="37"/>
    <d v="2021-09-10T00:00:00"/>
    <s v=""/>
    <s v=""/>
    <m/>
    <m/>
    <m/>
    <s v="Harold Furlong"/>
    <s v="10"/>
    <s v="Corbiere and Sons Contracting979420210904-3L.O.A.102100"/>
    <s v="Corbiere and Sons Contracting979420210904-3L.O.A.102100INV #148"/>
    <s v=""/>
    <s v="WF10-All Season Maintenance"/>
    <x v="1"/>
  </r>
  <r>
    <x v="1"/>
    <n v="6"/>
    <n v="0"/>
    <n v="9794"/>
    <s v="20210904-3"/>
    <n v="53511012"/>
    <s v="Access"/>
    <n v="0"/>
    <s v="Foreman"/>
    <n v="95"/>
    <n v="12"/>
    <s v="HR"/>
    <s v=""/>
    <s v=""/>
    <s v="95"/>
    <s v="0"/>
    <n v="1140"/>
    <n v="148.20000000000002"/>
    <n v="1288.1999999999998"/>
    <d v="2021-09-04T00:00:00"/>
    <n v="0"/>
    <x v="4"/>
    <d v="2021-09-22T00:00:00"/>
    <n v="163"/>
    <n v="0"/>
    <n v="0"/>
    <s v="Nathan Kyme"/>
    <s v="All Season Access Maintenance"/>
    <m/>
    <s v="VC7556-2019-017"/>
    <s v="929 OF"/>
    <m/>
    <m/>
    <m/>
    <s v="Approved"/>
    <m/>
    <m/>
    <s v="Road work being done from KM26 and KM36 on Paint Lake 2 - RT's shutdown early due to road conditions"/>
    <n v="6"/>
    <m/>
    <s v="Paint Lake Road 2"/>
    <n v="0"/>
    <d v="2021-09-06T00:00:00"/>
    <m/>
    <s v="37"/>
    <d v="2021-09-10T00:00:00"/>
    <s v=""/>
    <s v=""/>
    <m/>
    <m/>
    <m/>
    <s v="Harold Furlong"/>
    <s v="10"/>
    <s v="Corbiere and Sons Contracting979420210904-3Foreman121140"/>
    <s v="Corbiere and Sons Contracting979420210904-3Foreman121140INV #148"/>
    <s v=""/>
    <s v="WF10-All Season Maintenance"/>
    <x v="1"/>
  </r>
  <r>
    <x v="1"/>
    <n v="6"/>
    <n v="0"/>
    <n v="9794"/>
    <s v="20210904-3"/>
    <n v="53511012"/>
    <s v="Access"/>
    <n v="0"/>
    <s v="Rock Truck - 30 Ton- After Jan 10"/>
    <n v="138.05000000000001"/>
    <n v="20"/>
    <s v="Dynamic"/>
    <s v="103.54"/>
    <s v="0"/>
    <s v=""/>
    <s v=""/>
    <n v="2761"/>
    <n v="358.93"/>
    <n v="3119.93"/>
    <d v="2021-09-04T00:00:00"/>
    <n v="0"/>
    <x v="4"/>
    <d v="2021-09-22T00:00:00"/>
    <n v="163"/>
    <n v="0"/>
    <n v="0"/>
    <s v="Nathan Kyme"/>
    <s v="All Season Access Maintenance"/>
    <m/>
    <s v="VC7556-2019-017"/>
    <s v="929 OF"/>
    <m/>
    <m/>
    <m/>
    <s v="Approved"/>
    <m/>
    <m/>
    <s v="Road work being done from KM26 and KM36 on Paint Lake 2 - RT's shutdown early due to road conditions"/>
    <n v="6"/>
    <m/>
    <s v="Paint Lake Road 2"/>
    <n v="0"/>
    <d v="2021-09-06T00:00:00"/>
    <m/>
    <s v="37"/>
    <d v="2021-09-10T00:00:00"/>
    <s v=""/>
    <s v=""/>
    <m/>
    <m/>
    <m/>
    <s v="Harold Furlong"/>
    <s v="10"/>
    <s v="Corbiere and Sons Contracting979420210904-3Rock Truck - 30 Ton- After Jan 10202761"/>
    <s v="Corbiere and Sons Contracting979420210904-3Rock Truck - 30 Ton- After Jan 10202761INV #148"/>
    <s v=""/>
    <s v="WF10-All Season Maintenance"/>
    <x v="1"/>
  </r>
  <r>
    <x v="1"/>
    <n v="6"/>
    <n v="0"/>
    <n v="9794"/>
    <s v="20210904-3"/>
    <n v="53511012"/>
    <s v="Access"/>
    <n v="0"/>
    <s v="Rock Truck - 30 Ton- After Jan 10"/>
    <n v="138.05000000000001"/>
    <n v="5"/>
    <s v="Dynamic"/>
    <s v="103.54"/>
    <s v="0"/>
    <s v=""/>
    <s v=""/>
    <n v="690.25"/>
    <n v="89.732500000000002"/>
    <n v="779.98249999999996"/>
    <d v="2021-09-04T00:00:00"/>
    <n v="0"/>
    <x v="4"/>
    <d v="2021-09-22T00:00:00"/>
    <n v="163"/>
    <n v="0"/>
    <n v="0"/>
    <s v="Nathan Kyme"/>
    <s v="All Season Access Maintenance"/>
    <m/>
    <s v="VC7556-2019-017"/>
    <s v="929 OF"/>
    <m/>
    <m/>
    <m/>
    <s v="Approved"/>
    <m/>
    <m/>
    <s v="Road work being done from KM26 and KM36 on Paint Lake 2 - RT's shutdown early due to road conditions"/>
    <n v="6"/>
    <m/>
    <s v="Paint Lake Road 2"/>
    <n v="0"/>
    <d v="2021-09-06T00:00:00"/>
    <m/>
    <s v="37"/>
    <d v="2021-09-10T00:00:00"/>
    <s v=""/>
    <s v=""/>
    <m/>
    <m/>
    <m/>
    <s v="Harold Furlong"/>
    <s v="10"/>
    <s v="Corbiere and Sons Contracting979420210904-3Rock Truck - 30 Ton- After Jan 105690.25"/>
    <s v="Corbiere and Sons Contracting979420210904-3Rock Truck - 30 Ton- After Jan 105690.25INV #148"/>
    <s v=""/>
    <s v="WF10-All Season Maintenance"/>
    <x v="1"/>
  </r>
  <r>
    <x v="1"/>
    <n v="6"/>
    <n v="0"/>
    <n v="9794"/>
    <s v="20210904-3"/>
    <n v="53511012"/>
    <s v="Access"/>
    <n v="0"/>
    <s v="Marooka- After Jan 10"/>
    <n v="144.6"/>
    <n v="5"/>
    <s v="Dynamic"/>
    <s v="108.45"/>
    <s v="0"/>
    <s v=""/>
    <s v=""/>
    <n v="723"/>
    <n v="93.990000000000009"/>
    <n v="816.9899999999999"/>
    <d v="2021-09-04T00:00:00"/>
    <n v="0"/>
    <x v="4"/>
    <d v="2021-09-22T00:00:00"/>
    <n v="163"/>
    <n v="0"/>
    <n v="0"/>
    <s v="Nathan Kyme"/>
    <s v="All Season Access Maintenance"/>
    <m/>
    <s v="VC7556-2019-017"/>
    <s v="929 OF"/>
    <m/>
    <m/>
    <m/>
    <s v="Approved"/>
    <m/>
    <m/>
    <s v="Road work being done from KM26 and KM36 on Paint Lake 2 - RT's shutdown early due to road conditions"/>
    <n v="6"/>
    <m/>
    <s v="Paint Lake Road 2"/>
    <n v="0"/>
    <d v="2021-09-06T00:00:00"/>
    <m/>
    <s v="37"/>
    <d v="2021-09-10T00:00:00"/>
    <s v=""/>
    <s v=""/>
    <m/>
    <m/>
    <m/>
    <s v="Harold Furlong"/>
    <s v="10"/>
    <s v="Corbiere and Sons Contracting979420210904-3Marooka- After Jan 105723"/>
    <s v="Corbiere and Sons Contracting979420210904-3Marooka- After Jan 105723INV #148"/>
    <s v=""/>
    <s v="WF10-All Season Maintenance"/>
    <x v="1"/>
  </r>
  <r>
    <x v="1"/>
    <n v="6"/>
    <n v="0"/>
    <n v="9794"/>
    <s v="20210904-3"/>
    <n v="53511012"/>
    <s v="Access"/>
    <n v="0"/>
    <s v="Light Truck - Pick up- After Jan 10"/>
    <n v="243.75"/>
    <n v="6"/>
    <s v="DAY"/>
    <s v="182.81"/>
    <s v="0"/>
    <s v=""/>
    <s v=""/>
    <n v="1462.5"/>
    <n v="190.125"/>
    <n v="1652.6249999999998"/>
    <d v="2021-09-04T00:00:00"/>
    <n v="0"/>
    <x v="4"/>
    <d v="2021-09-22T00:00:00"/>
    <n v="163"/>
    <n v="0"/>
    <n v="0"/>
    <s v="Nathan Kyme"/>
    <s v="All Season Access Maintenance"/>
    <m/>
    <s v="VC7556-2019-017"/>
    <s v="929 OF"/>
    <m/>
    <m/>
    <m/>
    <s v="Approved"/>
    <m/>
    <m/>
    <s v="Road work being done from KM26 and KM36 on Paint Lake 2 - RT's shutdown early due to road conditions"/>
    <n v="6"/>
    <m/>
    <s v="Paint Lake Road 2"/>
    <n v="0"/>
    <d v="2021-09-06T00:00:00"/>
    <m/>
    <s v="37"/>
    <d v="2021-09-10T00:00:00"/>
    <s v=""/>
    <s v=""/>
    <m/>
    <m/>
    <m/>
    <s v="Harold Furlong"/>
    <s v="10"/>
    <s v="Corbiere and Sons Contracting979420210904-3Light Truck - Pick up- After Jan 1061462.5"/>
    <s v="Corbiere and Sons Contracting979420210904-3Light Truck - Pick up- After Jan 1061462.5INV #148"/>
    <s v=""/>
    <s v="WF10-All Season Maintenance"/>
    <x v="1"/>
  </r>
  <r>
    <x v="1"/>
    <n v="6"/>
    <n v="0"/>
    <n v="9794"/>
    <s v="20210904-3"/>
    <n v="53511012"/>
    <s v="Access"/>
    <n v="0"/>
    <s v="Excavator Hammer - 30 - 50 ton- After Jan 10"/>
    <n v="63.38"/>
    <n v="9"/>
    <s v="HR"/>
    <s v="47.54"/>
    <s v="0"/>
    <s v=""/>
    <s v=""/>
    <n v="570.41999999999996"/>
    <n v="74.154600000000002"/>
    <n v="644.57459999999992"/>
    <d v="2021-09-04T00:00:00"/>
    <n v="0"/>
    <x v="4"/>
    <d v="2021-09-22T00:00:00"/>
    <n v="163"/>
    <n v="0"/>
    <n v="0"/>
    <s v="Nathan Kyme"/>
    <s v="All Season Access Maintenance"/>
    <m/>
    <s v="VC7556-2019-017"/>
    <s v="929 OF"/>
    <m/>
    <m/>
    <m/>
    <s v="Approved"/>
    <m/>
    <m/>
    <s v="Road work being done from KM26 and KM36 on Paint Lake 2 - RT's shutdown early due to road conditions"/>
    <n v="6"/>
    <m/>
    <s v="Paint Lake Road 2"/>
    <n v="0"/>
    <d v="2021-09-06T00:00:00"/>
    <m/>
    <s v="37"/>
    <d v="2021-09-10T00:00:00"/>
    <s v=""/>
    <s v=""/>
    <m/>
    <m/>
    <m/>
    <s v="Harold Furlong"/>
    <s v="10"/>
    <s v="Corbiere and Sons Contracting979420210904-3Excavator Hammer - 30 - 50 ton- After Jan 109570.42"/>
    <s v="Corbiere and Sons Contracting979420210904-3Excavator Hammer - 30 - 50 ton- After Jan 109570.42INV #148"/>
    <s v=""/>
    <s v="WF10-All Season Maintenance"/>
    <x v="1"/>
  </r>
  <r>
    <x v="1"/>
    <n v="6"/>
    <n v="0"/>
    <n v="9794"/>
    <s v="20210904-3"/>
    <n v="53511012"/>
    <s v="Access"/>
    <n v="0"/>
    <s v="Excavator Hammer - 30 - 50 ton- After Jan 10"/>
    <n v="63.38"/>
    <n v="9"/>
    <s v="HR"/>
    <s v="47.54"/>
    <s v="0"/>
    <s v=""/>
    <s v=""/>
    <n v="570.41999999999996"/>
    <n v="74.154600000000002"/>
    <n v="644.57459999999992"/>
    <d v="2021-09-04T00:00:00"/>
    <n v="0"/>
    <x v="4"/>
    <d v="2021-09-22T00:00:00"/>
    <n v="163"/>
    <n v="0"/>
    <n v="0"/>
    <s v="Nathan Kyme"/>
    <s v="All Season Access Maintenance"/>
    <m/>
    <s v="VC7556-2019-017"/>
    <s v="929 OF"/>
    <m/>
    <m/>
    <m/>
    <s v="Approved"/>
    <m/>
    <m/>
    <s v="Road work being done from KM26 and KM36 on Paint Lake 2 - RT's shutdown early due to road conditions"/>
    <n v="6"/>
    <m/>
    <s v="Paint Lake Road 2"/>
    <n v="0"/>
    <d v="2021-09-06T00:00:00"/>
    <m/>
    <s v="37"/>
    <d v="2021-09-10T00:00:00"/>
    <s v=""/>
    <s v=""/>
    <m/>
    <m/>
    <m/>
    <s v="Harold Furlong"/>
    <s v="10"/>
    <s v="Corbiere and Sons Contracting979420210904-3Excavator Hammer - 30 - 50 ton- After Jan 109570.42"/>
    <s v="Corbiere and Sons Contracting979420210904-3Excavator Hammer - 30 - 50 ton- After Jan 109570.42INV #148"/>
    <s v=""/>
    <s v="WF10-All Season Maintenance"/>
    <x v="1"/>
  </r>
  <r>
    <x v="1"/>
    <n v="6"/>
    <n v="0"/>
    <n v="9794"/>
    <s v="20210904-3"/>
    <n v="53511012"/>
    <s v="Access"/>
    <n v="0"/>
    <s v="Excavator Thumb - 30 - 50 ton- After Jan 10"/>
    <n v="12.21"/>
    <n v="9"/>
    <s v="HR"/>
    <s v="9.16"/>
    <s v="0"/>
    <s v=""/>
    <s v=""/>
    <n v="109.89"/>
    <n v="14.2857"/>
    <n v="124.17569999999999"/>
    <d v="2021-09-04T00:00:00"/>
    <n v="0"/>
    <x v="4"/>
    <d v="2021-09-22T00:00:00"/>
    <n v="163"/>
    <n v="0"/>
    <n v="0"/>
    <s v="Nathan Kyme"/>
    <s v="All Season Access Maintenance"/>
    <m/>
    <s v="VC7556-2019-017"/>
    <s v="929 OF"/>
    <m/>
    <m/>
    <m/>
    <s v="Approved"/>
    <m/>
    <m/>
    <s v="Road work being done from KM26 and KM36 on Paint Lake 2 - RT's shutdown early due to road conditions"/>
    <n v="6"/>
    <m/>
    <s v="Paint Lake Road 2"/>
    <n v="0"/>
    <d v="2021-09-06T00:00:00"/>
    <m/>
    <s v="37"/>
    <d v="2021-09-10T00:00:00"/>
    <s v=""/>
    <s v=""/>
    <m/>
    <m/>
    <m/>
    <s v="Harold Furlong"/>
    <s v="10"/>
    <s v="Corbiere and Sons Contracting979420210904-3Excavator Thumb - 30 - 50 ton- After Jan 109109.89"/>
    <s v="Corbiere and Sons Contracting979420210904-3Excavator Thumb - 30 - 50 ton- After Jan 109109.89INV #148"/>
    <s v=""/>
    <s v="WF10-All Season Maintenance"/>
    <x v="1"/>
  </r>
  <r>
    <x v="1"/>
    <n v="6"/>
    <n v="0"/>
    <n v="9794"/>
    <s v="20210904-3"/>
    <n v="53511012"/>
    <s v="Access"/>
    <n v="0"/>
    <s v="Excavator - 36 ton- After Jan 10"/>
    <n v="146.96"/>
    <n v="9"/>
    <s v="Dynamic"/>
    <s v="110.22"/>
    <s v="0"/>
    <s v=""/>
    <s v=""/>
    <n v="1322.64"/>
    <n v="171.94320000000002"/>
    <n v="1494.5832"/>
    <d v="2021-09-04T00:00:00"/>
    <n v="0"/>
    <x v="4"/>
    <d v="2021-09-22T00:00:00"/>
    <n v="163"/>
    <n v="0"/>
    <n v="0"/>
    <s v="Nathan Kyme"/>
    <s v="All Season Access Maintenance"/>
    <m/>
    <s v="VC7556-2019-017"/>
    <s v="929 OF"/>
    <m/>
    <m/>
    <m/>
    <s v="Approved"/>
    <m/>
    <m/>
    <s v="Road work being done from KM26 and KM36 on Paint Lake 2 - RT's shutdown early due to road conditions"/>
    <n v="6"/>
    <m/>
    <s v="Paint Lake Road 2"/>
    <n v="0"/>
    <d v="2021-09-06T00:00:00"/>
    <m/>
    <s v="37"/>
    <d v="2021-09-10T00:00:00"/>
    <s v=""/>
    <s v=""/>
    <m/>
    <m/>
    <m/>
    <s v="Harold Furlong"/>
    <s v="10"/>
    <s v="Corbiere and Sons Contracting979420210904-3Excavator - 36 ton- After Jan 1091322.64"/>
    <s v="Corbiere and Sons Contracting979420210904-3Excavator - 36 ton- After Jan 1091322.64INV #148"/>
    <s v=""/>
    <s v="WF10-All Season Maintenance"/>
    <x v="1"/>
  </r>
  <r>
    <x v="1"/>
    <n v="6"/>
    <n v="0"/>
    <n v="9794"/>
    <s v="20210904-3"/>
    <n v="53511012"/>
    <s v="Access"/>
    <n v="0"/>
    <s v="Excavator - 36 ton- After Jan 10"/>
    <n v="146.96"/>
    <n v="9"/>
    <s v="Dynamic"/>
    <s v="110.22"/>
    <s v="0"/>
    <s v=""/>
    <s v=""/>
    <n v="1322.64"/>
    <n v="171.94320000000002"/>
    <n v="1494.5832"/>
    <d v="2021-09-04T00:00:00"/>
    <n v="0"/>
    <x v="4"/>
    <d v="2021-09-22T00:00:00"/>
    <n v="163"/>
    <n v="0"/>
    <n v="0"/>
    <s v="Nathan Kyme"/>
    <s v="All Season Access Maintenance"/>
    <m/>
    <s v="VC7556-2019-017"/>
    <s v="929 OF"/>
    <m/>
    <m/>
    <m/>
    <s v="Approved"/>
    <m/>
    <m/>
    <s v="Road work being done from KM26 and KM36 on Paint Lake 2 - RT's shutdown early due to road conditions"/>
    <n v="6"/>
    <m/>
    <s v="Paint Lake Road 2"/>
    <n v="0"/>
    <d v="2021-09-06T00:00:00"/>
    <m/>
    <s v="37"/>
    <d v="2021-09-10T00:00:00"/>
    <s v=""/>
    <s v=""/>
    <m/>
    <m/>
    <m/>
    <s v="Harold Furlong"/>
    <s v="10"/>
    <s v="Corbiere and Sons Contracting979420210904-3Excavator - 36 ton- After Jan 1091322.64"/>
    <s v="Corbiere and Sons Contracting979420210904-3Excavator - 36 ton- After Jan 1091322.64INV #148"/>
    <s v=""/>
    <s v="WF10-All Season Maintenance"/>
    <x v="1"/>
  </r>
  <r>
    <x v="1"/>
    <n v="6"/>
    <n v="0"/>
    <n v="9794"/>
    <s v="20210904-3"/>
    <n v="53511012"/>
    <s v="Access"/>
    <n v="0"/>
    <s v="Excavator - 30 ton- After Jan 10"/>
    <n v="138.44999999999999"/>
    <n v="9"/>
    <s v="Dynamic"/>
    <s v="103.84"/>
    <s v="0"/>
    <s v=""/>
    <s v=""/>
    <n v="1246.05"/>
    <n v="161.98650000000001"/>
    <n v="1408.0364999999997"/>
    <d v="2021-09-04T00:00:00"/>
    <n v="0"/>
    <x v="4"/>
    <d v="2021-09-22T00:00:00"/>
    <n v="163"/>
    <n v="0"/>
    <n v="0"/>
    <s v="Nathan Kyme"/>
    <s v="All Season Access Maintenance"/>
    <m/>
    <s v="VC7556-2019-017"/>
    <s v="929 OF"/>
    <m/>
    <m/>
    <m/>
    <s v="Approved"/>
    <m/>
    <m/>
    <s v="Road work being done from KM26 and KM36 on Paint Lake 2 - RT's shutdown early due to road conditions"/>
    <n v="6"/>
    <m/>
    <s v="Paint Lake Road 2"/>
    <n v="0"/>
    <d v="2021-09-06T00:00:00"/>
    <m/>
    <s v="37"/>
    <d v="2021-09-10T00:00:00"/>
    <s v=""/>
    <s v=""/>
    <m/>
    <m/>
    <m/>
    <s v="Harold Furlong"/>
    <s v="10"/>
    <s v="Corbiere and Sons Contracting979420210904-3Excavator - 30 ton- After Jan 1091246.05"/>
    <s v="Corbiere and Sons Contracting979420210904-3Excavator - 30 ton- After Jan 1091246.05INV #148"/>
    <s v=""/>
    <s v="WF10-All Season Maintenance"/>
    <x v="1"/>
  </r>
  <r>
    <x v="1"/>
    <n v="6"/>
    <n v="0"/>
    <n v="9793"/>
    <s v="20210903-5"/>
    <n v="53511012"/>
    <s v="Access"/>
    <n v="0"/>
    <s v="Labourer - General - After Jan 10"/>
    <n v="60"/>
    <n v="10"/>
    <s v="HR"/>
    <s v=""/>
    <s v=""/>
    <s v="60"/>
    <s v="0"/>
    <n v="600"/>
    <n v="78"/>
    <n v="677.99999999999989"/>
    <d v="2021-09-03T00:00:00"/>
    <n v="0"/>
    <x v="4"/>
    <d v="2021-09-22T00:00:00"/>
    <n v="163"/>
    <n v="0"/>
    <n v="0"/>
    <s v="Nathan Kyme"/>
    <s v="All Season Access Maintenance"/>
    <m/>
    <s v="VC7556-2019-017"/>
    <s v="929 OF"/>
    <m/>
    <m/>
    <m/>
    <s v="Approved"/>
    <m/>
    <m/>
    <s v="Road work being done from KM26 and KM36 on Paint Lake 2"/>
    <n v="6"/>
    <s v="F006-F118"/>
    <s v="Paint Lake Road 2"/>
    <n v="0"/>
    <d v="2021-09-06T00:00:00"/>
    <m/>
    <s v="37"/>
    <d v="2021-09-10T00:00:00"/>
    <s v=""/>
    <s v=""/>
    <m/>
    <m/>
    <m/>
    <s v="Harold Furlong"/>
    <s v="10"/>
    <s v="Corbiere and Sons Contracting979320210903-5Labourer - General - After Jan 1010600"/>
    <s v="Corbiere and Sons Contracting979320210903-5Labourer - General - After Jan 1010600INV #148"/>
    <s v=""/>
    <s v="WF10-All Season Maintenance"/>
    <x v="1"/>
  </r>
  <r>
    <x v="1"/>
    <n v="6"/>
    <n v="0"/>
    <n v="9793"/>
    <s v="20210903-5"/>
    <n v="53511012"/>
    <s v="Access"/>
    <n v="0"/>
    <s v="Operator - Principle - After Jan 10"/>
    <n v="75"/>
    <n v="80"/>
    <s v="HR"/>
    <s v=""/>
    <s v=""/>
    <s v="75"/>
    <s v="0"/>
    <n v="6000"/>
    <n v="780"/>
    <n v="6779.9999999999991"/>
    <d v="2021-09-03T00:00:00"/>
    <n v="0"/>
    <x v="4"/>
    <d v="2021-09-22T00:00:00"/>
    <n v="163"/>
    <n v="0"/>
    <n v="0"/>
    <s v="Nathan Kyme"/>
    <s v="All Season Access Maintenance"/>
    <m/>
    <s v="VC7556-2019-017"/>
    <s v="929 OF"/>
    <m/>
    <m/>
    <m/>
    <s v="Approved"/>
    <m/>
    <m/>
    <s v="Road work being done from KM26 and KM36 on Paint Lake 2"/>
    <n v="6"/>
    <s v="F006-F118"/>
    <s v="Paint Lake Road 2"/>
    <n v="0"/>
    <d v="2021-09-06T00:00:00"/>
    <m/>
    <s v="37"/>
    <d v="2021-09-10T00:00:00"/>
    <s v=""/>
    <s v=""/>
    <m/>
    <m/>
    <m/>
    <s v="Harold Furlong"/>
    <s v="10"/>
    <s v="Corbiere and Sons Contracting979320210903-5Operator - Principle - After Jan 10806000"/>
    <s v="Corbiere and Sons Contracting979320210903-5Operator - Principle - After Jan 10806000INV #148"/>
    <s v=""/>
    <s v="WF10-All Season Maintenance"/>
    <x v="1"/>
  </r>
  <r>
    <x v="1"/>
    <n v="6"/>
    <n v="0"/>
    <n v="9793"/>
    <s v="20210903-5"/>
    <n v="53511012"/>
    <s v="Access"/>
    <n v="0"/>
    <s v="L.O.A."/>
    <n v="210"/>
    <n v="10"/>
    <s v="DAY"/>
    <s v=""/>
    <s v=""/>
    <m/>
    <s v="0"/>
    <n v="2100"/>
    <n v="273"/>
    <n v="2373"/>
    <d v="2021-09-03T00:00:00"/>
    <n v="0"/>
    <x v="4"/>
    <d v="2021-09-22T00:00:00"/>
    <n v="163"/>
    <n v="0"/>
    <n v="0"/>
    <s v="Nathan Kyme"/>
    <s v="All Season Access Maintenance"/>
    <m/>
    <s v="VC7556-2019-017"/>
    <s v="929 OF"/>
    <m/>
    <m/>
    <m/>
    <s v="Approved"/>
    <m/>
    <m/>
    <s v="Road work being done from KM26 and KM36 on Paint Lake 2"/>
    <n v="6"/>
    <s v="F006-F118"/>
    <s v="Paint Lake Road 2"/>
    <n v="0"/>
    <d v="2021-09-06T00:00:00"/>
    <m/>
    <s v="37"/>
    <d v="2021-09-10T00:00:00"/>
    <s v=""/>
    <s v=""/>
    <m/>
    <m/>
    <m/>
    <s v="Harold Furlong"/>
    <s v="10"/>
    <s v="Corbiere and Sons Contracting979320210903-5L.O.A.102100"/>
    <s v="Corbiere and Sons Contracting979320210903-5L.O.A.102100INV #148"/>
    <s v=""/>
    <s v="WF10-All Season Maintenance"/>
    <x v="1"/>
  </r>
  <r>
    <x v="1"/>
    <n v="6"/>
    <n v="0"/>
    <n v="9793"/>
    <s v="20210903-5"/>
    <n v="53511012"/>
    <s v="Access"/>
    <n v="0"/>
    <s v="Foreman"/>
    <n v="95"/>
    <n v="11"/>
    <s v="HR"/>
    <s v=""/>
    <s v=""/>
    <s v="95"/>
    <s v="0"/>
    <n v="1045"/>
    <n v="135.85"/>
    <n v="1180.8499999999999"/>
    <d v="2021-09-03T00:00:00"/>
    <n v="0"/>
    <x v="4"/>
    <d v="2021-09-22T00:00:00"/>
    <n v="163"/>
    <n v="0"/>
    <n v="0"/>
    <s v="Nathan Kyme"/>
    <s v="All Season Access Maintenance"/>
    <m/>
    <s v="VC7556-2019-017"/>
    <s v="929 OF"/>
    <m/>
    <m/>
    <m/>
    <s v="Approved"/>
    <m/>
    <m/>
    <s v="Road work being done from KM26 and KM36 on Paint Lake 2"/>
    <n v="6"/>
    <s v="F006-F118"/>
    <s v="Paint Lake Road 2"/>
    <n v="0"/>
    <d v="2021-09-06T00:00:00"/>
    <m/>
    <s v="37"/>
    <d v="2021-09-10T00:00:00"/>
    <s v=""/>
    <s v=""/>
    <m/>
    <m/>
    <m/>
    <s v="Harold Furlong"/>
    <s v="10"/>
    <s v="Corbiere and Sons Contracting979320210903-5Foreman111045"/>
    <s v="Corbiere and Sons Contracting979320210903-5Foreman111045INV #148"/>
    <s v=""/>
    <s v="WF10-All Season Maintenance"/>
    <x v="1"/>
  </r>
  <r>
    <x v="1"/>
    <n v="6"/>
    <n v="0"/>
    <n v="9793"/>
    <s v="20210903-5"/>
    <n v="53511012"/>
    <s v="Access"/>
    <n v="0"/>
    <s v="Rock Truck - 30 Ton- After Jan 10"/>
    <n v="138.05000000000001"/>
    <n v="16"/>
    <s v="Dynamic"/>
    <s v="103.54"/>
    <s v="0"/>
    <s v=""/>
    <s v=""/>
    <n v="2208.8000000000002"/>
    <n v="287.14400000000001"/>
    <n v="2495.944"/>
    <d v="2021-09-03T00:00:00"/>
    <n v="0"/>
    <x v="4"/>
    <d v="2021-09-22T00:00:00"/>
    <n v="163"/>
    <n v="0"/>
    <n v="0"/>
    <s v="Nathan Kyme"/>
    <s v="All Season Access Maintenance"/>
    <m/>
    <s v="VC7556-2019-017"/>
    <s v="929 OF"/>
    <m/>
    <m/>
    <m/>
    <s v="Approved"/>
    <m/>
    <m/>
    <s v="Road work being done from KM26 and KM36 on Paint Lake 2"/>
    <n v="6"/>
    <s v="F006-F118"/>
    <s v="Paint Lake Road 2"/>
    <n v="0"/>
    <d v="2021-09-06T00:00:00"/>
    <m/>
    <s v="37"/>
    <d v="2021-09-10T00:00:00"/>
    <s v=""/>
    <s v=""/>
    <m/>
    <m/>
    <m/>
    <s v="Harold Furlong"/>
    <s v="10"/>
    <s v="Corbiere and Sons Contracting979320210903-5Rock Truck - 30 Ton- After Jan 10162208.8"/>
    <s v="Corbiere and Sons Contracting979320210903-5Rock Truck - 30 Ton- After Jan 10162208.8INV #148"/>
    <s v=""/>
    <s v="WF10-All Season Maintenance"/>
    <x v="1"/>
  </r>
  <r>
    <x v="1"/>
    <n v="6"/>
    <n v="0"/>
    <n v="9793"/>
    <s v="20210903-5"/>
    <n v="53511012"/>
    <s v="Access"/>
    <n v="0"/>
    <s v="Rock Truck - 30 Ton- After Jan 10"/>
    <n v="138.05000000000001"/>
    <n v="8"/>
    <s v="Dynamic"/>
    <s v="103.54"/>
    <s v="0"/>
    <s v=""/>
    <s v=""/>
    <n v="1104.4000000000001"/>
    <n v="143.572"/>
    <n v="1247.972"/>
    <d v="2021-09-03T00:00:00"/>
    <n v="0"/>
    <x v="4"/>
    <d v="2021-09-22T00:00:00"/>
    <n v="163"/>
    <n v="0"/>
    <n v="0"/>
    <s v="Nathan Kyme"/>
    <s v="All Season Access Maintenance"/>
    <m/>
    <s v="VC7556-2019-017"/>
    <s v="929 OF"/>
    <m/>
    <m/>
    <m/>
    <s v="Approved"/>
    <m/>
    <m/>
    <s v="Road work being done from KM26 and KM36 on Paint Lake 2"/>
    <n v="6"/>
    <s v="F006-F118"/>
    <s v="Paint Lake Road 2"/>
    <n v="0"/>
    <d v="2021-09-06T00:00:00"/>
    <m/>
    <s v="37"/>
    <d v="2021-09-10T00:00:00"/>
    <s v=""/>
    <s v=""/>
    <m/>
    <m/>
    <m/>
    <s v="Harold Furlong"/>
    <s v="10"/>
    <s v="Corbiere and Sons Contracting979320210903-5Rock Truck - 30 Ton- After Jan 1081104.4"/>
    <s v="Corbiere and Sons Contracting979320210903-5Rock Truck - 30 Ton- After Jan 1081104.4INV #148"/>
    <s v=""/>
    <s v="WF10-All Season Maintenance"/>
    <x v="1"/>
  </r>
  <r>
    <x v="1"/>
    <n v="6"/>
    <n v="0"/>
    <n v="9793"/>
    <s v="20210903-5"/>
    <n v="53511012"/>
    <s v="Access"/>
    <n v="0"/>
    <s v="Rock Truck - 30 Ton- After Jan 10"/>
    <n v="138.05000000000001"/>
    <n v="8"/>
    <s v="Dynamic"/>
    <s v="103.54"/>
    <s v="0"/>
    <s v=""/>
    <s v=""/>
    <n v="1104.4000000000001"/>
    <n v="143.572"/>
    <n v="1247.972"/>
    <d v="2021-09-03T00:00:00"/>
    <n v="0"/>
    <x v="4"/>
    <d v="2021-09-22T00:00:00"/>
    <n v="163"/>
    <n v="0"/>
    <n v="0"/>
    <s v="Nathan Kyme"/>
    <s v="All Season Access Maintenance"/>
    <m/>
    <s v="VC7556-2019-017"/>
    <s v="929 OF"/>
    <m/>
    <m/>
    <m/>
    <s v="Approved"/>
    <m/>
    <m/>
    <s v="Road work being done from KM26 and KM36 on Paint Lake 2"/>
    <n v="6"/>
    <s v="F006-F118"/>
    <s v="Paint Lake Road 2"/>
    <n v="0"/>
    <d v="2021-09-06T00:00:00"/>
    <m/>
    <s v="37"/>
    <d v="2021-09-10T00:00:00"/>
    <s v=""/>
    <s v=""/>
    <m/>
    <m/>
    <m/>
    <s v="Harold Furlong"/>
    <s v="10"/>
    <s v="Corbiere and Sons Contracting979320210903-5Rock Truck - 30 Ton- After Jan 1081104.4"/>
    <s v="Corbiere and Sons Contracting979320210903-5Rock Truck - 30 Ton- After Jan 1081104.4INV #148"/>
    <s v=""/>
    <s v="WF10-All Season Maintenance"/>
    <x v="1"/>
  </r>
  <r>
    <x v="1"/>
    <n v="6"/>
    <n v="0"/>
    <n v="9793"/>
    <s v="20210903-5"/>
    <n v="53511012"/>
    <s v="Access"/>
    <n v="0"/>
    <s v="Rock Truck - 30 Ton- After Jan 10"/>
    <n v="138.05000000000001"/>
    <n v="8"/>
    <s v="Dynamic"/>
    <s v="103.54"/>
    <s v="0"/>
    <s v=""/>
    <s v=""/>
    <n v="1104.4000000000001"/>
    <n v="143.572"/>
    <n v="1247.972"/>
    <d v="2021-09-03T00:00:00"/>
    <n v="0"/>
    <x v="4"/>
    <d v="2021-09-22T00:00:00"/>
    <n v="163"/>
    <n v="0"/>
    <n v="0"/>
    <s v="Nathan Kyme"/>
    <s v="All Season Access Maintenance"/>
    <m/>
    <s v="VC7556-2019-017"/>
    <s v="929 OF"/>
    <m/>
    <m/>
    <m/>
    <s v="Approved"/>
    <m/>
    <m/>
    <s v="Road work being done from KM26 and KM36 on Paint Lake 2"/>
    <n v="6"/>
    <s v="F006-F118"/>
    <s v="Paint Lake Road 2"/>
    <n v="0"/>
    <d v="2021-09-06T00:00:00"/>
    <m/>
    <s v="37"/>
    <d v="2021-09-10T00:00:00"/>
    <s v=""/>
    <s v=""/>
    <m/>
    <m/>
    <m/>
    <s v="Harold Furlong"/>
    <s v="10"/>
    <s v="Corbiere and Sons Contracting979320210903-5Rock Truck - 30 Ton- After Jan 1081104.4"/>
    <s v="Corbiere and Sons Contracting979320210903-5Rock Truck - 30 Ton- After Jan 1081104.4INV #148"/>
    <s v=""/>
    <s v="WF10-All Season Maintenance"/>
    <x v="1"/>
  </r>
  <r>
    <x v="1"/>
    <n v="6"/>
    <n v="0"/>
    <n v="9793"/>
    <s v="20210903-5"/>
    <n v="53511012"/>
    <s v="Access"/>
    <n v="0"/>
    <s v="Marooka- After Jan 10"/>
    <n v="144.6"/>
    <n v="5"/>
    <s v="Dynamic"/>
    <s v="108.45"/>
    <s v="0"/>
    <s v=""/>
    <s v=""/>
    <n v="723"/>
    <n v="93.990000000000009"/>
    <n v="816.9899999999999"/>
    <d v="2021-09-03T00:00:00"/>
    <n v="0"/>
    <x v="4"/>
    <d v="2021-09-22T00:00:00"/>
    <n v="163"/>
    <n v="0"/>
    <n v="0"/>
    <s v="Nathan Kyme"/>
    <s v="All Season Access Maintenance"/>
    <m/>
    <s v="VC7556-2019-017"/>
    <s v="929 OF"/>
    <m/>
    <m/>
    <m/>
    <s v="Approved"/>
    <m/>
    <m/>
    <s v="Road work being done from KM26 and KM36 on Paint Lake 2"/>
    <n v="6"/>
    <s v="F006-F118"/>
    <s v="Paint Lake Road 2"/>
    <n v="0"/>
    <d v="2021-09-06T00:00:00"/>
    <m/>
    <s v="37"/>
    <d v="2021-09-10T00:00:00"/>
    <s v=""/>
    <s v=""/>
    <m/>
    <m/>
    <m/>
    <s v="Harold Furlong"/>
    <s v="10"/>
    <s v="Corbiere and Sons Contracting979320210903-5Marooka- After Jan 105723"/>
    <s v="Corbiere and Sons Contracting979320210903-5Marooka- After Jan 105723INV #148"/>
    <s v=""/>
    <s v="WF10-All Season Maintenance"/>
    <x v="1"/>
  </r>
  <r>
    <x v="1"/>
    <n v="6"/>
    <n v="0"/>
    <n v="9793"/>
    <s v="20210903-5"/>
    <n v="53511012"/>
    <s v="Access"/>
    <n v="0"/>
    <s v="Light Truck - Pick up- After Jan 10"/>
    <n v="243.75"/>
    <n v="7"/>
    <s v="DAY"/>
    <s v="182.81"/>
    <s v="0"/>
    <s v=""/>
    <s v=""/>
    <n v="1706.25"/>
    <n v="221.8125"/>
    <n v="1928.0624999999998"/>
    <d v="2021-09-03T00:00:00"/>
    <n v="0"/>
    <x v="4"/>
    <d v="2021-09-22T00:00:00"/>
    <n v="163"/>
    <n v="0"/>
    <n v="0"/>
    <s v="Nathan Kyme"/>
    <s v="All Season Access Maintenance"/>
    <m/>
    <s v="VC7556-2019-017"/>
    <s v="929 OF"/>
    <m/>
    <m/>
    <m/>
    <s v="Approved"/>
    <m/>
    <m/>
    <s v="Road work being done from KM26 and KM36 on Paint Lake 2"/>
    <n v="6"/>
    <s v="F006-F118"/>
    <s v="Paint Lake Road 2"/>
    <n v="0"/>
    <d v="2021-09-06T00:00:00"/>
    <m/>
    <s v="37"/>
    <d v="2021-09-10T00:00:00"/>
    <s v=""/>
    <s v=""/>
    <m/>
    <m/>
    <m/>
    <s v="Harold Furlong"/>
    <s v="10"/>
    <s v="Corbiere and Sons Contracting979320210903-5Light Truck - Pick up- After Jan 1071706.25"/>
    <s v="Corbiere and Sons Contracting979320210903-5Light Truck - Pick up- After Jan 1071706.25INV #148"/>
    <s v=""/>
    <s v="WF10-All Season Maintenance"/>
    <x v="1"/>
  </r>
  <r>
    <x v="1"/>
    <n v="6"/>
    <n v="0"/>
    <n v="9793"/>
    <s v="20210903-5"/>
    <n v="53511012"/>
    <s v="Access"/>
    <n v="0"/>
    <s v="Excavator Hammer - 30 - 50 ton- After Jan 10"/>
    <n v="63.38"/>
    <n v="8"/>
    <s v="HR"/>
    <s v="47.54"/>
    <s v="0"/>
    <s v=""/>
    <s v=""/>
    <n v="507.04"/>
    <n v="65.915199999999999"/>
    <n v="572.95519999999999"/>
    <d v="2021-09-03T00:00:00"/>
    <n v="0"/>
    <x v="4"/>
    <d v="2021-09-22T00:00:00"/>
    <n v="163"/>
    <n v="0"/>
    <n v="0"/>
    <s v="Nathan Kyme"/>
    <s v="All Season Access Maintenance"/>
    <m/>
    <s v="VC7556-2019-017"/>
    <s v="929 OF"/>
    <m/>
    <m/>
    <m/>
    <s v="Approved"/>
    <m/>
    <m/>
    <s v="Road work being done from KM26 and KM36 on Paint Lake 2"/>
    <n v="6"/>
    <s v="F006-F118"/>
    <s v="Paint Lake Road 2"/>
    <n v="0"/>
    <d v="2021-09-06T00:00:00"/>
    <m/>
    <s v="37"/>
    <d v="2021-09-10T00:00:00"/>
    <s v=""/>
    <s v=""/>
    <m/>
    <m/>
    <m/>
    <s v="Harold Furlong"/>
    <s v="10"/>
    <s v="Corbiere and Sons Contracting979320210903-5Excavator Hammer - 30 - 50 ton- After Jan 108507.04"/>
    <s v="Corbiere and Sons Contracting979320210903-5Excavator Hammer - 30 - 50 ton- After Jan 108507.04INV #148"/>
    <s v=""/>
    <s v="WF10-All Season Maintenance"/>
    <x v="1"/>
  </r>
  <r>
    <x v="1"/>
    <n v="6"/>
    <n v="0"/>
    <n v="9793"/>
    <s v="20210903-5"/>
    <n v="53511012"/>
    <s v="Access"/>
    <n v="0"/>
    <s v="Excavator Thumb - 30 - 50 ton- After Jan 10"/>
    <n v="12.21"/>
    <n v="8"/>
    <s v="HR"/>
    <s v="9.16"/>
    <s v="0"/>
    <s v=""/>
    <s v=""/>
    <n v="97.68"/>
    <n v="12.698400000000001"/>
    <n v="110.3784"/>
    <d v="2021-09-03T00:00:00"/>
    <n v="0"/>
    <x v="4"/>
    <d v="2021-09-22T00:00:00"/>
    <n v="163"/>
    <n v="0"/>
    <n v="0"/>
    <s v="Nathan Kyme"/>
    <s v="All Season Access Maintenance"/>
    <m/>
    <s v="VC7556-2019-017"/>
    <s v="929 OF"/>
    <m/>
    <m/>
    <m/>
    <s v="Approved"/>
    <m/>
    <m/>
    <s v="Road work being done from KM26 and KM36 on Paint Lake 2"/>
    <n v="6"/>
    <s v="F006-F118"/>
    <s v="Paint Lake Road 2"/>
    <n v="0"/>
    <d v="2021-09-06T00:00:00"/>
    <m/>
    <s v="37"/>
    <d v="2021-09-10T00:00:00"/>
    <s v=""/>
    <s v=""/>
    <m/>
    <m/>
    <m/>
    <s v="Harold Furlong"/>
    <s v="10"/>
    <s v="Corbiere and Sons Contracting979320210903-5Excavator Thumb - 30 - 50 ton- After Jan 10897.68"/>
    <s v="Corbiere and Sons Contracting979320210903-5Excavator Thumb - 30 - 50 ton- After Jan 10897.68INV #148"/>
    <s v=""/>
    <s v="WF10-All Season Maintenance"/>
    <x v="1"/>
  </r>
  <r>
    <x v="1"/>
    <n v="6"/>
    <n v="0"/>
    <n v="9793"/>
    <s v="20210903-5"/>
    <n v="53511012"/>
    <s v="Access"/>
    <n v="0"/>
    <s v="Excavator Thumb - 30 - 50 ton- After Jan 10"/>
    <n v="12.21"/>
    <n v="8"/>
    <s v="HR"/>
    <s v="9.16"/>
    <s v="0"/>
    <s v=""/>
    <s v=""/>
    <n v="97.68"/>
    <n v="12.698400000000001"/>
    <n v="110.3784"/>
    <d v="2021-09-03T00:00:00"/>
    <n v="0"/>
    <x v="4"/>
    <d v="2021-09-22T00:00:00"/>
    <n v="163"/>
    <n v="0"/>
    <n v="0"/>
    <s v="Nathan Kyme"/>
    <s v="All Season Access Maintenance"/>
    <m/>
    <s v="VC7556-2019-017"/>
    <s v="929 OF"/>
    <m/>
    <m/>
    <m/>
    <s v="Approved"/>
    <m/>
    <m/>
    <s v="Road work being done from KM26 and KM36 on Paint Lake 2"/>
    <n v="6"/>
    <s v="F006-F118"/>
    <s v="Paint Lake Road 2"/>
    <n v="0"/>
    <d v="2021-09-06T00:00:00"/>
    <m/>
    <s v="37"/>
    <d v="2021-09-10T00:00:00"/>
    <s v=""/>
    <s v=""/>
    <m/>
    <m/>
    <m/>
    <s v="Harold Furlong"/>
    <s v="10"/>
    <s v="Corbiere and Sons Contracting979320210903-5Excavator Thumb - 30 - 50 ton- After Jan 10897.68"/>
    <s v="Corbiere and Sons Contracting979320210903-5Excavator Thumb - 30 - 50 ton- After Jan 10897.68INV #148"/>
    <s v=""/>
    <s v="WF10-All Season Maintenance"/>
    <x v="1"/>
  </r>
  <r>
    <x v="1"/>
    <n v="6"/>
    <n v="0"/>
    <n v="9793"/>
    <s v="20210903-5"/>
    <n v="53511012"/>
    <s v="Access"/>
    <n v="0"/>
    <s v="Excavator - 36 ton- After Jan 10"/>
    <n v="146.96"/>
    <n v="8"/>
    <s v="Dynamic"/>
    <s v="110.22"/>
    <s v="0"/>
    <s v=""/>
    <s v=""/>
    <n v="1175.68"/>
    <n v="152.83840000000001"/>
    <n v="1328.5183999999999"/>
    <d v="2021-09-03T00:00:00"/>
    <n v="0"/>
    <x v="4"/>
    <d v="2021-09-22T00:00:00"/>
    <n v="163"/>
    <n v="0"/>
    <n v="0"/>
    <s v="Nathan Kyme"/>
    <s v="All Season Access Maintenance"/>
    <m/>
    <s v="VC7556-2019-017"/>
    <s v="929 OF"/>
    <m/>
    <m/>
    <m/>
    <s v="Approved"/>
    <m/>
    <m/>
    <s v="Road work being done from KM26 and KM36 on Paint Lake 2"/>
    <n v="6"/>
    <s v="F006-F118"/>
    <s v="Paint Lake Road 2"/>
    <n v="0"/>
    <d v="2021-09-06T00:00:00"/>
    <m/>
    <s v="37"/>
    <d v="2021-09-10T00:00:00"/>
    <s v=""/>
    <s v=""/>
    <m/>
    <m/>
    <m/>
    <s v="Harold Furlong"/>
    <s v="10"/>
    <s v="Corbiere and Sons Contracting979320210903-5Excavator - 36 ton- After Jan 1081175.68"/>
    <s v="Corbiere and Sons Contracting979320210903-5Excavator - 36 ton- After Jan 1081175.68INV #148"/>
    <s v=""/>
    <s v="WF10-All Season Maintenance"/>
    <x v="1"/>
  </r>
  <r>
    <x v="1"/>
    <n v="6"/>
    <n v="0"/>
    <n v="9793"/>
    <s v="20210903-5"/>
    <n v="53511012"/>
    <s v="Access"/>
    <n v="0"/>
    <s v="Excavator - 36 ton- After Jan 10"/>
    <n v="146.96"/>
    <n v="8"/>
    <s v="Dynamic"/>
    <s v="110.22"/>
    <s v="0"/>
    <s v=""/>
    <s v=""/>
    <n v="1175.68"/>
    <n v="152.83840000000001"/>
    <n v="1328.5183999999999"/>
    <d v="2021-09-03T00:00:00"/>
    <n v="0"/>
    <x v="4"/>
    <d v="2021-09-22T00:00:00"/>
    <n v="163"/>
    <n v="0"/>
    <n v="0"/>
    <s v="Nathan Kyme"/>
    <s v="All Season Access Maintenance"/>
    <m/>
    <s v="VC7556-2019-017"/>
    <s v="929 OF"/>
    <m/>
    <m/>
    <m/>
    <s v="Approved"/>
    <m/>
    <m/>
    <s v="Road work being done from KM26 and KM36 on Paint Lake 2"/>
    <n v="6"/>
    <s v="F006-F118"/>
    <s v="Paint Lake Road 2"/>
    <n v="0"/>
    <d v="2021-09-06T00:00:00"/>
    <m/>
    <s v="37"/>
    <d v="2021-09-10T00:00:00"/>
    <s v=""/>
    <s v=""/>
    <m/>
    <m/>
    <m/>
    <s v="Harold Furlong"/>
    <s v="10"/>
    <s v="Corbiere and Sons Contracting979320210903-5Excavator - 36 ton- After Jan 1081175.68"/>
    <s v="Corbiere and Sons Contracting979320210903-5Excavator - 36 ton- After Jan 1081175.68INV #148"/>
    <s v=""/>
    <s v="WF10-All Season Maintenance"/>
    <x v="1"/>
  </r>
  <r>
    <x v="1"/>
    <n v="6"/>
    <n v="0"/>
    <n v="9793"/>
    <s v="20210903-5"/>
    <n v="53511012"/>
    <s v="Access"/>
    <n v="0"/>
    <s v="Excavator - 30 ton- After Jan 10"/>
    <n v="138.44999999999999"/>
    <n v="8"/>
    <s v="Dynamic"/>
    <s v="103.84"/>
    <s v="0"/>
    <s v=""/>
    <s v=""/>
    <n v="1107.5999999999999"/>
    <n v="143.988"/>
    <n v="1251.5879999999997"/>
    <d v="2021-09-03T00:00:00"/>
    <n v="0"/>
    <x v="4"/>
    <d v="2021-09-22T00:00:00"/>
    <n v="163"/>
    <n v="0"/>
    <n v="0"/>
    <s v="Nathan Kyme"/>
    <s v="All Season Access Maintenance"/>
    <m/>
    <s v="VC7556-2019-017"/>
    <s v="929 OF"/>
    <m/>
    <m/>
    <m/>
    <s v="Approved"/>
    <m/>
    <m/>
    <s v="Road work being done from KM26 and KM36 on Paint Lake 2"/>
    <n v="6"/>
    <s v="F006-F118"/>
    <s v="Paint Lake Road 2"/>
    <n v="0"/>
    <d v="2021-09-06T00:00:00"/>
    <m/>
    <s v="37"/>
    <d v="2021-09-10T00:00:00"/>
    <s v=""/>
    <s v=""/>
    <m/>
    <m/>
    <m/>
    <s v="Harold Furlong"/>
    <s v="10"/>
    <s v="Corbiere and Sons Contracting979320210903-5Excavator - 30 ton- After Jan 1081107.6"/>
    <s v="Corbiere and Sons Contracting979320210903-5Excavator - 30 ton- After Jan 1081107.6INV #148"/>
    <s v=""/>
    <s v="WF10-All Season Maintenance"/>
    <x v="1"/>
  </r>
  <r>
    <x v="1"/>
    <n v="6"/>
    <n v="0"/>
    <n v="9792"/>
    <s v="20210902-5"/>
    <n v="53511012"/>
    <s v="Access"/>
    <n v="0"/>
    <s v="Operator - Principle - After Jan 10"/>
    <n v="75"/>
    <n v="99"/>
    <s v="HR"/>
    <s v=""/>
    <s v=""/>
    <s v="75"/>
    <s v="0"/>
    <n v="7425"/>
    <n v="965.25"/>
    <n v="8390.25"/>
    <d v="2021-09-02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220210902-5Operator - Principle - After Jan 10997425"/>
    <s v="Corbiere and Sons Contracting979220210902-5Operator - Principle - After Jan 10997425INV #148"/>
    <s v=""/>
    <s v="WF10-All Season Maintenance"/>
    <x v="1"/>
  </r>
  <r>
    <x v="1"/>
    <n v="6"/>
    <n v="0"/>
    <n v="9792"/>
    <s v="20210902-5"/>
    <n v="53511012"/>
    <s v="Access"/>
    <n v="0"/>
    <s v="L.O.A."/>
    <n v="210"/>
    <n v="10"/>
    <s v="DAY"/>
    <s v=""/>
    <s v=""/>
    <m/>
    <s v="0"/>
    <n v="2100"/>
    <n v="273"/>
    <n v="2373"/>
    <d v="2021-09-02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220210902-5L.O.A.102100"/>
    <s v="Corbiere and Sons Contracting979220210902-5L.O.A.102100INV #148"/>
    <s v=""/>
    <s v="WF10-All Season Maintenance"/>
    <x v="1"/>
  </r>
  <r>
    <x v="1"/>
    <n v="6"/>
    <n v="0"/>
    <n v="9792"/>
    <s v="20210902-5"/>
    <n v="53511012"/>
    <s v="Access"/>
    <n v="0"/>
    <s v="Foreman"/>
    <n v="95"/>
    <n v="11"/>
    <s v="HR"/>
    <s v=""/>
    <s v=""/>
    <s v="95"/>
    <s v="0"/>
    <n v="1045"/>
    <n v="135.85"/>
    <n v="1180.8499999999999"/>
    <d v="2021-09-02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220210902-5Foreman111045"/>
    <s v="Corbiere and Sons Contracting979220210902-5Foreman111045INV #148"/>
    <s v=""/>
    <s v="WF10-All Season Maintenance"/>
    <x v="1"/>
  </r>
  <r>
    <x v="1"/>
    <n v="6"/>
    <n v="0"/>
    <n v="9792"/>
    <s v="20210902-5"/>
    <n v="53511012"/>
    <s v="Access"/>
    <n v="0"/>
    <s v="Rock Truck - 30 Ton- After Jan 10"/>
    <n v="138.05000000000001"/>
    <n v="9"/>
    <s v="Dynamic"/>
    <s v="103.54"/>
    <s v="0"/>
    <s v=""/>
    <s v=""/>
    <n v="1242.45"/>
    <n v="161.51850000000002"/>
    <n v="1403.9684999999999"/>
    <d v="2021-09-02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220210902-5Rock Truck - 30 Ton- After Jan 1091242.45"/>
    <s v="Corbiere and Sons Contracting979220210902-5Rock Truck - 30 Ton- After Jan 1091242.45INV #148"/>
    <s v=""/>
    <s v="WF10-All Season Maintenance"/>
    <x v="1"/>
  </r>
  <r>
    <x v="1"/>
    <n v="6"/>
    <n v="0"/>
    <n v="9792"/>
    <s v="20210902-5"/>
    <n v="53511012"/>
    <s v="Access"/>
    <n v="0"/>
    <s v="Rock Truck - 30 Ton- After Jan 10"/>
    <n v="138.05000000000001"/>
    <n v="9"/>
    <s v="Dynamic"/>
    <s v="103.54"/>
    <s v="0"/>
    <s v=""/>
    <s v=""/>
    <n v="1242.45"/>
    <n v="161.51850000000002"/>
    <n v="1403.9684999999999"/>
    <d v="2021-09-02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220210902-5Rock Truck - 30 Ton- After Jan 1091242.45"/>
    <s v="Corbiere and Sons Contracting979220210902-5Rock Truck - 30 Ton- After Jan 1091242.45INV #148"/>
    <s v=""/>
    <s v="WF10-All Season Maintenance"/>
    <x v="1"/>
  </r>
  <r>
    <x v="1"/>
    <n v="6"/>
    <n v="0"/>
    <n v="9792"/>
    <s v="20210902-5"/>
    <n v="53511012"/>
    <s v="Access"/>
    <n v="0"/>
    <s v="Rock Truck - 30 Ton- After Jan 10"/>
    <n v="138.05000000000001"/>
    <n v="9"/>
    <s v="Dynamic"/>
    <s v="103.54"/>
    <s v="0"/>
    <s v=""/>
    <s v=""/>
    <n v="1242.45"/>
    <n v="161.51850000000002"/>
    <n v="1403.9684999999999"/>
    <d v="2021-09-02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220210902-5Rock Truck - 30 Ton- After Jan 1091242.45"/>
    <s v="Corbiere and Sons Contracting979220210902-5Rock Truck - 30 Ton- After Jan 1091242.45INV #148"/>
    <s v=""/>
    <s v="WF10-All Season Maintenance"/>
    <x v="1"/>
  </r>
  <r>
    <x v="1"/>
    <n v="6"/>
    <n v="0"/>
    <n v="9792"/>
    <s v="20210902-5"/>
    <n v="53511012"/>
    <s v="Access"/>
    <n v="0"/>
    <s v="Rock Truck - 30 Ton- After Jan 10"/>
    <n v="138.05000000000001"/>
    <n v="9"/>
    <s v="Dynamic"/>
    <s v="103.54"/>
    <s v="0"/>
    <s v=""/>
    <s v=""/>
    <n v="1242.45"/>
    <n v="161.51850000000002"/>
    <n v="1403.9684999999999"/>
    <d v="2021-09-02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220210902-5Rock Truck - 30 Ton- After Jan 1091242.45"/>
    <s v="Corbiere and Sons Contracting979220210902-5Rock Truck - 30 Ton- After Jan 1091242.45INV #148"/>
    <s v=""/>
    <s v="WF10-All Season Maintenance"/>
    <x v="1"/>
  </r>
  <r>
    <x v="1"/>
    <n v="6"/>
    <n v="0"/>
    <n v="9792"/>
    <s v="20210902-5"/>
    <n v="53511012"/>
    <s v="Access"/>
    <n v="0"/>
    <s v="Rock Truck - 30 Ton- After Jan 10"/>
    <n v="138.05000000000001"/>
    <n v="9"/>
    <s v="Dynamic"/>
    <s v="103.54"/>
    <s v="0"/>
    <s v=""/>
    <s v=""/>
    <n v="1242.45"/>
    <n v="161.51850000000002"/>
    <n v="1403.9684999999999"/>
    <d v="2021-09-02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220210902-5Rock Truck - 30 Ton- After Jan 1091242.45"/>
    <s v="Corbiere and Sons Contracting979220210902-5Rock Truck - 30 Ton- After Jan 1091242.45INV #148"/>
    <s v=""/>
    <s v="WF10-All Season Maintenance"/>
    <x v="1"/>
  </r>
  <r>
    <x v="1"/>
    <n v="6"/>
    <n v="0"/>
    <n v="9792"/>
    <s v="20210902-5"/>
    <n v="53511012"/>
    <s v="Access"/>
    <n v="0"/>
    <s v="Marooka- After Jan 10"/>
    <n v="144.6"/>
    <n v="5"/>
    <s v="Dynamic"/>
    <s v="108.45"/>
    <s v="0"/>
    <s v=""/>
    <s v=""/>
    <n v="723"/>
    <n v="93.990000000000009"/>
    <n v="816.9899999999999"/>
    <d v="2021-09-02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220210902-5Marooka- After Jan 105723"/>
    <s v="Corbiere and Sons Contracting979220210902-5Marooka- After Jan 105723INV #148"/>
    <s v=""/>
    <s v="WF10-All Season Maintenance"/>
    <x v="1"/>
  </r>
  <r>
    <x v="1"/>
    <n v="6"/>
    <n v="0"/>
    <n v="9792"/>
    <s v="20210902-5"/>
    <n v="53511012"/>
    <s v="Access"/>
    <n v="0"/>
    <s v="Light Truck - Pick up- After Jan 10"/>
    <n v="243.75"/>
    <n v="7"/>
    <s v="DAY"/>
    <s v="182.81"/>
    <s v="0"/>
    <s v=""/>
    <s v=""/>
    <n v="1706.25"/>
    <n v="221.8125"/>
    <n v="1928.0624999999998"/>
    <d v="2021-09-02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220210902-5Light Truck - Pick up- After Jan 1071706.25"/>
    <s v="Corbiere and Sons Contracting979220210902-5Light Truck - Pick up- After Jan 1071706.25INV #148"/>
    <s v=""/>
    <s v="WF10-All Season Maintenance"/>
    <x v="1"/>
  </r>
  <r>
    <x v="1"/>
    <n v="6"/>
    <n v="0"/>
    <n v="9792"/>
    <s v="20210902-5"/>
    <n v="53511012"/>
    <s v="Access"/>
    <n v="0"/>
    <s v="Excavator Hammer - 30 - 50 ton- After Jan 10"/>
    <n v="63.38"/>
    <n v="6"/>
    <s v="HR"/>
    <s v="47.54"/>
    <s v="0"/>
    <s v=""/>
    <s v=""/>
    <n v="380.28"/>
    <n v="49.436399999999999"/>
    <n v="429.71639999999991"/>
    <d v="2021-09-02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220210902-5Excavator Hammer - 30 - 50 ton- After Jan 106380.28"/>
    <s v="Corbiere and Sons Contracting979220210902-5Excavator Hammer - 30 - 50 ton- After Jan 106380.28INV #148"/>
    <s v=""/>
    <s v="WF10-All Season Maintenance"/>
    <x v="1"/>
  </r>
  <r>
    <x v="1"/>
    <n v="6"/>
    <n v="0"/>
    <n v="9792"/>
    <s v="20210902-5"/>
    <n v="53511012"/>
    <s v="Access"/>
    <n v="0"/>
    <s v="Excavator Hammer - 30 - 50 ton- After Jan 10"/>
    <n v="63.38"/>
    <n v="9"/>
    <s v="HR"/>
    <s v="47.54"/>
    <s v="0"/>
    <s v=""/>
    <s v=""/>
    <n v="570.41999999999996"/>
    <n v="74.154600000000002"/>
    <n v="644.57459999999992"/>
    <d v="2021-09-02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220210902-5Excavator Hammer - 30 - 50 ton- After Jan 109570.42"/>
    <s v="Corbiere and Sons Contracting979220210902-5Excavator Hammer - 30 - 50 ton- After Jan 109570.42INV #148"/>
    <s v=""/>
    <s v="WF10-All Season Maintenance"/>
    <x v="1"/>
  </r>
  <r>
    <x v="1"/>
    <n v="6"/>
    <n v="0"/>
    <n v="9792"/>
    <s v="20210902-5"/>
    <n v="53511012"/>
    <s v="Access"/>
    <n v="0"/>
    <s v="Excavator Thumb - 30 - 50 ton- After Jan 10"/>
    <n v="12.21"/>
    <n v="9"/>
    <s v="HR"/>
    <s v="9.16"/>
    <s v="0"/>
    <s v=""/>
    <s v=""/>
    <n v="109.89"/>
    <n v="14.2857"/>
    <n v="124.17569999999999"/>
    <d v="2021-09-02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220210902-5Excavator Thumb - 30 - 50 ton- After Jan 109109.89"/>
    <s v="Corbiere and Sons Contracting979220210902-5Excavator Thumb - 30 - 50 ton- After Jan 109109.89INV #148"/>
    <s v=""/>
    <s v="WF10-All Season Maintenance"/>
    <x v="1"/>
  </r>
  <r>
    <x v="1"/>
    <n v="6"/>
    <n v="0"/>
    <n v="9792"/>
    <s v="20210902-5"/>
    <n v="53511012"/>
    <s v="Access"/>
    <n v="0"/>
    <s v="Excavator Thumb - 30 - 50 ton- After Jan 10"/>
    <n v="12.21"/>
    <n v="9"/>
    <s v="HR"/>
    <s v="9.16"/>
    <s v="0"/>
    <s v=""/>
    <s v=""/>
    <n v="109.89"/>
    <n v="14.2857"/>
    <n v="124.17569999999999"/>
    <d v="2021-09-02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220210902-5Excavator Thumb - 30 - 50 ton- After Jan 109109.89"/>
    <s v="Corbiere and Sons Contracting979220210902-5Excavator Thumb - 30 - 50 ton- After Jan 109109.89INV #148"/>
    <s v=""/>
    <s v="WF10-All Season Maintenance"/>
    <x v="1"/>
  </r>
  <r>
    <x v="1"/>
    <n v="6"/>
    <n v="0"/>
    <n v="9792"/>
    <s v="20210902-5"/>
    <n v="53511012"/>
    <s v="Access"/>
    <n v="0"/>
    <s v="Excavator - 36 ton- After Jan 10"/>
    <n v="146.96"/>
    <n v="3"/>
    <s v="Dynamic"/>
    <s v="110.22"/>
    <s v="0"/>
    <s v=""/>
    <s v=""/>
    <n v="440.88"/>
    <n v="57.314399999999999"/>
    <n v="498.19439999999997"/>
    <d v="2021-09-02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220210902-5Excavator - 36 ton- After Jan 103440.88"/>
    <s v="Corbiere and Sons Contracting979220210902-5Excavator - 36 ton- After Jan 103440.88INV #148"/>
    <s v=""/>
    <s v="WF10-All Season Maintenance"/>
    <x v="1"/>
  </r>
  <r>
    <x v="1"/>
    <n v="6"/>
    <n v="0"/>
    <n v="9792"/>
    <s v="20210902-5"/>
    <n v="53511012"/>
    <s v="Access"/>
    <n v="0"/>
    <s v="Excavator - 36 ton- After Jan 10"/>
    <n v="146.96"/>
    <n v="9"/>
    <s v="Dynamic"/>
    <s v="110.22"/>
    <s v="0"/>
    <s v=""/>
    <s v=""/>
    <n v="1322.64"/>
    <n v="171.94320000000002"/>
    <n v="1494.5832"/>
    <d v="2021-09-02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220210902-5Excavator - 36 ton- After Jan 1091322.64"/>
    <s v="Corbiere and Sons Contracting979220210902-5Excavator - 36 ton- After Jan 1091322.64INV #148"/>
    <s v=""/>
    <s v="WF10-All Season Maintenance"/>
    <x v="1"/>
  </r>
  <r>
    <x v="1"/>
    <n v="6"/>
    <n v="0"/>
    <n v="9792"/>
    <s v="20210902-5"/>
    <n v="53511012"/>
    <s v="Access"/>
    <n v="0"/>
    <s v="Excavator - 36 ton- After Jan 10"/>
    <n v="146.96"/>
    <n v="9"/>
    <s v="Dynamic"/>
    <s v="110.22"/>
    <s v="0"/>
    <s v=""/>
    <s v=""/>
    <n v="1322.64"/>
    <n v="171.94320000000002"/>
    <n v="1494.5832"/>
    <d v="2021-09-02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220210902-5Excavator - 36 ton- After Jan 1091322.64"/>
    <s v="Corbiere and Sons Contracting979220210902-5Excavator - 36 ton- After Jan 1091322.64INV #148"/>
    <s v=""/>
    <s v="WF10-All Season Maintenance"/>
    <x v="1"/>
  </r>
  <r>
    <x v="1"/>
    <n v="6"/>
    <n v="0"/>
    <n v="9792"/>
    <s v="20210902-5"/>
    <n v="53511012"/>
    <s v="Access"/>
    <n v="0"/>
    <s v="Excavator - 30 ton- After Jan 10"/>
    <n v="138.44999999999999"/>
    <n v="6"/>
    <s v="Dynamic"/>
    <s v="103.84"/>
    <s v="0"/>
    <s v=""/>
    <s v=""/>
    <n v="830.7"/>
    <n v="107.99100000000001"/>
    <n v="938.69099999999992"/>
    <d v="2021-09-02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220210902-5Excavator - 30 ton- After Jan 106830.7"/>
    <s v="Corbiere and Sons Contracting979220210902-5Excavator - 30 ton- After Jan 106830.7INV #148"/>
    <s v=""/>
    <s v="WF10-All Season Maintenance"/>
    <x v="1"/>
  </r>
  <r>
    <x v="1"/>
    <n v="6"/>
    <n v="0"/>
    <n v="9792"/>
    <s v="20210902-5"/>
    <n v="53511012"/>
    <s v="Access"/>
    <n v="0"/>
    <s v="Excavator - 30 ton- After Jan 10"/>
    <n v="138.44999999999999"/>
    <n v="9"/>
    <s v="Dynamic"/>
    <s v="103.84"/>
    <s v="0"/>
    <s v=""/>
    <s v=""/>
    <n v="1246.05"/>
    <n v="161.98650000000001"/>
    <n v="1408.0364999999997"/>
    <d v="2021-09-02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220210902-5Excavator - 30 ton- After Jan 1091246.05"/>
    <s v="Corbiere and Sons Contracting979220210902-5Excavator - 30 ton- After Jan 1091246.05INV #148"/>
    <s v=""/>
    <s v="WF10-All Season Maintenance"/>
    <x v="1"/>
  </r>
  <r>
    <x v="1"/>
    <n v="6"/>
    <n v="0"/>
    <n v="9791"/>
    <s v="20210901-5"/>
    <n v="53511012"/>
    <s v="Access"/>
    <n v="0"/>
    <s v="Operator - Principle - After Jan 10"/>
    <n v="75"/>
    <n v="99"/>
    <s v="HR"/>
    <s v=""/>
    <s v=""/>
    <s v="75"/>
    <s v="0"/>
    <n v="7425"/>
    <n v="965.25"/>
    <n v="8390.25"/>
    <d v="2021-09-0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120210901-5Operator - Principle - After Jan 10997425"/>
    <s v="Corbiere and Sons Contracting979120210901-5Operator - Principle - After Jan 10997425INV #148"/>
    <s v=""/>
    <s v="WF10-All Season Maintenance"/>
    <x v="1"/>
  </r>
  <r>
    <x v="1"/>
    <n v="6"/>
    <n v="0"/>
    <n v="9791"/>
    <s v="20210901-5"/>
    <n v="53511012"/>
    <s v="Access"/>
    <n v="0"/>
    <s v="L.O.A."/>
    <n v="210"/>
    <n v="10"/>
    <s v="DAY"/>
    <s v=""/>
    <s v=""/>
    <m/>
    <s v="0"/>
    <n v="2100"/>
    <n v="273"/>
    <n v="2373"/>
    <d v="2021-09-0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120210901-5L.O.A.102100"/>
    <s v="Corbiere and Sons Contracting979120210901-5L.O.A.102100INV #148"/>
    <s v=""/>
    <s v="WF10-All Season Maintenance"/>
    <x v="1"/>
  </r>
  <r>
    <x v="1"/>
    <n v="6"/>
    <n v="0"/>
    <n v="9791"/>
    <s v="20210901-5"/>
    <n v="53511012"/>
    <s v="Access"/>
    <n v="0"/>
    <s v="Foreman"/>
    <n v="95"/>
    <n v="11"/>
    <s v="HR"/>
    <s v=""/>
    <s v=""/>
    <s v="95"/>
    <s v="0"/>
    <n v="1045"/>
    <n v="135.85"/>
    <n v="1180.8499999999999"/>
    <d v="2021-09-0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120210901-5Foreman111045"/>
    <s v="Corbiere and Sons Contracting979120210901-5Foreman111045INV #148"/>
    <s v=""/>
    <s v="WF10-All Season Maintenance"/>
    <x v="1"/>
  </r>
  <r>
    <x v="1"/>
    <n v="6"/>
    <n v="0"/>
    <n v="9791"/>
    <s v="20210901-5"/>
    <n v="53511012"/>
    <s v="Access"/>
    <n v="0"/>
    <s v="Rock Truck - 30 Ton- After Jan 10"/>
    <n v="138.05000000000001"/>
    <n v="9"/>
    <s v="Dynamic"/>
    <s v="103.54"/>
    <s v="0"/>
    <s v=""/>
    <s v=""/>
    <n v="1242.45"/>
    <n v="161.51850000000002"/>
    <n v="1403.9684999999999"/>
    <d v="2021-09-0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120210901-5Rock Truck - 30 Ton- After Jan 1091242.45"/>
    <s v="Corbiere and Sons Contracting979120210901-5Rock Truck - 30 Ton- After Jan 1091242.45INV #148"/>
    <s v=""/>
    <s v="WF10-All Season Maintenance"/>
    <x v="1"/>
  </r>
  <r>
    <x v="1"/>
    <n v="6"/>
    <n v="0"/>
    <n v="9791"/>
    <s v="20210901-5"/>
    <n v="53511012"/>
    <s v="Access"/>
    <n v="0"/>
    <s v="Rock Truck - 30 Ton- After Jan 10"/>
    <n v="138.05000000000001"/>
    <n v="9"/>
    <s v="Dynamic"/>
    <s v="103.54"/>
    <s v="0"/>
    <s v=""/>
    <s v=""/>
    <n v="1242.45"/>
    <n v="161.51850000000002"/>
    <n v="1403.9684999999999"/>
    <d v="2021-09-0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120210901-5Rock Truck - 30 Ton- After Jan 1091242.45"/>
    <s v="Corbiere and Sons Contracting979120210901-5Rock Truck - 30 Ton- After Jan 1091242.45INV #148"/>
    <s v=""/>
    <s v="WF10-All Season Maintenance"/>
    <x v="1"/>
  </r>
  <r>
    <x v="1"/>
    <n v="6"/>
    <n v="0"/>
    <n v="9791"/>
    <s v="20210901-5"/>
    <n v="53511012"/>
    <s v="Access"/>
    <n v="0"/>
    <s v="Rock Truck - 30 Ton- After Jan 10"/>
    <n v="138.05000000000001"/>
    <n v="9"/>
    <s v="Dynamic"/>
    <s v="103.54"/>
    <s v="0"/>
    <s v=""/>
    <s v=""/>
    <n v="1242.45"/>
    <n v="161.51850000000002"/>
    <n v="1403.9684999999999"/>
    <d v="2021-09-0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120210901-5Rock Truck - 30 Ton- After Jan 1091242.45"/>
    <s v="Corbiere and Sons Contracting979120210901-5Rock Truck - 30 Ton- After Jan 1091242.45INV #148"/>
    <s v=""/>
    <s v="WF10-All Season Maintenance"/>
    <x v="1"/>
  </r>
  <r>
    <x v="1"/>
    <n v="6"/>
    <n v="0"/>
    <n v="9791"/>
    <s v="20210901-5"/>
    <n v="53511012"/>
    <s v="Access"/>
    <n v="0"/>
    <s v="Rock Truck - 30 Ton- After Jan 10"/>
    <n v="138.05000000000001"/>
    <n v="9"/>
    <s v="Dynamic"/>
    <s v="103.54"/>
    <s v="0"/>
    <s v=""/>
    <s v=""/>
    <n v="1242.45"/>
    <n v="161.51850000000002"/>
    <n v="1403.9684999999999"/>
    <d v="2021-09-0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120210901-5Rock Truck - 30 Ton- After Jan 1091242.45"/>
    <s v="Corbiere and Sons Contracting979120210901-5Rock Truck - 30 Ton- After Jan 1091242.45INV #148"/>
    <s v=""/>
    <s v="WF10-All Season Maintenance"/>
    <x v="1"/>
  </r>
  <r>
    <x v="1"/>
    <n v="6"/>
    <n v="0"/>
    <n v="9791"/>
    <s v="20210901-5"/>
    <n v="53511012"/>
    <s v="Access"/>
    <n v="0"/>
    <s v="Rock Truck - 30 Ton- After Jan 10"/>
    <n v="138.05000000000001"/>
    <n v="9"/>
    <s v="Dynamic"/>
    <s v="103.54"/>
    <s v="0"/>
    <s v=""/>
    <s v=""/>
    <n v="1242.45"/>
    <n v="161.51850000000002"/>
    <n v="1403.9684999999999"/>
    <d v="2021-09-0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120210901-5Rock Truck - 30 Ton- After Jan 1091242.45"/>
    <s v="Corbiere and Sons Contracting979120210901-5Rock Truck - 30 Ton- After Jan 1091242.45INV #148"/>
    <s v=""/>
    <s v="WF10-All Season Maintenance"/>
    <x v="1"/>
  </r>
  <r>
    <x v="1"/>
    <n v="6"/>
    <n v="0"/>
    <n v="9791"/>
    <s v="20210901-5"/>
    <n v="53511012"/>
    <s v="Access"/>
    <n v="0"/>
    <s v="Marooka- After Jan 10"/>
    <n v="144.6"/>
    <n v="5"/>
    <s v="Dynamic"/>
    <s v="108.45"/>
    <s v="0"/>
    <s v=""/>
    <s v=""/>
    <n v="723"/>
    <n v="93.990000000000009"/>
    <n v="816.9899999999999"/>
    <d v="2021-09-0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120210901-5Marooka- After Jan 105723"/>
    <s v="Corbiere and Sons Contracting979120210901-5Marooka- After Jan 105723INV #148"/>
    <s v=""/>
    <s v="WF10-All Season Maintenance"/>
    <x v="1"/>
  </r>
  <r>
    <x v="1"/>
    <n v="6"/>
    <n v="0"/>
    <n v="9791"/>
    <s v="20210901-5"/>
    <n v="53511012"/>
    <s v="Access"/>
    <n v="0"/>
    <s v="Light Truck - Pick up- After Jan 10"/>
    <n v="243.75"/>
    <n v="7"/>
    <s v="DAY"/>
    <s v="182.81"/>
    <s v="0"/>
    <s v=""/>
    <s v=""/>
    <n v="1706.25"/>
    <n v="221.8125"/>
    <n v="1928.0624999999998"/>
    <d v="2021-09-0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120210901-5Light Truck - Pick up- After Jan 1071706.25"/>
    <s v="Corbiere and Sons Contracting979120210901-5Light Truck - Pick up- After Jan 1071706.25INV #148"/>
    <s v=""/>
    <s v="WF10-All Season Maintenance"/>
    <x v="1"/>
  </r>
  <r>
    <x v="1"/>
    <n v="6"/>
    <n v="0"/>
    <n v="9791"/>
    <s v="20210901-5"/>
    <n v="53511012"/>
    <s v="Access"/>
    <n v="0"/>
    <s v="Excavator Hammer - 30 - 50 ton- After Jan 10"/>
    <n v="63.38"/>
    <n v="9"/>
    <s v="HR"/>
    <s v="47.54"/>
    <s v="0"/>
    <s v=""/>
    <s v=""/>
    <n v="570.41999999999996"/>
    <n v="74.154600000000002"/>
    <n v="644.57459999999992"/>
    <d v="2021-09-0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120210901-5Excavator Hammer - 30 - 50 ton- After Jan 109570.42"/>
    <s v="Corbiere and Sons Contracting979120210901-5Excavator Hammer - 30 - 50 ton- After Jan 109570.42INV #148"/>
    <s v=""/>
    <s v="WF10-All Season Maintenance"/>
    <x v="1"/>
  </r>
  <r>
    <x v="1"/>
    <n v="6"/>
    <n v="0"/>
    <n v="9791"/>
    <s v="20210901-5"/>
    <n v="53511012"/>
    <s v="Access"/>
    <n v="0"/>
    <s v="Excavator Thumb - 30 - 50 ton- After Jan 10"/>
    <n v="12.21"/>
    <n v="9"/>
    <s v="HR"/>
    <s v="9.16"/>
    <s v="0"/>
    <s v=""/>
    <s v=""/>
    <n v="109.89"/>
    <n v="14.2857"/>
    <n v="124.17569999999999"/>
    <d v="2021-09-0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120210901-5Excavator Thumb - 30 - 50 ton- After Jan 109109.89"/>
    <s v="Corbiere and Sons Contracting979120210901-5Excavator Thumb - 30 - 50 ton- After Jan 109109.89INV #148"/>
    <s v=""/>
    <s v="WF10-All Season Maintenance"/>
    <x v="1"/>
  </r>
  <r>
    <x v="1"/>
    <n v="6"/>
    <n v="0"/>
    <n v="9791"/>
    <s v="20210901-5"/>
    <n v="53511012"/>
    <s v="Access"/>
    <n v="0"/>
    <s v="Excavator Thumb - 30 - 50 ton- After Jan 10"/>
    <n v="12.21"/>
    <n v="9"/>
    <s v="HR"/>
    <s v="9.16"/>
    <s v="0"/>
    <s v=""/>
    <s v=""/>
    <n v="109.89"/>
    <n v="14.2857"/>
    <n v="124.17569999999999"/>
    <d v="2021-09-0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120210901-5Excavator Thumb - 30 - 50 ton- After Jan 109109.89"/>
    <s v="Corbiere and Sons Contracting979120210901-5Excavator Thumb - 30 - 50 ton- After Jan 109109.89INV #148"/>
    <s v=""/>
    <s v="WF10-All Season Maintenance"/>
    <x v="1"/>
  </r>
  <r>
    <x v="1"/>
    <n v="6"/>
    <n v="0"/>
    <n v="9791"/>
    <s v="20210901-5"/>
    <n v="53511012"/>
    <s v="Access"/>
    <n v="0"/>
    <s v="Excavator - 36 ton- After Jan 10"/>
    <n v="146.96"/>
    <n v="9"/>
    <s v="Dynamic"/>
    <s v="110.22"/>
    <s v="0"/>
    <s v=""/>
    <s v=""/>
    <n v="1322.64"/>
    <n v="171.94320000000002"/>
    <n v="1494.5832"/>
    <d v="2021-09-0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120210901-5Excavator - 36 ton- After Jan 1091322.64"/>
    <s v="Corbiere and Sons Contracting979120210901-5Excavator - 36 ton- After Jan 1091322.64INV #148"/>
    <s v=""/>
    <s v="WF10-All Season Maintenance"/>
    <x v="1"/>
  </r>
  <r>
    <x v="1"/>
    <n v="6"/>
    <n v="0"/>
    <n v="9791"/>
    <s v="20210901-5"/>
    <n v="53511012"/>
    <s v="Access"/>
    <n v="0"/>
    <s v="Excavator - 36 ton- After Jan 10"/>
    <n v="146.96"/>
    <n v="9"/>
    <s v="Dynamic"/>
    <s v="110.22"/>
    <s v="0"/>
    <s v=""/>
    <s v=""/>
    <n v="1322.64"/>
    <n v="171.94320000000002"/>
    <n v="1494.5832"/>
    <d v="2021-09-0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120210901-5Excavator - 36 ton- After Jan 1091322.64"/>
    <s v="Corbiere and Sons Contracting979120210901-5Excavator - 36 ton- After Jan 1091322.64INV #148"/>
    <s v=""/>
    <s v="WF10-All Season Maintenance"/>
    <x v="1"/>
  </r>
  <r>
    <x v="1"/>
    <n v="6"/>
    <n v="0"/>
    <n v="9791"/>
    <s v="20210901-5"/>
    <n v="53511012"/>
    <s v="Access"/>
    <n v="0"/>
    <s v="Excavator - 36 ton- After Jan 10"/>
    <n v="146.96"/>
    <n v="9"/>
    <s v="Dynamic"/>
    <s v="110.22"/>
    <s v="0"/>
    <s v=""/>
    <s v=""/>
    <n v="1322.64"/>
    <n v="171.94320000000002"/>
    <n v="1494.5832"/>
    <d v="2021-09-0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120210901-5Excavator - 36 ton- After Jan 1091322.64"/>
    <s v="Corbiere and Sons Contracting979120210901-5Excavator - 36 ton- After Jan 1091322.64INV #148"/>
    <s v=""/>
    <s v="WF10-All Season Maintenance"/>
    <x v="1"/>
  </r>
  <r>
    <x v="1"/>
    <n v="6"/>
    <n v="0"/>
    <n v="9791"/>
    <s v="20210901-5"/>
    <n v="53511012"/>
    <s v="Access"/>
    <n v="0"/>
    <s v="Excavator - 30 ton- After Jan 10"/>
    <n v="138.44999999999999"/>
    <n v="9"/>
    <s v="Dynamic"/>
    <s v="103.84"/>
    <s v="0"/>
    <s v=""/>
    <s v=""/>
    <n v="1246.05"/>
    <n v="161.98650000000001"/>
    <n v="1408.0364999999997"/>
    <d v="2021-09-0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120210901-5Excavator - 30 ton- After Jan 1091246.05"/>
    <s v="Corbiere and Sons Contracting979120210901-5Excavator - 30 ton- After Jan 1091246.05INV #148"/>
    <s v=""/>
    <s v="WF10-All Season Maintenance"/>
    <x v="1"/>
  </r>
  <r>
    <x v="1"/>
    <n v="6"/>
    <n v="0"/>
    <n v="9790"/>
    <s v="20210831-5"/>
    <n v="53511012"/>
    <s v="Access"/>
    <n v="0"/>
    <s v="Operator - Principle - After Jan 10"/>
    <n v="75"/>
    <n v="110"/>
    <s v="HR"/>
    <s v=""/>
    <s v=""/>
    <s v="75"/>
    <s v="0"/>
    <n v="8250"/>
    <n v="1072.5"/>
    <n v="9322.5"/>
    <d v="2021-08-3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020210831-5Operator - Principle - After Jan 101108250"/>
    <s v="Corbiere and Sons Contracting979020210831-5Operator - Principle - After Jan 101108250INV #148"/>
    <s v=""/>
    <s v="WF10-All Season Maintenance"/>
    <x v="1"/>
  </r>
  <r>
    <x v="1"/>
    <n v="6"/>
    <n v="0"/>
    <n v="9790"/>
    <s v="20210831-5"/>
    <n v="53511012"/>
    <s v="Access"/>
    <n v="0"/>
    <s v="L.O.A."/>
    <n v="210"/>
    <n v="11"/>
    <s v="DAY"/>
    <s v=""/>
    <s v=""/>
    <m/>
    <s v="0"/>
    <n v="2310"/>
    <n v="300.3"/>
    <n v="2610.2999999999997"/>
    <d v="2021-08-3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020210831-5L.O.A.112310"/>
    <s v="Corbiere and Sons Contracting979020210831-5L.O.A.112310INV #148"/>
    <s v=""/>
    <s v="WF10-All Season Maintenance"/>
    <x v="1"/>
  </r>
  <r>
    <x v="1"/>
    <n v="6"/>
    <n v="0"/>
    <n v="9790"/>
    <s v="20210831-5"/>
    <n v="53511012"/>
    <s v="Access"/>
    <n v="0"/>
    <s v="Foreman"/>
    <n v="95"/>
    <n v="11"/>
    <s v="HR"/>
    <s v=""/>
    <s v=""/>
    <s v="95"/>
    <s v="0"/>
    <n v="1045"/>
    <n v="135.85"/>
    <n v="1180.8499999999999"/>
    <d v="2021-08-3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020210831-5Foreman111045"/>
    <s v="Corbiere and Sons Contracting979020210831-5Foreman111045INV #148"/>
    <s v=""/>
    <s v="WF10-All Season Maintenance"/>
    <x v="1"/>
  </r>
  <r>
    <x v="1"/>
    <n v="6"/>
    <n v="0"/>
    <n v="9790"/>
    <s v="20210831-5"/>
    <n v="53511012"/>
    <s v="Access"/>
    <n v="0"/>
    <s v="Rock Truck - 30 Ton- After Jan 10"/>
    <n v="138.05000000000001"/>
    <n v="9"/>
    <s v="Dynamic"/>
    <s v="103.54"/>
    <s v="0"/>
    <s v=""/>
    <s v=""/>
    <n v="1242.45"/>
    <n v="161.51850000000002"/>
    <n v="1403.9684999999999"/>
    <d v="2021-08-3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020210831-5Rock Truck - 30 Ton- After Jan 1091242.45"/>
    <s v="Corbiere and Sons Contracting979020210831-5Rock Truck - 30 Ton- After Jan 1091242.45INV #148"/>
    <s v=""/>
    <s v="WF10-All Season Maintenance"/>
    <x v="1"/>
  </r>
  <r>
    <x v="1"/>
    <n v="6"/>
    <n v="0"/>
    <n v="9790"/>
    <s v="20210831-5"/>
    <n v="53511012"/>
    <s v="Access"/>
    <n v="0"/>
    <s v="Rock Truck - 30 Ton- After Jan 10"/>
    <n v="138.05000000000001"/>
    <n v="9"/>
    <s v="Dynamic"/>
    <s v="103.54"/>
    <s v="0"/>
    <s v=""/>
    <s v=""/>
    <n v="1242.45"/>
    <n v="161.51850000000002"/>
    <n v="1403.9684999999999"/>
    <d v="2021-08-3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020210831-5Rock Truck - 30 Ton- After Jan 1091242.45"/>
    <s v="Corbiere and Sons Contracting979020210831-5Rock Truck - 30 Ton- After Jan 1091242.45INV #148"/>
    <s v=""/>
    <s v="WF10-All Season Maintenance"/>
    <x v="1"/>
  </r>
  <r>
    <x v="1"/>
    <n v="6"/>
    <n v="0"/>
    <n v="9790"/>
    <s v="20210831-5"/>
    <n v="53511012"/>
    <s v="Access"/>
    <n v="0"/>
    <s v="Rock Truck - 30 Ton- After Jan 10"/>
    <n v="138.05000000000001"/>
    <n v="9"/>
    <s v="Dynamic"/>
    <s v="103.54"/>
    <s v="0"/>
    <s v=""/>
    <s v=""/>
    <n v="1242.45"/>
    <n v="161.51850000000002"/>
    <n v="1403.9684999999999"/>
    <d v="2021-08-3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020210831-5Rock Truck - 30 Ton- After Jan 1091242.45"/>
    <s v="Corbiere and Sons Contracting979020210831-5Rock Truck - 30 Ton- After Jan 1091242.45INV #148"/>
    <s v=""/>
    <s v="WF10-All Season Maintenance"/>
    <x v="1"/>
  </r>
  <r>
    <x v="1"/>
    <n v="6"/>
    <n v="0"/>
    <n v="9790"/>
    <s v="20210831-5"/>
    <n v="53511012"/>
    <s v="Access"/>
    <n v="0"/>
    <s v="Rock Truck - 30 Ton- After Jan 10"/>
    <n v="138.05000000000001"/>
    <n v="9"/>
    <s v="Dynamic"/>
    <s v="103.54"/>
    <s v="0"/>
    <s v=""/>
    <s v=""/>
    <n v="1242.45"/>
    <n v="161.51850000000002"/>
    <n v="1403.9684999999999"/>
    <d v="2021-08-3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020210831-5Rock Truck - 30 Ton- After Jan 1091242.45"/>
    <s v="Corbiere and Sons Contracting979020210831-5Rock Truck - 30 Ton- After Jan 1091242.45INV #148"/>
    <s v=""/>
    <s v="WF10-All Season Maintenance"/>
    <x v="1"/>
  </r>
  <r>
    <x v="1"/>
    <n v="6"/>
    <n v="0"/>
    <n v="9790"/>
    <s v="20210831-5"/>
    <n v="53511012"/>
    <s v="Access"/>
    <n v="0"/>
    <s v="Rock Truck - 30 Ton- After Jan 10"/>
    <n v="138.05000000000001"/>
    <n v="9"/>
    <s v="Dynamic"/>
    <s v="103.54"/>
    <s v="0"/>
    <s v=""/>
    <s v=""/>
    <n v="1242.45"/>
    <n v="161.51850000000002"/>
    <n v="1403.9684999999999"/>
    <d v="2021-08-3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020210831-5Rock Truck - 30 Ton- After Jan 1091242.45"/>
    <s v="Corbiere and Sons Contracting979020210831-5Rock Truck - 30 Ton- After Jan 1091242.45INV #148"/>
    <s v=""/>
    <s v="WF10-All Season Maintenance"/>
    <x v="1"/>
  </r>
  <r>
    <x v="1"/>
    <n v="6"/>
    <n v="0"/>
    <n v="9790"/>
    <s v="20210831-5"/>
    <n v="53511012"/>
    <s v="Access"/>
    <n v="0"/>
    <s v="Marooka- After Jan 10"/>
    <n v="144.6"/>
    <n v="5"/>
    <s v="Dynamic"/>
    <s v="108.45"/>
    <s v="0"/>
    <s v=""/>
    <s v=""/>
    <n v="723"/>
    <n v="93.990000000000009"/>
    <n v="816.9899999999999"/>
    <d v="2021-08-3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020210831-5Marooka- After Jan 105723"/>
    <s v="Corbiere and Sons Contracting979020210831-5Marooka- After Jan 105723INV #148"/>
    <s v=""/>
    <s v="WF10-All Season Maintenance"/>
    <x v="1"/>
  </r>
  <r>
    <x v="1"/>
    <n v="6"/>
    <n v="0"/>
    <n v="9790"/>
    <s v="20210831-5"/>
    <n v="53511012"/>
    <s v="Access"/>
    <n v="0"/>
    <s v="Light Truck - Pick up- After Jan 10"/>
    <n v="243.75"/>
    <n v="7"/>
    <s v="DAY"/>
    <s v="182.81"/>
    <s v="0"/>
    <s v=""/>
    <s v=""/>
    <n v="1706.25"/>
    <n v="221.8125"/>
    <n v="1928.0624999999998"/>
    <d v="2021-08-3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020210831-5Light Truck - Pick up- After Jan 1071706.25"/>
    <s v="Corbiere and Sons Contracting979020210831-5Light Truck - Pick up- After Jan 1071706.25INV #148"/>
    <s v=""/>
    <s v="WF10-All Season Maintenance"/>
    <x v="1"/>
  </r>
  <r>
    <x v="1"/>
    <n v="6"/>
    <n v="0"/>
    <n v="9790"/>
    <s v="20210831-5"/>
    <n v="53511012"/>
    <s v="Access"/>
    <n v="0"/>
    <s v="Excavator Hammer - 30 - 50 ton- After Jan 10"/>
    <n v="63.38"/>
    <n v="9"/>
    <s v="HR"/>
    <s v="47.54"/>
    <s v="0"/>
    <s v=""/>
    <s v=""/>
    <n v="570.41999999999996"/>
    <n v="74.154600000000002"/>
    <n v="644.57459999999992"/>
    <d v="2021-08-3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020210831-5Excavator Hammer - 30 - 50 ton- After Jan 109570.42"/>
    <s v="Corbiere and Sons Contracting979020210831-5Excavator Hammer - 30 - 50 ton- After Jan 109570.42INV #148"/>
    <s v=""/>
    <s v="WF10-All Season Maintenance"/>
    <x v="1"/>
  </r>
  <r>
    <x v="1"/>
    <n v="6"/>
    <n v="0"/>
    <n v="9790"/>
    <s v="20210831-5"/>
    <n v="53511012"/>
    <s v="Access"/>
    <n v="0"/>
    <s v="Excavator Hammer - 30 - 50 ton- After Jan 10"/>
    <n v="63.38"/>
    <n v="9"/>
    <s v="HR"/>
    <s v="47.54"/>
    <s v="0"/>
    <s v=""/>
    <s v=""/>
    <n v="570.41999999999996"/>
    <n v="74.154600000000002"/>
    <n v="644.57459999999992"/>
    <d v="2021-08-3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020210831-5Excavator Hammer - 30 - 50 ton- After Jan 109570.42"/>
    <s v="Corbiere and Sons Contracting979020210831-5Excavator Hammer - 30 - 50 ton- After Jan 109570.42INV #148"/>
    <s v=""/>
    <s v="WF10-All Season Maintenance"/>
    <x v="1"/>
  </r>
  <r>
    <x v="1"/>
    <n v="6"/>
    <n v="0"/>
    <n v="9790"/>
    <s v="20210831-5"/>
    <n v="53511012"/>
    <s v="Access"/>
    <n v="0"/>
    <s v="Excavator Thumb - 30 - 50 ton- After Jan 10"/>
    <n v="12.21"/>
    <n v="9"/>
    <s v="HR"/>
    <s v="9.16"/>
    <s v="0"/>
    <s v=""/>
    <s v=""/>
    <n v="109.89"/>
    <n v="14.2857"/>
    <n v="124.17569999999999"/>
    <d v="2021-08-3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020210831-5Excavator Thumb - 30 - 50 ton- After Jan 109109.89"/>
    <s v="Corbiere and Sons Contracting979020210831-5Excavator Thumb - 30 - 50 ton- After Jan 109109.89INV #148"/>
    <s v=""/>
    <s v="WF10-All Season Maintenance"/>
    <x v="1"/>
  </r>
  <r>
    <x v="1"/>
    <n v="6"/>
    <n v="0"/>
    <n v="9790"/>
    <s v="20210831-5"/>
    <n v="53511012"/>
    <s v="Access"/>
    <n v="0"/>
    <s v="Excavator Thumb - 30 - 50 ton- After Jan 10"/>
    <n v="12.21"/>
    <n v="9"/>
    <s v="HR"/>
    <s v="9.16"/>
    <s v="0"/>
    <s v=""/>
    <s v=""/>
    <n v="109.89"/>
    <n v="14.2857"/>
    <n v="124.17569999999999"/>
    <d v="2021-08-3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020210831-5Excavator Thumb - 30 - 50 ton- After Jan 109109.89"/>
    <s v="Corbiere and Sons Contracting979020210831-5Excavator Thumb - 30 - 50 ton- After Jan 109109.89INV #148"/>
    <s v=""/>
    <s v="WF10-All Season Maintenance"/>
    <x v="1"/>
  </r>
  <r>
    <x v="1"/>
    <n v="6"/>
    <n v="0"/>
    <n v="9790"/>
    <s v="20210831-5"/>
    <n v="53511012"/>
    <s v="Access"/>
    <n v="0"/>
    <s v="Excavator - 36 ton- After Jan 10"/>
    <n v="146.96"/>
    <n v="9"/>
    <s v="Dynamic"/>
    <s v="110.22"/>
    <s v="0"/>
    <s v=""/>
    <s v=""/>
    <n v="1322.64"/>
    <n v="171.94320000000002"/>
    <n v="1494.5832"/>
    <d v="2021-08-3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020210831-5Excavator - 36 ton- After Jan 1091322.64"/>
    <s v="Corbiere and Sons Contracting979020210831-5Excavator - 36 ton- After Jan 1091322.64INV #148"/>
    <s v=""/>
    <s v="WF10-All Season Maintenance"/>
    <x v="1"/>
  </r>
  <r>
    <x v="1"/>
    <n v="6"/>
    <n v="0"/>
    <n v="9790"/>
    <s v="20210831-5"/>
    <n v="53511012"/>
    <s v="Access"/>
    <n v="0"/>
    <s v="Excavator - 36 ton- After Jan 10"/>
    <n v="146.96"/>
    <n v="9"/>
    <s v="Dynamic"/>
    <s v="110.22"/>
    <s v="0"/>
    <s v=""/>
    <s v=""/>
    <n v="1322.64"/>
    <n v="171.94320000000002"/>
    <n v="1494.5832"/>
    <d v="2021-08-3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020210831-5Excavator - 36 ton- After Jan 1091322.64"/>
    <s v="Corbiere and Sons Contracting979020210831-5Excavator - 36 ton- After Jan 1091322.64INV #148"/>
    <s v=""/>
    <s v="WF10-All Season Maintenance"/>
    <x v="1"/>
  </r>
  <r>
    <x v="1"/>
    <n v="6"/>
    <n v="0"/>
    <n v="9790"/>
    <s v="20210831-5"/>
    <n v="53511012"/>
    <s v="Access"/>
    <n v="0"/>
    <s v="Excavator - 36 ton- After Jan 10"/>
    <n v="146.96"/>
    <n v="9"/>
    <s v="Dynamic"/>
    <s v="110.22"/>
    <s v="0"/>
    <s v=""/>
    <s v=""/>
    <n v="1322.64"/>
    <n v="171.94320000000002"/>
    <n v="1494.5832"/>
    <d v="2021-08-3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020210831-5Excavator - 36 ton- After Jan 1091322.64"/>
    <s v="Corbiere and Sons Contracting979020210831-5Excavator - 36 ton- After Jan 1091322.64INV #148"/>
    <s v=""/>
    <s v="WF10-All Season Maintenance"/>
    <x v="1"/>
  </r>
  <r>
    <x v="1"/>
    <n v="6"/>
    <n v="0"/>
    <n v="9790"/>
    <s v="20210831-5"/>
    <n v="53511012"/>
    <s v="Access"/>
    <n v="0"/>
    <s v="Excavator - 30 ton- After Jan 10"/>
    <n v="138.44999999999999"/>
    <n v="9"/>
    <s v="Dynamic"/>
    <s v="103.84"/>
    <s v="0"/>
    <s v=""/>
    <s v=""/>
    <n v="1246.05"/>
    <n v="161.98650000000001"/>
    <n v="1408.0364999999997"/>
    <d v="2021-08-3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020210831-5Excavator - 30 ton- After Jan 1091246.05"/>
    <s v="Corbiere and Sons Contracting979020210831-5Excavator - 30 ton- After Jan 1091246.05INV #148"/>
    <s v=""/>
    <s v="WF10-All Season Maintenance"/>
    <x v="1"/>
  </r>
  <r>
    <x v="1"/>
    <n v="6"/>
    <n v="0"/>
    <n v="9790"/>
    <s v="20210831-5"/>
    <n v="53511012"/>
    <s v="Access"/>
    <n v="0"/>
    <s v="Excavator - 30 ton- After Jan 10"/>
    <n v="138.44999999999999"/>
    <n v="9"/>
    <s v="Dynamic"/>
    <s v="103.84"/>
    <s v="0"/>
    <s v=""/>
    <s v=""/>
    <n v="1246.05"/>
    <n v="161.98650000000001"/>
    <n v="1408.0364999999997"/>
    <d v="2021-08-31T00:00:00"/>
    <n v="0"/>
    <x v="4"/>
    <d v="2021-09-22T00:00:00"/>
    <n v="163"/>
    <n v="0"/>
    <n v="0"/>
    <s v="Nathan Kyme"/>
    <s v="All Season Access Maintenance"/>
    <m/>
    <s v="VC7556-2019-017"/>
    <s v="929 OF"/>
    <m/>
    <m/>
    <m/>
    <s v="Approved"/>
    <m/>
    <m/>
    <s v="Road work being done from KM26 and KM36 on Paint Lake 2"/>
    <n v="6"/>
    <s v="F066-F118"/>
    <s v="Paint Lake Road 2"/>
    <n v="0"/>
    <d v="2021-09-06T00:00:00"/>
    <m/>
    <s v="37"/>
    <d v="2021-09-10T00:00:00"/>
    <s v=""/>
    <s v=""/>
    <m/>
    <m/>
    <m/>
    <s v="Harold Furlong"/>
    <s v="10"/>
    <s v="Corbiere and Sons Contracting979020210831-5Excavator - 30 ton- After Jan 1091246.05"/>
    <s v="Corbiere and Sons Contracting979020210831-5Excavator - 30 ton- After Jan 1091246.05INV #148"/>
    <s v=""/>
    <s v="WF10-All Season Maintenance"/>
    <x v="1"/>
  </r>
  <r>
    <x v="1"/>
    <n v="6"/>
    <n v="0"/>
    <n v="9789"/>
    <s v="20210830-6"/>
    <n v="53511012"/>
    <s v="Access"/>
    <n v="0"/>
    <s v="Operator - Principle - After Jan 10"/>
    <n v="75"/>
    <n v="11"/>
    <s v="HR"/>
    <s v=""/>
    <s v=""/>
    <s v="75"/>
    <s v="0"/>
    <n v="825"/>
    <n v="107.25"/>
    <n v="932.24999999999989"/>
    <d v="2021-08-30T00:00:00"/>
    <n v="0"/>
    <x v="4"/>
    <d v="2021-09-22T00:00:00"/>
    <n v="163"/>
    <n v="0"/>
    <n v="0"/>
    <s v="Nathan Kyme"/>
    <s v="All Season Access Maintenance"/>
    <m/>
    <s v="VC7556-2019-017"/>
    <s v="929 OF"/>
    <m/>
    <m/>
    <m/>
    <s v="Approved"/>
    <m/>
    <m/>
    <s v="Richard hauling with Kabi on Henson from KM17"/>
    <n v="6"/>
    <s v="Km 17 F118"/>
    <s v="Hensen Road"/>
    <n v="0"/>
    <d v="2021-09-06T00:00:00"/>
    <m/>
    <s v="37"/>
    <d v="2021-09-10T00:00:00"/>
    <s v=""/>
    <s v=""/>
    <m/>
    <m/>
    <m/>
    <s v="Harold Furlong"/>
    <s v="10"/>
    <s v="Corbiere and Sons Contracting978920210830-6Operator - Principle - After Jan 1011825"/>
    <s v="Corbiere and Sons Contracting978920210830-6Operator - Principle - After Jan 1011825INV #148"/>
    <s v=""/>
    <s v="WF10-All Season Maintenance"/>
    <x v="1"/>
  </r>
  <r>
    <x v="1"/>
    <n v="6"/>
    <n v="0"/>
    <n v="9789"/>
    <s v="20210830-6"/>
    <n v="53511012"/>
    <s v="Access"/>
    <n v="0"/>
    <s v="L.O.A."/>
    <n v="210"/>
    <n v="1"/>
    <s v="DAY"/>
    <s v=""/>
    <s v=""/>
    <m/>
    <s v="0"/>
    <n v="210"/>
    <n v="27.3"/>
    <n v="237.29999999999998"/>
    <d v="2021-08-30T00:00:00"/>
    <n v="0"/>
    <x v="4"/>
    <d v="2021-09-22T00:00:00"/>
    <n v="163"/>
    <n v="0"/>
    <n v="0"/>
    <s v="Nathan Kyme"/>
    <s v="All Season Access Maintenance"/>
    <m/>
    <s v="VC7556-2019-017"/>
    <s v="929 OF"/>
    <m/>
    <m/>
    <m/>
    <s v="Approved"/>
    <m/>
    <m/>
    <s v="Richard hauling with Kabi on Henson from KM17"/>
    <n v="6"/>
    <s v="Km 17 F118"/>
    <s v="Hensen Road"/>
    <n v="0"/>
    <d v="2021-09-06T00:00:00"/>
    <m/>
    <s v="37"/>
    <d v="2021-09-10T00:00:00"/>
    <s v=""/>
    <s v=""/>
    <m/>
    <m/>
    <m/>
    <s v="Harold Furlong"/>
    <s v="10"/>
    <s v="Corbiere and Sons Contracting978920210830-6L.O.A.1210"/>
    <s v="Corbiere and Sons Contracting978920210830-6L.O.A.1210INV #148"/>
    <s v=""/>
    <s v="WF10-All Season Maintenance"/>
    <x v="1"/>
  </r>
  <r>
    <x v="1"/>
    <n v="6"/>
    <n v="0"/>
    <n v="9789"/>
    <s v="20210830-6"/>
    <n v="53511012"/>
    <s v="Access"/>
    <n v="0"/>
    <s v="Rock Truck - 30 Ton- After Jan 10"/>
    <n v="138.05000000000001"/>
    <n v="9"/>
    <s v="Dynamic"/>
    <s v="103.54"/>
    <s v="0"/>
    <s v=""/>
    <s v=""/>
    <n v="1242.45"/>
    <n v="161.51850000000002"/>
    <n v="1403.9684999999999"/>
    <d v="2021-08-30T00:00:00"/>
    <n v="0"/>
    <x v="4"/>
    <d v="2021-09-22T00:00:00"/>
    <n v="163"/>
    <n v="0"/>
    <n v="0"/>
    <s v="Nathan Kyme"/>
    <s v="All Season Access Maintenance"/>
    <m/>
    <s v="VC7556-2019-017"/>
    <s v="929 OF"/>
    <m/>
    <m/>
    <m/>
    <s v="Approved"/>
    <m/>
    <m/>
    <s v="Richard hauling with Kabi on Henson from KM17"/>
    <n v="6"/>
    <s v="Km 17 F118"/>
    <s v="Hensen Road"/>
    <n v="0"/>
    <d v="2021-09-06T00:00:00"/>
    <m/>
    <s v="37"/>
    <d v="2021-09-10T00:00:00"/>
    <s v=""/>
    <s v=""/>
    <m/>
    <m/>
    <m/>
    <s v="Harold Furlong"/>
    <s v="10"/>
    <s v="Corbiere and Sons Contracting978920210830-6Rock Truck - 30 Ton- After Jan 1091242.45"/>
    <s v="Corbiere and Sons Contracting978920210830-6Rock Truck - 30 Ton- After Jan 1091242.45INV #148"/>
    <s v=""/>
    <s v="WF10-All Season Maintenance"/>
    <x v="1"/>
  </r>
  <r>
    <x v="1"/>
    <n v="6"/>
    <n v="0"/>
    <n v="9789"/>
    <s v="20210830-6"/>
    <n v="53511012"/>
    <s v="Access"/>
    <n v="0"/>
    <s v="Light Truck - Pick up- After Jan 10"/>
    <n v="243.75"/>
    <n v="1"/>
    <s v="DAY"/>
    <s v="182.81"/>
    <s v="0"/>
    <s v=""/>
    <s v=""/>
    <n v="243.75"/>
    <n v="31.6875"/>
    <n v="275.4375"/>
    <d v="2021-08-30T00:00:00"/>
    <n v="0"/>
    <x v="4"/>
    <d v="2021-09-22T00:00:00"/>
    <n v="163"/>
    <n v="0"/>
    <n v="0"/>
    <s v="Nathan Kyme"/>
    <s v="All Season Access Maintenance"/>
    <m/>
    <s v="VC7556-2019-017"/>
    <s v="929 OF"/>
    <m/>
    <m/>
    <m/>
    <s v="Approved"/>
    <m/>
    <m/>
    <s v="Richard hauling with Kabi on Henson from KM17"/>
    <n v="6"/>
    <s v="Km 17 F118"/>
    <s v="Hensen Road"/>
    <n v="0"/>
    <d v="2021-09-06T00:00:00"/>
    <m/>
    <s v="37"/>
    <d v="2021-09-10T00:00:00"/>
    <s v=""/>
    <s v=""/>
    <m/>
    <m/>
    <m/>
    <s v="Harold Furlong"/>
    <s v="10"/>
    <s v="Corbiere and Sons Contracting978920210830-6Light Truck - Pick up- After Jan 101243.75"/>
    <s v="Corbiere and Sons Contracting978920210830-6Light Truck - Pick up- After Jan 101243.75INV #148"/>
    <s v=""/>
    <s v="WF10-All Season Maintenance"/>
    <x v="1"/>
  </r>
  <r>
    <x v="1"/>
    <n v="6"/>
    <n v="0"/>
    <n v="9788"/>
    <s v="20210830-5"/>
    <n v="53511012"/>
    <s v="Access"/>
    <n v="0"/>
    <s v="Operator - Principle - After Jan 10"/>
    <n v="75"/>
    <n v="20"/>
    <s v="HR"/>
    <s v=""/>
    <s v=""/>
    <s v="75"/>
    <s v="0"/>
    <n v="1500"/>
    <n v="195"/>
    <n v="1694.9999999999998"/>
    <d v="2021-08-30T00:00:00"/>
    <n v="0"/>
    <x v="4"/>
    <d v="2021-09-22T00:00:00"/>
    <n v="163"/>
    <n v="0"/>
    <n v="0"/>
    <s v="Nathan Kyme"/>
    <s v="All Season Access Maintenance"/>
    <m/>
    <s v="VC7556-2019-017"/>
    <s v="929 OF"/>
    <m/>
    <m/>
    <m/>
    <s v="Approved"/>
    <m/>
    <m/>
    <s v="Road work being done from KM26, KM34-KM36 and KM38-KM44 - RT's shut down early"/>
    <n v="6"/>
    <s v="F066-F118"/>
    <s v="Paint Lake Road 2"/>
    <n v="0"/>
    <d v="2021-09-06T00:00:00"/>
    <m/>
    <s v="37"/>
    <d v="2021-09-10T00:00:00"/>
    <s v=""/>
    <s v=""/>
    <m/>
    <m/>
    <m/>
    <s v="Harold Furlong"/>
    <s v="10"/>
    <s v="Corbiere and Sons Contracting978820210830-5Operator - Principle - After Jan 10201500"/>
    <s v="Corbiere and Sons Contracting978820210830-5Operator - Principle - After Jan 10201500INV #148"/>
    <s v=""/>
    <s v="WF10-All Season Maintenance"/>
    <x v="1"/>
  </r>
  <r>
    <x v="1"/>
    <n v="6"/>
    <n v="0"/>
    <n v="9788"/>
    <s v="20210830-5"/>
    <n v="53511012"/>
    <s v="Access"/>
    <n v="0"/>
    <s v="Operator - Principle - After Jan 10"/>
    <n v="75"/>
    <n v="55"/>
    <s v="HR"/>
    <s v=""/>
    <s v=""/>
    <s v="75"/>
    <s v="0"/>
    <n v="4125"/>
    <n v="536.25"/>
    <n v="4661.25"/>
    <d v="2021-08-30T00:00:00"/>
    <n v="0"/>
    <x v="4"/>
    <d v="2021-09-22T00:00:00"/>
    <n v="163"/>
    <n v="0"/>
    <n v="0"/>
    <s v="Nathan Kyme"/>
    <s v="All Season Access Maintenance"/>
    <m/>
    <s v="VC7556-2019-017"/>
    <s v="929 OF"/>
    <m/>
    <m/>
    <m/>
    <s v="Approved"/>
    <m/>
    <m/>
    <s v="Road work being done from KM26, KM34-KM36 and KM38-KM44 - RT's shut down early"/>
    <n v="6"/>
    <s v="F066-F118"/>
    <s v="Paint Lake Road 2"/>
    <n v="0"/>
    <d v="2021-09-06T00:00:00"/>
    <m/>
    <s v="37"/>
    <d v="2021-09-10T00:00:00"/>
    <s v=""/>
    <s v=""/>
    <m/>
    <m/>
    <m/>
    <s v="Harold Furlong"/>
    <s v="10"/>
    <s v="Corbiere and Sons Contracting978820210830-5Operator - Principle - After Jan 10554125"/>
    <s v="Corbiere and Sons Contracting978820210830-5Operator - Principle - After Jan 10554125INV #148"/>
    <s v=""/>
    <s v="WF10-All Season Maintenance"/>
    <x v="1"/>
  </r>
  <r>
    <x v="1"/>
    <n v="6"/>
    <n v="0"/>
    <n v="9788"/>
    <s v="20210830-5"/>
    <n v="53511012"/>
    <s v="Access"/>
    <n v="0"/>
    <s v="L.O.A."/>
    <n v="210"/>
    <n v="10"/>
    <s v="DAY"/>
    <s v=""/>
    <s v=""/>
    <m/>
    <s v="0"/>
    <n v="2100"/>
    <n v="273"/>
    <n v="2373"/>
    <d v="2021-08-30T00:00:00"/>
    <n v="0"/>
    <x v="4"/>
    <d v="2021-09-22T00:00:00"/>
    <n v="163"/>
    <n v="0"/>
    <n v="0"/>
    <s v="Nathan Kyme"/>
    <s v="All Season Access Maintenance"/>
    <m/>
    <s v="VC7556-2019-017"/>
    <s v="929 OF"/>
    <m/>
    <m/>
    <m/>
    <s v="Approved"/>
    <m/>
    <m/>
    <s v="Road work being done from KM26, KM34-KM36 and KM38-KM44 - RT's shut down early"/>
    <n v="6"/>
    <s v="F066-F118"/>
    <s v="Paint Lake Road 2"/>
    <n v="0"/>
    <d v="2021-09-06T00:00:00"/>
    <m/>
    <s v="37"/>
    <d v="2021-09-10T00:00:00"/>
    <s v=""/>
    <s v=""/>
    <m/>
    <m/>
    <m/>
    <s v="Harold Furlong"/>
    <s v="10"/>
    <s v="Corbiere and Sons Contracting978820210830-5L.O.A.102100"/>
    <s v="Corbiere and Sons Contracting978820210830-5L.O.A.102100INV #148"/>
    <s v=""/>
    <s v="WF10-All Season Maintenance"/>
    <x v="1"/>
  </r>
  <r>
    <x v="1"/>
    <n v="6"/>
    <n v="0"/>
    <n v="9788"/>
    <s v="20210830-5"/>
    <n v="53511012"/>
    <s v="Access"/>
    <n v="0"/>
    <s v="Foreman"/>
    <n v="95"/>
    <n v="12"/>
    <s v="HR"/>
    <s v=""/>
    <s v=""/>
    <s v="95"/>
    <s v="0"/>
    <n v="1140"/>
    <n v="148.20000000000002"/>
    <n v="1288.1999999999998"/>
    <d v="2021-08-30T00:00:00"/>
    <n v="0"/>
    <x v="4"/>
    <d v="2021-09-22T00:00:00"/>
    <n v="163"/>
    <n v="0"/>
    <n v="0"/>
    <s v="Nathan Kyme"/>
    <s v="All Season Access Maintenance"/>
    <m/>
    <s v="VC7556-2019-017"/>
    <s v="929 OF"/>
    <m/>
    <m/>
    <m/>
    <s v="Approved"/>
    <m/>
    <m/>
    <s v="Road work being done from KM26, KM34-KM36 and KM38-KM44 - RT's shut down early"/>
    <n v="6"/>
    <s v="F066-F118"/>
    <s v="Paint Lake Road 2"/>
    <n v="0"/>
    <d v="2021-09-06T00:00:00"/>
    <m/>
    <s v="37"/>
    <d v="2021-09-10T00:00:00"/>
    <s v=""/>
    <s v=""/>
    <m/>
    <m/>
    <m/>
    <s v="Harold Furlong"/>
    <s v="10"/>
    <s v="Corbiere and Sons Contracting978820210830-5Foreman121140"/>
    <s v="Corbiere and Sons Contracting978820210830-5Foreman121140INV #148"/>
    <s v=""/>
    <s v="WF10-All Season Maintenance"/>
    <x v="1"/>
  </r>
  <r>
    <x v="1"/>
    <n v="6"/>
    <n v="0"/>
    <n v="9788"/>
    <s v="20210830-5"/>
    <n v="53511012"/>
    <s v="Access"/>
    <n v="0"/>
    <s v="Rock Truck - 30 Ton- After Jan 10"/>
    <n v="138.05000000000001"/>
    <n v="5"/>
    <s v="Dynamic"/>
    <s v="103.54"/>
    <s v="0"/>
    <s v=""/>
    <s v=""/>
    <n v="690.25"/>
    <n v="89.732500000000002"/>
    <n v="779.98249999999996"/>
    <d v="2021-08-30T00:00:00"/>
    <n v="0"/>
    <x v="4"/>
    <d v="2021-09-22T00:00:00"/>
    <n v="163"/>
    <n v="0"/>
    <n v="0"/>
    <s v="Nathan Kyme"/>
    <s v="All Season Access Maintenance"/>
    <m/>
    <s v="VC7556-2019-017"/>
    <s v="929 OF"/>
    <m/>
    <m/>
    <m/>
    <s v="Approved"/>
    <m/>
    <m/>
    <s v="Road work being done from KM26, KM34-KM36 and KM38-KM44 - RT's shut down early"/>
    <n v="6"/>
    <s v="F066-F118"/>
    <s v="Paint Lake Road 2"/>
    <n v="0"/>
    <d v="2021-09-06T00:00:00"/>
    <m/>
    <s v="37"/>
    <d v="2021-09-10T00:00:00"/>
    <s v=""/>
    <s v=""/>
    <m/>
    <m/>
    <m/>
    <s v="Harold Furlong"/>
    <s v="10"/>
    <s v="Corbiere and Sons Contracting978820210830-5Rock Truck - 30 Ton- After Jan 105690.25"/>
    <s v="Corbiere and Sons Contracting978820210830-5Rock Truck - 30 Ton- After Jan 105690.25INV #148"/>
    <s v=""/>
    <s v="WF10-All Season Maintenance"/>
    <x v="1"/>
  </r>
  <r>
    <x v="1"/>
    <n v="6"/>
    <n v="0"/>
    <n v="9788"/>
    <s v="20210830-5"/>
    <n v="53511012"/>
    <s v="Access"/>
    <n v="0"/>
    <s v="Rock Truck - 30 Ton- After Jan 10"/>
    <n v="138.05000000000001"/>
    <n v="5"/>
    <s v="Dynamic"/>
    <s v="103.54"/>
    <s v="0"/>
    <s v=""/>
    <s v=""/>
    <n v="690.25"/>
    <n v="89.732500000000002"/>
    <n v="779.98249999999996"/>
    <d v="2021-08-30T00:00:00"/>
    <n v="0"/>
    <x v="4"/>
    <d v="2021-09-22T00:00:00"/>
    <n v="163"/>
    <n v="0"/>
    <n v="0"/>
    <s v="Nathan Kyme"/>
    <s v="All Season Access Maintenance"/>
    <m/>
    <s v="VC7556-2019-017"/>
    <s v="929 OF"/>
    <m/>
    <m/>
    <m/>
    <s v="Approved"/>
    <m/>
    <m/>
    <s v="Road work being done from KM26, KM34-KM36 and KM38-KM44 - RT's shut down early"/>
    <n v="6"/>
    <s v="F066-F118"/>
    <s v="Paint Lake Road 2"/>
    <n v="0"/>
    <d v="2021-09-06T00:00:00"/>
    <m/>
    <s v="37"/>
    <d v="2021-09-10T00:00:00"/>
    <s v=""/>
    <s v=""/>
    <m/>
    <m/>
    <m/>
    <s v="Harold Furlong"/>
    <s v="10"/>
    <s v="Corbiere and Sons Contracting978820210830-5Rock Truck - 30 Ton- After Jan 105690.25"/>
    <s v="Corbiere and Sons Contracting978820210830-5Rock Truck - 30 Ton- After Jan 105690.25INV #148"/>
    <s v=""/>
    <s v="WF10-All Season Maintenance"/>
    <x v="1"/>
  </r>
  <r>
    <x v="1"/>
    <n v="6"/>
    <n v="0"/>
    <n v="9788"/>
    <s v="20210830-5"/>
    <n v="53511012"/>
    <s v="Access"/>
    <n v="0"/>
    <s v="Rock Truck - 30 Ton- After Jan 10"/>
    <n v="138.05000000000001"/>
    <n v="5"/>
    <s v="Dynamic"/>
    <s v="103.54"/>
    <s v="0"/>
    <s v=""/>
    <s v=""/>
    <n v="690.25"/>
    <n v="89.732500000000002"/>
    <n v="779.98249999999996"/>
    <d v="2021-08-30T00:00:00"/>
    <n v="0"/>
    <x v="4"/>
    <d v="2021-09-22T00:00:00"/>
    <n v="163"/>
    <n v="0"/>
    <n v="0"/>
    <s v="Nathan Kyme"/>
    <s v="All Season Access Maintenance"/>
    <m/>
    <s v="VC7556-2019-017"/>
    <s v="929 OF"/>
    <m/>
    <m/>
    <m/>
    <s v="Approved"/>
    <m/>
    <m/>
    <s v="Road work being done from KM26, KM34-KM36 and KM38-KM44 - RT's shut down early"/>
    <n v="6"/>
    <s v="F066-F118"/>
    <s v="Paint Lake Road 2"/>
    <n v="0"/>
    <d v="2021-09-06T00:00:00"/>
    <m/>
    <s v="37"/>
    <d v="2021-09-10T00:00:00"/>
    <s v=""/>
    <s v=""/>
    <m/>
    <m/>
    <m/>
    <s v="Harold Furlong"/>
    <s v="10"/>
    <s v="Corbiere and Sons Contracting978820210830-5Rock Truck - 30 Ton- After Jan 105690.25"/>
    <s v="Corbiere and Sons Contracting978820210830-5Rock Truck - 30 Ton- After Jan 105690.25INV #148"/>
    <s v=""/>
    <s v="WF10-All Season Maintenance"/>
    <x v="1"/>
  </r>
  <r>
    <x v="1"/>
    <n v="6"/>
    <n v="0"/>
    <n v="9788"/>
    <s v="20210830-5"/>
    <n v="53511012"/>
    <s v="Access"/>
    <n v="0"/>
    <s v="Rock Truck - 30 Ton- After Jan 10"/>
    <n v="138.05000000000001"/>
    <n v="5"/>
    <s v="Dynamic"/>
    <s v="103.54"/>
    <s v="0"/>
    <s v=""/>
    <s v=""/>
    <n v="690.25"/>
    <n v="89.732500000000002"/>
    <n v="779.98249999999996"/>
    <d v="2021-08-30T00:00:00"/>
    <n v="0"/>
    <x v="4"/>
    <d v="2021-09-22T00:00:00"/>
    <n v="163"/>
    <n v="0"/>
    <n v="0"/>
    <s v="Nathan Kyme"/>
    <s v="All Season Access Maintenance"/>
    <m/>
    <s v="VC7556-2019-017"/>
    <s v="929 OF"/>
    <m/>
    <m/>
    <m/>
    <s v="Approved"/>
    <m/>
    <m/>
    <s v="Road work being done from KM26, KM34-KM36 and KM38-KM44 - RT's shut down early"/>
    <n v="6"/>
    <s v="F066-F118"/>
    <s v="Paint Lake Road 2"/>
    <n v="0"/>
    <d v="2021-09-06T00:00:00"/>
    <m/>
    <s v="37"/>
    <d v="2021-09-10T00:00:00"/>
    <s v=""/>
    <s v=""/>
    <m/>
    <m/>
    <m/>
    <s v="Harold Furlong"/>
    <s v="10"/>
    <s v="Corbiere and Sons Contracting978820210830-5Rock Truck - 30 Ton- After Jan 105690.25"/>
    <s v="Corbiere and Sons Contracting978820210830-5Rock Truck - 30 Ton- After Jan 105690.25INV #148"/>
    <s v=""/>
    <s v="WF10-All Season Maintenance"/>
    <x v="1"/>
  </r>
  <r>
    <x v="1"/>
    <n v="6"/>
    <n v="0"/>
    <n v="9788"/>
    <s v="20210830-5"/>
    <n v="53511012"/>
    <s v="Access"/>
    <n v="0"/>
    <s v="Marooka- After Jan 10"/>
    <n v="144.6"/>
    <n v="5"/>
    <s v="Dynamic"/>
    <s v="108.45"/>
    <s v="0"/>
    <s v=""/>
    <s v=""/>
    <n v="723"/>
    <n v="93.990000000000009"/>
    <n v="816.9899999999999"/>
    <d v="2021-08-30T00:00:00"/>
    <n v="0"/>
    <x v="4"/>
    <d v="2021-09-22T00:00:00"/>
    <n v="163"/>
    <n v="0"/>
    <n v="0"/>
    <s v="Nathan Kyme"/>
    <s v="All Season Access Maintenance"/>
    <m/>
    <s v="VC7556-2019-017"/>
    <s v="929 OF"/>
    <m/>
    <m/>
    <m/>
    <s v="Approved"/>
    <m/>
    <m/>
    <s v="Road work being done from KM26, KM34-KM36 and KM38-KM44 - RT's shut down early"/>
    <n v="6"/>
    <s v="F066-F118"/>
    <s v="Paint Lake Road 2"/>
    <n v="0"/>
    <d v="2021-09-06T00:00:00"/>
    <m/>
    <s v="37"/>
    <d v="2021-09-10T00:00:00"/>
    <s v=""/>
    <s v=""/>
    <m/>
    <m/>
    <m/>
    <s v="Harold Furlong"/>
    <s v="10"/>
    <s v="Corbiere and Sons Contracting978820210830-5Marooka- After Jan 105723"/>
    <s v="Corbiere and Sons Contracting978820210830-5Marooka- After Jan 105723INV #148"/>
    <s v=""/>
    <s v="WF10-All Season Maintenance"/>
    <x v="1"/>
  </r>
  <r>
    <x v="1"/>
    <n v="6"/>
    <n v="0"/>
    <n v="9788"/>
    <s v="20210830-5"/>
    <n v="53511012"/>
    <s v="Access"/>
    <n v="0"/>
    <s v="Light Truck - Pick up- After Jan 10"/>
    <n v="243.75"/>
    <n v="5"/>
    <s v="DAY"/>
    <s v="182.81"/>
    <s v="0"/>
    <s v=""/>
    <s v=""/>
    <n v="1218.75"/>
    <n v="158.4375"/>
    <n v="1377.1874999999998"/>
    <d v="2021-08-30T00:00:00"/>
    <n v="0"/>
    <x v="4"/>
    <d v="2021-09-22T00:00:00"/>
    <n v="163"/>
    <n v="0"/>
    <n v="0"/>
    <s v="Nathan Kyme"/>
    <s v="All Season Access Maintenance"/>
    <m/>
    <s v="VC7556-2019-017"/>
    <s v="929 OF"/>
    <m/>
    <m/>
    <m/>
    <s v="Approved"/>
    <m/>
    <m/>
    <s v="Road work being done from KM26, KM34-KM36 and KM38-KM44 - RT's shut down early"/>
    <n v="6"/>
    <s v="F066-F118"/>
    <s v="Paint Lake Road 2"/>
    <n v="0"/>
    <d v="2021-09-06T00:00:00"/>
    <m/>
    <s v="37"/>
    <d v="2021-09-10T00:00:00"/>
    <s v=""/>
    <s v=""/>
    <m/>
    <m/>
    <m/>
    <s v="Harold Furlong"/>
    <s v="10"/>
    <s v="Corbiere and Sons Contracting978820210830-5Light Truck - Pick up- After Jan 1051218.75"/>
    <s v="Corbiere and Sons Contracting978820210830-5Light Truck - Pick up- After Jan 1051218.75INV #148"/>
    <s v=""/>
    <s v="WF10-All Season Maintenance"/>
    <x v="1"/>
  </r>
  <r>
    <x v="1"/>
    <n v="6"/>
    <n v="0"/>
    <n v="9788"/>
    <s v="20210830-5"/>
    <n v="53511012"/>
    <s v="Access"/>
    <n v="0"/>
    <s v="Light Truck - Pick up- After Jan 10"/>
    <n v="243.75"/>
    <n v="1"/>
    <s v="DAY"/>
    <s v="182.81"/>
    <s v="0"/>
    <s v=""/>
    <s v=""/>
    <n v="243.75"/>
    <n v="31.6875"/>
    <n v="275.4375"/>
    <d v="2021-08-30T00:00:00"/>
    <n v="0"/>
    <x v="4"/>
    <d v="2021-09-22T00:00:00"/>
    <n v="163"/>
    <n v="0"/>
    <n v="0"/>
    <s v="Nathan Kyme"/>
    <s v="All Season Access Maintenance"/>
    <m/>
    <s v="VC7556-2019-017"/>
    <s v="929 OF"/>
    <m/>
    <m/>
    <m/>
    <s v="Approved"/>
    <m/>
    <m/>
    <s v="Road work being done from KM26, KM34-KM36 and KM38-KM44 - RT's shut down early"/>
    <n v="6"/>
    <s v="F066-F118"/>
    <s v="Paint Lake Road 2"/>
    <n v="0"/>
    <d v="2021-09-06T00:00:00"/>
    <m/>
    <s v="37"/>
    <d v="2021-09-10T00:00:00"/>
    <s v=""/>
    <s v=""/>
    <m/>
    <m/>
    <m/>
    <s v="Harold Furlong"/>
    <s v="10"/>
    <s v="Corbiere and Sons Contracting978820210830-5Light Truck - Pick up- After Jan 101243.75"/>
    <s v="Corbiere and Sons Contracting978820210830-5Light Truck - Pick up- After Jan 101243.75INV #148"/>
    <s v=""/>
    <s v="WF10-All Season Maintenance"/>
    <x v="1"/>
  </r>
  <r>
    <x v="1"/>
    <n v="6"/>
    <n v="0"/>
    <n v="9788"/>
    <s v="20210830-5"/>
    <n v="53511012"/>
    <s v="Access"/>
    <n v="0"/>
    <s v="Excavator Hammer - 30 - 50 ton- After Jan 10"/>
    <n v="63.38"/>
    <n v="9"/>
    <s v="HR"/>
    <s v="47.54"/>
    <s v="0"/>
    <s v=""/>
    <s v=""/>
    <n v="570.41999999999996"/>
    <n v="74.154600000000002"/>
    <n v="644.57459999999992"/>
    <d v="2021-08-30T00:00:00"/>
    <n v="0"/>
    <x v="4"/>
    <d v="2021-09-22T00:00:00"/>
    <n v="163"/>
    <n v="0"/>
    <n v="0"/>
    <s v="Nathan Kyme"/>
    <s v="All Season Access Maintenance"/>
    <m/>
    <s v="VC7556-2019-017"/>
    <s v="929 OF"/>
    <m/>
    <m/>
    <m/>
    <s v="Approved"/>
    <m/>
    <m/>
    <s v="Road work being done from KM26, KM34-KM36 and KM38-KM44 - RT's shut down early"/>
    <n v="6"/>
    <s v="F066-F118"/>
    <s v="Paint Lake Road 2"/>
    <n v="0"/>
    <d v="2021-09-06T00:00:00"/>
    <m/>
    <s v="37"/>
    <d v="2021-09-10T00:00:00"/>
    <s v=""/>
    <s v=""/>
    <m/>
    <m/>
    <m/>
    <s v="Harold Furlong"/>
    <s v="10"/>
    <s v="Corbiere and Sons Contracting978820210830-5Excavator Hammer - 30 - 50 ton- After Jan 109570.42"/>
    <s v="Corbiere and Sons Contracting978820210830-5Excavator Hammer - 30 - 50 ton- After Jan 109570.42INV #148"/>
    <s v=""/>
    <s v="WF10-All Season Maintenance"/>
    <x v="1"/>
  </r>
  <r>
    <x v="1"/>
    <n v="6"/>
    <n v="0"/>
    <n v="9788"/>
    <s v="20210830-5"/>
    <n v="53511012"/>
    <s v="Access"/>
    <n v="0"/>
    <s v="Excavator Hammer - 30 - 50 ton- After Jan 10"/>
    <n v="63.38"/>
    <n v="9"/>
    <s v="HR"/>
    <s v="47.54"/>
    <s v="0"/>
    <s v=""/>
    <s v=""/>
    <n v="570.41999999999996"/>
    <n v="74.154600000000002"/>
    <n v="644.57459999999992"/>
    <d v="2021-08-30T00:00:00"/>
    <n v="0"/>
    <x v="4"/>
    <d v="2021-09-22T00:00:00"/>
    <n v="163"/>
    <n v="0"/>
    <n v="0"/>
    <s v="Nathan Kyme"/>
    <s v="All Season Access Maintenance"/>
    <m/>
    <s v="VC7556-2019-017"/>
    <s v="929 OF"/>
    <m/>
    <m/>
    <m/>
    <s v="Approved"/>
    <m/>
    <m/>
    <s v="Road work being done from KM26, KM34-KM36 and KM38-KM44 - RT's shut down early"/>
    <n v="6"/>
    <s v="F066-F118"/>
    <s v="Paint Lake Road 2"/>
    <n v="0"/>
    <d v="2021-09-06T00:00:00"/>
    <m/>
    <s v="37"/>
    <d v="2021-09-10T00:00:00"/>
    <s v=""/>
    <s v=""/>
    <m/>
    <m/>
    <m/>
    <s v="Harold Furlong"/>
    <s v="10"/>
    <s v="Corbiere and Sons Contracting978820210830-5Excavator Hammer - 30 - 50 ton- After Jan 109570.42"/>
    <s v="Corbiere and Sons Contracting978820210830-5Excavator Hammer - 30 - 50 ton- After Jan 109570.42INV #148"/>
    <s v=""/>
    <s v="WF10-All Season Maintenance"/>
    <x v="1"/>
  </r>
  <r>
    <x v="1"/>
    <n v="6"/>
    <n v="0"/>
    <n v="9788"/>
    <s v="20210830-5"/>
    <n v="53511012"/>
    <s v="Access"/>
    <n v="0"/>
    <s v="Excavator Thumb - 30 - 50 ton- After Jan 10"/>
    <n v="12.21"/>
    <n v="9"/>
    <s v="HR"/>
    <s v="9.16"/>
    <s v="0"/>
    <s v=""/>
    <s v=""/>
    <n v="109.89"/>
    <n v="14.2857"/>
    <n v="124.17569999999999"/>
    <d v="2021-08-30T00:00:00"/>
    <n v="0"/>
    <x v="4"/>
    <d v="2021-09-22T00:00:00"/>
    <n v="163"/>
    <n v="0"/>
    <n v="0"/>
    <s v="Nathan Kyme"/>
    <s v="All Season Access Maintenance"/>
    <m/>
    <s v="VC7556-2019-017"/>
    <s v="929 OF"/>
    <m/>
    <m/>
    <m/>
    <s v="Approved"/>
    <m/>
    <m/>
    <s v="Road work being done from KM26, KM34-KM36 and KM38-KM44 - RT's shut down early"/>
    <n v="6"/>
    <s v="F066-F118"/>
    <s v="Paint Lake Road 2"/>
    <n v="0"/>
    <d v="2021-09-06T00:00:00"/>
    <m/>
    <s v="37"/>
    <d v="2021-09-10T00:00:00"/>
    <s v=""/>
    <s v=""/>
    <m/>
    <m/>
    <m/>
    <s v="Harold Furlong"/>
    <s v="10"/>
    <s v="Corbiere and Sons Contracting978820210830-5Excavator Thumb - 30 - 50 ton- After Jan 109109.89"/>
    <s v="Corbiere and Sons Contracting978820210830-5Excavator Thumb - 30 - 50 ton- After Jan 109109.89INV #148"/>
    <s v=""/>
    <s v="WF10-All Season Maintenance"/>
    <x v="1"/>
  </r>
  <r>
    <x v="1"/>
    <n v="6"/>
    <n v="0"/>
    <n v="9788"/>
    <s v="20210830-5"/>
    <n v="53511012"/>
    <s v="Access"/>
    <n v="0"/>
    <s v="Excavator Thumb - 30 - 50 ton- After Jan 10"/>
    <n v="12.21"/>
    <n v="9"/>
    <s v="HR"/>
    <s v="9.16"/>
    <s v="0"/>
    <s v=""/>
    <s v=""/>
    <n v="109.89"/>
    <n v="14.2857"/>
    <n v="124.17569999999999"/>
    <d v="2021-08-30T00:00:00"/>
    <n v="0"/>
    <x v="4"/>
    <d v="2021-09-22T00:00:00"/>
    <n v="163"/>
    <n v="0"/>
    <n v="0"/>
    <s v="Nathan Kyme"/>
    <s v="All Season Access Maintenance"/>
    <m/>
    <s v="VC7556-2019-017"/>
    <s v="929 OF"/>
    <m/>
    <m/>
    <m/>
    <s v="Approved"/>
    <m/>
    <m/>
    <s v="Road work being done from KM26, KM34-KM36 and KM38-KM44 - RT's shut down early"/>
    <n v="6"/>
    <s v="F066-F118"/>
    <s v="Paint Lake Road 2"/>
    <n v="0"/>
    <d v="2021-09-06T00:00:00"/>
    <m/>
    <s v="37"/>
    <d v="2021-09-10T00:00:00"/>
    <s v=""/>
    <s v=""/>
    <m/>
    <m/>
    <m/>
    <s v="Harold Furlong"/>
    <s v="10"/>
    <s v="Corbiere and Sons Contracting978820210830-5Excavator Thumb - 30 - 50 ton- After Jan 109109.89"/>
    <s v="Corbiere and Sons Contracting978820210830-5Excavator Thumb - 30 - 50 ton- After Jan 109109.89INV #148"/>
    <s v=""/>
    <s v="WF10-All Season Maintenance"/>
    <x v="1"/>
  </r>
  <r>
    <x v="1"/>
    <n v="6"/>
    <n v="0"/>
    <n v="9788"/>
    <s v="20210830-5"/>
    <n v="53511012"/>
    <s v="Access"/>
    <n v="0"/>
    <s v="Excavator - 36 ton- After Jan 10"/>
    <n v="146.96"/>
    <n v="9"/>
    <s v="Dynamic"/>
    <s v="110.22"/>
    <s v="0"/>
    <s v=""/>
    <s v=""/>
    <n v="1322.64"/>
    <n v="171.94320000000002"/>
    <n v="1494.5832"/>
    <d v="2021-08-30T00:00:00"/>
    <n v="0"/>
    <x v="4"/>
    <d v="2021-09-22T00:00:00"/>
    <n v="163"/>
    <n v="0"/>
    <n v="0"/>
    <s v="Nathan Kyme"/>
    <s v="All Season Access Maintenance"/>
    <m/>
    <s v="VC7556-2019-017"/>
    <s v="929 OF"/>
    <m/>
    <m/>
    <m/>
    <s v="Approved"/>
    <m/>
    <m/>
    <s v="Road work being done from KM26, KM34-KM36 and KM38-KM44 - RT's shut down early"/>
    <n v="6"/>
    <s v="F066-F118"/>
    <s v="Paint Lake Road 2"/>
    <n v="0"/>
    <d v="2021-09-06T00:00:00"/>
    <m/>
    <s v="37"/>
    <d v="2021-09-10T00:00:00"/>
    <s v=""/>
    <s v=""/>
    <m/>
    <m/>
    <m/>
    <s v="Harold Furlong"/>
    <s v="10"/>
    <s v="Corbiere and Sons Contracting978820210830-5Excavator - 36 ton- After Jan 1091322.64"/>
    <s v="Corbiere and Sons Contracting978820210830-5Excavator - 36 ton- After Jan 1091322.64INV #148"/>
    <s v=""/>
    <s v="WF10-All Season Maintenance"/>
    <x v="1"/>
  </r>
  <r>
    <x v="1"/>
    <n v="6"/>
    <n v="0"/>
    <n v="9788"/>
    <s v="20210830-5"/>
    <n v="53511012"/>
    <s v="Access"/>
    <n v="0"/>
    <s v="Excavator - 36 ton- After Jan 10"/>
    <n v="146.96"/>
    <n v="9"/>
    <s v="Dynamic"/>
    <s v="110.22"/>
    <s v="0"/>
    <s v=""/>
    <s v=""/>
    <n v="1322.64"/>
    <n v="171.94320000000002"/>
    <n v="1494.5832"/>
    <d v="2021-08-30T00:00:00"/>
    <n v="0"/>
    <x v="4"/>
    <d v="2021-09-22T00:00:00"/>
    <n v="163"/>
    <n v="0"/>
    <n v="0"/>
    <s v="Nathan Kyme"/>
    <s v="All Season Access Maintenance"/>
    <m/>
    <s v="VC7556-2019-017"/>
    <s v="929 OF"/>
    <m/>
    <m/>
    <m/>
    <s v="Approved"/>
    <m/>
    <m/>
    <s v="Road work being done from KM26, KM34-KM36 and KM38-KM44 - RT's shut down early"/>
    <n v="6"/>
    <s v="F066-F118"/>
    <s v="Paint Lake Road 2"/>
    <n v="0"/>
    <d v="2021-09-06T00:00:00"/>
    <m/>
    <s v="37"/>
    <d v="2021-09-10T00:00:00"/>
    <s v=""/>
    <s v=""/>
    <m/>
    <m/>
    <m/>
    <s v="Harold Furlong"/>
    <s v="10"/>
    <s v="Corbiere and Sons Contracting978820210830-5Excavator - 36 ton- After Jan 1091322.64"/>
    <s v="Corbiere and Sons Contracting978820210830-5Excavator - 36 ton- After Jan 1091322.64INV #148"/>
    <s v=""/>
    <s v="WF10-All Season Maintenance"/>
    <x v="1"/>
  </r>
  <r>
    <x v="1"/>
    <n v="6"/>
    <n v="0"/>
    <n v="9788"/>
    <s v="20210830-5"/>
    <n v="53511012"/>
    <s v="Access"/>
    <n v="0"/>
    <s v="Excavator - 36 ton- After Jan 10"/>
    <n v="146.96"/>
    <n v="9"/>
    <s v="Dynamic"/>
    <s v="110.22"/>
    <s v="0"/>
    <s v=""/>
    <s v=""/>
    <n v="1322.64"/>
    <n v="171.94320000000002"/>
    <n v="1494.5832"/>
    <d v="2021-08-30T00:00:00"/>
    <n v="0"/>
    <x v="4"/>
    <d v="2021-09-22T00:00:00"/>
    <n v="163"/>
    <n v="0"/>
    <n v="0"/>
    <s v="Nathan Kyme"/>
    <s v="All Season Access Maintenance"/>
    <m/>
    <s v="VC7556-2019-017"/>
    <s v="929 OF"/>
    <m/>
    <m/>
    <m/>
    <s v="Approved"/>
    <m/>
    <m/>
    <s v="Road work being done from KM26, KM34-KM36 and KM38-KM44 - RT's shut down early"/>
    <n v="6"/>
    <s v="F066-F118"/>
    <s v="Paint Lake Road 2"/>
    <n v="0"/>
    <d v="2021-09-06T00:00:00"/>
    <m/>
    <s v="37"/>
    <d v="2021-09-10T00:00:00"/>
    <s v=""/>
    <s v=""/>
    <m/>
    <m/>
    <m/>
    <s v="Harold Furlong"/>
    <s v="10"/>
    <s v="Corbiere and Sons Contracting978820210830-5Excavator - 36 ton- After Jan 1091322.64"/>
    <s v="Corbiere and Sons Contracting978820210830-5Excavator - 36 ton- After Jan 1091322.64INV #148"/>
    <s v=""/>
    <s v="WF10-All Season Maintenance"/>
    <x v="1"/>
  </r>
  <r>
    <x v="1"/>
    <n v="6"/>
    <n v="0"/>
    <n v="9788"/>
    <s v="20210830-5"/>
    <n v="53511012"/>
    <s v="Access"/>
    <n v="0"/>
    <s v="Excavator - 30 ton- After Jan 10"/>
    <n v="138.44999999999999"/>
    <n v="9"/>
    <s v="Dynamic"/>
    <s v="103.84"/>
    <s v="0"/>
    <s v=""/>
    <s v=""/>
    <n v="1246.05"/>
    <n v="161.98650000000001"/>
    <n v="1408.0364999999997"/>
    <d v="2021-08-30T00:00:00"/>
    <n v="0"/>
    <x v="4"/>
    <d v="2021-09-22T00:00:00"/>
    <n v="163"/>
    <n v="0"/>
    <n v="0"/>
    <s v="Nathan Kyme"/>
    <s v="All Season Access Maintenance"/>
    <m/>
    <s v="VC7556-2019-017"/>
    <s v="929 OF"/>
    <m/>
    <m/>
    <m/>
    <s v="Approved"/>
    <m/>
    <m/>
    <s v="Road work being done from KM26, KM34-KM36 and KM38-KM44 - RT's shut down early"/>
    <n v="6"/>
    <s v="F066-F118"/>
    <s v="Paint Lake Road 2"/>
    <n v="0"/>
    <d v="2021-09-06T00:00:00"/>
    <m/>
    <s v="37"/>
    <d v="2021-09-10T00:00:00"/>
    <s v=""/>
    <s v=""/>
    <m/>
    <m/>
    <m/>
    <s v="Harold Furlong"/>
    <s v="10"/>
    <s v="Corbiere and Sons Contracting978820210830-5Excavator - 30 ton- After Jan 1091246.05"/>
    <s v="Corbiere and Sons Contracting978820210830-5Excavator - 30 ton- After Jan 1091246.05INV #148"/>
    <s v=""/>
    <s v="WF10-All Season Maintenance"/>
    <x v="1"/>
  </r>
  <r>
    <x v="1"/>
    <n v="6"/>
    <n v="0"/>
    <n v="9788"/>
    <s v="20210830-5"/>
    <n v="53511012"/>
    <s v="Access"/>
    <n v="0"/>
    <s v="Excavator - 30 ton- After Jan 10"/>
    <n v="138.44999999999999"/>
    <n v="9"/>
    <s v="Dynamic"/>
    <s v="103.84"/>
    <s v="0"/>
    <s v=""/>
    <s v=""/>
    <n v="1246.05"/>
    <n v="161.98650000000001"/>
    <n v="1408.0364999999997"/>
    <d v="2021-08-30T00:00:00"/>
    <n v="0"/>
    <x v="4"/>
    <d v="2021-09-22T00:00:00"/>
    <n v="163"/>
    <n v="0"/>
    <n v="0"/>
    <s v="Nathan Kyme"/>
    <s v="All Season Access Maintenance"/>
    <m/>
    <s v="VC7556-2019-017"/>
    <s v="929 OF"/>
    <m/>
    <m/>
    <m/>
    <s v="Approved"/>
    <m/>
    <m/>
    <s v="Road work being done from KM26, KM34-KM36 and KM38-KM44 - RT's shut down early"/>
    <n v="6"/>
    <s v="F066-F118"/>
    <s v="Paint Lake Road 2"/>
    <n v="0"/>
    <d v="2021-09-06T00:00:00"/>
    <m/>
    <s v="37"/>
    <d v="2021-09-10T00:00:00"/>
    <s v=""/>
    <s v=""/>
    <m/>
    <m/>
    <m/>
    <s v="Harold Furlong"/>
    <s v="10"/>
    <s v="Corbiere and Sons Contracting978820210830-5Excavator - 30 ton- After Jan 1091246.05"/>
    <s v="Corbiere and Sons Contracting978820210830-5Excavator - 30 ton- After Jan 1091246.05INV #148"/>
    <s v=""/>
    <s v="WF10-All Season Maintenance"/>
    <x v="1"/>
  </r>
  <r>
    <x v="1"/>
    <n v="6"/>
    <n v="0"/>
    <n v="9774"/>
    <s v="20210829-5"/>
    <n v="53511012"/>
    <s v="Access"/>
    <n v="0"/>
    <s v="Operator - Principle - After Jan 10"/>
    <n v="75"/>
    <n v="11"/>
    <s v="HR"/>
    <s v=""/>
    <s v=""/>
    <s v="75"/>
    <s v="0"/>
    <n v="825"/>
    <n v="107.25"/>
    <n v="932.24999999999989"/>
    <d v="2021-08-29T00:00:00"/>
    <n v="0"/>
    <x v="4"/>
    <d v="2021-09-22T00:00:00"/>
    <n v="163"/>
    <n v="0"/>
    <n v="0"/>
    <s v="Nathan Kyme"/>
    <s v="All Season Access Maintenance"/>
    <m/>
    <s v="VC7556-2019-017"/>
    <s v="929 OF"/>
    <m/>
    <m/>
    <m/>
    <s v="Approved"/>
    <m/>
    <m/>
    <s v="RT hauling from KM17 on Henson Road"/>
    <n v="6"/>
    <s v="F118"/>
    <s v="Hensen Road"/>
    <n v="0"/>
    <d v="2021-09-06T00:00:00"/>
    <m/>
    <s v="37"/>
    <d v="2021-09-10T00:00:00"/>
    <s v=""/>
    <s v=""/>
    <m/>
    <m/>
    <m/>
    <s v="Harold Furlong"/>
    <s v="10"/>
    <s v="Corbiere and Sons Contracting977420210829-5Operator - Principle - After Jan 1011825"/>
    <s v="Corbiere and Sons Contracting977420210829-5Operator - Principle - After Jan 1011825INV #148"/>
    <s v=""/>
    <s v="WF10-All Season Maintenance"/>
    <x v="1"/>
  </r>
  <r>
    <x v="1"/>
    <n v="6"/>
    <n v="0"/>
    <n v="9774"/>
    <s v="20210829-5"/>
    <n v="53511012"/>
    <s v="Access"/>
    <n v="0"/>
    <s v="L.O.A."/>
    <n v="210"/>
    <n v="1"/>
    <s v="DAY"/>
    <s v=""/>
    <s v=""/>
    <m/>
    <s v="0"/>
    <n v="210"/>
    <n v="27.3"/>
    <n v="237.29999999999998"/>
    <d v="2021-08-29T00:00:00"/>
    <n v="0"/>
    <x v="4"/>
    <d v="2021-09-22T00:00:00"/>
    <n v="163"/>
    <n v="0"/>
    <n v="0"/>
    <s v="Nathan Kyme"/>
    <s v="All Season Access Maintenance"/>
    <m/>
    <s v="VC7556-2019-017"/>
    <s v="929 OF"/>
    <m/>
    <m/>
    <m/>
    <s v="Approved"/>
    <m/>
    <m/>
    <s v="RT hauling from KM17 on Henson Road"/>
    <n v="6"/>
    <s v="F118"/>
    <s v="Hensen Road"/>
    <n v="0"/>
    <d v="2021-09-06T00:00:00"/>
    <m/>
    <s v="37"/>
    <d v="2021-09-10T00:00:00"/>
    <s v=""/>
    <s v=""/>
    <m/>
    <m/>
    <m/>
    <s v="Harold Furlong"/>
    <s v="10"/>
    <s v="Corbiere and Sons Contracting977420210829-5L.O.A.1210"/>
    <s v="Corbiere and Sons Contracting977420210829-5L.O.A.1210INV #148"/>
    <s v=""/>
    <s v="WF10-All Season Maintenance"/>
    <x v="1"/>
  </r>
  <r>
    <x v="1"/>
    <n v="6"/>
    <n v="0"/>
    <n v="9774"/>
    <s v="20210829-5"/>
    <n v="53511012"/>
    <s v="Access"/>
    <n v="0"/>
    <s v="Rock Truck - 30 Ton- After Jan 10"/>
    <n v="138.05000000000001"/>
    <n v="9"/>
    <s v="Dynamic"/>
    <s v="103.54"/>
    <s v="0"/>
    <s v=""/>
    <s v=""/>
    <n v="1242.45"/>
    <n v="161.51850000000002"/>
    <n v="1403.9684999999999"/>
    <d v="2021-08-29T00:00:00"/>
    <n v="0"/>
    <x v="4"/>
    <d v="2021-09-22T00:00:00"/>
    <n v="163"/>
    <n v="0"/>
    <n v="0"/>
    <s v="Nathan Kyme"/>
    <s v="All Season Access Maintenance"/>
    <m/>
    <s v="VC7556-2019-017"/>
    <s v="929 OF"/>
    <m/>
    <m/>
    <m/>
    <s v="Approved"/>
    <m/>
    <m/>
    <s v="RT hauling from KM17 on Henson Road"/>
    <n v="6"/>
    <s v="F118"/>
    <s v="Hensen Road"/>
    <n v="0"/>
    <d v="2021-09-06T00:00:00"/>
    <m/>
    <s v="37"/>
    <d v="2021-09-10T00:00:00"/>
    <s v=""/>
    <s v=""/>
    <m/>
    <m/>
    <m/>
    <s v="Harold Furlong"/>
    <s v="10"/>
    <s v="Corbiere and Sons Contracting977420210829-5Rock Truck - 30 Ton- After Jan 1091242.45"/>
    <s v="Corbiere and Sons Contracting977420210829-5Rock Truck - 30 Ton- After Jan 1091242.45INV #148"/>
    <s v=""/>
    <s v="WF10-All Season Maintenance"/>
    <x v="1"/>
  </r>
  <r>
    <x v="1"/>
    <n v="6"/>
    <n v="0"/>
    <n v="9773"/>
    <s v="20210829-4"/>
    <n v="53511012"/>
    <s v="Access"/>
    <n v="0"/>
    <s v="Labourer - General - After Jan 10"/>
    <n v="60"/>
    <n v="5"/>
    <s v="HR"/>
    <s v=""/>
    <s v=""/>
    <s v="60"/>
    <s v="0"/>
    <n v="300"/>
    <n v="39"/>
    <n v="338.99999999999994"/>
    <d v="2021-08-29T00:00:00"/>
    <n v="0"/>
    <x v="4"/>
    <d v="2021-09-22T00:00:00"/>
    <n v="163"/>
    <n v="0"/>
    <n v="0"/>
    <s v="Nathan Kyme"/>
    <s v="All Season Access Maintenance"/>
    <m/>
    <s v="VC7556-2019-017"/>
    <s v="929 OF"/>
    <m/>
    <m/>
    <m/>
    <s v="Approved"/>
    <m/>
    <m/>
    <s v="Road work being done from KM26, KM34-KM36 and KM38-KM44 - Work shutdown early due to conditions"/>
    <n v="6"/>
    <s v="F066-F118"/>
    <s v="Paint Lake Road 2"/>
    <n v="0"/>
    <d v="2021-09-06T00:00:00"/>
    <m/>
    <s v="37"/>
    <d v="2021-09-10T00:00:00"/>
    <s v=""/>
    <s v=""/>
    <m/>
    <m/>
    <m/>
    <s v="Harold Furlong"/>
    <s v="10"/>
    <s v="Corbiere and Sons Contracting977320210829-4Labourer - General - After Jan 105300"/>
    <s v="Corbiere and Sons Contracting977320210829-4Labourer - General - After Jan 105300INV #148"/>
    <s v=""/>
    <s v="WF10-All Season Maintenance"/>
    <x v="1"/>
  </r>
  <r>
    <x v="1"/>
    <n v="6"/>
    <n v="0"/>
    <n v="9773"/>
    <s v="20210829-4"/>
    <n v="53511012"/>
    <s v="Access"/>
    <n v="0"/>
    <s v="Driver - AZ - After Jan 10"/>
    <n v="70"/>
    <n v="12"/>
    <s v="HR"/>
    <s v=""/>
    <s v=""/>
    <s v="70"/>
    <s v="0"/>
    <n v="840"/>
    <n v="109.2"/>
    <n v="949.19999999999993"/>
    <d v="2021-08-29T00:00:00"/>
    <n v="0"/>
    <x v="4"/>
    <d v="2021-09-22T00:00:00"/>
    <n v="163"/>
    <n v="0"/>
    <n v="0"/>
    <s v="Nathan Kyme"/>
    <s v="All Season Access Maintenance"/>
    <m/>
    <s v="VC7556-2019-017"/>
    <s v="929 OF"/>
    <m/>
    <m/>
    <m/>
    <s v="Approved"/>
    <m/>
    <m/>
    <s v="Road work being done from KM26, KM34-KM36 and KM38-KM44 - Work shutdown early due to conditions"/>
    <n v="6"/>
    <s v="F066-F118"/>
    <s v="Paint Lake Road 2"/>
    <n v="0"/>
    <d v="2021-09-06T00:00:00"/>
    <m/>
    <s v="37"/>
    <d v="2021-09-10T00:00:00"/>
    <s v=""/>
    <s v=""/>
    <m/>
    <m/>
    <m/>
    <s v="Harold Furlong"/>
    <s v="10"/>
    <s v="Corbiere and Sons Contracting977320210829-4Driver - AZ - After Jan 1012840"/>
    <s v="Corbiere and Sons Contracting977320210829-4Driver - AZ - After Jan 1012840INV #148"/>
    <s v=""/>
    <s v="WF10-All Season Maintenance"/>
    <x v="1"/>
  </r>
  <r>
    <x v="1"/>
    <n v="6"/>
    <n v="0"/>
    <n v="9773"/>
    <s v="20210829-4"/>
    <n v="53511012"/>
    <s v="Access"/>
    <n v="0"/>
    <s v="Operator - Principle - After Jan 10"/>
    <n v="75"/>
    <n v="55"/>
    <s v="HR"/>
    <s v=""/>
    <s v=""/>
    <s v="75"/>
    <s v="0"/>
    <n v="4125"/>
    <n v="536.25"/>
    <n v="4661.25"/>
    <d v="2021-08-29T00:00:00"/>
    <n v="0"/>
    <x v="4"/>
    <d v="2021-09-22T00:00:00"/>
    <n v="163"/>
    <n v="0"/>
    <n v="0"/>
    <s v="Nathan Kyme"/>
    <s v="All Season Access Maintenance"/>
    <m/>
    <s v="VC7556-2019-017"/>
    <s v="929 OF"/>
    <m/>
    <m/>
    <m/>
    <s v="Approved"/>
    <m/>
    <m/>
    <s v="Road work being done from KM26, KM34-KM36 and KM38-KM44 - Work shutdown early due to conditions"/>
    <n v="6"/>
    <s v="F066-F118"/>
    <s v="Paint Lake Road 2"/>
    <n v="0"/>
    <d v="2021-09-06T00:00:00"/>
    <m/>
    <s v="37"/>
    <d v="2021-09-10T00:00:00"/>
    <s v=""/>
    <s v=""/>
    <m/>
    <m/>
    <m/>
    <s v="Harold Furlong"/>
    <s v="10"/>
    <s v="Corbiere and Sons Contracting977320210829-4Operator - Principle - After Jan 10554125"/>
    <s v="Corbiere and Sons Contracting977320210829-4Operator - Principle - After Jan 10554125INV #148"/>
    <s v=""/>
    <s v="WF10-All Season Maintenance"/>
    <x v="1"/>
  </r>
  <r>
    <x v="1"/>
    <n v="6"/>
    <n v="0"/>
    <n v="9773"/>
    <s v="20210829-4"/>
    <n v="53511012"/>
    <s v="Access"/>
    <n v="0"/>
    <s v="L.O.A."/>
    <n v="210"/>
    <n v="14"/>
    <s v="DAY"/>
    <s v=""/>
    <s v=""/>
    <m/>
    <s v="0"/>
    <n v="2940"/>
    <n v="382.2"/>
    <n v="3322.2"/>
    <d v="2021-08-29T00:00:00"/>
    <n v="0"/>
    <x v="4"/>
    <d v="2021-09-22T00:00:00"/>
    <n v="163"/>
    <n v="0"/>
    <n v="0"/>
    <s v="Nathan Kyme"/>
    <s v="All Season Access Maintenance"/>
    <m/>
    <s v="VC7556-2019-017"/>
    <s v="929 OF"/>
    <m/>
    <m/>
    <m/>
    <s v="Approved"/>
    <m/>
    <m/>
    <s v="Road work being done from KM26, KM34-KM36 and KM38-KM44 - Work shutdown early due to conditions"/>
    <n v="6"/>
    <s v="F066-F118"/>
    <s v="Paint Lake Road 2"/>
    <n v="0"/>
    <d v="2021-09-06T00:00:00"/>
    <m/>
    <s v="37"/>
    <d v="2021-09-10T00:00:00"/>
    <s v=""/>
    <s v=""/>
    <m/>
    <m/>
    <m/>
    <s v="Harold Furlong"/>
    <s v="10"/>
    <s v="Corbiere and Sons Contracting977320210829-4L.O.A.142940"/>
    <s v="Corbiere and Sons Contracting977320210829-4L.O.A.142940INV #148"/>
    <s v=""/>
    <s v="WF10-All Season Maintenance"/>
    <x v="1"/>
  </r>
  <r>
    <x v="1"/>
    <n v="6"/>
    <n v="0"/>
    <n v="9773"/>
    <s v="20210829-4"/>
    <n v="53511012"/>
    <s v="Access"/>
    <n v="0"/>
    <s v="Foreman"/>
    <n v="95"/>
    <n v="5"/>
    <s v="HR"/>
    <s v=""/>
    <s v=""/>
    <s v="95"/>
    <s v="0"/>
    <n v="475"/>
    <n v="61.75"/>
    <n v="536.75"/>
    <d v="2021-08-29T00:00:00"/>
    <n v="0"/>
    <x v="4"/>
    <d v="2021-09-22T00:00:00"/>
    <n v="163"/>
    <n v="0"/>
    <n v="0"/>
    <s v="Nathan Kyme"/>
    <s v="All Season Access Maintenance"/>
    <m/>
    <s v="VC7556-2019-017"/>
    <s v="929 OF"/>
    <m/>
    <m/>
    <m/>
    <s v="Approved"/>
    <m/>
    <m/>
    <s v="Road work being done from KM26, KM34-KM36 and KM38-KM44 - Work shutdown early due to conditions"/>
    <n v="6"/>
    <s v="F066-F118"/>
    <s v="Paint Lake Road 2"/>
    <n v="0"/>
    <d v="2021-09-06T00:00:00"/>
    <m/>
    <s v="37"/>
    <d v="2021-09-10T00:00:00"/>
    <s v=""/>
    <s v=""/>
    <m/>
    <m/>
    <m/>
    <s v="Harold Furlong"/>
    <s v="10"/>
    <s v="Corbiere and Sons Contracting977320210829-4Foreman5475"/>
    <s v="Corbiere and Sons Contracting977320210829-4Foreman5475INV #148"/>
    <s v=""/>
    <s v="WF10-All Season Maintenance"/>
    <x v="1"/>
  </r>
  <r>
    <x v="1"/>
    <n v="6"/>
    <n v="0"/>
    <n v="9773"/>
    <s v="20210829-4"/>
    <n v="53511012"/>
    <s v="Access"/>
    <n v="0"/>
    <s v="Rock Truck - 30 Ton- After Jan 10"/>
    <n v="138.05000000000001"/>
    <n v="5"/>
    <s v="Dynamic"/>
    <s v="103.54"/>
    <s v="0"/>
    <s v=""/>
    <s v=""/>
    <n v="690.25"/>
    <n v="89.732500000000002"/>
    <n v="779.98249999999996"/>
    <d v="2021-08-29T00:00:00"/>
    <n v="0"/>
    <x v="4"/>
    <d v="2021-09-22T00:00:00"/>
    <n v="163"/>
    <n v="0"/>
    <n v="0"/>
    <s v="Nathan Kyme"/>
    <s v="All Season Access Maintenance"/>
    <m/>
    <s v="VC7556-2019-017"/>
    <s v="929 OF"/>
    <m/>
    <m/>
    <m/>
    <s v="Approved"/>
    <m/>
    <m/>
    <s v="Road work being done from KM26, KM34-KM36 and KM38-KM44 - Work shutdown early due to conditions"/>
    <n v="6"/>
    <s v="F066-F118"/>
    <s v="Paint Lake Road 2"/>
    <n v="0"/>
    <d v="2021-09-06T00:00:00"/>
    <m/>
    <s v="37"/>
    <d v="2021-09-10T00:00:00"/>
    <s v=""/>
    <s v=""/>
    <m/>
    <m/>
    <m/>
    <s v="Harold Furlong"/>
    <s v="10"/>
    <s v="Corbiere and Sons Contracting977320210829-4Rock Truck - 30 Ton- After Jan 105690.25"/>
    <s v="Corbiere and Sons Contracting977320210829-4Rock Truck - 30 Ton- After Jan 105690.25INV #148"/>
    <s v=""/>
    <s v="WF10-All Season Maintenance"/>
    <x v="1"/>
  </r>
  <r>
    <x v="1"/>
    <n v="6"/>
    <n v="0"/>
    <n v="9773"/>
    <s v="20210829-4"/>
    <n v="53511012"/>
    <s v="Access"/>
    <n v="0"/>
    <s v="Rock Truck - 30 Ton- After Jan 10"/>
    <n v="138.05000000000001"/>
    <n v="5"/>
    <s v="Dynamic"/>
    <s v="103.54"/>
    <s v="0"/>
    <s v=""/>
    <s v=""/>
    <n v="690.25"/>
    <n v="89.732500000000002"/>
    <n v="779.98249999999996"/>
    <d v="2021-08-29T00:00:00"/>
    <n v="0"/>
    <x v="4"/>
    <d v="2021-09-22T00:00:00"/>
    <n v="163"/>
    <n v="0"/>
    <n v="0"/>
    <s v="Nathan Kyme"/>
    <s v="All Season Access Maintenance"/>
    <m/>
    <s v="VC7556-2019-017"/>
    <s v="929 OF"/>
    <m/>
    <m/>
    <m/>
    <s v="Approved"/>
    <m/>
    <m/>
    <s v="Road work being done from KM26, KM34-KM36 and KM38-KM44 - Work shutdown early due to conditions"/>
    <n v="6"/>
    <s v="F066-F118"/>
    <s v="Paint Lake Road 2"/>
    <n v="0"/>
    <d v="2021-09-06T00:00:00"/>
    <m/>
    <s v="37"/>
    <d v="2021-09-10T00:00:00"/>
    <s v=""/>
    <s v=""/>
    <m/>
    <m/>
    <m/>
    <s v="Harold Furlong"/>
    <s v="10"/>
    <s v="Corbiere and Sons Contracting977320210829-4Rock Truck - 30 Ton- After Jan 105690.25"/>
    <s v="Corbiere and Sons Contracting977320210829-4Rock Truck - 30 Ton- After Jan 105690.25INV #148"/>
    <s v=""/>
    <s v="WF10-All Season Maintenance"/>
    <x v="1"/>
  </r>
  <r>
    <x v="1"/>
    <n v="6"/>
    <n v="0"/>
    <n v="9773"/>
    <s v="20210829-4"/>
    <n v="53511012"/>
    <s v="Access"/>
    <n v="0"/>
    <s v="Rock Truck - 30 Ton- After Jan 10"/>
    <n v="138.05000000000001"/>
    <n v="5"/>
    <s v="Dynamic"/>
    <s v="103.54"/>
    <s v="0"/>
    <s v=""/>
    <s v=""/>
    <n v="690.25"/>
    <n v="89.732500000000002"/>
    <n v="779.98249999999996"/>
    <d v="2021-08-29T00:00:00"/>
    <n v="0"/>
    <x v="4"/>
    <d v="2021-09-22T00:00:00"/>
    <n v="163"/>
    <n v="0"/>
    <n v="0"/>
    <s v="Nathan Kyme"/>
    <s v="All Season Access Maintenance"/>
    <m/>
    <s v="VC7556-2019-017"/>
    <s v="929 OF"/>
    <m/>
    <m/>
    <m/>
    <s v="Approved"/>
    <m/>
    <m/>
    <s v="Road work being done from KM26, KM34-KM36 and KM38-KM44 - Work shutdown early due to conditions"/>
    <n v="6"/>
    <s v="F066-F118"/>
    <s v="Paint Lake Road 2"/>
    <n v="0"/>
    <d v="2021-09-06T00:00:00"/>
    <m/>
    <s v="37"/>
    <d v="2021-09-10T00:00:00"/>
    <s v=""/>
    <s v=""/>
    <m/>
    <m/>
    <m/>
    <s v="Harold Furlong"/>
    <s v="10"/>
    <s v="Corbiere and Sons Contracting977320210829-4Rock Truck - 30 Ton- After Jan 105690.25"/>
    <s v="Corbiere and Sons Contracting977320210829-4Rock Truck - 30 Ton- After Jan 105690.25INV #148"/>
    <s v=""/>
    <s v="WF10-All Season Maintenance"/>
    <x v="1"/>
  </r>
  <r>
    <x v="1"/>
    <n v="6"/>
    <n v="0"/>
    <n v="9773"/>
    <s v="20210829-4"/>
    <n v="53511012"/>
    <s v="Access"/>
    <n v="0"/>
    <s v="Rock Truck - 30 Ton- After Jan 10"/>
    <n v="138.05000000000001"/>
    <n v="5"/>
    <s v="Dynamic"/>
    <s v="103.54"/>
    <s v="0"/>
    <s v=""/>
    <s v=""/>
    <n v="690.25"/>
    <n v="89.732500000000002"/>
    <n v="779.98249999999996"/>
    <d v="2021-08-29T00:00:00"/>
    <n v="0"/>
    <x v="4"/>
    <d v="2021-09-22T00:00:00"/>
    <n v="163"/>
    <n v="0"/>
    <n v="0"/>
    <s v="Nathan Kyme"/>
    <s v="All Season Access Maintenance"/>
    <m/>
    <s v="VC7556-2019-017"/>
    <s v="929 OF"/>
    <m/>
    <m/>
    <m/>
    <s v="Approved"/>
    <m/>
    <m/>
    <s v="Road work being done from KM26, KM34-KM36 and KM38-KM44 - Work shutdown early due to conditions"/>
    <n v="6"/>
    <s v="F066-F118"/>
    <s v="Paint Lake Road 2"/>
    <n v="0"/>
    <d v="2021-09-06T00:00:00"/>
    <m/>
    <s v="37"/>
    <d v="2021-09-10T00:00:00"/>
    <s v=""/>
    <s v=""/>
    <m/>
    <m/>
    <m/>
    <s v="Harold Furlong"/>
    <s v="10"/>
    <s v="Corbiere and Sons Contracting977320210829-4Rock Truck - 30 Ton- After Jan 105690.25"/>
    <s v="Corbiere and Sons Contracting977320210829-4Rock Truck - 30 Ton- After Jan 105690.25INV #148"/>
    <s v=""/>
    <s v="WF10-All Season Maintenance"/>
    <x v="1"/>
  </r>
  <r>
    <x v="1"/>
    <n v="6"/>
    <n v="0"/>
    <n v="9773"/>
    <s v="20210829-4"/>
    <n v="53511012"/>
    <s v="Access"/>
    <n v="0"/>
    <s v="Marooka- After Jan 10"/>
    <n v="144.6"/>
    <n v="5"/>
    <s v="Dynamic"/>
    <s v="108.45"/>
    <s v="0"/>
    <s v=""/>
    <s v=""/>
    <n v="723"/>
    <n v="93.990000000000009"/>
    <n v="816.9899999999999"/>
    <d v="2021-08-29T00:00:00"/>
    <n v="0"/>
    <x v="4"/>
    <d v="2021-09-22T00:00:00"/>
    <n v="163"/>
    <n v="0"/>
    <n v="0"/>
    <s v="Nathan Kyme"/>
    <s v="All Season Access Maintenance"/>
    <m/>
    <s v="VC7556-2019-017"/>
    <s v="929 OF"/>
    <m/>
    <m/>
    <m/>
    <s v="Approved"/>
    <m/>
    <m/>
    <s v="Road work being done from KM26, KM34-KM36 and KM38-KM44 - Work shutdown early due to conditions"/>
    <n v="6"/>
    <s v="F066-F118"/>
    <s v="Paint Lake Road 2"/>
    <n v="0"/>
    <d v="2021-09-06T00:00:00"/>
    <m/>
    <s v="37"/>
    <d v="2021-09-10T00:00:00"/>
    <s v=""/>
    <s v=""/>
    <m/>
    <m/>
    <m/>
    <s v="Harold Furlong"/>
    <s v="10"/>
    <s v="Corbiere and Sons Contracting977320210829-4Marooka- After Jan 105723"/>
    <s v="Corbiere and Sons Contracting977320210829-4Marooka- After Jan 105723INV #148"/>
    <s v=""/>
    <s v="WF10-All Season Maintenance"/>
    <x v="1"/>
  </r>
  <r>
    <x v="1"/>
    <n v="6"/>
    <n v="0"/>
    <n v="9773"/>
    <s v="20210829-4"/>
    <n v="53511012"/>
    <s v="Access"/>
    <n v="0"/>
    <s v="Light Truck - Pick up- After Jan 10"/>
    <n v="243.75"/>
    <n v="6"/>
    <s v="DAY"/>
    <s v="182.81"/>
    <s v="0"/>
    <s v=""/>
    <s v=""/>
    <n v="1462.5"/>
    <n v="190.125"/>
    <n v="1652.6249999999998"/>
    <d v="2021-08-29T00:00:00"/>
    <n v="0"/>
    <x v="4"/>
    <d v="2021-09-22T00:00:00"/>
    <n v="163"/>
    <n v="0"/>
    <n v="0"/>
    <s v="Nathan Kyme"/>
    <s v="All Season Access Maintenance"/>
    <m/>
    <s v="VC7556-2019-017"/>
    <s v="929 OF"/>
    <m/>
    <m/>
    <m/>
    <s v="Approved"/>
    <m/>
    <m/>
    <s v="Road work being done from KM26, KM34-KM36 and KM38-KM44 - Work shutdown early due to conditions"/>
    <n v="6"/>
    <s v="F066-F118"/>
    <s v="Paint Lake Road 2"/>
    <n v="0"/>
    <d v="2021-09-06T00:00:00"/>
    <m/>
    <s v="37"/>
    <d v="2021-09-10T00:00:00"/>
    <s v=""/>
    <s v=""/>
    <m/>
    <m/>
    <m/>
    <s v="Harold Furlong"/>
    <s v="10"/>
    <s v="Corbiere and Sons Contracting977320210829-4Light Truck - Pick up- After Jan 1061462.5"/>
    <s v="Corbiere and Sons Contracting977320210829-4Light Truck - Pick up- After Jan 1061462.5INV #148"/>
    <s v=""/>
    <s v="WF10-All Season Maintenance"/>
    <x v="1"/>
  </r>
  <r>
    <x v="1"/>
    <n v="6"/>
    <n v="0"/>
    <n v="9773"/>
    <s v="20210829-4"/>
    <n v="53511012"/>
    <s v="Access"/>
    <n v="0"/>
    <s v="Light Truck - Pick up- After Jan 10"/>
    <n v="243.75"/>
    <n v="1"/>
    <s v="DAY"/>
    <s v="182.81"/>
    <s v="0"/>
    <s v=""/>
    <s v=""/>
    <n v="243.75"/>
    <n v="31.6875"/>
    <n v="275.4375"/>
    <d v="2021-08-29T00:00:00"/>
    <n v="0"/>
    <x v="4"/>
    <d v="2021-09-22T00:00:00"/>
    <n v="163"/>
    <n v="0"/>
    <n v="0"/>
    <s v="Nathan Kyme"/>
    <s v="All Season Access Maintenance"/>
    <m/>
    <s v="VC7556-2019-017"/>
    <s v="929 OF"/>
    <m/>
    <m/>
    <m/>
    <s v="Approved"/>
    <m/>
    <m/>
    <s v="Road work being done from KM26, KM34-KM36 and KM38-KM44 - Work shutdown early due to conditions"/>
    <n v="6"/>
    <s v="F066-F118"/>
    <s v="Paint Lake Road 2"/>
    <n v="0"/>
    <d v="2021-09-06T00:00:00"/>
    <m/>
    <s v="37"/>
    <d v="2021-09-10T00:00:00"/>
    <s v=""/>
    <s v=""/>
    <m/>
    <m/>
    <m/>
    <s v="Harold Furlong"/>
    <s v="10"/>
    <s v="Corbiere and Sons Contracting977320210829-4Light Truck - Pick up- After Jan 101243.75"/>
    <s v="Corbiere and Sons Contracting977320210829-4Light Truck - Pick up- After Jan 101243.75INV #148"/>
    <s v=""/>
    <s v="WF10-All Season Maintenance"/>
    <x v="1"/>
  </r>
  <r>
    <x v="1"/>
    <n v="6"/>
    <n v="0"/>
    <n v="9773"/>
    <s v="20210829-4"/>
    <n v="53511012"/>
    <s v="Access"/>
    <n v="0"/>
    <s v="Excavator Hammer - 30 - 50 ton- After Jan 10"/>
    <n v="63.38"/>
    <n v="5"/>
    <s v="HR"/>
    <s v="47.54"/>
    <s v="0"/>
    <s v=""/>
    <s v=""/>
    <n v="316.89999999999998"/>
    <n v="41.196999999999996"/>
    <n v="358.09699999999992"/>
    <d v="2021-08-29T00:00:00"/>
    <n v="0"/>
    <x v="4"/>
    <d v="2021-09-22T00:00:00"/>
    <n v="163"/>
    <n v="0"/>
    <n v="0"/>
    <s v="Nathan Kyme"/>
    <s v="All Season Access Maintenance"/>
    <m/>
    <s v="VC7556-2019-017"/>
    <s v="929 OF"/>
    <m/>
    <m/>
    <m/>
    <s v="Approved"/>
    <m/>
    <m/>
    <s v="Road work being done from KM26, KM34-KM36 and KM38-KM44 - Work shutdown early due to conditions"/>
    <n v="6"/>
    <s v="F066-F118"/>
    <s v="Paint Lake Road 2"/>
    <n v="0"/>
    <d v="2021-09-06T00:00:00"/>
    <m/>
    <s v="37"/>
    <d v="2021-09-10T00:00:00"/>
    <s v=""/>
    <s v=""/>
    <m/>
    <m/>
    <m/>
    <s v="Harold Furlong"/>
    <s v="10"/>
    <s v="Corbiere and Sons Contracting977320210829-4Excavator Hammer - 30 - 50 ton- After Jan 105316.9"/>
    <s v="Corbiere and Sons Contracting977320210829-4Excavator Hammer - 30 - 50 ton- After Jan 105316.9INV #148"/>
    <s v=""/>
    <s v="WF10-All Season Maintenance"/>
    <x v="1"/>
  </r>
  <r>
    <x v="1"/>
    <n v="6"/>
    <n v="0"/>
    <n v="9773"/>
    <s v="20210829-4"/>
    <n v="53511012"/>
    <s v="Access"/>
    <n v="0"/>
    <s v="Excavator Hammer - 30 - 50 ton- After Jan 10"/>
    <n v="63.38"/>
    <n v="5"/>
    <s v="HR"/>
    <s v="47.54"/>
    <s v="0"/>
    <s v=""/>
    <s v=""/>
    <n v="316.89999999999998"/>
    <n v="41.196999999999996"/>
    <n v="358.09699999999992"/>
    <d v="2021-08-29T00:00:00"/>
    <n v="0"/>
    <x v="4"/>
    <d v="2021-09-22T00:00:00"/>
    <n v="163"/>
    <n v="0"/>
    <n v="0"/>
    <s v="Nathan Kyme"/>
    <s v="All Season Access Maintenance"/>
    <m/>
    <s v="VC7556-2019-017"/>
    <s v="929 OF"/>
    <m/>
    <m/>
    <m/>
    <s v="Approved"/>
    <m/>
    <m/>
    <s v="Road work being done from KM26, KM34-KM36 and KM38-KM44 - Work shutdown early due to conditions"/>
    <n v="6"/>
    <s v="F066-F118"/>
    <s v="Paint Lake Road 2"/>
    <n v="0"/>
    <d v="2021-09-06T00:00:00"/>
    <m/>
    <s v="37"/>
    <d v="2021-09-10T00:00:00"/>
    <s v=""/>
    <s v=""/>
    <m/>
    <m/>
    <m/>
    <s v="Harold Furlong"/>
    <s v="10"/>
    <s v="Corbiere and Sons Contracting977320210829-4Excavator Hammer - 30 - 50 ton- After Jan 105316.9"/>
    <s v="Corbiere and Sons Contracting977320210829-4Excavator Hammer - 30 - 50 ton- After Jan 105316.9INV #148"/>
    <s v=""/>
    <s v="WF10-All Season Maintenance"/>
    <x v="1"/>
  </r>
  <r>
    <x v="1"/>
    <n v="6"/>
    <n v="0"/>
    <n v="9773"/>
    <s v="20210829-4"/>
    <n v="53511012"/>
    <s v="Access"/>
    <n v="0"/>
    <s v="Excavator Hammer - 30 - 50 ton- After Jan 10"/>
    <n v="63.38"/>
    <n v="5"/>
    <s v="HR"/>
    <s v="47.54"/>
    <s v="0"/>
    <s v=""/>
    <s v=""/>
    <n v="316.89999999999998"/>
    <n v="41.196999999999996"/>
    <n v="358.09699999999992"/>
    <d v="2021-08-29T00:00:00"/>
    <n v="0"/>
    <x v="4"/>
    <d v="2021-09-22T00:00:00"/>
    <n v="163"/>
    <n v="0"/>
    <n v="0"/>
    <s v="Nathan Kyme"/>
    <s v="All Season Access Maintenance"/>
    <m/>
    <s v="VC7556-2019-017"/>
    <s v="929 OF"/>
    <m/>
    <m/>
    <m/>
    <s v="Approved"/>
    <m/>
    <m/>
    <s v="Road work being done from KM26, KM34-KM36 and KM38-KM44 - Work shutdown early due to conditions"/>
    <n v="6"/>
    <s v="F066-F118"/>
    <s v="Paint Lake Road 2"/>
    <n v="0"/>
    <d v="2021-09-06T00:00:00"/>
    <m/>
    <s v="37"/>
    <d v="2021-09-10T00:00:00"/>
    <s v=""/>
    <s v=""/>
    <m/>
    <m/>
    <m/>
    <s v="Harold Furlong"/>
    <s v="10"/>
    <s v="Corbiere and Sons Contracting977320210829-4Excavator Hammer - 30 - 50 ton- After Jan 105316.9"/>
    <s v="Corbiere and Sons Contracting977320210829-4Excavator Hammer - 30 - 50 ton- After Jan 105316.9INV #148"/>
    <s v=""/>
    <s v="WF10-All Season Maintenance"/>
    <x v="1"/>
  </r>
  <r>
    <x v="1"/>
    <n v="6"/>
    <n v="0"/>
    <n v="9773"/>
    <s v="20210829-4"/>
    <n v="53511012"/>
    <s v="Access"/>
    <n v="0"/>
    <s v="Excavator Thumb - 30 - 50 ton- After Jan 10"/>
    <n v="12.21"/>
    <n v="5"/>
    <s v="HR"/>
    <s v="9.16"/>
    <s v="0"/>
    <s v=""/>
    <s v=""/>
    <n v="61.05"/>
    <n v="7.9364999999999997"/>
    <n v="68.986499999999992"/>
    <d v="2021-08-29T00:00:00"/>
    <n v="0"/>
    <x v="4"/>
    <d v="2021-09-22T00:00:00"/>
    <n v="163"/>
    <n v="0"/>
    <n v="0"/>
    <s v="Nathan Kyme"/>
    <s v="All Season Access Maintenance"/>
    <m/>
    <s v="VC7556-2019-017"/>
    <s v="929 OF"/>
    <m/>
    <m/>
    <m/>
    <s v="Approved"/>
    <m/>
    <m/>
    <s v="Road work being done from KM26, KM34-KM36 and KM38-KM44 - Work shutdown early due to conditions"/>
    <n v="6"/>
    <s v="F066-F118"/>
    <s v="Paint Lake Road 2"/>
    <n v="0"/>
    <d v="2021-09-06T00:00:00"/>
    <m/>
    <s v="37"/>
    <d v="2021-09-10T00:00:00"/>
    <s v=""/>
    <s v=""/>
    <m/>
    <m/>
    <m/>
    <s v="Harold Furlong"/>
    <s v="10"/>
    <s v="Corbiere and Sons Contracting977320210829-4Excavator Thumb - 30 - 50 ton- After Jan 10561.05"/>
    <s v="Corbiere and Sons Contracting977320210829-4Excavator Thumb - 30 - 50 ton- After Jan 10561.05INV #148"/>
    <s v=""/>
    <s v="WF10-All Season Maintenance"/>
    <x v="1"/>
  </r>
  <r>
    <x v="1"/>
    <n v="6"/>
    <n v="0"/>
    <n v="9773"/>
    <s v="20210829-4"/>
    <n v="53511012"/>
    <s v="Access"/>
    <n v="0"/>
    <s v="Excavator Thumb - 30 - 50 ton- After Jan 10"/>
    <n v="12.21"/>
    <n v="5"/>
    <s v="HR"/>
    <s v="9.16"/>
    <s v="0"/>
    <s v=""/>
    <s v=""/>
    <n v="61.05"/>
    <n v="7.9364999999999997"/>
    <n v="68.986499999999992"/>
    <d v="2021-08-29T00:00:00"/>
    <n v="0"/>
    <x v="4"/>
    <d v="2021-09-22T00:00:00"/>
    <n v="163"/>
    <n v="0"/>
    <n v="0"/>
    <s v="Nathan Kyme"/>
    <s v="All Season Access Maintenance"/>
    <m/>
    <s v="VC7556-2019-017"/>
    <s v="929 OF"/>
    <m/>
    <m/>
    <m/>
    <s v="Approved"/>
    <m/>
    <m/>
    <s v="Road work being done from KM26, KM34-KM36 and KM38-KM44 - Work shutdown early due to conditions"/>
    <n v="6"/>
    <s v="F066-F118"/>
    <s v="Paint Lake Road 2"/>
    <n v="0"/>
    <d v="2021-09-06T00:00:00"/>
    <m/>
    <s v="37"/>
    <d v="2021-09-10T00:00:00"/>
    <s v=""/>
    <s v=""/>
    <m/>
    <m/>
    <m/>
    <s v="Harold Furlong"/>
    <s v="10"/>
    <s v="Corbiere and Sons Contracting977320210829-4Excavator Thumb - 30 - 50 ton- After Jan 10561.05"/>
    <s v="Corbiere and Sons Contracting977320210829-4Excavator Thumb - 30 - 50 ton- After Jan 10561.05INV #148"/>
    <s v=""/>
    <s v="WF10-All Season Maintenance"/>
    <x v="1"/>
  </r>
  <r>
    <x v="1"/>
    <n v="6"/>
    <n v="0"/>
    <n v="9773"/>
    <s v="20210829-4"/>
    <n v="53511012"/>
    <s v="Access"/>
    <n v="0"/>
    <s v="Excavator - 36 ton- After Jan 10"/>
    <n v="146.96"/>
    <n v="5"/>
    <s v="Dynamic"/>
    <s v="110.22"/>
    <s v="0"/>
    <s v=""/>
    <s v=""/>
    <n v="734.8"/>
    <n v="95.524000000000001"/>
    <n v="830.32399999999984"/>
    <d v="2021-08-29T00:00:00"/>
    <n v="0"/>
    <x v="4"/>
    <d v="2021-09-22T00:00:00"/>
    <n v="163"/>
    <n v="0"/>
    <n v="0"/>
    <s v="Nathan Kyme"/>
    <s v="All Season Access Maintenance"/>
    <m/>
    <s v="VC7556-2019-017"/>
    <s v="929 OF"/>
    <m/>
    <m/>
    <m/>
    <s v="Approved"/>
    <m/>
    <m/>
    <s v="Road work being done from KM26, KM34-KM36 and KM38-KM44 - Work shutdown early due to conditions"/>
    <n v="6"/>
    <s v="F066-F118"/>
    <s v="Paint Lake Road 2"/>
    <n v="0"/>
    <d v="2021-09-06T00:00:00"/>
    <m/>
    <s v="37"/>
    <d v="2021-09-10T00:00:00"/>
    <s v=""/>
    <s v=""/>
    <m/>
    <m/>
    <m/>
    <s v="Harold Furlong"/>
    <s v="10"/>
    <s v="Corbiere and Sons Contracting977320210829-4Excavator - 36 ton- After Jan 105734.8"/>
    <s v="Corbiere and Sons Contracting977320210829-4Excavator - 36 ton- After Jan 105734.8INV #148"/>
    <s v=""/>
    <s v="WF10-All Season Maintenance"/>
    <x v="1"/>
  </r>
  <r>
    <x v="1"/>
    <n v="6"/>
    <n v="0"/>
    <n v="9773"/>
    <s v="20210829-4"/>
    <n v="53511012"/>
    <s v="Access"/>
    <n v="0"/>
    <s v="Excavator - 36 ton- After Jan 10"/>
    <n v="146.96"/>
    <n v="5"/>
    <s v="Dynamic"/>
    <s v="110.22"/>
    <s v="0"/>
    <s v=""/>
    <s v=""/>
    <n v="734.8"/>
    <n v="95.524000000000001"/>
    <n v="830.32399999999984"/>
    <d v="2021-08-29T00:00:00"/>
    <n v="0"/>
    <x v="4"/>
    <d v="2021-09-22T00:00:00"/>
    <n v="163"/>
    <n v="0"/>
    <n v="0"/>
    <s v="Nathan Kyme"/>
    <s v="All Season Access Maintenance"/>
    <m/>
    <s v="VC7556-2019-017"/>
    <s v="929 OF"/>
    <m/>
    <m/>
    <m/>
    <s v="Approved"/>
    <m/>
    <m/>
    <s v="Road work being done from KM26, KM34-KM36 and KM38-KM44 - Work shutdown early due to conditions"/>
    <n v="6"/>
    <s v="F066-F118"/>
    <s v="Paint Lake Road 2"/>
    <n v="0"/>
    <d v="2021-09-06T00:00:00"/>
    <m/>
    <s v="37"/>
    <d v="2021-09-10T00:00:00"/>
    <s v=""/>
    <s v=""/>
    <m/>
    <m/>
    <m/>
    <s v="Harold Furlong"/>
    <s v="10"/>
    <s v="Corbiere and Sons Contracting977320210829-4Excavator - 36 ton- After Jan 105734.8"/>
    <s v="Corbiere and Sons Contracting977320210829-4Excavator - 36 ton- After Jan 105734.8INV #148"/>
    <s v=""/>
    <s v="WF10-All Season Maintenance"/>
    <x v="1"/>
  </r>
  <r>
    <x v="1"/>
    <n v="6"/>
    <n v="0"/>
    <n v="9773"/>
    <s v="20210829-4"/>
    <n v="53511012"/>
    <s v="Access"/>
    <n v="0"/>
    <s v="Excavator - 36 ton- After Jan 10"/>
    <n v="146.96"/>
    <n v="5"/>
    <s v="Dynamic"/>
    <s v="110.22"/>
    <s v="0"/>
    <s v=""/>
    <s v=""/>
    <n v="734.8"/>
    <n v="95.524000000000001"/>
    <n v="830.32399999999984"/>
    <d v="2021-08-29T00:00:00"/>
    <n v="0"/>
    <x v="4"/>
    <d v="2021-09-22T00:00:00"/>
    <n v="163"/>
    <n v="0"/>
    <n v="0"/>
    <s v="Nathan Kyme"/>
    <s v="All Season Access Maintenance"/>
    <m/>
    <s v="VC7556-2019-017"/>
    <s v="929 OF"/>
    <m/>
    <m/>
    <m/>
    <s v="Approved"/>
    <m/>
    <m/>
    <s v="Road work being done from KM26, KM34-KM36 and KM38-KM44 - Work shutdown early due to conditions"/>
    <n v="6"/>
    <s v="F066-F118"/>
    <s v="Paint Lake Road 2"/>
    <n v="0"/>
    <d v="2021-09-06T00:00:00"/>
    <m/>
    <s v="37"/>
    <d v="2021-09-10T00:00:00"/>
    <s v=""/>
    <s v=""/>
    <m/>
    <m/>
    <m/>
    <s v="Harold Furlong"/>
    <s v="10"/>
    <s v="Corbiere and Sons Contracting977320210829-4Excavator - 36 ton- After Jan 105734.8"/>
    <s v="Corbiere and Sons Contracting977320210829-4Excavator - 36 ton- After Jan 105734.8INV #148"/>
    <s v=""/>
    <s v="WF10-All Season Maintenance"/>
    <x v="1"/>
  </r>
  <r>
    <x v="1"/>
    <n v="6"/>
    <n v="0"/>
    <n v="9773"/>
    <s v="20210829-4"/>
    <n v="53511012"/>
    <s v="Access"/>
    <n v="0"/>
    <s v="Excavator - 30 ton- After Jan 10"/>
    <n v="138.44999999999999"/>
    <n v="5"/>
    <s v="Dynamic"/>
    <s v="103.84"/>
    <s v="0"/>
    <s v=""/>
    <s v=""/>
    <n v="692.25"/>
    <n v="89.992500000000007"/>
    <n v="782.24249999999995"/>
    <d v="2021-08-29T00:00:00"/>
    <n v="0"/>
    <x v="4"/>
    <d v="2021-09-22T00:00:00"/>
    <n v="163"/>
    <n v="0"/>
    <n v="0"/>
    <s v="Nathan Kyme"/>
    <s v="All Season Access Maintenance"/>
    <m/>
    <s v="VC7556-2019-017"/>
    <s v="929 OF"/>
    <m/>
    <m/>
    <m/>
    <s v="Approved"/>
    <m/>
    <m/>
    <s v="Road work being done from KM26, KM34-KM36 and KM38-KM44 - Work shutdown early due to conditions"/>
    <n v="6"/>
    <s v="F066-F118"/>
    <s v="Paint Lake Road 2"/>
    <n v="0"/>
    <d v="2021-09-06T00:00:00"/>
    <m/>
    <s v="37"/>
    <d v="2021-09-10T00:00:00"/>
    <s v=""/>
    <s v=""/>
    <m/>
    <m/>
    <m/>
    <s v="Harold Furlong"/>
    <s v="10"/>
    <s v="Corbiere and Sons Contracting977320210829-4Excavator - 30 ton- After Jan 105692.25"/>
    <s v="Corbiere and Sons Contracting977320210829-4Excavator - 30 ton- After Jan 105692.25INV #148"/>
    <s v=""/>
    <s v="WF10-All Season Maintenance"/>
    <x v="1"/>
  </r>
  <r>
    <x v="1"/>
    <n v="6"/>
    <n v="0"/>
    <n v="9773"/>
    <s v="20210829-4"/>
    <n v="53511012"/>
    <s v="Access"/>
    <n v="0"/>
    <s v="Excavator - 30 ton- After Jan 10"/>
    <n v="138.44999999999999"/>
    <n v="5"/>
    <s v="Dynamic"/>
    <s v="103.84"/>
    <s v="0"/>
    <s v=""/>
    <s v=""/>
    <n v="692.25"/>
    <n v="89.992500000000007"/>
    <n v="782.24249999999995"/>
    <d v="2021-08-29T00:00:00"/>
    <n v="0"/>
    <x v="4"/>
    <d v="2021-09-22T00:00:00"/>
    <n v="163"/>
    <n v="0"/>
    <n v="0"/>
    <s v="Nathan Kyme"/>
    <s v="All Season Access Maintenance"/>
    <m/>
    <s v="VC7556-2019-017"/>
    <s v="929 OF"/>
    <m/>
    <m/>
    <m/>
    <s v="Approved"/>
    <m/>
    <m/>
    <s v="Road work being done from KM26, KM34-KM36 and KM38-KM44 - Work shutdown early due to conditions"/>
    <n v="6"/>
    <s v="F066-F118"/>
    <s v="Paint Lake Road 2"/>
    <n v="0"/>
    <d v="2021-09-06T00:00:00"/>
    <m/>
    <s v="37"/>
    <d v="2021-09-10T00:00:00"/>
    <s v=""/>
    <s v=""/>
    <m/>
    <m/>
    <m/>
    <s v="Harold Furlong"/>
    <s v="10"/>
    <s v="Corbiere and Sons Contracting977320210829-4Excavator - 30 ton- After Jan 105692.25"/>
    <s v="Corbiere and Sons Contracting977320210829-4Excavator - 30 ton- After Jan 105692.25INV #148"/>
    <s v=""/>
    <s v="WF10-All Season Maintenance"/>
    <x v="1"/>
  </r>
  <r>
    <x v="1"/>
    <n v="6"/>
    <n v="0"/>
    <n v="9773"/>
    <s v="20210829-4"/>
    <n v="53511012"/>
    <s v="Access"/>
    <n v="0"/>
    <s v="Excavator - 30 ton- After Jan 10"/>
    <n v="138.44999999999999"/>
    <n v="5"/>
    <s v="Dynamic"/>
    <s v="103.84"/>
    <s v="0"/>
    <s v=""/>
    <s v=""/>
    <n v="692.25"/>
    <n v="89.992500000000007"/>
    <n v="782.24249999999995"/>
    <d v="2021-08-29T00:00:00"/>
    <n v="0"/>
    <x v="4"/>
    <d v="2021-09-22T00:00:00"/>
    <n v="163"/>
    <n v="0"/>
    <n v="0"/>
    <s v="Nathan Kyme"/>
    <s v="All Season Access Maintenance"/>
    <m/>
    <s v="VC7556-2019-017"/>
    <s v="929 OF"/>
    <m/>
    <m/>
    <m/>
    <s v="Approved"/>
    <m/>
    <m/>
    <s v="Road work being done from KM26, KM34-KM36 and KM38-KM44 - Work shutdown early due to conditions"/>
    <n v="6"/>
    <s v="F066-F118"/>
    <s v="Paint Lake Road 2"/>
    <n v="0"/>
    <d v="2021-09-06T00:00:00"/>
    <m/>
    <s v="37"/>
    <d v="2021-09-10T00:00:00"/>
    <s v=""/>
    <s v=""/>
    <m/>
    <m/>
    <m/>
    <s v="Harold Furlong"/>
    <s v="10"/>
    <s v="Corbiere and Sons Contracting977320210829-4Excavator - 30 ton- After Jan 105692.25"/>
    <s v="Corbiere and Sons Contracting977320210829-4Excavator - 30 ton- After Jan 105692.25INV #148"/>
    <s v=""/>
    <s v="WF10-All Season Maintenance"/>
    <x v="1"/>
  </r>
  <r>
    <x v="1"/>
    <n v="6"/>
    <n v="0"/>
    <n v="9857"/>
    <s v="20210916-7"/>
    <n v="53510602"/>
    <s v="Access"/>
    <n v="0"/>
    <s v="Labourer - General - After Jan 10"/>
    <n v="60"/>
    <n v="12"/>
    <s v="HR"/>
    <s v=""/>
    <s v=""/>
    <s v="60"/>
    <s v="0"/>
    <n v="720"/>
    <n v="93.600000000000009"/>
    <n v="813.59999999999991"/>
    <d v="2021-09-16T00:00:00"/>
    <n v="0"/>
    <x v="4"/>
    <d v="2021-09-22T00:00:00"/>
    <n v="163"/>
    <n v="0"/>
    <n v="0"/>
    <s v="Nathan Kyme"/>
    <s v="New All Season Development"/>
    <m/>
    <s v="VC7556-2019-017"/>
    <s v="929 OF"/>
    <m/>
    <m/>
    <m/>
    <s v="Approved"/>
    <m/>
    <m/>
    <s v="Road Building on Del Lake Road from WC8120.01 to WC8130.01 - Ex moved from East to West"/>
    <n v="6"/>
    <s v="C186-C195"/>
    <s v="Del Lake"/>
    <n v="0"/>
    <d v="2021-09-20T00:00:00"/>
    <m/>
    <s v="36"/>
    <d v="2021-09-21T00:00:00"/>
    <s v=""/>
    <s v=""/>
    <m/>
    <m/>
    <m/>
    <s v="Mike Lecocq"/>
    <s v="06"/>
    <s v="Corbiere and Sons Contracting985720210916-7Labourer - General - After Jan 1012720"/>
    <s v="Corbiere and Sons Contracting985720210916-7Labourer - General - After Jan 1012720INV #148"/>
    <s v="New All Season Development"/>
    <s v=""/>
    <x v="2"/>
  </r>
  <r>
    <x v="1"/>
    <n v="6"/>
    <n v="0"/>
    <n v="9857"/>
    <s v="20210916-7"/>
    <n v="53510602"/>
    <s v="Access"/>
    <n v="0"/>
    <s v="Driver - AZ - After Jan 10"/>
    <n v="70"/>
    <n v="3"/>
    <s v="HR"/>
    <s v=""/>
    <s v=""/>
    <s v="70"/>
    <s v="0"/>
    <n v="210"/>
    <n v="27.3"/>
    <n v="237.29999999999998"/>
    <d v="2021-09-16T00:00:00"/>
    <n v="0"/>
    <x v="4"/>
    <d v="2021-09-22T00:00:00"/>
    <n v="163"/>
    <n v="0"/>
    <n v="0"/>
    <s v="Nathan Kyme"/>
    <s v="New All Season Development"/>
    <m/>
    <s v="VC7556-2019-017"/>
    <s v="929 OF"/>
    <m/>
    <m/>
    <m/>
    <s v="Approved"/>
    <m/>
    <m/>
    <s v="Road Building on Del Lake Road from WC8120.01 to WC8130.01 - Ex moved from East to West"/>
    <n v="6"/>
    <s v="C186-C195"/>
    <s v="Del Lake"/>
    <n v="0"/>
    <d v="2021-09-20T00:00:00"/>
    <m/>
    <s v="36"/>
    <d v="2021-09-21T00:00:00"/>
    <s v=""/>
    <s v=""/>
    <m/>
    <m/>
    <m/>
    <s v="Mike Lecocq"/>
    <s v="06"/>
    <s v="Corbiere and Sons Contracting985720210916-7Driver - AZ - After Jan 103210"/>
    <s v="Corbiere and Sons Contracting985720210916-7Driver - AZ - After Jan 103210INV #148"/>
    <s v="New All Season Development"/>
    <s v=""/>
    <x v="2"/>
  </r>
  <r>
    <x v="1"/>
    <n v="6"/>
    <n v="0"/>
    <n v="9857"/>
    <s v="20210916-7"/>
    <n v="53510602"/>
    <s v="Access"/>
    <n v="0"/>
    <s v="Operator - Principle - After Jan 10"/>
    <n v="75"/>
    <n v="44"/>
    <s v="HR"/>
    <s v=""/>
    <s v=""/>
    <s v="75"/>
    <s v="0"/>
    <n v="3300"/>
    <n v="429"/>
    <n v="3728.9999999999995"/>
    <d v="2021-09-16T00:00:00"/>
    <n v="0"/>
    <x v="4"/>
    <d v="2021-09-22T00:00:00"/>
    <n v="163"/>
    <n v="0"/>
    <n v="0"/>
    <s v="Nathan Kyme"/>
    <s v="New All Season Development"/>
    <m/>
    <s v="VC7556-2019-017"/>
    <s v="929 OF"/>
    <m/>
    <m/>
    <m/>
    <s v="Approved"/>
    <m/>
    <m/>
    <s v="Road Building on Del Lake Road from WC8120.01 to WC8130.01 - Ex moved from East to West"/>
    <n v="6"/>
    <s v="C186-C195"/>
    <s v="Del Lake"/>
    <n v="0"/>
    <d v="2021-09-20T00:00:00"/>
    <m/>
    <s v="36"/>
    <d v="2021-09-21T00:00:00"/>
    <s v=""/>
    <s v=""/>
    <m/>
    <m/>
    <m/>
    <s v="Mike Lecocq"/>
    <s v="06"/>
    <s v="Corbiere and Sons Contracting985720210916-7Operator - Principle - After Jan 10443300"/>
    <s v="Corbiere and Sons Contracting985720210916-7Operator - Principle - After Jan 10443300INV #148"/>
    <s v="New All Season Development"/>
    <s v=""/>
    <x v="2"/>
  </r>
  <r>
    <x v="1"/>
    <n v="6"/>
    <n v="0"/>
    <n v="9857"/>
    <s v="20210916-7"/>
    <n v="53510602"/>
    <s v="Access"/>
    <n v="0"/>
    <s v="L.O.A."/>
    <n v="210"/>
    <n v="7"/>
    <s v="DAY"/>
    <s v=""/>
    <s v=""/>
    <m/>
    <s v="0"/>
    <n v="1470"/>
    <n v="191.1"/>
    <n v="1661.1"/>
    <d v="2021-09-16T00:00:00"/>
    <n v="0"/>
    <x v="4"/>
    <d v="2021-09-22T00:00:00"/>
    <n v="163"/>
    <n v="0"/>
    <n v="0"/>
    <s v="Nathan Kyme"/>
    <s v="New All Season Development"/>
    <m/>
    <s v="VC7556-2019-017"/>
    <s v="929 OF"/>
    <m/>
    <m/>
    <m/>
    <s v="Approved"/>
    <m/>
    <m/>
    <s v="Road Building on Del Lake Road from WC8120.01 to WC8130.01 - Ex moved from East to West"/>
    <n v="6"/>
    <s v="C186-C195"/>
    <s v="Del Lake"/>
    <n v="0"/>
    <d v="2021-09-20T00:00:00"/>
    <m/>
    <s v="36"/>
    <d v="2021-09-21T00:00:00"/>
    <s v=""/>
    <s v=""/>
    <m/>
    <m/>
    <m/>
    <s v="Mike Lecocq"/>
    <s v="06"/>
    <s v="Corbiere and Sons Contracting985720210916-7L.O.A.71470"/>
    <s v="Corbiere and Sons Contracting985720210916-7L.O.A.71470INV #148"/>
    <s v="New All Season Development"/>
    <s v=""/>
    <x v="2"/>
  </r>
  <r>
    <x v="1"/>
    <n v="6"/>
    <n v="0"/>
    <n v="9857"/>
    <s v="20210916-7"/>
    <n v="53510602"/>
    <s v="Access"/>
    <n v="0"/>
    <s v="Foreman"/>
    <n v="95"/>
    <n v="12"/>
    <s v="HR"/>
    <s v=""/>
    <s v=""/>
    <s v="95"/>
    <s v="0"/>
    <n v="1140"/>
    <n v="148.20000000000002"/>
    <n v="1288.1999999999998"/>
    <d v="2021-09-16T00:00:00"/>
    <n v="0"/>
    <x v="4"/>
    <d v="2021-09-22T00:00:00"/>
    <n v="163"/>
    <n v="0"/>
    <n v="0"/>
    <s v="Nathan Kyme"/>
    <s v="New All Season Development"/>
    <m/>
    <s v="VC7556-2019-017"/>
    <s v="929 OF"/>
    <m/>
    <m/>
    <m/>
    <s v="Approved"/>
    <m/>
    <m/>
    <s v="Road Building on Del Lake Road from WC8120.01 to WC8130.01 - Ex moved from East to West"/>
    <n v="6"/>
    <s v="C186-C195"/>
    <s v="Del Lake"/>
    <n v="0"/>
    <d v="2021-09-20T00:00:00"/>
    <m/>
    <s v="36"/>
    <d v="2021-09-21T00:00:00"/>
    <s v=""/>
    <s v=""/>
    <m/>
    <m/>
    <m/>
    <s v="Mike Lecocq"/>
    <s v="06"/>
    <s v="Corbiere and Sons Contracting985720210916-7Foreman121140"/>
    <s v="Corbiere and Sons Contracting985720210916-7Foreman121140INV #148"/>
    <s v="New All Season Development"/>
    <s v=""/>
    <x v="2"/>
  </r>
  <r>
    <x v="1"/>
    <n v="6"/>
    <n v="0"/>
    <n v="9857"/>
    <s v="20210916-7"/>
    <n v="53510602"/>
    <s v="Access"/>
    <n v="0"/>
    <s v="Tractor Trailer - 60 Ton- After Jan 10"/>
    <n v="122.39"/>
    <n v="3"/>
    <s v="Dynamic"/>
    <s v="91.79"/>
    <s v="0"/>
    <s v=""/>
    <s v=""/>
    <n v="367.17"/>
    <n v="47.732100000000003"/>
    <n v="414.90209999999996"/>
    <d v="2021-09-16T00:00:00"/>
    <n v="0"/>
    <x v="4"/>
    <d v="2021-09-22T00:00:00"/>
    <n v="163"/>
    <n v="0"/>
    <n v="0"/>
    <s v="Nathan Kyme"/>
    <s v="New All Season Development"/>
    <m/>
    <s v="VC7556-2019-017"/>
    <s v="929 OF"/>
    <m/>
    <m/>
    <m/>
    <s v="Approved"/>
    <m/>
    <m/>
    <s v="Road Building on Del Lake Road from WC8120.01 to WC8130.01 - Ex moved from East to West"/>
    <n v="6"/>
    <s v="C186-C195"/>
    <s v="Del Lake"/>
    <n v="0"/>
    <d v="2021-09-20T00:00:00"/>
    <m/>
    <s v="36"/>
    <d v="2021-09-21T00:00:00"/>
    <s v=""/>
    <s v=""/>
    <m/>
    <m/>
    <m/>
    <s v="Mike Lecocq"/>
    <s v="06"/>
    <s v="Corbiere and Sons Contracting985720210916-7Tractor Trailer - 60 Ton- After Jan 103367.17"/>
    <s v="Corbiere and Sons Contracting985720210916-7Tractor Trailer - 60 Ton- After Jan 103367.17INV #148"/>
    <s v="New All Season Development"/>
    <s v=""/>
    <x v="2"/>
  </r>
  <r>
    <x v="1"/>
    <n v="6"/>
    <n v="0"/>
    <n v="9857"/>
    <s v="20210916-7"/>
    <n v="53510602"/>
    <s v="Access"/>
    <n v="0"/>
    <s v="Rock Truck - 30 Ton- After Jan 10"/>
    <n v="138.05000000000001"/>
    <n v="10"/>
    <s v="Dynamic"/>
    <s v="103.54"/>
    <s v="0"/>
    <s v=""/>
    <s v=""/>
    <n v="1380.5"/>
    <n v="179.465"/>
    <n v="1559.9649999999999"/>
    <d v="2021-09-16T00:00:00"/>
    <n v="0"/>
    <x v="4"/>
    <d v="2021-09-22T00:00:00"/>
    <n v="163"/>
    <n v="0"/>
    <n v="0"/>
    <s v="Nathan Kyme"/>
    <s v="New All Season Development"/>
    <m/>
    <s v="VC7556-2019-017"/>
    <s v="929 OF"/>
    <m/>
    <m/>
    <m/>
    <s v="Approved"/>
    <m/>
    <m/>
    <s v="Road Building on Del Lake Road from WC8120.01 to WC8130.01 - Ex moved from East to West"/>
    <n v="6"/>
    <s v="C186-C195"/>
    <s v="Del Lake"/>
    <n v="0"/>
    <d v="2021-09-20T00:00:00"/>
    <m/>
    <s v="36"/>
    <d v="2021-09-21T00:00:00"/>
    <s v=""/>
    <s v=""/>
    <m/>
    <m/>
    <m/>
    <s v="Mike Lecocq"/>
    <s v="06"/>
    <s v="Corbiere and Sons Contracting985720210916-7Rock Truck - 30 Ton- After Jan 10101380.5"/>
    <s v="Corbiere and Sons Contracting985720210916-7Rock Truck - 30 Ton- After Jan 10101380.5INV #148"/>
    <s v="New All Season Development"/>
    <s v=""/>
    <x v="2"/>
  </r>
  <r>
    <x v="1"/>
    <n v="6"/>
    <n v="0"/>
    <n v="9857"/>
    <s v="20210916-7"/>
    <n v="53510602"/>
    <s v="Access"/>
    <n v="0"/>
    <s v="Light Truck - Pick up- After Jan 10"/>
    <n v="243.75"/>
    <n v="3"/>
    <s v="DAY"/>
    <s v="182.81"/>
    <s v="0"/>
    <s v=""/>
    <s v=""/>
    <n v="731.25"/>
    <n v="95.0625"/>
    <n v="826.31249999999989"/>
    <d v="2021-09-16T00:00:00"/>
    <n v="0"/>
    <x v="4"/>
    <d v="2021-09-22T00:00:00"/>
    <n v="163"/>
    <n v="0"/>
    <n v="0"/>
    <s v="Nathan Kyme"/>
    <s v="New All Season Development"/>
    <m/>
    <s v="VC7556-2019-017"/>
    <s v="929 OF"/>
    <m/>
    <m/>
    <m/>
    <s v="Approved"/>
    <m/>
    <m/>
    <s v="Road Building on Del Lake Road from WC8120.01 to WC8130.01 - Ex moved from East to West"/>
    <n v="6"/>
    <s v="C186-C195"/>
    <s v="Del Lake"/>
    <n v="0"/>
    <d v="2021-09-20T00:00:00"/>
    <m/>
    <s v="36"/>
    <d v="2021-09-21T00:00:00"/>
    <s v=""/>
    <s v=""/>
    <m/>
    <m/>
    <m/>
    <s v="Mike Lecocq"/>
    <s v="06"/>
    <s v="Corbiere and Sons Contracting985720210916-7Light Truck - Pick up- After Jan 103731.25"/>
    <s v="Corbiere and Sons Contracting985720210916-7Light Truck - Pick up- After Jan 103731.25INV #148"/>
    <s v="New All Season Development"/>
    <s v=""/>
    <x v="2"/>
  </r>
  <r>
    <x v="1"/>
    <n v="6"/>
    <n v="0"/>
    <n v="9857"/>
    <s v="20210916-7"/>
    <n v="53510602"/>
    <s v="Access"/>
    <n v="0"/>
    <s v="Excavator Hammer - 30 - 50 ton- After Jan 10"/>
    <n v="63.38"/>
    <n v="10"/>
    <s v="HR"/>
    <s v="47.54"/>
    <s v="0"/>
    <s v=""/>
    <s v=""/>
    <n v="633.79999999999995"/>
    <n v="82.393999999999991"/>
    <n v="716.19399999999985"/>
    <d v="2021-09-16T00:00:00"/>
    <n v="0"/>
    <x v="4"/>
    <d v="2021-09-22T00:00:00"/>
    <n v="163"/>
    <n v="0"/>
    <n v="0"/>
    <s v="Nathan Kyme"/>
    <s v="New All Season Development"/>
    <m/>
    <s v="VC7556-2019-017"/>
    <s v="929 OF"/>
    <m/>
    <m/>
    <m/>
    <s v="Approved"/>
    <m/>
    <m/>
    <s v="Road Building on Del Lake Road from WC8120.01 to WC8130.01 - Ex moved from East to West"/>
    <n v="6"/>
    <s v="C186-C195"/>
    <s v="Del Lake"/>
    <n v="0"/>
    <d v="2021-09-20T00:00:00"/>
    <m/>
    <s v="36"/>
    <d v="2021-09-21T00:00:00"/>
    <s v=""/>
    <s v=""/>
    <m/>
    <m/>
    <m/>
    <s v="Mike Lecocq"/>
    <s v="06"/>
    <s v="Corbiere and Sons Contracting985720210916-7Excavator Hammer - 30 - 50 ton- After Jan 1010633.8"/>
    <s v="Corbiere and Sons Contracting985720210916-7Excavator Hammer - 30 - 50 ton- After Jan 1010633.8INV #148"/>
    <s v="New All Season Development"/>
    <s v=""/>
    <x v="2"/>
  </r>
  <r>
    <x v="1"/>
    <n v="6"/>
    <n v="0"/>
    <n v="9857"/>
    <s v="20210916-7"/>
    <n v="53510602"/>
    <s v="Access"/>
    <n v="0"/>
    <s v="Excavator - 36 ton- After Jan 10"/>
    <n v="146.96"/>
    <n v="10"/>
    <s v="Dynamic"/>
    <s v="110.22"/>
    <s v="0"/>
    <s v=""/>
    <s v=""/>
    <n v="1469.6"/>
    <n v="191.048"/>
    <n v="1660.6479999999997"/>
    <d v="2021-09-16T00:00:00"/>
    <n v="0"/>
    <x v="4"/>
    <d v="2021-09-22T00:00:00"/>
    <n v="163"/>
    <n v="0"/>
    <n v="0"/>
    <s v="Nathan Kyme"/>
    <s v="New All Season Development"/>
    <m/>
    <s v="VC7556-2019-017"/>
    <s v="929 OF"/>
    <m/>
    <m/>
    <m/>
    <s v="Approved"/>
    <m/>
    <m/>
    <s v="Road Building on Del Lake Road from WC8120.01 to WC8130.01 - Ex moved from East to West"/>
    <n v="6"/>
    <s v="C186-C195"/>
    <s v="Del Lake"/>
    <n v="0"/>
    <d v="2021-09-20T00:00:00"/>
    <m/>
    <s v="36"/>
    <d v="2021-09-21T00:00:00"/>
    <s v=""/>
    <s v=""/>
    <m/>
    <m/>
    <m/>
    <s v="Mike Lecocq"/>
    <s v="06"/>
    <s v="Corbiere and Sons Contracting985720210916-7Excavator - 36 ton- After Jan 10101469.6"/>
    <s v="Corbiere and Sons Contracting985720210916-7Excavator - 36 ton- After Jan 10101469.6INV #148"/>
    <s v="New All Season Development"/>
    <s v=""/>
    <x v="2"/>
  </r>
  <r>
    <x v="1"/>
    <n v="6"/>
    <n v="0"/>
    <n v="9857"/>
    <s v="20210916-7"/>
    <n v="53510602"/>
    <s v="Access"/>
    <n v="0"/>
    <s v="Excavator - 36 ton- After Jan 10"/>
    <n v="146.96"/>
    <n v="11"/>
    <s v="Dynamic"/>
    <s v="110.22"/>
    <s v="0"/>
    <s v=""/>
    <s v=""/>
    <n v="1616.56"/>
    <n v="210.15280000000001"/>
    <n v="1826.7127999999998"/>
    <d v="2021-09-16T00:00:00"/>
    <n v="0"/>
    <x v="4"/>
    <d v="2021-09-22T00:00:00"/>
    <n v="163"/>
    <n v="0"/>
    <n v="0"/>
    <s v="Nathan Kyme"/>
    <s v="New All Season Development"/>
    <m/>
    <s v="VC7556-2019-017"/>
    <s v="929 OF"/>
    <m/>
    <m/>
    <m/>
    <s v="Approved"/>
    <m/>
    <m/>
    <s v="Road Building on Del Lake Road from WC8120.01 to WC8130.01 - Ex moved from East to West"/>
    <n v="6"/>
    <s v="C186-C195"/>
    <s v="Del Lake"/>
    <n v="0"/>
    <d v="2021-09-20T00:00:00"/>
    <m/>
    <s v="36"/>
    <d v="2021-09-21T00:00:00"/>
    <s v=""/>
    <s v=""/>
    <m/>
    <m/>
    <m/>
    <s v="Mike Lecocq"/>
    <s v="06"/>
    <s v="Corbiere and Sons Contracting985720210916-7Excavator - 36 ton- After Jan 10111616.56"/>
    <s v="Corbiere and Sons Contracting985720210916-7Excavator - 36 ton- After Jan 10111616.56INV #148"/>
    <s v="New All Season Development"/>
    <s v=""/>
    <x v="2"/>
  </r>
  <r>
    <x v="1"/>
    <n v="6"/>
    <n v="0"/>
    <n v="9857"/>
    <s v="20210916-7"/>
    <n v="53510602"/>
    <s v="Access"/>
    <n v="0"/>
    <s v="Excavator - 30 ton- After Jan 10"/>
    <n v="138.44999999999999"/>
    <n v="7"/>
    <s v="Dynamic"/>
    <s v="103.84"/>
    <s v="0"/>
    <s v=""/>
    <s v=""/>
    <n v="969.15"/>
    <n v="125.98950000000001"/>
    <n v="1095.1394999999998"/>
    <d v="2021-09-16T00:00:00"/>
    <n v="0"/>
    <x v="4"/>
    <d v="2021-09-22T00:00:00"/>
    <n v="163"/>
    <n v="0"/>
    <n v="0"/>
    <s v="Nathan Kyme"/>
    <s v="New All Season Development"/>
    <m/>
    <s v="VC7556-2019-017"/>
    <s v="929 OF"/>
    <m/>
    <m/>
    <m/>
    <s v="Approved"/>
    <m/>
    <m/>
    <s v="Road Building on Del Lake Road from WC8120.01 to WC8130.01 - Ex moved from East to West"/>
    <n v="6"/>
    <s v="C186-C195"/>
    <s v="Del Lake"/>
    <n v="0"/>
    <d v="2021-09-20T00:00:00"/>
    <m/>
    <s v="36"/>
    <d v="2021-09-21T00:00:00"/>
    <s v=""/>
    <s v=""/>
    <m/>
    <m/>
    <m/>
    <s v="Mike Lecocq"/>
    <s v="06"/>
    <s v="Corbiere and Sons Contracting985720210916-7Excavator - 30 ton- After Jan 107969.15"/>
    <s v="Corbiere and Sons Contracting985720210916-7Excavator - 30 ton- After Jan 107969.15INV #148"/>
    <s v="New All Season Development"/>
    <s v=""/>
    <x v="2"/>
  </r>
  <r>
    <x v="1"/>
    <n v="6"/>
    <n v="0"/>
    <n v="9855"/>
    <s v="20210916-5"/>
    <n v="53510602"/>
    <s v="Access"/>
    <n v="0"/>
    <s v="Operator - Principle - After Jan 10"/>
    <n v="75"/>
    <n v="48"/>
    <s v="HR"/>
    <s v=""/>
    <s v=""/>
    <s v="75"/>
    <s v="0"/>
    <n v="3600"/>
    <n v="468"/>
    <n v="4067.9999999999995"/>
    <d v="2021-09-16T00:00:00"/>
    <n v="0"/>
    <x v="4"/>
    <d v="2021-09-22T00:00:00"/>
    <n v="163"/>
    <n v="0"/>
    <n v="0"/>
    <s v="Nathan Kyme"/>
    <s v="New All Season Development"/>
    <m/>
    <s v="VC7556-2019-017"/>
    <s v="929 OF"/>
    <m/>
    <m/>
    <m/>
    <s v="Approved"/>
    <m/>
    <m/>
    <s v="Road Building on Hare Lake road from entrance towards C264"/>
    <n v="6"/>
    <s v="C257-C267"/>
    <s v="Hare Lake Creek"/>
    <n v="0"/>
    <d v="2021-09-20T00:00:00"/>
    <m/>
    <s v="36"/>
    <d v="2021-09-21T00:00:00"/>
    <s v=""/>
    <s v=""/>
    <m/>
    <m/>
    <m/>
    <s v="Mike Lecocq"/>
    <s v="06"/>
    <s v="Corbiere and Sons Contracting985520210916-5Operator - Principle - After Jan 10483600"/>
    <s v="Corbiere and Sons Contracting985520210916-5Operator - Principle - After Jan 10483600INV #148"/>
    <s v="New All Season Development"/>
    <s v=""/>
    <x v="2"/>
  </r>
  <r>
    <x v="1"/>
    <n v="6"/>
    <n v="0"/>
    <n v="9855"/>
    <s v="20210916-5"/>
    <n v="53510602"/>
    <s v="Access"/>
    <n v="0"/>
    <s v="L.O.A."/>
    <n v="210"/>
    <n v="4"/>
    <s v="DAY"/>
    <s v=""/>
    <s v=""/>
    <m/>
    <s v="0"/>
    <n v="840"/>
    <n v="109.2"/>
    <n v="949.19999999999993"/>
    <d v="2021-09-16T00:00:00"/>
    <n v="0"/>
    <x v="4"/>
    <d v="2021-09-22T00:00:00"/>
    <n v="163"/>
    <n v="0"/>
    <n v="0"/>
    <s v="Nathan Kyme"/>
    <s v="New All Season Development"/>
    <m/>
    <s v="VC7556-2019-017"/>
    <s v="929 OF"/>
    <m/>
    <m/>
    <m/>
    <s v="Approved"/>
    <m/>
    <m/>
    <s v="Road Building on Hare Lake road from entrance towards C264"/>
    <n v="6"/>
    <s v="C257-C267"/>
    <s v="Hare Lake Creek"/>
    <n v="0"/>
    <d v="2021-09-20T00:00:00"/>
    <m/>
    <s v="36"/>
    <d v="2021-09-21T00:00:00"/>
    <s v=""/>
    <s v=""/>
    <m/>
    <m/>
    <m/>
    <s v="Mike Lecocq"/>
    <s v="06"/>
    <s v="Corbiere and Sons Contracting985520210916-5L.O.A.4840"/>
    <s v="Corbiere and Sons Contracting985520210916-5L.O.A.4840INV #148"/>
    <s v="New All Season Development"/>
    <s v=""/>
    <x v="2"/>
  </r>
  <r>
    <x v="1"/>
    <n v="6"/>
    <n v="0"/>
    <n v="9855"/>
    <s v="20210916-5"/>
    <n v="53510602"/>
    <s v="Access"/>
    <n v="0"/>
    <s v="Rock Truck - 30 Ton- After Jan 10"/>
    <n v="138.05000000000001"/>
    <n v="11"/>
    <s v="Dynamic"/>
    <s v="103.54"/>
    <s v="0"/>
    <s v=""/>
    <s v=""/>
    <n v="1518.55"/>
    <n v="197.41149999999999"/>
    <n v="1715.9614999999999"/>
    <d v="2021-09-16T00:00:00"/>
    <n v="0"/>
    <x v="4"/>
    <d v="2021-09-22T00:00:00"/>
    <n v="163"/>
    <n v="0"/>
    <n v="0"/>
    <s v="Nathan Kyme"/>
    <s v="New All Season Development"/>
    <m/>
    <s v="VC7556-2019-017"/>
    <s v="929 OF"/>
    <m/>
    <m/>
    <m/>
    <s v="Approved"/>
    <m/>
    <m/>
    <s v="Road Building on Hare Lake road from entrance towards C264"/>
    <n v="6"/>
    <s v="C257-C267"/>
    <s v="Hare Lake Creek"/>
    <n v="0"/>
    <d v="2021-09-20T00:00:00"/>
    <m/>
    <s v="36"/>
    <d v="2021-09-21T00:00:00"/>
    <s v=""/>
    <s v=""/>
    <m/>
    <m/>
    <m/>
    <s v="Mike Lecocq"/>
    <s v="06"/>
    <s v="Corbiere and Sons Contracting985520210916-5Rock Truck - 30 Ton- After Jan 10111518.55"/>
    <s v="Corbiere and Sons Contracting985520210916-5Rock Truck - 30 Ton- After Jan 10111518.55INV #148"/>
    <s v="New All Season Development"/>
    <s v=""/>
    <x v="2"/>
  </r>
  <r>
    <x v="1"/>
    <n v="6"/>
    <n v="0"/>
    <n v="9855"/>
    <s v="20210916-5"/>
    <n v="53510602"/>
    <s v="Access"/>
    <n v="0"/>
    <s v="Light Truck - Pick up- After Jan 10"/>
    <n v="243.75"/>
    <n v="2"/>
    <s v="DAY"/>
    <s v="182.81"/>
    <s v="0"/>
    <s v=""/>
    <s v=""/>
    <n v="487.5"/>
    <n v="63.375"/>
    <n v="550.875"/>
    <d v="2021-09-16T00:00:00"/>
    <n v="0"/>
    <x v="4"/>
    <d v="2021-09-22T00:00:00"/>
    <n v="163"/>
    <n v="0"/>
    <n v="0"/>
    <s v="Nathan Kyme"/>
    <s v="New All Season Development"/>
    <m/>
    <s v="VC7556-2019-017"/>
    <s v="929 OF"/>
    <m/>
    <m/>
    <m/>
    <s v="Approved"/>
    <m/>
    <m/>
    <s v="Road Building on Hare Lake road from entrance towards C264"/>
    <n v="6"/>
    <s v="C257-C267"/>
    <s v="Hare Lake Creek"/>
    <n v="0"/>
    <d v="2021-09-20T00:00:00"/>
    <m/>
    <s v="36"/>
    <d v="2021-09-21T00:00:00"/>
    <s v=""/>
    <s v=""/>
    <m/>
    <m/>
    <m/>
    <s v="Mike Lecocq"/>
    <s v="06"/>
    <s v="Corbiere and Sons Contracting985520210916-5Light Truck - Pick up- After Jan 102487.5"/>
    <s v="Corbiere and Sons Contracting985520210916-5Light Truck - Pick up- After Jan 102487.5INV #148"/>
    <s v="New All Season Development"/>
    <s v=""/>
    <x v="2"/>
  </r>
  <r>
    <x v="1"/>
    <n v="6"/>
    <n v="0"/>
    <n v="9855"/>
    <s v="20210916-5"/>
    <n v="53510602"/>
    <s v="Access"/>
    <n v="0"/>
    <s v="Excavator Thumb - 30 - 50 ton- After Jan 10"/>
    <n v="12.21"/>
    <n v="11"/>
    <s v="HR"/>
    <s v="9.16"/>
    <s v="0"/>
    <s v=""/>
    <s v=""/>
    <n v="134.31"/>
    <n v="17.4603"/>
    <n v="151.77029999999999"/>
    <d v="2021-09-16T00:00:00"/>
    <n v="0"/>
    <x v="4"/>
    <d v="2021-09-22T00:00:00"/>
    <n v="163"/>
    <n v="0"/>
    <n v="0"/>
    <s v="Nathan Kyme"/>
    <s v="New All Season Development"/>
    <m/>
    <s v="VC7556-2019-017"/>
    <s v="929 OF"/>
    <m/>
    <m/>
    <m/>
    <s v="Approved"/>
    <m/>
    <m/>
    <s v="Road Building on Hare Lake road from entrance towards C264"/>
    <n v="6"/>
    <s v="C257-C267"/>
    <s v="Hare Lake Creek"/>
    <n v="0"/>
    <d v="2021-09-20T00:00:00"/>
    <m/>
    <s v="36"/>
    <d v="2021-09-21T00:00:00"/>
    <s v=""/>
    <s v=""/>
    <m/>
    <m/>
    <m/>
    <s v="Mike Lecocq"/>
    <s v="06"/>
    <s v="Corbiere and Sons Contracting985520210916-5Excavator Thumb - 30 - 50 ton- After Jan 1011134.31"/>
    <s v="Corbiere and Sons Contracting985520210916-5Excavator Thumb - 30 - 50 ton- After Jan 1011134.31INV #148"/>
    <s v="New All Season Development"/>
    <s v=""/>
    <x v="2"/>
  </r>
  <r>
    <x v="1"/>
    <n v="6"/>
    <n v="0"/>
    <n v="9855"/>
    <s v="20210916-5"/>
    <n v="53510602"/>
    <s v="Access"/>
    <n v="0"/>
    <s v="Excavator - 30 ton- After Jan 10"/>
    <n v="138.44999999999999"/>
    <n v="11"/>
    <s v="Dynamic"/>
    <s v="103.84"/>
    <s v="0"/>
    <s v=""/>
    <s v=""/>
    <n v="1522.95"/>
    <n v="197.98350000000002"/>
    <n v="1720.9334999999999"/>
    <d v="2021-09-16T00:00:00"/>
    <n v="0"/>
    <x v="4"/>
    <d v="2021-09-22T00:00:00"/>
    <n v="163"/>
    <n v="0"/>
    <n v="0"/>
    <s v="Nathan Kyme"/>
    <s v="New All Season Development"/>
    <m/>
    <s v="VC7556-2019-017"/>
    <s v="929 OF"/>
    <m/>
    <m/>
    <m/>
    <s v="Approved"/>
    <m/>
    <m/>
    <s v="Road Building on Hare Lake road from entrance towards C264"/>
    <n v="6"/>
    <s v="C257-C267"/>
    <s v="Hare Lake Creek"/>
    <n v="0"/>
    <d v="2021-09-20T00:00:00"/>
    <m/>
    <s v="36"/>
    <d v="2021-09-21T00:00:00"/>
    <s v=""/>
    <s v=""/>
    <m/>
    <m/>
    <m/>
    <s v="Mike Lecocq"/>
    <s v="06"/>
    <s v="Corbiere and Sons Contracting985520210916-5Excavator - 30 ton- After Jan 10111522.95"/>
    <s v="Corbiere and Sons Contracting985520210916-5Excavator - 30 ton- After Jan 10111522.95INV #148"/>
    <s v="New All Season Development"/>
    <s v=""/>
    <x v="2"/>
  </r>
  <r>
    <x v="1"/>
    <n v="6"/>
    <n v="0"/>
    <n v="9855"/>
    <s v="20210916-5"/>
    <n v="53510602"/>
    <s v="Access"/>
    <n v="0"/>
    <s v="Excavator - 30 ton- After Jan 10"/>
    <n v="138.44999999999999"/>
    <n v="11"/>
    <s v="Dynamic"/>
    <s v="103.84"/>
    <s v="0"/>
    <s v=""/>
    <s v=""/>
    <n v="1522.95"/>
    <n v="197.98350000000002"/>
    <n v="1720.9334999999999"/>
    <d v="2021-09-16T00:00:00"/>
    <n v="0"/>
    <x v="4"/>
    <d v="2021-09-22T00:00:00"/>
    <n v="163"/>
    <n v="0"/>
    <n v="0"/>
    <s v="Nathan Kyme"/>
    <s v="New All Season Development"/>
    <m/>
    <s v="VC7556-2019-017"/>
    <s v="929 OF"/>
    <m/>
    <m/>
    <m/>
    <s v="Approved"/>
    <m/>
    <m/>
    <s v="Road Building on Hare Lake road from entrance towards C264"/>
    <n v="6"/>
    <s v="C257-C267"/>
    <s v="Hare Lake Creek"/>
    <n v="0"/>
    <d v="2021-09-20T00:00:00"/>
    <m/>
    <s v="36"/>
    <d v="2021-09-21T00:00:00"/>
    <s v=""/>
    <s v=""/>
    <m/>
    <m/>
    <m/>
    <s v="Mike Lecocq"/>
    <s v="06"/>
    <s v="Corbiere and Sons Contracting985520210916-5Excavator - 30 ton- After Jan 10111522.95"/>
    <s v="Corbiere and Sons Contracting985520210916-5Excavator - 30 ton- After Jan 10111522.95INV #148"/>
    <s v="New All Season Development"/>
    <s v=""/>
    <x v="2"/>
  </r>
  <r>
    <x v="1"/>
    <n v="6"/>
    <n v="0"/>
    <n v="9855"/>
    <s v="20210916-5"/>
    <n v="53510602"/>
    <s v="Access"/>
    <n v="0"/>
    <s v="Dozer D6 or equal- After Jan 10"/>
    <n v="131.47999999999999"/>
    <n v="11"/>
    <s v="Dynamic"/>
    <s v="98.61"/>
    <s v="0"/>
    <s v=""/>
    <s v=""/>
    <n v="1446.28"/>
    <n v="188.0164"/>
    <n v="1634.2963999999997"/>
    <d v="2021-09-16T00:00:00"/>
    <n v="0"/>
    <x v="4"/>
    <d v="2021-09-22T00:00:00"/>
    <n v="163"/>
    <n v="0"/>
    <n v="0"/>
    <s v="Nathan Kyme"/>
    <s v="New All Season Development"/>
    <m/>
    <s v="VC7556-2019-017"/>
    <s v="929 OF"/>
    <m/>
    <m/>
    <m/>
    <s v="Approved"/>
    <m/>
    <m/>
    <s v="Road Building on Hare Lake road from entrance towards C264"/>
    <n v="6"/>
    <s v="C257-C267"/>
    <s v="Hare Lake Creek"/>
    <n v="0"/>
    <d v="2021-09-20T00:00:00"/>
    <m/>
    <s v="36"/>
    <d v="2021-09-21T00:00:00"/>
    <s v=""/>
    <s v=""/>
    <m/>
    <m/>
    <m/>
    <s v="Mike Lecocq"/>
    <s v="06"/>
    <s v="Corbiere and Sons Contracting985520210916-5Dozer D6 or equal- After Jan 10111446.28"/>
    <s v="Corbiere and Sons Contracting985520210916-5Dozer D6 or equal- After Jan 10111446.28INV #148"/>
    <s v="New All Season Development"/>
    <s v=""/>
    <x v="2"/>
  </r>
  <r>
    <x v="1"/>
    <n v="6"/>
    <n v="0"/>
    <n v="9864"/>
    <s v="20210916-14"/>
    <n v="53510602"/>
    <s v="Access"/>
    <n v="0"/>
    <s v="Labourer - General - After Jan 10"/>
    <n v="60"/>
    <n v="12"/>
    <s v="HR"/>
    <s v=""/>
    <s v=""/>
    <s v="60"/>
    <s v="0"/>
    <n v="720"/>
    <n v="93.600000000000009"/>
    <n v="813.59999999999991"/>
    <d v="2021-09-16T00:00:00"/>
    <n v="0"/>
    <x v="4"/>
    <d v="2021-09-22T00:00:00"/>
    <n v="163"/>
    <n v="0"/>
    <n v="0"/>
    <s v="Nathan Kyme"/>
    <s v="New All Season Development"/>
    <m/>
    <s v="VC7556-2019-017"/>
    <s v="929 OF"/>
    <m/>
    <m/>
    <m/>
    <s v="Approved"/>
    <m/>
    <m/>
    <s v="Road work on Neys"/>
    <n v="6"/>
    <s v="C219-C235"/>
    <s v="Neys"/>
    <n v="0"/>
    <d v="2021-09-20T00:00:00"/>
    <m/>
    <s v="36"/>
    <d v="2021-09-21T00:00:00"/>
    <s v=""/>
    <s v=""/>
    <m/>
    <m/>
    <m/>
    <s v="Mike Lecocq"/>
    <s v="06"/>
    <s v="Corbiere and Sons Contracting986420210916-14Labourer - General - After Jan 1012720"/>
    <s v="Corbiere and Sons Contracting986420210916-14Labourer - General - After Jan 1012720INV #148"/>
    <s v="New All Season Development"/>
    <s v=""/>
    <x v="2"/>
  </r>
  <r>
    <x v="1"/>
    <n v="6"/>
    <n v="0"/>
    <n v="9864"/>
    <s v="20210916-14"/>
    <n v="53510602"/>
    <s v="Access"/>
    <n v="0"/>
    <s v="Operator - Principle - After Jan 10"/>
    <n v="75"/>
    <n v="60"/>
    <s v="HR"/>
    <s v=""/>
    <s v=""/>
    <s v="75"/>
    <s v="0"/>
    <n v="4500"/>
    <n v="585"/>
    <n v="5084.9999999999991"/>
    <d v="2021-09-16T00:00:00"/>
    <n v="0"/>
    <x v="4"/>
    <d v="2021-09-22T00:00:00"/>
    <n v="163"/>
    <n v="0"/>
    <n v="0"/>
    <s v="Nathan Kyme"/>
    <s v="New All Season Development"/>
    <m/>
    <s v="VC7556-2019-017"/>
    <s v="929 OF"/>
    <m/>
    <m/>
    <m/>
    <s v="Approved"/>
    <m/>
    <m/>
    <s v="Road work on Neys"/>
    <n v="6"/>
    <s v="C219-C235"/>
    <s v="Neys"/>
    <n v="0"/>
    <d v="2021-09-20T00:00:00"/>
    <m/>
    <s v="36"/>
    <d v="2021-09-21T00:00:00"/>
    <s v=""/>
    <s v=""/>
    <m/>
    <m/>
    <m/>
    <s v="Mike Lecocq"/>
    <s v="06"/>
    <s v="Corbiere and Sons Contracting986420210916-14Operator - Principle - After Jan 10604500"/>
    <s v="Corbiere and Sons Contracting986420210916-14Operator - Principle - After Jan 10604500INV #148"/>
    <s v="New All Season Development"/>
    <s v=""/>
    <x v="2"/>
  </r>
  <r>
    <x v="1"/>
    <n v="6"/>
    <n v="0"/>
    <n v="9864"/>
    <s v="20210916-14"/>
    <n v="53510602"/>
    <s v="Access"/>
    <n v="0"/>
    <s v="L.O.A."/>
    <n v="210"/>
    <n v="8"/>
    <s v="DAY"/>
    <s v=""/>
    <s v=""/>
    <m/>
    <s v="0"/>
    <n v="1680"/>
    <n v="218.4"/>
    <n v="1898.3999999999999"/>
    <d v="2021-09-16T00:00:00"/>
    <n v="0"/>
    <x v="4"/>
    <d v="2021-09-22T00:00:00"/>
    <n v="163"/>
    <n v="0"/>
    <n v="0"/>
    <s v="Nathan Kyme"/>
    <s v="New All Season Development"/>
    <m/>
    <s v="VC7556-2019-017"/>
    <s v="929 OF"/>
    <m/>
    <m/>
    <m/>
    <s v="Approved"/>
    <m/>
    <m/>
    <s v="Road work on Neys"/>
    <n v="6"/>
    <s v="C219-C235"/>
    <s v="Neys"/>
    <n v="0"/>
    <d v="2021-09-20T00:00:00"/>
    <m/>
    <s v="36"/>
    <d v="2021-09-21T00:00:00"/>
    <s v=""/>
    <s v=""/>
    <m/>
    <m/>
    <m/>
    <s v="Mike Lecocq"/>
    <s v="06"/>
    <s v="Corbiere and Sons Contracting986420210916-14L.O.A.81680"/>
    <s v="Corbiere and Sons Contracting986420210916-14L.O.A.81680INV #148"/>
    <s v="New All Season Development"/>
    <s v=""/>
    <x v="2"/>
  </r>
  <r>
    <x v="1"/>
    <n v="6"/>
    <n v="0"/>
    <n v="9864"/>
    <s v="20210916-14"/>
    <n v="53510602"/>
    <s v="Access"/>
    <n v="0"/>
    <s v="Foreman"/>
    <n v="95"/>
    <n v="12"/>
    <s v="HR"/>
    <s v=""/>
    <s v=""/>
    <s v="95"/>
    <s v="0"/>
    <n v="1140"/>
    <n v="148.20000000000002"/>
    <n v="1288.1999999999998"/>
    <d v="2021-09-16T00:00:00"/>
    <n v="0"/>
    <x v="4"/>
    <d v="2021-09-22T00:00:00"/>
    <n v="163"/>
    <n v="0"/>
    <n v="0"/>
    <s v="Nathan Kyme"/>
    <s v="New All Season Development"/>
    <m/>
    <s v="VC7556-2019-017"/>
    <s v="929 OF"/>
    <m/>
    <m/>
    <m/>
    <s v="Approved"/>
    <m/>
    <m/>
    <s v="Road work on Neys"/>
    <n v="6"/>
    <s v="C219-C235"/>
    <s v="Neys"/>
    <n v="0"/>
    <d v="2021-09-20T00:00:00"/>
    <m/>
    <s v="36"/>
    <d v="2021-09-21T00:00:00"/>
    <s v=""/>
    <s v=""/>
    <m/>
    <m/>
    <m/>
    <s v="Mike Lecocq"/>
    <s v="06"/>
    <s v="Corbiere and Sons Contracting986420210916-14Foreman121140"/>
    <s v="Corbiere and Sons Contracting986420210916-14Foreman121140INV #148"/>
    <s v="New All Season Development"/>
    <s v=""/>
    <x v="2"/>
  </r>
  <r>
    <x v="1"/>
    <n v="6"/>
    <n v="0"/>
    <n v="9864"/>
    <s v="20210916-14"/>
    <n v="53510602"/>
    <s v="Access"/>
    <n v="0"/>
    <s v="Rock Truck - 30 Ton- After Jan 10"/>
    <n v="138.05000000000001"/>
    <n v="11"/>
    <s v="Dynamic"/>
    <s v="103.54"/>
    <s v="0"/>
    <s v=""/>
    <s v=""/>
    <n v="1518.55"/>
    <n v="197.41149999999999"/>
    <n v="1715.9614999999999"/>
    <d v="2021-09-16T00:00:00"/>
    <n v="0"/>
    <x v="4"/>
    <d v="2021-09-22T00:00:00"/>
    <n v="163"/>
    <n v="0"/>
    <n v="0"/>
    <s v="Nathan Kyme"/>
    <s v="New All Season Development"/>
    <m/>
    <s v="VC7556-2019-017"/>
    <s v="929 OF"/>
    <m/>
    <m/>
    <m/>
    <s v="Approved"/>
    <m/>
    <m/>
    <s v="Road work on Neys"/>
    <n v="6"/>
    <s v="C219-C235"/>
    <s v="Neys"/>
    <n v="0"/>
    <d v="2021-09-20T00:00:00"/>
    <m/>
    <s v="36"/>
    <d v="2021-09-21T00:00:00"/>
    <s v=""/>
    <s v=""/>
    <m/>
    <m/>
    <m/>
    <s v="Mike Lecocq"/>
    <s v="06"/>
    <s v="Corbiere and Sons Contracting986420210916-14Rock Truck - 30 Ton- After Jan 10111518.55"/>
    <s v="Corbiere and Sons Contracting986420210916-14Rock Truck - 30 Ton- After Jan 10111518.55INV #148"/>
    <s v="New All Season Development"/>
    <s v=""/>
    <x v="2"/>
  </r>
  <r>
    <x v="1"/>
    <n v="6"/>
    <n v="0"/>
    <n v="9864"/>
    <s v="20210916-14"/>
    <n v="53510602"/>
    <s v="Access"/>
    <n v="0"/>
    <s v="Rock Truck - 30 Ton- After Jan 10"/>
    <n v="138.05000000000001"/>
    <n v="11"/>
    <s v="Dynamic"/>
    <s v="103.54"/>
    <s v="0"/>
    <s v=""/>
    <s v=""/>
    <n v="1518.55"/>
    <n v="197.41149999999999"/>
    <n v="1715.9614999999999"/>
    <d v="2021-09-16T00:00:00"/>
    <n v="0"/>
    <x v="4"/>
    <d v="2021-09-22T00:00:00"/>
    <n v="163"/>
    <n v="0"/>
    <n v="0"/>
    <s v="Nathan Kyme"/>
    <s v="New All Season Development"/>
    <m/>
    <s v="VC7556-2019-017"/>
    <s v="929 OF"/>
    <m/>
    <m/>
    <m/>
    <s v="Approved"/>
    <m/>
    <m/>
    <s v="Road work on Neys"/>
    <n v="6"/>
    <s v="C219-C235"/>
    <s v="Neys"/>
    <n v="0"/>
    <d v="2021-09-20T00:00:00"/>
    <m/>
    <s v="36"/>
    <d v="2021-09-21T00:00:00"/>
    <s v=""/>
    <s v=""/>
    <m/>
    <m/>
    <m/>
    <s v="Mike Lecocq"/>
    <s v="06"/>
    <s v="Corbiere and Sons Contracting986420210916-14Rock Truck - 30 Ton- After Jan 10111518.55"/>
    <s v="Corbiere and Sons Contracting986420210916-14Rock Truck - 30 Ton- After Jan 10111518.55INV #148"/>
    <s v="New All Season Development"/>
    <s v=""/>
    <x v="2"/>
  </r>
  <r>
    <x v="1"/>
    <n v="6"/>
    <n v="0"/>
    <n v="9864"/>
    <s v="20210916-14"/>
    <n v="53510602"/>
    <s v="Access"/>
    <n v="0"/>
    <s v="Light Truck - Pick up- After Jan 10"/>
    <n v="243.75"/>
    <n v="4"/>
    <s v="DAY"/>
    <s v="182.81"/>
    <s v="0"/>
    <s v=""/>
    <s v=""/>
    <n v="975"/>
    <n v="126.75"/>
    <n v="1101.75"/>
    <d v="2021-09-16T00:00:00"/>
    <n v="0"/>
    <x v="4"/>
    <d v="2021-09-22T00:00:00"/>
    <n v="163"/>
    <n v="0"/>
    <n v="0"/>
    <s v="Nathan Kyme"/>
    <s v="New All Season Development"/>
    <m/>
    <s v="VC7556-2019-017"/>
    <s v="929 OF"/>
    <m/>
    <m/>
    <m/>
    <s v="Approved"/>
    <m/>
    <m/>
    <s v="Road work on Neys"/>
    <n v="6"/>
    <s v="C219-C235"/>
    <s v="Neys"/>
    <n v="0"/>
    <d v="2021-09-20T00:00:00"/>
    <m/>
    <s v="36"/>
    <d v="2021-09-21T00:00:00"/>
    <s v=""/>
    <s v=""/>
    <m/>
    <m/>
    <m/>
    <s v="Mike Lecocq"/>
    <s v="06"/>
    <s v="Corbiere and Sons Contracting986420210916-14Light Truck - Pick up- After Jan 104975"/>
    <s v="Corbiere and Sons Contracting986420210916-14Light Truck - Pick up- After Jan 104975INV #148"/>
    <s v="New All Season Development"/>
    <s v=""/>
    <x v="2"/>
  </r>
  <r>
    <x v="1"/>
    <n v="6"/>
    <n v="0"/>
    <n v="9864"/>
    <s v="20210916-14"/>
    <n v="53510602"/>
    <s v="Access"/>
    <n v="0"/>
    <s v="Excavator Thumb - 30 - 50 ton- After Jan 10"/>
    <n v="12.21"/>
    <n v="11"/>
    <s v="HR"/>
    <s v="9.16"/>
    <s v="0"/>
    <s v=""/>
    <s v=""/>
    <n v="134.31"/>
    <n v="17.4603"/>
    <n v="151.77029999999999"/>
    <d v="2021-09-16T00:00:00"/>
    <n v="0"/>
    <x v="4"/>
    <d v="2021-09-22T00:00:00"/>
    <n v="163"/>
    <n v="0"/>
    <n v="0"/>
    <s v="Nathan Kyme"/>
    <s v="New All Season Development"/>
    <m/>
    <s v="VC7556-2019-017"/>
    <s v="929 OF"/>
    <m/>
    <m/>
    <m/>
    <s v="Approved"/>
    <m/>
    <m/>
    <s v="Road work on Neys"/>
    <n v="6"/>
    <s v="C219-C235"/>
    <s v="Neys"/>
    <n v="0"/>
    <d v="2021-09-20T00:00:00"/>
    <m/>
    <s v="36"/>
    <d v="2021-09-21T00:00:00"/>
    <s v=""/>
    <s v=""/>
    <m/>
    <m/>
    <m/>
    <s v="Mike Lecocq"/>
    <s v="06"/>
    <s v="Corbiere and Sons Contracting986420210916-14Excavator Thumb - 30 - 50 ton- After Jan 1011134.31"/>
    <s v="Corbiere and Sons Contracting986420210916-14Excavator Thumb - 30 - 50 ton- After Jan 1011134.31INV #148"/>
    <s v="New All Season Development"/>
    <s v=""/>
    <x v="2"/>
  </r>
  <r>
    <x v="1"/>
    <n v="6"/>
    <n v="0"/>
    <n v="9864"/>
    <s v="20210916-14"/>
    <n v="53510602"/>
    <s v="Access"/>
    <n v="0"/>
    <s v="Excavator Thumb - 30 - 50 ton- After Jan 10"/>
    <n v="12.21"/>
    <n v="11"/>
    <s v="HR"/>
    <s v="9.16"/>
    <s v="0"/>
    <s v=""/>
    <s v=""/>
    <n v="134.31"/>
    <n v="17.4603"/>
    <n v="151.77029999999999"/>
    <d v="2021-09-16T00:00:00"/>
    <n v="0"/>
    <x v="4"/>
    <d v="2021-09-22T00:00:00"/>
    <n v="163"/>
    <n v="0"/>
    <n v="0"/>
    <s v="Nathan Kyme"/>
    <s v="New All Season Development"/>
    <m/>
    <s v="VC7556-2019-017"/>
    <s v="929 OF"/>
    <m/>
    <m/>
    <m/>
    <s v="Approved"/>
    <m/>
    <m/>
    <s v="Road work on Neys"/>
    <n v="6"/>
    <s v="C219-C235"/>
    <s v="Neys"/>
    <n v="0"/>
    <d v="2021-09-20T00:00:00"/>
    <m/>
    <s v="36"/>
    <d v="2021-09-21T00:00:00"/>
    <s v=""/>
    <s v=""/>
    <m/>
    <m/>
    <m/>
    <s v="Mike Lecocq"/>
    <s v="06"/>
    <s v="Corbiere and Sons Contracting986420210916-14Excavator Thumb - 30 - 50 ton- After Jan 1011134.31"/>
    <s v="Corbiere and Sons Contracting986420210916-14Excavator Thumb - 30 - 50 ton- After Jan 1011134.31INV #148"/>
    <s v="New All Season Development"/>
    <s v=""/>
    <x v="2"/>
  </r>
  <r>
    <x v="1"/>
    <n v="6"/>
    <n v="0"/>
    <n v="9864"/>
    <s v="20210916-14"/>
    <n v="53510602"/>
    <s v="Access"/>
    <n v="0"/>
    <s v="Excavator - 36 ton- After Jan 10"/>
    <n v="146.96"/>
    <n v="11"/>
    <s v="Dynamic"/>
    <s v="110.22"/>
    <s v="0"/>
    <s v=""/>
    <s v=""/>
    <n v="1616.56"/>
    <n v="210.15280000000001"/>
    <n v="1826.7127999999998"/>
    <d v="2021-09-16T00:00:00"/>
    <n v="0"/>
    <x v="4"/>
    <d v="2021-09-22T00:00:00"/>
    <n v="163"/>
    <n v="0"/>
    <n v="0"/>
    <s v="Nathan Kyme"/>
    <s v="New All Season Development"/>
    <m/>
    <s v="VC7556-2019-017"/>
    <s v="929 OF"/>
    <m/>
    <m/>
    <m/>
    <s v="Approved"/>
    <m/>
    <m/>
    <s v="Road work on Neys"/>
    <n v="6"/>
    <s v="C219-C235"/>
    <s v="Neys"/>
    <n v="0"/>
    <d v="2021-09-20T00:00:00"/>
    <m/>
    <s v="36"/>
    <d v="2021-09-21T00:00:00"/>
    <s v=""/>
    <s v=""/>
    <m/>
    <m/>
    <m/>
    <s v="Mike Lecocq"/>
    <s v="06"/>
    <s v="Corbiere and Sons Contracting986420210916-14Excavator - 36 ton- After Jan 10111616.56"/>
    <s v="Corbiere and Sons Contracting986420210916-14Excavator - 36 ton- After Jan 10111616.56INV #148"/>
    <s v="New All Season Development"/>
    <s v=""/>
    <x v="2"/>
  </r>
  <r>
    <x v="1"/>
    <n v="6"/>
    <n v="0"/>
    <n v="9864"/>
    <s v="20210916-14"/>
    <n v="53510602"/>
    <s v="Access"/>
    <n v="0"/>
    <s v="Excavator - 30 ton- After Jan 10"/>
    <n v="138.44999999999999"/>
    <n v="11"/>
    <s v="Dynamic"/>
    <s v="103.84"/>
    <s v="0"/>
    <s v=""/>
    <s v=""/>
    <n v="1522.95"/>
    <n v="197.98350000000002"/>
    <n v="1720.9334999999999"/>
    <d v="2021-09-16T00:00:00"/>
    <n v="0"/>
    <x v="4"/>
    <d v="2021-09-22T00:00:00"/>
    <n v="163"/>
    <n v="0"/>
    <n v="0"/>
    <s v="Nathan Kyme"/>
    <s v="New All Season Development"/>
    <m/>
    <s v="VC7556-2019-017"/>
    <s v="929 OF"/>
    <m/>
    <m/>
    <m/>
    <s v="Approved"/>
    <m/>
    <m/>
    <s v="Road work on Neys"/>
    <n v="6"/>
    <s v="C219-C235"/>
    <s v="Neys"/>
    <n v="0"/>
    <d v="2021-09-20T00:00:00"/>
    <m/>
    <s v="36"/>
    <d v="2021-09-21T00:00:00"/>
    <s v=""/>
    <s v=""/>
    <m/>
    <m/>
    <m/>
    <s v="Mike Lecocq"/>
    <s v="06"/>
    <s v="Corbiere and Sons Contracting986420210916-14Excavator - 30 ton- After Jan 10111522.95"/>
    <s v="Corbiere and Sons Contracting986420210916-14Excavator - 30 ton- After Jan 10111522.95INV #148"/>
    <s v="New All Season Development"/>
    <s v=""/>
    <x v="2"/>
  </r>
  <r>
    <x v="1"/>
    <n v="6"/>
    <n v="0"/>
    <n v="9864"/>
    <s v="20210916-14"/>
    <n v="53510602"/>
    <s v="Access"/>
    <n v="0"/>
    <s v="Dozer D6 or equal- After Jan 10"/>
    <n v="131.47999999999999"/>
    <n v="11"/>
    <s v="Dynamic"/>
    <s v="98.61"/>
    <s v="0"/>
    <s v=""/>
    <s v=""/>
    <n v="1446.28"/>
    <n v="188.0164"/>
    <n v="1634.2963999999997"/>
    <d v="2021-09-16T00:00:00"/>
    <n v="0"/>
    <x v="4"/>
    <d v="2021-09-22T00:00:00"/>
    <n v="163"/>
    <n v="0"/>
    <n v="0"/>
    <s v="Nathan Kyme"/>
    <s v="New All Season Development"/>
    <m/>
    <s v="VC7556-2019-017"/>
    <s v="929 OF"/>
    <m/>
    <m/>
    <m/>
    <s v="Approved"/>
    <m/>
    <m/>
    <s v="Road work on Neys"/>
    <n v="6"/>
    <s v="C219-C235"/>
    <s v="Neys"/>
    <n v="0"/>
    <d v="2021-09-20T00:00:00"/>
    <m/>
    <s v="36"/>
    <d v="2021-09-21T00:00:00"/>
    <s v=""/>
    <s v=""/>
    <m/>
    <m/>
    <m/>
    <s v="Mike Lecocq"/>
    <s v="06"/>
    <s v="Corbiere and Sons Contracting986420210916-14Dozer D6 or equal- After Jan 10111446.28"/>
    <s v="Corbiere and Sons Contracting986420210916-14Dozer D6 or equal- After Jan 10111446.28INV #148"/>
    <s v="New All Season Development"/>
    <s v=""/>
    <x v="2"/>
  </r>
  <r>
    <x v="1"/>
    <n v="6"/>
    <n v="0"/>
    <n v="9863"/>
    <s v="20210916-13"/>
    <n v="53510602"/>
    <s v="Access"/>
    <n v="0"/>
    <s v="Operator - Principle - After Jan 10"/>
    <n v="75"/>
    <n v="36"/>
    <s v="HR"/>
    <s v=""/>
    <s v=""/>
    <s v="75"/>
    <s v="0"/>
    <n v="2700"/>
    <n v="351"/>
    <n v="3050.9999999999995"/>
    <d v="2021-09-16T00:00:00"/>
    <n v="0"/>
    <x v="4"/>
    <d v="2021-09-22T00:00:00"/>
    <n v="163"/>
    <n v="0"/>
    <n v="0"/>
    <s v="Nathan Kyme"/>
    <s v="New All Season Development"/>
    <m/>
    <s v="VC7556-2019-017"/>
    <s v="929 OF"/>
    <m/>
    <m/>
    <m/>
    <s v="Approved"/>
    <m/>
    <m/>
    <s v="Road Building on Little Red Sucker Access"/>
    <n v="6"/>
    <s v="C248-C256"/>
    <s v="Little Red Sucker Creek"/>
    <n v="0"/>
    <d v="2021-09-20T00:00:00"/>
    <m/>
    <s v="36"/>
    <d v="2021-09-21T00:00:00"/>
    <s v=""/>
    <s v=""/>
    <m/>
    <m/>
    <m/>
    <s v="Mike Lecocq"/>
    <s v="06"/>
    <s v="Corbiere and Sons Contracting986320210916-13Operator - Principle - After Jan 10362700"/>
    <s v="Corbiere and Sons Contracting986320210916-13Operator - Principle - After Jan 10362700INV #148"/>
    <s v="New All Season Development"/>
    <s v=""/>
    <x v="2"/>
  </r>
  <r>
    <x v="1"/>
    <n v="6"/>
    <n v="0"/>
    <n v="9863"/>
    <s v="20210916-13"/>
    <n v="53510602"/>
    <s v="Access"/>
    <n v="0"/>
    <s v="L.O.A."/>
    <n v="210"/>
    <n v="3"/>
    <s v="DAY"/>
    <s v=""/>
    <s v=""/>
    <m/>
    <s v="0"/>
    <n v="630"/>
    <n v="81.900000000000006"/>
    <n v="711.9"/>
    <d v="2021-09-16T00:00:00"/>
    <n v="0"/>
    <x v="4"/>
    <d v="2021-09-22T00:00:00"/>
    <n v="163"/>
    <n v="0"/>
    <n v="0"/>
    <s v="Nathan Kyme"/>
    <s v="New All Season Development"/>
    <m/>
    <s v="VC7556-2019-017"/>
    <s v="929 OF"/>
    <m/>
    <m/>
    <m/>
    <s v="Approved"/>
    <m/>
    <m/>
    <s v="Road Building on Little Red Sucker Access"/>
    <n v="6"/>
    <s v="C248-C256"/>
    <s v="Little Red Sucker Creek"/>
    <n v="0"/>
    <d v="2021-09-20T00:00:00"/>
    <m/>
    <s v="36"/>
    <d v="2021-09-21T00:00:00"/>
    <s v=""/>
    <s v=""/>
    <m/>
    <m/>
    <m/>
    <s v="Mike Lecocq"/>
    <s v="06"/>
    <s v="Corbiere and Sons Contracting986320210916-13L.O.A.3630"/>
    <s v="Corbiere and Sons Contracting986320210916-13L.O.A.3630INV #148"/>
    <s v="New All Season Development"/>
    <s v=""/>
    <x v="2"/>
  </r>
  <r>
    <x v="1"/>
    <n v="6"/>
    <n v="0"/>
    <n v="9863"/>
    <s v="20210916-13"/>
    <n v="53510602"/>
    <s v="Access"/>
    <n v="0"/>
    <s v="Rock Truck - 30 Ton- After Jan 10"/>
    <n v="138.05000000000001"/>
    <n v="11"/>
    <s v="Dynamic"/>
    <s v="103.54"/>
    <s v="0"/>
    <s v=""/>
    <s v=""/>
    <n v="1518.55"/>
    <n v="197.41149999999999"/>
    <n v="1715.9614999999999"/>
    <d v="2021-09-16T00:00:00"/>
    <n v="0"/>
    <x v="4"/>
    <d v="2021-09-22T00:00:00"/>
    <n v="163"/>
    <n v="0"/>
    <n v="0"/>
    <s v="Nathan Kyme"/>
    <s v="New All Season Development"/>
    <m/>
    <s v="VC7556-2019-017"/>
    <s v="929 OF"/>
    <m/>
    <m/>
    <m/>
    <s v="Approved"/>
    <m/>
    <m/>
    <s v="Road Building on Little Red Sucker Access"/>
    <n v="6"/>
    <s v="C248-C256"/>
    <s v="Little Red Sucker Creek"/>
    <n v="0"/>
    <d v="2021-09-20T00:00:00"/>
    <m/>
    <s v="36"/>
    <d v="2021-09-21T00:00:00"/>
    <s v=""/>
    <s v=""/>
    <m/>
    <m/>
    <m/>
    <s v="Mike Lecocq"/>
    <s v="06"/>
    <s v="Corbiere and Sons Contracting986320210916-13Rock Truck - 30 Ton- After Jan 10111518.55"/>
    <s v="Corbiere and Sons Contracting986320210916-13Rock Truck - 30 Ton- After Jan 10111518.55INV #148"/>
    <s v="New All Season Development"/>
    <s v=""/>
    <x v="2"/>
  </r>
  <r>
    <x v="1"/>
    <n v="6"/>
    <n v="0"/>
    <n v="9863"/>
    <s v="20210916-13"/>
    <n v="53510602"/>
    <s v="Access"/>
    <n v="0"/>
    <s v="Light Truck - Pick up- After Jan 10"/>
    <n v="243.75"/>
    <n v="2"/>
    <s v="DAY"/>
    <s v="182.81"/>
    <s v="0"/>
    <s v=""/>
    <s v=""/>
    <n v="487.5"/>
    <n v="63.375"/>
    <n v="550.875"/>
    <d v="2021-09-16T00:00:00"/>
    <n v="0"/>
    <x v="4"/>
    <d v="2021-09-22T00:00:00"/>
    <n v="163"/>
    <n v="0"/>
    <n v="0"/>
    <s v="Nathan Kyme"/>
    <s v="New All Season Development"/>
    <m/>
    <s v="VC7556-2019-017"/>
    <s v="929 OF"/>
    <m/>
    <m/>
    <m/>
    <s v="Approved"/>
    <m/>
    <m/>
    <s v="Road Building on Little Red Sucker Access"/>
    <n v="6"/>
    <s v="C248-C256"/>
    <s v="Little Red Sucker Creek"/>
    <n v="0"/>
    <d v="2021-09-20T00:00:00"/>
    <m/>
    <s v="36"/>
    <d v="2021-09-21T00:00:00"/>
    <s v=""/>
    <s v=""/>
    <m/>
    <m/>
    <m/>
    <s v="Mike Lecocq"/>
    <s v="06"/>
    <s v="Corbiere and Sons Contracting986320210916-13Light Truck - Pick up- After Jan 102487.5"/>
    <s v="Corbiere and Sons Contracting986320210916-13Light Truck - Pick up- After Jan 102487.5INV #148"/>
    <s v="New All Season Development"/>
    <s v=""/>
    <x v="2"/>
  </r>
  <r>
    <x v="1"/>
    <n v="6"/>
    <n v="0"/>
    <n v="9863"/>
    <s v="20210916-13"/>
    <n v="53510602"/>
    <s v="Access"/>
    <n v="0"/>
    <s v="Excavator - 30 ton- After Jan 10"/>
    <n v="138.44999999999999"/>
    <n v="11"/>
    <s v="Dynamic"/>
    <s v="103.84"/>
    <s v="0"/>
    <s v=""/>
    <s v=""/>
    <n v="1522.95"/>
    <n v="197.98350000000002"/>
    <n v="1720.9334999999999"/>
    <d v="2021-09-16T00:00:00"/>
    <n v="0"/>
    <x v="4"/>
    <d v="2021-09-22T00:00:00"/>
    <n v="163"/>
    <n v="0"/>
    <n v="0"/>
    <s v="Nathan Kyme"/>
    <s v="New All Season Development"/>
    <m/>
    <s v="VC7556-2019-017"/>
    <s v="929 OF"/>
    <m/>
    <m/>
    <m/>
    <s v="Approved"/>
    <m/>
    <m/>
    <s v="Road Building on Little Red Sucker Access"/>
    <n v="6"/>
    <s v="C248-C256"/>
    <s v="Little Red Sucker Creek"/>
    <n v="0"/>
    <d v="2021-09-20T00:00:00"/>
    <m/>
    <s v="36"/>
    <d v="2021-09-21T00:00:00"/>
    <s v=""/>
    <s v=""/>
    <m/>
    <m/>
    <m/>
    <s v="Mike Lecocq"/>
    <s v="06"/>
    <s v="Corbiere and Sons Contracting986320210916-13Excavator - 30 ton- After Jan 10111522.95"/>
    <s v="Corbiere and Sons Contracting986320210916-13Excavator - 30 ton- After Jan 10111522.95INV #148"/>
    <s v="New All Season Development"/>
    <s v=""/>
    <x v="2"/>
  </r>
  <r>
    <x v="1"/>
    <n v="6"/>
    <n v="0"/>
    <n v="9863"/>
    <s v="20210916-13"/>
    <n v="53510602"/>
    <s v="Access"/>
    <n v="0"/>
    <s v="Dozer D6 or equal- After Jan 10"/>
    <n v="131.47999999999999"/>
    <n v="11"/>
    <s v="Dynamic"/>
    <s v="98.61"/>
    <s v="0"/>
    <s v=""/>
    <s v=""/>
    <n v="1446.28"/>
    <n v="188.0164"/>
    <n v="1634.2963999999997"/>
    <d v="2021-09-16T00:00:00"/>
    <n v="0"/>
    <x v="4"/>
    <d v="2021-09-22T00:00:00"/>
    <n v="163"/>
    <n v="0"/>
    <n v="0"/>
    <s v="Nathan Kyme"/>
    <s v="New All Season Development"/>
    <m/>
    <s v="VC7556-2019-017"/>
    <s v="929 OF"/>
    <m/>
    <m/>
    <m/>
    <s v="Approved"/>
    <m/>
    <m/>
    <s v="Road Building on Little Red Sucker Access"/>
    <n v="6"/>
    <s v="C248-C256"/>
    <s v="Little Red Sucker Creek"/>
    <n v="0"/>
    <d v="2021-09-20T00:00:00"/>
    <m/>
    <s v="36"/>
    <d v="2021-09-21T00:00:00"/>
    <s v=""/>
    <s v=""/>
    <m/>
    <m/>
    <m/>
    <s v="Mike Lecocq"/>
    <s v="06"/>
    <s v="Corbiere and Sons Contracting986320210916-13Dozer D6 or equal- After Jan 10111446.28"/>
    <s v="Corbiere and Sons Contracting986320210916-13Dozer D6 or equal- After Jan 10111446.28INV #148"/>
    <s v="New All Season Development"/>
    <s v=""/>
    <x v="2"/>
  </r>
  <r>
    <x v="1"/>
    <n v="6"/>
    <n v="0"/>
    <n v="9862"/>
    <s v="20210916-12"/>
    <n v="53510602"/>
    <s v="Access"/>
    <n v="0"/>
    <s v="Operator - Principle - After Jan 10"/>
    <n v="75"/>
    <n v="24"/>
    <s v="HR"/>
    <s v=""/>
    <s v=""/>
    <s v="75"/>
    <s v="0"/>
    <n v="1800"/>
    <n v="234"/>
    <n v="2033.9999999999998"/>
    <d v="2021-09-16T00:00:00"/>
    <n v="0"/>
    <x v="4"/>
    <d v="2021-09-22T00:00:00"/>
    <n v="163"/>
    <n v="0"/>
    <n v="0"/>
    <s v="Nathan Kyme"/>
    <s v="New All Season Development"/>
    <m/>
    <s v="VC7556-2019-017"/>
    <s v="929 OF"/>
    <m/>
    <m/>
    <m/>
    <s v="Approved"/>
    <m/>
    <m/>
    <s v="Road work from C217"/>
    <n v="6"/>
    <s v="C217"/>
    <s v="Highway 17"/>
    <n v="0"/>
    <d v="2021-09-20T00:00:00"/>
    <m/>
    <s v="36"/>
    <d v="2021-09-21T00:00:00"/>
    <s v=""/>
    <s v=""/>
    <m/>
    <m/>
    <m/>
    <s v="Mike Lecocq"/>
    <s v="06"/>
    <s v="Corbiere and Sons Contracting986220210916-12Operator - Principle - After Jan 10241800"/>
    <s v="Corbiere and Sons Contracting986220210916-12Operator - Principle - After Jan 10241800INV #148"/>
    <s v="New All Season Development"/>
    <s v=""/>
    <x v="2"/>
  </r>
  <r>
    <x v="1"/>
    <n v="6"/>
    <n v="0"/>
    <n v="9862"/>
    <s v="20210916-12"/>
    <n v="53510602"/>
    <s v="Access"/>
    <n v="0"/>
    <s v="L.O.A."/>
    <n v="210"/>
    <n v="2"/>
    <s v="DAY"/>
    <s v=""/>
    <s v=""/>
    <m/>
    <s v="0"/>
    <n v="420"/>
    <n v="54.6"/>
    <n v="474.59999999999997"/>
    <d v="2021-09-16T00:00:00"/>
    <n v="0"/>
    <x v="4"/>
    <d v="2021-09-22T00:00:00"/>
    <n v="163"/>
    <n v="0"/>
    <n v="0"/>
    <s v="Nathan Kyme"/>
    <s v="New All Season Development"/>
    <m/>
    <s v="VC7556-2019-017"/>
    <s v="929 OF"/>
    <m/>
    <m/>
    <m/>
    <s v="Approved"/>
    <m/>
    <m/>
    <s v="Road work from C217"/>
    <n v="6"/>
    <s v="C217"/>
    <s v="Highway 17"/>
    <n v="0"/>
    <d v="2021-09-20T00:00:00"/>
    <m/>
    <s v="36"/>
    <d v="2021-09-21T00:00:00"/>
    <s v=""/>
    <s v=""/>
    <m/>
    <m/>
    <m/>
    <s v="Mike Lecocq"/>
    <s v="06"/>
    <s v="Corbiere and Sons Contracting986220210916-12L.O.A.2420"/>
    <s v="Corbiere and Sons Contracting986220210916-12L.O.A.2420INV #148"/>
    <s v="New All Season Development"/>
    <s v=""/>
    <x v="2"/>
  </r>
  <r>
    <x v="1"/>
    <n v="6"/>
    <n v="0"/>
    <n v="9862"/>
    <s v="20210916-12"/>
    <n v="53510602"/>
    <s v="Access"/>
    <n v="0"/>
    <s v="Rock Truck - 30 Ton- After Jan 10"/>
    <n v="138.05000000000001"/>
    <n v="11"/>
    <s v="Dynamic"/>
    <s v="103.54"/>
    <s v="0"/>
    <s v=""/>
    <s v=""/>
    <n v="1518.55"/>
    <n v="197.41149999999999"/>
    <n v="1715.9614999999999"/>
    <d v="2021-09-16T00:00:00"/>
    <n v="0"/>
    <x v="4"/>
    <d v="2021-09-22T00:00:00"/>
    <n v="163"/>
    <n v="0"/>
    <n v="0"/>
    <s v="Nathan Kyme"/>
    <s v="New All Season Development"/>
    <m/>
    <s v="VC7556-2019-017"/>
    <s v="929 OF"/>
    <m/>
    <m/>
    <m/>
    <s v="Approved"/>
    <m/>
    <m/>
    <s v="Road work from C217"/>
    <n v="6"/>
    <s v="C217"/>
    <s v="Highway 17"/>
    <n v="0"/>
    <d v="2021-09-20T00:00:00"/>
    <m/>
    <s v="36"/>
    <d v="2021-09-21T00:00:00"/>
    <s v=""/>
    <s v=""/>
    <m/>
    <m/>
    <m/>
    <s v="Mike Lecocq"/>
    <s v="06"/>
    <s v="Corbiere and Sons Contracting986220210916-12Rock Truck - 30 Ton- After Jan 10111518.55"/>
    <s v="Corbiere and Sons Contracting986220210916-12Rock Truck - 30 Ton- After Jan 10111518.55INV #148"/>
    <s v="New All Season Development"/>
    <s v=""/>
    <x v="2"/>
  </r>
  <r>
    <x v="1"/>
    <n v="6"/>
    <n v="0"/>
    <n v="9862"/>
    <s v="20210916-12"/>
    <n v="53510602"/>
    <s v="Access"/>
    <n v="0"/>
    <s v="Light Truck - Pick up- After Jan 10"/>
    <n v="243.75"/>
    <n v="1"/>
    <s v="DAY"/>
    <s v="182.81"/>
    <s v="0"/>
    <s v=""/>
    <s v=""/>
    <n v="243.75"/>
    <n v="31.6875"/>
    <n v="275.4375"/>
    <d v="2021-09-16T00:00:00"/>
    <n v="0"/>
    <x v="4"/>
    <d v="2021-09-22T00:00:00"/>
    <n v="163"/>
    <n v="0"/>
    <n v="0"/>
    <s v="Nathan Kyme"/>
    <s v="New All Season Development"/>
    <m/>
    <s v="VC7556-2019-017"/>
    <s v="929 OF"/>
    <m/>
    <m/>
    <m/>
    <s v="Approved"/>
    <m/>
    <m/>
    <s v="Road work from C217"/>
    <n v="6"/>
    <s v="C217"/>
    <s v="Highway 17"/>
    <n v="0"/>
    <d v="2021-09-20T00:00:00"/>
    <m/>
    <s v="36"/>
    <d v="2021-09-21T00:00:00"/>
    <s v=""/>
    <s v=""/>
    <m/>
    <m/>
    <m/>
    <s v="Mike Lecocq"/>
    <s v="06"/>
    <s v="Corbiere and Sons Contracting986220210916-12Light Truck - Pick up- After Jan 101243.75"/>
    <s v="Corbiere and Sons Contracting986220210916-12Light Truck - Pick up- After Jan 101243.75INV #148"/>
    <s v="New All Season Development"/>
    <s v=""/>
    <x v="2"/>
  </r>
  <r>
    <x v="1"/>
    <n v="6"/>
    <n v="0"/>
    <n v="9862"/>
    <s v="20210916-12"/>
    <n v="53510602"/>
    <s v="Access"/>
    <n v="0"/>
    <s v="Excavator Thumb - 30 - 50 ton- After Jan 10"/>
    <n v="12.21"/>
    <n v="11"/>
    <s v="HR"/>
    <s v="9.16"/>
    <s v="0"/>
    <s v=""/>
    <s v=""/>
    <n v="134.31"/>
    <n v="17.4603"/>
    <n v="151.77029999999999"/>
    <d v="2021-09-16T00:00:00"/>
    <n v="0"/>
    <x v="4"/>
    <d v="2021-09-22T00:00:00"/>
    <n v="163"/>
    <n v="0"/>
    <n v="0"/>
    <s v="Nathan Kyme"/>
    <s v="New All Season Development"/>
    <m/>
    <s v="VC7556-2019-017"/>
    <s v="929 OF"/>
    <m/>
    <m/>
    <m/>
    <s v="Approved"/>
    <m/>
    <m/>
    <s v="Road work from C217"/>
    <n v="6"/>
    <s v="C217"/>
    <s v="Highway 17"/>
    <n v="0"/>
    <d v="2021-09-20T00:00:00"/>
    <m/>
    <s v="36"/>
    <d v="2021-09-21T00:00:00"/>
    <s v=""/>
    <s v=""/>
    <m/>
    <m/>
    <m/>
    <s v="Mike Lecocq"/>
    <s v="06"/>
    <s v="Corbiere and Sons Contracting986220210916-12Excavator Thumb - 30 - 50 ton- After Jan 1011134.31"/>
    <s v="Corbiere and Sons Contracting986220210916-12Excavator Thumb - 30 - 50 ton- After Jan 1011134.31INV #148"/>
    <s v="New All Season Development"/>
    <s v=""/>
    <x v="2"/>
  </r>
  <r>
    <x v="1"/>
    <n v="6"/>
    <n v="0"/>
    <n v="9862"/>
    <s v="20210916-12"/>
    <n v="53510602"/>
    <s v="Access"/>
    <n v="0"/>
    <s v="Excavator - 30 ton- After Jan 10"/>
    <n v="138.44999999999999"/>
    <n v="11"/>
    <s v="Dynamic"/>
    <s v="103.84"/>
    <s v="0"/>
    <s v=""/>
    <s v=""/>
    <n v="1522.95"/>
    <n v="197.98350000000002"/>
    <n v="1720.9334999999999"/>
    <d v="2021-09-16T00:00:00"/>
    <n v="0"/>
    <x v="4"/>
    <d v="2021-09-22T00:00:00"/>
    <n v="163"/>
    <n v="0"/>
    <n v="0"/>
    <s v="Nathan Kyme"/>
    <s v="New All Season Development"/>
    <m/>
    <s v="VC7556-2019-017"/>
    <s v="929 OF"/>
    <m/>
    <m/>
    <m/>
    <s v="Approved"/>
    <m/>
    <m/>
    <s v="Road work from C217"/>
    <n v="6"/>
    <s v="C217"/>
    <s v="Highway 17"/>
    <n v="0"/>
    <d v="2021-09-20T00:00:00"/>
    <m/>
    <s v="36"/>
    <d v="2021-09-21T00:00:00"/>
    <s v=""/>
    <s v=""/>
    <m/>
    <m/>
    <m/>
    <s v="Mike Lecocq"/>
    <s v="06"/>
    <s v="Corbiere and Sons Contracting986220210916-12Excavator - 30 ton- After Jan 10111522.95"/>
    <s v="Corbiere and Sons Contracting986220210916-12Excavator - 30 ton- After Jan 10111522.95INV #148"/>
    <s v="New All Season Development"/>
    <s v=""/>
    <x v="2"/>
  </r>
  <r>
    <x v="1"/>
    <n v="6"/>
    <n v="0"/>
    <n v="9861"/>
    <s v="20210916-11"/>
    <n v="53510602"/>
    <s v="Access"/>
    <n v="0"/>
    <s v="Operator - Principle - After Jan 10"/>
    <n v="75"/>
    <n v="24"/>
    <s v="HR"/>
    <s v=""/>
    <s v=""/>
    <s v="75"/>
    <s v="0"/>
    <n v="1800"/>
    <n v="234"/>
    <n v="2033.9999999999998"/>
    <d v="2021-09-16T00:00:00"/>
    <n v="0"/>
    <x v="4"/>
    <d v="2021-09-22T00:00:00"/>
    <n v="163"/>
    <n v="0"/>
    <n v="0"/>
    <s v="Nathan Kyme"/>
    <s v="New All Season Development"/>
    <m/>
    <s v="VC7556-2019-017"/>
    <s v="929 OF"/>
    <m/>
    <m/>
    <m/>
    <s v="Approved"/>
    <m/>
    <m/>
    <s v="Road work on Ripple Creek"/>
    <n v="6"/>
    <s v="C197-C202"/>
    <s v="Ripple Lake"/>
    <n v="0"/>
    <d v="2021-09-20T00:00:00"/>
    <m/>
    <s v="36"/>
    <d v="2021-09-21T00:00:00"/>
    <s v=""/>
    <s v=""/>
    <m/>
    <m/>
    <m/>
    <s v="Mike Lecocq"/>
    <s v="06"/>
    <s v="Corbiere and Sons Contracting986120210916-11Operator - Principle - After Jan 10241800"/>
    <s v="Corbiere and Sons Contracting986120210916-11Operator - Principle - After Jan 10241800INV #148"/>
    <s v="New All Season Development"/>
    <s v=""/>
    <x v="2"/>
  </r>
  <r>
    <x v="1"/>
    <n v="6"/>
    <n v="0"/>
    <n v="9861"/>
    <s v="20210916-11"/>
    <n v="53510602"/>
    <s v="Access"/>
    <n v="0"/>
    <s v="L.O.A."/>
    <n v="210"/>
    <n v="3"/>
    <s v="DAY"/>
    <s v=""/>
    <s v=""/>
    <m/>
    <s v="0"/>
    <n v="630"/>
    <n v="81.900000000000006"/>
    <n v="711.9"/>
    <d v="2021-09-16T00:00:00"/>
    <n v="0"/>
    <x v="4"/>
    <d v="2021-09-22T00:00:00"/>
    <n v="163"/>
    <n v="0"/>
    <n v="0"/>
    <s v="Nathan Kyme"/>
    <s v="New All Season Development"/>
    <m/>
    <s v="VC7556-2019-017"/>
    <s v="929 OF"/>
    <m/>
    <m/>
    <m/>
    <s v="Approved"/>
    <m/>
    <m/>
    <s v="Road work on Ripple Creek"/>
    <n v="6"/>
    <s v="C197-C202"/>
    <s v="Ripple Lake"/>
    <n v="0"/>
    <d v="2021-09-20T00:00:00"/>
    <m/>
    <s v="36"/>
    <d v="2021-09-21T00:00:00"/>
    <s v=""/>
    <s v=""/>
    <m/>
    <m/>
    <m/>
    <s v="Mike Lecocq"/>
    <s v="06"/>
    <s v="Corbiere and Sons Contracting986120210916-11L.O.A.3630"/>
    <s v="Corbiere and Sons Contracting986120210916-11L.O.A.3630INV #148"/>
    <s v="New All Season Development"/>
    <s v=""/>
    <x v="2"/>
  </r>
  <r>
    <x v="1"/>
    <n v="6"/>
    <n v="0"/>
    <n v="9861"/>
    <s v="20210916-11"/>
    <n v="53510602"/>
    <s v="Access"/>
    <n v="0"/>
    <s v="Foreman"/>
    <n v="95"/>
    <n v="12"/>
    <s v="HR"/>
    <s v=""/>
    <s v=""/>
    <s v="95"/>
    <s v="0"/>
    <n v="1140"/>
    <n v="148.20000000000002"/>
    <n v="1288.1999999999998"/>
    <d v="2021-09-16T00:00:00"/>
    <n v="0"/>
    <x v="4"/>
    <d v="2021-09-22T00:00:00"/>
    <n v="163"/>
    <n v="0"/>
    <n v="0"/>
    <s v="Nathan Kyme"/>
    <s v="New All Season Development"/>
    <m/>
    <s v="VC7556-2019-017"/>
    <s v="929 OF"/>
    <m/>
    <m/>
    <m/>
    <s v="Approved"/>
    <m/>
    <m/>
    <s v="Road work on Ripple Creek"/>
    <n v="6"/>
    <s v="C197-C202"/>
    <s v="Ripple Lake"/>
    <n v="0"/>
    <d v="2021-09-20T00:00:00"/>
    <m/>
    <s v="36"/>
    <d v="2021-09-21T00:00:00"/>
    <s v=""/>
    <s v=""/>
    <m/>
    <m/>
    <m/>
    <s v="Mike Lecocq"/>
    <s v="06"/>
    <s v="Corbiere and Sons Contracting986120210916-11Foreman121140"/>
    <s v="Corbiere and Sons Contracting986120210916-11Foreman121140INV #148"/>
    <s v="New All Season Development"/>
    <s v=""/>
    <x v="2"/>
  </r>
  <r>
    <x v="1"/>
    <n v="6"/>
    <n v="0"/>
    <n v="9861"/>
    <s v="20210916-11"/>
    <n v="53510602"/>
    <s v="Access"/>
    <n v="0"/>
    <s v="Light Truck - Pick up- After Jan 10"/>
    <n v="243.75"/>
    <n v="2"/>
    <s v="DAY"/>
    <s v="182.81"/>
    <s v="0"/>
    <s v=""/>
    <s v=""/>
    <n v="487.5"/>
    <n v="63.375"/>
    <n v="550.875"/>
    <d v="2021-09-16T00:00:00"/>
    <n v="0"/>
    <x v="4"/>
    <d v="2021-09-22T00:00:00"/>
    <n v="163"/>
    <n v="0"/>
    <n v="0"/>
    <s v="Nathan Kyme"/>
    <s v="New All Season Development"/>
    <m/>
    <s v="VC7556-2019-017"/>
    <s v="929 OF"/>
    <m/>
    <m/>
    <m/>
    <s v="Approved"/>
    <m/>
    <m/>
    <s v="Road work on Ripple Creek"/>
    <n v="6"/>
    <s v="C197-C202"/>
    <s v="Ripple Lake"/>
    <n v="0"/>
    <d v="2021-09-20T00:00:00"/>
    <m/>
    <s v="36"/>
    <d v="2021-09-21T00:00:00"/>
    <s v=""/>
    <s v=""/>
    <m/>
    <m/>
    <m/>
    <s v="Mike Lecocq"/>
    <s v="06"/>
    <s v="Corbiere and Sons Contracting986120210916-11Light Truck - Pick up- After Jan 102487.5"/>
    <s v="Corbiere and Sons Contracting986120210916-11Light Truck - Pick up- After Jan 102487.5INV #148"/>
    <s v="New All Season Development"/>
    <s v=""/>
    <x v="2"/>
  </r>
  <r>
    <x v="1"/>
    <n v="6"/>
    <n v="0"/>
    <n v="9861"/>
    <s v="20210916-11"/>
    <n v="53510602"/>
    <s v="Access"/>
    <n v="0"/>
    <s v="Excavator Thumb - 30 - 50 ton- After Jan 10"/>
    <n v="12.21"/>
    <n v="11"/>
    <s v="HR"/>
    <s v="9.16"/>
    <s v="0"/>
    <s v=""/>
    <s v=""/>
    <n v="134.31"/>
    <n v="17.4603"/>
    <n v="151.77029999999999"/>
    <d v="2021-09-16T00:00:00"/>
    <n v="0"/>
    <x v="4"/>
    <d v="2021-09-22T00:00:00"/>
    <n v="163"/>
    <n v="0"/>
    <n v="0"/>
    <s v="Nathan Kyme"/>
    <s v="New All Season Development"/>
    <m/>
    <s v="VC7556-2019-017"/>
    <s v="929 OF"/>
    <m/>
    <m/>
    <m/>
    <s v="Approved"/>
    <m/>
    <m/>
    <s v="Road work on Ripple Creek"/>
    <n v="6"/>
    <s v="C197-C202"/>
    <s v="Ripple Lake"/>
    <n v="0"/>
    <d v="2021-09-20T00:00:00"/>
    <m/>
    <s v="36"/>
    <d v="2021-09-21T00:00:00"/>
    <s v=""/>
    <s v=""/>
    <m/>
    <m/>
    <m/>
    <s v="Mike Lecocq"/>
    <s v="06"/>
    <s v="Corbiere and Sons Contracting986120210916-11Excavator Thumb - 30 - 50 ton- After Jan 1011134.31"/>
    <s v="Corbiere and Sons Contracting986120210916-11Excavator Thumb - 30 - 50 ton- After Jan 1011134.31INV #148"/>
    <s v="New All Season Development"/>
    <s v=""/>
    <x v="2"/>
  </r>
  <r>
    <x v="1"/>
    <n v="6"/>
    <n v="0"/>
    <n v="9861"/>
    <s v="20210916-11"/>
    <n v="53510602"/>
    <s v="Access"/>
    <n v="0"/>
    <s v="Excavator - 36 ton- After Jan 10"/>
    <n v="146.96"/>
    <n v="22"/>
    <s v="Dynamic"/>
    <s v="110.22"/>
    <s v="0"/>
    <s v=""/>
    <s v=""/>
    <n v="3233.12"/>
    <n v="420.30560000000003"/>
    <n v="3653.4255999999996"/>
    <d v="2021-09-16T00:00:00"/>
    <n v="0"/>
    <x v="4"/>
    <d v="2021-09-22T00:00:00"/>
    <n v="163"/>
    <n v="0"/>
    <n v="0"/>
    <s v="Nathan Kyme"/>
    <s v="New All Season Development"/>
    <m/>
    <s v="VC7556-2019-017"/>
    <s v="929 OF"/>
    <m/>
    <m/>
    <m/>
    <s v="Approved"/>
    <m/>
    <m/>
    <s v="Road work on Ripple Creek"/>
    <n v="6"/>
    <s v="C197-C202"/>
    <s v="Ripple Lake"/>
    <n v="0"/>
    <d v="2021-09-20T00:00:00"/>
    <m/>
    <s v="36"/>
    <d v="2021-09-21T00:00:00"/>
    <s v=""/>
    <s v=""/>
    <m/>
    <m/>
    <m/>
    <s v="Mike Lecocq"/>
    <s v="06"/>
    <s v="Corbiere and Sons Contracting986120210916-11Excavator - 36 ton- After Jan 10223233.12"/>
    <s v="Corbiere and Sons Contracting986120210916-11Excavator - 36 ton- After Jan 10223233.12INV #148"/>
    <s v="New All Season Development"/>
    <s v=""/>
    <x v="2"/>
  </r>
  <r>
    <x v="1"/>
    <n v="6"/>
    <n v="0"/>
    <n v="9860"/>
    <s v="20210916-10"/>
    <n v="53510602"/>
    <s v="Access"/>
    <n v="0"/>
    <s v="Labourer - General - After Jan 10"/>
    <n v="60"/>
    <n v="12"/>
    <s v="HR"/>
    <s v=""/>
    <s v=""/>
    <s v="60"/>
    <s v="0"/>
    <n v="720"/>
    <n v="93.600000000000009"/>
    <n v="813.59999999999991"/>
    <d v="2021-09-16T00:00:00"/>
    <n v="0"/>
    <x v="4"/>
    <d v="2021-09-22T00:00:00"/>
    <n v="163"/>
    <n v="0"/>
    <n v="0"/>
    <s v="Nathan Kyme"/>
    <s v="New All Season Development"/>
    <m/>
    <s v="VC7556-2019-017"/>
    <s v="929 OF"/>
    <m/>
    <m/>
    <m/>
    <s v="Approved"/>
    <m/>
    <m/>
    <s v="Road work from Middleton"/>
    <n v="6"/>
    <s v="C210-C213"/>
    <s v="Middleton"/>
    <n v="0"/>
    <d v="2021-09-20T00:00:00"/>
    <m/>
    <s v="36"/>
    <d v="2021-09-21T00:00:00"/>
    <s v=""/>
    <s v=""/>
    <m/>
    <m/>
    <m/>
    <s v="Mike Lecocq"/>
    <s v="06"/>
    <s v="Corbiere and Sons Contracting986020210916-10Labourer - General - After Jan 1012720"/>
    <s v="Corbiere and Sons Contracting986020210916-10Labourer - General - After Jan 1012720INV #148"/>
    <s v="New All Season Development"/>
    <s v=""/>
    <x v="2"/>
  </r>
  <r>
    <x v="1"/>
    <n v="6"/>
    <n v="0"/>
    <n v="9860"/>
    <s v="20210916-10"/>
    <n v="53510602"/>
    <s v="Access"/>
    <n v="0"/>
    <s v="Operator - Principle - After Jan 10"/>
    <n v="75"/>
    <n v="24"/>
    <s v="HR"/>
    <s v=""/>
    <s v=""/>
    <s v="75"/>
    <s v="0"/>
    <n v="1800"/>
    <n v="234"/>
    <n v="2033.9999999999998"/>
    <d v="2021-09-16T00:00:00"/>
    <n v="0"/>
    <x v="4"/>
    <d v="2021-09-22T00:00:00"/>
    <n v="163"/>
    <n v="0"/>
    <n v="0"/>
    <s v="Nathan Kyme"/>
    <s v="New All Season Development"/>
    <m/>
    <s v="VC7556-2019-017"/>
    <s v="929 OF"/>
    <m/>
    <m/>
    <m/>
    <s v="Approved"/>
    <m/>
    <m/>
    <s v="Road work from Middleton"/>
    <n v="6"/>
    <s v="C210-C213"/>
    <s v="Middleton"/>
    <n v="0"/>
    <d v="2021-09-20T00:00:00"/>
    <m/>
    <s v="36"/>
    <d v="2021-09-21T00:00:00"/>
    <s v=""/>
    <s v=""/>
    <m/>
    <m/>
    <m/>
    <s v="Mike Lecocq"/>
    <s v="06"/>
    <s v="Corbiere and Sons Contracting986020210916-10Operator - Principle - After Jan 10241800"/>
    <s v="Corbiere and Sons Contracting986020210916-10Operator - Principle - After Jan 10241800INV #148"/>
    <s v="New All Season Development"/>
    <s v=""/>
    <x v="2"/>
  </r>
  <r>
    <x v="1"/>
    <n v="6"/>
    <n v="0"/>
    <n v="9860"/>
    <s v="20210916-10"/>
    <n v="53510602"/>
    <s v="Access"/>
    <n v="0"/>
    <s v="L.O.A."/>
    <n v="210"/>
    <n v="3"/>
    <s v="DAY"/>
    <s v=""/>
    <s v=""/>
    <m/>
    <s v="0"/>
    <n v="630"/>
    <n v="81.900000000000006"/>
    <n v="711.9"/>
    <d v="2021-09-16T00:00:00"/>
    <n v="0"/>
    <x v="4"/>
    <d v="2021-09-22T00:00:00"/>
    <n v="163"/>
    <n v="0"/>
    <n v="0"/>
    <s v="Nathan Kyme"/>
    <s v="New All Season Development"/>
    <m/>
    <s v="VC7556-2019-017"/>
    <s v="929 OF"/>
    <m/>
    <m/>
    <m/>
    <s v="Approved"/>
    <m/>
    <m/>
    <s v="Road work from Middleton"/>
    <n v="6"/>
    <s v="C210-C213"/>
    <s v="Middleton"/>
    <n v="0"/>
    <d v="2021-09-20T00:00:00"/>
    <m/>
    <s v="36"/>
    <d v="2021-09-21T00:00:00"/>
    <s v=""/>
    <s v=""/>
    <m/>
    <m/>
    <m/>
    <s v="Mike Lecocq"/>
    <s v="06"/>
    <s v="Corbiere and Sons Contracting986020210916-10L.O.A.3630"/>
    <s v="Corbiere and Sons Contracting986020210916-10L.O.A.3630INV #148"/>
    <s v="New All Season Development"/>
    <s v=""/>
    <x v="2"/>
  </r>
  <r>
    <x v="1"/>
    <n v="6"/>
    <n v="0"/>
    <n v="9860"/>
    <s v="20210916-10"/>
    <n v="53510602"/>
    <s v="Access"/>
    <n v="0"/>
    <s v="Rock Truck - 30 Ton- After Jan 10"/>
    <n v="138.05000000000001"/>
    <n v="22"/>
    <s v="Dynamic"/>
    <s v="103.54"/>
    <s v="0"/>
    <s v=""/>
    <s v=""/>
    <n v="3037.1"/>
    <n v="394.82299999999998"/>
    <n v="3431.9229999999998"/>
    <d v="2021-09-16T00:00:00"/>
    <n v="0"/>
    <x v="4"/>
    <d v="2021-09-22T00:00:00"/>
    <n v="163"/>
    <n v="0"/>
    <n v="0"/>
    <s v="Nathan Kyme"/>
    <s v="New All Season Development"/>
    <m/>
    <s v="VC7556-2019-017"/>
    <s v="929 OF"/>
    <m/>
    <m/>
    <m/>
    <s v="Approved"/>
    <m/>
    <m/>
    <s v="Road work from Middleton"/>
    <n v="6"/>
    <s v="C210-C213"/>
    <s v="Middleton"/>
    <n v="0"/>
    <d v="2021-09-20T00:00:00"/>
    <m/>
    <s v="36"/>
    <d v="2021-09-21T00:00:00"/>
    <s v=""/>
    <s v=""/>
    <m/>
    <m/>
    <m/>
    <s v="Mike Lecocq"/>
    <s v="06"/>
    <s v="Corbiere and Sons Contracting986020210916-10Rock Truck - 30 Ton- After Jan 10223037.1"/>
    <s v="Corbiere and Sons Contracting986020210916-10Rock Truck - 30 Ton- After Jan 10223037.1INV #148"/>
    <s v="New All Season Development"/>
    <s v=""/>
    <x v="2"/>
  </r>
  <r>
    <x v="1"/>
    <n v="6"/>
    <n v="0"/>
    <n v="9860"/>
    <s v="20210916-10"/>
    <n v="53510602"/>
    <s v="Access"/>
    <n v="0"/>
    <s v="Light Truck - Pick up- After Jan 10"/>
    <n v="243.75"/>
    <n v="2"/>
    <s v="DAY"/>
    <s v="182.81"/>
    <s v="0"/>
    <s v=""/>
    <s v=""/>
    <n v="487.5"/>
    <n v="63.375"/>
    <n v="550.875"/>
    <d v="2021-09-16T00:00:00"/>
    <n v="0"/>
    <x v="4"/>
    <d v="2021-09-22T00:00:00"/>
    <n v="163"/>
    <n v="0"/>
    <n v="0"/>
    <s v="Nathan Kyme"/>
    <s v="New All Season Development"/>
    <m/>
    <s v="VC7556-2019-017"/>
    <s v="929 OF"/>
    <m/>
    <m/>
    <m/>
    <s v="Approved"/>
    <m/>
    <m/>
    <s v="Road work from Middleton"/>
    <n v="6"/>
    <s v="C210-C213"/>
    <s v="Middleton"/>
    <n v="0"/>
    <d v="2021-09-20T00:00:00"/>
    <m/>
    <s v="36"/>
    <d v="2021-09-21T00:00:00"/>
    <s v=""/>
    <s v=""/>
    <m/>
    <m/>
    <m/>
    <s v="Mike Lecocq"/>
    <s v="06"/>
    <s v="Corbiere and Sons Contracting986020210916-10Light Truck - Pick up- After Jan 102487.5"/>
    <s v="Corbiere and Sons Contracting986020210916-10Light Truck - Pick up- After Jan 102487.5INV #148"/>
    <s v="New All Season Development"/>
    <s v=""/>
    <x v="2"/>
  </r>
  <r>
    <x v="1"/>
    <n v="6"/>
    <n v="0"/>
    <n v="9860"/>
    <s v="20210916-10"/>
    <n v="53510602"/>
    <s v="Access"/>
    <n v="0"/>
    <s v="Excavator Thumb - 30 - 50 ton- After Jan 10"/>
    <n v="12.21"/>
    <n v="11"/>
    <s v="HR"/>
    <s v="9.16"/>
    <s v="0"/>
    <s v=""/>
    <s v=""/>
    <n v="134.31"/>
    <n v="17.4603"/>
    <n v="151.77029999999999"/>
    <d v="2021-09-16T00:00:00"/>
    <n v="0"/>
    <x v="4"/>
    <d v="2021-09-22T00:00:00"/>
    <n v="163"/>
    <n v="0"/>
    <n v="0"/>
    <s v="Nathan Kyme"/>
    <s v="New All Season Development"/>
    <m/>
    <s v="VC7556-2019-017"/>
    <s v="929 OF"/>
    <m/>
    <m/>
    <m/>
    <s v="Approved"/>
    <m/>
    <m/>
    <s v="Road work from Middleton"/>
    <n v="6"/>
    <s v="C210-C213"/>
    <s v="Middleton"/>
    <n v="0"/>
    <d v="2021-09-20T00:00:00"/>
    <m/>
    <s v="36"/>
    <d v="2021-09-21T00:00:00"/>
    <s v=""/>
    <s v=""/>
    <m/>
    <m/>
    <m/>
    <s v="Mike Lecocq"/>
    <s v="06"/>
    <s v="Corbiere and Sons Contracting986020210916-10Excavator Thumb - 30 - 50 ton- After Jan 1011134.31"/>
    <s v="Corbiere and Sons Contracting986020210916-10Excavator Thumb - 30 - 50 ton- After Jan 1011134.31INV #148"/>
    <s v="New All Season Development"/>
    <s v=""/>
    <x v="2"/>
  </r>
  <r>
    <x v="1"/>
    <n v="6"/>
    <n v="0"/>
    <n v="9860"/>
    <s v="20210916-10"/>
    <n v="53510602"/>
    <s v="Access"/>
    <n v="0"/>
    <s v="Excavator - 36 ton- After Jan 10"/>
    <n v="146.96"/>
    <n v="11"/>
    <s v="Dynamic"/>
    <s v="110.22"/>
    <s v="0"/>
    <s v=""/>
    <s v=""/>
    <n v="1616.56"/>
    <n v="210.15280000000001"/>
    <n v="1826.7127999999998"/>
    <d v="2021-09-16T00:00:00"/>
    <n v="0"/>
    <x v="4"/>
    <d v="2021-09-22T00:00:00"/>
    <n v="163"/>
    <n v="0"/>
    <n v="0"/>
    <s v="Nathan Kyme"/>
    <s v="New All Season Development"/>
    <m/>
    <s v="VC7556-2019-017"/>
    <s v="929 OF"/>
    <m/>
    <m/>
    <m/>
    <s v="Approved"/>
    <m/>
    <m/>
    <s v="Road work from Middleton"/>
    <n v="6"/>
    <s v="C210-C213"/>
    <s v="Middleton"/>
    <n v="0"/>
    <d v="2021-09-20T00:00:00"/>
    <m/>
    <s v="36"/>
    <d v="2021-09-21T00:00:00"/>
    <s v=""/>
    <s v=""/>
    <m/>
    <m/>
    <m/>
    <s v="Mike Lecocq"/>
    <s v="06"/>
    <s v="Corbiere and Sons Contracting986020210916-10Excavator - 36 ton- After Jan 10111616.56"/>
    <s v="Corbiere and Sons Contracting986020210916-10Excavator - 36 ton- After Jan 10111616.56INV #148"/>
    <s v="New All Season Development"/>
    <s v=""/>
    <x v="2"/>
  </r>
  <r>
    <x v="1"/>
    <n v="6"/>
    <n v="0"/>
    <n v="9850"/>
    <s v="20210915-9"/>
    <n v="53510602"/>
    <s v="Access"/>
    <n v="0"/>
    <s v="Labourer - General - After Jan 10"/>
    <n v="60"/>
    <n v="22"/>
    <s v="HR"/>
    <s v=""/>
    <s v=""/>
    <s v="60"/>
    <s v="0"/>
    <n v="1320"/>
    <n v="171.6"/>
    <n v="1491.6"/>
    <d v="2021-09-15T00:00:00"/>
    <n v="0"/>
    <x v="4"/>
    <d v="2021-09-22T00:00:00"/>
    <n v="163"/>
    <n v="0"/>
    <n v="0"/>
    <s v="Nathan Kyme"/>
    <s v="New All Season Development"/>
    <m/>
    <s v="VC7556-2019-017"/>
    <s v="929 OF"/>
    <m/>
    <m/>
    <m/>
    <s v="Approved"/>
    <m/>
    <m/>
    <s v="Road work on Neys"/>
    <n v="6"/>
    <s v="C219-C235"/>
    <s v="Neys Road"/>
    <n v="0"/>
    <d v="2021-09-19T00:00:00"/>
    <m/>
    <s v="36"/>
    <d v="2021-09-21T00:00:00"/>
    <s v=""/>
    <s v=""/>
    <m/>
    <m/>
    <m/>
    <s v="Mike Lecocq"/>
    <s v="06"/>
    <s v="Corbiere and Sons Contracting985020210915-9Labourer - General - After Jan 10221320"/>
    <s v="Corbiere and Sons Contracting985020210915-9Labourer - General - After Jan 10221320INV #148"/>
    <s v="New All Season Development"/>
    <s v=""/>
    <x v="2"/>
  </r>
  <r>
    <x v="1"/>
    <n v="6"/>
    <n v="0"/>
    <n v="9850"/>
    <s v="20210915-9"/>
    <n v="53510602"/>
    <s v="Access"/>
    <n v="0"/>
    <s v="Operator - Principle - After Jan 10"/>
    <n v="75"/>
    <n v="44"/>
    <s v="HR"/>
    <s v=""/>
    <s v=""/>
    <s v="75"/>
    <s v="0"/>
    <n v="3300"/>
    <n v="429"/>
    <n v="3728.9999999999995"/>
    <d v="2021-09-15T00:00:00"/>
    <n v="0"/>
    <x v="4"/>
    <d v="2021-09-22T00:00:00"/>
    <n v="163"/>
    <n v="0"/>
    <n v="0"/>
    <s v="Nathan Kyme"/>
    <s v="New All Season Development"/>
    <m/>
    <s v="VC7556-2019-017"/>
    <s v="929 OF"/>
    <m/>
    <m/>
    <m/>
    <s v="Approved"/>
    <m/>
    <m/>
    <s v="Road work on Neys"/>
    <n v="6"/>
    <s v="C219-C235"/>
    <s v="Neys Road"/>
    <n v="0"/>
    <d v="2021-09-19T00:00:00"/>
    <m/>
    <s v="36"/>
    <d v="2021-09-21T00:00:00"/>
    <s v=""/>
    <s v=""/>
    <m/>
    <m/>
    <m/>
    <s v="Mike Lecocq"/>
    <s v="06"/>
    <s v="Corbiere and Sons Contracting985020210915-9Operator - Principle - After Jan 10443300"/>
    <s v="Corbiere and Sons Contracting985020210915-9Operator - Principle - After Jan 10443300INV #148"/>
    <s v="New All Season Development"/>
    <s v=""/>
    <x v="2"/>
  </r>
  <r>
    <x v="1"/>
    <n v="6"/>
    <n v="0"/>
    <n v="9850"/>
    <s v="20210915-9"/>
    <n v="53510602"/>
    <s v="Access"/>
    <n v="0"/>
    <s v="L.O.A."/>
    <n v="210"/>
    <n v="7"/>
    <s v="DAY"/>
    <s v=""/>
    <s v=""/>
    <m/>
    <s v="0"/>
    <n v="1470"/>
    <n v="191.1"/>
    <n v="1661.1"/>
    <d v="2021-09-15T00:00:00"/>
    <n v="0"/>
    <x v="4"/>
    <d v="2021-09-22T00:00:00"/>
    <n v="163"/>
    <n v="0"/>
    <n v="0"/>
    <s v="Nathan Kyme"/>
    <s v="New All Season Development"/>
    <m/>
    <s v="VC7556-2019-017"/>
    <s v="929 OF"/>
    <m/>
    <m/>
    <m/>
    <s v="Approved"/>
    <m/>
    <m/>
    <s v="Road work on Neys"/>
    <n v="6"/>
    <s v="C219-C235"/>
    <s v="Neys Road"/>
    <n v="0"/>
    <d v="2021-09-19T00:00:00"/>
    <m/>
    <s v="36"/>
    <d v="2021-09-21T00:00:00"/>
    <s v=""/>
    <s v=""/>
    <m/>
    <m/>
    <m/>
    <s v="Mike Lecocq"/>
    <s v="06"/>
    <s v="Corbiere and Sons Contracting985020210915-9L.O.A.71470"/>
    <s v="Corbiere and Sons Contracting985020210915-9L.O.A.71470INV #148"/>
    <s v="New All Season Development"/>
    <s v=""/>
    <x v="2"/>
  </r>
  <r>
    <x v="1"/>
    <n v="6"/>
    <n v="0"/>
    <n v="9850"/>
    <s v="20210915-9"/>
    <n v="53510602"/>
    <s v="Access"/>
    <n v="0"/>
    <s v="Foreman"/>
    <n v="95"/>
    <n v="12"/>
    <s v="HR"/>
    <s v=""/>
    <s v=""/>
    <s v="95"/>
    <s v="0"/>
    <n v="1140"/>
    <n v="148.20000000000002"/>
    <n v="1288.1999999999998"/>
    <d v="2021-09-15T00:00:00"/>
    <n v="0"/>
    <x v="4"/>
    <d v="2021-09-22T00:00:00"/>
    <n v="163"/>
    <n v="0"/>
    <n v="0"/>
    <s v="Nathan Kyme"/>
    <s v="New All Season Development"/>
    <m/>
    <s v="VC7556-2019-017"/>
    <s v="929 OF"/>
    <m/>
    <m/>
    <m/>
    <s v="Approved"/>
    <m/>
    <m/>
    <s v="Road work on Neys"/>
    <n v="6"/>
    <s v="C219-C235"/>
    <s v="Neys Road"/>
    <n v="0"/>
    <d v="2021-09-19T00:00:00"/>
    <m/>
    <s v="36"/>
    <d v="2021-09-21T00:00:00"/>
    <s v=""/>
    <s v=""/>
    <m/>
    <m/>
    <m/>
    <s v="Mike Lecocq"/>
    <s v="06"/>
    <s v="Corbiere and Sons Contracting985020210915-9Foreman121140"/>
    <s v="Corbiere and Sons Contracting985020210915-9Foreman121140INV #148"/>
    <s v="New All Season Development"/>
    <s v=""/>
    <x v="2"/>
  </r>
  <r>
    <x v="1"/>
    <n v="6"/>
    <n v="0"/>
    <n v="9850"/>
    <s v="20210915-9"/>
    <n v="53510602"/>
    <s v="Access"/>
    <n v="0"/>
    <s v="Rock Truck - 30 Ton- After Jan 10"/>
    <n v="138.05000000000001"/>
    <n v="8"/>
    <s v="Dynamic"/>
    <s v="103.54"/>
    <s v="0"/>
    <s v=""/>
    <s v=""/>
    <n v="1104.4000000000001"/>
    <n v="143.572"/>
    <n v="1247.972"/>
    <d v="2021-09-15T00:00:00"/>
    <n v="0"/>
    <x v="4"/>
    <d v="2021-09-22T00:00:00"/>
    <n v="163"/>
    <n v="0"/>
    <n v="0"/>
    <s v="Nathan Kyme"/>
    <s v="New All Season Development"/>
    <m/>
    <s v="VC7556-2019-017"/>
    <s v="929 OF"/>
    <m/>
    <m/>
    <m/>
    <s v="Approved"/>
    <m/>
    <m/>
    <s v="Road work on Neys"/>
    <n v="6"/>
    <s v="C219-C235"/>
    <s v="Neys Road"/>
    <n v="0"/>
    <d v="2021-09-19T00:00:00"/>
    <m/>
    <s v="36"/>
    <d v="2021-09-21T00:00:00"/>
    <s v=""/>
    <s v=""/>
    <m/>
    <m/>
    <m/>
    <s v="Mike Lecocq"/>
    <s v="06"/>
    <s v="Corbiere and Sons Contracting985020210915-9Rock Truck - 30 Ton- After Jan 1081104.4"/>
    <s v="Corbiere and Sons Contracting985020210915-9Rock Truck - 30 Ton- After Jan 1081104.4INV #148"/>
    <s v="New All Season Development"/>
    <s v=""/>
    <x v="2"/>
  </r>
  <r>
    <x v="1"/>
    <n v="6"/>
    <n v="0"/>
    <n v="9850"/>
    <s v="20210915-9"/>
    <n v="53510602"/>
    <s v="Access"/>
    <n v="0"/>
    <s v="Rock Truck - 30 Ton- After Jan 10"/>
    <n v="138.05000000000001"/>
    <n v="6"/>
    <s v="Dynamic"/>
    <s v="103.54"/>
    <s v="0"/>
    <s v=""/>
    <s v=""/>
    <n v="828.3"/>
    <n v="107.679"/>
    <n v="935.97899999999981"/>
    <d v="2021-09-15T00:00:00"/>
    <n v="0"/>
    <x v="4"/>
    <d v="2021-09-22T00:00:00"/>
    <n v="163"/>
    <n v="0"/>
    <n v="0"/>
    <s v="Nathan Kyme"/>
    <s v="New All Season Development"/>
    <m/>
    <s v="VC7556-2019-017"/>
    <s v="929 OF"/>
    <m/>
    <m/>
    <m/>
    <s v="Approved"/>
    <m/>
    <m/>
    <s v="Road work on Neys"/>
    <n v="6"/>
    <s v="C219-C235"/>
    <s v="Neys Road"/>
    <n v="0"/>
    <d v="2021-09-19T00:00:00"/>
    <m/>
    <s v="36"/>
    <d v="2021-09-21T00:00:00"/>
    <s v=""/>
    <s v=""/>
    <m/>
    <m/>
    <m/>
    <s v="Mike Lecocq"/>
    <s v="06"/>
    <s v="Corbiere and Sons Contracting985020210915-9Rock Truck - 30 Ton- After Jan 106828.3"/>
    <s v="Corbiere and Sons Contracting985020210915-9Rock Truck - 30 Ton- After Jan 106828.3INV #148"/>
    <s v="New All Season Development"/>
    <s v=""/>
    <x v="2"/>
  </r>
  <r>
    <x v="1"/>
    <n v="6"/>
    <n v="0"/>
    <n v="9850"/>
    <s v="20210915-9"/>
    <n v="53510602"/>
    <s v="Access"/>
    <n v="0"/>
    <s v="Light Truck - Pick up- After Jan 10"/>
    <n v="243.75"/>
    <n v="4"/>
    <s v="DAY"/>
    <s v="182.81"/>
    <s v="0"/>
    <s v=""/>
    <s v=""/>
    <n v="975"/>
    <n v="126.75"/>
    <n v="1101.75"/>
    <d v="2021-09-15T00:00:00"/>
    <n v="0"/>
    <x v="4"/>
    <d v="2021-09-22T00:00:00"/>
    <n v="163"/>
    <n v="0"/>
    <n v="0"/>
    <s v="Nathan Kyme"/>
    <s v="New All Season Development"/>
    <m/>
    <s v="VC7556-2019-017"/>
    <s v="929 OF"/>
    <m/>
    <m/>
    <m/>
    <s v="Approved"/>
    <m/>
    <m/>
    <s v="Road work on Neys"/>
    <n v="6"/>
    <s v="C219-C235"/>
    <s v="Neys Road"/>
    <n v="0"/>
    <d v="2021-09-19T00:00:00"/>
    <m/>
    <s v="36"/>
    <d v="2021-09-21T00:00:00"/>
    <s v=""/>
    <s v=""/>
    <m/>
    <m/>
    <m/>
    <s v="Mike Lecocq"/>
    <s v="06"/>
    <s v="Corbiere and Sons Contracting985020210915-9Light Truck - Pick up- After Jan 104975"/>
    <s v="Corbiere and Sons Contracting985020210915-9Light Truck - Pick up- After Jan 104975INV #148"/>
    <s v="New All Season Development"/>
    <s v=""/>
    <x v="2"/>
  </r>
  <r>
    <x v="1"/>
    <n v="6"/>
    <n v="0"/>
    <n v="9850"/>
    <s v="20210915-9"/>
    <n v="53510602"/>
    <s v="Access"/>
    <n v="0"/>
    <s v="Excavator Thumb - 30 - 50 ton- After Jan 10"/>
    <n v="12.21"/>
    <n v="10"/>
    <s v="HR"/>
    <s v="9.16"/>
    <s v="0"/>
    <s v=""/>
    <s v=""/>
    <n v="122.1"/>
    <n v="15.872999999999999"/>
    <n v="137.97299999999998"/>
    <d v="2021-09-15T00:00:00"/>
    <n v="0"/>
    <x v="4"/>
    <d v="2021-09-22T00:00:00"/>
    <n v="163"/>
    <n v="0"/>
    <n v="0"/>
    <s v="Nathan Kyme"/>
    <s v="New All Season Development"/>
    <m/>
    <s v="VC7556-2019-017"/>
    <s v="929 OF"/>
    <m/>
    <m/>
    <m/>
    <s v="Approved"/>
    <m/>
    <m/>
    <s v="Road work on Neys"/>
    <n v="6"/>
    <s v="C219-C235"/>
    <s v="Neys Road"/>
    <n v="0"/>
    <d v="2021-09-19T00:00:00"/>
    <m/>
    <s v="36"/>
    <d v="2021-09-21T00:00:00"/>
    <s v=""/>
    <s v=""/>
    <m/>
    <m/>
    <m/>
    <s v="Mike Lecocq"/>
    <s v="06"/>
    <s v="Corbiere and Sons Contracting985020210915-9Excavator Thumb - 30 - 50 ton- After Jan 1010122.1"/>
    <s v="Corbiere and Sons Contracting985020210915-9Excavator Thumb - 30 - 50 ton- After Jan 1010122.1INV #148"/>
    <s v="New All Season Development"/>
    <s v=""/>
    <x v="2"/>
  </r>
  <r>
    <x v="1"/>
    <n v="6"/>
    <n v="0"/>
    <n v="9850"/>
    <s v="20210915-9"/>
    <n v="53510602"/>
    <s v="Access"/>
    <n v="0"/>
    <s v="Excavator Thumb - 30 - 50 ton- After Jan 10"/>
    <n v="12.21"/>
    <n v="10"/>
    <s v="HR"/>
    <s v="9.16"/>
    <s v="0"/>
    <s v=""/>
    <s v=""/>
    <n v="122.1"/>
    <n v="15.872999999999999"/>
    <n v="137.97299999999998"/>
    <d v="2021-09-15T00:00:00"/>
    <n v="0"/>
    <x v="4"/>
    <d v="2021-09-22T00:00:00"/>
    <n v="163"/>
    <n v="0"/>
    <n v="0"/>
    <s v="Nathan Kyme"/>
    <s v="New All Season Development"/>
    <m/>
    <s v="VC7556-2019-017"/>
    <s v="929 OF"/>
    <m/>
    <m/>
    <m/>
    <s v="Approved"/>
    <m/>
    <m/>
    <s v="Road work on Neys"/>
    <n v="6"/>
    <s v="C219-C235"/>
    <s v="Neys Road"/>
    <n v="0"/>
    <d v="2021-09-19T00:00:00"/>
    <m/>
    <s v="36"/>
    <d v="2021-09-21T00:00:00"/>
    <s v=""/>
    <s v=""/>
    <m/>
    <m/>
    <m/>
    <s v="Mike Lecocq"/>
    <s v="06"/>
    <s v="Corbiere and Sons Contracting985020210915-9Excavator Thumb - 30 - 50 ton- After Jan 1010122.1"/>
    <s v="Corbiere and Sons Contracting985020210915-9Excavator Thumb - 30 - 50 ton- After Jan 1010122.1INV #148"/>
    <s v="New All Season Development"/>
    <s v=""/>
    <x v="2"/>
  </r>
  <r>
    <x v="1"/>
    <n v="6"/>
    <n v="0"/>
    <n v="9850"/>
    <s v="20210915-9"/>
    <n v="53510602"/>
    <s v="Access"/>
    <n v="0"/>
    <s v="Excavator - 36 ton- After Jan 10"/>
    <n v="146.96"/>
    <n v="10"/>
    <s v="Dynamic"/>
    <s v="110.22"/>
    <s v="0"/>
    <s v=""/>
    <s v=""/>
    <n v="1469.6"/>
    <n v="191.048"/>
    <n v="1660.6479999999997"/>
    <d v="2021-09-15T00:00:00"/>
    <n v="0"/>
    <x v="4"/>
    <d v="2021-09-22T00:00:00"/>
    <n v="163"/>
    <n v="0"/>
    <n v="0"/>
    <s v="Nathan Kyme"/>
    <s v="New All Season Development"/>
    <m/>
    <s v="VC7556-2019-017"/>
    <s v="929 OF"/>
    <m/>
    <m/>
    <m/>
    <s v="Approved"/>
    <m/>
    <m/>
    <s v="Road work on Neys"/>
    <n v="6"/>
    <s v="C219-C235"/>
    <s v="Neys Road"/>
    <n v="0"/>
    <d v="2021-09-19T00:00:00"/>
    <m/>
    <s v="36"/>
    <d v="2021-09-21T00:00:00"/>
    <s v=""/>
    <s v=""/>
    <m/>
    <m/>
    <m/>
    <s v="Mike Lecocq"/>
    <s v="06"/>
    <s v="Corbiere and Sons Contracting985020210915-9Excavator - 36 ton- After Jan 10101469.6"/>
    <s v="Corbiere and Sons Contracting985020210915-9Excavator - 36 ton- After Jan 10101469.6INV #148"/>
    <s v="New All Season Development"/>
    <s v=""/>
    <x v="2"/>
  </r>
  <r>
    <x v="1"/>
    <n v="6"/>
    <n v="0"/>
    <n v="9850"/>
    <s v="20210915-9"/>
    <n v="53510602"/>
    <s v="Access"/>
    <n v="0"/>
    <s v="Excavator - 30 ton- After Jan 10"/>
    <n v="138.44999999999999"/>
    <n v="10"/>
    <s v="Dynamic"/>
    <s v="103.84"/>
    <s v="0"/>
    <s v=""/>
    <s v=""/>
    <n v="1384.5"/>
    <n v="179.98500000000001"/>
    <n v="1564.4849999999999"/>
    <d v="2021-09-15T00:00:00"/>
    <n v="0"/>
    <x v="4"/>
    <d v="2021-09-22T00:00:00"/>
    <n v="163"/>
    <n v="0"/>
    <n v="0"/>
    <s v="Nathan Kyme"/>
    <s v="New All Season Development"/>
    <m/>
    <s v="VC7556-2019-017"/>
    <s v="929 OF"/>
    <m/>
    <m/>
    <m/>
    <s v="Approved"/>
    <m/>
    <m/>
    <s v="Road work on Neys"/>
    <n v="6"/>
    <s v="C219-C235"/>
    <s v="Neys Road"/>
    <n v="0"/>
    <d v="2021-09-19T00:00:00"/>
    <m/>
    <s v="36"/>
    <d v="2021-09-21T00:00:00"/>
    <s v=""/>
    <s v=""/>
    <m/>
    <m/>
    <m/>
    <s v="Mike Lecocq"/>
    <s v="06"/>
    <s v="Corbiere and Sons Contracting985020210915-9Excavator - 30 ton- After Jan 10101384.5"/>
    <s v="Corbiere and Sons Contracting985020210915-9Excavator - 30 ton- After Jan 10101384.5INV #148"/>
    <s v="New All Season Development"/>
    <s v=""/>
    <x v="2"/>
  </r>
  <r>
    <x v="1"/>
    <n v="6"/>
    <n v="0"/>
    <n v="9849"/>
    <s v="20210915-8"/>
    <n v="53510602"/>
    <s v="Access"/>
    <n v="0"/>
    <s v="Operator - Principle - After Jan 10"/>
    <n v="75"/>
    <n v="33"/>
    <s v="HR"/>
    <s v=""/>
    <s v=""/>
    <s v="75"/>
    <s v="0"/>
    <n v="2475"/>
    <n v="321.75"/>
    <n v="2796.7499999999995"/>
    <d v="2021-09-15T00:00:00"/>
    <n v="0"/>
    <x v="4"/>
    <d v="2021-09-22T00:00:00"/>
    <n v="163"/>
    <n v="0"/>
    <n v="0"/>
    <s v="Nathan Kyme"/>
    <s v="New All Season Development"/>
    <m/>
    <s v="VC7556-2019-017"/>
    <s v="929 OF"/>
    <m/>
    <m/>
    <m/>
    <s v="Approved"/>
    <m/>
    <m/>
    <s v="Road Building on Little Red Sucker Access"/>
    <n v="6"/>
    <s v="C248-C256"/>
    <s v="Little Red Sucker Creek"/>
    <n v="0"/>
    <d v="2021-09-19T00:00:00"/>
    <m/>
    <s v="36"/>
    <d v="2021-09-21T00:00:00"/>
    <s v=""/>
    <s v=""/>
    <m/>
    <m/>
    <m/>
    <s v="Mike Lecocq"/>
    <s v="06"/>
    <s v="Corbiere and Sons Contracting984920210915-8Operator - Principle - After Jan 10332475"/>
    <s v="Corbiere and Sons Contracting984920210915-8Operator - Principle - After Jan 10332475INV #148"/>
    <s v="New All Season Development"/>
    <s v=""/>
    <x v="2"/>
  </r>
  <r>
    <x v="1"/>
    <n v="6"/>
    <n v="0"/>
    <n v="9849"/>
    <s v="20210915-8"/>
    <n v="53510602"/>
    <s v="Access"/>
    <n v="0"/>
    <s v="L.O.A."/>
    <n v="210"/>
    <n v="3"/>
    <s v="DAY"/>
    <s v=""/>
    <s v=""/>
    <m/>
    <s v="0"/>
    <n v="630"/>
    <n v="81.900000000000006"/>
    <n v="711.9"/>
    <d v="2021-09-15T00:00:00"/>
    <n v="0"/>
    <x v="4"/>
    <d v="2021-09-22T00:00:00"/>
    <n v="163"/>
    <n v="0"/>
    <n v="0"/>
    <s v="Nathan Kyme"/>
    <s v="New All Season Development"/>
    <m/>
    <s v="VC7556-2019-017"/>
    <s v="929 OF"/>
    <m/>
    <m/>
    <m/>
    <s v="Approved"/>
    <m/>
    <m/>
    <s v="Road Building on Little Red Sucker Access"/>
    <n v="6"/>
    <s v="C248-C256"/>
    <s v="Little Red Sucker Creek"/>
    <n v="0"/>
    <d v="2021-09-19T00:00:00"/>
    <m/>
    <s v="36"/>
    <d v="2021-09-21T00:00:00"/>
    <s v=""/>
    <s v=""/>
    <m/>
    <m/>
    <m/>
    <s v="Mike Lecocq"/>
    <s v="06"/>
    <s v="Corbiere and Sons Contracting984920210915-8L.O.A.3630"/>
    <s v="Corbiere and Sons Contracting984920210915-8L.O.A.3630INV #148"/>
    <s v="New All Season Development"/>
    <s v=""/>
    <x v="2"/>
  </r>
  <r>
    <x v="1"/>
    <n v="6"/>
    <n v="0"/>
    <n v="9849"/>
    <s v="20210915-8"/>
    <n v="53510602"/>
    <s v="Access"/>
    <n v="0"/>
    <s v="Rock Truck - 30 Ton- After Jan 10"/>
    <n v="138.05000000000001"/>
    <n v="10"/>
    <s v="Dynamic"/>
    <s v="103.54"/>
    <s v="0"/>
    <s v=""/>
    <s v=""/>
    <n v="1380.5"/>
    <n v="179.465"/>
    <n v="1559.9649999999999"/>
    <d v="2021-09-15T00:00:00"/>
    <n v="0"/>
    <x v="4"/>
    <d v="2021-09-22T00:00:00"/>
    <n v="163"/>
    <n v="0"/>
    <n v="0"/>
    <s v="Nathan Kyme"/>
    <s v="New All Season Development"/>
    <m/>
    <s v="VC7556-2019-017"/>
    <s v="929 OF"/>
    <m/>
    <m/>
    <m/>
    <s v="Approved"/>
    <m/>
    <m/>
    <s v="Road Building on Little Red Sucker Access"/>
    <n v="6"/>
    <s v="C248-C256"/>
    <s v="Little Red Sucker Creek"/>
    <n v="0"/>
    <d v="2021-09-19T00:00:00"/>
    <m/>
    <s v="36"/>
    <d v="2021-09-21T00:00:00"/>
    <s v=""/>
    <s v=""/>
    <m/>
    <m/>
    <m/>
    <s v="Mike Lecocq"/>
    <s v="06"/>
    <s v="Corbiere and Sons Contracting984920210915-8Rock Truck - 30 Ton- After Jan 10101380.5"/>
    <s v="Corbiere and Sons Contracting984920210915-8Rock Truck - 30 Ton- After Jan 10101380.5INV #148"/>
    <s v="New All Season Development"/>
    <s v=""/>
    <x v="2"/>
  </r>
  <r>
    <x v="1"/>
    <n v="6"/>
    <n v="0"/>
    <n v="9849"/>
    <s v="20210915-8"/>
    <n v="53510602"/>
    <s v="Access"/>
    <n v="0"/>
    <s v="Light Truck - Pick up- After Jan 10"/>
    <n v="243.75"/>
    <n v="2"/>
    <s v="DAY"/>
    <s v="182.81"/>
    <s v="0"/>
    <s v=""/>
    <s v=""/>
    <n v="487.5"/>
    <n v="63.375"/>
    <n v="550.875"/>
    <d v="2021-09-15T00:00:00"/>
    <n v="0"/>
    <x v="4"/>
    <d v="2021-09-22T00:00:00"/>
    <n v="163"/>
    <n v="0"/>
    <n v="0"/>
    <s v="Nathan Kyme"/>
    <s v="New All Season Development"/>
    <m/>
    <s v="VC7556-2019-017"/>
    <s v="929 OF"/>
    <m/>
    <m/>
    <m/>
    <s v="Approved"/>
    <m/>
    <m/>
    <s v="Road Building on Little Red Sucker Access"/>
    <n v="6"/>
    <s v="C248-C256"/>
    <s v="Little Red Sucker Creek"/>
    <n v="0"/>
    <d v="2021-09-19T00:00:00"/>
    <m/>
    <s v="36"/>
    <d v="2021-09-21T00:00:00"/>
    <s v=""/>
    <s v=""/>
    <m/>
    <m/>
    <m/>
    <s v="Mike Lecocq"/>
    <s v="06"/>
    <s v="Corbiere and Sons Contracting984920210915-8Light Truck - Pick up- After Jan 102487.5"/>
    <s v="Corbiere and Sons Contracting984920210915-8Light Truck - Pick up- After Jan 102487.5INV #148"/>
    <s v="New All Season Development"/>
    <s v=""/>
    <x v="2"/>
  </r>
  <r>
    <x v="1"/>
    <n v="6"/>
    <n v="0"/>
    <n v="9849"/>
    <s v="20210915-8"/>
    <n v="53510602"/>
    <s v="Access"/>
    <n v="0"/>
    <s v="Excavator - 30 ton- After Jan 10"/>
    <n v="138.44999999999999"/>
    <n v="10"/>
    <s v="Dynamic"/>
    <s v="103.84"/>
    <s v="0"/>
    <s v=""/>
    <s v=""/>
    <n v="1384.5"/>
    <n v="179.98500000000001"/>
    <n v="1564.4849999999999"/>
    <d v="2021-09-15T00:00:00"/>
    <n v="0"/>
    <x v="4"/>
    <d v="2021-09-22T00:00:00"/>
    <n v="163"/>
    <n v="0"/>
    <n v="0"/>
    <s v="Nathan Kyme"/>
    <s v="New All Season Development"/>
    <m/>
    <s v="VC7556-2019-017"/>
    <s v="929 OF"/>
    <m/>
    <m/>
    <m/>
    <s v="Approved"/>
    <m/>
    <m/>
    <s v="Road Building on Little Red Sucker Access"/>
    <n v="6"/>
    <s v="C248-C256"/>
    <s v="Little Red Sucker Creek"/>
    <n v="0"/>
    <d v="2021-09-19T00:00:00"/>
    <m/>
    <s v="36"/>
    <d v="2021-09-21T00:00:00"/>
    <s v=""/>
    <s v=""/>
    <m/>
    <m/>
    <m/>
    <s v="Mike Lecocq"/>
    <s v="06"/>
    <s v="Corbiere and Sons Contracting984920210915-8Excavator - 30 ton- After Jan 10101384.5"/>
    <s v="Corbiere and Sons Contracting984920210915-8Excavator - 30 ton- After Jan 10101384.5INV #148"/>
    <s v="New All Season Development"/>
    <s v=""/>
    <x v="2"/>
  </r>
  <r>
    <x v="1"/>
    <n v="6"/>
    <n v="0"/>
    <n v="9849"/>
    <s v="20210915-8"/>
    <n v="53510602"/>
    <s v="Access"/>
    <n v="0"/>
    <s v="Dozer D6 or equal- After Jan 10"/>
    <n v="131.47999999999999"/>
    <n v="10"/>
    <s v="Dynamic"/>
    <s v="98.61"/>
    <s v="0"/>
    <s v=""/>
    <s v=""/>
    <n v="1314.8"/>
    <n v="170.92400000000001"/>
    <n v="1485.7239999999997"/>
    <d v="2021-09-15T00:00:00"/>
    <n v="0"/>
    <x v="4"/>
    <d v="2021-09-22T00:00:00"/>
    <n v="163"/>
    <n v="0"/>
    <n v="0"/>
    <s v="Nathan Kyme"/>
    <s v="New All Season Development"/>
    <m/>
    <s v="VC7556-2019-017"/>
    <s v="929 OF"/>
    <m/>
    <m/>
    <m/>
    <s v="Approved"/>
    <m/>
    <m/>
    <s v="Road Building on Little Red Sucker Access"/>
    <n v="6"/>
    <s v="C248-C256"/>
    <s v="Little Red Sucker Creek"/>
    <n v="0"/>
    <d v="2021-09-19T00:00:00"/>
    <m/>
    <s v="36"/>
    <d v="2021-09-21T00:00:00"/>
    <s v=""/>
    <s v=""/>
    <m/>
    <m/>
    <m/>
    <s v="Mike Lecocq"/>
    <s v="06"/>
    <s v="Corbiere and Sons Contracting984920210915-8Dozer D6 or equal- After Jan 10101314.8"/>
    <s v="Corbiere and Sons Contracting984920210915-8Dozer D6 or equal- After Jan 10101314.8INV #148"/>
    <s v="New All Season Development"/>
    <s v=""/>
    <x v="2"/>
  </r>
  <r>
    <x v="1"/>
    <n v="6"/>
    <n v="0"/>
    <n v="9848"/>
    <s v="20210915-7"/>
    <n v="53510602"/>
    <s v="Access"/>
    <n v="0"/>
    <s v="Operator - Principle - After Jan 10"/>
    <n v="75"/>
    <n v="11"/>
    <s v="HR"/>
    <s v=""/>
    <s v=""/>
    <s v="75"/>
    <s v="0"/>
    <n v="825"/>
    <n v="107.25"/>
    <n v="932.24999999999989"/>
    <d v="2021-09-15T00:00:00"/>
    <n v="0"/>
    <x v="4"/>
    <d v="2021-09-22T00:00:00"/>
    <n v="163"/>
    <n v="0"/>
    <n v="0"/>
    <s v="Nathan Kyme"/>
    <s v="New All Season Development"/>
    <m/>
    <s v="VC7556-2019-017"/>
    <s v="929 OF"/>
    <m/>
    <m/>
    <m/>
    <s v="Approved"/>
    <m/>
    <m/>
    <s v="Road work from C217"/>
    <n v="6"/>
    <s v="C217"/>
    <s v="Highway 17"/>
    <n v="0"/>
    <d v="2021-09-19T00:00:00"/>
    <m/>
    <s v="36"/>
    <d v="2021-09-21T00:00:00"/>
    <s v=""/>
    <s v=""/>
    <m/>
    <m/>
    <m/>
    <s v="Mike Lecocq"/>
    <s v="06"/>
    <s v="Corbiere and Sons Contracting984820210915-7Operator - Principle - After Jan 1011825"/>
    <s v="Corbiere and Sons Contracting984820210915-7Operator - Principle - After Jan 1011825INV #148"/>
    <s v="New All Season Development"/>
    <s v=""/>
    <x v="2"/>
  </r>
  <r>
    <x v="1"/>
    <n v="6"/>
    <n v="0"/>
    <n v="9848"/>
    <s v="20210915-7"/>
    <n v="53510602"/>
    <s v="Access"/>
    <n v="0"/>
    <s v="Operator - Principle - After Jan 10"/>
    <n v="75"/>
    <n v="11"/>
    <s v="HR"/>
    <s v=""/>
    <s v=""/>
    <s v="75"/>
    <s v="0"/>
    <n v="825"/>
    <n v="107.25"/>
    <n v="932.24999999999989"/>
    <d v="2021-09-15T00:00:00"/>
    <n v="0"/>
    <x v="4"/>
    <d v="2021-09-22T00:00:00"/>
    <n v="163"/>
    <n v="0"/>
    <n v="0"/>
    <s v="Nathan Kyme"/>
    <s v="New All Season Development"/>
    <m/>
    <s v="VC7556-2019-017"/>
    <s v="929 OF"/>
    <m/>
    <m/>
    <m/>
    <s v="Approved"/>
    <m/>
    <m/>
    <s v="Road work from C217"/>
    <n v="6"/>
    <s v="C217"/>
    <s v="Highway 17"/>
    <n v="0"/>
    <d v="2021-09-19T00:00:00"/>
    <m/>
    <s v="36"/>
    <d v="2021-09-21T00:00:00"/>
    <s v=""/>
    <s v=""/>
    <m/>
    <m/>
    <m/>
    <s v="Mike Lecocq"/>
    <s v="06"/>
    <s v="Corbiere and Sons Contracting984820210915-7Operator - Principle - After Jan 1011825"/>
    <s v="Corbiere and Sons Contracting984820210915-7Operator - Principle - After Jan 1011825INV #148"/>
    <s v="New All Season Development"/>
    <s v=""/>
    <x v="2"/>
  </r>
  <r>
    <x v="1"/>
    <n v="6"/>
    <n v="0"/>
    <n v="9848"/>
    <s v="20210915-7"/>
    <n v="53510602"/>
    <s v="Access"/>
    <n v="0"/>
    <s v="L.O.A."/>
    <n v="210"/>
    <n v="2"/>
    <s v="DAY"/>
    <s v=""/>
    <s v=""/>
    <m/>
    <s v="0"/>
    <n v="420"/>
    <n v="54.6"/>
    <n v="474.59999999999997"/>
    <d v="2021-09-15T00:00:00"/>
    <n v="0"/>
    <x v="4"/>
    <d v="2021-09-22T00:00:00"/>
    <n v="163"/>
    <n v="0"/>
    <n v="0"/>
    <s v="Nathan Kyme"/>
    <s v="New All Season Development"/>
    <m/>
    <s v="VC7556-2019-017"/>
    <s v="929 OF"/>
    <m/>
    <m/>
    <m/>
    <s v="Approved"/>
    <m/>
    <m/>
    <s v="Road work from C217"/>
    <n v="6"/>
    <s v="C217"/>
    <s v="Highway 17"/>
    <n v="0"/>
    <d v="2021-09-19T00:00:00"/>
    <m/>
    <s v="36"/>
    <d v="2021-09-21T00:00:00"/>
    <s v=""/>
    <s v=""/>
    <m/>
    <m/>
    <m/>
    <s v="Mike Lecocq"/>
    <s v="06"/>
    <s v="Corbiere and Sons Contracting984820210915-7L.O.A.2420"/>
    <s v="Corbiere and Sons Contracting984820210915-7L.O.A.2420INV #148"/>
    <s v="New All Season Development"/>
    <s v=""/>
    <x v="2"/>
  </r>
  <r>
    <x v="1"/>
    <n v="6"/>
    <n v="0"/>
    <n v="9848"/>
    <s v="20210915-7"/>
    <n v="53510602"/>
    <s v="Access"/>
    <n v="0"/>
    <s v="Rock Truck - 30 Ton- After Jan 10"/>
    <n v="138.05000000000001"/>
    <n v="6"/>
    <s v="Dynamic"/>
    <s v="103.54"/>
    <s v="0"/>
    <s v=""/>
    <s v=""/>
    <n v="828.3"/>
    <n v="107.679"/>
    <n v="935.97899999999981"/>
    <d v="2021-09-15T00:00:00"/>
    <n v="0"/>
    <x v="4"/>
    <d v="2021-09-22T00:00:00"/>
    <n v="163"/>
    <n v="0"/>
    <n v="0"/>
    <s v="Nathan Kyme"/>
    <s v="New All Season Development"/>
    <m/>
    <s v="VC7556-2019-017"/>
    <s v="929 OF"/>
    <m/>
    <m/>
    <m/>
    <s v="Approved"/>
    <m/>
    <m/>
    <s v="Road work from C217"/>
    <n v="6"/>
    <s v="C217"/>
    <s v="Highway 17"/>
    <n v="0"/>
    <d v="2021-09-19T00:00:00"/>
    <m/>
    <s v="36"/>
    <d v="2021-09-21T00:00:00"/>
    <s v=""/>
    <s v=""/>
    <m/>
    <m/>
    <m/>
    <s v="Mike Lecocq"/>
    <s v="06"/>
    <s v="Corbiere and Sons Contracting984820210915-7Rock Truck - 30 Ton- After Jan 106828.3"/>
    <s v="Corbiere and Sons Contracting984820210915-7Rock Truck - 30 Ton- After Jan 106828.3INV #148"/>
    <s v="New All Season Development"/>
    <s v=""/>
    <x v="2"/>
  </r>
  <r>
    <x v="1"/>
    <n v="6"/>
    <n v="0"/>
    <n v="9848"/>
    <s v="20210915-7"/>
    <n v="53510602"/>
    <s v="Access"/>
    <n v="0"/>
    <s v="Light Truck - Pick up- After Jan 10"/>
    <n v="243.75"/>
    <n v="1"/>
    <s v="DAY"/>
    <s v="182.81"/>
    <s v="0"/>
    <s v=""/>
    <s v=""/>
    <n v="243.75"/>
    <n v="31.6875"/>
    <n v="275.4375"/>
    <d v="2021-09-15T00:00:00"/>
    <n v="0"/>
    <x v="4"/>
    <d v="2021-09-22T00:00:00"/>
    <n v="163"/>
    <n v="0"/>
    <n v="0"/>
    <s v="Nathan Kyme"/>
    <s v="New All Season Development"/>
    <m/>
    <s v="VC7556-2019-017"/>
    <s v="929 OF"/>
    <m/>
    <m/>
    <m/>
    <s v="Approved"/>
    <m/>
    <m/>
    <s v="Road work from C217"/>
    <n v="6"/>
    <s v="C217"/>
    <s v="Highway 17"/>
    <n v="0"/>
    <d v="2021-09-19T00:00:00"/>
    <m/>
    <s v="36"/>
    <d v="2021-09-21T00:00:00"/>
    <s v=""/>
    <s v=""/>
    <m/>
    <m/>
    <m/>
    <s v="Mike Lecocq"/>
    <s v="06"/>
    <s v="Corbiere and Sons Contracting984820210915-7Light Truck - Pick up- After Jan 101243.75"/>
    <s v="Corbiere and Sons Contracting984820210915-7Light Truck - Pick up- After Jan 101243.75INV #148"/>
    <s v="New All Season Development"/>
    <s v=""/>
    <x v="2"/>
  </r>
  <r>
    <x v="1"/>
    <n v="6"/>
    <n v="0"/>
    <n v="9848"/>
    <s v="20210915-7"/>
    <n v="53510602"/>
    <s v="Access"/>
    <n v="0"/>
    <s v="Excavator Thumb - 30 - 50 ton- After Jan 10"/>
    <n v="12.21"/>
    <n v="6"/>
    <s v="HR"/>
    <s v="9.16"/>
    <s v="0"/>
    <s v=""/>
    <s v=""/>
    <n v="73.260000000000005"/>
    <n v="9.5238000000000014"/>
    <n v="82.783799999999999"/>
    <d v="2021-09-15T00:00:00"/>
    <n v="0"/>
    <x v="4"/>
    <d v="2021-09-22T00:00:00"/>
    <n v="163"/>
    <n v="0"/>
    <n v="0"/>
    <s v="Nathan Kyme"/>
    <s v="New All Season Development"/>
    <m/>
    <s v="VC7556-2019-017"/>
    <s v="929 OF"/>
    <m/>
    <m/>
    <m/>
    <s v="Approved"/>
    <m/>
    <m/>
    <s v="Road work from C217"/>
    <n v="6"/>
    <s v="C217"/>
    <s v="Highway 17"/>
    <n v="0"/>
    <d v="2021-09-19T00:00:00"/>
    <m/>
    <s v="36"/>
    <d v="2021-09-21T00:00:00"/>
    <s v=""/>
    <s v=""/>
    <m/>
    <m/>
    <m/>
    <s v="Mike Lecocq"/>
    <s v="06"/>
    <s v="Corbiere and Sons Contracting984820210915-7Excavator Thumb - 30 - 50 ton- After Jan 10673.26"/>
    <s v="Corbiere and Sons Contracting984820210915-7Excavator Thumb - 30 - 50 ton- After Jan 10673.26INV #148"/>
    <s v="New All Season Development"/>
    <s v=""/>
    <x v="2"/>
  </r>
  <r>
    <x v="1"/>
    <n v="6"/>
    <n v="0"/>
    <n v="9848"/>
    <s v="20210915-7"/>
    <n v="53510602"/>
    <s v="Access"/>
    <n v="0"/>
    <s v="Excavator - 30 ton- After Jan 10"/>
    <n v="138.44999999999999"/>
    <n v="6"/>
    <s v="Dynamic"/>
    <s v="103.84"/>
    <s v="0"/>
    <s v=""/>
    <s v=""/>
    <n v="830.7"/>
    <n v="107.99100000000001"/>
    <n v="938.69099999999992"/>
    <d v="2021-09-15T00:00:00"/>
    <n v="0"/>
    <x v="4"/>
    <d v="2021-09-22T00:00:00"/>
    <n v="163"/>
    <n v="0"/>
    <n v="0"/>
    <s v="Nathan Kyme"/>
    <s v="New All Season Development"/>
    <m/>
    <s v="VC7556-2019-017"/>
    <s v="929 OF"/>
    <m/>
    <m/>
    <m/>
    <s v="Approved"/>
    <m/>
    <m/>
    <s v="Road work from C217"/>
    <n v="6"/>
    <s v="C217"/>
    <s v="Highway 17"/>
    <n v="0"/>
    <d v="2021-09-19T00:00:00"/>
    <m/>
    <s v="36"/>
    <d v="2021-09-21T00:00:00"/>
    <s v=""/>
    <s v=""/>
    <m/>
    <m/>
    <m/>
    <s v="Mike Lecocq"/>
    <s v="06"/>
    <s v="Corbiere and Sons Contracting984820210915-7Excavator - 30 ton- After Jan 106830.7"/>
    <s v="Corbiere and Sons Contracting984820210915-7Excavator - 30 ton- After Jan 106830.7INV #148"/>
    <s v="New All Season Development"/>
    <s v=""/>
    <x v="2"/>
  </r>
  <r>
    <x v="1"/>
    <n v="6"/>
    <n v="0"/>
    <n v="9847"/>
    <s v="20210915-6"/>
    <n v="53510602"/>
    <s v="Access"/>
    <n v="0"/>
    <s v="Labourer - General - After Jan 10"/>
    <n v="60"/>
    <n v="12"/>
    <s v="HR"/>
    <s v=""/>
    <s v=""/>
    <s v="60"/>
    <s v="0"/>
    <n v="720"/>
    <n v="93.600000000000009"/>
    <n v="813.59999999999991"/>
    <d v="2021-09-15T00:00:00"/>
    <n v="0"/>
    <x v="4"/>
    <d v="2021-09-22T00:00:00"/>
    <n v="163"/>
    <n v="0"/>
    <n v="0"/>
    <s v="Nathan Kyme"/>
    <s v="New All Season Development"/>
    <m/>
    <s v="VC7556-2019-017"/>
    <s v="929 OF"/>
    <m/>
    <m/>
    <m/>
    <s v="Approved"/>
    <m/>
    <m/>
    <s v="Road work from Middleton"/>
    <n v="6"/>
    <s v="C210-C213"/>
    <s v="Middleton"/>
    <n v="0"/>
    <d v="2021-09-19T00:00:00"/>
    <m/>
    <s v="36"/>
    <d v="2021-09-21T00:00:00"/>
    <s v=""/>
    <s v=""/>
    <m/>
    <m/>
    <m/>
    <s v="Mike Lecocq"/>
    <s v="06"/>
    <s v="Corbiere and Sons Contracting984720210915-6Labourer - General - After Jan 1012720"/>
    <s v="Corbiere and Sons Contracting984720210915-6Labourer - General - After Jan 1012720INV #148"/>
    <s v="New All Season Development"/>
    <s v=""/>
    <x v="2"/>
  </r>
  <r>
    <x v="1"/>
    <n v="6"/>
    <n v="0"/>
    <n v="9847"/>
    <s v="20210915-6"/>
    <n v="53510602"/>
    <s v="Access"/>
    <n v="0"/>
    <s v="Labourer - General - After Jan 10"/>
    <n v="60"/>
    <n v="12"/>
    <s v="HR"/>
    <s v=""/>
    <s v=""/>
    <s v="60"/>
    <s v="0"/>
    <n v="720"/>
    <n v="93.600000000000009"/>
    <n v="813.59999999999991"/>
    <d v="2021-09-15T00:00:00"/>
    <n v="0"/>
    <x v="4"/>
    <d v="2021-09-22T00:00:00"/>
    <n v="163"/>
    <n v="0"/>
    <n v="0"/>
    <s v="Nathan Kyme"/>
    <s v="New All Season Development"/>
    <m/>
    <s v="VC7556-2019-017"/>
    <s v="929 OF"/>
    <m/>
    <m/>
    <m/>
    <s v="Approved"/>
    <m/>
    <m/>
    <s v="Road work from Middleton"/>
    <n v="6"/>
    <s v="C210-C213"/>
    <s v="Middleton"/>
    <n v="0"/>
    <d v="2021-09-19T00:00:00"/>
    <m/>
    <s v="36"/>
    <d v="2021-09-21T00:00:00"/>
    <s v=""/>
    <s v=""/>
    <m/>
    <m/>
    <m/>
    <s v="Mike Lecocq"/>
    <s v="06"/>
    <s v="Corbiere and Sons Contracting984720210915-6Labourer - General - After Jan 1012720"/>
    <s v="Corbiere and Sons Contracting984720210915-6Labourer - General - After Jan 1012720INV #148"/>
    <s v="New All Season Development"/>
    <s v=""/>
    <x v="2"/>
  </r>
  <r>
    <x v="1"/>
    <n v="6"/>
    <n v="0"/>
    <n v="9847"/>
    <s v="20210915-6"/>
    <n v="53510602"/>
    <s v="Access"/>
    <n v="0"/>
    <s v="Operator - Principle - After Jan 10"/>
    <n v="75"/>
    <n v="12"/>
    <s v="HR"/>
    <s v=""/>
    <s v=""/>
    <s v="75"/>
    <s v="0"/>
    <n v="900"/>
    <n v="117"/>
    <n v="1016.9999999999999"/>
    <d v="2021-09-15T00:00:00"/>
    <n v="0"/>
    <x v="4"/>
    <d v="2021-09-22T00:00:00"/>
    <n v="163"/>
    <n v="0"/>
    <n v="0"/>
    <s v="Nathan Kyme"/>
    <s v="New All Season Development"/>
    <m/>
    <s v="VC7556-2019-017"/>
    <s v="929 OF"/>
    <m/>
    <m/>
    <m/>
    <s v="Approved"/>
    <m/>
    <m/>
    <s v="Road work from Middleton"/>
    <n v="6"/>
    <s v="C210-C213"/>
    <s v="Middleton"/>
    <n v="0"/>
    <d v="2021-09-19T00:00:00"/>
    <m/>
    <s v="36"/>
    <d v="2021-09-21T00:00:00"/>
    <s v=""/>
    <s v=""/>
    <m/>
    <m/>
    <m/>
    <s v="Mike Lecocq"/>
    <s v="06"/>
    <s v="Corbiere and Sons Contracting984720210915-6Operator - Principle - After Jan 1012900"/>
    <s v="Corbiere and Sons Contracting984720210915-6Operator - Principle - After Jan 1012900INV #148"/>
    <s v="New All Season Development"/>
    <s v=""/>
    <x v="2"/>
  </r>
  <r>
    <x v="1"/>
    <n v="6"/>
    <n v="0"/>
    <n v="9847"/>
    <s v="20210915-6"/>
    <n v="53510602"/>
    <s v="Access"/>
    <n v="0"/>
    <s v="Operator - Principle - After Jan 10"/>
    <n v="75"/>
    <n v="12"/>
    <s v="HR"/>
    <s v=""/>
    <s v=""/>
    <s v="75"/>
    <s v="0"/>
    <n v="900"/>
    <n v="117"/>
    <n v="1016.9999999999999"/>
    <d v="2021-09-15T00:00:00"/>
    <n v="0"/>
    <x v="4"/>
    <d v="2021-09-22T00:00:00"/>
    <n v="163"/>
    <n v="0"/>
    <n v="0"/>
    <s v="Nathan Kyme"/>
    <s v="New All Season Development"/>
    <m/>
    <s v="VC7556-2019-017"/>
    <s v="929 OF"/>
    <m/>
    <m/>
    <m/>
    <s v="Approved"/>
    <m/>
    <m/>
    <s v="Road work from Middleton"/>
    <n v="6"/>
    <s v="C210-C213"/>
    <s v="Middleton"/>
    <n v="0"/>
    <d v="2021-09-19T00:00:00"/>
    <m/>
    <s v="36"/>
    <d v="2021-09-21T00:00:00"/>
    <s v=""/>
    <s v=""/>
    <m/>
    <m/>
    <m/>
    <s v="Mike Lecocq"/>
    <s v="06"/>
    <s v="Corbiere and Sons Contracting984720210915-6Operator - Principle - After Jan 1012900"/>
    <s v="Corbiere and Sons Contracting984720210915-6Operator - Principle - After Jan 1012900INV #148"/>
    <s v="New All Season Development"/>
    <s v=""/>
    <x v="2"/>
  </r>
  <r>
    <x v="1"/>
    <n v="6"/>
    <n v="0"/>
    <n v="9847"/>
    <s v="20210915-6"/>
    <n v="53510602"/>
    <s v="Access"/>
    <n v="0"/>
    <s v="L.O.A."/>
    <n v="210"/>
    <n v="5"/>
    <s v="DAY"/>
    <s v=""/>
    <s v=""/>
    <m/>
    <s v="0"/>
    <n v="1050"/>
    <n v="136.5"/>
    <n v="1186.5"/>
    <d v="2021-09-15T00:00:00"/>
    <n v="0"/>
    <x v="4"/>
    <d v="2021-09-22T00:00:00"/>
    <n v="163"/>
    <n v="0"/>
    <n v="0"/>
    <s v="Nathan Kyme"/>
    <s v="New All Season Development"/>
    <m/>
    <s v="VC7556-2019-017"/>
    <s v="929 OF"/>
    <m/>
    <m/>
    <m/>
    <s v="Approved"/>
    <m/>
    <m/>
    <s v="Road work from Middleton"/>
    <n v="6"/>
    <s v="C210-C213"/>
    <s v="Middleton"/>
    <n v="0"/>
    <d v="2021-09-19T00:00:00"/>
    <m/>
    <s v="36"/>
    <d v="2021-09-21T00:00:00"/>
    <s v=""/>
    <s v=""/>
    <m/>
    <m/>
    <m/>
    <s v="Mike Lecocq"/>
    <s v="06"/>
    <s v="Corbiere and Sons Contracting984720210915-6L.O.A.51050"/>
    <s v="Corbiere and Sons Contracting984720210915-6L.O.A.51050INV #148"/>
    <s v="New All Season Development"/>
    <s v=""/>
    <x v="2"/>
  </r>
  <r>
    <x v="1"/>
    <n v="6"/>
    <n v="0"/>
    <n v="9847"/>
    <s v="20210915-6"/>
    <n v="53510602"/>
    <s v="Access"/>
    <n v="0"/>
    <s v="Foreman"/>
    <n v="95"/>
    <n v="12"/>
    <s v="HR"/>
    <s v=""/>
    <s v=""/>
    <s v="95"/>
    <s v="0"/>
    <n v="1140"/>
    <n v="148.20000000000002"/>
    <n v="1288.1999999999998"/>
    <d v="2021-09-15T00:00:00"/>
    <n v="0"/>
    <x v="4"/>
    <d v="2021-09-22T00:00:00"/>
    <n v="163"/>
    <n v="0"/>
    <n v="0"/>
    <s v="Nathan Kyme"/>
    <s v="New All Season Development"/>
    <m/>
    <s v="VC7556-2019-017"/>
    <s v="929 OF"/>
    <m/>
    <m/>
    <m/>
    <s v="Approved"/>
    <m/>
    <m/>
    <s v="Road work from Middleton"/>
    <n v="6"/>
    <s v="C210-C213"/>
    <s v="Middleton"/>
    <n v="0"/>
    <d v="2021-09-19T00:00:00"/>
    <m/>
    <s v="36"/>
    <d v="2021-09-21T00:00:00"/>
    <s v=""/>
    <s v=""/>
    <m/>
    <m/>
    <m/>
    <s v="Mike Lecocq"/>
    <s v="06"/>
    <s v="Corbiere and Sons Contracting984720210915-6Foreman121140"/>
    <s v="Corbiere and Sons Contracting984720210915-6Foreman121140INV #148"/>
    <s v="New All Season Development"/>
    <s v=""/>
    <x v="2"/>
  </r>
  <r>
    <x v="1"/>
    <n v="6"/>
    <n v="0"/>
    <n v="9847"/>
    <s v="20210915-6"/>
    <n v="53510602"/>
    <s v="Access"/>
    <n v="0"/>
    <s v="Rock Truck - 30 Ton- After Jan 10"/>
    <n v="138.05000000000001"/>
    <n v="6"/>
    <s v="Dynamic"/>
    <s v="103.54"/>
    <s v="0"/>
    <s v=""/>
    <s v=""/>
    <n v="828.3"/>
    <n v="107.679"/>
    <n v="935.97899999999981"/>
    <d v="2021-09-15T00:00:00"/>
    <n v="0"/>
    <x v="4"/>
    <d v="2021-09-22T00:00:00"/>
    <n v="163"/>
    <n v="0"/>
    <n v="0"/>
    <s v="Nathan Kyme"/>
    <s v="New All Season Development"/>
    <m/>
    <s v="VC7556-2019-017"/>
    <s v="929 OF"/>
    <m/>
    <m/>
    <m/>
    <s v="Approved"/>
    <m/>
    <m/>
    <s v="Road work from Middleton"/>
    <n v="6"/>
    <s v="C210-C213"/>
    <s v="Middleton"/>
    <n v="0"/>
    <d v="2021-09-19T00:00:00"/>
    <m/>
    <s v="36"/>
    <d v="2021-09-21T00:00:00"/>
    <s v=""/>
    <s v=""/>
    <m/>
    <m/>
    <m/>
    <s v="Mike Lecocq"/>
    <s v="06"/>
    <s v="Corbiere and Sons Contracting984720210915-6Rock Truck - 30 Ton- After Jan 106828.3"/>
    <s v="Corbiere and Sons Contracting984720210915-6Rock Truck - 30 Ton- After Jan 106828.3INV #148"/>
    <s v="New All Season Development"/>
    <s v=""/>
    <x v="2"/>
  </r>
  <r>
    <x v="1"/>
    <n v="6"/>
    <n v="0"/>
    <n v="9847"/>
    <s v="20210915-6"/>
    <n v="53510602"/>
    <s v="Access"/>
    <n v="0"/>
    <s v="Light Truck - Pick up- After Jan 10"/>
    <n v="243.75"/>
    <n v="2"/>
    <s v="DAY"/>
    <s v="182.81"/>
    <s v="0"/>
    <s v=""/>
    <s v=""/>
    <n v="487.5"/>
    <n v="63.375"/>
    <n v="550.875"/>
    <d v="2021-09-15T00:00:00"/>
    <n v="0"/>
    <x v="4"/>
    <d v="2021-09-22T00:00:00"/>
    <n v="163"/>
    <n v="0"/>
    <n v="0"/>
    <s v="Nathan Kyme"/>
    <s v="New All Season Development"/>
    <m/>
    <s v="VC7556-2019-017"/>
    <s v="929 OF"/>
    <m/>
    <m/>
    <m/>
    <s v="Approved"/>
    <m/>
    <m/>
    <s v="Road work from Middleton"/>
    <n v="6"/>
    <s v="C210-C213"/>
    <s v="Middleton"/>
    <n v="0"/>
    <d v="2021-09-19T00:00:00"/>
    <m/>
    <s v="36"/>
    <d v="2021-09-21T00:00:00"/>
    <s v=""/>
    <s v=""/>
    <m/>
    <m/>
    <m/>
    <s v="Mike Lecocq"/>
    <s v="06"/>
    <s v="Corbiere and Sons Contracting984720210915-6Light Truck - Pick up- After Jan 102487.5"/>
    <s v="Corbiere and Sons Contracting984720210915-6Light Truck - Pick up- After Jan 102487.5INV #148"/>
    <s v="New All Season Development"/>
    <s v=""/>
    <x v="2"/>
  </r>
  <r>
    <x v="1"/>
    <n v="6"/>
    <n v="0"/>
    <n v="9847"/>
    <s v="20210915-6"/>
    <n v="53510602"/>
    <s v="Access"/>
    <n v="0"/>
    <s v="Excavator Thumb - 30 - 50 ton- After Jan 10"/>
    <n v="12.21"/>
    <n v="10.5"/>
    <s v="HR"/>
    <s v="9.16"/>
    <s v="0"/>
    <s v=""/>
    <s v=""/>
    <n v="128.20500000000001"/>
    <n v="16.666650000000001"/>
    <n v="144.87164999999999"/>
    <d v="2021-09-15T00:00:00"/>
    <n v="0"/>
    <x v="4"/>
    <d v="2021-09-22T00:00:00"/>
    <n v="163"/>
    <n v="0"/>
    <n v="0"/>
    <s v="Nathan Kyme"/>
    <s v="New All Season Development"/>
    <m/>
    <s v="VC7556-2019-017"/>
    <s v="929 OF"/>
    <m/>
    <m/>
    <m/>
    <s v="Approved"/>
    <m/>
    <m/>
    <s v="Road work from Middleton"/>
    <n v="6"/>
    <s v="C210-C213"/>
    <s v="Middleton"/>
    <n v="0"/>
    <d v="2021-09-19T00:00:00"/>
    <m/>
    <s v="36"/>
    <d v="2021-09-21T00:00:00"/>
    <s v=""/>
    <s v=""/>
    <m/>
    <m/>
    <m/>
    <s v="Mike Lecocq"/>
    <s v="06"/>
    <s v="Corbiere and Sons Contracting984720210915-6Excavator Thumb - 30 - 50 ton- After Jan 1010.5128.205"/>
    <s v="Corbiere and Sons Contracting984720210915-6Excavator Thumb - 30 - 50 ton- After Jan 1010.5128.205INV #148"/>
    <s v="New All Season Development"/>
    <s v=""/>
    <x v="2"/>
  </r>
  <r>
    <x v="1"/>
    <n v="6"/>
    <n v="0"/>
    <n v="9847"/>
    <s v="20210915-6"/>
    <n v="53510602"/>
    <s v="Access"/>
    <n v="0"/>
    <s v="Excavator - 36 ton- After Jan 10"/>
    <n v="146.96"/>
    <n v="10.5"/>
    <s v="Dynamic"/>
    <s v="110.22"/>
    <s v="0"/>
    <s v=""/>
    <s v=""/>
    <n v="1543.08"/>
    <n v="200.60040000000001"/>
    <n v="1743.6803999999997"/>
    <d v="2021-09-15T00:00:00"/>
    <n v="0"/>
    <x v="4"/>
    <d v="2021-09-22T00:00:00"/>
    <n v="163"/>
    <n v="0"/>
    <n v="0"/>
    <s v="Nathan Kyme"/>
    <s v="New All Season Development"/>
    <m/>
    <s v="VC7556-2019-017"/>
    <s v="929 OF"/>
    <m/>
    <m/>
    <m/>
    <s v="Approved"/>
    <m/>
    <m/>
    <s v="Road work from Middleton"/>
    <n v="6"/>
    <s v="C210-C213"/>
    <s v="Middleton"/>
    <n v="0"/>
    <d v="2021-09-19T00:00:00"/>
    <m/>
    <s v="36"/>
    <d v="2021-09-21T00:00:00"/>
    <s v=""/>
    <s v=""/>
    <m/>
    <m/>
    <m/>
    <s v="Mike Lecocq"/>
    <s v="06"/>
    <s v="Corbiere and Sons Contracting984720210915-6Excavator - 36 ton- After Jan 1010.51543.08"/>
    <s v="Corbiere and Sons Contracting984720210915-6Excavator - 36 ton- After Jan 1010.51543.08INV #148"/>
    <s v="New All Season Development"/>
    <s v=""/>
    <x v="2"/>
  </r>
  <r>
    <x v="1"/>
    <n v="6"/>
    <n v="0"/>
    <n v="9845"/>
    <s v="20210915-4"/>
    <n v="53510602"/>
    <s v="Access"/>
    <n v="0"/>
    <s v="Labourer - General - After Jan 10"/>
    <n v="60"/>
    <n v="5"/>
    <s v="HR"/>
    <s v=""/>
    <s v=""/>
    <s v="60"/>
    <s v="0"/>
    <n v="300"/>
    <n v="39"/>
    <n v="338.99999999999994"/>
    <d v="2021-09-15T00:00:00"/>
    <n v="0"/>
    <x v="4"/>
    <d v="2021-09-22T00:00:00"/>
    <n v="163"/>
    <n v="0"/>
    <n v="0"/>
    <s v="Nathan Kyme"/>
    <s v="New All Season Development"/>
    <m/>
    <s v="VC7556-2019-017"/>
    <s v="929 OF"/>
    <m/>
    <m/>
    <m/>
    <s v="Approved"/>
    <m/>
    <m/>
    <s v="Road Building on Hare Lake road from entrance towards C264"/>
    <n v="6"/>
    <s v="C257-C267"/>
    <s v="Hare Lake Creek"/>
    <n v="0"/>
    <d v="2021-09-19T00:00:00"/>
    <m/>
    <s v="36"/>
    <d v="2021-09-21T00:00:00"/>
    <s v=""/>
    <s v=""/>
    <m/>
    <m/>
    <m/>
    <s v="Mike Lecocq"/>
    <s v="06"/>
    <s v="Corbiere and Sons Contracting984520210915-4Labourer - General - After Jan 105300"/>
    <s v="Corbiere and Sons Contracting984520210915-4Labourer - General - After Jan 105300INV #148"/>
    <s v="New All Season Development"/>
    <s v=""/>
    <x v="2"/>
  </r>
  <r>
    <x v="1"/>
    <n v="6"/>
    <n v="0"/>
    <n v="9845"/>
    <s v="20210915-4"/>
    <n v="53510602"/>
    <s v="Access"/>
    <n v="0"/>
    <s v="Labourer - General - After Jan 10"/>
    <n v="60"/>
    <n v="6"/>
    <s v="HR"/>
    <s v=""/>
    <s v=""/>
    <s v="60"/>
    <s v="0"/>
    <n v="360"/>
    <n v="46.800000000000004"/>
    <n v="406.79999999999995"/>
    <d v="2021-09-15T00:00:00"/>
    <n v="0"/>
    <x v="4"/>
    <d v="2021-09-22T00:00:00"/>
    <n v="163"/>
    <n v="0"/>
    <n v="0"/>
    <s v="Nathan Kyme"/>
    <s v="New All Season Development"/>
    <m/>
    <s v="VC7556-2019-017"/>
    <s v="929 OF"/>
    <m/>
    <m/>
    <m/>
    <s v="Approved"/>
    <m/>
    <m/>
    <s v="Road Building on Hare Lake road from entrance towards C264"/>
    <n v="6"/>
    <s v="C257-C267"/>
    <s v="Hare Lake Creek"/>
    <n v="0"/>
    <d v="2021-09-19T00:00:00"/>
    <m/>
    <s v="36"/>
    <d v="2021-09-21T00:00:00"/>
    <s v=""/>
    <s v=""/>
    <m/>
    <m/>
    <m/>
    <s v="Mike Lecocq"/>
    <s v="06"/>
    <s v="Corbiere and Sons Contracting984520210915-4Labourer - General - After Jan 106360"/>
    <s v="Corbiere and Sons Contracting984520210915-4Labourer - General - After Jan 106360INV #148"/>
    <s v="New All Season Development"/>
    <s v=""/>
    <x v="2"/>
  </r>
  <r>
    <x v="1"/>
    <n v="6"/>
    <n v="0"/>
    <n v="9845"/>
    <s v="20210915-4"/>
    <n v="53510602"/>
    <s v="Access"/>
    <n v="0"/>
    <s v="Labourer - General - After Jan 10"/>
    <n v="60"/>
    <n v="6"/>
    <s v="HR"/>
    <s v=""/>
    <s v=""/>
    <s v="60"/>
    <s v="0"/>
    <n v="360"/>
    <n v="46.800000000000004"/>
    <n v="406.79999999999995"/>
    <d v="2021-09-15T00:00:00"/>
    <n v="0"/>
    <x v="4"/>
    <d v="2021-09-22T00:00:00"/>
    <n v="163"/>
    <n v="0"/>
    <n v="0"/>
    <s v="Nathan Kyme"/>
    <s v="New All Season Development"/>
    <m/>
    <s v="VC7556-2019-017"/>
    <s v="929 OF"/>
    <m/>
    <m/>
    <m/>
    <s v="Approved"/>
    <m/>
    <m/>
    <s v="Road Building on Hare Lake road from entrance towards C264"/>
    <n v="6"/>
    <s v="C257-C267"/>
    <s v="Hare Lake Creek"/>
    <n v="0"/>
    <d v="2021-09-19T00:00:00"/>
    <m/>
    <s v="36"/>
    <d v="2021-09-21T00:00:00"/>
    <s v=""/>
    <s v=""/>
    <m/>
    <m/>
    <m/>
    <s v="Mike Lecocq"/>
    <s v="06"/>
    <s v="Corbiere and Sons Contracting984520210915-4Labourer - General - After Jan 106360"/>
    <s v="Corbiere and Sons Contracting984520210915-4Labourer - General - After Jan 106360INV #148"/>
    <s v="New All Season Development"/>
    <s v=""/>
    <x v="2"/>
  </r>
  <r>
    <x v="1"/>
    <n v="6"/>
    <n v="0"/>
    <n v="9845"/>
    <s v="20210915-4"/>
    <n v="53510602"/>
    <s v="Access"/>
    <n v="0"/>
    <s v="Operator - Principle - After Jan 10"/>
    <n v="75"/>
    <n v="5"/>
    <s v="HR"/>
    <s v=""/>
    <s v=""/>
    <s v="75"/>
    <s v="0"/>
    <n v="375"/>
    <n v="48.75"/>
    <n v="423.74999999999994"/>
    <d v="2021-09-15T00:00:00"/>
    <n v="0"/>
    <x v="4"/>
    <d v="2021-09-22T00:00:00"/>
    <n v="163"/>
    <n v="0"/>
    <n v="0"/>
    <s v="Nathan Kyme"/>
    <s v="New All Season Development"/>
    <m/>
    <s v="VC7556-2019-017"/>
    <s v="929 OF"/>
    <m/>
    <m/>
    <m/>
    <s v="Approved"/>
    <m/>
    <m/>
    <s v="Road Building on Hare Lake road from entrance towards C264"/>
    <n v="6"/>
    <s v="C257-C267"/>
    <s v="Hare Lake Creek"/>
    <n v="0"/>
    <d v="2021-09-19T00:00:00"/>
    <m/>
    <s v="36"/>
    <d v="2021-09-21T00:00:00"/>
    <s v=""/>
    <s v=""/>
    <m/>
    <m/>
    <m/>
    <s v="Mike Lecocq"/>
    <s v="06"/>
    <s v="Corbiere and Sons Contracting984520210915-4Operator - Principle - After Jan 105375"/>
    <s v="Corbiere and Sons Contracting984520210915-4Operator - Principle - After Jan 105375INV #148"/>
    <s v="New All Season Development"/>
    <s v=""/>
    <x v="2"/>
  </r>
  <r>
    <x v="1"/>
    <n v="6"/>
    <n v="0"/>
    <n v="9845"/>
    <s v="20210915-4"/>
    <n v="53510602"/>
    <s v="Access"/>
    <n v="0"/>
    <s v="Operator - Principle - After Jan 10"/>
    <n v="75"/>
    <n v="12"/>
    <s v="HR"/>
    <s v=""/>
    <s v=""/>
    <s v="75"/>
    <s v="0"/>
    <n v="900"/>
    <n v="117"/>
    <n v="1016.9999999999999"/>
    <d v="2021-09-15T00:00:00"/>
    <n v="0"/>
    <x v="4"/>
    <d v="2021-09-22T00:00:00"/>
    <n v="163"/>
    <n v="0"/>
    <n v="0"/>
    <s v="Nathan Kyme"/>
    <s v="New All Season Development"/>
    <m/>
    <s v="VC7556-2019-017"/>
    <s v="929 OF"/>
    <m/>
    <m/>
    <m/>
    <s v="Approved"/>
    <m/>
    <m/>
    <s v="Road Building on Hare Lake road from entrance towards C264"/>
    <n v="6"/>
    <s v="C257-C267"/>
    <s v="Hare Lake Creek"/>
    <n v="0"/>
    <d v="2021-09-19T00:00:00"/>
    <m/>
    <s v="36"/>
    <d v="2021-09-21T00:00:00"/>
    <s v=""/>
    <s v=""/>
    <m/>
    <m/>
    <m/>
    <s v="Mike Lecocq"/>
    <s v="06"/>
    <s v="Corbiere and Sons Contracting984520210915-4Operator - Principle - After Jan 1012900"/>
    <s v="Corbiere and Sons Contracting984520210915-4Operator - Principle - After Jan 1012900INV #148"/>
    <s v="New All Season Development"/>
    <s v=""/>
    <x v="2"/>
  </r>
  <r>
    <x v="1"/>
    <n v="6"/>
    <n v="0"/>
    <n v="9845"/>
    <s v="20210915-4"/>
    <n v="53510602"/>
    <s v="Access"/>
    <n v="0"/>
    <s v="Operator - Principle - After Jan 10"/>
    <n v="75"/>
    <n v="12"/>
    <s v="HR"/>
    <s v=""/>
    <s v=""/>
    <s v="75"/>
    <s v="0"/>
    <n v="900"/>
    <n v="117"/>
    <n v="1016.9999999999999"/>
    <d v="2021-09-15T00:00:00"/>
    <n v="0"/>
    <x v="4"/>
    <d v="2021-09-22T00:00:00"/>
    <n v="163"/>
    <n v="0"/>
    <n v="0"/>
    <s v="Nathan Kyme"/>
    <s v="New All Season Development"/>
    <m/>
    <s v="VC7556-2019-017"/>
    <s v="929 OF"/>
    <m/>
    <m/>
    <m/>
    <s v="Approved"/>
    <m/>
    <m/>
    <s v="Road Building on Hare Lake road from entrance towards C264"/>
    <n v="6"/>
    <s v="C257-C267"/>
    <s v="Hare Lake Creek"/>
    <n v="0"/>
    <d v="2021-09-19T00:00:00"/>
    <m/>
    <s v="36"/>
    <d v="2021-09-21T00:00:00"/>
    <s v=""/>
    <s v=""/>
    <m/>
    <m/>
    <m/>
    <s v="Mike Lecocq"/>
    <s v="06"/>
    <s v="Corbiere and Sons Contracting984520210915-4Operator - Principle - After Jan 1012900"/>
    <s v="Corbiere and Sons Contracting984520210915-4Operator - Principle - After Jan 1012900INV #148"/>
    <s v="New All Season Development"/>
    <s v=""/>
    <x v="2"/>
  </r>
  <r>
    <x v="1"/>
    <n v="6"/>
    <n v="0"/>
    <n v="9845"/>
    <s v="20210915-4"/>
    <n v="53510602"/>
    <s v="Access"/>
    <n v="0"/>
    <s v="Operator - Principle - After Jan 10"/>
    <n v="75"/>
    <n v="12"/>
    <s v="HR"/>
    <s v=""/>
    <s v=""/>
    <s v="75"/>
    <s v="0"/>
    <n v="900"/>
    <n v="117"/>
    <n v="1016.9999999999999"/>
    <d v="2021-09-15T00:00:00"/>
    <n v="0"/>
    <x v="4"/>
    <d v="2021-09-22T00:00:00"/>
    <n v="163"/>
    <n v="0"/>
    <n v="0"/>
    <s v="Nathan Kyme"/>
    <s v="New All Season Development"/>
    <m/>
    <s v="VC7556-2019-017"/>
    <s v="929 OF"/>
    <m/>
    <m/>
    <m/>
    <s v="Approved"/>
    <m/>
    <m/>
    <s v="Road Building on Hare Lake road from entrance towards C264"/>
    <n v="6"/>
    <s v="C257-C267"/>
    <s v="Hare Lake Creek"/>
    <n v="0"/>
    <d v="2021-09-19T00:00:00"/>
    <m/>
    <s v="36"/>
    <d v="2021-09-21T00:00:00"/>
    <s v=""/>
    <s v=""/>
    <m/>
    <m/>
    <m/>
    <s v="Mike Lecocq"/>
    <s v="06"/>
    <s v="Corbiere and Sons Contracting984520210915-4Operator - Principle - After Jan 1012900"/>
    <s v="Corbiere and Sons Contracting984520210915-4Operator - Principle - After Jan 1012900INV #148"/>
    <s v="New All Season Development"/>
    <s v=""/>
    <x v="2"/>
  </r>
  <r>
    <x v="1"/>
    <n v="6"/>
    <n v="0"/>
    <n v="9845"/>
    <s v="20210915-4"/>
    <n v="53510602"/>
    <s v="Access"/>
    <n v="0"/>
    <s v="L.O.A."/>
    <n v="210"/>
    <n v="7"/>
    <s v="DAY"/>
    <s v=""/>
    <s v=""/>
    <m/>
    <s v="0"/>
    <n v="1470"/>
    <n v="191.1"/>
    <n v="1661.1"/>
    <d v="2021-09-15T00:00:00"/>
    <n v="0"/>
    <x v="4"/>
    <d v="2021-09-22T00:00:00"/>
    <n v="163"/>
    <n v="0"/>
    <n v="0"/>
    <s v="Nathan Kyme"/>
    <s v="New All Season Development"/>
    <m/>
    <s v="VC7556-2019-017"/>
    <s v="929 OF"/>
    <m/>
    <m/>
    <m/>
    <s v="Approved"/>
    <m/>
    <m/>
    <s v="Road Building on Hare Lake road from entrance towards C264"/>
    <n v="6"/>
    <s v="C257-C267"/>
    <s v="Hare Lake Creek"/>
    <n v="0"/>
    <d v="2021-09-19T00:00:00"/>
    <m/>
    <s v="36"/>
    <d v="2021-09-21T00:00:00"/>
    <s v=""/>
    <s v=""/>
    <m/>
    <m/>
    <m/>
    <s v="Mike Lecocq"/>
    <s v="06"/>
    <s v="Corbiere and Sons Contracting984520210915-4L.O.A.71470"/>
    <s v="Corbiere and Sons Contracting984520210915-4L.O.A.71470INV #148"/>
    <s v="New All Season Development"/>
    <s v=""/>
    <x v="2"/>
  </r>
  <r>
    <x v="1"/>
    <n v="6"/>
    <n v="0"/>
    <n v="9845"/>
    <s v="20210915-4"/>
    <n v="53510602"/>
    <s v="Access"/>
    <n v="0"/>
    <s v="Foreman"/>
    <n v="95"/>
    <n v="4"/>
    <s v="HR"/>
    <s v=""/>
    <s v=""/>
    <s v="95"/>
    <s v="0"/>
    <n v="380"/>
    <n v="49.4"/>
    <n v="429.4"/>
    <d v="2021-09-15T00:00:00"/>
    <n v="0"/>
    <x v="4"/>
    <d v="2021-09-22T00:00:00"/>
    <n v="163"/>
    <n v="0"/>
    <n v="0"/>
    <s v="Nathan Kyme"/>
    <s v="New All Season Development"/>
    <m/>
    <s v="VC7556-2019-017"/>
    <s v="929 OF"/>
    <m/>
    <m/>
    <m/>
    <s v="Approved"/>
    <m/>
    <m/>
    <s v="Road Building on Hare Lake road from entrance towards C264"/>
    <n v="6"/>
    <s v="C257-C267"/>
    <s v="Hare Lake Creek"/>
    <n v="0"/>
    <d v="2021-09-19T00:00:00"/>
    <m/>
    <s v="36"/>
    <d v="2021-09-21T00:00:00"/>
    <s v=""/>
    <s v=""/>
    <m/>
    <m/>
    <m/>
    <s v="Mike Lecocq"/>
    <s v="06"/>
    <s v="Corbiere and Sons Contracting984520210915-4Foreman4380"/>
    <s v="Corbiere and Sons Contracting984520210915-4Foreman4380INV #148"/>
    <s v="New All Season Development"/>
    <s v=""/>
    <x v="2"/>
  </r>
  <r>
    <x v="1"/>
    <n v="6"/>
    <n v="0"/>
    <n v="9845"/>
    <s v="20210915-4"/>
    <n v="53510602"/>
    <s v="Access"/>
    <n v="0"/>
    <s v="Rock Truck - 30 Ton- After Jan 10"/>
    <n v="138.05000000000001"/>
    <n v="11"/>
    <s v="Dynamic"/>
    <s v="103.54"/>
    <s v="0"/>
    <s v=""/>
    <s v=""/>
    <n v="1518.55"/>
    <n v="197.41149999999999"/>
    <n v="1715.9614999999999"/>
    <d v="2021-09-15T00:00:00"/>
    <n v="0"/>
    <x v="4"/>
    <d v="2021-09-22T00:00:00"/>
    <n v="163"/>
    <n v="0"/>
    <n v="0"/>
    <s v="Nathan Kyme"/>
    <s v="New All Season Development"/>
    <m/>
    <s v="VC7556-2019-017"/>
    <s v="929 OF"/>
    <m/>
    <m/>
    <m/>
    <s v="Approved"/>
    <m/>
    <m/>
    <s v="Road Building on Hare Lake road from entrance towards C264"/>
    <n v="6"/>
    <s v="C257-C267"/>
    <s v="Hare Lake Creek"/>
    <n v="0"/>
    <d v="2021-09-19T00:00:00"/>
    <m/>
    <s v="36"/>
    <d v="2021-09-21T00:00:00"/>
    <s v=""/>
    <s v=""/>
    <m/>
    <m/>
    <m/>
    <s v="Mike Lecocq"/>
    <s v="06"/>
    <s v="Corbiere and Sons Contracting984520210915-4Rock Truck - 30 Ton- After Jan 10111518.55"/>
    <s v="Corbiere and Sons Contracting984520210915-4Rock Truck - 30 Ton- After Jan 10111518.55INV #148"/>
    <s v="New All Season Development"/>
    <s v=""/>
    <x v="2"/>
  </r>
  <r>
    <x v="1"/>
    <n v="6"/>
    <n v="0"/>
    <n v="9845"/>
    <s v="20210915-4"/>
    <n v="53510602"/>
    <s v="Access"/>
    <n v="0"/>
    <s v="Light Truck - Pick up- After Jan 10"/>
    <n v="243.75"/>
    <n v="3"/>
    <s v="DAY"/>
    <s v="182.81"/>
    <s v="0"/>
    <s v=""/>
    <s v=""/>
    <n v="731.25"/>
    <n v="95.0625"/>
    <n v="826.31249999999989"/>
    <d v="2021-09-15T00:00:00"/>
    <n v="0"/>
    <x v="4"/>
    <d v="2021-09-22T00:00:00"/>
    <n v="163"/>
    <n v="0"/>
    <n v="0"/>
    <s v="Nathan Kyme"/>
    <s v="New All Season Development"/>
    <m/>
    <s v="VC7556-2019-017"/>
    <s v="929 OF"/>
    <m/>
    <m/>
    <m/>
    <s v="Approved"/>
    <m/>
    <m/>
    <s v="Road Building on Hare Lake road from entrance towards C264"/>
    <n v="6"/>
    <s v="C257-C267"/>
    <s v="Hare Lake Creek"/>
    <n v="0"/>
    <d v="2021-09-19T00:00:00"/>
    <m/>
    <s v="36"/>
    <d v="2021-09-21T00:00:00"/>
    <s v=""/>
    <s v=""/>
    <m/>
    <m/>
    <m/>
    <s v="Mike Lecocq"/>
    <s v="06"/>
    <s v="Corbiere and Sons Contracting984520210915-4Light Truck - Pick up- After Jan 103731.25"/>
    <s v="Corbiere and Sons Contracting984520210915-4Light Truck - Pick up- After Jan 103731.25INV #148"/>
    <s v="New All Season Development"/>
    <s v=""/>
    <x v="2"/>
  </r>
  <r>
    <x v="1"/>
    <n v="6"/>
    <n v="0"/>
    <n v="9845"/>
    <s v="20210915-4"/>
    <n v="53510602"/>
    <s v="Access"/>
    <n v="0"/>
    <s v="Excavator Thumb - 30 - 50 ton- After Jan 10"/>
    <n v="12.21"/>
    <n v="11"/>
    <s v="HR"/>
    <s v="9.16"/>
    <s v="0"/>
    <s v=""/>
    <s v=""/>
    <n v="134.31"/>
    <n v="17.4603"/>
    <n v="151.77029999999999"/>
    <d v="2021-09-15T00:00:00"/>
    <n v="0"/>
    <x v="4"/>
    <d v="2021-09-22T00:00:00"/>
    <n v="163"/>
    <n v="0"/>
    <n v="0"/>
    <s v="Nathan Kyme"/>
    <s v="New All Season Development"/>
    <m/>
    <s v="VC7556-2019-017"/>
    <s v="929 OF"/>
    <m/>
    <m/>
    <m/>
    <s v="Approved"/>
    <m/>
    <m/>
    <s v="Road Building on Hare Lake road from entrance towards C264"/>
    <n v="6"/>
    <s v="C257-C267"/>
    <s v="Hare Lake Creek"/>
    <n v="0"/>
    <d v="2021-09-19T00:00:00"/>
    <m/>
    <s v="36"/>
    <d v="2021-09-21T00:00:00"/>
    <s v=""/>
    <s v=""/>
    <m/>
    <m/>
    <m/>
    <s v="Mike Lecocq"/>
    <s v="06"/>
    <s v="Corbiere and Sons Contracting984520210915-4Excavator Thumb - 30 - 50 ton- After Jan 1011134.31"/>
    <s v="Corbiere and Sons Contracting984520210915-4Excavator Thumb - 30 - 50 ton- After Jan 1011134.31INV #148"/>
    <s v="New All Season Development"/>
    <s v=""/>
    <x v="2"/>
  </r>
  <r>
    <x v="1"/>
    <n v="6"/>
    <n v="0"/>
    <n v="9845"/>
    <s v="20210915-4"/>
    <n v="53510602"/>
    <s v="Access"/>
    <n v="0"/>
    <s v="Excavator - 30 ton- After Jan 10"/>
    <n v="138.44999999999999"/>
    <n v="11"/>
    <s v="Dynamic"/>
    <s v="103.84"/>
    <s v="0"/>
    <s v=""/>
    <s v=""/>
    <n v="1522.95"/>
    <n v="197.98350000000002"/>
    <n v="1720.9334999999999"/>
    <d v="2021-09-15T00:00:00"/>
    <n v="0"/>
    <x v="4"/>
    <d v="2021-09-22T00:00:00"/>
    <n v="163"/>
    <n v="0"/>
    <n v="0"/>
    <s v="Nathan Kyme"/>
    <s v="New All Season Development"/>
    <m/>
    <s v="VC7556-2019-017"/>
    <s v="929 OF"/>
    <m/>
    <m/>
    <m/>
    <s v="Approved"/>
    <m/>
    <m/>
    <s v="Road Building on Hare Lake road from entrance towards C264"/>
    <n v="6"/>
    <s v="C257-C267"/>
    <s v="Hare Lake Creek"/>
    <n v="0"/>
    <d v="2021-09-19T00:00:00"/>
    <m/>
    <s v="36"/>
    <d v="2021-09-21T00:00:00"/>
    <s v=""/>
    <s v=""/>
    <m/>
    <m/>
    <m/>
    <s v="Mike Lecocq"/>
    <s v="06"/>
    <s v="Corbiere and Sons Contracting984520210915-4Excavator - 30 ton- After Jan 10111522.95"/>
    <s v="Corbiere and Sons Contracting984520210915-4Excavator - 30 ton- After Jan 10111522.95INV #148"/>
    <s v="New All Season Development"/>
    <s v=""/>
    <x v="2"/>
  </r>
  <r>
    <x v="1"/>
    <n v="6"/>
    <n v="0"/>
    <n v="9845"/>
    <s v="20210915-4"/>
    <n v="53510602"/>
    <s v="Access"/>
    <n v="0"/>
    <s v="Dozer D6 or equal- After Jan 10"/>
    <n v="131.47999999999999"/>
    <n v="11"/>
    <s v="Dynamic"/>
    <s v="98.61"/>
    <s v="0"/>
    <s v=""/>
    <s v=""/>
    <n v="1446.28"/>
    <n v="188.0164"/>
    <n v="1634.2963999999997"/>
    <d v="2021-09-15T00:00:00"/>
    <n v="0"/>
    <x v="4"/>
    <d v="2021-09-22T00:00:00"/>
    <n v="163"/>
    <n v="0"/>
    <n v="0"/>
    <s v="Nathan Kyme"/>
    <s v="New All Season Development"/>
    <m/>
    <s v="VC7556-2019-017"/>
    <s v="929 OF"/>
    <m/>
    <m/>
    <m/>
    <s v="Approved"/>
    <m/>
    <m/>
    <s v="Road Building on Hare Lake road from entrance towards C264"/>
    <n v="6"/>
    <s v="C257-C267"/>
    <s v="Hare Lake Creek"/>
    <n v="0"/>
    <d v="2021-09-19T00:00:00"/>
    <m/>
    <s v="36"/>
    <d v="2021-09-21T00:00:00"/>
    <s v=""/>
    <s v=""/>
    <m/>
    <m/>
    <m/>
    <s v="Mike Lecocq"/>
    <s v="06"/>
    <s v="Corbiere and Sons Contracting984520210915-4Dozer D6 or equal- After Jan 10111446.28"/>
    <s v="Corbiere and Sons Contracting984520210915-4Dozer D6 or equal- After Jan 10111446.28INV #148"/>
    <s v="New All Season Development"/>
    <s v=""/>
    <x v="2"/>
  </r>
  <r>
    <x v="1"/>
    <n v="6"/>
    <n v="0"/>
    <n v="9859"/>
    <s v="20210916-9"/>
    <n v="53530601"/>
    <s v="Rig/Access Mats"/>
    <n v="0"/>
    <s v="Driver - AZ - After Jan 10"/>
    <n v="70"/>
    <n v="8"/>
    <s v="HR"/>
    <s v=""/>
    <s v=""/>
    <s v="70"/>
    <s v="0"/>
    <n v="560"/>
    <n v="72.8"/>
    <n v="632.79999999999995"/>
    <d v="2021-09-16T00:00:00"/>
    <n v="0"/>
    <x v="4"/>
    <d v="2021-09-22T00:00:00"/>
    <n v="163"/>
    <n v="0"/>
    <n v="0"/>
    <s v="Nathan Kyme"/>
    <s v="Rig/Access Mat Handling"/>
    <m/>
    <s v="VC7556-2019-017"/>
    <s v="929 OF"/>
    <m/>
    <m/>
    <m/>
    <s v="Approved"/>
    <m/>
    <m/>
    <s v="Float delivering rig mats to Del Lake Road"/>
    <n v="6"/>
    <s v="C186-C195"/>
    <s v="Del Lake"/>
    <n v="0"/>
    <d v="2021-09-20T00:00:00"/>
    <m/>
    <s v="36"/>
    <d v="2021-09-21T00:00:00"/>
    <s v=""/>
    <s v=""/>
    <m/>
    <m/>
    <m/>
    <s v="Mike Lecocq"/>
    <s v="06"/>
    <s v="Corbiere and Sons Contracting985920210916-9Driver - AZ - After Jan 108560"/>
    <s v="Corbiere and Sons Contracting985920210916-9Driver - AZ - After Jan 108560INV #148"/>
    <s v="Rig/Access Mat Handling"/>
    <s v=""/>
    <x v="0"/>
  </r>
  <r>
    <x v="1"/>
    <n v="6"/>
    <n v="0"/>
    <n v="9859"/>
    <s v="20210916-9"/>
    <n v="53530601"/>
    <s v="Rig/Access Mats"/>
    <n v="0"/>
    <s v="L.O.A."/>
    <n v="210"/>
    <n v="1"/>
    <s v="DAY"/>
    <s v=""/>
    <s v=""/>
    <m/>
    <s v="0"/>
    <n v="210"/>
    <n v="27.3"/>
    <n v="237.29999999999998"/>
    <d v="2021-09-16T00:00:00"/>
    <n v="0"/>
    <x v="4"/>
    <d v="2021-09-22T00:00:00"/>
    <n v="163"/>
    <n v="0"/>
    <n v="0"/>
    <s v="Nathan Kyme"/>
    <s v="Rig/Access Mat Handling"/>
    <m/>
    <s v="VC7556-2019-017"/>
    <s v="929 OF"/>
    <m/>
    <m/>
    <m/>
    <s v="Approved"/>
    <m/>
    <m/>
    <s v="Float delivering rig mats to Del Lake Road"/>
    <n v="6"/>
    <s v="C186-C195"/>
    <s v="Del Lake"/>
    <n v="0"/>
    <d v="2021-09-20T00:00:00"/>
    <m/>
    <s v="36"/>
    <d v="2021-09-21T00:00:00"/>
    <s v=""/>
    <s v=""/>
    <m/>
    <m/>
    <m/>
    <s v="Mike Lecocq"/>
    <s v="06"/>
    <s v="Corbiere and Sons Contracting985920210916-9L.O.A.1210"/>
    <s v="Corbiere and Sons Contracting985920210916-9L.O.A.1210INV #148"/>
    <s v="Rig/Access Mat Handling"/>
    <s v=""/>
    <x v="0"/>
  </r>
  <r>
    <x v="1"/>
    <n v="6"/>
    <n v="0"/>
    <n v="9859"/>
    <s v="20210916-9"/>
    <n v="53530601"/>
    <s v="Rig/Access Mats"/>
    <n v="0"/>
    <s v="Tractor Trailer - 60 Ton- After Jan 10"/>
    <n v="122.39"/>
    <n v="8"/>
    <s v="Dynamic"/>
    <s v="91.79"/>
    <s v="0"/>
    <s v=""/>
    <s v=""/>
    <n v="979.12"/>
    <n v="127.2856"/>
    <n v="1106.4055999999998"/>
    <d v="2021-09-16T00:00:00"/>
    <n v="0"/>
    <x v="4"/>
    <d v="2021-09-22T00:00:00"/>
    <n v="163"/>
    <n v="0"/>
    <n v="0"/>
    <s v="Nathan Kyme"/>
    <s v="Rig/Access Mat Handling"/>
    <m/>
    <s v="VC7556-2019-017"/>
    <s v="929 OF"/>
    <m/>
    <m/>
    <m/>
    <s v="Approved"/>
    <m/>
    <m/>
    <s v="Float delivering rig mats to Del Lake Road"/>
    <n v="6"/>
    <s v="C186-C195"/>
    <s v="Del Lake"/>
    <n v="0"/>
    <d v="2021-09-20T00:00:00"/>
    <m/>
    <s v="36"/>
    <d v="2021-09-21T00:00:00"/>
    <s v=""/>
    <s v=""/>
    <m/>
    <m/>
    <m/>
    <s v="Mike Lecocq"/>
    <s v="06"/>
    <s v="Corbiere and Sons Contracting985920210916-9Tractor Trailer - 60 Ton- After Jan 108979.12"/>
    <s v="Corbiere and Sons Contracting985920210916-9Tractor Trailer - 60 Ton- After Jan 108979.12INV #148"/>
    <s v="Rig/Access Mat Handling"/>
    <s v=""/>
    <x v="0"/>
  </r>
  <r>
    <x v="1"/>
    <n v="6"/>
    <n v="0"/>
    <n v="9854"/>
    <s v="20210916-4"/>
    <n v="53510604"/>
    <s v="Access"/>
    <n v="0"/>
    <s v="Driver - AZ - After Jan 10"/>
    <n v="70"/>
    <n v="42.5"/>
    <s v="HR"/>
    <s v=""/>
    <s v=""/>
    <s v="70"/>
    <s v="0"/>
    <n v="2975"/>
    <n v="386.75"/>
    <n v="3361.7499999999995"/>
    <d v="2021-09-16T00:00:00"/>
    <n v="0"/>
    <x v="4"/>
    <d v="2021-09-22T00:00:00"/>
    <n v="163"/>
    <n v="0"/>
    <n v="0"/>
    <s v="Nathan Kyme"/>
    <s v="Gravel Hauling"/>
    <m/>
    <s v="VC7556-2019-017"/>
    <s v="929 OF"/>
    <m/>
    <m/>
    <m/>
    <s v="Approved"/>
    <m/>
    <m/>
    <s v="Gravel Hauling to Hare Lake road stockpile from Cress Pit"/>
    <n v="6"/>
    <s v="C257-C267"/>
    <s v="Hare Lake Creek"/>
    <n v="0"/>
    <d v="2021-09-20T00:00:00"/>
    <m/>
    <s v="36"/>
    <d v="2021-09-21T00:00:00"/>
    <s v=""/>
    <s v=""/>
    <m/>
    <m/>
    <m/>
    <s v="Mike Lecocq"/>
    <s v="06"/>
    <s v="Corbiere and Sons Contracting985420210916-4Driver - AZ - After Jan 1042.52975"/>
    <s v="Corbiere and Sons Contracting985420210916-4Driver - AZ - After Jan 1042.52975INV #148"/>
    <s v="Gravel Hauling"/>
    <s v=""/>
    <x v="3"/>
  </r>
  <r>
    <x v="1"/>
    <n v="6"/>
    <n v="0"/>
    <n v="9854"/>
    <s v="20210916-4"/>
    <n v="53510604"/>
    <s v="Access"/>
    <n v="0"/>
    <s v="Driver - AZ - After Jan 10"/>
    <n v="70"/>
    <n v="69"/>
    <s v="HR"/>
    <s v=""/>
    <s v=""/>
    <s v="70"/>
    <s v="0"/>
    <n v="4830"/>
    <n v="627.9"/>
    <n v="5457.9"/>
    <d v="2021-09-16T00:00:00"/>
    <n v="0"/>
    <x v="4"/>
    <d v="2021-09-22T00:00:00"/>
    <n v="163"/>
    <n v="0"/>
    <n v="0"/>
    <s v="Nathan Kyme"/>
    <s v="Gravel Hauling"/>
    <m/>
    <s v="VC7556-2019-017"/>
    <s v="929 OF"/>
    <m/>
    <m/>
    <m/>
    <s v="Approved"/>
    <m/>
    <m/>
    <s v="Gravel Hauling to Hare Lake road stockpile from Cress Pit"/>
    <n v="6"/>
    <s v="C257-C267"/>
    <s v="Hare Lake Creek"/>
    <n v="0"/>
    <d v="2021-09-20T00:00:00"/>
    <m/>
    <s v="36"/>
    <d v="2021-09-21T00:00:00"/>
    <s v=""/>
    <s v=""/>
    <m/>
    <m/>
    <m/>
    <s v="Mike Lecocq"/>
    <s v="06"/>
    <s v="Corbiere and Sons Contracting985420210916-4Driver - AZ - After Jan 10694830"/>
    <s v="Corbiere and Sons Contracting985420210916-4Driver - AZ - After Jan 10694830INV #148"/>
    <s v="Gravel Hauling"/>
    <s v=""/>
    <x v="3"/>
  </r>
  <r>
    <x v="1"/>
    <n v="6"/>
    <n v="0"/>
    <n v="9854"/>
    <s v="20210916-4"/>
    <n v="53510604"/>
    <s v="Access"/>
    <n v="0"/>
    <s v="L.O.A."/>
    <n v="210"/>
    <n v="11"/>
    <s v="DAY"/>
    <s v=""/>
    <s v=""/>
    <m/>
    <s v="0"/>
    <n v="2310"/>
    <n v="300.3"/>
    <n v="2610.2999999999997"/>
    <d v="2021-09-16T00:00:00"/>
    <n v="0"/>
    <x v="4"/>
    <d v="2021-09-22T00:00:00"/>
    <n v="163"/>
    <n v="0"/>
    <n v="0"/>
    <s v="Nathan Kyme"/>
    <s v="Gravel Hauling"/>
    <m/>
    <s v="VC7556-2019-017"/>
    <s v="929 OF"/>
    <m/>
    <m/>
    <m/>
    <s v="Approved"/>
    <m/>
    <m/>
    <s v="Gravel Hauling to Hare Lake road stockpile from Cress Pit"/>
    <n v="6"/>
    <s v="C257-C267"/>
    <s v="Hare Lake Creek"/>
    <n v="0"/>
    <d v="2021-09-20T00:00:00"/>
    <m/>
    <s v="36"/>
    <d v="2021-09-21T00:00:00"/>
    <s v=""/>
    <s v=""/>
    <m/>
    <m/>
    <m/>
    <s v="Mike Lecocq"/>
    <s v="06"/>
    <s v="Corbiere and Sons Contracting985420210916-4L.O.A.112310"/>
    <s v="Corbiere and Sons Contracting985420210916-4L.O.A.112310INV #148"/>
    <s v="Gravel Hauling"/>
    <s v=""/>
    <x v="3"/>
  </r>
  <r>
    <x v="1"/>
    <n v="6"/>
    <n v="0"/>
    <n v="9854"/>
    <s v="20210916-4"/>
    <n v="53510604"/>
    <s v="Access"/>
    <n v="0"/>
    <s v="Construction Coordinator"/>
    <n v="80"/>
    <n v="7"/>
    <s v="HR"/>
    <s v=""/>
    <s v=""/>
    <s v="80"/>
    <s v="0"/>
    <n v="560"/>
    <n v="72.8"/>
    <n v="632.79999999999995"/>
    <d v="2021-09-16T00:00:00"/>
    <n v="0"/>
    <x v="4"/>
    <d v="2021-09-22T00:00:00"/>
    <n v="163"/>
    <n v="0"/>
    <n v="0"/>
    <s v="Nathan Kyme"/>
    <s v="Gravel Hauling"/>
    <m/>
    <s v="VC7556-2019-017"/>
    <s v="929 OF"/>
    <m/>
    <m/>
    <m/>
    <s v="Approved"/>
    <m/>
    <m/>
    <s v="Gravel Hauling to Hare Lake road stockpile from Cress Pit"/>
    <n v="6"/>
    <s v="C257-C267"/>
    <s v="Hare Lake Creek"/>
    <n v="0"/>
    <d v="2021-09-20T00:00:00"/>
    <m/>
    <s v="36"/>
    <d v="2021-09-21T00:00:00"/>
    <s v=""/>
    <s v=""/>
    <m/>
    <m/>
    <m/>
    <s v="Mike Lecocq"/>
    <s v="06"/>
    <s v="Corbiere and Sons Contracting985420210916-4Construction Coordinator7560"/>
    <s v="Corbiere and Sons Contracting985420210916-4Construction Coordinator7560INV #148"/>
    <s v="Gravel Hauling"/>
    <s v=""/>
    <x v="3"/>
  </r>
  <r>
    <x v="1"/>
    <n v="6"/>
    <n v="0"/>
    <n v="9854"/>
    <s v="20210916-4"/>
    <n v="53510604"/>
    <s v="Access"/>
    <n v="0"/>
    <s v="Light Truck - Pick up- After Jan 10"/>
    <n v="243.75"/>
    <n v="1"/>
    <s v="DAY"/>
    <s v="182.81"/>
    <s v="0"/>
    <s v=""/>
    <s v=""/>
    <n v="243.75"/>
    <n v="31.6875"/>
    <n v="275.4375"/>
    <d v="2021-09-16T00:00:00"/>
    <n v="0"/>
    <x v="4"/>
    <d v="2021-09-22T00:00:00"/>
    <n v="163"/>
    <n v="0"/>
    <n v="0"/>
    <s v="Nathan Kyme"/>
    <s v="Gravel Hauling"/>
    <m/>
    <s v="VC7556-2019-017"/>
    <s v="929 OF"/>
    <m/>
    <m/>
    <m/>
    <s v="Approved"/>
    <m/>
    <m/>
    <s v="Gravel Hauling to Hare Lake road stockpile from Cress Pit"/>
    <n v="6"/>
    <s v="C257-C267"/>
    <s v="Hare Lake Creek"/>
    <n v="0"/>
    <d v="2021-09-20T00:00:00"/>
    <m/>
    <s v="36"/>
    <d v="2021-09-21T00:00:00"/>
    <s v=""/>
    <s v=""/>
    <m/>
    <m/>
    <m/>
    <s v="Mike Lecocq"/>
    <s v="06"/>
    <s v="Corbiere and Sons Contracting985420210916-4Light Truck - Pick up- After Jan 101243.75"/>
    <s v="Corbiere and Sons Contracting985420210916-4Light Truck - Pick up- After Jan 101243.75INV #148"/>
    <s v="Gravel Hauling"/>
    <s v=""/>
    <x v="3"/>
  </r>
  <r>
    <x v="1"/>
    <n v="6"/>
    <n v="0"/>
    <n v="9854"/>
    <s v="20210916-4"/>
    <n v="53510604"/>
    <s v="Access"/>
    <n v="0"/>
    <s v="Dump - Triaxle- After Jan 10"/>
    <n v="55.2"/>
    <n v="42.5"/>
    <s v="Dynamic"/>
    <s v="41.4"/>
    <s v="0"/>
    <s v=""/>
    <s v=""/>
    <n v="2346"/>
    <n v="304.98"/>
    <n v="2650.9799999999996"/>
    <d v="2021-09-16T00:00:00"/>
    <n v="0"/>
    <x v="4"/>
    <d v="2021-09-22T00:00:00"/>
    <n v="163"/>
    <n v="0"/>
    <n v="0"/>
    <s v="Nathan Kyme"/>
    <s v="Gravel Hauling"/>
    <m/>
    <s v="VC7556-2019-017"/>
    <s v="929 OF"/>
    <m/>
    <m/>
    <m/>
    <s v="Approved"/>
    <m/>
    <m/>
    <s v="Gravel Hauling to Hare Lake road stockpile from Cress Pit"/>
    <n v="6"/>
    <s v="C257-C267"/>
    <s v="Hare Lake Creek"/>
    <n v="0"/>
    <d v="2021-09-20T00:00:00"/>
    <m/>
    <s v="36"/>
    <d v="2021-09-21T00:00:00"/>
    <s v=""/>
    <s v=""/>
    <m/>
    <m/>
    <m/>
    <s v="Mike Lecocq"/>
    <s v="06"/>
    <s v="Corbiere and Sons Contracting985420210916-4Dump - Triaxle- After Jan 1042.52346"/>
    <s v="Corbiere and Sons Contracting985420210916-4Dump - Triaxle- After Jan 1042.52346INV #148"/>
    <s v="Gravel Hauling"/>
    <s v=""/>
    <x v="3"/>
  </r>
  <r>
    <x v="1"/>
    <n v="6"/>
    <n v="0"/>
    <n v="9854"/>
    <s v="20210916-4"/>
    <n v="53510604"/>
    <s v="Access"/>
    <n v="0"/>
    <s v="Dump - Triaxle- After Jan 10"/>
    <n v="55.2"/>
    <n v="69"/>
    <s v="Dynamic"/>
    <s v="41.4"/>
    <s v="0"/>
    <s v=""/>
    <s v=""/>
    <n v="3808.8"/>
    <n v="495.14400000000006"/>
    <n v="4303.9439999999995"/>
    <d v="2021-09-16T00:00:00"/>
    <n v="0"/>
    <x v="4"/>
    <d v="2021-09-22T00:00:00"/>
    <n v="163"/>
    <n v="0"/>
    <n v="0"/>
    <s v="Nathan Kyme"/>
    <s v="Gravel Hauling"/>
    <m/>
    <s v="VC7556-2019-017"/>
    <s v="929 OF"/>
    <m/>
    <m/>
    <m/>
    <s v="Approved"/>
    <m/>
    <m/>
    <s v="Gravel Hauling to Hare Lake road stockpile from Cress Pit"/>
    <n v="6"/>
    <s v="C257-C267"/>
    <s v="Hare Lake Creek"/>
    <n v="0"/>
    <d v="2021-09-20T00:00:00"/>
    <m/>
    <s v="36"/>
    <d v="2021-09-21T00:00:00"/>
    <s v=""/>
    <s v=""/>
    <m/>
    <m/>
    <m/>
    <s v="Mike Lecocq"/>
    <s v="06"/>
    <s v="Corbiere and Sons Contracting985420210916-4Dump - Triaxle- After Jan 10693808.8"/>
    <s v="Corbiere and Sons Contracting985420210916-4Dump - Triaxle- After Jan 10693808.8INV #148"/>
    <s v="Gravel Hauling"/>
    <s v=""/>
    <x v="3"/>
  </r>
  <r>
    <x v="1"/>
    <n v="6"/>
    <n v="0"/>
    <n v="9844"/>
    <s v="20210915-3"/>
    <n v="53510604"/>
    <s v="Access"/>
    <n v="0"/>
    <s v="Driver - AZ - After Jan 10"/>
    <n v="70"/>
    <n v="56"/>
    <s v="HR"/>
    <s v=""/>
    <s v=""/>
    <s v="70"/>
    <s v="0"/>
    <n v="3920"/>
    <n v="509.6"/>
    <n v="4429.5999999999995"/>
    <d v="2021-09-15T00:00:00"/>
    <n v="0"/>
    <x v="4"/>
    <d v="2021-09-22T00:00:00"/>
    <n v="163"/>
    <n v="0"/>
    <n v="0"/>
    <s v="Nathan Kyme"/>
    <s v="Gravel Hauling"/>
    <m/>
    <s v="VC7556-2019-017"/>
    <s v="929 OF"/>
    <m/>
    <m/>
    <m/>
    <s v="Approved"/>
    <m/>
    <m/>
    <s v="Gravel Hauling to Hare Lake road stockpile from Cress Pit"/>
    <n v="6"/>
    <s v="C257-C267"/>
    <s v="Hare Lake Creek"/>
    <n v="0"/>
    <d v="2021-09-19T00:00:00"/>
    <m/>
    <s v="36"/>
    <d v="2021-09-21T00:00:00"/>
    <s v=""/>
    <s v=""/>
    <m/>
    <m/>
    <m/>
    <s v="Mike Lecocq"/>
    <s v="06"/>
    <s v="Corbiere and Sons Contracting984420210915-3Driver - AZ - After Jan 10563920"/>
    <s v="Corbiere and Sons Contracting984420210915-3Driver - AZ - After Jan 10563920INV #148"/>
    <s v="Gravel Hauling"/>
    <s v=""/>
    <x v="3"/>
  </r>
  <r>
    <x v="1"/>
    <n v="6"/>
    <n v="0"/>
    <n v="9844"/>
    <s v="20210915-3"/>
    <n v="53510604"/>
    <s v="Access"/>
    <n v="0"/>
    <s v="Driver - AZ - After Jan 10"/>
    <n v="70"/>
    <n v="68.5"/>
    <s v="HR"/>
    <s v=""/>
    <s v=""/>
    <s v="70"/>
    <s v="0"/>
    <n v="4795"/>
    <n v="623.35"/>
    <n v="5418.3499999999995"/>
    <d v="2021-09-15T00:00:00"/>
    <n v="0"/>
    <x v="4"/>
    <d v="2021-09-22T00:00:00"/>
    <n v="163"/>
    <n v="0"/>
    <n v="0"/>
    <s v="Nathan Kyme"/>
    <s v="Gravel Hauling"/>
    <m/>
    <s v="VC7556-2019-017"/>
    <s v="929 OF"/>
    <m/>
    <m/>
    <m/>
    <s v="Approved"/>
    <m/>
    <m/>
    <s v="Gravel Hauling to Hare Lake road stockpile from Cress Pit"/>
    <n v="6"/>
    <s v="C257-C267"/>
    <s v="Hare Lake Creek"/>
    <n v="0"/>
    <d v="2021-09-19T00:00:00"/>
    <m/>
    <s v="36"/>
    <d v="2021-09-21T00:00:00"/>
    <s v=""/>
    <s v=""/>
    <m/>
    <m/>
    <m/>
    <s v="Mike Lecocq"/>
    <s v="06"/>
    <s v="Corbiere and Sons Contracting984420210915-3Driver - AZ - After Jan 1068.54795"/>
    <s v="Corbiere and Sons Contracting984420210915-3Driver - AZ - After Jan 1068.54795INV #148"/>
    <s v="Gravel Hauling"/>
    <s v=""/>
    <x v="3"/>
  </r>
  <r>
    <x v="1"/>
    <n v="6"/>
    <n v="0"/>
    <n v="9844"/>
    <s v="20210915-3"/>
    <n v="53510604"/>
    <s v="Access"/>
    <n v="0"/>
    <s v="Operator - Principle - After Jan 10"/>
    <n v="75"/>
    <n v="12"/>
    <s v="HR"/>
    <s v=""/>
    <s v=""/>
    <s v="75"/>
    <s v="0"/>
    <n v="900"/>
    <n v="117"/>
    <n v="1016.9999999999999"/>
    <d v="2021-09-15T00:00:00"/>
    <n v="0"/>
    <x v="4"/>
    <d v="2021-09-22T00:00:00"/>
    <n v="163"/>
    <n v="0"/>
    <n v="0"/>
    <s v="Nathan Kyme"/>
    <s v="Gravel Hauling"/>
    <m/>
    <s v="VC7556-2019-017"/>
    <s v="929 OF"/>
    <m/>
    <m/>
    <m/>
    <s v="Approved"/>
    <m/>
    <m/>
    <s v="Gravel Hauling to Hare Lake road stockpile from Cress Pit"/>
    <n v="6"/>
    <s v="C257-C267"/>
    <s v="Hare Lake Creek"/>
    <n v="0"/>
    <d v="2021-09-19T00:00:00"/>
    <m/>
    <s v="36"/>
    <d v="2021-09-21T00:00:00"/>
    <s v=""/>
    <s v=""/>
    <m/>
    <m/>
    <m/>
    <s v="Mike Lecocq"/>
    <s v="06"/>
    <s v="Corbiere and Sons Contracting984420210915-3Operator - Principle - After Jan 1012900"/>
    <s v="Corbiere and Sons Contracting984420210915-3Operator - Principle - After Jan 1012900INV #148"/>
    <s v="Gravel Hauling"/>
    <s v=""/>
    <x v="3"/>
  </r>
  <r>
    <x v="1"/>
    <n v="6"/>
    <n v="0"/>
    <n v="9844"/>
    <s v="20210915-3"/>
    <n v="53510604"/>
    <s v="Access"/>
    <n v="0"/>
    <s v="L.O.A."/>
    <n v="210"/>
    <n v="12"/>
    <s v="DAY"/>
    <s v=""/>
    <s v=""/>
    <m/>
    <s v="0"/>
    <n v="2520"/>
    <n v="327.60000000000002"/>
    <n v="2847.6"/>
    <d v="2021-09-15T00:00:00"/>
    <n v="0"/>
    <x v="4"/>
    <d v="2021-09-22T00:00:00"/>
    <n v="163"/>
    <n v="0"/>
    <n v="0"/>
    <s v="Nathan Kyme"/>
    <s v="Gravel Hauling"/>
    <m/>
    <s v="VC7556-2019-017"/>
    <s v="929 OF"/>
    <m/>
    <m/>
    <m/>
    <s v="Approved"/>
    <m/>
    <m/>
    <s v="Gravel Hauling to Hare Lake road stockpile from Cress Pit"/>
    <n v="6"/>
    <s v="C257-C267"/>
    <s v="Hare Lake Creek"/>
    <n v="0"/>
    <d v="2021-09-19T00:00:00"/>
    <m/>
    <s v="36"/>
    <d v="2021-09-21T00:00:00"/>
    <s v=""/>
    <s v=""/>
    <m/>
    <m/>
    <m/>
    <s v="Mike Lecocq"/>
    <s v="06"/>
    <s v="Corbiere and Sons Contracting984420210915-3L.O.A.122520"/>
    <s v="Corbiere and Sons Contracting984420210915-3L.O.A.122520INV #148"/>
    <s v="Gravel Hauling"/>
    <s v=""/>
    <x v="3"/>
  </r>
  <r>
    <x v="1"/>
    <n v="6"/>
    <n v="0"/>
    <n v="9844"/>
    <s v="20210915-3"/>
    <n v="53510604"/>
    <s v="Access"/>
    <n v="0"/>
    <s v="Foreman"/>
    <n v="95"/>
    <n v="4"/>
    <s v="HR"/>
    <s v=""/>
    <s v=""/>
    <s v="95"/>
    <s v="0"/>
    <n v="380"/>
    <n v="49.4"/>
    <n v="429.4"/>
    <d v="2021-09-15T00:00:00"/>
    <n v="0"/>
    <x v="4"/>
    <d v="2021-09-22T00:00:00"/>
    <n v="163"/>
    <n v="0"/>
    <n v="0"/>
    <s v="Nathan Kyme"/>
    <s v="Gravel Hauling"/>
    <m/>
    <s v="VC7556-2019-017"/>
    <s v="929 OF"/>
    <m/>
    <m/>
    <m/>
    <s v="Approved"/>
    <m/>
    <m/>
    <s v="Gravel Hauling to Hare Lake road stockpile from Cress Pit"/>
    <n v="6"/>
    <s v="C257-C267"/>
    <s v="Hare Lake Creek"/>
    <n v="0"/>
    <d v="2021-09-19T00:00:00"/>
    <m/>
    <s v="36"/>
    <d v="2021-09-21T00:00:00"/>
    <s v=""/>
    <s v=""/>
    <m/>
    <m/>
    <m/>
    <s v="Mike Lecocq"/>
    <s v="06"/>
    <s v="Corbiere and Sons Contracting984420210915-3Foreman4380"/>
    <s v="Corbiere and Sons Contracting984420210915-3Foreman4380INV #148"/>
    <s v="Gravel Hauling"/>
    <s v=""/>
    <x v="3"/>
  </r>
  <r>
    <x v="1"/>
    <n v="6"/>
    <n v="0"/>
    <n v="9844"/>
    <s v="20210915-3"/>
    <n v="53510604"/>
    <s v="Access"/>
    <n v="0"/>
    <s v="Construction Coordinator"/>
    <n v="80"/>
    <n v="7"/>
    <s v="HR"/>
    <s v=""/>
    <s v=""/>
    <s v="80"/>
    <s v="0"/>
    <n v="560"/>
    <n v="72.8"/>
    <n v="632.79999999999995"/>
    <d v="2021-09-15T00:00:00"/>
    <n v="0"/>
    <x v="4"/>
    <d v="2021-09-22T00:00:00"/>
    <n v="163"/>
    <n v="0"/>
    <n v="0"/>
    <s v="Nathan Kyme"/>
    <s v="Gravel Hauling"/>
    <m/>
    <s v="VC7556-2019-017"/>
    <s v="929 OF"/>
    <m/>
    <m/>
    <m/>
    <s v="Approved"/>
    <m/>
    <m/>
    <s v="Gravel Hauling to Hare Lake road stockpile from Cress Pit"/>
    <n v="6"/>
    <s v="C257-C267"/>
    <s v="Hare Lake Creek"/>
    <n v="0"/>
    <d v="2021-09-19T00:00:00"/>
    <m/>
    <s v="36"/>
    <d v="2021-09-21T00:00:00"/>
    <s v=""/>
    <s v=""/>
    <m/>
    <m/>
    <m/>
    <s v="Mike Lecocq"/>
    <s v="06"/>
    <s v="Corbiere and Sons Contracting984420210915-3Construction Coordinator7560"/>
    <s v="Corbiere and Sons Contracting984420210915-3Construction Coordinator7560INV #148"/>
    <s v="Gravel Hauling"/>
    <s v=""/>
    <x v="3"/>
  </r>
  <r>
    <x v="1"/>
    <n v="6"/>
    <n v="0"/>
    <n v="9844"/>
    <s v="20210915-3"/>
    <n v="53510604"/>
    <s v="Access"/>
    <n v="0"/>
    <s v="Light Truck - Pick up- After Jan 10"/>
    <n v="243.75"/>
    <n v="2"/>
    <s v="DAY"/>
    <s v="182.81"/>
    <s v="0"/>
    <s v=""/>
    <s v=""/>
    <n v="487.5"/>
    <n v="63.375"/>
    <n v="550.875"/>
    <d v="2021-09-15T00:00:00"/>
    <n v="0"/>
    <x v="4"/>
    <d v="2021-09-22T00:00:00"/>
    <n v="163"/>
    <n v="0"/>
    <n v="0"/>
    <s v="Nathan Kyme"/>
    <s v="Gravel Hauling"/>
    <m/>
    <s v="VC7556-2019-017"/>
    <s v="929 OF"/>
    <m/>
    <m/>
    <m/>
    <s v="Approved"/>
    <m/>
    <m/>
    <s v="Gravel Hauling to Hare Lake road stockpile from Cress Pit"/>
    <n v="6"/>
    <s v="C257-C267"/>
    <s v="Hare Lake Creek"/>
    <n v="0"/>
    <d v="2021-09-19T00:00:00"/>
    <m/>
    <s v="36"/>
    <d v="2021-09-21T00:00:00"/>
    <s v=""/>
    <s v=""/>
    <m/>
    <m/>
    <m/>
    <s v="Mike Lecocq"/>
    <s v="06"/>
    <s v="Corbiere and Sons Contracting984420210915-3Light Truck - Pick up- After Jan 102487.5"/>
    <s v="Corbiere and Sons Contracting984420210915-3Light Truck - Pick up- After Jan 102487.5INV #148"/>
    <s v="Gravel Hauling"/>
    <s v=""/>
    <x v="3"/>
  </r>
  <r>
    <x v="1"/>
    <n v="6"/>
    <n v="0"/>
    <n v="9844"/>
    <s v="20210915-3"/>
    <n v="53510604"/>
    <s v="Access"/>
    <n v="0"/>
    <s v="Dump - Triaxle- After Jan 10"/>
    <n v="55.2"/>
    <n v="56"/>
    <s v="Dynamic"/>
    <s v="41.4"/>
    <s v="0"/>
    <s v=""/>
    <s v=""/>
    <n v="3091.2"/>
    <n v="401.85599999999999"/>
    <n v="3493.0559999999996"/>
    <d v="2021-09-15T00:00:00"/>
    <n v="0"/>
    <x v="4"/>
    <d v="2021-09-22T00:00:00"/>
    <n v="163"/>
    <n v="0"/>
    <n v="0"/>
    <s v="Nathan Kyme"/>
    <s v="Gravel Hauling"/>
    <m/>
    <s v="VC7556-2019-017"/>
    <s v="929 OF"/>
    <m/>
    <m/>
    <m/>
    <s v="Approved"/>
    <m/>
    <m/>
    <s v="Gravel Hauling to Hare Lake road stockpile from Cress Pit"/>
    <n v="6"/>
    <s v="C257-C267"/>
    <s v="Hare Lake Creek"/>
    <n v="0"/>
    <d v="2021-09-19T00:00:00"/>
    <m/>
    <s v="36"/>
    <d v="2021-09-21T00:00:00"/>
    <s v=""/>
    <s v=""/>
    <m/>
    <m/>
    <m/>
    <s v="Mike Lecocq"/>
    <s v="06"/>
    <s v="Corbiere and Sons Contracting984420210915-3Dump - Triaxle- After Jan 10563091.2"/>
    <s v="Corbiere and Sons Contracting984420210915-3Dump - Triaxle- After Jan 10563091.2INV #148"/>
    <s v="Gravel Hauling"/>
    <s v=""/>
    <x v="3"/>
  </r>
  <r>
    <x v="1"/>
    <n v="6"/>
    <n v="0"/>
    <n v="9844"/>
    <s v="20210915-3"/>
    <n v="53510604"/>
    <s v="Access"/>
    <n v="0"/>
    <s v="Dump - Triaxle- After Jan 10"/>
    <n v="55.2"/>
    <n v="69.5"/>
    <s v="Dynamic"/>
    <s v="41.4"/>
    <s v="0"/>
    <s v=""/>
    <s v=""/>
    <n v="3836.4"/>
    <n v="498.73200000000003"/>
    <n v="4335.1319999999996"/>
    <d v="2021-09-15T00:00:00"/>
    <n v="0"/>
    <x v="4"/>
    <d v="2021-09-22T00:00:00"/>
    <n v="163"/>
    <n v="0"/>
    <n v="0"/>
    <s v="Nathan Kyme"/>
    <s v="Gravel Hauling"/>
    <m/>
    <s v="VC7556-2019-017"/>
    <s v="929 OF"/>
    <m/>
    <m/>
    <m/>
    <s v="Approved"/>
    <m/>
    <m/>
    <s v="Gravel Hauling to Hare Lake road stockpile from Cress Pit"/>
    <n v="6"/>
    <s v="C257-C267"/>
    <s v="Hare Lake Creek"/>
    <n v="0"/>
    <d v="2021-09-19T00:00:00"/>
    <m/>
    <s v="36"/>
    <d v="2021-09-21T00:00:00"/>
    <s v=""/>
    <s v=""/>
    <m/>
    <m/>
    <m/>
    <s v="Mike Lecocq"/>
    <s v="06"/>
    <s v="Corbiere and Sons Contracting984420210915-3Dump - Triaxle- After Jan 1069.53836.4"/>
    <s v="Corbiere and Sons Contracting984420210915-3Dump - Triaxle- After Jan 1069.53836.4INV #148"/>
    <s v="Gravel Hauling"/>
    <s v=""/>
    <x v="3"/>
  </r>
  <r>
    <x v="1"/>
    <n v="6"/>
    <n v="0"/>
    <n v="9844"/>
    <s v="20210915-3"/>
    <n v="53510604"/>
    <s v="Access"/>
    <n v="0"/>
    <s v="Excavator Thumb - 30 - 50 ton- After Jan 10"/>
    <n v="12.21"/>
    <n v="11"/>
    <s v="HR"/>
    <s v="9.16"/>
    <s v="0"/>
    <s v=""/>
    <s v=""/>
    <n v="134.31"/>
    <n v="17.4603"/>
    <n v="151.77029999999999"/>
    <d v="2021-09-15T00:00:00"/>
    <n v="0"/>
    <x v="4"/>
    <d v="2021-09-22T00:00:00"/>
    <n v="163"/>
    <n v="0"/>
    <n v="0"/>
    <s v="Nathan Kyme"/>
    <s v="Gravel Hauling"/>
    <m/>
    <s v="VC7556-2019-017"/>
    <s v="929 OF"/>
    <m/>
    <m/>
    <m/>
    <s v="Approved"/>
    <m/>
    <m/>
    <s v="Gravel Hauling to Hare Lake road stockpile from Cress Pit"/>
    <n v="6"/>
    <s v="C257-C267"/>
    <s v="Hare Lake Creek"/>
    <n v="0"/>
    <d v="2021-09-19T00:00:00"/>
    <m/>
    <s v="36"/>
    <d v="2021-09-21T00:00:00"/>
    <s v=""/>
    <s v=""/>
    <m/>
    <m/>
    <m/>
    <s v="Mike Lecocq"/>
    <s v="06"/>
    <s v="Corbiere and Sons Contracting984420210915-3Excavator Thumb - 30 - 50 ton- After Jan 1011134.31"/>
    <s v="Corbiere and Sons Contracting984420210915-3Excavator Thumb - 30 - 50 ton- After Jan 1011134.31INV #148"/>
    <s v="Gravel Hauling"/>
    <s v=""/>
    <x v="3"/>
  </r>
  <r>
    <x v="1"/>
    <n v="6"/>
    <n v="0"/>
    <n v="9844"/>
    <s v="20210915-3"/>
    <n v="53510604"/>
    <s v="Access"/>
    <n v="0"/>
    <s v="Excavator - 36 ton- After Jan 10"/>
    <n v="146.96"/>
    <n v="11"/>
    <s v="Dynamic"/>
    <s v="110.22"/>
    <s v="0"/>
    <s v=""/>
    <s v=""/>
    <n v="1616.56"/>
    <n v="210.15280000000001"/>
    <n v="1826.7127999999998"/>
    <d v="2021-09-15T00:00:00"/>
    <n v="0"/>
    <x v="4"/>
    <d v="2021-09-22T00:00:00"/>
    <n v="163"/>
    <n v="0"/>
    <n v="0"/>
    <s v="Nathan Kyme"/>
    <s v="Gravel Hauling"/>
    <m/>
    <s v="VC7556-2019-017"/>
    <s v="929 OF"/>
    <m/>
    <m/>
    <m/>
    <s v="Approved"/>
    <m/>
    <m/>
    <s v="Gravel Hauling to Hare Lake road stockpile from Cress Pit"/>
    <n v="6"/>
    <s v="C257-C267"/>
    <s v="Hare Lake Creek"/>
    <n v="0"/>
    <d v="2021-09-19T00:00:00"/>
    <m/>
    <s v="36"/>
    <d v="2021-09-21T00:00:00"/>
    <s v=""/>
    <s v=""/>
    <m/>
    <m/>
    <m/>
    <s v="Mike Lecocq"/>
    <s v="06"/>
    <s v="Corbiere and Sons Contracting984420210915-3Excavator - 36 ton- After Jan 10111616.56"/>
    <s v="Corbiere and Sons Contracting984420210915-3Excavator - 36 ton- After Jan 10111616.56INV #148"/>
    <s v="Gravel Hauling"/>
    <s v=""/>
    <x v="3"/>
  </r>
  <r>
    <x v="1"/>
    <n v="6"/>
    <n v="0"/>
    <n v="9841"/>
    <s v="20210914-4"/>
    <n v="53510604"/>
    <s v="Access"/>
    <n v="0"/>
    <s v="Driver - AZ - After Jan 10"/>
    <n v="70"/>
    <n v="69.5"/>
    <s v="HR"/>
    <s v=""/>
    <s v=""/>
    <s v="70"/>
    <s v="0"/>
    <n v="4865"/>
    <n v="632.45000000000005"/>
    <n v="5497.45"/>
    <d v="2021-09-14T00:00:00"/>
    <n v="0"/>
    <x v="4"/>
    <d v="2021-09-22T00:00:00"/>
    <n v="163"/>
    <n v="0"/>
    <n v="0"/>
    <s v="Nathan Kyme"/>
    <s v="Gravel Hauling"/>
    <m/>
    <s v="VC7556-2019-017"/>
    <s v="929 OF"/>
    <m/>
    <m/>
    <m/>
    <s v="Approved"/>
    <m/>
    <m/>
    <s v="Gravel Hauling to Hare Lake road stockpile from Cress Pit"/>
    <n v="6"/>
    <s v="C257-C267"/>
    <s v="Hare Lake Creek"/>
    <n v="0"/>
    <d v="2021-09-19T00:00:00"/>
    <m/>
    <s v="36"/>
    <d v="2021-09-21T00:00:00"/>
    <s v=""/>
    <s v=""/>
    <m/>
    <m/>
    <m/>
    <s v="Mike Lecocq"/>
    <s v="06"/>
    <s v="Corbiere and Sons Contracting984120210914-4Driver - AZ - After Jan 1069.54865"/>
    <s v="Corbiere and Sons Contracting984120210914-4Driver - AZ - After Jan 1069.54865INV #148"/>
    <s v="Gravel Hauling"/>
    <s v=""/>
    <x v="3"/>
  </r>
  <r>
    <x v="1"/>
    <n v="6"/>
    <n v="0"/>
    <n v="9841"/>
    <s v="20210914-4"/>
    <n v="53510604"/>
    <s v="Access"/>
    <n v="0"/>
    <s v="Operator - Principle - After Jan 10"/>
    <n v="75"/>
    <n v="12"/>
    <s v="HR"/>
    <s v=""/>
    <s v=""/>
    <s v="75"/>
    <s v="0"/>
    <n v="900"/>
    <n v="117"/>
    <n v="1016.9999999999999"/>
    <d v="2021-09-14T00:00:00"/>
    <n v="0"/>
    <x v="4"/>
    <d v="2021-09-22T00:00:00"/>
    <n v="163"/>
    <n v="0"/>
    <n v="0"/>
    <s v="Nathan Kyme"/>
    <s v="Gravel Hauling"/>
    <m/>
    <s v="VC7556-2019-017"/>
    <s v="929 OF"/>
    <m/>
    <m/>
    <m/>
    <s v="Approved"/>
    <m/>
    <m/>
    <s v="Gravel Hauling to Hare Lake road stockpile from Cress Pit"/>
    <n v="6"/>
    <s v="C257-C267"/>
    <s v="Hare Lake Creek"/>
    <n v="0"/>
    <d v="2021-09-19T00:00:00"/>
    <m/>
    <s v="36"/>
    <d v="2021-09-21T00:00:00"/>
    <s v=""/>
    <s v=""/>
    <m/>
    <m/>
    <m/>
    <s v="Mike Lecocq"/>
    <s v="06"/>
    <s v="Corbiere and Sons Contracting984120210914-4Operator - Principle - After Jan 1012900"/>
    <s v="Corbiere and Sons Contracting984120210914-4Operator - Principle - After Jan 1012900INV #148"/>
    <s v="Gravel Hauling"/>
    <s v=""/>
    <x v="3"/>
  </r>
  <r>
    <x v="1"/>
    <n v="6"/>
    <n v="0"/>
    <n v="9841"/>
    <s v="20210914-4"/>
    <n v="53510604"/>
    <s v="Access"/>
    <n v="0"/>
    <s v="L.O.A."/>
    <n v="210"/>
    <n v="7"/>
    <s v="DAY"/>
    <s v=""/>
    <s v=""/>
    <m/>
    <s v="0"/>
    <n v="1470"/>
    <n v="191.1"/>
    <n v="1661.1"/>
    <d v="2021-09-14T00:00:00"/>
    <n v="0"/>
    <x v="4"/>
    <d v="2021-09-22T00:00:00"/>
    <n v="163"/>
    <n v="0"/>
    <n v="0"/>
    <s v="Nathan Kyme"/>
    <s v="Gravel Hauling"/>
    <m/>
    <s v="VC7556-2019-017"/>
    <s v="929 OF"/>
    <m/>
    <m/>
    <m/>
    <s v="Approved"/>
    <m/>
    <m/>
    <s v="Gravel Hauling to Hare Lake road stockpile from Cress Pit"/>
    <n v="6"/>
    <s v="C257-C267"/>
    <s v="Hare Lake Creek"/>
    <n v="0"/>
    <d v="2021-09-19T00:00:00"/>
    <m/>
    <s v="36"/>
    <d v="2021-09-21T00:00:00"/>
    <s v=""/>
    <s v=""/>
    <m/>
    <m/>
    <m/>
    <s v="Mike Lecocq"/>
    <s v="06"/>
    <s v="Corbiere and Sons Contracting984120210914-4L.O.A.71470"/>
    <s v="Corbiere and Sons Contracting984120210914-4L.O.A.71470INV #148"/>
    <s v="Gravel Hauling"/>
    <s v=""/>
    <x v="3"/>
  </r>
  <r>
    <x v="1"/>
    <n v="6"/>
    <n v="0"/>
    <n v="9841"/>
    <s v="20210914-4"/>
    <n v="53510604"/>
    <s v="Access"/>
    <n v="0"/>
    <s v="Construction Coordinator"/>
    <n v="80"/>
    <n v="7"/>
    <s v="HR"/>
    <s v=""/>
    <s v=""/>
    <s v="80"/>
    <s v="0"/>
    <n v="560"/>
    <n v="72.8"/>
    <n v="632.79999999999995"/>
    <d v="2021-09-14T00:00:00"/>
    <n v="0"/>
    <x v="4"/>
    <d v="2021-09-22T00:00:00"/>
    <n v="163"/>
    <n v="0"/>
    <n v="0"/>
    <s v="Nathan Kyme"/>
    <s v="Gravel Hauling"/>
    <m/>
    <s v="VC7556-2019-017"/>
    <s v="929 OF"/>
    <m/>
    <m/>
    <m/>
    <s v="Approved"/>
    <m/>
    <m/>
    <s v="Gravel Hauling to Hare Lake road stockpile from Cress Pit"/>
    <n v="6"/>
    <s v="C257-C267"/>
    <s v="Hare Lake Creek"/>
    <n v="0"/>
    <d v="2021-09-19T00:00:00"/>
    <m/>
    <s v="36"/>
    <d v="2021-09-21T00:00:00"/>
    <s v=""/>
    <s v=""/>
    <m/>
    <m/>
    <m/>
    <s v="Mike Lecocq"/>
    <s v="06"/>
    <s v="Corbiere and Sons Contracting984120210914-4Construction Coordinator7560"/>
    <s v="Corbiere and Sons Contracting984120210914-4Construction Coordinator7560INV #148"/>
    <s v="Gravel Hauling"/>
    <s v=""/>
    <x v="3"/>
  </r>
  <r>
    <x v="1"/>
    <n v="6"/>
    <n v="0"/>
    <n v="9841"/>
    <s v="20210914-4"/>
    <n v="53510604"/>
    <s v="Access"/>
    <n v="0"/>
    <s v="Light Truck - Pick up- After Jan 10"/>
    <n v="243.75"/>
    <n v="2"/>
    <s v="DAY"/>
    <s v="182.81"/>
    <s v="0"/>
    <s v=""/>
    <s v=""/>
    <n v="487.5"/>
    <n v="63.375"/>
    <n v="550.875"/>
    <d v="2021-09-14T00:00:00"/>
    <n v="0"/>
    <x v="4"/>
    <d v="2021-09-22T00:00:00"/>
    <n v="163"/>
    <n v="0"/>
    <n v="0"/>
    <s v="Nathan Kyme"/>
    <s v="Gravel Hauling"/>
    <m/>
    <s v="VC7556-2019-017"/>
    <s v="929 OF"/>
    <m/>
    <m/>
    <m/>
    <s v="Approved"/>
    <m/>
    <m/>
    <s v="Gravel Hauling to Hare Lake road stockpile from Cress Pit"/>
    <n v="6"/>
    <s v="C257-C267"/>
    <s v="Hare Lake Creek"/>
    <n v="0"/>
    <d v="2021-09-19T00:00:00"/>
    <m/>
    <s v="36"/>
    <d v="2021-09-21T00:00:00"/>
    <s v=""/>
    <s v=""/>
    <m/>
    <m/>
    <m/>
    <s v="Mike Lecocq"/>
    <s v="06"/>
    <s v="Corbiere and Sons Contracting984120210914-4Light Truck - Pick up- After Jan 102487.5"/>
    <s v="Corbiere and Sons Contracting984120210914-4Light Truck - Pick up- After Jan 102487.5INV #148"/>
    <s v="Gravel Hauling"/>
    <s v=""/>
    <x v="3"/>
  </r>
  <r>
    <x v="1"/>
    <n v="6"/>
    <n v="0"/>
    <n v="9841"/>
    <s v="20210914-4"/>
    <n v="53510604"/>
    <s v="Access"/>
    <n v="0"/>
    <s v="Dump - Triaxle- After Jan 10"/>
    <n v="55.2"/>
    <n v="69.5"/>
    <s v="Dynamic"/>
    <s v="41.4"/>
    <s v="0"/>
    <s v=""/>
    <s v=""/>
    <n v="3836.4"/>
    <n v="498.73200000000003"/>
    <n v="4335.1319999999996"/>
    <d v="2021-09-14T00:00:00"/>
    <n v="0"/>
    <x v="4"/>
    <d v="2021-09-22T00:00:00"/>
    <n v="163"/>
    <n v="0"/>
    <n v="0"/>
    <s v="Nathan Kyme"/>
    <s v="Gravel Hauling"/>
    <m/>
    <s v="VC7556-2019-017"/>
    <s v="929 OF"/>
    <m/>
    <m/>
    <m/>
    <s v="Approved"/>
    <m/>
    <m/>
    <s v="Gravel Hauling to Hare Lake road stockpile from Cress Pit"/>
    <n v="6"/>
    <s v="C257-C267"/>
    <s v="Hare Lake Creek"/>
    <n v="0"/>
    <d v="2021-09-19T00:00:00"/>
    <m/>
    <s v="36"/>
    <d v="2021-09-21T00:00:00"/>
    <s v=""/>
    <s v=""/>
    <m/>
    <m/>
    <m/>
    <s v="Mike Lecocq"/>
    <s v="06"/>
    <s v="Corbiere and Sons Contracting984120210914-4Dump - Triaxle- After Jan 1069.53836.4"/>
    <s v="Corbiere and Sons Contracting984120210914-4Dump - Triaxle- After Jan 1069.53836.4INV #148"/>
    <s v="Gravel Hauling"/>
    <s v=""/>
    <x v="3"/>
  </r>
  <r>
    <x v="1"/>
    <n v="6"/>
    <n v="0"/>
    <n v="9841"/>
    <s v="20210914-4"/>
    <n v="53510604"/>
    <s v="Access"/>
    <n v="0"/>
    <s v="Excavator Thumb - 30 - 50 ton- After Jan 10"/>
    <n v="12.21"/>
    <n v="11"/>
    <s v="HR"/>
    <s v="9.16"/>
    <s v="0"/>
    <s v=""/>
    <s v=""/>
    <n v="134.31"/>
    <n v="17.4603"/>
    <n v="151.77029999999999"/>
    <d v="2021-09-14T00:00:00"/>
    <n v="0"/>
    <x v="4"/>
    <d v="2021-09-22T00:00:00"/>
    <n v="163"/>
    <n v="0"/>
    <n v="0"/>
    <s v="Nathan Kyme"/>
    <s v="Gravel Hauling"/>
    <m/>
    <s v="VC7556-2019-017"/>
    <s v="929 OF"/>
    <m/>
    <m/>
    <m/>
    <s v="Approved"/>
    <m/>
    <m/>
    <s v="Gravel Hauling to Hare Lake road stockpile from Cress Pit"/>
    <n v="6"/>
    <s v="C257-C267"/>
    <s v="Hare Lake Creek"/>
    <n v="0"/>
    <d v="2021-09-19T00:00:00"/>
    <m/>
    <s v="36"/>
    <d v="2021-09-21T00:00:00"/>
    <s v=""/>
    <s v=""/>
    <m/>
    <m/>
    <m/>
    <s v="Mike Lecocq"/>
    <s v="06"/>
    <s v="Corbiere and Sons Contracting984120210914-4Excavator Thumb - 30 - 50 ton- After Jan 1011134.31"/>
    <s v="Corbiere and Sons Contracting984120210914-4Excavator Thumb - 30 - 50 ton- After Jan 1011134.31INV #148"/>
    <s v="Gravel Hauling"/>
    <s v=""/>
    <x v="3"/>
  </r>
  <r>
    <x v="1"/>
    <n v="6"/>
    <n v="0"/>
    <n v="9841"/>
    <s v="20210914-4"/>
    <n v="53510604"/>
    <s v="Access"/>
    <n v="0"/>
    <s v="Excavator - 36 ton- After Jan 10"/>
    <n v="146.96"/>
    <n v="11"/>
    <s v="Dynamic"/>
    <s v="110.22"/>
    <s v="0"/>
    <s v=""/>
    <s v=""/>
    <n v="1616.56"/>
    <n v="210.15280000000001"/>
    <n v="1826.7127999999998"/>
    <d v="2021-09-14T00:00:00"/>
    <n v="0"/>
    <x v="4"/>
    <d v="2021-09-22T00:00:00"/>
    <n v="163"/>
    <n v="0"/>
    <n v="0"/>
    <s v="Nathan Kyme"/>
    <s v="Gravel Hauling"/>
    <m/>
    <s v="VC7556-2019-017"/>
    <s v="929 OF"/>
    <m/>
    <m/>
    <m/>
    <s v="Approved"/>
    <m/>
    <m/>
    <s v="Gravel Hauling to Hare Lake road stockpile from Cress Pit"/>
    <n v="6"/>
    <s v="C257-C267"/>
    <s v="Hare Lake Creek"/>
    <n v="0"/>
    <d v="2021-09-19T00:00:00"/>
    <m/>
    <s v="36"/>
    <d v="2021-09-21T00:00:00"/>
    <s v=""/>
    <s v=""/>
    <m/>
    <m/>
    <m/>
    <s v="Mike Lecocq"/>
    <s v="06"/>
    <s v="Corbiere and Sons Contracting984120210914-4Excavator - 36 ton- After Jan 10111616.56"/>
    <s v="Corbiere and Sons Contracting984120210914-4Excavator - 36 ton- After Jan 10111616.56INV #148"/>
    <s v="Gravel Hauling"/>
    <s v=""/>
    <x v="3"/>
  </r>
  <r>
    <x v="1"/>
    <n v="6"/>
    <n v="0"/>
    <n v="9840"/>
    <s v="20210913-5"/>
    <n v="53510604"/>
    <s v="Access"/>
    <n v="0"/>
    <s v="Driver - AZ - After Jan 10"/>
    <n v="70"/>
    <n v="141"/>
    <s v="HR"/>
    <s v=""/>
    <s v=""/>
    <s v="70"/>
    <s v="0"/>
    <n v="9870"/>
    <n v="1283.1000000000001"/>
    <n v="11153.099999999999"/>
    <d v="2021-09-13T00:00:00"/>
    <n v="0"/>
    <x v="4"/>
    <d v="2021-09-22T00:00:00"/>
    <n v="163"/>
    <n v="0"/>
    <n v="0"/>
    <s v="Nathan Kyme"/>
    <s v="Gravel Hauling"/>
    <m/>
    <s v="VC7556-2019-017"/>
    <s v="929 OF"/>
    <m/>
    <m/>
    <m/>
    <s v="Approved"/>
    <m/>
    <m/>
    <s v="Gravel Hauling from Cress Pit to Hare Lake Road Stock Pile - 6 Trucks for day + Previous day travel - Tickets attached."/>
    <n v="6"/>
    <s v="C257-C267"/>
    <s v="Hare Lake Creek"/>
    <n v="0"/>
    <d v="2021-09-19T00:00:00"/>
    <m/>
    <s v="36"/>
    <d v="2021-09-21T00:00:00"/>
    <s v=""/>
    <s v=""/>
    <m/>
    <m/>
    <m/>
    <s v="Mike Lecocq"/>
    <s v="06"/>
    <s v="Corbiere and Sons Contracting984020210913-5Driver - AZ - After Jan 101419870"/>
    <s v="Corbiere and Sons Contracting984020210913-5Driver - AZ - After Jan 101419870INV #148"/>
    <s v="Gravel Hauling"/>
    <s v=""/>
    <x v="3"/>
  </r>
  <r>
    <x v="1"/>
    <n v="6"/>
    <n v="0"/>
    <n v="9840"/>
    <s v="20210913-5"/>
    <n v="53510604"/>
    <s v="Access"/>
    <n v="0"/>
    <s v="Operator - Principle - After Jan 10"/>
    <n v="75"/>
    <n v="12"/>
    <s v="HR"/>
    <s v=""/>
    <s v=""/>
    <s v="75"/>
    <s v="0"/>
    <n v="900"/>
    <n v="117"/>
    <n v="1016.9999999999999"/>
    <d v="2021-09-13T00:00:00"/>
    <n v="0"/>
    <x v="4"/>
    <d v="2021-09-22T00:00:00"/>
    <n v="163"/>
    <n v="0"/>
    <n v="0"/>
    <s v="Nathan Kyme"/>
    <s v="Gravel Hauling"/>
    <m/>
    <s v="VC7556-2019-017"/>
    <s v="929 OF"/>
    <m/>
    <m/>
    <m/>
    <s v="Approved"/>
    <m/>
    <m/>
    <s v="Gravel Hauling from Cress Pit to Hare Lake Road Stock Pile - 6 Trucks for day + Previous day travel - Tickets attached."/>
    <n v="6"/>
    <s v="C257-C267"/>
    <s v="Hare Lake Creek"/>
    <n v="0"/>
    <d v="2021-09-19T00:00:00"/>
    <m/>
    <s v="36"/>
    <d v="2021-09-21T00:00:00"/>
    <s v=""/>
    <s v=""/>
    <m/>
    <m/>
    <m/>
    <s v="Mike Lecocq"/>
    <s v="06"/>
    <s v="Corbiere and Sons Contracting984020210913-5Operator - Principle - After Jan 1012900"/>
    <s v="Corbiere and Sons Contracting984020210913-5Operator - Principle - After Jan 1012900INV #148"/>
    <s v="Gravel Hauling"/>
    <s v=""/>
    <x v="3"/>
  </r>
  <r>
    <x v="1"/>
    <n v="6"/>
    <n v="0"/>
    <n v="9840"/>
    <s v="20210913-5"/>
    <n v="53510604"/>
    <s v="Access"/>
    <n v="0"/>
    <s v="L.O.A."/>
    <n v="210"/>
    <n v="14"/>
    <s v="DAY"/>
    <s v=""/>
    <s v=""/>
    <m/>
    <s v="0"/>
    <n v="2940"/>
    <n v="382.2"/>
    <n v="3322.2"/>
    <d v="2021-09-13T00:00:00"/>
    <n v="0"/>
    <x v="4"/>
    <d v="2021-09-22T00:00:00"/>
    <n v="163"/>
    <n v="0"/>
    <n v="0"/>
    <s v="Nathan Kyme"/>
    <s v="Gravel Hauling"/>
    <m/>
    <s v="VC7556-2019-017"/>
    <s v="929 OF"/>
    <m/>
    <m/>
    <m/>
    <s v="Approved"/>
    <m/>
    <m/>
    <s v="Gravel Hauling from Cress Pit to Hare Lake Road Stock Pile - 6 Trucks for day + Previous day travel - Tickets attached."/>
    <n v="6"/>
    <s v="C257-C267"/>
    <s v="Hare Lake Creek"/>
    <n v="0"/>
    <d v="2021-09-19T00:00:00"/>
    <m/>
    <s v="36"/>
    <d v="2021-09-21T00:00:00"/>
    <s v=""/>
    <s v=""/>
    <m/>
    <m/>
    <m/>
    <s v="Mike Lecocq"/>
    <s v="06"/>
    <s v="Corbiere and Sons Contracting984020210913-5L.O.A.142940"/>
    <s v="Corbiere and Sons Contracting984020210913-5L.O.A.142940INV #148"/>
    <s v="Gravel Hauling"/>
    <s v=""/>
    <x v="3"/>
  </r>
  <r>
    <x v="1"/>
    <n v="6"/>
    <n v="0"/>
    <n v="9840"/>
    <s v="20210913-5"/>
    <n v="53510604"/>
    <s v="Access"/>
    <n v="0"/>
    <s v="Construction Coordinator"/>
    <n v="80"/>
    <n v="7"/>
    <s v="HR"/>
    <s v=""/>
    <s v=""/>
    <s v="80"/>
    <s v="0"/>
    <n v="560"/>
    <n v="72.8"/>
    <n v="632.79999999999995"/>
    <d v="2021-09-13T00:00:00"/>
    <n v="0"/>
    <x v="4"/>
    <d v="2021-09-22T00:00:00"/>
    <n v="163"/>
    <n v="0"/>
    <n v="0"/>
    <s v="Nathan Kyme"/>
    <s v="Gravel Hauling"/>
    <m/>
    <s v="VC7556-2019-017"/>
    <s v="929 OF"/>
    <m/>
    <m/>
    <m/>
    <s v="Approved"/>
    <m/>
    <m/>
    <s v="Gravel Hauling from Cress Pit to Hare Lake Road Stock Pile - 6 Trucks for day + Previous day travel - Tickets attached."/>
    <n v="6"/>
    <s v="C257-C267"/>
    <s v="Hare Lake Creek"/>
    <n v="0"/>
    <d v="2021-09-19T00:00:00"/>
    <m/>
    <s v="36"/>
    <d v="2021-09-21T00:00:00"/>
    <s v=""/>
    <s v=""/>
    <m/>
    <m/>
    <m/>
    <s v="Mike Lecocq"/>
    <s v="06"/>
    <s v="Corbiere and Sons Contracting984020210913-5Construction Coordinator7560"/>
    <s v="Corbiere and Sons Contracting984020210913-5Construction Coordinator7560INV #148"/>
    <s v="Gravel Hauling"/>
    <s v=""/>
    <x v="3"/>
  </r>
  <r>
    <x v="1"/>
    <n v="6"/>
    <n v="0"/>
    <n v="9840"/>
    <s v="20210913-5"/>
    <n v="53510604"/>
    <s v="Access"/>
    <n v="0"/>
    <s v="Light Truck - Pick up- After Jan 10"/>
    <n v="243.75"/>
    <n v="2"/>
    <s v="DAY"/>
    <s v="182.81"/>
    <s v="0"/>
    <s v=""/>
    <s v=""/>
    <n v="487.5"/>
    <n v="63.375"/>
    <n v="550.875"/>
    <d v="2021-09-13T00:00:00"/>
    <n v="0"/>
    <x v="4"/>
    <d v="2021-09-22T00:00:00"/>
    <n v="163"/>
    <n v="0"/>
    <n v="0"/>
    <s v="Nathan Kyme"/>
    <s v="Gravel Hauling"/>
    <m/>
    <s v="VC7556-2019-017"/>
    <s v="929 OF"/>
    <m/>
    <m/>
    <m/>
    <s v="Approved"/>
    <m/>
    <m/>
    <s v="Gravel Hauling from Cress Pit to Hare Lake Road Stock Pile - 6 Trucks for day + Previous day travel - Tickets attached."/>
    <n v="6"/>
    <s v="C257-C267"/>
    <s v="Hare Lake Creek"/>
    <n v="0"/>
    <d v="2021-09-19T00:00:00"/>
    <m/>
    <s v="36"/>
    <d v="2021-09-21T00:00:00"/>
    <s v=""/>
    <s v=""/>
    <m/>
    <m/>
    <m/>
    <s v="Mike Lecocq"/>
    <s v="06"/>
    <s v="Corbiere and Sons Contracting984020210913-5Light Truck - Pick up- After Jan 102487.5"/>
    <s v="Corbiere and Sons Contracting984020210913-5Light Truck - Pick up- After Jan 102487.5INV #148"/>
    <s v="Gravel Hauling"/>
    <s v=""/>
    <x v="3"/>
  </r>
  <r>
    <x v="1"/>
    <n v="6"/>
    <n v="0"/>
    <n v="9840"/>
    <s v="20210913-5"/>
    <n v="53510604"/>
    <s v="Access"/>
    <n v="0"/>
    <s v="Dump - Triaxle- After Jan 10"/>
    <n v="55.2"/>
    <n v="141"/>
    <s v="Dynamic"/>
    <s v="41.4"/>
    <s v="0"/>
    <s v=""/>
    <s v=""/>
    <n v="7783.2"/>
    <n v="1011.816"/>
    <n v="8795.0159999999996"/>
    <d v="2021-09-13T00:00:00"/>
    <n v="0"/>
    <x v="4"/>
    <d v="2021-09-22T00:00:00"/>
    <n v="163"/>
    <n v="0"/>
    <n v="0"/>
    <s v="Nathan Kyme"/>
    <s v="Gravel Hauling"/>
    <m/>
    <s v="VC7556-2019-017"/>
    <s v="929 OF"/>
    <m/>
    <m/>
    <m/>
    <s v="Approved"/>
    <m/>
    <m/>
    <s v="Gravel Hauling from Cress Pit to Hare Lake Road Stock Pile - 6 Trucks for day + Previous day travel - Tickets attached."/>
    <n v="6"/>
    <s v="C257-C267"/>
    <s v="Hare Lake Creek"/>
    <n v="0"/>
    <d v="2021-09-19T00:00:00"/>
    <m/>
    <s v="36"/>
    <d v="2021-09-21T00:00:00"/>
    <s v=""/>
    <s v=""/>
    <m/>
    <m/>
    <m/>
    <s v="Mike Lecocq"/>
    <s v="06"/>
    <s v="Corbiere and Sons Contracting984020210913-5Dump - Triaxle- After Jan 101417783.2"/>
    <s v="Corbiere and Sons Contracting984020210913-5Dump - Triaxle- After Jan 101417783.2INV #148"/>
    <s v="Gravel Hauling"/>
    <s v=""/>
    <x v="3"/>
  </r>
  <r>
    <x v="1"/>
    <n v="6"/>
    <n v="0"/>
    <n v="9840"/>
    <s v="20210913-5"/>
    <n v="53510604"/>
    <s v="Access"/>
    <n v="0"/>
    <s v="Excavator Thumb - 30 - 50 ton- After Jan 10"/>
    <n v="12.21"/>
    <n v="11"/>
    <s v="HR"/>
    <s v="9.16"/>
    <s v="0"/>
    <s v=""/>
    <s v=""/>
    <n v="134.31"/>
    <n v="17.4603"/>
    <n v="151.77029999999999"/>
    <d v="2021-09-13T00:00:00"/>
    <n v="0"/>
    <x v="4"/>
    <d v="2021-09-22T00:00:00"/>
    <n v="163"/>
    <n v="0"/>
    <n v="0"/>
    <s v="Nathan Kyme"/>
    <s v="Gravel Hauling"/>
    <m/>
    <s v="VC7556-2019-017"/>
    <s v="929 OF"/>
    <m/>
    <m/>
    <m/>
    <s v="Approved"/>
    <m/>
    <m/>
    <s v="Gravel Hauling from Cress Pit to Hare Lake Road Stock Pile - 6 Trucks for day + Previous day travel - Tickets attached."/>
    <n v="6"/>
    <s v="C257-C267"/>
    <s v="Hare Lake Creek"/>
    <n v="0"/>
    <d v="2021-09-19T00:00:00"/>
    <m/>
    <s v="36"/>
    <d v="2021-09-21T00:00:00"/>
    <s v=""/>
    <s v=""/>
    <m/>
    <m/>
    <m/>
    <s v="Mike Lecocq"/>
    <s v="06"/>
    <s v="Corbiere and Sons Contracting984020210913-5Excavator Thumb - 30 - 50 ton- After Jan 1011134.31"/>
    <s v="Corbiere and Sons Contracting984020210913-5Excavator Thumb - 30 - 50 ton- After Jan 1011134.31INV #148"/>
    <s v="Gravel Hauling"/>
    <s v=""/>
    <x v="3"/>
  </r>
  <r>
    <x v="1"/>
    <n v="6"/>
    <n v="0"/>
    <n v="9840"/>
    <s v="20210913-5"/>
    <n v="53510604"/>
    <s v="Access"/>
    <n v="0"/>
    <s v="Excavator - 36 ton- After Jan 10"/>
    <n v="146.96"/>
    <n v="11"/>
    <s v="Dynamic"/>
    <s v="110.22"/>
    <s v="0"/>
    <s v=""/>
    <s v=""/>
    <n v="1616.56"/>
    <n v="210.15280000000001"/>
    <n v="1826.7127999999998"/>
    <d v="2021-09-13T00:00:00"/>
    <n v="0"/>
    <x v="4"/>
    <d v="2021-09-22T00:00:00"/>
    <n v="163"/>
    <n v="0"/>
    <n v="0"/>
    <s v="Nathan Kyme"/>
    <s v="Gravel Hauling"/>
    <m/>
    <s v="VC7556-2019-017"/>
    <s v="929 OF"/>
    <m/>
    <m/>
    <m/>
    <s v="Approved"/>
    <m/>
    <m/>
    <s v="Gravel Hauling from Cress Pit to Hare Lake Road Stock Pile - 6 Trucks for day + Previous day travel - Tickets attached."/>
    <n v="6"/>
    <s v="C257-C267"/>
    <s v="Hare Lake Creek"/>
    <n v="0"/>
    <d v="2021-09-19T00:00:00"/>
    <m/>
    <s v="36"/>
    <d v="2021-09-21T00:00:00"/>
    <s v=""/>
    <s v=""/>
    <m/>
    <m/>
    <m/>
    <s v="Mike Lecocq"/>
    <s v="06"/>
    <s v="Corbiere and Sons Contracting984020210913-5Excavator - 36 ton- After Jan 10111616.56"/>
    <s v="Corbiere and Sons Contracting984020210913-5Excavator - 36 ton- After Jan 10111616.56INV #148"/>
    <s v="Gravel Hauling"/>
    <s v=""/>
    <x v="3"/>
  </r>
  <r>
    <x v="1"/>
    <n v="6"/>
    <n v="0"/>
    <n v="10074"/>
    <s v="20210927-8"/>
    <n v="53510602"/>
    <s v="Access"/>
    <n v="0"/>
    <s v="Labourer - General - After Jan 10"/>
    <n v="60"/>
    <n v="8"/>
    <s v="HR"/>
    <s v=""/>
    <s v=""/>
    <s v="60"/>
    <s v="0"/>
    <n v="480"/>
    <n v="62.400000000000006"/>
    <n v="542.4"/>
    <d v="2021-09-27T00:00:00"/>
    <n v="0"/>
    <x v="5"/>
    <d v="2021-10-08T00:00:00"/>
    <n v="164"/>
    <n v="0"/>
    <n v="0"/>
    <s v="Nathan Kyme"/>
    <s v="New All Season Development"/>
    <m/>
    <s v="VC7556-2019-017"/>
    <s v="929 OF"/>
    <m/>
    <m/>
    <m/>
    <s v="Approved"/>
    <m/>
    <m/>
    <s v="Road building activities on Hare Lake road"/>
    <n v="6"/>
    <s v="C258-C267"/>
    <s v="Hare Lake"/>
    <n v="0"/>
    <d v="2021-10-05T00:00:00"/>
    <m/>
    <s v="37"/>
    <d v="2021-10-06T00:00:00"/>
    <s v=""/>
    <s v=""/>
    <m/>
    <m/>
    <m/>
    <s v="Harold Furlong"/>
    <s v="06"/>
    <s v="Corbiere and Sons Contracting1007420210927-8Labourer - General - After Jan 108480"/>
    <s v="Corbiere and Sons Contracting1007420210927-8Labourer - General - After Jan 108480INV #149"/>
    <s v="New All Season Development"/>
    <s v=""/>
    <x v="2"/>
  </r>
  <r>
    <x v="1"/>
    <n v="6"/>
    <n v="0"/>
    <n v="10074"/>
    <s v="20210927-8"/>
    <n v="53510602"/>
    <s v="Access"/>
    <n v="0"/>
    <s v="Operator - Principle - After Jan 10"/>
    <n v="75"/>
    <n v="32"/>
    <s v="HR"/>
    <s v=""/>
    <s v=""/>
    <s v="75"/>
    <s v="0"/>
    <n v="2400"/>
    <n v="312"/>
    <n v="2711.9999999999995"/>
    <d v="2021-09-27T00:00:00"/>
    <n v="0"/>
    <x v="5"/>
    <d v="2021-10-08T00:00:00"/>
    <n v="164"/>
    <n v="0"/>
    <n v="0"/>
    <s v="Nathan Kyme"/>
    <s v="New All Season Development"/>
    <m/>
    <s v="VC7556-2019-017"/>
    <s v="929 OF"/>
    <m/>
    <m/>
    <m/>
    <s v="Approved"/>
    <m/>
    <m/>
    <s v="Road building activities on Hare Lake road"/>
    <n v="6"/>
    <s v="C258-C267"/>
    <s v="Hare Lake"/>
    <n v="0"/>
    <d v="2021-10-05T00:00:00"/>
    <m/>
    <s v="37"/>
    <d v="2021-10-06T00:00:00"/>
    <s v=""/>
    <s v=""/>
    <m/>
    <m/>
    <m/>
    <s v="Harold Furlong"/>
    <s v="06"/>
    <s v="Corbiere and Sons Contracting1007420210927-8Operator - Principle - After Jan 10322400"/>
    <s v="Corbiere and Sons Contracting1007420210927-8Operator - Principle - After Jan 10322400INV #149"/>
    <s v="New All Season Development"/>
    <s v=""/>
    <x v="2"/>
  </r>
  <r>
    <x v="1"/>
    <n v="6"/>
    <n v="0"/>
    <n v="10074"/>
    <s v="20210927-8"/>
    <n v="53510602"/>
    <s v="Access"/>
    <n v="0"/>
    <s v="L.O.A."/>
    <n v="210"/>
    <n v="4"/>
    <s v="DAY"/>
    <s v=""/>
    <s v=""/>
    <m/>
    <s v="0"/>
    <n v="840"/>
    <n v="109.2"/>
    <n v="949.19999999999993"/>
    <d v="2021-09-27T00:00:00"/>
    <n v="0"/>
    <x v="5"/>
    <d v="2021-10-08T00:00:00"/>
    <n v="164"/>
    <n v="0"/>
    <n v="0"/>
    <s v="Nathan Kyme"/>
    <s v="New All Season Development"/>
    <m/>
    <s v="VC7556-2019-017"/>
    <s v="929 OF"/>
    <m/>
    <m/>
    <m/>
    <s v="Approved"/>
    <m/>
    <m/>
    <s v="Road building activities on Hare Lake road"/>
    <n v="6"/>
    <s v="C258-C267"/>
    <s v="Hare Lake"/>
    <n v="0"/>
    <d v="2021-10-05T00:00:00"/>
    <m/>
    <s v="37"/>
    <d v="2021-10-06T00:00:00"/>
    <s v=""/>
    <s v=""/>
    <m/>
    <m/>
    <m/>
    <s v="Harold Furlong"/>
    <s v="06"/>
    <s v="Corbiere and Sons Contracting1007420210927-8L.O.A.4840"/>
    <s v="Corbiere and Sons Contracting1007420210927-8L.O.A.4840INV #149"/>
    <s v="New All Season Development"/>
    <s v=""/>
    <x v="2"/>
  </r>
  <r>
    <x v="1"/>
    <n v="6"/>
    <n v="0"/>
    <n v="10074"/>
    <s v="20210927-8"/>
    <n v="53510602"/>
    <s v="Access"/>
    <n v="0"/>
    <s v="Rock Truck - 30 Ton- After Jan 10"/>
    <n v="138.05000000000001"/>
    <n v="11"/>
    <s v="Dynamic"/>
    <s v="103.54"/>
    <s v="0"/>
    <s v=""/>
    <s v=""/>
    <n v="1518.55"/>
    <n v="197.41149999999999"/>
    <n v="1715.9614999999999"/>
    <d v="2021-09-27T00:00:00"/>
    <n v="0"/>
    <x v="5"/>
    <d v="2021-10-08T00:00:00"/>
    <n v="164"/>
    <n v="0"/>
    <n v="0"/>
    <s v="Nathan Kyme"/>
    <s v="New All Season Development"/>
    <m/>
    <s v="VC7556-2019-017"/>
    <s v="929 OF"/>
    <m/>
    <m/>
    <m/>
    <s v="Approved"/>
    <m/>
    <m/>
    <s v="Road building activities on Hare Lake road"/>
    <n v="6"/>
    <s v="C258-C267"/>
    <s v="Hare Lake"/>
    <n v="0"/>
    <d v="2021-10-05T00:00:00"/>
    <m/>
    <s v="37"/>
    <d v="2021-10-06T00:00:00"/>
    <s v=""/>
    <s v=""/>
    <m/>
    <m/>
    <m/>
    <s v="Harold Furlong"/>
    <s v="06"/>
    <s v="Corbiere and Sons Contracting1007420210927-8Rock Truck - 30 Ton- After Jan 10111518.55"/>
    <s v="Corbiere and Sons Contracting1007420210927-8Rock Truck - 30 Ton- After Jan 10111518.55INV #149"/>
    <s v="New All Season Development"/>
    <s v=""/>
    <x v="2"/>
  </r>
  <r>
    <x v="1"/>
    <n v="6"/>
    <n v="0"/>
    <n v="10074"/>
    <s v="20210927-8"/>
    <n v="53510602"/>
    <s v="Access"/>
    <n v="0"/>
    <s v="Light Truck - Pick up- After Jan 10"/>
    <n v="243.75"/>
    <n v="3"/>
    <s v="DAY"/>
    <s v="182.81"/>
    <s v="0"/>
    <s v=""/>
    <s v=""/>
    <n v="731.25"/>
    <n v="95.0625"/>
    <n v="826.31249999999989"/>
    <d v="2021-09-27T00:00:00"/>
    <n v="0"/>
    <x v="5"/>
    <d v="2021-10-08T00:00:00"/>
    <n v="164"/>
    <n v="0"/>
    <n v="0"/>
    <s v="Nathan Kyme"/>
    <s v="New All Season Development"/>
    <m/>
    <s v="VC7556-2019-017"/>
    <s v="929 OF"/>
    <m/>
    <m/>
    <m/>
    <s v="Approved"/>
    <m/>
    <m/>
    <s v="Road building activities on Hare Lake road"/>
    <n v="6"/>
    <s v="C258-C267"/>
    <s v="Hare Lake"/>
    <n v="0"/>
    <d v="2021-10-05T00:00:00"/>
    <m/>
    <s v="37"/>
    <d v="2021-10-06T00:00:00"/>
    <s v=""/>
    <s v=""/>
    <m/>
    <m/>
    <m/>
    <s v="Harold Furlong"/>
    <s v="06"/>
    <s v="Corbiere and Sons Contracting1007420210927-8Light Truck - Pick up- After Jan 103731.25"/>
    <s v="Corbiere and Sons Contracting1007420210927-8Light Truck - Pick up- After Jan 103731.25INV #149"/>
    <s v="New All Season Development"/>
    <s v=""/>
    <x v="2"/>
  </r>
  <r>
    <x v="1"/>
    <n v="6"/>
    <n v="0"/>
    <n v="10074"/>
    <s v="20210927-8"/>
    <n v="53510602"/>
    <s v="Access"/>
    <n v="0"/>
    <s v="Excavator Thumb - 30 - 50 ton- After Jan 10"/>
    <n v="12.21"/>
    <n v="7"/>
    <s v="HR"/>
    <s v="9.16"/>
    <s v="0"/>
    <s v=""/>
    <s v=""/>
    <n v="85.47"/>
    <n v="11.1111"/>
    <n v="96.581099999999992"/>
    <d v="2021-09-27T00:00:00"/>
    <n v="0"/>
    <x v="5"/>
    <d v="2021-10-08T00:00:00"/>
    <n v="164"/>
    <n v="0"/>
    <n v="0"/>
    <s v="Nathan Kyme"/>
    <s v="New All Season Development"/>
    <m/>
    <s v="VC7556-2019-017"/>
    <s v="929 OF"/>
    <m/>
    <m/>
    <m/>
    <s v="Approved"/>
    <m/>
    <m/>
    <s v="Road building activities on Hare Lake road"/>
    <n v="6"/>
    <s v="C258-C267"/>
    <s v="Hare Lake"/>
    <n v="0"/>
    <d v="2021-10-05T00:00:00"/>
    <m/>
    <s v="37"/>
    <d v="2021-10-06T00:00:00"/>
    <s v=""/>
    <s v=""/>
    <m/>
    <m/>
    <m/>
    <s v="Harold Furlong"/>
    <s v="06"/>
    <s v="Corbiere and Sons Contracting1007420210927-8Excavator Thumb - 30 - 50 ton- After Jan 10785.47"/>
    <s v="Corbiere and Sons Contracting1007420210927-8Excavator Thumb - 30 - 50 ton- After Jan 10785.47INV #149"/>
    <s v="New All Season Development"/>
    <s v=""/>
    <x v="2"/>
  </r>
  <r>
    <x v="1"/>
    <n v="6"/>
    <n v="0"/>
    <n v="10074"/>
    <s v="20210927-8"/>
    <n v="53510602"/>
    <s v="Access"/>
    <n v="0"/>
    <s v="Excavator - 30 ton- After Jan 10"/>
    <n v="138.44999999999999"/>
    <n v="7"/>
    <s v="Dynamic"/>
    <s v="103.84"/>
    <s v="0"/>
    <s v=""/>
    <s v=""/>
    <n v="969.15"/>
    <n v="125.98950000000001"/>
    <n v="1095.1394999999998"/>
    <d v="2021-09-27T00:00:00"/>
    <n v="0"/>
    <x v="5"/>
    <d v="2021-10-08T00:00:00"/>
    <n v="164"/>
    <n v="0"/>
    <n v="0"/>
    <s v="Nathan Kyme"/>
    <s v="New All Season Development"/>
    <m/>
    <s v="VC7556-2019-017"/>
    <s v="929 OF"/>
    <m/>
    <m/>
    <m/>
    <s v="Approved"/>
    <m/>
    <m/>
    <s v="Road building activities on Hare Lake road"/>
    <n v="6"/>
    <s v="C258-C267"/>
    <s v="Hare Lake"/>
    <n v="0"/>
    <d v="2021-10-05T00:00:00"/>
    <m/>
    <s v="37"/>
    <d v="2021-10-06T00:00:00"/>
    <s v=""/>
    <s v=""/>
    <m/>
    <m/>
    <m/>
    <s v="Harold Furlong"/>
    <s v="06"/>
    <s v="Corbiere and Sons Contracting1007420210927-8Excavator - 30 ton- After Jan 107969.15"/>
    <s v="Corbiere and Sons Contracting1007420210927-8Excavator - 30 ton- After Jan 107969.15INV #149"/>
    <s v="New All Season Development"/>
    <s v=""/>
    <x v="2"/>
  </r>
  <r>
    <x v="1"/>
    <n v="6"/>
    <n v="0"/>
    <n v="10074"/>
    <s v="20210927-8"/>
    <n v="53510602"/>
    <s v="Access"/>
    <n v="0"/>
    <s v="Excavator - 30 ton- After Jan 10"/>
    <n v="138.44999999999999"/>
    <n v="11"/>
    <s v="Dynamic"/>
    <s v="103.84"/>
    <s v="0"/>
    <s v=""/>
    <s v=""/>
    <n v="1522.95"/>
    <n v="197.98350000000002"/>
    <n v="1720.9334999999999"/>
    <d v="2021-09-27T00:00:00"/>
    <n v="0"/>
    <x v="5"/>
    <d v="2021-10-08T00:00:00"/>
    <n v="164"/>
    <n v="0"/>
    <n v="0"/>
    <s v="Nathan Kyme"/>
    <s v="New All Season Development"/>
    <m/>
    <s v="VC7556-2019-017"/>
    <s v="929 OF"/>
    <m/>
    <m/>
    <m/>
    <s v="Approved"/>
    <m/>
    <m/>
    <s v="Road building activities on Hare Lake road"/>
    <n v="6"/>
    <s v="C258-C267"/>
    <s v="Hare Lake"/>
    <n v="0"/>
    <d v="2021-10-05T00:00:00"/>
    <m/>
    <s v="37"/>
    <d v="2021-10-06T00:00:00"/>
    <s v=""/>
    <s v=""/>
    <m/>
    <m/>
    <m/>
    <s v="Harold Furlong"/>
    <s v="06"/>
    <s v="Corbiere and Sons Contracting1007420210927-8Excavator - 30 ton- After Jan 10111522.95"/>
    <s v="Corbiere and Sons Contracting1007420210927-8Excavator - 30 ton- After Jan 10111522.95INV #149"/>
    <s v="New All Season Development"/>
    <s v=""/>
    <x v="2"/>
  </r>
  <r>
    <x v="1"/>
    <n v="6"/>
    <n v="0"/>
    <n v="10073"/>
    <s v="20210927-7"/>
    <n v="53510602"/>
    <s v="Access"/>
    <n v="0"/>
    <s v="Labourer - General - After Jan 10"/>
    <n v="60"/>
    <n v="12"/>
    <s v="HR"/>
    <s v=""/>
    <s v=""/>
    <s v="60"/>
    <s v="0"/>
    <n v="720"/>
    <n v="93.600000000000009"/>
    <n v="813.59999999999991"/>
    <d v="2021-09-27T00:00:00"/>
    <n v="0"/>
    <x v="5"/>
    <d v="2021-10-08T00:00:00"/>
    <n v="164"/>
    <n v="0"/>
    <n v="0"/>
    <s v="Nathan Kyme"/>
    <s v="New All Season Development"/>
    <m/>
    <s v="VC7556-2019-017"/>
    <s v="929 OF"/>
    <m/>
    <m/>
    <m/>
    <s v="Approved"/>
    <m/>
    <m/>
    <s v="Road Building activities on Neys Road"/>
    <n v="6"/>
    <s v="C219-C236"/>
    <s v="Neys"/>
    <n v="0"/>
    <d v="2021-10-05T00:00:00"/>
    <m/>
    <s v="37"/>
    <d v="2021-10-06T00:00:00"/>
    <s v=""/>
    <s v=""/>
    <m/>
    <m/>
    <m/>
    <s v="Harold Furlong"/>
    <s v="06"/>
    <s v="Corbiere and Sons Contracting1007320210927-7Labourer - General - After Jan 1012720"/>
    <s v="Corbiere and Sons Contracting1007320210927-7Labourer - General - After Jan 1012720INV #149"/>
    <s v="New All Season Development"/>
    <s v=""/>
    <x v="2"/>
  </r>
  <r>
    <x v="1"/>
    <n v="6"/>
    <n v="0"/>
    <n v="10073"/>
    <s v="20210927-7"/>
    <n v="53510602"/>
    <s v="Access"/>
    <n v="0"/>
    <s v="Driver - AZ - After Jan 10"/>
    <n v="70"/>
    <n v="22"/>
    <s v="HR"/>
    <s v=""/>
    <s v=""/>
    <s v="70"/>
    <s v="0"/>
    <n v="1540"/>
    <n v="200.20000000000002"/>
    <n v="1740.1999999999998"/>
    <d v="2021-09-27T00:00:00"/>
    <n v="0"/>
    <x v="5"/>
    <d v="2021-10-08T00:00:00"/>
    <n v="164"/>
    <n v="0"/>
    <n v="0"/>
    <s v="Nathan Kyme"/>
    <s v="New All Season Development"/>
    <m/>
    <s v="VC7556-2019-017"/>
    <s v="929 OF"/>
    <m/>
    <m/>
    <m/>
    <s v="Approved"/>
    <m/>
    <m/>
    <s v="Road Building activities on Neys Road"/>
    <n v="6"/>
    <s v="C219-C236"/>
    <s v="Neys"/>
    <n v="0"/>
    <d v="2021-10-05T00:00:00"/>
    <m/>
    <s v="37"/>
    <d v="2021-10-06T00:00:00"/>
    <s v=""/>
    <s v=""/>
    <m/>
    <m/>
    <m/>
    <s v="Harold Furlong"/>
    <s v="06"/>
    <s v="Corbiere and Sons Contracting1007320210927-7Driver - AZ - After Jan 10221540"/>
    <s v="Corbiere and Sons Contracting1007320210927-7Driver - AZ - After Jan 10221540INV #149"/>
    <s v="New All Season Development"/>
    <s v=""/>
    <x v="2"/>
  </r>
  <r>
    <x v="1"/>
    <n v="6"/>
    <n v="0"/>
    <n v="10073"/>
    <s v="20210927-7"/>
    <n v="53510602"/>
    <s v="Access"/>
    <n v="0"/>
    <s v="Driver - AZ - After Jan 10"/>
    <n v="70"/>
    <n v="3"/>
    <s v="HR"/>
    <s v=""/>
    <s v=""/>
    <s v="70"/>
    <s v="0"/>
    <n v="210"/>
    <n v="27.3"/>
    <n v="237.29999999999998"/>
    <d v="2021-09-27T00:00:00"/>
    <n v="0"/>
    <x v="5"/>
    <d v="2021-10-08T00:00:00"/>
    <n v="164"/>
    <n v="0"/>
    <n v="0"/>
    <s v="Nathan Kyme"/>
    <s v="New All Season Development"/>
    <m/>
    <s v="VC7556-2019-017"/>
    <s v="929 OF"/>
    <m/>
    <m/>
    <m/>
    <s v="Approved"/>
    <m/>
    <m/>
    <s v="Road Building activities on Neys Road"/>
    <n v="6"/>
    <s v="C219-C236"/>
    <s v="Neys"/>
    <n v="0"/>
    <d v="2021-10-05T00:00:00"/>
    <m/>
    <s v="37"/>
    <d v="2021-10-06T00:00:00"/>
    <s v=""/>
    <s v=""/>
    <m/>
    <m/>
    <m/>
    <s v="Harold Furlong"/>
    <s v="06"/>
    <s v="Corbiere and Sons Contracting1007320210927-7Driver - AZ - After Jan 103210"/>
    <s v="Corbiere and Sons Contracting1007320210927-7Driver - AZ - After Jan 103210INV #149"/>
    <s v="New All Season Development"/>
    <s v=""/>
    <x v="2"/>
  </r>
  <r>
    <x v="1"/>
    <n v="6"/>
    <n v="0"/>
    <n v="10073"/>
    <s v="20210927-7"/>
    <n v="53510602"/>
    <s v="Access"/>
    <n v="0"/>
    <s v="Operator - Principle - After Jan 10"/>
    <n v="75"/>
    <n v="76"/>
    <s v="HR"/>
    <s v=""/>
    <s v=""/>
    <s v="75"/>
    <s v="0"/>
    <n v="5700"/>
    <n v="741"/>
    <n v="6440.9999999999991"/>
    <d v="2021-09-27T00:00:00"/>
    <n v="0"/>
    <x v="5"/>
    <d v="2021-10-08T00:00:00"/>
    <n v="164"/>
    <n v="0"/>
    <n v="0"/>
    <s v="Nathan Kyme"/>
    <s v="New All Season Development"/>
    <m/>
    <s v="VC7556-2019-017"/>
    <s v="929 OF"/>
    <m/>
    <m/>
    <m/>
    <s v="Approved"/>
    <m/>
    <m/>
    <s v="Road Building activities on Neys Road"/>
    <n v="6"/>
    <s v="C219-C236"/>
    <s v="Neys"/>
    <n v="0"/>
    <d v="2021-10-05T00:00:00"/>
    <m/>
    <s v="37"/>
    <d v="2021-10-06T00:00:00"/>
    <s v=""/>
    <s v=""/>
    <m/>
    <m/>
    <m/>
    <s v="Harold Furlong"/>
    <s v="06"/>
    <s v="Corbiere and Sons Contracting1007320210927-7Operator - Principle - After Jan 10765700"/>
    <s v="Corbiere and Sons Contracting1007320210927-7Operator - Principle - After Jan 10765700INV #149"/>
    <s v="New All Season Development"/>
    <s v=""/>
    <x v="2"/>
  </r>
  <r>
    <x v="1"/>
    <n v="6"/>
    <n v="0"/>
    <n v="10073"/>
    <s v="20210927-7"/>
    <n v="53510602"/>
    <s v="Access"/>
    <n v="0"/>
    <s v="L.O.A."/>
    <n v="210"/>
    <n v="9"/>
    <s v="DAY"/>
    <s v=""/>
    <s v=""/>
    <m/>
    <s v="0"/>
    <n v="1890"/>
    <n v="245.70000000000002"/>
    <n v="2135.6999999999998"/>
    <d v="2021-09-27T00:00:00"/>
    <n v="0"/>
    <x v="5"/>
    <d v="2021-10-08T00:00:00"/>
    <n v="164"/>
    <n v="0"/>
    <n v="0"/>
    <s v="Nathan Kyme"/>
    <s v="New All Season Development"/>
    <m/>
    <s v="VC7556-2019-017"/>
    <s v="929 OF"/>
    <m/>
    <m/>
    <m/>
    <s v="Approved"/>
    <m/>
    <m/>
    <s v="Road Building activities on Neys Road"/>
    <n v="6"/>
    <s v="C219-C236"/>
    <s v="Neys"/>
    <n v="0"/>
    <d v="2021-10-05T00:00:00"/>
    <m/>
    <s v="37"/>
    <d v="2021-10-06T00:00:00"/>
    <s v=""/>
    <s v=""/>
    <m/>
    <m/>
    <m/>
    <s v="Harold Furlong"/>
    <s v="06"/>
    <s v="Corbiere and Sons Contracting1007320210927-7L.O.A.91890"/>
    <s v="Corbiere and Sons Contracting1007320210927-7L.O.A.91890INV #149"/>
    <s v="New All Season Development"/>
    <s v=""/>
    <x v="2"/>
  </r>
  <r>
    <x v="1"/>
    <n v="6"/>
    <n v="0"/>
    <n v="10073"/>
    <s v="20210927-7"/>
    <n v="53510602"/>
    <s v="Access"/>
    <n v="0"/>
    <s v="Foreman"/>
    <n v="95"/>
    <n v="12"/>
    <s v="HR"/>
    <s v=""/>
    <s v=""/>
    <s v="95"/>
    <s v="0"/>
    <n v="1140"/>
    <n v="148.20000000000002"/>
    <n v="1288.1999999999998"/>
    <d v="2021-09-27T00:00:00"/>
    <n v="0"/>
    <x v="5"/>
    <d v="2021-10-08T00:00:00"/>
    <n v="164"/>
    <n v="0"/>
    <n v="0"/>
    <s v="Nathan Kyme"/>
    <s v="New All Season Development"/>
    <m/>
    <s v="VC7556-2019-017"/>
    <s v="929 OF"/>
    <m/>
    <m/>
    <m/>
    <s v="Approved"/>
    <m/>
    <m/>
    <s v="Road Building activities on Neys Road"/>
    <n v="6"/>
    <s v="C219-C236"/>
    <s v="Neys"/>
    <n v="0"/>
    <d v="2021-10-05T00:00:00"/>
    <m/>
    <s v="37"/>
    <d v="2021-10-06T00:00:00"/>
    <s v=""/>
    <s v=""/>
    <m/>
    <m/>
    <m/>
    <s v="Harold Furlong"/>
    <s v="06"/>
    <s v="Corbiere and Sons Contracting1007320210927-7Foreman121140"/>
    <s v="Corbiere and Sons Contracting1007320210927-7Foreman121140INV #149"/>
    <s v="New All Season Development"/>
    <s v=""/>
    <x v="2"/>
  </r>
  <r>
    <x v="1"/>
    <n v="6"/>
    <n v="0"/>
    <n v="10073"/>
    <s v="20210927-7"/>
    <n v="53510602"/>
    <s v="Access"/>
    <n v="0"/>
    <s v="Tractor Trailer - 60 Ton- After Jan 10"/>
    <n v="122.39"/>
    <n v="25"/>
    <s v="Dynamic"/>
    <s v="91.79"/>
    <s v="0"/>
    <s v=""/>
    <s v=""/>
    <n v="3059.75"/>
    <n v="397.76750000000004"/>
    <n v="3457.5174999999995"/>
    <d v="2021-09-27T00:00:00"/>
    <n v="0"/>
    <x v="5"/>
    <d v="2021-10-08T00:00:00"/>
    <n v="164"/>
    <n v="0"/>
    <n v="0"/>
    <s v="Nathan Kyme"/>
    <s v="New All Season Development"/>
    <m/>
    <s v="VC7556-2019-017"/>
    <s v="929 OF"/>
    <m/>
    <m/>
    <m/>
    <s v="Approved"/>
    <m/>
    <m/>
    <s v="Road Building activities on Neys Road"/>
    <n v="6"/>
    <s v="C219-C236"/>
    <s v="Neys"/>
    <n v="0"/>
    <d v="2021-10-05T00:00:00"/>
    <m/>
    <s v="37"/>
    <d v="2021-10-06T00:00:00"/>
    <s v=""/>
    <s v=""/>
    <m/>
    <m/>
    <m/>
    <s v="Harold Furlong"/>
    <s v="06"/>
    <s v="Corbiere and Sons Contracting1007320210927-7Tractor Trailer - 60 Ton- After Jan 10253059.75"/>
    <s v="Corbiere and Sons Contracting1007320210927-7Tractor Trailer - 60 Ton- After Jan 10253059.75INV #149"/>
    <s v="New All Season Development"/>
    <s v=""/>
    <x v="2"/>
  </r>
  <r>
    <x v="1"/>
    <n v="6"/>
    <n v="0"/>
    <n v="10073"/>
    <s v="20210927-7"/>
    <n v="53510602"/>
    <s v="Access"/>
    <n v="0"/>
    <s v="Rock Truck - 30 Ton- After Jan 10"/>
    <n v="138.05000000000001"/>
    <n v="36"/>
    <s v="Dynamic"/>
    <s v="103.54"/>
    <s v="0"/>
    <s v=""/>
    <s v=""/>
    <n v="4969.8"/>
    <n v="646.07400000000007"/>
    <n v="5615.8739999999998"/>
    <d v="2021-09-27T00:00:00"/>
    <n v="0"/>
    <x v="5"/>
    <d v="2021-10-08T00:00:00"/>
    <n v="164"/>
    <n v="0"/>
    <n v="0"/>
    <s v="Nathan Kyme"/>
    <s v="New All Season Development"/>
    <m/>
    <s v="VC7556-2019-017"/>
    <s v="929 OF"/>
    <m/>
    <m/>
    <m/>
    <s v="Approved"/>
    <m/>
    <m/>
    <s v="Road Building activities on Neys Road"/>
    <n v="6"/>
    <s v="C219-C236"/>
    <s v="Neys"/>
    <n v="0"/>
    <d v="2021-10-05T00:00:00"/>
    <m/>
    <s v="37"/>
    <d v="2021-10-06T00:00:00"/>
    <s v=""/>
    <s v=""/>
    <m/>
    <m/>
    <m/>
    <s v="Harold Furlong"/>
    <s v="06"/>
    <s v="Corbiere and Sons Contracting1007320210927-7Rock Truck - 30 Ton- After Jan 10364969.8"/>
    <s v="Corbiere and Sons Contracting1007320210927-7Rock Truck - 30 Ton- After Jan 10364969.8INV #149"/>
    <s v="New All Season Development"/>
    <s v=""/>
    <x v="2"/>
  </r>
  <r>
    <x v="1"/>
    <n v="6"/>
    <n v="0"/>
    <n v="10073"/>
    <s v="20210927-7"/>
    <n v="53510602"/>
    <s v="Access"/>
    <n v="0"/>
    <s v="Light Truck - Pick up- After Jan 10"/>
    <n v="243.75"/>
    <n v="4"/>
    <s v="DAY"/>
    <s v="182.81"/>
    <s v="0"/>
    <s v=""/>
    <s v=""/>
    <n v="975"/>
    <n v="126.75"/>
    <n v="1101.75"/>
    <d v="2021-09-27T00:00:00"/>
    <n v="0"/>
    <x v="5"/>
    <d v="2021-10-08T00:00:00"/>
    <n v="164"/>
    <n v="0"/>
    <n v="0"/>
    <s v="Nathan Kyme"/>
    <s v="New All Season Development"/>
    <m/>
    <s v="VC7556-2019-017"/>
    <s v="929 OF"/>
    <m/>
    <m/>
    <m/>
    <s v="Approved"/>
    <m/>
    <m/>
    <s v="Road Building activities on Neys Road"/>
    <n v="6"/>
    <s v="C219-C236"/>
    <s v="Neys"/>
    <n v="0"/>
    <d v="2021-10-05T00:00:00"/>
    <m/>
    <s v="37"/>
    <d v="2021-10-06T00:00:00"/>
    <s v=""/>
    <s v=""/>
    <m/>
    <m/>
    <m/>
    <s v="Harold Furlong"/>
    <s v="06"/>
    <s v="Corbiere and Sons Contracting1007320210927-7Light Truck - Pick up- After Jan 104975"/>
    <s v="Corbiere and Sons Contracting1007320210927-7Light Truck - Pick up- After Jan 104975INV #149"/>
    <s v="New All Season Development"/>
    <s v=""/>
    <x v="2"/>
  </r>
  <r>
    <x v="1"/>
    <n v="6"/>
    <n v="0"/>
    <n v="10073"/>
    <s v="20210927-7"/>
    <n v="53510602"/>
    <s v="Access"/>
    <n v="0"/>
    <s v="ATV - Side by Side w/ roll bar- After Jan 10"/>
    <n v="18.45"/>
    <n v="10"/>
    <s v="HR"/>
    <s v="13.84"/>
    <s v="0"/>
    <s v=""/>
    <s v=""/>
    <n v="184.5"/>
    <n v="23.984999999999999"/>
    <n v="208.48499999999999"/>
    <d v="2021-09-27T00:00:00"/>
    <n v="0"/>
    <x v="5"/>
    <d v="2021-10-08T00:00:00"/>
    <n v="164"/>
    <n v="0"/>
    <n v="0"/>
    <s v="Nathan Kyme"/>
    <s v="New All Season Development"/>
    <m/>
    <s v="VC7556-2019-017"/>
    <s v="929 OF"/>
    <m/>
    <m/>
    <m/>
    <s v="Approved"/>
    <m/>
    <m/>
    <s v="Road Building activities on Neys Road"/>
    <n v="6"/>
    <s v="C219-C236"/>
    <s v="Neys"/>
    <n v="0"/>
    <d v="2021-10-05T00:00:00"/>
    <m/>
    <s v="37"/>
    <d v="2021-10-06T00:00:00"/>
    <s v=""/>
    <s v=""/>
    <m/>
    <m/>
    <m/>
    <s v="Harold Furlong"/>
    <s v="06"/>
    <s v="Corbiere and Sons Contracting1007320210927-7ATV - Side by Side w/ roll bar- After Jan 1010184.5"/>
    <s v="Corbiere and Sons Contracting1007320210927-7ATV - Side by Side w/ roll bar- After Jan 1010184.5INV #149"/>
    <s v="New All Season Development"/>
    <s v=""/>
    <x v="2"/>
  </r>
  <r>
    <x v="1"/>
    <n v="6"/>
    <n v="0"/>
    <n v="10073"/>
    <s v="20210927-7"/>
    <n v="53510602"/>
    <s v="Access"/>
    <n v="0"/>
    <s v="Excavator Thumb - 30 - 50 ton- After Jan 10"/>
    <n v="12.21"/>
    <n v="11"/>
    <s v="HR"/>
    <s v="9.16"/>
    <s v="0"/>
    <s v=""/>
    <s v=""/>
    <n v="134.31"/>
    <n v="17.4603"/>
    <n v="151.77029999999999"/>
    <d v="2021-09-27T00:00:00"/>
    <n v="0"/>
    <x v="5"/>
    <d v="2021-10-08T00:00:00"/>
    <n v="164"/>
    <n v="0"/>
    <n v="0"/>
    <s v="Nathan Kyme"/>
    <s v="New All Season Development"/>
    <m/>
    <s v="VC7556-2019-017"/>
    <s v="929 OF"/>
    <m/>
    <m/>
    <m/>
    <s v="Approved"/>
    <m/>
    <m/>
    <s v="Road Building activities on Neys Road"/>
    <n v="6"/>
    <s v="C219-C236"/>
    <s v="Neys"/>
    <n v="0"/>
    <d v="2021-10-05T00:00:00"/>
    <m/>
    <s v="37"/>
    <d v="2021-10-06T00:00:00"/>
    <s v=""/>
    <s v=""/>
    <m/>
    <m/>
    <m/>
    <s v="Harold Furlong"/>
    <s v="06"/>
    <s v="Corbiere and Sons Contracting1007320210927-7Excavator Thumb - 30 - 50 ton- After Jan 1011134.31"/>
    <s v="Corbiere and Sons Contracting1007320210927-7Excavator Thumb - 30 - 50 ton- After Jan 1011134.31INV #149"/>
    <s v="New All Season Development"/>
    <s v=""/>
    <x v="2"/>
  </r>
  <r>
    <x v="1"/>
    <n v="6"/>
    <n v="0"/>
    <n v="10073"/>
    <s v="20210927-7"/>
    <n v="53510602"/>
    <s v="Access"/>
    <n v="0"/>
    <s v="Excavator Thumb - 30 - 50 ton- After Jan 10"/>
    <n v="12.21"/>
    <n v="11"/>
    <s v="HR"/>
    <s v="9.16"/>
    <s v="0"/>
    <s v=""/>
    <s v=""/>
    <n v="134.31"/>
    <n v="17.4603"/>
    <n v="151.77029999999999"/>
    <d v="2021-09-27T00:00:00"/>
    <n v="0"/>
    <x v="5"/>
    <d v="2021-10-08T00:00:00"/>
    <n v="164"/>
    <n v="0"/>
    <n v="0"/>
    <s v="Nathan Kyme"/>
    <s v="New All Season Development"/>
    <m/>
    <s v="VC7556-2019-017"/>
    <s v="929 OF"/>
    <m/>
    <m/>
    <m/>
    <s v="Approved"/>
    <m/>
    <m/>
    <s v="Road Building activities on Neys Road"/>
    <n v="6"/>
    <s v="C219-C236"/>
    <s v="Neys"/>
    <n v="0"/>
    <d v="2021-10-05T00:00:00"/>
    <m/>
    <s v="37"/>
    <d v="2021-10-06T00:00:00"/>
    <s v=""/>
    <s v=""/>
    <m/>
    <m/>
    <m/>
    <s v="Harold Furlong"/>
    <s v="06"/>
    <s v="Corbiere and Sons Contracting1007320210927-7Excavator Thumb - 30 - 50 ton- After Jan 1011134.31"/>
    <s v="Corbiere and Sons Contracting1007320210927-7Excavator Thumb - 30 - 50 ton- After Jan 1011134.31INV #149"/>
    <s v="New All Season Development"/>
    <s v=""/>
    <x v="2"/>
  </r>
  <r>
    <x v="1"/>
    <n v="6"/>
    <n v="0"/>
    <n v="10073"/>
    <s v="20210927-7"/>
    <n v="53510602"/>
    <s v="Access"/>
    <n v="0"/>
    <s v="Excavator - 36 ton- After Jan 10"/>
    <n v="146.96"/>
    <n v="11"/>
    <s v="Dynamic"/>
    <s v="110.22"/>
    <s v="0"/>
    <s v=""/>
    <s v=""/>
    <n v="1616.56"/>
    <n v="210.15280000000001"/>
    <n v="1826.7127999999998"/>
    <d v="2021-09-27T00:00:00"/>
    <n v="0"/>
    <x v="5"/>
    <d v="2021-10-08T00:00:00"/>
    <n v="164"/>
    <n v="0"/>
    <n v="0"/>
    <s v="Nathan Kyme"/>
    <s v="New All Season Development"/>
    <m/>
    <s v="VC7556-2019-017"/>
    <s v="929 OF"/>
    <m/>
    <m/>
    <m/>
    <s v="Approved"/>
    <m/>
    <m/>
    <s v="Road Building activities on Neys Road"/>
    <n v="6"/>
    <s v="C219-C236"/>
    <s v="Neys"/>
    <n v="0"/>
    <d v="2021-10-05T00:00:00"/>
    <m/>
    <s v="37"/>
    <d v="2021-10-06T00:00:00"/>
    <s v=""/>
    <s v=""/>
    <m/>
    <m/>
    <m/>
    <s v="Harold Furlong"/>
    <s v="06"/>
    <s v="Corbiere and Sons Contracting1007320210927-7Excavator - 36 ton- After Jan 10111616.56"/>
    <s v="Corbiere and Sons Contracting1007320210927-7Excavator - 36 ton- After Jan 10111616.56INV #149"/>
    <s v="New All Season Development"/>
    <s v=""/>
    <x v="2"/>
  </r>
  <r>
    <x v="1"/>
    <n v="6"/>
    <n v="0"/>
    <n v="10073"/>
    <s v="20210927-7"/>
    <n v="53510602"/>
    <s v="Access"/>
    <n v="0"/>
    <s v="Excavator - 30 ton- After Jan 10"/>
    <n v="138.44999999999999"/>
    <n v="11"/>
    <s v="Dynamic"/>
    <s v="103.84"/>
    <s v="0"/>
    <s v=""/>
    <s v=""/>
    <n v="1522.95"/>
    <n v="197.98350000000002"/>
    <n v="1720.9334999999999"/>
    <d v="2021-09-27T00:00:00"/>
    <n v="0"/>
    <x v="5"/>
    <d v="2021-10-08T00:00:00"/>
    <n v="164"/>
    <n v="0"/>
    <n v="0"/>
    <s v="Nathan Kyme"/>
    <s v="New All Season Development"/>
    <m/>
    <s v="VC7556-2019-017"/>
    <s v="929 OF"/>
    <m/>
    <m/>
    <m/>
    <s v="Approved"/>
    <m/>
    <m/>
    <s v="Road Building activities on Neys Road"/>
    <n v="6"/>
    <s v="C219-C236"/>
    <s v="Neys"/>
    <n v="0"/>
    <d v="2021-10-05T00:00:00"/>
    <m/>
    <s v="37"/>
    <d v="2021-10-06T00:00:00"/>
    <s v=""/>
    <s v=""/>
    <m/>
    <m/>
    <m/>
    <s v="Harold Furlong"/>
    <s v="06"/>
    <s v="Corbiere and Sons Contracting1007320210927-7Excavator - 30 ton- After Jan 10111522.95"/>
    <s v="Corbiere and Sons Contracting1007320210927-7Excavator - 30 ton- After Jan 10111522.95INV #149"/>
    <s v="New All Season Development"/>
    <s v=""/>
    <x v="2"/>
  </r>
  <r>
    <x v="1"/>
    <n v="6"/>
    <n v="0"/>
    <n v="10073"/>
    <s v="20210927-7"/>
    <n v="53510602"/>
    <s v="Access"/>
    <n v="0"/>
    <s v="Dozer D6 or equal- After Jan 10"/>
    <n v="131.47999999999999"/>
    <n v="11"/>
    <s v="Dynamic"/>
    <s v="98.61"/>
    <s v="0"/>
    <s v=""/>
    <s v=""/>
    <n v="1446.28"/>
    <n v="188.0164"/>
    <n v="1634.2963999999997"/>
    <d v="2021-09-27T00:00:00"/>
    <n v="0"/>
    <x v="5"/>
    <d v="2021-10-08T00:00:00"/>
    <n v="164"/>
    <n v="0"/>
    <n v="0"/>
    <s v="Nathan Kyme"/>
    <s v="New All Season Development"/>
    <m/>
    <s v="VC7556-2019-017"/>
    <s v="929 OF"/>
    <m/>
    <m/>
    <m/>
    <s v="Approved"/>
    <m/>
    <m/>
    <s v="Road Building activities on Neys Road"/>
    <n v="6"/>
    <s v="C219-C236"/>
    <s v="Neys"/>
    <n v="0"/>
    <d v="2021-10-05T00:00:00"/>
    <m/>
    <s v="37"/>
    <d v="2021-10-06T00:00:00"/>
    <s v=""/>
    <s v=""/>
    <m/>
    <m/>
    <m/>
    <s v="Harold Furlong"/>
    <s v="06"/>
    <s v="Corbiere and Sons Contracting1007320210927-7Dozer D6 or equal- After Jan 10111446.28"/>
    <s v="Corbiere and Sons Contracting1007320210927-7Dozer D6 or equal- After Jan 10111446.28INV #149"/>
    <s v="New All Season Development"/>
    <s v=""/>
    <x v="2"/>
  </r>
  <r>
    <x v="1"/>
    <n v="6"/>
    <n v="0"/>
    <n v="10072"/>
    <s v="20210927-6"/>
    <n v="53510602"/>
    <s v="Access"/>
    <n v="0"/>
    <s v="Operator - Principle - After Jan 10"/>
    <n v="75"/>
    <n v="36"/>
    <s v="HR"/>
    <s v=""/>
    <s v=""/>
    <s v="75"/>
    <s v="0"/>
    <n v="2700"/>
    <n v="351"/>
    <n v="3050.9999999999995"/>
    <d v="2021-09-27T00:00:00"/>
    <n v="0"/>
    <x v="5"/>
    <d v="2021-10-08T00:00:00"/>
    <n v="164"/>
    <n v="0"/>
    <n v="0"/>
    <s v="Nathan Kyme"/>
    <s v="New All Season Development"/>
    <m/>
    <s v="VC7556-2019-017"/>
    <s v="929 OF"/>
    <m/>
    <m/>
    <m/>
    <s v="Approved"/>
    <m/>
    <m/>
    <s v="Road building activities on Little Red Sucker Creek Road"/>
    <n v="6"/>
    <s v="C248-C257"/>
    <s v="Little Red Sucker"/>
    <n v="0"/>
    <d v="2021-10-05T00:00:00"/>
    <m/>
    <s v="37"/>
    <d v="2021-10-06T00:00:00"/>
    <s v=""/>
    <s v=""/>
    <m/>
    <m/>
    <m/>
    <s v="Harold Furlong"/>
    <s v="06"/>
    <s v="Corbiere and Sons Contracting1007220210927-6Operator - Principle - After Jan 10362700"/>
    <s v="Corbiere and Sons Contracting1007220210927-6Operator - Principle - After Jan 10362700INV #149"/>
    <s v="New All Season Development"/>
    <s v=""/>
    <x v="2"/>
  </r>
  <r>
    <x v="1"/>
    <n v="6"/>
    <n v="0"/>
    <n v="10072"/>
    <s v="20210927-6"/>
    <n v="53510602"/>
    <s v="Access"/>
    <n v="0"/>
    <s v="L.O.A."/>
    <n v="210"/>
    <n v="3"/>
    <s v="DAY"/>
    <s v=""/>
    <s v=""/>
    <m/>
    <s v="0"/>
    <n v="630"/>
    <n v="81.900000000000006"/>
    <n v="711.9"/>
    <d v="2021-09-27T00:00:00"/>
    <n v="0"/>
    <x v="5"/>
    <d v="2021-10-08T00:00:00"/>
    <n v="164"/>
    <n v="0"/>
    <n v="0"/>
    <s v="Nathan Kyme"/>
    <s v="New All Season Development"/>
    <m/>
    <s v="VC7556-2019-017"/>
    <s v="929 OF"/>
    <m/>
    <m/>
    <m/>
    <s v="Approved"/>
    <m/>
    <m/>
    <s v="Road building activities on Little Red Sucker Creek Road"/>
    <n v="6"/>
    <s v="C248-C257"/>
    <s v="Little Red Sucker"/>
    <n v="0"/>
    <d v="2021-10-05T00:00:00"/>
    <m/>
    <s v="37"/>
    <d v="2021-10-06T00:00:00"/>
    <s v=""/>
    <s v=""/>
    <m/>
    <m/>
    <m/>
    <s v="Harold Furlong"/>
    <s v="06"/>
    <s v="Corbiere and Sons Contracting1007220210927-6L.O.A.3630"/>
    <s v="Corbiere and Sons Contracting1007220210927-6L.O.A.3630INV #149"/>
    <s v="New All Season Development"/>
    <s v=""/>
    <x v="2"/>
  </r>
  <r>
    <x v="1"/>
    <n v="6"/>
    <n v="0"/>
    <n v="10072"/>
    <s v="20210927-6"/>
    <n v="53510602"/>
    <s v="Access"/>
    <n v="0"/>
    <s v="Light Truck - Pick up- After Jan 10"/>
    <n v="243.75"/>
    <n v="2"/>
    <s v="DAY"/>
    <s v="182.81"/>
    <s v="0"/>
    <s v=""/>
    <s v=""/>
    <n v="487.5"/>
    <n v="63.375"/>
    <n v="550.875"/>
    <d v="2021-09-27T00:00:00"/>
    <n v="0"/>
    <x v="5"/>
    <d v="2021-10-08T00:00:00"/>
    <n v="164"/>
    <n v="0"/>
    <n v="0"/>
    <s v="Nathan Kyme"/>
    <s v="New All Season Development"/>
    <m/>
    <s v="VC7556-2019-017"/>
    <s v="929 OF"/>
    <m/>
    <m/>
    <m/>
    <s v="Approved"/>
    <m/>
    <m/>
    <s v="Road building activities on Little Red Sucker Creek Road"/>
    <n v="6"/>
    <s v="C248-C257"/>
    <s v="Little Red Sucker"/>
    <n v="0"/>
    <d v="2021-10-05T00:00:00"/>
    <m/>
    <s v="37"/>
    <d v="2021-10-06T00:00:00"/>
    <s v=""/>
    <s v=""/>
    <m/>
    <m/>
    <m/>
    <s v="Harold Furlong"/>
    <s v="06"/>
    <s v="Corbiere and Sons Contracting1007220210927-6Light Truck - Pick up- After Jan 102487.5"/>
    <s v="Corbiere and Sons Contracting1007220210927-6Light Truck - Pick up- After Jan 102487.5INV #149"/>
    <s v="New All Season Development"/>
    <s v=""/>
    <x v="2"/>
  </r>
  <r>
    <x v="1"/>
    <n v="6"/>
    <n v="0"/>
    <n v="10072"/>
    <s v="20210927-6"/>
    <n v="53510602"/>
    <s v="Access"/>
    <n v="0"/>
    <s v="Excavator Thumb - 30 - 50 ton- After Jan 10"/>
    <n v="12.21"/>
    <n v="11"/>
    <s v="HR"/>
    <s v="9.16"/>
    <s v="0"/>
    <s v=""/>
    <s v=""/>
    <n v="134.31"/>
    <n v="17.4603"/>
    <n v="151.77029999999999"/>
    <d v="2021-09-27T00:00:00"/>
    <n v="0"/>
    <x v="5"/>
    <d v="2021-10-08T00:00:00"/>
    <n v="164"/>
    <n v="0"/>
    <n v="0"/>
    <s v="Nathan Kyme"/>
    <s v="New All Season Development"/>
    <m/>
    <s v="VC7556-2019-017"/>
    <s v="929 OF"/>
    <m/>
    <m/>
    <m/>
    <s v="Approved"/>
    <m/>
    <m/>
    <s v="Road building activities on Little Red Sucker Creek Road"/>
    <n v="6"/>
    <s v="C248-C257"/>
    <s v="Little Red Sucker"/>
    <n v="0"/>
    <d v="2021-10-05T00:00:00"/>
    <m/>
    <s v="37"/>
    <d v="2021-10-06T00:00:00"/>
    <s v=""/>
    <s v=""/>
    <m/>
    <m/>
    <m/>
    <s v="Harold Furlong"/>
    <s v="06"/>
    <s v="Corbiere and Sons Contracting1007220210927-6Excavator Thumb - 30 - 50 ton- After Jan 1011134.31"/>
    <s v="Corbiere and Sons Contracting1007220210927-6Excavator Thumb - 30 - 50 ton- After Jan 1011134.31INV #149"/>
    <s v="New All Season Development"/>
    <s v=""/>
    <x v="2"/>
  </r>
  <r>
    <x v="1"/>
    <n v="6"/>
    <n v="0"/>
    <n v="10072"/>
    <s v="20210927-6"/>
    <n v="53510602"/>
    <s v="Access"/>
    <n v="0"/>
    <s v="Excavator - 36 ton- After Jan 10"/>
    <n v="146.96"/>
    <n v="10"/>
    <s v="Dynamic"/>
    <s v="110.22"/>
    <s v="0"/>
    <s v=""/>
    <s v=""/>
    <n v="1469.6"/>
    <n v="191.048"/>
    <n v="1660.6479999999997"/>
    <d v="2021-09-27T00:00:00"/>
    <n v="0"/>
    <x v="5"/>
    <d v="2021-10-08T00:00:00"/>
    <n v="164"/>
    <n v="0"/>
    <n v="0"/>
    <s v="Nathan Kyme"/>
    <s v="New All Season Development"/>
    <m/>
    <s v="VC7556-2019-017"/>
    <s v="929 OF"/>
    <m/>
    <m/>
    <m/>
    <s v="Approved"/>
    <m/>
    <m/>
    <s v="Road building activities on Little Red Sucker Creek Road"/>
    <n v="6"/>
    <s v="C248-C257"/>
    <s v="Little Red Sucker"/>
    <n v="0"/>
    <d v="2021-10-05T00:00:00"/>
    <m/>
    <s v="37"/>
    <d v="2021-10-06T00:00:00"/>
    <s v=""/>
    <s v=""/>
    <m/>
    <m/>
    <m/>
    <s v="Harold Furlong"/>
    <s v="06"/>
    <s v="Corbiere and Sons Contracting1007220210927-6Excavator - 36 ton- After Jan 10101469.6"/>
    <s v="Corbiere and Sons Contracting1007220210927-6Excavator - 36 ton- After Jan 10101469.6INV #149"/>
    <s v="New All Season Development"/>
    <s v=""/>
    <x v="2"/>
  </r>
  <r>
    <x v="1"/>
    <n v="6"/>
    <n v="0"/>
    <n v="10072"/>
    <s v="20210927-6"/>
    <n v="53510602"/>
    <s v="Access"/>
    <n v="0"/>
    <s v="Excavator - 30 ton- After Jan 10"/>
    <n v="138.44999999999999"/>
    <n v="11"/>
    <s v="Dynamic"/>
    <s v="103.84"/>
    <s v="0"/>
    <s v=""/>
    <s v=""/>
    <n v="1522.95"/>
    <n v="197.98350000000002"/>
    <n v="1720.9334999999999"/>
    <d v="2021-09-27T00:00:00"/>
    <n v="0"/>
    <x v="5"/>
    <d v="2021-10-08T00:00:00"/>
    <n v="164"/>
    <n v="0"/>
    <n v="0"/>
    <s v="Nathan Kyme"/>
    <s v="New All Season Development"/>
    <m/>
    <s v="VC7556-2019-017"/>
    <s v="929 OF"/>
    <m/>
    <m/>
    <m/>
    <s v="Approved"/>
    <m/>
    <m/>
    <s v="Road building activities on Little Red Sucker Creek Road"/>
    <n v="6"/>
    <s v="C248-C257"/>
    <s v="Little Red Sucker"/>
    <n v="0"/>
    <d v="2021-10-05T00:00:00"/>
    <m/>
    <s v="37"/>
    <d v="2021-10-06T00:00:00"/>
    <s v=""/>
    <s v=""/>
    <m/>
    <m/>
    <m/>
    <s v="Harold Furlong"/>
    <s v="06"/>
    <s v="Corbiere and Sons Contracting1007220210927-6Excavator - 30 ton- After Jan 10111522.95"/>
    <s v="Corbiere and Sons Contracting1007220210927-6Excavator - 30 ton- After Jan 10111522.95INV #149"/>
    <s v="New All Season Development"/>
    <s v=""/>
    <x v="2"/>
  </r>
  <r>
    <x v="1"/>
    <n v="6"/>
    <n v="0"/>
    <n v="10072"/>
    <s v="20210927-6"/>
    <n v="53510602"/>
    <s v="Access"/>
    <n v="0"/>
    <s v="Dozer D6 or equal- After Jan 10"/>
    <n v="131.47999999999999"/>
    <n v="11"/>
    <s v="Dynamic"/>
    <s v="98.61"/>
    <s v="0"/>
    <s v=""/>
    <s v=""/>
    <n v="1446.28"/>
    <n v="188.0164"/>
    <n v="1634.2963999999997"/>
    <d v="2021-09-27T00:00:00"/>
    <n v="0"/>
    <x v="5"/>
    <d v="2021-10-08T00:00:00"/>
    <n v="164"/>
    <n v="0"/>
    <n v="0"/>
    <s v="Nathan Kyme"/>
    <s v="New All Season Development"/>
    <m/>
    <s v="VC7556-2019-017"/>
    <s v="929 OF"/>
    <m/>
    <m/>
    <m/>
    <s v="Approved"/>
    <m/>
    <m/>
    <s v="Road building activities on Little Red Sucker Creek Road"/>
    <n v="6"/>
    <s v="C248-C257"/>
    <s v="Little Red Sucker"/>
    <n v="0"/>
    <d v="2021-10-05T00:00:00"/>
    <m/>
    <s v="37"/>
    <d v="2021-10-06T00:00:00"/>
    <s v=""/>
    <s v=""/>
    <m/>
    <m/>
    <m/>
    <s v="Harold Furlong"/>
    <s v="06"/>
    <s v="Corbiere and Sons Contracting1007220210927-6Dozer D6 or equal- After Jan 10111446.28"/>
    <s v="Corbiere and Sons Contracting1007220210927-6Dozer D6 or equal- After Jan 10111446.28INV #149"/>
    <s v="New All Season Development"/>
    <s v=""/>
    <x v="2"/>
  </r>
  <r>
    <x v="1"/>
    <n v="6"/>
    <n v="0"/>
    <n v="10083"/>
    <s v="20210927-17"/>
    <n v="53510602"/>
    <s v="Access"/>
    <n v="0"/>
    <s v="Operator - Principle - After Jan 10"/>
    <n v="75"/>
    <n v="56"/>
    <s v="HR"/>
    <s v=""/>
    <s v=""/>
    <s v="75"/>
    <s v="0"/>
    <n v="4200"/>
    <n v="546"/>
    <n v="4746"/>
    <d v="2021-09-27T00:00:00"/>
    <n v="0"/>
    <x v="5"/>
    <d v="2021-10-08T00:00:00"/>
    <n v="164"/>
    <n v="0"/>
    <n v="0"/>
    <s v="Nathan Kyme"/>
    <s v="New All Season Development"/>
    <m/>
    <s v="VC7556-2019-017"/>
    <s v="929 OF"/>
    <m/>
    <m/>
    <m/>
    <s v="Approved"/>
    <m/>
    <m/>
    <s v="Road building activities on Dead Horse"/>
    <n v="6"/>
    <s v="C203-C209"/>
    <s v="Dead Horse Creek"/>
    <n v="0"/>
    <d v="2021-10-05T00:00:00"/>
    <m/>
    <s v="58"/>
    <d v="2021-10-06T00:00:00"/>
    <s v=""/>
    <s v=""/>
    <m/>
    <m/>
    <m/>
    <s v=""/>
    <s v="06"/>
    <s v="Corbiere and Sons Contracting1008320210927-17Operator - Principle - After Jan 10564200"/>
    <s v="Corbiere and Sons Contracting1008320210927-17Operator - Principle - After Jan 10564200INV #149"/>
    <s v="New All Season Development"/>
    <s v=""/>
    <x v="2"/>
  </r>
  <r>
    <x v="1"/>
    <n v="6"/>
    <n v="0"/>
    <n v="10083"/>
    <s v="20210927-17"/>
    <n v="53510602"/>
    <s v="Access"/>
    <n v="0"/>
    <s v="Foreman"/>
    <n v="95"/>
    <n v="12"/>
    <s v="HR"/>
    <s v=""/>
    <s v=""/>
    <s v="95"/>
    <s v="0"/>
    <n v="1140"/>
    <n v="148.20000000000002"/>
    <n v="1288.1999999999998"/>
    <d v="2021-09-27T00:00:00"/>
    <n v="0"/>
    <x v="5"/>
    <d v="2021-10-08T00:00:00"/>
    <n v="164"/>
    <n v="0"/>
    <n v="0"/>
    <s v="Nathan Kyme"/>
    <s v="New All Season Development"/>
    <m/>
    <s v="VC7556-2019-017"/>
    <s v="929 OF"/>
    <m/>
    <m/>
    <m/>
    <s v="Approved"/>
    <m/>
    <m/>
    <s v="Road building activities on Dead Horse"/>
    <n v="6"/>
    <s v="C203-C209"/>
    <s v="Dead Horse Creek"/>
    <n v="0"/>
    <d v="2021-10-05T00:00:00"/>
    <m/>
    <s v="58"/>
    <d v="2021-10-06T00:00:00"/>
    <s v=""/>
    <s v=""/>
    <m/>
    <m/>
    <m/>
    <s v=""/>
    <s v="06"/>
    <s v="Corbiere and Sons Contracting1008320210927-17Foreman121140"/>
    <s v="Corbiere and Sons Contracting1008320210927-17Foreman121140INV #149"/>
    <s v="New All Season Development"/>
    <s v=""/>
    <x v="2"/>
  </r>
  <r>
    <x v="1"/>
    <n v="6"/>
    <n v="0"/>
    <n v="10083"/>
    <s v="20210927-17"/>
    <n v="53510602"/>
    <s v="Access"/>
    <n v="0"/>
    <s v="Rock Truck - 30 Ton- After Jan 10"/>
    <n v="138.05000000000001"/>
    <n v="22"/>
    <s v="Dynamic"/>
    <s v="103.54"/>
    <s v="0"/>
    <s v=""/>
    <s v=""/>
    <n v="3037.1"/>
    <n v="394.82299999999998"/>
    <n v="3431.9229999999998"/>
    <d v="2021-09-27T00:00:00"/>
    <n v="0"/>
    <x v="5"/>
    <d v="2021-10-08T00:00:00"/>
    <n v="164"/>
    <n v="0"/>
    <n v="0"/>
    <s v="Nathan Kyme"/>
    <s v="New All Season Development"/>
    <m/>
    <s v="VC7556-2019-017"/>
    <s v="929 OF"/>
    <m/>
    <m/>
    <m/>
    <s v="Approved"/>
    <m/>
    <m/>
    <s v="Road building activities on Dead Horse"/>
    <n v="6"/>
    <s v="C203-C209"/>
    <s v="Dead Horse Creek"/>
    <n v="0"/>
    <d v="2021-10-05T00:00:00"/>
    <m/>
    <s v="58"/>
    <d v="2021-10-06T00:00:00"/>
    <s v=""/>
    <s v=""/>
    <m/>
    <m/>
    <m/>
    <s v=""/>
    <s v="06"/>
    <s v="Corbiere and Sons Contracting1008320210927-17Rock Truck - 30 Ton- After Jan 10223037.1"/>
    <s v="Corbiere and Sons Contracting1008320210927-17Rock Truck - 30 Ton- After Jan 10223037.1INV #149"/>
    <s v="New All Season Development"/>
    <s v=""/>
    <x v="2"/>
  </r>
  <r>
    <x v="1"/>
    <n v="6"/>
    <n v="0"/>
    <n v="10083"/>
    <s v="20210927-17"/>
    <n v="53510602"/>
    <s v="Access"/>
    <n v="0"/>
    <s v="Light Truck - Pick up- After Jan 10"/>
    <n v="243.75"/>
    <n v="4"/>
    <s v="DAY"/>
    <s v="182.81"/>
    <s v="0"/>
    <s v=""/>
    <s v=""/>
    <n v="975"/>
    <n v="126.75"/>
    <n v="1101.75"/>
    <d v="2021-09-27T00:00:00"/>
    <n v="0"/>
    <x v="5"/>
    <d v="2021-10-08T00:00:00"/>
    <n v="164"/>
    <n v="0"/>
    <n v="0"/>
    <s v="Nathan Kyme"/>
    <s v="New All Season Development"/>
    <m/>
    <s v="VC7556-2019-017"/>
    <s v="929 OF"/>
    <m/>
    <m/>
    <m/>
    <s v="Approved"/>
    <m/>
    <m/>
    <s v="Road building activities on Dead Horse"/>
    <n v="6"/>
    <s v="C203-C209"/>
    <s v="Dead Horse Creek"/>
    <n v="0"/>
    <d v="2021-10-05T00:00:00"/>
    <m/>
    <s v="58"/>
    <d v="2021-10-06T00:00:00"/>
    <s v=""/>
    <s v=""/>
    <m/>
    <m/>
    <m/>
    <s v=""/>
    <s v="06"/>
    <s v="Corbiere and Sons Contracting1008320210927-17Light Truck - Pick up- After Jan 104975"/>
    <s v="Corbiere and Sons Contracting1008320210927-17Light Truck - Pick up- After Jan 104975INV #149"/>
    <s v="New All Season Development"/>
    <s v=""/>
    <x v="2"/>
  </r>
  <r>
    <x v="1"/>
    <n v="6"/>
    <n v="0"/>
    <n v="10083"/>
    <s v="20210927-17"/>
    <n v="53510602"/>
    <s v="Access"/>
    <n v="0"/>
    <s v="Excavator Thumb - 30 - 50 ton- After Jan 10"/>
    <n v="12.21"/>
    <n v="11"/>
    <s v="HR"/>
    <s v="9.16"/>
    <s v="0"/>
    <s v=""/>
    <s v=""/>
    <n v="134.31"/>
    <n v="17.4603"/>
    <n v="151.77029999999999"/>
    <d v="2021-09-27T00:00:00"/>
    <n v="0"/>
    <x v="5"/>
    <d v="2021-10-08T00:00:00"/>
    <n v="164"/>
    <n v="0"/>
    <n v="0"/>
    <s v="Nathan Kyme"/>
    <s v="New All Season Development"/>
    <m/>
    <s v="VC7556-2019-017"/>
    <s v="929 OF"/>
    <m/>
    <m/>
    <m/>
    <s v="Approved"/>
    <m/>
    <m/>
    <s v="Road building activities on Dead Horse"/>
    <n v="6"/>
    <s v="C203-C209"/>
    <s v="Dead Horse Creek"/>
    <n v="0"/>
    <d v="2021-10-05T00:00:00"/>
    <m/>
    <s v="58"/>
    <d v="2021-10-06T00:00:00"/>
    <s v=""/>
    <s v=""/>
    <m/>
    <m/>
    <m/>
    <s v=""/>
    <s v="06"/>
    <s v="Corbiere and Sons Contracting1008320210927-17Excavator Thumb - 30 - 50 ton- After Jan 1011134.31"/>
    <s v="Corbiere and Sons Contracting1008320210927-17Excavator Thumb - 30 - 50 ton- After Jan 1011134.31INV #149"/>
    <s v="New All Season Development"/>
    <s v=""/>
    <x v="2"/>
  </r>
  <r>
    <x v="1"/>
    <n v="6"/>
    <n v="0"/>
    <n v="10083"/>
    <s v="20210927-17"/>
    <n v="53510602"/>
    <s v="Access"/>
    <n v="0"/>
    <s v="Excavator Thumb - 30 - 50 ton- After Jan 10"/>
    <n v="12.21"/>
    <n v="9"/>
    <s v="HR"/>
    <s v="9.16"/>
    <s v="0"/>
    <s v=""/>
    <s v=""/>
    <n v="109.89"/>
    <n v="14.2857"/>
    <n v="124.17569999999999"/>
    <d v="2021-09-27T00:00:00"/>
    <n v="0"/>
    <x v="5"/>
    <d v="2021-10-08T00:00:00"/>
    <n v="164"/>
    <n v="0"/>
    <n v="0"/>
    <s v="Nathan Kyme"/>
    <s v="New All Season Development"/>
    <m/>
    <s v="VC7556-2019-017"/>
    <s v="929 OF"/>
    <m/>
    <m/>
    <m/>
    <s v="Approved"/>
    <m/>
    <m/>
    <s v="Road building activities on Dead Horse"/>
    <n v="6"/>
    <s v="C203-C209"/>
    <s v="Dead Horse Creek"/>
    <n v="0"/>
    <d v="2021-10-05T00:00:00"/>
    <m/>
    <s v="58"/>
    <d v="2021-10-06T00:00:00"/>
    <s v=""/>
    <s v=""/>
    <m/>
    <m/>
    <m/>
    <s v=""/>
    <s v="06"/>
    <s v="Corbiere and Sons Contracting1008320210927-17Excavator Thumb - 30 - 50 ton- After Jan 109109.89"/>
    <s v="Corbiere and Sons Contracting1008320210927-17Excavator Thumb - 30 - 50 ton- After Jan 109109.89INV #149"/>
    <s v="New All Season Development"/>
    <s v=""/>
    <x v="2"/>
  </r>
  <r>
    <x v="1"/>
    <n v="6"/>
    <n v="0"/>
    <n v="10083"/>
    <s v="20210927-17"/>
    <n v="53510602"/>
    <s v="Access"/>
    <n v="0"/>
    <s v="Excavator Thumb - 30 - 50 ton- After Jan 10"/>
    <n v="12.21"/>
    <n v="9"/>
    <s v="HR"/>
    <s v="9.16"/>
    <s v="0"/>
    <s v=""/>
    <s v=""/>
    <n v="109.89"/>
    <n v="14.2857"/>
    <n v="124.17569999999999"/>
    <d v="2021-09-27T00:00:00"/>
    <n v="0"/>
    <x v="5"/>
    <d v="2021-10-08T00:00:00"/>
    <n v="164"/>
    <n v="0"/>
    <n v="0"/>
    <s v="Nathan Kyme"/>
    <s v="New All Season Development"/>
    <m/>
    <s v="VC7556-2019-017"/>
    <s v="929 OF"/>
    <m/>
    <m/>
    <m/>
    <s v="Approved"/>
    <m/>
    <m/>
    <s v="Road building activities on Dead Horse"/>
    <n v="6"/>
    <s v="C203-C209"/>
    <s v="Dead Horse Creek"/>
    <n v="0"/>
    <d v="2021-10-05T00:00:00"/>
    <m/>
    <s v="58"/>
    <d v="2021-10-06T00:00:00"/>
    <s v=""/>
    <s v=""/>
    <m/>
    <m/>
    <m/>
    <s v=""/>
    <s v="06"/>
    <s v="Corbiere and Sons Contracting1008320210927-17Excavator Thumb - 30 - 50 ton- After Jan 109109.89"/>
    <s v="Corbiere and Sons Contracting1008320210927-17Excavator Thumb - 30 - 50 ton- After Jan 109109.89INV #149"/>
    <s v="New All Season Development"/>
    <s v=""/>
    <x v="2"/>
  </r>
  <r>
    <x v="1"/>
    <n v="6"/>
    <n v="0"/>
    <n v="10083"/>
    <s v="20210927-17"/>
    <n v="53510602"/>
    <s v="Access"/>
    <n v="0"/>
    <s v="Excavator Thumb - 30 - 50 ton- After Jan 10"/>
    <n v="12.21"/>
    <n v="11"/>
    <s v="HR"/>
    <s v="9.16"/>
    <s v="0"/>
    <s v=""/>
    <s v=""/>
    <n v="134.31"/>
    <n v="17.4603"/>
    <n v="151.77029999999999"/>
    <d v="2021-09-27T00:00:00"/>
    <n v="0"/>
    <x v="5"/>
    <d v="2021-10-08T00:00:00"/>
    <n v="164"/>
    <n v="0"/>
    <n v="0"/>
    <s v="Nathan Kyme"/>
    <s v="New All Season Development"/>
    <m/>
    <s v="VC7556-2019-017"/>
    <s v="929 OF"/>
    <m/>
    <m/>
    <m/>
    <s v="Approved"/>
    <m/>
    <m/>
    <s v="Road building activities on Dead Horse"/>
    <n v="6"/>
    <s v="C203-C209"/>
    <s v="Dead Horse Creek"/>
    <n v="0"/>
    <d v="2021-10-05T00:00:00"/>
    <m/>
    <s v="58"/>
    <d v="2021-10-06T00:00:00"/>
    <s v=""/>
    <s v=""/>
    <m/>
    <m/>
    <m/>
    <s v=""/>
    <s v="06"/>
    <s v="Corbiere and Sons Contracting1008320210927-17Excavator Thumb - 30 - 50 ton- After Jan 1011134.31"/>
    <s v="Corbiere and Sons Contracting1008320210927-17Excavator Thumb - 30 - 50 ton- After Jan 1011134.31INV #149"/>
    <s v="New All Season Development"/>
    <s v=""/>
    <x v="2"/>
  </r>
  <r>
    <x v="1"/>
    <n v="6"/>
    <n v="0"/>
    <n v="10083"/>
    <s v="20210927-17"/>
    <n v="53510602"/>
    <s v="Access"/>
    <n v="0"/>
    <s v="Excavator - 36 ton- After Jan 10"/>
    <n v="146.96"/>
    <n v="11"/>
    <s v="Dynamic"/>
    <s v="110.22"/>
    <s v="0"/>
    <s v=""/>
    <s v=""/>
    <n v="1616.56"/>
    <n v="210.15280000000001"/>
    <n v="1826.7127999999998"/>
    <d v="2021-09-27T00:00:00"/>
    <n v="0"/>
    <x v="5"/>
    <d v="2021-10-08T00:00:00"/>
    <n v="164"/>
    <n v="0"/>
    <n v="0"/>
    <s v="Nathan Kyme"/>
    <s v="New All Season Development"/>
    <m/>
    <s v="VC7556-2019-017"/>
    <s v="929 OF"/>
    <m/>
    <m/>
    <m/>
    <s v="Approved"/>
    <m/>
    <m/>
    <s v="Road building activities on Dead Horse"/>
    <n v="6"/>
    <s v="C203-C209"/>
    <s v="Dead Horse Creek"/>
    <n v="0"/>
    <d v="2021-10-05T00:00:00"/>
    <m/>
    <s v="58"/>
    <d v="2021-10-06T00:00:00"/>
    <s v=""/>
    <s v=""/>
    <m/>
    <m/>
    <m/>
    <s v=""/>
    <s v="06"/>
    <s v="Corbiere and Sons Contracting1008320210927-17Excavator - 36 ton- After Jan 10111616.56"/>
    <s v="Corbiere and Sons Contracting1008320210927-17Excavator - 36 ton- After Jan 10111616.56INV #149"/>
    <s v="New All Season Development"/>
    <s v=""/>
    <x v="2"/>
  </r>
  <r>
    <x v="1"/>
    <n v="6"/>
    <n v="0"/>
    <n v="10083"/>
    <s v="20210927-17"/>
    <n v="53510602"/>
    <s v="Access"/>
    <n v="0"/>
    <s v="Excavator - 36 ton- After Jan 10"/>
    <n v="146.96"/>
    <n v="9"/>
    <s v="Dynamic"/>
    <s v="110.22"/>
    <s v="0"/>
    <s v=""/>
    <s v=""/>
    <n v="1322.64"/>
    <n v="171.94320000000002"/>
    <n v="1494.5832"/>
    <d v="2021-09-27T00:00:00"/>
    <n v="0"/>
    <x v="5"/>
    <d v="2021-10-08T00:00:00"/>
    <n v="164"/>
    <n v="0"/>
    <n v="0"/>
    <s v="Nathan Kyme"/>
    <s v="New All Season Development"/>
    <m/>
    <s v="VC7556-2019-017"/>
    <s v="929 OF"/>
    <m/>
    <m/>
    <m/>
    <s v="Approved"/>
    <m/>
    <m/>
    <s v="Road building activities on Dead Horse"/>
    <n v="6"/>
    <s v="C203-C209"/>
    <s v="Dead Horse Creek"/>
    <n v="0"/>
    <d v="2021-10-05T00:00:00"/>
    <m/>
    <s v="58"/>
    <d v="2021-10-06T00:00:00"/>
    <s v=""/>
    <s v=""/>
    <m/>
    <m/>
    <m/>
    <s v=""/>
    <s v="06"/>
    <s v="Corbiere and Sons Contracting1008320210927-17Excavator - 36 ton- After Jan 1091322.64"/>
    <s v="Corbiere and Sons Contracting1008320210927-17Excavator - 36 ton- After Jan 1091322.64INV #149"/>
    <s v="New All Season Development"/>
    <s v=""/>
    <x v="2"/>
  </r>
  <r>
    <x v="1"/>
    <n v="6"/>
    <n v="0"/>
    <n v="10083"/>
    <s v="20210927-17"/>
    <n v="53510602"/>
    <s v="Access"/>
    <n v="0"/>
    <s v="Excavator - 36 ton- After Jan 10"/>
    <n v="146.96"/>
    <n v="9"/>
    <s v="Dynamic"/>
    <s v="110.22"/>
    <s v="0"/>
    <s v=""/>
    <s v=""/>
    <n v="1322.64"/>
    <n v="171.94320000000002"/>
    <n v="1494.5832"/>
    <d v="2021-09-27T00:00:00"/>
    <n v="0"/>
    <x v="5"/>
    <d v="2021-10-08T00:00:00"/>
    <n v="164"/>
    <n v="0"/>
    <n v="0"/>
    <s v="Nathan Kyme"/>
    <s v="New All Season Development"/>
    <m/>
    <s v="VC7556-2019-017"/>
    <s v="929 OF"/>
    <m/>
    <m/>
    <m/>
    <s v="Approved"/>
    <m/>
    <m/>
    <s v="Road building activities on Dead Horse"/>
    <n v="6"/>
    <s v="C203-C209"/>
    <s v="Dead Horse Creek"/>
    <n v="0"/>
    <d v="2021-10-05T00:00:00"/>
    <m/>
    <s v="58"/>
    <d v="2021-10-06T00:00:00"/>
    <s v=""/>
    <s v=""/>
    <m/>
    <m/>
    <m/>
    <s v=""/>
    <s v="06"/>
    <s v="Corbiere and Sons Contracting1008320210927-17Excavator - 36 ton- After Jan 1091322.64"/>
    <s v="Corbiere and Sons Contracting1008320210927-17Excavator - 36 ton- After Jan 1091322.64INV #149"/>
    <s v="New All Season Development"/>
    <s v=""/>
    <x v="2"/>
  </r>
  <r>
    <x v="1"/>
    <n v="6"/>
    <n v="0"/>
    <n v="10083"/>
    <s v="20210927-17"/>
    <n v="53510602"/>
    <s v="Access"/>
    <n v="0"/>
    <s v="Excavator - 30 ton- After Jan 10"/>
    <n v="138.44999999999999"/>
    <n v="11"/>
    <s v="Dynamic"/>
    <s v="103.84"/>
    <s v="0"/>
    <s v=""/>
    <s v=""/>
    <n v="1522.95"/>
    <n v="197.98350000000002"/>
    <n v="1720.9334999999999"/>
    <d v="2021-09-27T00:00:00"/>
    <n v="0"/>
    <x v="5"/>
    <d v="2021-10-08T00:00:00"/>
    <n v="164"/>
    <n v="0"/>
    <n v="0"/>
    <s v="Nathan Kyme"/>
    <s v="New All Season Development"/>
    <m/>
    <s v="VC7556-2019-017"/>
    <s v="929 OF"/>
    <m/>
    <m/>
    <m/>
    <s v="Approved"/>
    <m/>
    <m/>
    <s v="Road building activities on Dead Horse"/>
    <n v="6"/>
    <s v="C203-C209"/>
    <s v="Dead Horse Creek"/>
    <n v="0"/>
    <d v="2021-10-05T00:00:00"/>
    <m/>
    <s v="58"/>
    <d v="2021-10-06T00:00:00"/>
    <s v=""/>
    <s v=""/>
    <m/>
    <m/>
    <m/>
    <s v=""/>
    <s v="06"/>
    <s v="Corbiere and Sons Contracting1008320210927-17Excavator - 30 ton- After Jan 10111522.95"/>
    <s v="Corbiere and Sons Contracting1008320210927-17Excavator - 30 ton- After Jan 10111522.95INV #149"/>
    <s v="New All Season Development"/>
    <s v=""/>
    <x v="2"/>
  </r>
  <r>
    <x v="1"/>
    <n v="6"/>
    <n v="0"/>
    <n v="10082"/>
    <s v="20210927-16"/>
    <n v="53510602"/>
    <s v="Access"/>
    <n v="0"/>
    <s v="Operator - Principle - After Jan 10"/>
    <n v="75"/>
    <n v="36"/>
    <s v="HR"/>
    <s v=""/>
    <s v=""/>
    <s v="75"/>
    <s v="0"/>
    <n v="2700"/>
    <n v="351"/>
    <n v="3050.9999999999995"/>
    <d v="2021-09-27T00:00:00"/>
    <n v="0"/>
    <x v="5"/>
    <d v="2021-10-08T00:00:00"/>
    <n v="164"/>
    <n v="0"/>
    <n v="0"/>
    <s v="Nathan Kyme"/>
    <s v="New All Season Development"/>
    <m/>
    <s v="VC7556-2019-017"/>
    <s v="929 OF"/>
    <m/>
    <m/>
    <m/>
    <s v="Approved"/>
    <m/>
    <m/>
    <s v="Road building activities on Ripple Creek"/>
    <n v="6"/>
    <s v="C197-C202"/>
    <s v="Ripple Lake"/>
    <n v="0"/>
    <d v="2021-10-05T00:00:00"/>
    <m/>
    <s v="58"/>
    <d v="2021-10-06T00:00:00"/>
    <s v=""/>
    <s v=""/>
    <m/>
    <m/>
    <m/>
    <s v=""/>
    <s v="06"/>
    <s v="Corbiere and Sons Contracting1008220210927-16Operator - Principle - After Jan 10362700"/>
    <s v="Corbiere and Sons Contracting1008220210927-16Operator - Principle - After Jan 10362700INV #149"/>
    <s v="New All Season Development"/>
    <s v=""/>
    <x v="2"/>
  </r>
  <r>
    <x v="1"/>
    <n v="6"/>
    <n v="0"/>
    <n v="10082"/>
    <s v="20210927-16"/>
    <n v="53510602"/>
    <s v="Access"/>
    <n v="0"/>
    <s v="L.O.A."/>
    <n v="210"/>
    <n v="3"/>
    <s v="DAY"/>
    <s v=""/>
    <s v=""/>
    <m/>
    <s v="0"/>
    <n v="630"/>
    <n v="81.900000000000006"/>
    <n v="711.9"/>
    <d v="2021-09-27T00:00:00"/>
    <n v="0"/>
    <x v="5"/>
    <d v="2021-10-08T00:00:00"/>
    <n v="164"/>
    <n v="0"/>
    <n v="0"/>
    <s v="Nathan Kyme"/>
    <s v="New All Season Development"/>
    <m/>
    <s v="VC7556-2019-017"/>
    <s v="929 OF"/>
    <m/>
    <m/>
    <m/>
    <s v="Approved"/>
    <m/>
    <m/>
    <s v="Road building activities on Ripple Creek"/>
    <n v="6"/>
    <s v="C197-C202"/>
    <s v="Ripple Lake"/>
    <n v="0"/>
    <d v="2021-10-05T00:00:00"/>
    <m/>
    <s v="58"/>
    <d v="2021-10-06T00:00:00"/>
    <s v=""/>
    <s v=""/>
    <m/>
    <m/>
    <m/>
    <s v=""/>
    <s v="06"/>
    <s v="Corbiere and Sons Contracting1008220210927-16L.O.A.3630"/>
    <s v="Corbiere and Sons Contracting1008220210927-16L.O.A.3630INV #149"/>
    <s v="New All Season Development"/>
    <s v=""/>
    <x v="2"/>
  </r>
  <r>
    <x v="1"/>
    <n v="6"/>
    <n v="0"/>
    <n v="10082"/>
    <s v="20210927-16"/>
    <n v="53510602"/>
    <s v="Access"/>
    <n v="0"/>
    <s v="Rock Truck - 30 Ton- After Jan 10"/>
    <n v="138.05000000000001"/>
    <n v="11"/>
    <s v="Dynamic"/>
    <s v="103.54"/>
    <s v="0"/>
    <s v=""/>
    <s v=""/>
    <n v="1518.55"/>
    <n v="197.41149999999999"/>
    <n v="1715.9614999999999"/>
    <d v="2021-09-27T00:00:00"/>
    <n v="0"/>
    <x v="5"/>
    <d v="2021-10-08T00:00:00"/>
    <n v="164"/>
    <n v="0"/>
    <n v="0"/>
    <s v="Nathan Kyme"/>
    <s v="New All Season Development"/>
    <m/>
    <s v="VC7556-2019-017"/>
    <s v="929 OF"/>
    <m/>
    <m/>
    <m/>
    <s v="Approved"/>
    <m/>
    <m/>
    <s v="Road building activities on Ripple Creek"/>
    <n v="6"/>
    <s v="C197-C202"/>
    <s v="Ripple Lake"/>
    <n v="0"/>
    <d v="2021-10-05T00:00:00"/>
    <m/>
    <s v="58"/>
    <d v="2021-10-06T00:00:00"/>
    <s v=""/>
    <s v=""/>
    <m/>
    <m/>
    <m/>
    <s v=""/>
    <s v="06"/>
    <s v="Corbiere and Sons Contracting1008220210927-16Rock Truck - 30 Ton- After Jan 10111518.55"/>
    <s v="Corbiere and Sons Contracting1008220210927-16Rock Truck - 30 Ton- After Jan 10111518.55INV #149"/>
    <s v="New All Season Development"/>
    <s v=""/>
    <x v="2"/>
  </r>
  <r>
    <x v="1"/>
    <n v="6"/>
    <n v="0"/>
    <n v="10082"/>
    <s v="20210927-16"/>
    <n v="53510602"/>
    <s v="Access"/>
    <n v="0"/>
    <s v="Light Truck - Pick up- After Jan 10"/>
    <n v="243.75"/>
    <n v="2"/>
    <s v="DAY"/>
    <s v="182.81"/>
    <s v="0"/>
    <s v=""/>
    <s v=""/>
    <n v="487.5"/>
    <n v="63.375"/>
    <n v="550.875"/>
    <d v="2021-09-27T00:00:00"/>
    <n v="0"/>
    <x v="5"/>
    <d v="2021-10-08T00:00:00"/>
    <n v="164"/>
    <n v="0"/>
    <n v="0"/>
    <s v="Nathan Kyme"/>
    <s v="New All Season Development"/>
    <m/>
    <s v="VC7556-2019-017"/>
    <s v="929 OF"/>
    <m/>
    <m/>
    <m/>
    <s v="Approved"/>
    <m/>
    <m/>
    <s v="Road building activities on Ripple Creek"/>
    <n v="6"/>
    <s v="C197-C202"/>
    <s v="Ripple Lake"/>
    <n v="0"/>
    <d v="2021-10-05T00:00:00"/>
    <m/>
    <s v="58"/>
    <d v="2021-10-06T00:00:00"/>
    <s v=""/>
    <s v=""/>
    <m/>
    <m/>
    <m/>
    <s v=""/>
    <s v="06"/>
    <s v="Corbiere and Sons Contracting1008220210927-16Light Truck - Pick up- After Jan 102487.5"/>
    <s v="Corbiere and Sons Contracting1008220210927-16Light Truck - Pick up- After Jan 102487.5INV #149"/>
    <s v="New All Season Development"/>
    <s v=""/>
    <x v="2"/>
  </r>
  <r>
    <x v="1"/>
    <n v="6"/>
    <n v="0"/>
    <n v="10082"/>
    <s v="20210927-16"/>
    <n v="53510602"/>
    <s v="Access"/>
    <n v="0"/>
    <s v="Excavator Thumb - 30 - 50 ton- After Jan 10"/>
    <n v="12.21"/>
    <n v="11"/>
    <s v="HR"/>
    <s v="9.16"/>
    <s v="0"/>
    <s v=""/>
    <s v=""/>
    <n v="134.31"/>
    <n v="17.4603"/>
    <n v="151.77029999999999"/>
    <d v="2021-09-27T00:00:00"/>
    <n v="0"/>
    <x v="5"/>
    <d v="2021-10-08T00:00:00"/>
    <n v="164"/>
    <n v="0"/>
    <n v="0"/>
    <s v="Nathan Kyme"/>
    <s v="New All Season Development"/>
    <m/>
    <s v="VC7556-2019-017"/>
    <s v="929 OF"/>
    <m/>
    <m/>
    <m/>
    <s v="Approved"/>
    <m/>
    <m/>
    <s v="Road building activities on Ripple Creek"/>
    <n v="6"/>
    <s v="C197-C202"/>
    <s v="Ripple Lake"/>
    <n v="0"/>
    <d v="2021-10-05T00:00:00"/>
    <m/>
    <s v="58"/>
    <d v="2021-10-06T00:00:00"/>
    <s v=""/>
    <s v=""/>
    <m/>
    <m/>
    <m/>
    <s v=""/>
    <s v="06"/>
    <s v="Corbiere and Sons Contracting1008220210927-16Excavator Thumb - 30 - 50 ton- After Jan 1011134.31"/>
    <s v="Corbiere and Sons Contracting1008220210927-16Excavator Thumb - 30 - 50 ton- After Jan 1011134.31INV #149"/>
    <s v="New All Season Development"/>
    <s v=""/>
    <x v="2"/>
  </r>
  <r>
    <x v="1"/>
    <n v="6"/>
    <n v="0"/>
    <n v="10082"/>
    <s v="20210927-16"/>
    <n v="53510602"/>
    <s v="Access"/>
    <n v="0"/>
    <s v="Excavator - 36 ton- After Jan 10"/>
    <n v="146.96"/>
    <n v="11"/>
    <s v="Dynamic"/>
    <s v="110.22"/>
    <s v="0"/>
    <s v=""/>
    <s v=""/>
    <n v="1616.56"/>
    <n v="210.15280000000001"/>
    <n v="1826.7127999999998"/>
    <d v="2021-09-27T00:00:00"/>
    <n v="0"/>
    <x v="5"/>
    <d v="2021-10-08T00:00:00"/>
    <n v="164"/>
    <n v="0"/>
    <n v="0"/>
    <s v="Nathan Kyme"/>
    <s v="New All Season Development"/>
    <m/>
    <s v="VC7556-2019-017"/>
    <s v="929 OF"/>
    <m/>
    <m/>
    <m/>
    <s v="Approved"/>
    <m/>
    <m/>
    <s v="Road building activities on Ripple Creek"/>
    <n v="6"/>
    <s v="C197-C202"/>
    <s v="Ripple Lake"/>
    <n v="0"/>
    <d v="2021-10-05T00:00:00"/>
    <m/>
    <s v="58"/>
    <d v="2021-10-06T00:00:00"/>
    <s v=""/>
    <s v=""/>
    <m/>
    <m/>
    <m/>
    <s v=""/>
    <s v="06"/>
    <s v="Corbiere and Sons Contracting1008220210927-16Excavator - 36 ton- After Jan 10111616.56"/>
    <s v="Corbiere and Sons Contracting1008220210927-16Excavator - 36 ton- After Jan 10111616.56INV #149"/>
    <s v="New All Season Development"/>
    <s v=""/>
    <x v="2"/>
  </r>
  <r>
    <x v="1"/>
    <n v="6"/>
    <n v="0"/>
    <n v="10082"/>
    <s v="20210927-16"/>
    <n v="53510602"/>
    <s v="Access"/>
    <n v="0"/>
    <s v="Dozer D6 or equal- After Jan 10"/>
    <n v="131.47999999999999"/>
    <n v="11"/>
    <s v="Dynamic"/>
    <s v="98.61"/>
    <s v="0"/>
    <s v=""/>
    <s v=""/>
    <n v="1446.28"/>
    <n v="188.0164"/>
    <n v="1634.2963999999997"/>
    <d v="2021-09-27T00:00:00"/>
    <n v="0"/>
    <x v="5"/>
    <d v="2021-10-08T00:00:00"/>
    <n v="164"/>
    <n v="0"/>
    <n v="0"/>
    <s v="Nathan Kyme"/>
    <s v="New All Season Development"/>
    <m/>
    <s v="VC7556-2019-017"/>
    <s v="929 OF"/>
    <m/>
    <m/>
    <m/>
    <s v="Approved"/>
    <m/>
    <m/>
    <s v="Road building activities on Ripple Creek"/>
    <n v="6"/>
    <s v="C197-C202"/>
    <s v="Ripple Lake"/>
    <n v="0"/>
    <d v="2021-10-05T00:00:00"/>
    <m/>
    <s v="58"/>
    <d v="2021-10-06T00:00:00"/>
    <s v=""/>
    <s v=""/>
    <m/>
    <m/>
    <m/>
    <s v=""/>
    <s v="06"/>
    <s v="Corbiere and Sons Contracting1008220210927-16Dozer D6 or equal- After Jan 10111446.28"/>
    <s v="Corbiere and Sons Contracting1008220210927-16Dozer D6 or equal- After Jan 10111446.28INV #149"/>
    <s v="New All Season Development"/>
    <s v=""/>
    <x v="2"/>
  </r>
  <r>
    <x v="1"/>
    <n v="6"/>
    <n v="0"/>
    <n v="10081"/>
    <s v="20210927-15"/>
    <n v="53510602"/>
    <s v="Access"/>
    <n v="0"/>
    <s v="Operator - Principle - After Jan 10"/>
    <n v="75"/>
    <n v="15"/>
    <s v="HR"/>
    <s v=""/>
    <s v=""/>
    <s v="75"/>
    <s v="0"/>
    <n v="1125"/>
    <n v="146.25"/>
    <n v="1271.2499999999998"/>
    <d v="2021-09-27T00:00:00"/>
    <n v="0"/>
    <x v="5"/>
    <d v="2021-10-08T00:00:00"/>
    <n v="164"/>
    <n v="0"/>
    <n v="0"/>
    <s v="Nathan Kyme"/>
    <s v="New All Season Development"/>
    <m/>
    <s v="VC7556-2019-017"/>
    <s v="929 OF"/>
    <m/>
    <m/>
    <m/>
    <s v="Approved"/>
    <m/>
    <m/>
    <s v="Road building acvitites on Mink Creek - Leslie was floated over to get started"/>
    <n v="6"/>
    <s v="C237-C247"/>
    <s v="Mink Creek"/>
    <n v="0"/>
    <d v="2021-10-05T00:00:00"/>
    <m/>
    <s v="58"/>
    <d v="2021-10-06T00:00:00"/>
    <s v=""/>
    <s v=""/>
    <m/>
    <m/>
    <m/>
    <s v=""/>
    <s v="06"/>
    <s v="Corbiere and Sons Contracting1008120210927-15Operator - Principle - After Jan 10151125"/>
    <s v="Corbiere and Sons Contracting1008120210927-15Operator - Principle - After Jan 10151125INV #149"/>
    <s v="New All Season Development"/>
    <s v=""/>
    <x v="2"/>
  </r>
  <r>
    <x v="1"/>
    <n v="6"/>
    <n v="0"/>
    <n v="10081"/>
    <s v="20210927-15"/>
    <n v="53510602"/>
    <s v="Access"/>
    <n v="0"/>
    <s v="L.O.A."/>
    <n v="210"/>
    <n v="1"/>
    <s v="DAY"/>
    <s v=""/>
    <s v=""/>
    <m/>
    <s v="0"/>
    <n v="210"/>
    <n v="27.3"/>
    <n v="237.29999999999998"/>
    <d v="2021-09-27T00:00:00"/>
    <n v="0"/>
    <x v="5"/>
    <d v="2021-10-08T00:00:00"/>
    <n v="164"/>
    <n v="0"/>
    <n v="0"/>
    <s v="Nathan Kyme"/>
    <s v="New All Season Development"/>
    <m/>
    <s v="VC7556-2019-017"/>
    <s v="929 OF"/>
    <m/>
    <m/>
    <m/>
    <s v="Approved"/>
    <m/>
    <m/>
    <s v="Road building acvitites on Mink Creek - Leslie was floated over to get started"/>
    <n v="6"/>
    <s v="C237-C247"/>
    <s v="Mink Creek"/>
    <n v="0"/>
    <d v="2021-10-05T00:00:00"/>
    <m/>
    <s v="58"/>
    <d v="2021-10-06T00:00:00"/>
    <s v=""/>
    <s v=""/>
    <m/>
    <m/>
    <m/>
    <s v=""/>
    <s v="06"/>
    <s v="Corbiere and Sons Contracting1008120210927-15L.O.A.1210"/>
    <s v="Corbiere and Sons Contracting1008120210927-15L.O.A.1210INV #149"/>
    <s v="New All Season Development"/>
    <s v=""/>
    <x v="2"/>
  </r>
  <r>
    <x v="1"/>
    <n v="6"/>
    <n v="0"/>
    <n v="10081"/>
    <s v="20210927-15"/>
    <n v="53510602"/>
    <s v="Access"/>
    <n v="0"/>
    <s v="Light Truck - Pick up- After Jan 10"/>
    <n v="243.75"/>
    <n v="1"/>
    <s v="DAY"/>
    <s v="182.81"/>
    <s v="0"/>
    <s v=""/>
    <s v=""/>
    <n v="243.75"/>
    <n v="31.6875"/>
    <n v="275.4375"/>
    <d v="2021-09-27T00:00:00"/>
    <n v="0"/>
    <x v="5"/>
    <d v="2021-10-08T00:00:00"/>
    <n v="164"/>
    <n v="0"/>
    <n v="0"/>
    <s v="Nathan Kyme"/>
    <s v="New All Season Development"/>
    <m/>
    <s v="VC7556-2019-017"/>
    <s v="929 OF"/>
    <m/>
    <m/>
    <m/>
    <s v="Approved"/>
    <m/>
    <m/>
    <s v="Road building acvitites on Mink Creek - Leslie was floated over to get started"/>
    <n v="6"/>
    <s v="C237-C247"/>
    <s v="Mink Creek"/>
    <n v="0"/>
    <d v="2021-10-05T00:00:00"/>
    <m/>
    <s v="58"/>
    <d v="2021-10-06T00:00:00"/>
    <s v=""/>
    <s v=""/>
    <m/>
    <m/>
    <m/>
    <s v=""/>
    <s v="06"/>
    <s v="Corbiere and Sons Contracting1008120210927-15Light Truck - Pick up- After Jan 101243.75"/>
    <s v="Corbiere and Sons Contracting1008120210927-15Light Truck - Pick up- After Jan 101243.75INV #149"/>
    <s v="New All Season Development"/>
    <s v=""/>
    <x v="2"/>
  </r>
  <r>
    <x v="1"/>
    <n v="6"/>
    <n v="0"/>
    <n v="10081"/>
    <s v="20210927-15"/>
    <n v="53510602"/>
    <s v="Access"/>
    <n v="0"/>
    <s v="Excavator Thumb - 30 - 50 ton- After Jan 10"/>
    <n v="12.21"/>
    <n v="1"/>
    <s v="HR"/>
    <s v="9.16"/>
    <s v="0"/>
    <s v=""/>
    <s v=""/>
    <n v="12.21"/>
    <n v="1.5873000000000002"/>
    <n v="13.7973"/>
    <d v="2021-09-27T00:00:00"/>
    <n v="0"/>
    <x v="5"/>
    <d v="2021-10-08T00:00:00"/>
    <n v="164"/>
    <n v="0"/>
    <n v="0"/>
    <s v="Nathan Kyme"/>
    <s v="New All Season Development"/>
    <m/>
    <s v="VC7556-2019-017"/>
    <s v="929 OF"/>
    <m/>
    <m/>
    <m/>
    <s v="Approved"/>
    <m/>
    <m/>
    <s v="Road building acvitites on Mink Creek - Leslie was floated over to get started"/>
    <n v="6"/>
    <s v="C237-C247"/>
    <s v="Mink Creek"/>
    <n v="0"/>
    <d v="2021-10-05T00:00:00"/>
    <m/>
    <s v="58"/>
    <d v="2021-10-06T00:00:00"/>
    <s v=""/>
    <s v=""/>
    <m/>
    <m/>
    <m/>
    <s v=""/>
    <s v="06"/>
    <s v="Corbiere and Sons Contracting1008120210927-15Excavator Thumb - 30 - 50 ton- After Jan 10112.21"/>
    <s v="Corbiere and Sons Contracting1008120210927-15Excavator Thumb - 30 - 50 ton- After Jan 10112.21INV #149"/>
    <s v="New All Season Development"/>
    <s v=""/>
    <x v="2"/>
  </r>
  <r>
    <x v="1"/>
    <n v="6"/>
    <n v="0"/>
    <n v="10081"/>
    <s v="20210927-15"/>
    <n v="53510602"/>
    <s v="Access"/>
    <n v="0"/>
    <s v="Excavator - 36 ton- After Jan 10"/>
    <n v="146.96"/>
    <n v="1"/>
    <s v="Dynamic"/>
    <s v="110.22"/>
    <s v="0"/>
    <s v=""/>
    <s v=""/>
    <n v="146.96"/>
    <n v="19.104800000000001"/>
    <n v="166.06479999999999"/>
    <d v="2021-09-27T00:00:00"/>
    <n v="0"/>
    <x v="5"/>
    <d v="2021-10-08T00:00:00"/>
    <n v="164"/>
    <n v="0"/>
    <n v="0"/>
    <s v="Nathan Kyme"/>
    <s v="New All Season Development"/>
    <m/>
    <s v="VC7556-2019-017"/>
    <s v="929 OF"/>
    <m/>
    <m/>
    <m/>
    <s v="Approved"/>
    <m/>
    <m/>
    <s v="Road building acvitites on Mink Creek - Leslie was floated over to get started"/>
    <n v="6"/>
    <s v="C237-C247"/>
    <s v="Mink Creek"/>
    <n v="0"/>
    <d v="2021-10-05T00:00:00"/>
    <m/>
    <s v="58"/>
    <d v="2021-10-06T00:00:00"/>
    <s v=""/>
    <s v=""/>
    <m/>
    <m/>
    <m/>
    <s v=""/>
    <s v="06"/>
    <s v="Corbiere and Sons Contracting1008120210927-15Excavator - 36 ton- After Jan 101146.96"/>
    <s v="Corbiere and Sons Contracting1008120210927-15Excavator - 36 ton- After Jan 101146.96INV #149"/>
    <s v="New All Season Development"/>
    <s v=""/>
    <x v="2"/>
  </r>
  <r>
    <x v="1"/>
    <n v="6"/>
    <n v="0"/>
    <n v="10081"/>
    <s v="20210927-15"/>
    <n v="53510602"/>
    <s v="Access"/>
    <n v="0"/>
    <s v="Excavator - 36 ton- After Jan 10"/>
    <n v="146.96"/>
    <n v="11"/>
    <s v="Dynamic"/>
    <s v="110.22"/>
    <s v="0"/>
    <s v=""/>
    <s v=""/>
    <n v="1616.56"/>
    <n v="210.15280000000001"/>
    <n v="1826.7127999999998"/>
    <d v="2021-09-27T00:00:00"/>
    <n v="0"/>
    <x v="5"/>
    <d v="2021-10-08T00:00:00"/>
    <n v="164"/>
    <n v="0"/>
    <n v="0"/>
    <s v="Nathan Kyme"/>
    <s v="New All Season Development"/>
    <m/>
    <s v="VC7556-2019-017"/>
    <s v="929 OF"/>
    <m/>
    <m/>
    <m/>
    <s v="Approved"/>
    <m/>
    <m/>
    <s v="Road building acvitites on Mink Creek - Leslie was floated over to get started"/>
    <n v="6"/>
    <s v="C237-C247"/>
    <s v="Mink Creek"/>
    <n v="0"/>
    <d v="2021-10-05T00:00:00"/>
    <m/>
    <s v="58"/>
    <d v="2021-10-06T00:00:00"/>
    <s v=""/>
    <s v=""/>
    <m/>
    <m/>
    <m/>
    <s v=""/>
    <s v="06"/>
    <s v="Corbiere and Sons Contracting1008120210927-15Excavator - 36 ton- After Jan 10111616.56"/>
    <s v="Corbiere and Sons Contracting1008120210927-15Excavator - 36 ton- After Jan 10111616.56INV #149"/>
    <s v="New All Season Development"/>
    <s v=""/>
    <x v="2"/>
  </r>
  <r>
    <x v="1"/>
    <n v="6"/>
    <n v="0"/>
    <n v="10080"/>
    <s v="20210927-14"/>
    <n v="53510602"/>
    <s v="Access"/>
    <n v="0"/>
    <s v="Driver - AZ - After Jan 10"/>
    <n v="70"/>
    <n v="10"/>
    <s v="HR"/>
    <s v=""/>
    <s v=""/>
    <s v="70"/>
    <s v="0"/>
    <n v="700"/>
    <n v="91"/>
    <n v="790.99999999999989"/>
    <d v="2021-09-27T00:00:00"/>
    <n v="0"/>
    <x v="5"/>
    <d v="2021-10-08T00:00:00"/>
    <n v="164"/>
    <n v="0"/>
    <n v="0"/>
    <s v="Nathan Kyme"/>
    <s v="New All Season Development"/>
    <m/>
    <s v="VC7556-2019-017"/>
    <s v="929 OF"/>
    <m/>
    <m/>
    <m/>
    <s v="Approved"/>
    <m/>
    <m/>
    <s v="Crew floated from Middleton and getting started at this site"/>
    <n v="6"/>
    <s v="C215-C216"/>
    <s v="Little Pic River"/>
    <n v="0"/>
    <d v="2021-10-05T00:00:00"/>
    <m/>
    <s v="58"/>
    <d v="2021-10-06T00:00:00"/>
    <s v=""/>
    <s v=""/>
    <m/>
    <m/>
    <m/>
    <s v=""/>
    <s v="06"/>
    <s v="Corbiere and Sons Contracting1008020210927-14Driver - AZ - After Jan 1010700"/>
    <s v="Corbiere and Sons Contracting1008020210927-14Driver - AZ - After Jan 1010700INV #149"/>
    <s v="New All Season Development"/>
    <s v=""/>
    <x v="2"/>
  </r>
  <r>
    <x v="1"/>
    <n v="6"/>
    <n v="0"/>
    <n v="10080"/>
    <s v="20210927-14"/>
    <n v="53510602"/>
    <s v="Access"/>
    <n v="0"/>
    <s v="Operator - Principle - After Jan 10"/>
    <n v="75"/>
    <n v="20"/>
    <s v="HR"/>
    <s v=""/>
    <s v=""/>
    <s v="75"/>
    <s v="0"/>
    <n v="1500"/>
    <n v="195"/>
    <n v="1694.9999999999998"/>
    <d v="2021-09-27T00:00:00"/>
    <n v="0"/>
    <x v="5"/>
    <d v="2021-10-08T00:00:00"/>
    <n v="164"/>
    <n v="0"/>
    <n v="0"/>
    <s v="Nathan Kyme"/>
    <s v="New All Season Development"/>
    <m/>
    <s v="VC7556-2019-017"/>
    <s v="929 OF"/>
    <m/>
    <m/>
    <m/>
    <s v="Approved"/>
    <m/>
    <m/>
    <s v="Crew floated from Middleton and getting started at this site"/>
    <n v="6"/>
    <s v="C215-C216"/>
    <s v="Little Pic River"/>
    <n v="0"/>
    <d v="2021-10-05T00:00:00"/>
    <m/>
    <s v="58"/>
    <d v="2021-10-06T00:00:00"/>
    <s v=""/>
    <s v=""/>
    <m/>
    <m/>
    <m/>
    <s v=""/>
    <s v="06"/>
    <s v="Corbiere and Sons Contracting1008020210927-14Operator - Principle - After Jan 10201500"/>
    <s v="Corbiere and Sons Contracting1008020210927-14Operator - Principle - After Jan 10201500INV #149"/>
    <s v="New All Season Development"/>
    <s v=""/>
    <x v="2"/>
  </r>
  <r>
    <x v="1"/>
    <n v="6"/>
    <n v="0"/>
    <n v="10080"/>
    <s v="20210927-14"/>
    <n v="53510602"/>
    <s v="Access"/>
    <n v="0"/>
    <s v="L.O.A."/>
    <n v="210"/>
    <n v="2"/>
    <s v="DAY"/>
    <s v=""/>
    <s v=""/>
    <m/>
    <s v="0"/>
    <n v="420"/>
    <n v="54.6"/>
    <n v="474.59999999999997"/>
    <d v="2021-09-27T00:00:00"/>
    <n v="0"/>
    <x v="5"/>
    <d v="2021-10-08T00:00:00"/>
    <n v="164"/>
    <n v="0"/>
    <n v="0"/>
    <s v="Nathan Kyme"/>
    <s v="New All Season Development"/>
    <m/>
    <s v="VC7556-2019-017"/>
    <s v="929 OF"/>
    <m/>
    <m/>
    <m/>
    <s v="Approved"/>
    <m/>
    <m/>
    <s v="Crew floated from Middleton and getting started at this site"/>
    <n v="6"/>
    <s v="C215-C216"/>
    <s v="Little Pic River"/>
    <n v="0"/>
    <d v="2021-10-05T00:00:00"/>
    <m/>
    <s v="58"/>
    <d v="2021-10-06T00:00:00"/>
    <s v=""/>
    <s v=""/>
    <m/>
    <m/>
    <m/>
    <s v=""/>
    <s v="06"/>
    <s v="Corbiere and Sons Contracting1008020210927-14L.O.A.2420"/>
    <s v="Corbiere and Sons Contracting1008020210927-14L.O.A.2420INV #149"/>
    <s v="New All Season Development"/>
    <s v=""/>
    <x v="2"/>
  </r>
  <r>
    <x v="1"/>
    <n v="6"/>
    <n v="0"/>
    <n v="10080"/>
    <s v="20210927-14"/>
    <n v="53510602"/>
    <s v="Access"/>
    <n v="0"/>
    <s v="Tractor Trailer - 60 Ton- After Jan 10"/>
    <n v="122.39"/>
    <n v="10"/>
    <s v="Dynamic"/>
    <s v="91.79"/>
    <s v="0"/>
    <s v=""/>
    <s v=""/>
    <n v="1223.9000000000001"/>
    <n v="159.10700000000003"/>
    <n v="1383.0070000000001"/>
    <d v="2021-09-27T00:00:00"/>
    <n v="0"/>
    <x v="5"/>
    <d v="2021-10-08T00:00:00"/>
    <n v="164"/>
    <n v="0"/>
    <n v="0"/>
    <s v="Nathan Kyme"/>
    <s v="New All Season Development"/>
    <m/>
    <s v="VC7556-2019-017"/>
    <s v="929 OF"/>
    <m/>
    <m/>
    <m/>
    <s v="Approved"/>
    <m/>
    <m/>
    <s v="Crew floated from Middleton and getting started at this site"/>
    <n v="6"/>
    <s v="C215-C216"/>
    <s v="Little Pic River"/>
    <n v="0"/>
    <d v="2021-10-05T00:00:00"/>
    <m/>
    <s v="58"/>
    <d v="2021-10-06T00:00:00"/>
    <s v=""/>
    <s v=""/>
    <m/>
    <m/>
    <m/>
    <s v=""/>
    <s v="06"/>
    <s v="Corbiere and Sons Contracting1008020210927-14Tractor Trailer - 60 Ton- After Jan 10101223.9"/>
    <s v="Corbiere and Sons Contracting1008020210927-14Tractor Trailer - 60 Ton- After Jan 10101223.9INV #149"/>
    <s v="New All Season Development"/>
    <s v=""/>
    <x v="2"/>
  </r>
  <r>
    <x v="1"/>
    <n v="6"/>
    <n v="0"/>
    <n v="10080"/>
    <s v="20210927-14"/>
    <n v="53510602"/>
    <s v="Access"/>
    <n v="0"/>
    <s v="Rock Truck - 30 Ton- After Jan 10"/>
    <n v="138.05000000000001"/>
    <n v="2.5"/>
    <s v="Dynamic"/>
    <s v="103.54"/>
    <s v="0"/>
    <s v=""/>
    <s v=""/>
    <n v="345.125"/>
    <n v="44.866250000000001"/>
    <n v="389.99124999999998"/>
    <d v="2021-09-27T00:00:00"/>
    <n v="0"/>
    <x v="5"/>
    <d v="2021-10-08T00:00:00"/>
    <n v="164"/>
    <n v="0"/>
    <n v="0"/>
    <s v="Nathan Kyme"/>
    <s v="New All Season Development"/>
    <m/>
    <s v="VC7556-2019-017"/>
    <s v="929 OF"/>
    <m/>
    <m/>
    <m/>
    <s v="Approved"/>
    <m/>
    <m/>
    <s v="Crew floated from Middleton and getting started at this site"/>
    <n v="6"/>
    <s v="C215-C216"/>
    <s v="Little Pic River"/>
    <n v="0"/>
    <d v="2021-10-05T00:00:00"/>
    <m/>
    <s v="58"/>
    <d v="2021-10-06T00:00:00"/>
    <s v=""/>
    <s v=""/>
    <m/>
    <m/>
    <m/>
    <s v=""/>
    <s v="06"/>
    <s v="Corbiere and Sons Contracting1008020210927-14Rock Truck - 30 Ton- After Jan 102.5345.125"/>
    <s v="Corbiere and Sons Contracting1008020210927-14Rock Truck - 30 Ton- After Jan 102.5345.125INV #149"/>
    <s v="New All Season Development"/>
    <s v=""/>
    <x v="2"/>
  </r>
  <r>
    <x v="1"/>
    <n v="6"/>
    <n v="0"/>
    <n v="10080"/>
    <s v="20210927-14"/>
    <n v="53510602"/>
    <s v="Access"/>
    <n v="0"/>
    <s v="Excavator Thumb - 30 - 50 ton- After Jan 10"/>
    <n v="12.21"/>
    <n v="11"/>
    <s v="HR"/>
    <s v="9.16"/>
    <s v="0"/>
    <s v=""/>
    <s v=""/>
    <n v="134.31"/>
    <n v="17.4603"/>
    <n v="151.77029999999999"/>
    <d v="2021-09-27T00:00:00"/>
    <n v="0"/>
    <x v="5"/>
    <d v="2021-10-08T00:00:00"/>
    <n v="164"/>
    <n v="0"/>
    <n v="0"/>
    <s v="Nathan Kyme"/>
    <s v="New All Season Development"/>
    <m/>
    <s v="VC7556-2019-017"/>
    <s v="929 OF"/>
    <m/>
    <m/>
    <m/>
    <s v="Approved"/>
    <m/>
    <m/>
    <s v="Crew floated from Middleton and getting started at this site"/>
    <n v="6"/>
    <s v="C215-C216"/>
    <s v="Little Pic River"/>
    <n v="0"/>
    <d v="2021-10-05T00:00:00"/>
    <m/>
    <s v="58"/>
    <d v="2021-10-06T00:00:00"/>
    <s v=""/>
    <s v=""/>
    <m/>
    <m/>
    <m/>
    <s v=""/>
    <s v="06"/>
    <s v="Corbiere and Sons Contracting1008020210927-14Excavator Thumb - 30 - 50 ton- After Jan 1011134.31"/>
    <s v="Corbiere and Sons Contracting1008020210927-14Excavator Thumb - 30 - 50 ton- After Jan 1011134.31INV #149"/>
    <s v="New All Season Development"/>
    <s v=""/>
    <x v="2"/>
  </r>
  <r>
    <x v="1"/>
    <n v="6"/>
    <n v="0"/>
    <n v="10080"/>
    <s v="20210927-14"/>
    <n v="53510602"/>
    <s v="Access"/>
    <n v="0"/>
    <s v="Excavator - 36 ton- After Jan 10"/>
    <n v="146.96"/>
    <n v="11"/>
    <s v="Dynamic"/>
    <s v="110.22"/>
    <s v="0"/>
    <s v=""/>
    <s v=""/>
    <n v="1616.56"/>
    <n v="210.15280000000001"/>
    <n v="1826.7127999999998"/>
    <d v="2021-09-27T00:00:00"/>
    <n v="0"/>
    <x v="5"/>
    <d v="2021-10-08T00:00:00"/>
    <n v="164"/>
    <n v="0"/>
    <n v="0"/>
    <s v="Nathan Kyme"/>
    <s v="New All Season Development"/>
    <m/>
    <s v="VC7556-2019-017"/>
    <s v="929 OF"/>
    <m/>
    <m/>
    <m/>
    <s v="Approved"/>
    <m/>
    <m/>
    <s v="Crew floated from Middleton and getting started at this site"/>
    <n v="6"/>
    <s v="C215-C216"/>
    <s v="Little Pic River"/>
    <n v="0"/>
    <d v="2021-10-05T00:00:00"/>
    <m/>
    <s v="58"/>
    <d v="2021-10-06T00:00:00"/>
    <s v=""/>
    <s v=""/>
    <m/>
    <m/>
    <m/>
    <s v=""/>
    <s v="06"/>
    <s v="Corbiere and Sons Contracting1008020210927-14Excavator - 36 ton- After Jan 10111616.56"/>
    <s v="Corbiere and Sons Contracting1008020210927-14Excavator - 36 ton- After Jan 10111616.56INV #149"/>
    <s v="New All Season Development"/>
    <s v=""/>
    <x v="2"/>
  </r>
  <r>
    <x v="1"/>
    <n v="6"/>
    <n v="0"/>
    <n v="10080"/>
    <s v="20210927-14"/>
    <n v="53510602"/>
    <s v="Access"/>
    <n v="0"/>
    <s v="Dozer D6 or equal- After Jan 10"/>
    <n v="131.47999999999999"/>
    <n v="2.5"/>
    <s v="Dynamic"/>
    <s v="98.61"/>
    <s v="0"/>
    <s v=""/>
    <s v=""/>
    <n v="328.7"/>
    <n v="42.731000000000002"/>
    <n v="371.43099999999993"/>
    <d v="2021-09-27T00:00:00"/>
    <n v="0"/>
    <x v="5"/>
    <d v="2021-10-08T00:00:00"/>
    <n v="164"/>
    <n v="0"/>
    <n v="0"/>
    <s v="Nathan Kyme"/>
    <s v="New All Season Development"/>
    <m/>
    <s v="VC7556-2019-017"/>
    <s v="929 OF"/>
    <m/>
    <m/>
    <m/>
    <s v="Approved"/>
    <m/>
    <m/>
    <s v="Crew floated from Middleton and getting started at this site"/>
    <n v="6"/>
    <s v="C215-C216"/>
    <s v="Little Pic River"/>
    <n v="0"/>
    <d v="2021-10-05T00:00:00"/>
    <m/>
    <s v="58"/>
    <d v="2021-10-06T00:00:00"/>
    <s v=""/>
    <s v=""/>
    <m/>
    <m/>
    <m/>
    <s v=""/>
    <s v="06"/>
    <s v="Corbiere and Sons Contracting1008020210927-14Dozer D6 or equal- After Jan 102.5328.7"/>
    <s v="Corbiere and Sons Contracting1008020210927-14Dozer D6 or equal- After Jan 102.5328.7INV #149"/>
    <s v="New All Season Development"/>
    <s v=""/>
    <x v="2"/>
  </r>
  <r>
    <x v="1"/>
    <n v="6"/>
    <n v="0"/>
    <n v="10078"/>
    <s v="20210927-12"/>
    <n v="53510602"/>
    <s v="Access"/>
    <n v="0"/>
    <s v="Operator - Principle - After Jan 10"/>
    <n v="75"/>
    <n v="32"/>
    <s v="HR"/>
    <s v=""/>
    <s v=""/>
    <s v="75"/>
    <s v="0"/>
    <n v="2400"/>
    <n v="312"/>
    <n v="2711.9999999999995"/>
    <d v="2021-09-27T00:00:00"/>
    <n v="0"/>
    <x v="5"/>
    <d v="2021-10-08T00:00:00"/>
    <n v="164"/>
    <n v="0"/>
    <n v="0"/>
    <s v="Nathan Kyme"/>
    <s v="New All Season Development"/>
    <m/>
    <s v="VC7556-2019-017"/>
    <s v="929 OF"/>
    <m/>
    <m/>
    <m/>
    <s v="Approved"/>
    <m/>
    <m/>
    <s v="Road building activities on Middleton - Completed at 3pm/4pm and floated over to Little Pic/Mink"/>
    <n v="6"/>
    <s v="C210-C213"/>
    <s v="Middleton"/>
    <n v="0"/>
    <d v="2021-10-05T00:00:00"/>
    <m/>
    <s v="58"/>
    <d v="2021-10-06T00:00:00"/>
    <s v=""/>
    <s v=""/>
    <m/>
    <m/>
    <m/>
    <s v=""/>
    <s v="06"/>
    <s v="Corbiere and Sons Contracting1007820210927-12Operator - Principle - After Jan 10322400"/>
    <s v="Corbiere and Sons Contracting1007820210927-12Operator - Principle - After Jan 10322400INV #149"/>
    <s v="New All Season Development"/>
    <s v=""/>
    <x v="2"/>
  </r>
  <r>
    <x v="1"/>
    <n v="6"/>
    <n v="0"/>
    <n v="10078"/>
    <s v="20210927-12"/>
    <n v="53510602"/>
    <s v="Access"/>
    <n v="0"/>
    <s v="L.O.A."/>
    <n v="210"/>
    <n v="5"/>
    <s v="DAY"/>
    <s v=""/>
    <s v=""/>
    <m/>
    <s v="0"/>
    <n v="1050"/>
    <n v="136.5"/>
    <n v="1186.5"/>
    <d v="2021-09-27T00:00:00"/>
    <n v="0"/>
    <x v="5"/>
    <d v="2021-10-08T00:00:00"/>
    <n v="164"/>
    <n v="0"/>
    <n v="0"/>
    <s v="Nathan Kyme"/>
    <s v="New All Season Development"/>
    <m/>
    <s v="VC7556-2019-017"/>
    <s v="929 OF"/>
    <m/>
    <m/>
    <m/>
    <s v="Approved"/>
    <m/>
    <m/>
    <s v="Road building activities on Middleton - Completed at 3pm/4pm and floated over to Little Pic/Mink"/>
    <n v="6"/>
    <s v="C210-C213"/>
    <s v="Middleton"/>
    <n v="0"/>
    <d v="2021-10-05T00:00:00"/>
    <m/>
    <s v="58"/>
    <d v="2021-10-06T00:00:00"/>
    <s v=""/>
    <s v=""/>
    <m/>
    <m/>
    <m/>
    <s v=""/>
    <s v="06"/>
    <s v="Corbiere and Sons Contracting1007820210927-12L.O.A.51050"/>
    <s v="Corbiere and Sons Contracting1007820210927-12L.O.A.51050INV #149"/>
    <s v="New All Season Development"/>
    <s v=""/>
    <x v="2"/>
  </r>
  <r>
    <x v="1"/>
    <n v="6"/>
    <n v="0"/>
    <n v="10078"/>
    <s v="20210927-12"/>
    <n v="53510602"/>
    <s v="Access"/>
    <n v="0"/>
    <s v="Foreman"/>
    <n v="95"/>
    <n v="12"/>
    <s v="HR"/>
    <s v=""/>
    <s v=""/>
    <s v="95"/>
    <s v="0"/>
    <n v="1140"/>
    <n v="148.20000000000002"/>
    <n v="1288.1999999999998"/>
    <d v="2021-09-27T00:00:00"/>
    <n v="0"/>
    <x v="5"/>
    <d v="2021-10-08T00:00:00"/>
    <n v="164"/>
    <n v="0"/>
    <n v="0"/>
    <s v="Nathan Kyme"/>
    <s v="New All Season Development"/>
    <m/>
    <s v="VC7556-2019-017"/>
    <s v="929 OF"/>
    <m/>
    <m/>
    <m/>
    <s v="Approved"/>
    <m/>
    <m/>
    <s v="Road building activities on Middleton - Completed at 3pm/4pm and floated over to Little Pic/Mink"/>
    <n v="6"/>
    <s v="C210-C213"/>
    <s v="Middleton"/>
    <n v="0"/>
    <d v="2021-10-05T00:00:00"/>
    <m/>
    <s v="58"/>
    <d v="2021-10-06T00:00:00"/>
    <s v=""/>
    <s v=""/>
    <m/>
    <m/>
    <m/>
    <s v=""/>
    <s v="06"/>
    <s v="Corbiere and Sons Contracting1007820210927-12Foreman121140"/>
    <s v="Corbiere and Sons Contracting1007820210927-12Foreman121140INV #149"/>
    <s v="New All Season Development"/>
    <s v=""/>
    <x v="2"/>
  </r>
  <r>
    <x v="1"/>
    <n v="6"/>
    <n v="0"/>
    <n v="10078"/>
    <s v="20210927-12"/>
    <n v="53510602"/>
    <s v="Access"/>
    <n v="0"/>
    <s v="Rock Truck - 30 Ton- After Jan 10"/>
    <n v="138.05000000000001"/>
    <n v="16"/>
    <s v="Dynamic"/>
    <s v="103.54"/>
    <s v="0"/>
    <s v=""/>
    <s v=""/>
    <n v="2208.8000000000002"/>
    <n v="287.14400000000001"/>
    <n v="2495.944"/>
    <d v="2021-09-27T00:00:00"/>
    <n v="0"/>
    <x v="5"/>
    <d v="2021-10-08T00:00:00"/>
    <n v="164"/>
    <n v="0"/>
    <n v="0"/>
    <s v="Nathan Kyme"/>
    <s v="New All Season Development"/>
    <m/>
    <s v="VC7556-2019-017"/>
    <s v="929 OF"/>
    <m/>
    <m/>
    <m/>
    <s v="Approved"/>
    <m/>
    <m/>
    <s v="Road building activities on Middleton - Completed at 3pm/4pm and floated over to Little Pic/Mink"/>
    <n v="6"/>
    <s v="C210-C213"/>
    <s v="Middleton"/>
    <n v="0"/>
    <d v="2021-10-05T00:00:00"/>
    <m/>
    <s v="58"/>
    <d v="2021-10-06T00:00:00"/>
    <s v=""/>
    <s v=""/>
    <m/>
    <m/>
    <m/>
    <s v=""/>
    <s v="06"/>
    <s v="Corbiere and Sons Contracting1007820210927-12Rock Truck - 30 Ton- After Jan 10162208.8"/>
    <s v="Corbiere and Sons Contracting1007820210927-12Rock Truck - 30 Ton- After Jan 10162208.8INV #149"/>
    <s v="New All Season Development"/>
    <s v=""/>
    <x v="2"/>
  </r>
  <r>
    <x v="1"/>
    <n v="6"/>
    <n v="0"/>
    <n v="10078"/>
    <s v="20210927-12"/>
    <n v="53510602"/>
    <s v="Access"/>
    <n v="0"/>
    <s v="Light Truck - Pick up- After Jan 10"/>
    <n v="243.75"/>
    <n v="3"/>
    <s v="DAY"/>
    <s v="182.81"/>
    <s v="0"/>
    <s v=""/>
    <s v=""/>
    <n v="731.25"/>
    <n v="95.0625"/>
    <n v="826.31249999999989"/>
    <d v="2021-09-27T00:00:00"/>
    <n v="0"/>
    <x v="5"/>
    <d v="2021-10-08T00:00:00"/>
    <n v="164"/>
    <n v="0"/>
    <n v="0"/>
    <s v="Nathan Kyme"/>
    <s v="New All Season Development"/>
    <m/>
    <s v="VC7556-2019-017"/>
    <s v="929 OF"/>
    <m/>
    <m/>
    <m/>
    <s v="Approved"/>
    <m/>
    <m/>
    <s v="Road building activities on Middleton - Completed at 3pm/4pm and floated over to Little Pic/Mink"/>
    <n v="6"/>
    <s v="C210-C213"/>
    <s v="Middleton"/>
    <n v="0"/>
    <d v="2021-10-05T00:00:00"/>
    <m/>
    <s v="58"/>
    <d v="2021-10-06T00:00:00"/>
    <s v=""/>
    <s v=""/>
    <m/>
    <m/>
    <m/>
    <s v=""/>
    <s v="06"/>
    <s v="Corbiere and Sons Contracting1007820210927-12Light Truck - Pick up- After Jan 103731.25"/>
    <s v="Corbiere and Sons Contracting1007820210927-12Light Truck - Pick up- After Jan 103731.25INV #149"/>
    <s v="New All Season Development"/>
    <s v=""/>
    <x v="2"/>
  </r>
  <r>
    <x v="1"/>
    <n v="6"/>
    <n v="0"/>
    <n v="10078"/>
    <s v="20210927-12"/>
    <n v="53510602"/>
    <s v="Access"/>
    <n v="0"/>
    <s v="Excavator Thumb - 30 - 50 ton- After Jan 10"/>
    <n v="12.21"/>
    <n v="8"/>
    <s v="HR"/>
    <s v="9.16"/>
    <s v="0"/>
    <s v=""/>
    <s v=""/>
    <n v="97.68"/>
    <n v="12.698400000000001"/>
    <n v="110.3784"/>
    <d v="2021-09-27T00:00:00"/>
    <n v="0"/>
    <x v="5"/>
    <d v="2021-10-08T00:00:00"/>
    <n v="164"/>
    <n v="0"/>
    <n v="0"/>
    <s v="Nathan Kyme"/>
    <s v="New All Season Development"/>
    <m/>
    <s v="VC7556-2019-017"/>
    <s v="929 OF"/>
    <m/>
    <m/>
    <m/>
    <s v="Approved"/>
    <m/>
    <m/>
    <s v="Road building activities on Middleton - Completed at 3pm/4pm and floated over to Little Pic/Mink"/>
    <n v="6"/>
    <s v="C210-C213"/>
    <s v="Middleton"/>
    <n v="0"/>
    <d v="2021-10-05T00:00:00"/>
    <m/>
    <s v="58"/>
    <d v="2021-10-06T00:00:00"/>
    <s v=""/>
    <s v=""/>
    <m/>
    <m/>
    <m/>
    <s v=""/>
    <s v="06"/>
    <s v="Corbiere and Sons Contracting1007820210927-12Excavator Thumb - 30 - 50 ton- After Jan 10897.68"/>
    <s v="Corbiere and Sons Contracting1007820210927-12Excavator Thumb - 30 - 50 ton- After Jan 10897.68INV #149"/>
    <s v="New All Season Development"/>
    <s v=""/>
    <x v="2"/>
  </r>
  <r>
    <x v="1"/>
    <n v="6"/>
    <n v="0"/>
    <n v="10078"/>
    <s v="20210927-12"/>
    <n v="53510602"/>
    <s v="Access"/>
    <n v="0"/>
    <s v="Excavator - 36 ton- After Jan 10"/>
    <n v="146.96"/>
    <n v="8"/>
    <s v="Dynamic"/>
    <s v="110.22"/>
    <s v="0"/>
    <s v=""/>
    <s v=""/>
    <n v="1175.68"/>
    <n v="152.83840000000001"/>
    <n v="1328.5183999999999"/>
    <d v="2021-09-27T00:00:00"/>
    <n v="0"/>
    <x v="5"/>
    <d v="2021-10-08T00:00:00"/>
    <n v="164"/>
    <n v="0"/>
    <n v="0"/>
    <s v="Nathan Kyme"/>
    <s v="New All Season Development"/>
    <m/>
    <s v="VC7556-2019-017"/>
    <s v="929 OF"/>
    <m/>
    <m/>
    <m/>
    <s v="Approved"/>
    <m/>
    <m/>
    <s v="Road building activities on Middleton - Completed at 3pm/4pm and floated over to Little Pic/Mink"/>
    <n v="6"/>
    <s v="C210-C213"/>
    <s v="Middleton"/>
    <n v="0"/>
    <d v="2021-10-05T00:00:00"/>
    <m/>
    <s v="58"/>
    <d v="2021-10-06T00:00:00"/>
    <s v=""/>
    <s v=""/>
    <m/>
    <m/>
    <m/>
    <s v=""/>
    <s v="06"/>
    <s v="Corbiere and Sons Contracting1007820210927-12Excavator - 36 ton- After Jan 1081175.68"/>
    <s v="Corbiere and Sons Contracting1007820210927-12Excavator - 36 ton- After Jan 1081175.68INV #149"/>
    <s v="New All Season Development"/>
    <s v=""/>
    <x v="2"/>
  </r>
  <r>
    <x v="1"/>
    <n v="6"/>
    <n v="0"/>
    <n v="10078"/>
    <s v="20210927-12"/>
    <n v="53510602"/>
    <s v="Access"/>
    <n v="0"/>
    <s v="Dozer D6 or equal- After Jan 10"/>
    <n v="131.47999999999999"/>
    <n v="8"/>
    <s v="Dynamic"/>
    <s v="98.61"/>
    <s v="0"/>
    <s v=""/>
    <s v=""/>
    <n v="1051.8399999999999"/>
    <n v="136.73919999999998"/>
    <n v="1188.5791999999999"/>
    <d v="2021-09-27T00:00:00"/>
    <n v="0"/>
    <x v="5"/>
    <d v="2021-10-08T00:00:00"/>
    <n v="164"/>
    <n v="0"/>
    <n v="0"/>
    <s v="Nathan Kyme"/>
    <s v="New All Season Development"/>
    <m/>
    <s v="VC7556-2019-017"/>
    <s v="929 OF"/>
    <m/>
    <m/>
    <m/>
    <s v="Approved"/>
    <m/>
    <m/>
    <s v="Road building activities on Middleton - Completed at 3pm/4pm and floated over to Little Pic/Mink"/>
    <n v="6"/>
    <s v="C210-C213"/>
    <s v="Middleton"/>
    <n v="0"/>
    <d v="2021-10-05T00:00:00"/>
    <m/>
    <s v="58"/>
    <d v="2021-10-06T00:00:00"/>
    <s v=""/>
    <s v=""/>
    <m/>
    <m/>
    <m/>
    <s v=""/>
    <s v="06"/>
    <s v="Corbiere and Sons Contracting1007820210927-12Dozer D6 or equal- After Jan 1081051.84"/>
    <s v="Corbiere and Sons Contracting1007820210927-12Dozer D6 or equal- After Jan 1081051.84INV #149"/>
    <s v="New All Season Development"/>
    <s v=""/>
    <x v="2"/>
  </r>
  <r>
    <x v="1"/>
    <n v="6"/>
    <n v="0"/>
    <n v="10076"/>
    <s v="20210927-10"/>
    <n v="53510602"/>
    <s v="Access"/>
    <n v="0"/>
    <s v="Labourer - General - After Jan 10"/>
    <n v="60"/>
    <n v="8"/>
    <s v="HR"/>
    <s v=""/>
    <s v=""/>
    <s v="60"/>
    <s v="0"/>
    <n v="480"/>
    <n v="62.400000000000006"/>
    <n v="542.4"/>
    <d v="2021-09-27T00:00:00"/>
    <n v="0"/>
    <x v="5"/>
    <d v="2021-10-08T00:00:00"/>
    <n v="164"/>
    <n v="0"/>
    <n v="0"/>
    <s v="Nathan Kyme"/>
    <s v="New All Season Development"/>
    <m/>
    <s v="VC7556-2019-017"/>
    <s v="929 OF"/>
    <m/>
    <m/>
    <m/>
    <s v="Approved"/>
    <m/>
    <m/>
    <s v="Road building activities on Del Lake Road"/>
    <n v="6"/>
    <s v="C186-C195"/>
    <s v="Del Lake West"/>
    <n v="0"/>
    <d v="2021-10-05T00:00:00"/>
    <m/>
    <s v="37"/>
    <d v="2021-10-06T00:00:00"/>
    <s v=""/>
    <s v=""/>
    <m/>
    <m/>
    <m/>
    <s v="Harold Furlong"/>
    <s v="06"/>
    <s v="Corbiere and Sons Contracting1007620210927-10Labourer - General - After Jan 108480"/>
    <s v="Corbiere and Sons Contracting1007620210927-10Labourer - General - After Jan 108480INV #149"/>
    <s v="New All Season Development"/>
    <s v=""/>
    <x v="2"/>
  </r>
  <r>
    <x v="1"/>
    <n v="6"/>
    <n v="0"/>
    <n v="10076"/>
    <s v="20210927-10"/>
    <n v="53510602"/>
    <s v="Access"/>
    <n v="0"/>
    <s v="Operator - Principle - After Jan 10"/>
    <n v="75"/>
    <n v="56"/>
    <s v="HR"/>
    <s v=""/>
    <s v=""/>
    <s v="75"/>
    <s v="0"/>
    <n v="4200"/>
    <n v="546"/>
    <n v="4746"/>
    <d v="2021-09-27T00:00:00"/>
    <n v="0"/>
    <x v="5"/>
    <d v="2021-10-08T00:00:00"/>
    <n v="164"/>
    <n v="0"/>
    <n v="0"/>
    <s v="Nathan Kyme"/>
    <s v="New All Season Development"/>
    <m/>
    <s v="VC7556-2019-017"/>
    <s v="929 OF"/>
    <m/>
    <m/>
    <m/>
    <s v="Approved"/>
    <m/>
    <m/>
    <s v="Road building activities on Del Lake Road"/>
    <n v="6"/>
    <s v="C186-C195"/>
    <s v="Del Lake West"/>
    <n v="0"/>
    <d v="2021-10-05T00:00:00"/>
    <m/>
    <s v="37"/>
    <d v="2021-10-06T00:00:00"/>
    <s v=""/>
    <s v=""/>
    <m/>
    <m/>
    <m/>
    <s v="Harold Furlong"/>
    <s v="06"/>
    <s v="Corbiere and Sons Contracting1007620210927-10Operator - Principle - After Jan 10564200"/>
    <s v="Corbiere and Sons Contracting1007620210927-10Operator - Principle - After Jan 10564200INV #149"/>
    <s v="New All Season Development"/>
    <s v=""/>
    <x v="2"/>
  </r>
  <r>
    <x v="1"/>
    <n v="6"/>
    <n v="0"/>
    <n v="10076"/>
    <s v="20210927-10"/>
    <n v="53510602"/>
    <s v="Access"/>
    <n v="0"/>
    <s v="L.O.A."/>
    <n v="210"/>
    <n v="7"/>
    <s v="DAY"/>
    <s v=""/>
    <s v=""/>
    <m/>
    <s v="0"/>
    <n v="1470"/>
    <n v="191.1"/>
    <n v="1661.1"/>
    <d v="2021-09-27T00:00:00"/>
    <n v="0"/>
    <x v="5"/>
    <d v="2021-10-08T00:00:00"/>
    <n v="164"/>
    <n v="0"/>
    <n v="0"/>
    <s v="Nathan Kyme"/>
    <s v="New All Season Development"/>
    <m/>
    <s v="VC7556-2019-017"/>
    <s v="929 OF"/>
    <m/>
    <m/>
    <m/>
    <s v="Approved"/>
    <m/>
    <m/>
    <s v="Road building activities on Del Lake Road"/>
    <n v="6"/>
    <s v="C186-C195"/>
    <s v="Del Lake West"/>
    <n v="0"/>
    <d v="2021-10-05T00:00:00"/>
    <m/>
    <s v="37"/>
    <d v="2021-10-06T00:00:00"/>
    <s v=""/>
    <s v=""/>
    <m/>
    <m/>
    <m/>
    <s v="Harold Furlong"/>
    <s v="06"/>
    <s v="Corbiere and Sons Contracting1007620210927-10L.O.A.71470"/>
    <s v="Corbiere and Sons Contracting1007620210927-10L.O.A.71470INV #149"/>
    <s v="New All Season Development"/>
    <s v=""/>
    <x v="2"/>
  </r>
  <r>
    <x v="1"/>
    <n v="6"/>
    <n v="0"/>
    <n v="10076"/>
    <s v="20210927-10"/>
    <n v="53510602"/>
    <s v="Access"/>
    <n v="0"/>
    <s v="Foreman"/>
    <n v="95"/>
    <n v="12"/>
    <s v="HR"/>
    <s v=""/>
    <s v=""/>
    <s v="95"/>
    <s v="0"/>
    <n v="1140"/>
    <n v="148.20000000000002"/>
    <n v="1288.1999999999998"/>
    <d v="2021-09-27T00:00:00"/>
    <n v="0"/>
    <x v="5"/>
    <d v="2021-10-08T00:00:00"/>
    <n v="164"/>
    <n v="0"/>
    <n v="0"/>
    <s v="Nathan Kyme"/>
    <s v="New All Season Development"/>
    <m/>
    <s v="VC7556-2019-017"/>
    <s v="929 OF"/>
    <m/>
    <m/>
    <m/>
    <s v="Approved"/>
    <m/>
    <m/>
    <s v="Road building activities on Del Lake Road"/>
    <n v="6"/>
    <s v="C186-C195"/>
    <s v="Del Lake West"/>
    <n v="0"/>
    <d v="2021-10-05T00:00:00"/>
    <m/>
    <s v="37"/>
    <d v="2021-10-06T00:00:00"/>
    <s v=""/>
    <s v=""/>
    <m/>
    <m/>
    <m/>
    <s v="Harold Furlong"/>
    <s v="06"/>
    <s v="Corbiere and Sons Contracting1007620210927-10Foreman121140"/>
    <s v="Corbiere and Sons Contracting1007620210927-10Foreman121140INV #149"/>
    <s v="New All Season Development"/>
    <s v=""/>
    <x v="2"/>
  </r>
  <r>
    <x v="1"/>
    <n v="6"/>
    <n v="0"/>
    <n v="10076"/>
    <s v="20210927-10"/>
    <n v="53510602"/>
    <s v="Access"/>
    <n v="0"/>
    <s v="Rock Truck - 30 Ton- After Jan 10"/>
    <n v="138.05000000000001"/>
    <n v="11"/>
    <s v="Dynamic"/>
    <s v="103.54"/>
    <s v="0"/>
    <s v=""/>
    <s v=""/>
    <n v="1518.55"/>
    <n v="197.41149999999999"/>
    <n v="1715.9614999999999"/>
    <d v="2021-09-27T00:00:00"/>
    <n v="0"/>
    <x v="5"/>
    <d v="2021-10-08T00:00:00"/>
    <n v="164"/>
    <n v="0"/>
    <n v="0"/>
    <s v="Nathan Kyme"/>
    <s v="New All Season Development"/>
    <m/>
    <s v="VC7556-2019-017"/>
    <s v="929 OF"/>
    <m/>
    <m/>
    <m/>
    <s v="Approved"/>
    <m/>
    <m/>
    <s v="Road building activities on Del Lake Road"/>
    <n v="6"/>
    <s v="C186-C195"/>
    <s v="Del Lake West"/>
    <n v="0"/>
    <d v="2021-10-05T00:00:00"/>
    <m/>
    <s v="37"/>
    <d v="2021-10-06T00:00:00"/>
    <s v=""/>
    <s v=""/>
    <m/>
    <m/>
    <m/>
    <s v="Harold Furlong"/>
    <s v="06"/>
    <s v="Corbiere and Sons Contracting1007620210927-10Rock Truck - 30 Ton- After Jan 10111518.55"/>
    <s v="Corbiere and Sons Contracting1007620210927-10Rock Truck - 30 Ton- After Jan 10111518.55INV #149"/>
    <s v="New All Season Development"/>
    <s v=""/>
    <x v="2"/>
  </r>
  <r>
    <x v="1"/>
    <n v="6"/>
    <n v="0"/>
    <n v="10076"/>
    <s v="20210927-10"/>
    <n v="53510602"/>
    <s v="Access"/>
    <n v="0"/>
    <s v="Light Truck - Pick up- After Jan 10"/>
    <n v="243.75"/>
    <n v="2"/>
    <s v="DAY"/>
    <s v="182.81"/>
    <s v="0"/>
    <s v=""/>
    <s v=""/>
    <n v="487.5"/>
    <n v="63.375"/>
    <n v="550.875"/>
    <d v="2021-09-27T00:00:00"/>
    <n v="0"/>
    <x v="5"/>
    <d v="2021-10-08T00:00:00"/>
    <n v="164"/>
    <n v="0"/>
    <n v="0"/>
    <s v="Nathan Kyme"/>
    <s v="New All Season Development"/>
    <m/>
    <s v="VC7556-2019-017"/>
    <s v="929 OF"/>
    <m/>
    <m/>
    <m/>
    <s v="Approved"/>
    <m/>
    <m/>
    <s v="Road building activities on Del Lake Road"/>
    <n v="6"/>
    <s v="C186-C195"/>
    <s v="Del Lake West"/>
    <n v="0"/>
    <d v="2021-10-05T00:00:00"/>
    <m/>
    <s v="37"/>
    <d v="2021-10-06T00:00:00"/>
    <s v=""/>
    <s v=""/>
    <m/>
    <m/>
    <m/>
    <s v="Harold Furlong"/>
    <s v="06"/>
    <s v="Corbiere and Sons Contracting1007620210927-10Light Truck - Pick up- After Jan 102487.5"/>
    <s v="Corbiere and Sons Contracting1007620210927-10Light Truck - Pick up- After Jan 102487.5INV #149"/>
    <s v="New All Season Development"/>
    <s v=""/>
    <x v="2"/>
  </r>
  <r>
    <x v="1"/>
    <n v="6"/>
    <n v="0"/>
    <n v="10076"/>
    <s v="20210927-10"/>
    <n v="53510602"/>
    <s v="Access"/>
    <n v="0"/>
    <s v="ATV - Side by Side w/ roll bar- After Jan 10"/>
    <n v="18.45"/>
    <n v="10"/>
    <s v="HR"/>
    <s v="13.84"/>
    <s v="0"/>
    <s v=""/>
    <s v=""/>
    <n v="184.5"/>
    <n v="23.984999999999999"/>
    <n v="208.48499999999999"/>
    <d v="2021-09-27T00:00:00"/>
    <n v="0"/>
    <x v="5"/>
    <d v="2021-10-08T00:00:00"/>
    <n v="164"/>
    <n v="0"/>
    <n v="0"/>
    <s v="Nathan Kyme"/>
    <s v="New All Season Development"/>
    <m/>
    <s v="VC7556-2019-017"/>
    <s v="929 OF"/>
    <m/>
    <m/>
    <m/>
    <s v="Approved"/>
    <m/>
    <m/>
    <s v="Road building activities on Del Lake Road"/>
    <n v="6"/>
    <s v="C186-C195"/>
    <s v="Del Lake West"/>
    <n v="0"/>
    <d v="2021-10-05T00:00:00"/>
    <m/>
    <s v="37"/>
    <d v="2021-10-06T00:00:00"/>
    <s v=""/>
    <s v=""/>
    <m/>
    <m/>
    <m/>
    <s v="Harold Furlong"/>
    <s v="06"/>
    <s v="Corbiere and Sons Contracting1007620210927-10ATV - Side by Side w/ roll bar- After Jan 1010184.5"/>
    <s v="Corbiere and Sons Contracting1007620210927-10ATV - Side by Side w/ roll bar- After Jan 1010184.5INV #149"/>
    <s v="New All Season Development"/>
    <s v=""/>
    <x v="2"/>
  </r>
  <r>
    <x v="1"/>
    <n v="6"/>
    <n v="0"/>
    <n v="10076"/>
    <s v="20210927-10"/>
    <n v="53510602"/>
    <s v="Access"/>
    <n v="0"/>
    <s v="Excavator Hammer - 30 - 50 ton- After Jan 10"/>
    <n v="63.38"/>
    <n v="11"/>
    <s v="HR"/>
    <s v="47.54"/>
    <s v="0"/>
    <s v=""/>
    <s v=""/>
    <n v="697.18"/>
    <n v="90.633399999999995"/>
    <n v="787.81339999999989"/>
    <d v="2021-09-27T00:00:00"/>
    <n v="0"/>
    <x v="5"/>
    <d v="2021-10-08T00:00:00"/>
    <n v="164"/>
    <n v="0"/>
    <n v="0"/>
    <s v="Nathan Kyme"/>
    <s v="New All Season Development"/>
    <m/>
    <s v="VC7556-2019-017"/>
    <s v="929 OF"/>
    <m/>
    <m/>
    <m/>
    <s v="Approved"/>
    <m/>
    <m/>
    <s v="Road building activities on Del Lake Road"/>
    <n v="6"/>
    <s v="C186-C195"/>
    <s v="Del Lake West"/>
    <n v="0"/>
    <d v="2021-10-05T00:00:00"/>
    <m/>
    <s v="37"/>
    <d v="2021-10-06T00:00:00"/>
    <s v=""/>
    <s v=""/>
    <m/>
    <m/>
    <m/>
    <s v="Harold Furlong"/>
    <s v="06"/>
    <s v="Corbiere and Sons Contracting1007620210927-10Excavator Hammer - 30 - 50 ton- After Jan 1011697.18"/>
    <s v="Corbiere and Sons Contracting1007620210927-10Excavator Hammer - 30 - 50 ton- After Jan 1011697.18INV #149"/>
    <s v="New All Season Development"/>
    <s v=""/>
    <x v="2"/>
  </r>
  <r>
    <x v="1"/>
    <n v="6"/>
    <n v="0"/>
    <n v="10076"/>
    <s v="20210927-10"/>
    <n v="53510602"/>
    <s v="Access"/>
    <n v="0"/>
    <s v="Excavator - 36 ton- After Jan 10"/>
    <n v="146.96"/>
    <n v="22"/>
    <s v="Dynamic"/>
    <s v="110.22"/>
    <s v="0"/>
    <s v=""/>
    <s v=""/>
    <n v="3233.12"/>
    <n v="420.30560000000003"/>
    <n v="3653.4255999999996"/>
    <d v="2021-09-27T00:00:00"/>
    <n v="0"/>
    <x v="5"/>
    <d v="2021-10-08T00:00:00"/>
    <n v="164"/>
    <n v="0"/>
    <n v="0"/>
    <s v="Nathan Kyme"/>
    <s v="New All Season Development"/>
    <m/>
    <s v="VC7556-2019-017"/>
    <s v="929 OF"/>
    <m/>
    <m/>
    <m/>
    <s v="Approved"/>
    <m/>
    <m/>
    <s v="Road building activities on Del Lake Road"/>
    <n v="6"/>
    <s v="C186-C195"/>
    <s v="Del Lake West"/>
    <n v="0"/>
    <d v="2021-10-05T00:00:00"/>
    <m/>
    <s v="37"/>
    <d v="2021-10-06T00:00:00"/>
    <s v=""/>
    <s v=""/>
    <m/>
    <m/>
    <m/>
    <s v="Harold Furlong"/>
    <s v="06"/>
    <s v="Corbiere and Sons Contracting1007620210927-10Excavator - 36 ton- After Jan 10223233.12"/>
    <s v="Corbiere and Sons Contracting1007620210927-10Excavator - 36 ton- After Jan 10223233.12INV #149"/>
    <s v="New All Season Development"/>
    <s v=""/>
    <x v="2"/>
  </r>
  <r>
    <x v="1"/>
    <n v="6"/>
    <n v="0"/>
    <n v="10076"/>
    <s v="20210927-10"/>
    <n v="53510602"/>
    <s v="Access"/>
    <n v="0"/>
    <s v="Excavator - 30 ton- After Jan 10"/>
    <n v="138.44999999999999"/>
    <n v="7"/>
    <s v="Dynamic"/>
    <s v="103.84"/>
    <s v="0"/>
    <s v=""/>
    <s v=""/>
    <n v="969.15"/>
    <n v="125.98950000000001"/>
    <n v="1095.1394999999998"/>
    <d v="2021-09-27T00:00:00"/>
    <n v="0"/>
    <x v="5"/>
    <d v="2021-10-08T00:00:00"/>
    <n v="164"/>
    <n v="0"/>
    <n v="0"/>
    <s v="Nathan Kyme"/>
    <s v="New All Season Development"/>
    <m/>
    <s v="VC7556-2019-017"/>
    <s v="929 OF"/>
    <m/>
    <m/>
    <m/>
    <s v="Approved"/>
    <m/>
    <m/>
    <s v="Road building activities on Del Lake Road"/>
    <n v="6"/>
    <s v="C186-C195"/>
    <s v="Del Lake West"/>
    <n v="0"/>
    <d v="2021-10-05T00:00:00"/>
    <m/>
    <s v="37"/>
    <d v="2021-10-06T00:00:00"/>
    <s v=""/>
    <s v=""/>
    <m/>
    <m/>
    <m/>
    <s v="Harold Furlong"/>
    <s v="06"/>
    <s v="Corbiere and Sons Contracting1007620210927-10Excavator - 30 ton- After Jan 107969.15"/>
    <s v="Corbiere and Sons Contracting1007620210927-10Excavator - 30 ton- After Jan 107969.15INV #149"/>
    <s v="New All Season Development"/>
    <s v=""/>
    <x v="2"/>
  </r>
  <r>
    <x v="1"/>
    <n v="6"/>
    <n v="0"/>
    <n v="10076"/>
    <s v="20210927-10"/>
    <n v="53510602"/>
    <s v="Access"/>
    <n v="0"/>
    <s v="Dozer D6 or equal- After Jan 10"/>
    <n v="131.47999999999999"/>
    <n v="11"/>
    <s v="Dynamic"/>
    <s v="98.61"/>
    <s v="0"/>
    <s v=""/>
    <s v=""/>
    <n v="1446.28"/>
    <n v="188.0164"/>
    <n v="1634.2963999999997"/>
    <d v="2021-09-27T00:00:00"/>
    <n v="0"/>
    <x v="5"/>
    <d v="2021-10-08T00:00:00"/>
    <n v="164"/>
    <n v="0"/>
    <n v="0"/>
    <s v="Nathan Kyme"/>
    <s v="New All Season Development"/>
    <m/>
    <s v="VC7556-2019-017"/>
    <s v="929 OF"/>
    <m/>
    <m/>
    <m/>
    <s v="Approved"/>
    <m/>
    <m/>
    <s v="Road building activities on Del Lake Road"/>
    <n v="6"/>
    <s v="C186-C195"/>
    <s v="Del Lake West"/>
    <n v="0"/>
    <d v="2021-10-05T00:00:00"/>
    <m/>
    <s v="37"/>
    <d v="2021-10-06T00:00:00"/>
    <s v=""/>
    <s v=""/>
    <m/>
    <m/>
    <m/>
    <s v="Harold Furlong"/>
    <s v="06"/>
    <s v="Corbiere and Sons Contracting1007620210927-10Dozer D6 or equal- After Jan 10111446.28"/>
    <s v="Corbiere and Sons Contracting1007620210927-10Dozer D6 or equal- After Jan 10111446.28INV #149"/>
    <s v="New All Season Development"/>
    <s v=""/>
    <x v="2"/>
  </r>
  <r>
    <x v="1"/>
    <n v="6"/>
    <n v="0"/>
    <n v="10057"/>
    <s v="20210926-9"/>
    <n v="53510602"/>
    <s v="Access"/>
    <n v="0"/>
    <s v="Operator - Principle - After Jan 10"/>
    <n v="75"/>
    <n v="60"/>
    <s v="HR"/>
    <s v=""/>
    <s v=""/>
    <s v="75"/>
    <s v="0"/>
    <n v="4500"/>
    <n v="585"/>
    <n v="5084.9999999999991"/>
    <d v="2021-09-26T00:00:00"/>
    <n v="0"/>
    <x v="5"/>
    <d v="2021-10-08T00:00:00"/>
    <n v="164"/>
    <n v="0"/>
    <n v="0"/>
    <s v="Nathan Kyme"/>
    <s v="New All Season Development"/>
    <m/>
    <s v="VC7556-2019-017"/>
    <s v="929 OF"/>
    <m/>
    <m/>
    <m/>
    <s v="Approved"/>
    <m/>
    <m/>
    <s v="Road building activities on Del Lake Road"/>
    <n v="6"/>
    <s v="C186-C195"/>
    <s v="Del Lake"/>
    <n v="0"/>
    <d v="2021-10-04T00:00:00"/>
    <m/>
    <s v="58"/>
    <d v="2021-10-04T00:00:00"/>
    <s v=""/>
    <s v=""/>
    <m/>
    <m/>
    <m/>
    <s v=""/>
    <s v="06"/>
    <s v="Corbiere and Sons Contracting1005720210926-9Operator - Principle - After Jan 10604500"/>
    <s v="Corbiere and Sons Contracting1005720210926-9Operator - Principle - After Jan 10604500INV #149"/>
    <s v="New All Season Development"/>
    <s v=""/>
    <x v="2"/>
  </r>
  <r>
    <x v="1"/>
    <n v="6"/>
    <n v="0"/>
    <n v="10057"/>
    <s v="20210926-9"/>
    <n v="53510602"/>
    <s v="Access"/>
    <n v="0"/>
    <s v="L.O.A."/>
    <n v="210"/>
    <n v="6"/>
    <s v="DAY"/>
    <s v=""/>
    <s v=""/>
    <m/>
    <s v="0"/>
    <n v="1260"/>
    <n v="163.80000000000001"/>
    <n v="1423.8"/>
    <d v="2021-09-26T00:00:00"/>
    <n v="0"/>
    <x v="5"/>
    <d v="2021-10-08T00:00:00"/>
    <n v="164"/>
    <n v="0"/>
    <n v="0"/>
    <s v="Nathan Kyme"/>
    <s v="New All Season Development"/>
    <m/>
    <s v="VC7556-2019-017"/>
    <s v="929 OF"/>
    <m/>
    <m/>
    <m/>
    <s v="Approved"/>
    <m/>
    <m/>
    <s v="Road building activities on Del Lake Road"/>
    <n v="6"/>
    <s v="C186-C195"/>
    <s v="Del Lake"/>
    <n v="0"/>
    <d v="2021-10-04T00:00:00"/>
    <m/>
    <s v="58"/>
    <d v="2021-10-04T00:00:00"/>
    <s v=""/>
    <s v=""/>
    <m/>
    <m/>
    <m/>
    <s v=""/>
    <s v="06"/>
    <s v="Corbiere and Sons Contracting1005720210926-9L.O.A.61260"/>
    <s v="Corbiere and Sons Contracting1005720210926-9L.O.A.61260INV #149"/>
    <s v="New All Season Development"/>
    <s v=""/>
    <x v="2"/>
  </r>
  <r>
    <x v="1"/>
    <n v="6"/>
    <n v="0"/>
    <n v="10057"/>
    <s v="20210926-9"/>
    <n v="53510602"/>
    <s v="Access"/>
    <n v="0"/>
    <s v="Foreman"/>
    <n v="95"/>
    <n v="12"/>
    <s v="HR"/>
    <s v=""/>
    <s v=""/>
    <s v="95"/>
    <s v="0"/>
    <n v="1140"/>
    <n v="148.20000000000002"/>
    <n v="1288.1999999999998"/>
    <d v="2021-09-26T00:00:00"/>
    <n v="0"/>
    <x v="5"/>
    <d v="2021-10-08T00:00:00"/>
    <n v="164"/>
    <n v="0"/>
    <n v="0"/>
    <s v="Nathan Kyme"/>
    <s v="New All Season Development"/>
    <m/>
    <s v="VC7556-2019-017"/>
    <s v="929 OF"/>
    <m/>
    <m/>
    <m/>
    <s v="Approved"/>
    <m/>
    <m/>
    <s v="Road building activities on Del Lake Road"/>
    <n v="6"/>
    <s v="C186-C195"/>
    <s v="Del Lake"/>
    <n v="0"/>
    <d v="2021-10-04T00:00:00"/>
    <m/>
    <s v="58"/>
    <d v="2021-10-04T00:00:00"/>
    <s v=""/>
    <s v=""/>
    <m/>
    <m/>
    <m/>
    <s v=""/>
    <s v="06"/>
    <s v="Corbiere and Sons Contracting1005720210926-9Foreman121140"/>
    <s v="Corbiere and Sons Contracting1005720210926-9Foreman121140INV #149"/>
    <s v="New All Season Development"/>
    <s v=""/>
    <x v="2"/>
  </r>
  <r>
    <x v="1"/>
    <n v="6"/>
    <n v="0"/>
    <n v="10057"/>
    <s v="20210926-9"/>
    <n v="53510602"/>
    <s v="Access"/>
    <n v="0"/>
    <s v="Rock Truck - 30 Ton- After Jan 10"/>
    <n v="138.05000000000001"/>
    <n v="11"/>
    <s v="Dynamic"/>
    <s v="103.54"/>
    <s v="0"/>
    <s v=""/>
    <s v=""/>
    <n v="1518.55"/>
    <n v="197.41149999999999"/>
    <n v="1715.9614999999999"/>
    <d v="2021-09-26T00:00:00"/>
    <n v="0"/>
    <x v="5"/>
    <d v="2021-10-08T00:00:00"/>
    <n v="164"/>
    <n v="0"/>
    <n v="0"/>
    <s v="Nathan Kyme"/>
    <s v="New All Season Development"/>
    <m/>
    <s v="VC7556-2019-017"/>
    <s v="929 OF"/>
    <m/>
    <m/>
    <m/>
    <s v="Approved"/>
    <m/>
    <m/>
    <s v="Road building activities on Del Lake Road"/>
    <n v="6"/>
    <s v="C186-C195"/>
    <s v="Del Lake"/>
    <n v="0"/>
    <d v="2021-10-04T00:00:00"/>
    <m/>
    <s v="58"/>
    <d v="2021-10-04T00:00:00"/>
    <s v=""/>
    <s v=""/>
    <m/>
    <m/>
    <m/>
    <s v=""/>
    <s v="06"/>
    <s v="Corbiere and Sons Contracting1005720210926-9Rock Truck - 30 Ton- After Jan 10111518.55"/>
    <s v="Corbiere and Sons Contracting1005720210926-9Rock Truck - 30 Ton- After Jan 10111518.55INV #149"/>
    <s v="New All Season Development"/>
    <s v=""/>
    <x v="2"/>
  </r>
  <r>
    <x v="1"/>
    <n v="6"/>
    <n v="0"/>
    <n v="10057"/>
    <s v="20210926-9"/>
    <n v="53510602"/>
    <s v="Access"/>
    <n v="0"/>
    <s v="Light Truck - Pick up- After Jan 10"/>
    <n v="243.75"/>
    <n v="3"/>
    <s v="DAY"/>
    <s v="182.81"/>
    <s v="0"/>
    <s v=""/>
    <s v=""/>
    <n v="731.25"/>
    <n v="95.0625"/>
    <n v="826.31249999999989"/>
    <d v="2021-09-26T00:00:00"/>
    <n v="0"/>
    <x v="5"/>
    <d v="2021-10-08T00:00:00"/>
    <n v="164"/>
    <n v="0"/>
    <n v="0"/>
    <s v="Nathan Kyme"/>
    <s v="New All Season Development"/>
    <m/>
    <s v="VC7556-2019-017"/>
    <s v="929 OF"/>
    <m/>
    <m/>
    <m/>
    <s v="Approved"/>
    <m/>
    <m/>
    <s v="Road building activities on Del Lake Road"/>
    <n v="6"/>
    <s v="C186-C195"/>
    <s v="Del Lake"/>
    <n v="0"/>
    <d v="2021-10-04T00:00:00"/>
    <m/>
    <s v="58"/>
    <d v="2021-10-04T00:00:00"/>
    <s v=""/>
    <s v=""/>
    <m/>
    <m/>
    <m/>
    <s v=""/>
    <s v="06"/>
    <s v="Corbiere and Sons Contracting1005720210926-9Light Truck - Pick up- After Jan 103731.25"/>
    <s v="Corbiere and Sons Contracting1005720210926-9Light Truck - Pick up- After Jan 103731.25INV #149"/>
    <s v="New All Season Development"/>
    <s v=""/>
    <x v="2"/>
  </r>
  <r>
    <x v="1"/>
    <n v="6"/>
    <n v="0"/>
    <n v="10057"/>
    <s v="20210926-9"/>
    <n v="53510602"/>
    <s v="Access"/>
    <n v="0"/>
    <s v="ATV - Side by Side w/ roll bar- After Jan 10"/>
    <n v="18.45"/>
    <n v="10"/>
    <s v="HR"/>
    <s v="13.84"/>
    <s v="0"/>
    <s v=""/>
    <s v=""/>
    <n v="184.5"/>
    <n v="23.984999999999999"/>
    <n v="208.48499999999999"/>
    <d v="2021-09-26T00:00:00"/>
    <n v="0"/>
    <x v="5"/>
    <d v="2021-10-08T00:00:00"/>
    <n v="164"/>
    <n v="0"/>
    <n v="0"/>
    <s v="Nathan Kyme"/>
    <s v="New All Season Development"/>
    <m/>
    <s v="VC7556-2019-017"/>
    <s v="929 OF"/>
    <m/>
    <m/>
    <m/>
    <s v="Approved"/>
    <m/>
    <m/>
    <s v="Road building activities on Del Lake Road"/>
    <n v="6"/>
    <s v="C186-C195"/>
    <s v="Del Lake"/>
    <n v="0"/>
    <d v="2021-10-04T00:00:00"/>
    <m/>
    <s v="58"/>
    <d v="2021-10-04T00:00:00"/>
    <s v=""/>
    <s v=""/>
    <m/>
    <m/>
    <m/>
    <s v=""/>
    <s v="06"/>
    <s v="Corbiere and Sons Contracting1005720210926-9ATV - Side by Side w/ roll bar- After Jan 1010184.5"/>
    <s v="Corbiere and Sons Contracting1005720210926-9ATV - Side by Side w/ roll bar- After Jan 1010184.5INV #149"/>
    <s v="New All Season Development"/>
    <s v=""/>
    <x v="2"/>
  </r>
  <r>
    <x v="1"/>
    <n v="6"/>
    <n v="0"/>
    <n v="10057"/>
    <s v="20210926-9"/>
    <n v="53510602"/>
    <s v="Access"/>
    <n v="0"/>
    <s v="Excavator Hammer - 30 - 50 ton- After Jan 10"/>
    <n v="63.38"/>
    <n v="11"/>
    <s v="HR"/>
    <s v="47.54"/>
    <s v="0"/>
    <s v=""/>
    <s v=""/>
    <n v="697.18"/>
    <n v="90.633399999999995"/>
    <n v="787.81339999999989"/>
    <d v="2021-09-26T00:00:00"/>
    <n v="0"/>
    <x v="5"/>
    <d v="2021-10-08T00:00:00"/>
    <n v="164"/>
    <n v="0"/>
    <n v="0"/>
    <s v="Nathan Kyme"/>
    <s v="New All Season Development"/>
    <m/>
    <s v="VC7556-2019-017"/>
    <s v="929 OF"/>
    <m/>
    <m/>
    <m/>
    <s v="Approved"/>
    <m/>
    <m/>
    <s v="Road building activities on Del Lake Road"/>
    <n v="6"/>
    <s v="C186-C195"/>
    <s v="Del Lake"/>
    <n v="0"/>
    <d v="2021-10-04T00:00:00"/>
    <m/>
    <s v="58"/>
    <d v="2021-10-04T00:00:00"/>
    <s v=""/>
    <s v=""/>
    <m/>
    <m/>
    <m/>
    <s v=""/>
    <s v="06"/>
    <s v="Corbiere and Sons Contracting1005720210926-9Excavator Hammer - 30 - 50 ton- After Jan 1011697.18"/>
    <s v="Corbiere and Sons Contracting1005720210926-9Excavator Hammer - 30 - 50 ton- After Jan 1011697.18INV #149"/>
    <s v="New All Season Development"/>
    <s v=""/>
    <x v="2"/>
  </r>
  <r>
    <x v="1"/>
    <n v="6"/>
    <n v="0"/>
    <n v="10057"/>
    <s v="20210926-9"/>
    <n v="53510602"/>
    <s v="Access"/>
    <n v="0"/>
    <s v="Excavator - 36 ton- After Jan 10"/>
    <n v="146.96"/>
    <n v="22"/>
    <s v="Dynamic"/>
    <s v="110.22"/>
    <s v="0"/>
    <s v=""/>
    <s v=""/>
    <n v="3233.12"/>
    <n v="420.30560000000003"/>
    <n v="3653.4255999999996"/>
    <d v="2021-09-26T00:00:00"/>
    <n v="0"/>
    <x v="5"/>
    <d v="2021-10-08T00:00:00"/>
    <n v="164"/>
    <n v="0"/>
    <n v="0"/>
    <s v="Nathan Kyme"/>
    <s v="New All Season Development"/>
    <m/>
    <s v="VC7556-2019-017"/>
    <s v="929 OF"/>
    <m/>
    <m/>
    <m/>
    <s v="Approved"/>
    <m/>
    <m/>
    <s v="Road building activities on Del Lake Road"/>
    <n v="6"/>
    <s v="C186-C195"/>
    <s v="Del Lake"/>
    <n v="0"/>
    <d v="2021-10-04T00:00:00"/>
    <m/>
    <s v="58"/>
    <d v="2021-10-04T00:00:00"/>
    <s v=""/>
    <s v=""/>
    <m/>
    <m/>
    <m/>
    <s v=""/>
    <s v="06"/>
    <s v="Corbiere and Sons Contracting1005720210926-9Excavator - 36 ton- After Jan 10223233.12"/>
    <s v="Corbiere and Sons Contracting1005720210926-9Excavator - 36 ton- After Jan 10223233.12INV #149"/>
    <s v="New All Season Development"/>
    <s v=""/>
    <x v="2"/>
  </r>
  <r>
    <x v="1"/>
    <n v="6"/>
    <n v="0"/>
    <n v="10057"/>
    <s v="20210926-9"/>
    <n v="53510602"/>
    <s v="Access"/>
    <n v="0"/>
    <s v="Excavator - 30 ton- After Jan 10"/>
    <n v="138.44999999999999"/>
    <n v="11"/>
    <s v="Dynamic"/>
    <s v="103.84"/>
    <s v="0"/>
    <s v=""/>
    <s v=""/>
    <n v="1522.95"/>
    <n v="197.98350000000002"/>
    <n v="1720.9334999999999"/>
    <d v="2021-09-26T00:00:00"/>
    <n v="0"/>
    <x v="5"/>
    <d v="2021-10-08T00:00:00"/>
    <n v="164"/>
    <n v="0"/>
    <n v="0"/>
    <s v="Nathan Kyme"/>
    <s v="New All Season Development"/>
    <m/>
    <s v="VC7556-2019-017"/>
    <s v="929 OF"/>
    <m/>
    <m/>
    <m/>
    <s v="Approved"/>
    <m/>
    <m/>
    <s v="Road building activities on Del Lake Road"/>
    <n v="6"/>
    <s v="C186-C195"/>
    <s v="Del Lake"/>
    <n v="0"/>
    <d v="2021-10-04T00:00:00"/>
    <m/>
    <s v="58"/>
    <d v="2021-10-04T00:00:00"/>
    <s v=""/>
    <s v=""/>
    <m/>
    <m/>
    <m/>
    <s v=""/>
    <s v="06"/>
    <s v="Corbiere and Sons Contracting1005720210926-9Excavator - 30 ton- After Jan 10111522.95"/>
    <s v="Corbiere and Sons Contracting1005720210926-9Excavator - 30 ton- After Jan 10111522.95INV #149"/>
    <s v="New All Season Development"/>
    <s v=""/>
    <x v="2"/>
  </r>
  <r>
    <x v="1"/>
    <n v="6"/>
    <n v="0"/>
    <n v="10057"/>
    <s v="20210926-9"/>
    <n v="53510602"/>
    <s v="Access"/>
    <n v="0"/>
    <s v="Dozer D6 or equal- After Jan 10"/>
    <n v="131.47999999999999"/>
    <n v="11"/>
    <s v="Dynamic"/>
    <s v="98.61"/>
    <s v="0"/>
    <s v=""/>
    <s v=""/>
    <n v="1446.28"/>
    <n v="188.0164"/>
    <n v="1634.2963999999997"/>
    <d v="2021-09-26T00:00:00"/>
    <n v="0"/>
    <x v="5"/>
    <d v="2021-10-08T00:00:00"/>
    <n v="164"/>
    <n v="0"/>
    <n v="0"/>
    <s v="Nathan Kyme"/>
    <s v="New All Season Development"/>
    <m/>
    <s v="VC7556-2019-017"/>
    <s v="929 OF"/>
    <m/>
    <m/>
    <m/>
    <s v="Approved"/>
    <m/>
    <m/>
    <s v="Road building activities on Del Lake Road"/>
    <n v="6"/>
    <s v="C186-C195"/>
    <s v="Del Lake"/>
    <n v="0"/>
    <d v="2021-10-04T00:00:00"/>
    <m/>
    <s v="58"/>
    <d v="2021-10-04T00:00:00"/>
    <s v=""/>
    <s v=""/>
    <m/>
    <m/>
    <m/>
    <s v=""/>
    <s v="06"/>
    <s v="Corbiere and Sons Contracting1005720210926-9Dozer D6 or equal- After Jan 10111446.28"/>
    <s v="Corbiere and Sons Contracting1005720210926-9Dozer D6 or equal- After Jan 10111446.28INV #149"/>
    <s v="New All Season Development"/>
    <s v=""/>
    <x v="2"/>
  </r>
  <r>
    <x v="1"/>
    <n v="6"/>
    <n v="0"/>
    <n v="10056"/>
    <s v="20210926-8"/>
    <n v="53510602"/>
    <s v="Access"/>
    <n v="0"/>
    <s v="Labourer - General - After Jan 10"/>
    <n v="60"/>
    <n v="12"/>
    <s v="HR"/>
    <s v=""/>
    <s v=""/>
    <s v="60"/>
    <s v="0"/>
    <n v="720"/>
    <n v="93.600000000000009"/>
    <n v="813.59999999999991"/>
    <d v="2021-09-26T00:00:00"/>
    <n v="0"/>
    <x v="5"/>
    <d v="2021-10-08T00:00:00"/>
    <n v="164"/>
    <n v="0"/>
    <n v="0"/>
    <s v="Nathan Kyme"/>
    <s v="New All Season Development"/>
    <m/>
    <s v="VC7556-2019-017"/>
    <s v="929 OF"/>
    <m/>
    <m/>
    <m/>
    <s v="Approved"/>
    <m/>
    <m/>
    <s v="Road building activities on Hare Lake road"/>
    <n v="6"/>
    <s v="C258-C267"/>
    <s v="Hare Lake"/>
    <n v="0"/>
    <d v="2021-10-04T00:00:00"/>
    <m/>
    <s v="58"/>
    <d v="2021-10-04T00:00:00"/>
    <s v=""/>
    <s v=""/>
    <m/>
    <m/>
    <m/>
    <s v=""/>
    <s v="06"/>
    <s v="Corbiere and Sons Contracting1005620210926-8Labourer - General - After Jan 1012720"/>
    <s v="Corbiere and Sons Contracting1005620210926-8Labourer - General - After Jan 1012720INV #149"/>
    <s v="New All Season Development"/>
    <s v=""/>
    <x v="2"/>
  </r>
  <r>
    <x v="1"/>
    <n v="6"/>
    <n v="0"/>
    <n v="10056"/>
    <s v="20210926-8"/>
    <n v="53510602"/>
    <s v="Access"/>
    <n v="0"/>
    <s v="Operator - Principle - After Jan 10"/>
    <n v="75"/>
    <n v="48"/>
    <s v="HR"/>
    <s v=""/>
    <s v=""/>
    <s v="75"/>
    <s v="0"/>
    <n v="3600"/>
    <n v="468"/>
    <n v="4067.9999999999995"/>
    <d v="2021-09-26T00:00:00"/>
    <n v="0"/>
    <x v="5"/>
    <d v="2021-10-08T00:00:00"/>
    <n v="164"/>
    <n v="0"/>
    <n v="0"/>
    <s v="Nathan Kyme"/>
    <s v="New All Season Development"/>
    <m/>
    <s v="VC7556-2019-017"/>
    <s v="929 OF"/>
    <m/>
    <m/>
    <m/>
    <s v="Approved"/>
    <m/>
    <m/>
    <s v="Road building activities on Hare Lake road"/>
    <n v="6"/>
    <s v="C258-C267"/>
    <s v="Hare Lake"/>
    <n v="0"/>
    <d v="2021-10-04T00:00:00"/>
    <m/>
    <s v="58"/>
    <d v="2021-10-04T00:00:00"/>
    <s v=""/>
    <s v=""/>
    <m/>
    <m/>
    <m/>
    <s v=""/>
    <s v="06"/>
    <s v="Corbiere and Sons Contracting1005620210926-8Operator - Principle - After Jan 10483600"/>
    <s v="Corbiere and Sons Contracting1005620210926-8Operator - Principle - After Jan 10483600INV #149"/>
    <s v="New All Season Development"/>
    <s v=""/>
    <x v="2"/>
  </r>
  <r>
    <x v="1"/>
    <n v="6"/>
    <n v="0"/>
    <n v="10056"/>
    <s v="20210926-8"/>
    <n v="53510602"/>
    <s v="Access"/>
    <n v="0"/>
    <s v="L.O.A."/>
    <n v="210"/>
    <n v="5"/>
    <s v="DAY"/>
    <s v=""/>
    <s v=""/>
    <m/>
    <s v="0"/>
    <n v="1050"/>
    <n v="136.5"/>
    <n v="1186.5"/>
    <d v="2021-09-26T00:00:00"/>
    <n v="0"/>
    <x v="5"/>
    <d v="2021-10-08T00:00:00"/>
    <n v="164"/>
    <n v="0"/>
    <n v="0"/>
    <s v="Nathan Kyme"/>
    <s v="New All Season Development"/>
    <m/>
    <s v="VC7556-2019-017"/>
    <s v="929 OF"/>
    <m/>
    <m/>
    <m/>
    <s v="Approved"/>
    <m/>
    <m/>
    <s v="Road building activities on Hare Lake road"/>
    <n v="6"/>
    <s v="C258-C267"/>
    <s v="Hare Lake"/>
    <n v="0"/>
    <d v="2021-10-04T00:00:00"/>
    <m/>
    <s v="58"/>
    <d v="2021-10-04T00:00:00"/>
    <s v=""/>
    <s v=""/>
    <m/>
    <m/>
    <m/>
    <s v=""/>
    <s v="06"/>
    <s v="Corbiere and Sons Contracting1005620210926-8L.O.A.51050"/>
    <s v="Corbiere and Sons Contracting1005620210926-8L.O.A.51050INV #149"/>
    <s v="New All Season Development"/>
    <s v=""/>
    <x v="2"/>
  </r>
  <r>
    <x v="1"/>
    <n v="6"/>
    <n v="0"/>
    <n v="10056"/>
    <s v="20210926-8"/>
    <n v="53510602"/>
    <s v="Access"/>
    <n v="0"/>
    <s v="Rock Truck - 30 Ton- After Jan 10"/>
    <n v="138.05000000000001"/>
    <n v="11"/>
    <s v="Dynamic"/>
    <s v="103.54"/>
    <s v="0"/>
    <s v=""/>
    <s v=""/>
    <n v="1518.55"/>
    <n v="197.41149999999999"/>
    <n v="1715.9614999999999"/>
    <d v="2021-09-26T00:00:00"/>
    <n v="0"/>
    <x v="5"/>
    <d v="2021-10-08T00:00:00"/>
    <n v="164"/>
    <n v="0"/>
    <n v="0"/>
    <s v="Nathan Kyme"/>
    <s v="New All Season Development"/>
    <m/>
    <s v="VC7556-2019-017"/>
    <s v="929 OF"/>
    <m/>
    <m/>
    <m/>
    <s v="Approved"/>
    <m/>
    <m/>
    <s v="Road building activities on Hare Lake road"/>
    <n v="6"/>
    <s v="C258-C267"/>
    <s v="Hare Lake"/>
    <n v="0"/>
    <d v="2021-10-04T00:00:00"/>
    <m/>
    <s v="58"/>
    <d v="2021-10-04T00:00:00"/>
    <s v=""/>
    <s v=""/>
    <m/>
    <m/>
    <m/>
    <s v=""/>
    <s v="06"/>
    <s v="Corbiere and Sons Contracting1005620210926-8Rock Truck - 30 Ton- After Jan 10111518.55"/>
    <s v="Corbiere and Sons Contracting1005620210926-8Rock Truck - 30 Ton- After Jan 10111518.55INV #149"/>
    <s v="New All Season Development"/>
    <s v=""/>
    <x v="2"/>
  </r>
  <r>
    <x v="1"/>
    <n v="6"/>
    <n v="0"/>
    <n v="10056"/>
    <s v="20210926-8"/>
    <n v="53510602"/>
    <s v="Access"/>
    <n v="0"/>
    <s v="Light Truck - Pick up- After Jan 10"/>
    <n v="243.75"/>
    <n v="2"/>
    <s v="DAY"/>
    <s v="182.81"/>
    <s v="0"/>
    <s v=""/>
    <s v=""/>
    <n v="487.5"/>
    <n v="63.375"/>
    <n v="550.875"/>
    <d v="2021-09-26T00:00:00"/>
    <n v="0"/>
    <x v="5"/>
    <d v="2021-10-08T00:00:00"/>
    <n v="164"/>
    <n v="0"/>
    <n v="0"/>
    <s v="Nathan Kyme"/>
    <s v="New All Season Development"/>
    <m/>
    <s v="VC7556-2019-017"/>
    <s v="929 OF"/>
    <m/>
    <m/>
    <m/>
    <s v="Approved"/>
    <m/>
    <m/>
    <s v="Road building activities on Hare Lake road"/>
    <n v="6"/>
    <s v="C258-C267"/>
    <s v="Hare Lake"/>
    <n v="0"/>
    <d v="2021-10-04T00:00:00"/>
    <m/>
    <s v="58"/>
    <d v="2021-10-04T00:00:00"/>
    <s v=""/>
    <s v=""/>
    <m/>
    <m/>
    <m/>
    <s v=""/>
    <s v="06"/>
    <s v="Corbiere and Sons Contracting1005620210926-8Light Truck - Pick up- After Jan 102487.5"/>
    <s v="Corbiere and Sons Contracting1005620210926-8Light Truck - Pick up- After Jan 102487.5INV #149"/>
    <s v="New All Season Development"/>
    <s v=""/>
    <x v="2"/>
  </r>
  <r>
    <x v="1"/>
    <n v="6"/>
    <n v="0"/>
    <n v="10056"/>
    <s v="20210926-8"/>
    <n v="53510602"/>
    <s v="Access"/>
    <n v="0"/>
    <s v="Excavator Thumb - 30 - 50 ton- After Jan 10"/>
    <n v="12.21"/>
    <n v="11"/>
    <s v="HR"/>
    <s v="9.16"/>
    <s v="0"/>
    <s v=""/>
    <s v=""/>
    <n v="134.31"/>
    <n v="17.4603"/>
    <n v="151.77029999999999"/>
    <d v="2021-09-26T00:00:00"/>
    <n v="0"/>
    <x v="5"/>
    <d v="2021-10-08T00:00:00"/>
    <n v="164"/>
    <n v="0"/>
    <n v="0"/>
    <s v="Nathan Kyme"/>
    <s v="New All Season Development"/>
    <m/>
    <s v="VC7556-2019-017"/>
    <s v="929 OF"/>
    <m/>
    <m/>
    <m/>
    <s v="Approved"/>
    <m/>
    <m/>
    <s v="Road building activities on Hare Lake road"/>
    <n v="6"/>
    <s v="C258-C267"/>
    <s v="Hare Lake"/>
    <n v="0"/>
    <d v="2021-10-04T00:00:00"/>
    <m/>
    <s v="58"/>
    <d v="2021-10-04T00:00:00"/>
    <s v=""/>
    <s v=""/>
    <m/>
    <m/>
    <m/>
    <s v=""/>
    <s v="06"/>
    <s v="Corbiere and Sons Contracting1005620210926-8Excavator Thumb - 30 - 50 ton- After Jan 1011134.31"/>
    <s v="Corbiere and Sons Contracting1005620210926-8Excavator Thumb - 30 - 50 ton- After Jan 1011134.31INV #149"/>
    <s v="New All Season Development"/>
    <s v=""/>
    <x v="2"/>
  </r>
  <r>
    <x v="1"/>
    <n v="6"/>
    <n v="0"/>
    <n v="10056"/>
    <s v="20210926-8"/>
    <n v="53510602"/>
    <s v="Access"/>
    <n v="0"/>
    <s v="Excavator - 30 ton- After Jan 10"/>
    <n v="138.44999999999999"/>
    <n v="11"/>
    <s v="Dynamic"/>
    <s v="103.84"/>
    <s v="0"/>
    <s v=""/>
    <s v=""/>
    <n v="1522.95"/>
    <n v="197.98350000000002"/>
    <n v="1720.9334999999999"/>
    <d v="2021-09-26T00:00:00"/>
    <n v="0"/>
    <x v="5"/>
    <d v="2021-10-08T00:00:00"/>
    <n v="164"/>
    <n v="0"/>
    <n v="0"/>
    <s v="Nathan Kyme"/>
    <s v="New All Season Development"/>
    <m/>
    <s v="VC7556-2019-017"/>
    <s v="929 OF"/>
    <m/>
    <m/>
    <m/>
    <s v="Approved"/>
    <m/>
    <m/>
    <s v="Road building activities on Hare Lake road"/>
    <n v="6"/>
    <s v="C258-C267"/>
    <s v="Hare Lake"/>
    <n v="0"/>
    <d v="2021-10-04T00:00:00"/>
    <m/>
    <s v="58"/>
    <d v="2021-10-04T00:00:00"/>
    <s v=""/>
    <s v=""/>
    <m/>
    <m/>
    <m/>
    <s v=""/>
    <s v="06"/>
    <s v="Corbiere and Sons Contracting1005620210926-8Excavator - 30 ton- After Jan 10111522.95"/>
    <s v="Corbiere and Sons Contracting1005620210926-8Excavator - 30 ton- After Jan 10111522.95INV #149"/>
    <s v="New All Season Development"/>
    <s v=""/>
    <x v="2"/>
  </r>
  <r>
    <x v="1"/>
    <n v="6"/>
    <n v="0"/>
    <n v="10056"/>
    <s v="20210926-8"/>
    <n v="53510602"/>
    <s v="Access"/>
    <n v="0"/>
    <s v="Excavator - 30 ton- After Jan 10"/>
    <n v="138.44999999999999"/>
    <n v="11"/>
    <s v="Dynamic"/>
    <s v="103.84"/>
    <s v="0"/>
    <s v=""/>
    <s v=""/>
    <n v="1522.95"/>
    <n v="197.98350000000002"/>
    <n v="1720.9334999999999"/>
    <d v="2021-09-26T00:00:00"/>
    <n v="0"/>
    <x v="5"/>
    <d v="2021-10-08T00:00:00"/>
    <n v="164"/>
    <n v="0"/>
    <n v="0"/>
    <s v="Nathan Kyme"/>
    <s v="New All Season Development"/>
    <m/>
    <s v="VC7556-2019-017"/>
    <s v="929 OF"/>
    <m/>
    <m/>
    <m/>
    <s v="Approved"/>
    <m/>
    <m/>
    <s v="Road building activities on Hare Lake road"/>
    <n v="6"/>
    <s v="C258-C267"/>
    <s v="Hare Lake"/>
    <n v="0"/>
    <d v="2021-10-04T00:00:00"/>
    <m/>
    <s v="58"/>
    <d v="2021-10-04T00:00:00"/>
    <s v=""/>
    <s v=""/>
    <m/>
    <m/>
    <m/>
    <s v=""/>
    <s v="06"/>
    <s v="Corbiere and Sons Contracting1005620210926-8Excavator - 30 ton- After Jan 10111522.95"/>
    <s v="Corbiere and Sons Contracting1005620210926-8Excavator - 30 ton- After Jan 10111522.95INV #149"/>
    <s v="New All Season Development"/>
    <s v=""/>
    <x v="2"/>
  </r>
  <r>
    <x v="1"/>
    <n v="6"/>
    <n v="0"/>
    <n v="10056"/>
    <s v="20210926-8"/>
    <n v="53510602"/>
    <s v="Access"/>
    <n v="0"/>
    <s v="Dozer D6 or equal- After Jan 10"/>
    <n v="131.47999999999999"/>
    <n v="9"/>
    <s v="Dynamic"/>
    <s v="98.61"/>
    <s v="0"/>
    <s v=""/>
    <s v=""/>
    <n v="1183.32"/>
    <n v="153.83160000000001"/>
    <n v="1337.1515999999997"/>
    <d v="2021-09-26T00:00:00"/>
    <n v="0"/>
    <x v="5"/>
    <d v="2021-10-08T00:00:00"/>
    <n v="164"/>
    <n v="0"/>
    <n v="0"/>
    <s v="Nathan Kyme"/>
    <s v="New All Season Development"/>
    <m/>
    <s v="VC7556-2019-017"/>
    <s v="929 OF"/>
    <m/>
    <m/>
    <m/>
    <s v="Approved"/>
    <m/>
    <m/>
    <s v="Road building activities on Hare Lake road"/>
    <n v="6"/>
    <s v="C258-C267"/>
    <s v="Hare Lake"/>
    <n v="0"/>
    <d v="2021-10-04T00:00:00"/>
    <m/>
    <s v="58"/>
    <d v="2021-10-04T00:00:00"/>
    <s v=""/>
    <s v=""/>
    <m/>
    <m/>
    <m/>
    <s v=""/>
    <s v="06"/>
    <s v="Corbiere and Sons Contracting1005620210926-8Dozer D6 or equal- After Jan 1091183.32"/>
    <s v="Corbiere and Sons Contracting1005620210926-8Dozer D6 or equal- After Jan 1091183.32INV #149"/>
    <s v="New All Season Development"/>
    <s v=""/>
    <x v="2"/>
  </r>
  <r>
    <x v="1"/>
    <n v="6"/>
    <n v="0"/>
    <n v="10055"/>
    <s v="20210926-7"/>
    <n v="53510602"/>
    <s v="Access"/>
    <n v="0"/>
    <s v="Operator - Principle - After Jan 10"/>
    <n v="75"/>
    <n v="72"/>
    <s v="HR"/>
    <s v=""/>
    <s v=""/>
    <s v="75"/>
    <s v="0"/>
    <n v="5400"/>
    <n v="702"/>
    <n v="6101.9999999999991"/>
    <d v="2021-09-29T00:00:00"/>
    <n v="0"/>
    <x v="5"/>
    <d v="2021-10-08T00:00:00"/>
    <n v="164"/>
    <n v="0"/>
    <n v="0"/>
    <s v="Nathan Kyme"/>
    <s v="New All Season Development"/>
    <m/>
    <s v="VC7556-2019-017"/>
    <s v="929 OF"/>
    <m/>
    <m/>
    <m/>
    <s v="Approved"/>
    <m/>
    <m/>
    <s v="Road Building activities on Neys Road"/>
    <n v="6"/>
    <s v="C219-C236"/>
    <s v="Neys"/>
    <n v="0"/>
    <d v="2021-10-04T00:00:00"/>
    <m/>
    <s v="58"/>
    <d v="2021-10-04T00:00:00"/>
    <s v=""/>
    <s v=""/>
    <m/>
    <m/>
    <m/>
    <s v=""/>
    <s v="06"/>
    <s v="Corbiere and Sons Contracting1005520210926-7Operator - Principle - After Jan 10725400"/>
    <s v="Corbiere and Sons Contracting1005520210926-7Operator - Principle - After Jan 10725400INV #149"/>
    <s v="New All Season Development"/>
    <s v=""/>
    <x v="2"/>
  </r>
  <r>
    <x v="1"/>
    <n v="6"/>
    <n v="0"/>
    <n v="10055"/>
    <s v="20210926-7"/>
    <n v="53510602"/>
    <s v="Access"/>
    <n v="0"/>
    <s v="L.O.A."/>
    <n v="210"/>
    <n v="7"/>
    <s v="DAY"/>
    <s v=""/>
    <s v=""/>
    <m/>
    <s v="0"/>
    <n v="1470"/>
    <n v="191.1"/>
    <n v="1661.1"/>
    <d v="2021-09-29T00:00:00"/>
    <n v="0"/>
    <x v="5"/>
    <d v="2021-10-08T00:00:00"/>
    <n v="164"/>
    <n v="0"/>
    <n v="0"/>
    <s v="Nathan Kyme"/>
    <s v="New All Season Development"/>
    <m/>
    <s v="VC7556-2019-017"/>
    <s v="929 OF"/>
    <m/>
    <m/>
    <m/>
    <s v="Approved"/>
    <m/>
    <m/>
    <s v="Road Building activities on Neys Road"/>
    <n v="6"/>
    <s v="C219-C236"/>
    <s v="Neys"/>
    <n v="0"/>
    <d v="2021-10-04T00:00:00"/>
    <m/>
    <s v="58"/>
    <d v="2021-10-04T00:00:00"/>
    <s v=""/>
    <s v=""/>
    <m/>
    <m/>
    <m/>
    <s v=""/>
    <s v="06"/>
    <s v="Corbiere and Sons Contracting1005520210926-7L.O.A.71470"/>
    <s v="Corbiere and Sons Contracting1005520210926-7L.O.A.71470INV #149"/>
    <s v="New All Season Development"/>
    <s v=""/>
    <x v="2"/>
  </r>
  <r>
    <x v="1"/>
    <n v="6"/>
    <n v="0"/>
    <n v="10055"/>
    <s v="20210926-7"/>
    <n v="53510602"/>
    <s v="Access"/>
    <n v="0"/>
    <s v="Foreman"/>
    <n v="95"/>
    <n v="12"/>
    <s v="HR"/>
    <s v=""/>
    <s v=""/>
    <s v="95"/>
    <s v="0"/>
    <n v="1140"/>
    <n v="148.20000000000002"/>
    <n v="1288.1999999999998"/>
    <d v="2021-09-29T00:00:00"/>
    <n v="0"/>
    <x v="5"/>
    <d v="2021-10-08T00:00:00"/>
    <n v="164"/>
    <n v="0"/>
    <n v="0"/>
    <s v="Nathan Kyme"/>
    <s v="New All Season Development"/>
    <m/>
    <s v="VC7556-2019-017"/>
    <s v="929 OF"/>
    <m/>
    <m/>
    <m/>
    <s v="Approved"/>
    <m/>
    <m/>
    <s v="Road Building activities on Neys Road"/>
    <n v="6"/>
    <s v="C219-C236"/>
    <s v="Neys"/>
    <n v="0"/>
    <d v="2021-10-04T00:00:00"/>
    <m/>
    <s v="58"/>
    <d v="2021-10-04T00:00:00"/>
    <s v=""/>
    <s v=""/>
    <m/>
    <m/>
    <m/>
    <s v=""/>
    <s v="06"/>
    <s v="Corbiere and Sons Contracting1005520210926-7Foreman121140"/>
    <s v="Corbiere and Sons Contracting1005520210926-7Foreman121140INV #149"/>
    <s v="New All Season Development"/>
    <s v=""/>
    <x v="2"/>
  </r>
  <r>
    <x v="1"/>
    <n v="6"/>
    <n v="0"/>
    <n v="10055"/>
    <s v="20210926-7"/>
    <n v="53510602"/>
    <s v="Access"/>
    <n v="0"/>
    <s v="Rock Truck - 30 Ton- After Jan 10"/>
    <n v="138.05000000000001"/>
    <n v="33"/>
    <s v="Dynamic"/>
    <s v="103.54"/>
    <s v="0"/>
    <s v=""/>
    <s v=""/>
    <n v="4555.6499999999996"/>
    <n v="592.23450000000003"/>
    <n v="5147.8844999999992"/>
    <d v="2021-09-29T00:00:00"/>
    <n v="0"/>
    <x v="5"/>
    <d v="2021-10-08T00:00:00"/>
    <n v="164"/>
    <n v="0"/>
    <n v="0"/>
    <s v="Nathan Kyme"/>
    <s v="New All Season Development"/>
    <m/>
    <s v="VC7556-2019-017"/>
    <s v="929 OF"/>
    <m/>
    <m/>
    <m/>
    <s v="Approved"/>
    <m/>
    <m/>
    <s v="Road Building activities on Neys Road"/>
    <n v="6"/>
    <s v="C219-C236"/>
    <s v="Neys"/>
    <n v="0"/>
    <d v="2021-10-04T00:00:00"/>
    <m/>
    <s v="58"/>
    <d v="2021-10-04T00:00:00"/>
    <s v=""/>
    <s v=""/>
    <m/>
    <m/>
    <m/>
    <s v=""/>
    <s v="06"/>
    <s v="Corbiere and Sons Contracting1005520210926-7Rock Truck - 30 Ton- After Jan 10334555.65"/>
    <s v="Corbiere and Sons Contracting1005520210926-7Rock Truck - 30 Ton- After Jan 10334555.65INV #149"/>
    <s v="New All Season Development"/>
    <s v=""/>
    <x v="2"/>
  </r>
  <r>
    <x v="1"/>
    <n v="6"/>
    <n v="0"/>
    <n v="10055"/>
    <s v="20210926-7"/>
    <n v="53510602"/>
    <s v="Access"/>
    <n v="0"/>
    <s v="Light Truck - Pick up- After Jan 10"/>
    <n v="243.75"/>
    <n v="4"/>
    <s v="DAY"/>
    <s v="182.81"/>
    <s v="0"/>
    <s v=""/>
    <s v=""/>
    <n v="975"/>
    <n v="126.75"/>
    <n v="1101.75"/>
    <d v="2021-09-29T00:00:00"/>
    <n v="0"/>
    <x v="5"/>
    <d v="2021-10-08T00:00:00"/>
    <n v="164"/>
    <n v="0"/>
    <n v="0"/>
    <s v="Nathan Kyme"/>
    <s v="New All Season Development"/>
    <m/>
    <s v="VC7556-2019-017"/>
    <s v="929 OF"/>
    <m/>
    <m/>
    <m/>
    <s v="Approved"/>
    <m/>
    <m/>
    <s v="Road Building activities on Neys Road"/>
    <n v="6"/>
    <s v="C219-C236"/>
    <s v="Neys"/>
    <n v="0"/>
    <d v="2021-10-04T00:00:00"/>
    <m/>
    <s v="58"/>
    <d v="2021-10-04T00:00:00"/>
    <s v=""/>
    <s v=""/>
    <m/>
    <m/>
    <m/>
    <s v=""/>
    <s v="06"/>
    <s v="Corbiere and Sons Contracting1005520210926-7Light Truck - Pick up- After Jan 104975"/>
    <s v="Corbiere and Sons Contracting1005520210926-7Light Truck - Pick up- After Jan 104975INV #149"/>
    <s v="New All Season Development"/>
    <s v=""/>
    <x v="2"/>
  </r>
  <r>
    <x v="1"/>
    <n v="6"/>
    <n v="0"/>
    <n v="10055"/>
    <s v="20210926-7"/>
    <n v="53510602"/>
    <s v="Access"/>
    <n v="0"/>
    <s v="ATV - Side by Side w/ roll bar- After Jan 10"/>
    <n v="18.45"/>
    <n v="10"/>
    <s v="HR"/>
    <s v="13.84"/>
    <s v="0"/>
    <s v=""/>
    <s v=""/>
    <n v="184.5"/>
    <n v="23.984999999999999"/>
    <n v="208.48499999999999"/>
    <d v="2021-09-29T00:00:00"/>
    <n v="0"/>
    <x v="5"/>
    <d v="2021-10-08T00:00:00"/>
    <n v="164"/>
    <n v="0"/>
    <n v="0"/>
    <s v="Nathan Kyme"/>
    <s v="New All Season Development"/>
    <m/>
    <s v="VC7556-2019-017"/>
    <s v="929 OF"/>
    <m/>
    <m/>
    <m/>
    <s v="Approved"/>
    <m/>
    <m/>
    <s v="Road Building activities on Neys Road"/>
    <n v="6"/>
    <s v="C219-C236"/>
    <s v="Neys"/>
    <n v="0"/>
    <d v="2021-10-04T00:00:00"/>
    <m/>
    <s v="58"/>
    <d v="2021-10-04T00:00:00"/>
    <s v=""/>
    <s v=""/>
    <m/>
    <m/>
    <m/>
    <s v=""/>
    <s v="06"/>
    <s v="Corbiere and Sons Contracting1005520210926-7ATV - Side by Side w/ roll bar- After Jan 1010184.5"/>
    <s v="Corbiere and Sons Contracting1005520210926-7ATV - Side by Side w/ roll bar- After Jan 1010184.5INV #149"/>
    <s v="New All Season Development"/>
    <s v=""/>
    <x v="2"/>
  </r>
  <r>
    <x v="1"/>
    <n v="6"/>
    <n v="0"/>
    <n v="10055"/>
    <s v="20210926-7"/>
    <n v="53510602"/>
    <s v="Access"/>
    <n v="0"/>
    <s v="Excavator Thumb - 30 - 50 ton- After Jan 10"/>
    <n v="12.21"/>
    <n v="11"/>
    <s v="HR"/>
    <s v="9.16"/>
    <s v="0"/>
    <s v=""/>
    <s v=""/>
    <n v="134.31"/>
    <n v="17.4603"/>
    <n v="151.77029999999999"/>
    <d v="2021-09-29T00:00:00"/>
    <n v="0"/>
    <x v="5"/>
    <d v="2021-10-08T00:00:00"/>
    <n v="164"/>
    <n v="0"/>
    <n v="0"/>
    <s v="Nathan Kyme"/>
    <s v="New All Season Development"/>
    <m/>
    <s v="VC7556-2019-017"/>
    <s v="929 OF"/>
    <m/>
    <m/>
    <m/>
    <s v="Approved"/>
    <m/>
    <m/>
    <s v="Road Building activities on Neys Road"/>
    <n v="6"/>
    <s v="C219-C236"/>
    <s v="Neys"/>
    <n v="0"/>
    <d v="2021-10-04T00:00:00"/>
    <m/>
    <s v="58"/>
    <d v="2021-10-04T00:00:00"/>
    <s v=""/>
    <s v=""/>
    <m/>
    <m/>
    <m/>
    <s v=""/>
    <s v="06"/>
    <s v="Corbiere and Sons Contracting1005520210926-7Excavator Thumb - 30 - 50 ton- After Jan 1011134.31"/>
    <s v="Corbiere and Sons Contracting1005520210926-7Excavator Thumb - 30 - 50 ton- After Jan 1011134.31INV #149"/>
    <s v="New All Season Development"/>
    <s v=""/>
    <x v="2"/>
  </r>
  <r>
    <x v="1"/>
    <n v="6"/>
    <n v="0"/>
    <n v="10055"/>
    <s v="20210926-7"/>
    <n v="53510602"/>
    <s v="Access"/>
    <n v="0"/>
    <s v="Excavator Thumb - 30 - 50 ton- After Jan 10"/>
    <n v="12.21"/>
    <n v="11"/>
    <s v="HR"/>
    <s v="9.16"/>
    <s v="0"/>
    <s v=""/>
    <s v=""/>
    <n v="134.31"/>
    <n v="17.4603"/>
    <n v="151.77029999999999"/>
    <d v="2021-09-29T00:00:00"/>
    <n v="0"/>
    <x v="5"/>
    <d v="2021-10-08T00:00:00"/>
    <n v="164"/>
    <n v="0"/>
    <n v="0"/>
    <s v="Nathan Kyme"/>
    <s v="New All Season Development"/>
    <m/>
    <s v="VC7556-2019-017"/>
    <s v="929 OF"/>
    <m/>
    <m/>
    <m/>
    <s v="Approved"/>
    <m/>
    <m/>
    <s v="Road Building activities on Neys Road"/>
    <n v="6"/>
    <s v="C219-C236"/>
    <s v="Neys"/>
    <n v="0"/>
    <d v="2021-10-04T00:00:00"/>
    <m/>
    <s v="58"/>
    <d v="2021-10-04T00:00:00"/>
    <s v=""/>
    <s v=""/>
    <m/>
    <m/>
    <m/>
    <s v=""/>
    <s v="06"/>
    <s v="Corbiere and Sons Contracting1005520210926-7Excavator Thumb - 30 - 50 ton- After Jan 1011134.31"/>
    <s v="Corbiere and Sons Contracting1005520210926-7Excavator Thumb - 30 - 50 ton- After Jan 1011134.31INV #149"/>
    <s v="New All Season Development"/>
    <s v=""/>
    <x v="2"/>
  </r>
  <r>
    <x v="1"/>
    <n v="6"/>
    <n v="0"/>
    <n v="10055"/>
    <s v="20210926-7"/>
    <n v="53510602"/>
    <s v="Access"/>
    <n v="0"/>
    <s v="Excavator - 36 ton- After Jan 10"/>
    <n v="146.96"/>
    <n v="11"/>
    <s v="Dynamic"/>
    <s v="110.22"/>
    <s v="0"/>
    <s v=""/>
    <s v=""/>
    <n v="1616.56"/>
    <n v="210.15280000000001"/>
    <n v="1826.7127999999998"/>
    <d v="2021-09-29T00:00:00"/>
    <n v="0"/>
    <x v="5"/>
    <d v="2021-10-08T00:00:00"/>
    <n v="164"/>
    <n v="0"/>
    <n v="0"/>
    <s v="Nathan Kyme"/>
    <s v="New All Season Development"/>
    <m/>
    <s v="VC7556-2019-017"/>
    <s v="929 OF"/>
    <m/>
    <m/>
    <m/>
    <s v="Approved"/>
    <m/>
    <m/>
    <s v="Road Building activities on Neys Road"/>
    <n v="6"/>
    <s v="C219-C236"/>
    <s v="Neys"/>
    <n v="0"/>
    <d v="2021-10-04T00:00:00"/>
    <m/>
    <s v="58"/>
    <d v="2021-10-04T00:00:00"/>
    <s v=""/>
    <s v=""/>
    <m/>
    <m/>
    <m/>
    <s v=""/>
    <s v="06"/>
    <s v="Corbiere and Sons Contracting1005520210926-7Excavator - 36 ton- After Jan 10111616.56"/>
    <s v="Corbiere and Sons Contracting1005520210926-7Excavator - 36 ton- After Jan 10111616.56INV #149"/>
    <s v="New All Season Development"/>
    <s v=""/>
    <x v="2"/>
  </r>
  <r>
    <x v="1"/>
    <n v="6"/>
    <n v="0"/>
    <n v="10055"/>
    <s v="20210926-7"/>
    <n v="53510602"/>
    <s v="Access"/>
    <n v="0"/>
    <s v="Excavator - 30 ton- After Jan 10"/>
    <n v="138.44999999999999"/>
    <n v="11"/>
    <s v="Dynamic"/>
    <s v="103.84"/>
    <s v="0"/>
    <s v=""/>
    <s v=""/>
    <n v="1522.95"/>
    <n v="197.98350000000002"/>
    <n v="1720.9334999999999"/>
    <d v="2021-09-29T00:00:00"/>
    <n v="0"/>
    <x v="5"/>
    <d v="2021-10-08T00:00:00"/>
    <n v="164"/>
    <n v="0"/>
    <n v="0"/>
    <s v="Nathan Kyme"/>
    <s v="New All Season Development"/>
    <m/>
    <s v="VC7556-2019-017"/>
    <s v="929 OF"/>
    <m/>
    <m/>
    <m/>
    <s v="Approved"/>
    <m/>
    <m/>
    <s v="Road Building activities on Neys Road"/>
    <n v="6"/>
    <s v="C219-C236"/>
    <s v="Neys"/>
    <n v="0"/>
    <d v="2021-10-04T00:00:00"/>
    <m/>
    <s v="58"/>
    <d v="2021-10-04T00:00:00"/>
    <s v=""/>
    <s v=""/>
    <m/>
    <m/>
    <m/>
    <s v=""/>
    <s v="06"/>
    <s v="Corbiere and Sons Contracting1005520210926-7Excavator - 30 ton- After Jan 10111522.95"/>
    <s v="Corbiere and Sons Contracting1005520210926-7Excavator - 30 ton- After Jan 10111522.95INV #149"/>
    <s v="New All Season Development"/>
    <s v=""/>
    <x v="2"/>
  </r>
  <r>
    <x v="1"/>
    <n v="6"/>
    <n v="0"/>
    <n v="10055"/>
    <s v="20210926-7"/>
    <n v="53510602"/>
    <s v="Access"/>
    <n v="0"/>
    <s v="Dozer D6 or equal- After Jan 10"/>
    <n v="131.47999999999999"/>
    <n v="11"/>
    <s v="Dynamic"/>
    <s v="98.61"/>
    <s v="0"/>
    <s v=""/>
    <s v=""/>
    <n v="1446.28"/>
    <n v="188.0164"/>
    <n v="1634.2963999999997"/>
    <d v="2021-09-29T00:00:00"/>
    <n v="0"/>
    <x v="5"/>
    <d v="2021-10-08T00:00:00"/>
    <n v="164"/>
    <n v="0"/>
    <n v="0"/>
    <s v="Nathan Kyme"/>
    <s v="New All Season Development"/>
    <m/>
    <s v="VC7556-2019-017"/>
    <s v="929 OF"/>
    <m/>
    <m/>
    <m/>
    <s v="Approved"/>
    <m/>
    <m/>
    <s v="Road Building activities on Neys Road"/>
    <n v="6"/>
    <s v="C219-C236"/>
    <s v="Neys"/>
    <n v="0"/>
    <d v="2021-10-04T00:00:00"/>
    <m/>
    <s v="58"/>
    <d v="2021-10-04T00:00:00"/>
    <s v=""/>
    <s v=""/>
    <m/>
    <m/>
    <m/>
    <s v=""/>
    <s v="06"/>
    <s v="Corbiere and Sons Contracting1005520210926-7Dozer D6 or equal- After Jan 10111446.28"/>
    <s v="Corbiere and Sons Contracting1005520210926-7Dozer D6 or equal- After Jan 10111446.28INV #149"/>
    <s v="New All Season Development"/>
    <s v=""/>
    <x v="2"/>
  </r>
  <r>
    <x v="1"/>
    <n v="6"/>
    <n v="0"/>
    <n v="10054"/>
    <s v="20210926-6"/>
    <n v="53510602"/>
    <s v="Access"/>
    <n v="0"/>
    <s v="Operator - Principle - After Jan 10"/>
    <n v="75"/>
    <n v="36"/>
    <s v="HR"/>
    <s v=""/>
    <s v=""/>
    <s v="75"/>
    <s v="0"/>
    <n v="2700"/>
    <n v="351"/>
    <n v="3050.9999999999995"/>
    <d v="2021-09-26T00:00:00"/>
    <n v="0"/>
    <x v="5"/>
    <d v="2021-10-08T00:00:00"/>
    <n v="164"/>
    <n v="0"/>
    <n v="0"/>
    <s v="Nathan Kyme"/>
    <s v="New All Season Development"/>
    <m/>
    <s v="VC7556-2019-017"/>
    <s v="929 OF"/>
    <m/>
    <m/>
    <m/>
    <s v="Approved"/>
    <m/>
    <m/>
    <s v="Road building activities on Little Red Sucker Creek Road"/>
    <n v="6"/>
    <s v="C248-C257"/>
    <s v="Little Red Sucker Creek"/>
    <n v="0"/>
    <d v="2021-10-04T00:00:00"/>
    <m/>
    <s v="58"/>
    <d v="2021-10-08T00:00:00"/>
    <s v=""/>
    <s v=""/>
    <m/>
    <m/>
    <m/>
    <s v=""/>
    <s v="06"/>
    <s v="Corbiere and Sons Contracting1005420210926-6Operator - Principle - After Jan 10362700"/>
    <s v="Corbiere and Sons Contracting1005420210926-6Operator - Principle - After Jan 10362700INV #149"/>
    <s v="New All Season Development"/>
    <s v=""/>
    <x v="2"/>
  </r>
  <r>
    <x v="1"/>
    <n v="6"/>
    <n v="0"/>
    <n v="10054"/>
    <s v="20210926-6"/>
    <n v="53510602"/>
    <s v="Access"/>
    <n v="0"/>
    <s v="L.O.A."/>
    <n v="210"/>
    <n v="3"/>
    <s v="DAY"/>
    <s v=""/>
    <s v=""/>
    <m/>
    <s v="0"/>
    <n v="630"/>
    <n v="81.900000000000006"/>
    <n v="711.9"/>
    <d v="2021-09-26T00:00:00"/>
    <n v="0"/>
    <x v="5"/>
    <d v="2021-10-08T00:00:00"/>
    <n v="164"/>
    <n v="0"/>
    <n v="0"/>
    <s v="Nathan Kyme"/>
    <s v="New All Season Development"/>
    <m/>
    <s v="VC7556-2019-017"/>
    <s v="929 OF"/>
    <m/>
    <m/>
    <m/>
    <s v="Approved"/>
    <m/>
    <m/>
    <s v="Road building activities on Little Red Sucker Creek Road"/>
    <n v="6"/>
    <s v="C248-C257"/>
    <s v="Little Red Sucker Creek"/>
    <n v="0"/>
    <d v="2021-10-04T00:00:00"/>
    <m/>
    <s v="58"/>
    <d v="2021-10-08T00:00:00"/>
    <s v=""/>
    <s v=""/>
    <m/>
    <m/>
    <m/>
    <s v=""/>
    <s v="06"/>
    <s v="Corbiere and Sons Contracting1005420210926-6L.O.A.3630"/>
    <s v="Corbiere and Sons Contracting1005420210926-6L.O.A.3630INV #149"/>
    <s v="New All Season Development"/>
    <s v=""/>
    <x v="2"/>
  </r>
  <r>
    <x v="1"/>
    <n v="6"/>
    <n v="0"/>
    <n v="10054"/>
    <s v="20210926-6"/>
    <n v="53510602"/>
    <s v="Access"/>
    <n v="0"/>
    <s v="Light Truck - Pick up- After Jan 10"/>
    <n v="243.75"/>
    <n v="2"/>
    <s v="DAY"/>
    <s v="182.81"/>
    <s v="0"/>
    <s v=""/>
    <s v=""/>
    <n v="487.5"/>
    <n v="63.375"/>
    <n v="550.875"/>
    <d v="2021-09-26T00:00:00"/>
    <n v="0"/>
    <x v="5"/>
    <d v="2021-10-08T00:00:00"/>
    <n v="164"/>
    <n v="0"/>
    <n v="0"/>
    <s v="Nathan Kyme"/>
    <s v="New All Season Development"/>
    <m/>
    <s v="VC7556-2019-017"/>
    <s v="929 OF"/>
    <m/>
    <m/>
    <m/>
    <s v="Approved"/>
    <m/>
    <m/>
    <s v="Road building activities on Little Red Sucker Creek Road"/>
    <n v="6"/>
    <s v="C248-C257"/>
    <s v="Little Red Sucker Creek"/>
    <n v="0"/>
    <d v="2021-10-04T00:00:00"/>
    <m/>
    <s v="58"/>
    <d v="2021-10-08T00:00:00"/>
    <s v=""/>
    <s v=""/>
    <m/>
    <m/>
    <m/>
    <s v=""/>
    <s v="06"/>
    <s v="Corbiere and Sons Contracting1005420210926-6Light Truck - Pick up- After Jan 102487.5"/>
    <s v="Corbiere and Sons Contracting1005420210926-6Light Truck - Pick up- After Jan 102487.5INV #149"/>
    <s v="New All Season Development"/>
    <s v=""/>
    <x v="2"/>
  </r>
  <r>
    <x v="1"/>
    <n v="6"/>
    <n v="0"/>
    <n v="10054"/>
    <s v="20210926-6"/>
    <n v="53510602"/>
    <s v="Access"/>
    <n v="0"/>
    <s v="Excavator Thumb - 30 - 50 ton- After Jan 10"/>
    <n v="12.21"/>
    <n v="11"/>
    <s v="HR"/>
    <s v="9.16"/>
    <s v="0"/>
    <s v=""/>
    <s v=""/>
    <n v="134.31"/>
    <n v="17.4603"/>
    <n v="151.77029999999999"/>
    <d v="2021-09-26T00:00:00"/>
    <n v="0"/>
    <x v="5"/>
    <d v="2021-10-08T00:00:00"/>
    <n v="164"/>
    <n v="0"/>
    <n v="0"/>
    <s v="Nathan Kyme"/>
    <s v="New All Season Development"/>
    <m/>
    <s v="VC7556-2019-017"/>
    <s v="929 OF"/>
    <m/>
    <m/>
    <m/>
    <s v="Approved"/>
    <m/>
    <m/>
    <s v="Road building activities on Little Red Sucker Creek Road"/>
    <n v="6"/>
    <s v="C248-C257"/>
    <s v="Little Red Sucker Creek"/>
    <n v="0"/>
    <d v="2021-10-04T00:00:00"/>
    <m/>
    <s v="58"/>
    <d v="2021-10-08T00:00:00"/>
    <s v=""/>
    <s v=""/>
    <m/>
    <m/>
    <m/>
    <s v=""/>
    <s v="06"/>
    <s v="Corbiere and Sons Contracting1005420210926-6Excavator Thumb - 30 - 50 ton- After Jan 1011134.31"/>
    <s v="Corbiere and Sons Contracting1005420210926-6Excavator Thumb - 30 - 50 ton- After Jan 1011134.31INV #149"/>
    <s v="New All Season Development"/>
    <s v=""/>
    <x v="2"/>
  </r>
  <r>
    <x v="1"/>
    <n v="6"/>
    <n v="0"/>
    <n v="10054"/>
    <s v="20210926-6"/>
    <n v="53510602"/>
    <s v="Access"/>
    <n v="0"/>
    <s v="Excavator - 36 ton- After Jan 10"/>
    <n v="146.96"/>
    <n v="10"/>
    <s v="Dynamic"/>
    <s v="110.22"/>
    <s v="0"/>
    <s v=""/>
    <s v=""/>
    <n v="1469.6"/>
    <n v="191.048"/>
    <n v="1660.6479999999997"/>
    <d v="2021-09-26T00:00:00"/>
    <n v="0"/>
    <x v="5"/>
    <d v="2021-10-08T00:00:00"/>
    <n v="164"/>
    <n v="0"/>
    <n v="0"/>
    <s v="Nathan Kyme"/>
    <s v="New All Season Development"/>
    <m/>
    <s v="VC7556-2019-017"/>
    <s v="929 OF"/>
    <m/>
    <m/>
    <m/>
    <s v="Approved"/>
    <m/>
    <m/>
    <s v="Road building activities on Little Red Sucker Creek Road"/>
    <n v="6"/>
    <s v="C248-C257"/>
    <s v="Little Red Sucker Creek"/>
    <n v="0"/>
    <d v="2021-10-04T00:00:00"/>
    <m/>
    <s v="58"/>
    <d v="2021-10-08T00:00:00"/>
    <s v=""/>
    <s v=""/>
    <m/>
    <m/>
    <m/>
    <s v=""/>
    <s v="06"/>
    <s v="Corbiere and Sons Contracting1005420210926-6Excavator - 36 ton- After Jan 10101469.6"/>
    <s v="Corbiere and Sons Contracting1005420210926-6Excavator - 36 ton- After Jan 10101469.6INV #149"/>
    <s v="New All Season Development"/>
    <s v=""/>
    <x v="2"/>
  </r>
  <r>
    <x v="1"/>
    <n v="6"/>
    <n v="0"/>
    <n v="10054"/>
    <s v="20210926-6"/>
    <n v="53510602"/>
    <s v="Access"/>
    <n v="0"/>
    <s v="Excavator - 30 ton- After Jan 10"/>
    <n v="138.44999999999999"/>
    <n v="11"/>
    <s v="Dynamic"/>
    <s v="103.84"/>
    <s v="0"/>
    <s v=""/>
    <s v=""/>
    <n v="1522.95"/>
    <n v="197.98350000000002"/>
    <n v="1720.9334999999999"/>
    <d v="2021-09-26T00:00:00"/>
    <n v="0"/>
    <x v="5"/>
    <d v="2021-10-08T00:00:00"/>
    <n v="164"/>
    <n v="0"/>
    <n v="0"/>
    <s v="Nathan Kyme"/>
    <s v="New All Season Development"/>
    <m/>
    <s v="VC7556-2019-017"/>
    <s v="929 OF"/>
    <m/>
    <m/>
    <m/>
    <s v="Approved"/>
    <m/>
    <m/>
    <s v="Road building activities on Little Red Sucker Creek Road"/>
    <n v="6"/>
    <s v="C248-C257"/>
    <s v="Little Red Sucker Creek"/>
    <n v="0"/>
    <d v="2021-10-04T00:00:00"/>
    <m/>
    <s v="58"/>
    <d v="2021-10-08T00:00:00"/>
    <s v=""/>
    <s v=""/>
    <m/>
    <m/>
    <m/>
    <s v=""/>
    <s v="06"/>
    <s v="Corbiere and Sons Contracting1005420210926-6Excavator - 30 ton- After Jan 10111522.95"/>
    <s v="Corbiere and Sons Contracting1005420210926-6Excavator - 30 ton- After Jan 10111522.95INV #149"/>
    <s v="New All Season Development"/>
    <s v=""/>
    <x v="2"/>
  </r>
  <r>
    <x v="1"/>
    <n v="6"/>
    <n v="0"/>
    <n v="10054"/>
    <s v="20210926-6"/>
    <n v="53510602"/>
    <s v="Access"/>
    <n v="0"/>
    <s v="Dozer D6 or equal- After Jan 10"/>
    <n v="131.47999999999999"/>
    <n v="11"/>
    <s v="Dynamic"/>
    <s v="98.61"/>
    <s v="0"/>
    <s v=""/>
    <s v=""/>
    <n v="1446.28"/>
    <n v="188.0164"/>
    <n v="1634.2963999999997"/>
    <d v="2021-09-26T00:00:00"/>
    <n v="0"/>
    <x v="5"/>
    <d v="2021-10-08T00:00:00"/>
    <n v="164"/>
    <n v="0"/>
    <n v="0"/>
    <s v="Nathan Kyme"/>
    <s v="New All Season Development"/>
    <m/>
    <s v="VC7556-2019-017"/>
    <s v="929 OF"/>
    <m/>
    <m/>
    <m/>
    <s v="Approved"/>
    <m/>
    <m/>
    <s v="Road building activities on Little Red Sucker Creek Road"/>
    <n v="6"/>
    <s v="C248-C257"/>
    <s v="Little Red Sucker Creek"/>
    <n v="0"/>
    <d v="2021-10-04T00:00:00"/>
    <m/>
    <s v="58"/>
    <d v="2021-10-08T00:00:00"/>
    <s v=""/>
    <s v=""/>
    <m/>
    <m/>
    <m/>
    <s v=""/>
    <s v="06"/>
    <s v="Corbiere and Sons Contracting1005420210926-6Dozer D6 or equal- After Jan 10111446.28"/>
    <s v="Corbiere and Sons Contracting1005420210926-6Dozer D6 or equal- After Jan 10111446.28INV #149"/>
    <s v="New All Season Development"/>
    <s v=""/>
    <x v="2"/>
  </r>
  <r>
    <x v="1"/>
    <n v="6"/>
    <n v="0"/>
    <n v="10060"/>
    <s v="20210926-12"/>
    <n v="53510602"/>
    <s v="Access"/>
    <n v="0"/>
    <s v="Labourer - General - After Jan 10"/>
    <n v="60"/>
    <n v="24"/>
    <s v="HR"/>
    <s v=""/>
    <s v=""/>
    <s v="60"/>
    <s v="0"/>
    <n v="1440"/>
    <n v="187.20000000000002"/>
    <n v="1627.1999999999998"/>
    <d v="2021-09-26T00:00:00"/>
    <n v="0"/>
    <x v="5"/>
    <d v="2021-10-08T00:00:00"/>
    <n v="164"/>
    <n v="0"/>
    <n v="0"/>
    <s v="Nathan Kyme"/>
    <s v="New All Season Development"/>
    <m/>
    <s v="VC7556-2019-017"/>
    <s v="929 OF"/>
    <m/>
    <m/>
    <m/>
    <s v="Approved"/>
    <m/>
    <m/>
    <s v="Road building activities on Ripple Creek"/>
    <n v="6"/>
    <s v="C197-C202"/>
    <s v="Ripple Creek"/>
    <n v="0"/>
    <d v="2021-10-04T00:00:00"/>
    <m/>
    <s v="58"/>
    <d v="2021-10-04T00:00:00"/>
    <s v=""/>
    <s v=""/>
    <m/>
    <m/>
    <m/>
    <s v=""/>
    <s v="06"/>
    <s v="Corbiere and Sons Contracting1006020210926-12Labourer - General - After Jan 10241440"/>
    <s v="Corbiere and Sons Contracting1006020210926-12Labourer - General - After Jan 10241440INV #149"/>
    <s v="New All Season Development"/>
    <s v=""/>
    <x v="2"/>
  </r>
  <r>
    <x v="1"/>
    <n v="6"/>
    <n v="0"/>
    <n v="10060"/>
    <s v="20210926-12"/>
    <n v="53510602"/>
    <s v="Access"/>
    <n v="0"/>
    <s v="Driver - AZ - After Jan 10"/>
    <n v="70"/>
    <n v="12"/>
    <s v="HR"/>
    <s v=""/>
    <s v=""/>
    <s v="70"/>
    <s v="0"/>
    <n v="840"/>
    <n v="109.2"/>
    <n v="949.19999999999993"/>
    <d v="2021-09-26T00:00:00"/>
    <n v="0"/>
    <x v="5"/>
    <d v="2021-10-08T00:00:00"/>
    <n v="164"/>
    <n v="0"/>
    <n v="0"/>
    <s v="Nathan Kyme"/>
    <s v="New All Season Development"/>
    <m/>
    <s v="VC7556-2019-017"/>
    <s v="929 OF"/>
    <m/>
    <m/>
    <m/>
    <s v="Approved"/>
    <m/>
    <m/>
    <s v="Road building activities on Ripple Creek"/>
    <n v="6"/>
    <s v="C197-C202"/>
    <s v="Ripple Creek"/>
    <n v="0"/>
    <d v="2021-10-04T00:00:00"/>
    <m/>
    <s v="58"/>
    <d v="2021-10-04T00:00:00"/>
    <s v=""/>
    <s v=""/>
    <m/>
    <m/>
    <m/>
    <s v=""/>
    <s v="06"/>
    <s v="Corbiere and Sons Contracting1006020210926-12Driver - AZ - After Jan 1012840"/>
    <s v="Corbiere and Sons Contracting1006020210926-12Driver - AZ - After Jan 1012840INV #149"/>
    <s v="New All Season Development"/>
    <s v=""/>
    <x v="2"/>
  </r>
  <r>
    <x v="1"/>
    <n v="6"/>
    <n v="0"/>
    <n v="10060"/>
    <s v="20210926-12"/>
    <n v="53510602"/>
    <s v="Access"/>
    <n v="0"/>
    <s v="Operator - Principle - After Jan 10"/>
    <n v="75"/>
    <n v="36"/>
    <s v="HR"/>
    <s v=""/>
    <s v=""/>
    <s v="75"/>
    <s v="0"/>
    <n v="2700"/>
    <n v="351"/>
    <n v="3050.9999999999995"/>
    <d v="2021-09-26T00:00:00"/>
    <n v="0"/>
    <x v="5"/>
    <d v="2021-10-08T00:00:00"/>
    <n v="164"/>
    <n v="0"/>
    <n v="0"/>
    <s v="Nathan Kyme"/>
    <s v="New All Season Development"/>
    <m/>
    <s v="VC7556-2019-017"/>
    <s v="929 OF"/>
    <m/>
    <m/>
    <m/>
    <s v="Approved"/>
    <m/>
    <m/>
    <s v="Road building activities on Ripple Creek"/>
    <n v="6"/>
    <s v="C197-C202"/>
    <s v="Ripple Creek"/>
    <n v="0"/>
    <d v="2021-10-04T00:00:00"/>
    <m/>
    <s v="58"/>
    <d v="2021-10-04T00:00:00"/>
    <s v=""/>
    <s v=""/>
    <m/>
    <m/>
    <m/>
    <s v=""/>
    <s v="06"/>
    <s v="Corbiere and Sons Contracting1006020210926-12Operator - Principle - After Jan 10362700"/>
    <s v="Corbiere and Sons Contracting1006020210926-12Operator - Principle - After Jan 10362700INV #149"/>
    <s v="New All Season Development"/>
    <s v=""/>
    <x v="2"/>
  </r>
  <r>
    <x v="1"/>
    <n v="6"/>
    <n v="0"/>
    <n v="10060"/>
    <s v="20210926-12"/>
    <n v="53510602"/>
    <s v="Access"/>
    <n v="0"/>
    <s v="L.O.A."/>
    <n v="210"/>
    <n v="6"/>
    <s v="DAY"/>
    <s v=""/>
    <s v=""/>
    <m/>
    <s v="0"/>
    <n v="1260"/>
    <n v="163.80000000000001"/>
    <n v="1423.8"/>
    <d v="2021-09-26T00:00:00"/>
    <n v="0"/>
    <x v="5"/>
    <d v="2021-10-08T00:00:00"/>
    <n v="164"/>
    <n v="0"/>
    <n v="0"/>
    <s v="Nathan Kyme"/>
    <s v="New All Season Development"/>
    <m/>
    <s v="VC7556-2019-017"/>
    <s v="929 OF"/>
    <m/>
    <m/>
    <m/>
    <s v="Approved"/>
    <m/>
    <m/>
    <s v="Road building activities on Ripple Creek"/>
    <n v="6"/>
    <s v="C197-C202"/>
    <s v="Ripple Creek"/>
    <n v="0"/>
    <d v="2021-10-04T00:00:00"/>
    <m/>
    <s v="58"/>
    <d v="2021-10-04T00:00:00"/>
    <s v=""/>
    <s v=""/>
    <m/>
    <m/>
    <m/>
    <s v=""/>
    <s v="06"/>
    <s v="Corbiere and Sons Contracting1006020210926-12L.O.A.61260"/>
    <s v="Corbiere and Sons Contracting1006020210926-12L.O.A.61260INV #149"/>
    <s v="New All Season Development"/>
    <s v=""/>
    <x v="2"/>
  </r>
  <r>
    <x v="1"/>
    <n v="6"/>
    <n v="0"/>
    <n v="10060"/>
    <s v="20210926-12"/>
    <n v="53510602"/>
    <s v="Access"/>
    <n v="0"/>
    <s v="Tractor Trailer - 60 Ton- After Jan 10"/>
    <n v="122.39"/>
    <n v="12"/>
    <s v="Dynamic"/>
    <s v="91.79"/>
    <s v="0"/>
    <s v=""/>
    <s v=""/>
    <n v="1468.68"/>
    <n v="190.92840000000001"/>
    <n v="1659.6083999999998"/>
    <d v="2021-09-26T00:00:00"/>
    <n v="0"/>
    <x v="5"/>
    <d v="2021-10-08T00:00:00"/>
    <n v="164"/>
    <n v="0"/>
    <n v="0"/>
    <s v="Nathan Kyme"/>
    <s v="New All Season Development"/>
    <m/>
    <s v="VC7556-2019-017"/>
    <s v="929 OF"/>
    <m/>
    <m/>
    <m/>
    <s v="Approved"/>
    <m/>
    <m/>
    <s v="Road building activities on Ripple Creek"/>
    <n v="6"/>
    <s v="C197-C202"/>
    <s v="Ripple Creek"/>
    <n v="0"/>
    <d v="2021-10-04T00:00:00"/>
    <m/>
    <s v="58"/>
    <d v="2021-10-04T00:00:00"/>
    <s v=""/>
    <s v=""/>
    <m/>
    <m/>
    <m/>
    <s v=""/>
    <s v="06"/>
    <s v="Corbiere and Sons Contracting1006020210926-12Tractor Trailer - 60 Ton- After Jan 10121468.68"/>
    <s v="Corbiere and Sons Contracting1006020210926-12Tractor Trailer - 60 Ton- After Jan 10121468.68INV #149"/>
    <s v="New All Season Development"/>
    <s v=""/>
    <x v="2"/>
  </r>
  <r>
    <x v="1"/>
    <n v="6"/>
    <n v="0"/>
    <n v="10060"/>
    <s v="20210926-12"/>
    <n v="53510602"/>
    <s v="Access"/>
    <n v="0"/>
    <s v="Rock Truck - 30 Ton- After Jan 10"/>
    <n v="138.05000000000001"/>
    <n v="11"/>
    <s v="Dynamic"/>
    <s v="103.54"/>
    <s v="0"/>
    <s v=""/>
    <s v=""/>
    <n v="1518.55"/>
    <n v="197.41149999999999"/>
    <n v="1715.9614999999999"/>
    <d v="2021-09-26T00:00:00"/>
    <n v="0"/>
    <x v="5"/>
    <d v="2021-10-08T00:00:00"/>
    <n v="164"/>
    <n v="0"/>
    <n v="0"/>
    <s v="Nathan Kyme"/>
    <s v="New All Season Development"/>
    <m/>
    <s v="VC7556-2019-017"/>
    <s v="929 OF"/>
    <m/>
    <m/>
    <m/>
    <s v="Approved"/>
    <m/>
    <m/>
    <s v="Road building activities on Ripple Creek"/>
    <n v="6"/>
    <s v="C197-C202"/>
    <s v="Ripple Creek"/>
    <n v="0"/>
    <d v="2021-10-04T00:00:00"/>
    <m/>
    <s v="58"/>
    <d v="2021-10-04T00:00:00"/>
    <s v=""/>
    <s v=""/>
    <m/>
    <m/>
    <m/>
    <s v=""/>
    <s v="06"/>
    <s v="Corbiere and Sons Contracting1006020210926-12Rock Truck - 30 Ton- After Jan 10111518.55"/>
    <s v="Corbiere and Sons Contracting1006020210926-12Rock Truck - 30 Ton- After Jan 10111518.55INV #149"/>
    <s v="New All Season Development"/>
    <s v=""/>
    <x v="2"/>
  </r>
  <r>
    <x v="1"/>
    <n v="6"/>
    <n v="0"/>
    <n v="10060"/>
    <s v="20210926-12"/>
    <n v="53510602"/>
    <s v="Access"/>
    <n v="0"/>
    <s v="Light Truck - Pick up- After Jan 10"/>
    <n v="243.75"/>
    <n v="3"/>
    <s v="DAY"/>
    <s v="182.81"/>
    <s v="0"/>
    <s v=""/>
    <s v=""/>
    <n v="731.25"/>
    <n v="95.0625"/>
    <n v="826.31249999999989"/>
    <d v="2021-09-26T00:00:00"/>
    <n v="0"/>
    <x v="5"/>
    <d v="2021-10-08T00:00:00"/>
    <n v="164"/>
    <n v="0"/>
    <n v="0"/>
    <s v="Nathan Kyme"/>
    <s v="New All Season Development"/>
    <m/>
    <s v="VC7556-2019-017"/>
    <s v="929 OF"/>
    <m/>
    <m/>
    <m/>
    <s v="Approved"/>
    <m/>
    <m/>
    <s v="Road building activities on Ripple Creek"/>
    <n v="6"/>
    <s v="C197-C202"/>
    <s v="Ripple Creek"/>
    <n v="0"/>
    <d v="2021-10-04T00:00:00"/>
    <m/>
    <s v="58"/>
    <d v="2021-10-04T00:00:00"/>
    <s v=""/>
    <s v=""/>
    <m/>
    <m/>
    <m/>
    <s v=""/>
    <s v="06"/>
    <s v="Corbiere and Sons Contracting1006020210926-12Light Truck - Pick up- After Jan 103731.25"/>
    <s v="Corbiere and Sons Contracting1006020210926-12Light Truck - Pick up- After Jan 103731.25INV #149"/>
    <s v="New All Season Development"/>
    <s v=""/>
    <x v="2"/>
  </r>
  <r>
    <x v="1"/>
    <n v="6"/>
    <n v="0"/>
    <n v="10060"/>
    <s v="20210926-12"/>
    <n v="53510602"/>
    <s v="Access"/>
    <n v="0"/>
    <s v="Excavator Thumb - 30 - 50 ton- After Jan 10"/>
    <n v="12.21"/>
    <n v="11"/>
    <s v="HR"/>
    <s v="9.16"/>
    <s v="0"/>
    <s v=""/>
    <s v=""/>
    <n v="134.31"/>
    <n v="17.4603"/>
    <n v="151.77029999999999"/>
    <d v="2021-09-26T00:00:00"/>
    <n v="0"/>
    <x v="5"/>
    <d v="2021-10-08T00:00:00"/>
    <n v="164"/>
    <n v="0"/>
    <n v="0"/>
    <s v="Nathan Kyme"/>
    <s v="New All Season Development"/>
    <m/>
    <s v="VC7556-2019-017"/>
    <s v="929 OF"/>
    <m/>
    <m/>
    <m/>
    <s v="Approved"/>
    <m/>
    <m/>
    <s v="Road building activities on Ripple Creek"/>
    <n v="6"/>
    <s v="C197-C202"/>
    <s v="Ripple Creek"/>
    <n v="0"/>
    <d v="2021-10-04T00:00:00"/>
    <m/>
    <s v="58"/>
    <d v="2021-10-04T00:00:00"/>
    <s v=""/>
    <s v=""/>
    <m/>
    <m/>
    <m/>
    <s v=""/>
    <s v="06"/>
    <s v="Corbiere and Sons Contracting1006020210926-12Excavator Thumb - 30 - 50 ton- After Jan 1011134.31"/>
    <s v="Corbiere and Sons Contracting1006020210926-12Excavator Thumb - 30 - 50 ton- After Jan 1011134.31INV #149"/>
    <s v="New All Season Development"/>
    <s v=""/>
    <x v="2"/>
  </r>
  <r>
    <x v="1"/>
    <n v="6"/>
    <n v="0"/>
    <n v="10060"/>
    <s v="20210926-12"/>
    <n v="53510602"/>
    <s v="Access"/>
    <n v="0"/>
    <s v="Excavator - 36 ton- After Jan 10"/>
    <n v="146.96"/>
    <n v="11"/>
    <s v="Dynamic"/>
    <s v="110.22"/>
    <s v="0"/>
    <s v=""/>
    <s v=""/>
    <n v="1616.56"/>
    <n v="210.15280000000001"/>
    <n v="1826.7127999999998"/>
    <d v="2021-09-26T00:00:00"/>
    <n v="0"/>
    <x v="5"/>
    <d v="2021-10-08T00:00:00"/>
    <n v="164"/>
    <n v="0"/>
    <n v="0"/>
    <s v="Nathan Kyme"/>
    <s v="New All Season Development"/>
    <m/>
    <s v="VC7556-2019-017"/>
    <s v="929 OF"/>
    <m/>
    <m/>
    <m/>
    <s v="Approved"/>
    <m/>
    <m/>
    <s v="Road building activities on Ripple Creek"/>
    <n v="6"/>
    <s v="C197-C202"/>
    <s v="Ripple Creek"/>
    <n v="0"/>
    <d v="2021-10-04T00:00:00"/>
    <m/>
    <s v="58"/>
    <d v="2021-10-04T00:00:00"/>
    <s v=""/>
    <s v=""/>
    <m/>
    <m/>
    <m/>
    <s v=""/>
    <s v="06"/>
    <s v="Corbiere and Sons Contracting1006020210926-12Excavator - 36 ton- After Jan 10111616.56"/>
    <s v="Corbiere and Sons Contracting1006020210926-12Excavator - 36 ton- After Jan 10111616.56INV #149"/>
    <s v="New All Season Development"/>
    <s v=""/>
    <x v="2"/>
  </r>
  <r>
    <x v="1"/>
    <n v="6"/>
    <n v="0"/>
    <n v="10060"/>
    <s v="20210926-12"/>
    <n v="53510602"/>
    <s v="Access"/>
    <n v="0"/>
    <s v="Dozer D6 or equal- After Jan 10"/>
    <n v="131.47999999999999"/>
    <n v="11"/>
    <s v="Dynamic"/>
    <s v="98.61"/>
    <s v="0"/>
    <s v=""/>
    <s v=""/>
    <n v="1446.28"/>
    <n v="188.0164"/>
    <n v="1634.2963999999997"/>
    <d v="2021-09-26T00:00:00"/>
    <n v="0"/>
    <x v="5"/>
    <d v="2021-10-08T00:00:00"/>
    <n v="164"/>
    <n v="0"/>
    <n v="0"/>
    <s v="Nathan Kyme"/>
    <s v="New All Season Development"/>
    <m/>
    <s v="VC7556-2019-017"/>
    <s v="929 OF"/>
    <m/>
    <m/>
    <m/>
    <s v="Approved"/>
    <m/>
    <m/>
    <s v="Road building activities on Ripple Creek"/>
    <n v="6"/>
    <s v="C197-C202"/>
    <s v="Ripple Creek"/>
    <n v="0"/>
    <d v="2021-10-04T00:00:00"/>
    <m/>
    <s v="58"/>
    <d v="2021-10-04T00:00:00"/>
    <s v=""/>
    <s v=""/>
    <m/>
    <m/>
    <m/>
    <s v=""/>
    <s v="06"/>
    <s v="Corbiere and Sons Contracting1006020210926-12Dozer D6 or equal- After Jan 10111446.28"/>
    <s v="Corbiere and Sons Contracting1006020210926-12Dozer D6 or equal- After Jan 10111446.28INV #149"/>
    <s v="New All Season Development"/>
    <s v=""/>
    <x v="2"/>
  </r>
  <r>
    <x v="1"/>
    <n v="6"/>
    <n v="0"/>
    <n v="10059"/>
    <s v="20210926-11"/>
    <n v="53510602"/>
    <s v="Access"/>
    <n v="0"/>
    <s v="Operator - Principle - After Jan 10"/>
    <n v="75"/>
    <n v="12"/>
    <s v="HR"/>
    <s v=""/>
    <s v=""/>
    <s v="75"/>
    <s v="0"/>
    <n v="900"/>
    <n v="117"/>
    <n v="1016.9999999999999"/>
    <d v="2021-09-26T00:00:00"/>
    <n v="0"/>
    <x v="5"/>
    <d v="2021-10-08T00:00:00"/>
    <n v="164"/>
    <n v="0"/>
    <n v="0"/>
    <s v="Nathan Kyme"/>
    <s v="New All Season Development"/>
    <m/>
    <s v="VC7556-2019-017"/>
    <s v="929 OF"/>
    <m/>
    <m/>
    <m/>
    <s v="Approved"/>
    <m/>
    <m/>
    <s v="Road building acvitites on Mink Creek"/>
    <n v="6"/>
    <s v="C237-C247"/>
    <s v="Mink"/>
    <n v="0"/>
    <d v="2021-10-04T00:00:00"/>
    <m/>
    <s v="58"/>
    <d v="2021-10-04T00:00:00"/>
    <s v=""/>
    <s v=""/>
    <m/>
    <m/>
    <m/>
    <s v=""/>
    <s v="06"/>
    <s v="Corbiere and Sons Contracting1005920210926-11Operator - Principle - After Jan 1012900"/>
    <s v="Corbiere and Sons Contracting1005920210926-11Operator - Principle - After Jan 1012900INV #149"/>
    <s v="New All Season Development"/>
    <s v=""/>
    <x v="2"/>
  </r>
  <r>
    <x v="1"/>
    <n v="6"/>
    <n v="0"/>
    <n v="10059"/>
    <s v="20210926-11"/>
    <n v="53510602"/>
    <s v="Access"/>
    <n v="0"/>
    <s v="L.O.A."/>
    <n v="210"/>
    <n v="1"/>
    <s v="DAY"/>
    <s v=""/>
    <s v=""/>
    <m/>
    <s v="0"/>
    <n v="210"/>
    <n v="27.3"/>
    <n v="237.29999999999998"/>
    <d v="2021-09-26T00:00:00"/>
    <n v="0"/>
    <x v="5"/>
    <d v="2021-10-08T00:00:00"/>
    <n v="164"/>
    <n v="0"/>
    <n v="0"/>
    <s v="Nathan Kyme"/>
    <s v="New All Season Development"/>
    <m/>
    <s v="VC7556-2019-017"/>
    <s v="929 OF"/>
    <m/>
    <m/>
    <m/>
    <s v="Approved"/>
    <m/>
    <m/>
    <s v="Road building acvitites on Mink Creek"/>
    <n v="6"/>
    <s v="C237-C247"/>
    <s v="Mink"/>
    <n v="0"/>
    <d v="2021-10-04T00:00:00"/>
    <m/>
    <s v="58"/>
    <d v="2021-10-04T00:00:00"/>
    <s v=""/>
    <s v=""/>
    <m/>
    <m/>
    <m/>
    <s v=""/>
    <s v="06"/>
    <s v="Corbiere and Sons Contracting1005920210926-11L.O.A.1210"/>
    <s v="Corbiere and Sons Contracting1005920210926-11L.O.A.1210INV #149"/>
    <s v="New All Season Development"/>
    <s v=""/>
    <x v="2"/>
  </r>
  <r>
    <x v="1"/>
    <n v="6"/>
    <n v="0"/>
    <n v="10059"/>
    <s v="20210926-11"/>
    <n v="53510602"/>
    <s v="Access"/>
    <n v="0"/>
    <s v="Light Truck - Pick up- After Jan 10"/>
    <n v="243.75"/>
    <n v="1"/>
    <s v="DAY"/>
    <s v="182.81"/>
    <s v="0"/>
    <s v=""/>
    <s v=""/>
    <n v="243.75"/>
    <n v="31.6875"/>
    <n v="275.4375"/>
    <d v="2021-09-26T00:00:00"/>
    <n v="0"/>
    <x v="5"/>
    <d v="2021-10-08T00:00:00"/>
    <n v="164"/>
    <n v="0"/>
    <n v="0"/>
    <s v="Nathan Kyme"/>
    <s v="New All Season Development"/>
    <m/>
    <s v="VC7556-2019-017"/>
    <s v="929 OF"/>
    <m/>
    <m/>
    <m/>
    <s v="Approved"/>
    <m/>
    <m/>
    <s v="Road building acvitites on Mink Creek"/>
    <n v="6"/>
    <s v="C237-C247"/>
    <s v="Mink"/>
    <n v="0"/>
    <d v="2021-10-04T00:00:00"/>
    <m/>
    <s v="58"/>
    <d v="2021-10-04T00:00:00"/>
    <s v=""/>
    <s v=""/>
    <m/>
    <m/>
    <m/>
    <s v=""/>
    <s v="06"/>
    <s v="Corbiere and Sons Contracting1005920210926-11Light Truck - Pick up- After Jan 101243.75"/>
    <s v="Corbiere and Sons Contracting1005920210926-11Light Truck - Pick up- After Jan 101243.75INV #149"/>
    <s v="New All Season Development"/>
    <s v=""/>
    <x v="2"/>
  </r>
  <r>
    <x v="1"/>
    <n v="6"/>
    <n v="0"/>
    <n v="10059"/>
    <s v="20210926-11"/>
    <n v="53510602"/>
    <s v="Access"/>
    <n v="0"/>
    <s v="Excavator - 36 ton- After Jan 10"/>
    <n v="146.96"/>
    <n v="11"/>
    <s v="Dynamic"/>
    <s v="110.22"/>
    <s v="0"/>
    <s v=""/>
    <s v=""/>
    <n v="1616.56"/>
    <n v="210.15280000000001"/>
    <n v="1826.7127999999998"/>
    <d v="2021-09-26T00:00:00"/>
    <n v="0"/>
    <x v="5"/>
    <d v="2021-10-08T00:00:00"/>
    <n v="164"/>
    <n v="0"/>
    <n v="0"/>
    <s v="Nathan Kyme"/>
    <s v="New All Season Development"/>
    <m/>
    <s v="VC7556-2019-017"/>
    <s v="929 OF"/>
    <m/>
    <m/>
    <m/>
    <s v="Approved"/>
    <m/>
    <m/>
    <s v="Road building acvitites on Mink Creek"/>
    <n v="6"/>
    <s v="C237-C247"/>
    <s v="Mink"/>
    <n v="0"/>
    <d v="2021-10-04T00:00:00"/>
    <m/>
    <s v="58"/>
    <d v="2021-10-04T00:00:00"/>
    <s v=""/>
    <s v=""/>
    <m/>
    <m/>
    <m/>
    <s v=""/>
    <s v="06"/>
    <s v="Corbiere and Sons Contracting1005920210926-11Excavator - 36 ton- After Jan 10111616.56"/>
    <s v="Corbiere and Sons Contracting1005920210926-11Excavator - 36 ton- After Jan 10111616.56INV #149"/>
    <s v="New All Season Development"/>
    <s v=""/>
    <x v="2"/>
  </r>
  <r>
    <x v="1"/>
    <n v="6"/>
    <n v="0"/>
    <n v="10058"/>
    <s v="20210926-10"/>
    <n v="53510602"/>
    <s v="Access"/>
    <n v="0"/>
    <s v="Operator - Principle - After Jan 10"/>
    <n v="75"/>
    <n v="48"/>
    <s v="HR"/>
    <s v=""/>
    <s v=""/>
    <s v="75"/>
    <s v="0"/>
    <n v="3600"/>
    <n v="468"/>
    <n v="4067.9999999999995"/>
    <d v="2021-09-26T00:00:00"/>
    <n v="0"/>
    <x v="5"/>
    <d v="2021-10-08T00:00:00"/>
    <n v="164"/>
    <n v="0"/>
    <n v="0"/>
    <s v="Nathan Kyme"/>
    <s v="New All Season Development"/>
    <m/>
    <s v="VC7556-2019-017"/>
    <s v="929 OF"/>
    <m/>
    <m/>
    <m/>
    <s v="Approved"/>
    <m/>
    <m/>
    <s v="Road building activities on Middleton"/>
    <n v="6"/>
    <s v="C210-C213"/>
    <s v="Middleton"/>
    <n v="0"/>
    <d v="2021-10-04T00:00:00"/>
    <m/>
    <s v="58"/>
    <d v="2021-10-04T00:00:00"/>
    <s v=""/>
    <s v=""/>
    <m/>
    <m/>
    <m/>
    <s v=""/>
    <s v="06"/>
    <s v="Corbiere and Sons Contracting1005820210926-10Operator - Principle - After Jan 10483600"/>
    <s v="Corbiere and Sons Contracting1005820210926-10Operator - Principle - After Jan 10483600INV #149"/>
    <s v="New All Season Development"/>
    <s v=""/>
    <x v="2"/>
  </r>
  <r>
    <x v="1"/>
    <n v="6"/>
    <n v="0"/>
    <n v="10058"/>
    <s v="20210926-10"/>
    <n v="53510602"/>
    <s v="Access"/>
    <n v="0"/>
    <s v="L.O.A."/>
    <n v="210"/>
    <n v="5"/>
    <s v="DAY"/>
    <s v=""/>
    <s v=""/>
    <m/>
    <s v="0"/>
    <n v="1050"/>
    <n v="136.5"/>
    <n v="1186.5"/>
    <d v="2021-09-26T00:00:00"/>
    <n v="0"/>
    <x v="5"/>
    <d v="2021-10-08T00:00:00"/>
    <n v="164"/>
    <n v="0"/>
    <n v="0"/>
    <s v="Nathan Kyme"/>
    <s v="New All Season Development"/>
    <m/>
    <s v="VC7556-2019-017"/>
    <s v="929 OF"/>
    <m/>
    <m/>
    <m/>
    <s v="Approved"/>
    <m/>
    <m/>
    <s v="Road building activities on Middleton"/>
    <n v="6"/>
    <s v="C210-C213"/>
    <s v="Middleton"/>
    <n v="0"/>
    <d v="2021-10-04T00:00:00"/>
    <m/>
    <s v="58"/>
    <d v="2021-10-04T00:00:00"/>
    <s v=""/>
    <s v=""/>
    <m/>
    <m/>
    <m/>
    <s v=""/>
    <s v="06"/>
    <s v="Corbiere and Sons Contracting1005820210926-10L.O.A.51050"/>
    <s v="Corbiere and Sons Contracting1005820210926-10L.O.A.51050INV #149"/>
    <s v="New All Season Development"/>
    <s v=""/>
    <x v="2"/>
  </r>
  <r>
    <x v="1"/>
    <n v="6"/>
    <n v="0"/>
    <n v="10058"/>
    <s v="20210926-10"/>
    <n v="53510602"/>
    <s v="Access"/>
    <n v="0"/>
    <s v="Foreman"/>
    <n v="95"/>
    <n v="12"/>
    <s v="HR"/>
    <s v=""/>
    <s v=""/>
    <s v="95"/>
    <s v="0"/>
    <n v="1140"/>
    <n v="148.20000000000002"/>
    <n v="1288.1999999999998"/>
    <d v="2021-09-26T00:00:00"/>
    <n v="0"/>
    <x v="5"/>
    <d v="2021-10-08T00:00:00"/>
    <n v="164"/>
    <n v="0"/>
    <n v="0"/>
    <s v="Nathan Kyme"/>
    <s v="New All Season Development"/>
    <m/>
    <s v="VC7556-2019-017"/>
    <s v="929 OF"/>
    <m/>
    <m/>
    <m/>
    <s v="Approved"/>
    <m/>
    <m/>
    <s v="Road building activities on Middleton"/>
    <n v="6"/>
    <s v="C210-C213"/>
    <s v="Middleton"/>
    <n v="0"/>
    <d v="2021-10-04T00:00:00"/>
    <m/>
    <s v="58"/>
    <d v="2021-10-04T00:00:00"/>
    <s v=""/>
    <s v=""/>
    <m/>
    <m/>
    <m/>
    <s v=""/>
    <s v="06"/>
    <s v="Corbiere and Sons Contracting1005820210926-10Foreman121140"/>
    <s v="Corbiere and Sons Contracting1005820210926-10Foreman121140INV #149"/>
    <s v="New All Season Development"/>
    <s v=""/>
    <x v="2"/>
  </r>
  <r>
    <x v="1"/>
    <n v="6"/>
    <n v="0"/>
    <n v="10058"/>
    <s v="20210926-10"/>
    <n v="53510602"/>
    <s v="Access"/>
    <n v="0"/>
    <s v="Rock Truck - 30 Ton- After Jan 10"/>
    <n v="138.05000000000001"/>
    <n v="18"/>
    <s v="Dynamic"/>
    <s v="103.54"/>
    <s v="0"/>
    <s v=""/>
    <s v=""/>
    <n v="2484.9"/>
    <n v="323.03700000000003"/>
    <n v="2807.9369999999999"/>
    <d v="2021-09-26T00:00:00"/>
    <n v="0"/>
    <x v="5"/>
    <d v="2021-10-08T00:00:00"/>
    <n v="164"/>
    <n v="0"/>
    <n v="0"/>
    <s v="Nathan Kyme"/>
    <s v="New All Season Development"/>
    <m/>
    <s v="VC7556-2019-017"/>
    <s v="929 OF"/>
    <m/>
    <m/>
    <m/>
    <s v="Approved"/>
    <m/>
    <m/>
    <s v="Road building activities on Middleton"/>
    <n v="6"/>
    <s v="C210-C213"/>
    <s v="Middleton"/>
    <n v="0"/>
    <d v="2021-10-04T00:00:00"/>
    <m/>
    <s v="58"/>
    <d v="2021-10-04T00:00:00"/>
    <s v=""/>
    <s v=""/>
    <m/>
    <m/>
    <m/>
    <s v=""/>
    <s v="06"/>
    <s v="Corbiere and Sons Contracting1005820210926-10Rock Truck - 30 Ton- After Jan 10182484.9"/>
    <s v="Corbiere and Sons Contracting1005820210926-10Rock Truck - 30 Ton- After Jan 10182484.9INV #149"/>
    <s v="New All Season Development"/>
    <s v=""/>
    <x v="2"/>
  </r>
  <r>
    <x v="1"/>
    <n v="6"/>
    <n v="0"/>
    <n v="10058"/>
    <s v="20210926-10"/>
    <n v="53510602"/>
    <s v="Access"/>
    <n v="0"/>
    <s v="Light Truck - Pick up- After Jan 10"/>
    <n v="243.75"/>
    <n v="3"/>
    <s v="DAY"/>
    <s v="182.81"/>
    <s v="0"/>
    <s v=""/>
    <s v=""/>
    <n v="731.25"/>
    <n v="95.0625"/>
    <n v="826.31249999999989"/>
    <d v="2021-09-26T00:00:00"/>
    <n v="0"/>
    <x v="5"/>
    <d v="2021-10-08T00:00:00"/>
    <n v="164"/>
    <n v="0"/>
    <n v="0"/>
    <s v="Nathan Kyme"/>
    <s v="New All Season Development"/>
    <m/>
    <s v="VC7556-2019-017"/>
    <s v="929 OF"/>
    <m/>
    <m/>
    <m/>
    <s v="Approved"/>
    <m/>
    <m/>
    <s v="Road building activities on Middleton"/>
    <n v="6"/>
    <s v="C210-C213"/>
    <s v="Middleton"/>
    <n v="0"/>
    <d v="2021-10-04T00:00:00"/>
    <m/>
    <s v="58"/>
    <d v="2021-10-04T00:00:00"/>
    <s v=""/>
    <s v=""/>
    <m/>
    <m/>
    <m/>
    <s v=""/>
    <s v="06"/>
    <s v="Corbiere and Sons Contracting1005820210926-10Light Truck - Pick up- After Jan 103731.25"/>
    <s v="Corbiere and Sons Contracting1005820210926-10Light Truck - Pick up- After Jan 103731.25INV #149"/>
    <s v="New All Season Development"/>
    <s v=""/>
    <x v="2"/>
  </r>
  <r>
    <x v="1"/>
    <n v="6"/>
    <n v="0"/>
    <n v="10058"/>
    <s v="20210926-10"/>
    <n v="53510602"/>
    <s v="Access"/>
    <n v="0"/>
    <s v="Excavator Thumb - 30 - 50 ton- After Jan 10"/>
    <n v="12.21"/>
    <n v="9"/>
    <s v="HR"/>
    <s v="9.16"/>
    <s v="0"/>
    <s v=""/>
    <s v=""/>
    <n v="109.89"/>
    <n v="14.2857"/>
    <n v="124.17569999999999"/>
    <d v="2021-09-26T00:00:00"/>
    <n v="0"/>
    <x v="5"/>
    <d v="2021-10-08T00:00:00"/>
    <n v="164"/>
    <n v="0"/>
    <n v="0"/>
    <s v="Nathan Kyme"/>
    <s v="New All Season Development"/>
    <m/>
    <s v="VC7556-2019-017"/>
    <s v="929 OF"/>
    <m/>
    <m/>
    <m/>
    <s v="Approved"/>
    <m/>
    <m/>
    <s v="Road building activities on Middleton"/>
    <n v="6"/>
    <s v="C210-C213"/>
    <s v="Middleton"/>
    <n v="0"/>
    <d v="2021-10-04T00:00:00"/>
    <m/>
    <s v="58"/>
    <d v="2021-10-04T00:00:00"/>
    <s v=""/>
    <s v=""/>
    <m/>
    <m/>
    <m/>
    <s v=""/>
    <s v="06"/>
    <s v="Corbiere and Sons Contracting1005820210926-10Excavator Thumb - 30 - 50 ton- After Jan 109109.89"/>
    <s v="Corbiere and Sons Contracting1005820210926-10Excavator Thumb - 30 - 50 ton- After Jan 109109.89INV #149"/>
    <s v="New All Season Development"/>
    <s v=""/>
    <x v="2"/>
  </r>
  <r>
    <x v="1"/>
    <n v="6"/>
    <n v="0"/>
    <n v="10058"/>
    <s v="20210926-10"/>
    <n v="53510602"/>
    <s v="Access"/>
    <n v="0"/>
    <s v="Excavator - 36 ton- After Jan 10"/>
    <n v="146.96"/>
    <n v="9"/>
    <s v="Dynamic"/>
    <s v="110.22"/>
    <s v="0"/>
    <s v=""/>
    <s v=""/>
    <n v="1322.64"/>
    <n v="171.94320000000002"/>
    <n v="1494.5832"/>
    <d v="2021-09-26T00:00:00"/>
    <n v="0"/>
    <x v="5"/>
    <d v="2021-10-08T00:00:00"/>
    <n v="164"/>
    <n v="0"/>
    <n v="0"/>
    <s v="Nathan Kyme"/>
    <s v="New All Season Development"/>
    <m/>
    <s v="VC7556-2019-017"/>
    <s v="929 OF"/>
    <m/>
    <m/>
    <m/>
    <s v="Approved"/>
    <m/>
    <m/>
    <s v="Road building activities on Middleton"/>
    <n v="6"/>
    <s v="C210-C213"/>
    <s v="Middleton"/>
    <n v="0"/>
    <d v="2021-10-04T00:00:00"/>
    <m/>
    <s v="58"/>
    <d v="2021-10-04T00:00:00"/>
    <s v=""/>
    <s v=""/>
    <m/>
    <m/>
    <m/>
    <s v=""/>
    <s v="06"/>
    <s v="Corbiere and Sons Contracting1005820210926-10Excavator - 36 ton- After Jan 1091322.64"/>
    <s v="Corbiere and Sons Contracting1005820210926-10Excavator - 36 ton- After Jan 1091322.64INV #149"/>
    <s v="New All Season Development"/>
    <s v=""/>
    <x v="2"/>
  </r>
  <r>
    <x v="1"/>
    <n v="6"/>
    <n v="0"/>
    <n v="10058"/>
    <s v="20210926-10"/>
    <n v="53510602"/>
    <s v="Access"/>
    <n v="0"/>
    <s v="Dozer D6 or equal- After Jan 10"/>
    <n v="131.47999999999999"/>
    <n v="11"/>
    <s v="Dynamic"/>
    <s v="98.61"/>
    <s v="0"/>
    <s v=""/>
    <s v=""/>
    <n v="1446.28"/>
    <n v="188.0164"/>
    <n v="1634.2963999999997"/>
    <d v="2021-09-26T00:00:00"/>
    <n v="0"/>
    <x v="5"/>
    <d v="2021-10-08T00:00:00"/>
    <n v="164"/>
    <n v="0"/>
    <n v="0"/>
    <s v="Nathan Kyme"/>
    <s v="New All Season Development"/>
    <m/>
    <s v="VC7556-2019-017"/>
    <s v="929 OF"/>
    <m/>
    <m/>
    <m/>
    <s v="Approved"/>
    <m/>
    <m/>
    <s v="Road building activities on Middleton"/>
    <n v="6"/>
    <s v="C210-C213"/>
    <s v="Middleton"/>
    <n v="0"/>
    <d v="2021-10-04T00:00:00"/>
    <m/>
    <s v="58"/>
    <d v="2021-10-04T00:00:00"/>
    <s v=""/>
    <s v=""/>
    <m/>
    <m/>
    <m/>
    <s v=""/>
    <s v="06"/>
    <s v="Corbiere and Sons Contracting1005820210926-10Dozer D6 or equal- After Jan 10111446.28"/>
    <s v="Corbiere and Sons Contracting1005820210926-10Dozer D6 or equal- After Jan 10111446.28INV #149"/>
    <s v="New All Season Development"/>
    <s v=""/>
    <x v="2"/>
  </r>
  <r>
    <x v="1"/>
    <n v="6"/>
    <n v="0"/>
    <n v="10024"/>
    <s v="20210924-8"/>
    <n v="53510602"/>
    <s v="Access"/>
    <n v="0"/>
    <s v="Operator - Principle - After Jan 10"/>
    <n v="75"/>
    <n v="36"/>
    <s v="HR"/>
    <s v=""/>
    <s v=""/>
    <s v="75"/>
    <s v="0"/>
    <n v="2700"/>
    <n v="351"/>
    <n v="3050.9999999999995"/>
    <d v="2021-09-24T00:00:00"/>
    <n v="0"/>
    <x v="5"/>
    <d v="2021-10-08T00:00:00"/>
    <n v="164"/>
    <n v="0"/>
    <n v="0"/>
    <s v="Nathan Kyme"/>
    <s v="New All Season Development"/>
    <m/>
    <s v="VC7556-2019-017"/>
    <s v="929 OF"/>
    <m/>
    <m/>
    <m/>
    <s v="Approved"/>
    <m/>
    <m/>
    <s v="Road building activities on Hare Lake road"/>
    <n v="6"/>
    <s v="C258-C267"/>
    <s v="Hare Lake"/>
    <n v="0"/>
    <d v="2021-09-30T00:00:00"/>
    <m/>
    <s v="58"/>
    <d v="2021-10-04T00:00:00"/>
    <s v=""/>
    <s v=""/>
    <m/>
    <m/>
    <m/>
    <s v=""/>
    <s v="06"/>
    <s v="Corbiere and Sons Contracting1002420210924-8Operator - Principle - After Jan 10362700"/>
    <s v="Corbiere and Sons Contracting1002420210924-8Operator - Principle - After Jan 10362700INV #149"/>
    <s v="New All Season Development"/>
    <s v=""/>
    <x v="2"/>
  </r>
  <r>
    <x v="1"/>
    <n v="6"/>
    <n v="0"/>
    <n v="10024"/>
    <s v="20210924-8"/>
    <n v="53510602"/>
    <s v="Access"/>
    <n v="0"/>
    <s v="L.O.A."/>
    <n v="210"/>
    <n v="3"/>
    <s v="DAY"/>
    <s v=""/>
    <s v=""/>
    <m/>
    <s v="0"/>
    <n v="630"/>
    <n v="81.900000000000006"/>
    <n v="711.9"/>
    <d v="2021-09-24T00:00:00"/>
    <n v="0"/>
    <x v="5"/>
    <d v="2021-10-08T00:00:00"/>
    <n v="164"/>
    <n v="0"/>
    <n v="0"/>
    <s v="Nathan Kyme"/>
    <s v="New All Season Development"/>
    <m/>
    <s v="VC7556-2019-017"/>
    <s v="929 OF"/>
    <m/>
    <m/>
    <m/>
    <s v="Approved"/>
    <m/>
    <m/>
    <s v="Road building activities on Hare Lake road"/>
    <n v="6"/>
    <s v="C258-C267"/>
    <s v="Hare Lake"/>
    <n v="0"/>
    <d v="2021-09-30T00:00:00"/>
    <m/>
    <s v="58"/>
    <d v="2021-10-04T00:00:00"/>
    <s v=""/>
    <s v=""/>
    <m/>
    <m/>
    <m/>
    <s v=""/>
    <s v="06"/>
    <s v="Corbiere and Sons Contracting1002420210924-8L.O.A.3630"/>
    <s v="Corbiere and Sons Contracting1002420210924-8L.O.A.3630INV #149"/>
    <s v="New All Season Development"/>
    <s v=""/>
    <x v="2"/>
  </r>
  <r>
    <x v="1"/>
    <n v="6"/>
    <n v="0"/>
    <n v="10024"/>
    <s v="20210924-8"/>
    <n v="53510602"/>
    <s v="Access"/>
    <n v="0"/>
    <s v="Rock Truck - 30 Ton- After Jan 10"/>
    <n v="138.05000000000001"/>
    <n v="11"/>
    <s v="Dynamic"/>
    <s v="103.54"/>
    <s v="0"/>
    <s v=""/>
    <s v=""/>
    <n v="1518.55"/>
    <n v="197.41149999999999"/>
    <n v="1715.9614999999999"/>
    <d v="2021-09-24T00:00:00"/>
    <n v="0"/>
    <x v="5"/>
    <d v="2021-10-08T00:00:00"/>
    <n v="164"/>
    <n v="0"/>
    <n v="0"/>
    <s v="Nathan Kyme"/>
    <s v="New All Season Development"/>
    <m/>
    <s v="VC7556-2019-017"/>
    <s v="929 OF"/>
    <m/>
    <m/>
    <m/>
    <s v="Approved"/>
    <m/>
    <m/>
    <s v="Road building activities on Hare Lake road"/>
    <n v="6"/>
    <s v="C258-C267"/>
    <s v="Hare Lake"/>
    <n v="0"/>
    <d v="2021-09-30T00:00:00"/>
    <m/>
    <s v="58"/>
    <d v="2021-10-04T00:00:00"/>
    <s v=""/>
    <s v=""/>
    <m/>
    <m/>
    <m/>
    <s v=""/>
    <s v="06"/>
    <s v="Corbiere and Sons Contracting1002420210924-8Rock Truck - 30 Ton- After Jan 10111518.55"/>
    <s v="Corbiere and Sons Contracting1002420210924-8Rock Truck - 30 Ton- After Jan 10111518.55INV #149"/>
    <s v="New All Season Development"/>
    <s v=""/>
    <x v="2"/>
  </r>
  <r>
    <x v="1"/>
    <n v="6"/>
    <n v="0"/>
    <n v="10024"/>
    <s v="20210924-8"/>
    <n v="53510602"/>
    <s v="Access"/>
    <n v="0"/>
    <s v="Light Truck - Pick up- After Jan 10"/>
    <n v="243.75"/>
    <n v="2"/>
    <s v="DAY"/>
    <s v="182.81"/>
    <s v="0"/>
    <s v=""/>
    <s v=""/>
    <n v="487.5"/>
    <n v="63.375"/>
    <n v="550.875"/>
    <d v="2021-09-24T00:00:00"/>
    <n v="0"/>
    <x v="5"/>
    <d v="2021-10-08T00:00:00"/>
    <n v="164"/>
    <n v="0"/>
    <n v="0"/>
    <s v="Nathan Kyme"/>
    <s v="New All Season Development"/>
    <m/>
    <s v="VC7556-2019-017"/>
    <s v="929 OF"/>
    <m/>
    <m/>
    <m/>
    <s v="Approved"/>
    <m/>
    <m/>
    <s v="Road building activities on Hare Lake road"/>
    <n v="6"/>
    <s v="C258-C267"/>
    <s v="Hare Lake"/>
    <n v="0"/>
    <d v="2021-09-30T00:00:00"/>
    <m/>
    <s v="58"/>
    <d v="2021-10-04T00:00:00"/>
    <s v=""/>
    <s v=""/>
    <m/>
    <m/>
    <m/>
    <s v=""/>
    <s v="06"/>
    <s v="Corbiere and Sons Contracting1002420210924-8Light Truck - Pick up- After Jan 102487.5"/>
    <s v="Corbiere and Sons Contracting1002420210924-8Light Truck - Pick up- After Jan 102487.5INV #149"/>
    <s v="New All Season Development"/>
    <s v=""/>
    <x v="2"/>
  </r>
  <r>
    <x v="1"/>
    <n v="6"/>
    <n v="0"/>
    <n v="10024"/>
    <s v="20210924-8"/>
    <n v="53510602"/>
    <s v="Access"/>
    <n v="0"/>
    <s v="Excavator - 30 ton- After Jan 10"/>
    <n v="138.44999999999999"/>
    <n v="11"/>
    <s v="Dynamic"/>
    <s v="103.84"/>
    <s v="0"/>
    <s v=""/>
    <s v=""/>
    <n v="1522.95"/>
    <n v="197.98350000000002"/>
    <n v="1720.9334999999999"/>
    <d v="2021-09-24T00:00:00"/>
    <n v="0"/>
    <x v="5"/>
    <d v="2021-10-08T00:00:00"/>
    <n v="164"/>
    <n v="0"/>
    <n v="0"/>
    <s v="Nathan Kyme"/>
    <s v="New All Season Development"/>
    <m/>
    <s v="VC7556-2019-017"/>
    <s v="929 OF"/>
    <m/>
    <m/>
    <m/>
    <s v="Approved"/>
    <m/>
    <m/>
    <s v="Road building activities on Hare Lake road"/>
    <n v="6"/>
    <s v="C258-C267"/>
    <s v="Hare Lake"/>
    <n v="0"/>
    <d v="2021-09-30T00:00:00"/>
    <m/>
    <s v="58"/>
    <d v="2021-10-04T00:00:00"/>
    <s v=""/>
    <s v=""/>
    <m/>
    <m/>
    <m/>
    <s v=""/>
    <s v="06"/>
    <s v="Corbiere and Sons Contracting1002420210924-8Excavator - 30 ton- After Jan 10111522.95"/>
    <s v="Corbiere and Sons Contracting1002420210924-8Excavator - 30 ton- After Jan 10111522.95INV #149"/>
    <s v="New All Season Development"/>
    <s v=""/>
    <x v="2"/>
  </r>
  <r>
    <x v="1"/>
    <n v="6"/>
    <n v="0"/>
    <n v="10024"/>
    <s v="20210924-8"/>
    <n v="53510602"/>
    <s v="Access"/>
    <n v="0"/>
    <s v="Dozer D6 or equal- After Jan 10"/>
    <n v="131.47999999999999"/>
    <n v="11"/>
    <s v="Dynamic"/>
    <s v="98.61"/>
    <s v="0"/>
    <s v=""/>
    <s v=""/>
    <n v="1446.28"/>
    <n v="188.0164"/>
    <n v="1634.2963999999997"/>
    <d v="2021-09-24T00:00:00"/>
    <n v="0"/>
    <x v="5"/>
    <d v="2021-10-08T00:00:00"/>
    <n v="164"/>
    <n v="0"/>
    <n v="0"/>
    <s v="Nathan Kyme"/>
    <s v="New All Season Development"/>
    <m/>
    <s v="VC7556-2019-017"/>
    <s v="929 OF"/>
    <m/>
    <m/>
    <m/>
    <s v="Approved"/>
    <m/>
    <m/>
    <s v="Road building activities on Hare Lake road"/>
    <n v="6"/>
    <s v="C258-C267"/>
    <s v="Hare Lake"/>
    <n v="0"/>
    <d v="2021-09-30T00:00:00"/>
    <m/>
    <s v="58"/>
    <d v="2021-10-04T00:00:00"/>
    <s v=""/>
    <s v=""/>
    <m/>
    <m/>
    <m/>
    <s v=""/>
    <s v="06"/>
    <s v="Corbiere and Sons Contracting1002420210924-8Dozer D6 or equal- After Jan 10111446.28"/>
    <s v="Corbiere and Sons Contracting1002420210924-8Dozer D6 or equal- After Jan 10111446.28INV #149"/>
    <s v="New All Season Development"/>
    <s v=""/>
    <x v="2"/>
  </r>
  <r>
    <x v="1"/>
    <n v="6"/>
    <n v="0"/>
    <n v="10023"/>
    <s v="20210924-7"/>
    <n v="53510602"/>
    <s v="Access"/>
    <n v="0"/>
    <s v="Operator - Principle - After Jan 10"/>
    <n v="75"/>
    <n v="60"/>
    <s v="HR"/>
    <s v=""/>
    <s v=""/>
    <s v="75"/>
    <s v="0"/>
    <n v="4500"/>
    <n v="585"/>
    <n v="5084.9999999999991"/>
    <d v="2021-09-24T00:00:00"/>
    <n v="0"/>
    <x v="5"/>
    <d v="2021-10-08T00:00:00"/>
    <n v="164"/>
    <n v="0"/>
    <n v="0"/>
    <s v="Nathan Kyme"/>
    <s v="New All Season Development"/>
    <m/>
    <s v="VC7556-2019-017"/>
    <s v="929 OF"/>
    <m/>
    <m/>
    <m/>
    <s v="Approved"/>
    <m/>
    <m/>
    <s v="Road Building activities on Neys Road"/>
    <n v="6"/>
    <s v="C219-C236"/>
    <s v="Neys"/>
    <n v="0"/>
    <d v="2021-09-30T00:00:00"/>
    <m/>
    <s v="58"/>
    <d v="2021-10-04T00:00:00"/>
    <s v=""/>
    <s v=""/>
    <m/>
    <m/>
    <m/>
    <s v=""/>
    <s v="06"/>
    <s v="Corbiere and Sons Contracting1002320210924-7Operator - Principle - After Jan 10604500"/>
    <s v="Corbiere and Sons Contracting1002320210924-7Operator - Principle - After Jan 10604500INV #149"/>
    <s v="New All Season Development"/>
    <s v=""/>
    <x v="2"/>
  </r>
  <r>
    <x v="1"/>
    <n v="6"/>
    <n v="0"/>
    <n v="10023"/>
    <s v="20210924-7"/>
    <n v="53510602"/>
    <s v="Access"/>
    <n v="0"/>
    <s v="L.O.A."/>
    <n v="210"/>
    <n v="6"/>
    <s v="DAY"/>
    <s v=""/>
    <s v=""/>
    <m/>
    <s v="0"/>
    <n v="1260"/>
    <n v="163.80000000000001"/>
    <n v="1423.8"/>
    <d v="2021-09-24T00:00:00"/>
    <n v="0"/>
    <x v="5"/>
    <d v="2021-10-08T00:00:00"/>
    <n v="164"/>
    <n v="0"/>
    <n v="0"/>
    <s v="Nathan Kyme"/>
    <s v="New All Season Development"/>
    <m/>
    <s v="VC7556-2019-017"/>
    <s v="929 OF"/>
    <m/>
    <m/>
    <m/>
    <s v="Approved"/>
    <m/>
    <m/>
    <s v="Road Building activities on Neys Road"/>
    <n v="6"/>
    <s v="C219-C236"/>
    <s v="Neys"/>
    <n v="0"/>
    <d v="2021-09-30T00:00:00"/>
    <m/>
    <s v="58"/>
    <d v="2021-10-04T00:00:00"/>
    <s v=""/>
    <s v=""/>
    <m/>
    <m/>
    <m/>
    <s v=""/>
    <s v="06"/>
    <s v="Corbiere and Sons Contracting1002320210924-7L.O.A.61260"/>
    <s v="Corbiere and Sons Contracting1002320210924-7L.O.A.61260INV #149"/>
    <s v="New All Season Development"/>
    <s v=""/>
    <x v="2"/>
  </r>
  <r>
    <x v="1"/>
    <n v="6"/>
    <n v="0"/>
    <n v="10023"/>
    <s v="20210924-7"/>
    <n v="53510602"/>
    <s v="Access"/>
    <n v="0"/>
    <s v="Foreman"/>
    <n v="95"/>
    <n v="12"/>
    <s v="HR"/>
    <s v=""/>
    <s v=""/>
    <s v="95"/>
    <s v="0"/>
    <n v="1140"/>
    <n v="148.20000000000002"/>
    <n v="1288.1999999999998"/>
    <d v="2021-09-24T00:00:00"/>
    <n v="0"/>
    <x v="5"/>
    <d v="2021-10-08T00:00:00"/>
    <n v="164"/>
    <n v="0"/>
    <n v="0"/>
    <s v="Nathan Kyme"/>
    <s v="New All Season Development"/>
    <m/>
    <s v="VC7556-2019-017"/>
    <s v="929 OF"/>
    <m/>
    <m/>
    <m/>
    <s v="Approved"/>
    <m/>
    <m/>
    <s v="Road Building activities on Neys Road"/>
    <n v="6"/>
    <s v="C219-C236"/>
    <s v="Neys"/>
    <n v="0"/>
    <d v="2021-09-30T00:00:00"/>
    <m/>
    <s v="58"/>
    <d v="2021-10-04T00:00:00"/>
    <s v=""/>
    <s v=""/>
    <m/>
    <m/>
    <m/>
    <s v=""/>
    <s v="06"/>
    <s v="Corbiere and Sons Contracting1002320210924-7Foreman121140"/>
    <s v="Corbiere and Sons Contracting1002320210924-7Foreman121140INV #149"/>
    <s v="New All Season Development"/>
    <s v=""/>
    <x v="2"/>
  </r>
  <r>
    <x v="1"/>
    <n v="6"/>
    <n v="0"/>
    <n v="10023"/>
    <s v="20210924-7"/>
    <n v="53510602"/>
    <s v="Access"/>
    <n v="0"/>
    <s v="Rock Truck - 30 Ton- After Jan 10"/>
    <n v="138.05000000000001"/>
    <n v="25"/>
    <s v="Dynamic"/>
    <s v="103.54"/>
    <s v="0"/>
    <s v=""/>
    <s v=""/>
    <n v="3451.25"/>
    <n v="448.66250000000002"/>
    <n v="3899.9124999999995"/>
    <d v="2021-09-24T00:00:00"/>
    <n v="0"/>
    <x v="5"/>
    <d v="2021-10-08T00:00:00"/>
    <n v="164"/>
    <n v="0"/>
    <n v="0"/>
    <s v="Nathan Kyme"/>
    <s v="New All Season Development"/>
    <m/>
    <s v="VC7556-2019-017"/>
    <s v="929 OF"/>
    <m/>
    <m/>
    <m/>
    <s v="Approved"/>
    <m/>
    <m/>
    <s v="Road Building activities on Neys Road"/>
    <n v="6"/>
    <s v="C219-C236"/>
    <s v="Neys"/>
    <n v="0"/>
    <d v="2021-09-30T00:00:00"/>
    <m/>
    <s v="58"/>
    <d v="2021-10-04T00:00:00"/>
    <s v=""/>
    <s v=""/>
    <m/>
    <m/>
    <m/>
    <s v=""/>
    <s v="06"/>
    <s v="Corbiere and Sons Contracting1002320210924-7Rock Truck - 30 Ton- After Jan 10253451.25"/>
    <s v="Corbiere and Sons Contracting1002320210924-7Rock Truck - 30 Ton- After Jan 10253451.25INV #149"/>
    <s v="New All Season Development"/>
    <s v=""/>
    <x v="2"/>
  </r>
  <r>
    <x v="1"/>
    <n v="6"/>
    <n v="0"/>
    <n v="10023"/>
    <s v="20210924-7"/>
    <n v="53510602"/>
    <s v="Access"/>
    <n v="0"/>
    <s v="Light Truck - Pick up- After Jan 10"/>
    <n v="243.75"/>
    <n v="4"/>
    <s v="DAY"/>
    <s v="182.81"/>
    <s v="0"/>
    <s v=""/>
    <s v=""/>
    <n v="975"/>
    <n v="126.75"/>
    <n v="1101.75"/>
    <d v="2021-09-24T00:00:00"/>
    <n v="0"/>
    <x v="5"/>
    <d v="2021-10-08T00:00:00"/>
    <n v="164"/>
    <n v="0"/>
    <n v="0"/>
    <s v="Nathan Kyme"/>
    <s v="New All Season Development"/>
    <m/>
    <s v="VC7556-2019-017"/>
    <s v="929 OF"/>
    <m/>
    <m/>
    <m/>
    <s v="Approved"/>
    <m/>
    <m/>
    <s v="Road Building activities on Neys Road"/>
    <n v="6"/>
    <s v="C219-C236"/>
    <s v="Neys"/>
    <n v="0"/>
    <d v="2021-09-30T00:00:00"/>
    <m/>
    <s v="58"/>
    <d v="2021-10-04T00:00:00"/>
    <s v=""/>
    <s v=""/>
    <m/>
    <m/>
    <m/>
    <s v=""/>
    <s v="06"/>
    <s v="Corbiere and Sons Contracting1002320210924-7Light Truck - Pick up- After Jan 104975"/>
    <s v="Corbiere and Sons Contracting1002320210924-7Light Truck - Pick up- After Jan 104975INV #149"/>
    <s v="New All Season Development"/>
    <s v=""/>
    <x v="2"/>
  </r>
  <r>
    <x v="1"/>
    <n v="6"/>
    <n v="0"/>
    <n v="10023"/>
    <s v="20210924-7"/>
    <n v="53510602"/>
    <s v="Access"/>
    <n v="0"/>
    <s v="ATV - Side by Side w/ roll bar- After Jan 10"/>
    <n v="18.45"/>
    <n v="10"/>
    <s v="HR"/>
    <s v="13.84"/>
    <s v="0"/>
    <s v=""/>
    <s v=""/>
    <n v="184.5"/>
    <n v="23.984999999999999"/>
    <n v="208.48499999999999"/>
    <d v="2021-09-24T00:00:00"/>
    <n v="0"/>
    <x v="5"/>
    <d v="2021-10-08T00:00:00"/>
    <n v="164"/>
    <n v="0"/>
    <n v="0"/>
    <s v="Nathan Kyme"/>
    <s v="New All Season Development"/>
    <m/>
    <s v="VC7556-2019-017"/>
    <s v="929 OF"/>
    <m/>
    <m/>
    <m/>
    <s v="Approved"/>
    <m/>
    <m/>
    <s v="Road Building activities on Neys Road"/>
    <n v="6"/>
    <s v="C219-C236"/>
    <s v="Neys"/>
    <n v="0"/>
    <d v="2021-09-30T00:00:00"/>
    <m/>
    <s v="58"/>
    <d v="2021-10-04T00:00:00"/>
    <s v=""/>
    <s v=""/>
    <m/>
    <m/>
    <m/>
    <s v=""/>
    <s v="06"/>
    <s v="Corbiere and Sons Contracting1002320210924-7ATV - Side by Side w/ roll bar- After Jan 1010184.5"/>
    <s v="Corbiere and Sons Contracting1002320210924-7ATV - Side by Side w/ roll bar- After Jan 1010184.5INV #149"/>
    <s v="New All Season Development"/>
    <s v=""/>
    <x v="2"/>
  </r>
  <r>
    <x v="1"/>
    <n v="6"/>
    <n v="0"/>
    <n v="10023"/>
    <s v="20210924-7"/>
    <n v="53510602"/>
    <s v="Access"/>
    <n v="0"/>
    <s v="Excavator Thumb - 30 - 50 ton- After Jan 10"/>
    <n v="12.21"/>
    <n v="10"/>
    <s v="HR"/>
    <s v="9.16"/>
    <s v="0"/>
    <s v=""/>
    <s v=""/>
    <n v="122.1"/>
    <n v="15.872999999999999"/>
    <n v="137.97299999999998"/>
    <d v="2021-09-24T00:00:00"/>
    <n v="0"/>
    <x v="5"/>
    <d v="2021-10-08T00:00:00"/>
    <n v="164"/>
    <n v="0"/>
    <n v="0"/>
    <s v="Nathan Kyme"/>
    <s v="New All Season Development"/>
    <m/>
    <s v="VC7556-2019-017"/>
    <s v="929 OF"/>
    <m/>
    <m/>
    <m/>
    <s v="Approved"/>
    <m/>
    <m/>
    <s v="Road Building activities on Neys Road"/>
    <n v="6"/>
    <s v="C219-C236"/>
    <s v="Neys"/>
    <n v="0"/>
    <d v="2021-09-30T00:00:00"/>
    <m/>
    <s v="58"/>
    <d v="2021-10-04T00:00:00"/>
    <s v=""/>
    <s v=""/>
    <m/>
    <m/>
    <m/>
    <s v=""/>
    <s v="06"/>
    <s v="Corbiere and Sons Contracting1002320210924-7Excavator Thumb - 30 - 50 ton- After Jan 1010122.1"/>
    <s v="Corbiere and Sons Contracting1002320210924-7Excavator Thumb - 30 - 50 ton- After Jan 1010122.1INV #149"/>
    <s v="New All Season Development"/>
    <s v=""/>
    <x v="2"/>
  </r>
  <r>
    <x v="1"/>
    <n v="6"/>
    <n v="0"/>
    <n v="10023"/>
    <s v="20210924-7"/>
    <n v="53510602"/>
    <s v="Access"/>
    <n v="0"/>
    <s v="Excavator Thumb - 30 - 50 ton- After Jan 10"/>
    <n v="12.21"/>
    <n v="10"/>
    <s v="HR"/>
    <s v="9.16"/>
    <s v="0"/>
    <s v=""/>
    <s v=""/>
    <n v="122.1"/>
    <n v="15.872999999999999"/>
    <n v="137.97299999999998"/>
    <d v="2021-09-24T00:00:00"/>
    <n v="0"/>
    <x v="5"/>
    <d v="2021-10-08T00:00:00"/>
    <n v="164"/>
    <n v="0"/>
    <n v="0"/>
    <s v="Nathan Kyme"/>
    <s v="New All Season Development"/>
    <m/>
    <s v="VC7556-2019-017"/>
    <s v="929 OF"/>
    <m/>
    <m/>
    <m/>
    <s v="Approved"/>
    <m/>
    <m/>
    <s v="Road Building activities on Neys Road"/>
    <n v="6"/>
    <s v="C219-C236"/>
    <s v="Neys"/>
    <n v="0"/>
    <d v="2021-09-30T00:00:00"/>
    <m/>
    <s v="58"/>
    <d v="2021-10-04T00:00:00"/>
    <s v=""/>
    <s v=""/>
    <m/>
    <m/>
    <m/>
    <s v=""/>
    <s v="06"/>
    <s v="Corbiere and Sons Contracting1002320210924-7Excavator Thumb - 30 - 50 ton- After Jan 1010122.1"/>
    <s v="Corbiere and Sons Contracting1002320210924-7Excavator Thumb - 30 - 50 ton- After Jan 1010122.1INV #149"/>
    <s v="New All Season Development"/>
    <s v=""/>
    <x v="2"/>
  </r>
  <r>
    <x v="1"/>
    <n v="6"/>
    <n v="0"/>
    <n v="10023"/>
    <s v="20210924-7"/>
    <n v="53510602"/>
    <s v="Access"/>
    <n v="0"/>
    <s v="Excavator - 36 ton- After Jan 10"/>
    <n v="146.96"/>
    <n v="10"/>
    <s v="Dynamic"/>
    <s v="110.22"/>
    <s v="0"/>
    <s v=""/>
    <s v=""/>
    <n v="1469.6"/>
    <n v="191.048"/>
    <n v="1660.6479999999997"/>
    <d v="2021-09-24T00:00:00"/>
    <n v="0"/>
    <x v="5"/>
    <d v="2021-10-08T00:00:00"/>
    <n v="164"/>
    <n v="0"/>
    <n v="0"/>
    <s v="Nathan Kyme"/>
    <s v="New All Season Development"/>
    <m/>
    <s v="VC7556-2019-017"/>
    <s v="929 OF"/>
    <m/>
    <m/>
    <m/>
    <s v="Approved"/>
    <m/>
    <m/>
    <s v="Road Building activities on Neys Road"/>
    <n v="6"/>
    <s v="C219-C236"/>
    <s v="Neys"/>
    <n v="0"/>
    <d v="2021-09-30T00:00:00"/>
    <m/>
    <s v="58"/>
    <d v="2021-10-04T00:00:00"/>
    <s v=""/>
    <s v=""/>
    <m/>
    <m/>
    <m/>
    <s v=""/>
    <s v="06"/>
    <s v="Corbiere and Sons Contracting1002320210924-7Excavator - 36 ton- After Jan 10101469.6"/>
    <s v="Corbiere and Sons Contracting1002320210924-7Excavator - 36 ton- After Jan 10101469.6INV #149"/>
    <s v="New All Season Development"/>
    <s v=""/>
    <x v="2"/>
  </r>
  <r>
    <x v="1"/>
    <n v="6"/>
    <n v="0"/>
    <n v="10023"/>
    <s v="20210924-7"/>
    <n v="53510602"/>
    <s v="Access"/>
    <n v="0"/>
    <s v="Excavator - 30 ton- After Jan 10"/>
    <n v="138.44999999999999"/>
    <n v="10"/>
    <s v="Dynamic"/>
    <s v="103.84"/>
    <s v="0"/>
    <s v=""/>
    <s v=""/>
    <n v="1384.5"/>
    <n v="179.98500000000001"/>
    <n v="1564.4849999999999"/>
    <d v="2021-09-24T00:00:00"/>
    <n v="0"/>
    <x v="5"/>
    <d v="2021-10-08T00:00:00"/>
    <n v="164"/>
    <n v="0"/>
    <n v="0"/>
    <s v="Nathan Kyme"/>
    <s v="New All Season Development"/>
    <m/>
    <s v="VC7556-2019-017"/>
    <s v="929 OF"/>
    <m/>
    <m/>
    <m/>
    <s v="Approved"/>
    <m/>
    <m/>
    <s v="Road Building activities on Neys Road"/>
    <n v="6"/>
    <s v="C219-C236"/>
    <s v="Neys"/>
    <n v="0"/>
    <d v="2021-09-30T00:00:00"/>
    <m/>
    <s v="58"/>
    <d v="2021-10-04T00:00:00"/>
    <s v=""/>
    <s v=""/>
    <m/>
    <m/>
    <m/>
    <s v=""/>
    <s v="06"/>
    <s v="Corbiere and Sons Contracting1002320210924-7Excavator - 30 ton- After Jan 10101384.5"/>
    <s v="Corbiere and Sons Contracting1002320210924-7Excavator - 30 ton- After Jan 10101384.5INV #149"/>
    <s v="New All Season Development"/>
    <s v=""/>
    <x v="2"/>
  </r>
  <r>
    <x v="1"/>
    <n v="6"/>
    <n v="0"/>
    <n v="10023"/>
    <s v="20210924-7"/>
    <n v="53510602"/>
    <s v="Access"/>
    <n v="0"/>
    <s v="Dozer D6 or equal- After Jan 10"/>
    <n v="131.47999999999999"/>
    <n v="10"/>
    <s v="Dynamic"/>
    <s v="98.61"/>
    <s v="0"/>
    <s v=""/>
    <s v=""/>
    <n v="1314.8"/>
    <n v="170.92400000000001"/>
    <n v="1485.7239999999997"/>
    <d v="2021-09-24T00:00:00"/>
    <n v="0"/>
    <x v="5"/>
    <d v="2021-10-08T00:00:00"/>
    <n v="164"/>
    <n v="0"/>
    <n v="0"/>
    <s v="Nathan Kyme"/>
    <s v="New All Season Development"/>
    <m/>
    <s v="VC7556-2019-017"/>
    <s v="929 OF"/>
    <m/>
    <m/>
    <m/>
    <s v="Approved"/>
    <m/>
    <m/>
    <s v="Road Building activities on Neys Road"/>
    <n v="6"/>
    <s v="C219-C236"/>
    <s v="Neys"/>
    <n v="0"/>
    <d v="2021-09-30T00:00:00"/>
    <m/>
    <s v="58"/>
    <d v="2021-10-04T00:00:00"/>
    <s v=""/>
    <s v=""/>
    <m/>
    <m/>
    <m/>
    <s v=""/>
    <s v="06"/>
    <s v="Corbiere and Sons Contracting1002320210924-7Dozer D6 or equal- After Jan 10101314.8"/>
    <s v="Corbiere and Sons Contracting1002320210924-7Dozer D6 or equal- After Jan 10101314.8INV #149"/>
    <s v="New All Season Development"/>
    <s v=""/>
    <x v="2"/>
  </r>
  <r>
    <x v="1"/>
    <n v="6"/>
    <n v="0"/>
    <n v="10022"/>
    <s v="20210924-6"/>
    <n v="53510602"/>
    <s v="Access"/>
    <n v="0"/>
    <s v="Labourer - General - After Jan 10"/>
    <n v="60"/>
    <n v="11"/>
    <s v="HR"/>
    <s v=""/>
    <s v=""/>
    <s v="60"/>
    <s v="0"/>
    <n v="660"/>
    <n v="85.8"/>
    <n v="745.8"/>
    <d v="2021-09-24T00:00:00"/>
    <n v="0"/>
    <x v="5"/>
    <d v="2021-10-08T00:00:00"/>
    <n v="164"/>
    <n v="0"/>
    <n v="0"/>
    <s v="Nathan Kyme"/>
    <s v="New All Season Development"/>
    <m/>
    <s v="VC7556-2019-017"/>
    <s v="929 OF"/>
    <m/>
    <m/>
    <m/>
    <s v="Approved"/>
    <m/>
    <m/>
    <s v="Road building activities on Little Red Sucker Creek Road"/>
    <n v="6"/>
    <s v="C248-C257"/>
    <s v="Little Red Sucker Creek"/>
    <n v="0"/>
    <d v="2021-09-30T00:00:00"/>
    <m/>
    <s v="58"/>
    <d v="2021-10-04T00:00:00"/>
    <s v=""/>
    <s v=""/>
    <m/>
    <m/>
    <m/>
    <s v=""/>
    <s v="06"/>
    <s v="Corbiere and Sons Contracting1002220210924-6Labourer - General - After Jan 1011660"/>
    <s v="Corbiere and Sons Contracting1002220210924-6Labourer - General - After Jan 1011660INV #149"/>
    <s v="New All Season Development"/>
    <s v=""/>
    <x v="2"/>
  </r>
  <r>
    <x v="1"/>
    <n v="6"/>
    <n v="0"/>
    <n v="10022"/>
    <s v="20210924-6"/>
    <n v="53510602"/>
    <s v="Access"/>
    <n v="0"/>
    <s v="Driver - AZ - After Jan 10"/>
    <n v="70"/>
    <n v="5"/>
    <s v="HR"/>
    <s v=""/>
    <s v=""/>
    <s v="70"/>
    <s v="0"/>
    <n v="350"/>
    <n v="45.5"/>
    <n v="395.49999999999994"/>
    <d v="2021-09-24T00:00:00"/>
    <n v="0"/>
    <x v="5"/>
    <d v="2021-10-08T00:00:00"/>
    <n v="164"/>
    <n v="0"/>
    <n v="0"/>
    <s v="Nathan Kyme"/>
    <s v="New All Season Development"/>
    <m/>
    <s v="VC7556-2019-017"/>
    <s v="929 OF"/>
    <m/>
    <m/>
    <m/>
    <s v="Approved"/>
    <m/>
    <m/>
    <s v="Road building activities on Little Red Sucker Creek Road"/>
    <n v="6"/>
    <s v="C248-C257"/>
    <s v="Little Red Sucker Creek"/>
    <n v="0"/>
    <d v="2021-09-30T00:00:00"/>
    <m/>
    <s v="58"/>
    <d v="2021-10-04T00:00:00"/>
    <s v=""/>
    <s v=""/>
    <m/>
    <m/>
    <m/>
    <s v=""/>
    <s v="06"/>
    <s v="Corbiere and Sons Contracting1002220210924-6Driver - AZ - After Jan 105350"/>
    <s v="Corbiere and Sons Contracting1002220210924-6Driver - AZ - After Jan 105350INV #149"/>
    <s v="New All Season Development"/>
    <s v=""/>
    <x v="2"/>
  </r>
  <r>
    <x v="1"/>
    <n v="6"/>
    <n v="0"/>
    <n v="10022"/>
    <s v="20210924-6"/>
    <n v="53510602"/>
    <s v="Access"/>
    <n v="0"/>
    <s v="Operator - Principle - After Jan 10"/>
    <n v="75"/>
    <n v="39"/>
    <s v="HR"/>
    <s v=""/>
    <s v=""/>
    <s v="75"/>
    <s v="0"/>
    <n v="2925"/>
    <n v="380.25"/>
    <n v="3305.2499999999995"/>
    <d v="2021-09-24T00:00:00"/>
    <n v="0"/>
    <x v="5"/>
    <d v="2021-10-08T00:00:00"/>
    <n v="164"/>
    <n v="0"/>
    <n v="0"/>
    <s v="Nathan Kyme"/>
    <s v="New All Season Development"/>
    <m/>
    <s v="VC7556-2019-017"/>
    <s v="929 OF"/>
    <m/>
    <m/>
    <m/>
    <s v="Approved"/>
    <m/>
    <m/>
    <s v="Road building activities on Little Red Sucker Creek Road"/>
    <n v="6"/>
    <s v="C248-C257"/>
    <s v="Little Red Sucker Creek"/>
    <n v="0"/>
    <d v="2021-09-30T00:00:00"/>
    <m/>
    <s v="58"/>
    <d v="2021-10-04T00:00:00"/>
    <s v=""/>
    <s v=""/>
    <m/>
    <m/>
    <m/>
    <s v=""/>
    <s v="06"/>
    <s v="Corbiere and Sons Contracting1002220210924-6Operator - Principle - After Jan 10392925"/>
    <s v="Corbiere and Sons Contracting1002220210924-6Operator - Principle - After Jan 10392925INV #149"/>
    <s v="New All Season Development"/>
    <s v=""/>
    <x v="2"/>
  </r>
  <r>
    <x v="1"/>
    <n v="6"/>
    <n v="0"/>
    <n v="10022"/>
    <s v="20210924-6"/>
    <n v="53510602"/>
    <s v="Access"/>
    <n v="0"/>
    <s v="L.O.A."/>
    <n v="210"/>
    <n v="6"/>
    <s v="DAY"/>
    <s v=""/>
    <s v=""/>
    <m/>
    <s v="0"/>
    <n v="1260"/>
    <n v="163.80000000000001"/>
    <n v="1423.8"/>
    <d v="2021-09-24T00:00:00"/>
    <n v="0"/>
    <x v="5"/>
    <d v="2021-10-08T00:00:00"/>
    <n v="164"/>
    <n v="0"/>
    <n v="0"/>
    <s v="Nathan Kyme"/>
    <s v="New All Season Development"/>
    <m/>
    <s v="VC7556-2019-017"/>
    <s v="929 OF"/>
    <m/>
    <m/>
    <m/>
    <s v="Approved"/>
    <m/>
    <m/>
    <s v="Road building activities on Little Red Sucker Creek Road"/>
    <n v="6"/>
    <s v="C248-C257"/>
    <s v="Little Red Sucker Creek"/>
    <n v="0"/>
    <d v="2021-09-30T00:00:00"/>
    <m/>
    <s v="58"/>
    <d v="2021-10-04T00:00:00"/>
    <s v=""/>
    <s v=""/>
    <m/>
    <m/>
    <m/>
    <s v=""/>
    <s v="06"/>
    <s v="Corbiere and Sons Contracting1002220210924-6L.O.A.61260"/>
    <s v="Corbiere and Sons Contracting1002220210924-6L.O.A.61260INV #149"/>
    <s v="New All Season Development"/>
    <s v=""/>
    <x v="2"/>
  </r>
  <r>
    <x v="1"/>
    <n v="6"/>
    <n v="0"/>
    <n v="10022"/>
    <s v="20210924-6"/>
    <n v="53510602"/>
    <s v="Access"/>
    <n v="0"/>
    <s v="Tractor Trailer - 60 Ton- After Jan 10"/>
    <n v="122.39"/>
    <n v="5"/>
    <s v="Dynamic"/>
    <s v="91.79"/>
    <s v="0"/>
    <s v=""/>
    <s v=""/>
    <n v="611.95000000000005"/>
    <n v="79.553500000000014"/>
    <n v="691.50350000000003"/>
    <d v="2021-09-24T00:00:00"/>
    <n v="0"/>
    <x v="5"/>
    <d v="2021-10-08T00:00:00"/>
    <n v="164"/>
    <n v="0"/>
    <n v="0"/>
    <s v="Nathan Kyme"/>
    <s v="New All Season Development"/>
    <m/>
    <s v="VC7556-2019-017"/>
    <s v="929 OF"/>
    <m/>
    <m/>
    <m/>
    <s v="Approved"/>
    <m/>
    <m/>
    <s v="Road building activities on Little Red Sucker Creek Road"/>
    <n v="6"/>
    <s v="C248-C257"/>
    <s v="Little Red Sucker Creek"/>
    <n v="0"/>
    <d v="2021-09-30T00:00:00"/>
    <m/>
    <s v="58"/>
    <d v="2021-10-04T00:00:00"/>
    <s v=""/>
    <s v=""/>
    <m/>
    <m/>
    <m/>
    <s v=""/>
    <s v="06"/>
    <s v="Corbiere and Sons Contracting1002220210924-6Tractor Trailer - 60 Ton- After Jan 105611.95"/>
    <s v="Corbiere and Sons Contracting1002220210924-6Tractor Trailer - 60 Ton- After Jan 105611.95INV #149"/>
    <s v="New All Season Development"/>
    <s v=""/>
    <x v="2"/>
  </r>
  <r>
    <x v="1"/>
    <n v="6"/>
    <n v="0"/>
    <n v="10022"/>
    <s v="20210924-6"/>
    <n v="53510602"/>
    <s v="Access"/>
    <n v="0"/>
    <s v="Rock Truck - 30 Ton- After Jan 10"/>
    <n v="138.05000000000001"/>
    <n v="4"/>
    <s v="Dynamic"/>
    <s v="103.54"/>
    <s v="0"/>
    <s v=""/>
    <s v=""/>
    <n v="552.20000000000005"/>
    <n v="71.786000000000001"/>
    <n v="623.98599999999999"/>
    <d v="2021-09-24T00:00:00"/>
    <n v="0"/>
    <x v="5"/>
    <d v="2021-10-08T00:00:00"/>
    <n v="164"/>
    <n v="0"/>
    <n v="0"/>
    <s v="Nathan Kyme"/>
    <s v="New All Season Development"/>
    <m/>
    <s v="VC7556-2019-017"/>
    <s v="929 OF"/>
    <m/>
    <m/>
    <m/>
    <s v="Approved"/>
    <m/>
    <m/>
    <s v="Road building activities on Little Red Sucker Creek Road"/>
    <n v="6"/>
    <s v="C248-C257"/>
    <s v="Little Red Sucker Creek"/>
    <n v="0"/>
    <d v="2021-09-30T00:00:00"/>
    <m/>
    <s v="58"/>
    <d v="2021-10-04T00:00:00"/>
    <s v=""/>
    <s v=""/>
    <m/>
    <m/>
    <m/>
    <s v=""/>
    <s v="06"/>
    <s v="Corbiere and Sons Contracting1002220210924-6Rock Truck - 30 Ton- After Jan 104552.2"/>
    <s v="Corbiere and Sons Contracting1002220210924-6Rock Truck - 30 Ton- After Jan 104552.2INV #149"/>
    <s v="New All Season Development"/>
    <s v=""/>
    <x v="2"/>
  </r>
  <r>
    <x v="1"/>
    <n v="6"/>
    <n v="0"/>
    <n v="10022"/>
    <s v="20210924-6"/>
    <n v="53510602"/>
    <s v="Access"/>
    <n v="0"/>
    <s v="Light Truck w/ Tandum Trailer- After Jan 10"/>
    <n v="337.5"/>
    <n v="1"/>
    <s v="DAY"/>
    <s v="253.13"/>
    <s v="0"/>
    <s v=""/>
    <s v=""/>
    <n v="337.5"/>
    <n v="43.875"/>
    <n v="381.37499999999994"/>
    <d v="2021-09-24T00:00:00"/>
    <n v="0"/>
    <x v="5"/>
    <d v="2021-10-08T00:00:00"/>
    <n v="164"/>
    <n v="0"/>
    <n v="0"/>
    <s v="Nathan Kyme"/>
    <s v="New All Season Development"/>
    <m/>
    <s v="VC7556-2019-017"/>
    <s v="929 OF"/>
    <m/>
    <m/>
    <m/>
    <s v="Approved"/>
    <m/>
    <m/>
    <s v="Road building activities on Little Red Sucker Creek Road"/>
    <n v="6"/>
    <s v="C248-C257"/>
    <s v="Little Red Sucker Creek"/>
    <n v="0"/>
    <d v="2021-09-30T00:00:00"/>
    <m/>
    <s v="58"/>
    <d v="2021-10-04T00:00:00"/>
    <s v=""/>
    <s v=""/>
    <m/>
    <m/>
    <m/>
    <s v=""/>
    <s v="06"/>
    <s v="Corbiere and Sons Contracting1002220210924-6Light Truck w/ Tandum Trailer- After Jan 101337.5"/>
    <s v="Corbiere and Sons Contracting1002220210924-6Light Truck w/ Tandum Trailer- After Jan 101337.5INV #149"/>
    <s v="New All Season Development"/>
    <s v=""/>
    <x v="2"/>
  </r>
  <r>
    <x v="1"/>
    <n v="6"/>
    <n v="0"/>
    <n v="10022"/>
    <s v="20210924-6"/>
    <n v="53510602"/>
    <s v="Access"/>
    <n v="0"/>
    <s v="Light Truck - Pick up- After Jan 10"/>
    <n v="243.75"/>
    <n v="2"/>
    <s v="DAY"/>
    <s v="182.81"/>
    <s v="0"/>
    <s v=""/>
    <s v=""/>
    <n v="487.5"/>
    <n v="63.375"/>
    <n v="550.875"/>
    <d v="2021-09-24T00:00:00"/>
    <n v="0"/>
    <x v="5"/>
    <d v="2021-10-08T00:00:00"/>
    <n v="164"/>
    <n v="0"/>
    <n v="0"/>
    <s v="Nathan Kyme"/>
    <s v="New All Season Development"/>
    <m/>
    <s v="VC7556-2019-017"/>
    <s v="929 OF"/>
    <m/>
    <m/>
    <m/>
    <s v="Approved"/>
    <m/>
    <m/>
    <s v="Road building activities on Little Red Sucker Creek Road"/>
    <n v="6"/>
    <s v="C248-C257"/>
    <s v="Little Red Sucker Creek"/>
    <n v="0"/>
    <d v="2021-09-30T00:00:00"/>
    <m/>
    <s v="58"/>
    <d v="2021-10-04T00:00:00"/>
    <s v=""/>
    <s v=""/>
    <m/>
    <m/>
    <m/>
    <s v=""/>
    <s v="06"/>
    <s v="Corbiere and Sons Contracting1002220210924-6Light Truck - Pick up- After Jan 102487.5"/>
    <s v="Corbiere and Sons Contracting1002220210924-6Light Truck - Pick up- After Jan 102487.5INV #149"/>
    <s v="New All Season Development"/>
    <s v=""/>
    <x v="2"/>
  </r>
  <r>
    <x v="1"/>
    <n v="6"/>
    <n v="0"/>
    <n v="10022"/>
    <s v="20210924-6"/>
    <n v="53510602"/>
    <s v="Access"/>
    <n v="0"/>
    <s v="Excavator Thumb - 30 - 50 ton- After Jan 10"/>
    <n v="12.21"/>
    <n v="10"/>
    <s v="HR"/>
    <s v="9.16"/>
    <s v="0"/>
    <s v=""/>
    <s v=""/>
    <n v="122.1"/>
    <n v="15.872999999999999"/>
    <n v="137.97299999999998"/>
    <d v="2021-09-24T00:00:00"/>
    <n v="0"/>
    <x v="5"/>
    <d v="2021-10-08T00:00:00"/>
    <n v="164"/>
    <n v="0"/>
    <n v="0"/>
    <s v="Nathan Kyme"/>
    <s v="New All Season Development"/>
    <m/>
    <s v="VC7556-2019-017"/>
    <s v="929 OF"/>
    <m/>
    <m/>
    <m/>
    <s v="Approved"/>
    <m/>
    <m/>
    <s v="Road building activities on Little Red Sucker Creek Road"/>
    <n v="6"/>
    <s v="C248-C257"/>
    <s v="Little Red Sucker Creek"/>
    <n v="0"/>
    <d v="2021-09-30T00:00:00"/>
    <m/>
    <s v="58"/>
    <d v="2021-10-04T00:00:00"/>
    <s v=""/>
    <s v=""/>
    <m/>
    <m/>
    <m/>
    <s v=""/>
    <s v="06"/>
    <s v="Corbiere and Sons Contracting1002220210924-6Excavator Thumb - 30 - 50 ton- After Jan 1010122.1"/>
    <s v="Corbiere and Sons Contracting1002220210924-6Excavator Thumb - 30 - 50 ton- After Jan 1010122.1INV #149"/>
    <s v="New All Season Development"/>
    <s v=""/>
    <x v="2"/>
  </r>
  <r>
    <x v="1"/>
    <n v="6"/>
    <n v="0"/>
    <n v="10022"/>
    <s v="20210924-6"/>
    <n v="53510602"/>
    <s v="Access"/>
    <n v="0"/>
    <s v="Excavator - 36 ton- After Jan 10"/>
    <n v="146.96"/>
    <n v="10"/>
    <s v="Dynamic"/>
    <s v="110.22"/>
    <s v="0"/>
    <s v=""/>
    <s v=""/>
    <n v="1469.6"/>
    <n v="191.048"/>
    <n v="1660.6479999999997"/>
    <d v="2021-09-24T00:00:00"/>
    <n v="0"/>
    <x v="5"/>
    <d v="2021-10-08T00:00:00"/>
    <n v="164"/>
    <n v="0"/>
    <n v="0"/>
    <s v="Nathan Kyme"/>
    <s v="New All Season Development"/>
    <m/>
    <s v="VC7556-2019-017"/>
    <s v="929 OF"/>
    <m/>
    <m/>
    <m/>
    <s v="Approved"/>
    <m/>
    <m/>
    <s v="Road building activities on Little Red Sucker Creek Road"/>
    <n v="6"/>
    <s v="C248-C257"/>
    <s v="Little Red Sucker Creek"/>
    <n v="0"/>
    <d v="2021-09-30T00:00:00"/>
    <m/>
    <s v="58"/>
    <d v="2021-10-04T00:00:00"/>
    <s v=""/>
    <s v=""/>
    <m/>
    <m/>
    <m/>
    <s v=""/>
    <s v="06"/>
    <s v="Corbiere and Sons Contracting1002220210924-6Excavator - 36 ton- After Jan 10101469.6"/>
    <s v="Corbiere and Sons Contracting1002220210924-6Excavator - 36 ton- After Jan 10101469.6INV #149"/>
    <s v="New All Season Development"/>
    <s v=""/>
    <x v="2"/>
  </r>
  <r>
    <x v="1"/>
    <n v="6"/>
    <n v="0"/>
    <n v="10022"/>
    <s v="20210924-6"/>
    <n v="53510602"/>
    <s v="Access"/>
    <n v="0"/>
    <s v="Excavator - 30 ton- After Jan 10"/>
    <n v="138.44999999999999"/>
    <n v="10"/>
    <s v="Dynamic"/>
    <s v="103.84"/>
    <s v="0"/>
    <s v=""/>
    <s v=""/>
    <n v="1384.5"/>
    <n v="179.98500000000001"/>
    <n v="1564.4849999999999"/>
    <d v="2021-09-24T00:00:00"/>
    <n v="0"/>
    <x v="5"/>
    <d v="2021-10-08T00:00:00"/>
    <n v="164"/>
    <n v="0"/>
    <n v="0"/>
    <s v="Nathan Kyme"/>
    <s v="New All Season Development"/>
    <m/>
    <s v="VC7556-2019-017"/>
    <s v="929 OF"/>
    <m/>
    <m/>
    <m/>
    <s v="Approved"/>
    <m/>
    <m/>
    <s v="Road building activities on Little Red Sucker Creek Road"/>
    <n v="6"/>
    <s v="C248-C257"/>
    <s v="Little Red Sucker Creek"/>
    <n v="0"/>
    <d v="2021-09-30T00:00:00"/>
    <m/>
    <s v="58"/>
    <d v="2021-10-04T00:00:00"/>
    <s v=""/>
    <s v=""/>
    <m/>
    <m/>
    <m/>
    <s v=""/>
    <s v="06"/>
    <s v="Corbiere and Sons Contracting1002220210924-6Excavator - 30 ton- After Jan 10101384.5"/>
    <s v="Corbiere and Sons Contracting1002220210924-6Excavator - 30 ton- After Jan 10101384.5INV #149"/>
    <s v="New All Season Development"/>
    <s v=""/>
    <x v="2"/>
  </r>
  <r>
    <x v="1"/>
    <n v="6"/>
    <n v="0"/>
    <n v="10022"/>
    <s v="20210924-6"/>
    <n v="53510602"/>
    <s v="Access"/>
    <n v="0"/>
    <s v="Dozer D6 or equal- After Jan 10"/>
    <n v="131.47999999999999"/>
    <n v="10"/>
    <s v="Dynamic"/>
    <s v="98.61"/>
    <s v="0"/>
    <s v=""/>
    <s v=""/>
    <n v="1314.8"/>
    <n v="170.92400000000001"/>
    <n v="1485.7239999999997"/>
    <d v="2021-09-24T00:00:00"/>
    <n v="0"/>
    <x v="5"/>
    <d v="2021-10-08T00:00:00"/>
    <n v="164"/>
    <n v="0"/>
    <n v="0"/>
    <s v="Nathan Kyme"/>
    <s v="New All Season Development"/>
    <m/>
    <s v="VC7556-2019-017"/>
    <s v="929 OF"/>
    <m/>
    <m/>
    <m/>
    <s v="Approved"/>
    <m/>
    <m/>
    <s v="Road building activities on Little Red Sucker Creek Road"/>
    <n v="6"/>
    <s v="C248-C257"/>
    <s v="Little Red Sucker Creek"/>
    <n v="0"/>
    <d v="2021-09-30T00:00:00"/>
    <m/>
    <s v="58"/>
    <d v="2021-10-04T00:00:00"/>
    <s v=""/>
    <s v=""/>
    <m/>
    <m/>
    <m/>
    <s v=""/>
    <s v="06"/>
    <s v="Corbiere and Sons Contracting1002220210924-6Dozer D6 or equal- After Jan 10101314.8"/>
    <s v="Corbiere and Sons Contracting1002220210924-6Dozer D6 or equal- After Jan 10101314.8INV #149"/>
    <s v="New All Season Development"/>
    <s v=""/>
    <x v="2"/>
  </r>
  <r>
    <x v="1"/>
    <n v="6"/>
    <n v="0"/>
    <n v="10021"/>
    <s v="20210924-5"/>
    <n v="53510602"/>
    <s v="Access"/>
    <n v="0"/>
    <s v="Driver - AZ - After Jan 10"/>
    <n v="70"/>
    <n v="13"/>
    <s v="HR"/>
    <s v=""/>
    <s v=""/>
    <s v="70"/>
    <s v="0"/>
    <n v="910"/>
    <n v="118.3"/>
    <n v="1028.3"/>
    <d v="2021-09-24T00:00:00"/>
    <n v="0"/>
    <x v="5"/>
    <d v="2021-10-08T00:00:00"/>
    <n v="164"/>
    <n v="0"/>
    <n v="0"/>
    <s v="Nathan Kyme"/>
    <s v="New All Season Development"/>
    <m/>
    <s v="VC7556-2019-017"/>
    <s v="929 OF"/>
    <m/>
    <m/>
    <m/>
    <s v="Approved"/>
    <m/>
    <m/>
    <s v="4 Trucks from Padda and 1 Valentino hauling to Neys Road"/>
    <n v="6"/>
    <s v="C219-C236"/>
    <s v="Neys"/>
    <n v="0"/>
    <d v="2021-09-30T00:00:00"/>
    <m/>
    <s v="58"/>
    <d v="2021-10-04T00:00:00"/>
    <s v=""/>
    <s v=""/>
    <m/>
    <m/>
    <m/>
    <s v=""/>
    <s v="06"/>
    <s v="Corbiere and Sons Contracting1002120210924-5Driver - AZ - After Jan 1013910"/>
    <s v="Corbiere and Sons Contracting1002120210924-5Driver - AZ - After Jan 1013910INV #149"/>
    <s v="New All Season Development"/>
    <s v=""/>
    <x v="2"/>
  </r>
  <r>
    <x v="1"/>
    <n v="6"/>
    <n v="0"/>
    <n v="10021"/>
    <s v="20210924-5"/>
    <n v="53510602"/>
    <s v="Access"/>
    <n v="0"/>
    <s v="Driver - AZ - After Jan 10"/>
    <n v="70"/>
    <n v="46.5"/>
    <s v="HR"/>
    <s v=""/>
    <s v=""/>
    <s v="70"/>
    <s v="0"/>
    <n v="3255"/>
    <n v="423.15000000000003"/>
    <n v="3678.1499999999996"/>
    <d v="2021-09-24T00:00:00"/>
    <n v="0"/>
    <x v="5"/>
    <d v="2021-10-08T00:00:00"/>
    <n v="164"/>
    <n v="0"/>
    <n v="0"/>
    <s v="Nathan Kyme"/>
    <s v="New All Season Development"/>
    <m/>
    <s v="VC7556-2019-017"/>
    <s v="929 OF"/>
    <m/>
    <m/>
    <m/>
    <s v="Approved"/>
    <m/>
    <m/>
    <s v="4 Trucks from Padda and 1 Valentino hauling to Neys Road"/>
    <n v="6"/>
    <s v="C219-C236"/>
    <s v="Neys"/>
    <n v="0"/>
    <d v="2021-09-30T00:00:00"/>
    <m/>
    <s v="58"/>
    <d v="2021-10-04T00:00:00"/>
    <s v=""/>
    <s v=""/>
    <m/>
    <m/>
    <m/>
    <s v=""/>
    <s v="06"/>
    <s v="Corbiere and Sons Contracting1002120210924-5Driver - AZ - After Jan 1046.53255"/>
    <s v="Corbiere and Sons Contracting1002120210924-5Driver - AZ - After Jan 1046.53255INV #149"/>
    <s v="New All Season Development"/>
    <s v=""/>
    <x v="2"/>
  </r>
  <r>
    <x v="1"/>
    <n v="6"/>
    <n v="0"/>
    <n v="10021"/>
    <s v="20210924-5"/>
    <n v="53510602"/>
    <s v="Access"/>
    <n v="0"/>
    <s v="L.O.A."/>
    <n v="210"/>
    <n v="4"/>
    <s v="DAY"/>
    <s v=""/>
    <s v=""/>
    <m/>
    <s v="0"/>
    <n v="840"/>
    <n v="109.2"/>
    <n v="949.19999999999993"/>
    <d v="2021-09-24T00:00:00"/>
    <n v="0"/>
    <x v="5"/>
    <d v="2021-10-08T00:00:00"/>
    <n v="164"/>
    <n v="0"/>
    <n v="0"/>
    <s v="Nathan Kyme"/>
    <s v="New All Season Development"/>
    <m/>
    <s v="VC7556-2019-017"/>
    <s v="929 OF"/>
    <m/>
    <m/>
    <m/>
    <s v="Approved"/>
    <m/>
    <m/>
    <s v="4 Trucks from Padda and 1 Valentino hauling to Neys Road"/>
    <n v="6"/>
    <s v="C219-C236"/>
    <s v="Neys"/>
    <n v="0"/>
    <d v="2021-09-30T00:00:00"/>
    <m/>
    <s v="58"/>
    <d v="2021-10-04T00:00:00"/>
    <s v=""/>
    <s v=""/>
    <m/>
    <m/>
    <m/>
    <s v=""/>
    <s v="06"/>
    <s v="Corbiere and Sons Contracting1002120210924-5L.O.A.4840"/>
    <s v="Corbiere and Sons Contracting1002120210924-5L.O.A.4840INV #149"/>
    <s v="New All Season Development"/>
    <s v=""/>
    <x v="2"/>
  </r>
  <r>
    <x v="1"/>
    <n v="6"/>
    <n v="0"/>
    <n v="10021"/>
    <s v="20210924-5"/>
    <n v="53510602"/>
    <s v="Access"/>
    <n v="0"/>
    <s v="Dump - Triaxle- After Jan 10"/>
    <n v="55.2"/>
    <n v="13"/>
    <s v="Dynamic"/>
    <s v="41.4"/>
    <s v="0"/>
    <s v=""/>
    <s v=""/>
    <n v="717.6"/>
    <n v="93.288000000000011"/>
    <n v="810.88799999999992"/>
    <d v="2021-09-24T00:00:00"/>
    <n v="0"/>
    <x v="5"/>
    <d v="2021-10-08T00:00:00"/>
    <n v="164"/>
    <n v="0"/>
    <n v="0"/>
    <s v="Nathan Kyme"/>
    <s v="New All Season Development"/>
    <m/>
    <s v="VC7556-2019-017"/>
    <s v="929 OF"/>
    <m/>
    <m/>
    <m/>
    <s v="Approved"/>
    <m/>
    <m/>
    <s v="4 Trucks from Padda and 1 Valentino hauling to Neys Road"/>
    <n v="6"/>
    <s v="C219-C236"/>
    <s v="Neys"/>
    <n v="0"/>
    <d v="2021-09-30T00:00:00"/>
    <m/>
    <s v="58"/>
    <d v="2021-10-04T00:00:00"/>
    <s v=""/>
    <s v=""/>
    <m/>
    <m/>
    <m/>
    <s v=""/>
    <s v="06"/>
    <s v="Corbiere and Sons Contracting1002120210924-5Dump - Triaxle- After Jan 1013717.6"/>
    <s v="Corbiere and Sons Contracting1002120210924-5Dump - Triaxle- After Jan 1013717.6INV #149"/>
    <s v="New All Season Development"/>
    <s v=""/>
    <x v="2"/>
  </r>
  <r>
    <x v="1"/>
    <n v="6"/>
    <n v="0"/>
    <n v="10021"/>
    <s v="20210924-5"/>
    <n v="53510602"/>
    <s v="Access"/>
    <n v="0"/>
    <s v="Dump - Triaxle- After Jan 10"/>
    <n v="55.2"/>
    <n v="46"/>
    <s v="Dynamic"/>
    <s v="41.4"/>
    <s v="0"/>
    <s v=""/>
    <s v=""/>
    <n v="2539.1999999999998"/>
    <n v="330.096"/>
    <n v="2869.2959999999994"/>
    <d v="2021-09-24T00:00:00"/>
    <n v="0"/>
    <x v="5"/>
    <d v="2021-10-08T00:00:00"/>
    <n v="164"/>
    <n v="0"/>
    <n v="0"/>
    <s v="Nathan Kyme"/>
    <s v="New All Season Development"/>
    <m/>
    <s v="VC7556-2019-017"/>
    <s v="929 OF"/>
    <m/>
    <m/>
    <m/>
    <s v="Approved"/>
    <m/>
    <m/>
    <s v="4 Trucks from Padda and 1 Valentino hauling to Neys Road"/>
    <n v="6"/>
    <s v="C219-C236"/>
    <s v="Neys"/>
    <n v="0"/>
    <d v="2021-09-30T00:00:00"/>
    <m/>
    <s v="58"/>
    <d v="2021-10-04T00:00:00"/>
    <s v=""/>
    <s v=""/>
    <m/>
    <m/>
    <m/>
    <s v=""/>
    <s v="06"/>
    <s v="Corbiere and Sons Contracting1002120210924-5Dump - Triaxle- After Jan 10462539.2"/>
    <s v="Corbiere and Sons Contracting1002120210924-5Dump - Triaxle- After Jan 10462539.2INV #149"/>
    <s v="New All Season Development"/>
    <s v=""/>
    <x v="2"/>
  </r>
  <r>
    <x v="1"/>
    <n v="6"/>
    <n v="0"/>
    <n v="10020"/>
    <s v="20210924-4"/>
    <n v="53510602"/>
    <s v="Access"/>
    <n v="0"/>
    <s v="Driver - AZ - After Jan 10"/>
    <n v="70"/>
    <n v="23.5"/>
    <s v="HR"/>
    <s v=""/>
    <s v=""/>
    <s v="70"/>
    <s v="0"/>
    <n v="1645"/>
    <n v="213.85"/>
    <n v="1858.85"/>
    <d v="2021-09-24T00:00:00"/>
    <n v="0"/>
    <x v="5"/>
    <d v="2021-10-08T00:00:00"/>
    <n v="164"/>
    <n v="0"/>
    <n v="0"/>
    <s v="Nathan Kyme"/>
    <s v="New All Season Development"/>
    <m/>
    <s v="VC7556-2019-017"/>
    <s v="929 OF"/>
    <m/>
    <m/>
    <m/>
    <s v="Approved"/>
    <m/>
    <m/>
    <s v="3 Trucks from Padda hauling over to Pic River West"/>
    <n v="6"/>
    <s v="D018-D024"/>
    <s v="Pic River"/>
    <n v="0"/>
    <d v="2021-09-30T00:00:00"/>
    <m/>
    <s v="58"/>
    <d v="2021-10-04T00:00:00"/>
    <s v=""/>
    <s v=""/>
    <m/>
    <m/>
    <m/>
    <s v=""/>
    <s v="06"/>
    <s v="Corbiere and Sons Contracting1002020210924-4Driver - AZ - After Jan 1023.51645"/>
    <s v="Corbiere and Sons Contracting1002020210924-4Driver - AZ - After Jan 1023.51645INV #149"/>
    <s v="New All Season Development"/>
    <s v=""/>
    <x v="2"/>
  </r>
  <r>
    <x v="1"/>
    <n v="6"/>
    <n v="0"/>
    <n v="10020"/>
    <s v="20210924-4"/>
    <n v="53510602"/>
    <s v="Access"/>
    <n v="0"/>
    <s v="L.O.A."/>
    <n v="210"/>
    <n v="2"/>
    <s v="DAY"/>
    <s v=""/>
    <s v=""/>
    <m/>
    <s v="0"/>
    <n v="420"/>
    <n v="54.6"/>
    <n v="474.59999999999997"/>
    <d v="2021-09-24T00:00:00"/>
    <n v="0"/>
    <x v="5"/>
    <d v="2021-10-08T00:00:00"/>
    <n v="164"/>
    <n v="0"/>
    <n v="0"/>
    <s v="Nathan Kyme"/>
    <s v="New All Season Development"/>
    <m/>
    <s v="VC7556-2019-017"/>
    <s v="929 OF"/>
    <m/>
    <m/>
    <m/>
    <s v="Approved"/>
    <m/>
    <m/>
    <s v="3 Trucks from Padda hauling over to Pic River West"/>
    <n v="6"/>
    <s v="D018-D024"/>
    <s v="Pic River"/>
    <n v="0"/>
    <d v="2021-09-30T00:00:00"/>
    <m/>
    <s v="58"/>
    <d v="2021-10-04T00:00:00"/>
    <s v=""/>
    <s v=""/>
    <m/>
    <m/>
    <m/>
    <s v=""/>
    <s v="06"/>
    <s v="Corbiere and Sons Contracting1002020210924-4L.O.A.2420"/>
    <s v="Corbiere and Sons Contracting1002020210924-4L.O.A.2420INV #149"/>
    <s v="New All Season Development"/>
    <s v=""/>
    <x v="2"/>
  </r>
  <r>
    <x v="1"/>
    <n v="6"/>
    <n v="0"/>
    <n v="10020"/>
    <s v="20210924-4"/>
    <n v="53510602"/>
    <s v="Access"/>
    <n v="0"/>
    <s v="Dump - Triaxle- After Jan 10"/>
    <n v="55.2"/>
    <n v="23.5"/>
    <s v="Dynamic"/>
    <s v="41.4"/>
    <s v="0"/>
    <s v=""/>
    <s v=""/>
    <n v="1297.2"/>
    <n v="168.63600000000002"/>
    <n v="1465.836"/>
    <d v="2021-09-24T00:00:00"/>
    <n v="0"/>
    <x v="5"/>
    <d v="2021-10-08T00:00:00"/>
    <n v="164"/>
    <n v="0"/>
    <n v="0"/>
    <s v="Nathan Kyme"/>
    <s v="New All Season Development"/>
    <m/>
    <s v="VC7556-2019-017"/>
    <s v="929 OF"/>
    <m/>
    <m/>
    <m/>
    <s v="Approved"/>
    <m/>
    <m/>
    <s v="3 Trucks from Padda hauling over to Pic River West"/>
    <n v="6"/>
    <s v="D018-D024"/>
    <s v="Pic River"/>
    <n v="0"/>
    <d v="2021-09-30T00:00:00"/>
    <m/>
    <s v="58"/>
    <d v="2021-10-04T00:00:00"/>
    <s v=""/>
    <s v=""/>
    <m/>
    <m/>
    <m/>
    <s v=""/>
    <s v="06"/>
    <s v="Corbiere and Sons Contracting1002020210924-4Dump - Triaxle- After Jan 1023.51297.2"/>
    <s v="Corbiere and Sons Contracting1002020210924-4Dump - Triaxle- After Jan 1023.51297.2INV #149"/>
    <s v="New All Season Development"/>
    <s v=""/>
    <x v="2"/>
  </r>
  <r>
    <x v="1"/>
    <n v="6"/>
    <n v="0"/>
    <n v="10019"/>
    <s v="20210924-3"/>
    <n v="53510602"/>
    <s v="Access"/>
    <n v="0"/>
    <s v="Driver - AZ - After Jan 10"/>
    <n v="70"/>
    <n v="71"/>
    <s v="HR"/>
    <s v=""/>
    <s v=""/>
    <s v="70"/>
    <s v="0"/>
    <n v="4970"/>
    <n v="646.1"/>
    <n v="5616.0999999999995"/>
    <d v="2021-09-24T00:00:00"/>
    <n v="0"/>
    <x v="5"/>
    <d v="2021-10-08T00:00:00"/>
    <n v="164"/>
    <n v="0"/>
    <n v="0"/>
    <s v="Nathan Kyme"/>
    <s v="New All Season Development"/>
    <m/>
    <s v="VC7556-2019-017"/>
    <s v="929 OF"/>
    <m/>
    <m/>
    <m/>
    <s v="Approved"/>
    <m/>
    <m/>
    <s v="Gravel Hauling to Hare Lake road stockpile from Cress Pit (6 trucks)"/>
    <n v="6"/>
    <s v="C257-C267"/>
    <s v="Hare Lake"/>
    <n v="0"/>
    <d v="2021-09-30T00:00:00"/>
    <m/>
    <s v="58"/>
    <d v="2021-10-04T00:00:00"/>
    <s v=""/>
    <s v=""/>
    <m/>
    <m/>
    <m/>
    <s v=""/>
    <s v="06"/>
    <s v="Corbiere and Sons Contracting1001920210924-3Driver - AZ - After Jan 10714970"/>
    <s v="Corbiere and Sons Contracting1001920210924-3Driver - AZ - After Jan 10714970INV #149"/>
    <s v="New All Season Development"/>
    <s v=""/>
    <x v="2"/>
  </r>
  <r>
    <x v="1"/>
    <n v="6"/>
    <n v="0"/>
    <n v="10019"/>
    <s v="20210924-3"/>
    <n v="53510602"/>
    <s v="Access"/>
    <n v="0"/>
    <s v="L.O.A."/>
    <n v="210"/>
    <n v="7"/>
    <s v="DAY"/>
    <s v=""/>
    <s v=""/>
    <m/>
    <s v="0"/>
    <n v="1470"/>
    <n v="191.1"/>
    <n v="1661.1"/>
    <d v="2021-09-24T00:00:00"/>
    <n v="0"/>
    <x v="5"/>
    <d v="2021-10-08T00:00:00"/>
    <n v="164"/>
    <n v="0"/>
    <n v="0"/>
    <s v="Nathan Kyme"/>
    <s v="New All Season Development"/>
    <m/>
    <s v="VC7556-2019-017"/>
    <s v="929 OF"/>
    <m/>
    <m/>
    <m/>
    <s v="Approved"/>
    <m/>
    <m/>
    <s v="Gravel Hauling to Hare Lake road stockpile from Cress Pit (6 trucks)"/>
    <n v="6"/>
    <s v="C257-C267"/>
    <s v="Hare Lake"/>
    <n v="0"/>
    <d v="2021-09-30T00:00:00"/>
    <m/>
    <s v="58"/>
    <d v="2021-10-04T00:00:00"/>
    <s v=""/>
    <s v=""/>
    <m/>
    <m/>
    <m/>
    <s v=""/>
    <s v="06"/>
    <s v="Corbiere and Sons Contracting1001920210924-3L.O.A.71470"/>
    <s v="Corbiere and Sons Contracting1001920210924-3L.O.A.71470INV #149"/>
    <s v="New All Season Development"/>
    <s v=""/>
    <x v="2"/>
  </r>
  <r>
    <x v="1"/>
    <n v="6"/>
    <n v="0"/>
    <n v="10019"/>
    <s v="20210924-3"/>
    <n v="53510602"/>
    <s v="Access"/>
    <n v="0"/>
    <s v="Construction Coordinator"/>
    <n v="80"/>
    <n v="7"/>
    <s v="HR"/>
    <s v=""/>
    <s v=""/>
    <s v="80"/>
    <s v="0"/>
    <n v="560"/>
    <n v="72.8"/>
    <n v="632.79999999999995"/>
    <d v="2021-09-24T00:00:00"/>
    <n v="0"/>
    <x v="5"/>
    <d v="2021-10-08T00:00:00"/>
    <n v="164"/>
    <n v="0"/>
    <n v="0"/>
    <s v="Nathan Kyme"/>
    <s v="New All Season Development"/>
    <m/>
    <s v="VC7556-2019-017"/>
    <s v="929 OF"/>
    <m/>
    <m/>
    <m/>
    <s v="Approved"/>
    <m/>
    <m/>
    <s v="Gravel Hauling to Hare Lake road stockpile from Cress Pit (6 trucks)"/>
    <n v="6"/>
    <s v="C257-C267"/>
    <s v="Hare Lake"/>
    <n v="0"/>
    <d v="2021-09-30T00:00:00"/>
    <m/>
    <s v="58"/>
    <d v="2021-10-04T00:00:00"/>
    <s v=""/>
    <s v=""/>
    <m/>
    <m/>
    <m/>
    <s v=""/>
    <s v="06"/>
    <s v="Corbiere and Sons Contracting1001920210924-3Construction Coordinator7560"/>
    <s v="Corbiere and Sons Contracting1001920210924-3Construction Coordinator7560INV #149"/>
    <s v="New All Season Development"/>
    <s v=""/>
    <x v="2"/>
  </r>
  <r>
    <x v="1"/>
    <n v="6"/>
    <n v="0"/>
    <n v="10019"/>
    <s v="20210924-3"/>
    <n v="53510602"/>
    <s v="Access"/>
    <n v="0"/>
    <s v="Light Truck - Pick up- After Jan 10"/>
    <n v="243.75"/>
    <n v="1"/>
    <s v="DAY"/>
    <s v="182.81"/>
    <s v="0"/>
    <s v=""/>
    <s v=""/>
    <n v="243.75"/>
    <n v="31.6875"/>
    <n v="275.4375"/>
    <d v="2021-09-24T00:00:00"/>
    <n v="0"/>
    <x v="5"/>
    <d v="2021-10-08T00:00:00"/>
    <n v="164"/>
    <n v="0"/>
    <n v="0"/>
    <s v="Nathan Kyme"/>
    <s v="New All Season Development"/>
    <m/>
    <s v="VC7556-2019-017"/>
    <s v="929 OF"/>
    <m/>
    <m/>
    <m/>
    <s v="Approved"/>
    <m/>
    <m/>
    <s v="Gravel Hauling to Hare Lake road stockpile from Cress Pit (6 trucks)"/>
    <n v="6"/>
    <s v="C257-C267"/>
    <s v="Hare Lake"/>
    <n v="0"/>
    <d v="2021-09-30T00:00:00"/>
    <m/>
    <s v="58"/>
    <d v="2021-10-04T00:00:00"/>
    <s v=""/>
    <s v=""/>
    <m/>
    <m/>
    <m/>
    <s v=""/>
    <s v="06"/>
    <s v="Corbiere and Sons Contracting1001920210924-3Light Truck - Pick up- After Jan 101243.75"/>
    <s v="Corbiere and Sons Contracting1001920210924-3Light Truck - Pick up- After Jan 101243.75INV #149"/>
    <s v="New All Season Development"/>
    <s v=""/>
    <x v="2"/>
  </r>
  <r>
    <x v="1"/>
    <n v="6"/>
    <n v="0"/>
    <n v="10019"/>
    <s v="20210924-3"/>
    <n v="53510602"/>
    <s v="Access"/>
    <n v="0"/>
    <s v="Dump - Triaxle- After Jan 10"/>
    <n v="55.2"/>
    <n v="71"/>
    <s v="Dynamic"/>
    <s v="41.4"/>
    <s v="0"/>
    <s v=""/>
    <s v=""/>
    <n v="3919.2"/>
    <n v="509.49599999999998"/>
    <n v="4428.695999999999"/>
    <d v="2021-09-24T00:00:00"/>
    <n v="0"/>
    <x v="5"/>
    <d v="2021-10-08T00:00:00"/>
    <n v="164"/>
    <n v="0"/>
    <n v="0"/>
    <s v="Nathan Kyme"/>
    <s v="New All Season Development"/>
    <m/>
    <s v="VC7556-2019-017"/>
    <s v="929 OF"/>
    <m/>
    <m/>
    <m/>
    <s v="Approved"/>
    <m/>
    <m/>
    <s v="Gravel Hauling to Hare Lake road stockpile from Cress Pit (6 trucks)"/>
    <n v="6"/>
    <s v="C257-C267"/>
    <s v="Hare Lake"/>
    <n v="0"/>
    <d v="2021-09-30T00:00:00"/>
    <m/>
    <s v="58"/>
    <d v="2021-10-04T00:00:00"/>
    <s v=""/>
    <s v=""/>
    <m/>
    <m/>
    <m/>
    <s v=""/>
    <s v="06"/>
    <s v="Corbiere and Sons Contracting1001920210924-3Dump - Triaxle- After Jan 10713919.2"/>
    <s v="Corbiere and Sons Contracting1001920210924-3Dump - Triaxle- After Jan 10713919.2INV #149"/>
    <s v="New All Season Development"/>
    <s v=""/>
    <x v="2"/>
  </r>
  <r>
    <x v="1"/>
    <n v="6"/>
    <n v="0"/>
    <n v="10032"/>
    <s v="20210924-16"/>
    <n v="53510602"/>
    <s v="Access"/>
    <n v="0"/>
    <s v="L.O.A."/>
    <n v="210"/>
    <n v="0.5"/>
    <s v="DAY"/>
    <s v=""/>
    <s v=""/>
    <s v="0"/>
    <s v="0"/>
    <n v="105"/>
    <n v="13.65"/>
    <n v="118.64999999999999"/>
    <d v="2021-09-24T00:00:00"/>
    <n v="0"/>
    <x v="5"/>
    <d v="2021-10-08T00:00:00"/>
    <n v="164"/>
    <n v="0"/>
    <n v="0"/>
    <s v="Nathan Kyme"/>
    <s v="New All Season Development"/>
    <m/>
    <s v="VC7556-2019-017"/>
    <s v="929 OF"/>
    <m/>
    <m/>
    <m/>
    <s v="Approved"/>
    <m/>
    <m/>
    <s v="Billable time for Safety Advisor working in WF6"/>
    <n v="6"/>
    <s v="C130-C277"/>
    <s v="WF6"/>
    <n v="0"/>
    <d v="2021-09-30T00:00:00"/>
    <m/>
    <s v="36"/>
    <d v="2021-10-04T00:00:00"/>
    <s v=""/>
    <s v=""/>
    <m/>
    <m/>
    <m/>
    <s v="Mike Lecocq"/>
    <s v="06"/>
    <s v="Corbiere and Sons Contracting1003220210924-16L.O.A.0.5105"/>
    <s v="Corbiere and Sons Contracting1003220210924-16L.O.A.0.5105INV #149"/>
    <s v="New All Season Development"/>
    <s v=""/>
    <x v="2"/>
  </r>
  <r>
    <x v="1"/>
    <n v="6"/>
    <n v="0"/>
    <n v="10032"/>
    <s v="20210924-16"/>
    <n v="53510602"/>
    <s v="Access"/>
    <n v="0"/>
    <s v="Safety Advisor"/>
    <n v="85"/>
    <n v="7"/>
    <s v="HR"/>
    <s v=""/>
    <s v=""/>
    <s v="0"/>
    <s v="0"/>
    <n v="595"/>
    <n v="77.350000000000009"/>
    <n v="672.34999999999991"/>
    <d v="2021-09-24T00:00:00"/>
    <n v="0"/>
    <x v="5"/>
    <d v="2021-10-08T00:00:00"/>
    <n v="164"/>
    <n v="0"/>
    <n v="0"/>
    <s v="Nathan Kyme"/>
    <s v="New All Season Development"/>
    <m/>
    <s v="VC7556-2019-017"/>
    <s v="929 OF"/>
    <m/>
    <m/>
    <m/>
    <s v="Approved"/>
    <m/>
    <m/>
    <s v="Billable time for Safety Advisor working in WF6"/>
    <n v="6"/>
    <s v="C130-C277"/>
    <s v="WF6"/>
    <n v="0"/>
    <d v="2021-09-30T00:00:00"/>
    <m/>
    <s v="36"/>
    <d v="2021-10-04T00:00:00"/>
    <s v=""/>
    <s v=""/>
    <m/>
    <m/>
    <m/>
    <s v="Mike Lecocq"/>
    <s v="06"/>
    <s v="Corbiere and Sons Contracting1003220210924-16Safety Advisor7595"/>
    <s v="Corbiere and Sons Contracting1003220210924-16Safety Advisor7595INV #149"/>
    <s v="New All Season Development"/>
    <s v=""/>
    <x v="2"/>
  </r>
  <r>
    <x v="1"/>
    <n v="6"/>
    <n v="0"/>
    <n v="10032"/>
    <s v="20210924-16"/>
    <n v="53510602"/>
    <s v="Access"/>
    <n v="0"/>
    <s v="Light Truck - Pick up- After Jan 10"/>
    <n v="243.75"/>
    <n v="1"/>
    <s v="DAY"/>
    <s v="0"/>
    <s v="0"/>
    <s v=""/>
    <s v=""/>
    <n v="243.75"/>
    <n v="31.6875"/>
    <n v="275.4375"/>
    <d v="2021-09-24T00:00:00"/>
    <n v="0"/>
    <x v="5"/>
    <d v="2021-10-08T00:00:00"/>
    <n v="164"/>
    <n v="0"/>
    <n v="0"/>
    <s v="Nathan Kyme"/>
    <s v="New All Season Development"/>
    <m/>
    <s v="VC7556-2019-017"/>
    <s v="929 OF"/>
    <m/>
    <m/>
    <m/>
    <s v="Approved"/>
    <m/>
    <m/>
    <s v="Billable time for Safety Advisor working in WF6"/>
    <n v="6"/>
    <s v="C130-C277"/>
    <s v="WF6"/>
    <n v="0"/>
    <d v="2021-09-30T00:00:00"/>
    <m/>
    <s v="36"/>
    <d v="2021-10-04T00:00:00"/>
    <s v=""/>
    <s v=""/>
    <m/>
    <m/>
    <m/>
    <s v="Mike Lecocq"/>
    <s v="06"/>
    <s v="Corbiere and Sons Contracting1003220210924-16Light Truck - Pick up- After Jan 101243.75"/>
    <s v="Corbiere and Sons Contracting1003220210924-16Light Truck - Pick up- After Jan 101243.75INV #149"/>
    <s v="New All Season Development"/>
    <s v=""/>
    <x v="2"/>
  </r>
  <r>
    <x v="1"/>
    <n v="6"/>
    <n v="0"/>
    <n v="10031"/>
    <s v="20210924-15"/>
    <n v="53510602"/>
    <s v="Access"/>
    <n v="0"/>
    <s v="Operator - Principle - After Jan 10"/>
    <n v="75"/>
    <n v="60"/>
    <s v="HR"/>
    <s v=""/>
    <s v=""/>
    <s v="0"/>
    <s v="0"/>
    <n v="4500"/>
    <n v="585"/>
    <n v="5084.9999999999991"/>
    <d v="2021-09-24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3120210924-15Operator - Principle - After Jan 10604500"/>
    <s v="Corbiere and Sons Contracting1003120210924-15Operator - Principle - After Jan 10604500INV #149"/>
    <s v="New All Season Development"/>
    <s v=""/>
    <x v="2"/>
  </r>
  <r>
    <x v="1"/>
    <n v="6"/>
    <n v="0"/>
    <n v="10031"/>
    <s v="20210924-15"/>
    <n v="53510602"/>
    <s v="Access"/>
    <n v="0"/>
    <s v="Foreman"/>
    <n v="95"/>
    <n v="12"/>
    <s v="HR"/>
    <s v=""/>
    <s v=""/>
    <s v="0"/>
    <s v="0"/>
    <n v="1140"/>
    <n v="148.20000000000002"/>
    <n v="1288.1999999999998"/>
    <d v="2021-09-24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3120210924-15Foreman121140"/>
    <s v="Corbiere and Sons Contracting1003120210924-15Foreman121140INV #149"/>
    <s v="New All Season Development"/>
    <s v=""/>
    <x v="2"/>
  </r>
  <r>
    <x v="1"/>
    <n v="6"/>
    <n v="0"/>
    <n v="10031"/>
    <s v="20210924-15"/>
    <n v="53510602"/>
    <s v="Access"/>
    <n v="0"/>
    <s v="Rock Truck - 30 Ton- After Jan 10"/>
    <n v="138.05000000000001"/>
    <n v="22"/>
    <s v="Dynamic"/>
    <s v="0"/>
    <s v="0"/>
    <s v=""/>
    <s v=""/>
    <n v="3037.1"/>
    <n v="394.82299999999998"/>
    <n v="3431.9229999999998"/>
    <d v="2021-09-24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3120210924-15Rock Truck - 30 Ton- After Jan 10223037.1"/>
    <s v="Corbiere and Sons Contracting1003120210924-15Rock Truck - 30 Ton- After Jan 10223037.1INV #149"/>
    <s v="New All Season Development"/>
    <s v=""/>
    <x v="2"/>
  </r>
  <r>
    <x v="1"/>
    <n v="6"/>
    <n v="0"/>
    <n v="10031"/>
    <s v="20210924-15"/>
    <n v="53510602"/>
    <s v="Access"/>
    <n v="0"/>
    <s v="Light Truck - Pick up- After Jan 10"/>
    <n v="243.75"/>
    <n v="4"/>
    <s v="DAY"/>
    <s v="0"/>
    <s v="0"/>
    <s v=""/>
    <s v=""/>
    <n v="975"/>
    <n v="126.75"/>
    <n v="1101.75"/>
    <d v="2021-09-24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3120210924-15Light Truck - Pick up- After Jan 104975"/>
    <s v="Corbiere and Sons Contracting1003120210924-15Light Truck - Pick up- After Jan 104975INV #149"/>
    <s v="New All Season Development"/>
    <s v=""/>
    <x v="2"/>
  </r>
  <r>
    <x v="1"/>
    <n v="6"/>
    <n v="0"/>
    <n v="10031"/>
    <s v="20210924-15"/>
    <n v="53510602"/>
    <s v="Access"/>
    <n v="0"/>
    <s v="Excavator Thumb - 30 - 50 ton- After Jan 10"/>
    <n v="12.21"/>
    <n v="11"/>
    <s v="HR"/>
    <s v="0"/>
    <s v="0"/>
    <s v=""/>
    <s v=""/>
    <n v="134.31"/>
    <n v="17.4603"/>
    <n v="151.77029999999999"/>
    <d v="2021-09-24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3120210924-15Excavator Thumb - 30 - 50 ton- After Jan 1011134.31"/>
    <s v="Corbiere and Sons Contracting1003120210924-15Excavator Thumb - 30 - 50 ton- After Jan 1011134.31INV #149"/>
    <s v="New All Season Development"/>
    <s v=""/>
    <x v="2"/>
  </r>
  <r>
    <x v="1"/>
    <n v="6"/>
    <n v="0"/>
    <n v="10031"/>
    <s v="20210924-15"/>
    <n v="53510602"/>
    <s v="Access"/>
    <n v="0"/>
    <s v="Excavator Thumb - 30 - 50 ton- After Jan 10"/>
    <n v="12.21"/>
    <n v="11"/>
    <s v="HR"/>
    <s v="0"/>
    <s v="0"/>
    <s v=""/>
    <s v=""/>
    <n v="134.31"/>
    <n v="17.4603"/>
    <n v="151.77029999999999"/>
    <d v="2021-09-24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3120210924-15Excavator Thumb - 30 - 50 ton- After Jan 1011134.31"/>
    <s v="Corbiere and Sons Contracting1003120210924-15Excavator Thumb - 30 - 50 ton- After Jan 1011134.31INV #149"/>
    <s v="New All Season Development"/>
    <s v=""/>
    <x v="2"/>
  </r>
  <r>
    <x v="1"/>
    <n v="6"/>
    <n v="0"/>
    <n v="10031"/>
    <s v="20210924-15"/>
    <n v="53510602"/>
    <s v="Access"/>
    <n v="0"/>
    <s v="Excavator Thumb - 30 - 50 ton- After Jan 10"/>
    <n v="12.21"/>
    <n v="11"/>
    <s v="HR"/>
    <s v="0"/>
    <s v="0"/>
    <s v=""/>
    <s v=""/>
    <n v="134.31"/>
    <n v="17.4603"/>
    <n v="151.77029999999999"/>
    <d v="2021-09-24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3120210924-15Excavator Thumb - 30 - 50 ton- After Jan 1011134.31"/>
    <s v="Corbiere and Sons Contracting1003120210924-15Excavator Thumb - 30 - 50 ton- After Jan 1011134.31INV #149"/>
    <s v="New All Season Development"/>
    <s v=""/>
    <x v="2"/>
  </r>
  <r>
    <x v="1"/>
    <n v="6"/>
    <n v="0"/>
    <n v="10031"/>
    <s v="20210924-15"/>
    <n v="53510602"/>
    <s v="Access"/>
    <n v="0"/>
    <s v="Excavator Thumb - 30 - 50 ton- After Jan 10"/>
    <n v="12.21"/>
    <n v="11"/>
    <s v="HR"/>
    <s v="0"/>
    <s v="0"/>
    <s v=""/>
    <s v=""/>
    <n v="134.31"/>
    <n v="17.4603"/>
    <n v="151.77029999999999"/>
    <d v="2021-09-24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3120210924-15Excavator Thumb - 30 - 50 ton- After Jan 1011134.31"/>
    <s v="Corbiere and Sons Contracting1003120210924-15Excavator Thumb - 30 - 50 ton- After Jan 1011134.31INV #149"/>
    <s v="New All Season Development"/>
    <s v=""/>
    <x v="2"/>
  </r>
  <r>
    <x v="1"/>
    <n v="6"/>
    <n v="0"/>
    <n v="10031"/>
    <s v="20210924-15"/>
    <n v="53510602"/>
    <s v="Access"/>
    <n v="0"/>
    <s v="Excavator - 36 ton- After Jan 10"/>
    <n v="146.96"/>
    <n v="11"/>
    <s v="Dynamic"/>
    <s v="0"/>
    <s v="0"/>
    <s v=""/>
    <s v=""/>
    <n v="1616.56"/>
    <n v="210.15280000000001"/>
    <n v="1826.7127999999998"/>
    <d v="2021-09-24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3120210924-15Excavator - 36 ton- After Jan 10111616.56"/>
    <s v="Corbiere and Sons Contracting1003120210924-15Excavator - 36 ton- After Jan 10111616.56INV #149"/>
    <s v="New All Season Development"/>
    <s v=""/>
    <x v="2"/>
  </r>
  <r>
    <x v="1"/>
    <n v="6"/>
    <n v="0"/>
    <n v="10031"/>
    <s v="20210924-15"/>
    <n v="53510602"/>
    <s v="Access"/>
    <n v="0"/>
    <s v="Excavator - 36 ton- After Jan 10"/>
    <n v="146.96"/>
    <n v="11"/>
    <s v="Dynamic"/>
    <s v="0"/>
    <s v="0"/>
    <s v=""/>
    <s v=""/>
    <n v="1616.56"/>
    <n v="210.15280000000001"/>
    <n v="1826.7127999999998"/>
    <d v="2021-09-24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3120210924-15Excavator - 36 ton- After Jan 10111616.56"/>
    <s v="Corbiere and Sons Contracting1003120210924-15Excavator - 36 ton- After Jan 10111616.56INV #149"/>
    <s v="New All Season Development"/>
    <s v=""/>
    <x v="2"/>
  </r>
  <r>
    <x v="1"/>
    <n v="6"/>
    <n v="0"/>
    <n v="10031"/>
    <s v="20210924-15"/>
    <n v="53510602"/>
    <s v="Access"/>
    <n v="0"/>
    <s v="Excavator - 36 ton- After Jan 10"/>
    <n v="146.96"/>
    <n v="11"/>
    <s v="Dynamic"/>
    <s v="0"/>
    <s v="0"/>
    <s v=""/>
    <s v=""/>
    <n v="1616.56"/>
    <n v="210.15280000000001"/>
    <n v="1826.7127999999998"/>
    <d v="2021-09-24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3120210924-15Excavator - 36 ton- After Jan 10111616.56"/>
    <s v="Corbiere and Sons Contracting1003120210924-15Excavator - 36 ton- After Jan 10111616.56INV #149"/>
    <s v="New All Season Development"/>
    <s v=""/>
    <x v="2"/>
  </r>
  <r>
    <x v="1"/>
    <n v="6"/>
    <n v="0"/>
    <n v="10031"/>
    <s v="20210924-15"/>
    <n v="53510602"/>
    <s v="Access"/>
    <n v="0"/>
    <s v="Excavator - 30 ton- After Jan 10"/>
    <n v="138.44999999999999"/>
    <n v="11"/>
    <s v="Dynamic"/>
    <s v="0"/>
    <s v="0"/>
    <s v=""/>
    <s v=""/>
    <n v="1522.95"/>
    <n v="197.98350000000002"/>
    <n v="1720.9334999999999"/>
    <d v="2021-09-24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3120210924-15Excavator - 30 ton- After Jan 10111522.95"/>
    <s v="Corbiere and Sons Contracting1003120210924-15Excavator - 30 ton- After Jan 10111522.95INV #149"/>
    <s v="New All Season Development"/>
    <s v=""/>
    <x v="2"/>
  </r>
  <r>
    <x v="1"/>
    <n v="6"/>
    <n v="0"/>
    <n v="10030"/>
    <s v="20210924-14"/>
    <n v="53510602"/>
    <s v="Access"/>
    <n v="0"/>
    <s v="Driver - AZ - After Jan 10"/>
    <n v="70"/>
    <n v="6"/>
    <s v="HR"/>
    <s v=""/>
    <s v=""/>
    <s v="70"/>
    <s v="0"/>
    <n v="420"/>
    <n v="54.6"/>
    <n v="474.59999999999997"/>
    <d v="2021-09-24T00:00:00"/>
    <n v="0"/>
    <x v="5"/>
    <d v="2021-10-08T00:00:00"/>
    <n v="164"/>
    <n v="0"/>
    <n v="0"/>
    <s v="Nathan Kyme"/>
    <s v="New All Season Development"/>
    <m/>
    <s v="VC7556-2019-017"/>
    <s v="929 OF"/>
    <m/>
    <m/>
    <m/>
    <s v="Approved"/>
    <m/>
    <m/>
    <s v="Road building acvitites on Mink Creek"/>
    <n v="6"/>
    <s v="C244-C247"/>
    <s v="Mink Creek"/>
    <n v="0"/>
    <d v="2021-09-30T00:00:00"/>
    <m/>
    <s v="58"/>
    <d v="2021-10-04T00:00:00"/>
    <s v=""/>
    <s v=""/>
    <m/>
    <m/>
    <m/>
    <s v=""/>
    <s v="06"/>
    <s v="Corbiere and Sons Contracting1003020210924-14Driver - AZ - After Jan 106420"/>
    <s v="Corbiere and Sons Contracting1003020210924-14Driver - AZ - After Jan 106420INV #149"/>
    <s v="New All Season Development"/>
    <s v=""/>
    <x v="2"/>
  </r>
  <r>
    <x v="1"/>
    <n v="6"/>
    <n v="0"/>
    <n v="10030"/>
    <s v="20210924-14"/>
    <n v="53510602"/>
    <s v="Access"/>
    <n v="0"/>
    <s v="Operator - Principle - After Jan 10"/>
    <n v="75"/>
    <n v="10"/>
    <s v="HR"/>
    <s v=""/>
    <s v=""/>
    <s v="75"/>
    <s v="0"/>
    <n v="750"/>
    <n v="97.5"/>
    <n v="847.49999999999989"/>
    <d v="2021-09-24T00:00:00"/>
    <n v="0"/>
    <x v="5"/>
    <d v="2021-10-08T00:00:00"/>
    <n v="164"/>
    <n v="0"/>
    <n v="0"/>
    <s v="Nathan Kyme"/>
    <s v="New All Season Development"/>
    <m/>
    <s v="VC7556-2019-017"/>
    <s v="929 OF"/>
    <m/>
    <m/>
    <m/>
    <s v="Approved"/>
    <m/>
    <m/>
    <s v="Road building acvitites on Mink Creek"/>
    <n v="6"/>
    <s v="C244-C247"/>
    <s v="Mink Creek"/>
    <n v="0"/>
    <d v="2021-09-30T00:00:00"/>
    <m/>
    <s v="58"/>
    <d v="2021-10-04T00:00:00"/>
    <s v=""/>
    <s v=""/>
    <m/>
    <m/>
    <m/>
    <s v=""/>
    <s v="06"/>
    <s v="Corbiere and Sons Contracting1003020210924-14Operator - Principle - After Jan 1010750"/>
    <s v="Corbiere and Sons Contracting1003020210924-14Operator - Principle - After Jan 1010750INV #149"/>
    <s v="New All Season Development"/>
    <s v=""/>
    <x v="2"/>
  </r>
  <r>
    <x v="1"/>
    <n v="6"/>
    <n v="0"/>
    <n v="10030"/>
    <s v="20210924-14"/>
    <n v="53510602"/>
    <s v="Access"/>
    <n v="0"/>
    <s v="L.O.A."/>
    <n v="210"/>
    <n v="1"/>
    <s v="DAY"/>
    <s v=""/>
    <s v=""/>
    <m/>
    <s v="0"/>
    <n v="210"/>
    <n v="27.3"/>
    <n v="237.29999999999998"/>
    <d v="2021-09-24T00:00:00"/>
    <n v="0"/>
    <x v="5"/>
    <d v="2021-10-08T00:00:00"/>
    <n v="164"/>
    <n v="0"/>
    <n v="0"/>
    <s v="Nathan Kyme"/>
    <s v="New All Season Development"/>
    <m/>
    <s v="VC7556-2019-017"/>
    <s v="929 OF"/>
    <m/>
    <m/>
    <m/>
    <s v="Approved"/>
    <m/>
    <m/>
    <s v="Road building acvitites on Mink Creek"/>
    <n v="6"/>
    <s v="C244-C247"/>
    <s v="Mink Creek"/>
    <n v="0"/>
    <d v="2021-09-30T00:00:00"/>
    <m/>
    <s v="58"/>
    <d v="2021-10-04T00:00:00"/>
    <s v=""/>
    <s v=""/>
    <m/>
    <m/>
    <m/>
    <s v=""/>
    <s v="06"/>
    <s v="Corbiere and Sons Contracting1003020210924-14L.O.A.1210"/>
    <s v="Corbiere and Sons Contracting1003020210924-14L.O.A.1210INV #149"/>
    <s v="New All Season Development"/>
    <s v=""/>
    <x v="2"/>
  </r>
  <r>
    <x v="1"/>
    <n v="6"/>
    <n v="0"/>
    <n v="10030"/>
    <s v="20210924-14"/>
    <n v="53510602"/>
    <s v="Access"/>
    <n v="0"/>
    <s v="Tractor Trailer - 60 Ton- After Jan 10"/>
    <n v="122.39"/>
    <n v="6"/>
    <s v="Dynamic"/>
    <s v="91.79"/>
    <s v="0"/>
    <s v=""/>
    <s v=""/>
    <n v="734.34"/>
    <n v="95.464200000000005"/>
    <n v="829.80419999999992"/>
    <d v="2021-09-24T00:00:00"/>
    <n v="0"/>
    <x v="5"/>
    <d v="2021-10-08T00:00:00"/>
    <n v="164"/>
    <n v="0"/>
    <n v="0"/>
    <s v="Nathan Kyme"/>
    <s v="New All Season Development"/>
    <m/>
    <s v="VC7556-2019-017"/>
    <s v="929 OF"/>
    <m/>
    <m/>
    <m/>
    <s v="Approved"/>
    <m/>
    <m/>
    <s v="Road building acvitites on Mink Creek"/>
    <n v="6"/>
    <s v="C244-C247"/>
    <s v="Mink Creek"/>
    <n v="0"/>
    <d v="2021-09-30T00:00:00"/>
    <m/>
    <s v="58"/>
    <d v="2021-10-04T00:00:00"/>
    <s v=""/>
    <s v=""/>
    <m/>
    <m/>
    <m/>
    <s v=""/>
    <s v="06"/>
    <s v="Corbiere and Sons Contracting1003020210924-14Tractor Trailer - 60 Ton- After Jan 106734.34"/>
    <s v="Corbiere and Sons Contracting1003020210924-14Tractor Trailer - 60 Ton- After Jan 106734.34INV #149"/>
    <s v="New All Season Development"/>
    <s v=""/>
    <x v="2"/>
  </r>
  <r>
    <x v="1"/>
    <n v="6"/>
    <n v="0"/>
    <n v="10030"/>
    <s v="20210924-14"/>
    <n v="53510602"/>
    <s v="Access"/>
    <n v="0"/>
    <s v="Excavator Thumb - 30 - 50 ton- After Jan 10"/>
    <n v="12.21"/>
    <n v="7"/>
    <s v="HR"/>
    <s v="9.16"/>
    <s v="0"/>
    <s v=""/>
    <s v=""/>
    <n v="85.47"/>
    <n v="11.1111"/>
    <n v="96.581099999999992"/>
    <d v="2021-09-24T00:00:00"/>
    <n v="0"/>
    <x v="5"/>
    <d v="2021-10-08T00:00:00"/>
    <n v="164"/>
    <n v="0"/>
    <n v="0"/>
    <s v="Nathan Kyme"/>
    <s v="New All Season Development"/>
    <m/>
    <s v="VC7556-2019-017"/>
    <s v="929 OF"/>
    <m/>
    <m/>
    <m/>
    <s v="Approved"/>
    <m/>
    <m/>
    <s v="Road building acvitites on Mink Creek"/>
    <n v="6"/>
    <s v="C244-C247"/>
    <s v="Mink Creek"/>
    <n v="0"/>
    <d v="2021-09-30T00:00:00"/>
    <m/>
    <s v="58"/>
    <d v="2021-10-04T00:00:00"/>
    <s v=""/>
    <s v=""/>
    <m/>
    <m/>
    <m/>
    <s v=""/>
    <s v="06"/>
    <s v="Corbiere and Sons Contracting1003020210924-14Excavator Thumb - 30 - 50 ton- After Jan 10785.47"/>
    <s v="Corbiere and Sons Contracting1003020210924-14Excavator Thumb - 30 - 50 ton- After Jan 10785.47INV #149"/>
    <s v="New All Season Development"/>
    <s v=""/>
    <x v="2"/>
  </r>
  <r>
    <x v="1"/>
    <n v="6"/>
    <n v="0"/>
    <n v="10030"/>
    <s v="20210924-14"/>
    <n v="53510602"/>
    <s v="Access"/>
    <n v="0"/>
    <s v="Excavator - 36 ton- After Jan 10"/>
    <n v="146.96"/>
    <n v="7"/>
    <s v="Dynamic"/>
    <s v="110.22"/>
    <s v="0"/>
    <s v=""/>
    <s v=""/>
    <n v="1028.72"/>
    <n v="133.7336"/>
    <n v="1162.4535999999998"/>
    <d v="2021-09-24T00:00:00"/>
    <n v="0"/>
    <x v="5"/>
    <d v="2021-10-08T00:00:00"/>
    <n v="164"/>
    <n v="0"/>
    <n v="0"/>
    <s v="Nathan Kyme"/>
    <s v="New All Season Development"/>
    <m/>
    <s v="VC7556-2019-017"/>
    <s v="929 OF"/>
    <m/>
    <m/>
    <m/>
    <s v="Approved"/>
    <m/>
    <m/>
    <s v="Road building acvitites on Mink Creek"/>
    <n v="6"/>
    <s v="C244-C247"/>
    <s v="Mink Creek"/>
    <n v="0"/>
    <d v="2021-09-30T00:00:00"/>
    <m/>
    <s v="58"/>
    <d v="2021-10-04T00:00:00"/>
    <s v=""/>
    <s v=""/>
    <m/>
    <m/>
    <m/>
    <s v=""/>
    <s v="06"/>
    <s v="Corbiere and Sons Contracting1003020210924-14Excavator - 36 ton- After Jan 1071028.72"/>
    <s v="Corbiere and Sons Contracting1003020210924-14Excavator - 36 ton- After Jan 1071028.72INV #149"/>
    <s v="New All Season Development"/>
    <s v=""/>
    <x v="2"/>
  </r>
  <r>
    <x v="1"/>
    <n v="6"/>
    <n v="0"/>
    <n v="10029"/>
    <s v="20210924-13"/>
    <n v="53510602"/>
    <s v="Access"/>
    <n v="0"/>
    <s v="Operator - Principle - After Jan 10"/>
    <n v="75"/>
    <n v="32"/>
    <s v="HR"/>
    <s v=""/>
    <s v=""/>
    <s v="75"/>
    <s v="0"/>
    <n v="2400"/>
    <n v="312"/>
    <n v="2711.9999999999995"/>
    <d v="2021-09-24T00:00:00"/>
    <n v="0"/>
    <x v="5"/>
    <d v="2021-10-08T00:00:00"/>
    <n v="164"/>
    <n v="0"/>
    <n v="0"/>
    <s v="Nathan Kyme"/>
    <s v="New All Season Development"/>
    <m/>
    <s v="VC7556-2019-017"/>
    <s v="929 OF"/>
    <m/>
    <m/>
    <m/>
    <s v="Approved"/>
    <m/>
    <m/>
    <s v="Road building activities on Ripple Creek"/>
    <n v="6"/>
    <s v="C197-C202"/>
    <s v="Ripple Creek"/>
    <n v="0"/>
    <d v="2021-09-30T00:00:00"/>
    <m/>
    <s v="58"/>
    <d v="2021-10-04T00:00:00"/>
    <s v=""/>
    <s v=""/>
    <m/>
    <m/>
    <m/>
    <s v=""/>
    <s v="06"/>
    <s v="Corbiere and Sons Contracting1002920210924-13Operator - Principle - After Jan 10322400"/>
    <s v="Corbiere and Sons Contracting1002920210924-13Operator - Principle - After Jan 10322400INV #149"/>
    <s v="New All Season Development"/>
    <s v=""/>
    <x v="2"/>
  </r>
  <r>
    <x v="1"/>
    <n v="6"/>
    <n v="0"/>
    <n v="10029"/>
    <s v="20210924-13"/>
    <n v="53510602"/>
    <s v="Access"/>
    <n v="0"/>
    <s v="L.O.A."/>
    <n v="210"/>
    <n v="3"/>
    <s v="DAY"/>
    <s v=""/>
    <s v=""/>
    <m/>
    <s v="0"/>
    <n v="630"/>
    <n v="81.900000000000006"/>
    <n v="711.9"/>
    <d v="2021-09-24T00:00:00"/>
    <n v="0"/>
    <x v="5"/>
    <d v="2021-10-08T00:00:00"/>
    <n v="164"/>
    <n v="0"/>
    <n v="0"/>
    <s v="Nathan Kyme"/>
    <s v="New All Season Development"/>
    <m/>
    <s v="VC7556-2019-017"/>
    <s v="929 OF"/>
    <m/>
    <m/>
    <m/>
    <s v="Approved"/>
    <m/>
    <m/>
    <s v="Road building activities on Ripple Creek"/>
    <n v="6"/>
    <s v="C197-C202"/>
    <s v="Ripple Creek"/>
    <n v="0"/>
    <d v="2021-09-30T00:00:00"/>
    <m/>
    <s v="58"/>
    <d v="2021-10-04T00:00:00"/>
    <s v=""/>
    <s v=""/>
    <m/>
    <m/>
    <m/>
    <s v=""/>
    <s v="06"/>
    <s v="Corbiere and Sons Contracting1002920210924-13L.O.A.3630"/>
    <s v="Corbiere and Sons Contracting1002920210924-13L.O.A.3630INV #149"/>
    <s v="New All Season Development"/>
    <s v=""/>
    <x v="2"/>
  </r>
  <r>
    <x v="1"/>
    <n v="6"/>
    <n v="0"/>
    <n v="10029"/>
    <s v="20210924-13"/>
    <n v="53510602"/>
    <s v="Access"/>
    <n v="0"/>
    <s v="Rock Truck - 30 Ton- After Jan 10"/>
    <n v="138.05000000000001"/>
    <n v="8"/>
    <s v="Dynamic"/>
    <s v="103.54"/>
    <s v="0"/>
    <s v=""/>
    <s v=""/>
    <n v="1104.4000000000001"/>
    <n v="143.572"/>
    <n v="1247.972"/>
    <d v="2021-09-24T00:00:00"/>
    <n v="0"/>
    <x v="5"/>
    <d v="2021-10-08T00:00:00"/>
    <n v="164"/>
    <n v="0"/>
    <n v="0"/>
    <s v="Nathan Kyme"/>
    <s v="New All Season Development"/>
    <m/>
    <s v="VC7556-2019-017"/>
    <s v="929 OF"/>
    <m/>
    <m/>
    <m/>
    <s v="Approved"/>
    <m/>
    <m/>
    <s v="Road building activities on Ripple Creek"/>
    <n v="6"/>
    <s v="C197-C202"/>
    <s v="Ripple Creek"/>
    <n v="0"/>
    <d v="2021-09-30T00:00:00"/>
    <m/>
    <s v="58"/>
    <d v="2021-10-04T00:00:00"/>
    <s v=""/>
    <s v=""/>
    <m/>
    <m/>
    <m/>
    <s v=""/>
    <s v="06"/>
    <s v="Corbiere and Sons Contracting1002920210924-13Rock Truck - 30 Ton- After Jan 1081104.4"/>
    <s v="Corbiere and Sons Contracting1002920210924-13Rock Truck - 30 Ton- After Jan 1081104.4INV #149"/>
    <s v="New All Season Development"/>
    <s v=""/>
    <x v="2"/>
  </r>
  <r>
    <x v="1"/>
    <n v="6"/>
    <n v="0"/>
    <n v="10029"/>
    <s v="20210924-13"/>
    <n v="53510602"/>
    <s v="Access"/>
    <n v="0"/>
    <s v="Light Truck - Pick up- After Jan 10"/>
    <n v="243.75"/>
    <n v="2"/>
    <s v="DAY"/>
    <s v="182.81"/>
    <s v="0"/>
    <s v=""/>
    <s v=""/>
    <n v="487.5"/>
    <n v="63.375"/>
    <n v="550.875"/>
    <d v="2021-09-24T00:00:00"/>
    <n v="0"/>
    <x v="5"/>
    <d v="2021-10-08T00:00:00"/>
    <n v="164"/>
    <n v="0"/>
    <n v="0"/>
    <s v="Nathan Kyme"/>
    <s v="New All Season Development"/>
    <m/>
    <s v="VC7556-2019-017"/>
    <s v="929 OF"/>
    <m/>
    <m/>
    <m/>
    <s v="Approved"/>
    <m/>
    <m/>
    <s v="Road building activities on Ripple Creek"/>
    <n v="6"/>
    <s v="C197-C202"/>
    <s v="Ripple Creek"/>
    <n v="0"/>
    <d v="2021-09-30T00:00:00"/>
    <m/>
    <s v="58"/>
    <d v="2021-10-04T00:00:00"/>
    <s v=""/>
    <s v=""/>
    <m/>
    <m/>
    <m/>
    <s v=""/>
    <s v="06"/>
    <s v="Corbiere and Sons Contracting1002920210924-13Light Truck - Pick up- After Jan 102487.5"/>
    <s v="Corbiere and Sons Contracting1002920210924-13Light Truck - Pick up- After Jan 102487.5INV #149"/>
    <s v="New All Season Development"/>
    <s v=""/>
    <x v="2"/>
  </r>
  <r>
    <x v="1"/>
    <n v="6"/>
    <n v="0"/>
    <n v="10029"/>
    <s v="20210924-13"/>
    <n v="53510602"/>
    <s v="Access"/>
    <n v="0"/>
    <s v="Excavator - 36 ton- After Jan 10"/>
    <n v="146.96"/>
    <n v="8"/>
    <s v="Dynamic"/>
    <s v="110.22"/>
    <s v="0"/>
    <s v=""/>
    <s v=""/>
    <n v="1175.68"/>
    <n v="152.83840000000001"/>
    <n v="1328.5183999999999"/>
    <d v="2021-09-24T00:00:00"/>
    <n v="0"/>
    <x v="5"/>
    <d v="2021-10-08T00:00:00"/>
    <n v="164"/>
    <n v="0"/>
    <n v="0"/>
    <s v="Nathan Kyme"/>
    <s v="New All Season Development"/>
    <m/>
    <s v="VC7556-2019-017"/>
    <s v="929 OF"/>
    <m/>
    <m/>
    <m/>
    <s v="Approved"/>
    <m/>
    <m/>
    <s v="Road building activities on Ripple Creek"/>
    <n v="6"/>
    <s v="C197-C202"/>
    <s v="Ripple Creek"/>
    <n v="0"/>
    <d v="2021-09-30T00:00:00"/>
    <m/>
    <s v="58"/>
    <d v="2021-10-04T00:00:00"/>
    <s v=""/>
    <s v=""/>
    <m/>
    <m/>
    <m/>
    <s v=""/>
    <s v="06"/>
    <s v="Corbiere and Sons Contracting1002920210924-13Excavator - 36 ton- After Jan 1081175.68"/>
    <s v="Corbiere and Sons Contracting1002920210924-13Excavator - 36 ton- After Jan 1081175.68INV #149"/>
    <s v="New All Season Development"/>
    <s v=""/>
    <x v="2"/>
  </r>
  <r>
    <x v="1"/>
    <n v="6"/>
    <n v="0"/>
    <n v="10029"/>
    <s v="20210924-13"/>
    <n v="53510602"/>
    <s v="Access"/>
    <n v="0"/>
    <s v="Dozer D6 or equal- After Jan 10"/>
    <n v="131.47999999999999"/>
    <n v="11"/>
    <s v="Dynamic"/>
    <s v="98.61"/>
    <s v="0"/>
    <s v=""/>
    <s v=""/>
    <n v="1446.28"/>
    <n v="188.0164"/>
    <n v="1634.2963999999997"/>
    <d v="2021-09-24T00:00:00"/>
    <n v="0"/>
    <x v="5"/>
    <d v="2021-10-08T00:00:00"/>
    <n v="164"/>
    <n v="0"/>
    <n v="0"/>
    <s v="Nathan Kyme"/>
    <s v="New All Season Development"/>
    <m/>
    <s v="VC7556-2019-017"/>
    <s v="929 OF"/>
    <m/>
    <m/>
    <m/>
    <s v="Approved"/>
    <m/>
    <m/>
    <s v="Road building activities on Ripple Creek"/>
    <n v="6"/>
    <s v="C197-C202"/>
    <s v="Ripple Creek"/>
    <n v="0"/>
    <d v="2021-09-30T00:00:00"/>
    <m/>
    <s v="58"/>
    <d v="2021-10-04T00:00:00"/>
    <s v=""/>
    <s v=""/>
    <m/>
    <m/>
    <m/>
    <s v=""/>
    <s v="06"/>
    <s v="Corbiere and Sons Contracting1002920210924-13Dozer D6 or equal- After Jan 10111446.28"/>
    <s v="Corbiere and Sons Contracting1002920210924-13Dozer D6 or equal- After Jan 10111446.28INV #149"/>
    <s v="New All Season Development"/>
    <s v=""/>
    <x v="2"/>
  </r>
  <r>
    <x v="1"/>
    <n v="6"/>
    <n v="0"/>
    <n v="10028"/>
    <s v="20210924-12"/>
    <n v="53510602"/>
    <s v="Access"/>
    <n v="0"/>
    <s v="Operator - Principle - After Jan 10"/>
    <n v="75"/>
    <n v="50"/>
    <s v="HR"/>
    <s v=""/>
    <s v=""/>
    <s v="75"/>
    <s v="0"/>
    <n v="3750"/>
    <n v="487.5"/>
    <n v="4237.5"/>
    <d v="2021-09-24T00:00:00"/>
    <n v="0"/>
    <x v="5"/>
    <d v="2021-10-08T00:00:00"/>
    <n v="164"/>
    <n v="0"/>
    <n v="0"/>
    <s v="Nathan Kyme"/>
    <s v="New All Season Development"/>
    <m/>
    <s v="VC7556-2019-017"/>
    <s v="929 OF"/>
    <m/>
    <m/>
    <m/>
    <s v="Approved"/>
    <m/>
    <m/>
    <s v="Road building activities on Middleton"/>
    <n v="6"/>
    <s v="C210-C213"/>
    <s v="Middleton"/>
    <n v="0"/>
    <d v="2021-09-30T00:00:00"/>
    <m/>
    <s v="58"/>
    <d v="2021-10-04T00:00:00"/>
    <s v=""/>
    <s v=""/>
    <m/>
    <m/>
    <m/>
    <s v=""/>
    <s v="06"/>
    <s v="Corbiere and Sons Contracting1002820210924-12Operator - Principle - After Jan 10503750"/>
    <s v="Corbiere and Sons Contracting1002820210924-12Operator - Principle - After Jan 10503750INV #149"/>
    <s v="New All Season Development"/>
    <s v=""/>
    <x v="2"/>
  </r>
  <r>
    <x v="1"/>
    <n v="6"/>
    <n v="0"/>
    <n v="10028"/>
    <s v="20210924-12"/>
    <n v="53510602"/>
    <s v="Access"/>
    <n v="0"/>
    <s v="L.O.A."/>
    <n v="210"/>
    <n v="5"/>
    <s v="DAY"/>
    <s v=""/>
    <s v=""/>
    <m/>
    <s v="0"/>
    <n v="1050"/>
    <n v="136.5"/>
    <n v="1186.5"/>
    <d v="2021-09-24T00:00:00"/>
    <n v="0"/>
    <x v="5"/>
    <d v="2021-10-08T00:00:00"/>
    <n v="164"/>
    <n v="0"/>
    <n v="0"/>
    <s v="Nathan Kyme"/>
    <s v="New All Season Development"/>
    <m/>
    <s v="VC7556-2019-017"/>
    <s v="929 OF"/>
    <m/>
    <m/>
    <m/>
    <s v="Approved"/>
    <m/>
    <m/>
    <s v="Road building activities on Middleton"/>
    <n v="6"/>
    <s v="C210-C213"/>
    <s v="Middleton"/>
    <n v="0"/>
    <d v="2021-09-30T00:00:00"/>
    <m/>
    <s v="58"/>
    <d v="2021-10-04T00:00:00"/>
    <s v=""/>
    <s v=""/>
    <m/>
    <m/>
    <m/>
    <s v=""/>
    <s v="06"/>
    <s v="Corbiere and Sons Contracting1002820210924-12L.O.A.51050"/>
    <s v="Corbiere and Sons Contracting1002820210924-12L.O.A.51050INV #149"/>
    <s v="New All Season Development"/>
    <s v=""/>
    <x v="2"/>
  </r>
  <r>
    <x v="1"/>
    <n v="6"/>
    <n v="0"/>
    <n v="10028"/>
    <s v="20210924-12"/>
    <n v="53510602"/>
    <s v="Access"/>
    <n v="0"/>
    <s v="Foreman"/>
    <n v="95"/>
    <n v="12"/>
    <s v="HR"/>
    <s v=""/>
    <s v=""/>
    <s v="95"/>
    <s v="0"/>
    <n v="1140"/>
    <n v="148.20000000000002"/>
    <n v="1288.1999999999998"/>
    <d v="2021-09-24T00:00:00"/>
    <n v="0"/>
    <x v="5"/>
    <d v="2021-10-08T00:00:00"/>
    <n v="164"/>
    <n v="0"/>
    <n v="0"/>
    <s v="Nathan Kyme"/>
    <s v="New All Season Development"/>
    <m/>
    <s v="VC7556-2019-017"/>
    <s v="929 OF"/>
    <m/>
    <m/>
    <m/>
    <s v="Approved"/>
    <m/>
    <m/>
    <s v="Road building activities on Middleton"/>
    <n v="6"/>
    <s v="C210-C213"/>
    <s v="Middleton"/>
    <n v="0"/>
    <d v="2021-09-30T00:00:00"/>
    <m/>
    <s v="58"/>
    <d v="2021-10-04T00:00:00"/>
    <s v=""/>
    <s v=""/>
    <m/>
    <m/>
    <m/>
    <s v=""/>
    <s v="06"/>
    <s v="Corbiere and Sons Contracting1002820210924-12Foreman121140"/>
    <s v="Corbiere and Sons Contracting1002820210924-12Foreman121140INV #149"/>
    <s v="New All Season Development"/>
    <s v=""/>
    <x v="2"/>
  </r>
  <r>
    <x v="1"/>
    <n v="6"/>
    <n v="0"/>
    <n v="10028"/>
    <s v="20210924-12"/>
    <n v="53510602"/>
    <s v="Access"/>
    <n v="0"/>
    <s v="Rock Truck - 30 Ton- After Jan 10"/>
    <n v="138.05000000000001"/>
    <n v="22"/>
    <s v="Dynamic"/>
    <s v="103.54"/>
    <s v="0"/>
    <s v=""/>
    <s v=""/>
    <n v="3037.1"/>
    <n v="394.82299999999998"/>
    <n v="3431.9229999999998"/>
    <d v="2021-09-24T00:00:00"/>
    <n v="0"/>
    <x v="5"/>
    <d v="2021-10-08T00:00:00"/>
    <n v="164"/>
    <n v="0"/>
    <n v="0"/>
    <s v="Nathan Kyme"/>
    <s v="New All Season Development"/>
    <m/>
    <s v="VC7556-2019-017"/>
    <s v="929 OF"/>
    <m/>
    <m/>
    <m/>
    <s v="Approved"/>
    <m/>
    <m/>
    <s v="Road building activities on Middleton"/>
    <n v="6"/>
    <s v="C210-C213"/>
    <s v="Middleton"/>
    <n v="0"/>
    <d v="2021-09-30T00:00:00"/>
    <m/>
    <s v="58"/>
    <d v="2021-10-04T00:00:00"/>
    <s v=""/>
    <s v=""/>
    <m/>
    <m/>
    <m/>
    <s v=""/>
    <s v="06"/>
    <s v="Corbiere and Sons Contracting1002820210924-12Rock Truck - 30 Ton- After Jan 10223037.1"/>
    <s v="Corbiere and Sons Contracting1002820210924-12Rock Truck - 30 Ton- After Jan 10223037.1INV #149"/>
    <s v="New All Season Development"/>
    <s v=""/>
    <x v="2"/>
  </r>
  <r>
    <x v="1"/>
    <n v="6"/>
    <n v="0"/>
    <n v="10028"/>
    <s v="20210924-12"/>
    <n v="53510602"/>
    <s v="Access"/>
    <n v="0"/>
    <s v="Light Truck - Pick up- After Jan 10"/>
    <n v="243.75"/>
    <n v="3"/>
    <s v="DAY"/>
    <s v="182.81"/>
    <s v="0"/>
    <s v=""/>
    <s v=""/>
    <n v="731.25"/>
    <n v="95.0625"/>
    <n v="826.31249999999989"/>
    <d v="2021-09-24T00:00:00"/>
    <n v="0"/>
    <x v="5"/>
    <d v="2021-10-08T00:00:00"/>
    <n v="164"/>
    <n v="0"/>
    <n v="0"/>
    <s v="Nathan Kyme"/>
    <s v="New All Season Development"/>
    <m/>
    <s v="VC7556-2019-017"/>
    <s v="929 OF"/>
    <m/>
    <m/>
    <m/>
    <s v="Approved"/>
    <m/>
    <m/>
    <s v="Road building activities on Middleton"/>
    <n v="6"/>
    <s v="C210-C213"/>
    <s v="Middleton"/>
    <n v="0"/>
    <d v="2021-09-30T00:00:00"/>
    <m/>
    <s v="58"/>
    <d v="2021-10-04T00:00:00"/>
    <s v=""/>
    <s v=""/>
    <m/>
    <m/>
    <m/>
    <s v=""/>
    <s v="06"/>
    <s v="Corbiere and Sons Contracting1002820210924-12Light Truck - Pick up- After Jan 103731.25"/>
    <s v="Corbiere and Sons Contracting1002820210924-12Light Truck - Pick up- After Jan 103731.25INV #149"/>
    <s v="New All Season Development"/>
    <s v=""/>
    <x v="2"/>
  </r>
  <r>
    <x v="1"/>
    <n v="6"/>
    <n v="0"/>
    <n v="10028"/>
    <s v="20210924-12"/>
    <n v="53510602"/>
    <s v="Access"/>
    <n v="0"/>
    <s v="Excavator Thumb - 30 - 50 ton- After Jan 10"/>
    <n v="12.21"/>
    <n v="12.5"/>
    <s v="HR"/>
    <s v="9.16"/>
    <s v="0"/>
    <s v=""/>
    <s v=""/>
    <n v="152.625"/>
    <n v="19.841250000000002"/>
    <n v="172.46624999999997"/>
    <d v="2021-09-24T00:00:00"/>
    <n v="0"/>
    <x v="5"/>
    <d v="2021-10-08T00:00:00"/>
    <n v="164"/>
    <n v="0"/>
    <n v="0"/>
    <s v="Nathan Kyme"/>
    <s v="New All Season Development"/>
    <m/>
    <s v="VC7556-2019-017"/>
    <s v="929 OF"/>
    <m/>
    <m/>
    <m/>
    <s v="Approved"/>
    <m/>
    <m/>
    <s v="Road building activities on Middleton"/>
    <n v="6"/>
    <s v="C210-C213"/>
    <s v="Middleton"/>
    <n v="0"/>
    <d v="2021-09-30T00:00:00"/>
    <m/>
    <s v="58"/>
    <d v="2021-10-04T00:00:00"/>
    <s v=""/>
    <s v=""/>
    <m/>
    <m/>
    <m/>
    <s v=""/>
    <s v="06"/>
    <s v="Corbiere and Sons Contracting1002820210924-12Excavator Thumb - 30 - 50 ton- After Jan 1012.5152.625"/>
    <s v="Corbiere and Sons Contracting1002820210924-12Excavator Thumb - 30 - 50 ton- After Jan 1012.5152.625INV #149"/>
    <s v="New All Season Development"/>
    <s v=""/>
    <x v="2"/>
  </r>
  <r>
    <x v="1"/>
    <n v="6"/>
    <n v="0"/>
    <n v="10028"/>
    <s v="20210924-12"/>
    <n v="53510602"/>
    <s v="Access"/>
    <n v="0"/>
    <s v="Excavator - 36 ton- After Jan 10"/>
    <n v="146.96"/>
    <n v="12.5"/>
    <s v="Dynamic"/>
    <s v="110.22"/>
    <s v="0"/>
    <s v=""/>
    <s v=""/>
    <n v="1837"/>
    <n v="238.81"/>
    <n v="2075.81"/>
    <d v="2021-09-24T00:00:00"/>
    <n v="0"/>
    <x v="5"/>
    <d v="2021-10-08T00:00:00"/>
    <n v="164"/>
    <n v="0"/>
    <n v="0"/>
    <s v="Nathan Kyme"/>
    <s v="New All Season Development"/>
    <m/>
    <s v="VC7556-2019-017"/>
    <s v="929 OF"/>
    <m/>
    <m/>
    <m/>
    <s v="Approved"/>
    <m/>
    <m/>
    <s v="Road building activities on Middleton"/>
    <n v="6"/>
    <s v="C210-C213"/>
    <s v="Middleton"/>
    <n v="0"/>
    <d v="2021-09-30T00:00:00"/>
    <m/>
    <s v="58"/>
    <d v="2021-10-04T00:00:00"/>
    <s v=""/>
    <s v=""/>
    <m/>
    <m/>
    <m/>
    <s v=""/>
    <s v="06"/>
    <s v="Corbiere and Sons Contracting1002820210924-12Excavator - 36 ton- After Jan 1012.51837"/>
    <s v="Corbiere and Sons Contracting1002820210924-12Excavator - 36 ton- After Jan 1012.51837INV #149"/>
    <s v="New All Season Development"/>
    <s v=""/>
    <x v="2"/>
  </r>
  <r>
    <x v="1"/>
    <n v="6"/>
    <n v="0"/>
    <n v="10028"/>
    <s v="20210924-12"/>
    <n v="53510602"/>
    <s v="Access"/>
    <n v="0"/>
    <s v="Dozer D6 or equal- After Jan 10"/>
    <n v="131.47999999999999"/>
    <n v="11"/>
    <s v="Dynamic"/>
    <s v="98.61"/>
    <s v="0"/>
    <s v=""/>
    <s v=""/>
    <n v="1446.28"/>
    <n v="188.0164"/>
    <n v="1634.2963999999997"/>
    <d v="2021-09-24T00:00:00"/>
    <n v="0"/>
    <x v="5"/>
    <d v="2021-10-08T00:00:00"/>
    <n v="164"/>
    <n v="0"/>
    <n v="0"/>
    <s v="Nathan Kyme"/>
    <s v="New All Season Development"/>
    <m/>
    <s v="VC7556-2019-017"/>
    <s v="929 OF"/>
    <m/>
    <m/>
    <m/>
    <s v="Approved"/>
    <m/>
    <m/>
    <s v="Road building activities on Middleton"/>
    <n v="6"/>
    <s v="C210-C213"/>
    <s v="Middleton"/>
    <n v="0"/>
    <d v="2021-09-30T00:00:00"/>
    <m/>
    <s v="58"/>
    <d v="2021-10-04T00:00:00"/>
    <s v=""/>
    <s v=""/>
    <m/>
    <m/>
    <m/>
    <s v=""/>
    <s v="06"/>
    <s v="Corbiere and Sons Contracting1002820210924-12Dozer D6 or equal- After Jan 10111446.28"/>
    <s v="Corbiere and Sons Contracting1002820210924-12Dozer D6 or equal- After Jan 10111446.28INV #149"/>
    <s v="New All Season Development"/>
    <s v=""/>
    <x v="2"/>
  </r>
  <r>
    <x v="1"/>
    <n v="6"/>
    <n v="0"/>
    <n v="10027"/>
    <s v="20210924-11"/>
    <n v="53510602"/>
    <s v="Access"/>
    <n v="0"/>
    <s v="Operator - Principle - After Jan 10"/>
    <n v="75"/>
    <n v="10"/>
    <s v="HR"/>
    <s v=""/>
    <s v=""/>
    <s v="75"/>
    <s v="0"/>
    <n v="750"/>
    <n v="97.5"/>
    <n v="847.49999999999989"/>
    <d v="2021-09-24T00:00:00"/>
    <n v="0"/>
    <x v="5"/>
    <d v="2021-10-08T00:00:00"/>
    <n v="164"/>
    <n v="0"/>
    <n v="0"/>
    <s v="Nathan Kyme"/>
    <s v="New All Season Development"/>
    <m/>
    <s v="VC7556-2019-017"/>
    <s v="929 OF"/>
    <m/>
    <m/>
    <m/>
    <s v="Approved"/>
    <m/>
    <m/>
    <s v="Road Building activities from C214"/>
    <n v="6"/>
    <s v="C214"/>
    <s v="Highway 17"/>
    <n v="0"/>
    <d v="2021-09-30T00:00:00"/>
    <m/>
    <s v="58"/>
    <d v="2021-10-04T00:00:00"/>
    <s v=""/>
    <s v=""/>
    <m/>
    <m/>
    <m/>
    <s v=""/>
    <s v="06"/>
    <s v="Corbiere and Sons Contracting1002720210924-11Operator - Principle - After Jan 1010750"/>
    <s v="Corbiere and Sons Contracting1002720210924-11Operator - Principle - After Jan 1010750INV #149"/>
    <s v="New All Season Development"/>
    <s v=""/>
    <x v="2"/>
  </r>
  <r>
    <x v="1"/>
    <n v="6"/>
    <n v="0"/>
    <n v="10027"/>
    <s v="20210924-11"/>
    <n v="53510602"/>
    <s v="Access"/>
    <n v="0"/>
    <s v="L.O.A."/>
    <n v="210"/>
    <n v="1"/>
    <s v="DAY"/>
    <s v=""/>
    <s v=""/>
    <m/>
    <s v="0"/>
    <n v="210"/>
    <n v="27.3"/>
    <n v="237.29999999999998"/>
    <d v="2021-09-24T00:00:00"/>
    <n v="0"/>
    <x v="5"/>
    <d v="2021-10-08T00:00:00"/>
    <n v="164"/>
    <n v="0"/>
    <n v="0"/>
    <s v="Nathan Kyme"/>
    <s v="New All Season Development"/>
    <m/>
    <s v="VC7556-2019-017"/>
    <s v="929 OF"/>
    <m/>
    <m/>
    <m/>
    <s v="Approved"/>
    <m/>
    <m/>
    <s v="Road Building activities from C214"/>
    <n v="6"/>
    <s v="C214"/>
    <s v="Highway 17"/>
    <n v="0"/>
    <d v="2021-09-30T00:00:00"/>
    <m/>
    <s v="58"/>
    <d v="2021-10-04T00:00:00"/>
    <s v=""/>
    <s v=""/>
    <m/>
    <m/>
    <m/>
    <s v=""/>
    <s v="06"/>
    <s v="Corbiere and Sons Contracting1002720210924-11L.O.A.1210"/>
    <s v="Corbiere and Sons Contracting1002720210924-11L.O.A.1210INV #149"/>
    <s v="New All Season Development"/>
    <s v=""/>
    <x v="2"/>
  </r>
  <r>
    <x v="1"/>
    <n v="6"/>
    <n v="0"/>
    <n v="10027"/>
    <s v="20210924-11"/>
    <n v="53510602"/>
    <s v="Access"/>
    <n v="0"/>
    <s v="Excavator Thumb - 30 - 50 ton- After Jan 10"/>
    <n v="12.21"/>
    <n v="8"/>
    <s v="HR"/>
    <s v="9.16"/>
    <s v="0"/>
    <s v=""/>
    <s v=""/>
    <n v="97.68"/>
    <n v="12.698400000000001"/>
    <n v="110.3784"/>
    <d v="2021-09-24T00:00:00"/>
    <n v="0"/>
    <x v="5"/>
    <d v="2021-10-08T00:00:00"/>
    <n v="164"/>
    <n v="0"/>
    <n v="0"/>
    <s v="Nathan Kyme"/>
    <s v="New All Season Development"/>
    <m/>
    <s v="VC7556-2019-017"/>
    <s v="929 OF"/>
    <m/>
    <m/>
    <m/>
    <s v="Approved"/>
    <m/>
    <m/>
    <s v="Road Building activities from C214"/>
    <n v="6"/>
    <s v="C214"/>
    <s v="Highway 17"/>
    <n v="0"/>
    <d v="2021-09-30T00:00:00"/>
    <m/>
    <s v="58"/>
    <d v="2021-10-04T00:00:00"/>
    <s v=""/>
    <s v=""/>
    <m/>
    <m/>
    <m/>
    <s v=""/>
    <s v="06"/>
    <s v="Corbiere and Sons Contracting1002720210924-11Excavator Thumb - 30 - 50 ton- After Jan 10897.68"/>
    <s v="Corbiere and Sons Contracting1002720210924-11Excavator Thumb - 30 - 50 ton- After Jan 10897.68INV #149"/>
    <s v="New All Season Development"/>
    <s v=""/>
    <x v="2"/>
  </r>
  <r>
    <x v="1"/>
    <n v="6"/>
    <n v="0"/>
    <n v="10027"/>
    <s v="20210924-11"/>
    <n v="53510602"/>
    <s v="Access"/>
    <n v="0"/>
    <s v="Excavator - 36 ton- After Jan 10"/>
    <n v="146.96"/>
    <n v="8"/>
    <s v="Dynamic"/>
    <s v="110.22"/>
    <s v="0"/>
    <s v=""/>
    <s v=""/>
    <n v="1175.68"/>
    <n v="152.83840000000001"/>
    <n v="1328.5183999999999"/>
    <d v="2021-09-24T00:00:00"/>
    <n v="0"/>
    <x v="5"/>
    <d v="2021-10-08T00:00:00"/>
    <n v="164"/>
    <n v="0"/>
    <n v="0"/>
    <s v="Nathan Kyme"/>
    <s v="New All Season Development"/>
    <m/>
    <s v="VC7556-2019-017"/>
    <s v="929 OF"/>
    <m/>
    <m/>
    <m/>
    <s v="Approved"/>
    <m/>
    <m/>
    <s v="Road Building activities from C214"/>
    <n v="6"/>
    <s v="C214"/>
    <s v="Highway 17"/>
    <n v="0"/>
    <d v="2021-09-30T00:00:00"/>
    <m/>
    <s v="58"/>
    <d v="2021-10-04T00:00:00"/>
    <s v=""/>
    <s v=""/>
    <m/>
    <m/>
    <m/>
    <s v=""/>
    <s v="06"/>
    <s v="Corbiere and Sons Contracting1002720210924-11Excavator - 36 ton- After Jan 1081175.68"/>
    <s v="Corbiere and Sons Contracting1002720210924-11Excavator - 36 ton- After Jan 1081175.68INV #149"/>
    <s v="New All Season Development"/>
    <s v=""/>
    <x v="2"/>
  </r>
  <r>
    <x v="1"/>
    <n v="6"/>
    <n v="0"/>
    <n v="10026"/>
    <s v="20210924-10"/>
    <n v="53510602"/>
    <s v="Access"/>
    <n v="0"/>
    <s v="Operator - Principle - After Jan 10"/>
    <n v="75"/>
    <n v="48"/>
    <s v="HR"/>
    <s v=""/>
    <s v=""/>
    <s v="75"/>
    <s v="0"/>
    <n v="3600"/>
    <n v="468"/>
    <n v="4067.9999999999995"/>
    <d v="2021-09-24T00:00:00"/>
    <n v="0"/>
    <x v="5"/>
    <d v="2021-10-08T00:00:00"/>
    <n v="164"/>
    <n v="0"/>
    <n v="0"/>
    <s v="Nathan Kyme"/>
    <s v="New All Season Development"/>
    <m/>
    <s v="VC7556-2019-017"/>
    <s v="929 OF"/>
    <m/>
    <m/>
    <m/>
    <s v="Approved"/>
    <m/>
    <m/>
    <s v="Road building activities on Del Lake Road"/>
    <n v="6"/>
    <s v="C186-C195"/>
    <s v="Del Lake"/>
    <n v="0"/>
    <d v="2021-09-30T00:00:00"/>
    <m/>
    <s v="58"/>
    <d v="2021-10-04T00:00:00"/>
    <s v=""/>
    <s v=""/>
    <m/>
    <m/>
    <m/>
    <s v=""/>
    <s v="06"/>
    <s v="Corbiere and Sons Contracting1002620210924-10Operator - Principle - After Jan 10483600"/>
    <s v="Corbiere and Sons Contracting1002620210924-10Operator - Principle - After Jan 10483600INV #149"/>
    <s v="New All Season Development"/>
    <s v=""/>
    <x v="2"/>
  </r>
  <r>
    <x v="1"/>
    <n v="6"/>
    <n v="0"/>
    <n v="10026"/>
    <s v="20210924-10"/>
    <n v="53510602"/>
    <s v="Access"/>
    <n v="0"/>
    <s v="L.O.A."/>
    <n v="210"/>
    <n v="5"/>
    <s v="DAY"/>
    <s v=""/>
    <s v=""/>
    <m/>
    <s v="0"/>
    <n v="1050"/>
    <n v="136.5"/>
    <n v="1186.5"/>
    <d v="2021-09-24T00:00:00"/>
    <n v="0"/>
    <x v="5"/>
    <d v="2021-10-08T00:00:00"/>
    <n v="164"/>
    <n v="0"/>
    <n v="0"/>
    <s v="Nathan Kyme"/>
    <s v="New All Season Development"/>
    <m/>
    <s v="VC7556-2019-017"/>
    <s v="929 OF"/>
    <m/>
    <m/>
    <m/>
    <s v="Approved"/>
    <m/>
    <m/>
    <s v="Road building activities on Del Lake Road"/>
    <n v="6"/>
    <s v="C186-C195"/>
    <s v="Del Lake"/>
    <n v="0"/>
    <d v="2021-09-30T00:00:00"/>
    <m/>
    <s v="58"/>
    <d v="2021-10-04T00:00:00"/>
    <s v=""/>
    <s v=""/>
    <m/>
    <m/>
    <m/>
    <s v=""/>
    <s v="06"/>
    <s v="Corbiere and Sons Contracting1002620210924-10L.O.A.51050"/>
    <s v="Corbiere and Sons Contracting1002620210924-10L.O.A.51050INV #149"/>
    <s v="New All Season Development"/>
    <s v=""/>
    <x v="2"/>
  </r>
  <r>
    <x v="1"/>
    <n v="6"/>
    <n v="0"/>
    <n v="10026"/>
    <s v="20210924-10"/>
    <n v="53510602"/>
    <s v="Access"/>
    <n v="0"/>
    <s v="Foreman"/>
    <n v="95"/>
    <n v="12"/>
    <s v="HR"/>
    <s v=""/>
    <s v=""/>
    <s v="95"/>
    <s v="0"/>
    <n v="1140"/>
    <n v="148.20000000000002"/>
    <n v="1288.1999999999998"/>
    <d v="2021-09-24T00:00:00"/>
    <n v="0"/>
    <x v="5"/>
    <d v="2021-10-08T00:00:00"/>
    <n v="164"/>
    <n v="0"/>
    <n v="0"/>
    <s v="Nathan Kyme"/>
    <s v="New All Season Development"/>
    <m/>
    <s v="VC7556-2019-017"/>
    <s v="929 OF"/>
    <m/>
    <m/>
    <m/>
    <s v="Approved"/>
    <m/>
    <m/>
    <s v="Road building activities on Del Lake Road"/>
    <n v="6"/>
    <s v="C186-C195"/>
    <s v="Del Lake"/>
    <n v="0"/>
    <d v="2021-09-30T00:00:00"/>
    <m/>
    <s v="58"/>
    <d v="2021-10-04T00:00:00"/>
    <s v=""/>
    <s v=""/>
    <m/>
    <m/>
    <m/>
    <s v=""/>
    <s v="06"/>
    <s v="Corbiere and Sons Contracting1002620210924-10Foreman121140"/>
    <s v="Corbiere and Sons Contracting1002620210924-10Foreman121140INV #149"/>
    <s v="New All Season Development"/>
    <s v=""/>
    <x v="2"/>
  </r>
  <r>
    <x v="1"/>
    <n v="6"/>
    <n v="0"/>
    <n v="10026"/>
    <s v="20210924-10"/>
    <n v="53510602"/>
    <s v="Access"/>
    <n v="0"/>
    <s v="Rock Truck - 30 Ton- After Jan 10"/>
    <n v="138.05000000000001"/>
    <n v="11"/>
    <s v="Dynamic"/>
    <s v="103.54"/>
    <s v="0"/>
    <s v=""/>
    <s v=""/>
    <n v="1518.55"/>
    <n v="197.41149999999999"/>
    <n v="1715.9614999999999"/>
    <d v="2021-09-24T00:00:00"/>
    <n v="0"/>
    <x v="5"/>
    <d v="2021-10-08T00:00:00"/>
    <n v="164"/>
    <n v="0"/>
    <n v="0"/>
    <s v="Nathan Kyme"/>
    <s v="New All Season Development"/>
    <m/>
    <s v="VC7556-2019-017"/>
    <s v="929 OF"/>
    <m/>
    <m/>
    <m/>
    <s v="Approved"/>
    <m/>
    <m/>
    <s v="Road building activities on Del Lake Road"/>
    <n v="6"/>
    <s v="C186-C195"/>
    <s v="Del Lake"/>
    <n v="0"/>
    <d v="2021-09-30T00:00:00"/>
    <m/>
    <s v="58"/>
    <d v="2021-10-04T00:00:00"/>
    <s v=""/>
    <s v=""/>
    <m/>
    <m/>
    <m/>
    <s v=""/>
    <s v="06"/>
    <s v="Corbiere and Sons Contracting1002620210924-10Rock Truck - 30 Ton- After Jan 10111518.55"/>
    <s v="Corbiere and Sons Contracting1002620210924-10Rock Truck - 30 Ton- After Jan 10111518.55INV #149"/>
    <s v="New All Season Development"/>
    <s v=""/>
    <x v="2"/>
  </r>
  <r>
    <x v="1"/>
    <n v="6"/>
    <n v="0"/>
    <n v="10026"/>
    <s v="20210924-10"/>
    <n v="53510602"/>
    <s v="Access"/>
    <n v="0"/>
    <s v="Light Truck - Pick up- After Jan 10"/>
    <n v="243.75"/>
    <n v="3"/>
    <s v="DAY"/>
    <s v="182.81"/>
    <s v="0"/>
    <s v=""/>
    <s v=""/>
    <n v="731.25"/>
    <n v="95.0625"/>
    <n v="826.31249999999989"/>
    <d v="2021-09-24T00:00:00"/>
    <n v="0"/>
    <x v="5"/>
    <d v="2021-10-08T00:00:00"/>
    <n v="164"/>
    <n v="0"/>
    <n v="0"/>
    <s v="Nathan Kyme"/>
    <s v="New All Season Development"/>
    <m/>
    <s v="VC7556-2019-017"/>
    <s v="929 OF"/>
    <m/>
    <m/>
    <m/>
    <s v="Approved"/>
    <m/>
    <m/>
    <s v="Road building activities on Del Lake Road"/>
    <n v="6"/>
    <s v="C186-C195"/>
    <s v="Del Lake"/>
    <n v="0"/>
    <d v="2021-09-30T00:00:00"/>
    <m/>
    <s v="58"/>
    <d v="2021-10-04T00:00:00"/>
    <s v=""/>
    <s v=""/>
    <m/>
    <m/>
    <m/>
    <s v=""/>
    <s v="06"/>
    <s v="Corbiere and Sons Contracting1002620210924-10Light Truck - Pick up- After Jan 103731.25"/>
    <s v="Corbiere and Sons Contracting1002620210924-10Light Truck - Pick up- After Jan 103731.25INV #149"/>
    <s v="New All Season Development"/>
    <s v=""/>
    <x v="2"/>
  </r>
  <r>
    <x v="1"/>
    <n v="6"/>
    <n v="0"/>
    <n v="10026"/>
    <s v="20210924-10"/>
    <n v="53510602"/>
    <s v="Access"/>
    <n v="0"/>
    <s v="Excavator Hammer - 30 - 50 ton- After Jan 10"/>
    <n v="63.38"/>
    <n v="11"/>
    <s v="HR"/>
    <s v="47.54"/>
    <s v="0"/>
    <s v=""/>
    <s v=""/>
    <n v="697.18"/>
    <n v="90.633399999999995"/>
    <n v="787.81339999999989"/>
    <d v="2021-09-24T00:00:00"/>
    <n v="0"/>
    <x v="5"/>
    <d v="2021-10-08T00:00:00"/>
    <n v="164"/>
    <n v="0"/>
    <n v="0"/>
    <s v="Nathan Kyme"/>
    <s v="New All Season Development"/>
    <m/>
    <s v="VC7556-2019-017"/>
    <s v="929 OF"/>
    <m/>
    <m/>
    <m/>
    <s v="Approved"/>
    <m/>
    <m/>
    <s v="Road building activities on Del Lake Road"/>
    <n v="6"/>
    <s v="C186-C195"/>
    <s v="Del Lake"/>
    <n v="0"/>
    <d v="2021-09-30T00:00:00"/>
    <m/>
    <s v="58"/>
    <d v="2021-10-04T00:00:00"/>
    <s v=""/>
    <s v=""/>
    <m/>
    <m/>
    <m/>
    <s v=""/>
    <s v="06"/>
    <s v="Corbiere and Sons Contracting1002620210924-10Excavator Hammer - 30 - 50 ton- After Jan 1011697.18"/>
    <s v="Corbiere and Sons Contracting1002620210924-10Excavator Hammer - 30 - 50 ton- After Jan 1011697.18INV #149"/>
    <s v="New All Season Development"/>
    <s v=""/>
    <x v="2"/>
  </r>
  <r>
    <x v="1"/>
    <n v="6"/>
    <n v="0"/>
    <n v="10026"/>
    <s v="20210924-10"/>
    <n v="53510602"/>
    <s v="Access"/>
    <n v="0"/>
    <s v="Excavator - 36 ton- After Jan 10"/>
    <n v="146.96"/>
    <n v="22"/>
    <s v="Dynamic"/>
    <s v="110.22"/>
    <s v="0"/>
    <s v=""/>
    <s v=""/>
    <n v="3233.12"/>
    <n v="420.30560000000003"/>
    <n v="3653.4255999999996"/>
    <d v="2021-09-24T00:00:00"/>
    <n v="0"/>
    <x v="5"/>
    <d v="2021-10-08T00:00:00"/>
    <n v="164"/>
    <n v="0"/>
    <n v="0"/>
    <s v="Nathan Kyme"/>
    <s v="New All Season Development"/>
    <m/>
    <s v="VC7556-2019-017"/>
    <s v="929 OF"/>
    <m/>
    <m/>
    <m/>
    <s v="Approved"/>
    <m/>
    <m/>
    <s v="Road building activities on Del Lake Road"/>
    <n v="6"/>
    <s v="C186-C195"/>
    <s v="Del Lake"/>
    <n v="0"/>
    <d v="2021-09-30T00:00:00"/>
    <m/>
    <s v="58"/>
    <d v="2021-10-04T00:00:00"/>
    <s v=""/>
    <s v=""/>
    <m/>
    <m/>
    <m/>
    <s v=""/>
    <s v="06"/>
    <s v="Corbiere and Sons Contracting1002620210924-10Excavator - 36 ton- After Jan 10223233.12"/>
    <s v="Corbiere and Sons Contracting1002620210924-10Excavator - 36 ton- After Jan 10223233.12INV #149"/>
    <s v="New All Season Development"/>
    <s v=""/>
    <x v="2"/>
  </r>
  <r>
    <x v="1"/>
    <n v="6"/>
    <n v="0"/>
    <n v="10026"/>
    <s v="20210924-10"/>
    <n v="53510602"/>
    <s v="Access"/>
    <n v="0"/>
    <s v="Excavator - 30 ton- After Jan 10"/>
    <n v="138.44999999999999"/>
    <n v="11"/>
    <s v="Dynamic"/>
    <s v="103.84"/>
    <s v="0"/>
    <s v=""/>
    <s v=""/>
    <n v="1522.95"/>
    <n v="197.98350000000002"/>
    <n v="1720.9334999999999"/>
    <d v="2021-09-24T00:00:00"/>
    <n v="0"/>
    <x v="5"/>
    <d v="2021-10-08T00:00:00"/>
    <n v="164"/>
    <n v="0"/>
    <n v="0"/>
    <s v="Nathan Kyme"/>
    <s v="New All Season Development"/>
    <m/>
    <s v="VC7556-2019-017"/>
    <s v="929 OF"/>
    <m/>
    <m/>
    <m/>
    <s v="Approved"/>
    <m/>
    <m/>
    <s v="Road building activities on Del Lake Road"/>
    <n v="6"/>
    <s v="C186-C195"/>
    <s v="Del Lake"/>
    <n v="0"/>
    <d v="2021-09-30T00:00:00"/>
    <m/>
    <s v="58"/>
    <d v="2021-10-04T00:00:00"/>
    <s v=""/>
    <s v=""/>
    <m/>
    <m/>
    <m/>
    <s v=""/>
    <s v="06"/>
    <s v="Corbiere and Sons Contracting1002620210924-10Excavator - 30 ton- After Jan 10111522.95"/>
    <s v="Corbiere and Sons Contracting1002620210924-10Excavator - 30 ton- After Jan 10111522.95INV #149"/>
    <s v="New All Season Development"/>
    <s v=""/>
    <x v="2"/>
  </r>
  <r>
    <x v="1"/>
    <n v="6"/>
    <n v="0"/>
    <n v="10010"/>
    <s v="20210923-9"/>
    <n v="53510602"/>
    <s v="Access"/>
    <n v="0"/>
    <s v="Operator - Principle - After Jan 10"/>
    <n v="75"/>
    <n v="48"/>
    <s v="HR"/>
    <s v=""/>
    <s v=""/>
    <s v="75"/>
    <s v="0"/>
    <n v="3600"/>
    <n v="468"/>
    <n v="4067.9999999999995"/>
    <d v="2021-09-23T00:00:00"/>
    <n v="0"/>
    <x v="5"/>
    <d v="2021-10-08T00:00:00"/>
    <n v="164"/>
    <n v="0"/>
    <n v="0"/>
    <s v="Nathan Kyme"/>
    <s v="New All Season Development"/>
    <m/>
    <s v="VC7556-2019-017"/>
    <s v="929 OF"/>
    <m/>
    <m/>
    <m/>
    <s v="Approved"/>
    <m/>
    <m/>
    <s v="Road building activities on Hare Lake road"/>
    <n v="6"/>
    <s v="C258-C267"/>
    <s v="Hare Lake"/>
    <n v="0"/>
    <d v="2021-09-30T00:00:00"/>
    <m/>
    <s v="58"/>
    <d v="2021-10-04T00:00:00"/>
    <s v=""/>
    <s v=""/>
    <m/>
    <m/>
    <m/>
    <s v=""/>
    <s v="06"/>
    <s v="Corbiere and Sons Contracting1001020210923-9Operator - Principle - After Jan 10483600"/>
    <s v="Corbiere and Sons Contracting1001020210923-9Operator - Principle - After Jan 10483600INV #149"/>
    <s v="New All Season Development"/>
    <s v=""/>
    <x v="2"/>
  </r>
  <r>
    <x v="1"/>
    <n v="6"/>
    <n v="0"/>
    <n v="10010"/>
    <s v="20210923-9"/>
    <n v="53510602"/>
    <s v="Access"/>
    <n v="0"/>
    <s v="L.O.A."/>
    <n v="210"/>
    <n v="4"/>
    <s v="DAY"/>
    <s v=""/>
    <s v=""/>
    <m/>
    <s v="0"/>
    <n v="840"/>
    <n v="109.2"/>
    <n v="949.19999999999993"/>
    <d v="2021-09-23T00:00:00"/>
    <n v="0"/>
    <x v="5"/>
    <d v="2021-10-08T00:00:00"/>
    <n v="164"/>
    <n v="0"/>
    <n v="0"/>
    <s v="Nathan Kyme"/>
    <s v="New All Season Development"/>
    <m/>
    <s v="VC7556-2019-017"/>
    <s v="929 OF"/>
    <m/>
    <m/>
    <m/>
    <s v="Approved"/>
    <m/>
    <m/>
    <s v="Road building activities on Hare Lake road"/>
    <n v="6"/>
    <s v="C258-C267"/>
    <s v="Hare Lake"/>
    <n v="0"/>
    <d v="2021-09-30T00:00:00"/>
    <m/>
    <s v="58"/>
    <d v="2021-10-04T00:00:00"/>
    <s v=""/>
    <s v=""/>
    <m/>
    <m/>
    <m/>
    <s v=""/>
    <s v="06"/>
    <s v="Corbiere and Sons Contracting1001020210923-9L.O.A.4840"/>
    <s v="Corbiere and Sons Contracting1001020210923-9L.O.A.4840INV #149"/>
    <s v="New All Season Development"/>
    <s v=""/>
    <x v="2"/>
  </r>
  <r>
    <x v="1"/>
    <n v="6"/>
    <n v="0"/>
    <n v="10010"/>
    <s v="20210923-9"/>
    <n v="53510602"/>
    <s v="Access"/>
    <n v="0"/>
    <s v="Light Truck - Pick up- After Jan 10"/>
    <n v="243.75"/>
    <n v="2"/>
    <s v="DAY"/>
    <s v="182.81"/>
    <s v="0"/>
    <s v=""/>
    <s v=""/>
    <n v="487.5"/>
    <n v="63.375"/>
    <n v="550.875"/>
    <d v="2021-09-23T00:00:00"/>
    <n v="0"/>
    <x v="5"/>
    <d v="2021-10-08T00:00:00"/>
    <n v="164"/>
    <n v="0"/>
    <n v="0"/>
    <s v="Nathan Kyme"/>
    <s v="New All Season Development"/>
    <m/>
    <s v="VC7556-2019-017"/>
    <s v="929 OF"/>
    <m/>
    <m/>
    <m/>
    <s v="Approved"/>
    <m/>
    <m/>
    <s v="Road building activities on Hare Lake road"/>
    <n v="6"/>
    <s v="C258-C267"/>
    <s v="Hare Lake"/>
    <n v="0"/>
    <d v="2021-09-30T00:00:00"/>
    <m/>
    <s v="58"/>
    <d v="2021-10-04T00:00:00"/>
    <s v=""/>
    <s v=""/>
    <m/>
    <m/>
    <m/>
    <s v=""/>
    <s v="06"/>
    <s v="Corbiere and Sons Contracting1001020210923-9Light Truck - Pick up- After Jan 102487.5"/>
    <s v="Corbiere and Sons Contracting1001020210923-9Light Truck - Pick up- After Jan 102487.5INV #149"/>
    <s v="New All Season Development"/>
    <s v=""/>
    <x v="2"/>
  </r>
  <r>
    <x v="1"/>
    <n v="6"/>
    <n v="0"/>
    <n v="10010"/>
    <s v="20210923-9"/>
    <n v="53510602"/>
    <s v="Access"/>
    <n v="0"/>
    <s v="Excavator Thumb - 30 - 50 ton- After Jan 10"/>
    <n v="12.21"/>
    <n v="11"/>
    <s v="HR"/>
    <s v="9.16"/>
    <s v="0"/>
    <s v=""/>
    <s v=""/>
    <n v="134.31"/>
    <n v="17.4603"/>
    <n v="151.77029999999999"/>
    <d v="2021-09-23T00:00:00"/>
    <n v="0"/>
    <x v="5"/>
    <d v="2021-10-08T00:00:00"/>
    <n v="164"/>
    <n v="0"/>
    <n v="0"/>
    <s v="Nathan Kyme"/>
    <s v="New All Season Development"/>
    <m/>
    <s v="VC7556-2019-017"/>
    <s v="929 OF"/>
    <m/>
    <m/>
    <m/>
    <s v="Approved"/>
    <m/>
    <m/>
    <s v="Road building activities on Hare Lake road"/>
    <n v="6"/>
    <s v="C258-C267"/>
    <s v="Hare Lake"/>
    <n v="0"/>
    <d v="2021-09-30T00:00:00"/>
    <m/>
    <s v="58"/>
    <d v="2021-10-04T00:00:00"/>
    <s v=""/>
    <s v=""/>
    <m/>
    <m/>
    <m/>
    <s v=""/>
    <s v="06"/>
    <s v="Corbiere and Sons Contracting1001020210923-9Excavator Thumb - 30 - 50 ton- After Jan 1011134.31"/>
    <s v="Corbiere and Sons Contracting1001020210923-9Excavator Thumb - 30 - 50 ton- After Jan 1011134.31INV #149"/>
    <s v="New All Season Development"/>
    <s v=""/>
    <x v="2"/>
  </r>
  <r>
    <x v="1"/>
    <n v="6"/>
    <n v="0"/>
    <n v="10010"/>
    <s v="20210923-9"/>
    <n v="53510602"/>
    <s v="Access"/>
    <n v="0"/>
    <s v="Excavator - 30 ton- After Jan 10"/>
    <n v="138.44999999999999"/>
    <n v="22"/>
    <s v="Dynamic"/>
    <s v="103.84"/>
    <s v="0"/>
    <s v=""/>
    <s v=""/>
    <n v="3045.9"/>
    <n v="395.96700000000004"/>
    <n v="3441.8669999999997"/>
    <d v="2021-09-23T00:00:00"/>
    <n v="0"/>
    <x v="5"/>
    <d v="2021-10-08T00:00:00"/>
    <n v="164"/>
    <n v="0"/>
    <n v="0"/>
    <s v="Nathan Kyme"/>
    <s v="New All Season Development"/>
    <m/>
    <s v="VC7556-2019-017"/>
    <s v="929 OF"/>
    <m/>
    <m/>
    <m/>
    <s v="Approved"/>
    <m/>
    <m/>
    <s v="Road building activities on Hare Lake road"/>
    <n v="6"/>
    <s v="C258-C267"/>
    <s v="Hare Lake"/>
    <n v="0"/>
    <d v="2021-09-30T00:00:00"/>
    <m/>
    <s v="58"/>
    <d v="2021-10-04T00:00:00"/>
    <s v=""/>
    <s v=""/>
    <m/>
    <m/>
    <m/>
    <s v=""/>
    <s v="06"/>
    <s v="Corbiere and Sons Contracting1001020210923-9Excavator - 30 ton- After Jan 10223045.9"/>
    <s v="Corbiere and Sons Contracting1001020210923-9Excavator - 30 ton- After Jan 10223045.9INV #149"/>
    <s v="New All Season Development"/>
    <s v=""/>
    <x v="2"/>
  </r>
  <r>
    <x v="1"/>
    <n v="6"/>
    <n v="0"/>
    <n v="10010"/>
    <s v="20210923-9"/>
    <n v="53510602"/>
    <s v="Access"/>
    <n v="0"/>
    <s v="Dozer D6 or equal- After Jan 10"/>
    <n v="131.47999999999999"/>
    <n v="11"/>
    <s v="Dynamic"/>
    <s v="98.61"/>
    <s v="0"/>
    <s v=""/>
    <s v=""/>
    <n v="1446.28"/>
    <n v="188.0164"/>
    <n v="1634.2963999999997"/>
    <d v="2021-09-23T00:00:00"/>
    <n v="0"/>
    <x v="5"/>
    <d v="2021-10-08T00:00:00"/>
    <n v="164"/>
    <n v="0"/>
    <n v="0"/>
    <s v="Nathan Kyme"/>
    <s v="New All Season Development"/>
    <m/>
    <s v="VC7556-2019-017"/>
    <s v="929 OF"/>
    <m/>
    <m/>
    <m/>
    <s v="Approved"/>
    <m/>
    <m/>
    <s v="Road building activities on Hare Lake road"/>
    <n v="6"/>
    <s v="C258-C267"/>
    <s v="Hare Lake"/>
    <n v="0"/>
    <d v="2021-09-30T00:00:00"/>
    <m/>
    <s v="58"/>
    <d v="2021-10-04T00:00:00"/>
    <s v=""/>
    <s v=""/>
    <m/>
    <m/>
    <m/>
    <s v=""/>
    <s v="06"/>
    <s v="Corbiere and Sons Contracting1001020210923-9Dozer D6 or equal- After Jan 10111446.28"/>
    <s v="Corbiere and Sons Contracting1001020210923-9Dozer D6 or equal- After Jan 10111446.28INV #149"/>
    <s v="New All Season Development"/>
    <s v=""/>
    <x v="2"/>
  </r>
  <r>
    <x v="1"/>
    <n v="6"/>
    <n v="0"/>
    <n v="10009"/>
    <s v="20210923-8"/>
    <n v="53510602"/>
    <s v="Access"/>
    <n v="0"/>
    <s v="Operator - Principle - After Jan 10"/>
    <n v="75"/>
    <n v="60"/>
    <s v="HR"/>
    <s v=""/>
    <s v=""/>
    <s v="75"/>
    <s v="0"/>
    <n v="4500"/>
    <n v="585"/>
    <n v="5084.9999999999991"/>
    <d v="2021-09-23T00:00:00"/>
    <n v="0"/>
    <x v="5"/>
    <d v="2021-10-08T00:00:00"/>
    <n v="164"/>
    <n v="0"/>
    <n v="0"/>
    <s v="Nathan Kyme"/>
    <s v="New All Season Development"/>
    <m/>
    <s v="VC7556-2019-017"/>
    <s v="929 OF"/>
    <m/>
    <m/>
    <m/>
    <s v="Approved"/>
    <m/>
    <m/>
    <s v="Road Building activities on Neys Road"/>
    <n v="6"/>
    <s v="C219-C236"/>
    <s v="Neys"/>
    <n v="0"/>
    <d v="2021-09-30T00:00:00"/>
    <m/>
    <s v="58"/>
    <d v="2021-10-04T00:00:00"/>
    <s v=""/>
    <s v=""/>
    <m/>
    <m/>
    <m/>
    <s v=""/>
    <s v="06"/>
    <s v="Corbiere and Sons Contracting1000920210923-8Operator - Principle - After Jan 10604500"/>
    <s v="Corbiere and Sons Contracting1000920210923-8Operator - Principle - After Jan 10604500INV #149"/>
    <s v="New All Season Development"/>
    <s v=""/>
    <x v="2"/>
  </r>
  <r>
    <x v="1"/>
    <n v="6"/>
    <n v="0"/>
    <n v="10009"/>
    <s v="20210923-8"/>
    <n v="53510602"/>
    <s v="Access"/>
    <n v="0"/>
    <s v="L.O.A."/>
    <n v="210"/>
    <n v="6"/>
    <s v="DAY"/>
    <s v=""/>
    <s v=""/>
    <m/>
    <s v="0"/>
    <n v="1260"/>
    <n v="163.80000000000001"/>
    <n v="1423.8"/>
    <d v="2021-09-23T00:00:00"/>
    <n v="0"/>
    <x v="5"/>
    <d v="2021-10-08T00:00:00"/>
    <n v="164"/>
    <n v="0"/>
    <n v="0"/>
    <s v="Nathan Kyme"/>
    <s v="New All Season Development"/>
    <m/>
    <s v="VC7556-2019-017"/>
    <s v="929 OF"/>
    <m/>
    <m/>
    <m/>
    <s v="Approved"/>
    <m/>
    <m/>
    <s v="Road Building activities on Neys Road"/>
    <n v="6"/>
    <s v="C219-C236"/>
    <s v="Neys"/>
    <n v="0"/>
    <d v="2021-09-30T00:00:00"/>
    <m/>
    <s v="58"/>
    <d v="2021-10-04T00:00:00"/>
    <s v=""/>
    <s v=""/>
    <m/>
    <m/>
    <m/>
    <s v=""/>
    <s v="06"/>
    <s v="Corbiere and Sons Contracting1000920210923-8L.O.A.61260"/>
    <s v="Corbiere and Sons Contracting1000920210923-8L.O.A.61260INV #149"/>
    <s v="New All Season Development"/>
    <s v=""/>
    <x v="2"/>
  </r>
  <r>
    <x v="1"/>
    <n v="6"/>
    <n v="0"/>
    <n v="10009"/>
    <s v="20210923-8"/>
    <n v="53510602"/>
    <s v="Access"/>
    <n v="0"/>
    <s v="Foreman"/>
    <n v="95"/>
    <n v="12"/>
    <s v="HR"/>
    <s v=""/>
    <s v=""/>
    <s v="95"/>
    <s v="0"/>
    <n v="1140"/>
    <n v="148.20000000000002"/>
    <n v="1288.1999999999998"/>
    <d v="2021-09-23T00:00:00"/>
    <n v="0"/>
    <x v="5"/>
    <d v="2021-10-08T00:00:00"/>
    <n v="164"/>
    <n v="0"/>
    <n v="0"/>
    <s v="Nathan Kyme"/>
    <s v="New All Season Development"/>
    <m/>
    <s v="VC7556-2019-017"/>
    <s v="929 OF"/>
    <m/>
    <m/>
    <m/>
    <s v="Approved"/>
    <m/>
    <m/>
    <s v="Road Building activities on Neys Road"/>
    <n v="6"/>
    <s v="C219-C236"/>
    <s v="Neys"/>
    <n v="0"/>
    <d v="2021-09-30T00:00:00"/>
    <m/>
    <s v="58"/>
    <d v="2021-10-04T00:00:00"/>
    <s v=""/>
    <s v=""/>
    <m/>
    <m/>
    <m/>
    <s v=""/>
    <s v="06"/>
    <s v="Corbiere and Sons Contracting1000920210923-8Foreman121140"/>
    <s v="Corbiere and Sons Contracting1000920210923-8Foreman121140INV #149"/>
    <s v="New All Season Development"/>
    <s v=""/>
    <x v="2"/>
  </r>
  <r>
    <x v="1"/>
    <n v="6"/>
    <n v="0"/>
    <n v="10009"/>
    <s v="20210923-8"/>
    <n v="53510602"/>
    <s v="Access"/>
    <n v="0"/>
    <s v="Rock Truck - 30 Ton- After Jan 10"/>
    <n v="138.05000000000001"/>
    <n v="11"/>
    <s v="Dynamic"/>
    <s v="103.54"/>
    <s v="0"/>
    <s v=""/>
    <s v=""/>
    <n v="1518.55"/>
    <n v="197.41149999999999"/>
    <n v="1715.9614999999999"/>
    <d v="2021-09-23T00:00:00"/>
    <n v="0"/>
    <x v="5"/>
    <d v="2021-10-08T00:00:00"/>
    <n v="164"/>
    <n v="0"/>
    <n v="0"/>
    <s v="Nathan Kyme"/>
    <s v="New All Season Development"/>
    <m/>
    <s v="VC7556-2019-017"/>
    <s v="929 OF"/>
    <m/>
    <m/>
    <m/>
    <s v="Approved"/>
    <m/>
    <m/>
    <s v="Road Building activities on Neys Road"/>
    <n v="6"/>
    <s v="C219-C236"/>
    <s v="Neys"/>
    <n v="0"/>
    <d v="2021-09-30T00:00:00"/>
    <m/>
    <s v="58"/>
    <d v="2021-10-04T00:00:00"/>
    <s v=""/>
    <s v=""/>
    <m/>
    <m/>
    <m/>
    <s v=""/>
    <s v="06"/>
    <s v="Corbiere and Sons Contracting1000920210923-8Rock Truck - 30 Ton- After Jan 10111518.55"/>
    <s v="Corbiere and Sons Contracting1000920210923-8Rock Truck - 30 Ton- After Jan 10111518.55INV #149"/>
    <s v="New All Season Development"/>
    <s v=""/>
    <x v="2"/>
  </r>
  <r>
    <x v="1"/>
    <n v="6"/>
    <n v="0"/>
    <n v="10009"/>
    <s v="20210923-8"/>
    <n v="53510602"/>
    <s v="Access"/>
    <n v="0"/>
    <s v="Rock Truck - 30 Ton- After Jan 10"/>
    <n v="138.05000000000001"/>
    <n v="11"/>
    <s v="Dynamic"/>
    <s v="103.54"/>
    <s v="0"/>
    <s v=""/>
    <s v=""/>
    <n v="1518.55"/>
    <n v="197.41149999999999"/>
    <n v="1715.9614999999999"/>
    <d v="2021-09-23T00:00:00"/>
    <n v="0"/>
    <x v="5"/>
    <d v="2021-10-08T00:00:00"/>
    <n v="164"/>
    <n v="0"/>
    <n v="0"/>
    <s v="Nathan Kyme"/>
    <s v="New All Season Development"/>
    <m/>
    <s v="VC7556-2019-017"/>
    <s v="929 OF"/>
    <m/>
    <m/>
    <m/>
    <s v="Approved"/>
    <m/>
    <m/>
    <s v="Road Building activities on Neys Road"/>
    <n v="6"/>
    <s v="C219-C236"/>
    <s v="Neys"/>
    <n v="0"/>
    <d v="2021-09-30T00:00:00"/>
    <m/>
    <s v="58"/>
    <d v="2021-10-04T00:00:00"/>
    <s v=""/>
    <s v=""/>
    <m/>
    <m/>
    <m/>
    <s v=""/>
    <s v="06"/>
    <s v="Corbiere and Sons Contracting1000920210923-8Rock Truck - 30 Ton- After Jan 10111518.55"/>
    <s v="Corbiere and Sons Contracting1000920210923-8Rock Truck - 30 Ton- After Jan 10111518.55INV #149"/>
    <s v="New All Season Development"/>
    <s v=""/>
    <x v="2"/>
  </r>
  <r>
    <x v="1"/>
    <n v="6"/>
    <n v="0"/>
    <n v="10009"/>
    <s v="20210923-8"/>
    <n v="53510602"/>
    <s v="Access"/>
    <n v="0"/>
    <s v="Light Truck - Pick up- After Jan 10"/>
    <n v="243.75"/>
    <n v="4"/>
    <s v="DAY"/>
    <s v="182.81"/>
    <s v="0"/>
    <s v=""/>
    <s v=""/>
    <n v="975"/>
    <n v="126.75"/>
    <n v="1101.75"/>
    <d v="2021-09-23T00:00:00"/>
    <n v="0"/>
    <x v="5"/>
    <d v="2021-10-08T00:00:00"/>
    <n v="164"/>
    <n v="0"/>
    <n v="0"/>
    <s v="Nathan Kyme"/>
    <s v="New All Season Development"/>
    <m/>
    <s v="VC7556-2019-017"/>
    <s v="929 OF"/>
    <m/>
    <m/>
    <m/>
    <s v="Approved"/>
    <m/>
    <m/>
    <s v="Road Building activities on Neys Road"/>
    <n v="6"/>
    <s v="C219-C236"/>
    <s v="Neys"/>
    <n v="0"/>
    <d v="2021-09-30T00:00:00"/>
    <m/>
    <s v="58"/>
    <d v="2021-10-04T00:00:00"/>
    <s v=""/>
    <s v=""/>
    <m/>
    <m/>
    <m/>
    <s v=""/>
    <s v="06"/>
    <s v="Corbiere and Sons Contracting1000920210923-8Light Truck - Pick up- After Jan 104975"/>
    <s v="Corbiere and Sons Contracting1000920210923-8Light Truck - Pick up- After Jan 104975INV #149"/>
    <s v="New All Season Development"/>
    <s v=""/>
    <x v="2"/>
  </r>
  <r>
    <x v="1"/>
    <n v="6"/>
    <n v="0"/>
    <n v="10009"/>
    <s v="20210923-8"/>
    <n v="53510602"/>
    <s v="Access"/>
    <n v="0"/>
    <s v="ATV - Side by Side w/ roll bar- After Jan 10"/>
    <n v="18.45"/>
    <n v="10"/>
    <s v="HR"/>
    <s v="13.84"/>
    <s v="0"/>
    <s v=""/>
    <s v=""/>
    <n v="184.5"/>
    <n v="23.984999999999999"/>
    <n v="208.48499999999999"/>
    <d v="2021-09-23T00:00:00"/>
    <n v="0"/>
    <x v="5"/>
    <d v="2021-10-08T00:00:00"/>
    <n v="164"/>
    <n v="0"/>
    <n v="0"/>
    <s v="Nathan Kyme"/>
    <s v="New All Season Development"/>
    <m/>
    <s v="VC7556-2019-017"/>
    <s v="929 OF"/>
    <m/>
    <m/>
    <m/>
    <s v="Approved"/>
    <m/>
    <m/>
    <s v="Road Building activities on Neys Road"/>
    <n v="6"/>
    <s v="C219-C236"/>
    <s v="Neys"/>
    <n v="0"/>
    <d v="2021-09-30T00:00:00"/>
    <m/>
    <s v="58"/>
    <d v="2021-10-04T00:00:00"/>
    <s v=""/>
    <s v=""/>
    <m/>
    <m/>
    <m/>
    <s v=""/>
    <s v="06"/>
    <s v="Corbiere and Sons Contracting1000920210923-8ATV - Side by Side w/ roll bar- After Jan 1010184.5"/>
    <s v="Corbiere and Sons Contracting1000920210923-8ATV - Side by Side w/ roll bar- After Jan 1010184.5INV #149"/>
    <s v="New All Season Development"/>
    <s v=""/>
    <x v="2"/>
  </r>
  <r>
    <x v="1"/>
    <n v="6"/>
    <n v="0"/>
    <n v="10009"/>
    <s v="20210923-8"/>
    <n v="53510602"/>
    <s v="Access"/>
    <n v="0"/>
    <s v="Excavator Thumb - 30 - 50 ton- After Jan 10"/>
    <n v="12.21"/>
    <n v="11"/>
    <s v="HR"/>
    <s v="9.16"/>
    <s v="0"/>
    <s v=""/>
    <s v=""/>
    <n v="134.31"/>
    <n v="17.4603"/>
    <n v="151.77029999999999"/>
    <d v="2021-09-23T00:00:00"/>
    <n v="0"/>
    <x v="5"/>
    <d v="2021-10-08T00:00:00"/>
    <n v="164"/>
    <n v="0"/>
    <n v="0"/>
    <s v="Nathan Kyme"/>
    <s v="New All Season Development"/>
    <m/>
    <s v="VC7556-2019-017"/>
    <s v="929 OF"/>
    <m/>
    <m/>
    <m/>
    <s v="Approved"/>
    <m/>
    <m/>
    <s v="Road Building activities on Neys Road"/>
    <n v="6"/>
    <s v="C219-C236"/>
    <s v="Neys"/>
    <n v="0"/>
    <d v="2021-09-30T00:00:00"/>
    <m/>
    <s v="58"/>
    <d v="2021-10-04T00:00:00"/>
    <s v=""/>
    <s v=""/>
    <m/>
    <m/>
    <m/>
    <s v=""/>
    <s v="06"/>
    <s v="Corbiere and Sons Contracting1000920210923-8Excavator Thumb - 30 - 50 ton- After Jan 1011134.31"/>
    <s v="Corbiere and Sons Contracting1000920210923-8Excavator Thumb - 30 - 50 ton- After Jan 1011134.31INV #149"/>
    <s v="New All Season Development"/>
    <s v=""/>
    <x v="2"/>
  </r>
  <r>
    <x v="1"/>
    <n v="6"/>
    <n v="0"/>
    <n v="10009"/>
    <s v="20210923-8"/>
    <n v="53510602"/>
    <s v="Access"/>
    <n v="0"/>
    <s v="Excavator Thumb - 30 - 50 ton- After Jan 10"/>
    <n v="12.21"/>
    <n v="11"/>
    <s v="HR"/>
    <s v="9.16"/>
    <s v="0"/>
    <s v=""/>
    <s v=""/>
    <n v="134.31"/>
    <n v="17.4603"/>
    <n v="151.77029999999999"/>
    <d v="2021-09-23T00:00:00"/>
    <n v="0"/>
    <x v="5"/>
    <d v="2021-10-08T00:00:00"/>
    <n v="164"/>
    <n v="0"/>
    <n v="0"/>
    <s v="Nathan Kyme"/>
    <s v="New All Season Development"/>
    <m/>
    <s v="VC7556-2019-017"/>
    <s v="929 OF"/>
    <m/>
    <m/>
    <m/>
    <s v="Approved"/>
    <m/>
    <m/>
    <s v="Road Building activities on Neys Road"/>
    <n v="6"/>
    <s v="C219-C236"/>
    <s v="Neys"/>
    <n v="0"/>
    <d v="2021-09-30T00:00:00"/>
    <m/>
    <s v="58"/>
    <d v="2021-10-04T00:00:00"/>
    <s v=""/>
    <s v=""/>
    <m/>
    <m/>
    <m/>
    <s v=""/>
    <s v="06"/>
    <s v="Corbiere and Sons Contracting1000920210923-8Excavator Thumb - 30 - 50 ton- After Jan 1011134.31"/>
    <s v="Corbiere and Sons Contracting1000920210923-8Excavator Thumb - 30 - 50 ton- After Jan 1011134.31INV #149"/>
    <s v="New All Season Development"/>
    <s v=""/>
    <x v="2"/>
  </r>
  <r>
    <x v="1"/>
    <n v="6"/>
    <n v="0"/>
    <n v="10009"/>
    <s v="20210923-8"/>
    <n v="53510602"/>
    <s v="Access"/>
    <n v="0"/>
    <s v="Excavator - 36 ton- After Jan 10"/>
    <n v="146.96"/>
    <n v="11"/>
    <s v="Dynamic"/>
    <s v="110.22"/>
    <s v="0"/>
    <s v=""/>
    <s v=""/>
    <n v="1616.56"/>
    <n v="210.15280000000001"/>
    <n v="1826.7127999999998"/>
    <d v="2021-09-23T00:00:00"/>
    <n v="0"/>
    <x v="5"/>
    <d v="2021-10-08T00:00:00"/>
    <n v="164"/>
    <n v="0"/>
    <n v="0"/>
    <s v="Nathan Kyme"/>
    <s v="New All Season Development"/>
    <m/>
    <s v="VC7556-2019-017"/>
    <s v="929 OF"/>
    <m/>
    <m/>
    <m/>
    <s v="Approved"/>
    <m/>
    <m/>
    <s v="Road Building activities on Neys Road"/>
    <n v="6"/>
    <s v="C219-C236"/>
    <s v="Neys"/>
    <n v="0"/>
    <d v="2021-09-30T00:00:00"/>
    <m/>
    <s v="58"/>
    <d v="2021-10-04T00:00:00"/>
    <s v=""/>
    <s v=""/>
    <m/>
    <m/>
    <m/>
    <s v=""/>
    <s v="06"/>
    <s v="Corbiere and Sons Contracting1000920210923-8Excavator - 36 ton- After Jan 10111616.56"/>
    <s v="Corbiere and Sons Contracting1000920210923-8Excavator - 36 ton- After Jan 10111616.56INV #149"/>
    <s v="New All Season Development"/>
    <s v=""/>
    <x v="2"/>
  </r>
  <r>
    <x v="1"/>
    <n v="6"/>
    <n v="0"/>
    <n v="10009"/>
    <s v="20210923-8"/>
    <n v="53510602"/>
    <s v="Access"/>
    <n v="0"/>
    <s v="Excavator - 30 ton- After Jan 10"/>
    <n v="138.44999999999999"/>
    <n v="11"/>
    <s v="Dynamic"/>
    <s v="103.84"/>
    <s v="0"/>
    <s v=""/>
    <s v=""/>
    <n v="1522.95"/>
    <n v="197.98350000000002"/>
    <n v="1720.9334999999999"/>
    <d v="2021-09-23T00:00:00"/>
    <n v="0"/>
    <x v="5"/>
    <d v="2021-10-08T00:00:00"/>
    <n v="164"/>
    <n v="0"/>
    <n v="0"/>
    <s v="Nathan Kyme"/>
    <s v="New All Season Development"/>
    <m/>
    <s v="VC7556-2019-017"/>
    <s v="929 OF"/>
    <m/>
    <m/>
    <m/>
    <s v="Approved"/>
    <m/>
    <m/>
    <s v="Road Building activities on Neys Road"/>
    <n v="6"/>
    <s v="C219-C236"/>
    <s v="Neys"/>
    <n v="0"/>
    <d v="2021-09-30T00:00:00"/>
    <m/>
    <s v="58"/>
    <d v="2021-10-04T00:00:00"/>
    <s v=""/>
    <s v=""/>
    <m/>
    <m/>
    <m/>
    <s v=""/>
    <s v="06"/>
    <s v="Corbiere and Sons Contracting1000920210923-8Excavator - 30 ton- After Jan 10111522.95"/>
    <s v="Corbiere and Sons Contracting1000920210923-8Excavator - 30 ton- After Jan 10111522.95INV #149"/>
    <s v="New All Season Development"/>
    <s v=""/>
    <x v="2"/>
  </r>
  <r>
    <x v="1"/>
    <n v="6"/>
    <n v="0"/>
    <n v="10009"/>
    <s v="20210923-8"/>
    <n v="53510602"/>
    <s v="Access"/>
    <n v="0"/>
    <s v="Dozer D6 or equal- After Jan 10"/>
    <n v="131.47999999999999"/>
    <n v="11"/>
    <s v="Dynamic"/>
    <s v="98.61"/>
    <s v="0"/>
    <s v=""/>
    <s v=""/>
    <n v="1446.28"/>
    <n v="188.0164"/>
    <n v="1634.2963999999997"/>
    <d v="2021-09-23T00:00:00"/>
    <n v="0"/>
    <x v="5"/>
    <d v="2021-10-08T00:00:00"/>
    <n v="164"/>
    <n v="0"/>
    <n v="0"/>
    <s v="Nathan Kyme"/>
    <s v="New All Season Development"/>
    <m/>
    <s v="VC7556-2019-017"/>
    <s v="929 OF"/>
    <m/>
    <m/>
    <m/>
    <s v="Approved"/>
    <m/>
    <m/>
    <s v="Road Building activities on Neys Road"/>
    <n v="6"/>
    <s v="C219-C236"/>
    <s v="Neys"/>
    <n v="0"/>
    <d v="2021-09-30T00:00:00"/>
    <m/>
    <s v="58"/>
    <d v="2021-10-04T00:00:00"/>
    <s v=""/>
    <s v=""/>
    <m/>
    <m/>
    <m/>
    <s v=""/>
    <s v="06"/>
    <s v="Corbiere and Sons Contracting1000920210923-8Dozer D6 or equal- After Jan 10111446.28"/>
    <s v="Corbiere and Sons Contracting1000920210923-8Dozer D6 or equal- After Jan 10111446.28INV #149"/>
    <s v="New All Season Development"/>
    <s v=""/>
    <x v="2"/>
  </r>
  <r>
    <x v="1"/>
    <n v="6"/>
    <n v="0"/>
    <n v="10008"/>
    <s v="20210923-7-R1"/>
    <n v="53510602"/>
    <s v="Access"/>
    <n v="0"/>
    <s v="Labourer - General - After Jan 10"/>
    <n v="60"/>
    <n v="12"/>
    <s v="HR"/>
    <s v=""/>
    <s v=""/>
    <s v="60"/>
    <s v="0"/>
    <n v="720"/>
    <n v="93.600000000000009"/>
    <n v="813.59999999999991"/>
    <d v="2021-09-23T00:00:00"/>
    <n v="0"/>
    <x v="5"/>
    <d v="2021-10-08T00:00:00"/>
    <n v="164"/>
    <n v="0"/>
    <n v="0"/>
    <s v="Nathan Kyme"/>
    <s v="New All Season Development"/>
    <m/>
    <s v="VC7556-2019-017"/>
    <s v="929 OF"/>
    <m/>
    <m/>
    <m/>
    <s v="Approved"/>
    <m/>
    <m/>
    <s v="Road building activities on Little Red Sucker Creek Road"/>
    <n v="6"/>
    <s v="C248-C257"/>
    <s v="Little Red Sucker Creek"/>
    <n v="0"/>
    <d v="2021-09-30T00:00:00"/>
    <m/>
    <s v="58"/>
    <d v="2021-10-04T00:00:00"/>
    <s v=""/>
    <s v=""/>
    <m/>
    <m/>
    <m/>
    <s v=""/>
    <s v="06"/>
    <s v="Corbiere and Sons Contracting1000820210923-7-R1Labourer - General - After Jan 1012720"/>
    <s v="Corbiere and Sons Contracting1000820210923-7-R1Labourer - General - After Jan 1012720INV #149"/>
    <s v="New All Season Development"/>
    <s v=""/>
    <x v="2"/>
  </r>
  <r>
    <x v="1"/>
    <n v="6"/>
    <n v="0"/>
    <n v="10008"/>
    <s v="20210923-7-R1"/>
    <n v="53510602"/>
    <s v="Access"/>
    <n v="0"/>
    <s v="Operator - Principle - After Jan 10"/>
    <n v="75"/>
    <n v="48"/>
    <s v="HR"/>
    <s v=""/>
    <s v=""/>
    <s v="75"/>
    <s v="0"/>
    <n v="3600"/>
    <n v="468"/>
    <n v="4067.9999999999995"/>
    <d v="2021-09-23T00:00:00"/>
    <n v="0"/>
    <x v="5"/>
    <d v="2021-10-08T00:00:00"/>
    <n v="164"/>
    <n v="0"/>
    <n v="0"/>
    <s v="Nathan Kyme"/>
    <s v="New All Season Development"/>
    <m/>
    <s v="VC7556-2019-017"/>
    <s v="929 OF"/>
    <m/>
    <m/>
    <m/>
    <s v="Approved"/>
    <m/>
    <m/>
    <s v="Road building activities on Little Red Sucker Creek Road"/>
    <n v="6"/>
    <s v="C248-C257"/>
    <s v="Little Red Sucker Creek"/>
    <n v="0"/>
    <d v="2021-09-30T00:00:00"/>
    <m/>
    <s v="58"/>
    <d v="2021-10-04T00:00:00"/>
    <s v=""/>
    <s v=""/>
    <m/>
    <m/>
    <m/>
    <s v=""/>
    <s v="06"/>
    <s v="Corbiere and Sons Contracting1000820210923-7-R1Operator - Principle - After Jan 10483600"/>
    <s v="Corbiere and Sons Contracting1000820210923-7-R1Operator - Principle - After Jan 10483600INV #149"/>
    <s v="New All Season Development"/>
    <s v=""/>
    <x v="2"/>
  </r>
  <r>
    <x v="1"/>
    <n v="6"/>
    <n v="0"/>
    <n v="10008"/>
    <s v="20210923-7-R1"/>
    <n v="53510602"/>
    <s v="Access"/>
    <n v="0"/>
    <s v="L.O.A."/>
    <n v="210"/>
    <n v="5"/>
    <s v="DAY"/>
    <s v=""/>
    <s v=""/>
    <m/>
    <s v="0"/>
    <n v="1050"/>
    <n v="136.5"/>
    <n v="1186.5"/>
    <d v="2021-09-23T00:00:00"/>
    <n v="0"/>
    <x v="5"/>
    <d v="2021-10-08T00:00:00"/>
    <n v="164"/>
    <n v="0"/>
    <n v="0"/>
    <s v="Nathan Kyme"/>
    <s v="New All Season Development"/>
    <m/>
    <s v="VC7556-2019-017"/>
    <s v="929 OF"/>
    <m/>
    <m/>
    <m/>
    <s v="Approved"/>
    <m/>
    <m/>
    <s v="Road building activities on Little Red Sucker Creek Road"/>
    <n v="6"/>
    <s v="C248-C257"/>
    <s v="Little Red Sucker Creek"/>
    <n v="0"/>
    <d v="2021-09-30T00:00:00"/>
    <m/>
    <s v="58"/>
    <d v="2021-10-04T00:00:00"/>
    <s v=""/>
    <s v=""/>
    <m/>
    <m/>
    <m/>
    <s v=""/>
    <s v="06"/>
    <s v="Corbiere and Sons Contracting1000820210923-7-R1L.O.A.51050"/>
    <s v="Corbiere and Sons Contracting1000820210923-7-R1L.O.A.51050INV #149"/>
    <s v="New All Season Development"/>
    <s v=""/>
    <x v="2"/>
  </r>
  <r>
    <x v="1"/>
    <n v="6"/>
    <n v="0"/>
    <n v="10008"/>
    <s v="20210923-7-R1"/>
    <n v="53510602"/>
    <s v="Access"/>
    <n v="0"/>
    <s v="Rock Truck - 30 Ton- After Jan 10"/>
    <n v="138.05000000000001"/>
    <n v="11"/>
    <s v="Dynamic"/>
    <s v="103.54"/>
    <s v="0"/>
    <s v=""/>
    <s v=""/>
    <n v="1518.55"/>
    <n v="197.41149999999999"/>
    <n v="1715.9614999999999"/>
    <d v="2021-09-23T00:00:00"/>
    <n v="0"/>
    <x v="5"/>
    <d v="2021-10-08T00:00:00"/>
    <n v="164"/>
    <n v="0"/>
    <n v="0"/>
    <s v="Nathan Kyme"/>
    <s v="New All Season Development"/>
    <m/>
    <s v="VC7556-2019-017"/>
    <s v="929 OF"/>
    <m/>
    <m/>
    <m/>
    <s v="Approved"/>
    <m/>
    <m/>
    <s v="Road building activities on Little Red Sucker Creek Road"/>
    <n v="6"/>
    <s v="C248-C257"/>
    <s v="Little Red Sucker Creek"/>
    <n v="0"/>
    <d v="2021-09-30T00:00:00"/>
    <m/>
    <s v="58"/>
    <d v="2021-10-04T00:00:00"/>
    <s v=""/>
    <s v=""/>
    <m/>
    <m/>
    <m/>
    <s v=""/>
    <s v="06"/>
    <s v="Corbiere and Sons Contracting1000820210923-7-R1Rock Truck - 30 Ton- After Jan 10111518.55"/>
    <s v="Corbiere and Sons Contracting1000820210923-7-R1Rock Truck - 30 Ton- After Jan 10111518.55INV #149"/>
    <s v="New All Season Development"/>
    <s v=""/>
    <x v="2"/>
  </r>
  <r>
    <x v="1"/>
    <n v="6"/>
    <n v="0"/>
    <n v="10008"/>
    <s v="20210923-7-R1"/>
    <n v="53510602"/>
    <s v="Access"/>
    <n v="0"/>
    <s v="Light Truck - Pick up- After Jan 10"/>
    <n v="243.75"/>
    <n v="3"/>
    <s v="DAY"/>
    <s v="182.81"/>
    <s v="0"/>
    <s v=""/>
    <s v=""/>
    <n v="731.25"/>
    <n v="95.0625"/>
    <n v="826.31249999999989"/>
    <d v="2021-09-23T00:00:00"/>
    <n v="0"/>
    <x v="5"/>
    <d v="2021-10-08T00:00:00"/>
    <n v="164"/>
    <n v="0"/>
    <n v="0"/>
    <s v="Nathan Kyme"/>
    <s v="New All Season Development"/>
    <m/>
    <s v="VC7556-2019-017"/>
    <s v="929 OF"/>
    <m/>
    <m/>
    <m/>
    <s v="Approved"/>
    <m/>
    <m/>
    <s v="Road building activities on Little Red Sucker Creek Road"/>
    <n v="6"/>
    <s v="C248-C257"/>
    <s v="Little Red Sucker Creek"/>
    <n v="0"/>
    <d v="2021-09-30T00:00:00"/>
    <m/>
    <s v="58"/>
    <d v="2021-10-04T00:00:00"/>
    <s v=""/>
    <s v=""/>
    <m/>
    <m/>
    <m/>
    <s v=""/>
    <s v="06"/>
    <s v="Corbiere and Sons Contracting1000820210923-7-R1Light Truck - Pick up- After Jan 103731.25"/>
    <s v="Corbiere and Sons Contracting1000820210923-7-R1Light Truck - Pick up- After Jan 103731.25INV #149"/>
    <s v="New All Season Development"/>
    <s v=""/>
    <x v="2"/>
  </r>
  <r>
    <x v="1"/>
    <n v="6"/>
    <n v="0"/>
    <n v="10008"/>
    <s v="20210923-7-R1"/>
    <n v="53510602"/>
    <s v="Access"/>
    <n v="0"/>
    <s v="Excavator Thumb - 30 - 50 ton- After Jan 10"/>
    <n v="12.21"/>
    <n v="11"/>
    <s v="HR"/>
    <s v="9.16"/>
    <s v="0"/>
    <s v=""/>
    <s v=""/>
    <n v="134.31"/>
    <n v="17.4603"/>
    <n v="151.77029999999999"/>
    <d v="2021-09-23T00:00:00"/>
    <n v="0"/>
    <x v="5"/>
    <d v="2021-10-08T00:00:00"/>
    <n v="164"/>
    <n v="0"/>
    <n v="0"/>
    <s v="Nathan Kyme"/>
    <s v="New All Season Development"/>
    <m/>
    <s v="VC7556-2019-017"/>
    <s v="929 OF"/>
    <m/>
    <m/>
    <m/>
    <s v="Approved"/>
    <m/>
    <m/>
    <s v="Road building activities on Little Red Sucker Creek Road"/>
    <n v="6"/>
    <s v="C248-C257"/>
    <s v="Little Red Sucker Creek"/>
    <n v="0"/>
    <d v="2021-09-30T00:00:00"/>
    <m/>
    <s v="58"/>
    <d v="2021-10-04T00:00:00"/>
    <s v=""/>
    <s v=""/>
    <m/>
    <m/>
    <m/>
    <s v=""/>
    <s v="06"/>
    <s v="Corbiere and Sons Contracting1000820210923-7-R1Excavator Thumb - 30 - 50 ton- After Jan 1011134.31"/>
    <s v="Corbiere and Sons Contracting1000820210923-7-R1Excavator Thumb - 30 - 50 ton- After Jan 1011134.31INV #149"/>
    <s v="New All Season Development"/>
    <s v=""/>
    <x v="2"/>
  </r>
  <r>
    <x v="1"/>
    <n v="6"/>
    <n v="0"/>
    <n v="10008"/>
    <s v="20210923-7-R1"/>
    <n v="53510602"/>
    <s v="Access"/>
    <n v="0"/>
    <s v="Excavator - 36 ton- After Jan 10"/>
    <n v="146.96"/>
    <n v="11"/>
    <s v="Dynamic"/>
    <s v="110.22"/>
    <s v="0"/>
    <s v=""/>
    <s v=""/>
    <n v="1616.56"/>
    <n v="210.15280000000001"/>
    <n v="1826.7127999999998"/>
    <d v="2021-09-23T00:00:00"/>
    <n v="0"/>
    <x v="5"/>
    <d v="2021-10-08T00:00:00"/>
    <n v="164"/>
    <n v="0"/>
    <n v="0"/>
    <s v="Nathan Kyme"/>
    <s v="New All Season Development"/>
    <m/>
    <s v="VC7556-2019-017"/>
    <s v="929 OF"/>
    <m/>
    <m/>
    <m/>
    <s v="Approved"/>
    <m/>
    <m/>
    <s v="Road building activities on Little Red Sucker Creek Road"/>
    <n v="6"/>
    <s v="C248-C257"/>
    <s v="Little Red Sucker Creek"/>
    <n v="0"/>
    <d v="2021-09-30T00:00:00"/>
    <m/>
    <s v="58"/>
    <d v="2021-10-04T00:00:00"/>
    <s v=""/>
    <s v=""/>
    <m/>
    <m/>
    <m/>
    <s v=""/>
    <s v="06"/>
    <s v="Corbiere and Sons Contracting1000820210923-7-R1Excavator - 36 ton- After Jan 10111616.56"/>
    <s v="Corbiere and Sons Contracting1000820210923-7-R1Excavator - 36 ton- After Jan 10111616.56INV #149"/>
    <s v="New All Season Development"/>
    <s v=""/>
    <x v="2"/>
  </r>
  <r>
    <x v="1"/>
    <n v="6"/>
    <n v="0"/>
    <n v="10008"/>
    <s v="20210923-7-R1"/>
    <n v="53510602"/>
    <s v="Access"/>
    <n v="0"/>
    <s v="Excavator - 30 ton- After Jan 10"/>
    <n v="138.44999999999999"/>
    <n v="11"/>
    <s v="Dynamic"/>
    <s v="103.84"/>
    <s v="0"/>
    <s v=""/>
    <s v=""/>
    <n v="1522.95"/>
    <n v="197.98350000000002"/>
    <n v="1720.9334999999999"/>
    <d v="2021-09-23T00:00:00"/>
    <n v="0"/>
    <x v="5"/>
    <d v="2021-10-08T00:00:00"/>
    <n v="164"/>
    <n v="0"/>
    <n v="0"/>
    <s v="Nathan Kyme"/>
    <s v="New All Season Development"/>
    <m/>
    <s v="VC7556-2019-017"/>
    <s v="929 OF"/>
    <m/>
    <m/>
    <m/>
    <s v="Approved"/>
    <m/>
    <m/>
    <s v="Road building activities on Little Red Sucker Creek Road"/>
    <n v="6"/>
    <s v="C248-C257"/>
    <s v="Little Red Sucker Creek"/>
    <n v="0"/>
    <d v="2021-09-30T00:00:00"/>
    <m/>
    <s v="58"/>
    <d v="2021-10-04T00:00:00"/>
    <s v=""/>
    <s v=""/>
    <m/>
    <m/>
    <m/>
    <s v=""/>
    <s v="06"/>
    <s v="Corbiere and Sons Contracting1000820210923-7-R1Excavator - 30 ton- After Jan 10111522.95"/>
    <s v="Corbiere and Sons Contracting1000820210923-7-R1Excavator - 30 ton- After Jan 10111522.95INV #149"/>
    <s v="New All Season Development"/>
    <s v=""/>
    <x v="2"/>
  </r>
  <r>
    <x v="1"/>
    <n v="6"/>
    <n v="0"/>
    <n v="10008"/>
    <s v="20210923-7-R1"/>
    <n v="53510602"/>
    <s v="Access"/>
    <n v="0"/>
    <s v="Dozer D6 or equal- After Jan 10"/>
    <n v="131.47999999999999"/>
    <n v="11"/>
    <s v="Dynamic"/>
    <s v="98.61"/>
    <s v="0"/>
    <s v=""/>
    <s v=""/>
    <n v="1446.28"/>
    <n v="188.0164"/>
    <n v="1634.2963999999997"/>
    <d v="2021-09-23T00:00:00"/>
    <n v="0"/>
    <x v="5"/>
    <d v="2021-10-08T00:00:00"/>
    <n v="164"/>
    <n v="0"/>
    <n v="0"/>
    <s v="Nathan Kyme"/>
    <s v="New All Season Development"/>
    <m/>
    <s v="VC7556-2019-017"/>
    <s v="929 OF"/>
    <m/>
    <m/>
    <m/>
    <s v="Approved"/>
    <m/>
    <m/>
    <s v="Road building activities on Little Red Sucker Creek Road"/>
    <n v="6"/>
    <s v="C248-C257"/>
    <s v="Little Red Sucker Creek"/>
    <n v="0"/>
    <d v="2021-09-30T00:00:00"/>
    <m/>
    <s v="58"/>
    <d v="2021-10-04T00:00:00"/>
    <s v=""/>
    <s v=""/>
    <m/>
    <m/>
    <m/>
    <s v=""/>
    <s v="06"/>
    <s v="Corbiere and Sons Contracting1000820210923-7-R1Dozer D6 or equal- After Jan 10111446.28"/>
    <s v="Corbiere and Sons Contracting1000820210923-7-R1Dozer D6 or equal- After Jan 10111446.28INV #149"/>
    <s v="New All Season Development"/>
    <s v=""/>
    <x v="2"/>
  </r>
  <r>
    <x v="1"/>
    <n v="6"/>
    <n v="0"/>
    <n v="10018"/>
    <s v="20210923-15"/>
    <n v="53510602"/>
    <s v="Access"/>
    <n v="0"/>
    <s v="L.O.A."/>
    <n v="210"/>
    <n v="0.5"/>
    <s v="DAY"/>
    <s v=""/>
    <s v=""/>
    <m/>
    <s v="0"/>
    <n v="105"/>
    <n v="13.65"/>
    <n v="118.64999999999999"/>
    <d v="2021-09-23T00:00:00"/>
    <n v="0"/>
    <x v="5"/>
    <d v="2021-10-08T00:00:00"/>
    <n v="164"/>
    <n v="0"/>
    <n v="0"/>
    <s v="Nathan Kyme"/>
    <s v="New All Season Development"/>
    <m/>
    <s v="VC7556-2019-017"/>
    <s v="929 OF"/>
    <m/>
    <m/>
    <m/>
    <s v="Approved"/>
    <m/>
    <m/>
    <s v="Billable time for Safety Advisor working in WF6"/>
    <n v="6"/>
    <s v="C130-C277"/>
    <s v="WF6"/>
    <n v="0"/>
    <d v="2021-09-30T00:00:00"/>
    <m/>
    <s v="36"/>
    <d v="2021-10-04T00:00:00"/>
    <s v=""/>
    <s v=""/>
    <m/>
    <m/>
    <m/>
    <s v="Mike Lecocq"/>
    <s v="06"/>
    <s v="Corbiere and Sons Contracting1001820210923-15L.O.A.0.5105"/>
    <s v="Corbiere and Sons Contracting1001820210923-15L.O.A.0.5105INV #149"/>
    <s v="New All Season Development"/>
    <s v=""/>
    <x v="2"/>
  </r>
  <r>
    <x v="1"/>
    <n v="6"/>
    <n v="0"/>
    <n v="10018"/>
    <s v="20210923-15"/>
    <n v="53510602"/>
    <s v="Access"/>
    <n v="0"/>
    <s v="Safety Advisor"/>
    <n v="85"/>
    <n v="7"/>
    <s v="HR"/>
    <s v=""/>
    <s v=""/>
    <s v="85"/>
    <s v="0"/>
    <n v="595"/>
    <n v="77.350000000000009"/>
    <n v="672.34999999999991"/>
    <d v="2021-09-23T00:00:00"/>
    <n v="0"/>
    <x v="5"/>
    <d v="2021-10-08T00:00:00"/>
    <n v="164"/>
    <n v="0"/>
    <n v="0"/>
    <s v="Nathan Kyme"/>
    <s v="New All Season Development"/>
    <m/>
    <s v="VC7556-2019-017"/>
    <s v="929 OF"/>
    <m/>
    <m/>
    <m/>
    <s v="Approved"/>
    <m/>
    <m/>
    <s v="Billable time for Safety Advisor working in WF6"/>
    <n v="6"/>
    <s v="C130-C277"/>
    <s v="WF6"/>
    <n v="0"/>
    <d v="2021-09-30T00:00:00"/>
    <m/>
    <s v="36"/>
    <d v="2021-10-04T00:00:00"/>
    <s v=""/>
    <s v=""/>
    <m/>
    <m/>
    <m/>
    <s v="Mike Lecocq"/>
    <s v="06"/>
    <s v="Corbiere and Sons Contracting1001820210923-15Safety Advisor7595"/>
    <s v="Corbiere and Sons Contracting1001820210923-15Safety Advisor7595INV #149"/>
    <s v="New All Season Development"/>
    <s v=""/>
    <x v="2"/>
  </r>
  <r>
    <x v="1"/>
    <n v="6"/>
    <n v="0"/>
    <n v="10018"/>
    <s v="20210923-15"/>
    <n v="53510602"/>
    <s v="Access"/>
    <n v="0"/>
    <s v="Light Truck - Pick up- After Jan 10"/>
    <n v="243.75"/>
    <n v="1"/>
    <s v="DAY"/>
    <s v="182.81"/>
    <s v="0"/>
    <s v=""/>
    <s v=""/>
    <n v="243.75"/>
    <n v="31.6875"/>
    <n v="275.4375"/>
    <d v="2021-09-23T00:00:00"/>
    <n v="0"/>
    <x v="5"/>
    <d v="2021-10-08T00:00:00"/>
    <n v="164"/>
    <n v="0"/>
    <n v="0"/>
    <s v="Nathan Kyme"/>
    <s v="New All Season Development"/>
    <m/>
    <s v="VC7556-2019-017"/>
    <s v="929 OF"/>
    <m/>
    <m/>
    <m/>
    <s v="Approved"/>
    <m/>
    <m/>
    <s v="Billable time for Safety Advisor working in WF6"/>
    <n v="6"/>
    <s v="C130-C277"/>
    <s v="WF6"/>
    <n v="0"/>
    <d v="2021-09-30T00:00:00"/>
    <m/>
    <s v="36"/>
    <d v="2021-10-04T00:00:00"/>
    <s v=""/>
    <s v=""/>
    <m/>
    <m/>
    <m/>
    <s v="Mike Lecocq"/>
    <s v="06"/>
    <s v="Corbiere and Sons Contracting1001820210923-15Light Truck - Pick up- After Jan 101243.75"/>
    <s v="Corbiere and Sons Contracting1001820210923-15Light Truck - Pick up- After Jan 101243.75INV #149"/>
    <s v="New All Season Development"/>
    <s v=""/>
    <x v="2"/>
  </r>
  <r>
    <x v="1"/>
    <n v="6"/>
    <n v="0"/>
    <n v="10017"/>
    <s v="20210923-14"/>
    <n v="53510602"/>
    <s v="Access"/>
    <n v="0"/>
    <s v="Operator - Principle - After Jan 10"/>
    <n v="75"/>
    <n v="60"/>
    <s v="HR"/>
    <s v=""/>
    <s v=""/>
    <s v="75"/>
    <s v="0"/>
    <n v="4500"/>
    <n v="585"/>
    <n v="5084.9999999999991"/>
    <d v="2021-09-23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1720210923-14Operator - Principle - After Jan 10604500"/>
    <s v="Corbiere and Sons Contracting1001720210923-14Operator - Principle - After Jan 10604500INV #149"/>
    <s v="New All Season Development"/>
    <s v=""/>
    <x v="2"/>
  </r>
  <r>
    <x v="1"/>
    <n v="6"/>
    <n v="0"/>
    <n v="10017"/>
    <s v="20210923-14"/>
    <n v="53510602"/>
    <s v="Access"/>
    <n v="0"/>
    <s v="Foreman"/>
    <n v="95"/>
    <n v="12"/>
    <s v="HR"/>
    <s v=""/>
    <s v=""/>
    <s v="95"/>
    <s v="0"/>
    <n v="1140"/>
    <n v="148.20000000000002"/>
    <n v="1288.1999999999998"/>
    <d v="2021-09-23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1720210923-14Foreman121140"/>
    <s v="Corbiere and Sons Contracting1001720210923-14Foreman121140INV #149"/>
    <s v="New All Season Development"/>
    <s v=""/>
    <x v="2"/>
  </r>
  <r>
    <x v="1"/>
    <n v="6"/>
    <n v="0"/>
    <n v="10017"/>
    <s v="20210923-14"/>
    <n v="53510602"/>
    <s v="Access"/>
    <n v="0"/>
    <s v="Rock Truck - 30 Ton- After Jan 10"/>
    <n v="138.05000000000001"/>
    <n v="22"/>
    <s v="Dynamic"/>
    <s v="103.54"/>
    <s v="0"/>
    <s v=""/>
    <s v=""/>
    <n v="3037.1"/>
    <n v="394.82299999999998"/>
    <n v="3431.9229999999998"/>
    <d v="2021-09-23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1720210923-14Rock Truck - 30 Ton- After Jan 10223037.1"/>
    <s v="Corbiere and Sons Contracting1001720210923-14Rock Truck - 30 Ton- After Jan 10223037.1INV #149"/>
    <s v="New All Season Development"/>
    <s v=""/>
    <x v="2"/>
  </r>
  <r>
    <x v="1"/>
    <n v="6"/>
    <n v="0"/>
    <n v="10017"/>
    <s v="20210923-14"/>
    <n v="53510602"/>
    <s v="Access"/>
    <n v="0"/>
    <s v="Light Truck - Pick up- After Jan 10"/>
    <n v="243.75"/>
    <n v="4"/>
    <s v="DAY"/>
    <s v="182.81"/>
    <s v="0"/>
    <s v=""/>
    <s v=""/>
    <n v="975"/>
    <n v="126.75"/>
    <n v="1101.75"/>
    <d v="2021-09-23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1720210923-14Light Truck - Pick up- After Jan 104975"/>
    <s v="Corbiere and Sons Contracting1001720210923-14Light Truck - Pick up- After Jan 104975INV #149"/>
    <s v="New All Season Development"/>
    <s v=""/>
    <x v="2"/>
  </r>
  <r>
    <x v="1"/>
    <n v="6"/>
    <n v="0"/>
    <n v="10017"/>
    <s v="20210923-14"/>
    <n v="53510602"/>
    <s v="Access"/>
    <n v="0"/>
    <s v="Excavator Thumb - 30 - 50 ton- After Jan 10"/>
    <n v="12.21"/>
    <n v="11"/>
    <s v="HR"/>
    <s v="9.16"/>
    <s v="0"/>
    <s v=""/>
    <s v=""/>
    <n v="134.31"/>
    <n v="17.4603"/>
    <n v="151.77029999999999"/>
    <d v="2021-09-23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1720210923-14Excavator Thumb - 30 - 50 ton- After Jan 1011134.31"/>
    <s v="Corbiere and Sons Contracting1001720210923-14Excavator Thumb - 30 - 50 ton- After Jan 1011134.31INV #149"/>
    <s v="New All Season Development"/>
    <s v=""/>
    <x v="2"/>
  </r>
  <r>
    <x v="1"/>
    <n v="6"/>
    <n v="0"/>
    <n v="10017"/>
    <s v="20210923-14"/>
    <n v="53510602"/>
    <s v="Access"/>
    <n v="0"/>
    <s v="Excavator Thumb - 30 - 50 ton- After Jan 10"/>
    <n v="12.21"/>
    <n v="11"/>
    <s v="HR"/>
    <s v="9.16"/>
    <s v="0"/>
    <s v=""/>
    <s v=""/>
    <n v="134.31"/>
    <n v="17.4603"/>
    <n v="151.77029999999999"/>
    <d v="2021-09-23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1720210923-14Excavator Thumb - 30 - 50 ton- After Jan 1011134.31"/>
    <s v="Corbiere and Sons Contracting1001720210923-14Excavator Thumb - 30 - 50 ton- After Jan 1011134.31INV #149"/>
    <s v="New All Season Development"/>
    <s v=""/>
    <x v="2"/>
  </r>
  <r>
    <x v="1"/>
    <n v="6"/>
    <n v="0"/>
    <n v="10017"/>
    <s v="20210923-14"/>
    <n v="53510602"/>
    <s v="Access"/>
    <n v="0"/>
    <s v="Excavator Thumb - 30 - 50 ton- After Jan 10"/>
    <n v="12.21"/>
    <n v="11"/>
    <s v="HR"/>
    <s v="9.16"/>
    <s v="0"/>
    <s v=""/>
    <s v=""/>
    <n v="134.31"/>
    <n v="17.4603"/>
    <n v="151.77029999999999"/>
    <d v="2021-09-23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1720210923-14Excavator Thumb - 30 - 50 ton- After Jan 1011134.31"/>
    <s v="Corbiere and Sons Contracting1001720210923-14Excavator Thumb - 30 - 50 ton- After Jan 1011134.31INV #149"/>
    <s v="New All Season Development"/>
    <s v=""/>
    <x v="2"/>
  </r>
  <r>
    <x v="1"/>
    <n v="6"/>
    <n v="0"/>
    <n v="10017"/>
    <s v="20210923-14"/>
    <n v="53510602"/>
    <s v="Access"/>
    <n v="0"/>
    <s v="Excavator Thumb - 30 - 50 ton- After Jan 10"/>
    <n v="12.21"/>
    <n v="11"/>
    <s v="HR"/>
    <s v="9.16"/>
    <s v="0"/>
    <s v=""/>
    <s v=""/>
    <n v="134.31"/>
    <n v="17.4603"/>
    <n v="151.77029999999999"/>
    <d v="2021-09-23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1720210923-14Excavator Thumb - 30 - 50 ton- After Jan 1011134.31"/>
    <s v="Corbiere and Sons Contracting1001720210923-14Excavator Thumb - 30 - 50 ton- After Jan 1011134.31INV #149"/>
    <s v="New All Season Development"/>
    <s v=""/>
    <x v="2"/>
  </r>
  <r>
    <x v="1"/>
    <n v="6"/>
    <n v="0"/>
    <n v="10017"/>
    <s v="20210923-14"/>
    <n v="53510602"/>
    <s v="Access"/>
    <n v="0"/>
    <s v="Excavator - 36 ton- After Jan 10"/>
    <n v="146.96"/>
    <n v="11"/>
    <s v="Dynamic"/>
    <s v="110.22"/>
    <s v="0"/>
    <s v=""/>
    <s v=""/>
    <n v="1616.56"/>
    <n v="210.15280000000001"/>
    <n v="1826.7127999999998"/>
    <d v="2021-09-23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1720210923-14Excavator - 36 ton- After Jan 10111616.56"/>
    <s v="Corbiere and Sons Contracting1001720210923-14Excavator - 36 ton- After Jan 10111616.56INV #149"/>
    <s v="New All Season Development"/>
    <s v=""/>
    <x v="2"/>
  </r>
  <r>
    <x v="1"/>
    <n v="6"/>
    <n v="0"/>
    <n v="10017"/>
    <s v="20210923-14"/>
    <n v="53510602"/>
    <s v="Access"/>
    <n v="0"/>
    <s v="Excavator - 36 ton- After Jan 10"/>
    <n v="146.96"/>
    <n v="11"/>
    <s v="Dynamic"/>
    <s v="110.22"/>
    <s v="0"/>
    <s v=""/>
    <s v=""/>
    <n v="1616.56"/>
    <n v="210.15280000000001"/>
    <n v="1826.7127999999998"/>
    <d v="2021-09-23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1720210923-14Excavator - 36 ton- After Jan 10111616.56"/>
    <s v="Corbiere and Sons Contracting1001720210923-14Excavator - 36 ton- After Jan 10111616.56INV #149"/>
    <s v="New All Season Development"/>
    <s v=""/>
    <x v="2"/>
  </r>
  <r>
    <x v="1"/>
    <n v="6"/>
    <n v="0"/>
    <n v="10017"/>
    <s v="20210923-14"/>
    <n v="53510602"/>
    <s v="Access"/>
    <n v="0"/>
    <s v="Excavator - 36 ton- After Jan 10"/>
    <n v="146.96"/>
    <n v="11"/>
    <s v="Dynamic"/>
    <s v="110.22"/>
    <s v="0"/>
    <s v=""/>
    <s v=""/>
    <n v="1616.56"/>
    <n v="210.15280000000001"/>
    <n v="1826.7127999999998"/>
    <d v="2021-09-23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1720210923-14Excavator - 36 ton- After Jan 10111616.56"/>
    <s v="Corbiere and Sons Contracting1001720210923-14Excavator - 36 ton- After Jan 10111616.56INV #149"/>
    <s v="New All Season Development"/>
    <s v=""/>
    <x v="2"/>
  </r>
  <r>
    <x v="1"/>
    <n v="6"/>
    <n v="0"/>
    <n v="10017"/>
    <s v="20210923-14"/>
    <n v="53510602"/>
    <s v="Access"/>
    <n v="0"/>
    <s v="Excavator - 30 ton- After Jan 10"/>
    <n v="138.44999999999999"/>
    <n v="11"/>
    <s v="Dynamic"/>
    <s v="103.84"/>
    <s v="0"/>
    <s v=""/>
    <s v=""/>
    <n v="1522.95"/>
    <n v="197.98350000000002"/>
    <n v="1720.9334999999999"/>
    <d v="2021-09-23T00:00:00"/>
    <n v="0"/>
    <x v="5"/>
    <d v="2021-10-08T00:00:00"/>
    <n v="164"/>
    <n v="0"/>
    <n v="0"/>
    <s v="Nathan Kyme"/>
    <s v="New All Season Development"/>
    <m/>
    <s v="VC7556-2019-017"/>
    <s v="929 OF"/>
    <m/>
    <m/>
    <m/>
    <s v="Approved"/>
    <m/>
    <m/>
    <s v="Road building activities on Dead Horse"/>
    <n v="6"/>
    <s v="C203-C209"/>
    <s v="Dead Horse Creek"/>
    <n v="0"/>
    <d v="2021-09-30T00:00:00"/>
    <m/>
    <s v="58"/>
    <d v="2021-10-04T00:00:00"/>
    <s v=""/>
    <s v=""/>
    <m/>
    <m/>
    <m/>
    <s v=""/>
    <s v="06"/>
    <s v="Corbiere and Sons Contracting1001720210923-14Excavator - 30 ton- After Jan 10111522.95"/>
    <s v="Corbiere and Sons Contracting1001720210923-14Excavator - 30 ton- After Jan 10111522.95INV #149"/>
    <s v="New All Season Development"/>
    <s v=""/>
    <x v="2"/>
  </r>
  <r>
    <x v="1"/>
    <n v="6"/>
    <n v="0"/>
    <n v="10016"/>
    <s v="20210923-13"/>
    <n v="53510602"/>
    <s v="Access"/>
    <n v="0"/>
    <s v="Labourer - General - After Jan 10"/>
    <n v="60"/>
    <n v="24"/>
    <s v="HR"/>
    <s v=""/>
    <s v=""/>
    <s v="60"/>
    <s v="0"/>
    <n v="1440"/>
    <n v="187.20000000000002"/>
    <n v="1627.1999999999998"/>
    <d v="2021-09-23T00:00:00"/>
    <n v="0"/>
    <x v="5"/>
    <d v="2021-10-08T00:00:00"/>
    <n v="164"/>
    <n v="0"/>
    <n v="0"/>
    <s v="Nathan Kyme"/>
    <s v="New All Season Development"/>
    <m/>
    <s v="VC7556-2019-017"/>
    <s v="929 OF"/>
    <m/>
    <m/>
    <m/>
    <s v="Approved"/>
    <m/>
    <m/>
    <s v="Road building activities on Ripple Creek"/>
    <n v="6"/>
    <s v="C197-C202"/>
    <s v="Ripple Creek"/>
    <n v="0"/>
    <d v="2021-09-30T00:00:00"/>
    <m/>
    <s v="58"/>
    <d v="2021-10-04T00:00:00"/>
    <s v=""/>
    <s v=""/>
    <m/>
    <m/>
    <m/>
    <s v=""/>
    <s v="06"/>
    <s v="Corbiere and Sons Contracting1001620210923-13Labourer - General - After Jan 10241440"/>
    <s v="Corbiere and Sons Contracting1001620210923-13Labourer - General - After Jan 10241440INV #149"/>
    <s v="New All Season Development"/>
    <s v=""/>
    <x v="2"/>
  </r>
  <r>
    <x v="1"/>
    <n v="6"/>
    <n v="0"/>
    <n v="10016"/>
    <s v="20210923-13"/>
    <n v="53510602"/>
    <s v="Access"/>
    <n v="0"/>
    <s v="Operator - Principle - After Jan 10"/>
    <n v="75"/>
    <n v="48"/>
    <s v="HR"/>
    <s v=""/>
    <s v=""/>
    <s v="75"/>
    <s v="0"/>
    <n v="3600"/>
    <n v="468"/>
    <n v="4067.9999999999995"/>
    <d v="2021-09-23T00:00:00"/>
    <n v="0"/>
    <x v="5"/>
    <d v="2021-10-08T00:00:00"/>
    <n v="164"/>
    <n v="0"/>
    <n v="0"/>
    <s v="Nathan Kyme"/>
    <s v="New All Season Development"/>
    <m/>
    <s v="VC7556-2019-017"/>
    <s v="929 OF"/>
    <m/>
    <m/>
    <m/>
    <s v="Approved"/>
    <m/>
    <m/>
    <s v="Road building activities on Ripple Creek"/>
    <n v="6"/>
    <s v="C197-C202"/>
    <s v="Ripple Creek"/>
    <n v="0"/>
    <d v="2021-09-30T00:00:00"/>
    <m/>
    <s v="58"/>
    <d v="2021-10-04T00:00:00"/>
    <s v=""/>
    <s v=""/>
    <m/>
    <m/>
    <m/>
    <s v=""/>
    <s v="06"/>
    <s v="Corbiere and Sons Contracting1001620210923-13Operator - Principle - After Jan 10483600"/>
    <s v="Corbiere and Sons Contracting1001620210923-13Operator - Principle - After Jan 10483600INV #149"/>
    <s v="New All Season Development"/>
    <s v=""/>
    <x v="2"/>
  </r>
  <r>
    <x v="1"/>
    <n v="6"/>
    <n v="0"/>
    <n v="10016"/>
    <s v="20210923-13"/>
    <n v="53510602"/>
    <s v="Access"/>
    <n v="0"/>
    <s v="L.O.A."/>
    <n v="210"/>
    <n v="6"/>
    <s v="DAY"/>
    <s v=""/>
    <s v=""/>
    <m/>
    <s v="0"/>
    <n v="1260"/>
    <n v="163.80000000000001"/>
    <n v="1423.8"/>
    <d v="2021-09-23T00:00:00"/>
    <n v="0"/>
    <x v="5"/>
    <d v="2021-10-08T00:00:00"/>
    <n v="164"/>
    <n v="0"/>
    <n v="0"/>
    <s v="Nathan Kyme"/>
    <s v="New All Season Development"/>
    <m/>
    <s v="VC7556-2019-017"/>
    <s v="929 OF"/>
    <m/>
    <m/>
    <m/>
    <s v="Approved"/>
    <m/>
    <m/>
    <s v="Road building activities on Ripple Creek"/>
    <n v="6"/>
    <s v="C197-C202"/>
    <s v="Ripple Creek"/>
    <n v="0"/>
    <d v="2021-09-30T00:00:00"/>
    <m/>
    <s v="58"/>
    <d v="2021-10-04T00:00:00"/>
    <s v=""/>
    <s v=""/>
    <m/>
    <m/>
    <m/>
    <s v=""/>
    <s v="06"/>
    <s v="Corbiere and Sons Contracting1001620210923-13L.O.A.61260"/>
    <s v="Corbiere and Sons Contracting1001620210923-13L.O.A.61260INV #149"/>
    <s v="New All Season Development"/>
    <s v=""/>
    <x v="2"/>
  </r>
  <r>
    <x v="1"/>
    <n v="6"/>
    <n v="0"/>
    <n v="10016"/>
    <s v="20210923-13"/>
    <n v="53510602"/>
    <s v="Access"/>
    <n v="0"/>
    <s v="Rock Truck - 30 Ton- After Jan 10"/>
    <n v="138.05000000000001"/>
    <n v="10"/>
    <s v="Dynamic"/>
    <s v="103.54"/>
    <s v="0"/>
    <s v=""/>
    <s v=""/>
    <n v="1380.5"/>
    <n v="179.465"/>
    <n v="1559.9649999999999"/>
    <d v="2021-09-23T00:00:00"/>
    <n v="0"/>
    <x v="5"/>
    <d v="2021-10-08T00:00:00"/>
    <n v="164"/>
    <n v="0"/>
    <n v="0"/>
    <s v="Nathan Kyme"/>
    <s v="New All Season Development"/>
    <m/>
    <s v="VC7556-2019-017"/>
    <s v="929 OF"/>
    <m/>
    <m/>
    <m/>
    <s v="Approved"/>
    <m/>
    <m/>
    <s v="Road building activities on Ripple Creek"/>
    <n v="6"/>
    <s v="C197-C202"/>
    <s v="Ripple Creek"/>
    <n v="0"/>
    <d v="2021-09-30T00:00:00"/>
    <m/>
    <s v="58"/>
    <d v="2021-10-04T00:00:00"/>
    <s v=""/>
    <s v=""/>
    <m/>
    <m/>
    <m/>
    <s v=""/>
    <s v="06"/>
    <s v="Corbiere and Sons Contracting1001620210923-13Rock Truck - 30 Ton- After Jan 10101380.5"/>
    <s v="Corbiere and Sons Contracting1001620210923-13Rock Truck - 30 Ton- After Jan 10101380.5INV #149"/>
    <s v="New All Season Development"/>
    <s v=""/>
    <x v="2"/>
  </r>
  <r>
    <x v="1"/>
    <n v="6"/>
    <n v="0"/>
    <n v="10016"/>
    <s v="20210923-13"/>
    <n v="53510602"/>
    <s v="Access"/>
    <n v="0"/>
    <s v="Light Truck - Pick up- After Jan 10"/>
    <n v="243.75"/>
    <n v="3"/>
    <s v="DAY"/>
    <s v="182.81"/>
    <s v="0"/>
    <s v=""/>
    <s v=""/>
    <n v="731.25"/>
    <n v="95.0625"/>
    <n v="826.31249999999989"/>
    <d v="2021-09-23T00:00:00"/>
    <n v="0"/>
    <x v="5"/>
    <d v="2021-10-08T00:00:00"/>
    <n v="164"/>
    <n v="0"/>
    <n v="0"/>
    <s v="Nathan Kyme"/>
    <s v="New All Season Development"/>
    <m/>
    <s v="VC7556-2019-017"/>
    <s v="929 OF"/>
    <m/>
    <m/>
    <m/>
    <s v="Approved"/>
    <m/>
    <m/>
    <s v="Road building activities on Ripple Creek"/>
    <n v="6"/>
    <s v="C197-C202"/>
    <s v="Ripple Creek"/>
    <n v="0"/>
    <d v="2021-09-30T00:00:00"/>
    <m/>
    <s v="58"/>
    <d v="2021-10-04T00:00:00"/>
    <s v=""/>
    <s v=""/>
    <m/>
    <m/>
    <m/>
    <s v=""/>
    <s v="06"/>
    <s v="Corbiere and Sons Contracting1001620210923-13Light Truck - Pick up- After Jan 103731.25"/>
    <s v="Corbiere and Sons Contracting1001620210923-13Light Truck - Pick up- After Jan 103731.25INV #149"/>
    <s v="New All Season Development"/>
    <s v=""/>
    <x v="2"/>
  </r>
  <r>
    <x v="1"/>
    <n v="6"/>
    <n v="0"/>
    <n v="10016"/>
    <s v="20210923-13"/>
    <n v="53510602"/>
    <s v="Access"/>
    <n v="0"/>
    <s v="Excavator Thumb - 30 - 50 ton- After Jan 10"/>
    <n v="12.21"/>
    <n v="11"/>
    <s v="HR"/>
    <s v="9.16"/>
    <s v="0"/>
    <s v=""/>
    <s v=""/>
    <n v="134.31"/>
    <n v="17.4603"/>
    <n v="151.77029999999999"/>
    <d v="2021-09-23T00:00:00"/>
    <n v="0"/>
    <x v="5"/>
    <d v="2021-10-08T00:00:00"/>
    <n v="164"/>
    <n v="0"/>
    <n v="0"/>
    <s v="Nathan Kyme"/>
    <s v="New All Season Development"/>
    <m/>
    <s v="VC7556-2019-017"/>
    <s v="929 OF"/>
    <m/>
    <m/>
    <m/>
    <s v="Approved"/>
    <m/>
    <m/>
    <s v="Road building activities on Ripple Creek"/>
    <n v="6"/>
    <s v="C197-C202"/>
    <s v="Ripple Creek"/>
    <n v="0"/>
    <d v="2021-09-30T00:00:00"/>
    <m/>
    <s v="58"/>
    <d v="2021-10-04T00:00:00"/>
    <s v=""/>
    <s v=""/>
    <m/>
    <m/>
    <m/>
    <s v=""/>
    <s v="06"/>
    <s v="Corbiere and Sons Contracting1001620210923-13Excavator Thumb - 30 - 50 ton- After Jan 1011134.31"/>
    <s v="Corbiere and Sons Contracting1001620210923-13Excavator Thumb - 30 - 50 ton- After Jan 1011134.31INV #149"/>
    <s v="New All Season Development"/>
    <s v=""/>
    <x v="2"/>
  </r>
  <r>
    <x v="1"/>
    <n v="6"/>
    <n v="0"/>
    <n v="10016"/>
    <s v="20210923-13"/>
    <n v="53510602"/>
    <s v="Access"/>
    <n v="0"/>
    <s v="Excavator - 36 ton- After Jan 10"/>
    <n v="146.96"/>
    <n v="10"/>
    <s v="Dynamic"/>
    <s v="110.22"/>
    <s v="0"/>
    <s v=""/>
    <s v=""/>
    <n v="1469.6"/>
    <n v="191.048"/>
    <n v="1660.6479999999997"/>
    <d v="2021-09-23T00:00:00"/>
    <n v="0"/>
    <x v="5"/>
    <d v="2021-10-08T00:00:00"/>
    <n v="164"/>
    <n v="0"/>
    <n v="0"/>
    <s v="Nathan Kyme"/>
    <s v="New All Season Development"/>
    <m/>
    <s v="VC7556-2019-017"/>
    <s v="929 OF"/>
    <m/>
    <m/>
    <m/>
    <s v="Approved"/>
    <m/>
    <m/>
    <s v="Road building activities on Ripple Creek"/>
    <n v="6"/>
    <s v="C197-C202"/>
    <s v="Ripple Creek"/>
    <n v="0"/>
    <d v="2021-09-30T00:00:00"/>
    <m/>
    <s v="58"/>
    <d v="2021-10-04T00:00:00"/>
    <s v=""/>
    <s v=""/>
    <m/>
    <m/>
    <m/>
    <s v=""/>
    <s v="06"/>
    <s v="Corbiere and Sons Contracting1001620210923-13Excavator - 36 ton- After Jan 10101469.6"/>
    <s v="Corbiere and Sons Contracting1001620210923-13Excavator - 36 ton- After Jan 10101469.6INV #149"/>
    <s v="New All Season Development"/>
    <s v=""/>
    <x v="2"/>
  </r>
  <r>
    <x v="1"/>
    <n v="6"/>
    <n v="0"/>
    <n v="10016"/>
    <s v="20210923-13"/>
    <n v="53510602"/>
    <s v="Access"/>
    <n v="0"/>
    <s v="Excavator - 36 ton- After Jan 10"/>
    <n v="146.96"/>
    <n v="11"/>
    <s v="Dynamic"/>
    <s v="110.22"/>
    <s v="0"/>
    <s v=""/>
    <s v=""/>
    <n v="1616.56"/>
    <n v="210.15280000000001"/>
    <n v="1826.7127999999998"/>
    <d v="2021-09-23T00:00:00"/>
    <n v="0"/>
    <x v="5"/>
    <d v="2021-10-08T00:00:00"/>
    <n v="164"/>
    <n v="0"/>
    <n v="0"/>
    <s v="Nathan Kyme"/>
    <s v="New All Season Development"/>
    <m/>
    <s v="VC7556-2019-017"/>
    <s v="929 OF"/>
    <m/>
    <m/>
    <m/>
    <s v="Approved"/>
    <m/>
    <m/>
    <s v="Road building activities on Ripple Creek"/>
    <n v="6"/>
    <s v="C197-C202"/>
    <s v="Ripple Creek"/>
    <n v="0"/>
    <d v="2021-09-30T00:00:00"/>
    <m/>
    <s v="58"/>
    <d v="2021-10-04T00:00:00"/>
    <s v=""/>
    <s v=""/>
    <m/>
    <m/>
    <m/>
    <s v=""/>
    <s v="06"/>
    <s v="Corbiere and Sons Contracting1001620210923-13Excavator - 36 ton- After Jan 10111616.56"/>
    <s v="Corbiere and Sons Contracting1001620210923-13Excavator - 36 ton- After Jan 10111616.56INV #149"/>
    <s v="New All Season Development"/>
    <s v=""/>
    <x v="2"/>
  </r>
  <r>
    <x v="1"/>
    <n v="6"/>
    <n v="0"/>
    <n v="10016"/>
    <s v="20210923-13"/>
    <n v="53510602"/>
    <s v="Access"/>
    <n v="0"/>
    <s v="Dozer D6 or equal- After Jan 10"/>
    <n v="131.47999999999999"/>
    <n v="11"/>
    <s v="Dynamic"/>
    <s v="98.61"/>
    <s v="0"/>
    <s v=""/>
    <s v=""/>
    <n v="1446.28"/>
    <n v="188.0164"/>
    <n v="1634.2963999999997"/>
    <d v="2021-09-23T00:00:00"/>
    <n v="0"/>
    <x v="5"/>
    <d v="2021-10-08T00:00:00"/>
    <n v="164"/>
    <n v="0"/>
    <n v="0"/>
    <s v="Nathan Kyme"/>
    <s v="New All Season Development"/>
    <m/>
    <s v="VC7556-2019-017"/>
    <s v="929 OF"/>
    <m/>
    <m/>
    <m/>
    <s v="Approved"/>
    <m/>
    <m/>
    <s v="Road building activities on Ripple Creek"/>
    <n v="6"/>
    <s v="C197-C202"/>
    <s v="Ripple Creek"/>
    <n v="0"/>
    <d v="2021-09-30T00:00:00"/>
    <m/>
    <s v="58"/>
    <d v="2021-10-04T00:00:00"/>
    <s v=""/>
    <s v=""/>
    <m/>
    <m/>
    <m/>
    <s v=""/>
    <s v="06"/>
    <s v="Corbiere and Sons Contracting1001620210923-13Dozer D6 or equal- After Jan 10111446.28"/>
    <s v="Corbiere and Sons Contracting1001620210923-13Dozer D6 or equal- After Jan 10111446.28INV #149"/>
    <s v="New All Season Development"/>
    <s v=""/>
    <x v="2"/>
  </r>
  <r>
    <x v="1"/>
    <n v="6"/>
    <n v="0"/>
    <n v="10015"/>
    <s v="20210923-12"/>
    <n v="53510602"/>
    <s v="Access"/>
    <n v="0"/>
    <s v="Operator - Principle - After Jan 10"/>
    <n v="75"/>
    <n v="36"/>
    <s v="HR"/>
    <s v=""/>
    <s v=""/>
    <s v="75"/>
    <s v="0"/>
    <n v="2700"/>
    <n v="351"/>
    <n v="3050.9999999999995"/>
    <d v="2021-09-23T00:00:00"/>
    <n v="0"/>
    <x v="5"/>
    <d v="2021-10-08T00:00:00"/>
    <n v="164"/>
    <n v="0"/>
    <n v="0"/>
    <s v="Nathan Kyme"/>
    <s v="New All Season Development"/>
    <m/>
    <s v="VC7556-2019-017"/>
    <s v="929 OF"/>
    <m/>
    <m/>
    <m/>
    <s v="Approved"/>
    <m/>
    <m/>
    <s v="Road building activities on Middleton"/>
    <n v="6"/>
    <s v="C210-C213"/>
    <s v="Middleton"/>
    <n v="0"/>
    <d v="2021-09-30T00:00:00"/>
    <m/>
    <s v="58"/>
    <d v="2021-10-04T00:00:00"/>
    <s v=""/>
    <s v=""/>
    <m/>
    <m/>
    <m/>
    <s v=""/>
    <s v="06"/>
    <s v="Corbiere and Sons Contracting1001520210923-12Operator - Principle - After Jan 10362700"/>
    <s v="Corbiere and Sons Contracting1001520210923-12Operator - Principle - After Jan 10362700INV #149"/>
    <s v="New All Season Development"/>
    <s v=""/>
    <x v="2"/>
  </r>
  <r>
    <x v="1"/>
    <n v="6"/>
    <n v="0"/>
    <n v="10015"/>
    <s v="20210923-12"/>
    <n v="53510602"/>
    <s v="Access"/>
    <n v="0"/>
    <s v="L.O.A."/>
    <n v="210"/>
    <n v="4"/>
    <s v="DAY"/>
    <s v=""/>
    <s v=""/>
    <m/>
    <s v="0"/>
    <n v="840"/>
    <n v="109.2"/>
    <n v="949.19999999999993"/>
    <d v="2021-09-23T00:00:00"/>
    <n v="0"/>
    <x v="5"/>
    <d v="2021-10-08T00:00:00"/>
    <n v="164"/>
    <n v="0"/>
    <n v="0"/>
    <s v="Nathan Kyme"/>
    <s v="New All Season Development"/>
    <m/>
    <s v="VC7556-2019-017"/>
    <s v="929 OF"/>
    <m/>
    <m/>
    <m/>
    <s v="Approved"/>
    <m/>
    <m/>
    <s v="Road building activities on Middleton"/>
    <n v="6"/>
    <s v="C210-C213"/>
    <s v="Middleton"/>
    <n v="0"/>
    <d v="2021-09-30T00:00:00"/>
    <m/>
    <s v="58"/>
    <d v="2021-10-04T00:00:00"/>
    <s v=""/>
    <s v=""/>
    <m/>
    <m/>
    <m/>
    <s v=""/>
    <s v="06"/>
    <s v="Corbiere and Sons Contracting1001520210923-12L.O.A.4840"/>
    <s v="Corbiere and Sons Contracting1001520210923-12L.O.A.4840INV #149"/>
    <s v="New All Season Development"/>
    <s v=""/>
    <x v="2"/>
  </r>
  <r>
    <x v="1"/>
    <n v="6"/>
    <n v="0"/>
    <n v="10015"/>
    <s v="20210923-12"/>
    <n v="53510602"/>
    <s v="Access"/>
    <n v="0"/>
    <s v="Foreman"/>
    <n v="95"/>
    <n v="12"/>
    <s v="HR"/>
    <s v=""/>
    <s v=""/>
    <s v="95"/>
    <s v="0"/>
    <n v="1140"/>
    <n v="148.20000000000002"/>
    <n v="1288.1999999999998"/>
    <d v="2021-09-23T00:00:00"/>
    <n v="0"/>
    <x v="5"/>
    <d v="2021-10-08T00:00:00"/>
    <n v="164"/>
    <n v="0"/>
    <n v="0"/>
    <s v="Nathan Kyme"/>
    <s v="New All Season Development"/>
    <m/>
    <s v="VC7556-2019-017"/>
    <s v="929 OF"/>
    <m/>
    <m/>
    <m/>
    <s v="Approved"/>
    <m/>
    <m/>
    <s v="Road building activities on Middleton"/>
    <n v="6"/>
    <s v="C210-C213"/>
    <s v="Middleton"/>
    <n v="0"/>
    <d v="2021-09-30T00:00:00"/>
    <m/>
    <s v="58"/>
    <d v="2021-10-04T00:00:00"/>
    <s v=""/>
    <s v=""/>
    <m/>
    <m/>
    <m/>
    <s v=""/>
    <s v="06"/>
    <s v="Corbiere and Sons Contracting1001520210923-12Foreman121140"/>
    <s v="Corbiere and Sons Contracting1001520210923-12Foreman121140INV #149"/>
    <s v="New All Season Development"/>
    <s v=""/>
    <x v="2"/>
  </r>
  <r>
    <x v="1"/>
    <n v="6"/>
    <n v="0"/>
    <n v="10015"/>
    <s v="20210923-12"/>
    <n v="53510602"/>
    <s v="Access"/>
    <n v="0"/>
    <s v="Rock Truck - 30 Ton- After Jan 10"/>
    <n v="138.05000000000001"/>
    <n v="11"/>
    <s v="Dynamic"/>
    <s v="103.54"/>
    <s v="0"/>
    <s v=""/>
    <s v=""/>
    <n v="1518.55"/>
    <n v="197.41149999999999"/>
    <n v="1715.9614999999999"/>
    <d v="2021-09-23T00:00:00"/>
    <n v="0"/>
    <x v="5"/>
    <d v="2021-10-08T00:00:00"/>
    <n v="164"/>
    <n v="0"/>
    <n v="0"/>
    <s v="Nathan Kyme"/>
    <s v="New All Season Development"/>
    <m/>
    <s v="VC7556-2019-017"/>
    <s v="929 OF"/>
    <m/>
    <m/>
    <m/>
    <s v="Approved"/>
    <m/>
    <m/>
    <s v="Road building activities on Middleton"/>
    <n v="6"/>
    <s v="C210-C213"/>
    <s v="Middleton"/>
    <n v="0"/>
    <d v="2021-09-30T00:00:00"/>
    <m/>
    <s v="58"/>
    <d v="2021-10-04T00:00:00"/>
    <s v=""/>
    <s v=""/>
    <m/>
    <m/>
    <m/>
    <s v=""/>
    <s v="06"/>
    <s v="Corbiere and Sons Contracting1001520210923-12Rock Truck - 30 Ton- After Jan 10111518.55"/>
    <s v="Corbiere and Sons Contracting1001520210923-12Rock Truck - 30 Ton- After Jan 10111518.55INV #149"/>
    <s v="New All Season Development"/>
    <s v=""/>
    <x v="2"/>
  </r>
  <r>
    <x v="1"/>
    <n v="6"/>
    <n v="0"/>
    <n v="10015"/>
    <s v="20210923-12"/>
    <n v="53510602"/>
    <s v="Access"/>
    <n v="0"/>
    <s v="Light Truck - Pick up- After Jan 10"/>
    <n v="243.75"/>
    <n v="3"/>
    <s v="DAY"/>
    <s v="182.81"/>
    <s v="0"/>
    <s v=""/>
    <s v=""/>
    <n v="731.25"/>
    <n v="95.0625"/>
    <n v="826.31249999999989"/>
    <d v="2021-09-23T00:00:00"/>
    <n v="0"/>
    <x v="5"/>
    <d v="2021-10-08T00:00:00"/>
    <n v="164"/>
    <n v="0"/>
    <n v="0"/>
    <s v="Nathan Kyme"/>
    <s v="New All Season Development"/>
    <m/>
    <s v="VC7556-2019-017"/>
    <s v="929 OF"/>
    <m/>
    <m/>
    <m/>
    <s v="Approved"/>
    <m/>
    <m/>
    <s v="Road building activities on Middleton"/>
    <n v="6"/>
    <s v="C210-C213"/>
    <s v="Middleton"/>
    <n v="0"/>
    <d v="2021-09-30T00:00:00"/>
    <m/>
    <s v="58"/>
    <d v="2021-10-04T00:00:00"/>
    <s v=""/>
    <s v=""/>
    <m/>
    <m/>
    <m/>
    <s v=""/>
    <s v="06"/>
    <s v="Corbiere and Sons Contracting1001520210923-12Light Truck - Pick up- After Jan 103731.25"/>
    <s v="Corbiere and Sons Contracting1001520210923-12Light Truck - Pick up- After Jan 103731.25INV #149"/>
    <s v="New All Season Development"/>
    <s v=""/>
    <x v="2"/>
  </r>
  <r>
    <x v="1"/>
    <n v="6"/>
    <n v="0"/>
    <n v="10015"/>
    <s v="20210923-12"/>
    <n v="53510602"/>
    <s v="Access"/>
    <n v="0"/>
    <s v="Excavator Thumb - 30 - 50 ton- After Jan 10"/>
    <n v="12.21"/>
    <n v="11"/>
    <s v="HR"/>
    <s v="9.16"/>
    <s v="0"/>
    <s v=""/>
    <s v=""/>
    <n v="134.31"/>
    <n v="17.4603"/>
    <n v="151.77029999999999"/>
    <d v="2021-09-23T00:00:00"/>
    <n v="0"/>
    <x v="5"/>
    <d v="2021-10-08T00:00:00"/>
    <n v="164"/>
    <n v="0"/>
    <n v="0"/>
    <s v="Nathan Kyme"/>
    <s v="New All Season Development"/>
    <m/>
    <s v="VC7556-2019-017"/>
    <s v="929 OF"/>
    <m/>
    <m/>
    <m/>
    <s v="Approved"/>
    <m/>
    <m/>
    <s v="Road building activities on Middleton"/>
    <n v="6"/>
    <s v="C210-C213"/>
    <s v="Middleton"/>
    <n v="0"/>
    <d v="2021-09-30T00:00:00"/>
    <m/>
    <s v="58"/>
    <d v="2021-10-04T00:00:00"/>
    <s v=""/>
    <s v=""/>
    <m/>
    <m/>
    <m/>
    <s v=""/>
    <s v="06"/>
    <s v="Corbiere and Sons Contracting1001520210923-12Excavator Thumb - 30 - 50 ton- After Jan 1011134.31"/>
    <s v="Corbiere and Sons Contracting1001520210923-12Excavator Thumb - 30 - 50 ton- After Jan 1011134.31INV #149"/>
    <s v="New All Season Development"/>
    <s v=""/>
    <x v="2"/>
  </r>
  <r>
    <x v="1"/>
    <n v="6"/>
    <n v="0"/>
    <n v="10015"/>
    <s v="20210923-12"/>
    <n v="53510602"/>
    <s v="Access"/>
    <n v="0"/>
    <s v="Excavator - 36 ton- After Jan 10"/>
    <n v="146.96"/>
    <n v="11"/>
    <s v="Dynamic"/>
    <s v="110.22"/>
    <s v="0"/>
    <s v=""/>
    <s v=""/>
    <n v="1616.56"/>
    <n v="210.15280000000001"/>
    <n v="1826.7127999999998"/>
    <d v="2021-09-23T00:00:00"/>
    <n v="0"/>
    <x v="5"/>
    <d v="2021-10-08T00:00:00"/>
    <n v="164"/>
    <n v="0"/>
    <n v="0"/>
    <s v="Nathan Kyme"/>
    <s v="New All Season Development"/>
    <m/>
    <s v="VC7556-2019-017"/>
    <s v="929 OF"/>
    <m/>
    <m/>
    <m/>
    <s v="Approved"/>
    <m/>
    <m/>
    <s v="Road building activities on Middleton"/>
    <n v="6"/>
    <s v="C210-C213"/>
    <s v="Middleton"/>
    <n v="0"/>
    <d v="2021-09-30T00:00:00"/>
    <m/>
    <s v="58"/>
    <d v="2021-10-04T00:00:00"/>
    <s v=""/>
    <s v=""/>
    <m/>
    <m/>
    <m/>
    <s v=""/>
    <s v="06"/>
    <s v="Corbiere and Sons Contracting1001520210923-12Excavator - 36 ton- After Jan 10111616.56"/>
    <s v="Corbiere and Sons Contracting1001520210923-12Excavator - 36 ton- After Jan 10111616.56INV #149"/>
    <s v="New All Season Development"/>
    <s v=""/>
    <x v="2"/>
  </r>
  <r>
    <x v="1"/>
    <n v="6"/>
    <n v="0"/>
    <n v="10015"/>
    <s v="20210923-12"/>
    <n v="53510602"/>
    <s v="Access"/>
    <n v="0"/>
    <s v="Dozer D6 or equal- After Jan 10"/>
    <n v="131.47999999999999"/>
    <n v="11"/>
    <s v="Dynamic"/>
    <s v="98.61"/>
    <s v="0"/>
    <s v=""/>
    <s v=""/>
    <n v="1446.28"/>
    <n v="188.0164"/>
    <n v="1634.2963999999997"/>
    <d v="2021-09-23T00:00:00"/>
    <n v="0"/>
    <x v="5"/>
    <d v="2021-10-08T00:00:00"/>
    <n v="164"/>
    <n v="0"/>
    <n v="0"/>
    <s v="Nathan Kyme"/>
    <s v="New All Season Development"/>
    <m/>
    <s v="VC7556-2019-017"/>
    <s v="929 OF"/>
    <m/>
    <m/>
    <m/>
    <s v="Approved"/>
    <m/>
    <m/>
    <s v="Road building activities on Middleton"/>
    <n v="6"/>
    <s v="C210-C213"/>
    <s v="Middleton"/>
    <n v="0"/>
    <d v="2021-09-30T00:00:00"/>
    <m/>
    <s v="58"/>
    <d v="2021-10-04T00:00:00"/>
    <s v=""/>
    <s v=""/>
    <m/>
    <m/>
    <m/>
    <s v=""/>
    <s v="06"/>
    <s v="Corbiere and Sons Contracting1001520210923-12Dozer D6 or equal- After Jan 10111446.28"/>
    <s v="Corbiere and Sons Contracting1001520210923-12Dozer D6 or equal- After Jan 10111446.28INV #149"/>
    <s v="New All Season Development"/>
    <s v=""/>
    <x v="2"/>
  </r>
  <r>
    <x v="1"/>
    <n v="6"/>
    <n v="0"/>
    <n v="10014"/>
    <s v="20210923-11"/>
    <n v="53510602"/>
    <s v="Access"/>
    <n v="0"/>
    <s v="Operator - Principle - After Jan 10"/>
    <n v="75"/>
    <n v="24"/>
    <s v="HR"/>
    <s v=""/>
    <s v=""/>
    <s v="75"/>
    <s v="0"/>
    <n v="1800"/>
    <n v="234"/>
    <n v="2033.9999999999998"/>
    <d v="2021-09-23T00:00:00"/>
    <n v="0"/>
    <x v="5"/>
    <d v="2021-10-08T00:00:00"/>
    <n v="164"/>
    <n v="0"/>
    <n v="0"/>
    <s v="Nathan Kyme"/>
    <s v="New All Season Development"/>
    <m/>
    <s v="VC7556-2019-017"/>
    <s v="929 OF"/>
    <m/>
    <m/>
    <m/>
    <s v="Approved"/>
    <m/>
    <m/>
    <s v="Road Building activities from C214"/>
    <n v="6"/>
    <s v="C214"/>
    <s v="Highway 17"/>
    <n v="0"/>
    <d v="2021-09-30T00:00:00"/>
    <m/>
    <s v="58"/>
    <d v="2021-10-04T00:00:00"/>
    <s v=""/>
    <s v=""/>
    <m/>
    <m/>
    <m/>
    <s v=""/>
    <s v="06"/>
    <s v="Corbiere and Sons Contracting1001420210923-11Operator - Principle - After Jan 10241800"/>
    <s v="Corbiere and Sons Contracting1001420210923-11Operator - Principle - After Jan 10241800INV #149"/>
    <s v="New All Season Development"/>
    <s v=""/>
    <x v="2"/>
  </r>
  <r>
    <x v="1"/>
    <n v="6"/>
    <n v="0"/>
    <n v="10014"/>
    <s v="20210923-11"/>
    <n v="53510602"/>
    <s v="Access"/>
    <n v="0"/>
    <s v="L.O.A."/>
    <n v="210"/>
    <n v="2"/>
    <s v="DAY"/>
    <s v=""/>
    <s v=""/>
    <m/>
    <s v="0"/>
    <n v="420"/>
    <n v="54.6"/>
    <n v="474.59999999999997"/>
    <d v="2021-09-23T00:00:00"/>
    <n v="0"/>
    <x v="5"/>
    <d v="2021-10-08T00:00:00"/>
    <n v="164"/>
    <n v="0"/>
    <n v="0"/>
    <s v="Nathan Kyme"/>
    <s v="New All Season Development"/>
    <m/>
    <s v="VC7556-2019-017"/>
    <s v="929 OF"/>
    <m/>
    <m/>
    <m/>
    <s v="Approved"/>
    <m/>
    <m/>
    <s v="Road Building activities from C214"/>
    <n v="6"/>
    <s v="C214"/>
    <s v="Highway 17"/>
    <n v="0"/>
    <d v="2021-09-30T00:00:00"/>
    <m/>
    <s v="58"/>
    <d v="2021-10-04T00:00:00"/>
    <s v=""/>
    <s v=""/>
    <m/>
    <m/>
    <m/>
    <s v=""/>
    <s v="06"/>
    <s v="Corbiere and Sons Contracting1001420210923-11L.O.A.2420"/>
    <s v="Corbiere and Sons Contracting1001420210923-11L.O.A.2420INV #149"/>
    <s v="New All Season Development"/>
    <s v=""/>
    <x v="2"/>
  </r>
  <r>
    <x v="1"/>
    <n v="6"/>
    <n v="0"/>
    <n v="10014"/>
    <s v="20210923-11"/>
    <n v="53510602"/>
    <s v="Access"/>
    <n v="0"/>
    <s v="Rock Truck - 30 Ton- After Jan 10"/>
    <n v="138.05000000000001"/>
    <n v="11"/>
    <s v="Dynamic"/>
    <s v="103.54"/>
    <s v="0"/>
    <s v=""/>
    <s v=""/>
    <n v="1518.55"/>
    <n v="197.41149999999999"/>
    <n v="1715.9614999999999"/>
    <d v="2021-09-23T00:00:00"/>
    <n v="0"/>
    <x v="5"/>
    <d v="2021-10-08T00:00:00"/>
    <n v="164"/>
    <n v="0"/>
    <n v="0"/>
    <s v="Nathan Kyme"/>
    <s v="New All Season Development"/>
    <m/>
    <s v="VC7556-2019-017"/>
    <s v="929 OF"/>
    <m/>
    <m/>
    <m/>
    <s v="Approved"/>
    <m/>
    <m/>
    <s v="Road Building activities from C214"/>
    <n v="6"/>
    <s v="C214"/>
    <s v="Highway 17"/>
    <n v="0"/>
    <d v="2021-09-30T00:00:00"/>
    <m/>
    <s v="58"/>
    <d v="2021-10-04T00:00:00"/>
    <s v=""/>
    <s v=""/>
    <m/>
    <m/>
    <m/>
    <s v=""/>
    <s v="06"/>
    <s v="Corbiere and Sons Contracting1001420210923-11Rock Truck - 30 Ton- After Jan 10111518.55"/>
    <s v="Corbiere and Sons Contracting1001420210923-11Rock Truck - 30 Ton- After Jan 10111518.55INV #149"/>
    <s v="New All Season Development"/>
    <s v=""/>
    <x v="2"/>
  </r>
  <r>
    <x v="1"/>
    <n v="6"/>
    <n v="0"/>
    <n v="10014"/>
    <s v="20210923-11"/>
    <n v="53510602"/>
    <s v="Access"/>
    <n v="0"/>
    <s v="Excavator Thumb - 30 - 50 ton- After Jan 10"/>
    <n v="12.21"/>
    <n v="11"/>
    <s v="HR"/>
    <s v="9.16"/>
    <s v="0"/>
    <s v=""/>
    <s v=""/>
    <n v="134.31"/>
    <n v="17.4603"/>
    <n v="151.77029999999999"/>
    <d v="2021-09-23T00:00:00"/>
    <n v="0"/>
    <x v="5"/>
    <d v="2021-10-08T00:00:00"/>
    <n v="164"/>
    <n v="0"/>
    <n v="0"/>
    <s v="Nathan Kyme"/>
    <s v="New All Season Development"/>
    <m/>
    <s v="VC7556-2019-017"/>
    <s v="929 OF"/>
    <m/>
    <m/>
    <m/>
    <s v="Approved"/>
    <m/>
    <m/>
    <s v="Road Building activities from C214"/>
    <n v="6"/>
    <s v="C214"/>
    <s v="Highway 17"/>
    <n v="0"/>
    <d v="2021-09-30T00:00:00"/>
    <m/>
    <s v="58"/>
    <d v="2021-10-04T00:00:00"/>
    <s v=""/>
    <s v=""/>
    <m/>
    <m/>
    <m/>
    <s v=""/>
    <s v="06"/>
    <s v="Corbiere and Sons Contracting1001420210923-11Excavator Thumb - 30 - 50 ton- After Jan 1011134.31"/>
    <s v="Corbiere and Sons Contracting1001420210923-11Excavator Thumb - 30 - 50 ton- After Jan 1011134.31INV #149"/>
    <s v="New All Season Development"/>
    <s v=""/>
    <x v="2"/>
  </r>
  <r>
    <x v="1"/>
    <n v="6"/>
    <n v="0"/>
    <n v="10014"/>
    <s v="20210923-11"/>
    <n v="53510602"/>
    <s v="Access"/>
    <n v="0"/>
    <s v="Excavator - 36 ton- After Jan 10"/>
    <n v="146.96"/>
    <n v="11"/>
    <s v="Dynamic"/>
    <s v="110.22"/>
    <s v="0"/>
    <s v=""/>
    <s v=""/>
    <n v="1616.56"/>
    <n v="210.15280000000001"/>
    <n v="1826.7127999999998"/>
    <d v="2021-09-23T00:00:00"/>
    <n v="0"/>
    <x v="5"/>
    <d v="2021-10-08T00:00:00"/>
    <n v="164"/>
    <n v="0"/>
    <n v="0"/>
    <s v="Nathan Kyme"/>
    <s v="New All Season Development"/>
    <m/>
    <s v="VC7556-2019-017"/>
    <s v="929 OF"/>
    <m/>
    <m/>
    <m/>
    <s v="Approved"/>
    <m/>
    <m/>
    <s v="Road Building activities from C214"/>
    <n v="6"/>
    <s v="C214"/>
    <s v="Highway 17"/>
    <n v="0"/>
    <d v="2021-09-30T00:00:00"/>
    <m/>
    <s v="58"/>
    <d v="2021-10-04T00:00:00"/>
    <s v=""/>
    <s v=""/>
    <m/>
    <m/>
    <m/>
    <s v=""/>
    <s v="06"/>
    <s v="Corbiere and Sons Contracting1001420210923-11Excavator - 36 ton- After Jan 10111616.56"/>
    <s v="Corbiere and Sons Contracting1001420210923-11Excavator - 36 ton- After Jan 10111616.56INV #149"/>
    <s v="New All Season Development"/>
    <s v=""/>
    <x v="2"/>
  </r>
  <r>
    <x v="1"/>
    <n v="6"/>
    <n v="0"/>
    <n v="10011"/>
    <s v="20210923-10"/>
    <n v="53510602"/>
    <s v="Access"/>
    <n v="0"/>
    <s v="Driver - AZ - After Jan 10"/>
    <n v="70"/>
    <n v="12"/>
    <s v="HR"/>
    <s v=""/>
    <s v=""/>
    <s v="70"/>
    <s v="0"/>
    <n v="840"/>
    <n v="109.2"/>
    <n v="949.19999999999993"/>
    <d v="2021-09-23T00:00:00"/>
    <n v="0"/>
    <x v="5"/>
    <d v="2021-10-08T00:00:00"/>
    <n v="164"/>
    <n v="0"/>
    <n v="0"/>
    <s v="Nathan Kyme"/>
    <s v="New All Season Development"/>
    <m/>
    <s v="VC7556-2019-017"/>
    <s v="929 OF"/>
    <m/>
    <m/>
    <m/>
    <s v="Approved"/>
    <m/>
    <m/>
    <s v="Road building activities on Del Lake Road"/>
    <n v="6"/>
    <s v="C186-C195"/>
    <s v="Del Lake"/>
    <n v="0"/>
    <d v="2021-09-30T00:00:00"/>
    <m/>
    <s v="58"/>
    <d v="2021-10-04T00:00:00"/>
    <s v=""/>
    <s v=""/>
    <m/>
    <m/>
    <m/>
    <s v=""/>
    <s v="06"/>
    <s v="Corbiere and Sons Contracting1001120210923-10Driver - AZ - After Jan 1012840"/>
    <s v="Corbiere and Sons Contracting1001120210923-10Driver - AZ - After Jan 1012840INV #149"/>
    <s v="New All Season Development"/>
    <s v=""/>
    <x v="2"/>
  </r>
  <r>
    <x v="1"/>
    <n v="6"/>
    <n v="0"/>
    <n v="10011"/>
    <s v="20210923-10"/>
    <n v="53510602"/>
    <s v="Access"/>
    <n v="0"/>
    <s v="Operator - Principle - After Jan 10"/>
    <n v="75"/>
    <n v="60"/>
    <s v="HR"/>
    <s v=""/>
    <s v=""/>
    <s v="75"/>
    <s v="0"/>
    <n v="4500"/>
    <n v="585"/>
    <n v="5084.9999999999991"/>
    <d v="2021-09-23T00:00:00"/>
    <n v="0"/>
    <x v="5"/>
    <d v="2021-10-08T00:00:00"/>
    <n v="164"/>
    <n v="0"/>
    <n v="0"/>
    <s v="Nathan Kyme"/>
    <s v="New All Season Development"/>
    <m/>
    <s v="VC7556-2019-017"/>
    <s v="929 OF"/>
    <m/>
    <m/>
    <m/>
    <s v="Approved"/>
    <m/>
    <m/>
    <s v="Road building activities on Del Lake Road"/>
    <n v="6"/>
    <s v="C186-C195"/>
    <s v="Del Lake"/>
    <n v="0"/>
    <d v="2021-09-30T00:00:00"/>
    <m/>
    <s v="58"/>
    <d v="2021-10-04T00:00:00"/>
    <s v=""/>
    <s v=""/>
    <m/>
    <m/>
    <m/>
    <s v=""/>
    <s v="06"/>
    <s v="Corbiere and Sons Contracting1001120210923-10Operator - Principle - After Jan 10604500"/>
    <s v="Corbiere and Sons Contracting1001120210923-10Operator - Principle - After Jan 10604500INV #149"/>
    <s v="New All Season Development"/>
    <s v=""/>
    <x v="2"/>
  </r>
  <r>
    <x v="1"/>
    <n v="6"/>
    <n v="0"/>
    <n v="10011"/>
    <s v="20210923-10"/>
    <n v="53510602"/>
    <s v="Access"/>
    <n v="0"/>
    <s v="L.O.A."/>
    <n v="210"/>
    <n v="7"/>
    <s v="DAY"/>
    <s v=""/>
    <s v=""/>
    <m/>
    <s v="0"/>
    <n v="1470"/>
    <n v="191.1"/>
    <n v="1661.1"/>
    <d v="2021-09-23T00:00:00"/>
    <n v="0"/>
    <x v="5"/>
    <d v="2021-10-08T00:00:00"/>
    <n v="164"/>
    <n v="0"/>
    <n v="0"/>
    <s v="Nathan Kyme"/>
    <s v="New All Season Development"/>
    <m/>
    <s v="VC7556-2019-017"/>
    <s v="929 OF"/>
    <m/>
    <m/>
    <m/>
    <s v="Approved"/>
    <m/>
    <m/>
    <s v="Road building activities on Del Lake Road"/>
    <n v="6"/>
    <s v="C186-C195"/>
    <s v="Del Lake"/>
    <n v="0"/>
    <d v="2021-09-30T00:00:00"/>
    <m/>
    <s v="58"/>
    <d v="2021-10-04T00:00:00"/>
    <s v=""/>
    <s v=""/>
    <m/>
    <m/>
    <m/>
    <s v=""/>
    <s v="06"/>
    <s v="Corbiere and Sons Contracting1001120210923-10L.O.A.71470"/>
    <s v="Corbiere and Sons Contracting1001120210923-10L.O.A.71470INV #149"/>
    <s v="New All Season Development"/>
    <s v=""/>
    <x v="2"/>
  </r>
  <r>
    <x v="1"/>
    <n v="6"/>
    <n v="0"/>
    <n v="10011"/>
    <s v="20210923-10"/>
    <n v="53510602"/>
    <s v="Access"/>
    <n v="0"/>
    <s v="Foreman"/>
    <n v="95"/>
    <n v="12"/>
    <s v="HR"/>
    <s v=""/>
    <s v=""/>
    <s v="95"/>
    <s v="0"/>
    <n v="1140"/>
    <n v="148.20000000000002"/>
    <n v="1288.1999999999998"/>
    <d v="2021-09-23T00:00:00"/>
    <n v="0"/>
    <x v="5"/>
    <d v="2021-10-08T00:00:00"/>
    <n v="164"/>
    <n v="0"/>
    <n v="0"/>
    <s v="Nathan Kyme"/>
    <s v="New All Season Development"/>
    <m/>
    <s v="VC7556-2019-017"/>
    <s v="929 OF"/>
    <m/>
    <m/>
    <m/>
    <s v="Approved"/>
    <m/>
    <m/>
    <s v="Road building activities on Del Lake Road"/>
    <n v="6"/>
    <s v="C186-C195"/>
    <s v="Del Lake"/>
    <n v="0"/>
    <d v="2021-09-30T00:00:00"/>
    <m/>
    <s v="58"/>
    <d v="2021-10-04T00:00:00"/>
    <s v=""/>
    <s v=""/>
    <m/>
    <m/>
    <m/>
    <s v=""/>
    <s v="06"/>
    <s v="Corbiere and Sons Contracting1001120210923-10Foreman121140"/>
    <s v="Corbiere and Sons Contracting1001120210923-10Foreman121140INV #149"/>
    <s v="New All Season Development"/>
    <s v=""/>
    <x v="2"/>
  </r>
  <r>
    <x v="1"/>
    <n v="6"/>
    <n v="0"/>
    <n v="10011"/>
    <s v="20210923-10"/>
    <n v="53510602"/>
    <s v="Access"/>
    <n v="0"/>
    <s v="Tractor Trailer - 60 Ton- After Jan 10"/>
    <n v="122.39"/>
    <n v="12"/>
    <s v="Dynamic"/>
    <s v="91.79"/>
    <s v="0"/>
    <s v=""/>
    <s v=""/>
    <n v="1468.68"/>
    <n v="190.92840000000001"/>
    <n v="1659.6083999999998"/>
    <d v="2021-09-23T00:00:00"/>
    <n v="0"/>
    <x v="5"/>
    <d v="2021-10-08T00:00:00"/>
    <n v="164"/>
    <n v="0"/>
    <n v="0"/>
    <s v="Nathan Kyme"/>
    <s v="New All Season Development"/>
    <m/>
    <s v="VC7556-2019-017"/>
    <s v="929 OF"/>
    <m/>
    <m/>
    <m/>
    <s v="Approved"/>
    <m/>
    <m/>
    <s v="Road building activities on Del Lake Road"/>
    <n v="6"/>
    <s v="C186-C195"/>
    <s v="Del Lake"/>
    <n v="0"/>
    <d v="2021-09-30T00:00:00"/>
    <m/>
    <s v="58"/>
    <d v="2021-10-04T00:00:00"/>
    <s v=""/>
    <s v=""/>
    <m/>
    <m/>
    <m/>
    <s v=""/>
    <s v="06"/>
    <s v="Corbiere and Sons Contracting1001120210923-10Tractor Trailer - 60 Ton- After Jan 10121468.68"/>
    <s v="Corbiere and Sons Contracting1001120210923-10Tractor Trailer - 60 Ton- After Jan 10121468.68INV #149"/>
    <s v="New All Season Development"/>
    <s v=""/>
    <x v="2"/>
  </r>
  <r>
    <x v="1"/>
    <n v="6"/>
    <n v="0"/>
    <n v="10011"/>
    <s v="20210923-10"/>
    <n v="53510602"/>
    <s v="Access"/>
    <n v="0"/>
    <s v="Rock Truck - 30 Ton- After Jan 10"/>
    <n v="138.05000000000001"/>
    <n v="11"/>
    <s v="Dynamic"/>
    <s v="103.54"/>
    <s v="0"/>
    <s v=""/>
    <s v=""/>
    <n v="1518.55"/>
    <n v="197.41149999999999"/>
    <n v="1715.9614999999999"/>
    <d v="2021-09-23T00:00:00"/>
    <n v="0"/>
    <x v="5"/>
    <d v="2021-10-08T00:00:00"/>
    <n v="164"/>
    <n v="0"/>
    <n v="0"/>
    <s v="Nathan Kyme"/>
    <s v="New All Season Development"/>
    <m/>
    <s v="VC7556-2019-017"/>
    <s v="929 OF"/>
    <m/>
    <m/>
    <m/>
    <s v="Approved"/>
    <m/>
    <m/>
    <s v="Road building activities on Del Lake Road"/>
    <n v="6"/>
    <s v="C186-C195"/>
    <s v="Del Lake"/>
    <n v="0"/>
    <d v="2021-09-30T00:00:00"/>
    <m/>
    <s v="58"/>
    <d v="2021-10-04T00:00:00"/>
    <s v=""/>
    <s v=""/>
    <m/>
    <m/>
    <m/>
    <s v=""/>
    <s v="06"/>
    <s v="Corbiere and Sons Contracting1001120210923-10Rock Truck - 30 Ton- After Jan 10111518.55"/>
    <s v="Corbiere and Sons Contracting1001120210923-10Rock Truck - 30 Ton- After Jan 10111518.55INV #149"/>
    <s v="New All Season Development"/>
    <s v=""/>
    <x v="2"/>
  </r>
  <r>
    <x v="1"/>
    <n v="6"/>
    <n v="0"/>
    <n v="10011"/>
    <s v="20210923-10"/>
    <n v="53510602"/>
    <s v="Access"/>
    <n v="0"/>
    <s v="Light Truck - Pick up- After Jan 10"/>
    <n v="243.75"/>
    <n v="3"/>
    <s v="DAY"/>
    <s v="182.81"/>
    <s v="0"/>
    <s v=""/>
    <s v=""/>
    <n v="731.25"/>
    <n v="95.0625"/>
    <n v="826.31249999999989"/>
    <d v="2021-09-23T00:00:00"/>
    <n v="0"/>
    <x v="5"/>
    <d v="2021-10-08T00:00:00"/>
    <n v="164"/>
    <n v="0"/>
    <n v="0"/>
    <s v="Nathan Kyme"/>
    <s v="New All Season Development"/>
    <m/>
    <s v="VC7556-2019-017"/>
    <s v="929 OF"/>
    <m/>
    <m/>
    <m/>
    <s v="Approved"/>
    <m/>
    <m/>
    <s v="Road building activities on Del Lake Road"/>
    <n v="6"/>
    <s v="C186-C195"/>
    <s v="Del Lake"/>
    <n v="0"/>
    <d v="2021-09-30T00:00:00"/>
    <m/>
    <s v="58"/>
    <d v="2021-10-04T00:00:00"/>
    <s v=""/>
    <s v=""/>
    <m/>
    <m/>
    <m/>
    <s v=""/>
    <s v="06"/>
    <s v="Corbiere and Sons Contracting1001120210923-10Light Truck - Pick up- After Jan 103731.25"/>
    <s v="Corbiere and Sons Contracting1001120210923-10Light Truck - Pick up- After Jan 103731.25INV #149"/>
    <s v="New All Season Development"/>
    <s v=""/>
    <x v="2"/>
  </r>
  <r>
    <x v="1"/>
    <n v="6"/>
    <n v="0"/>
    <n v="10011"/>
    <s v="20210923-10"/>
    <n v="53510602"/>
    <s v="Access"/>
    <n v="0"/>
    <s v="ATV - Side by Side w/ roll bar- After Jan 10"/>
    <n v="18.45"/>
    <n v="10"/>
    <s v="HR"/>
    <s v="13.84"/>
    <s v="0"/>
    <s v=""/>
    <s v=""/>
    <n v="184.5"/>
    <n v="23.984999999999999"/>
    <n v="208.48499999999999"/>
    <d v="2021-09-23T00:00:00"/>
    <n v="0"/>
    <x v="5"/>
    <d v="2021-10-08T00:00:00"/>
    <n v="164"/>
    <n v="0"/>
    <n v="0"/>
    <s v="Nathan Kyme"/>
    <s v="New All Season Development"/>
    <m/>
    <s v="VC7556-2019-017"/>
    <s v="929 OF"/>
    <m/>
    <m/>
    <m/>
    <s v="Approved"/>
    <m/>
    <m/>
    <s v="Road building activities on Del Lake Road"/>
    <n v="6"/>
    <s v="C186-C195"/>
    <s v="Del Lake"/>
    <n v="0"/>
    <d v="2021-09-30T00:00:00"/>
    <m/>
    <s v="58"/>
    <d v="2021-10-04T00:00:00"/>
    <s v=""/>
    <s v=""/>
    <m/>
    <m/>
    <m/>
    <s v=""/>
    <s v="06"/>
    <s v="Corbiere and Sons Contracting1001120210923-10ATV - Side by Side w/ roll bar- After Jan 1010184.5"/>
    <s v="Corbiere and Sons Contracting1001120210923-10ATV - Side by Side w/ roll bar- After Jan 1010184.5INV #149"/>
    <s v="New All Season Development"/>
    <s v=""/>
    <x v="2"/>
  </r>
  <r>
    <x v="1"/>
    <n v="6"/>
    <n v="0"/>
    <n v="10011"/>
    <s v="20210923-10"/>
    <n v="53510602"/>
    <s v="Access"/>
    <n v="0"/>
    <s v="Excavator Hammer - 30 - 50 ton- After Jan 10"/>
    <n v="63.38"/>
    <n v="11"/>
    <s v="HR"/>
    <s v="47.54"/>
    <s v="0"/>
    <s v=""/>
    <s v=""/>
    <n v="697.18"/>
    <n v="90.633399999999995"/>
    <n v="787.81339999999989"/>
    <d v="2021-09-23T00:00:00"/>
    <n v="0"/>
    <x v="5"/>
    <d v="2021-10-08T00:00:00"/>
    <n v="164"/>
    <n v="0"/>
    <n v="0"/>
    <s v="Nathan Kyme"/>
    <s v="New All Season Development"/>
    <m/>
    <s v="VC7556-2019-017"/>
    <s v="929 OF"/>
    <m/>
    <m/>
    <m/>
    <s v="Approved"/>
    <m/>
    <m/>
    <s v="Road building activities on Del Lake Road"/>
    <n v="6"/>
    <s v="C186-C195"/>
    <s v="Del Lake"/>
    <n v="0"/>
    <d v="2021-09-30T00:00:00"/>
    <m/>
    <s v="58"/>
    <d v="2021-10-04T00:00:00"/>
    <s v=""/>
    <s v=""/>
    <m/>
    <m/>
    <m/>
    <s v=""/>
    <s v="06"/>
    <s v="Corbiere and Sons Contracting1001120210923-10Excavator Hammer - 30 - 50 ton- After Jan 1011697.18"/>
    <s v="Corbiere and Sons Contracting1001120210923-10Excavator Hammer - 30 - 50 ton- After Jan 1011697.18INV #149"/>
    <s v="New All Season Development"/>
    <s v=""/>
    <x v="2"/>
  </r>
  <r>
    <x v="1"/>
    <n v="6"/>
    <n v="0"/>
    <n v="10011"/>
    <s v="20210923-10"/>
    <n v="53510602"/>
    <s v="Access"/>
    <n v="0"/>
    <s v="Excavator - 36 ton- After Jan 10"/>
    <n v="146.96"/>
    <n v="11"/>
    <s v="Dynamic"/>
    <s v="110.22"/>
    <s v="0"/>
    <s v=""/>
    <s v=""/>
    <n v="1616.56"/>
    <n v="210.15280000000001"/>
    <n v="1826.7127999999998"/>
    <d v="2021-09-23T00:00:00"/>
    <n v="0"/>
    <x v="5"/>
    <d v="2021-10-08T00:00:00"/>
    <n v="164"/>
    <n v="0"/>
    <n v="0"/>
    <s v="Nathan Kyme"/>
    <s v="New All Season Development"/>
    <m/>
    <s v="VC7556-2019-017"/>
    <s v="929 OF"/>
    <m/>
    <m/>
    <m/>
    <s v="Approved"/>
    <m/>
    <m/>
    <s v="Road building activities on Del Lake Road"/>
    <n v="6"/>
    <s v="C186-C195"/>
    <s v="Del Lake"/>
    <n v="0"/>
    <d v="2021-09-30T00:00:00"/>
    <m/>
    <s v="58"/>
    <d v="2021-10-04T00:00:00"/>
    <s v=""/>
    <s v=""/>
    <m/>
    <m/>
    <m/>
    <s v=""/>
    <s v="06"/>
    <s v="Corbiere and Sons Contracting1001120210923-10Excavator - 36 ton- After Jan 10111616.56"/>
    <s v="Corbiere and Sons Contracting1001120210923-10Excavator - 36 ton- After Jan 10111616.56INV #149"/>
    <s v="New All Season Development"/>
    <s v=""/>
    <x v="2"/>
  </r>
  <r>
    <x v="1"/>
    <n v="6"/>
    <n v="0"/>
    <n v="10011"/>
    <s v="20210923-10"/>
    <n v="53510602"/>
    <s v="Access"/>
    <n v="0"/>
    <s v="Excavator - 36 ton- After Jan 10"/>
    <n v="146.96"/>
    <n v="11"/>
    <s v="Dynamic"/>
    <s v="110.22"/>
    <s v="0"/>
    <s v=""/>
    <s v=""/>
    <n v="1616.56"/>
    <n v="210.15280000000001"/>
    <n v="1826.7127999999998"/>
    <d v="2021-09-23T00:00:00"/>
    <n v="0"/>
    <x v="5"/>
    <d v="2021-10-08T00:00:00"/>
    <n v="164"/>
    <n v="0"/>
    <n v="0"/>
    <s v="Nathan Kyme"/>
    <s v="New All Season Development"/>
    <m/>
    <s v="VC7556-2019-017"/>
    <s v="929 OF"/>
    <m/>
    <m/>
    <m/>
    <s v="Approved"/>
    <m/>
    <m/>
    <s v="Road building activities on Del Lake Road"/>
    <n v="6"/>
    <s v="C186-C195"/>
    <s v="Del Lake"/>
    <n v="0"/>
    <d v="2021-09-30T00:00:00"/>
    <m/>
    <s v="58"/>
    <d v="2021-10-04T00:00:00"/>
    <s v=""/>
    <s v=""/>
    <m/>
    <m/>
    <m/>
    <s v=""/>
    <s v="06"/>
    <s v="Corbiere and Sons Contracting1001120210923-10Excavator - 36 ton- After Jan 10111616.56"/>
    <s v="Corbiere and Sons Contracting1001120210923-10Excavator - 36 ton- After Jan 10111616.56INV #149"/>
    <s v="New All Season Development"/>
    <s v=""/>
    <x v="2"/>
  </r>
  <r>
    <x v="1"/>
    <n v="6"/>
    <n v="0"/>
    <n v="10011"/>
    <s v="20210923-10"/>
    <n v="53510602"/>
    <s v="Access"/>
    <n v="0"/>
    <s v="Excavator - 30 ton- After Jan 10"/>
    <n v="138.44999999999999"/>
    <n v="11"/>
    <s v="Dynamic"/>
    <s v="103.84"/>
    <s v="0"/>
    <s v=""/>
    <s v=""/>
    <n v="1522.95"/>
    <n v="197.98350000000002"/>
    <n v="1720.9334999999999"/>
    <d v="2021-09-23T00:00:00"/>
    <n v="0"/>
    <x v="5"/>
    <d v="2021-10-08T00:00:00"/>
    <n v="164"/>
    <n v="0"/>
    <n v="0"/>
    <s v="Nathan Kyme"/>
    <s v="New All Season Development"/>
    <m/>
    <s v="VC7556-2019-017"/>
    <s v="929 OF"/>
    <m/>
    <m/>
    <m/>
    <s v="Approved"/>
    <m/>
    <m/>
    <s v="Road building activities on Del Lake Road"/>
    <n v="6"/>
    <s v="C186-C195"/>
    <s v="Del Lake"/>
    <n v="0"/>
    <d v="2021-09-30T00:00:00"/>
    <m/>
    <s v="58"/>
    <d v="2021-10-04T00:00:00"/>
    <s v=""/>
    <s v=""/>
    <m/>
    <m/>
    <m/>
    <s v=""/>
    <s v="06"/>
    <s v="Corbiere and Sons Contracting1001120210923-10Excavator - 30 ton- After Jan 10111522.95"/>
    <s v="Corbiere and Sons Contracting1001120210923-10Excavator - 30 ton- After Jan 10111522.95INV #149"/>
    <s v="New All Season Development"/>
    <s v=""/>
    <x v="2"/>
  </r>
  <r>
    <x v="1"/>
    <n v="6"/>
    <n v="0"/>
    <n v="10011"/>
    <s v="20210923-10"/>
    <n v="53510602"/>
    <s v="Access"/>
    <n v="0"/>
    <s v="Dozer D6 or equal- After Jan 10"/>
    <n v="131.47999999999999"/>
    <n v="7.5"/>
    <s v="Dynamic"/>
    <s v="98.61"/>
    <s v="0"/>
    <s v=""/>
    <s v=""/>
    <n v="986.1"/>
    <n v="128.19300000000001"/>
    <n v="1114.2929999999999"/>
    <d v="2021-09-23T00:00:00"/>
    <n v="0"/>
    <x v="5"/>
    <d v="2021-10-08T00:00:00"/>
    <n v="164"/>
    <n v="0"/>
    <n v="0"/>
    <s v="Nathan Kyme"/>
    <s v="New All Season Development"/>
    <m/>
    <s v="VC7556-2019-017"/>
    <s v="929 OF"/>
    <m/>
    <m/>
    <m/>
    <s v="Approved"/>
    <m/>
    <m/>
    <s v="Road building activities on Del Lake Road"/>
    <n v="6"/>
    <s v="C186-C195"/>
    <s v="Del Lake"/>
    <n v="0"/>
    <d v="2021-09-30T00:00:00"/>
    <m/>
    <s v="58"/>
    <d v="2021-10-04T00:00:00"/>
    <s v=""/>
    <s v=""/>
    <m/>
    <m/>
    <m/>
    <s v=""/>
    <s v="06"/>
    <s v="Corbiere and Sons Contracting1001120210923-10Dozer D6 or equal- After Jan 107.5986.1"/>
    <s v="Corbiere and Sons Contracting1001120210923-10Dozer D6 or equal- After Jan 107.5986.1INV #149"/>
    <s v="New All Season Development"/>
    <s v=""/>
    <x v="2"/>
  </r>
  <r>
    <x v="1"/>
    <n v="6"/>
    <n v="0"/>
    <n v="9997"/>
    <s v="20210922-9-R1"/>
    <n v="53510602"/>
    <s v="Access"/>
    <n v="0"/>
    <s v="Driver - AZ - After Jan 10"/>
    <n v="70"/>
    <n v="11"/>
    <s v="HR"/>
    <s v=""/>
    <s v=""/>
    <s v="70"/>
    <s v="0"/>
    <n v="770"/>
    <n v="100.10000000000001"/>
    <n v="870.09999999999991"/>
    <d v="2021-09-22T00:00:00"/>
    <n v="0"/>
    <x v="5"/>
    <d v="2021-10-08T00:00:00"/>
    <n v="164"/>
    <n v="0"/>
    <n v="0"/>
    <s v="Nathan Kyme"/>
    <s v="New All Season Development"/>
    <m/>
    <s v="VC7556-2019-017"/>
    <s v="929 OF"/>
    <m/>
    <m/>
    <m/>
    <s v="Approved"/>
    <m/>
    <m/>
    <s v="Floats moved equipment over to C214 - Operatos worked on access road"/>
    <n v="6"/>
    <s v="C214"/>
    <s v="Highway 17"/>
    <n v="0"/>
    <d v="2021-09-30T00:00:00"/>
    <m/>
    <s v="37"/>
    <d v="2021-10-05T00:00:00"/>
    <s v=""/>
    <s v=""/>
    <m/>
    <m/>
    <m/>
    <s v="Harold Furlong"/>
    <s v="06"/>
    <s v="Corbiere and Sons Contracting999720210922-9-R1Driver - AZ - After Jan 1011770"/>
    <s v="Corbiere and Sons Contracting999720210922-9-R1Driver - AZ - After Jan 1011770INV #149"/>
    <s v="New All Season Development"/>
    <s v=""/>
    <x v="2"/>
  </r>
  <r>
    <x v="1"/>
    <n v="6"/>
    <n v="0"/>
    <n v="9997"/>
    <s v="20210922-9-R1"/>
    <n v="53510602"/>
    <s v="Access"/>
    <n v="0"/>
    <s v="Driver - AZ - After Jan 10"/>
    <n v="70"/>
    <n v="6"/>
    <s v="HR"/>
    <s v=""/>
    <s v=""/>
    <s v="70"/>
    <s v="0"/>
    <n v="420"/>
    <n v="54.6"/>
    <n v="474.59999999999997"/>
    <d v="2021-09-22T00:00:00"/>
    <n v="0"/>
    <x v="5"/>
    <d v="2021-10-08T00:00:00"/>
    <n v="164"/>
    <n v="0"/>
    <n v="0"/>
    <s v="Nathan Kyme"/>
    <s v="New All Season Development"/>
    <m/>
    <s v="VC7556-2019-017"/>
    <s v="929 OF"/>
    <m/>
    <m/>
    <m/>
    <s v="Approved"/>
    <m/>
    <m/>
    <s v="Floats moved equipment over to C214 - Operatos worked on access road"/>
    <n v="6"/>
    <s v="C214"/>
    <s v="Highway 17"/>
    <n v="0"/>
    <d v="2021-09-30T00:00:00"/>
    <m/>
    <s v="37"/>
    <d v="2021-10-05T00:00:00"/>
    <s v=""/>
    <s v=""/>
    <m/>
    <m/>
    <m/>
    <s v="Harold Furlong"/>
    <s v="06"/>
    <s v="Corbiere and Sons Contracting999720210922-9-R1Driver - AZ - After Jan 106420"/>
    <s v="Corbiere and Sons Contracting999720210922-9-R1Driver - AZ - After Jan 106420INV #149"/>
    <s v="New All Season Development"/>
    <s v=""/>
    <x v="2"/>
  </r>
  <r>
    <x v="1"/>
    <n v="6"/>
    <n v="0"/>
    <n v="9997"/>
    <s v="20210922-9-R1"/>
    <n v="53510602"/>
    <s v="Access"/>
    <n v="0"/>
    <s v="Operator - Principle - After Jan 10"/>
    <n v="75"/>
    <n v="14"/>
    <s v="HR"/>
    <s v=""/>
    <s v=""/>
    <s v="75"/>
    <s v="0"/>
    <n v="1050"/>
    <n v="136.5"/>
    <n v="1186.5"/>
    <d v="2021-09-22T00:00:00"/>
    <n v="0"/>
    <x v="5"/>
    <d v="2021-10-08T00:00:00"/>
    <n v="164"/>
    <n v="0"/>
    <n v="0"/>
    <s v="Nathan Kyme"/>
    <s v="New All Season Development"/>
    <m/>
    <s v="VC7556-2019-017"/>
    <s v="929 OF"/>
    <m/>
    <m/>
    <m/>
    <s v="Approved"/>
    <m/>
    <m/>
    <s v="Floats moved equipment over to C214 - Operatos worked on access road"/>
    <n v="6"/>
    <s v="C214"/>
    <s v="Highway 17"/>
    <n v="0"/>
    <d v="2021-09-30T00:00:00"/>
    <m/>
    <s v="37"/>
    <d v="2021-10-05T00:00:00"/>
    <s v=""/>
    <s v=""/>
    <m/>
    <m/>
    <m/>
    <s v="Harold Furlong"/>
    <s v="06"/>
    <s v="Corbiere and Sons Contracting999720210922-9-R1Operator - Principle - After Jan 10141050"/>
    <s v="Corbiere and Sons Contracting999720210922-9-R1Operator - Principle - After Jan 10141050INV #149"/>
    <s v="New All Season Development"/>
    <s v=""/>
    <x v="2"/>
  </r>
  <r>
    <x v="1"/>
    <n v="6"/>
    <n v="0"/>
    <n v="9997"/>
    <s v="20210922-9-R1"/>
    <n v="53510602"/>
    <s v="Access"/>
    <n v="0"/>
    <s v="L.O.A."/>
    <n v="210"/>
    <n v="3"/>
    <s v="DAY"/>
    <s v=""/>
    <s v=""/>
    <m/>
    <s v="0"/>
    <n v="630"/>
    <n v="81.900000000000006"/>
    <n v="711.9"/>
    <d v="2021-09-22T00:00:00"/>
    <n v="0"/>
    <x v="5"/>
    <d v="2021-10-08T00:00:00"/>
    <n v="164"/>
    <n v="0"/>
    <n v="0"/>
    <s v="Nathan Kyme"/>
    <s v="New All Season Development"/>
    <m/>
    <s v="VC7556-2019-017"/>
    <s v="929 OF"/>
    <m/>
    <m/>
    <m/>
    <s v="Approved"/>
    <m/>
    <m/>
    <s v="Floats moved equipment over to C214 - Operatos worked on access road"/>
    <n v="6"/>
    <s v="C214"/>
    <s v="Highway 17"/>
    <n v="0"/>
    <d v="2021-09-30T00:00:00"/>
    <m/>
    <s v="37"/>
    <d v="2021-10-05T00:00:00"/>
    <s v=""/>
    <s v=""/>
    <m/>
    <m/>
    <m/>
    <s v="Harold Furlong"/>
    <s v="06"/>
    <s v="Corbiere and Sons Contracting999720210922-9-R1L.O.A.3630"/>
    <s v="Corbiere and Sons Contracting999720210922-9-R1L.O.A.3630INV #149"/>
    <s v="New All Season Development"/>
    <s v=""/>
    <x v="2"/>
  </r>
  <r>
    <x v="1"/>
    <n v="6"/>
    <n v="0"/>
    <n v="9997"/>
    <s v="20210922-9-R1"/>
    <n v="53510602"/>
    <s v="Access"/>
    <n v="0"/>
    <s v="Tractor Trailer - 60 Ton- After Jan 10"/>
    <n v="122.39"/>
    <n v="17"/>
    <s v="Dynamic"/>
    <s v="91.79"/>
    <s v="0"/>
    <s v=""/>
    <s v=""/>
    <n v="2080.63"/>
    <n v="270.4819"/>
    <n v="2351.1118999999999"/>
    <d v="2021-09-22T00:00:00"/>
    <n v="0"/>
    <x v="5"/>
    <d v="2021-10-08T00:00:00"/>
    <n v="164"/>
    <n v="0"/>
    <n v="0"/>
    <s v="Nathan Kyme"/>
    <s v="New All Season Development"/>
    <m/>
    <s v="VC7556-2019-017"/>
    <s v="929 OF"/>
    <m/>
    <m/>
    <m/>
    <s v="Approved"/>
    <m/>
    <m/>
    <s v="Floats moved equipment over to C214 - Operatos worked on access road"/>
    <n v="6"/>
    <s v="C214"/>
    <s v="Highway 17"/>
    <n v="0"/>
    <d v="2021-09-30T00:00:00"/>
    <m/>
    <s v="37"/>
    <d v="2021-10-05T00:00:00"/>
    <s v=""/>
    <s v=""/>
    <m/>
    <m/>
    <m/>
    <s v="Harold Furlong"/>
    <s v="06"/>
    <s v="Corbiere and Sons Contracting999720210922-9-R1Tractor Trailer - 60 Ton- After Jan 10172080.63"/>
    <s v="Corbiere and Sons Contracting999720210922-9-R1Tractor Trailer - 60 Ton- After Jan 10172080.63INV #149"/>
    <s v="New All Season Development"/>
    <s v=""/>
    <x v="2"/>
  </r>
  <r>
    <x v="1"/>
    <n v="6"/>
    <n v="0"/>
    <n v="9997"/>
    <s v="20210922-9-R1"/>
    <n v="53510602"/>
    <s v="Access"/>
    <n v="0"/>
    <s v="Rock Truck - 30 Ton- After Jan 10"/>
    <n v="138.05000000000001"/>
    <n v="2"/>
    <s v="Dynamic"/>
    <s v="103.54"/>
    <s v="0"/>
    <s v=""/>
    <s v=""/>
    <n v="276.10000000000002"/>
    <n v="35.893000000000001"/>
    <n v="311.99299999999999"/>
    <d v="2021-09-22T00:00:00"/>
    <n v="0"/>
    <x v="5"/>
    <d v="2021-10-08T00:00:00"/>
    <n v="164"/>
    <n v="0"/>
    <n v="0"/>
    <s v="Nathan Kyme"/>
    <s v="New All Season Development"/>
    <m/>
    <s v="VC7556-2019-017"/>
    <s v="929 OF"/>
    <m/>
    <m/>
    <m/>
    <s v="Approved"/>
    <m/>
    <m/>
    <s v="Floats moved equipment over to C214 - Operatos worked on access road"/>
    <n v="6"/>
    <s v="C214"/>
    <s v="Highway 17"/>
    <n v="0"/>
    <d v="2021-09-30T00:00:00"/>
    <m/>
    <s v="37"/>
    <d v="2021-10-05T00:00:00"/>
    <s v=""/>
    <s v=""/>
    <m/>
    <m/>
    <m/>
    <s v="Harold Furlong"/>
    <s v="06"/>
    <s v="Corbiere and Sons Contracting999720210922-9-R1Rock Truck - 30 Ton- After Jan 102276.1"/>
    <s v="Corbiere and Sons Contracting999720210922-9-R1Rock Truck - 30 Ton- After Jan 102276.1INV #149"/>
    <s v="New All Season Development"/>
    <s v=""/>
    <x v="2"/>
  </r>
  <r>
    <x v="1"/>
    <n v="6"/>
    <n v="0"/>
    <n v="9997"/>
    <s v="20210922-9-R1"/>
    <n v="53510602"/>
    <s v="Access"/>
    <n v="0"/>
    <s v="Excavator Thumb - 30 - 50 ton- After Jan 10"/>
    <n v="12.21"/>
    <n v="10"/>
    <s v="HR"/>
    <s v="9.16"/>
    <s v="0"/>
    <s v=""/>
    <s v=""/>
    <n v="122.1"/>
    <n v="15.872999999999999"/>
    <n v="137.97299999999998"/>
    <d v="2021-09-22T00:00:00"/>
    <n v="0"/>
    <x v="5"/>
    <d v="2021-10-08T00:00:00"/>
    <n v="164"/>
    <n v="0"/>
    <n v="0"/>
    <s v="Nathan Kyme"/>
    <s v="New All Season Development"/>
    <m/>
    <s v="VC7556-2019-017"/>
    <s v="929 OF"/>
    <m/>
    <m/>
    <m/>
    <s v="Approved"/>
    <m/>
    <m/>
    <s v="Floats moved equipment over to C214 - Operatos worked on access road"/>
    <n v="6"/>
    <s v="C214"/>
    <s v="Highway 17"/>
    <n v="0"/>
    <d v="2021-09-30T00:00:00"/>
    <m/>
    <s v="37"/>
    <d v="2021-10-05T00:00:00"/>
    <s v=""/>
    <s v=""/>
    <m/>
    <m/>
    <m/>
    <s v="Harold Furlong"/>
    <s v="06"/>
    <s v="Corbiere and Sons Contracting999720210922-9-R1Excavator Thumb - 30 - 50 ton- After Jan 1010122.1"/>
    <s v="Corbiere and Sons Contracting999720210922-9-R1Excavator Thumb - 30 - 50 ton- After Jan 1010122.1INV #149"/>
    <s v="New All Season Development"/>
    <s v=""/>
    <x v="2"/>
  </r>
  <r>
    <x v="1"/>
    <n v="6"/>
    <n v="0"/>
    <n v="9997"/>
    <s v="20210922-9-R1"/>
    <n v="53510602"/>
    <s v="Access"/>
    <n v="0"/>
    <s v="Excavator - 36 ton- After Jan 10"/>
    <n v="146.96"/>
    <n v="10"/>
    <s v="Dynamic"/>
    <s v="110.22"/>
    <s v="0"/>
    <s v=""/>
    <s v=""/>
    <n v="1469.6"/>
    <n v="191.048"/>
    <n v="1660.6479999999997"/>
    <d v="2021-09-22T00:00:00"/>
    <n v="0"/>
    <x v="5"/>
    <d v="2021-10-08T00:00:00"/>
    <n v="164"/>
    <n v="0"/>
    <n v="0"/>
    <s v="Nathan Kyme"/>
    <s v="New All Season Development"/>
    <m/>
    <s v="VC7556-2019-017"/>
    <s v="929 OF"/>
    <m/>
    <m/>
    <m/>
    <s v="Approved"/>
    <m/>
    <m/>
    <s v="Floats moved equipment over to C214 - Operatos worked on access road"/>
    <n v="6"/>
    <s v="C214"/>
    <s v="Highway 17"/>
    <n v="0"/>
    <d v="2021-09-30T00:00:00"/>
    <m/>
    <s v="37"/>
    <d v="2021-10-05T00:00:00"/>
    <s v=""/>
    <s v=""/>
    <m/>
    <m/>
    <m/>
    <s v="Harold Furlong"/>
    <s v="06"/>
    <s v="Corbiere and Sons Contracting999720210922-9-R1Excavator - 36 ton- After Jan 10101469.6"/>
    <s v="Corbiere and Sons Contracting999720210922-9-R1Excavator - 36 ton- After Jan 10101469.6INV #149"/>
    <s v="New All Season Development"/>
    <s v=""/>
    <x v="2"/>
  </r>
  <r>
    <x v="1"/>
    <n v="6"/>
    <n v="0"/>
    <n v="9996"/>
    <s v="20210922-8"/>
    <n v="53510602"/>
    <s v="Access"/>
    <n v="0"/>
    <s v="Labourer - General - After Jan 10"/>
    <n v="60"/>
    <n v="12"/>
    <s v="HR"/>
    <s v=""/>
    <s v=""/>
    <s v="60"/>
    <s v="0"/>
    <n v="720"/>
    <n v="93.600000000000009"/>
    <n v="813.59999999999991"/>
    <d v="2021-09-22T00:00:00"/>
    <n v="0"/>
    <x v="5"/>
    <d v="2021-10-08T00:00:00"/>
    <n v="164"/>
    <n v="0"/>
    <n v="0"/>
    <s v="Nathan Kyme"/>
    <s v="New All Season Development"/>
    <m/>
    <s v="VC7556-2019-017"/>
    <s v="929 OF"/>
    <m/>
    <m/>
    <m/>
    <s v="Approved"/>
    <m/>
    <m/>
    <s v="Road building activities on Del Lake Road"/>
    <n v="6"/>
    <s v="C186-C195"/>
    <s v="Del Lake"/>
    <n v="0"/>
    <d v="2021-09-30T00:00:00"/>
    <m/>
    <s v="58"/>
    <d v="2021-10-02T00:00:00"/>
    <s v=""/>
    <s v=""/>
    <m/>
    <m/>
    <m/>
    <s v=""/>
    <s v="06"/>
    <s v="Corbiere and Sons Contracting999620210922-8Labourer - General - After Jan 1012720"/>
    <s v="Corbiere and Sons Contracting999620210922-8Labourer - General - After Jan 1012720INV #149"/>
    <s v="New All Season Development"/>
    <s v=""/>
    <x v="2"/>
  </r>
  <r>
    <x v="1"/>
    <n v="6"/>
    <n v="0"/>
    <n v="9996"/>
    <s v="20210922-8"/>
    <n v="53510602"/>
    <s v="Access"/>
    <n v="0"/>
    <s v="Operator - Principle - After Jan 10"/>
    <n v="75"/>
    <n v="48"/>
    <s v="HR"/>
    <s v=""/>
    <s v=""/>
    <s v="75"/>
    <s v="0"/>
    <n v="3600"/>
    <n v="468"/>
    <n v="4067.9999999999995"/>
    <d v="2021-09-22T00:00:00"/>
    <n v="0"/>
    <x v="5"/>
    <d v="2021-10-08T00:00:00"/>
    <n v="164"/>
    <n v="0"/>
    <n v="0"/>
    <s v="Nathan Kyme"/>
    <s v="New All Season Development"/>
    <m/>
    <s v="VC7556-2019-017"/>
    <s v="929 OF"/>
    <m/>
    <m/>
    <m/>
    <s v="Approved"/>
    <m/>
    <m/>
    <s v="Road building activities on Del Lake Road"/>
    <n v="6"/>
    <s v="C186-C195"/>
    <s v="Del Lake"/>
    <n v="0"/>
    <d v="2021-09-30T00:00:00"/>
    <m/>
    <s v="58"/>
    <d v="2021-10-02T00:00:00"/>
    <s v=""/>
    <s v=""/>
    <m/>
    <m/>
    <m/>
    <s v=""/>
    <s v="06"/>
    <s v="Corbiere and Sons Contracting999620210922-8Operator - Principle - After Jan 10483600"/>
    <s v="Corbiere and Sons Contracting999620210922-8Operator - Principle - After Jan 10483600INV #149"/>
    <s v="New All Season Development"/>
    <s v=""/>
    <x v="2"/>
  </r>
  <r>
    <x v="1"/>
    <n v="6"/>
    <n v="0"/>
    <n v="9996"/>
    <s v="20210922-8"/>
    <n v="53510602"/>
    <s v="Access"/>
    <n v="0"/>
    <s v="L.O.A."/>
    <n v="210"/>
    <n v="6"/>
    <s v="DAY"/>
    <s v=""/>
    <s v=""/>
    <m/>
    <s v="0"/>
    <n v="1260"/>
    <n v="163.80000000000001"/>
    <n v="1423.8"/>
    <d v="2021-09-22T00:00:00"/>
    <n v="0"/>
    <x v="5"/>
    <d v="2021-10-08T00:00:00"/>
    <n v="164"/>
    <n v="0"/>
    <n v="0"/>
    <s v="Nathan Kyme"/>
    <s v="New All Season Development"/>
    <m/>
    <s v="VC7556-2019-017"/>
    <s v="929 OF"/>
    <m/>
    <m/>
    <m/>
    <s v="Approved"/>
    <m/>
    <m/>
    <s v="Road building activities on Del Lake Road"/>
    <n v="6"/>
    <s v="C186-C195"/>
    <s v="Del Lake"/>
    <n v="0"/>
    <d v="2021-09-30T00:00:00"/>
    <m/>
    <s v="58"/>
    <d v="2021-10-02T00:00:00"/>
    <s v=""/>
    <s v=""/>
    <m/>
    <m/>
    <m/>
    <s v=""/>
    <s v="06"/>
    <s v="Corbiere and Sons Contracting999620210922-8L.O.A.61260"/>
    <s v="Corbiere and Sons Contracting999620210922-8L.O.A.61260INV #149"/>
    <s v="New All Season Development"/>
    <s v=""/>
    <x v="2"/>
  </r>
  <r>
    <x v="1"/>
    <n v="6"/>
    <n v="0"/>
    <n v="9996"/>
    <s v="20210922-8"/>
    <n v="53510602"/>
    <s v="Access"/>
    <n v="0"/>
    <s v="Foreman"/>
    <n v="95"/>
    <n v="12"/>
    <s v="HR"/>
    <s v=""/>
    <s v=""/>
    <s v="95"/>
    <s v="0"/>
    <n v="1140"/>
    <n v="148.20000000000002"/>
    <n v="1288.1999999999998"/>
    <d v="2021-09-22T00:00:00"/>
    <n v="0"/>
    <x v="5"/>
    <d v="2021-10-08T00:00:00"/>
    <n v="164"/>
    <n v="0"/>
    <n v="0"/>
    <s v="Nathan Kyme"/>
    <s v="New All Season Development"/>
    <m/>
    <s v="VC7556-2019-017"/>
    <s v="929 OF"/>
    <m/>
    <m/>
    <m/>
    <s v="Approved"/>
    <m/>
    <m/>
    <s v="Road building activities on Del Lake Road"/>
    <n v="6"/>
    <s v="C186-C195"/>
    <s v="Del Lake"/>
    <n v="0"/>
    <d v="2021-09-30T00:00:00"/>
    <m/>
    <s v="58"/>
    <d v="2021-10-02T00:00:00"/>
    <s v=""/>
    <s v=""/>
    <m/>
    <m/>
    <m/>
    <s v=""/>
    <s v="06"/>
    <s v="Corbiere and Sons Contracting999620210922-8Foreman121140"/>
    <s v="Corbiere and Sons Contracting999620210922-8Foreman121140INV #149"/>
    <s v="New All Season Development"/>
    <s v=""/>
    <x v="2"/>
  </r>
  <r>
    <x v="1"/>
    <n v="6"/>
    <n v="0"/>
    <n v="9996"/>
    <s v="20210922-8"/>
    <n v="53510602"/>
    <s v="Access"/>
    <n v="0"/>
    <s v="Rock Truck - 30 Ton- After Jan 10"/>
    <n v="138.05000000000001"/>
    <n v="11"/>
    <s v="Dynamic"/>
    <s v="103.54"/>
    <s v="0"/>
    <s v=""/>
    <s v=""/>
    <n v="1518.55"/>
    <n v="197.41149999999999"/>
    <n v="1715.9614999999999"/>
    <d v="2021-09-22T00:00:00"/>
    <n v="0"/>
    <x v="5"/>
    <d v="2021-10-08T00:00:00"/>
    <n v="164"/>
    <n v="0"/>
    <n v="0"/>
    <s v="Nathan Kyme"/>
    <s v="New All Season Development"/>
    <m/>
    <s v="VC7556-2019-017"/>
    <s v="929 OF"/>
    <m/>
    <m/>
    <m/>
    <s v="Approved"/>
    <m/>
    <m/>
    <s v="Road building activities on Del Lake Road"/>
    <n v="6"/>
    <s v="C186-C195"/>
    <s v="Del Lake"/>
    <n v="0"/>
    <d v="2021-09-30T00:00:00"/>
    <m/>
    <s v="58"/>
    <d v="2021-10-02T00:00:00"/>
    <s v=""/>
    <s v=""/>
    <m/>
    <m/>
    <m/>
    <s v=""/>
    <s v="06"/>
    <s v="Corbiere and Sons Contracting999620210922-8Rock Truck - 30 Ton- After Jan 10111518.55"/>
    <s v="Corbiere and Sons Contracting999620210922-8Rock Truck - 30 Ton- After Jan 10111518.55INV #149"/>
    <s v="New All Season Development"/>
    <s v=""/>
    <x v="2"/>
  </r>
  <r>
    <x v="1"/>
    <n v="6"/>
    <n v="0"/>
    <n v="9996"/>
    <s v="20210922-8"/>
    <n v="53510602"/>
    <s v="Access"/>
    <n v="0"/>
    <s v="Light Truck - Pick up- After Jan 10"/>
    <n v="243.75"/>
    <n v="3"/>
    <s v="DAY"/>
    <s v="182.81"/>
    <s v="0"/>
    <s v=""/>
    <s v=""/>
    <n v="731.25"/>
    <n v="95.0625"/>
    <n v="826.31249999999989"/>
    <d v="2021-09-22T00:00:00"/>
    <n v="0"/>
    <x v="5"/>
    <d v="2021-10-08T00:00:00"/>
    <n v="164"/>
    <n v="0"/>
    <n v="0"/>
    <s v="Nathan Kyme"/>
    <s v="New All Season Development"/>
    <m/>
    <s v="VC7556-2019-017"/>
    <s v="929 OF"/>
    <m/>
    <m/>
    <m/>
    <s v="Approved"/>
    <m/>
    <m/>
    <s v="Road building activities on Del Lake Road"/>
    <n v="6"/>
    <s v="C186-C195"/>
    <s v="Del Lake"/>
    <n v="0"/>
    <d v="2021-09-30T00:00:00"/>
    <m/>
    <s v="58"/>
    <d v="2021-10-02T00:00:00"/>
    <s v=""/>
    <s v=""/>
    <m/>
    <m/>
    <m/>
    <s v=""/>
    <s v="06"/>
    <s v="Corbiere and Sons Contracting999620210922-8Light Truck - Pick up- After Jan 103731.25"/>
    <s v="Corbiere and Sons Contracting999620210922-8Light Truck - Pick up- After Jan 103731.25INV #149"/>
    <s v="New All Season Development"/>
    <s v=""/>
    <x v="2"/>
  </r>
  <r>
    <x v="1"/>
    <n v="6"/>
    <n v="0"/>
    <n v="9996"/>
    <s v="20210922-8"/>
    <n v="53510602"/>
    <s v="Access"/>
    <n v="0"/>
    <s v="ATV - Side by Side w/ roll bar- After Jan 10"/>
    <n v="18.45"/>
    <n v="10"/>
    <s v="HR"/>
    <s v="13.84"/>
    <s v="0"/>
    <s v=""/>
    <s v=""/>
    <n v="184.5"/>
    <n v="23.984999999999999"/>
    <n v="208.48499999999999"/>
    <d v="2021-09-22T00:00:00"/>
    <n v="0"/>
    <x v="5"/>
    <d v="2021-10-08T00:00:00"/>
    <n v="164"/>
    <n v="0"/>
    <n v="0"/>
    <s v="Nathan Kyme"/>
    <s v="New All Season Development"/>
    <m/>
    <s v="VC7556-2019-017"/>
    <s v="929 OF"/>
    <m/>
    <m/>
    <m/>
    <s v="Approved"/>
    <m/>
    <m/>
    <s v="Road building activities on Del Lake Road"/>
    <n v="6"/>
    <s v="C186-C195"/>
    <s v="Del Lake"/>
    <n v="0"/>
    <d v="2021-09-30T00:00:00"/>
    <m/>
    <s v="58"/>
    <d v="2021-10-02T00:00:00"/>
    <s v=""/>
    <s v=""/>
    <m/>
    <m/>
    <m/>
    <s v=""/>
    <s v="06"/>
    <s v="Corbiere and Sons Contracting999620210922-8ATV - Side by Side w/ roll bar- After Jan 1010184.5"/>
    <s v="Corbiere and Sons Contracting999620210922-8ATV - Side by Side w/ roll bar- After Jan 1010184.5INV #149"/>
    <s v="New All Season Development"/>
    <s v=""/>
    <x v="2"/>
  </r>
  <r>
    <x v="1"/>
    <n v="6"/>
    <n v="0"/>
    <n v="9996"/>
    <s v="20210922-8"/>
    <n v="53510602"/>
    <s v="Access"/>
    <n v="0"/>
    <s v="Excavator Hammer - 30 - 50 ton- After Jan 10"/>
    <n v="63.38"/>
    <n v="11"/>
    <s v="HR"/>
    <s v="47.54"/>
    <s v="0"/>
    <s v=""/>
    <s v=""/>
    <n v="697.18"/>
    <n v="90.633399999999995"/>
    <n v="787.81339999999989"/>
    <d v="2021-09-22T00:00:00"/>
    <n v="0"/>
    <x v="5"/>
    <d v="2021-10-08T00:00:00"/>
    <n v="164"/>
    <n v="0"/>
    <n v="0"/>
    <s v="Nathan Kyme"/>
    <s v="New All Season Development"/>
    <m/>
    <s v="VC7556-2019-017"/>
    <s v="929 OF"/>
    <m/>
    <m/>
    <m/>
    <s v="Approved"/>
    <m/>
    <m/>
    <s v="Road building activities on Del Lake Road"/>
    <n v="6"/>
    <s v="C186-C195"/>
    <s v="Del Lake"/>
    <n v="0"/>
    <d v="2021-09-30T00:00:00"/>
    <m/>
    <s v="58"/>
    <d v="2021-10-02T00:00:00"/>
    <s v=""/>
    <s v=""/>
    <m/>
    <m/>
    <m/>
    <s v=""/>
    <s v="06"/>
    <s v="Corbiere and Sons Contracting999620210922-8Excavator Hammer - 30 - 50 ton- After Jan 1011697.18"/>
    <s v="Corbiere and Sons Contracting999620210922-8Excavator Hammer - 30 - 50 ton- After Jan 1011697.18INV #149"/>
    <s v="New All Season Development"/>
    <s v=""/>
    <x v="2"/>
  </r>
  <r>
    <x v="1"/>
    <n v="6"/>
    <n v="0"/>
    <n v="9996"/>
    <s v="20210922-8"/>
    <n v="53510602"/>
    <s v="Access"/>
    <n v="0"/>
    <s v="Excavator - 36 ton- After Jan 10"/>
    <n v="146.96"/>
    <n v="22"/>
    <s v="Dynamic"/>
    <s v="110.22"/>
    <s v="0"/>
    <s v=""/>
    <s v=""/>
    <n v="3233.12"/>
    <n v="420.30560000000003"/>
    <n v="3653.4255999999996"/>
    <d v="2021-09-22T00:00:00"/>
    <n v="0"/>
    <x v="5"/>
    <d v="2021-10-08T00:00:00"/>
    <n v="164"/>
    <n v="0"/>
    <n v="0"/>
    <s v="Nathan Kyme"/>
    <s v="New All Season Development"/>
    <m/>
    <s v="VC7556-2019-017"/>
    <s v="929 OF"/>
    <m/>
    <m/>
    <m/>
    <s v="Approved"/>
    <m/>
    <m/>
    <s v="Road building activities on Del Lake Road"/>
    <n v="6"/>
    <s v="C186-C195"/>
    <s v="Del Lake"/>
    <n v="0"/>
    <d v="2021-09-30T00:00:00"/>
    <m/>
    <s v="58"/>
    <d v="2021-10-02T00:00:00"/>
    <s v=""/>
    <s v=""/>
    <m/>
    <m/>
    <m/>
    <s v=""/>
    <s v="06"/>
    <s v="Corbiere and Sons Contracting999620210922-8Excavator - 36 ton- After Jan 10223233.12"/>
    <s v="Corbiere and Sons Contracting999620210922-8Excavator - 36 ton- After Jan 10223233.12INV #149"/>
    <s v="New All Season Development"/>
    <s v=""/>
    <x v="2"/>
  </r>
  <r>
    <x v="1"/>
    <n v="6"/>
    <n v="0"/>
    <n v="9996"/>
    <s v="20210922-8"/>
    <n v="53510602"/>
    <s v="Access"/>
    <n v="0"/>
    <s v="Excavator - 30 ton- After Jan 10"/>
    <n v="138.44999999999999"/>
    <n v="11"/>
    <s v="Dynamic"/>
    <s v="103.84"/>
    <s v="0"/>
    <s v=""/>
    <s v=""/>
    <n v="1522.95"/>
    <n v="197.98350000000002"/>
    <n v="1720.9334999999999"/>
    <d v="2021-09-22T00:00:00"/>
    <n v="0"/>
    <x v="5"/>
    <d v="2021-10-08T00:00:00"/>
    <n v="164"/>
    <n v="0"/>
    <n v="0"/>
    <s v="Nathan Kyme"/>
    <s v="New All Season Development"/>
    <m/>
    <s v="VC7556-2019-017"/>
    <s v="929 OF"/>
    <m/>
    <m/>
    <m/>
    <s v="Approved"/>
    <m/>
    <m/>
    <s v="Road building activities on Del Lake Road"/>
    <n v="6"/>
    <s v="C186-C195"/>
    <s v="Del Lake"/>
    <n v="0"/>
    <d v="2021-09-30T00:00:00"/>
    <m/>
    <s v="58"/>
    <d v="2021-10-02T00:00:00"/>
    <s v=""/>
    <s v=""/>
    <m/>
    <m/>
    <m/>
    <s v=""/>
    <s v="06"/>
    <s v="Corbiere and Sons Contracting999620210922-8Excavator - 30 ton- After Jan 10111522.95"/>
    <s v="Corbiere and Sons Contracting999620210922-8Excavator - 30 ton- After Jan 10111522.95INV #149"/>
    <s v="New All Season Development"/>
    <s v=""/>
    <x v="2"/>
  </r>
  <r>
    <x v="1"/>
    <n v="6"/>
    <n v="0"/>
    <n v="9995"/>
    <s v="20210922-7"/>
    <n v="53510602"/>
    <s v="Access"/>
    <n v="0"/>
    <s v="Operator - Principle - After Jan 10"/>
    <n v="75"/>
    <n v="48"/>
    <s v="HR"/>
    <s v=""/>
    <s v=""/>
    <s v="75"/>
    <s v="0"/>
    <n v="3600"/>
    <n v="468"/>
    <n v="4067.9999999999995"/>
    <d v="2021-09-22T00:00:00"/>
    <n v="0"/>
    <x v="5"/>
    <d v="2021-10-08T00:00:00"/>
    <n v="164"/>
    <n v="0"/>
    <n v="0"/>
    <s v="Nathan Kyme"/>
    <s v="New All Season Development"/>
    <m/>
    <s v="VC7556-2019-017"/>
    <s v="929 OF"/>
    <m/>
    <m/>
    <m/>
    <s v="Approved"/>
    <m/>
    <m/>
    <s v="Road building activities on Hare Lake road"/>
    <n v="6"/>
    <s v="C258-C267"/>
    <s v="Hare Lake"/>
    <n v="0"/>
    <d v="2021-09-30T00:00:00"/>
    <m/>
    <s v="58"/>
    <d v="2021-10-02T00:00:00"/>
    <s v=""/>
    <s v=""/>
    <m/>
    <m/>
    <m/>
    <s v=""/>
    <s v="06"/>
    <s v="Corbiere and Sons Contracting999520210922-7Operator - Principle - After Jan 10483600"/>
    <s v="Corbiere and Sons Contracting999520210922-7Operator - Principle - After Jan 10483600INV #149"/>
    <s v="New All Season Development"/>
    <s v=""/>
    <x v="2"/>
  </r>
  <r>
    <x v="1"/>
    <n v="6"/>
    <n v="0"/>
    <n v="9995"/>
    <s v="20210922-7"/>
    <n v="53510602"/>
    <s v="Access"/>
    <n v="0"/>
    <s v="L.O.A."/>
    <n v="210"/>
    <n v="4"/>
    <s v="DAY"/>
    <s v=""/>
    <s v=""/>
    <m/>
    <s v="0"/>
    <n v="840"/>
    <n v="109.2"/>
    <n v="949.19999999999993"/>
    <d v="2021-09-22T00:00:00"/>
    <n v="0"/>
    <x v="5"/>
    <d v="2021-10-08T00:00:00"/>
    <n v="164"/>
    <n v="0"/>
    <n v="0"/>
    <s v="Nathan Kyme"/>
    <s v="New All Season Development"/>
    <m/>
    <s v="VC7556-2019-017"/>
    <s v="929 OF"/>
    <m/>
    <m/>
    <m/>
    <s v="Approved"/>
    <m/>
    <m/>
    <s v="Road building activities on Hare Lake road"/>
    <n v="6"/>
    <s v="C258-C267"/>
    <s v="Hare Lake"/>
    <n v="0"/>
    <d v="2021-09-30T00:00:00"/>
    <m/>
    <s v="58"/>
    <d v="2021-10-02T00:00:00"/>
    <s v=""/>
    <s v=""/>
    <m/>
    <m/>
    <m/>
    <s v=""/>
    <s v="06"/>
    <s v="Corbiere and Sons Contracting999520210922-7L.O.A.4840"/>
    <s v="Corbiere and Sons Contracting999520210922-7L.O.A.4840INV #149"/>
    <s v="New All Season Development"/>
    <s v=""/>
    <x v="2"/>
  </r>
  <r>
    <x v="1"/>
    <n v="6"/>
    <n v="0"/>
    <n v="9995"/>
    <s v="20210922-7"/>
    <n v="53510602"/>
    <s v="Access"/>
    <n v="0"/>
    <s v="Rock Truck - 30 Ton- After Jan 10"/>
    <n v="138.05000000000001"/>
    <n v="6"/>
    <s v="Dynamic"/>
    <s v="103.54"/>
    <s v="0"/>
    <s v=""/>
    <s v=""/>
    <n v="828.3"/>
    <n v="107.679"/>
    <n v="935.97899999999981"/>
    <d v="2021-09-22T00:00:00"/>
    <n v="0"/>
    <x v="5"/>
    <d v="2021-10-08T00:00:00"/>
    <n v="164"/>
    <n v="0"/>
    <n v="0"/>
    <s v="Nathan Kyme"/>
    <s v="New All Season Development"/>
    <m/>
    <s v="VC7556-2019-017"/>
    <s v="929 OF"/>
    <m/>
    <m/>
    <m/>
    <s v="Approved"/>
    <m/>
    <m/>
    <s v="Road building activities on Hare Lake road"/>
    <n v="6"/>
    <s v="C258-C267"/>
    <s v="Hare Lake"/>
    <n v="0"/>
    <d v="2021-09-30T00:00:00"/>
    <m/>
    <s v="58"/>
    <d v="2021-10-02T00:00:00"/>
    <s v=""/>
    <s v=""/>
    <m/>
    <m/>
    <m/>
    <s v=""/>
    <s v="06"/>
    <s v="Corbiere and Sons Contracting999520210922-7Rock Truck - 30 Ton- After Jan 106828.3"/>
    <s v="Corbiere and Sons Contracting999520210922-7Rock Truck - 30 Ton- After Jan 106828.3INV #149"/>
    <s v="New All Season Development"/>
    <s v=""/>
    <x v="2"/>
  </r>
  <r>
    <x v="1"/>
    <n v="6"/>
    <n v="0"/>
    <n v="9995"/>
    <s v="20210922-7"/>
    <n v="53510602"/>
    <s v="Access"/>
    <n v="0"/>
    <s v="Light Truck - Pick up- After Jan 10"/>
    <n v="243.75"/>
    <n v="2"/>
    <s v="DAY"/>
    <s v="182.81"/>
    <s v="0"/>
    <s v=""/>
    <s v=""/>
    <n v="487.5"/>
    <n v="63.375"/>
    <n v="550.875"/>
    <d v="2021-09-22T00:00:00"/>
    <n v="0"/>
    <x v="5"/>
    <d v="2021-10-08T00:00:00"/>
    <n v="164"/>
    <n v="0"/>
    <n v="0"/>
    <s v="Nathan Kyme"/>
    <s v="New All Season Development"/>
    <m/>
    <s v="VC7556-2019-017"/>
    <s v="929 OF"/>
    <m/>
    <m/>
    <m/>
    <s v="Approved"/>
    <m/>
    <m/>
    <s v="Road building activities on Hare Lake road"/>
    <n v="6"/>
    <s v="C258-C267"/>
    <s v="Hare Lake"/>
    <n v="0"/>
    <d v="2021-09-30T00:00:00"/>
    <m/>
    <s v="58"/>
    <d v="2021-10-02T00:00:00"/>
    <s v=""/>
    <s v=""/>
    <m/>
    <m/>
    <m/>
    <s v=""/>
    <s v="06"/>
    <s v="Corbiere and Sons Contracting999520210922-7Light Truck - Pick up- After Jan 102487.5"/>
    <s v="Corbiere and Sons Contracting999520210922-7Light Truck - Pick up- After Jan 102487.5INV #149"/>
    <s v="New All Season Development"/>
    <s v=""/>
    <x v="2"/>
  </r>
  <r>
    <x v="1"/>
    <n v="6"/>
    <n v="0"/>
    <n v="9995"/>
    <s v="20210922-7"/>
    <n v="53510602"/>
    <s v="Access"/>
    <n v="0"/>
    <s v="Excavator Thumb - 30 - 50 ton- After Jan 10"/>
    <n v="12.21"/>
    <n v="11"/>
    <s v="HR"/>
    <s v="9.16"/>
    <s v="0"/>
    <s v=""/>
    <s v=""/>
    <n v="134.31"/>
    <n v="17.4603"/>
    <n v="151.77029999999999"/>
    <d v="2021-09-22T00:00:00"/>
    <n v="0"/>
    <x v="5"/>
    <d v="2021-10-08T00:00:00"/>
    <n v="164"/>
    <n v="0"/>
    <n v="0"/>
    <s v="Nathan Kyme"/>
    <s v="New All Season Development"/>
    <m/>
    <s v="VC7556-2019-017"/>
    <s v="929 OF"/>
    <m/>
    <m/>
    <m/>
    <s v="Approved"/>
    <m/>
    <m/>
    <s v="Road building activities on Hare Lake road"/>
    <n v="6"/>
    <s v="C258-C267"/>
    <s v="Hare Lake"/>
    <n v="0"/>
    <d v="2021-09-30T00:00:00"/>
    <m/>
    <s v="58"/>
    <d v="2021-10-02T00:00:00"/>
    <s v=""/>
    <s v=""/>
    <m/>
    <m/>
    <m/>
    <s v=""/>
    <s v="06"/>
    <s v="Corbiere and Sons Contracting999520210922-7Excavator Thumb - 30 - 50 ton- After Jan 1011134.31"/>
    <s v="Corbiere and Sons Contracting999520210922-7Excavator Thumb - 30 - 50 ton- After Jan 1011134.31INV #149"/>
    <s v="New All Season Development"/>
    <s v=""/>
    <x v="2"/>
  </r>
  <r>
    <x v="1"/>
    <n v="6"/>
    <n v="0"/>
    <n v="9995"/>
    <s v="20210922-7"/>
    <n v="53510602"/>
    <s v="Access"/>
    <n v="0"/>
    <s v="Excavator - 30 ton- After Jan 10"/>
    <n v="138.44999999999999"/>
    <n v="11"/>
    <s v="Dynamic"/>
    <s v="103.84"/>
    <s v="0"/>
    <s v=""/>
    <s v=""/>
    <n v="1522.95"/>
    <n v="197.98350000000002"/>
    <n v="1720.9334999999999"/>
    <d v="2021-09-22T00:00:00"/>
    <n v="0"/>
    <x v="5"/>
    <d v="2021-10-08T00:00:00"/>
    <n v="164"/>
    <n v="0"/>
    <n v="0"/>
    <s v="Nathan Kyme"/>
    <s v="New All Season Development"/>
    <m/>
    <s v="VC7556-2019-017"/>
    <s v="929 OF"/>
    <m/>
    <m/>
    <m/>
    <s v="Approved"/>
    <m/>
    <m/>
    <s v="Road building activities on Hare Lake road"/>
    <n v="6"/>
    <s v="C258-C267"/>
    <s v="Hare Lake"/>
    <n v="0"/>
    <d v="2021-09-30T00:00:00"/>
    <m/>
    <s v="58"/>
    <d v="2021-10-02T00:00:00"/>
    <s v=""/>
    <s v=""/>
    <m/>
    <m/>
    <m/>
    <s v=""/>
    <s v="06"/>
    <s v="Corbiere and Sons Contracting999520210922-7Excavator - 30 ton- After Jan 10111522.95"/>
    <s v="Corbiere and Sons Contracting999520210922-7Excavator - 30 ton- After Jan 10111522.95INV #149"/>
    <s v="New All Season Development"/>
    <s v=""/>
    <x v="2"/>
  </r>
  <r>
    <x v="1"/>
    <n v="6"/>
    <n v="0"/>
    <n v="9995"/>
    <s v="20210922-7"/>
    <n v="53510602"/>
    <s v="Access"/>
    <n v="0"/>
    <s v="Excavator - 30 ton- After Jan 10"/>
    <n v="138.44999999999999"/>
    <n v="11"/>
    <s v="Dynamic"/>
    <s v="103.84"/>
    <s v="0"/>
    <s v=""/>
    <s v=""/>
    <n v="1522.95"/>
    <n v="197.98350000000002"/>
    <n v="1720.9334999999999"/>
    <d v="2021-09-22T00:00:00"/>
    <n v="0"/>
    <x v="5"/>
    <d v="2021-10-08T00:00:00"/>
    <n v="164"/>
    <n v="0"/>
    <n v="0"/>
    <s v="Nathan Kyme"/>
    <s v="New All Season Development"/>
    <m/>
    <s v="VC7556-2019-017"/>
    <s v="929 OF"/>
    <m/>
    <m/>
    <m/>
    <s v="Approved"/>
    <m/>
    <m/>
    <s v="Road building activities on Hare Lake road"/>
    <n v="6"/>
    <s v="C258-C267"/>
    <s v="Hare Lake"/>
    <n v="0"/>
    <d v="2021-09-30T00:00:00"/>
    <m/>
    <s v="58"/>
    <d v="2021-10-02T00:00:00"/>
    <s v=""/>
    <s v=""/>
    <m/>
    <m/>
    <m/>
    <s v=""/>
    <s v="06"/>
    <s v="Corbiere and Sons Contracting999520210922-7Excavator - 30 ton- After Jan 10111522.95"/>
    <s v="Corbiere and Sons Contracting999520210922-7Excavator - 30 ton- After Jan 10111522.95INV #149"/>
    <s v="New All Season Development"/>
    <s v=""/>
    <x v="2"/>
  </r>
  <r>
    <x v="1"/>
    <n v="6"/>
    <n v="0"/>
    <n v="9995"/>
    <s v="20210922-7"/>
    <n v="53510602"/>
    <s v="Access"/>
    <n v="0"/>
    <s v="Dozer D6 or equal- After Jan 10"/>
    <n v="131.47999999999999"/>
    <n v="5"/>
    <s v="Dynamic"/>
    <s v="98.61"/>
    <s v="0"/>
    <s v=""/>
    <s v=""/>
    <n v="657.4"/>
    <n v="85.462000000000003"/>
    <n v="742.86199999999985"/>
    <d v="2021-09-22T00:00:00"/>
    <n v="0"/>
    <x v="5"/>
    <d v="2021-10-08T00:00:00"/>
    <n v="164"/>
    <n v="0"/>
    <n v="0"/>
    <s v="Nathan Kyme"/>
    <s v="New All Season Development"/>
    <m/>
    <s v="VC7556-2019-017"/>
    <s v="929 OF"/>
    <m/>
    <m/>
    <m/>
    <s v="Approved"/>
    <m/>
    <m/>
    <s v="Road building activities on Hare Lake road"/>
    <n v="6"/>
    <s v="C258-C267"/>
    <s v="Hare Lake"/>
    <n v="0"/>
    <d v="2021-09-30T00:00:00"/>
    <m/>
    <s v="58"/>
    <d v="2021-10-02T00:00:00"/>
    <s v=""/>
    <s v=""/>
    <m/>
    <m/>
    <m/>
    <s v=""/>
    <s v="06"/>
    <s v="Corbiere and Sons Contracting999520210922-7Dozer D6 or equal- After Jan 105657.4"/>
    <s v="Corbiere and Sons Contracting999520210922-7Dozer D6 or equal- After Jan 105657.4INV #149"/>
    <s v="New All Season Development"/>
    <s v=""/>
    <x v="2"/>
  </r>
  <r>
    <x v="1"/>
    <n v="6"/>
    <n v="0"/>
    <n v="9994"/>
    <s v="20210922-6"/>
    <n v="53510602"/>
    <s v="Access"/>
    <n v="0"/>
    <s v="Operator - Principle - After Jan 10"/>
    <n v="75"/>
    <n v="60"/>
    <s v="HR"/>
    <s v=""/>
    <s v=""/>
    <s v="75"/>
    <s v="0"/>
    <n v="4500"/>
    <n v="585"/>
    <n v="5084.9999999999991"/>
    <d v="2021-09-22T00:00:00"/>
    <n v="0"/>
    <x v="5"/>
    <d v="2021-10-08T00:00:00"/>
    <n v="164"/>
    <n v="0"/>
    <n v="0"/>
    <s v="Nathan Kyme"/>
    <s v="New All Season Development"/>
    <m/>
    <s v="VC7556-2019-017"/>
    <s v="929 OF"/>
    <m/>
    <m/>
    <m/>
    <s v="Approved"/>
    <m/>
    <m/>
    <s v="Road Building activities on Neys Road"/>
    <n v="6"/>
    <s v="C219-C236"/>
    <s v="Neys"/>
    <n v="0"/>
    <d v="2021-09-30T00:00:00"/>
    <m/>
    <s v="58"/>
    <d v="2021-10-02T00:00:00"/>
    <s v=""/>
    <s v=""/>
    <m/>
    <m/>
    <m/>
    <s v=""/>
    <s v="06"/>
    <s v="Corbiere and Sons Contracting999420210922-6Operator - Principle - After Jan 10604500"/>
    <s v="Corbiere and Sons Contracting999420210922-6Operator - Principle - After Jan 10604500INV #149"/>
    <s v="New All Season Development"/>
    <s v=""/>
    <x v="2"/>
  </r>
  <r>
    <x v="1"/>
    <n v="6"/>
    <n v="0"/>
    <n v="9994"/>
    <s v="20210922-6"/>
    <n v="53510602"/>
    <s v="Access"/>
    <n v="0"/>
    <s v="L.O.A."/>
    <n v="210"/>
    <n v="6"/>
    <s v="DAY"/>
    <s v=""/>
    <s v=""/>
    <m/>
    <s v="0"/>
    <n v="1260"/>
    <n v="163.80000000000001"/>
    <n v="1423.8"/>
    <d v="2021-09-22T00:00:00"/>
    <n v="0"/>
    <x v="5"/>
    <d v="2021-10-08T00:00:00"/>
    <n v="164"/>
    <n v="0"/>
    <n v="0"/>
    <s v="Nathan Kyme"/>
    <s v="New All Season Development"/>
    <m/>
    <s v="VC7556-2019-017"/>
    <s v="929 OF"/>
    <m/>
    <m/>
    <m/>
    <s v="Approved"/>
    <m/>
    <m/>
    <s v="Road Building activities on Neys Road"/>
    <n v="6"/>
    <s v="C219-C236"/>
    <s v="Neys"/>
    <n v="0"/>
    <d v="2021-09-30T00:00:00"/>
    <m/>
    <s v="58"/>
    <d v="2021-10-02T00:00:00"/>
    <s v=""/>
    <s v=""/>
    <m/>
    <m/>
    <m/>
    <s v=""/>
    <s v="06"/>
    <s v="Corbiere and Sons Contracting999420210922-6L.O.A.61260"/>
    <s v="Corbiere and Sons Contracting999420210922-6L.O.A.61260INV #149"/>
    <s v="New All Season Development"/>
    <s v=""/>
    <x v="2"/>
  </r>
  <r>
    <x v="1"/>
    <n v="6"/>
    <n v="0"/>
    <n v="9994"/>
    <s v="20210922-6"/>
    <n v="53510602"/>
    <s v="Access"/>
    <n v="0"/>
    <s v="Foreman"/>
    <n v="95"/>
    <n v="12"/>
    <s v="HR"/>
    <s v=""/>
    <s v=""/>
    <s v="95"/>
    <s v="0"/>
    <n v="1140"/>
    <n v="148.20000000000002"/>
    <n v="1288.1999999999998"/>
    <d v="2021-09-22T00:00:00"/>
    <n v="0"/>
    <x v="5"/>
    <d v="2021-10-08T00:00:00"/>
    <n v="164"/>
    <n v="0"/>
    <n v="0"/>
    <s v="Nathan Kyme"/>
    <s v="New All Season Development"/>
    <m/>
    <s v="VC7556-2019-017"/>
    <s v="929 OF"/>
    <m/>
    <m/>
    <m/>
    <s v="Approved"/>
    <m/>
    <m/>
    <s v="Road Building activities on Neys Road"/>
    <n v="6"/>
    <s v="C219-C236"/>
    <s v="Neys"/>
    <n v="0"/>
    <d v="2021-09-30T00:00:00"/>
    <m/>
    <s v="58"/>
    <d v="2021-10-02T00:00:00"/>
    <s v=""/>
    <s v=""/>
    <m/>
    <m/>
    <m/>
    <s v=""/>
    <s v="06"/>
    <s v="Corbiere and Sons Contracting999420210922-6Foreman121140"/>
    <s v="Corbiere and Sons Contracting999420210922-6Foreman121140INV #149"/>
    <s v="New All Season Development"/>
    <s v=""/>
    <x v="2"/>
  </r>
  <r>
    <x v="1"/>
    <n v="6"/>
    <n v="0"/>
    <n v="9994"/>
    <s v="20210922-6"/>
    <n v="53510602"/>
    <s v="Access"/>
    <n v="0"/>
    <s v="Rock Truck - 30 Ton- After Jan 10"/>
    <n v="138.05000000000001"/>
    <n v="22"/>
    <s v="Dynamic"/>
    <s v="103.54"/>
    <s v="0"/>
    <s v=""/>
    <s v=""/>
    <n v="3037.1"/>
    <n v="394.82299999999998"/>
    <n v="3431.9229999999998"/>
    <d v="2021-09-22T00:00:00"/>
    <n v="0"/>
    <x v="5"/>
    <d v="2021-10-08T00:00:00"/>
    <n v="164"/>
    <n v="0"/>
    <n v="0"/>
    <s v="Nathan Kyme"/>
    <s v="New All Season Development"/>
    <m/>
    <s v="VC7556-2019-017"/>
    <s v="929 OF"/>
    <m/>
    <m/>
    <m/>
    <s v="Approved"/>
    <m/>
    <m/>
    <s v="Road Building activities on Neys Road"/>
    <n v="6"/>
    <s v="C219-C236"/>
    <s v="Neys"/>
    <n v="0"/>
    <d v="2021-09-30T00:00:00"/>
    <m/>
    <s v="58"/>
    <d v="2021-10-02T00:00:00"/>
    <s v=""/>
    <s v=""/>
    <m/>
    <m/>
    <m/>
    <s v=""/>
    <s v="06"/>
    <s v="Corbiere and Sons Contracting999420210922-6Rock Truck - 30 Ton- After Jan 10223037.1"/>
    <s v="Corbiere and Sons Contracting999420210922-6Rock Truck - 30 Ton- After Jan 10223037.1INV #149"/>
    <s v="New All Season Development"/>
    <s v=""/>
    <x v="2"/>
  </r>
  <r>
    <x v="1"/>
    <n v="6"/>
    <n v="0"/>
    <n v="9994"/>
    <s v="20210922-6"/>
    <n v="53510602"/>
    <s v="Access"/>
    <n v="0"/>
    <s v="Light Truck - Pick up- After Jan 10"/>
    <n v="243.75"/>
    <n v="4"/>
    <s v="DAY"/>
    <s v="182.81"/>
    <s v="0"/>
    <s v=""/>
    <s v=""/>
    <n v="975"/>
    <n v="126.75"/>
    <n v="1101.75"/>
    <d v="2021-09-22T00:00:00"/>
    <n v="0"/>
    <x v="5"/>
    <d v="2021-10-08T00:00:00"/>
    <n v="164"/>
    <n v="0"/>
    <n v="0"/>
    <s v="Nathan Kyme"/>
    <s v="New All Season Development"/>
    <m/>
    <s v="VC7556-2019-017"/>
    <s v="929 OF"/>
    <m/>
    <m/>
    <m/>
    <s v="Approved"/>
    <m/>
    <m/>
    <s v="Road Building activities on Neys Road"/>
    <n v="6"/>
    <s v="C219-C236"/>
    <s v="Neys"/>
    <n v="0"/>
    <d v="2021-09-30T00:00:00"/>
    <m/>
    <s v="58"/>
    <d v="2021-10-02T00:00:00"/>
    <s v=""/>
    <s v=""/>
    <m/>
    <m/>
    <m/>
    <s v=""/>
    <s v="06"/>
    <s v="Corbiere and Sons Contracting999420210922-6Light Truck - Pick up- After Jan 104975"/>
    <s v="Corbiere and Sons Contracting999420210922-6Light Truck - Pick up- After Jan 104975INV #149"/>
    <s v="New All Season Development"/>
    <s v=""/>
    <x v="2"/>
  </r>
  <r>
    <x v="1"/>
    <n v="6"/>
    <n v="0"/>
    <n v="9994"/>
    <s v="20210922-6"/>
    <n v="53510602"/>
    <s v="Access"/>
    <n v="0"/>
    <s v="Excavator Thumb - 30 - 50 ton- After Jan 10"/>
    <n v="12.21"/>
    <n v="11"/>
    <s v="HR"/>
    <s v="9.16"/>
    <s v="0"/>
    <s v=""/>
    <s v=""/>
    <n v="134.31"/>
    <n v="17.4603"/>
    <n v="151.77029999999999"/>
    <d v="2021-09-22T00:00:00"/>
    <n v="0"/>
    <x v="5"/>
    <d v="2021-10-08T00:00:00"/>
    <n v="164"/>
    <n v="0"/>
    <n v="0"/>
    <s v="Nathan Kyme"/>
    <s v="New All Season Development"/>
    <m/>
    <s v="VC7556-2019-017"/>
    <s v="929 OF"/>
    <m/>
    <m/>
    <m/>
    <s v="Approved"/>
    <m/>
    <m/>
    <s v="Road Building activities on Neys Road"/>
    <n v="6"/>
    <s v="C219-C236"/>
    <s v="Neys"/>
    <n v="0"/>
    <d v="2021-09-30T00:00:00"/>
    <m/>
    <s v="58"/>
    <d v="2021-10-02T00:00:00"/>
    <s v=""/>
    <s v=""/>
    <m/>
    <m/>
    <m/>
    <s v=""/>
    <s v="06"/>
    <s v="Corbiere and Sons Contracting999420210922-6Excavator Thumb - 30 - 50 ton- After Jan 1011134.31"/>
    <s v="Corbiere and Sons Contracting999420210922-6Excavator Thumb - 30 - 50 ton- After Jan 1011134.31INV #149"/>
    <s v="New All Season Development"/>
    <s v=""/>
    <x v="2"/>
  </r>
  <r>
    <x v="1"/>
    <n v="6"/>
    <n v="0"/>
    <n v="9994"/>
    <s v="20210922-6"/>
    <n v="53510602"/>
    <s v="Access"/>
    <n v="0"/>
    <s v="Excavator Thumb - 30 - 50 ton- After Jan 10"/>
    <n v="12.21"/>
    <n v="11"/>
    <s v="HR"/>
    <s v="9.16"/>
    <s v="0"/>
    <s v=""/>
    <s v=""/>
    <n v="134.31"/>
    <n v="17.4603"/>
    <n v="151.77029999999999"/>
    <d v="2021-09-22T00:00:00"/>
    <n v="0"/>
    <x v="5"/>
    <d v="2021-10-08T00:00:00"/>
    <n v="164"/>
    <n v="0"/>
    <n v="0"/>
    <s v="Nathan Kyme"/>
    <s v="New All Season Development"/>
    <m/>
    <s v="VC7556-2019-017"/>
    <s v="929 OF"/>
    <m/>
    <m/>
    <m/>
    <s v="Approved"/>
    <m/>
    <m/>
    <s v="Road Building activities on Neys Road"/>
    <n v="6"/>
    <s v="C219-C236"/>
    <s v="Neys"/>
    <n v="0"/>
    <d v="2021-09-30T00:00:00"/>
    <m/>
    <s v="58"/>
    <d v="2021-10-02T00:00:00"/>
    <s v=""/>
    <s v=""/>
    <m/>
    <m/>
    <m/>
    <s v=""/>
    <s v="06"/>
    <s v="Corbiere and Sons Contracting999420210922-6Excavator Thumb - 30 - 50 ton- After Jan 1011134.31"/>
    <s v="Corbiere and Sons Contracting999420210922-6Excavator Thumb - 30 - 50 ton- After Jan 1011134.31INV #149"/>
    <s v="New All Season Development"/>
    <s v=""/>
    <x v="2"/>
  </r>
  <r>
    <x v="1"/>
    <n v="6"/>
    <n v="0"/>
    <n v="9994"/>
    <s v="20210922-6"/>
    <n v="53510602"/>
    <s v="Access"/>
    <n v="0"/>
    <s v="Excavator - 36 ton- After Jan 10"/>
    <n v="146.96"/>
    <n v="11"/>
    <s v="Dynamic"/>
    <s v="110.22"/>
    <s v="0"/>
    <s v=""/>
    <s v=""/>
    <n v="1616.56"/>
    <n v="210.15280000000001"/>
    <n v="1826.7127999999998"/>
    <d v="2021-09-22T00:00:00"/>
    <n v="0"/>
    <x v="5"/>
    <d v="2021-10-08T00:00:00"/>
    <n v="164"/>
    <n v="0"/>
    <n v="0"/>
    <s v="Nathan Kyme"/>
    <s v="New All Season Development"/>
    <m/>
    <s v="VC7556-2019-017"/>
    <s v="929 OF"/>
    <m/>
    <m/>
    <m/>
    <s v="Approved"/>
    <m/>
    <m/>
    <s v="Road Building activities on Neys Road"/>
    <n v="6"/>
    <s v="C219-C236"/>
    <s v="Neys"/>
    <n v="0"/>
    <d v="2021-09-30T00:00:00"/>
    <m/>
    <s v="58"/>
    <d v="2021-10-02T00:00:00"/>
    <s v=""/>
    <s v=""/>
    <m/>
    <m/>
    <m/>
    <s v=""/>
    <s v="06"/>
    <s v="Corbiere and Sons Contracting999420210922-6Excavator - 36 ton- After Jan 10111616.56"/>
    <s v="Corbiere and Sons Contracting999420210922-6Excavator - 36 ton- After Jan 10111616.56INV #149"/>
    <s v="New All Season Development"/>
    <s v=""/>
    <x v="2"/>
  </r>
  <r>
    <x v="1"/>
    <n v="6"/>
    <n v="0"/>
    <n v="9994"/>
    <s v="20210922-6"/>
    <n v="53510602"/>
    <s v="Access"/>
    <n v="0"/>
    <s v="Excavator - 30 ton- After Jan 10"/>
    <n v="138.44999999999999"/>
    <n v="11"/>
    <s v="Dynamic"/>
    <s v="103.84"/>
    <s v="0"/>
    <s v=""/>
    <s v=""/>
    <n v="1522.95"/>
    <n v="197.98350000000002"/>
    <n v="1720.9334999999999"/>
    <d v="2021-09-22T00:00:00"/>
    <n v="0"/>
    <x v="5"/>
    <d v="2021-10-08T00:00:00"/>
    <n v="164"/>
    <n v="0"/>
    <n v="0"/>
    <s v="Nathan Kyme"/>
    <s v="New All Season Development"/>
    <m/>
    <s v="VC7556-2019-017"/>
    <s v="929 OF"/>
    <m/>
    <m/>
    <m/>
    <s v="Approved"/>
    <m/>
    <m/>
    <s v="Road Building activities on Neys Road"/>
    <n v="6"/>
    <s v="C219-C236"/>
    <s v="Neys"/>
    <n v="0"/>
    <d v="2021-09-30T00:00:00"/>
    <m/>
    <s v="58"/>
    <d v="2021-10-02T00:00:00"/>
    <s v=""/>
    <s v=""/>
    <m/>
    <m/>
    <m/>
    <s v=""/>
    <s v="06"/>
    <s v="Corbiere and Sons Contracting999420210922-6Excavator - 30 ton- After Jan 10111522.95"/>
    <s v="Corbiere and Sons Contracting999420210922-6Excavator - 30 ton- After Jan 10111522.95INV #149"/>
    <s v="New All Season Development"/>
    <s v=""/>
    <x v="2"/>
  </r>
  <r>
    <x v="1"/>
    <n v="6"/>
    <n v="0"/>
    <n v="9994"/>
    <s v="20210922-6"/>
    <n v="53510602"/>
    <s v="Access"/>
    <n v="0"/>
    <s v="Dozer D6 or equal- After Jan 10"/>
    <n v="131.47999999999999"/>
    <n v="11"/>
    <s v="Dynamic"/>
    <s v="98.61"/>
    <s v="0"/>
    <s v=""/>
    <s v=""/>
    <n v="1446.28"/>
    <n v="188.0164"/>
    <n v="1634.2963999999997"/>
    <d v="2021-09-22T00:00:00"/>
    <n v="0"/>
    <x v="5"/>
    <d v="2021-10-08T00:00:00"/>
    <n v="164"/>
    <n v="0"/>
    <n v="0"/>
    <s v="Nathan Kyme"/>
    <s v="New All Season Development"/>
    <m/>
    <s v="VC7556-2019-017"/>
    <s v="929 OF"/>
    <m/>
    <m/>
    <m/>
    <s v="Approved"/>
    <m/>
    <m/>
    <s v="Road Building activities on Neys Road"/>
    <n v="6"/>
    <s v="C219-C236"/>
    <s v="Neys"/>
    <n v="0"/>
    <d v="2021-09-30T00:00:00"/>
    <m/>
    <s v="58"/>
    <d v="2021-10-02T00:00:00"/>
    <s v=""/>
    <s v=""/>
    <m/>
    <m/>
    <m/>
    <s v=""/>
    <s v="06"/>
    <s v="Corbiere and Sons Contracting999420210922-6Dozer D6 or equal- After Jan 10111446.28"/>
    <s v="Corbiere and Sons Contracting999420210922-6Dozer D6 or equal- After Jan 10111446.28INV #149"/>
    <s v="New All Season Development"/>
    <s v=""/>
    <x v="2"/>
  </r>
  <r>
    <x v="1"/>
    <n v="6"/>
    <n v="0"/>
    <n v="9993"/>
    <s v="20210922-5"/>
    <n v="53510602"/>
    <s v="Access"/>
    <n v="0"/>
    <s v="Operator - Principle - After Jan 10"/>
    <n v="75"/>
    <n v="24"/>
    <s v="HR"/>
    <s v=""/>
    <s v=""/>
    <s v="75"/>
    <s v="0"/>
    <n v="1800"/>
    <n v="234"/>
    <n v="2033.9999999999998"/>
    <d v="2021-09-22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10-02T00:00:00"/>
    <s v=""/>
    <s v=""/>
    <m/>
    <m/>
    <m/>
    <s v=""/>
    <s v="06"/>
    <s v="Corbiere and Sons Contracting999320210922-5Operator - Principle - After Jan 10241800"/>
    <s v="Corbiere and Sons Contracting999320210922-5Operator - Principle - After Jan 10241800INV #149"/>
    <s v="New All Season Development"/>
    <s v=""/>
    <x v="2"/>
  </r>
  <r>
    <x v="1"/>
    <n v="6"/>
    <n v="0"/>
    <n v="9993"/>
    <s v="20210922-5"/>
    <n v="53510602"/>
    <s v="Access"/>
    <n v="0"/>
    <s v="Operator - Principle - After Jan 10"/>
    <n v="75"/>
    <n v="36"/>
    <s v="HR"/>
    <s v=""/>
    <s v=""/>
    <s v="75"/>
    <s v="0"/>
    <n v="2700"/>
    <n v="351"/>
    <n v="3050.9999999999995"/>
    <d v="2021-09-22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10-02T00:00:00"/>
    <s v=""/>
    <s v=""/>
    <m/>
    <m/>
    <m/>
    <s v=""/>
    <s v="06"/>
    <s v="Corbiere and Sons Contracting999320210922-5Operator - Principle - After Jan 10362700"/>
    <s v="Corbiere and Sons Contracting999320210922-5Operator - Principle - After Jan 10362700INV #149"/>
    <s v="New All Season Development"/>
    <s v=""/>
    <x v="2"/>
  </r>
  <r>
    <x v="1"/>
    <n v="6"/>
    <n v="0"/>
    <n v="9993"/>
    <s v="20210922-5"/>
    <n v="53510602"/>
    <s v="Access"/>
    <n v="0"/>
    <s v="L.O.A."/>
    <n v="210"/>
    <n v="6"/>
    <s v="DAY"/>
    <s v=""/>
    <s v=""/>
    <m/>
    <s v="0"/>
    <n v="1260"/>
    <n v="163.80000000000001"/>
    <n v="1423.8"/>
    <d v="2021-09-22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10-02T00:00:00"/>
    <s v=""/>
    <s v=""/>
    <m/>
    <m/>
    <m/>
    <s v=""/>
    <s v="06"/>
    <s v="Corbiere and Sons Contracting999320210922-5L.O.A.61260"/>
    <s v="Corbiere and Sons Contracting999320210922-5L.O.A.61260INV #149"/>
    <s v="New All Season Development"/>
    <s v=""/>
    <x v="2"/>
  </r>
  <r>
    <x v="1"/>
    <n v="6"/>
    <n v="0"/>
    <n v="9993"/>
    <s v="20210922-5"/>
    <n v="53510602"/>
    <s v="Access"/>
    <n v="0"/>
    <s v="Rock Truck - 30 Ton- After Jan 10"/>
    <n v="138.05000000000001"/>
    <n v="19"/>
    <s v="Dynamic"/>
    <s v="103.54"/>
    <s v="0"/>
    <s v=""/>
    <s v=""/>
    <n v="2622.95"/>
    <n v="340.98349999999999"/>
    <n v="2963.9334999999996"/>
    <d v="2021-09-22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10-02T00:00:00"/>
    <s v=""/>
    <s v=""/>
    <m/>
    <m/>
    <m/>
    <s v=""/>
    <s v="06"/>
    <s v="Corbiere and Sons Contracting999320210922-5Rock Truck - 30 Ton- After Jan 10192622.95"/>
    <s v="Corbiere and Sons Contracting999320210922-5Rock Truck - 30 Ton- After Jan 10192622.95INV #149"/>
    <s v="New All Season Development"/>
    <s v=""/>
    <x v="2"/>
  </r>
  <r>
    <x v="1"/>
    <n v="6"/>
    <n v="0"/>
    <n v="9993"/>
    <s v="20210922-5"/>
    <n v="53510602"/>
    <s v="Access"/>
    <n v="0"/>
    <s v="Light Truck - Pick up- After Jan 10"/>
    <n v="243.75"/>
    <n v="2"/>
    <s v="DAY"/>
    <s v="182.81"/>
    <s v="0"/>
    <s v=""/>
    <s v=""/>
    <n v="487.5"/>
    <n v="63.375"/>
    <n v="550.875"/>
    <d v="2021-09-22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10-02T00:00:00"/>
    <s v=""/>
    <s v=""/>
    <m/>
    <m/>
    <m/>
    <s v=""/>
    <s v="06"/>
    <s v="Corbiere and Sons Contracting999320210922-5Light Truck - Pick up- After Jan 102487.5"/>
    <s v="Corbiere and Sons Contracting999320210922-5Light Truck - Pick up- After Jan 102487.5INV #149"/>
    <s v="New All Season Development"/>
    <s v=""/>
    <x v="2"/>
  </r>
  <r>
    <x v="1"/>
    <n v="6"/>
    <n v="0"/>
    <n v="9993"/>
    <s v="20210922-5"/>
    <n v="53510602"/>
    <s v="Access"/>
    <n v="0"/>
    <s v="Excavator Thumb - 30 - 50 ton- After Jan 10"/>
    <n v="12.21"/>
    <n v="6"/>
    <s v="HR"/>
    <s v="9.16"/>
    <s v="0"/>
    <s v=""/>
    <s v=""/>
    <n v="73.260000000000005"/>
    <n v="9.5238000000000014"/>
    <n v="82.783799999999999"/>
    <d v="2021-09-22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10-02T00:00:00"/>
    <s v=""/>
    <s v=""/>
    <m/>
    <m/>
    <m/>
    <s v=""/>
    <s v="06"/>
    <s v="Corbiere and Sons Contracting999320210922-5Excavator Thumb - 30 - 50 ton- After Jan 10673.26"/>
    <s v="Corbiere and Sons Contracting999320210922-5Excavator Thumb - 30 - 50 ton- After Jan 10673.26INV #149"/>
    <s v="New All Season Development"/>
    <s v=""/>
    <x v="2"/>
  </r>
  <r>
    <x v="1"/>
    <n v="6"/>
    <n v="0"/>
    <n v="9993"/>
    <s v="20210922-5"/>
    <n v="53510602"/>
    <s v="Access"/>
    <n v="0"/>
    <s v="Excavator Thumb - 30 - 50 ton- After Jan 10"/>
    <n v="12.21"/>
    <n v="11"/>
    <s v="HR"/>
    <s v="9.16"/>
    <s v="0"/>
    <s v=""/>
    <s v=""/>
    <n v="134.31"/>
    <n v="17.4603"/>
    <n v="151.77029999999999"/>
    <d v="2021-09-22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10-02T00:00:00"/>
    <s v=""/>
    <s v=""/>
    <m/>
    <m/>
    <m/>
    <s v=""/>
    <s v="06"/>
    <s v="Corbiere and Sons Contracting999320210922-5Excavator Thumb - 30 - 50 ton- After Jan 1011134.31"/>
    <s v="Corbiere and Sons Contracting999320210922-5Excavator Thumb - 30 - 50 ton- After Jan 1011134.31INV #149"/>
    <s v="New All Season Development"/>
    <s v=""/>
    <x v="2"/>
  </r>
  <r>
    <x v="1"/>
    <n v="6"/>
    <n v="0"/>
    <n v="9993"/>
    <s v="20210922-5"/>
    <n v="53510602"/>
    <s v="Access"/>
    <n v="0"/>
    <s v="Excavator - 36 ton- After Jan 10"/>
    <n v="146.96"/>
    <n v="6"/>
    <s v="Dynamic"/>
    <s v="110.22"/>
    <s v="0"/>
    <s v=""/>
    <s v=""/>
    <n v="881.76"/>
    <n v="114.6288"/>
    <n v="996.38879999999995"/>
    <d v="2021-09-22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10-02T00:00:00"/>
    <s v=""/>
    <s v=""/>
    <m/>
    <m/>
    <m/>
    <s v=""/>
    <s v="06"/>
    <s v="Corbiere and Sons Contracting999320210922-5Excavator - 36 ton- After Jan 106881.76"/>
    <s v="Corbiere and Sons Contracting999320210922-5Excavator - 36 ton- After Jan 106881.76INV #149"/>
    <s v="New All Season Development"/>
    <s v=""/>
    <x v="2"/>
  </r>
  <r>
    <x v="1"/>
    <n v="6"/>
    <n v="0"/>
    <n v="9993"/>
    <s v="20210922-5"/>
    <n v="53510602"/>
    <s v="Access"/>
    <n v="0"/>
    <s v="Excavator - 36 ton- After Jan 10"/>
    <n v="146.96"/>
    <n v="11"/>
    <s v="Dynamic"/>
    <s v="110.22"/>
    <s v="0"/>
    <s v=""/>
    <s v=""/>
    <n v="1616.56"/>
    <n v="210.15280000000001"/>
    <n v="1826.7127999999998"/>
    <d v="2021-09-22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10-02T00:00:00"/>
    <s v=""/>
    <s v=""/>
    <m/>
    <m/>
    <m/>
    <s v=""/>
    <s v="06"/>
    <s v="Corbiere and Sons Contracting999320210922-5Excavator - 36 ton- After Jan 10111616.56"/>
    <s v="Corbiere and Sons Contracting999320210922-5Excavator - 36 ton- After Jan 10111616.56INV #149"/>
    <s v="New All Season Development"/>
    <s v=""/>
    <x v="2"/>
  </r>
  <r>
    <x v="1"/>
    <n v="6"/>
    <n v="0"/>
    <n v="9993"/>
    <s v="20210922-5"/>
    <n v="53510602"/>
    <s v="Access"/>
    <n v="0"/>
    <s v="Excavator - 30 ton- After Jan 10"/>
    <n v="138.44999999999999"/>
    <n v="11"/>
    <s v="Dynamic"/>
    <s v="103.84"/>
    <s v="0"/>
    <s v=""/>
    <s v=""/>
    <n v="1522.95"/>
    <n v="197.98350000000002"/>
    <n v="1720.9334999999999"/>
    <d v="2021-09-22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10-02T00:00:00"/>
    <s v=""/>
    <s v=""/>
    <m/>
    <m/>
    <m/>
    <s v=""/>
    <s v="06"/>
    <s v="Corbiere and Sons Contracting999320210922-5Excavator - 30 ton- After Jan 10111522.95"/>
    <s v="Corbiere and Sons Contracting999320210922-5Excavator - 30 ton- After Jan 10111522.95INV #149"/>
    <s v="New All Season Development"/>
    <s v=""/>
    <x v="2"/>
  </r>
  <r>
    <x v="1"/>
    <n v="6"/>
    <n v="0"/>
    <n v="9993"/>
    <s v="20210922-5"/>
    <n v="53510602"/>
    <s v="Access"/>
    <n v="0"/>
    <s v="Dozer D6 or equal- After Jan 10"/>
    <n v="131.47999999999999"/>
    <n v="11"/>
    <s v="Dynamic"/>
    <s v="98.61"/>
    <s v="0"/>
    <s v=""/>
    <s v=""/>
    <n v="1446.28"/>
    <n v="188.0164"/>
    <n v="1634.2963999999997"/>
    <d v="2021-09-22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10-02T00:00:00"/>
    <s v=""/>
    <s v=""/>
    <m/>
    <m/>
    <m/>
    <s v=""/>
    <s v="06"/>
    <s v="Corbiere and Sons Contracting999320210922-5Dozer D6 or equal- After Jan 10111446.28"/>
    <s v="Corbiere and Sons Contracting999320210922-5Dozer D6 or equal- After Jan 10111446.28INV #149"/>
    <s v="New All Season Development"/>
    <s v=""/>
    <x v="2"/>
  </r>
  <r>
    <x v="1"/>
    <n v="6"/>
    <n v="0"/>
    <n v="10002"/>
    <s v="20210922-14"/>
    <n v="53510602"/>
    <s v="Access"/>
    <n v="0"/>
    <s v="ATV - Side by Side w/ roll bar- After Jan 10"/>
    <n v="18.45"/>
    <n v="10"/>
    <s v="HR"/>
    <s v="13.84"/>
    <s v="0"/>
    <s v=""/>
    <s v=""/>
    <n v="184.5"/>
    <n v="23.984999999999999"/>
    <n v="208.48499999999999"/>
    <d v="2021-09-22T00:00:00"/>
    <n v="0"/>
    <x v="5"/>
    <d v="2021-10-08T00:00:00"/>
    <n v="164"/>
    <n v="0"/>
    <n v="0"/>
    <s v="Nathan Kyme"/>
    <s v="New All Season Development"/>
    <m/>
    <s v="VC7556-2019-017"/>
    <s v="929 OF"/>
    <m/>
    <m/>
    <m/>
    <s v="Approved"/>
    <m/>
    <m/>
    <s v="Missed time for billable ATV"/>
    <n v="6"/>
    <s v="C219-C236"/>
    <s v="Neys"/>
    <n v="0"/>
    <d v="2021-09-30T00:00:00"/>
    <m/>
    <s v="58"/>
    <d v="2021-10-02T00:00:00"/>
    <s v=""/>
    <s v=""/>
    <m/>
    <m/>
    <m/>
    <s v=""/>
    <s v="06"/>
    <s v="Corbiere and Sons Contracting1000220210922-14ATV - Side by Side w/ roll bar- After Jan 1010184.5"/>
    <s v="Corbiere and Sons Contracting1000220210922-14ATV - Side by Side w/ roll bar- After Jan 1010184.5INV #149"/>
    <s v="New All Season Development"/>
    <s v=""/>
    <x v="2"/>
  </r>
  <r>
    <x v="1"/>
    <n v="6"/>
    <n v="0"/>
    <n v="10000"/>
    <s v="20210922-12-R1"/>
    <n v="53510602"/>
    <s v="Access"/>
    <n v="0"/>
    <s v="Operator - Principle - After Jan 10"/>
    <n v="75"/>
    <n v="55"/>
    <s v="HR"/>
    <s v=""/>
    <s v=""/>
    <s v="75"/>
    <s v="0"/>
    <n v="4125"/>
    <n v="536.25"/>
    <n v="4661.25"/>
    <d v="2021-09-22T00:00:00"/>
    <n v="0"/>
    <x v="5"/>
    <d v="2021-10-08T00:00:00"/>
    <n v="164"/>
    <n v="0"/>
    <n v="0"/>
    <s v="Nathan Kyme"/>
    <s v="New All Season Development"/>
    <m/>
    <s v="VC7556-2019-017"/>
    <s v="929 OF"/>
    <m/>
    <m/>
    <m/>
    <s v="Approved"/>
    <m/>
    <m/>
    <s v="Road building activities on Dead Horse"/>
    <n v="6"/>
    <s v="C203-C209"/>
    <s v="Dead Horse"/>
    <n v="0"/>
    <d v="2021-09-30T00:00:00"/>
    <m/>
    <s v="58"/>
    <d v="2021-10-02T00:00:00"/>
    <s v=""/>
    <s v=""/>
    <m/>
    <m/>
    <m/>
    <s v=""/>
    <s v="06"/>
    <s v="Corbiere and Sons Contracting1000020210922-12-R1Operator - Principle - After Jan 10554125"/>
    <s v="Corbiere and Sons Contracting1000020210922-12-R1Operator - Principle - After Jan 10554125INV #149"/>
    <s v="New All Season Development"/>
    <s v=""/>
    <x v="2"/>
  </r>
  <r>
    <x v="1"/>
    <n v="6"/>
    <n v="0"/>
    <n v="10000"/>
    <s v="20210922-12-R1"/>
    <n v="53510602"/>
    <s v="Access"/>
    <n v="0"/>
    <s v="Foreman"/>
    <n v="95"/>
    <n v="12"/>
    <s v="HR"/>
    <s v=""/>
    <s v=""/>
    <s v="95"/>
    <s v="0"/>
    <n v="1140"/>
    <n v="148.20000000000002"/>
    <n v="1288.1999999999998"/>
    <d v="2021-09-22T00:00:00"/>
    <n v="0"/>
    <x v="5"/>
    <d v="2021-10-08T00:00:00"/>
    <n v="164"/>
    <n v="0"/>
    <n v="0"/>
    <s v="Nathan Kyme"/>
    <s v="New All Season Development"/>
    <m/>
    <s v="VC7556-2019-017"/>
    <s v="929 OF"/>
    <m/>
    <m/>
    <m/>
    <s v="Approved"/>
    <m/>
    <m/>
    <s v="Road building activities on Dead Horse"/>
    <n v="6"/>
    <s v="C203-C209"/>
    <s v="Dead Horse"/>
    <n v="0"/>
    <d v="2021-09-30T00:00:00"/>
    <m/>
    <s v="58"/>
    <d v="2021-10-02T00:00:00"/>
    <s v=""/>
    <s v=""/>
    <m/>
    <m/>
    <m/>
    <s v=""/>
    <s v="06"/>
    <s v="Corbiere and Sons Contracting1000020210922-12-R1Foreman121140"/>
    <s v="Corbiere and Sons Contracting1000020210922-12-R1Foreman121140INV #149"/>
    <s v="New All Season Development"/>
    <s v=""/>
    <x v="2"/>
  </r>
  <r>
    <x v="1"/>
    <n v="6"/>
    <n v="0"/>
    <n v="10000"/>
    <s v="20210922-12-R1"/>
    <n v="53510602"/>
    <s v="Access"/>
    <n v="0"/>
    <s v="Rock Truck - 30 Ton- After Jan 10"/>
    <n v="138.05000000000001"/>
    <n v="18"/>
    <s v="Dynamic"/>
    <s v="103.54"/>
    <s v="0"/>
    <s v=""/>
    <s v=""/>
    <n v="2484.9"/>
    <n v="323.03700000000003"/>
    <n v="2807.9369999999999"/>
    <d v="2021-09-22T00:00:00"/>
    <n v="0"/>
    <x v="5"/>
    <d v="2021-10-08T00:00:00"/>
    <n v="164"/>
    <n v="0"/>
    <n v="0"/>
    <s v="Nathan Kyme"/>
    <s v="New All Season Development"/>
    <m/>
    <s v="VC7556-2019-017"/>
    <s v="929 OF"/>
    <m/>
    <m/>
    <m/>
    <s v="Approved"/>
    <m/>
    <m/>
    <s v="Road building activities on Dead Horse"/>
    <n v="6"/>
    <s v="C203-C209"/>
    <s v="Dead Horse"/>
    <n v="0"/>
    <d v="2021-09-30T00:00:00"/>
    <m/>
    <s v="58"/>
    <d v="2021-10-02T00:00:00"/>
    <s v=""/>
    <s v=""/>
    <m/>
    <m/>
    <m/>
    <s v=""/>
    <s v="06"/>
    <s v="Corbiere and Sons Contracting1000020210922-12-R1Rock Truck - 30 Ton- After Jan 10182484.9"/>
    <s v="Corbiere and Sons Contracting1000020210922-12-R1Rock Truck - 30 Ton- After Jan 10182484.9INV #149"/>
    <s v="New All Season Development"/>
    <s v=""/>
    <x v="2"/>
  </r>
  <r>
    <x v="1"/>
    <n v="6"/>
    <n v="0"/>
    <n v="10000"/>
    <s v="20210922-12-R1"/>
    <n v="53510602"/>
    <s v="Access"/>
    <n v="0"/>
    <s v="Light Truck - Pick up- After Jan 10"/>
    <n v="243.75"/>
    <n v="4"/>
    <s v="DAY"/>
    <s v="182.81"/>
    <s v="0"/>
    <s v=""/>
    <s v=""/>
    <n v="975"/>
    <n v="126.75"/>
    <n v="1101.75"/>
    <d v="2021-09-22T00:00:00"/>
    <n v="0"/>
    <x v="5"/>
    <d v="2021-10-08T00:00:00"/>
    <n v="164"/>
    <n v="0"/>
    <n v="0"/>
    <s v="Nathan Kyme"/>
    <s v="New All Season Development"/>
    <m/>
    <s v="VC7556-2019-017"/>
    <s v="929 OF"/>
    <m/>
    <m/>
    <m/>
    <s v="Approved"/>
    <m/>
    <m/>
    <s v="Road building activities on Dead Horse"/>
    <n v="6"/>
    <s v="C203-C209"/>
    <s v="Dead Horse"/>
    <n v="0"/>
    <d v="2021-09-30T00:00:00"/>
    <m/>
    <s v="58"/>
    <d v="2021-10-02T00:00:00"/>
    <s v=""/>
    <s v=""/>
    <m/>
    <m/>
    <m/>
    <s v=""/>
    <s v="06"/>
    <s v="Corbiere and Sons Contracting1000020210922-12-R1Light Truck - Pick up- After Jan 104975"/>
    <s v="Corbiere and Sons Contracting1000020210922-12-R1Light Truck - Pick up- After Jan 104975INV #149"/>
    <s v="New All Season Development"/>
    <s v=""/>
    <x v="2"/>
  </r>
  <r>
    <x v="1"/>
    <n v="6"/>
    <n v="0"/>
    <n v="10000"/>
    <s v="20210922-12-R1"/>
    <n v="53510602"/>
    <s v="Access"/>
    <n v="0"/>
    <s v="Excavator Thumb - 30 - 50 ton- After Jan 10"/>
    <n v="12.21"/>
    <n v="11"/>
    <s v="HR"/>
    <s v="9.16"/>
    <s v="0"/>
    <s v=""/>
    <s v=""/>
    <n v="134.31"/>
    <n v="17.4603"/>
    <n v="151.77029999999999"/>
    <d v="2021-09-22T00:00:00"/>
    <n v="0"/>
    <x v="5"/>
    <d v="2021-10-08T00:00:00"/>
    <n v="164"/>
    <n v="0"/>
    <n v="0"/>
    <s v="Nathan Kyme"/>
    <s v="New All Season Development"/>
    <m/>
    <s v="VC7556-2019-017"/>
    <s v="929 OF"/>
    <m/>
    <m/>
    <m/>
    <s v="Approved"/>
    <m/>
    <m/>
    <s v="Road building activities on Dead Horse"/>
    <n v="6"/>
    <s v="C203-C209"/>
    <s v="Dead Horse"/>
    <n v="0"/>
    <d v="2021-09-30T00:00:00"/>
    <m/>
    <s v="58"/>
    <d v="2021-10-02T00:00:00"/>
    <s v=""/>
    <s v=""/>
    <m/>
    <m/>
    <m/>
    <s v=""/>
    <s v="06"/>
    <s v="Corbiere and Sons Contracting1000020210922-12-R1Excavator Thumb - 30 - 50 ton- After Jan 1011134.31"/>
    <s v="Corbiere and Sons Contracting1000020210922-12-R1Excavator Thumb - 30 - 50 ton- After Jan 1011134.31INV #149"/>
    <s v="New All Season Development"/>
    <s v=""/>
    <x v="2"/>
  </r>
  <r>
    <x v="1"/>
    <n v="6"/>
    <n v="0"/>
    <n v="10000"/>
    <s v="20210922-12-R1"/>
    <n v="53510602"/>
    <s v="Access"/>
    <n v="0"/>
    <s v="Excavator Thumb - 30 - 50 ton- After Jan 10"/>
    <n v="12.21"/>
    <n v="11"/>
    <s v="HR"/>
    <s v="9.16"/>
    <s v="0"/>
    <s v=""/>
    <s v=""/>
    <n v="134.31"/>
    <n v="17.4603"/>
    <n v="151.77029999999999"/>
    <d v="2021-09-22T00:00:00"/>
    <n v="0"/>
    <x v="5"/>
    <d v="2021-10-08T00:00:00"/>
    <n v="164"/>
    <n v="0"/>
    <n v="0"/>
    <s v="Nathan Kyme"/>
    <s v="New All Season Development"/>
    <m/>
    <s v="VC7556-2019-017"/>
    <s v="929 OF"/>
    <m/>
    <m/>
    <m/>
    <s v="Approved"/>
    <m/>
    <m/>
    <s v="Road building activities on Dead Horse"/>
    <n v="6"/>
    <s v="C203-C209"/>
    <s v="Dead Horse"/>
    <n v="0"/>
    <d v="2021-09-30T00:00:00"/>
    <m/>
    <s v="58"/>
    <d v="2021-10-02T00:00:00"/>
    <s v=""/>
    <s v=""/>
    <m/>
    <m/>
    <m/>
    <s v=""/>
    <s v="06"/>
    <s v="Corbiere and Sons Contracting1000020210922-12-R1Excavator Thumb - 30 - 50 ton- After Jan 1011134.31"/>
    <s v="Corbiere and Sons Contracting1000020210922-12-R1Excavator Thumb - 30 - 50 ton- After Jan 1011134.31INV #149"/>
    <s v="New All Season Development"/>
    <s v=""/>
    <x v="2"/>
  </r>
  <r>
    <x v="1"/>
    <n v="6"/>
    <n v="0"/>
    <n v="10000"/>
    <s v="20210922-12-R1"/>
    <n v="53510602"/>
    <s v="Access"/>
    <n v="0"/>
    <s v="Excavator Thumb - 30 - 50 ton- After Jan 10"/>
    <n v="12.21"/>
    <n v="11"/>
    <s v="HR"/>
    <s v="9.16"/>
    <s v="0"/>
    <s v=""/>
    <s v=""/>
    <n v="134.31"/>
    <n v="17.4603"/>
    <n v="151.77029999999999"/>
    <d v="2021-09-22T00:00:00"/>
    <n v="0"/>
    <x v="5"/>
    <d v="2021-10-08T00:00:00"/>
    <n v="164"/>
    <n v="0"/>
    <n v="0"/>
    <s v="Nathan Kyme"/>
    <s v="New All Season Development"/>
    <m/>
    <s v="VC7556-2019-017"/>
    <s v="929 OF"/>
    <m/>
    <m/>
    <m/>
    <s v="Approved"/>
    <m/>
    <m/>
    <s v="Road building activities on Dead Horse"/>
    <n v="6"/>
    <s v="C203-C209"/>
    <s v="Dead Horse"/>
    <n v="0"/>
    <d v="2021-09-30T00:00:00"/>
    <m/>
    <s v="58"/>
    <d v="2021-10-02T00:00:00"/>
    <s v=""/>
    <s v=""/>
    <m/>
    <m/>
    <m/>
    <s v=""/>
    <s v="06"/>
    <s v="Corbiere and Sons Contracting1000020210922-12-R1Excavator Thumb - 30 - 50 ton- After Jan 1011134.31"/>
    <s v="Corbiere and Sons Contracting1000020210922-12-R1Excavator Thumb - 30 - 50 ton- After Jan 1011134.31INV #149"/>
    <s v="New All Season Development"/>
    <s v=""/>
    <x v="2"/>
  </r>
  <r>
    <x v="1"/>
    <n v="6"/>
    <n v="0"/>
    <n v="10000"/>
    <s v="20210922-12-R1"/>
    <n v="53510602"/>
    <s v="Access"/>
    <n v="0"/>
    <s v="Excavator Thumb - 30 - 50 ton- After Jan 10"/>
    <n v="12.21"/>
    <n v="11"/>
    <s v="HR"/>
    <s v="9.16"/>
    <s v="0"/>
    <s v=""/>
    <s v=""/>
    <n v="134.31"/>
    <n v="17.4603"/>
    <n v="151.77029999999999"/>
    <d v="2021-09-22T00:00:00"/>
    <n v="0"/>
    <x v="5"/>
    <d v="2021-10-08T00:00:00"/>
    <n v="164"/>
    <n v="0"/>
    <n v="0"/>
    <s v="Nathan Kyme"/>
    <s v="New All Season Development"/>
    <m/>
    <s v="VC7556-2019-017"/>
    <s v="929 OF"/>
    <m/>
    <m/>
    <m/>
    <s v="Approved"/>
    <m/>
    <m/>
    <s v="Road building activities on Dead Horse"/>
    <n v="6"/>
    <s v="C203-C209"/>
    <s v="Dead Horse"/>
    <n v="0"/>
    <d v="2021-09-30T00:00:00"/>
    <m/>
    <s v="58"/>
    <d v="2021-10-02T00:00:00"/>
    <s v=""/>
    <s v=""/>
    <m/>
    <m/>
    <m/>
    <s v=""/>
    <s v="06"/>
    <s v="Corbiere and Sons Contracting1000020210922-12-R1Excavator Thumb - 30 - 50 ton- After Jan 1011134.31"/>
    <s v="Corbiere and Sons Contracting1000020210922-12-R1Excavator Thumb - 30 - 50 ton- After Jan 1011134.31INV #149"/>
    <s v="New All Season Development"/>
    <s v=""/>
    <x v="2"/>
  </r>
  <r>
    <x v="1"/>
    <n v="6"/>
    <n v="0"/>
    <n v="10000"/>
    <s v="20210922-12-R1"/>
    <n v="53510602"/>
    <s v="Access"/>
    <n v="0"/>
    <s v="Excavator - 36 ton- After Jan 10"/>
    <n v="146.96"/>
    <n v="11"/>
    <s v="Dynamic"/>
    <s v="110.22"/>
    <s v="0"/>
    <s v=""/>
    <s v=""/>
    <n v="1616.56"/>
    <n v="210.15280000000001"/>
    <n v="1826.7127999999998"/>
    <d v="2021-09-22T00:00:00"/>
    <n v="0"/>
    <x v="5"/>
    <d v="2021-10-08T00:00:00"/>
    <n v="164"/>
    <n v="0"/>
    <n v="0"/>
    <s v="Nathan Kyme"/>
    <s v="New All Season Development"/>
    <m/>
    <s v="VC7556-2019-017"/>
    <s v="929 OF"/>
    <m/>
    <m/>
    <m/>
    <s v="Approved"/>
    <m/>
    <m/>
    <s v="Road building activities on Dead Horse"/>
    <n v="6"/>
    <s v="C203-C209"/>
    <s v="Dead Horse"/>
    <n v="0"/>
    <d v="2021-09-30T00:00:00"/>
    <m/>
    <s v="58"/>
    <d v="2021-10-02T00:00:00"/>
    <s v=""/>
    <s v=""/>
    <m/>
    <m/>
    <m/>
    <s v=""/>
    <s v="06"/>
    <s v="Corbiere and Sons Contracting1000020210922-12-R1Excavator - 36 ton- After Jan 10111616.56"/>
    <s v="Corbiere and Sons Contracting1000020210922-12-R1Excavator - 36 ton- After Jan 10111616.56INV #149"/>
    <s v="New All Season Development"/>
    <s v=""/>
    <x v="2"/>
  </r>
  <r>
    <x v="1"/>
    <n v="6"/>
    <n v="0"/>
    <n v="10000"/>
    <s v="20210922-12-R1"/>
    <n v="53510602"/>
    <s v="Access"/>
    <n v="0"/>
    <s v="Excavator - 36 ton- After Jan 10"/>
    <n v="146.96"/>
    <n v="11"/>
    <s v="Dynamic"/>
    <s v="110.22"/>
    <s v="0"/>
    <s v=""/>
    <s v=""/>
    <n v="1616.56"/>
    <n v="210.15280000000001"/>
    <n v="1826.7127999999998"/>
    <d v="2021-09-22T00:00:00"/>
    <n v="0"/>
    <x v="5"/>
    <d v="2021-10-08T00:00:00"/>
    <n v="164"/>
    <n v="0"/>
    <n v="0"/>
    <s v="Nathan Kyme"/>
    <s v="New All Season Development"/>
    <m/>
    <s v="VC7556-2019-017"/>
    <s v="929 OF"/>
    <m/>
    <m/>
    <m/>
    <s v="Approved"/>
    <m/>
    <m/>
    <s v="Road building activities on Dead Horse"/>
    <n v="6"/>
    <s v="C203-C209"/>
    <s v="Dead Horse"/>
    <n v="0"/>
    <d v="2021-09-30T00:00:00"/>
    <m/>
    <s v="58"/>
    <d v="2021-10-02T00:00:00"/>
    <s v=""/>
    <s v=""/>
    <m/>
    <m/>
    <m/>
    <s v=""/>
    <s v="06"/>
    <s v="Corbiere and Sons Contracting1000020210922-12-R1Excavator - 36 ton- After Jan 10111616.56"/>
    <s v="Corbiere and Sons Contracting1000020210922-12-R1Excavator - 36 ton- After Jan 10111616.56INV #149"/>
    <s v="New All Season Development"/>
    <s v=""/>
    <x v="2"/>
  </r>
  <r>
    <x v="1"/>
    <n v="6"/>
    <n v="0"/>
    <n v="10000"/>
    <s v="20210922-12-R1"/>
    <n v="53510602"/>
    <s v="Access"/>
    <n v="0"/>
    <s v="Excavator - 36 ton- After Jan 10"/>
    <n v="146.96"/>
    <n v="11"/>
    <s v="Dynamic"/>
    <s v="110.22"/>
    <s v="0"/>
    <s v=""/>
    <s v=""/>
    <n v="1616.56"/>
    <n v="210.15280000000001"/>
    <n v="1826.7127999999998"/>
    <d v="2021-09-22T00:00:00"/>
    <n v="0"/>
    <x v="5"/>
    <d v="2021-10-08T00:00:00"/>
    <n v="164"/>
    <n v="0"/>
    <n v="0"/>
    <s v="Nathan Kyme"/>
    <s v="New All Season Development"/>
    <m/>
    <s v="VC7556-2019-017"/>
    <s v="929 OF"/>
    <m/>
    <m/>
    <m/>
    <s v="Approved"/>
    <m/>
    <m/>
    <s v="Road building activities on Dead Horse"/>
    <n v="6"/>
    <s v="C203-C209"/>
    <s v="Dead Horse"/>
    <n v="0"/>
    <d v="2021-09-30T00:00:00"/>
    <m/>
    <s v="58"/>
    <d v="2021-10-02T00:00:00"/>
    <s v=""/>
    <s v=""/>
    <m/>
    <m/>
    <m/>
    <s v=""/>
    <s v="06"/>
    <s v="Corbiere and Sons Contracting1000020210922-12-R1Excavator - 36 ton- After Jan 10111616.56"/>
    <s v="Corbiere and Sons Contracting1000020210922-12-R1Excavator - 36 ton- After Jan 10111616.56INV #149"/>
    <s v="New All Season Development"/>
    <s v=""/>
    <x v="2"/>
  </r>
  <r>
    <x v="1"/>
    <n v="6"/>
    <n v="0"/>
    <n v="10000"/>
    <s v="20210922-12-R1"/>
    <n v="53510602"/>
    <s v="Access"/>
    <n v="0"/>
    <s v="Excavator - 30 ton- After Jan 10"/>
    <n v="138.44999999999999"/>
    <n v="11"/>
    <s v="Dynamic"/>
    <s v="103.84"/>
    <s v="0"/>
    <s v=""/>
    <s v=""/>
    <n v="1522.95"/>
    <n v="197.98350000000002"/>
    <n v="1720.9334999999999"/>
    <d v="2021-09-22T00:00:00"/>
    <n v="0"/>
    <x v="5"/>
    <d v="2021-10-08T00:00:00"/>
    <n v="164"/>
    <n v="0"/>
    <n v="0"/>
    <s v="Nathan Kyme"/>
    <s v="New All Season Development"/>
    <m/>
    <s v="VC7556-2019-017"/>
    <s v="929 OF"/>
    <m/>
    <m/>
    <m/>
    <s v="Approved"/>
    <m/>
    <m/>
    <s v="Road building activities on Dead Horse"/>
    <n v="6"/>
    <s v="C203-C209"/>
    <s v="Dead Horse"/>
    <n v="0"/>
    <d v="2021-09-30T00:00:00"/>
    <m/>
    <s v="58"/>
    <d v="2021-10-02T00:00:00"/>
    <s v=""/>
    <s v=""/>
    <m/>
    <m/>
    <m/>
    <s v=""/>
    <s v="06"/>
    <s v="Corbiere and Sons Contracting1000020210922-12-R1Excavator - 30 ton- After Jan 10111522.95"/>
    <s v="Corbiere and Sons Contracting1000020210922-12-R1Excavator - 30 ton- After Jan 10111522.95INV #149"/>
    <s v="New All Season Development"/>
    <s v=""/>
    <x v="2"/>
  </r>
  <r>
    <x v="1"/>
    <n v="6"/>
    <n v="0"/>
    <n v="9999"/>
    <s v="20210922-11"/>
    <n v="53510602"/>
    <s v="Access"/>
    <n v="0"/>
    <s v="Labourer - General - After Jan 10"/>
    <n v="60"/>
    <n v="24"/>
    <s v="HR"/>
    <s v=""/>
    <s v=""/>
    <s v="60"/>
    <s v="0"/>
    <n v="1440"/>
    <n v="187.20000000000002"/>
    <n v="1627.1999999999998"/>
    <d v="2021-09-22T00:00:00"/>
    <n v="0"/>
    <x v="5"/>
    <d v="2021-10-08T00:00:00"/>
    <n v="164"/>
    <n v="0"/>
    <n v="0"/>
    <s v="Nathan Kyme"/>
    <s v="New All Season Development"/>
    <m/>
    <s v="VC7556-2019-017"/>
    <s v="929 OF"/>
    <m/>
    <m/>
    <m/>
    <s v="Approved"/>
    <m/>
    <m/>
    <s v="Road building activities on Ripple Creek"/>
    <n v="6"/>
    <s v="C197-C202"/>
    <s v="Ripple Creek"/>
    <n v="0"/>
    <d v="2021-09-30T00:00:00"/>
    <m/>
    <s v="58"/>
    <d v="2021-10-02T00:00:00"/>
    <s v=""/>
    <s v=""/>
    <m/>
    <m/>
    <m/>
    <s v=""/>
    <s v="06"/>
    <s v="Corbiere and Sons Contracting999920210922-11Labourer - General - After Jan 10241440"/>
    <s v="Corbiere and Sons Contracting999920210922-11Labourer - General - After Jan 10241440INV #149"/>
    <s v="New All Season Development"/>
    <s v=""/>
    <x v="2"/>
  </r>
  <r>
    <x v="1"/>
    <n v="6"/>
    <n v="0"/>
    <n v="9999"/>
    <s v="20210922-11"/>
    <n v="53510602"/>
    <s v="Access"/>
    <n v="0"/>
    <s v="Operator - Principle - After Jan 10"/>
    <n v="75"/>
    <n v="48"/>
    <s v="HR"/>
    <s v=""/>
    <s v=""/>
    <s v="75"/>
    <s v="0"/>
    <n v="3600"/>
    <n v="468"/>
    <n v="4067.9999999999995"/>
    <d v="2021-09-22T00:00:00"/>
    <n v="0"/>
    <x v="5"/>
    <d v="2021-10-08T00:00:00"/>
    <n v="164"/>
    <n v="0"/>
    <n v="0"/>
    <s v="Nathan Kyme"/>
    <s v="New All Season Development"/>
    <m/>
    <s v="VC7556-2019-017"/>
    <s v="929 OF"/>
    <m/>
    <m/>
    <m/>
    <s v="Approved"/>
    <m/>
    <m/>
    <s v="Road building activities on Ripple Creek"/>
    <n v="6"/>
    <s v="C197-C202"/>
    <s v="Ripple Creek"/>
    <n v="0"/>
    <d v="2021-09-30T00:00:00"/>
    <m/>
    <s v="58"/>
    <d v="2021-10-02T00:00:00"/>
    <s v=""/>
    <s v=""/>
    <m/>
    <m/>
    <m/>
    <s v=""/>
    <s v="06"/>
    <s v="Corbiere and Sons Contracting999920210922-11Operator - Principle - After Jan 10483600"/>
    <s v="Corbiere and Sons Contracting999920210922-11Operator - Principle - After Jan 10483600INV #149"/>
    <s v="New All Season Development"/>
    <s v=""/>
    <x v="2"/>
  </r>
  <r>
    <x v="1"/>
    <n v="6"/>
    <n v="0"/>
    <n v="9999"/>
    <s v="20210922-11"/>
    <n v="53510602"/>
    <s v="Access"/>
    <n v="0"/>
    <s v="L.O.A."/>
    <n v="210"/>
    <n v="6"/>
    <s v="DAY"/>
    <s v=""/>
    <s v=""/>
    <m/>
    <s v="0"/>
    <n v="1260"/>
    <n v="163.80000000000001"/>
    <n v="1423.8"/>
    <d v="2021-09-22T00:00:00"/>
    <n v="0"/>
    <x v="5"/>
    <d v="2021-10-08T00:00:00"/>
    <n v="164"/>
    <n v="0"/>
    <n v="0"/>
    <s v="Nathan Kyme"/>
    <s v="New All Season Development"/>
    <m/>
    <s v="VC7556-2019-017"/>
    <s v="929 OF"/>
    <m/>
    <m/>
    <m/>
    <s v="Approved"/>
    <m/>
    <m/>
    <s v="Road building activities on Ripple Creek"/>
    <n v="6"/>
    <s v="C197-C202"/>
    <s v="Ripple Creek"/>
    <n v="0"/>
    <d v="2021-09-30T00:00:00"/>
    <m/>
    <s v="58"/>
    <d v="2021-10-02T00:00:00"/>
    <s v=""/>
    <s v=""/>
    <m/>
    <m/>
    <m/>
    <s v=""/>
    <s v="06"/>
    <s v="Corbiere and Sons Contracting999920210922-11L.O.A.61260"/>
    <s v="Corbiere and Sons Contracting999920210922-11L.O.A.61260INV #149"/>
    <s v="New All Season Development"/>
    <s v=""/>
    <x v="2"/>
  </r>
  <r>
    <x v="1"/>
    <n v="6"/>
    <n v="0"/>
    <n v="9999"/>
    <s v="20210922-11"/>
    <n v="53510602"/>
    <s v="Access"/>
    <n v="0"/>
    <s v="Rock Truck - 30 Ton- After Jan 10"/>
    <n v="138.05000000000001"/>
    <n v="10"/>
    <s v="Dynamic"/>
    <s v="103.54"/>
    <s v="0"/>
    <s v=""/>
    <s v=""/>
    <n v="1380.5"/>
    <n v="179.465"/>
    <n v="1559.9649999999999"/>
    <d v="2021-09-22T00:00:00"/>
    <n v="0"/>
    <x v="5"/>
    <d v="2021-10-08T00:00:00"/>
    <n v="164"/>
    <n v="0"/>
    <n v="0"/>
    <s v="Nathan Kyme"/>
    <s v="New All Season Development"/>
    <m/>
    <s v="VC7556-2019-017"/>
    <s v="929 OF"/>
    <m/>
    <m/>
    <m/>
    <s v="Approved"/>
    <m/>
    <m/>
    <s v="Road building activities on Ripple Creek"/>
    <n v="6"/>
    <s v="C197-C202"/>
    <s v="Ripple Creek"/>
    <n v="0"/>
    <d v="2021-09-30T00:00:00"/>
    <m/>
    <s v="58"/>
    <d v="2021-10-02T00:00:00"/>
    <s v=""/>
    <s v=""/>
    <m/>
    <m/>
    <m/>
    <s v=""/>
    <s v="06"/>
    <s v="Corbiere and Sons Contracting999920210922-11Rock Truck - 30 Ton- After Jan 10101380.5"/>
    <s v="Corbiere and Sons Contracting999920210922-11Rock Truck - 30 Ton- After Jan 10101380.5INV #149"/>
    <s v="New All Season Development"/>
    <s v=""/>
    <x v="2"/>
  </r>
  <r>
    <x v="1"/>
    <n v="6"/>
    <n v="0"/>
    <n v="9999"/>
    <s v="20210922-11"/>
    <n v="53510602"/>
    <s v="Access"/>
    <n v="0"/>
    <s v="Light Truck - Pick up- After Jan 10"/>
    <n v="243.75"/>
    <n v="3"/>
    <s v="DAY"/>
    <s v="182.81"/>
    <s v="0"/>
    <s v=""/>
    <s v=""/>
    <n v="731.25"/>
    <n v="95.0625"/>
    <n v="826.31249999999989"/>
    <d v="2021-09-22T00:00:00"/>
    <n v="0"/>
    <x v="5"/>
    <d v="2021-10-08T00:00:00"/>
    <n v="164"/>
    <n v="0"/>
    <n v="0"/>
    <s v="Nathan Kyme"/>
    <s v="New All Season Development"/>
    <m/>
    <s v="VC7556-2019-017"/>
    <s v="929 OF"/>
    <m/>
    <m/>
    <m/>
    <s v="Approved"/>
    <m/>
    <m/>
    <s v="Road building activities on Ripple Creek"/>
    <n v="6"/>
    <s v="C197-C202"/>
    <s v="Ripple Creek"/>
    <n v="0"/>
    <d v="2021-09-30T00:00:00"/>
    <m/>
    <s v="58"/>
    <d v="2021-10-02T00:00:00"/>
    <s v=""/>
    <s v=""/>
    <m/>
    <m/>
    <m/>
    <s v=""/>
    <s v="06"/>
    <s v="Corbiere and Sons Contracting999920210922-11Light Truck - Pick up- After Jan 103731.25"/>
    <s v="Corbiere and Sons Contracting999920210922-11Light Truck - Pick up- After Jan 103731.25INV #149"/>
    <s v="New All Season Development"/>
    <s v=""/>
    <x v="2"/>
  </r>
  <r>
    <x v="1"/>
    <n v="6"/>
    <n v="0"/>
    <n v="9999"/>
    <s v="20210922-11"/>
    <n v="53510602"/>
    <s v="Access"/>
    <n v="0"/>
    <s v="Excavator Thumb - 30 - 50 ton- After Jan 10"/>
    <n v="12.21"/>
    <n v="11"/>
    <s v="HR"/>
    <s v="9.16"/>
    <s v="0"/>
    <s v=""/>
    <s v=""/>
    <n v="134.31"/>
    <n v="17.4603"/>
    <n v="151.77029999999999"/>
    <d v="2021-09-22T00:00:00"/>
    <n v="0"/>
    <x v="5"/>
    <d v="2021-10-08T00:00:00"/>
    <n v="164"/>
    <n v="0"/>
    <n v="0"/>
    <s v="Nathan Kyme"/>
    <s v="New All Season Development"/>
    <m/>
    <s v="VC7556-2019-017"/>
    <s v="929 OF"/>
    <m/>
    <m/>
    <m/>
    <s v="Approved"/>
    <m/>
    <m/>
    <s v="Road building activities on Ripple Creek"/>
    <n v="6"/>
    <s v="C197-C202"/>
    <s v="Ripple Creek"/>
    <n v="0"/>
    <d v="2021-09-30T00:00:00"/>
    <m/>
    <s v="58"/>
    <d v="2021-10-02T00:00:00"/>
    <s v=""/>
    <s v=""/>
    <m/>
    <m/>
    <m/>
    <s v=""/>
    <s v="06"/>
    <s v="Corbiere and Sons Contracting999920210922-11Excavator Thumb - 30 - 50 ton- After Jan 1011134.31"/>
    <s v="Corbiere and Sons Contracting999920210922-11Excavator Thumb - 30 - 50 ton- After Jan 1011134.31INV #149"/>
    <s v="New All Season Development"/>
    <s v=""/>
    <x v="2"/>
  </r>
  <r>
    <x v="1"/>
    <n v="6"/>
    <n v="0"/>
    <n v="9999"/>
    <s v="20210922-11"/>
    <n v="53510602"/>
    <s v="Access"/>
    <n v="0"/>
    <s v="Excavator - 36 ton- After Jan 10"/>
    <n v="146.96"/>
    <n v="10"/>
    <s v="Dynamic"/>
    <s v="110.22"/>
    <s v="0"/>
    <s v=""/>
    <s v=""/>
    <n v="1469.6"/>
    <n v="191.048"/>
    <n v="1660.6479999999997"/>
    <d v="2021-09-22T00:00:00"/>
    <n v="0"/>
    <x v="5"/>
    <d v="2021-10-08T00:00:00"/>
    <n v="164"/>
    <n v="0"/>
    <n v="0"/>
    <s v="Nathan Kyme"/>
    <s v="New All Season Development"/>
    <m/>
    <s v="VC7556-2019-017"/>
    <s v="929 OF"/>
    <m/>
    <m/>
    <m/>
    <s v="Approved"/>
    <m/>
    <m/>
    <s v="Road building activities on Ripple Creek"/>
    <n v="6"/>
    <s v="C197-C202"/>
    <s v="Ripple Creek"/>
    <n v="0"/>
    <d v="2021-09-30T00:00:00"/>
    <m/>
    <s v="58"/>
    <d v="2021-10-02T00:00:00"/>
    <s v=""/>
    <s v=""/>
    <m/>
    <m/>
    <m/>
    <s v=""/>
    <s v="06"/>
    <s v="Corbiere and Sons Contracting999920210922-11Excavator - 36 ton- After Jan 10101469.6"/>
    <s v="Corbiere and Sons Contracting999920210922-11Excavator - 36 ton- After Jan 10101469.6INV #149"/>
    <s v="New All Season Development"/>
    <s v=""/>
    <x v="2"/>
  </r>
  <r>
    <x v="1"/>
    <n v="6"/>
    <n v="0"/>
    <n v="9999"/>
    <s v="20210922-11"/>
    <n v="53510602"/>
    <s v="Access"/>
    <n v="0"/>
    <s v="Excavator - 36 ton- After Jan 10"/>
    <n v="146.96"/>
    <n v="11"/>
    <s v="Dynamic"/>
    <s v="110.22"/>
    <s v="0"/>
    <s v=""/>
    <s v=""/>
    <n v="1616.56"/>
    <n v="210.15280000000001"/>
    <n v="1826.7127999999998"/>
    <d v="2021-09-22T00:00:00"/>
    <n v="0"/>
    <x v="5"/>
    <d v="2021-10-08T00:00:00"/>
    <n v="164"/>
    <n v="0"/>
    <n v="0"/>
    <s v="Nathan Kyme"/>
    <s v="New All Season Development"/>
    <m/>
    <s v="VC7556-2019-017"/>
    <s v="929 OF"/>
    <m/>
    <m/>
    <m/>
    <s v="Approved"/>
    <m/>
    <m/>
    <s v="Road building activities on Ripple Creek"/>
    <n v="6"/>
    <s v="C197-C202"/>
    <s v="Ripple Creek"/>
    <n v="0"/>
    <d v="2021-09-30T00:00:00"/>
    <m/>
    <s v="58"/>
    <d v="2021-10-02T00:00:00"/>
    <s v=""/>
    <s v=""/>
    <m/>
    <m/>
    <m/>
    <s v=""/>
    <s v="06"/>
    <s v="Corbiere and Sons Contracting999920210922-11Excavator - 36 ton- After Jan 10111616.56"/>
    <s v="Corbiere and Sons Contracting999920210922-11Excavator - 36 ton- After Jan 10111616.56INV #149"/>
    <s v="New All Season Development"/>
    <s v=""/>
    <x v="2"/>
  </r>
  <r>
    <x v="1"/>
    <n v="6"/>
    <n v="0"/>
    <n v="9999"/>
    <s v="20210922-11"/>
    <n v="53510602"/>
    <s v="Access"/>
    <n v="0"/>
    <s v="Dozer D6 or equal- After Jan 10"/>
    <n v="131.47999999999999"/>
    <n v="11"/>
    <s v="Dynamic"/>
    <s v="98.61"/>
    <s v="0"/>
    <s v=""/>
    <s v=""/>
    <n v="1446.28"/>
    <n v="188.0164"/>
    <n v="1634.2963999999997"/>
    <d v="2021-09-22T00:00:00"/>
    <n v="0"/>
    <x v="5"/>
    <d v="2021-10-08T00:00:00"/>
    <n v="164"/>
    <n v="0"/>
    <n v="0"/>
    <s v="Nathan Kyme"/>
    <s v="New All Season Development"/>
    <m/>
    <s v="VC7556-2019-017"/>
    <s v="929 OF"/>
    <m/>
    <m/>
    <m/>
    <s v="Approved"/>
    <m/>
    <m/>
    <s v="Road building activities on Ripple Creek"/>
    <n v="6"/>
    <s v="C197-C202"/>
    <s v="Ripple Creek"/>
    <n v="0"/>
    <d v="2021-09-30T00:00:00"/>
    <m/>
    <s v="58"/>
    <d v="2021-10-02T00:00:00"/>
    <s v=""/>
    <s v=""/>
    <m/>
    <m/>
    <m/>
    <s v=""/>
    <s v="06"/>
    <s v="Corbiere and Sons Contracting999920210922-11Dozer D6 or equal- After Jan 10111446.28"/>
    <s v="Corbiere and Sons Contracting999920210922-11Dozer D6 or equal- After Jan 10111446.28INV #149"/>
    <s v="New All Season Development"/>
    <s v=""/>
    <x v="2"/>
  </r>
  <r>
    <x v="1"/>
    <n v="6"/>
    <n v="0"/>
    <n v="9998"/>
    <s v="20210922-10"/>
    <n v="53510602"/>
    <s v="Access"/>
    <n v="0"/>
    <s v="Operator - Principle - After Jan 10"/>
    <n v="75"/>
    <n v="36"/>
    <s v="HR"/>
    <s v=""/>
    <s v=""/>
    <s v="75"/>
    <s v="0"/>
    <n v="2700"/>
    <n v="351"/>
    <n v="3050.9999999999995"/>
    <d v="2021-09-22T00:00:00"/>
    <n v="0"/>
    <x v="5"/>
    <d v="2021-10-08T00:00:00"/>
    <n v="164"/>
    <n v="0"/>
    <n v="0"/>
    <s v="Nathan Kyme"/>
    <s v="New All Season Development"/>
    <m/>
    <s v="VC7556-2019-017"/>
    <s v="929 OF"/>
    <m/>
    <m/>
    <m/>
    <s v="Approved"/>
    <m/>
    <m/>
    <s v="oad building activities on Middleton"/>
    <n v="6"/>
    <s v="C210-C213"/>
    <s v="Middleton"/>
    <n v="0"/>
    <d v="2021-09-30T00:00:00"/>
    <m/>
    <s v="58"/>
    <d v="2021-10-02T00:00:00"/>
    <s v=""/>
    <s v=""/>
    <m/>
    <m/>
    <m/>
    <s v=""/>
    <s v="06"/>
    <s v="Corbiere and Sons Contracting999820210922-10Operator - Principle - After Jan 10362700"/>
    <s v="Corbiere and Sons Contracting999820210922-10Operator - Principle - After Jan 10362700INV #149"/>
    <s v="New All Season Development"/>
    <s v=""/>
    <x v="2"/>
  </r>
  <r>
    <x v="1"/>
    <n v="6"/>
    <n v="0"/>
    <n v="9998"/>
    <s v="20210922-10"/>
    <n v="53510602"/>
    <s v="Access"/>
    <n v="0"/>
    <s v="L.O.A."/>
    <n v="210"/>
    <n v="4"/>
    <s v="DAY"/>
    <s v=""/>
    <s v=""/>
    <m/>
    <s v="0"/>
    <n v="840"/>
    <n v="109.2"/>
    <n v="949.19999999999993"/>
    <d v="2021-09-22T00:00:00"/>
    <n v="0"/>
    <x v="5"/>
    <d v="2021-10-08T00:00:00"/>
    <n v="164"/>
    <n v="0"/>
    <n v="0"/>
    <s v="Nathan Kyme"/>
    <s v="New All Season Development"/>
    <m/>
    <s v="VC7556-2019-017"/>
    <s v="929 OF"/>
    <m/>
    <m/>
    <m/>
    <s v="Approved"/>
    <m/>
    <m/>
    <s v="oad building activities on Middleton"/>
    <n v="6"/>
    <s v="C210-C213"/>
    <s v="Middleton"/>
    <n v="0"/>
    <d v="2021-09-30T00:00:00"/>
    <m/>
    <s v="58"/>
    <d v="2021-10-02T00:00:00"/>
    <s v=""/>
    <s v=""/>
    <m/>
    <m/>
    <m/>
    <s v=""/>
    <s v="06"/>
    <s v="Corbiere and Sons Contracting999820210922-10L.O.A.4840"/>
    <s v="Corbiere and Sons Contracting999820210922-10L.O.A.4840INV #149"/>
    <s v="New All Season Development"/>
    <s v=""/>
    <x v="2"/>
  </r>
  <r>
    <x v="1"/>
    <n v="6"/>
    <n v="0"/>
    <n v="9998"/>
    <s v="20210922-10"/>
    <n v="53510602"/>
    <s v="Access"/>
    <n v="0"/>
    <s v="Foreman"/>
    <n v="95"/>
    <n v="12"/>
    <s v="HR"/>
    <s v=""/>
    <s v=""/>
    <s v="95"/>
    <s v="0"/>
    <n v="1140"/>
    <n v="148.20000000000002"/>
    <n v="1288.1999999999998"/>
    <d v="2021-09-22T00:00:00"/>
    <n v="0"/>
    <x v="5"/>
    <d v="2021-10-08T00:00:00"/>
    <n v="164"/>
    <n v="0"/>
    <n v="0"/>
    <s v="Nathan Kyme"/>
    <s v="New All Season Development"/>
    <m/>
    <s v="VC7556-2019-017"/>
    <s v="929 OF"/>
    <m/>
    <m/>
    <m/>
    <s v="Approved"/>
    <m/>
    <m/>
    <s v="oad building activities on Middleton"/>
    <n v="6"/>
    <s v="C210-C213"/>
    <s v="Middleton"/>
    <n v="0"/>
    <d v="2021-09-30T00:00:00"/>
    <m/>
    <s v="58"/>
    <d v="2021-10-02T00:00:00"/>
    <s v=""/>
    <s v=""/>
    <m/>
    <m/>
    <m/>
    <s v=""/>
    <s v="06"/>
    <s v="Corbiere and Sons Contracting999820210922-10Foreman121140"/>
    <s v="Corbiere and Sons Contracting999820210922-10Foreman121140INV #149"/>
    <s v="New All Season Development"/>
    <s v=""/>
    <x v="2"/>
  </r>
  <r>
    <x v="1"/>
    <n v="6"/>
    <n v="0"/>
    <n v="9998"/>
    <s v="20210922-10"/>
    <n v="53510602"/>
    <s v="Access"/>
    <n v="0"/>
    <s v="Rock Truck - 30 Ton- After Jan 10"/>
    <n v="138.05000000000001"/>
    <n v="11"/>
    <s v="Dynamic"/>
    <s v="103.54"/>
    <s v="0"/>
    <s v=""/>
    <s v=""/>
    <n v="1518.55"/>
    <n v="197.41149999999999"/>
    <n v="1715.9614999999999"/>
    <d v="2021-09-22T00:00:00"/>
    <n v="0"/>
    <x v="5"/>
    <d v="2021-10-08T00:00:00"/>
    <n v="164"/>
    <n v="0"/>
    <n v="0"/>
    <s v="Nathan Kyme"/>
    <s v="New All Season Development"/>
    <m/>
    <s v="VC7556-2019-017"/>
    <s v="929 OF"/>
    <m/>
    <m/>
    <m/>
    <s v="Approved"/>
    <m/>
    <m/>
    <s v="oad building activities on Middleton"/>
    <n v="6"/>
    <s v="C210-C213"/>
    <s v="Middleton"/>
    <n v="0"/>
    <d v="2021-09-30T00:00:00"/>
    <m/>
    <s v="58"/>
    <d v="2021-10-02T00:00:00"/>
    <s v=""/>
    <s v=""/>
    <m/>
    <m/>
    <m/>
    <s v=""/>
    <s v="06"/>
    <s v="Corbiere and Sons Contracting999820210922-10Rock Truck - 30 Ton- After Jan 10111518.55"/>
    <s v="Corbiere and Sons Contracting999820210922-10Rock Truck - 30 Ton- After Jan 10111518.55INV #149"/>
    <s v="New All Season Development"/>
    <s v=""/>
    <x v="2"/>
  </r>
  <r>
    <x v="1"/>
    <n v="6"/>
    <n v="0"/>
    <n v="9998"/>
    <s v="20210922-10"/>
    <n v="53510602"/>
    <s v="Access"/>
    <n v="0"/>
    <s v="Light Truck - Pick up- After Jan 10"/>
    <n v="243.75"/>
    <n v="3"/>
    <s v="DAY"/>
    <s v="182.81"/>
    <s v="0"/>
    <s v=""/>
    <s v=""/>
    <n v="731.25"/>
    <n v="95.0625"/>
    <n v="826.31249999999989"/>
    <d v="2021-09-22T00:00:00"/>
    <n v="0"/>
    <x v="5"/>
    <d v="2021-10-08T00:00:00"/>
    <n v="164"/>
    <n v="0"/>
    <n v="0"/>
    <s v="Nathan Kyme"/>
    <s v="New All Season Development"/>
    <m/>
    <s v="VC7556-2019-017"/>
    <s v="929 OF"/>
    <m/>
    <m/>
    <m/>
    <s v="Approved"/>
    <m/>
    <m/>
    <s v="oad building activities on Middleton"/>
    <n v="6"/>
    <s v="C210-C213"/>
    <s v="Middleton"/>
    <n v="0"/>
    <d v="2021-09-30T00:00:00"/>
    <m/>
    <s v="58"/>
    <d v="2021-10-02T00:00:00"/>
    <s v=""/>
    <s v=""/>
    <m/>
    <m/>
    <m/>
    <s v=""/>
    <s v="06"/>
    <s v="Corbiere and Sons Contracting999820210922-10Light Truck - Pick up- After Jan 103731.25"/>
    <s v="Corbiere and Sons Contracting999820210922-10Light Truck - Pick up- After Jan 103731.25INV #149"/>
    <s v="New All Season Development"/>
    <s v=""/>
    <x v="2"/>
  </r>
  <r>
    <x v="1"/>
    <n v="6"/>
    <n v="0"/>
    <n v="9998"/>
    <s v="20210922-10"/>
    <n v="53510602"/>
    <s v="Access"/>
    <n v="0"/>
    <s v="Excavator Thumb - 30 - 50 ton- After Jan 10"/>
    <n v="12.21"/>
    <n v="11"/>
    <s v="HR"/>
    <s v="9.16"/>
    <s v="0"/>
    <s v=""/>
    <s v=""/>
    <n v="134.31"/>
    <n v="17.4603"/>
    <n v="151.77029999999999"/>
    <d v="2021-09-22T00:00:00"/>
    <n v="0"/>
    <x v="5"/>
    <d v="2021-10-08T00:00:00"/>
    <n v="164"/>
    <n v="0"/>
    <n v="0"/>
    <s v="Nathan Kyme"/>
    <s v="New All Season Development"/>
    <m/>
    <s v="VC7556-2019-017"/>
    <s v="929 OF"/>
    <m/>
    <m/>
    <m/>
    <s v="Approved"/>
    <m/>
    <m/>
    <s v="oad building activities on Middleton"/>
    <n v="6"/>
    <s v="C210-C213"/>
    <s v="Middleton"/>
    <n v="0"/>
    <d v="2021-09-30T00:00:00"/>
    <m/>
    <s v="58"/>
    <d v="2021-10-02T00:00:00"/>
    <s v=""/>
    <s v=""/>
    <m/>
    <m/>
    <m/>
    <s v=""/>
    <s v="06"/>
    <s v="Corbiere and Sons Contracting999820210922-10Excavator Thumb - 30 - 50 ton- After Jan 1011134.31"/>
    <s v="Corbiere and Sons Contracting999820210922-10Excavator Thumb - 30 - 50 ton- After Jan 1011134.31INV #149"/>
    <s v="New All Season Development"/>
    <s v=""/>
    <x v="2"/>
  </r>
  <r>
    <x v="1"/>
    <n v="6"/>
    <n v="0"/>
    <n v="9998"/>
    <s v="20210922-10"/>
    <n v="53510602"/>
    <s v="Access"/>
    <n v="0"/>
    <s v="Excavator - 36 ton- After Jan 10"/>
    <n v="146.96"/>
    <n v="11"/>
    <s v="Dynamic"/>
    <s v="110.22"/>
    <s v="0"/>
    <s v=""/>
    <s v=""/>
    <n v="1616.56"/>
    <n v="210.15280000000001"/>
    <n v="1826.7127999999998"/>
    <d v="2021-09-22T00:00:00"/>
    <n v="0"/>
    <x v="5"/>
    <d v="2021-10-08T00:00:00"/>
    <n v="164"/>
    <n v="0"/>
    <n v="0"/>
    <s v="Nathan Kyme"/>
    <s v="New All Season Development"/>
    <m/>
    <s v="VC7556-2019-017"/>
    <s v="929 OF"/>
    <m/>
    <m/>
    <m/>
    <s v="Approved"/>
    <m/>
    <m/>
    <s v="oad building activities on Middleton"/>
    <n v="6"/>
    <s v="C210-C213"/>
    <s v="Middleton"/>
    <n v="0"/>
    <d v="2021-09-30T00:00:00"/>
    <m/>
    <s v="58"/>
    <d v="2021-10-02T00:00:00"/>
    <s v=""/>
    <s v=""/>
    <m/>
    <m/>
    <m/>
    <s v=""/>
    <s v="06"/>
    <s v="Corbiere and Sons Contracting999820210922-10Excavator - 36 ton- After Jan 10111616.56"/>
    <s v="Corbiere and Sons Contracting999820210922-10Excavator - 36 ton- After Jan 10111616.56INV #149"/>
    <s v="New All Season Development"/>
    <s v=""/>
    <x v="2"/>
  </r>
  <r>
    <x v="1"/>
    <n v="6"/>
    <n v="0"/>
    <n v="9998"/>
    <s v="20210922-10"/>
    <n v="53510602"/>
    <s v="Access"/>
    <n v="0"/>
    <s v="Dozer D6 or equal- After Jan 10"/>
    <n v="131.47999999999999"/>
    <n v="11"/>
    <s v="Dynamic"/>
    <s v="98.61"/>
    <s v="0"/>
    <s v=""/>
    <s v=""/>
    <n v="1446.28"/>
    <n v="188.0164"/>
    <n v="1634.2963999999997"/>
    <d v="2021-09-22T00:00:00"/>
    <n v="0"/>
    <x v="5"/>
    <d v="2021-10-08T00:00:00"/>
    <n v="164"/>
    <n v="0"/>
    <n v="0"/>
    <s v="Nathan Kyme"/>
    <s v="New All Season Development"/>
    <m/>
    <s v="VC7556-2019-017"/>
    <s v="929 OF"/>
    <m/>
    <m/>
    <m/>
    <s v="Approved"/>
    <m/>
    <m/>
    <s v="oad building activities on Middleton"/>
    <n v="6"/>
    <s v="C210-C213"/>
    <s v="Middleton"/>
    <n v="0"/>
    <d v="2021-09-30T00:00:00"/>
    <m/>
    <s v="58"/>
    <d v="2021-10-02T00:00:00"/>
    <s v=""/>
    <s v=""/>
    <m/>
    <m/>
    <m/>
    <s v=""/>
    <s v="06"/>
    <s v="Corbiere and Sons Contracting999820210922-10Dozer D6 or equal- After Jan 10111446.28"/>
    <s v="Corbiere and Sons Contracting999820210922-10Dozer D6 or equal- After Jan 10111446.28INV #149"/>
    <s v="New All Season Development"/>
    <s v=""/>
    <x v="2"/>
  </r>
  <r>
    <x v="1"/>
    <n v="6"/>
    <n v="0"/>
    <n v="9976"/>
    <s v="20210921-9"/>
    <n v="53510602"/>
    <s v="Access"/>
    <n v="0"/>
    <s v="Operator - Principle - After Jan 10"/>
    <n v="75"/>
    <n v="12"/>
    <s v="HR"/>
    <s v=""/>
    <s v=""/>
    <s v="75"/>
    <s v="0"/>
    <n v="900"/>
    <n v="117"/>
    <n v="1016.9999999999999"/>
    <d v="2021-09-21T00:00:00"/>
    <n v="0"/>
    <x v="5"/>
    <d v="2021-10-08T00:00:00"/>
    <n v="164"/>
    <n v="0"/>
    <n v="0"/>
    <s v="Nathan Kyme"/>
    <s v="New All Season Development"/>
    <m/>
    <s v="VC7556-2019-017"/>
    <s v="929 OF"/>
    <m/>
    <m/>
    <m/>
    <s v="Approved"/>
    <m/>
    <m/>
    <s v="Road Building activities on Neys Road"/>
    <n v="6"/>
    <s v="C219-C236"/>
    <s v="Neys"/>
    <n v="0"/>
    <d v="2021-09-29T00:00:00"/>
    <m/>
    <s v="58"/>
    <d v="2021-09-30T00:00:00"/>
    <s v=""/>
    <s v=""/>
    <m/>
    <m/>
    <m/>
    <s v=""/>
    <s v="06"/>
    <s v="Corbiere and Sons Contracting997620210921-9Operator - Principle - After Jan 1012900"/>
    <s v="Corbiere and Sons Contracting997620210921-9Operator - Principle - After Jan 1012900INV #149"/>
    <s v="New All Season Development"/>
    <s v=""/>
    <x v="2"/>
  </r>
  <r>
    <x v="1"/>
    <n v="6"/>
    <n v="0"/>
    <n v="9976"/>
    <s v="20210921-9"/>
    <n v="53510602"/>
    <s v="Access"/>
    <n v="0"/>
    <s v="Operator - Principle - After Jan 10"/>
    <n v="75"/>
    <n v="12"/>
    <s v="HR"/>
    <s v=""/>
    <s v=""/>
    <s v="75"/>
    <s v="0"/>
    <n v="900"/>
    <n v="117"/>
    <n v="1016.9999999999999"/>
    <d v="2021-09-21T00:00:00"/>
    <n v="0"/>
    <x v="5"/>
    <d v="2021-10-08T00:00:00"/>
    <n v="164"/>
    <n v="0"/>
    <n v="0"/>
    <s v="Nathan Kyme"/>
    <s v="New All Season Development"/>
    <m/>
    <s v="VC7556-2019-017"/>
    <s v="929 OF"/>
    <m/>
    <m/>
    <m/>
    <s v="Approved"/>
    <m/>
    <m/>
    <s v="Road Building activities on Neys Road"/>
    <n v="6"/>
    <s v="C219-C236"/>
    <s v="Neys"/>
    <n v="0"/>
    <d v="2021-09-29T00:00:00"/>
    <m/>
    <s v="58"/>
    <d v="2021-09-30T00:00:00"/>
    <s v=""/>
    <s v=""/>
    <m/>
    <m/>
    <m/>
    <s v=""/>
    <s v="06"/>
    <s v="Corbiere and Sons Contracting997620210921-9Operator - Principle - After Jan 1012900"/>
    <s v="Corbiere and Sons Contracting997620210921-9Operator - Principle - After Jan 1012900INV #149"/>
    <s v="New All Season Development"/>
    <s v=""/>
    <x v="2"/>
  </r>
  <r>
    <x v="1"/>
    <n v="6"/>
    <n v="0"/>
    <n v="9976"/>
    <s v="20210921-9"/>
    <n v="53510602"/>
    <s v="Access"/>
    <n v="0"/>
    <s v="Operator - Principle - After Jan 10"/>
    <n v="75"/>
    <n v="12"/>
    <s v="HR"/>
    <s v=""/>
    <s v=""/>
    <s v="75"/>
    <s v="0"/>
    <n v="900"/>
    <n v="117"/>
    <n v="1016.9999999999999"/>
    <d v="2021-09-21T00:00:00"/>
    <n v="0"/>
    <x v="5"/>
    <d v="2021-10-08T00:00:00"/>
    <n v="164"/>
    <n v="0"/>
    <n v="0"/>
    <s v="Nathan Kyme"/>
    <s v="New All Season Development"/>
    <m/>
    <s v="VC7556-2019-017"/>
    <s v="929 OF"/>
    <m/>
    <m/>
    <m/>
    <s v="Approved"/>
    <m/>
    <m/>
    <s v="Road Building activities on Neys Road"/>
    <n v="6"/>
    <s v="C219-C236"/>
    <s v="Neys"/>
    <n v="0"/>
    <d v="2021-09-29T00:00:00"/>
    <m/>
    <s v="58"/>
    <d v="2021-09-30T00:00:00"/>
    <s v=""/>
    <s v=""/>
    <m/>
    <m/>
    <m/>
    <s v=""/>
    <s v="06"/>
    <s v="Corbiere and Sons Contracting997620210921-9Operator - Principle - After Jan 1012900"/>
    <s v="Corbiere and Sons Contracting997620210921-9Operator - Principle - After Jan 1012900INV #149"/>
    <s v="New All Season Development"/>
    <s v=""/>
    <x v="2"/>
  </r>
  <r>
    <x v="1"/>
    <n v="6"/>
    <n v="0"/>
    <n v="9976"/>
    <s v="20210921-9"/>
    <n v="53510602"/>
    <s v="Access"/>
    <n v="0"/>
    <s v="Operator - Principle - After Jan 10"/>
    <n v="75"/>
    <n v="12"/>
    <s v="HR"/>
    <s v=""/>
    <s v=""/>
    <s v="75"/>
    <s v="0"/>
    <n v="900"/>
    <n v="117"/>
    <n v="1016.9999999999999"/>
    <d v="2021-09-21T00:00:00"/>
    <n v="0"/>
    <x v="5"/>
    <d v="2021-10-08T00:00:00"/>
    <n v="164"/>
    <n v="0"/>
    <n v="0"/>
    <s v="Nathan Kyme"/>
    <s v="New All Season Development"/>
    <m/>
    <s v="VC7556-2019-017"/>
    <s v="929 OF"/>
    <m/>
    <m/>
    <m/>
    <s v="Approved"/>
    <m/>
    <m/>
    <s v="Road Building activities on Neys Road"/>
    <n v="6"/>
    <s v="C219-C236"/>
    <s v="Neys"/>
    <n v="0"/>
    <d v="2021-09-29T00:00:00"/>
    <m/>
    <s v="58"/>
    <d v="2021-09-30T00:00:00"/>
    <s v=""/>
    <s v=""/>
    <m/>
    <m/>
    <m/>
    <s v=""/>
    <s v="06"/>
    <s v="Corbiere and Sons Contracting997620210921-9Operator - Principle - After Jan 1012900"/>
    <s v="Corbiere and Sons Contracting997620210921-9Operator - Principle - After Jan 1012900INV #149"/>
    <s v="New All Season Development"/>
    <s v=""/>
    <x v="2"/>
  </r>
  <r>
    <x v="1"/>
    <n v="6"/>
    <n v="0"/>
    <n v="9976"/>
    <s v="20210921-9"/>
    <n v="53510602"/>
    <s v="Access"/>
    <n v="0"/>
    <s v="Operator - Principle - After Jan 10"/>
    <n v="75"/>
    <n v="12"/>
    <s v="HR"/>
    <s v=""/>
    <s v=""/>
    <s v="75"/>
    <s v="0"/>
    <n v="900"/>
    <n v="117"/>
    <n v="1016.9999999999999"/>
    <d v="2021-09-21T00:00:00"/>
    <n v="0"/>
    <x v="5"/>
    <d v="2021-10-08T00:00:00"/>
    <n v="164"/>
    <n v="0"/>
    <n v="0"/>
    <s v="Nathan Kyme"/>
    <s v="New All Season Development"/>
    <m/>
    <s v="VC7556-2019-017"/>
    <s v="929 OF"/>
    <m/>
    <m/>
    <m/>
    <s v="Approved"/>
    <m/>
    <m/>
    <s v="Road Building activities on Neys Road"/>
    <n v="6"/>
    <s v="C219-C236"/>
    <s v="Neys"/>
    <n v="0"/>
    <d v="2021-09-29T00:00:00"/>
    <m/>
    <s v="58"/>
    <d v="2021-09-30T00:00:00"/>
    <s v=""/>
    <s v=""/>
    <m/>
    <m/>
    <m/>
    <s v=""/>
    <s v="06"/>
    <s v="Corbiere and Sons Contracting997620210921-9Operator - Principle - After Jan 1012900"/>
    <s v="Corbiere and Sons Contracting997620210921-9Operator - Principle - After Jan 1012900INV #149"/>
    <s v="New All Season Development"/>
    <s v=""/>
    <x v="2"/>
  </r>
  <r>
    <x v="1"/>
    <n v="6"/>
    <n v="0"/>
    <n v="9976"/>
    <s v="20210921-9"/>
    <n v="53510602"/>
    <s v="Access"/>
    <n v="0"/>
    <s v="L.O.A."/>
    <n v="210"/>
    <n v="6"/>
    <s v="DAY"/>
    <s v=""/>
    <s v=""/>
    <m/>
    <s v="0"/>
    <n v="1260"/>
    <n v="163.80000000000001"/>
    <n v="1423.8"/>
    <d v="2021-09-21T00:00:00"/>
    <n v="0"/>
    <x v="5"/>
    <d v="2021-10-08T00:00:00"/>
    <n v="164"/>
    <n v="0"/>
    <n v="0"/>
    <s v="Nathan Kyme"/>
    <s v="New All Season Development"/>
    <m/>
    <s v="VC7556-2019-017"/>
    <s v="929 OF"/>
    <m/>
    <m/>
    <m/>
    <s v="Approved"/>
    <m/>
    <m/>
    <s v="Road Building activities on Neys Road"/>
    <n v="6"/>
    <s v="C219-C236"/>
    <s v="Neys"/>
    <n v="0"/>
    <d v="2021-09-29T00:00:00"/>
    <m/>
    <s v="58"/>
    <d v="2021-09-30T00:00:00"/>
    <s v=""/>
    <s v=""/>
    <m/>
    <m/>
    <m/>
    <s v=""/>
    <s v="06"/>
    <s v="Corbiere and Sons Contracting997620210921-9L.O.A.61260"/>
    <s v="Corbiere and Sons Contracting997620210921-9L.O.A.61260INV #149"/>
    <s v="New All Season Development"/>
    <s v=""/>
    <x v="2"/>
  </r>
  <r>
    <x v="1"/>
    <n v="6"/>
    <n v="0"/>
    <n v="9976"/>
    <s v="20210921-9"/>
    <n v="53510602"/>
    <s v="Access"/>
    <n v="0"/>
    <s v="Foreman"/>
    <n v="95"/>
    <n v="12"/>
    <s v="HR"/>
    <s v=""/>
    <s v=""/>
    <s v="95"/>
    <s v="0"/>
    <n v="1140"/>
    <n v="148.20000000000002"/>
    <n v="1288.1999999999998"/>
    <d v="2021-09-21T00:00:00"/>
    <n v="0"/>
    <x v="5"/>
    <d v="2021-10-08T00:00:00"/>
    <n v="164"/>
    <n v="0"/>
    <n v="0"/>
    <s v="Nathan Kyme"/>
    <s v="New All Season Development"/>
    <m/>
    <s v="VC7556-2019-017"/>
    <s v="929 OF"/>
    <m/>
    <m/>
    <m/>
    <s v="Approved"/>
    <m/>
    <m/>
    <s v="Road Building activities on Neys Road"/>
    <n v="6"/>
    <s v="C219-C236"/>
    <s v="Neys"/>
    <n v="0"/>
    <d v="2021-09-29T00:00:00"/>
    <m/>
    <s v="58"/>
    <d v="2021-09-30T00:00:00"/>
    <s v=""/>
    <s v=""/>
    <m/>
    <m/>
    <m/>
    <s v=""/>
    <s v="06"/>
    <s v="Corbiere and Sons Contracting997620210921-9Foreman121140"/>
    <s v="Corbiere and Sons Contracting997620210921-9Foreman121140INV #149"/>
    <s v="New All Season Development"/>
    <s v=""/>
    <x v="2"/>
  </r>
  <r>
    <x v="1"/>
    <n v="6"/>
    <n v="0"/>
    <n v="9976"/>
    <s v="20210921-9"/>
    <n v="53510602"/>
    <s v="Access"/>
    <n v="0"/>
    <s v="Rock Truck - 30 Ton- After Jan 10"/>
    <n v="138.05000000000001"/>
    <n v="22"/>
    <s v="Dynamic"/>
    <s v="103.54"/>
    <s v="0"/>
    <s v=""/>
    <s v=""/>
    <n v="3037.1"/>
    <n v="394.82299999999998"/>
    <n v="3431.9229999999998"/>
    <d v="2021-09-21T00:00:00"/>
    <n v="0"/>
    <x v="5"/>
    <d v="2021-10-08T00:00:00"/>
    <n v="164"/>
    <n v="0"/>
    <n v="0"/>
    <s v="Nathan Kyme"/>
    <s v="New All Season Development"/>
    <m/>
    <s v="VC7556-2019-017"/>
    <s v="929 OF"/>
    <m/>
    <m/>
    <m/>
    <s v="Approved"/>
    <m/>
    <m/>
    <s v="Road Building activities on Neys Road"/>
    <n v="6"/>
    <s v="C219-C236"/>
    <s v="Neys"/>
    <n v="0"/>
    <d v="2021-09-29T00:00:00"/>
    <m/>
    <s v="58"/>
    <d v="2021-09-30T00:00:00"/>
    <s v=""/>
    <s v=""/>
    <m/>
    <m/>
    <m/>
    <s v=""/>
    <s v="06"/>
    <s v="Corbiere and Sons Contracting997620210921-9Rock Truck - 30 Ton- After Jan 10223037.1"/>
    <s v="Corbiere and Sons Contracting997620210921-9Rock Truck - 30 Ton- After Jan 10223037.1INV #149"/>
    <s v="New All Season Development"/>
    <s v=""/>
    <x v="2"/>
  </r>
  <r>
    <x v="1"/>
    <n v="6"/>
    <n v="0"/>
    <n v="9976"/>
    <s v="20210921-9"/>
    <n v="53510602"/>
    <s v="Access"/>
    <n v="0"/>
    <s v="Light Truck - Pick up- After Jan 10"/>
    <n v="243.75"/>
    <n v="3"/>
    <s v="DAY"/>
    <s v="182.81"/>
    <s v="0"/>
    <s v=""/>
    <s v=""/>
    <n v="731.25"/>
    <n v="95.0625"/>
    <n v="826.31249999999989"/>
    <d v="2021-09-21T00:00:00"/>
    <n v="0"/>
    <x v="5"/>
    <d v="2021-10-08T00:00:00"/>
    <n v="164"/>
    <n v="0"/>
    <n v="0"/>
    <s v="Nathan Kyme"/>
    <s v="New All Season Development"/>
    <m/>
    <s v="VC7556-2019-017"/>
    <s v="929 OF"/>
    <m/>
    <m/>
    <m/>
    <s v="Approved"/>
    <m/>
    <m/>
    <s v="Road Building activities on Neys Road"/>
    <n v="6"/>
    <s v="C219-C236"/>
    <s v="Neys"/>
    <n v="0"/>
    <d v="2021-09-29T00:00:00"/>
    <m/>
    <s v="58"/>
    <d v="2021-09-30T00:00:00"/>
    <s v=""/>
    <s v=""/>
    <m/>
    <m/>
    <m/>
    <s v=""/>
    <s v="06"/>
    <s v="Corbiere and Sons Contracting997620210921-9Light Truck - Pick up- After Jan 103731.25"/>
    <s v="Corbiere and Sons Contracting997620210921-9Light Truck - Pick up- After Jan 103731.25INV #149"/>
    <s v="New All Season Development"/>
    <s v=""/>
    <x v="2"/>
  </r>
  <r>
    <x v="1"/>
    <n v="6"/>
    <n v="0"/>
    <n v="9976"/>
    <s v="20210921-9"/>
    <n v="53510602"/>
    <s v="Access"/>
    <n v="0"/>
    <s v="Excavator Thumb - 30 - 50 ton- After Jan 10"/>
    <n v="12.21"/>
    <n v="11"/>
    <s v="HR"/>
    <s v="9.16"/>
    <s v="0"/>
    <s v=""/>
    <s v=""/>
    <n v="134.31"/>
    <n v="17.4603"/>
    <n v="151.77029999999999"/>
    <d v="2021-09-21T00:00:00"/>
    <n v="0"/>
    <x v="5"/>
    <d v="2021-10-08T00:00:00"/>
    <n v="164"/>
    <n v="0"/>
    <n v="0"/>
    <s v="Nathan Kyme"/>
    <s v="New All Season Development"/>
    <m/>
    <s v="VC7556-2019-017"/>
    <s v="929 OF"/>
    <m/>
    <m/>
    <m/>
    <s v="Approved"/>
    <m/>
    <m/>
    <s v="Road Building activities on Neys Road"/>
    <n v="6"/>
    <s v="C219-C236"/>
    <s v="Neys"/>
    <n v="0"/>
    <d v="2021-09-29T00:00:00"/>
    <m/>
    <s v="58"/>
    <d v="2021-09-30T00:00:00"/>
    <s v=""/>
    <s v=""/>
    <m/>
    <m/>
    <m/>
    <s v=""/>
    <s v="06"/>
    <s v="Corbiere and Sons Contracting997620210921-9Excavator Thumb - 30 - 50 ton- After Jan 1011134.31"/>
    <s v="Corbiere and Sons Contracting997620210921-9Excavator Thumb - 30 - 50 ton- After Jan 1011134.31INV #149"/>
    <s v="New All Season Development"/>
    <s v=""/>
    <x v="2"/>
  </r>
  <r>
    <x v="1"/>
    <n v="6"/>
    <n v="0"/>
    <n v="9976"/>
    <s v="20210921-9"/>
    <n v="53510602"/>
    <s v="Access"/>
    <n v="0"/>
    <s v="Excavator Thumb - 30 - 50 ton- After Jan 10"/>
    <n v="12.21"/>
    <n v="11"/>
    <s v="HR"/>
    <s v="9.16"/>
    <s v="0"/>
    <s v=""/>
    <s v=""/>
    <n v="134.31"/>
    <n v="17.4603"/>
    <n v="151.77029999999999"/>
    <d v="2021-09-21T00:00:00"/>
    <n v="0"/>
    <x v="5"/>
    <d v="2021-10-08T00:00:00"/>
    <n v="164"/>
    <n v="0"/>
    <n v="0"/>
    <s v="Nathan Kyme"/>
    <s v="New All Season Development"/>
    <m/>
    <s v="VC7556-2019-017"/>
    <s v="929 OF"/>
    <m/>
    <m/>
    <m/>
    <s v="Approved"/>
    <m/>
    <m/>
    <s v="Road Building activities on Neys Road"/>
    <n v="6"/>
    <s v="C219-C236"/>
    <s v="Neys"/>
    <n v="0"/>
    <d v="2021-09-29T00:00:00"/>
    <m/>
    <s v="58"/>
    <d v="2021-09-30T00:00:00"/>
    <s v=""/>
    <s v=""/>
    <m/>
    <m/>
    <m/>
    <s v=""/>
    <s v="06"/>
    <s v="Corbiere and Sons Contracting997620210921-9Excavator Thumb - 30 - 50 ton- After Jan 1011134.31"/>
    <s v="Corbiere and Sons Contracting997620210921-9Excavator Thumb - 30 - 50 ton- After Jan 1011134.31INV #149"/>
    <s v="New All Season Development"/>
    <s v=""/>
    <x v="2"/>
  </r>
  <r>
    <x v="1"/>
    <n v="6"/>
    <n v="0"/>
    <n v="9976"/>
    <s v="20210921-9"/>
    <n v="53510602"/>
    <s v="Access"/>
    <n v="0"/>
    <s v="Excavator - 36 ton- After Jan 10"/>
    <n v="146.96"/>
    <n v="11"/>
    <s v="Dynamic"/>
    <s v="110.22"/>
    <s v="0"/>
    <s v=""/>
    <s v=""/>
    <n v="1616.56"/>
    <n v="210.15280000000001"/>
    <n v="1826.7127999999998"/>
    <d v="2021-09-21T00:00:00"/>
    <n v="0"/>
    <x v="5"/>
    <d v="2021-10-08T00:00:00"/>
    <n v="164"/>
    <n v="0"/>
    <n v="0"/>
    <s v="Nathan Kyme"/>
    <s v="New All Season Development"/>
    <m/>
    <s v="VC7556-2019-017"/>
    <s v="929 OF"/>
    <m/>
    <m/>
    <m/>
    <s v="Approved"/>
    <m/>
    <m/>
    <s v="Road Building activities on Neys Road"/>
    <n v="6"/>
    <s v="C219-C236"/>
    <s v="Neys"/>
    <n v="0"/>
    <d v="2021-09-29T00:00:00"/>
    <m/>
    <s v="58"/>
    <d v="2021-09-30T00:00:00"/>
    <s v=""/>
    <s v=""/>
    <m/>
    <m/>
    <m/>
    <s v=""/>
    <s v="06"/>
    <s v="Corbiere and Sons Contracting997620210921-9Excavator - 36 ton- After Jan 10111616.56"/>
    <s v="Corbiere and Sons Contracting997620210921-9Excavator - 36 ton- After Jan 10111616.56INV #149"/>
    <s v="New All Season Development"/>
    <s v=""/>
    <x v="2"/>
  </r>
  <r>
    <x v="1"/>
    <n v="6"/>
    <n v="0"/>
    <n v="9976"/>
    <s v="20210921-9"/>
    <n v="53510602"/>
    <s v="Access"/>
    <n v="0"/>
    <s v="Excavator - 30 ton- After Jan 10"/>
    <n v="138.44999999999999"/>
    <n v="11"/>
    <s v="Dynamic"/>
    <s v="103.84"/>
    <s v="0"/>
    <s v=""/>
    <s v=""/>
    <n v="1522.95"/>
    <n v="197.98350000000002"/>
    <n v="1720.9334999999999"/>
    <d v="2021-09-21T00:00:00"/>
    <n v="0"/>
    <x v="5"/>
    <d v="2021-10-08T00:00:00"/>
    <n v="164"/>
    <n v="0"/>
    <n v="0"/>
    <s v="Nathan Kyme"/>
    <s v="New All Season Development"/>
    <m/>
    <s v="VC7556-2019-017"/>
    <s v="929 OF"/>
    <m/>
    <m/>
    <m/>
    <s v="Approved"/>
    <m/>
    <m/>
    <s v="Road Building activities on Neys Road"/>
    <n v="6"/>
    <s v="C219-C236"/>
    <s v="Neys"/>
    <n v="0"/>
    <d v="2021-09-29T00:00:00"/>
    <m/>
    <s v="58"/>
    <d v="2021-09-30T00:00:00"/>
    <s v=""/>
    <s v=""/>
    <m/>
    <m/>
    <m/>
    <s v=""/>
    <s v="06"/>
    <s v="Corbiere and Sons Contracting997620210921-9Excavator - 30 ton- After Jan 10111522.95"/>
    <s v="Corbiere and Sons Contracting997620210921-9Excavator - 30 ton- After Jan 10111522.95INV #149"/>
    <s v="New All Season Development"/>
    <s v=""/>
    <x v="2"/>
  </r>
  <r>
    <x v="1"/>
    <n v="6"/>
    <n v="0"/>
    <n v="9976"/>
    <s v="20210921-9"/>
    <n v="53510602"/>
    <s v="Access"/>
    <n v="0"/>
    <s v="Dozer D6 or equal- After Jan 10"/>
    <n v="131.47999999999999"/>
    <n v="11"/>
    <s v="Dynamic"/>
    <s v="98.61"/>
    <s v="0"/>
    <s v=""/>
    <s v=""/>
    <n v="1446.28"/>
    <n v="188.0164"/>
    <n v="1634.2963999999997"/>
    <d v="2021-09-21T00:00:00"/>
    <n v="0"/>
    <x v="5"/>
    <d v="2021-10-08T00:00:00"/>
    <n v="164"/>
    <n v="0"/>
    <n v="0"/>
    <s v="Nathan Kyme"/>
    <s v="New All Season Development"/>
    <m/>
    <s v="VC7556-2019-017"/>
    <s v="929 OF"/>
    <m/>
    <m/>
    <m/>
    <s v="Approved"/>
    <m/>
    <m/>
    <s v="Road Building activities on Neys Road"/>
    <n v="6"/>
    <s v="C219-C236"/>
    <s v="Neys"/>
    <n v="0"/>
    <d v="2021-09-29T00:00:00"/>
    <m/>
    <s v="58"/>
    <d v="2021-09-30T00:00:00"/>
    <s v=""/>
    <s v=""/>
    <m/>
    <m/>
    <m/>
    <s v=""/>
    <s v="06"/>
    <s v="Corbiere and Sons Contracting997620210921-9Dozer D6 or equal- After Jan 10111446.28"/>
    <s v="Corbiere and Sons Contracting997620210921-9Dozer D6 or equal- After Jan 10111446.28INV #149"/>
    <s v="New All Season Development"/>
    <s v=""/>
    <x v="2"/>
  </r>
  <r>
    <x v="1"/>
    <n v="6"/>
    <n v="0"/>
    <n v="9975"/>
    <s v="20210921-8"/>
    <n v="53510602"/>
    <s v="Access"/>
    <n v="0"/>
    <s v="Operator - Principle - After Jan 10"/>
    <n v="75"/>
    <n v="12"/>
    <s v="HR"/>
    <s v=""/>
    <s v=""/>
    <s v="75"/>
    <s v="0"/>
    <n v="900"/>
    <n v="117"/>
    <n v="1016.9999999999999"/>
    <d v="2021-09-21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09-30T00:00:00"/>
    <s v=""/>
    <s v=""/>
    <m/>
    <m/>
    <m/>
    <s v=""/>
    <s v="06"/>
    <s v="Corbiere and Sons Contracting997520210921-8Operator - Principle - After Jan 1012900"/>
    <s v="Corbiere and Sons Contracting997520210921-8Operator - Principle - After Jan 1012900INV #149"/>
    <s v="New All Season Development"/>
    <s v=""/>
    <x v="2"/>
  </r>
  <r>
    <x v="1"/>
    <n v="6"/>
    <n v="0"/>
    <n v="9975"/>
    <s v="20210921-8"/>
    <n v="53510602"/>
    <s v="Access"/>
    <n v="0"/>
    <s v="Operator - Principle - After Jan 10"/>
    <n v="75"/>
    <n v="12"/>
    <s v="HR"/>
    <s v=""/>
    <s v=""/>
    <s v="75"/>
    <s v="0"/>
    <n v="900"/>
    <n v="117"/>
    <n v="1016.9999999999999"/>
    <d v="2021-09-21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09-30T00:00:00"/>
    <s v=""/>
    <s v=""/>
    <m/>
    <m/>
    <m/>
    <s v=""/>
    <s v="06"/>
    <s v="Corbiere and Sons Contracting997520210921-8Operator - Principle - After Jan 1012900"/>
    <s v="Corbiere and Sons Contracting997520210921-8Operator - Principle - After Jan 1012900INV #149"/>
    <s v="New All Season Development"/>
    <s v=""/>
    <x v="2"/>
  </r>
  <r>
    <x v="1"/>
    <n v="6"/>
    <n v="0"/>
    <n v="9975"/>
    <s v="20210921-8"/>
    <n v="53510602"/>
    <s v="Access"/>
    <n v="0"/>
    <s v="Operator - Principle - After Jan 10"/>
    <n v="75"/>
    <n v="12"/>
    <s v="HR"/>
    <s v=""/>
    <s v=""/>
    <s v="75"/>
    <s v="0"/>
    <n v="900"/>
    <n v="117"/>
    <n v="1016.9999999999999"/>
    <d v="2021-09-21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09-30T00:00:00"/>
    <s v=""/>
    <s v=""/>
    <m/>
    <m/>
    <m/>
    <s v=""/>
    <s v="06"/>
    <s v="Corbiere and Sons Contracting997520210921-8Operator - Principle - After Jan 1012900"/>
    <s v="Corbiere and Sons Contracting997520210921-8Operator - Principle - After Jan 1012900INV #149"/>
    <s v="New All Season Development"/>
    <s v=""/>
    <x v="2"/>
  </r>
  <r>
    <x v="1"/>
    <n v="6"/>
    <n v="0"/>
    <n v="9975"/>
    <s v="20210921-8"/>
    <n v="53510602"/>
    <s v="Access"/>
    <n v="0"/>
    <s v="Operator - Principle - After Jan 10"/>
    <n v="75"/>
    <n v="12"/>
    <s v="HR"/>
    <s v=""/>
    <s v=""/>
    <s v="75"/>
    <s v="0"/>
    <n v="900"/>
    <n v="117"/>
    <n v="1016.9999999999999"/>
    <d v="2021-09-21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09-30T00:00:00"/>
    <s v=""/>
    <s v=""/>
    <m/>
    <m/>
    <m/>
    <s v=""/>
    <s v="06"/>
    <s v="Corbiere and Sons Contracting997520210921-8Operator - Principle - After Jan 1012900"/>
    <s v="Corbiere and Sons Contracting997520210921-8Operator - Principle - After Jan 1012900INV #149"/>
    <s v="New All Season Development"/>
    <s v=""/>
    <x v="2"/>
  </r>
  <r>
    <x v="1"/>
    <n v="6"/>
    <n v="0"/>
    <n v="9975"/>
    <s v="20210921-8"/>
    <n v="53510602"/>
    <s v="Access"/>
    <n v="0"/>
    <s v="Operator - Principle - After Jan 10"/>
    <n v="75"/>
    <n v="8"/>
    <s v="HR"/>
    <s v=""/>
    <s v=""/>
    <s v="75"/>
    <s v="0"/>
    <n v="600"/>
    <n v="78"/>
    <n v="677.99999999999989"/>
    <d v="2021-09-21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09-30T00:00:00"/>
    <s v=""/>
    <s v=""/>
    <m/>
    <m/>
    <m/>
    <s v=""/>
    <s v="06"/>
    <s v="Corbiere and Sons Contracting997520210921-8Operator - Principle - After Jan 108600"/>
    <s v="Corbiere and Sons Contracting997520210921-8Operator - Principle - After Jan 108600INV #149"/>
    <s v="New All Season Development"/>
    <s v=""/>
    <x v="2"/>
  </r>
  <r>
    <x v="1"/>
    <n v="6"/>
    <n v="0"/>
    <n v="9975"/>
    <s v="20210921-8"/>
    <n v="53510602"/>
    <s v="Access"/>
    <n v="0"/>
    <s v="L.O.A."/>
    <n v="210"/>
    <n v="5"/>
    <s v="DAY"/>
    <s v=""/>
    <s v=""/>
    <m/>
    <s v="0"/>
    <n v="1050"/>
    <n v="136.5"/>
    <n v="1186.5"/>
    <d v="2021-09-21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09-30T00:00:00"/>
    <s v=""/>
    <s v=""/>
    <m/>
    <m/>
    <m/>
    <s v=""/>
    <s v="06"/>
    <s v="Corbiere and Sons Contracting997520210921-8L.O.A.51050"/>
    <s v="Corbiere and Sons Contracting997520210921-8L.O.A.51050INV #149"/>
    <s v="New All Season Development"/>
    <s v=""/>
    <x v="2"/>
  </r>
  <r>
    <x v="1"/>
    <n v="6"/>
    <n v="0"/>
    <n v="9975"/>
    <s v="20210921-8"/>
    <n v="53510602"/>
    <s v="Access"/>
    <n v="0"/>
    <s v="Rock Truck - 30 Ton- After Jan 10"/>
    <n v="138.05000000000001"/>
    <n v="11"/>
    <s v="Dynamic"/>
    <s v="103.54"/>
    <s v="0"/>
    <s v=""/>
    <s v=""/>
    <n v="1518.55"/>
    <n v="197.41149999999999"/>
    <n v="1715.9614999999999"/>
    <d v="2021-09-21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09-30T00:00:00"/>
    <s v=""/>
    <s v=""/>
    <m/>
    <m/>
    <m/>
    <s v=""/>
    <s v="06"/>
    <s v="Corbiere and Sons Contracting997520210921-8Rock Truck - 30 Ton- After Jan 10111518.55"/>
    <s v="Corbiere and Sons Contracting997520210921-8Rock Truck - 30 Ton- After Jan 10111518.55INV #149"/>
    <s v="New All Season Development"/>
    <s v=""/>
    <x v="2"/>
  </r>
  <r>
    <x v="1"/>
    <n v="6"/>
    <n v="0"/>
    <n v="9975"/>
    <s v="20210921-8"/>
    <n v="53510602"/>
    <s v="Access"/>
    <n v="0"/>
    <s v="Rock Truck - 30 Ton- After Jan 10"/>
    <n v="138.05000000000001"/>
    <n v="11"/>
    <s v="Dynamic"/>
    <s v="103.54"/>
    <s v="0"/>
    <s v=""/>
    <s v=""/>
    <n v="1518.55"/>
    <n v="197.41149999999999"/>
    <n v="1715.9614999999999"/>
    <d v="2021-09-21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09-30T00:00:00"/>
    <s v=""/>
    <s v=""/>
    <m/>
    <m/>
    <m/>
    <s v=""/>
    <s v="06"/>
    <s v="Corbiere and Sons Contracting997520210921-8Rock Truck - 30 Ton- After Jan 10111518.55"/>
    <s v="Corbiere and Sons Contracting997520210921-8Rock Truck - 30 Ton- After Jan 10111518.55INV #149"/>
    <s v="New All Season Development"/>
    <s v=""/>
    <x v="2"/>
  </r>
  <r>
    <x v="1"/>
    <n v="6"/>
    <n v="0"/>
    <n v="9975"/>
    <s v="20210921-8"/>
    <n v="53510602"/>
    <s v="Access"/>
    <n v="0"/>
    <s v="Light Truck - Pick up- After Jan 10"/>
    <n v="243.75"/>
    <n v="2"/>
    <s v="DAY"/>
    <s v="182.81"/>
    <s v="0"/>
    <s v=""/>
    <s v=""/>
    <n v="487.5"/>
    <n v="63.375"/>
    <n v="550.875"/>
    <d v="2021-09-21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09-30T00:00:00"/>
    <s v=""/>
    <s v=""/>
    <m/>
    <m/>
    <m/>
    <s v=""/>
    <s v="06"/>
    <s v="Corbiere and Sons Contracting997520210921-8Light Truck - Pick up- After Jan 102487.5"/>
    <s v="Corbiere and Sons Contracting997520210921-8Light Truck - Pick up- After Jan 102487.5INV #149"/>
    <s v="New All Season Development"/>
    <s v=""/>
    <x v="2"/>
  </r>
  <r>
    <x v="1"/>
    <n v="6"/>
    <n v="0"/>
    <n v="9975"/>
    <s v="20210921-8"/>
    <n v="53510602"/>
    <s v="Access"/>
    <n v="0"/>
    <s v="Excavator Thumb - 30 - 50 ton- After Jan 10"/>
    <n v="12.21"/>
    <n v="7"/>
    <s v="HR"/>
    <s v="9.16"/>
    <s v="0"/>
    <s v=""/>
    <s v=""/>
    <n v="85.47"/>
    <n v="11.1111"/>
    <n v="96.581099999999992"/>
    <d v="2021-09-21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09-30T00:00:00"/>
    <s v=""/>
    <s v=""/>
    <m/>
    <m/>
    <m/>
    <s v=""/>
    <s v="06"/>
    <s v="Corbiere and Sons Contracting997520210921-8Excavator Thumb - 30 - 50 ton- After Jan 10785.47"/>
    <s v="Corbiere and Sons Contracting997520210921-8Excavator Thumb - 30 - 50 ton- After Jan 10785.47INV #149"/>
    <s v="New All Season Development"/>
    <s v=""/>
    <x v="2"/>
  </r>
  <r>
    <x v="1"/>
    <n v="6"/>
    <n v="0"/>
    <n v="9975"/>
    <s v="20210921-8"/>
    <n v="53510602"/>
    <s v="Access"/>
    <n v="0"/>
    <s v="Excavator - 36 ton- After Jan 10"/>
    <n v="146.96"/>
    <n v="11"/>
    <s v="Dynamic"/>
    <s v="110.22"/>
    <s v="0"/>
    <s v=""/>
    <s v=""/>
    <n v="1616.56"/>
    <n v="210.15280000000001"/>
    <n v="1826.7127999999998"/>
    <d v="2021-09-21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09-30T00:00:00"/>
    <s v=""/>
    <s v=""/>
    <m/>
    <m/>
    <m/>
    <s v=""/>
    <s v="06"/>
    <s v="Corbiere and Sons Contracting997520210921-8Excavator - 36 ton- After Jan 10111616.56"/>
    <s v="Corbiere and Sons Contracting997520210921-8Excavator - 36 ton- After Jan 10111616.56INV #149"/>
    <s v="New All Season Development"/>
    <s v=""/>
    <x v="2"/>
  </r>
  <r>
    <x v="1"/>
    <n v="6"/>
    <n v="0"/>
    <n v="9975"/>
    <s v="20210921-8"/>
    <n v="53510602"/>
    <s v="Access"/>
    <n v="0"/>
    <s v="Excavator - 30 ton- After Jan 10"/>
    <n v="138.44999999999999"/>
    <n v="7"/>
    <s v="Dynamic"/>
    <s v="103.84"/>
    <s v="0"/>
    <s v=""/>
    <s v=""/>
    <n v="969.15"/>
    <n v="125.98950000000001"/>
    <n v="1095.1394999999998"/>
    <d v="2021-09-21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09-30T00:00:00"/>
    <s v=""/>
    <s v=""/>
    <m/>
    <m/>
    <m/>
    <s v=""/>
    <s v="06"/>
    <s v="Corbiere and Sons Contracting997520210921-8Excavator - 30 ton- After Jan 107969.15"/>
    <s v="Corbiere and Sons Contracting997520210921-8Excavator - 30 ton- After Jan 107969.15INV #149"/>
    <s v="New All Season Development"/>
    <s v=""/>
    <x v="2"/>
  </r>
  <r>
    <x v="1"/>
    <n v="6"/>
    <n v="0"/>
    <n v="9975"/>
    <s v="20210921-8"/>
    <n v="53510602"/>
    <s v="Access"/>
    <n v="0"/>
    <s v="Dozer D6 or equal- After Jan 10"/>
    <n v="131.47999999999999"/>
    <n v="11"/>
    <s v="Dynamic"/>
    <s v="98.61"/>
    <s v="0"/>
    <s v=""/>
    <s v=""/>
    <n v="1446.28"/>
    <n v="188.0164"/>
    <n v="1634.2963999999997"/>
    <d v="2021-09-21T00:00:00"/>
    <n v="0"/>
    <x v="5"/>
    <d v="2021-10-08T00:00:00"/>
    <n v="164"/>
    <n v="0"/>
    <n v="0"/>
    <s v="Nathan Kyme"/>
    <s v="New All Season Development"/>
    <m/>
    <s v="VC7556-2019-017"/>
    <s v="929 OF"/>
    <m/>
    <m/>
    <m/>
    <s v="Approved"/>
    <m/>
    <m/>
    <s v="Road building activities on Little Red Sucker Creek Road"/>
    <n v="6"/>
    <s v="C248-C257"/>
    <s v="Little Red Sucker Creek"/>
    <n v="0"/>
    <d v="2021-09-29T00:00:00"/>
    <m/>
    <s v="58"/>
    <d v="2021-09-30T00:00:00"/>
    <s v=""/>
    <s v=""/>
    <m/>
    <m/>
    <m/>
    <s v=""/>
    <s v="06"/>
    <s v="Corbiere and Sons Contracting997520210921-8Dozer D6 or equal- After Jan 10111446.28"/>
    <s v="Corbiere and Sons Contracting997520210921-8Dozer D6 or equal- After Jan 10111446.28INV #149"/>
    <s v="New All Season Development"/>
    <s v=""/>
    <x v="2"/>
  </r>
  <r>
    <x v="1"/>
    <n v="6"/>
    <n v="0"/>
    <n v="9982"/>
    <s v="20210921-15"/>
    <n v="53510602"/>
    <s v="Access"/>
    <n v="0"/>
    <s v="Operator - Principle - After Jan 10"/>
    <n v="75"/>
    <n v="40"/>
    <s v="HR"/>
    <s v=""/>
    <s v=""/>
    <s v="75"/>
    <s v="0"/>
    <n v="3000"/>
    <n v="390"/>
    <n v="3389.9999999999995"/>
    <d v="2021-09-21T00:00:00"/>
    <n v="0"/>
    <x v="5"/>
    <d v="2021-10-08T00:00:00"/>
    <n v="164"/>
    <n v="0"/>
    <n v="0"/>
    <s v="Nathan Kyme"/>
    <s v="New All Season Development"/>
    <m/>
    <s v="VC7556-2019-017"/>
    <s v="929 OF"/>
    <m/>
    <m/>
    <m/>
    <s v="Approved"/>
    <m/>
    <m/>
    <s v="Road building activities on Dead Horse"/>
    <n v="6"/>
    <s v="C203-C209"/>
    <s v="Dead Horse Creek"/>
    <n v="0"/>
    <d v="2021-09-29T00:00:00"/>
    <m/>
    <s v="58"/>
    <d v="2021-09-30T00:00:00"/>
    <s v=""/>
    <s v=""/>
    <m/>
    <m/>
    <m/>
    <s v=""/>
    <s v="06"/>
    <s v="Corbiere and Sons Contracting998220210921-15Operator - Principle - After Jan 10403000"/>
    <s v="Corbiere and Sons Contracting998220210921-15Operator - Principle - After Jan 10403000INV #149"/>
    <s v="New All Season Development"/>
    <s v=""/>
    <x v="2"/>
  </r>
  <r>
    <x v="1"/>
    <n v="6"/>
    <n v="0"/>
    <n v="9982"/>
    <s v="20210921-15"/>
    <n v="53510602"/>
    <s v="Access"/>
    <n v="0"/>
    <s v="Foreman"/>
    <n v="95"/>
    <n v="9"/>
    <s v="HR"/>
    <s v=""/>
    <s v=""/>
    <s v="95"/>
    <s v="0"/>
    <n v="855"/>
    <n v="111.15"/>
    <n v="966.14999999999986"/>
    <d v="2021-09-21T00:00:00"/>
    <n v="0"/>
    <x v="5"/>
    <d v="2021-10-08T00:00:00"/>
    <n v="164"/>
    <n v="0"/>
    <n v="0"/>
    <s v="Nathan Kyme"/>
    <s v="New All Season Development"/>
    <m/>
    <s v="VC7556-2019-017"/>
    <s v="929 OF"/>
    <m/>
    <m/>
    <m/>
    <s v="Approved"/>
    <m/>
    <m/>
    <s v="Road building activities on Dead Horse"/>
    <n v="6"/>
    <s v="C203-C209"/>
    <s v="Dead Horse Creek"/>
    <n v="0"/>
    <d v="2021-09-29T00:00:00"/>
    <m/>
    <s v="58"/>
    <d v="2021-09-30T00:00:00"/>
    <s v=""/>
    <s v=""/>
    <m/>
    <m/>
    <m/>
    <s v=""/>
    <s v="06"/>
    <s v="Corbiere and Sons Contracting998220210921-15Foreman9855"/>
    <s v="Corbiere and Sons Contracting998220210921-15Foreman9855INV #149"/>
    <s v="New All Season Development"/>
    <s v=""/>
    <x v="2"/>
  </r>
  <r>
    <x v="1"/>
    <n v="6"/>
    <n v="0"/>
    <n v="9982"/>
    <s v="20210921-15"/>
    <n v="53510602"/>
    <s v="Access"/>
    <n v="0"/>
    <s v="Rock Truck - 30 Ton- After Jan 10"/>
    <n v="138.05000000000001"/>
    <n v="7"/>
    <s v="Dynamic"/>
    <s v="103.54"/>
    <s v="0"/>
    <s v=""/>
    <s v=""/>
    <n v="966.35"/>
    <n v="125.6255"/>
    <n v="1091.9755"/>
    <d v="2021-09-21T00:00:00"/>
    <n v="0"/>
    <x v="5"/>
    <d v="2021-10-08T00:00:00"/>
    <n v="164"/>
    <n v="0"/>
    <n v="0"/>
    <s v="Nathan Kyme"/>
    <s v="New All Season Development"/>
    <m/>
    <s v="VC7556-2019-017"/>
    <s v="929 OF"/>
    <m/>
    <m/>
    <m/>
    <s v="Approved"/>
    <m/>
    <m/>
    <s v="Road building activities on Dead Horse"/>
    <n v="6"/>
    <s v="C203-C209"/>
    <s v="Dead Horse Creek"/>
    <n v="0"/>
    <d v="2021-09-29T00:00:00"/>
    <m/>
    <s v="58"/>
    <d v="2021-09-30T00:00:00"/>
    <s v=""/>
    <s v=""/>
    <m/>
    <m/>
    <m/>
    <s v=""/>
    <s v="06"/>
    <s v="Corbiere and Sons Contracting998220210921-15Rock Truck - 30 Ton- After Jan 107966.35"/>
    <s v="Corbiere and Sons Contracting998220210921-15Rock Truck - 30 Ton- After Jan 107966.35INV #149"/>
    <s v="New All Season Development"/>
    <s v=""/>
    <x v="2"/>
  </r>
  <r>
    <x v="1"/>
    <n v="6"/>
    <n v="0"/>
    <n v="9982"/>
    <s v="20210921-15"/>
    <n v="53510602"/>
    <s v="Access"/>
    <n v="0"/>
    <s v="Light Truck - Pick up- After Jan 10"/>
    <n v="243.75"/>
    <n v="4"/>
    <s v="DAY"/>
    <s v="182.81"/>
    <s v="0"/>
    <s v=""/>
    <s v=""/>
    <n v="975"/>
    <n v="126.75"/>
    <n v="1101.75"/>
    <d v="2021-09-21T00:00:00"/>
    <n v="0"/>
    <x v="5"/>
    <d v="2021-10-08T00:00:00"/>
    <n v="164"/>
    <n v="0"/>
    <n v="0"/>
    <s v="Nathan Kyme"/>
    <s v="New All Season Development"/>
    <m/>
    <s v="VC7556-2019-017"/>
    <s v="929 OF"/>
    <m/>
    <m/>
    <m/>
    <s v="Approved"/>
    <m/>
    <m/>
    <s v="Road building activities on Dead Horse"/>
    <n v="6"/>
    <s v="C203-C209"/>
    <s v="Dead Horse Creek"/>
    <n v="0"/>
    <d v="2021-09-29T00:00:00"/>
    <m/>
    <s v="58"/>
    <d v="2021-09-30T00:00:00"/>
    <s v=""/>
    <s v=""/>
    <m/>
    <m/>
    <m/>
    <s v=""/>
    <s v="06"/>
    <s v="Corbiere and Sons Contracting998220210921-15Light Truck - Pick up- After Jan 104975"/>
    <s v="Corbiere and Sons Contracting998220210921-15Light Truck - Pick up- After Jan 104975INV #149"/>
    <s v="New All Season Development"/>
    <s v=""/>
    <x v="2"/>
  </r>
  <r>
    <x v="1"/>
    <n v="6"/>
    <n v="0"/>
    <n v="9982"/>
    <s v="20210921-15"/>
    <n v="53510602"/>
    <s v="Access"/>
    <n v="0"/>
    <s v="Excavator Thumb - 30 - 50 ton- After Jan 10"/>
    <n v="12.21"/>
    <n v="11"/>
    <s v="HR"/>
    <s v="9.16"/>
    <s v="0"/>
    <s v=""/>
    <s v=""/>
    <n v="134.31"/>
    <n v="17.4603"/>
    <n v="151.77029999999999"/>
    <d v="2021-09-21T00:00:00"/>
    <n v="0"/>
    <x v="5"/>
    <d v="2021-10-08T00:00:00"/>
    <n v="164"/>
    <n v="0"/>
    <n v="0"/>
    <s v="Nathan Kyme"/>
    <s v="New All Season Development"/>
    <m/>
    <s v="VC7556-2019-017"/>
    <s v="929 OF"/>
    <m/>
    <m/>
    <m/>
    <s v="Approved"/>
    <m/>
    <m/>
    <s v="Road building activities on Dead Horse"/>
    <n v="6"/>
    <s v="C203-C209"/>
    <s v="Dead Horse Creek"/>
    <n v="0"/>
    <d v="2021-09-29T00:00:00"/>
    <m/>
    <s v="58"/>
    <d v="2021-09-30T00:00:00"/>
    <s v=""/>
    <s v=""/>
    <m/>
    <m/>
    <m/>
    <s v=""/>
    <s v="06"/>
    <s v="Corbiere and Sons Contracting998220210921-15Excavator Thumb - 30 - 50 ton- After Jan 1011134.31"/>
    <s v="Corbiere and Sons Contracting998220210921-15Excavator Thumb - 30 - 50 ton- After Jan 1011134.31INV #149"/>
    <s v="New All Season Development"/>
    <s v=""/>
    <x v="2"/>
  </r>
  <r>
    <x v="1"/>
    <n v="6"/>
    <n v="0"/>
    <n v="9982"/>
    <s v="20210921-15"/>
    <n v="53510602"/>
    <s v="Access"/>
    <n v="0"/>
    <s v="Excavator Thumb - 30 - 50 ton- After Jan 10"/>
    <n v="12.21"/>
    <n v="11"/>
    <s v="HR"/>
    <s v="9.16"/>
    <s v="0"/>
    <s v=""/>
    <s v=""/>
    <n v="134.31"/>
    <n v="17.4603"/>
    <n v="151.77029999999999"/>
    <d v="2021-09-21T00:00:00"/>
    <n v="0"/>
    <x v="5"/>
    <d v="2021-10-08T00:00:00"/>
    <n v="164"/>
    <n v="0"/>
    <n v="0"/>
    <s v="Nathan Kyme"/>
    <s v="New All Season Development"/>
    <m/>
    <s v="VC7556-2019-017"/>
    <s v="929 OF"/>
    <m/>
    <m/>
    <m/>
    <s v="Approved"/>
    <m/>
    <m/>
    <s v="Road building activities on Dead Horse"/>
    <n v="6"/>
    <s v="C203-C209"/>
    <s v="Dead Horse Creek"/>
    <n v="0"/>
    <d v="2021-09-29T00:00:00"/>
    <m/>
    <s v="58"/>
    <d v="2021-09-30T00:00:00"/>
    <s v=""/>
    <s v=""/>
    <m/>
    <m/>
    <m/>
    <s v=""/>
    <s v="06"/>
    <s v="Corbiere and Sons Contracting998220210921-15Excavator Thumb - 30 - 50 ton- After Jan 1011134.31"/>
    <s v="Corbiere and Sons Contracting998220210921-15Excavator Thumb - 30 - 50 ton- After Jan 1011134.31INV #149"/>
    <s v="New All Season Development"/>
    <s v=""/>
    <x v="2"/>
  </r>
  <r>
    <x v="1"/>
    <n v="6"/>
    <n v="0"/>
    <n v="9982"/>
    <s v="20210921-15"/>
    <n v="53510602"/>
    <s v="Access"/>
    <n v="0"/>
    <s v="Excavator Thumb - 30 - 50 ton- After Jan 10"/>
    <n v="12.21"/>
    <n v="8"/>
    <s v="HR"/>
    <s v="9.16"/>
    <s v="0"/>
    <s v=""/>
    <s v=""/>
    <n v="97.68"/>
    <n v="12.698400000000001"/>
    <n v="110.3784"/>
    <d v="2021-09-21T00:00:00"/>
    <n v="0"/>
    <x v="5"/>
    <d v="2021-10-08T00:00:00"/>
    <n v="164"/>
    <n v="0"/>
    <n v="0"/>
    <s v="Nathan Kyme"/>
    <s v="New All Season Development"/>
    <m/>
    <s v="VC7556-2019-017"/>
    <s v="929 OF"/>
    <m/>
    <m/>
    <m/>
    <s v="Approved"/>
    <m/>
    <m/>
    <s v="Road building activities on Dead Horse"/>
    <n v="6"/>
    <s v="C203-C209"/>
    <s v="Dead Horse Creek"/>
    <n v="0"/>
    <d v="2021-09-29T00:00:00"/>
    <m/>
    <s v="58"/>
    <d v="2021-09-30T00:00:00"/>
    <s v=""/>
    <s v=""/>
    <m/>
    <m/>
    <m/>
    <s v=""/>
    <s v="06"/>
    <s v="Corbiere and Sons Contracting998220210921-15Excavator Thumb - 30 - 50 ton- After Jan 10897.68"/>
    <s v="Corbiere and Sons Contracting998220210921-15Excavator Thumb - 30 - 50 ton- After Jan 10897.68INV #149"/>
    <s v="New All Season Development"/>
    <s v=""/>
    <x v="2"/>
  </r>
  <r>
    <x v="1"/>
    <n v="6"/>
    <n v="0"/>
    <n v="9982"/>
    <s v="20210921-15"/>
    <n v="53510602"/>
    <s v="Access"/>
    <n v="0"/>
    <s v="Excavator - 36 ton- After Jan 10"/>
    <n v="146.96"/>
    <n v="11"/>
    <s v="Dynamic"/>
    <s v="110.22"/>
    <s v="0"/>
    <s v=""/>
    <s v=""/>
    <n v="1616.56"/>
    <n v="210.15280000000001"/>
    <n v="1826.7127999999998"/>
    <d v="2021-09-21T00:00:00"/>
    <n v="0"/>
    <x v="5"/>
    <d v="2021-10-08T00:00:00"/>
    <n v="164"/>
    <n v="0"/>
    <n v="0"/>
    <s v="Nathan Kyme"/>
    <s v="New All Season Development"/>
    <m/>
    <s v="VC7556-2019-017"/>
    <s v="929 OF"/>
    <m/>
    <m/>
    <m/>
    <s v="Approved"/>
    <m/>
    <m/>
    <s v="Road building activities on Dead Horse"/>
    <n v="6"/>
    <s v="C203-C209"/>
    <s v="Dead Horse Creek"/>
    <n v="0"/>
    <d v="2021-09-29T00:00:00"/>
    <m/>
    <s v="58"/>
    <d v="2021-09-30T00:00:00"/>
    <s v=""/>
    <s v=""/>
    <m/>
    <m/>
    <m/>
    <s v=""/>
    <s v="06"/>
    <s v="Corbiere and Sons Contracting998220210921-15Excavator - 36 ton- After Jan 10111616.56"/>
    <s v="Corbiere and Sons Contracting998220210921-15Excavator - 36 ton- After Jan 10111616.56INV #149"/>
    <s v="New All Season Development"/>
    <s v=""/>
    <x v="2"/>
  </r>
  <r>
    <x v="1"/>
    <n v="6"/>
    <n v="0"/>
    <n v="9982"/>
    <s v="20210921-15"/>
    <n v="53510602"/>
    <s v="Access"/>
    <n v="0"/>
    <s v="Excavator - 36 ton- After Jan 10"/>
    <n v="146.96"/>
    <n v="11"/>
    <s v="Dynamic"/>
    <s v="110.22"/>
    <s v="0"/>
    <s v=""/>
    <s v=""/>
    <n v="1616.56"/>
    <n v="210.15280000000001"/>
    <n v="1826.7127999999998"/>
    <d v="2021-09-21T00:00:00"/>
    <n v="0"/>
    <x v="5"/>
    <d v="2021-10-08T00:00:00"/>
    <n v="164"/>
    <n v="0"/>
    <n v="0"/>
    <s v="Nathan Kyme"/>
    <s v="New All Season Development"/>
    <m/>
    <s v="VC7556-2019-017"/>
    <s v="929 OF"/>
    <m/>
    <m/>
    <m/>
    <s v="Approved"/>
    <m/>
    <m/>
    <s v="Road building activities on Dead Horse"/>
    <n v="6"/>
    <s v="C203-C209"/>
    <s v="Dead Horse Creek"/>
    <n v="0"/>
    <d v="2021-09-29T00:00:00"/>
    <m/>
    <s v="58"/>
    <d v="2021-09-30T00:00:00"/>
    <s v=""/>
    <s v=""/>
    <m/>
    <m/>
    <m/>
    <s v=""/>
    <s v="06"/>
    <s v="Corbiere and Sons Contracting998220210921-15Excavator - 36 ton- After Jan 10111616.56"/>
    <s v="Corbiere and Sons Contracting998220210921-15Excavator - 36 ton- After Jan 10111616.56INV #149"/>
    <s v="New All Season Development"/>
    <s v=""/>
    <x v="2"/>
  </r>
  <r>
    <x v="1"/>
    <n v="6"/>
    <n v="0"/>
    <n v="9982"/>
    <s v="20210921-15"/>
    <n v="53510602"/>
    <s v="Access"/>
    <n v="0"/>
    <s v="Excavator - 30 ton- After Jan 10"/>
    <n v="138.44999999999999"/>
    <n v="8"/>
    <s v="Dynamic"/>
    <s v="103.84"/>
    <s v="0"/>
    <s v=""/>
    <s v=""/>
    <n v="1107.5999999999999"/>
    <n v="143.988"/>
    <n v="1251.5879999999997"/>
    <d v="2021-09-21T00:00:00"/>
    <n v="0"/>
    <x v="5"/>
    <d v="2021-10-08T00:00:00"/>
    <n v="164"/>
    <n v="0"/>
    <n v="0"/>
    <s v="Nathan Kyme"/>
    <s v="New All Season Development"/>
    <m/>
    <s v="VC7556-2019-017"/>
    <s v="929 OF"/>
    <m/>
    <m/>
    <m/>
    <s v="Approved"/>
    <m/>
    <m/>
    <s v="Road building activities on Dead Horse"/>
    <n v="6"/>
    <s v="C203-C209"/>
    <s v="Dead Horse Creek"/>
    <n v="0"/>
    <d v="2021-09-29T00:00:00"/>
    <m/>
    <s v="58"/>
    <d v="2021-09-30T00:00:00"/>
    <s v=""/>
    <s v=""/>
    <m/>
    <m/>
    <m/>
    <s v=""/>
    <s v="06"/>
    <s v="Corbiere and Sons Contracting998220210921-15Excavator - 30 ton- After Jan 1081107.6"/>
    <s v="Corbiere and Sons Contracting998220210921-15Excavator - 30 ton- After Jan 1081107.6INV #149"/>
    <s v="New All Season Development"/>
    <s v=""/>
    <x v="2"/>
  </r>
  <r>
    <x v="1"/>
    <n v="6"/>
    <n v="0"/>
    <n v="9982"/>
    <s v="20210921-15"/>
    <n v="53510602"/>
    <s v="Access"/>
    <n v="0"/>
    <s v="Dozer D6 or equal- After Jan 10"/>
    <n v="131.47999999999999"/>
    <n v="2"/>
    <s v="Dynamic"/>
    <s v="98.61"/>
    <s v="0"/>
    <s v=""/>
    <s v=""/>
    <n v="262.95999999999998"/>
    <n v="34.184799999999996"/>
    <n v="297.14479999999998"/>
    <d v="2021-09-21T00:00:00"/>
    <n v="0"/>
    <x v="5"/>
    <d v="2021-10-08T00:00:00"/>
    <n v="164"/>
    <n v="0"/>
    <n v="0"/>
    <s v="Nathan Kyme"/>
    <s v="New All Season Development"/>
    <m/>
    <s v="VC7556-2019-017"/>
    <s v="929 OF"/>
    <m/>
    <m/>
    <m/>
    <s v="Approved"/>
    <m/>
    <m/>
    <s v="Road building activities on Dead Horse"/>
    <n v="6"/>
    <s v="C203-C209"/>
    <s v="Dead Horse Creek"/>
    <n v="0"/>
    <d v="2021-09-29T00:00:00"/>
    <m/>
    <s v="58"/>
    <d v="2021-09-30T00:00:00"/>
    <s v=""/>
    <s v=""/>
    <m/>
    <m/>
    <m/>
    <s v=""/>
    <s v="06"/>
    <s v="Corbiere and Sons Contracting998220210921-15Dozer D6 or equal- After Jan 102262.96"/>
    <s v="Corbiere and Sons Contracting998220210921-15Dozer D6 or equal- After Jan 102262.96INV #149"/>
    <s v="New All Season Development"/>
    <s v=""/>
    <x v="2"/>
  </r>
  <r>
    <x v="1"/>
    <n v="6"/>
    <n v="0"/>
    <n v="9981"/>
    <s v="20210921-14"/>
    <n v="53510602"/>
    <s v="Access"/>
    <n v="0"/>
    <s v="ATV - Side by Side w/ roll bar- After Jan 10"/>
    <n v="18.45"/>
    <n v="10"/>
    <s v="HR"/>
    <s v="13.84"/>
    <s v="0"/>
    <s v=""/>
    <s v=""/>
    <n v="184.5"/>
    <n v="23.984999999999999"/>
    <n v="208.48499999999999"/>
    <d v="2021-09-21T00:00:00"/>
    <n v="0"/>
    <x v="5"/>
    <d v="2021-10-08T00:00:00"/>
    <n v="164"/>
    <n v="0"/>
    <n v="0"/>
    <s v="Nathan Kyme"/>
    <s v="New All Season Development"/>
    <m/>
    <s v="VC7556-2019-017"/>
    <s v="929 OF"/>
    <m/>
    <m/>
    <m/>
    <s v="Approved"/>
    <m/>
    <m/>
    <s v="Billable ATV usage on Neys Road"/>
    <n v="6"/>
    <s v="C219-C236"/>
    <s v="Neys"/>
    <n v="0"/>
    <d v="2021-09-29T00:00:00"/>
    <m/>
    <s v="58"/>
    <d v="2021-09-30T00:00:00"/>
    <s v=""/>
    <s v=""/>
    <m/>
    <m/>
    <m/>
    <s v=""/>
    <s v="06"/>
    <s v="Corbiere and Sons Contracting998120210921-14ATV - Side by Side w/ roll bar- After Jan 1010184.5"/>
    <s v="Corbiere and Sons Contracting998120210921-14ATV - Side by Side w/ roll bar- After Jan 1010184.5INV #149"/>
    <s v="New All Season Development"/>
    <s v=""/>
    <x v="2"/>
  </r>
  <r>
    <x v="1"/>
    <n v="6"/>
    <n v="0"/>
    <n v="9980"/>
    <s v="20210921-13-R1"/>
    <n v="53510602"/>
    <s v="Access"/>
    <n v="0"/>
    <s v="Operator - Principle - After Jan 10"/>
    <n v="75"/>
    <n v="36"/>
    <s v="HR"/>
    <s v=""/>
    <s v=""/>
    <s v="75"/>
    <s v="0"/>
    <n v="2700"/>
    <n v="351"/>
    <n v="3050.9999999999995"/>
    <d v="2021-09-21T00:00:00"/>
    <n v="0"/>
    <x v="5"/>
    <d v="2021-10-08T00:00:00"/>
    <n v="164"/>
    <n v="0"/>
    <n v="0"/>
    <s v="Nathan Kyme"/>
    <s v="New All Season Development"/>
    <m/>
    <s v="VC7556-2019-017"/>
    <s v="929 OF"/>
    <m/>
    <m/>
    <m/>
    <s v="Approved"/>
    <m/>
    <m/>
    <s v="Road building activities on Ripple Creek"/>
    <n v="6"/>
    <s v="C197-C202"/>
    <s v="Ripple Creek"/>
    <n v="0"/>
    <d v="2021-09-29T00:00:00"/>
    <m/>
    <s v="37"/>
    <d v="2021-10-05T00:00:00"/>
    <s v=""/>
    <s v=""/>
    <m/>
    <m/>
    <m/>
    <s v="Harold Furlong"/>
    <s v="06"/>
    <s v="Corbiere and Sons Contracting998020210921-13-R1Operator - Principle - After Jan 10362700"/>
    <s v="Corbiere and Sons Contracting998020210921-13-R1Operator - Principle - After Jan 10362700INV #149"/>
    <s v="New All Season Development"/>
    <s v=""/>
    <x v="2"/>
  </r>
  <r>
    <x v="1"/>
    <n v="6"/>
    <n v="0"/>
    <n v="9980"/>
    <s v="20210921-13-R1"/>
    <n v="53510602"/>
    <s v="Access"/>
    <n v="0"/>
    <s v="L.O.A."/>
    <n v="210"/>
    <n v="3"/>
    <s v="DAY"/>
    <s v=""/>
    <s v=""/>
    <m/>
    <s v="0"/>
    <n v="630"/>
    <n v="81.900000000000006"/>
    <n v="711.9"/>
    <d v="2021-09-21T00:00:00"/>
    <n v="0"/>
    <x v="5"/>
    <d v="2021-10-08T00:00:00"/>
    <n v="164"/>
    <n v="0"/>
    <n v="0"/>
    <s v="Nathan Kyme"/>
    <s v="New All Season Development"/>
    <m/>
    <s v="VC7556-2019-017"/>
    <s v="929 OF"/>
    <m/>
    <m/>
    <m/>
    <s v="Approved"/>
    <m/>
    <m/>
    <s v="Road building activities on Ripple Creek"/>
    <n v="6"/>
    <s v="C197-C202"/>
    <s v="Ripple Creek"/>
    <n v="0"/>
    <d v="2021-09-29T00:00:00"/>
    <m/>
    <s v="37"/>
    <d v="2021-10-05T00:00:00"/>
    <s v=""/>
    <s v=""/>
    <m/>
    <m/>
    <m/>
    <s v="Harold Furlong"/>
    <s v="06"/>
    <s v="Corbiere and Sons Contracting998020210921-13-R1L.O.A.3630"/>
    <s v="Corbiere and Sons Contracting998020210921-13-R1L.O.A.3630INV #149"/>
    <s v="New All Season Development"/>
    <s v=""/>
    <x v="2"/>
  </r>
  <r>
    <x v="1"/>
    <n v="6"/>
    <n v="0"/>
    <n v="9980"/>
    <s v="20210921-13-R1"/>
    <n v="53510602"/>
    <s v="Access"/>
    <n v="0"/>
    <s v="Rock Truck - 30 Ton- After Jan 10"/>
    <n v="138.05000000000001"/>
    <n v="9"/>
    <s v="Dynamic"/>
    <s v="103.54"/>
    <s v="0"/>
    <s v=""/>
    <s v=""/>
    <n v="1242.45"/>
    <n v="161.51850000000002"/>
    <n v="1403.9684999999999"/>
    <d v="2021-09-21T00:00:00"/>
    <n v="0"/>
    <x v="5"/>
    <d v="2021-10-08T00:00:00"/>
    <n v="164"/>
    <n v="0"/>
    <n v="0"/>
    <s v="Nathan Kyme"/>
    <s v="New All Season Development"/>
    <m/>
    <s v="VC7556-2019-017"/>
    <s v="929 OF"/>
    <m/>
    <m/>
    <m/>
    <s v="Approved"/>
    <m/>
    <m/>
    <s v="Road building activities on Ripple Creek"/>
    <n v="6"/>
    <s v="C197-C202"/>
    <s v="Ripple Creek"/>
    <n v="0"/>
    <d v="2021-09-29T00:00:00"/>
    <m/>
    <s v="37"/>
    <d v="2021-10-05T00:00:00"/>
    <s v=""/>
    <s v=""/>
    <m/>
    <m/>
    <m/>
    <s v="Harold Furlong"/>
    <s v="06"/>
    <s v="Corbiere and Sons Contracting998020210921-13-R1Rock Truck - 30 Ton- After Jan 1091242.45"/>
    <s v="Corbiere and Sons Contracting998020210921-13-R1Rock Truck - 30 Ton- After Jan 1091242.45INV #149"/>
    <s v="New All Season Development"/>
    <s v=""/>
    <x v="2"/>
  </r>
  <r>
    <x v="1"/>
    <n v="6"/>
    <n v="0"/>
    <n v="9980"/>
    <s v="20210921-13-R1"/>
    <n v="53510602"/>
    <s v="Access"/>
    <n v="0"/>
    <s v="Light Truck - Pick up- After Jan 10"/>
    <n v="243.75"/>
    <n v="1"/>
    <s v="DAY"/>
    <s v="182.81"/>
    <s v="0"/>
    <s v=""/>
    <s v=""/>
    <n v="243.75"/>
    <n v="31.6875"/>
    <n v="275.4375"/>
    <d v="2021-09-21T00:00:00"/>
    <n v="0"/>
    <x v="5"/>
    <d v="2021-10-08T00:00:00"/>
    <n v="164"/>
    <n v="0"/>
    <n v="0"/>
    <s v="Nathan Kyme"/>
    <s v="New All Season Development"/>
    <m/>
    <s v="VC7556-2019-017"/>
    <s v="929 OF"/>
    <m/>
    <m/>
    <m/>
    <s v="Approved"/>
    <m/>
    <m/>
    <s v="Road building activities on Ripple Creek"/>
    <n v="6"/>
    <s v="C197-C202"/>
    <s v="Ripple Creek"/>
    <n v="0"/>
    <d v="2021-09-29T00:00:00"/>
    <m/>
    <s v="37"/>
    <d v="2021-10-05T00:00:00"/>
    <s v=""/>
    <s v=""/>
    <m/>
    <m/>
    <m/>
    <s v="Harold Furlong"/>
    <s v="06"/>
    <s v="Corbiere and Sons Contracting998020210921-13-R1Light Truck - Pick up- After Jan 101243.75"/>
    <s v="Corbiere and Sons Contracting998020210921-13-R1Light Truck - Pick up- After Jan 101243.75INV #149"/>
    <s v="New All Season Development"/>
    <s v=""/>
    <x v="2"/>
  </r>
  <r>
    <x v="1"/>
    <n v="6"/>
    <n v="0"/>
    <n v="9980"/>
    <s v="20210921-13-R1"/>
    <n v="53510602"/>
    <s v="Access"/>
    <n v="0"/>
    <s v="Excavator Thumb - 30 - 50 ton- After Jan 10"/>
    <n v="12.21"/>
    <n v="11"/>
    <s v="HR"/>
    <s v="9.16"/>
    <s v="0"/>
    <s v=""/>
    <s v=""/>
    <n v="134.31"/>
    <n v="17.4603"/>
    <n v="151.77029999999999"/>
    <d v="2021-09-21T00:00:00"/>
    <n v="0"/>
    <x v="5"/>
    <d v="2021-10-08T00:00:00"/>
    <n v="164"/>
    <n v="0"/>
    <n v="0"/>
    <s v="Nathan Kyme"/>
    <s v="New All Season Development"/>
    <m/>
    <s v="VC7556-2019-017"/>
    <s v="929 OF"/>
    <m/>
    <m/>
    <m/>
    <s v="Approved"/>
    <m/>
    <m/>
    <s v="Road building activities on Ripple Creek"/>
    <n v="6"/>
    <s v="C197-C202"/>
    <s v="Ripple Creek"/>
    <n v="0"/>
    <d v="2021-09-29T00:00:00"/>
    <m/>
    <s v="37"/>
    <d v="2021-10-05T00:00:00"/>
    <s v=""/>
    <s v=""/>
    <m/>
    <m/>
    <m/>
    <s v="Harold Furlong"/>
    <s v="06"/>
    <s v="Corbiere and Sons Contracting998020210921-13-R1Excavator Thumb - 30 - 50 ton- After Jan 1011134.31"/>
    <s v="Corbiere and Sons Contracting998020210921-13-R1Excavator Thumb - 30 - 50 ton- After Jan 1011134.31INV #149"/>
    <s v="New All Season Development"/>
    <s v=""/>
    <x v="2"/>
  </r>
  <r>
    <x v="1"/>
    <n v="6"/>
    <n v="0"/>
    <n v="9980"/>
    <s v="20210921-13-R1"/>
    <n v="53510602"/>
    <s v="Access"/>
    <n v="0"/>
    <s v="Excavator - 36 ton- After Jan 10"/>
    <n v="146.96"/>
    <n v="9"/>
    <s v="Dynamic"/>
    <s v="110.22"/>
    <s v="0"/>
    <s v=""/>
    <s v=""/>
    <n v="1322.64"/>
    <n v="171.94320000000002"/>
    <n v="1494.5832"/>
    <d v="2021-09-21T00:00:00"/>
    <n v="0"/>
    <x v="5"/>
    <d v="2021-10-08T00:00:00"/>
    <n v="164"/>
    <n v="0"/>
    <n v="0"/>
    <s v="Nathan Kyme"/>
    <s v="New All Season Development"/>
    <m/>
    <s v="VC7556-2019-017"/>
    <s v="929 OF"/>
    <m/>
    <m/>
    <m/>
    <s v="Approved"/>
    <m/>
    <m/>
    <s v="Road building activities on Ripple Creek"/>
    <n v="6"/>
    <s v="C197-C202"/>
    <s v="Ripple Creek"/>
    <n v="0"/>
    <d v="2021-09-29T00:00:00"/>
    <m/>
    <s v="37"/>
    <d v="2021-10-05T00:00:00"/>
    <s v=""/>
    <s v=""/>
    <m/>
    <m/>
    <m/>
    <s v="Harold Furlong"/>
    <s v="06"/>
    <s v="Corbiere and Sons Contracting998020210921-13-R1Excavator - 36 ton- After Jan 1091322.64"/>
    <s v="Corbiere and Sons Contracting998020210921-13-R1Excavator - 36 ton- After Jan 1091322.64INV #149"/>
    <s v="New All Season Development"/>
    <s v=""/>
    <x v="2"/>
  </r>
  <r>
    <x v="1"/>
    <n v="6"/>
    <n v="0"/>
    <n v="9980"/>
    <s v="20210921-13-R1"/>
    <n v="53510602"/>
    <s v="Access"/>
    <n v="0"/>
    <s v="Excavator - 36 ton- After Jan 10"/>
    <n v="146.96"/>
    <n v="11"/>
    <s v="Dynamic"/>
    <s v="110.22"/>
    <s v="0"/>
    <s v=""/>
    <s v=""/>
    <n v="1616.56"/>
    <n v="210.15280000000001"/>
    <n v="1826.7127999999998"/>
    <d v="2021-09-21T00:00:00"/>
    <n v="0"/>
    <x v="5"/>
    <d v="2021-10-08T00:00:00"/>
    <n v="164"/>
    <n v="0"/>
    <n v="0"/>
    <s v="Nathan Kyme"/>
    <s v="New All Season Development"/>
    <m/>
    <s v="VC7556-2019-017"/>
    <s v="929 OF"/>
    <m/>
    <m/>
    <m/>
    <s v="Approved"/>
    <m/>
    <m/>
    <s v="Road building activities on Ripple Creek"/>
    <n v="6"/>
    <s v="C197-C202"/>
    <s v="Ripple Creek"/>
    <n v="0"/>
    <d v="2021-09-29T00:00:00"/>
    <m/>
    <s v="37"/>
    <d v="2021-10-05T00:00:00"/>
    <s v=""/>
    <s v=""/>
    <m/>
    <m/>
    <m/>
    <s v="Harold Furlong"/>
    <s v="06"/>
    <s v="Corbiere and Sons Contracting998020210921-13-R1Excavator - 36 ton- After Jan 10111616.56"/>
    <s v="Corbiere and Sons Contracting998020210921-13-R1Excavator - 36 ton- After Jan 10111616.56INV #149"/>
    <s v="New All Season Development"/>
    <s v=""/>
    <x v="2"/>
  </r>
  <r>
    <x v="1"/>
    <n v="6"/>
    <n v="0"/>
    <n v="9980"/>
    <s v="20210921-13-R1"/>
    <n v="53510602"/>
    <s v="Access"/>
    <n v="0"/>
    <s v="Dozer D6 or equal- After Jan 10"/>
    <n v="131.47999999999999"/>
    <n v="11"/>
    <s v="Dynamic"/>
    <s v="98.61"/>
    <s v="0"/>
    <s v=""/>
    <s v=""/>
    <n v="1446.28"/>
    <n v="188.0164"/>
    <n v="1634.2963999999997"/>
    <d v="2021-09-21T00:00:00"/>
    <n v="0"/>
    <x v="5"/>
    <d v="2021-10-08T00:00:00"/>
    <n v="164"/>
    <n v="0"/>
    <n v="0"/>
    <s v="Nathan Kyme"/>
    <s v="New All Season Development"/>
    <m/>
    <s v="VC7556-2019-017"/>
    <s v="929 OF"/>
    <m/>
    <m/>
    <m/>
    <s v="Approved"/>
    <m/>
    <m/>
    <s v="Road building activities on Ripple Creek"/>
    <n v="6"/>
    <s v="C197-C202"/>
    <s v="Ripple Creek"/>
    <n v="0"/>
    <d v="2021-09-29T00:00:00"/>
    <m/>
    <s v="37"/>
    <d v="2021-10-05T00:00:00"/>
    <s v=""/>
    <s v=""/>
    <m/>
    <m/>
    <m/>
    <s v="Harold Furlong"/>
    <s v="06"/>
    <s v="Corbiere and Sons Contracting998020210921-13-R1Dozer D6 or equal- After Jan 10111446.28"/>
    <s v="Corbiere and Sons Contracting998020210921-13-R1Dozer D6 or equal- After Jan 10111446.28INV #149"/>
    <s v="New All Season Development"/>
    <s v=""/>
    <x v="2"/>
  </r>
  <r>
    <x v="1"/>
    <n v="6"/>
    <n v="0"/>
    <n v="9979"/>
    <s v="20210921-12"/>
    <n v="53510602"/>
    <s v="Access"/>
    <n v="0"/>
    <s v="Operator - Principle - After Jan 10"/>
    <n v="75"/>
    <n v="48"/>
    <s v="HR"/>
    <s v=""/>
    <s v=""/>
    <s v="75"/>
    <s v="0"/>
    <n v="3600"/>
    <n v="468"/>
    <n v="4067.9999999999995"/>
    <d v="2021-09-21T00:00:00"/>
    <n v="0"/>
    <x v="5"/>
    <d v="2021-10-08T00:00:00"/>
    <n v="164"/>
    <n v="0"/>
    <n v="0"/>
    <s v="Nathan Kyme"/>
    <s v="New All Season Development"/>
    <m/>
    <s v="VC7556-2019-017"/>
    <s v="929 OF"/>
    <m/>
    <m/>
    <m/>
    <s v="Approved"/>
    <m/>
    <m/>
    <s v="Road building activities on Middleton"/>
    <n v="6"/>
    <s v="C210-C213"/>
    <s v="Middleton Road"/>
    <n v="0"/>
    <d v="2021-09-29T00:00:00"/>
    <m/>
    <s v="58"/>
    <d v="2021-09-30T00:00:00"/>
    <s v=""/>
    <s v=""/>
    <m/>
    <m/>
    <m/>
    <s v=""/>
    <s v="06"/>
    <s v="Corbiere and Sons Contracting997920210921-12Operator - Principle - After Jan 10483600"/>
    <s v="Corbiere and Sons Contracting997920210921-12Operator - Principle - After Jan 10483600INV #149"/>
    <s v="New All Season Development"/>
    <s v=""/>
    <x v="2"/>
  </r>
  <r>
    <x v="1"/>
    <n v="6"/>
    <n v="0"/>
    <n v="9979"/>
    <s v="20210921-12"/>
    <n v="53510602"/>
    <s v="Access"/>
    <n v="0"/>
    <s v="L.O.A."/>
    <n v="210"/>
    <n v="5"/>
    <s v="DAY"/>
    <s v=""/>
    <s v=""/>
    <m/>
    <s v="0"/>
    <n v="1050"/>
    <n v="136.5"/>
    <n v="1186.5"/>
    <d v="2021-09-21T00:00:00"/>
    <n v="0"/>
    <x v="5"/>
    <d v="2021-10-08T00:00:00"/>
    <n v="164"/>
    <n v="0"/>
    <n v="0"/>
    <s v="Nathan Kyme"/>
    <s v="New All Season Development"/>
    <m/>
    <s v="VC7556-2019-017"/>
    <s v="929 OF"/>
    <m/>
    <m/>
    <m/>
    <s v="Approved"/>
    <m/>
    <m/>
    <s v="Road building activities on Middleton"/>
    <n v="6"/>
    <s v="C210-C213"/>
    <s v="Middleton Road"/>
    <n v="0"/>
    <d v="2021-09-29T00:00:00"/>
    <m/>
    <s v="58"/>
    <d v="2021-09-30T00:00:00"/>
    <s v=""/>
    <s v=""/>
    <m/>
    <m/>
    <m/>
    <s v=""/>
    <s v="06"/>
    <s v="Corbiere and Sons Contracting997920210921-12L.O.A.51050"/>
    <s v="Corbiere and Sons Contracting997920210921-12L.O.A.51050INV #149"/>
    <s v="New All Season Development"/>
    <s v=""/>
    <x v="2"/>
  </r>
  <r>
    <x v="1"/>
    <n v="6"/>
    <n v="0"/>
    <n v="9979"/>
    <s v="20210921-12"/>
    <n v="53510602"/>
    <s v="Access"/>
    <n v="0"/>
    <s v="Foreman"/>
    <n v="95"/>
    <n v="12"/>
    <s v="HR"/>
    <s v=""/>
    <s v=""/>
    <s v="95"/>
    <s v="0"/>
    <n v="1140"/>
    <n v="148.20000000000002"/>
    <n v="1288.1999999999998"/>
    <d v="2021-09-21T00:00:00"/>
    <n v="0"/>
    <x v="5"/>
    <d v="2021-10-08T00:00:00"/>
    <n v="164"/>
    <n v="0"/>
    <n v="0"/>
    <s v="Nathan Kyme"/>
    <s v="New All Season Development"/>
    <m/>
    <s v="VC7556-2019-017"/>
    <s v="929 OF"/>
    <m/>
    <m/>
    <m/>
    <s v="Approved"/>
    <m/>
    <m/>
    <s v="Road building activities on Middleton"/>
    <n v="6"/>
    <s v="C210-C213"/>
    <s v="Middleton Road"/>
    <n v="0"/>
    <d v="2021-09-29T00:00:00"/>
    <m/>
    <s v="58"/>
    <d v="2021-09-30T00:00:00"/>
    <s v=""/>
    <s v=""/>
    <m/>
    <m/>
    <m/>
    <s v=""/>
    <s v="06"/>
    <s v="Corbiere and Sons Contracting997920210921-12Foreman121140"/>
    <s v="Corbiere and Sons Contracting997920210921-12Foreman121140INV #149"/>
    <s v="New All Season Development"/>
    <s v=""/>
    <x v="2"/>
  </r>
  <r>
    <x v="1"/>
    <n v="6"/>
    <n v="0"/>
    <n v="9979"/>
    <s v="20210921-12"/>
    <n v="53510602"/>
    <s v="Access"/>
    <n v="0"/>
    <s v="Rock Truck - 30 Ton- After Jan 10"/>
    <n v="138.05000000000001"/>
    <n v="11"/>
    <s v="Dynamic"/>
    <s v="103.54"/>
    <s v="0"/>
    <s v=""/>
    <s v=""/>
    <n v="1518.55"/>
    <n v="197.41149999999999"/>
    <n v="1715.9614999999999"/>
    <d v="2021-09-21T00:00:00"/>
    <n v="0"/>
    <x v="5"/>
    <d v="2021-10-08T00:00:00"/>
    <n v="164"/>
    <n v="0"/>
    <n v="0"/>
    <s v="Nathan Kyme"/>
    <s v="New All Season Development"/>
    <m/>
    <s v="VC7556-2019-017"/>
    <s v="929 OF"/>
    <m/>
    <m/>
    <m/>
    <s v="Approved"/>
    <m/>
    <m/>
    <s v="Road building activities on Middleton"/>
    <n v="6"/>
    <s v="C210-C213"/>
    <s v="Middleton Road"/>
    <n v="0"/>
    <d v="2021-09-29T00:00:00"/>
    <m/>
    <s v="58"/>
    <d v="2021-09-30T00:00:00"/>
    <s v=""/>
    <s v=""/>
    <m/>
    <m/>
    <m/>
    <s v=""/>
    <s v="06"/>
    <s v="Corbiere and Sons Contracting997920210921-12Rock Truck - 30 Ton- After Jan 10111518.55"/>
    <s v="Corbiere and Sons Contracting997920210921-12Rock Truck - 30 Ton- After Jan 10111518.55INV #149"/>
    <s v="New All Season Development"/>
    <s v=""/>
    <x v="2"/>
  </r>
  <r>
    <x v="1"/>
    <n v="6"/>
    <n v="0"/>
    <n v="9979"/>
    <s v="20210921-12"/>
    <n v="53510602"/>
    <s v="Access"/>
    <n v="0"/>
    <s v="Light Truck - Pick up- After Jan 10"/>
    <n v="243.75"/>
    <n v="3"/>
    <s v="DAY"/>
    <s v="182.81"/>
    <s v="0"/>
    <s v=""/>
    <s v=""/>
    <n v="731.25"/>
    <n v="95.0625"/>
    <n v="826.31249999999989"/>
    <d v="2021-09-21T00:00:00"/>
    <n v="0"/>
    <x v="5"/>
    <d v="2021-10-08T00:00:00"/>
    <n v="164"/>
    <n v="0"/>
    <n v="0"/>
    <s v="Nathan Kyme"/>
    <s v="New All Season Development"/>
    <m/>
    <s v="VC7556-2019-017"/>
    <s v="929 OF"/>
    <m/>
    <m/>
    <m/>
    <s v="Approved"/>
    <m/>
    <m/>
    <s v="Road building activities on Middleton"/>
    <n v="6"/>
    <s v="C210-C213"/>
    <s v="Middleton Road"/>
    <n v="0"/>
    <d v="2021-09-29T00:00:00"/>
    <m/>
    <s v="58"/>
    <d v="2021-09-30T00:00:00"/>
    <s v=""/>
    <s v=""/>
    <m/>
    <m/>
    <m/>
    <s v=""/>
    <s v="06"/>
    <s v="Corbiere and Sons Contracting997920210921-12Light Truck - Pick up- After Jan 103731.25"/>
    <s v="Corbiere and Sons Contracting997920210921-12Light Truck - Pick up- After Jan 103731.25INV #149"/>
    <s v="New All Season Development"/>
    <s v=""/>
    <x v="2"/>
  </r>
  <r>
    <x v="1"/>
    <n v="6"/>
    <n v="0"/>
    <n v="9979"/>
    <s v="20210921-12"/>
    <n v="53510602"/>
    <s v="Access"/>
    <n v="0"/>
    <s v="Excavator Thumb - 30 - 50 ton- After Jan 10"/>
    <n v="12.21"/>
    <n v="11"/>
    <s v="HR"/>
    <s v="9.16"/>
    <s v="0"/>
    <s v=""/>
    <s v=""/>
    <n v="134.31"/>
    <n v="17.4603"/>
    <n v="151.77029999999999"/>
    <d v="2021-09-21T00:00:00"/>
    <n v="0"/>
    <x v="5"/>
    <d v="2021-10-08T00:00:00"/>
    <n v="164"/>
    <n v="0"/>
    <n v="0"/>
    <s v="Nathan Kyme"/>
    <s v="New All Season Development"/>
    <m/>
    <s v="VC7556-2019-017"/>
    <s v="929 OF"/>
    <m/>
    <m/>
    <m/>
    <s v="Approved"/>
    <m/>
    <m/>
    <s v="Road building activities on Middleton"/>
    <n v="6"/>
    <s v="C210-C213"/>
    <s v="Middleton Road"/>
    <n v="0"/>
    <d v="2021-09-29T00:00:00"/>
    <m/>
    <s v="58"/>
    <d v="2021-09-30T00:00:00"/>
    <s v=""/>
    <s v=""/>
    <m/>
    <m/>
    <m/>
    <s v=""/>
    <s v="06"/>
    <s v="Corbiere and Sons Contracting997920210921-12Excavator Thumb - 30 - 50 ton- After Jan 1011134.31"/>
    <s v="Corbiere and Sons Contracting997920210921-12Excavator Thumb - 30 - 50 ton- After Jan 1011134.31INV #149"/>
    <s v="New All Season Development"/>
    <s v=""/>
    <x v="2"/>
  </r>
  <r>
    <x v="1"/>
    <n v="6"/>
    <n v="0"/>
    <n v="9979"/>
    <s v="20210921-12"/>
    <n v="53510602"/>
    <s v="Access"/>
    <n v="0"/>
    <s v="Excavator Thumb - 30 - 50 ton- After Jan 10"/>
    <n v="12.21"/>
    <n v="11"/>
    <s v="HR"/>
    <s v="9.16"/>
    <s v="0"/>
    <s v=""/>
    <s v=""/>
    <n v="134.31"/>
    <n v="17.4603"/>
    <n v="151.77029999999999"/>
    <d v="2021-09-21T00:00:00"/>
    <n v="0"/>
    <x v="5"/>
    <d v="2021-10-08T00:00:00"/>
    <n v="164"/>
    <n v="0"/>
    <n v="0"/>
    <s v="Nathan Kyme"/>
    <s v="New All Season Development"/>
    <m/>
    <s v="VC7556-2019-017"/>
    <s v="929 OF"/>
    <m/>
    <m/>
    <m/>
    <s v="Approved"/>
    <m/>
    <m/>
    <s v="Road building activities on Middleton"/>
    <n v="6"/>
    <s v="C210-C213"/>
    <s v="Middleton Road"/>
    <n v="0"/>
    <d v="2021-09-29T00:00:00"/>
    <m/>
    <s v="58"/>
    <d v="2021-09-30T00:00:00"/>
    <s v=""/>
    <s v=""/>
    <m/>
    <m/>
    <m/>
    <s v=""/>
    <s v="06"/>
    <s v="Corbiere and Sons Contracting997920210921-12Excavator Thumb - 30 - 50 ton- After Jan 1011134.31"/>
    <s v="Corbiere and Sons Contracting997920210921-12Excavator Thumb - 30 - 50 ton- After Jan 1011134.31INV #149"/>
    <s v="New All Season Development"/>
    <s v=""/>
    <x v="2"/>
  </r>
  <r>
    <x v="1"/>
    <n v="6"/>
    <n v="0"/>
    <n v="9979"/>
    <s v="20210921-12"/>
    <n v="53510602"/>
    <s v="Access"/>
    <n v="0"/>
    <s v="Excavator - 36 ton- After Jan 10"/>
    <n v="146.96"/>
    <n v="11"/>
    <s v="Dynamic"/>
    <s v="110.22"/>
    <s v="0"/>
    <s v=""/>
    <s v=""/>
    <n v="1616.56"/>
    <n v="210.15280000000001"/>
    <n v="1826.7127999999998"/>
    <d v="2021-09-21T00:00:00"/>
    <n v="0"/>
    <x v="5"/>
    <d v="2021-10-08T00:00:00"/>
    <n v="164"/>
    <n v="0"/>
    <n v="0"/>
    <s v="Nathan Kyme"/>
    <s v="New All Season Development"/>
    <m/>
    <s v="VC7556-2019-017"/>
    <s v="929 OF"/>
    <m/>
    <m/>
    <m/>
    <s v="Approved"/>
    <m/>
    <m/>
    <s v="Road building activities on Middleton"/>
    <n v="6"/>
    <s v="C210-C213"/>
    <s v="Middleton Road"/>
    <n v="0"/>
    <d v="2021-09-29T00:00:00"/>
    <m/>
    <s v="58"/>
    <d v="2021-09-30T00:00:00"/>
    <s v=""/>
    <s v=""/>
    <m/>
    <m/>
    <m/>
    <s v=""/>
    <s v="06"/>
    <s v="Corbiere and Sons Contracting997920210921-12Excavator - 36 ton- After Jan 10111616.56"/>
    <s v="Corbiere and Sons Contracting997920210921-12Excavator - 36 ton- After Jan 10111616.56INV #149"/>
    <s v="New All Season Development"/>
    <s v=""/>
    <x v="2"/>
  </r>
  <r>
    <x v="1"/>
    <n v="6"/>
    <n v="0"/>
    <n v="9979"/>
    <s v="20210921-12"/>
    <n v="53510602"/>
    <s v="Access"/>
    <n v="0"/>
    <s v="Excavator - 36 ton- After Jan 10"/>
    <n v="146.96"/>
    <n v="11"/>
    <s v="Dynamic"/>
    <s v="110.22"/>
    <s v="0"/>
    <s v=""/>
    <s v=""/>
    <n v="1616.56"/>
    <n v="210.15280000000001"/>
    <n v="1826.7127999999998"/>
    <d v="2021-09-21T00:00:00"/>
    <n v="0"/>
    <x v="5"/>
    <d v="2021-10-08T00:00:00"/>
    <n v="164"/>
    <n v="0"/>
    <n v="0"/>
    <s v="Nathan Kyme"/>
    <s v="New All Season Development"/>
    <m/>
    <s v="VC7556-2019-017"/>
    <s v="929 OF"/>
    <m/>
    <m/>
    <m/>
    <s v="Approved"/>
    <m/>
    <m/>
    <s v="Road building activities on Middleton"/>
    <n v="6"/>
    <s v="C210-C213"/>
    <s v="Middleton Road"/>
    <n v="0"/>
    <d v="2021-09-29T00:00:00"/>
    <m/>
    <s v="58"/>
    <d v="2021-09-30T00:00:00"/>
    <s v=""/>
    <s v=""/>
    <m/>
    <m/>
    <m/>
    <s v=""/>
    <s v="06"/>
    <s v="Corbiere and Sons Contracting997920210921-12Excavator - 36 ton- After Jan 10111616.56"/>
    <s v="Corbiere and Sons Contracting997920210921-12Excavator - 36 ton- After Jan 10111616.56INV #149"/>
    <s v="New All Season Development"/>
    <s v=""/>
    <x v="2"/>
  </r>
  <r>
    <x v="1"/>
    <n v="6"/>
    <n v="0"/>
    <n v="9979"/>
    <s v="20210921-12"/>
    <n v="53510602"/>
    <s v="Access"/>
    <n v="0"/>
    <s v="Dozer D6 or equal- After Jan 10"/>
    <n v="131.47999999999999"/>
    <n v="11"/>
    <s v="Dynamic"/>
    <s v="98.61"/>
    <s v="0"/>
    <s v=""/>
    <s v=""/>
    <n v="1446.28"/>
    <n v="188.0164"/>
    <n v="1634.2963999999997"/>
    <d v="2021-09-21T00:00:00"/>
    <n v="0"/>
    <x v="5"/>
    <d v="2021-10-08T00:00:00"/>
    <n v="164"/>
    <n v="0"/>
    <n v="0"/>
    <s v="Nathan Kyme"/>
    <s v="New All Season Development"/>
    <m/>
    <s v="VC7556-2019-017"/>
    <s v="929 OF"/>
    <m/>
    <m/>
    <m/>
    <s v="Approved"/>
    <m/>
    <m/>
    <s v="Road building activities on Middleton"/>
    <n v="6"/>
    <s v="C210-C213"/>
    <s v="Middleton Road"/>
    <n v="0"/>
    <d v="2021-09-29T00:00:00"/>
    <m/>
    <s v="58"/>
    <d v="2021-09-30T00:00:00"/>
    <s v=""/>
    <s v=""/>
    <m/>
    <m/>
    <m/>
    <s v=""/>
    <s v="06"/>
    <s v="Corbiere and Sons Contracting997920210921-12Dozer D6 or equal- After Jan 10111446.28"/>
    <s v="Corbiere and Sons Contracting997920210921-12Dozer D6 or equal- After Jan 10111446.28INV #149"/>
    <s v="New All Season Development"/>
    <s v=""/>
    <x v="2"/>
  </r>
  <r>
    <x v="1"/>
    <n v="6"/>
    <n v="0"/>
    <n v="9978"/>
    <s v="20210921-11"/>
    <n v="53510602"/>
    <s v="Access"/>
    <n v="0"/>
    <s v="Labourer - General - After Jan 10"/>
    <n v="60"/>
    <n v="12"/>
    <s v="HR"/>
    <s v=""/>
    <s v=""/>
    <s v="60"/>
    <s v="0"/>
    <n v="720"/>
    <n v="93.600000000000009"/>
    <n v="813.59999999999991"/>
    <d v="2021-09-21T00:00:00"/>
    <n v="0"/>
    <x v="5"/>
    <d v="2021-10-08T00:00:00"/>
    <n v="164"/>
    <n v="0"/>
    <n v="0"/>
    <s v="Nathan Kyme"/>
    <s v="New All Season Development"/>
    <m/>
    <s v="VC7556-2019-017"/>
    <s v="929 OF"/>
    <m/>
    <m/>
    <m/>
    <s v="Approved"/>
    <m/>
    <m/>
    <s v="Road building activities on Del Lake Road"/>
    <n v="6"/>
    <s v="C186-C195"/>
    <s v="Del Lake Road"/>
    <n v="0"/>
    <d v="2021-09-29T00:00:00"/>
    <m/>
    <s v="58"/>
    <d v="2021-09-30T00:00:00"/>
    <s v=""/>
    <s v=""/>
    <m/>
    <m/>
    <m/>
    <s v=""/>
    <s v="06"/>
    <s v="Corbiere and Sons Contracting997820210921-11Labourer - General - After Jan 1012720"/>
    <s v="Corbiere and Sons Contracting997820210921-11Labourer - General - After Jan 1012720INV #149"/>
    <s v="New All Season Development"/>
    <s v=""/>
    <x v="2"/>
  </r>
  <r>
    <x v="1"/>
    <n v="6"/>
    <n v="0"/>
    <n v="9978"/>
    <s v="20210921-11"/>
    <n v="53510602"/>
    <s v="Access"/>
    <n v="0"/>
    <s v="Driver - AZ - After Jan 10"/>
    <n v="70"/>
    <n v="12"/>
    <s v="HR"/>
    <s v=""/>
    <s v=""/>
    <s v="70"/>
    <s v="0"/>
    <n v="840"/>
    <n v="109.2"/>
    <n v="949.19999999999993"/>
    <d v="2021-09-21T00:00:00"/>
    <n v="0"/>
    <x v="5"/>
    <d v="2021-10-08T00:00:00"/>
    <n v="164"/>
    <n v="0"/>
    <n v="0"/>
    <s v="Nathan Kyme"/>
    <s v="New All Season Development"/>
    <m/>
    <s v="VC7556-2019-017"/>
    <s v="929 OF"/>
    <m/>
    <m/>
    <m/>
    <s v="Approved"/>
    <m/>
    <m/>
    <s v="Road building activities on Del Lake Road"/>
    <n v="6"/>
    <s v="C186-C195"/>
    <s v="Del Lake Road"/>
    <n v="0"/>
    <d v="2021-09-29T00:00:00"/>
    <m/>
    <s v="58"/>
    <d v="2021-09-30T00:00:00"/>
    <s v=""/>
    <s v=""/>
    <m/>
    <m/>
    <m/>
    <s v=""/>
    <s v="06"/>
    <s v="Corbiere and Sons Contracting997820210921-11Driver - AZ - After Jan 1012840"/>
    <s v="Corbiere and Sons Contracting997820210921-11Driver - AZ - After Jan 1012840INV #149"/>
    <s v="New All Season Development"/>
    <s v=""/>
    <x v="2"/>
  </r>
  <r>
    <x v="1"/>
    <n v="6"/>
    <n v="0"/>
    <n v="9978"/>
    <s v="20210921-11"/>
    <n v="53510602"/>
    <s v="Access"/>
    <n v="0"/>
    <s v="Operator - Principle - After Jan 10"/>
    <n v="75"/>
    <n v="48"/>
    <s v="HR"/>
    <s v=""/>
    <s v=""/>
    <s v="75"/>
    <s v="0"/>
    <n v="3600"/>
    <n v="468"/>
    <n v="4067.9999999999995"/>
    <d v="2021-09-21T00:00:00"/>
    <n v="0"/>
    <x v="5"/>
    <d v="2021-10-08T00:00:00"/>
    <n v="164"/>
    <n v="0"/>
    <n v="0"/>
    <s v="Nathan Kyme"/>
    <s v="New All Season Development"/>
    <m/>
    <s v="VC7556-2019-017"/>
    <s v="929 OF"/>
    <m/>
    <m/>
    <m/>
    <s v="Approved"/>
    <m/>
    <m/>
    <s v="Road building activities on Del Lake Road"/>
    <n v="6"/>
    <s v="C186-C195"/>
    <s v="Del Lake Road"/>
    <n v="0"/>
    <d v="2021-09-29T00:00:00"/>
    <m/>
    <s v="58"/>
    <d v="2021-09-30T00:00:00"/>
    <s v=""/>
    <s v=""/>
    <m/>
    <m/>
    <m/>
    <s v=""/>
    <s v="06"/>
    <s v="Corbiere and Sons Contracting997820210921-11Operator - Principle - After Jan 10483600"/>
    <s v="Corbiere and Sons Contracting997820210921-11Operator - Principle - After Jan 10483600INV #149"/>
    <s v="New All Season Development"/>
    <s v=""/>
    <x v="2"/>
  </r>
  <r>
    <x v="1"/>
    <n v="6"/>
    <n v="0"/>
    <n v="9978"/>
    <s v="20210921-11"/>
    <n v="53510602"/>
    <s v="Access"/>
    <n v="0"/>
    <s v="L.O.A."/>
    <n v="210"/>
    <n v="7"/>
    <s v="DAY"/>
    <s v=""/>
    <s v=""/>
    <m/>
    <s v="0"/>
    <n v="1470"/>
    <n v="191.1"/>
    <n v="1661.1"/>
    <d v="2021-09-21T00:00:00"/>
    <n v="0"/>
    <x v="5"/>
    <d v="2021-10-08T00:00:00"/>
    <n v="164"/>
    <n v="0"/>
    <n v="0"/>
    <s v="Nathan Kyme"/>
    <s v="New All Season Development"/>
    <m/>
    <s v="VC7556-2019-017"/>
    <s v="929 OF"/>
    <m/>
    <m/>
    <m/>
    <s v="Approved"/>
    <m/>
    <m/>
    <s v="Road building activities on Del Lake Road"/>
    <n v="6"/>
    <s v="C186-C195"/>
    <s v="Del Lake Road"/>
    <n v="0"/>
    <d v="2021-09-29T00:00:00"/>
    <m/>
    <s v="58"/>
    <d v="2021-09-30T00:00:00"/>
    <s v=""/>
    <s v=""/>
    <m/>
    <m/>
    <m/>
    <s v=""/>
    <s v="06"/>
    <s v="Corbiere and Sons Contracting997820210921-11L.O.A.71470"/>
    <s v="Corbiere and Sons Contracting997820210921-11L.O.A.71470INV #149"/>
    <s v="New All Season Development"/>
    <s v=""/>
    <x v="2"/>
  </r>
  <r>
    <x v="1"/>
    <n v="6"/>
    <n v="0"/>
    <n v="9978"/>
    <s v="20210921-11"/>
    <n v="53510602"/>
    <s v="Access"/>
    <n v="0"/>
    <s v="Foreman"/>
    <n v="95"/>
    <n v="12"/>
    <s v="HR"/>
    <s v=""/>
    <s v=""/>
    <s v="95"/>
    <s v="0"/>
    <n v="1140"/>
    <n v="148.20000000000002"/>
    <n v="1288.1999999999998"/>
    <d v="2021-09-21T00:00:00"/>
    <n v="0"/>
    <x v="5"/>
    <d v="2021-10-08T00:00:00"/>
    <n v="164"/>
    <n v="0"/>
    <n v="0"/>
    <s v="Nathan Kyme"/>
    <s v="New All Season Development"/>
    <m/>
    <s v="VC7556-2019-017"/>
    <s v="929 OF"/>
    <m/>
    <m/>
    <m/>
    <s v="Approved"/>
    <m/>
    <m/>
    <s v="Road building activities on Del Lake Road"/>
    <n v="6"/>
    <s v="C186-C195"/>
    <s v="Del Lake Road"/>
    <n v="0"/>
    <d v="2021-09-29T00:00:00"/>
    <m/>
    <s v="58"/>
    <d v="2021-09-30T00:00:00"/>
    <s v=""/>
    <s v=""/>
    <m/>
    <m/>
    <m/>
    <s v=""/>
    <s v="06"/>
    <s v="Corbiere and Sons Contracting997820210921-11Foreman121140"/>
    <s v="Corbiere and Sons Contracting997820210921-11Foreman121140INV #149"/>
    <s v="New All Season Development"/>
    <s v=""/>
    <x v="2"/>
  </r>
  <r>
    <x v="1"/>
    <n v="6"/>
    <n v="0"/>
    <n v="9978"/>
    <s v="20210921-11"/>
    <n v="53510602"/>
    <s v="Access"/>
    <n v="0"/>
    <s v="Tractor Trailer - 60 Ton- After Jan 10"/>
    <n v="122.39"/>
    <n v="12"/>
    <s v="Dynamic"/>
    <s v="91.79"/>
    <s v="0"/>
    <s v=""/>
    <s v=""/>
    <n v="1468.68"/>
    <n v="190.92840000000001"/>
    <n v="1659.6083999999998"/>
    <d v="2021-09-21T00:00:00"/>
    <n v="0"/>
    <x v="5"/>
    <d v="2021-10-08T00:00:00"/>
    <n v="164"/>
    <n v="0"/>
    <n v="0"/>
    <s v="Nathan Kyme"/>
    <s v="New All Season Development"/>
    <m/>
    <s v="VC7556-2019-017"/>
    <s v="929 OF"/>
    <m/>
    <m/>
    <m/>
    <s v="Approved"/>
    <m/>
    <m/>
    <s v="Road building activities on Del Lake Road"/>
    <n v="6"/>
    <s v="C186-C195"/>
    <s v="Del Lake Road"/>
    <n v="0"/>
    <d v="2021-09-29T00:00:00"/>
    <m/>
    <s v="58"/>
    <d v="2021-09-30T00:00:00"/>
    <s v=""/>
    <s v=""/>
    <m/>
    <m/>
    <m/>
    <s v=""/>
    <s v="06"/>
    <s v="Corbiere and Sons Contracting997820210921-11Tractor Trailer - 60 Ton- After Jan 10121468.68"/>
    <s v="Corbiere and Sons Contracting997820210921-11Tractor Trailer - 60 Ton- After Jan 10121468.68INV #149"/>
    <s v="New All Season Development"/>
    <s v=""/>
    <x v="2"/>
  </r>
  <r>
    <x v="1"/>
    <n v="6"/>
    <n v="0"/>
    <n v="9978"/>
    <s v="20210921-11"/>
    <n v="53510602"/>
    <s v="Access"/>
    <n v="0"/>
    <s v="Rock Truck - 30 Ton- After Jan 10"/>
    <n v="138.05000000000001"/>
    <n v="11"/>
    <s v="Dynamic"/>
    <s v="103.54"/>
    <s v="0"/>
    <s v=""/>
    <s v=""/>
    <n v="1518.55"/>
    <n v="197.41149999999999"/>
    <n v="1715.9614999999999"/>
    <d v="2021-09-21T00:00:00"/>
    <n v="0"/>
    <x v="5"/>
    <d v="2021-10-08T00:00:00"/>
    <n v="164"/>
    <n v="0"/>
    <n v="0"/>
    <s v="Nathan Kyme"/>
    <s v="New All Season Development"/>
    <m/>
    <s v="VC7556-2019-017"/>
    <s v="929 OF"/>
    <m/>
    <m/>
    <m/>
    <s v="Approved"/>
    <m/>
    <m/>
    <s v="Road building activities on Del Lake Road"/>
    <n v="6"/>
    <s v="C186-C195"/>
    <s v="Del Lake Road"/>
    <n v="0"/>
    <d v="2021-09-29T00:00:00"/>
    <m/>
    <s v="58"/>
    <d v="2021-09-30T00:00:00"/>
    <s v=""/>
    <s v=""/>
    <m/>
    <m/>
    <m/>
    <s v=""/>
    <s v="06"/>
    <s v="Corbiere and Sons Contracting997820210921-11Rock Truck - 30 Ton- After Jan 10111518.55"/>
    <s v="Corbiere and Sons Contracting997820210921-11Rock Truck - 30 Ton- After Jan 10111518.55INV #149"/>
    <s v="New All Season Development"/>
    <s v=""/>
    <x v="2"/>
  </r>
  <r>
    <x v="1"/>
    <n v="6"/>
    <n v="0"/>
    <n v="9978"/>
    <s v="20210921-11"/>
    <n v="53510602"/>
    <s v="Access"/>
    <n v="0"/>
    <s v="Light Truck - Pick up- After Jan 10"/>
    <n v="243.75"/>
    <n v="3"/>
    <s v="DAY"/>
    <s v="182.81"/>
    <s v="0"/>
    <s v=""/>
    <s v=""/>
    <n v="731.25"/>
    <n v="95.0625"/>
    <n v="826.31249999999989"/>
    <d v="2021-09-21T00:00:00"/>
    <n v="0"/>
    <x v="5"/>
    <d v="2021-10-08T00:00:00"/>
    <n v="164"/>
    <n v="0"/>
    <n v="0"/>
    <s v="Nathan Kyme"/>
    <s v="New All Season Development"/>
    <m/>
    <s v="VC7556-2019-017"/>
    <s v="929 OF"/>
    <m/>
    <m/>
    <m/>
    <s v="Approved"/>
    <m/>
    <m/>
    <s v="Road building activities on Del Lake Road"/>
    <n v="6"/>
    <s v="C186-C195"/>
    <s v="Del Lake Road"/>
    <n v="0"/>
    <d v="2021-09-29T00:00:00"/>
    <m/>
    <s v="58"/>
    <d v="2021-09-30T00:00:00"/>
    <s v=""/>
    <s v=""/>
    <m/>
    <m/>
    <m/>
    <s v=""/>
    <s v="06"/>
    <s v="Corbiere and Sons Contracting997820210921-11Light Truck - Pick up- After Jan 103731.25"/>
    <s v="Corbiere and Sons Contracting997820210921-11Light Truck - Pick up- After Jan 103731.25INV #149"/>
    <s v="New All Season Development"/>
    <s v=""/>
    <x v="2"/>
  </r>
  <r>
    <x v="1"/>
    <n v="6"/>
    <n v="0"/>
    <n v="9978"/>
    <s v="20210921-11"/>
    <n v="53510602"/>
    <s v="Access"/>
    <n v="0"/>
    <s v="ATV - Side by Side w/ roll bar- After Jan 10"/>
    <n v="18.45"/>
    <n v="10"/>
    <s v="HR"/>
    <s v="13.84"/>
    <s v="0"/>
    <s v=""/>
    <s v=""/>
    <n v="184.5"/>
    <n v="23.984999999999999"/>
    <n v="208.48499999999999"/>
    <d v="2021-09-21T00:00:00"/>
    <n v="0"/>
    <x v="5"/>
    <d v="2021-10-08T00:00:00"/>
    <n v="164"/>
    <n v="0"/>
    <n v="0"/>
    <s v="Nathan Kyme"/>
    <s v="New All Season Development"/>
    <m/>
    <s v="VC7556-2019-017"/>
    <s v="929 OF"/>
    <m/>
    <m/>
    <m/>
    <s v="Approved"/>
    <m/>
    <m/>
    <s v="Road building activities on Del Lake Road"/>
    <n v="6"/>
    <s v="C186-C195"/>
    <s v="Del Lake Road"/>
    <n v="0"/>
    <d v="2021-09-29T00:00:00"/>
    <m/>
    <s v="58"/>
    <d v="2021-09-30T00:00:00"/>
    <s v=""/>
    <s v=""/>
    <m/>
    <m/>
    <m/>
    <s v=""/>
    <s v="06"/>
    <s v="Corbiere and Sons Contracting997820210921-11ATV - Side by Side w/ roll bar- After Jan 1010184.5"/>
    <s v="Corbiere and Sons Contracting997820210921-11ATV - Side by Side w/ roll bar- After Jan 1010184.5INV #149"/>
    <s v="New All Season Development"/>
    <s v=""/>
    <x v="2"/>
  </r>
  <r>
    <x v="1"/>
    <n v="6"/>
    <n v="0"/>
    <n v="9978"/>
    <s v="20210921-11"/>
    <n v="53510602"/>
    <s v="Access"/>
    <n v="0"/>
    <s v="Excavator Hammer - 30 - 50 ton- After Jan 10"/>
    <n v="63.38"/>
    <n v="11"/>
    <s v="HR"/>
    <s v="47.54"/>
    <s v="0"/>
    <s v=""/>
    <s v=""/>
    <n v="697.18"/>
    <n v="90.633399999999995"/>
    <n v="787.81339999999989"/>
    <d v="2021-09-21T00:00:00"/>
    <n v="0"/>
    <x v="5"/>
    <d v="2021-10-08T00:00:00"/>
    <n v="164"/>
    <n v="0"/>
    <n v="0"/>
    <s v="Nathan Kyme"/>
    <s v="New All Season Development"/>
    <m/>
    <s v="VC7556-2019-017"/>
    <s v="929 OF"/>
    <m/>
    <m/>
    <m/>
    <s v="Approved"/>
    <m/>
    <m/>
    <s v="Road building activities on Del Lake Road"/>
    <n v="6"/>
    <s v="C186-C195"/>
    <s v="Del Lake Road"/>
    <n v="0"/>
    <d v="2021-09-29T00:00:00"/>
    <m/>
    <s v="58"/>
    <d v="2021-09-30T00:00:00"/>
    <s v=""/>
    <s v=""/>
    <m/>
    <m/>
    <m/>
    <s v=""/>
    <s v="06"/>
    <s v="Corbiere and Sons Contracting997820210921-11Excavator Hammer - 30 - 50 ton- After Jan 1011697.18"/>
    <s v="Corbiere and Sons Contracting997820210921-11Excavator Hammer - 30 - 50 ton- After Jan 1011697.18INV #149"/>
    <s v="New All Season Development"/>
    <s v=""/>
    <x v="2"/>
  </r>
  <r>
    <x v="1"/>
    <n v="6"/>
    <n v="0"/>
    <n v="9978"/>
    <s v="20210921-11"/>
    <n v="53510602"/>
    <s v="Access"/>
    <n v="0"/>
    <s v="Excavator - 36 ton- After Jan 10"/>
    <n v="146.96"/>
    <n v="11"/>
    <s v="Dynamic"/>
    <s v="110.22"/>
    <s v="0"/>
    <s v=""/>
    <s v=""/>
    <n v="1616.56"/>
    <n v="210.15280000000001"/>
    <n v="1826.7127999999998"/>
    <d v="2021-09-21T00:00:00"/>
    <n v="0"/>
    <x v="5"/>
    <d v="2021-10-08T00:00:00"/>
    <n v="164"/>
    <n v="0"/>
    <n v="0"/>
    <s v="Nathan Kyme"/>
    <s v="New All Season Development"/>
    <m/>
    <s v="VC7556-2019-017"/>
    <s v="929 OF"/>
    <m/>
    <m/>
    <m/>
    <s v="Approved"/>
    <m/>
    <m/>
    <s v="Road building activities on Del Lake Road"/>
    <n v="6"/>
    <s v="C186-C195"/>
    <s v="Del Lake Road"/>
    <n v="0"/>
    <d v="2021-09-29T00:00:00"/>
    <m/>
    <s v="58"/>
    <d v="2021-09-30T00:00:00"/>
    <s v=""/>
    <s v=""/>
    <m/>
    <m/>
    <m/>
    <s v=""/>
    <s v="06"/>
    <s v="Corbiere and Sons Contracting997820210921-11Excavator - 36 ton- After Jan 10111616.56"/>
    <s v="Corbiere and Sons Contracting997820210921-11Excavator - 36 ton- After Jan 10111616.56INV #149"/>
    <s v="New All Season Development"/>
    <s v=""/>
    <x v="2"/>
  </r>
  <r>
    <x v="1"/>
    <n v="6"/>
    <n v="0"/>
    <n v="9978"/>
    <s v="20210921-11"/>
    <n v="53510602"/>
    <s v="Access"/>
    <n v="0"/>
    <s v="Excavator - 36 ton- After Jan 10"/>
    <n v="146.96"/>
    <n v="11"/>
    <s v="Dynamic"/>
    <s v="110.22"/>
    <s v="0"/>
    <s v=""/>
    <s v=""/>
    <n v="1616.56"/>
    <n v="210.15280000000001"/>
    <n v="1826.7127999999998"/>
    <d v="2021-09-21T00:00:00"/>
    <n v="0"/>
    <x v="5"/>
    <d v="2021-10-08T00:00:00"/>
    <n v="164"/>
    <n v="0"/>
    <n v="0"/>
    <s v="Nathan Kyme"/>
    <s v="New All Season Development"/>
    <m/>
    <s v="VC7556-2019-017"/>
    <s v="929 OF"/>
    <m/>
    <m/>
    <m/>
    <s v="Approved"/>
    <m/>
    <m/>
    <s v="Road building activities on Del Lake Road"/>
    <n v="6"/>
    <s v="C186-C195"/>
    <s v="Del Lake Road"/>
    <n v="0"/>
    <d v="2021-09-29T00:00:00"/>
    <m/>
    <s v="58"/>
    <d v="2021-09-30T00:00:00"/>
    <s v=""/>
    <s v=""/>
    <m/>
    <m/>
    <m/>
    <s v=""/>
    <s v="06"/>
    <s v="Corbiere and Sons Contracting997820210921-11Excavator - 36 ton- After Jan 10111616.56"/>
    <s v="Corbiere and Sons Contracting997820210921-11Excavator - 36 ton- After Jan 10111616.56INV #149"/>
    <s v="New All Season Development"/>
    <s v=""/>
    <x v="2"/>
  </r>
  <r>
    <x v="1"/>
    <n v="6"/>
    <n v="0"/>
    <n v="9978"/>
    <s v="20210921-11"/>
    <n v="53510602"/>
    <s v="Access"/>
    <n v="0"/>
    <s v="Excavator - 30 ton- After Jan 10"/>
    <n v="138.44999999999999"/>
    <n v="11"/>
    <s v="Dynamic"/>
    <s v="103.84"/>
    <s v="0"/>
    <s v=""/>
    <s v=""/>
    <n v="1522.95"/>
    <n v="197.98350000000002"/>
    <n v="1720.9334999999999"/>
    <d v="2021-09-21T00:00:00"/>
    <n v="0"/>
    <x v="5"/>
    <d v="2021-10-08T00:00:00"/>
    <n v="164"/>
    <n v="0"/>
    <n v="0"/>
    <s v="Nathan Kyme"/>
    <s v="New All Season Development"/>
    <m/>
    <s v="VC7556-2019-017"/>
    <s v="929 OF"/>
    <m/>
    <m/>
    <m/>
    <s v="Approved"/>
    <m/>
    <m/>
    <s v="Road building activities on Del Lake Road"/>
    <n v="6"/>
    <s v="C186-C195"/>
    <s v="Del Lake Road"/>
    <n v="0"/>
    <d v="2021-09-29T00:00:00"/>
    <m/>
    <s v="58"/>
    <d v="2021-09-30T00:00:00"/>
    <s v=""/>
    <s v=""/>
    <m/>
    <m/>
    <m/>
    <s v=""/>
    <s v="06"/>
    <s v="Corbiere and Sons Contracting997820210921-11Excavator - 30 ton- After Jan 10111522.95"/>
    <s v="Corbiere and Sons Contracting997820210921-11Excavator - 30 ton- After Jan 10111522.95INV #149"/>
    <s v="New All Season Development"/>
    <s v=""/>
    <x v="2"/>
  </r>
  <r>
    <x v="1"/>
    <n v="6"/>
    <n v="0"/>
    <n v="9977"/>
    <s v="20210921-10"/>
    <n v="53510602"/>
    <s v="Access"/>
    <n v="0"/>
    <s v="Operator - Principle - After Jan 10"/>
    <n v="75"/>
    <n v="12"/>
    <s v="HR"/>
    <s v=""/>
    <s v=""/>
    <s v="75"/>
    <s v="0"/>
    <n v="900"/>
    <n v="117"/>
    <n v="1016.9999999999999"/>
    <d v="2021-09-21T00:00:00"/>
    <n v="0"/>
    <x v="5"/>
    <d v="2021-10-08T00:00:00"/>
    <n v="164"/>
    <n v="0"/>
    <n v="0"/>
    <s v="Nathan Kyme"/>
    <s v="New All Season Development"/>
    <m/>
    <s v="VC7556-2019-017"/>
    <s v="929 OF"/>
    <m/>
    <m/>
    <m/>
    <s v="Approved"/>
    <m/>
    <m/>
    <s v="Road building activities on Hare Lake road"/>
    <n v="6"/>
    <s v="C258-C267"/>
    <s v="Hare Lake"/>
    <n v="0"/>
    <d v="2021-09-29T00:00:00"/>
    <m/>
    <s v="58"/>
    <d v="2021-09-30T00:00:00"/>
    <s v=""/>
    <s v=""/>
    <m/>
    <m/>
    <m/>
    <s v=""/>
    <s v="06"/>
    <s v="Corbiere and Sons Contracting997720210921-10Operator - Principle - After Jan 1012900"/>
    <s v="Corbiere and Sons Contracting997720210921-10Operator - Principle - After Jan 1012900INV #149"/>
    <s v="New All Season Development"/>
    <s v=""/>
    <x v="2"/>
  </r>
  <r>
    <x v="1"/>
    <n v="6"/>
    <n v="0"/>
    <n v="9977"/>
    <s v="20210921-10"/>
    <n v="53510602"/>
    <s v="Access"/>
    <n v="0"/>
    <s v="Operator - Principle - After Jan 10"/>
    <n v="75"/>
    <n v="12"/>
    <s v="HR"/>
    <s v=""/>
    <s v=""/>
    <s v="75"/>
    <s v="0"/>
    <n v="900"/>
    <n v="117"/>
    <n v="1016.9999999999999"/>
    <d v="2021-09-21T00:00:00"/>
    <n v="0"/>
    <x v="5"/>
    <d v="2021-10-08T00:00:00"/>
    <n v="164"/>
    <n v="0"/>
    <n v="0"/>
    <s v="Nathan Kyme"/>
    <s v="New All Season Development"/>
    <m/>
    <s v="VC7556-2019-017"/>
    <s v="929 OF"/>
    <m/>
    <m/>
    <m/>
    <s v="Approved"/>
    <m/>
    <m/>
    <s v="Road building activities on Hare Lake road"/>
    <n v="6"/>
    <s v="C258-C267"/>
    <s v="Hare Lake"/>
    <n v="0"/>
    <d v="2021-09-29T00:00:00"/>
    <m/>
    <s v="58"/>
    <d v="2021-09-30T00:00:00"/>
    <s v=""/>
    <s v=""/>
    <m/>
    <m/>
    <m/>
    <s v=""/>
    <s v="06"/>
    <s v="Corbiere and Sons Contracting997720210921-10Operator - Principle - After Jan 1012900"/>
    <s v="Corbiere and Sons Contracting997720210921-10Operator - Principle - After Jan 1012900INV #149"/>
    <s v="New All Season Development"/>
    <s v=""/>
    <x v="2"/>
  </r>
  <r>
    <x v="1"/>
    <n v="6"/>
    <n v="0"/>
    <n v="9977"/>
    <s v="20210921-10"/>
    <n v="53510602"/>
    <s v="Access"/>
    <n v="0"/>
    <s v="Operator - Principle - After Jan 10"/>
    <n v="75"/>
    <n v="11.5"/>
    <s v="HR"/>
    <s v=""/>
    <s v=""/>
    <s v="75"/>
    <s v="0"/>
    <n v="862.5"/>
    <n v="112.125"/>
    <n v="974.62499999999989"/>
    <d v="2021-09-21T00:00:00"/>
    <n v="0"/>
    <x v="5"/>
    <d v="2021-10-08T00:00:00"/>
    <n v="164"/>
    <n v="0"/>
    <n v="0"/>
    <s v="Nathan Kyme"/>
    <s v="New All Season Development"/>
    <m/>
    <s v="VC7556-2019-017"/>
    <s v="929 OF"/>
    <m/>
    <m/>
    <m/>
    <s v="Approved"/>
    <m/>
    <m/>
    <s v="Road building activities on Hare Lake road"/>
    <n v="6"/>
    <s v="C258-C267"/>
    <s v="Hare Lake"/>
    <n v="0"/>
    <d v="2021-09-29T00:00:00"/>
    <m/>
    <s v="58"/>
    <d v="2021-09-30T00:00:00"/>
    <s v=""/>
    <s v=""/>
    <m/>
    <m/>
    <m/>
    <s v=""/>
    <s v="06"/>
    <s v="Corbiere and Sons Contracting997720210921-10Operator - Principle - After Jan 1011.5862.5"/>
    <s v="Corbiere and Sons Contracting997720210921-10Operator - Principle - After Jan 1011.5862.5INV #149"/>
    <s v="New All Season Development"/>
    <s v=""/>
    <x v="2"/>
  </r>
  <r>
    <x v="1"/>
    <n v="6"/>
    <n v="0"/>
    <n v="9977"/>
    <s v="20210921-10"/>
    <n v="53510602"/>
    <s v="Access"/>
    <n v="0"/>
    <s v="Operator - Principle - After Jan 10"/>
    <n v="75"/>
    <n v="12"/>
    <s v="HR"/>
    <s v=""/>
    <s v=""/>
    <s v="75"/>
    <s v="0"/>
    <n v="900"/>
    <n v="117"/>
    <n v="1016.9999999999999"/>
    <d v="2021-09-21T00:00:00"/>
    <n v="0"/>
    <x v="5"/>
    <d v="2021-10-08T00:00:00"/>
    <n v="164"/>
    <n v="0"/>
    <n v="0"/>
    <s v="Nathan Kyme"/>
    <s v="New All Season Development"/>
    <m/>
    <s v="VC7556-2019-017"/>
    <s v="929 OF"/>
    <m/>
    <m/>
    <m/>
    <s v="Approved"/>
    <m/>
    <m/>
    <s v="Road building activities on Hare Lake road"/>
    <n v="6"/>
    <s v="C258-C267"/>
    <s v="Hare Lake"/>
    <n v="0"/>
    <d v="2021-09-29T00:00:00"/>
    <m/>
    <s v="58"/>
    <d v="2021-09-30T00:00:00"/>
    <s v=""/>
    <s v=""/>
    <m/>
    <m/>
    <m/>
    <s v=""/>
    <s v="06"/>
    <s v="Corbiere and Sons Contracting997720210921-10Operator - Principle - After Jan 1012900"/>
    <s v="Corbiere and Sons Contracting997720210921-10Operator - Principle - After Jan 1012900INV #149"/>
    <s v="New All Season Development"/>
    <s v=""/>
    <x v="2"/>
  </r>
  <r>
    <x v="1"/>
    <n v="6"/>
    <n v="0"/>
    <n v="9977"/>
    <s v="20210921-10"/>
    <n v="53510602"/>
    <s v="Access"/>
    <n v="0"/>
    <s v="L.O.A."/>
    <n v="210"/>
    <n v="4"/>
    <s v="DAY"/>
    <s v=""/>
    <s v=""/>
    <m/>
    <s v="0"/>
    <n v="840"/>
    <n v="109.2"/>
    <n v="949.19999999999993"/>
    <d v="2021-09-21T00:00:00"/>
    <n v="0"/>
    <x v="5"/>
    <d v="2021-10-08T00:00:00"/>
    <n v="164"/>
    <n v="0"/>
    <n v="0"/>
    <s v="Nathan Kyme"/>
    <s v="New All Season Development"/>
    <m/>
    <s v="VC7556-2019-017"/>
    <s v="929 OF"/>
    <m/>
    <m/>
    <m/>
    <s v="Approved"/>
    <m/>
    <m/>
    <s v="Road building activities on Hare Lake road"/>
    <n v="6"/>
    <s v="C258-C267"/>
    <s v="Hare Lake"/>
    <n v="0"/>
    <d v="2021-09-29T00:00:00"/>
    <m/>
    <s v="58"/>
    <d v="2021-09-30T00:00:00"/>
    <s v=""/>
    <s v=""/>
    <m/>
    <m/>
    <m/>
    <s v=""/>
    <s v="06"/>
    <s v="Corbiere and Sons Contracting997720210921-10L.O.A.4840"/>
    <s v="Corbiere and Sons Contracting997720210921-10L.O.A.4840INV #149"/>
    <s v="New All Season Development"/>
    <s v=""/>
    <x v="2"/>
  </r>
  <r>
    <x v="1"/>
    <n v="6"/>
    <n v="0"/>
    <n v="9977"/>
    <s v="20210921-10"/>
    <n v="53510602"/>
    <s v="Access"/>
    <n v="0"/>
    <s v="Rock Truck - 30 Ton- After Jan 10"/>
    <n v="138.05000000000001"/>
    <n v="11"/>
    <s v="Dynamic"/>
    <s v="103.54"/>
    <s v="0"/>
    <s v=""/>
    <s v=""/>
    <n v="1518.55"/>
    <n v="197.41149999999999"/>
    <n v="1715.9614999999999"/>
    <d v="2021-09-21T00:00:00"/>
    <n v="0"/>
    <x v="5"/>
    <d v="2021-10-08T00:00:00"/>
    <n v="164"/>
    <n v="0"/>
    <n v="0"/>
    <s v="Nathan Kyme"/>
    <s v="New All Season Development"/>
    <m/>
    <s v="VC7556-2019-017"/>
    <s v="929 OF"/>
    <m/>
    <m/>
    <m/>
    <s v="Approved"/>
    <m/>
    <m/>
    <s v="Road building activities on Hare Lake road"/>
    <n v="6"/>
    <s v="C258-C267"/>
    <s v="Hare Lake"/>
    <n v="0"/>
    <d v="2021-09-29T00:00:00"/>
    <m/>
    <s v="58"/>
    <d v="2021-09-30T00:00:00"/>
    <s v=""/>
    <s v=""/>
    <m/>
    <m/>
    <m/>
    <s v=""/>
    <s v="06"/>
    <s v="Corbiere and Sons Contracting997720210921-10Rock Truck - 30 Ton- After Jan 10111518.55"/>
    <s v="Corbiere and Sons Contracting997720210921-10Rock Truck - 30 Ton- After Jan 10111518.55INV #149"/>
    <s v="New All Season Development"/>
    <s v=""/>
    <x v="2"/>
  </r>
  <r>
    <x v="1"/>
    <n v="6"/>
    <n v="0"/>
    <n v="9977"/>
    <s v="20210921-10"/>
    <n v="53510602"/>
    <s v="Access"/>
    <n v="0"/>
    <s v="Light Truck - Pick up- After Jan 10"/>
    <n v="243.75"/>
    <n v="2"/>
    <s v="DAY"/>
    <s v="182.81"/>
    <s v="0"/>
    <s v=""/>
    <s v=""/>
    <n v="487.5"/>
    <n v="63.375"/>
    <n v="550.875"/>
    <d v="2021-09-21T00:00:00"/>
    <n v="0"/>
    <x v="5"/>
    <d v="2021-10-08T00:00:00"/>
    <n v="164"/>
    <n v="0"/>
    <n v="0"/>
    <s v="Nathan Kyme"/>
    <s v="New All Season Development"/>
    <m/>
    <s v="VC7556-2019-017"/>
    <s v="929 OF"/>
    <m/>
    <m/>
    <m/>
    <s v="Approved"/>
    <m/>
    <m/>
    <s v="Road building activities on Hare Lake road"/>
    <n v="6"/>
    <s v="C258-C267"/>
    <s v="Hare Lake"/>
    <n v="0"/>
    <d v="2021-09-29T00:00:00"/>
    <m/>
    <s v="58"/>
    <d v="2021-09-30T00:00:00"/>
    <s v=""/>
    <s v=""/>
    <m/>
    <m/>
    <m/>
    <s v=""/>
    <s v="06"/>
    <s v="Corbiere and Sons Contracting997720210921-10Light Truck - Pick up- After Jan 102487.5"/>
    <s v="Corbiere and Sons Contracting997720210921-10Light Truck - Pick up- After Jan 102487.5INV #149"/>
    <s v="New All Season Development"/>
    <s v=""/>
    <x v="2"/>
  </r>
  <r>
    <x v="1"/>
    <n v="6"/>
    <n v="0"/>
    <n v="9977"/>
    <s v="20210921-10"/>
    <n v="53510602"/>
    <s v="Access"/>
    <n v="0"/>
    <s v="Excavator Thumb - 30 - 50 ton- After Jan 10"/>
    <n v="12.21"/>
    <n v="11"/>
    <s v="HR"/>
    <s v="9.16"/>
    <s v="0"/>
    <s v=""/>
    <s v=""/>
    <n v="134.31"/>
    <n v="17.4603"/>
    <n v="151.77029999999999"/>
    <d v="2021-09-21T00:00:00"/>
    <n v="0"/>
    <x v="5"/>
    <d v="2021-10-08T00:00:00"/>
    <n v="164"/>
    <n v="0"/>
    <n v="0"/>
    <s v="Nathan Kyme"/>
    <s v="New All Season Development"/>
    <m/>
    <s v="VC7556-2019-017"/>
    <s v="929 OF"/>
    <m/>
    <m/>
    <m/>
    <s v="Approved"/>
    <m/>
    <m/>
    <s v="Road building activities on Hare Lake road"/>
    <n v="6"/>
    <s v="C258-C267"/>
    <s v="Hare Lake"/>
    <n v="0"/>
    <d v="2021-09-29T00:00:00"/>
    <m/>
    <s v="58"/>
    <d v="2021-09-30T00:00:00"/>
    <s v=""/>
    <s v=""/>
    <m/>
    <m/>
    <m/>
    <s v=""/>
    <s v="06"/>
    <s v="Corbiere and Sons Contracting997720210921-10Excavator Thumb - 30 - 50 ton- After Jan 1011134.31"/>
    <s v="Corbiere and Sons Contracting997720210921-10Excavator Thumb - 30 - 50 ton- After Jan 1011134.31INV #149"/>
    <s v="New All Season Development"/>
    <s v=""/>
    <x v="2"/>
  </r>
  <r>
    <x v="1"/>
    <n v="6"/>
    <n v="0"/>
    <n v="9977"/>
    <s v="20210921-10"/>
    <n v="53510602"/>
    <s v="Access"/>
    <n v="0"/>
    <s v="Excavator - 30 ton- After Jan 10"/>
    <n v="138.44999999999999"/>
    <n v="11"/>
    <s v="Dynamic"/>
    <s v="103.84"/>
    <s v="0"/>
    <s v=""/>
    <s v=""/>
    <n v="1522.95"/>
    <n v="197.98350000000002"/>
    <n v="1720.9334999999999"/>
    <d v="2021-09-21T00:00:00"/>
    <n v="0"/>
    <x v="5"/>
    <d v="2021-10-08T00:00:00"/>
    <n v="164"/>
    <n v="0"/>
    <n v="0"/>
    <s v="Nathan Kyme"/>
    <s v="New All Season Development"/>
    <m/>
    <s v="VC7556-2019-017"/>
    <s v="929 OF"/>
    <m/>
    <m/>
    <m/>
    <s v="Approved"/>
    <m/>
    <m/>
    <s v="Road building activities on Hare Lake road"/>
    <n v="6"/>
    <s v="C258-C267"/>
    <s v="Hare Lake"/>
    <n v="0"/>
    <d v="2021-09-29T00:00:00"/>
    <m/>
    <s v="58"/>
    <d v="2021-09-30T00:00:00"/>
    <s v=""/>
    <s v=""/>
    <m/>
    <m/>
    <m/>
    <s v=""/>
    <s v="06"/>
    <s v="Corbiere and Sons Contracting997720210921-10Excavator - 30 ton- After Jan 10111522.95"/>
    <s v="Corbiere and Sons Contracting997720210921-10Excavator - 30 ton- After Jan 10111522.95INV #149"/>
    <s v="New All Season Development"/>
    <s v=""/>
    <x v="2"/>
  </r>
  <r>
    <x v="1"/>
    <n v="6"/>
    <n v="0"/>
    <n v="9977"/>
    <s v="20210921-10"/>
    <n v="53510602"/>
    <s v="Access"/>
    <n v="0"/>
    <s v="Excavator - 30 ton- After Jan 10"/>
    <n v="138.44999999999999"/>
    <n v="10.5"/>
    <s v="Dynamic"/>
    <s v="103.84"/>
    <s v="0"/>
    <s v=""/>
    <s v=""/>
    <n v="1453.7249999999999"/>
    <n v="188.98425"/>
    <n v="1642.7092499999997"/>
    <d v="2021-09-21T00:00:00"/>
    <n v="0"/>
    <x v="5"/>
    <d v="2021-10-08T00:00:00"/>
    <n v="164"/>
    <n v="0"/>
    <n v="0"/>
    <s v="Nathan Kyme"/>
    <s v="New All Season Development"/>
    <m/>
    <s v="VC7556-2019-017"/>
    <s v="929 OF"/>
    <m/>
    <m/>
    <m/>
    <s v="Approved"/>
    <m/>
    <m/>
    <s v="Road building activities on Hare Lake road"/>
    <n v="6"/>
    <s v="C258-C267"/>
    <s v="Hare Lake"/>
    <n v="0"/>
    <d v="2021-09-29T00:00:00"/>
    <m/>
    <s v="58"/>
    <d v="2021-09-30T00:00:00"/>
    <s v=""/>
    <s v=""/>
    <m/>
    <m/>
    <m/>
    <s v=""/>
    <s v="06"/>
    <s v="Corbiere and Sons Contracting997720210921-10Excavator - 30 ton- After Jan 1010.51453.725"/>
    <s v="Corbiere and Sons Contracting997720210921-10Excavator - 30 ton- After Jan 1010.51453.725INV #149"/>
    <s v="New All Season Development"/>
    <s v=""/>
    <x v="2"/>
  </r>
  <r>
    <x v="1"/>
    <n v="6"/>
    <n v="0"/>
    <n v="9977"/>
    <s v="20210921-10"/>
    <n v="53510602"/>
    <s v="Access"/>
    <n v="0"/>
    <s v="Dozer D6 or equal- After Jan 10"/>
    <n v="131.47999999999999"/>
    <n v="2"/>
    <s v="Dynamic"/>
    <s v="98.61"/>
    <s v="0"/>
    <s v=""/>
    <s v=""/>
    <n v="262.95999999999998"/>
    <n v="34.184799999999996"/>
    <n v="297.14479999999998"/>
    <d v="2021-09-21T00:00:00"/>
    <n v="0"/>
    <x v="5"/>
    <d v="2021-10-08T00:00:00"/>
    <n v="164"/>
    <n v="0"/>
    <n v="0"/>
    <s v="Nathan Kyme"/>
    <s v="New All Season Development"/>
    <m/>
    <s v="VC7556-2019-017"/>
    <s v="929 OF"/>
    <m/>
    <m/>
    <m/>
    <s v="Approved"/>
    <m/>
    <m/>
    <s v="Road building activities on Hare Lake road"/>
    <n v="6"/>
    <s v="C258-C267"/>
    <s v="Hare Lake"/>
    <n v="0"/>
    <d v="2021-09-29T00:00:00"/>
    <m/>
    <s v="58"/>
    <d v="2021-09-30T00:00:00"/>
    <s v=""/>
    <s v=""/>
    <m/>
    <m/>
    <m/>
    <s v=""/>
    <s v="06"/>
    <s v="Corbiere and Sons Contracting997720210921-10Dozer D6 or equal- After Jan 102262.96"/>
    <s v="Corbiere and Sons Contracting997720210921-10Dozer D6 or equal- After Jan 102262.96INV #149"/>
    <s v="New All Season Development"/>
    <s v=""/>
    <x v="2"/>
  </r>
  <r>
    <x v="1"/>
    <n v="6"/>
    <n v="0"/>
    <n v="9939"/>
    <s v="20210920-8"/>
    <n v="53510602"/>
    <s v="Access"/>
    <n v="0"/>
    <s v="Operator - Principle - After Jan 10"/>
    <n v="75"/>
    <n v="4"/>
    <s v="HR"/>
    <s v=""/>
    <s v=""/>
    <s v="75"/>
    <s v="0"/>
    <n v="300"/>
    <n v="39"/>
    <n v="338.99999999999994"/>
    <d v="2021-09-20T00:00:00"/>
    <n v="0"/>
    <x v="5"/>
    <d v="2021-10-08T00:00:00"/>
    <n v="164"/>
    <n v="0"/>
    <n v="0"/>
    <s v="Nathan Kyme"/>
    <s v="New All Season Development"/>
    <m/>
    <s v="VC7556-2019-017"/>
    <s v="929 OF"/>
    <m/>
    <m/>
    <m/>
    <s v="Approved"/>
    <m/>
    <m/>
    <s v="Installation of WC605.01"/>
    <n v="6"/>
    <s v="C186-C195"/>
    <s v="Del Lake"/>
    <n v="0"/>
    <d v="2021-09-23T00:00:00"/>
    <m/>
    <s v="37"/>
    <d v="2021-09-25T00:00:00"/>
    <s v=""/>
    <s v=""/>
    <s v="605.01"/>
    <m/>
    <m/>
    <s v="Harold Furlong"/>
    <s v="06"/>
    <s v="Corbiere and Sons Contracting993920210920-8Operator - Principle - After Jan 104300"/>
    <s v="Corbiere and Sons Contracting993920210920-8Operator - Principle - After Jan 104300INV #149"/>
    <s v="New All Season Development"/>
    <s v=""/>
    <x v="2"/>
  </r>
  <r>
    <x v="1"/>
    <n v="6"/>
    <n v="0"/>
    <n v="9939"/>
    <s v="20210920-8"/>
    <n v="53510602"/>
    <s v="Access"/>
    <n v="0"/>
    <s v="Excavator - 36 ton- After Jan 10"/>
    <n v="146.96"/>
    <n v="4"/>
    <s v="Dynamic"/>
    <s v="110.22"/>
    <s v="0"/>
    <s v=""/>
    <s v=""/>
    <n v="587.84"/>
    <n v="76.419200000000004"/>
    <n v="664.25919999999996"/>
    <d v="2021-09-20T00:00:00"/>
    <n v="0"/>
    <x v="5"/>
    <d v="2021-10-08T00:00:00"/>
    <n v="164"/>
    <n v="0"/>
    <n v="0"/>
    <s v="Nathan Kyme"/>
    <s v="New All Season Development"/>
    <m/>
    <s v="VC7556-2019-017"/>
    <s v="929 OF"/>
    <m/>
    <m/>
    <m/>
    <s v="Approved"/>
    <m/>
    <m/>
    <s v="Installation of WC605.01"/>
    <n v="6"/>
    <s v="C186-C195"/>
    <s v="Del Lake"/>
    <n v="0"/>
    <d v="2021-09-23T00:00:00"/>
    <m/>
    <s v="37"/>
    <d v="2021-09-25T00:00:00"/>
    <s v=""/>
    <s v=""/>
    <s v="605.01"/>
    <m/>
    <m/>
    <s v="Harold Furlong"/>
    <s v="06"/>
    <s v="Corbiere and Sons Contracting993920210920-8Excavator - 36 ton- After Jan 104587.84"/>
    <s v="Corbiere and Sons Contracting993920210920-8Excavator - 36 ton- After Jan 104587.84INV #149"/>
    <s v="New All Season Development"/>
    <s v=""/>
    <x v="2"/>
  </r>
  <r>
    <x v="1"/>
    <n v="6"/>
    <n v="0"/>
    <n v="9938"/>
    <s v="20210920-7"/>
    <n v="53510602"/>
    <s v="Access"/>
    <n v="0"/>
    <s v="Operator - Principle - After Jan 10"/>
    <n v="75"/>
    <n v="44"/>
    <s v="HR"/>
    <s v=""/>
    <s v=""/>
    <s v="75"/>
    <s v="0"/>
    <n v="3300"/>
    <n v="429"/>
    <n v="3728.9999999999995"/>
    <d v="2021-09-20T00:00:00"/>
    <n v="0"/>
    <x v="5"/>
    <d v="2021-10-08T00:00:00"/>
    <n v="164"/>
    <n v="0"/>
    <n v="0"/>
    <s v="Nathan Kyme"/>
    <s v="New All Season Development"/>
    <m/>
    <s v="VC7556-2019-017"/>
    <s v="929 OF"/>
    <m/>
    <m/>
    <m/>
    <s v="Approved"/>
    <m/>
    <m/>
    <s v="Road Building activities on Del Lake Road towards C195 - Hammering towards C194"/>
    <n v="6"/>
    <s v="C186-C195"/>
    <s v="Del Lake"/>
    <n v="0"/>
    <d v="2021-09-23T00:00:00"/>
    <m/>
    <s v="37"/>
    <d v="2021-09-24T00:00:00"/>
    <s v=""/>
    <s v=""/>
    <m/>
    <m/>
    <m/>
    <s v="Harold Furlong"/>
    <s v="06"/>
    <s v="Corbiere and Sons Contracting993820210920-7Operator - Principle - After Jan 10443300"/>
    <s v="Corbiere and Sons Contracting993820210920-7Operator - Principle - After Jan 10443300INV #149"/>
    <s v="New All Season Development"/>
    <s v=""/>
    <x v="2"/>
  </r>
  <r>
    <x v="1"/>
    <n v="6"/>
    <n v="0"/>
    <n v="9938"/>
    <s v="20210920-7"/>
    <n v="53510602"/>
    <s v="Access"/>
    <n v="0"/>
    <s v="L.O.A."/>
    <n v="210"/>
    <n v="5"/>
    <s v="DAY"/>
    <s v=""/>
    <s v=""/>
    <m/>
    <s v="0"/>
    <n v="1050"/>
    <n v="136.5"/>
    <n v="1186.5"/>
    <d v="2021-09-20T00:00:00"/>
    <n v="0"/>
    <x v="5"/>
    <d v="2021-10-08T00:00:00"/>
    <n v="164"/>
    <n v="0"/>
    <n v="0"/>
    <s v="Nathan Kyme"/>
    <s v="New All Season Development"/>
    <m/>
    <s v="VC7556-2019-017"/>
    <s v="929 OF"/>
    <m/>
    <m/>
    <m/>
    <s v="Approved"/>
    <m/>
    <m/>
    <s v="Road Building activities on Del Lake Road towards C195 - Hammering towards C194"/>
    <n v="6"/>
    <s v="C186-C195"/>
    <s v="Del Lake"/>
    <n v="0"/>
    <d v="2021-09-23T00:00:00"/>
    <m/>
    <s v="37"/>
    <d v="2021-09-24T00:00:00"/>
    <s v=""/>
    <s v=""/>
    <m/>
    <m/>
    <m/>
    <s v="Harold Furlong"/>
    <s v="06"/>
    <s v="Corbiere and Sons Contracting993820210920-7L.O.A.51050"/>
    <s v="Corbiere and Sons Contracting993820210920-7L.O.A.51050INV #149"/>
    <s v="New All Season Development"/>
    <s v=""/>
    <x v="2"/>
  </r>
  <r>
    <x v="1"/>
    <n v="6"/>
    <n v="0"/>
    <n v="9938"/>
    <s v="20210920-7"/>
    <n v="53510602"/>
    <s v="Access"/>
    <n v="0"/>
    <s v="Foreman"/>
    <n v="95"/>
    <n v="12"/>
    <s v="HR"/>
    <s v=""/>
    <s v=""/>
    <s v="95"/>
    <s v="0"/>
    <n v="1140"/>
    <n v="148.20000000000002"/>
    <n v="1288.1999999999998"/>
    <d v="2021-09-20T00:00:00"/>
    <n v="0"/>
    <x v="5"/>
    <d v="2021-10-08T00:00:00"/>
    <n v="164"/>
    <n v="0"/>
    <n v="0"/>
    <s v="Nathan Kyme"/>
    <s v="New All Season Development"/>
    <m/>
    <s v="VC7556-2019-017"/>
    <s v="929 OF"/>
    <m/>
    <m/>
    <m/>
    <s v="Approved"/>
    <m/>
    <m/>
    <s v="Road Building activities on Del Lake Road towards C195 - Hammering towards C194"/>
    <n v="6"/>
    <s v="C186-C195"/>
    <s v="Del Lake"/>
    <n v="0"/>
    <d v="2021-09-23T00:00:00"/>
    <m/>
    <s v="37"/>
    <d v="2021-09-24T00:00:00"/>
    <s v=""/>
    <s v=""/>
    <m/>
    <m/>
    <m/>
    <s v="Harold Furlong"/>
    <s v="06"/>
    <s v="Corbiere and Sons Contracting993820210920-7Foreman121140"/>
    <s v="Corbiere and Sons Contracting993820210920-7Foreman121140INV #149"/>
    <s v="New All Season Development"/>
    <s v=""/>
    <x v="2"/>
  </r>
  <r>
    <x v="1"/>
    <n v="6"/>
    <n v="0"/>
    <n v="9938"/>
    <s v="20210920-7"/>
    <n v="53510602"/>
    <s v="Access"/>
    <n v="0"/>
    <s v="Rock Truck - 30 Ton- After Jan 10"/>
    <n v="138.05000000000001"/>
    <n v="11"/>
    <s v="Dynamic"/>
    <s v="103.54"/>
    <s v="0"/>
    <s v=""/>
    <s v=""/>
    <n v="1518.55"/>
    <n v="197.41149999999999"/>
    <n v="1715.9614999999999"/>
    <d v="2021-09-20T00:00:00"/>
    <n v="0"/>
    <x v="5"/>
    <d v="2021-10-08T00:00:00"/>
    <n v="164"/>
    <n v="0"/>
    <n v="0"/>
    <s v="Nathan Kyme"/>
    <s v="New All Season Development"/>
    <m/>
    <s v="VC7556-2019-017"/>
    <s v="929 OF"/>
    <m/>
    <m/>
    <m/>
    <s v="Approved"/>
    <m/>
    <m/>
    <s v="Road Building activities on Del Lake Road towards C195 - Hammering towards C194"/>
    <n v="6"/>
    <s v="C186-C195"/>
    <s v="Del Lake"/>
    <n v="0"/>
    <d v="2021-09-23T00:00:00"/>
    <m/>
    <s v="37"/>
    <d v="2021-09-24T00:00:00"/>
    <s v=""/>
    <s v=""/>
    <m/>
    <m/>
    <m/>
    <s v="Harold Furlong"/>
    <s v="06"/>
    <s v="Corbiere and Sons Contracting993820210920-7Rock Truck - 30 Ton- After Jan 10111518.55"/>
    <s v="Corbiere and Sons Contracting993820210920-7Rock Truck - 30 Ton- After Jan 10111518.55INV #149"/>
    <s v="New All Season Development"/>
    <s v=""/>
    <x v="2"/>
  </r>
  <r>
    <x v="1"/>
    <n v="6"/>
    <n v="0"/>
    <n v="9938"/>
    <s v="20210920-7"/>
    <n v="53510602"/>
    <s v="Access"/>
    <n v="0"/>
    <s v="Light Truck - Pick up- After Jan 10"/>
    <n v="243.75"/>
    <n v="2"/>
    <s v="DAY"/>
    <s v="182.81"/>
    <s v="0"/>
    <s v=""/>
    <s v=""/>
    <n v="487.5"/>
    <n v="63.375"/>
    <n v="550.875"/>
    <d v="2021-09-20T00:00:00"/>
    <n v="0"/>
    <x v="5"/>
    <d v="2021-10-08T00:00:00"/>
    <n v="164"/>
    <n v="0"/>
    <n v="0"/>
    <s v="Nathan Kyme"/>
    <s v="New All Season Development"/>
    <m/>
    <s v="VC7556-2019-017"/>
    <s v="929 OF"/>
    <m/>
    <m/>
    <m/>
    <s v="Approved"/>
    <m/>
    <m/>
    <s v="Road Building activities on Del Lake Road towards C195 - Hammering towards C194"/>
    <n v="6"/>
    <s v="C186-C195"/>
    <s v="Del Lake"/>
    <n v="0"/>
    <d v="2021-09-23T00:00:00"/>
    <m/>
    <s v="37"/>
    <d v="2021-09-24T00:00:00"/>
    <s v=""/>
    <s v=""/>
    <m/>
    <m/>
    <m/>
    <s v="Harold Furlong"/>
    <s v="06"/>
    <s v="Corbiere and Sons Contracting993820210920-7Light Truck - Pick up- After Jan 102487.5"/>
    <s v="Corbiere and Sons Contracting993820210920-7Light Truck - Pick up- After Jan 102487.5INV #149"/>
    <s v="New All Season Development"/>
    <s v=""/>
    <x v="2"/>
  </r>
  <r>
    <x v="1"/>
    <n v="6"/>
    <n v="0"/>
    <n v="9938"/>
    <s v="20210920-7"/>
    <n v="53510602"/>
    <s v="Access"/>
    <n v="0"/>
    <s v="Excavator Hammer - 30 - 50 ton- After Jan 10"/>
    <n v="63.38"/>
    <n v="11"/>
    <s v="HR"/>
    <s v="47.54"/>
    <s v="0"/>
    <s v=""/>
    <s v=""/>
    <n v="697.18"/>
    <n v="90.633399999999995"/>
    <n v="787.81339999999989"/>
    <d v="2021-09-20T00:00:00"/>
    <n v="0"/>
    <x v="5"/>
    <d v="2021-10-08T00:00:00"/>
    <n v="164"/>
    <n v="0"/>
    <n v="0"/>
    <s v="Nathan Kyme"/>
    <s v="New All Season Development"/>
    <m/>
    <s v="VC7556-2019-017"/>
    <s v="929 OF"/>
    <m/>
    <m/>
    <m/>
    <s v="Approved"/>
    <m/>
    <m/>
    <s v="Road Building activities on Del Lake Road towards C195 - Hammering towards C194"/>
    <n v="6"/>
    <s v="C186-C195"/>
    <s v="Del Lake"/>
    <n v="0"/>
    <d v="2021-09-23T00:00:00"/>
    <m/>
    <s v="37"/>
    <d v="2021-09-24T00:00:00"/>
    <s v=""/>
    <s v=""/>
    <m/>
    <m/>
    <m/>
    <s v="Harold Furlong"/>
    <s v="06"/>
    <s v="Corbiere and Sons Contracting993820210920-7Excavator Hammer - 30 - 50 ton- After Jan 1011697.18"/>
    <s v="Corbiere and Sons Contracting993820210920-7Excavator Hammer - 30 - 50 ton- After Jan 1011697.18INV #149"/>
    <s v="New All Season Development"/>
    <s v=""/>
    <x v="2"/>
  </r>
  <r>
    <x v="1"/>
    <n v="6"/>
    <n v="0"/>
    <n v="9938"/>
    <s v="20210920-7"/>
    <n v="53510602"/>
    <s v="Access"/>
    <n v="0"/>
    <s v="Excavator - 36 ton- After Jan 10"/>
    <n v="146.96"/>
    <n v="11"/>
    <s v="Dynamic"/>
    <s v="110.22"/>
    <s v="0"/>
    <s v=""/>
    <s v=""/>
    <n v="1616.56"/>
    <n v="210.15280000000001"/>
    <n v="1826.7127999999998"/>
    <d v="2021-09-20T00:00:00"/>
    <n v="0"/>
    <x v="5"/>
    <d v="2021-10-08T00:00:00"/>
    <n v="164"/>
    <n v="0"/>
    <n v="0"/>
    <s v="Nathan Kyme"/>
    <s v="New All Season Development"/>
    <m/>
    <s v="VC7556-2019-017"/>
    <s v="929 OF"/>
    <m/>
    <m/>
    <m/>
    <s v="Approved"/>
    <m/>
    <m/>
    <s v="Road Building activities on Del Lake Road towards C195 - Hammering towards C194"/>
    <n v="6"/>
    <s v="C186-C195"/>
    <s v="Del Lake"/>
    <n v="0"/>
    <d v="2021-09-23T00:00:00"/>
    <m/>
    <s v="37"/>
    <d v="2021-09-24T00:00:00"/>
    <s v=""/>
    <s v=""/>
    <m/>
    <m/>
    <m/>
    <s v="Harold Furlong"/>
    <s v="06"/>
    <s v="Corbiere and Sons Contracting993820210920-7Excavator - 36 ton- After Jan 10111616.56"/>
    <s v="Corbiere and Sons Contracting993820210920-7Excavator - 36 ton- After Jan 10111616.56INV #149"/>
    <s v="New All Season Development"/>
    <s v=""/>
    <x v="2"/>
  </r>
  <r>
    <x v="1"/>
    <n v="6"/>
    <n v="0"/>
    <n v="9938"/>
    <s v="20210920-7"/>
    <n v="53510602"/>
    <s v="Access"/>
    <n v="0"/>
    <s v="Excavator - 36 ton- After Jan 10"/>
    <n v="146.96"/>
    <n v="7"/>
    <s v="Dynamic"/>
    <s v="110.22"/>
    <s v="0"/>
    <s v=""/>
    <s v=""/>
    <n v="1028.72"/>
    <n v="133.7336"/>
    <n v="1162.4535999999998"/>
    <d v="2021-09-20T00:00:00"/>
    <n v="0"/>
    <x v="5"/>
    <d v="2021-10-08T00:00:00"/>
    <n v="164"/>
    <n v="0"/>
    <n v="0"/>
    <s v="Nathan Kyme"/>
    <s v="New All Season Development"/>
    <m/>
    <s v="VC7556-2019-017"/>
    <s v="929 OF"/>
    <m/>
    <m/>
    <m/>
    <s v="Approved"/>
    <m/>
    <m/>
    <s v="Road Building activities on Del Lake Road towards C195 - Hammering towards C194"/>
    <n v="6"/>
    <s v="C186-C195"/>
    <s v="Del Lake"/>
    <n v="0"/>
    <d v="2021-09-23T00:00:00"/>
    <m/>
    <s v="37"/>
    <d v="2021-09-24T00:00:00"/>
    <s v=""/>
    <s v=""/>
    <m/>
    <m/>
    <m/>
    <s v="Harold Furlong"/>
    <s v="06"/>
    <s v="Corbiere and Sons Contracting993820210920-7Excavator - 36 ton- After Jan 1071028.72"/>
    <s v="Corbiere and Sons Contracting993820210920-7Excavator - 36 ton- After Jan 1071028.72INV #149"/>
    <s v="New All Season Development"/>
    <s v=""/>
    <x v="2"/>
  </r>
  <r>
    <x v="1"/>
    <n v="6"/>
    <n v="0"/>
    <n v="9938"/>
    <s v="20210920-7"/>
    <n v="53510602"/>
    <s v="Access"/>
    <n v="0"/>
    <s v="Excavator - 30 ton- After Jan 10"/>
    <n v="138.44999999999999"/>
    <n v="6"/>
    <s v="Dynamic"/>
    <s v="103.84"/>
    <s v="0"/>
    <s v=""/>
    <s v=""/>
    <n v="830.7"/>
    <n v="107.99100000000001"/>
    <n v="938.69099999999992"/>
    <d v="2021-09-20T00:00:00"/>
    <n v="0"/>
    <x v="5"/>
    <d v="2021-10-08T00:00:00"/>
    <n v="164"/>
    <n v="0"/>
    <n v="0"/>
    <s v="Nathan Kyme"/>
    <s v="New All Season Development"/>
    <m/>
    <s v="VC7556-2019-017"/>
    <s v="929 OF"/>
    <m/>
    <m/>
    <m/>
    <s v="Approved"/>
    <m/>
    <m/>
    <s v="Road Building activities on Del Lake Road towards C195 - Hammering towards C194"/>
    <n v="6"/>
    <s v="C186-C195"/>
    <s v="Del Lake"/>
    <n v="0"/>
    <d v="2021-09-23T00:00:00"/>
    <m/>
    <s v="37"/>
    <d v="2021-09-24T00:00:00"/>
    <s v=""/>
    <s v=""/>
    <m/>
    <m/>
    <m/>
    <s v="Harold Furlong"/>
    <s v="06"/>
    <s v="Corbiere and Sons Contracting993820210920-7Excavator - 30 ton- After Jan 106830.7"/>
    <s v="Corbiere and Sons Contracting993820210920-7Excavator - 30 ton- After Jan 106830.7INV #149"/>
    <s v="New All Season Development"/>
    <s v=""/>
    <x v="2"/>
  </r>
  <r>
    <x v="1"/>
    <n v="6"/>
    <n v="0"/>
    <n v="9938"/>
    <s v="20210920-7"/>
    <n v="53510602"/>
    <s v="Access"/>
    <n v="0"/>
    <s v="Dozer D6 or equal- After Jan 10"/>
    <n v="131.47999999999999"/>
    <n v="4"/>
    <s v="Dynamic"/>
    <s v="98.61"/>
    <s v="0"/>
    <s v=""/>
    <s v=""/>
    <n v="525.91999999999996"/>
    <n v="68.369599999999991"/>
    <n v="594.28959999999995"/>
    <d v="2021-09-20T00:00:00"/>
    <n v="0"/>
    <x v="5"/>
    <d v="2021-10-08T00:00:00"/>
    <n v="164"/>
    <n v="0"/>
    <n v="0"/>
    <s v="Nathan Kyme"/>
    <s v="New All Season Development"/>
    <m/>
    <s v="VC7556-2019-017"/>
    <s v="929 OF"/>
    <m/>
    <m/>
    <m/>
    <s v="Approved"/>
    <m/>
    <m/>
    <s v="Road Building activities on Del Lake Road towards C195 - Hammering towards C194"/>
    <n v="6"/>
    <s v="C186-C195"/>
    <s v="Del Lake"/>
    <n v="0"/>
    <d v="2021-09-23T00:00:00"/>
    <m/>
    <s v="37"/>
    <d v="2021-09-24T00:00:00"/>
    <s v=""/>
    <s v=""/>
    <m/>
    <m/>
    <m/>
    <s v="Harold Furlong"/>
    <s v="06"/>
    <s v="Corbiere and Sons Contracting993820210920-7Dozer D6 or equal- After Jan 104525.92"/>
    <s v="Corbiere and Sons Contracting993820210920-7Dozer D6 or equal- After Jan 104525.92INV #149"/>
    <s v="New All Season Development"/>
    <s v=""/>
    <x v="2"/>
  </r>
  <r>
    <x v="1"/>
    <n v="6"/>
    <n v="0"/>
    <n v="9937"/>
    <s v="20210920-6"/>
    <n v="53510602"/>
    <s v="Access"/>
    <n v="0"/>
    <s v="Operator - Principle - After Jan 10"/>
    <n v="75"/>
    <n v="36"/>
    <s v="HR"/>
    <s v=""/>
    <s v=""/>
    <s v="75"/>
    <s v="0"/>
    <n v="2700"/>
    <n v="351"/>
    <n v="3050.9999999999995"/>
    <d v="2021-09-20T00:00:00"/>
    <n v="0"/>
    <x v="5"/>
    <d v="2021-10-08T00:00:00"/>
    <n v="164"/>
    <n v="0"/>
    <n v="0"/>
    <s v="Nathan Kyme"/>
    <s v="New All Season Development"/>
    <m/>
    <s v="VC7556-2019-017"/>
    <s v="929 OF"/>
    <m/>
    <m/>
    <m/>
    <s v="Approved"/>
    <m/>
    <m/>
    <s v="Road Building on Hare Lake road from entrance towards C264"/>
    <n v="6"/>
    <s v="C257-C267"/>
    <s v="Hare Lake"/>
    <n v="0"/>
    <d v="2021-09-23T00:00:00"/>
    <m/>
    <s v="37"/>
    <d v="2021-09-24T00:00:00"/>
    <s v=""/>
    <s v=""/>
    <m/>
    <m/>
    <m/>
    <s v="Harold Furlong"/>
    <s v="06"/>
    <s v="Corbiere and Sons Contracting993720210920-6Operator - Principle - After Jan 10362700"/>
    <s v="Corbiere and Sons Contracting993720210920-6Operator - Principle - After Jan 10362700INV #149"/>
    <s v="New All Season Development"/>
    <s v=""/>
    <x v="2"/>
  </r>
  <r>
    <x v="1"/>
    <n v="6"/>
    <n v="0"/>
    <n v="9937"/>
    <s v="20210920-6"/>
    <n v="53510602"/>
    <s v="Access"/>
    <n v="0"/>
    <s v="L.O.A."/>
    <n v="210"/>
    <n v="3"/>
    <s v="DAY"/>
    <s v=""/>
    <s v=""/>
    <m/>
    <s v="0"/>
    <n v="630"/>
    <n v="81.900000000000006"/>
    <n v="711.9"/>
    <d v="2021-09-20T00:00:00"/>
    <n v="0"/>
    <x v="5"/>
    <d v="2021-10-08T00:00:00"/>
    <n v="164"/>
    <n v="0"/>
    <n v="0"/>
    <s v="Nathan Kyme"/>
    <s v="New All Season Development"/>
    <m/>
    <s v="VC7556-2019-017"/>
    <s v="929 OF"/>
    <m/>
    <m/>
    <m/>
    <s v="Approved"/>
    <m/>
    <m/>
    <s v="Road Building on Hare Lake road from entrance towards C264"/>
    <n v="6"/>
    <s v="C257-C267"/>
    <s v="Hare Lake"/>
    <n v="0"/>
    <d v="2021-09-23T00:00:00"/>
    <m/>
    <s v="37"/>
    <d v="2021-09-24T00:00:00"/>
    <s v=""/>
    <s v=""/>
    <m/>
    <m/>
    <m/>
    <s v="Harold Furlong"/>
    <s v="06"/>
    <s v="Corbiere and Sons Contracting993720210920-6L.O.A.3630"/>
    <s v="Corbiere and Sons Contracting993720210920-6L.O.A.3630INV #149"/>
    <s v="New All Season Development"/>
    <s v=""/>
    <x v="2"/>
  </r>
  <r>
    <x v="1"/>
    <n v="6"/>
    <n v="0"/>
    <n v="9937"/>
    <s v="20210920-6"/>
    <n v="53510602"/>
    <s v="Access"/>
    <n v="0"/>
    <s v="Rock Truck - 30 Ton- After Jan 10"/>
    <n v="138.05000000000001"/>
    <n v="11"/>
    <s v="Dynamic"/>
    <s v="103.54"/>
    <s v="0"/>
    <s v=""/>
    <s v=""/>
    <n v="1518.55"/>
    <n v="197.41149999999999"/>
    <n v="1715.9614999999999"/>
    <d v="2021-09-20T00:00:00"/>
    <n v="0"/>
    <x v="5"/>
    <d v="2021-10-08T00:00:00"/>
    <n v="164"/>
    <n v="0"/>
    <n v="0"/>
    <s v="Nathan Kyme"/>
    <s v="New All Season Development"/>
    <m/>
    <s v="VC7556-2019-017"/>
    <s v="929 OF"/>
    <m/>
    <m/>
    <m/>
    <s v="Approved"/>
    <m/>
    <m/>
    <s v="Road Building on Hare Lake road from entrance towards C264"/>
    <n v="6"/>
    <s v="C257-C267"/>
    <s v="Hare Lake"/>
    <n v="0"/>
    <d v="2021-09-23T00:00:00"/>
    <m/>
    <s v="37"/>
    <d v="2021-09-24T00:00:00"/>
    <s v=""/>
    <s v=""/>
    <m/>
    <m/>
    <m/>
    <s v="Harold Furlong"/>
    <s v="06"/>
    <s v="Corbiere and Sons Contracting993720210920-6Rock Truck - 30 Ton- After Jan 10111518.55"/>
    <s v="Corbiere and Sons Contracting993720210920-6Rock Truck - 30 Ton- After Jan 10111518.55INV #149"/>
    <s v="New All Season Development"/>
    <s v=""/>
    <x v="2"/>
  </r>
  <r>
    <x v="1"/>
    <n v="6"/>
    <n v="0"/>
    <n v="9937"/>
    <s v="20210920-6"/>
    <n v="53510602"/>
    <s v="Access"/>
    <n v="0"/>
    <s v="Light Truck - Pick up- After Jan 10"/>
    <n v="243.75"/>
    <n v="2"/>
    <s v="DAY"/>
    <s v="182.81"/>
    <s v="0"/>
    <s v=""/>
    <s v=""/>
    <n v="487.5"/>
    <n v="63.375"/>
    <n v="550.875"/>
    <d v="2021-09-20T00:00:00"/>
    <n v="0"/>
    <x v="5"/>
    <d v="2021-10-08T00:00:00"/>
    <n v="164"/>
    <n v="0"/>
    <n v="0"/>
    <s v="Nathan Kyme"/>
    <s v="New All Season Development"/>
    <m/>
    <s v="VC7556-2019-017"/>
    <s v="929 OF"/>
    <m/>
    <m/>
    <m/>
    <s v="Approved"/>
    <m/>
    <m/>
    <s v="Road Building on Hare Lake road from entrance towards C264"/>
    <n v="6"/>
    <s v="C257-C267"/>
    <s v="Hare Lake"/>
    <n v="0"/>
    <d v="2021-09-23T00:00:00"/>
    <m/>
    <s v="37"/>
    <d v="2021-09-24T00:00:00"/>
    <s v=""/>
    <s v=""/>
    <m/>
    <m/>
    <m/>
    <s v="Harold Furlong"/>
    <s v="06"/>
    <s v="Corbiere and Sons Contracting993720210920-6Light Truck - Pick up- After Jan 102487.5"/>
    <s v="Corbiere and Sons Contracting993720210920-6Light Truck - Pick up- After Jan 102487.5INV #149"/>
    <s v="New All Season Development"/>
    <s v=""/>
    <x v="2"/>
  </r>
  <r>
    <x v="1"/>
    <n v="6"/>
    <n v="0"/>
    <n v="9937"/>
    <s v="20210920-6"/>
    <n v="53510602"/>
    <s v="Access"/>
    <n v="0"/>
    <s v="Excavator Thumb - 30 - 50 ton- After Jan 10"/>
    <n v="12.21"/>
    <n v="11"/>
    <s v="HR"/>
    <s v="9.16"/>
    <s v="0"/>
    <s v=""/>
    <s v=""/>
    <n v="134.31"/>
    <n v="17.4603"/>
    <n v="151.77029999999999"/>
    <d v="2021-09-20T00:00:00"/>
    <n v="0"/>
    <x v="5"/>
    <d v="2021-10-08T00:00:00"/>
    <n v="164"/>
    <n v="0"/>
    <n v="0"/>
    <s v="Nathan Kyme"/>
    <s v="New All Season Development"/>
    <m/>
    <s v="VC7556-2019-017"/>
    <s v="929 OF"/>
    <m/>
    <m/>
    <m/>
    <s v="Approved"/>
    <m/>
    <m/>
    <s v="Road Building on Hare Lake road from entrance towards C264"/>
    <n v="6"/>
    <s v="C257-C267"/>
    <s v="Hare Lake"/>
    <n v="0"/>
    <d v="2021-09-23T00:00:00"/>
    <m/>
    <s v="37"/>
    <d v="2021-09-24T00:00:00"/>
    <s v=""/>
    <s v=""/>
    <m/>
    <m/>
    <m/>
    <s v="Harold Furlong"/>
    <s v="06"/>
    <s v="Corbiere and Sons Contracting993720210920-6Excavator Thumb - 30 - 50 ton- After Jan 1011134.31"/>
    <s v="Corbiere and Sons Contracting993720210920-6Excavator Thumb - 30 - 50 ton- After Jan 1011134.31INV #149"/>
    <s v="New All Season Development"/>
    <s v=""/>
    <x v="2"/>
  </r>
  <r>
    <x v="1"/>
    <n v="6"/>
    <n v="0"/>
    <n v="9937"/>
    <s v="20210920-6"/>
    <n v="53510602"/>
    <s v="Access"/>
    <n v="0"/>
    <s v="Excavator - 30 ton- After Jan 10"/>
    <n v="138.44999999999999"/>
    <n v="11"/>
    <s v="Dynamic"/>
    <s v="103.84"/>
    <s v="0"/>
    <s v=""/>
    <s v=""/>
    <n v="1522.95"/>
    <n v="197.98350000000002"/>
    <n v="1720.9334999999999"/>
    <d v="2021-09-20T00:00:00"/>
    <n v="0"/>
    <x v="5"/>
    <d v="2021-10-08T00:00:00"/>
    <n v="164"/>
    <n v="0"/>
    <n v="0"/>
    <s v="Nathan Kyme"/>
    <s v="New All Season Development"/>
    <m/>
    <s v="VC7556-2019-017"/>
    <s v="929 OF"/>
    <m/>
    <m/>
    <m/>
    <s v="Approved"/>
    <m/>
    <m/>
    <s v="Road Building on Hare Lake road from entrance towards C264"/>
    <n v="6"/>
    <s v="C257-C267"/>
    <s v="Hare Lake"/>
    <n v="0"/>
    <d v="2021-09-23T00:00:00"/>
    <m/>
    <s v="37"/>
    <d v="2021-09-24T00:00:00"/>
    <s v=""/>
    <s v=""/>
    <m/>
    <m/>
    <m/>
    <s v="Harold Furlong"/>
    <s v="06"/>
    <s v="Corbiere and Sons Contracting993720210920-6Excavator - 30 ton- After Jan 10111522.95"/>
    <s v="Corbiere and Sons Contracting993720210920-6Excavator - 30 ton- After Jan 10111522.95INV #149"/>
    <s v="New All Season Development"/>
    <s v=""/>
    <x v="2"/>
  </r>
  <r>
    <x v="1"/>
    <n v="6"/>
    <n v="0"/>
    <n v="9937"/>
    <s v="20210920-6"/>
    <n v="53510602"/>
    <s v="Access"/>
    <n v="0"/>
    <s v="Excavator - 30 ton- After Jan 10"/>
    <n v="138.44999999999999"/>
    <n v="11"/>
    <s v="Dynamic"/>
    <s v="103.84"/>
    <s v="0"/>
    <s v=""/>
    <s v=""/>
    <n v="1522.95"/>
    <n v="197.98350000000002"/>
    <n v="1720.9334999999999"/>
    <d v="2021-09-20T00:00:00"/>
    <n v="0"/>
    <x v="5"/>
    <d v="2021-10-08T00:00:00"/>
    <n v="164"/>
    <n v="0"/>
    <n v="0"/>
    <s v="Nathan Kyme"/>
    <s v="New All Season Development"/>
    <m/>
    <s v="VC7556-2019-017"/>
    <s v="929 OF"/>
    <m/>
    <m/>
    <m/>
    <s v="Approved"/>
    <m/>
    <m/>
    <s v="Road Building on Hare Lake road from entrance towards C264"/>
    <n v="6"/>
    <s v="C257-C267"/>
    <s v="Hare Lake"/>
    <n v="0"/>
    <d v="2021-09-23T00:00:00"/>
    <m/>
    <s v="37"/>
    <d v="2021-09-24T00:00:00"/>
    <s v=""/>
    <s v=""/>
    <m/>
    <m/>
    <m/>
    <s v="Harold Furlong"/>
    <s v="06"/>
    <s v="Corbiere and Sons Contracting993720210920-6Excavator - 30 ton- After Jan 10111522.95"/>
    <s v="Corbiere and Sons Contracting993720210920-6Excavator - 30 ton- After Jan 10111522.95INV #149"/>
    <s v="New All Season Development"/>
    <s v=""/>
    <x v="2"/>
  </r>
  <r>
    <x v="1"/>
    <n v="6"/>
    <n v="0"/>
    <n v="9967"/>
    <s v="20210920-19"/>
    <n v="53510602"/>
    <s v="Access"/>
    <n v="0"/>
    <s v="ATV - Side by Side w/ roll bar- After Jan 10"/>
    <n v="18.45"/>
    <n v="10"/>
    <s v="HR"/>
    <s v="0"/>
    <s v="0"/>
    <s v=""/>
    <s v=""/>
    <n v="184.5"/>
    <n v="23.984999999999999"/>
    <n v="208.48499999999999"/>
    <d v="2021-09-20T00:00:00"/>
    <n v="0"/>
    <x v="5"/>
    <d v="2021-10-08T00:00:00"/>
    <n v="164"/>
    <n v="0"/>
    <n v="0"/>
    <s v="Nathan Kyme"/>
    <s v="New All Season Development"/>
    <m/>
    <s v="VC7556-2019-017"/>
    <s v="929 OF"/>
    <m/>
    <m/>
    <m/>
    <s v="Approved"/>
    <m/>
    <m/>
    <s v="Billable ATV usage on Neys Road"/>
    <n v="6"/>
    <s v="C219-C236"/>
    <s v="Neys"/>
    <n v="0"/>
    <d v="2021-09-29T00:00:00"/>
    <m/>
    <s v="37"/>
    <d v="2021-09-30T00:00:00"/>
    <s v=""/>
    <s v=""/>
    <m/>
    <m/>
    <m/>
    <s v="Harold Furlong"/>
    <s v="06"/>
    <s v="Corbiere and Sons Contracting996720210920-19ATV - Side by Side w/ roll bar- After Jan 1010184.5"/>
    <s v="Corbiere and Sons Contracting996720210920-19ATV - Side by Side w/ roll bar- After Jan 1010184.5INV #149"/>
    <s v="New All Season Development"/>
    <s v=""/>
    <x v="2"/>
  </r>
  <r>
    <x v="1"/>
    <n v="6"/>
    <n v="0"/>
    <n v="9966"/>
    <s v="20210920-18"/>
    <n v="53510602"/>
    <s v="Access"/>
    <n v="0"/>
    <s v="ATV - Side by Side w/ roll bar- After Jan 10"/>
    <n v="18.45"/>
    <n v="10"/>
    <s v="HR"/>
    <s v="0"/>
    <s v="0"/>
    <s v=""/>
    <s v=""/>
    <n v="184.5"/>
    <n v="23.984999999999999"/>
    <n v="208.48499999999999"/>
    <d v="2021-09-20T00:00:00"/>
    <n v="0"/>
    <x v="5"/>
    <d v="2021-10-08T00:00:00"/>
    <n v="164"/>
    <n v="0"/>
    <n v="0"/>
    <s v="Nathan Kyme"/>
    <s v="New All Season Development"/>
    <m/>
    <s v="VC7556-2019-017"/>
    <s v="929 OF"/>
    <m/>
    <m/>
    <m/>
    <s v="Approved"/>
    <m/>
    <m/>
    <s v="Billable ATV usage from Hare Lake Road"/>
    <n v="6"/>
    <s v="C257-C267"/>
    <s v="Hare Lake"/>
    <n v="0"/>
    <d v="2021-09-29T00:00:00"/>
    <m/>
    <s v="37"/>
    <d v="2021-09-30T00:00:00"/>
    <s v=""/>
    <s v=""/>
    <m/>
    <m/>
    <m/>
    <s v="Harold Furlong"/>
    <s v="06"/>
    <s v="Corbiere and Sons Contracting996620210920-18ATV - Side by Side w/ roll bar- After Jan 1010184.5"/>
    <s v="Corbiere and Sons Contracting996620210920-18ATV - Side by Side w/ roll bar- After Jan 1010184.5INV #149"/>
    <s v="New All Season Development"/>
    <s v=""/>
    <x v="2"/>
  </r>
  <r>
    <x v="1"/>
    <n v="6"/>
    <n v="0"/>
    <n v="9948"/>
    <s v="20210920-17"/>
    <n v="53510602"/>
    <s v="Access"/>
    <n v="0"/>
    <s v="Operator - Principle - After Jan 10"/>
    <n v="75"/>
    <n v="60"/>
    <s v="HR"/>
    <s v=""/>
    <s v=""/>
    <s v="75"/>
    <s v="0"/>
    <n v="4500"/>
    <n v="585"/>
    <n v="5084.9999999999991"/>
    <d v="2021-09-20T00:00:00"/>
    <n v="0"/>
    <x v="5"/>
    <d v="2021-10-08T00:00:00"/>
    <n v="164"/>
    <n v="0"/>
    <n v="0"/>
    <s v="Nathan Kyme"/>
    <s v="New All Season Development"/>
    <m/>
    <s v="VC7556-2019-017"/>
    <s v="929 OF"/>
    <m/>
    <m/>
    <m/>
    <s v="Approved"/>
    <m/>
    <m/>
    <s v="Building Road on Dead Horse Creek"/>
    <n v="6"/>
    <s v="C203-C209"/>
    <s v="Dead Horse Creek Road"/>
    <n v="0"/>
    <d v="2021-09-23T00:00:00"/>
    <m/>
    <s v="37"/>
    <d v="2021-09-27T00:00:00"/>
    <s v=""/>
    <s v=""/>
    <m/>
    <m/>
    <m/>
    <s v="Harold Furlong"/>
    <s v="06"/>
    <s v="Corbiere and Sons Contracting994820210920-17Operator - Principle - After Jan 10604500"/>
    <s v="Corbiere and Sons Contracting994820210920-17Operator - Principle - After Jan 10604500INV #149"/>
    <s v="New All Season Development"/>
    <s v=""/>
    <x v="2"/>
  </r>
  <r>
    <x v="1"/>
    <n v="6"/>
    <n v="0"/>
    <n v="9948"/>
    <s v="20210920-17"/>
    <n v="53510602"/>
    <s v="Access"/>
    <n v="0"/>
    <s v="Foreman"/>
    <n v="95"/>
    <n v="12"/>
    <s v="HR"/>
    <s v=""/>
    <s v=""/>
    <s v="95"/>
    <s v="0"/>
    <n v="1140"/>
    <n v="148.20000000000002"/>
    <n v="1288.1999999999998"/>
    <d v="2021-09-20T00:00:00"/>
    <n v="0"/>
    <x v="5"/>
    <d v="2021-10-08T00:00:00"/>
    <n v="164"/>
    <n v="0"/>
    <n v="0"/>
    <s v="Nathan Kyme"/>
    <s v="New All Season Development"/>
    <m/>
    <s v="VC7556-2019-017"/>
    <s v="929 OF"/>
    <m/>
    <m/>
    <m/>
    <s v="Approved"/>
    <m/>
    <m/>
    <s v="Building Road on Dead Horse Creek"/>
    <n v="6"/>
    <s v="C203-C209"/>
    <s v="Dead Horse Creek Road"/>
    <n v="0"/>
    <d v="2021-09-23T00:00:00"/>
    <m/>
    <s v="37"/>
    <d v="2021-09-27T00:00:00"/>
    <s v=""/>
    <s v=""/>
    <m/>
    <m/>
    <m/>
    <s v="Harold Furlong"/>
    <s v="06"/>
    <s v="Corbiere and Sons Contracting994820210920-17Foreman121140"/>
    <s v="Corbiere and Sons Contracting994820210920-17Foreman121140INV #149"/>
    <s v="New All Season Development"/>
    <s v=""/>
    <x v="2"/>
  </r>
  <r>
    <x v="1"/>
    <n v="6"/>
    <n v="0"/>
    <n v="9948"/>
    <s v="20210920-17"/>
    <n v="53510602"/>
    <s v="Access"/>
    <n v="0"/>
    <s v="Rock Truck - 30 Ton- After Jan 10"/>
    <n v="138.05000000000001"/>
    <n v="22"/>
    <s v="Dynamic"/>
    <s v="103.54"/>
    <s v="0"/>
    <s v=""/>
    <s v=""/>
    <n v="3037.1"/>
    <n v="394.82299999999998"/>
    <n v="3431.9229999999998"/>
    <d v="2021-09-20T00:00:00"/>
    <n v="0"/>
    <x v="5"/>
    <d v="2021-10-08T00:00:00"/>
    <n v="164"/>
    <n v="0"/>
    <n v="0"/>
    <s v="Nathan Kyme"/>
    <s v="New All Season Development"/>
    <m/>
    <s v="VC7556-2019-017"/>
    <s v="929 OF"/>
    <m/>
    <m/>
    <m/>
    <s v="Approved"/>
    <m/>
    <m/>
    <s v="Building Road on Dead Horse Creek"/>
    <n v="6"/>
    <s v="C203-C209"/>
    <s v="Dead Horse Creek Road"/>
    <n v="0"/>
    <d v="2021-09-23T00:00:00"/>
    <m/>
    <s v="37"/>
    <d v="2021-09-27T00:00:00"/>
    <s v=""/>
    <s v=""/>
    <m/>
    <m/>
    <m/>
    <s v="Harold Furlong"/>
    <s v="06"/>
    <s v="Corbiere and Sons Contracting994820210920-17Rock Truck - 30 Ton- After Jan 10223037.1"/>
    <s v="Corbiere and Sons Contracting994820210920-17Rock Truck - 30 Ton- After Jan 10223037.1INV #149"/>
    <s v="New All Season Development"/>
    <s v=""/>
    <x v="2"/>
  </r>
  <r>
    <x v="1"/>
    <n v="6"/>
    <n v="0"/>
    <n v="9948"/>
    <s v="20210920-17"/>
    <n v="53510602"/>
    <s v="Access"/>
    <n v="0"/>
    <s v="Light Truck - Pick up- After Jan 10"/>
    <n v="243.75"/>
    <n v="4"/>
    <s v="DAY"/>
    <s v="182.81"/>
    <s v="0"/>
    <s v=""/>
    <s v=""/>
    <n v="975"/>
    <n v="126.75"/>
    <n v="1101.75"/>
    <d v="2021-09-20T00:00:00"/>
    <n v="0"/>
    <x v="5"/>
    <d v="2021-10-08T00:00:00"/>
    <n v="164"/>
    <n v="0"/>
    <n v="0"/>
    <s v="Nathan Kyme"/>
    <s v="New All Season Development"/>
    <m/>
    <s v="VC7556-2019-017"/>
    <s v="929 OF"/>
    <m/>
    <m/>
    <m/>
    <s v="Approved"/>
    <m/>
    <m/>
    <s v="Building Road on Dead Horse Creek"/>
    <n v="6"/>
    <s v="C203-C209"/>
    <s v="Dead Horse Creek Road"/>
    <n v="0"/>
    <d v="2021-09-23T00:00:00"/>
    <m/>
    <s v="37"/>
    <d v="2021-09-27T00:00:00"/>
    <s v=""/>
    <s v=""/>
    <m/>
    <m/>
    <m/>
    <s v="Harold Furlong"/>
    <s v="06"/>
    <s v="Corbiere and Sons Contracting994820210920-17Light Truck - Pick up- After Jan 104975"/>
    <s v="Corbiere and Sons Contracting994820210920-17Light Truck - Pick up- After Jan 104975INV #149"/>
    <s v="New All Season Development"/>
    <s v=""/>
    <x v="2"/>
  </r>
  <r>
    <x v="1"/>
    <n v="6"/>
    <n v="0"/>
    <n v="9948"/>
    <s v="20210920-17"/>
    <n v="53510602"/>
    <s v="Access"/>
    <n v="0"/>
    <s v="Excavator Thumb - 30 - 50 ton- After Jan 10"/>
    <n v="12.21"/>
    <n v="11"/>
    <s v="HR"/>
    <s v="9.16"/>
    <s v="0"/>
    <s v=""/>
    <s v=""/>
    <n v="134.31"/>
    <n v="17.4603"/>
    <n v="151.77029999999999"/>
    <d v="2021-09-20T00:00:00"/>
    <n v="0"/>
    <x v="5"/>
    <d v="2021-10-08T00:00:00"/>
    <n v="164"/>
    <n v="0"/>
    <n v="0"/>
    <s v="Nathan Kyme"/>
    <s v="New All Season Development"/>
    <m/>
    <s v="VC7556-2019-017"/>
    <s v="929 OF"/>
    <m/>
    <m/>
    <m/>
    <s v="Approved"/>
    <m/>
    <m/>
    <s v="Building Road on Dead Horse Creek"/>
    <n v="6"/>
    <s v="C203-C209"/>
    <s v="Dead Horse Creek Road"/>
    <n v="0"/>
    <d v="2021-09-23T00:00:00"/>
    <m/>
    <s v="37"/>
    <d v="2021-09-27T00:00:00"/>
    <s v=""/>
    <s v=""/>
    <m/>
    <m/>
    <m/>
    <s v="Harold Furlong"/>
    <s v="06"/>
    <s v="Corbiere and Sons Contracting994820210920-17Excavator Thumb - 30 - 50 ton- After Jan 1011134.31"/>
    <s v="Corbiere and Sons Contracting994820210920-17Excavator Thumb - 30 - 50 ton- After Jan 1011134.31INV #149"/>
    <s v="New All Season Development"/>
    <s v=""/>
    <x v="2"/>
  </r>
  <r>
    <x v="1"/>
    <n v="6"/>
    <n v="0"/>
    <n v="9948"/>
    <s v="20210920-17"/>
    <n v="53510602"/>
    <s v="Access"/>
    <n v="0"/>
    <s v="Excavator Thumb - 30 - 50 ton- After Jan 10"/>
    <n v="12.21"/>
    <n v="11"/>
    <s v="HR"/>
    <s v="9.16"/>
    <s v="0"/>
    <s v=""/>
    <s v=""/>
    <n v="134.31"/>
    <n v="17.4603"/>
    <n v="151.77029999999999"/>
    <d v="2021-09-20T00:00:00"/>
    <n v="0"/>
    <x v="5"/>
    <d v="2021-10-08T00:00:00"/>
    <n v="164"/>
    <n v="0"/>
    <n v="0"/>
    <s v="Nathan Kyme"/>
    <s v="New All Season Development"/>
    <m/>
    <s v="VC7556-2019-017"/>
    <s v="929 OF"/>
    <m/>
    <m/>
    <m/>
    <s v="Approved"/>
    <m/>
    <m/>
    <s v="Building Road on Dead Horse Creek"/>
    <n v="6"/>
    <s v="C203-C209"/>
    <s v="Dead Horse Creek Road"/>
    <n v="0"/>
    <d v="2021-09-23T00:00:00"/>
    <m/>
    <s v="37"/>
    <d v="2021-09-27T00:00:00"/>
    <s v=""/>
    <s v=""/>
    <m/>
    <m/>
    <m/>
    <s v="Harold Furlong"/>
    <s v="06"/>
    <s v="Corbiere and Sons Contracting994820210920-17Excavator Thumb - 30 - 50 ton- After Jan 1011134.31"/>
    <s v="Corbiere and Sons Contracting994820210920-17Excavator Thumb - 30 - 50 ton- After Jan 1011134.31INV #149"/>
    <s v="New All Season Development"/>
    <s v=""/>
    <x v="2"/>
  </r>
  <r>
    <x v="1"/>
    <n v="6"/>
    <n v="0"/>
    <n v="9948"/>
    <s v="20210920-17"/>
    <n v="53510602"/>
    <s v="Access"/>
    <n v="0"/>
    <s v="Excavator Thumb - 30 - 50 ton- After Jan 10"/>
    <n v="12.21"/>
    <n v="11"/>
    <s v="HR"/>
    <s v="9.16"/>
    <s v="0"/>
    <s v=""/>
    <s v=""/>
    <n v="134.31"/>
    <n v="17.4603"/>
    <n v="151.77029999999999"/>
    <d v="2021-09-20T00:00:00"/>
    <n v="0"/>
    <x v="5"/>
    <d v="2021-10-08T00:00:00"/>
    <n v="164"/>
    <n v="0"/>
    <n v="0"/>
    <s v="Nathan Kyme"/>
    <s v="New All Season Development"/>
    <m/>
    <s v="VC7556-2019-017"/>
    <s v="929 OF"/>
    <m/>
    <m/>
    <m/>
    <s v="Approved"/>
    <m/>
    <m/>
    <s v="Building Road on Dead Horse Creek"/>
    <n v="6"/>
    <s v="C203-C209"/>
    <s v="Dead Horse Creek Road"/>
    <n v="0"/>
    <d v="2021-09-23T00:00:00"/>
    <m/>
    <s v="37"/>
    <d v="2021-09-27T00:00:00"/>
    <s v=""/>
    <s v=""/>
    <m/>
    <m/>
    <m/>
    <s v="Harold Furlong"/>
    <s v="06"/>
    <s v="Corbiere and Sons Contracting994820210920-17Excavator Thumb - 30 - 50 ton- After Jan 1011134.31"/>
    <s v="Corbiere and Sons Contracting994820210920-17Excavator Thumb - 30 - 50 ton- After Jan 1011134.31INV #149"/>
    <s v="New All Season Development"/>
    <s v=""/>
    <x v="2"/>
  </r>
  <r>
    <x v="1"/>
    <n v="6"/>
    <n v="0"/>
    <n v="9948"/>
    <s v="20210920-17"/>
    <n v="53510602"/>
    <s v="Access"/>
    <n v="0"/>
    <s v="Excavator Thumb - 30 - 50 ton- After Jan 10"/>
    <n v="12.21"/>
    <n v="11"/>
    <s v="HR"/>
    <s v="9.16"/>
    <s v="0"/>
    <s v=""/>
    <s v=""/>
    <n v="134.31"/>
    <n v="17.4603"/>
    <n v="151.77029999999999"/>
    <d v="2021-09-20T00:00:00"/>
    <n v="0"/>
    <x v="5"/>
    <d v="2021-10-08T00:00:00"/>
    <n v="164"/>
    <n v="0"/>
    <n v="0"/>
    <s v="Nathan Kyme"/>
    <s v="New All Season Development"/>
    <m/>
    <s v="VC7556-2019-017"/>
    <s v="929 OF"/>
    <m/>
    <m/>
    <m/>
    <s v="Approved"/>
    <m/>
    <m/>
    <s v="Building Road on Dead Horse Creek"/>
    <n v="6"/>
    <s v="C203-C209"/>
    <s v="Dead Horse Creek Road"/>
    <n v="0"/>
    <d v="2021-09-23T00:00:00"/>
    <m/>
    <s v="37"/>
    <d v="2021-09-27T00:00:00"/>
    <s v=""/>
    <s v=""/>
    <m/>
    <m/>
    <m/>
    <s v="Harold Furlong"/>
    <s v="06"/>
    <s v="Corbiere and Sons Contracting994820210920-17Excavator Thumb - 30 - 50 ton- After Jan 1011134.31"/>
    <s v="Corbiere and Sons Contracting994820210920-17Excavator Thumb - 30 - 50 ton- After Jan 1011134.31INV #149"/>
    <s v="New All Season Development"/>
    <s v=""/>
    <x v="2"/>
  </r>
  <r>
    <x v="1"/>
    <n v="6"/>
    <n v="0"/>
    <n v="9948"/>
    <s v="20210920-17"/>
    <n v="53510602"/>
    <s v="Access"/>
    <n v="0"/>
    <s v="Excavator - 36 ton- After Jan 10"/>
    <n v="146.96"/>
    <n v="11"/>
    <s v="Dynamic"/>
    <s v="110.22"/>
    <s v="0"/>
    <s v=""/>
    <s v=""/>
    <n v="1616.56"/>
    <n v="210.15280000000001"/>
    <n v="1826.7127999999998"/>
    <d v="2021-09-20T00:00:00"/>
    <n v="0"/>
    <x v="5"/>
    <d v="2021-10-08T00:00:00"/>
    <n v="164"/>
    <n v="0"/>
    <n v="0"/>
    <s v="Nathan Kyme"/>
    <s v="New All Season Development"/>
    <m/>
    <s v="VC7556-2019-017"/>
    <s v="929 OF"/>
    <m/>
    <m/>
    <m/>
    <s v="Approved"/>
    <m/>
    <m/>
    <s v="Building Road on Dead Horse Creek"/>
    <n v="6"/>
    <s v="C203-C209"/>
    <s v="Dead Horse Creek Road"/>
    <n v="0"/>
    <d v="2021-09-23T00:00:00"/>
    <m/>
    <s v="37"/>
    <d v="2021-09-27T00:00:00"/>
    <s v=""/>
    <s v=""/>
    <m/>
    <m/>
    <m/>
    <s v="Harold Furlong"/>
    <s v="06"/>
    <s v="Corbiere and Sons Contracting994820210920-17Excavator - 36 ton- After Jan 10111616.56"/>
    <s v="Corbiere and Sons Contracting994820210920-17Excavator - 36 ton- After Jan 10111616.56INV #149"/>
    <s v="New All Season Development"/>
    <s v=""/>
    <x v="2"/>
  </r>
  <r>
    <x v="1"/>
    <n v="6"/>
    <n v="0"/>
    <n v="9948"/>
    <s v="20210920-17"/>
    <n v="53510602"/>
    <s v="Access"/>
    <n v="0"/>
    <s v="Excavator - 36 ton- After Jan 10"/>
    <n v="146.96"/>
    <n v="11"/>
    <s v="Dynamic"/>
    <s v="110.22"/>
    <s v="0"/>
    <s v=""/>
    <s v=""/>
    <n v="1616.56"/>
    <n v="210.15280000000001"/>
    <n v="1826.7127999999998"/>
    <d v="2021-09-20T00:00:00"/>
    <n v="0"/>
    <x v="5"/>
    <d v="2021-10-08T00:00:00"/>
    <n v="164"/>
    <n v="0"/>
    <n v="0"/>
    <s v="Nathan Kyme"/>
    <s v="New All Season Development"/>
    <m/>
    <s v="VC7556-2019-017"/>
    <s v="929 OF"/>
    <m/>
    <m/>
    <m/>
    <s v="Approved"/>
    <m/>
    <m/>
    <s v="Building Road on Dead Horse Creek"/>
    <n v="6"/>
    <s v="C203-C209"/>
    <s v="Dead Horse Creek Road"/>
    <n v="0"/>
    <d v="2021-09-23T00:00:00"/>
    <m/>
    <s v="37"/>
    <d v="2021-09-27T00:00:00"/>
    <s v=""/>
    <s v=""/>
    <m/>
    <m/>
    <m/>
    <s v="Harold Furlong"/>
    <s v="06"/>
    <s v="Corbiere and Sons Contracting994820210920-17Excavator - 36 ton- After Jan 10111616.56"/>
    <s v="Corbiere and Sons Contracting994820210920-17Excavator - 36 ton- After Jan 10111616.56INV #149"/>
    <s v="New All Season Development"/>
    <s v=""/>
    <x v="2"/>
  </r>
  <r>
    <x v="1"/>
    <n v="6"/>
    <n v="0"/>
    <n v="9948"/>
    <s v="20210920-17"/>
    <n v="53510602"/>
    <s v="Access"/>
    <n v="0"/>
    <s v="Excavator - 36 ton- After Jan 10"/>
    <n v="146.96"/>
    <n v="11"/>
    <s v="Dynamic"/>
    <s v="110.22"/>
    <s v="0"/>
    <s v=""/>
    <s v=""/>
    <n v="1616.56"/>
    <n v="210.15280000000001"/>
    <n v="1826.7127999999998"/>
    <d v="2021-09-20T00:00:00"/>
    <n v="0"/>
    <x v="5"/>
    <d v="2021-10-08T00:00:00"/>
    <n v="164"/>
    <n v="0"/>
    <n v="0"/>
    <s v="Nathan Kyme"/>
    <s v="New All Season Development"/>
    <m/>
    <s v="VC7556-2019-017"/>
    <s v="929 OF"/>
    <m/>
    <m/>
    <m/>
    <s v="Approved"/>
    <m/>
    <m/>
    <s v="Building Road on Dead Horse Creek"/>
    <n v="6"/>
    <s v="C203-C209"/>
    <s v="Dead Horse Creek Road"/>
    <n v="0"/>
    <d v="2021-09-23T00:00:00"/>
    <m/>
    <s v="37"/>
    <d v="2021-09-27T00:00:00"/>
    <s v=""/>
    <s v=""/>
    <m/>
    <m/>
    <m/>
    <s v="Harold Furlong"/>
    <s v="06"/>
    <s v="Corbiere and Sons Contracting994820210920-17Excavator - 36 ton- After Jan 10111616.56"/>
    <s v="Corbiere and Sons Contracting994820210920-17Excavator - 36 ton- After Jan 10111616.56INV #149"/>
    <s v="New All Season Development"/>
    <s v=""/>
    <x v="2"/>
  </r>
  <r>
    <x v="1"/>
    <n v="6"/>
    <n v="0"/>
    <n v="9948"/>
    <s v="20210920-17"/>
    <n v="53510602"/>
    <s v="Access"/>
    <n v="0"/>
    <s v="Excavator - 30 ton- After Jan 10"/>
    <n v="138.44999999999999"/>
    <n v="11"/>
    <s v="Dynamic"/>
    <s v="103.84"/>
    <s v="0"/>
    <s v=""/>
    <s v=""/>
    <n v="1522.95"/>
    <n v="197.98350000000002"/>
    <n v="1720.9334999999999"/>
    <d v="2021-09-20T00:00:00"/>
    <n v="0"/>
    <x v="5"/>
    <d v="2021-10-08T00:00:00"/>
    <n v="164"/>
    <n v="0"/>
    <n v="0"/>
    <s v="Nathan Kyme"/>
    <s v="New All Season Development"/>
    <m/>
    <s v="VC7556-2019-017"/>
    <s v="929 OF"/>
    <m/>
    <m/>
    <m/>
    <s v="Approved"/>
    <m/>
    <m/>
    <s v="Building Road on Dead Horse Creek"/>
    <n v="6"/>
    <s v="C203-C209"/>
    <s v="Dead Horse Creek Road"/>
    <n v="0"/>
    <d v="2021-09-23T00:00:00"/>
    <m/>
    <s v="37"/>
    <d v="2021-09-27T00:00:00"/>
    <s v=""/>
    <s v=""/>
    <m/>
    <m/>
    <m/>
    <s v="Harold Furlong"/>
    <s v="06"/>
    <s v="Corbiere and Sons Contracting994820210920-17Excavator - 30 ton- After Jan 10111522.95"/>
    <s v="Corbiere and Sons Contracting994820210920-17Excavator - 30 ton- After Jan 10111522.95INV #149"/>
    <s v="New All Season Development"/>
    <s v=""/>
    <x v="2"/>
  </r>
  <r>
    <x v="1"/>
    <n v="6"/>
    <n v="0"/>
    <n v="9948"/>
    <s v="20210920-17"/>
    <n v="53510602"/>
    <s v="Access"/>
    <n v="0"/>
    <s v="Dozer D6 or equal- After Jan 10"/>
    <n v="131.47999999999999"/>
    <n v="4"/>
    <s v="Dynamic"/>
    <s v="98.61"/>
    <s v="0"/>
    <s v=""/>
    <s v=""/>
    <n v="525.91999999999996"/>
    <n v="68.369599999999991"/>
    <n v="594.28959999999995"/>
    <d v="2021-09-20T00:00:00"/>
    <n v="0"/>
    <x v="5"/>
    <d v="2021-10-08T00:00:00"/>
    <n v="164"/>
    <n v="0"/>
    <n v="0"/>
    <s v="Nathan Kyme"/>
    <s v="New All Season Development"/>
    <m/>
    <s v="VC7556-2019-017"/>
    <s v="929 OF"/>
    <m/>
    <m/>
    <m/>
    <s v="Approved"/>
    <m/>
    <m/>
    <s v="Building Road on Dead Horse Creek"/>
    <n v="6"/>
    <s v="C203-C209"/>
    <s v="Dead Horse Creek Road"/>
    <n v="0"/>
    <d v="2021-09-23T00:00:00"/>
    <m/>
    <s v="37"/>
    <d v="2021-09-27T00:00:00"/>
    <s v=""/>
    <s v=""/>
    <m/>
    <m/>
    <m/>
    <s v="Harold Furlong"/>
    <s v="06"/>
    <s v="Corbiere and Sons Contracting994820210920-17Dozer D6 or equal- After Jan 104525.92"/>
    <s v="Corbiere and Sons Contracting994820210920-17Dozer D6 or equal- After Jan 104525.92INV #149"/>
    <s v="New All Season Development"/>
    <s v=""/>
    <x v="2"/>
  </r>
  <r>
    <x v="1"/>
    <n v="6"/>
    <n v="0"/>
    <n v="9947"/>
    <s v="20210920-16"/>
    <n v="53510602"/>
    <s v="Access"/>
    <n v="0"/>
    <s v="Driver - AZ - After Jan 10"/>
    <n v="70"/>
    <n v="5"/>
    <s v="HR"/>
    <s v=""/>
    <s v=""/>
    <s v="70"/>
    <s v="0"/>
    <n v="350"/>
    <n v="45.5"/>
    <n v="395.49999999999994"/>
    <d v="2021-09-20T00:00:00"/>
    <n v="0"/>
    <x v="5"/>
    <d v="2021-10-08T00:00:00"/>
    <n v="164"/>
    <n v="0"/>
    <n v="0"/>
    <s v="Nathan Kyme"/>
    <s v="New All Season Development"/>
    <m/>
    <s v="VC7556-2019-017"/>
    <s v="929 OF"/>
    <m/>
    <m/>
    <m/>
    <s v="Approved"/>
    <m/>
    <m/>
    <s v="Road work on Neys - Float moved 329 from Red Sucker over to neys"/>
    <n v="6"/>
    <s v="C219-C235"/>
    <s v="Neys"/>
    <n v="0"/>
    <d v="2021-09-23T00:00:00"/>
    <m/>
    <s v="37"/>
    <d v="2021-09-27T00:00:00"/>
    <s v=""/>
    <s v=""/>
    <m/>
    <m/>
    <m/>
    <s v="Harold Furlong"/>
    <s v="06"/>
    <s v="Corbiere and Sons Contracting994720210920-16Driver - AZ - After Jan 105350"/>
    <s v="Corbiere and Sons Contracting994720210920-16Driver - AZ - After Jan 105350INV #149"/>
    <s v="New All Season Development"/>
    <s v=""/>
    <x v="2"/>
  </r>
  <r>
    <x v="1"/>
    <n v="6"/>
    <n v="0"/>
    <n v="9947"/>
    <s v="20210920-16"/>
    <n v="53510602"/>
    <s v="Access"/>
    <n v="0"/>
    <s v="Operator - Principle - After Jan 10"/>
    <n v="75"/>
    <n v="60"/>
    <s v="HR"/>
    <s v=""/>
    <s v=""/>
    <s v="75"/>
    <s v="0"/>
    <n v="4500"/>
    <n v="585"/>
    <n v="5084.9999999999991"/>
    <d v="2021-09-20T00:00:00"/>
    <n v="0"/>
    <x v="5"/>
    <d v="2021-10-08T00:00:00"/>
    <n v="164"/>
    <n v="0"/>
    <n v="0"/>
    <s v="Nathan Kyme"/>
    <s v="New All Season Development"/>
    <m/>
    <s v="VC7556-2019-017"/>
    <s v="929 OF"/>
    <m/>
    <m/>
    <m/>
    <s v="Approved"/>
    <m/>
    <m/>
    <s v="Road work on Neys - Float moved 329 from Red Sucker over to neys"/>
    <n v="6"/>
    <s v="C219-C235"/>
    <s v="Neys"/>
    <n v="0"/>
    <d v="2021-09-23T00:00:00"/>
    <m/>
    <s v="37"/>
    <d v="2021-09-27T00:00:00"/>
    <s v=""/>
    <s v=""/>
    <m/>
    <m/>
    <m/>
    <s v="Harold Furlong"/>
    <s v="06"/>
    <s v="Corbiere and Sons Contracting994720210920-16Operator - Principle - After Jan 10604500"/>
    <s v="Corbiere and Sons Contracting994720210920-16Operator - Principle - After Jan 10604500INV #149"/>
    <s v="New All Season Development"/>
    <s v=""/>
    <x v="2"/>
  </r>
  <r>
    <x v="1"/>
    <n v="6"/>
    <n v="0"/>
    <n v="9947"/>
    <s v="20210920-16"/>
    <n v="53510602"/>
    <s v="Access"/>
    <n v="0"/>
    <s v="L.O.A."/>
    <n v="210"/>
    <n v="6"/>
    <s v="DAY"/>
    <s v=""/>
    <s v=""/>
    <m/>
    <s v="0"/>
    <n v="1260"/>
    <n v="163.80000000000001"/>
    <n v="1423.8"/>
    <d v="2021-09-20T00:00:00"/>
    <n v="0"/>
    <x v="5"/>
    <d v="2021-10-08T00:00:00"/>
    <n v="164"/>
    <n v="0"/>
    <n v="0"/>
    <s v="Nathan Kyme"/>
    <s v="New All Season Development"/>
    <m/>
    <s v="VC7556-2019-017"/>
    <s v="929 OF"/>
    <m/>
    <m/>
    <m/>
    <s v="Approved"/>
    <m/>
    <m/>
    <s v="Road work on Neys - Float moved 329 from Red Sucker over to neys"/>
    <n v="6"/>
    <s v="C219-C235"/>
    <s v="Neys"/>
    <n v="0"/>
    <d v="2021-09-23T00:00:00"/>
    <m/>
    <s v="37"/>
    <d v="2021-09-27T00:00:00"/>
    <s v=""/>
    <s v=""/>
    <m/>
    <m/>
    <m/>
    <s v="Harold Furlong"/>
    <s v="06"/>
    <s v="Corbiere and Sons Contracting994720210920-16L.O.A.61260"/>
    <s v="Corbiere and Sons Contracting994720210920-16L.O.A.61260INV #149"/>
    <s v="New All Season Development"/>
    <s v=""/>
    <x v="2"/>
  </r>
  <r>
    <x v="1"/>
    <n v="6"/>
    <n v="0"/>
    <n v="9947"/>
    <s v="20210920-16"/>
    <n v="53510602"/>
    <s v="Access"/>
    <n v="0"/>
    <s v="Foreman"/>
    <n v="95"/>
    <n v="12"/>
    <s v="HR"/>
    <s v=""/>
    <s v=""/>
    <s v="95"/>
    <s v="0"/>
    <n v="1140"/>
    <n v="148.20000000000002"/>
    <n v="1288.1999999999998"/>
    <d v="2021-09-20T00:00:00"/>
    <n v="0"/>
    <x v="5"/>
    <d v="2021-10-08T00:00:00"/>
    <n v="164"/>
    <n v="0"/>
    <n v="0"/>
    <s v="Nathan Kyme"/>
    <s v="New All Season Development"/>
    <m/>
    <s v="VC7556-2019-017"/>
    <s v="929 OF"/>
    <m/>
    <m/>
    <m/>
    <s v="Approved"/>
    <m/>
    <m/>
    <s v="Road work on Neys - Float moved 329 from Red Sucker over to neys"/>
    <n v="6"/>
    <s v="C219-C235"/>
    <s v="Neys"/>
    <n v="0"/>
    <d v="2021-09-23T00:00:00"/>
    <m/>
    <s v="37"/>
    <d v="2021-09-27T00:00:00"/>
    <s v=""/>
    <s v=""/>
    <m/>
    <m/>
    <m/>
    <s v="Harold Furlong"/>
    <s v="06"/>
    <s v="Corbiere and Sons Contracting994720210920-16Foreman121140"/>
    <s v="Corbiere and Sons Contracting994720210920-16Foreman121140INV #149"/>
    <s v="New All Season Development"/>
    <s v=""/>
    <x v="2"/>
  </r>
  <r>
    <x v="1"/>
    <n v="6"/>
    <n v="0"/>
    <n v="9947"/>
    <s v="20210920-16"/>
    <n v="53510602"/>
    <s v="Access"/>
    <n v="0"/>
    <s v="Tractor Trailer - 60 Ton- After Jan 10"/>
    <n v="122.39"/>
    <n v="5"/>
    <s v="Dynamic"/>
    <s v="91.79"/>
    <s v="0"/>
    <s v=""/>
    <s v=""/>
    <n v="611.95000000000005"/>
    <n v="79.553500000000014"/>
    <n v="691.50350000000003"/>
    <d v="2021-09-20T00:00:00"/>
    <n v="0"/>
    <x v="5"/>
    <d v="2021-10-08T00:00:00"/>
    <n v="164"/>
    <n v="0"/>
    <n v="0"/>
    <s v="Nathan Kyme"/>
    <s v="New All Season Development"/>
    <m/>
    <s v="VC7556-2019-017"/>
    <s v="929 OF"/>
    <m/>
    <m/>
    <m/>
    <s v="Approved"/>
    <m/>
    <m/>
    <s v="Road work on Neys - Float moved 329 from Red Sucker over to neys"/>
    <n v="6"/>
    <s v="C219-C235"/>
    <s v="Neys"/>
    <n v="0"/>
    <d v="2021-09-23T00:00:00"/>
    <m/>
    <s v="37"/>
    <d v="2021-09-27T00:00:00"/>
    <s v=""/>
    <s v=""/>
    <m/>
    <m/>
    <m/>
    <s v="Harold Furlong"/>
    <s v="06"/>
    <s v="Corbiere and Sons Contracting994720210920-16Tractor Trailer - 60 Ton- After Jan 105611.95"/>
    <s v="Corbiere and Sons Contracting994720210920-16Tractor Trailer - 60 Ton- After Jan 105611.95INV #149"/>
    <s v="New All Season Development"/>
    <s v=""/>
    <x v="2"/>
  </r>
  <r>
    <x v="1"/>
    <n v="6"/>
    <n v="0"/>
    <n v="9947"/>
    <s v="20210920-16"/>
    <n v="53510602"/>
    <s v="Access"/>
    <n v="0"/>
    <s v="Rock Truck - 30 Ton- After Jan 10"/>
    <n v="138.05000000000001"/>
    <n v="22"/>
    <s v="Dynamic"/>
    <s v="103.54"/>
    <s v="0"/>
    <s v=""/>
    <s v=""/>
    <n v="3037.1"/>
    <n v="394.82299999999998"/>
    <n v="3431.9229999999998"/>
    <d v="2021-09-20T00:00:00"/>
    <n v="0"/>
    <x v="5"/>
    <d v="2021-10-08T00:00:00"/>
    <n v="164"/>
    <n v="0"/>
    <n v="0"/>
    <s v="Nathan Kyme"/>
    <s v="New All Season Development"/>
    <m/>
    <s v="VC7556-2019-017"/>
    <s v="929 OF"/>
    <m/>
    <m/>
    <m/>
    <s v="Approved"/>
    <m/>
    <m/>
    <s v="Road work on Neys - Float moved 329 from Red Sucker over to neys"/>
    <n v="6"/>
    <s v="C219-C235"/>
    <s v="Neys"/>
    <n v="0"/>
    <d v="2021-09-23T00:00:00"/>
    <m/>
    <s v="37"/>
    <d v="2021-09-27T00:00:00"/>
    <s v=""/>
    <s v=""/>
    <m/>
    <m/>
    <m/>
    <s v="Harold Furlong"/>
    <s v="06"/>
    <s v="Corbiere and Sons Contracting994720210920-16Rock Truck - 30 Ton- After Jan 10223037.1"/>
    <s v="Corbiere and Sons Contracting994720210920-16Rock Truck - 30 Ton- After Jan 10223037.1INV #149"/>
    <s v="New All Season Development"/>
    <s v=""/>
    <x v="2"/>
  </r>
  <r>
    <x v="1"/>
    <n v="6"/>
    <n v="0"/>
    <n v="9947"/>
    <s v="20210920-16"/>
    <n v="53510602"/>
    <s v="Access"/>
    <n v="0"/>
    <s v="Light Truck - Pick up- After Jan 10"/>
    <n v="243.75"/>
    <n v="4"/>
    <s v="DAY"/>
    <s v="182.81"/>
    <s v="0"/>
    <s v=""/>
    <s v=""/>
    <n v="975"/>
    <n v="126.75"/>
    <n v="1101.75"/>
    <d v="2021-09-20T00:00:00"/>
    <n v="0"/>
    <x v="5"/>
    <d v="2021-10-08T00:00:00"/>
    <n v="164"/>
    <n v="0"/>
    <n v="0"/>
    <s v="Nathan Kyme"/>
    <s v="New All Season Development"/>
    <m/>
    <s v="VC7556-2019-017"/>
    <s v="929 OF"/>
    <m/>
    <m/>
    <m/>
    <s v="Approved"/>
    <m/>
    <m/>
    <s v="Road work on Neys - Float moved 329 from Red Sucker over to neys"/>
    <n v="6"/>
    <s v="C219-C235"/>
    <s v="Neys"/>
    <n v="0"/>
    <d v="2021-09-23T00:00:00"/>
    <m/>
    <s v="37"/>
    <d v="2021-09-27T00:00:00"/>
    <s v=""/>
    <s v=""/>
    <m/>
    <m/>
    <m/>
    <s v="Harold Furlong"/>
    <s v="06"/>
    <s v="Corbiere and Sons Contracting994720210920-16Light Truck - Pick up- After Jan 104975"/>
    <s v="Corbiere and Sons Contracting994720210920-16Light Truck - Pick up- After Jan 104975INV #149"/>
    <s v="New All Season Development"/>
    <s v=""/>
    <x v="2"/>
  </r>
  <r>
    <x v="1"/>
    <n v="6"/>
    <n v="0"/>
    <n v="9947"/>
    <s v="20210920-16"/>
    <n v="53510602"/>
    <s v="Access"/>
    <n v="0"/>
    <s v="Excavator Thumb - 30 - 50 ton- After Jan 10"/>
    <n v="12.21"/>
    <n v="8.5"/>
    <s v="HR"/>
    <s v="9.16"/>
    <s v="0"/>
    <s v=""/>
    <s v=""/>
    <n v="103.785"/>
    <n v="13.492050000000001"/>
    <n v="117.27704999999999"/>
    <d v="2021-09-20T00:00:00"/>
    <n v="0"/>
    <x v="5"/>
    <d v="2021-10-08T00:00:00"/>
    <n v="164"/>
    <n v="0"/>
    <n v="0"/>
    <s v="Nathan Kyme"/>
    <s v="New All Season Development"/>
    <m/>
    <s v="VC7556-2019-017"/>
    <s v="929 OF"/>
    <m/>
    <m/>
    <m/>
    <s v="Approved"/>
    <m/>
    <m/>
    <s v="Road work on Neys - Float moved 329 from Red Sucker over to neys"/>
    <n v="6"/>
    <s v="C219-C235"/>
    <s v="Neys"/>
    <n v="0"/>
    <d v="2021-09-23T00:00:00"/>
    <m/>
    <s v="37"/>
    <d v="2021-09-27T00:00:00"/>
    <s v=""/>
    <s v=""/>
    <m/>
    <m/>
    <m/>
    <s v="Harold Furlong"/>
    <s v="06"/>
    <s v="Corbiere and Sons Contracting994720210920-16Excavator Thumb - 30 - 50 ton- After Jan 108.5103.785"/>
    <s v="Corbiere and Sons Contracting994720210920-16Excavator Thumb - 30 - 50 ton- After Jan 108.5103.785INV #149"/>
    <s v="New All Season Development"/>
    <s v=""/>
    <x v="2"/>
  </r>
  <r>
    <x v="1"/>
    <n v="6"/>
    <n v="0"/>
    <n v="9947"/>
    <s v="20210920-16"/>
    <n v="53510602"/>
    <s v="Access"/>
    <n v="0"/>
    <s v="Excavator Thumb - 30 - 50 ton- After Jan 10"/>
    <n v="12.21"/>
    <n v="11"/>
    <s v="HR"/>
    <s v="9.16"/>
    <s v="0"/>
    <s v=""/>
    <s v=""/>
    <n v="134.31"/>
    <n v="17.4603"/>
    <n v="151.77029999999999"/>
    <d v="2021-09-20T00:00:00"/>
    <n v="0"/>
    <x v="5"/>
    <d v="2021-10-08T00:00:00"/>
    <n v="164"/>
    <n v="0"/>
    <n v="0"/>
    <s v="Nathan Kyme"/>
    <s v="New All Season Development"/>
    <m/>
    <s v="VC7556-2019-017"/>
    <s v="929 OF"/>
    <m/>
    <m/>
    <m/>
    <s v="Approved"/>
    <m/>
    <m/>
    <s v="Road work on Neys - Float moved 329 from Red Sucker over to neys"/>
    <n v="6"/>
    <s v="C219-C235"/>
    <s v="Neys"/>
    <n v="0"/>
    <d v="2021-09-23T00:00:00"/>
    <m/>
    <s v="37"/>
    <d v="2021-09-27T00:00:00"/>
    <s v=""/>
    <s v=""/>
    <m/>
    <m/>
    <m/>
    <s v="Harold Furlong"/>
    <s v="06"/>
    <s v="Corbiere and Sons Contracting994720210920-16Excavator Thumb - 30 - 50 ton- After Jan 1011134.31"/>
    <s v="Corbiere and Sons Contracting994720210920-16Excavator Thumb - 30 - 50 ton- After Jan 1011134.31INV #149"/>
    <s v="New All Season Development"/>
    <s v=""/>
    <x v="2"/>
  </r>
  <r>
    <x v="1"/>
    <n v="6"/>
    <n v="0"/>
    <n v="9947"/>
    <s v="20210920-16"/>
    <n v="53510602"/>
    <s v="Access"/>
    <n v="0"/>
    <s v="Excavator - 36 ton- After Jan 10"/>
    <n v="146.96"/>
    <n v="8.5"/>
    <s v="Dynamic"/>
    <s v="110.22"/>
    <s v="0"/>
    <s v=""/>
    <s v=""/>
    <n v="1249.1600000000001"/>
    <n v="162.39080000000001"/>
    <n v="1411.5508"/>
    <d v="2021-09-20T00:00:00"/>
    <n v="0"/>
    <x v="5"/>
    <d v="2021-10-08T00:00:00"/>
    <n v="164"/>
    <n v="0"/>
    <n v="0"/>
    <s v="Nathan Kyme"/>
    <s v="New All Season Development"/>
    <m/>
    <s v="VC7556-2019-017"/>
    <s v="929 OF"/>
    <m/>
    <m/>
    <m/>
    <s v="Approved"/>
    <m/>
    <m/>
    <s v="Road work on Neys - Float moved 329 from Red Sucker over to neys"/>
    <n v="6"/>
    <s v="C219-C235"/>
    <s v="Neys"/>
    <n v="0"/>
    <d v="2021-09-23T00:00:00"/>
    <m/>
    <s v="37"/>
    <d v="2021-09-27T00:00:00"/>
    <s v=""/>
    <s v=""/>
    <m/>
    <m/>
    <m/>
    <s v="Harold Furlong"/>
    <s v="06"/>
    <s v="Corbiere and Sons Contracting994720210920-16Excavator - 36 ton- After Jan 108.51249.16"/>
    <s v="Corbiere and Sons Contracting994720210920-16Excavator - 36 ton- After Jan 108.51249.16INV #149"/>
    <s v="New All Season Development"/>
    <s v=""/>
    <x v="2"/>
  </r>
  <r>
    <x v="1"/>
    <n v="6"/>
    <n v="0"/>
    <n v="9947"/>
    <s v="20210920-16"/>
    <n v="53510602"/>
    <s v="Access"/>
    <n v="0"/>
    <s v="Excavator - 30 ton- After Jan 10"/>
    <n v="138.44999999999999"/>
    <n v="11"/>
    <s v="Dynamic"/>
    <s v="103.84"/>
    <s v="0"/>
    <s v=""/>
    <s v=""/>
    <n v="1522.95"/>
    <n v="197.98350000000002"/>
    <n v="1720.9334999999999"/>
    <d v="2021-09-20T00:00:00"/>
    <n v="0"/>
    <x v="5"/>
    <d v="2021-10-08T00:00:00"/>
    <n v="164"/>
    <n v="0"/>
    <n v="0"/>
    <s v="Nathan Kyme"/>
    <s v="New All Season Development"/>
    <m/>
    <s v="VC7556-2019-017"/>
    <s v="929 OF"/>
    <m/>
    <m/>
    <m/>
    <s v="Approved"/>
    <m/>
    <m/>
    <s v="Road work on Neys - Float moved 329 from Red Sucker over to neys"/>
    <n v="6"/>
    <s v="C219-C235"/>
    <s v="Neys"/>
    <n v="0"/>
    <d v="2021-09-23T00:00:00"/>
    <m/>
    <s v="37"/>
    <d v="2021-09-27T00:00:00"/>
    <s v=""/>
    <s v=""/>
    <m/>
    <m/>
    <m/>
    <s v="Harold Furlong"/>
    <s v="06"/>
    <s v="Corbiere and Sons Contracting994720210920-16Excavator - 30 ton- After Jan 10111522.95"/>
    <s v="Corbiere and Sons Contracting994720210920-16Excavator - 30 ton- After Jan 10111522.95INV #149"/>
    <s v="New All Season Development"/>
    <s v=""/>
    <x v="2"/>
  </r>
  <r>
    <x v="1"/>
    <n v="6"/>
    <n v="0"/>
    <n v="9947"/>
    <s v="20210920-16"/>
    <n v="53510602"/>
    <s v="Access"/>
    <n v="0"/>
    <s v="Dozer D6 or equal- After Jan 10"/>
    <n v="131.47999999999999"/>
    <n v="11"/>
    <s v="Dynamic"/>
    <s v="98.61"/>
    <s v="0"/>
    <s v=""/>
    <s v=""/>
    <n v="1446.28"/>
    <n v="188.0164"/>
    <n v="1634.2963999999997"/>
    <d v="2021-09-20T00:00:00"/>
    <n v="0"/>
    <x v="5"/>
    <d v="2021-10-08T00:00:00"/>
    <n v="164"/>
    <n v="0"/>
    <n v="0"/>
    <s v="Nathan Kyme"/>
    <s v="New All Season Development"/>
    <m/>
    <s v="VC7556-2019-017"/>
    <s v="929 OF"/>
    <m/>
    <m/>
    <m/>
    <s v="Approved"/>
    <m/>
    <m/>
    <s v="Road work on Neys - Float moved 329 from Red Sucker over to neys"/>
    <n v="6"/>
    <s v="C219-C235"/>
    <s v="Neys"/>
    <n v="0"/>
    <d v="2021-09-23T00:00:00"/>
    <m/>
    <s v="37"/>
    <d v="2021-09-27T00:00:00"/>
    <s v=""/>
    <s v=""/>
    <m/>
    <m/>
    <m/>
    <s v="Harold Furlong"/>
    <s v="06"/>
    <s v="Corbiere and Sons Contracting994720210920-16Dozer D6 or equal- After Jan 10111446.28"/>
    <s v="Corbiere and Sons Contracting994720210920-16Dozer D6 or equal- After Jan 10111446.28INV #149"/>
    <s v="New All Season Development"/>
    <s v=""/>
    <x v="2"/>
  </r>
  <r>
    <x v="1"/>
    <n v="6"/>
    <n v="0"/>
    <n v="9945"/>
    <s v="20210920-14-R1"/>
    <n v="53510602"/>
    <s v="Access"/>
    <n v="0"/>
    <s v="Operator - Principle - After Jan 10"/>
    <n v="75"/>
    <n v="48"/>
    <s v="HR"/>
    <s v=""/>
    <s v=""/>
    <s v="75"/>
    <s v="0"/>
    <n v="3600"/>
    <n v="468"/>
    <n v="4067.9999999999995"/>
    <d v="2021-09-20T00:00:00"/>
    <n v="0"/>
    <x v="5"/>
    <d v="2021-10-08T00:00:00"/>
    <n v="164"/>
    <n v="0"/>
    <n v="0"/>
    <s v="Nathan Kyme"/>
    <s v="New All Season Development"/>
    <m/>
    <s v="VC7556-2019-017"/>
    <s v="929 OF"/>
    <m/>
    <m/>
    <m/>
    <s v="Approved"/>
    <m/>
    <m/>
    <s v="Road building on Little Red Sucker"/>
    <n v="6"/>
    <s v="C257 - C267"/>
    <s v="Little Red Sucker Creek"/>
    <n v="0"/>
    <d v="2021-09-23T00:00:00"/>
    <m/>
    <s v="37"/>
    <d v="2021-09-25T00:00:00"/>
    <s v=""/>
    <s v=""/>
    <m/>
    <m/>
    <m/>
    <s v="Harold Furlong"/>
    <s v="06"/>
    <s v="Corbiere and Sons Contracting994520210920-14-R1Operator - Principle - After Jan 10483600"/>
    <s v="Corbiere and Sons Contracting994520210920-14-R1Operator - Principle - After Jan 10483600INV #149"/>
    <s v="New All Season Development"/>
    <s v=""/>
    <x v="2"/>
  </r>
  <r>
    <x v="1"/>
    <n v="6"/>
    <n v="0"/>
    <n v="9945"/>
    <s v="20210920-14-R1"/>
    <n v="53510602"/>
    <s v="Access"/>
    <n v="0"/>
    <s v="L.O.A."/>
    <n v="210"/>
    <n v="4"/>
    <s v="DAY"/>
    <s v=""/>
    <s v=""/>
    <m/>
    <s v="0"/>
    <n v="840"/>
    <n v="109.2"/>
    <n v="949.19999999999993"/>
    <d v="2021-09-20T00:00:00"/>
    <n v="0"/>
    <x v="5"/>
    <d v="2021-10-08T00:00:00"/>
    <n v="164"/>
    <n v="0"/>
    <n v="0"/>
    <s v="Nathan Kyme"/>
    <s v="New All Season Development"/>
    <m/>
    <s v="VC7556-2019-017"/>
    <s v="929 OF"/>
    <m/>
    <m/>
    <m/>
    <s v="Approved"/>
    <m/>
    <m/>
    <s v="Road building on Little Red Sucker"/>
    <n v="6"/>
    <s v="C257 - C267"/>
    <s v="Little Red Sucker Creek"/>
    <n v="0"/>
    <d v="2021-09-23T00:00:00"/>
    <m/>
    <s v="37"/>
    <d v="2021-09-25T00:00:00"/>
    <s v=""/>
    <s v=""/>
    <m/>
    <m/>
    <m/>
    <s v="Harold Furlong"/>
    <s v="06"/>
    <s v="Corbiere and Sons Contracting994520210920-14-R1L.O.A.4840"/>
    <s v="Corbiere and Sons Contracting994520210920-14-R1L.O.A.4840INV #149"/>
    <s v="New All Season Development"/>
    <s v=""/>
    <x v="2"/>
  </r>
  <r>
    <x v="1"/>
    <n v="6"/>
    <n v="0"/>
    <n v="9945"/>
    <s v="20210920-14-R1"/>
    <n v="53510602"/>
    <s v="Access"/>
    <n v="0"/>
    <s v="Rock Truck - 30 Ton- After Jan 10"/>
    <n v="138.05000000000001"/>
    <n v="9"/>
    <s v="Dynamic"/>
    <s v="103.54"/>
    <s v="0"/>
    <s v=""/>
    <s v=""/>
    <n v="1242.45"/>
    <n v="161.51850000000002"/>
    <n v="1403.9684999999999"/>
    <d v="2021-09-20T00:00:00"/>
    <n v="0"/>
    <x v="5"/>
    <d v="2021-10-08T00:00:00"/>
    <n v="164"/>
    <n v="0"/>
    <n v="0"/>
    <s v="Nathan Kyme"/>
    <s v="New All Season Development"/>
    <m/>
    <s v="VC7556-2019-017"/>
    <s v="929 OF"/>
    <m/>
    <m/>
    <m/>
    <s v="Approved"/>
    <m/>
    <m/>
    <s v="Road building on Little Red Sucker"/>
    <n v="6"/>
    <s v="C257 - C267"/>
    <s v="Little Red Sucker Creek"/>
    <n v="0"/>
    <d v="2021-09-23T00:00:00"/>
    <m/>
    <s v="37"/>
    <d v="2021-09-25T00:00:00"/>
    <s v=""/>
    <s v=""/>
    <m/>
    <m/>
    <m/>
    <s v="Harold Furlong"/>
    <s v="06"/>
    <s v="Corbiere and Sons Contracting994520210920-14-R1Rock Truck - 30 Ton- After Jan 1091242.45"/>
    <s v="Corbiere and Sons Contracting994520210920-14-R1Rock Truck - 30 Ton- After Jan 1091242.45INV #149"/>
    <s v="New All Season Development"/>
    <s v=""/>
    <x v="2"/>
  </r>
  <r>
    <x v="1"/>
    <n v="6"/>
    <n v="0"/>
    <n v="9945"/>
    <s v="20210920-14-R1"/>
    <n v="53510602"/>
    <s v="Access"/>
    <n v="0"/>
    <s v="Rock Truck - 30 Ton- After Jan 10"/>
    <n v="138.05000000000001"/>
    <n v="11"/>
    <s v="Dynamic"/>
    <s v="103.54"/>
    <s v="0"/>
    <s v=""/>
    <s v=""/>
    <n v="1518.55"/>
    <n v="197.41149999999999"/>
    <n v="1715.9614999999999"/>
    <d v="2021-09-20T00:00:00"/>
    <n v="0"/>
    <x v="5"/>
    <d v="2021-10-08T00:00:00"/>
    <n v="164"/>
    <n v="0"/>
    <n v="0"/>
    <s v="Nathan Kyme"/>
    <s v="New All Season Development"/>
    <m/>
    <s v="VC7556-2019-017"/>
    <s v="929 OF"/>
    <m/>
    <m/>
    <m/>
    <s v="Approved"/>
    <m/>
    <m/>
    <s v="Road building on Little Red Sucker"/>
    <n v="6"/>
    <s v="C257 - C267"/>
    <s v="Little Red Sucker Creek"/>
    <n v="0"/>
    <d v="2021-09-23T00:00:00"/>
    <m/>
    <s v="37"/>
    <d v="2021-09-25T00:00:00"/>
    <s v=""/>
    <s v=""/>
    <m/>
    <m/>
    <m/>
    <s v="Harold Furlong"/>
    <s v="06"/>
    <s v="Corbiere and Sons Contracting994520210920-14-R1Rock Truck - 30 Ton- After Jan 10111518.55"/>
    <s v="Corbiere and Sons Contracting994520210920-14-R1Rock Truck - 30 Ton- After Jan 10111518.55INV #149"/>
    <s v="New All Season Development"/>
    <s v=""/>
    <x v="2"/>
  </r>
  <r>
    <x v="1"/>
    <n v="6"/>
    <n v="0"/>
    <n v="9945"/>
    <s v="20210920-14-R1"/>
    <n v="53510602"/>
    <s v="Access"/>
    <n v="0"/>
    <s v="Light Truck - Pick up- After Jan 10"/>
    <n v="243.75"/>
    <n v="1"/>
    <s v="DAY"/>
    <s v="182.81"/>
    <s v="0"/>
    <s v=""/>
    <s v=""/>
    <n v="243.75"/>
    <n v="31.6875"/>
    <n v="275.4375"/>
    <d v="2021-09-20T00:00:00"/>
    <n v="0"/>
    <x v="5"/>
    <d v="2021-10-08T00:00:00"/>
    <n v="164"/>
    <n v="0"/>
    <n v="0"/>
    <s v="Nathan Kyme"/>
    <s v="New All Season Development"/>
    <m/>
    <s v="VC7556-2019-017"/>
    <s v="929 OF"/>
    <m/>
    <m/>
    <m/>
    <s v="Approved"/>
    <m/>
    <m/>
    <s v="Road building on Little Red Sucker"/>
    <n v="6"/>
    <s v="C257 - C267"/>
    <s v="Little Red Sucker Creek"/>
    <n v="0"/>
    <d v="2021-09-23T00:00:00"/>
    <m/>
    <s v="37"/>
    <d v="2021-09-25T00:00:00"/>
    <s v=""/>
    <s v=""/>
    <m/>
    <m/>
    <m/>
    <s v="Harold Furlong"/>
    <s v="06"/>
    <s v="Corbiere and Sons Contracting994520210920-14-R1Light Truck - Pick up- After Jan 101243.75"/>
    <s v="Corbiere and Sons Contracting994520210920-14-R1Light Truck - Pick up- After Jan 101243.75INV #149"/>
    <s v="New All Season Development"/>
    <s v=""/>
    <x v="2"/>
  </r>
  <r>
    <x v="1"/>
    <n v="6"/>
    <n v="0"/>
    <n v="9945"/>
    <s v="20210920-14-R1"/>
    <n v="53510602"/>
    <s v="Access"/>
    <n v="0"/>
    <s v="Light Truck - Pick up- After Jan 10"/>
    <n v="243.75"/>
    <n v="1"/>
    <s v="DAY"/>
    <s v="182.81"/>
    <s v="0"/>
    <s v=""/>
    <s v=""/>
    <n v="243.75"/>
    <n v="31.6875"/>
    <n v="275.4375"/>
    <d v="2021-09-20T00:00:00"/>
    <n v="0"/>
    <x v="5"/>
    <d v="2021-10-08T00:00:00"/>
    <n v="164"/>
    <n v="0"/>
    <n v="0"/>
    <s v="Nathan Kyme"/>
    <s v="New All Season Development"/>
    <m/>
    <s v="VC7556-2019-017"/>
    <s v="929 OF"/>
    <m/>
    <m/>
    <m/>
    <s v="Approved"/>
    <m/>
    <m/>
    <s v="Road building on Little Red Sucker"/>
    <n v="6"/>
    <s v="C257 - C267"/>
    <s v="Little Red Sucker Creek"/>
    <n v="0"/>
    <d v="2021-09-23T00:00:00"/>
    <m/>
    <s v="37"/>
    <d v="2021-09-25T00:00:00"/>
    <s v=""/>
    <s v=""/>
    <m/>
    <m/>
    <m/>
    <s v="Harold Furlong"/>
    <s v="06"/>
    <s v="Corbiere and Sons Contracting994520210920-14-R1Light Truck - Pick up- After Jan 101243.75"/>
    <s v="Corbiere and Sons Contracting994520210920-14-R1Light Truck - Pick up- After Jan 101243.75INV #149"/>
    <s v="New All Season Development"/>
    <s v=""/>
    <x v="2"/>
  </r>
  <r>
    <x v="1"/>
    <n v="6"/>
    <n v="0"/>
    <n v="9945"/>
    <s v="20210920-14-R1"/>
    <n v="53510602"/>
    <s v="Access"/>
    <n v="0"/>
    <s v="Excavator Thumb - 30 - 50 ton- After Jan 10"/>
    <n v="12.21"/>
    <n v="11"/>
    <s v="HR"/>
    <s v="9.16"/>
    <s v="0"/>
    <s v=""/>
    <s v=""/>
    <n v="134.31"/>
    <n v="17.4603"/>
    <n v="151.77029999999999"/>
    <d v="2021-09-20T00:00:00"/>
    <n v="0"/>
    <x v="5"/>
    <d v="2021-10-08T00:00:00"/>
    <n v="164"/>
    <n v="0"/>
    <n v="0"/>
    <s v="Nathan Kyme"/>
    <s v="New All Season Development"/>
    <m/>
    <s v="VC7556-2019-017"/>
    <s v="929 OF"/>
    <m/>
    <m/>
    <m/>
    <s v="Approved"/>
    <m/>
    <m/>
    <s v="Road building on Little Red Sucker"/>
    <n v="6"/>
    <s v="C257 - C267"/>
    <s v="Little Red Sucker Creek"/>
    <n v="0"/>
    <d v="2021-09-23T00:00:00"/>
    <m/>
    <s v="37"/>
    <d v="2021-09-25T00:00:00"/>
    <s v=""/>
    <s v=""/>
    <m/>
    <m/>
    <m/>
    <s v="Harold Furlong"/>
    <s v="06"/>
    <s v="Corbiere and Sons Contracting994520210920-14-R1Excavator Thumb - 30 - 50 ton- After Jan 1011134.31"/>
    <s v="Corbiere and Sons Contracting994520210920-14-R1Excavator Thumb - 30 - 50 ton- After Jan 1011134.31INV #149"/>
    <s v="New All Season Development"/>
    <s v=""/>
    <x v="2"/>
  </r>
  <r>
    <x v="1"/>
    <n v="6"/>
    <n v="0"/>
    <n v="9945"/>
    <s v="20210920-14-R1"/>
    <n v="53510602"/>
    <s v="Access"/>
    <n v="0"/>
    <s v="Excavator - 30 ton- After Jan 10"/>
    <n v="138.44999999999999"/>
    <n v="11"/>
    <s v="Dynamic"/>
    <s v="103.84"/>
    <s v="0"/>
    <s v=""/>
    <s v=""/>
    <n v="1522.95"/>
    <n v="197.98350000000002"/>
    <n v="1720.9334999999999"/>
    <d v="2021-09-20T00:00:00"/>
    <n v="0"/>
    <x v="5"/>
    <d v="2021-10-08T00:00:00"/>
    <n v="164"/>
    <n v="0"/>
    <n v="0"/>
    <s v="Nathan Kyme"/>
    <s v="New All Season Development"/>
    <m/>
    <s v="VC7556-2019-017"/>
    <s v="929 OF"/>
    <m/>
    <m/>
    <m/>
    <s v="Approved"/>
    <m/>
    <m/>
    <s v="Road building on Little Red Sucker"/>
    <n v="6"/>
    <s v="C257 - C267"/>
    <s v="Little Red Sucker Creek"/>
    <n v="0"/>
    <d v="2021-09-23T00:00:00"/>
    <m/>
    <s v="37"/>
    <d v="2021-09-25T00:00:00"/>
    <s v=""/>
    <s v=""/>
    <m/>
    <m/>
    <m/>
    <s v="Harold Furlong"/>
    <s v="06"/>
    <s v="Corbiere and Sons Contracting994520210920-14-R1Excavator - 30 ton- After Jan 10111522.95"/>
    <s v="Corbiere and Sons Contracting994520210920-14-R1Excavator - 30 ton- After Jan 10111522.95INV #149"/>
    <s v="New All Season Development"/>
    <s v=""/>
    <x v="2"/>
  </r>
  <r>
    <x v="1"/>
    <n v="6"/>
    <n v="0"/>
    <n v="9945"/>
    <s v="20210920-14-R1"/>
    <n v="53510602"/>
    <s v="Access"/>
    <n v="0"/>
    <s v="Excavator - 30 ton- After Jan 10"/>
    <n v="138.44999999999999"/>
    <n v="11"/>
    <s v="Dynamic"/>
    <s v="103.84"/>
    <s v="0"/>
    <s v=""/>
    <s v=""/>
    <n v="1522.95"/>
    <n v="197.98350000000002"/>
    <n v="1720.9334999999999"/>
    <d v="2021-09-20T00:00:00"/>
    <n v="0"/>
    <x v="5"/>
    <d v="2021-10-08T00:00:00"/>
    <n v="164"/>
    <n v="0"/>
    <n v="0"/>
    <s v="Nathan Kyme"/>
    <s v="New All Season Development"/>
    <m/>
    <s v="VC7556-2019-017"/>
    <s v="929 OF"/>
    <m/>
    <m/>
    <m/>
    <s v="Approved"/>
    <m/>
    <m/>
    <s v="Road building on Little Red Sucker"/>
    <n v="6"/>
    <s v="C257 - C267"/>
    <s v="Little Red Sucker Creek"/>
    <n v="0"/>
    <d v="2021-09-23T00:00:00"/>
    <m/>
    <s v="37"/>
    <d v="2021-09-25T00:00:00"/>
    <s v=""/>
    <s v=""/>
    <m/>
    <m/>
    <m/>
    <s v="Harold Furlong"/>
    <s v="06"/>
    <s v="Corbiere and Sons Contracting994520210920-14-R1Excavator - 30 ton- After Jan 10111522.95"/>
    <s v="Corbiere and Sons Contracting994520210920-14-R1Excavator - 30 ton- After Jan 10111522.95INV #149"/>
    <s v="New All Season Development"/>
    <s v=""/>
    <x v="2"/>
  </r>
  <r>
    <x v="1"/>
    <n v="6"/>
    <n v="0"/>
    <n v="9943"/>
    <s v="20210920-12"/>
    <n v="53510602"/>
    <s v="Access"/>
    <n v="0"/>
    <s v="Operator - Principle - After Jan 10"/>
    <n v="75"/>
    <n v="30"/>
    <s v="HR"/>
    <s v=""/>
    <s v=""/>
    <s v="75"/>
    <s v="0"/>
    <n v="2250"/>
    <n v="292.5"/>
    <n v="2542.4999999999995"/>
    <d v="2021-09-20T00:00:00"/>
    <n v="0"/>
    <x v="5"/>
    <d v="2021-10-08T00:00:00"/>
    <n v="164"/>
    <n v="0"/>
    <n v="0"/>
    <s v="Nathan Kyme"/>
    <s v="New All Season Development"/>
    <m/>
    <s v="VC7556-2019-017"/>
    <s v="929 OF"/>
    <m/>
    <m/>
    <m/>
    <s v="Approved"/>
    <m/>
    <m/>
    <s v="Road work on Ripple Creek"/>
    <n v="6"/>
    <s v="C197-C202"/>
    <s v="Ripple Creek"/>
    <n v="0"/>
    <d v="2021-09-23T00:00:00"/>
    <m/>
    <s v="37"/>
    <d v="2021-09-24T00:00:00"/>
    <s v=""/>
    <s v=""/>
    <m/>
    <m/>
    <m/>
    <s v="Harold Furlong"/>
    <s v="06"/>
    <s v="Corbiere and Sons Contracting994320210920-12Operator - Principle - After Jan 10302250"/>
    <s v="Corbiere and Sons Contracting994320210920-12Operator - Principle - After Jan 10302250INV #149"/>
    <s v="New All Season Development"/>
    <s v=""/>
    <x v="2"/>
  </r>
  <r>
    <x v="1"/>
    <n v="6"/>
    <n v="0"/>
    <n v="9943"/>
    <s v="20210920-12"/>
    <n v="53510602"/>
    <s v="Access"/>
    <n v="0"/>
    <s v="L.O.A."/>
    <n v="210"/>
    <n v="2"/>
    <s v="DAY"/>
    <s v=""/>
    <s v=""/>
    <m/>
    <s v="0"/>
    <n v="420"/>
    <n v="54.6"/>
    <n v="474.59999999999997"/>
    <d v="2021-09-20T00:00:00"/>
    <n v="0"/>
    <x v="5"/>
    <d v="2021-10-08T00:00:00"/>
    <n v="164"/>
    <n v="0"/>
    <n v="0"/>
    <s v="Nathan Kyme"/>
    <s v="New All Season Development"/>
    <m/>
    <s v="VC7556-2019-017"/>
    <s v="929 OF"/>
    <m/>
    <m/>
    <m/>
    <s v="Approved"/>
    <m/>
    <m/>
    <s v="Road work on Ripple Creek"/>
    <n v="6"/>
    <s v="C197-C202"/>
    <s v="Ripple Creek"/>
    <n v="0"/>
    <d v="2021-09-23T00:00:00"/>
    <m/>
    <s v="37"/>
    <d v="2021-09-24T00:00:00"/>
    <s v=""/>
    <s v=""/>
    <m/>
    <m/>
    <m/>
    <s v="Harold Furlong"/>
    <s v="06"/>
    <s v="Corbiere and Sons Contracting994320210920-12L.O.A.2420"/>
    <s v="Corbiere and Sons Contracting994320210920-12L.O.A.2420INV #149"/>
    <s v="New All Season Development"/>
    <s v=""/>
    <x v="2"/>
  </r>
  <r>
    <x v="1"/>
    <n v="6"/>
    <n v="0"/>
    <n v="9943"/>
    <s v="20210920-12"/>
    <n v="53510602"/>
    <s v="Access"/>
    <n v="0"/>
    <s v="Light Truck - Pick up- After Jan 10"/>
    <n v="243.75"/>
    <n v="1"/>
    <s v="DAY"/>
    <s v="182.81"/>
    <s v="0"/>
    <s v=""/>
    <s v=""/>
    <n v="243.75"/>
    <n v="31.6875"/>
    <n v="275.4375"/>
    <d v="2021-09-20T00:00:00"/>
    <n v="0"/>
    <x v="5"/>
    <d v="2021-10-08T00:00:00"/>
    <n v="164"/>
    <n v="0"/>
    <n v="0"/>
    <s v="Nathan Kyme"/>
    <s v="New All Season Development"/>
    <m/>
    <s v="VC7556-2019-017"/>
    <s v="929 OF"/>
    <m/>
    <m/>
    <m/>
    <s v="Approved"/>
    <m/>
    <m/>
    <s v="Road work on Ripple Creek"/>
    <n v="6"/>
    <s v="C197-C202"/>
    <s v="Ripple Creek"/>
    <n v="0"/>
    <d v="2021-09-23T00:00:00"/>
    <m/>
    <s v="37"/>
    <d v="2021-09-24T00:00:00"/>
    <s v=""/>
    <s v=""/>
    <m/>
    <m/>
    <m/>
    <s v="Harold Furlong"/>
    <s v="06"/>
    <s v="Corbiere and Sons Contracting994320210920-12Light Truck - Pick up- After Jan 101243.75"/>
    <s v="Corbiere and Sons Contracting994320210920-12Light Truck - Pick up- After Jan 101243.75INV #149"/>
    <s v="New All Season Development"/>
    <s v=""/>
    <x v="2"/>
  </r>
  <r>
    <x v="1"/>
    <n v="6"/>
    <n v="0"/>
    <n v="9943"/>
    <s v="20210920-12"/>
    <n v="53510602"/>
    <s v="Access"/>
    <n v="0"/>
    <s v="Excavator Thumb - 30 - 50 ton- After Jan 10"/>
    <n v="12.21"/>
    <n v="5.5"/>
    <s v="HR"/>
    <s v="9.16"/>
    <s v="0"/>
    <s v=""/>
    <s v=""/>
    <n v="67.155000000000001"/>
    <n v="8.7301500000000001"/>
    <n v="75.885149999999996"/>
    <d v="2021-09-20T00:00:00"/>
    <n v="0"/>
    <x v="5"/>
    <d v="2021-10-08T00:00:00"/>
    <n v="164"/>
    <n v="0"/>
    <n v="0"/>
    <s v="Nathan Kyme"/>
    <s v="New All Season Development"/>
    <m/>
    <s v="VC7556-2019-017"/>
    <s v="929 OF"/>
    <m/>
    <m/>
    <m/>
    <s v="Approved"/>
    <m/>
    <m/>
    <s v="Road work on Ripple Creek"/>
    <n v="6"/>
    <s v="C197-C202"/>
    <s v="Ripple Creek"/>
    <n v="0"/>
    <d v="2021-09-23T00:00:00"/>
    <m/>
    <s v="37"/>
    <d v="2021-09-24T00:00:00"/>
    <s v=""/>
    <s v=""/>
    <m/>
    <m/>
    <m/>
    <s v="Harold Furlong"/>
    <s v="06"/>
    <s v="Corbiere and Sons Contracting994320210920-12Excavator Thumb - 30 - 50 ton- After Jan 105.567.155"/>
    <s v="Corbiere and Sons Contracting994320210920-12Excavator Thumb - 30 - 50 ton- After Jan 105.567.155INV #149"/>
    <s v="New All Season Development"/>
    <s v=""/>
    <x v="2"/>
  </r>
  <r>
    <x v="1"/>
    <n v="6"/>
    <n v="0"/>
    <n v="9943"/>
    <s v="20210920-12"/>
    <n v="53510602"/>
    <s v="Access"/>
    <n v="0"/>
    <s v="Excavator Thumb - 30 - 50 ton- After Jan 10"/>
    <n v="12.21"/>
    <n v="11"/>
    <s v="HR"/>
    <s v="9.16"/>
    <s v="0"/>
    <s v=""/>
    <s v=""/>
    <n v="134.31"/>
    <n v="17.4603"/>
    <n v="151.77029999999999"/>
    <d v="2021-09-20T00:00:00"/>
    <n v="0"/>
    <x v="5"/>
    <d v="2021-10-08T00:00:00"/>
    <n v="164"/>
    <n v="0"/>
    <n v="0"/>
    <s v="Nathan Kyme"/>
    <s v="New All Season Development"/>
    <m/>
    <s v="VC7556-2019-017"/>
    <s v="929 OF"/>
    <m/>
    <m/>
    <m/>
    <s v="Approved"/>
    <m/>
    <m/>
    <s v="Road work on Ripple Creek"/>
    <n v="6"/>
    <s v="C197-C202"/>
    <s v="Ripple Creek"/>
    <n v="0"/>
    <d v="2021-09-23T00:00:00"/>
    <m/>
    <s v="37"/>
    <d v="2021-09-24T00:00:00"/>
    <s v=""/>
    <s v=""/>
    <m/>
    <m/>
    <m/>
    <s v="Harold Furlong"/>
    <s v="06"/>
    <s v="Corbiere and Sons Contracting994320210920-12Excavator Thumb - 30 - 50 ton- After Jan 1011134.31"/>
    <s v="Corbiere and Sons Contracting994320210920-12Excavator Thumb - 30 - 50 ton- After Jan 1011134.31INV #149"/>
    <s v="New All Season Development"/>
    <s v=""/>
    <x v="2"/>
  </r>
  <r>
    <x v="1"/>
    <n v="6"/>
    <n v="0"/>
    <n v="9943"/>
    <s v="20210920-12"/>
    <n v="53510602"/>
    <s v="Access"/>
    <n v="0"/>
    <s v="Excavator - 36 ton- After Jan 10"/>
    <n v="146.96"/>
    <n v="5.5"/>
    <s v="Dynamic"/>
    <s v="110.22"/>
    <s v="0"/>
    <s v=""/>
    <s v=""/>
    <n v="808.28"/>
    <n v="105.07640000000001"/>
    <n v="913.35639999999989"/>
    <d v="2021-09-20T00:00:00"/>
    <n v="0"/>
    <x v="5"/>
    <d v="2021-10-08T00:00:00"/>
    <n v="164"/>
    <n v="0"/>
    <n v="0"/>
    <s v="Nathan Kyme"/>
    <s v="New All Season Development"/>
    <m/>
    <s v="VC7556-2019-017"/>
    <s v="929 OF"/>
    <m/>
    <m/>
    <m/>
    <s v="Approved"/>
    <m/>
    <m/>
    <s v="Road work on Ripple Creek"/>
    <n v="6"/>
    <s v="C197-C202"/>
    <s v="Ripple Creek"/>
    <n v="0"/>
    <d v="2021-09-23T00:00:00"/>
    <m/>
    <s v="37"/>
    <d v="2021-09-24T00:00:00"/>
    <s v=""/>
    <s v=""/>
    <m/>
    <m/>
    <m/>
    <s v="Harold Furlong"/>
    <s v="06"/>
    <s v="Corbiere and Sons Contracting994320210920-12Excavator - 36 ton- After Jan 105.5808.28"/>
    <s v="Corbiere and Sons Contracting994320210920-12Excavator - 36 ton- After Jan 105.5808.28INV #149"/>
    <s v="New All Season Development"/>
    <s v=""/>
    <x v="2"/>
  </r>
  <r>
    <x v="1"/>
    <n v="6"/>
    <n v="0"/>
    <n v="9943"/>
    <s v="20210920-12"/>
    <n v="53510602"/>
    <s v="Access"/>
    <n v="0"/>
    <s v="Excavator - 36 ton- After Jan 10"/>
    <n v="146.96"/>
    <n v="11"/>
    <s v="Dynamic"/>
    <s v="110.22"/>
    <s v="0"/>
    <s v=""/>
    <s v=""/>
    <n v="1616.56"/>
    <n v="210.15280000000001"/>
    <n v="1826.7127999999998"/>
    <d v="2021-09-20T00:00:00"/>
    <n v="0"/>
    <x v="5"/>
    <d v="2021-10-08T00:00:00"/>
    <n v="164"/>
    <n v="0"/>
    <n v="0"/>
    <s v="Nathan Kyme"/>
    <s v="New All Season Development"/>
    <m/>
    <s v="VC7556-2019-017"/>
    <s v="929 OF"/>
    <m/>
    <m/>
    <m/>
    <s v="Approved"/>
    <m/>
    <m/>
    <s v="Road work on Ripple Creek"/>
    <n v="6"/>
    <s v="C197-C202"/>
    <s v="Ripple Creek"/>
    <n v="0"/>
    <d v="2021-09-23T00:00:00"/>
    <m/>
    <s v="37"/>
    <d v="2021-09-24T00:00:00"/>
    <s v=""/>
    <s v=""/>
    <m/>
    <m/>
    <m/>
    <s v="Harold Furlong"/>
    <s v="06"/>
    <s v="Corbiere and Sons Contracting994320210920-12Excavator - 36 ton- After Jan 10111616.56"/>
    <s v="Corbiere and Sons Contracting994320210920-12Excavator - 36 ton- After Jan 10111616.56INV #149"/>
    <s v="New All Season Development"/>
    <s v=""/>
    <x v="2"/>
  </r>
  <r>
    <x v="1"/>
    <n v="6"/>
    <n v="0"/>
    <n v="9943"/>
    <s v="20210920-12"/>
    <n v="53510602"/>
    <s v="Access"/>
    <n v="0"/>
    <s v="Dozer D6 or equal- After Jan 10"/>
    <n v="131.47999999999999"/>
    <n v="10"/>
    <s v="Dynamic"/>
    <s v="98.61"/>
    <s v="0"/>
    <s v=""/>
    <s v=""/>
    <n v="1314.8"/>
    <n v="170.92400000000001"/>
    <n v="1485.7239999999997"/>
    <d v="2021-09-20T00:00:00"/>
    <n v="0"/>
    <x v="5"/>
    <d v="2021-10-08T00:00:00"/>
    <n v="164"/>
    <n v="0"/>
    <n v="0"/>
    <s v="Nathan Kyme"/>
    <s v="New All Season Development"/>
    <m/>
    <s v="VC7556-2019-017"/>
    <s v="929 OF"/>
    <m/>
    <m/>
    <m/>
    <s v="Approved"/>
    <m/>
    <m/>
    <s v="Road work on Ripple Creek"/>
    <n v="6"/>
    <s v="C197-C202"/>
    <s v="Ripple Creek"/>
    <n v="0"/>
    <d v="2021-09-23T00:00:00"/>
    <m/>
    <s v="37"/>
    <d v="2021-09-24T00:00:00"/>
    <s v=""/>
    <s v=""/>
    <m/>
    <m/>
    <m/>
    <s v="Harold Furlong"/>
    <s v="06"/>
    <s v="Corbiere and Sons Contracting994320210920-12Dozer D6 or equal- After Jan 10101314.8"/>
    <s v="Corbiere and Sons Contracting994320210920-12Dozer D6 or equal- After Jan 10101314.8INV #149"/>
    <s v="New All Season Development"/>
    <s v=""/>
    <x v="2"/>
  </r>
  <r>
    <x v="1"/>
    <n v="6"/>
    <n v="0"/>
    <n v="9941"/>
    <s v="20210920-10"/>
    <n v="53510602"/>
    <s v="Access"/>
    <n v="0"/>
    <s v="Operator - Principle - After Jan 10"/>
    <n v="75"/>
    <n v="42"/>
    <s v="HR"/>
    <s v=""/>
    <s v=""/>
    <s v="75"/>
    <s v="0"/>
    <n v="3150"/>
    <n v="409.5"/>
    <n v="3559.4999999999995"/>
    <d v="2021-09-20T00:00:00"/>
    <n v="0"/>
    <x v="5"/>
    <d v="2021-10-08T00:00:00"/>
    <n v="164"/>
    <n v="0"/>
    <n v="0"/>
    <s v="Nathan Kyme"/>
    <s v="New All Season Development"/>
    <m/>
    <s v="VC7556-2019-017"/>
    <s v="929 OF"/>
    <m/>
    <m/>
    <m/>
    <s v="Approved"/>
    <m/>
    <m/>
    <s v="Road work from Middleton"/>
    <n v="6"/>
    <s v="C210-C213"/>
    <s v="Middleton"/>
    <n v="0"/>
    <d v="2021-09-23T00:00:00"/>
    <m/>
    <s v="37"/>
    <d v="2021-09-24T00:00:00"/>
    <s v=""/>
    <s v=""/>
    <m/>
    <m/>
    <m/>
    <s v="Harold Furlong"/>
    <s v="06"/>
    <s v="Corbiere and Sons Contracting994120210920-10Operator - Principle - After Jan 10423150"/>
    <s v="Corbiere and Sons Contracting994120210920-10Operator - Principle - After Jan 10423150INV #149"/>
    <s v="New All Season Development"/>
    <s v=""/>
    <x v="2"/>
  </r>
  <r>
    <x v="1"/>
    <n v="6"/>
    <n v="0"/>
    <n v="9941"/>
    <s v="20210920-10"/>
    <n v="53510602"/>
    <s v="Access"/>
    <n v="0"/>
    <s v="L.O.A."/>
    <n v="210"/>
    <n v="5"/>
    <s v="DAY"/>
    <s v=""/>
    <s v=""/>
    <m/>
    <s v="0"/>
    <n v="1050"/>
    <n v="136.5"/>
    <n v="1186.5"/>
    <d v="2021-09-20T00:00:00"/>
    <n v="0"/>
    <x v="5"/>
    <d v="2021-10-08T00:00:00"/>
    <n v="164"/>
    <n v="0"/>
    <n v="0"/>
    <s v="Nathan Kyme"/>
    <s v="New All Season Development"/>
    <m/>
    <s v="VC7556-2019-017"/>
    <s v="929 OF"/>
    <m/>
    <m/>
    <m/>
    <s v="Approved"/>
    <m/>
    <m/>
    <s v="Road work from Middleton"/>
    <n v="6"/>
    <s v="C210-C213"/>
    <s v="Middleton"/>
    <n v="0"/>
    <d v="2021-09-23T00:00:00"/>
    <m/>
    <s v="37"/>
    <d v="2021-09-24T00:00:00"/>
    <s v=""/>
    <s v=""/>
    <m/>
    <m/>
    <m/>
    <s v="Harold Furlong"/>
    <s v="06"/>
    <s v="Corbiere and Sons Contracting994120210920-10L.O.A.51050"/>
    <s v="Corbiere and Sons Contracting994120210920-10L.O.A.51050INV #149"/>
    <s v="New All Season Development"/>
    <s v=""/>
    <x v="2"/>
  </r>
  <r>
    <x v="1"/>
    <n v="6"/>
    <n v="0"/>
    <n v="9941"/>
    <s v="20210920-10"/>
    <n v="53510602"/>
    <s v="Access"/>
    <n v="0"/>
    <s v="Foreman"/>
    <n v="95"/>
    <n v="12"/>
    <s v="HR"/>
    <s v=""/>
    <s v=""/>
    <s v="95"/>
    <s v="0"/>
    <n v="1140"/>
    <n v="148.20000000000002"/>
    <n v="1288.1999999999998"/>
    <d v="2021-09-20T00:00:00"/>
    <n v="0"/>
    <x v="5"/>
    <d v="2021-10-08T00:00:00"/>
    <n v="164"/>
    <n v="0"/>
    <n v="0"/>
    <s v="Nathan Kyme"/>
    <s v="New All Season Development"/>
    <m/>
    <s v="VC7556-2019-017"/>
    <s v="929 OF"/>
    <m/>
    <m/>
    <m/>
    <s v="Approved"/>
    <m/>
    <m/>
    <s v="Road work from Middleton"/>
    <n v="6"/>
    <s v="C210-C213"/>
    <s v="Middleton"/>
    <n v="0"/>
    <d v="2021-09-23T00:00:00"/>
    <m/>
    <s v="37"/>
    <d v="2021-09-24T00:00:00"/>
    <s v=""/>
    <s v=""/>
    <m/>
    <m/>
    <m/>
    <s v="Harold Furlong"/>
    <s v="06"/>
    <s v="Corbiere and Sons Contracting994120210920-10Foreman121140"/>
    <s v="Corbiere and Sons Contracting994120210920-10Foreman121140INV #149"/>
    <s v="New All Season Development"/>
    <s v=""/>
    <x v="2"/>
  </r>
  <r>
    <x v="1"/>
    <n v="6"/>
    <n v="0"/>
    <n v="9941"/>
    <s v="20210920-10"/>
    <n v="53510602"/>
    <s v="Access"/>
    <n v="0"/>
    <s v="Rock Truck - 30 Ton- After Jan 10"/>
    <n v="138.05000000000001"/>
    <n v="11"/>
    <s v="Dynamic"/>
    <s v="103.54"/>
    <s v="0"/>
    <s v=""/>
    <s v=""/>
    <n v="1518.55"/>
    <n v="197.41149999999999"/>
    <n v="1715.9614999999999"/>
    <d v="2021-09-20T00:00:00"/>
    <n v="0"/>
    <x v="5"/>
    <d v="2021-10-08T00:00:00"/>
    <n v="164"/>
    <n v="0"/>
    <n v="0"/>
    <s v="Nathan Kyme"/>
    <s v="New All Season Development"/>
    <m/>
    <s v="VC7556-2019-017"/>
    <s v="929 OF"/>
    <m/>
    <m/>
    <m/>
    <s v="Approved"/>
    <m/>
    <m/>
    <s v="Road work from Middleton"/>
    <n v="6"/>
    <s v="C210-C213"/>
    <s v="Middleton"/>
    <n v="0"/>
    <d v="2021-09-23T00:00:00"/>
    <m/>
    <s v="37"/>
    <d v="2021-09-24T00:00:00"/>
    <s v=""/>
    <s v=""/>
    <m/>
    <m/>
    <m/>
    <s v="Harold Furlong"/>
    <s v="06"/>
    <s v="Corbiere and Sons Contracting994120210920-10Rock Truck - 30 Ton- After Jan 10111518.55"/>
    <s v="Corbiere and Sons Contracting994120210920-10Rock Truck - 30 Ton- After Jan 10111518.55INV #149"/>
    <s v="New All Season Development"/>
    <s v=""/>
    <x v="2"/>
  </r>
  <r>
    <x v="1"/>
    <n v="6"/>
    <n v="0"/>
    <n v="9941"/>
    <s v="20210920-10"/>
    <n v="53510602"/>
    <s v="Access"/>
    <n v="0"/>
    <s v="Light Truck - Pick up- After Jan 10"/>
    <n v="243.75"/>
    <n v="3"/>
    <s v="DAY"/>
    <s v="182.81"/>
    <s v="0"/>
    <s v=""/>
    <s v=""/>
    <n v="731.25"/>
    <n v="95.0625"/>
    <n v="826.31249999999989"/>
    <d v="2021-09-20T00:00:00"/>
    <n v="0"/>
    <x v="5"/>
    <d v="2021-10-08T00:00:00"/>
    <n v="164"/>
    <n v="0"/>
    <n v="0"/>
    <s v="Nathan Kyme"/>
    <s v="New All Season Development"/>
    <m/>
    <s v="VC7556-2019-017"/>
    <s v="929 OF"/>
    <m/>
    <m/>
    <m/>
    <s v="Approved"/>
    <m/>
    <m/>
    <s v="Road work from Middleton"/>
    <n v="6"/>
    <s v="C210-C213"/>
    <s v="Middleton"/>
    <n v="0"/>
    <d v="2021-09-23T00:00:00"/>
    <m/>
    <s v="37"/>
    <d v="2021-09-24T00:00:00"/>
    <s v=""/>
    <s v=""/>
    <m/>
    <m/>
    <m/>
    <s v="Harold Furlong"/>
    <s v="06"/>
    <s v="Corbiere and Sons Contracting994120210920-10Light Truck - Pick up- After Jan 103731.25"/>
    <s v="Corbiere and Sons Contracting994120210920-10Light Truck - Pick up- After Jan 103731.25INV #149"/>
    <s v="New All Season Development"/>
    <s v=""/>
    <x v="2"/>
  </r>
  <r>
    <x v="1"/>
    <n v="6"/>
    <n v="0"/>
    <n v="9941"/>
    <s v="20210920-10"/>
    <n v="53510602"/>
    <s v="Access"/>
    <n v="0"/>
    <s v="Excavator Thumb - 30 - 50 ton- After Jan 10"/>
    <n v="12.21"/>
    <n v="5.5"/>
    <s v="HR"/>
    <s v="9.16"/>
    <s v="0"/>
    <s v=""/>
    <s v=""/>
    <n v="67.155000000000001"/>
    <n v="8.7301500000000001"/>
    <n v="75.885149999999996"/>
    <d v="2021-09-20T00:00:00"/>
    <n v="0"/>
    <x v="5"/>
    <d v="2021-10-08T00:00:00"/>
    <n v="164"/>
    <n v="0"/>
    <n v="0"/>
    <s v="Nathan Kyme"/>
    <s v="New All Season Development"/>
    <m/>
    <s v="VC7556-2019-017"/>
    <s v="929 OF"/>
    <m/>
    <m/>
    <m/>
    <s v="Approved"/>
    <m/>
    <m/>
    <s v="Road work from Middleton"/>
    <n v="6"/>
    <s v="C210-C213"/>
    <s v="Middleton"/>
    <n v="0"/>
    <d v="2021-09-23T00:00:00"/>
    <m/>
    <s v="37"/>
    <d v="2021-09-24T00:00:00"/>
    <s v=""/>
    <s v=""/>
    <m/>
    <m/>
    <m/>
    <s v="Harold Furlong"/>
    <s v="06"/>
    <s v="Corbiere and Sons Contracting994120210920-10Excavator Thumb - 30 - 50 ton- After Jan 105.567.155"/>
    <s v="Corbiere and Sons Contracting994120210920-10Excavator Thumb - 30 - 50 ton- After Jan 105.567.155INV #149"/>
    <s v="New All Season Development"/>
    <s v=""/>
    <x v="2"/>
  </r>
  <r>
    <x v="1"/>
    <n v="6"/>
    <n v="0"/>
    <n v="9941"/>
    <s v="20210920-10"/>
    <n v="53510602"/>
    <s v="Access"/>
    <n v="0"/>
    <s v="Excavator Thumb - 30 - 50 ton- After Jan 10"/>
    <n v="12.21"/>
    <n v="11"/>
    <s v="HR"/>
    <s v="9.16"/>
    <s v="0"/>
    <s v=""/>
    <s v=""/>
    <n v="134.31"/>
    <n v="17.4603"/>
    <n v="151.77029999999999"/>
    <d v="2021-09-20T00:00:00"/>
    <n v="0"/>
    <x v="5"/>
    <d v="2021-10-08T00:00:00"/>
    <n v="164"/>
    <n v="0"/>
    <n v="0"/>
    <s v="Nathan Kyme"/>
    <s v="New All Season Development"/>
    <m/>
    <s v="VC7556-2019-017"/>
    <s v="929 OF"/>
    <m/>
    <m/>
    <m/>
    <s v="Approved"/>
    <m/>
    <m/>
    <s v="Road work from Middleton"/>
    <n v="6"/>
    <s v="C210-C213"/>
    <s v="Middleton"/>
    <n v="0"/>
    <d v="2021-09-23T00:00:00"/>
    <m/>
    <s v="37"/>
    <d v="2021-09-24T00:00:00"/>
    <s v=""/>
    <s v=""/>
    <m/>
    <m/>
    <m/>
    <s v="Harold Furlong"/>
    <s v="06"/>
    <s v="Corbiere and Sons Contracting994120210920-10Excavator Thumb - 30 - 50 ton- After Jan 1011134.31"/>
    <s v="Corbiere and Sons Contracting994120210920-10Excavator Thumb - 30 - 50 ton- After Jan 1011134.31INV #149"/>
    <s v="New All Season Development"/>
    <s v=""/>
    <x v="2"/>
  </r>
  <r>
    <x v="1"/>
    <n v="6"/>
    <n v="0"/>
    <n v="9941"/>
    <s v="20210920-10"/>
    <n v="53510602"/>
    <s v="Access"/>
    <n v="0"/>
    <s v="Excavator - 36 ton- After Jan 10"/>
    <n v="146.96"/>
    <n v="5.5"/>
    <s v="Dynamic"/>
    <s v="110.22"/>
    <s v="0"/>
    <s v=""/>
    <s v=""/>
    <n v="808.28"/>
    <n v="105.07640000000001"/>
    <n v="913.35639999999989"/>
    <d v="2021-09-20T00:00:00"/>
    <n v="0"/>
    <x v="5"/>
    <d v="2021-10-08T00:00:00"/>
    <n v="164"/>
    <n v="0"/>
    <n v="0"/>
    <s v="Nathan Kyme"/>
    <s v="New All Season Development"/>
    <m/>
    <s v="VC7556-2019-017"/>
    <s v="929 OF"/>
    <m/>
    <m/>
    <m/>
    <s v="Approved"/>
    <m/>
    <m/>
    <s v="Road work from Middleton"/>
    <n v="6"/>
    <s v="C210-C213"/>
    <s v="Middleton"/>
    <n v="0"/>
    <d v="2021-09-23T00:00:00"/>
    <m/>
    <s v="37"/>
    <d v="2021-09-24T00:00:00"/>
    <s v=""/>
    <s v=""/>
    <m/>
    <m/>
    <m/>
    <s v="Harold Furlong"/>
    <s v="06"/>
    <s v="Corbiere and Sons Contracting994120210920-10Excavator - 36 ton- After Jan 105.5808.28"/>
    <s v="Corbiere and Sons Contracting994120210920-10Excavator - 36 ton- After Jan 105.5808.28INV #149"/>
    <s v="New All Season Development"/>
    <s v=""/>
    <x v="2"/>
  </r>
  <r>
    <x v="1"/>
    <n v="6"/>
    <n v="0"/>
    <n v="9941"/>
    <s v="20210920-10"/>
    <n v="53510602"/>
    <s v="Access"/>
    <n v="0"/>
    <s v="Excavator - 36 ton- After Jan 10"/>
    <n v="146.96"/>
    <n v="11"/>
    <s v="Dynamic"/>
    <s v="110.22"/>
    <s v="0"/>
    <s v=""/>
    <s v=""/>
    <n v="1616.56"/>
    <n v="210.15280000000001"/>
    <n v="1826.7127999999998"/>
    <d v="2021-09-20T00:00:00"/>
    <n v="0"/>
    <x v="5"/>
    <d v="2021-10-08T00:00:00"/>
    <n v="164"/>
    <n v="0"/>
    <n v="0"/>
    <s v="Nathan Kyme"/>
    <s v="New All Season Development"/>
    <m/>
    <s v="VC7556-2019-017"/>
    <s v="929 OF"/>
    <m/>
    <m/>
    <m/>
    <s v="Approved"/>
    <m/>
    <m/>
    <s v="Road work from Middleton"/>
    <n v="6"/>
    <s v="C210-C213"/>
    <s v="Middleton"/>
    <n v="0"/>
    <d v="2021-09-23T00:00:00"/>
    <m/>
    <s v="37"/>
    <d v="2021-09-24T00:00:00"/>
    <s v=""/>
    <s v=""/>
    <m/>
    <m/>
    <m/>
    <s v="Harold Furlong"/>
    <s v="06"/>
    <s v="Corbiere and Sons Contracting994120210920-10Excavator - 36 ton- After Jan 10111616.56"/>
    <s v="Corbiere and Sons Contracting994120210920-10Excavator - 36 ton- After Jan 10111616.56INV #149"/>
    <s v="New All Season Development"/>
    <s v=""/>
    <x v="2"/>
  </r>
  <r>
    <x v="1"/>
    <n v="6"/>
    <n v="0"/>
    <n v="9941"/>
    <s v="20210920-10"/>
    <n v="53510602"/>
    <s v="Access"/>
    <n v="0"/>
    <s v="Dozer D6 or equal- After Jan 10"/>
    <n v="131.47999999999999"/>
    <n v="11"/>
    <s v="Dynamic"/>
    <s v="98.61"/>
    <s v="0"/>
    <s v=""/>
    <s v=""/>
    <n v="1446.28"/>
    <n v="188.0164"/>
    <n v="1634.2963999999997"/>
    <d v="2021-09-20T00:00:00"/>
    <n v="0"/>
    <x v="5"/>
    <d v="2021-10-08T00:00:00"/>
    <n v="164"/>
    <n v="0"/>
    <n v="0"/>
    <s v="Nathan Kyme"/>
    <s v="New All Season Development"/>
    <m/>
    <s v="VC7556-2019-017"/>
    <s v="929 OF"/>
    <m/>
    <m/>
    <m/>
    <s v="Approved"/>
    <m/>
    <m/>
    <s v="Road work from Middleton"/>
    <n v="6"/>
    <s v="C210-C213"/>
    <s v="Middleton"/>
    <n v="0"/>
    <d v="2021-09-23T00:00:00"/>
    <m/>
    <s v="37"/>
    <d v="2021-09-24T00:00:00"/>
    <s v=""/>
    <s v=""/>
    <m/>
    <m/>
    <m/>
    <s v="Harold Furlong"/>
    <s v="06"/>
    <s v="Corbiere and Sons Contracting994120210920-10Dozer D6 or equal- After Jan 10111446.28"/>
    <s v="Corbiere and Sons Contracting994120210920-10Dozer D6 or equal- After Jan 10111446.28INV #149"/>
    <s v="New All Season Development"/>
    <s v=""/>
    <x v="2"/>
  </r>
  <r>
    <x v="1"/>
    <n v="6"/>
    <n v="0"/>
    <n v="9928"/>
    <s v="20210919-9"/>
    <n v="53510602"/>
    <s v="Access"/>
    <n v="0"/>
    <s v="Driver - AZ - After Jan 10"/>
    <n v="70"/>
    <n v="4"/>
    <s v="HR"/>
    <s v=""/>
    <s v=""/>
    <s v="70"/>
    <s v="0"/>
    <n v="280"/>
    <n v="36.4"/>
    <n v="316.39999999999998"/>
    <d v="2021-09-19T00:00:00"/>
    <n v="0"/>
    <x v="5"/>
    <d v="2021-10-08T00:00:00"/>
    <n v="164"/>
    <n v="0"/>
    <n v="0"/>
    <s v="Nathan Kyme"/>
    <s v="New All Season Development"/>
    <m/>
    <s v="VC7556-2019-017"/>
    <s v="929 OF"/>
    <m/>
    <m/>
    <m/>
    <s v="Approved"/>
    <m/>
    <m/>
    <s v="Road work on Ripple Creek - DZ floated over from C217"/>
    <n v="6"/>
    <s v="C197-C202"/>
    <s v="Ripple Creek"/>
    <n v="0"/>
    <d v="2021-09-23T00:00:00"/>
    <m/>
    <s v="37"/>
    <d v="2021-09-24T00:00:00"/>
    <s v=""/>
    <s v=""/>
    <m/>
    <m/>
    <m/>
    <s v="Harold Furlong"/>
    <s v="06"/>
    <s v="Corbiere and Sons Contracting992820210919-9Driver - AZ - After Jan 104280"/>
    <s v="Corbiere and Sons Contracting992820210919-9Driver - AZ - After Jan 104280INV #149"/>
    <s v="New All Season Development"/>
    <s v=""/>
    <x v="2"/>
  </r>
  <r>
    <x v="1"/>
    <n v="6"/>
    <n v="0"/>
    <n v="9928"/>
    <s v="20210919-9"/>
    <n v="53510602"/>
    <s v="Access"/>
    <n v="0"/>
    <s v="Operator - Principle - After Jan 10"/>
    <n v="75"/>
    <n v="12"/>
    <s v="HR"/>
    <s v=""/>
    <s v=""/>
    <s v="75"/>
    <s v="0"/>
    <n v="900"/>
    <n v="117"/>
    <n v="1016.9999999999999"/>
    <d v="2021-09-19T00:00:00"/>
    <n v="0"/>
    <x v="5"/>
    <d v="2021-10-08T00:00:00"/>
    <n v="164"/>
    <n v="0"/>
    <n v="0"/>
    <s v="Nathan Kyme"/>
    <s v="New All Season Development"/>
    <m/>
    <s v="VC7556-2019-017"/>
    <s v="929 OF"/>
    <m/>
    <m/>
    <m/>
    <s v="Approved"/>
    <m/>
    <m/>
    <s v="Road work on Ripple Creek - DZ floated over from C217"/>
    <n v="6"/>
    <s v="C197-C202"/>
    <s v="Ripple Creek"/>
    <n v="0"/>
    <d v="2021-09-23T00:00:00"/>
    <m/>
    <s v="37"/>
    <d v="2021-09-24T00:00:00"/>
    <s v=""/>
    <s v=""/>
    <m/>
    <m/>
    <m/>
    <s v="Harold Furlong"/>
    <s v="06"/>
    <s v="Corbiere and Sons Contracting992820210919-9Operator - Principle - After Jan 1012900"/>
    <s v="Corbiere and Sons Contracting992820210919-9Operator - Principle - After Jan 1012900INV #149"/>
    <s v="New All Season Development"/>
    <s v=""/>
    <x v="2"/>
  </r>
  <r>
    <x v="1"/>
    <n v="6"/>
    <n v="0"/>
    <n v="9928"/>
    <s v="20210919-9"/>
    <n v="53510602"/>
    <s v="Access"/>
    <n v="0"/>
    <s v="L.O.A."/>
    <n v="210"/>
    <n v="1"/>
    <s v="DAY"/>
    <s v=""/>
    <s v=""/>
    <m/>
    <s v="0"/>
    <n v="210"/>
    <n v="27.3"/>
    <n v="237.29999999999998"/>
    <d v="2021-09-19T00:00:00"/>
    <n v="0"/>
    <x v="5"/>
    <d v="2021-10-08T00:00:00"/>
    <n v="164"/>
    <n v="0"/>
    <n v="0"/>
    <s v="Nathan Kyme"/>
    <s v="New All Season Development"/>
    <m/>
    <s v="VC7556-2019-017"/>
    <s v="929 OF"/>
    <m/>
    <m/>
    <m/>
    <s v="Approved"/>
    <m/>
    <m/>
    <s v="Road work on Ripple Creek - DZ floated over from C217"/>
    <n v="6"/>
    <s v="C197-C202"/>
    <s v="Ripple Creek"/>
    <n v="0"/>
    <d v="2021-09-23T00:00:00"/>
    <m/>
    <s v="37"/>
    <d v="2021-09-24T00:00:00"/>
    <s v=""/>
    <s v=""/>
    <m/>
    <m/>
    <m/>
    <s v="Harold Furlong"/>
    <s v="06"/>
    <s v="Corbiere and Sons Contracting992820210919-9L.O.A.1210"/>
    <s v="Corbiere and Sons Contracting992820210919-9L.O.A.1210INV #149"/>
    <s v="New All Season Development"/>
    <s v=""/>
    <x v="2"/>
  </r>
  <r>
    <x v="1"/>
    <n v="6"/>
    <n v="0"/>
    <n v="9928"/>
    <s v="20210919-9"/>
    <n v="53510602"/>
    <s v="Access"/>
    <n v="0"/>
    <s v="Tractor Trailer - 60 Ton- After Jan 10"/>
    <n v="122.39"/>
    <n v="4"/>
    <s v="Dynamic"/>
    <s v="91.79"/>
    <s v="0"/>
    <s v=""/>
    <s v=""/>
    <n v="489.56"/>
    <n v="63.642800000000001"/>
    <n v="553.20279999999991"/>
    <d v="2021-09-19T00:00:00"/>
    <n v="0"/>
    <x v="5"/>
    <d v="2021-10-08T00:00:00"/>
    <n v="164"/>
    <n v="0"/>
    <n v="0"/>
    <s v="Nathan Kyme"/>
    <s v="New All Season Development"/>
    <m/>
    <s v="VC7556-2019-017"/>
    <s v="929 OF"/>
    <m/>
    <m/>
    <m/>
    <s v="Approved"/>
    <m/>
    <m/>
    <s v="Road work on Ripple Creek - DZ floated over from C217"/>
    <n v="6"/>
    <s v="C197-C202"/>
    <s v="Ripple Creek"/>
    <n v="0"/>
    <d v="2021-09-23T00:00:00"/>
    <m/>
    <s v="37"/>
    <d v="2021-09-24T00:00:00"/>
    <s v=""/>
    <s v=""/>
    <m/>
    <m/>
    <m/>
    <s v="Harold Furlong"/>
    <s v="06"/>
    <s v="Corbiere and Sons Contracting992820210919-9Tractor Trailer - 60 Ton- After Jan 104489.56"/>
    <s v="Corbiere and Sons Contracting992820210919-9Tractor Trailer - 60 Ton- After Jan 104489.56INV #149"/>
    <s v="New All Season Development"/>
    <s v=""/>
    <x v="2"/>
  </r>
  <r>
    <x v="1"/>
    <n v="6"/>
    <n v="0"/>
    <n v="9928"/>
    <s v="20210919-9"/>
    <n v="53510602"/>
    <s v="Access"/>
    <n v="0"/>
    <s v="Light Truck - Pick up- After Jan 10"/>
    <n v="243.75"/>
    <n v="1"/>
    <s v="DAY"/>
    <s v="182.81"/>
    <s v="0"/>
    <s v=""/>
    <s v=""/>
    <n v="243.75"/>
    <n v="31.6875"/>
    <n v="275.4375"/>
    <d v="2021-09-19T00:00:00"/>
    <n v="0"/>
    <x v="5"/>
    <d v="2021-10-08T00:00:00"/>
    <n v="164"/>
    <n v="0"/>
    <n v="0"/>
    <s v="Nathan Kyme"/>
    <s v="New All Season Development"/>
    <m/>
    <s v="VC7556-2019-017"/>
    <s v="929 OF"/>
    <m/>
    <m/>
    <m/>
    <s v="Approved"/>
    <m/>
    <m/>
    <s v="Road work on Ripple Creek - DZ floated over from C217"/>
    <n v="6"/>
    <s v="C197-C202"/>
    <s v="Ripple Creek"/>
    <n v="0"/>
    <d v="2021-09-23T00:00:00"/>
    <m/>
    <s v="37"/>
    <d v="2021-09-24T00:00:00"/>
    <s v=""/>
    <s v=""/>
    <m/>
    <m/>
    <m/>
    <s v="Harold Furlong"/>
    <s v="06"/>
    <s v="Corbiere and Sons Contracting992820210919-9Light Truck - Pick up- After Jan 101243.75"/>
    <s v="Corbiere and Sons Contracting992820210919-9Light Truck - Pick up- After Jan 101243.75INV #149"/>
    <s v="New All Season Development"/>
    <s v=""/>
    <x v="2"/>
  </r>
  <r>
    <x v="1"/>
    <n v="6"/>
    <n v="0"/>
    <n v="9928"/>
    <s v="20210919-9"/>
    <n v="53510602"/>
    <s v="Access"/>
    <n v="0"/>
    <s v="Excavator Thumb - 30 - 50 ton- After Jan 10"/>
    <n v="12.21"/>
    <n v="11"/>
    <s v="HR"/>
    <s v="9.16"/>
    <s v="0"/>
    <s v=""/>
    <s v=""/>
    <n v="134.31"/>
    <n v="17.4603"/>
    <n v="151.77029999999999"/>
    <d v="2021-09-19T00:00:00"/>
    <n v="0"/>
    <x v="5"/>
    <d v="2021-10-08T00:00:00"/>
    <n v="164"/>
    <n v="0"/>
    <n v="0"/>
    <s v="Nathan Kyme"/>
    <s v="New All Season Development"/>
    <m/>
    <s v="VC7556-2019-017"/>
    <s v="929 OF"/>
    <m/>
    <m/>
    <m/>
    <s v="Approved"/>
    <m/>
    <m/>
    <s v="Road work on Ripple Creek - DZ floated over from C217"/>
    <n v="6"/>
    <s v="C197-C202"/>
    <s v="Ripple Creek"/>
    <n v="0"/>
    <d v="2021-09-23T00:00:00"/>
    <m/>
    <s v="37"/>
    <d v="2021-09-24T00:00:00"/>
    <s v=""/>
    <s v=""/>
    <m/>
    <m/>
    <m/>
    <s v="Harold Furlong"/>
    <s v="06"/>
    <s v="Corbiere and Sons Contracting992820210919-9Excavator Thumb - 30 - 50 ton- After Jan 1011134.31"/>
    <s v="Corbiere and Sons Contracting992820210919-9Excavator Thumb - 30 - 50 ton- After Jan 1011134.31INV #149"/>
    <s v="New All Season Development"/>
    <s v=""/>
    <x v="2"/>
  </r>
  <r>
    <x v="1"/>
    <n v="6"/>
    <n v="0"/>
    <n v="9928"/>
    <s v="20210919-9"/>
    <n v="53510602"/>
    <s v="Access"/>
    <n v="0"/>
    <s v="Excavator - 36 ton- After Jan 10"/>
    <n v="146.96"/>
    <n v="11"/>
    <s v="Dynamic"/>
    <s v="110.22"/>
    <s v="0"/>
    <s v=""/>
    <s v=""/>
    <n v="1616.56"/>
    <n v="210.15280000000001"/>
    <n v="1826.7127999999998"/>
    <d v="2021-09-19T00:00:00"/>
    <n v="0"/>
    <x v="5"/>
    <d v="2021-10-08T00:00:00"/>
    <n v="164"/>
    <n v="0"/>
    <n v="0"/>
    <s v="Nathan Kyme"/>
    <s v="New All Season Development"/>
    <m/>
    <s v="VC7556-2019-017"/>
    <s v="929 OF"/>
    <m/>
    <m/>
    <m/>
    <s v="Approved"/>
    <m/>
    <m/>
    <s v="Road work on Ripple Creek - DZ floated over from C217"/>
    <n v="6"/>
    <s v="C197-C202"/>
    <s v="Ripple Creek"/>
    <n v="0"/>
    <d v="2021-09-23T00:00:00"/>
    <m/>
    <s v="37"/>
    <d v="2021-09-24T00:00:00"/>
    <s v=""/>
    <s v=""/>
    <m/>
    <m/>
    <m/>
    <s v="Harold Furlong"/>
    <s v="06"/>
    <s v="Corbiere and Sons Contracting992820210919-9Excavator - 36 ton- After Jan 10111616.56"/>
    <s v="Corbiere and Sons Contracting992820210919-9Excavator - 36 ton- After Jan 10111616.56INV #149"/>
    <s v="New All Season Development"/>
    <s v=""/>
    <x v="2"/>
  </r>
  <r>
    <x v="1"/>
    <n v="6"/>
    <n v="0"/>
    <n v="9926"/>
    <s v="20210919-7"/>
    <n v="53510602"/>
    <s v="Access"/>
    <n v="0"/>
    <s v="Operator - Principle - After Jan 10"/>
    <n v="75"/>
    <n v="44"/>
    <s v="HR"/>
    <s v=""/>
    <s v=""/>
    <s v="75"/>
    <s v="0"/>
    <n v="3300"/>
    <n v="429"/>
    <n v="3728.9999999999995"/>
    <d v="2021-09-19T00:00:00"/>
    <n v="0"/>
    <x v="5"/>
    <d v="2021-10-08T00:00:00"/>
    <n v="164"/>
    <n v="0"/>
    <n v="0"/>
    <s v="Nathan Kyme"/>
    <s v="New All Season Development"/>
    <m/>
    <s v="VC7556-2019-017"/>
    <s v="929 OF"/>
    <m/>
    <m/>
    <m/>
    <s v="Approved"/>
    <m/>
    <m/>
    <s v="Road work from Middleton"/>
    <n v="6"/>
    <s v="C210-C213"/>
    <s v="Middleton"/>
    <n v="0"/>
    <d v="2021-09-23T00:00:00"/>
    <m/>
    <s v="37"/>
    <d v="2021-09-24T00:00:00"/>
    <s v=""/>
    <s v=""/>
    <m/>
    <m/>
    <m/>
    <s v="Harold Furlong"/>
    <s v="06"/>
    <s v="Corbiere and Sons Contracting992620210919-7Operator - Principle - After Jan 10443300"/>
    <s v="Corbiere and Sons Contracting992620210919-7Operator - Principle - After Jan 10443300INV #149"/>
    <s v="New All Season Development"/>
    <s v=""/>
    <x v="2"/>
  </r>
  <r>
    <x v="1"/>
    <n v="6"/>
    <n v="0"/>
    <n v="9926"/>
    <s v="20210919-7"/>
    <n v="53510602"/>
    <s v="Access"/>
    <n v="0"/>
    <s v="L.O.A."/>
    <n v="210"/>
    <n v="5"/>
    <s v="DAY"/>
    <s v=""/>
    <s v=""/>
    <m/>
    <s v="0"/>
    <n v="1050"/>
    <n v="136.5"/>
    <n v="1186.5"/>
    <d v="2021-09-19T00:00:00"/>
    <n v="0"/>
    <x v="5"/>
    <d v="2021-10-08T00:00:00"/>
    <n v="164"/>
    <n v="0"/>
    <n v="0"/>
    <s v="Nathan Kyme"/>
    <s v="New All Season Development"/>
    <m/>
    <s v="VC7556-2019-017"/>
    <s v="929 OF"/>
    <m/>
    <m/>
    <m/>
    <s v="Approved"/>
    <m/>
    <m/>
    <s v="Road work from Middleton"/>
    <n v="6"/>
    <s v="C210-C213"/>
    <s v="Middleton"/>
    <n v="0"/>
    <d v="2021-09-23T00:00:00"/>
    <m/>
    <s v="37"/>
    <d v="2021-09-24T00:00:00"/>
    <s v=""/>
    <s v=""/>
    <m/>
    <m/>
    <m/>
    <s v="Harold Furlong"/>
    <s v="06"/>
    <s v="Corbiere and Sons Contracting992620210919-7L.O.A.51050"/>
    <s v="Corbiere and Sons Contracting992620210919-7L.O.A.51050INV #149"/>
    <s v="New All Season Development"/>
    <s v=""/>
    <x v="2"/>
  </r>
  <r>
    <x v="1"/>
    <n v="6"/>
    <n v="0"/>
    <n v="9926"/>
    <s v="20210919-7"/>
    <n v="53510602"/>
    <s v="Access"/>
    <n v="0"/>
    <s v="Foreman"/>
    <n v="95"/>
    <n v="12"/>
    <s v="HR"/>
    <s v=""/>
    <s v=""/>
    <s v="95"/>
    <s v="0"/>
    <n v="1140"/>
    <n v="148.20000000000002"/>
    <n v="1288.1999999999998"/>
    <d v="2021-09-19T00:00:00"/>
    <n v="0"/>
    <x v="5"/>
    <d v="2021-10-08T00:00:00"/>
    <n v="164"/>
    <n v="0"/>
    <n v="0"/>
    <s v="Nathan Kyme"/>
    <s v="New All Season Development"/>
    <m/>
    <s v="VC7556-2019-017"/>
    <s v="929 OF"/>
    <m/>
    <m/>
    <m/>
    <s v="Approved"/>
    <m/>
    <m/>
    <s v="Road work from Middleton"/>
    <n v="6"/>
    <s v="C210-C213"/>
    <s v="Middleton"/>
    <n v="0"/>
    <d v="2021-09-23T00:00:00"/>
    <m/>
    <s v="37"/>
    <d v="2021-09-24T00:00:00"/>
    <s v=""/>
    <s v=""/>
    <m/>
    <m/>
    <m/>
    <s v="Harold Furlong"/>
    <s v="06"/>
    <s v="Corbiere and Sons Contracting992620210919-7Foreman121140"/>
    <s v="Corbiere and Sons Contracting992620210919-7Foreman121140INV #149"/>
    <s v="New All Season Development"/>
    <s v=""/>
    <x v="2"/>
  </r>
  <r>
    <x v="1"/>
    <n v="6"/>
    <n v="0"/>
    <n v="9926"/>
    <s v="20210919-7"/>
    <n v="53510602"/>
    <s v="Access"/>
    <n v="0"/>
    <s v="Rock Truck - 30 Ton- After Jan 10"/>
    <n v="138.05000000000001"/>
    <n v="11"/>
    <s v="Dynamic"/>
    <s v="103.54"/>
    <s v="0"/>
    <s v=""/>
    <s v=""/>
    <n v="1518.55"/>
    <n v="197.41149999999999"/>
    <n v="1715.9614999999999"/>
    <d v="2021-09-19T00:00:00"/>
    <n v="0"/>
    <x v="5"/>
    <d v="2021-10-08T00:00:00"/>
    <n v="164"/>
    <n v="0"/>
    <n v="0"/>
    <s v="Nathan Kyme"/>
    <s v="New All Season Development"/>
    <m/>
    <s v="VC7556-2019-017"/>
    <s v="929 OF"/>
    <m/>
    <m/>
    <m/>
    <s v="Approved"/>
    <m/>
    <m/>
    <s v="Road work from Middleton"/>
    <n v="6"/>
    <s v="C210-C213"/>
    <s v="Middleton"/>
    <n v="0"/>
    <d v="2021-09-23T00:00:00"/>
    <m/>
    <s v="37"/>
    <d v="2021-09-24T00:00:00"/>
    <s v=""/>
    <s v=""/>
    <m/>
    <m/>
    <m/>
    <s v="Harold Furlong"/>
    <s v="06"/>
    <s v="Corbiere and Sons Contracting992620210919-7Rock Truck - 30 Ton- After Jan 10111518.55"/>
    <s v="Corbiere and Sons Contracting992620210919-7Rock Truck - 30 Ton- After Jan 10111518.55INV #149"/>
    <s v="New All Season Development"/>
    <s v=""/>
    <x v="2"/>
  </r>
  <r>
    <x v="1"/>
    <n v="6"/>
    <n v="0"/>
    <n v="9926"/>
    <s v="20210919-7"/>
    <n v="53510602"/>
    <s v="Access"/>
    <n v="0"/>
    <s v="Light Truck - Pick up- After Jan 10"/>
    <n v="243.75"/>
    <n v="3"/>
    <s v="DAY"/>
    <s v="182.81"/>
    <s v="0"/>
    <s v=""/>
    <s v=""/>
    <n v="731.25"/>
    <n v="95.0625"/>
    <n v="826.31249999999989"/>
    <d v="2021-09-19T00:00:00"/>
    <n v="0"/>
    <x v="5"/>
    <d v="2021-10-08T00:00:00"/>
    <n v="164"/>
    <n v="0"/>
    <n v="0"/>
    <s v="Nathan Kyme"/>
    <s v="New All Season Development"/>
    <m/>
    <s v="VC7556-2019-017"/>
    <s v="929 OF"/>
    <m/>
    <m/>
    <m/>
    <s v="Approved"/>
    <m/>
    <m/>
    <s v="Road work from Middleton"/>
    <n v="6"/>
    <s v="C210-C213"/>
    <s v="Middleton"/>
    <n v="0"/>
    <d v="2021-09-23T00:00:00"/>
    <m/>
    <s v="37"/>
    <d v="2021-09-24T00:00:00"/>
    <s v=""/>
    <s v=""/>
    <m/>
    <m/>
    <m/>
    <s v="Harold Furlong"/>
    <s v="06"/>
    <s v="Corbiere and Sons Contracting992620210919-7Light Truck - Pick up- After Jan 103731.25"/>
    <s v="Corbiere and Sons Contracting992620210919-7Light Truck - Pick up- After Jan 103731.25INV #149"/>
    <s v="New All Season Development"/>
    <s v=""/>
    <x v="2"/>
  </r>
  <r>
    <x v="1"/>
    <n v="6"/>
    <n v="0"/>
    <n v="9926"/>
    <s v="20210919-7"/>
    <n v="53510602"/>
    <s v="Access"/>
    <n v="0"/>
    <s v="Excavator Thumb - 30 - 50 ton- After Jan 10"/>
    <n v="12.21"/>
    <n v="7"/>
    <s v="HR"/>
    <s v="9.16"/>
    <s v="0"/>
    <s v=""/>
    <s v=""/>
    <n v="85.47"/>
    <n v="11.1111"/>
    <n v="96.581099999999992"/>
    <d v="2021-09-19T00:00:00"/>
    <n v="0"/>
    <x v="5"/>
    <d v="2021-10-08T00:00:00"/>
    <n v="164"/>
    <n v="0"/>
    <n v="0"/>
    <s v="Nathan Kyme"/>
    <s v="New All Season Development"/>
    <m/>
    <s v="VC7556-2019-017"/>
    <s v="929 OF"/>
    <m/>
    <m/>
    <m/>
    <s v="Approved"/>
    <m/>
    <m/>
    <s v="Road work from Middleton"/>
    <n v="6"/>
    <s v="C210-C213"/>
    <s v="Middleton"/>
    <n v="0"/>
    <d v="2021-09-23T00:00:00"/>
    <m/>
    <s v="37"/>
    <d v="2021-09-24T00:00:00"/>
    <s v=""/>
    <s v=""/>
    <m/>
    <m/>
    <m/>
    <s v="Harold Furlong"/>
    <s v="06"/>
    <s v="Corbiere and Sons Contracting992620210919-7Excavator Thumb - 30 - 50 ton- After Jan 10785.47"/>
    <s v="Corbiere and Sons Contracting992620210919-7Excavator Thumb - 30 - 50 ton- After Jan 10785.47INV #149"/>
    <s v="New All Season Development"/>
    <s v=""/>
    <x v="2"/>
  </r>
  <r>
    <x v="1"/>
    <n v="6"/>
    <n v="0"/>
    <n v="9926"/>
    <s v="20210919-7"/>
    <n v="53510602"/>
    <s v="Access"/>
    <n v="0"/>
    <s v="Excavator Thumb - 30 - 50 ton- After Jan 10"/>
    <n v="12.21"/>
    <n v="11"/>
    <s v="HR"/>
    <s v="9.16"/>
    <s v="0"/>
    <s v=""/>
    <s v=""/>
    <n v="134.31"/>
    <n v="17.4603"/>
    <n v="151.77029999999999"/>
    <d v="2021-09-19T00:00:00"/>
    <n v="0"/>
    <x v="5"/>
    <d v="2021-10-08T00:00:00"/>
    <n v="164"/>
    <n v="0"/>
    <n v="0"/>
    <s v="Nathan Kyme"/>
    <s v="New All Season Development"/>
    <m/>
    <s v="VC7556-2019-017"/>
    <s v="929 OF"/>
    <m/>
    <m/>
    <m/>
    <s v="Approved"/>
    <m/>
    <m/>
    <s v="Road work from Middleton"/>
    <n v="6"/>
    <s v="C210-C213"/>
    <s v="Middleton"/>
    <n v="0"/>
    <d v="2021-09-23T00:00:00"/>
    <m/>
    <s v="37"/>
    <d v="2021-09-24T00:00:00"/>
    <s v=""/>
    <s v=""/>
    <m/>
    <m/>
    <m/>
    <s v="Harold Furlong"/>
    <s v="06"/>
    <s v="Corbiere and Sons Contracting992620210919-7Excavator Thumb - 30 - 50 ton- After Jan 1011134.31"/>
    <s v="Corbiere and Sons Contracting992620210919-7Excavator Thumb - 30 - 50 ton- After Jan 1011134.31INV #149"/>
    <s v="New All Season Development"/>
    <s v=""/>
    <x v="2"/>
  </r>
  <r>
    <x v="1"/>
    <n v="6"/>
    <n v="0"/>
    <n v="9926"/>
    <s v="20210919-7"/>
    <n v="53510602"/>
    <s v="Access"/>
    <n v="0"/>
    <s v="Excavator - 36 ton- After Jan 10"/>
    <n v="146.96"/>
    <n v="7"/>
    <s v="Dynamic"/>
    <s v="110.22"/>
    <s v="0"/>
    <s v=""/>
    <s v=""/>
    <n v="1028.72"/>
    <n v="133.7336"/>
    <n v="1162.4535999999998"/>
    <d v="2021-09-19T00:00:00"/>
    <n v="0"/>
    <x v="5"/>
    <d v="2021-10-08T00:00:00"/>
    <n v="164"/>
    <n v="0"/>
    <n v="0"/>
    <s v="Nathan Kyme"/>
    <s v="New All Season Development"/>
    <m/>
    <s v="VC7556-2019-017"/>
    <s v="929 OF"/>
    <m/>
    <m/>
    <m/>
    <s v="Approved"/>
    <m/>
    <m/>
    <s v="Road work from Middleton"/>
    <n v="6"/>
    <s v="C210-C213"/>
    <s v="Middleton"/>
    <n v="0"/>
    <d v="2021-09-23T00:00:00"/>
    <m/>
    <s v="37"/>
    <d v="2021-09-24T00:00:00"/>
    <s v=""/>
    <s v=""/>
    <m/>
    <m/>
    <m/>
    <s v="Harold Furlong"/>
    <s v="06"/>
    <s v="Corbiere and Sons Contracting992620210919-7Excavator - 36 ton- After Jan 1071028.72"/>
    <s v="Corbiere and Sons Contracting992620210919-7Excavator - 36 ton- After Jan 1071028.72INV #149"/>
    <s v="New All Season Development"/>
    <s v=""/>
    <x v="2"/>
  </r>
  <r>
    <x v="1"/>
    <n v="6"/>
    <n v="0"/>
    <n v="9926"/>
    <s v="20210919-7"/>
    <n v="53510602"/>
    <s v="Access"/>
    <n v="0"/>
    <s v="Excavator - 36 ton- After Jan 10"/>
    <n v="146.96"/>
    <n v="11"/>
    <s v="Dynamic"/>
    <s v="110.22"/>
    <s v="0"/>
    <s v=""/>
    <s v=""/>
    <n v="1616.56"/>
    <n v="210.15280000000001"/>
    <n v="1826.7127999999998"/>
    <d v="2021-09-19T00:00:00"/>
    <n v="0"/>
    <x v="5"/>
    <d v="2021-10-08T00:00:00"/>
    <n v="164"/>
    <n v="0"/>
    <n v="0"/>
    <s v="Nathan Kyme"/>
    <s v="New All Season Development"/>
    <m/>
    <s v="VC7556-2019-017"/>
    <s v="929 OF"/>
    <m/>
    <m/>
    <m/>
    <s v="Approved"/>
    <m/>
    <m/>
    <s v="Road work from Middleton"/>
    <n v="6"/>
    <s v="C210-C213"/>
    <s v="Middleton"/>
    <n v="0"/>
    <d v="2021-09-23T00:00:00"/>
    <m/>
    <s v="37"/>
    <d v="2021-09-24T00:00:00"/>
    <s v=""/>
    <s v=""/>
    <m/>
    <m/>
    <m/>
    <s v="Harold Furlong"/>
    <s v="06"/>
    <s v="Corbiere and Sons Contracting992620210919-7Excavator - 36 ton- After Jan 10111616.56"/>
    <s v="Corbiere and Sons Contracting992620210919-7Excavator - 36 ton- After Jan 10111616.56INV #149"/>
    <s v="New All Season Development"/>
    <s v=""/>
    <x v="2"/>
  </r>
  <r>
    <x v="1"/>
    <n v="6"/>
    <n v="0"/>
    <n v="9926"/>
    <s v="20210919-7"/>
    <n v="53510602"/>
    <s v="Access"/>
    <n v="0"/>
    <s v="Dozer D6 or equal- After Jan 10"/>
    <n v="131.47999999999999"/>
    <n v="11"/>
    <s v="Dynamic"/>
    <s v="98.61"/>
    <s v="0"/>
    <s v=""/>
    <s v=""/>
    <n v="1446.28"/>
    <n v="188.0164"/>
    <n v="1634.2963999999997"/>
    <d v="2021-09-19T00:00:00"/>
    <n v="0"/>
    <x v="5"/>
    <d v="2021-10-08T00:00:00"/>
    <n v="164"/>
    <n v="0"/>
    <n v="0"/>
    <s v="Nathan Kyme"/>
    <s v="New All Season Development"/>
    <m/>
    <s v="VC7556-2019-017"/>
    <s v="929 OF"/>
    <m/>
    <m/>
    <m/>
    <s v="Approved"/>
    <m/>
    <m/>
    <s v="Road work from Middleton"/>
    <n v="6"/>
    <s v="C210-C213"/>
    <s v="Middleton"/>
    <n v="0"/>
    <d v="2021-09-23T00:00:00"/>
    <m/>
    <s v="37"/>
    <d v="2021-09-24T00:00:00"/>
    <s v=""/>
    <s v=""/>
    <m/>
    <m/>
    <m/>
    <s v="Harold Furlong"/>
    <s v="06"/>
    <s v="Corbiere and Sons Contracting992620210919-7Dozer D6 or equal- After Jan 10111446.28"/>
    <s v="Corbiere and Sons Contracting992620210919-7Dozer D6 or equal- After Jan 10111446.28INV #149"/>
    <s v="New All Season Development"/>
    <s v=""/>
    <x v="2"/>
  </r>
  <r>
    <x v="1"/>
    <n v="6"/>
    <n v="0"/>
    <n v="9925"/>
    <s v="20210919-6"/>
    <n v="53510602"/>
    <s v="Access"/>
    <n v="0"/>
    <s v="Labourer - General - After Jan 10"/>
    <n v="60"/>
    <n v="24"/>
    <s v="HR"/>
    <s v=""/>
    <s v=""/>
    <s v="60"/>
    <s v="0"/>
    <n v="1440"/>
    <n v="187.20000000000002"/>
    <n v="1627.1999999999998"/>
    <d v="2021-09-19T00:00:00"/>
    <n v="0"/>
    <x v="5"/>
    <d v="2021-10-08T00:00:00"/>
    <n v="164"/>
    <n v="0"/>
    <n v="0"/>
    <s v="Nathan Kyme"/>
    <s v="New All Season Development"/>
    <m/>
    <s v="VC7556-2019-017"/>
    <s v="929 OF"/>
    <m/>
    <m/>
    <m/>
    <s v="Approved"/>
    <m/>
    <m/>
    <s v="Road Building activities on Del Lake Road towards C195 - Hammering towards C194"/>
    <n v="6"/>
    <s v="C186-C195"/>
    <s v="Del Lake Road"/>
    <n v="0"/>
    <d v="2021-09-23T00:00:00"/>
    <m/>
    <s v="37"/>
    <d v="2021-09-24T00:00:00"/>
    <s v=""/>
    <s v=""/>
    <m/>
    <m/>
    <m/>
    <s v="Harold Furlong"/>
    <s v="06"/>
    <s v="Corbiere and Sons Contracting992520210919-6Labourer - General - After Jan 10241440"/>
    <s v="Corbiere and Sons Contracting992520210919-6Labourer - General - After Jan 10241440INV #149"/>
    <s v="New All Season Development"/>
    <s v=""/>
    <x v="2"/>
  </r>
  <r>
    <x v="1"/>
    <n v="6"/>
    <n v="0"/>
    <n v="9925"/>
    <s v="20210919-6"/>
    <n v="53510602"/>
    <s v="Access"/>
    <n v="0"/>
    <s v="Operator - Principle - After Jan 10"/>
    <n v="75"/>
    <n v="60"/>
    <s v="HR"/>
    <s v=""/>
    <s v=""/>
    <s v="75"/>
    <s v="0"/>
    <n v="4500"/>
    <n v="585"/>
    <n v="5084.9999999999991"/>
    <d v="2021-09-19T00:00:00"/>
    <n v="0"/>
    <x v="5"/>
    <d v="2021-10-08T00:00:00"/>
    <n v="164"/>
    <n v="0"/>
    <n v="0"/>
    <s v="Nathan Kyme"/>
    <s v="New All Season Development"/>
    <m/>
    <s v="VC7556-2019-017"/>
    <s v="929 OF"/>
    <m/>
    <m/>
    <m/>
    <s v="Approved"/>
    <m/>
    <m/>
    <s v="Road Building activities on Del Lake Road towards C195 - Hammering towards C194"/>
    <n v="6"/>
    <s v="C186-C195"/>
    <s v="Del Lake Road"/>
    <n v="0"/>
    <d v="2021-09-23T00:00:00"/>
    <m/>
    <s v="37"/>
    <d v="2021-09-24T00:00:00"/>
    <s v=""/>
    <s v=""/>
    <m/>
    <m/>
    <m/>
    <s v="Harold Furlong"/>
    <s v="06"/>
    <s v="Corbiere and Sons Contracting992520210919-6Operator - Principle - After Jan 10604500"/>
    <s v="Corbiere and Sons Contracting992520210919-6Operator - Principle - After Jan 10604500INV #149"/>
    <s v="New All Season Development"/>
    <s v=""/>
    <x v="2"/>
  </r>
  <r>
    <x v="1"/>
    <n v="6"/>
    <n v="0"/>
    <n v="9925"/>
    <s v="20210919-6"/>
    <n v="53510602"/>
    <s v="Access"/>
    <n v="0"/>
    <s v="L.O.A."/>
    <n v="210"/>
    <n v="8"/>
    <s v="DAY"/>
    <s v=""/>
    <s v=""/>
    <m/>
    <s v="0"/>
    <n v="1680"/>
    <n v="218.4"/>
    <n v="1898.3999999999999"/>
    <d v="2021-09-19T00:00:00"/>
    <n v="0"/>
    <x v="5"/>
    <d v="2021-10-08T00:00:00"/>
    <n v="164"/>
    <n v="0"/>
    <n v="0"/>
    <s v="Nathan Kyme"/>
    <s v="New All Season Development"/>
    <m/>
    <s v="VC7556-2019-017"/>
    <s v="929 OF"/>
    <m/>
    <m/>
    <m/>
    <s v="Approved"/>
    <m/>
    <m/>
    <s v="Road Building activities on Del Lake Road towards C195 - Hammering towards C194"/>
    <n v="6"/>
    <s v="C186-C195"/>
    <s v="Del Lake Road"/>
    <n v="0"/>
    <d v="2021-09-23T00:00:00"/>
    <m/>
    <s v="37"/>
    <d v="2021-09-24T00:00:00"/>
    <s v=""/>
    <s v=""/>
    <m/>
    <m/>
    <m/>
    <s v="Harold Furlong"/>
    <s v="06"/>
    <s v="Corbiere and Sons Contracting992520210919-6L.O.A.81680"/>
    <s v="Corbiere and Sons Contracting992520210919-6L.O.A.81680INV #149"/>
    <s v="New All Season Development"/>
    <s v=""/>
    <x v="2"/>
  </r>
  <r>
    <x v="1"/>
    <n v="6"/>
    <n v="0"/>
    <n v="9925"/>
    <s v="20210919-6"/>
    <n v="53510602"/>
    <s v="Access"/>
    <n v="0"/>
    <s v="Foreman"/>
    <n v="95"/>
    <n v="12"/>
    <s v="HR"/>
    <s v=""/>
    <s v=""/>
    <s v="95"/>
    <s v="0"/>
    <n v="1140"/>
    <n v="148.20000000000002"/>
    <n v="1288.1999999999998"/>
    <d v="2021-09-19T00:00:00"/>
    <n v="0"/>
    <x v="5"/>
    <d v="2021-10-08T00:00:00"/>
    <n v="164"/>
    <n v="0"/>
    <n v="0"/>
    <s v="Nathan Kyme"/>
    <s v="New All Season Development"/>
    <m/>
    <s v="VC7556-2019-017"/>
    <s v="929 OF"/>
    <m/>
    <m/>
    <m/>
    <s v="Approved"/>
    <m/>
    <m/>
    <s v="Road Building activities on Del Lake Road towards C195 - Hammering towards C194"/>
    <n v="6"/>
    <s v="C186-C195"/>
    <s v="Del Lake Road"/>
    <n v="0"/>
    <d v="2021-09-23T00:00:00"/>
    <m/>
    <s v="37"/>
    <d v="2021-09-24T00:00:00"/>
    <s v=""/>
    <s v=""/>
    <m/>
    <m/>
    <m/>
    <s v="Harold Furlong"/>
    <s v="06"/>
    <s v="Corbiere and Sons Contracting992520210919-6Foreman121140"/>
    <s v="Corbiere and Sons Contracting992520210919-6Foreman121140INV #149"/>
    <s v="New All Season Development"/>
    <s v=""/>
    <x v="2"/>
  </r>
  <r>
    <x v="1"/>
    <n v="6"/>
    <n v="0"/>
    <n v="9925"/>
    <s v="20210919-6"/>
    <n v="53510602"/>
    <s v="Access"/>
    <n v="0"/>
    <s v="Rock Truck - 30 Ton- After Jan 10"/>
    <n v="138.05000000000001"/>
    <n v="11"/>
    <s v="Dynamic"/>
    <s v="103.54"/>
    <s v="0"/>
    <s v=""/>
    <s v=""/>
    <n v="1518.55"/>
    <n v="197.41149999999999"/>
    <n v="1715.9614999999999"/>
    <d v="2021-09-19T00:00:00"/>
    <n v="0"/>
    <x v="5"/>
    <d v="2021-10-08T00:00:00"/>
    <n v="164"/>
    <n v="0"/>
    <n v="0"/>
    <s v="Nathan Kyme"/>
    <s v="New All Season Development"/>
    <m/>
    <s v="VC7556-2019-017"/>
    <s v="929 OF"/>
    <m/>
    <m/>
    <m/>
    <s v="Approved"/>
    <m/>
    <m/>
    <s v="Road Building activities on Del Lake Road towards C195 - Hammering towards C194"/>
    <n v="6"/>
    <s v="C186-C195"/>
    <s v="Del Lake Road"/>
    <n v="0"/>
    <d v="2021-09-23T00:00:00"/>
    <m/>
    <s v="37"/>
    <d v="2021-09-24T00:00:00"/>
    <s v=""/>
    <s v=""/>
    <m/>
    <m/>
    <m/>
    <s v="Harold Furlong"/>
    <s v="06"/>
    <s v="Corbiere and Sons Contracting992520210919-6Rock Truck - 30 Ton- After Jan 10111518.55"/>
    <s v="Corbiere and Sons Contracting992520210919-6Rock Truck - 30 Ton- After Jan 10111518.55INV #149"/>
    <s v="New All Season Development"/>
    <s v=""/>
    <x v="2"/>
  </r>
  <r>
    <x v="1"/>
    <n v="6"/>
    <n v="0"/>
    <n v="9925"/>
    <s v="20210919-6"/>
    <n v="53510602"/>
    <s v="Access"/>
    <n v="0"/>
    <s v="Light Truck - Pick up- After Jan 10"/>
    <n v="243.75"/>
    <n v="4"/>
    <s v="DAY"/>
    <s v="182.81"/>
    <s v="0"/>
    <s v=""/>
    <s v=""/>
    <n v="975"/>
    <n v="126.75"/>
    <n v="1101.75"/>
    <d v="2021-09-19T00:00:00"/>
    <n v="0"/>
    <x v="5"/>
    <d v="2021-10-08T00:00:00"/>
    <n v="164"/>
    <n v="0"/>
    <n v="0"/>
    <s v="Nathan Kyme"/>
    <s v="New All Season Development"/>
    <m/>
    <s v="VC7556-2019-017"/>
    <s v="929 OF"/>
    <m/>
    <m/>
    <m/>
    <s v="Approved"/>
    <m/>
    <m/>
    <s v="Road Building activities on Del Lake Road towards C195 - Hammering towards C194"/>
    <n v="6"/>
    <s v="C186-C195"/>
    <s v="Del Lake Road"/>
    <n v="0"/>
    <d v="2021-09-23T00:00:00"/>
    <m/>
    <s v="37"/>
    <d v="2021-09-24T00:00:00"/>
    <s v=""/>
    <s v=""/>
    <m/>
    <m/>
    <m/>
    <s v="Harold Furlong"/>
    <s v="06"/>
    <s v="Corbiere and Sons Contracting992520210919-6Light Truck - Pick up- After Jan 104975"/>
    <s v="Corbiere and Sons Contracting992520210919-6Light Truck - Pick up- After Jan 104975INV #149"/>
    <s v="New All Season Development"/>
    <s v=""/>
    <x v="2"/>
  </r>
  <r>
    <x v="1"/>
    <n v="6"/>
    <n v="0"/>
    <n v="9925"/>
    <s v="20210919-6"/>
    <n v="53510602"/>
    <s v="Access"/>
    <n v="0"/>
    <s v="Excavator Hammer - 30 - 50 ton- After Jan 10"/>
    <n v="63.38"/>
    <n v="11"/>
    <s v="HR"/>
    <s v="47.54"/>
    <s v="0"/>
    <s v=""/>
    <s v=""/>
    <n v="697.18"/>
    <n v="90.633399999999995"/>
    <n v="787.81339999999989"/>
    <d v="2021-09-19T00:00:00"/>
    <n v="0"/>
    <x v="5"/>
    <d v="2021-10-08T00:00:00"/>
    <n v="164"/>
    <n v="0"/>
    <n v="0"/>
    <s v="Nathan Kyme"/>
    <s v="New All Season Development"/>
    <m/>
    <s v="VC7556-2019-017"/>
    <s v="929 OF"/>
    <m/>
    <m/>
    <m/>
    <s v="Approved"/>
    <m/>
    <m/>
    <s v="Road Building activities on Del Lake Road towards C195 - Hammering towards C194"/>
    <n v="6"/>
    <s v="C186-C195"/>
    <s v="Del Lake Road"/>
    <n v="0"/>
    <d v="2021-09-23T00:00:00"/>
    <m/>
    <s v="37"/>
    <d v="2021-09-24T00:00:00"/>
    <s v=""/>
    <s v=""/>
    <m/>
    <m/>
    <m/>
    <s v="Harold Furlong"/>
    <s v="06"/>
    <s v="Corbiere and Sons Contracting992520210919-6Excavator Hammer - 30 - 50 ton- After Jan 1011697.18"/>
    <s v="Corbiere and Sons Contracting992520210919-6Excavator Hammer - 30 - 50 ton- After Jan 1011697.18INV #149"/>
    <s v="New All Season Development"/>
    <s v=""/>
    <x v="2"/>
  </r>
  <r>
    <x v="1"/>
    <n v="6"/>
    <n v="0"/>
    <n v="9925"/>
    <s v="20210919-6"/>
    <n v="53510602"/>
    <s v="Access"/>
    <n v="0"/>
    <s v="Excavator - 36 ton- After Jan 10"/>
    <n v="146.96"/>
    <n v="11"/>
    <s v="Dynamic"/>
    <s v="110.22"/>
    <s v="0"/>
    <s v=""/>
    <s v=""/>
    <n v="1616.56"/>
    <n v="210.15280000000001"/>
    <n v="1826.7127999999998"/>
    <d v="2021-09-19T00:00:00"/>
    <n v="0"/>
    <x v="5"/>
    <d v="2021-10-08T00:00:00"/>
    <n v="164"/>
    <n v="0"/>
    <n v="0"/>
    <s v="Nathan Kyme"/>
    <s v="New All Season Development"/>
    <m/>
    <s v="VC7556-2019-017"/>
    <s v="929 OF"/>
    <m/>
    <m/>
    <m/>
    <s v="Approved"/>
    <m/>
    <m/>
    <s v="Road Building activities on Del Lake Road towards C195 - Hammering towards C194"/>
    <n v="6"/>
    <s v="C186-C195"/>
    <s v="Del Lake Road"/>
    <n v="0"/>
    <d v="2021-09-23T00:00:00"/>
    <m/>
    <s v="37"/>
    <d v="2021-09-24T00:00:00"/>
    <s v=""/>
    <s v=""/>
    <m/>
    <m/>
    <m/>
    <s v="Harold Furlong"/>
    <s v="06"/>
    <s v="Corbiere and Sons Contracting992520210919-6Excavator - 36 ton- After Jan 10111616.56"/>
    <s v="Corbiere and Sons Contracting992520210919-6Excavator - 36 ton- After Jan 10111616.56INV #149"/>
    <s v="New All Season Development"/>
    <s v=""/>
    <x v="2"/>
  </r>
  <r>
    <x v="1"/>
    <n v="6"/>
    <n v="0"/>
    <n v="9925"/>
    <s v="20210919-6"/>
    <n v="53510602"/>
    <s v="Access"/>
    <n v="0"/>
    <s v="Excavator - 36 ton- After Jan 10"/>
    <n v="146.96"/>
    <n v="11"/>
    <s v="Dynamic"/>
    <s v="110.22"/>
    <s v="0"/>
    <s v=""/>
    <s v=""/>
    <n v="1616.56"/>
    <n v="210.15280000000001"/>
    <n v="1826.7127999999998"/>
    <d v="2021-09-19T00:00:00"/>
    <n v="0"/>
    <x v="5"/>
    <d v="2021-10-08T00:00:00"/>
    <n v="164"/>
    <n v="0"/>
    <n v="0"/>
    <s v="Nathan Kyme"/>
    <s v="New All Season Development"/>
    <m/>
    <s v="VC7556-2019-017"/>
    <s v="929 OF"/>
    <m/>
    <m/>
    <m/>
    <s v="Approved"/>
    <m/>
    <m/>
    <s v="Road Building activities on Del Lake Road towards C195 - Hammering towards C194"/>
    <n v="6"/>
    <s v="C186-C195"/>
    <s v="Del Lake Road"/>
    <n v="0"/>
    <d v="2021-09-23T00:00:00"/>
    <m/>
    <s v="37"/>
    <d v="2021-09-24T00:00:00"/>
    <s v=""/>
    <s v=""/>
    <m/>
    <m/>
    <m/>
    <s v="Harold Furlong"/>
    <s v="06"/>
    <s v="Corbiere and Sons Contracting992520210919-6Excavator - 36 ton- After Jan 10111616.56"/>
    <s v="Corbiere and Sons Contracting992520210919-6Excavator - 36 ton- After Jan 10111616.56INV #149"/>
    <s v="New All Season Development"/>
    <s v=""/>
    <x v="2"/>
  </r>
  <r>
    <x v="1"/>
    <n v="6"/>
    <n v="0"/>
    <n v="9925"/>
    <s v="20210919-6"/>
    <n v="53510602"/>
    <s v="Access"/>
    <n v="0"/>
    <s v="Excavator - 30 ton- After Jan 10"/>
    <n v="138.44999999999999"/>
    <n v="11"/>
    <s v="Dynamic"/>
    <s v="103.84"/>
    <s v="0"/>
    <s v=""/>
    <s v=""/>
    <n v="1522.95"/>
    <n v="197.98350000000002"/>
    <n v="1720.9334999999999"/>
    <d v="2021-09-19T00:00:00"/>
    <n v="0"/>
    <x v="5"/>
    <d v="2021-10-08T00:00:00"/>
    <n v="164"/>
    <n v="0"/>
    <n v="0"/>
    <s v="Nathan Kyme"/>
    <s v="New All Season Development"/>
    <m/>
    <s v="VC7556-2019-017"/>
    <s v="929 OF"/>
    <m/>
    <m/>
    <m/>
    <s v="Approved"/>
    <m/>
    <m/>
    <s v="Road Building activities on Del Lake Road towards C195 - Hammering towards C194"/>
    <n v="6"/>
    <s v="C186-C195"/>
    <s v="Del Lake Road"/>
    <n v="0"/>
    <d v="2021-09-23T00:00:00"/>
    <m/>
    <s v="37"/>
    <d v="2021-09-24T00:00:00"/>
    <s v=""/>
    <s v=""/>
    <m/>
    <m/>
    <m/>
    <s v="Harold Furlong"/>
    <s v="06"/>
    <s v="Corbiere and Sons Contracting992520210919-6Excavator - 30 ton- After Jan 10111522.95"/>
    <s v="Corbiere and Sons Contracting992520210919-6Excavator - 30 ton- After Jan 10111522.95INV #149"/>
    <s v="New All Season Development"/>
    <s v=""/>
    <x v="2"/>
  </r>
  <r>
    <x v="1"/>
    <n v="6"/>
    <n v="0"/>
    <n v="9925"/>
    <s v="20210919-6"/>
    <n v="53510602"/>
    <s v="Access"/>
    <n v="0"/>
    <s v="Dozer D6 or equal- After Jan 10"/>
    <n v="131.47999999999999"/>
    <n v="11"/>
    <s v="Dynamic"/>
    <s v="98.61"/>
    <s v="0"/>
    <s v=""/>
    <s v=""/>
    <n v="1446.28"/>
    <n v="188.0164"/>
    <n v="1634.2963999999997"/>
    <d v="2021-09-19T00:00:00"/>
    <n v="0"/>
    <x v="5"/>
    <d v="2021-10-08T00:00:00"/>
    <n v="164"/>
    <n v="0"/>
    <n v="0"/>
    <s v="Nathan Kyme"/>
    <s v="New All Season Development"/>
    <m/>
    <s v="VC7556-2019-017"/>
    <s v="929 OF"/>
    <m/>
    <m/>
    <m/>
    <s v="Approved"/>
    <m/>
    <m/>
    <s v="Road Building activities on Del Lake Road towards C195 - Hammering towards C194"/>
    <n v="6"/>
    <s v="C186-C195"/>
    <s v="Del Lake Road"/>
    <n v="0"/>
    <d v="2021-09-23T00:00:00"/>
    <m/>
    <s v="37"/>
    <d v="2021-09-24T00:00:00"/>
    <s v=""/>
    <s v=""/>
    <m/>
    <m/>
    <m/>
    <s v="Harold Furlong"/>
    <s v="06"/>
    <s v="Corbiere and Sons Contracting992520210919-6Dozer D6 or equal- After Jan 10111446.28"/>
    <s v="Corbiere and Sons Contracting992520210919-6Dozer D6 or equal- After Jan 10111446.28INV #149"/>
    <s v="New All Season Development"/>
    <s v=""/>
    <x v="2"/>
  </r>
  <r>
    <x v="1"/>
    <n v="6"/>
    <n v="0"/>
    <n v="9924"/>
    <s v="20210919-5"/>
    <n v="53510602"/>
    <s v="Access"/>
    <n v="0"/>
    <s v="Operator - Principle - After Jan 10"/>
    <n v="75"/>
    <n v="36"/>
    <s v="HR"/>
    <s v=""/>
    <s v=""/>
    <s v="75"/>
    <s v="0"/>
    <n v="2700"/>
    <n v="351"/>
    <n v="3050.9999999999995"/>
    <d v="2021-09-19T00:00:00"/>
    <n v="0"/>
    <x v="5"/>
    <d v="2021-10-08T00:00:00"/>
    <n v="164"/>
    <n v="0"/>
    <n v="0"/>
    <s v="Nathan Kyme"/>
    <s v="New All Season Development"/>
    <m/>
    <s v="VC7556-2019-017"/>
    <s v="929 OF"/>
    <m/>
    <m/>
    <m/>
    <s v="Approved"/>
    <m/>
    <m/>
    <s v="Road Building on Hare Lake road from entrance towards C264"/>
    <n v="6"/>
    <s v="C257-C267"/>
    <s v="Hare Lake Creek"/>
    <n v="0"/>
    <d v="2021-09-23T00:00:00"/>
    <m/>
    <s v="37"/>
    <d v="2021-09-24T00:00:00"/>
    <s v=""/>
    <s v=""/>
    <m/>
    <m/>
    <m/>
    <s v="Harold Furlong"/>
    <s v="06"/>
    <s v="Corbiere and Sons Contracting992420210919-5Operator - Principle - After Jan 10362700"/>
    <s v="Corbiere and Sons Contracting992420210919-5Operator - Principle - After Jan 10362700INV #149"/>
    <s v="New All Season Development"/>
    <s v=""/>
    <x v="2"/>
  </r>
  <r>
    <x v="1"/>
    <n v="6"/>
    <n v="0"/>
    <n v="9924"/>
    <s v="20210919-5"/>
    <n v="53510602"/>
    <s v="Access"/>
    <n v="0"/>
    <s v="L.O.A."/>
    <n v="210"/>
    <n v="3"/>
    <s v="DAY"/>
    <s v=""/>
    <s v=""/>
    <m/>
    <s v="0"/>
    <n v="630"/>
    <n v="81.900000000000006"/>
    <n v="711.9"/>
    <d v="2021-09-19T00:00:00"/>
    <n v="0"/>
    <x v="5"/>
    <d v="2021-10-08T00:00:00"/>
    <n v="164"/>
    <n v="0"/>
    <n v="0"/>
    <s v="Nathan Kyme"/>
    <s v="New All Season Development"/>
    <m/>
    <s v="VC7556-2019-017"/>
    <s v="929 OF"/>
    <m/>
    <m/>
    <m/>
    <s v="Approved"/>
    <m/>
    <m/>
    <s v="Road Building on Hare Lake road from entrance towards C264"/>
    <n v="6"/>
    <s v="C257-C267"/>
    <s v="Hare Lake Creek"/>
    <n v="0"/>
    <d v="2021-09-23T00:00:00"/>
    <m/>
    <s v="37"/>
    <d v="2021-09-24T00:00:00"/>
    <s v=""/>
    <s v=""/>
    <m/>
    <m/>
    <m/>
    <s v="Harold Furlong"/>
    <s v="06"/>
    <s v="Corbiere and Sons Contracting992420210919-5L.O.A.3630"/>
    <s v="Corbiere and Sons Contracting992420210919-5L.O.A.3630INV #149"/>
    <s v="New All Season Development"/>
    <s v=""/>
    <x v="2"/>
  </r>
  <r>
    <x v="1"/>
    <n v="6"/>
    <n v="0"/>
    <n v="9924"/>
    <s v="20210919-5"/>
    <n v="53510602"/>
    <s v="Access"/>
    <n v="0"/>
    <s v="Rock Truck - 30 Ton- After Jan 10"/>
    <n v="138.05000000000001"/>
    <n v="11"/>
    <s v="Dynamic"/>
    <s v="103.54"/>
    <s v="0"/>
    <s v=""/>
    <s v=""/>
    <n v="1518.55"/>
    <n v="197.41149999999999"/>
    <n v="1715.9614999999999"/>
    <d v="2021-09-19T00:00:00"/>
    <n v="0"/>
    <x v="5"/>
    <d v="2021-10-08T00:00:00"/>
    <n v="164"/>
    <n v="0"/>
    <n v="0"/>
    <s v="Nathan Kyme"/>
    <s v="New All Season Development"/>
    <m/>
    <s v="VC7556-2019-017"/>
    <s v="929 OF"/>
    <m/>
    <m/>
    <m/>
    <s v="Approved"/>
    <m/>
    <m/>
    <s v="Road Building on Hare Lake road from entrance towards C264"/>
    <n v="6"/>
    <s v="C257-C267"/>
    <s v="Hare Lake Creek"/>
    <n v="0"/>
    <d v="2021-09-23T00:00:00"/>
    <m/>
    <s v="37"/>
    <d v="2021-09-24T00:00:00"/>
    <s v=""/>
    <s v=""/>
    <m/>
    <m/>
    <m/>
    <s v="Harold Furlong"/>
    <s v="06"/>
    <s v="Corbiere and Sons Contracting992420210919-5Rock Truck - 30 Ton- After Jan 10111518.55"/>
    <s v="Corbiere and Sons Contracting992420210919-5Rock Truck - 30 Ton- After Jan 10111518.55INV #149"/>
    <s v="New All Season Development"/>
    <s v=""/>
    <x v="2"/>
  </r>
  <r>
    <x v="1"/>
    <n v="6"/>
    <n v="0"/>
    <n v="9924"/>
    <s v="20210919-5"/>
    <n v="53510602"/>
    <s v="Access"/>
    <n v="0"/>
    <s v="Light Truck - Pick up- After Jan 10"/>
    <n v="243.75"/>
    <n v="2"/>
    <s v="DAY"/>
    <s v="182.81"/>
    <s v="0"/>
    <s v=""/>
    <s v=""/>
    <n v="487.5"/>
    <n v="63.375"/>
    <n v="550.875"/>
    <d v="2021-09-19T00:00:00"/>
    <n v="0"/>
    <x v="5"/>
    <d v="2021-10-08T00:00:00"/>
    <n v="164"/>
    <n v="0"/>
    <n v="0"/>
    <s v="Nathan Kyme"/>
    <s v="New All Season Development"/>
    <m/>
    <s v="VC7556-2019-017"/>
    <s v="929 OF"/>
    <m/>
    <m/>
    <m/>
    <s v="Approved"/>
    <m/>
    <m/>
    <s v="Road Building on Hare Lake road from entrance towards C264"/>
    <n v="6"/>
    <s v="C257-C267"/>
    <s v="Hare Lake Creek"/>
    <n v="0"/>
    <d v="2021-09-23T00:00:00"/>
    <m/>
    <s v="37"/>
    <d v="2021-09-24T00:00:00"/>
    <s v=""/>
    <s v=""/>
    <m/>
    <m/>
    <m/>
    <s v="Harold Furlong"/>
    <s v="06"/>
    <s v="Corbiere and Sons Contracting992420210919-5Light Truck - Pick up- After Jan 102487.5"/>
    <s v="Corbiere and Sons Contracting992420210919-5Light Truck - Pick up- After Jan 102487.5INV #149"/>
    <s v="New All Season Development"/>
    <s v=""/>
    <x v="2"/>
  </r>
  <r>
    <x v="1"/>
    <n v="6"/>
    <n v="0"/>
    <n v="9924"/>
    <s v="20210919-5"/>
    <n v="53510602"/>
    <s v="Access"/>
    <n v="0"/>
    <s v="Excavator Thumb - 30 - 50 ton- After Jan 10"/>
    <n v="12.21"/>
    <n v="11"/>
    <s v="HR"/>
    <s v="9.16"/>
    <s v="0"/>
    <s v=""/>
    <s v=""/>
    <n v="134.31"/>
    <n v="17.4603"/>
    <n v="151.77029999999999"/>
    <d v="2021-09-19T00:00:00"/>
    <n v="0"/>
    <x v="5"/>
    <d v="2021-10-08T00:00:00"/>
    <n v="164"/>
    <n v="0"/>
    <n v="0"/>
    <s v="Nathan Kyme"/>
    <s v="New All Season Development"/>
    <m/>
    <s v="VC7556-2019-017"/>
    <s v="929 OF"/>
    <m/>
    <m/>
    <m/>
    <s v="Approved"/>
    <m/>
    <m/>
    <s v="Road Building on Hare Lake road from entrance towards C264"/>
    <n v="6"/>
    <s v="C257-C267"/>
    <s v="Hare Lake Creek"/>
    <n v="0"/>
    <d v="2021-09-23T00:00:00"/>
    <m/>
    <s v="37"/>
    <d v="2021-09-24T00:00:00"/>
    <s v=""/>
    <s v=""/>
    <m/>
    <m/>
    <m/>
    <s v="Harold Furlong"/>
    <s v="06"/>
    <s v="Corbiere and Sons Contracting992420210919-5Excavator Thumb - 30 - 50 ton- After Jan 1011134.31"/>
    <s v="Corbiere and Sons Contracting992420210919-5Excavator Thumb - 30 - 50 ton- After Jan 1011134.31INV #149"/>
    <s v="New All Season Development"/>
    <s v=""/>
    <x v="2"/>
  </r>
  <r>
    <x v="1"/>
    <n v="6"/>
    <n v="0"/>
    <n v="9924"/>
    <s v="20210919-5"/>
    <n v="53510602"/>
    <s v="Access"/>
    <n v="0"/>
    <s v="Excavator - 30 ton- After Jan 10"/>
    <n v="138.44999999999999"/>
    <n v="11"/>
    <s v="Dynamic"/>
    <s v="103.84"/>
    <s v="0"/>
    <s v=""/>
    <s v=""/>
    <n v="1522.95"/>
    <n v="197.98350000000002"/>
    <n v="1720.9334999999999"/>
    <d v="2021-09-19T00:00:00"/>
    <n v="0"/>
    <x v="5"/>
    <d v="2021-10-08T00:00:00"/>
    <n v="164"/>
    <n v="0"/>
    <n v="0"/>
    <s v="Nathan Kyme"/>
    <s v="New All Season Development"/>
    <m/>
    <s v="VC7556-2019-017"/>
    <s v="929 OF"/>
    <m/>
    <m/>
    <m/>
    <s v="Approved"/>
    <m/>
    <m/>
    <s v="Road Building on Hare Lake road from entrance towards C264"/>
    <n v="6"/>
    <s v="C257-C267"/>
    <s v="Hare Lake Creek"/>
    <n v="0"/>
    <d v="2021-09-23T00:00:00"/>
    <m/>
    <s v="37"/>
    <d v="2021-09-24T00:00:00"/>
    <s v=""/>
    <s v=""/>
    <m/>
    <m/>
    <m/>
    <s v="Harold Furlong"/>
    <s v="06"/>
    <s v="Corbiere and Sons Contracting992420210919-5Excavator - 30 ton- After Jan 10111522.95"/>
    <s v="Corbiere and Sons Contracting992420210919-5Excavator - 30 ton- After Jan 10111522.95INV #149"/>
    <s v="New All Season Development"/>
    <s v=""/>
    <x v="2"/>
  </r>
  <r>
    <x v="1"/>
    <n v="6"/>
    <n v="0"/>
    <n v="9924"/>
    <s v="20210919-5"/>
    <n v="53510602"/>
    <s v="Access"/>
    <n v="0"/>
    <s v="Excavator - 30 ton- After Jan 10"/>
    <n v="138.44999999999999"/>
    <n v="11"/>
    <s v="Dynamic"/>
    <s v="103.84"/>
    <s v="0"/>
    <s v=""/>
    <s v=""/>
    <n v="1522.95"/>
    <n v="197.98350000000002"/>
    <n v="1720.9334999999999"/>
    <d v="2021-09-19T00:00:00"/>
    <n v="0"/>
    <x v="5"/>
    <d v="2021-10-08T00:00:00"/>
    <n v="164"/>
    <n v="0"/>
    <n v="0"/>
    <s v="Nathan Kyme"/>
    <s v="New All Season Development"/>
    <m/>
    <s v="VC7556-2019-017"/>
    <s v="929 OF"/>
    <m/>
    <m/>
    <m/>
    <s v="Approved"/>
    <m/>
    <m/>
    <s v="Road Building on Hare Lake road from entrance towards C264"/>
    <n v="6"/>
    <s v="C257-C267"/>
    <s v="Hare Lake Creek"/>
    <n v="0"/>
    <d v="2021-09-23T00:00:00"/>
    <m/>
    <s v="37"/>
    <d v="2021-09-24T00:00:00"/>
    <s v=""/>
    <s v=""/>
    <m/>
    <m/>
    <m/>
    <s v="Harold Furlong"/>
    <s v="06"/>
    <s v="Corbiere and Sons Contracting992420210919-5Excavator - 30 ton- After Jan 10111522.95"/>
    <s v="Corbiere and Sons Contracting992420210919-5Excavator - 30 ton- After Jan 10111522.95INV #149"/>
    <s v="New All Season Development"/>
    <s v=""/>
    <x v="2"/>
  </r>
  <r>
    <x v="1"/>
    <n v="6"/>
    <n v="0"/>
    <n v="9965"/>
    <s v="20210919-16"/>
    <n v="53510602"/>
    <s v="Access"/>
    <n v="0"/>
    <s v="ATV - Side by Side w/ roll bar- After Jan 10"/>
    <n v="18.45"/>
    <n v="10"/>
    <s v="HR"/>
    <s v="0"/>
    <s v="0"/>
    <s v=""/>
    <s v=""/>
    <n v="184.5"/>
    <n v="23.984999999999999"/>
    <n v="208.48499999999999"/>
    <d v="2021-09-19T00:00:00"/>
    <n v="0"/>
    <x v="5"/>
    <d v="2021-10-08T00:00:00"/>
    <n v="164"/>
    <n v="0"/>
    <n v="0"/>
    <s v="Nathan Kyme"/>
    <s v="New All Season Development"/>
    <m/>
    <s v="VC7556-2019-017"/>
    <s v="929 OF"/>
    <m/>
    <m/>
    <m/>
    <s v="Approved"/>
    <m/>
    <m/>
    <s v="Billable time for ATV usage on Little Red Sucker"/>
    <n v="6"/>
    <s v="C248-C256"/>
    <s v="Little Red Sucker Creek"/>
    <n v="0"/>
    <d v="2021-09-29T00:00:00"/>
    <m/>
    <s v="37"/>
    <d v="2021-09-30T00:00:00"/>
    <s v=""/>
    <s v=""/>
    <m/>
    <m/>
    <m/>
    <s v="Harold Furlong"/>
    <s v="06"/>
    <s v="Corbiere and Sons Contracting996520210919-16ATV - Side by Side w/ roll bar- After Jan 1010184.5"/>
    <s v="Corbiere and Sons Contracting996520210919-16ATV - Side by Side w/ roll bar- After Jan 1010184.5INV #149"/>
    <s v="New All Season Development"/>
    <s v=""/>
    <x v="2"/>
  </r>
  <r>
    <x v="1"/>
    <n v="6"/>
    <n v="0"/>
    <n v="9964"/>
    <s v="20210919-15"/>
    <n v="53510602"/>
    <s v="Access"/>
    <n v="0"/>
    <s v="ATV - Side by Side w/ roll bar- After Jan 10"/>
    <n v="18.45"/>
    <n v="10"/>
    <s v="HR"/>
    <s v="0"/>
    <s v="0"/>
    <s v=""/>
    <s v=""/>
    <n v="184.5"/>
    <n v="23.984999999999999"/>
    <n v="208.48499999999999"/>
    <d v="2021-09-19T00:00:00"/>
    <n v="0"/>
    <x v="5"/>
    <d v="2021-10-08T00:00:00"/>
    <n v="164"/>
    <n v="0"/>
    <n v="0"/>
    <s v="Nathan Kyme"/>
    <s v="New All Season Development"/>
    <m/>
    <s v="VC7556-2019-017"/>
    <s v="929 OF"/>
    <m/>
    <m/>
    <m/>
    <s v="Approved"/>
    <m/>
    <m/>
    <s v="Billable ATV usage on Del"/>
    <n v="6"/>
    <s v="C186-C195"/>
    <s v="Del Lake Road"/>
    <n v="0"/>
    <d v="2021-09-29T00:00:00"/>
    <m/>
    <s v="37"/>
    <d v="2021-09-30T00:00:00"/>
    <s v=""/>
    <s v=""/>
    <m/>
    <m/>
    <m/>
    <s v="Harold Furlong"/>
    <s v="06"/>
    <s v="Corbiere and Sons Contracting996420210919-15ATV - Side by Side w/ roll bar- After Jan 1010184.5"/>
    <s v="Corbiere and Sons Contracting996420210919-15ATV - Side by Side w/ roll bar- After Jan 1010184.5INV #149"/>
    <s v="New All Season Development"/>
    <s v=""/>
    <x v="2"/>
  </r>
  <r>
    <x v="1"/>
    <n v="6"/>
    <n v="0"/>
    <n v="9932"/>
    <s v="20210919-13"/>
    <n v="53510602"/>
    <s v="Access"/>
    <n v="0"/>
    <s v="Operator - Principle - After Jan 10"/>
    <n v="75"/>
    <n v="24"/>
    <s v="HR"/>
    <s v=""/>
    <s v=""/>
    <s v="75"/>
    <s v="0"/>
    <n v="1800"/>
    <n v="234"/>
    <n v="2033.9999999999998"/>
    <d v="2021-09-19T00:00:00"/>
    <n v="0"/>
    <x v="5"/>
    <d v="2021-10-08T00:00:00"/>
    <n v="164"/>
    <n v="0"/>
    <n v="0"/>
    <s v="Nathan Kyme"/>
    <s v="New All Season Development"/>
    <m/>
    <s v="VC7556-2019-017"/>
    <s v="929 OF"/>
    <m/>
    <m/>
    <m/>
    <s v="Approved"/>
    <m/>
    <m/>
    <s v="Building Road on Dead Horse Creek"/>
    <n v="6"/>
    <s v="C203-C209"/>
    <s v="Dead Horse Creek Road"/>
    <n v="0"/>
    <d v="2021-09-23T00:00:00"/>
    <m/>
    <s v="37"/>
    <d v="2021-09-24T00:00:00"/>
    <s v=""/>
    <s v=""/>
    <m/>
    <m/>
    <m/>
    <s v="Harold Furlong"/>
    <s v="06"/>
    <s v="Corbiere and Sons Contracting993220210919-13Operator - Principle - After Jan 10241800"/>
    <s v="Corbiere and Sons Contracting993220210919-13Operator - Principle - After Jan 10241800INV #149"/>
    <s v="New All Season Development"/>
    <s v=""/>
    <x v="2"/>
  </r>
  <r>
    <x v="1"/>
    <n v="6"/>
    <n v="0"/>
    <n v="9932"/>
    <s v="20210919-13"/>
    <n v="53510602"/>
    <s v="Access"/>
    <n v="0"/>
    <s v="Operator - Principle - After Jan 10"/>
    <n v="75"/>
    <n v="16"/>
    <s v="HR"/>
    <s v=""/>
    <s v=""/>
    <s v="75"/>
    <s v="0"/>
    <n v="1200"/>
    <n v="156"/>
    <n v="1355.9999999999998"/>
    <d v="2021-09-19T00:00:00"/>
    <n v="0"/>
    <x v="5"/>
    <d v="2021-10-08T00:00:00"/>
    <n v="164"/>
    <n v="0"/>
    <n v="0"/>
    <s v="Nathan Kyme"/>
    <s v="New All Season Development"/>
    <m/>
    <s v="VC7556-2019-017"/>
    <s v="929 OF"/>
    <m/>
    <m/>
    <m/>
    <s v="Approved"/>
    <m/>
    <m/>
    <s v="Building Road on Dead Horse Creek"/>
    <n v="6"/>
    <s v="C203-C209"/>
    <s v="Dead Horse Creek Road"/>
    <n v="0"/>
    <d v="2021-09-23T00:00:00"/>
    <m/>
    <s v="37"/>
    <d v="2021-09-24T00:00:00"/>
    <s v=""/>
    <s v=""/>
    <m/>
    <m/>
    <m/>
    <s v="Harold Furlong"/>
    <s v="06"/>
    <s v="Corbiere and Sons Contracting993220210919-13Operator - Principle - After Jan 10161200"/>
    <s v="Corbiere and Sons Contracting993220210919-13Operator - Principle - After Jan 10161200INV #149"/>
    <s v="New All Season Development"/>
    <s v=""/>
    <x v="2"/>
  </r>
  <r>
    <x v="1"/>
    <n v="6"/>
    <n v="0"/>
    <n v="9932"/>
    <s v="20210919-13"/>
    <n v="53510602"/>
    <s v="Access"/>
    <n v="0"/>
    <s v="Operator - Principle - After Jan 10"/>
    <n v="75"/>
    <n v="11"/>
    <s v="HR"/>
    <s v=""/>
    <s v=""/>
    <s v="75"/>
    <s v="0"/>
    <n v="825"/>
    <n v="107.25"/>
    <n v="932.24999999999989"/>
    <d v="2021-09-19T00:00:00"/>
    <n v="0"/>
    <x v="5"/>
    <d v="2021-10-08T00:00:00"/>
    <n v="164"/>
    <n v="0"/>
    <n v="0"/>
    <s v="Nathan Kyme"/>
    <s v="New All Season Development"/>
    <m/>
    <s v="VC7556-2019-017"/>
    <s v="929 OF"/>
    <m/>
    <m/>
    <m/>
    <s v="Approved"/>
    <m/>
    <m/>
    <s v="Building Road on Dead Horse Creek"/>
    <n v="6"/>
    <s v="C203-C209"/>
    <s v="Dead Horse Creek Road"/>
    <n v="0"/>
    <d v="2021-09-23T00:00:00"/>
    <m/>
    <s v="37"/>
    <d v="2021-09-24T00:00:00"/>
    <s v=""/>
    <s v=""/>
    <m/>
    <m/>
    <m/>
    <s v="Harold Furlong"/>
    <s v="06"/>
    <s v="Corbiere and Sons Contracting993220210919-13Operator - Principle - After Jan 1011825"/>
    <s v="Corbiere and Sons Contracting993220210919-13Operator - Principle - After Jan 1011825INV #149"/>
    <s v="New All Season Development"/>
    <s v=""/>
    <x v="2"/>
  </r>
  <r>
    <x v="1"/>
    <n v="6"/>
    <n v="0"/>
    <n v="9932"/>
    <s v="20210919-13"/>
    <n v="53510602"/>
    <s v="Access"/>
    <n v="0"/>
    <s v="Foreman"/>
    <n v="95"/>
    <n v="8"/>
    <s v="HR"/>
    <s v=""/>
    <s v=""/>
    <s v="95"/>
    <s v="0"/>
    <n v="760"/>
    <n v="98.8"/>
    <n v="858.8"/>
    <d v="2021-09-19T00:00:00"/>
    <n v="0"/>
    <x v="5"/>
    <d v="2021-10-08T00:00:00"/>
    <n v="164"/>
    <n v="0"/>
    <n v="0"/>
    <s v="Nathan Kyme"/>
    <s v="New All Season Development"/>
    <m/>
    <s v="VC7556-2019-017"/>
    <s v="929 OF"/>
    <m/>
    <m/>
    <m/>
    <s v="Approved"/>
    <m/>
    <m/>
    <s v="Building Road on Dead Horse Creek"/>
    <n v="6"/>
    <s v="C203-C209"/>
    <s v="Dead Horse Creek Road"/>
    <n v="0"/>
    <d v="2021-09-23T00:00:00"/>
    <m/>
    <s v="37"/>
    <d v="2021-09-24T00:00:00"/>
    <s v=""/>
    <s v=""/>
    <m/>
    <m/>
    <m/>
    <s v="Harold Furlong"/>
    <s v="06"/>
    <s v="Corbiere and Sons Contracting993220210919-13Foreman8760"/>
    <s v="Corbiere and Sons Contracting993220210919-13Foreman8760INV #149"/>
    <s v="New All Season Development"/>
    <s v=""/>
    <x v="2"/>
  </r>
  <r>
    <x v="1"/>
    <n v="6"/>
    <n v="0"/>
    <n v="9932"/>
    <s v="20210919-13"/>
    <n v="53510602"/>
    <s v="Access"/>
    <n v="0"/>
    <s v="Rock Truck - 30 Ton- After Jan 10"/>
    <n v="138.05000000000001"/>
    <n v="22"/>
    <s v="Dynamic"/>
    <s v="103.54"/>
    <s v="0"/>
    <s v=""/>
    <s v=""/>
    <n v="3037.1"/>
    <n v="394.82299999999998"/>
    <n v="3431.9229999999998"/>
    <d v="2021-09-19T00:00:00"/>
    <n v="0"/>
    <x v="5"/>
    <d v="2021-10-08T00:00:00"/>
    <n v="164"/>
    <n v="0"/>
    <n v="0"/>
    <s v="Nathan Kyme"/>
    <s v="New All Season Development"/>
    <m/>
    <s v="VC7556-2019-017"/>
    <s v="929 OF"/>
    <m/>
    <m/>
    <m/>
    <s v="Approved"/>
    <m/>
    <m/>
    <s v="Building Road on Dead Horse Creek"/>
    <n v="6"/>
    <s v="C203-C209"/>
    <s v="Dead Horse Creek Road"/>
    <n v="0"/>
    <d v="2021-09-23T00:00:00"/>
    <m/>
    <s v="37"/>
    <d v="2021-09-24T00:00:00"/>
    <s v=""/>
    <s v=""/>
    <m/>
    <m/>
    <m/>
    <s v="Harold Furlong"/>
    <s v="06"/>
    <s v="Corbiere and Sons Contracting993220210919-13Rock Truck - 30 Ton- After Jan 10223037.1"/>
    <s v="Corbiere and Sons Contracting993220210919-13Rock Truck - 30 Ton- After Jan 10223037.1INV #149"/>
    <s v="New All Season Development"/>
    <s v=""/>
    <x v="2"/>
  </r>
  <r>
    <x v="1"/>
    <n v="6"/>
    <n v="0"/>
    <n v="9932"/>
    <s v="20210919-13"/>
    <n v="53510602"/>
    <s v="Access"/>
    <n v="0"/>
    <s v="Light Truck - Pick up- After Jan 10"/>
    <n v="243.75"/>
    <n v="4"/>
    <s v="DAY"/>
    <s v="182.81"/>
    <s v="0"/>
    <s v=""/>
    <s v=""/>
    <n v="975"/>
    <n v="126.75"/>
    <n v="1101.75"/>
    <d v="2021-09-19T00:00:00"/>
    <n v="0"/>
    <x v="5"/>
    <d v="2021-10-08T00:00:00"/>
    <n v="164"/>
    <n v="0"/>
    <n v="0"/>
    <s v="Nathan Kyme"/>
    <s v="New All Season Development"/>
    <m/>
    <s v="VC7556-2019-017"/>
    <s v="929 OF"/>
    <m/>
    <m/>
    <m/>
    <s v="Approved"/>
    <m/>
    <m/>
    <s v="Building Road on Dead Horse Creek"/>
    <n v="6"/>
    <s v="C203-C209"/>
    <s v="Dead Horse Creek Road"/>
    <n v="0"/>
    <d v="2021-09-23T00:00:00"/>
    <m/>
    <s v="37"/>
    <d v="2021-09-24T00:00:00"/>
    <s v=""/>
    <s v=""/>
    <m/>
    <m/>
    <m/>
    <s v="Harold Furlong"/>
    <s v="06"/>
    <s v="Corbiere and Sons Contracting993220210919-13Light Truck - Pick up- After Jan 104975"/>
    <s v="Corbiere and Sons Contracting993220210919-13Light Truck - Pick up- After Jan 104975INV #149"/>
    <s v="New All Season Development"/>
    <s v=""/>
    <x v="2"/>
  </r>
  <r>
    <x v="1"/>
    <n v="6"/>
    <n v="0"/>
    <n v="9932"/>
    <s v="20210919-13"/>
    <n v="53510602"/>
    <s v="Access"/>
    <n v="0"/>
    <s v="Excavator Thumb - 30 - 50 ton- After Jan 10"/>
    <n v="12.21"/>
    <n v="7"/>
    <s v="HR"/>
    <s v="9.16"/>
    <s v="0"/>
    <s v=""/>
    <s v=""/>
    <n v="85.47"/>
    <n v="11.1111"/>
    <n v="96.581099999999992"/>
    <d v="2021-09-19T00:00:00"/>
    <n v="0"/>
    <x v="5"/>
    <d v="2021-10-08T00:00:00"/>
    <n v="164"/>
    <n v="0"/>
    <n v="0"/>
    <s v="Nathan Kyme"/>
    <s v="New All Season Development"/>
    <m/>
    <s v="VC7556-2019-017"/>
    <s v="929 OF"/>
    <m/>
    <m/>
    <m/>
    <s v="Approved"/>
    <m/>
    <m/>
    <s v="Building Road on Dead Horse Creek"/>
    <n v="6"/>
    <s v="C203-C209"/>
    <s v="Dead Horse Creek Road"/>
    <n v="0"/>
    <d v="2021-09-23T00:00:00"/>
    <m/>
    <s v="37"/>
    <d v="2021-09-24T00:00:00"/>
    <s v=""/>
    <s v=""/>
    <m/>
    <m/>
    <m/>
    <s v="Harold Furlong"/>
    <s v="06"/>
    <s v="Corbiere and Sons Contracting993220210919-13Excavator Thumb - 30 - 50 ton- After Jan 10785.47"/>
    <s v="Corbiere and Sons Contracting993220210919-13Excavator Thumb - 30 - 50 ton- After Jan 10785.47INV #149"/>
    <s v="New All Season Development"/>
    <s v=""/>
    <x v="2"/>
  </r>
  <r>
    <x v="1"/>
    <n v="6"/>
    <n v="0"/>
    <n v="9932"/>
    <s v="20210919-13"/>
    <n v="53510602"/>
    <s v="Access"/>
    <n v="0"/>
    <s v="Excavator Thumb - 30 - 50 ton- After Jan 10"/>
    <n v="12.21"/>
    <n v="7"/>
    <s v="HR"/>
    <s v="9.16"/>
    <s v="0"/>
    <s v=""/>
    <s v=""/>
    <n v="85.47"/>
    <n v="11.1111"/>
    <n v="96.581099999999992"/>
    <d v="2021-09-19T00:00:00"/>
    <n v="0"/>
    <x v="5"/>
    <d v="2021-10-08T00:00:00"/>
    <n v="164"/>
    <n v="0"/>
    <n v="0"/>
    <s v="Nathan Kyme"/>
    <s v="New All Season Development"/>
    <m/>
    <s v="VC7556-2019-017"/>
    <s v="929 OF"/>
    <m/>
    <m/>
    <m/>
    <s v="Approved"/>
    <m/>
    <m/>
    <s v="Building Road on Dead Horse Creek"/>
    <n v="6"/>
    <s v="C203-C209"/>
    <s v="Dead Horse Creek Road"/>
    <n v="0"/>
    <d v="2021-09-23T00:00:00"/>
    <m/>
    <s v="37"/>
    <d v="2021-09-24T00:00:00"/>
    <s v=""/>
    <s v=""/>
    <m/>
    <m/>
    <m/>
    <s v="Harold Furlong"/>
    <s v="06"/>
    <s v="Corbiere and Sons Contracting993220210919-13Excavator Thumb - 30 - 50 ton- After Jan 10785.47"/>
    <s v="Corbiere and Sons Contracting993220210919-13Excavator Thumb - 30 - 50 ton- After Jan 10785.47INV #149"/>
    <s v="New All Season Development"/>
    <s v=""/>
    <x v="2"/>
  </r>
  <r>
    <x v="1"/>
    <n v="6"/>
    <n v="0"/>
    <n v="9932"/>
    <s v="20210919-13"/>
    <n v="53510602"/>
    <s v="Access"/>
    <n v="0"/>
    <s v="Excavator Thumb - 30 - 50 ton- After Jan 10"/>
    <n v="12.21"/>
    <n v="11"/>
    <s v="HR"/>
    <s v="9.16"/>
    <s v="0"/>
    <s v=""/>
    <s v=""/>
    <n v="134.31"/>
    <n v="17.4603"/>
    <n v="151.77029999999999"/>
    <d v="2021-09-19T00:00:00"/>
    <n v="0"/>
    <x v="5"/>
    <d v="2021-10-08T00:00:00"/>
    <n v="164"/>
    <n v="0"/>
    <n v="0"/>
    <s v="Nathan Kyme"/>
    <s v="New All Season Development"/>
    <m/>
    <s v="VC7556-2019-017"/>
    <s v="929 OF"/>
    <m/>
    <m/>
    <m/>
    <s v="Approved"/>
    <m/>
    <m/>
    <s v="Building Road on Dead Horse Creek"/>
    <n v="6"/>
    <s v="C203-C209"/>
    <s v="Dead Horse Creek Road"/>
    <n v="0"/>
    <d v="2021-09-23T00:00:00"/>
    <m/>
    <s v="37"/>
    <d v="2021-09-24T00:00:00"/>
    <s v=""/>
    <s v=""/>
    <m/>
    <m/>
    <m/>
    <s v="Harold Furlong"/>
    <s v="06"/>
    <s v="Corbiere and Sons Contracting993220210919-13Excavator Thumb - 30 - 50 ton- After Jan 1011134.31"/>
    <s v="Corbiere and Sons Contracting993220210919-13Excavator Thumb - 30 - 50 ton- After Jan 1011134.31INV #149"/>
    <s v="New All Season Development"/>
    <s v=""/>
    <x v="2"/>
  </r>
  <r>
    <x v="1"/>
    <n v="6"/>
    <n v="0"/>
    <n v="9932"/>
    <s v="20210919-13"/>
    <n v="53510602"/>
    <s v="Access"/>
    <n v="0"/>
    <s v="Excavator - 36 ton- After Jan 10"/>
    <n v="146.96"/>
    <n v="7"/>
    <s v="Dynamic"/>
    <s v="110.22"/>
    <s v="0"/>
    <s v=""/>
    <s v=""/>
    <n v="1028.72"/>
    <n v="133.7336"/>
    <n v="1162.4535999999998"/>
    <d v="2021-09-19T00:00:00"/>
    <n v="0"/>
    <x v="5"/>
    <d v="2021-10-08T00:00:00"/>
    <n v="164"/>
    <n v="0"/>
    <n v="0"/>
    <s v="Nathan Kyme"/>
    <s v="New All Season Development"/>
    <m/>
    <s v="VC7556-2019-017"/>
    <s v="929 OF"/>
    <m/>
    <m/>
    <m/>
    <s v="Approved"/>
    <m/>
    <m/>
    <s v="Building Road on Dead Horse Creek"/>
    <n v="6"/>
    <s v="C203-C209"/>
    <s v="Dead Horse Creek Road"/>
    <n v="0"/>
    <d v="2021-09-23T00:00:00"/>
    <m/>
    <s v="37"/>
    <d v="2021-09-24T00:00:00"/>
    <s v=""/>
    <s v=""/>
    <m/>
    <m/>
    <m/>
    <s v="Harold Furlong"/>
    <s v="06"/>
    <s v="Corbiere and Sons Contracting993220210919-13Excavator - 36 ton- After Jan 1071028.72"/>
    <s v="Corbiere and Sons Contracting993220210919-13Excavator - 36 ton- After Jan 1071028.72INV #149"/>
    <s v="New All Season Development"/>
    <s v=""/>
    <x v="2"/>
  </r>
  <r>
    <x v="1"/>
    <n v="6"/>
    <n v="0"/>
    <n v="9932"/>
    <s v="20210919-13"/>
    <n v="53510602"/>
    <s v="Access"/>
    <n v="0"/>
    <s v="Excavator - 36 ton- After Jan 10"/>
    <n v="146.96"/>
    <n v="7"/>
    <s v="Dynamic"/>
    <s v="110.22"/>
    <s v="0"/>
    <s v=""/>
    <s v=""/>
    <n v="1028.72"/>
    <n v="133.7336"/>
    <n v="1162.4535999999998"/>
    <d v="2021-09-19T00:00:00"/>
    <n v="0"/>
    <x v="5"/>
    <d v="2021-10-08T00:00:00"/>
    <n v="164"/>
    <n v="0"/>
    <n v="0"/>
    <s v="Nathan Kyme"/>
    <s v="New All Season Development"/>
    <m/>
    <s v="VC7556-2019-017"/>
    <s v="929 OF"/>
    <m/>
    <m/>
    <m/>
    <s v="Approved"/>
    <m/>
    <m/>
    <s v="Building Road on Dead Horse Creek"/>
    <n v="6"/>
    <s v="C203-C209"/>
    <s v="Dead Horse Creek Road"/>
    <n v="0"/>
    <d v="2021-09-23T00:00:00"/>
    <m/>
    <s v="37"/>
    <d v="2021-09-24T00:00:00"/>
    <s v=""/>
    <s v=""/>
    <m/>
    <m/>
    <m/>
    <s v="Harold Furlong"/>
    <s v="06"/>
    <s v="Corbiere and Sons Contracting993220210919-13Excavator - 36 ton- After Jan 1071028.72"/>
    <s v="Corbiere and Sons Contracting993220210919-13Excavator - 36 ton- After Jan 1071028.72INV #149"/>
    <s v="New All Season Development"/>
    <s v=""/>
    <x v="2"/>
  </r>
  <r>
    <x v="1"/>
    <n v="6"/>
    <n v="0"/>
    <n v="9932"/>
    <s v="20210919-13"/>
    <n v="53510602"/>
    <s v="Access"/>
    <n v="0"/>
    <s v="Excavator - 30 ton- After Jan 10"/>
    <n v="138.44999999999999"/>
    <n v="11"/>
    <s v="Dynamic"/>
    <s v="103.84"/>
    <s v="0"/>
    <s v=""/>
    <s v=""/>
    <n v="1522.95"/>
    <n v="197.98350000000002"/>
    <n v="1720.9334999999999"/>
    <d v="2021-09-19T00:00:00"/>
    <n v="0"/>
    <x v="5"/>
    <d v="2021-10-08T00:00:00"/>
    <n v="164"/>
    <n v="0"/>
    <n v="0"/>
    <s v="Nathan Kyme"/>
    <s v="New All Season Development"/>
    <m/>
    <s v="VC7556-2019-017"/>
    <s v="929 OF"/>
    <m/>
    <m/>
    <m/>
    <s v="Approved"/>
    <m/>
    <m/>
    <s v="Building Road on Dead Horse Creek"/>
    <n v="6"/>
    <s v="C203-C209"/>
    <s v="Dead Horse Creek Road"/>
    <n v="0"/>
    <d v="2021-09-23T00:00:00"/>
    <m/>
    <s v="37"/>
    <d v="2021-09-24T00:00:00"/>
    <s v=""/>
    <s v=""/>
    <m/>
    <m/>
    <m/>
    <s v="Harold Furlong"/>
    <s v="06"/>
    <s v="Corbiere and Sons Contracting993220210919-13Excavator - 30 ton- After Jan 10111522.95"/>
    <s v="Corbiere and Sons Contracting993220210919-13Excavator - 30 ton- After Jan 10111522.95INV #149"/>
    <s v="New All Season Development"/>
    <s v=""/>
    <x v="2"/>
  </r>
  <r>
    <x v="1"/>
    <n v="6"/>
    <n v="0"/>
    <n v="9932"/>
    <s v="20210919-13"/>
    <n v="53510602"/>
    <s v="Access"/>
    <n v="0"/>
    <s v="Dozer D6 or equal- After Jan 10"/>
    <n v="131.47999999999999"/>
    <n v="9"/>
    <s v="Dynamic"/>
    <s v="98.61"/>
    <s v="0"/>
    <s v=""/>
    <s v=""/>
    <n v="1183.32"/>
    <n v="153.83160000000001"/>
    <n v="1337.1515999999997"/>
    <d v="2021-09-19T00:00:00"/>
    <n v="0"/>
    <x v="5"/>
    <d v="2021-10-08T00:00:00"/>
    <n v="164"/>
    <n v="0"/>
    <n v="0"/>
    <s v="Nathan Kyme"/>
    <s v="New All Season Development"/>
    <m/>
    <s v="VC7556-2019-017"/>
    <s v="929 OF"/>
    <m/>
    <m/>
    <m/>
    <s v="Approved"/>
    <m/>
    <m/>
    <s v="Building Road on Dead Horse Creek"/>
    <n v="6"/>
    <s v="C203-C209"/>
    <s v="Dead Horse Creek Road"/>
    <n v="0"/>
    <d v="2021-09-23T00:00:00"/>
    <m/>
    <s v="37"/>
    <d v="2021-09-24T00:00:00"/>
    <s v=""/>
    <s v=""/>
    <m/>
    <m/>
    <m/>
    <s v="Harold Furlong"/>
    <s v="06"/>
    <s v="Corbiere and Sons Contracting993220210919-13Dozer D6 or equal- After Jan 1091183.32"/>
    <s v="Corbiere and Sons Contracting993220210919-13Dozer D6 or equal- After Jan 1091183.32INV #149"/>
    <s v="New All Season Development"/>
    <s v=""/>
    <x v="2"/>
  </r>
  <r>
    <x v="1"/>
    <n v="6"/>
    <n v="0"/>
    <n v="9931"/>
    <s v="20210919-12"/>
    <n v="53510602"/>
    <s v="Access"/>
    <n v="0"/>
    <s v="Operator - Principle - After Jan 10"/>
    <n v="75"/>
    <n v="60"/>
    <s v="HR"/>
    <s v=""/>
    <s v=""/>
    <s v="75"/>
    <s v="0"/>
    <n v="4500"/>
    <n v="585"/>
    <n v="5084.9999999999991"/>
    <d v="2021-09-19T00:00:00"/>
    <n v="0"/>
    <x v="5"/>
    <d v="2021-10-08T00:00:00"/>
    <n v="164"/>
    <n v="0"/>
    <n v="0"/>
    <s v="Nathan Kyme"/>
    <s v="New All Season Development"/>
    <m/>
    <s v="VC7556-2019-017"/>
    <s v="929 OF"/>
    <m/>
    <m/>
    <m/>
    <s v="Approved"/>
    <m/>
    <m/>
    <s v="Road work on Neys"/>
    <n v="6"/>
    <s v="C219-C235"/>
    <s v="Neys"/>
    <n v="0"/>
    <d v="2021-09-23T00:00:00"/>
    <m/>
    <s v="37"/>
    <d v="2021-09-24T00:00:00"/>
    <s v=""/>
    <s v=""/>
    <m/>
    <m/>
    <m/>
    <s v="Harold Furlong"/>
    <s v="06"/>
    <s v="Corbiere and Sons Contracting993120210919-12Operator - Principle - After Jan 10604500"/>
    <s v="Corbiere and Sons Contracting993120210919-12Operator - Principle - After Jan 10604500INV #149"/>
    <s v="New All Season Development"/>
    <s v=""/>
    <x v="2"/>
  </r>
  <r>
    <x v="1"/>
    <n v="6"/>
    <n v="0"/>
    <n v="9931"/>
    <s v="20210919-12"/>
    <n v="53510602"/>
    <s v="Access"/>
    <n v="0"/>
    <s v="L.O.A."/>
    <n v="210"/>
    <n v="5"/>
    <s v="DAY"/>
    <s v=""/>
    <s v=""/>
    <m/>
    <s v="0"/>
    <n v="1050"/>
    <n v="136.5"/>
    <n v="1186.5"/>
    <d v="2021-09-19T00:00:00"/>
    <n v="0"/>
    <x v="5"/>
    <d v="2021-10-08T00:00:00"/>
    <n v="164"/>
    <n v="0"/>
    <n v="0"/>
    <s v="Nathan Kyme"/>
    <s v="New All Season Development"/>
    <m/>
    <s v="VC7556-2019-017"/>
    <s v="929 OF"/>
    <m/>
    <m/>
    <m/>
    <s v="Approved"/>
    <m/>
    <m/>
    <s v="Road work on Neys"/>
    <n v="6"/>
    <s v="C219-C235"/>
    <s v="Neys"/>
    <n v="0"/>
    <d v="2021-09-23T00:00:00"/>
    <m/>
    <s v="37"/>
    <d v="2021-09-24T00:00:00"/>
    <s v=""/>
    <s v=""/>
    <m/>
    <m/>
    <m/>
    <s v="Harold Furlong"/>
    <s v="06"/>
    <s v="Corbiere and Sons Contracting993120210919-12L.O.A.51050"/>
    <s v="Corbiere and Sons Contracting993120210919-12L.O.A.51050INV #149"/>
    <s v="New All Season Development"/>
    <s v=""/>
    <x v="2"/>
  </r>
  <r>
    <x v="1"/>
    <n v="6"/>
    <n v="0"/>
    <n v="9931"/>
    <s v="20210919-12"/>
    <n v="53510602"/>
    <s v="Access"/>
    <n v="0"/>
    <s v="Rock Truck - 30 Ton- After Jan 10"/>
    <n v="138.05000000000001"/>
    <n v="22"/>
    <s v="Dynamic"/>
    <s v="103.54"/>
    <s v="0"/>
    <s v=""/>
    <s v=""/>
    <n v="3037.1"/>
    <n v="394.82299999999998"/>
    <n v="3431.9229999999998"/>
    <d v="2021-09-19T00:00:00"/>
    <n v="0"/>
    <x v="5"/>
    <d v="2021-10-08T00:00:00"/>
    <n v="164"/>
    <n v="0"/>
    <n v="0"/>
    <s v="Nathan Kyme"/>
    <s v="New All Season Development"/>
    <m/>
    <s v="VC7556-2019-017"/>
    <s v="929 OF"/>
    <m/>
    <m/>
    <m/>
    <s v="Approved"/>
    <m/>
    <m/>
    <s v="Road work on Neys"/>
    <n v="6"/>
    <s v="C219-C235"/>
    <s v="Neys"/>
    <n v="0"/>
    <d v="2021-09-23T00:00:00"/>
    <m/>
    <s v="37"/>
    <d v="2021-09-24T00:00:00"/>
    <s v=""/>
    <s v=""/>
    <m/>
    <m/>
    <m/>
    <s v="Harold Furlong"/>
    <s v="06"/>
    <s v="Corbiere and Sons Contracting993120210919-12Rock Truck - 30 Ton- After Jan 10223037.1"/>
    <s v="Corbiere and Sons Contracting993120210919-12Rock Truck - 30 Ton- After Jan 10223037.1INV #149"/>
    <s v="New All Season Development"/>
    <s v=""/>
    <x v="2"/>
  </r>
  <r>
    <x v="1"/>
    <n v="6"/>
    <n v="0"/>
    <n v="9931"/>
    <s v="20210919-12"/>
    <n v="53510602"/>
    <s v="Access"/>
    <n v="0"/>
    <s v="Light Truck - Pick up- After Jan 10"/>
    <n v="243.75"/>
    <n v="3"/>
    <s v="DAY"/>
    <s v="182.81"/>
    <s v="0"/>
    <s v=""/>
    <s v=""/>
    <n v="731.25"/>
    <n v="95.0625"/>
    <n v="826.31249999999989"/>
    <d v="2021-09-19T00:00:00"/>
    <n v="0"/>
    <x v="5"/>
    <d v="2021-10-08T00:00:00"/>
    <n v="164"/>
    <n v="0"/>
    <n v="0"/>
    <s v="Nathan Kyme"/>
    <s v="New All Season Development"/>
    <m/>
    <s v="VC7556-2019-017"/>
    <s v="929 OF"/>
    <m/>
    <m/>
    <m/>
    <s v="Approved"/>
    <m/>
    <m/>
    <s v="Road work on Neys"/>
    <n v="6"/>
    <s v="C219-C235"/>
    <s v="Neys"/>
    <n v="0"/>
    <d v="2021-09-23T00:00:00"/>
    <m/>
    <s v="37"/>
    <d v="2021-09-24T00:00:00"/>
    <s v=""/>
    <s v=""/>
    <m/>
    <m/>
    <m/>
    <s v="Harold Furlong"/>
    <s v="06"/>
    <s v="Corbiere and Sons Contracting993120210919-12Light Truck - Pick up- After Jan 103731.25"/>
    <s v="Corbiere and Sons Contracting993120210919-12Light Truck - Pick up- After Jan 103731.25INV #149"/>
    <s v="New All Season Development"/>
    <s v=""/>
    <x v="2"/>
  </r>
  <r>
    <x v="1"/>
    <n v="6"/>
    <n v="0"/>
    <n v="9931"/>
    <s v="20210919-12"/>
    <n v="53510602"/>
    <s v="Access"/>
    <n v="0"/>
    <s v="Excavator Thumb - 30 - 50 ton- After Jan 10"/>
    <n v="12.21"/>
    <n v="11"/>
    <s v="HR"/>
    <s v="9.16"/>
    <s v="0"/>
    <s v=""/>
    <s v=""/>
    <n v="134.31"/>
    <n v="17.4603"/>
    <n v="151.77029999999999"/>
    <d v="2021-09-19T00:00:00"/>
    <n v="0"/>
    <x v="5"/>
    <d v="2021-10-08T00:00:00"/>
    <n v="164"/>
    <n v="0"/>
    <n v="0"/>
    <s v="Nathan Kyme"/>
    <s v="New All Season Development"/>
    <m/>
    <s v="VC7556-2019-017"/>
    <s v="929 OF"/>
    <m/>
    <m/>
    <m/>
    <s v="Approved"/>
    <m/>
    <m/>
    <s v="Road work on Neys"/>
    <n v="6"/>
    <s v="C219-C235"/>
    <s v="Neys"/>
    <n v="0"/>
    <d v="2021-09-23T00:00:00"/>
    <m/>
    <s v="37"/>
    <d v="2021-09-24T00:00:00"/>
    <s v=""/>
    <s v=""/>
    <m/>
    <m/>
    <m/>
    <s v="Harold Furlong"/>
    <s v="06"/>
    <s v="Corbiere and Sons Contracting993120210919-12Excavator Thumb - 30 - 50 ton- After Jan 1011134.31"/>
    <s v="Corbiere and Sons Contracting993120210919-12Excavator Thumb - 30 - 50 ton- After Jan 1011134.31INV #149"/>
    <s v="New All Season Development"/>
    <s v=""/>
    <x v="2"/>
  </r>
  <r>
    <x v="1"/>
    <n v="6"/>
    <n v="0"/>
    <n v="9931"/>
    <s v="20210919-12"/>
    <n v="53510602"/>
    <s v="Access"/>
    <n v="0"/>
    <s v="Excavator Thumb - 30 - 50 ton- After Jan 10"/>
    <n v="12.21"/>
    <n v="11"/>
    <s v="HR"/>
    <s v="9.16"/>
    <s v="0"/>
    <s v=""/>
    <s v=""/>
    <n v="134.31"/>
    <n v="17.4603"/>
    <n v="151.77029999999999"/>
    <d v="2021-09-19T00:00:00"/>
    <n v="0"/>
    <x v="5"/>
    <d v="2021-10-08T00:00:00"/>
    <n v="164"/>
    <n v="0"/>
    <n v="0"/>
    <s v="Nathan Kyme"/>
    <s v="New All Season Development"/>
    <m/>
    <s v="VC7556-2019-017"/>
    <s v="929 OF"/>
    <m/>
    <m/>
    <m/>
    <s v="Approved"/>
    <m/>
    <m/>
    <s v="Road work on Neys"/>
    <n v="6"/>
    <s v="C219-C235"/>
    <s v="Neys"/>
    <n v="0"/>
    <d v="2021-09-23T00:00:00"/>
    <m/>
    <s v="37"/>
    <d v="2021-09-24T00:00:00"/>
    <s v=""/>
    <s v=""/>
    <m/>
    <m/>
    <m/>
    <s v="Harold Furlong"/>
    <s v="06"/>
    <s v="Corbiere and Sons Contracting993120210919-12Excavator Thumb - 30 - 50 ton- After Jan 1011134.31"/>
    <s v="Corbiere and Sons Contracting993120210919-12Excavator Thumb - 30 - 50 ton- After Jan 1011134.31INV #149"/>
    <s v="New All Season Development"/>
    <s v=""/>
    <x v="2"/>
  </r>
  <r>
    <x v="1"/>
    <n v="6"/>
    <n v="0"/>
    <n v="9931"/>
    <s v="20210919-12"/>
    <n v="53510602"/>
    <s v="Access"/>
    <n v="0"/>
    <s v="Excavator - 36 ton- After Jan 10"/>
    <n v="146.96"/>
    <n v="11"/>
    <s v="Dynamic"/>
    <s v="110.22"/>
    <s v="0"/>
    <s v=""/>
    <s v=""/>
    <n v="1616.56"/>
    <n v="210.15280000000001"/>
    <n v="1826.7127999999998"/>
    <d v="2021-09-19T00:00:00"/>
    <n v="0"/>
    <x v="5"/>
    <d v="2021-10-08T00:00:00"/>
    <n v="164"/>
    <n v="0"/>
    <n v="0"/>
    <s v="Nathan Kyme"/>
    <s v="New All Season Development"/>
    <m/>
    <s v="VC7556-2019-017"/>
    <s v="929 OF"/>
    <m/>
    <m/>
    <m/>
    <s v="Approved"/>
    <m/>
    <m/>
    <s v="Road work on Neys"/>
    <n v="6"/>
    <s v="C219-C235"/>
    <s v="Neys"/>
    <n v="0"/>
    <d v="2021-09-23T00:00:00"/>
    <m/>
    <s v="37"/>
    <d v="2021-09-24T00:00:00"/>
    <s v=""/>
    <s v=""/>
    <m/>
    <m/>
    <m/>
    <s v="Harold Furlong"/>
    <s v="06"/>
    <s v="Corbiere and Sons Contracting993120210919-12Excavator - 36 ton- After Jan 10111616.56"/>
    <s v="Corbiere and Sons Contracting993120210919-12Excavator - 36 ton- After Jan 10111616.56INV #149"/>
    <s v="New All Season Development"/>
    <s v=""/>
    <x v="2"/>
  </r>
  <r>
    <x v="1"/>
    <n v="6"/>
    <n v="0"/>
    <n v="9931"/>
    <s v="20210919-12"/>
    <n v="53510602"/>
    <s v="Access"/>
    <n v="0"/>
    <s v="Excavator - 30 ton- After Jan 10"/>
    <n v="138.44999999999999"/>
    <n v="11"/>
    <s v="Dynamic"/>
    <s v="103.84"/>
    <s v="0"/>
    <s v=""/>
    <s v=""/>
    <n v="1522.95"/>
    <n v="197.98350000000002"/>
    <n v="1720.9334999999999"/>
    <d v="2021-09-19T00:00:00"/>
    <n v="0"/>
    <x v="5"/>
    <d v="2021-10-08T00:00:00"/>
    <n v="164"/>
    <n v="0"/>
    <n v="0"/>
    <s v="Nathan Kyme"/>
    <s v="New All Season Development"/>
    <m/>
    <s v="VC7556-2019-017"/>
    <s v="929 OF"/>
    <m/>
    <m/>
    <m/>
    <s v="Approved"/>
    <m/>
    <m/>
    <s v="Road work on Neys"/>
    <n v="6"/>
    <s v="C219-C235"/>
    <s v="Neys"/>
    <n v="0"/>
    <d v="2021-09-23T00:00:00"/>
    <m/>
    <s v="37"/>
    <d v="2021-09-24T00:00:00"/>
    <s v=""/>
    <s v=""/>
    <m/>
    <m/>
    <m/>
    <s v="Harold Furlong"/>
    <s v="06"/>
    <s v="Corbiere and Sons Contracting993120210919-12Excavator - 30 ton- After Jan 10111522.95"/>
    <s v="Corbiere and Sons Contracting993120210919-12Excavator - 30 ton- After Jan 10111522.95INV #149"/>
    <s v="New All Season Development"/>
    <s v=""/>
    <x v="2"/>
  </r>
  <r>
    <x v="1"/>
    <n v="6"/>
    <n v="0"/>
    <n v="9931"/>
    <s v="20210919-12"/>
    <n v="53510602"/>
    <s v="Access"/>
    <n v="0"/>
    <s v="Dozer D6 or equal- After Jan 10"/>
    <n v="131.47999999999999"/>
    <n v="11"/>
    <s v="Dynamic"/>
    <s v="98.61"/>
    <s v="0"/>
    <s v=""/>
    <s v=""/>
    <n v="1446.28"/>
    <n v="188.0164"/>
    <n v="1634.2963999999997"/>
    <d v="2021-09-19T00:00:00"/>
    <n v="0"/>
    <x v="5"/>
    <d v="2021-10-08T00:00:00"/>
    <n v="164"/>
    <n v="0"/>
    <n v="0"/>
    <s v="Nathan Kyme"/>
    <s v="New All Season Development"/>
    <m/>
    <s v="VC7556-2019-017"/>
    <s v="929 OF"/>
    <m/>
    <m/>
    <m/>
    <s v="Approved"/>
    <m/>
    <m/>
    <s v="Road work on Neys"/>
    <n v="6"/>
    <s v="C219-C235"/>
    <s v="Neys"/>
    <n v="0"/>
    <d v="2021-09-23T00:00:00"/>
    <m/>
    <s v="37"/>
    <d v="2021-09-24T00:00:00"/>
    <s v=""/>
    <s v=""/>
    <m/>
    <m/>
    <m/>
    <s v="Harold Furlong"/>
    <s v="06"/>
    <s v="Corbiere and Sons Contracting993120210919-12Dozer D6 or equal- After Jan 10111446.28"/>
    <s v="Corbiere and Sons Contracting993120210919-12Dozer D6 or equal- After Jan 10111446.28INV #149"/>
    <s v="New All Season Development"/>
    <s v=""/>
    <x v="2"/>
  </r>
  <r>
    <x v="1"/>
    <n v="6"/>
    <n v="0"/>
    <n v="9930"/>
    <s v="20210919-11"/>
    <n v="53510602"/>
    <s v="Access"/>
    <n v="0"/>
    <s v="Driver - AZ - After Jan 10"/>
    <n v="70"/>
    <n v="7"/>
    <s v="HR"/>
    <s v=""/>
    <s v=""/>
    <s v="70"/>
    <s v="0"/>
    <n v="490"/>
    <n v="63.7"/>
    <n v="553.69999999999993"/>
    <d v="2021-09-19T00:00:00"/>
    <n v="0"/>
    <x v="5"/>
    <d v="2021-10-08T00:00:00"/>
    <n v="164"/>
    <n v="0"/>
    <n v="0"/>
    <s v="Nathan Kyme"/>
    <s v="New All Season Development"/>
    <m/>
    <s v="VC7556-2019-017"/>
    <s v="929 OF"/>
    <m/>
    <m/>
    <m/>
    <s v="Approved"/>
    <m/>
    <m/>
    <s v="Road building on Little Red Sucker - Float moved Ex and RT to this site"/>
    <n v="6"/>
    <s v="C248-C256"/>
    <s v="Little Red Sucker Creek"/>
    <n v="0"/>
    <d v="2021-09-23T00:00:00"/>
    <m/>
    <s v="37"/>
    <d v="2021-09-24T00:00:00"/>
    <s v=""/>
    <s v=""/>
    <m/>
    <m/>
    <m/>
    <s v="Harold Furlong"/>
    <s v="06"/>
    <s v="Corbiere and Sons Contracting993020210919-11Driver - AZ - After Jan 107490"/>
    <s v="Corbiere and Sons Contracting993020210919-11Driver - AZ - After Jan 107490INV #149"/>
    <s v="New All Season Development"/>
    <s v=""/>
    <x v="2"/>
  </r>
  <r>
    <x v="1"/>
    <n v="6"/>
    <n v="0"/>
    <n v="9930"/>
    <s v="20210919-11"/>
    <n v="53510602"/>
    <s v="Access"/>
    <n v="0"/>
    <s v="Operator - Principle - After Jan 10"/>
    <n v="75"/>
    <n v="60"/>
    <s v="HR"/>
    <s v=""/>
    <s v=""/>
    <s v="75"/>
    <s v="0"/>
    <n v="4500"/>
    <n v="585"/>
    <n v="5084.9999999999991"/>
    <d v="2021-09-19T00:00:00"/>
    <n v="0"/>
    <x v="5"/>
    <d v="2021-10-08T00:00:00"/>
    <n v="164"/>
    <n v="0"/>
    <n v="0"/>
    <s v="Nathan Kyme"/>
    <s v="New All Season Development"/>
    <m/>
    <s v="VC7556-2019-017"/>
    <s v="929 OF"/>
    <m/>
    <m/>
    <m/>
    <s v="Approved"/>
    <m/>
    <m/>
    <s v="Road building on Little Red Sucker - Float moved Ex and RT to this site"/>
    <n v="6"/>
    <s v="C248-C256"/>
    <s v="Little Red Sucker Creek"/>
    <n v="0"/>
    <d v="2021-09-23T00:00:00"/>
    <m/>
    <s v="37"/>
    <d v="2021-09-24T00:00:00"/>
    <s v=""/>
    <s v=""/>
    <m/>
    <m/>
    <m/>
    <s v="Harold Furlong"/>
    <s v="06"/>
    <s v="Corbiere and Sons Contracting993020210919-11Operator - Principle - After Jan 10604500"/>
    <s v="Corbiere and Sons Contracting993020210919-11Operator - Principle - After Jan 10604500INV #149"/>
    <s v="New All Season Development"/>
    <s v=""/>
    <x v="2"/>
  </r>
  <r>
    <x v="1"/>
    <n v="6"/>
    <n v="0"/>
    <n v="9930"/>
    <s v="20210919-11"/>
    <n v="53510602"/>
    <s v="Access"/>
    <n v="0"/>
    <s v="L.O.A."/>
    <n v="210"/>
    <n v="7"/>
    <s v="DAY"/>
    <s v=""/>
    <s v=""/>
    <m/>
    <s v="0"/>
    <n v="1470"/>
    <n v="191.1"/>
    <n v="1661.1"/>
    <d v="2021-09-19T00:00:00"/>
    <n v="0"/>
    <x v="5"/>
    <d v="2021-10-08T00:00:00"/>
    <n v="164"/>
    <n v="0"/>
    <n v="0"/>
    <s v="Nathan Kyme"/>
    <s v="New All Season Development"/>
    <m/>
    <s v="VC7556-2019-017"/>
    <s v="929 OF"/>
    <m/>
    <m/>
    <m/>
    <s v="Approved"/>
    <m/>
    <m/>
    <s v="Road building on Little Red Sucker - Float moved Ex and RT to this site"/>
    <n v="6"/>
    <s v="C248-C256"/>
    <s v="Little Red Sucker Creek"/>
    <n v="0"/>
    <d v="2021-09-23T00:00:00"/>
    <m/>
    <s v="37"/>
    <d v="2021-09-24T00:00:00"/>
    <s v=""/>
    <s v=""/>
    <m/>
    <m/>
    <m/>
    <s v="Harold Furlong"/>
    <s v="06"/>
    <s v="Corbiere and Sons Contracting993020210919-11L.O.A.71470"/>
    <s v="Corbiere and Sons Contracting993020210919-11L.O.A.71470INV #149"/>
    <s v="New All Season Development"/>
    <s v=""/>
    <x v="2"/>
  </r>
  <r>
    <x v="1"/>
    <n v="6"/>
    <n v="0"/>
    <n v="9930"/>
    <s v="20210919-11"/>
    <n v="53510602"/>
    <s v="Access"/>
    <n v="0"/>
    <s v="Foreman"/>
    <n v="95"/>
    <n v="12"/>
    <s v="HR"/>
    <s v=""/>
    <s v=""/>
    <s v="95"/>
    <s v="0"/>
    <n v="1140"/>
    <n v="148.20000000000002"/>
    <n v="1288.1999999999998"/>
    <d v="2021-09-19T00:00:00"/>
    <n v="0"/>
    <x v="5"/>
    <d v="2021-10-08T00:00:00"/>
    <n v="164"/>
    <n v="0"/>
    <n v="0"/>
    <s v="Nathan Kyme"/>
    <s v="New All Season Development"/>
    <m/>
    <s v="VC7556-2019-017"/>
    <s v="929 OF"/>
    <m/>
    <m/>
    <m/>
    <s v="Approved"/>
    <m/>
    <m/>
    <s v="Road building on Little Red Sucker - Float moved Ex and RT to this site"/>
    <n v="6"/>
    <s v="C248-C256"/>
    <s v="Little Red Sucker Creek"/>
    <n v="0"/>
    <d v="2021-09-23T00:00:00"/>
    <m/>
    <s v="37"/>
    <d v="2021-09-24T00:00:00"/>
    <s v=""/>
    <s v=""/>
    <m/>
    <m/>
    <m/>
    <s v="Harold Furlong"/>
    <s v="06"/>
    <s v="Corbiere and Sons Contracting993020210919-11Foreman121140"/>
    <s v="Corbiere and Sons Contracting993020210919-11Foreman121140INV #149"/>
    <s v="New All Season Development"/>
    <s v=""/>
    <x v="2"/>
  </r>
  <r>
    <x v="1"/>
    <n v="6"/>
    <n v="0"/>
    <n v="9930"/>
    <s v="20210919-11"/>
    <n v="53510602"/>
    <s v="Access"/>
    <n v="0"/>
    <s v="Tractor Trailer - 60 Ton- After Jan 10"/>
    <n v="122.39"/>
    <n v="7"/>
    <s v="Dynamic"/>
    <s v="91.79"/>
    <s v="0"/>
    <s v=""/>
    <s v=""/>
    <n v="856.73"/>
    <n v="111.37490000000001"/>
    <n v="968.10489999999993"/>
    <d v="2021-09-19T00:00:00"/>
    <n v="0"/>
    <x v="5"/>
    <d v="2021-10-08T00:00:00"/>
    <n v="164"/>
    <n v="0"/>
    <n v="0"/>
    <s v="Nathan Kyme"/>
    <s v="New All Season Development"/>
    <m/>
    <s v="VC7556-2019-017"/>
    <s v="929 OF"/>
    <m/>
    <m/>
    <m/>
    <s v="Approved"/>
    <m/>
    <m/>
    <s v="Road building on Little Red Sucker - Float moved Ex and RT to this site"/>
    <n v="6"/>
    <s v="C248-C256"/>
    <s v="Little Red Sucker Creek"/>
    <n v="0"/>
    <d v="2021-09-23T00:00:00"/>
    <m/>
    <s v="37"/>
    <d v="2021-09-24T00:00:00"/>
    <s v=""/>
    <s v=""/>
    <m/>
    <m/>
    <m/>
    <s v="Harold Furlong"/>
    <s v="06"/>
    <s v="Corbiere and Sons Contracting993020210919-11Tractor Trailer - 60 Ton- After Jan 107856.73"/>
    <s v="Corbiere and Sons Contracting993020210919-11Tractor Trailer - 60 Ton- After Jan 107856.73INV #149"/>
    <s v="New All Season Development"/>
    <s v=""/>
    <x v="2"/>
  </r>
  <r>
    <x v="1"/>
    <n v="6"/>
    <n v="0"/>
    <n v="9930"/>
    <s v="20210919-11"/>
    <n v="53510602"/>
    <s v="Access"/>
    <n v="0"/>
    <s v="Rock Truck - 30 Ton- After Jan 10"/>
    <n v="138.05000000000001"/>
    <n v="10"/>
    <s v="Dynamic"/>
    <s v="103.54"/>
    <s v="0"/>
    <s v=""/>
    <s v=""/>
    <n v="1380.5"/>
    <n v="179.465"/>
    <n v="1559.9649999999999"/>
    <d v="2021-09-19T00:00:00"/>
    <n v="0"/>
    <x v="5"/>
    <d v="2021-10-08T00:00:00"/>
    <n v="164"/>
    <n v="0"/>
    <n v="0"/>
    <s v="Nathan Kyme"/>
    <s v="New All Season Development"/>
    <m/>
    <s v="VC7556-2019-017"/>
    <s v="929 OF"/>
    <m/>
    <m/>
    <m/>
    <s v="Approved"/>
    <m/>
    <m/>
    <s v="Road building on Little Red Sucker - Float moved Ex and RT to this site"/>
    <n v="6"/>
    <s v="C248-C256"/>
    <s v="Little Red Sucker Creek"/>
    <n v="0"/>
    <d v="2021-09-23T00:00:00"/>
    <m/>
    <s v="37"/>
    <d v="2021-09-24T00:00:00"/>
    <s v=""/>
    <s v=""/>
    <m/>
    <m/>
    <m/>
    <s v="Harold Furlong"/>
    <s v="06"/>
    <s v="Corbiere and Sons Contracting993020210919-11Rock Truck - 30 Ton- After Jan 10101380.5"/>
    <s v="Corbiere and Sons Contracting993020210919-11Rock Truck - 30 Ton- After Jan 10101380.5INV #149"/>
    <s v="New All Season Development"/>
    <s v=""/>
    <x v="2"/>
  </r>
  <r>
    <x v="1"/>
    <n v="6"/>
    <n v="0"/>
    <n v="9930"/>
    <s v="20210919-11"/>
    <n v="53510602"/>
    <s v="Access"/>
    <n v="0"/>
    <s v="Rock Truck - 30 Ton- After Jan 10"/>
    <n v="138.05000000000001"/>
    <n v="11"/>
    <s v="Dynamic"/>
    <s v="103.54"/>
    <s v="0"/>
    <s v=""/>
    <s v=""/>
    <n v="1518.55"/>
    <n v="197.41149999999999"/>
    <n v="1715.9614999999999"/>
    <d v="2021-09-19T00:00:00"/>
    <n v="0"/>
    <x v="5"/>
    <d v="2021-10-08T00:00:00"/>
    <n v="164"/>
    <n v="0"/>
    <n v="0"/>
    <s v="Nathan Kyme"/>
    <s v="New All Season Development"/>
    <m/>
    <s v="VC7556-2019-017"/>
    <s v="929 OF"/>
    <m/>
    <m/>
    <m/>
    <s v="Approved"/>
    <m/>
    <m/>
    <s v="Road building on Little Red Sucker - Float moved Ex and RT to this site"/>
    <n v="6"/>
    <s v="C248-C256"/>
    <s v="Little Red Sucker Creek"/>
    <n v="0"/>
    <d v="2021-09-23T00:00:00"/>
    <m/>
    <s v="37"/>
    <d v="2021-09-24T00:00:00"/>
    <s v=""/>
    <s v=""/>
    <m/>
    <m/>
    <m/>
    <s v="Harold Furlong"/>
    <s v="06"/>
    <s v="Corbiere and Sons Contracting993020210919-11Rock Truck - 30 Ton- After Jan 10111518.55"/>
    <s v="Corbiere and Sons Contracting993020210919-11Rock Truck - 30 Ton- After Jan 10111518.55INV #149"/>
    <s v="New All Season Development"/>
    <s v=""/>
    <x v="2"/>
  </r>
  <r>
    <x v="1"/>
    <n v="6"/>
    <n v="0"/>
    <n v="9930"/>
    <s v="20210919-11"/>
    <n v="53510602"/>
    <s v="Access"/>
    <n v="0"/>
    <s v="Light Truck - Pick up- After Jan 10"/>
    <n v="243.75"/>
    <n v="4"/>
    <s v="DAY"/>
    <s v="182.81"/>
    <s v="0"/>
    <s v=""/>
    <s v=""/>
    <n v="975"/>
    <n v="126.75"/>
    <n v="1101.75"/>
    <d v="2021-09-19T00:00:00"/>
    <n v="0"/>
    <x v="5"/>
    <d v="2021-10-08T00:00:00"/>
    <n v="164"/>
    <n v="0"/>
    <n v="0"/>
    <s v="Nathan Kyme"/>
    <s v="New All Season Development"/>
    <m/>
    <s v="VC7556-2019-017"/>
    <s v="929 OF"/>
    <m/>
    <m/>
    <m/>
    <s v="Approved"/>
    <m/>
    <m/>
    <s v="Road building on Little Red Sucker - Float moved Ex and RT to this site"/>
    <n v="6"/>
    <s v="C248-C256"/>
    <s v="Little Red Sucker Creek"/>
    <n v="0"/>
    <d v="2021-09-23T00:00:00"/>
    <m/>
    <s v="37"/>
    <d v="2021-09-24T00:00:00"/>
    <s v=""/>
    <s v=""/>
    <m/>
    <m/>
    <m/>
    <s v="Harold Furlong"/>
    <s v="06"/>
    <s v="Corbiere and Sons Contracting993020210919-11Light Truck - Pick up- After Jan 104975"/>
    <s v="Corbiere and Sons Contracting993020210919-11Light Truck - Pick up- After Jan 104975INV #149"/>
    <s v="New All Season Development"/>
    <s v=""/>
    <x v="2"/>
  </r>
  <r>
    <x v="1"/>
    <n v="6"/>
    <n v="0"/>
    <n v="9930"/>
    <s v="20210919-11"/>
    <n v="53510602"/>
    <s v="Access"/>
    <n v="0"/>
    <s v="Excavator Thumb - 30 - 50 ton- After Jan 10"/>
    <n v="12.21"/>
    <n v="10"/>
    <s v="HR"/>
    <s v="9.16"/>
    <s v="0"/>
    <s v=""/>
    <s v=""/>
    <n v="122.1"/>
    <n v="15.872999999999999"/>
    <n v="137.97299999999998"/>
    <d v="2021-09-19T00:00:00"/>
    <n v="0"/>
    <x v="5"/>
    <d v="2021-10-08T00:00:00"/>
    <n v="164"/>
    <n v="0"/>
    <n v="0"/>
    <s v="Nathan Kyme"/>
    <s v="New All Season Development"/>
    <m/>
    <s v="VC7556-2019-017"/>
    <s v="929 OF"/>
    <m/>
    <m/>
    <m/>
    <s v="Approved"/>
    <m/>
    <m/>
    <s v="Road building on Little Red Sucker - Float moved Ex and RT to this site"/>
    <n v="6"/>
    <s v="C248-C256"/>
    <s v="Little Red Sucker Creek"/>
    <n v="0"/>
    <d v="2021-09-23T00:00:00"/>
    <m/>
    <s v="37"/>
    <d v="2021-09-24T00:00:00"/>
    <s v=""/>
    <s v=""/>
    <m/>
    <m/>
    <m/>
    <s v="Harold Furlong"/>
    <s v="06"/>
    <s v="Corbiere and Sons Contracting993020210919-11Excavator Thumb - 30 - 50 ton- After Jan 1010122.1"/>
    <s v="Corbiere and Sons Contracting993020210919-11Excavator Thumb - 30 - 50 ton- After Jan 1010122.1INV #149"/>
    <s v="New All Season Development"/>
    <s v=""/>
    <x v="2"/>
  </r>
  <r>
    <x v="1"/>
    <n v="6"/>
    <n v="0"/>
    <n v="9930"/>
    <s v="20210919-11"/>
    <n v="53510602"/>
    <s v="Access"/>
    <n v="0"/>
    <s v="Excavator - 30 ton- After Jan 10"/>
    <n v="138.44999999999999"/>
    <n v="10"/>
    <s v="Dynamic"/>
    <s v="103.84"/>
    <s v="0"/>
    <s v=""/>
    <s v=""/>
    <n v="1384.5"/>
    <n v="179.98500000000001"/>
    <n v="1564.4849999999999"/>
    <d v="2021-09-19T00:00:00"/>
    <n v="0"/>
    <x v="5"/>
    <d v="2021-10-08T00:00:00"/>
    <n v="164"/>
    <n v="0"/>
    <n v="0"/>
    <s v="Nathan Kyme"/>
    <s v="New All Season Development"/>
    <m/>
    <s v="VC7556-2019-017"/>
    <s v="929 OF"/>
    <m/>
    <m/>
    <m/>
    <s v="Approved"/>
    <m/>
    <m/>
    <s v="Road building on Little Red Sucker - Float moved Ex and RT to this site"/>
    <n v="6"/>
    <s v="C248-C256"/>
    <s v="Little Red Sucker Creek"/>
    <n v="0"/>
    <d v="2021-09-23T00:00:00"/>
    <m/>
    <s v="37"/>
    <d v="2021-09-24T00:00:00"/>
    <s v=""/>
    <s v=""/>
    <m/>
    <m/>
    <m/>
    <s v="Harold Furlong"/>
    <s v="06"/>
    <s v="Corbiere and Sons Contracting993020210919-11Excavator - 30 ton- After Jan 10101384.5"/>
    <s v="Corbiere and Sons Contracting993020210919-11Excavator - 30 ton- After Jan 10101384.5INV #149"/>
    <s v="New All Season Development"/>
    <s v=""/>
    <x v="2"/>
  </r>
  <r>
    <x v="1"/>
    <n v="6"/>
    <n v="0"/>
    <n v="9930"/>
    <s v="20210919-11"/>
    <n v="53510602"/>
    <s v="Access"/>
    <n v="0"/>
    <s v="Excavator - 30 ton- After Jan 10"/>
    <n v="138.44999999999999"/>
    <n v="11"/>
    <s v="Dynamic"/>
    <s v="103.84"/>
    <s v="0"/>
    <s v=""/>
    <s v=""/>
    <n v="1522.95"/>
    <n v="197.98350000000002"/>
    <n v="1720.9334999999999"/>
    <d v="2021-09-19T00:00:00"/>
    <n v="0"/>
    <x v="5"/>
    <d v="2021-10-08T00:00:00"/>
    <n v="164"/>
    <n v="0"/>
    <n v="0"/>
    <s v="Nathan Kyme"/>
    <s v="New All Season Development"/>
    <m/>
    <s v="VC7556-2019-017"/>
    <s v="929 OF"/>
    <m/>
    <m/>
    <m/>
    <s v="Approved"/>
    <m/>
    <m/>
    <s v="Road building on Little Red Sucker - Float moved Ex and RT to this site"/>
    <n v="6"/>
    <s v="C248-C256"/>
    <s v="Little Red Sucker Creek"/>
    <n v="0"/>
    <d v="2021-09-23T00:00:00"/>
    <m/>
    <s v="37"/>
    <d v="2021-09-24T00:00:00"/>
    <s v=""/>
    <s v=""/>
    <m/>
    <m/>
    <m/>
    <s v="Harold Furlong"/>
    <s v="06"/>
    <s v="Corbiere and Sons Contracting993020210919-11Excavator - 30 ton- After Jan 10111522.95"/>
    <s v="Corbiere and Sons Contracting993020210919-11Excavator - 30 ton- After Jan 10111522.95INV #149"/>
    <s v="New All Season Development"/>
    <s v=""/>
    <x v="2"/>
  </r>
  <r>
    <x v="1"/>
    <n v="6"/>
    <n v="0"/>
    <n v="9930"/>
    <s v="20210919-11"/>
    <n v="53510602"/>
    <s v="Access"/>
    <n v="0"/>
    <s v="Dozer D6 or equal- After Jan 10"/>
    <n v="131.47999999999999"/>
    <n v="11"/>
    <s v="Dynamic"/>
    <s v="98.61"/>
    <s v="0"/>
    <s v=""/>
    <s v=""/>
    <n v="1446.28"/>
    <n v="188.0164"/>
    <n v="1634.2963999999997"/>
    <d v="2021-09-19T00:00:00"/>
    <n v="0"/>
    <x v="5"/>
    <d v="2021-10-08T00:00:00"/>
    <n v="164"/>
    <n v="0"/>
    <n v="0"/>
    <s v="Nathan Kyme"/>
    <s v="New All Season Development"/>
    <m/>
    <s v="VC7556-2019-017"/>
    <s v="929 OF"/>
    <m/>
    <m/>
    <m/>
    <s v="Approved"/>
    <m/>
    <m/>
    <s v="Road building on Little Red Sucker - Float moved Ex and RT to this site"/>
    <n v="6"/>
    <s v="C248-C256"/>
    <s v="Little Red Sucker Creek"/>
    <n v="0"/>
    <d v="2021-09-23T00:00:00"/>
    <m/>
    <s v="37"/>
    <d v="2021-09-24T00:00:00"/>
    <s v=""/>
    <s v=""/>
    <m/>
    <m/>
    <m/>
    <s v="Harold Furlong"/>
    <s v="06"/>
    <s v="Corbiere and Sons Contracting993020210919-11Dozer D6 or equal- After Jan 10111446.28"/>
    <s v="Corbiere and Sons Contracting993020210919-11Dozer D6 or equal- After Jan 10111446.28INV #149"/>
    <s v="New All Season Development"/>
    <s v=""/>
    <x v="2"/>
  </r>
  <r>
    <x v="1"/>
    <n v="6"/>
    <n v="0"/>
    <n v="9909"/>
    <s v="20210918-8"/>
    <n v="53510602"/>
    <s v="Access"/>
    <n v="0"/>
    <s v="Labourer - General - After Jan 10"/>
    <n v="60"/>
    <n v="8"/>
    <s v="HR"/>
    <s v=""/>
    <s v=""/>
    <s v="60"/>
    <s v="0"/>
    <n v="480"/>
    <n v="62.400000000000006"/>
    <n v="542.4"/>
    <d v="2021-09-18T00:00:00"/>
    <n v="0"/>
    <x v="5"/>
    <d v="2021-10-08T00:00:00"/>
    <n v="164"/>
    <n v="0"/>
    <n v="0"/>
    <s v="Nathan Kyme"/>
    <s v="New All Season Development"/>
    <m/>
    <s v="VC7556-2019-017"/>
    <s v="929 OF"/>
    <m/>
    <m/>
    <m/>
    <s v="Approved"/>
    <m/>
    <m/>
    <s v="Road Building activities on Del Lake Road towards C195"/>
    <n v="6"/>
    <s v="C186-C195"/>
    <s v="Del Lake"/>
    <n v="0"/>
    <d v="2021-09-23T00:00:00"/>
    <m/>
    <s v="37"/>
    <d v="2021-09-23T00:00:00"/>
    <s v=""/>
    <s v=""/>
    <m/>
    <m/>
    <m/>
    <s v="Harold Furlong"/>
    <s v="06"/>
    <s v="Corbiere and Sons Contracting990920210918-8Labourer - General - After Jan 108480"/>
    <s v="Corbiere and Sons Contracting990920210918-8Labourer - General - After Jan 108480INV #149"/>
    <s v="New All Season Development"/>
    <s v=""/>
    <x v="2"/>
  </r>
  <r>
    <x v="1"/>
    <n v="6"/>
    <n v="0"/>
    <n v="9909"/>
    <s v="20210918-8"/>
    <n v="53510602"/>
    <s v="Access"/>
    <n v="0"/>
    <s v="Operator - Principle - After Jan 10"/>
    <n v="75"/>
    <n v="46"/>
    <s v="HR"/>
    <s v=""/>
    <s v=""/>
    <s v="75"/>
    <s v="0"/>
    <n v="3450"/>
    <n v="448.5"/>
    <n v="3898.4999999999995"/>
    <d v="2021-09-18T00:00:00"/>
    <n v="0"/>
    <x v="5"/>
    <d v="2021-10-08T00:00:00"/>
    <n v="164"/>
    <n v="0"/>
    <n v="0"/>
    <s v="Nathan Kyme"/>
    <s v="New All Season Development"/>
    <m/>
    <s v="VC7556-2019-017"/>
    <s v="929 OF"/>
    <m/>
    <m/>
    <m/>
    <s v="Approved"/>
    <m/>
    <m/>
    <s v="Road Building activities on Del Lake Road towards C195"/>
    <n v="6"/>
    <s v="C186-C195"/>
    <s v="Del Lake"/>
    <n v="0"/>
    <d v="2021-09-23T00:00:00"/>
    <m/>
    <s v="37"/>
    <d v="2021-09-23T00:00:00"/>
    <s v=""/>
    <s v=""/>
    <m/>
    <m/>
    <m/>
    <s v="Harold Furlong"/>
    <s v="06"/>
    <s v="Corbiere and Sons Contracting990920210918-8Operator - Principle - After Jan 10463450"/>
    <s v="Corbiere and Sons Contracting990920210918-8Operator - Principle - After Jan 10463450INV #149"/>
    <s v="New All Season Development"/>
    <s v=""/>
    <x v="2"/>
  </r>
  <r>
    <x v="1"/>
    <n v="6"/>
    <n v="0"/>
    <n v="9909"/>
    <s v="20210918-8"/>
    <n v="53510602"/>
    <s v="Access"/>
    <n v="0"/>
    <s v="L.O.A."/>
    <n v="210"/>
    <n v="5"/>
    <s v="DAY"/>
    <s v=""/>
    <s v=""/>
    <m/>
    <s v="0"/>
    <n v="1050"/>
    <n v="136.5"/>
    <n v="1186.5"/>
    <d v="2021-09-18T00:00:00"/>
    <n v="0"/>
    <x v="5"/>
    <d v="2021-10-08T00:00:00"/>
    <n v="164"/>
    <n v="0"/>
    <n v="0"/>
    <s v="Nathan Kyme"/>
    <s v="New All Season Development"/>
    <m/>
    <s v="VC7556-2019-017"/>
    <s v="929 OF"/>
    <m/>
    <m/>
    <m/>
    <s v="Approved"/>
    <m/>
    <m/>
    <s v="Road Building activities on Del Lake Road towards C195"/>
    <n v="6"/>
    <s v="C186-C195"/>
    <s v="Del Lake"/>
    <n v="0"/>
    <d v="2021-09-23T00:00:00"/>
    <m/>
    <s v="37"/>
    <d v="2021-09-23T00:00:00"/>
    <s v=""/>
    <s v=""/>
    <m/>
    <m/>
    <m/>
    <s v="Harold Furlong"/>
    <s v="06"/>
    <s v="Corbiere and Sons Contracting990920210918-8L.O.A.51050"/>
    <s v="Corbiere and Sons Contracting990920210918-8L.O.A.51050INV #149"/>
    <s v="New All Season Development"/>
    <s v=""/>
    <x v="2"/>
  </r>
  <r>
    <x v="1"/>
    <n v="6"/>
    <n v="0"/>
    <n v="9909"/>
    <s v="20210918-8"/>
    <n v="53510602"/>
    <s v="Access"/>
    <n v="0"/>
    <s v="Foreman"/>
    <n v="95"/>
    <n v="12"/>
    <s v="HR"/>
    <s v=""/>
    <s v=""/>
    <s v="95"/>
    <s v="0"/>
    <n v="1140"/>
    <n v="148.20000000000002"/>
    <n v="1288.1999999999998"/>
    <d v="2021-09-18T00:00:00"/>
    <n v="0"/>
    <x v="5"/>
    <d v="2021-10-08T00:00:00"/>
    <n v="164"/>
    <n v="0"/>
    <n v="0"/>
    <s v="Nathan Kyme"/>
    <s v="New All Season Development"/>
    <m/>
    <s v="VC7556-2019-017"/>
    <s v="929 OF"/>
    <m/>
    <m/>
    <m/>
    <s v="Approved"/>
    <m/>
    <m/>
    <s v="Road Building activities on Del Lake Road towards C195"/>
    <n v="6"/>
    <s v="C186-C195"/>
    <s v="Del Lake"/>
    <n v="0"/>
    <d v="2021-09-23T00:00:00"/>
    <m/>
    <s v="37"/>
    <d v="2021-09-23T00:00:00"/>
    <s v=""/>
    <s v=""/>
    <m/>
    <m/>
    <m/>
    <s v="Harold Furlong"/>
    <s v="06"/>
    <s v="Corbiere and Sons Contracting990920210918-8Foreman121140"/>
    <s v="Corbiere and Sons Contracting990920210918-8Foreman121140INV #149"/>
    <s v="New All Season Development"/>
    <s v=""/>
    <x v="2"/>
  </r>
  <r>
    <x v="1"/>
    <n v="6"/>
    <n v="0"/>
    <n v="9909"/>
    <s v="20210918-8"/>
    <n v="53510602"/>
    <s v="Access"/>
    <n v="0"/>
    <s v="Rock Truck - 30 Ton- After Jan 10"/>
    <n v="138.05000000000001"/>
    <n v="11"/>
    <s v="Dynamic"/>
    <s v="103.54"/>
    <s v="0"/>
    <s v=""/>
    <s v=""/>
    <n v="1518.55"/>
    <n v="197.41149999999999"/>
    <n v="1715.9614999999999"/>
    <d v="2021-09-18T00:00:00"/>
    <n v="0"/>
    <x v="5"/>
    <d v="2021-10-08T00:00:00"/>
    <n v="164"/>
    <n v="0"/>
    <n v="0"/>
    <s v="Nathan Kyme"/>
    <s v="New All Season Development"/>
    <m/>
    <s v="VC7556-2019-017"/>
    <s v="929 OF"/>
    <m/>
    <m/>
    <m/>
    <s v="Approved"/>
    <m/>
    <m/>
    <s v="Road Building activities on Del Lake Road towards C195"/>
    <n v="6"/>
    <s v="C186-C195"/>
    <s v="Del Lake"/>
    <n v="0"/>
    <d v="2021-09-23T00:00:00"/>
    <m/>
    <s v="37"/>
    <d v="2021-09-23T00:00:00"/>
    <s v=""/>
    <s v=""/>
    <m/>
    <m/>
    <m/>
    <s v="Harold Furlong"/>
    <s v="06"/>
    <s v="Corbiere and Sons Contracting990920210918-8Rock Truck - 30 Ton- After Jan 10111518.55"/>
    <s v="Corbiere and Sons Contracting990920210918-8Rock Truck - 30 Ton- After Jan 10111518.55INV #149"/>
    <s v="New All Season Development"/>
    <s v=""/>
    <x v="2"/>
  </r>
  <r>
    <x v="1"/>
    <n v="6"/>
    <n v="0"/>
    <n v="9909"/>
    <s v="20210918-8"/>
    <n v="53510602"/>
    <s v="Access"/>
    <n v="0"/>
    <s v="Light Truck - Pick up- After Jan 10"/>
    <n v="243.75"/>
    <n v="3"/>
    <s v="DAY"/>
    <s v="182.81"/>
    <s v="0"/>
    <s v=""/>
    <s v=""/>
    <n v="731.25"/>
    <n v="95.0625"/>
    <n v="826.31249999999989"/>
    <d v="2021-09-18T00:00:00"/>
    <n v="0"/>
    <x v="5"/>
    <d v="2021-10-08T00:00:00"/>
    <n v="164"/>
    <n v="0"/>
    <n v="0"/>
    <s v="Nathan Kyme"/>
    <s v="New All Season Development"/>
    <m/>
    <s v="VC7556-2019-017"/>
    <s v="929 OF"/>
    <m/>
    <m/>
    <m/>
    <s v="Approved"/>
    <m/>
    <m/>
    <s v="Road Building activities on Del Lake Road towards C195"/>
    <n v="6"/>
    <s v="C186-C195"/>
    <s v="Del Lake"/>
    <n v="0"/>
    <d v="2021-09-23T00:00:00"/>
    <m/>
    <s v="37"/>
    <d v="2021-09-23T00:00:00"/>
    <s v=""/>
    <s v=""/>
    <m/>
    <m/>
    <m/>
    <s v="Harold Furlong"/>
    <s v="06"/>
    <s v="Corbiere and Sons Contracting990920210918-8Light Truck - Pick up- After Jan 103731.25"/>
    <s v="Corbiere and Sons Contracting990920210918-8Light Truck - Pick up- After Jan 103731.25INV #149"/>
    <s v="New All Season Development"/>
    <s v=""/>
    <x v="2"/>
  </r>
  <r>
    <x v="1"/>
    <n v="6"/>
    <n v="0"/>
    <n v="9909"/>
    <s v="20210918-8"/>
    <n v="53510602"/>
    <s v="Access"/>
    <n v="0"/>
    <s v="Excavator Hammer - 30 - 50 ton- After Jan 10"/>
    <n v="63.38"/>
    <n v="11"/>
    <s v="HR"/>
    <s v="47.54"/>
    <s v="0"/>
    <s v=""/>
    <s v=""/>
    <n v="697.18"/>
    <n v="90.633399999999995"/>
    <n v="787.81339999999989"/>
    <d v="2021-09-18T00:00:00"/>
    <n v="0"/>
    <x v="5"/>
    <d v="2021-10-08T00:00:00"/>
    <n v="164"/>
    <n v="0"/>
    <n v="0"/>
    <s v="Nathan Kyme"/>
    <s v="New All Season Development"/>
    <m/>
    <s v="VC7556-2019-017"/>
    <s v="929 OF"/>
    <m/>
    <m/>
    <m/>
    <s v="Approved"/>
    <m/>
    <m/>
    <s v="Road Building activities on Del Lake Road towards C195"/>
    <n v="6"/>
    <s v="C186-C195"/>
    <s v="Del Lake"/>
    <n v="0"/>
    <d v="2021-09-23T00:00:00"/>
    <m/>
    <s v="37"/>
    <d v="2021-09-23T00:00:00"/>
    <s v=""/>
    <s v=""/>
    <m/>
    <m/>
    <m/>
    <s v="Harold Furlong"/>
    <s v="06"/>
    <s v="Corbiere and Sons Contracting990920210918-8Excavator Hammer - 30 - 50 ton- After Jan 1011697.18"/>
    <s v="Corbiere and Sons Contracting990920210918-8Excavator Hammer - 30 - 50 ton- After Jan 1011697.18INV #149"/>
    <s v="New All Season Development"/>
    <s v=""/>
    <x v="2"/>
  </r>
  <r>
    <x v="1"/>
    <n v="6"/>
    <n v="0"/>
    <n v="9909"/>
    <s v="20210918-8"/>
    <n v="53510602"/>
    <s v="Access"/>
    <n v="0"/>
    <s v="Excavator - 36 ton- After Jan 10"/>
    <n v="146.96"/>
    <n v="11"/>
    <s v="Dynamic"/>
    <s v="110.22"/>
    <s v="0"/>
    <s v=""/>
    <s v=""/>
    <n v="1616.56"/>
    <n v="210.15280000000001"/>
    <n v="1826.7127999999998"/>
    <d v="2021-09-18T00:00:00"/>
    <n v="0"/>
    <x v="5"/>
    <d v="2021-10-08T00:00:00"/>
    <n v="164"/>
    <n v="0"/>
    <n v="0"/>
    <s v="Nathan Kyme"/>
    <s v="New All Season Development"/>
    <m/>
    <s v="VC7556-2019-017"/>
    <s v="929 OF"/>
    <m/>
    <m/>
    <m/>
    <s v="Approved"/>
    <m/>
    <m/>
    <s v="Road Building activities on Del Lake Road towards C195"/>
    <n v="6"/>
    <s v="C186-C195"/>
    <s v="Del Lake"/>
    <n v="0"/>
    <d v="2021-09-23T00:00:00"/>
    <m/>
    <s v="37"/>
    <d v="2021-09-23T00:00:00"/>
    <s v=""/>
    <s v=""/>
    <m/>
    <m/>
    <m/>
    <s v="Harold Furlong"/>
    <s v="06"/>
    <s v="Corbiere and Sons Contracting990920210918-8Excavator - 36 ton- After Jan 10111616.56"/>
    <s v="Corbiere and Sons Contracting990920210918-8Excavator - 36 ton- After Jan 10111616.56INV #149"/>
    <s v="New All Season Development"/>
    <s v=""/>
    <x v="2"/>
  </r>
  <r>
    <x v="1"/>
    <n v="6"/>
    <n v="0"/>
    <n v="9909"/>
    <s v="20210918-8"/>
    <n v="53510602"/>
    <s v="Access"/>
    <n v="0"/>
    <s v="Excavator - 36 ton- After Jan 10"/>
    <n v="146.96"/>
    <n v="5.5"/>
    <s v="Dynamic"/>
    <s v="110.22"/>
    <s v="0"/>
    <s v=""/>
    <s v=""/>
    <n v="808.28"/>
    <n v="105.07640000000001"/>
    <n v="913.35639999999989"/>
    <d v="2021-09-18T00:00:00"/>
    <n v="0"/>
    <x v="5"/>
    <d v="2021-10-08T00:00:00"/>
    <n v="164"/>
    <n v="0"/>
    <n v="0"/>
    <s v="Nathan Kyme"/>
    <s v="New All Season Development"/>
    <m/>
    <s v="VC7556-2019-017"/>
    <s v="929 OF"/>
    <m/>
    <m/>
    <m/>
    <s v="Approved"/>
    <m/>
    <m/>
    <s v="Road Building activities on Del Lake Road towards C195"/>
    <n v="6"/>
    <s v="C186-C195"/>
    <s v="Del Lake"/>
    <n v="0"/>
    <d v="2021-09-23T00:00:00"/>
    <m/>
    <s v="37"/>
    <d v="2021-09-23T00:00:00"/>
    <s v=""/>
    <s v=""/>
    <m/>
    <m/>
    <m/>
    <s v="Harold Furlong"/>
    <s v="06"/>
    <s v="Corbiere and Sons Contracting990920210918-8Excavator - 36 ton- After Jan 105.5808.28"/>
    <s v="Corbiere and Sons Contracting990920210918-8Excavator - 36 ton- After Jan 105.5808.28INV #149"/>
    <s v="New All Season Development"/>
    <s v=""/>
    <x v="2"/>
  </r>
  <r>
    <x v="1"/>
    <n v="6"/>
    <n v="0"/>
    <n v="9909"/>
    <s v="20210918-8"/>
    <n v="53510602"/>
    <s v="Access"/>
    <n v="0"/>
    <s v="Excavator - 30 ton- After Jan 10"/>
    <n v="138.44999999999999"/>
    <n v="3"/>
    <s v="Dynamic"/>
    <s v="103.84"/>
    <s v="0"/>
    <s v=""/>
    <s v=""/>
    <n v="415.35"/>
    <n v="53.995500000000007"/>
    <n v="469.34549999999996"/>
    <d v="2021-09-18T00:00:00"/>
    <n v="0"/>
    <x v="5"/>
    <d v="2021-10-08T00:00:00"/>
    <n v="164"/>
    <n v="0"/>
    <n v="0"/>
    <s v="Nathan Kyme"/>
    <s v="New All Season Development"/>
    <m/>
    <s v="VC7556-2019-017"/>
    <s v="929 OF"/>
    <m/>
    <m/>
    <m/>
    <s v="Approved"/>
    <m/>
    <m/>
    <s v="Road Building activities on Del Lake Road towards C195"/>
    <n v="6"/>
    <s v="C186-C195"/>
    <s v="Del Lake"/>
    <n v="0"/>
    <d v="2021-09-23T00:00:00"/>
    <m/>
    <s v="37"/>
    <d v="2021-09-23T00:00:00"/>
    <s v=""/>
    <s v=""/>
    <m/>
    <m/>
    <m/>
    <s v="Harold Furlong"/>
    <s v="06"/>
    <s v="Corbiere and Sons Contracting990920210918-8Excavator - 30 ton- After Jan 103415.35"/>
    <s v="Corbiere and Sons Contracting990920210918-8Excavator - 30 ton- After Jan 103415.35INV #149"/>
    <s v="New All Season Development"/>
    <s v=""/>
    <x v="2"/>
  </r>
  <r>
    <x v="1"/>
    <n v="6"/>
    <n v="0"/>
    <n v="9909"/>
    <s v="20210918-8"/>
    <n v="53510602"/>
    <s v="Access"/>
    <n v="0"/>
    <s v="Dozer D6 or equal- After Jan 10"/>
    <n v="131.47999999999999"/>
    <n v="11"/>
    <s v="Dynamic"/>
    <s v="98.61"/>
    <s v="0"/>
    <s v=""/>
    <s v=""/>
    <n v="1446.28"/>
    <n v="188.0164"/>
    <n v="1634.2963999999997"/>
    <d v="2021-09-18T00:00:00"/>
    <n v="0"/>
    <x v="5"/>
    <d v="2021-10-08T00:00:00"/>
    <n v="164"/>
    <n v="0"/>
    <n v="0"/>
    <s v="Nathan Kyme"/>
    <s v="New All Season Development"/>
    <m/>
    <s v="VC7556-2019-017"/>
    <s v="929 OF"/>
    <m/>
    <m/>
    <m/>
    <s v="Approved"/>
    <m/>
    <m/>
    <s v="Road Building activities on Del Lake Road towards C195"/>
    <n v="6"/>
    <s v="C186-C195"/>
    <s v="Del Lake"/>
    <n v="0"/>
    <d v="2021-09-23T00:00:00"/>
    <m/>
    <s v="37"/>
    <d v="2021-09-23T00:00:00"/>
    <s v=""/>
    <s v=""/>
    <m/>
    <m/>
    <m/>
    <s v="Harold Furlong"/>
    <s v="06"/>
    <s v="Corbiere and Sons Contracting990920210918-8Dozer D6 or equal- After Jan 10111446.28"/>
    <s v="Corbiere and Sons Contracting990920210918-8Dozer D6 or equal- After Jan 10111446.28INV #149"/>
    <s v="New All Season Development"/>
    <s v=""/>
    <x v="2"/>
  </r>
  <r>
    <x v="1"/>
    <n v="6"/>
    <n v="0"/>
    <n v="9907"/>
    <s v="20210918-6"/>
    <n v="53510602"/>
    <s v="Access"/>
    <n v="0"/>
    <s v="Operator - Principle - After Jan 10"/>
    <n v="75"/>
    <n v="19"/>
    <s v="HR"/>
    <s v=""/>
    <s v=""/>
    <s v="75"/>
    <s v="0"/>
    <n v="1425"/>
    <n v="185.25"/>
    <n v="1610.2499999999998"/>
    <d v="2021-09-18T00:00:00"/>
    <n v="0"/>
    <x v="5"/>
    <d v="2021-10-08T00:00:00"/>
    <n v="164"/>
    <n v="0"/>
    <n v="0"/>
    <s v="Nathan Kyme"/>
    <s v="New All Season Development"/>
    <m/>
    <s v="VC7556-2019-017"/>
    <s v="929 OF"/>
    <m/>
    <m/>
    <m/>
    <s v="Approved"/>
    <m/>
    <m/>
    <s v="Road Building on Hare Lake road from entrance towards C264"/>
    <n v="6"/>
    <s v="C257-C267"/>
    <s v="Hare Lake"/>
    <n v="0"/>
    <d v="2021-09-23T00:00:00"/>
    <m/>
    <s v="37"/>
    <d v="2021-09-23T00:00:00"/>
    <s v=""/>
    <s v=""/>
    <m/>
    <m/>
    <m/>
    <s v="Harold Furlong"/>
    <s v="06"/>
    <s v="Corbiere and Sons Contracting990720210918-6Operator - Principle - After Jan 10191425"/>
    <s v="Corbiere and Sons Contracting990720210918-6Operator - Principle - After Jan 10191425INV #149"/>
    <s v="New All Season Development"/>
    <s v=""/>
    <x v="2"/>
  </r>
  <r>
    <x v="1"/>
    <n v="6"/>
    <n v="0"/>
    <n v="9907"/>
    <s v="20210918-6"/>
    <n v="53510602"/>
    <s v="Access"/>
    <n v="0"/>
    <s v="Operator - Principle - After Jan 10"/>
    <n v="75"/>
    <n v="12"/>
    <s v="HR"/>
    <s v=""/>
    <s v=""/>
    <s v="75"/>
    <s v="0"/>
    <n v="900"/>
    <n v="117"/>
    <n v="1016.9999999999999"/>
    <d v="2021-09-18T00:00:00"/>
    <n v="0"/>
    <x v="5"/>
    <d v="2021-10-08T00:00:00"/>
    <n v="164"/>
    <n v="0"/>
    <n v="0"/>
    <s v="Nathan Kyme"/>
    <s v="New All Season Development"/>
    <m/>
    <s v="VC7556-2019-017"/>
    <s v="929 OF"/>
    <m/>
    <m/>
    <m/>
    <s v="Approved"/>
    <m/>
    <m/>
    <s v="Road Building on Hare Lake road from entrance towards C264"/>
    <n v="6"/>
    <s v="C257-C267"/>
    <s v="Hare Lake"/>
    <n v="0"/>
    <d v="2021-09-23T00:00:00"/>
    <m/>
    <s v="37"/>
    <d v="2021-09-23T00:00:00"/>
    <s v=""/>
    <s v=""/>
    <m/>
    <m/>
    <m/>
    <s v="Harold Furlong"/>
    <s v="06"/>
    <s v="Corbiere and Sons Contracting990720210918-6Operator - Principle - After Jan 1012900"/>
    <s v="Corbiere and Sons Contracting990720210918-6Operator - Principle - After Jan 1012900INV #149"/>
    <s v="New All Season Development"/>
    <s v=""/>
    <x v="2"/>
  </r>
  <r>
    <x v="1"/>
    <n v="6"/>
    <n v="0"/>
    <n v="9907"/>
    <s v="20210918-6"/>
    <n v="53510602"/>
    <s v="Access"/>
    <n v="0"/>
    <s v="L.O.A."/>
    <n v="210"/>
    <n v="3"/>
    <s v="DAY"/>
    <s v=""/>
    <s v=""/>
    <m/>
    <s v="0"/>
    <n v="630"/>
    <n v="81.900000000000006"/>
    <n v="711.9"/>
    <d v="2021-09-18T00:00:00"/>
    <n v="0"/>
    <x v="5"/>
    <d v="2021-10-08T00:00:00"/>
    <n v="164"/>
    <n v="0"/>
    <n v="0"/>
    <s v="Nathan Kyme"/>
    <s v="New All Season Development"/>
    <m/>
    <s v="VC7556-2019-017"/>
    <s v="929 OF"/>
    <m/>
    <m/>
    <m/>
    <s v="Approved"/>
    <m/>
    <m/>
    <s v="Road Building on Hare Lake road from entrance towards C264"/>
    <n v="6"/>
    <s v="C257-C267"/>
    <s v="Hare Lake"/>
    <n v="0"/>
    <d v="2021-09-23T00:00:00"/>
    <m/>
    <s v="37"/>
    <d v="2021-09-23T00:00:00"/>
    <s v=""/>
    <s v=""/>
    <m/>
    <m/>
    <m/>
    <s v="Harold Furlong"/>
    <s v="06"/>
    <s v="Corbiere and Sons Contracting990720210918-6L.O.A.3630"/>
    <s v="Corbiere and Sons Contracting990720210918-6L.O.A.3630INV #149"/>
    <s v="New All Season Development"/>
    <s v=""/>
    <x v="2"/>
  </r>
  <r>
    <x v="1"/>
    <n v="6"/>
    <n v="0"/>
    <n v="9907"/>
    <s v="20210918-6"/>
    <n v="53510602"/>
    <s v="Access"/>
    <n v="0"/>
    <s v="Rock Truck - 30 Ton- After Jan 10"/>
    <n v="138.05000000000001"/>
    <n v="11"/>
    <s v="Dynamic"/>
    <s v="103.54"/>
    <s v="0"/>
    <s v=""/>
    <s v=""/>
    <n v="1518.55"/>
    <n v="197.41149999999999"/>
    <n v="1715.9614999999999"/>
    <d v="2021-09-18T00:00:00"/>
    <n v="0"/>
    <x v="5"/>
    <d v="2021-10-08T00:00:00"/>
    <n v="164"/>
    <n v="0"/>
    <n v="0"/>
    <s v="Nathan Kyme"/>
    <s v="New All Season Development"/>
    <m/>
    <s v="VC7556-2019-017"/>
    <s v="929 OF"/>
    <m/>
    <m/>
    <m/>
    <s v="Approved"/>
    <m/>
    <m/>
    <s v="Road Building on Hare Lake road from entrance towards C264"/>
    <n v="6"/>
    <s v="C257-C267"/>
    <s v="Hare Lake"/>
    <n v="0"/>
    <d v="2021-09-23T00:00:00"/>
    <m/>
    <s v="37"/>
    <d v="2021-09-23T00:00:00"/>
    <s v=""/>
    <s v=""/>
    <m/>
    <m/>
    <m/>
    <s v="Harold Furlong"/>
    <s v="06"/>
    <s v="Corbiere and Sons Contracting990720210918-6Rock Truck - 30 Ton- After Jan 10111518.55"/>
    <s v="Corbiere and Sons Contracting990720210918-6Rock Truck - 30 Ton- After Jan 10111518.55INV #149"/>
    <s v="New All Season Development"/>
    <s v=""/>
    <x v="2"/>
  </r>
  <r>
    <x v="1"/>
    <n v="6"/>
    <n v="0"/>
    <n v="9907"/>
    <s v="20210918-6"/>
    <n v="53510602"/>
    <s v="Access"/>
    <n v="0"/>
    <s v="Light Truck - Pick up- After Jan 10"/>
    <n v="243.75"/>
    <n v="2"/>
    <s v="DAY"/>
    <s v="182.81"/>
    <s v="0"/>
    <s v=""/>
    <s v=""/>
    <n v="487.5"/>
    <n v="63.375"/>
    <n v="550.875"/>
    <d v="2021-09-18T00:00:00"/>
    <n v="0"/>
    <x v="5"/>
    <d v="2021-10-08T00:00:00"/>
    <n v="164"/>
    <n v="0"/>
    <n v="0"/>
    <s v="Nathan Kyme"/>
    <s v="New All Season Development"/>
    <m/>
    <s v="VC7556-2019-017"/>
    <s v="929 OF"/>
    <m/>
    <m/>
    <m/>
    <s v="Approved"/>
    <m/>
    <m/>
    <s v="Road Building on Hare Lake road from entrance towards C264"/>
    <n v="6"/>
    <s v="C257-C267"/>
    <s v="Hare Lake"/>
    <n v="0"/>
    <d v="2021-09-23T00:00:00"/>
    <m/>
    <s v="37"/>
    <d v="2021-09-23T00:00:00"/>
    <s v=""/>
    <s v=""/>
    <m/>
    <m/>
    <m/>
    <s v="Harold Furlong"/>
    <s v="06"/>
    <s v="Corbiere and Sons Contracting990720210918-6Light Truck - Pick up- After Jan 102487.5"/>
    <s v="Corbiere and Sons Contracting990720210918-6Light Truck - Pick up- After Jan 102487.5INV #149"/>
    <s v="New All Season Development"/>
    <s v=""/>
    <x v="2"/>
  </r>
  <r>
    <x v="1"/>
    <n v="6"/>
    <n v="0"/>
    <n v="9907"/>
    <s v="20210918-6"/>
    <n v="53510602"/>
    <s v="Access"/>
    <n v="0"/>
    <s v="Excavator Thumb - 30 - 50 ton- After Jan 10"/>
    <n v="12.21"/>
    <n v="11"/>
    <s v="HR"/>
    <s v="9.16"/>
    <s v="0"/>
    <s v=""/>
    <s v=""/>
    <n v="134.31"/>
    <n v="17.4603"/>
    <n v="151.77029999999999"/>
    <d v="2021-09-18T00:00:00"/>
    <n v="0"/>
    <x v="5"/>
    <d v="2021-10-08T00:00:00"/>
    <n v="164"/>
    <n v="0"/>
    <n v="0"/>
    <s v="Nathan Kyme"/>
    <s v="New All Season Development"/>
    <m/>
    <s v="VC7556-2019-017"/>
    <s v="929 OF"/>
    <m/>
    <m/>
    <m/>
    <s v="Approved"/>
    <m/>
    <m/>
    <s v="Road Building on Hare Lake road from entrance towards C264"/>
    <n v="6"/>
    <s v="C257-C267"/>
    <s v="Hare Lake"/>
    <n v="0"/>
    <d v="2021-09-23T00:00:00"/>
    <m/>
    <s v="37"/>
    <d v="2021-09-23T00:00:00"/>
    <s v=""/>
    <s v=""/>
    <m/>
    <m/>
    <m/>
    <s v="Harold Furlong"/>
    <s v="06"/>
    <s v="Corbiere and Sons Contracting990720210918-6Excavator Thumb - 30 - 50 ton- After Jan 1011134.31"/>
    <s v="Corbiere and Sons Contracting990720210918-6Excavator Thumb - 30 - 50 ton- After Jan 1011134.31INV #149"/>
    <s v="New All Season Development"/>
    <s v=""/>
    <x v="2"/>
  </r>
  <r>
    <x v="1"/>
    <n v="6"/>
    <n v="0"/>
    <n v="9907"/>
    <s v="20210918-6"/>
    <n v="53510602"/>
    <s v="Access"/>
    <n v="0"/>
    <s v="Excavator - 30 ton- After Jan 10"/>
    <n v="138.44999999999999"/>
    <n v="11"/>
    <s v="Dynamic"/>
    <s v="103.84"/>
    <s v="0"/>
    <s v=""/>
    <s v=""/>
    <n v="1522.95"/>
    <n v="197.98350000000002"/>
    <n v="1720.9334999999999"/>
    <d v="2021-09-18T00:00:00"/>
    <n v="0"/>
    <x v="5"/>
    <d v="2021-10-08T00:00:00"/>
    <n v="164"/>
    <n v="0"/>
    <n v="0"/>
    <s v="Nathan Kyme"/>
    <s v="New All Season Development"/>
    <m/>
    <s v="VC7556-2019-017"/>
    <s v="929 OF"/>
    <m/>
    <m/>
    <m/>
    <s v="Approved"/>
    <m/>
    <m/>
    <s v="Road Building on Hare Lake road from entrance towards C264"/>
    <n v="6"/>
    <s v="C257-C267"/>
    <s v="Hare Lake"/>
    <n v="0"/>
    <d v="2021-09-23T00:00:00"/>
    <m/>
    <s v="37"/>
    <d v="2021-09-23T00:00:00"/>
    <s v=""/>
    <s v=""/>
    <m/>
    <m/>
    <m/>
    <s v="Harold Furlong"/>
    <s v="06"/>
    <s v="Corbiere and Sons Contracting990720210918-6Excavator - 30 ton- After Jan 10111522.95"/>
    <s v="Corbiere and Sons Contracting990720210918-6Excavator - 30 ton- After Jan 10111522.95INV #149"/>
    <s v="New All Season Development"/>
    <s v=""/>
    <x v="2"/>
  </r>
  <r>
    <x v="1"/>
    <n v="6"/>
    <n v="0"/>
    <n v="9907"/>
    <s v="20210918-6"/>
    <n v="53510602"/>
    <s v="Access"/>
    <n v="0"/>
    <s v="Excavator - 30 ton- After Jan 10"/>
    <n v="138.44999999999999"/>
    <n v="10"/>
    <s v="Dynamic"/>
    <s v="103.84"/>
    <s v="0"/>
    <s v=""/>
    <s v=""/>
    <n v="1384.5"/>
    <n v="179.98500000000001"/>
    <n v="1564.4849999999999"/>
    <d v="2021-09-18T00:00:00"/>
    <n v="0"/>
    <x v="5"/>
    <d v="2021-10-08T00:00:00"/>
    <n v="164"/>
    <n v="0"/>
    <n v="0"/>
    <s v="Nathan Kyme"/>
    <s v="New All Season Development"/>
    <m/>
    <s v="VC7556-2019-017"/>
    <s v="929 OF"/>
    <m/>
    <m/>
    <m/>
    <s v="Approved"/>
    <m/>
    <m/>
    <s v="Road Building on Hare Lake road from entrance towards C264"/>
    <n v="6"/>
    <s v="C257-C267"/>
    <s v="Hare Lake"/>
    <n v="0"/>
    <d v="2021-09-23T00:00:00"/>
    <m/>
    <s v="37"/>
    <d v="2021-09-23T00:00:00"/>
    <s v=""/>
    <s v=""/>
    <m/>
    <m/>
    <m/>
    <s v="Harold Furlong"/>
    <s v="06"/>
    <s v="Corbiere and Sons Contracting990720210918-6Excavator - 30 ton- After Jan 10101384.5"/>
    <s v="Corbiere and Sons Contracting990720210918-6Excavator - 30 ton- After Jan 10101384.5INV #149"/>
    <s v="New All Season Development"/>
    <s v=""/>
    <x v="2"/>
  </r>
  <r>
    <x v="1"/>
    <n v="6"/>
    <n v="0"/>
    <n v="9962"/>
    <s v="20210918-22"/>
    <n v="53510602"/>
    <s v="Access"/>
    <n v="0"/>
    <s v="ATV - Side by Side w/ roll bar- After Jan 10"/>
    <n v="18.45"/>
    <n v="10"/>
    <s v="HR"/>
    <s v="0"/>
    <s v="0"/>
    <s v=""/>
    <s v=""/>
    <n v="184.5"/>
    <n v="23.984999999999999"/>
    <n v="208.48499999999999"/>
    <d v="2021-09-18T00:00:00"/>
    <n v="0"/>
    <x v="5"/>
    <d v="2021-10-08T00:00:00"/>
    <n v="164"/>
    <n v="0"/>
    <n v="0"/>
    <s v="Nathan Kyme"/>
    <s v="New All Season Development"/>
    <m/>
    <s v="VC7556-2019-017"/>
    <s v="929 OF"/>
    <m/>
    <m/>
    <m/>
    <s v="Approved"/>
    <m/>
    <m/>
    <s v="Billable ATV usage on Hare Lake Road"/>
    <n v="6"/>
    <s v="C219-C236"/>
    <s v="Neys"/>
    <n v="0"/>
    <d v="2021-09-29T00:00:00"/>
    <m/>
    <s v="37"/>
    <d v="2021-09-30T00:00:00"/>
    <s v=""/>
    <s v=""/>
    <m/>
    <m/>
    <m/>
    <s v="Harold Furlong"/>
    <s v="06"/>
    <s v="Corbiere and Sons Contracting996220210918-22ATV - Side by Side w/ roll bar- After Jan 1010184.5"/>
    <s v="Corbiere and Sons Contracting996220210918-22ATV - Side by Side w/ roll bar- After Jan 1010184.5INV #149"/>
    <s v="New All Season Development"/>
    <s v=""/>
    <x v="2"/>
  </r>
  <r>
    <x v="1"/>
    <n v="6"/>
    <n v="0"/>
    <n v="9961"/>
    <s v="20210918-21"/>
    <n v="53510602"/>
    <s v="Access"/>
    <n v="0"/>
    <s v="ATV - Side by Side w/ roll bar- After Jan 10"/>
    <n v="18.45"/>
    <n v="10"/>
    <s v="HR"/>
    <s v="13.84"/>
    <s v="0"/>
    <s v=""/>
    <s v=""/>
    <n v="184.5"/>
    <n v="23.984999999999999"/>
    <n v="208.48499999999999"/>
    <d v="2021-09-18T00:00:00"/>
    <n v="0"/>
    <x v="5"/>
    <d v="2021-10-08T00:00:00"/>
    <n v="164"/>
    <n v="0"/>
    <n v="0"/>
    <s v="Nathan Kyme"/>
    <s v="New All Season Development"/>
    <m/>
    <s v="VC7556-2019-017"/>
    <s v="929 OF"/>
    <m/>
    <m/>
    <m/>
    <s v="Approved"/>
    <m/>
    <m/>
    <s v="Billable ATV usage on Hare Lake Road"/>
    <n v="6"/>
    <s v="C257-C267"/>
    <s v="Hare Lake"/>
    <n v="0"/>
    <d v="2021-09-29T00:00:00"/>
    <m/>
    <s v="37"/>
    <d v="2021-09-30T00:00:00"/>
    <s v=""/>
    <s v=""/>
    <m/>
    <m/>
    <m/>
    <s v="Harold Furlong"/>
    <s v="06"/>
    <s v="Corbiere and Sons Contracting996120210918-21ATV - Side by Side w/ roll bar- After Jan 1010184.5"/>
    <s v="Corbiere and Sons Contracting996120210918-21ATV - Side by Side w/ roll bar- After Jan 1010184.5INV #149"/>
    <s v="New All Season Development"/>
    <s v=""/>
    <x v="2"/>
  </r>
  <r>
    <x v="1"/>
    <n v="6"/>
    <n v="0"/>
    <n v="9919"/>
    <s v="20210918-18"/>
    <n v="53510602"/>
    <s v="Access"/>
    <n v="0"/>
    <s v="Operator - Principle - After Jan 10"/>
    <n v="75"/>
    <n v="52"/>
    <s v="HR"/>
    <s v=""/>
    <s v=""/>
    <s v="75"/>
    <s v="0"/>
    <n v="3900"/>
    <n v="507"/>
    <n v="4407"/>
    <d v="2021-09-18T00:00:00"/>
    <n v="0"/>
    <x v="5"/>
    <d v="2021-10-08T00:00:00"/>
    <n v="164"/>
    <n v="0"/>
    <n v="0"/>
    <s v="Nathan Kyme"/>
    <s v="New All Season Development"/>
    <m/>
    <s v="VC7556-2019-017"/>
    <s v="929 OF"/>
    <m/>
    <m/>
    <m/>
    <s v="Approved"/>
    <m/>
    <m/>
    <s v="Building Road on Dead Horse Creek"/>
    <n v="6"/>
    <s v="C203-C209"/>
    <s v="Dead Horse Creek"/>
    <n v="0"/>
    <d v="2021-09-23T00:00:00"/>
    <m/>
    <s v="37"/>
    <d v="2021-09-23T00:00:00"/>
    <s v=""/>
    <s v=""/>
    <m/>
    <m/>
    <m/>
    <s v="Harold Furlong"/>
    <s v="06"/>
    <s v="Corbiere and Sons Contracting991920210918-18Operator - Principle - After Jan 10523900"/>
    <s v="Corbiere and Sons Contracting991920210918-18Operator - Principle - After Jan 10523900INV #149"/>
    <s v="New All Season Development"/>
    <s v=""/>
    <x v="2"/>
  </r>
  <r>
    <x v="1"/>
    <n v="6"/>
    <n v="0"/>
    <n v="9919"/>
    <s v="20210918-18"/>
    <n v="53510602"/>
    <s v="Access"/>
    <n v="0"/>
    <s v="Foreman"/>
    <n v="95"/>
    <n v="9"/>
    <s v="HR"/>
    <s v=""/>
    <s v=""/>
    <s v="95"/>
    <s v="0"/>
    <n v="855"/>
    <n v="111.15"/>
    <n v="966.14999999999986"/>
    <d v="2021-09-18T00:00:00"/>
    <n v="0"/>
    <x v="5"/>
    <d v="2021-10-08T00:00:00"/>
    <n v="164"/>
    <n v="0"/>
    <n v="0"/>
    <s v="Nathan Kyme"/>
    <s v="New All Season Development"/>
    <m/>
    <s v="VC7556-2019-017"/>
    <s v="929 OF"/>
    <m/>
    <m/>
    <m/>
    <s v="Approved"/>
    <m/>
    <m/>
    <s v="Building Road on Dead Horse Creek"/>
    <n v="6"/>
    <s v="C203-C209"/>
    <s v="Dead Horse Creek"/>
    <n v="0"/>
    <d v="2021-09-23T00:00:00"/>
    <m/>
    <s v="37"/>
    <d v="2021-09-23T00:00:00"/>
    <s v=""/>
    <s v=""/>
    <m/>
    <m/>
    <m/>
    <s v="Harold Furlong"/>
    <s v="06"/>
    <s v="Corbiere and Sons Contracting991920210918-18Foreman9855"/>
    <s v="Corbiere and Sons Contracting991920210918-18Foreman9855INV #149"/>
    <s v="New All Season Development"/>
    <s v=""/>
    <x v="2"/>
  </r>
  <r>
    <x v="1"/>
    <n v="6"/>
    <n v="0"/>
    <n v="9919"/>
    <s v="20210918-18"/>
    <n v="53510602"/>
    <s v="Access"/>
    <n v="0"/>
    <s v="Rock Truck - 30 Ton- After Jan 10"/>
    <n v="138.05000000000001"/>
    <n v="8"/>
    <s v="Dynamic"/>
    <s v="103.54"/>
    <s v="0"/>
    <s v=""/>
    <s v=""/>
    <n v="1104.4000000000001"/>
    <n v="143.572"/>
    <n v="1247.972"/>
    <d v="2021-09-18T00:00:00"/>
    <n v="0"/>
    <x v="5"/>
    <d v="2021-10-08T00:00:00"/>
    <n v="164"/>
    <n v="0"/>
    <n v="0"/>
    <s v="Nathan Kyme"/>
    <s v="New All Season Development"/>
    <m/>
    <s v="VC7556-2019-017"/>
    <s v="929 OF"/>
    <m/>
    <m/>
    <m/>
    <s v="Approved"/>
    <m/>
    <m/>
    <s v="Building Road on Dead Horse Creek"/>
    <n v="6"/>
    <s v="C203-C209"/>
    <s v="Dead Horse Creek"/>
    <n v="0"/>
    <d v="2021-09-23T00:00:00"/>
    <m/>
    <s v="37"/>
    <d v="2021-09-23T00:00:00"/>
    <s v=""/>
    <s v=""/>
    <m/>
    <m/>
    <m/>
    <s v="Harold Furlong"/>
    <s v="06"/>
    <s v="Corbiere and Sons Contracting991920210918-18Rock Truck - 30 Ton- After Jan 1081104.4"/>
    <s v="Corbiere and Sons Contracting991920210918-18Rock Truck - 30 Ton- After Jan 1081104.4INV #149"/>
    <s v="New All Season Development"/>
    <s v=""/>
    <x v="2"/>
  </r>
  <r>
    <x v="1"/>
    <n v="6"/>
    <n v="0"/>
    <n v="9919"/>
    <s v="20210918-18"/>
    <n v="53510602"/>
    <s v="Access"/>
    <n v="0"/>
    <s v="Light Truck - Pick up- After Jan 10"/>
    <n v="243.75"/>
    <n v="4"/>
    <s v="DAY"/>
    <s v="182.81"/>
    <s v="0"/>
    <s v=""/>
    <s v=""/>
    <n v="975"/>
    <n v="126.75"/>
    <n v="1101.75"/>
    <d v="2021-09-18T00:00:00"/>
    <n v="0"/>
    <x v="5"/>
    <d v="2021-10-08T00:00:00"/>
    <n v="164"/>
    <n v="0"/>
    <n v="0"/>
    <s v="Nathan Kyme"/>
    <s v="New All Season Development"/>
    <m/>
    <s v="VC7556-2019-017"/>
    <s v="929 OF"/>
    <m/>
    <m/>
    <m/>
    <s v="Approved"/>
    <m/>
    <m/>
    <s v="Building Road on Dead Horse Creek"/>
    <n v="6"/>
    <s v="C203-C209"/>
    <s v="Dead Horse Creek"/>
    <n v="0"/>
    <d v="2021-09-23T00:00:00"/>
    <m/>
    <s v="37"/>
    <d v="2021-09-23T00:00:00"/>
    <s v=""/>
    <s v=""/>
    <m/>
    <m/>
    <m/>
    <s v="Harold Furlong"/>
    <s v="06"/>
    <s v="Corbiere and Sons Contracting991920210918-18Light Truck - Pick up- After Jan 104975"/>
    <s v="Corbiere and Sons Contracting991920210918-18Light Truck - Pick up- After Jan 104975INV #149"/>
    <s v="New All Season Development"/>
    <s v=""/>
    <x v="2"/>
  </r>
  <r>
    <x v="1"/>
    <n v="6"/>
    <n v="0"/>
    <n v="9919"/>
    <s v="20210918-18"/>
    <n v="53510602"/>
    <s v="Access"/>
    <n v="0"/>
    <s v="Excavator Thumb - 30 - 50 ton- After Jan 10"/>
    <n v="12.21"/>
    <n v="11"/>
    <s v="HR"/>
    <s v="9.16"/>
    <s v="0"/>
    <s v=""/>
    <s v=""/>
    <n v="134.31"/>
    <n v="17.4603"/>
    <n v="151.77029999999999"/>
    <d v="2021-09-18T00:00:00"/>
    <n v="0"/>
    <x v="5"/>
    <d v="2021-10-08T00:00:00"/>
    <n v="164"/>
    <n v="0"/>
    <n v="0"/>
    <s v="Nathan Kyme"/>
    <s v="New All Season Development"/>
    <m/>
    <s v="VC7556-2019-017"/>
    <s v="929 OF"/>
    <m/>
    <m/>
    <m/>
    <s v="Approved"/>
    <m/>
    <m/>
    <s v="Building Road on Dead Horse Creek"/>
    <n v="6"/>
    <s v="C203-C209"/>
    <s v="Dead Horse Creek"/>
    <n v="0"/>
    <d v="2021-09-23T00:00:00"/>
    <m/>
    <s v="37"/>
    <d v="2021-09-23T00:00:00"/>
    <s v=""/>
    <s v=""/>
    <m/>
    <m/>
    <m/>
    <s v="Harold Furlong"/>
    <s v="06"/>
    <s v="Corbiere and Sons Contracting991920210918-18Excavator Thumb - 30 - 50 ton- After Jan 1011134.31"/>
    <s v="Corbiere and Sons Contracting991920210918-18Excavator Thumb - 30 - 50 ton- After Jan 1011134.31INV #149"/>
    <s v="New All Season Development"/>
    <s v=""/>
    <x v="2"/>
  </r>
  <r>
    <x v="1"/>
    <n v="6"/>
    <n v="0"/>
    <n v="9919"/>
    <s v="20210918-18"/>
    <n v="53510602"/>
    <s v="Access"/>
    <n v="0"/>
    <s v="Excavator Thumb - 30 - 50 ton- After Jan 10"/>
    <n v="12.21"/>
    <n v="11"/>
    <s v="HR"/>
    <s v="9.16"/>
    <s v="0"/>
    <s v=""/>
    <s v=""/>
    <n v="134.31"/>
    <n v="17.4603"/>
    <n v="151.77029999999999"/>
    <d v="2021-09-18T00:00:00"/>
    <n v="0"/>
    <x v="5"/>
    <d v="2021-10-08T00:00:00"/>
    <n v="164"/>
    <n v="0"/>
    <n v="0"/>
    <s v="Nathan Kyme"/>
    <s v="New All Season Development"/>
    <m/>
    <s v="VC7556-2019-017"/>
    <s v="929 OF"/>
    <m/>
    <m/>
    <m/>
    <s v="Approved"/>
    <m/>
    <m/>
    <s v="Building Road on Dead Horse Creek"/>
    <n v="6"/>
    <s v="C203-C209"/>
    <s v="Dead Horse Creek"/>
    <n v="0"/>
    <d v="2021-09-23T00:00:00"/>
    <m/>
    <s v="37"/>
    <d v="2021-09-23T00:00:00"/>
    <s v=""/>
    <s v=""/>
    <m/>
    <m/>
    <m/>
    <s v="Harold Furlong"/>
    <s v="06"/>
    <s v="Corbiere and Sons Contracting991920210918-18Excavator Thumb - 30 - 50 ton- After Jan 1011134.31"/>
    <s v="Corbiere and Sons Contracting991920210918-18Excavator Thumb - 30 - 50 ton- After Jan 1011134.31INV #149"/>
    <s v="New All Season Development"/>
    <s v=""/>
    <x v="2"/>
  </r>
  <r>
    <x v="1"/>
    <n v="6"/>
    <n v="0"/>
    <n v="9919"/>
    <s v="20210918-18"/>
    <n v="53510602"/>
    <s v="Access"/>
    <n v="0"/>
    <s v="Excavator Thumb - 30 - 50 ton- After Jan 10"/>
    <n v="12.21"/>
    <n v="8"/>
    <s v="HR"/>
    <s v="9.16"/>
    <s v="0"/>
    <s v=""/>
    <s v=""/>
    <n v="97.68"/>
    <n v="12.698400000000001"/>
    <n v="110.3784"/>
    <d v="2021-09-18T00:00:00"/>
    <n v="0"/>
    <x v="5"/>
    <d v="2021-10-08T00:00:00"/>
    <n v="164"/>
    <n v="0"/>
    <n v="0"/>
    <s v="Nathan Kyme"/>
    <s v="New All Season Development"/>
    <m/>
    <s v="VC7556-2019-017"/>
    <s v="929 OF"/>
    <m/>
    <m/>
    <m/>
    <s v="Approved"/>
    <m/>
    <m/>
    <s v="Building Road on Dead Horse Creek"/>
    <n v="6"/>
    <s v="C203-C209"/>
    <s v="Dead Horse Creek"/>
    <n v="0"/>
    <d v="2021-09-23T00:00:00"/>
    <m/>
    <s v="37"/>
    <d v="2021-09-23T00:00:00"/>
    <s v=""/>
    <s v=""/>
    <m/>
    <m/>
    <m/>
    <s v="Harold Furlong"/>
    <s v="06"/>
    <s v="Corbiere and Sons Contracting991920210918-18Excavator Thumb - 30 - 50 ton- After Jan 10897.68"/>
    <s v="Corbiere and Sons Contracting991920210918-18Excavator Thumb - 30 - 50 ton- After Jan 10897.68INV #149"/>
    <s v="New All Season Development"/>
    <s v=""/>
    <x v="2"/>
  </r>
  <r>
    <x v="1"/>
    <n v="6"/>
    <n v="0"/>
    <n v="9919"/>
    <s v="20210918-18"/>
    <n v="53510602"/>
    <s v="Access"/>
    <n v="0"/>
    <s v="Excavator Thumb - 30 - 50 ton- After Jan 10"/>
    <n v="12.21"/>
    <n v="8"/>
    <s v="HR"/>
    <s v="9.16"/>
    <s v="0"/>
    <s v=""/>
    <s v=""/>
    <n v="97.68"/>
    <n v="12.698400000000001"/>
    <n v="110.3784"/>
    <d v="2021-09-18T00:00:00"/>
    <n v="0"/>
    <x v="5"/>
    <d v="2021-10-08T00:00:00"/>
    <n v="164"/>
    <n v="0"/>
    <n v="0"/>
    <s v="Nathan Kyme"/>
    <s v="New All Season Development"/>
    <m/>
    <s v="VC7556-2019-017"/>
    <s v="929 OF"/>
    <m/>
    <m/>
    <m/>
    <s v="Approved"/>
    <m/>
    <m/>
    <s v="Building Road on Dead Horse Creek"/>
    <n v="6"/>
    <s v="C203-C209"/>
    <s v="Dead Horse Creek"/>
    <n v="0"/>
    <d v="2021-09-23T00:00:00"/>
    <m/>
    <s v="37"/>
    <d v="2021-09-23T00:00:00"/>
    <s v=""/>
    <s v=""/>
    <m/>
    <m/>
    <m/>
    <s v="Harold Furlong"/>
    <s v="06"/>
    <s v="Corbiere and Sons Contracting991920210918-18Excavator Thumb - 30 - 50 ton- After Jan 10897.68"/>
    <s v="Corbiere and Sons Contracting991920210918-18Excavator Thumb - 30 - 50 ton- After Jan 10897.68INV #149"/>
    <s v="New All Season Development"/>
    <s v=""/>
    <x v="2"/>
  </r>
  <r>
    <x v="1"/>
    <n v="6"/>
    <n v="0"/>
    <n v="9919"/>
    <s v="20210918-18"/>
    <n v="53510602"/>
    <s v="Access"/>
    <n v="0"/>
    <s v="Excavator - 36 ton- After Jan 10"/>
    <n v="146.96"/>
    <n v="11"/>
    <s v="Dynamic"/>
    <s v="110.22"/>
    <s v="0"/>
    <s v=""/>
    <s v=""/>
    <n v="1616.56"/>
    <n v="210.15280000000001"/>
    <n v="1826.7127999999998"/>
    <d v="2021-09-18T00:00:00"/>
    <n v="0"/>
    <x v="5"/>
    <d v="2021-10-08T00:00:00"/>
    <n v="164"/>
    <n v="0"/>
    <n v="0"/>
    <s v="Nathan Kyme"/>
    <s v="New All Season Development"/>
    <m/>
    <s v="VC7556-2019-017"/>
    <s v="929 OF"/>
    <m/>
    <m/>
    <m/>
    <s v="Approved"/>
    <m/>
    <m/>
    <s v="Building Road on Dead Horse Creek"/>
    <n v="6"/>
    <s v="C203-C209"/>
    <s v="Dead Horse Creek"/>
    <n v="0"/>
    <d v="2021-09-23T00:00:00"/>
    <m/>
    <s v="37"/>
    <d v="2021-09-23T00:00:00"/>
    <s v=""/>
    <s v=""/>
    <m/>
    <m/>
    <m/>
    <s v="Harold Furlong"/>
    <s v="06"/>
    <s v="Corbiere and Sons Contracting991920210918-18Excavator - 36 ton- After Jan 10111616.56"/>
    <s v="Corbiere and Sons Contracting991920210918-18Excavator - 36 ton- After Jan 10111616.56INV #149"/>
    <s v="New All Season Development"/>
    <s v=""/>
    <x v="2"/>
  </r>
  <r>
    <x v="1"/>
    <n v="6"/>
    <n v="0"/>
    <n v="9919"/>
    <s v="20210918-18"/>
    <n v="53510602"/>
    <s v="Access"/>
    <n v="0"/>
    <s v="Excavator - 36 ton- After Jan 10"/>
    <n v="146.96"/>
    <n v="11"/>
    <s v="Dynamic"/>
    <s v="110.22"/>
    <s v="0"/>
    <s v=""/>
    <s v=""/>
    <n v="1616.56"/>
    <n v="210.15280000000001"/>
    <n v="1826.7127999999998"/>
    <d v="2021-09-18T00:00:00"/>
    <n v="0"/>
    <x v="5"/>
    <d v="2021-10-08T00:00:00"/>
    <n v="164"/>
    <n v="0"/>
    <n v="0"/>
    <s v="Nathan Kyme"/>
    <s v="New All Season Development"/>
    <m/>
    <s v="VC7556-2019-017"/>
    <s v="929 OF"/>
    <m/>
    <m/>
    <m/>
    <s v="Approved"/>
    <m/>
    <m/>
    <s v="Building Road on Dead Horse Creek"/>
    <n v="6"/>
    <s v="C203-C209"/>
    <s v="Dead Horse Creek"/>
    <n v="0"/>
    <d v="2021-09-23T00:00:00"/>
    <m/>
    <s v="37"/>
    <d v="2021-09-23T00:00:00"/>
    <s v=""/>
    <s v=""/>
    <m/>
    <m/>
    <m/>
    <s v="Harold Furlong"/>
    <s v="06"/>
    <s v="Corbiere and Sons Contracting991920210918-18Excavator - 36 ton- After Jan 10111616.56"/>
    <s v="Corbiere and Sons Contracting991920210918-18Excavator - 36 ton- After Jan 10111616.56INV #149"/>
    <s v="New All Season Development"/>
    <s v=""/>
    <x v="2"/>
  </r>
  <r>
    <x v="1"/>
    <n v="6"/>
    <n v="0"/>
    <n v="9919"/>
    <s v="20210918-18"/>
    <n v="53510602"/>
    <s v="Access"/>
    <n v="0"/>
    <s v="Excavator - 36 ton- After Jan 10"/>
    <n v="146.96"/>
    <n v="8"/>
    <s v="Dynamic"/>
    <s v="110.22"/>
    <s v="0"/>
    <s v=""/>
    <s v=""/>
    <n v="1175.68"/>
    <n v="152.83840000000001"/>
    <n v="1328.5183999999999"/>
    <d v="2021-09-18T00:00:00"/>
    <n v="0"/>
    <x v="5"/>
    <d v="2021-10-08T00:00:00"/>
    <n v="164"/>
    <n v="0"/>
    <n v="0"/>
    <s v="Nathan Kyme"/>
    <s v="New All Season Development"/>
    <m/>
    <s v="VC7556-2019-017"/>
    <s v="929 OF"/>
    <m/>
    <m/>
    <m/>
    <s v="Approved"/>
    <m/>
    <m/>
    <s v="Building Road on Dead Horse Creek"/>
    <n v="6"/>
    <s v="C203-C209"/>
    <s v="Dead Horse Creek"/>
    <n v="0"/>
    <d v="2021-09-23T00:00:00"/>
    <m/>
    <s v="37"/>
    <d v="2021-09-23T00:00:00"/>
    <s v=""/>
    <s v=""/>
    <m/>
    <m/>
    <m/>
    <s v="Harold Furlong"/>
    <s v="06"/>
    <s v="Corbiere and Sons Contracting991920210918-18Excavator - 36 ton- After Jan 1081175.68"/>
    <s v="Corbiere and Sons Contracting991920210918-18Excavator - 36 ton- After Jan 1081175.68INV #149"/>
    <s v="New All Season Development"/>
    <s v=""/>
    <x v="2"/>
  </r>
  <r>
    <x v="1"/>
    <n v="6"/>
    <n v="0"/>
    <n v="9919"/>
    <s v="20210918-18"/>
    <n v="53510602"/>
    <s v="Access"/>
    <n v="0"/>
    <s v="Excavator - 30 ton- After Jan 10"/>
    <n v="138.44999999999999"/>
    <n v="8"/>
    <s v="Dynamic"/>
    <s v="103.84"/>
    <s v="0"/>
    <s v=""/>
    <s v=""/>
    <n v="1107.5999999999999"/>
    <n v="143.988"/>
    <n v="1251.5879999999997"/>
    <d v="2021-09-18T00:00:00"/>
    <n v="0"/>
    <x v="5"/>
    <d v="2021-10-08T00:00:00"/>
    <n v="164"/>
    <n v="0"/>
    <n v="0"/>
    <s v="Nathan Kyme"/>
    <s v="New All Season Development"/>
    <m/>
    <s v="VC7556-2019-017"/>
    <s v="929 OF"/>
    <m/>
    <m/>
    <m/>
    <s v="Approved"/>
    <m/>
    <m/>
    <s v="Building Road on Dead Horse Creek"/>
    <n v="6"/>
    <s v="C203-C209"/>
    <s v="Dead Horse Creek"/>
    <n v="0"/>
    <d v="2021-09-23T00:00:00"/>
    <m/>
    <s v="37"/>
    <d v="2021-09-23T00:00:00"/>
    <s v=""/>
    <s v=""/>
    <m/>
    <m/>
    <m/>
    <s v="Harold Furlong"/>
    <s v="06"/>
    <s v="Corbiere and Sons Contracting991920210918-18Excavator - 30 ton- After Jan 1081107.6"/>
    <s v="Corbiere and Sons Contracting991920210918-18Excavator - 30 ton- After Jan 1081107.6INV #149"/>
    <s v="New All Season Development"/>
    <s v=""/>
    <x v="2"/>
  </r>
  <r>
    <x v="1"/>
    <n v="6"/>
    <n v="0"/>
    <n v="9919"/>
    <s v="20210918-18"/>
    <n v="53510602"/>
    <s v="Access"/>
    <n v="0"/>
    <s v="Dozer D6 or equal- After Jan 10"/>
    <n v="131.47999999999999"/>
    <n v="10"/>
    <s v="Dynamic"/>
    <s v="98.61"/>
    <s v="0"/>
    <s v=""/>
    <s v=""/>
    <n v="1314.8"/>
    <n v="170.92400000000001"/>
    <n v="1485.7239999999997"/>
    <d v="2021-09-18T00:00:00"/>
    <n v="0"/>
    <x v="5"/>
    <d v="2021-10-08T00:00:00"/>
    <n v="164"/>
    <n v="0"/>
    <n v="0"/>
    <s v="Nathan Kyme"/>
    <s v="New All Season Development"/>
    <m/>
    <s v="VC7556-2019-017"/>
    <s v="929 OF"/>
    <m/>
    <m/>
    <m/>
    <s v="Approved"/>
    <m/>
    <m/>
    <s v="Building Road on Dead Horse Creek"/>
    <n v="6"/>
    <s v="C203-C209"/>
    <s v="Dead Horse Creek"/>
    <n v="0"/>
    <d v="2021-09-23T00:00:00"/>
    <m/>
    <s v="37"/>
    <d v="2021-09-23T00:00:00"/>
    <s v=""/>
    <s v=""/>
    <m/>
    <m/>
    <m/>
    <s v="Harold Furlong"/>
    <s v="06"/>
    <s v="Corbiere and Sons Contracting991920210918-18Dozer D6 or equal- After Jan 10101314.8"/>
    <s v="Corbiere and Sons Contracting991920210918-18Dozer D6 or equal- After Jan 10101314.8INV #149"/>
    <s v="New All Season Development"/>
    <s v=""/>
    <x v="2"/>
  </r>
  <r>
    <x v="1"/>
    <n v="6"/>
    <n v="0"/>
    <n v="9918"/>
    <s v="20210918-17"/>
    <n v="53510602"/>
    <s v="Access"/>
    <n v="0"/>
    <s v="Labourer - General - After Jan 10"/>
    <n v="60"/>
    <n v="12"/>
    <s v="HR"/>
    <s v=""/>
    <s v=""/>
    <s v="60"/>
    <s v="0"/>
    <n v="720"/>
    <n v="93.600000000000009"/>
    <n v="813.59999999999991"/>
    <d v="2021-09-18T00:00:00"/>
    <n v="0"/>
    <x v="5"/>
    <d v="2021-10-08T00:00:00"/>
    <n v="164"/>
    <n v="0"/>
    <n v="0"/>
    <s v="Nathan Kyme"/>
    <s v="New All Season Development"/>
    <m/>
    <s v="VC7556-2019-017"/>
    <s v="929 OF"/>
    <m/>
    <m/>
    <m/>
    <s v="Approved"/>
    <m/>
    <m/>
    <s v="Road work on Neys"/>
    <n v="6"/>
    <s v="C219-C235"/>
    <s v="Neys"/>
    <n v="0"/>
    <d v="2021-09-23T00:00:00"/>
    <m/>
    <s v="37"/>
    <d v="2021-09-25T00:00:00"/>
    <s v=""/>
    <s v=""/>
    <m/>
    <m/>
    <m/>
    <s v="Harold Furlong"/>
    <s v="06"/>
    <s v="Corbiere and Sons Contracting991820210918-17Labourer - General - After Jan 1012720"/>
    <s v="Corbiere and Sons Contracting991820210918-17Labourer - General - After Jan 1012720INV #149"/>
    <s v="New All Season Development"/>
    <s v=""/>
    <x v="2"/>
  </r>
  <r>
    <x v="1"/>
    <n v="6"/>
    <n v="0"/>
    <n v="9918"/>
    <s v="20210918-17"/>
    <n v="53510602"/>
    <s v="Access"/>
    <n v="0"/>
    <s v="Operator - Principle - After Jan 10"/>
    <n v="75"/>
    <n v="60"/>
    <s v="HR"/>
    <s v=""/>
    <s v=""/>
    <s v="75"/>
    <s v="0"/>
    <n v="4500"/>
    <n v="585"/>
    <n v="5084.9999999999991"/>
    <d v="2021-09-18T00:00:00"/>
    <n v="0"/>
    <x v="5"/>
    <d v="2021-10-08T00:00:00"/>
    <n v="164"/>
    <n v="0"/>
    <n v="0"/>
    <s v="Nathan Kyme"/>
    <s v="New All Season Development"/>
    <m/>
    <s v="VC7556-2019-017"/>
    <s v="929 OF"/>
    <m/>
    <m/>
    <m/>
    <s v="Approved"/>
    <m/>
    <m/>
    <s v="Road work on Neys"/>
    <n v="6"/>
    <s v="C219-C235"/>
    <s v="Neys"/>
    <n v="0"/>
    <d v="2021-09-23T00:00:00"/>
    <m/>
    <s v="37"/>
    <d v="2021-09-25T00:00:00"/>
    <s v=""/>
    <s v=""/>
    <m/>
    <m/>
    <m/>
    <s v="Harold Furlong"/>
    <s v="06"/>
    <s v="Corbiere and Sons Contracting991820210918-17Operator - Principle - After Jan 10604500"/>
    <s v="Corbiere and Sons Contracting991820210918-17Operator - Principle - After Jan 10604500INV #149"/>
    <s v="New All Season Development"/>
    <s v=""/>
    <x v="2"/>
  </r>
  <r>
    <x v="1"/>
    <n v="6"/>
    <n v="0"/>
    <n v="9918"/>
    <s v="20210918-17"/>
    <n v="53510602"/>
    <s v="Access"/>
    <n v="0"/>
    <s v="L.O.A."/>
    <n v="210"/>
    <n v="7"/>
    <s v="DAY"/>
    <s v=""/>
    <s v=""/>
    <m/>
    <s v="0"/>
    <n v="1470"/>
    <n v="191.1"/>
    <n v="1661.1"/>
    <d v="2021-09-18T00:00:00"/>
    <n v="0"/>
    <x v="5"/>
    <d v="2021-10-08T00:00:00"/>
    <n v="164"/>
    <n v="0"/>
    <n v="0"/>
    <s v="Nathan Kyme"/>
    <s v="New All Season Development"/>
    <m/>
    <s v="VC7556-2019-017"/>
    <s v="929 OF"/>
    <m/>
    <m/>
    <m/>
    <s v="Approved"/>
    <m/>
    <m/>
    <s v="Road work on Neys"/>
    <n v="6"/>
    <s v="C219-C235"/>
    <s v="Neys"/>
    <n v="0"/>
    <d v="2021-09-23T00:00:00"/>
    <m/>
    <s v="37"/>
    <d v="2021-09-25T00:00:00"/>
    <s v=""/>
    <s v=""/>
    <m/>
    <m/>
    <m/>
    <s v="Harold Furlong"/>
    <s v="06"/>
    <s v="Corbiere and Sons Contracting991820210918-17L.O.A.71470"/>
    <s v="Corbiere and Sons Contracting991820210918-17L.O.A.71470INV #149"/>
    <s v="New All Season Development"/>
    <s v=""/>
    <x v="2"/>
  </r>
  <r>
    <x v="1"/>
    <n v="6"/>
    <n v="0"/>
    <n v="9918"/>
    <s v="20210918-17"/>
    <n v="53510602"/>
    <s v="Access"/>
    <n v="0"/>
    <s v="Foreman"/>
    <n v="95"/>
    <n v="12"/>
    <s v="HR"/>
    <s v=""/>
    <s v=""/>
    <s v="95"/>
    <s v="0"/>
    <n v="1140"/>
    <n v="148.20000000000002"/>
    <n v="1288.1999999999998"/>
    <d v="2021-09-18T00:00:00"/>
    <n v="0"/>
    <x v="5"/>
    <d v="2021-10-08T00:00:00"/>
    <n v="164"/>
    <n v="0"/>
    <n v="0"/>
    <s v="Nathan Kyme"/>
    <s v="New All Season Development"/>
    <m/>
    <s v="VC7556-2019-017"/>
    <s v="929 OF"/>
    <m/>
    <m/>
    <m/>
    <s v="Approved"/>
    <m/>
    <m/>
    <s v="Road work on Neys"/>
    <n v="6"/>
    <s v="C219-C235"/>
    <s v="Neys"/>
    <n v="0"/>
    <d v="2021-09-23T00:00:00"/>
    <m/>
    <s v="37"/>
    <d v="2021-09-25T00:00:00"/>
    <s v=""/>
    <s v=""/>
    <m/>
    <m/>
    <m/>
    <s v="Harold Furlong"/>
    <s v="06"/>
    <s v="Corbiere and Sons Contracting991820210918-17Foreman121140"/>
    <s v="Corbiere and Sons Contracting991820210918-17Foreman121140INV #149"/>
    <s v="New All Season Development"/>
    <s v=""/>
    <x v="2"/>
  </r>
  <r>
    <x v="1"/>
    <n v="6"/>
    <n v="0"/>
    <n v="9918"/>
    <s v="20210918-17"/>
    <n v="53510602"/>
    <s v="Access"/>
    <n v="0"/>
    <s v="Rock Truck - 30 Ton- After Jan 10"/>
    <n v="138.05000000000001"/>
    <n v="11"/>
    <s v="Dynamic"/>
    <s v="103.54"/>
    <s v="0"/>
    <s v=""/>
    <s v=""/>
    <n v="1518.55"/>
    <n v="197.41149999999999"/>
    <n v="1715.9614999999999"/>
    <d v="2021-09-18T00:00:00"/>
    <n v="0"/>
    <x v="5"/>
    <d v="2021-10-08T00:00:00"/>
    <n v="164"/>
    <n v="0"/>
    <n v="0"/>
    <s v="Nathan Kyme"/>
    <s v="New All Season Development"/>
    <m/>
    <s v="VC7556-2019-017"/>
    <s v="929 OF"/>
    <m/>
    <m/>
    <m/>
    <s v="Approved"/>
    <m/>
    <m/>
    <s v="Road work on Neys"/>
    <n v="6"/>
    <s v="C219-C235"/>
    <s v="Neys"/>
    <n v="0"/>
    <d v="2021-09-23T00:00:00"/>
    <m/>
    <s v="37"/>
    <d v="2021-09-25T00:00:00"/>
    <s v=""/>
    <s v=""/>
    <m/>
    <m/>
    <m/>
    <s v="Harold Furlong"/>
    <s v="06"/>
    <s v="Corbiere and Sons Contracting991820210918-17Rock Truck - 30 Ton- After Jan 10111518.55"/>
    <s v="Corbiere and Sons Contracting991820210918-17Rock Truck - 30 Ton- After Jan 10111518.55INV #149"/>
    <s v="New All Season Development"/>
    <s v=""/>
    <x v="2"/>
  </r>
  <r>
    <x v="1"/>
    <n v="6"/>
    <n v="0"/>
    <n v="9918"/>
    <s v="20210918-17"/>
    <n v="53510602"/>
    <s v="Access"/>
    <n v="0"/>
    <s v="Rock Truck - 30 Ton- After Jan 10"/>
    <n v="138.05000000000001"/>
    <n v="11"/>
    <s v="Dynamic"/>
    <s v="103.54"/>
    <s v="0"/>
    <s v=""/>
    <s v=""/>
    <n v="1518.55"/>
    <n v="197.41149999999999"/>
    <n v="1715.9614999999999"/>
    <d v="2021-09-18T00:00:00"/>
    <n v="0"/>
    <x v="5"/>
    <d v="2021-10-08T00:00:00"/>
    <n v="164"/>
    <n v="0"/>
    <n v="0"/>
    <s v="Nathan Kyme"/>
    <s v="New All Season Development"/>
    <m/>
    <s v="VC7556-2019-017"/>
    <s v="929 OF"/>
    <m/>
    <m/>
    <m/>
    <s v="Approved"/>
    <m/>
    <m/>
    <s v="Road work on Neys"/>
    <n v="6"/>
    <s v="C219-C235"/>
    <s v="Neys"/>
    <n v="0"/>
    <d v="2021-09-23T00:00:00"/>
    <m/>
    <s v="37"/>
    <d v="2021-09-25T00:00:00"/>
    <s v=""/>
    <s v=""/>
    <m/>
    <m/>
    <m/>
    <s v="Harold Furlong"/>
    <s v="06"/>
    <s v="Corbiere and Sons Contracting991820210918-17Rock Truck - 30 Ton- After Jan 10111518.55"/>
    <s v="Corbiere and Sons Contracting991820210918-17Rock Truck - 30 Ton- After Jan 10111518.55INV #149"/>
    <s v="New All Season Development"/>
    <s v=""/>
    <x v="2"/>
  </r>
  <r>
    <x v="1"/>
    <n v="6"/>
    <n v="0"/>
    <n v="9918"/>
    <s v="20210918-17"/>
    <n v="53510602"/>
    <s v="Access"/>
    <n v="0"/>
    <s v="Light Truck - Pick up- After Jan 10"/>
    <n v="243.75"/>
    <n v="4"/>
    <s v="DAY"/>
    <s v="182.81"/>
    <s v="0"/>
    <s v=""/>
    <s v=""/>
    <n v="975"/>
    <n v="126.75"/>
    <n v="1101.75"/>
    <d v="2021-09-18T00:00:00"/>
    <n v="0"/>
    <x v="5"/>
    <d v="2021-10-08T00:00:00"/>
    <n v="164"/>
    <n v="0"/>
    <n v="0"/>
    <s v="Nathan Kyme"/>
    <s v="New All Season Development"/>
    <m/>
    <s v="VC7556-2019-017"/>
    <s v="929 OF"/>
    <m/>
    <m/>
    <m/>
    <s v="Approved"/>
    <m/>
    <m/>
    <s v="Road work on Neys"/>
    <n v="6"/>
    <s v="C219-C235"/>
    <s v="Neys"/>
    <n v="0"/>
    <d v="2021-09-23T00:00:00"/>
    <m/>
    <s v="37"/>
    <d v="2021-09-25T00:00:00"/>
    <s v=""/>
    <s v=""/>
    <m/>
    <m/>
    <m/>
    <s v="Harold Furlong"/>
    <s v="06"/>
    <s v="Corbiere and Sons Contracting991820210918-17Light Truck - Pick up- After Jan 104975"/>
    <s v="Corbiere and Sons Contracting991820210918-17Light Truck - Pick up- After Jan 104975INV #149"/>
    <s v="New All Season Development"/>
    <s v=""/>
    <x v="2"/>
  </r>
  <r>
    <x v="1"/>
    <n v="6"/>
    <n v="0"/>
    <n v="9918"/>
    <s v="20210918-17"/>
    <n v="53510602"/>
    <s v="Access"/>
    <n v="0"/>
    <s v="Excavator Thumb - 30 - 50 ton- After Jan 10"/>
    <n v="12.21"/>
    <n v="11"/>
    <s v="HR"/>
    <s v="9.16"/>
    <s v="0"/>
    <s v=""/>
    <s v=""/>
    <n v="134.31"/>
    <n v="17.4603"/>
    <n v="151.77029999999999"/>
    <d v="2021-09-18T00:00:00"/>
    <n v="0"/>
    <x v="5"/>
    <d v="2021-10-08T00:00:00"/>
    <n v="164"/>
    <n v="0"/>
    <n v="0"/>
    <s v="Nathan Kyme"/>
    <s v="New All Season Development"/>
    <m/>
    <s v="VC7556-2019-017"/>
    <s v="929 OF"/>
    <m/>
    <m/>
    <m/>
    <s v="Approved"/>
    <m/>
    <m/>
    <s v="Road work on Neys"/>
    <n v="6"/>
    <s v="C219-C235"/>
    <s v="Neys"/>
    <n v="0"/>
    <d v="2021-09-23T00:00:00"/>
    <m/>
    <s v="37"/>
    <d v="2021-09-25T00:00:00"/>
    <s v=""/>
    <s v=""/>
    <m/>
    <m/>
    <m/>
    <s v="Harold Furlong"/>
    <s v="06"/>
    <s v="Corbiere and Sons Contracting991820210918-17Excavator Thumb - 30 - 50 ton- After Jan 1011134.31"/>
    <s v="Corbiere and Sons Contracting991820210918-17Excavator Thumb - 30 - 50 ton- After Jan 1011134.31INV #149"/>
    <s v="New All Season Development"/>
    <s v=""/>
    <x v="2"/>
  </r>
  <r>
    <x v="1"/>
    <n v="6"/>
    <n v="0"/>
    <n v="9918"/>
    <s v="20210918-17"/>
    <n v="53510602"/>
    <s v="Access"/>
    <n v="0"/>
    <s v="Excavator Thumb - 30 - 50 ton- After Jan 10"/>
    <n v="12.21"/>
    <n v="11"/>
    <s v="HR"/>
    <s v="9.16"/>
    <s v="0"/>
    <s v=""/>
    <s v=""/>
    <n v="134.31"/>
    <n v="17.4603"/>
    <n v="151.77029999999999"/>
    <d v="2021-09-18T00:00:00"/>
    <n v="0"/>
    <x v="5"/>
    <d v="2021-10-08T00:00:00"/>
    <n v="164"/>
    <n v="0"/>
    <n v="0"/>
    <s v="Nathan Kyme"/>
    <s v="New All Season Development"/>
    <m/>
    <s v="VC7556-2019-017"/>
    <s v="929 OF"/>
    <m/>
    <m/>
    <m/>
    <s v="Approved"/>
    <m/>
    <m/>
    <s v="Road work on Neys"/>
    <n v="6"/>
    <s v="C219-C235"/>
    <s v="Neys"/>
    <n v="0"/>
    <d v="2021-09-23T00:00:00"/>
    <m/>
    <s v="37"/>
    <d v="2021-09-25T00:00:00"/>
    <s v=""/>
    <s v=""/>
    <m/>
    <m/>
    <m/>
    <s v="Harold Furlong"/>
    <s v="06"/>
    <s v="Corbiere and Sons Contracting991820210918-17Excavator Thumb - 30 - 50 ton- After Jan 1011134.31"/>
    <s v="Corbiere and Sons Contracting991820210918-17Excavator Thumb - 30 - 50 ton- After Jan 1011134.31INV #149"/>
    <s v="New All Season Development"/>
    <s v=""/>
    <x v="2"/>
  </r>
  <r>
    <x v="1"/>
    <n v="6"/>
    <n v="0"/>
    <n v="9918"/>
    <s v="20210918-17"/>
    <n v="53510602"/>
    <s v="Access"/>
    <n v="0"/>
    <s v="Excavator - 36 ton- After Jan 10"/>
    <n v="146.96"/>
    <n v="11"/>
    <s v="Dynamic"/>
    <s v="110.22"/>
    <s v="0"/>
    <s v=""/>
    <s v=""/>
    <n v="1616.56"/>
    <n v="210.15280000000001"/>
    <n v="1826.7127999999998"/>
    <d v="2021-09-18T00:00:00"/>
    <n v="0"/>
    <x v="5"/>
    <d v="2021-10-08T00:00:00"/>
    <n v="164"/>
    <n v="0"/>
    <n v="0"/>
    <s v="Nathan Kyme"/>
    <s v="New All Season Development"/>
    <m/>
    <s v="VC7556-2019-017"/>
    <s v="929 OF"/>
    <m/>
    <m/>
    <m/>
    <s v="Approved"/>
    <m/>
    <m/>
    <s v="Road work on Neys"/>
    <n v="6"/>
    <s v="C219-C235"/>
    <s v="Neys"/>
    <n v="0"/>
    <d v="2021-09-23T00:00:00"/>
    <m/>
    <s v="37"/>
    <d v="2021-09-25T00:00:00"/>
    <s v=""/>
    <s v=""/>
    <m/>
    <m/>
    <m/>
    <s v="Harold Furlong"/>
    <s v="06"/>
    <s v="Corbiere and Sons Contracting991820210918-17Excavator - 36 ton- After Jan 10111616.56"/>
    <s v="Corbiere and Sons Contracting991820210918-17Excavator - 36 ton- After Jan 10111616.56INV #149"/>
    <s v="New All Season Development"/>
    <s v=""/>
    <x v="2"/>
  </r>
  <r>
    <x v="1"/>
    <n v="6"/>
    <n v="0"/>
    <n v="9918"/>
    <s v="20210918-17"/>
    <n v="53510602"/>
    <s v="Access"/>
    <n v="0"/>
    <s v="Excavator - 30 ton- After Jan 10"/>
    <n v="138.44999999999999"/>
    <n v="11"/>
    <s v="Dynamic"/>
    <s v="103.84"/>
    <s v="0"/>
    <s v=""/>
    <s v=""/>
    <n v="1522.95"/>
    <n v="197.98350000000002"/>
    <n v="1720.9334999999999"/>
    <d v="2021-09-18T00:00:00"/>
    <n v="0"/>
    <x v="5"/>
    <d v="2021-10-08T00:00:00"/>
    <n v="164"/>
    <n v="0"/>
    <n v="0"/>
    <s v="Nathan Kyme"/>
    <s v="New All Season Development"/>
    <m/>
    <s v="VC7556-2019-017"/>
    <s v="929 OF"/>
    <m/>
    <m/>
    <m/>
    <s v="Approved"/>
    <m/>
    <m/>
    <s v="Road work on Neys"/>
    <n v="6"/>
    <s v="C219-C235"/>
    <s v="Neys"/>
    <n v="0"/>
    <d v="2021-09-23T00:00:00"/>
    <m/>
    <s v="37"/>
    <d v="2021-09-25T00:00:00"/>
    <s v=""/>
    <s v=""/>
    <m/>
    <m/>
    <m/>
    <s v="Harold Furlong"/>
    <s v="06"/>
    <s v="Corbiere and Sons Contracting991820210918-17Excavator - 30 ton- After Jan 10111522.95"/>
    <s v="Corbiere and Sons Contracting991820210918-17Excavator - 30 ton- After Jan 10111522.95INV #149"/>
    <s v="New All Season Development"/>
    <s v=""/>
    <x v="2"/>
  </r>
  <r>
    <x v="1"/>
    <n v="6"/>
    <n v="0"/>
    <n v="9918"/>
    <s v="20210918-17"/>
    <n v="53510602"/>
    <s v="Access"/>
    <n v="0"/>
    <s v="Dozer D6 or equal- After Jan 10"/>
    <n v="131.47999999999999"/>
    <n v="11"/>
    <s v="Dynamic"/>
    <s v="98.61"/>
    <s v="0"/>
    <s v=""/>
    <s v=""/>
    <n v="1446.28"/>
    <n v="188.0164"/>
    <n v="1634.2963999999997"/>
    <d v="2021-09-18T00:00:00"/>
    <n v="0"/>
    <x v="5"/>
    <d v="2021-10-08T00:00:00"/>
    <n v="164"/>
    <n v="0"/>
    <n v="0"/>
    <s v="Nathan Kyme"/>
    <s v="New All Season Development"/>
    <m/>
    <s v="VC7556-2019-017"/>
    <s v="929 OF"/>
    <m/>
    <m/>
    <m/>
    <s v="Approved"/>
    <m/>
    <m/>
    <s v="Road work on Neys"/>
    <n v="6"/>
    <s v="C219-C235"/>
    <s v="Neys"/>
    <n v="0"/>
    <d v="2021-09-23T00:00:00"/>
    <m/>
    <s v="37"/>
    <d v="2021-09-25T00:00:00"/>
    <s v=""/>
    <s v=""/>
    <m/>
    <m/>
    <m/>
    <s v="Harold Furlong"/>
    <s v="06"/>
    <s v="Corbiere and Sons Contracting991820210918-17Dozer D6 or equal- After Jan 10111446.28"/>
    <s v="Corbiere and Sons Contracting991820210918-17Dozer D6 or equal- After Jan 10111446.28INV #149"/>
    <s v="New All Season Development"/>
    <s v=""/>
    <x v="2"/>
  </r>
  <r>
    <x v="1"/>
    <n v="6"/>
    <n v="0"/>
    <n v="9915"/>
    <s v="20210918-14"/>
    <n v="53510602"/>
    <s v="Access"/>
    <n v="0"/>
    <s v="Operator - Principle - After Jan 10"/>
    <n v="75"/>
    <n v="28"/>
    <s v="HR"/>
    <s v=""/>
    <s v=""/>
    <s v="75"/>
    <s v="0"/>
    <n v="2100"/>
    <n v="273"/>
    <n v="2373"/>
    <d v="2021-09-18T00:00:00"/>
    <n v="0"/>
    <x v="5"/>
    <d v="2021-10-08T00:00:00"/>
    <n v="164"/>
    <n v="0"/>
    <n v="0"/>
    <s v="Nathan Kyme"/>
    <s v="New All Season Development"/>
    <m/>
    <s v="VC7556-2019-017"/>
    <s v="929 OF"/>
    <m/>
    <m/>
    <m/>
    <s v="Approved"/>
    <m/>
    <m/>
    <s v="Road Building on Little Red Sucker Access"/>
    <n v="6"/>
    <s v="C248-C256"/>
    <s v="Little Red Sucker Creek"/>
    <n v="0"/>
    <d v="2021-09-23T00:00:00"/>
    <m/>
    <s v="37"/>
    <d v="2021-09-23T00:00:00"/>
    <s v=""/>
    <s v=""/>
    <m/>
    <m/>
    <m/>
    <s v="Harold Furlong"/>
    <s v="06"/>
    <s v="Corbiere and Sons Contracting991520210918-14Operator - Principle - After Jan 10282100"/>
    <s v="Corbiere and Sons Contracting991520210918-14Operator - Principle - After Jan 10282100INV #149"/>
    <s v="New All Season Development"/>
    <s v=""/>
    <x v="2"/>
  </r>
  <r>
    <x v="1"/>
    <n v="6"/>
    <n v="0"/>
    <n v="9915"/>
    <s v="20210918-14"/>
    <n v="53510602"/>
    <s v="Access"/>
    <n v="0"/>
    <s v="L.O.A."/>
    <n v="210"/>
    <n v="3"/>
    <s v="DAY"/>
    <s v=""/>
    <s v=""/>
    <m/>
    <s v="0"/>
    <n v="630"/>
    <n v="81.900000000000006"/>
    <n v="711.9"/>
    <d v="2021-09-18T00:00:00"/>
    <n v="0"/>
    <x v="5"/>
    <d v="2021-10-08T00:00:00"/>
    <n v="164"/>
    <n v="0"/>
    <n v="0"/>
    <s v="Nathan Kyme"/>
    <s v="New All Season Development"/>
    <m/>
    <s v="VC7556-2019-017"/>
    <s v="929 OF"/>
    <m/>
    <m/>
    <m/>
    <s v="Approved"/>
    <m/>
    <m/>
    <s v="Road Building on Little Red Sucker Access"/>
    <n v="6"/>
    <s v="C248-C256"/>
    <s v="Little Red Sucker Creek"/>
    <n v="0"/>
    <d v="2021-09-23T00:00:00"/>
    <m/>
    <s v="37"/>
    <d v="2021-09-23T00:00:00"/>
    <s v=""/>
    <s v=""/>
    <m/>
    <m/>
    <m/>
    <s v="Harold Furlong"/>
    <s v="06"/>
    <s v="Corbiere and Sons Contracting991520210918-14L.O.A.3630"/>
    <s v="Corbiere and Sons Contracting991520210918-14L.O.A.3630INV #149"/>
    <s v="New All Season Development"/>
    <s v=""/>
    <x v="2"/>
  </r>
  <r>
    <x v="1"/>
    <n v="6"/>
    <n v="0"/>
    <n v="9915"/>
    <s v="20210918-14"/>
    <n v="53510602"/>
    <s v="Access"/>
    <n v="0"/>
    <s v="Rock Truck - 30 Ton- After Jan 10"/>
    <n v="138.05000000000001"/>
    <n v="11"/>
    <s v="Dynamic"/>
    <s v="103.54"/>
    <s v="0"/>
    <s v=""/>
    <s v=""/>
    <n v="1518.55"/>
    <n v="197.41149999999999"/>
    <n v="1715.9614999999999"/>
    <d v="2021-09-18T00:00:00"/>
    <n v="0"/>
    <x v="5"/>
    <d v="2021-10-08T00:00:00"/>
    <n v="164"/>
    <n v="0"/>
    <n v="0"/>
    <s v="Nathan Kyme"/>
    <s v="New All Season Development"/>
    <m/>
    <s v="VC7556-2019-017"/>
    <s v="929 OF"/>
    <m/>
    <m/>
    <m/>
    <s v="Approved"/>
    <m/>
    <m/>
    <s v="Road Building on Little Red Sucker Access"/>
    <n v="6"/>
    <s v="C248-C256"/>
    <s v="Little Red Sucker Creek"/>
    <n v="0"/>
    <d v="2021-09-23T00:00:00"/>
    <m/>
    <s v="37"/>
    <d v="2021-09-23T00:00:00"/>
    <s v=""/>
    <s v=""/>
    <m/>
    <m/>
    <m/>
    <s v="Harold Furlong"/>
    <s v="06"/>
    <s v="Corbiere and Sons Contracting991520210918-14Rock Truck - 30 Ton- After Jan 10111518.55"/>
    <s v="Corbiere and Sons Contracting991520210918-14Rock Truck - 30 Ton- After Jan 10111518.55INV #149"/>
    <s v="New All Season Development"/>
    <s v=""/>
    <x v="2"/>
  </r>
  <r>
    <x v="1"/>
    <n v="6"/>
    <n v="0"/>
    <n v="9915"/>
    <s v="20210918-14"/>
    <n v="53510602"/>
    <s v="Access"/>
    <n v="0"/>
    <s v="Light Truck - Pick up- After Jan 10"/>
    <n v="243.75"/>
    <n v="2"/>
    <s v="DAY"/>
    <s v="182.81"/>
    <s v="0"/>
    <s v=""/>
    <s v=""/>
    <n v="487.5"/>
    <n v="63.375"/>
    <n v="550.875"/>
    <d v="2021-09-18T00:00:00"/>
    <n v="0"/>
    <x v="5"/>
    <d v="2021-10-08T00:00:00"/>
    <n v="164"/>
    <n v="0"/>
    <n v="0"/>
    <s v="Nathan Kyme"/>
    <s v="New All Season Development"/>
    <m/>
    <s v="VC7556-2019-017"/>
    <s v="929 OF"/>
    <m/>
    <m/>
    <m/>
    <s v="Approved"/>
    <m/>
    <m/>
    <s v="Road Building on Little Red Sucker Access"/>
    <n v="6"/>
    <s v="C248-C256"/>
    <s v="Little Red Sucker Creek"/>
    <n v="0"/>
    <d v="2021-09-23T00:00:00"/>
    <m/>
    <s v="37"/>
    <d v="2021-09-23T00:00:00"/>
    <s v=""/>
    <s v=""/>
    <m/>
    <m/>
    <m/>
    <s v="Harold Furlong"/>
    <s v="06"/>
    <s v="Corbiere and Sons Contracting991520210918-14Light Truck - Pick up- After Jan 102487.5"/>
    <s v="Corbiere and Sons Contracting991520210918-14Light Truck - Pick up- After Jan 102487.5INV #149"/>
    <s v="New All Season Development"/>
    <s v=""/>
    <x v="2"/>
  </r>
  <r>
    <x v="1"/>
    <n v="6"/>
    <n v="0"/>
    <n v="9915"/>
    <s v="20210918-14"/>
    <n v="53510602"/>
    <s v="Access"/>
    <n v="0"/>
    <s v="Excavator Thumb - 30 - 50 ton- After Jan 10"/>
    <n v="12.21"/>
    <n v="11"/>
    <s v="HR"/>
    <s v="9.16"/>
    <s v="0"/>
    <s v=""/>
    <s v=""/>
    <n v="134.31"/>
    <n v="17.4603"/>
    <n v="151.77029999999999"/>
    <d v="2021-09-18T00:00:00"/>
    <n v="0"/>
    <x v="5"/>
    <d v="2021-10-08T00:00:00"/>
    <n v="164"/>
    <n v="0"/>
    <n v="0"/>
    <s v="Nathan Kyme"/>
    <s v="New All Season Development"/>
    <m/>
    <s v="VC7556-2019-017"/>
    <s v="929 OF"/>
    <m/>
    <m/>
    <m/>
    <s v="Approved"/>
    <m/>
    <m/>
    <s v="Road Building on Little Red Sucker Access"/>
    <n v="6"/>
    <s v="C248-C256"/>
    <s v="Little Red Sucker Creek"/>
    <n v="0"/>
    <d v="2021-09-23T00:00:00"/>
    <m/>
    <s v="37"/>
    <d v="2021-09-23T00:00:00"/>
    <s v=""/>
    <s v=""/>
    <m/>
    <m/>
    <m/>
    <s v="Harold Furlong"/>
    <s v="06"/>
    <s v="Corbiere and Sons Contracting991520210918-14Excavator Thumb - 30 - 50 ton- After Jan 1011134.31"/>
    <s v="Corbiere and Sons Contracting991520210918-14Excavator Thumb - 30 - 50 ton- After Jan 1011134.31INV #149"/>
    <s v="New All Season Development"/>
    <s v=""/>
    <x v="2"/>
  </r>
  <r>
    <x v="1"/>
    <n v="6"/>
    <n v="0"/>
    <n v="9915"/>
    <s v="20210918-14"/>
    <n v="53510602"/>
    <s v="Access"/>
    <n v="0"/>
    <s v="Excavator - 30 ton- After Jan 10"/>
    <n v="138.44999999999999"/>
    <n v="11"/>
    <s v="Dynamic"/>
    <s v="103.84"/>
    <s v="0"/>
    <s v=""/>
    <s v=""/>
    <n v="1522.95"/>
    <n v="197.98350000000002"/>
    <n v="1720.9334999999999"/>
    <d v="2021-09-18T00:00:00"/>
    <n v="0"/>
    <x v="5"/>
    <d v="2021-10-08T00:00:00"/>
    <n v="164"/>
    <n v="0"/>
    <n v="0"/>
    <s v="Nathan Kyme"/>
    <s v="New All Season Development"/>
    <m/>
    <s v="VC7556-2019-017"/>
    <s v="929 OF"/>
    <m/>
    <m/>
    <m/>
    <s v="Approved"/>
    <m/>
    <m/>
    <s v="Road Building on Little Red Sucker Access"/>
    <n v="6"/>
    <s v="C248-C256"/>
    <s v="Little Red Sucker Creek"/>
    <n v="0"/>
    <d v="2021-09-23T00:00:00"/>
    <m/>
    <s v="37"/>
    <d v="2021-09-23T00:00:00"/>
    <s v=""/>
    <s v=""/>
    <m/>
    <m/>
    <m/>
    <s v="Harold Furlong"/>
    <s v="06"/>
    <s v="Corbiere and Sons Contracting991520210918-14Excavator - 30 ton- After Jan 10111522.95"/>
    <s v="Corbiere and Sons Contracting991520210918-14Excavator - 30 ton- After Jan 10111522.95INV #149"/>
    <s v="New All Season Development"/>
    <s v=""/>
    <x v="2"/>
  </r>
  <r>
    <x v="1"/>
    <n v="6"/>
    <n v="0"/>
    <n v="9915"/>
    <s v="20210918-14"/>
    <n v="53510602"/>
    <s v="Access"/>
    <n v="0"/>
    <s v="Excavator - 30 ton- After Jan 10"/>
    <n v="138.44999999999999"/>
    <n v="3"/>
    <s v="Dynamic"/>
    <s v="103.84"/>
    <s v="0"/>
    <s v=""/>
    <s v=""/>
    <n v="415.35"/>
    <n v="53.995500000000007"/>
    <n v="469.34549999999996"/>
    <d v="2021-09-18T00:00:00"/>
    <n v="0"/>
    <x v="5"/>
    <d v="2021-10-08T00:00:00"/>
    <n v="164"/>
    <n v="0"/>
    <n v="0"/>
    <s v="Nathan Kyme"/>
    <s v="New All Season Development"/>
    <m/>
    <s v="VC7556-2019-017"/>
    <s v="929 OF"/>
    <m/>
    <m/>
    <m/>
    <s v="Approved"/>
    <m/>
    <m/>
    <s v="Road Building on Little Red Sucker Access"/>
    <n v="6"/>
    <s v="C248-C256"/>
    <s v="Little Red Sucker Creek"/>
    <n v="0"/>
    <d v="2021-09-23T00:00:00"/>
    <m/>
    <s v="37"/>
    <d v="2021-09-23T00:00:00"/>
    <s v=""/>
    <s v=""/>
    <m/>
    <m/>
    <m/>
    <s v="Harold Furlong"/>
    <s v="06"/>
    <s v="Corbiere and Sons Contracting991520210918-14Excavator - 30 ton- After Jan 103415.35"/>
    <s v="Corbiere and Sons Contracting991520210918-14Excavator - 30 ton- After Jan 103415.35INV #149"/>
    <s v="New All Season Development"/>
    <s v=""/>
    <x v="2"/>
  </r>
  <r>
    <x v="1"/>
    <n v="6"/>
    <n v="0"/>
    <n v="9914"/>
    <s v="20210918-13"/>
    <n v="53510602"/>
    <s v="Access"/>
    <n v="0"/>
    <s v="Operator - Principle - After Jan 10"/>
    <n v="75"/>
    <n v="36"/>
    <s v="HR"/>
    <s v=""/>
    <s v=""/>
    <s v="75"/>
    <s v="0"/>
    <n v="2700"/>
    <n v="351"/>
    <n v="3050.9999999999995"/>
    <d v="2021-09-18T00:00:00"/>
    <n v="0"/>
    <x v="5"/>
    <d v="2021-10-08T00:00:00"/>
    <n v="164"/>
    <n v="0"/>
    <n v="0"/>
    <s v="Nathan Kyme"/>
    <s v="New All Season Development"/>
    <m/>
    <s v="VC7556-2019-017"/>
    <s v="929 OF"/>
    <m/>
    <m/>
    <m/>
    <s v="Approved"/>
    <m/>
    <m/>
    <s v="Road work on Little Pic from C215 to C216"/>
    <n v="6"/>
    <s v="C215-C216"/>
    <s v="Little Pic River"/>
    <n v="0"/>
    <d v="2021-09-23T00:00:00"/>
    <m/>
    <s v="37"/>
    <d v="2021-09-23T00:00:00"/>
    <s v=""/>
    <s v=""/>
    <m/>
    <m/>
    <m/>
    <s v="Harold Furlong"/>
    <s v="06"/>
    <s v="Corbiere and Sons Contracting991420210918-13Operator - Principle - After Jan 10362700"/>
    <s v="Corbiere and Sons Contracting991420210918-13Operator - Principle - After Jan 10362700INV #149"/>
    <s v="New All Season Development"/>
    <s v=""/>
    <x v="2"/>
  </r>
  <r>
    <x v="1"/>
    <n v="6"/>
    <n v="0"/>
    <n v="9914"/>
    <s v="20210918-13"/>
    <n v="53510602"/>
    <s v="Access"/>
    <n v="0"/>
    <s v="L.O.A."/>
    <n v="210"/>
    <n v="3"/>
    <s v="DAY"/>
    <s v=""/>
    <s v=""/>
    <m/>
    <s v="0"/>
    <n v="630"/>
    <n v="81.900000000000006"/>
    <n v="711.9"/>
    <d v="2021-09-18T00:00:00"/>
    <n v="0"/>
    <x v="5"/>
    <d v="2021-10-08T00:00:00"/>
    <n v="164"/>
    <n v="0"/>
    <n v="0"/>
    <s v="Nathan Kyme"/>
    <s v="New All Season Development"/>
    <m/>
    <s v="VC7556-2019-017"/>
    <s v="929 OF"/>
    <m/>
    <m/>
    <m/>
    <s v="Approved"/>
    <m/>
    <m/>
    <s v="Road work on Little Pic from C215 to C216"/>
    <n v="6"/>
    <s v="C215-C216"/>
    <s v="Little Pic River"/>
    <n v="0"/>
    <d v="2021-09-23T00:00:00"/>
    <m/>
    <s v="37"/>
    <d v="2021-09-23T00:00:00"/>
    <s v=""/>
    <s v=""/>
    <m/>
    <m/>
    <m/>
    <s v="Harold Furlong"/>
    <s v="06"/>
    <s v="Corbiere and Sons Contracting991420210918-13L.O.A.3630"/>
    <s v="Corbiere and Sons Contracting991420210918-13L.O.A.3630INV #149"/>
    <s v="New All Season Development"/>
    <s v=""/>
    <x v="2"/>
  </r>
  <r>
    <x v="1"/>
    <n v="6"/>
    <n v="0"/>
    <n v="9914"/>
    <s v="20210918-13"/>
    <n v="53510602"/>
    <s v="Access"/>
    <n v="0"/>
    <s v="Rock Truck - 30 Ton- After Jan 10"/>
    <n v="138.05000000000001"/>
    <n v="11"/>
    <s v="Dynamic"/>
    <s v="103.54"/>
    <s v="0"/>
    <s v=""/>
    <s v=""/>
    <n v="1518.55"/>
    <n v="197.41149999999999"/>
    <n v="1715.9614999999999"/>
    <d v="2021-09-18T00:00:00"/>
    <n v="0"/>
    <x v="5"/>
    <d v="2021-10-08T00:00:00"/>
    <n v="164"/>
    <n v="0"/>
    <n v="0"/>
    <s v="Nathan Kyme"/>
    <s v="New All Season Development"/>
    <m/>
    <s v="VC7556-2019-017"/>
    <s v="929 OF"/>
    <m/>
    <m/>
    <m/>
    <s v="Approved"/>
    <m/>
    <m/>
    <s v="Road work on Little Pic from C215 to C216"/>
    <n v="6"/>
    <s v="C215-C216"/>
    <s v="Little Pic River"/>
    <n v="0"/>
    <d v="2021-09-23T00:00:00"/>
    <m/>
    <s v="37"/>
    <d v="2021-09-23T00:00:00"/>
    <s v=""/>
    <s v=""/>
    <m/>
    <m/>
    <m/>
    <s v="Harold Furlong"/>
    <s v="06"/>
    <s v="Corbiere and Sons Contracting991420210918-13Rock Truck - 30 Ton- After Jan 10111518.55"/>
    <s v="Corbiere and Sons Contracting991420210918-13Rock Truck - 30 Ton- After Jan 10111518.55INV #149"/>
    <s v="New All Season Development"/>
    <s v=""/>
    <x v="2"/>
  </r>
  <r>
    <x v="1"/>
    <n v="6"/>
    <n v="0"/>
    <n v="9914"/>
    <s v="20210918-13"/>
    <n v="53510602"/>
    <s v="Access"/>
    <n v="0"/>
    <s v="Light Truck - Pick up- After Jan 10"/>
    <n v="243.75"/>
    <n v="1"/>
    <s v="DAY"/>
    <s v="182.81"/>
    <s v="0"/>
    <s v=""/>
    <s v=""/>
    <n v="243.75"/>
    <n v="31.6875"/>
    <n v="275.4375"/>
    <d v="2021-09-18T00:00:00"/>
    <n v="0"/>
    <x v="5"/>
    <d v="2021-10-08T00:00:00"/>
    <n v="164"/>
    <n v="0"/>
    <n v="0"/>
    <s v="Nathan Kyme"/>
    <s v="New All Season Development"/>
    <m/>
    <s v="VC7556-2019-017"/>
    <s v="929 OF"/>
    <m/>
    <m/>
    <m/>
    <s v="Approved"/>
    <m/>
    <m/>
    <s v="Road work on Little Pic from C215 to C216"/>
    <n v="6"/>
    <s v="C215-C216"/>
    <s v="Little Pic River"/>
    <n v="0"/>
    <d v="2021-09-23T00:00:00"/>
    <m/>
    <s v="37"/>
    <d v="2021-09-23T00:00:00"/>
    <s v=""/>
    <s v=""/>
    <m/>
    <m/>
    <m/>
    <s v="Harold Furlong"/>
    <s v="06"/>
    <s v="Corbiere and Sons Contracting991420210918-13Light Truck - Pick up- After Jan 101243.75"/>
    <s v="Corbiere and Sons Contracting991420210918-13Light Truck - Pick up- After Jan 101243.75INV #149"/>
    <s v="New All Season Development"/>
    <s v=""/>
    <x v="2"/>
  </r>
  <r>
    <x v="1"/>
    <n v="6"/>
    <n v="0"/>
    <n v="9914"/>
    <s v="20210918-13"/>
    <n v="53510602"/>
    <s v="Access"/>
    <n v="0"/>
    <s v="Excavator Thumb - 30 - 50 ton- After Jan 10"/>
    <n v="12.21"/>
    <n v="11"/>
    <s v="HR"/>
    <s v="9.16"/>
    <s v="0"/>
    <s v=""/>
    <s v=""/>
    <n v="134.31"/>
    <n v="17.4603"/>
    <n v="151.77029999999999"/>
    <d v="2021-09-18T00:00:00"/>
    <n v="0"/>
    <x v="5"/>
    <d v="2021-10-08T00:00:00"/>
    <n v="164"/>
    <n v="0"/>
    <n v="0"/>
    <s v="Nathan Kyme"/>
    <s v="New All Season Development"/>
    <m/>
    <s v="VC7556-2019-017"/>
    <s v="929 OF"/>
    <m/>
    <m/>
    <m/>
    <s v="Approved"/>
    <m/>
    <m/>
    <s v="Road work on Little Pic from C215 to C216"/>
    <n v="6"/>
    <s v="C215-C216"/>
    <s v="Little Pic River"/>
    <n v="0"/>
    <d v="2021-09-23T00:00:00"/>
    <m/>
    <s v="37"/>
    <d v="2021-09-23T00:00:00"/>
    <s v=""/>
    <s v=""/>
    <m/>
    <m/>
    <m/>
    <s v="Harold Furlong"/>
    <s v="06"/>
    <s v="Corbiere and Sons Contracting991420210918-13Excavator Thumb - 30 - 50 ton- After Jan 1011134.31"/>
    <s v="Corbiere and Sons Contracting991420210918-13Excavator Thumb - 30 - 50 ton- After Jan 1011134.31INV #149"/>
    <s v="New All Season Development"/>
    <s v=""/>
    <x v="2"/>
  </r>
  <r>
    <x v="1"/>
    <n v="6"/>
    <n v="0"/>
    <n v="9914"/>
    <s v="20210918-13"/>
    <n v="53510602"/>
    <s v="Access"/>
    <n v="0"/>
    <s v="Excavator - 30 ton- After Jan 10"/>
    <n v="138.44999999999999"/>
    <n v="11"/>
    <s v="Dynamic"/>
    <s v="103.84"/>
    <s v="0"/>
    <s v=""/>
    <s v=""/>
    <n v="1522.95"/>
    <n v="197.98350000000002"/>
    <n v="1720.9334999999999"/>
    <d v="2021-09-18T00:00:00"/>
    <n v="0"/>
    <x v="5"/>
    <d v="2021-10-08T00:00:00"/>
    <n v="164"/>
    <n v="0"/>
    <n v="0"/>
    <s v="Nathan Kyme"/>
    <s v="New All Season Development"/>
    <m/>
    <s v="VC7556-2019-017"/>
    <s v="929 OF"/>
    <m/>
    <m/>
    <m/>
    <s v="Approved"/>
    <m/>
    <m/>
    <s v="Road work on Little Pic from C215 to C216"/>
    <n v="6"/>
    <s v="C215-C216"/>
    <s v="Little Pic River"/>
    <n v="0"/>
    <d v="2021-09-23T00:00:00"/>
    <m/>
    <s v="37"/>
    <d v="2021-09-23T00:00:00"/>
    <s v=""/>
    <s v=""/>
    <m/>
    <m/>
    <m/>
    <s v="Harold Furlong"/>
    <s v="06"/>
    <s v="Corbiere and Sons Contracting991420210918-13Excavator - 30 ton- After Jan 10111522.95"/>
    <s v="Corbiere and Sons Contracting991420210918-13Excavator - 30 ton- After Jan 10111522.95INV #149"/>
    <s v="New All Season Development"/>
    <s v=""/>
    <x v="2"/>
  </r>
  <r>
    <x v="1"/>
    <n v="6"/>
    <n v="0"/>
    <n v="9914"/>
    <s v="20210918-13"/>
    <n v="53510602"/>
    <s v="Access"/>
    <n v="0"/>
    <s v="Dozer D6 or equal- After Jan 10"/>
    <n v="131.47999999999999"/>
    <n v="11"/>
    <s v="Dynamic"/>
    <s v="98.61"/>
    <s v="0"/>
    <s v=""/>
    <s v=""/>
    <n v="1446.28"/>
    <n v="188.0164"/>
    <n v="1634.2963999999997"/>
    <d v="2021-09-18T00:00:00"/>
    <n v="0"/>
    <x v="5"/>
    <d v="2021-10-08T00:00:00"/>
    <n v="164"/>
    <n v="0"/>
    <n v="0"/>
    <s v="Nathan Kyme"/>
    <s v="New All Season Development"/>
    <m/>
    <s v="VC7556-2019-017"/>
    <s v="929 OF"/>
    <m/>
    <m/>
    <m/>
    <s v="Approved"/>
    <m/>
    <m/>
    <s v="Road work on Little Pic from C215 to C216"/>
    <n v="6"/>
    <s v="C215-C216"/>
    <s v="Little Pic River"/>
    <n v="0"/>
    <d v="2021-09-23T00:00:00"/>
    <m/>
    <s v="37"/>
    <d v="2021-09-23T00:00:00"/>
    <s v=""/>
    <s v=""/>
    <m/>
    <m/>
    <m/>
    <s v="Harold Furlong"/>
    <s v="06"/>
    <s v="Corbiere and Sons Contracting991420210918-13Dozer D6 or equal- After Jan 10111446.28"/>
    <s v="Corbiere and Sons Contracting991420210918-13Dozer D6 or equal- After Jan 10111446.28INV #149"/>
    <s v="New All Season Development"/>
    <s v=""/>
    <x v="2"/>
  </r>
  <r>
    <x v="1"/>
    <n v="6"/>
    <n v="0"/>
    <n v="9913"/>
    <s v="20210918-12"/>
    <n v="53510602"/>
    <s v="Access"/>
    <n v="0"/>
    <s v="Operator - Principle - After Jan 10"/>
    <n v="75"/>
    <n v="12"/>
    <s v="HR"/>
    <s v=""/>
    <s v=""/>
    <s v="75"/>
    <s v="0"/>
    <n v="900"/>
    <n v="117"/>
    <n v="1016.9999999999999"/>
    <d v="2021-09-18T00:00:00"/>
    <n v="0"/>
    <x v="5"/>
    <d v="2021-10-08T00:00:00"/>
    <n v="164"/>
    <n v="0"/>
    <n v="0"/>
    <s v="Nathan Kyme"/>
    <s v="New All Season Development"/>
    <m/>
    <s v="VC7556-2019-017"/>
    <s v="929 OF"/>
    <m/>
    <m/>
    <m/>
    <s v="Approved"/>
    <m/>
    <m/>
    <s v="Road work on Ripple Creek"/>
    <n v="6"/>
    <s v="C197-C202"/>
    <s v="Ripple Creek"/>
    <n v="0"/>
    <d v="2021-09-23T00:00:00"/>
    <m/>
    <s v="37"/>
    <d v="2021-09-23T00:00:00"/>
    <s v=""/>
    <s v=""/>
    <m/>
    <m/>
    <m/>
    <s v="Harold Furlong"/>
    <s v="06"/>
    <s v="Corbiere and Sons Contracting991320210918-12Operator - Principle - After Jan 1012900"/>
    <s v="Corbiere and Sons Contracting991320210918-12Operator - Principle - After Jan 1012900INV #149"/>
    <s v="New All Season Development"/>
    <s v=""/>
    <x v="2"/>
  </r>
  <r>
    <x v="1"/>
    <n v="6"/>
    <n v="0"/>
    <n v="9913"/>
    <s v="20210918-12"/>
    <n v="53510602"/>
    <s v="Access"/>
    <n v="0"/>
    <s v="L.O.A."/>
    <n v="210"/>
    <n v="1"/>
    <s v="DAY"/>
    <s v=""/>
    <s v=""/>
    <m/>
    <s v="0"/>
    <n v="210"/>
    <n v="27.3"/>
    <n v="237.29999999999998"/>
    <d v="2021-09-18T00:00:00"/>
    <n v="0"/>
    <x v="5"/>
    <d v="2021-10-08T00:00:00"/>
    <n v="164"/>
    <n v="0"/>
    <n v="0"/>
    <s v="Nathan Kyme"/>
    <s v="New All Season Development"/>
    <m/>
    <s v="VC7556-2019-017"/>
    <s v="929 OF"/>
    <m/>
    <m/>
    <m/>
    <s v="Approved"/>
    <m/>
    <m/>
    <s v="Road work on Ripple Creek"/>
    <n v="6"/>
    <s v="C197-C202"/>
    <s v="Ripple Creek"/>
    <n v="0"/>
    <d v="2021-09-23T00:00:00"/>
    <m/>
    <s v="37"/>
    <d v="2021-09-23T00:00:00"/>
    <s v=""/>
    <s v=""/>
    <m/>
    <m/>
    <m/>
    <s v="Harold Furlong"/>
    <s v="06"/>
    <s v="Corbiere and Sons Contracting991320210918-12L.O.A.1210"/>
    <s v="Corbiere and Sons Contracting991320210918-12L.O.A.1210INV #149"/>
    <s v="New All Season Development"/>
    <s v=""/>
    <x v="2"/>
  </r>
  <r>
    <x v="1"/>
    <n v="6"/>
    <n v="0"/>
    <n v="9913"/>
    <s v="20210918-12"/>
    <n v="53510602"/>
    <s v="Access"/>
    <n v="0"/>
    <s v="Light Truck - Pick up- After Jan 10"/>
    <n v="243.75"/>
    <n v="1"/>
    <s v="DAY"/>
    <s v="182.81"/>
    <s v="0"/>
    <s v=""/>
    <s v=""/>
    <n v="243.75"/>
    <n v="31.6875"/>
    <n v="275.4375"/>
    <d v="2021-09-18T00:00:00"/>
    <n v="0"/>
    <x v="5"/>
    <d v="2021-10-08T00:00:00"/>
    <n v="164"/>
    <n v="0"/>
    <n v="0"/>
    <s v="Nathan Kyme"/>
    <s v="New All Season Development"/>
    <m/>
    <s v="VC7556-2019-017"/>
    <s v="929 OF"/>
    <m/>
    <m/>
    <m/>
    <s v="Approved"/>
    <m/>
    <m/>
    <s v="Road work on Ripple Creek"/>
    <n v="6"/>
    <s v="C197-C202"/>
    <s v="Ripple Creek"/>
    <n v="0"/>
    <d v="2021-09-23T00:00:00"/>
    <m/>
    <s v="37"/>
    <d v="2021-09-23T00:00:00"/>
    <s v=""/>
    <s v=""/>
    <m/>
    <m/>
    <m/>
    <s v="Harold Furlong"/>
    <s v="06"/>
    <s v="Corbiere and Sons Contracting991320210918-12Light Truck - Pick up- After Jan 101243.75"/>
    <s v="Corbiere and Sons Contracting991320210918-12Light Truck - Pick up- After Jan 101243.75INV #149"/>
    <s v="New All Season Development"/>
    <s v=""/>
    <x v="2"/>
  </r>
  <r>
    <x v="1"/>
    <n v="6"/>
    <n v="0"/>
    <n v="9913"/>
    <s v="20210918-12"/>
    <n v="53510602"/>
    <s v="Access"/>
    <n v="0"/>
    <s v="Excavator Thumb - 30 - 50 ton- After Jan 10"/>
    <n v="12.21"/>
    <n v="11"/>
    <s v="HR"/>
    <s v="9.16"/>
    <s v="0"/>
    <s v=""/>
    <s v=""/>
    <n v="134.31"/>
    <n v="17.4603"/>
    <n v="151.77029999999999"/>
    <d v="2021-09-18T00:00:00"/>
    <n v="0"/>
    <x v="5"/>
    <d v="2021-10-08T00:00:00"/>
    <n v="164"/>
    <n v="0"/>
    <n v="0"/>
    <s v="Nathan Kyme"/>
    <s v="New All Season Development"/>
    <m/>
    <s v="VC7556-2019-017"/>
    <s v="929 OF"/>
    <m/>
    <m/>
    <m/>
    <s v="Approved"/>
    <m/>
    <m/>
    <s v="Road work on Ripple Creek"/>
    <n v="6"/>
    <s v="C197-C202"/>
    <s v="Ripple Creek"/>
    <n v="0"/>
    <d v="2021-09-23T00:00:00"/>
    <m/>
    <s v="37"/>
    <d v="2021-09-23T00:00:00"/>
    <s v=""/>
    <s v=""/>
    <m/>
    <m/>
    <m/>
    <s v="Harold Furlong"/>
    <s v="06"/>
    <s v="Corbiere and Sons Contracting991320210918-12Excavator Thumb - 30 - 50 ton- After Jan 1011134.31"/>
    <s v="Corbiere and Sons Contracting991320210918-12Excavator Thumb - 30 - 50 ton- After Jan 1011134.31INV #149"/>
    <s v="New All Season Development"/>
    <s v=""/>
    <x v="2"/>
  </r>
  <r>
    <x v="1"/>
    <n v="6"/>
    <n v="0"/>
    <n v="9913"/>
    <s v="20210918-12"/>
    <n v="53510602"/>
    <s v="Access"/>
    <n v="0"/>
    <s v="Excavator - 36 ton- After Jan 10"/>
    <n v="146.96"/>
    <n v="11"/>
    <s v="Dynamic"/>
    <s v="110.22"/>
    <s v="0"/>
    <s v=""/>
    <s v=""/>
    <n v="1616.56"/>
    <n v="210.15280000000001"/>
    <n v="1826.7127999999998"/>
    <d v="2021-09-18T00:00:00"/>
    <n v="0"/>
    <x v="5"/>
    <d v="2021-10-08T00:00:00"/>
    <n v="164"/>
    <n v="0"/>
    <n v="0"/>
    <s v="Nathan Kyme"/>
    <s v="New All Season Development"/>
    <m/>
    <s v="VC7556-2019-017"/>
    <s v="929 OF"/>
    <m/>
    <m/>
    <m/>
    <s v="Approved"/>
    <m/>
    <m/>
    <s v="Road work on Ripple Creek"/>
    <n v="6"/>
    <s v="C197-C202"/>
    <s v="Ripple Creek"/>
    <n v="0"/>
    <d v="2021-09-23T00:00:00"/>
    <m/>
    <s v="37"/>
    <d v="2021-09-23T00:00:00"/>
    <s v=""/>
    <s v=""/>
    <m/>
    <m/>
    <m/>
    <s v="Harold Furlong"/>
    <s v="06"/>
    <s v="Corbiere and Sons Contracting991320210918-12Excavator - 36 ton- After Jan 10111616.56"/>
    <s v="Corbiere and Sons Contracting991320210918-12Excavator - 36 ton- After Jan 10111616.56INV #149"/>
    <s v="New All Season Development"/>
    <s v=""/>
    <x v="2"/>
  </r>
  <r>
    <x v="1"/>
    <n v="6"/>
    <n v="0"/>
    <n v="9911"/>
    <s v="20210918-10"/>
    <n v="53510602"/>
    <s v="Access"/>
    <n v="0"/>
    <s v="Operator - Principle - After Jan 10"/>
    <n v="75"/>
    <n v="44"/>
    <s v="HR"/>
    <s v=""/>
    <s v=""/>
    <s v="75"/>
    <s v="0"/>
    <n v="3300"/>
    <n v="429"/>
    <n v="3728.9999999999995"/>
    <d v="2021-09-18T00:00:00"/>
    <n v="0"/>
    <x v="5"/>
    <d v="2021-10-08T00:00:00"/>
    <n v="164"/>
    <n v="0"/>
    <n v="0"/>
    <s v="Nathan Kyme"/>
    <s v="New All Season Development"/>
    <m/>
    <s v="VC7556-2019-017"/>
    <s v="929 OF"/>
    <m/>
    <m/>
    <m/>
    <s v="Approved"/>
    <m/>
    <m/>
    <s v="Road work from Middleton"/>
    <n v="6"/>
    <s v="C210-C213"/>
    <s v="Middleton"/>
    <n v="0"/>
    <d v="2021-09-23T00:00:00"/>
    <m/>
    <s v="37"/>
    <d v="2021-09-23T00:00:00"/>
    <s v=""/>
    <s v=""/>
    <m/>
    <m/>
    <m/>
    <s v="Harold Furlong"/>
    <s v="06"/>
    <s v="Corbiere and Sons Contracting991120210918-10Operator - Principle - After Jan 10443300"/>
    <s v="Corbiere and Sons Contracting991120210918-10Operator - Principle - After Jan 10443300INV #149"/>
    <s v="New All Season Development"/>
    <s v=""/>
    <x v="2"/>
  </r>
  <r>
    <x v="1"/>
    <n v="6"/>
    <n v="0"/>
    <n v="9911"/>
    <s v="20210918-10"/>
    <n v="53510602"/>
    <s v="Access"/>
    <n v="0"/>
    <s v="L.O.A."/>
    <n v="210"/>
    <n v="5"/>
    <s v="DAY"/>
    <s v=""/>
    <s v=""/>
    <m/>
    <s v="0"/>
    <n v="1050"/>
    <n v="136.5"/>
    <n v="1186.5"/>
    <d v="2021-09-18T00:00:00"/>
    <n v="0"/>
    <x v="5"/>
    <d v="2021-10-08T00:00:00"/>
    <n v="164"/>
    <n v="0"/>
    <n v="0"/>
    <s v="Nathan Kyme"/>
    <s v="New All Season Development"/>
    <m/>
    <s v="VC7556-2019-017"/>
    <s v="929 OF"/>
    <m/>
    <m/>
    <m/>
    <s v="Approved"/>
    <m/>
    <m/>
    <s v="Road work from Middleton"/>
    <n v="6"/>
    <s v="C210-C213"/>
    <s v="Middleton"/>
    <n v="0"/>
    <d v="2021-09-23T00:00:00"/>
    <m/>
    <s v="37"/>
    <d v="2021-09-23T00:00:00"/>
    <s v=""/>
    <s v=""/>
    <m/>
    <m/>
    <m/>
    <s v="Harold Furlong"/>
    <s v="06"/>
    <s v="Corbiere and Sons Contracting991120210918-10L.O.A.51050"/>
    <s v="Corbiere and Sons Contracting991120210918-10L.O.A.51050INV #149"/>
    <s v="New All Season Development"/>
    <s v=""/>
    <x v="2"/>
  </r>
  <r>
    <x v="1"/>
    <n v="6"/>
    <n v="0"/>
    <n v="9911"/>
    <s v="20210918-10"/>
    <n v="53510602"/>
    <s v="Access"/>
    <n v="0"/>
    <s v="Foreman"/>
    <n v="95"/>
    <n v="12"/>
    <s v="HR"/>
    <s v=""/>
    <s v=""/>
    <s v="95"/>
    <s v="0"/>
    <n v="1140"/>
    <n v="148.20000000000002"/>
    <n v="1288.1999999999998"/>
    <d v="2021-09-18T00:00:00"/>
    <n v="0"/>
    <x v="5"/>
    <d v="2021-10-08T00:00:00"/>
    <n v="164"/>
    <n v="0"/>
    <n v="0"/>
    <s v="Nathan Kyme"/>
    <s v="New All Season Development"/>
    <m/>
    <s v="VC7556-2019-017"/>
    <s v="929 OF"/>
    <m/>
    <m/>
    <m/>
    <s v="Approved"/>
    <m/>
    <m/>
    <s v="Road work from Middleton"/>
    <n v="6"/>
    <s v="C210-C213"/>
    <s v="Middleton"/>
    <n v="0"/>
    <d v="2021-09-23T00:00:00"/>
    <m/>
    <s v="37"/>
    <d v="2021-09-23T00:00:00"/>
    <s v=""/>
    <s v=""/>
    <m/>
    <m/>
    <m/>
    <s v="Harold Furlong"/>
    <s v="06"/>
    <s v="Corbiere and Sons Contracting991120210918-10Foreman121140"/>
    <s v="Corbiere and Sons Contracting991120210918-10Foreman121140INV #149"/>
    <s v="New All Season Development"/>
    <s v=""/>
    <x v="2"/>
  </r>
  <r>
    <x v="1"/>
    <n v="6"/>
    <n v="0"/>
    <n v="9911"/>
    <s v="20210918-10"/>
    <n v="53510602"/>
    <s v="Access"/>
    <n v="0"/>
    <s v="Rock Truck - 30 Ton- After Jan 10"/>
    <n v="138.05000000000001"/>
    <n v="11"/>
    <s v="Dynamic"/>
    <s v="103.54"/>
    <s v="0"/>
    <s v=""/>
    <s v=""/>
    <n v="1518.55"/>
    <n v="197.41149999999999"/>
    <n v="1715.9614999999999"/>
    <d v="2021-09-18T00:00:00"/>
    <n v="0"/>
    <x v="5"/>
    <d v="2021-10-08T00:00:00"/>
    <n v="164"/>
    <n v="0"/>
    <n v="0"/>
    <s v="Nathan Kyme"/>
    <s v="New All Season Development"/>
    <m/>
    <s v="VC7556-2019-017"/>
    <s v="929 OF"/>
    <m/>
    <m/>
    <m/>
    <s v="Approved"/>
    <m/>
    <m/>
    <s v="Road work from Middleton"/>
    <n v="6"/>
    <s v="C210-C213"/>
    <s v="Middleton"/>
    <n v="0"/>
    <d v="2021-09-23T00:00:00"/>
    <m/>
    <s v="37"/>
    <d v="2021-09-23T00:00:00"/>
    <s v=""/>
    <s v=""/>
    <m/>
    <m/>
    <m/>
    <s v="Harold Furlong"/>
    <s v="06"/>
    <s v="Corbiere and Sons Contracting991120210918-10Rock Truck - 30 Ton- After Jan 10111518.55"/>
    <s v="Corbiere and Sons Contracting991120210918-10Rock Truck - 30 Ton- After Jan 10111518.55INV #149"/>
    <s v="New All Season Development"/>
    <s v=""/>
    <x v="2"/>
  </r>
  <r>
    <x v="1"/>
    <n v="6"/>
    <n v="0"/>
    <n v="9911"/>
    <s v="20210918-10"/>
    <n v="53510602"/>
    <s v="Access"/>
    <n v="0"/>
    <s v="Light Truck - Pick up- After Jan 10"/>
    <n v="243.75"/>
    <n v="3"/>
    <s v="DAY"/>
    <s v="182.81"/>
    <s v="0"/>
    <s v=""/>
    <s v=""/>
    <n v="731.25"/>
    <n v="95.0625"/>
    <n v="826.31249999999989"/>
    <d v="2021-09-18T00:00:00"/>
    <n v="0"/>
    <x v="5"/>
    <d v="2021-10-08T00:00:00"/>
    <n v="164"/>
    <n v="0"/>
    <n v="0"/>
    <s v="Nathan Kyme"/>
    <s v="New All Season Development"/>
    <m/>
    <s v="VC7556-2019-017"/>
    <s v="929 OF"/>
    <m/>
    <m/>
    <m/>
    <s v="Approved"/>
    <m/>
    <m/>
    <s v="Road work from Middleton"/>
    <n v="6"/>
    <s v="C210-C213"/>
    <s v="Middleton"/>
    <n v="0"/>
    <d v="2021-09-23T00:00:00"/>
    <m/>
    <s v="37"/>
    <d v="2021-09-23T00:00:00"/>
    <s v=""/>
    <s v=""/>
    <m/>
    <m/>
    <m/>
    <s v="Harold Furlong"/>
    <s v="06"/>
    <s v="Corbiere and Sons Contracting991120210918-10Light Truck - Pick up- After Jan 103731.25"/>
    <s v="Corbiere and Sons Contracting991120210918-10Light Truck - Pick up- After Jan 103731.25INV #149"/>
    <s v="New All Season Development"/>
    <s v=""/>
    <x v="2"/>
  </r>
  <r>
    <x v="1"/>
    <n v="6"/>
    <n v="0"/>
    <n v="9911"/>
    <s v="20210918-10"/>
    <n v="53510602"/>
    <s v="Access"/>
    <n v="0"/>
    <s v="Excavator Thumb - 30 - 50 ton- After Jan 10"/>
    <n v="12.21"/>
    <n v="7"/>
    <s v="HR"/>
    <s v="9.16"/>
    <s v="0"/>
    <s v=""/>
    <s v=""/>
    <n v="85.47"/>
    <n v="11.1111"/>
    <n v="96.581099999999992"/>
    <d v="2021-09-18T00:00:00"/>
    <n v="0"/>
    <x v="5"/>
    <d v="2021-10-08T00:00:00"/>
    <n v="164"/>
    <n v="0"/>
    <n v="0"/>
    <s v="Nathan Kyme"/>
    <s v="New All Season Development"/>
    <m/>
    <s v="VC7556-2019-017"/>
    <s v="929 OF"/>
    <m/>
    <m/>
    <m/>
    <s v="Approved"/>
    <m/>
    <m/>
    <s v="Road work from Middleton"/>
    <n v="6"/>
    <s v="C210-C213"/>
    <s v="Middleton"/>
    <n v="0"/>
    <d v="2021-09-23T00:00:00"/>
    <m/>
    <s v="37"/>
    <d v="2021-09-23T00:00:00"/>
    <s v=""/>
    <s v=""/>
    <m/>
    <m/>
    <m/>
    <s v="Harold Furlong"/>
    <s v="06"/>
    <s v="Corbiere and Sons Contracting991120210918-10Excavator Thumb - 30 - 50 ton- After Jan 10785.47"/>
    <s v="Corbiere and Sons Contracting991120210918-10Excavator Thumb - 30 - 50 ton- After Jan 10785.47INV #149"/>
    <s v="New All Season Development"/>
    <s v=""/>
    <x v="2"/>
  </r>
  <r>
    <x v="1"/>
    <n v="6"/>
    <n v="0"/>
    <n v="9911"/>
    <s v="20210918-10"/>
    <n v="53510602"/>
    <s v="Access"/>
    <n v="0"/>
    <s v="Excavator Thumb - 30 - 50 ton- After Jan 10"/>
    <n v="12.21"/>
    <n v="11"/>
    <s v="HR"/>
    <s v="9.16"/>
    <s v="0"/>
    <s v=""/>
    <s v=""/>
    <n v="134.31"/>
    <n v="17.4603"/>
    <n v="151.77029999999999"/>
    <d v="2021-09-18T00:00:00"/>
    <n v="0"/>
    <x v="5"/>
    <d v="2021-10-08T00:00:00"/>
    <n v="164"/>
    <n v="0"/>
    <n v="0"/>
    <s v="Nathan Kyme"/>
    <s v="New All Season Development"/>
    <m/>
    <s v="VC7556-2019-017"/>
    <s v="929 OF"/>
    <m/>
    <m/>
    <m/>
    <s v="Approved"/>
    <m/>
    <m/>
    <s v="Road work from Middleton"/>
    <n v="6"/>
    <s v="C210-C213"/>
    <s v="Middleton"/>
    <n v="0"/>
    <d v="2021-09-23T00:00:00"/>
    <m/>
    <s v="37"/>
    <d v="2021-09-23T00:00:00"/>
    <s v=""/>
    <s v=""/>
    <m/>
    <m/>
    <m/>
    <s v="Harold Furlong"/>
    <s v="06"/>
    <s v="Corbiere and Sons Contracting991120210918-10Excavator Thumb - 30 - 50 ton- After Jan 1011134.31"/>
    <s v="Corbiere and Sons Contracting991120210918-10Excavator Thumb - 30 - 50 ton- After Jan 1011134.31INV #149"/>
    <s v="New All Season Development"/>
    <s v=""/>
    <x v="2"/>
  </r>
  <r>
    <x v="1"/>
    <n v="6"/>
    <n v="0"/>
    <n v="9911"/>
    <s v="20210918-10"/>
    <n v="53510602"/>
    <s v="Access"/>
    <n v="0"/>
    <s v="Excavator - 36 ton- After Jan 10"/>
    <n v="146.96"/>
    <n v="7"/>
    <s v="Dynamic"/>
    <s v="110.22"/>
    <s v="0"/>
    <s v=""/>
    <s v=""/>
    <n v="1028.72"/>
    <n v="133.7336"/>
    <n v="1162.4535999999998"/>
    <d v="2021-09-18T00:00:00"/>
    <n v="0"/>
    <x v="5"/>
    <d v="2021-10-08T00:00:00"/>
    <n v="164"/>
    <n v="0"/>
    <n v="0"/>
    <s v="Nathan Kyme"/>
    <s v="New All Season Development"/>
    <m/>
    <s v="VC7556-2019-017"/>
    <s v="929 OF"/>
    <m/>
    <m/>
    <m/>
    <s v="Approved"/>
    <m/>
    <m/>
    <s v="Road work from Middleton"/>
    <n v="6"/>
    <s v="C210-C213"/>
    <s v="Middleton"/>
    <n v="0"/>
    <d v="2021-09-23T00:00:00"/>
    <m/>
    <s v="37"/>
    <d v="2021-09-23T00:00:00"/>
    <s v=""/>
    <s v=""/>
    <m/>
    <m/>
    <m/>
    <s v="Harold Furlong"/>
    <s v="06"/>
    <s v="Corbiere and Sons Contracting991120210918-10Excavator - 36 ton- After Jan 1071028.72"/>
    <s v="Corbiere and Sons Contracting991120210918-10Excavator - 36 ton- After Jan 1071028.72INV #149"/>
    <s v="New All Season Development"/>
    <s v=""/>
    <x v="2"/>
  </r>
  <r>
    <x v="1"/>
    <n v="6"/>
    <n v="0"/>
    <n v="9911"/>
    <s v="20210918-10"/>
    <n v="53510602"/>
    <s v="Access"/>
    <n v="0"/>
    <s v="Excavator - 36 ton- After Jan 10"/>
    <n v="146.96"/>
    <n v="11"/>
    <s v="Dynamic"/>
    <s v="110.22"/>
    <s v="0"/>
    <s v=""/>
    <s v=""/>
    <n v="1616.56"/>
    <n v="210.15280000000001"/>
    <n v="1826.7127999999998"/>
    <d v="2021-09-18T00:00:00"/>
    <n v="0"/>
    <x v="5"/>
    <d v="2021-10-08T00:00:00"/>
    <n v="164"/>
    <n v="0"/>
    <n v="0"/>
    <s v="Nathan Kyme"/>
    <s v="New All Season Development"/>
    <m/>
    <s v="VC7556-2019-017"/>
    <s v="929 OF"/>
    <m/>
    <m/>
    <m/>
    <s v="Approved"/>
    <m/>
    <m/>
    <s v="Road work from Middleton"/>
    <n v="6"/>
    <s v="C210-C213"/>
    <s v="Middleton"/>
    <n v="0"/>
    <d v="2021-09-23T00:00:00"/>
    <m/>
    <s v="37"/>
    <d v="2021-09-23T00:00:00"/>
    <s v=""/>
    <s v=""/>
    <m/>
    <m/>
    <m/>
    <s v="Harold Furlong"/>
    <s v="06"/>
    <s v="Corbiere and Sons Contracting991120210918-10Excavator - 36 ton- After Jan 10111616.56"/>
    <s v="Corbiere and Sons Contracting991120210918-10Excavator - 36 ton- After Jan 10111616.56INV #149"/>
    <s v="New All Season Development"/>
    <s v=""/>
    <x v="2"/>
  </r>
  <r>
    <x v="1"/>
    <n v="6"/>
    <n v="0"/>
    <n v="9911"/>
    <s v="20210918-10"/>
    <n v="53510602"/>
    <s v="Access"/>
    <n v="0"/>
    <s v="Dozer D6 or equal- After Jan 10"/>
    <n v="131.47999999999999"/>
    <n v="11"/>
    <s v="Dynamic"/>
    <s v="98.61"/>
    <s v="0"/>
    <s v=""/>
    <s v=""/>
    <n v="1446.28"/>
    <n v="188.0164"/>
    <n v="1634.2963999999997"/>
    <d v="2021-09-18T00:00:00"/>
    <n v="0"/>
    <x v="5"/>
    <d v="2021-10-08T00:00:00"/>
    <n v="164"/>
    <n v="0"/>
    <n v="0"/>
    <s v="Nathan Kyme"/>
    <s v="New All Season Development"/>
    <m/>
    <s v="VC7556-2019-017"/>
    <s v="929 OF"/>
    <m/>
    <m/>
    <m/>
    <s v="Approved"/>
    <m/>
    <m/>
    <s v="Road work from Middleton"/>
    <n v="6"/>
    <s v="C210-C213"/>
    <s v="Middleton"/>
    <n v="0"/>
    <d v="2021-09-23T00:00:00"/>
    <m/>
    <s v="37"/>
    <d v="2021-09-23T00:00:00"/>
    <s v=""/>
    <s v=""/>
    <m/>
    <m/>
    <m/>
    <s v="Harold Furlong"/>
    <s v="06"/>
    <s v="Corbiere and Sons Contracting991120210918-10Dozer D6 or equal- After Jan 10111446.28"/>
    <s v="Corbiere and Sons Contracting991120210918-10Dozer D6 or equal- After Jan 10111446.28INV #149"/>
    <s v="New All Season Development"/>
    <s v=""/>
    <x v="2"/>
  </r>
  <r>
    <x v="1"/>
    <n v="6"/>
    <n v="0"/>
    <n v="9875"/>
    <s v="20210917-8"/>
    <n v="53510602"/>
    <s v="Access"/>
    <n v="0"/>
    <s v="Labourer - General - After Jan 10"/>
    <n v="60"/>
    <n v="12"/>
    <s v="HR"/>
    <s v=""/>
    <s v=""/>
    <s v="60"/>
    <s v="0"/>
    <n v="720"/>
    <n v="93.600000000000009"/>
    <n v="813.59999999999991"/>
    <d v="2021-09-17T00:00:00"/>
    <n v="0"/>
    <x v="5"/>
    <d v="2021-10-08T00:00:00"/>
    <n v="164"/>
    <n v="0"/>
    <n v="0"/>
    <s v="Nathan Kyme"/>
    <s v="New All Season Development"/>
    <m/>
    <s v="VC7556-2019-017"/>
    <s v="929 OF"/>
    <m/>
    <m/>
    <m/>
    <s v="Approved"/>
    <m/>
    <m/>
    <s v="Road Building on Del Lake towards WC8110.01 and hammering towards C195; Labourers rolling out and bringing geo"/>
    <n v="6"/>
    <s v="C186-C195"/>
    <s v="Del Lake"/>
    <n v="0"/>
    <d v="2021-09-21T00:00:00"/>
    <m/>
    <s v="37"/>
    <d v="2021-09-22T00:00:00"/>
    <s v=""/>
    <s v=""/>
    <m/>
    <m/>
    <m/>
    <s v="Harold Furlong"/>
    <s v="06"/>
    <s v="Corbiere and Sons Contracting987520210917-8Labourer - General - After Jan 1012720"/>
    <s v="Corbiere and Sons Contracting987520210917-8Labourer - General - After Jan 1012720INV #149"/>
    <s v="New All Season Development"/>
    <s v=""/>
    <x v="2"/>
  </r>
  <r>
    <x v="1"/>
    <n v="6"/>
    <n v="0"/>
    <n v="9875"/>
    <s v="20210917-8"/>
    <n v="53510602"/>
    <s v="Access"/>
    <n v="0"/>
    <s v="Operator - Principle - After Jan 10"/>
    <n v="75"/>
    <n v="48"/>
    <s v="HR"/>
    <s v=""/>
    <s v=""/>
    <s v="75"/>
    <s v="0"/>
    <n v="3600"/>
    <n v="468"/>
    <n v="4067.9999999999995"/>
    <d v="2021-09-17T00:00:00"/>
    <n v="0"/>
    <x v="5"/>
    <d v="2021-10-08T00:00:00"/>
    <n v="164"/>
    <n v="0"/>
    <n v="0"/>
    <s v="Nathan Kyme"/>
    <s v="New All Season Development"/>
    <m/>
    <s v="VC7556-2019-017"/>
    <s v="929 OF"/>
    <m/>
    <m/>
    <m/>
    <s v="Approved"/>
    <m/>
    <m/>
    <s v="Road Building on Del Lake towards WC8110.01 and hammering towards C195; Labourers rolling out and bringing geo"/>
    <n v="6"/>
    <s v="C186-C195"/>
    <s v="Del Lake"/>
    <n v="0"/>
    <d v="2021-09-21T00:00:00"/>
    <m/>
    <s v="37"/>
    <d v="2021-09-22T00:00:00"/>
    <s v=""/>
    <s v=""/>
    <m/>
    <m/>
    <m/>
    <s v="Harold Furlong"/>
    <s v="06"/>
    <s v="Corbiere and Sons Contracting987520210917-8Operator - Principle - After Jan 10483600"/>
    <s v="Corbiere and Sons Contracting987520210917-8Operator - Principle - After Jan 10483600INV #149"/>
    <s v="New All Season Development"/>
    <s v=""/>
    <x v="2"/>
  </r>
  <r>
    <x v="1"/>
    <n v="6"/>
    <n v="0"/>
    <n v="9875"/>
    <s v="20210917-8"/>
    <n v="53510602"/>
    <s v="Access"/>
    <n v="0"/>
    <s v="Operator - Principle - After Jan 10"/>
    <n v="75"/>
    <n v="8"/>
    <s v="HR"/>
    <s v=""/>
    <s v=""/>
    <s v="75"/>
    <s v="0"/>
    <n v="600"/>
    <n v="78"/>
    <n v="677.99999999999989"/>
    <d v="2021-09-17T00:00:00"/>
    <n v="0"/>
    <x v="5"/>
    <d v="2021-10-08T00:00:00"/>
    <n v="164"/>
    <n v="0"/>
    <n v="0"/>
    <s v="Nathan Kyme"/>
    <s v="New All Season Development"/>
    <m/>
    <s v="VC7556-2019-017"/>
    <s v="929 OF"/>
    <m/>
    <m/>
    <m/>
    <s v="Approved"/>
    <m/>
    <m/>
    <s v="Road Building on Del Lake towards WC8110.01 and hammering towards C195; Labourers rolling out and bringing geo"/>
    <n v="6"/>
    <s v="C186-C195"/>
    <s v="Del Lake"/>
    <n v="0"/>
    <d v="2021-09-21T00:00:00"/>
    <m/>
    <s v="37"/>
    <d v="2021-09-22T00:00:00"/>
    <s v=""/>
    <s v=""/>
    <m/>
    <m/>
    <m/>
    <s v="Harold Furlong"/>
    <s v="06"/>
    <s v="Corbiere and Sons Contracting987520210917-8Operator - Principle - After Jan 108600"/>
    <s v="Corbiere and Sons Contracting987520210917-8Operator - Principle - After Jan 108600INV #149"/>
    <s v="New All Season Development"/>
    <s v=""/>
    <x v="2"/>
  </r>
  <r>
    <x v="1"/>
    <n v="6"/>
    <n v="0"/>
    <n v="9875"/>
    <s v="20210917-8"/>
    <n v="53510602"/>
    <s v="Access"/>
    <n v="0"/>
    <s v="L.O.A."/>
    <n v="210"/>
    <n v="8"/>
    <s v="DAY"/>
    <s v=""/>
    <s v=""/>
    <m/>
    <s v="0"/>
    <n v="1680"/>
    <n v="218.4"/>
    <n v="1898.3999999999999"/>
    <d v="2021-09-17T00:00:00"/>
    <n v="0"/>
    <x v="5"/>
    <d v="2021-10-08T00:00:00"/>
    <n v="164"/>
    <n v="0"/>
    <n v="0"/>
    <s v="Nathan Kyme"/>
    <s v="New All Season Development"/>
    <m/>
    <s v="VC7556-2019-017"/>
    <s v="929 OF"/>
    <m/>
    <m/>
    <m/>
    <s v="Approved"/>
    <m/>
    <m/>
    <s v="Road Building on Del Lake towards WC8110.01 and hammering towards C195; Labourers rolling out and bringing geo"/>
    <n v="6"/>
    <s v="C186-C195"/>
    <s v="Del Lake"/>
    <n v="0"/>
    <d v="2021-09-21T00:00:00"/>
    <m/>
    <s v="37"/>
    <d v="2021-09-22T00:00:00"/>
    <s v=""/>
    <s v=""/>
    <m/>
    <m/>
    <m/>
    <s v="Harold Furlong"/>
    <s v="06"/>
    <s v="Corbiere and Sons Contracting987520210917-8L.O.A.81680"/>
    <s v="Corbiere and Sons Contracting987520210917-8L.O.A.81680INV #149"/>
    <s v="New All Season Development"/>
    <s v=""/>
    <x v="2"/>
  </r>
  <r>
    <x v="1"/>
    <n v="6"/>
    <n v="0"/>
    <n v="9875"/>
    <s v="20210917-8"/>
    <n v="53510602"/>
    <s v="Access"/>
    <n v="0"/>
    <s v="Foreman"/>
    <n v="95"/>
    <n v="12"/>
    <s v="HR"/>
    <s v=""/>
    <s v=""/>
    <s v="95"/>
    <s v="0"/>
    <n v="1140"/>
    <n v="148.20000000000002"/>
    <n v="1288.1999999999998"/>
    <d v="2021-09-17T00:00:00"/>
    <n v="0"/>
    <x v="5"/>
    <d v="2021-10-08T00:00:00"/>
    <n v="164"/>
    <n v="0"/>
    <n v="0"/>
    <s v="Nathan Kyme"/>
    <s v="New All Season Development"/>
    <m/>
    <s v="VC7556-2019-017"/>
    <s v="929 OF"/>
    <m/>
    <m/>
    <m/>
    <s v="Approved"/>
    <m/>
    <m/>
    <s v="Road Building on Del Lake towards WC8110.01 and hammering towards C195; Labourers rolling out and bringing geo"/>
    <n v="6"/>
    <s v="C186-C195"/>
    <s v="Del Lake"/>
    <n v="0"/>
    <d v="2021-09-21T00:00:00"/>
    <m/>
    <s v="37"/>
    <d v="2021-09-22T00:00:00"/>
    <s v=""/>
    <s v=""/>
    <m/>
    <m/>
    <m/>
    <s v="Harold Furlong"/>
    <s v="06"/>
    <s v="Corbiere and Sons Contracting987520210917-8Foreman121140"/>
    <s v="Corbiere and Sons Contracting987520210917-8Foreman121140INV #149"/>
    <s v="New All Season Development"/>
    <s v=""/>
    <x v="2"/>
  </r>
  <r>
    <x v="1"/>
    <n v="6"/>
    <n v="0"/>
    <n v="9875"/>
    <s v="20210917-8"/>
    <n v="53510602"/>
    <s v="Access"/>
    <n v="0"/>
    <s v="Rock Truck - 30 Ton- After Jan 10"/>
    <n v="138.05000000000001"/>
    <n v="11"/>
    <s v="Dynamic"/>
    <s v="103.54"/>
    <s v="0"/>
    <s v=""/>
    <s v=""/>
    <n v="1518.55"/>
    <n v="197.41149999999999"/>
    <n v="1715.9614999999999"/>
    <d v="2021-09-17T00:00:00"/>
    <n v="0"/>
    <x v="5"/>
    <d v="2021-10-08T00:00:00"/>
    <n v="164"/>
    <n v="0"/>
    <n v="0"/>
    <s v="Nathan Kyme"/>
    <s v="New All Season Development"/>
    <m/>
    <s v="VC7556-2019-017"/>
    <s v="929 OF"/>
    <m/>
    <m/>
    <m/>
    <s v="Approved"/>
    <m/>
    <m/>
    <s v="Road Building on Del Lake towards WC8110.01 and hammering towards C195; Labourers rolling out and bringing geo"/>
    <n v="6"/>
    <s v="C186-C195"/>
    <s v="Del Lake"/>
    <n v="0"/>
    <d v="2021-09-21T00:00:00"/>
    <m/>
    <s v="37"/>
    <d v="2021-09-22T00:00:00"/>
    <s v=""/>
    <s v=""/>
    <m/>
    <m/>
    <m/>
    <s v="Harold Furlong"/>
    <s v="06"/>
    <s v="Corbiere and Sons Contracting987520210917-8Rock Truck - 30 Ton- After Jan 10111518.55"/>
    <s v="Corbiere and Sons Contracting987520210917-8Rock Truck - 30 Ton- After Jan 10111518.55INV #149"/>
    <s v="New All Season Development"/>
    <s v=""/>
    <x v="2"/>
  </r>
  <r>
    <x v="1"/>
    <n v="6"/>
    <n v="0"/>
    <n v="9875"/>
    <s v="20210917-8"/>
    <n v="53510602"/>
    <s v="Access"/>
    <n v="0"/>
    <s v="Light Truck - Pick up- After Jan 10"/>
    <n v="243.75"/>
    <n v="3"/>
    <s v="DAY"/>
    <s v="182.81"/>
    <s v="0"/>
    <s v=""/>
    <s v=""/>
    <n v="731.25"/>
    <n v="95.0625"/>
    <n v="826.31249999999989"/>
    <d v="2021-09-17T00:00:00"/>
    <n v="0"/>
    <x v="5"/>
    <d v="2021-10-08T00:00:00"/>
    <n v="164"/>
    <n v="0"/>
    <n v="0"/>
    <s v="Nathan Kyme"/>
    <s v="New All Season Development"/>
    <m/>
    <s v="VC7556-2019-017"/>
    <s v="929 OF"/>
    <m/>
    <m/>
    <m/>
    <s v="Approved"/>
    <m/>
    <m/>
    <s v="Road Building on Del Lake towards WC8110.01 and hammering towards C195; Labourers rolling out and bringing geo"/>
    <n v="6"/>
    <s v="C186-C195"/>
    <s v="Del Lake"/>
    <n v="0"/>
    <d v="2021-09-21T00:00:00"/>
    <m/>
    <s v="37"/>
    <d v="2021-09-22T00:00:00"/>
    <s v=""/>
    <s v=""/>
    <m/>
    <m/>
    <m/>
    <s v="Harold Furlong"/>
    <s v="06"/>
    <s v="Corbiere and Sons Contracting987520210917-8Light Truck - Pick up- After Jan 103731.25"/>
    <s v="Corbiere and Sons Contracting987520210917-8Light Truck - Pick up- After Jan 103731.25INV #149"/>
    <s v="New All Season Development"/>
    <s v=""/>
    <x v="2"/>
  </r>
  <r>
    <x v="1"/>
    <n v="6"/>
    <n v="0"/>
    <n v="9875"/>
    <s v="20210917-8"/>
    <n v="53510602"/>
    <s v="Access"/>
    <n v="0"/>
    <s v="Excavator Hammer - 30 - 50 ton- After Jan 10"/>
    <n v="63.38"/>
    <n v="11"/>
    <s v="HR"/>
    <s v="47.54"/>
    <s v="0"/>
    <s v=""/>
    <s v=""/>
    <n v="697.18"/>
    <n v="90.633399999999995"/>
    <n v="787.81339999999989"/>
    <d v="2021-09-17T00:00:00"/>
    <n v="0"/>
    <x v="5"/>
    <d v="2021-10-08T00:00:00"/>
    <n v="164"/>
    <n v="0"/>
    <n v="0"/>
    <s v="Nathan Kyme"/>
    <s v="New All Season Development"/>
    <m/>
    <s v="VC7556-2019-017"/>
    <s v="929 OF"/>
    <m/>
    <m/>
    <m/>
    <s v="Approved"/>
    <m/>
    <m/>
    <s v="Road Building on Del Lake towards WC8110.01 and hammering towards C195; Labourers rolling out and bringing geo"/>
    <n v="6"/>
    <s v="C186-C195"/>
    <s v="Del Lake"/>
    <n v="0"/>
    <d v="2021-09-21T00:00:00"/>
    <m/>
    <s v="37"/>
    <d v="2021-09-22T00:00:00"/>
    <s v=""/>
    <s v=""/>
    <m/>
    <m/>
    <m/>
    <s v="Harold Furlong"/>
    <s v="06"/>
    <s v="Corbiere and Sons Contracting987520210917-8Excavator Hammer - 30 - 50 ton- After Jan 1011697.18"/>
    <s v="Corbiere and Sons Contracting987520210917-8Excavator Hammer - 30 - 50 ton- After Jan 1011697.18INV #149"/>
    <s v="New All Season Development"/>
    <s v=""/>
    <x v="2"/>
  </r>
  <r>
    <x v="1"/>
    <n v="6"/>
    <n v="0"/>
    <n v="9875"/>
    <s v="20210917-8"/>
    <n v="53510602"/>
    <s v="Access"/>
    <n v="0"/>
    <s v="Excavator - 36 ton- After Jan 10"/>
    <n v="146.96"/>
    <n v="11"/>
    <s v="Dynamic"/>
    <s v="110.22"/>
    <s v="0"/>
    <s v=""/>
    <s v=""/>
    <n v="1616.56"/>
    <n v="210.15280000000001"/>
    <n v="1826.7127999999998"/>
    <d v="2021-09-17T00:00:00"/>
    <n v="0"/>
    <x v="5"/>
    <d v="2021-10-08T00:00:00"/>
    <n v="164"/>
    <n v="0"/>
    <n v="0"/>
    <s v="Nathan Kyme"/>
    <s v="New All Season Development"/>
    <m/>
    <s v="VC7556-2019-017"/>
    <s v="929 OF"/>
    <m/>
    <m/>
    <m/>
    <s v="Approved"/>
    <m/>
    <m/>
    <s v="Road Building on Del Lake towards WC8110.01 and hammering towards C195; Labourers rolling out and bringing geo"/>
    <n v="6"/>
    <s v="C186-C195"/>
    <s v="Del Lake"/>
    <n v="0"/>
    <d v="2021-09-21T00:00:00"/>
    <m/>
    <s v="37"/>
    <d v="2021-09-22T00:00:00"/>
    <s v=""/>
    <s v=""/>
    <m/>
    <m/>
    <m/>
    <s v="Harold Furlong"/>
    <s v="06"/>
    <s v="Corbiere and Sons Contracting987520210917-8Excavator - 36 ton- After Jan 10111616.56"/>
    <s v="Corbiere and Sons Contracting987520210917-8Excavator - 36 ton- After Jan 10111616.56INV #149"/>
    <s v="New All Season Development"/>
    <s v=""/>
    <x v="2"/>
  </r>
  <r>
    <x v="1"/>
    <n v="6"/>
    <n v="0"/>
    <n v="9875"/>
    <s v="20210917-8"/>
    <n v="53510602"/>
    <s v="Access"/>
    <n v="0"/>
    <s v="Excavator - 36 ton- After Jan 10"/>
    <n v="146.96"/>
    <n v="7"/>
    <s v="Dynamic"/>
    <s v="110.22"/>
    <s v="0"/>
    <s v=""/>
    <s v=""/>
    <n v="1028.72"/>
    <n v="133.7336"/>
    <n v="1162.4535999999998"/>
    <d v="2021-09-17T00:00:00"/>
    <n v="0"/>
    <x v="5"/>
    <d v="2021-10-08T00:00:00"/>
    <n v="164"/>
    <n v="0"/>
    <n v="0"/>
    <s v="Nathan Kyme"/>
    <s v="New All Season Development"/>
    <m/>
    <s v="VC7556-2019-017"/>
    <s v="929 OF"/>
    <m/>
    <m/>
    <m/>
    <s v="Approved"/>
    <m/>
    <m/>
    <s v="Road Building on Del Lake towards WC8110.01 and hammering towards C195; Labourers rolling out and bringing geo"/>
    <n v="6"/>
    <s v="C186-C195"/>
    <s v="Del Lake"/>
    <n v="0"/>
    <d v="2021-09-21T00:00:00"/>
    <m/>
    <s v="37"/>
    <d v="2021-09-22T00:00:00"/>
    <s v=""/>
    <s v=""/>
    <m/>
    <m/>
    <m/>
    <s v="Harold Furlong"/>
    <s v="06"/>
    <s v="Corbiere and Sons Contracting987520210917-8Excavator - 36 ton- After Jan 1071028.72"/>
    <s v="Corbiere and Sons Contracting987520210917-8Excavator - 36 ton- After Jan 1071028.72INV #149"/>
    <s v="New All Season Development"/>
    <s v=""/>
    <x v="2"/>
  </r>
  <r>
    <x v="1"/>
    <n v="6"/>
    <n v="0"/>
    <n v="9875"/>
    <s v="20210917-8"/>
    <n v="53510602"/>
    <s v="Access"/>
    <n v="0"/>
    <s v="Excavator - 30 ton- After Jan 10"/>
    <n v="138.44999999999999"/>
    <n v="11"/>
    <s v="Dynamic"/>
    <s v="103.84"/>
    <s v="0"/>
    <s v=""/>
    <s v=""/>
    <n v="1522.95"/>
    <n v="197.98350000000002"/>
    <n v="1720.9334999999999"/>
    <d v="2021-09-17T00:00:00"/>
    <n v="0"/>
    <x v="5"/>
    <d v="2021-10-08T00:00:00"/>
    <n v="164"/>
    <n v="0"/>
    <n v="0"/>
    <s v="Nathan Kyme"/>
    <s v="New All Season Development"/>
    <m/>
    <s v="VC7556-2019-017"/>
    <s v="929 OF"/>
    <m/>
    <m/>
    <m/>
    <s v="Approved"/>
    <m/>
    <m/>
    <s v="Road Building on Del Lake towards WC8110.01 and hammering towards C195; Labourers rolling out and bringing geo"/>
    <n v="6"/>
    <s v="C186-C195"/>
    <s v="Del Lake"/>
    <n v="0"/>
    <d v="2021-09-21T00:00:00"/>
    <m/>
    <s v="37"/>
    <d v="2021-09-22T00:00:00"/>
    <s v=""/>
    <s v=""/>
    <m/>
    <m/>
    <m/>
    <s v="Harold Furlong"/>
    <s v="06"/>
    <s v="Corbiere and Sons Contracting987520210917-8Excavator - 30 ton- After Jan 10111522.95"/>
    <s v="Corbiere and Sons Contracting987520210917-8Excavator - 30 ton- After Jan 10111522.95INV #149"/>
    <s v="New All Season Development"/>
    <s v=""/>
    <x v="2"/>
  </r>
  <r>
    <x v="1"/>
    <n v="6"/>
    <n v="0"/>
    <n v="9875"/>
    <s v="20210917-8"/>
    <n v="53510602"/>
    <s v="Access"/>
    <n v="0"/>
    <s v="Dozer D6 or equal- After Jan 10"/>
    <n v="131.47999999999999"/>
    <n v="11"/>
    <s v="Dynamic"/>
    <s v="98.61"/>
    <s v="0"/>
    <s v=""/>
    <s v=""/>
    <n v="1446.28"/>
    <n v="188.0164"/>
    <n v="1634.2963999999997"/>
    <d v="2021-09-17T00:00:00"/>
    <n v="0"/>
    <x v="5"/>
    <d v="2021-10-08T00:00:00"/>
    <n v="164"/>
    <n v="0"/>
    <n v="0"/>
    <s v="Nathan Kyme"/>
    <s v="New All Season Development"/>
    <m/>
    <s v="VC7556-2019-017"/>
    <s v="929 OF"/>
    <m/>
    <m/>
    <m/>
    <s v="Approved"/>
    <m/>
    <m/>
    <s v="Road Building on Del Lake towards WC8110.01 and hammering towards C195; Labourers rolling out and bringing geo"/>
    <n v="6"/>
    <s v="C186-C195"/>
    <s v="Del Lake"/>
    <n v="0"/>
    <d v="2021-09-21T00:00:00"/>
    <m/>
    <s v="37"/>
    <d v="2021-09-22T00:00:00"/>
    <s v=""/>
    <s v=""/>
    <m/>
    <m/>
    <m/>
    <s v="Harold Furlong"/>
    <s v="06"/>
    <s v="Corbiere and Sons Contracting987520210917-8Dozer D6 or equal- After Jan 10111446.28"/>
    <s v="Corbiere and Sons Contracting987520210917-8Dozer D6 or equal- After Jan 10111446.28INV #149"/>
    <s v="New All Season Development"/>
    <s v=""/>
    <x v="2"/>
  </r>
  <r>
    <x v="1"/>
    <n v="6"/>
    <n v="0"/>
    <n v="9872"/>
    <s v="20210917-5"/>
    <n v="53510602"/>
    <s v="Access"/>
    <n v="0"/>
    <s v="Operator - Principle - After Jan 10"/>
    <n v="75"/>
    <n v="8"/>
    <s v="HR"/>
    <s v=""/>
    <s v=""/>
    <s v="75"/>
    <s v="0"/>
    <n v="600"/>
    <n v="78"/>
    <n v="677.99999999999989"/>
    <d v="2021-09-17T00:00:00"/>
    <n v="0"/>
    <x v="5"/>
    <d v="2021-10-08T00:00:00"/>
    <n v="164"/>
    <n v="0"/>
    <n v="0"/>
    <s v="Nathan Kyme"/>
    <s v="New All Season Development"/>
    <m/>
    <s v="VC7556-2019-017"/>
    <s v="929 OF"/>
    <m/>
    <m/>
    <m/>
    <s v="Approved"/>
    <m/>
    <m/>
    <s v="Road Building on Hare Lake road from entrance towards C264, John Hunter build subgrade to C266 and then walk to entrance to dig out, punch out, and place access mats, Darwin dug ditch and swale pot holes, Keeegan K worked as a labourer after road become to soft for RT"/>
    <n v="6"/>
    <s v="C257-C267"/>
    <s v="Hare Lake"/>
    <n v="0"/>
    <d v="2021-09-21T00:00:00"/>
    <m/>
    <s v="37"/>
    <d v="2021-09-22T00:00:00"/>
    <s v=""/>
    <s v=""/>
    <m/>
    <m/>
    <m/>
    <s v="Harold Furlong"/>
    <s v="06"/>
    <s v="Corbiere and Sons Contracting987220210917-5Operator - Principle - After Jan 108600"/>
    <s v="Corbiere and Sons Contracting987220210917-5Operator - Principle - After Jan 108600INV #149"/>
    <s v="New All Season Development"/>
    <s v=""/>
    <x v="2"/>
  </r>
  <r>
    <x v="1"/>
    <n v="6"/>
    <n v="0"/>
    <n v="9872"/>
    <s v="20210917-5"/>
    <n v="53510602"/>
    <s v="Access"/>
    <n v="0"/>
    <s v="Operator - Principle - After Jan 10"/>
    <n v="75"/>
    <n v="12"/>
    <s v="HR"/>
    <s v=""/>
    <s v=""/>
    <s v="75"/>
    <s v="0"/>
    <n v="900"/>
    <n v="117"/>
    <n v="1016.9999999999999"/>
    <d v="2021-09-17T00:00:00"/>
    <n v="0"/>
    <x v="5"/>
    <d v="2021-10-08T00:00:00"/>
    <n v="164"/>
    <n v="0"/>
    <n v="0"/>
    <s v="Nathan Kyme"/>
    <s v="New All Season Development"/>
    <m/>
    <s v="VC7556-2019-017"/>
    <s v="929 OF"/>
    <m/>
    <m/>
    <m/>
    <s v="Approved"/>
    <m/>
    <m/>
    <s v="Road Building on Hare Lake road from entrance towards C264, John Hunter build subgrade to C266 and then walk to entrance to dig out, punch out, and place access mats, Darwin dug ditch and swale pot holes, Keeegan K worked as a labourer after road become to soft for RT"/>
    <n v="6"/>
    <s v="C257-C267"/>
    <s v="Hare Lake"/>
    <n v="0"/>
    <d v="2021-09-21T00:00:00"/>
    <m/>
    <s v="37"/>
    <d v="2021-09-22T00:00:00"/>
    <s v=""/>
    <s v=""/>
    <m/>
    <m/>
    <m/>
    <s v="Harold Furlong"/>
    <s v="06"/>
    <s v="Corbiere and Sons Contracting987220210917-5Operator - Principle - After Jan 1012900"/>
    <s v="Corbiere and Sons Contracting987220210917-5Operator - Principle - After Jan 1012900INV #149"/>
    <s v="New All Season Development"/>
    <s v=""/>
    <x v="2"/>
  </r>
  <r>
    <x v="1"/>
    <n v="6"/>
    <n v="0"/>
    <n v="9872"/>
    <s v="20210917-5"/>
    <n v="53510602"/>
    <s v="Access"/>
    <n v="0"/>
    <s v="Operator - Principle - After Jan 10"/>
    <n v="75"/>
    <n v="12"/>
    <s v="HR"/>
    <s v=""/>
    <s v=""/>
    <s v="75"/>
    <s v="0"/>
    <n v="900"/>
    <n v="117"/>
    <n v="1016.9999999999999"/>
    <d v="2021-09-17T00:00:00"/>
    <n v="0"/>
    <x v="5"/>
    <d v="2021-10-08T00:00:00"/>
    <n v="164"/>
    <n v="0"/>
    <n v="0"/>
    <s v="Nathan Kyme"/>
    <s v="New All Season Development"/>
    <m/>
    <s v="VC7556-2019-017"/>
    <s v="929 OF"/>
    <m/>
    <m/>
    <m/>
    <s v="Approved"/>
    <m/>
    <m/>
    <s v="Road Building on Hare Lake road from entrance towards C264, John Hunter build subgrade to C266 and then walk to entrance to dig out, punch out, and place access mats, Darwin dug ditch and swale pot holes, Keeegan K worked as a labourer after road become to soft for RT"/>
    <n v="6"/>
    <s v="C257-C267"/>
    <s v="Hare Lake"/>
    <n v="0"/>
    <d v="2021-09-21T00:00:00"/>
    <m/>
    <s v="37"/>
    <d v="2021-09-22T00:00:00"/>
    <s v=""/>
    <s v=""/>
    <m/>
    <m/>
    <m/>
    <s v="Harold Furlong"/>
    <s v="06"/>
    <s v="Corbiere and Sons Contracting987220210917-5Operator - Principle - After Jan 1012900"/>
    <s v="Corbiere and Sons Contracting987220210917-5Operator - Principle - After Jan 1012900INV #149"/>
    <s v="New All Season Development"/>
    <s v=""/>
    <x v="2"/>
  </r>
  <r>
    <x v="1"/>
    <n v="6"/>
    <n v="0"/>
    <n v="9872"/>
    <s v="20210917-5"/>
    <n v="53510602"/>
    <s v="Access"/>
    <n v="0"/>
    <s v="L.O.A."/>
    <n v="210"/>
    <n v="3"/>
    <s v="DAY"/>
    <s v=""/>
    <s v=""/>
    <m/>
    <s v="0"/>
    <n v="630"/>
    <n v="81.900000000000006"/>
    <n v="711.9"/>
    <d v="2021-09-17T00:00:00"/>
    <n v="0"/>
    <x v="5"/>
    <d v="2021-10-08T00:00:00"/>
    <n v="164"/>
    <n v="0"/>
    <n v="0"/>
    <s v="Nathan Kyme"/>
    <s v="New All Season Development"/>
    <m/>
    <s v="VC7556-2019-017"/>
    <s v="929 OF"/>
    <m/>
    <m/>
    <m/>
    <s v="Approved"/>
    <m/>
    <m/>
    <s v="Road Building on Hare Lake road from entrance towards C264, John Hunter build subgrade to C266 and then walk to entrance to dig out, punch out, and place access mats, Darwin dug ditch and swale pot holes, Keeegan K worked as a labourer after road become to soft for RT"/>
    <n v="6"/>
    <s v="C257-C267"/>
    <s v="Hare Lake"/>
    <n v="0"/>
    <d v="2021-09-21T00:00:00"/>
    <m/>
    <s v="37"/>
    <d v="2021-09-22T00:00:00"/>
    <s v=""/>
    <s v=""/>
    <m/>
    <m/>
    <m/>
    <s v="Harold Furlong"/>
    <s v="06"/>
    <s v="Corbiere and Sons Contracting987220210917-5L.O.A.3630"/>
    <s v="Corbiere and Sons Contracting987220210917-5L.O.A.3630INV #149"/>
    <s v="New All Season Development"/>
    <s v=""/>
    <x v="2"/>
  </r>
  <r>
    <x v="1"/>
    <n v="6"/>
    <n v="0"/>
    <n v="9872"/>
    <s v="20210917-5"/>
    <n v="53510602"/>
    <s v="Access"/>
    <n v="0"/>
    <s v="Rock Truck - 30 Ton- After Jan 10"/>
    <n v="138.05000000000001"/>
    <n v="5"/>
    <s v="Dynamic"/>
    <s v="103.54"/>
    <s v="0"/>
    <s v=""/>
    <s v=""/>
    <n v="690.25"/>
    <n v="89.732500000000002"/>
    <n v="779.98249999999996"/>
    <d v="2021-09-17T00:00:00"/>
    <n v="0"/>
    <x v="5"/>
    <d v="2021-10-08T00:00:00"/>
    <n v="164"/>
    <n v="0"/>
    <n v="0"/>
    <s v="Nathan Kyme"/>
    <s v="New All Season Development"/>
    <m/>
    <s v="VC7556-2019-017"/>
    <s v="929 OF"/>
    <m/>
    <m/>
    <m/>
    <s v="Approved"/>
    <m/>
    <m/>
    <s v="Road Building on Hare Lake road from entrance towards C264, John Hunter build subgrade to C266 and then walk to entrance to dig out, punch out, and place access mats, Darwin dug ditch and swale pot holes, Keeegan K worked as a labourer after road become to soft for RT"/>
    <n v="6"/>
    <s v="C257-C267"/>
    <s v="Hare Lake"/>
    <n v="0"/>
    <d v="2021-09-21T00:00:00"/>
    <m/>
    <s v="37"/>
    <d v="2021-09-22T00:00:00"/>
    <s v=""/>
    <s v=""/>
    <m/>
    <m/>
    <m/>
    <s v="Harold Furlong"/>
    <s v="06"/>
    <s v="Corbiere and Sons Contracting987220210917-5Rock Truck - 30 Ton- After Jan 105690.25"/>
    <s v="Corbiere and Sons Contracting987220210917-5Rock Truck - 30 Ton- After Jan 105690.25INV #149"/>
    <s v="New All Season Development"/>
    <s v=""/>
    <x v="2"/>
  </r>
  <r>
    <x v="1"/>
    <n v="6"/>
    <n v="0"/>
    <n v="9872"/>
    <s v="20210917-5"/>
    <n v="53510602"/>
    <s v="Access"/>
    <n v="0"/>
    <s v="Light Truck - Pick up- After Jan 10"/>
    <n v="243.75"/>
    <n v="2"/>
    <s v="DAY"/>
    <s v="182.81"/>
    <s v="0"/>
    <s v=""/>
    <s v=""/>
    <n v="487.5"/>
    <n v="63.375"/>
    <n v="550.875"/>
    <d v="2021-09-17T00:00:00"/>
    <n v="0"/>
    <x v="5"/>
    <d v="2021-10-08T00:00:00"/>
    <n v="164"/>
    <n v="0"/>
    <n v="0"/>
    <s v="Nathan Kyme"/>
    <s v="New All Season Development"/>
    <m/>
    <s v="VC7556-2019-017"/>
    <s v="929 OF"/>
    <m/>
    <m/>
    <m/>
    <s v="Approved"/>
    <m/>
    <m/>
    <s v="Road Building on Hare Lake road from entrance towards C264, John Hunter build subgrade to C266 and then walk to entrance to dig out, punch out, and place access mats, Darwin dug ditch and swale pot holes, Keeegan K worked as a labourer after road become to soft for RT"/>
    <n v="6"/>
    <s v="C257-C267"/>
    <s v="Hare Lake"/>
    <n v="0"/>
    <d v="2021-09-21T00:00:00"/>
    <m/>
    <s v="37"/>
    <d v="2021-09-22T00:00:00"/>
    <s v=""/>
    <s v=""/>
    <m/>
    <m/>
    <m/>
    <s v="Harold Furlong"/>
    <s v="06"/>
    <s v="Corbiere and Sons Contracting987220210917-5Light Truck - Pick up- After Jan 102487.5"/>
    <s v="Corbiere and Sons Contracting987220210917-5Light Truck - Pick up- After Jan 102487.5INV #149"/>
    <s v="New All Season Development"/>
    <s v=""/>
    <x v="2"/>
  </r>
  <r>
    <x v="1"/>
    <n v="6"/>
    <n v="0"/>
    <n v="9872"/>
    <s v="20210917-5"/>
    <n v="53510602"/>
    <s v="Access"/>
    <n v="0"/>
    <s v="Excavator Thumb - 30 - 50 ton- After Jan 10"/>
    <n v="12.21"/>
    <n v="7"/>
    <s v="HR"/>
    <s v="9.16"/>
    <s v="0"/>
    <s v=""/>
    <s v=""/>
    <n v="85.47"/>
    <n v="11.1111"/>
    <n v="96.581099999999992"/>
    <d v="2021-09-17T00:00:00"/>
    <n v="0"/>
    <x v="5"/>
    <d v="2021-10-08T00:00:00"/>
    <n v="164"/>
    <n v="0"/>
    <n v="0"/>
    <s v="Nathan Kyme"/>
    <s v="New All Season Development"/>
    <m/>
    <s v="VC7556-2019-017"/>
    <s v="929 OF"/>
    <m/>
    <m/>
    <m/>
    <s v="Approved"/>
    <m/>
    <m/>
    <s v="Road Building on Hare Lake road from entrance towards C264, John Hunter build subgrade to C266 and then walk to entrance to dig out, punch out, and place access mats, Darwin dug ditch and swale pot holes, Keeegan K worked as a labourer after road become to soft for RT"/>
    <n v="6"/>
    <s v="C257-C267"/>
    <s v="Hare Lake"/>
    <n v="0"/>
    <d v="2021-09-21T00:00:00"/>
    <m/>
    <s v="37"/>
    <d v="2021-09-22T00:00:00"/>
    <s v=""/>
    <s v=""/>
    <m/>
    <m/>
    <m/>
    <s v="Harold Furlong"/>
    <s v="06"/>
    <s v="Corbiere and Sons Contracting987220210917-5Excavator Thumb - 30 - 50 ton- After Jan 10785.47"/>
    <s v="Corbiere and Sons Contracting987220210917-5Excavator Thumb - 30 - 50 ton- After Jan 10785.47INV #149"/>
    <s v="New All Season Development"/>
    <s v=""/>
    <x v="2"/>
  </r>
  <r>
    <x v="1"/>
    <n v="6"/>
    <n v="0"/>
    <n v="9872"/>
    <s v="20210917-5"/>
    <n v="53510602"/>
    <s v="Access"/>
    <n v="0"/>
    <s v="Excavator - 30 ton- After Jan 10"/>
    <n v="138.44999999999999"/>
    <n v="7"/>
    <s v="Dynamic"/>
    <s v="103.84"/>
    <s v="0"/>
    <s v=""/>
    <s v=""/>
    <n v="969.15"/>
    <n v="125.98950000000001"/>
    <n v="1095.1394999999998"/>
    <d v="2021-09-17T00:00:00"/>
    <n v="0"/>
    <x v="5"/>
    <d v="2021-10-08T00:00:00"/>
    <n v="164"/>
    <n v="0"/>
    <n v="0"/>
    <s v="Nathan Kyme"/>
    <s v="New All Season Development"/>
    <m/>
    <s v="VC7556-2019-017"/>
    <s v="929 OF"/>
    <m/>
    <m/>
    <m/>
    <s v="Approved"/>
    <m/>
    <m/>
    <s v="Road Building on Hare Lake road from entrance towards C264, John Hunter build subgrade to C266 and then walk to entrance to dig out, punch out, and place access mats, Darwin dug ditch and swale pot holes, Keeegan K worked as a labourer after road become to soft for RT"/>
    <n v="6"/>
    <s v="C257-C267"/>
    <s v="Hare Lake"/>
    <n v="0"/>
    <d v="2021-09-21T00:00:00"/>
    <m/>
    <s v="37"/>
    <d v="2021-09-22T00:00:00"/>
    <s v=""/>
    <s v=""/>
    <m/>
    <m/>
    <m/>
    <s v="Harold Furlong"/>
    <s v="06"/>
    <s v="Corbiere and Sons Contracting987220210917-5Excavator - 30 ton- After Jan 107969.15"/>
    <s v="Corbiere and Sons Contracting987220210917-5Excavator - 30 ton- After Jan 107969.15INV #149"/>
    <s v="New All Season Development"/>
    <s v=""/>
    <x v="2"/>
  </r>
  <r>
    <x v="1"/>
    <n v="6"/>
    <n v="0"/>
    <n v="9872"/>
    <s v="20210917-5"/>
    <n v="53510602"/>
    <s v="Access"/>
    <n v="0"/>
    <s v="Excavator - 30 ton- After Jan 10"/>
    <n v="138.44999999999999"/>
    <n v="11"/>
    <s v="Dynamic"/>
    <s v="103.84"/>
    <s v="0"/>
    <s v=""/>
    <s v=""/>
    <n v="1522.95"/>
    <n v="197.98350000000002"/>
    <n v="1720.9334999999999"/>
    <d v="2021-09-17T00:00:00"/>
    <n v="0"/>
    <x v="5"/>
    <d v="2021-10-08T00:00:00"/>
    <n v="164"/>
    <n v="0"/>
    <n v="0"/>
    <s v="Nathan Kyme"/>
    <s v="New All Season Development"/>
    <m/>
    <s v="VC7556-2019-017"/>
    <s v="929 OF"/>
    <m/>
    <m/>
    <m/>
    <s v="Approved"/>
    <m/>
    <m/>
    <s v="Road Building on Hare Lake road from entrance towards C264, John Hunter build subgrade to C266 and then walk to entrance to dig out, punch out, and place access mats, Darwin dug ditch and swale pot holes, Keeegan K worked as a labourer after road become to soft for RT"/>
    <n v="6"/>
    <s v="C257-C267"/>
    <s v="Hare Lake"/>
    <n v="0"/>
    <d v="2021-09-21T00:00:00"/>
    <m/>
    <s v="37"/>
    <d v="2021-09-22T00:00:00"/>
    <s v=""/>
    <s v=""/>
    <m/>
    <m/>
    <m/>
    <s v="Harold Furlong"/>
    <s v="06"/>
    <s v="Corbiere and Sons Contracting987220210917-5Excavator - 30 ton- After Jan 10111522.95"/>
    <s v="Corbiere and Sons Contracting987220210917-5Excavator - 30 ton- After Jan 10111522.95INV #149"/>
    <s v="New All Season Development"/>
    <s v=""/>
    <x v="2"/>
  </r>
  <r>
    <x v="1"/>
    <n v="6"/>
    <n v="0"/>
    <n v="9960"/>
    <s v="20210917-21"/>
    <n v="53510602"/>
    <s v="Access"/>
    <n v="0"/>
    <s v="ATV - Side by Side w/ roll bar- After Jan 10"/>
    <n v="18.45"/>
    <n v="10"/>
    <s v="HR"/>
    <s v="13.84"/>
    <s v="0"/>
    <s v=""/>
    <s v=""/>
    <n v="184.5"/>
    <n v="23.984999999999999"/>
    <n v="208.48499999999999"/>
    <d v="2021-09-17T00:00:00"/>
    <n v="0"/>
    <x v="5"/>
    <d v="2021-10-08T00:00:00"/>
    <n v="164"/>
    <n v="0"/>
    <n v="0"/>
    <s v="Nathan Kyme"/>
    <s v="New All Season Development"/>
    <m/>
    <s v="VC7556-2019-017"/>
    <s v="929 OF"/>
    <m/>
    <m/>
    <m/>
    <s v="Approved"/>
    <m/>
    <m/>
    <s v="Billable time for ATV used on site"/>
    <n v="6"/>
    <s v="C186-C195"/>
    <s v="Del Lake"/>
    <n v="0"/>
    <d v="2021-09-29T00:00:00"/>
    <m/>
    <s v="37"/>
    <d v="2021-09-30T00:00:00"/>
    <s v=""/>
    <s v=""/>
    <m/>
    <m/>
    <m/>
    <s v="Harold Furlong"/>
    <s v="06"/>
    <s v="Corbiere and Sons Contracting996020210917-21ATV - Side by Side w/ roll bar- After Jan 1010184.5"/>
    <s v="Corbiere and Sons Contracting996020210917-21ATV - Side by Side w/ roll bar- After Jan 1010184.5INV #149"/>
    <s v="New All Season Development"/>
    <s v=""/>
    <x v="2"/>
  </r>
  <r>
    <x v="1"/>
    <n v="6"/>
    <n v="0"/>
    <n v="9897"/>
    <s v="20210917-16"/>
    <n v="53510602"/>
    <s v="Access"/>
    <n v="0"/>
    <s v="Operator - Principle - After Jan 10"/>
    <n v="75"/>
    <n v="33"/>
    <s v="HR"/>
    <s v=""/>
    <s v=""/>
    <s v="75"/>
    <s v="0"/>
    <n v="2475"/>
    <n v="321.75"/>
    <n v="2796.7499999999995"/>
    <d v="2021-09-17T00:00:00"/>
    <n v="0"/>
    <x v="5"/>
    <d v="2021-10-08T00:00:00"/>
    <n v="164"/>
    <n v="0"/>
    <n v="0"/>
    <s v="Nathan Kyme"/>
    <s v="New All Season Development"/>
    <m/>
    <s v="VC7556-2019-017"/>
    <s v="929 OF"/>
    <m/>
    <m/>
    <m/>
    <s v="Approved"/>
    <m/>
    <m/>
    <s v="Road Building from Dead Horse Creek Road"/>
    <n v="6"/>
    <s v="C203-C209"/>
    <s v="Dead Horse Creek"/>
    <n v="0"/>
    <d v="2021-09-21T00:00:00"/>
    <m/>
    <s v="37"/>
    <d v="2021-09-02T00:00:00"/>
    <s v=""/>
    <s v=""/>
    <m/>
    <m/>
    <m/>
    <s v="Harold Furlong"/>
    <s v="06"/>
    <s v="Corbiere and Sons Contracting989720210917-16Operator - Principle - After Jan 10332475"/>
    <s v="Corbiere and Sons Contracting989720210917-16Operator - Principle - After Jan 10332475INV #149"/>
    <s v="New All Season Development"/>
    <s v=""/>
    <x v="2"/>
  </r>
  <r>
    <x v="1"/>
    <n v="6"/>
    <n v="0"/>
    <n v="9897"/>
    <s v="20210917-16"/>
    <n v="53510602"/>
    <s v="Access"/>
    <n v="0"/>
    <s v="Operator - Principle - After Jan 10"/>
    <n v="75"/>
    <n v="2"/>
    <s v="HR"/>
    <s v=""/>
    <s v=""/>
    <s v="75"/>
    <s v="0"/>
    <n v="150"/>
    <n v="19.5"/>
    <n v="169.49999999999997"/>
    <d v="2021-09-17T00:00:00"/>
    <n v="0"/>
    <x v="5"/>
    <d v="2021-10-08T00:00:00"/>
    <n v="164"/>
    <n v="0"/>
    <n v="0"/>
    <s v="Nathan Kyme"/>
    <s v="New All Season Development"/>
    <m/>
    <s v="VC7556-2019-017"/>
    <s v="929 OF"/>
    <m/>
    <m/>
    <m/>
    <s v="Approved"/>
    <m/>
    <m/>
    <s v="Road Building from Dead Horse Creek Road"/>
    <n v="6"/>
    <s v="C203-C209"/>
    <s v="Dead Horse Creek"/>
    <n v="0"/>
    <d v="2021-09-21T00:00:00"/>
    <m/>
    <s v="37"/>
    <d v="2021-09-02T00:00:00"/>
    <s v=""/>
    <s v=""/>
    <m/>
    <m/>
    <m/>
    <s v="Harold Furlong"/>
    <s v="06"/>
    <s v="Corbiere and Sons Contracting989720210917-16Operator - Principle - After Jan 102150"/>
    <s v="Corbiere and Sons Contracting989720210917-16Operator - Principle - After Jan 102150INV #149"/>
    <s v="New All Season Development"/>
    <s v=""/>
    <x v="2"/>
  </r>
  <r>
    <x v="1"/>
    <n v="6"/>
    <n v="0"/>
    <n v="9897"/>
    <s v="20210917-16"/>
    <n v="53510602"/>
    <s v="Access"/>
    <n v="0"/>
    <s v="Foreman"/>
    <n v="95"/>
    <n v="5"/>
    <s v="HR"/>
    <s v=""/>
    <s v=""/>
    <s v="95"/>
    <s v="0"/>
    <n v="475"/>
    <n v="61.75"/>
    <n v="536.75"/>
    <d v="2021-09-17T00:00:00"/>
    <n v="0"/>
    <x v="5"/>
    <d v="2021-10-08T00:00:00"/>
    <n v="164"/>
    <n v="0"/>
    <n v="0"/>
    <s v="Nathan Kyme"/>
    <s v="New All Season Development"/>
    <m/>
    <s v="VC7556-2019-017"/>
    <s v="929 OF"/>
    <m/>
    <m/>
    <m/>
    <s v="Approved"/>
    <m/>
    <m/>
    <s v="Road Building from Dead Horse Creek Road"/>
    <n v="6"/>
    <s v="C203-C209"/>
    <s v="Dead Horse Creek"/>
    <n v="0"/>
    <d v="2021-09-21T00:00:00"/>
    <m/>
    <s v="37"/>
    <d v="2021-09-02T00:00:00"/>
    <s v=""/>
    <s v=""/>
    <m/>
    <m/>
    <m/>
    <s v="Harold Furlong"/>
    <s v="06"/>
    <s v="Corbiere and Sons Contracting989720210917-16Foreman5475"/>
    <s v="Corbiere and Sons Contracting989720210917-16Foreman5475INV #149"/>
    <s v="New All Season Development"/>
    <s v=""/>
    <x v="2"/>
  </r>
  <r>
    <x v="1"/>
    <n v="6"/>
    <n v="0"/>
    <n v="9897"/>
    <s v="20210917-16"/>
    <n v="53510602"/>
    <s v="Access"/>
    <n v="0"/>
    <s v="Light Truck - Pick up- After Jan 10"/>
    <n v="243.75"/>
    <n v="4"/>
    <s v="DAY"/>
    <s v="182.81"/>
    <s v="0"/>
    <s v=""/>
    <s v=""/>
    <n v="975"/>
    <n v="126.75"/>
    <n v="1101.75"/>
    <d v="2021-09-17T00:00:00"/>
    <n v="0"/>
    <x v="5"/>
    <d v="2021-10-08T00:00:00"/>
    <n v="164"/>
    <n v="0"/>
    <n v="0"/>
    <s v="Nathan Kyme"/>
    <s v="New All Season Development"/>
    <m/>
    <s v="VC7556-2019-017"/>
    <s v="929 OF"/>
    <m/>
    <m/>
    <m/>
    <s v="Approved"/>
    <m/>
    <m/>
    <s v="Road Building from Dead Horse Creek Road"/>
    <n v="6"/>
    <s v="C203-C209"/>
    <s v="Dead Horse Creek"/>
    <n v="0"/>
    <d v="2021-09-21T00:00:00"/>
    <m/>
    <s v="37"/>
    <d v="2021-09-02T00:00:00"/>
    <s v=""/>
    <s v=""/>
    <m/>
    <m/>
    <m/>
    <s v="Harold Furlong"/>
    <s v="06"/>
    <s v="Corbiere and Sons Contracting989720210917-16Light Truck - Pick up- After Jan 104975"/>
    <s v="Corbiere and Sons Contracting989720210917-16Light Truck - Pick up- After Jan 104975INV #149"/>
    <s v="New All Season Development"/>
    <s v=""/>
    <x v="2"/>
  </r>
  <r>
    <x v="1"/>
    <n v="6"/>
    <n v="0"/>
    <n v="9897"/>
    <s v="20210917-16"/>
    <n v="53510602"/>
    <s v="Access"/>
    <n v="0"/>
    <s v="Excavator Thumb - 30 - 50 ton- After Jan 10"/>
    <n v="12.21"/>
    <n v="11"/>
    <s v="HR"/>
    <s v="9.16"/>
    <s v="0"/>
    <s v=""/>
    <s v=""/>
    <n v="134.31"/>
    <n v="17.4603"/>
    <n v="151.77029999999999"/>
    <d v="2021-09-17T00:00:00"/>
    <n v="0"/>
    <x v="5"/>
    <d v="2021-10-08T00:00:00"/>
    <n v="164"/>
    <n v="0"/>
    <n v="0"/>
    <s v="Nathan Kyme"/>
    <s v="New All Season Development"/>
    <m/>
    <s v="VC7556-2019-017"/>
    <s v="929 OF"/>
    <m/>
    <m/>
    <m/>
    <s v="Approved"/>
    <m/>
    <m/>
    <s v="Road Building from Dead Horse Creek Road"/>
    <n v="6"/>
    <s v="C203-C209"/>
    <s v="Dead Horse Creek"/>
    <n v="0"/>
    <d v="2021-09-21T00:00:00"/>
    <m/>
    <s v="37"/>
    <d v="2021-09-02T00:00:00"/>
    <s v=""/>
    <s v=""/>
    <m/>
    <m/>
    <m/>
    <s v="Harold Furlong"/>
    <s v="06"/>
    <s v="Corbiere and Sons Contracting989720210917-16Excavator Thumb - 30 - 50 ton- After Jan 1011134.31"/>
    <s v="Corbiere and Sons Contracting989720210917-16Excavator Thumb - 30 - 50 ton- After Jan 1011134.31INV #149"/>
    <s v="New All Season Development"/>
    <s v=""/>
    <x v="2"/>
  </r>
  <r>
    <x v="1"/>
    <n v="6"/>
    <n v="0"/>
    <n v="9897"/>
    <s v="20210917-16"/>
    <n v="53510602"/>
    <s v="Access"/>
    <n v="0"/>
    <s v="Excavator Thumb - 30 - 50 ton- After Jan 10"/>
    <n v="12.21"/>
    <n v="11"/>
    <s v="HR"/>
    <s v="9.16"/>
    <s v="0"/>
    <s v=""/>
    <s v=""/>
    <n v="134.31"/>
    <n v="17.4603"/>
    <n v="151.77029999999999"/>
    <d v="2021-09-17T00:00:00"/>
    <n v="0"/>
    <x v="5"/>
    <d v="2021-10-08T00:00:00"/>
    <n v="164"/>
    <n v="0"/>
    <n v="0"/>
    <s v="Nathan Kyme"/>
    <s v="New All Season Development"/>
    <m/>
    <s v="VC7556-2019-017"/>
    <s v="929 OF"/>
    <m/>
    <m/>
    <m/>
    <s v="Approved"/>
    <m/>
    <m/>
    <s v="Road Building from Dead Horse Creek Road"/>
    <n v="6"/>
    <s v="C203-C209"/>
    <s v="Dead Horse Creek"/>
    <n v="0"/>
    <d v="2021-09-21T00:00:00"/>
    <m/>
    <s v="37"/>
    <d v="2021-09-02T00:00:00"/>
    <s v=""/>
    <s v=""/>
    <m/>
    <m/>
    <m/>
    <s v="Harold Furlong"/>
    <s v="06"/>
    <s v="Corbiere and Sons Contracting989720210917-16Excavator Thumb - 30 - 50 ton- After Jan 1011134.31"/>
    <s v="Corbiere and Sons Contracting989720210917-16Excavator Thumb - 30 - 50 ton- After Jan 1011134.31INV #149"/>
    <s v="New All Season Development"/>
    <s v=""/>
    <x v="2"/>
  </r>
  <r>
    <x v="1"/>
    <n v="6"/>
    <n v="0"/>
    <n v="9897"/>
    <s v="20210917-16"/>
    <n v="53510602"/>
    <s v="Access"/>
    <n v="0"/>
    <s v="Excavator Thumb - 30 - 50 ton- After Jan 10"/>
    <n v="12.21"/>
    <n v="9"/>
    <s v="HR"/>
    <s v="9.16"/>
    <s v="0"/>
    <s v=""/>
    <s v=""/>
    <n v="109.89"/>
    <n v="14.2857"/>
    <n v="124.17569999999999"/>
    <d v="2021-09-17T00:00:00"/>
    <n v="0"/>
    <x v="5"/>
    <d v="2021-10-08T00:00:00"/>
    <n v="164"/>
    <n v="0"/>
    <n v="0"/>
    <s v="Nathan Kyme"/>
    <s v="New All Season Development"/>
    <m/>
    <s v="VC7556-2019-017"/>
    <s v="929 OF"/>
    <m/>
    <m/>
    <m/>
    <s v="Approved"/>
    <m/>
    <m/>
    <s v="Road Building from Dead Horse Creek Road"/>
    <n v="6"/>
    <s v="C203-C209"/>
    <s v="Dead Horse Creek"/>
    <n v="0"/>
    <d v="2021-09-21T00:00:00"/>
    <m/>
    <s v="37"/>
    <d v="2021-09-02T00:00:00"/>
    <s v=""/>
    <s v=""/>
    <m/>
    <m/>
    <m/>
    <s v="Harold Furlong"/>
    <s v="06"/>
    <s v="Corbiere and Sons Contracting989720210917-16Excavator Thumb - 30 - 50 ton- After Jan 109109.89"/>
    <s v="Corbiere and Sons Contracting989720210917-16Excavator Thumb - 30 - 50 ton- After Jan 109109.89INV #149"/>
    <s v="New All Season Development"/>
    <s v=""/>
    <x v="2"/>
  </r>
  <r>
    <x v="1"/>
    <n v="6"/>
    <n v="0"/>
    <n v="9897"/>
    <s v="20210917-16"/>
    <n v="53510602"/>
    <s v="Access"/>
    <n v="0"/>
    <s v="Excavator Thumb - 30 - 50 ton- After Jan 10"/>
    <n v="12.21"/>
    <n v="3"/>
    <s v="HR"/>
    <s v="9.16"/>
    <s v="0"/>
    <s v=""/>
    <s v=""/>
    <n v="36.630000000000003"/>
    <n v="4.7619000000000007"/>
    <n v="41.3919"/>
    <d v="2021-09-17T00:00:00"/>
    <n v="0"/>
    <x v="5"/>
    <d v="2021-10-08T00:00:00"/>
    <n v="164"/>
    <n v="0"/>
    <n v="0"/>
    <s v="Nathan Kyme"/>
    <s v="New All Season Development"/>
    <m/>
    <s v="VC7556-2019-017"/>
    <s v="929 OF"/>
    <m/>
    <m/>
    <m/>
    <s v="Approved"/>
    <m/>
    <m/>
    <s v="Road Building from Dead Horse Creek Road"/>
    <n v="6"/>
    <s v="C203-C209"/>
    <s v="Dead Horse Creek"/>
    <n v="0"/>
    <d v="2021-09-21T00:00:00"/>
    <m/>
    <s v="37"/>
    <d v="2021-09-02T00:00:00"/>
    <s v=""/>
    <s v=""/>
    <m/>
    <m/>
    <m/>
    <s v="Harold Furlong"/>
    <s v="06"/>
    <s v="Corbiere and Sons Contracting989720210917-16Excavator Thumb - 30 - 50 ton- After Jan 10336.63"/>
    <s v="Corbiere and Sons Contracting989720210917-16Excavator Thumb - 30 - 50 ton- After Jan 10336.63INV #149"/>
    <s v="New All Season Development"/>
    <s v=""/>
    <x v="2"/>
  </r>
  <r>
    <x v="1"/>
    <n v="6"/>
    <n v="0"/>
    <n v="9897"/>
    <s v="20210917-16"/>
    <n v="53510602"/>
    <s v="Access"/>
    <n v="0"/>
    <s v="Excavator - 36 ton- After Jan 10"/>
    <n v="146.96"/>
    <n v="11"/>
    <s v="Dynamic"/>
    <s v="110.22"/>
    <s v="0"/>
    <s v=""/>
    <s v=""/>
    <n v="1616.56"/>
    <n v="210.15280000000001"/>
    <n v="1826.7127999999998"/>
    <d v="2021-09-17T00:00:00"/>
    <n v="0"/>
    <x v="5"/>
    <d v="2021-10-08T00:00:00"/>
    <n v="164"/>
    <n v="0"/>
    <n v="0"/>
    <s v="Nathan Kyme"/>
    <s v="New All Season Development"/>
    <m/>
    <s v="VC7556-2019-017"/>
    <s v="929 OF"/>
    <m/>
    <m/>
    <m/>
    <s v="Approved"/>
    <m/>
    <m/>
    <s v="Road Building from Dead Horse Creek Road"/>
    <n v="6"/>
    <s v="C203-C209"/>
    <s v="Dead Horse Creek"/>
    <n v="0"/>
    <d v="2021-09-21T00:00:00"/>
    <m/>
    <s v="37"/>
    <d v="2021-09-02T00:00:00"/>
    <s v=""/>
    <s v=""/>
    <m/>
    <m/>
    <m/>
    <s v="Harold Furlong"/>
    <s v="06"/>
    <s v="Corbiere and Sons Contracting989720210917-16Excavator - 36 ton- After Jan 10111616.56"/>
    <s v="Corbiere and Sons Contracting989720210917-16Excavator - 36 ton- After Jan 10111616.56INV #149"/>
    <s v="New All Season Development"/>
    <s v=""/>
    <x v="2"/>
  </r>
  <r>
    <x v="1"/>
    <n v="6"/>
    <n v="0"/>
    <n v="9897"/>
    <s v="20210917-16"/>
    <n v="53510602"/>
    <s v="Access"/>
    <n v="0"/>
    <s v="Excavator - 36 ton- After Jan 10"/>
    <n v="146.96"/>
    <n v="11"/>
    <s v="Dynamic"/>
    <s v="110.22"/>
    <s v="0"/>
    <s v=""/>
    <s v=""/>
    <n v="1616.56"/>
    <n v="210.15280000000001"/>
    <n v="1826.7127999999998"/>
    <d v="2021-09-17T00:00:00"/>
    <n v="0"/>
    <x v="5"/>
    <d v="2021-10-08T00:00:00"/>
    <n v="164"/>
    <n v="0"/>
    <n v="0"/>
    <s v="Nathan Kyme"/>
    <s v="New All Season Development"/>
    <m/>
    <s v="VC7556-2019-017"/>
    <s v="929 OF"/>
    <m/>
    <m/>
    <m/>
    <s v="Approved"/>
    <m/>
    <m/>
    <s v="Road Building from Dead Horse Creek Road"/>
    <n v="6"/>
    <s v="C203-C209"/>
    <s v="Dead Horse Creek"/>
    <n v="0"/>
    <d v="2021-09-21T00:00:00"/>
    <m/>
    <s v="37"/>
    <d v="2021-09-02T00:00:00"/>
    <s v=""/>
    <s v=""/>
    <m/>
    <m/>
    <m/>
    <s v="Harold Furlong"/>
    <s v="06"/>
    <s v="Corbiere and Sons Contracting989720210917-16Excavator - 36 ton- After Jan 10111616.56"/>
    <s v="Corbiere and Sons Contracting989720210917-16Excavator - 36 ton- After Jan 10111616.56INV #149"/>
    <s v="New All Season Development"/>
    <s v=""/>
    <x v="2"/>
  </r>
  <r>
    <x v="1"/>
    <n v="6"/>
    <n v="0"/>
    <n v="9897"/>
    <s v="20210917-16"/>
    <n v="53510602"/>
    <s v="Access"/>
    <n v="0"/>
    <s v="Excavator - 36 ton- After Jan 10"/>
    <n v="146.96"/>
    <n v="9"/>
    <s v="Dynamic"/>
    <s v="110.22"/>
    <s v="0"/>
    <s v=""/>
    <s v=""/>
    <n v="1322.64"/>
    <n v="171.94320000000002"/>
    <n v="1494.5832"/>
    <d v="2021-09-17T00:00:00"/>
    <n v="0"/>
    <x v="5"/>
    <d v="2021-10-08T00:00:00"/>
    <n v="164"/>
    <n v="0"/>
    <n v="0"/>
    <s v="Nathan Kyme"/>
    <s v="New All Season Development"/>
    <m/>
    <s v="VC7556-2019-017"/>
    <s v="929 OF"/>
    <m/>
    <m/>
    <m/>
    <s v="Approved"/>
    <m/>
    <m/>
    <s v="Road Building from Dead Horse Creek Road"/>
    <n v="6"/>
    <s v="C203-C209"/>
    <s v="Dead Horse Creek"/>
    <n v="0"/>
    <d v="2021-09-21T00:00:00"/>
    <m/>
    <s v="37"/>
    <d v="2021-09-02T00:00:00"/>
    <s v=""/>
    <s v=""/>
    <m/>
    <m/>
    <m/>
    <s v="Harold Furlong"/>
    <s v="06"/>
    <s v="Corbiere and Sons Contracting989720210917-16Excavator - 36 ton- After Jan 1091322.64"/>
    <s v="Corbiere and Sons Contracting989720210917-16Excavator - 36 ton- After Jan 1091322.64INV #149"/>
    <s v="New All Season Development"/>
    <s v=""/>
    <x v="2"/>
  </r>
  <r>
    <x v="1"/>
    <n v="6"/>
    <n v="0"/>
    <n v="9897"/>
    <s v="20210917-16"/>
    <n v="53510602"/>
    <s v="Access"/>
    <n v="0"/>
    <s v="Excavator - 30 ton- After Jan 10"/>
    <n v="138.44999999999999"/>
    <n v="3"/>
    <s v="Dynamic"/>
    <s v="103.84"/>
    <s v="0"/>
    <s v=""/>
    <s v=""/>
    <n v="415.35"/>
    <n v="53.995500000000007"/>
    <n v="469.34549999999996"/>
    <d v="2021-09-17T00:00:00"/>
    <n v="0"/>
    <x v="5"/>
    <d v="2021-10-08T00:00:00"/>
    <n v="164"/>
    <n v="0"/>
    <n v="0"/>
    <s v="Nathan Kyme"/>
    <s v="New All Season Development"/>
    <m/>
    <s v="VC7556-2019-017"/>
    <s v="929 OF"/>
    <m/>
    <m/>
    <m/>
    <s v="Approved"/>
    <m/>
    <m/>
    <s v="Road Building from Dead Horse Creek Road"/>
    <n v="6"/>
    <s v="C203-C209"/>
    <s v="Dead Horse Creek"/>
    <n v="0"/>
    <d v="2021-09-21T00:00:00"/>
    <m/>
    <s v="37"/>
    <d v="2021-09-02T00:00:00"/>
    <s v=""/>
    <s v=""/>
    <m/>
    <m/>
    <m/>
    <s v="Harold Furlong"/>
    <s v="06"/>
    <s v="Corbiere and Sons Contracting989720210917-16Excavator - 30 ton- After Jan 103415.35"/>
    <s v="Corbiere and Sons Contracting989720210917-16Excavator - 30 ton- After Jan 103415.35INV #149"/>
    <s v="New All Season Development"/>
    <s v=""/>
    <x v="2"/>
  </r>
  <r>
    <x v="1"/>
    <n v="6"/>
    <n v="0"/>
    <n v="9881"/>
    <s v="20210917-14"/>
    <n v="53510602"/>
    <s v="Access"/>
    <n v="0"/>
    <s v="Labourer - General - After Jan 10"/>
    <n v="60"/>
    <n v="12"/>
    <s v="HR"/>
    <s v=""/>
    <s v=""/>
    <s v="60"/>
    <s v="0"/>
    <n v="720"/>
    <n v="93.600000000000009"/>
    <n v="813.59999999999991"/>
    <d v="2021-09-17T00:00:00"/>
    <n v="0"/>
    <x v="5"/>
    <d v="2021-10-08T00:00:00"/>
    <n v="164"/>
    <n v="0"/>
    <n v="0"/>
    <s v="Nathan Kyme"/>
    <s v="New All Season Development"/>
    <m/>
    <s v="VC7556-2019-017"/>
    <s v="929 OF"/>
    <m/>
    <m/>
    <m/>
    <s v="Approved"/>
    <m/>
    <m/>
    <s v="Road work on Neys"/>
    <n v="6"/>
    <s v="C219-C235"/>
    <s v="Neys"/>
    <n v="0"/>
    <d v="2021-09-21T00:00:00"/>
    <m/>
    <s v="37"/>
    <d v="2021-09-22T00:00:00"/>
    <s v=""/>
    <s v=""/>
    <m/>
    <m/>
    <m/>
    <s v="Harold Furlong"/>
    <s v="06"/>
    <s v="Corbiere and Sons Contracting988120210917-14Labourer - General - After Jan 1012720"/>
    <s v="Corbiere and Sons Contracting988120210917-14Labourer - General - After Jan 1012720INV #149"/>
    <s v="New All Season Development"/>
    <s v=""/>
    <x v="2"/>
  </r>
  <r>
    <x v="1"/>
    <n v="6"/>
    <n v="0"/>
    <n v="9881"/>
    <s v="20210917-14"/>
    <n v="53510602"/>
    <s v="Access"/>
    <n v="0"/>
    <s v="Operator - Principle - After Jan 10"/>
    <n v="75"/>
    <n v="60"/>
    <s v="HR"/>
    <s v=""/>
    <s v=""/>
    <s v="75"/>
    <s v="0"/>
    <n v="4500"/>
    <n v="585"/>
    <n v="5084.9999999999991"/>
    <d v="2021-09-17T00:00:00"/>
    <n v="0"/>
    <x v="5"/>
    <d v="2021-10-08T00:00:00"/>
    <n v="164"/>
    <n v="0"/>
    <n v="0"/>
    <s v="Nathan Kyme"/>
    <s v="New All Season Development"/>
    <m/>
    <s v="VC7556-2019-017"/>
    <s v="929 OF"/>
    <m/>
    <m/>
    <m/>
    <s v="Approved"/>
    <m/>
    <m/>
    <s v="Road work on Neys"/>
    <n v="6"/>
    <s v="C219-C235"/>
    <s v="Neys"/>
    <n v="0"/>
    <d v="2021-09-21T00:00:00"/>
    <m/>
    <s v="37"/>
    <d v="2021-09-22T00:00:00"/>
    <s v=""/>
    <s v=""/>
    <m/>
    <m/>
    <m/>
    <s v="Harold Furlong"/>
    <s v="06"/>
    <s v="Corbiere and Sons Contracting988120210917-14Operator - Principle - After Jan 10604500"/>
    <s v="Corbiere and Sons Contracting988120210917-14Operator - Principle - After Jan 10604500INV #149"/>
    <s v="New All Season Development"/>
    <s v=""/>
    <x v="2"/>
  </r>
  <r>
    <x v="1"/>
    <n v="6"/>
    <n v="0"/>
    <n v="9881"/>
    <s v="20210917-14"/>
    <n v="53510602"/>
    <s v="Access"/>
    <n v="0"/>
    <s v="L.O.A."/>
    <n v="210"/>
    <n v="8"/>
    <s v="DAY"/>
    <s v=""/>
    <s v=""/>
    <m/>
    <s v="0"/>
    <n v="1680"/>
    <n v="218.4"/>
    <n v="1898.3999999999999"/>
    <d v="2021-09-17T00:00:00"/>
    <n v="0"/>
    <x v="5"/>
    <d v="2021-10-08T00:00:00"/>
    <n v="164"/>
    <n v="0"/>
    <n v="0"/>
    <s v="Nathan Kyme"/>
    <s v="New All Season Development"/>
    <m/>
    <s v="VC7556-2019-017"/>
    <s v="929 OF"/>
    <m/>
    <m/>
    <m/>
    <s v="Approved"/>
    <m/>
    <m/>
    <s v="Road work on Neys"/>
    <n v="6"/>
    <s v="C219-C235"/>
    <s v="Neys"/>
    <n v="0"/>
    <d v="2021-09-21T00:00:00"/>
    <m/>
    <s v="37"/>
    <d v="2021-09-22T00:00:00"/>
    <s v=""/>
    <s v=""/>
    <m/>
    <m/>
    <m/>
    <s v="Harold Furlong"/>
    <s v="06"/>
    <s v="Corbiere and Sons Contracting988120210917-14L.O.A.81680"/>
    <s v="Corbiere and Sons Contracting988120210917-14L.O.A.81680INV #149"/>
    <s v="New All Season Development"/>
    <s v=""/>
    <x v="2"/>
  </r>
  <r>
    <x v="1"/>
    <n v="6"/>
    <n v="0"/>
    <n v="9881"/>
    <s v="20210917-14"/>
    <n v="53510602"/>
    <s v="Access"/>
    <n v="0"/>
    <s v="Foreman"/>
    <n v="95"/>
    <n v="12"/>
    <s v="HR"/>
    <s v=""/>
    <s v=""/>
    <s v="95"/>
    <s v="0"/>
    <n v="1140"/>
    <n v="148.20000000000002"/>
    <n v="1288.1999999999998"/>
    <d v="2021-09-17T00:00:00"/>
    <n v="0"/>
    <x v="5"/>
    <d v="2021-10-08T00:00:00"/>
    <n v="164"/>
    <n v="0"/>
    <n v="0"/>
    <s v="Nathan Kyme"/>
    <s v="New All Season Development"/>
    <m/>
    <s v="VC7556-2019-017"/>
    <s v="929 OF"/>
    <m/>
    <m/>
    <m/>
    <s v="Approved"/>
    <m/>
    <m/>
    <s v="Road work on Neys"/>
    <n v="6"/>
    <s v="C219-C235"/>
    <s v="Neys"/>
    <n v="0"/>
    <d v="2021-09-21T00:00:00"/>
    <m/>
    <s v="37"/>
    <d v="2021-09-22T00:00:00"/>
    <s v=""/>
    <s v=""/>
    <m/>
    <m/>
    <m/>
    <s v="Harold Furlong"/>
    <s v="06"/>
    <s v="Corbiere and Sons Contracting988120210917-14Foreman121140"/>
    <s v="Corbiere and Sons Contracting988120210917-14Foreman121140INV #149"/>
    <s v="New All Season Development"/>
    <s v=""/>
    <x v="2"/>
  </r>
  <r>
    <x v="1"/>
    <n v="6"/>
    <n v="0"/>
    <n v="9881"/>
    <s v="20210917-14"/>
    <n v="53510602"/>
    <s v="Access"/>
    <n v="0"/>
    <s v="Rock Truck - 30 Ton- After Jan 10"/>
    <n v="138.05000000000001"/>
    <n v="22"/>
    <s v="Dynamic"/>
    <s v="103.54"/>
    <s v="0"/>
    <s v=""/>
    <s v=""/>
    <n v="3037.1"/>
    <n v="394.82299999999998"/>
    <n v="3431.9229999999998"/>
    <d v="2021-09-17T00:00:00"/>
    <n v="0"/>
    <x v="5"/>
    <d v="2021-10-08T00:00:00"/>
    <n v="164"/>
    <n v="0"/>
    <n v="0"/>
    <s v="Nathan Kyme"/>
    <s v="New All Season Development"/>
    <m/>
    <s v="VC7556-2019-017"/>
    <s v="929 OF"/>
    <m/>
    <m/>
    <m/>
    <s v="Approved"/>
    <m/>
    <m/>
    <s v="Road work on Neys"/>
    <n v="6"/>
    <s v="C219-C235"/>
    <s v="Neys"/>
    <n v="0"/>
    <d v="2021-09-21T00:00:00"/>
    <m/>
    <s v="37"/>
    <d v="2021-09-22T00:00:00"/>
    <s v=""/>
    <s v=""/>
    <m/>
    <m/>
    <m/>
    <s v="Harold Furlong"/>
    <s v="06"/>
    <s v="Corbiere and Sons Contracting988120210917-14Rock Truck - 30 Ton- After Jan 10223037.1"/>
    <s v="Corbiere and Sons Contracting988120210917-14Rock Truck - 30 Ton- After Jan 10223037.1INV #149"/>
    <s v="New All Season Development"/>
    <s v=""/>
    <x v="2"/>
  </r>
  <r>
    <x v="1"/>
    <n v="6"/>
    <n v="0"/>
    <n v="9881"/>
    <s v="20210917-14"/>
    <n v="53510602"/>
    <s v="Access"/>
    <n v="0"/>
    <s v="Light Truck - Pick up- After Jan 10"/>
    <n v="243.75"/>
    <n v="4"/>
    <s v="DAY"/>
    <s v="182.81"/>
    <s v="0"/>
    <s v=""/>
    <s v=""/>
    <n v="975"/>
    <n v="126.75"/>
    <n v="1101.75"/>
    <d v="2021-09-17T00:00:00"/>
    <n v="0"/>
    <x v="5"/>
    <d v="2021-10-08T00:00:00"/>
    <n v="164"/>
    <n v="0"/>
    <n v="0"/>
    <s v="Nathan Kyme"/>
    <s v="New All Season Development"/>
    <m/>
    <s v="VC7556-2019-017"/>
    <s v="929 OF"/>
    <m/>
    <m/>
    <m/>
    <s v="Approved"/>
    <m/>
    <m/>
    <s v="Road work on Neys"/>
    <n v="6"/>
    <s v="C219-C235"/>
    <s v="Neys"/>
    <n v="0"/>
    <d v="2021-09-21T00:00:00"/>
    <m/>
    <s v="37"/>
    <d v="2021-09-22T00:00:00"/>
    <s v=""/>
    <s v=""/>
    <m/>
    <m/>
    <m/>
    <s v="Harold Furlong"/>
    <s v="06"/>
    <s v="Corbiere and Sons Contracting988120210917-14Light Truck - Pick up- After Jan 104975"/>
    <s v="Corbiere and Sons Contracting988120210917-14Light Truck - Pick up- After Jan 104975INV #149"/>
    <s v="New All Season Development"/>
    <s v=""/>
    <x v="2"/>
  </r>
  <r>
    <x v="1"/>
    <n v="6"/>
    <n v="0"/>
    <n v="9881"/>
    <s v="20210917-14"/>
    <n v="53510602"/>
    <s v="Access"/>
    <n v="0"/>
    <s v="Excavator Thumb - 30 - 50 ton- After Jan 10"/>
    <n v="12.21"/>
    <n v="22"/>
    <s v="HR"/>
    <s v="9.16"/>
    <s v="0"/>
    <s v=""/>
    <s v=""/>
    <n v="268.62"/>
    <n v="34.9206"/>
    <n v="303.54059999999998"/>
    <d v="2021-09-17T00:00:00"/>
    <n v="0"/>
    <x v="5"/>
    <d v="2021-10-08T00:00:00"/>
    <n v="164"/>
    <n v="0"/>
    <n v="0"/>
    <s v="Nathan Kyme"/>
    <s v="New All Season Development"/>
    <m/>
    <s v="VC7556-2019-017"/>
    <s v="929 OF"/>
    <m/>
    <m/>
    <m/>
    <s v="Approved"/>
    <m/>
    <m/>
    <s v="Road work on Neys"/>
    <n v="6"/>
    <s v="C219-C235"/>
    <s v="Neys"/>
    <n v="0"/>
    <d v="2021-09-21T00:00:00"/>
    <m/>
    <s v="37"/>
    <d v="2021-09-22T00:00:00"/>
    <s v=""/>
    <s v=""/>
    <m/>
    <m/>
    <m/>
    <s v="Harold Furlong"/>
    <s v="06"/>
    <s v="Corbiere and Sons Contracting988120210917-14Excavator Thumb - 30 - 50 ton- After Jan 1022268.62"/>
    <s v="Corbiere and Sons Contracting988120210917-14Excavator Thumb - 30 - 50 ton- After Jan 1022268.62INV #149"/>
    <s v="New All Season Development"/>
    <s v=""/>
    <x v="2"/>
  </r>
  <r>
    <x v="1"/>
    <n v="6"/>
    <n v="0"/>
    <n v="9881"/>
    <s v="20210917-14"/>
    <n v="53510602"/>
    <s v="Access"/>
    <n v="0"/>
    <s v="Excavator - 36 ton- After Jan 10"/>
    <n v="146.96"/>
    <n v="11"/>
    <s v="Dynamic"/>
    <s v="110.22"/>
    <s v="0"/>
    <s v=""/>
    <s v=""/>
    <n v="1616.56"/>
    <n v="210.15280000000001"/>
    <n v="1826.7127999999998"/>
    <d v="2021-09-17T00:00:00"/>
    <n v="0"/>
    <x v="5"/>
    <d v="2021-10-08T00:00:00"/>
    <n v="164"/>
    <n v="0"/>
    <n v="0"/>
    <s v="Nathan Kyme"/>
    <s v="New All Season Development"/>
    <m/>
    <s v="VC7556-2019-017"/>
    <s v="929 OF"/>
    <m/>
    <m/>
    <m/>
    <s v="Approved"/>
    <m/>
    <m/>
    <s v="Road work on Neys"/>
    <n v="6"/>
    <s v="C219-C235"/>
    <s v="Neys"/>
    <n v="0"/>
    <d v="2021-09-21T00:00:00"/>
    <m/>
    <s v="37"/>
    <d v="2021-09-22T00:00:00"/>
    <s v=""/>
    <s v=""/>
    <m/>
    <m/>
    <m/>
    <s v="Harold Furlong"/>
    <s v="06"/>
    <s v="Corbiere and Sons Contracting988120210917-14Excavator - 36 ton- After Jan 10111616.56"/>
    <s v="Corbiere and Sons Contracting988120210917-14Excavator - 36 ton- After Jan 10111616.56INV #149"/>
    <s v="New All Season Development"/>
    <s v=""/>
    <x v="2"/>
  </r>
  <r>
    <x v="1"/>
    <n v="6"/>
    <n v="0"/>
    <n v="9881"/>
    <s v="20210917-14"/>
    <n v="53510602"/>
    <s v="Access"/>
    <n v="0"/>
    <s v="Excavator - 30 ton- After Jan 10"/>
    <n v="138.44999999999999"/>
    <n v="11"/>
    <s v="Dynamic"/>
    <s v="103.84"/>
    <s v="0"/>
    <s v=""/>
    <s v=""/>
    <n v="1522.95"/>
    <n v="197.98350000000002"/>
    <n v="1720.9334999999999"/>
    <d v="2021-09-17T00:00:00"/>
    <n v="0"/>
    <x v="5"/>
    <d v="2021-10-08T00:00:00"/>
    <n v="164"/>
    <n v="0"/>
    <n v="0"/>
    <s v="Nathan Kyme"/>
    <s v="New All Season Development"/>
    <m/>
    <s v="VC7556-2019-017"/>
    <s v="929 OF"/>
    <m/>
    <m/>
    <m/>
    <s v="Approved"/>
    <m/>
    <m/>
    <s v="Road work on Neys"/>
    <n v="6"/>
    <s v="C219-C235"/>
    <s v="Neys"/>
    <n v="0"/>
    <d v="2021-09-21T00:00:00"/>
    <m/>
    <s v="37"/>
    <d v="2021-09-22T00:00:00"/>
    <s v=""/>
    <s v=""/>
    <m/>
    <m/>
    <m/>
    <s v="Harold Furlong"/>
    <s v="06"/>
    <s v="Corbiere and Sons Contracting988120210917-14Excavator - 30 ton- After Jan 10111522.95"/>
    <s v="Corbiere and Sons Contracting988120210917-14Excavator - 30 ton- After Jan 10111522.95INV #149"/>
    <s v="New All Season Development"/>
    <s v=""/>
    <x v="2"/>
  </r>
  <r>
    <x v="1"/>
    <n v="6"/>
    <n v="0"/>
    <n v="9881"/>
    <s v="20210917-14"/>
    <n v="53510602"/>
    <s v="Access"/>
    <n v="0"/>
    <s v="Dozer D6 or equal- After Jan 10"/>
    <n v="131.47999999999999"/>
    <n v="11"/>
    <s v="Dynamic"/>
    <s v="98.61"/>
    <s v="0"/>
    <s v=""/>
    <s v=""/>
    <n v="1446.28"/>
    <n v="188.0164"/>
    <n v="1634.2963999999997"/>
    <d v="2021-09-17T00:00:00"/>
    <n v="0"/>
    <x v="5"/>
    <d v="2021-10-08T00:00:00"/>
    <n v="164"/>
    <n v="0"/>
    <n v="0"/>
    <s v="Nathan Kyme"/>
    <s v="New All Season Development"/>
    <m/>
    <s v="VC7556-2019-017"/>
    <s v="929 OF"/>
    <m/>
    <m/>
    <m/>
    <s v="Approved"/>
    <m/>
    <m/>
    <s v="Road work on Neys"/>
    <n v="6"/>
    <s v="C219-C235"/>
    <s v="Neys"/>
    <n v="0"/>
    <d v="2021-09-21T00:00:00"/>
    <m/>
    <s v="37"/>
    <d v="2021-09-22T00:00:00"/>
    <s v=""/>
    <s v=""/>
    <m/>
    <m/>
    <m/>
    <s v="Harold Furlong"/>
    <s v="06"/>
    <s v="Corbiere and Sons Contracting988120210917-14Dozer D6 or equal- After Jan 10111446.28"/>
    <s v="Corbiere and Sons Contracting988120210917-14Dozer D6 or equal- After Jan 10111446.28INV #149"/>
    <s v="New All Season Development"/>
    <s v=""/>
    <x v="2"/>
  </r>
  <r>
    <x v="1"/>
    <n v="6"/>
    <n v="0"/>
    <n v="9880"/>
    <s v="20210917-13"/>
    <n v="53510602"/>
    <s v="Access"/>
    <n v="0"/>
    <s v="Operator - Principle - After Jan 10"/>
    <n v="75"/>
    <n v="36"/>
    <s v="HR"/>
    <s v=""/>
    <s v=""/>
    <s v="75"/>
    <s v="0"/>
    <n v="2700"/>
    <n v="351"/>
    <n v="3050.9999999999995"/>
    <d v="2021-09-17T00:00:00"/>
    <n v="0"/>
    <x v="5"/>
    <d v="2021-10-08T00:00:00"/>
    <n v="164"/>
    <n v="0"/>
    <n v="0"/>
    <s v="Nathan Kyme"/>
    <s v="New All Season Development"/>
    <m/>
    <s v="VC7556-2019-017"/>
    <s v="929 OF"/>
    <m/>
    <m/>
    <m/>
    <s v="Approved"/>
    <m/>
    <m/>
    <s v="Road Building on Little Red Sucker Access"/>
    <n v="6"/>
    <s v="C248-C256"/>
    <s v="Little Red Sucker Creek"/>
    <n v="0"/>
    <d v="2021-09-21T00:00:00"/>
    <m/>
    <s v="37"/>
    <d v="2021-09-22T00:00:00"/>
    <s v=""/>
    <s v=""/>
    <m/>
    <m/>
    <m/>
    <s v="Harold Furlong"/>
    <s v="06"/>
    <s v="Corbiere and Sons Contracting988020210917-13Operator - Principle - After Jan 10362700"/>
    <s v="Corbiere and Sons Contracting988020210917-13Operator - Principle - After Jan 10362700INV #149"/>
    <s v="New All Season Development"/>
    <s v=""/>
    <x v="2"/>
  </r>
  <r>
    <x v="1"/>
    <n v="6"/>
    <n v="0"/>
    <n v="9880"/>
    <s v="20210917-13"/>
    <n v="53510602"/>
    <s v="Access"/>
    <n v="0"/>
    <s v="L.O.A."/>
    <n v="210"/>
    <n v="3"/>
    <s v="DAY"/>
    <s v=""/>
    <s v=""/>
    <m/>
    <s v="0"/>
    <n v="630"/>
    <n v="81.900000000000006"/>
    <n v="711.9"/>
    <d v="2021-09-17T00:00:00"/>
    <n v="0"/>
    <x v="5"/>
    <d v="2021-10-08T00:00:00"/>
    <n v="164"/>
    <n v="0"/>
    <n v="0"/>
    <s v="Nathan Kyme"/>
    <s v="New All Season Development"/>
    <m/>
    <s v="VC7556-2019-017"/>
    <s v="929 OF"/>
    <m/>
    <m/>
    <m/>
    <s v="Approved"/>
    <m/>
    <m/>
    <s v="Road Building on Little Red Sucker Access"/>
    <n v="6"/>
    <s v="C248-C256"/>
    <s v="Little Red Sucker Creek"/>
    <n v="0"/>
    <d v="2021-09-21T00:00:00"/>
    <m/>
    <s v="37"/>
    <d v="2021-09-22T00:00:00"/>
    <s v=""/>
    <s v=""/>
    <m/>
    <m/>
    <m/>
    <s v="Harold Furlong"/>
    <s v="06"/>
    <s v="Corbiere and Sons Contracting988020210917-13L.O.A.3630"/>
    <s v="Corbiere and Sons Contracting988020210917-13L.O.A.3630INV #149"/>
    <s v="New All Season Development"/>
    <s v=""/>
    <x v="2"/>
  </r>
  <r>
    <x v="1"/>
    <n v="6"/>
    <n v="0"/>
    <n v="9880"/>
    <s v="20210917-13"/>
    <n v="53510602"/>
    <s v="Access"/>
    <n v="0"/>
    <s v="Rock Truck - 30 Ton- After Jan 10"/>
    <n v="138.05000000000001"/>
    <n v="11"/>
    <s v="Dynamic"/>
    <s v="103.54"/>
    <s v="0"/>
    <s v=""/>
    <s v=""/>
    <n v="1518.55"/>
    <n v="197.41149999999999"/>
    <n v="1715.9614999999999"/>
    <d v="2021-09-17T00:00:00"/>
    <n v="0"/>
    <x v="5"/>
    <d v="2021-10-08T00:00:00"/>
    <n v="164"/>
    <n v="0"/>
    <n v="0"/>
    <s v="Nathan Kyme"/>
    <s v="New All Season Development"/>
    <m/>
    <s v="VC7556-2019-017"/>
    <s v="929 OF"/>
    <m/>
    <m/>
    <m/>
    <s v="Approved"/>
    <m/>
    <m/>
    <s v="Road Building on Little Red Sucker Access"/>
    <n v="6"/>
    <s v="C248-C256"/>
    <s v="Little Red Sucker Creek"/>
    <n v="0"/>
    <d v="2021-09-21T00:00:00"/>
    <m/>
    <s v="37"/>
    <d v="2021-09-22T00:00:00"/>
    <s v=""/>
    <s v=""/>
    <m/>
    <m/>
    <m/>
    <s v="Harold Furlong"/>
    <s v="06"/>
    <s v="Corbiere and Sons Contracting988020210917-13Rock Truck - 30 Ton- After Jan 10111518.55"/>
    <s v="Corbiere and Sons Contracting988020210917-13Rock Truck - 30 Ton- After Jan 10111518.55INV #149"/>
    <s v="New All Season Development"/>
    <s v=""/>
    <x v="2"/>
  </r>
  <r>
    <x v="1"/>
    <n v="6"/>
    <n v="0"/>
    <n v="9880"/>
    <s v="20210917-13"/>
    <n v="53510602"/>
    <s v="Access"/>
    <n v="0"/>
    <s v="Light Truck - Pick up- After Jan 10"/>
    <n v="243.75"/>
    <n v="2"/>
    <s v="DAY"/>
    <s v="182.81"/>
    <s v="0"/>
    <s v=""/>
    <s v=""/>
    <n v="487.5"/>
    <n v="63.375"/>
    <n v="550.875"/>
    <d v="2021-09-17T00:00:00"/>
    <n v="0"/>
    <x v="5"/>
    <d v="2021-10-08T00:00:00"/>
    <n v="164"/>
    <n v="0"/>
    <n v="0"/>
    <s v="Nathan Kyme"/>
    <s v="New All Season Development"/>
    <m/>
    <s v="VC7556-2019-017"/>
    <s v="929 OF"/>
    <m/>
    <m/>
    <m/>
    <s v="Approved"/>
    <m/>
    <m/>
    <s v="Road Building on Little Red Sucker Access"/>
    <n v="6"/>
    <s v="C248-C256"/>
    <s v="Little Red Sucker Creek"/>
    <n v="0"/>
    <d v="2021-09-21T00:00:00"/>
    <m/>
    <s v="37"/>
    <d v="2021-09-22T00:00:00"/>
    <s v=""/>
    <s v=""/>
    <m/>
    <m/>
    <m/>
    <s v="Harold Furlong"/>
    <s v="06"/>
    <s v="Corbiere and Sons Contracting988020210917-13Light Truck - Pick up- After Jan 102487.5"/>
    <s v="Corbiere and Sons Contracting988020210917-13Light Truck - Pick up- After Jan 102487.5INV #149"/>
    <s v="New All Season Development"/>
    <s v=""/>
    <x v="2"/>
  </r>
  <r>
    <x v="1"/>
    <n v="6"/>
    <n v="0"/>
    <n v="9880"/>
    <s v="20210917-13"/>
    <n v="53510602"/>
    <s v="Access"/>
    <n v="0"/>
    <s v="Excavator - 30 ton- After Jan 10"/>
    <n v="138.44999999999999"/>
    <n v="11"/>
    <s v="Dynamic"/>
    <s v="103.84"/>
    <s v="0"/>
    <s v=""/>
    <s v=""/>
    <n v="1522.95"/>
    <n v="197.98350000000002"/>
    <n v="1720.9334999999999"/>
    <d v="2021-09-17T00:00:00"/>
    <n v="0"/>
    <x v="5"/>
    <d v="2021-10-08T00:00:00"/>
    <n v="164"/>
    <n v="0"/>
    <n v="0"/>
    <s v="Nathan Kyme"/>
    <s v="New All Season Development"/>
    <m/>
    <s v="VC7556-2019-017"/>
    <s v="929 OF"/>
    <m/>
    <m/>
    <m/>
    <s v="Approved"/>
    <m/>
    <m/>
    <s v="Road Building on Little Red Sucker Access"/>
    <n v="6"/>
    <s v="C248-C256"/>
    <s v="Little Red Sucker Creek"/>
    <n v="0"/>
    <d v="2021-09-21T00:00:00"/>
    <m/>
    <s v="37"/>
    <d v="2021-09-22T00:00:00"/>
    <s v=""/>
    <s v=""/>
    <m/>
    <m/>
    <m/>
    <s v="Harold Furlong"/>
    <s v="06"/>
    <s v="Corbiere and Sons Contracting988020210917-13Excavator - 30 ton- After Jan 10111522.95"/>
    <s v="Corbiere and Sons Contracting988020210917-13Excavator - 30 ton- After Jan 10111522.95INV #149"/>
    <s v="New All Season Development"/>
    <s v=""/>
    <x v="2"/>
  </r>
  <r>
    <x v="1"/>
    <n v="6"/>
    <n v="0"/>
    <n v="9880"/>
    <s v="20210917-13"/>
    <n v="53510602"/>
    <s v="Access"/>
    <n v="0"/>
    <s v="Dozer D6 or equal- After Jan 10"/>
    <n v="131.47999999999999"/>
    <n v="11"/>
    <s v="Dynamic"/>
    <s v="98.61"/>
    <s v="0"/>
    <s v=""/>
    <s v=""/>
    <n v="1446.28"/>
    <n v="188.0164"/>
    <n v="1634.2963999999997"/>
    <d v="2021-09-17T00:00:00"/>
    <n v="0"/>
    <x v="5"/>
    <d v="2021-10-08T00:00:00"/>
    <n v="164"/>
    <n v="0"/>
    <n v="0"/>
    <s v="Nathan Kyme"/>
    <s v="New All Season Development"/>
    <m/>
    <s v="VC7556-2019-017"/>
    <s v="929 OF"/>
    <m/>
    <m/>
    <m/>
    <s v="Approved"/>
    <m/>
    <m/>
    <s v="Road Building on Little Red Sucker Access"/>
    <n v="6"/>
    <s v="C248-C256"/>
    <s v="Little Red Sucker Creek"/>
    <n v="0"/>
    <d v="2021-09-21T00:00:00"/>
    <m/>
    <s v="37"/>
    <d v="2021-09-22T00:00:00"/>
    <s v=""/>
    <s v=""/>
    <m/>
    <m/>
    <m/>
    <s v="Harold Furlong"/>
    <s v="06"/>
    <s v="Corbiere and Sons Contracting988020210917-13Dozer D6 or equal- After Jan 10111446.28"/>
    <s v="Corbiere and Sons Contracting988020210917-13Dozer D6 or equal- After Jan 10111446.28INV #149"/>
    <s v="New All Season Development"/>
    <s v=""/>
    <x v="2"/>
  </r>
  <r>
    <x v="1"/>
    <n v="6"/>
    <n v="0"/>
    <n v="9879"/>
    <s v="20210917-12"/>
    <n v="53510602"/>
    <s v="Access"/>
    <n v="0"/>
    <s v="Operator - Principle - After Jan 10"/>
    <n v="75"/>
    <n v="24"/>
    <s v="HR"/>
    <s v=""/>
    <s v=""/>
    <s v="75"/>
    <s v="0"/>
    <n v="1800"/>
    <n v="234"/>
    <n v="2033.9999999999998"/>
    <d v="2021-09-17T00:00:00"/>
    <n v="0"/>
    <x v="5"/>
    <d v="2021-10-08T00:00:00"/>
    <n v="164"/>
    <n v="0"/>
    <n v="0"/>
    <s v="Nathan Kyme"/>
    <s v="New All Season Development"/>
    <m/>
    <s v="VC7556-2019-017"/>
    <s v="929 OF"/>
    <m/>
    <m/>
    <m/>
    <s v="Approved"/>
    <m/>
    <m/>
    <s v="Road work from C217"/>
    <n v="6"/>
    <s v="C217"/>
    <s v="Highway 17"/>
    <n v="0"/>
    <d v="2021-09-21T00:00:00"/>
    <m/>
    <s v="37"/>
    <d v="2021-09-22T00:00:00"/>
    <s v=""/>
    <s v=""/>
    <m/>
    <m/>
    <m/>
    <s v="Harold Furlong"/>
    <s v="06"/>
    <s v="Corbiere and Sons Contracting987920210917-12Operator - Principle - After Jan 10241800"/>
    <s v="Corbiere and Sons Contracting987920210917-12Operator - Principle - After Jan 10241800INV #149"/>
    <s v="New All Season Development"/>
    <s v=""/>
    <x v="2"/>
  </r>
  <r>
    <x v="1"/>
    <n v="6"/>
    <n v="0"/>
    <n v="9879"/>
    <s v="20210917-12"/>
    <n v="53510602"/>
    <s v="Access"/>
    <n v="0"/>
    <s v="L.O.A."/>
    <n v="210"/>
    <n v="2"/>
    <s v="DAY"/>
    <s v=""/>
    <s v=""/>
    <m/>
    <s v="0"/>
    <n v="420"/>
    <n v="54.6"/>
    <n v="474.59999999999997"/>
    <d v="2021-09-17T00:00:00"/>
    <n v="0"/>
    <x v="5"/>
    <d v="2021-10-08T00:00:00"/>
    <n v="164"/>
    <n v="0"/>
    <n v="0"/>
    <s v="Nathan Kyme"/>
    <s v="New All Season Development"/>
    <m/>
    <s v="VC7556-2019-017"/>
    <s v="929 OF"/>
    <m/>
    <m/>
    <m/>
    <s v="Approved"/>
    <m/>
    <m/>
    <s v="Road work from C217"/>
    <n v="6"/>
    <s v="C217"/>
    <s v="Highway 17"/>
    <n v="0"/>
    <d v="2021-09-21T00:00:00"/>
    <m/>
    <s v="37"/>
    <d v="2021-09-22T00:00:00"/>
    <s v=""/>
    <s v=""/>
    <m/>
    <m/>
    <m/>
    <s v="Harold Furlong"/>
    <s v="06"/>
    <s v="Corbiere and Sons Contracting987920210917-12L.O.A.2420"/>
    <s v="Corbiere and Sons Contracting987920210917-12L.O.A.2420INV #149"/>
    <s v="New All Season Development"/>
    <s v=""/>
    <x v="2"/>
  </r>
  <r>
    <x v="1"/>
    <n v="6"/>
    <n v="0"/>
    <n v="9879"/>
    <s v="20210917-12"/>
    <n v="53510602"/>
    <s v="Access"/>
    <n v="0"/>
    <s v="Rock Truck - 30 Ton- After Jan 10"/>
    <n v="138.05000000000001"/>
    <n v="11"/>
    <s v="Dynamic"/>
    <s v="103.54"/>
    <s v="0"/>
    <s v=""/>
    <s v=""/>
    <n v="1518.55"/>
    <n v="197.41149999999999"/>
    <n v="1715.9614999999999"/>
    <d v="2021-09-17T00:00:00"/>
    <n v="0"/>
    <x v="5"/>
    <d v="2021-10-08T00:00:00"/>
    <n v="164"/>
    <n v="0"/>
    <n v="0"/>
    <s v="Nathan Kyme"/>
    <s v="New All Season Development"/>
    <m/>
    <s v="VC7556-2019-017"/>
    <s v="929 OF"/>
    <m/>
    <m/>
    <m/>
    <s v="Approved"/>
    <m/>
    <m/>
    <s v="Road work from C217"/>
    <n v="6"/>
    <s v="C217"/>
    <s v="Highway 17"/>
    <n v="0"/>
    <d v="2021-09-21T00:00:00"/>
    <m/>
    <s v="37"/>
    <d v="2021-09-22T00:00:00"/>
    <s v=""/>
    <s v=""/>
    <m/>
    <m/>
    <m/>
    <s v="Harold Furlong"/>
    <s v="06"/>
    <s v="Corbiere and Sons Contracting987920210917-12Rock Truck - 30 Ton- After Jan 10111518.55"/>
    <s v="Corbiere and Sons Contracting987920210917-12Rock Truck - 30 Ton- After Jan 10111518.55INV #149"/>
    <s v="New All Season Development"/>
    <s v=""/>
    <x v="2"/>
  </r>
  <r>
    <x v="1"/>
    <n v="6"/>
    <n v="0"/>
    <n v="9879"/>
    <s v="20210917-12"/>
    <n v="53510602"/>
    <s v="Access"/>
    <n v="0"/>
    <s v="Light Truck - Pick up- After Jan 10"/>
    <n v="243.75"/>
    <n v="1"/>
    <s v="DAY"/>
    <s v="182.81"/>
    <s v="0"/>
    <s v=""/>
    <s v=""/>
    <n v="243.75"/>
    <n v="31.6875"/>
    <n v="275.4375"/>
    <d v="2021-09-17T00:00:00"/>
    <n v="0"/>
    <x v="5"/>
    <d v="2021-10-08T00:00:00"/>
    <n v="164"/>
    <n v="0"/>
    <n v="0"/>
    <s v="Nathan Kyme"/>
    <s v="New All Season Development"/>
    <m/>
    <s v="VC7556-2019-017"/>
    <s v="929 OF"/>
    <m/>
    <m/>
    <m/>
    <s v="Approved"/>
    <m/>
    <m/>
    <s v="Road work from C217"/>
    <n v="6"/>
    <s v="C217"/>
    <s v="Highway 17"/>
    <n v="0"/>
    <d v="2021-09-21T00:00:00"/>
    <m/>
    <s v="37"/>
    <d v="2021-09-22T00:00:00"/>
    <s v=""/>
    <s v=""/>
    <m/>
    <m/>
    <m/>
    <s v="Harold Furlong"/>
    <s v="06"/>
    <s v="Corbiere and Sons Contracting987920210917-12Light Truck - Pick up- After Jan 101243.75"/>
    <s v="Corbiere and Sons Contracting987920210917-12Light Truck - Pick up- After Jan 101243.75INV #149"/>
    <s v="New All Season Development"/>
    <s v=""/>
    <x v="2"/>
  </r>
  <r>
    <x v="1"/>
    <n v="6"/>
    <n v="0"/>
    <n v="9879"/>
    <s v="20210917-12"/>
    <n v="53510602"/>
    <s v="Access"/>
    <n v="0"/>
    <s v="Excavator Thumb - 30 - 50 ton- After Jan 10"/>
    <n v="12.21"/>
    <n v="11"/>
    <s v="HR"/>
    <s v="9.16"/>
    <s v="0"/>
    <s v=""/>
    <s v=""/>
    <n v="134.31"/>
    <n v="17.4603"/>
    <n v="151.77029999999999"/>
    <d v="2021-09-17T00:00:00"/>
    <n v="0"/>
    <x v="5"/>
    <d v="2021-10-08T00:00:00"/>
    <n v="164"/>
    <n v="0"/>
    <n v="0"/>
    <s v="Nathan Kyme"/>
    <s v="New All Season Development"/>
    <m/>
    <s v="VC7556-2019-017"/>
    <s v="929 OF"/>
    <m/>
    <m/>
    <m/>
    <s v="Approved"/>
    <m/>
    <m/>
    <s v="Road work from C217"/>
    <n v="6"/>
    <s v="C217"/>
    <s v="Highway 17"/>
    <n v="0"/>
    <d v="2021-09-21T00:00:00"/>
    <m/>
    <s v="37"/>
    <d v="2021-09-22T00:00:00"/>
    <s v=""/>
    <s v=""/>
    <m/>
    <m/>
    <m/>
    <s v="Harold Furlong"/>
    <s v="06"/>
    <s v="Corbiere and Sons Contracting987920210917-12Excavator Thumb - 30 - 50 ton- After Jan 1011134.31"/>
    <s v="Corbiere and Sons Contracting987920210917-12Excavator Thumb - 30 - 50 ton- After Jan 1011134.31INV #149"/>
    <s v="New All Season Development"/>
    <s v=""/>
    <x v="2"/>
  </r>
  <r>
    <x v="1"/>
    <n v="6"/>
    <n v="0"/>
    <n v="9879"/>
    <s v="20210917-12"/>
    <n v="53510602"/>
    <s v="Access"/>
    <n v="0"/>
    <s v="Excavator - 30 ton- After Jan 10"/>
    <n v="138.44999999999999"/>
    <n v="11"/>
    <s v="Dynamic"/>
    <s v="103.84"/>
    <s v="0"/>
    <s v=""/>
    <s v=""/>
    <n v="1522.95"/>
    <n v="197.98350000000002"/>
    <n v="1720.9334999999999"/>
    <d v="2021-09-17T00:00:00"/>
    <n v="0"/>
    <x v="5"/>
    <d v="2021-10-08T00:00:00"/>
    <n v="164"/>
    <n v="0"/>
    <n v="0"/>
    <s v="Nathan Kyme"/>
    <s v="New All Season Development"/>
    <m/>
    <s v="VC7556-2019-017"/>
    <s v="929 OF"/>
    <m/>
    <m/>
    <m/>
    <s v="Approved"/>
    <m/>
    <m/>
    <s v="Road work from C217"/>
    <n v="6"/>
    <s v="C217"/>
    <s v="Highway 17"/>
    <n v="0"/>
    <d v="2021-09-21T00:00:00"/>
    <m/>
    <s v="37"/>
    <d v="2021-09-22T00:00:00"/>
    <s v=""/>
    <s v=""/>
    <m/>
    <m/>
    <m/>
    <s v="Harold Furlong"/>
    <s v="06"/>
    <s v="Corbiere and Sons Contracting987920210917-12Excavator - 30 ton- After Jan 10111522.95"/>
    <s v="Corbiere and Sons Contracting987920210917-12Excavator - 30 ton- After Jan 10111522.95INV #149"/>
    <s v="New All Season Development"/>
    <s v=""/>
    <x v="2"/>
  </r>
  <r>
    <x v="1"/>
    <n v="6"/>
    <n v="0"/>
    <n v="9877"/>
    <s v="20210917-10"/>
    <n v="53510602"/>
    <s v="Access"/>
    <n v="0"/>
    <s v="Labourer - General - After Jan 10"/>
    <n v="60"/>
    <n v="12"/>
    <s v="HR"/>
    <s v=""/>
    <s v=""/>
    <s v="60"/>
    <s v="0"/>
    <n v="720"/>
    <n v="93.600000000000009"/>
    <n v="813.59999999999991"/>
    <d v="2021-09-17T00:00:00"/>
    <n v="0"/>
    <x v="5"/>
    <d v="2021-10-08T00:00:00"/>
    <n v="164"/>
    <n v="0"/>
    <n v="0"/>
    <s v="Nathan Kyme"/>
    <s v="New All Season Development"/>
    <m/>
    <s v="VC7556-2019-017"/>
    <s v="929 OF"/>
    <m/>
    <m/>
    <m/>
    <s v="Approved"/>
    <m/>
    <m/>
    <s v="Road work from Middleton"/>
    <n v="6"/>
    <s v="C210-C213"/>
    <s v="Middleton Road"/>
    <n v="0"/>
    <d v="2021-09-21T00:00:00"/>
    <m/>
    <s v="37"/>
    <d v="2021-09-22T00:00:00"/>
    <s v=""/>
    <s v=""/>
    <m/>
    <m/>
    <m/>
    <s v="Harold Furlong"/>
    <s v="06"/>
    <s v="Corbiere and Sons Contracting987720210917-10Labourer - General - After Jan 1012720"/>
    <s v="Corbiere and Sons Contracting987720210917-10Labourer - General - After Jan 1012720INV #149"/>
    <s v="New All Season Development"/>
    <s v=""/>
    <x v="2"/>
  </r>
  <r>
    <x v="1"/>
    <n v="6"/>
    <n v="0"/>
    <n v="9877"/>
    <s v="20210917-10"/>
    <n v="53510602"/>
    <s v="Access"/>
    <n v="0"/>
    <s v="Operator - Principle - After Jan 10"/>
    <n v="75"/>
    <n v="24"/>
    <s v="HR"/>
    <s v=""/>
    <s v=""/>
    <s v="75"/>
    <s v="0"/>
    <n v="1800"/>
    <n v="234"/>
    <n v="2033.9999999999998"/>
    <d v="2021-09-17T00:00:00"/>
    <n v="0"/>
    <x v="5"/>
    <d v="2021-10-08T00:00:00"/>
    <n v="164"/>
    <n v="0"/>
    <n v="0"/>
    <s v="Nathan Kyme"/>
    <s v="New All Season Development"/>
    <m/>
    <s v="VC7556-2019-017"/>
    <s v="929 OF"/>
    <m/>
    <m/>
    <m/>
    <s v="Approved"/>
    <m/>
    <m/>
    <s v="Road work from Middleton"/>
    <n v="6"/>
    <s v="C210-C213"/>
    <s v="Middleton Road"/>
    <n v="0"/>
    <d v="2021-09-21T00:00:00"/>
    <m/>
    <s v="37"/>
    <d v="2021-09-22T00:00:00"/>
    <s v=""/>
    <s v=""/>
    <m/>
    <m/>
    <m/>
    <s v="Harold Furlong"/>
    <s v="06"/>
    <s v="Corbiere and Sons Contracting987720210917-10Operator - Principle - After Jan 10241800"/>
    <s v="Corbiere and Sons Contracting987720210917-10Operator - Principle - After Jan 10241800INV #149"/>
    <s v="New All Season Development"/>
    <s v=""/>
    <x v="2"/>
  </r>
  <r>
    <x v="1"/>
    <n v="6"/>
    <n v="0"/>
    <n v="9877"/>
    <s v="20210917-10"/>
    <n v="53510602"/>
    <s v="Access"/>
    <n v="0"/>
    <s v="L.O.A."/>
    <n v="210"/>
    <n v="4"/>
    <s v="DAY"/>
    <s v=""/>
    <s v=""/>
    <m/>
    <s v="0"/>
    <n v="840"/>
    <n v="109.2"/>
    <n v="949.19999999999993"/>
    <d v="2021-09-17T00:00:00"/>
    <n v="0"/>
    <x v="5"/>
    <d v="2021-10-08T00:00:00"/>
    <n v="164"/>
    <n v="0"/>
    <n v="0"/>
    <s v="Nathan Kyme"/>
    <s v="New All Season Development"/>
    <m/>
    <s v="VC7556-2019-017"/>
    <s v="929 OF"/>
    <m/>
    <m/>
    <m/>
    <s v="Approved"/>
    <m/>
    <m/>
    <s v="Road work from Middleton"/>
    <n v="6"/>
    <s v="C210-C213"/>
    <s v="Middleton Road"/>
    <n v="0"/>
    <d v="2021-09-21T00:00:00"/>
    <m/>
    <s v="37"/>
    <d v="2021-09-22T00:00:00"/>
    <s v=""/>
    <s v=""/>
    <m/>
    <m/>
    <m/>
    <s v="Harold Furlong"/>
    <s v="06"/>
    <s v="Corbiere and Sons Contracting987720210917-10L.O.A.4840"/>
    <s v="Corbiere and Sons Contracting987720210917-10L.O.A.4840INV #149"/>
    <s v="New All Season Development"/>
    <s v=""/>
    <x v="2"/>
  </r>
  <r>
    <x v="1"/>
    <n v="6"/>
    <n v="0"/>
    <n v="9877"/>
    <s v="20210917-10"/>
    <n v="53510602"/>
    <s v="Access"/>
    <n v="0"/>
    <s v="Foreman"/>
    <n v="95"/>
    <n v="12"/>
    <s v="HR"/>
    <s v=""/>
    <s v=""/>
    <s v="95"/>
    <s v="0"/>
    <n v="1140"/>
    <n v="148.20000000000002"/>
    <n v="1288.1999999999998"/>
    <d v="2021-09-17T00:00:00"/>
    <n v="0"/>
    <x v="5"/>
    <d v="2021-10-08T00:00:00"/>
    <n v="164"/>
    <n v="0"/>
    <n v="0"/>
    <s v="Nathan Kyme"/>
    <s v="New All Season Development"/>
    <m/>
    <s v="VC7556-2019-017"/>
    <s v="929 OF"/>
    <m/>
    <m/>
    <m/>
    <s v="Approved"/>
    <m/>
    <m/>
    <s v="Road work from Middleton"/>
    <n v="6"/>
    <s v="C210-C213"/>
    <s v="Middleton Road"/>
    <n v="0"/>
    <d v="2021-09-21T00:00:00"/>
    <m/>
    <s v="37"/>
    <d v="2021-09-22T00:00:00"/>
    <s v=""/>
    <s v=""/>
    <m/>
    <m/>
    <m/>
    <s v="Harold Furlong"/>
    <s v="06"/>
    <s v="Corbiere and Sons Contracting987720210917-10Foreman121140"/>
    <s v="Corbiere and Sons Contracting987720210917-10Foreman121140INV #149"/>
    <s v="New All Season Development"/>
    <s v=""/>
    <x v="2"/>
  </r>
  <r>
    <x v="1"/>
    <n v="6"/>
    <n v="0"/>
    <n v="9877"/>
    <s v="20210917-10"/>
    <n v="53510602"/>
    <s v="Access"/>
    <n v="0"/>
    <s v="Rock Truck - 30 Ton- After Jan 10"/>
    <n v="138.05000000000001"/>
    <n v="11"/>
    <s v="Dynamic"/>
    <s v="103.54"/>
    <s v="0"/>
    <s v=""/>
    <s v=""/>
    <n v="1518.55"/>
    <n v="197.41149999999999"/>
    <n v="1715.9614999999999"/>
    <d v="2021-09-17T00:00:00"/>
    <n v="0"/>
    <x v="5"/>
    <d v="2021-10-08T00:00:00"/>
    <n v="164"/>
    <n v="0"/>
    <n v="0"/>
    <s v="Nathan Kyme"/>
    <s v="New All Season Development"/>
    <m/>
    <s v="VC7556-2019-017"/>
    <s v="929 OF"/>
    <m/>
    <m/>
    <m/>
    <s v="Approved"/>
    <m/>
    <m/>
    <s v="Road work from Middleton"/>
    <n v="6"/>
    <s v="C210-C213"/>
    <s v="Middleton Road"/>
    <n v="0"/>
    <d v="2021-09-21T00:00:00"/>
    <m/>
    <s v="37"/>
    <d v="2021-09-22T00:00:00"/>
    <s v=""/>
    <s v=""/>
    <m/>
    <m/>
    <m/>
    <s v="Harold Furlong"/>
    <s v="06"/>
    <s v="Corbiere and Sons Contracting987720210917-10Rock Truck - 30 Ton- After Jan 10111518.55"/>
    <s v="Corbiere and Sons Contracting987720210917-10Rock Truck - 30 Ton- After Jan 10111518.55INV #149"/>
    <s v="New All Season Development"/>
    <s v=""/>
    <x v="2"/>
  </r>
  <r>
    <x v="1"/>
    <n v="6"/>
    <n v="0"/>
    <n v="9877"/>
    <s v="20210917-10"/>
    <n v="53510602"/>
    <s v="Access"/>
    <n v="0"/>
    <s v="Light Truck - Pick up- After Jan 10"/>
    <n v="243.75"/>
    <n v="3"/>
    <s v="DAY"/>
    <s v="182.81"/>
    <s v="0"/>
    <s v=""/>
    <s v=""/>
    <n v="731.25"/>
    <n v="95.0625"/>
    <n v="826.31249999999989"/>
    <d v="2021-09-17T00:00:00"/>
    <n v="0"/>
    <x v="5"/>
    <d v="2021-10-08T00:00:00"/>
    <n v="164"/>
    <n v="0"/>
    <n v="0"/>
    <s v="Nathan Kyme"/>
    <s v="New All Season Development"/>
    <m/>
    <s v="VC7556-2019-017"/>
    <s v="929 OF"/>
    <m/>
    <m/>
    <m/>
    <s v="Approved"/>
    <m/>
    <m/>
    <s v="Road work from Middleton"/>
    <n v="6"/>
    <s v="C210-C213"/>
    <s v="Middleton Road"/>
    <n v="0"/>
    <d v="2021-09-21T00:00:00"/>
    <m/>
    <s v="37"/>
    <d v="2021-09-22T00:00:00"/>
    <s v=""/>
    <s v=""/>
    <m/>
    <m/>
    <m/>
    <s v="Harold Furlong"/>
    <s v="06"/>
    <s v="Corbiere and Sons Contracting987720210917-10Light Truck - Pick up- After Jan 103731.25"/>
    <s v="Corbiere and Sons Contracting987720210917-10Light Truck - Pick up- After Jan 103731.25INV #149"/>
    <s v="New All Season Development"/>
    <s v=""/>
    <x v="2"/>
  </r>
  <r>
    <x v="1"/>
    <n v="6"/>
    <n v="0"/>
    <n v="9877"/>
    <s v="20210917-10"/>
    <n v="53510602"/>
    <s v="Access"/>
    <n v="0"/>
    <s v="Excavator Thumb - 30 - 50 ton- After Jan 10"/>
    <n v="12.21"/>
    <n v="11"/>
    <s v="HR"/>
    <s v="9.16"/>
    <s v="0"/>
    <s v=""/>
    <s v=""/>
    <n v="134.31"/>
    <n v="17.4603"/>
    <n v="151.77029999999999"/>
    <d v="2021-09-17T00:00:00"/>
    <n v="0"/>
    <x v="5"/>
    <d v="2021-10-08T00:00:00"/>
    <n v="164"/>
    <n v="0"/>
    <n v="0"/>
    <s v="Nathan Kyme"/>
    <s v="New All Season Development"/>
    <m/>
    <s v="VC7556-2019-017"/>
    <s v="929 OF"/>
    <m/>
    <m/>
    <m/>
    <s v="Approved"/>
    <m/>
    <m/>
    <s v="Road work from Middleton"/>
    <n v="6"/>
    <s v="C210-C213"/>
    <s v="Middleton Road"/>
    <n v="0"/>
    <d v="2021-09-21T00:00:00"/>
    <m/>
    <s v="37"/>
    <d v="2021-09-22T00:00:00"/>
    <s v=""/>
    <s v=""/>
    <m/>
    <m/>
    <m/>
    <s v="Harold Furlong"/>
    <s v="06"/>
    <s v="Corbiere and Sons Contracting987720210917-10Excavator Thumb - 30 - 50 ton- After Jan 1011134.31"/>
    <s v="Corbiere and Sons Contracting987720210917-10Excavator Thumb - 30 - 50 ton- After Jan 1011134.31INV #149"/>
    <s v="New All Season Development"/>
    <s v=""/>
    <x v="2"/>
  </r>
  <r>
    <x v="1"/>
    <n v="6"/>
    <n v="0"/>
    <n v="9877"/>
    <s v="20210917-10"/>
    <n v="53510602"/>
    <s v="Access"/>
    <n v="0"/>
    <s v="Excavator - 36 ton- After Jan 10"/>
    <n v="146.96"/>
    <n v="11"/>
    <s v="Dynamic"/>
    <s v="110.22"/>
    <s v="0"/>
    <s v=""/>
    <s v=""/>
    <n v="1616.56"/>
    <n v="210.15280000000001"/>
    <n v="1826.7127999999998"/>
    <d v="2021-09-17T00:00:00"/>
    <n v="0"/>
    <x v="5"/>
    <d v="2021-10-08T00:00:00"/>
    <n v="164"/>
    <n v="0"/>
    <n v="0"/>
    <s v="Nathan Kyme"/>
    <s v="New All Season Development"/>
    <m/>
    <s v="VC7556-2019-017"/>
    <s v="929 OF"/>
    <m/>
    <m/>
    <m/>
    <s v="Approved"/>
    <m/>
    <m/>
    <s v="Road work from Middleton"/>
    <n v="6"/>
    <s v="C210-C213"/>
    <s v="Middleton Road"/>
    <n v="0"/>
    <d v="2021-09-21T00:00:00"/>
    <m/>
    <s v="37"/>
    <d v="2021-09-22T00:00:00"/>
    <s v=""/>
    <s v=""/>
    <m/>
    <m/>
    <m/>
    <s v="Harold Furlong"/>
    <s v="06"/>
    <s v="Corbiere and Sons Contracting987720210917-10Excavator - 36 ton- After Jan 10111616.56"/>
    <s v="Corbiere and Sons Contracting987720210917-10Excavator - 36 ton- After Jan 10111616.56INV #149"/>
    <s v="New All Season Development"/>
    <s v=""/>
    <x v="2"/>
  </r>
  <r>
    <x v="1"/>
    <n v="6"/>
    <n v="0"/>
    <n v="9877"/>
    <s v="20210917-10"/>
    <n v="53510602"/>
    <s v="Access"/>
    <n v="0"/>
    <s v="Dozer D6 or equal- After Jan 10"/>
    <n v="131.47999999999999"/>
    <n v="11"/>
    <s v="Dynamic"/>
    <s v="98.61"/>
    <s v="0"/>
    <s v=""/>
    <s v=""/>
    <n v="1446.28"/>
    <n v="188.0164"/>
    <n v="1634.2963999999997"/>
    <d v="2021-09-17T00:00:00"/>
    <n v="0"/>
    <x v="5"/>
    <d v="2021-10-08T00:00:00"/>
    <n v="164"/>
    <n v="0"/>
    <n v="0"/>
    <s v="Nathan Kyme"/>
    <s v="New All Season Development"/>
    <m/>
    <s v="VC7556-2019-017"/>
    <s v="929 OF"/>
    <m/>
    <m/>
    <m/>
    <s v="Approved"/>
    <m/>
    <m/>
    <s v="Road work from Middleton"/>
    <n v="6"/>
    <s v="C210-C213"/>
    <s v="Middleton Road"/>
    <n v="0"/>
    <d v="2021-09-21T00:00:00"/>
    <m/>
    <s v="37"/>
    <d v="2021-09-22T00:00:00"/>
    <s v=""/>
    <s v=""/>
    <m/>
    <m/>
    <m/>
    <s v="Harold Furlong"/>
    <s v="06"/>
    <s v="Corbiere and Sons Contracting987720210917-10Dozer D6 or equal- After Jan 10111446.28"/>
    <s v="Corbiere and Sons Contracting987720210917-10Dozer D6 or equal- After Jan 10111446.28INV #149"/>
    <s v="New All Season Development"/>
    <s v=""/>
    <x v="2"/>
  </r>
  <r>
    <x v="1"/>
    <n v="6"/>
    <n v="0"/>
    <n v="9959"/>
    <s v="20210916-20"/>
    <n v="53510602"/>
    <s v="Access"/>
    <n v="0"/>
    <s v="ATV - Side by Side w/ roll bar- After Jan 10"/>
    <n v="18.45"/>
    <n v="10"/>
    <s v="HR"/>
    <s v="13.84"/>
    <s v="0"/>
    <s v=""/>
    <s v=""/>
    <n v="184.5"/>
    <n v="23.984999999999999"/>
    <n v="208.48499999999999"/>
    <d v="2021-09-16T00:00:00"/>
    <n v="0"/>
    <x v="5"/>
    <d v="2021-10-08T00:00:00"/>
    <n v="164"/>
    <n v="0"/>
    <n v="0"/>
    <s v="Nathan Kyme"/>
    <s v="New All Season Development"/>
    <m/>
    <s v="VC7556-2019-017"/>
    <s v="929 OF"/>
    <m/>
    <m/>
    <m/>
    <s v="Approved"/>
    <m/>
    <m/>
    <s v="Billable time for ATV used in field"/>
    <n v="6"/>
    <s v="C257-C267"/>
    <s v="Hare Lake"/>
    <n v="0"/>
    <d v="2021-09-29T00:00:00"/>
    <m/>
    <s v="37"/>
    <d v="2021-09-30T00:00:00"/>
    <s v=""/>
    <s v=""/>
    <m/>
    <m/>
    <m/>
    <s v="Harold Furlong"/>
    <s v="06"/>
    <s v="Corbiere and Sons Contracting995920210916-20ATV - Side by Side w/ roll bar- After Jan 1010184.5"/>
    <s v="Corbiere and Sons Contracting995920210916-20ATV - Side by Side w/ roll bar- After Jan 1010184.5INV #149"/>
    <s v="New All Season Development"/>
    <s v=""/>
    <x v="2"/>
  </r>
  <r>
    <x v="1"/>
    <n v="6"/>
    <n v="0"/>
    <n v="9894"/>
    <s v="20210916-16"/>
    <n v="53510602"/>
    <s v="Access"/>
    <n v="0"/>
    <s v="Operator - Principle - After Jan 10"/>
    <n v="75"/>
    <n v="36"/>
    <s v="HR"/>
    <s v=""/>
    <s v=""/>
    <s v="75"/>
    <s v="0"/>
    <n v="2700"/>
    <n v="351"/>
    <n v="3050.9999999999995"/>
    <d v="2021-09-16T00:00:00"/>
    <n v="0"/>
    <x v="5"/>
    <d v="2021-10-08T00:00:00"/>
    <n v="164"/>
    <n v="0"/>
    <n v="0"/>
    <s v="Nathan Kyme"/>
    <s v="New All Season Development"/>
    <m/>
    <s v="VC7556-2019-017"/>
    <s v="929 OF"/>
    <m/>
    <m/>
    <m/>
    <s v="Approved"/>
    <m/>
    <m/>
    <s v="Building road on Dead Horse Creek"/>
    <n v="6"/>
    <s v="C203-C209"/>
    <s v="Dead Horse Creek Road"/>
    <n v="0"/>
    <d v="2021-09-21T00:00:00"/>
    <m/>
    <s v="37"/>
    <d v="2021-09-23T00:00:00"/>
    <s v=""/>
    <s v=""/>
    <m/>
    <m/>
    <m/>
    <s v="Harold Furlong"/>
    <s v="06"/>
    <s v="Corbiere and Sons Contracting989420210916-16Operator - Principle - After Jan 10362700"/>
    <s v="Corbiere and Sons Contracting989420210916-16Operator - Principle - After Jan 10362700INV #149"/>
    <s v="New All Season Development"/>
    <s v=""/>
    <x v="2"/>
  </r>
  <r>
    <x v="1"/>
    <n v="6"/>
    <n v="0"/>
    <n v="9894"/>
    <s v="20210916-16"/>
    <n v="53510602"/>
    <s v="Access"/>
    <n v="0"/>
    <s v="Operator - Principle - After Jan 10"/>
    <n v="75"/>
    <n v="5"/>
    <s v="HR"/>
    <s v=""/>
    <s v=""/>
    <s v="75"/>
    <s v="0"/>
    <n v="375"/>
    <n v="48.75"/>
    <n v="423.74999999999994"/>
    <d v="2021-09-16T00:00:00"/>
    <n v="0"/>
    <x v="5"/>
    <d v="2021-10-08T00:00:00"/>
    <n v="164"/>
    <n v="0"/>
    <n v="0"/>
    <s v="Nathan Kyme"/>
    <s v="New All Season Development"/>
    <m/>
    <s v="VC7556-2019-017"/>
    <s v="929 OF"/>
    <m/>
    <m/>
    <m/>
    <s v="Approved"/>
    <m/>
    <m/>
    <s v="Building road on Dead Horse Creek"/>
    <n v="6"/>
    <s v="C203-C209"/>
    <s v="Dead Horse Creek Road"/>
    <n v="0"/>
    <d v="2021-09-21T00:00:00"/>
    <m/>
    <s v="37"/>
    <d v="2021-09-23T00:00:00"/>
    <s v=""/>
    <s v=""/>
    <m/>
    <m/>
    <m/>
    <s v="Harold Furlong"/>
    <s v="06"/>
    <s v="Corbiere and Sons Contracting989420210916-16Operator - Principle - After Jan 105375"/>
    <s v="Corbiere and Sons Contracting989420210916-16Operator - Principle - After Jan 105375INV #149"/>
    <s v="New All Season Development"/>
    <s v=""/>
    <x v="2"/>
  </r>
  <r>
    <x v="1"/>
    <n v="6"/>
    <n v="0"/>
    <n v="9894"/>
    <s v="20210916-16"/>
    <n v="53510602"/>
    <s v="Access"/>
    <n v="0"/>
    <s v="Foreman"/>
    <n v="95"/>
    <n v="7"/>
    <s v="HR"/>
    <s v=""/>
    <s v=""/>
    <s v="95"/>
    <s v="0"/>
    <n v="665"/>
    <n v="86.45"/>
    <n v="751.44999999999993"/>
    <d v="2021-09-16T00:00:00"/>
    <n v="0"/>
    <x v="5"/>
    <d v="2021-10-08T00:00:00"/>
    <n v="164"/>
    <n v="0"/>
    <n v="0"/>
    <s v="Nathan Kyme"/>
    <s v="New All Season Development"/>
    <m/>
    <s v="VC7556-2019-017"/>
    <s v="929 OF"/>
    <m/>
    <m/>
    <m/>
    <s v="Approved"/>
    <m/>
    <m/>
    <s v="Building road on Dead Horse Creek"/>
    <n v="6"/>
    <s v="C203-C209"/>
    <s v="Dead Horse Creek Road"/>
    <n v="0"/>
    <d v="2021-09-21T00:00:00"/>
    <m/>
    <s v="37"/>
    <d v="2021-09-23T00:00:00"/>
    <s v=""/>
    <s v=""/>
    <m/>
    <m/>
    <m/>
    <s v="Harold Furlong"/>
    <s v="06"/>
    <s v="Corbiere and Sons Contracting989420210916-16Foreman7665"/>
    <s v="Corbiere and Sons Contracting989420210916-16Foreman7665INV #149"/>
    <s v="New All Season Development"/>
    <s v=""/>
    <x v="2"/>
  </r>
  <r>
    <x v="1"/>
    <n v="6"/>
    <n v="0"/>
    <n v="9894"/>
    <s v="20210916-16"/>
    <n v="53510602"/>
    <s v="Access"/>
    <n v="0"/>
    <s v="Rock Truck - 30 Ton- After Jan 10"/>
    <n v="138.05000000000001"/>
    <n v="5"/>
    <s v="Dynamic"/>
    <s v="103.54"/>
    <s v="0"/>
    <s v=""/>
    <s v=""/>
    <n v="690.25"/>
    <n v="89.732500000000002"/>
    <n v="779.98249999999996"/>
    <d v="2021-09-16T00:00:00"/>
    <n v="0"/>
    <x v="5"/>
    <d v="2021-10-08T00:00:00"/>
    <n v="164"/>
    <n v="0"/>
    <n v="0"/>
    <s v="Nathan Kyme"/>
    <s v="New All Season Development"/>
    <m/>
    <s v="VC7556-2019-017"/>
    <s v="929 OF"/>
    <m/>
    <m/>
    <m/>
    <s v="Approved"/>
    <m/>
    <m/>
    <s v="Building road on Dead Horse Creek"/>
    <n v="6"/>
    <s v="C203-C209"/>
    <s v="Dead Horse Creek Road"/>
    <n v="0"/>
    <d v="2021-09-21T00:00:00"/>
    <m/>
    <s v="37"/>
    <d v="2021-09-23T00:00:00"/>
    <s v=""/>
    <s v=""/>
    <m/>
    <m/>
    <m/>
    <s v="Harold Furlong"/>
    <s v="06"/>
    <s v="Corbiere and Sons Contracting989420210916-16Rock Truck - 30 Ton- After Jan 105690.25"/>
    <s v="Corbiere and Sons Contracting989420210916-16Rock Truck - 30 Ton- After Jan 105690.25INV #149"/>
    <s v="New All Season Development"/>
    <s v=""/>
    <x v="2"/>
  </r>
  <r>
    <x v="1"/>
    <n v="6"/>
    <n v="0"/>
    <n v="9894"/>
    <s v="20210916-16"/>
    <n v="53510602"/>
    <s v="Access"/>
    <n v="0"/>
    <s v="Light Truck - Pick up- After Jan 10"/>
    <n v="243.75"/>
    <n v="4"/>
    <s v="DAY"/>
    <s v="182.81"/>
    <s v="0"/>
    <s v=""/>
    <s v=""/>
    <n v="975"/>
    <n v="126.75"/>
    <n v="1101.75"/>
    <d v="2021-09-16T00:00:00"/>
    <n v="0"/>
    <x v="5"/>
    <d v="2021-10-08T00:00:00"/>
    <n v="164"/>
    <n v="0"/>
    <n v="0"/>
    <s v="Nathan Kyme"/>
    <s v="New All Season Development"/>
    <m/>
    <s v="VC7556-2019-017"/>
    <s v="929 OF"/>
    <m/>
    <m/>
    <m/>
    <s v="Approved"/>
    <m/>
    <m/>
    <s v="Building road on Dead Horse Creek"/>
    <n v="6"/>
    <s v="C203-C209"/>
    <s v="Dead Horse Creek Road"/>
    <n v="0"/>
    <d v="2021-09-21T00:00:00"/>
    <m/>
    <s v="37"/>
    <d v="2021-09-23T00:00:00"/>
    <s v=""/>
    <s v=""/>
    <m/>
    <m/>
    <m/>
    <s v="Harold Furlong"/>
    <s v="06"/>
    <s v="Corbiere and Sons Contracting989420210916-16Light Truck - Pick up- After Jan 104975"/>
    <s v="Corbiere and Sons Contracting989420210916-16Light Truck - Pick up- After Jan 104975INV #149"/>
    <s v="New All Season Development"/>
    <s v=""/>
    <x v="2"/>
  </r>
  <r>
    <x v="1"/>
    <n v="6"/>
    <n v="0"/>
    <n v="9894"/>
    <s v="20210916-16"/>
    <n v="53510602"/>
    <s v="Access"/>
    <n v="0"/>
    <s v="Excavator Thumb - 30 - 50 ton- After Jan 10"/>
    <n v="12.21"/>
    <n v="9"/>
    <s v="HR"/>
    <s v="9.16"/>
    <s v="0"/>
    <s v=""/>
    <s v=""/>
    <n v="109.89"/>
    <n v="14.2857"/>
    <n v="124.17569999999999"/>
    <d v="2021-09-16T00:00:00"/>
    <n v="0"/>
    <x v="5"/>
    <d v="2021-10-08T00:00:00"/>
    <n v="164"/>
    <n v="0"/>
    <n v="0"/>
    <s v="Nathan Kyme"/>
    <s v="New All Season Development"/>
    <m/>
    <s v="VC7556-2019-017"/>
    <s v="929 OF"/>
    <m/>
    <m/>
    <m/>
    <s v="Approved"/>
    <m/>
    <m/>
    <s v="Building road on Dead Horse Creek"/>
    <n v="6"/>
    <s v="C203-C209"/>
    <s v="Dead Horse Creek Road"/>
    <n v="0"/>
    <d v="2021-09-21T00:00:00"/>
    <m/>
    <s v="37"/>
    <d v="2021-09-23T00:00:00"/>
    <s v=""/>
    <s v=""/>
    <m/>
    <m/>
    <m/>
    <s v="Harold Furlong"/>
    <s v="06"/>
    <s v="Corbiere and Sons Contracting989420210916-16Excavator Thumb - 30 - 50 ton- After Jan 109109.89"/>
    <s v="Corbiere and Sons Contracting989420210916-16Excavator Thumb - 30 - 50 ton- After Jan 109109.89INV #149"/>
    <s v="New All Season Development"/>
    <s v=""/>
    <x v="2"/>
  </r>
  <r>
    <x v="1"/>
    <n v="6"/>
    <n v="0"/>
    <n v="9894"/>
    <s v="20210916-16"/>
    <n v="53510602"/>
    <s v="Access"/>
    <n v="0"/>
    <s v="Excavator Thumb - 30 - 50 ton- After Jan 10"/>
    <n v="12.21"/>
    <n v="11"/>
    <s v="HR"/>
    <s v="9.16"/>
    <s v="0"/>
    <s v=""/>
    <s v=""/>
    <n v="134.31"/>
    <n v="17.4603"/>
    <n v="151.77029999999999"/>
    <d v="2021-09-16T00:00:00"/>
    <n v="0"/>
    <x v="5"/>
    <d v="2021-10-08T00:00:00"/>
    <n v="164"/>
    <n v="0"/>
    <n v="0"/>
    <s v="Nathan Kyme"/>
    <s v="New All Season Development"/>
    <m/>
    <s v="VC7556-2019-017"/>
    <s v="929 OF"/>
    <m/>
    <m/>
    <m/>
    <s v="Approved"/>
    <m/>
    <m/>
    <s v="Building road on Dead Horse Creek"/>
    <n v="6"/>
    <s v="C203-C209"/>
    <s v="Dead Horse Creek Road"/>
    <n v="0"/>
    <d v="2021-09-21T00:00:00"/>
    <m/>
    <s v="37"/>
    <d v="2021-09-23T00:00:00"/>
    <s v=""/>
    <s v=""/>
    <m/>
    <m/>
    <m/>
    <s v="Harold Furlong"/>
    <s v="06"/>
    <s v="Corbiere and Sons Contracting989420210916-16Excavator Thumb - 30 - 50 ton- After Jan 1011134.31"/>
    <s v="Corbiere and Sons Contracting989420210916-16Excavator Thumb - 30 - 50 ton- After Jan 1011134.31INV #149"/>
    <s v="New All Season Development"/>
    <s v=""/>
    <x v="2"/>
  </r>
  <r>
    <x v="1"/>
    <n v="6"/>
    <n v="0"/>
    <n v="9894"/>
    <s v="20210916-16"/>
    <n v="53510602"/>
    <s v="Access"/>
    <n v="0"/>
    <s v="Excavator Thumb - 30 - 50 ton- After Jan 10"/>
    <n v="12.21"/>
    <n v="11"/>
    <s v="HR"/>
    <s v="9.16"/>
    <s v="0"/>
    <s v=""/>
    <s v=""/>
    <n v="134.31"/>
    <n v="17.4603"/>
    <n v="151.77029999999999"/>
    <d v="2021-09-16T00:00:00"/>
    <n v="0"/>
    <x v="5"/>
    <d v="2021-10-08T00:00:00"/>
    <n v="164"/>
    <n v="0"/>
    <n v="0"/>
    <s v="Nathan Kyme"/>
    <s v="New All Season Development"/>
    <m/>
    <s v="VC7556-2019-017"/>
    <s v="929 OF"/>
    <m/>
    <m/>
    <m/>
    <s v="Approved"/>
    <m/>
    <m/>
    <s v="Building road on Dead Horse Creek"/>
    <n v="6"/>
    <s v="C203-C209"/>
    <s v="Dead Horse Creek Road"/>
    <n v="0"/>
    <d v="2021-09-21T00:00:00"/>
    <m/>
    <s v="37"/>
    <d v="2021-09-23T00:00:00"/>
    <s v=""/>
    <s v=""/>
    <m/>
    <m/>
    <m/>
    <s v="Harold Furlong"/>
    <s v="06"/>
    <s v="Corbiere and Sons Contracting989420210916-16Excavator Thumb - 30 - 50 ton- After Jan 1011134.31"/>
    <s v="Corbiere and Sons Contracting989420210916-16Excavator Thumb - 30 - 50 ton- After Jan 1011134.31INV #149"/>
    <s v="New All Season Development"/>
    <s v=""/>
    <x v="2"/>
  </r>
  <r>
    <x v="1"/>
    <n v="6"/>
    <n v="0"/>
    <n v="9894"/>
    <s v="20210916-16"/>
    <n v="53510602"/>
    <s v="Access"/>
    <n v="0"/>
    <s v="Excavator Thumb - 30 - 50 ton- After Jan 10"/>
    <n v="12.21"/>
    <n v="1"/>
    <s v="HR"/>
    <s v="9.16"/>
    <s v="0"/>
    <s v=""/>
    <s v=""/>
    <n v="12.21"/>
    <n v="1.5873000000000002"/>
    <n v="13.7973"/>
    <d v="2021-09-16T00:00:00"/>
    <n v="0"/>
    <x v="5"/>
    <d v="2021-10-08T00:00:00"/>
    <n v="164"/>
    <n v="0"/>
    <n v="0"/>
    <s v="Nathan Kyme"/>
    <s v="New All Season Development"/>
    <m/>
    <s v="VC7556-2019-017"/>
    <s v="929 OF"/>
    <m/>
    <m/>
    <m/>
    <s v="Approved"/>
    <m/>
    <m/>
    <s v="Building road on Dead Horse Creek"/>
    <n v="6"/>
    <s v="C203-C209"/>
    <s v="Dead Horse Creek Road"/>
    <n v="0"/>
    <d v="2021-09-21T00:00:00"/>
    <m/>
    <s v="37"/>
    <d v="2021-09-23T00:00:00"/>
    <s v=""/>
    <s v=""/>
    <m/>
    <m/>
    <m/>
    <s v="Harold Furlong"/>
    <s v="06"/>
    <s v="Corbiere and Sons Contracting989420210916-16Excavator Thumb - 30 - 50 ton- After Jan 10112.21"/>
    <s v="Corbiere and Sons Contracting989420210916-16Excavator Thumb - 30 - 50 ton- After Jan 10112.21INV #149"/>
    <s v="New All Season Development"/>
    <s v=""/>
    <x v="2"/>
  </r>
  <r>
    <x v="1"/>
    <n v="6"/>
    <n v="0"/>
    <n v="9894"/>
    <s v="20210916-16"/>
    <n v="53510602"/>
    <s v="Access"/>
    <n v="0"/>
    <s v="Excavator - 36 ton- After Jan 10"/>
    <n v="146.96"/>
    <n v="9"/>
    <s v="Dynamic"/>
    <s v="110.22"/>
    <s v="0"/>
    <s v=""/>
    <s v=""/>
    <n v="1322.64"/>
    <n v="171.94320000000002"/>
    <n v="1494.5832"/>
    <d v="2021-09-16T00:00:00"/>
    <n v="0"/>
    <x v="5"/>
    <d v="2021-10-08T00:00:00"/>
    <n v="164"/>
    <n v="0"/>
    <n v="0"/>
    <s v="Nathan Kyme"/>
    <s v="New All Season Development"/>
    <m/>
    <s v="VC7556-2019-017"/>
    <s v="929 OF"/>
    <m/>
    <m/>
    <m/>
    <s v="Approved"/>
    <m/>
    <m/>
    <s v="Building road on Dead Horse Creek"/>
    <n v="6"/>
    <s v="C203-C209"/>
    <s v="Dead Horse Creek Road"/>
    <n v="0"/>
    <d v="2021-09-21T00:00:00"/>
    <m/>
    <s v="37"/>
    <d v="2021-09-23T00:00:00"/>
    <s v=""/>
    <s v=""/>
    <m/>
    <m/>
    <m/>
    <s v="Harold Furlong"/>
    <s v="06"/>
    <s v="Corbiere and Sons Contracting989420210916-16Excavator - 36 ton- After Jan 1091322.64"/>
    <s v="Corbiere and Sons Contracting989420210916-16Excavator - 36 ton- After Jan 1091322.64INV #149"/>
    <s v="New All Season Development"/>
    <s v=""/>
    <x v="2"/>
  </r>
  <r>
    <x v="1"/>
    <n v="6"/>
    <n v="0"/>
    <n v="9894"/>
    <s v="20210916-16"/>
    <n v="53510602"/>
    <s v="Access"/>
    <n v="0"/>
    <s v="Excavator - 36 ton- After Jan 10"/>
    <n v="146.96"/>
    <n v="11"/>
    <s v="Dynamic"/>
    <s v="110.22"/>
    <s v="0"/>
    <s v=""/>
    <s v=""/>
    <n v="1616.56"/>
    <n v="210.15280000000001"/>
    <n v="1826.7127999999998"/>
    <d v="2021-09-16T00:00:00"/>
    <n v="0"/>
    <x v="5"/>
    <d v="2021-10-08T00:00:00"/>
    <n v="164"/>
    <n v="0"/>
    <n v="0"/>
    <s v="Nathan Kyme"/>
    <s v="New All Season Development"/>
    <m/>
    <s v="VC7556-2019-017"/>
    <s v="929 OF"/>
    <m/>
    <m/>
    <m/>
    <s v="Approved"/>
    <m/>
    <m/>
    <s v="Building road on Dead Horse Creek"/>
    <n v="6"/>
    <s v="C203-C209"/>
    <s v="Dead Horse Creek Road"/>
    <n v="0"/>
    <d v="2021-09-21T00:00:00"/>
    <m/>
    <s v="37"/>
    <d v="2021-09-23T00:00:00"/>
    <s v=""/>
    <s v=""/>
    <m/>
    <m/>
    <m/>
    <s v="Harold Furlong"/>
    <s v="06"/>
    <s v="Corbiere and Sons Contracting989420210916-16Excavator - 36 ton- After Jan 10111616.56"/>
    <s v="Corbiere and Sons Contracting989420210916-16Excavator - 36 ton- After Jan 10111616.56INV #149"/>
    <s v="New All Season Development"/>
    <s v=""/>
    <x v="2"/>
  </r>
  <r>
    <x v="1"/>
    <n v="6"/>
    <n v="0"/>
    <n v="9894"/>
    <s v="20210916-16"/>
    <n v="53510602"/>
    <s v="Access"/>
    <n v="0"/>
    <s v="Excavator - 36 ton- After Jan 10"/>
    <n v="146.96"/>
    <n v="11"/>
    <s v="Dynamic"/>
    <s v="110.22"/>
    <s v="0"/>
    <s v=""/>
    <s v=""/>
    <n v="1616.56"/>
    <n v="210.15280000000001"/>
    <n v="1826.7127999999998"/>
    <d v="2021-09-16T00:00:00"/>
    <n v="0"/>
    <x v="5"/>
    <d v="2021-10-08T00:00:00"/>
    <n v="164"/>
    <n v="0"/>
    <n v="0"/>
    <s v="Nathan Kyme"/>
    <s v="New All Season Development"/>
    <m/>
    <s v="VC7556-2019-017"/>
    <s v="929 OF"/>
    <m/>
    <m/>
    <m/>
    <s v="Approved"/>
    <m/>
    <m/>
    <s v="Building road on Dead Horse Creek"/>
    <n v="6"/>
    <s v="C203-C209"/>
    <s v="Dead Horse Creek Road"/>
    <n v="0"/>
    <d v="2021-09-21T00:00:00"/>
    <m/>
    <s v="37"/>
    <d v="2021-09-23T00:00:00"/>
    <s v=""/>
    <s v=""/>
    <m/>
    <m/>
    <m/>
    <s v="Harold Furlong"/>
    <s v="06"/>
    <s v="Corbiere and Sons Contracting989420210916-16Excavator - 36 ton- After Jan 10111616.56"/>
    <s v="Corbiere and Sons Contracting989420210916-16Excavator - 36 ton- After Jan 10111616.56INV #149"/>
    <s v="New All Season Development"/>
    <s v=""/>
    <x v="2"/>
  </r>
  <r>
    <x v="1"/>
    <n v="6"/>
    <n v="0"/>
    <n v="9894"/>
    <s v="20210916-16"/>
    <n v="53510602"/>
    <s v="Access"/>
    <n v="0"/>
    <s v="Excavator - 30 ton- After Jan 10"/>
    <n v="138.44999999999999"/>
    <n v="1"/>
    <s v="Dynamic"/>
    <s v="103.84"/>
    <s v="0"/>
    <s v=""/>
    <s v=""/>
    <n v="138.44999999999999"/>
    <n v="17.9985"/>
    <n v="156.44849999999997"/>
    <d v="2021-09-16T00:00:00"/>
    <n v="0"/>
    <x v="5"/>
    <d v="2021-10-08T00:00:00"/>
    <n v="164"/>
    <n v="0"/>
    <n v="0"/>
    <s v="Nathan Kyme"/>
    <s v="New All Season Development"/>
    <m/>
    <s v="VC7556-2019-017"/>
    <s v="929 OF"/>
    <m/>
    <m/>
    <m/>
    <s v="Approved"/>
    <m/>
    <m/>
    <s v="Building road on Dead Horse Creek"/>
    <n v="6"/>
    <s v="C203-C209"/>
    <s v="Dead Horse Creek Road"/>
    <n v="0"/>
    <d v="2021-09-21T00:00:00"/>
    <m/>
    <s v="37"/>
    <d v="2021-09-23T00:00:00"/>
    <s v=""/>
    <s v=""/>
    <m/>
    <m/>
    <m/>
    <s v="Harold Furlong"/>
    <s v="06"/>
    <s v="Corbiere and Sons Contracting989420210916-16Excavator - 30 ton- After Jan 101138.45"/>
    <s v="Corbiere and Sons Contracting989420210916-16Excavator - 30 ton- After Jan 101138.45INV #149"/>
    <s v="New All Season Development"/>
    <s v=""/>
    <x v="2"/>
  </r>
  <r>
    <x v="1"/>
    <n v="6"/>
    <n v="0"/>
    <n v="9894"/>
    <s v="20210916-16"/>
    <n v="53510602"/>
    <s v="Access"/>
    <n v="0"/>
    <s v="Dozer D6 or equal- After Jan 10"/>
    <n v="131.47999999999999"/>
    <n v="7"/>
    <s v="Dynamic"/>
    <s v="98.61"/>
    <s v="0"/>
    <s v=""/>
    <s v=""/>
    <n v="920.36"/>
    <n v="119.6468"/>
    <n v="1040.0067999999999"/>
    <d v="2021-09-16T00:00:00"/>
    <n v="0"/>
    <x v="5"/>
    <d v="2021-10-08T00:00:00"/>
    <n v="164"/>
    <n v="0"/>
    <n v="0"/>
    <s v="Nathan Kyme"/>
    <s v="New All Season Development"/>
    <m/>
    <s v="VC7556-2019-017"/>
    <s v="929 OF"/>
    <m/>
    <m/>
    <m/>
    <s v="Approved"/>
    <m/>
    <m/>
    <s v="Building road on Dead Horse Creek"/>
    <n v="6"/>
    <s v="C203-C209"/>
    <s v="Dead Horse Creek Road"/>
    <n v="0"/>
    <d v="2021-09-21T00:00:00"/>
    <m/>
    <s v="37"/>
    <d v="2021-09-23T00:00:00"/>
    <s v=""/>
    <s v=""/>
    <m/>
    <m/>
    <m/>
    <s v="Harold Furlong"/>
    <s v="06"/>
    <s v="Corbiere and Sons Contracting989420210916-16Dozer D6 or equal- After Jan 107920.36"/>
    <s v="Corbiere and Sons Contracting989420210916-16Dozer D6 or equal- After Jan 107920.36INV #149"/>
    <s v="New All Season Development"/>
    <s v=""/>
    <x v="2"/>
  </r>
  <r>
    <x v="1"/>
    <n v="6"/>
    <n v="0"/>
    <n v="9890"/>
    <s v="20210915-11"/>
    <n v="53510602"/>
    <s v="Access"/>
    <n v="0"/>
    <s v="Operator - Principle - After Jan 10"/>
    <n v="75"/>
    <n v="35"/>
    <s v="HR"/>
    <s v=""/>
    <s v=""/>
    <s v="75"/>
    <s v="0"/>
    <n v="2625"/>
    <n v="341.25"/>
    <n v="2966.2499999999995"/>
    <d v="2021-09-15T00:00:00"/>
    <n v="0"/>
    <x v="5"/>
    <d v="2021-10-08T00:00:00"/>
    <n v="164"/>
    <n v="0"/>
    <n v="0"/>
    <s v="Nathan Kyme"/>
    <s v="New All Season Development"/>
    <m/>
    <s v="VC7556-2019-017"/>
    <s v="929 OF"/>
    <m/>
    <m/>
    <m/>
    <s v="Approved"/>
    <m/>
    <m/>
    <s v="Building road from entrance into access of Deadhorse"/>
    <n v="6"/>
    <s v="C203-C209"/>
    <s v="Dead Horse Creek"/>
    <n v="0"/>
    <d v="2021-09-21T00:00:00"/>
    <m/>
    <s v="37"/>
    <d v="2021-09-23T00:00:00"/>
    <s v=""/>
    <s v=""/>
    <m/>
    <m/>
    <m/>
    <s v="Harold Furlong"/>
    <s v="06"/>
    <s v="Corbiere and Sons Contracting989020210915-11Operator - Principle - After Jan 10352625"/>
    <s v="Corbiere and Sons Contracting989020210915-11Operator - Principle - After Jan 10352625INV #149"/>
    <s v="New All Season Development"/>
    <s v=""/>
    <x v="2"/>
  </r>
  <r>
    <x v="1"/>
    <n v="6"/>
    <n v="0"/>
    <n v="9890"/>
    <s v="20210915-11"/>
    <n v="53510602"/>
    <s v="Access"/>
    <n v="0"/>
    <s v="Foreman"/>
    <n v="95"/>
    <n v="6"/>
    <s v="HR"/>
    <s v=""/>
    <s v=""/>
    <s v="95"/>
    <s v="0"/>
    <n v="570"/>
    <n v="74.100000000000009"/>
    <n v="644.09999999999991"/>
    <d v="2021-09-15T00:00:00"/>
    <n v="0"/>
    <x v="5"/>
    <d v="2021-10-08T00:00:00"/>
    <n v="164"/>
    <n v="0"/>
    <n v="0"/>
    <s v="Nathan Kyme"/>
    <s v="New All Season Development"/>
    <m/>
    <s v="VC7556-2019-017"/>
    <s v="929 OF"/>
    <m/>
    <m/>
    <m/>
    <s v="Approved"/>
    <m/>
    <m/>
    <s v="Building road from entrance into access of Deadhorse"/>
    <n v="6"/>
    <s v="C203-C209"/>
    <s v="Dead Horse Creek"/>
    <n v="0"/>
    <d v="2021-09-21T00:00:00"/>
    <m/>
    <s v="37"/>
    <d v="2021-09-23T00:00:00"/>
    <s v=""/>
    <s v=""/>
    <m/>
    <m/>
    <m/>
    <s v="Harold Furlong"/>
    <s v="06"/>
    <s v="Corbiere and Sons Contracting989020210915-11Foreman6570"/>
    <s v="Corbiere and Sons Contracting989020210915-11Foreman6570INV #149"/>
    <s v="New All Season Development"/>
    <s v=""/>
    <x v="2"/>
  </r>
  <r>
    <x v="1"/>
    <n v="6"/>
    <n v="0"/>
    <n v="9890"/>
    <s v="20210915-11"/>
    <n v="53510602"/>
    <s v="Access"/>
    <n v="0"/>
    <s v="Light Truck - Pick up- After Jan 10"/>
    <n v="243.75"/>
    <n v="3"/>
    <s v="DAY"/>
    <s v="182.81"/>
    <s v="0"/>
    <s v=""/>
    <s v=""/>
    <n v="731.25"/>
    <n v="95.0625"/>
    <n v="826.31249999999989"/>
    <d v="2021-09-15T00:00:00"/>
    <n v="0"/>
    <x v="5"/>
    <d v="2021-10-08T00:00:00"/>
    <n v="164"/>
    <n v="0"/>
    <n v="0"/>
    <s v="Nathan Kyme"/>
    <s v="New All Season Development"/>
    <m/>
    <s v="VC7556-2019-017"/>
    <s v="929 OF"/>
    <m/>
    <m/>
    <m/>
    <s v="Approved"/>
    <m/>
    <m/>
    <s v="Building road from entrance into access of Deadhorse"/>
    <n v="6"/>
    <s v="C203-C209"/>
    <s v="Dead Horse Creek"/>
    <n v="0"/>
    <d v="2021-09-21T00:00:00"/>
    <m/>
    <s v="37"/>
    <d v="2021-09-23T00:00:00"/>
    <s v=""/>
    <s v=""/>
    <m/>
    <m/>
    <m/>
    <s v="Harold Furlong"/>
    <s v="06"/>
    <s v="Corbiere and Sons Contracting989020210915-11Light Truck - Pick up- After Jan 103731.25"/>
    <s v="Corbiere and Sons Contracting989020210915-11Light Truck - Pick up- After Jan 103731.25INV #149"/>
    <s v="New All Season Development"/>
    <s v=""/>
    <x v="2"/>
  </r>
  <r>
    <x v="1"/>
    <n v="6"/>
    <n v="0"/>
    <n v="9890"/>
    <s v="20210915-11"/>
    <n v="53510602"/>
    <s v="Access"/>
    <n v="0"/>
    <s v="Excavator Thumb - 30 - 50 ton- After Jan 10"/>
    <n v="12.21"/>
    <n v="8"/>
    <s v="HR"/>
    <s v="9.16"/>
    <s v="0"/>
    <s v=""/>
    <s v=""/>
    <n v="97.68"/>
    <n v="12.698400000000001"/>
    <n v="110.3784"/>
    <d v="2021-09-15T00:00:00"/>
    <n v="0"/>
    <x v="5"/>
    <d v="2021-10-08T00:00:00"/>
    <n v="164"/>
    <n v="0"/>
    <n v="0"/>
    <s v="Nathan Kyme"/>
    <s v="New All Season Development"/>
    <m/>
    <s v="VC7556-2019-017"/>
    <s v="929 OF"/>
    <m/>
    <m/>
    <m/>
    <s v="Approved"/>
    <m/>
    <m/>
    <s v="Building road from entrance into access of Deadhorse"/>
    <n v="6"/>
    <s v="C203-C209"/>
    <s v="Dead Horse Creek"/>
    <n v="0"/>
    <d v="2021-09-21T00:00:00"/>
    <m/>
    <s v="37"/>
    <d v="2021-09-23T00:00:00"/>
    <s v=""/>
    <s v=""/>
    <m/>
    <m/>
    <m/>
    <s v="Harold Furlong"/>
    <s v="06"/>
    <s v="Corbiere and Sons Contracting989020210915-11Excavator Thumb - 30 - 50 ton- After Jan 10897.68"/>
    <s v="Corbiere and Sons Contracting989020210915-11Excavator Thumb - 30 - 50 ton- After Jan 10897.68INV #149"/>
    <s v="New All Season Development"/>
    <s v=""/>
    <x v="2"/>
  </r>
  <r>
    <x v="1"/>
    <n v="6"/>
    <n v="0"/>
    <n v="9890"/>
    <s v="20210915-11"/>
    <n v="53510602"/>
    <s v="Access"/>
    <n v="0"/>
    <s v="Excavator Thumb - 30 - 50 ton- After Jan 10"/>
    <n v="12.21"/>
    <n v="11"/>
    <s v="HR"/>
    <s v="9.16"/>
    <s v="0"/>
    <s v=""/>
    <s v=""/>
    <n v="134.31"/>
    <n v="17.4603"/>
    <n v="151.77029999999999"/>
    <d v="2021-09-15T00:00:00"/>
    <n v="0"/>
    <x v="5"/>
    <d v="2021-10-08T00:00:00"/>
    <n v="164"/>
    <n v="0"/>
    <n v="0"/>
    <s v="Nathan Kyme"/>
    <s v="New All Season Development"/>
    <m/>
    <s v="VC7556-2019-017"/>
    <s v="929 OF"/>
    <m/>
    <m/>
    <m/>
    <s v="Approved"/>
    <m/>
    <m/>
    <s v="Building road from entrance into access of Deadhorse"/>
    <n v="6"/>
    <s v="C203-C209"/>
    <s v="Dead Horse Creek"/>
    <n v="0"/>
    <d v="2021-09-21T00:00:00"/>
    <m/>
    <s v="37"/>
    <d v="2021-09-23T00:00:00"/>
    <s v=""/>
    <s v=""/>
    <m/>
    <m/>
    <m/>
    <s v="Harold Furlong"/>
    <s v="06"/>
    <s v="Corbiere and Sons Contracting989020210915-11Excavator Thumb - 30 - 50 ton- After Jan 1011134.31"/>
    <s v="Corbiere and Sons Contracting989020210915-11Excavator Thumb - 30 - 50 ton- After Jan 1011134.31INV #149"/>
    <s v="New All Season Development"/>
    <s v=""/>
    <x v="2"/>
  </r>
  <r>
    <x v="1"/>
    <n v="6"/>
    <n v="0"/>
    <n v="9890"/>
    <s v="20210915-11"/>
    <n v="53510602"/>
    <s v="Access"/>
    <n v="0"/>
    <s v="Excavator Thumb - 30 - 50 ton- After Jan 10"/>
    <n v="12.21"/>
    <n v="11"/>
    <s v="HR"/>
    <s v="9.16"/>
    <s v="0"/>
    <s v=""/>
    <s v=""/>
    <n v="134.31"/>
    <n v="17.4603"/>
    <n v="151.77029999999999"/>
    <d v="2021-09-15T00:00:00"/>
    <n v="0"/>
    <x v="5"/>
    <d v="2021-10-08T00:00:00"/>
    <n v="164"/>
    <n v="0"/>
    <n v="0"/>
    <s v="Nathan Kyme"/>
    <s v="New All Season Development"/>
    <m/>
    <s v="VC7556-2019-017"/>
    <s v="929 OF"/>
    <m/>
    <m/>
    <m/>
    <s v="Approved"/>
    <m/>
    <m/>
    <s v="Building road from entrance into access of Deadhorse"/>
    <n v="6"/>
    <s v="C203-C209"/>
    <s v="Dead Horse Creek"/>
    <n v="0"/>
    <d v="2021-09-21T00:00:00"/>
    <m/>
    <s v="37"/>
    <d v="2021-09-23T00:00:00"/>
    <s v=""/>
    <s v=""/>
    <m/>
    <m/>
    <m/>
    <s v="Harold Furlong"/>
    <s v="06"/>
    <s v="Corbiere and Sons Contracting989020210915-11Excavator Thumb - 30 - 50 ton- After Jan 1011134.31"/>
    <s v="Corbiere and Sons Contracting989020210915-11Excavator Thumb - 30 - 50 ton- After Jan 1011134.31INV #149"/>
    <s v="New All Season Development"/>
    <s v=""/>
    <x v="2"/>
  </r>
  <r>
    <x v="1"/>
    <n v="6"/>
    <n v="0"/>
    <n v="9890"/>
    <s v="20210915-11"/>
    <n v="53510602"/>
    <s v="Access"/>
    <n v="0"/>
    <s v="Excavator Thumb - 30 - 50 ton- After Jan 10"/>
    <n v="12.21"/>
    <n v="2"/>
    <s v="HR"/>
    <s v="9.16"/>
    <s v="0"/>
    <s v=""/>
    <s v=""/>
    <n v="24.42"/>
    <n v="3.1746000000000003"/>
    <n v="27.5946"/>
    <d v="2021-09-15T00:00:00"/>
    <n v="0"/>
    <x v="5"/>
    <d v="2021-10-08T00:00:00"/>
    <n v="164"/>
    <n v="0"/>
    <n v="0"/>
    <s v="Nathan Kyme"/>
    <s v="New All Season Development"/>
    <m/>
    <s v="VC7556-2019-017"/>
    <s v="929 OF"/>
    <m/>
    <m/>
    <m/>
    <s v="Approved"/>
    <m/>
    <m/>
    <s v="Building road from entrance into access of Deadhorse"/>
    <n v="6"/>
    <s v="C203-C209"/>
    <s v="Dead Horse Creek"/>
    <n v="0"/>
    <d v="2021-09-21T00:00:00"/>
    <m/>
    <s v="37"/>
    <d v="2021-09-23T00:00:00"/>
    <s v=""/>
    <s v=""/>
    <m/>
    <m/>
    <m/>
    <s v="Harold Furlong"/>
    <s v="06"/>
    <s v="Corbiere and Sons Contracting989020210915-11Excavator Thumb - 30 - 50 ton- After Jan 10224.42"/>
    <s v="Corbiere and Sons Contracting989020210915-11Excavator Thumb - 30 - 50 ton- After Jan 10224.42INV #149"/>
    <s v="New All Season Development"/>
    <s v=""/>
    <x v="2"/>
  </r>
  <r>
    <x v="1"/>
    <n v="6"/>
    <n v="0"/>
    <n v="9890"/>
    <s v="20210915-11"/>
    <n v="53510602"/>
    <s v="Access"/>
    <n v="0"/>
    <s v="Excavator - 36 ton- After Jan 10"/>
    <n v="146.96"/>
    <n v="8"/>
    <s v="Dynamic"/>
    <s v="110.22"/>
    <s v="0"/>
    <s v=""/>
    <s v=""/>
    <n v="1175.68"/>
    <n v="152.83840000000001"/>
    <n v="1328.5183999999999"/>
    <d v="2021-09-15T00:00:00"/>
    <n v="0"/>
    <x v="5"/>
    <d v="2021-10-08T00:00:00"/>
    <n v="164"/>
    <n v="0"/>
    <n v="0"/>
    <s v="Nathan Kyme"/>
    <s v="New All Season Development"/>
    <m/>
    <s v="VC7556-2019-017"/>
    <s v="929 OF"/>
    <m/>
    <m/>
    <m/>
    <s v="Approved"/>
    <m/>
    <m/>
    <s v="Building road from entrance into access of Deadhorse"/>
    <n v="6"/>
    <s v="C203-C209"/>
    <s v="Dead Horse Creek"/>
    <n v="0"/>
    <d v="2021-09-21T00:00:00"/>
    <m/>
    <s v="37"/>
    <d v="2021-09-23T00:00:00"/>
    <s v=""/>
    <s v=""/>
    <m/>
    <m/>
    <m/>
    <s v="Harold Furlong"/>
    <s v="06"/>
    <s v="Corbiere and Sons Contracting989020210915-11Excavator - 36 ton- After Jan 1081175.68"/>
    <s v="Corbiere and Sons Contracting989020210915-11Excavator - 36 ton- After Jan 1081175.68INV #149"/>
    <s v="New All Season Development"/>
    <s v=""/>
    <x v="2"/>
  </r>
  <r>
    <x v="1"/>
    <n v="6"/>
    <n v="0"/>
    <n v="9890"/>
    <s v="20210915-11"/>
    <n v="53510602"/>
    <s v="Access"/>
    <n v="0"/>
    <s v="Excavator - 36 ton- After Jan 10"/>
    <n v="146.96"/>
    <n v="11"/>
    <s v="Dynamic"/>
    <s v="110.22"/>
    <s v="0"/>
    <s v=""/>
    <s v=""/>
    <n v="1616.56"/>
    <n v="210.15280000000001"/>
    <n v="1826.7127999999998"/>
    <d v="2021-09-15T00:00:00"/>
    <n v="0"/>
    <x v="5"/>
    <d v="2021-10-08T00:00:00"/>
    <n v="164"/>
    <n v="0"/>
    <n v="0"/>
    <s v="Nathan Kyme"/>
    <s v="New All Season Development"/>
    <m/>
    <s v="VC7556-2019-017"/>
    <s v="929 OF"/>
    <m/>
    <m/>
    <m/>
    <s v="Approved"/>
    <m/>
    <m/>
    <s v="Building road from entrance into access of Deadhorse"/>
    <n v="6"/>
    <s v="C203-C209"/>
    <s v="Dead Horse Creek"/>
    <n v="0"/>
    <d v="2021-09-21T00:00:00"/>
    <m/>
    <s v="37"/>
    <d v="2021-09-23T00:00:00"/>
    <s v=""/>
    <s v=""/>
    <m/>
    <m/>
    <m/>
    <s v="Harold Furlong"/>
    <s v="06"/>
    <s v="Corbiere and Sons Contracting989020210915-11Excavator - 36 ton- After Jan 10111616.56"/>
    <s v="Corbiere and Sons Contracting989020210915-11Excavator - 36 ton- After Jan 10111616.56INV #149"/>
    <s v="New All Season Development"/>
    <s v=""/>
    <x v="2"/>
  </r>
  <r>
    <x v="1"/>
    <n v="6"/>
    <n v="0"/>
    <n v="9890"/>
    <s v="20210915-11"/>
    <n v="53510602"/>
    <s v="Access"/>
    <n v="0"/>
    <s v="Excavator - 36 ton- After Jan 10"/>
    <n v="146.96"/>
    <n v="11"/>
    <s v="Dynamic"/>
    <s v="110.22"/>
    <s v="0"/>
    <s v=""/>
    <s v=""/>
    <n v="1616.56"/>
    <n v="210.15280000000001"/>
    <n v="1826.7127999999998"/>
    <d v="2021-09-15T00:00:00"/>
    <n v="0"/>
    <x v="5"/>
    <d v="2021-10-08T00:00:00"/>
    <n v="164"/>
    <n v="0"/>
    <n v="0"/>
    <s v="Nathan Kyme"/>
    <s v="New All Season Development"/>
    <m/>
    <s v="VC7556-2019-017"/>
    <s v="929 OF"/>
    <m/>
    <m/>
    <m/>
    <s v="Approved"/>
    <m/>
    <m/>
    <s v="Building road from entrance into access of Deadhorse"/>
    <n v="6"/>
    <s v="C203-C209"/>
    <s v="Dead Horse Creek"/>
    <n v="0"/>
    <d v="2021-09-21T00:00:00"/>
    <m/>
    <s v="37"/>
    <d v="2021-09-23T00:00:00"/>
    <s v=""/>
    <s v=""/>
    <m/>
    <m/>
    <m/>
    <s v="Harold Furlong"/>
    <s v="06"/>
    <s v="Corbiere and Sons Contracting989020210915-11Excavator - 36 ton- After Jan 10111616.56"/>
    <s v="Corbiere and Sons Contracting989020210915-11Excavator - 36 ton- After Jan 10111616.56INV #149"/>
    <s v="New All Season Development"/>
    <s v=""/>
    <x v="2"/>
  </r>
  <r>
    <x v="1"/>
    <n v="6"/>
    <n v="0"/>
    <n v="9890"/>
    <s v="20210915-11"/>
    <n v="53510602"/>
    <s v="Access"/>
    <n v="0"/>
    <s v="Excavator - 30 ton- After Jan 10"/>
    <n v="138.44999999999999"/>
    <n v="2"/>
    <s v="Dynamic"/>
    <s v="103.84"/>
    <s v="0"/>
    <s v=""/>
    <s v=""/>
    <n v="276.89999999999998"/>
    <n v="35.997"/>
    <n v="312.89699999999993"/>
    <d v="2021-09-15T00:00:00"/>
    <n v="0"/>
    <x v="5"/>
    <d v="2021-10-08T00:00:00"/>
    <n v="164"/>
    <n v="0"/>
    <n v="0"/>
    <s v="Nathan Kyme"/>
    <s v="New All Season Development"/>
    <m/>
    <s v="VC7556-2019-017"/>
    <s v="929 OF"/>
    <m/>
    <m/>
    <m/>
    <s v="Approved"/>
    <m/>
    <m/>
    <s v="Building road from entrance into access of Deadhorse"/>
    <n v="6"/>
    <s v="C203-C209"/>
    <s v="Dead Horse Creek"/>
    <n v="0"/>
    <d v="2021-09-21T00:00:00"/>
    <m/>
    <s v="37"/>
    <d v="2021-09-23T00:00:00"/>
    <s v=""/>
    <s v=""/>
    <m/>
    <m/>
    <m/>
    <s v="Harold Furlong"/>
    <s v="06"/>
    <s v="Corbiere and Sons Contracting989020210915-11Excavator - 30 ton- After Jan 102276.9"/>
    <s v="Corbiere and Sons Contracting989020210915-11Excavator - 30 ton- After Jan 102276.9INV #149"/>
    <s v="New All Season Development"/>
    <s v=""/>
    <x v="2"/>
  </r>
  <r>
    <x v="1"/>
    <n v="6"/>
    <n v="0"/>
    <n v="9890"/>
    <s v="20210915-11"/>
    <n v="53510602"/>
    <s v="Access"/>
    <n v="0"/>
    <s v="Dozer D6 or equal- After Jan 10"/>
    <n v="131.47999999999999"/>
    <n v="6"/>
    <s v="Dynamic"/>
    <s v="98.61"/>
    <s v="0"/>
    <s v=""/>
    <s v=""/>
    <n v="788.88"/>
    <n v="102.5544"/>
    <n v="891.43439999999987"/>
    <d v="2021-09-15T00:00:00"/>
    <n v="0"/>
    <x v="5"/>
    <d v="2021-10-08T00:00:00"/>
    <n v="164"/>
    <n v="0"/>
    <n v="0"/>
    <s v="Nathan Kyme"/>
    <s v="New All Season Development"/>
    <m/>
    <s v="VC7556-2019-017"/>
    <s v="929 OF"/>
    <m/>
    <m/>
    <m/>
    <s v="Approved"/>
    <m/>
    <m/>
    <s v="Building road from entrance into access of Deadhorse"/>
    <n v="6"/>
    <s v="C203-C209"/>
    <s v="Dead Horse Creek"/>
    <n v="0"/>
    <d v="2021-09-21T00:00:00"/>
    <m/>
    <s v="37"/>
    <d v="2021-09-23T00:00:00"/>
    <s v=""/>
    <s v=""/>
    <m/>
    <m/>
    <m/>
    <s v="Harold Furlong"/>
    <s v="06"/>
    <s v="Corbiere and Sons Contracting989020210915-11Dozer D6 or equal- After Jan 106788.88"/>
    <s v="Corbiere and Sons Contracting989020210915-11Dozer D6 or equal- After Jan 106788.88INV #149"/>
    <s v="New All Season Development"/>
    <s v=""/>
    <x v="2"/>
  </r>
  <r>
    <x v="1"/>
    <n v="6"/>
    <n v="0"/>
    <n v="9940"/>
    <s v="20210920-9"/>
    <n v="53530601"/>
    <s v="Rig/Access Mats"/>
    <n v="0"/>
    <s v="Driver - AZ - After Jan 10"/>
    <n v="70"/>
    <n v="6"/>
    <s v="HR"/>
    <s v=""/>
    <s v=""/>
    <s v="70"/>
    <s v="0"/>
    <n v="420"/>
    <n v="54.6"/>
    <n v="474.59999999999997"/>
    <d v="2021-09-20T00:00:00"/>
    <n v="0"/>
    <x v="5"/>
    <d v="2021-10-08T00:00:00"/>
    <n v="164"/>
    <n v="0"/>
    <n v="0"/>
    <s v="Nathan Kyme"/>
    <s v="Rig/Access Mat Handling"/>
    <m/>
    <s v="VC7556-2019-017"/>
    <s v="929 OF"/>
    <m/>
    <m/>
    <m/>
    <s v="Approved"/>
    <m/>
    <m/>
    <s v="Float delivered 4x20' rig mats to Del Lake East"/>
    <n v="6"/>
    <s v="C191-C195"/>
    <s v="Del Lake East"/>
    <n v="0"/>
    <d v="2021-09-23T00:00:00"/>
    <m/>
    <s v="37"/>
    <d v="2021-09-24T00:00:00"/>
    <s v=""/>
    <s v=""/>
    <m/>
    <m/>
    <m/>
    <s v="Harold Furlong"/>
    <s v="06"/>
    <s v="Corbiere and Sons Contracting994020210920-9Driver - AZ - After Jan 106420"/>
    <s v="Corbiere and Sons Contracting994020210920-9Driver - AZ - After Jan 106420INV #149"/>
    <s v="Rig/Access Mat Handling"/>
    <s v=""/>
    <x v="0"/>
  </r>
  <r>
    <x v="1"/>
    <n v="6"/>
    <n v="0"/>
    <n v="9940"/>
    <s v="20210920-9"/>
    <n v="53530601"/>
    <s v="Rig/Access Mats"/>
    <n v="0"/>
    <s v="L.O.A."/>
    <n v="210"/>
    <n v="1"/>
    <s v="DAY"/>
    <s v=""/>
    <s v=""/>
    <m/>
    <s v="0"/>
    <n v="210"/>
    <n v="27.3"/>
    <n v="237.29999999999998"/>
    <d v="2021-09-20T00:00:00"/>
    <n v="0"/>
    <x v="5"/>
    <d v="2021-10-08T00:00:00"/>
    <n v="164"/>
    <n v="0"/>
    <n v="0"/>
    <s v="Nathan Kyme"/>
    <s v="Rig/Access Mat Handling"/>
    <m/>
    <s v="VC7556-2019-017"/>
    <s v="929 OF"/>
    <m/>
    <m/>
    <m/>
    <s v="Approved"/>
    <m/>
    <m/>
    <s v="Float delivered 4x20' rig mats to Del Lake East"/>
    <n v="6"/>
    <s v="C191-C195"/>
    <s v="Del Lake East"/>
    <n v="0"/>
    <d v="2021-09-23T00:00:00"/>
    <m/>
    <s v="37"/>
    <d v="2021-09-24T00:00:00"/>
    <s v=""/>
    <s v=""/>
    <m/>
    <m/>
    <m/>
    <s v="Harold Furlong"/>
    <s v="06"/>
    <s v="Corbiere and Sons Contracting994020210920-9L.O.A.1210"/>
    <s v="Corbiere and Sons Contracting994020210920-9L.O.A.1210INV #149"/>
    <s v="Rig/Access Mat Handling"/>
    <s v=""/>
    <x v="0"/>
  </r>
  <r>
    <x v="1"/>
    <n v="6"/>
    <n v="0"/>
    <n v="9940"/>
    <s v="20210920-9"/>
    <n v="53530601"/>
    <s v="Rig/Access Mats"/>
    <n v="0"/>
    <s v="Tractor Trailer - 60 Ton- After Jan 10"/>
    <n v="122.39"/>
    <n v="6"/>
    <s v="Dynamic"/>
    <s v="91.79"/>
    <s v="0"/>
    <s v=""/>
    <s v=""/>
    <n v="734.34"/>
    <n v="95.464200000000005"/>
    <n v="829.80419999999992"/>
    <d v="2021-09-20T00:00:00"/>
    <n v="0"/>
    <x v="5"/>
    <d v="2021-10-08T00:00:00"/>
    <n v="164"/>
    <n v="0"/>
    <n v="0"/>
    <s v="Nathan Kyme"/>
    <s v="Rig/Access Mat Handling"/>
    <m/>
    <s v="VC7556-2019-017"/>
    <s v="929 OF"/>
    <m/>
    <m/>
    <m/>
    <s v="Approved"/>
    <m/>
    <m/>
    <s v="Float delivered 4x20' rig mats to Del Lake East"/>
    <n v="6"/>
    <s v="C191-C195"/>
    <s v="Del Lake East"/>
    <n v="0"/>
    <d v="2021-09-23T00:00:00"/>
    <m/>
    <s v="37"/>
    <d v="2021-09-24T00:00:00"/>
    <s v=""/>
    <s v=""/>
    <m/>
    <m/>
    <m/>
    <s v="Harold Furlong"/>
    <s v="06"/>
    <s v="Corbiere and Sons Contracting994020210920-9Tractor Trailer - 60 Ton- After Jan 106734.34"/>
    <s v="Corbiere and Sons Contracting994020210920-9Tractor Trailer - 60 Ton- After Jan 106734.34INV #149"/>
    <s v="Rig/Access Mat Handling"/>
    <s v=""/>
    <x v="0"/>
  </r>
  <r>
    <x v="1"/>
    <n v="6"/>
    <n v="0"/>
    <n v="9917"/>
    <s v="20210918-16"/>
    <n v="53530601"/>
    <s v="Rig/Access Mats"/>
    <n v="0"/>
    <s v="Driver - AZ - After Jan 10"/>
    <n v="70"/>
    <n v="4"/>
    <s v="HR"/>
    <s v=""/>
    <s v=""/>
    <s v="70"/>
    <s v="0"/>
    <n v="280"/>
    <n v="36.4"/>
    <n v="316.39999999999998"/>
    <d v="2021-09-18T00:00:00"/>
    <n v="0"/>
    <x v="5"/>
    <d v="2021-10-08T00:00:00"/>
    <n v="164"/>
    <n v="0"/>
    <n v="0"/>
    <s v="Nathan Kyme"/>
    <s v="Rig/Access Mat Handling"/>
    <m/>
    <s v="VC7556-2019-017"/>
    <s v="929 OF"/>
    <m/>
    <m/>
    <m/>
    <s v="Approved"/>
    <m/>
    <m/>
    <s v="Shawn and float delivered rig mats to Little Red Sucker Creek"/>
    <n v="6"/>
    <s v="C248-C256"/>
    <s v="Little Red Sucker Creek"/>
    <n v="0"/>
    <d v="2021-09-23T00:00:00"/>
    <m/>
    <s v="37"/>
    <d v="2021-09-23T00:00:00"/>
    <s v=""/>
    <s v=""/>
    <m/>
    <m/>
    <m/>
    <s v="Harold Furlong"/>
    <s v="06"/>
    <s v="Corbiere and Sons Contracting991720210918-16Driver - AZ - After Jan 104280"/>
    <s v="Corbiere and Sons Contracting991720210918-16Driver - AZ - After Jan 104280INV #149"/>
    <s v="Rig/Access Mat Handling"/>
    <s v=""/>
    <x v="0"/>
  </r>
  <r>
    <x v="1"/>
    <n v="6"/>
    <n v="0"/>
    <n v="9917"/>
    <s v="20210918-16"/>
    <n v="53530601"/>
    <s v="Rig/Access Mats"/>
    <n v="0"/>
    <s v="Tractor Trailer - 60 Ton- After Jan 10"/>
    <n v="122.39"/>
    <n v="4"/>
    <s v="Dynamic"/>
    <s v="91.79"/>
    <s v="0"/>
    <s v=""/>
    <s v=""/>
    <n v="489.56"/>
    <n v="63.642800000000001"/>
    <n v="553.20279999999991"/>
    <d v="2021-09-18T00:00:00"/>
    <n v="0"/>
    <x v="5"/>
    <d v="2021-10-08T00:00:00"/>
    <n v="164"/>
    <n v="0"/>
    <n v="0"/>
    <s v="Nathan Kyme"/>
    <s v="Rig/Access Mat Handling"/>
    <m/>
    <s v="VC7556-2019-017"/>
    <s v="929 OF"/>
    <m/>
    <m/>
    <m/>
    <s v="Approved"/>
    <m/>
    <m/>
    <s v="Shawn and float delivered rig mats to Little Red Sucker Creek"/>
    <n v="6"/>
    <s v="C248-C256"/>
    <s v="Little Red Sucker Creek"/>
    <n v="0"/>
    <d v="2021-09-23T00:00:00"/>
    <m/>
    <s v="37"/>
    <d v="2021-09-23T00:00:00"/>
    <s v=""/>
    <s v=""/>
    <m/>
    <m/>
    <m/>
    <s v="Harold Furlong"/>
    <s v="06"/>
    <s v="Corbiere and Sons Contracting991720210918-16Tractor Trailer - 60 Ton- After Jan 104489.56"/>
    <s v="Corbiere and Sons Contracting991720210918-16Tractor Trailer - 60 Ton- After Jan 104489.56INV #149"/>
    <s v="Rig/Access Mat Handling"/>
    <s v=""/>
    <x v="0"/>
  </r>
  <r>
    <x v="1"/>
    <n v="6"/>
    <n v="0"/>
    <n v="9912"/>
    <s v="20210918-11"/>
    <n v="53530601"/>
    <s v="Rig/Access Mats"/>
    <n v="0"/>
    <s v="Driver - AZ - After Jan 10"/>
    <n v="70"/>
    <n v="7"/>
    <s v="HR"/>
    <s v=""/>
    <s v=""/>
    <s v="70"/>
    <s v="0"/>
    <n v="490"/>
    <n v="63.7"/>
    <n v="553.69999999999993"/>
    <d v="2021-09-18T00:00:00"/>
    <n v="0"/>
    <x v="5"/>
    <d v="2021-10-08T00:00:00"/>
    <n v="164"/>
    <n v="0"/>
    <n v="0"/>
    <s v="Nathan Kyme"/>
    <s v="Rig/Access Mat Handling"/>
    <m/>
    <s v="VC7556-2019-017"/>
    <s v="929 OF"/>
    <m/>
    <m/>
    <m/>
    <s v="Approved"/>
    <m/>
    <m/>
    <s v="Float dropped off 2 loads of mats and Op unloaded with Ex"/>
    <n v="6"/>
    <s v="C210-C213"/>
    <s v="Middleton"/>
    <n v="0"/>
    <d v="2021-09-23T00:00:00"/>
    <m/>
    <s v="37"/>
    <d v="2021-09-23T00:00:00"/>
    <s v=""/>
    <s v=""/>
    <m/>
    <m/>
    <m/>
    <s v="Harold Furlong"/>
    <s v="06"/>
    <s v="Corbiere and Sons Contracting991220210918-11Driver - AZ - After Jan 107490"/>
    <s v="Corbiere and Sons Contracting991220210918-11Driver - AZ - After Jan 107490INV #149"/>
    <s v="Rig/Access Mat Handling"/>
    <s v=""/>
    <x v="0"/>
  </r>
  <r>
    <x v="1"/>
    <n v="6"/>
    <n v="0"/>
    <n v="9912"/>
    <s v="20210918-11"/>
    <n v="53530601"/>
    <s v="Rig/Access Mats"/>
    <n v="0"/>
    <s v="Operator - Principle - After Jan 10"/>
    <n v="75"/>
    <n v="4"/>
    <s v="HR"/>
    <s v=""/>
    <s v=""/>
    <s v="75"/>
    <s v="0"/>
    <n v="300"/>
    <n v="39"/>
    <n v="338.99999999999994"/>
    <d v="2021-09-18T00:00:00"/>
    <n v="0"/>
    <x v="5"/>
    <d v="2021-10-08T00:00:00"/>
    <n v="164"/>
    <n v="0"/>
    <n v="0"/>
    <s v="Nathan Kyme"/>
    <s v="Rig/Access Mat Handling"/>
    <m/>
    <s v="VC7556-2019-017"/>
    <s v="929 OF"/>
    <m/>
    <m/>
    <m/>
    <s v="Approved"/>
    <m/>
    <m/>
    <s v="Float dropped off 2 loads of mats and Op unloaded with Ex"/>
    <n v="6"/>
    <s v="C210-C213"/>
    <s v="Middleton"/>
    <n v="0"/>
    <d v="2021-09-23T00:00:00"/>
    <m/>
    <s v="37"/>
    <d v="2021-09-23T00:00:00"/>
    <s v=""/>
    <s v=""/>
    <m/>
    <m/>
    <m/>
    <s v="Harold Furlong"/>
    <s v="06"/>
    <s v="Corbiere and Sons Contracting991220210918-11Operator - Principle - After Jan 104300"/>
    <s v="Corbiere and Sons Contracting991220210918-11Operator - Principle - After Jan 104300INV #149"/>
    <s v="Rig/Access Mat Handling"/>
    <s v=""/>
    <x v="0"/>
  </r>
  <r>
    <x v="1"/>
    <n v="6"/>
    <n v="0"/>
    <n v="9912"/>
    <s v="20210918-11"/>
    <n v="53530601"/>
    <s v="Rig/Access Mats"/>
    <n v="0"/>
    <s v="L.O.A."/>
    <n v="210"/>
    <n v="1"/>
    <s v="DAY"/>
    <s v=""/>
    <s v=""/>
    <m/>
    <s v="0"/>
    <n v="210"/>
    <n v="27.3"/>
    <n v="237.29999999999998"/>
    <d v="2021-09-18T00:00:00"/>
    <n v="0"/>
    <x v="5"/>
    <d v="2021-10-08T00:00:00"/>
    <n v="164"/>
    <n v="0"/>
    <n v="0"/>
    <s v="Nathan Kyme"/>
    <s v="Rig/Access Mat Handling"/>
    <m/>
    <s v="VC7556-2019-017"/>
    <s v="929 OF"/>
    <m/>
    <m/>
    <m/>
    <s v="Approved"/>
    <m/>
    <m/>
    <s v="Float dropped off 2 loads of mats and Op unloaded with Ex"/>
    <n v="6"/>
    <s v="C210-C213"/>
    <s v="Middleton"/>
    <n v="0"/>
    <d v="2021-09-23T00:00:00"/>
    <m/>
    <s v="37"/>
    <d v="2021-09-23T00:00:00"/>
    <s v=""/>
    <s v=""/>
    <m/>
    <m/>
    <m/>
    <s v="Harold Furlong"/>
    <s v="06"/>
    <s v="Corbiere and Sons Contracting991220210918-11L.O.A.1210"/>
    <s v="Corbiere and Sons Contracting991220210918-11L.O.A.1210INV #149"/>
    <s v="Rig/Access Mat Handling"/>
    <s v=""/>
    <x v="0"/>
  </r>
  <r>
    <x v="1"/>
    <n v="6"/>
    <n v="0"/>
    <n v="9873"/>
    <s v="20210917-6"/>
    <n v="53530601"/>
    <s v="Rig/Access Mats"/>
    <n v="0"/>
    <s v="Operator - Principle - After Jan 10"/>
    <n v="75"/>
    <n v="4"/>
    <s v="HR"/>
    <s v=""/>
    <s v=""/>
    <s v="75"/>
    <s v="0"/>
    <n v="300"/>
    <n v="39"/>
    <n v="338.99999999999994"/>
    <d v="2021-09-17T00:00:00"/>
    <n v="0"/>
    <x v="5"/>
    <d v="2021-10-08T00:00:00"/>
    <n v="164"/>
    <n v="0"/>
    <n v="0"/>
    <s v="Nathan Kyme"/>
    <s v="Rig/Access Mat Handling"/>
    <m/>
    <s v="VC7556-2019-017"/>
    <s v="929 OF"/>
    <m/>
    <m/>
    <m/>
    <s v="Approved"/>
    <m/>
    <m/>
    <s v="Placing Rig Mats on Hare Lake Road"/>
    <n v="6"/>
    <s v="C257-C267"/>
    <s v="Hare Lake"/>
    <n v="0"/>
    <d v="2021-09-21T00:00:00"/>
    <m/>
    <s v="37"/>
    <d v="2021-09-22T00:00:00"/>
    <s v=""/>
    <s v=""/>
    <m/>
    <m/>
    <m/>
    <s v="Harold Furlong"/>
    <s v="06"/>
    <s v="Corbiere and Sons Contracting987320210917-6Operator - Principle - After Jan 104300"/>
    <s v="Corbiere and Sons Contracting987320210917-6Operator - Principle - After Jan 104300INV #149"/>
    <s v="Rig/Access Mat Handling"/>
    <s v=""/>
    <x v="0"/>
  </r>
  <r>
    <x v="1"/>
    <n v="6"/>
    <n v="0"/>
    <n v="9873"/>
    <s v="20210917-6"/>
    <n v="53530601"/>
    <s v="Rig/Access Mats"/>
    <n v="0"/>
    <s v="Excavator Thumb - 30 - 50 ton- After Jan 10"/>
    <n v="12.21"/>
    <n v="4"/>
    <s v="HR"/>
    <s v="9.16"/>
    <s v="0"/>
    <s v=""/>
    <s v=""/>
    <n v="48.84"/>
    <n v="6.3492000000000006"/>
    <n v="55.1892"/>
    <d v="2021-09-17T00:00:00"/>
    <n v="0"/>
    <x v="5"/>
    <d v="2021-10-08T00:00:00"/>
    <n v="164"/>
    <n v="0"/>
    <n v="0"/>
    <s v="Nathan Kyme"/>
    <s v="Rig/Access Mat Handling"/>
    <m/>
    <s v="VC7556-2019-017"/>
    <s v="929 OF"/>
    <m/>
    <m/>
    <m/>
    <s v="Approved"/>
    <m/>
    <m/>
    <s v="Placing Rig Mats on Hare Lake Road"/>
    <n v="6"/>
    <s v="C257-C267"/>
    <s v="Hare Lake"/>
    <n v="0"/>
    <d v="2021-09-21T00:00:00"/>
    <m/>
    <s v="37"/>
    <d v="2021-09-22T00:00:00"/>
    <s v=""/>
    <s v=""/>
    <m/>
    <m/>
    <m/>
    <s v="Harold Furlong"/>
    <s v="06"/>
    <s v="Corbiere and Sons Contracting987320210917-6Excavator Thumb - 30 - 50 ton- After Jan 10448.84"/>
    <s v="Corbiere and Sons Contracting987320210917-6Excavator Thumb - 30 - 50 ton- After Jan 10448.84INV #149"/>
    <s v="Rig/Access Mat Handling"/>
    <s v=""/>
    <x v="0"/>
  </r>
  <r>
    <x v="1"/>
    <n v="6"/>
    <n v="0"/>
    <n v="9873"/>
    <s v="20210917-6"/>
    <n v="53530601"/>
    <s v="Rig/Access Mats"/>
    <n v="0"/>
    <s v="Excavator - 30 ton- After Jan 10"/>
    <n v="138.44999999999999"/>
    <n v="4"/>
    <s v="Dynamic"/>
    <s v="103.84"/>
    <s v="0"/>
    <s v=""/>
    <s v=""/>
    <n v="553.79999999999995"/>
    <n v="71.994"/>
    <n v="625.79399999999987"/>
    <d v="2021-09-17T00:00:00"/>
    <n v="0"/>
    <x v="5"/>
    <d v="2021-10-08T00:00:00"/>
    <n v="164"/>
    <n v="0"/>
    <n v="0"/>
    <s v="Nathan Kyme"/>
    <s v="Rig/Access Mat Handling"/>
    <m/>
    <s v="VC7556-2019-017"/>
    <s v="929 OF"/>
    <m/>
    <m/>
    <m/>
    <s v="Approved"/>
    <m/>
    <m/>
    <s v="Placing Rig Mats on Hare Lake Road"/>
    <n v="6"/>
    <s v="C257-C267"/>
    <s v="Hare Lake"/>
    <n v="0"/>
    <d v="2021-09-21T00:00:00"/>
    <m/>
    <s v="37"/>
    <d v="2021-09-22T00:00:00"/>
    <s v=""/>
    <s v=""/>
    <m/>
    <m/>
    <m/>
    <s v="Harold Furlong"/>
    <s v="06"/>
    <s v="Corbiere and Sons Contracting987320210917-6Excavator - 30 ton- After Jan 104553.8"/>
    <s v="Corbiere and Sons Contracting987320210917-6Excavator - 30 ton- After Jan 104553.8INV #149"/>
    <s v="Rig/Access Mat Handling"/>
    <s v=""/>
    <x v="0"/>
  </r>
  <r>
    <x v="1"/>
    <n v="6"/>
    <n v="0"/>
    <n v="10064"/>
    <s v="20210916-22"/>
    <n v="53530601"/>
    <s v="Rig/Access Mats"/>
    <n v="0"/>
    <s v="Driver - AZ - After Jan 10"/>
    <n v="70"/>
    <n v="3"/>
    <s v="HR"/>
    <s v=""/>
    <s v=""/>
    <s v="70"/>
    <s v="0"/>
    <n v="210"/>
    <n v="27.3"/>
    <n v="237.29999999999998"/>
    <d v="2021-09-16T00:00:00"/>
    <n v="0"/>
    <x v="5"/>
    <d v="2021-10-08T00:00:00"/>
    <n v="164"/>
    <n v="0"/>
    <n v="0"/>
    <s v="Nathan Kyme"/>
    <s v="Rig/Access Mat Handling"/>
    <m/>
    <s v="VC7556-2019-017"/>
    <s v="929 OF"/>
    <m/>
    <m/>
    <m/>
    <s v="Approved"/>
    <m/>
    <m/>
    <s v="Move 4x20' rig mats and 2 swamps mats from Marathon Laydown to Dead Horse Road"/>
    <n v="6"/>
    <s v="C203-C209"/>
    <s v="Dead Horse Creek Road"/>
    <n v="0"/>
    <d v="2021-10-05T00:00:00"/>
    <m/>
    <s v="36"/>
    <d v="2021-10-07T00:00:00"/>
    <s v=""/>
    <s v=""/>
    <m/>
    <m/>
    <m/>
    <s v="Mike Lecocq"/>
    <s v="06"/>
    <s v="Corbiere and Sons Contracting1006420210916-22Driver - AZ - After Jan 103210"/>
    <s v="Corbiere and Sons Contracting1006420210916-22Driver - AZ - After Jan 103210INV #149"/>
    <s v="Rig/Access Mat Handling"/>
    <s v=""/>
    <x v="0"/>
  </r>
  <r>
    <x v="1"/>
    <n v="6"/>
    <n v="0"/>
    <n v="10064"/>
    <s v="20210916-22"/>
    <n v="53530601"/>
    <s v="Rig/Access Mats"/>
    <n v="0"/>
    <s v="Tractor Trailer - 60 Ton- After Jan 10"/>
    <n v="122.39"/>
    <n v="3"/>
    <s v="Dynamic"/>
    <s v="91.79"/>
    <s v="0"/>
    <s v=""/>
    <s v=""/>
    <n v="367.17"/>
    <n v="47.732100000000003"/>
    <n v="414.90209999999996"/>
    <d v="2021-09-16T00:00:00"/>
    <n v="0"/>
    <x v="5"/>
    <d v="2021-10-08T00:00:00"/>
    <n v="164"/>
    <n v="0"/>
    <n v="0"/>
    <s v="Nathan Kyme"/>
    <s v="Rig/Access Mat Handling"/>
    <m/>
    <s v="VC7556-2019-017"/>
    <s v="929 OF"/>
    <m/>
    <m/>
    <m/>
    <s v="Approved"/>
    <m/>
    <m/>
    <s v="Move 4x20' rig mats and 2 swamps mats from Marathon Laydown to Dead Horse Road"/>
    <n v="6"/>
    <s v="C203-C209"/>
    <s v="Dead Horse Creek Road"/>
    <n v="0"/>
    <d v="2021-10-05T00:00:00"/>
    <m/>
    <s v="36"/>
    <d v="2021-10-07T00:00:00"/>
    <s v=""/>
    <s v=""/>
    <m/>
    <m/>
    <m/>
    <s v="Mike Lecocq"/>
    <s v="06"/>
    <s v="Corbiere and Sons Contracting1006420210916-22Tractor Trailer - 60 Ton- After Jan 103367.17"/>
    <s v="Corbiere and Sons Contracting1006420210916-22Tractor Trailer - 60 Ton- After Jan 103367.17INV #149"/>
    <s v="Rig/Access Mat Handling"/>
    <s v=""/>
    <x v="0"/>
  </r>
  <r>
    <x v="1"/>
    <n v="6"/>
    <n v="0"/>
    <n v="10071"/>
    <s v="20210927-5"/>
    <n v="53510604"/>
    <s v="Access"/>
    <n v="0"/>
    <s v="Driver - AZ - After Jan 10"/>
    <n v="70"/>
    <n v="12"/>
    <s v="HR"/>
    <s v=""/>
    <s v=""/>
    <s v="70"/>
    <s v="0"/>
    <n v="840"/>
    <n v="109.2"/>
    <n v="949.19999999999993"/>
    <d v="2021-09-27T00:00:00"/>
    <n v="0"/>
    <x v="5"/>
    <d v="2021-10-08T00:00:00"/>
    <n v="164"/>
    <n v="0"/>
    <n v="0"/>
    <s v="Nathan Kyme"/>
    <s v="Gravel Hauling"/>
    <m/>
    <s v="VC7556-2019-017"/>
    <s v="929 OF"/>
    <m/>
    <m/>
    <m/>
    <s v="Approved"/>
    <m/>
    <m/>
    <s v="4 Taranis and 1 Hurd Bros Truck hauling to Neys Road"/>
    <n v="6"/>
    <s v="C219-C236"/>
    <s v="Neys"/>
    <n v="0"/>
    <d v="2021-10-05T00:00:00"/>
    <m/>
    <s v="37"/>
    <d v="2021-10-06T00:00:00"/>
    <s v=""/>
    <s v=""/>
    <m/>
    <m/>
    <m/>
    <s v="Harold Furlong"/>
    <s v="06"/>
    <s v="Corbiere and Sons Contracting1007120210927-5Driver - AZ - After Jan 1012840"/>
    <s v="Corbiere and Sons Contracting1007120210927-5Driver - AZ - After Jan 1012840INV #149"/>
    <s v="Gravel Hauling"/>
    <s v=""/>
    <x v="3"/>
  </r>
  <r>
    <x v="1"/>
    <n v="6"/>
    <n v="0"/>
    <n v="10071"/>
    <s v="20210927-5"/>
    <n v="53510604"/>
    <s v="Access"/>
    <n v="0"/>
    <s v="Driver - AZ - After Jan 10"/>
    <n v="70"/>
    <n v="56"/>
    <s v="HR"/>
    <s v=""/>
    <s v=""/>
    <s v="70"/>
    <s v="0"/>
    <n v="3920"/>
    <n v="509.6"/>
    <n v="4429.5999999999995"/>
    <d v="2021-09-27T00:00:00"/>
    <n v="0"/>
    <x v="5"/>
    <d v="2021-10-08T00:00:00"/>
    <n v="164"/>
    <n v="0"/>
    <n v="0"/>
    <s v="Nathan Kyme"/>
    <s v="Gravel Hauling"/>
    <m/>
    <s v="VC7556-2019-017"/>
    <s v="929 OF"/>
    <m/>
    <m/>
    <m/>
    <s v="Approved"/>
    <m/>
    <m/>
    <s v="4 Taranis and 1 Hurd Bros Truck hauling to Neys Road"/>
    <n v="6"/>
    <s v="C219-C236"/>
    <s v="Neys"/>
    <n v="0"/>
    <d v="2021-10-05T00:00:00"/>
    <m/>
    <s v="37"/>
    <d v="2021-10-06T00:00:00"/>
    <s v=""/>
    <s v=""/>
    <m/>
    <m/>
    <m/>
    <s v="Harold Furlong"/>
    <s v="06"/>
    <s v="Corbiere and Sons Contracting1007120210927-5Driver - AZ - After Jan 10563920"/>
    <s v="Corbiere and Sons Contracting1007120210927-5Driver - AZ - After Jan 10563920INV #149"/>
    <s v="Gravel Hauling"/>
    <s v=""/>
    <x v="3"/>
  </r>
  <r>
    <x v="1"/>
    <n v="6"/>
    <n v="0"/>
    <n v="10071"/>
    <s v="20210927-5"/>
    <n v="53510604"/>
    <s v="Access"/>
    <n v="0"/>
    <s v="L.O.A."/>
    <n v="210"/>
    <n v="4"/>
    <s v="DAY"/>
    <s v=""/>
    <s v=""/>
    <m/>
    <s v="0"/>
    <n v="840"/>
    <n v="109.2"/>
    <n v="949.19999999999993"/>
    <d v="2021-09-27T00:00:00"/>
    <n v="0"/>
    <x v="5"/>
    <d v="2021-10-08T00:00:00"/>
    <n v="164"/>
    <n v="0"/>
    <n v="0"/>
    <s v="Nathan Kyme"/>
    <s v="Gravel Hauling"/>
    <m/>
    <s v="VC7556-2019-017"/>
    <s v="929 OF"/>
    <m/>
    <m/>
    <m/>
    <s v="Approved"/>
    <m/>
    <m/>
    <s v="4 Taranis and 1 Hurd Bros Truck hauling to Neys Road"/>
    <n v="6"/>
    <s v="C219-C236"/>
    <s v="Neys"/>
    <n v="0"/>
    <d v="2021-10-05T00:00:00"/>
    <m/>
    <s v="37"/>
    <d v="2021-10-06T00:00:00"/>
    <s v=""/>
    <s v=""/>
    <m/>
    <m/>
    <m/>
    <s v="Harold Furlong"/>
    <s v="06"/>
    <s v="Corbiere and Sons Contracting1007120210927-5L.O.A.4840"/>
    <s v="Corbiere and Sons Contracting1007120210927-5L.O.A.4840INV #149"/>
    <s v="Gravel Hauling"/>
    <s v=""/>
    <x v="3"/>
  </r>
  <r>
    <x v="1"/>
    <n v="6"/>
    <n v="0"/>
    <n v="10071"/>
    <s v="20210927-5"/>
    <n v="53510604"/>
    <s v="Access"/>
    <n v="0"/>
    <s v="Dump - Triaxle- After Jan 10"/>
    <n v="55.2"/>
    <n v="12"/>
    <s v="Dynamic"/>
    <s v="41.4"/>
    <s v="0"/>
    <s v=""/>
    <s v=""/>
    <n v="662.4"/>
    <n v="86.111999999999995"/>
    <n v="748.51199999999994"/>
    <d v="2021-09-27T00:00:00"/>
    <n v="0"/>
    <x v="5"/>
    <d v="2021-10-08T00:00:00"/>
    <n v="164"/>
    <n v="0"/>
    <n v="0"/>
    <s v="Nathan Kyme"/>
    <s v="Gravel Hauling"/>
    <m/>
    <s v="VC7556-2019-017"/>
    <s v="929 OF"/>
    <m/>
    <m/>
    <m/>
    <s v="Approved"/>
    <m/>
    <m/>
    <s v="4 Taranis and 1 Hurd Bros Truck hauling to Neys Road"/>
    <n v="6"/>
    <s v="C219-C236"/>
    <s v="Neys"/>
    <n v="0"/>
    <d v="2021-10-05T00:00:00"/>
    <m/>
    <s v="37"/>
    <d v="2021-10-06T00:00:00"/>
    <s v=""/>
    <s v=""/>
    <m/>
    <m/>
    <m/>
    <s v="Harold Furlong"/>
    <s v="06"/>
    <s v="Corbiere and Sons Contracting1007120210927-5Dump - Triaxle- After Jan 1012662.4"/>
    <s v="Corbiere and Sons Contracting1007120210927-5Dump - Triaxle- After Jan 1012662.4INV #149"/>
    <s v="Gravel Hauling"/>
    <s v=""/>
    <x v="3"/>
  </r>
  <r>
    <x v="1"/>
    <n v="6"/>
    <n v="0"/>
    <n v="10071"/>
    <s v="20210927-5"/>
    <n v="53510604"/>
    <s v="Access"/>
    <n v="0"/>
    <s v="Dump - Triaxle- After Jan 10"/>
    <n v="55.2"/>
    <n v="56"/>
    <s v="Dynamic"/>
    <s v="41.4"/>
    <s v="0"/>
    <s v=""/>
    <s v=""/>
    <n v="3091.2"/>
    <n v="401.85599999999999"/>
    <n v="3493.0559999999996"/>
    <d v="2021-09-27T00:00:00"/>
    <n v="0"/>
    <x v="5"/>
    <d v="2021-10-08T00:00:00"/>
    <n v="164"/>
    <n v="0"/>
    <n v="0"/>
    <s v="Nathan Kyme"/>
    <s v="Gravel Hauling"/>
    <m/>
    <s v="VC7556-2019-017"/>
    <s v="929 OF"/>
    <m/>
    <m/>
    <m/>
    <s v="Approved"/>
    <m/>
    <m/>
    <s v="4 Taranis and 1 Hurd Bros Truck hauling to Neys Road"/>
    <n v="6"/>
    <s v="C219-C236"/>
    <s v="Neys"/>
    <n v="0"/>
    <d v="2021-10-05T00:00:00"/>
    <m/>
    <s v="37"/>
    <d v="2021-10-06T00:00:00"/>
    <s v=""/>
    <s v=""/>
    <m/>
    <m/>
    <m/>
    <s v="Harold Furlong"/>
    <s v="06"/>
    <s v="Corbiere and Sons Contracting1007120210927-5Dump - Triaxle- After Jan 10563091.2"/>
    <s v="Corbiere and Sons Contracting1007120210927-5Dump - Triaxle- After Jan 10563091.2INV #149"/>
    <s v="Gravel Hauling"/>
    <s v=""/>
    <x v="3"/>
  </r>
  <r>
    <x v="1"/>
    <n v="6"/>
    <n v="0"/>
    <n v="10070"/>
    <s v="20210927-4"/>
    <n v="53510604"/>
    <s v="Access"/>
    <n v="0"/>
    <s v="Driver - AZ - After Jan 10"/>
    <n v="70"/>
    <n v="34.5"/>
    <s v="HR"/>
    <s v=""/>
    <s v=""/>
    <s v="70"/>
    <s v="0"/>
    <n v="2415"/>
    <n v="313.95"/>
    <n v="2728.95"/>
    <d v="2021-09-27T00:00:00"/>
    <n v="0"/>
    <x v="5"/>
    <d v="2021-10-08T00:00:00"/>
    <n v="164"/>
    <n v="0"/>
    <n v="0"/>
    <s v="Nathan Kyme"/>
    <s v="Gravel Hauling"/>
    <m/>
    <s v="VC7556-2019-017"/>
    <s v="929 OF"/>
    <m/>
    <m/>
    <m/>
    <s v="Approved"/>
    <m/>
    <m/>
    <s v="3 Trucks from Padda Roadlines hauling from Cress Pit to Pic River West"/>
    <n v="6"/>
    <s v="D004-D015"/>
    <s v="Pic River"/>
    <n v="0"/>
    <d v="2021-10-05T00:00:00"/>
    <m/>
    <s v="37"/>
    <d v="2021-10-06T00:00:00"/>
    <s v=""/>
    <s v=""/>
    <m/>
    <m/>
    <m/>
    <s v="Harold Furlong"/>
    <s v="06"/>
    <s v="Corbiere and Sons Contracting1007020210927-4Driver - AZ - After Jan 1034.52415"/>
    <s v="Corbiere and Sons Contracting1007020210927-4Driver - AZ - After Jan 1034.52415INV #149"/>
    <s v="Gravel Hauling"/>
    <s v=""/>
    <x v="3"/>
  </r>
  <r>
    <x v="1"/>
    <n v="6"/>
    <n v="0"/>
    <n v="10070"/>
    <s v="20210927-4"/>
    <n v="53510604"/>
    <s v="Access"/>
    <n v="0"/>
    <s v="L.O.A."/>
    <n v="210"/>
    <n v="3"/>
    <s v="DAY"/>
    <s v=""/>
    <s v=""/>
    <m/>
    <s v="0"/>
    <n v="630"/>
    <n v="81.900000000000006"/>
    <n v="711.9"/>
    <d v="2021-09-27T00:00:00"/>
    <n v="0"/>
    <x v="5"/>
    <d v="2021-10-08T00:00:00"/>
    <n v="164"/>
    <n v="0"/>
    <n v="0"/>
    <s v="Nathan Kyme"/>
    <s v="Gravel Hauling"/>
    <m/>
    <s v="VC7556-2019-017"/>
    <s v="929 OF"/>
    <m/>
    <m/>
    <m/>
    <s v="Approved"/>
    <m/>
    <m/>
    <s v="3 Trucks from Padda Roadlines hauling from Cress Pit to Pic River West"/>
    <n v="6"/>
    <s v="D004-D015"/>
    <s v="Pic River"/>
    <n v="0"/>
    <d v="2021-10-05T00:00:00"/>
    <m/>
    <s v="37"/>
    <d v="2021-10-06T00:00:00"/>
    <s v=""/>
    <s v=""/>
    <m/>
    <m/>
    <m/>
    <s v="Harold Furlong"/>
    <s v="06"/>
    <s v="Corbiere and Sons Contracting1007020210927-4L.O.A.3630"/>
    <s v="Corbiere and Sons Contracting1007020210927-4L.O.A.3630INV #149"/>
    <s v="Gravel Hauling"/>
    <s v=""/>
    <x v="3"/>
  </r>
  <r>
    <x v="1"/>
    <n v="6"/>
    <n v="0"/>
    <n v="10070"/>
    <s v="20210927-4"/>
    <n v="53510604"/>
    <s v="Access"/>
    <n v="0"/>
    <s v="Dump - Triaxle- After Jan 10"/>
    <n v="55.2"/>
    <n v="34.5"/>
    <s v="Dynamic"/>
    <s v="41.4"/>
    <s v="0"/>
    <s v=""/>
    <s v=""/>
    <n v="1904.4"/>
    <n v="247.57200000000003"/>
    <n v="2151.9719999999998"/>
    <d v="2021-09-27T00:00:00"/>
    <n v="0"/>
    <x v="5"/>
    <d v="2021-10-08T00:00:00"/>
    <n v="164"/>
    <n v="0"/>
    <n v="0"/>
    <s v="Nathan Kyme"/>
    <s v="Gravel Hauling"/>
    <m/>
    <s v="VC7556-2019-017"/>
    <s v="929 OF"/>
    <m/>
    <m/>
    <m/>
    <s v="Approved"/>
    <m/>
    <m/>
    <s v="3 Trucks from Padda Roadlines hauling from Cress Pit to Pic River West"/>
    <n v="6"/>
    <s v="D004-D015"/>
    <s v="Pic River"/>
    <n v="0"/>
    <d v="2021-10-05T00:00:00"/>
    <m/>
    <s v="37"/>
    <d v="2021-10-06T00:00:00"/>
    <s v=""/>
    <s v=""/>
    <m/>
    <m/>
    <m/>
    <s v="Harold Furlong"/>
    <s v="06"/>
    <s v="Corbiere and Sons Contracting1007020210927-4Dump - Triaxle- After Jan 1034.51904.4"/>
    <s v="Corbiere and Sons Contracting1007020210927-4Dump - Triaxle- After Jan 1034.51904.4INV #149"/>
    <s v="Gravel Hauling"/>
    <s v=""/>
    <x v="3"/>
  </r>
  <r>
    <x v="1"/>
    <n v="6"/>
    <n v="0"/>
    <n v="10069"/>
    <s v="20210927-3"/>
    <n v="53510604"/>
    <s v="Access"/>
    <n v="0"/>
    <s v="Labourer - General - After Jan 10"/>
    <n v="60"/>
    <n v="12"/>
    <s v="HR"/>
    <s v=""/>
    <s v=""/>
    <s v="60"/>
    <s v="0"/>
    <n v="720"/>
    <n v="93.600000000000009"/>
    <n v="813.59999999999991"/>
    <d v="2021-09-27T00:00:00"/>
    <n v="0"/>
    <x v="5"/>
    <d v="2021-10-08T00:00:00"/>
    <n v="164"/>
    <n v="0"/>
    <n v="0"/>
    <s v="Nathan Kyme"/>
    <s v="Gravel Hauling"/>
    <m/>
    <s v="VC7556-2019-017"/>
    <s v="929 OF"/>
    <m/>
    <m/>
    <m/>
    <s v="Approved"/>
    <m/>
    <m/>
    <s v="Gravel Hauling to Hare Lake road stockpile from Cress Pit (8 trucks) - 1 Valentino Truck"/>
    <n v="6"/>
    <s v="C257-C267"/>
    <s v="Hare Lake Road"/>
    <n v="0"/>
    <d v="2021-10-05T00:00:00"/>
    <m/>
    <s v="37"/>
    <d v="2021-10-06T00:00:00"/>
    <s v=""/>
    <s v=""/>
    <m/>
    <m/>
    <m/>
    <s v="Harold Furlong"/>
    <s v="06"/>
    <s v="Corbiere and Sons Contracting1006920210927-3Labourer - General - After Jan 1012720"/>
    <s v="Corbiere and Sons Contracting1006920210927-3Labourer - General - After Jan 1012720INV #149"/>
    <s v="Gravel Hauling"/>
    <s v=""/>
    <x v="3"/>
  </r>
  <r>
    <x v="1"/>
    <n v="6"/>
    <n v="0"/>
    <n v="10069"/>
    <s v="20210927-3"/>
    <n v="53510604"/>
    <s v="Access"/>
    <n v="0"/>
    <s v="Driver - AZ - After Jan 10"/>
    <n v="70"/>
    <n v="12"/>
    <s v="HR"/>
    <s v=""/>
    <s v=""/>
    <s v="70"/>
    <s v="0"/>
    <n v="840"/>
    <n v="109.2"/>
    <n v="949.19999999999993"/>
    <d v="2021-09-27T00:00:00"/>
    <n v="0"/>
    <x v="5"/>
    <d v="2021-10-08T00:00:00"/>
    <n v="164"/>
    <n v="0"/>
    <n v="0"/>
    <s v="Nathan Kyme"/>
    <s v="Gravel Hauling"/>
    <m/>
    <s v="VC7556-2019-017"/>
    <s v="929 OF"/>
    <m/>
    <m/>
    <m/>
    <s v="Approved"/>
    <m/>
    <m/>
    <s v="Gravel Hauling to Hare Lake road stockpile from Cress Pit (8 trucks) - 1 Valentino Truck"/>
    <n v="6"/>
    <s v="C257-C267"/>
    <s v="Hare Lake Road"/>
    <n v="0"/>
    <d v="2021-10-05T00:00:00"/>
    <m/>
    <s v="37"/>
    <d v="2021-10-06T00:00:00"/>
    <s v=""/>
    <s v=""/>
    <m/>
    <m/>
    <m/>
    <s v="Harold Furlong"/>
    <s v="06"/>
    <s v="Corbiere and Sons Contracting1006920210927-3Driver - AZ - After Jan 1012840"/>
    <s v="Corbiere and Sons Contracting1006920210927-3Driver - AZ - After Jan 1012840INV #149"/>
    <s v="Gravel Hauling"/>
    <s v=""/>
    <x v="3"/>
  </r>
  <r>
    <x v="1"/>
    <n v="6"/>
    <n v="0"/>
    <n v="10069"/>
    <s v="20210927-3"/>
    <n v="53510604"/>
    <s v="Access"/>
    <n v="0"/>
    <s v="Driver - AZ - After Jan 10"/>
    <n v="70"/>
    <n v="92"/>
    <s v="HR"/>
    <s v=""/>
    <s v=""/>
    <s v="70"/>
    <s v="0"/>
    <n v="6440"/>
    <n v="837.2"/>
    <n v="7277.1999999999989"/>
    <d v="2021-09-27T00:00:00"/>
    <n v="0"/>
    <x v="5"/>
    <d v="2021-10-08T00:00:00"/>
    <n v="164"/>
    <n v="0"/>
    <n v="0"/>
    <s v="Nathan Kyme"/>
    <s v="Gravel Hauling"/>
    <m/>
    <s v="VC7556-2019-017"/>
    <s v="929 OF"/>
    <m/>
    <m/>
    <m/>
    <s v="Approved"/>
    <m/>
    <m/>
    <s v="Gravel Hauling to Hare Lake road stockpile from Cress Pit (8 trucks) - 1 Valentino Truck"/>
    <n v="6"/>
    <s v="C257-C267"/>
    <s v="Hare Lake Road"/>
    <n v="0"/>
    <d v="2021-10-05T00:00:00"/>
    <m/>
    <s v="37"/>
    <d v="2021-10-06T00:00:00"/>
    <s v=""/>
    <s v=""/>
    <m/>
    <m/>
    <m/>
    <s v="Harold Furlong"/>
    <s v="06"/>
    <s v="Corbiere and Sons Contracting1006920210927-3Driver - AZ - After Jan 10926440"/>
    <s v="Corbiere and Sons Contracting1006920210927-3Driver - AZ - After Jan 10926440INV #149"/>
    <s v="Gravel Hauling"/>
    <s v=""/>
    <x v="3"/>
  </r>
  <r>
    <x v="1"/>
    <n v="6"/>
    <n v="0"/>
    <n v="10069"/>
    <s v="20210927-3"/>
    <n v="53510604"/>
    <s v="Access"/>
    <n v="0"/>
    <s v="L.O.A."/>
    <n v="210"/>
    <n v="9"/>
    <s v="DAY"/>
    <s v=""/>
    <s v=""/>
    <m/>
    <s v="0"/>
    <n v="1890"/>
    <n v="245.70000000000002"/>
    <n v="2135.6999999999998"/>
    <d v="2021-09-27T00:00:00"/>
    <n v="0"/>
    <x v="5"/>
    <d v="2021-10-08T00:00:00"/>
    <n v="164"/>
    <n v="0"/>
    <n v="0"/>
    <s v="Nathan Kyme"/>
    <s v="Gravel Hauling"/>
    <m/>
    <s v="VC7556-2019-017"/>
    <s v="929 OF"/>
    <m/>
    <m/>
    <m/>
    <s v="Approved"/>
    <m/>
    <m/>
    <s v="Gravel Hauling to Hare Lake road stockpile from Cress Pit (8 trucks) - 1 Valentino Truck"/>
    <n v="6"/>
    <s v="C257-C267"/>
    <s v="Hare Lake Road"/>
    <n v="0"/>
    <d v="2021-10-05T00:00:00"/>
    <m/>
    <s v="37"/>
    <d v="2021-10-06T00:00:00"/>
    <s v=""/>
    <s v=""/>
    <m/>
    <m/>
    <m/>
    <s v="Harold Furlong"/>
    <s v="06"/>
    <s v="Corbiere and Sons Contracting1006920210927-3L.O.A.91890"/>
    <s v="Corbiere and Sons Contracting1006920210927-3L.O.A.91890INV #149"/>
    <s v="Gravel Hauling"/>
    <s v=""/>
    <x v="3"/>
  </r>
  <r>
    <x v="1"/>
    <n v="6"/>
    <n v="0"/>
    <n v="10069"/>
    <s v="20210927-3"/>
    <n v="53510604"/>
    <s v="Access"/>
    <n v="0"/>
    <s v="Light Truck - Pick up- After Jan 10"/>
    <n v="243.75"/>
    <n v="1"/>
    <s v="DAY"/>
    <s v="182.81"/>
    <s v="0"/>
    <s v=""/>
    <s v=""/>
    <n v="243.75"/>
    <n v="31.6875"/>
    <n v="275.4375"/>
    <d v="2021-09-27T00:00:00"/>
    <n v="0"/>
    <x v="5"/>
    <d v="2021-10-08T00:00:00"/>
    <n v="164"/>
    <n v="0"/>
    <n v="0"/>
    <s v="Nathan Kyme"/>
    <s v="Gravel Hauling"/>
    <m/>
    <s v="VC7556-2019-017"/>
    <s v="929 OF"/>
    <m/>
    <m/>
    <m/>
    <s v="Approved"/>
    <m/>
    <m/>
    <s v="Gravel Hauling to Hare Lake road stockpile from Cress Pit (8 trucks) - 1 Valentino Truck"/>
    <n v="6"/>
    <s v="C257-C267"/>
    <s v="Hare Lake Road"/>
    <n v="0"/>
    <d v="2021-10-05T00:00:00"/>
    <m/>
    <s v="37"/>
    <d v="2021-10-06T00:00:00"/>
    <s v=""/>
    <s v=""/>
    <m/>
    <m/>
    <m/>
    <s v="Harold Furlong"/>
    <s v="06"/>
    <s v="Corbiere and Sons Contracting1006920210927-3Light Truck - Pick up- After Jan 101243.75"/>
    <s v="Corbiere and Sons Contracting1006920210927-3Light Truck - Pick up- After Jan 101243.75INV #149"/>
    <s v="Gravel Hauling"/>
    <s v=""/>
    <x v="3"/>
  </r>
  <r>
    <x v="1"/>
    <n v="6"/>
    <n v="0"/>
    <n v="10069"/>
    <s v="20210927-3"/>
    <n v="53510604"/>
    <s v="Access"/>
    <n v="0"/>
    <s v="Dump - Triaxle- After Jan 10"/>
    <n v="55.2"/>
    <n v="12"/>
    <s v="Dynamic"/>
    <s v="41.4"/>
    <s v="0"/>
    <s v=""/>
    <s v=""/>
    <n v="662.4"/>
    <n v="86.111999999999995"/>
    <n v="748.51199999999994"/>
    <d v="2021-09-27T00:00:00"/>
    <n v="0"/>
    <x v="5"/>
    <d v="2021-10-08T00:00:00"/>
    <n v="164"/>
    <n v="0"/>
    <n v="0"/>
    <s v="Nathan Kyme"/>
    <s v="Gravel Hauling"/>
    <m/>
    <s v="VC7556-2019-017"/>
    <s v="929 OF"/>
    <m/>
    <m/>
    <m/>
    <s v="Approved"/>
    <m/>
    <m/>
    <s v="Gravel Hauling to Hare Lake road stockpile from Cress Pit (8 trucks) - 1 Valentino Truck"/>
    <n v="6"/>
    <s v="C257-C267"/>
    <s v="Hare Lake Road"/>
    <n v="0"/>
    <d v="2021-10-05T00:00:00"/>
    <m/>
    <s v="37"/>
    <d v="2021-10-06T00:00:00"/>
    <s v=""/>
    <s v=""/>
    <m/>
    <m/>
    <m/>
    <s v="Harold Furlong"/>
    <s v="06"/>
    <s v="Corbiere and Sons Contracting1006920210927-3Dump - Triaxle- After Jan 1012662.4"/>
    <s v="Corbiere and Sons Contracting1006920210927-3Dump - Triaxle- After Jan 1012662.4INV #149"/>
    <s v="Gravel Hauling"/>
    <s v=""/>
    <x v="3"/>
  </r>
  <r>
    <x v="1"/>
    <n v="6"/>
    <n v="0"/>
    <n v="10069"/>
    <s v="20210927-3"/>
    <n v="53510604"/>
    <s v="Access"/>
    <n v="0"/>
    <s v="Dump - Triaxle- After Jan 10"/>
    <n v="55.2"/>
    <n v="92"/>
    <s v="Dynamic"/>
    <s v="41.4"/>
    <s v="0"/>
    <s v=""/>
    <s v=""/>
    <n v="5078.3999999999996"/>
    <n v="660.19200000000001"/>
    <n v="5738.5919999999987"/>
    <d v="2021-09-27T00:00:00"/>
    <n v="0"/>
    <x v="5"/>
    <d v="2021-10-08T00:00:00"/>
    <n v="164"/>
    <n v="0"/>
    <n v="0"/>
    <s v="Nathan Kyme"/>
    <s v="Gravel Hauling"/>
    <m/>
    <s v="VC7556-2019-017"/>
    <s v="929 OF"/>
    <m/>
    <m/>
    <m/>
    <s v="Approved"/>
    <m/>
    <m/>
    <s v="Gravel Hauling to Hare Lake road stockpile from Cress Pit (8 trucks) - 1 Valentino Truck"/>
    <n v="6"/>
    <s v="C257-C267"/>
    <s v="Hare Lake Road"/>
    <n v="0"/>
    <d v="2021-10-05T00:00:00"/>
    <m/>
    <s v="37"/>
    <d v="2021-10-06T00:00:00"/>
    <s v=""/>
    <s v=""/>
    <m/>
    <m/>
    <m/>
    <s v="Harold Furlong"/>
    <s v="06"/>
    <s v="Corbiere and Sons Contracting1006920210927-3Dump - Triaxle- After Jan 10925078.4"/>
    <s v="Corbiere and Sons Contracting1006920210927-3Dump - Triaxle- After Jan 10925078.4INV #149"/>
    <s v="Gravel Hauling"/>
    <s v=""/>
    <x v="3"/>
  </r>
  <r>
    <x v="1"/>
    <n v="6"/>
    <n v="0"/>
    <n v="10033"/>
    <s v="20210924-18"/>
    <n v="53510604"/>
    <s v="Access"/>
    <n v="0"/>
    <s v="Driver - AZ - After Jan 10"/>
    <n v="70"/>
    <n v="12"/>
    <s v="HR"/>
    <s v=""/>
    <s v=""/>
    <s v="70"/>
    <s v="0"/>
    <n v="840"/>
    <n v="109.2"/>
    <n v="949.19999999999993"/>
    <d v="2021-09-24T00:00:00"/>
    <n v="0"/>
    <x v="5"/>
    <d v="2021-10-08T00:00:00"/>
    <n v="164"/>
    <n v="0"/>
    <n v="0"/>
    <s v="Nathan Kyme"/>
    <s v="Gravel Hauling"/>
    <m/>
    <s v="VC7556-2019-017"/>
    <s v="929 OF"/>
    <m/>
    <m/>
    <m/>
    <s v="Approved"/>
    <m/>
    <m/>
    <s v="Missed gravel hauling ticket for Hurd Bros hauling to Neys Road"/>
    <n v="6"/>
    <s v="C219-C236"/>
    <s v="Neys"/>
    <n v="0"/>
    <d v="2021-09-30T00:00:00"/>
    <m/>
    <s v="58"/>
    <d v="2021-10-04T00:00:00"/>
    <s v=""/>
    <s v=""/>
    <m/>
    <m/>
    <m/>
    <s v=""/>
    <s v="06"/>
    <s v="Corbiere and Sons Contracting1003320210924-18Driver - AZ - After Jan 1012840"/>
    <s v="Corbiere and Sons Contracting1003320210924-18Driver - AZ - After Jan 1012840INV #149"/>
    <s v="Gravel Hauling"/>
    <s v=""/>
    <x v="3"/>
  </r>
  <r>
    <x v="1"/>
    <n v="6"/>
    <n v="0"/>
    <n v="10033"/>
    <s v="20210924-18"/>
    <n v="53510604"/>
    <s v="Access"/>
    <n v="0"/>
    <s v="Dump - Triaxle- After Jan 10"/>
    <n v="55.2"/>
    <n v="12"/>
    <s v="Dynamic"/>
    <s v="41.4"/>
    <s v="0"/>
    <s v=""/>
    <s v=""/>
    <n v="662.4"/>
    <n v="86.111999999999995"/>
    <n v="748.51199999999994"/>
    <d v="2021-09-24T00:00:00"/>
    <n v="0"/>
    <x v="5"/>
    <d v="2021-10-08T00:00:00"/>
    <n v="164"/>
    <n v="0"/>
    <n v="0"/>
    <s v="Nathan Kyme"/>
    <s v="Gravel Hauling"/>
    <m/>
    <s v="VC7556-2019-017"/>
    <s v="929 OF"/>
    <m/>
    <m/>
    <m/>
    <s v="Approved"/>
    <m/>
    <m/>
    <s v="Missed gravel hauling ticket for Hurd Bros hauling to Neys Road"/>
    <n v="6"/>
    <s v="C219-C236"/>
    <s v="Neys"/>
    <n v="0"/>
    <d v="2021-09-30T00:00:00"/>
    <m/>
    <s v="58"/>
    <d v="2021-10-04T00:00:00"/>
    <s v=""/>
    <s v=""/>
    <m/>
    <m/>
    <m/>
    <s v=""/>
    <s v="06"/>
    <s v="Corbiere and Sons Contracting1003320210924-18Dump - Triaxle- After Jan 1012662.4"/>
    <s v="Corbiere and Sons Contracting1003320210924-18Dump - Triaxle- After Jan 1012662.4INV #149"/>
    <s v="Gravel Hauling"/>
    <s v=""/>
    <x v="3"/>
  </r>
  <r>
    <x v="1"/>
    <n v="6"/>
    <n v="0"/>
    <n v="10065"/>
    <s v="20210924-17-R1"/>
    <n v="53510604"/>
    <s v="Access"/>
    <n v="0"/>
    <s v="Driver - AZ - After Jan 10"/>
    <n v="70"/>
    <n v="50"/>
    <s v="HR"/>
    <s v=""/>
    <s v=""/>
    <s v="70"/>
    <s v="0"/>
    <n v="3500"/>
    <n v="455"/>
    <n v="3954.9999999999995"/>
    <d v="2021-09-24T00:00:00"/>
    <n v="0"/>
    <x v="5"/>
    <d v="2021-10-08T00:00:00"/>
    <n v="164"/>
    <n v="0"/>
    <n v="0"/>
    <s v="Nathan Kyme"/>
    <s v="Gravel Hauling"/>
    <m/>
    <s v="VC7556-2019-017"/>
    <s v="929 OF"/>
    <m/>
    <m/>
    <m/>
    <s v="Approved"/>
    <m/>
    <m/>
    <s v="Additional gravel hauling tickets for Ripple Creek"/>
    <n v="6"/>
    <s v="C197-C202"/>
    <s v="Ripple Lake"/>
    <n v="0"/>
    <d v="2021-10-05T00:00:00"/>
    <m/>
    <s v="37"/>
    <d v="2021-10-04T00:00:00"/>
    <s v=""/>
    <s v=""/>
    <m/>
    <m/>
    <m/>
    <s v="Harold Furlong"/>
    <s v="06"/>
    <s v="Corbiere and Sons Contracting1006520210924-17-R1Driver - AZ - After Jan 10503500"/>
    <s v="Corbiere and Sons Contracting1006520210924-17-R1Driver - AZ - After Jan 10503500INV #149"/>
    <s v="Gravel Hauling"/>
    <s v=""/>
    <x v="3"/>
  </r>
  <r>
    <x v="1"/>
    <n v="6"/>
    <n v="0"/>
    <n v="10065"/>
    <s v="20210924-17-R1"/>
    <n v="53510604"/>
    <s v="Access"/>
    <n v="0"/>
    <s v="L.O.A."/>
    <n v="210"/>
    <n v="4"/>
    <s v="DAY"/>
    <s v=""/>
    <s v=""/>
    <m/>
    <s v="0"/>
    <n v="840"/>
    <n v="109.2"/>
    <n v="949.19999999999993"/>
    <d v="2021-09-24T00:00:00"/>
    <n v="0"/>
    <x v="5"/>
    <d v="2021-10-08T00:00:00"/>
    <n v="164"/>
    <n v="0"/>
    <n v="0"/>
    <s v="Nathan Kyme"/>
    <s v="Gravel Hauling"/>
    <m/>
    <s v="VC7556-2019-017"/>
    <s v="929 OF"/>
    <m/>
    <m/>
    <m/>
    <s v="Approved"/>
    <m/>
    <m/>
    <s v="Additional gravel hauling tickets for Ripple Creek"/>
    <n v="6"/>
    <s v="C197-C202"/>
    <s v="Ripple Lake"/>
    <n v="0"/>
    <d v="2021-10-05T00:00:00"/>
    <m/>
    <s v="37"/>
    <d v="2021-10-04T00:00:00"/>
    <s v=""/>
    <s v=""/>
    <m/>
    <m/>
    <m/>
    <s v="Harold Furlong"/>
    <s v="06"/>
    <s v="Corbiere and Sons Contracting1006520210924-17-R1L.O.A.4840"/>
    <s v="Corbiere and Sons Contracting1006520210924-17-R1L.O.A.4840INV #149"/>
    <s v="Gravel Hauling"/>
    <s v=""/>
    <x v="3"/>
  </r>
  <r>
    <x v="1"/>
    <n v="6"/>
    <n v="0"/>
    <n v="10065"/>
    <s v="20210924-17-R1"/>
    <n v="53510604"/>
    <s v="Access"/>
    <n v="0"/>
    <s v="Dump - Triaxle- After Jan 10"/>
    <n v="55.2"/>
    <n v="50"/>
    <s v="Dynamic"/>
    <s v="41.4"/>
    <s v="0"/>
    <s v=""/>
    <s v=""/>
    <n v="2760"/>
    <n v="358.8"/>
    <n v="3118.7999999999997"/>
    <d v="2021-09-24T00:00:00"/>
    <n v="0"/>
    <x v="5"/>
    <d v="2021-10-08T00:00:00"/>
    <n v="164"/>
    <n v="0"/>
    <n v="0"/>
    <s v="Nathan Kyme"/>
    <s v="Gravel Hauling"/>
    <m/>
    <s v="VC7556-2019-017"/>
    <s v="929 OF"/>
    <m/>
    <m/>
    <m/>
    <s v="Approved"/>
    <m/>
    <m/>
    <s v="Additional gravel hauling tickets for Ripple Creek"/>
    <n v="6"/>
    <s v="C197-C202"/>
    <s v="Ripple Lake"/>
    <n v="0"/>
    <d v="2021-10-05T00:00:00"/>
    <m/>
    <s v="37"/>
    <d v="2021-10-04T00:00:00"/>
    <s v=""/>
    <s v=""/>
    <m/>
    <m/>
    <m/>
    <s v="Harold Furlong"/>
    <s v="06"/>
    <s v="Corbiere and Sons Contracting1006520210924-17-R1Dump - Triaxle- After Jan 10502760"/>
    <s v="Corbiere and Sons Contracting1006520210924-17-R1Dump - Triaxle- After Jan 10502760INV #149"/>
    <s v="Gravel Hauling"/>
    <s v=""/>
    <x v="3"/>
  </r>
  <r>
    <x v="1"/>
    <n v="6"/>
    <n v="0"/>
    <n v="10007"/>
    <s v="20210923-6"/>
    <n v="53510604"/>
    <s v="Access"/>
    <n v="0"/>
    <s v="Driver - AZ - After Jan 10"/>
    <n v="70"/>
    <n v="12"/>
    <s v="HR"/>
    <s v=""/>
    <s v=""/>
    <s v="70"/>
    <s v="0"/>
    <n v="840"/>
    <n v="109.2"/>
    <n v="949.19999999999993"/>
    <d v="2021-09-23T00:00:00"/>
    <n v="0"/>
    <x v="5"/>
    <d v="2021-10-08T00:00:00"/>
    <n v="164"/>
    <n v="0"/>
    <n v="0"/>
    <s v="Nathan Kyme"/>
    <s v="Gravel Hauling"/>
    <m/>
    <s v="VC7556-2019-017"/>
    <s v="929 OF"/>
    <m/>
    <m/>
    <m/>
    <s v="Approved"/>
    <m/>
    <m/>
    <s v="Gravel Hauling Activities on Del Lake Road - 3 Taranis, 1 Valentino and 1 Hurd Bros"/>
    <n v="6"/>
    <s v="C186-C195"/>
    <s v="Del Lake"/>
    <n v="0"/>
    <d v="2021-09-30T00:00:00"/>
    <m/>
    <s v="58"/>
    <d v="2021-10-04T00:00:00"/>
    <s v=""/>
    <s v=""/>
    <m/>
    <m/>
    <m/>
    <s v=""/>
    <s v="06"/>
    <s v="Corbiere and Sons Contracting1000720210923-6Driver - AZ - After Jan 1012840"/>
    <s v="Corbiere and Sons Contracting1000720210923-6Driver - AZ - After Jan 1012840INV #149"/>
    <s v="Gravel Hauling"/>
    <s v=""/>
    <x v="3"/>
  </r>
  <r>
    <x v="1"/>
    <n v="6"/>
    <n v="0"/>
    <n v="10007"/>
    <s v="20210923-6"/>
    <n v="53510604"/>
    <s v="Access"/>
    <n v="0"/>
    <s v="Driver - AZ - After Jan 10"/>
    <n v="70"/>
    <n v="12"/>
    <s v="HR"/>
    <s v=""/>
    <s v=""/>
    <s v="70"/>
    <s v="0"/>
    <n v="840"/>
    <n v="109.2"/>
    <n v="949.19999999999993"/>
    <d v="2021-09-23T00:00:00"/>
    <n v="0"/>
    <x v="5"/>
    <d v="2021-10-08T00:00:00"/>
    <n v="164"/>
    <n v="0"/>
    <n v="0"/>
    <s v="Nathan Kyme"/>
    <s v="Gravel Hauling"/>
    <m/>
    <s v="VC7556-2019-017"/>
    <s v="929 OF"/>
    <m/>
    <m/>
    <m/>
    <s v="Approved"/>
    <m/>
    <m/>
    <s v="Gravel Hauling Activities on Del Lake Road - 3 Taranis, 1 Valentino and 1 Hurd Bros"/>
    <n v="6"/>
    <s v="C186-C195"/>
    <s v="Del Lake"/>
    <n v="0"/>
    <d v="2021-09-30T00:00:00"/>
    <m/>
    <s v="58"/>
    <d v="2021-10-04T00:00:00"/>
    <s v=""/>
    <s v=""/>
    <m/>
    <m/>
    <m/>
    <s v=""/>
    <s v="06"/>
    <s v="Corbiere and Sons Contracting1000720210923-6Driver - AZ - After Jan 1012840"/>
    <s v="Corbiere and Sons Contracting1000720210923-6Driver - AZ - After Jan 1012840INV #149"/>
    <s v="Gravel Hauling"/>
    <s v=""/>
    <x v="3"/>
  </r>
  <r>
    <x v="1"/>
    <n v="6"/>
    <n v="0"/>
    <n v="10007"/>
    <s v="20210923-6"/>
    <n v="53510604"/>
    <s v="Access"/>
    <n v="0"/>
    <s v="Driver - AZ - After Jan 10"/>
    <n v="70"/>
    <n v="27.5"/>
    <s v="HR"/>
    <s v=""/>
    <s v=""/>
    <s v="70"/>
    <s v="0"/>
    <n v="1925"/>
    <n v="250.25"/>
    <n v="2175.25"/>
    <d v="2021-09-23T00:00:00"/>
    <n v="0"/>
    <x v="5"/>
    <d v="2021-10-08T00:00:00"/>
    <n v="164"/>
    <n v="0"/>
    <n v="0"/>
    <s v="Nathan Kyme"/>
    <s v="Gravel Hauling"/>
    <m/>
    <s v="VC7556-2019-017"/>
    <s v="929 OF"/>
    <m/>
    <m/>
    <m/>
    <s v="Approved"/>
    <m/>
    <m/>
    <s v="Gravel Hauling Activities on Del Lake Road - 3 Taranis, 1 Valentino and 1 Hurd Bros"/>
    <n v="6"/>
    <s v="C186-C195"/>
    <s v="Del Lake"/>
    <n v="0"/>
    <d v="2021-09-30T00:00:00"/>
    <m/>
    <s v="58"/>
    <d v="2021-10-04T00:00:00"/>
    <s v=""/>
    <s v=""/>
    <m/>
    <m/>
    <m/>
    <s v=""/>
    <s v="06"/>
    <s v="Corbiere and Sons Contracting1000720210923-6Driver - AZ - After Jan 1027.51925"/>
    <s v="Corbiere and Sons Contracting1000720210923-6Driver - AZ - After Jan 1027.51925INV #149"/>
    <s v="Gravel Hauling"/>
    <s v=""/>
    <x v="3"/>
  </r>
  <r>
    <x v="1"/>
    <n v="6"/>
    <n v="0"/>
    <n v="10007"/>
    <s v="20210923-6"/>
    <n v="53510604"/>
    <s v="Access"/>
    <n v="0"/>
    <s v="L.O.A."/>
    <n v="210"/>
    <n v="3"/>
    <s v="DAY"/>
    <s v=""/>
    <s v=""/>
    <m/>
    <s v="0"/>
    <n v="630"/>
    <n v="81.900000000000006"/>
    <n v="711.9"/>
    <d v="2021-09-23T00:00:00"/>
    <n v="0"/>
    <x v="5"/>
    <d v="2021-10-08T00:00:00"/>
    <n v="164"/>
    <n v="0"/>
    <n v="0"/>
    <s v="Nathan Kyme"/>
    <s v="Gravel Hauling"/>
    <m/>
    <s v="VC7556-2019-017"/>
    <s v="929 OF"/>
    <m/>
    <m/>
    <m/>
    <s v="Approved"/>
    <m/>
    <m/>
    <s v="Gravel Hauling Activities on Del Lake Road - 3 Taranis, 1 Valentino and 1 Hurd Bros"/>
    <n v="6"/>
    <s v="C186-C195"/>
    <s v="Del Lake"/>
    <n v="0"/>
    <d v="2021-09-30T00:00:00"/>
    <m/>
    <s v="58"/>
    <d v="2021-10-04T00:00:00"/>
    <s v=""/>
    <s v=""/>
    <m/>
    <m/>
    <m/>
    <s v=""/>
    <s v="06"/>
    <s v="Corbiere and Sons Contracting1000720210923-6L.O.A.3630"/>
    <s v="Corbiere and Sons Contracting1000720210923-6L.O.A.3630INV #149"/>
    <s v="Gravel Hauling"/>
    <s v=""/>
    <x v="3"/>
  </r>
  <r>
    <x v="1"/>
    <n v="6"/>
    <n v="0"/>
    <n v="10007"/>
    <s v="20210923-6"/>
    <n v="53510604"/>
    <s v="Access"/>
    <n v="0"/>
    <s v="Dump - Triaxle- After Jan 10"/>
    <n v="55.2"/>
    <n v="24"/>
    <s v="Dynamic"/>
    <s v="41.4"/>
    <s v="0"/>
    <s v=""/>
    <s v=""/>
    <n v="1324.8"/>
    <n v="172.22399999999999"/>
    <n v="1497.0239999999999"/>
    <d v="2021-09-23T00:00:00"/>
    <n v="0"/>
    <x v="5"/>
    <d v="2021-10-08T00:00:00"/>
    <n v="164"/>
    <n v="0"/>
    <n v="0"/>
    <s v="Nathan Kyme"/>
    <s v="Gravel Hauling"/>
    <m/>
    <s v="VC7556-2019-017"/>
    <s v="929 OF"/>
    <m/>
    <m/>
    <m/>
    <s v="Approved"/>
    <m/>
    <m/>
    <s v="Gravel Hauling Activities on Del Lake Road - 3 Taranis, 1 Valentino and 1 Hurd Bros"/>
    <n v="6"/>
    <s v="C186-C195"/>
    <s v="Del Lake"/>
    <n v="0"/>
    <d v="2021-09-30T00:00:00"/>
    <m/>
    <s v="58"/>
    <d v="2021-10-04T00:00:00"/>
    <s v=""/>
    <s v=""/>
    <m/>
    <m/>
    <m/>
    <s v=""/>
    <s v="06"/>
    <s v="Corbiere and Sons Contracting1000720210923-6Dump - Triaxle- After Jan 10241324.8"/>
    <s v="Corbiere and Sons Contracting1000720210923-6Dump - Triaxle- After Jan 10241324.8INV #149"/>
    <s v="Gravel Hauling"/>
    <s v=""/>
    <x v="3"/>
  </r>
  <r>
    <x v="1"/>
    <n v="6"/>
    <n v="0"/>
    <n v="10007"/>
    <s v="20210923-6"/>
    <n v="53510604"/>
    <s v="Access"/>
    <n v="0"/>
    <s v="Dump - Triaxle- After Jan 10"/>
    <n v="55.2"/>
    <n v="27.5"/>
    <s v="Dynamic"/>
    <s v="41.4"/>
    <s v="0"/>
    <s v=""/>
    <s v=""/>
    <n v="1518"/>
    <n v="197.34"/>
    <n v="1715.34"/>
    <d v="2021-09-23T00:00:00"/>
    <n v="0"/>
    <x v="5"/>
    <d v="2021-10-08T00:00:00"/>
    <n v="164"/>
    <n v="0"/>
    <n v="0"/>
    <s v="Nathan Kyme"/>
    <s v="Gravel Hauling"/>
    <m/>
    <s v="VC7556-2019-017"/>
    <s v="929 OF"/>
    <m/>
    <m/>
    <m/>
    <s v="Approved"/>
    <m/>
    <m/>
    <s v="Gravel Hauling Activities on Del Lake Road - 3 Taranis, 1 Valentino and 1 Hurd Bros"/>
    <n v="6"/>
    <s v="C186-C195"/>
    <s v="Del Lake"/>
    <n v="0"/>
    <d v="2021-09-30T00:00:00"/>
    <m/>
    <s v="58"/>
    <d v="2021-10-04T00:00:00"/>
    <s v=""/>
    <s v=""/>
    <m/>
    <m/>
    <m/>
    <s v=""/>
    <s v="06"/>
    <s v="Corbiere and Sons Contracting1000720210923-6Dump - Triaxle- After Jan 1027.51518"/>
    <s v="Corbiere and Sons Contracting1000720210923-6Dump - Triaxle- After Jan 1027.51518INV #149"/>
    <s v="Gravel Hauling"/>
    <s v=""/>
    <x v="3"/>
  </r>
  <r>
    <x v="1"/>
    <n v="6"/>
    <n v="0"/>
    <n v="10006"/>
    <s v="20210923-5"/>
    <n v="53510604"/>
    <s v="Access"/>
    <n v="0"/>
    <s v="Driver - AZ - After Jan 10"/>
    <n v="70"/>
    <n v="11.5"/>
    <s v="HR"/>
    <s v=""/>
    <s v=""/>
    <s v="70"/>
    <s v="0"/>
    <n v="805"/>
    <n v="104.65"/>
    <n v="909.64999999999986"/>
    <d v="2021-09-23T00:00:00"/>
    <n v="0"/>
    <x v="5"/>
    <d v="2021-10-08T00:00:00"/>
    <n v="164"/>
    <n v="0"/>
    <n v="0"/>
    <s v="Nathan Kyme"/>
    <s v="Gravel Hauling"/>
    <m/>
    <s v="VC7556-2019-017"/>
    <s v="929 OF"/>
    <m/>
    <m/>
    <m/>
    <s v="Approved"/>
    <m/>
    <m/>
    <s v="4 Trucks from Padda and 1 from Taranis hauling to Neys Road"/>
    <n v="6"/>
    <s v="C219-C236"/>
    <s v="Neys"/>
    <n v="0"/>
    <d v="2021-09-30T00:00:00"/>
    <m/>
    <s v="58"/>
    <d v="2021-10-04T00:00:00"/>
    <s v=""/>
    <s v=""/>
    <m/>
    <m/>
    <m/>
    <s v=""/>
    <s v="06"/>
    <s v="Corbiere and Sons Contracting1000620210923-5Driver - AZ - After Jan 1011.5805"/>
    <s v="Corbiere and Sons Contracting1000620210923-5Driver - AZ - After Jan 1011.5805INV #149"/>
    <s v="Gravel Hauling"/>
    <s v=""/>
    <x v="3"/>
  </r>
  <r>
    <x v="1"/>
    <n v="6"/>
    <n v="0"/>
    <n v="10006"/>
    <s v="20210923-5"/>
    <n v="53510604"/>
    <s v="Access"/>
    <n v="0"/>
    <s v="Driver - AZ - After Jan 10"/>
    <n v="70"/>
    <n v="46"/>
    <s v="HR"/>
    <s v=""/>
    <s v=""/>
    <s v="70"/>
    <s v="0"/>
    <n v="3220"/>
    <n v="418.6"/>
    <n v="3638.5999999999995"/>
    <d v="2021-09-23T00:00:00"/>
    <n v="0"/>
    <x v="5"/>
    <d v="2021-10-08T00:00:00"/>
    <n v="164"/>
    <n v="0"/>
    <n v="0"/>
    <s v="Nathan Kyme"/>
    <s v="Gravel Hauling"/>
    <m/>
    <s v="VC7556-2019-017"/>
    <s v="929 OF"/>
    <m/>
    <m/>
    <m/>
    <s v="Approved"/>
    <m/>
    <m/>
    <s v="4 Trucks from Padda and 1 from Taranis hauling to Neys Road"/>
    <n v="6"/>
    <s v="C219-C236"/>
    <s v="Neys"/>
    <n v="0"/>
    <d v="2021-09-30T00:00:00"/>
    <m/>
    <s v="58"/>
    <d v="2021-10-04T00:00:00"/>
    <s v=""/>
    <s v=""/>
    <m/>
    <m/>
    <m/>
    <s v=""/>
    <s v="06"/>
    <s v="Corbiere and Sons Contracting1000620210923-5Driver - AZ - After Jan 10463220"/>
    <s v="Corbiere and Sons Contracting1000620210923-5Driver - AZ - After Jan 10463220INV #149"/>
    <s v="Gravel Hauling"/>
    <s v=""/>
    <x v="3"/>
  </r>
  <r>
    <x v="1"/>
    <n v="6"/>
    <n v="0"/>
    <n v="10006"/>
    <s v="20210923-5"/>
    <n v="53510604"/>
    <s v="Access"/>
    <n v="0"/>
    <s v="L.O.A."/>
    <n v="210"/>
    <n v="5"/>
    <s v="DAY"/>
    <s v=""/>
    <s v=""/>
    <m/>
    <s v="0"/>
    <n v="1050"/>
    <n v="136.5"/>
    <n v="1186.5"/>
    <d v="2021-09-23T00:00:00"/>
    <n v="0"/>
    <x v="5"/>
    <d v="2021-10-08T00:00:00"/>
    <n v="164"/>
    <n v="0"/>
    <n v="0"/>
    <s v="Nathan Kyme"/>
    <s v="Gravel Hauling"/>
    <m/>
    <s v="VC7556-2019-017"/>
    <s v="929 OF"/>
    <m/>
    <m/>
    <m/>
    <s v="Approved"/>
    <m/>
    <m/>
    <s v="4 Trucks from Padda and 1 from Taranis hauling to Neys Road"/>
    <n v="6"/>
    <s v="C219-C236"/>
    <s v="Neys"/>
    <n v="0"/>
    <d v="2021-09-30T00:00:00"/>
    <m/>
    <s v="58"/>
    <d v="2021-10-04T00:00:00"/>
    <s v=""/>
    <s v=""/>
    <m/>
    <m/>
    <m/>
    <s v=""/>
    <s v="06"/>
    <s v="Corbiere and Sons Contracting1000620210923-5L.O.A.51050"/>
    <s v="Corbiere and Sons Contracting1000620210923-5L.O.A.51050INV #149"/>
    <s v="Gravel Hauling"/>
    <s v=""/>
    <x v="3"/>
  </r>
  <r>
    <x v="1"/>
    <n v="6"/>
    <n v="0"/>
    <n v="10006"/>
    <s v="20210923-5"/>
    <n v="53510604"/>
    <s v="Access"/>
    <n v="0"/>
    <s v="Dump - Triaxle- After Jan 10"/>
    <n v="55.2"/>
    <n v="11.5"/>
    <s v="Dynamic"/>
    <s v="41.4"/>
    <s v="0"/>
    <s v=""/>
    <s v=""/>
    <n v="634.79999999999995"/>
    <n v="82.524000000000001"/>
    <n v="717.32399999999984"/>
    <d v="2021-09-23T00:00:00"/>
    <n v="0"/>
    <x v="5"/>
    <d v="2021-10-08T00:00:00"/>
    <n v="164"/>
    <n v="0"/>
    <n v="0"/>
    <s v="Nathan Kyme"/>
    <s v="Gravel Hauling"/>
    <m/>
    <s v="VC7556-2019-017"/>
    <s v="929 OF"/>
    <m/>
    <m/>
    <m/>
    <s v="Approved"/>
    <m/>
    <m/>
    <s v="4 Trucks from Padda and 1 from Taranis hauling to Neys Road"/>
    <n v="6"/>
    <s v="C219-C236"/>
    <s v="Neys"/>
    <n v="0"/>
    <d v="2021-09-30T00:00:00"/>
    <m/>
    <s v="58"/>
    <d v="2021-10-04T00:00:00"/>
    <s v=""/>
    <s v=""/>
    <m/>
    <m/>
    <m/>
    <s v=""/>
    <s v="06"/>
    <s v="Corbiere and Sons Contracting1000620210923-5Dump - Triaxle- After Jan 1011.5634.8"/>
    <s v="Corbiere and Sons Contracting1000620210923-5Dump - Triaxle- After Jan 1011.5634.8INV #149"/>
    <s v="Gravel Hauling"/>
    <s v=""/>
    <x v="3"/>
  </r>
  <r>
    <x v="1"/>
    <n v="6"/>
    <n v="0"/>
    <n v="10006"/>
    <s v="20210923-5"/>
    <n v="53510604"/>
    <s v="Access"/>
    <n v="0"/>
    <s v="Dump - Triaxle- After Jan 10"/>
    <n v="55.2"/>
    <n v="46"/>
    <s v="Dynamic"/>
    <s v="41.4"/>
    <s v="0"/>
    <s v=""/>
    <s v=""/>
    <n v="2539.1999999999998"/>
    <n v="330.096"/>
    <n v="2869.2959999999994"/>
    <d v="2021-09-23T00:00:00"/>
    <n v="0"/>
    <x v="5"/>
    <d v="2021-10-08T00:00:00"/>
    <n v="164"/>
    <n v="0"/>
    <n v="0"/>
    <s v="Nathan Kyme"/>
    <s v="Gravel Hauling"/>
    <m/>
    <s v="VC7556-2019-017"/>
    <s v="929 OF"/>
    <m/>
    <m/>
    <m/>
    <s v="Approved"/>
    <m/>
    <m/>
    <s v="4 Trucks from Padda and 1 from Taranis hauling to Neys Road"/>
    <n v="6"/>
    <s v="C219-C236"/>
    <s v="Neys"/>
    <n v="0"/>
    <d v="2021-09-30T00:00:00"/>
    <m/>
    <s v="58"/>
    <d v="2021-10-04T00:00:00"/>
    <s v=""/>
    <s v=""/>
    <m/>
    <m/>
    <m/>
    <s v=""/>
    <s v="06"/>
    <s v="Corbiere and Sons Contracting1000620210923-5Dump - Triaxle- After Jan 10462539.2"/>
    <s v="Corbiere and Sons Contracting1000620210923-5Dump - Triaxle- After Jan 10462539.2INV #149"/>
    <s v="Gravel Hauling"/>
    <s v=""/>
    <x v="3"/>
  </r>
  <r>
    <x v="1"/>
    <n v="6"/>
    <n v="0"/>
    <n v="10004"/>
    <s v="20210923-3"/>
    <n v="53510604"/>
    <s v="Access"/>
    <n v="0"/>
    <s v="Driver - AZ - After Jan 10"/>
    <n v="70"/>
    <n v="60.5"/>
    <s v="HR"/>
    <s v=""/>
    <s v=""/>
    <s v="70"/>
    <s v="0"/>
    <n v="4235"/>
    <n v="550.55000000000007"/>
    <n v="4785.5499999999993"/>
    <d v="2021-09-23T00:00:00"/>
    <n v="0"/>
    <x v="5"/>
    <d v="2021-10-08T00:00:00"/>
    <n v="164"/>
    <n v="0"/>
    <n v="0"/>
    <s v="Nathan Kyme"/>
    <s v="Gravel Hauling"/>
    <m/>
    <s v="VC7556-2019-017"/>
    <s v="929 OF"/>
    <m/>
    <m/>
    <m/>
    <s v="Approved"/>
    <m/>
    <m/>
    <s v="Gravel Hauling to Hare Lake road stockpile from Cress Pit (5 trucks)"/>
    <n v="6"/>
    <s v="C257-C267"/>
    <s v="Hare Lake"/>
    <n v="0"/>
    <d v="2021-09-30T00:00:00"/>
    <m/>
    <s v="58"/>
    <d v="2021-10-04T00:00:00"/>
    <s v=""/>
    <s v=""/>
    <m/>
    <m/>
    <m/>
    <s v=""/>
    <s v="06"/>
    <s v="Corbiere and Sons Contracting1000420210923-3Driver - AZ - After Jan 1060.54235"/>
    <s v="Corbiere and Sons Contracting1000420210923-3Driver - AZ - After Jan 1060.54235INV #149"/>
    <s v="Gravel Hauling"/>
    <s v=""/>
    <x v="3"/>
  </r>
  <r>
    <x v="1"/>
    <n v="6"/>
    <n v="0"/>
    <n v="10004"/>
    <s v="20210923-3"/>
    <n v="53510604"/>
    <s v="Access"/>
    <n v="0"/>
    <s v="L.O.A."/>
    <n v="210"/>
    <n v="6"/>
    <s v="DAY"/>
    <s v=""/>
    <s v=""/>
    <m/>
    <s v="0"/>
    <n v="1260"/>
    <n v="163.80000000000001"/>
    <n v="1423.8"/>
    <d v="2021-09-23T00:00:00"/>
    <n v="0"/>
    <x v="5"/>
    <d v="2021-10-08T00:00:00"/>
    <n v="164"/>
    <n v="0"/>
    <n v="0"/>
    <s v="Nathan Kyme"/>
    <s v="Gravel Hauling"/>
    <m/>
    <s v="VC7556-2019-017"/>
    <s v="929 OF"/>
    <m/>
    <m/>
    <m/>
    <s v="Approved"/>
    <m/>
    <m/>
    <s v="Gravel Hauling to Hare Lake road stockpile from Cress Pit (5 trucks)"/>
    <n v="6"/>
    <s v="C257-C267"/>
    <s v="Hare Lake"/>
    <n v="0"/>
    <d v="2021-09-30T00:00:00"/>
    <m/>
    <s v="58"/>
    <d v="2021-10-04T00:00:00"/>
    <s v=""/>
    <s v=""/>
    <m/>
    <m/>
    <m/>
    <s v=""/>
    <s v="06"/>
    <s v="Corbiere and Sons Contracting1000420210923-3L.O.A.61260"/>
    <s v="Corbiere and Sons Contracting1000420210923-3L.O.A.61260INV #149"/>
    <s v="Gravel Hauling"/>
    <s v=""/>
    <x v="3"/>
  </r>
  <r>
    <x v="1"/>
    <n v="6"/>
    <n v="0"/>
    <n v="10004"/>
    <s v="20210923-3"/>
    <n v="53510604"/>
    <s v="Access"/>
    <n v="0"/>
    <s v="Construction Coordinator"/>
    <n v="80"/>
    <n v="7"/>
    <s v="HR"/>
    <s v=""/>
    <s v=""/>
    <s v="80"/>
    <s v="0"/>
    <n v="560"/>
    <n v="72.8"/>
    <n v="632.79999999999995"/>
    <d v="2021-09-23T00:00:00"/>
    <n v="0"/>
    <x v="5"/>
    <d v="2021-10-08T00:00:00"/>
    <n v="164"/>
    <n v="0"/>
    <n v="0"/>
    <s v="Nathan Kyme"/>
    <s v="Gravel Hauling"/>
    <m/>
    <s v="VC7556-2019-017"/>
    <s v="929 OF"/>
    <m/>
    <m/>
    <m/>
    <s v="Approved"/>
    <m/>
    <m/>
    <s v="Gravel Hauling to Hare Lake road stockpile from Cress Pit (5 trucks)"/>
    <n v="6"/>
    <s v="C257-C267"/>
    <s v="Hare Lake"/>
    <n v="0"/>
    <d v="2021-09-30T00:00:00"/>
    <m/>
    <s v="58"/>
    <d v="2021-10-04T00:00:00"/>
    <s v=""/>
    <s v=""/>
    <m/>
    <m/>
    <m/>
    <s v=""/>
    <s v="06"/>
    <s v="Corbiere and Sons Contracting1000420210923-3Construction Coordinator7560"/>
    <s v="Corbiere and Sons Contracting1000420210923-3Construction Coordinator7560INV #149"/>
    <s v="Gravel Hauling"/>
    <s v=""/>
    <x v="3"/>
  </r>
  <r>
    <x v="1"/>
    <n v="6"/>
    <n v="0"/>
    <n v="10004"/>
    <s v="20210923-3"/>
    <n v="53510604"/>
    <s v="Access"/>
    <n v="0"/>
    <s v="Light Truck - Pick up- After Jan 10"/>
    <n v="243.75"/>
    <n v="1"/>
    <s v="DAY"/>
    <s v="182.81"/>
    <s v="0"/>
    <s v=""/>
    <s v=""/>
    <n v="243.75"/>
    <n v="31.6875"/>
    <n v="275.4375"/>
    <d v="2021-09-23T00:00:00"/>
    <n v="0"/>
    <x v="5"/>
    <d v="2021-10-08T00:00:00"/>
    <n v="164"/>
    <n v="0"/>
    <n v="0"/>
    <s v="Nathan Kyme"/>
    <s v="Gravel Hauling"/>
    <m/>
    <s v="VC7556-2019-017"/>
    <s v="929 OF"/>
    <m/>
    <m/>
    <m/>
    <s v="Approved"/>
    <m/>
    <m/>
    <s v="Gravel Hauling to Hare Lake road stockpile from Cress Pit (5 trucks)"/>
    <n v="6"/>
    <s v="C257-C267"/>
    <s v="Hare Lake"/>
    <n v="0"/>
    <d v="2021-09-30T00:00:00"/>
    <m/>
    <s v="58"/>
    <d v="2021-10-04T00:00:00"/>
    <s v=""/>
    <s v=""/>
    <m/>
    <m/>
    <m/>
    <s v=""/>
    <s v="06"/>
    <s v="Corbiere and Sons Contracting1000420210923-3Light Truck - Pick up- After Jan 101243.75"/>
    <s v="Corbiere and Sons Contracting1000420210923-3Light Truck - Pick up- After Jan 101243.75INV #149"/>
    <s v="Gravel Hauling"/>
    <s v=""/>
    <x v="3"/>
  </r>
  <r>
    <x v="1"/>
    <n v="6"/>
    <n v="0"/>
    <n v="10004"/>
    <s v="20210923-3"/>
    <n v="53510604"/>
    <s v="Access"/>
    <n v="0"/>
    <s v="Dump - Triaxle- After Jan 10"/>
    <n v="55.2"/>
    <n v="60.5"/>
    <s v="Dynamic"/>
    <s v="41.4"/>
    <s v="0"/>
    <s v=""/>
    <s v=""/>
    <n v="3339.6"/>
    <n v="434.14800000000002"/>
    <n v="3773.7479999999996"/>
    <d v="2021-09-23T00:00:00"/>
    <n v="0"/>
    <x v="5"/>
    <d v="2021-10-08T00:00:00"/>
    <n v="164"/>
    <n v="0"/>
    <n v="0"/>
    <s v="Nathan Kyme"/>
    <s v="Gravel Hauling"/>
    <m/>
    <s v="VC7556-2019-017"/>
    <s v="929 OF"/>
    <m/>
    <m/>
    <m/>
    <s v="Approved"/>
    <m/>
    <m/>
    <s v="Gravel Hauling to Hare Lake road stockpile from Cress Pit (5 trucks)"/>
    <n v="6"/>
    <s v="C257-C267"/>
    <s v="Hare Lake"/>
    <n v="0"/>
    <d v="2021-09-30T00:00:00"/>
    <m/>
    <s v="58"/>
    <d v="2021-10-04T00:00:00"/>
    <s v=""/>
    <s v=""/>
    <m/>
    <m/>
    <m/>
    <s v=""/>
    <s v="06"/>
    <s v="Corbiere and Sons Contracting1000420210923-3Dump - Triaxle- After Jan 1060.53339.6"/>
    <s v="Corbiere and Sons Contracting1000420210923-3Dump - Triaxle- After Jan 1060.53339.6INV #149"/>
    <s v="Gravel Hauling"/>
    <s v=""/>
    <x v="3"/>
  </r>
  <r>
    <x v="1"/>
    <n v="6"/>
    <n v="0"/>
    <n v="9992"/>
    <s v="20210922-4"/>
    <n v="53510604"/>
    <s v="Access"/>
    <n v="0"/>
    <s v="Driver - AZ - After Jan 10"/>
    <n v="70"/>
    <n v="48"/>
    <s v="HR"/>
    <s v=""/>
    <s v=""/>
    <s v="70"/>
    <s v="0"/>
    <n v="3360"/>
    <n v="436.8"/>
    <n v="3796.7999999999997"/>
    <d v="2021-09-22T00:00:00"/>
    <n v="0"/>
    <x v="5"/>
    <d v="2021-10-08T00:00:00"/>
    <n v="164"/>
    <n v="0"/>
    <n v="0"/>
    <s v="Nathan Kyme"/>
    <s v="Gravel Hauling"/>
    <m/>
    <s v="VC7556-2019-017"/>
    <s v="929 OF"/>
    <m/>
    <m/>
    <m/>
    <s v="Approved"/>
    <m/>
    <m/>
    <s v="4 Taranis, 1 Hurd and 1 Valentino Truck hauling to Neys"/>
    <n v="6"/>
    <s v="C219-C236"/>
    <s v="Neys"/>
    <n v="0"/>
    <d v="2021-09-30T00:00:00"/>
    <m/>
    <s v="58"/>
    <d v="2021-10-02T00:00:00"/>
    <s v=""/>
    <s v=""/>
    <m/>
    <m/>
    <m/>
    <s v=""/>
    <s v="06"/>
    <s v="Corbiere and Sons Contracting999220210922-4Driver - AZ - After Jan 10483360"/>
    <s v="Corbiere and Sons Contracting999220210922-4Driver - AZ - After Jan 10483360INV #149"/>
    <s v="Gravel Hauling"/>
    <s v=""/>
    <x v="3"/>
  </r>
  <r>
    <x v="1"/>
    <n v="6"/>
    <n v="0"/>
    <n v="9992"/>
    <s v="20210922-4"/>
    <n v="53510604"/>
    <s v="Access"/>
    <n v="0"/>
    <s v="Driver - AZ - After Jan 10"/>
    <n v="70"/>
    <n v="13"/>
    <s v="HR"/>
    <s v=""/>
    <s v=""/>
    <s v="70"/>
    <s v="0"/>
    <n v="910"/>
    <n v="118.3"/>
    <n v="1028.3"/>
    <d v="2021-09-22T00:00:00"/>
    <n v="0"/>
    <x v="5"/>
    <d v="2021-10-08T00:00:00"/>
    <n v="164"/>
    <n v="0"/>
    <n v="0"/>
    <s v="Nathan Kyme"/>
    <s v="Gravel Hauling"/>
    <m/>
    <s v="VC7556-2019-017"/>
    <s v="929 OF"/>
    <m/>
    <m/>
    <m/>
    <s v="Approved"/>
    <m/>
    <m/>
    <s v="4 Taranis, 1 Hurd and 1 Valentino Truck hauling to Neys"/>
    <n v="6"/>
    <s v="C219-C236"/>
    <s v="Neys"/>
    <n v="0"/>
    <d v="2021-09-30T00:00:00"/>
    <m/>
    <s v="58"/>
    <d v="2021-10-02T00:00:00"/>
    <s v=""/>
    <s v=""/>
    <m/>
    <m/>
    <m/>
    <s v=""/>
    <s v="06"/>
    <s v="Corbiere and Sons Contracting999220210922-4Driver - AZ - After Jan 1013910"/>
    <s v="Corbiere and Sons Contracting999220210922-4Driver - AZ - After Jan 1013910INV #149"/>
    <s v="Gravel Hauling"/>
    <s v=""/>
    <x v="3"/>
  </r>
  <r>
    <x v="1"/>
    <n v="6"/>
    <n v="0"/>
    <n v="9992"/>
    <s v="20210922-4"/>
    <n v="53510604"/>
    <s v="Access"/>
    <n v="0"/>
    <s v="Driver - AZ - After Jan 10"/>
    <n v="70"/>
    <n v="12"/>
    <s v="HR"/>
    <s v=""/>
    <s v=""/>
    <s v="70"/>
    <s v="0"/>
    <n v="840"/>
    <n v="109.2"/>
    <n v="949.19999999999993"/>
    <d v="2021-09-22T00:00:00"/>
    <n v="0"/>
    <x v="5"/>
    <d v="2021-10-08T00:00:00"/>
    <n v="164"/>
    <n v="0"/>
    <n v="0"/>
    <s v="Nathan Kyme"/>
    <s v="Gravel Hauling"/>
    <m/>
    <s v="VC7556-2019-017"/>
    <s v="929 OF"/>
    <m/>
    <m/>
    <m/>
    <s v="Approved"/>
    <m/>
    <m/>
    <s v="4 Taranis, 1 Hurd and 1 Valentino Truck hauling to Neys"/>
    <n v="6"/>
    <s v="C219-C236"/>
    <s v="Neys"/>
    <n v="0"/>
    <d v="2021-09-30T00:00:00"/>
    <m/>
    <s v="58"/>
    <d v="2021-10-02T00:00:00"/>
    <s v=""/>
    <s v=""/>
    <m/>
    <m/>
    <m/>
    <s v=""/>
    <s v="06"/>
    <s v="Corbiere and Sons Contracting999220210922-4Driver - AZ - After Jan 1012840"/>
    <s v="Corbiere and Sons Contracting999220210922-4Driver - AZ - After Jan 1012840INV #149"/>
    <s v="Gravel Hauling"/>
    <s v=""/>
    <x v="3"/>
  </r>
  <r>
    <x v="1"/>
    <n v="6"/>
    <n v="0"/>
    <n v="9992"/>
    <s v="20210922-4"/>
    <n v="53510604"/>
    <s v="Access"/>
    <n v="0"/>
    <s v="L.O.A."/>
    <n v="210"/>
    <n v="4"/>
    <s v="DAY"/>
    <s v=""/>
    <s v=""/>
    <m/>
    <s v="0"/>
    <n v="840"/>
    <n v="109.2"/>
    <n v="949.19999999999993"/>
    <d v="2021-09-22T00:00:00"/>
    <n v="0"/>
    <x v="5"/>
    <d v="2021-10-08T00:00:00"/>
    <n v="164"/>
    <n v="0"/>
    <n v="0"/>
    <s v="Nathan Kyme"/>
    <s v="Gravel Hauling"/>
    <m/>
    <s v="VC7556-2019-017"/>
    <s v="929 OF"/>
    <m/>
    <m/>
    <m/>
    <s v="Approved"/>
    <m/>
    <m/>
    <s v="4 Taranis, 1 Hurd and 1 Valentino Truck hauling to Neys"/>
    <n v="6"/>
    <s v="C219-C236"/>
    <s v="Neys"/>
    <n v="0"/>
    <d v="2021-09-30T00:00:00"/>
    <m/>
    <s v="58"/>
    <d v="2021-10-02T00:00:00"/>
    <s v=""/>
    <s v=""/>
    <m/>
    <m/>
    <m/>
    <s v=""/>
    <s v="06"/>
    <s v="Corbiere and Sons Contracting999220210922-4L.O.A.4840"/>
    <s v="Corbiere and Sons Contracting999220210922-4L.O.A.4840INV #149"/>
    <s v="Gravel Hauling"/>
    <s v=""/>
    <x v="3"/>
  </r>
  <r>
    <x v="1"/>
    <n v="6"/>
    <n v="0"/>
    <n v="9992"/>
    <s v="20210922-4"/>
    <n v="53510604"/>
    <s v="Access"/>
    <n v="0"/>
    <s v="Dump - Triaxle- After Jan 10"/>
    <n v="55.2"/>
    <n v="48"/>
    <s v="Dynamic"/>
    <s v="41.4"/>
    <s v="0"/>
    <s v=""/>
    <s v=""/>
    <n v="2649.6"/>
    <n v="344.44799999999998"/>
    <n v="2994.0479999999998"/>
    <d v="2021-09-22T00:00:00"/>
    <n v="0"/>
    <x v="5"/>
    <d v="2021-10-08T00:00:00"/>
    <n v="164"/>
    <n v="0"/>
    <n v="0"/>
    <s v="Nathan Kyme"/>
    <s v="Gravel Hauling"/>
    <m/>
    <s v="VC7556-2019-017"/>
    <s v="929 OF"/>
    <m/>
    <m/>
    <m/>
    <s v="Approved"/>
    <m/>
    <m/>
    <s v="4 Taranis, 1 Hurd and 1 Valentino Truck hauling to Neys"/>
    <n v="6"/>
    <s v="C219-C236"/>
    <s v="Neys"/>
    <n v="0"/>
    <d v="2021-09-30T00:00:00"/>
    <m/>
    <s v="58"/>
    <d v="2021-10-02T00:00:00"/>
    <s v=""/>
    <s v=""/>
    <m/>
    <m/>
    <m/>
    <s v=""/>
    <s v="06"/>
    <s v="Corbiere and Sons Contracting999220210922-4Dump - Triaxle- After Jan 10482649.6"/>
    <s v="Corbiere and Sons Contracting999220210922-4Dump - Triaxle- After Jan 10482649.6INV #149"/>
    <s v="Gravel Hauling"/>
    <s v=""/>
    <x v="3"/>
  </r>
  <r>
    <x v="1"/>
    <n v="6"/>
    <n v="0"/>
    <n v="9992"/>
    <s v="20210922-4"/>
    <n v="53510604"/>
    <s v="Access"/>
    <n v="0"/>
    <s v="Dump - Triaxle- After Jan 10"/>
    <n v="55.2"/>
    <n v="13"/>
    <s v="Dynamic"/>
    <s v="41.4"/>
    <s v="0"/>
    <s v=""/>
    <s v=""/>
    <n v="717.6"/>
    <n v="93.288000000000011"/>
    <n v="810.88799999999992"/>
    <d v="2021-09-22T00:00:00"/>
    <n v="0"/>
    <x v="5"/>
    <d v="2021-10-08T00:00:00"/>
    <n v="164"/>
    <n v="0"/>
    <n v="0"/>
    <s v="Nathan Kyme"/>
    <s v="Gravel Hauling"/>
    <m/>
    <s v="VC7556-2019-017"/>
    <s v="929 OF"/>
    <m/>
    <m/>
    <m/>
    <s v="Approved"/>
    <m/>
    <m/>
    <s v="4 Taranis, 1 Hurd and 1 Valentino Truck hauling to Neys"/>
    <n v="6"/>
    <s v="C219-C236"/>
    <s v="Neys"/>
    <n v="0"/>
    <d v="2021-09-30T00:00:00"/>
    <m/>
    <s v="58"/>
    <d v="2021-10-02T00:00:00"/>
    <s v=""/>
    <s v=""/>
    <m/>
    <m/>
    <m/>
    <s v=""/>
    <s v="06"/>
    <s v="Corbiere and Sons Contracting999220210922-4Dump - Triaxle- After Jan 1013717.6"/>
    <s v="Corbiere and Sons Contracting999220210922-4Dump - Triaxle- After Jan 1013717.6INV #149"/>
    <s v="Gravel Hauling"/>
    <s v=""/>
    <x v="3"/>
  </r>
  <r>
    <x v="1"/>
    <n v="6"/>
    <n v="0"/>
    <n v="9992"/>
    <s v="20210922-4"/>
    <n v="53510604"/>
    <s v="Access"/>
    <n v="0"/>
    <s v="Dump - Triaxle- After Jan 10"/>
    <n v="55.2"/>
    <n v="12"/>
    <s v="Dynamic"/>
    <s v="41.4"/>
    <s v="0"/>
    <s v=""/>
    <s v=""/>
    <n v="662.4"/>
    <n v="86.111999999999995"/>
    <n v="748.51199999999994"/>
    <d v="2021-09-22T00:00:00"/>
    <n v="0"/>
    <x v="5"/>
    <d v="2021-10-08T00:00:00"/>
    <n v="164"/>
    <n v="0"/>
    <n v="0"/>
    <s v="Nathan Kyme"/>
    <s v="Gravel Hauling"/>
    <m/>
    <s v="VC7556-2019-017"/>
    <s v="929 OF"/>
    <m/>
    <m/>
    <m/>
    <s v="Approved"/>
    <m/>
    <m/>
    <s v="4 Taranis, 1 Hurd and 1 Valentino Truck hauling to Neys"/>
    <n v="6"/>
    <s v="C219-C236"/>
    <s v="Neys"/>
    <n v="0"/>
    <d v="2021-09-30T00:00:00"/>
    <m/>
    <s v="58"/>
    <d v="2021-10-02T00:00:00"/>
    <s v=""/>
    <s v=""/>
    <m/>
    <m/>
    <m/>
    <s v=""/>
    <s v="06"/>
    <s v="Corbiere and Sons Contracting999220210922-4Dump - Triaxle- After Jan 1012662.4"/>
    <s v="Corbiere and Sons Contracting999220210922-4Dump - Triaxle- After Jan 1012662.4INV #149"/>
    <s v="Gravel Hauling"/>
    <s v=""/>
    <x v="3"/>
  </r>
  <r>
    <x v="1"/>
    <n v="6"/>
    <n v="0"/>
    <n v="9991"/>
    <s v="20210922-3"/>
    <n v="53510604"/>
    <s v="Access"/>
    <n v="0"/>
    <s v="Driver - AZ - After Jan 10"/>
    <n v="70"/>
    <n v="139"/>
    <s v="HR"/>
    <s v=""/>
    <s v=""/>
    <s v="70"/>
    <s v="0"/>
    <n v="9730"/>
    <n v="1264.9000000000001"/>
    <n v="10994.9"/>
    <d v="2021-09-22T00:00:00"/>
    <n v="0"/>
    <x v="5"/>
    <d v="2021-10-08T00:00:00"/>
    <n v="164"/>
    <n v="0"/>
    <n v="0"/>
    <s v="Nathan Kyme"/>
    <s v="Gravel Hauling"/>
    <m/>
    <s v="VC7556-2019-017"/>
    <s v="929 OF"/>
    <m/>
    <m/>
    <m/>
    <s v="Approved"/>
    <m/>
    <m/>
    <s v="Gravel Hauling to Hare Lake road stockpile from Cress Pit (10 trucks) - 2 Trucks mobilized"/>
    <n v="6"/>
    <s v="C257-C267"/>
    <s v="Hare Lake"/>
    <n v="0"/>
    <d v="2021-09-30T00:00:00"/>
    <m/>
    <s v="58"/>
    <d v="2021-10-02T00:00:00"/>
    <s v=""/>
    <s v=""/>
    <m/>
    <m/>
    <m/>
    <s v=""/>
    <s v="06"/>
    <s v="Corbiere and Sons Contracting999120210922-3Driver - AZ - After Jan 101399730"/>
    <s v="Corbiere and Sons Contracting999120210922-3Driver - AZ - After Jan 101399730INV #149"/>
    <s v="Gravel Hauling"/>
    <s v=""/>
    <x v="3"/>
  </r>
  <r>
    <x v="1"/>
    <n v="6"/>
    <n v="0"/>
    <n v="9991"/>
    <s v="20210922-3"/>
    <n v="53510604"/>
    <s v="Access"/>
    <n v="0"/>
    <s v="L.O.A."/>
    <n v="210"/>
    <n v="13"/>
    <s v="DAY"/>
    <s v=""/>
    <s v=""/>
    <m/>
    <s v="0"/>
    <n v="2730"/>
    <n v="354.90000000000003"/>
    <n v="3084.8999999999996"/>
    <d v="2021-09-22T00:00:00"/>
    <n v="0"/>
    <x v="5"/>
    <d v="2021-10-08T00:00:00"/>
    <n v="164"/>
    <n v="0"/>
    <n v="0"/>
    <s v="Nathan Kyme"/>
    <s v="Gravel Hauling"/>
    <m/>
    <s v="VC7556-2019-017"/>
    <s v="929 OF"/>
    <m/>
    <m/>
    <m/>
    <s v="Approved"/>
    <m/>
    <m/>
    <s v="Gravel Hauling to Hare Lake road stockpile from Cress Pit (10 trucks) - 2 Trucks mobilized"/>
    <n v="6"/>
    <s v="C257-C267"/>
    <s v="Hare Lake"/>
    <n v="0"/>
    <d v="2021-09-30T00:00:00"/>
    <m/>
    <s v="58"/>
    <d v="2021-10-02T00:00:00"/>
    <s v=""/>
    <s v=""/>
    <m/>
    <m/>
    <m/>
    <s v=""/>
    <s v="06"/>
    <s v="Corbiere and Sons Contracting999120210922-3L.O.A.132730"/>
    <s v="Corbiere and Sons Contracting999120210922-3L.O.A.132730INV #149"/>
    <s v="Gravel Hauling"/>
    <s v=""/>
    <x v="3"/>
  </r>
  <r>
    <x v="1"/>
    <n v="6"/>
    <n v="0"/>
    <n v="9991"/>
    <s v="20210922-3"/>
    <n v="53510604"/>
    <s v="Access"/>
    <n v="0"/>
    <s v="Construction Coordinator"/>
    <n v="80"/>
    <n v="7"/>
    <s v="HR"/>
    <s v=""/>
    <s v=""/>
    <s v="80"/>
    <s v="0"/>
    <n v="560"/>
    <n v="72.8"/>
    <n v="632.79999999999995"/>
    <d v="2021-09-22T00:00:00"/>
    <n v="0"/>
    <x v="5"/>
    <d v="2021-10-08T00:00:00"/>
    <n v="164"/>
    <n v="0"/>
    <n v="0"/>
    <s v="Nathan Kyme"/>
    <s v="Gravel Hauling"/>
    <m/>
    <s v="VC7556-2019-017"/>
    <s v="929 OF"/>
    <m/>
    <m/>
    <m/>
    <s v="Approved"/>
    <m/>
    <m/>
    <s v="Gravel Hauling to Hare Lake road stockpile from Cress Pit (10 trucks) - 2 Trucks mobilized"/>
    <n v="6"/>
    <s v="C257-C267"/>
    <s v="Hare Lake"/>
    <n v="0"/>
    <d v="2021-09-30T00:00:00"/>
    <m/>
    <s v="58"/>
    <d v="2021-10-02T00:00:00"/>
    <s v=""/>
    <s v=""/>
    <m/>
    <m/>
    <m/>
    <s v=""/>
    <s v="06"/>
    <s v="Corbiere and Sons Contracting999120210922-3Construction Coordinator7560"/>
    <s v="Corbiere and Sons Contracting999120210922-3Construction Coordinator7560INV #149"/>
    <s v="Gravel Hauling"/>
    <s v=""/>
    <x v="3"/>
  </r>
  <r>
    <x v="1"/>
    <n v="6"/>
    <n v="0"/>
    <n v="9991"/>
    <s v="20210922-3"/>
    <n v="53510604"/>
    <s v="Access"/>
    <n v="0"/>
    <s v="Light Truck - Pick up- After Jan 10"/>
    <n v="243.75"/>
    <n v="1"/>
    <s v="DAY"/>
    <s v="182.81"/>
    <s v="0"/>
    <s v=""/>
    <s v=""/>
    <n v="243.75"/>
    <n v="31.6875"/>
    <n v="275.4375"/>
    <d v="2021-09-22T00:00:00"/>
    <n v="0"/>
    <x v="5"/>
    <d v="2021-10-08T00:00:00"/>
    <n v="164"/>
    <n v="0"/>
    <n v="0"/>
    <s v="Nathan Kyme"/>
    <s v="Gravel Hauling"/>
    <m/>
    <s v="VC7556-2019-017"/>
    <s v="929 OF"/>
    <m/>
    <m/>
    <m/>
    <s v="Approved"/>
    <m/>
    <m/>
    <s v="Gravel Hauling to Hare Lake road stockpile from Cress Pit (10 trucks) - 2 Trucks mobilized"/>
    <n v="6"/>
    <s v="C257-C267"/>
    <s v="Hare Lake"/>
    <n v="0"/>
    <d v="2021-09-30T00:00:00"/>
    <m/>
    <s v="58"/>
    <d v="2021-10-02T00:00:00"/>
    <s v=""/>
    <s v=""/>
    <m/>
    <m/>
    <m/>
    <s v=""/>
    <s v="06"/>
    <s v="Corbiere and Sons Contracting999120210922-3Light Truck - Pick up- After Jan 101243.75"/>
    <s v="Corbiere and Sons Contracting999120210922-3Light Truck - Pick up- After Jan 101243.75INV #149"/>
    <s v="Gravel Hauling"/>
    <s v=""/>
    <x v="3"/>
  </r>
  <r>
    <x v="1"/>
    <n v="6"/>
    <n v="0"/>
    <n v="9991"/>
    <s v="20210922-3"/>
    <n v="53510604"/>
    <s v="Access"/>
    <n v="0"/>
    <s v="Dump - Triaxle- After Jan 10"/>
    <n v="55.2"/>
    <n v="139"/>
    <s v="Dynamic"/>
    <s v="41.4"/>
    <s v="0"/>
    <s v=""/>
    <s v=""/>
    <n v="7672.8"/>
    <n v="997.46400000000006"/>
    <n v="8670.2639999999992"/>
    <d v="2021-09-22T00:00:00"/>
    <n v="0"/>
    <x v="5"/>
    <d v="2021-10-08T00:00:00"/>
    <n v="164"/>
    <n v="0"/>
    <n v="0"/>
    <s v="Nathan Kyme"/>
    <s v="Gravel Hauling"/>
    <m/>
    <s v="VC7556-2019-017"/>
    <s v="929 OF"/>
    <m/>
    <m/>
    <m/>
    <s v="Approved"/>
    <m/>
    <m/>
    <s v="Gravel Hauling to Hare Lake road stockpile from Cress Pit (10 trucks) - 2 Trucks mobilized"/>
    <n v="6"/>
    <s v="C257-C267"/>
    <s v="Hare Lake"/>
    <n v="0"/>
    <d v="2021-09-30T00:00:00"/>
    <m/>
    <s v="58"/>
    <d v="2021-10-02T00:00:00"/>
    <s v=""/>
    <s v=""/>
    <m/>
    <m/>
    <m/>
    <s v=""/>
    <s v="06"/>
    <s v="Corbiere and Sons Contracting999120210922-3Dump - Triaxle- After Jan 101397672.8"/>
    <s v="Corbiere and Sons Contracting999120210922-3Dump - Triaxle- After Jan 101397672.8INV #149"/>
    <s v="Gravel Hauling"/>
    <s v=""/>
    <x v="3"/>
  </r>
  <r>
    <x v="1"/>
    <n v="6"/>
    <n v="0"/>
    <n v="9972"/>
    <s v="20210921-5"/>
    <n v="53510604"/>
    <s v="Access"/>
    <n v="0"/>
    <s v="Driver - AZ - After Jan 10"/>
    <n v="70"/>
    <n v="46"/>
    <s v="HR"/>
    <s v=""/>
    <s v=""/>
    <s v="70"/>
    <s v="0"/>
    <n v="3220"/>
    <n v="418.6"/>
    <n v="3638.5999999999995"/>
    <d v="2021-09-21T00:00:00"/>
    <n v="0"/>
    <x v="5"/>
    <d v="2021-10-08T00:00:00"/>
    <n v="164"/>
    <n v="0"/>
    <n v="0"/>
    <s v="Nathan Kyme"/>
    <s v="Gravel Hauling"/>
    <m/>
    <s v="VC7556-2019-017"/>
    <s v="929 OF"/>
    <m/>
    <m/>
    <m/>
    <s v="Approved"/>
    <m/>
    <m/>
    <s v="4 trucks from Padda Roadlines hauling to Neys road"/>
    <n v="6"/>
    <s v="C219-C236"/>
    <s v="Neys"/>
    <n v="0"/>
    <d v="2021-09-29T00:00:00"/>
    <m/>
    <s v="58"/>
    <d v="2021-09-30T00:00:00"/>
    <s v=""/>
    <s v=""/>
    <m/>
    <m/>
    <m/>
    <s v=""/>
    <s v="06"/>
    <s v="Corbiere and Sons Contracting997220210921-5Driver - AZ - After Jan 10463220"/>
    <s v="Corbiere and Sons Contracting997220210921-5Driver - AZ - After Jan 10463220INV #149"/>
    <s v="Gravel Hauling"/>
    <s v=""/>
    <x v="3"/>
  </r>
  <r>
    <x v="1"/>
    <n v="6"/>
    <n v="0"/>
    <n v="9972"/>
    <s v="20210921-5"/>
    <n v="53510604"/>
    <s v="Access"/>
    <n v="0"/>
    <s v="L.O.A."/>
    <n v="210"/>
    <n v="4"/>
    <s v="DAY"/>
    <s v=""/>
    <s v=""/>
    <m/>
    <s v="0"/>
    <n v="840"/>
    <n v="109.2"/>
    <n v="949.19999999999993"/>
    <d v="2021-09-21T00:00:00"/>
    <n v="0"/>
    <x v="5"/>
    <d v="2021-10-08T00:00:00"/>
    <n v="164"/>
    <n v="0"/>
    <n v="0"/>
    <s v="Nathan Kyme"/>
    <s v="Gravel Hauling"/>
    <m/>
    <s v="VC7556-2019-017"/>
    <s v="929 OF"/>
    <m/>
    <m/>
    <m/>
    <s v="Approved"/>
    <m/>
    <m/>
    <s v="4 trucks from Padda Roadlines hauling to Neys road"/>
    <n v="6"/>
    <s v="C219-C236"/>
    <s v="Neys"/>
    <n v="0"/>
    <d v="2021-09-29T00:00:00"/>
    <m/>
    <s v="58"/>
    <d v="2021-09-30T00:00:00"/>
    <s v=""/>
    <s v=""/>
    <m/>
    <m/>
    <m/>
    <s v=""/>
    <s v="06"/>
    <s v="Corbiere and Sons Contracting997220210921-5L.O.A.4840"/>
    <s v="Corbiere and Sons Contracting997220210921-5L.O.A.4840INV #149"/>
    <s v="Gravel Hauling"/>
    <s v=""/>
    <x v="3"/>
  </r>
  <r>
    <x v="1"/>
    <n v="6"/>
    <n v="0"/>
    <n v="9972"/>
    <s v="20210921-5"/>
    <n v="53510604"/>
    <s v="Access"/>
    <n v="0"/>
    <s v="Dump - Triaxle- After Jan 10"/>
    <n v="55.2"/>
    <n v="46"/>
    <s v="Dynamic"/>
    <s v="41.4"/>
    <s v="0"/>
    <s v=""/>
    <s v=""/>
    <n v="2539.1999999999998"/>
    <n v="330.096"/>
    <n v="2869.2959999999994"/>
    <d v="2021-09-21T00:00:00"/>
    <n v="0"/>
    <x v="5"/>
    <d v="2021-10-08T00:00:00"/>
    <n v="164"/>
    <n v="0"/>
    <n v="0"/>
    <s v="Nathan Kyme"/>
    <s v="Gravel Hauling"/>
    <m/>
    <s v="VC7556-2019-017"/>
    <s v="929 OF"/>
    <m/>
    <m/>
    <m/>
    <s v="Approved"/>
    <m/>
    <m/>
    <s v="4 trucks from Padda Roadlines hauling to Neys road"/>
    <n v="6"/>
    <s v="C219-C236"/>
    <s v="Neys"/>
    <n v="0"/>
    <d v="2021-09-29T00:00:00"/>
    <m/>
    <s v="58"/>
    <d v="2021-09-30T00:00:00"/>
    <s v=""/>
    <s v=""/>
    <m/>
    <m/>
    <m/>
    <s v=""/>
    <s v="06"/>
    <s v="Corbiere and Sons Contracting997220210921-5Dump - Triaxle- After Jan 10462539.2"/>
    <s v="Corbiere and Sons Contracting997220210921-5Dump - Triaxle- After Jan 10462539.2INV #149"/>
    <s v="Gravel Hauling"/>
    <s v=""/>
    <x v="3"/>
  </r>
  <r>
    <x v="1"/>
    <n v="6"/>
    <n v="0"/>
    <n v="9971"/>
    <s v="20210921-4"/>
    <n v="53510604"/>
    <s v="Access"/>
    <n v="0"/>
    <s v="Driver - AZ - After Jan 10"/>
    <n v="70"/>
    <n v="46"/>
    <s v="HR"/>
    <s v=""/>
    <s v=""/>
    <s v="70"/>
    <s v="0"/>
    <n v="3220"/>
    <n v="418.6"/>
    <n v="3638.5999999999995"/>
    <d v="2021-09-21T00:00:00"/>
    <n v="0"/>
    <x v="5"/>
    <d v="2021-10-08T00:00:00"/>
    <n v="164"/>
    <n v="0"/>
    <n v="0"/>
    <s v="Nathan Kyme"/>
    <s v="Gravel Hauling"/>
    <m/>
    <s v="VC7556-2019-017"/>
    <s v="929 OF"/>
    <m/>
    <m/>
    <m/>
    <s v="Approved"/>
    <m/>
    <m/>
    <s v="1 Hurd, 4 Taranis and 1 Valentino Truck hauling to Ripple"/>
    <n v="6"/>
    <s v="C197-C202"/>
    <s v="Ripple Creek Road"/>
    <n v="0"/>
    <d v="2021-09-29T00:00:00"/>
    <m/>
    <s v="58"/>
    <d v="2021-09-30T00:00:00"/>
    <s v=""/>
    <s v=""/>
    <m/>
    <m/>
    <m/>
    <s v=""/>
    <s v="06"/>
    <s v="Corbiere and Sons Contracting997120210921-4Driver - AZ - After Jan 10463220"/>
    <s v="Corbiere and Sons Contracting997120210921-4Driver - AZ - After Jan 10463220INV #149"/>
    <s v="Gravel Hauling"/>
    <s v=""/>
    <x v="3"/>
  </r>
  <r>
    <x v="1"/>
    <n v="6"/>
    <n v="0"/>
    <n v="9971"/>
    <s v="20210921-4"/>
    <n v="53510604"/>
    <s v="Access"/>
    <n v="0"/>
    <s v="Driver - AZ - After Jan 10"/>
    <n v="70"/>
    <n v="12"/>
    <s v="HR"/>
    <s v=""/>
    <s v=""/>
    <s v="70"/>
    <s v="0"/>
    <n v="840"/>
    <n v="109.2"/>
    <n v="949.19999999999993"/>
    <d v="2021-09-21T00:00:00"/>
    <n v="0"/>
    <x v="5"/>
    <d v="2021-10-08T00:00:00"/>
    <n v="164"/>
    <n v="0"/>
    <n v="0"/>
    <s v="Nathan Kyme"/>
    <s v="Gravel Hauling"/>
    <m/>
    <s v="VC7556-2019-017"/>
    <s v="929 OF"/>
    <m/>
    <m/>
    <m/>
    <s v="Approved"/>
    <m/>
    <m/>
    <s v="1 Hurd, 4 Taranis and 1 Valentino Truck hauling to Ripple"/>
    <n v="6"/>
    <s v="C197-C202"/>
    <s v="Ripple Creek Road"/>
    <n v="0"/>
    <d v="2021-09-29T00:00:00"/>
    <m/>
    <s v="58"/>
    <d v="2021-09-30T00:00:00"/>
    <s v=""/>
    <s v=""/>
    <m/>
    <m/>
    <m/>
    <s v=""/>
    <s v="06"/>
    <s v="Corbiere and Sons Contracting997120210921-4Driver - AZ - After Jan 1012840"/>
    <s v="Corbiere and Sons Contracting997120210921-4Driver - AZ - After Jan 1012840INV #149"/>
    <s v="Gravel Hauling"/>
    <s v=""/>
    <x v="3"/>
  </r>
  <r>
    <x v="1"/>
    <n v="6"/>
    <n v="0"/>
    <n v="9971"/>
    <s v="20210921-4"/>
    <n v="53510604"/>
    <s v="Access"/>
    <n v="0"/>
    <s v="Driver - AZ - After Jan 10"/>
    <n v="70"/>
    <n v="12"/>
    <s v="HR"/>
    <s v=""/>
    <s v=""/>
    <s v="70"/>
    <s v="0"/>
    <n v="840"/>
    <n v="109.2"/>
    <n v="949.19999999999993"/>
    <d v="2021-09-21T00:00:00"/>
    <n v="0"/>
    <x v="5"/>
    <d v="2021-10-08T00:00:00"/>
    <n v="164"/>
    <n v="0"/>
    <n v="0"/>
    <s v="Nathan Kyme"/>
    <s v="Gravel Hauling"/>
    <m/>
    <s v="VC7556-2019-017"/>
    <s v="929 OF"/>
    <m/>
    <m/>
    <m/>
    <s v="Approved"/>
    <m/>
    <m/>
    <s v="1 Hurd, 4 Taranis and 1 Valentino Truck hauling to Ripple"/>
    <n v="6"/>
    <s v="C197-C202"/>
    <s v="Ripple Creek Road"/>
    <n v="0"/>
    <d v="2021-09-29T00:00:00"/>
    <m/>
    <s v="58"/>
    <d v="2021-09-30T00:00:00"/>
    <s v=""/>
    <s v=""/>
    <m/>
    <m/>
    <m/>
    <s v=""/>
    <s v="06"/>
    <s v="Corbiere and Sons Contracting997120210921-4Driver - AZ - After Jan 1012840"/>
    <s v="Corbiere and Sons Contracting997120210921-4Driver - AZ - After Jan 1012840INV #149"/>
    <s v="Gravel Hauling"/>
    <s v=""/>
    <x v="3"/>
  </r>
  <r>
    <x v="1"/>
    <n v="6"/>
    <n v="0"/>
    <n v="9971"/>
    <s v="20210921-4"/>
    <n v="53510604"/>
    <s v="Access"/>
    <n v="0"/>
    <s v="L.O.A."/>
    <n v="210"/>
    <n v="4"/>
    <s v="DAY"/>
    <s v=""/>
    <s v=""/>
    <m/>
    <s v="0"/>
    <n v="840"/>
    <n v="109.2"/>
    <n v="949.19999999999993"/>
    <d v="2021-09-21T00:00:00"/>
    <n v="0"/>
    <x v="5"/>
    <d v="2021-10-08T00:00:00"/>
    <n v="164"/>
    <n v="0"/>
    <n v="0"/>
    <s v="Nathan Kyme"/>
    <s v="Gravel Hauling"/>
    <m/>
    <s v="VC7556-2019-017"/>
    <s v="929 OF"/>
    <m/>
    <m/>
    <m/>
    <s v="Approved"/>
    <m/>
    <m/>
    <s v="1 Hurd, 4 Taranis and 1 Valentino Truck hauling to Ripple"/>
    <n v="6"/>
    <s v="C197-C202"/>
    <s v="Ripple Creek Road"/>
    <n v="0"/>
    <d v="2021-09-29T00:00:00"/>
    <m/>
    <s v="58"/>
    <d v="2021-09-30T00:00:00"/>
    <s v=""/>
    <s v=""/>
    <m/>
    <m/>
    <m/>
    <s v=""/>
    <s v="06"/>
    <s v="Corbiere and Sons Contracting997120210921-4L.O.A.4840"/>
    <s v="Corbiere and Sons Contracting997120210921-4L.O.A.4840INV #149"/>
    <s v="Gravel Hauling"/>
    <s v=""/>
    <x v="3"/>
  </r>
  <r>
    <x v="1"/>
    <n v="6"/>
    <n v="0"/>
    <n v="9971"/>
    <s v="20210921-4"/>
    <n v="53510604"/>
    <s v="Access"/>
    <n v="0"/>
    <s v="Dump - Triaxle- After Jan 10"/>
    <n v="55.2"/>
    <n v="46"/>
    <s v="Dynamic"/>
    <s v="41.4"/>
    <s v="0"/>
    <s v=""/>
    <s v=""/>
    <n v="2539.1999999999998"/>
    <n v="330.096"/>
    <n v="2869.2959999999994"/>
    <d v="2021-09-21T00:00:00"/>
    <n v="0"/>
    <x v="5"/>
    <d v="2021-10-08T00:00:00"/>
    <n v="164"/>
    <n v="0"/>
    <n v="0"/>
    <s v="Nathan Kyme"/>
    <s v="Gravel Hauling"/>
    <m/>
    <s v="VC7556-2019-017"/>
    <s v="929 OF"/>
    <m/>
    <m/>
    <m/>
    <s v="Approved"/>
    <m/>
    <m/>
    <s v="1 Hurd, 4 Taranis and 1 Valentino Truck hauling to Ripple"/>
    <n v="6"/>
    <s v="C197-C202"/>
    <s v="Ripple Creek Road"/>
    <n v="0"/>
    <d v="2021-09-29T00:00:00"/>
    <m/>
    <s v="58"/>
    <d v="2021-09-30T00:00:00"/>
    <s v=""/>
    <s v=""/>
    <m/>
    <m/>
    <m/>
    <s v=""/>
    <s v="06"/>
    <s v="Corbiere and Sons Contracting997120210921-4Dump - Triaxle- After Jan 10462539.2"/>
    <s v="Corbiere and Sons Contracting997120210921-4Dump - Triaxle- After Jan 10462539.2INV #149"/>
    <s v="Gravel Hauling"/>
    <s v=""/>
    <x v="3"/>
  </r>
  <r>
    <x v="1"/>
    <n v="6"/>
    <n v="0"/>
    <n v="9971"/>
    <s v="20210921-4"/>
    <n v="53510604"/>
    <s v="Access"/>
    <n v="0"/>
    <s v="Dump - Triaxle- After Jan 10"/>
    <n v="55.2"/>
    <n v="24"/>
    <s v="Dynamic"/>
    <s v="41.4"/>
    <s v="0"/>
    <s v=""/>
    <s v=""/>
    <n v="1324.8"/>
    <n v="172.22399999999999"/>
    <n v="1497.0239999999999"/>
    <d v="2021-09-21T00:00:00"/>
    <n v="0"/>
    <x v="5"/>
    <d v="2021-10-08T00:00:00"/>
    <n v="164"/>
    <n v="0"/>
    <n v="0"/>
    <s v="Nathan Kyme"/>
    <s v="Gravel Hauling"/>
    <m/>
    <s v="VC7556-2019-017"/>
    <s v="929 OF"/>
    <m/>
    <m/>
    <m/>
    <s v="Approved"/>
    <m/>
    <m/>
    <s v="1 Hurd, 4 Taranis and 1 Valentino Truck hauling to Ripple"/>
    <n v="6"/>
    <s v="C197-C202"/>
    <s v="Ripple Creek Road"/>
    <n v="0"/>
    <d v="2021-09-29T00:00:00"/>
    <m/>
    <s v="58"/>
    <d v="2021-09-30T00:00:00"/>
    <s v=""/>
    <s v=""/>
    <m/>
    <m/>
    <m/>
    <s v=""/>
    <s v="06"/>
    <s v="Corbiere and Sons Contracting997120210921-4Dump - Triaxle- After Jan 10241324.8"/>
    <s v="Corbiere and Sons Contracting997120210921-4Dump - Triaxle- After Jan 10241324.8INV #149"/>
    <s v="Gravel Hauling"/>
    <s v=""/>
    <x v="3"/>
  </r>
  <r>
    <x v="1"/>
    <n v="6"/>
    <n v="0"/>
    <n v="9970"/>
    <s v="20210921-3"/>
    <n v="53510604"/>
    <s v="Access"/>
    <n v="0"/>
    <s v="Driver - AZ - After Jan 10"/>
    <n v="70"/>
    <n v="69"/>
    <s v="HR"/>
    <s v=""/>
    <s v=""/>
    <s v="70"/>
    <s v="0"/>
    <n v="4830"/>
    <n v="627.9"/>
    <n v="5457.9"/>
    <d v="2021-09-21T00:00:00"/>
    <n v="0"/>
    <x v="5"/>
    <d v="2021-10-08T00:00:00"/>
    <n v="164"/>
    <n v="0"/>
    <n v="0"/>
    <s v="Nathan Kyme"/>
    <s v="Gravel Hauling"/>
    <m/>
    <s v="VC7556-2019-017"/>
    <s v="929 OF"/>
    <m/>
    <m/>
    <m/>
    <s v="Approved"/>
    <m/>
    <m/>
    <s v="Gravel Hauling to Hare Lake road stockpile from Cress Pit ( 6 trucks)"/>
    <n v="6"/>
    <s v="C257-C267"/>
    <s v="Hare Lake"/>
    <n v="0"/>
    <d v="2021-09-29T00:00:00"/>
    <m/>
    <s v="58"/>
    <d v="2021-09-30T00:00:00"/>
    <s v=""/>
    <s v=""/>
    <m/>
    <m/>
    <m/>
    <s v=""/>
    <s v="06"/>
    <s v="Corbiere and Sons Contracting997020210921-3Driver - AZ - After Jan 10694830"/>
    <s v="Corbiere and Sons Contracting997020210921-3Driver - AZ - After Jan 10694830INV #149"/>
    <s v="Gravel Hauling"/>
    <s v=""/>
    <x v="3"/>
  </r>
  <r>
    <x v="1"/>
    <n v="6"/>
    <n v="0"/>
    <n v="9970"/>
    <s v="20210921-3"/>
    <n v="53510604"/>
    <s v="Access"/>
    <n v="0"/>
    <s v="L.O.A."/>
    <n v="210"/>
    <n v="7"/>
    <s v="DAY"/>
    <s v=""/>
    <s v=""/>
    <m/>
    <s v="0"/>
    <n v="1470"/>
    <n v="191.1"/>
    <n v="1661.1"/>
    <d v="2021-09-21T00:00:00"/>
    <n v="0"/>
    <x v="5"/>
    <d v="2021-10-08T00:00:00"/>
    <n v="164"/>
    <n v="0"/>
    <n v="0"/>
    <s v="Nathan Kyme"/>
    <s v="Gravel Hauling"/>
    <m/>
    <s v="VC7556-2019-017"/>
    <s v="929 OF"/>
    <m/>
    <m/>
    <m/>
    <s v="Approved"/>
    <m/>
    <m/>
    <s v="Gravel Hauling to Hare Lake road stockpile from Cress Pit ( 6 trucks)"/>
    <n v="6"/>
    <s v="C257-C267"/>
    <s v="Hare Lake"/>
    <n v="0"/>
    <d v="2021-09-29T00:00:00"/>
    <m/>
    <s v="58"/>
    <d v="2021-09-30T00:00:00"/>
    <s v=""/>
    <s v=""/>
    <m/>
    <m/>
    <m/>
    <s v=""/>
    <s v="06"/>
    <s v="Corbiere and Sons Contracting997020210921-3L.O.A.71470"/>
    <s v="Corbiere and Sons Contracting997020210921-3L.O.A.71470INV #149"/>
    <s v="Gravel Hauling"/>
    <s v=""/>
    <x v="3"/>
  </r>
  <r>
    <x v="1"/>
    <n v="6"/>
    <n v="0"/>
    <n v="9970"/>
    <s v="20210921-3"/>
    <n v="53510604"/>
    <s v="Access"/>
    <n v="0"/>
    <s v="Construction Coordinator"/>
    <n v="80"/>
    <n v="7"/>
    <s v="HR"/>
    <s v=""/>
    <s v=""/>
    <s v="80"/>
    <s v="0"/>
    <n v="560"/>
    <n v="72.8"/>
    <n v="632.79999999999995"/>
    <d v="2021-09-21T00:00:00"/>
    <n v="0"/>
    <x v="5"/>
    <d v="2021-10-08T00:00:00"/>
    <n v="164"/>
    <n v="0"/>
    <n v="0"/>
    <s v="Nathan Kyme"/>
    <s v="Gravel Hauling"/>
    <m/>
    <s v="VC7556-2019-017"/>
    <s v="929 OF"/>
    <m/>
    <m/>
    <m/>
    <s v="Approved"/>
    <m/>
    <m/>
    <s v="Gravel Hauling to Hare Lake road stockpile from Cress Pit ( 6 trucks)"/>
    <n v="6"/>
    <s v="C257-C267"/>
    <s v="Hare Lake"/>
    <n v="0"/>
    <d v="2021-09-29T00:00:00"/>
    <m/>
    <s v="58"/>
    <d v="2021-09-30T00:00:00"/>
    <s v=""/>
    <s v=""/>
    <m/>
    <m/>
    <m/>
    <s v=""/>
    <s v="06"/>
    <s v="Corbiere and Sons Contracting997020210921-3Construction Coordinator7560"/>
    <s v="Corbiere and Sons Contracting997020210921-3Construction Coordinator7560INV #149"/>
    <s v="Gravel Hauling"/>
    <s v=""/>
    <x v="3"/>
  </r>
  <r>
    <x v="1"/>
    <n v="6"/>
    <n v="0"/>
    <n v="9970"/>
    <s v="20210921-3"/>
    <n v="53510604"/>
    <s v="Access"/>
    <n v="0"/>
    <s v="Light Truck - Pick up- After Jan 10"/>
    <n v="243.75"/>
    <n v="1"/>
    <s v="DAY"/>
    <s v="182.81"/>
    <s v="0"/>
    <s v=""/>
    <s v=""/>
    <n v="243.75"/>
    <n v="31.6875"/>
    <n v="275.4375"/>
    <d v="2021-09-21T00:00:00"/>
    <n v="0"/>
    <x v="5"/>
    <d v="2021-10-08T00:00:00"/>
    <n v="164"/>
    <n v="0"/>
    <n v="0"/>
    <s v="Nathan Kyme"/>
    <s v="Gravel Hauling"/>
    <m/>
    <s v="VC7556-2019-017"/>
    <s v="929 OF"/>
    <m/>
    <m/>
    <m/>
    <s v="Approved"/>
    <m/>
    <m/>
    <s v="Gravel Hauling to Hare Lake road stockpile from Cress Pit ( 6 trucks)"/>
    <n v="6"/>
    <s v="C257-C267"/>
    <s v="Hare Lake"/>
    <n v="0"/>
    <d v="2021-09-29T00:00:00"/>
    <m/>
    <s v="58"/>
    <d v="2021-09-30T00:00:00"/>
    <s v=""/>
    <s v=""/>
    <m/>
    <m/>
    <m/>
    <s v=""/>
    <s v="06"/>
    <s v="Corbiere and Sons Contracting997020210921-3Light Truck - Pick up- After Jan 101243.75"/>
    <s v="Corbiere and Sons Contracting997020210921-3Light Truck - Pick up- After Jan 101243.75INV #149"/>
    <s v="Gravel Hauling"/>
    <s v=""/>
    <x v="3"/>
  </r>
  <r>
    <x v="1"/>
    <n v="6"/>
    <n v="0"/>
    <n v="9970"/>
    <s v="20210921-3"/>
    <n v="53510604"/>
    <s v="Access"/>
    <n v="0"/>
    <s v="Dump - Triaxle- After Jan 10"/>
    <n v="55.2"/>
    <n v="69"/>
    <s v="Dynamic"/>
    <s v="41.4"/>
    <s v="0"/>
    <s v=""/>
    <s v=""/>
    <n v="3808.8"/>
    <n v="495.14400000000006"/>
    <n v="4303.9439999999995"/>
    <d v="2021-09-21T00:00:00"/>
    <n v="0"/>
    <x v="5"/>
    <d v="2021-10-08T00:00:00"/>
    <n v="164"/>
    <n v="0"/>
    <n v="0"/>
    <s v="Nathan Kyme"/>
    <s v="Gravel Hauling"/>
    <m/>
    <s v="VC7556-2019-017"/>
    <s v="929 OF"/>
    <m/>
    <m/>
    <m/>
    <s v="Approved"/>
    <m/>
    <m/>
    <s v="Gravel Hauling to Hare Lake road stockpile from Cress Pit ( 6 trucks)"/>
    <n v="6"/>
    <s v="C257-C267"/>
    <s v="Hare Lake"/>
    <n v="0"/>
    <d v="2021-09-29T00:00:00"/>
    <m/>
    <s v="58"/>
    <d v="2021-09-30T00:00:00"/>
    <s v=""/>
    <s v=""/>
    <m/>
    <m/>
    <m/>
    <s v=""/>
    <s v="06"/>
    <s v="Corbiere and Sons Contracting997020210921-3Dump - Triaxle- After Jan 10693808.8"/>
    <s v="Corbiere and Sons Contracting997020210921-3Dump - Triaxle- After Jan 10693808.8INV #149"/>
    <s v="Gravel Hauling"/>
    <s v=""/>
    <x v="3"/>
  </r>
  <r>
    <x v="1"/>
    <n v="6"/>
    <n v="0"/>
    <n v="9936"/>
    <s v="20210920-5"/>
    <n v="53510604"/>
    <s v="Access"/>
    <n v="0"/>
    <s v="Driver - AZ - After Jan 10"/>
    <n v="70"/>
    <n v="57.5"/>
    <s v="HR"/>
    <s v=""/>
    <s v=""/>
    <s v="70"/>
    <s v="0"/>
    <n v="4025"/>
    <n v="523.25"/>
    <n v="4548.25"/>
    <d v="2021-09-20T00:00:00"/>
    <n v="0"/>
    <x v="5"/>
    <d v="2021-10-08T00:00:00"/>
    <n v="164"/>
    <n v="0"/>
    <n v="0"/>
    <s v="Nathan Kyme"/>
    <s v="Gravel Hauling"/>
    <m/>
    <s v="VC7556-2019-017"/>
    <s v="929 OF"/>
    <m/>
    <m/>
    <m/>
    <s v="Approved"/>
    <m/>
    <m/>
    <s v="5 trucks from Padda Roadlines hauling to Neys road"/>
    <n v="6"/>
    <s v="C219-C236"/>
    <s v="Neys"/>
    <n v="0"/>
    <d v="2021-09-23T00:00:00"/>
    <m/>
    <s v="37"/>
    <d v="2021-09-24T00:00:00"/>
    <s v=""/>
    <s v=""/>
    <m/>
    <m/>
    <m/>
    <s v="Harold Furlong"/>
    <s v="06"/>
    <s v="Corbiere and Sons Contracting993620210920-5Driver - AZ - After Jan 1057.54025"/>
    <s v="Corbiere and Sons Contracting993620210920-5Driver - AZ - After Jan 1057.54025INV #149"/>
    <s v="Gravel Hauling"/>
    <s v=""/>
    <x v="3"/>
  </r>
  <r>
    <x v="1"/>
    <n v="6"/>
    <n v="0"/>
    <n v="9936"/>
    <s v="20210920-5"/>
    <n v="53510604"/>
    <s v="Access"/>
    <n v="0"/>
    <s v="L.O.A."/>
    <n v="210"/>
    <n v="5"/>
    <s v="DAY"/>
    <s v=""/>
    <s v=""/>
    <m/>
    <s v="0"/>
    <n v="1050"/>
    <n v="136.5"/>
    <n v="1186.5"/>
    <d v="2021-09-20T00:00:00"/>
    <n v="0"/>
    <x v="5"/>
    <d v="2021-10-08T00:00:00"/>
    <n v="164"/>
    <n v="0"/>
    <n v="0"/>
    <s v="Nathan Kyme"/>
    <s v="Gravel Hauling"/>
    <m/>
    <s v="VC7556-2019-017"/>
    <s v="929 OF"/>
    <m/>
    <m/>
    <m/>
    <s v="Approved"/>
    <m/>
    <m/>
    <s v="5 trucks from Padda Roadlines hauling to Neys road"/>
    <n v="6"/>
    <s v="C219-C236"/>
    <s v="Neys"/>
    <n v="0"/>
    <d v="2021-09-23T00:00:00"/>
    <m/>
    <s v="37"/>
    <d v="2021-09-24T00:00:00"/>
    <s v=""/>
    <s v=""/>
    <m/>
    <m/>
    <m/>
    <s v="Harold Furlong"/>
    <s v="06"/>
    <s v="Corbiere and Sons Contracting993620210920-5L.O.A.51050"/>
    <s v="Corbiere and Sons Contracting993620210920-5L.O.A.51050INV #149"/>
    <s v="Gravel Hauling"/>
    <s v=""/>
    <x v="3"/>
  </r>
  <r>
    <x v="1"/>
    <n v="6"/>
    <n v="0"/>
    <n v="9936"/>
    <s v="20210920-5"/>
    <n v="53510604"/>
    <s v="Access"/>
    <n v="0"/>
    <s v="Dump - Triaxle- After Jan 10"/>
    <n v="55.2"/>
    <n v="57.5"/>
    <s v="Dynamic"/>
    <s v="41.4"/>
    <s v="0"/>
    <s v=""/>
    <s v=""/>
    <n v="3174"/>
    <n v="412.62"/>
    <n v="3586.6199999999994"/>
    <d v="2021-09-20T00:00:00"/>
    <n v="0"/>
    <x v="5"/>
    <d v="2021-10-08T00:00:00"/>
    <n v="164"/>
    <n v="0"/>
    <n v="0"/>
    <s v="Nathan Kyme"/>
    <s v="Gravel Hauling"/>
    <m/>
    <s v="VC7556-2019-017"/>
    <s v="929 OF"/>
    <m/>
    <m/>
    <m/>
    <s v="Approved"/>
    <m/>
    <m/>
    <s v="5 trucks from Padda Roadlines hauling to Neys road"/>
    <n v="6"/>
    <s v="C219-C236"/>
    <s v="Neys"/>
    <n v="0"/>
    <d v="2021-09-23T00:00:00"/>
    <m/>
    <s v="37"/>
    <d v="2021-09-24T00:00:00"/>
    <s v=""/>
    <s v=""/>
    <m/>
    <m/>
    <m/>
    <s v="Harold Furlong"/>
    <s v="06"/>
    <s v="Corbiere and Sons Contracting993620210920-5Dump - Triaxle- After Jan 1057.53174"/>
    <s v="Corbiere and Sons Contracting993620210920-5Dump - Triaxle- After Jan 1057.53174INV #149"/>
    <s v="Gravel Hauling"/>
    <s v=""/>
    <x v="3"/>
  </r>
  <r>
    <x v="1"/>
    <n v="6"/>
    <n v="0"/>
    <n v="9934"/>
    <s v="20210920-3"/>
    <n v="53510604"/>
    <s v="Access"/>
    <n v="0"/>
    <s v="Driver - AZ - After Jan 10"/>
    <n v="70"/>
    <n v="46"/>
    <s v="HR"/>
    <s v=""/>
    <s v=""/>
    <s v="70"/>
    <s v="0"/>
    <n v="3220"/>
    <n v="418.6"/>
    <n v="3638.5999999999995"/>
    <d v="2021-09-20T00:00:00"/>
    <n v="0"/>
    <x v="5"/>
    <d v="2021-10-08T00:00:00"/>
    <n v="164"/>
    <n v="0"/>
    <n v="0"/>
    <s v="Nathan Kyme"/>
    <s v="Gravel Hauling"/>
    <m/>
    <s v="VC7556-2019-017"/>
    <s v="929 OF"/>
    <m/>
    <m/>
    <m/>
    <s v="Approved"/>
    <m/>
    <m/>
    <s v="Gravel Hauling to Hare Lake road stockpile from Cress Pit ( 4 trucks)"/>
    <n v="6"/>
    <s v="C257-C267"/>
    <s v="Hare Lake Road"/>
    <n v="0"/>
    <d v="2021-09-23T00:00:00"/>
    <m/>
    <s v="37"/>
    <d v="2021-09-24T00:00:00"/>
    <s v=""/>
    <s v=""/>
    <m/>
    <m/>
    <m/>
    <s v="Harold Furlong"/>
    <s v="06"/>
    <s v="Corbiere and Sons Contracting993420210920-3Driver - AZ - After Jan 10463220"/>
    <s v="Corbiere and Sons Contracting993420210920-3Driver - AZ - After Jan 10463220INV #149"/>
    <s v="Gravel Hauling"/>
    <s v=""/>
    <x v="3"/>
  </r>
  <r>
    <x v="1"/>
    <n v="6"/>
    <n v="0"/>
    <n v="9934"/>
    <s v="20210920-3"/>
    <n v="53510604"/>
    <s v="Access"/>
    <n v="0"/>
    <s v="L.O.A."/>
    <n v="210"/>
    <n v="5"/>
    <s v="DAY"/>
    <s v=""/>
    <s v=""/>
    <m/>
    <s v="0"/>
    <n v="1050"/>
    <n v="136.5"/>
    <n v="1186.5"/>
    <d v="2021-09-20T00:00:00"/>
    <n v="0"/>
    <x v="5"/>
    <d v="2021-10-08T00:00:00"/>
    <n v="164"/>
    <n v="0"/>
    <n v="0"/>
    <s v="Nathan Kyme"/>
    <s v="Gravel Hauling"/>
    <m/>
    <s v="VC7556-2019-017"/>
    <s v="929 OF"/>
    <m/>
    <m/>
    <m/>
    <s v="Approved"/>
    <m/>
    <m/>
    <s v="Gravel Hauling to Hare Lake road stockpile from Cress Pit ( 4 trucks)"/>
    <n v="6"/>
    <s v="C257-C267"/>
    <s v="Hare Lake Road"/>
    <n v="0"/>
    <d v="2021-09-23T00:00:00"/>
    <m/>
    <s v="37"/>
    <d v="2021-09-24T00:00:00"/>
    <s v=""/>
    <s v=""/>
    <m/>
    <m/>
    <m/>
    <s v="Harold Furlong"/>
    <s v="06"/>
    <s v="Corbiere and Sons Contracting993420210920-3L.O.A.51050"/>
    <s v="Corbiere and Sons Contracting993420210920-3L.O.A.51050INV #149"/>
    <s v="Gravel Hauling"/>
    <s v=""/>
    <x v="3"/>
  </r>
  <r>
    <x v="1"/>
    <n v="6"/>
    <n v="0"/>
    <n v="9934"/>
    <s v="20210920-3"/>
    <n v="53510604"/>
    <s v="Access"/>
    <n v="0"/>
    <s v="Construction Coordinator"/>
    <n v="80"/>
    <n v="7"/>
    <s v="HR"/>
    <s v=""/>
    <s v=""/>
    <s v="80"/>
    <s v="0"/>
    <n v="560"/>
    <n v="72.8"/>
    <n v="632.79999999999995"/>
    <d v="2021-09-20T00:00:00"/>
    <n v="0"/>
    <x v="5"/>
    <d v="2021-10-08T00:00:00"/>
    <n v="164"/>
    <n v="0"/>
    <n v="0"/>
    <s v="Nathan Kyme"/>
    <s v="Gravel Hauling"/>
    <m/>
    <s v="VC7556-2019-017"/>
    <s v="929 OF"/>
    <m/>
    <m/>
    <m/>
    <s v="Approved"/>
    <m/>
    <m/>
    <s v="Gravel Hauling to Hare Lake road stockpile from Cress Pit ( 4 trucks)"/>
    <n v="6"/>
    <s v="C257-C267"/>
    <s v="Hare Lake Road"/>
    <n v="0"/>
    <d v="2021-09-23T00:00:00"/>
    <m/>
    <s v="37"/>
    <d v="2021-09-24T00:00:00"/>
    <s v=""/>
    <s v=""/>
    <m/>
    <m/>
    <m/>
    <s v="Harold Furlong"/>
    <s v="06"/>
    <s v="Corbiere and Sons Contracting993420210920-3Construction Coordinator7560"/>
    <s v="Corbiere and Sons Contracting993420210920-3Construction Coordinator7560INV #149"/>
    <s v="Gravel Hauling"/>
    <s v=""/>
    <x v="3"/>
  </r>
  <r>
    <x v="1"/>
    <n v="6"/>
    <n v="0"/>
    <n v="9934"/>
    <s v="20210920-3"/>
    <n v="53510604"/>
    <s v="Access"/>
    <n v="0"/>
    <s v="Light Truck - Pick up- After Jan 10"/>
    <n v="243.75"/>
    <n v="1"/>
    <s v="DAY"/>
    <s v="182.81"/>
    <s v="0"/>
    <s v=""/>
    <s v=""/>
    <n v="243.75"/>
    <n v="31.6875"/>
    <n v="275.4375"/>
    <d v="2021-09-20T00:00:00"/>
    <n v="0"/>
    <x v="5"/>
    <d v="2021-10-08T00:00:00"/>
    <n v="164"/>
    <n v="0"/>
    <n v="0"/>
    <s v="Nathan Kyme"/>
    <s v="Gravel Hauling"/>
    <m/>
    <s v="VC7556-2019-017"/>
    <s v="929 OF"/>
    <m/>
    <m/>
    <m/>
    <s v="Approved"/>
    <m/>
    <m/>
    <s v="Gravel Hauling to Hare Lake road stockpile from Cress Pit ( 4 trucks)"/>
    <n v="6"/>
    <s v="C257-C267"/>
    <s v="Hare Lake Road"/>
    <n v="0"/>
    <d v="2021-09-23T00:00:00"/>
    <m/>
    <s v="37"/>
    <d v="2021-09-24T00:00:00"/>
    <s v=""/>
    <s v=""/>
    <m/>
    <m/>
    <m/>
    <s v="Harold Furlong"/>
    <s v="06"/>
    <s v="Corbiere and Sons Contracting993420210920-3Light Truck - Pick up- After Jan 101243.75"/>
    <s v="Corbiere and Sons Contracting993420210920-3Light Truck - Pick up- After Jan 101243.75INV #149"/>
    <s v="Gravel Hauling"/>
    <s v=""/>
    <x v="3"/>
  </r>
  <r>
    <x v="1"/>
    <n v="6"/>
    <n v="0"/>
    <n v="9934"/>
    <s v="20210920-3"/>
    <n v="53510604"/>
    <s v="Access"/>
    <n v="0"/>
    <s v="Dump - Triaxle- After Jan 10"/>
    <n v="55.2"/>
    <n v="46"/>
    <s v="Dynamic"/>
    <s v="41.4"/>
    <s v="0"/>
    <s v=""/>
    <s v=""/>
    <n v="2539.1999999999998"/>
    <n v="330.096"/>
    <n v="2869.2959999999994"/>
    <d v="2021-09-20T00:00:00"/>
    <n v="0"/>
    <x v="5"/>
    <d v="2021-10-08T00:00:00"/>
    <n v="164"/>
    <n v="0"/>
    <n v="0"/>
    <s v="Nathan Kyme"/>
    <s v="Gravel Hauling"/>
    <m/>
    <s v="VC7556-2019-017"/>
    <s v="929 OF"/>
    <m/>
    <m/>
    <m/>
    <s v="Approved"/>
    <m/>
    <m/>
    <s v="Gravel Hauling to Hare Lake road stockpile from Cress Pit ( 4 trucks)"/>
    <n v="6"/>
    <s v="C257-C267"/>
    <s v="Hare Lake Road"/>
    <n v="0"/>
    <d v="2021-09-23T00:00:00"/>
    <m/>
    <s v="37"/>
    <d v="2021-09-24T00:00:00"/>
    <s v=""/>
    <s v=""/>
    <m/>
    <m/>
    <m/>
    <s v="Harold Furlong"/>
    <s v="06"/>
    <s v="Corbiere and Sons Contracting993420210920-3Dump - Triaxle- After Jan 10462539.2"/>
    <s v="Corbiere and Sons Contracting993420210920-3Dump - Triaxle- After Jan 10462539.2INV #149"/>
    <s v="Gravel Hauling"/>
    <s v=""/>
    <x v="3"/>
  </r>
  <r>
    <x v="1"/>
    <n v="6"/>
    <n v="0"/>
    <n v="9923"/>
    <s v="20210919-4"/>
    <n v="53510604"/>
    <s v="Access"/>
    <n v="0"/>
    <s v="Driver - AZ - After Jan 10"/>
    <n v="70"/>
    <n v="49.5"/>
    <s v="HR"/>
    <s v=""/>
    <s v=""/>
    <s v="70"/>
    <s v="0"/>
    <n v="3465"/>
    <n v="450.45"/>
    <n v="3915.45"/>
    <d v="2021-09-19T00:00:00"/>
    <n v="0"/>
    <x v="5"/>
    <d v="2021-10-08T00:00:00"/>
    <n v="164"/>
    <n v="0"/>
    <n v="0"/>
    <s v="Nathan Kyme"/>
    <s v="Gravel Hauling"/>
    <m/>
    <s v="VC7556-2019-017"/>
    <s v="929 OF"/>
    <m/>
    <m/>
    <m/>
    <s v="Approved"/>
    <m/>
    <m/>
    <s v="5Padda Tri-axles hauling from Cress pit to Ripple"/>
    <n v="6"/>
    <s v="C197-C202"/>
    <s v="Ripple Creek Road"/>
    <n v="0"/>
    <d v="2021-09-23T00:00:00"/>
    <m/>
    <s v="37"/>
    <d v="2021-09-24T00:00:00"/>
    <s v=""/>
    <s v=""/>
    <m/>
    <m/>
    <m/>
    <s v="Harold Furlong"/>
    <s v="06"/>
    <s v="Corbiere and Sons Contracting992320210919-4Driver - AZ - After Jan 1049.53465"/>
    <s v="Corbiere and Sons Contracting992320210919-4Driver - AZ - After Jan 1049.53465INV #149"/>
    <s v="Gravel Hauling"/>
    <s v=""/>
    <x v="3"/>
  </r>
  <r>
    <x v="1"/>
    <n v="6"/>
    <n v="0"/>
    <n v="9923"/>
    <s v="20210919-4"/>
    <n v="53510604"/>
    <s v="Access"/>
    <n v="0"/>
    <s v="L.O.A."/>
    <n v="210"/>
    <n v="5"/>
    <s v="DAY"/>
    <s v=""/>
    <s v=""/>
    <m/>
    <s v="0"/>
    <n v="1050"/>
    <n v="136.5"/>
    <n v="1186.5"/>
    <d v="2021-09-19T00:00:00"/>
    <n v="0"/>
    <x v="5"/>
    <d v="2021-10-08T00:00:00"/>
    <n v="164"/>
    <n v="0"/>
    <n v="0"/>
    <s v="Nathan Kyme"/>
    <s v="Gravel Hauling"/>
    <m/>
    <s v="VC7556-2019-017"/>
    <s v="929 OF"/>
    <m/>
    <m/>
    <m/>
    <s v="Approved"/>
    <m/>
    <m/>
    <s v="5Padda Tri-axles hauling from Cress pit to Ripple"/>
    <n v="6"/>
    <s v="C197-C202"/>
    <s v="Ripple Creek Road"/>
    <n v="0"/>
    <d v="2021-09-23T00:00:00"/>
    <m/>
    <s v="37"/>
    <d v="2021-09-24T00:00:00"/>
    <s v=""/>
    <s v=""/>
    <m/>
    <m/>
    <m/>
    <s v="Harold Furlong"/>
    <s v="06"/>
    <s v="Corbiere and Sons Contracting992320210919-4L.O.A.51050"/>
    <s v="Corbiere and Sons Contracting992320210919-4L.O.A.51050INV #149"/>
    <s v="Gravel Hauling"/>
    <s v=""/>
    <x v="3"/>
  </r>
  <r>
    <x v="1"/>
    <n v="6"/>
    <n v="0"/>
    <n v="9923"/>
    <s v="20210919-4"/>
    <n v="53510604"/>
    <s v="Access"/>
    <n v="0"/>
    <s v="Dump - Triaxle- After Jan 10"/>
    <n v="55.2"/>
    <n v="49.5"/>
    <s v="Dynamic"/>
    <s v="41.4"/>
    <s v="0"/>
    <s v=""/>
    <s v=""/>
    <n v="2732.4"/>
    <n v="355.21200000000005"/>
    <n v="3087.6119999999996"/>
    <d v="2021-09-19T00:00:00"/>
    <n v="0"/>
    <x v="5"/>
    <d v="2021-10-08T00:00:00"/>
    <n v="164"/>
    <n v="0"/>
    <n v="0"/>
    <s v="Nathan Kyme"/>
    <s v="Gravel Hauling"/>
    <m/>
    <s v="VC7556-2019-017"/>
    <s v="929 OF"/>
    <m/>
    <m/>
    <m/>
    <s v="Approved"/>
    <m/>
    <m/>
    <s v="5Padda Tri-axles hauling from Cress pit to Ripple"/>
    <n v="6"/>
    <s v="C197-C202"/>
    <s v="Ripple Creek Road"/>
    <n v="0"/>
    <d v="2021-09-23T00:00:00"/>
    <m/>
    <s v="37"/>
    <d v="2021-09-24T00:00:00"/>
    <s v=""/>
    <s v=""/>
    <m/>
    <m/>
    <m/>
    <s v="Harold Furlong"/>
    <s v="06"/>
    <s v="Corbiere and Sons Contracting992320210919-4Dump - Triaxle- After Jan 1049.52732.4"/>
    <s v="Corbiere and Sons Contracting992320210919-4Dump - Triaxle- After Jan 1049.52732.4INV #149"/>
    <s v="Gravel Hauling"/>
    <s v=""/>
    <x v="3"/>
  </r>
  <r>
    <x v="1"/>
    <n v="6"/>
    <n v="0"/>
    <n v="9922"/>
    <s v="20210919-3"/>
    <n v="53510604"/>
    <s v="Access"/>
    <n v="0"/>
    <s v="Driver - AZ - After Jan 10"/>
    <n v="70"/>
    <n v="85"/>
    <s v="HR"/>
    <s v=""/>
    <s v=""/>
    <s v="70"/>
    <s v="0"/>
    <n v="5950"/>
    <n v="773.5"/>
    <n v="6723.4999999999991"/>
    <d v="2021-09-19T00:00:00"/>
    <n v="0"/>
    <x v="5"/>
    <d v="2021-10-08T00:00:00"/>
    <n v="164"/>
    <n v="0"/>
    <n v="0"/>
    <s v="Nathan Kyme"/>
    <s v="Gravel Hauling"/>
    <m/>
    <s v="VC7556-2019-017"/>
    <s v="929 OF"/>
    <m/>
    <m/>
    <m/>
    <s v="Approved"/>
    <m/>
    <m/>
    <s v="Gravel Hauling to Hare Lake road stockpile from Cress Pit - 2 Trucks mobilized"/>
    <n v="6"/>
    <s v="C257-C267"/>
    <s v="Hare Lake Road"/>
    <n v="0"/>
    <d v="2021-09-23T00:00:00"/>
    <m/>
    <s v="37"/>
    <d v="2021-09-25T00:00:00"/>
    <s v=""/>
    <s v=""/>
    <m/>
    <m/>
    <m/>
    <s v="Harold Furlong"/>
    <s v="06"/>
    <s v="Corbiere and Sons Contracting992220210919-3Driver - AZ - After Jan 10855950"/>
    <s v="Corbiere and Sons Contracting992220210919-3Driver - AZ - After Jan 10855950INV #149"/>
    <s v="Gravel Hauling"/>
    <s v=""/>
    <x v="3"/>
  </r>
  <r>
    <x v="1"/>
    <n v="6"/>
    <n v="0"/>
    <n v="9922"/>
    <s v="20210919-3"/>
    <n v="53510604"/>
    <s v="Access"/>
    <n v="0"/>
    <s v="L.O.A."/>
    <n v="210"/>
    <n v="9"/>
    <s v="DAY"/>
    <s v=""/>
    <s v=""/>
    <m/>
    <s v="0"/>
    <n v="1890"/>
    <n v="245.70000000000002"/>
    <n v="2135.6999999999998"/>
    <d v="2021-09-19T00:00:00"/>
    <n v="0"/>
    <x v="5"/>
    <d v="2021-10-08T00:00:00"/>
    <n v="164"/>
    <n v="0"/>
    <n v="0"/>
    <s v="Nathan Kyme"/>
    <s v="Gravel Hauling"/>
    <m/>
    <s v="VC7556-2019-017"/>
    <s v="929 OF"/>
    <m/>
    <m/>
    <m/>
    <s v="Approved"/>
    <m/>
    <m/>
    <s v="Gravel Hauling to Hare Lake road stockpile from Cress Pit - 2 Trucks mobilized"/>
    <n v="6"/>
    <s v="C257-C267"/>
    <s v="Hare Lake Road"/>
    <n v="0"/>
    <d v="2021-09-23T00:00:00"/>
    <m/>
    <s v="37"/>
    <d v="2021-09-25T00:00:00"/>
    <s v=""/>
    <s v=""/>
    <m/>
    <m/>
    <m/>
    <s v="Harold Furlong"/>
    <s v="06"/>
    <s v="Corbiere and Sons Contracting992220210919-3L.O.A.91890"/>
    <s v="Corbiere and Sons Contracting992220210919-3L.O.A.91890INV #149"/>
    <s v="Gravel Hauling"/>
    <s v=""/>
    <x v="3"/>
  </r>
  <r>
    <x v="1"/>
    <n v="6"/>
    <n v="0"/>
    <n v="9922"/>
    <s v="20210919-3"/>
    <n v="53510604"/>
    <s v="Access"/>
    <n v="0"/>
    <s v="Construction Coordinator"/>
    <n v="80"/>
    <n v="7"/>
    <s v="HR"/>
    <s v=""/>
    <s v=""/>
    <s v="80"/>
    <s v="0"/>
    <n v="560"/>
    <n v="72.8"/>
    <n v="632.79999999999995"/>
    <d v="2021-09-19T00:00:00"/>
    <n v="0"/>
    <x v="5"/>
    <d v="2021-10-08T00:00:00"/>
    <n v="164"/>
    <n v="0"/>
    <n v="0"/>
    <s v="Nathan Kyme"/>
    <s v="Gravel Hauling"/>
    <m/>
    <s v="VC7556-2019-017"/>
    <s v="929 OF"/>
    <m/>
    <m/>
    <m/>
    <s v="Approved"/>
    <m/>
    <m/>
    <s v="Gravel Hauling to Hare Lake road stockpile from Cress Pit - 2 Trucks mobilized"/>
    <n v="6"/>
    <s v="C257-C267"/>
    <s v="Hare Lake Road"/>
    <n v="0"/>
    <d v="2021-09-23T00:00:00"/>
    <m/>
    <s v="37"/>
    <d v="2021-09-25T00:00:00"/>
    <s v=""/>
    <s v=""/>
    <m/>
    <m/>
    <m/>
    <s v="Harold Furlong"/>
    <s v="06"/>
    <s v="Corbiere and Sons Contracting992220210919-3Construction Coordinator7560"/>
    <s v="Corbiere and Sons Contracting992220210919-3Construction Coordinator7560INV #149"/>
    <s v="Gravel Hauling"/>
    <s v=""/>
    <x v="3"/>
  </r>
  <r>
    <x v="1"/>
    <n v="6"/>
    <n v="0"/>
    <n v="9922"/>
    <s v="20210919-3"/>
    <n v="53510604"/>
    <s v="Access"/>
    <n v="0"/>
    <s v="Light Truck - Pick up- After Jan 10"/>
    <n v="243.75"/>
    <n v="1"/>
    <s v="DAY"/>
    <s v="182.81"/>
    <s v="0"/>
    <s v=""/>
    <s v=""/>
    <n v="243.75"/>
    <n v="31.6875"/>
    <n v="275.4375"/>
    <d v="2021-09-19T00:00:00"/>
    <n v="0"/>
    <x v="5"/>
    <d v="2021-10-08T00:00:00"/>
    <n v="164"/>
    <n v="0"/>
    <n v="0"/>
    <s v="Nathan Kyme"/>
    <s v="Gravel Hauling"/>
    <m/>
    <s v="VC7556-2019-017"/>
    <s v="929 OF"/>
    <m/>
    <m/>
    <m/>
    <s v="Approved"/>
    <m/>
    <m/>
    <s v="Gravel Hauling to Hare Lake road stockpile from Cress Pit - 2 Trucks mobilized"/>
    <n v="6"/>
    <s v="C257-C267"/>
    <s v="Hare Lake Road"/>
    <n v="0"/>
    <d v="2021-09-23T00:00:00"/>
    <m/>
    <s v="37"/>
    <d v="2021-09-25T00:00:00"/>
    <s v=""/>
    <s v=""/>
    <m/>
    <m/>
    <m/>
    <s v="Harold Furlong"/>
    <s v="06"/>
    <s v="Corbiere and Sons Contracting992220210919-3Light Truck - Pick up- After Jan 101243.75"/>
    <s v="Corbiere and Sons Contracting992220210919-3Light Truck - Pick up- After Jan 101243.75INV #149"/>
    <s v="Gravel Hauling"/>
    <s v=""/>
    <x v="3"/>
  </r>
  <r>
    <x v="1"/>
    <n v="6"/>
    <n v="0"/>
    <n v="9922"/>
    <s v="20210919-3"/>
    <n v="53510604"/>
    <s v="Access"/>
    <n v="0"/>
    <s v="Dump - Triaxle- After Jan 10"/>
    <n v="55.2"/>
    <n v="85"/>
    <s v="Dynamic"/>
    <s v="41.4"/>
    <s v="0"/>
    <s v=""/>
    <s v=""/>
    <n v="4692"/>
    <n v="609.96"/>
    <n v="5301.9599999999991"/>
    <d v="2021-09-19T00:00:00"/>
    <n v="0"/>
    <x v="5"/>
    <d v="2021-10-08T00:00:00"/>
    <n v="164"/>
    <n v="0"/>
    <n v="0"/>
    <s v="Nathan Kyme"/>
    <s v="Gravel Hauling"/>
    <m/>
    <s v="VC7556-2019-017"/>
    <s v="929 OF"/>
    <m/>
    <m/>
    <m/>
    <s v="Approved"/>
    <m/>
    <m/>
    <s v="Gravel Hauling to Hare Lake road stockpile from Cress Pit - 2 Trucks mobilized"/>
    <n v="6"/>
    <s v="C257-C267"/>
    <s v="Hare Lake Road"/>
    <n v="0"/>
    <d v="2021-09-23T00:00:00"/>
    <m/>
    <s v="37"/>
    <d v="2021-09-25T00:00:00"/>
    <s v=""/>
    <s v=""/>
    <m/>
    <m/>
    <m/>
    <s v="Harold Furlong"/>
    <s v="06"/>
    <s v="Corbiere and Sons Contracting992220210919-3Dump - Triaxle- After Jan 10854692"/>
    <s v="Corbiere and Sons Contracting992220210919-3Dump - Triaxle- After Jan 10854692INV #149"/>
    <s v="Gravel Hauling"/>
    <s v=""/>
    <x v="3"/>
  </r>
  <r>
    <x v="1"/>
    <n v="6"/>
    <n v="0"/>
    <n v="9906"/>
    <s v="20210918-5"/>
    <n v="53510604"/>
    <s v="Access"/>
    <n v="0"/>
    <s v="Driver - AZ - After Jan 10"/>
    <n v="70"/>
    <n v="46"/>
    <s v="HR"/>
    <s v=""/>
    <s v=""/>
    <s v="70"/>
    <s v="0"/>
    <n v="3220"/>
    <n v="418.6"/>
    <n v="3638.5999999999995"/>
    <d v="2021-09-18T00:00:00"/>
    <n v="0"/>
    <x v="5"/>
    <d v="2021-10-08T00:00:00"/>
    <n v="164"/>
    <n v="0"/>
    <n v="0"/>
    <s v="Nathan Kyme"/>
    <s v="Gravel Hauling"/>
    <m/>
    <s v="VC7556-2019-017"/>
    <s v="929 OF"/>
    <m/>
    <m/>
    <m/>
    <s v="Approved"/>
    <m/>
    <m/>
    <s v="4 Padda Tri-axles hauling from Cress pit to Neys Road"/>
    <n v="6"/>
    <s v="C219-C236"/>
    <s v="Neys Road"/>
    <n v="0"/>
    <d v="2021-09-23T00:00:00"/>
    <m/>
    <s v="37"/>
    <d v="2021-09-23T00:00:00"/>
    <s v=""/>
    <s v=""/>
    <m/>
    <m/>
    <m/>
    <s v="Harold Furlong"/>
    <s v="06"/>
    <s v="Corbiere and Sons Contracting990620210918-5Driver - AZ - After Jan 10463220"/>
    <s v="Corbiere and Sons Contracting990620210918-5Driver - AZ - After Jan 10463220INV #149"/>
    <s v="Gravel Hauling"/>
    <s v=""/>
    <x v="3"/>
  </r>
  <r>
    <x v="1"/>
    <n v="6"/>
    <n v="0"/>
    <n v="9906"/>
    <s v="20210918-5"/>
    <n v="53510604"/>
    <s v="Access"/>
    <n v="0"/>
    <s v="L.O.A."/>
    <n v="210"/>
    <n v="4"/>
    <s v="DAY"/>
    <s v=""/>
    <s v=""/>
    <m/>
    <s v="0"/>
    <n v="840"/>
    <n v="109.2"/>
    <n v="949.19999999999993"/>
    <d v="2021-09-18T00:00:00"/>
    <n v="0"/>
    <x v="5"/>
    <d v="2021-10-08T00:00:00"/>
    <n v="164"/>
    <n v="0"/>
    <n v="0"/>
    <s v="Nathan Kyme"/>
    <s v="Gravel Hauling"/>
    <m/>
    <s v="VC7556-2019-017"/>
    <s v="929 OF"/>
    <m/>
    <m/>
    <m/>
    <s v="Approved"/>
    <m/>
    <m/>
    <s v="4 Padda Tri-axles hauling from Cress pit to Neys Road"/>
    <n v="6"/>
    <s v="C219-C236"/>
    <s v="Neys Road"/>
    <n v="0"/>
    <d v="2021-09-23T00:00:00"/>
    <m/>
    <s v="37"/>
    <d v="2021-09-23T00:00:00"/>
    <s v=""/>
    <s v=""/>
    <m/>
    <m/>
    <m/>
    <s v="Harold Furlong"/>
    <s v="06"/>
    <s v="Corbiere and Sons Contracting990620210918-5L.O.A.4840"/>
    <s v="Corbiere and Sons Contracting990620210918-5L.O.A.4840INV #149"/>
    <s v="Gravel Hauling"/>
    <s v=""/>
    <x v="3"/>
  </r>
  <r>
    <x v="1"/>
    <n v="6"/>
    <n v="0"/>
    <n v="9906"/>
    <s v="20210918-5"/>
    <n v="53510604"/>
    <s v="Access"/>
    <n v="0"/>
    <s v="Dump - Triaxle- After Jan 10"/>
    <n v="55.2"/>
    <n v="46"/>
    <s v="Dynamic"/>
    <s v="41.4"/>
    <s v="0"/>
    <s v=""/>
    <s v=""/>
    <n v="2539.1999999999998"/>
    <n v="330.096"/>
    <n v="2869.2959999999994"/>
    <d v="2021-09-18T00:00:00"/>
    <n v="0"/>
    <x v="5"/>
    <d v="2021-10-08T00:00:00"/>
    <n v="164"/>
    <n v="0"/>
    <n v="0"/>
    <s v="Nathan Kyme"/>
    <s v="Gravel Hauling"/>
    <m/>
    <s v="VC7556-2019-017"/>
    <s v="929 OF"/>
    <m/>
    <m/>
    <m/>
    <s v="Approved"/>
    <m/>
    <m/>
    <s v="4 Padda Tri-axles hauling from Cress pit to Neys Road"/>
    <n v="6"/>
    <s v="C219-C236"/>
    <s v="Neys Road"/>
    <n v="0"/>
    <d v="2021-09-23T00:00:00"/>
    <m/>
    <s v="37"/>
    <d v="2021-09-23T00:00:00"/>
    <s v=""/>
    <s v=""/>
    <m/>
    <m/>
    <m/>
    <s v="Harold Furlong"/>
    <s v="06"/>
    <s v="Corbiere and Sons Contracting990620210918-5Dump - Triaxle- After Jan 10462539.2"/>
    <s v="Corbiere and Sons Contracting990620210918-5Dump - Triaxle- After Jan 10462539.2INV #149"/>
    <s v="Gravel Hauling"/>
    <s v=""/>
    <x v="3"/>
  </r>
  <r>
    <x v="1"/>
    <n v="6"/>
    <n v="0"/>
    <n v="9905"/>
    <s v="20210918-4"/>
    <n v="53510604"/>
    <s v="Access"/>
    <n v="0"/>
    <s v="Driver - AZ - After Jan 10"/>
    <n v="70"/>
    <n v="34.5"/>
    <s v="HR"/>
    <s v=""/>
    <s v=""/>
    <s v="70"/>
    <s v="0"/>
    <n v="2415"/>
    <n v="313.95"/>
    <n v="2728.95"/>
    <d v="2021-09-18T00:00:00"/>
    <n v="0"/>
    <x v="5"/>
    <d v="2021-10-08T00:00:00"/>
    <n v="164"/>
    <n v="0"/>
    <n v="0"/>
    <s v="Nathan Kyme"/>
    <s v="Gravel Hauling"/>
    <m/>
    <s v="VC7556-2019-017"/>
    <s v="929 OF"/>
    <m/>
    <m/>
    <m/>
    <s v="Approved"/>
    <m/>
    <m/>
    <s v="Gravel Hauling from Jackfish Pit to Del Lake Road"/>
    <n v="6"/>
    <s v="C186-C195"/>
    <s v="Del Lake Road"/>
    <n v="0"/>
    <d v="2021-09-23T00:00:00"/>
    <m/>
    <s v="37"/>
    <d v="2021-09-23T00:00:00"/>
    <s v=""/>
    <s v=""/>
    <m/>
    <m/>
    <m/>
    <s v="Harold Furlong"/>
    <s v="06"/>
    <s v="Corbiere and Sons Contracting990520210918-4Driver - AZ - After Jan 1034.52415"/>
    <s v="Corbiere and Sons Contracting990520210918-4Driver - AZ - After Jan 1034.52415INV #149"/>
    <s v="Gravel Hauling"/>
    <s v=""/>
    <x v="3"/>
  </r>
  <r>
    <x v="1"/>
    <n v="6"/>
    <n v="0"/>
    <n v="9905"/>
    <s v="20210918-4"/>
    <n v="53510604"/>
    <s v="Access"/>
    <n v="0"/>
    <s v="L.O.A."/>
    <n v="210"/>
    <n v="3"/>
    <s v="DAY"/>
    <s v=""/>
    <s v=""/>
    <m/>
    <s v="0"/>
    <n v="630"/>
    <n v="81.900000000000006"/>
    <n v="711.9"/>
    <d v="2021-09-18T00:00:00"/>
    <n v="0"/>
    <x v="5"/>
    <d v="2021-10-08T00:00:00"/>
    <n v="164"/>
    <n v="0"/>
    <n v="0"/>
    <s v="Nathan Kyme"/>
    <s v="Gravel Hauling"/>
    <m/>
    <s v="VC7556-2019-017"/>
    <s v="929 OF"/>
    <m/>
    <m/>
    <m/>
    <s v="Approved"/>
    <m/>
    <m/>
    <s v="Gravel Hauling from Jackfish Pit to Del Lake Road"/>
    <n v="6"/>
    <s v="C186-C195"/>
    <s v="Del Lake Road"/>
    <n v="0"/>
    <d v="2021-09-23T00:00:00"/>
    <m/>
    <s v="37"/>
    <d v="2021-09-23T00:00:00"/>
    <s v=""/>
    <s v=""/>
    <m/>
    <m/>
    <m/>
    <s v="Harold Furlong"/>
    <s v="06"/>
    <s v="Corbiere and Sons Contracting990520210918-4L.O.A.3630"/>
    <s v="Corbiere and Sons Contracting990520210918-4L.O.A.3630INV #149"/>
    <s v="Gravel Hauling"/>
    <s v=""/>
    <x v="3"/>
  </r>
  <r>
    <x v="1"/>
    <n v="6"/>
    <n v="0"/>
    <n v="9905"/>
    <s v="20210918-4"/>
    <n v="53510604"/>
    <s v="Access"/>
    <n v="0"/>
    <s v="Dump - Triaxle- After Jan 10"/>
    <n v="55.2"/>
    <n v="34.5"/>
    <s v="Dynamic"/>
    <s v="41.4"/>
    <s v="0"/>
    <s v=""/>
    <s v=""/>
    <n v="1904.4"/>
    <n v="247.57200000000003"/>
    <n v="2151.9719999999998"/>
    <d v="2021-09-18T00:00:00"/>
    <n v="0"/>
    <x v="5"/>
    <d v="2021-10-08T00:00:00"/>
    <n v="164"/>
    <n v="0"/>
    <n v="0"/>
    <s v="Nathan Kyme"/>
    <s v="Gravel Hauling"/>
    <m/>
    <s v="VC7556-2019-017"/>
    <s v="929 OF"/>
    <m/>
    <m/>
    <m/>
    <s v="Approved"/>
    <m/>
    <m/>
    <s v="Gravel Hauling from Jackfish Pit to Del Lake Road"/>
    <n v="6"/>
    <s v="C186-C195"/>
    <s v="Del Lake Road"/>
    <n v="0"/>
    <d v="2021-09-23T00:00:00"/>
    <m/>
    <s v="37"/>
    <d v="2021-09-23T00:00:00"/>
    <s v=""/>
    <s v=""/>
    <m/>
    <m/>
    <m/>
    <s v="Harold Furlong"/>
    <s v="06"/>
    <s v="Corbiere and Sons Contracting990520210918-4Dump - Triaxle- After Jan 1034.51904.4"/>
    <s v="Corbiere and Sons Contracting990520210918-4Dump - Triaxle- After Jan 1034.51904.4INV #149"/>
    <s v="Gravel Hauling"/>
    <s v=""/>
    <x v="3"/>
  </r>
  <r>
    <x v="1"/>
    <n v="6"/>
    <n v="0"/>
    <n v="9904"/>
    <s v="20210918-3"/>
    <n v="53510604"/>
    <s v="Access"/>
    <n v="0"/>
    <s v="Driver - AZ - After Jan 10"/>
    <n v="70"/>
    <n v="57.5"/>
    <s v="HR"/>
    <s v=""/>
    <s v=""/>
    <s v="70"/>
    <s v="0"/>
    <n v="4025"/>
    <n v="523.25"/>
    <n v="4548.25"/>
    <d v="2021-09-18T00:00:00"/>
    <n v="0"/>
    <x v="5"/>
    <d v="2021-10-08T00:00:00"/>
    <n v="164"/>
    <n v="0"/>
    <n v="0"/>
    <s v="Nathan Kyme"/>
    <s v="Gravel Hauling"/>
    <m/>
    <s v="VC7556-2019-017"/>
    <s v="929 OF"/>
    <m/>
    <m/>
    <m/>
    <s v="Approved"/>
    <m/>
    <m/>
    <s v="Gravel Hauling to Hare Lake road stockpile from Cress Pit"/>
    <n v="6"/>
    <s v="C257-C267"/>
    <s v="Hare Lake Road"/>
    <n v="0"/>
    <d v="2021-09-23T00:00:00"/>
    <m/>
    <s v="37"/>
    <d v="2021-09-23T00:00:00"/>
    <s v=""/>
    <s v=""/>
    <m/>
    <m/>
    <m/>
    <s v="Harold Furlong"/>
    <s v="06"/>
    <s v="Corbiere and Sons Contracting990420210918-3Driver - AZ - After Jan 1057.54025"/>
    <s v="Corbiere and Sons Contracting990420210918-3Driver - AZ - After Jan 1057.54025INV #149"/>
    <s v="Gravel Hauling"/>
    <s v=""/>
    <x v="3"/>
  </r>
  <r>
    <x v="1"/>
    <n v="6"/>
    <n v="0"/>
    <n v="9904"/>
    <s v="20210918-3"/>
    <n v="53510604"/>
    <s v="Access"/>
    <n v="0"/>
    <s v="L.O.A."/>
    <n v="210"/>
    <n v="6"/>
    <s v="DAY"/>
    <s v=""/>
    <s v=""/>
    <m/>
    <s v="0"/>
    <n v="1260"/>
    <n v="163.80000000000001"/>
    <n v="1423.8"/>
    <d v="2021-09-18T00:00:00"/>
    <n v="0"/>
    <x v="5"/>
    <d v="2021-10-08T00:00:00"/>
    <n v="164"/>
    <n v="0"/>
    <n v="0"/>
    <s v="Nathan Kyme"/>
    <s v="Gravel Hauling"/>
    <m/>
    <s v="VC7556-2019-017"/>
    <s v="929 OF"/>
    <m/>
    <m/>
    <m/>
    <s v="Approved"/>
    <m/>
    <m/>
    <s v="Gravel Hauling to Hare Lake road stockpile from Cress Pit"/>
    <n v="6"/>
    <s v="C257-C267"/>
    <s v="Hare Lake Road"/>
    <n v="0"/>
    <d v="2021-09-23T00:00:00"/>
    <m/>
    <s v="37"/>
    <d v="2021-09-23T00:00:00"/>
    <s v=""/>
    <s v=""/>
    <m/>
    <m/>
    <m/>
    <s v="Harold Furlong"/>
    <s v="06"/>
    <s v="Corbiere and Sons Contracting990420210918-3L.O.A.61260"/>
    <s v="Corbiere and Sons Contracting990420210918-3L.O.A.61260INV #149"/>
    <s v="Gravel Hauling"/>
    <s v=""/>
    <x v="3"/>
  </r>
  <r>
    <x v="1"/>
    <n v="6"/>
    <n v="0"/>
    <n v="9904"/>
    <s v="20210918-3"/>
    <n v="53510604"/>
    <s v="Access"/>
    <n v="0"/>
    <s v="Construction Coordinator"/>
    <n v="80"/>
    <n v="7"/>
    <s v="HR"/>
    <s v=""/>
    <s v=""/>
    <s v="80"/>
    <s v="0"/>
    <n v="560"/>
    <n v="72.8"/>
    <n v="632.79999999999995"/>
    <d v="2021-09-18T00:00:00"/>
    <n v="0"/>
    <x v="5"/>
    <d v="2021-10-08T00:00:00"/>
    <n v="164"/>
    <n v="0"/>
    <n v="0"/>
    <s v="Nathan Kyme"/>
    <s v="Gravel Hauling"/>
    <m/>
    <s v="VC7556-2019-017"/>
    <s v="929 OF"/>
    <m/>
    <m/>
    <m/>
    <s v="Approved"/>
    <m/>
    <m/>
    <s v="Gravel Hauling to Hare Lake road stockpile from Cress Pit"/>
    <n v="6"/>
    <s v="C257-C267"/>
    <s v="Hare Lake Road"/>
    <n v="0"/>
    <d v="2021-09-23T00:00:00"/>
    <m/>
    <s v="37"/>
    <d v="2021-09-23T00:00:00"/>
    <s v=""/>
    <s v=""/>
    <m/>
    <m/>
    <m/>
    <s v="Harold Furlong"/>
    <s v="06"/>
    <s v="Corbiere and Sons Contracting990420210918-3Construction Coordinator7560"/>
    <s v="Corbiere and Sons Contracting990420210918-3Construction Coordinator7560INV #149"/>
    <s v="Gravel Hauling"/>
    <s v=""/>
    <x v="3"/>
  </r>
  <r>
    <x v="1"/>
    <n v="6"/>
    <n v="0"/>
    <n v="9904"/>
    <s v="20210918-3"/>
    <n v="53510604"/>
    <s v="Access"/>
    <n v="0"/>
    <s v="Light Truck - Pick up- After Jan 10"/>
    <n v="243.75"/>
    <n v="1"/>
    <s v="DAY"/>
    <s v="182.81"/>
    <s v="0"/>
    <s v=""/>
    <s v=""/>
    <n v="243.75"/>
    <n v="31.6875"/>
    <n v="275.4375"/>
    <d v="2021-09-18T00:00:00"/>
    <n v="0"/>
    <x v="5"/>
    <d v="2021-10-08T00:00:00"/>
    <n v="164"/>
    <n v="0"/>
    <n v="0"/>
    <s v="Nathan Kyme"/>
    <s v="Gravel Hauling"/>
    <m/>
    <s v="VC7556-2019-017"/>
    <s v="929 OF"/>
    <m/>
    <m/>
    <m/>
    <s v="Approved"/>
    <m/>
    <m/>
    <s v="Gravel Hauling to Hare Lake road stockpile from Cress Pit"/>
    <n v="6"/>
    <s v="C257-C267"/>
    <s v="Hare Lake Road"/>
    <n v="0"/>
    <d v="2021-09-23T00:00:00"/>
    <m/>
    <s v="37"/>
    <d v="2021-09-23T00:00:00"/>
    <s v=""/>
    <s v=""/>
    <m/>
    <m/>
    <m/>
    <s v="Harold Furlong"/>
    <s v="06"/>
    <s v="Corbiere and Sons Contracting990420210918-3Light Truck - Pick up- After Jan 101243.75"/>
    <s v="Corbiere and Sons Contracting990420210918-3Light Truck - Pick up- After Jan 101243.75INV #149"/>
    <s v="Gravel Hauling"/>
    <s v=""/>
    <x v="3"/>
  </r>
  <r>
    <x v="1"/>
    <n v="6"/>
    <n v="0"/>
    <n v="9904"/>
    <s v="20210918-3"/>
    <n v="53510604"/>
    <s v="Access"/>
    <n v="0"/>
    <s v="Dump - Triaxle- After Jan 10"/>
    <n v="55.2"/>
    <n v="57.5"/>
    <s v="Dynamic"/>
    <s v="41.4"/>
    <s v="0"/>
    <s v=""/>
    <s v=""/>
    <n v="3174"/>
    <n v="412.62"/>
    <n v="3586.6199999999994"/>
    <d v="2021-09-18T00:00:00"/>
    <n v="0"/>
    <x v="5"/>
    <d v="2021-10-08T00:00:00"/>
    <n v="164"/>
    <n v="0"/>
    <n v="0"/>
    <s v="Nathan Kyme"/>
    <s v="Gravel Hauling"/>
    <m/>
    <s v="VC7556-2019-017"/>
    <s v="929 OF"/>
    <m/>
    <m/>
    <m/>
    <s v="Approved"/>
    <m/>
    <m/>
    <s v="Gravel Hauling to Hare Lake road stockpile from Cress Pit"/>
    <n v="6"/>
    <s v="C257-C267"/>
    <s v="Hare Lake Road"/>
    <n v="0"/>
    <d v="2021-09-23T00:00:00"/>
    <m/>
    <s v="37"/>
    <d v="2021-09-23T00:00:00"/>
    <s v=""/>
    <s v=""/>
    <m/>
    <m/>
    <m/>
    <s v="Harold Furlong"/>
    <s v="06"/>
    <s v="Corbiere and Sons Contracting990420210918-3Dump - Triaxle- After Jan 1057.53174"/>
    <s v="Corbiere and Sons Contracting990420210918-3Dump - Triaxle- After Jan 1057.53174INV #149"/>
    <s v="Gravel Hauling"/>
    <s v=""/>
    <x v="3"/>
  </r>
  <r>
    <x v="1"/>
    <n v="6"/>
    <n v="0"/>
    <n v="9921"/>
    <s v="20210918-20"/>
    <n v="53510604"/>
    <s v="Access"/>
    <n v="0"/>
    <s v="Driver - AZ - After Jan 10"/>
    <n v="70"/>
    <n v="12"/>
    <s v="HR"/>
    <s v=""/>
    <s v=""/>
    <s v="70"/>
    <s v="0"/>
    <n v="840"/>
    <n v="109.2"/>
    <n v="949.19999999999993"/>
    <d v="2021-09-18T00:00:00"/>
    <n v="0"/>
    <x v="5"/>
    <d v="2021-10-08T00:00:00"/>
    <n v="164"/>
    <n v="0"/>
    <n v="0"/>
    <s v="Nathan Kyme"/>
    <s v="Gravel Hauling"/>
    <m/>
    <s v="VC7556-2019-017"/>
    <s v="929 OF"/>
    <m/>
    <m/>
    <m/>
    <s v="Approved"/>
    <m/>
    <m/>
    <s v="Gravel hauling from Jackfish pit to Del Lake East"/>
    <n v="6"/>
    <s v="C186-C195"/>
    <s v="Del Lake East"/>
    <n v="0"/>
    <d v="2021-09-23T00:00:00"/>
    <m/>
    <s v="37"/>
    <d v="2021-09-23T00:00:00"/>
    <s v=""/>
    <s v=""/>
    <m/>
    <m/>
    <m/>
    <s v="Harold Furlong"/>
    <s v="06"/>
    <s v="Corbiere and Sons Contracting992120210918-20Driver - AZ - After Jan 1012840"/>
    <s v="Corbiere and Sons Contracting992120210918-20Driver - AZ - After Jan 1012840INV #149"/>
    <s v="Gravel Hauling"/>
    <s v=""/>
    <x v="3"/>
  </r>
  <r>
    <x v="1"/>
    <n v="6"/>
    <n v="0"/>
    <n v="9921"/>
    <s v="20210918-20"/>
    <n v="53510604"/>
    <s v="Access"/>
    <n v="0"/>
    <s v="Driver - AZ - After Jan 10"/>
    <n v="70"/>
    <n v="12.5"/>
    <s v="HR"/>
    <s v=""/>
    <s v=""/>
    <s v="70"/>
    <s v="0"/>
    <n v="875"/>
    <n v="113.75"/>
    <n v="988.74999999999989"/>
    <d v="2021-09-18T00:00:00"/>
    <n v="0"/>
    <x v="5"/>
    <d v="2021-10-08T00:00:00"/>
    <n v="164"/>
    <n v="0"/>
    <n v="0"/>
    <s v="Nathan Kyme"/>
    <s v="Gravel Hauling"/>
    <m/>
    <s v="VC7556-2019-017"/>
    <s v="929 OF"/>
    <m/>
    <m/>
    <m/>
    <s v="Approved"/>
    <m/>
    <m/>
    <s v="Gravel hauling from Jackfish pit to Del Lake East"/>
    <n v="6"/>
    <s v="C186-C195"/>
    <s v="Del Lake East"/>
    <n v="0"/>
    <d v="2021-09-23T00:00:00"/>
    <m/>
    <s v="37"/>
    <d v="2021-09-23T00:00:00"/>
    <s v=""/>
    <s v=""/>
    <m/>
    <m/>
    <m/>
    <s v="Harold Furlong"/>
    <s v="06"/>
    <s v="Corbiere and Sons Contracting992120210918-20Driver - AZ - After Jan 1012.5875"/>
    <s v="Corbiere and Sons Contracting992120210918-20Driver - AZ - After Jan 1012.5875INV #149"/>
    <s v="Gravel Hauling"/>
    <s v=""/>
    <x v="3"/>
  </r>
  <r>
    <x v="1"/>
    <n v="6"/>
    <n v="0"/>
    <n v="9921"/>
    <s v="20210918-20"/>
    <n v="53510604"/>
    <s v="Access"/>
    <n v="0"/>
    <s v="Dump - Triaxle- After Jan 10"/>
    <n v="55.2"/>
    <n v="12"/>
    <s v="Dynamic"/>
    <s v="41.4"/>
    <s v="0"/>
    <s v=""/>
    <s v=""/>
    <n v="662.4"/>
    <n v="86.111999999999995"/>
    <n v="748.51199999999994"/>
    <d v="2021-09-18T00:00:00"/>
    <n v="0"/>
    <x v="5"/>
    <d v="2021-10-08T00:00:00"/>
    <n v="164"/>
    <n v="0"/>
    <n v="0"/>
    <s v="Nathan Kyme"/>
    <s v="Gravel Hauling"/>
    <m/>
    <s v="VC7556-2019-017"/>
    <s v="929 OF"/>
    <m/>
    <m/>
    <m/>
    <s v="Approved"/>
    <m/>
    <m/>
    <s v="Gravel hauling from Jackfish pit to Del Lake East"/>
    <n v="6"/>
    <s v="C186-C195"/>
    <s v="Del Lake East"/>
    <n v="0"/>
    <d v="2021-09-23T00:00:00"/>
    <m/>
    <s v="37"/>
    <d v="2021-09-23T00:00:00"/>
    <s v=""/>
    <s v=""/>
    <m/>
    <m/>
    <m/>
    <s v="Harold Furlong"/>
    <s v="06"/>
    <s v="Corbiere and Sons Contracting992120210918-20Dump - Triaxle- After Jan 1012662.4"/>
    <s v="Corbiere and Sons Contracting992120210918-20Dump - Triaxle- After Jan 1012662.4INV #149"/>
    <s v="Gravel Hauling"/>
    <s v=""/>
    <x v="3"/>
  </r>
  <r>
    <x v="1"/>
    <n v="6"/>
    <n v="0"/>
    <n v="9921"/>
    <s v="20210918-20"/>
    <n v="53510604"/>
    <s v="Access"/>
    <n v="0"/>
    <s v="Dump - Triaxle- After Jan 10"/>
    <n v="55.2"/>
    <n v="12.5"/>
    <s v="Dynamic"/>
    <s v="41.4"/>
    <s v="0"/>
    <s v=""/>
    <s v=""/>
    <n v="690"/>
    <n v="89.7"/>
    <n v="779.69999999999993"/>
    <d v="2021-09-18T00:00:00"/>
    <n v="0"/>
    <x v="5"/>
    <d v="2021-10-08T00:00:00"/>
    <n v="164"/>
    <n v="0"/>
    <n v="0"/>
    <s v="Nathan Kyme"/>
    <s v="Gravel Hauling"/>
    <m/>
    <s v="VC7556-2019-017"/>
    <s v="929 OF"/>
    <m/>
    <m/>
    <m/>
    <s v="Approved"/>
    <m/>
    <m/>
    <s v="Gravel hauling from Jackfish pit to Del Lake East"/>
    <n v="6"/>
    <s v="C186-C195"/>
    <s v="Del Lake East"/>
    <n v="0"/>
    <d v="2021-09-23T00:00:00"/>
    <m/>
    <s v="37"/>
    <d v="2021-09-23T00:00:00"/>
    <s v=""/>
    <s v=""/>
    <m/>
    <m/>
    <m/>
    <s v="Harold Furlong"/>
    <s v="06"/>
    <s v="Corbiere and Sons Contracting992120210918-20Dump - Triaxle- After Jan 1012.5690"/>
    <s v="Corbiere and Sons Contracting992120210918-20Dump - Triaxle- After Jan 1012.5690INV #149"/>
    <s v="Gravel Hauling"/>
    <s v=""/>
    <x v="3"/>
  </r>
  <r>
    <x v="1"/>
    <n v="6"/>
    <n v="0"/>
    <n v="9871"/>
    <s v="20210917-4"/>
    <n v="53510604"/>
    <s v="Access"/>
    <n v="0"/>
    <s v="Driver - AZ - After Jan 10"/>
    <n v="70"/>
    <n v="12"/>
    <s v="HR"/>
    <s v=""/>
    <s v=""/>
    <s v="70"/>
    <s v="0"/>
    <n v="840"/>
    <n v="109.2"/>
    <n v="949.19999999999993"/>
    <d v="2021-09-17T00:00:00"/>
    <n v="0"/>
    <x v="5"/>
    <d v="2021-10-08T00:00:00"/>
    <n v="164"/>
    <n v="0"/>
    <n v="0"/>
    <s v="Nathan Kyme"/>
    <s v="Gravel Hauling"/>
    <m/>
    <s v="VC7556-2019-017"/>
    <s v="929 OF"/>
    <m/>
    <m/>
    <m/>
    <s v="Approved"/>
    <m/>
    <m/>
    <s v="Gravel Hauling from Jackfish Pit to Del Lake Road Valentino and Tarranis"/>
    <n v="6"/>
    <s v="C186-C195"/>
    <s v="Del Lake Road"/>
    <n v="0"/>
    <d v="2021-09-21T00:00:00"/>
    <m/>
    <s v="37"/>
    <d v="2021-09-22T00:00:00"/>
    <s v=""/>
    <s v=""/>
    <m/>
    <m/>
    <m/>
    <s v="Harold Furlong"/>
    <s v="06"/>
    <s v="Corbiere and Sons Contracting987120210917-4Driver - AZ - After Jan 1012840"/>
    <s v="Corbiere and Sons Contracting987120210917-4Driver - AZ - After Jan 1012840INV #149"/>
    <s v="Gravel Hauling"/>
    <s v=""/>
    <x v="3"/>
  </r>
  <r>
    <x v="1"/>
    <n v="6"/>
    <n v="0"/>
    <n v="9871"/>
    <s v="20210917-4"/>
    <n v="53510604"/>
    <s v="Access"/>
    <n v="0"/>
    <s v="Driver - AZ - After Jan 10"/>
    <n v="70"/>
    <n v="52"/>
    <s v="HR"/>
    <s v=""/>
    <s v=""/>
    <s v="70"/>
    <s v="0"/>
    <n v="3640"/>
    <n v="473.2"/>
    <n v="4113.2"/>
    <d v="2021-09-17T00:00:00"/>
    <n v="0"/>
    <x v="5"/>
    <d v="2021-10-08T00:00:00"/>
    <n v="164"/>
    <n v="0"/>
    <n v="0"/>
    <s v="Nathan Kyme"/>
    <s v="Gravel Hauling"/>
    <m/>
    <s v="VC7556-2019-017"/>
    <s v="929 OF"/>
    <m/>
    <m/>
    <m/>
    <s v="Approved"/>
    <m/>
    <m/>
    <s v="Gravel Hauling from Jackfish Pit to Del Lake Road Valentino and Tarranis"/>
    <n v="6"/>
    <s v="C186-C195"/>
    <s v="Del Lake Road"/>
    <n v="0"/>
    <d v="2021-09-21T00:00:00"/>
    <m/>
    <s v="37"/>
    <d v="2021-09-22T00:00:00"/>
    <s v=""/>
    <s v=""/>
    <m/>
    <m/>
    <m/>
    <s v="Harold Furlong"/>
    <s v="06"/>
    <s v="Corbiere and Sons Contracting987120210917-4Driver - AZ - After Jan 10523640"/>
    <s v="Corbiere and Sons Contracting987120210917-4Driver - AZ - After Jan 10523640INV #149"/>
    <s v="Gravel Hauling"/>
    <s v=""/>
    <x v="3"/>
  </r>
  <r>
    <x v="1"/>
    <n v="6"/>
    <n v="0"/>
    <n v="9871"/>
    <s v="20210917-4"/>
    <n v="53510604"/>
    <s v="Access"/>
    <n v="0"/>
    <s v="L.O.A."/>
    <n v="210"/>
    <n v="4"/>
    <s v="DAY"/>
    <s v=""/>
    <s v=""/>
    <m/>
    <s v="0"/>
    <n v="840"/>
    <n v="109.2"/>
    <n v="949.19999999999993"/>
    <d v="2021-09-17T00:00:00"/>
    <n v="0"/>
    <x v="5"/>
    <d v="2021-10-08T00:00:00"/>
    <n v="164"/>
    <n v="0"/>
    <n v="0"/>
    <s v="Nathan Kyme"/>
    <s v="Gravel Hauling"/>
    <m/>
    <s v="VC7556-2019-017"/>
    <s v="929 OF"/>
    <m/>
    <m/>
    <m/>
    <s v="Approved"/>
    <m/>
    <m/>
    <s v="Gravel Hauling from Jackfish Pit to Del Lake Road Valentino and Tarranis"/>
    <n v="6"/>
    <s v="C186-C195"/>
    <s v="Del Lake Road"/>
    <n v="0"/>
    <d v="2021-09-21T00:00:00"/>
    <m/>
    <s v="37"/>
    <d v="2021-09-22T00:00:00"/>
    <s v=""/>
    <s v=""/>
    <m/>
    <m/>
    <m/>
    <s v="Harold Furlong"/>
    <s v="06"/>
    <s v="Corbiere and Sons Contracting987120210917-4L.O.A.4840"/>
    <s v="Corbiere and Sons Contracting987120210917-4L.O.A.4840INV #149"/>
    <s v="Gravel Hauling"/>
    <s v=""/>
    <x v="3"/>
  </r>
  <r>
    <x v="1"/>
    <n v="6"/>
    <n v="0"/>
    <n v="9871"/>
    <s v="20210917-4"/>
    <n v="53510604"/>
    <s v="Access"/>
    <n v="0"/>
    <s v="Dump - Triaxle- After Jan 10"/>
    <n v="55.2"/>
    <n v="12"/>
    <s v="Dynamic"/>
    <s v="41.4"/>
    <s v="0"/>
    <s v=""/>
    <s v=""/>
    <n v="662.4"/>
    <n v="86.111999999999995"/>
    <n v="748.51199999999994"/>
    <d v="2021-09-17T00:00:00"/>
    <n v="0"/>
    <x v="5"/>
    <d v="2021-10-08T00:00:00"/>
    <n v="164"/>
    <n v="0"/>
    <n v="0"/>
    <s v="Nathan Kyme"/>
    <s v="Gravel Hauling"/>
    <m/>
    <s v="VC7556-2019-017"/>
    <s v="929 OF"/>
    <m/>
    <m/>
    <m/>
    <s v="Approved"/>
    <m/>
    <m/>
    <s v="Gravel Hauling from Jackfish Pit to Del Lake Road Valentino and Tarranis"/>
    <n v="6"/>
    <s v="C186-C195"/>
    <s v="Del Lake Road"/>
    <n v="0"/>
    <d v="2021-09-21T00:00:00"/>
    <m/>
    <s v="37"/>
    <d v="2021-09-22T00:00:00"/>
    <s v=""/>
    <s v=""/>
    <m/>
    <m/>
    <m/>
    <s v="Harold Furlong"/>
    <s v="06"/>
    <s v="Corbiere and Sons Contracting987120210917-4Dump - Triaxle- After Jan 1012662.4"/>
    <s v="Corbiere and Sons Contracting987120210917-4Dump - Triaxle- After Jan 1012662.4INV #149"/>
    <s v="Gravel Hauling"/>
    <s v=""/>
    <x v="3"/>
  </r>
  <r>
    <x v="1"/>
    <n v="6"/>
    <n v="0"/>
    <n v="9871"/>
    <s v="20210917-4"/>
    <n v="53510604"/>
    <s v="Access"/>
    <n v="0"/>
    <s v="Dump - Triaxle- After Jan 10"/>
    <n v="55.2"/>
    <n v="52"/>
    <s v="Dynamic"/>
    <s v="41.4"/>
    <s v="0"/>
    <s v=""/>
    <s v=""/>
    <n v="2870.4"/>
    <n v="373.15200000000004"/>
    <n v="3243.5519999999997"/>
    <d v="2021-09-17T00:00:00"/>
    <n v="0"/>
    <x v="5"/>
    <d v="2021-10-08T00:00:00"/>
    <n v="164"/>
    <n v="0"/>
    <n v="0"/>
    <s v="Nathan Kyme"/>
    <s v="Gravel Hauling"/>
    <m/>
    <s v="VC7556-2019-017"/>
    <s v="929 OF"/>
    <m/>
    <m/>
    <m/>
    <s v="Approved"/>
    <m/>
    <m/>
    <s v="Gravel Hauling from Jackfish Pit to Del Lake Road Valentino and Tarranis"/>
    <n v="6"/>
    <s v="C186-C195"/>
    <s v="Del Lake Road"/>
    <n v="0"/>
    <d v="2021-09-21T00:00:00"/>
    <m/>
    <s v="37"/>
    <d v="2021-09-22T00:00:00"/>
    <s v=""/>
    <s v=""/>
    <m/>
    <m/>
    <m/>
    <s v="Harold Furlong"/>
    <s v="06"/>
    <s v="Corbiere and Sons Contracting987120210917-4Dump - Triaxle- After Jan 10522870.4"/>
    <s v="Corbiere and Sons Contracting987120210917-4Dump - Triaxle- After Jan 10522870.4INV #149"/>
    <s v="Gravel Hauling"/>
    <s v=""/>
    <x v="3"/>
  </r>
  <r>
    <x v="1"/>
    <n v="6"/>
    <n v="0"/>
    <n v="9870"/>
    <s v="20210917-3"/>
    <n v="53510604"/>
    <s v="Access"/>
    <n v="0"/>
    <s v="Driver - AZ - After Jan 10"/>
    <n v="70"/>
    <n v="157.5"/>
    <s v="HR"/>
    <s v=""/>
    <s v=""/>
    <s v="70"/>
    <s v="0"/>
    <n v="11025"/>
    <n v="1433.25"/>
    <n v="12458.249999999998"/>
    <d v="2021-09-17T00:00:00"/>
    <n v="0"/>
    <x v="5"/>
    <d v="2021-10-08T00:00:00"/>
    <n v="164"/>
    <n v="0"/>
    <n v="0"/>
    <s v="Nathan Kyme"/>
    <s v="Gravel Hauling"/>
    <m/>
    <s v="VC7556-2019-017"/>
    <s v="929 OF"/>
    <m/>
    <m/>
    <m/>
    <s v="Approved"/>
    <m/>
    <m/>
    <s v="Gravel Hauling to Hare Lake road stockpile from Cress Pit. Padda trucks mobe to Marathon and from Cress Pit to Heron and Neys Roads"/>
    <n v="6"/>
    <s v="C257-C267"/>
    <s v="Hare Lake Road"/>
    <n v="0"/>
    <d v="2021-09-21T00:00:00"/>
    <m/>
    <s v="37"/>
    <d v="2021-09-22T00:00:00"/>
    <s v=""/>
    <s v=""/>
    <m/>
    <m/>
    <m/>
    <s v="Harold Furlong"/>
    <s v="06"/>
    <s v="Corbiere and Sons Contracting987020210917-3Driver - AZ - After Jan 10157.511025"/>
    <s v="Corbiere and Sons Contracting987020210917-3Driver - AZ - After Jan 10157.511025INV #149"/>
    <s v="Gravel Hauling"/>
    <s v=""/>
    <x v="3"/>
  </r>
  <r>
    <x v="1"/>
    <n v="6"/>
    <n v="0"/>
    <n v="9870"/>
    <s v="20210917-3"/>
    <n v="53510604"/>
    <s v="Access"/>
    <n v="0"/>
    <s v="L.O.A."/>
    <n v="210"/>
    <n v="15"/>
    <s v="DAY"/>
    <s v=""/>
    <s v=""/>
    <m/>
    <s v="0"/>
    <n v="3150"/>
    <n v="409.5"/>
    <n v="3559.4999999999995"/>
    <d v="2021-09-17T00:00:00"/>
    <n v="0"/>
    <x v="5"/>
    <d v="2021-10-08T00:00:00"/>
    <n v="164"/>
    <n v="0"/>
    <n v="0"/>
    <s v="Nathan Kyme"/>
    <s v="Gravel Hauling"/>
    <m/>
    <s v="VC7556-2019-017"/>
    <s v="929 OF"/>
    <m/>
    <m/>
    <m/>
    <s v="Approved"/>
    <m/>
    <m/>
    <s v="Gravel Hauling to Hare Lake road stockpile from Cress Pit. Padda trucks mobe to Marathon and from Cress Pit to Heron and Neys Roads"/>
    <n v="6"/>
    <s v="C257-C267"/>
    <s v="Hare Lake Road"/>
    <n v="0"/>
    <d v="2021-09-21T00:00:00"/>
    <m/>
    <s v="37"/>
    <d v="2021-09-22T00:00:00"/>
    <s v=""/>
    <s v=""/>
    <m/>
    <m/>
    <m/>
    <s v="Harold Furlong"/>
    <s v="06"/>
    <s v="Corbiere and Sons Contracting987020210917-3L.O.A.153150"/>
    <s v="Corbiere and Sons Contracting987020210917-3L.O.A.153150INV #149"/>
    <s v="Gravel Hauling"/>
    <s v=""/>
    <x v="3"/>
  </r>
  <r>
    <x v="1"/>
    <n v="6"/>
    <n v="0"/>
    <n v="9870"/>
    <s v="20210917-3"/>
    <n v="53510604"/>
    <s v="Access"/>
    <n v="0"/>
    <s v="Construction Coordinator"/>
    <n v="80"/>
    <n v="7"/>
    <s v="HR"/>
    <s v=""/>
    <s v=""/>
    <s v="80"/>
    <s v="0"/>
    <n v="560"/>
    <n v="72.8"/>
    <n v="632.79999999999995"/>
    <d v="2021-09-17T00:00:00"/>
    <n v="0"/>
    <x v="5"/>
    <d v="2021-10-08T00:00:00"/>
    <n v="164"/>
    <n v="0"/>
    <n v="0"/>
    <s v="Nathan Kyme"/>
    <s v="Gravel Hauling"/>
    <m/>
    <s v="VC7556-2019-017"/>
    <s v="929 OF"/>
    <m/>
    <m/>
    <m/>
    <s v="Approved"/>
    <m/>
    <m/>
    <s v="Gravel Hauling to Hare Lake road stockpile from Cress Pit. Padda trucks mobe to Marathon and from Cress Pit to Heron and Neys Roads"/>
    <n v="6"/>
    <s v="C257-C267"/>
    <s v="Hare Lake Road"/>
    <n v="0"/>
    <d v="2021-09-21T00:00:00"/>
    <m/>
    <s v="37"/>
    <d v="2021-09-22T00:00:00"/>
    <s v=""/>
    <s v=""/>
    <m/>
    <m/>
    <m/>
    <s v="Harold Furlong"/>
    <s v="06"/>
    <s v="Corbiere and Sons Contracting987020210917-3Construction Coordinator7560"/>
    <s v="Corbiere and Sons Contracting987020210917-3Construction Coordinator7560INV #149"/>
    <s v="Gravel Hauling"/>
    <s v=""/>
    <x v="3"/>
  </r>
  <r>
    <x v="1"/>
    <n v="6"/>
    <n v="0"/>
    <n v="9870"/>
    <s v="20210917-3"/>
    <n v="53510604"/>
    <s v="Access"/>
    <n v="0"/>
    <s v="Light Truck - Pick up- After Jan 10"/>
    <n v="243.75"/>
    <n v="1"/>
    <s v="DAY"/>
    <s v="182.81"/>
    <s v="0"/>
    <s v=""/>
    <s v=""/>
    <n v="243.75"/>
    <n v="31.6875"/>
    <n v="275.4375"/>
    <d v="2021-09-17T00:00:00"/>
    <n v="0"/>
    <x v="5"/>
    <d v="2021-10-08T00:00:00"/>
    <n v="164"/>
    <n v="0"/>
    <n v="0"/>
    <s v="Nathan Kyme"/>
    <s v="Gravel Hauling"/>
    <m/>
    <s v="VC7556-2019-017"/>
    <s v="929 OF"/>
    <m/>
    <m/>
    <m/>
    <s v="Approved"/>
    <m/>
    <m/>
    <s v="Gravel Hauling to Hare Lake road stockpile from Cress Pit. Padda trucks mobe to Marathon and from Cress Pit to Heron and Neys Roads"/>
    <n v="6"/>
    <s v="C257-C267"/>
    <s v="Hare Lake Road"/>
    <n v="0"/>
    <d v="2021-09-21T00:00:00"/>
    <m/>
    <s v="37"/>
    <d v="2021-09-22T00:00:00"/>
    <s v=""/>
    <s v=""/>
    <m/>
    <m/>
    <m/>
    <s v="Harold Furlong"/>
    <s v="06"/>
    <s v="Corbiere and Sons Contracting987020210917-3Light Truck - Pick up- After Jan 101243.75"/>
    <s v="Corbiere and Sons Contracting987020210917-3Light Truck - Pick up- After Jan 101243.75INV #149"/>
    <s v="Gravel Hauling"/>
    <s v=""/>
    <x v="3"/>
  </r>
  <r>
    <x v="1"/>
    <n v="6"/>
    <n v="0"/>
    <n v="9870"/>
    <s v="20210917-3"/>
    <n v="53510604"/>
    <s v="Access"/>
    <n v="0"/>
    <s v="Dump - Triaxle- After Jan 10"/>
    <n v="55.2"/>
    <n v="157.5"/>
    <s v="Dynamic"/>
    <s v="41.4"/>
    <s v="0"/>
    <s v=""/>
    <s v=""/>
    <n v="8694"/>
    <n v="1130.22"/>
    <n v="9824.2199999999993"/>
    <d v="2021-09-17T00:00:00"/>
    <n v="0"/>
    <x v="5"/>
    <d v="2021-10-08T00:00:00"/>
    <n v="164"/>
    <n v="0"/>
    <n v="0"/>
    <s v="Nathan Kyme"/>
    <s v="Gravel Hauling"/>
    <m/>
    <s v="VC7556-2019-017"/>
    <s v="929 OF"/>
    <m/>
    <m/>
    <m/>
    <s v="Approved"/>
    <m/>
    <m/>
    <s v="Gravel Hauling to Hare Lake road stockpile from Cress Pit. Padda trucks mobe to Marathon and from Cress Pit to Heron and Neys Roads"/>
    <n v="6"/>
    <s v="C257-C267"/>
    <s v="Hare Lake Road"/>
    <n v="0"/>
    <d v="2021-09-21T00:00:00"/>
    <m/>
    <s v="37"/>
    <d v="2021-09-22T00:00:00"/>
    <s v=""/>
    <s v=""/>
    <m/>
    <m/>
    <m/>
    <s v="Harold Furlong"/>
    <s v="06"/>
    <s v="Corbiere and Sons Contracting987020210917-3Dump - Triaxle- After Jan 10157.58694"/>
    <s v="Corbiere and Sons Contracting987020210917-3Dump - Triaxle- After Jan 10157.58694INV #149"/>
    <s v="Gravel Hauling"/>
    <s v=""/>
    <x v="3"/>
  </r>
  <r>
    <x v="1"/>
    <n v="6"/>
    <n v="0"/>
    <n v="9901"/>
    <s v="20210917-20"/>
    <n v="53510604"/>
    <s v="Access"/>
    <n v="0"/>
    <s v="Driver - AZ - After Jan 10"/>
    <n v="70"/>
    <n v="12"/>
    <s v="HR"/>
    <s v=""/>
    <s v=""/>
    <s v="70"/>
    <s v="0"/>
    <n v="840"/>
    <n v="109.2"/>
    <n v="949.19999999999993"/>
    <d v="2021-09-17T00:00:00"/>
    <n v="0"/>
    <x v="5"/>
    <d v="2021-10-08T00:00:00"/>
    <n v="164"/>
    <n v="0"/>
    <n v="0"/>
    <s v="Nathan Kyme"/>
    <s v="Gravel Hauling"/>
    <m/>
    <s v="VC7556-2019-017"/>
    <s v="929 OF"/>
    <m/>
    <m/>
    <m/>
    <s v="Approved"/>
    <m/>
    <m/>
    <s v="Gravel hauling from Jackfish pit to Del Lake East access"/>
    <n v="6"/>
    <s v="C186-C195"/>
    <s v="Del Lake East"/>
    <n v="0"/>
    <d v="2021-09-23T00:00:00"/>
    <m/>
    <s v="37"/>
    <d v="2021-09-22T00:00:00"/>
    <s v=""/>
    <s v=""/>
    <m/>
    <m/>
    <m/>
    <s v="Harold Furlong"/>
    <s v="06"/>
    <s v="Corbiere and Sons Contracting990120210917-20Driver - AZ - After Jan 1012840"/>
    <s v="Corbiere and Sons Contracting990120210917-20Driver - AZ - After Jan 1012840INV #149"/>
    <s v="Gravel Hauling"/>
    <s v=""/>
    <x v="3"/>
  </r>
  <r>
    <x v="1"/>
    <n v="6"/>
    <n v="0"/>
    <n v="9901"/>
    <s v="20210917-20"/>
    <n v="53510604"/>
    <s v="Access"/>
    <n v="0"/>
    <s v="Dump - Triaxle- After Jan 10"/>
    <n v="55.2"/>
    <n v="12"/>
    <s v="Dynamic"/>
    <s v="41.4"/>
    <s v="0"/>
    <s v=""/>
    <s v=""/>
    <n v="662.4"/>
    <n v="86.111999999999995"/>
    <n v="748.51199999999994"/>
    <d v="2021-09-17T00:00:00"/>
    <n v="0"/>
    <x v="5"/>
    <d v="2021-10-08T00:00:00"/>
    <n v="164"/>
    <n v="0"/>
    <n v="0"/>
    <s v="Nathan Kyme"/>
    <s v="Gravel Hauling"/>
    <m/>
    <s v="VC7556-2019-017"/>
    <s v="929 OF"/>
    <m/>
    <m/>
    <m/>
    <s v="Approved"/>
    <m/>
    <m/>
    <s v="Gravel hauling from Jackfish pit to Del Lake East access"/>
    <n v="6"/>
    <s v="C186-C195"/>
    <s v="Del Lake East"/>
    <n v="0"/>
    <d v="2021-09-23T00:00:00"/>
    <m/>
    <s v="37"/>
    <d v="2021-09-22T00:00:00"/>
    <s v=""/>
    <s v=""/>
    <m/>
    <m/>
    <m/>
    <s v="Harold Furlong"/>
    <s v="06"/>
    <s v="Corbiere and Sons Contracting990120210917-20Dump - Triaxle- After Jan 1012662.4"/>
    <s v="Corbiere and Sons Contracting990120210917-20Dump - Triaxle- After Jan 1012662.4INV #149"/>
    <s v="Gravel Hauling"/>
    <s v=""/>
    <x v="3"/>
  </r>
  <r>
    <x v="1"/>
    <n v="6"/>
    <n v="0"/>
    <n v="9898"/>
    <s v="20210917-17"/>
    <n v="53510604"/>
    <s v="Access"/>
    <n v="0"/>
    <s v="Operator - Principle - After Jan 10"/>
    <n v="75"/>
    <n v="10"/>
    <s v="HR"/>
    <s v=""/>
    <s v=""/>
    <s v="75"/>
    <s v="0"/>
    <n v="750"/>
    <n v="97.5"/>
    <n v="847.49999999999989"/>
    <d v="2021-09-17T00:00:00"/>
    <n v="0"/>
    <x v="5"/>
    <d v="2021-10-08T00:00:00"/>
    <n v="164"/>
    <n v="0"/>
    <n v="0"/>
    <s v="Nathan Kyme"/>
    <s v="Gravel Hauling"/>
    <m/>
    <s v="VC7556-2019-017"/>
    <s v="929 OF"/>
    <m/>
    <m/>
    <m/>
    <s v="Approved"/>
    <m/>
    <m/>
    <s v="Moving gravel from stockpile"/>
    <n v="6"/>
    <s v="C203-C209"/>
    <s v="Dead Horse Creek"/>
    <n v="0"/>
    <d v="2021-09-21T00:00:00"/>
    <m/>
    <s v="37"/>
    <d v="2021-09-22T00:00:00"/>
    <s v=""/>
    <s v=""/>
    <m/>
    <m/>
    <m/>
    <s v="Harold Furlong"/>
    <s v="06"/>
    <s v="Corbiere and Sons Contracting989820210917-17Operator - Principle - After Jan 1010750"/>
    <s v="Corbiere and Sons Contracting989820210917-17Operator - Principle - After Jan 1010750INV #149"/>
    <s v="Gravel Hauling"/>
    <s v=""/>
    <x v="3"/>
  </r>
  <r>
    <x v="1"/>
    <n v="6"/>
    <n v="0"/>
    <n v="9898"/>
    <s v="20210917-17"/>
    <n v="53510604"/>
    <s v="Access"/>
    <n v="0"/>
    <s v="Rock Truck - 30 Ton- After Jan 10"/>
    <n v="138.05000000000001"/>
    <n v="5"/>
    <s v="Dynamic"/>
    <s v="103.54"/>
    <s v="0"/>
    <s v=""/>
    <s v=""/>
    <n v="690.25"/>
    <n v="89.732500000000002"/>
    <n v="779.98249999999996"/>
    <d v="2021-09-17T00:00:00"/>
    <n v="0"/>
    <x v="5"/>
    <d v="2021-10-08T00:00:00"/>
    <n v="164"/>
    <n v="0"/>
    <n v="0"/>
    <s v="Nathan Kyme"/>
    <s v="Gravel Hauling"/>
    <m/>
    <s v="VC7556-2019-017"/>
    <s v="929 OF"/>
    <m/>
    <m/>
    <m/>
    <s v="Approved"/>
    <m/>
    <m/>
    <s v="Moving gravel from stockpile"/>
    <n v="6"/>
    <s v="C203-C209"/>
    <s v="Dead Horse Creek"/>
    <n v="0"/>
    <d v="2021-09-21T00:00:00"/>
    <m/>
    <s v="37"/>
    <d v="2021-09-22T00:00:00"/>
    <s v=""/>
    <s v=""/>
    <m/>
    <m/>
    <m/>
    <s v="Harold Furlong"/>
    <s v="06"/>
    <s v="Corbiere and Sons Contracting989820210917-17Rock Truck - 30 Ton- After Jan 105690.25"/>
    <s v="Corbiere and Sons Contracting989820210917-17Rock Truck - 30 Ton- After Jan 105690.25INV #149"/>
    <s v="Gravel Hauling"/>
    <s v=""/>
    <x v="3"/>
  </r>
  <r>
    <x v="1"/>
    <n v="6"/>
    <n v="0"/>
    <n v="9898"/>
    <s v="20210917-17"/>
    <n v="53510604"/>
    <s v="Access"/>
    <n v="0"/>
    <s v="Excavator Thumb - 30 - 50 ton- After Jan 10"/>
    <n v="12.21"/>
    <n v="5"/>
    <s v="HR"/>
    <s v="9.16"/>
    <s v="0"/>
    <s v=""/>
    <s v=""/>
    <n v="61.05"/>
    <n v="7.9364999999999997"/>
    <n v="68.986499999999992"/>
    <d v="2021-09-17T00:00:00"/>
    <n v="0"/>
    <x v="5"/>
    <d v="2021-10-08T00:00:00"/>
    <n v="164"/>
    <n v="0"/>
    <n v="0"/>
    <s v="Nathan Kyme"/>
    <s v="Gravel Hauling"/>
    <m/>
    <s v="VC7556-2019-017"/>
    <s v="929 OF"/>
    <m/>
    <m/>
    <m/>
    <s v="Approved"/>
    <m/>
    <m/>
    <s v="Moving gravel from stockpile"/>
    <n v="6"/>
    <s v="C203-C209"/>
    <s v="Dead Horse Creek"/>
    <n v="0"/>
    <d v="2021-09-21T00:00:00"/>
    <m/>
    <s v="37"/>
    <d v="2021-09-22T00:00:00"/>
    <s v=""/>
    <s v=""/>
    <m/>
    <m/>
    <m/>
    <s v="Harold Furlong"/>
    <s v="06"/>
    <s v="Corbiere and Sons Contracting989820210917-17Excavator Thumb - 30 - 50 ton- After Jan 10561.05"/>
    <s v="Corbiere and Sons Contracting989820210917-17Excavator Thumb - 30 - 50 ton- After Jan 10561.05INV #149"/>
    <s v="Gravel Hauling"/>
    <s v=""/>
    <x v="3"/>
  </r>
  <r>
    <x v="1"/>
    <n v="6"/>
    <n v="0"/>
    <n v="9898"/>
    <s v="20210917-17"/>
    <n v="53510604"/>
    <s v="Access"/>
    <n v="0"/>
    <s v="Excavator - 30 ton- After Jan 10"/>
    <n v="138.44999999999999"/>
    <n v="5"/>
    <s v="Dynamic"/>
    <s v="103.84"/>
    <s v="0"/>
    <s v=""/>
    <s v=""/>
    <n v="692.25"/>
    <n v="89.992500000000007"/>
    <n v="782.24249999999995"/>
    <d v="2021-09-17T00:00:00"/>
    <n v="0"/>
    <x v="5"/>
    <d v="2021-10-08T00:00:00"/>
    <n v="164"/>
    <n v="0"/>
    <n v="0"/>
    <s v="Nathan Kyme"/>
    <s v="Gravel Hauling"/>
    <m/>
    <s v="VC7556-2019-017"/>
    <s v="929 OF"/>
    <m/>
    <m/>
    <m/>
    <s v="Approved"/>
    <m/>
    <m/>
    <s v="Moving gravel from stockpile"/>
    <n v="6"/>
    <s v="C203-C209"/>
    <s v="Dead Horse Creek"/>
    <n v="0"/>
    <d v="2021-09-21T00:00:00"/>
    <m/>
    <s v="37"/>
    <d v="2021-09-22T00:00:00"/>
    <s v=""/>
    <s v=""/>
    <m/>
    <m/>
    <m/>
    <s v="Harold Furlong"/>
    <s v="06"/>
    <s v="Corbiere and Sons Contracting989820210917-17Excavator - 30 ton- After Jan 105692.25"/>
    <s v="Corbiere and Sons Contracting989820210917-17Excavator - 30 ton- After Jan 105692.25INV #149"/>
    <s v="Gravel Hauling"/>
    <s v=""/>
    <x v="3"/>
  </r>
  <r>
    <x v="1"/>
    <n v="6"/>
    <n v="0"/>
    <n v="9898"/>
    <s v="20210917-17"/>
    <n v="53510604"/>
    <s v="Access"/>
    <n v="0"/>
    <s v="Dozer D6 or equal- After Jan 10"/>
    <n v="131.47999999999999"/>
    <n v="5"/>
    <s v="Dynamic"/>
    <s v="98.61"/>
    <s v="0"/>
    <s v=""/>
    <s v=""/>
    <n v="657.4"/>
    <n v="85.462000000000003"/>
    <n v="742.86199999999985"/>
    <d v="2021-09-17T00:00:00"/>
    <n v="0"/>
    <x v="5"/>
    <d v="2021-10-08T00:00:00"/>
    <n v="164"/>
    <n v="0"/>
    <n v="0"/>
    <s v="Nathan Kyme"/>
    <s v="Gravel Hauling"/>
    <m/>
    <s v="VC7556-2019-017"/>
    <s v="929 OF"/>
    <m/>
    <m/>
    <m/>
    <s v="Approved"/>
    <m/>
    <m/>
    <s v="Moving gravel from stockpile"/>
    <n v="6"/>
    <s v="C203-C209"/>
    <s v="Dead Horse Creek"/>
    <n v="0"/>
    <d v="2021-09-21T00:00:00"/>
    <m/>
    <s v="37"/>
    <d v="2021-09-22T00:00:00"/>
    <s v=""/>
    <s v=""/>
    <m/>
    <m/>
    <m/>
    <s v="Harold Furlong"/>
    <s v="06"/>
    <s v="Corbiere and Sons Contracting989820210917-17Dozer D6 or equal- After Jan 105657.4"/>
    <s v="Corbiere and Sons Contracting989820210917-17Dozer D6 or equal- After Jan 105657.4INV #149"/>
    <s v="Gravel Hauling"/>
    <s v=""/>
    <x v="3"/>
  </r>
  <r>
    <x v="1"/>
    <n v="6"/>
    <n v="0"/>
    <n v="9895"/>
    <s v="20210916-17"/>
    <n v="53510604"/>
    <s v="Access"/>
    <n v="0"/>
    <s v="Operator - Principle - After Jan 10"/>
    <n v="75"/>
    <n v="16"/>
    <s v="HR"/>
    <s v=""/>
    <s v=""/>
    <s v="75"/>
    <s v="0"/>
    <n v="1200"/>
    <n v="156"/>
    <n v="1355.9999999999998"/>
    <d v="2021-09-16T00:00:00"/>
    <n v="0"/>
    <x v="5"/>
    <d v="2021-10-08T00:00:00"/>
    <n v="164"/>
    <n v="0"/>
    <n v="0"/>
    <s v="Nathan Kyme"/>
    <s v="Gravel Hauling"/>
    <m/>
    <s v="VC7556-2019-017"/>
    <s v="929 OF"/>
    <m/>
    <m/>
    <m/>
    <s v="Approved"/>
    <m/>
    <m/>
    <s v="Moving gravel from stockpile at Dead Horse Creek"/>
    <n v="6"/>
    <s v="C203-C209"/>
    <s v="Dead Horse Creek"/>
    <n v="0"/>
    <d v="2021-09-21T00:00:00"/>
    <m/>
    <s v="37"/>
    <d v="2021-09-23T00:00:00"/>
    <s v=""/>
    <s v=""/>
    <m/>
    <m/>
    <m/>
    <s v="Harold Furlong"/>
    <s v="06"/>
    <s v="Corbiere and Sons Contracting989520210916-17Operator - Principle - After Jan 10161200"/>
    <s v="Corbiere and Sons Contracting989520210916-17Operator - Principle - After Jan 10161200INV #149"/>
    <s v="Gravel Hauling"/>
    <s v=""/>
    <x v="3"/>
  </r>
  <r>
    <x v="1"/>
    <n v="6"/>
    <n v="0"/>
    <n v="9895"/>
    <s v="20210916-17"/>
    <n v="53510604"/>
    <s v="Access"/>
    <n v="0"/>
    <s v="Foreman"/>
    <n v="95"/>
    <n v="2"/>
    <s v="HR"/>
    <s v=""/>
    <s v=""/>
    <s v="95"/>
    <s v="0"/>
    <n v="190"/>
    <n v="24.7"/>
    <n v="214.7"/>
    <d v="2021-09-16T00:00:00"/>
    <n v="0"/>
    <x v="5"/>
    <d v="2021-10-08T00:00:00"/>
    <n v="164"/>
    <n v="0"/>
    <n v="0"/>
    <s v="Nathan Kyme"/>
    <s v="Gravel Hauling"/>
    <m/>
    <s v="VC7556-2019-017"/>
    <s v="929 OF"/>
    <m/>
    <m/>
    <m/>
    <s v="Approved"/>
    <m/>
    <m/>
    <s v="Moving gravel from stockpile at Dead Horse Creek"/>
    <n v="6"/>
    <s v="C203-C209"/>
    <s v="Dead Horse Creek"/>
    <n v="0"/>
    <d v="2021-09-21T00:00:00"/>
    <m/>
    <s v="37"/>
    <d v="2021-09-23T00:00:00"/>
    <s v=""/>
    <s v=""/>
    <m/>
    <m/>
    <m/>
    <s v="Harold Furlong"/>
    <s v="06"/>
    <s v="Corbiere and Sons Contracting989520210916-17Foreman2190"/>
    <s v="Corbiere and Sons Contracting989520210916-17Foreman2190INV #149"/>
    <s v="Gravel Hauling"/>
    <s v=""/>
    <x v="3"/>
  </r>
  <r>
    <x v="1"/>
    <n v="6"/>
    <n v="0"/>
    <n v="9895"/>
    <s v="20210916-17"/>
    <n v="53510604"/>
    <s v="Access"/>
    <n v="0"/>
    <s v="Rock Truck - 30 Ton- After Jan 10"/>
    <n v="138.05000000000001"/>
    <n v="5"/>
    <s v="Dynamic"/>
    <s v="103.54"/>
    <s v="0"/>
    <s v=""/>
    <s v=""/>
    <n v="690.25"/>
    <n v="89.732500000000002"/>
    <n v="779.98249999999996"/>
    <d v="2021-09-16T00:00:00"/>
    <n v="0"/>
    <x v="5"/>
    <d v="2021-10-08T00:00:00"/>
    <n v="164"/>
    <n v="0"/>
    <n v="0"/>
    <s v="Nathan Kyme"/>
    <s v="Gravel Hauling"/>
    <m/>
    <s v="VC7556-2019-017"/>
    <s v="929 OF"/>
    <m/>
    <m/>
    <m/>
    <s v="Approved"/>
    <m/>
    <m/>
    <s v="Moving gravel from stockpile at Dead Horse Creek"/>
    <n v="6"/>
    <s v="C203-C209"/>
    <s v="Dead Horse Creek"/>
    <n v="0"/>
    <d v="2021-09-21T00:00:00"/>
    <m/>
    <s v="37"/>
    <d v="2021-09-23T00:00:00"/>
    <s v=""/>
    <s v=""/>
    <m/>
    <m/>
    <m/>
    <s v="Harold Furlong"/>
    <s v="06"/>
    <s v="Corbiere and Sons Contracting989520210916-17Rock Truck - 30 Ton- After Jan 105690.25"/>
    <s v="Corbiere and Sons Contracting989520210916-17Rock Truck - 30 Ton- After Jan 105690.25INV #149"/>
    <s v="Gravel Hauling"/>
    <s v=""/>
    <x v="3"/>
  </r>
  <r>
    <x v="1"/>
    <n v="6"/>
    <n v="0"/>
    <n v="9895"/>
    <s v="20210916-17"/>
    <n v="53510604"/>
    <s v="Access"/>
    <n v="0"/>
    <s v="Excavator Thumb - 30 - 50 ton- After Jan 10"/>
    <n v="12.21"/>
    <n v="10"/>
    <s v="HR"/>
    <s v="9.16"/>
    <s v="0"/>
    <s v=""/>
    <s v=""/>
    <n v="122.1"/>
    <n v="15.872999999999999"/>
    <n v="137.97299999999998"/>
    <d v="2021-09-16T00:00:00"/>
    <n v="0"/>
    <x v="5"/>
    <d v="2021-10-08T00:00:00"/>
    <n v="164"/>
    <n v="0"/>
    <n v="0"/>
    <s v="Nathan Kyme"/>
    <s v="Gravel Hauling"/>
    <m/>
    <s v="VC7556-2019-017"/>
    <s v="929 OF"/>
    <m/>
    <m/>
    <m/>
    <s v="Approved"/>
    <m/>
    <m/>
    <s v="Moving gravel from stockpile at Dead Horse Creek"/>
    <n v="6"/>
    <s v="C203-C209"/>
    <s v="Dead Horse Creek"/>
    <n v="0"/>
    <d v="2021-09-21T00:00:00"/>
    <m/>
    <s v="37"/>
    <d v="2021-09-23T00:00:00"/>
    <s v=""/>
    <s v=""/>
    <m/>
    <m/>
    <m/>
    <s v="Harold Furlong"/>
    <s v="06"/>
    <s v="Corbiere and Sons Contracting989520210916-17Excavator Thumb - 30 - 50 ton- After Jan 1010122.1"/>
    <s v="Corbiere and Sons Contracting989520210916-17Excavator Thumb - 30 - 50 ton- After Jan 1010122.1INV #149"/>
    <s v="Gravel Hauling"/>
    <s v=""/>
    <x v="3"/>
  </r>
  <r>
    <x v="1"/>
    <n v="6"/>
    <n v="0"/>
    <n v="9895"/>
    <s v="20210916-17"/>
    <n v="53510604"/>
    <s v="Access"/>
    <n v="0"/>
    <s v="Excavator - 30 ton- After Jan 10"/>
    <n v="138.44999999999999"/>
    <n v="10"/>
    <s v="Dynamic"/>
    <s v="103.84"/>
    <s v="0"/>
    <s v=""/>
    <s v=""/>
    <n v="1384.5"/>
    <n v="179.98500000000001"/>
    <n v="1564.4849999999999"/>
    <d v="2021-09-16T00:00:00"/>
    <n v="0"/>
    <x v="5"/>
    <d v="2021-10-08T00:00:00"/>
    <n v="164"/>
    <n v="0"/>
    <n v="0"/>
    <s v="Nathan Kyme"/>
    <s v="Gravel Hauling"/>
    <m/>
    <s v="VC7556-2019-017"/>
    <s v="929 OF"/>
    <m/>
    <m/>
    <m/>
    <s v="Approved"/>
    <m/>
    <m/>
    <s v="Moving gravel from stockpile at Dead Horse Creek"/>
    <n v="6"/>
    <s v="C203-C209"/>
    <s v="Dead Horse Creek"/>
    <n v="0"/>
    <d v="2021-09-21T00:00:00"/>
    <m/>
    <s v="37"/>
    <d v="2021-09-23T00:00:00"/>
    <s v=""/>
    <s v=""/>
    <m/>
    <m/>
    <m/>
    <s v="Harold Furlong"/>
    <s v="06"/>
    <s v="Corbiere and Sons Contracting989520210916-17Excavator - 30 ton- After Jan 10101384.5"/>
    <s v="Corbiere and Sons Contracting989520210916-17Excavator - 30 ton- After Jan 10101384.5INV #149"/>
    <s v="Gravel Hauling"/>
    <s v=""/>
    <x v="3"/>
  </r>
  <r>
    <x v="1"/>
    <n v="6"/>
    <n v="0"/>
    <n v="9895"/>
    <s v="20210916-17"/>
    <n v="53510604"/>
    <s v="Access"/>
    <n v="0"/>
    <s v="Dozer D6 or equal- After Jan 10"/>
    <n v="131.47999999999999"/>
    <n v="2"/>
    <s v="Dynamic"/>
    <s v="98.61"/>
    <s v="0"/>
    <s v=""/>
    <s v=""/>
    <n v="262.95999999999998"/>
    <n v="34.184799999999996"/>
    <n v="297.14479999999998"/>
    <d v="2021-09-16T00:00:00"/>
    <n v="0"/>
    <x v="5"/>
    <d v="2021-10-08T00:00:00"/>
    <n v="164"/>
    <n v="0"/>
    <n v="0"/>
    <s v="Nathan Kyme"/>
    <s v="Gravel Hauling"/>
    <m/>
    <s v="VC7556-2019-017"/>
    <s v="929 OF"/>
    <m/>
    <m/>
    <m/>
    <s v="Approved"/>
    <m/>
    <m/>
    <s v="Moving gravel from stockpile at Dead Horse Creek"/>
    <n v="6"/>
    <s v="C203-C209"/>
    <s v="Dead Horse Creek"/>
    <n v="0"/>
    <d v="2021-09-21T00:00:00"/>
    <m/>
    <s v="37"/>
    <d v="2021-09-23T00:00:00"/>
    <s v=""/>
    <s v=""/>
    <m/>
    <m/>
    <m/>
    <s v="Harold Furlong"/>
    <s v="06"/>
    <s v="Corbiere and Sons Contracting989520210916-17Dozer D6 or equal- After Jan 102262.96"/>
    <s v="Corbiere and Sons Contracting989520210916-17Dozer D6 or equal- After Jan 102262.96INV #149"/>
    <s v="Gravel Hauling"/>
    <s v=""/>
    <x v="3"/>
  </r>
  <r>
    <x v="1"/>
    <n v="6"/>
    <n v="0"/>
    <n v="9891"/>
    <s v="20210915-12"/>
    <n v="53510604"/>
    <s v="Access"/>
    <n v="0"/>
    <s v="Labourer - General - After Jan 10"/>
    <n v="60"/>
    <n v="1"/>
    <s v="HR"/>
    <s v=""/>
    <s v=""/>
    <s v="60"/>
    <s v="0"/>
    <n v="60"/>
    <n v="7.8000000000000007"/>
    <n v="67.8"/>
    <d v="2021-09-15T00:00:00"/>
    <n v="0"/>
    <x v="5"/>
    <d v="2021-10-08T00:00:00"/>
    <n v="164"/>
    <n v="0"/>
    <n v="0"/>
    <s v="Nathan Kyme"/>
    <s v="Gravel Hauling"/>
    <m/>
    <s v="VC7556-2019-017"/>
    <s v="929 OF"/>
    <m/>
    <m/>
    <m/>
    <s v="Approved"/>
    <m/>
    <m/>
    <s v="Moving gravel from stockpile on deadhorse"/>
    <n v="6"/>
    <s v="C203-C209"/>
    <s v="Dead Horse Creek"/>
    <n v="0"/>
    <d v="2021-09-21T00:00:00"/>
    <m/>
    <s v="37"/>
    <d v="2021-09-23T00:00:00"/>
    <s v=""/>
    <s v=""/>
    <m/>
    <m/>
    <m/>
    <s v="Harold Furlong"/>
    <s v="06"/>
    <s v="Corbiere and Sons Contracting989120210915-12Labourer - General - After Jan 10160"/>
    <s v="Corbiere and Sons Contracting989120210915-12Labourer - General - After Jan 10160INV #149"/>
    <s v="Gravel Hauling"/>
    <s v=""/>
    <x v="3"/>
  </r>
  <r>
    <x v="1"/>
    <n v="6"/>
    <n v="0"/>
    <n v="9891"/>
    <s v="20210915-12"/>
    <n v="53510604"/>
    <s v="Access"/>
    <n v="0"/>
    <s v="Operator - Principle - After Jan 10"/>
    <n v="75"/>
    <n v="8"/>
    <s v="HR"/>
    <s v=""/>
    <s v=""/>
    <s v="75"/>
    <s v="0"/>
    <n v="600"/>
    <n v="78"/>
    <n v="677.99999999999989"/>
    <d v="2021-09-15T00:00:00"/>
    <n v="0"/>
    <x v="5"/>
    <d v="2021-10-08T00:00:00"/>
    <n v="164"/>
    <n v="0"/>
    <n v="0"/>
    <s v="Nathan Kyme"/>
    <s v="Gravel Hauling"/>
    <m/>
    <s v="VC7556-2019-017"/>
    <s v="929 OF"/>
    <m/>
    <m/>
    <m/>
    <s v="Approved"/>
    <m/>
    <m/>
    <s v="Moving gravel from stockpile on deadhorse"/>
    <n v="6"/>
    <s v="C203-C209"/>
    <s v="Dead Horse Creek"/>
    <n v="0"/>
    <d v="2021-09-21T00:00:00"/>
    <m/>
    <s v="37"/>
    <d v="2021-09-23T00:00:00"/>
    <s v=""/>
    <s v=""/>
    <m/>
    <m/>
    <m/>
    <s v="Harold Furlong"/>
    <s v="06"/>
    <s v="Corbiere and Sons Contracting989120210915-12Operator - Principle - After Jan 108600"/>
    <s v="Corbiere and Sons Contracting989120210915-12Operator - Principle - After Jan 108600INV #149"/>
    <s v="Gravel Hauling"/>
    <s v=""/>
    <x v="3"/>
  </r>
  <r>
    <x v="1"/>
    <n v="6"/>
    <n v="0"/>
    <n v="9891"/>
    <s v="20210915-12"/>
    <n v="53510604"/>
    <s v="Access"/>
    <n v="0"/>
    <s v="Foreman"/>
    <n v="95"/>
    <n v="2"/>
    <s v="HR"/>
    <s v=""/>
    <s v=""/>
    <s v="95"/>
    <s v="0"/>
    <n v="190"/>
    <n v="24.7"/>
    <n v="214.7"/>
    <d v="2021-09-15T00:00:00"/>
    <n v="0"/>
    <x v="5"/>
    <d v="2021-10-08T00:00:00"/>
    <n v="164"/>
    <n v="0"/>
    <n v="0"/>
    <s v="Nathan Kyme"/>
    <s v="Gravel Hauling"/>
    <m/>
    <s v="VC7556-2019-017"/>
    <s v="929 OF"/>
    <m/>
    <m/>
    <m/>
    <s v="Approved"/>
    <m/>
    <m/>
    <s v="Moving gravel from stockpile on deadhorse"/>
    <n v="6"/>
    <s v="C203-C209"/>
    <s v="Dead Horse Creek"/>
    <n v="0"/>
    <d v="2021-09-21T00:00:00"/>
    <m/>
    <s v="37"/>
    <d v="2021-09-23T00:00:00"/>
    <s v=""/>
    <s v=""/>
    <m/>
    <m/>
    <m/>
    <s v="Harold Furlong"/>
    <s v="06"/>
    <s v="Corbiere and Sons Contracting989120210915-12Foreman2190"/>
    <s v="Corbiere and Sons Contracting989120210915-12Foreman2190INV #149"/>
    <s v="Gravel Hauling"/>
    <s v=""/>
    <x v="3"/>
  </r>
  <r>
    <x v="1"/>
    <n v="6"/>
    <n v="0"/>
    <n v="9891"/>
    <s v="20210915-12"/>
    <n v="53510604"/>
    <s v="Access"/>
    <n v="0"/>
    <s v="Excavator Thumb - 30 - 50 ton- After Jan 10"/>
    <n v="12.21"/>
    <n v="7"/>
    <s v="HR"/>
    <s v="9.16"/>
    <s v="0"/>
    <s v=""/>
    <s v=""/>
    <n v="85.47"/>
    <n v="11.1111"/>
    <n v="96.581099999999992"/>
    <d v="2021-09-15T00:00:00"/>
    <n v="0"/>
    <x v="5"/>
    <d v="2021-10-08T00:00:00"/>
    <n v="164"/>
    <n v="0"/>
    <n v="0"/>
    <s v="Nathan Kyme"/>
    <s v="Gravel Hauling"/>
    <m/>
    <s v="VC7556-2019-017"/>
    <s v="929 OF"/>
    <m/>
    <m/>
    <m/>
    <s v="Approved"/>
    <m/>
    <m/>
    <s v="Moving gravel from stockpile on deadhorse"/>
    <n v="6"/>
    <s v="C203-C209"/>
    <s v="Dead Horse Creek"/>
    <n v="0"/>
    <d v="2021-09-21T00:00:00"/>
    <m/>
    <s v="37"/>
    <d v="2021-09-23T00:00:00"/>
    <s v=""/>
    <s v=""/>
    <m/>
    <m/>
    <m/>
    <s v="Harold Furlong"/>
    <s v="06"/>
    <s v="Corbiere and Sons Contracting989120210915-12Excavator Thumb - 30 - 50 ton- After Jan 10785.47"/>
    <s v="Corbiere and Sons Contracting989120210915-12Excavator Thumb - 30 - 50 ton- After Jan 10785.47INV #149"/>
    <s v="Gravel Hauling"/>
    <s v=""/>
    <x v="3"/>
  </r>
  <r>
    <x v="1"/>
    <n v="6"/>
    <n v="0"/>
    <n v="9891"/>
    <s v="20210915-12"/>
    <n v="53510604"/>
    <s v="Access"/>
    <n v="0"/>
    <s v="Excavator - 30 ton- After Jan 10"/>
    <n v="138.44999999999999"/>
    <n v="7"/>
    <s v="Dynamic"/>
    <s v="103.84"/>
    <s v="0"/>
    <s v=""/>
    <s v=""/>
    <n v="969.15"/>
    <n v="125.98950000000001"/>
    <n v="1095.1394999999998"/>
    <d v="2021-09-15T00:00:00"/>
    <n v="0"/>
    <x v="5"/>
    <d v="2021-10-08T00:00:00"/>
    <n v="164"/>
    <n v="0"/>
    <n v="0"/>
    <s v="Nathan Kyme"/>
    <s v="Gravel Hauling"/>
    <m/>
    <s v="VC7556-2019-017"/>
    <s v="929 OF"/>
    <m/>
    <m/>
    <m/>
    <s v="Approved"/>
    <m/>
    <m/>
    <s v="Moving gravel from stockpile on deadhorse"/>
    <n v="6"/>
    <s v="C203-C209"/>
    <s v="Dead Horse Creek"/>
    <n v="0"/>
    <d v="2021-09-21T00:00:00"/>
    <m/>
    <s v="37"/>
    <d v="2021-09-23T00:00:00"/>
    <s v=""/>
    <s v=""/>
    <m/>
    <m/>
    <m/>
    <s v="Harold Furlong"/>
    <s v="06"/>
    <s v="Corbiere and Sons Contracting989120210915-12Excavator - 30 ton- After Jan 107969.15"/>
    <s v="Corbiere and Sons Contracting989120210915-12Excavator - 30 ton- After Jan 107969.15INV #149"/>
    <s v="Gravel Hauling"/>
    <s v=""/>
    <x v="3"/>
  </r>
  <r>
    <x v="1"/>
    <n v="6"/>
    <n v="0"/>
    <n v="9891"/>
    <s v="20210915-12"/>
    <n v="53510604"/>
    <s v="Access"/>
    <n v="0"/>
    <s v="Dozer D6 or equal- After Jan 10"/>
    <n v="131.47999999999999"/>
    <n v="3"/>
    <s v="Dynamic"/>
    <s v="98.61"/>
    <s v="0"/>
    <s v=""/>
    <s v=""/>
    <n v="394.44"/>
    <n v="51.277200000000001"/>
    <n v="445.71719999999993"/>
    <d v="2021-09-15T00:00:00"/>
    <n v="0"/>
    <x v="5"/>
    <d v="2021-10-08T00:00:00"/>
    <n v="164"/>
    <n v="0"/>
    <n v="0"/>
    <s v="Nathan Kyme"/>
    <s v="Gravel Hauling"/>
    <m/>
    <s v="VC7556-2019-017"/>
    <s v="929 OF"/>
    <m/>
    <m/>
    <m/>
    <s v="Approved"/>
    <m/>
    <m/>
    <s v="Moving gravel from stockpile on deadhorse"/>
    <n v="6"/>
    <s v="C203-C209"/>
    <s v="Dead Horse Creek"/>
    <n v="0"/>
    <d v="2021-09-21T00:00:00"/>
    <m/>
    <s v="37"/>
    <d v="2021-09-23T00:00:00"/>
    <s v=""/>
    <s v=""/>
    <m/>
    <m/>
    <m/>
    <s v="Harold Furlong"/>
    <s v="06"/>
    <s v="Corbiere and Sons Contracting989120210915-12Dozer D6 or equal- After Jan 103394.44"/>
    <s v="Corbiere and Sons Contracting989120210915-12Dozer D6 or equal- After Jan 103394.44INV #149"/>
    <s v="Gravel Hauling"/>
    <s v=""/>
    <x v="3"/>
  </r>
  <r>
    <x v="1"/>
    <n v="6"/>
    <n v="0"/>
    <n v="10186"/>
    <s v="20211004-9"/>
    <n v="53510602"/>
    <s v="Access"/>
    <n v="0"/>
    <s v="Labourer - General - After Jan 10"/>
    <n v="60"/>
    <n v="13"/>
    <s v="HR"/>
    <s v=""/>
    <s v=""/>
    <s v="60"/>
    <s v="0"/>
    <n v="780"/>
    <n v="101.4"/>
    <n v="881.39999999999986"/>
    <d v="2021-10-04T00:00:00"/>
    <n v="0"/>
    <x v="6"/>
    <d v="2021-10-15T00:00:00"/>
    <n v="165"/>
    <n v="0"/>
    <n v="0"/>
    <s v="Nathan Kyme"/>
    <s v="New All Season Development"/>
    <m/>
    <s v="VC7556-2019-017"/>
    <s v="929 OF"/>
    <m/>
    <m/>
    <m/>
    <s v="Approved"/>
    <m/>
    <m/>
    <s v="Road building activities on Del Lake Road"/>
    <n v="6"/>
    <s v="C186-C195"/>
    <s v="Del Lake"/>
    <n v="0"/>
    <d v="2021-10-12T00:00:00"/>
    <m/>
    <s v="58"/>
    <d v="2021-10-14T00:00:00"/>
    <s v=""/>
    <s v=""/>
    <m/>
    <m/>
    <m/>
    <s v=""/>
    <s v="06"/>
    <s v="Corbiere and Sons Contracting1018620211004-9Labourer - General - After Jan 1013780"/>
    <s v="Corbiere and Sons Contracting1018620211004-9Labourer - General - After Jan 1013780INV #150"/>
    <s v="New All Season Development"/>
    <s v=""/>
    <x v="2"/>
  </r>
  <r>
    <x v="1"/>
    <n v="6"/>
    <n v="0"/>
    <n v="10186"/>
    <s v="20211004-9"/>
    <n v="53510602"/>
    <s v="Access"/>
    <n v="0"/>
    <s v="Operator - Principle - After Jan 10"/>
    <n v="75"/>
    <n v="91"/>
    <s v="HR"/>
    <s v=""/>
    <s v=""/>
    <s v="75"/>
    <s v="0"/>
    <n v="6825"/>
    <n v="887.25"/>
    <n v="7712.2499999999991"/>
    <d v="2021-10-04T00:00:00"/>
    <n v="0"/>
    <x v="6"/>
    <d v="2021-10-15T00:00:00"/>
    <n v="165"/>
    <n v="0"/>
    <n v="0"/>
    <s v="Nathan Kyme"/>
    <s v="New All Season Development"/>
    <m/>
    <s v="VC7556-2019-017"/>
    <s v="929 OF"/>
    <m/>
    <m/>
    <m/>
    <s v="Approved"/>
    <m/>
    <m/>
    <s v="Road building activities on Del Lake Road"/>
    <n v="6"/>
    <s v="C186-C195"/>
    <s v="Del Lake"/>
    <n v="0"/>
    <d v="2021-10-12T00:00:00"/>
    <m/>
    <s v="58"/>
    <d v="2021-10-14T00:00:00"/>
    <s v=""/>
    <s v=""/>
    <m/>
    <m/>
    <m/>
    <s v=""/>
    <s v="06"/>
    <s v="Corbiere and Sons Contracting1018620211004-9Operator - Principle - After Jan 10916825"/>
    <s v="Corbiere and Sons Contracting1018620211004-9Operator - Principle - After Jan 10916825INV #150"/>
    <s v="New All Season Development"/>
    <s v=""/>
    <x v="2"/>
  </r>
  <r>
    <x v="1"/>
    <n v="6"/>
    <n v="0"/>
    <n v="10186"/>
    <s v="20211004-9"/>
    <n v="53510602"/>
    <s v="Access"/>
    <n v="0"/>
    <s v="L.O.A."/>
    <n v="210"/>
    <n v="9"/>
    <s v="DAY"/>
    <s v=""/>
    <s v=""/>
    <m/>
    <s v="0"/>
    <n v="1890"/>
    <n v="245.70000000000002"/>
    <n v="2135.6999999999998"/>
    <d v="2021-10-04T00:00:00"/>
    <n v="0"/>
    <x v="6"/>
    <d v="2021-10-15T00:00:00"/>
    <n v="165"/>
    <n v="0"/>
    <n v="0"/>
    <s v="Nathan Kyme"/>
    <s v="New All Season Development"/>
    <m/>
    <s v="VC7556-2019-017"/>
    <s v="929 OF"/>
    <m/>
    <m/>
    <m/>
    <s v="Approved"/>
    <m/>
    <m/>
    <s v="Road building activities on Del Lake Road"/>
    <n v="6"/>
    <s v="C186-C195"/>
    <s v="Del Lake"/>
    <n v="0"/>
    <d v="2021-10-12T00:00:00"/>
    <m/>
    <s v="58"/>
    <d v="2021-10-14T00:00:00"/>
    <s v=""/>
    <s v=""/>
    <m/>
    <m/>
    <m/>
    <s v=""/>
    <s v="06"/>
    <s v="Corbiere and Sons Contracting1018620211004-9L.O.A.91890"/>
    <s v="Corbiere and Sons Contracting1018620211004-9L.O.A.91890INV #150"/>
    <s v="New All Season Development"/>
    <s v=""/>
    <x v="2"/>
  </r>
  <r>
    <x v="1"/>
    <n v="6"/>
    <n v="0"/>
    <n v="10186"/>
    <s v="20211004-9"/>
    <n v="53510602"/>
    <s v="Access"/>
    <n v="0"/>
    <s v="Foreman"/>
    <n v="95"/>
    <n v="13"/>
    <s v="HR"/>
    <s v=""/>
    <s v=""/>
    <s v="95"/>
    <s v="0"/>
    <n v="1235"/>
    <n v="160.55000000000001"/>
    <n v="1395.55"/>
    <d v="2021-10-04T00:00:00"/>
    <n v="0"/>
    <x v="6"/>
    <d v="2021-10-15T00:00:00"/>
    <n v="165"/>
    <n v="0"/>
    <n v="0"/>
    <s v="Nathan Kyme"/>
    <s v="New All Season Development"/>
    <m/>
    <s v="VC7556-2019-017"/>
    <s v="929 OF"/>
    <m/>
    <m/>
    <m/>
    <s v="Approved"/>
    <m/>
    <m/>
    <s v="Road building activities on Del Lake Road"/>
    <n v="6"/>
    <s v="C186-C195"/>
    <s v="Del Lake"/>
    <n v="0"/>
    <d v="2021-10-12T00:00:00"/>
    <m/>
    <s v="58"/>
    <d v="2021-10-14T00:00:00"/>
    <s v=""/>
    <s v=""/>
    <m/>
    <m/>
    <m/>
    <s v=""/>
    <s v="06"/>
    <s v="Corbiere and Sons Contracting1018620211004-9Foreman131235"/>
    <s v="Corbiere and Sons Contracting1018620211004-9Foreman131235INV #150"/>
    <s v="New All Season Development"/>
    <s v=""/>
    <x v="2"/>
  </r>
  <r>
    <x v="1"/>
    <n v="6"/>
    <n v="0"/>
    <n v="10186"/>
    <s v="20211004-9"/>
    <n v="53510602"/>
    <s v="Access"/>
    <n v="0"/>
    <s v="Rock Truck - 30 Ton- After Jan 10"/>
    <n v="138.05000000000001"/>
    <n v="24"/>
    <s v="Dynamic"/>
    <s v="103.54"/>
    <s v="0"/>
    <s v=""/>
    <s v=""/>
    <n v="3313.2"/>
    <n v="430.71600000000001"/>
    <n v="3743.9159999999993"/>
    <d v="2021-10-04T00:00:00"/>
    <n v="0"/>
    <x v="6"/>
    <d v="2021-10-15T00:00:00"/>
    <n v="165"/>
    <n v="0"/>
    <n v="0"/>
    <s v="Nathan Kyme"/>
    <s v="New All Season Development"/>
    <m/>
    <s v="VC7556-2019-017"/>
    <s v="929 OF"/>
    <m/>
    <m/>
    <m/>
    <s v="Approved"/>
    <m/>
    <m/>
    <s v="Road building activities on Del Lake Road"/>
    <n v="6"/>
    <s v="C186-C195"/>
    <s v="Del Lake"/>
    <n v="0"/>
    <d v="2021-10-12T00:00:00"/>
    <m/>
    <s v="58"/>
    <d v="2021-10-14T00:00:00"/>
    <s v=""/>
    <s v=""/>
    <m/>
    <m/>
    <m/>
    <s v=""/>
    <s v="06"/>
    <s v="Corbiere and Sons Contracting1018620211004-9Rock Truck - 30 Ton- After Jan 10243313.2"/>
    <s v="Corbiere and Sons Contracting1018620211004-9Rock Truck - 30 Ton- After Jan 10243313.2INV #150"/>
    <s v="New All Season Development"/>
    <s v=""/>
    <x v="2"/>
  </r>
  <r>
    <x v="1"/>
    <n v="6"/>
    <n v="0"/>
    <n v="10186"/>
    <s v="20211004-9"/>
    <n v="53510602"/>
    <s v="Access"/>
    <n v="0"/>
    <s v="Light Truck - Pick up- After Jan 10"/>
    <n v="243.75"/>
    <n v="5"/>
    <s v="DAY"/>
    <s v="182.81"/>
    <s v="0"/>
    <s v=""/>
    <s v=""/>
    <n v="1218.75"/>
    <n v="158.4375"/>
    <n v="1377.1874999999998"/>
    <d v="2021-10-04T00:00:00"/>
    <n v="0"/>
    <x v="6"/>
    <d v="2021-10-15T00:00:00"/>
    <n v="165"/>
    <n v="0"/>
    <n v="0"/>
    <s v="Nathan Kyme"/>
    <s v="New All Season Development"/>
    <m/>
    <s v="VC7556-2019-017"/>
    <s v="929 OF"/>
    <m/>
    <m/>
    <m/>
    <s v="Approved"/>
    <m/>
    <m/>
    <s v="Road building activities on Del Lake Road"/>
    <n v="6"/>
    <s v="C186-C195"/>
    <s v="Del Lake"/>
    <n v="0"/>
    <d v="2021-10-12T00:00:00"/>
    <m/>
    <s v="58"/>
    <d v="2021-10-14T00:00:00"/>
    <s v=""/>
    <s v=""/>
    <m/>
    <m/>
    <m/>
    <s v=""/>
    <s v="06"/>
    <s v="Corbiere and Sons Contracting1018620211004-9Light Truck - Pick up- After Jan 1051218.75"/>
    <s v="Corbiere and Sons Contracting1018620211004-9Light Truck - Pick up- After Jan 1051218.75INV #150"/>
    <s v="New All Season Development"/>
    <s v=""/>
    <x v="2"/>
  </r>
  <r>
    <x v="1"/>
    <n v="6"/>
    <n v="0"/>
    <n v="10186"/>
    <s v="20211004-9"/>
    <n v="53510602"/>
    <s v="Access"/>
    <n v="0"/>
    <s v="ATV - Side by Side w/ roll bar- After Jan 10"/>
    <n v="18.45"/>
    <n v="10"/>
    <s v="HR"/>
    <s v="13.84"/>
    <s v="0"/>
    <s v=""/>
    <s v=""/>
    <n v="184.5"/>
    <n v="23.984999999999999"/>
    <n v="208.48499999999999"/>
    <d v="2021-10-04T00:00:00"/>
    <n v="0"/>
    <x v="6"/>
    <d v="2021-10-15T00:00:00"/>
    <n v="165"/>
    <n v="0"/>
    <n v="0"/>
    <s v="Nathan Kyme"/>
    <s v="New All Season Development"/>
    <m/>
    <s v="VC7556-2019-017"/>
    <s v="929 OF"/>
    <m/>
    <m/>
    <m/>
    <s v="Approved"/>
    <m/>
    <m/>
    <s v="Road building activities on Del Lake Road"/>
    <n v="6"/>
    <s v="C186-C195"/>
    <s v="Del Lake"/>
    <n v="0"/>
    <d v="2021-10-12T00:00:00"/>
    <m/>
    <s v="58"/>
    <d v="2021-10-14T00:00:00"/>
    <s v=""/>
    <s v=""/>
    <m/>
    <m/>
    <m/>
    <s v=""/>
    <s v="06"/>
    <s v="Corbiere and Sons Contracting1018620211004-9ATV - Side by Side w/ roll bar- After Jan 1010184.5"/>
    <s v="Corbiere and Sons Contracting1018620211004-9ATV - Side by Side w/ roll bar- After Jan 1010184.5INV #150"/>
    <s v="New All Season Development"/>
    <s v=""/>
    <x v="2"/>
  </r>
  <r>
    <x v="1"/>
    <n v="6"/>
    <n v="0"/>
    <n v="10186"/>
    <s v="20211004-9"/>
    <n v="53510602"/>
    <s v="Access"/>
    <n v="0"/>
    <s v="Excavator Hammer - 30 - 50 ton- After Jan 10"/>
    <n v="63.38"/>
    <n v="12"/>
    <s v="HR"/>
    <s v="47.54"/>
    <s v="0"/>
    <s v=""/>
    <s v=""/>
    <n v="760.56"/>
    <n v="98.872799999999998"/>
    <n v="859.43279999999982"/>
    <d v="2021-10-04T00:00:00"/>
    <n v="0"/>
    <x v="6"/>
    <d v="2021-10-15T00:00:00"/>
    <n v="165"/>
    <n v="0"/>
    <n v="0"/>
    <s v="Nathan Kyme"/>
    <s v="New All Season Development"/>
    <m/>
    <s v="VC7556-2019-017"/>
    <s v="929 OF"/>
    <m/>
    <m/>
    <m/>
    <s v="Approved"/>
    <m/>
    <m/>
    <s v="Road building activities on Del Lake Road"/>
    <n v="6"/>
    <s v="C186-C195"/>
    <s v="Del Lake"/>
    <n v="0"/>
    <d v="2021-10-12T00:00:00"/>
    <m/>
    <s v="58"/>
    <d v="2021-10-14T00:00:00"/>
    <s v=""/>
    <s v=""/>
    <m/>
    <m/>
    <m/>
    <s v=""/>
    <s v="06"/>
    <s v="Corbiere and Sons Contracting1018620211004-9Excavator Hammer - 30 - 50 ton- After Jan 1012760.56"/>
    <s v="Corbiere and Sons Contracting1018620211004-9Excavator Hammer - 30 - 50 ton- After Jan 1012760.56INV #150"/>
    <s v="New All Season Development"/>
    <s v=""/>
    <x v="2"/>
  </r>
  <r>
    <x v="1"/>
    <n v="6"/>
    <n v="0"/>
    <n v="10186"/>
    <s v="20211004-9"/>
    <n v="53510602"/>
    <s v="Access"/>
    <n v="0"/>
    <s v="Excavator Thumb - 30 - 50 ton- After Jan 10"/>
    <n v="12.21"/>
    <n v="36"/>
    <s v="HR"/>
    <s v="9.16"/>
    <s v="0"/>
    <s v=""/>
    <s v=""/>
    <n v="439.56"/>
    <n v="57.142800000000001"/>
    <n v="496.70279999999997"/>
    <d v="2021-10-04T00:00:00"/>
    <n v="0"/>
    <x v="6"/>
    <d v="2021-10-15T00:00:00"/>
    <n v="165"/>
    <n v="0"/>
    <n v="0"/>
    <s v="Nathan Kyme"/>
    <s v="New All Season Development"/>
    <m/>
    <s v="VC7556-2019-017"/>
    <s v="929 OF"/>
    <m/>
    <m/>
    <m/>
    <s v="Approved"/>
    <m/>
    <m/>
    <s v="Road building activities on Del Lake Road"/>
    <n v="6"/>
    <s v="C186-C195"/>
    <s v="Del Lake"/>
    <n v="0"/>
    <d v="2021-10-12T00:00:00"/>
    <m/>
    <s v="58"/>
    <d v="2021-10-14T00:00:00"/>
    <s v=""/>
    <s v=""/>
    <m/>
    <m/>
    <m/>
    <s v=""/>
    <s v="06"/>
    <s v="Corbiere and Sons Contracting1018620211004-9Excavator Thumb - 30 - 50 ton- After Jan 1036439.56"/>
    <s v="Corbiere and Sons Contracting1018620211004-9Excavator Thumb - 30 - 50 ton- After Jan 1036439.56INV #150"/>
    <s v="New All Season Development"/>
    <s v=""/>
    <x v="2"/>
  </r>
  <r>
    <x v="1"/>
    <n v="6"/>
    <n v="0"/>
    <n v="10186"/>
    <s v="20211004-9"/>
    <n v="53510602"/>
    <s v="Access"/>
    <n v="0"/>
    <s v="Excavator - 36 ton- After Jan 10"/>
    <n v="146.96"/>
    <n v="48"/>
    <s v="Dynamic"/>
    <s v="110.22"/>
    <s v="0"/>
    <s v=""/>
    <s v=""/>
    <n v="7054.08"/>
    <n v="917.03039999999999"/>
    <n v="7971.1103999999996"/>
    <d v="2021-10-04T00:00:00"/>
    <n v="0"/>
    <x v="6"/>
    <d v="2021-10-15T00:00:00"/>
    <n v="165"/>
    <n v="0"/>
    <n v="0"/>
    <s v="Nathan Kyme"/>
    <s v="New All Season Development"/>
    <m/>
    <s v="VC7556-2019-017"/>
    <s v="929 OF"/>
    <m/>
    <m/>
    <m/>
    <s v="Approved"/>
    <m/>
    <m/>
    <s v="Road building activities on Del Lake Road"/>
    <n v="6"/>
    <s v="C186-C195"/>
    <s v="Del Lake"/>
    <n v="0"/>
    <d v="2021-10-12T00:00:00"/>
    <m/>
    <s v="58"/>
    <d v="2021-10-14T00:00:00"/>
    <s v=""/>
    <s v=""/>
    <m/>
    <m/>
    <m/>
    <s v=""/>
    <s v="06"/>
    <s v="Corbiere and Sons Contracting1018620211004-9Excavator - 36 ton- After Jan 10487054.08"/>
    <s v="Corbiere and Sons Contracting1018620211004-9Excavator - 36 ton- After Jan 10487054.08INV #150"/>
    <s v="New All Season Development"/>
    <s v=""/>
    <x v="2"/>
  </r>
  <r>
    <x v="1"/>
    <n v="6"/>
    <n v="0"/>
    <n v="10186"/>
    <s v="20211004-9"/>
    <n v="53510602"/>
    <s v="Access"/>
    <n v="0"/>
    <s v="Excavator - 30 ton- After Jan 10"/>
    <n v="138.44999999999999"/>
    <n v="12"/>
    <s v="Dynamic"/>
    <s v="103.84"/>
    <s v="0"/>
    <s v=""/>
    <s v=""/>
    <n v="1661.4"/>
    <n v="215.98200000000003"/>
    <n v="1877.3819999999998"/>
    <d v="2021-10-04T00:00:00"/>
    <n v="0"/>
    <x v="6"/>
    <d v="2021-10-15T00:00:00"/>
    <n v="165"/>
    <n v="0"/>
    <n v="0"/>
    <s v="Nathan Kyme"/>
    <s v="New All Season Development"/>
    <m/>
    <s v="VC7556-2019-017"/>
    <s v="929 OF"/>
    <m/>
    <m/>
    <m/>
    <s v="Approved"/>
    <m/>
    <m/>
    <s v="Road building activities on Del Lake Road"/>
    <n v="6"/>
    <s v="C186-C195"/>
    <s v="Del Lake"/>
    <n v="0"/>
    <d v="2021-10-12T00:00:00"/>
    <m/>
    <s v="58"/>
    <d v="2021-10-14T00:00:00"/>
    <s v=""/>
    <s v=""/>
    <m/>
    <m/>
    <m/>
    <s v=""/>
    <s v="06"/>
    <s v="Corbiere and Sons Contracting1018620211004-9Excavator - 30 ton- After Jan 10121661.4"/>
    <s v="Corbiere and Sons Contracting1018620211004-9Excavator - 30 ton- After Jan 10121661.4INV #150"/>
    <s v="New All Season Development"/>
    <s v=""/>
    <x v="2"/>
  </r>
  <r>
    <x v="1"/>
    <n v="6"/>
    <n v="0"/>
    <n v="10184"/>
    <s v="20211004-7"/>
    <n v="53510602"/>
    <s v="Access"/>
    <n v="0"/>
    <s v="Operator - Principle - After Jan 10"/>
    <n v="75"/>
    <n v="65"/>
    <s v="HR"/>
    <s v=""/>
    <s v=""/>
    <s v="75"/>
    <s v="0"/>
    <n v="4875"/>
    <n v="633.75"/>
    <n v="5508.7499999999991"/>
    <d v="2021-10-04T00:00:00"/>
    <n v="0"/>
    <x v="6"/>
    <d v="2021-10-15T00:00:00"/>
    <n v="165"/>
    <n v="0"/>
    <n v="0"/>
    <s v="Nathan Kyme"/>
    <s v="New All Season Development"/>
    <m/>
    <s v="VC7556-2019-017"/>
    <s v="929 OF"/>
    <m/>
    <m/>
    <m/>
    <s v="Approved"/>
    <m/>
    <m/>
    <s v="Road Building activities on Neys Road"/>
    <n v="6"/>
    <s v="C236 - C243"/>
    <s v="Neys"/>
    <n v="0"/>
    <d v="2021-10-12T00:00:00"/>
    <m/>
    <s v="58"/>
    <d v="2021-10-14T00:00:00"/>
    <s v=""/>
    <s v=""/>
    <m/>
    <m/>
    <m/>
    <s v=""/>
    <s v="06"/>
    <s v="Corbiere and Sons Contracting1018420211004-7Operator - Principle - After Jan 10654875"/>
    <s v="Corbiere and Sons Contracting1018420211004-7Operator - Principle - After Jan 10654875INV #150"/>
    <s v="New All Season Development"/>
    <s v=""/>
    <x v="2"/>
  </r>
  <r>
    <x v="1"/>
    <n v="6"/>
    <n v="0"/>
    <n v="10184"/>
    <s v="20211004-7"/>
    <n v="53510602"/>
    <s v="Access"/>
    <n v="0"/>
    <s v="L.O.A."/>
    <n v="210"/>
    <n v="5"/>
    <s v="DAY"/>
    <s v=""/>
    <s v=""/>
    <m/>
    <s v="0"/>
    <n v="1050"/>
    <n v="136.5"/>
    <n v="1186.5"/>
    <d v="2021-10-04T00:00:00"/>
    <n v="0"/>
    <x v="6"/>
    <d v="2021-10-15T00:00:00"/>
    <n v="165"/>
    <n v="0"/>
    <n v="0"/>
    <s v="Nathan Kyme"/>
    <s v="New All Season Development"/>
    <m/>
    <s v="VC7556-2019-017"/>
    <s v="929 OF"/>
    <m/>
    <m/>
    <m/>
    <s v="Approved"/>
    <m/>
    <m/>
    <s v="Road Building activities on Neys Road"/>
    <n v="6"/>
    <s v="C236 - C243"/>
    <s v="Neys"/>
    <n v="0"/>
    <d v="2021-10-12T00:00:00"/>
    <m/>
    <s v="58"/>
    <d v="2021-10-14T00:00:00"/>
    <s v=""/>
    <s v=""/>
    <m/>
    <m/>
    <m/>
    <s v=""/>
    <s v="06"/>
    <s v="Corbiere and Sons Contracting1018420211004-7L.O.A.51050"/>
    <s v="Corbiere and Sons Contracting1018420211004-7L.O.A.51050INV #150"/>
    <s v="New All Season Development"/>
    <s v=""/>
    <x v="2"/>
  </r>
  <r>
    <x v="1"/>
    <n v="6"/>
    <n v="0"/>
    <n v="10184"/>
    <s v="20211004-7"/>
    <n v="53510602"/>
    <s v="Access"/>
    <n v="0"/>
    <s v="Rock Truck - 30 Ton- After Jan 10"/>
    <n v="138.05000000000001"/>
    <n v="36"/>
    <s v="Dynamic"/>
    <s v="103.54"/>
    <s v="0"/>
    <s v=""/>
    <s v=""/>
    <n v="4969.8"/>
    <n v="646.07400000000007"/>
    <n v="5615.8739999999998"/>
    <d v="2021-10-04T00:00:00"/>
    <n v="0"/>
    <x v="6"/>
    <d v="2021-10-15T00:00:00"/>
    <n v="165"/>
    <n v="0"/>
    <n v="0"/>
    <s v="Nathan Kyme"/>
    <s v="New All Season Development"/>
    <m/>
    <s v="VC7556-2019-017"/>
    <s v="929 OF"/>
    <m/>
    <m/>
    <m/>
    <s v="Approved"/>
    <m/>
    <m/>
    <s v="Road Building activities on Neys Road"/>
    <n v="6"/>
    <s v="C236 - C243"/>
    <s v="Neys"/>
    <n v="0"/>
    <d v="2021-10-12T00:00:00"/>
    <m/>
    <s v="58"/>
    <d v="2021-10-14T00:00:00"/>
    <s v=""/>
    <s v=""/>
    <m/>
    <m/>
    <m/>
    <s v=""/>
    <s v="06"/>
    <s v="Corbiere and Sons Contracting1018420211004-7Rock Truck - 30 Ton- After Jan 10364969.8"/>
    <s v="Corbiere and Sons Contracting1018420211004-7Rock Truck - 30 Ton- After Jan 10364969.8INV #150"/>
    <s v="New All Season Development"/>
    <s v=""/>
    <x v="2"/>
  </r>
  <r>
    <x v="1"/>
    <n v="6"/>
    <n v="0"/>
    <n v="10184"/>
    <s v="20211004-7"/>
    <n v="53510602"/>
    <s v="Access"/>
    <n v="0"/>
    <s v="Light Truck - Pick up- After Jan 10"/>
    <n v="243.75"/>
    <n v="2"/>
    <s v="DAY"/>
    <s v="182.81"/>
    <s v="0"/>
    <s v=""/>
    <s v=""/>
    <n v="487.5"/>
    <n v="63.375"/>
    <n v="550.875"/>
    <d v="2021-10-04T00:00:00"/>
    <n v="0"/>
    <x v="6"/>
    <d v="2021-10-15T00:00:00"/>
    <n v="165"/>
    <n v="0"/>
    <n v="0"/>
    <s v="Nathan Kyme"/>
    <s v="New All Season Development"/>
    <m/>
    <s v="VC7556-2019-017"/>
    <s v="929 OF"/>
    <m/>
    <m/>
    <m/>
    <s v="Approved"/>
    <m/>
    <m/>
    <s v="Road Building activities on Neys Road"/>
    <n v="6"/>
    <s v="C236 - C243"/>
    <s v="Neys"/>
    <n v="0"/>
    <d v="2021-10-12T00:00:00"/>
    <m/>
    <s v="58"/>
    <d v="2021-10-14T00:00:00"/>
    <s v=""/>
    <s v=""/>
    <m/>
    <m/>
    <m/>
    <s v=""/>
    <s v="06"/>
    <s v="Corbiere and Sons Contracting1018420211004-7Light Truck - Pick up- After Jan 102487.5"/>
    <s v="Corbiere and Sons Contracting1018420211004-7Light Truck - Pick up- After Jan 102487.5INV #150"/>
    <s v="New All Season Development"/>
    <s v=""/>
    <x v="2"/>
  </r>
  <r>
    <x v="1"/>
    <n v="6"/>
    <n v="0"/>
    <n v="10184"/>
    <s v="20211004-7"/>
    <n v="53510602"/>
    <s v="Access"/>
    <n v="0"/>
    <s v="Excavator Thumb - 30 - 50 ton- After Jan 10"/>
    <n v="12.21"/>
    <n v="12"/>
    <s v="HR"/>
    <s v="9.16"/>
    <s v="0"/>
    <s v=""/>
    <s v=""/>
    <n v="146.52000000000001"/>
    <n v="19.047600000000003"/>
    <n v="165.5676"/>
    <d v="2021-10-04T00:00:00"/>
    <n v="0"/>
    <x v="6"/>
    <d v="2021-10-15T00:00:00"/>
    <n v="165"/>
    <n v="0"/>
    <n v="0"/>
    <s v="Nathan Kyme"/>
    <s v="New All Season Development"/>
    <m/>
    <s v="VC7556-2019-017"/>
    <s v="929 OF"/>
    <m/>
    <m/>
    <m/>
    <s v="Approved"/>
    <m/>
    <m/>
    <s v="Road Building activities on Neys Road"/>
    <n v="6"/>
    <s v="C236 - C243"/>
    <s v="Neys"/>
    <n v="0"/>
    <d v="2021-10-12T00:00:00"/>
    <m/>
    <s v="58"/>
    <d v="2021-10-14T00:00:00"/>
    <s v=""/>
    <s v=""/>
    <m/>
    <m/>
    <m/>
    <s v=""/>
    <s v="06"/>
    <s v="Corbiere and Sons Contracting1018420211004-7Excavator Thumb - 30 - 50 ton- After Jan 1012146.52"/>
    <s v="Corbiere and Sons Contracting1018420211004-7Excavator Thumb - 30 - 50 ton- After Jan 1012146.52INV #150"/>
    <s v="New All Season Development"/>
    <s v=""/>
    <x v="2"/>
  </r>
  <r>
    <x v="1"/>
    <n v="6"/>
    <n v="0"/>
    <n v="10184"/>
    <s v="20211004-7"/>
    <n v="53510602"/>
    <s v="Access"/>
    <n v="0"/>
    <s v="Excavator - 30 ton- After Jan 10"/>
    <n v="138.44999999999999"/>
    <n v="12"/>
    <s v="Dynamic"/>
    <s v="103.84"/>
    <s v="0"/>
    <s v=""/>
    <s v=""/>
    <n v="1661.4"/>
    <n v="215.98200000000003"/>
    <n v="1877.3819999999998"/>
    <d v="2021-10-04T00:00:00"/>
    <n v="0"/>
    <x v="6"/>
    <d v="2021-10-15T00:00:00"/>
    <n v="165"/>
    <n v="0"/>
    <n v="0"/>
    <s v="Nathan Kyme"/>
    <s v="New All Season Development"/>
    <m/>
    <s v="VC7556-2019-017"/>
    <s v="929 OF"/>
    <m/>
    <m/>
    <m/>
    <s v="Approved"/>
    <m/>
    <m/>
    <s v="Road Building activities on Neys Road"/>
    <n v="6"/>
    <s v="C236 - C243"/>
    <s v="Neys"/>
    <n v="0"/>
    <d v="2021-10-12T00:00:00"/>
    <m/>
    <s v="58"/>
    <d v="2021-10-14T00:00:00"/>
    <s v=""/>
    <s v=""/>
    <m/>
    <m/>
    <m/>
    <s v=""/>
    <s v="06"/>
    <s v="Corbiere and Sons Contracting1018420211004-7Excavator - 30 ton- After Jan 10121661.4"/>
    <s v="Corbiere and Sons Contracting1018420211004-7Excavator - 30 ton- After Jan 10121661.4INV #150"/>
    <s v="New All Season Development"/>
    <s v=""/>
    <x v="2"/>
  </r>
  <r>
    <x v="1"/>
    <n v="6"/>
    <n v="0"/>
    <n v="10184"/>
    <s v="20211004-7"/>
    <n v="53510602"/>
    <s v="Access"/>
    <n v="0"/>
    <s v="Dozer D6 or equal- After Jan 10"/>
    <n v="131.47999999999999"/>
    <n v="12"/>
    <s v="Dynamic"/>
    <s v="98.61"/>
    <s v="0"/>
    <s v=""/>
    <s v=""/>
    <n v="1577.76"/>
    <n v="205.1088"/>
    <n v="1782.8687999999997"/>
    <d v="2021-10-04T00:00:00"/>
    <n v="0"/>
    <x v="6"/>
    <d v="2021-10-15T00:00:00"/>
    <n v="165"/>
    <n v="0"/>
    <n v="0"/>
    <s v="Nathan Kyme"/>
    <s v="New All Season Development"/>
    <m/>
    <s v="VC7556-2019-017"/>
    <s v="929 OF"/>
    <m/>
    <m/>
    <m/>
    <s v="Approved"/>
    <m/>
    <m/>
    <s v="Road Building activities on Neys Road"/>
    <n v="6"/>
    <s v="C236 - C243"/>
    <s v="Neys"/>
    <n v="0"/>
    <d v="2021-10-12T00:00:00"/>
    <m/>
    <s v="58"/>
    <d v="2021-10-14T00:00:00"/>
    <s v=""/>
    <s v=""/>
    <m/>
    <m/>
    <m/>
    <s v=""/>
    <s v="06"/>
    <s v="Corbiere and Sons Contracting1018420211004-7Dozer D6 or equal- After Jan 10121577.76"/>
    <s v="Corbiere and Sons Contracting1018420211004-7Dozer D6 or equal- After Jan 10121577.76INV #150"/>
    <s v="New All Season Development"/>
    <s v=""/>
    <x v="2"/>
  </r>
  <r>
    <x v="1"/>
    <n v="6"/>
    <n v="0"/>
    <n v="10183"/>
    <s v="20211004-6"/>
    <n v="53510602"/>
    <s v="Access"/>
    <n v="0"/>
    <s v="Labourer - General - After Jan 10"/>
    <n v="60"/>
    <n v="21"/>
    <s v="HR"/>
    <s v=""/>
    <s v=""/>
    <s v="60"/>
    <s v="0"/>
    <n v="1260"/>
    <n v="163.80000000000001"/>
    <n v="1423.8"/>
    <d v="2021-10-04T00:00:00"/>
    <n v="0"/>
    <x v="6"/>
    <d v="2021-10-15T00:00:00"/>
    <n v="165"/>
    <n v="0"/>
    <n v="0"/>
    <s v="Nathan Kyme"/>
    <s v="New All Season Development"/>
    <m/>
    <s v="VC7556-2019-017"/>
    <s v="929 OF"/>
    <m/>
    <m/>
    <m/>
    <s v="Approved"/>
    <m/>
    <m/>
    <s v="Road building activities on Little Red Sucker Creek Road"/>
    <n v="6"/>
    <s v="C248-C257"/>
    <s v="Little Red Sucker Creek"/>
    <n v="0"/>
    <d v="2021-10-12T00:00:00"/>
    <m/>
    <s v="58"/>
    <d v="2021-10-14T00:00:00"/>
    <s v=""/>
    <s v=""/>
    <m/>
    <m/>
    <m/>
    <s v=""/>
    <s v="06"/>
    <s v="Corbiere and Sons Contracting1018320211004-6Labourer - General - After Jan 10211260"/>
    <s v="Corbiere and Sons Contracting1018320211004-6Labourer - General - After Jan 10211260INV #150"/>
    <s v="New All Season Development"/>
    <s v=""/>
    <x v="2"/>
  </r>
  <r>
    <x v="1"/>
    <n v="6"/>
    <n v="0"/>
    <n v="10183"/>
    <s v="20211004-6"/>
    <n v="53510602"/>
    <s v="Access"/>
    <n v="0"/>
    <s v="Operator - Principle - After Jan 10"/>
    <n v="75"/>
    <n v="70"/>
    <s v="HR"/>
    <s v=""/>
    <s v=""/>
    <s v="75"/>
    <s v="0"/>
    <n v="5250"/>
    <n v="682.5"/>
    <n v="5932.4999999999991"/>
    <d v="2021-10-04T00:00:00"/>
    <n v="0"/>
    <x v="6"/>
    <d v="2021-10-15T00:00:00"/>
    <n v="165"/>
    <n v="0"/>
    <n v="0"/>
    <s v="Nathan Kyme"/>
    <s v="New All Season Development"/>
    <m/>
    <s v="VC7556-2019-017"/>
    <s v="929 OF"/>
    <m/>
    <m/>
    <m/>
    <s v="Approved"/>
    <m/>
    <m/>
    <s v="Road building activities on Little Red Sucker Creek Road"/>
    <n v="6"/>
    <s v="C248-C257"/>
    <s v="Little Red Sucker Creek"/>
    <n v="0"/>
    <d v="2021-10-12T00:00:00"/>
    <m/>
    <s v="58"/>
    <d v="2021-10-14T00:00:00"/>
    <s v=""/>
    <s v=""/>
    <m/>
    <m/>
    <m/>
    <s v=""/>
    <s v="06"/>
    <s v="Corbiere and Sons Contracting1018320211004-6Operator - Principle - After Jan 10705250"/>
    <s v="Corbiere and Sons Contracting1018320211004-6Operator - Principle - After Jan 10705250INV #150"/>
    <s v="New All Season Development"/>
    <s v=""/>
    <x v="2"/>
  </r>
  <r>
    <x v="1"/>
    <n v="6"/>
    <n v="0"/>
    <n v="10183"/>
    <s v="20211004-6"/>
    <n v="53510602"/>
    <s v="Access"/>
    <n v="0"/>
    <s v="L.O.A."/>
    <n v="210"/>
    <n v="8"/>
    <s v="DAY"/>
    <s v=""/>
    <s v=""/>
    <m/>
    <s v="0"/>
    <n v="1680"/>
    <n v="218.4"/>
    <n v="1898.3999999999999"/>
    <d v="2021-10-04T00:00:00"/>
    <n v="0"/>
    <x v="6"/>
    <d v="2021-10-15T00:00:00"/>
    <n v="165"/>
    <n v="0"/>
    <n v="0"/>
    <s v="Nathan Kyme"/>
    <s v="New All Season Development"/>
    <m/>
    <s v="VC7556-2019-017"/>
    <s v="929 OF"/>
    <m/>
    <m/>
    <m/>
    <s v="Approved"/>
    <m/>
    <m/>
    <s v="Road building activities on Little Red Sucker Creek Road"/>
    <n v="6"/>
    <s v="C248-C257"/>
    <s v="Little Red Sucker Creek"/>
    <n v="0"/>
    <d v="2021-10-12T00:00:00"/>
    <m/>
    <s v="58"/>
    <d v="2021-10-14T00:00:00"/>
    <s v=""/>
    <s v=""/>
    <m/>
    <m/>
    <m/>
    <s v=""/>
    <s v="06"/>
    <s v="Corbiere and Sons Contracting1018320211004-6L.O.A.81680"/>
    <s v="Corbiere and Sons Contracting1018320211004-6L.O.A.81680INV #150"/>
    <s v="New All Season Development"/>
    <s v=""/>
    <x v="2"/>
  </r>
  <r>
    <x v="1"/>
    <n v="6"/>
    <n v="0"/>
    <n v="10183"/>
    <s v="20211004-6"/>
    <n v="53510602"/>
    <s v="Access"/>
    <n v="0"/>
    <s v="Foreman"/>
    <n v="95"/>
    <n v="13"/>
    <s v="HR"/>
    <s v=""/>
    <s v=""/>
    <s v="95"/>
    <s v="0"/>
    <n v="1235"/>
    <n v="160.55000000000001"/>
    <n v="1395.55"/>
    <d v="2021-10-04T00:00:00"/>
    <n v="0"/>
    <x v="6"/>
    <d v="2021-10-15T00:00:00"/>
    <n v="165"/>
    <n v="0"/>
    <n v="0"/>
    <s v="Nathan Kyme"/>
    <s v="New All Season Development"/>
    <m/>
    <s v="VC7556-2019-017"/>
    <s v="929 OF"/>
    <m/>
    <m/>
    <m/>
    <s v="Approved"/>
    <m/>
    <m/>
    <s v="Road building activities on Little Red Sucker Creek Road"/>
    <n v="6"/>
    <s v="C248-C257"/>
    <s v="Little Red Sucker Creek"/>
    <n v="0"/>
    <d v="2021-10-12T00:00:00"/>
    <m/>
    <s v="58"/>
    <d v="2021-10-14T00:00:00"/>
    <s v=""/>
    <s v=""/>
    <m/>
    <m/>
    <m/>
    <s v=""/>
    <s v="06"/>
    <s v="Corbiere and Sons Contracting1018320211004-6Foreman131235"/>
    <s v="Corbiere and Sons Contracting1018320211004-6Foreman131235INV #150"/>
    <s v="New All Season Development"/>
    <s v=""/>
    <x v="2"/>
  </r>
  <r>
    <x v="1"/>
    <n v="6"/>
    <n v="0"/>
    <n v="10183"/>
    <s v="20211004-6"/>
    <n v="53510602"/>
    <s v="Access"/>
    <n v="0"/>
    <s v="Rock Truck - 30 Ton- After Jan 10"/>
    <n v="138.05000000000001"/>
    <n v="24"/>
    <s v="Dynamic"/>
    <s v="103.54"/>
    <s v="0"/>
    <s v=""/>
    <s v=""/>
    <n v="3313.2"/>
    <n v="430.71600000000001"/>
    <n v="3743.9159999999993"/>
    <d v="2021-10-04T00:00:00"/>
    <n v="0"/>
    <x v="6"/>
    <d v="2021-10-15T00:00:00"/>
    <n v="165"/>
    <n v="0"/>
    <n v="0"/>
    <s v="Nathan Kyme"/>
    <s v="New All Season Development"/>
    <m/>
    <s v="VC7556-2019-017"/>
    <s v="929 OF"/>
    <m/>
    <m/>
    <m/>
    <s v="Approved"/>
    <m/>
    <m/>
    <s v="Road building activities on Little Red Sucker Creek Road"/>
    <n v="6"/>
    <s v="C248-C257"/>
    <s v="Little Red Sucker Creek"/>
    <n v="0"/>
    <d v="2021-10-12T00:00:00"/>
    <m/>
    <s v="58"/>
    <d v="2021-10-14T00:00:00"/>
    <s v=""/>
    <s v=""/>
    <m/>
    <m/>
    <m/>
    <s v=""/>
    <s v="06"/>
    <s v="Corbiere and Sons Contracting1018320211004-6Rock Truck - 30 Ton- After Jan 10243313.2"/>
    <s v="Corbiere and Sons Contracting1018320211004-6Rock Truck - 30 Ton- After Jan 10243313.2INV #150"/>
    <s v="New All Season Development"/>
    <s v=""/>
    <x v="2"/>
  </r>
  <r>
    <x v="1"/>
    <n v="6"/>
    <n v="0"/>
    <n v="10183"/>
    <s v="20211004-6"/>
    <n v="53510602"/>
    <s v="Access"/>
    <n v="0"/>
    <s v="Light Truck - Pick up- After Jan 10"/>
    <n v="243.75"/>
    <n v="5"/>
    <s v="DAY"/>
    <s v="182.81"/>
    <s v="0"/>
    <s v=""/>
    <s v=""/>
    <n v="1218.75"/>
    <n v="158.4375"/>
    <n v="1377.1874999999998"/>
    <d v="2021-10-04T00:00:00"/>
    <n v="0"/>
    <x v="6"/>
    <d v="2021-10-15T00:00:00"/>
    <n v="165"/>
    <n v="0"/>
    <n v="0"/>
    <s v="Nathan Kyme"/>
    <s v="New All Season Development"/>
    <m/>
    <s v="VC7556-2019-017"/>
    <s v="929 OF"/>
    <m/>
    <m/>
    <m/>
    <s v="Approved"/>
    <m/>
    <m/>
    <s v="Road building activities on Little Red Sucker Creek Road"/>
    <n v="6"/>
    <s v="C248-C257"/>
    <s v="Little Red Sucker Creek"/>
    <n v="0"/>
    <d v="2021-10-12T00:00:00"/>
    <m/>
    <s v="58"/>
    <d v="2021-10-14T00:00:00"/>
    <s v=""/>
    <s v=""/>
    <m/>
    <m/>
    <m/>
    <s v=""/>
    <s v="06"/>
    <s v="Corbiere and Sons Contracting1018320211004-6Light Truck - Pick up- After Jan 1051218.75"/>
    <s v="Corbiere and Sons Contracting1018320211004-6Light Truck - Pick up- After Jan 1051218.75INV #150"/>
    <s v="New All Season Development"/>
    <s v=""/>
    <x v="2"/>
  </r>
  <r>
    <x v="1"/>
    <n v="6"/>
    <n v="0"/>
    <n v="10183"/>
    <s v="20211004-6"/>
    <n v="53510602"/>
    <s v="Access"/>
    <n v="0"/>
    <s v="ATV - Side by Side w/ roll bar- After Jan 10"/>
    <n v="18.45"/>
    <n v="10"/>
    <s v="HR"/>
    <s v="13.84"/>
    <s v="0"/>
    <s v=""/>
    <s v=""/>
    <n v="184.5"/>
    <n v="23.984999999999999"/>
    <n v="208.48499999999999"/>
    <d v="2021-10-04T00:00:00"/>
    <n v="0"/>
    <x v="6"/>
    <d v="2021-10-15T00:00:00"/>
    <n v="165"/>
    <n v="0"/>
    <n v="0"/>
    <s v="Nathan Kyme"/>
    <s v="New All Season Development"/>
    <m/>
    <s v="VC7556-2019-017"/>
    <s v="929 OF"/>
    <m/>
    <m/>
    <m/>
    <s v="Approved"/>
    <m/>
    <m/>
    <s v="Road building activities on Little Red Sucker Creek Road"/>
    <n v="6"/>
    <s v="C248-C257"/>
    <s v="Little Red Sucker Creek"/>
    <n v="0"/>
    <d v="2021-10-12T00:00:00"/>
    <m/>
    <s v="58"/>
    <d v="2021-10-14T00:00:00"/>
    <s v=""/>
    <s v=""/>
    <m/>
    <m/>
    <m/>
    <s v=""/>
    <s v="06"/>
    <s v="Corbiere and Sons Contracting1018320211004-6ATV - Side by Side w/ roll bar- After Jan 1010184.5"/>
    <s v="Corbiere and Sons Contracting1018320211004-6ATV - Side by Side w/ roll bar- After Jan 1010184.5INV #150"/>
    <s v="New All Season Development"/>
    <s v=""/>
    <x v="2"/>
  </r>
  <r>
    <x v="1"/>
    <n v="6"/>
    <n v="0"/>
    <n v="10183"/>
    <s v="20211004-6"/>
    <n v="53510602"/>
    <s v="Access"/>
    <n v="0"/>
    <s v="Excavator Hammer - 30 - 50 ton- After Jan 10"/>
    <n v="63.38"/>
    <n v="12"/>
    <s v="HR"/>
    <s v="47.54"/>
    <s v="0"/>
    <s v=""/>
    <s v=""/>
    <n v="760.56"/>
    <n v="98.872799999999998"/>
    <n v="859.43279999999982"/>
    <d v="2021-10-04T00:00:00"/>
    <n v="0"/>
    <x v="6"/>
    <d v="2021-10-15T00:00:00"/>
    <n v="165"/>
    <n v="0"/>
    <n v="0"/>
    <s v="Nathan Kyme"/>
    <s v="New All Season Development"/>
    <m/>
    <s v="VC7556-2019-017"/>
    <s v="929 OF"/>
    <m/>
    <m/>
    <m/>
    <s v="Approved"/>
    <m/>
    <m/>
    <s v="Road building activities on Little Red Sucker Creek Road"/>
    <n v="6"/>
    <s v="C248-C257"/>
    <s v="Little Red Sucker Creek"/>
    <n v="0"/>
    <d v="2021-10-12T00:00:00"/>
    <m/>
    <s v="58"/>
    <d v="2021-10-14T00:00:00"/>
    <s v=""/>
    <s v=""/>
    <m/>
    <m/>
    <m/>
    <s v=""/>
    <s v="06"/>
    <s v="Corbiere and Sons Contracting1018320211004-6Excavator Hammer - 30 - 50 ton- After Jan 1012760.56"/>
    <s v="Corbiere and Sons Contracting1018320211004-6Excavator Hammer - 30 - 50 ton- After Jan 1012760.56INV #150"/>
    <s v="New All Season Development"/>
    <s v=""/>
    <x v="2"/>
  </r>
  <r>
    <x v="1"/>
    <n v="6"/>
    <n v="0"/>
    <n v="10183"/>
    <s v="20211004-6"/>
    <n v="53510602"/>
    <s v="Access"/>
    <n v="0"/>
    <s v="Excavator Thumb - 30 - 50 ton- After Jan 10"/>
    <n v="12.21"/>
    <n v="17"/>
    <s v="HR"/>
    <s v="9.16"/>
    <s v="0"/>
    <s v=""/>
    <s v=""/>
    <n v="207.57"/>
    <n v="26.984100000000002"/>
    <n v="234.55409999999998"/>
    <d v="2021-10-04T00:00:00"/>
    <n v="0"/>
    <x v="6"/>
    <d v="2021-10-15T00:00:00"/>
    <n v="165"/>
    <n v="0"/>
    <n v="0"/>
    <s v="Nathan Kyme"/>
    <s v="New All Season Development"/>
    <m/>
    <s v="VC7556-2019-017"/>
    <s v="929 OF"/>
    <m/>
    <m/>
    <m/>
    <s v="Approved"/>
    <m/>
    <m/>
    <s v="Road building activities on Little Red Sucker Creek Road"/>
    <n v="6"/>
    <s v="C248-C257"/>
    <s v="Little Red Sucker Creek"/>
    <n v="0"/>
    <d v="2021-10-12T00:00:00"/>
    <m/>
    <s v="58"/>
    <d v="2021-10-14T00:00:00"/>
    <s v=""/>
    <s v=""/>
    <m/>
    <m/>
    <m/>
    <s v=""/>
    <s v="06"/>
    <s v="Corbiere and Sons Contracting1018320211004-6Excavator Thumb - 30 - 50 ton- After Jan 1017207.57"/>
    <s v="Corbiere and Sons Contracting1018320211004-6Excavator Thumb - 30 - 50 ton- After Jan 1017207.57INV #150"/>
    <s v="New All Season Development"/>
    <s v=""/>
    <x v="2"/>
  </r>
  <r>
    <x v="1"/>
    <n v="6"/>
    <n v="0"/>
    <n v="10183"/>
    <s v="20211004-6"/>
    <n v="53510602"/>
    <s v="Access"/>
    <n v="0"/>
    <s v="Excavator - 36 ton- After Jan 10"/>
    <n v="146.96"/>
    <n v="24"/>
    <s v="Dynamic"/>
    <s v="110.22"/>
    <s v="0"/>
    <s v=""/>
    <s v=""/>
    <n v="3527.04"/>
    <n v="458.51519999999999"/>
    <n v="3985.5551999999998"/>
    <d v="2021-10-04T00:00:00"/>
    <n v="0"/>
    <x v="6"/>
    <d v="2021-10-15T00:00:00"/>
    <n v="165"/>
    <n v="0"/>
    <n v="0"/>
    <s v="Nathan Kyme"/>
    <s v="New All Season Development"/>
    <m/>
    <s v="VC7556-2019-017"/>
    <s v="929 OF"/>
    <m/>
    <m/>
    <m/>
    <s v="Approved"/>
    <m/>
    <m/>
    <s v="Road building activities on Little Red Sucker Creek Road"/>
    <n v="6"/>
    <s v="C248-C257"/>
    <s v="Little Red Sucker Creek"/>
    <n v="0"/>
    <d v="2021-10-12T00:00:00"/>
    <m/>
    <s v="58"/>
    <d v="2021-10-14T00:00:00"/>
    <s v=""/>
    <s v=""/>
    <m/>
    <m/>
    <m/>
    <s v=""/>
    <s v="06"/>
    <s v="Corbiere and Sons Contracting1018320211004-6Excavator - 36 ton- After Jan 10243527.04"/>
    <s v="Corbiere and Sons Contracting1018320211004-6Excavator - 36 ton- After Jan 10243527.04INV #150"/>
    <s v="New All Season Development"/>
    <s v=""/>
    <x v="2"/>
  </r>
  <r>
    <x v="1"/>
    <n v="6"/>
    <n v="0"/>
    <n v="10183"/>
    <s v="20211004-6"/>
    <n v="53510602"/>
    <s v="Access"/>
    <n v="0"/>
    <s v="Excavator - 30 ton- After Jan 10"/>
    <n v="138.44999999999999"/>
    <n v="5"/>
    <s v="Dynamic"/>
    <s v="103.84"/>
    <s v="0"/>
    <s v=""/>
    <s v=""/>
    <n v="692.25"/>
    <n v="89.992500000000007"/>
    <n v="782.24249999999995"/>
    <d v="2021-10-04T00:00:00"/>
    <n v="0"/>
    <x v="6"/>
    <d v="2021-10-15T00:00:00"/>
    <n v="165"/>
    <n v="0"/>
    <n v="0"/>
    <s v="Nathan Kyme"/>
    <s v="New All Season Development"/>
    <m/>
    <s v="VC7556-2019-017"/>
    <s v="929 OF"/>
    <m/>
    <m/>
    <m/>
    <s v="Approved"/>
    <m/>
    <m/>
    <s v="Road building activities on Little Red Sucker Creek Road"/>
    <n v="6"/>
    <s v="C248-C257"/>
    <s v="Little Red Sucker Creek"/>
    <n v="0"/>
    <d v="2021-10-12T00:00:00"/>
    <m/>
    <s v="58"/>
    <d v="2021-10-14T00:00:00"/>
    <s v=""/>
    <s v=""/>
    <m/>
    <m/>
    <m/>
    <s v=""/>
    <s v="06"/>
    <s v="Corbiere and Sons Contracting1018320211004-6Excavator - 30 ton- After Jan 105692.25"/>
    <s v="Corbiere and Sons Contracting1018320211004-6Excavator - 30 ton- After Jan 105692.25INV #150"/>
    <s v="New All Season Development"/>
    <s v=""/>
    <x v="2"/>
  </r>
  <r>
    <x v="1"/>
    <n v="6"/>
    <n v="0"/>
    <n v="10183"/>
    <s v="20211004-6"/>
    <n v="53510602"/>
    <s v="Access"/>
    <n v="0"/>
    <s v="Dozer D6 or equal- After Jan 10"/>
    <n v="131.47999999999999"/>
    <n v="12"/>
    <s v="Dynamic"/>
    <s v="98.61"/>
    <s v="0"/>
    <s v=""/>
    <s v=""/>
    <n v="1577.76"/>
    <n v="205.1088"/>
    <n v="1782.8687999999997"/>
    <d v="2021-10-04T00:00:00"/>
    <n v="0"/>
    <x v="6"/>
    <d v="2021-10-15T00:00:00"/>
    <n v="165"/>
    <n v="0"/>
    <n v="0"/>
    <s v="Nathan Kyme"/>
    <s v="New All Season Development"/>
    <m/>
    <s v="VC7556-2019-017"/>
    <s v="929 OF"/>
    <m/>
    <m/>
    <m/>
    <s v="Approved"/>
    <m/>
    <m/>
    <s v="Road building activities on Little Red Sucker Creek Road"/>
    <n v="6"/>
    <s v="C248-C257"/>
    <s v="Little Red Sucker Creek"/>
    <n v="0"/>
    <d v="2021-10-12T00:00:00"/>
    <m/>
    <s v="58"/>
    <d v="2021-10-14T00:00:00"/>
    <s v=""/>
    <s v=""/>
    <m/>
    <m/>
    <m/>
    <s v=""/>
    <s v="06"/>
    <s v="Corbiere and Sons Contracting1018320211004-6Dozer D6 or equal- After Jan 10121577.76"/>
    <s v="Corbiere and Sons Contracting1018320211004-6Dozer D6 or equal- After Jan 10121577.76INV #150"/>
    <s v="New All Season Development"/>
    <s v=""/>
    <x v="2"/>
  </r>
  <r>
    <x v="1"/>
    <n v="6"/>
    <n v="0"/>
    <n v="10191"/>
    <s v="20211004-14"/>
    <n v="53510602"/>
    <s v="Access"/>
    <n v="0"/>
    <s v="Operator - Principle - After Jan 10"/>
    <n v="75"/>
    <n v="12"/>
    <s v="HR"/>
    <s v=""/>
    <s v=""/>
    <s v="75"/>
    <s v="0"/>
    <n v="900"/>
    <n v="117"/>
    <n v="1016.9999999999999"/>
    <d v="2021-10-04T00:00:00"/>
    <n v="0"/>
    <x v="6"/>
    <d v="2021-10-15T00:00:00"/>
    <n v="165"/>
    <n v="0"/>
    <n v="0"/>
    <s v="Nathan Kyme"/>
    <s v="New All Season Development"/>
    <m/>
    <s v="VC7556-2019-017"/>
    <s v="929 OF"/>
    <m/>
    <m/>
    <m/>
    <s v="Approved"/>
    <m/>
    <m/>
    <s v="Ex working on road for access to C197"/>
    <n v="6"/>
    <s v="C197"/>
    <s v="Highway 17"/>
    <n v="0"/>
    <d v="2021-10-12T00:00:00"/>
    <m/>
    <s v="58"/>
    <d v="2021-10-14T00:00:00"/>
    <s v=""/>
    <s v=""/>
    <m/>
    <m/>
    <m/>
    <s v=""/>
    <s v="06"/>
    <s v="Corbiere and Sons Contracting1019120211004-14Operator - Principle - After Jan 1012900"/>
    <s v="Corbiere and Sons Contracting1019120211004-14Operator - Principle - After Jan 1012900INV #150"/>
    <s v="New All Season Development"/>
    <s v=""/>
    <x v="2"/>
  </r>
  <r>
    <x v="1"/>
    <n v="6"/>
    <n v="0"/>
    <n v="10191"/>
    <s v="20211004-14"/>
    <n v="53510602"/>
    <s v="Access"/>
    <n v="0"/>
    <s v="Light Truck - Pick up- After Jan 10"/>
    <n v="243.75"/>
    <n v="1"/>
    <s v="DAY"/>
    <s v="182.81"/>
    <s v="0"/>
    <s v=""/>
    <s v=""/>
    <n v="243.75"/>
    <n v="31.6875"/>
    <n v="275.4375"/>
    <d v="2021-10-04T00:00:00"/>
    <n v="0"/>
    <x v="6"/>
    <d v="2021-10-15T00:00:00"/>
    <n v="165"/>
    <n v="0"/>
    <n v="0"/>
    <s v="Nathan Kyme"/>
    <s v="New All Season Development"/>
    <m/>
    <s v="VC7556-2019-017"/>
    <s v="929 OF"/>
    <m/>
    <m/>
    <m/>
    <s v="Approved"/>
    <m/>
    <m/>
    <s v="Ex working on road for access to C197"/>
    <n v="6"/>
    <s v="C197"/>
    <s v="Highway 17"/>
    <n v="0"/>
    <d v="2021-10-12T00:00:00"/>
    <m/>
    <s v="58"/>
    <d v="2021-10-14T00:00:00"/>
    <s v=""/>
    <s v=""/>
    <m/>
    <m/>
    <m/>
    <s v=""/>
    <s v="06"/>
    <s v="Corbiere and Sons Contracting1019120211004-14Light Truck - Pick up- After Jan 101243.75"/>
    <s v="Corbiere and Sons Contracting1019120211004-14Light Truck - Pick up- After Jan 101243.75INV #150"/>
    <s v="New All Season Development"/>
    <s v=""/>
    <x v="2"/>
  </r>
  <r>
    <x v="1"/>
    <n v="6"/>
    <n v="0"/>
    <n v="10191"/>
    <s v="20211004-14"/>
    <n v="53510602"/>
    <s v="Access"/>
    <n v="0"/>
    <s v="Excavator Thumb - 30 - 50 ton- After Jan 10"/>
    <n v="12.21"/>
    <n v="11"/>
    <s v="HR"/>
    <s v="9.16"/>
    <s v="0"/>
    <s v=""/>
    <s v=""/>
    <n v="134.31"/>
    <n v="17.4603"/>
    <n v="151.77029999999999"/>
    <d v="2021-10-04T00:00:00"/>
    <n v="0"/>
    <x v="6"/>
    <d v="2021-10-15T00:00:00"/>
    <n v="165"/>
    <n v="0"/>
    <n v="0"/>
    <s v="Nathan Kyme"/>
    <s v="New All Season Development"/>
    <m/>
    <s v="VC7556-2019-017"/>
    <s v="929 OF"/>
    <m/>
    <m/>
    <m/>
    <s v="Approved"/>
    <m/>
    <m/>
    <s v="Ex working on road for access to C197"/>
    <n v="6"/>
    <s v="C197"/>
    <s v="Highway 17"/>
    <n v="0"/>
    <d v="2021-10-12T00:00:00"/>
    <m/>
    <s v="58"/>
    <d v="2021-10-14T00:00:00"/>
    <s v=""/>
    <s v=""/>
    <m/>
    <m/>
    <m/>
    <s v=""/>
    <s v="06"/>
    <s v="Corbiere and Sons Contracting1019120211004-14Excavator Thumb - 30 - 50 ton- After Jan 1011134.31"/>
    <s v="Corbiere and Sons Contracting1019120211004-14Excavator Thumb - 30 - 50 ton- After Jan 1011134.31INV #150"/>
    <s v="New All Season Development"/>
    <s v=""/>
    <x v="2"/>
  </r>
  <r>
    <x v="1"/>
    <n v="6"/>
    <n v="0"/>
    <n v="10191"/>
    <s v="20211004-14"/>
    <n v="53510602"/>
    <s v="Access"/>
    <n v="0"/>
    <s v="Excavator - 36 ton- After Jan 10"/>
    <n v="146.96"/>
    <n v="11"/>
    <s v="Dynamic"/>
    <s v="110.22"/>
    <s v="0"/>
    <s v=""/>
    <s v=""/>
    <n v="1616.56"/>
    <n v="210.15280000000001"/>
    <n v="1826.7127999999998"/>
    <d v="2021-10-04T00:00:00"/>
    <n v="0"/>
    <x v="6"/>
    <d v="2021-10-15T00:00:00"/>
    <n v="165"/>
    <n v="0"/>
    <n v="0"/>
    <s v="Nathan Kyme"/>
    <s v="New All Season Development"/>
    <m/>
    <s v="VC7556-2019-017"/>
    <s v="929 OF"/>
    <m/>
    <m/>
    <m/>
    <s v="Approved"/>
    <m/>
    <m/>
    <s v="Ex working on road for access to C197"/>
    <n v="6"/>
    <s v="C197"/>
    <s v="Highway 17"/>
    <n v="0"/>
    <d v="2021-10-12T00:00:00"/>
    <m/>
    <s v="58"/>
    <d v="2021-10-14T00:00:00"/>
    <s v=""/>
    <s v=""/>
    <m/>
    <m/>
    <m/>
    <s v=""/>
    <s v="06"/>
    <s v="Corbiere and Sons Contracting1019120211004-14Excavator - 36 ton- After Jan 10111616.56"/>
    <s v="Corbiere and Sons Contracting1019120211004-14Excavator - 36 ton- After Jan 10111616.56INV #150"/>
    <s v="New All Season Development"/>
    <s v=""/>
    <x v="2"/>
  </r>
  <r>
    <x v="1"/>
    <n v="6"/>
    <n v="0"/>
    <n v="10190"/>
    <s v="20211004-13"/>
    <n v="53510602"/>
    <s v="Access"/>
    <n v="0"/>
    <s v="Operator - Principle - After Jan 10"/>
    <n v="75"/>
    <n v="20"/>
    <s v="HR"/>
    <s v=""/>
    <s v=""/>
    <s v="75"/>
    <s v="0"/>
    <n v="1500"/>
    <n v="195"/>
    <n v="1694.9999999999998"/>
    <d v="2021-10-04T00:00:00"/>
    <n v="0"/>
    <x v="6"/>
    <d v="2021-10-15T00:00:00"/>
    <n v="165"/>
    <n v="0"/>
    <n v="0"/>
    <s v="Nathan Kyme"/>
    <s v="New All Season Development"/>
    <m/>
    <s v="VC7556-2019-017"/>
    <s v="929 OF"/>
    <m/>
    <m/>
    <m/>
    <s v="Approved"/>
    <m/>
    <m/>
    <s v="Road building activities on Dead Horse"/>
    <n v="6"/>
    <s v="C203-C209"/>
    <s v="Dead Horse Creek"/>
    <n v="0"/>
    <d v="2021-10-12T00:00:00"/>
    <m/>
    <s v="58"/>
    <d v="2021-10-14T00:00:00"/>
    <s v=""/>
    <s v=""/>
    <m/>
    <m/>
    <m/>
    <s v=""/>
    <s v="06"/>
    <s v="Corbiere and Sons Contracting1019020211004-13Operator - Principle - After Jan 10201500"/>
    <s v="Corbiere and Sons Contracting1019020211004-13Operator - Principle - After Jan 10201500INV #150"/>
    <s v="New All Season Development"/>
    <s v=""/>
    <x v="2"/>
  </r>
  <r>
    <x v="1"/>
    <n v="6"/>
    <n v="0"/>
    <n v="10190"/>
    <s v="20211004-13"/>
    <n v="53510602"/>
    <s v="Access"/>
    <n v="0"/>
    <s v="Foreman"/>
    <n v="95"/>
    <n v="6"/>
    <s v="HR"/>
    <s v=""/>
    <s v=""/>
    <s v="95"/>
    <s v="0"/>
    <n v="570"/>
    <n v="74.100000000000009"/>
    <n v="644.09999999999991"/>
    <d v="2021-10-04T00:00:00"/>
    <n v="0"/>
    <x v="6"/>
    <d v="2021-10-15T00:00:00"/>
    <n v="165"/>
    <n v="0"/>
    <n v="0"/>
    <s v="Nathan Kyme"/>
    <s v="New All Season Development"/>
    <m/>
    <s v="VC7556-2019-017"/>
    <s v="929 OF"/>
    <m/>
    <m/>
    <m/>
    <s v="Approved"/>
    <m/>
    <m/>
    <s v="Road building activities on Dead Horse"/>
    <n v="6"/>
    <s v="C203-C209"/>
    <s v="Dead Horse Creek"/>
    <n v="0"/>
    <d v="2021-10-12T00:00:00"/>
    <m/>
    <s v="58"/>
    <d v="2021-10-14T00:00:00"/>
    <s v=""/>
    <s v=""/>
    <m/>
    <m/>
    <m/>
    <s v=""/>
    <s v="06"/>
    <s v="Corbiere and Sons Contracting1019020211004-13Foreman6570"/>
    <s v="Corbiere and Sons Contracting1019020211004-13Foreman6570INV #150"/>
    <s v="New All Season Development"/>
    <s v=""/>
    <x v="2"/>
  </r>
  <r>
    <x v="1"/>
    <n v="6"/>
    <n v="0"/>
    <n v="10190"/>
    <s v="20211004-13"/>
    <n v="53510602"/>
    <s v="Access"/>
    <n v="0"/>
    <s v="Rock Truck - 30 Ton- After Jan 10"/>
    <n v="138.05000000000001"/>
    <n v="1"/>
    <s v="Dynamic"/>
    <s v="103.54"/>
    <s v="0"/>
    <s v=""/>
    <s v=""/>
    <n v="138.05000000000001"/>
    <n v="17.9465"/>
    <n v="155.9965"/>
    <d v="2021-10-04T00:00:00"/>
    <n v="0"/>
    <x v="6"/>
    <d v="2021-10-15T00:00:00"/>
    <n v="165"/>
    <n v="0"/>
    <n v="0"/>
    <s v="Nathan Kyme"/>
    <s v="New All Season Development"/>
    <m/>
    <s v="VC7556-2019-017"/>
    <s v="929 OF"/>
    <m/>
    <m/>
    <m/>
    <s v="Approved"/>
    <m/>
    <m/>
    <s v="Road building activities on Dead Horse"/>
    <n v="6"/>
    <s v="C203-C209"/>
    <s v="Dead Horse Creek"/>
    <n v="0"/>
    <d v="2021-10-12T00:00:00"/>
    <m/>
    <s v="58"/>
    <d v="2021-10-14T00:00:00"/>
    <s v=""/>
    <s v=""/>
    <m/>
    <m/>
    <m/>
    <s v=""/>
    <s v="06"/>
    <s v="Corbiere and Sons Contracting1019020211004-13Rock Truck - 30 Ton- After Jan 101138.05"/>
    <s v="Corbiere and Sons Contracting1019020211004-13Rock Truck - 30 Ton- After Jan 101138.05INV #150"/>
    <s v="New All Season Development"/>
    <s v=""/>
    <x v="2"/>
  </r>
  <r>
    <x v="1"/>
    <n v="6"/>
    <n v="0"/>
    <n v="10190"/>
    <s v="20211004-13"/>
    <n v="53510602"/>
    <s v="Access"/>
    <n v="0"/>
    <s v="Light Truck - Pick up- After Jan 10"/>
    <n v="243.75"/>
    <n v="4"/>
    <s v="DAY"/>
    <s v="182.81"/>
    <s v="0"/>
    <s v=""/>
    <s v=""/>
    <n v="975"/>
    <n v="126.75"/>
    <n v="1101.75"/>
    <d v="2021-10-04T00:00:00"/>
    <n v="0"/>
    <x v="6"/>
    <d v="2021-10-15T00:00:00"/>
    <n v="165"/>
    <n v="0"/>
    <n v="0"/>
    <s v="Nathan Kyme"/>
    <s v="New All Season Development"/>
    <m/>
    <s v="VC7556-2019-017"/>
    <s v="929 OF"/>
    <m/>
    <m/>
    <m/>
    <s v="Approved"/>
    <m/>
    <m/>
    <s v="Road building activities on Dead Horse"/>
    <n v="6"/>
    <s v="C203-C209"/>
    <s v="Dead Horse Creek"/>
    <n v="0"/>
    <d v="2021-10-12T00:00:00"/>
    <m/>
    <s v="58"/>
    <d v="2021-10-14T00:00:00"/>
    <s v=""/>
    <s v=""/>
    <m/>
    <m/>
    <m/>
    <s v=""/>
    <s v="06"/>
    <s v="Corbiere and Sons Contracting1019020211004-13Light Truck - Pick up- After Jan 104975"/>
    <s v="Corbiere and Sons Contracting1019020211004-13Light Truck - Pick up- After Jan 104975INV #150"/>
    <s v="New All Season Development"/>
    <s v=""/>
    <x v="2"/>
  </r>
  <r>
    <x v="1"/>
    <n v="6"/>
    <n v="0"/>
    <n v="10190"/>
    <s v="20211004-13"/>
    <n v="53510602"/>
    <s v="Access"/>
    <n v="0"/>
    <s v="Excavator Thumb - 30 - 50 ton- After Jan 10"/>
    <n v="12.21"/>
    <n v="7"/>
    <s v="HR"/>
    <s v="9.16"/>
    <s v="0"/>
    <s v=""/>
    <s v=""/>
    <n v="85.47"/>
    <n v="11.1111"/>
    <n v="96.581099999999992"/>
    <d v="2021-10-04T00:00:00"/>
    <n v="0"/>
    <x v="6"/>
    <d v="2021-10-15T00:00:00"/>
    <n v="165"/>
    <n v="0"/>
    <n v="0"/>
    <s v="Nathan Kyme"/>
    <s v="New All Season Development"/>
    <m/>
    <s v="VC7556-2019-017"/>
    <s v="929 OF"/>
    <m/>
    <m/>
    <m/>
    <s v="Approved"/>
    <m/>
    <m/>
    <s v="Road building activities on Dead Horse"/>
    <n v="6"/>
    <s v="C203-C209"/>
    <s v="Dead Horse Creek"/>
    <n v="0"/>
    <d v="2021-10-12T00:00:00"/>
    <m/>
    <s v="58"/>
    <d v="2021-10-14T00:00:00"/>
    <s v=""/>
    <s v=""/>
    <m/>
    <m/>
    <m/>
    <s v=""/>
    <s v="06"/>
    <s v="Corbiere and Sons Contracting1019020211004-13Excavator Thumb - 30 - 50 ton- After Jan 10785.47"/>
    <s v="Corbiere and Sons Contracting1019020211004-13Excavator Thumb - 30 - 50 ton- After Jan 10785.47INV #150"/>
    <s v="New All Season Development"/>
    <s v=""/>
    <x v="2"/>
  </r>
  <r>
    <x v="1"/>
    <n v="6"/>
    <n v="0"/>
    <n v="10190"/>
    <s v="20211004-13"/>
    <n v="53510602"/>
    <s v="Access"/>
    <n v="0"/>
    <s v="Excavator Thumb - 30 - 50 ton- After Jan 10"/>
    <n v="12.21"/>
    <n v="1"/>
    <s v="HR"/>
    <s v="9.16"/>
    <s v="0"/>
    <s v=""/>
    <s v=""/>
    <n v="12.21"/>
    <n v="1.5873000000000002"/>
    <n v="13.7973"/>
    <d v="2021-10-04T00:00:00"/>
    <n v="0"/>
    <x v="6"/>
    <d v="2021-10-15T00:00:00"/>
    <n v="165"/>
    <n v="0"/>
    <n v="0"/>
    <s v="Nathan Kyme"/>
    <s v="New All Season Development"/>
    <m/>
    <s v="VC7556-2019-017"/>
    <s v="929 OF"/>
    <m/>
    <m/>
    <m/>
    <s v="Approved"/>
    <m/>
    <m/>
    <s v="Road building activities on Dead Horse"/>
    <n v="6"/>
    <s v="C203-C209"/>
    <s v="Dead Horse Creek"/>
    <n v="0"/>
    <d v="2021-10-12T00:00:00"/>
    <m/>
    <s v="58"/>
    <d v="2021-10-14T00:00:00"/>
    <s v=""/>
    <s v=""/>
    <m/>
    <m/>
    <m/>
    <s v=""/>
    <s v="06"/>
    <s v="Corbiere and Sons Contracting1019020211004-13Excavator Thumb - 30 - 50 ton- After Jan 10112.21"/>
    <s v="Corbiere and Sons Contracting1019020211004-13Excavator Thumb - 30 - 50 ton- After Jan 10112.21INV #150"/>
    <s v="New All Season Development"/>
    <s v=""/>
    <x v="2"/>
  </r>
  <r>
    <x v="1"/>
    <n v="6"/>
    <n v="0"/>
    <n v="10190"/>
    <s v="20211004-13"/>
    <n v="53510602"/>
    <s v="Access"/>
    <n v="0"/>
    <s v="Excavator Thumb - 30 - 50 ton- After Jan 10"/>
    <n v="12.21"/>
    <n v="5.5"/>
    <s v="HR"/>
    <s v="9.16"/>
    <s v="0"/>
    <s v=""/>
    <s v=""/>
    <n v="67.155000000000001"/>
    <n v="8.7301500000000001"/>
    <n v="75.885149999999996"/>
    <d v="2021-10-04T00:00:00"/>
    <n v="0"/>
    <x v="6"/>
    <d v="2021-10-15T00:00:00"/>
    <n v="165"/>
    <n v="0"/>
    <n v="0"/>
    <s v="Nathan Kyme"/>
    <s v="New All Season Development"/>
    <m/>
    <s v="VC7556-2019-017"/>
    <s v="929 OF"/>
    <m/>
    <m/>
    <m/>
    <s v="Approved"/>
    <m/>
    <m/>
    <s v="Road building activities on Dead Horse"/>
    <n v="6"/>
    <s v="C203-C209"/>
    <s v="Dead Horse Creek"/>
    <n v="0"/>
    <d v="2021-10-12T00:00:00"/>
    <m/>
    <s v="58"/>
    <d v="2021-10-14T00:00:00"/>
    <s v=""/>
    <s v=""/>
    <m/>
    <m/>
    <m/>
    <s v=""/>
    <s v="06"/>
    <s v="Corbiere and Sons Contracting1019020211004-13Excavator Thumb - 30 - 50 ton- After Jan 105.567.155"/>
    <s v="Corbiere and Sons Contracting1019020211004-13Excavator Thumb - 30 - 50 ton- After Jan 105.567.155INV #150"/>
    <s v="New All Season Development"/>
    <s v=""/>
    <x v="2"/>
  </r>
  <r>
    <x v="1"/>
    <n v="6"/>
    <n v="0"/>
    <n v="10190"/>
    <s v="20211004-13"/>
    <n v="53510602"/>
    <s v="Access"/>
    <n v="0"/>
    <s v="Excavator - 36 ton- After Jan 10"/>
    <n v="146.96"/>
    <n v="7"/>
    <s v="Dynamic"/>
    <s v="110.22"/>
    <s v="0"/>
    <s v=""/>
    <s v=""/>
    <n v="1028.72"/>
    <n v="133.7336"/>
    <n v="1162.4535999999998"/>
    <d v="2021-10-04T00:00:00"/>
    <n v="0"/>
    <x v="6"/>
    <d v="2021-10-15T00:00:00"/>
    <n v="165"/>
    <n v="0"/>
    <n v="0"/>
    <s v="Nathan Kyme"/>
    <s v="New All Season Development"/>
    <m/>
    <s v="VC7556-2019-017"/>
    <s v="929 OF"/>
    <m/>
    <m/>
    <m/>
    <s v="Approved"/>
    <m/>
    <m/>
    <s v="Road building activities on Dead Horse"/>
    <n v="6"/>
    <s v="C203-C209"/>
    <s v="Dead Horse Creek"/>
    <n v="0"/>
    <d v="2021-10-12T00:00:00"/>
    <m/>
    <s v="58"/>
    <d v="2021-10-14T00:00:00"/>
    <s v=""/>
    <s v=""/>
    <m/>
    <m/>
    <m/>
    <s v=""/>
    <s v="06"/>
    <s v="Corbiere and Sons Contracting1019020211004-13Excavator - 36 ton- After Jan 1071028.72"/>
    <s v="Corbiere and Sons Contracting1019020211004-13Excavator - 36 ton- After Jan 1071028.72INV #150"/>
    <s v="New All Season Development"/>
    <s v=""/>
    <x v="2"/>
  </r>
  <r>
    <x v="1"/>
    <n v="6"/>
    <n v="0"/>
    <n v="10190"/>
    <s v="20211004-13"/>
    <n v="53510602"/>
    <s v="Access"/>
    <n v="0"/>
    <s v="Excavator - 36 ton- After Jan 10"/>
    <n v="146.96"/>
    <n v="1"/>
    <s v="Dynamic"/>
    <s v="110.22"/>
    <s v="0"/>
    <s v=""/>
    <s v=""/>
    <n v="146.96"/>
    <n v="19.104800000000001"/>
    <n v="166.06479999999999"/>
    <d v="2021-10-04T00:00:00"/>
    <n v="0"/>
    <x v="6"/>
    <d v="2021-10-15T00:00:00"/>
    <n v="165"/>
    <n v="0"/>
    <n v="0"/>
    <s v="Nathan Kyme"/>
    <s v="New All Season Development"/>
    <m/>
    <s v="VC7556-2019-017"/>
    <s v="929 OF"/>
    <m/>
    <m/>
    <m/>
    <s v="Approved"/>
    <m/>
    <m/>
    <s v="Road building activities on Dead Horse"/>
    <n v="6"/>
    <s v="C203-C209"/>
    <s v="Dead Horse Creek"/>
    <n v="0"/>
    <d v="2021-10-12T00:00:00"/>
    <m/>
    <s v="58"/>
    <d v="2021-10-14T00:00:00"/>
    <s v=""/>
    <s v=""/>
    <m/>
    <m/>
    <m/>
    <s v=""/>
    <s v="06"/>
    <s v="Corbiere and Sons Contracting1019020211004-13Excavator - 36 ton- After Jan 101146.96"/>
    <s v="Corbiere and Sons Contracting1019020211004-13Excavator - 36 ton- After Jan 101146.96INV #150"/>
    <s v="New All Season Development"/>
    <s v=""/>
    <x v="2"/>
  </r>
  <r>
    <x v="1"/>
    <n v="6"/>
    <n v="0"/>
    <n v="10190"/>
    <s v="20211004-13"/>
    <n v="53510602"/>
    <s v="Access"/>
    <n v="0"/>
    <s v="Excavator - 30 ton- After Jan 10"/>
    <n v="138.44999999999999"/>
    <n v="5.5"/>
    <s v="Dynamic"/>
    <s v="103.84"/>
    <s v="0"/>
    <s v=""/>
    <s v=""/>
    <n v="761.47500000000002"/>
    <n v="98.99175000000001"/>
    <n v="860.46674999999993"/>
    <d v="2021-10-04T00:00:00"/>
    <n v="0"/>
    <x v="6"/>
    <d v="2021-10-15T00:00:00"/>
    <n v="165"/>
    <n v="0"/>
    <n v="0"/>
    <s v="Nathan Kyme"/>
    <s v="New All Season Development"/>
    <m/>
    <s v="VC7556-2019-017"/>
    <s v="929 OF"/>
    <m/>
    <m/>
    <m/>
    <s v="Approved"/>
    <m/>
    <m/>
    <s v="Road building activities on Dead Horse"/>
    <n v="6"/>
    <s v="C203-C209"/>
    <s v="Dead Horse Creek"/>
    <n v="0"/>
    <d v="2021-10-12T00:00:00"/>
    <m/>
    <s v="58"/>
    <d v="2021-10-14T00:00:00"/>
    <s v=""/>
    <s v=""/>
    <m/>
    <m/>
    <m/>
    <s v=""/>
    <s v="06"/>
    <s v="Corbiere and Sons Contracting1019020211004-13Excavator - 30 ton- After Jan 105.5761.475"/>
    <s v="Corbiere and Sons Contracting1019020211004-13Excavator - 30 ton- After Jan 105.5761.475INV #150"/>
    <s v="New All Season Development"/>
    <s v=""/>
    <x v="2"/>
  </r>
  <r>
    <x v="1"/>
    <n v="6"/>
    <n v="0"/>
    <n v="10190"/>
    <s v="20211004-13"/>
    <n v="53510602"/>
    <s v="Access"/>
    <n v="0"/>
    <s v="Dozer D6 or equal- After Jan 10"/>
    <n v="131.47999999999999"/>
    <n v="7"/>
    <s v="Dynamic"/>
    <s v="98.61"/>
    <s v="0"/>
    <s v=""/>
    <s v=""/>
    <n v="920.36"/>
    <n v="119.6468"/>
    <n v="1040.0067999999999"/>
    <d v="2021-10-04T00:00:00"/>
    <n v="0"/>
    <x v="6"/>
    <d v="2021-10-15T00:00:00"/>
    <n v="165"/>
    <n v="0"/>
    <n v="0"/>
    <s v="Nathan Kyme"/>
    <s v="New All Season Development"/>
    <m/>
    <s v="VC7556-2019-017"/>
    <s v="929 OF"/>
    <m/>
    <m/>
    <m/>
    <s v="Approved"/>
    <m/>
    <m/>
    <s v="Road building activities on Dead Horse"/>
    <n v="6"/>
    <s v="C203-C209"/>
    <s v="Dead Horse Creek"/>
    <n v="0"/>
    <d v="2021-10-12T00:00:00"/>
    <m/>
    <s v="58"/>
    <d v="2021-10-14T00:00:00"/>
    <s v=""/>
    <s v=""/>
    <m/>
    <m/>
    <m/>
    <s v=""/>
    <s v="06"/>
    <s v="Corbiere and Sons Contracting1019020211004-13Dozer D6 or equal- After Jan 107920.36"/>
    <s v="Corbiere and Sons Contracting1019020211004-13Dozer D6 or equal- After Jan 107920.36INV #150"/>
    <s v="New All Season Development"/>
    <s v=""/>
    <x v="2"/>
  </r>
  <r>
    <x v="1"/>
    <n v="6"/>
    <n v="0"/>
    <n v="10188"/>
    <s v="20211004-11"/>
    <n v="53510602"/>
    <s v="Access"/>
    <n v="0"/>
    <s v="Labourer - General - After Jan 10"/>
    <n v="60"/>
    <n v="13"/>
    <s v="HR"/>
    <s v=""/>
    <s v=""/>
    <s v="60"/>
    <s v="0"/>
    <n v="780"/>
    <n v="101.4"/>
    <n v="881.39999999999986"/>
    <d v="2021-10-04T00:00:00"/>
    <n v="0"/>
    <x v="6"/>
    <d v="2021-10-15T00:00:00"/>
    <n v="165"/>
    <n v="0"/>
    <n v="0"/>
    <s v="Nathan Kyme"/>
    <s v="New All Season Development"/>
    <m/>
    <s v="VC7556-2019-017"/>
    <s v="929 OF"/>
    <m/>
    <m/>
    <m/>
    <s v="Approved"/>
    <m/>
    <m/>
    <s v="Road building acitivities from Mink Creek"/>
    <n v="6"/>
    <s v="C237-C247"/>
    <s v="Mink"/>
    <n v="0"/>
    <d v="2021-10-12T00:00:00"/>
    <m/>
    <s v="58"/>
    <d v="2021-10-14T00:00:00"/>
    <s v=""/>
    <s v=""/>
    <m/>
    <m/>
    <m/>
    <s v=""/>
    <s v="06"/>
    <s v="Corbiere and Sons Contracting1018820211004-11Labourer - General - After Jan 1013780"/>
    <s v="Corbiere and Sons Contracting1018820211004-11Labourer - General - After Jan 1013780INV #150"/>
    <s v="New All Season Development"/>
    <s v=""/>
    <x v="2"/>
  </r>
  <r>
    <x v="1"/>
    <n v="6"/>
    <n v="0"/>
    <n v="10188"/>
    <s v="20211004-11"/>
    <n v="53510602"/>
    <s v="Access"/>
    <n v="0"/>
    <s v="Operator - Principle - After Jan 10"/>
    <n v="75"/>
    <n v="52"/>
    <s v="HR"/>
    <s v=""/>
    <s v=""/>
    <s v="75"/>
    <s v="0"/>
    <n v="3900"/>
    <n v="507"/>
    <n v="4407"/>
    <d v="2021-10-04T00:00:00"/>
    <n v="0"/>
    <x v="6"/>
    <d v="2021-10-15T00:00:00"/>
    <n v="165"/>
    <n v="0"/>
    <n v="0"/>
    <s v="Nathan Kyme"/>
    <s v="New All Season Development"/>
    <m/>
    <s v="VC7556-2019-017"/>
    <s v="929 OF"/>
    <m/>
    <m/>
    <m/>
    <s v="Approved"/>
    <m/>
    <m/>
    <s v="Road building acitivities from Mink Creek"/>
    <n v="6"/>
    <s v="C237-C247"/>
    <s v="Mink"/>
    <n v="0"/>
    <d v="2021-10-12T00:00:00"/>
    <m/>
    <s v="58"/>
    <d v="2021-10-14T00:00:00"/>
    <s v=""/>
    <s v=""/>
    <m/>
    <m/>
    <m/>
    <s v=""/>
    <s v="06"/>
    <s v="Corbiere and Sons Contracting1018820211004-11Operator - Principle - After Jan 10523900"/>
    <s v="Corbiere and Sons Contracting1018820211004-11Operator - Principle - After Jan 10523900INV #150"/>
    <s v="New All Season Development"/>
    <s v=""/>
    <x v="2"/>
  </r>
  <r>
    <x v="1"/>
    <n v="6"/>
    <n v="0"/>
    <n v="10188"/>
    <s v="20211004-11"/>
    <n v="53510602"/>
    <s v="Access"/>
    <n v="0"/>
    <s v="L.O.A."/>
    <n v="210"/>
    <n v="6"/>
    <s v="DAY"/>
    <s v=""/>
    <s v=""/>
    <m/>
    <s v="0"/>
    <n v="1260"/>
    <n v="163.80000000000001"/>
    <n v="1423.8"/>
    <d v="2021-10-04T00:00:00"/>
    <n v="0"/>
    <x v="6"/>
    <d v="2021-10-15T00:00:00"/>
    <n v="165"/>
    <n v="0"/>
    <n v="0"/>
    <s v="Nathan Kyme"/>
    <s v="New All Season Development"/>
    <m/>
    <s v="VC7556-2019-017"/>
    <s v="929 OF"/>
    <m/>
    <m/>
    <m/>
    <s v="Approved"/>
    <m/>
    <m/>
    <s v="Road building acitivities from Mink Creek"/>
    <n v="6"/>
    <s v="C237-C247"/>
    <s v="Mink"/>
    <n v="0"/>
    <d v="2021-10-12T00:00:00"/>
    <m/>
    <s v="58"/>
    <d v="2021-10-14T00:00:00"/>
    <s v=""/>
    <s v=""/>
    <m/>
    <m/>
    <m/>
    <s v=""/>
    <s v="06"/>
    <s v="Corbiere and Sons Contracting1018820211004-11L.O.A.61260"/>
    <s v="Corbiere and Sons Contracting1018820211004-11L.O.A.61260INV #150"/>
    <s v="New All Season Development"/>
    <s v=""/>
    <x v="2"/>
  </r>
  <r>
    <x v="1"/>
    <n v="6"/>
    <n v="0"/>
    <n v="10188"/>
    <s v="20211004-11"/>
    <n v="53510602"/>
    <s v="Access"/>
    <n v="0"/>
    <s v="Foreman"/>
    <n v="95"/>
    <n v="13"/>
    <s v="HR"/>
    <s v=""/>
    <s v=""/>
    <s v="95"/>
    <s v="0"/>
    <n v="1235"/>
    <n v="160.55000000000001"/>
    <n v="1395.55"/>
    <d v="2021-10-04T00:00:00"/>
    <n v="0"/>
    <x v="6"/>
    <d v="2021-10-15T00:00:00"/>
    <n v="165"/>
    <n v="0"/>
    <n v="0"/>
    <s v="Nathan Kyme"/>
    <s v="New All Season Development"/>
    <m/>
    <s v="VC7556-2019-017"/>
    <s v="929 OF"/>
    <m/>
    <m/>
    <m/>
    <s v="Approved"/>
    <m/>
    <m/>
    <s v="Road building acitivities from Mink Creek"/>
    <n v="6"/>
    <s v="C237-C247"/>
    <s v="Mink"/>
    <n v="0"/>
    <d v="2021-10-12T00:00:00"/>
    <m/>
    <s v="58"/>
    <d v="2021-10-14T00:00:00"/>
    <s v=""/>
    <s v=""/>
    <m/>
    <m/>
    <m/>
    <s v=""/>
    <s v="06"/>
    <s v="Corbiere and Sons Contracting1018820211004-11Foreman131235"/>
    <s v="Corbiere and Sons Contracting1018820211004-11Foreman131235INV #150"/>
    <s v="New All Season Development"/>
    <s v=""/>
    <x v="2"/>
  </r>
  <r>
    <x v="1"/>
    <n v="6"/>
    <n v="0"/>
    <n v="10188"/>
    <s v="20211004-11"/>
    <n v="53510602"/>
    <s v="Access"/>
    <n v="0"/>
    <s v="Rock Truck - 30 Ton- After Jan 10"/>
    <n v="138.05000000000001"/>
    <n v="12"/>
    <s v="Dynamic"/>
    <s v="103.54"/>
    <s v="0"/>
    <s v=""/>
    <s v=""/>
    <n v="1656.6"/>
    <n v="215.358"/>
    <n v="1871.9579999999996"/>
    <d v="2021-10-04T00:00:00"/>
    <n v="0"/>
    <x v="6"/>
    <d v="2021-10-15T00:00:00"/>
    <n v="165"/>
    <n v="0"/>
    <n v="0"/>
    <s v="Nathan Kyme"/>
    <s v="New All Season Development"/>
    <m/>
    <s v="VC7556-2019-017"/>
    <s v="929 OF"/>
    <m/>
    <m/>
    <m/>
    <s v="Approved"/>
    <m/>
    <m/>
    <s v="Road building acitivities from Mink Creek"/>
    <n v="6"/>
    <s v="C237-C247"/>
    <s v="Mink"/>
    <n v="0"/>
    <d v="2021-10-12T00:00:00"/>
    <m/>
    <s v="58"/>
    <d v="2021-10-14T00:00:00"/>
    <s v=""/>
    <s v=""/>
    <m/>
    <m/>
    <m/>
    <s v=""/>
    <s v="06"/>
    <s v="Corbiere and Sons Contracting1018820211004-11Rock Truck - 30 Ton- After Jan 10121656.6"/>
    <s v="Corbiere and Sons Contracting1018820211004-11Rock Truck - 30 Ton- After Jan 10121656.6INV #150"/>
    <s v="New All Season Development"/>
    <s v=""/>
    <x v="2"/>
  </r>
  <r>
    <x v="1"/>
    <n v="6"/>
    <n v="0"/>
    <n v="10188"/>
    <s v="20211004-11"/>
    <n v="53510602"/>
    <s v="Access"/>
    <n v="0"/>
    <s v="Light Truck - Pick up- After Jan 10"/>
    <n v="243.75"/>
    <n v="5"/>
    <s v="DAY"/>
    <s v="182.81"/>
    <s v="0"/>
    <s v=""/>
    <s v=""/>
    <n v="1218.75"/>
    <n v="158.4375"/>
    <n v="1377.1874999999998"/>
    <d v="2021-10-04T00:00:00"/>
    <n v="0"/>
    <x v="6"/>
    <d v="2021-10-15T00:00:00"/>
    <n v="165"/>
    <n v="0"/>
    <n v="0"/>
    <s v="Nathan Kyme"/>
    <s v="New All Season Development"/>
    <m/>
    <s v="VC7556-2019-017"/>
    <s v="929 OF"/>
    <m/>
    <m/>
    <m/>
    <s v="Approved"/>
    <m/>
    <m/>
    <s v="Road building acitivities from Mink Creek"/>
    <n v="6"/>
    <s v="C237-C247"/>
    <s v="Mink"/>
    <n v="0"/>
    <d v="2021-10-12T00:00:00"/>
    <m/>
    <s v="58"/>
    <d v="2021-10-14T00:00:00"/>
    <s v=""/>
    <s v=""/>
    <m/>
    <m/>
    <m/>
    <s v=""/>
    <s v="06"/>
    <s v="Corbiere and Sons Contracting1018820211004-11Light Truck - Pick up- After Jan 1051218.75"/>
    <s v="Corbiere and Sons Contracting1018820211004-11Light Truck - Pick up- After Jan 1051218.75INV #150"/>
    <s v="New All Season Development"/>
    <s v=""/>
    <x v="2"/>
  </r>
  <r>
    <x v="1"/>
    <n v="6"/>
    <n v="0"/>
    <n v="10188"/>
    <s v="20211004-11"/>
    <n v="53510602"/>
    <s v="Access"/>
    <n v="0"/>
    <s v="Excavator Thumb - 30 - 50 ton- After Jan 10"/>
    <n v="12.21"/>
    <n v="12"/>
    <s v="HR"/>
    <s v="9.16"/>
    <s v="0"/>
    <s v=""/>
    <s v=""/>
    <n v="146.52000000000001"/>
    <n v="19.047600000000003"/>
    <n v="165.5676"/>
    <d v="2021-10-04T00:00:00"/>
    <n v="0"/>
    <x v="6"/>
    <d v="2021-10-15T00:00:00"/>
    <n v="165"/>
    <n v="0"/>
    <n v="0"/>
    <s v="Nathan Kyme"/>
    <s v="New All Season Development"/>
    <m/>
    <s v="VC7556-2019-017"/>
    <s v="929 OF"/>
    <m/>
    <m/>
    <m/>
    <s v="Approved"/>
    <m/>
    <m/>
    <s v="Road building acitivities from Mink Creek"/>
    <n v="6"/>
    <s v="C237-C247"/>
    <s v="Mink"/>
    <n v="0"/>
    <d v="2021-10-12T00:00:00"/>
    <m/>
    <s v="58"/>
    <d v="2021-10-14T00:00:00"/>
    <s v=""/>
    <s v=""/>
    <m/>
    <m/>
    <m/>
    <s v=""/>
    <s v="06"/>
    <s v="Corbiere and Sons Contracting1018820211004-11Excavator Thumb - 30 - 50 ton- After Jan 1012146.52"/>
    <s v="Corbiere and Sons Contracting1018820211004-11Excavator Thumb - 30 - 50 ton- After Jan 1012146.52INV #150"/>
    <s v="New All Season Development"/>
    <s v=""/>
    <x v="2"/>
  </r>
  <r>
    <x v="1"/>
    <n v="6"/>
    <n v="0"/>
    <n v="10188"/>
    <s v="20211004-11"/>
    <n v="53510602"/>
    <s v="Access"/>
    <n v="0"/>
    <s v="Excavator - 36 ton- After Jan 10"/>
    <n v="146.96"/>
    <n v="12"/>
    <s v="Dynamic"/>
    <s v="110.22"/>
    <s v="0"/>
    <s v=""/>
    <s v=""/>
    <n v="1763.52"/>
    <n v="229.2576"/>
    <n v="1992.7775999999999"/>
    <d v="2021-10-04T00:00:00"/>
    <n v="0"/>
    <x v="6"/>
    <d v="2021-10-15T00:00:00"/>
    <n v="165"/>
    <n v="0"/>
    <n v="0"/>
    <s v="Nathan Kyme"/>
    <s v="New All Season Development"/>
    <m/>
    <s v="VC7556-2019-017"/>
    <s v="929 OF"/>
    <m/>
    <m/>
    <m/>
    <s v="Approved"/>
    <m/>
    <m/>
    <s v="Road building acitivities from Mink Creek"/>
    <n v="6"/>
    <s v="C237-C247"/>
    <s v="Mink"/>
    <n v="0"/>
    <d v="2021-10-12T00:00:00"/>
    <m/>
    <s v="58"/>
    <d v="2021-10-14T00:00:00"/>
    <s v=""/>
    <s v=""/>
    <m/>
    <m/>
    <m/>
    <s v=""/>
    <s v="06"/>
    <s v="Corbiere and Sons Contracting1018820211004-11Excavator - 36 ton- After Jan 10121763.52"/>
    <s v="Corbiere and Sons Contracting1018820211004-11Excavator - 36 ton- After Jan 10121763.52INV #150"/>
    <s v="New All Season Development"/>
    <s v=""/>
    <x v="2"/>
  </r>
  <r>
    <x v="1"/>
    <n v="6"/>
    <n v="0"/>
    <n v="10188"/>
    <s v="20211004-11"/>
    <n v="53510602"/>
    <s v="Access"/>
    <n v="0"/>
    <s v="Excavator - 36 ton- After Jan 10"/>
    <n v="146.96"/>
    <n v="12"/>
    <s v="Dynamic"/>
    <s v="110.22"/>
    <s v="0"/>
    <s v=""/>
    <s v=""/>
    <n v="1763.52"/>
    <n v="229.2576"/>
    <n v="1992.7775999999999"/>
    <d v="2021-10-04T00:00:00"/>
    <n v="0"/>
    <x v="6"/>
    <d v="2021-10-15T00:00:00"/>
    <n v="165"/>
    <n v="0"/>
    <n v="0"/>
    <s v="Nathan Kyme"/>
    <s v="New All Season Development"/>
    <m/>
    <s v="VC7556-2019-017"/>
    <s v="929 OF"/>
    <m/>
    <m/>
    <m/>
    <s v="Approved"/>
    <m/>
    <m/>
    <s v="Road building acitivities from Mink Creek"/>
    <n v="6"/>
    <s v="C237-C247"/>
    <s v="Mink"/>
    <n v="0"/>
    <d v="2021-10-12T00:00:00"/>
    <m/>
    <s v="58"/>
    <d v="2021-10-14T00:00:00"/>
    <s v=""/>
    <s v=""/>
    <m/>
    <m/>
    <m/>
    <s v=""/>
    <s v="06"/>
    <s v="Corbiere and Sons Contracting1018820211004-11Excavator - 36 ton- After Jan 10121763.52"/>
    <s v="Corbiere and Sons Contracting1018820211004-11Excavator - 36 ton- After Jan 10121763.52INV #150"/>
    <s v="New All Season Development"/>
    <s v=""/>
    <x v="2"/>
  </r>
  <r>
    <x v="1"/>
    <n v="6"/>
    <n v="0"/>
    <n v="10188"/>
    <s v="20211004-11"/>
    <n v="53510602"/>
    <s v="Access"/>
    <n v="0"/>
    <s v="Dozer D6 or equal- After Jan 10"/>
    <n v="131.47999999999999"/>
    <n v="12"/>
    <s v="Dynamic"/>
    <s v="98.61"/>
    <s v="0"/>
    <s v=""/>
    <s v=""/>
    <n v="1577.76"/>
    <n v="205.1088"/>
    <n v="1782.8687999999997"/>
    <d v="2021-10-04T00:00:00"/>
    <n v="0"/>
    <x v="6"/>
    <d v="2021-10-15T00:00:00"/>
    <n v="165"/>
    <n v="0"/>
    <n v="0"/>
    <s v="Nathan Kyme"/>
    <s v="New All Season Development"/>
    <m/>
    <s v="VC7556-2019-017"/>
    <s v="929 OF"/>
    <m/>
    <m/>
    <m/>
    <s v="Approved"/>
    <m/>
    <m/>
    <s v="Road building acitivities from Mink Creek"/>
    <n v="6"/>
    <s v="C237-C247"/>
    <s v="Mink"/>
    <n v="0"/>
    <d v="2021-10-12T00:00:00"/>
    <m/>
    <s v="58"/>
    <d v="2021-10-14T00:00:00"/>
    <s v=""/>
    <s v=""/>
    <m/>
    <m/>
    <m/>
    <s v=""/>
    <s v="06"/>
    <s v="Corbiere and Sons Contracting1018820211004-11Dozer D6 or equal- After Jan 10121577.76"/>
    <s v="Corbiere and Sons Contracting1018820211004-11Dozer D6 or equal- After Jan 10121577.76INV #150"/>
    <s v="New All Season Development"/>
    <s v=""/>
    <x v="2"/>
  </r>
  <r>
    <x v="1"/>
    <n v="6"/>
    <n v="0"/>
    <n v="10187"/>
    <s v="20211004-10"/>
    <n v="53510602"/>
    <s v="Access"/>
    <n v="0"/>
    <s v="Operator - Principle - After Jan 10"/>
    <n v="75"/>
    <n v="35"/>
    <s v="HR"/>
    <s v=""/>
    <s v=""/>
    <s v="75"/>
    <s v="0"/>
    <n v="2625"/>
    <n v="341.25"/>
    <n v="2966.2499999999995"/>
    <d v="2021-10-04T00:00:00"/>
    <n v="0"/>
    <x v="6"/>
    <d v="2021-10-15T00:00:00"/>
    <n v="165"/>
    <n v="0"/>
    <n v="0"/>
    <s v="Nathan Kyme"/>
    <s v="New All Season Development"/>
    <m/>
    <s v="VC7556-2019-017"/>
    <s v="929 OF"/>
    <m/>
    <m/>
    <m/>
    <s v="Approved"/>
    <m/>
    <m/>
    <s v="Road building activities on Ripple Creek"/>
    <n v="6"/>
    <s v="C197-C202"/>
    <s v="Ripple"/>
    <n v="0"/>
    <d v="2021-10-12T00:00:00"/>
    <m/>
    <s v="58"/>
    <d v="2021-10-14T00:00:00"/>
    <s v=""/>
    <s v=""/>
    <m/>
    <m/>
    <m/>
    <s v=""/>
    <s v="06"/>
    <s v="Corbiere and Sons Contracting1018720211004-10Operator - Principle - After Jan 10352625"/>
    <s v="Corbiere and Sons Contracting1018720211004-10Operator - Principle - After Jan 10352625INV #150"/>
    <s v="New All Season Development"/>
    <s v=""/>
    <x v="2"/>
  </r>
  <r>
    <x v="1"/>
    <n v="6"/>
    <n v="0"/>
    <n v="10187"/>
    <s v="20211004-10"/>
    <n v="53510602"/>
    <s v="Access"/>
    <n v="0"/>
    <s v="L.O.A."/>
    <n v="210"/>
    <n v="3"/>
    <s v="DAY"/>
    <s v=""/>
    <s v=""/>
    <m/>
    <s v="0"/>
    <n v="630"/>
    <n v="81.900000000000006"/>
    <n v="711.9"/>
    <d v="2021-10-04T00:00:00"/>
    <n v="0"/>
    <x v="6"/>
    <d v="2021-10-15T00:00:00"/>
    <n v="165"/>
    <n v="0"/>
    <n v="0"/>
    <s v="Nathan Kyme"/>
    <s v="New All Season Development"/>
    <m/>
    <s v="VC7556-2019-017"/>
    <s v="929 OF"/>
    <m/>
    <m/>
    <m/>
    <s v="Approved"/>
    <m/>
    <m/>
    <s v="Road building activities on Ripple Creek"/>
    <n v="6"/>
    <s v="C197-C202"/>
    <s v="Ripple"/>
    <n v="0"/>
    <d v="2021-10-12T00:00:00"/>
    <m/>
    <s v="58"/>
    <d v="2021-10-14T00:00:00"/>
    <s v=""/>
    <s v=""/>
    <m/>
    <m/>
    <m/>
    <s v=""/>
    <s v="06"/>
    <s v="Corbiere and Sons Contracting1018720211004-10L.O.A.3630"/>
    <s v="Corbiere and Sons Contracting1018720211004-10L.O.A.3630INV #150"/>
    <s v="New All Season Development"/>
    <s v=""/>
    <x v="2"/>
  </r>
  <r>
    <x v="1"/>
    <n v="6"/>
    <n v="0"/>
    <n v="10187"/>
    <s v="20211004-10"/>
    <n v="53510602"/>
    <s v="Access"/>
    <n v="0"/>
    <s v="Rock Truck - 30 Ton- After Jan 10"/>
    <n v="138.05000000000001"/>
    <n v="12"/>
    <s v="Dynamic"/>
    <s v="103.54"/>
    <s v="0"/>
    <s v=""/>
    <s v=""/>
    <n v="1656.6"/>
    <n v="215.358"/>
    <n v="1871.9579999999996"/>
    <d v="2021-10-04T00:00:00"/>
    <n v="0"/>
    <x v="6"/>
    <d v="2021-10-15T00:00:00"/>
    <n v="165"/>
    <n v="0"/>
    <n v="0"/>
    <s v="Nathan Kyme"/>
    <s v="New All Season Development"/>
    <m/>
    <s v="VC7556-2019-017"/>
    <s v="929 OF"/>
    <m/>
    <m/>
    <m/>
    <s v="Approved"/>
    <m/>
    <m/>
    <s v="Road building activities on Ripple Creek"/>
    <n v="6"/>
    <s v="C197-C202"/>
    <s v="Ripple"/>
    <n v="0"/>
    <d v="2021-10-12T00:00:00"/>
    <m/>
    <s v="58"/>
    <d v="2021-10-14T00:00:00"/>
    <s v=""/>
    <s v=""/>
    <m/>
    <m/>
    <m/>
    <s v=""/>
    <s v="06"/>
    <s v="Corbiere and Sons Contracting1018720211004-10Rock Truck - 30 Ton- After Jan 10121656.6"/>
    <s v="Corbiere and Sons Contracting1018720211004-10Rock Truck - 30 Ton- After Jan 10121656.6INV #150"/>
    <s v="New All Season Development"/>
    <s v=""/>
    <x v="2"/>
  </r>
  <r>
    <x v="1"/>
    <n v="6"/>
    <n v="0"/>
    <n v="10187"/>
    <s v="20211004-10"/>
    <n v="53510602"/>
    <s v="Access"/>
    <n v="0"/>
    <s v="Light Truck - Pick up- After Jan 10"/>
    <n v="243.75"/>
    <n v="1"/>
    <s v="DAY"/>
    <s v="182.81"/>
    <s v="0"/>
    <s v=""/>
    <s v=""/>
    <n v="243.75"/>
    <n v="31.6875"/>
    <n v="275.4375"/>
    <d v="2021-10-04T00:00:00"/>
    <n v="0"/>
    <x v="6"/>
    <d v="2021-10-15T00:00:00"/>
    <n v="165"/>
    <n v="0"/>
    <n v="0"/>
    <s v="Nathan Kyme"/>
    <s v="New All Season Development"/>
    <m/>
    <s v="VC7556-2019-017"/>
    <s v="929 OF"/>
    <m/>
    <m/>
    <m/>
    <s v="Approved"/>
    <m/>
    <m/>
    <s v="Road building activities on Ripple Creek"/>
    <n v="6"/>
    <s v="C197-C202"/>
    <s v="Ripple"/>
    <n v="0"/>
    <d v="2021-10-12T00:00:00"/>
    <m/>
    <s v="58"/>
    <d v="2021-10-14T00:00:00"/>
    <s v=""/>
    <s v=""/>
    <m/>
    <m/>
    <m/>
    <s v=""/>
    <s v="06"/>
    <s v="Corbiere and Sons Contracting1018720211004-10Light Truck - Pick up- After Jan 101243.75"/>
    <s v="Corbiere and Sons Contracting1018720211004-10Light Truck - Pick up- After Jan 101243.75INV #150"/>
    <s v="New All Season Development"/>
    <s v=""/>
    <x v="2"/>
  </r>
  <r>
    <x v="1"/>
    <n v="6"/>
    <n v="0"/>
    <n v="10187"/>
    <s v="20211004-10"/>
    <n v="53510602"/>
    <s v="Access"/>
    <n v="0"/>
    <s v="Excavator Thumb - 30 - 50 ton- After Jan 10"/>
    <n v="12.21"/>
    <n v="8"/>
    <s v="HR"/>
    <s v="9.16"/>
    <s v="0"/>
    <s v=""/>
    <s v=""/>
    <n v="97.68"/>
    <n v="12.698400000000001"/>
    <n v="110.3784"/>
    <d v="2021-10-04T00:00:00"/>
    <n v="0"/>
    <x v="6"/>
    <d v="2021-10-15T00:00:00"/>
    <n v="165"/>
    <n v="0"/>
    <n v="0"/>
    <s v="Nathan Kyme"/>
    <s v="New All Season Development"/>
    <m/>
    <s v="VC7556-2019-017"/>
    <s v="929 OF"/>
    <m/>
    <m/>
    <m/>
    <s v="Approved"/>
    <m/>
    <m/>
    <s v="Road building activities on Ripple Creek"/>
    <n v="6"/>
    <s v="C197-C202"/>
    <s v="Ripple"/>
    <n v="0"/>
    <d v="2021-10-12T00:00:00"/>
    <m/>
    <s v="58"/>
    <d v="2021-10-14T00:00:00"/>
    <s v=""/>
    <s v=""/>
    <m/>
    <m/>
    <m/>
    <s v=""/>
    <s v="06"/>
    <s v="Corbiere and Sons Contracting1018720211004-10Excavator Thumb - 30 - 50 ton- After Jan 10897.68"/>
    <s v="Corbiere and Sons Contracting1018720211004-10Excavator Thumb - 30 - 50 ton- After Jan 10897.68INV #150"/>
    <s v="New All Season Development"/>
    <s v=""/>
    <x v="2"/>
  </r>
  <r>
    <x v="1"/>
    <n v="6"/>
    <n v="0"/>
    <n v="10187"/>
    <s v="20211004-10"/>
    <n v="53510602"/>
    <s v="Access"/>
    <n v="0"/>
    <s v="Excavator - 36 ton- After Jan 10"/>
    <n v="146.96"/>
    <n v="8"/>
    <s v="Dynamic"/>
    <s v="110.22"/>
    <s v="0"/>
    <s v=""/>
    <s v=""/>
    <n v="1175.68"/>
    <n v="152.83840000000001"/>
    <n v="1328.5183999999999"/>
    <d v="2021-10-04T00:00:00"/>
    <n v="0"/>
    <x v="6"/>
    <d v="2021-10-15T00:00:00"/>
    <n v="165"/>
    <n v="0"/>
    <n v="0"/>
    <s v="Nathan Kyme"/>
    <s v="New All Season Development"/>
    <m/>
    <s v="VC7556-2019-017"/>
    <s v="929 OF"/>
    <m/>
    <m/>
    <m/>
    <s v="Approved"/>
    <m/>
    <m/>
    <s v="Road building activities on Ripple Creek"/>
    <n v="6"/>
    <s v="C197-C202"/>
    <s v="Ripple"/>
    <n v="0"/>
    <d v="2021-10-12T00:00:00"/>
    <m/>
    <s v="58"/>
    <d v="2021-10-14T00:00:00"/>
    <s v=""/>
    <s v=""/>
    <m/>
    <m/>
    <m/>
    <s v=""/>
    <s v="06"/>
    <s v="Corbiere and Sons Contracting1018720211004-10Excavator - 36 ton- After Jan 1081175.68"/>
    <s v="Corbiere and Sons Contracting1018720211004-10Excavator - 36 ton- After Jan 1081175.68INV #150"/>
    <s v="New All Season Development"/>
    <s v=""/>
    <x v="2"/>
  </r>
  <r>
    <x v="1"/>
    <n v="6"/>
    <n v="0"/>
    <n v="10187"/>
    <s v="20211004-10"/>
    <n v="53510602"/>
    <s v="Access"/>
    <n v="0"/>
    <s v="Dozer D6 or equal- After Jan 10"/>
    <n v="131.47999999999999"/>
    <n v="8"/>
    <s v="Dynamic"/>
    <s v="98.61"/>
    <s v="0"/>
    <s v=""/>
    <s v=""/>
    <n v="1051.8399999999999"/>
    <n v="136.73919999999998"/>
    <n v="1188.5791999999999"/>
    <d v="2021-10-04T00:00:00"/>
    <n v="0"/>
    <x v="6"/>
    <d v="2021-10-15T00:00:00"/>
    <n v="165"/>
    <n v="0"/>
    <n v="0"/>
    <s v="Nathan Kyme"/>
    <s v="New All Season Development"/>
    <m/>
    <s v="VC7556-2019-017"/>
    <s v="929 OF"/>
    <m/>
    <m/>
    <m/>
    <s v="Approved"/>
    <m/>
    <m/>
    <s v="Road building activities on Ripple Creek"/>
    <n v="6"/>
    <s v="C197-C202"/>
    <s v="Ripple"/>
    <n v="0"/>
    <d v="2021-10-12T00:00:00"/>
    <m/>
    <s v="58"/>
    <d v="2021-10-14T00:00:00"/>
    <s v=""/>
    <s v=""/>
    <m/>
    <m/>
    <m/>
    <s v=""/>
    <s v="06"/>
    <s v="Corbiere and Sons Contracting1018720211004-10Dozer D6 or equal- After Jan 1081051.84"/>
    <s v="Corbiere and Sons Contracting1018720211004-10Dozer D6 or equal- After Jan 1081051.84INV #150"/>
    <s v="New All Season Development"/>
    <s v=""/>
    <x v="2"/>
  </r>
  <r>
    <x v="1"/>
    <n v="6"/>
    <n v="0"/>
    <n v="10173"/>
    <s v="20211003-9"/>
    <n v="53510602"/>
    <s v="Access"/>
    <n v="0"/>
    <s v="Labourer - General - After Jan 10"/>
    <n v="60"/>
    <n v="13"/>
    <s v="HR"/>
    <s v=""/>
    <s v=""/>
    <s v="60"/>
    <s v="0"/>
    <n v="780"/>
    <n v="101.4"/>
    <n v="881.39999999999986"/>
    <d v="2021-10-03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7320211003-9Labourer - General - After Jan 1013780"/>
    <s v="Corbiere and Sons Contracting1017320211003-9Labourer - General - After Jan 1013780INV #150"/>
    <s v="New All Season Development"/>
    <s v=""/>
    <x v="2"/>
  </r>
  <r>
    <x v="1"/>
    <n v="6"/>
    <n v="0"/>
    <n v="10173"/>
    <s v="20211003-9"/>
    <n v="53510602"/>
    <s v="Access"/>
    <n v="0"/>
    <s v="Operator - Principle - After Jan 10"/>
    <n v="75"/>
    <n v="104"/>
    <s v="HR"/>
    <s v=""/>
    <s v=""/>
    <s v="75"/>
    <s v="0"/>
    <n v="7800"/>
    <n v="1014"/>
    <n v="8814"/>
    <d v="2021-10-03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7320211003-9Operator - Principle - After Jan 101047800"/>
    <s v="Corbiere and Sons Contracting1017320211003-9Operator - Principle - After Jan 101047800INV #150"/>
    <s v="New All Season Development"/>
    <s v=""/>
    <x v="2"/>
  </r>
  <r>
    <x v="1"/>
    <n v="6"/>
    <n v="0"/>
    <n v="10173"/>
    <s v="20211003-9"/>
    <n v="53510602"/>
    <s v="Access"/>
    <n v="0"/>
    <s v="L.O.A."/>
    <n v="210"/>
    <n v="10"/>
    <s v="DAY"/>
    <s v=""/>
    <s v=""/>
    <m/>
    <s v="0"/>
    <n v="2100"/>
    <n v="273"/>
    <n v="2373"/>
    <d v="2021-10-03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7320211003-9L.O.A.102100"/>
    <s v="Corbiere and Sons Contracting1017320211003-9L.O.A.102100INV #150"/>
    <s v="New All Season Development"/>
    <s v=""/>
    <x v="2"/>
  </r>
  <r>
    <x v="1"/>
    <n v="6"/>
    <n v="0"/>
    <n v="10173"/>
    <s v="20211003-9"/>
    <n v="53510602"/>
    <s v="Access"/>
    <n v="0"/>
    <s v="Foreman"/>
    <n v="95"/>
    <n v="13"/>
    <s v="HR"/>
    <s v=""/>
    <s v=""/>
    <s v="95"/>
    <s v="0"/>
    <n v="1235"/>
    <n v="160.55000000000001"/>
    <n v="1395.55"/>
    <d v="2021-10-03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7320211003-9Foreman131235"/>
    <s v="Corbiere and Sons Contracting1017320211003-9Foreman131235INV #150"/>
    <s v="New All Season Development"/>
    <s v=""/>
    <x v="2"/>
  </r>
  <r>
    <x v="1"/>
    <n v="6"/>
    <n v="0"/>
    <n v="10173"/>
    <s v="20211003-9"/>
    <n v="53510602"/>
    <s v="Access"/>
    <n v="0"/>
    <s v="Rock Truck - 30 Ton- After Jan 10"/>
    <n v="138.05000000000001"/>
    <n v="12"/>
    <s v="Dynamic"/>
    <s v="103.54"/>
    <s v="0"/>
    <s v=""/>
    <s v=""/>
    <n v="1656.6"/>
    <n v="215.358"/>
    <n v="1871.9579999999996"/>
    <d v="2021-10-03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7320211003-9Rock Truck - 30 Ton- After Jan 10121656.6"/>
    <s v="Corbiere and Sons Contracting1017320211003-9Rock Truck - 30 Ton- After Jan 10121656.6INV #150"/>
    <s v="New All Season Development"/>
    <s v=""/>
    <x v="2"/>
  </r>
  <r>
    <x v="1"/>
    <n v="6"/>
    <n v="0"/>
    <n v="10173"/>
    <s v="20211003-9"/>
    <n v="53510602"/>
    <s v="Access"/>
    <n v="0"/>
    <s v="Rock Truck - 30 Ton- After Jan 10"/>
    <n v="138.05000000000001"/>
    <n v="12"/>
    <s v="Dynamic"/>
    <s v="103.54"/>
    <s v="0"/>
    <s v=""/>
    <s v=""/>
    <n v="1656.6"/>
    <n v="215.358"/>
    <n v="1871.9579999999996"/>
    <d v="2021-10-03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7320211003-9Rock Truck - 30 Ton- After Jan 10121656.6"/>
    <s v="Corbiere and Sons Contracting1017320211003-9Rock Truck - 30 Ton- After Jan 10121656.6INV #150"/>
    <s v="New All Season Development"/>
    <s v=""/>
    <x v="2"/>
  </r>
  <r>
    <x v="1"/>
    <n v="6"/>
    <n v="0"/>
    <n v="10173"/>
    <s v="20211003-9"/>
    <n v="53510602"/>
    <s v="Access"/>
    <n v="0"/>
    <s v="Light Truck - Pick up- After Jan 10"/>
    <n v="243.75"/>
    <n v="5"/>
    <s v="DAY"/>
    <s v="182.81"/>
    <s v="0"/>
    <s v=""/>
    <s v=""/>
    <n v="1218.75"/>
    <n v="158.4375"/>
    <n v="1377.1874999999998"/>
    <d v="2021-10-03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7320211003-9Light Truck - Pick up- After Jan 1051218.75"/>
    <s v="Corbiere and Sons Contracting1017320211003-9Light Truck - Pick up- After Jan 1051218.75INV #150"/>
    <s v="New All Season Development"/>
    <s v=""/>
    <x v="2"/>
  </r>
  <r>
    <x v="1"/>
    <n v="6"/>
    <n v="0"/>
    <n v="10173"/>
    <s v="20211003-9"/>
    <n v="53510602"/>
    <s v="Access"/>
    <n v="0"/>
    <s v="ATV - Side by Side w/ roll bar- After Jan 10"/>
    <n v="18.45"/>
    <n v="10"/>
    <s v="HR"/>
    <s v="13.84"/>
    <s v="0"/>
    <s v=""/>
    <s v=""/>
    <n v="184.5"/>
    <n v="23.984999999999999"/>
    <n v="208.48499999999999"/>
    <d v="2021-10-03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7320211003-9ATV - Side by Side w/ roll bar- After Jan 1010184.5"/>
    <s v="Corbiere and Sons Contracting1017320211003-9ATV - Side by Side w/ roll bar- After Jan 1010184.5INV #150"/>
    <s v="New All Season Development"/>
    <s v=""/>
    <x v="2"/>
  </r>
  <r>
    <x v="1"/>
    <n v="6"/>
    <n v="0"/>
    <n v="10173"/>
    <s v="20211003-9"/>
    <n v="53510602"/>
    <s v="Access"/>
    <n v="0"/>
    <s v="Excavator Hammer - 30 - 50 ton- After Jan 10"/>
    <n v="63.38"/>
    <n v="12"/>
    <s v="HR"/>
    <s v="47.54"/>
    <s v="0"/>
    <s v=""/>
    <s v=""/>
    <n v="760.56"/>
    <n v="98.872799999999998"/>
    <n v="859.43279999999982"/>
    <d v="2021-10-03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7320211003-9Excavator Hammer - 30 - 50 ton- After Jan 1012760.56"/>
    <s v="Corbiere and Sons Contracting1017320211003-9Excavator Hammer - 30 - 50 ton- After Jan 1012760.56INV #150"/>
    <s v="New All Season Development"/>
    <s v=""/>
    <x v="2"/>
  </r>
  <r>
    <x v="1"/>
    <n v="6"/>
    <n v="0"/>
    <n v="10173"/>
    <s v="20211003-9"/>
    <n v="53510602"/>
    <s v="Access"/>
    <n v="0"/>
    <s v="Excavator Thumb - 30 - 50 ton- After Jan 10"/>
    <n v="12.21"/>
    <n v="12"/>
    <s v="HR"/>
    <s v="9.16"/>
    <s v="0"/>
    <s v=""/>
    <s v=""/>
    <n v="146.52000000000001"/>
    <n v="19.047600000000003"/>
    <n v="165.5676"/>
    <d v="2021-10-03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7320211003-9Excavator Thumb - 30 - 50 ton- After Jan 1012146.52"/>
    <s v="Corbiere and Sons Contracting1017320211003-9Excavator Thumb - 30 - 50 ton- After Jan 1012146.52INV #150"/>
    <s v="New All Season Development"/>
    <s v=""/>
    <x v="2"/>
  </r>
  <r>
    <x v="1"/>
    <n v="6"/>
    <n v="0"/>
    <n v="10173"/>
    <s v="20211003-9"/>
    <n v="53510602"/>
    <s v="Access"/>
    <n v="0"/>
    <s v="Excavator Thumb - 30 - 50 ton- After Jan 10"/>
    <n v="12.21"/>
    <n v="12"/>
    <s v="HR"/>
    <s v="9.16"/>
    <s v="0"/>
    <s v=""/>
    <s v=""/>
    <n v="146.52000000000001"/>
    <n v="19.047600000000003"/>
    <n v="165.5676"/>
    <d v="2021-10-03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7320211003-9Excavator Thumb - 30 - 50 ton- After Jan 1012146.52"/>
    <s v="Corbiere and Sons Contracting1017320211003-9Excavator Thumb - 30 - 50 ton- After Jan 1012146.52INV #150"/>
    <s v="New All Season Development"/>
    <s v=""/>
    <x v="2"/>
  </r>
  <r>
    <x v="1"/>
    <n v="6"/>
    <n v="0"/>
    <n v="10173"/>
    <s v="20211003-9"/>
    <n v="53510602"/>
    <s v="Access"/>
    <n v="0"/>
    <s v="Excavator Thumb - 30 - 50 ton- After Jan 10"/>
    <n v="12.21"/>
    <n v="12"/>
    <s v="HR"/>
    <s v="9.16"/>
    <s v="0"/>
    <s v=""/>
    <s v=""/>
    <n v="146.52000000000001"/>
    <n v="19.047600000000003"/>
    <n v="165.5676"/>
    <d v="2021-10-03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7320211003-9Excavator Thumb - 30 - 50 ton- After Jan 1012146.52"/>
    <s v="Corbiere and Sons Contracting1017320211003-9Excavator Thumb - 30 - 50 ton- After Jan 1012146.52INV #150"/>
    <s v="New All Season Development"/>
    <s v=""/>
    <x v="2"/>
  </r>
  <r>
    <x v="1"/>
    <n v="6"/>
    <n v="0"/>
    <n v="10173"/>
    <s v="20211003-9"/>
    <n v="53510602"/>
    <s v="Access"/>
    <n v="0"/>
    <s v="Excavator - 36 ton- After Jan 10"/>
    <n v="146.96"/>
    <n v="12"/>
    <s v="Dynamic"/>
    <s v="110.22"/>
    <s v="0"/>
    <s v=""/>
    <s v=""/>
    <n v="1763.52"/>
    <n v="229.2576"/>
    <n v="1992.7775999999999"/>
    <d v="2021-10-03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7320211003-9Excavator - 36 ton- After Jan 10121763.52"/>
    <s v="Corbiere and Sons Contracting1017320211003-9Excavator - 36 ton- After Jan 10121763.52INV #150"/>
    <s v="New All Season Development"/>
    <s v=""/>
    <x v="2"/>
  </r>
  <r>
    <x v="1"/>
    <n v="6"/>
    <n v="0"/>
    <n v="10173"/>
    <s v="20211003-9"/>
    <n v="53510602"/>
    <s v="Access"/>
    <n v="0"/>
    <s v="Excavator - 36 ton- After Jan 10"/>
    <n v="146.96"/>
    <n v="12"/>
    <s v="Dynamic"/>
    <s v="110.22"/>
    <s v="0"/>
    <s v=""/>
    <s v=""/>
    <n v="1763.52"/>
    <n v="229.2576"/>
    <n v="1992.7775999999999"/>
    <d v="2021-10-03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7320211003-9Excavator - 36 ton- After Jan 10121763.52"/>
    <s v="Corbiere and Sons Contracting1017320211003-9Excavator - 36 ton- After Jan 10121763.52INV #150"/>
    <s v="New All Season Development"/>
    <s v=""/>
    <x v="2"/>
  </r>
  <r>
    <x v="1"/>
    <n v="6"/>
    <n v="0"/>
    <n v="10173"/>
    <s v="20211003-9"/>
    <n v="53510602"/>
    <s v="Access"/>
    <n v="0"/>
    <s v="Excavator - 36 ton- After Jan 10"/>
    <n v="146.96"/>
    <n v="24"/>
    <s v="Dynamic"/>
    <s v="110.22"/>
    <s v="0"/>
    <s v=""/>
    <s v=""/>
    <n v="3527.04"/>
    <n v="458.51519999999999"/>
    <n v="3985.5551999999998"/>
    <d v="2021-10-03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7320211003-9Excavator - 36 ton- After Jan 10243527.04"/>
    <s v="Corbiere and Sons Contracting1017320211003-9Excavator - 36 ton- After Jan 10243527.04INV #150"/>
    <s v="New All Season Development"/>
    <s v=""/>
    <x v="2"/>
  </r>
  <r>
    <x v="1"/>
    <n v="6"/>
    <n v="0"/>
    <n v="10173"/>
    <s v="20211003-9"/>
    <n v="53510602"/>
    <s v="Access"/>
    <n v="0"/>
    <s v="Excavator - 30 ton- After Jan 10"/>
    <n v="138.44999999999999"/>
    <n v="12"/>
    <s v="Dynamic"/>
    <s v="103.84"/>
    <s v="0"/>
    <s v=""/>
    <s v=""/>
    <n v="1661.4"/>
    <n v="215.98200000000003"/>
    <n v="1877.3819999999998"/>
    <d v="2021-10-03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7320211003-9Excavator - 30 ton- After Jan 10121661.4"/>
    <s v="Corbiere and Sons Contracting1017320211003-9Excavator - 30 ton- After Jan 10121661.4INV #150"/>
    <s v="New All Season Development"/>
    <s v=""/>
    <x v="2"/>
  </r>
  <r>
    <x v="1"/>
    <n v="6"/>
    <n v="0"/>
    <n v="10173"/>
    <s v="20211003-9"/>
    <n v="53510602"/>
    <s v="Access"/>
    <n v="0"/>
    <s v="Dozer D6 or equal- After Jan 10"/>
    <n v="131.47999999999999"/>
    <n v="12"/>
    <s v="Dynamic"/>
    <s v="98.61"/>
    <s v="0"/>
    <s v=""/>
    <s v=""/>
    <n v="1577.76"/>
    <n v="205.1088"/>
    <n v="1782.8687999999997"/>
    <d v="2021-10-03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7320211003-9Dozer D6 or equal- After Jan 10121577.76"/>
    <s v="Corbiere and Sons Contracting1017320211003-9Dozer D6 or equal- After Jan 10121577.76INV #150"/>
    <s v="New All Season Development"/>
    <s v=""/>
    <x v="2"/>
  </r>
  <r>
    <x v="1"/>
    <n v="6"/>
    <n v="0"/>
    <n v="10172"/>
    <s v="20211003-8"/>
    <n v="53510602"/>
    <s v="Access"/>
    <n v="0"/>
    <s v="Operator - Principle - After Jan 10"/>
    <n v="75"/>
    <n v="13"/>
    <s v="HR"/>
    <s v=""/>
    <s v=""/>
    <s v="75"/>
    <s v="0"/>
    <n v="975"/>
    <n v="126.75"/>
    <n v="1101.75"/>
    <d v="2021-10-03T00:00:00"/>
    <n v="0"/>
    <x v="6"/>
    <d v="2021-10-15T00:00:00"/>
    <n v="165"/>
    <n v="0"/>
    <n v="0"/>
    <s v="Nathan Kyme"/>
    <s v="New All Season Development"/>
    <m/>
    <s v="VC7556-2019-017"/>
    <s v="929 OF"/>
    <m/>
    <m/>
    <m/>
    <s v="Approved"/>
    <m/>
    <m/>
    <s v="Road building activities on Hare Lake road"/>
    <n v="6"/>
    <s v="C257-C267"/>
    <s v="Hare Lake"/>
    <n v="0"/>
    <d v="2021-10-12T00:00:00"/>
    <m/>
    <s v="58"/>
    <d v="2021-10-13T00:00:00"/>
    <s v=""/>
    <s v=""/>
    <m/>
    <m/>
    <m/>
    <s v=""/>
    <s v="06"/>
    <s v="Corbiere and Sons Contracting1017220211003-8Operator - Principle - After Jan 1013975"/>
    <s v="Corbiere and Sons Contracting1017220211003-8Operator - Principle - After Jan 1013975INV #150"/>
    <s v="New All Season Development"/>
    <s v=""/>
    <x v="2"/>
  </r>
  <r>
    <x v="1"/>
    <n v="6"/>
    <n v="0"/>
    <n v="10172"/>
    <s v="20211003-8"/>
    <n v="53510602"/>
    <s v="Access"/>
    <n v="0"/>
    <s v="L.O.A."/>
    <n v="210"/>
    <n v="1"/>
    <s v="DAY"/>
    <s v=""/>
    <s v=""/>
    <m/>
    <s v="0"/>
    <n v="210"/>
    <n v="27.3"/>
    <n v="237.29999999999998"/>
    <d v="2021-10-03T00:00:00"/>
    <n v="0"/>
    <x v="6"/>
    <d v="2021-10-15T00:00:00"/>
    <n v="165"/>
    <n v="0"/>
    <n v="0"/>
    <s v="Nathan Kyme"/>
    <s v="New All Season Development"/>
    <m/>
    <s v="VC7556-2019-017"/>
    <s v="929 OF"/>
    <m/>
    <m/>
    <m/>
    <s v="Approved"/>
    <m/>
    <m/>
    <s v="Road building activities on Hare Lake road"/>
    <n v="6"/>
    <s v="C257-C267"/>
    <s v="Hare Lake"/>
    <n v="0"/>
    <d v="2021-10-12T00:00:00"/>
    <m/>
    <s v="58"/>
    <d v="2021-10-13T00:00:00"/>
    <s v=""/>
    <s v=""/>
    <m/>
    <m/>
    <m/>
    <s v=""/>
    <s v="06"/>
    <s v="Corbiere and Sons Contracting1017220211003-8L.O.A.1210"/>
    <s v="Corbiere and Sons Contracting1017220211003-8L.O.A.1210INV #150"/>
    <s v="New All Season Development"/>
    <s v=""/>
    <x v="2"/>
  </r>
  <r>
    <x v="1"/>
    <n v="6"/>
    <n v="0"/>
    <n v="10172"/>
    <s v="20211003-8"/>
    <n v="53510602"/>
    <s v="Access"/>
    <n v="0"/>
    <s v="Light Truck - Pick up- After Jan 10"/>
    <n v="243.75"/>
    <n v="1"/>
    <s v="DAY"/>
    <s v="182.81"/>
    <s v="0"/>
    <s v=""/>
    <s v=""/>
    <n v="243.75"/>
    <n v="31.6875"/>
    <n v="275.4375"/>
    <d v="2021-10-03T00:00:00"/>
    <n v="0"/>
    <x v="6"/>
    <d v="2021-10-15T00:00:00"/>
    <n v="165"/>
    <n v="0"/>
    <n v="0"/>
    <s v="Nathan Kyme"/>
    <s v="New All Season Development"/>
    <m/>
    <s v="VC7556-2019-017"/>
    <s v="929 OF"/>
    <m/>
    <m/>
    <m/>
    <s v="Approved"/>
    <m/>
    <m/>
    <s v="Road building activities on Hare Lake road"/>
    <n v="6"/>
    <s v="C257-C267"/>
    <s v="Hare Lake"/>
    <n v="0"/>
    <d v="2021-10-12T00:00:00"/>
    <m/>
    <s v="58"/>
    <d v="2021-10-13T00:00:00"/>
    <s v=""/>
    <s v=""/>
    <m/>
    <m/>
    <m/>
    <s v=""/>
    <s v="06"/>
    <s v="Corbiere and Sons Contracting1017220211003-8Light Truck - Pick up- After Jan 101243.75"/>
    <s v="Corbiere and Sons Contracting1017220211003-8Light Truck - Pick up- After Jan 101243.75INV #150"/>
    <s v="New All Season Development"/>
    <s v=""/>
    <x v="2"/>
  </r>
  <r>
    <x v="1"/>
    <n v="6"/>
    <n v="0"/>
    <n v="10172"/>
    <s v="20211003-8"/>
    <n v="53510602"/>
    <s v="Access"/>
    <n v="0"/>
    <s v="Excavator - 30 ton- After Jan 10"/>
    <n v="138.44999999999999"/>
    <n v="12"/>
    <s v="Dynamic"/>
    <s v="103.84"/>
    <s v="0"/>
    <s v=""/>
    <s v=""/>
    <n v="1661.4"/>
    <n v="215.98200000000003"/>
    <n v="1877.3819999999998"/>
    <d v="2021-10-03T00:00:00"/>
    <n v="0"/>
    <x v="6"/>
    <d v="2021-10-15T00:00:00"/>
    <n v="165"/>
    <n v="0"/>
    <n v="0"/>
    <s v="Nathan Kyme"/>
    <s v="New All Season Development"/>
    <m/>
    <s v="VC7556-2019-017"/>
    <s v="929 OF"/>
    <m/>
    <m/>
    <m/>
    <s v="Approved"/>
    <m/>
    <m/>
    <s v="Road building activities on Hare Lake road"/>
    <n v="6"/>
    <s v="C257-C267"/>
    <s v="Hare Lake"/>
    <n v="0"/>
    <d v="2021-10-12T00:00:00"/>
    <m/>
    <s v="58"/>
    <d v="2021-10-13T00:00:00"/>
    <s v=""/>
    <s v=""/>
    <m/>
    <m/>
    <m/>
    <s v=""/>
    <s v="06"/>
    <s v="Corbiere and Sons Contracting1017220211003-8Excavator - 30 ton- After Jan 10121661.4"/>
    <s v="Corbiere and Sons Contracting1017220211003-8Excavator - 30 ton- After Jan 10121661.4INV #150"/>
    <s v="New All Season Development"/>
    <s v=""/>
    <x v="2"/>
  </r>
  <r>
    <x v="1"/>
    <n v="6"/>
    <n v="0"/>
    <n v="10171"/>
    <s v="20211003-7"/>
    <n v="53510602"/>
    <s v="Access"/>
    <n v="0"/>
    <s v="Operator - Principle - After Jan 10"/>
    <n v="75"/>
    <n v="59"/>
    <s v="HR"/>
    <s v=""/>
    <s v=""/>
    <s v="75"/>
    <s v="0"/>
    <n v="4425"/>
    <n v="575.25"/>
    <n v="5000.2499999999991"/>
    <d v="2021-10-03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7120211003-7Operator - Principle - After Jan 10594425"/>
    <s v="Corbiere and Sons Contracting1017120211003-7Operator - Principle - After Jan 10594425INV #150"/>
    <s v="New All Season Development"/>
    <s v=""/>
    <x v="2"/>
  </r>
  <r>
    <x v="1"/>
    <n v="6"/>
    <n v="0"/>
    <n v="10171"/>
    <s v="20211003-7"/>
    <n v="53510602"/>
    <s v="Access"/>
    <n v="0"/>
    <s v="L.O.A."/>
    <n v="210"/>
    <n v="5"/>
    <s v="DAY"/>
    <s v=""/>
    <s v=""/>
    <m/>
    <s v="0"/>
    <n v="1050"/>
    <n v="136.5"/>
    <n v="1186.5"/>
    <d v="2021-10-03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7120211003-7L.O.A.51050"/>
    <s v="Corbiere and Sons Contracting1017120211003-7L.O.A.51050INV #150"/>
    <s v="New All Season Development"/>
    <s v=""/>
    <x v="2"/>
  </r>
  <r>
    <x v="1"/>
    <n v="6"/>
    <n v="0"/>
    <n v="10171"/>
    <s v="20211003-7"/>
    <n v="53510602"/>
    <s v="Access"/>
    <n v="0"/>
    <s v="Rock Truck - 30 Ton- After Jan 10"/>
    <n v="138.05000000000001"/>
    <n v="19"/>
    <s v="Dynamic"/>
    <s v="103.54"/>
    <s v="0"/>
    <s v=""/>
    <s v=""/>
    <n v="2622.95"/>
    <n v="340.98349999999999"/>
    <n v="2963.9334999999996"/>
    <d v="2021-10-03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7120211003-7Rock Truck - 30 Ton- After Jan 10192622.95"/>
    <s v="Corbiere and Sons Contracting1017120211003-7Rock Truck - 30 Ton- After Jan 10192622.95INV #150"/>
    <s v="New All Season Development"/>
    <s v=""/>
    <x v="2"/>
  </r>
  <r>
    <x v="1"/>
    <n v="6"/>
    <n v="0"/>
    <n v="10171"/>
    <s v="20211003-7"/>
    <n v="53510602"/>
    <s v="Access"/>
    <n v="0"/>
    <s v="Light Truck - Pick up- After Jan 10"/>
    <n v="243.75"/>
    <n v="2"/>
    <s v="DAY"/>
    <s v="182.81"/>
    <s v="0"/>
    <s v=""/>
    <s v=""/>
    <n v="487.5"/>
    <n v="63.375"/>
    <n v="550.875"/>
    <d v="2021-10-03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7120211003-7Light Truck - Pick up- After Jan 102487.5"/>
    <s v="Corbiere and Sons Contracting1017120211003-7Light Truck - Pick up- After Jan 102487.5INV #150"/>
    <s v="New All Season Development"/>
    <s v=""/>
    <x v="2"/>
  </r>
  <r>
    <x v="1"/>
    <n v="6"/>
    <n v="0"/>
    <n v="10171"/>
    <s v="20211003-7"/>
    <n v="53510602"/>
    <s v="Access"/>
    <n v="0"/>
    <s v="Excavator Thumb - 30 - 50 ton- After Jan 10"/>
    <n v="12.21"/>
    <n v="12"/>
    <s v="HR"/>
    <s v="9.16"/>
    <s v="0"/>
    <s v=""/>
    <s v=""/>
    <n v="146.52000000000001"/>
    <n v="19.047600000000003"/>
    <n v="165.5676"/>
    <d v="2021-10-03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7120211003-7Excavator Thumb - 30 - 50 ton- After Jan 1012146.52"/>
    <s v="Corbiere and Sons Contracting1017120211003-7Excavator Thumb - 30 - 50 ton- After Jan 1012146.52INV #150"/>
    <s v="New All Season Development"/>
    <s v=""/>
    <x v="2"/>
  </r>
  <r>
    <x v="1"/>
    <n v="6"/>
    <n v="0"/>
    <n v="10171"/>
    <s v="20211003-7"/>
    <n v="53510602"/>
    <s v="Access"/>
    <n v="0"/>
    <s v="Excavator Thumb - 30 - 50 ton- After Jan 10"/>
    <n v="12.21"/>
    <n v="12"/>
    <s v="HR"/>
    <s v="9.16"/>
    <s v="0"/>
    <s v=""/>
    <s v=""/>
    <n v="146.52000000000001"/>
    <n v="19.047600000000003"/>
    <n v="165.5676"/>
    <d v="2021-10-03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7120211003-7Excavator Thumb - 30 - 50 ton- After Jan 1012146.52"/>
    <s v="Corbiere and Sons Contracting1017120211003-7Excavator Thumb - 30 - 50 ton- After Jan 1012146.52INV #150"/>
    <s v="New All Season Development"/>
    <s v=""/>
    <x v="2"/>
  </r>
  <r>
    <x v="1"/>
    <n v="6"/>
    <n v="0"/>
    <n v="10171"/>
    <s v="20211003-7"/>
    <n v="53510602"/>
    <s v="Access"/>
    <n v="0"/>
    <s v="Excavator - 36 ton- After Jan 10"/>
    <n v="146.96"/>
    <n v="12"/>
    <s v="Dynamic"/>
    <s v="110.22"/>
    <s v="0"/>
    <s v=""/>
    <s v=""/>
    <n v="1763.52"/>
    <n v="229.2576"/>
    <n v="1992.7775999999999"/>
    <d v="2021-10-03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7120211003-7Excavator - 36 ton- After Jan 10121763.52"/>
    <s v="Corbiere and Sons Contracting1017120211003-7Excavator - 36 ton- After Jan 10121763.52INV #150"/>
    <s v="New All Season Development"/>
    <s v=""/>
    <x v="2"/>
  </r>
  <r>
    <x v="1"/>
    <n v="6"/>
    <n v="0"/>
    <n v="10171"/>
    <s v="20211003-7"/>
    <n v="53510602"/>
    <s v="Access"/>
    <n v="0"/>
    <s v="Excavator - 30 ton- After Jan 10"/>
    <n v="138.44999999999999"/>
    <n v="12"/>
    <s v="Dynamic"/>
    <s v="103.84"/>
    <s v="0"/>
    <s v=""/>
    <s v=""/>
    <n v="1661.4"/>
    <n v="215.98200000000003"/>
    <n v="1877.3819999999998"/>
    <d v="2021-10-03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7120211003-7Excavator - 30 ton- After Jan 10121661.4"/>
    <s v="Corbiere and Sons Contracting1017120211003-7Excavator - 30 ton- After Jan 10121661.4INV #150"/>
    <s v="New All Season Development"/>
    <s v=""/>
    <x v="2"/>
  </r>
  <r>
    <x v="1"/>
    <n v="6"/>
    <n v="0"/>
    <n v="10171"/>
    <s v="20211003-7"/>
    <n v="53510602"/>
    <s v="Access"/>
    <n v="0"/>
    <s v="Dozer D6 or equal- After Jan 10"/>
    <n v="131.47999999999999"/>
    <n v="12"/>
    <s v="Dynamic"/>
    <s v="98.61"/>
    <s v="0"/>
    <s v=""/>
    <s v=""/>
    <n v="1577.76"/>
    <n v="205.1088"/>
    <n v="1782.8687999999997"/>
    <d v="2021-10-03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7120211003-7Dozer D6 or equal- After Jan 10121577.76"/>
    <s v="Corbiere and Sons Contracting1017120211003-7Dozer D6 or equal- After Jan 10121577.76INV #150"/>
    <s v="New All Season Development"/>
    <s v=""/>
    <x v="2"/>
  </r>
  <r>
    <x v="1"/>
    <n v="6"/>
    <n v="0"/>
    <n v="10170"/>
    <s v="20211003-6"/>
    <n v="53510602"/>
    <s v="Access"/>
    <n v="0"/>
    <s v="Labourer - General - After Jan 10"/>
    <n v="60"/>
    <n v="13"/>
    <s v="HR"/>
    <s v=""/>
    <s v=""/>
    <s v="60"/>
    <s v="0"/>
    <n v="780"/>
    <n v="101.4"/>
    <n v="881.39999999999986"/>
    <d v="2021-10-03T00:00:00"/>
    <n v="0"/>
    <x v="6"/>
    <d v="2021-10-15T00:00:00"/>
    <n v="165"/>
    <n v="0"/>
    <n v="0"/>
    <s v="Nathan Kyme"/>
    <s v="New All Season Development"/>
    <m/>
    <s v="VC7556-2019-017"/>
    <s v="929 OF"/>
    <m/>
    <m/>
    <m/>
    <s v="Approved"/>
    <m/>
    <m/>
    <s v="Road building activities on Little Red Sucker Creek Road"/>
    <n v="6"/>
    <s v="C248-C257"/>
    <s v="Little Red Sucker"/>
    <n v="0"/>
    <d v="2021-10-12T00:00:00"/>
    <m/>
    <s v="58"/>
    <d v="2021-10-13T00:00:00"/>
    <s v=""/>
    <s v=""/>
    <m/>
    <m/>
    <m/>
    <s v=""/>
    <s v="06"/>
    <s v="Corbiere and Sons Contracting1017020211003-6Labourer - General - After Jan 1013780"/>
    <s v="Corbiere and Sons Contracting1017020211003-6Labourer - General - After Jan 1013780INV #150"/>
    <s v="New All Season Development"/>
    <s v=""/>
    <x v="2"/>
  </r>
  <r>
    <x v="1"/>
    <n v="6"/>
    <n v="0"/>
    <n v="10170"/>
    <s v="20211003-6"/>
    <n v="53510602"/>
    <s v="Access"/>
    <n v="0"/>
    <s v="Operator - Principle - After Jan 10"/>
    <n v="75"/>
    <n v="78"/>
    <s v="HR"/>
    <s v=""/>
    <s v=""/>
    <s v="75"/>
    <s v="0"/>
    <n v="5850"/>
    <n v="760.5"/>
    <n v="6610.4999999999991"/>
    <d v="2021-10-03T00:00:00"/>
    <n v="0"/>
    <x v="6"/>
    <d v="2021-10-15T00:00:00"/>
    <n v="165"/>
    <n v="0"/>
    <n v="0"/>
    <s v="Nathan Kyme"/>
    <s v="New All Season Development"/>
    <m/>
    <s v="VC7556-2019-017"/>
    <s v="929 OF"/>
    <m/>
    <m/>
    <m/>
    <s v="Approved"/>
    <m/>
    <m/>
    <s v="Road building activities on Little Red Sucker Creek Road"/>
    <n v="6"/>
    <s v="C248-C257"/>
    <s v="Little Red Sucker"/>
    <n v="0"/>
    <d v="2021-10-12T00:00:00"/>
    <m/>
    <s v="58"/>
    <d v="2021-10-13T00:00:00"/>
    <s v=""/>
    <s v=""/>
    <m/>
    <m/>
    <m/>
    <s v=""/>
    <s v="06"/>
    <s v="Corbiere and Sons Contracting1017020211003-6Operator - Principle - After Jan 10785850"/>
    <s v="Corbiere and Sons Contracting1017020211003-6Operator - Principle - After Jan 10785850INV #150"/>
    <s v="New All Season Development"/>
    <s v=""/>
    <x v="2"/>
  </r>
  <r>
    <x v="1"/>
    <n v="6"/>
    <n v="0"/>
    <n v="10170"/>
    <s v="20211003-6"/>
    <n v="53510602"/>
    <s v="Access"/>
    <n v="0"/>
    <s v="L.O.A."/>
    <n v="210"/>
    <n v="8"/>
    <s v="DAY"/>
    <s v=""/>
    <s v=""/>
    <m/>
    <s v="0"/>
    <n v="1680"/>
    <n v="218.4"/>
    <n v="1898.3999999999999"/>
    <d v="2021-10-03T00:00:00"/>
    <n v="0"/>
    <x v="6"/>
    <d v="2021-10-15T00:00:00"/>
    <n v="165"/>
    <n v="0"/>
    <n v="0"/>
    <s v="Nathan Kyme"/>
    <s v="New All Season Development"/>
    <m/>
    <s v="VC7556-2019-017"/>
    <s v="929 OF"/>
    <m/>
    <m/>
    <m/>
    <s v="Approved"/>
    <m/>
    <m/>
    <s v="Road building activities on Little Red Sucker Creek Road"/>
    <n v="6"/>
    <s v="C248-C257"/>
    <s v="Little Red Sucker"/>
    <n v="0"/>
    <d v="2021-10-12T00:00:00"/>
    <m/>
    <s v="58"/>
    <d v="2021-10-13T00:00:00"/>
    <s v=""/>
    <s v=""/>
    <m/>
    <m/>
    <m/>
    <s v=""/>
    <s v="06"/>
    <s v="Corbiere and Sons Contracting1017020211003-6L.O.A.81680"/>
    <s v="Corbiere and Sons Contracting1017020211003-6L.O.A.81680INV #150"/>
    <s v="New All Season Development"/>
    <s v=""/>
    <x v="2"/>
  </r>
  <r>
    <x v="1"/>
    <n v="6"/>
    <n v="0"/>
    <n v="10170"/>
    <s v="20211003-6"/>
    <n v="53510602"/>
    <s v="Access"/>
    <n v="0"/>
    <s v="Foreman"/>
    <n v="95"/>
    <n v="13"/>
    <s v="HR"/>
    <s v=""/>
    <s v=""/>
    <s v="95"/>
    <s v="0"/>
    <n v="1235"/>
    <n v="160.55000000000001"/>
    <n v="1395.55"/>
    <d v="2021-10-03T00:00:00"/>
    <n v="0"/>
    <x v="6"/>
    <d v="2021-10-15T00:00:00"/>
    <n v="165"/>
    <n v="0"/>
    <n v="0"/>
    <s v="Nathan Kyme"/>
    <s v="New All Season Development"/>
    <m/>
    <s v="VC7556-2019-017"/>
    <s v="929 OF"/>
    <m/>
    <m/>
    <m/>
    <s v="Approved"/>
    <m/>
    <m/>
    <s v="Road building activities on Little Red Sucker Creek Road"/>
    <n v="6"/>
    <s v="C248-C257"/>
    <s v="Little Red Sucker"/>
    <n v="0"/>
    <d v="2021-10-12T00:00:00"/>
    <m/>
    <s v="58"/>
    <d v="2021-10-13T00:00:00"/>
    <s v=""/>
    <s v=""/>
    <m/>
    <m/>
    <m/>
    <s v=""/>
    <s v="06"/>
    <s v="Corbiere and Sons Contracting1017020211003-6Foreman131235"/>
    <s v="Corbiere and Sons Contracting1017020211003-6Foreman131235INV #150"/>
    <s v="New All Season Development"/>
    <s v=""/>
    <x v="2"/>
  </r>
  <r>
    <x v="1"/>
    <n v="6"/>
    <n v="0"/>
    <n v="10170"/>
    <s v="20211003-6"/>
    <n v="53510602"/>
    <s v="Access"/>
    <n v="0"/>
    <s v="Rock Truck - 30 Ton- After Jan 10"/>
    <n v="138.05000000000001"/>
    <n v="24"/>
    <s v="Dynamic"/>
    <s v="103.54"/>
    <s v="0"/>
    <s v=""/>
    <s v=""/>
    <n v="3313.2"/>
    <n v="430.71600000000001"/>
    <n v="3743.9159999999993"/>
    <d v="2021-10-03T00:00:00"/>
    <n v="0"/>
    <x v="6"/>
    <d v="2021-10-15T00:00:00"/>
    <n v="165"/>
    <n v="0"/>
    <n v="0"/>
    <s v="Nathan Kyme"/>
    <s v="New All Season Development"/>
    <m/>
    <s v="VC7556-2019-017"/>
    <s v="929 OF"/>
    <m/>
    <m/>
    <m/>
    <s v="Approved"/>
    <m/>
    <m/>
    <s v="Road building activities on Little Red Sucker Creek Road"/>
    <n v="6"/>
    <s v="C248-C257"/>
    <s v="Little Red Sucker"/>
    <n v="0"/>
    <d v="2021-10-12T00:00:00"/>
    <m/>
    <s v="58"/>
    <d v="2021-10-13T00:00:00"/>
    <s v=""/>
    <s v=""/>
    <m/>
    <m/>
    <m/>
    <s v=""/>
    <s v="06"/>
    <s v="Corbiere and Sons Contracting1017020211003-6Rock Truck - 30 Ton- After Jan 10243313.2"/>
    <s v="Corbiere and Sons Contracting1017020211003-6Rock Truck - 30 Ton- After Jan 10243313.2INV #150"/>
    <s v="New All Season Development"/>
    <s v=""/>
    <x v="2"/>
  </r>
  <r>
    <x v="1"/>
    <n v="6"/>
    <n v="0"/>
    <n v="10170"/>
    <s v="20211003-6"/>
    <n v="53510602"/>
    <s v="Access"/>
    <n v="0"/>
    <s v="Light Truck - Pick up- After Jan 10"/>
    <n v="243.75"/>
    <n v="5"/>
    <s v="DAY"/>
    <s v="182.81"/>
    <s v="0"/>
    <s v=""/>
    <s v=""/>
    <n v="1218.75"/>
    <n v="158.4375"/>
    <n v="1377.1874999999998"/>
    <d v="2021-10-03T00:00:00"/>
    <n v="0"/>
    <x v="6"/>
    <d v="2021-10-15T00:00:00"/>
    <n v="165"/>
    <n v="0"/>
    <n v="0"/>
    <s v="Nathan Kyme"/>
    <s v="New All Season Development"/>
    <m/>
    <s v="VC7556-2019-017"/>
    <s v="929 OF"/>
    <m/>
    <m/>
    <m/>
    <s v="Approved"/>
    <m/>
    <m/>
    <s v="Road building activities on Little Red Sucker Creek Road"/>
    <n v="6"/>
    <s v="C248-C257"/>
    <s v="Little Red Sucker"/>
    <n v="0"/>
    <d v="2021-10-12T00:00:00"/>
    <m/>
    <s v="58"/>
    <d v="2021-10-13T00:00:00"/>
    <s v=""/>
    <s v=""/>
    <m/>
    <m/>
    <m/>
    <s v=""/>
    <s v="06"/>
    <s v="Corbiere and Sons Contracting1017020211003-6Light Truck - Pick up- After Jan 1051218.75"/>
    <s v="Corbiere and Sons Contracting1017020211003-6Light Truck - Pick up- After Jan 1051218.75INV #150"/>
    <s v="New All Season Development"/>
    <s v=""/>
    <x v="2"/>
  </r>
  <r>
    <x v="1"/>
    <n v="6"/>
    <n v="0"/>
    <n v="10170"/>
    <s v="20211003-6"/>
    <n v="53510602"/>
    <s v="Access"/>
    <n v="0"/>
    <s v="ATV - Side by Side w/ roll bar- After Jan 10"/>
    <n v="18.45"/>
    <n v="10"/>
    <s v="HR"/>
    <s v="13.84"/>
    <s v="0"/>
    <s v=""/>
    <s v=""/>
    <n v="184.5"/>
    <n v="23.984999999999999"/>
    <n v="208.48499999999999"/>
    <d v="2021-10-03T00:00:00"/>
    <n v="0"/>
    <x v="6"/>
    <d v="2021-10-15T00:00:00"/>
    <n v="165"/>
    <n v="0"/>
    <n v="0"/>
    <s v="Nathan Kyme"/>
    <s v="New All Season Development"/>
    <m/>
    <s v="VC7556-2019-017"/>
    <s v="929 OF"/>
    <m/>
    <m/>
    <m/>
    <s v="Approved"/>
    <m/>
    <m/>
    <s v="Road building activities on Little Red Sucker Creek Road"/>
    <n v="6"/>
    <s v="C248-C257"/>
    <s v="Little Red Sucker"/>
    <n v="0"/>
    <d v="2021-10-12T00:00:00"/>
    <m/>
    <s v="58"/>
    <d v="2021-10-13T00:00:00"/>
    <s v=""/>
    <s v=""/>
    <m/>
    <m/>
    <m/>
    <s v=""/>
    <s v="06"/>
    <s v="Corbiere and Sons Contracting1017020211003-6ATV - Side by Side w/ roll bar- After Jan 1010184.5"/>
    <s v="Corbiere and Sons Contracting1017020211003-6ATV - Side by Side w/ roll bar- After Jan 1010184.5INV #150"/>
    <s v="New All Season Development"/>
    <s v=""/>
    <x v="2"/>
  </r>
  <r>
    <x v="1"/>
    <n v="6"/>
    <n v="0"/>
    <n v="10170"/>
    <s v="20211003-6"/>
    <n v="53510602"/>
    <s v="Access"/>
    <n v="0"/>
    <s v="Excavator Hammer - 30 - 50 ton- After Jan 10"/>
    <n v="63.38"/>
    <n v="12"/>
    <s v="HR"/>
    <s v="47.54"/>
    <s v="0"/>
    <s v=""/>
    <s v=""/>
    <n v="760.56"/>
    <n v="98.872799999999998"/>
    <n v="859.43279999999982"/>
    <d v="2021-10-03T00:00:00"/>
    <n v="0"/>
    <x v="6"/>
    <d v="2021-10-15T00:00:00"/>
    <n v="165"/>
    <n v="0"/>
    <n v="0"/>
    <s v="Nathan Kyme"/>
    <s v="New All Season Development"/>
    <m/>
    <s v="VC7556-2019-017"/>
    <s v="929 OF"/>
    <m/>
    <m/>
    <m/>
    <s v="Approved"/>
    <m/>
    <m/>
    <s v="Road building activities on Little Red Sucker Creek Road"/>
    <n v="6"/>
    <s v="C248-C257"/>
    <s v="Little Red Sucker"/>
    <n v="0"/>
    <d v="2021-10-12T00:00:00"/>
    <m/>
    <s v="58"/>
    <d v="2021-10-13T00:00:00"/>
    <s v=""/>
    <s v=""/>
    <m/>
    <m/>
    <m/>
    <s v=""/>
    <s v="06"/>
    <s v="Corbiere and Sons Contracting1017020211003-6Excavator Hammer - 30 - 50 ton- After Jan 1012760.56"/>
    <s v="Corbiere and Sons Contracting1017020211003-6Excavator Hammer - 30 - 50 ton- After Jan 1012760.56INV #150"/>
    <s v="New All Season Development"/>
    <s v=""/>
    <x v="2"/>
  </r>
  <r>
    <x v="1"/>
    <n v="6"/>
    <n v="0"/>
    <n v="10170"/>
    <s v="20211003-6"/>
    <n v="53510602"/>
    <s v="Access"/>
    <n v="0"/>
    <s v="Excavator Thumb - 30 - 50 ton- After Jan 10"/>
    <n v="12.21"/>
    <n v="12"/>
    <s v="HR"/>
    <s v="9.16"/>
    <s v="0"/>
    <s v=""/>
    <s v=""/>
    <n v="146.52000000000001"/>
    <n v="19.047600000000003"/>
    <n v="165.5676"/>
    <d v="2021-10-03T00:00:00"/>
    <n v="0"/>
    <x v="6"/>
    <d v="2021-10-15T00:00:00"/>
    <n v="165"/>
    <n v="0"/>
    <n v="0"/>
    <s v="Nathan Kyme"/>
    <s v="New All Season Development"/>
    <m/>
    <s v="VC7556-2019-017"/>
    <s v="929 OF"/>
    <m/>
    <m/>
    <m/>
    <s v="Approved"/>
    <m/>
    <m/>
    <s v="Road building activities on Little Red Sucker Creek Road"/>
    <n v="6"/>
    <s v="C248-C257"/>
    <s v="Little Red Sucker"/>
    <n v="0"/>
    <d v="2021-10-12T00:00:00"/>
    <m/>
    <s v="58"/>
    <d v="2021-10-13T00:00:00"/>
    <s v=""/>
    <s v=""/>
    <m/>
    <m/>
    <m/>
    <s v=""/>
    <s v="06"/>
    <s v="Corbiere and Sons Contracting1017020211003-6Excavator Thumb - 30 - 50 ton- After Jan 1012146.52"/>
    <s v="Corbiere and Sons Contracting1017020211003-6Excavator Thumb - 30 - 50 ton- After Jan 1012146.52INV #150"/>
    <s v="New All Season Development"/>
    <s v=""/>
    <x v="2"/>
  </r>
  <r>
    <x v="1"/>
    <n v="6"/>
    <n v="0"/>
    <n v="10170"/>
    <s v="20211003-6"/>
    <n v="53510602"/>
    <s v="Access"/>
    <n v="0"/>
    <s v="Excavator Thumb - 30 - 50 ton- After Jan 10"/>
    <n v="12.21"/>
    <n v="12"/>
    <s v="HR"/>
    <s v="9.16"/>
    <s v="0"/>
    <s v=""/>
    <s v=""/>
    <n v="146.52000000000001"/>
    <n v="19.047600000000003"/>
    <n v="165.5676"/>
    <d v="2021-10-03T00:00:00"/>
    <n v="0"/>
    <x v="6"/>
    <d v="2021-10-15T00:00:00"/>
    <n v="165"/>
    <n v="0"/>
    <n v="0"/>
    <s v="Nathan Kyme"/>
    <s v="New All Season Development"/>
    <m/>
    <s v="VC7556-2019-017"/>
    <s v="929 OF"/>
    <m/>
    <m/>
    <m/>
    <s v="Approved"/>
    <m/>
    <m/>
    <s v="Road building activities on Little Red Sucker Creek Road"/>
    <n v="6"/>
    <s v="C248-C257"/>
    <s v="Little Red Sucker"/>
    <n v="0"/>
    <d v="2021-10-12T00:00:00"/>
    <m/>
    <s v="58"/>
    <d v="2021-10-13T00:00:00"/>
    <s v=""/>
    <s v=""/>
    <m/>
    <m/>
    <m/>
    <s v=""/>
    <s v="06"/>
    <s v="Corbiere and Sons Contracting1017020211003-6Excavator Thumb - 30 - 50 ton- After Jan 1012146.52"/>
    <s v="Corbiere and Sons Contracting1017020211003-6Excavator Thumb - 30 - 50 ton- After Jan 1012146.52INV #150"/>
    <s v="New All Season Development"/>
    <s v=""/>
    <x v="2"/>
  </r>
  <r>
    <x v="1"/>
    <n v="6"/>
    <n v="0"/>
    <n v="10170"/>
    <s v="20211003-6"/>
    <n v="53510602"/>
    <s v="Access"/>
    <n v="0"/>
    <s v="Excavator - 36 ton- After Jan 10"/>
    <n v="146.96"/>
    <n v="12"/>
    <s v="Dynamic"/>
    <s v="110.22"/>
    <s v="0"/>
    <s v=""/>
    <s v=""/>
    <n v="1763.52"/>
    <n v="229.2576"/>
    <n v="1992.7775999999999"/>
    <d v="2021-10-03T00:00:00"/>
    <n v="0"/>
    <x v="6"/>
    <d v="2021-10-15T00:00:00"/>
    <n v="165"/>
    <n v="0"/>
    <n v="0"/>
    <s v="Nathan Kyme"/>
    <s v="New All Season Development"/>
    <m/>
    <s v="VC7556-2019-017"/>
    <s v="929 OF"/>
    <m/>
    <m/>
    <m/>
    <s v="Approved"/>
    <m/>
    <m/>
    <s v="Road building activities on Little Red Sucker Creek Road"/>
    <n v="6"/>
    <s v="C248-C257"/>
    <s v="Little Red Sucker"/>
    <n v="0"/>
    <d v="2021-10-12T00:00:00"/>
    <m/>
    <s v="58"/>
    <d v="2021-10-13T00:00:00"/>
    <s v=""/>
    <s v=""/>
    <m/>
    <m/>
    <m/>
    <s v=""/>
    <s v="06"/>
    <s v="Corbiere and Sons Contracting1017020211003-6Excavator - 36 ton- After Jan 10121763.52"/>
    <s v="Corbiere and Sons Contracting1017020211003-6Excavator - 36 ton- After Jan 10121763.52INV #150"/>
    <s v="New All Season Development"/>
    <s v=""/>
    <x v="2"/>
  </r>
  <r>
    <x v="1"/>
    <n v="6"/>
    <n v="0"/>
    <n v="10170"/>
    <s v="20211003-6"/>
    <n v="53510602"/>
    <s v="Access"/>
    <n v="0"/>
    <s v="Excavator - 36 ton- After Jan 10"/>
    <n v="146.96"/>
    <n v="12"/>
    <s v="Dynamic"/>
    <s v="110.22"/>
    <s v="0"/>
    <s v=""/>
    <s v=""/>
    <n v="1763.52"/>
    <n v="229.2576"/>
    <n v="1992.7775999999999"/>
    <d v="2021-10-03T00:00:00"/>
    <n v="0"/>
    <x v="6"/>
    <d v="2021-10-15T00:00:00"/>
    <n v="165"/>
    <n v="0"/>
    <n v="0"/>
    <s v="Nathan Kyme"/>
    <s v="New All Season Development"/>
    <m/>
    <s v="VC7556-2019-017"/>
    <s v="929 OF"/>
    <m/>
    <m/>
    <m/>
    <s v="Approved"/>
    <m/>
    <m/>
    <s v="Road building activities on Little Red Sucker Creek Road"/>
    <n v="6"/>
    <s v="C248-C257"/>
    <s v="Little Red Sucker"/>
    <n v="0"/>
    <d v="2021-10-12T00:00:00"/>
    <m/>
    <s v="58"/>
    <d v="2021-10-13T00:00:00"/>
    <s v=""/>
    <s v=""/>
    <m/>
    <m/>
    <m/>
    <s v=""/>
    <s v="06"/>
    <s v="Corbiere and Sons Contracting1017020211003-6Excavator - 36 ton- After Jan 10121763.52"/>
    <s v="Corbiere and Sons Contracting1017020211003-6Excavator - 36 ton- After Jan 10121763.52INV #150"/>
    <s v="New All Season Development"/>
    <s v=""/>
    <x v="2"/>
  </r>
  <r>
    <x v="1"/>
    <n v="6"/>
    <n v="0"/>
    <n v="10170"/>
    <s v="20211003-6"/>
    <n v="53510602"/>
    <s v="Access"/>
    <n v="0"/>
    <s v="Excavator - 30 ton- After Jan 10"/>
    <n v="138.44999999999999"/>
    <n v="12"/>
    <s v="Dynamic"/>
    <s v="103.84"/>
    <s v="0"/>
    <s v=""/>
    <s v=""/>
    <n v="1661.4"/>
    <n v="215.98200000000003"/>
    <n v="1877.3819999999998"/>
    <d v="2021-10-03T00:00:00"/>
    <n v="0"/>
    <x v="6"/>
    <d v="2021-10-15T00:00:00"/>
    <n v="165"/>
    <n v="0"/>
    <n v="0"/>
    <s v="Nathan Kyme"/>
    <s v="New All Season Development"/>
    <m/>
    <s v="VC7556-2019-017"/>
    <s v="929 OF"/>
    <m/>
    <m/>
    <m/>
    <s v="Approved"/>
    <m/>
    <m/>
    <s v="Road building activities on Little Red Sucker Creek Road"/>
    <n v="6"/>
    <s v="C248-C257"/>
    <s v="Little Red Sucker"/>
    <n v="0"/>
    <d v="2021-10-12T00:00:00"/>
    <m/>
    <s v="58"/>
    <d v="2021-10-13T00:00:00"/>
    <s v=""/>
    <s v=""/>
    <m/>
    <m/>
    <m/>
    <s v=""/>
    <s v="06"/>
    <s v="Corbiere and Sons Contracting1017020211003-6Excavator - 30 ton- After Jan 10121661.4"/>
    <s v="Corbiere and Sons Contracting1017020211003-6Excavator - 30 ton- After Jan 10121661.4INV #150"/>
    <s v="New All Season Development"/>
    <s v=""/>
    <x v="2"/>
  </r>
  <r>
    <x v="1"/>
    <n v="6"/>
    <n v="0"/>
    <n v="10170"/>
    <s v="20211003-6"/>
    <n v="53510602"/>
    <s v="Access"/>
    <n v="0"/>
    <s v="Dozer D6 or equal- After Jan 10"/>
    <n v="131.47999999999999"/>
    <n v="12"/>
    <s v="Dynamic"/>
    <s v="98.61"/>
    <s v="0"/>
    <s v=""/>
    <s v=""/>
    <n v="1577.76"/>
    <n v="205.1088"/>
    <n v="1782.8687999999997"/>
    <d v="2021-10-03T00:00:00"/>
    <n v="0"/>
    <x v="6"/>
    <d v="2021-10-15T00:00:00"/>
    <n v="165"/>
    <n v="0"/>
    <n v="0"/>
    <s v="Nathan Kyme"/>
    <s v="New All Season Development"/>
    <m/>
    <s v="VC7556-2019-017"/>
    <s v="929 OF"/>
    <m/>
    <m/>
    <m/>
    <s v="Approved"/>
    <m/>
    <m/>
    <s v="Road building activities on Little Red Sucker Creek Road"/>
    <n v="6"/>
    <s v="C248-C257"/>
    <s v="Little Red Sucker"/>
    <n v="0"/>
    <d v="2021-10-12T00:00:00"/>
    <m/>
    <s v="58"/>
    <d v="2021-10-13T00:00:00"/>
    <s v=""/>
    <s v=""/>
    <m/>
    <m/>
    <m/>
    <s v=""/>
    <s v="06"/>
    <s v="Corbiere and Sons Contracting1017020211003-6Dozer D6 or equal- After Jan 10121577.76"/>
    <s v="Corbiere and Sons Contracting1017020211003-6Dozer D6 or equal- After Jan 10121577.76INV #150"/>
    <s v="New All Season Development"/>
    <s v=""/>
    <x v="2"/>
  </r>
  <r>
    <x v="1"/>
    <n v="6"/>
    <n v="0"/>
    <n v="10179"/>
    <s v="20211003-15"/>
    <n v="53510602"/>
    <s v="Access"/>
    <n v="0"/>
    <s v="Operator - Principle - After Jan 10"/>
    <n v="75"/>
    <n v="4"/>
    <s v="HR"/>
    <s v=""/>
    <s v=""/>
    <s v="75"/>
    <s v="0"/>
    <n v="300"/>
    <n v="39"/>
    <n v="338.99999999999994"/>
    <d v="2021-10-03T00:00:00"/>
    <n v="0"/>
    <x v="6"/>
    <d v="2021-10-15T00:00:00"/>
    <n v="165"/>
    <n v="0"/>
    <n v="0"/>
    <s v="Nathan Kyme"/>
    <s v="New All Season Development"/>
    <m/>
    <s v="VC7556-2019-017"/>
    <s v="929 OF"/>
    <m/>
    <m/>
    <m/>
    <s v="Approved"/>
    <m/>
    <m/>
    <s v="Gervais RT hauling with Corbiere crew on Del"/>
    <n v="6"/>
    <s v="C186-C195"/>
    <s v="Del Lake"/>
    <n v="0"/>
    <d v="2021-10-12T00:00:00"/>
    <m/>
    <s v="58"/>
    <d v="2021-10-13T00:00:00"/>
    <s v=""/>
    <s v=""/>
    <m/>
    <m/>
    <m/>
    <s v=""/>
    <s v="06"/>
    <s v="Corbiere and Sons Contracting1017920211003-15Operator - Principle - After Jan 104300"/>
    <s v="Corbiere and Sons Contracting1017920211003-15Operator - Principle - After Jan 104300INV #150"/>
    <s v="New All Season Development"/>
    <s v=""/>
    <x v="2"/>
  </r>
  <r>
    <x v="1"/>
    <n v="6"/>
    <n v="0"/>
    <n v="10179"/>
    <s v="20211003-15"/>
    <n v="53510602"/>
    <s v="Access"/>
    <n v="0"/>
    <s v="Rock Truck - 30 Ton- After Jan 10"/>
    <n v="138.05000000000001"/>
    <n v="4"/>
    <s v="Dynamic"/>
    <s v="103.54"/>
    <s v="0"/>
    <s v=""/>
    <s v=""/>
    <n v="552.20000000000005"/>
    <n v="71.786000000000001"/>
    <n v="623.98599999999999"/>
    <d v="2021-10-03T00:00:00"/>
    <n v="0"/>
    <x v="6"/>
    <d v="2021-10-15T00:00:00"/>
    <n v="165"/>
    <n v="0"/>
    <n v="0"/>
    <s v="Nathan Kyme"/>
    <s v="New All Season Development"/>
    <m/>
    <s v="VC7556-2019-017"/>
    <s v="929 OF"/>
    <m/>
    <m/>
    <m/>
    <s v="Approved"/>
    <m/>
    <m/>
    <s v="Gervais RT hauling with Corbiere crew on Del"/>
    <n v="6"/>
    <s v="C186-C195"/>
    <s v="Del Lake"/>
    <n v="0"/>
    <d v="2021-10-12T00:00:00"/>
    <m/>
    <s v="58"/>
    <d v="2021-10-13T00:00:00"/>
    <s v=""/>
    <s v=""/>
    <m/>
    <m/>
    <m/>
    <s v=""/>
    <s v="06"/>
    <s v="Corbiere and Sons Contracting1017920211003-15Rock Truck - 30 Ton- After Jan 104552.2"/>
    <s v="Corbiere and Sons Contracting1017920211003-15Rock Truck - 30 Ton- After Jan 104552.2INV #150"/>
    <s v="New All Season Development"/>
    <s v=""/>
    <x v="2"/>
  </r>
  <r>
    <x v="1"/>
    <n v="6"/>
    <n v="0"/>
    <n v="10178"/>
    <s v="20211003-14"/>
    <n v="53510602"/>
    <s v="Access"/>
    <n v="0"/>
    <s v="Operator - Principle - After Jan 10"/>
    <n v="75"/>
    <n v="7"/>
    <s v="HR"/>
    <s v=""/>
    <s v=""/>
    <s v="75"/>
    <s v="0"/>
    <n v="525"/>
    <n v="68.25"/>
    <n v="593.25"/>
    <d v="2021-10-03T00:00:00"/>
    <n v="0"/>
    <x v="6"/>
    <d v="2021-10-15T00:00:00"/>
    <n v="165"/>
    <n v="0"/>
    <n v="0"/>
    <s v="Nathan Kyme"/>
    <s v="New All Season Development"/>
    <m/>
    <s v="VC7556-2019-017"/>
    <s v="929 OF"/>
    <m/>
    <m/>
    <m/>
    <s v="Approved"/>
    <m/>
    <m/>
    <s v="Ex working on road for access to C197"/>
    <n v="6"/>
    <s v="C197"/>
    <s v="Highway 17"/>
    <n v="0"/>
    <d v="2021-10-12T00:00:00"/>
    <m/>
    <s v="58"/>
    <d v="2021-10-13T00:00:00"/>
    <s v=""/>
    <s v=""/>
    <m/>
    <m/>
    <m/>
    <s v=""/>
    <s v="06"/>
    <s v="Corbiere and Sons Contracting1017820211003-14Operator - Principle - After Jan 107525"/>
    <s v="Corbiere and Sons Contracting1017820211003-14Operator - Principle - After Jan 107525INV #150"/>
    <s v="New All Season Development"/>
    <s v=""/>
    <x v="2"/>
  </r>
  <r>
    <x v="1"/>
    <n v="6"/>
    <n v="0"/>
    <n v="10178"/>
    <s v="20211003-14"/>
    <n v="53510602"/>
    <s v="Access"/>
    <n v="0"/>
    <s v="Foreman"/>
    <n v="95"/>
    <n v="1"/>
    <s v="HR"/>
    <s v=""/>
    <s v=""/>
    <s v="95"/>
    <s v="0"/>
    <n v="95"/>
    <n v="12.35"/>
    <n v="107.35"/>
    <d v="2021-10-03T00:00:00"/>
    <n v="0"/>
    <x v="6"/>
    <d v="2021-10-15T00:00:00"/>
    <n v="165"/>
    <n v="0"/>
    <n v="0"/>
    <s v="Nathan Kyme"/>
    <s v="New All Season Development"/>
    <m/>
    <s v="VC7556-2019-017"/>
    <s v="929 OF"/>
    <m/>
    <m/>
    <m/>
    <s v="Approved"/>
    <m/>
    <m/>
    <s v="Ex working on road for access to C197"/>
    <n v="6"/>
    <s v="C197"/>
    <s v="Highway 17"/>
    <n v="0"/>
    <d v="2021-10-12T00:00:00"/>
    <m/>
    <s v="58"/>
    <d v="2021-10-13T00:00:00"/>
    <s v=""/>
    <s v=""/>
    <m/>
    <m/>
    <m/>
    <s v=""/>
    <s v="06"/>
    <s v="Corbiere and Sons Contracting1017820211003-14Foreman195"/>
    <s v="Corbiere and Sons Contracting1017820211003-14Foreman195INV #150"/>
    <s v="New All Season Development"/>
    <s v=""/>
    <x v="2"/>
  </r>
  <r>
    <x v="1"/>
    <n v="6"/>
    <n v="0"/>
    <n v="10178"/>
    <s v="20211003-14"/>
    <n v="53510602"/>
    <s v="Access"/>
    <n v="0"/>
    <s v="Excavator Thumb - 30 - 50 ton- After Jan 10"/>
    <n v="12.21"/>
    <n v="7"/>
    <s v="HR"/>
    <s v="9.16"/>
    <s v="0"/>
    <s v=""/>
    <s v=""/>
    <n v="85.47"/>
    <n v="11.1111"/>
    <n v="96.581099999999992"/>
    <d v="2021-10-03T00:00:00"/>
    <n v="0"/>
    <x v="6"/>
    <d v="2021-10-15T00:00:00"/>
    <n v="165"/>
    <n v="0"/>
    <n v="0"/>
    <s v="Nathan Kyme"/>
    <s v="New All Season Development"/>
    <m/>
    <s v="VC7556-2019-017"/>
    <s v="929 OF"/>
    <m/>
    <m/>
    <m/>
    <s v="Approved"/>
    <m/>
    <m/>
    <s v="Ex working on road for access to C197"/>
    <n v="6"/>
    <s v="C197"/>
    <s v="Highway 17"/>
    <n v="0"/>
    <d v="2021-10-12T00:00:00"/>
    <m/>
    <s v="58"/>
    <d v="2021-10-13T00:00:00"/>
    <s v=""/>
    <s v=""/>
    <m/>
    <m/>
    <m/>
    <s v=""/>
    <s v="06"/>
    <s v="Corbiere and Sons Contracting1017820211003-14Excavator Thumb - 30 - 50 ton- After Jan 10785.47"/>
    <s v="Corbiere and Sons Contracting1017820211003-14Excavator Thumb - 30 - 50 ton- After Jan 10785.47INV #150"/>
    <s v="New All Season Development"/>
    <s v=""/>
    <x v="2"/>
  </r>
  <r>
    <x v="1"/>
    <n v="6"/>
    <n v="0"/>
    <n v="10178"/>
    <s v="20211003-14"/>
    <n v="53510602"/>
    <s v="Access"/>
    <n v="0"/>
    <s v="Excavator - 36 ton- After Jan 10"/>
    <n v="146.96"/>
    <n v="7"/>
    <s v="Dynamic"/>
    <s v="110.22"/>
    <s v="0"/>
    <s v=""/>
    <s v=""/>
    <n v="1028.72"/>
    <n v="133.7336"/>
    <n v="1162.4535999999998"/>
    <d v="2021-10-03T00:00:00"/>
    <n v="0"/>
    <x v="6"/>
    <d v="2021-10-15T00:00:00"/>
    <n v="165"/>
    <n v="0"/>
    <n v="0"/>
    <s v="Nathan Kyme"/>
    <s v="New All Season Development"/>
    <m/>
    <s v="VC7556-2019-017"/>
    <s v="929 OF"/>
    <m/>
    <m/>
    <m/>
    <s v="Approved"/>
    <m/>
    <m/>
    <s v="Ex working on road for access to C197"/>
    <n v="6"/>
    <s v="C197"/>
    <s v="Highway 17"/>
    <n v="0"/>
    <d v="2021-10-12T00:00:00"/>
    <m/>
    <s v="58"/>
    <d v="2021-10-13T00:00:00"/>
    <s v=""/>
    <s v=""/>
    <m/>
    <m/>
    <m/>
    <s v=""/>
    <s v="06"/>
    <s v="Corbiere and Sons Contracting1017820211003-14Excavator - 36 ton- After Jan 1071028.72"/>
    <s v="Corbiere and Sons Contracting1017820211003-14Excavator - 36 ton- After Jan 1071028.72INV #150"/>
    <s v="New All Season Development"/>
    <s v=""/>
    <x v="2"/>
  </r>
  <r>
    <x v="1"/>
    <n v="6"/>
    <n v="0"/>
    <n v="10177"/>
    <s v="20211003-13"/>
    <n v="53510602"/>
    <s v="Access"/>
    <n v="0"/>
    <s v="Operator - Principle - After Jan 10"/>
    <n v="75"/>
    <n v="53"/>
    <s v="HR"/>
    <s v=""/>
    <s v=""/>
    <s v="75"/>
    <s v="0"/>
    <n v="3975"/>
    <n v="516.75"/>
    <n v="4491.75"/>
    <d v="2021-10-03T00:00:00"/>
    <n v="0"/>
    <x v="6"/>
    <d v="2021-10-15T00:00:00"/>
    <n v="165"/>
    <n v="0"/>
    <n v="0"/>
    <s v="Nathan Kyme"/>
    <s v="New All Season Development"/>
    <m/>
    <s v="VC7556-2019-017"/>
    <s v="929 OF"/>
    <m/>
    <m/>
    <m/>
    <s v="Approved"/>
    <m/>
    <m/>
    <s v="Road building activities on Dead Horse"/>
    <n v="6"/>
    <s v="C203-C209"/>
    <s v="Dead Horse Creek"/>
    <n v="0"/>
    <d v="2021-10-12T00:00:00"/>
    <m/>
    <s v="58"/>
    <d v="2021-10-13T00:00:00"/>
    <s v=""/>
    <s v=""/>
    <m/>
    <m/>
    <m/>
    <s v=""/>
    <s v="06"/>
    <s v="Corbiere and Sons Contracting1017720211003-13Operator - Principle - After Jan 10533975"/>
    <s v="Corbiere and Sons Contracting1017720211003-13Operator - Principle - After Jan 10533975INV #150"/>
    <s v="New All Season Development"/>
    <s v=""/>
    <x v="2"/>
  </r>
  <r>
    <x v="1"/>
    <n v="6"/>
    <n v="0"/>
    <n v="10177"/>
    <s v="20211003-13"/>
    <n v="53510602"/>
    <s v="Access"/>
    <n v="0"/>
    <s v="Foreman"/>
    <n v="95"/>
    <n v="10"/>
    <s v="HR"/>
    <s v=""/>
    <s v=""/>
    <s v="95"/>
    <s v="0"/>
    <n v="950"/>
    <n v="123.5"/>
    <n v="1073.5"/>
    <d v="2021-10-03T00:00:00"/>
    <n v="0"/>
    <x v="6"/>
    <d v="2021-10-15T00:00:00"/>
    <n v="165"/>
    <n v="0"/>
    <n v="0"/>
    <s v="Nathan Kyme"/>
    <s v="New All Season Development"/>
    <m/>
    <s v="VC7556-2019-017"/>
    <s v="929 OF"/>
    <m/>
    <m/>
    <m/>
    <s v="Approved"/>
    <m/>
    <m/>
    <s v="Road building activities on Dead Horse"/>
    <n v="6"/>
    <s v="C203-C209"/>
    <s v="Dead Horse Creek"/>
    <n v="0"/>
    <d v="2021-10-12T00:00:00"/>
    <m/>
    <s v="58"/>
    <d v="2021-10-13T00:00:00"/>
    <s v=""/>
    <s v=""/>
    <m/>
    <m/>
    <m/>
    <s v=""/>
    <s v="06"/>
    <s v="Corbiere and Sons Contracting1017720211003-13Foreman10950"/>
    <s v="Corbiere and Sons Contracting1017720211003-13Foreman10950INV #150"/>
    <s v="New All Season Development"/>
    <s v=""/>
    <x v="2"/>
  </r>
  <r>
    <x v="1"/>
    <n v="6"/>
    <n v="0"/>
    <n v="10177"/>
    <s v="20211003-13"/>
    <n v="53510602"/>
    <s v="Access"/>
    <n v="0"/>
    <s v="Rock Truck - 30 Ton- After Jan 10"/>
    <n v="138.05000000000001"/>
    <n v="18"/>
    <s v="Dynamic"/>
    <s v="103.54"/>
    <s v="0"/>
    <s v=""/>
    <s v=""/>
    <n v="2484.9"/>
    <n v="323.03700000000003"/>
    <n v="2807.9369999999999"/>
    <d v="2021-10-03T00:00:00"/>
    <n v="0"/>
    <x v="6"/>
    <d v="2021-10-15T00:00:00"/>
    <n v="165"/>
    <n v="0"/>
    <n v="0"/>
    <s v="Nathan Kyme"/>
    <s v="New All Season Development"/>
    <m/>
    <s v="VC7556-2019-017"/>
    <s v="929 OF"/>
    <m/>
    <m/>
    <m/>
    <s v="Approved"/>
    <m/>
    <m/>
    <s v="Road building activities on Dead Horse"/>
    <n v="6"/>
    <s v="C203-C209"/>
    <s v="Dead Horse Creek"/>
    <n v="0"/>
    <d v="2021-10-12T00:00:00"/>
    <m/>
    <s v="58"/>
    <d v="2021-10-13T00:00:00"/>
    <s v=""/>
    <s v=""/>
    <m/>
    <m/>
    <m/>
    <s v=""/>
    <s v="06"/>
    <s v="Corbiere and Sons Contracting1017720211003-13Rock Truck - 30 Ton- After Jan 10182484.9"/>
    <s v="Corbiere and Sons Contracting1017720211003-13Rock Truck - 30 Ton- After Jan 10182484.9INV #150"/>
    <s v="New All Season Development"/>
    <s v=""/>
    <x v="2"/>
  </r>
  <r>
    <x v="1"/>
    <n v="6"/>
    <n v="0"/>
    <n v="10177"/>
    <s v="20211003-13"/>
    <n v="53510602"/>
    <s v="Access"/>
    <n v="0"/>
    <s v="Light Truck - Pick up- After Jan 10"/>
    <n v="243.75"/>
    <n v="5"/>
    <s v="DAY"/>
    <s v="182.81"/>
    <s v="0"/>
    <s v=""/>
    <s v=""/>
    <n v="1218.75"/>
    <n v="158.4375"/>
    <n v="1377.1874999999998"/>
    <d v="2021-10-03T00:00:00"/>
    <n v="0"/>
    <x v="6"/>
    <d v="2021-10-15T00:00:00"/>
    <n v="165"/>
    <n v="0"/>
    <n v="0"/>
    <s v="Nathan Kyme"/>
    <s v="New All Season Development"/>
    <m/>
    <s v="VC7556-2019-017"/>
    <s v="929 OF"/>
    <m/>
    <m/>
    <m/>
    <s v="Approved"/>
    <m/>
    <m/>
    <s v="Road building activities on Dead Horse"/>
    <n v="6"/>
    <s v="C203-C209"/>
    <s v="Dead Horse Creek"/>
    <n v="0"/>
    <d v="2021-10-12T00:00:00"/>
    <m/>
    <s v="58"/>
    <d v="2021-10-13T00:00:00"/>
    <s v=""/>
    <s v=""/>
    <m/>
    <m/>
    <m/>
    <s v=""/>
    <s v="06"/>
    <s v="Corbiere and Sons Contracting1017720211003-13Light Truck - Pick up- After Jan 1051218.75"/>
    <s v="Corbiere and Sons Contracting1017720211003-13Light Truck - Pick up- After Jan 1051218.75INV #150"/>
    <s v="New All Season Development"/>
    <s v=""/>
    <x v="2"/>
  </r>
  <r>
    <x v="1"/>
    <n v="6"/>
    <n v="0"/>
    <n v="10177"/>
    <s v="20211003-13"/>
    <n v="53510602"/>
    <s v="Access"/>
    <n v="0"/>
    <s v="Excavator Thumb - 30 - 50 ton- After Jan 10"/>
    <n v="12.21"/>
    <n v="11"/>
    <s v="HR"/>
    <s v="9.16"/>
    <s v="0"/>
    <s v=""/>
    <s v=""/>
    <n v="134.31"/>
    <n v="17.4603"/>
    <n v="151.77029999999999"/>
    <d v="2021-10-03T00:00:00"/>
    <n v="0"/>
    <x v="6"/>
    <d v="2021-10-15T00:00:00"/>
    <n v="165"/>
    <n v="0"/>
    <n v="0"/>
    <s v="Nathan Kyme"/>
    <s v="New All Season Development"/>
    <m/>
    <s v="VC7556-2019-017"/>
    <s v="929 OF"/>
    <m/>
    <m/>
    <m/>
    <s v="Approved"/>
    <m/>
    <m/>
    <s v="Road building activities on Dead Horse"/>
    <n v="6"/>
    <s v="C203-C209"/>
    <s v="Dead Horse Creek"/>
    <n v="0"/>
    <d v="2021-10-12T00:00:00"/>
    <m/>
    <s v="58"/>
    <d v="2021-10-13T00:00:00"/>
    <s v=""/>
    <s v=""/>
    <m/>
    <m/>
    <m/>
    <s v=""/>
    <s v="06"/>
    <s v="Corbiere and Sons Contracting1017720211003-13Excavator Thumb - 30 - 50 ton- After Jan 1011134.31"/>
    <s v="Corbiere and Sons Contracting1017720211003-13Excavator Thumb - 30 - 50 ton- After Jan 1011134.31INV #150"/>
    <s v="New All Season Development"/>
    <s v=""/>
    <x v="2"/>
  </r>
  <r>
    <x v="1"/>
    <n v="6"/>
    <n v="0"/>
    <n v="10177"/>
    <s v="20211003-13"/>
    <n v="53510602"/>
    <s v="Access"/>
    <n v="0"/>
    <s v="Excavator Thumb - 30 - 50 ton- After Jan 10"/>
    <n v="12.21"/>
    <n v="7"/>
    <s v="HR"/>
    <s v="9.16"/>
    <s v="0"/>
    <s v=""/>
    <s v=""/>
    <n v="85.47"/>
    <n v="11.1111"/>
    <n v="96.581099999999992"/>
    <d v="2021-10-03T00:00:00"/>
    <n v="0"/>
    <x v="6"/>
    <d v="2021-10-15T00:00:00"/>
    <n v="165"/>
    <n v="0"/>
    <n v="0"/>
    <s v="Nathan Kyme"/>
    <s v="New All Season Development"/>
    <m/>
    <s v="VC7556-2019-017"/>
    <s v="929 OF"/>
    <m/>
    <m/>
    <m/>
    <s v="Approved"/>
    <m/>
    <m/>
    <s v="Road building activities on Dead Horse"/>
    <n v="6"/>
    <s v="C203-C209"/>
    <s v="Dead Horse Creek"/>
    <n v="0"/>
    <d v="2021-10-12T00:00:00"/>
    <m/>
    <s v="58"/>
    <d v="2021-10-13T00:00:00"/>
    <s v=""/>
    <s v=""/>
    <m/>
    <m/>
    <m/>
    <s v=""/>
    <s v="06"/>
    <s v="Corbiere and Sons Contracting1017720211003-13Excavator Thumb - 30 - 50 ton- After Jan 10785.47"/>
    <s v="Corbiere and Sons Contracting1017720211003-13Excavator Thumb - 30 - 50 ton- After Jan 10785.47INV #150"/>
    <s v="New All Season Development"/>
    <s v=""/>
    <x v="2"/>
  </r>
  <r>
    <x v="1"/>
    <n v="6"/>
    <n v="0"/>
    <n v="10177"/>
    <s v="20211003-13"/>
    <n v="53510602"/>
    <s v="Access"/>
    <n v="0"/>
    <s v="Excavator Thumb - 30 - 50 ton- After Jan 10"/>
    <n v="12.21"/>
    <n v="7"/>
    <s v="HR"/>
    <s v="9.16"/>
    <s v="0"/>
    <s v=""/>
    <s v=""/>
    <n v="85.47"/>
    <n v="11.1111"/>
    <n v="96.581099999999992"/>
    <d v="2021-10-03T00:00:00"/>
    <n v="0"/>
    <x v="6"/>
    <d v="2021-10-15T00:00:00"/>
    <n v="165"/>
    <n v="0"/>
    <n v="0"/>
    <s v="Nathan Kyme"/>
    <s v="New All Season Development"/>
    <m/>
    <s v="VC7556-2019-017"/>
    <s v="929 OF"/>
    <m/>
    <m/>
    <m/>
    <s v="Approved"/>
    <m/>
    <m/>
    <s v="Road building activities on Dead Horse"/>
    <n v="6"/>
    <s v="C203-C209"/>
    <s v="Dead Horse Creek"/>
    <n v="0"/>
    <d v="2021-10-12T00:00:00"/>
    <m/>
    <s v="58"/>
    <d v="2021-10-13T00:00:00"/>
    <s v=""/>
    <s v=""/>
    <m/>
    <m/>
    <m/>
    <s v=""/>
    <s v="06"/>
    <s v="Corbiere and Sons Contracting1017720211003-13Excavator Thumb - 30 - 50 ton- After Jan 10785.47"/>
    <s v="Corbiere and Sons Contracting1017720211003-13Excavator Thumb - 30 - 50 ton- After Jan 10785.47INV #150"/>
    <s v="New All Season Development"/>
    <s v=""/>
    <x v="2"/>
  </r>
  <r>
    <x v="1"/>
    <n v="6"/>
    <n v="0"/>
    <n v="10177"/>
    <s v="20211003-13"/>
    <n v="53510602"/>
    <s v="Access"/>
    <n v="0"/>
    <s v="Excavator - 36 ton- After Jan 10"/>
    <n v="146.96"/>
    <n v="11"/>
    <s v="Dynamic"/>
    <s v="110.22"/>
    <s v="0"/>
    <s v=""/>
    <s v=""/>
    <n v="1616.56"/>
    <n v="210.15280000000001"/>
    <n v="1826.7127999999998"/>
    <d v="2021-10-03T00:00:00"/>
    <n v="0"/>
    <x v="6"/>
    <d v="2021-10-15T00:00:00"/>
    <n v="165"/>
    <n v="0"/>
    <n v="0"/>
    <s v="Nathan Kyme"/>
    <s v="New All Season Development"/>
    <m/>
    <s v="VC7556-2019-017"/>
    <s v="929 OF"/>
    <m/>
    <m/>
    <m/>
    <s v="Approved"/>
    <m/>
    <m/>
    <s v="Road building activities on Dead Horse"/>
    <n v="6"/>
    <s v="C203-C209"/>
    <s v="Dead Horse Creek"/>
    <n v="0"/>
    <d v="2021-10-12T00:00:00"/>
    <m/>
    <s v="58"/>
    <d v="2021-10-13T00:00:00"/>
    <s v=""/>
    <s v=""/>
    <m/>
    <m/>
    <m/>
    <s v=""/>
    <s v="06"/>
    <s v="Corbiere and Sons Contracting1017720211003-13Excavator - 36 ton- After Jan 10111616.56"/>
    <s v="Corbiere and Sons Contracting1017720211003-13Excavator - 36 ton- After Jan 10111616.56INV #150"/>
    <s v="New All Season Development"/>
    <s v=""/>
    <x v="2"/>
  </r>
  <r>
    <x v="1"/>
    <n v="6"/>
    <n v="0"/>
    <n v="10177"/>
    <s v="20211003-13"/>
    <n v="53510602"/>
    <s v="Access"/>
    <n v="0"/>
    <s v="Excavator - 36 ton- After Jan 10"/>
    <n v="146.96"/>
    <n v="7"/>
    <s v="Dynamic"/>
    <s v="110.22"/>
    <s v="0"/>
    <s v=""/>
    <s v=""/>
    <n v="1028.72"/>
    <n v="133.7336"/>
    <n v="1162.4535999999998"/>
    <d v="2021-10-03T00:00:00"/>
    <n v="0"/>
    <x v="6"/>
    <d v="2021-10-15T00:00:00"/>
    <n v="165"/>
    <n v="0"/>
    <n v="0"/>
    <s v="Nathan Kyme"/>
    <s v="New All Season Development"/>
    <m/>
    <s v="VC7556-2019-017"/>
    <s v="929 OF"/>
    <m/>
    <m/>
    <m/>
    <s v="Approved"/>
    <m/>
    <m/>
    <s v="Road building activities on Dead Horse"/>
    <n v="6"/>
    <s v="C203-C209"/>
    <s v="Dead Horse Creek"/>
    <n v="0"/>
    <d v="2021-10-12T00:00:00"/>
    <m/>
    <s v="58"/>
    <d v="2021-10-13T00:00:00"/>
    <s v=""/>
    <s v=""/>
    <m/>
    <m/>
    <m/>
    <s v=""/>
    <s v="06"/>
    <s v="Corbiere and Sons Contracting1017720211003-13Excavator - 36 ton- After Jan 1071028.72"/>
    <s v="Corbiere and Sons Contracting1017720211003-13Excavator - 36 ton- After Jan 1071028.72INV #150"/>
    <s v="New All Season Development"/>
    <s v=""/>
    <x v="2"/>
  </r>
  <r>
    <x v="1"/>
    <n v="6"/>
    <n v="0"/>
    <n v="10177"/>
    <s v="20211003-13"/>
    <n v="53510602"/>
    <s v="Access"/>
    <n v="0"/>
    <s v="Excavator - 30 ton- After Jan 10"/>
    <n v="138.44999999999999"/>
    <n v="7"/>
    <s v="Dynamic"/>
    <s v="103.84"/>
    <s v="0"/>
    <s v=""/>
    <s v=""/>
    <n v="969.15"/>
    <n v="125.98950000000001"/>
    <n v="1095.1394999999998"/>
    <d v="2021-10-03T00:00:00"/>
    <n v="0"/>
    <x v="6"/>
    <d v="2021-10-15T00:00:00"/>
    <n v="165"/>
    <n v="0"/>
    <n v="0"/>
    <s v="Nathan Kyme"/>
    <s v="New All Season Development"/>
    <m/>
    <s v="VC7556-2019-017"/>
    <s v="929 OF"/>
    <m/>
    <m/>
    <m/>
    <s v="Approved"/>
    <m/>
    <m/>
    <s v="Road building activities on Dead Horse"/>
    <n v="6"/>
    <s v="C203-C209"/>
    <s v="Dead Horse Creek"/>
    <n v="0"/>
    <d v="2021-10-12T00:00:00"/>
    <m/>
    <s v="58"/>
    <d v="2021-10-13T00:00:00"/>
    <s v=""/>
    <s v=""/>
    <m/>
    <m/>
    <m/>
    <s v=""/>
    <s v="06"/>
    <s v="Corbiere and Sons Contracting1017720211003-13Excavator - 30 ton- After Jan 107969.15"/>
    <s v="Corbiere and Sons Contracting1017720211003-13Excavator - 30 ton- After Jan 107969.15INV #150"/>
    <s v="New All Season Development"/>
    <s v=""/>
    <x v="2"/>
  </r>
  <r>
    <x v="1"/>
    <n v="6"/>
    <n v="0"/>
    <n v="10177"/>
    <s v="20211003-13"/>
    <n v="53510602"/>
    <s v="Access"/>
    <n v="0"/>
    <s v="Dozer D6 or equal- After Jan 10"/>
    <n v="131.47999999999999"/>
    <n v="11"/>
    <s v="Dynamic"/>
    <s v="98.61"/>
    <s v="0"/>
    <s v=""/>
    <s v=""/>
    <n v="1446.28"/>
    <n v="188.0164"/>
    <n v="1634.2963999999997"/>
    <d v="2021-10-03T00:00:00"/>
    <n v="0"/>
    <x v="6"/>
    <d v="2021-10-15T00:00:00"/>
    <n v="165"/>
    <n v="0"/>
    <n v="0"/>
    <s v="Nathan Kyme"/>
    <s v="New All Season Development"/>
    <m/>
    <s v="VC7556-2019-017"/>
    <s v="929 OF"/>
    <m/>
    <m/>
    <m/>
    <s v="Approved"/>
    <m/>
    <m/>
    <s v="Road building activities on Dead Horse"/>
    <n v="6"/>
    <s v="C203-C209"/>
    <s v="Dead Horse Creek"/>
    <n v="0"/>
    <d v="2021-10-12T00:00:00"/>
    <m/>
    <s v="58"/>
    <d v="2021-10-13T00:00:00"/>
    <s v=""/>
    <s v=""/>
    <m/>
    <m/>
    <m/>
    <s v=""/>
    <s v="06"/>
    <s v="Corbiere and Sons Contracting1017720211003-13Dozer D6 or equal- After Jan 10111446.28"/>
    <s v="Corbiere and Sons Contracting1017720211003-13Dozer D6 or equal- After Jan 10111446.28INV #150"/>
    <s v="New All Season Development"/>
    <s v=""/>
    <x v="2"/>
  </r>
  <r>
    <x v="1"/>
    <n v="6"/>
    <n v="0"/>
    <n v="10175"/>
    <s v="20211003-11"/>
    <n v="53510602"/>
    <s v="Access"/>
    <n v="0"/>
    <s v="Labourer - General - After Jan 10"/>
    <n v="60"/>
    <n v="13"/>
    <s v="HR"/>
    <s v=""/>
    <s v=""/>
    <s v="60"/>
    <s v="0"/>
    <n v="780"/>
    <n v="101.4"/>
    <n v="881.39999999999986"/>
    <d v="2021-10-03T00:00:00"/>
    <n v="0"/>
    <x v="6"/>
    <d v="2021-10-15T00:00:00"/>
    <n v="165"/>
    <n v="0"/>
    <n v="0"/>
    <s v="Nathan Kyme"/>
    <s v="New All Season Development"/>
    <m/>
    <s v="VC7556-2019-017"/>
    <s v="929 OF"/>
    <m/>
    <m/>
    <m/>
    <s v="Approved"/>
    <m/>
    <m/>
    <s v="Road building acitivities from Mink Creek"/>
    <n v="6"/>
    <s v="C237-C247"/>
    <s v="Mink Creek"/>
    <n v="0"/>
    <d v="2021-10-12T00:00:00"/>
    <m/>
    <s v="58"/>
    <d v="2021-10-13T00:00:00"/>
    <s v=""/>
    <s v=""/>
    <m/>
    <m/>
    <m/>
    <s v=""/>
    <s v="06"/>
    <s v="Corbiere and Sons Contracting1017520211003-11Labourer - General - After Jan 1013780"/>
    <s v="Corbiere and Sons Contracting1017520211003-11Labourer - General - After Jan 1013780INV #150"/>
    <s v="New All Season Development"/>
    <s v=""/>
    <x v="2"/>
  </r>
  <r>
    <x v="1"/>
    <n v="6"/>
    <n v="0"/>
    <n v="10175"/>
    <s v="20211003-11"/>
    <n v="53510602"/>
    <s v="Access"/>
    <n v="0"/>
    <s v="Operator - Principle - After Jan 10"/>
    <n v="75"/>
    <n v="52"/>
    <s v="HR"/>
    <s v=""/>
    <s v=""/>
    <s v="75"/>
    <s v="0"/>
    <n v="3900"/>
    <n v="507"/>
    <n v="4407"/>
    <d v="2021-10-03T00:00:00"/>
    <n v="0"/>
    <x v="6"/>
    <d v="2021-10-15T00:00:00"/>
    <n v="165"/>
    <n v="0"/>
    <n v="0"/>
    <s v="Nathan Kyme"/>
    <s v="New All Season Development"/>
    <m/>
    <s v="VC7556-2019-017"/>
    <s v="929 OF"/>
    <m/>
    <m/>
    <m/>
    <s v="Approved"/>
    <m/>
    <m/>
    <s v="Road building acitivities from Mink Creek"/>
    <n v="6"/>
    <s v="C237-C247"/>
    <s v="Mink Creek"/>
    <n v="0"/>
    <d v="2021-10-12T00:00:00"/>
    <m/>
    <s v="58"/>
    <d v="2021-10-13T00:00:00"/>
    <s v=""/>
    <s v=""/>
    <m/>
    <m/>
    <m/>
    <s v=""/>
    <s v="06"/>
    <s v="Corbiere and Sons Contracting1017520211003-11Operator - Principle - After Jan 10523900"/>
    <s v="Corbiere and Sons Contracting1017520211003-11Operator - Principle - After Jan 10523900INV #150"/>
    <s v="New All Season Development"/>
    <s v=""/>
    <x v="2"/>
  </r>
  <r>
    <x v="1"/>
    <n v="6"/>
    <n v="0"/>
    <n v="10175"/>
    <s v="20211003-11"/>
    <n v="53510602"/>
    <s v="Access"/>
    <n v="0"/>
    <s v="L.O.A."/>
    <n v="210"/>
    <n v="6"/>
    <s v="DAY"/>
    <s v=""/>
    <s v=""/>
    <m/>
    <s v="0"/>
    <n v="1260"/>
    <n v="163.80000000000001"/>
    <n v="1423.8"/>
    <d v="2021-10-03T00:00:00"/>
    <n v="0"/>
    <x v="6"/>
    <d v="2021-10-15T00:00:00"/>
    <n v="165"/>
    <n v="0"/>
    <n v="0"/>
    <s v="Nathan Kyme"/>
    <s v="New All Season Development"/>
    <m/>
    <s v="VC7556-2019-017"/>
    <s v="929 OF"/>
    <m/>
    <m/>
    <m/>
    <s v="Approved"/>
    <m/>
    <m/>
    <s v="Road building acitivities from Mink Creek"/>
    <n v="6"/>
    <s v="C237-C247"/>
    <s v="Mink Creek"/>
    <n v="0"/>
    <d v="2021-10-12T00:00:00"/>
    <m/>
    <s v="58"/>
    <d v="2021-10-13T00:00:00"/>
    <s v=""/>
    <s v=""/>
    <m/>
    <m/>
    <m/>
    <s v=""/>
    <s v="06"/>
    <s v="Corbiere and Sons Contracting1017520211003-11L.O.A.61260"/>
    <s v="Corbiere and Sons Contracting1017520211003-11L.O.A.61260INV #150"/>
    <s v="New All Season Development"/>
    <s v=""/>
    <x v="2"/>
  </r>
  <r>
    <x v="1"/>
    <n v="6"/>
    <n v="0"/>
    <n v="10175"/>
    <s v="20211003-11"/>
    <n v="53510602"/>
    <s v="Access"/>
    <n v="0"/>
    <s v="Foreman"/>
    <n v="95"/>
    <n v="13"/>
    <s v="HR"/>
    <s v=""/>
    <s v=""/>
    <s v="95"/>
    <s v="0"/>
    <n v="1235"/>
    <n v="160.55000000000001"/>
    <n v="1395.55"/>
    <d v="2021-10-03T00:00:00"/>
    <n v="0"/>
    <x v="6"/>
    <d v="2021-10-15T00:00:00"/>
    <n v="165"/>
    <n v="0"/>
    <n v="0"/>
    <s v="Nathan Kyme"/>
    <s v="New All Season Development"/>
    <m/>
    <s v="VC7556-2019-017"/>
    <s v="929 OF"/>
    <m/>
    <m/>
    <m/>
    <s v="Approved"/>
    <m/>
    <m/>
    <s v="Road building acitivities from Mink Creek"/>
    <n v="6"/>
    <s v="C237-C247"/>
    <s v="Mink Creek"/>
    <n v="0"/>
    <d v="2021-10-12T00:00:00"/>
    <m/>
    <s v="58"/>
    <d v="2021-10-13T00:00:00"/>
    <s v=""/>
    <s v=""/>
    <m/>
    <m/>
    <m/>
    <s v=""/>
    <s v="06"/>
    <s v="Corbiere and Sons Contracting1017520211003-11Foreman131235"/>
    <s v="Corbiere and Sons Contracting1017520211003-11Foreman131235INV #150"/>
    <s v="New All Season Development"/>
    <s v=""/>
    <x v="2"/>
  </r>
  <r>
    <x v="1"/>
    <n v="6"/>
    <n v="0"/>
    <n v="10175"/>
    <s v="20211003-11"/>
    <n v="53510602"/>
    <s v="Access"/>
    <n v="0"/>
    <s v="Rock Truck - 30 Ton- After Jan 10"/>
    <n v="138.05000000000001"/>
    <n v="12"/>
    <s v="Dynamic"/>
    <s v="103.54"/>
    <s v="0"/>
    <s v=""/>
    <s v=""/>
    <n v="1656.6"/>
    <n v="215.358"/>
    <n v="1871.9579999999996"/>
    <d v="2021-10-03T00:00:00"/>
    <n v="0"/>
    <x v="6"/>
    <d v="2021-10-15T00:00:00"/>
    <n v="165"/>
    <n v="0"/>
    <n v="0"/>
    <s v="Nathan Kyme"/>
    <s v="New All Season Development"/>
    <m/>
    <s v="VC7556-2019-017"/>
    <s v="929 OF"/>
    <m/>
    <m/>
    <m/>
    <s v="Approved"/>
    <m/>
    <m/>
    <s v="Road building acitivities from Mink Creek"/>
    <n v="6"/>
    <s v="C237-C247"/>
    <s v="Mink Creek"/>
    <n v="0"/>
    <d v="2021-10-12T00:00:00"/>
    <m/>
    <s v="58"/>
    <d v="2021-10-13T00:00:00"/>
    <s v=""/>
    <s v=""/>
    <m/>
    <m/>
    <m/>
    <s v=""/>
    <s v="06"/>
    <s v="Corbiere and Sons Contracting1017520211003-11Rock Truck - 30 Ton- After Jan 10121656.6"/>
    <s v="Corbiere and Sons Contracting1017520211003-11Rock Truck - 30 Ton- After Jan 10121656.6INV #150"/>
    <s v="New All Season Development"/>
    <s v=""/>
    <x v="2"/>
  </r>
  <r>
    <x v="1"/>
    <n v="6"/>
    <n v="0"/>
    <n v="10175"/>
    <s v="20211003-11"/>
    <n v="53510602"/>
    <s v="Access"/>
    <n v="0"/>
    <s v="Light Truck - Pick up- After Jan 10"/>
    <n v="243.75"/>
    <n v="5"/>
    <s v="DAY"/>
    <s v="182.81"/>
    <s v="0"/>
    <s v=""/>
    <s v=""/>
    <n v="1218.75"/>
    <n v="158.4375"/>
    <n v="1377.1874999999998"/>
    <d v="2021-10-03T00:00:00"/>
    <n v="0"/>
    <x v="6"/>
    <d v="2021-10-15T00:00:00"/>
    <n v="165"/>
    <n v="0"/>
    <n v="0"/>
    <s v="Nathan Kyme"/>
    <s v="New All Season Development"/>
    <m/>
    <s v="VC7556-2019-017"/>
    <s v="929 OF"/>
    <m/>
    <m/>
    <m/>
    <s v="Approved"/>
    <m/>
    <m/>
    <s v="Road building acitivities from Mink Creek"/>
    <n v="6"/>
    <s v="C237-C247"/>
    <s v="Mink Creek"/>
    <n v="0"/>
    <d v="2021-10-12T00:00:00"/>
    <m/>
    <s v="58"/>
    <d v="2021-10-13T00:00:00"/>
    <s v=""/>
    <s v=""/>
    <m/>
    <m/>
    <m/>
    <s v=""/>
    <s v="06"/>
    <s v="Corbiere and Sons Contracting1017520211003-11Light Truck - Pick up- After Jan 1051218.75"/>
    <s v="Corbiere and Sons Contracting1017520211003-11Light Truck - Pick up- After Jan 1051218.75INV #150"/>
    <s v="New All Season Development"/>
    <s v=""/>
    <x v="2"/>
  </r>
  <r>
    <x v="1"/>
    <n v="6"/>
    <n v="0"/>
    <n v="10175"/>
    <s v="20211003-11"/>
    <n v="53510602"/>
    <s v="Access"/>
    <n v="0"/>
    <s v="Excavator Thumb - 30 - 50 ton- After Jan 10"/>
    <n v="12.21"/>
    <n v="12"/>
    <s v="HR"/>
    <s v="9.16"/>
    <s v="0"/>
    <s v=""/>
    <s v=""/>
    <n v="146.52000000000001"/>
    <n v="19.047600000000003"/>
    <n v="165.5676"/>
    <d v="2021-10-03T00:00:00"/>
    <n v="0"/>
    <x v="6"/>
    <d v="2021-10-15T00:00:00"/>
    <n v="165"/>
    <n v="0"/>
    <n v="0"/>
    <s v="Nathan Kyme"/>
    <s v="New All Season Development"/>
    <m/>
    <s v="VC7556-2019-017"/>
    <s v="929 OF"/>
    <m/>
    <m/>
    <m/>
    <s v="Approved"/>
    <m/>
    <m/>
    <s v="Road building acitivities from Mink Creek"/>
    <n v="6"/>
    <s v="C237-C247"/>
    <s v="Mink Creek"/>
    <n v="0"/>
    <d v="2021-10-12T00:00:00"/>
    <m/>
    <s v="58"/>
    <d v="2021-10-13T00:00:00"/>
    <s v=""/>
    <s v=""/>
    <m/>
    <m/>
    <m/>
    <s v=""/>
    <s v="06"/>
    <s v="Corbiere and Sons Contracting1017520211003-11Excavator Thumb - 30 - 50 ton- After Jan 1012146.52"/>
    <s v="Corbiere and Sons Contracting1017520211003-11Excavator Thumb - 30 - 50 ton- After Jan 1012146.52INV #150"/>
    <s v="New All Season Development"/>
    <s v=""/>
    <x v="2"/>
  </r>
  <r>
    <x v="1"/>
    <n v="6"/>
    <n v="0"/>
    <n v="10175"/>
    <s v="20211003-11"/>
    <n v="53510602"/>
    <s v="Access"/>
    <n v="0"/>
    <s v="Excavator - 36 ton- After Jan 10"/>
    <n v="146.96"/>
    <n v="12"/>
    <s v="Dynamic"/>
    <s v="110.22"/>
    <s v="0"/>
    <s v=""/>
    <s v=""/>
    <n v="1763.52"/>
    <n v="229.2576"/>
    <n v="1992.7775999999999"/>
    <d v="2021-10-03T00:00:00"/>
    <n v="0"/>
    <x v="6"/>
    <d v="2021-10-15T00:00:00"/>
    <n v="165"/>
    <n v="0"/>
    <n v="0"/>
    <s v="Nathan Kyme"/>
    <s v="New All Season Development"/>
    <m/>
    <s v="VC7556-2019-017"/>
    <s v="929 OF"/>
    <m/>
    <m/>
    <m/>
    <s v="Approved"/>
    <m/>
    <m/>
    <s v="Road building acitivities from Mink Creek"/>
    <n v="6"/>
    <s v="C237-C247"/>
    <s v="Mink Creek"/>
    <n v="0"/>
    <d v="2021-10-12T00:00:00"/>
    <m/>
    <s v="58"/>
    <d v="2021-10-13T00:00:00"/>
    <s v=""/>
    <s v=""/>
    <m/>
    <m/>
    <m/>
    <s v=""/>
    <s v="06"/>
    <s v="Corbiere and Sons Contracting1017520211003-11Excavator - 36 ton- After Jan 10121763.52"/>
    <s v="Corbiere and Sons Contracting1017520211003-11Excavator - 36 ton- After Jan 10121763.52INV #150"/>
    <s v="New All Season Development"/>
    <s v=""/>
    <x v="2"/>
  </r>
  <r>
    <x v="1"/>
    <n v="6"/>
    <n v="0"/>
    <n v="10175"/>
    <s v="20211003-11"/>
    <n v="53510602"/>
    <s v="Access"/>
    <n v="0"/>
    <s v="Excavator - 36 ton- After Jan 10"/>
    <n v="146.96"/>
    <n v="12"/>
    <s v="Dynamic"/>
    <s v="110.22"/>
    <s v="0"/>
    <s v=""/>
    <s v=""/>
    <n v="1763.52"/>
    <n v="229.2576"/>
    <n v="1992.7775999999999"/>
    <d v="2021-10-03T00:00:00"/>
    <n v="0"/>
    <x v="6"/>
    <d v="2021-10-15T00:00:00"/>
    <n v="165"/>
    <n v="0"/>
    <n v="0"/>
    <s v="Nathan Kyme"/>
    <s v="New All Season Development"/>
    <m/>
    <s v="VC7556-2019-017"/>
    <s v="929 OF"/>
    <m/>
    <m/>
    <m/>
    <s v="Approved"/>
    <m/>
    <m/>
    <s v="Road building acitivities from Mink Creek"/>
    <n v="6"/>
    <s v="C237-C247"/>
    <s v="Mink Creek"/>
    <n v="0"/>
    <d v="2021-10-12T00:00:00"/>
    <m/>
    <s v="58"/>
    <d v="2021-10-13T00:00:00"/>
    <s v=""/>
    <s v=""/>
    <m/>
    <m/>
    <m/>
    <s v=""/>
    <s v="06"/>
    <s v="Corbiere and Sons Contracting1017520211003-11Excavator - 36 ton- After Jan 10121763.52"/>
    <s v="Corbiere and Sons Contracting1017520211003-11Excavator - 36 ton- After Jan 10121763.52INV #150"/>
    <s v="New All Season Development"/>
    <s v=""/>
    <x v="2"/>
  </r>
  <r>
    <x v="1"/>
    <n v="6"/>
    <n v="0"/>
    <n v="10175"/>
    <s v="20211003-11"/>
    <n v="53510602"/>
    <s v="Access"/>
    <n v="0"/>
    <s v="Dozer D6 or equal- After Jan 10"/>
    <n v="131.47999999999999"/>
    <n v="12"/>
    <s v="Dynamic"/>
    <s v="98.61"/>
    <s v="0"/>
    <s v=""/>
    <s v=""/>
    <n v="1577.76"/>
    <n v="205.1088"/>
    <n v="1782.8687999999997"/>
    <d v="2021-10-03T00:00:00"/>
    <n v="0"/>
    <x v="6"/>
    <d v="2021-10-15T00:00:00"/>
    <n v="165"/>
    <n v="0"/>
    <n v="0"/>
    <s v="Nathan Kyme"/>
    <s v="New All Season Development"/>
    <m/>
    <s v="VC7556-2019-017"/>
    <s v="929 OF"/>
    <m/>
    <m/>
    <m/>
    <s v="Approved"/>
    <m/>
    <m/>
    <s v="Road building acitivities from Mink Creek"/>
    <n v="6"/>
    <s v="C237-C247"/>
    <s v="Mink Creek"/>
    <n v="0"/>
    <d v="2021-10-12T00:00:00"/>
    <m/>
    <s v="58"/>
    <d v="2021-10-13T00:00:00"/>
    <s v=""/>
    <s v=""/>
    <m/>
    <m/>
    <m/>
    <s v=""/>
    <s v="06"/>
    <s v="Corbiere and Sons Contracting1017520211003-11Dozer D6 or equal- After Jan 10121577.76"/>
    <s v="Corbiere and Sons Contracting1017520211003-11Dozer D6 or equal- After Jan 10121577.76INV #150"/>
    <s v="New All Season Development"/>
    <s v=""/>
    <x v="2"/>
  </r>
  <r>
    <x v="1"/>
    <n v="6"/>
    <n v="0"/>
    <n v="10174"/>
    <s v="20211003-10"/>
    <n v="53510602"/>
    <s v="Access"/>
    <n v="0"/>
    <s v="Operator - Principle - After Jan 10"/>
    <n v="75"/>
    <n v="39"/>
    <s v="HR"/>
    <s v=""/>
    <s v=""/>
    <s v="75"/>
    <s v="0"/>
    <n v="2925"/>
    <n v="380.25"/>
    <n v="3305.2499999999995"/>
    <d v="2021-10-03T00:00:00"/>
    <n v="0"/>
    <x v="6"/>
    <d v="2021-10-15T00:00:00"/>
    <n v="165"/>
    <n v="0"/>
    <n v="0"/>
    <s v="Nathan Kyme"/>
    <s v="New All Season Development"/>
    <m/>
    <s v="VC7556-2019-017"/>
    <s v="929 OF"/>
    <m/>
    <m/>
    <m/>
    <s v="Approved"/>
    <m/>
    <m/>
    <s v="Road building activities on Ripple Creek"/>
    <n v="6"/>
    <s v="C197-C202"/>
    <s v="Ripple"/>
    <n v="0"/>
    <d v="2021-10-12T00:00:00"/>
    <m/>
    <s v="58"/>
    <d v="2021-10-13T00:00:00"/>
    <s v=""/>
    <s v=""/>
    <m/>
    <m/>
    <m/>
    <s v=""/>
    <s v="06"/>
    <s v="Corbiere and Sons Contracting1017420211003-10Operator - Principle - After Jan 10392925"/>
    <s v="Corbiere and Sons Contracting1017420211003-10Operator - Principle - After Jan 10392925INV #150"/>
    <s v="New All Season Development"/>
    <s v=""/>
    <x v="2"/>
  </r>
  <r>
    <x v="1"/>
    <n v="6"/>
    <n v="0"/>
    <n v="10174"/>
    <s v="20211003-10"/>
    <n v="53510602"/>
    <s v="Access"/>
    <n v="0"/>
    <s v="L.O.A."/>
    <n v="210"/>
    <n v="3"/>
    <s v="DAY"/>
    <s v=""/>
    <s v=""/>
    <m/>
    <s v="0"/>
    <n v="630"/>
    <n v="81.900000000000006"/>
    <n v="711.9"/>
    <d v="2021-10-03T00:00:00"/>
    <n v="0"/>
    <x v="6"/>
    <d v="2021-10-15T00:00:00"/>
    <n v="165"/>
    <n v="0"/>
    <n v="0"/>
    <s v="Nathan Kyme"/>
    <s v="New All Season Development"/>
    <m/>
    <s v="VC7556-2019-017"/>
    <s v="929 OF"/>
    <m/>
    <m/>
    <m/>
    <s v="Approved"/>
    <m/>
    <m/>
    <s v="Road building activities on Ripple Creek"/>
    <n v="6"/>
    <s v="C197-C202"/>
    <s v="Ripple"/>
    <n v="0"/>
    <d v="2021-10-12T00:00:00"/>
    <m/>
    <s v="58"/>
    <d v="2021-10-13T00:00:00"/>
    <s v=""/>
    <s v=""/>
    <m/>
    <m/>
    <m/>
    <s v=""/>
    <s v="06"/>
    <s v="Corbiere and Sons Contracting1017420211003-10L.O.A.3630"/>
    <s v="Corbiere and Sons Contracting1017420211003-10L.O.A.3630INV #150"/>
    <s v="New All Season Development"/>
    <s v=""/>
    <x v="2"/>
  </r>
  <r>
    <x v="1"/>
    <n v="6"/>
    <n v="0"/>
    <n v="10174"/>
    <s v="20211003-10"/>
    <n v="53510602"/>
    <s v="Access"/>
    <n v="0"/>
    <s v="Rock Truck - 30 Ton- After Jan 10"/>
    <n v="138.05000000000001"/>
    <n v="12"/>
    <s v="Dynamic"/>
    <s v="103.54"/>
    <s v="0"/>
    <s v=""/>
    <s v=""/>
    <n v="1656.6"/>
    <n v="215.358"/>
    <n v="1871.9579999999996"/>
    <d v="2021-10-03T00:00:00"/>
    <n v="0"/>
    <x v="6"/>
    <d v="2021-10-15T00:00:00"/>
    <n v="165"/>
    <n v="0"/>
    <n v="0"/>
    <s v="Nathan Kyme"/>
    <s v="New All Season Development"/>
    <m/>
    <s v="VC7556-2019-017"/>
    <s v="929 OF"/>
    <m/>
    <m/>
    <m/>
    <s v="Approved"/>
    <m/>
    <m/>
    <s v="Road building activities on Ripple Creek"/>
    <n v="6"/>
    <s v="C197-C202"/>
    <s v="Ripple"/>
    <n v="0"/>
    <d v="2021-10-12T00:00:00"/>
    <m/>
    <s v="58"/>
    <d v="2021-10-13T00:00:00"/>
    <s v=""/>
    <s v=""/>
    <m/>
    <m/>
    <m/>
    <s v=""/>
    <s v="06"/>
    <s v="Corbiere and Sons Contracting1017420211003-10Rock Truck - 30 Ton- After Jan 10121656.6"/>
    <s v="Corbiere and Sons Contracting1017420211003-10Rock Truck - 30 Ton- After Jan 10121656.6INV #150"/>
    <s v="New All Season Development"/>
    <s v=""/>
    <x v="2"/>
  </r>
  <r>
    <x v="1"/>
    <n v="6"/>
    <n v="0"/>
    <n v="10174"/>
    <s v="20211003-10"/>
    <n v="53510602"/>
    <s v="Access"/>
    <n v="0"/>
    <s v="Light Truck - Pick up- After Jan 10"/>
    <n v="243.75"/>
    <n v="1"/>
    <s v="DAY"/>
    <s v="182.81"/>
    <s v="0"/>
    <s v=""/>
    <s v=""/>
    <n v="243.75"/>
    <n v="31.6875"/>
    <n v="275.4375"/>
    <d v="2021-10-03T00:00:00"/>
    <n v="0"/>
    <x v="6"/>
    <d v="2021-10-15T00:00:00"/>
    <n v="165"/>
    <n v="0"/>
    <n v="0"/>
    <s v="Nathan Kyme"/>
    <s v="New All Season Development"/>
    <m/>
    <s v="VC7556-2019-017"/>
    <s v="929 OF"/>
    <m/>
    <m/>
    <m/>
    <s v="Approved"/>
    <m/>
    <m/>
    <s v="Road building activities on Ripple Creek"/>
    <n v="6"/>
    <s v="C197-C202"/>
    <s v="Ripple"/>
    <n v="0"/>
    <d v="2021-10-12T00:00:00"/>
    <m/>
    <s v="58"/>
    <d v="2021-10-13T00:00:00"/>
    <s v=""/>
    <s v=""/>
    <m/>
    <m/>
    <m/>
    <s v=""/>
    <s v="06"/>
    <s v="Corbiere and Sons Contracting1017420211003-10Light Truck - Pick up- After Jan 101243.75"/>
    <s v="Corbiere and Sons Contracting1017420211003-10Light Truck - Pick up- After Jan 101243.75INV #150"/>
    <s v="New All Season Development"/>
    <s v=""/>
    <x v="2"/>
  </r>
  <r>
    <x v="1"/>
    <n v="6"/>
    <n v="0"/>
    <n v="10174"/>
    <s v="20211003-10"/>
    <n v="53510602"/>
    <s v="Access"/>
    <n v="0"/>
    <s v="Excavator Thumb - 30 - 50 ton- After Jan 10"/>
    <n v="12.21"/>
    <n v="12"/>
    <s v="HR"/>
    <s v="9.16"/>
    <s v="0"/>
    <s v=""/>
    <s v=""/>
    <n v="146.52000000000001"/>
    <n v="19.047600000000003"/>
    <n v="165.5676"/>
    <d v="2021-10-03T00:00:00"/>
    <n v="0"/>
    <x v="6"/>
    <d v="2021-10-15T00:00:00"/>
    <n v="165"/>
    <n v="0"/>
    <n v="0"/>
    <s v="Nathan Kyme"/>
    <s v="New All Season Development"/>
    <m/>
    <s v="VC7556-2019-017"/>
    <s v="929 OF"/>
    <m/>
    <m/>
    <m/>
    <s v="Approved"/>
    <m/>
    <m/>
    <s v="Road building activities on Ripple Creek"/>
    <n v="6"/>
    <s v="C197-C202"/>
    <s v="Ripple"/>
    <n v="0"/>
    <d v="2021-10-12T00:00:00"/>
    <m/>
    <s v="58"/>
    <d v="2021-10-13T00:00:00"/>
    <s v=""/>
    <s v=""/>
    <m/>
    <m/>
    <m/>
    <s v=""/>
    <s v="06"/>
    <s v="Corbiere and Sons Contracting1017420211003-10Excavator Thumb - 30 - 50 ton- After Jan 1012146.52"/>
    <s v="Corbiere and Sons Contracting1017420211003-10Excavator Thumb - 30 - 50 ton- After Jan 1012146.52INV #150"/>
    <s v="New All Season Development"/>
    <s v=""/>
    <x v="2"/>
  </r>
  <r>
    <x v="1"/>
    <n v="6"/>
    <n v="0"/>
    <n v="10174"/>
    <s v="20211003-10"/>
    <n v="53510602"/>
    <s v="Access"/>
    <n v="0"/>
    <s v="Excavator - 36 ton- After Jan 10"/>
    <n v="146.96"/>
    <n v="12"/>
    <s v="Dynamic"/>
    <s v="110.22"/>
    <s v="0"/>
    <s v=""/>
    <s v=""/>
    <n v="1763.52"/>
    <n v="229.2576"/>
    <n v="1992.7775999999999"/>
    <d v="2021-10-03T00:00:00"/>
    <n v="0"/>
    <x v="6"/>
    <d v="2021-10-15T00:00:00"/>
    <n v="165"/>
    <n v="0"/>
    <n v="0"/>
    <s v="Nathan Kyme"/>
    <s v="New All Season Development"/>
    <m/>
    <s v="VC7556-2019-017"/>
    <s v="929 OF"/>
    <m/>
    <m/>
    <m/>
    <s v="Approved"/>
    <m/>
    <m/>
    <s v="Road building activities on Ripple Creek"/>
    <n v="6"/>
    <s v="C197-C202"/>
    <s v="Ripple"/>
    <n v="0"/>
    <d v="2021-10-12T00:00:00"/>
    <m/>
    <s v="58"/>
    <d v="2021-10-13T00:00:00"/>
    <s v=""/>
    <s v=""/>
    <m/>
    <m/>
    <m/>
    <s v=""/>
    <s v="06"/>
    <s v="Corbiere and Sons Contracting1017420211003-10Excavator - 36 ton- After Jan 10121763.52"/>
    <s v="Corbiere and Sons Contracting1017420211003-10Excavator - 36 ton- After Jan 10121763.52INV #150"/>
    <s v="New All Season Development"/>
    <s v=""/>
    <x v="2"/>
  </r>
  <r>
    <x v="1"/>
    <n v="6"/>
    <n v="0"/>
    <n v="10174"/>
    <s v="20211003-10"/>
    <n v="53510602"/>
    <s v="Access"/>
    <n v="0"/>
    <s v="Dozer D6 or equal- After Jan 10"/>
    <n v="131.47999999999999"/>
    <n v="12"/>
    <s v="Dynamic"/>
    <s v="98.61"/>
    <s v="0"/>
    <s v=""/>
    <s v=""/>
    <n v="1577.76"/>
    <n v="205.1088"/>
    <n v="1782.8687999999997"/>
    <d v="2021-10-03T00:00:00"/>
    <n v="0"/>
    <x v="6"/>
    <d v="2021-10-15T00:00:00"/>
    <n v="165"/>
    <n v="0"/>
    <n v="0"/>
    <s v="Nathan Kyme"/>
    <s v="New All Season Development"/>
    <m/>
    <s v="VC7556-2019-017"/>
    <s v="929 OF"/>
    <m/>
    <m/>
    <m/>
    <s v="Approved"/>
    <m/>
    <m/>
    <s v="Road building activities on Ripple Creek"/>
    <n v="6"/>
    <s v="C197-C202"/>
    <s v="Ripple"/>
    <n v="0"/>
    <d v="2021-10-12T00:00:00"/>
    <m/>
    <s v="58"/>
    <d v="2021-10-13T00:00:00"/>
    <s v=""/>
    <s v=""/>
    <m/>
    <m/>
    <m/>
    <s v=""/>
    <s v="06"/>
    <s v="Corbiere and Sons Contracting1017420211003-10Dozer D6 or equal- After Jan 10121577.76"/>
    <s v="Corbiere and Sons Contracting1017420211003-10Dozer D6 or equal- After Jan 10121577.76INV #150"/>
    <s v="New All Season Development"/>
    <s v=""/>
    <x v="2"/>
  </r>
  <r>
    <x v="1"/>
    <n v="6"/>
    <n v="0"/>
    <n v="10159"/>
    <s v="20211002-9"/>
    <n v="53510602"/>
    <s v="Access"/>
    <n v="0"/>
    <s v="Labourer - General - After Jan 10"/>
    <n v="60"/>
    <n v="13"/>
    <s v="HR"/>
    <s v=""/>
    <s v=""/>
    <s v="60"/>
    <s v="0"/>
    <n v="780"/>
    <n v="101.4"/>
    <n v="881.39999999999986"/>
    <d v="2021-10-02T00:00:00"/>
    <n v="0"/>
    <x v="6"/>
    <d v="2021-10-15T00:00:00"/>
    <n v="165"/>
    <n v="0"/>
    <n v="0"/>
    <s v="Nathan Kyme"/>
    <s v="New All Season Development"/>
    <m/>
    <s v="VC7556-2019-017"/>
    <s v="929 OF"/>
    <m/>
    <m/>
    <m/>
    <s v="Approved"/>
    <m/>
    <m/>
    <s v="Road building activities on Del Lake Road - Float moved RT, Ex, and D6 from Hare to Del"/>
    <n v="6"/>
    <s v="C186-C195"/>
    <s v="Del Lake"/>
    <n v="0"/>
    <d v="2021-10-12T00:00:00"/>
    <m/>
    <s v="58"/>
    <d v="2021-10-13T00:00:00"/>
    <s v=""/>
    <s v=""/>
    <m/>
    <m/>
    <m/>
    <s v=""/>
    <s v="06"/>
    <s v="Corbiere and Sons Contracting1015920211002-9Labourer - General - After Jan 1013780"/>
    <s v="Corbiere and Sons Contracting1015920211002-9Labourer - General - After Jan 1013780INV #150"/>
    <s v="New All Season Development"/>
    <s v=""/>
    <x v="2"/>
  </r>
  <r>
    <x v="1"/>
    <n v="6"/>
    <n v="0"/>
    <n v="10159"/>
    <s v="20211002-9"/>
    <n v="53510602"/>
    <s v="Access"/>
    <n v="0"/>
    <s v="Driver - AZ - After Jan 10"/>
    <n v="70"/>
    <n v="7"/>
    <s v="HR"/>
    <s v=""/>
    <s v=""/>
    <s v="70"/>
    <s v="0"/>
    <n v="490"/>
    <n v="63.7"/>
    <n v="553.69999999999993"/>
    <d v="2021-10-02T00:00:00"/>
    <n v="0"/>
    <x v="6"/>
    <d v="2021-10-15T00:00:00"/>
    <n v="165"/>
    <n v="0"/>
    <n v="0"/>
    <s v="Nathan Kyme"/>
    <s v="New All Season Development"/>
    <m/>
    <s v="VC7556-2019-017"/>
    <s v="929 OF"/>
    <m/>
    <m/>
    <m/>
    <s v="Approved"/>
    <m/>
    <m/>
    <s v="Road building activities on Del Lake Road - Float moved RT, Ex, and D6 from Hare to Del"/>
    <n v="6"/>
    <s v="C186-C195"/>
    <s v="Del Lake"/>
    <n v="0"/>
    <d v="2021-10-12T00:00:00"/>
    <m/>
    <s v="58"/>
    <d v="2021-10-13T00:00:00"/>
    <s v=""/>
    <s v=""/>
    <m/>
    <m/>
    <m/>
    <s v=""/>
    <s v="06"/>
    <s v="Corbiere and Sons Contracting1015920211002-9Driver - AZ - After Jan 107490"/>
    <s v="Corbiere and Sons Contracting1015920211002-9Driver - AZ - After Jan 107490INV #150"/>
    <s v="New All Season Development"/>
    <s v=""/>
    <x v="2"/>
  </r>
  <r>
    <x v="1"/>
    <n v="6"/>
    <n v="0"/>
    <n v="10159"/>
    <s v="20211002-9"/>
    <n v="53510602"/>
    <s v="Access"/>
    <n v="0"/>
    <s v="Operator - Principle - After Jan 10"/>
    <n v="75"/>
    <n v="96"/>
    <s v="HR"/>
    <s v=""/>
    <s v=""/>
    <s v="75"/>
    <s v="0"/>
    <n v="7200"/>
    <n v="936"/>
    <n v="8135.9999999999991"/>
    <d v="2021-10-02T00:00:00"/>
    <n v="0"/>
    <x v="6"/>
    <d v="2021-10-15T00:00:00"/>
    <n v="165"/>
    <n v="0"/>
    <n v="0"/>
    <s v="Nathan Kyme"/>
    <s v="New All Season Development"/>
    <m/>
    <s v="VC7556-2019-017"/>
    <s v="929 OF"/>
    <m/>
    <m/>
    <m/>
    <s v="Approved"/>
    <m/>
    <m/>
    <s v="Road building activities on Del Lake Road - Float moved RT, Ex, and D6 from Hare to Del"/>
    <n v="6"/>
    <s v="C186-C195"/>
    <s v="Del Lake"/>
    <n v="0"/>
    <d v="2021-10-12T00:00:00"/>
    <m/>
    <s v="58"/>
    <d v="2021-10-13T00:00:00"/>
    <s v=""/>
    <s v=""/>
    <m/>
    <m/>
    <m/>
    <s v=""/>
    <s v="06"/>
    <s v="Corbiere and Sons Contracting1015920211002-9Operator - Principle - After Jan 10967200"/>
    <s v="Corbiere and Sons Contracting1015920211002-9Operator - Principle - After Jan 10967200INV #150"/>
    <s v="New All Season Development"/>
    <s v=""/>
    <x v="2"/>
  </r>
  <r>
    <x v="1"/>
    <n v="6"/>
    <n v="0"/>
    <n v="10159"/>
    <s v="20211002-9"/>
    <n v="53510602"/>
    <s v="Access"/>
    <n v="0"/>
    <s v="L.O.A."/>
    <n v="210"/>
    <n v="9"/>
    <s v="DAY"/>
    <s v=""/>
    <s v=""/>
    <m/>
    <s v="0"/>
    <n v="1890"/>
    <n v="245.70000000000002"/>
    <n v="2135.6999999999998"/>
    <d v="2021-10-02T00:00:00"/>
    <n v="0"/>
    <x v="6"/>
    <d v="2021-10-15T00:00:00"/>
    <n v="165"/>
    <n v="0"/>
    <n v="0"/>
    <s v="Nathan Kyme"/>
    <s v="New All Season Development"/>
    <m/>
    <s v="VC7556-2019-017"/>
    <s v="929 OF"/>
    <m/>
    <m/>
    <m/>
    <s v="Approved"/>
    <m/>
    <m/>
    <s v="Road building activities on Del Lake Road - Float moved RT, Ex, and D6 from Hare to Del"/>
    <n v="6"/>
    <s v="C186-C195"/>
    <s v="Del Lake"/>
    <n v="0"/>
    <d v="2021-10-12T00:00:00"/>
    <m/>
    <s v="58"/>
    <d v="2021-10-13T00:00:00"/>
    <s v=""/>
    <s v=""/>
    <m/>
    <m/>
    <m/>
    <s v=""/>
    <s v="06"/>
    <s v="Corbiere and Sons Contracting1015920211002-9L.O.A.91890"/>
    <s v="Corbiere and Sons Contracting1015920211002-9L.O.A.91890INV #150"/>
    <s v="New All Season Development"/>
    <s v=""/>
    <x v="2"/>
  </r>
  <r>
    <x v="1"/>
    <n v="6"/>
    <n v="0"/>
    <n v="10159"/>
    <s v="20211002-9"/>
    <n v="53510602"/>
    <s v="Access"/>
    <n v="0"/>
    <s v="Foreman"/>
    <n v="95"/>
    <n v="13"/>
    <s v="HR"/>
    <s v=""/>
    <s v=""/>
    <s v="95"/>
    <s v="0"/>
    <n v="1235"/>
    <n v="160.55000000000001"/>
    <n v="1395.55"/>
    <d v="2021-10-02T00:00:00"/>
    <n v="0"/>
    <x v="6"/>
    <d v="2021-10-15T00:00:00"/>
    <n v="165"/>
    <n v="0"/>
    <n v="0"/>
    <s v="Nathan Kyme"/>
    <s v="New All Season Development"/>
    <m/>
    <s v="VC7556-2019-017"/>
    <s v="929 OF"/>
    <m/>
    <m/>
    <m/>
    <s v="Approved"/>
    <m/>
    <m/>
    <s v="Road building activities on Del Lake Road - Float moved RT, Ex, and D6 from Hare to Del"/>
    <n v="6"/>
    <s v="C186-C195"/>
    <s v="Del Lake"/>
    <n v="0"/>
    <d v="2021-10-12T00:00:00"/>
    <m/>
    <s v="58"/>
    <d v="2021-10-13T00:00:00"/>
    <s v=""/>
    <s v=""/>
    <m/>
    <m/>
    <m/>
    <s v=""/>
    <s v="06"/>
    <s v="Corbiere and Sons Contracting1015920211002-9Foreman131235"/>
    <s v="Corbiere and Sons Contracting1015920211002-9Foreman131235INV #150"/>
    <s v="New All Season Development"/>
    <s v=""/>
    <x v="2"/>
  </r>
  <r>
    <x v="1"/>
    <n v="6"/>
    <n v="0"/>
    <n v="10159"/>
    <s v="20211002-9"/>
    <n v="53510602"/>
    <s v="Access"/>
    <n v="0"/>
    <s v="Tractor Trailer - 60 Ton- After Jan 10"/>
    <n v="122.39"/>
    <n v="7"/>
    <s v="Dynamic"/>
    <s v="91.79"/>
    <m/>
    <s v=""/>
    <s v=""/>
    <n v="856.73"/>
    <n v="111.37490000000001"/>
    <n v="968.10489999999993"/>
    <d v="2021-10-02T00:00:00"/>
    <n v="0"/>
    <x v="6"/>
    <d v="2021-10-15T00:00:00"/>
    <n v="165"/>
    <n v="0"/>
    <n v="0"/>
    <s v="Nathan Kyme"/>
    <s v="New All Season Development"/>
    <m/>
    <s v="VC7556-2019-017"/>
    <s v="929 OF"/>
    <m/>
    <m/>
    <m/>
    <s v="Approved"/>
    <m/>
    <m/>
    <s v="Road building activities on Del Lake Road - Float moved RT, Ex, and D6 from Hare to Del"/>
    <n v="6"/>
    <s v="C186-C195"/>
    <s v="Del Lake"/>
    <n v="0"/>
    <d v="2021-10-12T00:00:00"/>
    <m/>
    <s v="58"/>
    <d v="2021-10-13T00:00:00"/>
    <s v=""/>
    <s v=""/>
    <m/>
    <m/>
    <m/>
    <s v=""/>
    <s v="06"/>
    <s v="Corbiere and Sons Contracting1015920211002-9Tractor Trailer - 60 Ton- After Jan 107856.73"/>
    <s v="Corbiere and Sons Contracting1015920211002-9Tractor Trailer - 60 Ton- After Jan 107856.73INV #150"/>
    <s v="New All Season Development"/>
    <s v=""/>
    <x v="2"/>
  </r>
  <r>
    <x v="1"/>
    <n v="6"/>
    <n v="0"/>
    <n v="10159"/>
    <s v="20211002-9"/>
    <n v="53510602"/>
    <s v="Access"/>
    <n v="0"/>
    <s v="Rock Truck - 30 Ton- After Jan 10"/>
    <n v="138.05000000000001"/>
    <n v="6"/>
    <s v="Dynamic"/>
    <s v="103.54"/>
    <s v="0"/>
    <s v=""/>
    <s v=""/>
    <n v="828.3"/>
    <n v="107.679"/>
    <n v="935.97899999999981"/>
    <d v="2021-10-02T00:00:00"/>
    <n v="0"/>
    <x v="6"/>
    <d v="2021-10-15T00:00:00"/>
    <n v="165"/>
    <n v="0"/>
    <n v="0"/>
    <s v="Nathan Kyme"/>
    <s v="New All Season Development"/>
    <m/>
    <s v="VC7556-2019-017"/>
    <s v="929 OF"/>
    <m/>
    <m/>
    <m/>
    <s v="Approved"/>
    <m/>
    <m/>
    <s v="Road building activities on Del Lake Road - Float moved RT, Ex, and D6 from Hare to Del"/>
    <n v="6"/>
    <s v="C186-C195"/>
    <s v="Del Lake"/>
    <n v="0"/>
    <d v="2021-10-12T00:00:00"/>
    <m/>
    <s v="58"/>
    <d v="2021-10-13T00:00:00"/>
    <s v=""/>
    <s v=""/>
    <m/>
    <m/>
    <m/>
    <s v=""/>
    <s v="06"/>
    <s v="Corbiere and Sons Contracting1015920211002-9Rock Truck - 30 Ton- After Jan 106828.3"/>
    <s v="Corbiere and Sons Contracting1015920211002-9Rock Truck - 30 Ton- After Jan 106828.3INV #150"/>
    <s v="New All Season Development"/>
    <s v=""/>
    <x v="2"/>
  </r>
  <r>
    <x v="1"/>
    <n v="6"/>
    <n v="0"/>
    <n v="10159"/>
    <s v="20211002-9"/>
    <n v="53510602"/>
    <s v="Access"/>
    <n v="0"/>
    <s v="Rock Truck - 30 Ton- After Jan 10"/>
    <n v="138.05000000000001"/>
    <n v="24"/>
    <s v="Dynamic"/>
    <s v="103.54"/>
    <s v="0"/>
    <s v=""/>
    <s v=""/>
    <n v="3313.2"/>
    <n v="430.71600000000001"/>
    <n v="3743.9159999999993"/>
    <d v="2021-10-02T00:00:00"/>
    <n v="0"/>
    <x v="6"/>
    <d v="2021-10-15T00:00:00"/>
    <n v="165"/>
    <n v="0"/>
    <n v="0"/>
    <s v="Nathan Kyme"/>
    <s v="New All Season Development"/>
    <m/>
    <s v="VC7556-2019-017"/>
    <s v="929 OF"/>
    <m/>
    <m/>
    <m/>
    <s v="Approved"/>
    <m/>
    <m/>
    <s v="Road building activities on Del Lake Road - Float moved RT, Ex, and D6 from Hare to Del"/>
    <n v="6"/>
    <s v="C186-C195"/>
    <s v="Del Lake"/>
    <n v="0"/>
    <d v="2021-10-12T00:00:00"/>
    <m/>
    <s v="58"/>
    <d v="2021-10-13T00:00:00"/>
    <s v=""/>
    <s v=""/>
    <m/>
    <m/>
    <m/>
    <s v=""/>
    <s v="06"/>
    <s v="Corbiere and Sons Contracting1015920211002-9Rock Truck - 30 Ton- After Jan 10243313.2"/>
    <s v="Corbiere and Sons Contracting1015920211002-9Rock Truck - 30 Ton- After Jan 10243313.2INV #150"/>
    <s v="New All Season Development"/>
    <s v=""/>
    <x v="2"/>
  </r>
  <r>
    <x v="1"/>
    <n v="6"/>
    <n v="0"/>
    <n v="10159"/>
    <s v="20211002-9"/>
    <n v="53510602"/>
    <s v="Access"/>
    <n v="0"/>
    <s v="Light Truck - Pick up- After Jan 10"/>
    <n v="243.75"/>
    <n v="4"/>
    <s v="DAY"/>
    <s v="182.81"/>
    <s v="0"/>
    <s v=""/>
    <s v=""/>
    <n v="975"/>
    <n v="126.75"/>
    <n v="1101.75"/>
    <d v="2021-10-02T00:00:00"/>
    <n v="0"/>
    <x v="6"/>
    <d v="2021-10-15T00:00:00"/>
    <n v="165"/>
    <n v="0"/>
    <n v="0"/>
    <s v="Nathan Kyme"/>
    <s v="New All Season Development"/>
    <m/>
    <s v="VC7556-2019-017"/>
    <s v="929 OF"/>
    <m/>
    <m/>
    <m/>
    <s v="Approved"/>
    <m/>
    <m/>
    <s v="Road building activities on Del Lake Road - Float moved RT, Ex, and D6 from Hare to Del"/>
    <n v="6"/>
    <s v="C186-C195"/>
    <s v="Del Lake"/>
    <n v="0"/>
    <d v="2021-10-12T00:00:00"/>
    <m/>
    <s v="58"/>
    <d v="2021-10-13T00:00:00"/>
    <s v=""/>
    <s v=""/>
    <m/>
    <m/>
    <m/>
    <s v=""/>
    <s v="06"/>
    <s v="Corbiere and Sons Contracting1015920211002-9Light Truck - Pick up- After Jan 104975"/>
    <s v="Corbiere and Sons Contracting1015920211002-9Light Truck - Pick up- After Jan 104975INV #150"/>
    <s v="New All Season Development"/>
    <s v=""/>
    <x v="2"/>
  </r>
  <r>
    <x v="1"/>
    <n v="6"/>
    <n v="0"/>
    <n v="10159"/>
    <s v="20211002-9"/>
    <n v="53510602"/>
    <s v="Access"/>
    <n v="0"/>
    <s v="ATV - Side by Side w/ roll bar- After Jan 10"/>
    <n v="18.45"/>
    <n v="10"/>
    <s v="HR"/>
    <s v="13.84"/>
    <s v="0"/>
    <s v=""/>
    <s v=""/>
    <n v="184.5"/>
    <n v="23.984999999999999"/>
    <n v="208.48499999999999"/>
    <d v="2021-10-02T00:00:00"/>
    <n v="0"/>
    <x v="6"/>
    <d v="2021-10-15T00:00:00"/>
    <n v="165"/>
    <n v="0"/>
    <n v="0"/>
    <s v="Nathan Kyme"/>
    <s v="New All Season Development"/>
    <m/>
    <s v="VC7556-2019-017"/>
    <s v="929 OF"/>
    <m/>
    <m/>
    <m/>
    <s v="Approved"/>
    <m/>
    <m/>
    <s v="Road building activities on Del Lake Road - Float moved RT, Ex, and D6 from Hare to Del"/>
    <n v="6"/>
    <s v="C186-C195"/>
    <s v="Del Lake"/>
    <n v="0"/>
    <d v="2021-10-12T00:00:00"/>
    <m/>
    <s v="58"/>
    <d v="2021-10-13T00:00:00"/>
    <s v=""/>
    <s v=""/>
    <m/>
    <m/>
    <m/>
    <s v=""/>
    <s v="06"/>
    <s v="Corbiere and Sons Contracting1015920211002-9ATV - Side by Side w/ roll bar- After Jan 1010184.5"/>
    <s v="Corbiere and Sons Contracting1015920211002-9ATV - Side by Side w/ roll bar- After Jan 1010184.5INV #150"/>
    <s v="New All Season Development"/>
    <s v=""/>
    <x v="2"/>
  </r>
  <r>
    <x v="1"/>
    <n v="6"/>
    <n v="0"/>
    <n v="10159"/>
    <s v="20211002-9"/>
    <n v="53510602"/>
    <s v="Access"/>
    <n v="0"/>
    <s v="Excavator Hammer - 30 - 50 ton- After Jan 10"/>
    <n v="63.38"/>
    <n v="12"/>
    <s v="HR"/>
    <s v="47.54"/>
    <s v="0"/>
    <s v=""/>
    <s v=""/>
    <n v="760.56"/>
    <n v="98.872799999999998"/>
    <n v="859.43279999999982"/>
    <d v="2021-10-02T00:00:00"/>
    <n v="0"/>
    <x v="6"/>
    <d v="2021-10-15T00:00:00"/>
    <n v="165"/>
    <n v="0"/>
    <n v="0"/>
    <s v="Nathan Kyme"/>
    <s v="New All Season Development"/>
    <m/>
    <s v="VC7556-2019-017"/>
    <s v="929 OF"/>
    <m/>
    <m/>
    <m/>
    <s v="Approved"/>
    <m/>
    <m/>
    <s v="Road building activities on Del Lake Road - Float moved RT, Ex, and D6 from Hare to Del"/>
    <n v="6"/>
    <s v="C186-C195"/>
    <s v="Del Lake"/>
    <n v="0"/>
    <d v="2021-10-12T00:00:00"/>
    <m/>
    <s v="58"/>
    <d v="2021-10-13T00:00:00"/>
    <s v=""/>
    <s v=""/>
    <m/>
    <m/>
    <m/>
    <s v=""/>
    <s v="06"/>
    <s v="Corbiere and Sons Contracting1015920211002-9Excavator Hammer - 30 - 50 ton- After Jan 1012760.56"/>
    <s v="Corbiere and Sons Contracting1015920211002-9Excavator Hammer - 30 - 50 ton- After Jan 1012760.56INV #150"/>
    <s v="New All Season Development"/>
    <s v=""/>
    <x v="2"/>
  </r>
  <r>
    <x v="1"/>
    <n v="6"/>
    <n v="0"/>
    <n v="10159"/>
    <s v="20211002-9"/>
    <n v="53510602"/>
    <s v="Access"/>
    <n v="0"/>
    <s v="Excavator Thumb - 30 - 50 ton- After Jan 10"/>
    <n v="12.21"/>
    <n v="6"/>
    <s v="HR"/>
    <s v="9.16"/>
    <s v="0"/>
    <s v=""/>
    <s v=""/>
    <n v="73.260000000000005"/>
    <n v="9.5238000000000014"/>
    <n v="82.783799999999999"/>
    <d v="2021-10-02T00:00:00"/>
    <n v="0"/>
    <x v="6"/>
    <d v="2021-10-15T00:00:00"/>
    <n v="165"/>
    <n v="0"/>
    <n v="0"/>
    <s v="Nathan Kyme"/>
    <s v="New All Season Development"/>
    <m/>
    <s v="VC7556-2019-017"/>
    <s v="929 OF"/>
    <m/>
    <m/>
    <m/>
    <s v="Approved"/>
    <m/>
    <m/>
    <s v="Road building activities on Del Lake Road - Float moved RT, Ex, and D6 from Hare to Del"/>
    <n v="6"/>
    <s v="C186-C195"/>
    <s v="Del Lake"/>
    <n v="0"/>
    <d v="2021-10-12T00:00:00"/>
    <m/>
    <s v="58"/>
    <d v="2021-10-13T00:00:00"/>
    <s v=""/>
    <s v=""/>
    <m/>
    <m/>
    <m/>
    <s v=""/>
    <s v="06"/>
    <s v="Corbiere and Sons Contracting1015920211002-9Excavator Thumb - 30 - 50 ton- After Jan 10673.26"/>
    <s v="Corbiere and Sons Contracting1015920211002-9Excavator Thumb - 30 - 50 ton- After Jan 10673.26INV #150"/>
    <s v="New All Season Development"/>
    <s v=""/>
    <x v="2"/>
  </r>
  <r>
    <x v="1"/>
    <n v="6"/>
    <n v="0"/>
    <n v="10159"/>
    <s v="20211002-9"/>
    <n v="53510602"/>
    <s v="Access"/>
    <n v="0"/>
    <s v="Excavator Thumb - 30 - 50 ton- After Jan 10"/>
    <n v="12.21"/>
    <n v="24"/>
    <s v="HR"/>
    <s v="9.16"/>
    <s v="0"/>
    <s v=""/>
    <s v=""/>
    <n v="293.04000000000002"/>
    <n v="38.095200000000006"/>
    <n v="331.1352"/>
    <d v="2021-10-02T00:00:00"/>
    <n v="0"/>
    <x v="6"/>
    <d v="2021-10-15T00:00:00"/>
    <n v="165"/>
    <n v="0"/>
    <n v="0"/>
    <s v="Nathan Kyme"/>
    <s v="New All Season Development"/>
    <m/>
    <s v="VC7556-2019-017"/>
    <s v="929 OF"/>
    <m/>
    <m/>
    <m/>
    <s v="Approved"/>
    <m/>
    <m/>
    <s v="Road building activities on Del Lake Road - Float moved RT, Ex, and D6 from Hare to Del"/>
    <n v="6"/>
    <s v="C186-C195"/>
    <s v="Del Lake"/>
    <n v="0"/>
    <d v="2021-10-12T00:00:00"/>
    <m/>
    <s v="58"/>
    <d v="2021-10-13T00:00:00"/>
    <s v=""/>
    <s v=""/>
    <m/>
    <m/>
    <m/>
    <s v=""/>
    <s v="06"/>
    <s v="Corbiere and Sons Contracting1015920211002-9Excavator Thumb - 30 - 50 ton- After Jan 1024293.04"/>
    <s v="Corbiere and Sons Contracting1015920211002-9Excavator Thumb - 30 - 50 ton- After Jan 1024293.04INV #150"/>
    <s v="New All Season Development"/>
    <s v=""/>
    <x v="2"/>
  </r>
  <r>
    <x v="1"/>
    <n v="6"/>
    <n v="0"/>
    <n v="10159"/>
    <s v="20211002-9"/>
    <n v="53510602"/>
    <s v="Access"/>
    <n v="0"/>
    <s v="Excavator - 36 ton- After Jan 10"/>
    <n v="146.96"/>
    <n v="24"/>
    <s v="Dynamic"/>
    <s v="110.22"/>
    <s v="0"/>
    <s v=""/>
    <s v=""/>
    <n v="3527.04"/>
    <n v="458.51519999999999"/>
    <n v="3985.5551999999998"/>
    <d v="2021-10-02T00:00:00"/>
    <n v="0"/>
    <x v="6"/>
    <d v="2021-10-15T00:00:00"/>
    <n v="165"/>
    <n v="0"/>
    <n v="0"/>
    <s v="Nathan Kyme"/>
    <s v="New All Season Development"/>
    <m/>
    <s v="VC7556-2019-017"/>
    <s v="929 OF"/>
    <m/>
    <m/>
    <m/>
    <s v="Approved"/>
    <m/>
    <m/>
    <s v="Road building activities on Del Lake Road - Float moved RT, Ex, and D6 from Hare to Del"/>
    <n v="6"/>
    <s v="C186-C195"/>
    <s v="Del Lake"/>
    <n v="0"/>
    <d v="2021-10-12T00:00:00"/>
    <m/>
    <s v="58"/>
    <d v="2021-10-13T00:00:00"/>
    <s v=""/>
    <s v=""/>
    <m/>
    <m/>
    <m/>
    <s v=""/>
    <s v="06"/>
    <s v="Corbiere and Sons Contracting1015920211002-9Excavator - 36 ton- After Jan 10243527.04"/>
    <s v="Corbiere and Sons Contracting1015920211002-9Excavator - 36 ton- After Jan 10243527.04INV #150"/>
    <s v="New All Season Development"/>
    <s v=""/>
    <x v="2"/>
  </r>
  <r>
    <x v="1"/>
    <n v="6"/>
    <n v="0"/>
    <n v="10159"/>
    <s v="20211002-9"/>
    <n v="53510602"/>
    <s v="Access"/>
    <n v="0"/>
    <s v="Excavator - 36 ton- After Jan 10"/>
    <n v="146.96"/>
    <n v="24"/>
    <s v="Dynamic"/>
    <s v="110.22"/>
    <s v="0"/>
    <s v=""/>
    <s v=""/>
    <n v="3527.04"/>
    <n v="458.51519999999999"/>
    <n v="3985.5551999999998"/>
    <d v="2021-10-02T00:00:00"/>
    <n v="0"/>
    <x v="6"/>
    <d v="2021-10-15T00:00:00"/>
    <n v="165"/>
    <n v="0"/>
    <n v="0"/>
    <s v="Nathan Kyme"/>
    <s v="New All Season Development"/>
    <m/>
    <s v="VC7556-2019-017"/>
    <s v="929 OF"/>
    <m/>
    <m/>
    <m/>
    <s v="Approved"/>
    <m/>
    <m/>
    <s v="Road building activities on Del Lake Road - Float moved RT, Ex, and D6 from Hare to Del"/>
    <n v="6"/>
    <s v="C186-C195"/>
    <s v="Del Lake"/>
    <n v="0"/>
    <d v="2021-10-12T00:00:00"/>
    <m/>
    <s v="58"/>
    <d v="2021-10-13T00:00:00"/>
    <s v=""/>
    <s v=""/>
    <m/>
    <m/>
    <m/>
    <s v=""/>
    <s v="06"/>
    <s v="Corbiere and Sons Contracting1015920211002-9Excavator - 36 ton- After Jan 10243527.04"/>
    <s v="Corbiere and Sons Contracting1015920211002-9Excavator - 36 ton- After Jan 10243527.04INV #150"/>
    <s v="New All Season Development"/>
    <s v=""/>
    <x v="2"/>
  </r>
  <r>
    <x v="1"/>
    <n v="6"/>
    <n v="0"/>
    <n v="10159"/>
    <s v="20211002-9"/>
    <n v="53510602"/>
    <s v="Access"/>
    <n v="0"/>
    <s v="Excavator - 30 ton- After Jan 10"/>
    <n v="138.44999999999999"/>
    <n v="6"/>
    <s v="Dynamic"/>
    <s v="103.84"/>
    <s v="0"/>
    <s v=""/>
    <s v=""/>
    <n v="830.7"/>
    <n v="107.99100000000001"/>
    <n v="938.69099999999992"/>
    <d v="2021-10-02T00:00:00"/>
    <n v="0"/>
    <x v="6"/>
    <d v="2021-10-15T00:00:00"/>
    <n v="165"/>
    <n v="0"/>
    <n v="0"/>
    <s v="Nathan Kyme"/>
    <s v="New All Season Development"/>
    <m/>
    <s v="VC7556-2019-017"/>
    <s v="929 OF"/>
    <m/>
    <m/>
    <m/>
    <s v="Approved"/>
    <m/>
    <m/>
    <s v="Road building activities on Del Lake Road - Float moved RT, Ex, and D6 from Hare to Del"/>
    <n v="6"/>
    <s v="C186-C195"/>
    <s v="Del Lake"/>
    <n v="0"/>
    <d v="2021-10-12T00:00:00"/>
    <m/>
    <s v="58"/>
    <d v="2021-10-13T00:00:00"/>
    <s v=""/>
    <s v=""/>
    <m/>
    <m/>
    <m/>
    <s v=""/>
    <s v="06"/>
    <s v="Corbiere and Sons Contracting1015920211002-9Excavator - 30 ton- After Jan 106830.7"/>
    <s v="Corbiere and Sons Contracting1015920211002-9Excavator - 30 ton- After Jan 106830.7INV #150"/>
    <s v="New All Season Development"/>
    <s v=""/>
    <x v="2"/>
  </r>
  <r>
    <x v="1"/>
    <n v="6"/>
    <n v="0"/>
    <n v="10158"/>
    <s v="20211002-8"/>
    <n v="53510602"/>
    <s v="Access"/>
    <n v="0"/>
    <s v="Labourer - General - After Jan 10"/>
    <n v="60"/>
    <n v="4"/>
    <s v="HR"/>
    <s v=""/>
    <s v=""/>
    <s v="60"/>
    <s v="0"/>
    <n v="240"/>
    <n v="31.200000000000003"/>
    <n v="271.2"/>
    <d v="2021-10-02T00:00:00"/>
    <n v="0"/>
    <x v="6"/>
    <d v="2021-10-15T00:00:00"/>
    <n v="165"/>
    <n v="0"/>
    <n v="0"/>
    <s v="Nathan Kyme"/>
    <s v="New All Season Development"/>
    <m/>
    <s v="VC7556-2019-017"/>
    <s v="929 OF"/>
    <m/>
    <m/>
    <m/>
    <s v="Approved"/>
    <m/>
    <m/>
    <s v="Road building activities on Hare Lake road"/>
    <n v="6"/>
    <s v="C257-C267"/>
    <s v="Hare Lake"/>
    <n v="0"/>
    <d v="2021-10-12T00:00:00"/>
    <m/>
    <s v="58"/>
    <d v="2021-10-13T00:00:00"/>
    <s v=""/>
    <s v=""/>
    <m/>
    <m/>
    <m/>
    <s v=""/>
    <s v="06"/>
    <s v="Corbiere and Sons Contracting1015820211002-8Labourer - General - After Jan 104240"/>
    <s v="Corbiere and Sons Contracting1015820211002-8Labourer - General - After Jan 104240INV #150"/>
    <s v="New All Season Development"/>
    <s v=""/>
    <x v="2"/>
  </r>
  <r>
    <x v="1"/>
    <n v="6"/>
    <n v="0"/>
    <n v="10158"/>
    <s v="20211002-8"/>
    <n v="53510602"/>
    <s v="Access"/>
    <n v="0"/>
    <s v="Operator - Principle - After Jan 10"/>
    <n v="75"/>
    <n v="13"/>
    <s v="HR"/>
    <s v=""/>
    <s v=""/>
    <s v="75"/>
    <s v="0"/>
    <n v="975"/>
    <n v="126.75"/>
    <n v="1101.75"/>
    <d v="2021-10-02T00:00:00"/>
    <n v="0"/>
    <x v="6"/>
    <d v="2021-10-15T00:00:00"/>
    <n v="165"/>
    <n v="0"/>
    <n v="0"/>
    <s v="Nathan Kyme"/>
    <s v="New All Season Development"/>
    <m/>
    <s v="VC7556-2019-017"/>
    <s v="929 OF"/>
    <m/>
    <m/>
    <m/>
    <s v="Approved"/>
    <m/>
    <m/>
    <s v="Road building activities on Hare Lake road"/>
    <n v="6"/>
    <s v="C257-C267"/>
    <s v="Hare Lake"/>
    <n v="0"/>
    <d v="2021-10-12T00:00:00"/>
    <m/>
    <s v="58"/>
    <d v="2021-10-13T00:00:00"/>
    <s v=""/>
    <s v=""/>
    <m/>
    <m/>
    <m/>
    <s v=""/>
    <s v="06"/>
    <s v="Corbiere and Sons Contracting1015820211002-8Operator - Principle - After Jan 1013975"/>
    <s v="Corbiere and Sons Contracting1015820211002-8Operator - Principle - After Jan 1013975INV #150"/>
    <s v="New All Season Development"/>
    <s v=""/>
    <x v="2"/>
  </r>
  <r>
    <x v="1"/>
    <n v="6"/>
    <n v="0"/>
    <n v="10158"/>
    <s v="20211002-8"/>
    <n v="53510602"/>
    <s v="Access"/>
    <n v="0"/>
    <s v="Operator - Principle - After Jan 10"/>
    <n v="75"/>
    <n v="4"/>
    <s v="HR"/>
    <s v=""/>
    <s v=""/>
    <s v="75"/>
    <s v="0"/>
    <n v="300"/>
    <n v="39"/>
    <n v="338.99999999999994"/>
    <d v="2021-10-02T00:00:00"/>
    <n v="0"/>
    <x v="6"/>
    <d v="2021-10-15T00:00:00"/>
    <n v="165"/>
    <n v="0"/>
    <n v="0"/>
    <s v="Nathan Kyme"/>
    <s v="New All Season Development"/>
    <m/>
    <s v="VC7556-2019-017"/>
    <s v="929 OF"/>
    <m/>
    <m/>
    <m/>
    <s v="Approved"/>
    <m/>
    <m/>
    <s v="Road building activities on Hare Lake road"/>
    <n v="6"/>
    <s v="C257-C267"/>
    <s v="Hare Lake"/>
    <n v="0"/>
    <d v="2021-10-12T00:00:00"/>
    <m/>
    <s v="58"/>
    <d v="2021-10-13T00:00:00"/>
    <s v=""/>
    <s v=""/>
    <m/>
    <m/>
    <m/>
    <s v=""/>
    <s v="06"/>
    <s v="Corbiere and Sons Contracting1015820211002-8Operator - Principle - After Jan 104300"/>
    <s v="Corbiere and Sons Contracting1015820211002-8Operator - Principle - After Jan 104300INV #150"/>
    <s v="New All Season Development"/>
    <s v=""/>
    <x v="2"/>
  </r>
  <r>
    <x v="1"/>
    <n v="6"/>
    <n v="0"/>
    <n v="10158"/>
    <s v="20211002-8"/>
    <n v="53510602"/>
    <s v="Access"/>
    <n v="0"/>
    <s v="L.O.A."/>
    <n v="210"/>
    <n v="3"/>
    <s v="DAY"/>
    <s v=""/>
    <s v=""/>
    <m/>
    <s v="0"/>
    <n v="630"/>
    <n v="81.900000000000006"/>
    <n v="711.9"/>
    <d v="2021-10-02T00:00:00"/>
    <n v="0"/>
    <x v="6"/>
    <d v="2021-10-15T00:00:00"/>
    <n v="165"/>
    <n v="0"/>
    <n v="0"/>
    <s v="Nathan Kyme"/>
    <s v="New All Season Development"/>
    <m/>
    <s v="VC7556-2019-017"/>
    <s v="929 OF"/>
    <m/>
    <m/>
    <m/>
    <s v="Approved"/>
    <m/>
    <m/>
    <s v="Road building activities on Hare Lake road"/>
    <n v="6"/>
    <s v="C257-C267"/>
    <s v="Hare Lake"/>
    <n v="0"/>
    <d v="2021-10-12T00:00:00"/>
    <m/>
    <s v="58"/>
    <d v="2021-10-13T00:00:00"/>
    <s v=""/>
    <s v=""/>
    <m/>
    <m/>
    <m/>
    <s v=""/>
    <s v="06"/>
    <s v="Corbiere and Sons Contracting1015820211002-8L.O.A.3630"/>
    <s v="Corbiere and Sons Contracting1015820211002-8L.O.A.3630INV #150"/>
    <s v="New All Season Development"/>
    <s v=""/>
    <x v="2"/>
  </r>
  <r>
    <x v="1"/>
    <n v="6"/>
    <n v="0"/>
    <n v="10158"/>
    <s v="20211002-8"/>
    <n v="53510602"/>
    <s v="Access"/>
    <n v="0"/>
    <s v="Rock Truck - 30 Ton- After Jan 10"/>
    <n v="138.05000000000001"/>
    <n v="4"/>
    <s v="Dynamic"/>
    <s v="103.54"/>
    <s v="0"/>
    <s v=""/>
    <s v=""/>
    <n v="552.20000000000005"/>
    <n v="71.786000000000001"/>
    <n v="623.98599999999999"/>
    <d v="2021-10-02T00:00:00"/>
    <n v="0"/>
    <x v="6"/>
    <d v="2021-10-15T00:00:00"/>
    <n v="165"/>
    <n v="0"/>
    <n v="0"/>
    <s v="Nathan Kyme"/>
    <s v="New All Season Development"/>
    <m/>
    <s v="VC7556-2019-017"/>
    <s v="929 OF"/>
    <m/>
    <m/>
    <m/>
    <s v="Approved"/>
    <m/>
    <m/>
    <s v="Road building activities on Hare Lake road"/>
    <n v="6"/>
    <s v="C257-C267"/>
    <s v="Hare Lake"/>
    <n v="0"/>
    <d v="2021-10-12T00:00:00"/>
    <m/>
    <s v="58"/>
    <d v="2021-10-13T00:00:00"/>
    <s v=""/>
    <s v=""/>
    <m/>
    <m/>
    <m/>
    <s v=""/>
    <s v="06"/>
    <s v="Corbiere and Sons Contracting1015820211002-8Rock Truck - 30 Ton- After Jan 104552.2"/>
    <s v="Corbiere and Sons Contracting1015820211002-8Rock Truck - 30 Ton- After Jan 104552.2INV #150"/>
    <s v="New All Season Development"/>
    <s v=""/>
    <x v="2"/>
  </r>
  <r>
    <x v="1"/>
    <n v="6"/>
    <n v="0"/>
    <n v="10158"/>
    <s v="20211002-8"/>
    <n v="53510602"/>
    <s v="Access"/>
    <n v="0"/>
    <s v="Light Truck - Pick up- After Jan 10"/>
    <n v="243.75"/>
    <n v="2"/>
    <s v="DAY"/>
    <s v="182.81"/>
    <s v="0"/>
    <s v=""/>
    <s v=""/>
    <n v="487.5"/>
    <n v="63.375"/>
    <n v="550.875"/>
    <d v="2021-10-02T00:00:00"/>
    <n v="0"/>
    <x v="6"/>
    <d v="2021-10-15T00:00:00"/>
    <n v="165"/>
    <n v="0"/>
    <n v="0"/>
    <s v="Nathan Kyme"/>
    <s v="New All Season Development"/>
    <m/>
    <s v="VC7556-2019-017"/>
    <s v="929 OF"/>
    <m/>
    <m/>
    <m/>
    <s v="Approved"/>
    <m/>
    <m/>
    <s v="Road building activities on Hare Lake road"/>
    <n v="6"/>
    <s v="C257-C267"/>
    <s v="Hare Lake"/>
    <n v="0"/>
    <d v="2021-10-12T00:00:00"/>
    <m/>
    <s v="58"/>
    <d v="2021-10-13T00:00:00"/>
    <s v=""/>
    <s v=""/>
    <m/>
    <m/>
    <m/>
    <s v=""/>
    <s v="06"/>
    <s v="Corbiere and Sons Contracting1015820211002-8Light Truck - Pick up- After Jan 102487.5"/>
    <s v="Corbiere and Sons Contracting1015820211002-8Light Truck - Pick up- After Jan 102487.5INV #150"/>
    <s v="New All Season Development"/>
    <s v=""/>
    <x v="2"/>
  </r>
  <r>
    <x v="1"/>
    <n v="6"/>
    <n v="0"/>
    <n v="10158"/>
    <s v="20211002-8"/>
    <n v="53510602"/>
    <s v="Access"/>
    <n v="0"/>
    <s v="Excavator Thumb - 30 - 50 ton- After Jan 10"/>
    <n v="12.21"/>
    <n v="4"/>
    <s v="HR"/>
    <s v="9.16"/>
    <s v="0"/>
    <s v=""/>
    <s v=""/>
    <n v="48.84"/>
    <n v="6.3492000000000006"/>
    <n v="55.1892"/>
    <d v="2021-10-02T00:00:00"/>
    <n v="0"/>
    <x v="6"/>
    <d v="2021-10-15T00:00:00"/>
    <n v="165"/>
    <n v="0"/>
    <n v="0"/>
    <s v="Nathan Kyme"/>
    <s v="New All Season Development"/>
    <m/>
    <s v="VC7556-2019-017"/>
    <s v="929 OF"/>
    <m/>
    <m/>
    <m/>
    <s v="Approved"/>
    <m/>
    <m/>
    <s v="Road building activities on Hare Lake road"/>
    <n v="6"/>
    <s v="C257-C267"/>
    <s v="Hare Lake"/>
    <n v="0"/>
    <d v="2021-10-12T00:00:00"/>
    <m/>
    <s v="58"/>
    <d v="2021-10-13T00:00:00"/>
    <s v=""/>
    <s v=""/>
    <m/>
    <m/>
    <m/>
    <s v=""/>
    <s v="06"/>
    <s v="Corbiere and Sons Contracting1015820211002-8Excavator Thumb - 30 - 50 ton- After Jan 10448.84"/>
    <s v="Corbiere and Sons Contracting1015820211002-8Excavator Thumb - 30 - 50 ton- After Jan 10448.84INV #150"/>
    <s v="New All Season Development"/>
    <s v=""/>
    <x v="2"/>
  </r>
  <r>
    <x v="1"/>
    <n v="6"/>
    <n v="0"/>
    <n v="10158"/>
    <s v="20211002-8"/>
    <n v="53510602"/>
    <s v="Access"/>
    <n v="0"/>
    <s v="Excavator - 30 ton- After Jan 10"/>
    <n v="138.44999999999999"/>
    <n v="4"/>
    <s v="Dynamic"/>
    <s v="103.84"/>
    <s v="0"/>
    <s v=""/>
    <s v=""/>
    <n v="553.79999999999995"/>
    <n v="71.994"/>
    <n v="625.79399999999987"/>
    <d v="2021-10-02T00:00:00"/>
    <n v="0"/>
    <x v="6"/>
    <d v="2021-10-15T00:00:00"/>
    <n v="165"/>
    <n v="0"/>
    <n v="0"/>
    <s v="Nathan Kyme"/>
    <s v="New All Season Development"/>
    <m/>
    <s v="VC7556-2019-017"/>
    <s v="929 OF"/>
    <m/>
    <m/>
    <m/>
    <s v="Approved"/>
    <m/>
    <m/>
    <s v="Road building activities on Hare Lake road"/>
    <n v="6"/>
    <s v="C257-C267"/>
    <s v="Hare Lake"/>
    <n v="0"/>
    <d v="2021-10-12T00:00:00"/>
    <m/>
    <s v="58"/>
    <d v="2021-10-13T00:00:00"/>
    <s v=""/>
    <s v=""/>
    <m/>
    <m/>
    <m/>
    <s v=""/>
    <s v="06"/>
    <s v="Corbiere and Sons Contracting1015820211002-8Excavator - 30 ton- After Jan 104553.8"/>
    <s v="Corbiere and Sons Contracting1015820211002-8Excavator - 30 ton- After Jan 104553.8INV #150"/>
    <s v="New All Season Development"/>
    <s v=""/>
    <x v="2"/>
  </r>
  <r>
    <x v="1"/>
    <n v="6"/>
    <n v="0"/>
    <n v="10158"/>
    <s v="20211002-8"/>
    <n v="53510602"/>
    <s v="Access"/>
    <n v="0"/>
    <s v="Excavator - 30 ton- After Jan 10"/>
    <n v="138.44999999999999"/>
    <n v="12"/>
    <s v="Dynamic"/>
    <s v="103.84"/>
    <s v="0"/>
    <s v=""/>
    <s v=""/>
    <n v="1661.4"/>
    <n v="215.98200000000003"/>
    <n v="1877.3819999999998"/>
    <d v="2021-10-02T00:00:00"/>
    <n v="0"/>
    <x v="6"/>
    <d v="2021-10-15T00:00:00"/>
    <n v="165"/>
    <n v="0"/>
    <n v="0"/>
    <s v="Nathan Kyme"/>
    <s v="New All Season Development"/>
    <m/>
    <s v="VC7556-2019-017"/>
    <s v="929 OF"/>
    <m/>
    <m/>
    <m/>
    <s v="Approved"/>
    <m/>
    <m/>
    <s v="Road building activities on Hare Lake road"/>
    <n v="6"/>
    <s v="C257-C267"/>
    <s v="Hare Lake"/>
    <n v="0"/>
    <d v="2021-10-12T00:00:00"/>
    <m/>
    <s v="58"/>
    <d v="2021-10-13T00:00:00"/>
    <s v=""/>
    <s v=""/>
    <m/>
    <m/>
    <m/>
    <s v=""/>
    <s v="06"/>
    <s v="Corbiere and Sons Contracting1015820211002-8Excavator - 30 ton- After Jan 10121661.4"/>
    <s v="Corbiere and Sons Contracting1015820211002-8Excavator - 30 ton- After Jan 10121661.4INV #150"/>
    <s v="New All Season Development"/>
    <s v=""/>
    <x v="2"/>
  </r>
  <r>
    <x v="1"/>
    <n v="6"/>
    <n v="0"/>
    <n v="10157"/>
    <s v="20211002-7"/>
    <n v="53510602"/>
    <s v="Access"/>
    <n v="0"/>
    <s v="Operator - Principle - After Jan 10"/>
    <n v="75"/>
    <n v="59"/>
    <s v="HR"/>
    <s v=""/>
    <s v=""/>
    <s v="75"/>
    <s v="0"/>
    <n v="4425"/>
    <n v="575.25"/>
    <n v="5000.2499999999991"/>
    <d v="2021-10-02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5720211002-7Operator - Principle - After Jan 10594425"/>
    <s v="Corbiere and Sons Contracting1015720211002-7Operator - Principle - After Jan 10594425INV #150"/>
    <s v="New All Season Development"/>
    <s v=""/>
    <x v="2"/>
  </r>
  <r>
    <x v="1"/>
    <n v="6"/>
    <n v="0"/>
    <n v="10157"/>
    <s v="20211002-7"/>
    <n v="53510602"/>
    <s v="Access"/>
    <n v="0"/>
    <s v="L.O.A."/>
    <n v="210"/>
    <n v="5"/>
    <s v="DAY"/>
    <s v=""/>
    <s v=""/>
    <m/>
    <s v="0"/>
    <n v="1050"/>
    <n v="136.5"/>
    <n v="1186.5"/>
    <d v="2021-10-02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5720211002-7L.O.A.51050"/>
    <s v="Corbiere and Sons Contracting1015720211002-7L.O.A.51050INV #150"/>
    <s v="New All Season Development"/>
    <s v=""/>
    <x v="2"/>
  </r>
  <r>
    <x v="1"/>
    <n v="6"/>
    <n v="0"/>
    <n v="10157"/>
    <s v="20211002-7"/>
    <n v="53510602"/>
    <s v="Access"/>
    <n v="0"/>
    <s v="Rock Truck - 30 Ton- After Jan 10"/>
    <n v="138.05000000000001"/>
    <n v="19"/>
    <s v="Dynamic"/>
    <s v="103.54"/>
    <s v="0"/>
    <s v=""/>
    <s v=""/>
    <n v="2622.95"/>
    <n v="340.98349999999999"/>
    <n v="2963.9334999999996"/>
    <d v="2021-10-02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5720211002-7Rock Truck - 30 Ton- After Jan 10192622.95"/>
    <s v="Corbiere and Sons Contracting1015720211002-7Rock Truck - 30 Ton- After Jan 10192622.95INV #150"/>
    <s v="New All Season Development"/>
    <s v=""/>
    <x v="2"/>
  </r>
  <r>
    <x v="1"/>
    <n v="6"/>
    <n v="0"/>
    <n v="10157"/>
    <s v="20211002-7"/>
    <n v="53510602"/>
    <s v="Access"/>
    <n v="0"/>
    <s v="Light Truck - Pick up- After Jan 10"/>
    <n v="243.75"/>
    <n v="2"/>
    <s v="DAY"/>
    <s v="182.81"/>
    <s v="0"/>
    <s v=""/>
    <s v=""/>
    <n v="487.5"/>
    <n v="63.375"/>
    <n v="550.875"/>
    <d v="2021-10-02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5720211002-7Light Truck - Pick up- After Jan 102487.5"/>
    <s v="Corbiere and Sons Contracting1015720211002-7Light Truck - Pick up- After Jan 102487.5INV #150"/>
    <s v="New All Season Development"/>
    <s v=""/>
    <x v="2"/>
  </r>
  <r>
    <x v="1"/>
    <n v="6"/>
    <n v="0"/>
    <n v="10157"/>
    <s v="20211002-7"/>
    <n v="53510602"/>
    <s v="Access"/>
    <n v="0"/>
    <s v="Excavator Thumb - 30 - 50 ton- After Jan 10"/>
    <n v="12.21"/>
    <n v="12"/>
    <s v="HR"/>
    <s v="9.16"/>
    <s v="0"/>
    <s v=""/>
    <s v=""/>
    <n v="146.52000000000001"/>
    <n v="19.047600000000003"/>
    <n v="165.5676"/>
    <d v="2021-10-02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5720211002-7Excavator Thumb - 30 - 50 ton- After Jan 1012146.52"/>
    <s v="Corbiere and Sons Contracting1015720211002-7Excavator Thumb - 30 - 50 ton- After Jan 1012146.52INV #150"/>
    <s v="New All Season Development"/>
    <s v=""/>
    <x v="2"/>
  </r>
  <r>
    <x v="1"/>
    <n v="6"/>
    <n v="0"/>
    <n v="10157"/>
    <s v="20211002-7"/>
    <n v="53510602"/>
    <s v="Access"/>
    <n v="0"/>
    <s v="Excavator Thumb - 30 - 50 ton- After Jan 10"/>
    <n v="12.21"/>
    <n v="12"/>
    <s v="HR"/>
    <s v="9.16"/>
    <s v="0"/>
    <s v=""/>
    <s v=""/>
    <n v="146.52000000000001"/>
    <n v="19.047600000000003"/>
    <n v="165.5676"/>
    <d v="2021-10-02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5720211002-7Excavator Thumb - 30 - 50 ton- After Jan 1012146.52"/>
    <s v="Corbiere and Sons Contracting1015720211002-7Excavator Thumb - 30 - 50 ton- After Jan 1012146.52INV #150"/>
    <s v="New All Season Development"/>
    <s v=""/>
    <x v="2"/>
  </r>
  <r>
    <x v="1"/>
    <n v="6"/>
    <n v="0"/>
    <n v="10157"/>
    <s v="20211002-7"/>
    <n v="53510602"/>
    <s v="Access"/>
    <n v="0"/>
    <s v="Excavator - 36 ton- After Jan 10"/>
    <n v="146.96"/>
    <n v="12"/>
    <s v="Dynamic"/>
    <s v="110.22"/>
    <s v="0"/>
    <s v=""/>
    <s v=""/>
    <n v="1763.52"/>
    <n v="229.2576"/>
    <n v="1992.7775999999999"/>
    <d v="2021-10-02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5720211002-7Excavator - 36 ton- After Jan 10121763.52"/>
    <s v="Corbiere and Sons Contracting1015720211002-7Excavator - 36 ton- After Jan 10121763.52INV #150"/>
    <s v="New All Season Development"/>
    <s v=""/>
    <x v="2"/>
  </r>
  <r>
    <x v="1"/>
    <n v="6"/>
    <n v="0"/>
    <n v="10157"/>
    <s v="20211002-7"/>
    <n v="53510602"/>
    <s v="Access"/>
    <n v="0"/>
    <s v="Excavator - 30 ton- After Jan 10"/>
    <n v="138.44999999999999"/>
    <n v="12"/>
    <s v="Dynamic"/>
    <s v="103.84"/>
    <s v="0"/>
    <s v=""/>
    <s v=""/>
    <n v="1661.4"/>
    <n v="215.98200000000003"/>
    <n v="1877.3819999999998"/>
    <d v="2021-10-02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5720211002-7Excavator - 30 ton- After Jan 10121661.4"/>
    <s v="Corbiere and Sons Contracting1015720211002-7Excavator - 30 ton- After Jan 10121661.4INV #150"/>
    <s v="New All Season Development"/>
    <s v=""/>
    <x v="2"/>
  </r>
  <r>
    <x v="1"/>
    <n v="6"/>
    <n v="0"/>
    <n v="10157"/>
    <s v="20211002-7"/>
    <n v="53510602"/>
    <s v="Access"/>
    <n v="0"/>
    <s v="Dozer D6 or equal- After Jan 10"/>
    <n v="131.47999999999999"/>
    <n v="12"/>
    <s v="Dynamic"/>
    <s v="98.61"/>
    <s v="0"/>
    <s v=""/>
    <s v=""/>
    <n v="1577.76"/>
    <n v="205.1088"/>
    <n v="1782.8687999999997"/>
    <d v="2021-10-02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5720211002-7Dozer D6 or equal- After Jan 10121577.76"/>
    <s v="Corbiere and Sons Contracting1015720211002-7Dozer D6 or equal- After Jan 10121577.76INV #150"/>
    <s v="New All Season Development"/>
    <s v=""/>
    <x v="2"/>
  </r>
  <r>
    <x v="1"/>
    <n v="6"/>
    <n v="0"/>
    <n v="10156"/>
    <s v="20211002-6"/>
    <n v="53510602"/>
    <s v="Access"/>
    <n v="0"/>
    <s v="Labourer - General - After Jan 10"/>
    <n v="60"/>
    <n v="13"/>
    <s v="HR"/>
    <s v=""/>
    <s v=""/>
    <s v="0"/>
    <s v="0"/>
    <n v="780"/>
    <n v="101.4"/>
    <n v="881.39999999999986"/>
    <d v="2021-10-02T00:00:00"/>
    <n v="0"/>
    <x v="6"/>
    <d v="2021-10-15T00:00:00"/>
    <n v="165"/>
    <n v="0"/>
    <n v="0"/>
    <s v="Nathan Kyme"/>
    <s v="New All Season Development"/>
    <m/>
    <s v="VC7556-2019-017"/>
    <s v="929 OF"/>
    <m/>
    <m/>
    <m/>
    <s v="Approved"/>
    <m/>
    <m/>
    <s v="Road building activities on Little Red Sucker Creek Roa"/>
    <n v="6"/>
    <s v="C248-C256"/>
    <s v="Little Red Sucker Creek"/>
    <n v="0"/>
    <d v="2021-10-12T00:00:00"/>
    <m/>
    <s v="58"/>
    <d v="2021-10-13T00:00:00"/>
    <s v=""/>
    <s v=""/>
    <m/>
    <m/>
    <m/>
    <s v=""/>
    <s v="06"/>
    <s v="Corbiere and Sons Contracting1015620211002-6Labourer - General - After Jan 1013780"/>
    <s v="Corbiere and Sons Contracting1015620211002-6Labourer - General - After Jan 1013780INV #150"/>
    <s v="New All Season Development"/>
    <s v=""/>
    <x v="2"/>
  </r>
  <r>
    <x v="1"/>
    <n v="6"/>
    <n v="0"/>
    <n v="10156"/>
    <s v="20211002-6"/>
    <n v="53510602"/>
    <s v="Access"/>
    <n v="0"/>
    <s v="Operator - Principle - After Jan 10"/>
    <n v="75"/>
    <n v="78"/>
    <s v="HR"/>
    <s v=""/>
    <s v=""/>
    <s v="0"/>
    <s v="0"/>
    <n v="5850"/>
    <n v="760.5"/>
    <n v="6610.4999999999991"/>
    <d v="2021-10-02T00:00:00"/>
    <n v="0"/>
    <x v="6"/>
    <d v="2021-10-15T00:00:00"/>
    <n v="165"/>
    <n v="0"/>
    <n v="0"/>
    <s v="Nathan Kyme"/>
    <s v="New All Season Development"/>
    <m/>
    <s v="VC7556-2019-017"/>
    <s v="929 OF"/>
    <m/>
    <m/>
    <m/>
    <s v="Approved"/>
    <m/>
    <m/>
    <s v="Road building activities on Little Red Sucker Creek Roa"/>
    <n v="6"/>
    <s v="C248-C256"/>
    <s v="Little Red Sucker Creek"/>
    <n v="0"/>
    <d v="2021-10-12T00:00:00"/>
    <m/>
    <s v="58"/>
    <d v="2021-10-13T00:00:00"/>
    <s v=""/>
    <s v=""/>
    <m/>
    <m/>
    <m/>
    <s v=""/>
    <s v="06"/>
    <s v="Corbiere and Sons Contracting1015620211002-6Operator - Principle - After Jan 10785850"/>
    <s v="Corbiere and Sons Contracting1015620211002-6Operator - Principle - After Jan 10785850INV #150"/>
    <s v="New All Season Development"/>
    <s v=""/>
    <x v="2"/>
  </r>
  <r>
    <x v="1"/>
    <n v="6"/>
    <n v="0"/>
    <n v="10156"/>
    <s v="20211002-6"/>
    <n v="53510602"/>
    <s v="Access"/>
    <n v="0"/>
    <s v="L.O.A."/>
    <n v="210"/>
    <n v="8"/>
    <s v="DAY"/>
    <s v=""/>
    <s v=""/>
    <s v="0"/>
    <s v="0"/>
    <n v="1680"/>
    <n v="218.4"/>
    <n v="1898.3999999999999"/>
    <d v="2021-10-02T00:00:00"/>
    <n v="0"/>
    <x v="6"/>
    <d v="2021-10-15T00:00:00"/>
    <n v="165"/>
    <n v="0"/>
    <n v="0"/>
    <s v="Nathan Kyme"/>
    <s v="New All Season Development"/>
    <m/>
    <s v="VC7556-2019-017"/>
    <s v="929 OF"/>
    <m/>
    <m/>
    <m/>
    <s v="Approved"/>
    <m/>
    <m/>
    <s v="Road building activities on Little Red Sucker Creek Roa"/>
    <n v="6"/>
    <s v="C248-C256"/>
    <s v="Little Red Sucker Creek"/>
    <n v="0"/>
    <d v="2021-10-12T00:00:00"/>
    <m/>
    <s v="58"/>
    <d v="2021-10-13T00:00:00"/>
    <s v=""/>
    <s v=""/>
    <m/>
    <m/>
    <m/>
    <s v=""/>
    <s v="06"/>
    <s v="Corbiere and Sons Contracting1015620211002-6L.O.A.81680"/>
    <s v="Corbiere and Sons Contracting1015620211002-6L.O.A.81680INV #150"/>
    <s v="New All Season Development"/>
    <s v=""/>
    <x v="2"/>
  </r>
  <r>
    <x v="1"/>
    <n v="6"/>
    <n v="0"/>
    <n v="10156"/>
    <s v="20211002-6"/>
    <n v="53510602"/>
    <s v="Access"/>
    <n v="0"/>
    <s v="Foreman"/>
    <n v="95"/>
    <n v="13"/>
    <s v="HR"/>
    <s v=""/>
    <s v=""/>
    <s v="0"/>
    <s v="0"/>
    <n v="1235"/>
    <n v="160.55000000000001"/>
    <n v="1395.55"/>
    <d v="2021-10-02T00:00:00"/>
    <n v="0"/>
    <x v="6"/>
    <d v="2021-10-15T00:00:00"/>
    <n v="165"/>
    <n v="0"/>
    <n v="0"/>
    <s v="Nathan Kyme"/>
    <s v="New All Season Development"/>
    <m/>
    <s v="VC7556-2019-017"/>
    <s v="929 OF"/>
    <m/>
    <m/>
    <m/>
    <s v="Approved"/>
    <m/>
    <m/>
    <s v="Road building activities on Little Red Sucker Creek Roa"/>
    <n v="6"/>
    <s v="C248-C256"/>
    <s v="Little Red Sucker Creek"/>
    <n v="0"/>
    <d v="2021-10-12T00:00:00"/>
    <m/>
    <s v="58"/>
    <d v="2021-10-13T00:00:00"/>
    <s v=""/>
    <s v=""/>
    <m/>
    <m/>
    <m/>
    <s v=""/>
    <s v="06"/>
    <s v="Corbiere and Sons Contracting1015620211002-6Foreman131235"/>
    <s v="Corbiere and Sons Contracting1015620211002-6Foreman131235INV #150"/>
    <s v="New All Season Development"/>
    <s v=""/>
    <x v="2"/>
  </r>
  <r>
    <x v="1"/>
    <n v="6"/>
    <n v="0"/>
    <n v="10156"/>
    <s v="20211002-6"/>
    <n v="53510602"/>
    <s v="Access"/>
    <n v="0"/>
    <s v="Rock Truck - 30 Ton- After Jan 10"/>
    <n v="138.05000000000001"/>
    <n v="24"/>
    <s v="Dynamic"/>
    <s v="103.54"/>
    <s v="0"/>
    <s v=""/>
    <s v=""/>
    <n v="3313.2"/>
    <n v="430.71600000000001"/>
    <n v="3743.9159999999993"/>
    <d v="2021-10-02T00:00:00"/>
    <n v="0"/>
    <x v="6"/>
    <d v="2021-10-15T00:00:00"/>
    <n v="165"/>
    <n v="0"/>
    <n v="0"/>
    <s v="Nathan Kyme"/>
    <s v="New All Season Development"/>
    <m/>
    <s v="VC7556-2019-017"/>
    <s v="929 OF"/>
    <m/>
    <m/>
    <m/>
    <s v="Approved"/>
    <m/>
    <m/>
    <s v="Road building activities on Little Red Sucker Creek Roa"/>
    <n v="6"/>
    <s v="C248-C256"/>
    <s v="Little Red Sucker Creek"/>
    <n v="0"/>
    <d v="2021-10-12T00:00:00"/>
    <m/>
    <s v="58"/>
    <d v="2021-10-13T00:00:00"/>
    <s v=""/>
    <s v=""/>
    <m/>
    <m/>
    <m/>
    <s v=""/>
    <s v="06"/>
    <s v="Corbiere and Sons Contracting1015620211002-6Rock Truck - 30 Ton- After Jan 10243313.2"/>
    <s v="Corbiere and Sons Contracting1015620211002-6Rock Truck - 30 Ton- After Jan 10243313.2INV #150"/>
    <s v="New All Season Development"/>
    <s v=""/>
    <x v="2"/>
  </r>
  <r>
    <x v="1"/>
    <n v="6"/>
    <n v="0"/>
    <n v="10156"/>
    <s v="20211002-6"/>
    <n v="53510602"/>
    <s v="Access"/>
    <n v="0"/>
    <s v="Light Truck - Pick up- After Jan 10"/>
    <n v="243.75"/>
    <n v="5"/>
    <s v="DAY"/>
    <s v="182.81"/>
    <s v="0"/>
    <s v=""/>
    <s v=""/>
    <n v="1218.75"/>
    <n v="158.4375"/>
    <n v="1377.1874999999998"/>
    <d v="2021-10-02T00:00:00"/>
    <n v="0"/>
    <x v="6"/>
    <d v="2021-10-15T00:00:00"/>
    <n v="165"/>
    <n v="0"/>
    <n v="0"/>
    <s v="Nathan Kyme"/>
    <s v="New All Season Development"/>
    <m/>
    <s v="VC7556-2019-017"/>
    <s v="929 OF"/>
    <m/>
    <m/>
    <m/>
    <s v="Approved"/>
    <m/>
    <m/>
    <s v="Road building activities on Little Red Sucker Creek Roa"/>
    <n v="6"/>
    <s v="C248-C256"/>
    <s v="Little Red Sucker Creek"/>
    <n v="0"/>
    <d v="2021-10-12T00:00:00"/>
    <m/>
    <s v="58"/>
    <d v="2021-10-13T00:00:00"/>
    <s v=""/>
    <s v=""/>
    <m/>
    <m/>
    <m/>
    <s v=""/>
    <s v="06"/>
    <s v="Corbiere and Sons Contracting1015620211002-6Light Truck - Pick up- After Jan 1051218.75"/>
    <s v="Corbiere and Sons Contracting1015620211002-6Light Truck - Pick up- After Jan 1051218.75INV #150"/>
    <s v="New All Season Development"/>
    <s v=""/>
    <x v="2"/>
  </r>
  <r>
    <x v="1"/>
    <n v="6"/>
    <n v="0"/>
    <n v="10156"/>
    <s v="20211002-6"/>
    <n v="53510602"/>
    <s v="Access"/>
    <n v="0"/>
    <s v="ATV - Side by Side w/ roll bar- After Jan 10"/>
    <n v="18.45"/>
    <n v="10"/>
    <s v="HR"/>
    <s v="13.84"/>
    <s v="0"/>
    <s v=""/>
    <s v=""/>
    <n v="184.5"/>
    <n v="23.984999999999999"/>
    <n v="208.48499999999999"/>
    <d v="2021-10-02T00:00:00"/>
    <n v="0"/>
    <x v="6"/>
    <d v="2021-10-15T00:00:00"/>
    <n v="165"/>
    <n v="0"/>
    <n v="0"/>
    <s v="Nathan Kyme"/>
    <s v="New All Season Development"/>
    <m/>
    <s v="VC7556-2019-017"/>
    <s v="929 OF"/>
    <m/>
    <m/>
    <m/>
    <s v="Approved"/>
    <m/>
    <m/>
    <s v="Road building activities on Little Red Sucker Creek Roa"/>
    <n v="6"/>
    <s v="C248-C256"/>
    <s v="Little Red Sucker Creek"/>
    <n v="0"/>
    <d v="2021-10-12T00:00:00"/>
    <m/>
    <s v="58"/>
    <d v="2021-10-13T00:00:00"/>
    <s v=""/>
    <s v=""/>
    <m/>
    <m/>
    <m/>
    <s v=""/>
    <s v="06"/>
    <s v="Corbiere and Sons Contracting1015620211002-6ATV - Side by Side w/ roll bar- After Jan 1010184.5"/>
    <s v="Corbiere and Sons Contracting1015620211002-6ATV - Side by Side w/ roll bar- After Jan 1010184.5INV #150"/>
    <s v="New All Season Development"/>
    <s v=""/>
    <x v="2"/>
  </r>
  <r>
    <x v="1"/>
    <n v="6"/>
    <n v="0"/>
    <n v="10156"/>
    <s v="20211002-6"/>
    <n v="53510602"/>
    <s v="Access"/>
    <n v="0"/>
    <s v="Excavator Hammer - 30 - 50 ton- After Jan 10"/>
    <n v="63.38"/>
    <n v="12"/>
    <s v="HR"/>
    <s v="47.54"/>
    <s v="0"/>
    <s v=""/>
    <s v=""/>
    <n v="760.56"/>
    <n v="98.872799999999998"/>
    <n v="859.43279999999982"/>
    <d v="2021-10-02T00:00:00"/>
    <n v="0"/>
    <x v="6"/>
    <d v="2021-10-15T00:00:00"/>
    <n v="165"/>
    <n v="0"/>
    <n v="0"/>
    <s v="Nathan Kyme"/>
    <s v="New All Season Development"/>
    <m/>
    <s v="VC7556-2019-017"/>
    <s v="929 OF"/>
    <m/>
    <m/>
    <m/>
    <s v="Approved"/>
    <m/>
    <m/>
    <s v="Road building activities on Little Red Sucker Creek Roa"/>
    <n v="6"/>
    <s v="C248-C256"/>
    <s v="Little Red Sucker Creek"/>
    <n v="0"/>
    <d v="2021-10-12T00:00:00"/>
    <m/>
    <s v="58"/>
    <d v="2021-10-13T00:00:00"/>
    <s v=""/>
    <s v=""/>
    <m/>
    <m/>
    <m/>
    <s v=""/>
    <s v="06"/>
    <s v="Corbiere and Sons Contracting1015620211002-6Excavator Hammer - 30 - 50 ton- After Jan 1012760.56"/>
    <s v="Corbiere and Sons Contracting1015620211002-6Excavator Hammer - 30 - 50 ton- After Jan 1012760.56INV #150"/>
    <s v="New All Season Development"/>
    <s v=""/>
    <x v="2"/>
  </r>
  <r>
    <x v="1"/>
    <n v="6"/>
    <n v="0"/>
    <n v="10156"/>
    <s v="20211002-6"/>
    <n v="53510602"/>
    <s v="Access"/>
    <n v="0"/>
    <s v="Excavator Thumb - 30 - 50 ton- After Jan 10"/>
    <n v="12.21"/>
    <n v="12"/>
    <s v="HR"/>
    <s v="9.16"/>
    <s v="0"/>
    <s v=""/>
    <s v=""/>
    <n v="146.52000000000001"/>
    <n v="19.047600000000003"/>
    <n v="165.5676"/>
    <d v="2021-10-02T00:00:00"/>
    <n v="0"/>
    <x v="6"/>
    <d v="2021-10-15T00:00:00"/>
    <n v="165"/>
    <n v="0"/>
    <n v="0"/>
    <s v="Nathan Kyme"/>
    <s v="New All Season Development"/>
    <m/>
    <s v="VC7556-2019-017"/>
    <s v="929 OF"/>
    <m/>
    <m/>
    <m/>
    <s v="Approved"/>
    <m/>
    <m/>
    <s v="Road building activities on Little Red Sucker Creek Roa"/>
    <n v="6"/>
    <s v="C248-C256"/>
    <s v="Little Red Sucker Creek"/>
    <n v="0"/>
    <d v="2021-10-12T00:00:00"/>
    <m/>
    <s v="58"/>
    <d v="2021-10-13T00:00:00"/>
    <s v=""/>
    <s v=""/>
    <m/>
    <m/>
    <m/>
    <s v=""/>
    <s v="06"/>
    <s v="Corbiere and Sons Contracting1015620211002-6Excavator Thumb - 30 - 50 ton- After Jan 1012146.52"/>
    <s v="Corbiere and Sons Contracting1015620211002-6Excavator Thumb - 30 - 50 ton- After Jan 1012146.52INV #150"/>
    <s v="New All Season Development"/>
    <s v=""/>
    <x v="2"/>
  </r>
  <r>
    <x v="1"/>
    <n v="6"/>
    <n v="0"/>
    <n v="10156"/>
    <s v="20211002-6"/>
    <n v="53510602"/>
    <s v="Access"/>
    <n v="0"/>
    <s v="Excavator Thumb - 30 - 50 ton- After Jan 10"/>
    <n v="12.21"/>
    <n v="12"/>
    <s v="HR"/>
    <s v="9.16"/>
    <s v="0"/>
    <s v=""/>
    <s v=""/>
    <n v="146.52000000000001"/>
    <n v="19.047600000000003"/>
    <n v="165.5676"/>
    <d v="2021-10-02T00:00:00"/>
    <n v="0"/>
    <x v="6"/>
    <d v="2021-10-15T00:00:00"/>
    <n v="165"/>
    <n v="0"/>
    <n v="0"/>
    <s v="Nathan Kyme"/>
    <s v="New All Season Development"/>
    <m/>
    <s v="VC7556-2019-017"/>
    <s v="929 OF"/>
    <m/>
    <m/>
    <m/>
    <s v="Approved"/>
    <m/>
    <m/>
    <s v="Road building activities on Little Red Sucker Creek Roa"/>
    <n v="6"/>
    <s v="C248-C256"/>
    <s v="Little Red Sucker Creek"/>
    <n v="0"/>
    <d v="2021-10-12T00:00:00"/>
    <m/>
    <s v="58"/>
    <d v="2021-10-13T00:00:00"/>
    <s v=""/>
    <s v=""/>
    <m/>
    <m/>
    <m/>
    <s v=""/>
    <s v="06"/>
    <s v="Corbiere and Sons Contracting1015620211002-6Excavator Thumb - 30 - 50 ton- After Jan 1012146.52"/>
    <s v="Corbiere and Sons Contracting1015620211002-6Excavator Thumb - 30 - 50 ton- After Jan 1012146.52INV #150"/>
    <s v="New All Season Development"/>
    <s v=""/>
    <x v="2"/>
  </r>
  <r>
    <x v="1"/>
    <n v="6"/>
    <n v="0"/>
    <n v="10156"/>
    <s v="20211002-6"/>
    <n v="53510602"/>
    <s v="Access"/>
    <n v="0"/>
    <s v="Excavator - 36 ton- After Jan 10"/>
    <n v="146.96"/>
    <n v="12"/>
    <s v="Dynamic"/>
    <s v="0"/>
    <s v="0"/>
    <s v=""/>
    <s v=""/>
    <n v="1763.52"/>
    <n v="229.2576"/>
    <n v="1992.7775999999999"/>
    <d v="2021-10-02T00:00:00"/>
    <n v="0"/>
    <x v="6"/>
    <d v="2021-10-15T00:00:00"/>
    <n v="165"/>
    <n v="0"/>
    <n v="0"/>
    <s v="Nathan Kyme"/>
    <s v="New All Season Development"/>
    <m/>
    <s v="VC7556-2019-017"/>
    <s v="929 OF"/>
    <m/>
    <m/>
    <m/>
    <s v="Approved"/>
    <m/>
    <m/>
    <s v="Road building activities on Little Red Sucker Creek Roa"/>
    <n v="6"/>
    <s v="C248-C256"/>
    <s v="Little Red Sucker Creek"/>
    <n v="0"/>
    <d v="2021-10-12T00:00:00"/>
    <m/>
    <s v="58"/>
    <d v="2021-10-13T00:00:00"/>
    <s v=""/>
    <s v=""/>
    <m/>
    <m/>
    <m/>
    <s v=""/>
    <s v="06"/>
    <s v="Corbiere and Sons Contracting1015620211002-6Excavator - 36 ton- After Jan 10121763.52"/>
    <s v="Corbiere and Sons Contracting1015620211002-6Excavator - 36 ton- After Jan 10121763.52INV #150"/>
    <s v="New All Season Development"/>
    <s v=""/>
    <x v="2"/>
  </r>
  <r>
    <x v="1"/>
    <n v="6"/>
    <n v="0"/>
    <n v="10156"/>
    <s v="20211002-6"/>
    <n v="53510602"/>
    <s v="Access"/>
    <n v="0"/>
    <s v="Excavator - 36 ton- After Jan 10"/>
    <n v="146.96"/>
    <n v="12"/>
    <s v="Dynamic"/>
    <s v="0"/>
    <s v="0"/>
    <s v=""/>
    <s v=""/>
    <n v="1763.52"/>
    <n v="229.2576"/>
    <n v="1992.7775999999999"/>
    <d v="2021-10-02T00:00:00"/>
    <n v="0"/>
    <x v="6"/>
    <d v="2021-10-15T00:00:00"/>
    <n v="165"/>
    <n v="0"/>
    <n v="0"/>
    <s v="Nathan Kyme"/>
    <s v="New All Season Development"/>
    <m/>
    <s v="VC7556-2019-017"/>
    <s v="929 OF"/>
    <m/>
    <m/>
    <m/>
    <s v="Approved"/>
    <m/>
    <m/>
    <s v="Road building activities on Little Red Sucker Creek Roa"/>
    <n v="6"/>
    <s v="C248-C256"/>
    <s v="Little Red Sucker Creek"/>
    <n v="0"/>
    <d v="2021-10-12T00:00:00"/>
    <m/>
    <s v="58"/>
    <d v="2021-10-13T00:00:00"/>
    <s v=""/>
    <s v=""/>
    <m/>
    <m/>
    <m/>
    <s v=""/>
    <s v="06"/>
    <s v="Corbiere and Sons Contracting1015620211002-6Excavator - 36 ton- After Jan 10121763.52"/>
    <s v="Corbiere and Sons Contracting1015620211002-6Excavator - 36 ton- After Jan 10121763.52INV #150"/>
    <s v="New All Season Development"/>
    <s v=""/>
    <x v="2"/>
  </r>
  <r>
    <x v="1"/>
    <n v="6"/>
    <n v="0"/>
    <n v="10156"/>
    <s v="20211002-6"/>
    <n v="53510602"/>
    <s v="Access"/>
    <n v="0"/>
    <s v="Excavator - 30 ton- After Jan 10"/>
    <n v="138.44999999999999"/>
    <n v="12"/>
    <s v="Dynamic"/>
    <s v="103.84"/>
    <s v="0"/>
    <s v=""/>
    <s v=""/>
    <n v="1661.4"/>
    <n v="215.98200000000003"/>
    <n v="1877.3819999999998"/>
    <d v="2021-10-02T00:00:00"/>
    <n v="0"/>
    <x v="6"/>
    <d v="2021-10-15T00:00:00"/>
    <n v="165"/>
    <n v="0"/>
    <n v="0"/>
    <s v="Nathan Kyme"/>
    <s v="New All Season Development"/>
    <m/>
    <s v="VC7556-2019-017"/>
    <s v="929 OF"/>
    <m/>
    <m/>
    <m/>
    <s v="Approved"/>
    <m/>
    <m/>
    <s v="Road building activities on Little Red Sucker Creek Roa"/>
    <n v="6"/>
    <s v="C248-C256"/>
    <s v="Little Red Sucker Creek"/>
    <n v="0"/>
    <d v="2021-10-12T00:00:00"/>
    <m/>
    <s v="58"/>
    <d v="2021-10-13T00:00:00"/>
    <s v=""/>
    <s v=""/>
    <m/>
    <m/>
    <m/>
    <s v=""/>
    <s v="06"/>
    <s v="Corbiere and Sons Contracting1015620211002-6Excavator - 30 ton- After Jan 10121661.4"/>
    <s v="Corbiere and Sons Contracting1015620211002-6Excavator - 30 ton- After Jan 10121661.4INV #150"/>
    <s v="New All Season Development"/>
    <s v=""/>
    <x v="2"/>
  </r>
  <r>
    <x v="1"/>
    <n v="6"/>
    <n v="0"/>
    <n v="10156"/>
    <s v="20211002-6"/>
    <n v="53510602"/>
    <s v="Access"/>
    <n v="0"/>
    <s v="Dozer D6 or equal- After Jan 10"/>
    <n v="131.47999999999999"/>
    <n v="12"/>
    <s v="Dynamic"/>
    <s v="0"/>
    <s v="0"/>
    <s v=""/>
    <s v=""/>
    <n v="1577.76"/>
    <n v="205.1088"/>
    <n v="1782.8687999999997"/>
    <d v="2021-10-02T00:00:00"/>
    <n v="0"/>
    <x v="6"/>
    <d v="2021-10-15T00:00:00"/>
    <n v="165"/>
    <n v="0"/>
    <n v="0"/>
    <s v="Nathan Kyme"/>
    <s v="New All Season Development"/>
    <m/>
    <s v="VC7556-2019-017"/>
    <s v="929 OF"/>
    <m/>
    <m/>
    <m/>
    <s v="Approved"/>
    <m/>
    <m/>
    <s v="Road building activities on Little Red Sucker Creek Roa"/>
    <n v="6"/>
    <s v="C248-C256"/>
    <s v="Little Red Sucker Creek"/>
    <n v="0"/>
    <d v="2021-10-12T00:00:00"/>
    <m/>
    <s v="58"/>
    <d v="2021-10-13T00:00:00"/>
    <s v=""/>
    <s v=""/>
    <m/>
    <m/>
    <m/>
    <s v=""/>
    <s v="06"/>
    <s v="Corbiere and Sons Contracting1015620211002-6Dozer D6 or equal- After Jan 10121577.76"/>
    <s v="Corbiere and Sons Contracting1015620211002-6Dozer D6 or equal- After Jan 10121577.76INV #150"/>
    <s v="New All Season Development"/>
    <s v=""/>
    <x v="2"/>
  </r>
  <r>
    <x v="1"/>
    <n v="6"/>
    <n v="0"/>
    <n v="10163"/>
    <s v="20211002-13"/>
    <n v="53510602"/>
    <s v="Access"/>
    <n v="0"/>
    <s v="Operator - Principle - After Jan 10"/>
    <n v="75"/>
    <n v="43"/>
    <s v="HR"/>
    <s v=""/>
    <s v=""/>
    <s v="75"/>
    <s v="0"/>
    <n v="3225"/>
    <n v="419.25"/>
    <n v="3644.2499999999995"/>
    <d v="2021-10-02T00:00:00"/>
    <n v="0"/>
    <x v="6"/>
    <d v="2021-10-15T00:00:00"/>
    <n v="165"/>
    <n v="0"/>
    <n v="0"/>
    <s v="Nathan Kyme"/>
    <s v="New All Season Development"/>
    <m/>
    <s v="VC7556-2019-017"/>
    <s v="929 OF"/>
    <m/>
    <m/>
    <m/>
    <s v="Approved"/>
    <m/>
    <m/>
    <s v="Road building activities on Dead Horse"/>
    <n v="6"/>
    <s v="C203-C209"/>
    <s v="Dead Horse Creek"/>
    <n v="0"/>
    <d v="2021-10-12T00:00:00"/>
    <m/>
    <s v="58"/>
    <d v="2021-10-13T00:00:00"/>
    <s v=""/>
    <s v=""/>
    <m/>
    <m/>
    <m/>
    <s v=""/>
    <s v="06"/>
    <s v="Corbiere and Sons Contracting1016320211002-13Operator - Principle - After Jan 10433225"/>
    <s v="Corbiere and Sons Contracting1016320211002-13Operator - Principle - After Jan 10433225INV #150"/>
    <s v="New All Season Development"/>
    <s v=""/>
    <x v="2"/>
  </r>
  <r>
    <x v="1"/>
    <n v="6"/>
    <n v="0"/>
    <n v="10163"/>
    <s v="20211002-13"/>
    <n v="53510602"/>
    <s v="Access"/>
    <n v="0"/>
    <s v="Foreman"/>
    <n v="95"/>
    <n v="10"/>
    <s v="HR"/>
    <s v=""/>
    <s v=""/>
    <s v="95"/>
    <s v="0"/>
    <n v="950"/>
    <n v="123.5"/>
    <n v="1073.5"/>
    <d v="2021-10-02T00:00:00"/>
    <n v="0"/>
    <x v="6"/>
    <d v="2021-10-15T00:00:00"/>
    <n v="165"/>
    <n v="0"/>
    <n v="0"/>
    <s v="Nathan Kyme"/>
    <s v="New All Season Development"/>
    <m/>
    <s v="VC7556-2019-017"/>
    <s v="929 OF"/>
    <m/>
    <m/>
    <m/>
    <s v="Approved"/>
    <m/>
    <m/>
    <s v="Road building activities on Dead Horse"/>
    <n v="6"/>
    <s v="C203-C209"/>
    <s v="Dead Horse Creek"/>
    <n v="0"/>
    <d v="2021-10-12T00:00:00"/>
    <m/>
    <s v="58"/>
    <d v="2021-10-13T00:00:00"/>
    <s v=""/>
    <s v=""/>
    <m/>
    <m/>
    <m/>
    <s v=""/>
    <s v="06"/>
    <s v="Corbiere and Sons Contracting1016320211002-13Foreman10950"/>
    <s v="Corbiere and Sons Contracting1016320211002-13Foreman10950INV #150"/>
    <s v="New All Season Development"/>
    <s v=""/>
    <x v="2"/>
  </r>
  <r>
    <x v="1"/>
    <n v="6"/>
    <n v="0"/>
    <n v="10163"/>
    <s v="20211002-13"/>
    <n v="53510602"/>
    <s v="Access"/>
    <n v="0"/>
    <s v="Rock Truck - 30 Ton- After Jan 10"/>
    <n v="138.05000000000001"/>
    <n v="14"/>
    <s v="Dynamic"/>
    <s v="103.54"/>
    <s v="0"/>
    <s v=""/>
    <s v=""/>
    <n v="1932.7"/>
    <n v="251.251"/>
    <n v="2183.951"/>
    <d v="2021-10-02T00:00:00"/>
    <n v="0"/>
    <x v="6"/>
    <d v="2021-10-15T00:00:00"/>
    <n v="165"/>
    <n v="0"/>
    <n v="0"/>
    <s v="Nathan Kyme"/>
    <s v="New All Season Development"/>
    <m/>
    <s v="VC7556-2019-017"/>
    <s v="929 OF"/>
    <m/>
    <m/>
    <m/>
    <s v="Approved"/>
    <m/>
    <m/>
    <s v="Road building activities on Dead Horse"/>
    <n v="6"/>
    <s v="C203-C209"/>
    <s v="Dead Horse Creek"/>
    <n v="0"/>
    <d v="2021-10-12T00:00:00"/>
    <m/>
    <s v="58"/>
    <d v="2021-10-13T00:00:00"/>
    <s v=""/>
    <s v=""/>
    <m/>
    <m/>
    <m/>
    <s v=""/>
    <s v="06"/>
    <s v="Corbiere and Sons Contracting1016320211002-13Rock Truck - 30 Ton- After Jan 10141932.7"/>
    <s v="Corbiere and Sons Contracting1016320211002-13Rock Truck - 30 Ton- After Jan 10141932.7INV #150"/>
    <s v="New All Season Development"/>
    <s v=""/>
    <x v="2"/>
  </r>
  <r>
    <x v="1"/>
    <n v="6"/>
    <n v="0"/>
    <n v="10163"/>
    <s v="20211002-13"/>
    <n v="53510602"/>
    <s v="Access"/>
    <n v="0"/>
    <s v="Light Truck - Pick up- After Jan 10"/>
    <n v="243.75"/>
    <n v="4"/>
    <s v="DAY"/>
    <s v="182.81"/>
    <s v="0"/>
    <s v=""/>
    <s v=""/>
    <n v="975"/>
    <n v="126.75"/>
    <n v="1101.75"/>
    <d v="2021-10-02T00:00:00"/>
    <n v="0"/>
    <x v="6"/>
    <d v="2021-10-15T00:00:00"/>
    <n v="165"/>
    <n v="0"/>
    <n v="0"/>
    <s v="Nathan Kyme"/>
    <s v="New All Season Development"/>
    <m/>
    <s v="VC7556-2019-017"/>
    <s v="929 OF"/>
    <m/>
    <m/>
    <m/>
    <s v="Approved"/>
    <m/>
    <m/>
    <s v="Road building activities on Dead Horse"/>
    <n v="6"/>
    <s v="C203-C209"/>
    <s v="Dead Horse Creek"/>
    <n v="0"/>
    <d v="2021-10-12T00:00:00"/>
    <m/>
    <s v="58"/>
    <d v="2021-10-13T00:00:00"/>
    <s v=""/>
    <s v=""/>
    <m/>
    <m/>
    <m/>
    <s v=""/>
    <s v="06"/>
    <s v="Corbiere and Sons Contracting1016320211002-13Light Truck - Pick up- After Jan 104975"/>
    <s v="Corbiere and Sons Contracting1016320211002-13Light Truck - Pick up- After Jan 104975INV #150"/>
    <s v="New All Season Development"/>
    <s v=""/>
    <x v="2"/>
  </r>
  <r>
    <x v="1"/>
    <n v="6"/>
    <n v="0"/>
    <n v="10163"/>
    <s v="20211002-13"/>
    <n v="53510602"/>
    <s v="Access"/>
    <n v="0"/>
    <s v="Excavator Thumb - 30 - 50 ton- After Jan 10"/>
    <n v="12.21"/>
    <n v="10"/>
    <s v="HR"/>
    <s v="9.16"/>
    <s v="0"/>
    <s v=""/>
    <s v=""/>
    <n v="122.1"/>
    <n v="15.872999999999999"/>
    <n v="137.97299999999998"/>
    <d v="2021-10-02T00:00:00"/>
    <n v="0"/>
    <x v="6"/>
    <d v="2021-10-15T00:00:00"/>
    <n v="165"/>
    <n v="0"/>
    <n v="0"/>
    <s v="Nathan Kyme"/>
    <s v="New All Season Development"/>
    <m/>
    <s v="VC7556-2019-017"/>
    <s v="929 OF"/>
    <m/>
    <m/>
    <m/>
    <s v="Approved"/>
    <m/>
    <m/>
    <s v="Road building activities on Dead Horse"/>
    <n v="6"/>
    <s v="C203-C209"/>
    <s v="Dead Horse Creek"/>
    <n v="0"/>
    <d v="2021-10-12T00:00:00"/>
    <m/>
    <s v="58"/>
    <d v="2021-10-13T00:00:00"/>
    <s v=""/>
    <s v=""/>
    <m/>
    <m/>
    <m/>
    <s v=""/>
    <s v="06"/>
    <s v="Corbiere and Sons Contracting1016320211002-13Excavator Thumb - 30 - 50 ton- After Jan 1010122.1"/>
    <s v="Corbiere and Sons Contracting1016320211002-13Excavator Thumb - 30 - 50 ton- After Jan 1010122.1INV #150"/>
    <s v="New All Season Development"/>
    <s v=""/>
    <x v="2"/>
  </r>
  <r>
    <x v="1"/>
    <n v="6"/>
    <n v="0"/>
    <n v="10163"/>
    <s v="20211002-13"/>
    <n v="53510602"/>
    <s v="Access"/>
    <n v="0"/>
    <s v="Excavator Thumb - 30 - 50 ton- After Jan 10"/>
    <n v="12.21"/>
    <n v="10"/>
    <s v="HR"/>
    <s v="9.16"/>
    <s v="0"/>
    <s v=""/>
    <s v=""/>
    <n v="122.1"/>
    <n v="15.872999999999999"/>
    <n v="137.97299999999998"/>
    <d v="2021-10-02T00:00:00"/>
    <n v="0"/>
    <x v="6"/>
    <d v="2021-10-15T00:00:00"/>
    <n v="165"/>
    <n v="0"/>
    <n v="0"/>
    <s v="Nathan Kyme"/>
    <s v="New All Season Development"/>
    <m/>
    <s v="VC7556-2019-017"/>
    <s v="929 OF"/>
    <m/>
    <m/>
    <m/>
    <s v="Approved"/>
    <m/>
    <m/>
    <s v="Road building activities on Dead Horse"/>
    <n v="6"/>
    <s v="C203-C209"/>
    <s v="Dead Horse Creek"/>
    <n v="0"/>
    <d v="2021-10-12T00:00:00"/>
    <m/>
    <s v="58"/>
    <d v="2021-10-13T00:00:00"/>
    <s v=""/>
    <s v=""/>
    <m/>
    <m/>
    <m/>
    <s v=""/>
    <s v="06"/>
    <s v="Corbiere and Sons Contracting1016320211002-13Excavator Thumb - 30 - 50 ton- After Jan 1010122.1"/>
    <s v="Corbiere and Sons Contracting1016320211002-13Excavator Thumb - 30 - 50 ton- After Jan 1010122.1INV #150"/>
    <s v="New All Season Development"/>
    <s v=""/>
    <x v="2"/>
  </r>
  <r>
    <x v="1"/>
    <n v="6"/>
    <n v="0"/>
    <n v="10163"/>
    <s v="20211002-13"/>
    <n v="53510602"/>
    <s v="Access"/>
    <n v="0"/>
    <s v="Excavator Thumb - 30 - 50 ton- After Jan 10"/>
    <n v="12.21"/>
    <n v="4"/>
    <s v="HR"/>
    <s v="9.16"/>
    <s v="0"/>
    <s v=""/>
    <s v=""/>
    <n v="48.84"/>
    <n v="6.3492000000000006"/>
    <n v="55.1892"/>
    <d v="2021-10-02T00:00:00"/>
    <n v="0"/>
    <x v="6"/>
    <d v="2021-10-15T00:00:00"/>
    <n v="165"/>
    <n v="0"/>
    <n v="0"/>
    <s v="Nathan Kyme"/>
    <s v="New All Season Development"/>
    <m/>
    <s v="VC7556-2019-017"/>
    <s v="929 OF"/>
    <m/>
    <m/>
    <m/>
    <s v="Approved"/>
    <m/>
    <m/>
    <s v="Road building activities on Dead Horse"/>
    <n v="6"/>
    <s v="C203-C209"/>
    <s v="Dead Horse Creek"/>
    <n v="0"/>
    <d v="2021-10-12T00:00:00"/>
    <m/>
    <s v="58"/>
    <d v="2021-10-13T00:00:00"/>
    <s v=""/>
    <s v=""/>
    <m/>
    <m/>
    <m/>
    <s v=""/>
    <s v="06"/>
    <s v="Corbiere and Sons Contracting1016320211002-13Excavator Thumb - 30 - 50 ton- After Jan 10448.84"/>
    <s v="Corbiere and Sons Contracting1016320211002-13Excavator Thumb - 30 - 50 ton- After Jan 10448.84INV #150"/>
    <s v="New All Season Development"/>
    <s v=""/>
    <x v="2"/>
  </r>
  <r>
    <x v="1"/>
    <n v="6"/>
    <n v="0"/>
    <n v="10163"/>
    <s v="20211002-13"/>
    <n v="53510602"/>
    <s v="Access"/>
    <n v="0"/>
    <s v="Excavator - 36 ton- After Jan 10"/>
    <n v="146.96"/>
    <n v="10"/>
    <s v="Dynamic"/>
    <s v="110.22"/>
    <s v="0"/>
    <s v=""/>
    <s v=""/>
    <n v="1469.6"/>
    <n v="191.048"/>
    <n v="1660.6479999999997"/>
    <d v="2021-10-02T00:00:00"/>
    <n v="0"/>
    <x v="6"/>
    <d v="2021-10-15T00:00:00"/>
    <n v="165"/>
    <n v="0"/>
    <n v="0"/>
    <s v="Nathan Kyme"/>
    <s v="New All Season Development"/>
    <m/>
    <s v="VC7556-2019-017"/>
    <s v="929 OF"/>
    <m/>
    <m/>
    <m/>
    <s v="Approved"/>
    <m/>
    <m/>
    <s v="Road building activities on Dead Horse"/>
    <n v="6"/>
    <s v="C203-C209"/>
    <s v="Dead Horse Creek"/>
    <n v="0"/>
    <d v="2021-10-12T00:00:00"/>
    <m/>
    <s v="58"/>
    <d v="2021-10-13T00:00:00"/>
    <s v=""/>
    <s v=""/>
    <m/>
    <m/>
    <m/>
    <s v=""/>
    <s v="06"/>
    <s v="Corbiere and Sons Contracting1016320211002-13Excavator - 36 ton- After Jan 10101469.6"/>
    <s v="Corbiere and Sons Contracting1016320211002-13Excavator - 36 ton- After Jan 10101469.6INV #150"/>
    <s v="New All Season Development"/>
    <s v=""/>
    <x v="2"/>
  </r>
  <r>
    <x v="1"/>
    <n v="6"/>
    <n v="0"/>
    <n v="10163"/>
    <s v="20211002-13"/>
    <n v="53510602"/>
    <s v="Access"/>
    <n v="0"/>
    <s v="Excavator - 36 ton- After Jan 10"/>
    <n v="146.96"/>
    <n v="10"/>
    <s v="Dynamic"/>
    <s v="110.22"/>
    <s v="0"/>
    <s v=""/>
    <s v=""/>
    <n v="1469.6"/>
    <n v="191.048"/>
    <n v="1660.6479999999997"/>
    <d v="2021-10-02T00:00:00"/>
    <n v="0"/>
    <x v="6"/>
    <d v="2021-10-15T00:00:00"/>
    <n v="165"/>
    <n v="0"/>
    <n v="0"/>
    <s v="Nathan Kyme"/>
    <s v="New All Season Development"/>
    <m/>
    <s v="VC7556-2019-017"/>
    <s v="929 OF"/>
    <m/>
    <m/>
    <m/>
    <s v="Approved"/>
    <m/>
    <m/>
    <s v="Road building activities on Dead Horse"/>
    <n v="6"/>
    <s v="C203-C209"/>
    <s v="Dead Horse Creek"/>
    <n v="0"/>
    <d v="2021-10-12T00:00:00"/>
    <m/>
    <s v="58"/>
    <d v="2021-10-13T00:00:00"/>
    <s v=""/>
    <s v=""/>
    <m/>
    <m/>
    <m/>
    <s v=""/>
    <s v="06"/>
    <s v="Corbiere and Sons Contracting1016320211002-13Excavator - 36 ton- After Jan 10101469.6"/>
    <s v="Corbiere and Sons Contracting1016320211002-13Excavator - 36 ton- After Jan 10101469.6INV #150"/>
    <s v="New All Season Development"/>
    <s v=""/>
    <x v="2"/>
  </r>
  <r>
    <x v="1"/>
    <n v="6"/>
    <n v="0"/>
    <n v="10163"/>
    <s v="20211002-13"/>
    <n v="53510602"/>
    <s v="Access"/>
    <n v="0"/>
    <s v="Excavator - 30 ton- After Jan 10"/>
    <n v="138.44999999999999"/>
    <n v="4"/>
    <s v="Dynamic"/>
    <s v="103.84"/>
    <s v="0"/>
    <s v=""/>
    <s v=""/>
    <n v="553.79999999999995"/>
    <n v="71.994"/>
    <n v="625.79399999999987"/>
    <d v="2021-10-02T00:00:00"/>
    <n v="0"/>
    <x v="6"/>
    <d v="2021-10-15T00:00:00"/>
    <n v="165"/>
    <n v="0"/>
    <n v="0"/>
    <s v="Nathan Kyme"/>
    <s v="New All Season Development"/>
    <m/>
    <s v="VC7556-2019-017"/>
    <s v="929 OF"/>
    <m/>
    <m/>
    <m/>
    <s v="Approved"/>
    <m/>
    <m/>
    <s v="Road building activities on Dead Horse"/>
    <n v="6"/>
    <s v="C203-C209"/>
    <s v="Dead Horse Creek"/>
    <n v="0"/>
    <d v="2021-10-12T00:00:00"/>
    <m/>
    <s v="58"/>
    <d v="2021-10-13T00:00:00"/>
    <s v=""/>
    <s v=""/>
    <m/>
    <m/>
    <m/>
    <s v=""/>
    <s v="06"/>
    <s v="Corbiere and Sons Contracting1016320211002-13Excavator - 30 ton- After Jan 104553.8"/>
    <s v="Corbiere and Sons Contracting1016320211002-13Excavator - 30 ton- After Jan 104553.8INV #150"/>
    <s v="New All Season Development"/>
    <s v=""/>
    <x v="2"/>
  </r>
  <r>
    <x v="1"/>
    <n v="6"/>
    <n v="0"/>
    <n v="10163"/>
    <s v="20211002-13"/>
    <n v="53510602"/>
    <s v="Access"/>
    <n v="0"/>
    <s v="Dozer D6 or equal- After Jan 10"/>
    <n v="131.47999999999999"/>
    <n v="11"/>
    <s v="Dynamic"/>
    <s v="98.61"/>
    <s v="0"/>
    <s v=""/>
    <s v=""/>
    <n v="1446.28"/>
    <n v="188.0164"/>
    <n v="1634.2963999999997"/>
    <d v="2021-10-02T00:00:00"/>
    <n v="0"/>
    <x v="6"/>
    <d v="2021-10-15T00:00:00"/>
    <n v="165"/>
    <n v="0"/>
    <n v="0"/>
    <s v="Nathan Kyme"/>
    <s v="New All Season Development"/>
    <m/>
    <s v="VC7556-2019-017"/>
    <s v="929 OF"/>
    <m/>
    <m/>
    <m/>
    <s v="Approved"/>
    <m/>
    <m/>
    <s v="Road building activities on Dead Horse"/>
    <n v="6"/>
    <s v="C203-C209"/>
    <s v="Dead Horse Creek"/>
    <n v="0"/>
    <d v="2021-10-12T00:00:00"/>
    <m/>
    <s v="58"/>
    <d v="2021-10-13T00:00:00"/>
    <s v=""/>
    <s v=""/>
    <m/>
    <m/>
    <m/>
    <s v=""/>
    <s v="06"/>
    <s v="Corbiere and Sons Contracting1016320211002-13Dozer D6 or equal- After Jan 10111446.28"/>
    <s v="Corbiere and Sons Contracting1016320211002-13Dozer D6 or equal- After Jan 10111446.28INV #150"/>
    <s v="New All Season Development"/>
    <s v=""/>
    <x v="2"/>
  </r>
  <r>
    <x v="1"/>
    <n v="6"/>
    <n v="0"/>
    <n v="10162"/>
    <s v="20211002-12"/>
    <n v="53510602"/>
    <s v="Access"/>
    <n v="0"/>
    <s v="Labourer - General - After Jan 10"/>
    <n v="60"/>
    <n v="13"/>
    <s v="HR"/>
    <s v=""/>
    <s v=""/>
    <s v="60"/>
    <s v="0"/>
    <n v="780"/>
    <n v="101.4"/>
    <n v="881.39999999999986"/>
    <d v="2021-10-02T00:00:00"/>
    <n v="0"/>
    <x v="6"/>
    <d v="2021-10-15T00:00:00"/>
    <n v="165"/>
    <n v="0"/>
    <n v="0"/>
    <s v="Nathan Kyme"/>
    <s v="New All Season Development"/>
    <m/>
    <s v="VC7556-2019-017"/>
    <s v="929 OF"/>
    <m/>
    <m/>
    <m/>
    <s v="Approved"/>
    <m/>
    <m/>
    <s v="Road building acitivities from Mink Creek - Jeff did float moves"/>
    <n v="6"/>
    <s v="C237-C247"/>
    <s v="Mink Creek"/>
    <n v="0"/>
    <d v="2021-10-12T00:00:00"/>
    <m/>
    <s v="58"/>
    <d v="2021-10-13T00:00:00"/>
    <s v=""/>
    <s v=""/>
    <m/>
    <m/>
    <m/>
    <s v=""/>
    <s v="06"/>
    <s v="Corbiere and Sons Contracting1016220211002-12Labourer - General - After Jan 1013780"/>
    <s v="Corbiere and Sons Contracting1016220211002-12Labourer - General - After Jan 1013780INV #150"/>
    <s v="New All Season Development"/>
    <s v=""/>
    <x v="2"/>
  </r>
  <r>
    <x v="1"/>
    <n v="6"/>
    <n v="0"/>
    <n v="10162"/>
    <s v="20211002-12"/>
    <n v="53510602"/>
    <s v="Access"/>
    <n v="0"/>
    <s v="Driver - AZ - After Jan 10"/>
    <n v="70"/>
    <n v="6"/>
    <s v="HR"/>
    <s v=""/>
    <s v=""/>
    <s v="70"/>
    <s v="0"/>
    <n v="420"/>
    <n v="54.6"/>
    <n v="474.59999999999997"/>
    <d v="2021-10-02T00:00:00"/>
    <n v="0"/>
    <x v="6"/>
    <d v="2021-10-15T00:00:00"/>
    <n v="165"/>
    <n v="0"/>
    <n v="0"/>
    <s v="Nathan Kyme"/>
    <s v="New All Season Development"/>
    <m/>
    <s v="VC7556-2019-017"/>
    <s v="929 OF"/>
    <m/>
    <m/>
    <m/>
    <s v="Approved"/>
    <m/>
    <m/>
    <s v="Road building acitivities from Mink Creek - Jeff did float moves"/>
    <n v="6"/>
    <s v="C237-C247"/>
    <s v="Mink Creek"/>
    <n v="0"/>
    <d v="2021-10-12T00:00:00"/>
    <m/>
    <s v="58"/>
    <d v="2021-10-13T00:00:00"/>
    <s v=""/>
    <s v=""/>
    <m/>
    <m/>
    <m/>
    <s v=""/>
    <s v="06"/>
    <s v="Corbiere and Sons Contracting1016220211002-12Driver - AZ - After Jan 106420"/>
    <s v="Corbiere and Sons Contracting1016220211002-12Driver - AZ - After Jan 106420INV #150"/>
    <s v="New All Season Development"/>
    <s v=""/>
    <x v="2"/>
  </r>
  <r>
    <x v="1"/>
    <n v="6"/>
    <n v="0"/>
    <n v="10162"/>
    <s v="20211002-12"/>
    <n v="53510602"/>
    <s v="Access"/>
    <n v="0"/>
    <s v="Operator - Principle - After Jan 10"/>
    <n v="75"/>
    <n v="55"/>
    <s v="HR"/>
    <s v=""/>
    <s v=""/>
    <s v="75"/>
    <s v="0"/>
    <n v="4125"/>
    <n v="536.25"/>
    <n v="4661.25"/>
    <d v="2021-10-02T00:00:00"/>
    <n v="0"/>
    <x v="6"/>
    <d v="2021-10-15T00:00:00"/>
    <n v="165"/>
    <n v="0"/>
    <n v="0"/>
    <s v="Nathan Kyme"/>
    <s v="New All Season Development"/>
    <m/>
    <s v="VC7556-2019-017"/>
    <s v="929 OF"/>
    <m/>
    <m/>
    <m/>
    <s v="Approved"/>
    <m/>
    <m/>
    <s v="Road building acitivities from Mink Creek - Jeff did float moves"/>
    <n v="6"/>
    <s v="C237-C247"/>
    <s v="Mink Creek"/>
    <n v="0"/>
    <d v="2021-10-12T00:00:00"/>
    <m/>
    <s v="58"/>
    <d v="2021-10-13T00:00:00"/>
    <s v=""/>
    <s v=""/>
    <m/>
    <m/>
    <m/>
    <s v=""/>
    <s v="06"/>
    <s v="Corbiere and Sons Contracting1016220211002-12Operator - Principle - After Jan 10554125"/>
    <s v="Corbiere and Sons Contracting1016220211002-12Operator - Principle - After Jan 10554125INV #150"/>
    <s v="New All Season Development"/>
    <s v=""/>
    <x v="2"/>
  </r>
  <r>
    <x v="1"/>
    <n v="6"/>
    <n v="0"/>
    <n v="10162"/>
    <s v="20211002-12"/>
    <n v="53510602"/>
    <s v="Access"/>
    <n v="0"/>
    <s v="L.O.A."/>
    <n v="210"/>
    <n v="6"/>
    <s v="DAY"/>
    <s v=""/>
    <s v=""/>
    <m/>
    <s v="0"/>
    <n v="1260"/>
    <n v="163.80000000000001"/>
    <n v="1423.8"/>
    <d v="2021-10-02T00:00:00"/>
    <n v="0"/>
    <x v="6"/>
    <d v="2021-10-15T00:00:00"/>
    <n v="165"/>
    <n v="0"/>
    <n v="0"/>
    <s v="Nathan Kyme"/>
    <s v="New All Season Development"/>
    <m/>
    <s v="VC7556-2019-017"/>
    <s v="929 OF"/>
    <m/>
    <m/>
    <m/>
    <s v="Approved"/>
    <m/>
    <m/>
    <s v="Road building acitivities from Mink Creek - Jeff did float moves"/>
    <n v="6"/>
    <s v="C237-C247"/>
    <s v="Mink Creek"/>
    <n v="0"/>
    <d v="2021-10-12T00:00:00"/>
    <m/>
    <s v="58"/>
    <d v="2021-10-13T00:00:00"/>
    <s v=""/>
    <s v=""/>
    <m/>
    <m/>
    <m/>
    <s v=""/>
    <s v="06"/>
    <s v="Corbiere and Sons Contracting1016220211002-12L.O.A.61260"/>
    <s v="Corbiere and Sons Contracting1016220211002-12L.O.A.61260INV #150"/>
    <s v="New All Season Development"/>
    <s v=""/>
    <x v="2"/>
  </r>
  <r>
    <x v="1"/>
    <n v="6"/>
    <n v="0"/>
    <n v="10162"/>
    <s v="20211002-12"/>
    <n v="53510602"/>
    <s v="Access"/>
    <n v="0"/>
    <s v="Foreman"/>
    <n v="95"/>
    <n v="13"/>
    <s v="HR"/>
    <s v=""/>
    <s v=""/>
    <s v="95"/>
    <s v="0"/>
    <n v="1235"/>
    <n v="160.55000000000001"/>
    <n v="1395.55"/>
    <d v="2021-10-02T00:00:00"/>
    <n v="0"/>
    <x v="6"/>
    <d v="2021-10-15T00:00:00"/>
    <n v="165"/>
    <n v="0"/>
    <n v="0"/>
    <s v="Nathan Kyme"/>
    <s v="New All Season Development"/>
    <m/>
    <s v="VC7556-2019-017"/>
    <s v="929 OF"/>
    <m/>
    <m/>
    <m/>
    <s v="Approved"/>
    <m/>
    <m/>
    <s v="Road building acitivities from Mink Creek - Jeff did float moves"/>
    <n v="6"/>
    <s v="C237-C247"/>
    <s v="Mink Creek"/>
    <n v="0"/>
    <d v="2021-10-12T00:00:00"/>
    <m/>
    <s v="58"/>
    <d v="2021-10-13T00:00:00"/>
    <s v=""/>
    <s v=""/>
    <m/>
    <m/>
    <m/>
    <s v=""/>
    <s v="06"/>
    <s v="Corbiere and Sons Contracting1016220211002-12Foreman131235"/>
    <s v="Corbiere and Sons Contracting1016220211002-12Foreman131235INV #150"/>
    <s v="New All Season Development"/>
    <s v=""/>
    <x v="2"/>
  </r>
  <r>
    <x v="1"/>
    <n v="6"/>
    <n v="0"/>
    <n v="10162"/>
    <s v="20211002-12"/>
    <n v="53510602"/>
    <s v="Access"/>
    <n v="0"/>
    <s v="Tractor Trailer - 60 Ton- After Jan 10"/>
    <n v="122.39"/>
    <n v="6"/>
    <s v="Dynamic"/>
    <s v="91.79"/>
    <s v="0"/>
    <s v=""/>
    <s v=""/>
    <n v="734.34"/>
    <n v="95.464200000000005"/>
    <n v="829.80419999999992"/>
    <d v="2021-10-02T00:00:00"/>
    <n v="0"/>
    <x v="6"/>
    <d v="2021-10-15T00:00:00"/>
    <n v="165"/>
    <n v="0"/>
    <n v="0"/>
    <s v="Nathan Kyme"/>
    <s v="New All Season Development"/>
    <m/>
    <s v="VC7556-2019-017"/>
    <s v="929 OF"/>
    <m/>
    <m/>
    <m/>
    <s v="Approved"/>
    <m/>
    <m/>
    <s v="Road building acitivities from Mink Creek - Jeff did float moves"/>
    <n v="6"/>
    <s v="C237-C247"/>
    <s v="Mink Creek"/>
    <n v="0"/>
    <d v="2021-10-12T00:00:00"/>
    <m/>
    <s v="58"/>
    <d v="2021-10-13T00:00:00"/>
    <s v=""/>
    <s v=""/>
    <m/>
    <m/>
    <m/>
    <s v=""/>
    <s v="06"/>
    <s v="Corbiere and Sons Contracting1016220211002-12Tractor Trailer - 60 Ton- After Jan 106734.34"/>
    <s v="Corbiere and Sons Contracting1016220211002-12Tractor Trailer - 60 Ton- After Jan 106734.34INV #150"/>
    <s v="New All Season Development"/>
    <s v=""/>
    <x v="2"/>
  </r>
  <r>
    <x v="1"/>
    <n v="6"/>
    <n v="0"/>
    <n v="10162"/>
    <s v="20211002-12"/>
    <n v="53510602"/>
    <s v="Access"/>
    <n v="0"/>
    <s v="Rock Truck - 30 Ton- After Jan 10"/>
    <n v="138.05000000000001"/>
    <n v="4"/>
    <s v="Dynamic"/>
    <s v="103.54"/>
    <s v="0"/>
    <s v=""/>
    <s v=""/>
    <n v="552.20000000000005"/>
    <n v="71.786000000000001"/>
    <n v="623.98599999999999"/>
    <d v="2021-10-02T00:00:00"/>
    <n v="0"/>
    <x v="6"/>
    <d v="2021-10-15T00:00:00"/>
    <n v="165"/>
    <n v="0"/>
    <n v="0"/>
    <s v="Nathan Kyme"/>
    <s v="New All Season Development"/>
    <m/>
    <s v="VC7556-2019-017"/>
    <s v="929 OF"/>
    <m/>
    <m/>
    <m/>
    <s v="Approved"/>
    <m/>
    <m/>
    <s v="Road building acitivities from Mink Creek - Jeff did float moves"/>
    <n v="6"/>
    <s v="C237-C247"/>
    <s v="Mink Creek"/>
    <n v="0"/>
    <d v="2021-10-12T00:00:00"/>
    <m/>
    <s v="58"/>
    <d v="2021-10-13T00:00:00"/>
    <s v=""/>
    <s v=""/>
    <m/>
    <m/>
    <m/>
    <s v=""/>
    <s v="06"/>
    <s v="Corbiere and Sons Contracting1016220211002-12Rock Truck - 30 Ton- After Jan 104552.2"/>
    <s v="Corbiere and Sons Contracting1016220211002-12Rock Truck - 30 Ton- After Jan 104552.2INV #150"/>
    <s v="New All Season Development"/>
    <s v=""/>
    <x v="2"/>
  </r>
  <r>
    <x v="1"/>
    <n v="6"/>
    <n v="0"/>
    <n v="10162"/>
    <s v="20211002-12"/>
    <n v="53510602"/>
    <s v="Access"/>
    <n v="0"/>
    <s v="Rock Truck - 30 Ton- After Jan 10"/>
    <n v="138.05000000000001"/>
    <n v="10"/>
    <s v="Dynamic"/>
    <s v="103.54"/>
    <s v="0"/>
    <s v=""/>
    <s v=""/>
    <n v="1380.5"/>
    <n v="179.465"/>
    <n v="1559.9649999999999"/>
    <d v="2021-10-02T00:00:00"/>
    <n v="0"/>
    <x v="6"/>
    <d v="2021-10-15T00:00:00"/>
    <n v="165"/>
    <n v="0"/>
    <n v="0"/>
    <s v="Nathan Kyme"/>
    <s v="New All Season Development"/>
    <m/>
    <s v="VC7556-2019-017"/>
    <s v="929 OF"/>
    <m/>
    <m/>
    <m/>
    <s v="Approved"/>
    <m/>
    <m/>
    <s v="Road building acitivities from Mink Creek - Jeff did float moves"/>
    <n v="6"/>
    <s v="C237-C247"/>
    <s v="Mink Creek"/>
    <n v="0"/>
    <d v="2021-10-12T00:00:00"/>
    <m/>
    <s v="58"/>
    <d v="2021-10-13T00:00:00"/>
    <s v=""/>
    <s v=""/>
    <m/>
    <m/>
    <m/>
    <s v=""/>
    <s v="06"/>
    <s v="Corbiere and Sons Contracting1016220211002-12Rock Truck - 30 Ton- After Jan 10101380.5"/>
    <s v="Corbiere and Sons Contracting1016220211002-12Rock Truck - 30 Ton- After Jan 10101380.5INV #150"/>
    <s v="New All Season Development"/>
    <s v=""/>
    <x v="2"/>
  </r>
  <r>
    <x v="1"/>
    <n v="6"/>
    <n v="0"/>
    <n v="10162"/>
    <s v="20211002-12"/>
    <n v="53510602"/>
    <s v="Access"/>
    <n v="0"/>
    <s v="Light Truck - Pick up- After Jan 10"/>
    <n v="243.75"/>
    <n v="5"/>
    <s v="DAY"/>
    <s v="182.81"/>
    <s v="0"/>
    <s v=""/>
    <s v=""/>
    <n v="1218.75"/>
    <n v="158.4375"/>
    <n v="1377.1874999999998"/>
    <d v="2021-10-02T00:00:00"/>
    <n v="0"/>
    <x v="6"/>
    <d v="2021-10-15T00:00:00"/>
    <n v="165"/>
    <n v="0"/>
    <n v="0"/>
    <s v="Nathan Kyme"/>
    <s v="New All Season Development"/>
    <m/>
    <s v="VC7556-2019-017"/>
    <s v="929 OF"/>
    <m/>
    <m/>
    <m/>
    <s v="Approved"/>
    <m/>
    <m/>
    <s v="Road building acitivities from Mink Creek - Jeff did float moves"/>
    <n v="6"/>
    <s v="C237-C247"/>
    <s v="Mink Creek"/>
    <n v="0"/>
    <d v="2021-10-12T00:00:00"/>
    <m/>
    <s v="58"/>
    <d v="2021-10-13T00:00:00"/>
    <s v=""/>
    <s v=""/>
    <m/>
    <m/>
    <m/>
    <s v=""/>
    <s v="06"/>
    <s v="Corbiere and Sons Contracting1016220211002-12Light Truck - Pick up- After Jan 1051218.75"/>
    <s v="Corbiere and Sons Contracting1016220211002-12Light Truck - Pick up- After Jan 1051218.75INV #150"/>
    <s v="New All Season Development"/>
    <s v=""/>
    <x v="2"/>
  </r>
  <r>
    <x v="1"/>
    <n v="6"/>
    <n v="0"/>
    <n v="10162"/>
    <s v="20211002-12"/>
    <n v="53510602"/>
    <s v="Access"/>
    <n v="0"/>
    <s v="Excavator Thumb - 30 - 50 ton- After Jan 10"/>
    <n v="12.21"/>
    <n v="12"/>
    <s v="HR"/>
    <s v="9.16"/>
    <s v="0"/>
    <s v=""/>
    <s v=""/>
    <n v="146.52000000000001"/>
    <n v="19.047600000000003"/>
    <n v="165.5676"/>
    <d v="2021-10-02T00:00:00"/>
    <n v="0"/>
    <x v="6"/>
    <d v="2021-10-15T00:00:00"/>
    <n v="165"/>
    <n v="0"/>
    <n v="0"/>
    <s v="Nathan Kyme"/>
    <s v="New All Season Development"/>
    <m/>
    <s v="VC7556-2019-017"/>
    <s v="929 OF"/>
    <m/>
    <m/>
    <m/>
    <s v="Approved"/>
    <m/>
    <m/>
    <s v="Road building acitivities from Mink Creek - Jeff did float moves"/>
    <n v="6"/>
    <s v="C237-C247"/>
    <s v="Mink Creek"/>
    <n v="0"/>
    <d v="2021-10-12T00:00:00"/>
    <m/>
    <s v="58"/>
    <d v="2021-10-13T00:00:00"/>
    <s v=""/>
    <s v=""/>
    <m/>
    <m/>
    <m/>
    <s v=""/>
    <s v="06"/>
    <s v="Corbiere and Sons Contracting1016220211002-12Excavator Thumb - 30 - 50 ton- After Jan 1012146.52"/>
    <s v="Corbiere and Sons Contracting1016220211002-12Excavator Thumb - 30 - 50 ton- After Jan 1012146.52INV #150"/>
    <s v="New All Season Development"/>
    <s v=""/>
    <x v="2"/>
  </r>
  <r>
    <x v="1"/>
    <n v="6"/>
    <n v="0"/>
    <n v="10162"/>
    <s v="20211002-12"/>
    <n v="53510602"/>
    <s v="Access"/>
    <n v="0"/>
    <s v="Excavator - 36 ton- After Jan 10"/>
    <n v="146.96"/>
    <n v="12"/>
    <s v="Dynamic"/>
    <s v="110.22"/>
    <s v="0"/>
    <s v=""/>
    <s v=""/>
    <n v="1763.52"/>
    <n v="229.2576"/>
    <n v="1992.7775999999999"/>
    <d v="2021-10-02T00:00:00"/>
    <n v="0"/>
    <x v="6"/>
    <d v="2021-10-15T00:00:00"/>
    <n v="165"/>
    <n v="0"/>
    <n v="0"/>
    <s v="Nathan Kyme"/>
    <s v="New All Season Development"/>
    <m/>
    <s v="VC7556-2019-017"/>
    <s v="929 OF"/>
    <m/>
    <m/>
    <m/>
    <s v="Approved"/>
    <m/>
    <m/>
    <s v="Road building acitivities from Mink Creek - Jeff did float moves"/>
    <n v="6"/>
    <s v="C237-C247"/>
    <s v="Mink Creek"/>
    <n v="0"/>
    <d v="2021-10-12T00:00:00"/>
    <m/>
    <s v="58"/>
    <d v="2021-10-13T00:00:00"/>
    <s v=""/>
    <s v=""/>
    <m/>
    <m/>
    <m/>
    <s v=""/>
    <s v="06"/>
    <s v="Corbiere and Sons Contracting1016220211002-12Excavator - 36 ton- After Jan 10121763.52"/>
    <s v="Corbiere and Sons Contracting1016220211002-12Excavator - 36 ton- After Jan 10121763.52INV #150"/>
    <s v="New All Season Development"/>
    <s v=""/>
    <x v="2"/>
  </r>
  <r>
    <x v="1"/>
    <n v="6"/>
    <n v="0"/>
    <n v="10162"/>
    <s v="20211002-12"/>
    <n v="53510602"/>
    <s v="Access"/>
    <n v="0"/>
    <s v="Excavator - 36 ton- After Jan 10"/>
    <n v="146.96"/>
    <n v="11"/>
    <s v="Dynamic"/>
    <s v="110.22"/>
    <s v="0"/>
    <s v=""/>
    <s v=""/>
    <n v="1616.56"/>
    <n v="210.15280000000001"/>
    <n v="1826.7127999999998"/>
    <d v="2021-10-02T00:00:00"/>
    <n v="0"/>
    <x v="6"/>
    <d v="2021-10-15T00:00:00"/>
    <n v="165"/>
    <n v="0"/>
    <n v="0"/>
    <s v="Nathan Kyme"/>
    <s v="New All Season Development"/>
    <m/>
    <s v="VC7556-2019-017"/>
    <s v="929 OF"/>
    <m/>
    <m/>
    <m/>
    <s v="Approved"/>
    <m/>
    <m/>
    <s v="Road building acitivities from Mink Creek - Jeff did float moves"/>
    <n v="6"/>
    <s v="C237-C247"/>
    <s v="Mink Creek"/>
    <n v="0"/>
    <d v="2021-10-12T00:00:00"/>
    <m/>
    <s v="58"/>
    <d v="2021-10-13T00:00:00"/>
    <s v=""/>
    <s v=""/>
    <m/>
    <m/>
    <m/>
    <s v=""/>
    <s v="06"/>
    <s v="Corbiere and Sons Contracting1016220211002-12Excavator - 36 ton- After Jan 10111616.56"/>
    <s v="Corbiere and Sons Contracting1016220211002-12Excavator - 36 ton- After Jan 10111616.56INV #150"/>
    <s v="New All Season Development"/>
    <s v=""/>
    <x v="2"/>
  </r>
  <r>
    <x v="1"/>
    <n v="6"/>
    <n v="0"/>
    <n v="10162"/>
    <s v="20211002-12"/>
    <n v="53510602"/>
    <s v="Access"/>
    <n v="0"/>
    <s v="Dozer D6 or equal- After Jan 10"/>
    <n v="131.47999999999999"/>
    <n v="8"/>
    <s v="Dynamic"/>
    <s v="98.61"/>
    <s v="0"/>
    <s v=""/>
    <s v=""/>
    <n v="1051.8399999999999"/>
    <n v="136.73919999999998"/>
    <n v="1188.5791999999999"/>
    <d v="2021-10-02T00:00:00"/>
    <n v="0"/>
    <x v="6"/>
    <d v="2021-10-15T00:00:00"/>
    <n v="165"/>
    <n v="0"/>
    <n v="0"/>
    <s v="Nathan Kyme"/>
    <s v="New All Season Development"/>
    <m/>
    <s v="VC7556-2019-017"/>
    <s v="929 OF"/>
    <m/>
    <m/>
    <m/>
    <s v="Approved"/>
    <m/>
    <m/>
    <s v="Road building acitivities from Mink Creek - Jeff did float moves"/>
    <n v="6"/>
    <s v="C237-C247"/>
    <s v="Mink Creek"/>
    <n v="0"/>
    <d v="2021-10-12T00:00:00"/>
    <m/>
    <s v="58"/>
    <d v="2021-10-13T00:00:00"/>
    <s v=""/>
    <s v=""/>
    <m/>
    <m/>
    <m/>
    <s v=""/>
    <s v="06"/>
    <s v="Corbiere and Sons Contracting1016220211002-12Dozer D6 or equal- After Jan 1081051.84"/>
    <s v="Corbiere and Sons Contracting1016220211002-12Dozer D6 or equal- After Jan 1081051.84INV #150"/>
    <s v="New All Season Development"/>
    <s v=""/>
    <x v="2"/>
  </r>
  <r>
    <x v="1"/>
    <n v="6"/>
    <n v="0"/>
    <n v="10139"/>
    <s v="20211001-9"/>
    <n v="53510602"/>
    <s v="Access"/>
    <n v="0"/>
    <s v="Operator - Principle - After Jan 10"/>
    <n v="75"/>
    <n v="55"/>
    <s v="HR"/>
    <s v=""/>
    <s v=""/>
    <s v="75"/>
    <s v="0"/>
    <n v="4125"/>
    <n v="536.25"/>
    <n v="4661.25"/>
    <d v="2021-10-01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3920211001-9Operator - Principle - After Jan 10554125"/>
    <s v="Corbiere and Sons Contracting1013920211001-9Operator - Principle - After Jan 10554125INV #150"/>
    <s v="New All Season Development"/>
    <s v=""/>
    <x v="2"/>
  </r>
  <r>
    <x v="1"/>
    <n v="6"/>
    <n v="0"/>
    <n v="10139"/>
    <s v="20211001-9"/>
    <n v="53510602"/>
    <s v="Access"/>
    <n v="0"/>
    <s v="L.O.A."/>
    <n v="210"/>
    <n v="5"/>
    <s v="DAY"/>
    <s v=""/>
    <s v=""/>
    <m/>
    <s v="0"/>
    <n v="1050"/>
    <n v="136.5"/>
    <n v="1186.5"/>
    <d v="2021-10-01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3920211001-9L.O.A.51050"/>
    <s v="Corbiere and Sons Contracting1013920211001-9L.O.A.51050INV #150"/>
    <s v="New All Season Development"/>
    <s v=""/>
    <x v="2"/>
  </r>
  <r>
    <x v="1"/>
    <n v="6"/>
    <n v="0"/>
    <n v="10139"/>
    <s v="20211001-9"/>
    <n v="53510602"/>
    <s v="Access"/>
    <n v="0"/>
    <s v="Rock Truck - 30 Ton- After Jan 10"/>
    <n v="138.05000000000001"/>
    <n v="20"/>
    <s v="Dynamic"/>
    <s v="103.54"/>
    <s v="0"/>
    <s v=""/>
    <s v=""/>
    <n v="2761"/>
    <n v="358.93"/>
    <n v="3119.93"/>
    <d v="2021-10-01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3920211001-9Rock Truck - 30 Ton- After Jan 10202761"/>
    <s v="Corbiere and Sons Contracting1013920211001-9Rock Truck - 30 Ton- After Jan 10202761INV #150"/>
    <s v="New All Season Development"/>
    <s v=""/>
    <x v="2"/>
  </r>
  <r>
    <x v="1"/>
    <n v="6"/>
    <n v="0"/>
    <n v="10139"/>
    <s v="20211001-9"/>
    <n v="53510602"/>
    <s v="Access"/>
    <n v="0"/>
    <s v="Light Truck - Pick up- After Jan 10"/>
    <n v="243.75"/>
    <n v="3"/>
    <s v="DAY"/>
    <s v="182.81"/>
    <s v="0"/>
    <s v=""/>
    <s v=""/>
    <n v="731.25"/>
    <n v="95.0625"/>
    <n v="826.31249999999989"/>
    <d v="2021-10-01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3920211001-9Light Truck - Pick up- After Jan 103731.25"/>
    <s v="Corbiere and Sons Contracting1013920211001-9Light Truck - Pick up- After Jan 103731.25INV #150"/>
    <s v="New All Season Development"/>
    <s v=""/>
    <x v="2"/>
  </r>
  <r>
    <x v="1"/>
    <n v="6"/>
    <n v="0"/>
    <n v="10139"/>
    <s v="20211001-9"/>
    <n v="53510602"/>
    <s v="Access"/>
    <n v="0"/>
    <s v="Excavator Thumb - 30 - 50 ton- After Jan 10"/>
    <n v="12.21"/>
    <n v="10"/>
    <s v="HR"/>
    <s v="9.16"/>
    <s v="0"/>
    <s v=""/>
    <s v=""/>
    <n v="122.1"/>
    <n v="15.872999999999999"/>
    <n v="137.97299999999998"/>
    <d v="2021-10-01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3920211001-9Excavator Thumb - 30 - 50 ton- After Jan 1010122.1"/>
    <s v="Corbiere and Sons Contracting1013920211001-9Excavator Thumb - 30 - 50 ton- After Jan 1010122.1INV #150"/>
    <s v="New All Season Development"/>
    <s v=""/>
    <x v="2"/>
  </r>
  <r>
    <x v="1"/>
    <n v="6"/>
    <n v="0"/>
    <n v="10139"/>
    <s v="20211001-9"/>
    <n v="53510602"/>
    <s v="Access"/>
    <n v="0"/>
    <s v="Excavator Thumb - 30 - 50 ton- After Jan 10"/>
    <n v="12.21"/>
    <n v="10"/>
    <s v="HR"/>
    <s v="9.16"/>
    <s v="0"/>
    <s v=""/>
    <s v=""/>
    <n v="122.1"/>
    <n v="15.872999999999999"/>
    <n v="137.97299999999998"/>
    <d v="2021-10-01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3920211001-9Excavator Thumb - 30 - 50 ton- After Jan 1010122.1"/>
    <s v="Corbiere and Sons Contracting1013920211001-9Excavator Thumb - 30 - 50 ton- After Jan 1010122.1INV #150"/>
    <s v="New All Season Development"/>
    <s v=""/>
    <x v="2"/>
  </r>
  <r>
    <x v="1"/>
    <n v="6"/>
    <n v="0"/>
    <n v="10139"/>
    <s v="20211001-9"/>
    <n v="53510602"/>
    <s v="Access"/>
    <n v="0"/>
    <s v="Excavator - 36 ton- After Jan 10"/>
    <n v="146.96"/>
    <n v="10"/>
    <s v="Dynamic"/>
    <s v="110.22"/>
    <s v="0"/>
    <s v=""/>
    <s v=""/>
    <n v="1469.6"/>
    <n v="191.048"/>
    <n v="1660.6479999999997"/>
    <d v="2021-10-01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3920211001-9Excavator - 36 ton- After Jan 10101469.6"/>
    <s v="Corbiere and Sons Contracting1013920211001-9Excavator - 36 ton- After Jan 10101469.6INV #150"/>
    <s v="New All Season Development"/>
    <s v=""/>
    <x v="2"/>
  </r>
  <r>
    <x v="1"/>
    <n v="6"/>
    <n v="0"/>
    <n v="10139"/>
    <s v="20211001-9"/>
    <n v="53510602"/>
    <s v="Access"/>
    <n v="0"/>
    <s v="Excavator - 30 ton- After Jan 10"/>
    <n v="138.44999999999999"/>
    <n v="10"/>
    <s v="Dynamic"/>
    <s v="103.84"/>
    <s v="0"/>
    <s v=""/>
    <s v=""/>
    <n v="1384.5"/>
    <n v="179.98500000000001"/>
    <n v="1564.4849999999999"/>
    <d v="2021-10-01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3920211001-9Excavator - 30 ton- After Jan 10101384.5"/>
    <s v="Corbiere and Sons Contracting1013920211001-9Excavator - 30 ton- After Jan 10101384.5INV #150"/>
    <s v="New All Season Development"/>
    <s v=""/>
    <x v="2"/>
  </r>
  <r>
    <x v="1"/>
    <n v="6"/>
    <n v="0"/>
    <n v="10139"/>
    <s v="20211001-9"/>
    <n v="53510602"/>
    <s v="Access"/>
    <n v="0"/>
    <s v="Dozer D6 or equal- After Jan 10"/>
    <n v="131.47999999999999"/>
    <n v="10"/>
    <s v="Dynamic"/>
    <s v="98.61"/>
    <s v="0"/>
    <s v=""/>
    <s v=""/>
    <n v="1314.8"/>
    <n v="170.92400000000001"/>
    <n v="1485.7239999999997"/>
    <d v="2021-10-01T00:00:00"/>
    <n v="0"/>
    <x v="6"/>
    <d v="2021-10-15T00:00:00"/>
    <n v="165"/>
    <n v="0"/>
    <n v="0"/>
    <s v="Nathan Kyme"/>
    <s v="New All Season Development"/>
    <m/>
    <s v="VC7556-2019-017"/>
    <s v="929 OF"/>
    <m/>
    <m/>
    <m/>
    <s v="Approved"/>
    <m/>
    <m/>
    <s v="Road Building activities on Neys Road"/>
    <n v="6"/>
    <s v="C219-C236"/>
    <s v="Neys"/>
    <n v="0"/>
    <d v="2021-10-12T00:00:00"/>
    <m/>
    <s v="58"/>
    <d v="2021-10-13T00:00:00"/>
    <s v=""/>
    <s v=""/>
    <m/>
    <m/>
    <m/>
    <s v=""/>
    <s v="06"/>
    <s v="Corbiere and Sons Contracting1013920211001-9Dozer D6 or equal- After Jan 10101314.8"/>
    <s v="Corbiere and Sons Contracting1013920211001-9Dozer D6 or equal- After Jan 10101314.8INV #150"/>
    <s v="New All Season Development"/>
    <s v=""/>
    <x v="2"/>
  </r>
  <r>
    <x v="1"/>
    <n v="6"/>
    <n v="0"/>
    <n v="10138"/>
    <s v="20211001-8"/>
    <n v="53510602"/>
    <s v="Access"/>
    <n v="0"/>
    <s v="Driver - AZ - After Jan 10"/>
    <n v="70"/>
    <n v="4"/>
    <s v="HR"/>
    <s v=""/>
    <s v=""/>
    <s v="70"/>
    <s v="0"/>
    <n v="280"/>
    <n v="36.4"/>
    <n v="316.39999999999998"/>
    <d v="2021-10-01T00:00:00"/>
    <n v="0"/>
    <x v="6"/>
    <d v="2021-10-15T00:00:00"/>
    <n v="165"/>
    <n v="0"/>
    <n v="0"/>
    <s v="Nathan Kyme"/>
    <s v="New All Season Development"/>
    <m/>
    <s v="VC7556-2019-017"/>
    <s v="929 OF"/>
    <m/>
    <m/>
    <m/>
    <s v="Approved"/>
    <m/>
    <m/>
    <s v="Road building activities on Little Red Sucker Creek Road - Float moved RT over from Little Pic"/>
    <n v="6"/>
    <s v="C248-C256"/>
    <s v="Little Red Sucker Creek"/>
    <n v="0"/>
    <d v="2021-10-12T00:00:00"/>
    <m/>
    <s v="58"/>
    <d v="2021-10-13T00:00:00"/>
    <s v=""/>
    <s v=""/>
    <m/>
    <m/>
    <m/>
    <s v=""/>
    <s v="06"/>
    <s v="Corbiere and Sons Contracting1013820211001-8Driver - AZ - After Jan 104280"/>
    <s v="Corbiere and Sons Contracting1013820211001-8Driver - AZ - After Jan 104280INV #150"/>
    <s v="New All Season Development"/>
    <s v=""/>
    <x v="2"/>
  </r>
  <r>
    <x v="1"/>
    <n v="6"/>
    <n v="0"/>
    <n v="10138"/>
    <s v="20211001-8"/>
    <n v="53510602"/>
    <s v="Access"/>
    <n v="0"/>
    <s v="Operator - Principle - After Jan 10"/>
    <n v="75"/>
    <n v="60"/>
    <s v="HR"/>
    <s v=""/>
    <s v=""/>
    <s v="75"/>
    <s v="0"/>
    <n v="4500"/>
    <n v="585"/>
    <n v="5084.9999999999991"/>
    <d v="2021-10-01T00:00:00"/>
    <n v="0"/>
    <x v="6"/>
    <d v="2021-10-15T00:00:00"/>
    <n v="165"/>
    <n v="0"/>
    <n v="0"/>
    <s v="Nathan Kyme"/>
    <s v="New All Season Development"/>
    <m/>
    <s v="VC7556-2019-017"/>
    <s v="929 OF"/>
    <m/>
    <m/>
    <m/>
    <s v="Approved"/>
    <m/>
    <m/>
    <s v="Road building activities on Little Red Sucker Creek Road - Float moved RT over from Little Pic"/>
    <n v="6"/>
    <s v="C248-C256"/>
    <s v="Little Red Sucker Creek"/>
    <n v="0"/>
    <d v="2021-10-12T00:00:00"/>
    <m/>
    <s v="58"/>
    <d v="2021-10-13T00:00:00"/>
    <s v=""/>
    <s v=""/>
    <m/>
    <m/>
    <m/>
    <s v=""/>
    <s v="06"/>
    <s v="Corbiere and Sons Contracting1013820211001-8Operator - Principle - After Jan 10604500"/>
    <s v="Corbiere and Sons Contracting1013820211001-8Operator - Principle - After Jan 10604500INV #150"/>
    <s v="New All Season Development"/>
    <s v=""/>
    <x v="2"/>
  </r>
  <r>
    <x v="1"/>
    <n v="6"/>
    <n v="0"/>
    <n v="10138"/>
    <s v="20211001-8"/>
    <n v="53510602"/>
    <s v="Access"/>
    <n v="0"/>
    <s v="L.O.A."/>
    <n v="210"/>
    <n v="6"/>
    <s v="DAY"/>
    <s v=""/>
    <s v=""/>
    <m/>
    <s v="0"/>
    <n v="1260"/>
    <n v="163.80000000000001"/>
    <n v="1423.8"/>
    <d v="2021-10-01T00:00:00"/>
    <n v="0"/>
    <x v="6"/>
    <d v="2021-10-15T00:00:00"/>
    <n v="165"/>
    <n v="0"/>
    <n v="0"/>
    <s v="Nathan Kyme"/>
    <s v="New All Season Development"/>
    <m/>
    <s v="VC7556-2019-017"/>
    <s v="929 OF"/>
    <m/>
    <m/>
    <m/>
    <s v="Approved"/>
    <m/>
    <m/>
    <s v="Road building activities on Little Red Sucker Creek Road - Float moved RT over from Little Pic"/>
    <n v="6"/>
    <s v="C248-C256"/>
    <s v="Little Red Sucker Creek"/>
    <n v="0"/>
    <d v="2021-10-12T00:00:00"/>
    <m/>
    <s v="58"/>
    <d v="2021-10-13T00:00:00"/>
    <s v=""/>
    <s v=""/>
    <m/>
    <m/>
    <m/>
    <s v=""/>
    <s v="06"/>
    <s v="Corbiere and Sons Contracting1013820211001-8L.O.A.61260"/>
    <s v="Corbiere and Sons Contracting1013820211001-8L.O.A.61260INV #150"/>
    <s v="New All Season Development"/>
    <s v=""/>
    <x v="2"/>
  </r>
  <r>
    <x v="1"/>
    <n v="6"/>
    <n v="0"/>
    <n v="10138"/>
    <s v="20211001-8"/>
    <n v="53510602"/>
    <s v="Access"/>
    <n v="0"/>
    <s v="Foreman"/>
    <n v="95"/>
    <n v="12"/>
    <s v="HR"/>
    <s v=""/>
    <s v=""/>
    <s v="95"/>
    <s v="0"/>
    <n v="1140"/>
    <n v="148.20000000000002"/>
    <n v="1288.1999999999998"/>
    <d v="2021-10-01T00:00:00"/>
    <n v="0"/>
    <x v="6"/>
    <d v="2021-10-15T00:00:00"/>
    <n v="165"/>
    <n v="0"/>
    <n v="0"/>
    <s v="Nathan Kyme"/>
    <s v="New All Season Development"/>
    <m/>
    <s v="VC7556-2019-017"/>
    <s v="929 OF"/>
    <m/>
    <m/>
    <m/>
    <s v="Approved"/>
    <m/>
    <m/>
    <s v="Road building activities on Little Red Sucker Creek Road - Float moved RT over from Little Pic"/>
    <n v="6"/>
    <s v="C248-C256"/>
    <s v="Little Red Sucker Creek"/>
    <n v="0"/>
    <d v="2021-10-12T00:00:00"/>
    <m/>
    <s v="58"/>
    <d v="2021-10-13T00:00:00"/>
    <s v=""/>
    <s v=""/>
    <m/>
    <m/>
    <m/>
    <s v=""/>
    <s v="06"/>
    <s v="Corbiere and Sons Contracting1013820211001-8Foreman121140"/>
    <s v="Corbiere and Sons Contracting1013820211001-8Foreman121140INV #150"/>
    <s v="New All Season Development"/>
    <s v=""/>
    <x v="2"/>
  </r>
  <r>
    <x v="1"/>
    <n v="6"/>
    <n v="0"/>
    <n v="10138"/>
    <s v="20211001-8"/>
    <n v="53510602"/>
    <s v="Access"/>
    <n v="0"/>
    <s v="Tractor Trailer - 60 Ton- After Jan 10"/>
    <n v="122.39"/>
    <n v="4"/>
    <s v="Dynamic"/>
    <s v="91.79"/>
    <s v="0"/>
    <s v=""/>
    <s v=""/>
    <n v="489.56"/>
    <n v="63.642800000000001"/>
    <n v="553.20279999999991"/>
    <d v="2021-10-01T00:00:00"/>
    <n v="0"/>
    <x v="6"/>
    <d v="2021-10-15T00:00:00"/>
    <n v="165"/>
    <n v="0"/>
    <n v="0"/>
    <s v="Nathan Kyme"/>
    <s v="New All Season Development"/>
    <m/>
    <s v="VC7556-2019-017"/>
    <s v="929 OF"/>
    <m/>
    <m/>
    <m/>
    <s v="Approved"/>
    <m/>
    <m/>
    <s v="Road building activities on Little Red Sucker Creek Road - Float moved RT over from Little Pic"/>
    <n v="6"/>
    <s v="C248-C256"/>
    <s v="Little Red Sucker Creek"/>
    <n v="0"/>
    <d v="2021-10-12T00:00:00"/>
    <m/>
    <s v="58"/>
    <d v="2021-10-13T00:00:00"/>
    <s v=""/>
    <s v=""/>
    <m/>
    <m/>
    <m/>
    <s v=""/>
    <s v="06"/>
    <s v="Corbiere and Sons Contracting1013820211001-8Tractor Trailer - 60 Ton- After Jan 104489.56"/>
    <s v="Corbiere and Sons Contracting1013820211001-8Tractor Trailer - 60 Ton- After Jan 104489.56INV #150"/>
    <s v="New All Season Development"/>
    <s v=""/>
    <x v="2"/>
  </r>
  <r>
    <x v="1"/>
    <n v="6"/>
    <n v="0"/>
    <n v="10138"/>
    <s v="20211001-8"/>
    <n v="53510602"/>
    <s v="Access"/>
    <n v="0"/>
    <s v="Rock Truck - 30 Ton- After Jan 10"/>
    <n v="138.05000000000001"/>
    <n v="21"/>
    <s v="Dynamic"/>
    <s v="103.54"/>
    <s v="0"/>
    <s v=""/>
    <s v=""/>
    <n v="2899.05"/>
    <n v="376.87650000000002"/>
    <n v="3275.9265"/>
    <d v="2021-10-01T00:00:00"/>
    <n v="0"/>
    <x v="6"/>
    <d v="2021-10-15T00:00:00"/>
    <n v="165"/>
    <n v="0"/>
    <n v="0"/>
    <s v="Nathan Kyme"/>
    <s v="New All Season Development"/>
    <m/>
    <s v="VC7556-2019-017"/>
    <s v="929 OF"/>
    <m/>
    <m/>
    <m/>
    <s v="Approved"/>
    <m/>
    <m/>
    <s v="Road building activities on Little Red Sucker Creek Road - Float moved RT over from Little Pic"/>
    <n v="6"/>
    <s v="C248-C256"/>
    <s v="Little Red Sucker Creek"/>
    <n v="0"/>
    <d v="2021-10-12T00:00:00"/>
    <m/>
    <s v="58"/>
    <d v="2021-10-13T00:00:00"/>
    <s v=""/>
    <s v=""/>
    <m/>
    <m/>
    <m/>
    <s v=""/>
    <s v="06"/>
    <s v="Corbiere and Sons Contracting1013820211001-8Rock Truck - 30 Ton- After Jan 10212899.05"/>
    <s v="Corbiere and Sons Contracting1013820211001-8Rock Truck - 30 Ton- After Jan 10212899.05INV #150"/>
    <s v="New All Season Development"/>
    <s v=""/>
    <x v="2"/>
  </r>
  <r>
    <x v="1"/>
    <n v="6"/>
    <n v="0"/>
    <n v="10138"/>
    <s v="20211001-8"/>
    <n v="53510602"/>
    <s v="Access"/>
    <n v="0"/>
    <s v="Light Truck - Pick up- After Jan 10"/>
    <n v="243.75"/>
    <n v="3"/>
    <s v="DAY"/>
    <s v="182.81"/>
    <s v="0"/>
    <s v=""/>
    <s v=""/>
    <n v="731.25"/>
    <n v="95.0625"/>
    <n v="826.31249999999989"/>
    <d v="2021-10-01T00:00:00"/>
    <n v="0"/>
    <x v="6"/>
    <d v="2021-10-15T00:00:00"/>
    <n v="165"/>
    <n v="0"/>
    <n v="0"/>
    <s v="Nathan Kyme"/>
    <s v="New All Season Development"/>
    <m/>
    <s v="VC7556-2019-017"/>
    <s v="929 OF"/>
    <m/>
    <m/>
    <m/>
    <s v="Approved"/>
    <m/>
    <m/>
    <s v="Road building activities on Little Red Sucker Creek Road - Float moved RT over from Little Pic"/>
    <n v="6"/>
    <s v="C248-C256"/>
    <s v="Little Red Sucker Creek"/>
    <n v="0"/>
    <d v="2021-10-12T00:00:00"/>
    <m/>
    <s v="58"/>
    <d v="2021-10-13T00:00:00"/>
    <s v=""/>
    <s v=""/>
    <m/>
    <m/>
    <m/>
    <s v=""/>
    <s v="06"/>
    <s v="Corbiere and Sons Contracting1013820211001-8Light Truck - Pick up- After Jan 103731.25"/>
    <s v="Corbiere and Sons Contracting1013820211001-8Light Truck - Pick up- After Jan 103731.25INV #150"/>
    <s v="New All Season Development"/>
    <s v=""/>
    <x v="2"/>
  </r>
  <r>
    <x v="1"/>
    <n v="6"/>
    <n v="0"/>
    <n v="10138"/>
    <s v="20211001-8"/>
    <n v="53510602"/>
    <s v="Access"/>
    <n v="0"/>
    <s v="ATV - Side by Side w/ roll bar- After Jan 10"/>
    <n v="18.45"/>
    <n v="10"/>
    <s v="HR"/>
    <s v="13.84"/>
    <s v="0"/>
    <s v=""/>
    <s v=""/>
    <n v="184.5"/>
    <n v="23.984999999999999"/>
    <n v="208.48499999999999"/>
    <d v="2021-10-01T00:00:00"/>
    <n v="0"/>
    <x v="6"/>
    <d v="2021-10-15T00:00:00"/>
    <n v="165"/>
    <n v="0"/>
    <n v="0"/>
    <s v="Nathan Kyme"/>
    <s v="New All Season Development"/>
    <m/>
    <s v="VC7556-2019-017"/>
    <s v="929 OF"/>
    <m/>
    <m/>
    <m/>
    <s v="Approved"/>
    <m/>
    <m/>
    <s v="Road building activities on Little Red Sucker Creek Road - Float moved RT over from Little Pic"/>
    <n v="6"/>
    <s v="C248-C256"/>
    <s v="Little Red Sucker Creek"/>
    <n v="0"/>
    <d v="2021-10-12T00:00:00"/>
    <m/>
    <s v="58"/>
    <d v="2021-10-13T00:00:00"/>
    <s v=""/>
    <s v=""/>
    <m/>
    <m/>
    <m/>
    <s v=""/>
    <s v="06"/>
    <s v="Corbiere and Sons Contracting1013820211001-8ATV - Side by Side w/ roll bar- After Jan 1010184.5"/>
    <s v="Corbiere and Sons Contracting1013820211001-8ATV - Side by Side w/ roll bar- After Jan 1010184.5INV #150"/>
    <s v="New All Season Development"/>
    <s v=""/>
    <x v="2"/>
  </r>
  <r>
    <x v="1"/>
    <n v="6"/>
    <n v="0"/>
    <n v="10138"/>
    <s v="20211001-8"/>
    <n v="53510602"/>
    <s v="Access"/>
    <n v="0"/>
    <s v="Excavator Thumb - 30 - 50 ton- After Jan 10"/>
    <n v="12.21"/>
    <n v="11"/>
    <s v="HR"/>
    <s v="9.16"/>
    <s v="0"/>
    <s v=""/>
    <s v=""/>
    <n v="134.31"/>
    <n v="17.4603"/>
    <n v="151.77029999999999"/>
    <d v="2021-10-01T00:00:00"/>
    <n v="0"/>
    <x v="6"/>
    <d v="2021-10-15T00:00:00"/>
    <n v="165"/>
    <n v="0"/>
    <n v="0"/>
    <s v="Nathan Kyme"/>
    <s v="New All Season Development"/>
    <m/>
    <s v="VC7556-2019-017"/>
    <s v="929 OF"/>
    <m/>
    <m/>
    <m/>
    <s v="Approved"/>
    <m/>
    <m/>
    <s v="Road building activities on Little Red Sucker Creek Road - Float moved RT over from Little Pic"/>
    <n v="6"/>
    <s v="C248-C256"/>
    <s v="Little Red Sucker Creek"/>
    <n v="0"/>
    <d v="2021-10-12T00:00:00"/>
    <m/>
    <s v="58"/>
    <d v="2021-10-13T00:00:00"/>
    <s v=""/>
    <s v=""/>
    <m/>
    <m/>
    <m/>
    <s v=""/>
    <s v="06"/>
    <s v="Corbiere and Sons Contracting1013820211001-8Excavator Thumb - 30 - 50 ton- After Jan 1011134.31"/>
    <s v="Corbiere and Sons Contracting1013820211001-8Excavator Thumb - 30 - 50 ton- After Jan 1011134.31INV #150"/>
    <s v="New All Season Development"/>
    <s v=""/>
    <x v="2"/>
  </r>
  <r>
    <x v="1"/>
    <n v="6"/>
    <n v="0"/>
    <n v="10138"/>
    <s v="20211001-8"/>
    <n v="53510602"/>
    <s v="Access"/>
    <n v="0"/>
    <s v="Excavator - 36 ton- After Jan 10"/>
    <n v="146.96"/>
    <n v="11"/>
    <s v="Dynamic"/>
    <s v="110.22"/>
    <s v="0"/>
    <s v=""/>
    <s v=""/>
    <n v="1616.56"/>
    <n v="210.15280000000001"/>
    <n v="1826.7127999999998"/>
    <d v="2021-10-01T00:00:00"/>
    <n v="0"/>
    <x v="6"/>
    <d v="2021-10-15T00:00:00"/>
    <n v="165"/>
    <n v="0"/>
    <n v="0"/>
    <s v="Nathan Kyme"/>
    <s v="New All Season Development"/>
    <m/>
    <s v="VC7556-2019-017"/>
    <s v="929 OF"/>
    <m/>
    <m/>
    <m/>
    <s v="Approved"/>
    <m/>
    <m/>
    <s v="Road building activities on Little Red Sucker Creek Road - Float moved RT over from Little Pic"/>
    <n v="6"/>
    <s v="C248-C256"/>
    <s v="Little Red Sucker Creek"/>
    <n v="0"/>
    <d v="2021-10-12T00:00:00"/>
    <m/>
    <s v="58"/>
    <d v="2021-10-13T00:00:00"/>
    <s v=""/>
    <s v=""/>
    <m/>
    <m/>
    <m/>
    <s v=""/>
    <s v="06"/>
    <s v="Corbiere and Sons Contracting1013820211001-8Excavator - 36 ton- After Jan 10111616.56"/>
    <s v="Corbiere and Sons Contracting1013820211001-8Excavator - 36 ton- After Jan 10111616.56INV #150"/>
    <s v="New All Season Development"/>
    <s v=""/>
    <x v="2"/>
  </r>
  <r>
    <x v="1"/>
    <n v="6"/>
    <n v="0"/>
    <n v="10138"/>
    <s v="20211001-8"/>
    <n v="53510602"/>
    <s v="Access"/>
    <n v="0"/>
    <s v="Excavator - 30 ton- After Jan 10"/>
    <n v="138.44999999999999"/>
    <n v="11"/>
    <s v="Dynamic"/>
    <s v="103.84"/>
    <s v="0"/>
    <s v=""/>
    <s v=""/>
    <n v="1522.95"/>
    <n v="197.98350000000002"/>
    <n v="1720.9334999999999"/>
    <d v="2021-10-01T00:00:00"/>
    <n v="0"/>
    <x v="6"/>
    <d v="2021-10-15T00:00:00"/>
    <n v="165"/>
    <n v="0"/>
    <n v="0"/>
    <s v="Nathan Kyme"/>
    <s v="New All Season Development"/>
    <m/>
    <s v="VC7556-2019-017"/>
    <s v="929 OF"/>
    <m/>
    <m/>
    <m/>
    <s v="Approved"/>
    <m/>
    <m/>
    <s v="Road building activities on Little Red Sucker Creek Road - Float moved RT over from Little Pic"/>
    <n v="6"/>
    <s v="C248-C256"/>
    <s v="Little Red Sucker Creek"/>
    <n v="0"/>
    <d v="2021-10-12T00:00:00"/>
    <m/>
    <s v="58"/>
    <d v="2021-10-13T00:00:00"/>
    <s v=""/>
    <s v=""/>
    <m/>
    <m/>
    <m/>
    <s v=""/>
    <s v="06"/>
    <s v="Corbiere and Sons Contracting1013820211001-8Excavator - 30 ton- After Jan 10111522.95"/>
    <s v="Corbiere and Sons Contracting1013820211001-8Excavator - 30 ton- After Jan 10111522.95INV #150"/>
    <s v="New All Season Development"/>
    <s v=""/>
    <x v="2"/>
  </r>
  <r>
    <x v="1"/>
    <n v="6"/>
    <n v="0"/>
    <n v="10138"/>
    <s v="20211001-8"/>
    <n v="53510602"/>
    <s v="Access"/>
    <n v="0"/>
    <s v="Dozer D6 or equal- After Jan 10"/>
    <n v="131.47999999999999"/>
    <n v="11"/>
    <s v="Dynamic"/>
    <s v="98.61"/>
    <s v="0"/>
    <s v=""/>
    <s v=""/>
    <n v="1446.28"/>
    <n v="188.0164"/>
    <n v="1634.2963999999997"/>
    <d v="2021-10-01T00:00:00"/>
    <n v="0"/>
    <x v="6"/>
    <d v="2021-10-15T00:00:00"/>
    <n v="165"/>
    <n v="0"/>
    <n v="0"/>
    <s v="Nathan Kyme"/>
    <s v="New All Season Development"/>
    <m/>
    <s v="VC7556-2019-017"/>
    <s v="929 OF"/>
    <m/>
    <m/>
    <m/>
    <s v="Approved"/>
    <m/>
    <m/>
    <s v="Road building activities on Little Red Sucker Creek Road - Float moved RT over from Little Pic"/>
    <n v="6"/>
    <s v="C248-C256"/>
    <s v="Little Red Sucker Creek"/>
    <n v="0"/>
    <d v="2021-10-12T00:00:00"/>
    <m/>
    <s v="58"/>
    <d v="2021-10-13T00:00:00"/>
    <s v=""/>
    <s v=""/>
    <m/>
    <m/>
    <m/>
    <s v=""/>
    <s v="06"/>
    <s v="Corbiere and Sons Contracting1013820211001-8Dozer D6 or equal- After Jan 10111446.28"/>
    <s v="Corbiere and Sons Contracting1013820211001-8Dozer D6 or equal- After Jan 10111446.28INV #150"/>
    <s v="New All Season Development"/>
    <s v=""/>
    <x v="2"/>
  </r>
  <r>
    <x v="1"/>
    <n v="6"/>
    <n v="0"/>
    <n v="10151"/>
    <s v="20211001-21"/>
    <n v="53510602"/>
    <s v="Access"/>
    <n v="0"/>
    <s v="3rd Party Charges"/>
    <n v="1"/>
    <n v="20607"/>
    <s v="Unit"/>
    <s v=""/>
    <s v=""/>
    <s v=""/>
    <s v=""/>
    <n v="20607"/>
    <n v="2678.9100000000003"/>
    <n v="23285.909999999996"/>
    <d v="2021-10-01T00:00:00"/>
    <n v="0"/>
    <x v="6"/>
    <d v="2021-10-15T00:00:00"/>
    <n v="165"/>
    <n v="0"/>
    <n v="0"/>
    <s v="Nathan Kyme"/>
    <s v="New All Season Development"/>
    <m/>
    <s v="VC7556-2019-017"/>
    <s v="929 OF"/>
    <m/>
    <m/>
    <m/>
    <s v="Approved"/>
    <m/>
    <m/>
    <s v="Flagging done by Best Towing from Sept 22nd to Oct 1st"/>
    <n v="6"/>
    <s v="C130-C277"/>
    <s v="WF6"/>
    <n v="0"/>
    <d v="2021-10-12T00:00:00"/>
    <m/>
    <s v="58"/>
    <d v="2021-10-13T00:00:00"/>
    <s v="NO NUMBER AVAILABLE"/>
    <s v="Flagging by Best Towing"/>
    <m/>
    <m/>
    <m/>
    <s v=""/>
    <s v="06"/>
    <s v="Corbiere and Sons Contracting1015120211001-213rd Party Charges2060720607"/>
    <s v="Corbiere and Sons Contracting1015120211001-213rd Party Charges2060720607INV #150"/>
    <s v="New All Season Development"/>
    <s v=""/>
    <x v="2"/>
  </r>
  <r>
    <x v="1"/>
    <n v="6"/>
    <n v="0"/>
    <n v="10146"/>
    <s v="20211001-16"/>
    <n v="53510602"/>
    <s v="Access"/>
    <n v="0"/>
    <s v="Operator - Principle - After Jan 10"/>
    <n v="75"/>
    <n v="65"/>
    <s v="HR"/>
    <s v=""/>
    <s v=""/>
    <s v="75"/>
    <s v="0"/>
    <n v="4875"/>
    <n v="633.75"/>
    <n v="5508.7499999999991"/>
    <d v="2021-10-01T00:00:00"/>
    <n v="0"/>
    <x v="6"/>
    <d v="2021-10-15T00:00:00"/>
    <n v="165"/>
    <n v="0"/>
    <n v="0"/>
    <s v="Nathan Kyme"/>
    <s v="New All Season Development"/>
    <m/>
    <s v="VC7556-2019-017"/>
    <s v="929 OF"/>
    <m/>
    <m/>
    <m/>
    <s v="Approved"/>
    <m/>
    <m/>
    <s v="Road building activities on Dead Horse - Float brought mats"/>
    <n v="6"/>
    <s v="C203-C209"/>
    <s v="Dead Horse Creek"/>
    <n v="0"/>
    <d v="2021-10-12T00:00:00"/>
    <m/>
    <s v="58"/>
    <d v="2021-10-13T00:00:00"/>
    <s v=""/>
    <s v=""/>
    <m/>
    <m/>
    <m/>
    <s v=""/>
    <s v="06"/>
    <s v="Corbiere and Sons Contracting1014620211001-16Operator - Principle - After Jan 10654875"/>
    <s v="Corbiere and Sons Contracting1014620211001-16Operator - Principle - After Jan 10654875INV #150"/>
    <s v="New All Season Development"/>
    <s v=""/>
    <x v="2"/>
  </r>
  <r>
    <x v="1"/>
    <n v="6"/>
    <n v="0"/>
    <n v="10146"/>
    <s v="20211001-16"/>
    <n v="53510602"/>
    <s v="Access"/>
    <n v="0"/>
    <s v="Foreman"/>
    <n v="95"/>
    <n v="9"/>
    <s v="HR"/>
    <s v=""/>
    <s v=""/>
    <s v="95"/>
    <s v="0"/>
    <n v="855"/>
    <n v="111.15"/>
    <n v="966.14999999999986"/>
    <d v="2021-10-01T00:00:00"/>
    <n v="0"/>
    <x v="6"/>
    <d v="2021-10-15T00:00:00"/>
    <n v="165"/>
    <n v="0"/>
    <n v="0"/>
    <s v="Nathan Kyme"/>
    <s v="New All Season Development"/>
    <m/>
    <s v="VC7556-2019-017"/>
    <s v="929 OF"/>
    <m/>
    <m/>
    <m/>
    <s v="Approved"/>
    <m/>
    <m/>
    <s v="Road building activities on Dead Horse - Float brought mats"/>
    <n v="6"/>
    <s v="C203-C209"/>
    <s v="Dead Horse Creek"/>
    <n v="0"/>
    <d v="2021-10-12T00:00:00"/>
    <m/>
    <s v="58"/>
    <d v="2021-10-13T00:00:00"/>
    <s v=""/>
    <s v=""/>
    <m/>
    <m/>
    <m/>
    <s v=""/>
    <s v="06"/>
    <s v="Corbiere and Sons Contracting1014620211001-16Foreman9855"/>
    <s v="Corbiere and Sons Contracting1014620211001-16Foreman9855INV #150"/>
    <s v="New All Season Development"/>
    <s v=""/>
    <x v="2"/>
  </r>
  <r>
    <x v="1"/>
    <n v="6"/>
    <n v="0"/>
    <n v="10146"/>
    <s v="20211001-16"/>
    <n v="53510602"/>
    <s v="Access"/>
    <n v="0"/>
    <s v="Rock Truck - 30 Ton- After Jan 10"/>
    <n v="138.05000000000001"/>
    <n v="21"/>
    <s v="Dynamic"/>
    <s v="103.54"/>
    <s v="0"/>
    <s v=""/>
    <s v=""/>
    <n v="2899.05"/>
    <n v="376.87650000000002"/>
    <n v="3275.9265"/>
    <d v="2021-10-01T00:00:00"/>
    <n v="0"/>
    <x v="6"/>
    <d v="2021-10-15T00:00:00"/>
    <n v="165"/>
    <n v="0"/>
    <n v="0"/>
    <s v="Nathan Kyme"/>
    <s v="New All Season Development"/>
    <m/>
    <s v="VC7556-2019-017"/>
    <s v="929 OF"/>
    <m/>
    <m/>
    <m/>
    <s v="Approved"/>
    <m/>
    <m/>
    <s v="Road building activities on Dead Horse - Float brought mats"/>
    <n v="6"/>
    <s v="C203-C209"/>
    <s v="Dead Horse Creek"/>
    <n v="0"/>
    <d v="2021-10-12T00:00:00"/>
    <m/>
    <s v="58"/>
    <d v="2021-10-13T00:00:00"/>
    <s v=""/>
    <s v=""/>
    <m/>
    <m/>
    <m/>
    <s v=""/>
    <s v="06"/>
    <s v="Corbiere and Sons Contracting1014620211001-16Rock Truck - 30 Ton- After Jan 10212899.05"/>
    <s v="Corbiere and Sons Contracting1014620211001-16Rock Truck - 30 Ton- After Jan 10212899.05INV #150"/>
    <s v="New All Season Development"/>
    <s v=""/>
    <x v="2"/>
  </r>
  <r>
    <x v="1"/>
    <n v="6"/>
    <n v="0"/>
    <n v="10146"/>
    <s v="20211001-16"/>
    <n v="53510602"/>
    <s v="Access"/>
    <n v="0"/>
    <s v="Light Truck - Pick up- After Jan 10"/>
    <n v="243.75"/>
    <n v="4"/>
    <s v="DAY"/>
    <s v="182.81"/>
    <s v="0"/>
    <s v=""/>
    <s v=""/>
    <n v="975"/>
    <n v="126.75"/>
    <n v="1101.75"/>
    <d v="2021-10-01T00:00:00"/>
    <n v="0"/>
    <x v="6"/>
    <d v="2021-10-15T00:00:00"/>
    <n v="165"/>
    <n v="0"/>
    <n v="0"/>
    <s v="Nathan Kyme"/>
    <s v="New All Season Development"/>
    <m/>
    <s v="VC7556-2019-017"/>
    <s v="929 OF"/>
    <m/>
    <m/>
    <m/>
    <s v="Approved"/>
    <m/>
    <m/>
    <s v="Road building activities on Dead Horse - Float brought mats"/>
    <n v="6"/>
    <s v="C203-C209"/>
    <s v="Dead Horse Creek"/>
    <n v="0"/>
    <d v="2021-10-12T00:00:00"/>
    <m/>
    <s v="58"/>
    <d v="2021-10-13T00:00:00"/>
    <s v=""/>
    <s v=""/>
    <m/>
    <m/>
    <m/>
    <s v=""/>
    <s v="06"/>
    <s v="Corbiere and Sons Contracting1014620211001-16Light Truck - Pick up- After Jan 104975"/>
    <s v="Corbiere and Sons Contracting1014620211001-16Light Truck - Pick up- After Jan 104975INV #150"/>
    <s v="New All Season Development"/>
    <s v=""/>
    <x v="2"/>
  </r>
  <r>
    <x v="1"/>
    <n v="6"/>
    <n v="0"/>
    <n v="10146"/>
    <s v="20211001-16"/>
    <n v="53510602"/>
    <s v="Access"/>
    <n v="0"/>
    <s v="Excavator Thumb - 30 - 50 ton- After Jan 10"/>
    <n v="12.21"/>
    <n v="10"/>
    <s v="HR"/>
    <s v="9.16"/>
    <s v="0"/>
    <s v=""/>
    <s v=""/>
    <n v="122.1"/>
    <n v="15.872999999999999"/>
    <n v="137.97299999999998"/>
    <d v="2021-10-01T00:00:00"/>
    <n v="0"/>
    <x v="6"/>
    <d v="2021-10-15T00:00:00"/>
    <n v="165"/>
    <n v="0"/>
    <n v="0"/>
    <s v="Nathan Kyme"/>
    <s v="New All Season Development"/>
    <m/>
    <s v="VC7556-2019-017"/>
    <s v="929 OF"/>
    <m/>
    <m/>
    <m/>
    <s v="Approved"/>
    <m/>
    <m/>
    <s v="Road building activities on Dead Horse - Float brought mats"/>
    <n v="6"/>
    <s v="C203-C209"/>
    <s v="Dead Horse Creek"/>
    <n v="0"/>
    <d v="2021-10-12T00:00:00"/>
    <m/>
    <s v="58"/>
    <d v="2021-10-13T00:00:00"/>
    <s v=""/>
    <s v=""/>
    <m/>
    <m/>
    <m/>
    <s v=""/>
    <s v="06"/>
    <s v="Corbiere and Sons Contracting1014620211001-16Excavator Thumb - 30 - 50 ton- After Jan 1010122.1"/>
    <s v="Corbiere and Sons Contracting1014620211001-16Excavator Thumb - 30 - 50 ton- After Jan 1010122.1INV #150"/>
    <s v="New All Season Development"/>
    <s v=""/>
    <x v="2"/>
  </r>
  <r>
    <x v="1"/>
    <n v="6"/>
    <n v="0"/>
    <n v="10146"/>
    <s v="20211001-16"/>
    <n v="53510602"/>
    <s v="Access"/>
    <n v="0"/>
    <s v="Excavator Thumb - 30 - 50 ton- After Jan 10"/>
    <n v="12.21"/>
    <n v="10"/>
    <s v="HR"/>
    <s v="9.16"/>
    <s v="0"/>
    <s v=""/>
    <s v=""/>
    <n v="122.1"/>
    <n v="15.872999999999999"/>
    <n v="137.97299999999998"/>
    <d v="2021-10-01T00:00:00"/>
    <n v="0"/>
    <x v="6"/>
    <d v="2021-10-15T00:00:00"/>
    <n v="165"/>
    <n v="0"/>
    <n v="0"/>
    <s v="Nathan Kyme"/>
    <s v="New All Season Development"/>
    <m/>
    <s v="VC7556-2019-017"/>
    <s v="929 OF"/>
    <m/>
    <m/>
    <m/>
    <s v="Approved"/>
    <m/>
    <m/>
    <s v="Road building activities on Dead Horse - Float brought mats"/>
    <n v="6"/>
    <s v="C203-C209"/>
    <s v="Dead Horse Creek"/>
    <n v="0"/>
    <d v="2021-10-12T00:00:00"/>
    <m/>
    <s v="58"/>
    <d v="2021-10-13T00:00:00"/>
    <s v=""/>
    <s v=""/>
    <m/>
    <m/>
    <m/>
    <s v=""/>
    <s v="06"/>
    <s v="Corbiere and Sons Contracting1014620211001-16Excavator Thumb - 30 - 50 ton- After Jan 1010122.1"/>
    <s v="Corbiere and Sons Contracting1014620211001-16Excavator Thumb - 30 - 50 ton- After Jan 1010122.1INV #150"/>
    <s v="New All Season Development"/>
    <s v=""/>
    <x v="2"/>
  </r>
  <r>
    <x v="1"/>
    <n v="6"/>
    <n v="0"/>
    <n v="10146"/>
    <s v="20211001-16"/>
    <n v="53510602"/>
    <s v="Access"/>
    <n v="0"/>
    <s v="Excavator Thumb - 30 - 50 ton- After Jan 10"/>
    <n v="12.21"/>
    <n v="7"/>
    <s v="HR"/>
    <s v="9.16"/>
    <s v="0"/>
    <s v=""/>
    <s v=""/>
    <n v="85.47"/>
    <n v="11.1111"/>
    <n v="96.581099999999992"/>
    <d v="2021-10-01T00:00:00"/>
    <n v="0"/>
    <x v="6"/>
    <d v="2021-10-15T00:00:00"/>
    <n v="165"/>
    <n v="0"/>
    <n v="0"/>
    <s v="Nathan Kyme"/>
    <s v="New All Season Development"/>
    <m/>
    <s v="VC7556-2019-017"/>
    <s v="929 OF"/>
    <m/>
    <m/>
    <m/>
    <s v="Approved"/>
    <m/>
    <m/>
    <s v="Road building activities on Dead Horse - Float brought mats"/>
    <n v="6"/>
    <s v="C203-C209"/>
    <s v="Dead Horse Creek"/>
    <n v="0"/>
    <d v="2021-10-12T00:00:00"/>
    <m/>
    <s v="58"/>
    <d v="2021-10-13T00:00:00"/>
    <s v=""/>
    <s v=""/>
    <m/>
    <m/>
    <m/>
    <s v=""/>
    <s v="06"/>
    <s v="Corbiere and Sons Contracting1014620211001-16Excavator Thumb - 30 - 50 ton- After Jan 10785.47"/>
    <s v="Corbiere and Sons Contracting1014620211001-16Excavator Thumb - 30 - 50 ton- After Jan 10785.47INV #150"/>
    <s v="New All Season Development"/>
    <s v=""/>
    <x v="2"/>
  </r>
  <r>
    <x v="1"/>
    <n v="6"/>
    <n v="0"/>
    <n v="10146"/>
    <s v="20211001-16"/>
    <n v="53510602"/>
    <s v="Access"/>
    <n v="0"/>
    <s v="Excavator Thumb - 30 - 50 ton- After Jan 10"/>
    <n v="12.21"/>
    <n v="11"/>
    <s v="HR"/>
    <s v="9.16"/>
    <s v="0"/>
    <s v=""/>
    <s v=""/>
    <n v="134.31"/>
    <n v="17.4603"/>
    <n v="151.77029999999999"/>
    <d v="2021-10-01T00:00:00"/>
    <n v="0"/>
    <x v="6"/>
    <d v="2021-10-15T00:00:00"/>
    <n v="165"/>
    <n v="0"/>
    <n v="0"/>
    <s v="Nathan Kyme"/>
    <s v="New All Season Development"/>
    <m/>
    <s v="VC7556-2019-017"/>
    <s v="929 OF"/>
    <m/>
    <m/>
    <m/>
    <s v="Approved"/>
    <m/>
    <m/>
    <s v="Road building activities on Dead Horse - Float brought mats"/>
    <n v="6"/>
    <s v="C203-C209"/>
    <s v="Dead Horse Creek"/>
    <n v="0"/>
    <d v="2021-10-12T00:00:00"/>
    <m/>
    <s v="58"/>
    <d v="2021-10-13T00:00:00"/>
    <s v=""/>
    <s v=""/>
    <m/>
    <m/>
    <m/>
    <s v=""/>
    <s v="06"/>
    <s v="Corbiere and Sons Contracting1014620211001-16Excavator Thumb - 30 - 50 ton- After Jan 1011134.31"/>
    <s v="Corbiere and Sons Contracting1014620211001-16Excavator Thumb - 30 - 50 ton- After Jan 1011134.31INV #150"/>
    <s v="New All Season Development"/>
    <s v=""/>
    <x v="2"/>
  </r>
  <r>
    <x v="1"/>
    <n v="6"/>
    <n v="0"/>
    <n v="10146"/>
    <s v="20211001-16"/>
    <n v="53510602"/>
    <s v="Access"/>
    <n v="0"/>
    <s v="Excavator - 36 ton- After Jan 10"/>
    <n v="146.96"/>
    <n v="10"/>
    <s v="Dynamic"/>
    <s v="110.22"/>
    <s v="0"/>
    <s v=""/>
    <s v=""/>
    <n v="1469.6"/>
    <n v="191.048"/>
    <n v="1660.6479999999997"/>
    <d v="2021-10-01T00:00:00"/>
    <n v="0"/>
    <x v="6"/>
    <d v="2021-10-15T00:00:00"/>
    <n v="165"/>
    <n v="0"/>
    <n v="0"/>
    <s v="Nathan Kyme"/>
    <s v="New All Season Development"/>
    <m/>
    <s v="VC7556-2019-017"/>
    <s v="929 OF"/>
    <m/>
    <m/>
    <m/>
    <s v="Approved"/>
    <m/>
    <m/>
    <s v="Road building activities on Dead Horse - Float brought mats"/>
    <n v="6"/>
    <s v="C203-C209"/>
    <s v="Dead Horse Creek"/>
    <n v="0"/>
    <d v="2021-10-12T00:00:00"/>
    <m/>
    <s v="58"/>
    <d v="2021-10-13T00:00:00"/>
    <s v=""/>
    <s v=""/>
    <m/>
    <m/>
    <m/>
    <s v=""/>
    <s v="06"/>
    <s v="Corbiere and Sons Contracting1014620211001-16Excavator - 36 ton- After Jan 10101469.6"/>
    <s v="Corbiere and Sons Contracting1014620211001-16Excavator - 36 ton- After Jan 10101469.6INV #150"/>
    <s v="New All Season Development"/>
    <s v=""/>
    <x v="2"/>
  </r>
  <r>
    <x v="1"/>
    <n v="6"/>
    <n v="0"/>
    <n v="10146"/>
    <s v="20211001-16"/>
    <n v="53510602"/>
    <s v="Access"/>
    <n v="0"/>
    <s v="Excavator - 36 ton- After Jan 10"/>
    <n v="146.96"/>
    <n v="10"/>
    <s v="Dynamic"/>
    <s v="110.22"/>
    <s v="0"/>
    <s v=""/>
    <s v=""/>
    <n v="1469.6"/>
    <n v="191.048"/>
    <n v="1660.6479999999997"/>
    <d v="2021-10-01T00:00:00"/>
    <n v="0"/>
    <x v="6"/>
    <d v="2021-10-15T00:00:00"/>
    <n v="165"/>
    <n v="0"/>
    <n v="0"/>
    <s v="Nathan Kyme"/>
    <s v="New All Season Development"/>
    <m/>
    <s v="VC7556-2019-017"/>
    <s v="929 OF"/>
    <m/>
    <m/>
    <m/>
    <s v="Approved"/>
    <m/>
    <m/>
    <s v="Road building activities on Dead Horse - Float brought mats"/>
    <n v="6"/>
    <s v="C203-C209"/>
    <s v="Dead Horse Creek"/>
    <n v="0"/>
    <d v="2021-10-12T00:00:00"/>
    <m/>
    <s v="58"/>
    <d v="2021-10-13T00:00:00"/>
    <s v=""/>
    <s v=""/>
    <m/>
    <m/>
    <m/>
    <s v=""/>
    <s v="06"/>
    <s v="Corbiere and Sons Contracting1014620211001-16Excavator - 36 ton- After Jan 10101469.6"/>
    <s v="Corbiere and Sons Contracting1014620211001-16Excavator - 36 ton- After Jan 10101469.6INV #150"/>
    <s v="New All Season Development"/>
    <s v=""/>
    <x v="2"/>
  </r>
  <r>
    <x v="1"/>
    <n v="6"/>
    <n v="0"/>
    <n v="10146"/>
    <s v="20211001-16"/>
    <n v="53510602"/>
    <s v="Access"/>
    <n v="0"/>
    <s v="Excavator - 36 ton- After Jan 10"/>
    <n v="146.96"/>
    <n v="7"/>
    <s v="Dynamic"/>
    <s v="110.22"/>
    <s v="0"/>
    <s v=""/>
    <s v=""/>
    <n v="1028.72"/>
    <n v="133.7336"/>
    <n v="1162.4535999999998"/>
    <d v="2021-10-01T00:00:00"/>
    <n v="0"/>
    <x v="6"/>
    <d v="2021-10-15T00:00:00"/>
    <n v="165"/>
    <n v="0"/>
    <n v="0"/>
    <s v="Nathan Kyme"/>
    <s v="New All Season Development"/>
    <m/>
    <s v="VC7556-2019-017"/>
    <s v="929 OF"/>
    <m/>
    <m/>
    <m/>
    <s v="Approved"/>
    <m/>
    <m/>
    <s v="Road building activities on Dead Horse - Float brought mats"/>
    <n v="6"/>
    <s v="C203-C209"/>
    <s v="Dead Horse Creek"/>
    <n v="0"/>
    <d v="2021-10-12T00:00:00"/>
    <m/>
    <s v="58"/>
    <d v="2021-10-13T00:00:00"/>
    <s v=""/>
    <s v=""/>
    <m/>
    <m/>
    <m/>
    <s v=""/>
    <s v="06"/>
    <s v="Corbiere and Sons Contracting1014620211001-16Excavator - 36 ton- After Jan 1071028.72"/>
    <s v="Corbiere and Sons Contracting1014620211001-16Excavator - 36 ton- After Jan 1071028.72INV #150"/>
    <s v="New All Season Development"/>
    <s v=""/>
    <x v="2"/>
  </r>
  <r>
    <x v="1"/>
    <n v="6"/>
    <n v="0"/>
    <n v="10146"/>
    <s v="20211001-16"/>
    <n v="53510602"/>
    <s v="Access"/>
    <n v="0"/>
    <s v="Excavator - 30 ton- After Jan 10"/>
    <n v="138.44999999999999"/>
    <n v="11"/>
    <s v="Dynamic"/>
    <s v="103.84"/>
    <s v="0"/>
    <s v=""/>
    <s v=""/>
    <n v="1522.95"/>
    <n v="197.98350000000002"/>
    <n v="1720.9334999999999"/>
    <d v="2021-10-01T00:00:00"/>
    <n v="0"/>
    <x v="6"/>
    <d v="2021-10-15T00:00:00"/>
    <n v="165"/>
    <n v="0"/>
    <n v="0"/>
    <s v="Nathan Kyme"/>
    <s v="New All Season Development"/>
    <m/>
    <s v="VC7556-2019-017"/>
    <s v="929 OF"/>
    <m/>
    <m/>
    <m/>
    <s v="Approved"/>
    <m/>
    <m/>
    <s v="Road building activities on Dead Horse - Float brought mats"/>
    <n v="6"/>
    <s v="C203-C209"/>
    <s v="Dead Horse Creek"/>
    <n v="0"/>
    <d v="2021-10-12T00:00:00"/>
    <m/>
    <s v="58"/>
    <d v="2021-10-13T00:00:00"/>
    <s v=""/>
    <s v=""/>
    <m/>
    <m/>
    <m/>
    <s v=""/>
    <s v="06"/>
    <s v="Corbiere and Sons Contracting1014620211001-16Excavator - 30 ton- After Jan 10111522.95"/>
    <s v="Corbiere and Sons Contracting1014620211001-16Excavator - 30 ton- After Jan 10111522.95INV #150"/>
    <s v="New All Season Development"/>
    <s v=""/>
    <x v="2"/>
  </r>
  <r>
    <x v="1"/>
    <n v="6"/>
    <n v="0"/>
    <n v="10146"/>
    <s v="20211001-16"/>
    <n v="53510602"/>
    <s v="Access"/>
    <n v="0"/>
    <s v="Dozer D6 or equal- After Jan 10"/>
    <n v="131.47999999999999"/>
    <n v="11"/>
    <s v="Dynamic"/>
    <s v="98.61"/>
    <s v="0"/>
    <s v=""/>
    <s v=""/>
    <n v="1446.28"/>
    <n v="188.0164"/>
    <n v="1634.2963999999997"/>
    <d v="2021-10-01T00:00:00"/>
    <n v="0"/>
    <x v="6"/>
    <d v="2021-10-15T00:00:00"/>
    <n v="165"/>
    <n v="0"/>
    <n v="0"/>
    <s v="Nathan Kyme"/>
    <s v="New All Season Development"/>
    <m/>
    <s v="VC7556-2019-017"/>
    <s v="929 OF"/>
    <m/>
    <m/>
    <m/>
    <s v="Approved"/>
    <m/>
    <m/>
    <s v="Road building activities on Dead Horse - Float brought mats"/>
    <n v="6"/>
    <s v="C203-C209"/>
    <s v="Dead Horse Creek"/>
    <n v="0"/>
    <d v="2021-10-12T00:00:00"/>
    <m/>
    <s v="58"/>
    <d v="2021-10-13T00:00:00"/>
    <s v=""/>
    <s v=""/>
    <m/>
    <m/>
    <m/>
    <s v=""/>
    <s v="06"/>
    <s v="Corbiere and Sons Contracting1014620211001-16Dozer D6 or equal- After Jan 10111446.28"/>
    <s v="Corbiere and Sons Contracting1014620211001-16Dozer D6 or equal- After Jan 10111446.28INV #150"/>
    <s v="New All Season Development"/>
    <s v=""/>
    <x v="2"/>
  </r>
  <r>
    <x v="1"/>
    <n v="6"/>
    <n v="0"/>
    <n v="10145"/>
    <s v="20211001-15"/>
    <n v="53510602"/>
    <s v="Access"/>
    <n v="0"/>
    <s v="Labourer - General - After Jan 10"/>
    <n v="60"/>
    <n v="10"/>
    <s v="HR"/>
    <s v=""/>
    <s v=""/>
    <s v="60"/>
    <s v="0"/>
    <n v="600"/>
    <n v="78"/>
    <n v="677.99999999999989"/>
    <d v="2021-10-01T00:00:00"/>
    <n v="0"/>
    <x v="6"/>
    <d v="2021-10-15T00:00:00"/>
    <n v="165"/>
    <n v="0"/>
    <n v="0"/>
    <s v="Nathan Kyme"/>
    <s v="New All Season Development"/>
    <m/>
    <s v="VC7556-2019-017"/>
    <s v="929 OF"/>
    <m/>
    <m/>
    <m/>
    <s v="Approved"/>
    <m/>
    <m/>
    <s v="Road building acitivities from Mink Creek - Jeff did float moves"/>
    <n v="6"/>
    <s v="C237-C247"/>
    <s v="Mink Creek"/>
    <n v="0"/>
    <d v="2021-10-12T00:00:00"/>
    <m/>
    <s v="58"/>
    <d v="2021-10-13T00:00:00"/>
    <s v=""/>
    <s v=""/>
    <m/>
    <m/>
    <m/>
    <s v=""/>
    <s v="06"/>
    <s v="Corbiere and Sons Contracting1014520211001-15Labourer - General - After Jan 1010600"/>
    <s v="Corbiere and Sons Contracting1014520211001-15Labourer - General - After Jan 1010600INV #150"/>
    <s v="New All Season Development"/>
    <s v=""/>
    <x v="2"/>
  </r>
  <r>
    <x v="1"/>
    <n v="6"/>
    <n v="0"/>
    <n v="10145"/>
    <s v="20211001-15"/>
    <n v="53510602"/>
    <s v="Access"/>
    <n v="0"/>
    <s v="Operator - Principle - After Jan 10"/>
    <n v="75"/>
    <n v="26"/>
    <s v="HR"/>
    <s v=""/>
    <s v=""/>
    <s v="75"/>
    <s v="0"/>
    <n v="1950"/>
    <n v="253.5"/>
    <n v="2203.5"/>
    <d v="2021-10-01T00:00:00"/>
    <n v="0"/>
    <x v="6"/>
    <d v="2021-10-15T00:00:00"/>
    <n v="165"/>
    <n v="0"/>
    <n v="0"/>
    <s v="Nathan Kyme"/>
    <s v="New All Season Development"/>
    <m/>
    <s v="VC7556-2019-017"/>
    <s v="929 OF"/>
    <m/>
    <m/>
    <m/>
    <s v="Approved"/>
    <m/>
    <m/>
    <s v="Road building acitivities from Mink Creek - Jeff did float moves"/>
    <n v="6"/>
    <s v="C237-C247"/>
    <s v="Mink Creek"/>
    <n v="0"/>
    <d v="2021-10-12T00:00:00"/>
    <m/>
    <s v="58"/>
    <d v="2021-10-13T00:00:00"/>
    <s v=""/>
    <s v=""/>
    <m/>
    <m/>
    <m/>
    <s v=""/>
    <s v="06"/>
    <s v="Corbiere and Sons Contracting1014520211001-15Operator - Principle - After Jan 10261950"/>
    <s v="Corbiere and Sons Contracting1014520211001-15Operator - Principle - After Jan 10261950INV #150"/>
    <s v="New All Season Development"/>
    <s v=""/>
    <x v="2"/>
  </r>
  <r>
    <x v="1"/>
    <n v="6"/>
    <n v="0"/>
    <n v="10145"/>
    <s v="20211001-15"/>
    <n v="53510602"/>
    <s v="Access"/>
    <n v="0"/>
    <s v="L.O.A."/>
    <n v="210"/>
    <n v="3"/>
    <s v="DAY"/>
    <s v=""/>
    <s v=""/>
    <m/>
    <s v="0"/>
    <n v="630"/>
    <n v="81.900000000000006"/>
    <n v="711.9"/>
    <d v="2021-10-01T00:00:00"/>
    <n v="0"/>
    <x v="6"/>
    <d v="2021-10-15T00:00:00"/>
    <n v="165"/>
    <n v="0"/>
    <n v="0"/>
    <s v="Nathan Kyme"/>
    <s v="New All Season Development"/>
    <m/>
    <s v="VC7556-2019-017"/>
    <s v="929 OF"/>
    <m/>
    <m/>
    <m/>
    <s v="Approved"/>
    <m/>
    <m/>
    <s v="Road building acitivities from Mink Creek - Jeff did float moves"/>
    <n v="6"/>
    <s v="C237-C247"/>
    <s v="Mink Creek"/>
    <n v="0"/>
    <d v="2021-10-12T00:00:00"/>
    <m/>
    <s v="58"/>
    <d v="2021-10-13T00:00:00"/>
    <s v=""/>
    <s v=""/>
    <m/>
    <m/>
    <m/>
    <s v=""/>
    <s v="06"/>
    <s v="Corbiere and Sons Contracting1014520211001-15L.O.A.3630"/>
    <s v="Corbiere and Sons Contracting1014520211001-15L.O.A.3630INV #150"/>
    <s v="New All Season Development"/>
    <s v=""/>
    <x v="2"/>
  </r>
  <r>
    <x v="1"/>
    <n v="6"/>
    <n v="0"/>
    <n v="10145"/>
    <s v="20211001-15"/>
    <n v="53510602"/>
    <s v="Access"/>
    <n v="0"/>
    <s v="Rock Truck - 30 Ton- After Jan 10"/>
    <n v="138.05000000000001"/>
    <n v="11"/>
    <s v="Dynamic"/>
    <s v="103.54"/>
    <s v="0"/>
    <s v=""/>
    <s v=""/>
    <n v="1518.55"/>
    <n v="197.41149999999999"/>
    <n v="1715.9614999999999"/>
    <d v="2021-10-01T00:00:00"/>
    <n v="0"/>
    <x v="6"/>
    <d v="2021-10-15T00:00:00"/>
    <n v="165"/>
    <n v="0"/>
    <n v="0"/>
    <s v="Nathan Kyme"/>
    <s v="New All Season Development"/>
    <m/>
    <s v="VC7556-2019-017"/>
    <s v="929 OF"/>
    <m/>
    <m/>
    <m/>
    <s v="Approved"/>
    <m/>
    <m/>
    <s v="Road building acitivities from Mink Creek - Jeff did float moves"/>
    <n v="6"/>
    <s v="C237-C247"/>
    <s v="Mink Creek"/>
    <n v="0"/>
    <d v="2021-10-12T00:00:00"/>
    <m/>
    <s v="58"/>
    <d v="2021-10-13T00:00:00"/>
    <s v=""/>
    <s v=""/>
    <m/>
    <m/>
    <m/>
    <s v=""/>
    <s v="06"/>
    <s v="Corbiere and Sons Contracting1014520211001-15Rock Truck - 30 Ton- After Jan 10111518.55"/>
    <s v="Corbiere and Sons Contracting1014520211001-15Rock Truck - 30 Ton- After Jan 10111518.55INV #150"/>
    <s v="New All Season Development"/>
    <s v=""/>
    <x v="2"/>
  </r>
  <r>
    <x v="1"/>
    <n v="6"/>
    <n v="0"/>
    <n v="10145"/>
    <s v="20211001-15"/>
    <n v="53510602"/>
    <s v="Access"/>
    <n v="0"/>
    <s v="Light Truck - Pick up- After Jan 10"/>
    <n v="243.75"/>
    <n v="1"/>
    <s v="DAY"/>
    <s v="182.81"/>
    <s v="0"/>
    <s v=""/>
    <s v=""/>
    <n v="243.75"/>
    <n v="31.6875"/>
    <n v="275.4375"/>
    <d v="2021-10-01T00:00:00"/>
    <n v="0"/>
    <x v="6"/>
    <d v="2021-10-15T00:00:00"/>
    <n v="165"/>
    <n v="0"/>
    <n v="0"/>
    <s v="Nathan Kyme"/>
    <s v="New All Season Development"/>
    <m/>
    <s v="VC7556-2019-017"/>
    <s v="929 OF"/>
    <m/>
    <m/>
    <m/>
    <s v="Approved"/>
    <m/>
    <m/>
    <s v="Road building acitivities from Mink Creek - Jeff did float moves"/>
    <n v="6"/>
    <s v="C237-C247"/>
    <s v="Mink Creek"/>
    <n v="0"/>
    <d v="2021-10-12T00:00:00"/>
    <m/>
    <s v="58"/>
    <d v="2021-10-13T00:00:00"/>
    <s v=""/>
    <s v=""/>
    <m/>
    <m/>
    <m/>
    <s v=""/>
    <s v="06"/>
    <s v="Corbiere and Sons Contracting1014520211001-15Light Truck - Pick up- After Jan 101243.75"/>
    <s v="Corbiere and Sons Contracting1014520211001-15Light Truck - Pick up- After Jan 101243.75INV #150"/>
    <s v="New All Season Development"/>
    <s v=""/>
    <x v="2"/>
  </r>
  <r>
    <x v="1"/>
    <n v="6"/>
    <n v="0"/>
    <n v="10145"/>
    <s v="20211001-15"/>
    <n v="53510602"/>
    <s v="Access"/>
    <n v="0"/>
    <s v="Excavator Thumb - 30 - 50 ton- After Jan 10"/>
    <n v="12.21"/>
    <n v="12"/>
    <s v="HR"/>
    <s v="9.16"/>
    <s v="0"/>
    <s v=""/>
    <s v=""/>
    <n v="146.52000000000001"/>
    <n v="19.047600000000003"/>
    <n v="165.5676"/>
    <d v="2021-10-01T00:00:00"/>
    <n v="0"/>
    <x v="6"/>
    <d v="2021-10-15T00:00:00"/>
    <n v="165"/>
    <n v="0"/>
    <n v="0"/>
    <s v="Nathan Kyme"/>
    <s v="New All Season Development"/>
    <m/>
    <s v="VC7556-2019-017"/>
    <s v="929 OF"/>
    <m/>
    <m/>
    <m/>
    <s v="Approved"/>
    <m/>
    <m/>
    <s v="Road building acitivities from Mink Creek - Jeff did float moves"/>
    <n v="6"/>
    <s v="C237-C247"/>
    <s v="Mink Creek"/>
    <n v="0"/>
    <d v="2021-10-12T00:00:00"/>
    <m/>
    <s v="58"/>
    <d v="2021-10-13T00:00:00"/>
    <s v=""/>
    <s v=""/>
    <m/>
    <m/>
    <m/>
    <s v=""/>
    <s v="06"/>
    <s v="Corbiere and Sons Contracting1014520211001-15Excavator Thumb - 30 - 50 ton- After Jan 1012146.52"/>
    <s v="Corbiere and Sons Contracting1014520211001-15Excavator Thumb - 30 - 50 ton- After Jan 1012146.52INV #150"/>
    <s v="New All Season Development"/>
    <s v=""/>
    <x v="2"/>
  </r>
  <r>
    <x v="1"/>
    <n v="6"/>
    <n v="0"/>
    <n v="10145"/>
    <s v="20211001-15"/>
    <n v="53510602"/>
    <s v="Access"/>
    <n v="0"/>
    <s v="Excavator - 36 ton- After Jan 10"/>
    <n v="146.96"/>
    <n v="12"/>
    <s v="Dynamic"/>
    <s v="110.22"/>
    <s v="0"/>
    <s v=""/>
    <s v=""/>
    <n v="1763.52"/>
    <n v="229.2576"/>
    <n v="1992.7775999999999"/>
    <d v="2021-10-01T00:00:00"/>
    <n v="0"/>
    <x v="6"/>
    <d v="2021-10-15T00:00:00"/>
    <n v="165"/>
    <n v="0"/>
    <n v="0"/>
    <s v="Nathan Kyme"/>
    <s v="New All Season Development"/>
    <m/>
    <s v="VC7556-2019-017"/>
    <s v="929 OF"/>
    <m/>
    <m/>
    <m/>
    <s v="Approved"/>
    <m/>
    <m/>
    <s v="Road building acitivities from Mink Creek - Jeff did float moves"/>
    <n v="6"/>
    <s v="C237-C247"/>
    <s v="Mink Creek"/>
    <n v="0"/>
    <d v="2021-10-12T00:00:00"/>
    <m/>
    <s v="58"/>
    <d v="2021-10-13T00:00:00"/>
    <s v=""/>
    <s v=""/>
    <m/>
    <m/>
    <m/>
    <s v=""/>
    <s v="06"/>
    <s v="Corbiere and Sons Contracting1014520211001-15Excavator - 36 ton- After Jan 10121763.52"/>
    <s v="Corbiere and Sons Contracting1014520211001-15Excavator - 36 ton- After Jan 10121763.52INV #150"/>
    <s v="New All Season Development"/>
    <s v=""/>
    <x v="2"/>
  </r>
  <r>
    <x v="1"/>
    <n v="6"/>
    <n v="0"/>
    <n v="10144"/>
    <s v="20211001-14"/>
    <n v="53510602"/>
    <s v="Access"/>
    <n v="0"/>
    <s v="Operator - Principle - After Jan 10"/>
    <n v="75"/>
    <n v="38"/>
    <s v="HR"/>
    <s v=""/>
    <s v=""/>
    <s v="75"/>
    <s v="0"/>
    <n v="2850"/>
    <n v="370.5"/>
    <n v="3220.4999999999995"/>
    <d v="2021-10-01T00:00:00"/>
    <n v="0"/>
    <x v="6"/>
    <d v="2021-10-15T00:00:00"/>
    <n v="165"/>
    <n v="0"/>
    <n v="0"/>
    <s v="Nathan Kyme"/>
    <s v="New All Season Development"/>
    <m/>
    <s v="VC7556-2019-017"/>
    <s v="929 OF"/>
    <m/>
    <m/>
    <m/>
    <s v="Approved"/>
    <m/>
    <m/>
    <s v="Road building activities on Ripple Creek"/>
    <n v="6"/>
    <s v="C197-C202"/>
    <s v="Ripple"/>
    <n v="0"/>
    <d v="2021-10-12T00:00:00"/>
    <m/>
    <s v="58"/>
    <d v="2021-10-13T00:00:00"/>
    <s v=""/>
    <s v=""/>
    <m/>
    <m/>
    <m/>
    <s v=""/>
    <s v="06"/>
    <s v="Corbiere and Sons Contracting1014420211001-14Operator - Principle - After Jan 10382850"/>
    <s v="Corbiere and Sons Contracting1014420211001-14Operator - Principle - After Jan 10382850INV #150"/>
    <s v="New All Season Development"/>
    <s v=""/>
    <x v="2"/>
  </r>
  <r>
    <x v="1"/>
    <n v="6"/>
    <n v="0"/>
    <n v="10144"/>
    <s v="20211001-14"/>
    <n v="53510602"/>
    <s v="Access"/>
    <n v="0"/>
    <s v="L.O.A."/>
    <n v="210"/>
    <n v="4"/>
    <s v="DAY"/>
    <s v=""/>
    <s v=""/>
    <m/>
    <s v="0"/>
    <n v="840"/>
    <n v="109.2"/>
    <n v="949.19999999999993"/>
    <d v="2021-10-01T00:00:00"/>
    <n v="0"/>
    <x v="6"/>
    <d v="2021-10-15T00:00:00"/>
    <n v="165"/>
    <n v="0"/>
    <n v="0"/>
    <s v="Nathan Kyme"/>
    <s v="New All Season Development"/>
    <m/>
    <s v="VC7556-2019-017"/>
    <s v="929 OF"/>
    <m/>
    <m/>
    <m/>
    <s v="Approved"/>
    <m/>
    <m/>
    <s v="Road building activities on Ripple Creek"/>
    <n v="6"/>
    <s v="C197-C202"/>
    <s v="Ripple"/>
    <n v="0"/>
    <d v="2021-10-12T00:00:00"/>
    <m/>
    <s v="58"/>
    <d v="2021-10-13T00:00:00"/>
    <s v=""/>
    <s v=""/>
    <m/>
    <m/>
    <m/>
    <s v=""/>
    <s v="06"/>
    <s v="Corbiere and Sons Contracting1014420211001-14L.O.A.4840"/>
    <s v="Corbiere and Sons Contracting1014420211001-14L.O.A.4840INV #150"/>
    <s v="New All Season Development"/>
    <s v=""/>
    <x v="2"/>
  </r>
  <r>
    <x v="1"/>
    <n v="6"/>
    <n v="0"/>
    <n v="10144"/>
    <s v="20211001-14"/>
    <n v="53510602"/>
    <s v="Access"/>
    <n v="0"/>
    <s v="Foreman"/>
    <n v="95"/>
    <n v="13"/>
    <s v="HR"/>
    <s v=""/>
    <s v=""/>
    <s v="95"/>
    <s v="0"/>
    <n v="1235"/>
    <n v="160.55000000000001"/>
    <n v="1395.55"/>
    <d v="2021-10-01T00:00:00"/>
    <n v="0"/>
    <x v="6"/>
    <d v="2021-10-15T00:00:00"/>
    <n v="165"/>
    <n v="0"/>
    <n v="0"/>
    <s v="Nathan Kyme"/>
    <s v="New All Season Development"/>
    <m/>
    <s v="VC7556-2019-017"/>
    <s v="929 OF"/>
    <m/>
    <m/>
    <m/>
    <s v="Approved"/>
    <m/>
    <m/>
    <s v="Road building activities on Ripple Creek"/>
    <n v="6"/>
    <s v="C197-C202"/>
    <s v="Ripple"/>
    <n v="0"/>
    <d v="2021-10-12T00:00:00"/>
    <m/>
    <s v="58"/>
    <d v="2021-10-13T00:00:00"/>
    <s v=""/>
    <s v=""/>
    <m/>
    <m/>
    <m/>
    <s v=""/>
    <s v="06"/>
    <s v="Corbiere and Sons Contracting1014420211001-14Foreman131235"/>
    <s v="Corbiere and Sons Contracting1014420211001-14Foreman131235INV #150"/>
    <s v="New All Season Development"/>
    <s v=""/>
    <x v="2"/>
  </r>
  <r>
    <x v="1"/>
    <n v="6"/>
    <n v="0"/>
    <n v="10144"/>
    <s v="20211001-14"/>
    <n v="53510602"/>
    <s v="Access"/>
    <n v="0"/>
    <s v="Rock Truck - 30 Ton- After Jan 10"/>
    <n v="138.05000000000001"/>
    <n v="9.5"/>
    <s v="Dynamic"/>
    <s v="103.54"/>
    <s v="0"/>
    <s v=""/>
    <s v=""/>
    <n v="1311.4749999999999"/>
    <n v="170.49175"/>
    <n v="1481.9667499999998"/>
    <d v="2021-10-01T00:00:00"/>
    <n v="0"/>
    <x v="6"/>
    <d v="2021-10-15T00:00:00"/>
    <n v="165"/>
    <n v="0"/>
    <n v="0"/>
    <s v="Nathan Kyme"/>
    <s v="New All Season Development"/>
    <m/>
    <s v="VC7556-2019-017"/>
    <s v="929 OF"/>
    <m/>
    <m/>
    <m/>
    <s v="Approved"/>
    <m/>
    <m/>
    <s v="Road building activities on Ripple Creek"/>
    <n v="6"/>
    <s v="C197-C202"/>
    <s v="Ripple"/>
    <n v="0"/>
    <d v="2021-10-12T00:00:00"/>
    <m/>
    <s v="58"/>
    <d v="2021-10-13T00:00:00"/>
    <s v=""/>
    <s v=""/>
    <m/>
    <m/>
    <m/>
    <s v=""/>
    <s v="06"/>
    <s v="Corbiere and Sons Contracting1014420211001-14Rock Truck - 30 Ton- After Jan 109.51311.475"/>
    <s v="Corbiere and Sons Contracting1014420211001-14Rock Truck - 30 Ton- After Jan 109.51311.475INV #150"/>
    <s v="New All Season Development"/>
    <s v=""/>
    <x v="2"/>
  </r>
  <r>
    <x v="1"/>
    <n v="6"/>
    <n v="0"/>
    <n v="10144"/>
    <s v="20211001-14"/>
    <n v="53510602"/>
    <s v="Access"/>
    <n v="0"/>
    <s v="Light Truck - Pick up- After Jan 10"/>
    <n v="243.75"/>
    <n v="2"/>
    <s v="DAY"/>
    <s v="182.81"/>
    <s v="0"/>
    <s v=""/>
    <s v=""/>
    <n v="487.5"/>
    <n v="63.375"/>
    <n v="550.875"/>
    <d v="2021-10-01T00:00:00"/>
    <n v="0"/>
    <x v="6"/>
    <d v="2021-10-15T00:00:00"/>
    <n v="165"/>
    <n v="0"/>
    <n v="0"/>
    <s v="Nathan Kyme"/>
    <s v="New All Season Development"/>
    <m/>
    <s v="VC7556-2019-017"/>
    <s v="929 OF"/>
    <m/>
    <m/>
    <m/>
    <s v="Approved"/>
    <m/>
    <m/>
    <s v="Road building activities on Ripple Creek"/>
    <n v="6"/>
    <s v="C197-C202"/>
    <s v="Ripple"/>
    <n v="0"/>
    <d v="2021-10-12T00:00:00"/>
    <m/>
    <s v="58"/>
    <d v="2021-10-13T00:00:00"/>
    <s v=""/>
    <s v=""/>
    <m/>
    <m/>
    <m/>
    <s v=""/>
    <s v="06"/>
    <s v="Corbiere and Sons Contracting1014420211001-14Light Truck - Pick up- After Jan 102487.5"/>
    <s v="Corbiere and Sons Contracting1014420211001-14Light Truck - Pick up- After Jan 102487.5INV #150"/>
    <s v="New All Season Development"/>
    <s v=""/>
    <x v="2"/>
  </r>
  <r>
    <x v="1"/>
    <n v="6"/>
    <n v="0"/>
    <n v="10144"/>
    <s v="20211001-14"/>
    <n v="53510602"/>
    <s v="Access"/>
    <n v="0"/>
    <s v="Excavator Thumb - 30 - 50 ton- After Jan 10"/>
    <n v="12.21"/>
    <n v="11"/>
    <s v="HR"/>
    <s v="9.16"/>
    <s v="0"/>
    <s v=""/>
    <s v=""/>
    <n v="134.31"/>
    <n v="17.4603"/>
    <n v="151.77029999999999"/>
    <d v="2021-10-01T00:00:00"/>
    <n v="0"/>
    <x v="6"/>
    <d v="2021-10-15T00:00:00"/>
    <n v="165"/>
    <n v="0"/>
    <n v="0"/>
    <s v="Nathan Kyme"/>
    <s v="New All Season Development"/>
    <m/>
    <s v="VC7556-2019-017"/>
    <s v="929 OF"/>
    <m/>
    <m/>
    <m/>
    <s v="Approved"/>
    <m/>
    <m/>
    <s v="Road building activities on Ripple Creek"/>
    <n v="6"/>
    <s v="C197-C202"/>
    <s v="Ripple"/>
    <n v="0"/>
    <d v="2021-10-12T00:00:00"/>
    <m/>
    <s v="58"/>
    <d v="2021-10-13T00:00:00"/>
    <s v=""/>
    <s v=""/>
    <m/>
    <m/>
    <m/>
    <s v=""/>
    <s v="06"/>
    <s v="Corbiere and Sons Contracting1014420211001-14Excavator Thumb - 30 - 50 ton- After Jan 1011134.31"/>
    <s v="Corbiere and Sons Contracting1014420211001-14Excavator Thumb - 30 - 50 ton- After Jan 1011134.31INV #150"/>
    <s v="New All Season Development"/>
    <s v=""/>
    <x v="2"/>
  </r>
  <r>
    <x v="1"/>
    <n v="6"/>
    <n v="0"/>
    <n v="10144"/>
    <s v="20211001-14"/>
    <n v="53510602"/>
    <s v="Access"/>
    <n v="0"/>
    <s v="Excavator - 36 ton- After Jan 10"/>
    <n v="146.96"/>
    <n v="11"/>
    <s v="Dynamic"/>
    <s v="110.22"/>
    <s v="0"/>
    <s v=""/>
    <s v=""/>
    <n v="1616.56"/>
    <n v="210.15280000000001"/>
    <n v="1826.7127999999998"/>
    <d v="2021-10-01T00:00:00"/>
    <n v="0"/>
    <x v="6"/>
    <d v="2021-10-15T00:00:00"/>
    <n v="165"/>
    <n v="0"/>
    <n v="0"/>
    <s v="Nathan Kyme"/>
    <s v="New All Season Development"/>
    <m/>
    <s v="VC7556-2019-017"/>
    <s v="929 OF"/>
    <m/>
    <m/>
    <m/>
    <s v="Approved"/>
    <m/>
    <m/>
    <s v="Road building activities on Ripple Creek"/>
    <n v="6"/>
    <s v="C197-C202"/>
    <s v="Ripple"/>
    <n v="0"/>
    <d v="2021-10-12T00:00:00"/>
    <m/>
    <s v="58"/>
    <d v="2021-10-13T00:00:00"/>
    <s v=""/>
    <s v=""/>
    <m/>
    <m/>
    <m/>
    <s v=""/>
    <s v="06"/>
    <s v="Corbiere and Sons Contracting1014420211001-14Excavator - 36 ton- After Jan 10111616.56"/>
    <s v="Corbiere and Sons Contracting1014420211001-14Excavator - 36 ton- After Jan 10111616.56INV #150"/>
    <s v="New All Season Development"/>
    <s v=""/>
    <x v="2"/>
  </r>
  <r>
    <x v="1"/>
    <n v="6"/>
    <n v="0"/>
    <n v="10144"/>
    <s v="20211001-14"/>
    <n v="53510602"/>
    <s v="Access"/>
    <n v="0"/>
    <s v="Dozer D6 or equal- After Jan 10"/>
    <n v="131.47999999999999"/>
    <n v="9.5"/>
    <s v="Dynamic"/>
    <s v="98.61"/>
    <s v="0"/>
    <s v=""/>
    <s v=""/>
    <n v="1249.06"/>
    <n v="162.37780000000001"/>
    <n v="1411.4377999999997"/>
    <d v="2021-10-01T00:00:00"/>
    <n v="0"/>
    <x v="6"/>
    <d v="2021-10-15T00:00:00"/>
    <n v="165"/>
    <n v="0"/>
    <n v="0"/>
    <s v="Nathan Kyme"/>
    <s v="New All Season Development"/>
    <m/>
    <s v="VC7556-2019-017"/>
    <s v="929 OF"/>
    <m/>
    <m/>
    <m/>
    <s v="Approved"/>
    <m/>
    <m/>
    <s v="Road building activities on Ripple Creek"/>
    <n v="6"/>
    <s v="C197-C202"/>
    <s v="Ripple"/>
    <n v="0"/>
    <d v="2021-10-12T00:00:00"/>
    <m/>
    <s v="58"/>
    <d v="2021-10-13T00:00:00"/>
    <s v=""/>
    <s v=""/>
    <m/>
    <m/>
    <m/>
    <s v=""/>
    <s v="06"/>
    <s v="Corbiere and Sons Contracting1014420211001-14Dozer D6 or equal- After Jan 109.51249.06"/>
    <s v="Corbiere and Sons Contracting1014420211001-14Dozer D6 or equal- After Jan 109.51249.06INV #150"/>
    <s v="New All Season Development"/>
    <s v=""/>
    <x v="2"/>
  </r>
  <r>
    <x v="1"/>
    <n v="6"/>
    <n v="0"/>
    <n v="10143"/>
    <s v="20211001-13"/>
    <n v="53510602"/>
    <s v="Access"/>
    <n v="0"/>
    <s v="Operator - Principle - After Jan 10"/>
    <n v="75"/>
    <n v="39"/>
    <s v="HR"/>
    <s v=""/>
    <s v=""/>
    <s v="75"/>
    <s v="0"/>
    <n v="2925"/>
    <n v="380.25"/>
    <n v="3305.2499999999995"/>
    <d v="2021-10-01T00:00:00"/>
    <n v="0"/>
    <x v="6"/>
    <d v="2021-10-15T00:00:00"/>
    <n v="165"/>
    <n v="0"/>
    <n v="0"/>
    <s v="Nathan Kyme"/>
    <s v="New All Season Development"/>
    <m/>
    <s v="VC7556-2019-017"/>
    <s v="929 OF"/>
    <m/>
    <m/>
    <m/>
    <s v="Approved"/>
    <m/>
    <m/>
    <s v="Road building activities on Little Pic"/>
    <n v="6"/>
    <s v="C215-C216"/>
    <s v="Little Pic River"/>
    <n v="0"/>
    <d v="2021-10-12T00:00:00"/>
    <m/>
    <s v="58"/>
    <d v="2021-10-13T00:00:00"/>
    <s v=""/>
    <s v=""/>
    <m/>
    <m/>
    <m/>
    <s v=""/>
    <s v="06"/>
    <s v="Corbiere and Sons Contracting1014320211001-13Operator - Principle - After Jan 10392925"/>
    <s v="Corbiere and Sons Contracting1014320211001-13Operator - Principle - After Jan 10392925INV #150"/>
    <s v="New All Season Development"/>
    <s v=""/>
    <x v="2"/>
  </r>
  <r>
    <x v="1"/>
    <n v="6"/>
    <n v="0"/>
    <n v="10143"/>
    <s v="20211001-13"/>
    <n v="53510602"/>
    <s v="Access"/>
    <n v="0"/>
    <s v="L.O.A."/>
    <n v="210"/>
    <n v="3"/>
    <s v="DAY"/>
    <s v=""/>
    <s v=""/>
    <m/>
    <s v="0"/>
    <n v="630"/>
    <n v="81.900000000000006"/>
    <n v="711.9"/>
    <d v="2021-10-01T00:00:00"/>
    <n v="0"/>
    <x v="6"/>
    <d v="2021-10-15T00:00:00"/>
    <n v="165"/>
    <n v="0"/>
    <n v="0"/>
    <s v="Nathan Kyme"/>
    <s v="New All Season Development"/>
    <m/>
    <s v="VC7556-2019-017"/>
    <s v="929 OF"/>
    <m/>
    <m/>
    <m/>
    <s v="Approved"/>
    <m/>
    <m/>
    <s v="Road building activities on Little Pic"/>
    <n v="6"/>
    <s v="C215-C216"/>
    <s v="Little Pic River"/>
    <n v="0"/>
    <d v="2021-10-12T00:00:00"/>
    <m/>
    <s v="58"/>
    <d v="2021-10-13T00:00:00"/>
    <s v=""/>
    <s v=""/>
    <m/>
    <m/>
    <m/>
    <s v=""/>
    <s v="06"/>
    <s v="Corbiere and Sons Contracting1014320211001-13L.O.A.3630"/>
    <s v="Corbiere and Sons Contracting1014320211001-13L.O.A.3630INV #150"/>
    <s v="New All Season Development"/>
    <s v=""/>
    <x v="2"/>
  </r>
  <r>
    <x v="1"/>
    <n v="6"/>
    <n v="0"/>
    <n v="10143"/>
    <s v="20211001-13"/>
    <n v="53510602"/>
    <s v="Access"/>
    <n v="0"/>
    <s v="Rock Truck - 30 Ton- After Jan 10"/>
    <n v="138.05000000000001"/>
    <n v="12"/>
    <s v="Dynamic"/>
    <s v="103.54"/>
    <s v="0"/>
    <s v=""/>
    <s v=""/>
    <n v="1656.6"/>
    <n v="215.358"/>
    <n v="1871.9579999999996"/>
    <d v="2021-10-01T00:00:00"/>
    <n v="0"/>
    <x v="6"/>
    <d v="2021-10-15T00:00:00"/>
    <n v="165"/>
    <n v="0"/>
    <n v="0"/>
    <s v="Nathan Kyme"/>
    <s v="New All Season Development"/>
    <m/>
    <s v="VC7556-2019-017"/>
    <s v="929 OF"/>
    <m/>
    <m/>
    <m/>
    <s v="Approved"/>
    <m/>
    <m/>
    <s v="Road building activities on Little Pic"/>
    <n v="6"/>
    <s v="C215-C216"/>
    <s v="Little Pic River"/>
    <n v="0"/>
    <d v="2021-10-12T00:00:00"/>
    <m/>
    <s v="58"/>
    <d v="2021-10-13T00:00:00"/>
    <s v=""/>
    <s v=""/>
    <m/>
    <m/>
    <m/>
    <s v=""/>
    <s v="06"/>
    <s v="Corbiere and Sons Contracting1014320211001-13Rock Truck - 30 Ton- After Jan 10121656.6"/>
    <s v="Corbiere and Sons Contracting1014320211001-13Rock Truck - 30 Ton- After Jan 10121656.6INV #150"/>
    <s v="New All Season Development"/>
    <s v=""/>
    <x v="2"/>
  </r>
  <r>
    <x v="1"/>
    <n v="6"/>
    <n v="0"/>
    <n v="10143"/>
    <s v="20211001-13"/>
    <n v="53510602"/>
    <s v="Access"/>
    <n v="0"/>
    <s v="Light Truck - Pick up- After Jan 10"/>
    <n v="243.75"/>
    <n v="2"/>
    <s v="DAY"/>
    <s v="182.81"/>
    <s v="0"/>
    <s v=""/>
    <s v=""/>
    <n v="487.5"/>
    <n v="63.375"/>
    <n v="550.875"/>
    <d v="2021-10-01T00:00:00"/>
    <n v="0"/>
    <x v="6"/>
    <d v="2021-10-15T00:00:00"/>
    <n v="165"/>
    <n v="0"/>
    <n v="0"/>
    <s v="Nathan Kyme"/>
    <s v="New All Season Development"/>
    <m/>
    <s v="VC7556-2019-017"/>
    <s v="929 OF"/>
    <m/>
    <m/>
    <m/>
    <s v="Approved"/>
    <m/>
    <m/>
    <s v="Road building activities on Little Pic"/>
    <n v="6"/>
    <s v="C215-C216"/>
    <s v="Little Pic River"/>
    <n v="0"/>
    <d v="2021-10-12T00:00:00"/>
    <m/>
    <s v="58"/>
    <d v="2021-10-13T00:00:00"/>
    <s v=""/>
    <s v=""/>
    <m/>
    <m/>
    <m/>
    <s v=""/>
    <s v="06"/>
    <s v="Corbiere and Sons Contracting1014320211001-13Light Truck - Pick up- After Jan 102487.5"/>
    <s v="Corbiere and Sons Contracting1014320211001-13Light Truck - Pick up- After Jan 102487.5INV #150"/>
    <s v="New All Season Development"/>
    <s v=""/>
    <x v="2"/>
  </r>
  <r>
    <x v="1"/>
    <n v="6"/>
    <n v="0"/>
    <n v="10143"/>
    <s v="20211001-13"/>
    <n v="53510602"/>
    <s v="Access"/>
    <n v="0"/>
    <s v="Excavator - 36 ton- After Jan 10"/>
    <n v="146.96"/>
    <n v="12"/>
    <s v="Dynamic"/>
    <s v="110.22"/>
    <s v="0"/>
    <s v=""/>
    <s v=""/>
    <n v="1763.52"/>
    <n v="229.2576"/>
    <n v="1992.7775999999999"/>
    <d v="2021-10-01T00:00:00"/>
    <n v="0"/>
    <x v="6"/>
    <d v="2021-10-15T00:00:00"/>
    <n v="165"/>
    <n v="0"/>
    <n v="0"/>
    <s v="Nathan Kyme"/>
    <s v="New All Season Development"/>
    <m/>
    <s v="VC7556-2019-017"/>
    <s v="929 OF"/>
    <m/>
    <m/>
    <m/>
    <s v="Approved"/>
    <m/>
    <m/>
    <s v="Road building activities on Little Pic"/>
    <n v="6"/>
    <s v="C215-C216"/>
    <s v="Little Pic River"/>
    <n v="0"/>
    <d v="2021-10-12T00:00:00"/>
    <m/>
    <s v="58"/>
    <d v="2021-10-13T00:00:00"/>
    <s v=""/>
    <s v=""/>
    <m/>
    <m/>
    <m/>
    <s v=""/>
    <s v="06"/>
    <s v="Corbiere and Sons Contracting1014320211001-13Excavator - 36 ton- After Jan 10121763.52"/>
    <s v="Corbiere and Sons Contracting1014320211001-13Excavator - 36 ton- After Jan 10121763.52INV #150"/>
    <s v="New All Season Development"/>
    <s v=""/>
    <x v="2"/>
  </r>
  <r>
    <x v="1"/>
    <n v="6"/>
    <n v="0"/>
    <n v="10143"/>
    <s v="20211001-13"/>
    <n v="53510602"/>
    <s v="Access"/>
    <n v="0"/>
    <s v="Dozer D6 or equal- After Jan 10"/>
    <n v="131.47999999999999"/>
    <n v="12"/>
    <s v="Dynamic"/>
    <s v="98.61"/>
    <s v="0"/>
    <s v=""/>
    <s v=""/>
    <n v="1577.76"/>
    <n v="205.1088"/>
    <n v="1782.8687999999997"/>
    <d v="2021-10-01T00:00:00"/>
    <n v="0"/>
    <x v="6"/>
    <d v="2021-10-15T00:00:00"/>
    <n v="165"/>
    <n v="0"/>
    <n v="0"/>
    <s v="Nathan Kyme"/>
    <s v="New All Season Development"/>
    <m/>
    <s v="VC7556-2019-017"/>
    <s v="929 OF"/>
    <m/>
    <m/>
    <m/>
    <s v="Approved"/>
    <m/>
    <m/>
    <s v="Road building activities on Little Pic"/>
    <n v="6"/>
    <s v="C215-C216"/>
    <s v="Little Pic River"/>
    <n v="0"/>
    <d v="2021-10-12T00:00:00"/>
    <m/>
    <s v="58"/>
    <d v="2021-10-13T00:00:00"/>
    <s v=""/>
    <s v=""/>
    <m/>
    <m/>
    <m/>
    <s v=""/>
    <s v="06"/>
    <s v="Corbiere and Sons Contracting1014320211001-13Dozer D6 or equal- After Jan 10121577.76"/>
    <s v="Corbiere and Sons Contracting1014320211001-13Dozer D6 or equal- After Jan 10121577.76INV #150"/>
    <s v="New All Season Development"/>
    <s v=""/>
    <x v="2"/>
  </r>
  <r>
    <x v="1"/>
    <n v="6"/>
    <n v="0"/>
    <n v="10141"/>
    <s v="20211001-11"/>
    <n v="53510602"/>
    <s v="Access"/>
    <n v="0"/>
    <s v="Labourer - General - After Jan 10"/>
    <n v="60"/>
    <n v="13"/>
    <s v="HR"/>
    <s v=""/>
    <s v=""/>
    <s v="60"/>
    <s v="0"/>
    <n v="780"/>
    <n v="101.4"/>
    <n v="881.39999999999986"/>
    <d v="2021-10-01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4120211001-11Labourer - General - After Jan 1013780"/>
    <s v="Corbiere and Sons Contracting1014120211001-11Labourer - General - After Jan 1013780INV #150"/>
    <s v="New All Season Development"/>
    <s v=""/>
    <x v="2"/>
  </r>
  <r>
    <x v="1"/>
    <n v="6"/>
    <n v="0"/>
    <n v="10141"/>
    <s v="20211001-11"/>
    <n v="53510602"/>
    <s v="Access"/>
    <n v="0"/>
    <s v="Operator - Principle - After Jan 10"/>
    <n v="75"/>
    <n v="78"/>
    <s v="HR"/>
    <s v=""/>
    <s v=""/>
    <s v="75"/>
    <s v="0"/>
    <n v="5850"/>
    <n v="760.5"/>
    <n v="6610.4999999999991"/>
    <d v="2021-10-01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4120211001-11Operator - Principle - After Jan 10785850"/>
    <s v="Corbiere and Sons Contracting1014120211001-11Operator - Principle - After Jan 10785850INV #150"/>
    <s v="New All Season Development"/>
    <s v=""/>
    <x v="2"/>
  </r>
  <r>
    <x v="1"/>
    <n v="6"/>
    <n v="0"/>
    <n v="10141"/>
    <s v="20211001-11"/>
    <n v="53510602"/>
    <s v="Access"/>
    <n v="0"/>
    <s v="L.O.A."/>
    <n v="210"/>
    <n v="8"/>
    <s v="DAY"/>
    <s v=""/>
    <s v=""/>
    <m/>
    <s v="0"/>
    <n v="1680"/>
    <n v="218.4"/>
    <n v="1898.3999999999999"/>
    <d v="2021-10-01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4120211001-11L.O.A.81680"/>
    <s v="Corbiere and Sons Contracting1014120211001-11L.O.A.81680INV #150"/>
    <s v="New All Season Development"/>
    <s v=""/>
    <x v="2"/>
  </r>
  <r>
    <x v="1"/>
    <n v="6"/>
    <n v="0"/>
    <n v="10141"/>
    <s v="20211001-11"/>
    <n v="53510602"/>
    <s v="Access"/>
    <n v="0"/>
    <s v="Foreman"/>
    <n v="95"/>
    <n v="13"/>
    <s v="HR"/>
    <s v=""/>
    <s v=""/>
    <s v="95"/>
    <s v="0"/>
    <n v="1235"/>
    <n v="160.55000000000001"/>
    <n v="1395.55"/>
    <d v="2021-10-01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4120211001-11Foreman131235"/>
    <s v="Corbiere and Sons Contracting1014120211001-11Foreman131235INV #150"/>
    <s v="New All Season Development"/>
    <s v=""/>
    <x v="2"/>
  </r>
  <r>
    <x v="1"/>
    <n v="6"/>
    <n v="0"/>
    <n v="10141"/>
    <s v="20211001-11"/>
    <n v="53510602"/>
    <s v="Access"/>
    <n v="0"/>
    <s v="Rock Truck - 30 Ton- After Jan 10"/>
    <n v="138.05000000000001"/>
    <n v="12"/>
    <s v="Dynamic"/>
    <s v="103.54"/>
    <s v="0"/>
    <s v=""/>
    <s v=""/>
    <n v="1656.6"/>
    <n v="215.358"/>
    <n v="1871.9579999999996"/>
    <d v="2021-10-01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4120211001-11Rock Truck - 30 Ton- After Jan 10121656.6"/>
    <s v="Corbiere and Sons Contracting1014120211001-11Rock Truck - 30 Ton- After Jan 10121656.6INV #150"/>
    <s v="New All Season Development"/>
    <s v=""/>
    <x v="2"/>
  </r>
  <r>
    <x v="1"/>
    <n v="6"/>
    <n v="0"/>
    <n v="10141"/>
    <s v="20211001-11"/>
    <n v="53510602"/>
    <s v="Access"/>
    <n v="0"/>
    <s v="Light Truck - Pick up- After Jan 10"/>
    <n v="243.75"/>
    <n v="4"/>
    <s v="DAY"/>
    <s v="182.81"/>
    <s v="0"/>
    <s v=""/>
    <s v=""/>
    <n v="975"/>
    <n v="126.75"/>
    <n v="1101.75"/>
    <d v="2021-10-01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4120211001-11Light Truck - Pick up- After Jan 104975"/>
    <s v="Corbiere and Sons Contracting1014120211001-11Light Truck - Pick up- After Jan 104975INV #150"/>
    <s v="New All Season Development"/>
    <s v=""/>
    <x v="2"/>
  </r>
  <r>
    <x v="1"/>
    <n v="6"/>
    <n v="0"/>
    <n v="10141"/>
    <s v="20211001-11"/>
    <n v="53510602"/>
    <s v="Access"/>
    <n v="0"/>
    <s v="ATV - Side by Side w/ roll bar- After Jan 10"/>
    <n v="18.45"/>
    <n v="10"/>
    <s v="HR"/>
    <s v="13.84"/>
    <s v="0"/>
    <s v=""/>
    <s v=""/>
    <n v="184.5"/>
    <n v="23.984999999999999"/>
    <n v="208.48499999999999"/>
    <d v="2021-10-01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4120211001-11ATV - Side by Side w/ roll bar- After Jan 1010184.5"/>
    <s v="Corbiere and Sons Contracting1014120211001-11ATV - Side by Side w/ roll bar- After Jan 1010184.5INV #150"/>
    <s v="New All Season Development"/>
    <s v=""/>
    <x v="2"/>
  </r>
  <r>
    <x v="1"/>
    <n v="6"/>
    <n v="0"/>
    <n v="10141"/>
    <s v="20211001-11"/>
    <n v="53510602"/>
    <s v="Access"/>
    <n v="0"/>
    <s v="Excavator Hammer - 30 - 50 ton- After Jan 10"/>
    <n v="63.38"/>
    <n v="12"/>
    <s v="HR"/>
    <s v="47.54"/>
    <s v="0"/>
    <s v=""/>
    <s v=""/>
    <n v="760.56"/>
    <n v="98.872799999999998"/>
    <n v="859.43279999999982"/>
    <d v="2021-10-01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4120211001-11Excavator Hammer - 30 - 50 ton- After Jan 1012760.56"/>
    <s v="Corbiere and Sons Contracting1014120211001-11Excavator Hammer - 30 - 50 ton- After Jan 1012760.56INV #150"/>
    <s v="New All Season Development"/>
    <s v=""/>
    <x v="2"/>
  </r>
  <r>
    <x v="1"/>
    <n v="6"/>
    <n v="0"/>
    <n v="10141"/>
    <s v="20211001-11"/>
    <n v="53510602"/>
    <s v="Access"/>
    <n v="0"/>
    <s v="Excavator Thumb - 30 - 50 ton- After Jan 10"/>
    <n v="12.21"/>
    <n v="12"/>
    <s v="HR"/>
    <s v="9.16"/>
    <s v="0"/>
    <s v=""/>
    <s v=""/>
    <n v="146.52000000000001"/>
    <n v="19.047600000000003"/>
    <n v="165.5676"/>
    <d v="2021-10-01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4120211001-11Excavator Thumb - 30 - 50 ton- After Jan 1012146.52"/>
    <s v="Corbiere and Sons Contracting1014120211001-11Excavator Thumb - 30 - 50 ton- After Jan 1012146.52INV #150"/>
    <s v="New All Season Development"/>
    <s v=""/>
    <x v="2"/>
  </r>
  <r>
    <x v="1"/>
    <n v="6"/>
    <n v="0"/>
    <n v="10141"/>
    <s v="20211001-11"/>
    <n v="53510602"/>
    <s v="Access"/>
    <n v="0"/>
    <s v="Excavator Thumb - 30 - 50 ton- After Jan 10"/>
    <n v="12.21"/>
    <n v="12"/>
    <s v="HR"/>
    <s v="9.16"/>
    <s v="0"/>
    <s v=""/>
    <s v=""/>
    <n v="146.52000000000001"/>
    <n v="19.047600000000003"/>
    <n v="165.5676"/>
    <d v="2021-10-01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4120211001-11Excavator Thumb - 30 - 50 ton- After Jan 1012146.52"/>
    <s v="Corbiere and Sons Contracting1014120211001-11Excavator Thumb - 30 - 50 ton- After Jan 1012146.52INV #150"/>
    <s v="New All Season Development"/>
    <s v=""/>
    <x v="2"/>
  </r>
  <r>
    <x v="1"/>
    <n v="6"/>
    <n v="0"/>
    <n v="10141"/>
    <s v="20211001-11"/>
    <n v="53510602"/>
    <s v="Access"/>
    <n v="0"/>
    <s v="Excavator - 36 ton- After Jan 10"/>
    <n v="146.96"/>
    <n v="12"/>
    <s v="Dynamic"/>
    <s v="110.22"/>
    <s v="0"/>
    <s v=""/>
    <s v=""/>
    <n v="1763.52"/>
    <n v="229.2576"/>
    <n v="1992.7775999999999"/>
    <d v="2021-10-01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4120211001-11Excavator - 36 ton- After Jan 10121763.52"/>
    <s v="Corbiere and Sons Contracting1014120211001-11Excavator - 36 ton- After Jan 10121763.52INV #150"/>
    <s v="New All Season Development"/>
    <s v=""/>
    <x v="2"/>
  </r>
  <r>
    <x v="1"/>
    <n v="6"/>
    <n v="0"/>
    <n v="10141"/>
    <s v="20211001-11"/>
    <n v="53510602"/>
    <s v="Access"/>
    <n v="0"/>
    <s v="Excavator - 36 ton- After Jan 10"/>
    <n v="146.96"/>
    <n v="12"/>
    <s v="Dynamic"/>
    <s v="110.22"/>
    <s v="0"/>
    <s v=""/>
    <s v=""/>
    <n v="1763.52"/>
    <n v="229.2576"/>
    <n v="1992.7775999999999"/>
    <d v="2021-10-01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4120211001-11Excavator - 36 ton- After Jan 10121763.52"/>
    <s v="Corbiere and Sons Contracting1014120211001-11Excavator - 36 ton- After Jan 10121763.52INV #150"/>
    <s v="New All Season Development"/>
    <s v=""/>
    <x v="2"/>
  </r>
  <r>
    <x v="1"/>
    <n v="6"/>
    <n v="0"/>
    <n v="10141"/>
    <s v="20211001-11"/>
    <n v="53510602"/>
    <s v="Access"/>
    <n v="0"/>
    <s v="Excavator - 36 ton- After Jan 10"/>
    <n v="146.96"/>
    <n v="12"/>
    <s v="Dynamic"/>
    <s v="110.22"/>
    <s v="0"/>
    <s v=""/>
    <s v=""/>
    <n v="1763.52"/>
    <n v="229.2576"/>
    <n v="1992.7775999999999"/>
    <d v="2021-10-01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4120211001-11Excavator - 36 ton- After Jan 10121763.52"/>
    <s v="Corbiere and Sons Contracting1014120211001-11Excavator - 36 ton- After Jan 10121763.52INV #150"/>
    <s v="New All Season Development"/>
    <s v=""/>
    <x v="2"/>
  </r>
  <r>
    <x v="1"/>
    <n v="6"/>
    <n v="0"/>
    <n v="10141"/>
    <s v="20211001-11"/>
    <n v="53510602"/>
    <s v="Access"/>
    <n v="0"/>
    <s v="Excavator - 36 ton- After Jan 10"/>
    <n v="146.96"/>
    <n v="9"/>
    <s v="Dynamic"/>
    <s v="110.22"/>
    <s v="0"/>
    <s v=""/>
    <s v=""/>
    <n v="1322.64"/>
    <n v="171.94320000000002"/>
    <n v="1494.5832"/>
    <d v="2021-10-01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4120211001-11Excavator - 36 ton- After Jan 1091322.64"/>
    <s v="Corbiere and Sons Contracting1014120211001-11Excavator - 36 ton- After Jan 1091322.64INV #150"/>
    <s v="New All Season Development"/>
    <s v=""/>
    <x v="2"/>
  </r>
  <r>
    <x v="1"/>
    <n v="6"/>
    <n v="0"/>
    <n v="10141"/>
    <s v="20211001-11"/>
    <n v="53510602"/>
    <s v="Access"/>
    <n v="0"/>
    <s v="Dozer D6 or equal- After Jan 10"/>
    <n v="131.47999999999999"/>
    <n v="9"/>
    <s v="Dynamic"/>
    <s v="98.61"/>
    <s v="0"/>
    <s v=""/>
    <s v=""/>
    <n v="1183.32"/>
    <n v="153.83160000000001"/>
    <n v="1337.1515999999997"/>
    <d v="2021-10-01T00:00:00"/>
    <n v="0"/>
    <x v="6"/>
    <d v="2021-10-15T00:00:00"/>
    <n v="165"/>
    <n v="0"/>
    <n v="0"/>
    <s v="Nathan Kyme"/>
    <s v="New All Season Development"/>
    <m/>
    <s v="VC7556-2019-017"/>
    <s v="929 OF"/>
    <m/>
    <m/>
    <m/>
    <s v="Approved"/>
    <m/>
    <m/>
    <s v="Road building activities on Del Lake Road"/>
    <n v="6"/>
    <s v="C186-C195"/>
    <s v="Del Lake"/>
    <n v="0"/>
    <d v="2021-10-12T00:00:00"/>
    <m/>
    <s v="58"/>
    <d v="2021-10-13T00:00:00"/>
    <s v=""/>
    <s v=""/>
    <m/>
    <m/>
    <m/>
    <s v=""/>
    <s v="06"/>
    <s v="Corbiere and Sons Contracting1014120211001-11Dozer D6 or equal- After Jan 1091183.32"/>
    <s v="Corbiere and Sons Contracting1014120211001-11Dozer D6 or equal- After Jan 1091183.32INV #150"/>
    <s v="New All Season Development"/>
    <s v=""/>
    <x v="2"/>
  </r>
  <r>
    <x v="1"/>
    <n v="6"/>
    <n v="0"/>
    <n v="10125"/>
    <s v="20210930-9"/>
    <n v="53510602"/>
    <s v="Access"/>
    <n v="0"/>
    <s v="Labourer - General - After Jan 10"/>
    <n v="60"/>
    <n v="13"/>
    <s v="HR"/>
    <s v=""/>
    <s v=""/>
    <s v="60"/>
    <s v="0"/>
    <n v="780"/>
    <n v="101.4"/>
    <n v="881.39999999999986"/>
    <d v="2021-09-30T00:00:00"/>
    <n v="0"/>
    <x v="6"/>
    <d v="2021-10-15T00:00:00"/>
    <n v="165"/>
    <n v="0"/>
    <n v="0"/>
    <s v="Nathan Kyme"/>
    <s v="New All Season Development"/>
    <m/>
    <s v="VC7556-2019-017"/>
    <s v="929 OF"/>
    <m/>
    <m/>
    <m/>
    <s v="Approved"/>
    <m/>
    <m/>
    <s v="Road building activities on Hare Lake road"/>
    <n v="6"/>
    <s v="C257-C267"/>
    <s v="Hare Lake Road"/>
    <n v="0"/>
    <d v="2021-10-06T00:00:00"/>
    <m/>
    <s v="58"/>
    <d v="2021-10-08T00:00:00"/>
    <s v=""/>
    <s v=""/>
    <m/>
    <m/>
    <m/>
    <s v=""/>
    <s v="06"/>
    <s v="Corbiere and Sons Contracting1012520210930-9Labourer - General - After Jan 1013780"/>
    <s v="Corbiere and Sons Contracting1012520210930-9Labourer - General - After Jan 1013780INV #150"/>
    <s v="New All Season Development"/>
    <s v=""/>
    <x v="2"/>
  </r>
  <r>
    <x v="1"/>
    <n v="6"/>
    <n v="0"/>
    <n v="10125"/>
    <s v="20210930-9"/>
    <n v="53510602"/>
    <s v="Access"/>
    <n v="0"/>
    <s v="Operator - Principle - After Jan 10"/>
    <n v="75"/>
    <n v="39"/>
    <s v="HR"/>
    <s v=""/>
    <s v=""/>
    <s v="75"/>
    <s v="0"/>
    <n v="2925"/>
    <n v="380.25"/>
    <n v="3305.2499999999995"/>
    <d v="2021-09-30T00:00:00"/>
    <n v="0"/>
    <x v="6"/>
    <d v="2021-10-15T00:00:00"/>
    <n v="165"/>
    <n v="0"/>
    <n v="0"/>
    <s v="Nathan Kyme"/>
    <s v="New All Season Development"/>
    <m/>
    <s v="VC7556-2019-017"/>
    <s v="929 OF"/>
    <m/>
    <m/>
    <m/>
    <s v="Approved"/>
    <m/>
    <m/>
    <s v="Road building activities on Hare Lake road"/>
    <n v="6"/>
    <s v="C257-C267"/>
    <s v="Hare Lake Road"/>
    <n v="0"/>
    <d v="2021-10-06T00:00:00"/>
    <m/>
    <s v="58"/>
    <d v="2021-10-08T00:00:00"/>
    <s v=""/>
    <s v=""/>
    <m/>
    <m/>
    <m/>
    <s v=""/>
    <s v="06"/>
    <s v="Corbiere and Sons Contracting1012520210930-9Operator - Principle - After Jan 10392925"/>
    <s v="Corbiere and Sons Contracting1012520210930-9Operator - Principle - After Jan 10392925INV #150"/>
    <s v="New All Season Development"/>
    <s v=""/>
    <x v="2"/>
  </r>
  <r>
    <x v="1"/>
    <n v="6"/>
    <n v="0"/>
    <n v="10125"/>
    <s v="20210930-9"/>
    <n v="53510602"/>
    <s v="Access"/>
    <n v="0"/>
    <s v="L.O.A."/>
    <n v="210"/>
    <n v="4"/>
    <s v="DAY"/>
    <s v=""/>
    <s v=""/>
    <m/>
    <s v="0"/>
    <n v="840"/>
    <n v="109.2"/>
    <n v="949.19999999999993"/>
    <d v="2021-09-30T00:00:00"/>
    <n v="0"/>
    <x v="6"/>
    <d v="2021-10-15T00:00:00"/>
    <n v="165"/>
    <n v="0"/>
    <n v="0"/>
    <s v="Nathan Kyme"/>
    <s v="New All Season Development"/>
    <m/>
    <s v="VC7556-2019-017"/>
    <s v="929 OF"/>
    <m/>
    <m/>
    <m/>
    <s v="Approved"/>
    <m/>
    <m/>
    <s v="Road building activities on Hare Lake road"/>
    <n v="6"/>
    <s v="C257-C267"/>
    <s v="Hare Lake Road"/>
    <n v="0"/>
    <d v="2021-10-06T00:00:00"/>
    <m/>
    <s v="58"/>
    <d v="2021-10-08T00:00:00"/>
    <s v=""/>
    <s v=""/>
    <m/>
    <m/>
    <m/>
    <s v=""/>
    <s v="06"/>
    <s v="Corbiere and Sons Contracting1012520210930-9L.O.A.4840"/>
    <s v="Corbiere and Sons Contracting1012520210930-9L.O.A.4840INV #150"/>
    <s v="New All Season Development"/>
    <s v=""/>
    <x v="2"/>
  </r>
  <r>
    <x v="1"/>
    <n v="6"/>
    <n v="0"/>
    <n v="10125"/>
    <s v="20210930-9"/>
    <n v="53510602"/>
    <s v="Access"/>
    <n v="0"/>
    <s v="Rock Truck - 30 Ton- After Jan 10"/>
    <n v="138.05000000000001"/>
    <n v="12"/>
    <s v="Dynamic"/>
    <s v="103.54"/>
    <s v="0"/>
    <s v=""/>
    <s v=""/>
    <n v="1656.6"/>
    <n v="215.358"/>
    <n v="1871.9579999999996"/>
    <d v="2021-09-30T00:00:00"/>
    <n v="0"/>
    <x v="6"/>
    <d v="2021-10-15T00:00:00"/>
    <n v="165"/>
    <n v="0"/>
    <n v="0"/>
    <s v="Nathan Kyme"/>
    <s v="New All Season Development"/>
    <m/>
    <s v="VC7556-2019-017"/>
    <s v="929 OF"/>
    <m/>
    <m/>
    <m/>
    <s v="Approved"/>
    <m/>
    <m/>
    <s v="Road building activities on Hare Lake road"/>
    <n v="6"/>
    <s v="C257-C267"/>
    <s v="Hare Lake Road"/>
    <n v="0"/>
    <d v="2021-10-06T00:00:00"/>
    <m/>
    <s v="58"/>
    <d v="2021-10-08T00:00:00"/>
    <s v=""/>
    <s v=""/>
    <m/>
    <m/>
    <m/>
    <s v=""/>
    <s v="06"/>
    <s v="Corbiere and Sons Contracting1012520210930-9Rock Truck - 30 Ton- After Jan 10121656.6"/>
    <s v="Corbiere and Sons Contracting1012520210930-9Rock Truck - 30 Ton- After Jan 10121656.6INV #150"/>
    <s v="New All Season Development"/>
    <s v=""/>
    <x v="2"/>
  </r>
  <r>
    <x v="1"/>
    <n v="6"/>
    <n v="0"/>
    <n v="10125"/>
    <s v="20210930-9"/>
    <n v="53510602"/>
    <s v="Access"/>
    <n v="0"/>
    <s v="Light Truck - Pick up- After Jan 10"/>
    <n v="243.75"/>
    <n v="3"/>
    <s v="DAY"/>
    <s v="182.81"/>
    <s v="0"/>
    <s v=""/>
    <s v=""/>
    <n v="731.25"/>
    <n v="95.0625"/>
    <n v="826.31249999999989"/>
    <d v="2021-09-30T00:00:00"/>
    <n v="0"/>
    <x v="6"/>
    <d v="2021-10-15T00:00:00"/>
    <n v="165"/>
    <n v="0"/>
    <n v="0"/>
    <s v="Nathan Kyme"/>
    <s v="New All Season Development"/>
    <m/>
    <s v="VC7556-2019-017"/>
    <s v="929 OF"/>
    <m/>
    <m/>
    <m/>
    <s v="Approved"/>
    <m/>
    <m/>
    <s v="Road building activities on Hare Lake road"/>
    <n v="6"/>
    <s v="C257-C267"/>
    <s v="Hare Lake Road"/>
    <n v="0"/>
    <d v="2021-10-06T00:00:00"/>
    <m/>
    <s v="58"/>
    <d v="2021-10-08T00:00:00"/>
    <s v=""/>
    <s v=""/>
    <m/>
    <m/>
    <m/>
    <s v=""/>
    <s v="06"/>
    <s v="Corbiere and Sons Contracting1012520210930-9Light Truck - Pick up- After Jan 103731.25"/>
    <s v="Corbiere and Sons Contracting1012520210930-9Light Truck - Pick up- After Jan 103731.25INV #150"/>
    <s v="New All Season Development"/>
    <s v=""/>
    <x v="2"/>
  </r>
  <r>
    <x v="1"/>
    <n v="6"/>
    <n v="0"/>
    <n v="10125"/>
    <s v="20210930-9"/>
    <n v="53510602"/>
    <s v="Access"/>
    <n v="0"/>
    <s v="Excavator Thumb - 30 - 50 ton- After Jan 10"/>
    <n v="12.21"/>
    <n v="12"/>
    <s v="HR"/>
    <s v="9.16"/>
    <s v="0"/>
    <s v=""/>
    <s v=""/>
    <n v="146.52000000000001"/>
    <n v="19.047600000000003"/>
    <n v="165.5676"/>
    <d v="2021-09-30T00:00:00"/>
    <n v="0"/>
    <x v="6"/>
    <d v="2021-10-15T00:00:00"/>
    <n v="165"/>
    <n v="0"/>
    <n v="0"/>
    <s v="Nathan Kyme"/>
    <s v="New All Season Development"/>
    <m/>
    <s v="VC7556-2019-017"/>
    <s v="929 OF"/>
    <m/>
    <m/>
    <m/>
    <s v="Approved"/>
    <m/>
    <m/>
    <s v="Road building activities on Hare Lake road"/>
    <n v="6"/>
    <s v="C257-C267"/>
    <s v="Hare Lake Road"/>
    <n v="0"/>
    <d v="2021-10-06T00:00:00"/>
    <m/>
    <s v="58"/>
    <d v="2021-10-08T00:00:00"/>
    <s v=""/>
    <s v=""/>
    <m/>
    <m/>
    <m/>
    <s v=""/>
    <s v="06"/>
    <s v="Corbiere and Sons Contracting1012520210930-9Excavator Thumb - 30 - 50 ton- After Jan 1012146.52"/>
    <s v="Corbiere and Sons Contracting1012520210930-9Excavator Thumb - 30 - 50 ton- After Jan 1012146.52INV #150"/>
    <s v="New All Season Development"/>
    <s v=""/>
    <x v="2"/>
  </r>
  <r>
    <x v="1"/>
    <n v="6"/>
    <n v="0"/>
    <n v="10125"/>
    <s v="20210930-9"/>
    <n v="53510602"/>
    <s v="Access"/>
    <n v="0"/>
    <s v="Excavator - 30 ton- After Jan 10"/>
    <n v="138.44999999999999"/>
    <n v="24"/>
    <s v="Dynamic"/>
    <s v="103.84"/>
    <s v="0"/>
    <s v=""/>
    <s v=""/>
    <n v="3322.8"/>
    <n v="431.96400000000006"/>
    <n v="3754.7639999999997"/>
    <d v="2021-09-30T00:00:00"/>
    <n v="0"/>
    <x v="6"/>
    <d v="2021-10-15T00:00:00"/>
    <n v="165"/>
    <n v="0"/>
    <n v="0"/>
    <s v="Nathan Kyme"/>
    <s v="New All Season Development"/>
    <m/>
    <s v="VC7556-2019-017"/>
    <s v="929 OF"/>
    <m/>
    <m/>
    <m/>
    <s v="Approved"/>
    <m/>
    <m/>
    <s v="Road building activities on Hare Lake road"/>
    <n v="6"/>
    <s v="C257-C267"/>
    <s v="Hare Lake Road"/>
    <n v="0"/>
    <d v="2021-10-06T00:00:00"/>
    <m/>
    <s v="58"/>
    <d v="2021-10-08T00:00:00"/>
    <s v=""/>
    <s v=""/>
    <m/>
    <m/>
    <m/>
    <s v=""/>
    <s v="06"/>
    <s v="Corbiere and Sons Contracting1012520210930-9Excavator - 30 ton- After Jan 10243322.8"/>
    <s v="Corbiere and Sons Contracting1012520210930-9Excavator - 30 ton- After Jan 10243322.8INV #150"/>
    <s v="New All Season Development"/>
    <s v=""/>
    <x v="2"/>
  </r>
  <r>
    <x v="1"/>
    <n v="6"/>
    <n v="0"/>
    <n v="10124"/>
    <s v="20210930-8"/>
    <n v="53510602"/>
    <s v="Access"/>
    <n v="0"/>
    <s v="Labourer - General - After Jan 10"/>
    <n v="60"/>
    <n v="12"/>
    <s v="HR"/>
    <s v=""/>
    <s v=""/>
    <s v="60"/>
    <s v="0"/>
    <n v="720"/>
    <n v="93.600000000000009"/>
    <n v="813.59999999999991"/>
    <d v="2021-09-30T00:00:00"/>
    <n v="0"/>
    <x v="6"/>
    <d v="2021-10-15T00:00:00"/>
    <n v="165"/>
    <n v="0"/>
    <n v="0"/>
    <s v="Nathan Kyme"/>
    <s v="New All Season Development"/>
    <m/>
    <s v="VC7556-2019-017"/>
    <s v="929 OF"/>
    <m/>
    <m/>
    <m/>
    <s v="Approved"/>
    <m/>
    <m/>
    <s v="Road Building activities on Neys Road"/>
    <n v="6"/>
    <s v="C219-C236"/>
    <s v="Neys"/>
    <n v="0"/>
    <d v="2021-10-05T00:00:00"/>
    <m/>
    <s v="58"/>
    <d v="2021-10-08T00:00:00"/>
    <s v=""/>
    <s v=""/>
    <m/>
    <m/>
    <m/>
    <s v=""/>
    <s v="06"/>
    <s v="Corbiere and Sons Contracting1012420210930-8Labourer - General - After Jan 1012720"/>
    <s v="Corbiere and Sons Contracting1012420210930-8Labourer - General - After Jan 1012720INV #150"/>
    <s v="New All Season Development"/>
    <s v=""/>
    <x v="2"/>
  </r>
  <r>
    <x v="1"/>
    <n v="6"/>
    <n v="0"/>
    <n v="10124"/>
    <s v="20210930-8"/>
    <n v="53510602"/>
    <s v="Access"/>
    <n v="0"/>
    <s v="Operator - Principle - After Jan 10"/>
    <n v="75"/>
    <n v="60"/>
    <s v="HR"/>
    <s v=""/>
    <s v=""/>
    <s v="75"/>
    <s v="0"/>
    <n v="4500"/>
    <n v="585"/>
    <n v="5084.9999999999991"/>
    <d v="2021-09-30T00:00:00"/>
    <n v="0"/>
    <x v="6"/>
    <d v="2021-10-15T00:00:00"/>
    <n v="165"/>
    <n v="0"/>
    <n v="0"/>
    <s v="Nathan Kyme"/>
    <s v="New All Season Development"/>
    <m/>
    <s v="VC7556-2019-017"/>
    <s v="929 OF"/>
    <m/>
    <m/>
    <m/>
    <s v="Approved"/>
    <m/>
    <m/>
    <s v="Road Building activities on Neys Road"/>
    <n v="6"/>
    <s v="C219-C236"/>
    <s v="Neys"/>
    <n v="0"/>
    <d v="2021-10-05T00:00:00"/>
    <m/>
    <s v="58"/>
    <d v="2021-10-08T00:00:00"/>
    <s v=""/>
    <s v=""/>
    <m/>
    <m/>
    <m/>
    <s v=""/>
    <s v="06"/>
    <s v="Corbiere and Sons Contracting1012420210930-8Operator - Principle - After Jan 10604500"/>
    <s v="Corbiere and Sons Contracting1012420210930-8Operator - Principle - After Jan 10604500INV #150"/>
    <s v="New All Season Development"/>
    <s v=""/>
    <x v="2"/>
  </r>
  <r>
    <x v="1"/>
    <n v="6"/>
    <n v="0"/>
    <n v="10124"/>
    <s v="20210930-8"/>
    <n v="53510602"/>
    <s v="Access"/>
    <n v="0"/>
    <s v="L.O.A."/>
    <n v="210"/>
    <n v="6"/>
    <s v="DAY"/>
    <s v=""/>
    <s v=""/>
    <m/>
    <s v="0"/>
    <n v="1260"/>
    <n v="163.80000000000001"/>
    <n v="1423.8"/>
    <d v="2021-09-30T00:00:00"/>
    <n v="0"/>
    <x v="6"/>
    <d v="2021-10-15T00:00:00"/>
    <n v="165"/>
    <n v="0"/>
    <n v="0"/>
    <s v="Nathan Kyme"/>
    <s v="New All Season Development"/>
    <m/>
    <s v="VC7556-2019-017"/>
    <s v="929 OF"/>
    <m/>
    <m/>
    <m/>
    <s v="Approved"/>
    <m/>
    <m/>
    <s v="Road Building activities on Neys Road"/>
    <n v="6"/>
    <s v="C219-C236"/>
    <s v="Neys"/>
    <n v="0"/>
    <d v="2021-10-05T00:00:00"/>
    <m/>
    <s v="58"/>
    <d v="2021-10-08T00:00:00"/>
    <s v=""/>
    <s v=""/>
    <m/>
    <m/>
    <m/>
    <s v=""/>
    <s v="06"/>
    <s v="Corbiere and Sons Contracting1012420210930-8L.O.A.61260"/>
    <s v="Corbiere and Sons Contracting1012420210930-8L.O.A.61260INV #150"/>
    <s v="New All Season Development"/>
    <s v=""/>
    <x v="2"/>
  </r>
  <r>
    <x v="1"/>
    <n v="6"/>
    <n v="0"/>
    <n v="10124"/>
    <s v="20210930-8"/>
    <n v="53510602"/>
    <s v="Access"/>
    <n v="0"/>
    <s v="Rock Truck - 30 Ton- After Jan 10"/>
    <n v="138.05000000000001"/>
    <n v="18"/>
    <s v="Dynamic"/>
    <s v="103.54"/>
    <s v="0"/>
    <s v=""/>
    <s v=""/>
    <n v="2484.9"/>
    <n v="323.03700000000003"/>
    <n v="2807.9369999999999"/>
    <d v="2021-09-30T00:00:00"/>
    <n v="0"/>
    <x v="6"/>
    <d v="2021-10-15T00:00:00"/>
    <n v="165"/>
    <n v="0"/>
    <n v="0"/>
    <s v="Nathan Kyme"/>
    <s v="New All Season Development"/>
    <m/>
    <s v="VC7556-2019-017"/>
    <s v="929 OF"/>
    <m/>
    <m/>
    <m/>
    <s v="Approved"/>
    <m/>
    <m/>
    <s v="Road Building activities on Neys Road"/>
    <n v="6"/>
    <s v="C219-C236"/>
    <s v="Neys"/>
    <n v="0"/>
    <d v="2021-10-05T00:00:00"/>
    <m/>
    <s v="58"/>
    <d v="2021-10-08T00:00:00"/>
    <s v=""/>
    <s v=""/>
    <m/>
    <m/>
    <m/>
    <s v=""/>
    <s v="06"/>
    <s v="Corbiere and Sons Contracting1012420210930-8Rock Truck - 30 Ton- After Jan 10182484.9"/>
    <s v="Corbiere and Sons Contracting1012420210930-8Rock Truck - 30 Ton- After Jan 10182484.9INV #150"/>
    <s v="New All Season Development"/>
    <s v=""/>
    <x v="2"/>
  </r>
  <r>
    <x v="1"/>
    <n v="6"/>
    <n v="0"/>
    <n v="10124"/>
    <s v="20210930-8"/>
    <n v="53510602"/>
    <s v="Access"/>
    <n v="0"/>
    <s v="Light Truck - Pick up- After Jan 10"/>
    <n v="243.75"/>
    <n v="3"/>
    <s v="DAY"/>
    <s v="182.81"/>
    <s v="0"/>
    <s v=""/>
    <s v=""/>
    <n v="731.25"/>
    <n v="95.0625"/>
    <n v="826.31249999999989"/>
    <d v="2021-09-30T00:00:00"/>
    <n v="0"/>
    <x v="6"/>
    <d v="2021-10-15T00:00:00"/>
    <n v="165"/>
    <n v="0"/>
    <n v="0"/>
    <s v="Nathan Kyme"/>
    <s v="New All Season Development"/>
    <m/>
    <s v="VC7556-2019-017"/>
    <s v="929 OF"/>
    <m/>
    <m/>
    <m/>
    <s v="Approved"/>
    <m/>
    <m/>
    <s v="Road Building activities on Neys Road"/>
    <n v="6"/>
    <s v="C219-C236"/>
    <s v="Neys"/>
    <n v="0"/>
    <d v="2021-10-05T00:00:00"/>
    <m/>
    <s v="58"/>
    <d v="2021-10-08T00:00:00"/>
    <s v=""/>
    <s v=""/>
    <m/>
    <m/>
    <m/>
    <s v=""/>
    <s v="06"/>
    <s v="Corbiere and Sons Contracting1012420210930-8Light Truck - Pick up- After Jan 103731.25"/>
    <s v="Corbiere and Sons Contracting1012420210930-8Light Truck - Pick up- After Jan 103731.25INV #150"/>
    <s v="New All Season Development"/>
    <s v=""/>
    <x v="2"/>
  </r>
  <r>
    <x v="1"/>
    <n v="6"/>
    <n v="0"/>
    <n v="10124"/>
    <s v="20210930-8"/>
    <n v="53510602"/>
    <s v="Access"/>
    <n v="0"/>
    <s v="Excavator Thumb - 30 - 50 ton- After Jan 10"/>
    <n v="12.21"/>
    <n v="11"/>
    <s v="HR"/>
    <s v="9.16"/>
    <s v="0"/>
    <s v=""/>
    <s v=""/>
    <n v="134.31"/>
    <n v="17.4603"/>
    <n v="151.77029999999999"/>
    <d v="2021-09-30T00:00:00"/>
    <n v="0"/>
    <x v="6"/>
    <d v="2021-10-15T00:00:00"/>
    <n v="165"/>
    <n v="0"/>
    <n v="0"/>
    <s v="Nathan Kyme"/>
    <s v="New All Season Development"/>
    <m/>
    <s v="VC7556-2019-017"/>
    <s v="929 OF"/>
    <m/>
    <m/>
    <m/>
    <s v="Approved"/>
    <m/>
    <m/>
    <s v="Road Building activities on Neys Road"/>
    <n v="6"/>
    <s v="C219-C236"/>
    <s v="Neys"/>
    <n v="0"/>
    <d v="2021-10-05T00:00:00"/>
    <m/>
    <s v="58"/>
    <d v="2021-10-08T00:00:00"/>
    <s v=""/>
    <s v=""/>
    <m/>
    <m/>
    <m/>
    <s v=""/>
    <s v="06"/>
    <s v="Corbiere and Sons Contracting1012420210930-8Excavator Thumb - 30 - 50 ton- After Jan 1011134.31"/>
    <s v="Corbiere and Sons Contracting1012420210930-8Excavator Thumb - 30 - 50 ton- After Jan 1011134.31INV #150"/>
    <s v="New All Season Development"/>
    <s v=""/>
    <x v="2"/>
  </r>
  <r>
    <x v="1"/>
    <n v="6"/>
    <n v="0"/>
    <n v="10124"/>
    <s v="20210930-8"/>
    <n v="53510602"/>
    <s v="Access"/>
    <n v="0"/>
    <s v="Excavator Thumb - 30 - 50 ton- After Jan 10"/>
    <n v="12.21"/>
    <n v="11"/>
    <s v="HR"/>
    <s v="9.16"/>
    <s v="0"/>
    <s v=""/>
    <s v=""/>
    <n v="134.31"/>
    <n v="17.4603"/>
    <n v="151.77029999999999"/>
    <d v="2021-09-30T00:00:00"/>
    <n v="0"/>
    <x v="6"/>
    <d v="2021-10-15T00:00:00"/>
    <n v="165"/>
    <n v="0"/>
    <n v="0"/>
    <s v="Nathan Kyme"/>
    <s v="New All Season Development"/>
    <m/>
    <s v="VC7556-2019-017"/>
    <s v="929 OF"/>
    <m/>
    <m/>
    <m/>
    <s v="Approved"/>
    <m/>
    <m/>
    <s v="Road Building activities on Neys Road"/>
    <n v="6"/>
    <s v="C219-C236"/>
    <s v="Neys"/>
    <n v="0"/>
    <d v="2021-10-05T00:00:00"/>
    <m/>
    <s v="58"/>
    <d v="2021-10-08T00:00:00"/>
    <s v=""/>
    <s v=""/>
    <m/>
    <m/>
    <m/>
    <s v=""/>
    <s v="06"/>
    <s v="Corbiere and Sons Contracting1012420210930-8Excavator Thumb - 30 - 50 ton- After Jan 1011134.31"/>
    <s v="Corbiere and Sons Contracting1012420210930-8Excavator Thumb - 30 - 50 ton- After Jan 1011134.31INV #150"/>
    <s v="New All Season Development"/>
    <s v=""/>
    <x v="2"/>
  </r>
  <r>
    <x v="1"/>
    <n v="6"/>
    <n v="0"/>
    <n v="10124"/>
    <s v="20210930-8"/>
    <n v="53510602"/>
    <s v="Access"/>
    <n v="0"/>
    <s v="Excavator - 36 ton- After Jan 10"/>
    <n v="146.96"/>
    <n v="11"/>
    <s v="Dynamic"/>
    <s v="110.22"/>
    <s v="0"/>
    <s v=""/>
    <s v=""/>
    <n v="1616.56"/>
    <n v="210.15280000000001"/>
    <n v="1826.7127999999998"/>
    <d v="2021-09-30T00:00:00"/>
    <n v="0"/>
    <x v="6"/>
    <d v="2021-10-15T00:00:00"/>
    <n v="165"/>
    <n v="0"/>
    <n v="0"/>
    <s v="Nathan Kyme"/>
    <s v="New All Season Development"/>
    <m/>
    <s v="VC7556-2019-017"/>
    <s v="929 OF"/>
    <m/>
    <m/>
    <m/>
    <s v="Approved"/>
    <m/>
    <m/>
    <s v="Road Building activities on Neys Road"/>
    <n v="6"/>
    <s v="C219-C236"/>
    <s v="Neys"/>
    <n v="0"/>
    <d v="2021-10-05T00:00:00"/>
    <m/>
    <s v="58"/>
    <d v="2021-10-08T00:00:00"/>
    <s v=""/>
    <s v=""/>
    <m/>
    <m/>
    <m/>
    <s v=""/>
    <s v="06"/>
    <s v="Corbiere and Sons Contracting1012420210930-8Excavator - 36 ton- After Jan 10111616.56"/>
    <s v="Corbiere and Sons Contracting1012420210930-8Excavator - 36 ton- After Jan 10111616.56INV #150"/>
    <s v="New All Season Development"/>
    <s v=""/>
    <x v="2"/>
  </r>
  <r>
    <x v="1"/>
    <n v="6"/>
    <n v="0"/>
    <n v="10124"/>
    <s v="20210930-8"/>
    <n v="53510602"/>
    <s v="Access"/>
    <n v="0"/>
    <s v="Excavator - 30 ton- After Jan 10"/>
    <n v="138.44999999999999"/>
    <n v="11"/>
    <s v="Dynamic"/>
    <s v="103.84"/>
    <s v="0"/>
    <s v=""/>
    <s v=""/>
    <n v="1522.95"/>
    <n v="197.98350000000002"/>
    <n v="1720.9334999999999"/>
    <d v="2021-09-30T00:00:00"/>
    <n v="0"/>
    <x v="6"/>
    <d v="2021-10-15T00:00:00"/>
    <n v="165"/>
    <n v="0"/>
    <n v="0"/>
    <s v="Nathan Kyme"/>
    <s v="New All Season Development"/>
    <m/>
    <s v="VC7556-2019-017"/>
    <s v="929 OF"/>
    <m/>
    <m/>
    <m/>
    <s v="Approved"/>
    <m/>
    <m/>
    <s v="Road Building activities on Neys Road"/>
    <n v="6"/>
    <s v="C219-C236"/>
    <s v="Neys"/>
    <n v="0"/>
    <d v="2021-10-05T00:00:00"/>
    <m/>
    <s v="58"/>
    <d v="2021-10-08T00:00:00"/>
    <s v=""/>
    <s v=""/>
    <m/>
    <m/>
    <m/>
    <s v=""/>
    <s v="06"/>
    <s v="Corbiere and Sons Contracting1012420210930-8Excavator - 30 ton- After Jan 10111522.95"/>
    <s v="Corbiere and Sons Contracting1012420210930-8Excavator - 30 ton- After Jan 10111522.95INV #150"/>
    <s v="New All Season Development"/>
    <s v=""/>
    <x v="2"/>
  </r>
  <r>
    <x v="1"/>
    <n v="6"/>
    <n v="0"/>
    <n v="10124"/>
    <s v="20210930-8"/>
    <n v="53510602"/>
    <s v="Access"/>
    <n v="0"/>
    <s v="Dozer D6 or equal- After Jan 10"/>
    <n v="131.47999999999999"/>
    <n v="11"/>
    <s v="Dynamic"/>
    <s v="98.61"/>
    <s v="0"/>
    <s v=""/>
    <s v=""/>
    <n v="1446.28"/>
    <n v="188.0164"/>
    <n v="1634.2963999999997"/>
    <d v="2021-09-30T00:00:00"/>
    <n v="0"/>
    <x v="6"/>
    <d v="2021-10-15T00:00:00"/>
    <n v="165"/>
    <n v="0"/>
    <n v="0"/>
    <s v="Nathan Kyme"/>
    <s v="New All Season Development"/>
    <m/>
    <s v="VC7556-2019-017"/>
    <s v="929 OF"/>
    <m/>
    <m/>
    <m/>
    <s v="Approved"/>
    <m/>
    <m/>
    <s v="Road Building activities on Neys Road"/>
    <n v="6"/>
    <s v="C219-C236"/>
    <s v="Neys"/>
    <n v="0"/>
    <d v="2021-10-05T00:00:00"/>
    <m/>
    <s v="58"/>
    <d v="2021-10-08T00:00:00"/>
    <s v=""/>
    <s v=""/>
    <m/>
    <m/>
    <m/>
    <s v=""/>
    <s v="06"/>
    <s v="Corbiere and Sons Contracting1012420210930-8Dozer D6 or equal- After Jan 10111446.28"/>
    <s v="Corbiere and Sons Contracting1012420210930-8Dozer D6 or equal- After Jan 10111446.28INV #150"/>
    <s v="New All Season Development"/>
    <s v=""/>
    <x v="2"/>
  </r>
  <r>
    <x v="1"/>
    <n v="6"/>
    <n v="0"/>
    <n v="10123"/>
    <s v="20210930-7-R1"/>
    <n v="53510602"/>
    <s v="Access"/>
    <n v="0"/>
    <s v="Operator - Principle - After Jan 10"/>
    <n v="75"/>
    <n v="48"/>
    <s v="HR"/>
    <s v=""/>
    <s v=""/>
    <s v="75"/>
    <s v="0"/>
    <n v="3600"/>
    <n v="468"/>
    <n v="4067.9999999999995"/>
    <d v="2021-09-30T00:00:00"/>
    <n v="0"/>
    <x v="6"/>
    <d v="2021-10-15T00:00:00"/>
    <n v="165"/>
    <n v="0"/>
    <n v="0"/>
    <s v="Nathan Kyme"/>
    <s v="New All Season Development"/>
    <m/>
    <s v="VC7556-2019-017"/>
    <s v="929 OF"/>
    <m/>
    <m/>
    <m/>
    <s v="Approved"/>
    <m/>
    <m/>
    <s v="Road building activities on Little Red Sucker Creek Road"/>
    <n v="6"/>
    <s v="C248-C256"/>
    <s v="Little Red Sucker Creek"/>
    <n v="0"/>
    <d v="2021-10-06T00:00:00"/>
    <m/>
    <s v="58"/>
    <d v="2021-10-08T00:00:00"/>
    <s v=""/>
    <s v=""/>
    <m/>
    <m/>
    <m/>
    <s v=""/>
    <s v="06"/>
    <s v="Corbiere and Sons Contracting1012320210930-7-R1Operator - Principle - After Jan 10483600"/>
    <s v="Corbiere and Sons Contracting1012320210930-7-R1Operator - Principle - After Jan 10483600INV #150"/>
    <s v="New All Season Development"/>
    <s v=""/>
    <x v="2"/>
  </r>
  <r>
    <x v="1"/>
    <n v="6"/>
    <n v="0"/>
    <n v="10123"/>
    <s v="20210930-7-R1"/>
    <n v="53510602"/>
    <s v="Access"/>
    <n v="0"/>
    <s v="L.O.A."/>
    <n v="210"/>
    <n v="5"/>
    <s v="DAY"/>
    <s v=""/>
    <s v=""/>
    <m/>
    <s v="0"/>
    <n v="1050"/>
    <n v="136.5"/>
    <n v="1186.5"/>
    <d v="2021-09-30T00:00:00"/>
    <n v="0"/>
    <x v="6"/>
    <d v="2021-10-15T00:00:00"/>
    <n v="165"/>
    <n v="0"/>
    <n v="0"/>
    <s v="Nathan Kyme"/>
    <s v="New All Season Development"/>
    <m/>
    <s v="VC7556-2019-017"/>
    <s v="929 OF"/>
    <m/>
    <m/>
    <m/>
    <s v="Approved"/>
    <m/>
    <m/>
    <s v="Road building activities on Little Red Sucker Creek Road"/>
    <n v="6"/>
    <s v="C248-C256"/>
    <s v="Little Red Sucker Creek"/>
    <n v="0"/>
    <d v="2021-10-06T00:00:00"/>
    <m/>
    <s v="58"/>
    <d v="2021-10-08T00:00:00"/>
    <s v=""/>
    <s v=""/>
    <m/>
    <m/>
    <m/>
    <s v=""/>
    <s v="06"/>
    <s v="Corbiere and Sons Contracting1012320210930-7-R1L.O.A.51050"/>
    <s v="Corbiere and Sons Contracting1012320210930-7-R1L.O.A.51050INV #150"/>
    <s v="New All Season Development"/>
    <s v=""/>
    <x v="2"/>
  </r>
  <r>
    <x v="1"/>
    <n v="6"/>
    <n v="0"/>
    <n v="10123"/>
    <s v="20210930-7-R1"/>
    <n v="53510602"/>
    <s v="Access"/>
    <n v="0"/>
    <s v="Foreman"/>
    <n v="95"/>
    <n v="12"/>
    <s v="HR"/>
    <s v=""/>
    <s v=""/>
    <s v="95"/>
    <s v="0"/>
    <n v="1140"/>
    <n v="148.20000000000002"/>
    <n v="1288.1999999999998"/>
    <d v="2021-09-30T00:00:00"/>
    <n v="0"/>
    <x v="6"/>
    <d v="2021-10-15T00:00:00"/>
    <n v="165"/>
    <n v="0"/>
    <n v="0"/>
    <s v="Nathan Kyme"/>
    <s v="New All Season Development"/>
    <m/>
    <s v="VC7556-2019-017"/>
    <s v="929 OF"/>
    <m/>
    <m/>
    <m/>
    <s v="Approved"/>
    <m/>
    <m/>
    <s v="Road building activities on Little Red Sucker Creek Road"/>
    <n v="6"/>
    <s v="C248-C256"/>
    <s v="Little Red Sucker Creek"/>
    <n v="0"/>
    <d v="2021-10-06T00:00:00"/>
    <m/>
    <s v="58"/>
    <d v="2021-10-08T00:00:00"/>
    <s v=""/>
    <s v=""/>
    <m/>
    <m/>
    <m/>
    <s v=""/>
    <s v="06"/>
    <s v="Corbiere and Sons Contracting1012320210930-7-R1Foreman121140"/>
    <s v="Corbiere and Sons Contracting1012320210930-7-R1Foreman121140INV #150"/>
    <s v="New All Season Development"/>
    <s v=""/>
    <x v="2"/>
  </r>
  <r>
    <x v="1"/>
    <n v="6"/>
    <n v="0"/>
    <n v="10123"/>
    <s v="20210930-7-R1"/>
    <n v="53510602"/>
    <s v="Access"/>
    <n v="0"/>
    <s v="Rock Truck - 30 Ton- After Jan 10"/>
    <n v="138.05000000000001"/>
    <n v="11"/>
    <s v="Dynamic"/>
    <s v="103.54"/>
    <s v="0"/>
    <s v=""/>
    <s v=""/>
    <n v="1518.55"/>
    <n v="197.41149999999999"/>
    <n v="1715.9614999999999"/>
    <d v="2021-09-30T00:00:00"/>
    <n v="0"/>
    <x v="6"/>
    <d v="2021-10-15T00:00:00"/>
    <n v="165"/>
    <n v="0"/>
    <n v="0"/>
    <s v="Nathan Kyme"/>
    <s v="New All Season Development"/>
    <m/>
    <s v="VC7556-2019-017"/>
    <s v="929 OF"/>
    <m/>
    <m/>
    <m/>
    <s v="Approved"/>
    <m/>
    <m/>
    <s v="Road building activities on Little Red Sucker Creek Road"/>
    <n v="6"/>
    <s v="C248-C256"/>
    <s v="Little Red Sucker Creek"/>
    <n v="0"/>
    <d v="2021-10-06T00:00:00"/>
    <m/>
    <s v="58"/>
    <d v="2021-10-08T00:00:00"/>
    <s v=""/>
    <s v=""/>
    <m/>
    <m/>
    <m/>
    <s v=""/>
    <s v="06"/>
    <s v="Corbiere and Sons Contracting1012320210930-7-R1Rock Truck - 30 Ton- After Jan 10111518.55"/>
    <s v="Corbiere and Sons Contracting1012320210930-7-R1Rock Truck - 30 Ton- After Jan 10111518.55INV #150"/>
    <s v="New All Season Development"/>
    <s v=""/>
    <x v="2"/>
  </r>
  <r>
    <x v="1"/>
    <n v="6"/>
    <n v="0"/>
    <n v="10123"/>
    <s v="20210930-7-R1"/>
    <n v="53510602"/>
    <s v="Access"/>
    <n v="0"/>
    <s v="Light Truck - Pick up- After Jan 10"/>
    <n v="243.75"/>
    <n v="3"/>
    <s v="DAY"/>
    <s v="182.81"/>
    <s v="0"/>
    <s v=""/>
    <s v=""/>
    <n v="731.25"/>
    <n v="95.0625"/>
    <n v="826.31249999999989"/>
    <d v="2021-09-30T00:00:00"/>
    <n v="0"/>
    <x v="6"/>
    <d v="2021-10-15T00:00:00"/>
    <n v="165"/>
    <n v="0"/>
    <n v="0"/>
    <s v="Nathan Kyme"/>
    <s v="New All Season Development"/>
    <m/>
    <s v="VC7556-2019-017"/>
    <s v="929 OF"/>
    <m/>
    <m/>
    <m/>
    <s v="Approved"/>
    <m/>
    <m/>
    <s v="Road building activities on Little Red Sucker Creek Road"/>
    <n v="6"/>
    <s v="C248-C256"/>
    <s v="Little Red Sucker Creek"/>
    <n v="0"/>
    <d v="2021-10-06T00:00:00"/>
    <m/>
    <s v="58"/>
    <d v="2021-10-08T00:00:00"/>
    <s v=""/>
    <s v=""/>
    <m/>
    <m/>
    <m/>
    <s v=""/>
    <s v="06"/>
    <s v="Corbiere and Sons Contracting1012320210930-7-R1Light Truck - Pick up- After Jan 103731.25"/>
    <s v="Corbiere and Sons Contracting1012320210930-7-R1Light Truck - Pick up- After Jan 103731.25INV #150"/>
    <s v="New All Season Development"/>
    <s v=""/>
    <x v="2"/>
  </r>
  <r>
    <x v="1"/>
    <n v="6"/>
    <n v="0"/>
    <n v="10123"/>
    <s v="20210930-7-R1"/>
    <n v="53510602"/>
    <s v="Access"/>
    <n v="0"/>
    <s v="ATV - Side by Side w/ roll bar- After Jan 10"/>
    <n v="18.45"/>
    <n v="10"/>
    <s v="HR"/>
    <s v="13.84"/>
    <s v="0"/>
    <s v=""/>
    <s v=""/>
    <n v="184.5"/>
    <n v="23.984999999999999"/>
    <n v="208.48499999999999"/>
    <d v="2021-09-30T00:00:00"/>
    <n v="0"/>
    <x v="6"/>
    <d v="2021-10-15T00:00:00"/>
    <n v="165"/>
    <n v="0"/>
    <n v="0"/>
    <s v="Nathan Kyme"/>
    <s v="New All Season Development"/>
    <m/>
    <s v="VC7556-2019-017"/>
    <s v="929 OF"/>
    <m/>
    <m/>
    <m/>
    <s v="Approved"/>
    <m/>
    <m/>
    <s v="Road building activities on Little Red Sucker Creek Road"/>
    <n v="6"/>
    <s v="C248-C256"/>
    <s v="Little Red Sucker Creek"/>
    <n v="0"/>
    <d v="2021-10-06T00:00:00"/>
    <m/>
    <s v="58"/>
    <d v="2021-10-08T00:00:00"/>
    <s v=""/>
    <s v=""/>
    <m/>
    <m/>
    <m/>
    <s v=""/>
    <s v="06"/>
    <s v="Corbiere and Sons Contracting1012320210930-7-R1ATV - Side by Side w/ roll bar- After Jan 1010184.5"/>
    <s v="Corbiere and Sons Contracting1012320210930-7-R1ATV - Side by Side w/ roll bar- After Jan 1010184.5INV #150"/>
    <s v="New All Season Development"/>
    <s v=""/>
    <x v="2"/>
  </r>
  <r>
    <x v="1"/>
    <n v="6"/>
    <n v="0"/>
    <n v="10123"/>
    <s v="20210930-7-R1"/>
    <n v="53510602"/>
    <s v="Access"/>
    <n v="0"/>
    <s v="Excavator Thumb - 30 - 50 ton- After Jan 10"/>
    <n v="12.21"/>
    <n v="11"/>
    <s v="HR"/>
    <s v="9.16"/>
    <s v="0"/>
    <s v=""/>
    <s v=""/>
    <n v="134.31"/>
    <n v="17.4603"/>
    <n v="151.77029999999999"/>
    <d v="2021-09-30T00:00:00"/>
    <n v="0"/>
    <x v="6"/>
    <d v="2021-10-15T00:00:00"/>
    <n v="165"/>
    <n v="0"/>
    <n v="0"/>
    <s v="Nathan Kyme"/>
    <s v="New All Season Development"/>
    <m/>
    <s v="VC7556-2019-017"/>
    <s v="929 OF"/>
    <m/>
    <m/>
    <m/>
    <s v="Approved"/>
    <m/>
    <m/>
    <s v="Road building activities on Little Red Sucker Creek Road"/>
    <n v="6"/>
    <s v="C248-C256"/>
    <s v="Little Red Sucker Creek"/>
    <n v="0"/>
    <d v="2021-10-06T00:00:00"/>
    <m/>
    <s v="58"/>
    <d v="2021-10-08T00:00:00"/>
    <s v=""/>
    <s v=""/>
    <m/>
    <m/>
    <m/>
    <s v=""/>
    <s v="06"/>
    <s v="Corbiere and Sons Contracting1012320210930-7-R1Excavator Thumb - 30 - 50 ton- After Jan 1011134.31"/>
    <s v="Corbiere and Sons Contracting1012320210930-7-R1Excavator Thumb - 30 - 50 ton- After Jan 1011134.31INV #150"/>
    <s v="New All Season Development"/>
    <s v=""/>
    <x v="2"/>
  </r>
  <r>
    <x v="1"/>
    <n v="6"/>
    <n v="0"/>
    <n v="10123"/>
    <s v="20210930-7-R1"/>
    <n v="53510602"/>
    <s v="Access"/>
    <n v="0"/>
    <s v="Excavator - 36 ton- After Jan 10"/>
    <n v="146.96"/>
    <n v="11"/>
    <s v="Dynamic"/>
    <s v="110.22"/>
    <s v="0"/>
    <s v=""/>
    <s v=""/>
    <n v="1616.56"/>
    <n v="210.15280000000001"/>
    <n v="1826.7127999999998"/>
    <d v="2021-09-30T00:00:00"/>
    <n v="0"/>
    <x v="6"/>
    <d v="2021-10-15T00:00:00"/>
    <n v="165"/>
    <n v="0"/>
    <n v="0"/>
    <s v="Nathan Kyme"/>
    <s v="New All Season Development"/>
    <m/>
    <s v="VC7556-2019-017"/>
    <s v="929 OF"/>
    <m/>
    <m/>
    <m/>
    <s v="Approved"/>
    <m/>
    <m/>
    <s v="Road building activities on Little Red Sucker Creek Road"/>
    <n v="6"/>
    <s v="C248-C256"/>
    <s v="Little Red Sucker Creek"/>
    <n v="0"/>
    <d v="2021-10-06T00:00:00"/>
    <m/>
    <s v="58"/>
    <d v="2021-10-08T00:00:00"/>
    <s v=""/>
    <s v=""/>
    <m/>
    <m/>
    <m/>
    <s v=""/>
    <s v="06"/>
    <s v="Corbiere and Sons Contracting1012320210930-7-R1Excavator - 36 ton- After Jan 10111616.56"/>
    <s v="Corbiere and Sons Contracting1012320210930-7-R1Excavator - 36 ton- After Jan 10111616.56INV #150"/>
    <s v="New All Season Development"/>
    <s v=""/>
    <x v="2"/>
  </r>
  <r>
    <x v="1"/>
    <n v="6"/>
    <n v="0"/>
    <n v="10123"/>
    <s v="20210930-7-R1"/>
    <n v="53510602"/>
    <s v="Access"/>
    <n v="0"/>
    <s v="Excavator - 30 ton- After Jan 10"/>
    <n v="138.44999999999999"/>
    <n v="11"/>
    <s v="Dynamic"/>
    <s v="103.84"/>
    <s v="0"/>
    <s v=""/>
    <s v=""/>
    <n v="1522.95"/>
    <n v="197.98350000000002"/>
    <n v="1720.9334999999999"/>
    <d v="2021-09-30T00:00:00"/>
    <n v="0"/>
    <x v="6"/>
    <d v="2021-10-15T00:00:00"/>
    <n v="165"/>
    <n v="0"/>
    <n v="0"/>
    <s v="Nathan Kyme"/>
    <s v="New All Season Development"/>
    <m/>
    <s v="VC7556-2019-017"/>
    <s v="929 OF"/>
    <m/>
    <m/>
    <m/>
    <s v="Approved"/>
    <m/>
    <m/>
    <s v="Road building activities on Little Red Sucker Creek Road"/>
    <n v="6"/>
    <s v="C248-C256"/>
    <s v="Little Red Sucker Creek"/>
    <n v="0"/>
    <d v="2021-10-06T00:00:00"/>
    <m/>
    <s v="58"/>
    <d v="2021-10-08T00:00:00"/>
    <s v=""/>
    <s v=""/>
    <m/>
    <m/>
    <m/>
    <s v=""/>
    <s v="06"/>
    <s v="Corbiere and Sons Contracting1012320210930-7-R1Excavator - 30 ton- After Jan 10111522.95"/>
    <s v="Corbiere and Sons Contracting1012320210930-7-R1Excavator - 30 ton- After Jan 10111522.95INV #150"/>
    <s v="New All Season Development"/>
    <s v=""/>
    <x v="2"/>
  </r>
  <r>
    <x v="1"/>
    <n v="6"/>
    <n v="0"/>
    <n v="10123"/>
    <s v="20210930-7-R1"/>
    <n v="53510602"/>
    <s v="Access"/>
    <n v="0"/>
    <s v="Dozer D6 or equal- After Jan 10"/>
    <n v="131.47999999999999"/>
    <n v="11"/>
    <s v="Dynamic"/>
    <s v="98.61"/>
    <s v="0"/>
    <s v=""/>
    <s v=""/>
    <n v="1446.28"/>
    <n v="188.0164"/>
    <n v="1634.2963999999997"/>
    <d v="2021-09-30T00:00:00"/>
    <n v="0"/>
    <x v="6"/>
    <d v="2021-10-15T00:00:00"/>
    <n v="165"/>
    <n v="0"/>
    <n v="0"/>
    <s v="Nathan Kyme"/>
    <s v="New All Season Development"/>
    <m/>
    <s v="VC7556-2019-017"/>
    <s v="929 OF"/>
    <m/>
    <m/>
    <m/>
    <s v="Approved"/>
    <m/>
    <m/>
    <s v="Road building activities on Little Red Sucker Creek Road"/>
    <n v="6"/>
    <s v="C248-C256"/>
    <s v="Little Red Sucker Creek"/>
    <n v="0"/>
    <d v="2021-10-06T00:00:00"/>
    <m/>
    <s v="58"/>
    <d v="2021-10-08T00:00:00"/>
    <s v=""/>
    <s v=""/>
    <m/>
    <m/>
    <m/>
    <s v=""/>
    <s v="06"/>
    <s v="Corbiere and Sons Contracting1012320210930-7-R1Dozer D6 or equal- After Jan 10111446.28"/>
    <s v="Corbiere and Sons Contracting1012320210930-7-R1Dozer D6 or equal- After Jan 10111446.28INV #150"/>
    <s v="New All Season Development"/>
    <s v=""/>
    <x v="2"/>
  </r>
  <r>
    <x v="1"/>
    <n v="6"/>
    <n v="0"/>
    <n v="10130"/>
    <s v="20210930-14"/>
    <n v="53510602"/>
    <s v="Access"/>
    <n v="0"/>
    <s v="Operator - Principle - After Jan 10"/>
    <n v="75"/>
    <n v="67"/>
    <s v="HR"/>
    <s v=""/>
    <s v=""/>
    <s v="75"/>
    <s v="0"/>
    <n v="5025"/>
    <n v="653.25"/>
    <n v="5678.2499999999991"/>
    <d v="2021-09-30T00:00:00"/>
    <n v="0"/>
    <x v="6"/>
    <d v="2021-10-15T00:00:00"/>
    <n v="165"/>
    <n v="0"/>
    <n v="0"/>
    <s v="Nathan Kyme"/>
    <s v="New All Season Development"/>
    <m/>
    <s v="VC7556-2019-017"/>
    <s v="929 OF"/>
    <m/>
    <m/>
    <m/>
    <s v="Approved"/>
    <m/>
    <m/>
    <s v="Road building activities on Dead Horse"/>
    <n v="6"/>
    <s v="C203-C209"/>
    <s v="Dead Horse Creek"/>
    <n v="0"/>
    <d v="2021-10-06T00:00:00"/>
    <m/>
    <s v="58"/>
    <d v="2021-10-08T00:00:00"/>
    <s v=""/>
    <s v=""/>
    <m/>
    <m/>
    <m/>
    <s v=""/>
    <s v="06"/>
    <s v="Corbiere and Sons Contracting1013020210930-14Operator - Principle - After Jan 10675025"/>
    <s v="Corbiere and Sons Contracting1013020210930-14Operator - Principle - After Jan 10675025INV #150"/>
    <s v="New All Season Development"/>
    <s v=""/>
    <x v="2"/>
  </r>
  <r>
    <x v="1"/>
    <n v="6"/>
    <n v="0"/>
    <n v="10130"/>
    <s v="20210930-14"/>
    <n v="53510602"/>
    <s v="Access"/>
    <n v="0"/>
    <s v="Foreman"/>
    <n v="95"/>
    <n v="10"/>
    <s v="HR"/>
    <s v=""/>
    <s v=""/>
    <s v="95"/>
    <s v="0"/>
    <n v="950"/>
    <n v="123.5"/>
    <n v="1073.5"/>
    <d v="2021-09-30T00:00:00"/>
    <n v="0"/>
    <x v="6"/>
    <d v="2021-10-15T00:00:00"/>
    <n v="165"/>
    <n v="0"/>
    <n v="0"/>
    <s v="Nathan Kyme"/>
    <s v="New All Season Development"/>
    <m/>
    <s v="VC7556-2019-017"/>
    <s v="929 OF"/>
    <m/>
    <m/>
    <m/>
    <s v="Approved"/>
    <m/>
    <m/>
    <s v="Road building activities on Dead Horse"/>
    <n v="6"/>
    <s v="C203-C209"/>
    <s v="Dead Horse Creek"/>
    <n v="0"/>
    <d v="2021-10-06T00:00:00"/>
    <m/>
    <s v="58"/>
    <d v="2021-10-08T00:00:00"/>
    <s v=""/>
    <s v=""/>
    <m/>
    <m/>
    <m/>
    <s v=""/>
    <s v="06"/>
    <s v="Corbiere and Sons Contracting1013020210930-14Foreman10950"/>
    <s v="Corbiere and Sons Contracting1013020210930-14Foreman10950INV #150"/>
    <s v="New All Season Development"/>
    <s v=""/>
    <x v="2"/>
  </r>
  <r>
    <x v="1"/>
    <n v="6"/>
    <n v="0"/>
    <n v="10130"/>
    <s v="20210930-14"/>
    <n v="53510602"/>
    <s v="Access"/>
    <n v="0"/>
    <s v="Rock Truck - 30 Ton- After Jan 10"/>
    <n v="138.05000000000001"/>
    <n v="22"/>
    <s v="Dynamic"/>
    <s v="103.54"/>
    <s v="0"/>
    <s v=""/>
    <s v=""/>
    <n v="3037.1"/>
    <n v="394.82299999999998"/>
    <n v="3431.9229999999998"/>
    <d v="2021-09-30T00:00:00"/>
    <n v="0"/>
    <x v="6"/>
    <d v="2021-10-15T00:00:00"/>
    <n v="165"/>
    <n v="0"/>
    <n v="0"/>
    <s v="Nathan Kyme"/>
    <s v="New All Season Development"/>
    <m/>
    <s v="VC7556-2019-017"/>
    <s v="929 OF"/>
    <m/>
    <m/>
    <m/>
    <s v="Approved"/>
    <m/>
    <m/>
    <s v="Road building activities on Dead Horse"/>
    <n v="6"/>
    <s v="C203-C209"/>
    <s v="Dead Horse Creek"/>
    <n v="0"/>
    <d v="2021-10-06T00:00:00"/>
    <m/>
    <s v="58"/>
    <d v="2021-10-08T00:00:00"/>
    <s v=""/>
    <s v=""/>
    <m/>
    <m/>
    <m/>
    <s v=""/>
    <s v="06"/>
    <s v="Corbiere and Sons Contracting1013020210930-14Rock Truck - 30 Ton- After Jan 10223037.1"/>
    <s v="Corbiere and Sons Contracting1013020210930-14Rock Truck - 30 Ton- After Jan 10223037.1INV #150"/>
    <s v="New All Season Development"/>
    <s v=""/>
    <x v="2"/>
  </r>
  <r>
    <x v="1"/>
    <n v="6"/>
    <n v="0"/>
    <n v="10130"/>
    <s v="20210930-14"/>
    <n v="53510602"/>
    <s v="Access"/>
    <n v="0"/>
    <s v="Light Truck - Pick up- After Jan 10"/>
    <n v="243.75"/>
    <n v="5"/>
    <s v="DAY"/>
    <s v="182.81"/>
    <s v="0"/>
    <s v=""/>
    <s v=""/>
    <n v="1218.75"/>
    <n v="158.4375"/>
    <n v="1377.1874999999998"/>
    <d v="2021-09-30T00:00:00"/>
    <n v="0"/>
    <x v="6"/>
    <d v="2021-10-15T00:00:00"/>
    <n v="165"/>
    <n v="0"/>
    <n v="0"/>
    <s v="Nathan Kyme"/>
    <s v="New All Season Development"/>
    <m/>
    <s v="VC7556-2019-017"/>
    <s v="929 OF"/>
    <m/>
    <m/>
    <m/>
    <s v="Approved"/>
    <m/>
    <m/>
    <s v="Road building activities on Dead Horse"/>
    <n v="6"/>
    <s v="C203-C209"/>
    <s v="Dead Horse Creek"/>
    <n v="0"/>
    <d v="2021-10-06T00:00:00"/>
    <m/>
    <s v="58"/>
    <d v="2021-10-08T00:00:00"/>
    <s v=""/>
    <s v=""/>
    <m/>
    <m/>
    <m/>
    <s v=""/>
    <s v="06"/>
    <s v="Corbiere and Sons Contracting1013020210930-14Light Truck - Pick up- After Jan 1051218.75"/>
    <s v="Corbiere and Sons Contracting1013020210930-14Light Truck - Pick up- After Jan 1051218.75INV #150"/>
    <s v="New All Season Development"/>
    <s v=""/>
    <x v="2"/>
  </r>
  <r>
    <x v="1"/>
    <n v="6"/>
    <n v="0"/>
    <n v="10130"/>
    <s v="20210930-14"/>
    <n v="53510602"/>
    <s v="Access"/>
    <n v="0"/>
    <s v="Excavator Thumb - 30 - 50 ton- After Jan 10"/>
    <n v="12.21"/>
    <n v="11"/>
    <s v="HR"/>
    <s v="9.16"/>
    <s v="0"/>
    <s v=""/>
    <s v=""/>
    <n v="134.31"/>
    <n v="17.4603"/>
    <n v="151.77029999999999"/>
    <d v="2021-09-30T00:00:00"/>
    <n v="0"/>
    <x v="6"/>
    <d v="2021-10-15T00:00:00"/>
    <n v="165"/>
    <n v="0"/>
    <n v="0"/>
    <s v="Nathan Kyme"/>
    <s v="New All Season Development"/>
    <m/>
    <s v="VC7556-2019-017"/>
    <s v="929 OF"/>
    <m/>
    <m/>
    <m/>
    <s v="Approved"/>
    <m/>
    <m/>
    <s v="Road building activities on Dead Horse"/>
    <n v="6"/>
    <s v="C203-C209"/>
    <s v="Dead Horse Creek"/>
    <n v="0"/>
    <d v="2021-10-06T00:00:00"/>
    <m/>
    <s v="58"/>
    <d v="2021-10-08T00:00:00"/>
    <s v=""/>
    <s v=""/>
    <m/>
    <m/>
    <m/>
    <s v=""/>
    <s v="06"/>
    <s v="Corbiere and Sons Contracting1013020210930-14Excavator Thumb - 30 - 50 ton- After Jan 1011134.31"/>
    <s v="Corbiere and Sons Contracting1013020210930-14Excavator Thumb - 30 - 50 ton- After Jan 1011134.31INV #150"/>
    <s v="New All Season Development"/>
    <s v=""/>
    <x v="2"/>
  </r>
  <r>
    <x v="1"/>
    <n v="6"/>
    <n v="0"/>
    <n v="10130"/>
    <s v="20210930-14"/>
    <n v="53510602"/>
    <s v="Access"/>
    <n v="0"/>
    <s v="Excavator Thumb - 30 - 50 ton- After Jan 10"/>
    <n v="12.21"/>
    <n v="10"/>
    <s v="HR"/>
    <s v="9.16"/>
    <s v="0"/>
    <s v=""/>
    <s v=""/>
    <n v="122.1"/>
    <n v="15.872999999999999"/>
    <n v="137.97299999999998"/>
    <d v="2021-09-30T00:00:00"/>
    <n v="0"/>
    <x v="6"/>
    <d v="2021-10-15T00:00:00"/>
    <n v="165"/>
    <n v="0"/>
    <n v="0"/>
    <s v="Nathan Kyme"/>
    <s v="New All Season Development"/>
    <m/>
    <s v="VC7556-2019-017"/>
    <s v="929 OF"/>
    <m/>
    <m/>
    <m/>
    <s v="Approved"/>
    <m/>
    <m/>
    <s v="Road building activities on Dead Horse"/>
    <n v="6"/>
    <s v="C203-C209"/>
    <s v="Dead Horse Creek"/>
    <n v="0"/>
    <d v="2021-10-06T00:00:00"/>
    <m/>
    <s v="58"/>
    <d v="2021-10-08T00:00:00"/>
    <s v=""/>
    <s v=""/>
    <m/>
    <m/>
    <m/>
    <s v=""/>
    <s v="06"/>
    <s v="Corbiere and Sons Contracting1013020210930-14Excavator Thumb - 30 - 50 ton- After Jan 1010122.1"/>
    <s v="Corbiere and Sons Contracting1013020210930-14Excavator Thumb - 30 - 50 ton- After Jan 1010122.1INV #150"/>
    <s v="New All Season Development"/>
    <s v=""/>
    <x v="2"/>
  </r>
  <r>
    <x v="1"/>
    <n v="6"/>
    <n v="0"/>
    <n v="10130"/>
    <s v="20210930-14"/>
    <n v="53510602"/>
    <s v="Access"/>
    <n v="0"/>
    <s v="Excavator Thumb - 30 - 50 ton- After Jan 10"/>
    <n v="12.21"/>
    <n v="11"/>
    <s v="HR"/>
    <s v="9.16"/>
    <s v="0"/>
    <s v=""/>
    <s v=""/>
    <n v="134.31"/>
    <n v="17.4603"/>
    <n v="151.77029999999999"/>
    <d v="2021-09-30T00:00:00"/>
    <n v="0"/>
    <x v="6"/>
    <d v="2021-10-15T00:00:00"/>
    <n v="165"/>
    <n v="0"/>
    <n v="0"/>
    <s v="Nathan Kyme"/>
    <s v="New All Season Development"/>
    <m/>
    <s v="VC7556-2019-017"/>
    <s v="929 OF"/>
    <m/>
    <m/>
    <m/>
    <s v="Approved"/>
    <m/>
    <m/>
    <s v="Road building activities on Dead Horse"/>
    <n v="6"/>
    <s v="C203-C209"/>
    <s v="Dead Horse Creek"/>
    <n v="0"/>
    <d v="2021-10-06T00:00:00"/>
    <m/>
    <s v="58"/>
    <d v="2021-10-08T00:00:00"/>
    <s v=""/>
    <s v=""/>
    <m/>
    <m/>
    <m/>
    <s v=""/>
    <s v="06"/>
    <s v="Corbiere and Sons Contracting1013020210930-14Excavator Thumb - 30 - 50 ton- After Jan 1011134.31"/>
    <s v="Corbiere and Sons Contracting1013020210930-14Excavator Thumb - 30 - 50 ton- After Jan 1011134.31INV #150"/>
    <s v="New All Season Development"/>
    <s v=""/>
    <x v="2"/>
  </r>
  <r>
    <x v="1"/>
    <n v="6"/>
    <n v="0"/>
    <n v="10130"/>
    <s v="20210930-14"/>
    <n v="53510602"/>
    <s v="Access"/>
    <n v="0"/>
    <s v="Excavator Thumb - 30 - 50 ton- After Jan 10"/>
    <n v="12.21"/>
    <n v="7"/>
    <s v="HR"/>
    <s v="9.16"/>
    <s v="0"/>
    <s v=""/>
    <s v=""/>
    <n v="85.47"/>
    <n v="11.1111"/>
    <n v="96.581099999999992"/>
    <d v="2021-09-30T00:00:00"/>
    <n v="0"/>
    <x v="6"/>
    <d v="2021-10-15T00:00:00"/>
    <n v="165"/>
    <n v="0"/>
    <n v="0"/>
    <s v="Nathan Kyme"/>
    <s v="New All Season Development"/>
    <m/>
    <s v="VC7556-2019-017"/>
    <s v="929 OF"/>
    <m/>
    <m/>
    <m/>
    <s v="Approved"/>
    <m/>
    <m/>
    <s v="Road building activities on Dead Horse"/>
    <n v="6"/>
    <s v="C203-C209"/>
    <s v="Dead Horse Creek"/>
    <n v="0"/>
    <d v="2021-10-06T00:00:00"/>
    <m/>
    <s v="58"/>
    <d v="2021-10-08T00:00:00"/>
    <s v=""/>
    <s v=""/>
    <m/>
    <m/>
    <m/>
    <s v=""/>
    <s v="06"/>
    <s v="Corbiere and Sons Contracting1013020210930-14Excavator Thumb - 30 - 50 ton- After Jan 10785.47"/>
    <s v="Corbiere and Sons Contracting1013020210930-14Excavator Thumb - 30 - 50 ton- After Jan 10785.47INV #150"/>
    <s v="New All Season Development"/>
    <s v=""/>
    <x v="2"/>
  </r>
  <r>
    <x v="1"/>
    <n v="6"/>
    <n v="0"/>
    <n v="10130"/>
    <s v="20210930-14"/>
    <n v="53510602"/>
    <s v="Access"/>
    <n v="0"/>
    <s v="Excavator - 36 ton- After Jan 10"/>
    <n v="146.96"/>
    <n v="11"/>
    <s v="Dynamic"/>
    <s v="110.22"/>
    <s v="0"/>
    <s v=""/>
    <s v=""/>
    <n v="1616.56"/>
    <n v="210.15280000000001"/>
    <n v="1826.7127999999998"/>
    <d v="2021-09-30T00:00:00"/>
    <n v="0"/>
    <x v="6"/>
    <d v="2021-10-15T00:00:00"/>
    <n v="165"/>
    <n v="0"/>
    <n v="0"/>
    <s v="Nathan Kyme"/>
    <s v="New All Season Development"/>
    <m/>
    <s v="VC7556-2019-017"/>
    <s v="929 OF"/>
    <m/>
    <m/>
    <m/>
    <s v="Approved"/>
    <m/>
    <m/>
    <s v="Road building activities on Dead Horse"/>
    <n v="6"/>
    <s v="C203-C209"/>
    <s v="Dead Horse Creek"/>
    <n v="0"/>
    <d v="2021-10-06T00:00:00"/>
    <m/>
    <s v="58"/>
    <d v="2021-10-08T00:00:00"/>
    <s v=""/>
    <s v=""/>
    <m/>
    <m/>
    <m/>
    <s v=""/>
    <s v="06"/>
    <s v="Corbiere and Sons Contracting1013020210930-14Excavator - 36 ton- After Jan 10111616.56"/>
    <s v="Corbiere and Sons Contracting1013020210930-14Excavator - 36 ton- After Jan 10111616.56INV #150"/>
    <s v="New All Season Development"/>
    <s v=""/>
    <x v="2"/>
  </r>
  <r>
    <x v="1"/>
    <n v="6"/>
    <n v="0"/>
    <n v="10130"/>
    <s v="20210930-14"/>
    <n v="53510602"/>
    <s v="Access"/>
    <n v="0"/>
    <s v="Excavator - 36 ton- After Jan 10"/>
    <n v="146.96"/>
    <n v="10"/>
    <s v="Dynamic"/>
    <s v="110.22"/>
    <s v="0"/>
    <s v=""/>
    <s v=""/>
    <n v="1469.6"/>
    <n v="191.048"/>
    <n v="1660.6479999999997"/>
    <d v="2021-09-30T00:00:00"/>
    <n v="0"/>
    <x v="6"/>
    <d v="2021-10-15T00:00:00"/>
    <n v="165"/>
    <n v="0"/>
    <n v="0"/>
    <s v="Nathan Kyme"/>
    <s v="New All Season Development"/>
    <m/>
    <s v="VC7556-2019-017"/>
    <s v="929 OF"/>
    <m/>
    <m/>
    <m/>
    <s v="Approved"/>
    <m/>
    <m/>
    <s v="Road building activities on Dead Horse"/>
    <n v="6"/>
    <s v="C203-C209"/>
    <s v="Dead Horse Creek"/>
    <n v="0"/>
    <d v="2021-10-06T00:00:00"/>
    <m/>
    <s v="58"/>
    <d v="2021-10-08T00:00:00"/>
    <s v=""/>
    <s v=""/>
    <m/>
    <m/>
    <m/>
    <s v=""/>
    <s v="06"/>
    <s v="Corbiere and Sons Contracting1013020210930-14Excavator - 36 ton- After Jan 10101469.6"/>
    <s v="Corbiere and Sons Contracting1013020210930-14Excavator - 36 ton- After Jan 10101469.6INV #150"/>
    <s v="New All Season Development"/>
    <s v=""/>
    <x v="2"/>
  </r>
  <r>
    <x v="1"/>
    <n v="6"/>
    <n v="0"/>
    <n v="10130"/>
    <s v="20210930-14"/>
    <n v="53510602"/>
    <s v="Access"/>
    <n v="0"/>
    <s v="Excavator - 36 ton- After Jan 10"/>
    <n v="146.96"/>
    <n v="11"/>
    <s v="Dynamic"/>
    <s v="110.22"/>
    <s v="0"/>
    <s v=""/>
    <s v=""/>
    <n v="1616.56"/>
    <n v="210.15280000000001"/>
    <n v="1826.7127999999998"/>
    <d v="2021-09-30T00:00:00"/>
    <n v="0"/>
    <x v="6"/>
    <d v="2021-10-15T00:00:00"/>
    <n v="165"/>
    <n v="0"/>
    <n v="0"/>
    <s v="Nathan Kyme"/>
    <s v="New All Season Development"/>
    <m/>
    <s v="VC7556-2019-017"/>
    <s v="929 OF"/>
    <m/>
    <m/>
    <m/>
    <s v="Approved"/>
    <m/>
    <m/>
    <s v="Road building activities on Dead Horse"/>
    <n v="6"/>
    <s v="C203-C209"/>
    <s v="Dead Horse Creek"/>
    <n v="0"/>
    <d v="2021-10-06T00:00:00"/>
    <m/>
    <s v="58"/>
    <d v="2021-10-08T00:00:00"/>
    <s v=""/>
    <s v=""/>
    <m/>
    <m/>
    <m/>
    <s v=""/>
    <s v="06"/>
    <s v="Corbiere and Sons Contracting1013020210930-14Excavator - 36 ton- After Jan 10111616.56"/>
    <s v="Corbiere and Sons Contracting1013020210930-14Excavator - 36 ton- After Jan 10111616.56INV #150"/>
    <s v="New All Season Development"/>
    <s v=""/>
    <x v="2"/>
  </r>
  <r>
    <x v="1"/>
    <n v="6"/>
    <n v="0"/>
    <n v="10130"/>
    <s v="20210930-14"/>
    <n v="53510602"/>
    <s v="Access"/>
    <n v="0"/>
    <s v="Excavator - 30 ton- After Jan 10"/>
    <n v="138.44999999999999"/>
    <n v="7"/>
    <s v="Dynamic"/>
    <s v="103.84"/>
    <s v="0"/>
    <s v=""/>
    <s v=""/>
    <n v="969.15"/>
    <n v="125.98950000000001"/>
    <n v="1095.1394999999998"/>
    <d v="2021-09-30T00:00:00"/>
    <n v="0"/>
    <x v="6"/>
    <d v="2021-10-15T00:00:00"/>
    <n v="165"/>
    <n v="0"/>
    <n v="0"/>
    <s v="Nathan Kyme"/>
    <s v="New All Season Development"/>
    <m/>
    <s v="VC7556-2019-017"/>
    <s v="929 OF"/>
    <m/>
    <m/>
    <m/>
    <s v="Approved"/>
    <m/>
    <m/>
    <s v="Road building activities on Dead Horse"/>
    <n v="6"/>
    <s v="C203-C209"/>
    <s v="Dead Horse Creek"/>
    <n v="0"/>
    <d v="2021-10-06T00:00:00"/>
    <m/>
    <s v="58"/>
    <d v="2021-10-08T00:00:00"/>
    <s v=""/>
    <s v=""/>
    <m/>
    <m/>
    <m/>
    <s v=""/>
    <s v="06"/>
    <s v="Corbiere and Sons Contracting1013020210930-14Excavator - 30 ton- After Jan 107969.15"/>
    <s v="Corbiere and Sons Contracting1013020210930-14Excavator - 30 ton- After Jan 107969.15INV #150"/>
    <s v="New All Season Development"/>
    <s v=""/>
    <x v="2"/>
  </r>
  <r>
    <x v="1"/>
    <n v="6"/>
    <n v="0"/>
    <n v="10129"/>
    <s v="20210930-13"/>
    <n v="53510602"/>
    <s v="Access"/>
    <n v="0"/>
    <s v="Driver - AZ - After Jan 10"/>
    <n v="70"/>
    <n v="12"/>
    <s v="HR"/>
    <s v=""/>
    <s v=""/>
    <s v="70"/>
    <s v="0"/>
    <n v="840"/>
    <n v="109.2"/>
    <n v="949.19999999999993"/>
    <d v="2021-09-30T00:00:00"/>
    <n v="0"/>
    <x v="6"/>
    <d v="2021-10-15T00:00:00"/>
    <n v="165"/>
    <n v="0"/>
    <n v="0"/>
    <s v="Nathan Kyme"/>
    <s v="New All Season Development"/>
    <m/>
    <s v="VC7556-2019-017"/>
    <s v="929 OF"/>
    <m/>
    <m/>
    <m/>
    <s v="Approved"/>
    <m/>
    <m/>
    <s v="Road building acitivities from Mink Creek - Jeff did float moves."/>
    <n v="6"/>
    <s v="C237-C247"/>
    <s v="Mink Creek"/>
    <n v="0"/>
    <d v="2021-10-06T00:00:00"/>
    <m/>
    <s v="58"/>
    <d v="2021-10-08T00:00:00"/>
    <s v=""/>
    <s v=""/>
    <m/>
    <m/>
    <m/>
    <s v=""/>
    <s v="06"/>
    <s v="Corbiere and Sons Contracting1012920210930-13Driver - AZ - After Jan 1012840"/>
    <s v="Corbiere and Sons Contracting1012920210930-13Driver - AZ - After Jan 1012840INV #150"/>
    <s v="New All Season Development"/>
    <s v=""/>
    <x v="2"/>
  </r>
  <r>
    <x v="1"/>
    <n v="6"/>
    <n v="0"/>
    <n v="10129"/>
    <s v="20210930-13"/>
    <n v="53510602"/>
    <s v="Access"/>
    <n v="0"/>
    <s v="Operator - Principle - After Jan 10"/>
    <n v="75"/>
    <n v="26"/>
    <s v="HR"/>
    <s v=""/>
    <s v=""/>
    <s v="75"/>
    <s v="0"/>
    <n v="1950"/>
    <n v="253.5"/>
    <n v="2203.5"/>
    <d v="2021-09-30T00:00:00"/>
    <n v="0"/>
    <x v="6"/>
    <d v="2021-10-15T00:00:00"/>
    <n v="165"/>
    <n v="0"/>
    <n v="0"/>
    <s v="Nathan Kyme"/>
    <s v="New All Season Development"/>
    <m/>
    <s v="VC7556-2019-017"/>
    <s v="929 OF"/>
    <m/>
    <m/>
    <m/>
    <s v="Approved"/>
    <m/>
    <m/>
    <s v="Road building acitivities from Mink Creek - Jeff did float moves."/>
    <n v="6"/>
    <s v="C237-C247"/>
    <s v="Mink Creek"/>
    <n v="0"/>
    <d v="2021-10-06T00:00:00"/>
    <m/>
    <s v="58"/>
    <d v="2021-10-08T00:00:00"/>
    <s v=""/>
    <s v=""/>
    <m/>
    <m/>
    <m/>
    <s v=""/>
    <s v="06"/>
    <s v="Corbiere and Sons Contracting1012920210930-13Operator - Principle - After Jan 10261950"/>
    <s v="Corbiere and Sons Contracting1012920210930-13Operator - Principle - After Jan 10261950INV #150"/>
    <s v="New All Season Development"/>
    <s v=""/>
    <x v="2"/>
  </r>
  <r>
    <x v="1"/>
    <n v="6"/>
    <n v="0"/>
    <n v="10129"/>
    <s v="20210930-13"/>
    <n v="53510602"/>
    <s v="Access"/>
    <n v="0"/>
    <s v="L.O.A."/>
    <n v="210"/>
    <n v="3"/>
    <s v="DAY"/>
    <s v=""/>
    <s v=""/>
    <m/>
    <s v="0"/>
    <n v="630"/>
    <n v="81.900000000000006"/>
    <n v="711.9"/>
    <d v="2021-09-30T00:00:00"/>
    <n v="0"/>
    <x v="6"/>
    <d v="2021-10-15T00:00:00"/>
    <n v="165"/>
    <n v="0"/>
    <n v="0"/>
    <s v="Nathan Kyme"/>
    <s v="New All Season Development"/>
    <m/>
    <s v="VC7556-2019-017"/>
    <s v="929 OF"/>
    <m/>
    <m/>
    <m/>
    <s v="Approved"/>
    <m/>
    <m/>
    <s v="Road building acitivities from Mink Creek - Jeff did float moves."/>
    <n v="6"/>
    <s v="C237-C247"/>
    <s v="Mink Creek"/>
    <n v="0"/>
    <d v="2021-10-06T00:00:00"/>
    <m/>
    <s v="58"/>
    <d v="2021-10-08T00:00:00"/>
    <s v=""/>
    <s v=""/>
    <m/>
    <m/>
    <m/>
    <s v=""/>
    <s v="06"/>
    <s v="Corbiere and Sons Contracting1012920210930-13L.O.A.3630"/>
    <s v="Corbiere and Sons Contracting1012920210930-13L.O.A.3630INV #150"/>
    <s v="New All Season Development"/>
    <s v=""/>
    <x v="2"/>
  </r>
  <r>
    <x v="1"/>
    <n v="6"/>
    <n v="0"/>
    <n v="10129"/>
    <s v="20210930-13"/>
    <n v="53510602"/>
    <s v="Access"/>
    <n v="0"/>
    <s v="Tractor Trailer - 60 Ton- After Jan 10"/>
    <n v="122.39"/>
    <n v="12"/>
    <s v="Dynamic"/>
    <s v="91.79"/>
    <s v="0"/>
    <s v=""/>
    <s v=""/>
    <n v="1468.68"/>
    <n v="190.92840000000001"/>
    <n v="1659.6083999999998"/>
    <d v="2021-09-30T00:00:00"/>
    <n v="0"/>
    <x v="6"/>
    <d v="2021-10-15T00:00:00"/>
    <n v="165"/>
    <n v="0"/>
    <n v="0"/>
    <s v="Nathan Kyme"/>
    <s v="New All Season Development"/>
    <m/>
    <s v="VC7556-2019-017"/>
    <s v="929 OF"/>
    <m/>
    <m/>
    <m/>
    <s v="Approved"/>
    <m/>
    <m/>
    <s v="Road building acitivities from Mink Creek - Jeff did float moves."/>
    <n v="6"/>
    <s v="C237-C247"/>
    <s v="Mink Creek"/>
    <n v="0"/>
    <d v="2021-10-06T00:00:00"/>
    <m/>
    <s v="58"/>
    <d v="2021-10-08T00:00:00"/>
    <s v=""/>
    <s v=""/>
    <m/>
    <m/>
    <m/>
    <s v=""/>
    <s v="06"/>
    <s v="Corbiere and Sons Contracting1012920210930-13Tractor Trailer - 60 Ton- After Jan 10121468.68"/>
    <s v="Corbiere and Sons Contracting1012920210930-13Tractor Trailer - 60 Ton- After Jan 10121468.68INV #150"/>
    <s v="New All Season Development"/>
    <s v=""/>
    <x v="2"/>
  </r>
  <r>
    <x v="1"/>
    <n v="6"/>
    <n v="0"/>
    <n v="10129"/>
    <s v="20210930-13"/>
    <n v="53510602"/>
    <s v="Access"/>
    <n v="0"/>
    <s v="Rock Truck - 30 Ton- After Jan 10"/>
    <n v="138.05000000000001"/>
    <n v="12"/>
    <s v="Dynamic"/>
    <s v="103.54"/>
    <s v="0"/>
    <s v=""/>
    <s v=""/>
    <n v="1656.6"/>
    <n v="215.358"/>
    <n v="1871.9579999999996"/>
    <d v="2021-09-30T00:00:00"/>
    <n v="0"/>
    <x v="6"/>
    <d v="2021-10-15T00:00:00"/>
    <n v="165"/>
    <n v="0"/>
    <n v="0"/>
    <s v="Nathan Kyme"/>
    <s v="New All Season Development"/>
    <m/>
    <s v="VC7556-2019-017"/>
    <s v="929 OF"/>
    <m/>
    <m/>
    <m/>
    <s v="Approved"/>
    <m/>
    <m/>
    <s v="Road building acitivities from Mink Creek - Jeff did float moves."/>
    <n v="6"/>
    <s v="C237-C247"/>
    <s v="Mink Creek"/>
    <n v="0"/>
    <d v="2021-10-06T00:00:00"/>
    <m/>
    <s v="58"/>
    <d v="2021-10-08T00:00:00"/>
    <s v=""/>
    <s v=""/>
    <m/>
    <m/>
    <m/>
    <s v=""/>
    <s v="06"/>
    <s v="Corbiere and Sons Contracting1012920210930-13Rock Truck - 30 Ton- After Jan 10121656.6"/>
    <s v="Corbiere and Sons Contracting1012920210930-13Rock Truck - 30 Ton- After Jan 10121656.6INV #150"/>
    <s v="New All Season Development"/>
    <s v=""/>
    <x v="2"/>
  </r>
  <r>
    <x v="1"/>
    <n v="6"/>
    <n v="0"/>
    <n v="10129"/>
    <s v="20210930-13"/>
    <n v="53510602"/>
    <s v="Access"/>
    <n v="0"/>
    <s v="Light Truck - Pick up- After Jan 10"/>
    <n v="243.75"/>
    <n v="1"/>
    <s v="DAY"/>
    <s v="182.81"/>
    <s v="0"/>
    <s v=""/>
    <s v=""/>
    <n v="243.75"/>
    <n v="31.6875"/>
    <n v="275.4375"/>
    <d v="2021-09-30T00:00:00"/>
    <n v="0"/>
    <x v="6"/>
    <d v="2021-10-15T00:00:00"/>
    <n v="165"/>
    <n v="0"/>
    <n v="0"/>
    <s v="Nathan Kyme"/>
    <s v="New All Season Development"/>
    <m/>
    <s v="VC7556-2019-017"/>
    <s v="929 OF"/>
    <m/>
    <m/>
    <m/>
    <s v="Approved"/>
    <m/>
    <m/>
    <s v="Road building acitivities from Mink Creek - Jeff did float moves."/>
    <n v="6"/>
    <s v="C237-C247"/>
    <s v="Mink Creek"/>
    <n v="0"/>
    <d v="2021-10-06T00:00:00"/>
    <m/>
    <s v="58"/>
    <d v="2021-10-08T00:00:00"/>
    <s v=""/>
    <s v=""/>
    <m/>
    <m/>
    <m/>
    <s v=""/>
    <s v="06"/>
    <s v="Corbiere and Sons Contracting1012920210930-13Light Truck - Pick up- After Jan 101243.75"/>
    <s v="Corbiere and Sons Contracting1012920210930-13Light Truck - Pick up- After Jan 101243.75INV #150"/>
    <s v="New All Season Development"/>
    <s v=""/>
    <x v="2"/>
  </r>
  <r>
    <x v="1"/>
    <n v="6"/>
    <n v="0"/>
    <n v="10129"/>
    <s v="20210930-13"/>
    <n v="53510602"/>
    <s v="Access"/>
    <n v="0"/>
    <s v="Excavator Thumb - 30 - 50 ton- After Jan 10"/>
    <n v="12.21"/>
    <n v="12"/>
    <s v="HR"/>
    <s v="9.16"/>
    <s v="0"/>
    <s v=""/>
    <s v=""/>
    <n v="146.52000000000001"/>
    <n v="19.047600000000003"/>
    <n v="165.5676"/>
    <d v="2021-09-30T00:00:00"/>
    <n v="0"/>
    <x v="6"/>
    <d v="2021-10-15T00:00:00"/>
    <n v="165"/>
    <n v="0"/>
    <n v="0"/>
    <s v="Nathan Kyme"/>
    <s v="New All Season Development"/>
    <m/>
    <s v="VC7556-2019-017"/>
    <s v="929 OF"/>
    <m/>
    <m/>
    <m/>
    <s v="Approved"/>
    <m/>
    <m/>
    <s v="Road building acitivities from Mink Creek - Jeff did float moves."/>
    <n v="6"/>
    <s v="C237-C247"/>
    <s v="Mink Creek"/>
    <n v="0"/>
    <d v="2021-10-06T00:00:00"/>
    <m/>
    <s v="58"/>
    <d v="2021-10-08T00:00:00"/>
    <s v=""/>
    <s v=""/>
    <m/>
    <m/>
    <m/>
    <s v=""/>
    <s v="06"/>
    <s v="Corbiere and Sons Contracting1012920210930-13Excavator Thumb - 30 - 50 ton- After Jan 1012146.52"/>
    <s v="Corbiere and Sons Contracting1012920210930-13Excavator Thumb - 30 - 50 ton- After Jan 1012146.52INV #150"/>
    <s v="New All Season Development"/>
    <s v=""/>
    <x v="2"/>
  </r>
  <r>
    <x v="1"/>
    <n v="6"/>
    <n v="0"/>
    <n v="10129"/>
    <s v="20210930-13"/>
    <n v="53510602"/>
    <s v="Access"/>
    <n v="0"/>
    <s v="Excavator - 36 ton- After Jan 10"/>
    <n v="146.96"/>
    <n v="12"/>
    <s v="Dynamic"/>
    <s v="110.22"/>
    <s v="0"/>
    <s v=""/>
    <s v=""/>
    <n v="1763.52"/>
    <n v="229.2576"/>
    <n v="1992.7775999999999"/>
    <d v="2021-09-30T00:00:00"/>
    <n v="0"/>
    <x v="6"/>
    <d v="2021-10-15T00:00:00"/>
    <n v="165"/>
    <n v="0"/>
    <n v="0"/>
    <s v="Nathan Kyme"/>
    <s v="New All Season Development"/>
    <m/>
    <s v="VC7556-2019-017"/>
    <s v="929 OF"/>
    <m/>
    <m/>
    <m/>
    <s v="Approved"/>
    <m/>
    <m/>
    <s v="Road building acitivities from Mink Creek - Jeff did float moves."/>
    <n v="6"/>
    <s v="C237-C247"/>
    <s v="Mink Creek"/>
    <n v="0"/>
    <d v="2021-10-06T00:00:00"/>
    <m/>
    <s v="58"/>
    <d v="2021-10-08T00:00:00"/>
    <s v=""/>
    <s v=""/>
    <m/>
    <m/>
    <m/>
    <s v=""/>
    <s v="06"/>
    <s v="Corbiere and Sons Contracting1012920210930-13Excavator - 36 ton- After Jan 10121763.52"/>
    <s v="Corbiere and Sons Contracting1012920210930-13Excavator - 36 ton- After Jan 10121763.52INV #150"/>
    <s v="New All Season Development"/>
    <s v=""/>
    <x v="2"/>
  </r>
  <r>
    <x v="1"/>
    <n v="6"/>
    <n v="0"/>
    <n v="10128"/>
    <s v="20210930-12"/>
    <n v="53510602"/>
    <s v="Access"/>
    <n v="0"/>
    <s v="Operator - Principle - After Jan 10"/>
    <n v="75"/>
    <n v="39"/>
    <s v="HR"/>
    <s v=""/>
    <s v=""/>
    <s v="75"/>
    <s v="0"/>
    <n v="2925"/>
    <n v="380.25"/>
    <n v="3305.2499999999995"/>
    <d v="2021-09-30T00:00:00"/>
    <n v="0"/>
    <x v="6"/>
    <d v="2021-10-15T00:00:00"/>
    <n v="165"/>
    <n v="0"/>
    <n v="0"/>
    <s v="Nathan Kyme"/>
    <s v="New All Season Development"/>
    <m/>
    <s v="VC7556-2019-017"/>
    <s v="929 OF"/>
    <m/>
    <m/>
    <m/>
    <s v="Approved"/>
    <m/>
    <m/>
    <s v="Road building activities on Ripple Creek"/>
    <n v="6"/>
    <s v="C197-C202"/>
    <s v="Ripple Creek"/>
    <n v="0"/>
    <d v="2021-10-06T00:00:00"/>
    <m/>
    <s v="58"/>
    <d v="2021-10-08T00:00:00"/>
    <s v=""/>
    <s v=""/>
    <m/>
    <m/>
    <m/>
    <s v=""/>
    <s v="06"/>
    <s v="Corbiere and Sons Contracting1012820210930-12Operator - Principle - After Jan 10392925"/>
    <s v="Corbiere and Sons Contracting1012820210930-12Operator - Principle - After Jan 10392925INV #150"/>
    <s v="New All Season Development"/>
    <s v=""/>
    <x v="2"/>
  </r>
  <r>
    <x v="1"/>
    <n v="6"/>
    <n v="0"/>
    <n v="10128"/>
    <s v="20210930-12"/>
    <n v="53510602"/>
    <s v="Access"/>
    <n v="0"/>
    <s v="L.O.A."/>
    <n v="210"/>
    <n v="4"/>
    <s v="DAY"/>
    <s v=""/>
    <s v=""/>
    <m/>
    <s v="0"/>
    <n v="840"/>
    <n v="109.2"/>
    <n v="949.19999999999993"/>
    <d v="2021-09-30T00:00:00"/>
    <n v="0"/>
    <x v="6"/>
    <d v="2021-10-15T00:00:00"/>
    <n v="165"/>
    <n v="0"/>
    <n v="0"/>
    <s v="Nathan Kyme"/>
    <s v="New All Season Development"/>
    <m/>
    <s v="VC7556-2019-017"/>
    <s v="929 OF"/>
    <m/>
    <m/>
    <m/>
    <s v="Approved"/>
    <m/>
    <m/>
    <s v="Road building activities on Ripple Creek"/>
    <n v="6"/>
    <s v="C197-C202"/>
    <s v="Ripple Creek"/>
    <n v="0"/>
    <d v="2021-10-06T00:00:00"/>
    <m/>
    <s v="58"/>
    <d v="2021-10-08T00:00:00"/>
    <s v=""/>
    <s v=""/>
    <m/>
    <m/>
    <m/>
    <s v=""/>
    <s v="06"/>
    <s v="Corbiere and Sons Contracting1012820210930-12L.O.A.4840"/>
    <s v="Corbiere and Sons Contracting1012820210930-12L.O.A.4840INV #150"/>
    <s v="New All Season Development"/>
    <s v=""/>
    <x v="2"/>
  </r>
  <r>
    <x v="1"/>
    <n v="6"/>
    <n v="0"/>
    <n v="10128"/>
    <s v="20210930-12"/>
    <n v="53510602"/>
    <s v="Access"/>
    <n v="0"/>
    <s v="Foreman"/>
    <n v="95"/>
    <n v="13"/>
    <s v="HR"/>
    <s v=""/>
    <s v=""/>
    <s v="95"/>
    <s v="0"/>
    <n v="1235"/>
    <n v="160.55000000000001"/>
    <n v="1395.55"/>
    <d v="2021-09-30T00:00:00"/>
    <n v="0"/>
    <x v="6"/>
    <d v="2021-10-15T00:00:00"/>
    <n v="165"/>
    <n v="0"/>
    <n v="0"/>
    <s v="Nathan Kyme"/>
    <s v="New All Season Development"/>
    <m/>
    <s v="VC7556-2019-017"/>
    <s v="929 OF"/>
    <m/>
    <m/>
    <m/>
    <s v="Approved"/>
    <m/>
    <m/>
    <s v="Road building activities on Ripple Creek"/>
    <n v="6"/>
    <s v="C197-C202"/>
    <s v="Ripple Creek"/>
    <n v="0"/>
    <d v="2021-10-06T00:00:00"/>
    <m/>
    <s v="58"/>
    <d v="2021-10-08T00:00:00"/>
    <s v=""/>
    <s v=""/>
    <m/>
    <m/>
    <m/>
    <s v=""/>
    <s v="06"/>
    <s v="Corbiere and Sons Contracting1012820210930-12Foreman131235"/>
    <s v="Corbiere and Sons Contracting1012820210930-12Foreman131235INV #150"/>
    <s v="New All Season Development"/>
    <s v=""/>
    <x v="2"/>
  </r>
  <r>
    <x v="1"/>
    <n v="6"/>
    <n v="0"/>
    <n v="10128"/>
    <s v="20210930-12"/>
    <n v="53510602"/>
    <s v="Access"/>
    <n v="0"/>
    <s v="Rock Truck - 30 Ton- After Jan 10"/>
    <n v="138.05000000000001"/>
    <n v="11"/>
    <s v="Dynamic"/>
    <s v="103.54"/>
    <s v="0"/>
    <s v=""/>
    <s v=""/>
    <n v="1518.55"/>
    <n v="197.41149999999999"/>
    <n v="1715.9614999999999"/>
    <d v="2021-09-30T00:00:00"/>
    <n v="0"/>
    <x v="6"/>
    <d v="2021-10-15T00:00:00"/>
    <n v="165"/>
    <n v="0"/>
    <n v="0"/>
    <s v="Nathan Kyme"/>
    <s v="New All Season Development"/>
    <m/>
    <s v="VC7556-2019-017"/>
    <s v="929 OF"/>
    <m/>
    <m/>
    <m/>
    <s v="Approved"/>
    <m/>
    <m/>
    <s v="Road building activities on Ripple Creek"/>
    <n v="6"/>
    <s v="C197-C202"/>
    <s v="Ripple Creek"/>
    <n v="0"/>
    <d v="2021-10-06T00:00:00"/>
    <m/>
    <s v="58"/>
    <d v="2021-10-08T00:00:00"/>
    <s v=""/>
    <s v=""/>
    <m/>
    <m/>
    <m/>
    <s v=""/>
    <s v="06"/>
    <s v="Corbiere and Sons Contracting1012820210930-12Rock Truck - 30 Ton- After Jan 10111518.55"/>
    <s v="Corbiere and Sons Contracting1012820210930-12Rock Truck - 30 Ton- After Jan 10111518.55INV #150"/>
    <s v="New All Season Development"/>
    <s v=""/>
    <x v="2"/>
  </r>
  <r>
    <x v="1"/>
    <n v="6"/>
    <n v="0"/>
    <n v="10128"/>
    <s v="20210930-12"/>
    <n v="53510602"/>
    <s v="Access"/>
    <n v="0"/>
    <s v="Light Truck - Pick up- After Jan 10"/>
    <n v="243.75"/>
    <n v="2"/>
    <s v="DAY"/>
    <s v="182.81"/>
    <s v="0"/>
    <s v=""/>
    <s v=""/>
    <n v="487.5"/>
    <n v="63.375"/>
    <n v="550.875"/>
    <d v="2021-09-30T00:00:00"/>
    <n v="0"/>
    <x v="6"/>
    <d v="2021-10-15T00:00:00"/>
    <n v="165"/>
    <n v="0"/>
    <n v="0"/>
    <s v="Nathan Kyme"/>
    <s v="New All Season Development"/>
    <m/>
    <s v="VC7556-2019-017"/>
    <s v="929 OF"/>
    <m/>
    <m/>
    <m/>
    <s v="Approved"/>
    <m/>
    <m/>
    <s v="Road building activities on Ripple Creek"/>
    <n v="6"/>
    <s v="C197-C202"/>
    <s v="Ripple Creek"/>
    <n v="0"/>
    <d v="2021-10-06T00:00:00"/>
    <m/>
    <s v="58"/>
    <d v="2021-10-08T00:00:00"/>
    <s v=""/>
    <s v=""/>
    <m/>
    <m/>
    <m/>
    <s v=""/>
    <s v="06"/>
    <s v="Corbiere and Sons Contracting1012820210930-12Light Truck - Pick up- After Jan 102487.5"/>
    <s v="Corbiere and Sons Contracting1012820210930-12Light Truck - Pick up- After Jan 102487.5INV #150"/>
    <s v="New All Season Development"/>
    <s v=""/>
    <x v="2"/>
  </r>
  <r>
    <x v="1"/>
    <n v="6"/>
    <n v="0"/>
    <n v="10128"/>
    <s v="20210930-12"/>
    <n v="53510602"/>
    <s v="Access"/>
    <n v="0"/>
    <s v="Excavator Thumb - 30 - 50 ton- After Jan 10"/>
    <n v="12.21"/>
    <n v="11"/>
    <s v="HR"/>
    <s v="9.16"/>
    <s v="0"/>
    <s v=""/>
    <s v=""/>
    <n v="134.31"/>
    <n v="17.4603"/>
    <n v="151.77029999999999"/>
    <d v="2021-09-30T00:00:00"/>
    <n v="0"/>
    <x v="6"/>
    <d v="2021-10-15T00:00:00"/>
    <n v="165"/>
    <n v="0"/>
    <n v="0"/>
    <s v="Nathan Kyme"/>
    <s v="New All Season Development"/>
    <m/>
    <s v="VC7556-2019-017"/>
    <s v="929 OF"/>
    <m/>
    <m/>
    <m/>
    <s v="Approved"/>
    <m/>
    <m/>
    <s v="Road building activities on Ripple Creek"/>
    <n v="6"/>
    <s v="C197-C202"/>
    <s v="Ripple Creek"/>
    <n v="0"/>
    <d v="2021-10-06T00:00:00"/>
    <m/>
    <s v="58"/>
    <d v="2021-10-08T00:00:00"/>
    <s v=""/>
    <s v=""/>
    <m/>
    <m/>
    <m/>
    <s v=""/>
    <s v="06"/>
    <s v="Corbiere and Sons Contracting1012820210930-12Excavator Thumb - 30 - 50 ton- After Jan 1011134.31"/>
    <s v="Corbiere and Sons Contracting1012820210930-12Excavator Thumb - 30 - 50 ton- After Jan 1011134.31INV #150"/>
    <s v="New All Season Development"/>
    <s v=""/>
    <x v="2"/>
  </r>
  <r>
    <x v="1"/>
    <n v="6"/>
    <n v="0"/>
    <n v="10128"/>
    <s v="20210930-12"/>
    <n v="53510602"/>
    <s v="Access"/>
    <n v="0"/>
    <s v="Excavator - 36 ton- After Jan 10"/>
    <n v="146.96"/>
    <n v="11"/>
    <s v="Dynamic"/>
    <s v="110.22"/>
    <s v="0"/>
    <s v=""/>
    <s v=""/>
    <n v="1616.56"/>
    <n v="210.15280000000001"/>
    <n v="1826.7127999999998"/>
    <d v="2021-09-30T00:00:00"/>
    <n v="0"/>
    <x v="6"/>
    <d v="2021-10-15T00:00:00"/>
    <n v="165"/>
    <n v="0"/>
    <n v="0"/>
    <s v="Nathan Kyme"/>
    <s v="New All Season Development"/>
    <m/>
    <s v="VC7556-2019-017"/>
    <s v="929 OF"/>
    <m/>
    <m/>
    <m/>
    <s v="Approved"/>
    <m/>
    <m/>
    <s v="Road building activities on Ripple Creek"/>
    <n v="6"/>
    <s v="C197-C202"/>
    <s v="Ripple Creek"/>
    <n v="0"/>
    <d v="2021-10-06T00:00:00"/>
    <m/>
    <s v="58"/>
    <d v="2021-10-08T00:00:00"/>
    <s v=""/>
    <s v=""/>
    <m/>
    <m/>
    <m/>
    <s v=""/>
    <s v="06"/>
    <s v="Corbiere and Sons Contracting1012820210930-12Excavator - 36 ton- After Jan 10111616.56"/>
    <s v="Corbiere and Sons Contracting1012820210930-12Excavator - 36 ton- After Jan 10111616.56INV #150"/>
    <s v="New All Season Development"/>
    <s v=""/>
    <x v="2"/>
  </r>
  <r>
    <x v="1"/>
    <n v="6"/>
    <n v="0"/>
    <n v="10128"/>
    <s v="20210930-12"/>
    <n v="53510602"/>
    <s v="Access"/>
    <n v="0"/>
    <s v="Dozer D6 or equal- After Jan 10"/>
    <n v="131.47999999999999"/>
    <n v="11"/>
    <s v="Dynamic"/>
    <s v="98.61"/>
    <s v="0"/>
    <s v=""/>
    <s v=""/>
    <n v="1446.28"/>
    <n v="188.0164"/>
    <n v="1634.2963999999997"/>
    <d v="2021-09-30T00:00:00"/>
    <n v="0"/>
    <x v="6"/>
    <d v="2021-10-15T00:00:00"/>
    <n v="165"/>
    <n v="0"/>
    <n v="0"/>
    <s v="Nathan Kyme"/>
    <s v="New All Season Development"/>
    <m/>
    <s v="VC7556-2019-017"/>
    <s v="929 OF"/>
    <m/>
    <m/>
    <m/>
    <s v="Approved"/>
    <m/>
    <m/>
    <s v="Road building activities on Ripple Creek"/>
    <n v="6"/>
    <s v="C197-C202"/>
    <s v="Ripple Creek"/>
    <n v="0"/>
    <d v="2021-10-06T00:00:00"/>
    <m/>
    <s v="58"/>
    <d v="2021-10-08T00:00:00"/>
    <s v=""/>
    <s v=""/>
    <m/>
    <m/>
    <m/>
    <s v=""/>
    <s v="06"/>
    <s v="Corbiere and Sons Contracting1012820210930-12Dozer D6 or equal- After Jan 10111446.28"/>
    <s v="Corbiere and Sons Contracting1012820210930-12Dozer D6 or equal- After Jan 10111446.28INV #150"/>
    <s v="New All Season Development"/>
    <s v=""/>
    <x v="2"/>
  </r>
  <r>
    <x v="1"/>
    <n v="6"/>
    <n v="0"/>
    <n v="10127"/>
    <s v="20210930-11"/>
    <n v="53510602"/>
    <s v="Access"/>
    <n v="0"/>
    <s v="Operator - Principle - After Jan 10"/>
    <n v="75"/>
    <n v="36"/>
    <s v="HR"/>
    <s v=""/>
    <s v=""/>
    <s v="75"/>
    <s v="0"/>
    <n v="2700"/>
    <n v="351"/>
    <n v="3050.9999999999995"/>
    <d v="2021-09-30T00:00:00"/>
    <n v="0"/>
    <x v="6"/>
    <d v="2021-10-15T00:00:00"/>
    <n v="165"/>
    <n v="0"/>
    <n v="0"/>
    <s v="Nathan Kyme"/>
    <s v="New All Season Development"/>
    <m/>
    <s v="VC7556-2019-017"/>
    <s v="929 OF"/>
    <m/>
    <m/>
    <m/>
    <s v="Approved"/>
    <m/>
    <m/>
    <s v="Road building activities on Little Pic"/>
    <n v="6"/>
    <s v="C215-C216"/>
    <s v="Little Pic River"/>
    <n v="0"/>
    <d v="2021-10-06T00:00:00"/>
    <m/>
    <s v="58"/>
    <d v="2021-10-08T00:00:00"/>
    <s v=""/>
    <s v=""/>
    <m/>
    <m/>
    <m/>
    <s v=""/>
    <s v="06"/>
    <s v="Corbiere and Sons Contracting1012720210930-11Operator - Principle - After Jan 10362700"/>
    <s v="Corbiere and Sons Contracting1012720210930-11Operator - Principle - After Jan 10362700INV #150"/>
    <s v="New All Season Development"/>
    <s v=""/>
    <x v="2"/>
  </r>
  <r>
    <x v="1"/>
    <n v="6"/>
    <n v="0"/>
    <n v="10127"/>
    <s v="20210930-11"/>
    <n v="53510602"/>
    <s v="Access"/>
    <n v="0"/>
    <s v="L.O.A."/>
    <n v="210"/>
    <n v="3"/>
    <s v="DAY"/>
    <s v=""/>
    <s v=""/>
    <m/>
    <s v="0"/>
    <n v="630"/>
    <n v="81.900000000000006"/>
    <n v="711.9"/>
    <d v="2021-09-30T00:00:00"/>
    <n v="0"/>
    <x v="6"/>
    <d v="2021-10-15T00:00:00"/>
    <n v="165"/>
    <n v="0"/>
    <n v="0"/>
    <s v="Nathan Kyme"/>
    <s v="New All Season Development"/>
    <m/>
    <s v="VC7556-2019-017"/>
    <s v="929 OF"/>
    <m/>
    <m/>
    <m/>
    <s v="Approved"/>
    <m/>
    <m/>
    <s v="Road building activities on Little Pic"/>
    <n v="6"/>
    <s v="C215-C216"/>
    <s v="Little Pic River"/>
    <n v="0"/>
    <d v="2021-10-06T00:00:00"/>
    <m/>
    <s v="58"/>
    <d v="2021-10-08T00:00:00"/>
    <s v=""/>
    <s v=""/>
    <m/>
    <m/>
    <m/>
    <s v=""/>
    <s v="06"/>
    <s v="Corbiere and Sons Contracting1012720210930-11L.O.A.3630"/>
    <s v="Corbiere and Sons Contracting1012720210930-11L.O.A.3630INV #150"/>
    <s v="New All Season Development"/>
    <s v=""/>
    <x v="2"/>
  </r>
  <r>
    <x v="1"/>
    <n v="6"/>
    <n v="0"/>
    <n v="10127"/>
    <s v="20210930-11"/>
    <n v="53510602"/>
    <s v="Access"/>
    <n v="0"/>
    <s v="Rock Truck - 30 Ton- After Jan 10"/>
    <n v="138.05000000000001"/>
    <n v="11"/>
    <s v="Dynamic"/>
    <s v="103.54"/>
    <s v="0"/>
    <s v=""/>
    <s v=""/>
    <n v="1518.55"/>
    <n v="197.41149999999999"/>
    <n v="1715.9614999999999"/>
    <d v="2021-09-30T00:00:00"/>
    <n v="0"/>
    <x v="6"/>
    <d v="2021-10-15T00:00:00"/>
    <n v="165"/>
    <n v="0"/>
    <n v="0"/>
    <s v="Nathan Kyme"/>
    <s v="New All Season Development"/>
    <m/>
    <s v="VC7556-2019-017"/>
    <s v="929 OF"/>
    <m/>
    <m/>
    <m/>
    <s v="Approved"/>
    <m/>
    <m/>
    <s v="Road building activities on Little Pic"/>
    <n v="6"/>
    <s v="C215-C216"/>
    <s v="Little Pic River"/>
    <n v="0"/>
    <d v="2021-10-06T00:00:00"/>
    <m/>
    <s v="58"/>
    <d v="2021-10-08T00:00:00"/>
    <s v=""/>
    <s v=""/>
    <m/>
    <m/>
    <m/>
    <s v=""/>
    <s v="06"/>
    <s v="Corbiere and Sons Contracting1012720210930-11Rock Truck - 30 Ton- After Jan 10111518.55"/>
    <s v="Corbiere and Sons Contracting1012720210930-11Rock Truck - 30 Ton- After Jan 10111518.55INV #150"/>
    <s v="New All Season Development"/>
    <s v=""/>
    <x v="2"/>
  </r>
  <r>
    <x v="1"/>
    <n v="6"/>
    <n v="0"/>
    <n v="10127"/>
    <s v="20210930-11"/>
    <n v="53510602"/>
    <s v="Access"/>
    <n v="0"/>
    <s v="Light Truck - Pick up- After Jan 10"/>
    <n v="243.75"/>
    <n v="2"/>
    <s v="DAY"/>
    <s v="182.81"/>
    <s v="0"/>
    <s v=""/>
    <s v=""/>
    <n v="487.5"/>
    <n v="63.375"/>
    <n v="550.875"/>
    <d v="2021-09-30T00:00:00"/>
    <n v="0"/>
    <x v="6"/>
    <d v="2021-10-15T00:00:00"/>
    <n v="165"/>
    <n v="0"/>
    <n v="0"/>
    <s v="Nathan Kyme"/>
    <s v="New All Season Development"/>
    <m/>
    <s v="VC7556-2019-017"/>
    <s v="929 OF"/>
    <m/>
    <m/>
    <m/>
    <s v="Approved"/>
    <m/>
    <m/>
    <s v="Road building activities on Little Pic"/>
    <n v="6"/>
    <s v="C215-C216"/>
    <s v="Little Pic River"/>
    <n v="0"/>
    <d v="2021-10-06T00:00:00"/>
    <m/>
    <s v="58"/>
    <d v="2021-10-08T00:00:00"/>
    <s v=""/>
    <s v=""/>
    <m/>
    <m/>
    <m/>
    <s v=""/>
    <s v="06"/>
    <s v="Corbiere and Sons Contracting1012720210930-11Light Truck - Pick up- After Jan 102487.5"/>
    <s v="Corbiere and Sons Contracting1012720210930-11Light Truck - Pick up- After Jan 102487.5INV #150"/>
    <s v="New All Season Development"/>
    <s v=""/>
    <x v="2"/>
  </r>
  <r>
    <x v="1"/>
    <n v="6"/>
    <n v="0"/>
    <n v="10127"/>
    <s v="20210930-11"/>
    <n v="53510602"/>
    <s v="Access"/>
    <n v="0"/>
    <s v="Excavator - 36 ton- After Jan 10"/>
    <n v="146.96"/>
    <n v="11"/>
    <s v="Dynamic"/>
    <s v="110.22"/>
    <s v="0"/>
    <s v=""/>
    <s v=""/>
    <n v="1616.56"/>
    <n v="210.15280000000001"/>
    <n v="1826.7127999999998"/>
    <d v="2021-09-30T00:00:00"/>
    <n v="0"/>
    <x v="6"/>
    <d v="2021-10-15T00:00:00"/>
    <n v="165"/>
    <n v="0"/>
    <n v="0"/>
    <s v="Nathan Kyme"/>
    <s v="New All Season Development"/>
    <m/>
    <s v="VC7556-2019-017"/>
    <s v="929 OF"/>
    <m/>
    <m/>
    <m/>
    <s v="Approved"/>
    <m/>
    <m/>
    <s v="Road building activities on Little Pic"/>
    <n v="6"/>
    <s v="C215-C216"/>
    <s v="Little Pic River"/>
    <n v="0"/>
    <d v="2021-10-06T00:00:00"/>
    <m/>
    <s v="58"/>
    <d v="2021-10-08T00:00:00"/>
    <s v=""/>
    <s v=""/>
    <m/>
    <m/>
    <m/>
    <s v=""/>
    <s v="06"/>
    <s v="Corbiere and Sons Contracting1012720210930-11Excavator - 36 ton- After Jan 10111616.56"/>
    <s v="Corbiere and Sons Contracting1012720210930-11Excavator - 36 ton- After Jan 10111616.56INV #150"/>
    <s v="New All Season Development"/>
    <s v=""/>
    <x v="2"/>
  </r>
  <r>
    <x v="1"/>
    <n v="6"/>
    <n v="0"/>
    <n v="10127"/>
    <s v="20210930-11"/>
    <n v="53510602"/>
    <s v="Access"/>
    <n v="0"/>
    <s v="Dozer D6 or equal- After Jan 10"/>
    <n v="131.47999999999999"/>
    <n v="11"/>
    <s v="Dynamic"/>
    <s v="98.61"/>
    <s v="0"/>
    <s v=""/>
    <s v=""/>
    <n v="1446.28"/>
    <n v="188.0164"/>
    <n v="1634.2963999999997"/>
    <d v="2021-09-30T00:00:00"/>
    <n v="0"/>
    <x v="6"/>
    <d v="2021-10-15T00:00:00"/>
    <n v="165"/>
    <n v="0"/>
    <n v="0"/>
    <s v="Nathan Kyme"/>
    <s v="New All Season Development"/>
    <m/>
    <s v="VC7556-2019-017"/>
    <s v="929 OF"/>
    <m/>
    <m/>
    <m/>
    <s v="Approved"/>
    <m/>
    <m/>
    <s v="Road building activities on Little Pic"/>
    <n v="6"/>
    <s v="C215-C216"/>
    <s v="Little Pic River"/>
    <n v="0"/>
    <d v="2021-10-06T00:00:00"/>
    <m/>
    <s v="58"/>
    <d v="2021-10-08T00:00:00"/>
    <s v=""/>
    <s v=""/>
    <m/>
    <m/>
    <m/>
    <s v=""/>
    <s v="06"/>
    <s v="Corbiere and Sons Contracting1012720210930-11Dozer D6 or equal- After Jan 10111446.28"/>
    <s v="Corbiere and Sons Contracting1012720210930-11Dozer D6 or equal- After Jan 10111446.28INV #150"/>
    <s v="New All Season Development"/>
    <s v=""/>
    <x v="2"/>
  </r>
  <r>
    <x v="1"/>
    <n v="6"/>
    <n v="0"/>
    <n v="10126"/>
    <s v="20210930-10"/>
    <n v="53510602"/>
    <s v="Access"/>
    <n v="0"/>
    <s v="Labourer - General - After Jan 10"/>
    <n v="60"/>
    <n v="13"/>
    <s v="HR"/>
    <s v=""/>
    <s v=""/>
    <s v="60"/>
    <s v="0"/>
    <n v="780"/>
    <n v="101.4"/>
    <n v="881.39999999999986"/>
    <d v="2021-09-30T00:00:00"/>
    <n v="0"/>
    <x v="6"/>
    <d v="2021-10-15T00:00:00"/>
    <n v="165"/>
    <n v="0"/>
    <n v="0"/>
    <s v="Nathan Kyme"/>
    <s v="New All Season Development"/>
    <m/>
    <s v="VC7556-2019-017"/>
    <s v="929 OF"/>
    <m/>
    <m/>
    <m/>
    <s v="Approved"/>
    <m/>
    <m/>
    <s v="Road building activities on Del Lake Road"/>
    <n v="6"/>
    <s v="C186-C195"/>
    <s v="Del Lake"/>
    <n v="0"/>
    <d v="2021-10-06T00:00:00"/>
    <m/>
    <s v="58"/>
    <d v="2021-10-08T00:00:00"/>
    <s v=""/>
    <s v=""/>
    <m/>
    <m/>
    <m/>
    <s v=""/>
    <s v="06"/>
    <s v="Corbiere and Sons Contracting1012620210930-10Labourer - General - After Jan 1013780"/>
    <s v="Corbiere and Sons Contracting1012620210930-10Labourer - General - After Jan 1013780INV #150"/>
    <s v="New All Season Development"/>
    <s v=""/>
    <x v="2"/>
  </r>
  <r>
    <x v="1"/>
    <n v="6"/>
    <n v="0"/>
    <n v="10126"/>
    <s v="20210930-10"/>
    <n v="53510602"/>
    <s v="Access"/>
    <n v="0"/>
    <s v="Operator - Principle - After Jan 10"/>
    <n v="75"/>
    <n v="78"/>
    <s v="HR"/>
    <s v=""/>
    <s v=""/>
    <s v="75"/>
    <s v="0"/>
    <n v="5850"/>
    <n v="760.5"/>
    <n v="6610.4999999999991"/>
    <d v="2021-09-30T00:00:00"/>
    <n v="0"/>
    <x v="6"/>
    <d v="2021-10-15T00:00:00"/>
    <n v="165"/>
    <n v="0"/>
    <n v="0"/>
    <s v="Nathan Kyme"/>
    <s v="New All Season Development"/>
    <m/>
    <s v="VC7556-2019-017"/>
    <s v="929 OF"/>
    <m/>
    <m/>
    <m/>
    <s v="Approved"/>
    <m/>
    <m/>
    <s v="Road building activities on Del Lake Road"/>
    <n v="6"/>
    <s v="C186-C195"/>
    <s v="Del Lake"/>
    <n v="0"/>
    <d v="2021-10-06T00:00:00"/>
    <m/>
    <s v="58"/>
    <d v="2021-10-08T00:00:00"/>
    <s v=""/>
    <s v=""/>
    <m/>
    <m/>
    <m/>
    <s v=""/>
    <s v="06"/>
    <s v="Corbiere and Sons Contracting1012620210930-10Operator - Principle - After Jan 10785850"/>
    <s v="Corbiere and Sons Contracting1012620210930-10Operator - Principle - After Jan 10785850INV #150"/>
    <s v="New All Season Development"/>
    <s v=""/>
    <x v="2"/>
  </r>
  <r>
    <x v="1"/>
    <n v="6"/>
    <n v="0"/>
    <n v="10126"/>
    <s v="20210930-10"/>
    <n v="53510602"/>
    <s v="Access"/>
    <n v="0"/>
    <s v="L.O.A."/>
    <n v="210"/>
    <n v="8"/>
    <s v="DAY"/>
    <s v=""/>
    <s v=""/>
    <m/>
    <s v="0"/>
    <n v="1680"/>
    <n v="218.4"/>
    <n v="1898.3999999999999"/>
    <d v="2021-09-30T00:00:00"/>
    <n v="0"/>
    <x v="6"/>
    <d v="2021-10-15T00:00:00"/>
    <n v="165"/>
    <n v="0"/>
    <n v="0"/>
    <s v="Nathan Kyme"/>
    <s v="New All Season Development"/>
    <m/>
    <s v="VC7556-2019-017"/>
    <s v="929 OF"/>
    <m/>
    <m/>
    <m/>
    <s v="Approved"/>
    <m/>
    <m/>
    <s v="Road building activities on Del Lake Road"/>
    <n v="6"/>
    <s v="C186-C195"/>
    <s v="Del Lake"/>
    <n v="0"/>
    <d v="2021-10-06T00:00:00"/>
    <m/>
    <s v="58"/>
    <d v="2021-10-08T00:00:00"/>
    <s v=""/>
    <s v=""/>
    <m/>
    <m/>
    <m/>
    <s v=""/>
    <s v="06"/>
    <s v="Corbiere and Sons Contracting1012620210930-10L.O.A.81680"/>
    <s v="Corbiere and Sons Contracting1012620210930-10L.O.A.81680INV #150"/>
    <s v="New All Season Development"/>
    <s v=""/>
    <x v="2"/>
  </r>
  <r>
    <x v="1"/>
    <n v="6"/>
    <n v="0"/>
    <n v="10126"/>
    <s v="20210930-10"/>
    <n v="53510602"/>
    <s v="Access"/>
    <n v="0"/>
    <s v="Foreman"/>
    <n v="95"/>
    <n v="13"/>
    <s v="HR"/>
    <s v=""/>
    <s v=""/>
    <s v="95"/>
    <s v="0"/>
    <n v="1235"/>
    <n v="160.55000000000001"/>
    <n v="1395.55"/>
    <d v="2021-09-30T00:00:00"/>
    <n v="0"/>
    <x v="6"/>
    <d v="2021-10-15T00:00:00"/>
    <n v="165"/>
    <n v="0"/>
    <n v="0"/>
    <s v="Nathan Kyme"/>
    <s v="New All Season Development"/>
    <m/>
    <s v="VC7556-2019-017"/>
    <s v="929 OF"/>
    <m/>
    <m/>
    <m/>
    <s v="Approved"/>
    <m/>
    <m/>
    <s v="Road building activities on Del Lake Road"/>
    <n v="6"/>
    <s v="C186-C195"/>
    <s v="Del Lake"/>
    <n v="0"/>
    <d v="2021-10-06T00:00:00"/>
    <m/>
    <s v="58"/>
    <d v="2021-10-08T00:00:00"/>
    <s v=""/>
    <s v=""/>
    <m/>
    <m/>
    <m/>
    <s v=""/>
    <s v="06"/>
    <s v="Corbiere and Sons Contracting1012620210930-10Foreman131235"/>
    <s v="Corbiere and Sons Contracting1012620210930-10Foreman131235INV #150"/>
    <s v="New All Season Development"/>
    <s v=""/>
    <x v="2"/>
  </r>
  <r>
    <x v="1"/>
    <n v="6"/>
    <n v="0"/>
    <n v="10126"/>
    <s v="20210930-10"/>
    <n v="53510602"/>
    <s v="Access"/>
    <n v="0"/>
    <s v="Rock Truck - 30 Ton- After Jan 10"/>
    <n v="138.05000000000001"/>
    <n v="12"/>
    <s v="Dynamic"/>
    <s v="103.54"/>
    <s v="0"/>
    <s v=""/>
    <s v=""/>
    <n v="1656.6"/>
    <n v="215.358"/>
    <n v="1871.9579999999996"/>
    <d v="2021-09-30T00:00:00"/>
    <n v="0"/>
    <x v="6"/>
    <d v="2021-10-15T00:00:00"/>
    <n v="165"/>
    <n v="0"/>
    <n v="0"/>
    <s v="Nathan Kyme"/>
    <s v="New All Season Development"/>
    <m/>
    <s v="VC7556-2019-017"/>
    <s v="929 OF"/>
    <m/>
    <m/>
    <m/>
    <s v="Approved"/>
    <m/>
    <m/>
    <s v="Road building activities on Del Lake Road"/>
    <n v="6"/>
    <s v="C186-C195"/>
    <s v="Del Lake"/>
    <n v="0"/>
    <d v="2021-10-06T00:00:00"/>
    <m/>
    <s v="58"/>
    <d v="2021-10-08T00:00:00"/>
    <s v=""/>
    <s v=""/>
    <m/>
    <m/>
    <m/>
    <s v=""/>
    <s v="06"/>
    <s v="Corbiere and Sons Contracting1012620210930-10Rock Truck - 30 Ton- After Jan 10121656.6"/>
    <s v="Corbiere and Sons Contracting1012620210930-10Rock Truck - 30 Ton- After Jan 10121656.6INV #150"/>
    <s v="New All Season Development"/>
    <s v=""/>
    <x v="2"/>
  </r>
  <r>
    <x v="1"/>
    <n v="6"/>
    <n v="0"/>
    <n v="10126"/>
    <s v="20210930-10"/>
    <n v="53510602"/>
    <s v="Access"/>
    <n v="0"/>
    <s v="Light Truck - Pick up- After Jan 10"/>
    <n v="243.75"/>
    <n v="4"/>
    <s v="DAY"/>
    <s v="182.81"/>
    <s v="0"/>
    <s v=""/>
    <s v=""/>
    <n v="975"/>
    <n v="126.75"/>
    <n v="1101.75"/>
    <d v="2021-09-30T00:00:00"/>
    <n v="0"/>
    <x v="6"/>
    <d v="2021-10-15T00:00:00"/>
    <n v="165"/>
    <n v="0"/>
    <n v="0"/>
    <s v="Nathan Kyme"/>
    <s v="New All Season Development"/>
    <m/>
    <s v="VC7556-2019-017"/>
    <s v="929 OF"/>
    <m/>
    <m/>
    <m/>
    <s v="Approved"/>
    <m/>
    <m/>
    <s v="Road building activities on Del Lake Road"/>
    <n v="6"/>
    <s v="C186-C195"/>
    <s v="Del Lake"/>
    <n v="0"/>
    <d v="2021-10-06T00:00:00"/>
    <m/>
    <s v="58"/>
    <d v="2021-10-08T00:00:00"/>
    <s v=""/>
    <s v=""/>
    <m/>
    <m/>
    <m/>
    <s v=""/>
    <s v="06"/>
    <s v="Corbiere and Sons Contracting1012620210930-10Light Truck - Pick up- After Jan 104975"/>
    <s v="Corbiere and Sons Contracting1012620210930-10Light Truck - Pick up- After Jan 104975INV #150"/>
    <s v="New All Season Development"/>
    <s v=""/>
    <x v="2"/>
  </r>
  <r>
    <x v="1"/>
    <n v="6"/>
    <n v="0"/>
    <n v="10126"/>
    <s v="20210930-10"/>
    <n v="53510602"/>
    <s v="Access"/>
    <n v="0"/>
    <s v="ATV - Side by Side w/ roll bar- After Jan 10"/>
    <n v="18.45"/>
    <n v="10"/>
    <s v="HR"/>
    <s v="13.84"/>
    <s v="0"/>
    <s v=""/>
    <s v=""/>
    <n v="184.5"/>
    <n v="23.984999999999999"/>
    <n v="208.48499999999999"/>
    <d v="2021-09-30T00:00:00"/>
    <n v="0"/>
    <x v="6"/>
    <d v="2021-10-15T00:00:00"/>
    <n v="165"/>
    <n v="0"/>
    <n v="0"/>
    <s v="Nathan Kyme"/>
    <s v="New All Season Development"/>
    <m/>
    <s v="VC7556-2019-017"/>
    <s v="929 OF"/>
    <m/>
    <m/>
    <m/>
    <s v="Approved"/>
    <m/>
    <m/>
    <s v="Road building activities on Del Lake Road"/>
    <n v="6"/>
    <s v="C186-C195"/>
    <s v="Del Lake"/>
    <n v="0"/>
    <d v="2021-10-06T00:00:00"/>
    <m/>
    <s v="58"/>
    <d v="2021-10-08T00:00:00"/>
    <s v=""/>
    <s v=""/>
    <m/>
    <m/>
    <m/>
    <s v=""/>
    <s v="06"/>
    <s v="Corbiere and Sons Contracting1012620210930-10ATV - Side by Side w/ roll bar- After Jan 1010184.5"/>
    <s v="Corbiere and Sons Contracting1012620210930-10ATV - Side by Side w/ roll bar- After Jan 1010184.5INV #150"/>
    <s v="New All Season Development"/>
    <s v=""/>
    <x v="2"/>
  </r>
  <r>
    <x v="1"/>
    <n v="6"/>
    <n v="0"/>
    <n v="10126"/>
    <s v="20210930-10"/>
    <n v="53510602"/>
    <s v="Access"/>
    <n v="0"/>
    <s v="Excavator Hammer - 30 - 50 ton- After Jan 10"/>
    <n v="63.38"/>
    <n v="12"/>
    <s v="HR"/>
    <s v="47.54"/>
    <s v="0"/>
    <s v=""/>
    <s v=""/>
    <n v="760.56"/>
    <n v="98.872799999999998"/>
    <n v="859.43279999999982"/>
    <d v="2021-09-30T00:00:00"/>
    <n v="0"/>
    <x v="6"/>
    <d v="2021-10-15T00:00:00"/>
    <n v="165"/>
    <n v="0"/>
    <n v="0"/>
    <s v="Nathan Kyme"/>
    <s v="New All Season Development"/>
    <m/>
    <s v="VC7556-2019-017"/>
    <s v="929 OF"/>
    <m/>
    <m/>
    <m/>
    <s v="Approved"/>
    <m/>
    <m/>
    <s v="Road building activities on Del Lake Road"/>
    <n v="6"/>
    <s v="C186-C195"/>
    <s v="Del Lake"/>
    <n v="0"/>
    <d v="2021-10-06T00:00:00"/>
    <m/>
    <s v="58"/>
    <d v="2021-10-08T00:00:00"/>
    <s v=""/>
    <s v=""/>
    <m/>
    <m/>
    <m/>
    <s v=""/>
    <s v="06"/>
    <s v="Corbiere and Sons Contracting1012620210930-10Excavator Hammer - 30 - 50 ton- After Jan 1012760.56"/>
    <s v="Corbiere and Sons Contracting1012620210930-10Excavator Hammer - 30 - 50 ton- After Jan 1012760.56INV #150"/>
    <s v="New All Season Development"/>
    <s v=""/>
    <x v="2"/>
  </r>
  <r>
    <x v="1"/>
    <n v="6"/>
    <n v="0"/>
    <n v="10126"/>
    <s v="20210930-10"/>
    <n v="53510602"/>
    <s v="Access"/>
    <n v="0"/>
    <s v="Excavator Thumb - 30 - 50 ton- After Jan 10"/>
    <n v="12.21"/>
    <n v="24"/>
    <s v="HR"/>
    <s v="9.16"/>
    <s v="0"/>
    <s v=""/>
    <s v=""/>
    <n v="293.04000000000002"/>
    <n v="38.095200000000006"/>
    <n v="331.1352"/>
    <d v="2021-09-30T00:00:00"/>
    <n v="0"/>
    <x v="6"/>
    <d v="2021-10-15T00:00:00"/>
    <n v="165"/>
    <n v="0"/>
    <n v="0"/>
    <s v="Nathan Kyme"/>
    <s v="New All Season Development"/>
    <m/>
    <s v="VC7556-2019-017"/>
    <s v="929 OF"/>
    <m/>
    <m/>
    <m/>
    <s v="Approved"/>
    <m/>
    <m/>
    <s v="Road building activities on Del Lake Road"/>
    <n v="6"/>
    <s v="C186-C195"/>
    <s v="Del Lake"/>
    <n v="0"/>
    <d v="2021-10-06T00:00:00"/>
    <m/>
    <s v="58"/>
    <d v="2021-10-08T00:00:00"/>
    <s v=""/>
    <s v=""/>
    <m/>
    <m/>
    <m/>
    <s v=""/>
    <s v="06"/>
    <s v="Corbiere and Sons Contracting1012620210930-10Excavator Thumb - 30 - 50 ton- After Jan 1024293.04"/>
    <s v="Corbiere and Sons Contracting1012620210930-10Excavator Thumb - 30 - 50 ton- After Jan 1024293.04INV #150"/>
    <s v="New All Season Development"/>
    <s v=""/>
    <x v="2"/>
  </r>
  <r>
    <x v="1"/>
    <n v="6"/>
    <n v="0"/>
    <n v="10126"/>
    <s v="20210930-10"/>
    <n v="53510602"/>
    <s v="Access"/>
    <n v="0"/>
    <s v="Excavator - 36 ton- After Jan 10"/>
    <n v="146.96"/>
    <n v="48"/>
    <s v="Dynamic"/>
    <s v="110.22"/>
    <s v="0"/>
    <s v=""/>
    <s v=""/>
    <n v="7054.08"/>
    <n v="917.03039999999999"/>
    <n v="7971.1103999999996"/>
    <d v="2021-09-30T00:00:00"/>
    <n v="0"/>
    <x v="6"/>
    <d v="2021-10-15T00:00:00"/>
    <n v="165"/>
    <n v="0"/>
    <n v="0"/>
    <s v="Nathan Kyme"/>
    <s v="New All Season Development"/>
    <m/>
    <s v="VC7556-2019-017"/>
    <s v="929 OF"/>
    <m/>
    <m/>
    <m/>
    <s v="Approved"/>
    <m/>
    <m/>
    <s v="Road building activities on Del Lake Road"/>
    <n v="6"/>
    <s v="C186-C195"/>
    <s v="Del Lake"/>
    <n v="0"/>
    <d v="2021-10-06T00:00:00"/>
    <m/>
    <s v="58"/>
    <d v="2021-10-08T00:00:00"/>
    <s v=""/>
    <s v=""/>
    <m/>
    <m/>
    <m/>
    <s v=""/>
    <s v="06"/>
    <s v="Corbiere and Sons Contracting1012620210930-10Excavator - 36 ton- After Jan 10487054.08"/>
    <s v="Corbiere and Sons Contracting1012620210930-10Excavator - 36 ton- After Jan 10487054.08INV #150"/>
    <s v="New All Season Development"/>
    <s v=""/>
    <x v="2"/>
  </r>
  <r>
    <x v="1"/>
    <n v="6"/>
    <n v="0"/>
    <n v="10126"/>
    <s v="20210930-10"/>
    <n v="53510602"/>
    <s v="Access"/>
    <n v="0"/>
    <s v="Dozer D6 or equal- After Jan 10"/>
    <n v="131.47999999999999"/>
    <n v="12"/>
    <s v="Dynamic"/>
    <s v="98.61"/>
    <s v="0"/>
    <s v=""/>
    <s v=""/>
    <n v="1577.76"/>
    <n v="205.1088"/>
    <n v="1782.8687999999997"/>
    <d v="2021-09-30T00:00:00"/>
    <n v="0"/>
    <x v="6"/>
    <d v="2021-10-15T00:00:00"/>
    <n v="165"/>
    <n v="0"/>
    <n v="0"/>
    <s v="Nathan Kyme"/>
    <s v="New All Season Development"/>
    <m/>
    <s v="VC7556-2019-017"/>
    <s v="929 OF"/>
    <m/>
    <m/>
    <m/>
    <s v="Approved"/>
    <m/>
    <m/>
    <s v="Road building activities on Del Lake Road"/>
    <n v="6"/>
    <s v="C186-C195"/>
    <s v="Del Lake"/>
    <n v="0"/>
    <d v="2021-10-06T00:00:00"/>
    <m/>
    <s v="58"/>
    <d v="2021-10-08T00:00:00"/>
    <s v=""/>
    <s v=""/>
    <m/>
    <m/>
    <m/>
    <s v=""/>
    <s v="06"/>
    <s v="Corbiere and Sons Contracting1012620210930-10Dozer D6 or equal- After Jan 10121577.76"/>
    <s v="Corbiere and Sons Contracting1012620210930-10Dozer D6 or equal- After Jan 10121577.76INV #150"/>
    <s v="New All Season Development"/>
    <s v=""/>
    <x v="2"/>
  </r>
  <r>
    <x v="1"/>
    <n v="6"/>
    <n v="0"/>
    <n v="10109"/>
    <s v="20210929-9"/>
    <n v="53510602"/>
    <s v="Access"/>
    <n v="0"/>
    <s v="Labourer - General - After Jan 10"/>
    <n v="60"/>
    <n v="12"/>
    <s v="HR"/>
    <s v=""/>
    <s v=""/>
    <s v="60"/>
    <s v="0"/>
    <n v="720"/>
    <n v="93.600000000000009"/>
    <n v="813.59999999999991"/>
    <d v="2021-09-29T00:00:00"/>
    <n v="0"/>
    <x v="6"/>
    <d v="2021-10-15T00:00:00"/>
    <n v="165"/>
    <n v="0"/>
    <n v="0"/>
    <s v="Nathan Kyme"/>
    <s v="New All Season Development"/>
    <m/>
    <s v="VC7556-2019-017"/>
    <s v="929 OF"/>
    <m/>
    <m/>
    <m/>
    <s v="Approved"/>
    <m/>
    <m/>
    <s v="Road building activities on Hare Lake road"/>
    <n v="6"/>
    <s v="C257-C267"/>
    <s v="Hare Lake Road"/>
    <n v="0"/>
    <d v="2021-10-05T00:00:00"/>
    <m/>
    <s v="58"/>
    <d v="2021-10-07T00:00:00"/>
    <s v=""/>
    <s v=""/>
    <m/>
    <m/>
    <m/>
    <s v=""/>
    <s v="06"/>
    <s v="Corbiere and Sons Contracting1010920210929-9Labourer - General - After Jan 1012720"/>
    <s v="Corbiere and Sons Contracting1010920210929-9Labourer - General - After Jan 1012720INV #150"/>
    <s v="New All Season Development"/>
    <s v=""/>
    <x v="2"/>
  </r>
  <r>
    <x v="1"/>
    <n v="6"/>
    <n v="0"/>
    <n v="10109"/>
    <s v="20210929-9"/>
    <n v="53510602"/>
    <s v="Access"/>
    <n v="0"/>
    <s v="Operator - Principle - After Jan 10"/>
    <n v="75"/>
    <n v="36"/>
    <s v="HR"/>
    <s v=""/>
    <s v=""/>
    <s v="75"/>
    <s v="0"/>
    <n v="2700"/>
    <n v="351"/>
    <n v="3050.9999999999995"/>
    <d v="2021-09-29T00:00:00"/>
    <n v="0"/>
    <x v="6"/>
    <d v="2021-10-15T00:00:00"/>
    <n v="165"/>
    <n v="0"/>
    <n v="0"/>
    <s v="Nathan Kyme"/>
    <s v="New All Season Development"/>
    <m/>
    <s v="VC7556-2019-017"/>
    <s v="929 OF"/>
    <m/>
    <m/>
    <m/>
    <s v="Approved"/>
    <m/>
    <m/>
    <s v="Road building activities on Hare Lake road"/>
    <n v="6"/>
    <s v="C257-C267"/>
    <s v="Hare Lake Road"/>
    <n v="0"/>
    <d v="2021-10-05T00:00:00"/>
    <m/>
    <s v="58"/>
    <d v="2021-10-07T00:00:00"/>
    <s v=""/>
    <s v=""/>
    <m/>
    <m/>
    <m/>
    <s v=""/>
    <s v="06"/>
    <s v="Corbiere and Sons Contracting1010920210929-9Operator - Principle - After Jan 10362700"/>
    <s v="Corbiere and Sons Contracting1010920210929-9Operator - Principle - After Jan 10362700INV #150"/>
    <s v="New All Season Development"/>
    <s v=""/>
    <x v="2"/>
  </r>
  <r>
    <x v="1"/>
    <n v="6"/>
    <n v="0"/>
    <n v="10109"/>
    <s v="20210929-9"/>
    <n v="53510602"/>
    <s v="Access"/>
    <n v="0"/>
    <s v="L.O.A."/>
    <n v="210"/>
    <n v="4"/>
    <s v="DAY"/>
    <s v=""/>
    <s v=""/>
    <m/>
    <s v="0"/>
    <n v="840"/>
    <n v="109.2"/>
    <n v="949.19999999999993"/>
    <d v="2021-09-29T00:00:00"/>
    <n v="0"/>
    <x v="6"/>
    <d v="2021-10-15T00:00:00"/>
    <n v="165"/>
    <n v="0"/>
    <n v="0"/>
    <s v="Nathan Kyme"/>
    <s v="New All Season Development"/>
    <m/>
    <s v="VC7556-2019-017"/>
    <s v="929 OF"/>
    <m/>
    <m/>
    <m/>
    <s v="Approved"/>
    <m/>
    <m/>
    <s v="Road building activities on Hare Lake road"/>
    <n v="6"/>
    <s v="C257-C267"/>
    <s v="Hare Lake Road"/>
    <n v="0"/>
    <d v="2021-10-05T00:00:00"/>
    <m/>
    <s v="58"/>
    <d v="2021-10-07T00:00:00"/>
    <s v=""/>
    <s v=""/>
    <m/>
    <m/>
    <m/>
    <s v=""/>
    <s v="06"/>
    <s v="Corbiere and Sons Contracting1010920210929-9L.O.A.4840"/>
    <s v="Corbiere and Sons Contracting1010920210929-9L.O.A.4840INV #150"/>
    <s v="New All Season Development"/>
    <s v=""/>
    <x v="2"/>
  </r>
  <r>
    <x v="1"/>
    <n v="6"/>
    <n v="0"/>
    <n v="10109"/>
    <s v="20210929-9"/>
    <n v="53510602"/>
    <s v="Access"/>
    <n v="0"/>
    <s v="Rock Truck - 30 Ton- After Jan 10"/>
    <n v="138.05000000000001"/>
    <n v="11"/>
    <s v="Dynamic"/>
    <s v="103.54"/>
    <s v="0"/>
    <s v=""/>
    <s v=""/>
    <n v="1518.55"/>
    <n v="197.41149999999999"/>
    <n v="1715.9614999999999"/>
    <d v="2021-09-29T00:00:00"/>
    <n v="0"/>
    <x v="6"/>
    <d v="2021-10-15T00:00:00"/>
    <n v="165"/>
    <n v="0"/>
    <n v="0"/>
    <s v="Nathan Kyme"/>
    <s v="New All Season Development"/>
    <m/>
    <s v="VC7556-2019-017"/>
    <s v="929 OF"/>
    <m/>
    <m/>
    <m/>
    <s v="Approved"/>
    <m/>
    <m/>
    <s v="Road building activities on Hare Lake road"/>
    <n v="6"/>
    <s v="C257-C267"/>
    <s v="Hare Lake Road"/>
    <n v="0"/>
    <d v="2021-10-05T00:00:00"/>
    <m/>
    <s v="58"/>
    <d v="2021-10-07T00:00:00"/>
    <s v=""/>
    <s v=""/>
    <m/>
    <m/>
    <m/>
    <s v=""/>
    <s v="06"/>
    <s v="Corbiere and Sons Contracting1010920210929-9Rock Truck - 30 Ton- After Jan 10111518.55"/>
    <s v="Corbiere and Sons Contracting1010920210929-9Rock Truck - 30 Ton- After Jan 10111518.55INV #150"/>
    <s v="New All Season Development"/>
    <s v=""/>
    <x v="2"/>
  </r>
  <r>
    <x v="1"/>
    <n v="6"/>
    <n v="0"/>
    <n v="10109"/>
    <s v="20210929-9"/>
    <n v="53510602"/>
    <s v="Access"/>
    <n v="0"/>
    <s v="Light Truck - Pick up- After Jan 10"/>
    <n v="243.75"/>
    <n v="3"/>
    <s v="DAY"/>
    <s v="182.81"/>
    <s v="0"/>
    <s v=""/>
    <s v=""/>
    <n v="731.25"/>
    <n v="95.0625"/>
    <n v="826.31249999999989"/>
    <d v="2021-09-29T00:00:00"/>
    <n v="0"/>
    <x v="6"/>
    <d v="2021-10-15T00:00:00"/>
    <n v="165"/>
    <n v="0"/>
    <n v="0"/>
    <s v="Nathan Kyme"/>
    <s v="New All Season Development"/>
    <m/>
    <s v="VC7556-2019-017"/>
    <s v="929 OF"/>
    <m/>
    <m/>
    <m/>
    <s v="Approved"/>
    <m/>
    <m/>
    <s v="Road building activities on Hare Lake road"/>
    <n v="6"/>
    <s v="C257-C267"/>
    <s v="Hare Lake Road"/>
    <n v="0"/>
    <d v="2021-10-05T00:00:00"/>
    <m/>
    <s v="58"/>
    <d v="2021-10-07T00:00:00"/>
    <s v=""/>
    <s v=""/>
    <m/>
    <m/>
    <m/>
    <s v=""/>
    <s v="06"/>
    <s v="Corbiere and Sons Contracting1010920210929-9Light Truck - Pick up- After Jan 103731.25"/>
    <s v="Corbiere and Sons Contracting1010920210929-9Light Truck - Pick up- After Jan 103731.25INV #150"/>
    <s v="New All Season Development"/>
    <s v=""/>
    <x v="2"/>
  </r>
  <r>
    <x v="1"/>
    <n v="6"/>
    <n v="0"/>
    <n v="10109"/>
    <s v="20210929-9"/>
    <n v="53510602"/>
    <s v="Access"/>
    <n v="0"/>
    <s v="Excavator Thumb - 30 - 50 ton- After Jan 10"/>
    <n v="12.21"/>
    <n v="11"/>
    <s v="HR"/>
    <s v="9.16"/>
    <s v="0"/>
    <s v=""/>
    <s v=""/>
    <n v="134.31"/>
    <n v="17.4603"/>
    <n v="151.77029999999999"/>
    <d v="2021-09-29T00:00:00"/>
    <n v="0"/>
    <x v="6"/>
    <d v="2021-10-15T00:00:00"/>
    <n v="165"/>
    <n v="0"/>
    <n v="0"/>
    <s v="Nathan Kyme"/>
    <s v="New All Season Development"/>
    <m/>
    <s v="VC7556-2019-017"/>
    <s v="929 OF"/>
    <m/>
    <m/>
    <m/>
    <s v="Approved"/>
    <m/>
    <m/>
    <s v="Road building activities on Hare Lake road"/>
    <n v="6"/>
    <s v="C257-C267"/>
    <s v="Hare Lake Road"/>
    <n v="0"/>
    <d v="2021-10-05T00:00:00"/>
    <m/>
    <s v="58"/>
    <d v="2021-10-07T00:00:00"/>
    <s v=""/>
    <s v=""/>
    <m/>
    <m/>
    <m/>
    <s v=""/>
    <s v="06"/>
    <s v="Corbiere and Sons Contracting1010920210929-9Excavator Thumb - 30 - 50 ton- After Jan 1011134.31"/>
    <s v="Corbiere and Sons Contracting1010920210929-9Excavator Thumb - 30 - 50 ton- After Jan 1011134.31INV #150"/>
    <s v="New All Season Development"/>
    <s v=""/>
    <x v="2"/>
  </r>
  <r>
    <x v="1"/>
    <n v="6"/>
    <n v="0"/>
    <n v="10109"/>
    <s v="20210929-9"/>
    <n v="53510602"/>
    <s v="Access"/>
    <n v="0"/>
    <s v="Excavator - 30 ton- After Jan 10"/>
    <n v="138.44999999999999"/>
    <n v="11"/>
    <s v="Dynamic"/>
    <s v="103.84"/>
    <s v="0"/>
    <s v=""/>
    <s v=""/>
    <n v="1522.95"/>
    <n v="197.98350000000002"/>
    <n v="1720.9334999999999"/>
    <d v="2021-09-29T00:00:00"/>
    <n v="0"/>
    <x v="6"/>
    <d v="2021-10-15T00:00:00"/>
    <n v="165"/>
    <n v="0"/>
    <n v="0"/>
    <s v="Nathan Kyme"/>
    <s v="New All Season Development"/>
    <m/>
    <s v="VC7556-2019-017"/>
    <s v="929 OF"/>
    <m/>
    <m/>
    <m/>
    <s v="Approved"/>
    <m/>
    <m/>
    <s v="Road building activities on Hare Lake road"/>
    <n v="6"/>
    <s v="C257-C267"/>
    <s v="Hare Lake Road"/>
    <n v="0"/>
    <d v="2021-10-05T00:00:00"/>
    <m/>
    <s v="58"/>
    <d v="2021-10-07T00:00:00"/>
    <s v=""/>
    <s v=""/>
    <m/>
    <m/>
    <m/>
    <s v=""/>
    <s v="06"/>
    <s v="Corbiere and Sons Contracting1010920210929-9Excavator - 30 ton- After Jan 10111522.95"/>
    <s v="Corbiere and Sons Contracting1010920210929-9Excavator - 30 ton- After Jan 10111522.95INV #150"/>
    <s v="New All Season Development"/>
    <s v=""/>
    <x v="2"/>
  </r>
  <r>
    <x v="1"/>
    <n v="6"/>
    <n v="0"/>
    <n v="10109"/>
    <s v="20210929-9"/>
    <n v="53510602"/>
    <s v="Access"/>
    <n v="0"/>
    <s v="Excavator - 30 ton- After Jan 10"/>
    <n v="138.44999999999999"/>
    <n v="11"/>
    <s v="Dynamic"/>
    <s v="103.84"/>
    <s v="0"/>
    <s v=""/>
    <s v=""/>
    <n v="1522.95"/>
    <n v="197.98350000000002"/>
    <n v="1720.9334999999999"/>
    <d v="2021-09-29T00:00:00"/>
    <n v="0"/>
    <x v="6"/>
    <d v="2021-10-15T00:00:00"/>
    <n v="165"/>
    <n v="0"/>
    <n v="0"/>
    <s v="Nathan Kyme"/>
    <s v="New All Season Development"/>
    <m/>
    <s v="VC7556-2019-017"/>
    <s v="929 OF"/>
    <m/>
    <m/>
    <m/>
    <s v="Approved"/>
    <m/>
    <m/>
    <s v="Road building activities on Hare Lake road"/>
    <n v="6"/>
    <s v="C257-C267"/>
    <s v="Hare Lake Road"/>
    <n v="0"/>
    <d v="2021-10-05T00:00:00"/>
    <m/>
    <s v="58"/>
    <d v="2021-10-07T00:00:00"/>
    <s v=""/>
    <s v=""/>
    <m/>
    <m/>
    <m/>
    <s v=""/>
    <s v="06"/>
    <s v="Corbiere and Sons Contracting1010920210929-9Excavator - 30 ton- After Jan 10111522.95"/>
    <s v="Corbiere and Sons Contracting1010920210929-9Excavator - 30 ton- After Jan 10111522.95INV #150"/>
    <s v="New All Season Development"/>
    <s v=""/>
    <x v="2"/>
  </r>
  <r>
    <x v="1"/>
    <n v="6"/>
    <n v="0"/>
    <n v="10108"/>
    <s v="20210929-8-R1"/>
    <n v="53510602"/>
    <s v="Access"/>
    <n v="0"/>
    <s v="Labourer - General - After Jan 10"/>
    <n v="60"/>
    <n v="12"/>
    <s v="HR"/>
    <s v=""/>
    <s v=""/>
    <s v="60"/>
    <s v="0"/>
    <n v="720"/>
    <n v="93.600000000000009"/>
    <n v="813.59999999999991"/>
    <d v="2021-09-29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10820210929-8-R1Labourer - General - After Jan 1012720"/>
    <s v="Corbiere and Sons Contracting1010820210929-8-R1Labourer - General - After Jan 1012720INV #150"/>
    <s v="New All Season Development"/>
    <s v=""/>
    <x v="2"/>
  </r>
  <r>
    <x v="1"/>
    <n v="6"/>
    <n v="0"/>
    <n v="10108"/>
    <s v="20210929-8-R1"/>
    <n v="53510602"/>
    <s v="Access"/>
    <n v="0"/>
    <s v="Operator - Principle - After Jan 10"/>
    <n v="75"/>
    <n v="72"/>
    <s v="HR"/>
    <s v=""/>
    <s v=""/>
    <s v="75"/>
    <s v="0"/>
    <n v="5400"/>
    <n v="702"/>
    <n v="6101.9999999999991"/>
    <d v="2021-09-29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10820210929-8-R1Operator - Principle - After Jan 10725400"/>
    <s v="Corbiere and Sons Contracting1010820210929-8-R1Operator - Principle - After Jan 10725400INV #150"/>
    <s v="New All Season Development"/>
    <s v=""/>
    <x v="2"/>
  </r>
  <r>
    <x v="1"/>
    <n v="6"/>
    <n v="0"/>
    <n v="10108"/>
    <s v="20210929-8-R1"/>
    <n v="53510602"/>
    <s v="Access"/>
    <n v="0"/>
    <s v="L.O.A."/>
    <n v="210"/>
    <n v="8"/>
    <s v="DAY"/>
    <s v=""/>
    <s v=""/>
    <m/>
    <s v="0"/>
    <n v="1680"/>
    <n v="218.4"/>
    <n v="1898.3999999999999"/>
    <d v="2021-09-29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10820210929-8-R1L.O.A.81680"/>
    <s v="Corbiere and Sons Contracting1010820210929-8-R1L.O.A.81680INV #150"/>
    <s v="New All Season Development"/>
    <s v=""/>
    <x v="2"/>
  </r>
  <r>
    <x v="1"/>
    <n v="6"/>
    <n v="0"/>
    <n v="10108"/>
    <s v="20210929-8-R1"/>
    <n v="53510602"/>
    <s v="Access"/>
    <n v="0"/>
    <s v="Foreman"/>
    <n v="95"/>
    <n v="12"/>
    <s v="HR"/>
    <s v=""/>
    <s v=""/>
    <s v="95"/>
    <s v="0"/>
    <n v="1140"/>
    <n v="148.20000000000002"/>
    <n v="1288.1999999999998"/>
    <d v="2021-09-29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10820210929-8-R1Foreman121140"/>
    <s v="Corbiere and Sons Contracting1010820210929-8-R1Foreman121140INV #150"/>
    <s v="New All Season Development"/>
    <s v=""/>
    <x v="2"/>
  </r>
  <r>
    <x v="1"/>
    <n v="6"/>
    <n v="0"/>
    <n v="10108"/>
    <s v="20210929-8-R1"/>
    <n v="53510602"/>
    <s v="Access"/>
    <n v="0"/>
    <s v="Rock Truck - 30 Ton- After Jan 10"/>
    <n v="138.05000000000001"/>
    <n v="29"/>
    <s v="Dynamic"/>
    <s v="103.54"/>
    <s v="0"/>
    <s v=""/>
    <s v=""/>
    <n v="4003.45"/>
    <n v="520.44849999999997"/>
    <n v="4523.8984999999993"/>
    <d v="2021-09-29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10820210929-8-R1Rock Truck - 30 Ton- After Jan 10294003.45"/>
    <s v="Corbiere and Sons Contracting1010820210929-8-R1Rock Truck - 30 Ton- After Jan 10294003.45INV #150"/>
    <s v="New All Season Development"/>
    <s v=""/>
    <x v="2"/>
  </r>
  <r>
    <x v="1"/>
    <n v="6"/>
    <n v="0"/>
    <n v="10108"/>
    <s v="20210929-8-R1"/>
    <n v="53510602"/>
    <s v="Access"/>
    <n v="0"/>
    <s v="Light Truck - Pick up- After Jan 10"/>
    <n v="243.75"/>
    <n v="4"/>
    <s v="DAY"/>
    <s v="182.81"/>
    <s v="0"/>
    <s v=""/>
    <s v=""/>
    <n v="975"/>
    <n v="126.75"/>
    <n v="1101.75"/>
    <d v="2021-09-29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10820210929-8-R1Light Truck - Pick up- After Jan 104975"/>
    <s v="Corbiere and Sons Contracting1010820210929-8-R1Light Truck - Pick up- After Jan 104975INV #150"/>
    <s v="New All Season Development"/>
    <s v=""/>
    <x v="2"/>
  </r>
  <r>
    <x v="1"/>
    <n v="6"/>
    <n v="0"/>
    <n v="10108"/>
    <s v="20210929-8-R1"/>
    <n v="53510602"/>
    <s v="Access"/>
    <n v="0"/>
    <s v="ATV - Side by Side w/ roll bar- After Jan 10"/>
    <n v="18.45"/>
    <n v="10"/>
    <s v="HR"/>
    <s v="13.84"/>
    <s v="0"/>
    <s v=""/>
    <s v=""/>
    <n v="184.5"/>
    <n v="23.984999999999999"/>
    <n v="208.48499999999999"/>
    <d v="2021-09-29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10820210929-8-R1ATV - Side by Side w/ roll bar- After Jan 1010184.5"/>
    <s v="Corbiere and Sons Contracting1010820210929-8-R1ATV - Side by Side w/ roll bar- After Jan 1010184.5INV #150"/>
    <s v="New All Season Development"/>
    <s v=""/>
    <x v="2"/>
  </r>
  <r>
    <x v="1"/>
    <n v="6"/>
    <n v="0"/>
    <n v="10108"/>
    <s v="20210929-8-R1"/>
    <n v="53510602"/>
    <s v="Access"/>
    <n v="0"/>
    <s v="Excavator Thumb - 30 - 50 ton- After Jan 10"/>
    <n v="12.21"/>
    <n v="11"/>
    <s v="HR"/>
    <s v="9.16"/>
    <s v="0"/>
    <s v=""/>
    <s v=""/>
    <n v="134.31"/>
    <n v="17.4603"/>
    <n v="151.77029999999999"/>
    <d v="2021-09-29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10820210929-8-R1Excavator Thumb - 30 - 50 ton- After Jan 1011134.31"/>
    <s v="Corbiere and Sons Contracting1010820210929-8-R1Excavator Thumb - 30 - 50 ton- After Jan 1011134.31INV #150"/>
    <s v="New All Season Development"/>
    <s v=""/>
    <x v="2"/>
  </r>
  <r>
    <x v="1"/>
    <n v="6"/>
    <n v="0"/>
    <n v="10108"/>
    <s v="20210929-8-R1"/>
    <n v="53510602"/>
    <s v="Access"/>
    <n v="0"/>
    <s v="Excavator Thumb - 30 - 50 ton- After Jan 10"/>
    <n v="12.21"/>
    <n v="11"/>
    <s v="HR"/>
    <s v="9.16"/>
    <s v="0"/>
    <s v=""/>
    <s v=""/>
    <n v="134.31"/>
    <n v="17.4603"/>
    <n v="151.77029999999999"/>
    <d v="2021-09-29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10820210929-8-R1Excavator Thumb - 30 - 50 ton- After Jan 1011134.31"/>
    <s v="Corbiere and Sons Contracting1010820210929-8-R1Excavator Thumb - 30 - 50 ton- After Jan 1011134.31INV #150"/>
    <s v="New All Season Development"/>
    <s v=""/>
    <x v="2"/>
  </r>
  <r>
    <x v="1"/>
    <n v="6"/>
    <n v="0"/>
    <n v="10108"/>
    <s v="20210929-8-R1"/>
    <n v="53510602"/>
    <s v="Access"/>
    <n v="0"/>
    <s v="Excavator - 36 ton- After Jan 10"/>
    <n v="146.96"/>
    <n v="11"/>
    <s v="Dynamic"/>
    <s v="110.22"/>
    <s v="0"/>
    <s v=""/>
    <s v=""/>
    <n v="1616.56"/>
    <n v="210.15280000000001"/>
    <n v="1826.7127999999998"/>
    <d v="2021-09-29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10820210929-8-R1Excavator - 36 ton- After Jan 10111616.56"/>
    <s v="Corbiere and Sons Contracting1010820210929-8-R1Excavator - 36 ton- After Jan 10111616.56INV #150"/>
    <s v="New All Season Development"/>
    <s v=""/>
    <x v="2"/>
  </r>
  <r>
    <x v="1"/>
    <n v="6"/>
    <n v="0"/>
    <n v="10108"/>
    <s v="20210929-8-R1"/>
    <n v="53510602"/>
    <s v="Access"/>
    <n v="0"/>
    <s v="Excavator - 30 ton- After Jan 10"/>
    <n v="138.44999999999999"/>
    <n v="11"/>
    <s v="Dynamic"/>
    <s v="103.84"/>
    <s v="0"/>
    <s v=""/>
    <s v=""/>
    <n v="1522.95"/>
    <n v="197.98350000000002"/>
    <n v="1720.9334999999999"/>
    <d v="2021-09-29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10820210929-8-R1Excavator - 30 ton- After Jan 10111522.95"/>
    <s v="Corbiere and Sons Contracting1010820210929-8-R1Excavator - 30 ton- After Jan 10111522.95INV #150"/>
    <s v="New All Season Development"/>
    <s v=""/>
    <x v="2"/>
  </r>
  <r>
    <x v="1"/>
    <n v="6"/>
    <n v="0"/>
    <n v="10108"/>
    <s v="20210929-8-R1"/>
    <n v="53510602"/>
    <s v="Access"/>
    <n v="0"/>
    <s v="Dozer D6 or equal- After Jan 10"/>
    <n v="131.47999999999999"/>
    <n v="11"/>
    <s v="Dynamic"/>
    <s v="98.61"/>
    <s v="0"/>
    <s v=""/>
    <s v=""/>
    <n v="1446.28"/>
    <n v="188.0164"/>
    <n v="1634.2963999999997"/>
    <d v="2021-09-29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10820210929-8-R1Dozer D6 or equal- After Jan 10111446.28"/>
    <s v="Corbiere and Sons Contracting1010820210929-8-R1Dozer D6 or equal- After Jan 10111446.28INV #150"/>
    <s v="New All Season Development"/>
    <s v=""/>
    <x v="2"/>
  </r>
  <r>
    <x v="1"/>
    <n v="6"/>
    <n v="0"/>
    <n v="10106"/>
    <s v="20210929-7"/>
    <n v="53510602"/>
    <s v="Access"/>
    <n v="0"/>
    <s v="Driver - AZ - After Jan 10"/>
    <n v="70"/>
    <n v="22"/>
    <s v="HR"/>
    <s v=""/>
    <s v=""/>
    <s v="70"/>
    <s v="0"/>
    <n v="1540"/>
    <n v="200.20000000000002"/>
    <n v="1740.1999999999998"/>
    <d v="2021-09-29T00:00:00"/>
    <n v="0"/>
    <x v="6"/>
    <d v="2021-10-15T00:00:00"/>
    <n v="165"/>
    <n v="0"/>
    <n v="0"/>
    <s v="Nathan Kyme"/>
    <s v="New All Season Development"/>
    <m/>
    <s v="VC7556-2019-017"/>
    <s v="929 OF"/>
    <m/>
    <m/>
    <m/>
    <s v="Approved"/>
    <m/>
    <m/>
    <s v="Road building activities on Little Red Sucker Creek Road"/>
    <n v="6"/>
    <s v="C248-C256"/>
    <s v="Little Red Sucker Creek"/>
    <n v="0"/>
    <d v="2021-10-05T00:00:00"/>
    <m/>
    <s v="58"/>
    <d v="2021-10-07T00:00:00"/>
    <s v=""/>
    <s v=""/>
    <m/>
    <m/>
    <m/>
    <s v=""/>
    <s v="06"/>
    <s v="Corbiere and Sons Contracting1010620210929-7Driver - AZ - After Jan 10221540"/>
    <s v="Corbiere and Sons Contracting1010620210929-7Driver - AZ - After Jan 10221540INV #150"/>
    <s v="New All Season Development"/>
    <s v=""/>
    <x v="2"/>
  </r>
  <r>
    <x v="1"/>
    <n v="6"/>
    <n v="0"/>
    <n v="10106"/>
    <s v="20210929-7"/>
    <n v="53510602"/>
    <s v="Access"/>
    <n v="0"/>
    <s v="Operator - Principle - After Jan 10"/>
    <n v="75"/>
    <n v="48"/>
    <s v="HR"/>
    <s v=""/>
    <s v=""/>
    <s v="75"/>
    <s v="0"/>
    <n v="3600"/>
    <n v="468"/>
    <n v="4067.9999999999995"/>
    <d v="2021-09-29T00:00:00"/>
    <n v="0"/>
    <x v="6"/>
    <d v="2021-10-15T00:00:00"/>
    <n v="165"/>
    <n v="0"/>
    <n v="0"/>
    <s v="Nathan Kyme"/>
    <s v="New All Season Development"/>
    <m/>
    <s v="VC7556-2019-017"/>
    <s v="929 OF"/>
    <m/>
    <m/>
    <m/>
    <s v="Approved"/>
    <m/>
    <m/>
    <s v="Road building activities on Little Red Sucker Creek Road"/>
    <n v="6"/>
    <s v="C248-C256"/>
    <s v="Little Red Sucker Creek"/>
    <n v="0"/>
    <d v="2021-10-05T00:00:00"/>
    <m/>
    <s v="58"/>
    <d v="2021-10-07T00:00:00"/>
    <s v=""/>
    <s v=""/>
    <m/>
    <m/>
    <m/>
    <s v=""/>
    <s v="06"/>
    <s v="Corbiere and Sons Contracting1010620210929-7Operator - Principle - After Jan 10483600"/>
    <s v="Corbiere and Sons Contracting1010620210929-7Operator - Principle - After Jan 10483600INV #150"/>
    <s v="New All Season Development"/>
    <s v=""/>
    <x v="2"/>
  </r>
  <r>
    <x v="1"/>
    <n v="6"/>
    <n v="0"/>
    <n v="10106"/>
    <s v="20210929-7"/>
    <n v="53510602"/>
    <s v="Access"/>
    <n v="0"/>
    <s v="L.O.A."/>
    <n v="210"/>
    <n v="5"/>
    <s v="DAY"/>
    <s v=""/>
    <s v=""/>
    <m/>
    <s v="0"/>
    <n v="1050"/>
    <n v="136.5"/>
    <n v="1186.5"/>
    <d v="2021-09-29T00:00:00"/>
    <n v="0"/>
    <x v="6"/>
    <d v="2021-10-15T00:00:00"/>
    <n v="165"/>
    <n v="0"/>
    <n v="0"/>
    <s v="Nathan Kyme"/>
    <s v="New All Season Development"/>
    <m/>
    <s v="VC7556-2019-017"/>
    <s v="929 OF"/>
    <m/>
    <m/>
    <m/>
    <s v="Approved"/>
    <m/>
    <m/>
    <s v="Road building activities on Little Red Sucker Creek Road"/>
    <n v="6"/>
    <s v="C248-C256"/>
    <s v="Little Red Sucker Creek"/>
    <n v="0"/>
    <d v="2021-10-05T00:00:00"/>
    <m/>
    <s v="58"/>
    <d v="2021-10-07T00:00:00"/>
    <s v=""/>
    <s v=""/>
    <m/>
    <m/>
    <m/>
    <s v=""/>
    <s v="06"/>
    <s v="Corbiere and Sons Contracting1010620210929-7L.O.A.51050"/>
    <s v="Corbiere and Sons Contracting1010620210929-7L.O.A.51050INV #150"/>
    <s v="New All Season Development"/>
    <s v=""/>
    <x v="2"/>
  </r>
  <r>
    <x v="1"/>
    <n v="6"/>
    <n v="0"/>
    <n v="10106"/>
    <s v="20210929-7"/>
    <n v="53510602"/>
    <s v="Access"/>
    <n v="0"/>
    <s v="Tractor Trailer - 60 Ton- After Jan 10"/>
    <n v="122.39"/>
    <n v="22"/>
    <s v="Dynamic"/>
    <s v="91.79"/>
    <s v="0"/>
    <s v=""/>
    <s v=""/>
    <n v="2692.58"/>
    <n v="350.03539999999998"/>
    <n v="3042.6153999999997"/>
    <d v="2021-09-29T00:00:00"/>
    <n v="0"/>
    <x v="6"/>
    <d v="2021-10-15T00:00:00"/>
    <n v="165"/>
    <n v="0"/>
    <n v="0"/>
    <s v="Nathan Kyme"/>
    <s v="New All Season Development"/>
    <m/>
    <s v="VC7556-2019-017"/>
    <s v="929 OF"/>
    <m/>
    <m/>
    <m/>
    <s v="Approved"/>
    <m/>
    <m/>
    <s v="Road building activities on Little Red Sucker Creek Road"/>
    <n v="6"/>
    <s v="C248-C256"/>
    <s v="Little Red Sucker Creek"/>
    <n v="0"/>
    <d v="2021-10-05T00:00:00"/>
    <m/>
    <s v="58"/>
    <d v="2021-10-07T00:00:00"/>
    <s v=""/>
    <s v=""/>
    <m/>
    <m/>
    <m/>
    <s v=""/>
    <s v="06"/>
    <s v="Corbiere and Sons Contracting1010620210929-7Tractor Trailer - 60 Ton- After Jan 10222692.58"/>
    <s v="Corbiere and Sons Contracting1010620210929-7Tractor Trailer - 60 Ton- After Jan 10222692.58INV #150"/>
    <s v="New All Season Development"/>
    <s v=""/>
    <x v="2"/>
  </r>
  <r>
    <x v="1"/>
    <n v="6"/>
    <n v="0"/>
    <n v="10106"/>
    <s v="20210929-7"/>
    <n v="53510602"/>
    <s v="Access"/>
    <n v="0"/>
    <s v="Rock Truck - 30 Ton- After Jan 10"/>
    <n v="138.05000000000001"/>
    <n v="10"/>
    <s v="Dynamic"/>
    <s v="103.54"/>
    <s v="0"/>
    <s v=""/>
    <s v=""/>
    <n v="1380.5"/>
    <n v="179.465"/>
    <n v="1559.9649999999999"/>
    <d v="2021-09-29T00:00:00"/>
    <n v="0"/>
    <x v="6"/>
    <d v="2021-10-15T00:00:00"/>
    <n v="165"/>
    <n v="0"/>
    <n v="0"/>
    <s v="Nathan Kyme"/>
    <s v="New All Season Development"/>
    <m/>
    <s v="VC7556-2019-017"/>
    <s v="929 OF"/>
    <m/>
    <m/>
    <m/>
    <s v="Approved"/>
    <m/>
    <m/>
    <s v="Road building activities on Little Red Sucker Creek Road"/>
    <n v="6"/>
    <s v="C248-C256"/>
    <s v="Little Red Sucker Creek"/>
    <n v="0"/>
    <d v="2021-10-05T00:00:00"/>
    <m/>
    <s v="58"/>
    <d v="2021-10-07T00:00:00"/>
    <s v=""/>
    <s v=""/>
    <m/>
    <m/>
    <m/>
    <s v=""/>
    <s v="06"/>
    <s v="Corbiere and Sons Contracting1010620210929-7Rock Truck - 30 Ton- After Jan 10101380.5"/>
    <s v="Corbiere and Sons Contracting1010620210929-7Rock Truck - 30 Ton- After Jan 10101380.5INV #150"/>
    <s v="New All Season Development"/>
    <s v=""/>
    <x v="2"/>
  </r>
  <r>
    <x v="1"/>
    <n v="6"/>
    <n v="0"/>
    <n v="10106"/>
    <s v="20210929-7"/>
    <n v="53510602"/>
    <s v="Access"/>
    <n v="0"/>
    <s v="Light Truck - Pick up- After Jan 10"/>
    <n v="243.75"/>
    <n v="2"/>
    <s v="DAY"/>
    <s v="182.81"/>
    <s v="0"/>
    <s v=""/>
    <s v=""/>
    <n v="487.5"/>
    <n v="63.375"/>
    <n v="550.875"/>
    <d v="2021-09-29T00:00:00"/>
    <n v="0"/>
    <x v="6"/>
    <d v="2021-10-15T00:00:00"/>
    <n v="165"/>
    <n v="0"/>
    <n v="0"/>
    <s v="Nathan Kyme"/>
    <s v="New All Season Development"/>
    <m/>
    <s v="VC7556-2019-017"/>
    <s v="929 OF"/>
    <m/>
    <m/>
    <m/>
    <s v="Approved"/>
    <m/>
    <m/>
    <s v="Road building activities on Little Red Sucker Creek Road"/>
    <n v="6"/>
    <s v="C248-C256"/>
    <s v="Little Red Sucker Creek"/>
    <n v="0"/>
    <d v="2021-10-05T00:00:00"/>
    <m/>
    <s v="58"/>
    <d v="2021-10-07T00:00:00"/>
    <s v=""/>
    <s v=""/>
    <m/>
    <m/>
    <m/>
    <s v=""/>
    <s v="06"/>
    <s v="Corbiere and Sons Contracting1010620210929-7Light Truck - Pick up- After Jan 102487.5"/>
    <s v="Corbiere and Sons Contracting1010620210929-7Light Truck - Pick up- After Jan 102487.5INV #150"/>
    <s v="New All Season Development"/>
    <s v=""/>
    <x v="2"/>
  </r>
  <r>
    <x v="1"/>
    <n v="6"/>
    <n v="0"/>
    <n v="10106"/>
    <s v="20210929-7"/>
    <n v="53510602"/>
    <s v="Access"/>
    <n v="0"/>
    <s v="Excavator Thumb - 30 - 50 ton- After Jan 10"/>
    <n v="12.21"/>
    <n v="11"/>
    <s v="HR"/>
    <s v="9.16"/>
    <s v="0"/>
    <s v=""/>
    <s v=""/>
    <n v="134.31"/>
    <n v="17.4603"/>
    <n v="151.77029999999999"/>
    <d v="2021-09-29T00:00:00"/>
    <n v="0"/>
    <x v="6"/>
    <d v="2021-10-15T00:00:00"/>
    <n v="165"/>
    <n v="0"/>
    <n v="0"/>
    <s v="Nathan Kyme"/>
    <s v="New All Season Development"/>
    <m/>
    <s v="VC7556-2019-017"/>
    <s v="929 OF"/>
    <m/>
    <m/>
    <m/>
    <s v="Approved"/>
    <m/>
    <m/>
    <s v="Road building activities on Little Red Sucker Creek Road"/>
    <n v="6"/>
    <s v="C248-C256"/>
    <s v="Little Red Sucker Creek"/>
    <n v="0"/>
    <d v="2021-10-05T00:00:00"/>
    <m/>
    <s v="58"/>
    <d v="2021-10-07T00:00:00"/>
    <s v=""/>
    <s v=""/>
    <m/>
    <m/>
    <m/>
    <s v=""/>
    <s v="06"/>
    <s v="Corbiere and Sons Contracting1010620210929-7Excavator Thumb - 30 - 50 ton- After Jan 1011134.31"/>
    <s v="Corbiere and Sons Contracting1010620210929-7Excavator Thumb - 30 - 50 ton- After Jan 1011134.31INV #150"/>
    <s v="New All Season Development"/>
    <s v=""/>
    <x v="2"/>
  </r>
  <r>
    <x v="1"/>
    <n v="6"/>
    <n v="0"/>
    <n v="10106"/>
    <s v="20210929-7"/>
    <n v="53510602"/>
    <s v="Access"/>
    <n v="0"/>
    <s v="Excavator - 36 ton- After Jan 10"/>
    <n v="146.96"/>
    <n v="11"/>
    <s v="Dynamic"/>
    <s v="110.22"/>
    <s v="0"/>
    <s v=""/>
    <s v=""/>
    <n v="1616.56"/>
    <n v="210.15280000000001"/>
    <n v="1826.7127999999998"/>
    <d v="2021-09-29T00:00:00"/>
    <n v="0"/>
    <x v="6"/>
    <d v="2021-10-15T00:00:00"/>
    <n v="165"/>
    <n v="0"/>
    <n v="0"/>
    <s v="Nathan Kyme"/>
    <s v="New All Season Development"/>
    <m/>
    <s v="VC7556-2019-017"/>
    <s v="929 OF"/>
    <m/>
    <m/>
    <m/>
    <s v="Approved"/>
    <m/>
    <m/>
    <s v="Road building activities on Little Red Sucker Creek Road"/>
    <n v="6"/>
    <s v="C248-C256"/>
    <s v="Little Red Sucker Creek"/>
    <n v="0"/>
    <d v="2021-10-05T00:00:00"/>
    <m/>
    <s v="58"/>
    <d v="2021-10-07T00:00:00"/>
    <s v=""/>
    <s v=""/>
    <m/>
    <m/>
    <m/>
    <s v=""/>
    <s v="06"/>
    <s v="Corbiere and Sons Contracting1010620210929-7Excavator - 36 ton- After Jan 10111616.56"/>
    <s v="Corbiere and Sons Contracting1010620210929-7Excavator - 36 ton- After Jan 10111616.56INV #150"/>
    <s v="New All Season Development"/>
    <s v=""/>
    <x v="2"/>
  </r>
  <r>
    <x v="1"/>
    <n v="6"/>
    <n v="0"/>
    <n v="10106"/>
    <s v="20210929-7"/>
    <n v="53510602"/>
    <s v="Access"/>
    <n v="0"/>
    <s v="Excavator - 30 ton- After Jan 10"/>
    <n v="138.44999999999999"/>
    <n v="11"/>
    <s v="Dynamic"/>
    <s v="103.84"/>
    <s v="0"/>
    <s v=""/>
    <s v=""/>
    <n v="1522.95"/>
    <n v="197.98350000000002"/>
    <n v="1720.9334999999999"/>
    <d v="2021-09-29T00:00:00"/>
    <n v="0"/>
    <x v="6"/>
    <d v="2021-10-15T00:00:00"/>
    <n v="165"/>
    <n v="0"/>
    <n v="0"/>
    <s v="Nathan Kyme"/>
    <s v="New All Season Development"/>
    <m/>
    <s v="VC7556-2019-017"/>
    <s v="929 OF"/>
    <m/>
    <m/>
    <m/>
    <s v="Approved"/>
    <m/>
    <m/>
    <s v="Road building activities on Little Red Sucker Creek Road"/>
    <n v="6"/>
    <s v="C248-C256"/>
    <s v="Little Red Sucker Creek"/>
    <n v="0"/>
    <d v="2021-10-05T00:00:00"/>
    <m/>
    <s v="58"/>
    <d v="2021-10-07T00:00:00"/>
    <s v=""/>
    <s v=""/>
    <m/>
    <m/>
    <m/>
    <s v=""/>
    <s v="06"/>
    <s v="Corbiere and Sons Contracting1010620210929-7Excavator - 30 ton- After Jan 10111522.95"/>
    <s v="Corbiere and Sons Contracting1010620210929-7Excavator - 30 ton- After Jan 10111522.95INV #150"/>
    <s v="New All Season Development"/>
    <s v=""/>
    <x v="2"/>
  </r>
  <r>
    <x v="1"/>
    <n v="6"/>
    <n v="0"/>
    <n v="10106"/>
    <s v="20210929-7"/>
    <n v="53510602"/>
    <s v="Access"/>
    <n v="0"/>
    <s v="Dozer D6 or equal- After Jan 10"/>
    <n v="131.47999999999999"/>
    <n v="11"/>
    <s v="Dynamic"/>
    <s v="98.61"/>
    <s v="0"/>
    <s v=""/>
    <s v=""/>
    <n v="1446.28"/>
    <n v="188.0164"/>
    <n v="1634.2963999999997"/>
    <d v="2021-09-29T00:00:00"/>
    <n v="0"/>
    <x v="6"/>
    <d v="2021-10-15T00:00:00"/>
    <n v="165"/>
    <n v="0"/>
    <n v="0"/>
    <s v="Nathan Kyme"/>
    <s v="New All Season Development"/>
    <m/>
    <s v="VC7556-2019-017"/>
    <s v="929 OF"/>
    <m/>
    <m/>
    <m/>
    <s v="Approved"/>
    <m/>
    <m/>
    <s v="Road building activities on Little Red Sucker Creek Road"/>
    <n v="6"/>
    <s v="C248-C256"/>
    <s v="Little Red Sucker Creek"/>
    <n v="0"/>
    <d v="2021-10-05T00:00:00"/>
    <m/>
    <s v="58"/>
    <d v="2021-10-07T00:00:00"/>
    <s v=""/>
    <s v=""/>
    <m/>
    <m/>
    <m/>
    <s v=""/>
    <s v="06"/>
    <s v="Corbiere and Sons Contracting1010620210929-7Dozer D6 or equal- After Jan 10111446.28"/>
    <s v="Corbiere and Sons Contracting1010620210929-7Dozer D6 or equal- After Jan 10111446.28INV #150"/>
    <s v="New All Season Development"/>
    <s v=""/>
    <x v="2"/>
  </r>
  <r>
    <x v="1"/>
    <n v="6"/>
    <n v="0"/>
    <n v="10117"/>
    <s v="20210929-17"/>
    <n v="53510602"/>
    <s v="Access"/>
    <n v="0"/>
    <s v="Driver - Other - After Jan 10"/>
    <n v="60"/>
    <n v="16"/>
    <s v="HR"/>
    <s v=""/>
    <s v=""/>
    <s v="60"/>
    <s v="0"/>
    <n v="960"/>
    <n v="124.80000000000001"/>
    <n v="1084.8"/>
    <d v="2021-09-29T00:00:00"/>
    <n v="0"/>
    <x v="6"/>
    <d v="2021-10-15T00:00:00"/>
    <n v="165"/>
    <n v="0"/>
    <n v="0"/>
    <s v="Nathan Kyme"/>
    <s v="New All Season Development"/>
    <m/>
    <s v="VC7556-2019-017"/>
    <s v="929 OF"/>
    <m/>
    <m/>
    <m/>
    <s v="Approved"/>
    <m/>
    <m/>
    <s v="Mobilization and demobilization of pickups"/>
    <n v="6"/>
    <s v="C203-C209"/>
    <s v="Dead Horse Creek"/>
    <n v="0"/>
    <d v="2021-10-05T00:00:00"/>
    <m/>
    <s v="58"/>
    <d v="2021-10-07T00:00:00"/>
    <s v=""/>
    <s v=""/>
    <m/>
    <m/>
    <m/>
    <s v=""/>
    <s v="06"/>
    <s v="Corbiere and Sons Contracting1011720210929-17Driver - Other - After Jan 1016960"/>
    <s v="Corbiere and Sons Contracting1011720210929-17Driver - Other - After Jan 1016960INV #150"/>
    <s v="New All Season Development"/>
    <s v=""/>
    <x v="2"/>
  </r>
  <r>
    <x v="1"/>
    <n v="6"/>
    <n v="0"/>
    <n v="10117"/>
    <s v="20210929-17"/>
    <n v="53510602"/>
    <s v="Access"/>
    <n v="0"/>
    <s v="L.O.A."/>
    <n v="210"/>
    <n v="2"/>
    <s v="DAY"/>
    <s v=""/>
    <s v=""/>
    <m/>
    <s v="0"/>
    <n v="420"/>
    <n v="54.6"/>
    <n v="474.59999999999997"/>
    <d v="2021-09-29T00:00:00"/>
    <n v="0"/>
    <x v="6"/>
    <d v="2021-10-15T00:00:00"/>
    <n v="165"/>
    <n v="0"/>
    <n v="0"/>
    <s v="Nathan Kyme"/>
    <s v="New All Season Development"/>
    <m/>
    <s v="VC7556-2019-017"/>
    <s v="929 OF"/>
    <m/>
    <m/>
    <m/>
    <s v="Approved"/>
    <m/>
    <m/>
    <s v="Mobilization and demobilization of pickups"/>
    <n v="6"/>
    <s v="C203-C209"/>
    <s v="Dead Horse Creek"/>
    <n v="0"/>
    <d v="2021-10-05T00:00:00"/>
    <m/>
    <s v="58"/>
    <d v="2021-10-07T00:00:00"/>
    <s v=""/>
    <s v=""/>
    <m/>
    <m/>
    <m/>
    <s v=""/>
    <s v="06"/>
    <s v="Corbiere and Sons Contracting1011720210929-17L.O.A.2420"/>
    <s v="Corbiere and Sons Contracting1011720210929-17L.O.A.2420INV #150"/>
    <s v="New All Season Development"/>
    <s v=""/>
    <x v="2"/>
  </r>
  <r>
    <x v="1"/>
    <n v="6"/>
    <n v="0"/>
    <n v="10117"/>
    <s v="20210929-17"/>
    <n v="53510602"/>
    <s v="Access"/>
    <n v="0"/>
    <s v="Light Truck - Pick up- After Jan 10"/>
    <n v="243.75"/>
    <n v="2"/>
    <s v="DAY"/>
    <s v="182.81"/>
    <s v="0"/>
    <s v=""/>
    <s v=""/>
    <n v="487.5"/>
    <n v="63.375"/>
    <n v="550.875"/>
    <d v="2021-09-29T00:00:00"/>
    <n v="0"/>
    <x v="6"/>
    <d v="2021-10-15T00:00:00"/>
    <n v="165"/>
    <n v="0"/>
    <n v="0"/>
    <s v="Nathan Kyme"/>
    <s v="New All Season Development"/>
    <m/>
    <s v="VC7556-2019-017"/>
    <s v="929 OF"/>
    <m/>
    <m/>
    <m/>
    <s v="Approved"/>
    <m/>
    <m/>
    <s v="Mobilization and demobilization of pickups"/>
    <n v="6"/>
    <s v="C203-C209"/>
    <s v="Dead Horse Creek"/>
    <n v="0"/>
    <d v="2021-10-05T00:00:00"/>
    <m/>
    <s v="58"/>
    <d v="2021-10-07T00:00:00"/>
    <s v=""/>
    <s v=""/>
    <m/>
    <m/>
    <m/>
    <s v=""/>
    <s v="06"/>
    <s v="Corbiere and Sons Contracting1011720210929-17Light Truck - Pick up- After Jan 102487.5"/>
    <s v="Corbiere and Sons Contracting1011720210929-17Light Truck - Pick up- After Jan 102487.5INV #150"/>
    <s v="New All Season Development"/>
    <s v=""/>
    <x v="2"/>
  </r>
  <r>
    <x v="1"/>
    <n v="6"/>
    <n v="0"/>
    <n v="10115"/>
    <s v="20210929-15"/>
    <n v="53510602"/>
    <s v="Access"/>
    <n v="0"/>
    <s v="Operator - Principle - After Jan 10"/>
    <n v="75"/>
    <n v="60"/>
    <s v="HR"/>
    <s v=""/>
    <s v=""/>
    <s v="75"/>
    <s v="0"/>
    <n v="4500"/>
    <n v="585"/>
    <n v="5084.9999999999991"/>
    <d v="2021-09-29T00:00:00"/>
    <n v="0"/>
    <x v="6"/>
    <d v="2021-10-15T00:00:00"/>
    <n v="165"/>
    <n v="0"/>
    <n v="0"/>
    <s v="Nathan Kyme"/>
    <s v="New All Season Development"/>
    <m/>
    <s v="VC7556-2019-017"/>
    <s v="929 OF"/>
    <m/>
    <m/>
    <m/>
    <s v="Approved"/>
    <m/>
    <m/>
    <s v="Road building activities on Dead Horse"/>
    <n v="6"/>
    <s v="C203-C209"/>
    <s v="Dead Horse Creek"/>
    <n v="0"/>
    <d v="2021-10-05T00:00:00"/>
    <m/>
    <s v="58"/>
    <d v="2021-10-07T00:00:00"/>
    <s v=""/>
    <s v=""/>
    <m/>
    <m/>
    <m/>
    <s v=""/>
    <s v="06"/>
    <s v="Corbiere and Sons Contracting1011520210929-15Operator - Principle - After Jan 10604500"/>
    <s v="Corbiere and Sons Contracting1011520210929-15Operator - Principle - After Jan 10604500INV #150"/>
    <s v="New All Season Development"/>
    <s v=""/>
    <x v="2"/>
  </r>
  <r>
    <x v="1"/>
    <n v="6"/>
    <n v="0"/>
    <n v="10115"/>
    <s v="20210929-15"/>
    <n v="53510602"/>
    <s v="Access"/>
    <n v="0"/>
    <s v="Foreman"/>
    <n v="95"/>
    <n v="12"/>
    <s v="HR"/>
    <s v=""/>
    <s v=""/>
    <s v="95"/>
    <s v="0"/>
    <n v="1140"/>
    <n v="148.20000000000002"/>
    <n v="1288.1999999999998"/>
    <d v="2021-09-29T00:00:00"/>
    <n v="0"/>
    <x v="6"/>
    <d v="2021-10-15T00:00:00"/>
    <n v="165"/>
    <n v="0"/>
    <n v="0"/>
    <s v="Nathan Kyme"/>
    <s v="New All Season Development"/>
    <m/>
    <s v="VC7556-2019-017"/>
    <s v="929 OF"/>
    <m/>
    <m/>
    <m/>
    <s v="Approved"/>
    <m/>
    <m/>
    <s v="Road building activities on Dead Horse"/>
    <n v="6"/>
    <s v="C203-C209"/>
    <s v="Dead Horse Creek"/>
    <n v="0"/>
    <d v="2021-10-05T00:00:00"/>
    <m/>
    <s v="58"/>
    <d v="2021-10-07T00:00:00"/>
    <s v=""/>
    <s v=""/>
    <m/>
    <m/>
    <m/>
    <s v=""/>
    <s v="06"/>
    <s v="Corbiere and Sons Contracting1011520210929-15Foreman121140"/>
    <s v="Corbiere and Sons Contracting1011520210929-15Foreman121140INV #150"/>
    <s v="New All Season Development"/>
    <s v=""/>
    <x v="2"/>
  </r>
  <r>
    <x v="1"/>
    <n v="6"/>
    <n v="0"/>
    <n v="10115"/>
    <s v="20210929-15"/>
    <n v="53510602"/>
    <s v="Access"/>
    <n v="0"/>
    <s v="Rock Truck - 30 Ton- After Jan 10"/>
    <n v="138.05000000000001"/>
    <n v="22"/>
    <s v="Dynamic"/>
    <s v="103.54"/>
    <s v="0"/>
    <s v=""/>
    <s v=""/>
    <n v="3037.1"/>
    <n v="394.82299999999998"/>
    <n v="3431.9229999999998"/>
    <d v="2021-09-29T00:00:00"/>
    <n v="0"/>
    <x v="6"/>
    <d v="2021-10-15T00:00:00"/>
    <n v="165"/>
    <n v="0"/>
    <n v="0"/>
    <s v="Nathan Kyme"/>
    <s v="New All Season Development"/>
    <m/>
    <s v="VC7556-2019-017"/>
    <s v="929 OF"/>
    <m/>
    <m/>
    <m/>
    <s v="Approved"/>
    <m/>
    <m/>
    <s v="Road building activities on Dead Horse"/>
    <n v="6"/>
    <s v="C203-C209"/>
    <s v="Dead Horse Creek"/>
    <n v="0"/>
    <d v="2021-10-05T00:00:00"/>
    <m/>
    <s v="58"/>
    <d v="2021-10-07T00:00:00"/>
    <s v=""/>
    <s v=""/>
    <m/>
    <m/>
    <m/>
    <s v=""/>
    <s v="06"/>
    <s v="Corbiere and Sons Contracting1011520210929-15Rock Truck - 30 Ton- After Jan 10223037.1"/>
    <s v="Corbiere and Sons Contracting1011520210929-15Rock Truck - 30 Ton- After Jan 10223037.1INV #150"/>
    <s v="New All Season Development"/>
    <s v=""/>
    <x v="2"/>
  </r>
  <r>
    <x v="1"/>
    <n v="6"/>
    <n v="0"/>
    <n v="10115"/>
    <s v="20210929-15"/>
    <n v="53510602"/>
    <s v="Access"/>
    <n v="0"/>
    <s v="Light Truck - Pick up- After Jan 10"/>
    <n v="243.75"/>
    <n v="4"/>
    <s v="DAY"/>
    <s v="182.81"/>
    <s v="0"/>
    <s v=""/>
    <s v=""/>
    <n v="975"/>
    <n v="126.75"/>
    <n v="1101.75"/>
    <d v="2021-09-29T00:00:00"/>
    <n v="0"/>
    <x v="6"/>
    <d v="2021-10-15T00:00:00"/>
    <n v="165"/>
    <n v="0"/>
    <n v="0"/>
    <s v="Nathan Kyme"/>
    <s v="New All Season Development"/>
    <m/>
    <s v="VC7556-2019-017"/>
    <s v="929 OF"/>
    <m/>
    <m/>
    <m/>
    <s v="Approved"/>
    <m/>
    <m/>
    <s v="Road building activities on Dead Horse"/>
    <n v="6"/>
    <s v="C203-C209"/>
    <s v="Dead Horse Creek"/>
    <n v="0"/>
    <d v="2021-10-05T00:00:00"/>
    <m/>
    <s v="58"/>
    <d v="2021-10-07T00:00:00"/>
    <s v=""/>
    <s v=""/>
    <m/>
    <m/>
    <m/>
    <s v=""/>
    <s v="06"/>
    <s v="Corbiere and Sons Contracting1011520210929-15Light Truck - Pick up- After Jan 104975"/>
    <s v="Corbiere and Sons Contracting1011520210929-15Light Truck - Pick up- After Jan 104975INV #150"/>
    <s v="New All Season Development"/>
    <s v=""/>
    <x v="2"/>
  </r>
  <r>
    <x v="1"/>
    <n v="6"/>
    <n v="0"/>
    <n v="10115"/>
    <s v="20210929-15"/>
    <n v="53510602"/>
    <s v="Access"/>
    <n v="0"/>
    <s v="Excavator Thumb - 30 - 50 ton- After Jan 10"/>
    <n v="12.21"/>
    <n v="11"/>
    <s v="HR"/>
    <s v="9.16"/>
    <s v="0"/>
    <s v=""/>
    <s v=""/>
    <n v="134.31"/>
    <n v="17.4603"/>
    <n v="151.77029999999999"/>
    <d v="2021-09-29T00:00:00"/>
    <n v="0"/>
    <x v="6"/>
    <d v="2021-10-15T00:00:00"/>
    <n v="165"/>
    <n v="0"/>
    <n v="0"/>
    <s v="Nathan Kyme"/>
    <s v="New All Season Development"/>
    <m/>
    <s v="VC7556-2019-017"/>
    <s v="929 OF"/>
    <m/>
    <m/>
    <m/>
    <s v="Approved"/>
    <m/>
    <m/>
    <s v="Road building activities on Dead Horse"/>
    <n v="6"/>
    <s v="C203-C209"/>
    <s v="Dead Horse Creek"/>
    <n v="0"/>
    <d v="2021-10-05T00:00:00"/>
    <m/>
    <s v="58"/>
    <d v="2021-10-07T00:00:00"/>
    <s v=""/>
    <s v=""/>
    <m/>
    <m/>
    <m/>
    <s v=""/>
    <s v="06"/>
    <s v="Corbiere and Sons Contracting1011520210929-15Excavator Thumb - 30 - 50 ton- After Jan 1011134.31"/>
    <s v="Corbiere and Sons Contracting1011520210929-15Excavator Thumb - 30 - 50 ton- After Jan 1011134.31INV #150"/>
    <s v="New All Season Development"/>
    <s v=""/>
    <x v="2"/>
  </r>
  <r>
    <x v="1"/>
    <n v="6"/>
    <n v="0"/>
    <n v="10115"/>
    <s v="20210929-15"/>
    <n v="53510602"/>
    <s v="Access"/>
    <n v="0"/>
    <s v="Excavator Thumb - 30 - 50 ton- After Jan 10"/>
    <n v="12.21"/>
    <n v="11"/>
    <s v="HR"/>
    <s v="9.16"/>
    <s v="0"/>
    <s v=""/>
    <s v=""/>
    <n v="134.31"/>
    <n v="17.4603"/>
    <n v="151.77029999999999"/>
    <d v="2021-09-29T00:00:00"/>
    <n v="0"/>
    <x v="6"/>
    <d v="2021-10-15T00:00:00"/>
    <n v="165"/>
    <n v="0"/>
    <n v="0"/>
    <s v="Nathan Kyme"/>
    <s v="New All Season Development"/>
    <m/>
    <s v="VC7556-2019-017"/>
    <s v="929 OF"/>
    <m/>
    <m/>
    <m/>
    <s v="Approved"/>
    <m/>
    <m/>
    <s v="Road building activities on Dead Horse"/>
    <n v="6"/>
    <s v="C203-C209"/>
    <s v="Dead Horse Creek"/>
    <n v="0"/>
    <d v="2021-10-05T00:00:00"/>
    <m/>
    <s v="58"/>
    <d v="2021-10-07T00:00:00"/>
    <s v=""/>
    <s v=""/>
    <m/>
    <m/>
    <m/>
    <s v=""/>
    <s v="06"/>
    <s v="Corbiere and Sons Contracting1011520210929-15Excavator Thumb - 30 - 50 ton- After Jan 1011134.31"/>
    <s v="Corbiere and Sons Contracting1011520210929-15Excavator Thumb - 30 - 50 ton- After Jan 1011134.31INV #150"/>
    <s v="New All Season Development"/>
    <s v=""/>
    <x v="2"/>
  </r>
  <r>
    <x v="1"/>
    <n v="6"/>
    <n v="0"/>
    <n v="10115"/>
    <s v="20210929-15"/>
    <n v="53510602"/>
    <s v="Access"/>
    <n v="0"/>
    <s v="Excavator Thumb - 30 - 50 ton- After Jan 10"/>
    <n v="12.21"/>
    <n v="11"/>
    <s v="HR"/>
    <s v="9.16"/>
    <s v="0"/>
    <s v=""/>
    <s v=""/>
    <n v="134.31"/>
    <n v="17.4603"/>
    <n v="151.77029999999999"/>
    <d v="2021-09-29T00:00:00"/>
    <n v="0"/>
    <x v="6"/>
    <d v="2021-10-15T00:00:00"/>
    <n v="165"/>
    <n v="0"/>
    <n v="0"/>
    <s v="Nathan Kyme"/>
    <s v="New All Season Development"/>
    <m/>
    <s v="VC7556-2019-017"/>
    <s v="929 OF"/>
    <m/>
    <m/>
    <m/>
    <s v="Approved"/>
    <m/>
    <m/>
    <s v="Road building activities on Dead Horse"/>
    <n v="6"/>
    <s v="C203-C209"/>
    <s v="Dead Horse Creek"/>
    <n v="0"/>
    <d v="2021-10-05T00:00:00"/>
    <m/>
    <s v="58"/>
    <d v="2021-10-07T00:00:00"/>
    <s v=""/>
    <s v=""/>
    <m/>
    <m/>
    <m/>
    <s v=""/>
    <s v="06"/>
    <s v="Corbiere and Sons Contracting1011520210929-15Excavator Thumb - 30 - 50 ton- After Jan 1011134.31"/>
    <s v="Corbiere and Sons Contracting1011520210929-15Excavator Thumb - 30 - 50 ton- After Jan 1011134.31INV #150"/>
    <s v="New All Season Development"/>
    <s v=""/>
    <x v="2"/>
  </r>
  <r>
    <x v="1"/>
    <n v="6"/>
    <n v="0"/>
    <n v="10115"/>
    <s v="20210929-15"/>
    <n v="53510602"/>
    <s v="Access"/>
    <n v="0"/>
    <s v="Excavator Thumb - 30 - 50 ton- After Jan 10"/>
    <n v="12.21"/>
    <n v="11"/>
    <s v="HR"/>
    <s v="9.16"/>
    <s v="0"/>
    <s v=""/>
    <s v=""/>
    <n v="134.31"/>
    <n v="17.4603"/>
    <n v="151.77029999999999"/>
    <d v="2021-09-29T00:00:00"/>
    <n v="0"/>
    <x v="6"/>
    <d v="2021-10-15T00:00:00"/>
    <n v="165"/>
    <n v="0"/>
    <n v="0"/>
    <s v="Nathan Kyme"/>
    <s v="New All Season Development"/>
    <m/>
    <s v="VC7556-2019-017"/>
    <s v="929 OF"/>
    <m/>
    <m/>
    <m/>
    <s v="Approved"/>
    <m/>
    <m/>
    <s v="Road building activities on Dead Horse"/>
    <n v="6"/>
    <s v="C203-C209"/>
    <s v="Dead Horse Creek"/>
    <n v="0"/>
    <d v="2021-10-05T00:00:00"/>
    <m/>
    <s v="58"/>
    <d v="2021-10-07T00:00:00"/>
    <s v=""/>
    <s v=""/>
    <m/>
    <m/>
    <m/>
    <s v=""/>
    <s v="06"/>
    <s v="Corbiere and Sons Contracting1011520210929-15Excavator Thumb - 30 - 50 ton- After Jan 1011134.31"/>
    <s v="Corbiere and Sons Contracting1011520210929-15Excavator Thumb - 30 - 50 ton- After Jan 1011134.31INV #150"/>
    <s v="New All Season Development"/>
    <s v=""/>
    <x v="2"/>
  </r>
  <r>
    <x v="1"/>
    <n v="6"/>
    <n v="0"/>
    <n v="10115"/>
    <s v="20210929-15"/>
    <n v="53510602"/>
    <s v="Access"/>
    <n v="0"/>
    <s v="Excavator - 36 ton- After Jan 10"/>
    <n v="146.96"/>
    <n v="11"/>
    <s v="Dynamic"/>
    <s v="110.22"/>
    <s v="0"/>
    <s v=""/>
    <s v=""/>
    <n v="1616.56"/>
    <n v="210.15280000000001"/>
    <n v="1826.7127999999998"/>
    <d v="2021-09-29T00:00:00"/>
    <n v="0"/>
    <x v="6"/>
    <d v="2021-10-15T00:00:00"/>
    <n v="165"/>
    <n v="0"/>
    <n v="0"/>
    <s v="Nathan Kyme"/>
    <s v="New All Season Development"/>
    <m/>
    <s v="VC7556-2019-017"/>
    <s v="929 OF"/>
    <m/>
    <m/>
    <m/>
    <s v="Approved"/>
    <m/>
    <m/>
    <s v="Road building activities on Dead Horse"/>
    <n v="6"/>
    <s v="C203-C209"/>
    <s v="Dead Horse Creek"/>
    <n v="0"/>
    <d v="2021-10-05T00:00:00"/>
    <m/>
    <s v="58"/>
    <d v="2021-10-07T00:00:00"/>
    <s v=""/>
    <s v=""/>
    <m/>
    <m/>
    <m/>
    <s v=""/>
    <s v="06"/>
    <s v="Corbiere and Sons Contracting1011520210929-15Excavator - 36 ton- After Jan 10111616.56"/>
    <s v="Corbiere and Sons Contracting1011520210929-15Excavator - 36 ton- After Jan 10111616.56INV #150"/>
    <s v="New All Season Development"/>
    <s v=""/>
    <x v="2"/>
  </r>
  <r>
    <x v="1"/>
    <n v="6"/>
    <n v="0"/>
    <n v="10115"/>
    <s v="20210929-15"/>
    <n v="53510602"/>
    <s v="Access"/>
    <n v="0"/>
    <s v="Excavator - 36 ton- After Jan 10"/>
    <n v="146.96"/>
    <n v="11"/>
    <s v="Dynamic"/>
    <s v="110.22"/>
    <s v="0"/>
    <s v=""/>
    <s v=""/>
    <n v="1616.56"/>
    <n v="210.15280000000001"/>
    <n v="1826.7127999999998"/>
    <d v="2021-09-29T00:00:00"/>
    <n v="0"/>
    <x v="6"/>
    <d v="2021-10-15T00:00:00"/>
    <n v="165"/>
    <n v="0"/>
    <n v="0"/>
    <s v="Nathan Kyme"/>
    <s v="New All Season Development"/>
    <m/>
    <s v="VC7556-2019-017"/>
    <s v="929 OF"/>
    <m/>
    <m/>
    <m/>
    <s v="Approved"/>
    <m/>
    <m/>
    <s v="Road building activities on Dead Horse"/>
    <n v="6"/>
    <s v="C203-C209"/>
    <s v="Dead Horse Creek"/>
    <n v="0"/>
    <d v="2021-10-05T00:00:00"/>
    <m/>
    <s v="58"/>
    <d v="2021-10-07T00:00:00"/>
    <s v=""/>
    <s v=""/>
    <m/>
    <m/>
    <m/>
    <s v=""/>
    <s v="06"/>
    <s v="Corbiere and Sons Contracting1011520210929-15Excavator - 36 ton- After Jan 10111616.56"/>
    <s v="Corbiere and Sons Contracting1011520210929-15Excavator - 36 ton- After Jan 10111616.56INV #150"/>
    <s v="New All Season Development"/>
    <s v=""/>
    <x v="2"/>
  </r>
  <r>
    <x v="1"/>
    <n v="6"/>
    <n v="0"/>
    <n v="10115"/>
    <s v="20210929-15"/>
    <n v="53510602"/>
    <s v="Access"/>
    <n v="0"/>
    <s v="Excavator - 36 ton- After Jan 10"/>
    <n v="146.96"/>
    <n v="11"/>
    <s v="Dynamic"/>
    <s v="110.22"/>
    <s v="0"/>
    <s v=""/>
    <s v=""/>
    <n v="1616.56"/>
    <n v="210.15280000000001"/>
    <n v="1826.7127999999998"/>
    <d v="2021-09-29T00:00:00"/>
    <n v="0"/>
    <x v="6"/>
    <d v="2021-10-15T00:00:00"/>
    <n v="165"/>
    <n v="0"/>
    <n v="0"/>
    <s v="Nathan Kyme"/>
    <s v="New All Season Development"/>
    <m/>
    <s v="VC7556-2019-017"/>
    <s v="929 OF"/>
    <m/>
    <m/>
    <m/>
    <s v="Approved"/>
    <m/>
    <m/>
    <s v="Road building activities on Dead Horse"/>
    <n v="6"/>
    <s v="C203-C209"/>
    <s v="Dead Horse Creek"/>
    <n v="0"/>
    <d v="2021-10-05T00:00:00"/>
    <m/>
    <s v="58"/>
    <d v="2021-10-07T00:00:00"/>
    <s v=""/>
    <s v=""/>
    <m/>
    <m/>
    <m/>
    <s v=""/>
    <s v="06"/>
    <s v="Corbiere and Sons Contracting1011520210929-15Excavator - 36 ton- After Jan 10111616.56"/>
    <s v="Corbiere and Sons Contracting1011520210929-15Excavator - 36 ton- After Jan 10111616.56INV #150"/>
    <s v="New All Season Development"/>
    <s v=""/>
    <x v="2"/>
  </r>
  <r>
    <x v="1"/>
    <n v="6"/>
    <n v="0"/>
    <n v="10115"/>
    <s v="20210929-15"/>
    <n v="53510602"/>
    <s v="Access"/>
    <n v="0"/>
    <s v="Excavator - 30 ton- After Jan 10"/>
    <n v="138.44999999999999"/>
    <n v="11"/>
    <s v="Dynamic"/>
    <s v="103.84"/>
    <s v="0"/>
    <s v=""/>
    <s v=""/>
    <n v="1522.95"/>
    <n v="197.98350000000002"/>
    <n v="1720.9334999999999"/>
    <d v="2021-09-29T00:00:00"/>
    <n v="0"/>
    <x v="6"/>
    <d v="2021-10-15T00:00:00"/>
    <n v="165"/>
    <n v="0"/>
    <n v="0"/>
    <s v="Nathan Kyme"/>
    <s v="New All Season Development"/>
    <m/>
    <s v="VC7556-2019-017"/>
    <s v="929 OF"/>
    <m/>
    <m/>
    <m/>
    <s v="Approved"/>
    <m/>
    <m/>
    <s v="Road building activities on Dead Horse"/>
    <n v="6"/>
    <s v="C203-C209"/>
    <s v="Dead Horse Creek"/>
    <n v="0"/>
    <d v="2021-10-05T00:00:00"/>
    <m/>
    <s v="58"/>
    <d v="2021-10-07T00:00:00"/>
    <s v=""/>
    <s v=""/>
    <m/>
    <m/>
    <m/>
    <s v=""/>
    <s v="06"/>
    <s v="Corbiere and Sons Contracting1011520210929-15Excavator - 30 ton- After Jan 10111522.95"/>
    <s v="Corbiere and Sons Contracting1011520210929-15Excavator - 30 ton- After Jan 10111522.95INV #150"/>
    <s v="New All Season Development"/>
    <s v=""/>
    <x v="2"/>
  </r>
  <r>
    <x v="1"/>
    <n v="6"/>
    <n v="0"/>
    <n v="10114"/>
    <s v="20210929-14"/>
    <n v="53510602"/>
    <s v="Access"/>
    <n v="0"/>
    <s v="Operator - Principle - After Jan 10"/>
    <n v="75"/>
    <n v="12"/>
    <s v="HR"/>
    <s v=""/>
    <s v=""/>
    <s v="75"/>
    <s v="0"/>
    <n v="900"/>
    <n v="117"/>
    <n v="1016.9999999999999"/>
    <d v="2021-09-29T00:00:00"/>
    <n v="0"/>
    <x v="6"/>
    <d v="2021-10-15T00:00:00"/>
    <n v="165"/>
    <n v="0"/>
    <n v="0"/>
    <s v="Nathan Kyme"/>
    <s v="New All Season Development"/>
    <m/>
    <s v="VC7556-2019-017"/>
    <s v="929 OF"/>
    <m/>
    <m/>
    <m/>
    <s v="Approved"/>
    <m/>
    <m/>
    <s v="Road building acitivities from Mink Creek"/>
    <n v="6"/>
    <s v="C237-C247"/>
    <s v="Mink"/>
    <n v="0"/>
    <d v="2021-10-05T00:00:00"/>
    <m/>
    <s v="58"/>
    <d v="2021-10-07T00:00:00"/>
    <s v=""/>
    <s v=""/>
    <m/>
    <m/>
    <m/>
    <s v=""/>
    <s v="06"/>
    <s v="Corbiere and Sons Contracting1011420210929-14Operator - Principle - After Jan 1012900"/>
    <s v="Corbiere and Sons Contracting1011420210929-14Operator - Principle - After Jan 1012900INV #150"/>
    <s v="New All Season Development"/>
    <s v=""/>
    <x v="2"/>
  </r>
  <r>
    <x v="1"/>
    <n v="6"/>
    <n v="0"/>
    <n v="10114"/>
    <s v="20210929-14"/>
    <n v="53510602"/>
    <s v="Access"/>
    <n v="0"/>
    <s v="L.O.A."/>
    <n v="210"/>
    <n v="1"/>
    <s v="DAY"/>
    <s v=""/>
    <s v=""/>
    <m/>
    <s v="0"/>
    <n v="210"/>
    <n v="27.3"/>
    <n v="237.29999999999998"/>
    <d v="2021-09-29T00:00:00"/>
    <n v="0"/>
    <x v="6"/>
    <d v="2021-10-15T00:00:00"/>
    <n v="165"/>
    <n v="0"/>
    <n v="0"/>
    <s v="Nathan Kyme"/>
    <s v="New All Season Development"/>
    <m/>
    <s v="VC7556-2019-017"/>
    <s v="929 OF"/>
    <m/>
    <m/>
    <m/>
    <s v="Approved"/>
    <m/>
    <m/>
    <s v="Road building acitivities from Mink Creek"/>
    <n v="6"/>
    <s v="C237-C247"/>
    <s v="Mink"/>
    <n v="0"/>
    <d v="2021-10-05T00:00:00"/>
    <m/>
    <s v="58"/>
    <d v="2021-10-07T00:00:00"/>
    <s v=""/>
    <s v=""/>
    <m/>
    <m/>
    <m/>
    <s v=""/>
    <s v="06"/>
    <s v="Corbiere and Sons Contracting1011420210929-14L.O.A.1210"/>
    <s v="Corbiere and Sons Contracting1011420210929-14L.O.A.1210INV #150"/>
    <s v="New All Season Development"/>
    <s v=""/>
    <x v="2"/>
  </r>
  <r>
    <x v="1"/>
    <n v="6"/>
    <n v="0"/>
    <n v="10114"/>
    <s v="20210929-14"/>
    <n v="53510602"/>
    <s v="Access"/>
    <n v="0"/>
    <s v="Light Truck - Pick up- After Jan 10"/>
    <n v="243.75"/>
    <n v="1"/>
    <s v="DAY"/>
    <s v="182.81"/>
    <s v="0"/>
    <s v=""/>
    <s v=""/>
    <n v="243.75"/>
    <n v="31.6875"/>
    <n v="275.4375"/>
    <d v="2021-09-29T00:00:00"/>
    <n v="0"/>
    <x v="6"/>
    <d v="2021-10-15T00:00:00"/>
    <n v="165"/>
    <n v="0"/>
    <n v="0"/>
    <s v="Nathan Kyme"/>
    <s v="New All Season Development"/>
    <m/>
    <s v="VC7556-2019-017"/>
    <s v="929 OF"/>
    <m/>
    <m/>
    <m/>
    <s v="Approved"/>
    <m/>
    <m/>
    <s v="Road building acitivities from Mink Creek"/>
    <n v="6"/>
    <s v="C237-C247"/>
    <s v="Mink"/>
    <n v="0"/>
    <d v="2021-10-05T00:00:00"/>
    <m/>
    <s v="58"/>
    <d v="2021-10-07T00:00:00"/>
    <s v=""/>
    <s v=""/>
    <m/>
    <m/>
    <m/>
    <s v=""/>
    <s v="06"/>
    <s v="Corbiere and Sons Contracting1011420210929-14Light Truck - Pick up- After Jan 101243.75"/>
    <s v="Corbiere and Sons Contracting1011420210929-14Light Truck - Pick up- After Jan 101243.75INV #150"/>
    <s v="New All Season Development"/>
    <s v=""/>
    <x v="2"/>
  </r>
  <r>
    <x v="1"/>
    <n v="6"/>
    <n v="0"/>
    <n v="10114"/>
    <s v="20210929-14"/>
    <n v="53510602"/>
    <s v="Access"/>
    <n v="0"/>
    <s v="Excavator Thumb - 30 - 50 ton- After Jan 10"/>
    <n v="12.21"/>
    <n v="11"/>
    <s v="HR"/>
    <s v="9.16"/>
    <s v="0"/>
    <s v=""/>
    <s v=""/>
    <n v="134.31"/>
    <n v="17.4603"/>
    <n v="151.77029999999999"/>
    <d v="2021-09-29T00:00:00"/>
    <n v="0"/>
    <x v="6"/>
    <d v="2021-10-15T00:00:00"/>
    <n v="165"/>
    <n v="0"/>
    <n v="0"/>
    <s v="Nathan Kyme"/>
    <s v="New All Season Development"/>
    <m/>
    <s v="VC7556-2019-017"/>
    <s v="929 OF"/>
    <m/>
    <m/>
    <m/>
    <s v="Approved"/>
    <m/>
    <m/>
    <s v="Road building acitivities from Mink Creek"/>
    <n v="6"/>
    <s v="C237-C247"/>
    <s v="Mink"/>
    <n v="0"/>
    <d v="2021-10-05T00:00:00"/>
    <m/>
    <s v="58"/>
    <d v="2021-10-07T00:00:00"/>
    <s v=""/>
    <s v=""/>
    <m/>
    <m/>
    <m/>
    <s v=""/>
    <s v="06"/>
    <s v="Corbiere and Sons Contracting1011420210929-14Excavator Thumb - 30 - 50 ton- After Jan 1011134.31"/>
    <s v="Corbiere and Sons Contracting1011420210929-14Excavator Thumb - 30 - 50 ton- After Jan 1011134.31INV #150"/>
    <s v="New All Season Development"/>
    <s v=""/>
    <x v="2"/>
  </r>
  <r>
    <x v="1"/>
    <n v="6"/>
    <n v="0"/>
    <n v="10114"/>
    <s v="20210929-14"/>
    <n v="53510602"/>
    <s v="Access"/>
    <n v="0"/>
    <s v="Excavator - 36 ton- After Jan 10"/>
    <n v="146.96"/>
    <n v="11"/>
    <s v="Dynamic"/>
    <s v="110.22"/>
    <s v="0"/>
    <s v=""/>
    <s v=""/>
    <n v="1616.56"/>
    <n v="210.15280000000001"/>
    <n v="1826.7127999999998"/>
    <d v="2021-09-29T00:00:00"/>
    <n v="0"/>
    <x v="6"/>
    <d v="2021-10-15T00:00:00"/>
    <n v="165"/>
    <n v="0"/>
    <n v="0"/>
    <s v="Nathan Kyme"/>
    <s v="New All Season Development"/>
    <m/>
    <s v="VC7556-2019-017"/>
    <s v="929 OF"/>
    <m/>
    <m/>
    <m/>
    <s v="Approved"/>
    <m/>
    <m/>
    <s v="Road building acitivities from Mink Creek"/>
    <n v="6"/>
    <s v="C237-C247"/>
    <s v="Mink"/>
    <n v="0"/>
    <d v="2021-10-05T00:00:00"/>
    <m/>
    <s v="58"/>
    <d v="2021-10-07T00:00:00"/>
    <s v=""/>
    <s v=""/>
    <m/>
    <m/>
    <m/>
    <s v=""/>
    <s v="06"/>
    <s v="Corbiere and Sons Contracting1011420210929-14Excavator - 36 ton- After Jan 10111616.56"/>
    <s v="Corbiere and Sons Contracting1011420210929-14Excavator - 36 ton- After Jan 10111616.56INV #150"/>
    <s v="New All Season Development"/>
    <s v=""/>
    <x v="2"/>
  </r>
  <r>
    <x v="1"/>
    <n v="6"/>
    <n v="0"/>
    <n v="10113"/>
    <s v="20210929-13"/>
    <n v="53510602"/>
    <s v="Access"/>
    <n v="0"/>
    <s v="Operator - Principle - After Jan 10"/>
    <n v="75"/>
    <n v="31.5"/>
    <s v="HR"/>
    <s v=""/>
    <s v=""/>
    <s v="75"/>
    <s v="0"/>
    <n v="2362.5"/>
    <n v="307.125"/>
    <n v="2669.6249999999995"/>
    <d v="2021-09-29T00:00:00"/>
    <n v="0"/>
    <x v="6"/>
    <d v="2021-10-15T00:00:00"/>
    <n v="165"/>
    <n v="0"/>
    <n v="0"/>
    <s v="Nathan Kyme"/>
    <s v="New All Season Development"/>
    <m/>
    <s v="VC7556-2019-017"/>
    <s v="929 OF"/>
    <m/>
    <m/>
    <m/>
    <s v="Approved"/>
    <m/>
    <m/>
    <s v="Road building activities on Ripple Creek"/>
    <n v="6"/>
    <s v="C197-C202"/>
    <s v="Ripple Lake"/>
    <n v="0"/>
    <d v="2021-10-05T00:00:00"/>
    <m/>
    <s v="58"/>
    <d v="2021-10-07T00:00:00"/>
    <s v=""/>
    <s v=""/>
    <m/>
    <m/>
    <m/>
    <s v=""/>
    <s v="06"/>
    <s v="Corbiere and Sons Contracting1011320210929-13Operator - Principle - After Jan 1031.52362.5"/>
    <s v="Corbiere and Sons Contracting1011320210929-13Operator - Principle - After Jan 1031.52362.5INV #150"/>
    <s v="New All Season Development"/>
    <s v=""/>
    <x v="2"/>
  </r>
  <r>
    <x v="1"/>
    <n v="6"/>
    <n v="0"/>
    <n v="10113"/>
    <s v="20210929-13"/>
    <n v="53510602"/>
    <s v="Access"/>
    <n v="0"/>
    <s v="L.O.A."/>
    <n v="210"/>
    <n v="4"/>
    <s v="DAY"/>
    <s v=""/>
    <s v=""/>
    <m/>
    <s v="0"/>
    <n v="840"/>
    <n v="109.2"/>
    <n v="949.19999999999993"/>
    <d v="2021-09-29T00:00:00"/>
    <n v="0"/>
    <x v="6"/>
    <d v="2021-10-15T00:00:00"/>
    <n v="165"/>
    <n v="0"/>
    <n v="0"/>
    <s v="Nathan Kyme"/>
    <s v="New All Season Development"/>
    <m/>
    <s v="VC7556-2019-017"/>
    <s v="929 OF"/>
    <m/>
    <m/>
    <m/>
    <s v="Approved"/>
    <m/>
    <m/>
    <s v="Road building activities on Ripple Creek"/>
    <n v="6"/>
    <s v="C197-C202"/>
    <s v="Ripple Lake"/>
    <n v="0"/>
    <d v="2021-10-05T00:00:00"/>
    <m/>
    <s v="58"/>
    <d v="2021-10-07T00:00:00"/>
    <s v=""/>
    <s v=""/>
    <m/>
    <m/>
    <m/>
    <s v=""/>
    <s v="06"/>
    <s v="Corbiere and Sons Contracting1011320210929-13L.O.A.4840"/>
    <s v="Corbiere and Sons Contracting1011320210929-13L.O.A.4840INV #150"/>
    <s v="New All Season Development"/>
    <s v=""/>
    <x v="2"/>
  </r>
  <r>
    <x v="1"/>
    <n v="6"/>
    <n v="0"/>
    <n v="10113"/>
    <s v="20210929-13"/>
    <n v="53510602"/>
    <s v="Access"/>
    <n v="0"/>
    <s v="Foreman"/>
    <n v="95"/>
    <n v="12"/>
    <s v="HR"/>
    <s v=""/>
    <s v=""/>
    <s v="95"/>
    <s v="0"/>
    <n v="1140"/>
    <n v="148.20000000000002"/>
    <n v="1288.1999999999998"/>
    <d v="2021-09-29T00:00:00"/>
    <n v="0"/>
    <x v="6"/>
    <d v="2021-10-15T00:00:00"/>
    <n v="165"/>
    <n v="0"/>
    <n v="0"/>
    <s v="Nathan Kyme"/>
    <s v="New All Season Development"/>
    <m/>
    <s v="VC7556-2019-017"/>
    <s v="929 OF"/>
    <m/>
    <m/>
    <m/>
    <s v="Approved"/>
    <m/>
    <m/>
    <s v="Road building activities on Ripple Creek"/>
    <n v="6"/>
    <s v="C197-C202"/>
    <s v="Ripple Lake"/>
    <n v="0"/>
    <d v="2021-10-05T00:00:00"/>
    <m/>
    <s v="58"/>
    <d v="2021-10-07T00:00:00"/>
    <s v=""/>
    <s v=""/>
    <m/>
    <m/>
    <m/>
    <s v=""/>
    <s v="06"/>
    <s v="Corbiere and Sons Contracting1011320210929-13Foreman121140"/>
    <s v="Corbiere and Sons Contracting1011320210929-13Foreman121140INV #150"/>
    <s v="New All Season Development"/>
    <s v=""/>
    <x v="2"/>
  </r>
  <r>
    <x v="1"/>
    <n v="6"/>
    <n v="0"/>
    <n v="10113"/>
    <s v="20210929-13"/>
    <n v="53510602"/>
    <s v="Access"/>
    <n v="0"/>
    <s v="Rock Truck - 30 Ton- After Jan 10"/>
    <n v="138.05000000000001"/>
    <n v="9.5"/>
    <s v="Dynamic"/>
    <s v="103.54"/>
    <s v="0"/>
    <s v=""/>
    <s v=""/>
    <n v="1311.4749999999999"/>
    <n v="170.49175"/>
    <n v="1481.9667499999998"/>
    <d v="2021-09-29T00:00:00"/>
    <n v="0"/>
    <x v="6"/>
    <d v="2021-10-15T00:00:00"/>
    <n v="165"/>
    <n v="0"/>
    <n v="0"/>
    <s v="Nathan Kyme"/>
    <s v="New All Season Development"/>
    <m/>
    <s v="VC7556-2019-017"/>
    <s v="929 OF"/>
    <m/>
    <m/>
    <m/>
    <s v="Approved"/>
    <m/>
    <m/>
    <s v="Road building activities on Ripple Creek"/>
    <n v="6"/>
    <s v="C197-C202"/>
    <s v="Ripple Lake"/>
    <n v="0"/>
    <d v="2021-10-05T00:00:00"/>
    <m/>
    <s v="58"/>
    <d v="2021-10-07T00:00:00"/>
    <s v=""/>
    <s v=""/>
    <m/>
    <m/>
    <m/>
    <s v=""/>
    <s v="06"/>
    <s v="Corbiere and Sons Contracting1011320210929-13Rock Truck - 30 Ton- After Jan 109.51311.475"/>
    <s v="Corbiere and Sons Contracting1011320210929-13Rock Truck - 30 Ton- After Jan 109.51311.475INV #150"/>
    <s v="New All Season Development"/>
    <s v=""/>
    <x v="2"/>
  </r>
  <r>
    <x v="1"/>
    <n v="6"/>
    <n v="0"/>
    <n v="10113"/>
    <s v="20210929-13"/>
    <n v="53510602"/>
    <s v="Access"/>
    <n v="0"/>
    <s v="Light Truck - Pick up- After Jan 10"/>
    <n v="243.75"/>
    <n v="2"/>
    <s v="DAY"/>
    <s v="182.81"/>
    <s v="0"/>
    <s v=""/>
    <s v=""/>
    <n v="487.5"/>
    <n v="63.375"/>
    <n v="550.875"/>
    <d v="2021-09-29T00:00:00"/>
    <n v="0"/>
    <x v="6"/>
    <d v="2021-10-15T00:00:00"/>
    <n v="165"/>
    <n v="0"/>
    <n v="0"/>
    <s v="Nathan Kyme"/>
    <s v="New All Season Development"/>
    <m/>
    <s v="VC7556-2019-017"/>
    <s v="929 OF"/>
    <m/>
    <m/>
    <m/>
    <s v="Approved"/>
    <m/>
    <m/>
    <s v="Road building activities on Ripple Creek"/>
    <n v="6"/>
    <s v="C197-C202"/>
    <s v="Ripple Lake"/>
    <n v="0"/>
    <d v="2021-10-05T00:00:00"/>
    <m/>
    <s v="58"/>
    <d v="2021-10-07T00:00:00"/>
    <s v=""/>
    <s v=""/>
    <m/>
    <m/>
    <m/>
    <s v=""/>
    <s v="06"/>
    <s v="Corbiere and Sons Contracting1011320210929-13Light Truck - Pick up- After Jan 102487.5"/>
    <s v="Corbiere and Sons Contracting1011320210929-13Light Truck - Pick up- After Jan 102487.5INV #150"/>
    <s v="New All Season Development"/>
    <s v=""/>
    <x v="2"/>
  </r>
  <r>
    <x v="1"/>
    <n v="6"/>
    <n v="0"/>
    <n v="10113"/>
    <s v="20210929-13"/>
    <n v="53510602"/>
    <s v="Access"/>
    <n v="0"/>
    <s v="Excavator Thumb - 30 - 50 ton- After Jan 10"/>
    <n v="12.21"/>
    <n v="9.5"/>
    <s v="HR"/>
    <s v="9.16"/>
    <s v="0"/>
    <s v=""/>
    <s v=""/>
    <n v="115.995"/>
    <n v="15.079350000000002"/>
    <n v="131.07434999999998"/>
    <d v="2021-09-29T00:00:00"/>
    <n v="0"/>
    <x v="6"/>
    <d v="2021-10-15T00:00:00"/>
    <n v="165"/>
    <n v="0"/>
    <n v="0"/>
    <s v="Nathan Kyme"/>
    <s v="New All Season Development"/>
    <m/>
    <s v="VC7556-2019-017"/>
    <s v="929 OF"/>
    <m/>
    <m/>
    <m/>
    <s v="Approved"/>
    <m/>
    <m/>
    <s v="Road building activities on Ripple Creek"/>
    <n v="6"/>
    <s v="C197-C202"/>
    <s v="Ripple Lake"/>
    <n v="0"/>
    <d v="2021-10-05T00:00:00"/>
    <m/>
    <s v="58"/>
    <d v="2021-10-07T00:00:00"/>
    <s v=""/>
    <s v=""/>
    <m/>
    <m/>
    <m/>
    <s v=""/>
    <s v="06"/>
    <s v="Corbiere and Sons Contracting1011320210929-13Excavator Thumb - 30 - 50 ton- After Jan 109.5115.995"/>
    <s v="Corbiere and Sons Contracting1011320210929-13Excavator Thumb - 30 - 50 ton- After Jan 109.5115.995INV #150"/>
    <s v="New All Season Development"/>
    <s v=""/>
    <x v="2"/>
  </r>
  <r>
    <x v="1"/>
    <n v="6"/>
    <n v="0"/>
    <n v="10113"/>
    <s v="20210929-13"/>
    <n v="53510602"/>
    <s v="Access"/>
    <n v="0"/>
    <s v="Excavator - 36 ton- After Jan 10"/>
    <n v="146.96"/>
    <n v="9.5"/>
    <s v="Dynamic"/>
    <s v="110.22"/>
    <s v="0"/>
    <s v=""/>
    <s v=""/>
    <n v="1396.12"/>
    <n v="181.4956"/>
    <n v="1577.6155999999996"/>
    <d v="2021-09-29T00:00:00"/>
    <n v="0"/>
    <x v="6"/>
    <d v="2021-10-15T00:00:00"/>
    <n v="165"/>
    <n v="0"/>
    <n v="0"/>
    <s v="Nathan Kyme"/>
    <s v="New All Season Development"/>
    <m/>
    <s v="VC7556-2019-017"/>
    <s v="929 OF"/>
    <m/>
    <m/>
    <m/>
    <s v="Approved"/>
    <m/>
    <m/>
    <s v="Road building activities on Ripple Creek"/>
    <n v="6"/>
    <s v="C197-C202"/>
    <s v="Ripple Lake"/>
    <n v="0"/>
    <d v="2021-10-05T00:00:00"/>
    <m/>
    <s v="58"/>
    <d v="2021-10-07T00:00:00"/>
    <s v=""/>
    <s v=""/>
    <m/>
    <m/>
    <m/>
    <s v=""/>
    <s v="06"/>
    <s v="Corbiere and Sons Contracting1011320210929-13Excavator - 36 ton- After Jan 109.51396.12"/>
    <s v="Corbiere and Sons Contracting1011320210929-13Excavator - 36 ton- After Jan 109.51396.12INV #150"/>
    <s v="New All Season Development"/>
    <s v=""/>
    <x v="2"/>
  </r>
  <r>
    <x v="1"/>
    <n v="6"/>
    <n v="0"/>
    <n v="10113"/>
    <s v="20210929-13"/>
    <n v="53510602"/>
    <s v="Access"/>
    <n v="0"/>
    <s v="Dozer D6 or equal- After Jan 10"/>
    <n v="131.47999999999999"/>
    <n v="9.5"/>
    <s v="Dynamic"/>
    <s v="98.61"/>
    <s v="0"/>
    <s v=""/>
    <s v=""/>
    <n v="1249.06"/>
    <n v="162.37780000000001"/>
    <n v="1411.4377999999997"/>
    <d v="2021-09-29T00:00:00"/>
    <n v="0"/>
    <x v="6"/>
    <d v="2021-10-15T00:00:00"/>
    <n v="165"/>
    <n v="0"/>
    <n v="0"/>
    <s v="Nathan Kyme"/>
    <s v="New All Season Development"/>
    <m/>
    <s v="VC7556-2019-017"/>
    <s v="929 OF"/>
    <m/>
    <m/>
    <m/>
    <s v="Approved"/>
    <m/>
    <m/>
    <s v="Road building activities on Ripple Creek"/>
    <n v="6"/>
    <s v="C197-C202"/>
    <s v="Ripple Lake"/>
    <n v="0"/>
    <d v="2021-10-05T00:00:00"/>
    <m/>
    <s v="58"/>
    <d v="2021-10-07T00:00:00"/>
    <s v=""/>
    <s v=""/>
    <m/>
    <m/>
    <m/>
    <s v=""/>
    <s v="06"/>
    <s v="Corbiere and Sons Contracting1011320210929-13Dozer D6 or equal- After Jan 109.51249.06"/>
    <s v="Corbiere and Sons Contracting1011320210929-13Dozer D6 or equal- After Jan 109.51249.06INV #150"/>
    <s v="New All Season Development"/>
    <s v=""/>
    <x v="2"/>
  </r>
  <r>
    <x v="1"/>
    <n v="6"/>
    <n v="0"/>
    <n v="10112"/>
    <s v="20210929-12"/>
    <n v="53510602"/>
    <s v="Access"/>
    <n v="0"/>
    <s v="Operator - Principle - After Jan 10"/>
    <n v="75"/>
    <n v="36"/>
    <s v="HR"/>
    <s v=""/>
    <s v=""/>
    <s v="75"/>
    <s v="0"/>
    <n v="2700"/>
    <n v="351"/>
    <n v="3050.9999999999995"/>
    <d v="2021-09-29T00:00:00"/>
    <n v="0"/>
    <x v="6"/>
    <d v="2021-10-15T00:00:00"/>
    <n v="165"/>
    <n v="0"/>
    <n v="0"/>
    <s v="Nathan Kyme"/>
    <s v="New All Season Development"/>
    <m/>
    <s v="VC7556-2019-017"/>
    <s v="929 OF"/>
    <m/>
    <m/>
    <m/>
    <s v="Approved"/>
    <m/>
    <m/>
    <s v="Road building activities on Little Pic"/>
    <n v="6"/>
    <s v="C215-C216"/>
    <s v="Little Pic River"/>
    <n v="0"/>
    <d v="2021-10-05T00:00:00"/>
    <m/>
    <s v="58"/>
    <d v="2021-10-07T00:00:00"/>
    <s v=""/>
    <s v=""/>
    <m/>
    <m/>
    <m/>
    <s v=""/>
    <s v="06"/>
    <s v="Corbiere and Sons Contracting1011220210929-12Operator - Principle - After Jan 10362700"/>
    <s v="Corbiere and Sons Contracting1011220210929-12Operator - Principle - After Jan 10362700INV #150"/>
    <s v="New All Season Development"/>
    <s v=""/>
    <x v="2"/>
  </r>
  <r>
    <x v="1"/>
    <n v="6"/>
    <n v="0"/>
    <n v="10112"/>
    <s v="20210929-12"/>
    <n v="53510602"/>
    <s v="Access"/>
    <n v="0"/>
    <s v="L.O.A."/>
    <n v="210"/>
    <n v="3"/>
    <s v="DAY"/>
    <s v=""/>
    <s v=""/>
    <m/>
    <s v="0"/>
    <n v="630"/>
    <n v="81.900000000000006"/>
    <n v="711.9"/>
    <d v="2021-09-29T00:00:00"/>
    <n v="0"/>
    <x v="6"/>
    <d v="2021-10-15T00:00:00"/>
    <n v="165"/>
    <n v="0"/>
    <n v="0"/>
    <s v="Nathan Kyme"/>
    <s v="New All Season Development"/>
    <m/>
    <s v="VC7556-2019-017"/>
    <s v="929 OF"/>
    <m/>
    <m/>
    <m/>
    <s v="Approved"/>
    <m/>
    <m/>
    <s v="Road building activities on Little Pic"/>
    <n v="6"/>
    <s v="C215-C216"/>
    <s v="Little Pic River"/>
    <n v="0"/>
    <d v="2021-10-05T00:00:00"/>
    <m/>
    <s v="58"/>
    <d v="2021-10-07T00:00:00"/>
    <s v=""/>
    <s v=""/>
    <m/>
    <m/>
    <m/>
    <s v=""/>
    <s v="06"/>
    <s v="Corbiere and Sons Contracting1011220210929-12L.O.A.3630"/>
    <s v="Corbiere and Sons Contracting1011220210929-12L.O.A.3630INV #150"/>
    <s v="New All Season Development"/>
    <s v=""/>
    <x v="2"/>
  </r>
  <r>
    <x v="1"/>
    <n v="6"/>
    <n v="0"/>
    <n v="10112"/>
    <s v="20210929-12"/>
    <n v="53510602"/>
    <s v="Access"/>
    <n v="0"/>
    <s v="Rock Truck - 30 Ton- After Jan 10"/>
    <n v="138.05000000000001"/>
    <n v="11"/>
    <s v="Dynamic"/>
    <s v="103.54"/>
    <s v="0"/>
    <s v=""/>
    <s v=""/>
    <n v="1518.55"/>
    <n v="197.41149999999999"/>
    <n v="1715.9614999999999"/>
    <d v="2021-09-29T00:00:00"/>
    <n v="0"/>
    <x v="6"/>
    <d v="2021-10-15T00:00:00"/>
    <n v="165"/>
    <n v="0"/>
    <n v="0"/>
    <s v="Nathan Kyme"/>
    <s v="New All Season Development"/>
    <m/>
    <s v="VC7556-2019-017"/>
    <s v="929 OF"/>
    <m/>
    <m/>
    <m/>
    <s v="Approved"/>
    <m/>
    <m/>
    <s v="Road building activities on Little Pic"/>
    <n v="6"/>
    <s v="C215-C216"/>
    <s v="Little Pic River"/>
    <n v="0"/>
    <d v="2021-10-05T00:00:00"/>
    <m/>
    <s v="58"/>
    <d v="2021-10-07T00:00:00"/>
    <s v=""/>
    <s v=""/>
    <m/>
    <m/>
    <m/>
    <s v=""/>
    <s v="06"/>
    <s v="Corbiere and Sons Contracting1011220210929-12Rock Truck - 30 Ton- After Jan 10111518.55"/>
    <s v="Corbiere and Sons Contracting1011220210929-12Rock Truck - 30 Ton- After Jan 10111518.55INV #150"/>
    <s v="New All Season Development"/>
    <s v=""/>
    <x v="2"/>
  </r>
  <r>
    <x v="1"/>
    <n v="6"/>
    <n v="0"/>
    <n v="10112"/>
    <s v="20210929-12"/>
    <n v="53510602"/>
    <s v="Access"/>
    <n v="0"/>
    <s v="Light Truck - Pick up- After Jan 10"/>
    <n v="243.75"/>
    <n v="2"/>
    <s v="DAY"/>
    <s v="182.81"/>
    <s v="0"/>
    <s v=""/>
    <s v=""/>
    <n v="487.5"/>
    <n v="63.375"/>
    <n v="550.875"/>
    <d v="2021-09-29T00:00:00"/>
    <n v="0"/>
    <x v="6"/>
    <d v="2021-10-15T00:00:00"/>
    <n v="165"/>
    <n v="0"/>
    <n v="0"/>
    <s v="Nathan Kyme"/>
    <s v="New All Season Development"/>
    <m/>
    <s v="VC7556-2019-017"/>
    <s v="929 OF"/>
    <m/>
    <m/>
    <m/>
    <s v="Approved"/>
    <m/>
    <m/>
    <s v="Road building activities on Little Pic"/>
    <n v="6"/>
    <s v="C215-C216"/>
    <s v="Little Pic River"/>
    <n v="0"/>
    <d v="2021-10-05T00:00:00"/>
    <m/>
    <s v="58"/>
    <d v="2021-10-07T00:00:00"/>
    <s v=""/>
    <s v=""/>
    <m/>
    <m/>
    <m/>
    <s v=""/>
    <s v="06"/>
    <s v="Corbiere and Sons Contracting1011220210929-12Light Truck - Pick up- After Jan 102487.5"/>
    <s v="Corbiere and Sons Contracting1011220210929-12Light Truck - Pick up- After Jan 102487.5INV #150"/>
    <s v="New All Season Development"/>
    <s v=""/>
    <x v="2"/>
  </r>
  <r>
    <x v="1"/>
    <n v="6"/>
    <n v="0"/>
    <n v="10112"/>
    <s v="20210929-12"/>
    <n v="53510602"/>
    <s v="Access"/>
    <n v="0"/>
    <s v="Excavator - 36 ton- After Jan 10"/>
    <n v="146.96"/>
    <n v="11"/>
    <s v="Dynamic"/>
    <s v="110.22"/>
    <s v="0"/>
    <s v=""/>
    <s v=""/>
    <n v="1616.56"/>
    <n v="210.15280000000001"/>
    <n v="1826.7127999999998"/>
    <d v="2021-09-29T00:00:00"/>
    <n v="0"/>
    <x v="6"/>
    <d v="2021-10-15T00:00:00"/>
    <n v="165"/>
    <n v="0"/>
    <n v="0"/>
    <s v="Nathan Kyme"/>
    <s v="New All Season Development"/>
    <m/>
    <s v="VC7556-2019-017"/>
    <s v="929 OF"/>
    <m/>
    <m/>
    <m/>
    <s v="Approved"/>
    <m/>
    <m/>
    <s v="Road building activities on Little Pic"/>
    <n v="6"/>
    <s v="C215-C216"/>
    <s v="Little Pic River"/>
    <n v="0"/>
    <d v="2021-10-05T00:00:00"/>
    <m/>
    <s v="58"/>
    <d v="2021-10-07T00:00:00"/>
    <s v=""/>
    <s v=""/>
    <m/>
    <m/>
    <m/>
    <s v=""/>
    <s v="06"/>
    <s v="Corbiere and Sons Contracting1011220210929-12Excavator - 36 ton- After Jan 10111616.56"/>
    <s v="Corbiere and Sons Contracting1011220210929-12Excavator - 36 ton- After Jan 10111616.56INV #150"/>
    <s v="New All Season Development"/>
    <s v=""/>
    <x v="2"/>
  </r>
  <r>
    <x v="1"/>
    <n v="6"/>
    <n v="0"/>
    <n v="10112"/>
    <s v="20210929-12"/>
    <n v="53510602"/>
    <s v="Access"/>
    <n v="0"/>
    <s v="Dozer D6 or equal- After Jan 10"/>
    <n v="131.47999999999999"/>
    <n v="11"/>
    <s v="Dynamic"/>
    <s v="98.61"/>
    <s v="0"/>
    <s v=""/>
    <s v=""/>
    <n v="1446.28"/>
    <n v="188.0164"/>
    <n v="1634.2963999999997"/>
    <d v="2021-09-29T00:00:00"/>
    <n v="0"/>
    <x v="6"/>
    <d v="2021-10-15T00:00:00"/>
    <n v="165"/>
    <n v="0"/>
    <n v="0"/>
    <s v="Nathan Kyme"/>
    <s v="New All Season Development"/>
    <m/>
    <s v="VC7556-2019-017"/>
    <s v="929 OF"/>
    <m/>
    <m/>
    <m/>
    <s v="Approved"/>
    <m/>
    <m/>
    <s v="Road building activities on Little Pic"/>
    <n v="6"/>
    <s v="C215-C216"/>
    <s v="Little Pic River"/>
    <n v="0"/>
    <d v="2021-10-05T00:00:00"/>
    <m/>
    <s v="58"/>
    <d v="2021-10-07T00:00:00"/>
    <s v=""/>
    <s v=""/>
    <m/>
    <m/>
    <m/>
    <s v=""/>
    <s v="06"/>
    <s v="Corbiere and Sons Contracting1011220210929-12Dozer D6 or equal- After Jan 10111446.28"/>
    <s v="Corbiere and Sons Contracting1011220210929-12Dozer D6 or equal- After Jan 10111446.28INV #150"/>
    <s v="New All Season Development"/>
    <s v=""/>
    <x v="2"/>
  </r>
  <r>
    <x v="1"/>
    <n v="6"/>
    <n v="0"/>
    <n v="10110"/>
    <s v="20210929-10"/>
    <n v="53510602"/>
    <s v="Access"/>
    <n v="0"/>
    <s v="Labourer - General - After Jan 10"/>
    <n v="60"/>
    <n v="12"/>
    <s v="HR"/>
    <s v=""/>
    <s v=""/>
    <s v="60"/>
    <s v="0"/>
    <n v="720"/>
    <n v="93.600000000000009"/>
    <n v="813.59999999999991"/>
    <d v="2021-09-29T00:00:00"/>
    <n v="0"/>
    <x v="6"/>
    <d v="2021-10-15T00:00:00"/>
    <n v="165"/>
    <n v="0"/>
    <n v="0"/>
    <s v="Nathan Kyme"/>
    <s v="New All Season Development"/>
    <m/>
    <s v="VC7556-2019-017"/>
    <s v="929 OF"/>
    <m/>
    <m/>
    <m/>
    <s v="Approved"/>
    <m/>
    <m/>
    <s v="Road building activities on Del Lake Road"/>
    <n v="6"/>
    <s v="C186-C195"/>
    <s v="Del Lake"/>
    <n v="0"/>
    <d v="2021-10-05T00:00:00"/>
    <m/>
    <s v="37"/>
    <d v="2021-10-07T00:00:00"/>
    <s v=""/>
    <s v=""/>
    <m/>
    <m/>
    <m/>
    <s v="Harold Furlong"/>
    <s v="06"/>
    <s v="Corbiere and Sons Contracting1011020210929-10Labourer - General - After Jan 1012720"/>
    <s v="Corbiere and Sons Contracting1011020210929-10Labourer - General - After Jan 1012720INV #150"/>
    <s v="New All Season Development"/>
    <s v=""/>
    <x v="2"/>
  </r>
  <r>
    <x v="1"/>
    <n v="6"/>
    <n v="0"/>
    <n v="10110"/>
    <s v="20210929-10"/>
    <n v="53510602"/>
    <s v="Access"/>
    <n v="0"/>
    <s v="Operator - Principle - After Jan 10"/>
    <n v="75"/>
    <n v="60"/>
    <s v="HR"/>
    <s v=""/>
    <s v=""/>
    <s v="75"/>
    <s v="0"/>
    <n v="4500"/>
    <n v="585"/>
    <n v="5084.9999999999991"/>
    <d v="2021-09-29T00:00:00"/>
    <n v="0"/>
    <x v="6"/>
    <d v="2021-10-15T00:00:00"/>
    <n v="165"/>
    <n v="0"/>
    <n v="0"/>
    <s v="Nathan Kyme"/>
    <s v="New All Season Development"/>
    <m/>
    <s v="VC7556-2019-017"/>
    <s v="929 OF"/>
    <m/>
    <m/>
    <m/>
    <s v="Approved"/>
    <m/>
    <m/>
    <s v="Road building activities on Del Lake Road"/>
    <n v="6"/>
    <s v="C186-C195"/>
    <s v="Del Lake"/>
    <n v="0"/>
    <d v="2021-10-05T00:00:00"/>
    <m/>
    <s v="37"/>
    <d v="2021-10-07T00:00:00"/>
    <s v=""/>
    <s v=""/>
    <m/>
    <m/>
    <m/>
    <s v="Harold Furlong"/>
    <s v="06"/>
    <s v="Corbiere and Sons Contracting1011020210929-10Operator - Principle - After Jan 10604500"/>
    <s v="Corbiere and Sons Contracting1011020210929-10Operator - Principle - After Jan 10604500INV #150"/>
    <s v="New All Season Development"/>
    <s v=""/>
    <x v="2"/>
  </r>
  <r>
    <x v="1"/>
    <n v="6"/>
    <n v="0"/>
    <n v="10110"/>
    <s v="20210929-10"/>
    <n v="53510602"/>
    <s v="Access"/>
    <n v="0"/>
    <s v="L.O.A."/>
    <n v="210"/>
    <n v="7"/>
    <s v="DAY"/>
    <s v=""/>
    <s v=""/>
    <m/>
    <s v="0"/>
    <n v="1470"/>
    <n v="191.1"/>
    <n v="1661.1"/>
    <d v="2021-09-29T00:00:00"/>
    <n v="0"/>
    <x v="6"/>
    <d v="2021-10-15T00:00:00"/>
    <n v="165"/>
    <n v="0"/>
    <n v="0"/>
    <s v="Nathan Kyme"/>
    <s v="New All Season Development"/>
    <m/>
    <s v="VC7556-2019-017"/>
    <s v="929 OF"/>
    <m/>
    <m/>
    <m/>
    <s v="Approved"/>
    <m/>
    <m/>
    <s v="Road building activities on Del Lake Road"/>
    <n v="6"/>
    <s v="C186-C195"/>
    <s v="Del Lake"/>
    <n v="0"/>
    <d v="2021-10-05T00:00:00"/>
    <m/>
    <s v="37"/>
    <d v="2021-10-07T00:00:00"/>
    <s v=""/>
    <s v=""/>
    <m/>
    <m/>
    <m/>
    <s v="Harold Furlong"/>
    <s v="06"/>
    <s v="Corbiere and Sons Contracting1011020210929-10L.O.A.71470"/>
    <s v="Corbiere and Sons Contracting1011020210929-10L.O.A.71470INV #150"/>
    <s v="New All Season Development"/>
    <s v=""/>
    <x v="2"/>
  </r>
  <r>
    <x v="1"/>
    <n v="6"/>
    <n v="0"/>
    <n v="10110"/>
    <s v="20210929-10"/>
    <n v="53510602"/>
    <s v="Access"/>
    <n v="0"/>
    <s v="Foreman"/>
    <n v="95"/>
    <n v="12"/>
    <s v="HR"/>
    <s v=""/>
    <s v=""/>
    <s v="95"/>
    <s v="0"/>
    <n v="1140"/>
    <n v="148.20000000000002"/>
    <n v="1288.1999999999998"/>
    <d v="2021-09-29T00:00:00"/>
    <n v="0"/>
    <x v="6"/>
    <d v="2021-10-15T00:00:00"/>
    <n v="165"/>
    <n v="0"/>
    <n v="0"/>
    <s v="Nathan Kyme"/>
    <s v="New All Season Development"/>
    <m/>
    <s v="VC7556-2019-017"/>
    <s v="929 OF"/>
    <m/>
    <m/>
    <m/>
    <s v="Approved"/>
    <m/>
    <m/>
    <s v="Road building activities on Del Lake Road"/>
    <n v="6"/>
    <s v="C186-C195"/>
    <s v="Del Lake"/>
    <n v="0"/>
    <d v="2021-10-05T00:00:00"/>
    <m/>
    <s v="37"/>
    <d v="2021-10-07T00:00:00"/>
    <s v=""/>
    <s v=""/>
    <m/>
    <m/>
    <m/>
    <s v="Harold Furlong"/>
    <s v="06"/>
    <s v="Corbiere and Sons Contracting1011020210929-10Foreman121140"/>
    <s v="Corbiere and Sons Contracting1011020210929-10Foreman121140INV #150"/>
    <s v="New All Season Development"/>
    <s v=""/>
    <x v="2"/>
  </r>
  <r>
    <x v="1"/>
    <n v="6"/>
    <n v="0"/>
    <n v="10110"/>
    <s v="20210929-10"/>
    <n v="53510602"/>
    <s v="Access"/>
    <n v="0"/>
    <s v="Rock Truck - 30 Ton- After Jan 10"/>
    <n v="138.05000000000001"/>
    <n v="11"/>
    <s v="Dynamic"/>
    <s v="103.54"/>
    <s v="0"/>
    <s v=""/>
    <s v=""/>
    <n v="1518.55"/>
    <n v="197.41149999999999"/>
    <n v="1715.9614999999999"/>
    <d v="2021-09-29T00:00:00"/>
    <n v="0"/>
    <x v="6"/>
    <d v="2021-10-15T00:00:00"/>
    <n v="165"/>
    <n v="0"/>
    <n v="0"/>
    <s v="Nathan Kyme"/>
    <s v="New All Season Development"/>
    <m/>
    <s v="VC7556-2019-017"/>
    <s v="929 OF"/>
    <m/>
    <m/>
    <m/>
    <s v="Approved"/>
    <m/>
    <m/>
    <s v="Road building activities on Del Lake Road"/>
    <n v="6"/>
    <s v="C186-C195"/>
    <s v="Del Lake"/>
    <n v="0"/>
    <d v="2021-10-05T00:00:00"/>
    <m/>
    <s v="37"/>
    <d v="2021-10-07T00:00:00"/>
    <s v=""/>
    <s v=""/>
    <m/>
    <m/>
    <m/>
    <s v="Harold Furlong"/>
    <s v="06"/>
    <s v="Corbiere and Sons Contracting1011020210929-10Rock Truck - 30 Ton- After Jan 10111518.55"/>
    <s v="Corbiere and Sons Contracting1011020210929-10Rock Truck - 30 Ton- After Jan 10111518.55INV #150"/>
    <s v="New All Season Development"/>
    <s v=""/>
    <x v="2"/>
  </r>
  <r>
    <x v="1"/>
    <n v="6"/>
    <n v="0"/>
    <n v="10110"/>
    <s v="20210929-10"/>
    <n v="53510602"/>
    <s v="Access"/>
    <n v="0"/>
    <s v="Light Truck - Pick up- After Jan 10"/>
    <n v="243.75"/>
    <n v="3"/>
    <s v="DAY"/>
    <s v="182.81"/>
    <s v="0"/>
    <s v=""/>
    <s v=""/>
    <n v="731.25"/>
    <n v="95.0625"/>
    <n v="826.31249999999989"/>
    <d v="2021-09-29T00:00:00"/>
    <n v="0"/>
    <x v="6"/>
    <d v="2021-10-15T00:00:00"/>
    <n v="165"/>
    <n v="0"/>
    <n v="0"/>
    <s v="Nathan Kyme"/>
    <s v="New All Season Development"/>
    <m/>
    <s v="VC7556-2019-017"/>
    <s v="929 OF"/>
    <m/>
    <m/>
    <m/>
    <s v="Approved"/>
    <m/>
    <m/>
    <s v="Road building activities on Del Lake Road"/>
    <n v="6"/>
    <s v="C186-C195"/>
    <s v="Del Lake"/>
    <n v="0"/>
    <d v="2021-10-05T00:00:00"/>
    <m/>
    <s v="37"/>
    <d v="2021-10-07T00:00:00"/>
    <s v=""/>
    <s v=""/>
    <m/>
    <m/>
    <m/>
    <s v="Harold Furlong"/>
    <s v="06"/>
    <s v="Corbiere and Sons Contracting1011020210929-10Light Truck - Pick up- After Jan 103731.25"/>
    <s v="Corbiere and Sons Contracting1011020210929-10Light Truck - Pick up- After Jan 103731.25INV #150"/>
    <s v="New All Season Development"/>
    <s v=""/>
    <x v="2"/>
  </r>
  <r>
    <x v="1"/>
    <n v="6"/>
    <n v="0"/>
    <n v="10110"/>
    <s v="20210929-10"/>
    <n v="53510602"/>
    <s v="Access"/>
    <n v="0"/>
    <s v="ATV - Side by Side w/ roll bar- After Jan 10"/>
    <n v="18.45"/>
    <n v="10"/>
    <s v="HR"/>
    <s v="13.84"/>
    <s v="0"/>
    <s v=""/>
    <s v=""/>
    <n v="184.5"/>
    <n v="23.984999999999999"/>
    <n v="208.48499999999999"/>
    <d v="2021-09-29T00:00:00"/>
    <n v="0"/>
    <x v="6"/>
    <d v="2021-10-15T00:00:00"/>
    <n v="165"/>
    <n v="0"/>
    <n v="0"/>
    <s v="Nathan Kyme"/>
    <s v="New All Season Development"/>
    <m/>
    <s v="VC7556-2019-017"/>
    <s v="929 OF"/>
    <m/>
    <m/>
    <m/>
    <s v="Approved"/>
    <m/>
    <m/>
    <s v="Road building activities on Del Lake Road"/>
    <n v="6"/>
    <s v="C186-C195"/>
    <s v="Del Lake"/>
    <n v="0"/>
    <d v="2021-10-05T00:00:00"/>
    <m/>
    <s v="37"/>
    <d v="2021-10-07T00:00:00"/>
    <s v=""/>
    <s v=""/>
    <m/>
    <m/>
    <m/>
    <s v="Harold Furlong"/>
    <s v="06"/>
    <s v="Corbiere and Sons Contracting1011020210929-10ATV - Side by Side w/ roll bar- After Jan 1010184.5"/>
    <s v="Corbiere and Sons Contracting1011020210929-10ATV - Side by Side w/ roll bar- After Jan 1010184.5INV #150"/>
    <s v="New All Season Development"/>
    <s v=""/>
    <x v="2"/>
  </r>
  <r>
    <x v="1"/>
    <n v="6"/>
    <n v="0"/>
    <n v="10110"/>
    <s v="20210929-10"/>
    <n v="53510602"/>
    <s v="Access"/>
    <n v="0"/>
    <s v="Excavator Hammer - 30 - 50 ton- After Jan 10"/>
    <n v="63.38"/>
    <n v="11"/>
    <s v="HR"/>
    <s v="47.54"/>
    <s v="0"/>
    <s v=""/>
    <s v=""/>
    <n v="697.18"/>
    <n v="90.633399999999995"/>
    <n v="787.81339999999989"/>
    <d v="2021-09-29T00:00:00"/>
    <n v="0"/>
    <x v="6"/>
    <d v="2021-10-15T00:00:00"/>
    <n v="165"/>
    <n v="0"/>
    <n v="0"/>
    <s v="Nathan Kyme"/>
    <s v="New All Season Development"/>
    <m/>
    <s v="VC7556-2019-017"/>
    <s v="929 OF"/>
    <m/>
    <m/>
    <m/>
    <s v="Approved"/>
    <m/>
    <m/>
    <s v="Road building activities on Del Lake Road"/>
    <n v="6"/>
    <s v="C186-C195"/>
    <s v="Del Lake"/>
    <n v="0"/>
    <d v="2021-10-05T00:00:00"/>
    <m/>
    <s v="37"/>
    <d v="2021-10-07T00:00:00"/>
    <s v=""/>
    <s v=""/>
    <m/>
    <m/>
    <m/>
    <s v="Harold Furlong"/>
    <s v="06"/>
    <s v="Corbiere and Sons Contracting1011020210929-10Excavator Hammer - 30 - 50 ton- After Jan 1011697.18"/>
    <s v="Corbiere and Sons Contracting1011020210929-10Excavator Hammer - 30 - 50 ton- After Jan 1011697.18INV #150"/>
    <s v="New All Season Development"/>
    <s v=""/>
    <x v="2"/>
  </r>
  <r>
    <x v="1"/>
    <n v="6"/>
    <n v="0"/>
    <n v="10110"/>
    <s v="20210929-10"/>
    <n v="53510602"/>
    <s v="Access"/>
    <n v="0"/>
    <s v="Excavator - 36 ton- After Jan 10"/>
    <n v="146.96"/>
    <n v="22"/>
    <s v="Dynamic"/>
    <s v="110.22"/>
    <s v="0"/>
    <s v=""/>
    <s v=""/>
    <n v="3233.12"/>
    <n v="420.30560000000003"/>
    <n v="3653.4255999999996"/>
    <d v="2021-09-29T00:00:00"/>
    <n v="0"/>
    <x v="6"/>
    <d v="2021-10-15T00:00:00"/>
    <n v="165"/>
    <n v="0"/>
    <n v="0"/>
    <s v="Nathan Kyme"/>
    <s v="New All Season Development"/>
    <m/>
    <s v="VC7556-2019-017"/>
    <s v="929 OF"/>
    <m/>
    <m/>
    <m/>
    <s v="Approved"/>
    <m/>
    <m/>
    <s v="Road building activities on Del Lake Road"/>
    <n v="6"/>
    <s v="C186-C195"/>
    <s v="Del Lake"/>
    <n v="0"/>
    <d v="2021-10-05T00:00:00"/>
    <m/>
    <s v="37"/>
    <d v="2021-10-07T00:00:00"/>
    <s v=""/>
    <s v=""/>
    <m/>
    <m/>
    <m/>
    <s v="Harold Furlong"/>
    <s v="06"/>
    <s v="Corbiere and Sons Contracting1011020210929-10Excavator - 36 ton- After Jan 10223233.12"/>
    <s v="Corbiere and Sons Contracting1011020210929-10Excavator - 36 ton- After Jan 10223233.12INV #150"/>
    <s v="New All Season Development"/>
    <s v=""/>
    <x v="2"/>
  </r>
  <r>
    <x v="1"/>
    <n v="6"/>
    <n v="0"/>
    <n v="10110"/>
    <s v="20210929-10"/>
    <n v="53510602"/>
    <s v="Access"/>
    <n v="0"/>
    <s v="Excavator - 30 ton- After Jan 10"/>
    <n v="138.44999999999999"/>
    <n v="11"/>
    <s v="Dynamic"/>
    <s v="103.84"/>
    <s v="0"/>
    <s v=""/>
    <s v=""/>
    <n v="1522.95"/>
    <n v="197.98350000000002"/>
    <n v="1720.9334999999999"/>
    <d v="2021-09-29T00:00:00"/>
    <n v="0"/>
    <x v="6"/>
    <d v="2021-10-15T00:00:00"/>
    <n v="165"/>
    <n v="0"/>
    <n v="0"/>
    <s v="Nathan Kyme"/>
    <s v="New All Season Development"/>
    <m/>
    <s v="VC7556-2019-017"/>
    <s v="929 OF"/>
    <m/>
    <m/>
    <m/>
    <s v="Approved"/>
    <m/>
    <m/>
    <s v="Road building activities on Del Lake Road"/>
    <n v="6"/>
    <s v="C186-C195"/>
    <s v="Del Lake"/>
    <n v="0"/>
    <d v="2021-10-05T00:00:00"/>
    <m/>
    <s v="37"/>
    <d v="2021-10-07T00:00:00"/>
    <s v=""/>
    <s v=""/>
    <m/>
    <m/>
    <m/>
    <s v="Harold Furlong"/>
    <s v="06"/>
    <s v="Corbiere and Sons Contracting1011020210929-10Excavator - 30 ton- After Jan 10111522.95"/>
    <s v="Corbiere and Sons Contracting1011020210929-10Excavator - 30 ton- After Jan 10111522.95INV #150"/>
    <s v="New All Season Development"/>
    <s v=""/>
    <x v="2"/>
  </r>
  <r>
    <x v="1"/>
    <n v="6"/>
    <n v="0"/>
    <n v="10110"/>
    <s v="20210929-10"/>
    <n v="53510602"/>
    <s v="Access"/>
    <n v="0"/>
    <s v="Dozer D6 or equal- After Jan 10"/>
    <n v="131.47999999999999"/>
    <n v="11"/>
    <s v="Dynamic"/>
    <s v="98.61"/>
    <s v="0"/>
    <s v=""/>
    <s v=""/>
    <n v="1446.28"/>
    <n v="188.0164"/>
    <n v="1634.2963999999997"/>
    <d v="2021-09-29T00:00:00"/>
    <n v="0"/>
    <x v="6"/>
    <d v="2021-10-15T00:00:00"/>
    <n v="165"/>
    <n v="0"/>
    <n v="0"/>
    <s v="Nathan Kyme"/>
    <s v="New All Season Development"/>
    <m/>
    <s v="VC7556-2019-017"/>
    <s v="929 OF"/>
    <m/>
    <m/>
    <m/>
    <s v="Approved"/>
    <m/>
    <m/>
    <s v="Road building activities on Del Lake Road"/>
    <n v="6"/>
    <s v="C186-C195"/>
    <s v="Del Lake"/>
    <n v="0"/>
    <d v="2021-10-05T00:00:00"/>
    <m/>
    <s v="37"/>
    <d v="2021-10-07T00:00:00"/>
    <s v=""/>
    <s v=""/>
    <m/>
    <m/>
    <m/>
    <s v="Harold Furlong"/>
    <s v="06"/>
    <s v="Corbiere and Sons Contracting1011020210929-10Dozer D6 or equal- After Jan 10111446.28"/>
    <s v="Corbiere and Sons Contracting1011020210929-10Dozer D6 or equal- After Jan 10111446.28INV #150"/>
    <s v="New All Season Development"/>
    <s v=""/>
    <x v="2"/>
  </r>
  <r>
    <x v="1"/>
    <n v="6"/>
    <n v="0"/>
    <n v="10094"/>
    <s v="20210928-9"/>
    <n v="53510602"/>
    <s v="Access"/>
    <n v="0"/>
    <s v="Labourer - General - After Jan 10"/>
    <n v="60"/>
    <n v="12"/>
    <s v="HR"/>
    <s v=""/>
    <s v=""/>
    <s v="60"/>
    <s v="0"/>
    <n v="720"/>
    <n v="93.600000000000009"/>
    <n v="813.59999999999991"/>
    <d v="2021-09-28T00:00:00"/>
    <n v="0"/>
    <x v="6"/>
    <d v="2021-10-15T00:00:00"/>
    <n v="165"/>
    <n v="0"/>
    <n v="0"/>
    <s v="Nathan Kyme"/>
    <s v="New All Season Development"/>
    <m/>
    <s v="VC7556-2019-017"/>
    <s v="929 OF"/>
    <m/>
    <m/>
    <m/>
    <s v="Approved"/>
    <m/>
    <m/>
    <s v="Road building activities on Hare Lake road"/>
    <n v="6"/>
    <s v="C257-C267"/>
    <s v="Hare Lake"/>
    <n v="0"/>
    <d v="2021-10-05T00:00:00"/>
    <m/>
    <s v="58"/>
    <d v="2021-10-07T00:00:00"/>
    <s v=""/>
    <s v=""/>
    <m/>
    <m/>
    <m/>
    <s v=""/>
    <s v="06"/>
    <s v="Corbiere and Sons Contracting1009420210928-9Labourer - General - After Jan 1012720"/>
    <s v="Corbiere and Sons Contracting1009420210928-9Labourer - General - After Jan 1012720INV #150"/>
    <s v="New All Season Development"/>
    <s v=""/>
    <x v="2"/>
  </r>
  <r>
    <x v="1"/>
    <n v="6"/>
    <n v="0"/>
    <n v="10094"/>
    <s v="20210928-9"/>
    <n v="53510602"/>
    <s v="Access"/>
    <n v="0"/>
    <s v="Operator - Principle - After Jan 10"/>
    <n v="75"/>
    <n v="36"/>
    <s v="HR"/>
    <s v=""/>
    <s v=""/>
    <s v="75"/>
    <s v="0"/>
    <n v="2700"/>
    <n v="351"/>
    <n v="3050.9999999999995"/>
    <d v="2021-09-28T00:00:00"/>
    <n v="0"/>
    <x v="6"/>
    <d v="2021-10-15T00:00:00"/>
    <n v="165"/>
    <n v="0"/>
    <n v="0"/>
    <s v="Nathan Kyme"/>
    <s v="New All Season Development"/>
    <m/>
    <s v="VC7556-2019-017"/>
    <s v="929 OF"/>
    <m/>
    <m/>
    <m/>
    <s v="Approved"/>
    <m/>
    <m/>
    <s v="Road building activities on Hare Lake road"/>
    <n v="6"/>
    <s v="C257-C267"/>
    <s v="Hare Lake"/>
    <n v="0"/>
    <d v="2021-10-05T00:00:00"/>
    <m/>
    <s v="58"/>
    <d v="2021-10-07T00:00:00"/>
    <s v=""/>
    <s v=""/>
    <m/>
    <m/>
    <m/>
    <s v=""/>
    <s v="06"/>
    <s v="Corbiere and Sons Contracting1009420210928-9Operator - Principle - After Jan 10362700"/>
    <s v="Corbiere and Sons Contracting1009420210928-9Operator - Principle - After Jan 10362700INV #150"/>
    <s v="New All Season Development"/>
    <s v=""/>
    <x v="2"/>
  </r>
  <r>
    <x v="1"/>
    <n v="6"/>
    <n v="0"/>
    <n v="10094"/>
    <s v="20210928-9"/>
    <n v="53510602"/>
    <s v="Access"/>
    <n v="0"/>
    <s v="L.O.A."/>
    <n v="210"/>
    <n v="4"/>
    <s v="DAY"/>
    <s v=""/>
    <s v=""/>
    <m/>
    <s v="0"/>
    <n v="840"/>
    <n v="109.2"/>
    <n v="949.19999999999993"/>
    <d v="2021-09-28T00:00:00"/>
    <n v="0"/>
    <x v="6"/>
    <d v="2021-10-15T00:00:00"/>
    <n v="165"/>
    <n v="0"/>
    <n v="0"/>
    <s v="Nathan Kyme"/>
    <s v="New All Season Development"/>
    <m/>
    <s v="VC7556-2019-017"/>
    <s v="929 OF"/>
    <m/>
    <m/>
    <m/>
    <s v="Approved"/>
    <m/>
    <m/>
    <s v="Road building activities on Hare Lake road"/>
    <n v="6"/>
    <s v="C257-C267"/>
    <s v="Hare Lake"/>
    <n v="0"/>
    <d v="2021-10-05T00:00:00"/>
    <m/>
    <s v="58"/>
    <d v="2021-10-07T00:00:00"/>
    <s v=""/>
    <s v=""/>
    <m/>
    <m/>
    <m/>
    <s v=""/>
    <s v="06"/>
    <s v="Corbiere and Sons Contracting1009420210928-9L.O.A.4840"/>
    <s v="Corbiere and Sons Contracting1009420210928-9L.O.A.4840INV #150"/>
    <s v="New All Season Development"/>
    <s v=""/>
    <x v="2"/>
  </r>
  <r>
    <x v="1"/>
    <n v="6"/>
    <n v="0"/>
    <n v="10094"/>
    <s v="20210928-9"/>
    <n v="53510602"/>
    <s v="Access"/>
    <n v="0"/>
    <s v="Rock Truck - 30 Ton- After Jan 10"/>
    <n v="138.05000000000001"/>
    <n v="11"/>
    <s v="Dynamic"/>
    <s v="103.54"/>
    <s v="0"/>
    <s v=""/>
    <s v=""/>
    <n v="1518.55"/>
    <n v="197.41149999999999"/>
    <n v="1715.9614999999999"/>
    <d v="2021-09-28T00:00:00"/>
    <n v="0"/>
    <x v="6"/>
    <d v="2021-10-15T00:00:00"/>
    <n v="165"/>
    <n v="0"/>
    <n v="0"/>
    <s v="Nathan Kyme"/>
    <s v="New All Season Development"/>
    <m/>
    <s v="VC7556-2019-017"/>
    <s v="929 OF"/>
    <m/>
    <m/>
    <m/>
    <s v="Approved"/>
    <m/>
    <m/>
    <s v="Road building activities on Hare Lake road"/>
    <n v="6"/>
    <s v="C257-C267"/>
    <s v="Hare Lake"/>
    <n v="0"/>
    <d v="2021-10-05T00:00:00"/>
    <m/>
    <s v="58"/>
    <d v="2021-10-07T00:00:00"/>
    <s v=""/>
    <s v=""/>
    <m/>
    <m/>
    <m/>
    <s v=""/>
    <s v="06"/>
    <s v="Corbiere and Sons Contracting1009420210928-9Rock Truck - 30 Ton- After Jan 10111518.55"/>
    <s v="Corbiere and Sons Contracting1009420210928-9Rock Truck - 30 Ton- After Jan 10111518.55INV #150"/>
    <s v="New All Season Development"/>
    <s v=""/>
    <x v="2"/>
  </r>
  <r>
    <x v="1"/>
    <n v="6"/>
    <n v="0"/>
    <n v="10094"/>
    <s v="20210928-9"/>
    <n v="53510602"/>
    <s v="Access"/>
    <n v="0"/>
    <s v="Light Truck - Pick up- After Jan 10"/>
    <n v="243.75"/>
    <n v="3"/>
    <s v="DAY"/>
    <s v="182.81"/>
    <s v="0"/>
    <s v=""/>
    <s v=""/>
    <n v="731.25"/>
    <n v="95.0625"/>
    <n v="826.31249999999989"/>
    <d v="2021-09-28T00:00:00"/>
    <n v="0"/>
    <x v="6"/>
    <d v="2021-10-15T00:00:00"/>
    <n v="165"/>
    <n v="0"/>
    <n v="0"/>
    <s v="Nathan Kyme"/>
    <s v="New All Season Development"/>
    <m/>
    <s v="VC7556-2019-017"/>
    <s v="929 OF"/>
    <m/>
    <m/>
    <m/>
    <s v="Approved"/>
    <m/>
    <m/>
    <s v="Road building activities on Hare Lake road"/>
    <n v="6"/>
    <s v="C257-C267"/>
    <s v="Hare Lake"/>
    <n v="0"/>
    <d v="2021-10-05T00:00:00"/>
    <m/>
    <s v="58"/>
    <d v="2021-10-07T00:00:00"/>
    <s v=""/>
    <s v=""/>
    <m/>
    <m/>
    <m/>
    <s v=""/>
    <s v="06"/>
    <s v="Corbiere and Sons Contracting1009420210928-9Light Truck - Pick up- After Jan 103731.25"/>
    <s v="Corbiere and Sons Contracting1009420210928-9Light Truck - Pick up- After Jan 103731.25INV #150"/>
    <s v="New All Season Development"/>
    <s v=""/>
    <x v="2"/>
  </r>
  <r>
    <x v="1"/>
    <n v="6"/>
    <n v="0"/>
    <n v="10094"/>
    <s v="20210928-9"/>
    <n v="53510602"/>
    <s v="Access"/>
    <n v="0"/>
    <s v="Excavator Thumb - 30 - 50 ton- After Jan 10"/>
    <n v="12.21"/>
    <n v="11"/>
    <s v="HR"/>
    <s v="9.16"/>
    <s v="0"/>
    <s v=""/>
    <s v=""/>
    <n v="134.31"/>
    <n v="17.4603"/>
    <n v="151.77029999999999"/>
    <d v="2021-09-28T00:00:00"/>
    <n v="0"/>
    <x v="6"/>
    <d v="2021-10-15T00:00:00"/>
    <n v="165"/>
    <n v="0"/>
    <n v="0"/>
    <s v="Nathan Kyme"/>
    <s v="New All Season Development"/>
    <m/>
    <s v="VC7556-2019-017"/>
    <s v="929 OF"/>
    <m/>
    <m/>
    <m/>
    <s v="Approved"/>
    <m/>
    <m/>
    <s v="Road building activities on Hare Lake road"/>
    <n v="6"/>
    <s v="C257-C267"/>
    <s v="Hare Lake"/>
    <n v="0"/>
    <d v="2021-10-05T00:00:00"/>
    <m/>
    <s v="58"/>
    <d v="2021-10-07T00:00:00"/>
    <s v=""/>
    <s v=""/>
    <m/>
    <m/>
    <m/>
    <s v=""/>
    <s v="06"/>
    <s v="Corbiere and Sons Contracting1009420210928-9Excavator Thumb - 30 - 50 ton- After Jan 1011134.31"/>
    <s v="Corbiere and Sons Contracting1009420210928-9Excavator Thumb - 30 - 50 ton- After Jan 1011134.31INV #150"/>
    <s v="New All Season Development"/>
    <s v=""/>
    <x v="2"/>
  </r>
  <r>
    <x v="1"/>
    <n v="6"/>
    <n v="0"/>
    <n v="10094"/>
    <s v="20210928-9"/>
    <n v="53510602"/>
    <s v="Access"/>
    <n v="0"/>
    <s v="Excavator - 30 ton- After Jan 10"/>
    <n v="138.44999999999999"/>
    <n v="11"/>
    <s v="Dynamic"/>
    <s v="103.84"/>
    <s v="0"/>
    <s v=""/>
    <s v=""/>
    <n v="1522.95"/>
    <n v="197.98350000000002"/>
    <n v="1720.9334999999999"/>
    <d v="2021-09-28T00:00:00"/>
    <n v="0"/>
    <x v="6"/>
    <d v="2021-10-15T00:00:00"/>
    <n v="165"/>
    <n v="0"/>
    <n v="0"/>
    <s v="Nathan Kyme"/>
    <s v="New All Season Development"/>
    <m/>
    <s v="VC7556-2019-017"/>
    <s v="929 OF"/>
    <m/>
    <m/>
    <m/>
    <s v="Approved"/>
    <m/>
    <m/>
    <s v="Road building activities on Hare Lake road"/>
    <n v="6"/>
    <s v="C257-C267"/>
    <s v="Hare Lake"/>
    <n v="0"/>
    <d v="2021-10-05T00:00:00"/>
    <m/>
    <s v="58"/>
    <d v="2021-10-07T00:00:00"/>
    <s v=""/>
    <s v=""/>
    <m/>
    <m/>
    <m/>
    <s v=""/>
    <s v="06"/>
    <s v="Corbiere and Sons Contracting1009420210928-9Excavator - 30 ton- After Jan 10111522.95"/>
    <s v="Corbiere and Sons Contracting1009420210928-9Excavator - 30 ton- After Jan 10111522.95INV #150"/>
    <s v="New All Season Development"/>
    <s v=""/>
    <x v="2"/>
  </r>
  <r>
    <x v="1"/>
    <n v="6"/>
    <n v="0"/>
    <n v="10094"/>
    <s v="20210928-9"/>
    <n v="53510602"/>
    <s v="Access"/>
    <n v="0"/>
    <s v="Excavator - 30 ton- After Jan 10"/>
    <n v="138.44999999999999"/>
    <n v="11"/>
    <s v="Dynamic"/>
    <s v="103.84"/>
    <s v="0"/>
    <s v=""/>
    <s v=""/>
    <n v="1522.95"/>
    <n v="197.98350000000002"/>
    <n v="1720.9334999999999"/>
    <d v="2021-09-28T00:00:00"/>
    <n v="0"/>
    <x v="6"/>
    <d v="2021-10-15T00:00:00"/>
    <n v="165"/>
    <n v="0"/>
    <n v="0"/>
    <s v="Nathan Kyme"/>
    <s v="New All Season Development"/>
    <m/>
    <s v="VC7556-2019-017"/>
    <s v="929 OF"/>
    <m/>
    <m/>
    <m/>
    <s v="Approved"/>
    <m/>
    <m/>
    <s v="Road building activities on Hare Lake road"/>
    <n v="6"/>
    <s v="C257-C267"/>
    <s v="Hare Lake"/>
    <n v="0"/>
    <d v="2021-10-05T00:00:00"/>
    <m/>
    <s v="58"/>
    <d v="2021-10-07T00:00:00"/>
    <s v=""/>
    <s v=""/>
    <m/>
    <m/>
    <m/>
    <s v=""/>
    <s v="06"/>
    <s v="Corbiere and Sons Contracting1009420210928-9Excavator - 30 ton- After Jan 10111522.95"/>
    <s v="Corbiere and Sons Contracting1009420210928-9Excavator - 30 ton- After Jan 10111522.95INV #150"/>
    <s v="New All Season Development"/>
    <s v=""/>
    <x v="2"/>
  </r>
  <r>
    <x v="1"/>
    <n v="6"/>
    <n v="0"/>
    <n v="10093"/>
    <s v="20210928-8"/>
    <n v="53510602"/>
    <s v="Access"/>
    <n v="0"/>
    <s v="Labourer - General - After Jan 10"/>
    <n v="60"/>
    <n v="12"/>
    <s v="HR"/>
    <s v=""/>
    <s v=""/>
    <s v="60"/>
    <s v="0"/>
    <n v="720"/>
    <n v="93.600000000000009"/>
    <n v="813.59999999999991"/>
    <d v="2021-09-28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09320210928-8Labourer - General - After Jan 1012720"/>
    <s v="Corbiere and Sons Contracting1009320210928-8Labourer - General - After Jan 1012720INV #150"/>
    <s v="New All Season Development"/>
    <s v=""/>
    <x v="2"/>
  </r>
  <r>
    <x v="1"/>
    <n v="6"/>
    <n v="0"/>
    <n v="10093"/>
    <s v="20210928-8"/>
    <n v="53510602"/>
    <s v="Access"/>
    <n v="0"/>
    <s v="Driver - AZ - After Jan 10"/>
    <n v="70"/>
    <n v="12"/>
    <s v="HR"/>
    <s v=""/>
    <s v=""/>
    <s v="70"/>
    <s v="0"/>
    <n v="840"/>
    <n v="109.2"/>
    <n v="949.19999999999993"/>
    <d v="2021-09-28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09320210928-8Driver - AZ - After Jan 1012840"/>
    <s v="Corbiere and Sons Contracting1009320210928-8Driver - AZ - After Jan 1012840INV #150"/>
    <s v="New All Season Development"/>
    <s v=""/>
    <x v="2"/>
  </r>
  <r>
    <x v="1"/>
    <n v="6"/>
    <n v="0"/>
    <n v="10093"/>
    <s v="20210928-8"/>
    <n v="53510602"/>
    <s v="Access"/>
    <n v="0"/>
    <s v="Operator - Principle - After Jan 10"/>
    <n v="75"/>
    <n v="72"/>
    <s v="HR"/>
    <s v=""/>
    <s v=""/>
    <s v="75"/>
    <s v="0"/>
    <n v="5400"/>
    <n v="702"/>
    <n v="6101.9999999999991"/>
    <d v="2021-09-28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09320210928-8Operator - Principle - After Jan 10725400"/>
    <s v="Corbiere and Sons Contracting1009320210928-8Operator - Principle - After Jan 10725400INV #150"/>
    <s v="New All Season Development"/>
    <s v=""/>
    <x v="2"/>
  </r>
  <r>
    <x v="1"/>
    <n v="6"/>
    <n v="0"/>
    <n v="10093"/>
    <s v="20210928-8"/>
    <n v="53510602"/>
    <s v="Access"/>
    <n v="0"/>
    <s v="L.O.A."/>
    <n v="210"/>
    <n v="9"/>
    <s v="DAY"/>
    <s v=""/>
    <s v=""/>
    <m/>
    <s v="0"/>
    <n v="1890"/>
    <n v="245.70000000000002"/>
    <n v="2135.6999999999998"/>
    <d v="2021-09-28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09320210928-8L.O.A.91890"/>
    <s v="Corbiere and Sons Contracting1009320210928-8L.O.A.91890INV #150"/>
    <s v="New All Season Development"/>
    <s v=""/>
    <x v="2"/>
  </r>
  <r>
    <x v="1"/>
    <n v="6"/>
    <n v="0"/>
    <n v="10093"/>
    <s v="20210928-8"/>
    <n v="53510602"/>
    <s v="Access"/>
    <n v="0"/>
    <s v="Foreman"/>
    <n v="95"/>
    <n v="12"/>
    <s v="HR"/>
    <s v=""/>
    <s v=""/>
    <s v="95"/>
    <s v="0"/>
    <n v="1140"/>
    <n v="148.20000000000002"/>
    <n v="1288.1999999999998"/>
    <d v="2021-09-28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09320210928-8Foreman121140"/>
    <s v="Corbiere and Sons Contracting1009320210928-8Foreman121140INV #150"/>
    <s v="New All Season Development"/>
    <s v=""/>
    <x v="2"/>
  </r>
  <r>
    <x v="1"/>
    <n v="6"/>
    <n v="0"/>
    <n v="10093"/>
    <s v="20210928-8"/>
    <n v="53510602"/>
    <s v="Access"/>
    <n v="0"/>
    <s v="Tractor Trailer - 60 Ton- After Jan 10"/>
    <n v="122.39"/>
    <n v="12"/>
    <s v="Dynamic"/>
    <s v="91.79"/>
    <s v="0"/>
    <s v=""/>
    <s v=""/>
    <n v="1468.68"/>
    <n v="190.92840000000001"/>
    <n v="1659.6083999999998"/>
    <d v="2021-09-28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09320210928-8Tractor Trailer - 60 Ton- After Jan 10121468.68"/>
    <s v="Corbiere and Sons Contracting1009320210928-8Tractor Trailer - 60 Ton- After Jan 10121468.68INV #150"/>
    <s v="New All Season Development"/>
    <s v=""/>
    <x v="2"/>
  </r>
  <r>
    <x v="1"/>
    <n v="6"/>
    <n v="0"/>
    <n v="10093"/>
    <s v="20210928-8"/>
    <n v="53510602"/>
    <s v="Access"/>
    <n v="0"/>
    <s v="Rock Truck - 30 Ton- After Jan 10"/>
    <n v="138.05000000000001"/>
    <n v="33"/>
    <s v="Dynamic"/>
    <s v="103.54"/>
    <s v="0"/>
    <s v=""/>
    <s v=""/>
    <n v="4555.6499999999996"/>
    <n v="592.23450000000003"/>
    <n v="5147.8844999999992"/>
    <d v="2021-09-28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09320210928-8Rock Truck - 30 Ton- After Jan 10334555.65"/>
    <s v="Corbiere and Sons Contracting1009320210928-8Rock Truck - 30 Ton- After Jan 10334555.65INV #150"/>
    <s v="New All Season Development"/>
    <s v=""/>
    <x v="2"/>
  </r>
  <r>
    <x v="1"/>
    <n v="6"/>
    <n v="0"/>
    <n v="10093"/>
    <s v="20210928-8"/>
    <n v="53510602"/>
    <s v="Access"/>
    <n v="0"/>
    <s v="Light Truck - Pick up- After Jan 10"/>
    <n v="243.75"/>
    <n v="4"/>
    <s v="DAY"/>
    <s v="182.81"/>
    <s v="0"/>
    <s v=""/>
    <s v=""/>
    <n v="975"/>
    <n v="126.75"/>
    <n v="1101.75"/>
    <d v="2021-09-28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09320210928-8Light Truck - Pick up- After Jan 104975"/>
    <s v="Corbiere and Sons Contracting1009320210928-8Light Truck - Pick up- After Jan 104975INV #150"/>
    <s v="New All Season Development"/>
    <s v=""/>
    <x v="2"/>
  </r>
  <r>
    <x v="1"/>
    <n v="6"/>
    <n v="0"/>
    <n v="10093"/>
    <s v="20210928-8"/>
    <n v="53510602"/>
    <s v="Access"/>
    <n v="0"/>
    <s v="ATV - Side by Side w/ roll bar- After Jan 10"/>
    <n v="18.45"/>
    <n v="10"/>
    <s v="HR"/>
    <s v="13.84"/>
    <s v="0"/>
    <s v=""/>
    <s v=""/>
    <n v="184.5"/>
    <n v="23.984999999999999"/>
    <n v="208.48499999999999"/>
    <d v="2021-09-28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09320210928-8ATV - Side by Side w/ roll bar- After Jan 1010184.5"/>
    <s v="Corbiere and Sons Contracting1009320210928-8ATV - Side by Side w/ roll bar- After Jan 1010184.5INV #150"/>
    <s v="New All Season Development"/>
    <s v=""/>
    <x v="2"/>
  </r>
  <r>
    <x v="1"/>
    <n v="6"/>
    <n v="0"/>
    <n v="10093"/>
    <s v="20210928-8"/>
    <n v="53510602"/>
    <s v="Access"/>
    <n v="0"/>
    <s v="Excavator Thumb - 30 - 50 ton- After Jan 10"/>
    <n v="12.21"/>
    <n v="11"/>
    <s v="HR"/>
    <s v="9.16"/>
    <s v="0"/>
    <s v=""/>
    <s v=""/>
    <n v="134.31"/>
    <n v="17.4603"/>
    <n v="151.77029999999999"/>
    <d v="2021-09-28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09320210928-8Excavator Thumb - 30 - 50 ton- After Jan 1011134.31"/>
    <s v="Corbiere and Sons Contracting1009320210928-8Excavator Thumb - 30 - 50 ton- After Jan 1011134.31INV #150"/>
    <s v="New All Season Development"/>
    <s v=""/>
    <x v="2"/>
  </r>
  <r>
    <x v="1"/>
    <n v="6"/>
    <n v="0"/>
    <n v="10093"/>
    <s v="20210928-8"/>
    <n v="53510602"/>
    <s v="Access"/>
    <n v="0"/>
    <s v="Excavator Thumb - 30 - 50 ton- After Jan 10"/>
    <n v="12.21"/>
    <n v="11"/>
    <s v="HR"/>
    <s v="9.16"/>
    <s v="0"/>
    <s v=""/>
    <s v=""/>
    <n v="134.31"/>
    <n v="17.4603"/>
    <n v="151.77029999999999"/>
    <d v="2021-09-28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09320210928-8Excavator Thumb - 30 - 50 ton- After Jan 1011134.31"/>
    <s v="Corbiere and Sons Contracting1009320210928-8Excavator Thumb - 30 - 50 ton- After Jan 1011134.31INV #150"/>
    <s v="New All Season Development"/>
    <s v=""/>
    <x v="2"/>
  </r>
  <r>
    <x v="1"/>
    <n v="6"/>
    <n v="0"/>
    <n v="10093"/>
    <s v="20210928-8"/>
    <n v="53510602"/>
    <s v="Access"/>
    <n v="0"/>
    <s v="Excavator - 36 ton- After Jan 10"/>
    <n v="146.96"/>
    <n v="11"/>
    <s v="Dynamic"/>
    <s v="110.22"/>
    <s v="0"/>
    <s v=""/>
    <s v=""/>
    <n v="1616.56"/>
    <n v="210.15280000000001"/>
    <n v="1826.7127999999998"/>
    <d v="2021-09-28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09320210928-8Excavator - 36 ton- After Jan 10111616.56"/>
    <s v="Corbiere and Sons Contracting1009320210928-8Excavator - 36 ton- After Jan 10111616.56INV #150"/>
    <s v="New All Season Development"/>
    <s v=""/>
    <x v="2"/>
  </r>
  <r>
    <x v="1"/>
    <n v="6"/>
    <n v="0"/>
    <n v="10093"/>
    <s v="20210928-8"/>
    <n v="53510602"/>
    <s v="Access"/>
    <n v="0"/>
    <s v="Excavator - 30 ton- After Jan 10"/>
    <n v="138.44999999999999"/>
    <n v="11"/>
    <s v="Dynamic"/>
    <s v="103.84"/>
    <s v="0"/>
    <s v=""/>
    <s v=""/>
    <n v="1522.95"/>
    <n v="197.98350000000002"/>
    <n v="1720.9334999999999"/>
    <d v="2021-09-28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09320210928-8Excavator - 30 ton- After Jan 10111522.95"/>
    <s v="Corbiere and Sons Contracting1009320210928-8Excavator - 30 ton- After Jan 10111522.95INV #150"/>
    <s v="New All Season Development"/>
    <s v=""/>
    <x v="2"/>
  </r>
  <r>
    <x v="1"/>
    <n v="6"/>
    <n v="0"/>
    <n v="10093"/>
    <s v="20210928-8"/>
    <n v="53510602"/>
    <s v="Access"/>
    <n v="0"/>
    <s v="Dozer D6 or equal- After Jan 10"/>
    <n v="131.47999999999999"/>
    <n v="11"/>
    <s v="Dynamic"/>
    <s v="98.61"/>
    <s v="0"/>
    <s v=""/>
    <s v=""/>
    <n v="1446.28"/>
    <n v="188.0164"/>
    <n v="1634.2963999999997"/>
    <d v="2021-09-28T00:00:00"/>
    <n v="0"/>
    <x v="6"/>
    <d v="2021-10-15T00:00:00"/>
    <n v="165"/>
    <n v="0"/>
    <n v="0"/>
    <s v="Nathan Kyme"/>
    <s v="New All Season Development"/>
    <m/>
    <s v="VC7556-2019-017"/>
    <s v="929 OF"/>
    <m/>
    <m/>
    <m/>
    <s v="Approved"/>
    <m/>
    <m/>
    <s v="Road Building activities on Neys Road"/>
    <n v="6"/>
    <s v="C219-C236"/>
    <s v="Neys"/>
    <n v="0"/>
    <d v="2021-10-05T00:00:00"/>
    <m/>
    <s v="58"/>
    <d v="2021-10-07T00:00:00"/>
    <s v=""/>
    <s v=""/>
    <m/>
    <m/>
    <m/>
    <s v=""/>
    <s v="06"/>
    <s v="Corbiere and Sons Contracting1009320210928-8Dozer D6 or equal- After Jan 10111446.28"/>
    <s v="Corbiere and Sons Contracting1009320210928-8Dozer D6 or equal- After Jan 10111446.28INV #150"/>
    <s v="New All Season Development"/>
    <s v=""/>
    <x v="2"/>
  </r>
  <r>
    <x v="1"/>
    <n v="6"/>
    <n v="0"/>
    <n v="10092"/>
    <s v="20210928-7"/>
    <n v="53510602"/>
    <s v="Access"/>
    <n v="0"/>
    <s v="Operator - Principle - After Jan 10"/>
    <n v="75"/>
    <n v="48"/>
    <s v="HR"/>
    <s v=""/>
    <s v=""/>
    <s v="75"/>
    <s v="0"/>
    <n v="3600"/>
    <n v="468"/>
    <n v="4067.9999999999995"/>
    <d v="2021-09-28T00:00:00"/>
    <n v="0"/>
    <x v="6"/>
    <d v="2021-10-15T00:00:00"/>
    <n v="165"/>
    <n v="0"/>
    <n v="0"/>
    <s v="Nathan Kyme"/>
    <s v="New All Season Development"/>
    <m/>
    <s v="VC7556-2019-017"/>
    <s v="929 OF"/>
    <m/>
    <m/>
    <m/>
    <s v="Approved"/>
    <m/>
    <m/>
    <s v="Road building activities on Little Red Sucker Creek Road"/>
    <n v="6"/>
    <s v="C248-C257"/>
    <s v="Little Red Sucker Creek"/>
    <n v="0"/>
    <d v="2021-10-05T00:00:00"/>
    <m/>
    <s v="58"/>
    <d v="2021-10-07T00:00:00"/>
    <s v=""/>
    <s v=""/>
    <m/>
    <m/>
    <m/>
    <s v=""/>
    <s v="06"/>
    <s v="Corbiere and Sons Contracting1009220210928-7Operator - Principle - After Jan 10483600"/>
    <s v="Corbiere and Sons Contracting1009220210928-7Operator - Principle - After Jan 10483600INV #150"/>
    <s v="New All Season Development"/>
    <s v=""/>
    <x v="2"/>
  </r>
  <r>
    <x v="1"/>
    <n v="6"/>
    <n v="0"/>
    <n v="10092"/>
    <s v="20210928-7"/>
    <n v="53510602"/>
    <s v="Access"/>
    <n v="0"/>
    <s v="L.O.A."/>
    <n v="210"/>
    <n v="4"/>
    <s v="DAY"/>
    <s v=""/>
    <s v=""/>
    <m/>
    <s v="0"/>
    <n v="840"/>
    <n v="109.2"/>
    <n v="949.19999999999993"/>
    <d v="2021-09-28T00:00:00"/>
    <n v="0"/>
    <x v="6"/>
    <d v="2021-10-15T00:00:00"/>
    <n v="165"/>
    <n v="0"/>
    <n v="0"/>
    <s v="Nathan Kyme"/>
    <s v="New All Season Development"/>
    <m/>
    <s v="VC7556-2019-017"/>
    <s v="929 OF"/>
    <m/>
    <m/>
    <m/>
    <s v="Approved"/>
    <m/>
    <m/>
    <s v="Road building activities on Little Red Sucker Creek Road"/>
    <n v="6"/>
    <s v="C248-C257"/>
    <s v="Little Red Sucker Creek"/>
    <n v="0"/>
    <d v="2021-10-05T00:00:00"/>
    <m/>
    <s v="58"/>
    <d v="2021-10-07T00:00:00"/>
    <s v=""/>
    <s v=""/>
    <m/>
    <m/>
    <m/>
    <s v=""/>
    <s v="06"/>
    <s v="Corbiere and Sons Contracting1009220210928-7L.O.A.4840"/>
    <s v="Corbiere and Sons Contracting1009220210928-7L.O.A.4840INV #150"/>
    <s v="New All Season Development"/>
    <s v=""/>
    <x v="2"/>
  </r>
  <r>
    <x v="1"/>
    <n v="6"/>
    <n v="0"/>
    <n v="10092"/>
    <s v="20210928-7"/>
    <n v="53510602"/>
    <s v="Access"/>
    <n v="0"/>
    <s v="Rock Truck - 30 Ton- After Jan 10"/>
    <n v="138.05000000000001"/>
    <n v="10"/>
    <s v="Dynamic"/>
    <s v="103.54"/>
    <s v="0"/>
    <s v=""/>
    <s v=""/>
    <n v="1380.5"/>
    <n v="179.465"/>
    <n v="1559.9649999999999"/>
    <d v="2021-09-28T00:00:00"/>
    <n v="0"/>
    <x v="6"/>
    <d v="2021-10-15T00:00:00"/>
    <n v="165"/>
    <n v="0"/>
    <n v="0"/>
    <s v="Nathan Kyme"/>
    <s v="New All Season Development"/>
    <m/>
    <s v="VC7556-2019-017"/>
    <s v="929 OF"/>
    <m/>
    <m/>
    <m/>
    <s v="Approved"/>
    <m/>
    <m/>
    <s v="Road building activities on Little Red Sucker Creek Road"/>
    <n v="6"/>
    <s v="C248-C257"/>
    <s v="Little Red Sucker Creek"/>
    <n v="0"/>
    <d v="2021-10-05T00:00:00"/>
    <m/>
    <s v="58"/>
    <d v="2021-10-07T00:00:00"/>
    <s v=""/>
    <s v=""/>
    <m/>
    <m/>
    <m/>
    <s v=""/>
    <s v="06"/>
    <s v="Corbiere and Sons Contracting1009220210928-7Rock Truck - 30 Ton- After Jan 10101380.5"/>
    <s v="Corbiere and Sons Contracting1009220210928-7Rock Truck - 30 Ton- After Jan 10101380.5INV #150"/>
    <s v="New All Season Development"/>
    <s v=""/>
    <x v="2"/>
  </r>
  <r>
    <x v="1"/>
    <n v="6"/>
    <n v="0"/>
    <n v="10092"/>
    <s v="20210928-7"/>
    <n v="53510602"/>
    <s v="Access"/>
    <n v="0"/>
    <s v="Light Truck - Pick up- After Jan 10"/>
    <n v="243.75"/>
    <n v="2"/>
    <s v="DAY"/>
    <s v="182.81"/>
    <s v="0"/>
    <s v=""/>
    <s v=""/>
    <n v="487.5"/>
    <n v="63.375"/>
    <n v="550.875"/>
    <d v="2021-09-28T00:00:00"/>
    <n v="0"/>
    <x v="6"/>
    <d v="2021-10-15T00:00:00"/>
    <n v="165"/>
    <n v="0"/>
    <n v="0"/>
    <s v="Nathan Kyme"/>
    <s v="New All Season Development"/>
    <m/>
    <s v="VC7556-2019-017"/>
    <s v="929 OF"/>
    <m/>
    <m/>
    <m/>
    <s v="Approved"/>
    <m/>
    <m/>
    <s v="Road building activities on Little Red Sucker Creek Road"/>
    <n v="6"/>
    <s v="C248-C257"/>
    <s v="Little Red Sucker Creek"/>
    <n v="0"/>
    <d v="2021-10-05T00:00:00"/>
    <m/>
    <s v="58"/>
    <d v="2021-10-07T00:00:00"/>
    <s v=""/>
    <s v=""/>
    <m/>
    <m/>
    <m/>
    <s v=""/>
    <s v="06"/>
    <s v="Corbiere and Sons Contracting1009220210928-7Light Truck - Pick up- After Jan 102487.5"/>
    <s v="Corbiere and Sons Contracting1009220210928-7Light Truck - Pick up- After Jan 102487.5INV #150"/>
    <s v="New All Season Development"/>
    <s v=""/>
    <x v="2"/>
  </r>
  <r>
    <x v="1"/>
    <n v="6"/>
    <n v="0"/>
    <n v="10092"/>
    <s v="20210928-7"/>
    <n v="53510602"/>
    <s v="Access"/>
    <n v="0"/>
    <s v="Excavator Thumb - 30 - 50 ton- After Jan 10"/>
    <n v="12.21"/>
    <n v="11"/>
    <s v="HR"/>
    <s v="9.16"/>
    <s v="0"/>
    <s v=""/>
    <s v=""/>
    <n v="134.31"/>
    <n v="17.4603"/>
    <n v="151.77029999999999"/>
    <d v="2021-09-28T00:00:00"/>
    <n v="0"/>
    <x v="6"/>
    <d v="2021-10-15T00:00:00"/>
    <n v="165"/>
    <n v="0"/>
    <n v="0"/>
    <s v="Nathan Kyme"/>
    <s v="New All Season Development"/>
    <m/>
    <s v="VC7556-2019-017"/>
    <s v="929 OF"/>
    <m/>
    <m/>
    <m/>
    <s v="Approved"/>
    <m/>
    <m/>
    <s v="Road building activities on Little Red Sucker Creek Road"/>
    <n v="6"/>
    <s v="C248-C257"/>
    <s v="Little Red Sucker Creek"/>
    <n v="0"/>
    <d v="2021-10-05T00:00:00"/>
    <m/>
    <s v="58"/>
    <d v="2021-10-07T00:00:00"/>
    <s v=""/>
    <s v=""/>
    <m/>
    <m/>
    <m/>
    <s v=""/>
    <s v="06"/>
    <s v="Corbiere and Sons Contracting1009220210928-7Excavator Thumb - 30 - 50 ton- After Jan 1011134.31"/>
    <s v="Corbiere and Sons Contracting1009220210928-7Excavator Thumb - 30 - 50 ton- After Jan 1011134.31INV #150"/>
    <s v="New All Season Development"/>
    <s v=""/>
    <x v="2"/>
  </r>
  <r>
    <x v="1"/>
    <n v="6"/>
    <n v="0"/>
    <n v="10092"/>
    <s v="20210928-7"/>
    <n v="53510602"/>
    <s v="Access"/>
    <n v="0"/>
    <s v="Excavator - 36 ton- After Jan 10"/>
    <n v="146.96"/>
    <n v="11"/>
    <s v="Dynamic"/>
    <s v="110.22"/>
    <s v="0"/>
    <s v=""/>
    <s v=""/>
    <n v="1616.56"/>
    <n v="210.15280000000001"/>
    <n v="1826.7127999999998"/>
    <d v="2021-09-28T00:00:00"/>
    <n v="0"/>
    <x v="6"/>
    <d v="2021-10-15T00:00:00"/>
    <n v="165"/>
    <n v="0"/>
    <n v="0"/>
    <s v="Nathan Kyme"/>
    <s v="New All Season Development"/>
    <m/>
    <s v="VC7556-2019-017"/>
    <s v="929 OF"/>
    <m/>
    <m/>
    <m/>
    <s v="Approved"/>
    <m/>
    <m/>
    <s v="Road building activities on Little Red Sucker Creek Road"/>
    <n v="6"/>
    <s v="C248-C257"/>
    <s v="Little Red Sucker Creek"/>
    <n v="0"/>
    <d v="2021-10-05T00:00:00"/>
    <m/>
    <s v="58"/>
    <d v="2021-10-07T00:00:00"/>
    <s v=""/>
    <s v=""/>
    <m/>
    <m/>
    <m/>
    <s v=""/>
    <s v="06"/>
    <s v="Corbiere and Sons Contracting1009220210928-7Excavator - 36 ton- After Jan 10111616.56"/>
    <s v="Corbiere and Sons Contracting1009220210928-7Excavator - 36 ton- After Jan 10111616.56INV #150"/>
    <s v="New All Season Development"/>
    <s v=""/>
    <x v="2"/>
  </r>
  <r>
    <x v="1"/>
    <n v="6"/>
    <n v="0"/>
    <n v="10092"/>
    <s v="20210928-7"/>
    <n v="53510602"/>
    <s v="Access"/>
    <n v="0"/>
    <s v="Excavator - 30 ton- After Jan 10"/>
    <n v="138.44999999999999"/>
    <n v="11"/>
    <s v="Dynamic"/>
    <s v="103.84"/>
    <s v="0"/>
    <s v=""/>
    <s v=""/>
    <n v="1522.95"/>
    <n v="197.98350000000002"/>
    <n v="1720.9334999999999"/>
    <d v="2021-09-28T00:00:00"/>
    <n v="0"/>
    <x v="6"/>
    <d v="2021-10-15T00:00:00"/>
    <n v="165"/>
    <n v="0"/>
    <n v="0"/>
    <s v="Nathan Kyme"/>
    <s v="New All Season Development"/>
    <m/>
    <s v="VC7556-2019-017"/>
    <s v="929 OF"/>
    <m/>
    <m/>
    <m/>
    <s v="Approved"/>
    <m/>
    <m/>
    <s v="Road building activities on Little Red Sucker Creek Road"/>
    <n v="6"/>
    <s v="C248-C257"/>
    <s v="Little Red Sucker Creek"/>
    <n v="0"/>
    <d v="2021-10-05T00:00:00"/>
    <m/>
    <s v="58"/>
    <d v="2021-10-07T00:00:00"/>
    <s v=""/>
    <s v=""/>
    <m/>
    <m/>
    <m/>
    <s v=""/>
    <s v="06"/>
    <s v="Corbiere and Sons Contracting1009220210928-7Excavator - 30 ton- After Jan 10111522.95"/>
    <s v="Corbiere and Sons Contracting1009220210928-7Excavator - 30 ton- After Jan 10111522.95INV #150"/>
    <s v="New All Season Development"/>
    <s v=""/>
    <x v="2"/>
  </r>
  <r>
    <x v="1"/>
    <n v="6"/>
    <n v="0"/>
    <n v="10092"/>
    <s v="20210928-7"/>
    <n v="53510602"/>
    <s v="Access"/>
    <n v="0"/>
    <s v="Dozer D6 or equal- After Jan 10"/>
    <n v="131.47999999999999"/>
    <n v="11"/>
    <s v="Dynamic"/>
    <s v="98.61"/>
    <s v="0"/>
    <s v=""/>
    <s v=""/>
    <n v="1446.28"/>
    <n v="188.0164"/>
    <n v="1634.2963999999997"/>
    <d v="2021-09-28T00:00:00"/>
    <n v="0"/>
    <x v="6"/>
    <d v="2021-10-15T00:00:00"/>
    <n v="165"/>
    <n v="0"/>
    <n v="0"/>
    <s v="Nathan Kyme"/>
    <s v="New All Season Development"/>
    <m/>
    <s v="VC7556-2019-017"/>
    <s v="929 OF"/>
    <m/>
    <m/>
    <m/>
    <s v="Approved"/>
    <m/>
    <m/>
    <s v="Road building activities on Little Red Sucker Creek Road"/>
    <n v="6"/>
    <s v="C248-C257"/>
    <s v="Little Red Sucker Creek"/>
    <n v="0"/>
    <d v="2021-10-05T00:00:00"/>
    <m/>
    <s v="58"/>
    <d v="2021-10-07T00:00:00"/>
    <s v=""/>
    <s v=""/>
    <m/>
    <m/>
    <m/>
    <s v=""/>
    <s v="06"/>
    <s v="Corbiere and Sons Contracting1009220210928-7Dozer D6 or equal- After Jan 10111446.28"/>
    <s v="Corbiere and Sons Contracting1009220210928-7Dozer D6 or equal- After Jan 10111446.28INV #150"/>
    <s v="New All Season Development"/>
    <s v=""/>
    <x v="2"/>
  </r>
  <r>
    <x v="1"/>
    <n v="6"/>
    <n v="0"/>
    <n v="10100"/>
    <s v="20210928-15"/>
    <n v="53510602"/>
    <s v="Access"/>
    <n v="0"/>
    <s v="Operator - Principle - After Jan 10"/>
    <n v="75"/>
    <n v="72"/>
    <s v="HR"/>
    <s v=""/>
    <s v=""/>
    <s v="75"/>
    <s v="0"/>
    <n v="5400"/>
    <n v="702"/>
    <n v="6101.9999999999991"/>
    <d v="2021-09-28T00:00:00"/>
    <n v="0"/>
    <x v="6"/>
    <d v="2021-10-15T00:00:00"/>
    <n v="165"/>
    <n v="0"/>
    <n v="0"/>
    <s v="Nathan Kyme"/>
    <s v="New All Season Development"/>
    <m/>
    <s v="VC7556-2019-017"/>
    <s v="929 OF"/>
    <m/>
    <m/>
    <m/>
    <s v="Approved"/>
    <m/>
    <m/>
    <s v="Road building activities on Dead Horse"/>
    <n v="6"/>
    <s v="C203-C209"/>
    <s v="Dead Horse Creek"/>
    <n v="0"/>
    <d v="2021-10-05T00:00:00"/>
    <m/>
    <s v="37"/>
    <d v="2021-10-07T00:00:00"/>
    <s v=""/>
    <s v=""/>
    <m/>
    <m/>
    <m/>
    <s v="Harold Furlong"/>
    <s v="06"/>
    <s v="Corbiere and Sons Contracting1010020210928-15Operator - Principle - After Jan 10725400"/>
    <s v="Corbiere and Sons Contracting1010020210928-15Operator - Principle - After Jan 10725400INV #150"/>
    <s v="New All Season Development"/>
    <s v=""/>
    <x v="2"/>
  </r>
  <r>
    <x v="1"/>
    <n v="6"/>
    <n v="0"/>
    <n v="10100"/>
    <s v="20210928-15"/>
    <n v="53510602"/>
    <s v="Access"/>
    <n v="0"/>
    <s v="Foreman"/>
    <n v="95"/>
    <n v="12"/>
    <s v="HR"/>
    <s v=""/>
    <s v=""/>
    <s v="95"/>
    <s v="0"/>
    <n v="1140"/>
    <n v="148.20000000000002"/>
    <n v="1288.1999999999998"/>
    <d v="2021-09-28T00:00:00"/>
    <n v="0"/>
    <x v="6"/>
    <d v="2021-10-15T00:00:00"/>
    <n v="165"/>
    <n v="0"/>
    <n v="0"/>
    <s v="Nathan Kyme"/>
    <s v="New All Season Development"/>
    <m/>
    <s v="VC7556-2019-017"/>
    <s v="929 OF"/>
    <m/>
    <m/>
    <m/>
    <s v="Approved"/>
    <m/>
    <m/>
    <s v="Road building activities on Dead Horse"/>
    <n v="6"/>
    <s v="C203-C209"/>
    <s v="Dead Horse Creek"/>
    <n v="0"/>
    <d v="2021-10-05T00:00:00"/>
    <m/>
    <s v="37"/>
    <d v="2021-10-07T00:00:00"/>
    <s v=""/>
    <s v=""/>
    <m/>
    <m/>
    <m/>
    <s v="Harold Furlong"/>
    <s v="06"/>
    <s v="Corbiere and Sons Contracting1010020210928-15Foreman121140"/>
    <s v="Corbiere and Sons Contracting1010020210928-15Foreman121140INV #150"/>
    <s v="New All Season Development"/>
    <s v=""/>
    <x v="2"/>
  </r>
  <r>
    <x v="1"/>
    <n v="6"/>
    <n v="0"/>
    <n v="10100"/>
    <s v="20210928-15"/>
    <n v="53510602"/>
    <s v="Access"/>
    <n v="0"/>
    <s v="Rock Truck - 30 Ton- After Jan 10"/>
    <n v="138.05000000000001"/>
    <n v="22"/>
    <s v="Dynamic"/>
    <s v="103.54"/>
    <s v="0"/>
    <s v=""/>
    <s v=""/>
    <n v="3037.1"/>
    <n v="394.82299999999998"/>
    <n v="3431.9229999999998"/>
    <d v="2021-09-28T00:00:00"/>
    <n v="0"/>
    <x v="6"/>
    <d v="2021-10-15T00:00:00"/>
    <n v="165"/>
    <n v="0"/>
    <n v="0"/>
    <s v="Nathan Kyme"/>
    <s v="New All Season Development"/>
    <m/>
    <s v="VC7556-2019-017"/>
    <s v="929 OF"/>
    <m/>
    <m/>
    <m/>
    <s v="Approved"/>
    <m/>
    <m/>
    <s v="Road building activities on Dead Horse"/>
    <n v="6"/>
    <s v="C203-C209"/>
    <s v="Dead Horse Creek"/>
    <n v="0"/>
    <d v="2021-10-05T00:00:00"/>
    <m/>
    <s v="37"/>
    <d v="2021-10-07T00:00:00"/>
    <s v=""/>
    <s v=""/>
    <m/>
    <m/>
    <m/>
    <s v="Harold Furlong"/>
    <s v="06"/>
    <s v="Corbiere and Sons Contracting1010020210928-15Rock Truck - 30 Ton- After Jan 10223037.1"/>
    <s v="Corbiere and Sons Contracting1010020210928-15Rock Truck - 30 Ton- After Jan 10223037.1INV #150"/>
    <s v="New All Season Development"/>
    <s v=""/>
    <x v="2"/>
  </r>
  <r>
    <x v="1"/>
    <n v="6"/>
    <n v="0"/>
    <n v="10100"/>
    <s v="20210928-15"/>
    <n v="53510602"/>
    <s v="Access"/>
    <n v="0"/>
    <s v="Light Truck - Pick up- After Jan 10"/>
    <n v="243.75"/>
    <n v="5"/>
    <s v="DAY"/>
    <s v="182.81"/>
    <s v="0"/>
    <s v=""/>
    <s v=""/>
    <n v="1218.75"/>
    <n v="158.4375"/>
    <n v="1377.1874999999998"/>
    <d v="2021-09-28T00:00:00"/>
    <n v="0"/>
    <x v="6"/>
    <d v="2021-10-15T00:00:00"/>
    <n v="165"/>
    <n v="0"/>
    <n v="0"/>
    <s v="Nathan Kyme"/>
    <s v="New All Season Development"/>
    <m/>
    <s v="VC7556-2019-017"/>
    <s v="929 OF"/>
    <m/>
    <m/>
    <m/>
    <s v="Approved"/>
    <m/>
    <m/>
    <s v="Road building activities on Dead Horse"/>
    <n v="6"/>
    <s v="C203-C209"/>
    <s v="Dead Horse Creek"/>
    <n v="0"/>
    <d v="2021-10-05T00:00:00"/>
    <m/>
    <s v="37"/>
    <d v="2021-10-07T00:00:00"/>
    <s v=""/>
    <s v=""/>
    <m/>
    <m/>
    <m/>
    <s v="Harold Furlong"/>
    <s v="06"/>
    <s v="Corbiere and Sons Contracting1010020210928-15Light Truck - Pick up- After Jan 1051218.75"/>
    <s v="Corbiere and Sons Contracting1010020210928-15Light Truck - Pick up- After Jan 1051218.75INV #150"/>
    <s v="New All Season Development"/>
    <s v=""/>
    <x v="2"/>
  </r>
  <r>
    <x v="1"/>
    <n v="6"/>
    <n v="0"/>
    <n v="10100"/>
    <s v="20210928-15"/>
    <n v="53510602"/>
    <s v="Access"/>
    <n v="0"/>
    <s v="Excavator Thumb - 30 - 50 ton- After Jan 10"/>
    <n v="12.21"/>
    <n v="11"/>
    <s v="HR"/>
    <s v="9.16"/>
    <s v="0"/>
    <s v=""/>
    <s v=""/>
    <n v="134.31"/>
    <n v="17.4603"/>
    <n v="151.77029999999999"/>
    <d v="2021-09-28T00:00:00"/>
    <n v="0"/>
    <x v="6"/>
    <d v="2021-10-15T00:00:00"/>
    <n v="165"/>
    <n v="0"/>
    <n v="0"/>
    <s v="Nathan Kyme"/>
    <s v="New All Season Development"/>
    <m/>
    <s v="VC7556-2019-017"/>
    <s v="929 OF"/>
    <m/>
    <m/>
    <m/>
    <s v="Approved"/>
    <m/>
    <m/>
    <s v="Road building activities on Dead Horse"/>
    <n v="6"/>
    <s v="C203-C209"/>
    <s v="Dead Horse Creek"/>
    <n v="0"/>
    <d v="2021-10-05T00:00:00"/>
    <m/>
    <s v="37"/>
    <d v="2021-10-07T00:00:00"/>
    <s v=""/>
    <s v=""/>
    <m/>
    <m/>
    <m/>
    <s v="Harold Furlong"/>
    <s v="06"/>
    <s v="Corbiere and Sons Contracting1010020210928-15Excavator Thumb - 30 - 50 ton- After Jan 1011134.31"/>
    <s v="Corbiere and Sons Contracting1010020210928-15Excavator Thumb - 30 - 50 ton- After Jan 1011134.31INV #150"/>
    <s v="New All Season Development"/>
    <s v=""/>
    <x v="2"/>
  </r>
  <r>
    <x v="1"/>
    <n v="6"/>
    <n v="0"/>
    <n v="10100"/>
    <s v="20210928-15"/>
    <n v="53510602"/>
    <s v="Access"/>
    <n v="0"/>
    <s v="Excavator Thumb - 30 - 50 ton- After Jan 10"/>
    <n v="12.21"/>
    <n v="11"/>
    <s v="HR"/>
    <s v="9.16"/>
    <s v="0"/>
    <s v=""/>
    <s v=""/>
    <n v="134.31"/>
    <n v="17.4603"/>
    <n v="151.77029999999999"/>
    <d v="2021-09-28T00:00:00"/>
    <n v="0"/>
    <x v="6"/>
    <d v="2021-10-15T00:00:00"/>
    <n v="165"/>
    <n v="0"/>
    <n v="0"/>
    <s v="Nathan Kyme"/>
    <s v="New All Season Development"/>
    <m/>
    <s v="VC7556-2019-017"/>
    <s v="929 OF"/>
    <m/>
    <m/>
    <m/>
    <s v="Approved"/>
    <m/>
    <m/>
    <s v="Road building activities on Dead Horse"/>
    <n v="6"/>
    <s v="C203-C209"/>
    <s v="Dead Horse Creek"/>
    <n v="0"/>
    <d v="2021-10-05T00:00:00"/>
    <m/>
    <s v="37"/>
    <d v="2021-10-07T00:00:00"/>
    <s v=""/>
    <s v=""/>
    <m/>
    <m/>
    <m/>
    <s v="Harold Furlong"/>
    <s v="06"/>
    <s v="Corbiere and Sons Contracting1010020210928-15Excavator Thumb - 30 - 50 ton- After Jan 1011134.31"/>
    <s v="Corbiere and Sons Contracting1010020210928-15Excavator Thumb - 30 - 50 ton- After Jan 1011134.31INV #150"/>
    <s v="New All Season Development"/>
    <s v=""/>
    <x v="2"/>
  </r>
  <r>
    <x v="1"/>
    <n v="6"/>
    <n v="0"/>
    <n v="10100"/>
    <s v="20210928-15"/>
    <n v="53510602"/>
    <s v="Access"/>
    <n v="0"/>
    <s v="Excavator Thumb - 30 - 50 ton- After Jan 10"/>
    <n v="12.21"/>
    <n v="11"/>
    <s v="HR"/>
    <s v="9.16"/>
    <s v="0"/>
    <s v=""/>
    <s v=""/>
    <n v="134.31"/>
    <n v="17.4603"/>
    <n v="151.77029999999999"/>
    <d v="2021-09-28T00:00:00"/>
    <n v="0"/>
    <x v="6"/>
    <d v="2021-10-15T00:00:00"/>
    <n v="165"/>
    <n v="0"/>
    <n v="0"/>
    <s v="Nathan Kyme"/>
    <s v="New All Season Development"/>
    <m/>
    <s v="VC7556-2019-017"/>
    <s v="929 OF"/>
    <m/>
    <m/>
    <m/>
    <s v="Approved"/>
    <m/>
    <m/>
    <s v="Road building activities on Dead Horse"/>
    <n v="6"/>
    <s v="C203-C209"/>
    <s v="Dead Horse Creek"/>
    <n v="0"/>
    <d v="2021-10-05T00:00:00"/>
    <m/>
    <s v="37"/>
    <d v="2021-10-07T00:00:00"/>
    <s v=""/>
    <s v=""/>
    <m/>
    <m/>
    <m/>
    <s v="Harold Furlong"/>
    <s v="06"/>
    <s v="Corbiere and Sons Contracting1010020210928-15Excavator Thumb - 30 - 50 ton- After Jan 1011134.31"/>
    <s v="Corbiere and Sons Contracting1010020210928-15Excavator Thumb - 30 - 50 ton- After Jan 1011134.31INV #150"/>
    <s v="New All Season Development"/>
    <s v=""/>
    <x v="2"/>
  </r>
  <r>
    <x v="1"/>
    <n v="6"/>
    <n v="0"/>
    <n v="10100"/>
    <s v="20210928-15"/>
    <n v="53510602"/>
    <s v="Access"/>
    <n v="0"/>
    <s v="Excavator Thumb - 30 - 50 ton- After Jan 10"/>
    <n v="12.21"/>
    <n v="11"/>
    <s v="HR"/>
    <s v="9.16"/>
    <s v="0"/>
    <s v=""/>
    <s v=""/>
    <n v="134.31"/>
    <n v="17.4603"/>
    <n v="151.77029999999999"/>
    <d v="2021-09-28T00:00:00"/>
    <n v="0"/>
    <x v="6"/>
    <d v="2021-10-15T00:00:00"/>
    <n v="165"/>
    <n v="0"/>
    <n v="0"/>
    <s v="Nathan Kyme"/>
    <s v="New All Season Development"/>
    <m/>
    <s v="VC7556-2019-017"/>
    <s v="929 OF"/>
    <m/>
    <m/>
    <m/>
    <s v="Approved"/>
    <m/>
    <m/>
    <s v="Road building activities on Dead Horse"/>
    <n v="6"/>
    <s v="C203-C209"/>
    <s v="Dead Horse Creek"/>
    <n v="0"/>
    <d v="2021-10-05T00:00:00"/>
    <m/>
    <s v="37"/>
    <d v="2021-10-07T00:00:00"/>
    <s v=""/>
    <s v=""/>
    <m/>
    <m/>
    <m/>
    <s v="Harold Furlong"/>
    <s v="06"/>
    <s v="Corbiere and Sons Contracting1010020210928-15Excavator Thumb - 30 - 50 ton- After Jan 1011134.31"/>
    <s v="Corbiere and Sons Contracting1010020210928-15Excavator Thumb - 30 - 50 ton- After Jan 1011134.31INV #150"/>
    <s v="New All Season Development"/>
    <s v=""/>
    <x v="2"/>
  </r>
  <r>
    <x v="1"/>
    <n v="6"/>
    <n v="0"/>
    <n v="10100"/>
    <s v="20210928-15"/>
    <n v="53510602"/>
    <s v="Access"/>
    <n v="0"/>
    <s v="Excavator - 36 ton- After Jan 10"/>
    <n v="146.96"/>
    <n v="11"/>
    <s v="Dynamic"/>
    <s v="110.22"/>
    <s v="0"/>
    <s v=""/>
    <s v=""/>
    <n v="1616.56"/>
    <n v="210.15280000000001"/>
    <n v="1826.7127999999998"/>
    <d v="2021-09-28T00:00:00"/>
    <n v="0"/>
    <x v="6"/>
    <d v="2021-10-15T00:00:00"/>
    <n v="165"/>
    <n v="0"/>
    <n v="0"/>
    <s v="Nathan Kyme"/>
    <s v="New All Season Development"/>
    <m/>
    <s v="VC7556-2019-017"/>
    <s v="929 OF"/>
    <m/>
    <m/>
    <m/>
    <s v="Approved"/>
    <m/>
    <m/>
    <s v="Road building activities on Dead Horse"/>
    <n v="6"/>
    <s v="C203-C209"/>
    <s v="Dead Horse Creek"/>
    <n v="0"/>
    <d v="2021-10-05T00:00:00"/>
    <m/>
    <s v="37"/>
    <d v="2021-10-07T00:00:00"/>
    <s v=""/>
    <s v=""/>
    <m/>
    <m/>
    <m/>
    <s v="Harold Furlong"/>
    <s v="06"/>
    <s v="Corbiere and Sons Contracting1010020210928-15Excavator - 36 ton- After Jan 10111616.56"/>
    <s v="Corbiere and Sons Contracting1010020210928-15Excavator - 36 ton- After Jan 10111616.56INV #150"/>
    <s v="New All Season Development"/>
    <s v=""/>
    <x v="2"/>
  </r>
  <r>
    <x v="1"/>
    <n v="6"/>
    <n v="0"/>
    <n v="10100"/>
    <s v="20210928-15"/>
    <n v="53510602"/>
    <s v="Access"/>
    <n v="0"/>
    <s v="Excavator - 36 ton- After Jan 10"/>
    <n v="146.96"/>
    <n v="11"/>
    <s v="Dynamic"/>
    <s v="110.22"/>
    <s v="0"/>
    <s v=""/>
    <s v=""/>
    <n v="1616.56"/>
    <n v="210.15280000000001"/>
    <n v="1826.7127999999998"/>
    <d v="2021-09-28T00:00:00"/>
    <n v="0"/>
    <x v="6"/>
    <d v="2021-10-15T00:00:00"/>
    <n v="165"/>
    <n v="0"/>
    <n v="0"/>
    <s v="Nathan Kyme"/>
    <s v="New All Season Development"/>
    <m/>
    <s v="VC7556-2019-017"/>
    <s v="929 OF"/>
    <m/>
    <m/>
    <m/>
    <s v="Approved"/>
    <m/>
    <m/>
    <s v="Road building activities on Dead Horse"/>
    <n v="6"/>
    <s v="C203-C209"/>
    <s v="Dead Horse Creek"/>
    <n v="0"/>
    <d v="2021-10-05T00:00:00"/>
    <m/>
    <s v="37"/>
    <d v="2021-10-07T00:00:00"/>
    <s v=""/>
    <s v=""/>
    <m/>
    <m/>
    <m/>
    <s v="Harold Furlong"/>
    <s v="06"/>
    <s v="Corbiere and Sons Contracting1010020210928-15Excavator - 36 ton- After Jan 10111616.56"/>
    <s v="Corbiere and Sons Contracting1010020210928-15Excavator - 36 ton- After Jan 10111616.56INV #150"/>
    <s v="New All Season Development"/>
    <s v=""/>
    <x v="2"/>
  </r>
  <r>
    <x v="1"/>
    <n v="6"/>
    <n v="0"/>
    <n v="10100"/>
    <s v="20210928-15"/>
    <n v="53510602"/>
    <s v="Access"/>
    <n v="0"/>
    <s v="Excavator - 36 ton- After Jan 10"/>
    <n v="146.96"/>
    <n v="11"/>
    <s v="Dynamic"/>
    <s v="110.22"/>
    <s v="0"/>
    <s v=""/>
    <s v=""/>
    <n v="1616.56"/>
    <n v="210.15280000000001"/>
    <n v="1826.7127999999998"/>
    <d v="2021-09-28T00:00:00"/>
    <n v="0"/>
    <x v="6"/>
    <d v="2021-10-15T00:00:00"/>
    <n v="165"/>
    <n v="0"/>
    <n v="0"/>
    <s v="Nathan Kyme"/>
    <s v="New All Season Development"/>
    <m/>
    <s v="VC7556-2019-017"/>
    <s v="929 OF"/>
    <m/>
    <m/>
    <m/>
    <s v="Approved"/>
    <m/>
    <m/>
    <s v="Road building activities on Dead Horse"/>
    <n v="6"/>
    <s v="C203-C209"/>
    <s v="Dead Horse Creek"/>
    <n v="0"/>
    <d v="2021-10-05T00:00:00"/>
    <m/>
    <s v="37"/>
    <d v="2021-10-07T00:00:00"/>
    <s v=""/>
    <s v=""/>
    <m/>
    <m/>
    <m/>
    <s v="Harold Furlong"/>
    <s v="06"/>
    <s v="Corbiere and Sons Contracting1010020210928-15Excavator - 36 ton- After Jan 10111616.56"/>
    <s v="Corbiere and Sons Contracting1010020210928-15Excavator - 36 ton- After Jan 10111616.56INV #150"/>
    <s v="New All Season Development"/>
    <s v=""/>
    <x v="2"/>
  </r>
  <r>
    <x v="1"/>
    <n v="6"/>
    <n v="0"/>
    <n v="10100"/>
    <s v="20210928-15"/>
    <n v="53510602"/>
    <s v="Access"/>
    <n v="0"/>
    <s v="Excavator - 30 ton- After Jan 10"/>
    <n v="138.44999999999999"/>
    <n v="11"/>
    <s v="Dynamic"/>
    <s v="103.84"/>
    <s v="0"/>
    <s v=""/>
    <s v=""/>
    <n v="1522.95"/>
    <n v="197.98350000000002"/>
    <n v="1720.9334999999999"/>
    <d v="2021-09-28T00:00:00"/>
    <n v="0"/>
    <x v="6"/>
    <d v="2021-10-15T00:00:00"/>
    <n v="165"/>
    <n v="0"/>
    <n v="0"/>
    <s v="Nathan Kyme"/>
    <s v="New All Season Development"/>
    <m/>
    <s v="VC7556-2019-017"/>
    <s v="929 OF"/>
    <m/>
    <m/>
    <m/>
    <s v="Approved"/>
    <m/>
    <m/>
    <s v="Road building activities on Dead Horse"/>
    <n v="6"/>
    <s v="C203-C209"/>
    <s v="Dead Horse Creek"/>
    <n v="0"/>
    <d v="2021-10-05T00:00:00"/>
    <m/>
    <s v="37"/>
    <d v="2021-10-07T00:00:00"/>
    <s v=""/>
    <s v=""/>
    <m/>
    <m/>
    <m/>
    <s v="Harold Furlong"/>
    <s v="06"/>
    <s v="Corbiere and Sons Contracting1010020210928-15Excavator - 30 ton- After Jan 10111522.95"/>
    <s v="Corbiere and Sons Contracting1010020210928-15Excavator - 30 ton- After Jan 10111522.95INV #150"/>
    <s v="New All Season Development"/>
    <s v=""/>
    <x v="2"/>
  </r>
  <r>
    <x v="1"/>
    <n v="6"/>
    <n v="0"/>
    <n v="10098"/>
    <s v="20210928-13"/>
    <n v="53510602"/>
    <s v="Access"/>
    <n v="0"/>
    <s v="Operator - Principle - After Jan 10"/>
    <n v="75"/>
    <n v="8"/>
    <s v="HR"/>
    <s v=""/>
    <s v=""/>
    <s v="75"/>
    <s v="0"/>
    <n v="600"/>
    <n v="78"/>
    <n v="677.99999999999989"/>
    <d v="2021-09-28T00:00:00"/>
    <n v="0"/>
    <x v="6"/>
    <d v="2021-10-15T00:00:00"/>
    <n v="165"/>
    <n v="0"/>
    <n v="0"/>
    <s v="Nathan Kyme"/>
    <s v="New All Season Development"/>
    <m/>
    <s v="VC7556-2019-017"/>
    <s v="929 OF"/>
    <m/>
    <m/>
    <m/>
    <s v="Approved"/>
    <m/>
    <m/>
    <s v="Road building acvitites on Mink Creek - Leslie was floated over to get started"/>
    <n v="6"/>
    <s v="C237-C247"/>
    <s v="Mink Creek"/>
    <n v="0"/>
    <d v="2021-10-05T00:00:00"/>
    <m/>
    <s v="37"/>
    <d v="2021-10-07T00:00:00"/>
    <s v=""/>
    <s v=""/>
    <m/>
    <m/>
    <m/>
    <s v="Harold Furlong"/>
    <s v="06"/>
    <s v="Corbiere and Sons Contracting1009820210928-13Operator - Principle - After Jan 108600"/>
    <s v="Corbiere and Sons Contracting1009820210928-13Operator - Principle - After Jan 108600INV #150"/>
    <s v="New All Season Development"/>
    <s v=""/>
    <x v="2"/>
  </r>
  <r>
    <x v="1"/>
    <n v="6"/>
    <n v="0"/>
    <n v="10098"/>
    <s v="20210928-13"/>
    <n v="53510602"/>
    <s v="Access"/>
    <n v="0"/>
    <s v="L.O.A."/>
    <n v="210"/>
    <n v="1"/>
    <s v="DAY"/>
    <s v=""/>
    <s v=""/>
    <m/>
    <s v="0"/>
    <n v="210"/>
    <n v="27.3"/>
    <n v="237.29999999999998"/>
    <d v="2021-09-28T00:00:00"/>
    <n v="0"/>
    <x v="6"/>
    <d v="2021-10-15T00:00:00"/>
    <n v="165"/>
    <n v="0"/>
    <n v="0"/>
    <s v="Nathan Kyme"/>
    <s v="New All Season Development"/>
    <m/>
    <s v="VC7556-2019-017"/>
    <s v="929 OF"/>
    <m/>
    <m/>
    <m/>
    <s v="Approved"/>
    <m/>
    <m/>
    <s v="Road building acvitites on Mink Creek - Leslie was floated over to get started"/>
    <n v="6"/>
    <s v="C237-C247"/>
    <s v="Mink Creek"/>
    <n v="0"/>
    <d v="2021-10-05T00:00:00"/>
    <m/>
    <s v="37"/>
    <d v="2021-10-07T00:00:00"/>
    <s v=""/>
    <s v=""/>
    <m/>
    <m/>
    <m/>
    <s v="Harold Furlong"/>
    <s v="06"/>
    <s v="Corbiere and Sons Contracting1009820210928-13L.O.A.1210"/>
    <s v="Corbiere and Sons Contracting1009820210928-13L.O.A.1210INV #150"/>
    <s v="New All Season Development"/>
    <s v=""/>
    <x v="2"/>
  </r>
  <r>
    <x v="1"/>
    <n v="6"/>
    <n v="0"/>
    <n v="10098"/>
    <s v="20210928-13"/>
    <n v="53510602"/>
    <s v="Access"/>
    <n v="0"/>
    <s v="Light Truck - Pick up- After Jan 10"/>
    <n v="243.75"/>
    <n v="1"/>
    <s v="DAY"/>
    <s v="182.81"/>
    <s v="0"/>
    <s v=""/>
    <s v=""/>
    <n v="243.75"/>
    <n v="31.6875"/>
    <n v="275.4375"/>
    <d v="2021-09-28T00:00:00"/>
    <n v="0"/>
    <x v="6"/>
    <d v="2021-10-15T00:00:00"/>
    <n v="165"/>
    <n v="0"/>
    <n v="0"/>
    <s v="Nathan Kyme"/>
    <s v="New All Season Development"/>
    <m/>
    <s v="VC7556-2019-017"/>
    <s v="929 OF"/>
    <m/>
    <m/>
    <m/>
    <s v="Approved"/>
    <m/>
    <m/>
    <s v="Road building acvitites on Mink Creek - Leslie was floated over to get started"/>
    <n v="6"/>
    <s v="C237-C247"/>
    <s v="Mink Creek"/>
    <n v="0"/>
    <d v="2021-10-05T00:00:00"/>
    <m/>
    <s v="37"/>
    <d v="2021-10-07T00:00:00"/>
    <s v=""/>
    <s v=""/>
    <m/>
    <m/>
    <m/>
    <s v="Harold Furlong"/>
    <s v="06"/>
    <s v="Corbiere and Sons Contracting1009820210928-13Light Truck - Pick up- After Jan 101243.75"/>
    <s v="Corbiere and Sons Contracting1009820210928-13Light Truck - Pick up- After Jan 101243.75INV #150"/>
    <s v="New All Season Development"/>
    <s v=""/>
    <x v="2"/>
  </r>
  <r>
    <x v="1"/>
    <n v="6"/>
    <n v="0"/>
    <n v="10098"/>
    <s v="20210928-13"/>
    <n v="53510602"/>
    <s v="Access"/>
    <n v="0"/>
    <s v="Excavator Thumb - 30 - 50 ton- After Jan 10"/>
    <n v="12.21"/>
    <n v="6.5"/>
    <s v="HR"/>
    <s v="9.16"/>
    <s v="0"/>
    <s v=""/>
    <s v=""/>
    <n v="79.364999999999995"/>
    <n v="10.317449999999999"/>
    <n v="89.682449999999989"/>
    <d v="2021-09-28T00:00:00"/>
    <n v="0"/>
    <x v="6"/>
    <d v="2021-10-15T00:00:00"/>
    <n v="165"/>
    <n v="0"/>
    <n v="0"/>
    <s v="Nathan Kyme"/>
    <s v="New All Season Development"/>
    <m/>
    <s v="VC7556-2019-017"/>
    <s v="929 OF"/>
    <m/>
    <m/>
    <m/>
    <s v="Approved"/>
    <m/>
    <m/>
    <s v="Road building acvitites on Mink Creek - Leslie was floated over to get started"/>
    <n v="6"/>
    <s v="C237-C247"/>
    <s v="Mink Creek"/>
    <n v="0"/>
    <d v="2021-10-05T00:00:00"/>
    <m/>
    <s v="37"/>
    <d v="2021-10-07T00:00:00"/>
    <s v=""/>
    <s v=""/>
    <m/>
    <m/>
    <m/>
    <s v="Harold Furlong"/>
    <s v="06"/>
    <s v="Corbiere and Sons Contracting1009820210928-13Excavator Thumb - 30 - 50 ton- After Jan 106.579.365"/>
    <s v="Corbiere and Sons Contracting1009820210928-13Excavator Thumb - 30 - 50 ton- After Jan 106.579.365INV #150"/>
    <s v="New All Season Development"/>
    <s v=""/>
    <x v="2"/>
  </r>
  <r>
    <x v="1"/>
    <n v="6"/>
    <n v="0"/>
    <n v="10098"/>
    <s v="20210928-13"/>
    <n v="53510602"/>
    <s v="Access"/>
    <n v="0"/>
    <s v="Excavator - 36 ton- After Jan 10"/>
    <n v="146.96"/>
    <n v="6.5"/>
    <s v="Dynamic"/>
    <s v="110.22"/>
    <s v="0"/>
    <s v=""/>
    <s v=""/>
    <n v="955.24"/>
    <n v="124.1812"/>
    <n v="1079.4212"/>
    <d v="2021-09-28T00:00:00"/>
    <n v="0"/>
    <x v="6"/>
    <d v="2021-10-15T00:00:00"/>
    <n v="165"/>
    <n v="0"/>
    <n v="0"/>
    <s v="Nathan Kyme"/>
    <s v="New All Season Development"/>
    <m/>
    <s v="VC7556-2019-017"/>
    <s v="929 OF"/>
    <m/>
    <m/>
    <m/>
    <s v="Approved"/>
    <m/>
    <m/>
    <s v="Road building acvitites on Mink Creek - Leslie was floated over to get started"/>
    <n v="6"/>
    <s v="C237-C247"/>
    <s v="Mink Creek"/>
    <n v="0"/>
    <d v="2021-10-05T00:00:00"/>
    <m/>
    <s v="37"/>
    <d v="2021-10-07T00:00:00"/>
    <s v=""/>
    <s v=""/>
    <m/>
    <m/>
    <m/>
    <s v="Harold Furlong"/>
    <s v="06"/>
    <s v="Corbiere and Sons Contracting1009820210928-13Excavator - 36 ton- After Jan 106.5955.24"/>
    <s v="Corbiere and Sons Contracting1009820210928-13Excavator - 36 ton- After Jan 106.5955.24INV #150"/>
    <s v="New All Season Development"/>
    <s v=""/>
    <x v="2"/>
  </r>
  <r>
    <x v="1"/>
    <n v="6"/>
    <n v="0"/>
    <n v="10097"/>
    <s v="20210928-12"/>
    <n v="53510602"/>
    <s v="Access"/>
    <n v="0"/>
    <s v="Operator - Principle - After Jan 10"/>
    <n v="75"/>
    <n v="36"/>
    <s v="HR"/>
    <s v=""/>
    <s v=""/>
    <s v="75"/>
    <s v="0"/>
    <n v="2700"/>
    <n v="351"/>
    <n v="3050.9999999999995"/>
    <d v="2021-09-28T00:00:00"/>
    <n v="0"/>
    <x v="6"/>
    <d v="2021-10-15T00:00:00"/>
    <n v="165"/>
    <n v="0"/>
    <n v="0"/>
    <s v="Nathan Kyme"/>
    <s v="New All Season Development"/>
    <m/>
    <s v="VC7556-2019-017"/>
    <s v="929 OF"/>
    <m/>
    <m/>
    <m/>
    <s v="Approved"/>
    <m/>
    <m/>
    <s v="Road building activities on Ripple Creek"/>
    <n v="6"/>
    <s v="C197-C202"/>
    <s v="Ripple Lake"/>
    <n v="0"/>
    <d v="2021-10-05T00:00:00"/>
    <m/>
    <s v="37"/>
    <d v="2021-10-07T00:00:00"/>
    <s v=""/>
    <s v=""/>
    <m/>
    <m/>
    <m/>
    <s v="Harold Furlong"/>
    <s v="06"/>
    <s v="Corbiere and Sons Contracting1009720210928-12Operator - Principle - After Jan 10362700"/>
    <s v="Corbiere and Sons Contracting1009720210928-12Operator - Principle - After Jan 10362700INV #150"/>
    <s v="New All Season Development"/>
    <s v=""/>
    <x v="2"/>
  </r>
  <r>
    <x v="1"/>
    <n v="6"/>
    <n v="0"/>
    <n v="10097"/>
    <s v="20210928-12"/>
    <n v="53510602"/>
    <s v="Access"/>
    <n v="0"/>
    <s v="L.O.A."/>
    <n v="210"/>
    <n v="3"/>
    <s v="DAY"/>
    <s v=""/>
    <s v=""/>
    <m/>
    <s v="0"/>
    <n v="630"/>
    <n v="81.900000000000006"/>
    <n v="711.9"/>
    <d v="2021-09-28T00:00:00"/>
    <n v="0"/>
    <x v="6"/>
    <d v="2021-10-15T00:00:00"/>
    <n v="165"/>
    <n v="0"/>
    <n v="0"/>
    <s v="Nathan Kyme"/>
    <s v="New All Season Development"/>
    <m/>
    <s v="VC7556-2019-017"/>
    <s v="929 OF"/>
    <m/>
    <m/>
    <m/>
    <s v="Approved"/>
    <m/>
    <m/>
    <s v="Road building activities on Ripple Creek"/>
    <n v="6"/>
    <s v="C197-C202"/>
    <s v="Ripple Lake"/>
    <n v="0"/>
    <d v="2021-10-05T00:00:00"/>
    <m/>
    <s v="37"/>
    <d v="2021-10-07T00:00:00"/>
    <s v=""/>
    <s v=""/>
    <m/>
    <m/>
    <m/>
    <s v="Harold Furlong"/>
    <s v="06"/>
    <s v="Corbiere and Sons Contracting1009720210928-12L.O.A.3630"/>
    <s v="Corbiere and Sons Contracting1009720210928-12L.O.A.3630INV #150"/>
    <s v="New All Season Development"/>
    <s v=""/>
    <x v="2"/>
  </r>
  <r>
    <x v="1"/>
    <n v="6"/>
    <n v="0"/>
    <n v="10097"/>
    <s v="20210928-12"/>
    <n v="53510602"/>
    <s v="Access"/>
    <n v="0"/>
    <s v="Rock Truck - 30 Ton- After Jan 10"/>
    <n v="138.05000000000001"/>
    <n v="11"/>
    <s v="Dynamic"/>
    <s v="103.54"/>
    <s v="0"/>
    <s v=""/>
    <s v=""/>
    <n v="1518.55"/>
    <n v="197.41149999999999"/>
    <n v="1715.9614999999999"/>
    <d v="2021-09-28T00:00:00"/>
    <n v="0"/>
    <x v="6"/>
    <d v="2021-10-15T00:00:00"/>
    <n v="165"/>
    <n v="0"/>
    <n v="0"/>
    <s v="Nathan Kyme"/>
    <s v="New All Season Development"/>
    <m/>
    <s v="VC7556-2019-017"/>
    <s v="929 OF"/>
    <m/>
    <m/>
    <m/>
    <s v="Approved"/>
    <m/>
    <m/>
    <s v="Road building activities on Ripple Creek"/>
    <n v="6"/>
    <s v="C197-C202"/>
    <s v="Ripple Lake"/>
    <n v="0"/>
    <d v="2021-10-05T00:00:00"/>
    <m/>
    <s v="37"/>
    <d v="2021-10-07T00:00:00"/>
    <s v=""/>
    <s v=""/>
    <m/>
    <m/>
    <m/>
    <s v="Harold Furlong"/>
    <s v="06"/>
    <s v="Corbiere and Sons Contracting1009720210928-12Rock Truck - 30 Ton- After Jan 10111518.55"/>
    <s v="Corbiere and Sons Contracting1009720210928-12Rock Truck - 30 Ton- After Jan 10111518.55INV #150"/>
    <s v="New All Season Development"/>
    <s v=""/>
    <x v="2"/>
  </r>
  <r>
    <x v="1"/>
    <n v="6"/>
    <n v="0"/>
    <n v="10097"/>
    <s v="20210928-12"/>
    <n v="53510602"/>
    <s v="Access"/>
    <n v="0"/>
    <s v="Light Truck - Pick up- After Jan 10"/>
    <n v="243.75"/>
    <n v="1"/>
    <s v="DAY"/>
    <s v="182.81"/>
    <s v="0"/>
    <s v=""/>
    <s v=""/>
    <n v="243.75"/>
    <n v="31.6875"/>
    <n v="275.4375"/>
    <d v="2021-09-28T00:00:00"/>
    <n v="0"/>
    <x v="6"/>
    <d v="2021-10-15T00:00:00"/>
    <n v="165"/>
    <n v="0"/>
    <n v="0"/>
    <s v="Nathan Kyme"/>
    <s v="New All Season Development"/>
    <m/>
    <s v="VC7556-2019-017"/>
    <s v="929 OF"/>
    <m/>
    <m/>
    <m/>
    <s v="Approved"/>
    <m/>
    <m/>
    <s v="Road building activities on Ripple Creek"/>
    <n v="6"/>
    <s v="C197-C202"/>
    <s v="Ripple Lake"/>
    <n v="0"/>
    <d v="2021-10-05T00:00:00"/>
    <m/>
    <s v="37"/>
    <d v="2021-10-07T00:00:00"/>
    <s v=""/>
    <s v=""/>
    <m/>
    <m/>
    <m/>
    <s v="Harold Furlong"/>
    <s v="06"/>
    <s v="Corbiere and Sons Contracting1009720210928-12Light Truck - Pick up- After Jan 101243.75"/>
    <s v="Corbiere and Sons Contracting1009720210928-12Light Truck - Pick up- After Jan 101243.75INV #150"/>
    <s v="New All Season Development"/>
    <s v=""/>
    <x v="2"/>
  </r>
  <r>
    <x v="1"/>
    <n v="6"/>
    <n v="0"/>
    <n v="10097"/>
    <s v="20210928-12"/>
    <n v="53510602"/>
    <s v="Access"/>
    <n v="0"/>
    <s v="Excavator Thumb - 30 - 50 ton- After Jan 10"/>
    <n v="12.21"/>
    <n v="11"/>
    <s v="HR"/>
    <s v="9.16"/>
    <s v="0"/>
    <s v=""/>
    <s v=""/>
    <n v="134.31"/>
    <n v="17.4603"/>
    <n v="151.77029999999999"/>
    <d v="2021-09-28T00:00:00"/>
    <n v="0"/>
    <x v="6"/>
    <d v="2021-10-15T00:00:00"/>
    <n v="165"/>
    <n v="0"/>
    <n v="0"/>
    <s v="Nathan Kyme"/>
    <s v="New All Season Development"/>
    <m/>
    <s v="VC7556-2019-017"/>
    <s v="929 OF"/>
    <m/>
    <m/>
    <m/>
    <s v="Approved"/>
    <m/>
    <m/>
    <s v="Road building activities on Ripple Creek"/>
    <n v="6"/>
    <s v="C197-C202"/>
    <s v="Ripple Lake"/>
    <n v="0"/>
    <d v="2021-10-05T00:00:00"/>
    <m/>
    <s v="37"/>
    <d v="2021-10-07T00:00:00"/>
    <s v=""/>
    <s v=""/>
    <m/>
    <m/>
    <m/>
    <s v="Harold Furlong"/>
    <s v="06"/>
    <s v="Corbiere and Sons Contracting1009720210928-12Excavator Thumb - 30 - 50 ton- After Jan 1011134.31"/>
    <s v="Corbiere and Sons Contracting1009720210928-12Excavator Thumb - 30 - 50 ton- After Jan 1011134.31INV #150"/>
    <s v="New All Season Development"/>
    <s v=""/>
    <x v="2"/>
  </r>
  <r>
    <x v="1"/>
    <n v="6"/>
    <n v="0"/>
    <n v="10097"/>
    <s v="20210928-12"/>
    <n v="53510602"/>
    <s v="Access"/>
    <n v="0"/>
    <s v="Excavator - 36 ton- After Jan 10"/>
    <n v="146.96"/>
    <n v="11"/>
    <s v="Dynamic"/>
    <s v="110.22"/>
    <s v="0"/>
    <s v=""/>
    <s v=""/>
    <n v="1616.56"/>
    <n v="210.15280000000001"/>
    <n v="1826.7127999999998"/>
    <d v="2021-09-28T00:00:00"/>
    <n v="0"/>
    <x v="6"/>
    <d v="2021-10-15T00:00:00"/>
    <n v="165"/>
    <n v="0"/>
    <n v="0"/>
    <s v="Nathan Kyme"/>
    <s v="New All Season Development"/>
    <m/>
    <s v="VC7556-2019-017"/>
    <s v="929 OF"/>
    <m/>
    <m/>
    <m/>
    <s v="Approved"/>
    <m/>
    <m/>
    <s v="Road building activities on Ripple Creek"/>
    <n v="6"/>
    <s v="C197-C202"/>
    <s v="Ripple Lake"/>
    <n v="0"/>
    <d v="2021-10-05T00:00:00"/>
    <m/>
    <s v="37"/>
    <d v="2021-10-07T00:00:00"/>
    <s v=""/>
    <s v=""/>
    <m/>
    <m/>
    <m/>
    <s v="Harold Furlong"/>
    <s v="06"/>
    <s v="Corbiere and Sons Contracting1009720210928-12Excavator - 36 ton- After Jan 10111616.56"/>
    <s v="Corbiere and Sons Contracting1009720210928-12Excavator - 36 ton- After Jan 10111616.56INV #150"/>
    <s v="New All Season Development"/>
    <s v=""/>
    <x v="2"/>
  </r>
  <r>
    <x v="1"/>
    <n v="6"/>
    <n v="0"/>
    <n v="10097"/>
    <s v="20210928-12"/>
    <n v="53510602"/>
    <s v="Access"/>
    <n v="0"/>
    <s v="Dozer D6 or equal- After Jan 10"/>
    <n v="131.47999999999999"/>
    <n v="11"/>
    <s v="Dynamic"/>
    <s v="98.61"/>
    <s v="0"/>
    <s v=""/>
    <s v=""/>
    <n v="1446.28"/>
    <n v="188.0164"/>
    <n v="1634.2963999999997"/>
    <d v="2021-09-28T00:00:00"/>
    <n v="0"/>
    <x v="6"/>
    <d v="2021-10-15T00:00:00"/>
    <n v="165"/>
    <n v="0"/>
    <n v="0"/>
    <s v="Nathan Kyme"/>
    <s v="New All Season Development"/>
    <m/>
    <s v="VC7556-2019-017"/>
    <s v="929 OF"/>
    <m/>
    <m/>
    <m/>
    <s v="Approved"/>
    <m/>
    <m/>
    <s v="Road building activities on Ripple Creek"/>
    <n v="6"/>
    <s v="C197-C202"/>
    <s v="Ripple Lake"/>
    <n v="0"/>
    <d v="2021-10-05T00:00:00"/>
    <m/>
    <s v="37"/>
    <d v="2021-10-07T00:00:00"/>
    <s v=""/>
    <s v=""/>
    <m/>
    <m/>
    <m/>
    <s v="Harold Furlong"/>
    <s v="06"/>
    <s v="Corbiere and Sons Contracting1009720210928-12Dozer D6 or equal- After Jan 10111446.28"/>
    <s v="Corbiere and Sons Contracting1009720210928-12Dozer D6 or equal- After Jan 10111446.28INV #150"/>
    <s v="New All Season Development"/>
    <s v=""/>
    <x v="2"/>
  </r>
  <r>
    <x v="1"/>
    <n v="6"/>
    <n v="0"/>
    <n v="10096"/>
    <s v="20210928-11"/>
    <n v="53510602"/>
    <s v="Access"/>
    <n v="0"/>
    <s v="Operator - Principle - After Jan 10"/>
    <n v="75"/>
    <n v="36"/>
    <s v="HR"/>
    <s v=""/>
    <s v=""/>
    <s v="75"/>
    <s v="0"/>
    <n v="2700"/>
    <n v="351"/>
    <n v="3050.9999999999995"/>
    <d v="2021-09-28T00:00:00"/>
    <n v="0"/>
    <x v="6"/>
    <d v="2021-10-15T00:00:00"/>
    <n v="165"/>
    <n v="0"/>
    <n v="0"/>
    <s v="Nathan Kyme"/>
    <s v="New All Season Development"/>
    <m/>
    <s v="VC7556-2019-017"/>
    <s v="929 OF"/>
    <m/>
    <m/>
    <m/>
    <s v="Approved"/>
    <m/>
    <m/>
    <s v="Crew floated from Middleton and getting started at this site -"/>
    <n v="6"/>
    <s v="C215-C216"/>
    <s v="Little Pic River"/>
    <n v="0"/>
    <d v="2021-10-05T00:00:00"/>
    <m/>
    <s v="37"/>
    <d v="2021-10-07T00:00:00"/>
    <s v=""/>
    <s v=""/>
    <m/>
    <m/>
    <m/>
    <s v="Harold Furlong"/>
    <s v="06"/>
    <s v="Corbiere and Sons Contracting1009620210928-11Operator - Principle - After Jan 10362700"/>
    <s v="Corbiere and Sons Contracting1009620210928-11Operator - Principle - After Jan 10362700INV #150"/>
    <s v="New All Season Development"/>
    <s v=""/>
    <x v="2"/>
  </r>
  <r>
    <x v="1"/>
    <n v="6"/>
    <n v="0"/>
    <n v="10096"/>
    <s v="20210928-11"/>
    <n v="53510602"/>
    <s v="Access"/>
    <n v="0"/>
    <s v="L.O.A."/>
    <n v="210"/>
    <n v="3"/>
    <s v="DAY"/>
    <s v=""/>
    <s v=""/>
    <m/>
    <s v="0"/>
    <n v="630"/>
    <n v="81.900000000000006"/>
    <n v="711.9"/>
    <d v="2021-09-28T00:00:00"/>
    <n v="0"/>
    <x v="6"/>
    <d v="2021-10-15T00:00:00"/>
    <n v="165"/>
    <n v="0"/>
    <n v="0"/>
    <s v="Nathan Kyme"/>
    <s v="New All Season Development"/>
    <m/>
    <s v="VC7556-2019-017"/>
    <s v="929 OF"/>
    <m/>
    <m/>
    <m/>
    <s v="Approved"/>
    <m/>
    <m/>
    <s v="Crew floated from Middleton and getting started at this site -"/>
    <n v="6"/>
    <s v="C215-C216"/>
    <s v="Little Pic River"/>
    <n v="0"/>
    <d v="2021-10-05T00:00:00"/>
    <m/>
    <s v="37"/>
    <d v="2021-10-07T00:00:00"/>
    <s v=""/>
    <s v=""/>
    <m/>
    <m/>
    <m/>
    <s v="Harold Furlong"/>
    <s v="06"/>
    <s v="Corbiere and Sons Contracting1009620210928-11L.O.A.3630"/>
    <s v="Corbiere and Sons Contracting1009620210928-11L.O.A.3630INV #150"/>
    <s v="New All Season Development"/>
    <s v=""/>
    <x v="2"/>
  </r>
  <r>
    <x v="1"/>
    <n v="6"/>
    <n v="0"/>
    <n v="10096"/>
    <s v="20210928-11"/>
    <n v="53510602"/>
    <s v="Access"/>
    <n v="0"/>
    <s v="Rock Truck - 30 Ton- After Jan 10"/>
    <n v="138.05000000000001"/>
    <n v="11"/>
    <s v="Dynamic"/>
    <s v="103.54"/>
    <s v="0"/>
    <s v=""/>
    <s v=""/>
    <n v="1518.55"/>
    <n v="197.41149999999999"/>
    <n v="1715.9614999999999"/>
    <d v="2021-09-28T00:00:00"/>
    <n v="0"/>
    <x v="6"/>
    <d v="2021-10-15T00:00:00"/>
    <n v="165"/>
    <n v="0"/>
    <n v="0"/>
    <s v="Nathan Kyme"/>
    <s v="New All Season Development"/>
    <m/>
    <s v="VC7556-2019-017"/>
    <s v="929 OF"/>
    <m/>
    <m/>
    <m/>
    <s v="Approved"/>
    <m/>
    <m/>
    <s v="Crew floated from Middleton and getting started at this site -"/>
    <n v="6"/>
    <s v="C215-C216"/>
    <s v="Little Pic River"/>
    <n v="0"/>
    <d v="2021-10-05T00:00:00"/>
    <m/>
    <s v="37"/>
    <d v="2021-10-07T00:00:00"/>
    <s v=""/>
    <s v=""/>
    <m/>
    <m/>
    <m/>
    <s v="Harold Furlong"/>
    <s v="06"/>
    <s v="Corbiere and Sons Contracting1009620210928-11Rock Truck - 30 Ton- After Jan 10111518.55"/>
    <s v="Corbiere and Sons Contracting1009620210928-11Rock Truck - 30 Ton- After Jan 10111518.55INV #150"/>
    <s v="New All Season Development"/>
    <s v=""/>
    <x v="2"/>
  </r>
  <r>
    <x v="1"/>
    <n v="6"/>
    <n v="0"/>
    <n v="10096"/>
    <s v="20210928-11"/>
    <n v="53510602"/>
    <s v="Access"/>
    <n v="0"/>
    <s v="Light Truck - Pick up- After Jan 10"/>
    <n v="243.75"/>
    <n v="2"/>
    <s v="DAY"/>
    <s v="182.81"/>
    <s v="0"/>
    <s v=""/>
    <s v=""/>
    <n v="487.5"/>
    <n v="63.375"/>
    <n v="550.875"/>
    <d v="2021-09-28T00:00:00"/>
    <n v="0"/>
    <x v="6"/>
    <d v="2021-10-15T00:00:00"/>
    <n v="165"/>
    <n v="0"/>
    <n v="0"/>
    <s v="Nathan Kyme"/>
    <s v="New All Season Development"/>
    <m/>
    <s v="VC7556-2019-017"/>
    <s v="929 OF"/>
    <m/>
    <m/>
    <m/>
    <s v="Approved"/>
    <m/>
    <m/>
    <s v="Crew floated from Middleton and getting started at this site -"/>
    <n v="6"/>
    <s v="C215-C216"/>
    <s v="Little Pic River"/>
    <n v="0"/>
    <d v="2021-10-05T00:00:00"/>
    <m/>
    <s v="37"/>
    <d v="2021-10-07T00:00:00"/>
    <s v=""/>
    <s v=""/>
    <m/>
    <m/>
    <m/>
    <s v="Harold Furlong"/>
    <s v="06"/>
    <s v="Corbiere and Sons Contracting1009620210928-11Light Truck - Pick up- After Jan 102487.5"/>
    <s v="Corbiere and Sons Contracting1009620210928-11Light Truck - Pick up- After Jan 102487.5INV #150"/>
    <s v="New All Season Development"/>
    <s v=""/>
    <x v="2"/>
  </r>
  <r>
    <x v="1"/>
    <n v="6"/>
    <n v="0"/>
    <n v="10096"/>
    <s v="20210928-11"/>
    <n v="53510602"/>
    <s v="Access"/>
    <n v="0"/>
    <s v="Excavator - 36 ton- After Jan 10"/>
    <n v="146.96"/>
    <n v="11"/>
    <s v="Dynamic"/>
    <s v="110.22"/>
    <s v="0"/>
    <s v=""/>
    <s v=""/>
    <n v="1616.56"/>
    <n v="210.15280000000001"/>
    <n v="1826.7127999999998"/>
    <d v="2021-09-28T00:00:00"/>
    <n v="0"/>
    <x v="6"/>
    <d v="2021-10-15T00:00:00"/>
    <n v="165"/>
    <n v="0"/>
    <n v="0"/>
    <s v="Nathan Kyme"/>
    <s v="New All Season Development"/>
    <m/>
    <s v="VC7556-2019-017"/>
    <s v="929 OF"/>
    <m/>
    <m/>
    <m/>
    <s v="Approved"/>
    <m/>
    <m/>
    <s v="Crew floated from Middleton and getting started at this site -"/>
    <n v="6"/>
    <s v="C215-C216"/>
    <s v="Little Pic River"/>
    <n v="0"/>
    <d v="2021-10-05T00:00:00"/>
    <m/>
    <s v="37"/>
    <d v="2021-10-07T00:00:00"/>
    <s v=""/>
    <s v=""/>
    <m/>
    <m/>
    <m/>
    <s v="Harold Furlong"/>
    <s v="06"/>
    <s v="Corbiere and Sons Contracting1009620210928-11Excavator - 36 ton- After Jan 10111616.56"/>
    <s v="Corbiere and Sons Contracting1009620210928-11Excavator - 36 ton- After Jan 10111616.56INV #150"/>
    <s v="New All Season Development"/>
    <s v=""/>
    <x v="2"/>
  </r>
  <r>
    <x v="1"/>
    <n v="6"/>
    <n v="0"/>
    <n v="10096"/>
    <s v="20210928-11"/>
    <n v="53510602"/>
    <s v="Access"/>
    <n v="0"/>
    <s v="Dozer D6 or equal- After Jan 10"/>
    <n v="131.47999999999999"/>
    <n v="11"/>
    <s v="Dynamic"/>
    <s v="98.61"/>
    <s v="0"/>
    <s v=""/>
    <s v=""/>
    <n v="1446.28"/>
    <n v="188.0164"/>
    <n v="1634.2963999999997"/>
    <d v="2021-09-28T00:00:00"/>
    <n v="0"/>
    <x v="6"/>
    <d v="2021-10-15T00:00:00"/>
    <n v="165"/>
    <n v="0"/>
    <n v="0"/>
    <s v="Nathan Kyme"/>
    <s v="New All Season Development"/>
    <m/>
    <s v="VC7556-2019-017"/>
    <s v="929 OF"/>
    <m/>
    <m/>
    <m/>
    <s v="Approved"/>
    <m/>
    <m/>
    <s v="Crew floated from Middleton and getting started at this site -"/>
    <n v="6"/>
    <s v="C215-C216"/>
    <s v="Little Pic River"/>
    <n v="0"/>
    <d v="2021-10-05T00:00:00"/>
    <m/>
    <s v="37"/>
    <d v="2021-10-07T00:00:00"/>
    <s v=""/>
    <s v=""/>
    <m/>
    <m/>
    <m/>
    <s v="Harold Furlong"/>
    <s v="06"/>
    <s v="Corbiere and Sons Contracting1009620210928-11Dozer D6 or equal- After Jan 10111446.28"/>
    <s v="Corbiere and Sons Contracting1009620210928-11Dozer D6 or equal- After Jan 10111446.28INV #150"/>
    <s v="New All Season Development"/>
    <s v=""/>
    <x v="2"/>
  </r>
  <r>
    <x v="1"/>
    <n v="6"/>
    <n v="0"/>
    <n v="10095"/>
    <s v="20210928-10"/>
    <n v="53510602"/>
    <s v="Access"/>
    <n v="0"/>
    <s v="Labourer - General - After Jan 10"/>
    <n v="60"/>
    <n v="12"/>
    <s v="HR"/>
    <s v=""/>
    <s v=""/>
    <s v="60"/>
    <s v="0"/>
    <n v="720"/>
    <n v="93.600000000000009"/>
    <n v="813.59999999999991"/>
    <d v="2021-09-28T00:00:00"/>
    <n v="0"/>
    <x v="6"/>
    <d v="2021-10-15T00:00:00"/>
    <n v="165"/>
    <n v="0"/>
    <n v="0"/>
    <s v="Nathan Kyme"/>
    <s v="New All Season Development"/>
    <m/>
    <s v="VC7556-2019-017"/>
    <s v="929 OF"/>
    <m/>
    <m/>
    <m/>
    <s v="Approved"/>
    <m/>
    <m/>
    <s v="Road building activities on Del Lake Road"/>
    <n v="6"/>
    <s v="C186-C195"/>
    <s v="Del Lake"/>
    <n v="0"/>
    <d v="2021-10-05T00:00:00"/>
    <m/>
    <s v="37"/>
    <d v="2021-10-07T00:00:00"/>
    <s v=""/>
    <s v=""/>
    <m/>
    <m/>
    <m/>
    <s v="Harold Furlong"/>
    <s v="06"/>
    <s v="Corbiere and Sons Contracting1009520210928-10Labourer - General - After Jan 1012720"/>
    <s v="Corbiere and Sons Contracting1009520210928-10Labourer - General - After Jan 1012720INV #150"/>
    <s v="New All Season Development"/>
    <s v=""/>
    <x v="2"/>
  </r>
  <r>
    <x v="1"/>
    <n v="6"/>
    <n v="0"/>
    <n v="10095"/>
    <s v="20210928-10"/>
    <n v="53510602"/>
    <s v="Access"/>
    <n v="0"/>
    <s v="Operator - Principle - After Jan 10"/>
    <n v="75"/>
    <n v="60"/>
    <s v="HR"/>
    <s v=""/>
    <s v=""/>
    <s v="75"/>
    <s v="0"/>
    <n v="4500"/>
    <n v="585"/>
    <n v="5084.9999999999991"/>
    <d v="2021-09-28T00:00:00"/>
    <n v="0"/>
    <x v="6"/>
    <d v="2021-10-15T00:00:00"/>
    <n v="165"/>
    <n v="0"/>
    <n v="0"/>
    <s v="Nathan Kyme"/>
    <s v="New All Season Development"/>
    <m/>
    <s v="VC7556-2019-017"/>
    <s v="929 OF"/>
    <m/>
    <m/>
    <m/>
    <s v="Approved"/>
    <m/>
    <m/>
    <s v="Road building activities on Del Lake Road"/>
    <n v="6"/>
    <s v="C186-C195"/>
    <s v="Del Lake"/>
    <n v="0"/>
    <d v="2021-10-05T00:00:00"/>
    <m/>
    <s v="37"/>
    <d v="2021-10-07T00:00:00"/>
    <s v=""/>
    <s v=""/>
    <m/>
    <m/>
    <m/>
    <s v="Harold Furlong"/>
    <s v="06"/>
    <s v="Corbiere and Sons Contracting1009520210928-10Operator - Principle - After Jan 10604500"/>
    <s v="Corbiere and Sons Contracting1009520210928-10Operator - Principle - After Jan 10604500INV #150"/>
    <s v="New All Season Development"/>
    <s v=""/>
    <x v="2"/>
  </r>
  <r>
    <x v="1"/>
    <n v="6"/>
    <n v="0"/>
    <n v="10095"/>
    <s v="20210928-10"/>
    <n v="53510602"/>
    <s v="Access"/>
    <n v="0"/>
    <s v="L.O.A."/>
    <n v="210"/>
    <n v="7"/>
    <s v="DAY"/>
    <s v=""/>
    <s v=""/>
    <m/>
    <s v="0"/>
    <n v="1470"/>
    <n v="191.1"/>
    <n v="1661.1"/>
    <d v="2021-09-28T00:00:00"/>
    <n v="0"/>
    <x v="6"/>
    <d v="2021-10-15T00:00:00"/>
    <n v="165"/>
    <n v="0"/>
    <n v="0"/>
    <s v="Nathan Kyme"/>
    <s v="New All Season Development"/>
    <m/>
    <s v="VC7556-2019-017"/>
    <s v="929 OF"/>
    <m/>
    <m/>
    <m/>
    <s v="Approved"/>
    <m/>
    <m/>
    <s v="Road building activities on Del Lake Road"/>
    <n v="6"/>
    <s v="C186-C195"/>
    <s v="Del Lake"/>
    <n v="0"/>
    <d v="2021-10-05T00:00:00"/>
    <m/>
    <s v="37"/>
    <d v="2021-10-07T00:00:00"/>
    <s v=""/>
    <s v=""/>
    <m/>
    <m/>
    <m/>
    <s v="Harold Furlong"/>
    <s v="06"/>
    <s v="Corbiere and Sons Contracting1009520210928-10L.O.A.71470"/>
    <s v="Corbiere and Sons Contracting1009520210928-10L.O.A.71470INV #150"/>
    <s v="New All Season Development"/>
    <s v=""/>
    <x v="2"/>
  </r>
  <r>
    <x v="1"/>
    <n v="6"/>
    <n v="0"/>
    <n v="10095"/>
    <s v="20210928-10"/>
    <n v="53510602"/>
    <s v="Access"/>
    <n v="0"/>
    <s v="Foreman"/>
    <n v="95"/>
    <n v="12"/>
    <s v="HR"/>
    <s v=""/>
    <s v=""/>
    <s v="95"/>
    <s v="0"/>
    <n v="1140"/>
    <n v="148.20000000000002"/>
    <n v="1288.1999999999998"/>
    <d v="2021-09-28T00:00:00"/>
    <n v="0"/>
    <x v="6"/>
    <d v="2021-10-15T00:00:00"/>
    <n v="165"/>
    <n v="0"/>
    <n v="0"/>
    <s v="Nathan Kyme"/>
    <s v="New All Season Development"/>
    <m/>
    <s v="VC7556-2019-017"/>
    <s v="929 OF"/>
    <m/>
    <m/>
    <m/>
    <s v="Approved"/>
    <m/>
    <m/>
    <s v="Road building activities on Del Lake Road"/>
    <n v="6"/>
    <s v="C186-C195"/>
    <s v="Del Lake"/>
    <n v="0"/>
    <d v="2021-10-05T00:00:00"/>
    <m/>
    <s v="37"/>
    <d v="2021-10-07T00:00:00"/>
    <s v=""/>
    <s v=""/>
    <m/>
    <m/>
    <m/>
    <s v="Harold Furlong"/>
    <s v="06"/>
    <s v="Corbiere and Sons Contracting1009520210928-10Foreman121140"/>
    <s v="Corbiere and Sons Contracting1009520210928-10Foreman121140INV #150"/>
    <s v="New All Season Development"/>
    <s v=""/>
    <x v="2"/>
  </r>
  <r>
    <x v="1"/>
    <n v="6"/>
    <n v="0"/>
    <n v="10095"/>
    <s v="20210928-10"/>
    <n v="53510602"/>
    <s v="Access"/>
    <n v="0"/>
    <s v="Rock Truck - 30 Ton- After Jan 10"/>
    <n v="138.05000000000001"/>
    <n v="11"/>
    <s v="Dynamic"/>
    <s v="103.54"/>
    <s v="0"/>
    <s v=""/>
    <s v=""/>
    <n v="1518.55"/>
    <n v="197.41149999999999"/>
    <n v="1715.9614999999999"/>
    <d v="2021-09-28T00:00:00"/>
    <n v="0"/>
    <x v="6"/>
    <d v="2021-10-15T00:00:00"/>
    <n v="165"/>
    <n v="0"/>
    <n v="0"/>
    <s v="Nathan Kyme"/>
    <s v="New All Season Development"/>
    <m/>
    <s v="VC7556-2019-017"/>
    <s v="929 OF"/>
    <m/>
    <m/>
    <m/>
    <s v="Approved"/>
    <m/>
    <m/>
    <s v="Road building activities on Del Lake Road"/>
    <n v="6"/>
    <s v="C186-C195"/>
    <s v="Del Lake"/>
    <n v="0"/>
    <d v="2021-10-05T00:00:00"/>
    <m/>
    <s v="37"/>
    <d v="2021-10-07T00:00:00"/>
    <s v=""/>
    <s v=""/>
    <m/>
    <m/>
    <m/>
    <s v="Harold Furlong"/>
    <s v="06"/>
    <s v="Corbiere and Sons Contracting1009520210928-10Rock Truck - 30 Ton- After Jan 10111518.55"/>
    <s v="Corbiere and Sons Contracting1009520210928-10Rock Truck - 30 Ton- After Jan 10111518.55INV #150"/>
    <s v="New All Season Development"/>
    <s v=""/>
    <x v="2"/>
  </r>
  <r>
    <x v="1"/>
    <n v="6"/>
    <n v="0"/>
    <n v="10095"/>
    <s v="20210928-10"/>
    <n v="53510602"/>
    <s v="Access"/>
    <n v="0"/>
    <s v="Light Truck - Pick up- After Jan 10"/>
    <n v="243.75"/>
    <n v="3"/>
    <s v="DAY"/>
    <s v="182.81"/>
    <s v="0"/>
    <s v=""/>
    <s v=""/>
    <n v="731.25"/>
    <n v="95.0625"/>
    <n v="826.31249999999989"/>
    <d v="2021-09-28T00:00:00"/>
    <n v="0"/>
    <x v="6"/>
    <d v="2021-10-15T00:00:00"/>
    <n v="165"/>
    <n v="0"/>
    <n v="0"/>
    <s v="Nathan Kyme"/>
    <s v="New All Season Development"/>
    <m/>
    <s v="VC7556-2019-017"/>
    <s v="929 OF"/>
    <m/>
    <m/>
    <m/>
    <s v="Approved"/>
    <m/>
    <m/>
    <s v="Road building activities on Del Lake Road"/>
    <n v="6"/>
    <s v="C186-C195"/>
    <s v="Del Lake"/>
    <n v="0"/>
    <d v="2021-10-05T00:00:00"/>
    <m/>
    <s v="37"/>
    <d v="2021-10-07T00:00:00"/>
    <s v=""/>
    <s v=""/>
    <m/>
    <m/>
    <m/>
    <s v="Harold Furlong"/>
    <s v="06"/>
    <s v="Corbiere and Sons Contracting1009520210928-10Light Truck - Pick up- After Jan 103731.25"/>
    <s v="Corbiere and Sons Contracting1009520210928-10Light Truck - Pick up- After Jan 103731.25INV #150"/>
    <s v="New All Season Development"/>
    <s v=""/>
    <x v="2"/>
  </r>
  <r>
    <x v="1"/>
    <n v="6"/>
    <n v="0"/>
    <n v="10095"/>
    <s v="20210928-10"/>
    <n v="53510602"/>
    <s v="Access"/>
    <n v="0"/>
    <s v="ATV - Side by Side w/ roll bar- After Jan 10"/>
    <n v="18.45"/>
    <n v="10"/>
    <s v="HR"/>
    <s v="13.84"/>
    <s v="0"/>
    <s v=""/>
    <s v=""/>
    <n v="184.5"/>
    <n v="23.984999999999999"/>
    <n v="208.48499999999999"/>
    <d v="2021-09-28T00:00:00"/>
    <n v="0"/>
    <x v="6"/>
    <d v="2021-10-15T00:00:00"/>
    <n v="165"/>
    <n v="0"/>
    <n v="0"/>
    <s v="Nathan Kyme"/>
    <s v="New All Season Development"/>
    <m/>
    <s v="VC7556-2019-017"/>
    <s v="929 OF"/>
    <m/>
    <m/>
    <m/>
    <s v="Approved"/>
    <m/>
    <m/>
    <s v="Road building activities on Del Lake Road"/>
    <n v="6"/>
    <s v="C186-C195"/>
    <s v="Del Lake"/>
    <n v="0"/>
    <d v="2021-10-05T00:00:00"/>
    <m/>
    <s v="37"/>
    <d v="2021-10-07T00:00:00"/>
    <s v=""/>
    <s v=""/>
    <m/>
    <m/>
    <m/>
    <s v="Harold Furlong"/>
    <s v="06"/>
    <s v="Corbiere and Sons Contracting1009520210928-10ATV - Side by Side w/ roll bar- After Jan 1010184.5"/>
    <s v="Corbiere and Sons Contracting1009520210928-10ATV - Side by Side w/ roll bar- After Jan 1010184.5INV #150"/>
    <s v="New All Season Development"/>
    <s v=""/>
    <x v="2"/>
  </r>
  <r>
    <x v="1"/>
    <n v="6"/>
    <n v="0"/>
    <n v="10095"/>
    <s v="20210928-10"/>
    <n v="53510602"/>
    <s v="Access"/>
    <n v="0"/>
    <s v="Excavator Hammer - 30 - 50 ton- After Jan 10"/>
    <n v="63.38"/>
    <n v="11"/>
    <s v="HR"/>
    <s v="47.54"/>
    <s v="0"/>
    <s v=""/>
    <s v=""/>
    <n v="697.18"/>
    <n v="90.633399999999995"/>
    <n v="787.81339999999989"/>
    <d v="2021-09-28T00:00:00"/>
    <n v="0"/>
    <x v="6"/>
    <d v="2021-10-15T00:00:00"/>
    <n v="165"/>
    <n v="0"/>
    <n v="0"/>
    <s v="Nathan Kyme"/>
    <s v="New All Season Development"/>
    <m/>
    <s v="VC7556-2019-017"/>
    <s v="929 OF"/>
    <m/>
    <m/>
    <m/>
    <s v="Approved"/>
    <m/>
    <m/>
    <s v="Road building activities on Del Lake Road"/>
    <n v="6"/>
    <s v="C186-C195"/>
    <s v="Del Lake"/>
    <n v="0"/>
    <d v="2021-10-05T00:00:00"/>
    <m/>
    <s v="37"/>
    <d v="2021-10-07T00:00:00"/>
    <s v=""/>
    <s v=""/>
    <m/>
    <m/>
    <m/>
    <s v="Harold Furlong"/>
    <s v="06"/>
    <s v="Corbiere and Sons Contracting1009520210928-10Excavator Hammer - 30 - 50 ton- After Jan 1011697.18"/>
    <s v="Corbiere and Sons Contracting1009520210928-10Excavator Hammer - 30 - 50 ton- After Jan 1011697.18INV #150"/>
    <s v="New All Season Development"/>
    <s v=""/>
    <x v="2"/>
  </r>
  <r>
    <x v="1"/>
    <n v="6"/>
    <n v="0"/>
    <n v="10095"/>
    <s v="20210928-10"/>
    <n v="53510602"/>
    <s v="Access"/>
    <n v="0"/>
    <s v="Excavator - 36 ton- After Jan 10"/>
    <n v="146.96"/>
    <n v="22"/>
    <s v="Dynamic"/>
    <s v="110.22"/>
    <s v="0"/>
    <s v=""/>
    <s v=""/>
    <n v="3233.12"/>
    <n v="420.30560000000003"/>
    <n v="3653.4255999999996"/>
    <d v="2021-09-28T00:00:00"/>
    <n v="0"/>
    <x v="6"/>
    <d v="2021-10-15T00:00:00"/>
    <n v="165"/>
    <n v="0"/>
    <n v="0"/>
    <s v="Nathan Kyme"/>
    <s v="New All Season Development"/>
    <m/>
    <s v="VC7556-2019-017"/>
    <s v="929 OF"/>
    <m/>
    <m/>
    <m/>
    <s v="Approved"/>
    <m/>
    <m/>
    <s v="Road building activities on Del Lake Road"/>
    <n v="6"/>
    <s v="C186-C195"/>
    <s v="Del Lake"/>
    <n v="0"/>
    <d v="2021-10-05T00:00:00"/>
    <m/>
    <s v="37"/>
    <d v="2021-10-07T00:00:00"/>
    <s v=""/>
    <s v=""/>
    <m/>
    <m/>
    <m/>
    <s v="Harold Furlong"/>
    <s v="06"/>
    <s v="Corbiere and Sons Contracting1009520210928-10Excavator - 36 ton- After Jan 10223233.12"/>
    <s v="Corbiere and Sons Contracting1009520210928-10Excavator - 36 ton- After Jan 10223233.12INV #150"/>
    <s v="New All Season Development"/>
    <s v=""/>
    <x v="2"/>
  </r>
  <r>
    <x v="1"/>
    <n v="6"/>
    <n v="0"/>
    <n v="10095"/>
    <s v="20210928-10"/>
    <n v="53510602"/>
    <s v="Access"/>
    <n v="0"/>
    <s v="Excavator - 30 ton- After Jan 10"/>
    <n v="138.44999999999999"/>
    <n v="11"/>
    <s v="Dynamic"/>
    <s v="103.84"/>
    <s v="0"/>
    <s v=""/>
    <s v=""/>
    <n v="1522.95"/>
    <n v="197.98350000000002"/>
    <n v="1720.9334999999999"/>
    <d v="2021-09-28T00:00:00"/>
    <n v="0"/>
    <x v="6"/>
    <d v="2021-10-15T00:00:00"/>
    <n v="165"/>
    <n v="0"/>
    <n v="0"/>
    <s v="Nathan Kyme"/>
    <s v="New All Season Development"/>
    <m/>
    <s v="VC7556-2019-017"/>
    <s v="929 OF"/>
    <m/>
    <m/>
    <m/>
    <s v="Approved"/>
    <m/>
    <m/>
    <s v="Road building activities on Del Lake Road"/>
    <n v="6"/>
    <s v="C186-C195"/>
    <s v="Del Lake"/>
    <n v="0"/>
    <d v="2021-10-05T00:00:00"/>
    <m/>
    <s v="37"/>
    <d v="2021-10-07T00:00:00"/>
    <s v=""/>
    <s v=""/>
    <m/>
    <m/>
    <m/>
    <s v="Harold Furlong"/>
    <s v="06"/>
    <s v="Corbiere and Sons Contracting1009520210928-10Excavator - 30 ton- After Jan 10111522.95"/>
    <s v="Corbiere and Sons Contracting1009520210928-10Excavator - 30 ton- After Jan 10111522.95INV #150"/>
    <s v="New All Season Development"/>
    <s v=""/>
    <x v="2"/>
  </r>
  <r>
    <x v="1"/>
    <n v="6"/>
    <n v="0"/>
    <n v="10095"/>
    <s v="20210928-10"/>
    <n v="53510602"/>
    <s v="Access"/>
    <n v="0"/>
    <s v="Dozer D6 or equal- After Jan 10"/>
    <n v="131.47999999999999"/>
    <n v="11"/>
    <s v="Dynamic"/>
    <s v="98.61"/>
    <s v="0"/>
    <s v=""/>
    <s v=""/>
    <n v="1446.28"/>
    <n v="188.0164"/>
    <n v="1634.2963999999997"/>
    <d v="2021-09-28T00:00:00"/>
    <n v="0"/>
    <x v="6"/>
    <d v="2021-10-15T00:00:00"/>
    <n v="165"/>
    <n v="0"/>
    <n v="0"/>
    <s v="Nathan Kyme"/>
    <s v="New All Season Development"/>
    <m/>
    <s v="VC7556-2019-017"/>
    <s v="929 OF"/>
    <m/>
    <m/>
    <m/>
    <s v="Approved"/>
    <m/>
    <m/>
    <s v="Road building activities on Del Lake Road"/>
    <n v="6"/>
    <s v="C186-C195"/>
    <s v="Del Lake"/>
    <n v="0"/>
    <d v="2021-10-05T00:00:00"/>
    <m/>
    <s v="37"/>
    <d v="2021-10-07T00:00:00"/>
    <s v=""/>
    <s v=""/>
    <m/>
    <m/>
    <m/>
    <s v="Harold Furlong"/>
    <s v="06"/>
    <s v="Corbiere and Sons Contracting1009520210928-10Dozer D6 or equal- After Jan 10111446.28"/>
    <s v="Corbiere and Sons Contracting1009520210928-10Dozer D6 or equal- After Jan 10111446.28INV #150"/>
    <s v="New All Season Development"/>
    <s v=""/>
    <x v="2"/>
  </r>
  <r>
    <x v="1"/>
    <n v="6"/>
    <n v="0"/>
    <n v="10062"/>
    <s v="20210926-14"/>
    <n v="53510602"/>
    <s v="Access"/>
    <n v="0"/>
    <s v="L.O.A."/>
    <n v="210"/>
    <n v="0.5"/>
    <s v="DAY"/>
    <s v=""/>
    <s v=""/>
    <m/>
    <s v="0"/>
    <n v="105"/>
    <n v="13.65"/>
    <n v="118.64999999999999"/>
    <d v="2021-09-26T00:00:00"/>
    <n v="0"/>
    <x v="6"/>
    <d v="2021-10-15T00:00:00"/>
    <n v="165"/>
    <n v="0"/>
    <n v="0"/>
    <s v="Nathan Kyme"/>
    <s v="New All Season Development"/>
    <m/>
    <s v="VC7556-2019-017"/>
    <s v="929 OF"/>
    <m/>
    <m/>
    <m/>
    <s v="Approved"/>
    <m/>
    <m/>
    <s v="Billable time for Safety Advisor present in WF6"/>
    <n v="6"/>
    <s v="C130-C277"/>
    <s v="WF6"/>
    <n v="0"/>
    <d v="2021-10-04T00:00:00"/>
    <m/>
    <s v="36"/>
    <d v="2021-10-08T00:00:00"/>
    <s v=""/>
    <s v=""/>
    <m/>
    <m/>
    <m/>
    <s v="Mike Lecocq"/>
    <s v="06"/>
    <s v="Corbiere and Sons Contracting1006220210926-14L.O.A.0.5105"/>
    <s v="Corbiere and Sons Contracting1006220210926-14L.O.A.0.5105INV #150"/>
    <s v="New All Season Development"/>
    <s v=""/>
    <x v="2"/>
  </r>
  <r>
    <x v="1"/>
    <n v="6"/>
    <n v="0"/>
    <n v="10062"/>
    <s v="20210926-14"/>
    <n v="53510602"/>
    <s v="Access"/>
    <n v="0"/>
    <s v="Safety Advisor"/>
    <n v="85"/>
    <n v="7"/>
    <s v="HR"/>
    <s v=""/>
    <s v=""/>
    <s v="85"/>
    <s v="0"/>
    <n v="595"/>
    <n v="77.350000000000009"/>
    <n v="672.34999999999991"/>
    <d v="2021-09-26T00:00:00"/>
    <n v="0"/>
    <x v="6"/>
    <d v="2021-10-15T00:00:00"/>
    <n v="165"/>
    <n v="0"/>
    <n v="0"/>
    <s v="Nathan Kyme"/>
    <s v="New All Season Development"/>
    <m/>
    <s v="VC7556-2019-017"/>
    <s v="929 OF"/>
    <m/>
    <m/>
    <m/>
    <s v="Approved"/>
    <m/>
    <m/>
    <s v="Billable time for Safety Advisor present in WF6"/>
    <n v="6"/>
    <s v="C130-C277"/>
    <s v="WF6"/>
    <n v="0"/>
    <d v="2021-10-04T00:00:00"/>
    <m/>
    <s v="36"/>
    <d v="2021-10-08T00:00:00"/>
    <s v=""/>
    <s v=""/>
    <m/>
    <m/>
    <m/>
    <s v="Mike Lecocq"/>
    <s v="06"/>
    <s v="Corbiere and Sons Contracting1006220210926-14Safety Advisor7595"/>
    <s v="Corbiere and Sons Contracting1006220210926-14Safety Advisor7595INV #150"/>
    <s v="New All Season Development"/>
    <s v=""/>
    <x v="2"/>
  </r>
  <r>
    <x v="1"/>
    <n v="6"/>
    <n v="0"/>
    <n v="10062"/>
    <s v="20210926-14"/>
    <n v="53510602"/>
    <s v="Access"/>
    <n v="0"/>
    <s v="Light Truck - Pick up- After Jan 10"/>
    <n v="243.75"/>
    <n v="1"/>
    <s v="DAY"/>
    <s v="182.81"/>
    <s v="0"/>
    <s v=""/>
    <s v=""/>
    <n v="243.75"/>
    <n v="31.6875"/>
    <n v="275.4375"/>
    <d v="2021-09-26T00:00:00"/>
    <n v="0"/>
    <x v="6"/>
    <d v="2021-10-15T00:00:00"/>
    <n v="165"/>
    <n v="0"/>
    <n v="0"/>
    <s v="Nathan Kyme"/>
    <s v="New All Season Development"/>
    <m/>
    <s v="VC7556-2019-017"/>
    <s v="929 OF"/>
    <m/>
    <m/>
    <m/>
    <s v="Approved"/>
    <m/>
    <m/>
    <s v="Billable time for Safety Advisor present in WF6"/>
    <n v="6"/>
    <s v="C130-C277"/>
    <s v="WF6"/>
    <n v="0"/>
    <d v="2021-10-04T00:00:00"/>
    <m/>
    <s v="36"/>
    <d v="2021-10-08T00:00:00"/>
    <s v=""/>
    <s v=""/>
    <m/>
    <m/>
    <m/>
    <s v="Mike Lecocq"/>
    <s v="06"/>
    <s v="Corbiere and Sons Contracting1006220210926-14Light Truck - Pick up- After Jan 101243.75"/>
    <s v="Corbiere and Sons Contracting1006220210926-14Light Truck - Pick up- After Jan 101243.75INV #150"/>
    <s v="New All Season Development"/>
    <s v=""/>
    <x v="2"/>
  </r>
  <r>
    <x v="1"/>
    <n v="6"/>
    <n v="0"/>
    <n v="10061"/>
    <s v="20210926-13"/>
    <n v="53510602"/>
    <s v="Access"/>
    <n v="0"/>
    <s v="Operator - Principle - After Jan 10"/>
    <n v="75"/>
    <n v="55"/>
    <s v="HR"/>
    <s v=""/>
    <s v=""/>
    <s v="75"/>
    <s v="0"/>
    <n v="4125"/>
    <n v="536.25"/>
    <n v="4661.25"/>
    <d v="2021-09-26T00:00:00"/>
    <n v="0"/>
    <x v="6"/>
    <d v="2021-10-15T00:00:00"/>
    <n v="165"/>
    <n v="0"/>
    <n v="0"/>
    <s v="Nathan Kyme"/>
    <s v="New All Season Development"/>
    <m/>
    <s v="VC7556-2019-017"/>
    <s v="929 OF"/>
    <m/>
    <m/>
    <m/>
    <s v="Approved"/>
    <m/>
    <m/>
    <s v="Road building activities on Dead Horse"/>
    <n v="6"/>
    <s v="C203-C209"/>
    <s v="Dead Horse Creek"/>
    <n v="0"/>
    <d v="2021-10-04T00:00:00"/>
    <m/>
    <s v="58"/>
    <d v="2021-10-04T00:00:00"/>
    <s v=""/>
    <s v=""/>
    <m/>
    <m/>
    <m/>
    <s v=""/>
    <s v="06"/>
    <s v="Corbiere and Sons Contracting1006120210926-13Operator - Principle - After Jan 10554125"/>
    <s v="Corbiere and Sons Contracting1006120210926-13Operator - Principle - After Jan 10554125INV #150"/>
    <s v="New All Season Development"/>
    <s v=""/>
    <x v="2"/>
  </r>
  <r>
    <x v="1"/>
    <n v="6"/>
    <n v="0"/>
    <n v="10061"/>
    <s v="20210926-13"/>
    <n v="53510602"/>
    <s v="Access"/>
    <n v="0"/>
    <s v="Foreman"/>
    <n v="95"/>
    <n v="12"/>
    <s v="HR"/>
    <s v=""/>
    <s v=""/>
    <s v="95"/>
    <s v="0"/>
    <n v="1140"/>
    <n v="148.20000000000002"/>
    <n v="1288.1999999999998"/>
    <d v="2021-09-26T00:00:00"/>
    <n v="0"/>
    <x v="6"/>
    <d v="2021-10-15T00:00:00"/>
    <n v="165"/>
    <n v="0"/>
    <n v="0"/>
    <s v="Nathan Kyme"/>
    <s v="New All Season Development"/>
    <m/>
    <s v="VC7556-2019-017"/>
    <s v="929 OF"/>
    <m/>
    <m/>
    <m/>
    <s v="Approved"/>
    <m/>
    <m/>
    <s v="Road building activities on Dead Horse"/>
    <n v="6"/>
    <s v="C203-C209"/>
    <s v="Dead Horse Creek"/>
    <n v="0"/>
    <d v="2021-10-04T00:00:00"/>
    <m/>
    <s v="58"/>
    <d v="2021-10-04T00:00:00"/>
    <s v=""/>
    <s v=""/>
    <m/>
    <m/>
    <m/>
    <s v=""/>
    <s v="06"/>
    <s v="Corbiere and Sons Contracting1006120210926-13Foreman121140"/>
    <s v="Corbiere and Sons Contracting1006120210926-13Foreman121140INV #150"/>
    <s v="New All Season Development"/>
    <s v=""/>
    <x v="2"/>
  </r>
  <r>
    <x v="1"/>
    <n v="6"/>
    <n v="0"/>
    <n v="10061"/>
    <s v="20210926-13"/>
    <n v="53510602"/>
    <s v="Access"/>
    <n v="0"/>
    <s v="Rock Truck - 30 Ton- After Jan 10"/>
    <n v="138.05000000000001"/>
    <n v="22"/>
    <s v="Dynamic"/>
    <s v="103.54"/>
    <s v="0"/>
    <s v=""/>
    <s v=""/>
    <n v="3037.1"/>
    <n v="394.82299999999998"/>
    <n v="3431.9229999999998"/>
    <d v="2021-09-26T00:00:00"/>
    <n v="0"/>
    <x v="6"/>
    <d v="2021-10-15T00:00:00"/>
    <n v="165"/>
    <n v="0"/>
    <n v="0"/>
    <s v="Nathan Kyme"/>
    <s v="New All Season Development"/>
    <m/>
    <s v="VC7556-2019-017"/>
    <s v="929 OF"/>
    <m/>
    <m/>
    <m/>
    <s v="Approved"/>
    <m/>
    <m/>
    <s v="Road building activities on Dead Horse"/>
    <n v="6"/>
    <s v="C203-C209"/>
    <s v="Dead Horse Creek"/>
    <n v="0"/>
    <d v="2021-10-04T00:00:00"/>
    <m/>
    <s v="58"/>
    <d v="2021-10-04T00:00:00"/>
    <s v=""/>
    <s v=""/>
    <m/>
    <m/>
    <m/>
    <s v=""/>
    <s v="06"/>
    <s v="Corbiere and Sons Contracting1006120210926-13Rock Truck - 30 Ton- After Jan 10223037.1"/>
    <s v="Corbiere and Sons Contracting1006120210926-13Rock Truck - 30 Ton- After Jan 10223037.1INV #150"/>
    <s v="New All Season Development"/>
    <s v=""/>
    <x v="2"/>
  </r>
  <r>
    <x v="1"/>
    <n v="6"/>
    <n v="0"/>
    <n v="10061"/>
    <s v="20210926-13"/>
    <n v="53510602"/>
    <s v="Access"/>
    <n v="0"/>
    <s v="Light Truck - Pick up- After Jan 10"/>
    <n v="243.75"/>
    <n v="4"/>
    <s v="DAY"/>
    <s v="182.81"/>
    <s v="0"/>
    <s v=""/>
    <s v=""/>
    <n v="975"/>
    <n v="126.75"/>
    <n v="1101.75"/>
    <d v="2021-09-26T00:00:00"/>
    <n v="0"/>
    <x v="6"/>
    <d v="2021-10-15T00:00:00"/>
    <n v="165"/>
    <n v="0"/>
    <n v="0"/>
    <s v="Nathan Kyme"/>
    <s v="New All Season Development"/>
    <m/>
    <s v="VC7556-2019-017"/>
    <s v="929 OF"/>
    <m/>
    <m/>
    <m/>
    <s v="Approved"/>
    <m/>
    <m/>
    <s v="Road building activities on Dead Horse"/>
    <n v="6"/>
    <s v="C203-C209"/>
    <s v="Dead Horse Creek"/>
    <n v="0"/>
    <d v="2021-10-04T00:00:00"/>
    <m/>
    <s v="58"/>
    <d v="2021-10-04T00:00:00"/>
    <s v=""/>
    <s v=""/>
    <m/>
    <m/>
    <m/>
    <s v=""/>
    <s v="06"/>
    <s v="Corbiere and Sons Contracting1006120210926-13Light Truck - Pick up- After Jan 104975"/>
    <s v="Corbiere and Sons Contracting1006120210926-13Light Truck - Pick up- After Jan 104975INV #150"/>
    <s v="New All Season Development"/>
    <s v=""/>
    <x v="2"/>
  </r>
  <r>
    <x v="1"/>
    <n v="6"/>
    <n v="0"/>
    <n v="10061"/>
    <s v="20210926-13"/>
    <n v="53510602"/>
    <s v="Access"/>
    <n v="0"/>
    <s v="Excavator Thumb - 30 - 50 ton- After Jan 10"/>
    <n v="12.21"/>
    <n v="11"/>
    <s v="HR"/>
    <s v="9.16"/>
    <s v="0"/>
    <s v=""/>
    <s v=""/>
    <n v="134.31"/>
    <n v="17.4603"/>
    <n v="151.77029999999999"/>
    <d v="2021-09-26T00:00:00"/>
    <n v="0"/>
    <x v="6"/>
    <d v="2021-10-15T00:00:00"/>
    <n v="165"/>
    <n v="0"/>
    <n v="0"/>
    <s v="Nathan Kyme"/>
    <s v="New All Season Development"/>
    <m/>
    <s v="VC7556-2019-017"/>
    <s v="929 OF"/>
    <m/>
    <m/>
    <m/>
    <s v="Approved"/>
    <m/>
    <m/>
    <s v="Road building activities on Dead Horse"/>
    <n v="6"/>
    <s v="C203-C209"/>
    <s v="Dead Horse Creek"/>
    <n v="0"/>
    <d v="2021-10-04T00:00:00"/>
    <m/>
    <s v="58"/>
    <d v="2021-10-04T00:00:00"/>
    <s v=""/>
    <s v=""/>
    <m/>
    <m/>
    <m/>
    <s v=""/>
    <s v="06"/>
    <s v="Corbiere and Sons Contracting1006120210926-13Excavator Thumb - 30 - 50 ton- After Jan 1011134.31"/>
    <s v="Corbiere and Sons Contracting1006120210926-13Excavator Thumb - 30 - 50 ton- After Jan 1011134.31INV #150"/>
    <s v="New All Season Development"/>
    <s v=""/>
    <x v="2"/>
  </r>
  <r>
    <x v="1"/>
    <n v="6"/>
    <n v="0"/>
    <n v="10061"/>
    <s v="20210926-13"/>
    <n v="53510602"/>
    <s v="Access"/>
    <n v="0"/>
    <s v="Excavator Thumb - 30 - 50 ton- After Jan 10"/>
    <n v="12.21"/>
    <n v="6"/>
    <s v="HR"/>
    <s v="9.16"/>
    <s v="0"/>
    <s v=""/>
    <s v=""/>
    <n v="73.260000000000005"/>
    <n v="9.5238000000000014"/>
    <n v="82.783799999999999"/>
    <d v="2021-09-26T00:00:00"/>
    <n v="0"/>
    <x v="6"/>
    <d v="2021-10-15T00:00:00"/>
    <n v="165"/>
    <n v="0"/>
    <n v="0"/>
    <s v="Nathan Kyme"/>
    <s v="New All Season Development"/>
    <m/>
    <s v="VC7556-2019-017"/>
    <s v="929 OF"/>
    <m/>
    <m/>
    <m/>
    <s v="Approved"/>
    <m/>
    <m/>
    <s v="Road building activities on Dead Horse"/>
    <n v="6"/>
    <s v="C203-C209"/>
    <s v="Dead Horse Creek"/>
    <n v="0"/>
    <d v="2021-10-04T00:00:00"/>
    <m/>
    <s v="58"/>
    <d v="2021-10-04T00:00:00"/>
    <s v=""/>
    <s v=""/>
    <m/>
    <m/>
    <m/>
    <s v=""/>
    <s v="06"/>
    <s v="Corbiere and Sons Contracting1006120210926-13Excavator Thumb - 30 - 50 ton- After Jan 10673.26"/>
    <s v="Corbiere and Sons Contracting1006120210926-13Excavator Thumb - 30 - 50 ton- After Jan 10673.26INV #150"/>
    <s v="New All Season Development"/>
    <s v=""/>
    <x v="2"/>
  </r>
  <r>
    <x v="1"/>
    <n v="6"/>
    <n v="0"/>
    <n v="10061"/>
    <s v="20210926-13"/>
    <n v="53510602"/>
    <s v="Access"/>
    <n v="0"/>
    <s v="Excavator Thumb - 30 - 50 ton- After Jan 10"/>
    <n v="12.21"/>
    <n v="11"/>
    <s v="HR"/>
    <s v="9.16"/>
    <s v="0"/>
    <s v=""/>
    <s v=""/>
    <n v="134.31"/>
    <n v="17.4603"/>
    <n v="151.77029999999999"/>
    <d v="2021-09-26T00:00:00"/>
    <n v="0"/>
    <x v="6"/>
    <d v="2021-10-15T00:00:00"/>
    <n v="165"/>
    <n v="0"/>
    <n v="0"/>
    <s v="Nathan Kyme"/>
    <s v="New All Season Development"/>
    <m/>
    <s v="VC7556-2019-017"/>
    <s v="929 OF"/>
    <m/>
    <m/>
    <m/>
    <s v="Approved"/>
    <m/>
    <m/>
    <s v="Road building activities on Dead Horse"/>
    <n v="6"/>
    <s v="C203-C209"/>
    <s v="Dead Horse Creek"/>
    <n v="0"/>
    <d v="2021-10-04T00:00:00"/>
    <m/>
    <s v="58"/>
    <d v="2021-10-04T00:00:00"/>
    <s v=""/>
    <s v=""/>
    <m/>
    <m/>
    <m/>
    <s v=""/>
    <s v="06"/>
    <s v="Corbiere and Sons Contracting1006120210926-13Excavator Thumb - 30 - 50 ton- After Jan 1011134.31"/>
    <s v="Corbiere and Sons Contracting1006120210926-13Excavator Thumb - 30 - 50 ton- After Jan 1011134.31INV #150"/>
    <s v="New All Season Development"/>
    <s v=""/>
    <x v="2"/>
  </r>
  <r>
    <x v="1"/>
    <n v="6"/>
    <n v="0"/>
    <n v="10061"/>
    <s v="20210926-13"/>
    <n v="53510602"/>
    <s v="Access"/>
    <n v="0"/>
    <s v="Excavator - 36 ton- After Jan 10"/>
    <n v="146.96"/>
    <n v="11"/>
    <s v="Dynamic"/>
    <s v="110.22"/>
    <s v="0"/>
    <s v=""/>
    <s v=""/>
    <n v="1616.56"/>
    <n v="210.15280000000001"/>
    <n v="1826.7127999999998"/>
    <d v="2021-09-26T00:00:00"/>
    <n v="0"/>
    <x v="6"/>
    <d v="2021-10-15T00:00:00"/>
    <n v="165"/>
    <n v="0"/>
    <n v="0"/>
    <s v="Nathan Kyme"/>
    <s v="New All Season Development"/>
    <m/>
    <s v="VC7556-2019-017"/>
    <s v="929 OF"/>
    <m/>
    <m/>
    <m/>
    <s v="Approved"/>
    <m/>
    <m/>
    <s v="Road building activities on Dead Horse"/>
    <n v="6"/>
    <s v="C203-C209"/>
    <s v="Dead Horse Creek"/>
    <n v="0"/>
    <d v="2021-10-04T00:00:00"/>
    <m/>
    <s v="58"/>
    <d v="2021-10-04T00:00:00"/>
    <s v=""/>
    <s v=""/>
    <m/>
    <m/>
    <m/>
    <s v=""/>
    <s v="06"/>
    <s v="Corbiere and Sons Contracting1006120210926-13Excavator - 36 ton- After Jan 10111616.56"/>
    <s v="Corbiere and Sons Contracting1006120210926-13Excavator - 36 ton- After Jan 10111616.56INV #150"/>
    <s v="New All Season Development"/>
    <s v=""/>
    <x v="2"/>
  </r>
  <r>
    <x v="1"/>
    <n v="6"/>
    <n v="0"/>
    <n v="10061"/>
    <s v="20210926-13"/>
    <n v="53510602"/>
    <s v="Access"/>
    <n v="0"/>
    <s v="Excavator - 36 ton- After Jan 10"/>
    <n v="146.96"/>
    <n v="6"/>
    <s v="Dynamic"/>
    <s v="110.22"/>
    <s v="0"/>
    <s v=""/>
    <s v=""/>
    <n v="881.76"/>
    <n v="114.6288"/>
    <n v="996.38879999999995"/>
    <d v="2021-09-26T00:00:00"/>
    <n v="0"/>
    <x v="6"/>
    <d v="2021-10-15T00:00:00"/>
    <n v="165"/>
    <n v="0"/>
    <n v="0"/>
    <s v="Nathan Kyme"/>
    <s v="New All Season Development"/>
    <m/>
    <s v="VC7556-2019-017"/>
    <s v="929 OF"/>
    <m/>
    <m/>
    <m/>
    <s v="Approved"/>
    <m/>
    <m/>
    <s v="Road building activities on Dead Horse"/>
    <n v="6"/>
    <s v="C203-C209"/>
    <s v="Dead Horse Creek"/>
    <n v="0"/>
    <d v="2021-10-04T00:00:00"/>
    <m/>
    <s v="58"/>
    <d v="2021-10-04T00:00:00"/>
    <s v=""/>
    <s v=""/>
    <m/>
    <m/>
    <m/>
    <s v=""/>
    <s v="06"/>
    <s v="Corbiere and Sons Contracting1006120210926-13Excavator - 36 ton- After Jan 106881.76"/>
    <s v="Corbiere and Sons Contracting1006120210926-13Excavator - 36 ton- After Jan 106881.76INV #150"/>
    <s v="New All Season Development"/>
    <s v=""/>
    <x v="2"/>
  </r>
  <r>
    <x v="1"/>
    <n v="6"/>
    <n v="0"/>
    <n v="10061"/>
    <s v="20210926-13"/>
    <n v="53510602"/>
    <s v="Access"/>
    <n v="0"/>
    <s v="Excavator - 30 ton- After Jan 10"/>
    <n v="138.44999999999999"/>
    <n v="11"/>
    <s v="Dynamic"/>
    <s v="103.84"/>
    <s v="0"/>
    <s v=""/>
    <s v=""/>
    <n v="1522.95"/>
    <n v="197.98350000000002"/>
    <n v="1720.9334999999999"/>
    <d v="2021-09-26T00:00:00"/>
    <n v="0"/>
    <x v="6"/>
    <d v="2021-10-15T00:00:00"/>
    <n v="165"/>
    <n v="0"/>
    <n v="0"/>
    <s v="Nathan Kyme"/>
    <s v="New All Season Development"/>
    <m/>
    <s v="VC7556-2019-017"/>
    <s v="929 OF"/>
    <m/>
    <m/>
    <m/>
    <s v="Approved"/>
    <m/>
    <m/>
    <s v="Road building activities on Dead Horse"/>
    <n v="6"/>
    <s v="C203-C209"/>
    <s v="Dead Horse Creek"/>
    <n v="0"/>
    <d v="2021-10-04T00:00:00"/>
    <m/>
    <s v="58"/>
    <d v="2021-10-04T00:00:00"/>
    <s v=""/>
    <s v=""/>
    <m/>
    <m/>
    <m/>
    <s v=""/>
    <s v="06"/>
    <s v="Corbiere and Sons Contracting1006120210926-13Excavator - 30 ton- After Jan 10111522.95"/>
    <s v="Corbiere and Sons Contracting1006120210926-13Excavator - 30 ton- After Jan 10111522.95INV #150"/>
    <s v="New All Season Development"/>
    <s v=""/>
    <x v="2"/>
  </r>
  <r>
    <x v="1"/>
    <n v="6"/>
    <n v="0"/>
    <n v="10061"/>
    <s v="20210926-13"/>
    <n v="53510602"/>
    <s v="Access"/>
    <n v="0"/>
    <s v="Dozer D6 or equal- After Jan 10"/>
    <n v="131.47999999999999"/>
    <n v="11"/>
    <s v="Dynamic"/>
    <s v="98.61"/>
    <s v="0"/>
    <s v=""/>
    <s v=""/>
    <n v="1446.28"/>
    <n v="188.0164"/>
    <n v="1634.2963999999997"/>
    <d v="2021-09-26T00:00:00"/>
    <n v="0"/>
    <x v="6"/>
    <d v="2021-10-15T00:00:00"/>
    <n v="165"/>
    <n v="0"/>
    <n v="0"/>
    <s v="Nathan Kyme"/>
    <s v="New All Season Development"/>
    <m/>
    <s v="VC7556-2019-017"/>
    <s v="929 OF"/>
    <m/>
    <m/>
    <m/>
    <s v="Approved"/>
    <m/>
    <m/>
    <s v="Road building activities on Dead Horse"/>
    <n v="6"/>
    <s v="C203-C209"/>
    <s v="Dead Horse Creek"/>
    <n v="0"/>
    <d v="2021-10-04T00:00:00"/>
    <m/>
    <s v="58"/>
    <d v="2021-10-04T00:00:00"/>
    <s v=""/>
    <s v=""/>
    <m/>
    <m/>
    <m/>
    <s v=""/>
    <s v="06"/>
    <s v="Corbiere and Sons Contracting1006120210926-13Dozer D6 or equal- After Jan 10111446.28"/>
    <s v="Corbiere and Sons Contracting1006120210926-13Dozer D6 or equal- After Jan 10111446.28INV #150"/>
    <s v="New All Season Development"/>
    <s v=""/>
    <x v="2"/>
  </r>
  <r>
    <x v="1"/>
    <n v="6"/>
    <n v="0"/>
    <n v="10041"/>
    <s v="20210925-8"/>
    <n v="53510602"/>
    <s v="Access"/>
    <n v="0"/>
    <s v="Labourer - General - After Jan 10"/>
    <n v="60"/>
    <n v="6"/>
    <s v="HR"/>
    <s v=""/>
    <s v=""/>
    <s v="60"/>
    <s v="0"/>
    <n v="360"/>
    <n v="46.800000000000004"/>
    <n v="406.79999999999995"/>
    <d v="2021-09-25T00:00:00"/>
    <n v="0"/>
    <x v="6"/>
    <d v="2021-10-15T00:00:00"/>
    <n v="165"/>
    <n v="0"/>
    <n v="0"/>
    <s v="Nathan Kyme"/>
    <s v="New All Season Development"/>
    <m/>
    <s v="VC7556-2019-017"/>
    <s v="929 OF"/>
    <m/>
    <m/>
    <m/>
    <s v="Approved"/>
    <m/>
    <m/>
    <s v="Road building activities on Hare Lake road"/>
    <n v="6"/>
    <s v="C257-C267"/>
    <s v="Hare Lake"/>
    <n v="0"/>
    <d v="2021-10-04T00:00:00"/>
    <m/>
    <s v="37"/>
    <d v="2021-10-08T00:00:00"/>
    <s v=""/>
    <s v=""/>
    <m/>
    <m/>
    <m/>
    <s v="Harold Furlong"/>
    <s v="06"/>
    <s v="Corbiere and Sons Contracting1004120210925-8Labourer - General - After Jan 106360"/>
    <s v="Corbiere and Sons Contracting1004120210925-8Labourer - General - After Jan 106360INV #150"/>
    <s v="New All Season Development"/>
    <s v=""/>
    <x v="2"/>
  </r>
  <r>
    <x v="1"/>
    <n v="6"/>
    <n v="0"/>
    <n v="10041"/>
    <s v="20210925-8"/>
    <n v="53510602"/>
    <s v="Access"/>
    <n v="0"/>
    <s v="Operator - Principle - After Jan 10"/>
    <n v="75"/>
    <n v="42"/>
    <s v="HR"/>
    <s v=""/>
    <s v=""/>
    <s v="75"/>
    <s v="0"/>
    <n v="3150"/>
    <n v="409.5"/>
    <n v="3559.4999999999995"/>
    <d v="2021-09-25T00:00:00"/>
    <n v="0"/>
    <x v="6"/>
    <d v="2021-10-15T00:00:00"/>
    <n v="165"/>
    <n v="0"/>
    <n v="0"/>
    <s v="Nathan Kyme"/>
    <s v="New All Season Development"/>
    <m/>
    <s v="VC7556-2019-017"/>
    <s v="929 OF"/>
    <m/>
    <m/>
    <m/>
    <s v="Approved"/>
    <m/>
    <m/>
    <s v="Road building activities on Hare Lake road"/>
    <n v="6"/>
    <s v="C257-C267"/>
    <s v="Hare Lake"/>
    <n v="0"/>
    <d v="2021-10-04T00:00:00"/>
    <m/>
    <s v="37"/>
    <d v="2021-10-08T00:00:00"/>
    <s v=""/>
    <s v=""/>
    <m/>
    <m/>
    <m/>
    <s v="Harold Furlong"/>
    <s v="06"/>
    <s v="Corbiere and Sons Contracting1004120210925-8Operator - Principle - After Jan 10423150"/>
    <s v="Corbiere and Sons Contracting1004120210925-8Operator - Principle - After Jan 10423150INV #150"/>
    <s v="New All Season Development"/>
    <s v=""/>
    <x v="2"/>
  </r>
  <r>
    <x v="1"/>
    <n v="6"/>
    <n v="0"/>
    <n v="10041"/>
    <s v="20210925-8"/>
    <n v="53510602"/>
    <s v="Access"/>
    <n v="0"/>
    <s v="L.O.A."/>
    <n v="210"/>
    <n v="5"/>
    <s v="DAY"/>
    <s v=""/>
    <s v=""/>
    <m/>
    <s v="0"/>
    <n v="1050"/>
    <n v="136.5"/>
    <n v="1186.5"/>
    <d v="2021-09-25T00:00:00"/>
    <n v="0"/>
    <x v="6"/>
    <d v="2021-10-15T00:00:00"/>
    <n v="165"/>
    <n v="0"/>
    <n v="0"/>
    <s v="Nathan Kyme"/>
    <s v="New All Season Development"/>
    <m/>
    <s v="VC7556-2019-017"/>
    <s v="929 OF"/>
    <m/>
    <m/>
    <m/>
    <s v="Approved"/>
    <m/>
    <m/>
    <s v="Road building activities on Hare Lake road"/>
    <n v="6"/>
    <s v="C257-C267"/>
    <s v="Hare Lake"/>
    <n v="0"/>
    <d v="2021-10-04T00:00:00"/>
    <m/>
    <s v="37"/>
    <d v="2021-10-08T00:00:00"/>
    <s v=""/>
    <s v=""/>
    <m/>
    <m/>
    <m/>
    <s v="Harold Furlong"/>
    <s v="06"/>
    <s v="Corbiere and Sons Contracting1004120210925-8L.O.A.51050"/>
    <s v="Corbiere and Sons Contracting1004120210925-8L.O.A.51050INV #150"/>
    <s v="New All Season Development"/>
    <s v=""/>
    <x v="2"/>
  </r>
  <r>
    <x v="1"/>
    <n v="6"/>
    <n v="0"/>
    <n v="10041"/>
    <s v="20210925-8"/>
    <n v="53510602"/>
    <s v="Access"/>
    <n v="0"/>
    <s v="Rock Truck - 30 Ton- After Jan 10"/>
    <n v="138.05000000000001"/>
    <n v="11"/>
    <s v="Dynamic"/>
    <s v="103.54"/>
    <s v="0"/>
    <s v=""/>
    <s v=""/>
    <n v="1518.55"/>
    <n v="197.41149999999999"/>
    <n v="1715.9614999999999"/>
    <d v="2021-09-25T00:00:00"/>
    <n v="0"/>
    <x v="6"/>
    <d v="2021-10-15T00:00:00"/>
    <n v="165"/>
    <n v="0"/>
    <n v="0"/>
    <s v="Nathan Kyme"/>
    <s v="New All Season Development"/>
    <m/>
    <s v="VC7556-2019-017"/>
    <s v="929 OF"/>
    <m/>
    <m/>
    <m/>
    <s v="Approved"/>
    <m/>
    <m/>
    <s v="Road building activities on Hare Lake road"/>
    <n v="6"/>
    <s v="C257-C267"/>
    <s v="Hare Lake"/>
    <n v="0"/>
    <d v="2021-10-04T00:00:00"/>
    <m/>
    <s v="37"/>
    <d v="2021-10-08T00:00:00"/>
    <s v=""/>
    <s v=""/>
    <m/>
    <m/>
    <m/>
    <s v="Harold Furlong"/>
    <s v="06"/>
    <s v="Corbiere and Sons Contracting1004120210925-8Rock Truck - 30 Ton- After Jan 10111518.55"/>
    <s v="Corbiere and Sons Contracting1004120210925-8Rock Truck - 30 Ton- After Jan 10111518.55INV #150"/>
    <s v="New All Season Development"/>
    <s v=""/>
    <x v="2"/>
  </r>
  <r>
    <x v="1"/>
    <n v="6"/>
    <n v="0"/>
    <n v="10041"/>
    <s v="20210925-8"/>
    <n v="53510602"/>
    <s v="Access"/>
    <n v="0"/>
    <s v="Light Truck - Pick up- After Jan 10"/>
    <n v="243.75"/>
    <n v="2"/>
    <s v="DAY"/>
    <s v="182.81"/>
    <s v="0"/>
    <s v=""/>
    <s v=""/>
    <n v="487.5"/>
    <n v="63.375"/>
    <n v="550.875"/>
    <d v="2021-09-25T00:00:00"/>
    <n v="0"/>
    <x v="6"/>
    <d v="2021-10-15T00:00:00"/>
    <n v="165"/>
    <n v="0"/>
    <n v="0"/>
    <s v="Nathan Kyme"/>
    <s v="New All Season Development"/>
    <m/>
    <s v="VC7556-2019-017"/>
    <s v="929 OF"/>
    <m/>
    <m/>
    <m/>
    <s v="Approved"/>
    <m/>
    <m/>
    <s v="Road building activities on Hare Lake road"/>
    <n v="6"/>
    <s v="C257-C267"/>
    <s v="Hare Lake"/>
    <n v="0"/>
    <d v="2021-10-04T00:00:00"/>
    <m/>
    <s v="37"/>
    <d v="2021-10-08T00:00:00"/>
    <s v=""/>
    <s v=""/>
    <m/>
    <m/>
    <m/>
    <s v="Harold Furlong"/>
    <s v="06"/>
    <s v="Corbiere and Sons Contracting1004120210925-8Light Truck - Pick up- After Jan 102487.5"/>
    <s v="Corbiere and Sons Contracting1004120210925-8Light Truck - Pick up- After Jan 102487.5INV #150"/>
    <s v="New All Season Development"/>
    <s v=""/>
    <x v="2"/>
  </r>
  <r>
    <x v="1"/>
    <n v="6"/>
    <n v="0"/>
    <n v="10041"/>
    <s v="20210925-8"/>
    <n v="53510602"/>
    <s v="Access"/>
    <n v="0"/>
    <s v="Excavator Thumb - 30 - 50 ton- After Jan 10"/>
    <n v="12.21"/>
    <n v="5.5"/>
    <s v="HR"/>
    <s v="9.16"/>
    <s v="0"/>
    <s v=""/>
    <s v=""/>
    <n v="67.155000000000001"/>
    <n v="8.7301500000000001"/>
    <n v="75.885149999999996"/>
    <d v="2021-09-25T00:00:00"/>
    <n v="0"/>
    <x v="6"/>
    <d v="2021-10-15T00:00:00"/>
    <n v="165"/>
    <n v="0"/>
    <n v="0"/>
    <s v="Nathan Kyme"/>
    <s v="New All Season Development"/>
    <m/>
    <s v="VC7556-2019-017"/>
    <s v="929 OF"/>
    <m/>
    <m/>
    <m/>
    <s v="Approved"/>
    <m/>
    <m/>
    <s v="Road building activities on Hare Lake road"/>
    <n v="6"/>
    <s v="C257-C267"/>
    <s v="Hare Lake"/>
    <n v="0"/>
    <d v="2021-10-04T00:00:00"/>
    <m/>
    <s v="37"/>
    <d v="2021-10-08T00:00:00"/>
    <s v=""/>
    <s v=""/>
    <m/>
    <m/>
    <m/>
    <s v="Harold Furlong"/>
    <s v="06"/>
    <s v="Corbiere and Sons Contracting1004120210925-8Excavator Thumb - 30 - 50 ton- After Jan 105.567.155"/>
    <s v="Corbiere and Sons Contracting1004120210925-8Excavator Thumb - 30 - 50 ton- After Jan 105.567.155INV #150"/>
    <s v="New All Season Development"/>
    <s v=""/>
    <x v="2"/>
  </r>
  <r>
    <x v="1"/>
    <n v="6"/>
    <n v="0"/>
    <n v="10041"/>
    <s v="20210925-8"/>
    <n v="53510602"/>
    <s v="Access"/>
    <n v="0"/>
    <s v="Excavator - 30 ton- After Jan 10"/>
    <n v="138.44999999999999"/>
    <n v="5.5"/>
    <s v="Dynamic"/>
    <s v="103.84"/>
    <s v="0"/>
    <s v=""/>
    <s v=""/>
    <n v="761.47500000000002"/>
    <n v="98.99175000000001"/>
    <n v="860.46674999999993"/>
    <d v="2021-09-25T00:00:00"/>
    <n v="0"/>
    <x v="6"/>
    <d v="2021-10-15T00:00:00"/>
    <n v="165"/>
    <n v="0"/>
    <n v="0"/>
    <s v="Nathan Kyme"/>
    <s v="New All Season Development"/>
    <m/>
    <s v="VC7556-2019-017"/>
    <s v="929 OF"/>
    <m/>
    <m/>
    <m/>
    <s v="Approved"/>
    <m/>
    <m/>
    <s v="Road building activities on Hare Lake road"/>
    <n v="6"/>
    <s v="C257-C267"/>
    <s v="Hare Lake"/>
    <n v="0"/>
    <d v="2021-10-04T00:00:00"/>
    <m/>
    <s v="37"/>
    <d v="2021-10-08T00:00:00"/>
    <s v=""/>
    <s v=""/>
    <m/>
    <m/>
    <m/>
    <s v="Harold Furlong"/>
    <s v="06"/>
    <s v="Corbiere and Sons Contracting1004120210925-8Excavator - 30 ton- After Jan 105.5761.475"/>
    <s v="Corbiere and Sons Contracting1004120210925-8Excavator - 30 ton- After Jan 105.5761.475INV #150"/>
    <s v="New All Season Development"/>
    <s v=""/>
    <x v="2"/>
  </r>
  <r>
    <x v="1"/>
    <n v="6"/>
    <n v="0"/>
    <n v="10041"/>
    <s v="20210925-8"/>
    <n v="53510602"/>
    <s v="Access"/>
    <n v="0"/>
    <s v="Excavator - 30 ton- After Jan 10"/>
    <n v="138.44999999999999"/>
    <n v="11"/>
    <s v="Dynamic"/>
    <s v="103.84"/>
    <s v="0"/>
    <s v=""/>
    <s v=""/>
    <n v="1522.95"/>
    <n v="197.98350000000002"/>
    <n v="1720.9334999999999"/>
    <d v="2021-09-25T00:00:00"/>
    <n v="0"/>
    <x v="6"/>
    <d v="2021-10-15T00:00:00"/>
    <n v="165"/>
    <n v="0"/>
    <n v="0"/>
    <s v="Nathan Kyme"/>
    <s v="New All Season Development"/>
    <m/>
    <s v="VC7556-2019-017"/>
    <s v="929 OF"/>
    <m/>
    <m/>
    <m/>
    <s v="Approved"/>
    <m/>
    <m/>
    <s v="Road building activities on Hare Lake road"/>
    <n v="6"/>
    <s v="C257-C267"/>
    <s v="Hare Lake"/>
    <n v="0"/>
    <d v="2021-10-04T00:00:00"/>
    <m/>
    <s v="37"/>
    <d v="2021-10-08T00:00:00"/>
    <s v=""/>
    <s v=""/>
    <m/>
    <m/>
    <m/>
    <s v="Harold Furlong"/>
    <s v="06"/>
    <s v="Corbiere and Sons Contracting1004120210925-8Excavator - 30 ton- After Jan 10111522.95"/>
    <s v="Corbiere and Sons Contracting1004120210925-8Excavator - 30 ton- After Jan 10111522.95INV #150"/>
    <s v="New All Season Development"/>
    <s v=""/>
    <x v="2"/>
  </r>
  <r>
    <x v="1"/>
    <n v="6"/>
    <n v="0"/>
    <n v="10041"/>
    <s v="20210925-8"/>
    <n v="53510602"/>
    <s v="Access"/>
    <n v="0"/>
    <s v="Dozer D6 or equal- After Jan 10"/>
    <n v="131.47999999999999"/>
    <n v="11"/>
    <s v="Dynamic"/>
    <s v="98.61"/>
    <s v="0"/>
    <s v=""/>
    <s v=""/>
    <n v="1446.28"/>
    <n v="188.0164"/>
    <n v="1634.2963999999997"/>
    <d v="2021-09-25T00:00:00"/>
    <n v="0"/>
    <x v="6"/>
    <d v="2021-10-15T00:00:00"/>
    <n v="165"/>
    <n v="0"/>
    <n v="0"/>
    <s v="Nathan Kyme"/>
    <s v="New All Season Development"/>
    <m/>
    <s v="VC7556-2019-017"/>
    <s v="929 OF"/>
    <m/>
    <m/>
    <m/>
    <s v="Approved"/>
    <m/>
    <m/>
    <s v="Road building activities on Hare Lake road"/>
    <n v="6"/>
    <s v="C257-C267"/>
    <s v="Hare Lake"/>
    <n v="0"/>
    <d v="2021-10-04T00:00:00"/>
    <m/>
    <s v="37"/>
    <d v="2021-10-08T00:00:00"/>
    <s v=""/>
    <s v=""/>
    <m/>
    <m/>
    <m/>
    <s v="Harold Furlong"/>
    <s v="06"/>
    <s v="Corbiere and Sons Contracting1004120210925-8Dozer D6 or equal- After Jan 10111446.28"/>
    <s v="Corbiere and Sons Contracting1004120210925-8Dozer D6 or equal- After Jan 10111446.28INV #150"/>
    <s v="New All Season Development"/>
    <s v=""/>
    <x v="2"/>
  </r>
  <r>
    <x v="1"/>
    <n v="6"/>
    <n v="0"/>
    <n v="10040"/>
    <s v="20210925-7"/>
    <n v="53510602"/>
    <s v="Access"/>
    <n v="0"/>
    <s v="Operator - Principle - After Jan 10"/>
    <n v="75"/>
    <n v="72"/>
    <s v="HR"/>
    <s v=""/>
    <s v=""/>
    <s v="75"/>
    <s v="0"/>
    <n v="5400"/>
    <n v="702"/>
    <n v="6101.9999999999991"/>
    <d v="2021-09-25T00:00:00"/>
    <n v="0"/>
    <x v="6"/>
    <d v="2021-10-15T00:00:00"/>
    <n v="165"/>
    <n v="0"/>
    <n v="0"/>
    <s v="Nathan Kyme"/>
    <s v="New All Season Development"/>
    <m/>
    <s v="VC7556-2019-017"/>
    <s v="929 OF"/>
    <m/>
    <m/>
    <m/>
    <s v="Approved"/>
    <m/>
    <m/>
    <s v="Road Building activities on Neys Road"/>
    <n v="6"/>
    <s v="C219-C236"/>
    <s v="Neys"/>
    <n v="0"/>
    <d v="2021-10-04T00:00:00"/>
    <m/>
    <s v="37"/>
    <d v="2021-10-08T00:00:00"/>
    <s v=""/>
    <s v=""/>
    <m/>
    <m/>
    <m/>
    <s v="Harold Furlong"/>
    <s v="06"/>
    <s v="Corbiere and Sons Contracting1004020210925-7Operator - Principle - After Jan 10725400"/>
    <s v="Corbiere and Sons Contracting1004020210925-7Operator - Principle - After Jan 10725400INV #150"/>
    <s v="New All Season Development"/>
    <s v=""/>
    <x v="2"/>
  </r>
  <r>
    <x v="1"/>
    <n v="6"/>
    <n v="0"/>
    <n v="10040"/>
    <s v="20210925-7"/>
    <n v="53510602"/>
    <s v="Access"/>
    <n v="0"/>
    <s v="L.O.A."/>
    <n v="210"/>
    <n v="7"/>
    <s v="DAY"/>
    <s v=""/>
    <s v=""/>
    <m/>
    <s v="0"/>
    <n v="1470"/>
    <n v="191.1"/>
    <n v="1661.1"/>
    <d v="2021-09-25T00:00:00"/>
    <n v="0"/>
    <x v="6"/>
    <d v="2021-10-15T00:00:00"/>
    <n v="165"/>
    <n v="0"/>
    <n v="0"/>
    <s v="Nathan Kyme"/>
    <s v="New All Season Development"/>
    <m/>
    <s v="VC7556-2019-017"/>
    <s v="929 OF"/>
    <m/>
    <m/>
    <m/>
    <s v="Approved"/>
    <m/>
    <m/>
    <s v="Road Building activities on Neys Road"/>
    <n v="6"/>
    <s v="C219-C236"/>
    <s v="Neys"/>
    <n v="0"/>
    <d v="2021-10-04T00:00:00"/>
    <m/>
    <s v="37"/>
    <d v="2021-10-08T00:00:00"/>
    <s v=""/>
    <s v=""/>
    <m/>
    <m/>
    <m/>
    <s v="Harold Furlong"/>
    <s v="06"/>
    <s v="Corbiere and Sons Contracting1004020210925-7L.O.A.71470"/>
    <s v="Corbiere and Sons Contracting1004020210925-7L.O.A.71470INV #150"/>
    <s v="New All Season Development"/>
    <s v=""/>
    <x v="2"/>
  </r>
  <r>
    <x v="1"/>
    <n v="6"/>
    <n v="0"/>
    <n v="10040"/>
    <s v="20210925-7"/>
    <n v="53510602"/>
    <s v="Access"/>
    <n v="0"/>
    <s v="Foreman"/>
    <n v="95"/>
    <n v="12"/>
    <s v="HR"/>
    <s v=""/>
    <s v=""/>
    <s v="95"/>
    <s v="0"/>
    <n v="1140"/>
    <n v="148.20000000000002"/>
    <n v="1288.1999999999998"/>
    <d v="2021-09-25T00:00:00"/>
    <n v="0"/>
    <x v="6"/>
    <d v="2021-10-15T00:00:00"/>
    <n v="165"/>
    <n v="0"/>
    <n v="0"/>
    <s v="Nathan Kyme"/>
    <s v="New All Season Development"/>
    <m/>
    <s v="VC7556-2019-017"/>
    <s v="929 OF"/>
    <m/>
    <m/>
    <m/>
    <s v="Approved"/>
    <m/>
    <m/>
    <s v="Road Building activities on Neys Road"/>
    <n v="6"/>
    <s v="C219-C236"/>
    <s v="Neys"/>
    <n v="0"/>
    <d v="2021-10-04T00:00:00"/>
    <m/>
    <s v="37"/>
    <d v="2021-10-08T00:00:00"/>
    <s v=""/>
    <s v=""/>
    <m/>
    <m/>
    <m/>
    <s v="Harold Furlong"/>
    <s v="06"/>
    <s v="Corbiere and Sons Contracting1004020210925-7Foreman121140"/>
    <s v="Corbiere and Sons Contracting1004020210925-7Foreman121140INV #150"/>
    <s v="New All Season Development"/>
    <s v=""/>
    <x v="2"/>
  </r>
  <r>
    <x v="1"/>
    <n v="6"/>
    <n v="0"/>
    <n v="10040"/>
    <s v="20210925-7"/>
    <n v="53510602"/>
    <s v="Access"/>
    <n v="0"/>
    <s v="Rock Truck - 30 Ton- After Jan 10"/>
    <n v="138.05000000000001"/>
    <n v="33"/>
    <s v="Dynamic"/>
    <s v="103.54"/>
    <s v="0"/>
    <s v=""/>
    <s v=""/>
    <n v="4555.6499999999996"/>
    <n v="592.23450000000003"/>
    <n v="5147.8844999999992"/>
    <d v="2021-09-25T00:00:00"/>
    <n v="0"/>
    <x v="6"/>
    <d v="2021-10-15T00:00:00"/>
    <n v="165"/>
    <n v="0"/>
    <n v="0"/>
    <s v="Nathan Kyme"/>
    <s v="New All Season Development"/>
    <m/>
    <s v="VC7556-2019-017"/>
    <s v="929 OF"/>
    <m/>
    <m/>
    <m/>
    <s v="Approved"/>
    <m/>
    <m/>
    <s v="Road Building activities on Neys Road"/>
    <n v="6"/>
    <s v="C219-C236"/>
    <s v="Neys"/>
    <n v="0"/>
    <d v="2021-10-04T00:00:00"/>
    <m/>
    <s v="37"/>
    <d v="2021-10-08T00:00:00"/>
    <s v=""/>
    <s v=""/>
    <m/>
    <m/>
    <m/>
    <s v="Harold Furlong"/>
    <s v="06"/>
    <s v="Corbiere and Sons Contracting1004020210925-7Rock Truck - 30 Ton- After Jan 10334555.65"/>
    <s v="Corbiere and Sons Contracting1004020210925-7Rock Truck - 30 Ton- After Jan 10334555.65INV #150"/>
    <s v="New All Season Development"/>
    <s v=""/>
    <x v="2"/>
  </r>
  <r>
    <x v="1"/>
    <n v="6"/>
    <n v="0"/>
    <n v="10040"/>
    <s v="20210925-7"/>
    <n v="53510602"/>
    <s v="Access"/>
    <n v="0"/>
    <s v="Light Truck - Pick up- After Jan 10"/>
    <n v="243.75"/>
    <n v="4"/>
    <s v="DAY"/>
    <s v="182.81"/>
    <s v="0"/>
    <s v=""/>
    <s v=""/>
    <n v="975"/>
    <n v="126.75"/>
    <n v="1101.75"/>
    <d v="2021-09-25T00:00:00"/>
    <n v="0"/>
    <x v="6"/>
    <d v="2021-10-15T00:00:00"/>
    <n v="165"/>
    <n v="0"/>
    <n v="0"/>
    <s v="Nathan Kyme"/>
    <s v="New All Season Development"/>
    <m/>
    <s v="VC7556-2019-017"/>
    <s v="929 OF"/>
    <m/>
    <m/>
    <m/>
    <s v="Approved"/>
    <m/>
    <m/>
    <s v="Road Building activities on Neys Road"/>
    <n v="6"/>
    <s v="C219-C236"/>
    <s v="Neys"/>
    <n v="0"/>
    <d v="2021-10-04T00:00:00"/>
    <m/>
    <s v="37"/>
    <d v="2021-10-08T00:00:00"/>
    <s v=""/>
    <s v=""/>
    <m/>
    <m/>
    <m/>
    <s v="Harold Furlong"/>
    <s v="06"/>
    <s v="Corbiere and Sons Contracting1004020210925-7Light Truck - Pick up- After Jan 104975"/>
    <s v="Corbiere and Sons Contracting1004020210925-7Light Truck - Pick up- After Jan 104975INV #150"/>
    <s v="New All Season Development"/>
    <s v=""/>
    <x v="2"/>
  </r>
  <r>
    <x v="1"/>
    <n v="6"/>
    <n v="0"/>
    <n v="10040"/>
    <s v="20210925-7"/>
    <n v="53510602"/>
    <s v="Access"/>
    <n v="0"/>
    <s v="ATV - Side by Side w/ roll bar- After Jan 10"/>
    <n v="18.45"/>
    <n v="10"/>
    <s v="HR"/>
    <s v="13.84"/>
    <s v="0"/>
    <s v=""/>
    <s v=""/>
    <n v="184.5"/>
    <n v="23.984999999999999"/>
    <n v="208.48499999999999"/>
    <d v="2021-09-25T00:00:00"/>
    <n v="0"/>
    <x v="6"/>
    <d v="2021-10-15T00:00:00"/>
    <n v="165"/>
    <n v="0"/>
    <n v="0"/>
    <s v="Nathan Kyme"/>
    <s v="New All Season Development"/>
    <m/>
    <s v="VC7556-2019-017"/>
    <s v="929 OF"/>
    <m/>
    <m/>
    <m/>
    <s v="Approved"/>
    <m/>
    <m/>
    <s v="Road Building activities on Neys Road"/>
    <n v="6"/>
    <s v="C219-C236"/>
    <s v="Neys"/>
    <n v="0"/>
    <d v="2021-10-04T00:00:00"/>
    <m/>
    <s v="37"/>
    <d v="2021-10-08T00:00:00"/>
    <s v=""/>
    <s v=""/>
    <m/>
    <m/>
    <m/>
    <s v="Harold Furlong"/>
    <s v="06"/>
    <s v="Corbiere and Sons Contracting1004020210925-7ATV - Side by Side w/ roll bar- After Jan 1010184.5"/>
    <s v="Corbiere and Sons Contracting1004020210925-7ATV - Side by Side w/ roll bar- After Jan 1010184.5INV #150"/>
    <s v="New All Season Development"/>
    <s v=""/>
    <x v="2"/>
  </r>
  <r>
    <x v="1"/>
    <n v="6"/>
    <n v="0"/>
    <n v="10040"/>
    <s v="20210925-7"/>
    <n v="53510602"/>
    <s v="Access"/>
    <n v="0"/>
    <s v="Excavator Thumb - 30 - 50 ton- After Jan 10"/>
    <n v="12.21"/>
    <n v="11"/>
    <s v="HR"/>
    <s v="9.16"/>
    <s v="0"/>
    <s v=""/>
    <s v=""/>
    <n v="134.31"/>
    <n v="17.4603"/>
    <n v="151.77029999999999"/>
    <d v="2021-09-25T00:00:00"/>
    <n v="0"/>
    <x v="6"/>
    <d v="2021-10-15T00:00:00"/>
    <n v="165"/>
    <n v="0"/>
    <n v="0"/>
    <s v="Nathan Kyme"/>
    <s v="New All Season Development"/>
    <m/>
    <s v="VC7556-2019-017"/>
    <s v="929 OF"/>
    <m/>
    <m/>
    <m/>
    <s v="Approved"/>
    <m/>
    <m/>
    <s v="Road Building activities on Neys Road"/>
    <n v="6"/>
    <s v="C219-C236"/>
    <s v="Neys"/>
    <n v="0"/>
    <d v="2021-10-04T00:00:00"/>
    <m/>
    <s v="37"/>
    <d v="2021-10-08T00:00:00"/>
    <s v=""/>
    <s v=""/>
    <m/>
    <m/>
    <m/>
    <s v="Harold Furlong"/>
    <s v="06"/>
    <s v="Corbiere and Sons Contracting1004020210925-7Excavator Thumb - 30 - 50 ton- After Jan 1011134.31"/>
    <s v="Corbiere and Sons Contracting1004020210925-7Excavator Thumb - 30 - 50 ton- After Jan 1011134.31INV #150"/>
    <s v="New All Season Development"/>
    <s v=""/>
    <x v="2"/>
  </r>
  <r>
    <x v="1"/>
    <n v="6"/>
    <n v="0"/>
    <n v="10040"/>
    <s v="20210925-7"/>
    <n v="53510602"/>
    <s v="Access"/>
    <n v="0"/>
    <s v="Excavator Thumb - 30 - 50 ton- After Jan 10"/>
    <n v="12.21"/>
    <n v="11"/>
    <s v="HR"/>
    <s v="9.16"/>
    <s v="0"/>
    <s v=""/>
    <s v=""/>
    <n v="134.31"/>
    <n v="17.4603"/>
    <n v="151.77029999999999"/>
    <d v="2021-09-25T00:00:00"/>
    <n v="0"/>
    <x v="6"/>
    <d v="2021-10-15T00:00:00"/>
    <n v="165"/>
    <n v="0"/>
    <n v="0"/>
    <s v="Nathan Kyme"/>
    <s v="New All Season Development"/>
    <m/>
    <s v="VC7556-2019-017"/>
    <s v="929 OF"/>
    <m/>
    <m/>
    <m/>
    <s v="Approved"/>
    <m/>
    <m/>
    <s v="Road Building activities on Neys Road"/>
    <n v="6"/>
    <s v="C219-C236"/>
    <s v="Neys"/>
    <n v="0"/>
    <d v="2021-10-04T00:00:00"/>
    <m/>
    <s v="37"/>
    <d v="2021-10-08T00:00:00"/>
    <s v=""/>
    <s v=""/>
    <m/>
    <m/>
    <m/>
    <s v="Harold Furlong"/>
    <s v="06"/>
    <s v="Corbiere and Sons Contracting1004020210925-7Excavator Thumb - 30 - 50 ton- After Jan 1011134.31"/>
    <s v="Corbiere and Sons Contracting1004020210925-7Excavator Thumb - 30 - 50 ton- After Jan 1011134.31INV #150"/>
    <s v="New All Season Development"/>
    <s v=""/>
    <x v="2"/>
  </r>
  <r>
    <x v="1"/>
    <n v="6"/>
    <n v="0"/>
    <n v="10040"/>
    <s v="20210925-7"/>
    <n v="53510602"/>
    <s v="Access"/>
    <n v="0"/>
    <s v="Excavator - 36 ton- After Jan 10"/>
    <n v="146.96"/>
    <n v="11"/>
    <s v="Dynamic"/>
    <s v="110.22"/>
    <s v="0"/>
    <s v=""/>
    <s v=""/>
    <n v="1616.56"/>
    <n v="210.15280000000001"/>
    <n v="1826.7127999999998"/>
    <d v="2021-09-25T00:00:00"/>
    <n v="0"/>
    <x v="6"/>
    <d v="2021-10-15T00:00:00"/>
    <n v="165"/>
    <n v="0"/>
    <n v="0"/>
    <s v="Nathan Kyme"/>
    <s v="New All Season Development"/>
    <m/>
    <s v="VC7556-2019-017"/>
    <s v="929 OF"/>
    <m/>
    <m/>
    <m/>
    <s v="Approved"/>
    <m/>
    <m/>
    <s v="Road Building activities on Neys Road"/>
    <n v="6"/>
    <s v="C219-C236"/>
    <s v="Neys"/>
    <n v="0"/>
    <d v="2021-10-04T00:00:00"/>
    <m/>
    <s v="37"/>
    <d v="2021-10-08T00:00:00"/>
    <s v=""/>
    <s v=""/>
    <m/>
    <m/>
    <m/>
    <s v="Harold Furlong"/>
    <s v="06"/>
    <s v="Corbiere and Sons Contracting1004020210925-7Excavator - 36 ton- After Jan 10111616.56"/>
    <s v="Corbiere and Sons Contracting1004020210925-7Excavator - 36 ton- After Jan 10111616.56INV #150"/>
    <s v="New All Season Development"/>
    <s v=""/>
    <x v="2"/>
  </r>
  <r>
    <x v="1"/>
    <n v="6"/>
    <n v="0"/>
    <n v="10040"/>
    <s v="20210925-7"/>
    <n v="53510602"/>
    <s v="Access"/>
    <n v="0"/>
    <s v="Excavator - 30 ton- After Jan 10"/>
    <n v="138.44999999999999"/>
    <n v="11"/>
    <s v="Dynamic"/>
    <s v="103.84"/>
    <s v="0"/>
    <s v=""/>
    <s v=""/>
    <n v="1522.95"/>
    <n v="197.98350000000002"/>
    <n v="1720.9334999999999"/>
    <d v="2021-09-25T00:00:00"/>
    <n v="0"/>
    <x v="6"/>
    <d v="2021-10-15T00:00:00"/>
    <n v="165"/>
    <n v="0"/>
    <n v="0"/>
    <s v="Nathan Kyme"/>
    <s v="New All Season Development"/>
    <m/>
    <s v="VC7556-2019-017"/>
    <s v="929 OF"/>
    <m/>
    <m/>
    <m/>
    <s v="Approved"/>
    <m/>
    <m/>
    <s v="Road Building activities on Neys Road"/>
    <n v="6"/>
    <s v="C219-C236"/>
    <s v="Neys"/>
    <n v="0"/>
    <d v="2021-10-04T00:00:00"/>
    <m/>
    <s v="37"/>
    <d v="2021-10-08T00:00:00"/>
    <s v=""/>
    <s v=""/>
    <m/>
    <m/>
    <m/>
    <s v="Harold Furlong"/>
    <s v="06"/>
    <s v="Corbiere and Sons Contracting1004020210925-7Excavator - 30 ton- After Jan 10111522.95"/>
    <s v="Corbiere and Sons Contracting1004020210925-7Excavator - 30 ton- After Jan 10111522.95INV #150"/>
    <s v="New All Season Development"/>
    <s v=""/>
    <x v="2"/>
  </r>
  <r>
    <x v="1"/>
    <n v="6"/>
    <n v="0"/>
    <n v="10040"/>
    <s v="20210925-7"/>
    <n v="53510602"/>
    <s v="Access"/>
    <n v="0"/>
    <s v="Dozer D6 or equal- After Jan 10"/>
    <n v="131.47999999999999"/>
    <n v="11"/>
    <s v="Dynamic"/>
    <s v="98.61"/>
    <s v="0"/>
    <s v=""/>
    <s v=""/>
    <n v="1446.28"/>
    <n v="188.0164"/>
    <n v="1634.2963999999997"/>
    <d v="2021-09-25T00:00:00"/>
    <n v="0"/>
    <x v="6"/>
    <d v="2021-10-15T00:00:00"/>
    <n v="165"/>
    <n v="0"/>
    <n v="0"/>
    <s v="Nathan Kyme"/>
    <s v="New All Season Development"/>
    <m/>
    <s v="VC7556-2019-017"/>
    <s v="929 OF"/>
    <m/>
    <m/>
    <m/>
    <s v="Approved"/>
    <m/>
    <m/>
    <s v="Road Building activities on Neys Road"/>
    <n v="6"/>
    <s v="C219-C236"/>
    <s v="Neys"/>
    <n v="0"/>
    <d v="2021-10-04T00:00:00"/>
    <m/>
    <s v="37"/>
    <d v="2021-10-08T00:00:00"/>
    <s v=""/>
    <s v=""/>
    <m/>
    <m/>
    <m/>
    <s v="Harold Furlong"/>
    <s v="06"/>
    <s v="Corbiere and Sons Contracting1004020210925-7Dozer D6 or equal- After Jan 10111446.28"/>
    <s v="Corbiere and Sons Contracting1004020210925-7Dozer D6 or equal- After Jan 10111446.28INV #150"/>
    <s v="New All Season Development"/>
    <s v=""/>
    <x v="2"/>
  </r>
  <r>
    <x v="1"/>
    <n v="6"/>
    <n v="0"/>
    <n v="10039"/>
    <s v="20210925-6"/>
    <n v="53510602"/>
    <s v="Access"/>
    <n v="0"/>
    <s v="Operator - Principle - After Jan 10"/>
    <n v="75"/>
    <n v="36"/>
    <s v="HR"/>
    <s v=""/>
    <s v=""/>
    <s v="75"/>
    <s v="0"/>
    <n v="2700"/>
    <n v="351"/>
    <n v="3050.9999999999995"/>
    <d v="2021-09-25T00:00:00"/>
    <n v="0"/>
    <x v="6"/>
    <d v="2021-10-15T00:00:00"/>
    <n v="165"/>
    <n v="0"/>
    <n v="0"/>
    <s v="Nathan Kyme"/>
    <s v="New All Season Development"/>
    <m/>
    <s v="VC7556-2019-017"/>
    <s v="929 OF"/>
    <m/>
    <m/>
    <m/>
    <s v="Approved"/>
    <m/>
    <m/>
    <s v="Road building activities on Little Red Sucker Creek Road"/>
    <n v="6"/>
    <s v="C248-C257"/>
    <s v="Little Red Sucker Creek"/>
    <n v="0"/>
    <d v="2021-10-04T00:00:00"/>
    <m/>
    <s v="37"/>
    <d v="2021-10-08T00:00:00"/>
    <s v=""/>
    <s v=""/>
    <m/>
    <m/>
    <m/>
    <s v="Harold Furlong"/>
    <s v="06"/>
    <s v="Corbiere and Sons Contracting1003920210925-6Operator - Principle - After Jan 10362700"/>
    <s v="Corbiere and Sons Contracting1003920210925-6Operator - Principle - After Jan 10362700INV #150"/>
    <s v="New All Season Development"/>
    <s v=""/>
    <x v="2"/>
  </r>
  <r>
    <x v="1"/>
    <n v="6"/>
    <n v="0"/>
    <n v="10039"/>
    <s v="20210925-6"/>
    <n v="53510602"/>
    <s v="Access"/>
    <n v="0"/>
    <s v="L.O.A."/>
    <n v="210"/>
    <n v="3"/>
    <s v="DAY"/>
    <s v=""/>
    <s v=""/>
    <m/>
    <s v="0"/>
    <n v="630"/>
    <n v="81.900000000000006"/>
    <n v="711.9"/>
    <d v="2021-09-25T00:00:00"/>
    <n v="0"/>
    <x v="6"/>
    <d v="2021-10-15T00:00:00"/>
    <n v="165"/>
    <n v="0"/>
    <n v="0"/>
    <s v="Nathan Kyme"/>
    <s v="New All Season Development"/>
    <m/>
    <s v="VC7556-2019-017"/>
    <s v="929 OF"/>
    <m/>
    <m/>
    <m/>
    <s v="Approved"/>
    <m/>
    <m/>
    <s v="Road building activities on Little Red Sucker Creek Road"/>
    <n v="6"/>
    <s v="C248-C257"/>
    <s v="Little Red Sucker Creek"/>
    <n v="0"/>
    <d v="2021-10-04T00:00:00"/>
    <m/>
    <s v="37"/>
    <d v="2021-10-08T00:00:00"/>
    <s v=""/>
    <s v=""/>
    <m/>
    <m/>
    <m/>
    <s v="Harold Furlong"/>
    <s v="06"/>
    <s v="Corbiere and Sons Contracting1003920210925-6L.O.A.3630"/>
    <s v="Corbiere and Sons Contracting1003920210925-6L.O.A.3630INV #150"/>
    <s v="New All Season Development"/>
    <s v=""/>
    <x v="2"/>
  </r>
  <r>
    <x v="1"/>
    <n v="6"/>
    <n v="0"/>
    <n v="10039"/>
    <s v="20210925-6"/>
    <n v="53510602"/>
    <s v="Access"/>
    <n v="0"/>
    <s v="Light Truck - Pick up- After Jan 10"/>
    <n v="243.75"/>
    <n v="2"/>
    <s v="DAY"/>
    <s v="182.81"/>
    <s v="0"/>
    <s v=""/>
    <s v=""/>
    <n v="487.5"/>
    <n v="63.375"/>
    <n v="550.875"/>
    <d v="2021-09-25T00:00:00"/>
    <n v="0"/>
    <x v="6"/>
    <d v="2021-10-15T00:00:00"/>
    <n v="165"/>
    <n v="0"/>
    <n v="0"/>
    <s v="Nathan Kyme"/>
    <s v="New All Season Development"/>
    <m/>
    <s v="VC7556-2019-017"/>
    <s v="929 OF"/>
    <m/>
    <m/>
    <m/>
    <s v="Approved"/>
    <m/>
    <m/>
    <s v="Road building activities on Little Red Sucker Creek Road"/>
    <n v="6"/>
    <s v="C248-C257"/>
    <s v="Little Red Sucker Creek"/>
    <n v="0"/>
    <d v="2021-10-04T00:00:00"/>
    <m/>
    <s v="37"/>
    <d v="2021-10-08T00:00:00"/>
    <s v=""/>
    <s v=""/>
    <m/>
    <m/>
    <m/>
    <s v="Harold Furlong"/>
    <s v="06"/>
    <s v="Corbiere and Sons Contracting1003920210925-6Light Truck - Pick up- After Jan 102487.5"/>
    <s v="Corbiere and Sons Contracting1003920210925-6Light Truck - Pick up- After Jan 102487.5INV #150"/>
    <s v="New All Season Development"/>
    <s v=""/>
    <x v="2"/>
  </r>
  <r>
    <x v="1"/>
    <n v="6"/>
    <n v="0"/>
    <n v="10039"/>
    <s v="20210925-6"/>
    <n v="53510602"/>
    <s v="Access"/>
    <n v="0"/>
    <s v="Excavator Thumb - 30 - 50 ton- After Jan 10"/>
    <n v="12.21"/>
    <n v="11"/>
    <s v="HR"/>
    <s v="9.16"/>
    <s v="0"/>
    <s v=""/>
    <s v=""/>
    <n v="134.31"/>
    <n v="17.4603"/>
    <n v="151.77029999999999"/>
    <d v="2021-09-25T00:00:00"/>
    <n v="0"/>
    <x v="6"/>
    <d v="2021-10-15T00:00:00"/>
    <n v="165"/>
    <n v="0"/>
    <n v="0"/>
    <s v="Nathan Kyme"/>
    <s v="New All Season Development"/>
    <m/>
    <s v="VC7556-2019-017"/>
    <s v="929 OF"/>
    <m/>
    <m/>
    <m/>
    <s v="Approved"/>
    <m/>
    <m/>
    <s v="Road building activities on Little Red Sucker Creek Road"/>
    <n v="6"/>
    <s v="C248-C257"/>
    <s v="Little Red Sucker Creek"/>
    <n v="0"/>
    <d v="2021-10-04T00:00:00"/>
    <m/>
    <s v="37"/>
    <d v="2021-10-08T00:00:00"/>
    <s v=""/>
    <s v=""/>
    <m/>
    <m/>
    <m/>
    <s v="Harold Furlong"/>
    <s v="06"/>
    <s v="Corbiere and Sons Contracting1003920210925-6Excavator Thumb - 30 - 50 ton- After Jan 1011134.31"/>
    <s v="Corbiere and Sons Contracting1003920210925-6Excavator Thumb - 30 - 50 ton- After Jan 1011134.31INV #150"/>
    <s v="New All Season Development"/>
    <s v=""/>
    <x v="2"/>
  </r>
  <r>
    <x v="1"/>
    <n v="6"/>
    <n v="0"/>
    <n v="10039"/>
    <s v="20210925-6"/>
    <n v="53510602"/>
    <s v="Access"/>
    <n v="0"/>
    <s v="Excavator - 36 ton- After Jan 10"/>
    <n v="146.96"/>
    <n v="10"/>
    <s v="Dynamic"/>
    <s v="110.22"/>
    <s v="0"/>
    <s v=""/>
    <s v=""/>
    <n v="1469.6"/>
    <n v="191.048"/>
    <n v="1660.6479999999997"/>
    <d v="2021-09-25T00:00:00"/>
    <n v="0"/>
    <x v="6"/>
    <d v="2021-10-15T00:00:00"/>
    <n v="165"/>
    <n v="0"/>
    <n v="0"/>
    <s v="Nathan Kyme"/>
    <s v="New All Season Development"/>
    <m/>
    <s v="VC7556-2019-017"/>
    <s v="929 OF"/>
    <m/>
    <m/>
    <m/>
    <s v="Approved"/>
    <m/>
    <m/>
    <s v="Road building activities on Little Red Sucker Creek Road"/>
    <n v="6"/>
    <s v="C248-C257"/>
    <s v="Little Red Sucker Creek"/>
    <n v="0"/>
    <d v="2021-10-04T00:00:00"/>
    <m/>
    <s v="37"/>
    <d v="2021-10-08T00:00:00"/>
    <s v=""/>
    <s v=""/>
    <m/>
    <m/>
    <m/>
    <s v="Harold Furlong"/>
    <s v="06"/>
    <s v="Corbiere and Sons Contracting1003920210925-6Excavator - 36 ton- After Jan 10101469.6"/>
    <s v="Corbiere and Sons Contracting1003920210925-6Excavator - 36 ton- After Jan 10101469.6INV #150"/>
    <s v="New All Season Development"/>
    <s v=""/>
    <x v="2"/>
  </r>
  <r>
    <x v="1"/>
    <n v="6"/>
    <n v="0"/>
    <n v="10039"/>
    <s v="20210925-6"/>
    <n v="53510602"/>
    <s v="Access"/>
    <n v="0"/>
    <s v="Excavator - 30 ton- After Jan 10"/>
    <n v="138.44999999999999"/>
    <n v="11"/>
    <s v="Dynamic"/>
    <s v="103.84"/>
    <s v="0"/>
    <s v=""/>
    <s v=""/>
    <n v="1522.95"/>
    <n v="197.98350000000002"/>
    <n v="1720.9334999999999"/>
    <d v="2021-09-25T00:00:00"/>
    <n v="0"/>
    <x v="6"/>
    <d v="2021-10-15T00:00:00"/>
    <n v="165"/>
    <n v="0"/>
    <n v="0"/>
    <s v="Nathan Kyme"/>
    <s v="New All Season Development"/>
    <m/>
    <s v="VC7556-2019-017"/>
    <s v="929 OF"/>
    <m/>
    <m/>
    <m/>
    <s v="Approved"/>
    <m/>
    <m/>
    <s v="Road building activities on Little Red Sucker Creek Road"/>
    <n v="6"/>
    <s v="C248-C257"/>
    <s v="Little Red Sucker Creek"/>
    <n v="0"/>
    <d v="2021-10-04T00:00:00"/>
    <m/>
    <s v="37"/>
    <d v="2021-10-08T00:00:00"/>
    <s v=""/>
    <s v=""/>
    <m/>
    <m/>
    <m/>
    <s v="Harold Furlong"/>
    <s v="06"/>
    <s v="Corbiere and Sons Contracting1003920210925-6Excavator - 30 ton- After Jan 10111522.95"/>
    <s v="Corbiere and Sons Contracting1003920210925-6Excavator - 30 ton- After Jan 10111522.95INV #150"/>
    <s v="New All Season Development"/>
    <s v=""/>
    <x v="2"/>
  </r>
  <r>
    <x v="1"/>
    <n v="6"/>
    <n v="0"/>
    <n v="10039"/>
    <s v="20210925-6"/>
    <n v="53510602"/>
    <s v="Access"/>
    <n v="0"/>
    <s v="Dozer D6 or equal- After Jan 10"/>
    <n v="131.47999999999999"/>
    <n v="11"/>
    <s v="Dynamic"/>
    <s v="98.61"/>
    <s v="0"/>
    <s v=""/>
    <s v=""/>
    <n v="1446.28"/>
    <n v="188.0164"/>
    <n v="1634.2963999999997"/>
    <d v="2021-09-25T00:00:00"/>
    <n v="0"/>
    <x v="6"/>
    <d v="2021-10-15T00:00:00"/>
    <n v="165"/>
    <n v="0"/>
    <n v="0"/>
    <s v="Nathan Kyme"/>
    <s v="New All Season Development"/>
    <m/>
    <s v="VC7556-2019-017"/>
    <s v="929 OF"/>
    <m/>
    <m/>
    <m/>
    <s v="Approved"/>
    <m/>
    <m/>
    <s v="Road building activities on Little Red Sucker Creek Road"/>
    <n v="6"/>
    <s v="C248-C257"/>
    <s v="Little Red Sucker Creek"/>
    <n v="0"/>
    <d v="2021-10-04T00:00:00"/>
    <m/>
    <s v="37"/>
    <d v="2021-10-08T00:00:00"/>
    <s v=""/>
    <s v=""/>
    <m/>
    <m/>
    <m/>
    <s v="Harold Furlong"/>
    <s v="06"/>
    <s v="Corbiere and Sons Contracting1003920210925-6Dozer D6 or equal- After Jan 10111446.28"/>
    <s v="Corbiere and Sons Contracting1003920210925-6Dozer D6 or equal- After Jan 10111446.28INV #150"/>
    <s v="New All Season Development"/>
    <s v=""/>
    <x v="2"/>
  </r>
  <r>
    <x v="1"/>
    <n v="6"/>
    <n v="0"/>
    <n v="10049"/>
    <s v="20210925-16"/>
    <n v="53510602"/>
    <s v="Access"/>
    <n v="0"/>
    <s v="L.O.A."/>
    <n v="210"/>
    <n v="0.5"/>
    <s v="DAY"/>
    <s v=""/>
    <s v=""/>
    <m/>
    <s v="0"/>
    <n v="105"/>
    <n v="13.65"/>
    <n v="118.64999999999999"/>
    <d v="2021-09-25T00:00:00"/>
    <n v="0"/>
    <x v="6"/>
    <d v="2021-10-15T00:00:00"/>
    <n v="165"/>
    <n v="0"/>
    <n v="0"/>
    <s v="Nathan Kyme"/>
    <s v="New All Season Development"/>
    <m/>
    <s v="VC7556-2019-017"/>
    <s v="929 OF"/>
    <m/>
    <m/>
    <m/>
    <s v="Approved"/>
    <m/>
    <m/>
    <s v="Billable time for Safety Advisor present in WF6"/>
    <n v="6"/>
    <s v="C130-C277"/>
    <s v="WF6"/>
    <n v="0"/>
    <d v="2021-10-04T00:00:00"/>
    <m/>
    <s v="36"/>
    <d v="2021-10-04T00:00:00"/>
    <s v=""/>
    <s v=""/>
    <m/>
    <m/>
    <m/>
    <s v="Mike Lecocq"/>
    <s v="06"/>
    <s v="Corbiere and Sons Contracting1004920210925-16L.O.A.0.5105"/>
    <s v="Corbiere and Sons Contracting1004920210925-16L.O.A.0.5105INV #150"/>
    <s v="New All Season Development"/>
    <s v=""/>
    <x v="2"/>
  </r>
  <r>
    <x v="1"/>
    <n v="6"/>
    <n v="0"/>
    <n v="10049"/>
    <s v="20210925-16"/>
    <n v="53510602"/>
    <s v="Access"/>
    <n v="0"/>
    <s v="Safety Advisor"/>
    <n v="85"/>
    <n v="7"/>
    <s v="HR"/>
    <s v=""/>
    <s v=""/>
    <s v="85"/>
    <s v="0"/>
    <n v="595"/>
    <n v="77.350000000000009"/>
    <n v="672.34999999999991"/>
    <d v="2021-09-25T00:00:00"/>
    <n v="0"/>
    <x v="6"/>
    <d v="2021-10-15T00:00:00"/>
    <n v="165"/>
    <n v="0"/>
    <n v="0"/>
    <s v="Nathan Kyme"/>
    <s v="New All Season Development"/>
    <m/>
    <s v="VC7556-2019-017"/>
    <s v="929 OF"/>
    <m/>
    <m/>
    <m/>
    <s v="Approved"/>
    <m/>
    <m/>
    <s v="Billable time for Safety Advisor present in WF6"/>
    <n v="6"/>
    <s v="C130-C277"/>
    <s v="WF6"/>
    <n v="0"/>
    <d v="2021-10-04T00:00:00"/>
    <m/>
    <s v="36"/>
    <d v="2021-10-04T00:00:00"/>
    <s v=""/>
    <s v=""/>
    <m/>
    <m/>
    <m/>
    <s v="Mike Lecocq"/>
    <s v="06"/>
    <s v="Corbiere and Sons Contracting1004920210925-16Safety Advisor7595"/>
    <s v="Corbiere and Sons Contracting1004920210925-16Safety Advisor7595INV #150"/>
    <s v="New All Season Development"/>
    <s v=""/>
    <x v="2"/>
  </r>
  <r>
    <x v="1"/>
    <n v="6"/>
    <n v="0"/>
    <n v="10049"/>
    <s v="20210925-16"/>
    <n v="53510602"/>
    <s v="Access"/>
    <n v="0"/>
    <s v="Light Truck - Pick up- After Jan 10"/>
    <n v="243.75"/>
    <n v="1"/>
    <s v="DAY"/>
    <s v="182.81"/>
    <s v="0"/>
    <s v=""/>
    <s v=""/>
    <n v="243.75"/>
    <n v="31.6875"/>
    <n v="275.4375"/>
    <d v="2021-09-25T00:00:00"/>
    <n v="0"/>
    <x v="6"/>
    <d v="2021-10-15T00:00:00"/>
    <n v="165"/>
    <n v="0"/>
    <n v="0"/>
    <s v="Nathan Kyme"/>
    <s v="New All Season Development"/>
    <m/>
    <s v="VC7556-2019-017"/>
    <s v="929 OF"/>
    <m/>
    <m/>
    <m/>
    <s v="Approved"/>
    <m/>
    <m/>
    <s v="Billable time for Safety Advisor present in WF6"/>
    <n v="6"/>
    <s v="C130-C277"/>
    <s v="WF6"/>
    <n v="0"/>
    <d v="2021-10-04T00:00:00"/>
    <m/>
    <s v="36"/>
    <d v="2021-10-04T00:00:00"/>
    <s v=""/>
    <s v=""/>
    <m/>
    <m/>
    <m/>
    <s v="Mike Lecocq"/>
    <s v="06"/>
    <s v="Corbiere and Sons Contracting1004920210925-16Light Truck - Pick up- After Jan 101243.75"/>
    <s v="Corbiere and Sons Contracting1004920210925-16Light Truck - Pick up- After Jan 101243.75INV #150"/>
    <s v="New All Season Development"/>
    <s v=""/>
    <x v="2"/>
  </r>
  <r>
    <x v="1"/>
    <n v="6"/>
    <n v="0"/>
    <n v="10048"/>
    <s v="20210925-15"/>
    <n v="53510602"/>
    <s v="Access"/>
    <n v="0"/>
    <s v="Operator - Principle - After Jan 10"/>
    <n v="75"/>
    <n v="40"/>
    <s v="HR"/>
    <s v=""/>
    <s v=""/>
    <s v="75"/>
    <s v="0"/>
    <n v="3000"/>
    <n v="390"/>
    <n v="3389.9999999999995"/>
    <d v="2021-09-25T00:00:00"/>
    <n v="0"/>
    <x v="6"/>
    <d v="2021-10-15T00:00:00"/>
    <n v="165"/>
    <n v="0"/>
    <n v="0"/>
    <s v="Nathan Kyme"/>
    <s v="New All Season Development"/>
    <m/>
    <s v="VC7556-2019-017"/>
    <s v="929 OF"/>
    <m/>
    <m/>
    <m/>
    <s v="Approved"/>
    <m/>
    <m/>
    <s v="Road building activities on Dead Horse"/>
    <n v="6"/>
    <s v="C203-C209"/>
    <s v="Dead Horse Creek"/>
    <n v="0"/>
    <d v="2021-10-04T00:00:00"/>
    <m/>
    <s v="37"/>
    <d v="2021-10-08T00:00:00"/>
    <s v=""/>
    <s v=""/>
    <m/>
    <m/>
    <m/>
    <s v="Harold Furlong"/>
    <s v="06"/>
    <s v="Corbiere and Sons Contracting1004820210925-15Operator - Principle - After Jan 10403000"/>
    <s v="Corbiere and Sons Contracting1004820210925-15Operator - Principle - After Jan 10403000INV #150"/>
    <s v="New All Season Development"/>
    <s v=""/>
    <x v="2"/>
  </r>
  <r>
    <x v="1"/>
    <n v="6"/>
    <n v="0"/>
    <n v="10048"/>
    <s v="20210925-15"/>
    <n v="53510602"/>
    <s v="Access"/>
    <n v="0"/>
    <s v="Foreman"/>
    <n v="95"/>
    <n v="4"/>
    <s v="HR"/>
    <s v=""/>
    <s v=""/>
    <s v="95"/>
    <s v="0"/>
    <n v="380"/>
    <n v="49.4"/>
    <n v="429.4"/>
    <d v="2021-09-25T00:00:00"/>
    <n v="0"/>
    <x v="6"/>
    <d v="2021-10-15T00:00:00"/>
    <n v="165"/>
    <n v="0"/>
    <n v="0"/>
    <s v="Nathan Kyme"/>
    <s v="New All Season Development"/>
    <m/>
    <s v="VC7556-2019-017"/>
    <s v="929 OF"/>
    <m/>
    <m/>
    <m/>
    <s v="Approved"/>
    <m/>
    <m/>
    <s v="Road building activities on Dead Horse"/>
    <n v="6"/>
    <s v="C203-C209"/>
    <s v="Dead Horse Creek"/>
    <n v="0"/>
    <d v="2021-10-04T00:00:00"/>
    <m/>
    <s v="37"/>
    <d v="2021-10-08T00:00:00"/>
    <s v=""/>
    <s v=""/>
    <m/>
    <m/>
    <m/>
    <s v="Harold Furlong"/>
    <s v="06"/>
    <s v="Corbiere and Sons Contracting1004820210925-15Foreman4380"/>
    <s v="Corbiere and Sons Contracting1004820210925-15Foreman4380INV #150"/>
    <s v="New All Season Development"/>
    <s v=""/>
    <x v="2"/>
  </r>
  <r>
    <x v="1"/>
    <n v="6"/>
    <n v="0"/>
    <n v="10048"/>
    <s v="20210925-15"/>
    <n v="53510602"/>
    <s v="Access"/>
    <n v="0"/>
    <s v="Rock Truck - 30 Ton- After Jan 10"/>
    <n v="138.05000000000001"/>
    <n v="11"/>
    <s v="Dynamic"/>
    <s v="103.54"/>
    <s v="0"/>
    <s v=""/>
    <s v=""/>
    <n v="1518.55"/>
    <n v="197.41149999999999"/>
    <n v="1715.9614999999999"/>
    <d v="2021-09-25T00:00:00"/>
    <n v="0"/>
    <x v="6"/>
    <d v="2021-10-15T00:00:00"/>
    <n v="165"/>
    <n v="0"/>
    <n v="0"/>
    <s v="Nathan Kyme"/>
    <s v="New All Season Development"/>
    <m/>
    <s v="VC7556-2019-017"/>
    <s v="929 OF"/>
    <m/>
    <m/>
    <m/>
    <s v="Approved"/>
    <m/>
    <m/>
    <s v="Road building activities on Dead Horse"/>
    <n v="6"/>
    <s v="C203-C209"/>
    <s v="Dead Horse Creek"/>
    <n v="0"/>
    <d v="2021-10-04T00:00:00"/>
    <m/>
    <s v="37"/>
    <d v="2021-10-08T00:00:00"/>
    <s v=""/>
    <s v=""/>
    <m/>
    <m/>
    <m/>
    <s v="Harold Furlong"/>
    <s v="06"/>
    <s v="Corbiere and Sons Contracting1004820210925-15Rock Truck - 30 Ton- After Jan 10111518.55"/>
    <s v="Corbiere and Sons Contracting1004820210925-15Rock Truck - 30 Ton- After Jan 10111518.55INV #150"/>
    <s v="New All Season Development"/>
    <s v=""/>
    <x v="2"/>
  </r>
  <r>
    <x v="1"/>
    <n v="6"/>
    <n v="0"/>
    <n v="10048"/>
    <s v="20210925-15"/>
    <n v="53510602"/>
    <s v="Access"/>
    <n v="0"/>
    <s v="Light Truck - Pick up- After Jan 10"/>
    <n v="243.75"/>
    <n v="4"/>
    <s v="DAY"/>
    <s v="182.81"/>
    <s v="0"/>
    <s v=""/>
    <s v=""/>
    <n v="975"/>
    <n v="126.75"/>
    <n v="1101.75"/>
    <d v="2021-09-25T00:00:00"/>
    <n v="0"/>
    <x v="6"/>
    <d v="2021-10-15T00:00:00"/>
    <n v="165"/>
    <n v="0"/>
    <n v="0"/>
    <s v="Nathan Kyme"/>
    <s v="New All Season Development"/>
    <m/>
    <s v="VC7556-2019-017"/>
    <s v="929 OF"/>
    <m/>
    <m/>
    <m/>
    <s v="Approved"/>
    <m/>
    <m/>
    <s v="Road building activities on Dead Horse"/>
    <n v="6"/>
    <s v="C203-C209"/>
    <s v="Dead Horse Creek"/>
    <n v="0"/>
    <d v="2021-10-04T00:00:00"/>
    <m/>
    <s v="37"/>
    <d v="2021-10-08T00:00:00"/>
    <s v=""/>
    <s v=""/>
    <m/>
    <m/>
    <m/>
    <s v="Harold Furlong"/>
    <s v="06"/>
    <s v="Corbiere and Sons Contracting1004820210925-15Light Truck - Pick up- After Jan 104975"/>
    <s v="Corbiere and Sons Contracting1004820210925-15Light Truck - Pick up- After Jan 104975INV #150"/>
    <s v="New All Season Development"/>
    <s v=""/>
    <x v="2"/>
  </r>
  <r>
    <x v="1"/>
    <n v="6"/>
    <n v="0"/>
    <n v="10048"/>
    <s v="20210925-15"/>
    <n v="53510602"/>
    <s v="Access"/>
    <n v="0"/>
    <s v="Excavator Thumb - 30 - 50 ton- After Jan 10"/>
    <n v="12.21"/>
    <n v="3"/>
    <s v="HR"/>
    <s v="9.16"/>
    <s v="0"/>
    <s v=""/>
    <s v=""/>
    <n v="36.630000000000003"/>
    <n v="4.7619000000000007"/>
    <n v="41.3919"/>
    <d v="2021-09-25T00:00:00"/>
    <n v="0"/>
    <x v="6"/>
    <d v="2021-10-15T00:00:00"/>
    <n v="165"/>
    <n v="0"/>
    <n v="0"/>
    <s v="Nathan Kyme"/>
    <s v="New All Season Development"/>
    <m/>
    <s v="VC7556-2019-017"/>
    <s v="929 OF"/>
    <m/>
    <m/>
    <m/>
    <s v="Approved"/>
    <m/>
    <m/>
    <s v="Road building activities on Dead Horse"/>
    <n v="6"/>
    <s v="C203-C209"/>
    <s v="Dead Horse Creek"/>
    <n v="0"/>
    <d v="2021-10-04T00:00:00"/>
    <m/>
    <s v="37"/>
    <d v="2021-10-08T00:00:00"/>
    <s v=""/>
    <s v=""/>
    <m/>
    <m/>
    <m/>
    <s v="Harold Furlong"/>
    <s v="06"/>
    <s v="Corbiere and Sons Contracting1004820210925-15Excavator Thumb - 30 - 50 ton- After Jan 10336.63"/>
    <s v="Corbiere and Sons Contracting1004820210925-15Excavator Thumb - 30 - 50 ton- After Jan 10336.63INV #150"/>
    <s v="New All Season Development"/>
    <s v=""/>
    <x v="2"/>
  </r>
  <r>
    <x v="1"/>
    <n v="6"/>
    <n v="0"/>
    <n v="10048"/>
    <s v="20210925-15"/>
    <n v="53510602"/>
    <s v="Access"/>
    <n v="0"/>
    <s v="Excavator Thumb - 30 - 50 ton- After Jan 10"/>
    <n v="12.21"/>
    <n v="9"/>
    <s v="HR"/>
    <s v="9.16"/>
    <s v="0"/>
    <s v=""/>
    <s v=""/>
    <n v="109.89"/>
    <n v="14.2857"/>
    <n v="124.17569999999999"/>
    <d v="2021-09-25T00:00:00"/>
    <n v="0"/>
    <x v="6"/>
    <d v="2021-10-15T00:00:00"/>
    <n v="165"/>
    <n v="0"/>
    <n v="0"/>
    <s v="Nathan Kyme"/>
    <s v="New All Season Development"/>
    <m/>
    <s v="VC7556-2019-017"/>
    <s v="929 OF"/>
    <m/>
    <m/>
    <m/>
    <s v="Approved"/>
    <m/>
    <m/>
    <s v="Road building activities on Dead Horse"/>
    <n v="6"/>
    <s v="C203-C209"/>
    <s v="Dead Horse Creek"/>
    <n v="0"/>
    <d v="2021-10-04T00:00:00"/>
    <m/>
    <s v="37"/>
    <d v="2021-10-08T00:00:00"/>
    <s v=""/>
    <s v=""/>
    <m/>
    <m/>
    <m/>
    <s v="Harold Furlong"/>
    <s v="06"/>
    <s v="Corbiere and Sons Contracting1004820210925-15Excavator Thumb - 30 - 50 ton- After Jan 109109.89"/>
    <s v="Corbiere and Sons Contracting1004820210925-15Excavator Thumb - 30 - 50 ton- After Jan 109109.89INV #150"/>
    <s v="New All Season Development"/>
    <s v=""/>
    <x v="2"/>
  </r>
  <r>
    <x v="1"/>
    <n v="6"/>
    <n v="0"/>
    <n v="10048"/>
    <s v="20210925-15"/>
    <n v="53510602"/>
    <s v="Access"/>
    <n v="0"/>
    <s v="Excavator Thumb - 30 - 50 ton- After Jan 10"/>
    <n v="12.21"/>
    <n v="3"/>
    <s v="HR"/>
    <s v="9.16"/>
    <s v="0"/>
    <s v=""/>
    <s v=""/>
    <n v="36.630000000000003"/>
    <n v="4.7619000000000007"/>
    <n v="41.3919"/>
    <d v="2021-09-25T00:00:00"/>
    <n v="0"/>
    <x v="6"/>
    <d v="2021-10-15T00:00:00"/>
    <n v="165"/>
    <n v="0"/>
    <n v="0"/>
    <s v="Nathan Kyme"/>
    <s v="New All Season Development"/>
    <m/>
    <s v="VC7556-2019-017"/>
    <s v="929 OF"/>
    <m/>
    <m/>
    <m/>
    <s v="Approved"/>
    <m/>
    <m/>
    <s v="Road building activities on Dead Horse"/>
    <n v="6"/>
    <s v="C203-C209"/>
    <s v="Dead Horse Creek"/>
    <n v="0"/>
    <d v="2021-10-04T00:00:00"/>
    <m/>
    <s v="37"/>
    <d v="2021-10-08T00:00:00"/>
    <s v=""/>
    <s v=""/>
    <m/>
    <m/>
    <m/>
    <s v="Harold Furlong"/>
    <s v="06"/>
    <s v="Corbiere and Sons Contracting1004820210925-15Excavator Thumb - 30 - 50 ton- After Jan 10336.63"/>
    <s v="Corbiere and Sons Contracting1004820210925-15Excavator Thumb - 30 - 50 ton- After Jan 10336.63INV #150"/>
    <s v="New All Season Development"/>
    <s v=""/>
    <x v="2"/>
  </r>
  <r>
    <x v="1"/>
    <n v="6"/>
    <n v="0"/>
    <n v="10048"/>
    <s v="20210925-15"/>
    <n v="53510602"/>
    <s v="Access"/>
    <n v="0"/>
    <s v="Excavator Thumb - 30 - 50 ton- After Jan 10"/>
    <n v="12.21"/>
    <n v="11"/>
    <s v="HR"/>
    <s v="9.16"/>
    <s v="0"/>
    <s v=""/>
    <s v=""/>
    <n v="134.31"/>
    <n v="17.4603"/>
    <n v="151.77029999999999"/>
    <d v="2021-09-25T00:00:00"/>
    <n v="0"/>
    <x v="6"/>
    <d v="2021-10-15T00:00:00"/>
    <n v="165"/>
    <n v="0"/>
    <n v="0"/>
    <s v="Nathan Kyme"/>
    <s v="New All Season Development"/>
    <m/>
    <s v="VC7556-2019-017"/>
    <s v="929 OF"/>
    <m/>
    <m/>
    <m/>
    <s v="Approved"/>
    <m/>
    <m/>
    <s v="Road building activities on Dead Horse"/>
    <n v="6"/>
    <s v="C203-C209"/>
    <s v="Dead Horse Creek"/>
    <n v="0"/>
    <d v="2021-10-04T00:00:00"/>
    <m/>
    <s v="37"/>
    <d v="2021-10-08T00:00:00"/>
    <s v=""/>
    <s v=""/>
    <m/>
    <m/>
    <m/>
    <s v="Harold Furlong"/>
    <s v="06"/>
    <s v="Corbiere and Sons Contracting1004820210925-15Excavator Thumb - 30 - 50 ton- After Jan 1011134.31"/>
    <s v="Corbiere and Sons Contracting1004820210925-15Excavator Thumb - 30 - 50 ton- After Jan 1011134.31INV #150"/>
    <s v="New All Season Development"/>
    <s v=""/>
    <x v="2"/>
  </r>
  <r>
    <x v="1"/>
    <n v="6"/>
    <n v="0"/>
    <n v="10048"/>
    <s v="20210925-15"/>
    <n v="53510602"/>
    <s v="Access"/>
    <n v="0"/>
    <s v="Excavator - 36 ton- After Jan 10"/>
    <n v="146.96"/>
    <n v="3"/>
    <s v="Dynamic"/>
    <s v="110.22"/>
    <s v="0"/>
    <s v=""/>
    <s v=""/>
    <n v="440.88"/>
    <n v="57.314399999999999"/>
    <n v="498.19439999999997"/>
    <d v="2021-09-25T00:00:00"/>
    <n v="0"/>
    <x v="6"/>
    <d v="2021-10-15T00:00:00"/>
    <n v="165"/>
    <n v="0"/>
    <n v="0"/>
    <s v="Nathan Kyme"/>
    <s v="New All Season Development"/>
    <m/>
    <s v="VC7556-2019-017"/>
    <s v="929 OF"/>
    <m/>
    <m/>
    <m/>
    <s v="Approved"/>
    <m/>
    <m/>
    <s v="Road building activities on Dead Horse"/>
    <n v="6"/>
    <s v="C203-C209"/>
    <s v="Dead Horse Creek"/>
    <n v="0"/>
    <d v="2021-10-04T00:00:00"/>
    <m/>
    <s v="37"/>
    <d v="2021-10-08T00:00:00"/>
    <s v=""/>
    <s v=""/>
    <m/>
    <m/>
    <m/>
    <s v="Harold Furlong"/>
    <s v="06"/>
    <s v="Corbiere and Sons Contracting1004820210925-15Excavator - 36 ton- After Jan 103440.88"/>
    <s v="Corbiere and Sons Contracting1004820210925-15Excavator - 36 ton- After Jan 103440.88INV #150"/>
    <s v="New All Season Development"/>
    <s v=""/>
    <x v="2"/>
  </r>
  <r>
    <x v="1"/>
    <n v="6"/>
    <n v="0"/>
    <n v="10048"/>
    <s v="20210925-15"/>
    <n v="53510602"/>
    <s v="Access"/>
    <n v="0"/>
    <s v="Excavator - 36 ton- After Jan 10"/>
    <n v="146.96"/>
    <n v="9"/>
    <s v="Dynamic"/>
    <s v="110.22"/>
    <s v="0"/>
    <s v=""/>
    <s v=""/>
    <n v="1322.64"/>
    <n v="171.94320000000002"/>
    <n v="1494.5832"/>
    <d v="2021-09-25T00:00:00"/>
    <n v="0"/>
    <x v="6"/>
    <d v="2021-10-15T00:00:00"/>
    <n v="165"/>
    <n v="0"/>
    <n v="0"/>
    <s v="Nathan Kyme"/>
    <s v="New All Season Development"/>
    <m/>
    <s v="VC7556-2019-017"/>
    <s v="929 OF"/>
    <m/>
    <m/>
    <m/>
    <s v="Approved"/>
    <m/>
    <m/>
    <s v="Road building activities on Dead Horse"/>
    <n v="6"/>
    <s v="C203-C209"/>
    <s v="Dead Horse Creek"/>
    <n v="0"/>
    <d v="2021-10-04T00:00:00"/>
    <m/>
    <s v="37"/>
    <d v="2021-10-08T00:00:00"/>
    <s v=""/>
    <s v=""/>
    <m/>
    <m/>
    <m/>
    <s v="Harold Furlong"/>
    <s v="06"/>
    <s v="Corbiere and Sons Contracting1004820210925-15Excavator - 36 ton- After Jan 1091322.64"/>
    <s v="Corbiere and Sons Contracting1004820210925-15Excavator - 36 ton- After Jan 1091322.64INV #150"/>
    <s v="New All Season Development"/>
    <s v=""/>
    <x v="2"/>
  </r>
  <r>
    <x v="1"/>
    <n v="6"/>
    <n v="0"/>
    <n v="10048"/>
    <s v="20210925-15"/>
    <n v="53510602"/>
    <s v="Access"/>
    <n v="0"/>
    <s v="Excavator - 36 ton- After Jan 10"/>
    <n v="146.96"/>
    <n v="3"/>
    <s v="Dynamic"/>
    <s v="110.22"/>
    <s v="0"/>
    <s v=""/>
    <s v=""/>
    <n v="440.88"/>
    <n v="57.314399999999999"/>
    <n v="498.19439999999997"/>
    <d v="2021-09-25T00:00:00"/>
    <n v="0"/>
    <x v="6"/>
    <d v="2021-10-15T00:00:00"/>
    <n v="165"/>
    <n v="0"/>
    <n v="0"/>
    <s v="Nathan Kyme"/>
    <s v="New All Season Development"/>
    <m/>
    <s v="VC7556-2019-017"/>
    <s v="929 OF"/>
    <m/>
    <m/>
    <m/>
    <s v="Approved"/>
    <m/>
    <m/>
    <s v="Road building activities on Dead Horse"/>
    <n v="6"/>
    <s v="C203-C209"/>
    <s v="Dead Horse Creek"/>
    <n v="0"/>
    <d v="2021-10-04T00:00:00"/>
    <m/>
    <s v="37"/>
    <d v="2021-10-08T00:00:00"/>
    <s v=""/>
    <s v=""/>
    <m/>
    <m/>
    <m/>
    <s v="Harold Furlong"/>
    <s v="06"/>
    <s v="Corbiere and Sons Contracting1004820210925-15Excavator - 36 ton- After Jan 103440.88"/>
    <s v="Corbiere and Sons Contracting1004820210925-15Excavator - 36 ton- After Jan 103440.88INV #150"/>
    <s v="New All Season Development"/>
    <s v=""/>
    <x v="2"/>
  </r>
  <r>
    <x v="1"/>
    <n v="6"/>
    <n v="0"/>
    <n v="10048"/>
    <s v="20210925-15"/>
    <n v="53510602"/>
    <s v="Access"/>
    <n v="0"/>
    <s v="Excavator - 30 ton- After Jan 10"/>
    <n v="138.44999999999999"/>
    <n v="11"/>
    <s v="Dynamic"/>
    <s v="103.84"/>
    <s v="0"/>
    <s v=""/>
    <s v=""/>
    <n v="1522.95"/>
    <n v="197.98350000000002"/>
    <n v="1720.9334999999999"/>
    <d v="2021-09-25T00:00:00"/>
    <n v="0"/>
    <x v="6"/>
    <d v="2021-10-15T00:00:00"/>
    <n v="165"/>
    <n v="0"/>
    <n v="0"/>
    <s v="Nathan Kyme"/>
    <s v="New All Season Development"/>
    <m/>
    <s v="VC7556-2019-017"/>
    <s v="929 OF"/>
    <m/>
    <m/>
    <m/>
    <s v="Approved"/>
    <m/>
    <m/>
    <s v="Road building activities on Dead Horse"/>
    <n v="6"/>
    <s v="C203-C209"/>
    <s v="Dead Horse Creek"/>
    <n v="0"/>
    <d v="2021-10-04T00:00:00"/>
    <m/>
    <s v="37"/>
    <d v="2021-10-08T00:00:00"/>
    <s v=""/>
    <s v=""/>
    <m/>
    <m/>
    <m/>
    <s v="Harold Furlong"/>
    <s v="06"/>
    <s v="Corbiere and Sons Contracting1004820210925-15Excavator - 30 ton- After Jan 10111522.95"/>
    <s v="Corbiere and Sons Contracting1004820210925-15Excavator - 30 ton- After Jan 10111522.95INV #150"/>
    <s v="New All Season Development"/>
    <s v=""/>
    <x v="2"/>
  </r>
  <r>
    <x v="1"/>
    <n v="6"/>
    <n v="0"/>
    <n v="10048"/>
    <s v="20210925-15"/>
    <n v="53510602"/>
    <s v="Access"/>
    <n v="0"/>
    <s v="Dozer D6 or equal- After Jan 10"/>
    <n v="131.47999999999999"/>
    <n v="11"/>
    <s v="Dynamic"/>
    <s v="98.61"/>
    <s v="0"/>
    <s v=""/>
    <s v=""/>
    <n v="1446.28"/>
    <n v="188.0164"/>
    <n v="1634.2963999999997"/>
    <d v="2021-09-25T00:00:00"/>
    <n v="0"/>
    <x v="6"/>
    <d v="2021-10-15T00:00:00"/>
    <n v="165"/>
    <n v="0"/>
    <n v="0"/>
    <s v="Nathan Kyme"/>
    <s v="New All Season Development"/>
    <m/>
    <s v="VC7556-2019-017"/>
    <s v="929 OF"/>
    <m/>
    <m/>
    <m/>
    <s v="Approved"/>
    <m/>
    <m/>
    <s v="Road building activities on Dead Horse"/>
    <n v="6"/>
    <s v="C203-C209"/>
    <s v="Dead Horse Creek"/>
    <n v="0"/>
    <d v="2021-10-04T00:00:00"/>
    <m/>
    <s v="37"/>
    <d v="2021-10-08T00:00:00"/>
    <s v=""/>
    <s v=""/>
    <m/>
    <m/>
    <m/>
    <s v="Harold Furlong"/>
    <s v="06"/>
    <s v="Corbiere and Sons Contracting1004820210925-15Dozer D6 or equal- After Jan 10111446.28"/>
    <s v="Corbiere and Sons Contracting1004820210925-15Dozer D6 or equal- After Jan 10111446.28INV #150"/>
    <s v="New All Season Development"/>
    <s v=""/>
    <x v="2"/>
  </r>
  <r>
    <x v="1"/>
    <n v="6"/>
    <n v="0"/>
    <n v="10047"/>
    <s v="20210925-14"/>
    <n v="53510602"/>
    <s v="Access"/>
    <n v="0"/>
    <s v="Labourer - General - After Jan 10"/>
    <n v="60"/>
    <n v="24"/>
    <s v="HR"/>
    <s v=""/>
    <s v=""/>
    <s v="60"/>
    <s v="0"/>
    <n v="1440"/>
    <n v="187.20000000000002"/>
    <n v="1627.1999999999998"/>
    <d v="2021-09-25T00:00:00"/>
    <n v="0"/>
    <x v="6"/>
    <d v="2021-10-15T00:00:00"/>
    <n v="165"/>
    <n v="0"/>
    <n v="0"/>
    <s v="Nathan Kyme"/>
    <s v="New All Season Development"/>
    <m/>
    <s v="VC7556-2019-017"/>
    <s v="929 OF"/>
    <m/>
    <m/>
    <m/>
    <s v="Approved"/>
    <m/>
    <m/>
    <s v="Road building activities on Ripple Creek"/>
    <n v="6"/>
    <s v="C197-C202"/>
    <s v="Ripple Lake"/>
    <n v="0"/>
    <d v="2021-10-04T00:00:00"/>
    <m/>
    <s v="37"/>
    <d v="2021-10-08T00:00:00"/>
    <s v=""/>
    <s v=""/>
    <m/>
    <m/>
    <m/>
    <s v="Harold Furlong"/>
    <s v="06"/>
    <s v="Corbiere and Sons Contracting1004720210925-14Labourer - General - After Jan 10241440"/>
    <s v="Corbiere and Sons Contracting1004720210925-14Labourer - General - After Jan 10241440INV #150"/>
    <s v="New All Season Development"/>
    <s v=""/>
    <x v="2"/>
  </r>
  <r>
    <x v="1"/>
    <n v="6"/>
    <n v="0"/>
    <n v="10047"/>
    <s v="20210925-14"/>
    <n v="53510602"/>
    <s v="Access"/>
    <n v="0"/>
    <s v="Driver - AZ - After Jan 10"/>
    <n v="70"/>
    <n v="12"/>
    <s v="HR"/>
    <s v=""/>
    <s v=""/>
    <s v="70"/>
    <s v="0"/>
    <n v="840"/>
    <n v="109.2"/>
    <n v="949.19999999999993"/>
    <d v="2021-09-25T00:00:00"/>
    <n v="0"/>
    <x v="6"/>
    <d v="2021-10-15T00:00:00"/>
    <n v="165"/>
    <n v="0"/>
    <n v="0"/>
    <s v="Nathan Kyme"/>
    <s v="New All Season Development"/>
    <m/>
    <s v="VC7556-2019-017"/>
    <s v="929 OF"/>
    <m/>
    <m/>
    <m/>
    <s v="Approved"/>
    <m/>
    <m/>
    <s v="Road building activities on Ripple Creek"/>
    <n v="6"/>
    <s v="C197-C202"/>
    <s v="Ripple Lake"/>
    <n v="0"/>
    <d v="2021-10-04T00:00:00"/>
    <m/>
    <s v="37"/>
    <d v="2021-10-08T00:00:00"/>
    <s v=""/>
    <s v=""/>
    <m/>
    <m/>
    <m/>
    <s v="Harold Furlong"/>
    <s v="06"/>
    <s v="Corbiere and Sons Contracting1004720210925-14Driver - AZ - After Jan 1012840"/>
    <s v="Corbiere and Sons Contracting1004720210925-14Driver - AZ - After Jan 1012840INV #150"/>
    <s v="New All Season Development"/>
    <s v=""/>
    <x v="2"/>
  </r>
  <r>
    <x v="1"/>
    <n v="6"/>
    <n v="0"/>
    <n v="10047"/>
    <s v="20210925-14"/>
    <n v="53510602"/>
    <s v="Access"/>
    <n v="0"/>
    <s v="Operator - Principle - After Jan 10"/>
    <n v="75"/>
    <n v="41"/>
    <s v="HR"/>
    <s v=""/>
    <s v=""/>
    <s v="75"/>
    <s v="0"/>
    <n v="3075"/>
    <n v="399.75"/>
    <n v="3474.7499999999995"/>
    <d v="2021-09-25T00:00:00"/>
    <n v="0"/>
    <x v="6"/>
    <d v="2021-10-15T00:00:00"/>
    <n v="165"/>
    <n v="0"/>
    <n v="0"/>
    <s v="Nathan Kyme"/>
    <s v="New All Season Development"/>
    <m/>
    <s v="VC7556-2019-017"/>
    <s v="929 OF"/>
    <m/>
    <m/>
    <m/>
    <s v="Approved"/>
    <m/>
    <m/>
    <s v="Road building activities on Ripple Creek"/>
    <n v="6"/>
    <s v="C197-C202"/>
    <s v="Ripple Lake"/>
    <n v="0"/>
    <d v="2021-10-04T00:00:00"/>
    <m/>
    <s v="37"/>
    <d v="2021-10-08T00:00:00"/>
    <s v=""/>
    <s v=""/>
    <m/>
    <m/>
    <m/>
    <s v="Harold Furlong"/>
    <s v="06"/>
    <s v="Corbiere and Sons Contracting1004720210925-14Operator - Principle - After Jan 10413075"/>
    <s v="Corbiere and Sons Contracting1004720210925-14Operator - Principle - After Jan 10413075INV #150"/>
    <s v="New All Season Development"/>
    <s v=""/>
    <x v="2"/>
  </r>
  <r>
    <x v="1"/>
    <n v="6"/>
    <n v="0"/>
    <n v="10047"/>
    <s v="20210925-14"/>
    <n v="53510602"/>
    <s v="Access"/>
    <n v="0"/>
    <s v="L.O.A."/>
    <n v="210"/>
    <n v="8"/>
    <s v="DAY"/>
    <s v=""/>
    <s v=""/>
    <m/>
    <s v="0"/>
    <n v="1680"/>
    <n v="218.4"/>
    <n v="1898.3999999999999"/>
    <d v="2021-09-25T00:00:00"/>
    <n v="0"/>
    <x v="6"/>
    <d v="2021-10-15T00:00:00"/>
    <n v="165"/>
    <n v="0"/>
    <n v="0"/>
    <s v="Nathan Kyme"/>
    <s v="New All Season Development"/>
    <m/>
    <s v="VC7556-2019-017"/>
    <s v="929 OF"/>
    <m/>
    <m/>
    <m/>
    <s v="Approved"/>
    <m/>
    <m/>
    <s v="Road building activities on Ripple Creek"/>
    <n v="6"/>
    <s v="C197-C202"/>
    <s v="Ripple Lake"/>
    <n v="0"/>
    <d v="2021-10-04T00:00:00"/>
    <m/>
    <s v="37"/>
    <d v="2021-10-08T00:00:00"/>
    <s v=""/>
    <s v=""/>
    <m/>
    <m/>
    <m/>
    <s v="Harold Furlong"/>
    <s v="06"/>
    <s v="Corbiere and Sons Contracting1004720210925-14L.O.A.81680"/>
    <s v="Corbiere and Sons Contracting1004720210925-14L.O.A.81680INV #150"/>
    <s v="New All Season Development"/>
    <s v=""/>
    <x v="2"/>
  </r>
  <r>
    <x v="1"/>
    <n v="6"/>
    <n v="0"/>
    <n v="10047"/>
    <s v="20210925-14"/>
    <n v="53510602"/>
    <s v="Access"/>
    <n v="0"/>
    <s v="Foreman"/>
    <n v="95"/>
    <n v="12"/>
    <s v="HR"/>
    <s v=""/>
    <s v=""/>
    <s v="95"/>
    <s v="0"/>
    <n v="1140"/>
    <n v="148.20000000000002"/>
    <n v="1288.1999999999998"/>
    <d v="2021-09-25T00:00:00"/>
    <n v="0"/>
    <x v="6"/>
    <d v="2021-10-15T00:00:00"/>
    <n v="165"/>
    <n v="0"/>
    <n v="0"/>
    <s v="Nathan Kyme"/>
    <s v="New All Season Development"/>
    <m/>
    <s v="VC7556-2019-017"/>
    <s v="929 OF"/>
    <m/>
    <m/>
    <m/>
    <s v="Approved"/>
    <m/>
    <m/>
    <s v="Road building activities on Ripple Creek"/>
    <n v="6"/>
    <s v="C197-C202"/>
    <s v="Ripple Lake"/>
    <n v="0"/>
    <d v="2021-10-04T00:00:00"/>
    <m/>
    <s v="37"/>
    <d v="2021-10-08T00:00:00"/>
    <s v=""/>
    <s v=""/>
    <m/>
    <m/>
    <m/>
    <s v="Harold Furlong"/>
    <s v="06"/>
    <s v="Corbiere and Sons Contracting1004720210925-14Foreman121140"/>
    <s v="Corbiere and Sons Contracting1004720210925-14Foreman121140INV #150"/>
    <s v="New All Season Development"/>
    <s v=""/>
    <x v="2"/>
  </r>
  <r>
    <x v="1"/>
    <n v="6"/>
    <n v="0"/>
    <n v="10047"/>
    <s v="20210925-14"/>
    <n v="53510602"/>
    <s v="Access"/>
    <n v="0"/>
    <s v="Tractor Trailer - 60 Ton- After Jan 10"/>
    <n v="122.39"/>
    <n v="12"/>
    <s v="Dynamic"/>
    <s v="91.79"/>
    <s v="0"/>
    <s v=""/>
    <s v=""/>
    <n v="1468.68"/>
    <n v="190.92840000000001"/>
    <n v="1659.6083999999998"/>
    <d v="2021-09-25T00:00:00"/>
    <n v="0"/>
    <x v="6"/>
    <d v="2021-10-15T00:00:00"/>
    <n v="165"/>
    <n v="0"/>
    <n v="0"/>
    <s v="Nathan Kyme"/>
    <s v="New All Season Development"/>
    <m/>
    <s v="VC7556-2019-017"/>
    <s v="929 OF"/>
    <m/>
    <m/>
    <m/>
    <s v="Approved"/>
    <m/>
    <m/>
    <s v="Road building activities on Ripple Creek"/>
    <n v="6"/>
    <s v="C197-C202"/>
    <s v="Ripple Lake"/>
    <n v="0"/>
    <d v="2021-10-04T00:00:00"/>
    <m/>
    <s v="37"/>
    <d v="2021-10-08T00:00:00"/>
    <s v=""/>
    <s v=""/>
    <m/>
    <m/>
    <m/>
    <s v="Harold Furlong"/>
    <s v="06"/>
    <s v="Corbiere and Sons Contracting1004720210925-14Tractor Trailer - 60 Ton- After Jan 10121468.68"/>
    <s v="Corbiere and Sons Contracting1004720210925-14Tractor Trailer - 60 Ton- After Jan 10121468.68INV #150"/>
    <s v="New All Season Development"/>
    <s v=""/>
    <x v="2"/>
  </r>
  <r>
    <x v="1"/>
    <n v="6"/>
    <n v="0"/>
    <n v="10047"/>
    <s v="20210925-14"/>
    <n v="53510602"/>
    <s v="Access"/>
    <n v="0"/>
    <s v="Rock Truck - 30 Ton- After Jan 10"/>
    <n v="138.05000000000001"/>
    <n v="9.5"/>
    <s v="Dynamic"/>
    <s v="103.54"/>
    <s v="0"/>
    <s v=""/>
    <s v=""/>
    <n v="1311.4749999999999"/>
    <n v="170.49175"/>
    <n v="1481.9667499999998"/>
    <d v="2021-09-25T00:00:00"/>
    <n v="0"/>
    <x v="6"/>
    <d v="2021-10-15T00:00:00"/>
    <n v="165"/>
    <n v="0"/>
    <n v="0"/>
    <s v="Nathan Kyme"/>
    <s v="New All Season Development"/>
    <m/>
    <s v="VC7556-2019-017"/>
    <s v="929 OF"/>
    <m/>
    <m/>
    <m/>
    <s v="Approved"/>
    <m/>
    <m/>
    <s v="Road building activities on Ripple Creek"/>
    <n v="6"/>
    <s v="C197-C202"/>
    <s v="Ripple Lake"/>
    <n v="0"/>
    <d v="2021-10-04T00:00:00"/>
    <m/>
    <s v="37"/>
    <d v="2021-10-08T00:00:00"/>
    <s v=""/>
    <s v=""/>
    <m/>
    <m/>
    <m/>
    <s v="Harold Furlong"/>
    <s v="06"/>
    <s v="Corbiere and Sons Contracting1004720210925-14Rock Truck - 30 Ton- After Jan 109.51311.475"/>
    <s v="Corbiere and Sons Contracting1004720210925-14Rock Truck - 30 Ton- After Jan 109.51311.475INV #150"/>
    <s v="New All Season Development"/>
    <s v=""/>
    <x v="2"/>
  </r>
  <r>
    <x v="1"/>
    <n v="6"/>
    <n v="0"/>
    <n v="10047"/>
    <s v="20210925-14"/>
    <n v="53510602"/>
    <s v="Access"/>
    <n v="0"/>
    <s v="Light Truck - Pick up- After Jan 10"/>
    <n v="243.75"/>
    <n v="3"/>
    <s v="DAY"/>
    <s v="182.81"/>
    <s v="0"/>
    <s v=""/>
    <s v=""/>
    <n v="731.25"/>
    <n v="95.0625"/>
    <n v="826.31249999999989"/>
    <d v="2021-09-25T00:00:00"/>
    <n v="0"/>
    <x v="6"/>
    <d v="2021-10-15T00:00:00"/>
    <n v="165"/>
    <n v="0"/>
    <n v="0"/>
    <s v="Nathan Kyme"/>
    <s v="New All Season Development"/>
    <m/>
    <s v="VC7556-2019-017"/>
    <s v="929 OF"/>
    <m/>
    <m/>
    <m/>
    <s v="Approved"/>
    <m/>
    <m/>
    <s v="Road building activities on Ripple Creek"/>
    <n v="6"/>
    <s v="C197-C202"/>
    <s v="Ripple Lake"/>
    <n v="0"/>
    <d v="2021-10-04T00:00:00"/>
    <m/>
    <s v="37"/>
    <d v="2021-10-08T00:00:00"/>
    <s v=""/>
    <s v=""/>
    <m/>
    <m/>
    <m/>
    <s v="Harold Furlong"/>
    <s v="06"/>
    <s v="Corbiere and Sons Contracting1004720210925-14Light Truck - Pick up- After Jan 103731.25"/>
    <s v="Corbiere and Sons Contracting1004720210925-14Light Truck - Pick up- After Jan 103731.25INV #150"/>
    <s v="New All Season Development"/>
    <s v=""/>
    <x v="2"/>
  </r>
  <r>
    <x v="1"/>
    <n v="6"/>
    <n v="0"/>
    <n v="10047"/>
    <s v="20210925-14"/>
    <n v="53510602"/>
    <s v="Access"/>
    <n v="0"/>
    <s v="Excavator Thumb - 30 - 50 ton- After Jan 10"/>
    <n v="12.21"/>
    <n v="9"/>
    <s v="HR"/>
    <s v="9.16"/>
    <s v="0"/>
    <s v=""/>
    <s v=""/>
    <n v="109.89"/>
    <n v="14.2857"/>
    <n v="124.17569999999999"/>
    <d v="2021-09-25T00:00:00"/>
    <n v="0"/>
    <x v="6"/>
    <d v="2021-10-15T00:00:00"/>
    <n v="165"/>
    <n v="0"/>
    <n v="0"/>
    <s v="Nathan Kyme"/>
    <s v="New All Season Development"/>
    <m/>
    <s v="VC7556-2019-017"/>
    <s v="929 OF"/>
    <m/>
    <m/>
    <m/>
    <s v="Approved"/>
    <m/>
    <m/>
    <s v="Road building activities on Ripple Creek"/>
    <n v="6"/>
    <s v="C197-C202"/>
    <s v="Ripple Lake"/>
    <n v="0"/>
    <d v="2021-10-04T00:00:00"/>
    <m/>
    <s v="37"/>
    <d v="2021-10-08T00:00:00"/>
    <s v=""/>
    <s v=""/>
    <m/>
    <m/>
    <m/>
    <s v="Harold Furlong"/>
    <s v="06"/>
    <s v="Corbiere and Sons Contracting1004720210925-14Excavator Thumb - 30 - 50 ton- After Jan 109109.89"/>
    <s v="Corbiere and Sons Contracting1004720210925-14Excavator Thumb - 30 - 50 ton- After Jan 109109.89INV #150"/>
    <s v="New All Season Development"/>
    <s v=""/>
    <x v="2"/>
  </r>
  <r>
    <x v="1"/>
    <n v="6"/>
    <n v="0"/>
    <n v="10047"/>
    <s v="20210925-14"/>
    <n v="53510602"/>
    <s v="Access"/>
    <n v="0"/>
    <s v="Excavator - 36 ton- After Jan 10"/>
    <n v="146.96"/>
    <n v="9"/>
    <s v="Dynamic"/>
    <s v="110.22"/>
    <s v="0"/>
    <s v=""/>
    <s v=""/>
    <n v="1322.64"/>
    <n v="171.94320000000002"/>
    <n v="1494.5832"/>
    <d v="2021-09-25T00:00:00"/>
    <n v="0"/>
    <x v="6"/>
    <d v="2021-10-15T00:00:00"/>
    <n v="165"/>
    <n v="0"/>
    <n v="0"/>
    <s v="Nathan Kyme"/>
    <s v="New All Season Development"/>
    <m/>
    <s v="VC7556-2019-017"/>
    <s v="929 OF"/>
    <m/>
    <m/>
    <m/>
    <s v="Approved"/>
    <m/>
    <m/>
    <s v="Road building activities on Ripple Creek"/>
    <n v="6"/>
    <s v="C197-C202"/>
    <s v="Ripple Lake"/>
    <n v="0"/>
    <d v="2021-10-04T00:00:00"/>
    <m/>
    <s v="37"/>
    <d v="2021-10-08T00:00:00"/>
    <s v=""/>
    <s v=""/>
    <m/>
    <m/>
    <m/>
    <s v="Harold Furlong"/>
    <s v="06"/>
    <s v="Corbiere and Sons Contracting1004720210925-14Excavator - 36 ton- After Jan 1091322.64"/>
    <s v="Corbiere and Sons Contracting1004720210925-14Excavator - 36 ton- After Jan 1091322.64INV #150"/>
    <s v="New All Season Development"/>
    <s v=""/>
    <x v="2"/>
  </r>
  <r>
    <x v="1"/>
    <n v="6"/>
    <n v="0"/>
    <n v="10047"/>
    <s v="20210925-14"/>
    <n v="53510602"/>
    <s v="Access"/>
    <n v="0"/>
    <s v="Dozer D6 or equal- After Jan 10"/>
    <n v="131.47999999999999"/>
    <n v="11"/>
    <s v="Dynamic"/>
    <s v="98.61"/>
    <s v="0"/>
    <s v=""/>
    <s v=""/>
    <n v="1446.28"/>
    <n v="188.0164"/>
    <n v="1634.2963999999997"/>
    <d v="2021-09-25T00:00:00"/>
    <n v="0"/>
    <x v="6"/>
    <d v="2021-10-15T00:00:00"/>
    <n v="165"/>
    <n v="0"/>
    <n v="0"/>
    <s v="Nathan Kyme"/>
    <s v="New All Season Development"/>
    <m/>
    <s v="VC7556-2019-017"/>
    <s v="929 OF"/>
    <m/>
    <m/>
    <m/>
    <s v="Approved"/>
    <m/>
    <m/>
    <s v="Road building activities on Ripple Creek"/>
    <n v="6"/>
    <s v="C197-C202"/>
    <s v="Ripple Lake"/>
    <n v="0"/>
    <d v="2021-10-04T00:00:00"/>
    <m/>
    <s v="37"/>
    <d v="2021-10-08T00:00:00"/>
    <s v=""/>
    <s v=""/>
    <m/>
    <m/>
    <m/>
    <s v="Harold Furlong"/>
    <s v="06"/>
    <s v="Corbiere and Sons Contracting1004720210925-14Dozer D6 or equal- After Jan 10111446.28"/>
    <s v="Corbiere and Sons Contracting1004720210925-14Dozer D6 or equal- After Jan 10111446.28INV #150"/>
    <s v="New All Season Development"/>
    <s v=""/>
    <x v="2"/>
  </r>
  <r>
    <x v="1"/>
    <n v="6"/>
    <n v="0"/>
    <n v="10046"/>
    <s v="20210925-13"/>
    <n v="53510602"/>
    <s v="Access"/>
    <n v="0"/>
    <s v="Operator - Principle - After Jan 10"/>
    <n v="75"/>
    <n v="12"/>
    <s v="HR"/>
    <s v=""/>
    <s v=""/>
    <s v="75"/>
    <s v="0"/>
    <n v="900"/>
    <n v="117"/>
    <n v="1016.9999999999999"/>
    <d v="2021-09-25T00:00:00"/>
    <n v="0"/>
    <x v="6"/>
    <d v="2021-10-15T00:00:00"/>
    <n v="165"/>
    <n v="0"/>
    <n v="0"/>
    <s v="Nathan Kyme"/>
    <s v="New All Season Development"/>
    <m/>
    <s v="VC7556-2019-017"/>
    <s v="929 OF"/>
    <m/>
    <m/>
    <m/>
    <s v="Approved"/>
    <m/>
    <m/>
    <s v="Road building acvitites on Mink Creek"/>
    <n v="6"/>
    <s v="C237-C247"/>
    <s v="Mink Creek"/>
    <n v="0"/>
    <d v="2021-10-04T00:00:00"/>
    <m/>
    <s v="37"/>
    <d v="2021-10-08T00:00:00"/>
    <s v=""/>
    <s v=""/>
    <m/>
    <m/>
    <m/>
    <s v="Harold Furlong"/>
    <s v="06"/>
    <s v="Corbiere and Sons Contracting1004620210925-13Operator - Principle - After Jan 1012900"/>
    <s v="Corbiere and Sons Contracting1004620210925-13Operator - Principle - After Jan 1012900INV #150"/>
    <s v="New All Season Development"/>
    <s v=""/>
    <x v="2"/>
  </r>
  <r>
    <x v="1"/>
    <n v="6"/>
    <n v="0"/>
    <n v="10046"/>
    <s v="20210925-13"/>
    <n v="53510602"/>
    <s v="Access"/>
    <n v="0"/>
    <s v="L.O.A."/>
    <n v="210"/>
    <n v="1"/>
    <s v="DAY"/>
    <s v=""/>
    <s v=""/>
    <m/>
    <s v="0"/>
    <n v="210"/>
    <n v="27.3"/>
    <n v="237.29999999999998"/>
    <d v="2021-09-25T00:00:00"/>
    <n v="0"/>
    <x v="6"/>
    <d v="2021-10-15T00:00:00"/>
    <n v="165"/>
    <n v="0"/>
    <n v="0"/>
    <s v="Nathan Kyme"/>
    <s v="New All Season Development"/>
    <m/>
    <s v="VC7556-2019-017"/>
    <s v="929 OF"/>
    <m/>
    <m/>
    <m/>
    <s v="Approved"/>
    <m/>
    <m/>
    <s v="Road building acvitites on Mink Creek"/>
    <n v="6"/>
    <s v="C237-C247"/>
    <s v="Mink Creek"/>
    <n v="0"/>
    <d v="2021-10-04T00:00:00"/>
    <m/>
    <s v="37"/>
    <d v="2021-10-08T00:00:00"/>
    <s v=""/>
    <s v=""/>
    <m/>
    <m/>
    <m/>
    <s v="Harold Furlong"/>
    <s v="06"/>
    <s v="Corbiere and Sons Contracting1004620210925-13L.O.A.1210"/>
    <s v="Corbiere and Sons Contracting1004620210925-13L.O.A.1210INV #150"/>
    <s v="New All Season Development"/>
    <s v=""/>
    <x v="2"/>
  </r>
  <r>
    <x v="1"/>
    <n v="6"/>
    <n v="0"/>
    <n v="10046"/>
    <s v="20210925-13"/>
    <n v="53510602"/>
    <s v="Access"/>
    <n v="0"/>
    <s v="Light Truck - Pick up- After Jan 10"/>
    <n v="243.75"/>
    <n v="1"/>
    <s v="DAY"/>
    <s v="182.81"/>
    <s v="0"/>
    <s v=""/>
    <s v=""/>
    <n v="243.75"/>
    <n v="31.6875"/>
    <n v="275.4375"/>
    <d v="2021-09-25T00:00:00"/>
    <n v="0"/>
    <x v="6"/>
    <d v="2021-10-15T00:00:00"/>
    <n v="165"/>
    <n v="0"/>
    <n v="0"/>
    <s v="Nathan Kyme"/>
    <s v="New All Season Development"/>
    <m/>
    <s v="VC7556-2019-017"/>
    <s v="929 OF"/>
    <m/>
    <m/>
    <m/>
    <s v="Approved"/>
    <m/>
    <m/>
    <s v="Road building acvitites on Mink Creek"/>
    <n v="6"/>
    <s v="C237-C247"/>
    <s v="Mink Creek"/>
    <n v="0"/>
    <d v="2021-10-04T00:00:00"/>
    <m/>
    <s v="37"/>
    <d v="2021-10-08T00:00:00"/>
    <s v=""/>
    <s v=""/>
    <m/>
    <m/>
    <m/>
    <s v="Harold Furlong"/>
    <s v="06"/>
    <s v="Corbiere and Sons Contracting1004620210925-13Light Truck - Pick up- After Jan 101243.75"/>
    <s v="Corbiere and Sons Contracting1004620210925-13Light Truck - Pick up- After Jan 101243.75INV #150"/>
    <s v="New All Season Development"/>
    <s v=""/>
    <x v="2"/>
  </r>
  <r>
    <x v="1"/>
    <n v="6"/>
    <n v="0"/>
    <n v="10046"/>
    <s v="20210925-13"/>
    <n v="53510602"/>
    <s v="Access"/>
    <n v="0"/>
    <s v="Excavator - 36 ton- After Jan 10"/>
    <n v="146.96"/>
    <n v="11"/>
    <s v="Dynamic"/>
    <s v="110.22"/>
    <s v="0"/>
    <s v=""/>
    <s v=""/>
    <n v="1616.56"/>
    <n v="210.15280000000001"/>
    <n v="1826.7127999999998"/>
    <d v="2021-09-25T00:00:00"/>
    <n v="0"/>
    <x v="6"/>
    <d v="2021-10-15T00:00:00"/>
    <n v="165"/>
    <n v="0"/>
    <n v="0"/>
    <s v="Nathan Kyme"/>
    <s v="New All Season Development"/>
    <m/>
    <s v="VC7556-2019-017"/>
    <s v="929 OF"/>
    <m/>
    <m/>
    <m/>
    <s v="Approved"/>
    <m/>
    <m/>
    <s v="Road building acvitites on Mink Creek"/>
    <n v="6"/>
    <s v="C237-C247"/>
    <s v="Mink Creek"/>
    <n v="0"/>
    <d v="2021-10-04T00:00:00"/>
    <m/>
    <s v="37"/>
    <d v="2021-10-08T00:00:00"/>
    <s v=""/>
    <s v=""/>
    <m/>
    <m/>
    <m/>
    <s v="Harold Furlong"/>
    <s v="06"/>
    <s v="Corbiere and Sons Contracting1004620210925-13Excavator - 36 ton- After Jan 10111616.56"/>
    <s v="Corbiere and Sons Contracting1004620210925-13Excavator - 36 ton- After Jan 10111616.56INV #150"/>
    <s v="New All Season Development"/>
    <s v=""/>
    <x v="2"/>
  </r>
  <r>
    <x v="1"/>
    <n v="6"/>
    <n v="0"/>
    <n v="10045"/>
    <s v="20210925-12"/>
    <n v="53510602"/>
    <s v="Access"/>
    <n v="0"/>
    <s v="Operator - Principle - After Jan 10"/>
    <n v="75"/>
    <n v="42"/>
    <s v="HR"/>
    <s v=""/>
    <s v=""/>
    <s v="75"/>
    <s v="0"/>
    <n v="3150"/>
    <n v="409.5"/>
    <n v="3559.4999999999995"/>
    <d v="2021-09-25T00:00:00"/>
    <n v="0"/>
    <x v="6"/>
    <d v="2021-10-15T00:00:00"/>
    <n v="165"/>
    <n v="0"/>
    <n v="0"/>
    <s v="Nathan Kyme"/>
    <s v="New All Season Development"/>
    <m/>
    <s v="VC7556-2019-017"/>
    <s v="929 OF"/>
    <m/>
    <m/>
    <m/>
    <s v="Approved"/>
    <m/>
    <m/>
    <s v="Road building activities on Middleton"/>
    <n v="6"/>
    <s v="C210-C213"/>
    <s v="Middleton"/>
    <n v="0"/>
    <d v="2021-10-04T00:00:00"/>
    <m/>
    <s v="37"/>
    <d v="2021-10-08T00:00:00"/>
    <s v=""/>
    <s v=""/>
    <m/>
    <m/>
    <m/>
    <s v="Harold Furlong"/>
    <s v="06"/>
    <s v="Corbiere and Sons Contracting1004520210925-12Operator - Principle - After Jan 10423150"/>
    <s v="Corbiere and Sons Contracting1004520210925-12Operator - Principle - After Jan 10423150INV #150"/>
    <s v="New All Season Development"/>
    <s v=""/>
    <x v="2"/>
  </r>
  <r>
    <x v="1"/>
    <n v="6"/>
    <n v="0"/>
    <n v="10045"/>
    <s v="20210925-12"/>
    <n v="53510602"/>
    <s v="Access"/>
    <n v="0"/>
    <s v="L.O.A."/>
    <n v="210"/>
    <n v="5"/>
    <s v="DAY"/>
    <s v=""/>
    <s v=""/>
    <m/>
    <s v="0"/>
    <n v="1050"/>
    <n v="136.5"/>
    <n v="1186.5"/>
    <d v="2021-09-25T00:00:00"/>
    <n v="0"/>
    <x v="6"/>
    <d v="2021-10-15T00:00:00"/>
    <n v="165"/>
    <n v="0"/>
    <n v="0"/>
    <s v="Nathan Kyme"/>
    <s v="New All Season Development"/>
    <m/>
    <s v="VC7556-2019-017"/>
    <s v="929 OF"/>
    <m/>
    <m/>
    <m/>
    <s v="Approved"/>
    <m/>
    <m/>
    <s v="Road building activities on Middleton"/>
    <n v="6"/>
    <s v="C210-C213"/>
    <s v="Middleton"/>
    <n v="0"/>
    <d v="2021-10-04T00:00:00"/>
    <m/>
    <s v="37"/>
    <d v="2021-10-08T00:00:00"/>
    <s v=""/>
    <s v=""/>
    <m/>
    <m/>
    <m/>
    <s v="Harold Furlong"/>
    <s v="06"/>
    <s v="Corbiere and Sons Contracting1004520210925-12L.O.A.51050"/>
    <s v="Corbiere and Sons Contracting1004520210925-12L.O.A.51050INV #150"/>
    <s v="New All Season Development"/>
    <s v=""/>
    <x v="2"/>
  </r>
  <r>
    <x v="1"/>
    <n v="6"/>
    <n v="0"/>
    <n v="10045"/>
    <s v="20210925-12"/>
    <n v="53510602"/>
    <s v="Access"/>
    <n v="0"/>
    <s v="Foreman"/>
    <n v="95"/>
    <n v="12"/>
    <s v="HR"/>
    <s v=""/>
    <s v=""/>
    <s v="95"/>
    <s v="0"/>
    <n v="1140"/>
    <n v="148.20000000000002"/>
    <n v="1288.1999999999998"/>
    <d v="2021-09-25T00:00:00"/>
    <n v="0"/>
    <x v="6"/>
    <d v="2021-10-15T00:00:00"/>
    <n v="165"/>
    <n v="0"/>
    <n v="0"/>
    <s v="Nathan Kyme"/>
    <s v="New All Season Development"/>
    <m/>
    <s v="VC7556-2019-017"/>
    <s v="929 OF"/>
    <m/>
    <m/>
    <m/>
    <s v="Approved"/>
    <m/>
    <m/>
    <s v="Road building activities on Middleton"/>
    <n v="6"/>
    <s v="C210-C213"/>
    <s v="Middleton"/>
    <n v="0"/>
    <d v="2021-10-04T00:00:00"/>
    <m/>
    <s v="37"/>
    <d v="2021-10-08T00:00:00"/>
    <s v=""/>
    <s v=""/>
    <m/>
    <m/>
    <m/>
    <s v="Harold Furlong"/>
    <s v="06"/>
    <s v="Corbiere and Sons Contracting1004520210925-12Foreman121140"/>
    <s v="Corbiere and Sons Contracting1004520210925-12Foreman121140INV #150"/>
    <s v="New All Season Development"/>
    <s v=""/>
    <x v="2"/>
  </r>
  <r>
    <x v="1"/>
    <n v="6"/>
    <n v="0"/>
    <n v="10045"/>
    <s v="20210925-12"/>
    <n v="53510602"/>
    <s v="Access"/>
    <n v="0"/>
    <s v="Rock Truck - 30 Ton- After Jan 10"/>
    <n v="138.05000000000001"/>
    <n v="15"/>
    <s v="Dynamic"/>
    <s v="103.54"/>
    <s v="0"/>
    <s v=""/>
    <s v=""/>
    <n v="2070.75"/>
    <n v="269.19749999999999"/>
    <n v="2339.9474999999998"/>
    <d v="2021-09-25T00:00:00"/>
    <n v="0"/>
    <x v="6"/>
    <d v="2021-10-15T00:00:00"/>
    <n v="165"/>
    <n v="0"/>
    <n v="0"/>
    <s v="Nathan Kyme"/>
    <s v="New All Season Development"/>
    <m/>
    <s v="VC7556-2019-017"/>
    <s v="929 OF"/>
    <m/>
    <m/>
    <m/>
    <s v="Approved"/>
    <m/>
    <m/>
    <s v="Road building activities on Middleton"/>
    <n v="6"/>
    <s v="C210-C213"/>
    <s v="Middleton"/>
    <n v="0"/>
    <d v="2021-10-04T00:00:00"/>
    <m/>
    <s v="37"/>
    <d v="2021-10-08T00:00:00"/>
    <s v=""/>
    <s v=""/>
    <m/>
    <m/>
    <m/>
    <s v="Harold Furlong"/>
    <s v="06"/>
    <s v="Corbiere and Sons Contracting1004520210925-12Rock Truck - 30 Ton- After Jan 10152070.75"/>
    <s v="Corbiere and Sons Contracting1004520210925-12Rock Truck - 30 Ton- After Jan 10152070.75INV #150"/>
    <s v="New All Season Development"/>
    <s v=""/>
    <x v="2"/>
  </r>
  <r>
    <x v="1"/>
    <n v="6"/>
    <n v="0"/>
    <n v="10045"/>
    <s v="20210925-12"/>
    <n v="53510602"/>
    <s v="Access"/>
    <n v="0"/>
    <s v="Light Truck - Pick up- After Jan 10"/>
    <n v="243.75"/>
    <n v="3"/>
    <s v="DAY"/>
    <s v="182.81"/>
    <s v="0"/>
    <s v=""/>
    <s v=""/>
    <n v="731.25"/>
    <n v="95.0625"/>
    <n v="826.31249999999989"/>
    <d v="2021-09-25T00:00:00"/>
    <n v="0"/>
    <x v="6"/>
    <d v="2021-10-15T00:00:00"/>
    <n v="165"/>
    <n v="0"/>
    <n v="0"/>
    <s v="Nathan Kyme"/>
    <s v="New All Season Development"/>
    <m/>
    <s v="VC7556-2019-017"/>
    <s v="929 OF"/>
    <m/>
    <m/>
    <m/>
    <s v="Approved"/>
    <m/>
    <m/>
    <s v="Road building activities on Middleton"/>
    <n v="6"/>
    <s v="C210-C213"/>
    <s v="Middleton"/>
    <n v="0"/>
    <d v="2021-10-04T00:00:00"/>
    <m/>
    <s v="37"/>
    <d v="2021-10-08T00:00:00"/>
    <s v=""/>
    <s v=""/>
    <m/>
    <m/>
    <m/>
    <s v="Harold Furlong"/>
    <s v="06"/>
    <s v="Corbiere and Sons Contracting1004520210925-12Light Truck - Pick up- After Jan 103731.25"/>
    <s v="Corbiere and Sons Contracting1004520210925-12Light Truck - Pick up- After Jan 103731.25INV #150"/>
    <s v="New All Season Development"/>
    <s v=""/>
    <x v="2"/>
  </r>
  <r>
    <x v="1"/>
    <n v="6"/>
    <n v="0"/>
    <n v="10045"/>
    <s v="20210925-12"/>
    <n v="53510602"/>
    <s v="Access"/>
    <n v="0"/>
    <s v="Excavator Thumb - 30 - 50 ton- After Jan 10"/>
    <n v="12.21"/>
    <n v="8"/>
    <s v="HR"/>
    <s v="9.16"/>
    <s v="0"/>
    <s v=""/>
    <s v=""/>
    <n v="97.68"/>
    <n v="12.698400000000001"/>
    <n v="110.3784"/>
    <d v="2021-09-25T00:00:00"/>
    <n v="0"/>
    <x v="6"/>
    <d v="2021-10-15T00:00:00"/>
    <n v="165"/>
    <n v="0"/>
    <n v="0"/>
    <s v="Nathan Kyme"/>
    <s v="New All Season Development"/>
    <m/>
    <s v="VC7556-2019-017"/>
    <s v="929 OF"/>
    <m/>
    <m/>
    <m/>
    <s v="Approved"/>
    <m/>
    <m/>
    <s v="Road building activities on Middleton"/>
    <n v="6"/>
    <s v="C210-C213"/>
    <s v="Middleton"/>
    <n v="0"/>
    <d v="2021-10-04T00:00:00"/>
    <m/>
    <s v="37"/>
    <d v="2021-10-08T00:00:00"/>
    <s v=""/>
    <s v=""/>
    <m/>
    <m/>
    <m/>
    <s v="Harold Furlong"/>
    <s v="06"/>
    <s v="Corbiere and Sons Contracting1004520210925-12Excavator Thumb - 30 - 50 ton- After Jan 10897.68"/>
    <s v="Corbiere and Sons Contracting1004520210925-12Excavator Thumb - 30 - 50 ton- After Jan 10897.68INV #150"/>
    <s v="New All Season Development"/>
    <s v=""/>
    <x v="2"/>
  </r>
  <r>
    <x v="1"/>
    <n v="6"/>
    <n v="0"/>
    <n v="10045"/>
    <s v="20210925-12"/>
    <n v="53510602"/>
    <s v="Access"/>
    <n v="0"/>
    <s v="Excavator - 36 ton- After Jan 10"/>
    <n v="146.96"/>
    <n v="8"/>
    <s v="Dynamic"/>
    <s v="110.22"/>
    <s v="0"/>
    <s v=""/>
    <s v=""/>
    <n v="1175.68"/>
    <n v="152.83840000000001"/>
    <n v="1328.5183999999999"/>
    <d v="2021-09-25T00:00:00"/>
    <n v="0"/>
    <x v="6"/>
    <d v="2021-10-15T00:00:00"/>
    <n v="165"/>
    <n v="0"/>
    <n v="0"/>
    <s v="Nathan Kyme"/>
    <s v="New All Season Development"/>
    <m/>
    <s v="VC7556-2019-017"/>
    <s v="929 OF"/>
    <m/>
    <m/>
    <m/>
    <s v="Approved"/>
    <m/>
    <m/>
    <s v="Road building activities on Middleton"/>
    <n v="6"/>
    <s v="C210-C213"/>
    <s v="Middleton"/>
    <n v="0"/>
    <d v="2021-10-04T00:00:00"/>
    <m/>
    <s v="37"/>
    <d v="2021-10-08T00:00:00"/>
    <s v=""/>
    <s v=""/>
    <m/>
    <m/>
    <m/>
    <s v="Harold Furlong"/>
    <s v="06"/>
    <s v="Corbiere and Sons Contracting1004520210925-12Excavator - 36 ton- After Jan 1081175.68"/>
    <s v="Corbiere and Sons Contracting1004520210925-12Excavator - 36 ton- After Jan 1081175.68INV #150"/>
    <s v="New All Season Development"/>
    <s v=""/>
    <x v="2"/>
  </r>
  <r>
    <x v="1"/>
    <n v="6"/>
    <n v="0"/>
    <n v="10045"/>
    <s v="20210925-12"/>
    <n v="53510602"/>
    <s v="Access"/>
    <n v="0"/>
    <s v="Dozer D6 or equal- After Jan 10"/>
    <n v="131.47999999999999"/>
    <n v="7"/>
    <s v="Dynamic"/>
    <s v="98.61"/>
    <s v="0"/>
    <s v=""/>
    <s v=""/>
    <n v="920.36"/>
    <n v="119.6468"/>
    <n v="1040.0067999999999"/>
    <d v="2021-09-25T00:00:00"/>
    <n v="0"/>
    <x v="6"/>
    <d v="2021-10-15T00:00:00"/>
    <n v="165"/>
    <n v="0"/>
    <n v="0"/>
    <s v="Nathan Kyme"/>
    <s v="New All Season Development"/>
    <m/>
    <s v="VC7556-2019-017"/>
    <s v="929 OF"/>
    <m/>
    <m/>
    <m/>
    <s v="Approved"/>
    <m/>
    <m/>
    <s v="Road building activities on Middleton"/>
    <n v="6"/>
    <s v="C210-C213"/>
    <s v="Middleton"/>
    <n v="0"/>
    <d v="2021-10-04T00:00:00"/>
    <m/>
    <s v="37"/>
    <d v="2021-10-08T00:00:00"/>
    <s v=""/>
    <s v=""/>
    <m/>
    <m/>
    <m/>
    <s v="Harold Furlong"/>
    <s v="06"/>
    <s v="Corbiere and Sons Contracting1004520210925-12Dozer D6 or equal- After Jan 107920.36"/>
    <s v="Corbiere and Sons Contracting1004520210925-12Dozer D6 or equal- After Jan 107920.36INV #150"/>
    <s v="New All Season Development"/>
    <s v=""/>
    <x v="2"/>
  </r>
  <r>
    <x v="1"/>
    <n v="6"/>
    <n v="0"/>
    <n v="10044"/>
    <s v="20210925-11"/>
    <n v="53510602"/>
    <s v="Access"/>
    <n v="0"/>
    <s v="Operator - Principle - After Jan 10"/>
    <n v="75"/>
    <n v="12"/>
    <s v="HR"/>
    <s v=""/>
    <s v=""/>
    <s v="75"/>
    <s v="0"/>
    <n v="900"/>
    <n v="117"/>
    <n v="1016.9999999999999"/>
    <d v="2021-09-25T00:00:00"/>
    <n v="0"/>
    <x v="6"/>
    <d v="2021-10-15T00:00:00"/>
    <n v="165"/>
    <n v="0"/>
    <n v="0"/>
    <s v="Nathan Kyme"/>
    <s v="New All Season Development"/>
    <m/>
    <s v="VC7556-2019-017"/>
    <s v="929 OF"/>
    <m/>
    <m/>
    <m/>
    <s v="Approved"/>
    <m/>
    <m/>
    <s v="Road Building activities from Little Pic River"/>
    <n v="6"/>
    <s v="C215-C216"/>
    <s v="Little Pic River"/>
    <n v="0"/>
    <d v="2021-10-04T00:00:00"/>
    <m/>
    <s v="37"/>
    <d v="2021-10-08T00:00:00"/>
    <s v=""/>
    <s v=""/>
    <m/>
    <m/>
    <m/>
    <s v="Harold Furlong"/>
    <s v="06"/>
    <s v="Corbiere and Sons Contracting1004420210925-11Operator - Principle - After Jan 1012900"/>
    <s v="Corbiere and Sons Contracting1004420210925-11Operator - Principle - After Jan 1012900INV #150"/>
    <s v="New All Season Development"/>
    <s v=""/>
    <x v="2"/>
  </r>
  <r>
    <x v="1"/>
    <n v="6"/>
    <n v="0"/>
    <n v="10044"/>
    <s v="20210925-11"/>
    <n v="53510602"/>
    <s v="Access"/>
    <n v="0"/>
    <s v="L.O.A."/>
    <n v="210"/>
    <n v="1"/>
    <s v="DAY"/>
    <s v=""/>
    <s v=""/>
    <m/>
    <s v="0"/>
    <n v="210"/>
    <n v="27.3"/>
    <n v="237.29999999999998"/>
    <d v="2021-09-25T00:00:00"/>
    <n v="0"/>
    <x v="6"/>
    <d v="2021-10-15T00:00:00"/>
    <n v="165"/>
    <n v="0"/>
    <n v="0"/>
    <s v="Nathan Kyme"/>
    <s v="New All Season Development"/>
    <m/>
    <s v="VC7556-2019-017"/>
    <s v="929 OF"/>
    <m/>
    <m/>
    <m/>
    <s v="Approved"/>
    <m/>
    <m/>
    <s v="Road Building activities from Little Pic River"/>
    <n v="6"/>
    <s v="C215-C216"/>
    <s v="Little Pic River"/>
    <n v="0"/>
    <d v="2021-10-04T00:00:00"/>
    <m/>
    <s v="37"/>
    <d v="2021-10-08T00:00:00"/>
    <s v=""/>
    <s v=""/>
    <m/>
    <m/>
    <m/>
    <s v="Harold Furlong"/>
    <s v="06"/>
    <s v="Corbiere and Sons Contracting1004420210925-11L.O.A.1210"/>
    <s v="Corbiere and Sons Contracting1004420210925-11L.O.A.1210INV #150"/>
    <s v="New All Season Development"/>
    <s v=""/>
    <x v="2"/>
  </r>
  <r>
    <x v="1"/>
    <n v="6"/>
    <n v="0"/>
    <n v="10044"/>
    <s v="20210925-11"/>
    <n v="53510602"/>
    <s v="Access"/>
    <n v="0"/>
    <s v="Excavator Thumb - 30 - 50 ton- After Jan 10"/>
    <n v="12.21"/>
    <n v="11"/>
    <s v="HR"/>
    <s v="9.16"/>
    <s v="0"/>
    <s v=""/>
    <s v=""/>
    <n v="134.31"/>
    <n v="17.4603"/>
    <n v="151.77029999999999"/>
    <d v="2021-09-25T00:00:00"/>
    <n v="0"/>
    <x v="6"/>
    <d v="2021-10-15T00:00:00"/>
    <n v="165"/>
    <n v="0"/>
    <n v="0"/>
    <s v="Nathan Kyme"/>
    <s v="New All Season Development"/>
    <m/>
    <s v="VC7556-2019-017"/>
    <s v="929 OF"/>
    <m/>
    <m/>
    <m/>
    <s v="Approved"/>
    <m/>
    <m/>
    <s v="Road Building activities from Little Pic River"/>
    <n v="6"/>
    <s v="C215-C216"/>
    <s v="Little Pic River"/>
    <n v="0"/>
    <d v="2021-10-04T00:00:00"/>
    <m/>
    <s v="37"/>
    <d v="2021-10-08T00:00:00"/>
    <s v=""/>
    <s v=""/>
    <m/>
    <m/>
    <m/>
    <s v="Harold Furlong"/>
    <s v="06"/>
    <s v="Corbiere and Sons Contracting1004420210925-11Excavator Thumb - 30 - 50 ton- After Jan 1011134.31"/>
    <s v="Corbiere and Sons Contracting1004420210925-11Excavator Thumb - 30 - 50 ton- After Jan 1011134.31INV #150"/>
    <s v="New All Season Development"/>
    <s v=""/>
    <x v="2"/>
  </r>
  <r>
    <x v="1"/>
    <n v="6"/>
    <n v="0"/>
    <n v="10044"/>
    <s v="20210925-11"/>
    <n v="53510602"/>
    <s v="Access"/>
    <n v="0"/>
    <s v="Excavator - 36 ton- After Jan 10"/>
    <n v="146.96"/>
    <n v="11"/>
    <s v="Dynamic"/>
    <s v="110.22"/>
    <s v="0"/>
    <s v=""/>
    <s v=""/>
    <n v="1616.56"/>
    <n v="210.15280000000001"/>
    <n v="1826.7127999999998"/>
    <d v="2021-09-25T00:00:00"/>
    <n v="0"/>
    <x v="6"/>
    <d v="2021-10-15T00:00:00"/>
    <n v="165"/>
    <n v="0"/>
    <n v="0"/>
    <s v="Nathan Kyme"/>
    <s v="New All Season Development"/>
    <m/>
    <s v="VC7556-2019-017"/>
    <s v="929 OF"/>
    <m/>
    <m/>
    <m/>
    <s v="Approved"/>
    <m/>
    <m/>
    <s v="Road Building activities from Little Pic River"/>
    <n v="6"/>
    <s v="C215-C216"/>
    <s v="Little Pic River"/>
    <n v="0"/>
    <d v="2021-10-04T00:00:00"/>
    <m/>
    <s v="37"/>
    <d v="2021-10-08T00:00:00"/>
    <s v=""/>
    <s v=""/>
    <m/>
    <m/>
    <m/>
    <s v="Harold Furlong"/>
    <s v="06"/>
    <s v="Corbiere and Sons Contracting1004420210925-11Excavator - 36 ton- After Jan 10111616.56"/>
    <s v="Corbiere and Sons Contracting1004420210925-11Excavator - 36 ton- After Jan 10111616.56INV #150"/>
    <s v="New All Season Development"/>
    <s v=""/>
    <x v="2"/>
  </r>
  <r>
    <x v="1"/>
    <n v="6"/>
    <n v="0"/>
    <n v="10043"/>
    <s v="20210925-10-R1"/>
    <n v="53510602"/>
    <s v="Access"/>
    <n v="0"/>
    <s v="Operator - Principle - After Jan 10"/>
    <n v="75"/>
    <n v="58"/>
    <s v="HR"/>
    <s v=""/>
    <s v=""/>
    <s v="75"/>
    <s v="0"/>
    <n v="4350"/>
    <n v="565.5"/>
    <n v="4915.4999999999991"/>
    <d v="2021-09-25T00:00:00"/>
    <n v="0"/>
    <x v="6"/>
    <d v="2021-10-15T00:00:00"/>
    <n v="165"/>
    <n v="0"/>
    <n v="0"/>
    <s v="Nathan Kyme"/>
    <s v="New All Season Development"/>
    <m/>
    <s v="VC7556-2019-017"/>
    <s v="929 OF"/>
    <m/>
    <m/>
    <m/>
    <s v="Approved"/>
    <m/>
    <m/>
    <s v="Road building activities on Del Lake Road"/>
    <n v="6"/>
    <s v="C186-C195"/>
    <s v="Del Lake"/>
    <n v="0"/>
    <d v="2021-10-04T00:00:00"/>
    <m/>
    <s v="37"/>
    <d v="2021-10-08T00:00:00"/>
    <s v=""/>
    <s v=""/>
    <m/>
    <m/>
    <m/>
    <s v="Harold Furlong"/>
    <s v="06"/>
    <s v="Corbiere and Sons Contracting1004320210925-10-R1Operator - Principle - After Jan 10584350"/>
    <s v="Corbiere and Sons Contracting1004320210925-10-R1Operator - Principle - After Jan 10584350INV #150"/>
    <s v="New All Season Development"/>
    <s v=""/>
    <x v="2"/>
  </r>
  <r>
    <x v="1"/>
    <n v="6"/>
    <n v="0"/>
    <n v="10043"/>
    <s v="20210925-10-R1"/>
    <n v="53510602"/>
    <s v="Access"/>
    <n v="0"/>
    <s v="L.O.A."/>
    <n v="210"/>
    <n v="6"/>
    <s v="DAY"/>
    <s v=""/>
    <s v=""/>
    <m/>
    <s v="0"/>
    <n v="1260"/>
    <n v="163.80000000000001"/>
    <n v="1423.8"/>
    <d v="2021-09-25T00:00:00"/>
    <n v="0"/>
    <x v="6"/>
    <d v="2021-10-15T00:00:00"/>
    <n v="165"/>
    <n v="0"/>
    <n v="0"/>
    <s v="Nathan Kyme"/>
    <s v="New All Season Development"/>
    <m/>
    <s v="VC7556-2019-017"/>
    <s v="929 OF"/>
    <m/>
    <m/>
    <m/>
    <s v="Approved"/>
    <m/>
    <m/>
    <s v="Road building activities on Del Lake Road"/>
    <n v="6"/>
    <s v="C186-C195"/>
    <s v="Del Lake"/>
    <n v="0"/>
    <d v="2021-10-04T00:00:00"/>
    <m/>
    <s v="37"/>
    <d v="2021-10-08T00:00:00"/>
    <s v=""/>
    <s v=""/>
    <m/>
    <m/>
    <m/>
    <s v="Harold Furlong"/>
    <s v="06"/>
    <s v="Corbiere and Sons Contracting1004320210925-10-R1L.O.A.61260"/>
    <s v="Corbiere and Sons Contracting1004320210925-10-R1L.O.A.61260INV #150"/>
    <s v="New All Season Development"/>
    <s v=""/>
    <x v="2"/>
  </r>
  <r>
    <x v="1"/>
    <n v="6"/>
    <n v="0"/>
    <n v="10043"/>
    <s v="20210925-10-R1"/>
    <n v="53510602"/>
    <s v="Access"/>
    <n v="0"/>
    <s v="Foreman"/>
    <n v="95"/>
    <n v="12"/>
    <s v="HR"/>
    <s v=""/>
    <s v=""/>
    <s v="95"/>
    <s v="0"/>
    <n v="1140"/>
    <n v="148.20000000000002"/>
    <n v="1288.1999999999998"/>
    <d v="2021-09-25T00:00:00"/>
    <n v="0"/>
    <x v="6"/>
    <d v="2021-10-15T00:00:00"/>
    <n v="165"/>
    <n v="0"/>
    <n v="0"/>
    <s v="Nathan Kyme"/>
    <s v="New All Season Development"/>
    <m/>
    <s v="VC7556-2019-017"/>
    <s v="929 OF"/>
    <m/>
    <m/>
    <m/>
    <s v="Approved"/>
    <m/>
    <m/>
    <s v="Road building activities on Del Lake Road"/>
    <n v="6"/>
    <s v="C186-C195"/>
    <s v="Del Lake"/>
    <n v="0"/>
    <d v="2021-10-04T00:00:00"/>
    <m/>
    <s v="37"/>
    <d v="2021-10-08T00:00:00"/>
    <s v=""/>
    <s v=""/>
    <m/>
    <m/>
    <m/>
    <s v="Harold Furlong"/>
    <s v="06"/>
    <s v="Corbiere and Sons Contracting1004320210925-10-R1Foreman121140"/>
    <s v="Corbiere and Sons Contracting1004320210925-10-R1Foreman121140INV #150"/>
    <s v="New All Season Development"/>
    <s v=""/>
    <x v="2"/>
  </r>
  <r>
    <x v="1"/>
    <n v="6"/>
    <n v="0"/>
    <n v="10043"/>
    <s v="20210925-10-R1"/>
    <n v="53510602"/>
    <s v="Access"/>
    <n v="0"/>
    <s v="Rock Truck - 30 Ton- After Jan 10"/>
    <n v="138.05000000000001"/>
    <n v="11"/>
    <s v="Dynamic"/>
    <s v="103.54"/>
    <s v="0"/>
    <s v=""/>
    <s v=""/>
    <n v="1518.55"/>
    <n v="197.41149999999999"/>
    <n v="1715.9614999999999"/>
    <d v="2021-09-25T00:00:00"/>
    <n v="0"/>
    <x v="6"/>
    <d v="2021-10-15T00:00:00"/>
    <n v="165"/>
    <n v="0"/>
    <n v="0"/>
    <s v="Nathan Kyme"/>
    <s v="New All Season Development"/>
    <m/>
    <s v="VC7556-2019-017"/>
    <s v="929 OF"/>
    <m/>
    <m/>
    <m/>
    <s v="Approved"/>
    <m/>
    <m/>
    <s v="Road building activities on Del Lake Road"/>
    <n v="6"/>
    <s v="C186-C195"/>
    <s v="Del Lake"/>
    <n v="0"/>
    <d v="2021-10-04T00:00:00"/>
    <m/>
    <s v="37"/>
    <d v="2021-10-08T00:00:00"/>
    <s v=""/>
    <s v=""/>
    <m/>
    <m/>
    <m/>
    <s v="Harold Furlong"/>
    <s v="06"/>
    <s v="Corbiere and Sons Contracting1004320210925-10-R1Rock Truck - 30 Ton- After Jan 10111518.55"/>
    <s v="Corbiere and Sons Contracting1004320210925-10-R1Rock Truck - 30 Ton- After Jan 10111518.55INV #150"/>
    <s v="New All Season Development"/>
    <s v=""/>
    <x v="2"/>
  </r>
  <r>
    <x v="1"/>
    <n v="6"/>
    <n v="0"/>
    <n v="10043"/>
    <s v="20210925-10-R1"/>
    <n v="53510602"/>
    <s v="Access"/>
    <n v="0"/>
    <s v="Light Truck - Pick up- After Jan 10"/>
    <n v="243.75"/>
    <n v="3"/>
    <s v="DAY"/>
    <s v="182.81"/>
    <s v="0"/>
    <s v=""/>
    <s v=""/>
    <n v="731.25"/>
    <n v="95.0625"/>
    <n v="826.31249999999989"/>
    <d v="2021-09-25T00:00:00"/>
    <n v="0"/>
    <x v="6"/>
    <d v="2021-10-15T00:00:00"/>
    <n v="165"/>
    <n v="0"/>
    <n v="0"/>
    <s v="Nathan Kyme"/>
    <s v="New All Season Development"/>
    <m/>
    <s v="VC7556-2019-017"/>
    <s v="929 OF"/>
    <m/>
    <m/>
    <m/>
    <s v="Approved"/>
    <m/>
    <m/>
    <s v="Road building activities on Del Lake Road"/>
    <n v="6"/>
    <s v="C186-C195"/>
    <s v="Del Lake"/>
    <n v="0"/>
    <d v="2021-10-04T00:00:00"/>
    <m/>
    <s v="37"/>
    <d v="2021-10-08T00:00:00"/>
    <s v=""/>
    <s v=""/>
    <m/>
    <m/>
    <m/>
    <s v="Harold Furlong"/>
    <s v="06"/>
    <s v="Corbiere and Sons Contracting1004320210925-10-R1Light Truck - Pick up- After Jan 103731.25"/>
    <s v="Corbiere and Sons Contracting1004320210925-10-R1Light Truck - Pick up- After Jan 103731.25INV #150"/>
    <s v="New All Season Development"/>
    <s v=""/>
    <x v="2"/>
  </r>
  <r>
    <x v="1"/>
    <n v="6"/>
    <n v="0"/>
    <n v="10043"/>
    <s v="20210925-10-R1"/>
    <n v="53510602"/>
    <s v="Access"/>
    <n v="0"/>
    <s v="ATV - Side by Side w/ roll bar- After Jan 10"/>
    <n v="18.45"/>
    <n v="10"/>
    <s v="HR"/>
    <s v="13.84"/>
    <s v="0"/>
    <s v=""/>
    <s v=""/>
    <n v="184.5"/>
    <n v="23.984999999999999"/>
    <n v="208.48499999999999"/>
    <d v="2021-09-25T00:00:00"/>
    <n v="0"/>
    <x v="6"/>
    <d v="2021-10-15T00:00:00"/>
    <n v="165"/>
    <n v="0"/>
    <n v="0"/>
    <s v="Nathan Kyme"/>
    <s v="New All Season Development"/>
    <m/>
    <s v="VC7556-2019-017"/>
    <s v="929 OF"/>
    <m/>
    <m/>
    <m/>
    <s v="Approved"/>
    <m/>
    <m/>
    <s v="Road building activities on Del Lake Road"/>
    <n v="6"/>
    <s v="C186-C195"/>
    <s v="Del Lake"/>
    <n v="0"/>
    <d v="2021-10-04T00:00:00"/>
    <m/>
    <s v="37"/>
    <d v="2021-10-08T00:00:00"/>
    <s v=""/>
    <s v=""/>
    <m/>
    <m/>
    <m/>
    <s v="Harold Furlong"/>
    <s v="06"/>
    <s v="Corbiere and Sons Contracting1004320210925-10-R1ATV - Side by Side w/ roll bar- After Jan 1010184.5"/>
    <s v="Corbiere and Sons Contracting1004320210925-10-R1ATV - Side by Side w/ roll bar- After Jan 1010184.5INV #150"/>
    <s v="New All Season Development"/>
    <s v=""/>
    <x v="2"/>
  </r>
  <r>
    <x v="1"/>
    <n v="6"/>
    <n v="0"/>
    <n v="10043"/>
    <s v="20210925-10-R1"/>
    <n v="53510602"/>
    <s v="Access"/>
    <n v="0"/>
    <s v="Excavator Hammer - 30 - 50 ton- After Jan 10"/>
    <n v="63.38"/>
    <n v="11"/>
    <s v="HR"/>
    <s v="47.54"/>
    <s v="0"/>
    <s v=""/>
    <s v=""/>
    <n v="697.18"/>
    <n v="90.633399999999995"/>
    <n v="787.81339999999989"/>
    <d v="2021-09-25T00:00:00"/>
    <n v="0"/>
    <x v="6"/>
    <d v="2021-10-15T00:00:00"/>
    <n v="165"/>
    <n v="0"/>
    <n v="0"/>
    <s v="Nathan Kyme"/>
    <s v="New All Season Development"/>
    <m/>
    <s v="VC7556-2019-017"/>
    <s v="929 OF"/>
    <m/>
    <m/>
    <m/>
    <s v="Approved"/>
    <m/>
    <m/>
    <s v="Road building activities on Del Lake Road"/>
    <n v="6"/>
    <s v="C186-C195"/>
    <s v="Del Lake"/>
    <n v="0"/>
    <d v="2021-10-04T00:00:00"/>
    <m/>
    <s v="37"/>
    <d v="2021-10-08T00:00:00"/>
    <s v=""/>
    <s v=""/>
    <m/>
    <m/>
    <m/>
    <s v="Harold Furlong"/>
    <s v="06"/>
    <s v="Corbiere and Sons Contracting1004320210925-10-R1Excavator Hammer - 30 - 50 ton- After Jan 1011697.18"/>
    <s v="Corbiere and Sons Contracting1004320210925-10-R1Excavator Hammer - 30 - 50 ton- After Jan 1011697.18INV #150"/>
    <s v="New All Season Development"/>
    <s v=""/>
    <x v="2"/>
  </r>
  <r>
    <x v="1"/>
    <n v="6"/>
    <n v="0"/>
    <n v="10043"/>
    <s v="20210925-10-R1"/>
    <n v="53510602"/>
    <s v="Access"/>
    <n v="0"/>
    <s v="Excavator - 36 ton- After Jan 10"/>
    <n v="146.96"/>
    <n v="11"/>
    <s v="Dynamic"/>
    <s v="110.22"/>
    <s v="0"/>
    <s v=""/>
    <s v=""/>
    <n v="1616.56"/>
    <n v="210.15280000000001"/>
    <n v="1826.7127999999998"/>
    <d v="2021-09-25T00:00:00"/>
    <n v="0"/>
    <x v="6"/>
    <d v="2021-10-15T00:00:00"/>
    <n v="165"/>
    <n v="0"/>
    <n v="0"/>
    <s v="Nathan Kyme"/>
    <s v="New All Season Development"/>
    <m/>
    <s v="VC7556-2019-017"/>
    <s v="929 OF"/>
    <m/>
    <m/>
    <m/>
    <s v="Approved"/>
    <m/>
    <m/>
    <s v="Road building activities on Del Lake Road"/>
    <n v="6"/>
    <s v="C186-C195"/>
    <s v="Del Lake"/>
    <n v="0"/>
    <d v="2021-10-04T00:00:00"/>
    <m/>
    <s v="37"/>
    <d v="2021-10-08T00:00:00"/>
    <s v=""/>
    <s v=""/>
    <m/>
    <m/>
    <m/>
    <s v="Harold Furlong"/>
    <s v="06"/>
    <s v="Corbiere and Sons Contracting1004320210925-10-R1Excavator - 36 ton- After Jan 10111616.56"/>
    <s v="Corbiere and Sons Contracting1004320210925-10-R1Excavator - 36 ton- After Jan 10111616.56INV #150"/>
    <s v="New All Season Development"/>
    <s v=""/>
    <x v="2"/>
  </r>
  <r>
    <x v="1"/>
    <n v="6"/>
    <n v="0"/>
    <n v="10043"/>
    <s v="20210925-10-R1"/>
    <n v="53510602"/>
    <s v="Access"/>
    <n v="0"/>
    <s v="Excavator - 36 ton- After Jan 10"/>
    <n v="146.96"/>
    <n v="11"/>
    <s v="Dynamic"/>
    <s v="110.22"/>
    <s v="0"/>
    <s v=""/>
    <s v=""/>
    <n v="1616.56"/>
    <n v="210.15280000000001"/>
    <n v="1826.7127999999998"/>
    <d v="2021-09-25T00:00:00"/>
    <n v="0"/>
    <x v="6"/>
    <d v="2021-10-15T00:00:00"/>
    <n v="165"/>
    <n v="0"/>
    <n v="0"/>
    <s v="Nathan Kyme"/>
    <s v="New All Season Development"/>
    <m/>
    <s v="VC7556-2019-017"/>
    <s v="929 OF"/>
    <m/>
    <m/>
    <m/>
    <s v="Approved"/>
    <m/>
    <m/>
    <s v="Road building activities on Del Lake Road"/>
    <n v="6"/>
    <s v="C186-C195"/>
    <s v="Del Lake"/>
    <n v="0"/>
    <d v="2021-10-04T00:00:00"/>
    <m/>
    <s v="37"/>
    <d v="2021-10-08T00:00:00"/>
    <s v=""/>
    <s v=""/>
    <m/>
    <m/>
    <m/>
    <s v="Harold Furlong"/>
    <s v="06"/>
    <s v="Corbiere and Sons Contracting1004320210925-10-R1Excavator - 36 ton- After Jan 10111616.56"/>
    <s v="Corbiere and Sons Contracting1004320210925-10-R1Excavator - 36 ton- After Jan 10111616.56INV #150"/>
    <s v="New All Season Development"/>
    <s v=""/>
    <x v="2"/>
  </r>
  <r>
    <x v="1"/>
    <n v="6"/>
    <n v="0"/>
    <n v="10043"/>
    <s v="20210925-10-R1"/>
    <n v="53510602"/>
    <s v="Access"/>
    <n v="0"/>
    <s v="Excavator - 30 ton- After Jan 10"/>
    <n v="138.44999999999999"/>
    <n v="11"/>
    <s v="Dynamic"/>
    <s v="103.84"/>
    <s v="0"/>
    <s v=""/>
    <s v=""/>
    <n v="1522.95"/>
    <n v="197.98350000000002"/>
    <n v="1720.9334999999999"/>
    <d v="2021-09-25T00:00:00"/>
    <n v="0"/>
    <x v="6"/>
    <d v="2021-10-15T00:00:00"/>
    <n v="165"/>
    <n v="0"/>
    <n v="0"/>
    <s v="Nathan Kyme"/>
    <s v="New All Season Development"/>
    <m/>
    <s v="VC7556-2019-017"/>
    <s v="929 OF"/>
    <m/>
    <m/>
    <m/>
    <s v="Approved"/>
    <m/>
    <m/>
    <s v="Road building activities on Del Lake Road"/>
    <n v="6"/>
    <s v="C186-C195"/>
    <s v="Del Lake"/>
    <n v="0"/>
    <d v="2021-10-04T00:00:00"/>
    <m/>
    <s v="37"/>
    <d v="2021-10-08T00:00:00"/>
    <s v=""/>
    <s v=""/>
    <m/>
    <m/>
    <m/>
    <s v="Harold Furlong"/>
    <s v="06"/>
    <s v="Corbiere and Sons Contracting1004320210925-10-R1Excavator - 30 ton- After Jan 10111522.95"/>
    <s v="Corbiere and Sons Contracting1004320210925-10-R1Excavator - 30 ton- After Jan 10111522.95INV #150"/>
    <s v="New All Season Development"/>
    <s v=""/>
    <x v="2"/>
  </r>
  <r>
    <x v="1"/>
    <n v="6"/>
    <n v="0"/>
    <n v="10043"/>
    <s v="20210925-10-R1"/>
    <n v="53510602"/>
    <s v="Access"/>
    <n v="0"/>
    <s v="Dozer D6 or equal- After Jan 10"/>
    <n v="131.47999999999999"/>
    <n v="8"/>
    <s v="Dynamic"/>
    <s v="98.61"/>
    <s v="0"/>
    <s v=""/>
    <s v=""/>
    <n v="1051.8399999999999"/>
    <n v="136.73919999999998"/>
    <n v="1188.5791999999999"/>
    <d v="2021-09-25T00:00:00"/>
    <n v="0"/>
    <x v="6"/>
    <d v="2021-10-15T00:00:00"/>
    <n v="165"/>
    <n v="0"/>
    <n v="0"/>
    <s v="Nathan Kyme"/>
    <s v="New All Season Development"/>
    <m/>
    <s v="VC7556-2019-017"/>
    <s v="929 OF"/>
    <m/>
    <m/>
    <m/>
    <s v="Approved"/>
    <m/>
    <m/>
    <s v="Road building activities on Del Lake Road"/>
    <n v="6"/>
    <s v="C186-C195"/>
    <s v="Del Lake"/>
    <n v="0"/>
    <d v="2021-10-04T00:00:00"/>
    <m/>
    <s v="37"/>
    <d v="2021-10-08T00:00:00"/>
    <s v=""/>
    <s v=""/>
    <m/>
    <m/>
    <m/>
    <s v="Harold Furlong"/>
    <s v="06"/>
    <s v="Corbiere and Sons Contracting1004320210925-10-R1Dozer D6 or equal- After Jan 1081051.84"/>
    <s v="Corbiere and Sons Contracting1004320210925-10-R1Dozer D6 or equal- After Jan 1081051.84INV #150"/>
    <s v="New All Season Development"/>
    <s v=""/>
    <x v="2"/>
  </r>
  <r>
    <x v="1"/>
    <n v="6"/>
    <n v="0"/>
    <n v="10147"/>
    <s v="20211001-17"/>
    <n v="53530601"/>
    <s v="Rig/Access Mats"/>
    <n v="0"/>
    <s v="Driver - AZ - After Jan 10"/>
    <n v="70"/>
    <n v="3"/>
    <s v="HR"/>
    <s v=""/>
    <s v=""/>
    <s v="70"/>
    <s v="0"/>
    <n v="210"/>
    <n v="27.3"/>
    <n v="237.29999999999998"/>
    <d v="2021-10-01T00:00:00"/>
    <n v="0"/>
    <x v="6"/>
    <d v="2021-10-15T00:00:00"/>
    <n v="165"/>
    <n v="0"/>
    <n v="0"/>
    <s v="Nathan Kyme"/>
    <s v="Rig/Access Mat Handling"/>
    <m/>
    <s v="VC7556-2019-017"/>
    <s v="929 OF"/>
    <m/>
    <m/>
    <m/>
    <s v="Approved"/>
    <m/>
    <m/>
    <s v="Float brought mats over to Dead Horse"/>
    <n v="6"/>
    <s v="C203-C209"/>
    <s v="Dead Horse Creek"/>
    <n v="0"/>
    <d v="2021-10-12T00:00:00"/>
    <m/>
    <s v="58"/>
    <d v="2021-10-13T00:00:00"/>
    <s v=""/>
    <s v=""/>
    <m/>
    <m/>
    <m/>
    <s v=""/>
    <s v="06"/>
    <s v="Corbiere and Sons Contracting1014720211001-17Driver - AZ - After Jan 103210"/>
    <s v="Corbiere and Sons Contracting1014720211001-17Driver - AZ - After Jan 103210INV #150"/>
    <s v="Rig/Access Mat Handling"/>
    <s v=""/>
    <x v="0"/>
  </r>
  <r>
    <x v="1"/>
    <n v="6"/>
    <n v="0"/>
    <n v="10147"/>
    <s v="20211001-17"/>
    <n v="53530601"/>
    <s v="Rig/Access Mats"/>
    <n v="0"/>
    <s v="Tractor Trailer - 60 Ton- After Jan 10"/>
    <n v="122.39"/>
    <n v="3"/>
    <s v="Dynamic"/>
    <s v="91.79"/>
    <s v="0"/>
    <s v=""/>
    <s v=""/>
    <n v="367.17"/>
    <n v="47.732100000000003"/>
    <n v="414.90209999999996"/>
    <d v="2021-10-01T00:00:00"/>
    <n v="0"/>
    <x v="6"/>
    <d v="2021-10-15T00:00:00"/>
    <n v="165"/>
    <n v="0"/>
    <n v="0"/>
    <s v="Nathan Kyme"/>
    <s v="Rig/Access Mat Handling"/>
    <m/>
    <s v="VC7556-2019-017"/>
    <s v="929 OF"/>
    <m/>
    <m/>
    <m/>
    <s v="Approved"/>
    <m/>
    <m/>
    <s v="Float brought mats over to Dead Horse"/>
    <n v="6"/>
    <s v="C203-C209"/>
    <s v="Dead Horse Creek"/>
    <n v="0"/>
    <d v="2021-10-12T00:00:00"/>
    <m/>
    <s v="58"/>
    <d v="2021-10-13T00:00:00"/>
    <s v=""/>
    <s v=""/>
    <m/>
    <m/>
    <m/>
    <s v=""/>
    <s v="06"/>
    <s v="Corbiere and Sons Contracting1014720211001-17Tractor Trailer - 60 Ton- After Jan 103367.17"/>
    <s v="Corbiere and Sons Contracting1014720211001-17Tractor Trailer - 60 Ton- After Jan 103367.17INV #150"/>
    <s v="Rig/Access Mat Handling"/>
    <s v=""/>
    <x v="0"/>
  </r>
  <r>
    <x v="1"/>
    <n v="6"/>
    <n v="0"/>
    <n v="10142"/>
    <s v="20211001-12"/>
    <n v="53530601"/>
    <s v="Rig/Access Mats"/>
    <n v="0"/>
    <s v="Driver - AZ - After Jan 10"/>
    <n v="70"/>
    <n v="3"/>
    <s v="HR"/>
    <s v=""/>
    <s v=""/>
    <s v="70"/>
    <s v="0"/>
    <n v="210"/>
    <n v="27.3"/>
    <n v="237.29999999999998"/>
    <d v="2021-10-01T00:00:00"/>
    <n v="0"/>
    <x v="6"/>
    <d v="2021-10-15T00:00:00"/>
    <n v="165"/>
    <n v="0"/>
    <n v="0"/>
    <s v="Nathan Kyme"/>
    <s v="Rig/Access Mat Handling"/>
    <m/>
    <s v="VC7556-2019-017"/>
    <s v="929 OF"/>
    <m/>
    <m/>
    <m/>
    <s v="Approved"/>
    <m/>
    <m/>
    <s v="Rig and swamps mats being delivered, unloaded and dragged to site"/>
    <n v="6"/>
    <s v="C186-C195"/>
    <s v="Del Lake West"/>
    <n v="0"/>
    <d v="2021-10-12T00:00:00"/>
    <m/>
    <s v="58"/>
    <d v="2021-10-13T00:00:00"/>
    <s v=""/>
    <s v=""/>
    <m/>
    <m/>
    <m/>
    <s v=""/>
    <s v="06"/>
    <s v="Corbiere and Sons Contracting1014220211001-12Driver - AZ - After Jan 103210"/>
    <s v="Corbiere and Sons Contracting1014220211001-12Driver - AZ - After Jan 103210INV #150"/>
    <s v="Rig/Access Mat Handling"/>
    <s v=""/>
    <x v="0"/>
  </r>
  <r>
    <x v="1"/>
    <n v="6"/>
    <n v="0"/>
    <n v="10142"/>
    <s v="20211001-12"/>
    <n v="53530601"/>
    <s v="Rig/Access Mats"/>
    <n v="0"/>
    <s v="Operator - Principle - After Jan 10"/>
    <n v="75"/>
    <n v="6"/>
    <s v="HR"/>
    <s v=""/>
    <s v=""/>
    <s v="75"/>
    <s v="0"/>
    <n v="450"/>
    <n v="58.5"/>
    <n v="508.49999999999994"/>
    <d v="2021-10-01T00:00:00"/>
    <n v="0"/>
    <x v="6"/>
    <d v="2021-10-15T00:00:00"/>
    <n v="165"/>
    <n v="0"/>
    <n v="0"/>
    <s v="Nathan Kyme"/>
    <s v="Rig/Access Mat Handling"/>
    <m/>
    <s v="VC7556-2019-017"/>
    <s v="929 OF"/>
    <m/>
    <m/>
    <m/>
    <s v="Approved"/>
    <m/>
    <m/>
    <s v="Rig and swamps mats being delivered, unloaded and dragged to site"/>
    <n v="6"/>
    <s v="C186-C195"/>
    <s v="Del Lake West"/>
    <n v="0"/>
    <d v="2021-10-12T00:00:00"/>
    <m/>
    <s v="58"/>
    <d v="2021-10-13T00:00:00"/>
    <s v=""/>
    <s v=""/>
    <m/>
    <m/>
    <m/>
    <s v=""/>
    <s v="06"/>
    <s v="Corbiere and Sons Contracting1014220211001-12Operator - Principle - After Jan 106450"/>
    <s v="Corbiere and Sons Contracting1014220211001-12Operator - Principle - After Jan 106450INV #150"/>
    <s v="Rig/Access Mat Handling"/>
    <s v=""/>
    <x v="0"/>
  </r>
  <r>
    <x v="1"/>
    <n v="6"/>
    <n v="0"/>
    <n v="10142"/>
    <s v="20211001-12"/>
    <n v="53530601"/>
    <s v="Rig/Access Mats"/>
    <n v="0"/>
    <s v="L.O.A."/>
    <n v="210"/>
    <n v="1"/>
    <s v="DAY"/>
    <s v=""/>
    <s v=""/>
    <m/>
    <s v="0"/>
    <n v="210"/>
    <n v="27.3"/>
    <n v="237.29999999999998"/>
    <d v="2021-10-01T00:00:00"/>
    <n v="0"/>
    <x v="6"/>
    <d v="2021-10-15T00:00:00"/>
    <n v="165"/>
    <n v="0"/>
    <n v="0"/>
    <s v="Nathan Kyme"/>
    <s v="Rig/Access Mat Handling"/>
    <m/>
    <s v="VC7556-2019-017"/>
    <s v="929 OF"/>
    <m/>
    <m/>
    <m/>
    <s v="Approved"/>
    <m/>
    <m/>
    <s v="Rig and swamps mats being delivered, unloaded and dragged to site"/>
    <n v="6"/>
    <s v="C186-C195"/>
    <s v="Del Lake West"/>
    <n v="0"/>
    <d v="2021-10-12T00:00:00"/>
    <m/>
    <s v="58"/>
    <d v="2021-10-13T00:00:00"/>
    <s v=""/>
    <s v=""/>
    <m/>
    <m/>
    <m/>
    <s v=""/>
    <s v="06"/>
    <s v="Corbiere and Sons Contracting1014220211001-12L.O.A.1210"/>
    <s v="Corbiere and Sons Contracting1014220211001-12L.O.A.1210INV #150"/>
    <s v="Rig/Access Mat Handling"/>
    <s v=""/>
    <x v="0"/>
  </r>
  <r>
    <x v="1"/>
    <n v="6"/>
    <n v="0"/>
    <n v="10142"/>
    <s v="20211001-12"/>
    <n v="53530601"/>
    <s v="Rig/Access Mats"/>
    <n v="0"/>
    <s v="Tractor Trailer - 60 Ton- After Jan 10"/>
    <n v="122.39"/>
    <n v="3"/>
    <s v="Dynamic"/>
    <s v="91.79"/>
    <s v="0"/>
    <s v=""/>
    <s v=""/>
    <n v="367.17"/>
    <n v="47.732100000000003"/>
    <n v="414.90209999999996"/>
    <d v="2021-10-01T00:00:00"/>
    <n v="0"/>
    <x v="6"/>
    <d v="2021-10-15T00:00:00"/>
    <n v="165"/>
    <n v="0"/>
    <n v="0"/>
    <s v="Nathan Kyme"/>
    <s v="Rig/Access Mat Handling"/>
    <m/>
    <s v="VC7556-2019-017"/>
    <s v="929 OF"/>
    <m/>
    <m/>
    <m/>
    <s v="Approved"/>
    <m/>
    <m/>
    <s v="Rig and swamps mats being delivered, unloaded and dragged to site"/>
    <n v="6"/>
    <s v="C186-C195"/>
    <s v="Del Lake West"/>
    <n v="0"/>
    <d v="2021-10-12T00:00:00"/>
    <m/>
    <s v="58"/>
    <d v="2021-10-13T00:00:00"/>
    <s v=""/>
    <s v=""/>
    <m/>
    <m/>
    <m/>
    <s v=""/>
    <s v="06"/>
    <s v="Corbiere and Sons Contracting1014220211001-12Tractor Trailer - 60 Ton- After Jan 103367.17"/>
    <s v="Corbiere and Sons Contracting1014220211001-12Tractor Trailer - 60 Ton- After Jan 103367.17INV #150"/>
    <s v="Rig/Access Mat Handling"/>
    <s v=""/>
    <x v="0"/>
  </r>
  <r>
    <x v="1"/>
    <n v="6"/>
    <n v="0"/>
    <n v="10142"/>
    <s v="20211001-12"/>
    <n v="53530601"/>
    <s v="Rig/Access Mats"/>
    <n v="0"/>
    <s v="Excavator - 36 ton- After Jan 10"/>
    <n v="146.96"/>
    <n v="3"/>
    <s v="Dynamic"/>
    <s v="110.22"/>
    <s v="0"/>
    <s v=""/>
    <s v=""/>
    <n v="440.88"/>
    <n v="57.314399999999999"/>
    <n v="498.19439999999997"/>
    <d v="2021-10-01T00:00:00"/>
    <n v="0"/>
    <x v="6"/>
    <d v="2021-10-15T00:00:00"/>
    <n v="165"/>
    <n v="0"/>
    <n v="0"/>
    <s v="Nathan Kyme"/>
    <s v="Rig/Access Mat Handling"/>
    <m/>
    <s v="VC7556-2019-017"/>
    <s v="929 OF"/>
    <m/>
    <m/>
    <m/>
    <s v="Approved"/>
    <m/>
    <m/>
    <s v="Rig and swamps mats being delivered, unloaded and dragged to site"/>
    <n v="6"/>
    <s v="C186-C195"/>
    <s v="Del Lake West"/>
    <n v="0"/>
    <d v="2021-10-12T00:00:00"/>
    <m/>
    <s v="58"/>
    <d v="2021-10-13T00:00:00"/>
    <s v=""/>
    <s v=""/>
    <m/>
    <m/>
    <m/>
    <s v=""/>
    <s v="06"/>
    <s v="Corbiere and Sons Contracting1014220211001-12Excavator - 36 ton- After Jan 103440.88"/>
    <s v="Corbiere and Sons Contracting1014220211001-12Excavator - 36 ton- After Jan 103440.88INV #150"/>
    <s v="Rig/Access Mat Handling"/>
    <s v=""/>
    <x v="0"/>
  </r>
  <r>
    <x v="1"/>
    <n v="6"/>
    <n v="0"/>
    <n v="10142"/>
    <s v="20211001-12"/>
    <n v="53530601"/>
    <s v="Rig/Access Mats"/>
    <n v="0"/>
    <s v="Dozer D6 or equal- After Jan 10"/>
    <n v="131.47999999999999"/>
    <n v="3"/>
    <s v="Dynamic"/>
    <s v="98.61"/>
    <s v="0"/>
    <s v=""/>
    <s v=""/>
    <n v="394.44"/>
    <n v="51.277200000000001"/>
    <n v="445.71719999999993"/>
    <d v="2021-10-01T00:00:00"/>
    <n v="0"/>
    <x v="6"/>
    <d v="2021-10-15T00:00:00"/>
    <n v="165"/>
    <n v="0"/>
    <n v="0"/>
    <s v="Nathan Kyme"/>
    <s v="Rig/Access Mat Handling"/>
    <m/>
    <s v="VC7556-2019-017"/>
    <s v="929 OF"/>
    <m/>
    <m/>
    <m/>
    <s v="Approved"/>
    <m/>
    <m/>
    <s v="Rig and swamps mats being delivered, unloaded and dragged to site"/>
    <n v="6"/>
    <s v="C186-C195"/>
    <s v="Del Lake West"/>
    <n v="0"/>
    <d v="2021-10-12T00:00:00"/>
    <m/>
    <s v="58"/>
    <d v="2021-10-13T00:00:00"/>
    <s v=""/>
    <s v=""/>
    <m/>
    <m/>
    <m/>
    <s v=""/>
    <s v="06"/>
    <s v="Corbiere and Sons Contracting1014220211001-12Dozer D6 or equal- After Jan 103394.44"/>
    <s v="Corbiere and Sons Contracting1014220211001-12Dozer D6 or equal- After Jan 103394.44INV #150"/>
    <s v="Rig/Access Mat Handling"/>
    <s v=""/>
    <x v="0"/>
  </r>
  <r>
    <x v="1"/>
    <n v="6"/>
    <n v="0"/>
    <n v="10111"/>
    <s v="20210929-11"/>
    <n v="53530601"/>
    <s v="Rig/Access Mats"/>
    <n v="0"/>
    <s v="Driver - AZ - After Jan 10"/>
    <n v="70"/>
    <n v="12"/>
    <s v="HR"/>
    <s v=""/>
    <s v=""/>
    <s v="70"/>
    <s v="0"/>
    <n v="840"/>
    <n v="109.2"/>
    <n v="949.19999999999993"/>
    <d v="2021-09-29T00:00:00"/>
    <n v="0"/>
    <x v="6"/>
    <d v="2021-10-15T00:00:00"/>
    <n v="165"/>
    <n v="0"/>
    <n v="0"/>
    <s v="Nathan Kyme"/>
    <s v="Rig/Access Mat Handling"/>
    <m/>
    <s v="VC7556-2019-017"/>
    <s v="929 OF"/>
    <m/>
    <m/>
    <m/>
    <s v="Approved"/>
    <m/>
    <m/>
    <s v="Float delivered mats to Del Lake - OP unloaded"/>
    <n v="6"/>
    <s v="C186-C195"/>
    <s v="Del Lake"/>
    <n v="0"/>
    <d v="2021-10-05T00:00:00"/>
    <m/>
    <s v="58"/>
    <d v="2021-10-07T00:00:00"/>
    <s v=""/>
    <s v=""/>
    <m/>
    <m/>
    <m/>
    <s v=""/>
    <s v="06"/>
    <s v="Corbiere and Sons Contracting1011120210929-11Driver - AZ - After Jan 1012840"/>
    <s v="Corbiere and Sons Contracting1011120210929-11Driver - AZ - After Jan 1012840INV #150"/>
    <s v="Rig/Access Mat Handling"/>
    <s v=""/>
    <x v="0"/>
  </r>
  <r>
    <x v="1"/>
    <n v="6"/>
    <n v="0"/>
    <n v="10111"/>
    <s v="20210929-11"/>
    <n v="53530601"/>
    <s v="Rig/Access Mats"/>
    <n v="0"/>
    <s v="Operator - Principle - After Jan 10"/>
    <n v="75"/>
    <n v="5"/>
    <s v="HR"/>
    <s v=""/>
    <s v=""/>
    <s v="75"/>
    <s v="0"/>
    <n v="375"/>
    <n v="48.75"/>
    <n v="423.74999999999994"/>
    <d v="2021-09-29T00:00:00"/>
    <n v="0"/>
    <x v="6"/>
    <d v="2021-10-15T00:00:00"/>
    <n v="165"/>
    <n v="0"/>
    <n v="0"/>
    <s v="Nathan Kyme"/>
    <s v="Rig/Access Mat Handling"/>
    <m/>
    <s v="VC7556-2019-017"/>
    <s v="929 OF"/>
    <m/>
    <m/>
    <m/>
    <s v="Approved"/>
    <m/>
    <m/>
    <s v="Float delivered mats to Del Lake - OP unloaded"/>
    <n v="6"/>
    <s v="C186-C195"/>
    <s v="Del Lake"/>
    <n v="0"/>
    <d v="2021-10-05T00:00:00"/>
    <m/>
    <s v="58"/>
    <d v="2021-10-07T00:00:00"/>
    <s v=""/>
    <s v=""/>
    <m/>
    <m/>
    <m/>
    <s v=""/>
    <s v="06"/>
    <s v="Corbiere and Sons Contracting1011120210929-11Operator - Principle - After Jan 105375"/>
    <s v="Corbiere and Sons Contracting1011120210929-11Operator - Principle - After Jan 105375INV #150"/>
    <s v="Rig/Access Mat Handling"/>
    <s v=""/>
    <x v="0"/>
  </r>
  <r>
    <x v="1"/>
    <n v="6"/>
    <n v="0"/>
    <n v="10111"/>
    <s v="20210929-11"/>
    <n v="53530601"/>
    <s v="Rig/Access Mats"/>
    <n v="0"/>
    <s v="L.O.A."/>
    <n v="210"/>
    <n v="2"/>
    <s v="DAY"/>
    <s v=""/>
    <s v=""/>
    <m/>
    <s v="0"/>
    <n v="420"/>
    <n v="54.6"/>
    <n v="474.59999999999997"/>
    <d v="2021-09-29T00:00:00"/>
    <n v="0"/>
    <x v="6"/>
    <d v="2021-10-15T00:00:00"/>
    <n v="165"/>
    <n v="0"/>
    <n v="0"/>
    <s v="Nathan Kyme"/>
    <s v="Rig/Access Mat Handling"/>
    <m/>
    <s v="VC7556-2019-017"/>
    <s v="929 OF"/>
    <m/>
    <m/>
    <m/>
    <s v="Approved"/>
    <m/>
    <m/>
    <s v="Float delivered mats to Del Lake - OP unloaded"/>
    <n v="6"/>
    <s v="C186-C195"/>
    <s v="Del Lake"/>
    <n v="0"/>
    <d v="2021-10-05T00:00:00"/>
    <m/>
    <s v="58"/>
    <d v="2021-10-07T00:00:00"/>
    <s v=""/>
    <s v=""/>
    <m/>
    <m/>
    <m/>
    <s v=""/>
    <s v="06"/>
    <s v="Corbiere and Sons Contracting1011120210929-11L.O.A.2420"/>
    <s v="Corbiere and Sons Contracting1011120210929-11L.O.A.2420INV #150"/>
    <s v="Rig/Access Mat Handling"/>
    <s v=""/>
    <x v="0"/>
  </r>
  <r>
    <x v="1"/>
    <n v="6"/>
    <n v="0"/>
    <n v="10111"/>
    <s v="20210929-11"/>
    <n v="53530601"/>
    <s v="Rig/Access Mats"/>
    <n v="0"/>
    <s v="Tractor Trailer - 60 Ton- After Jan 10"/>
    <n v="122.39"/>
    <n v="12"/>
    <s v="Dynamic"/>
    <s v="91.79"/>
    <s v="0"/>
    <s v=""/>
    <s v=""/>
    <n v="1468.68"/>
    <n v="190.92840000000001"/>
    <n v="1659.6083999999998"/>
    <d v="2021-09-29T00:00:00"/>
    <n v="0"/>
    <x v="6"/>
    <d v="2021-10-15T00:00:00"/>
    <n v="165"/>
    <n v="0"/>
    <n v="0"/>
    <s v="Nathan Kyme"/>
    <s v="Rig/Access Mat Handling"/>
    <m/>
    <s v="VC7556-2019-017"/>
    <s v="929 OF"/>
    <m/>
    <m/>
    <m/>
    <s v="Approved"/>
    <m/>
    <m/>
    <s v="Float delivered mats to Del Lake - OP unloaded"/>
    <n v="6"/>
    <s v="C186-C195"/>
    <s v="Del Lake"/>
    <n v="0"/>
    <d v="2021-10-05T00:00:00"/>
    <m/>
    <s v="58"/>
    <d v="2021-10-07T00:00:00"/>
    <s v=""/>
    <s v=""/>
    <m/>
    <m/>
    <m/>
    <s v=""/>
    <s v="06"/>
    <s v="Corbiere and Sons Contracting1011120210929-11Tractor Trailer - 60 Ton- After Jan 10121468.68"/>
    <s v="Corbiere and Sons Contracting1011120210929-11Tractor Trailer - 60 Ton- After Jan 10121468.68INV #150"/>
    <s v="Rig/Access Mat Handling"/>
    <s v=""/>
    <x v="0"/>
  </r>
  <r>
    <x v="1"/>
    <n v="6"/>
    <n v="0"/>
    <n v="10111"/>
    <s v="20210929-11"/>
    <n v="53530601"/>
    <s v="Rig/Access Mats"/>
    <n v="0"/>
    <s v="Excavator - 36 ton- After Jan 10"/>
    <n v="146.96"/>
    <n v="2"/>
    <s v="Dynamic"/>
    <s v="110.22"/>
    <s v="0"/>
    <s v=""/>
    <s v=""/>
    <n v="293.92"/>
    <n v="38.209600000000002"/>
    <n v="332.12959999999998"/>
    <d v="2021-09-29T00:00:00"/>
    <n v="0"/>
    <x v="6"/>
    <d v="2021-10-15T00:00:00"/>
    <n v="165"/>
    <n v="0"/>
    <n v="0"/>
    <s v="Nathan Kyme"/>
    <s v="Rig/Access Mat Handling"/>
    <m/>
    <s v="VC7556-2019-017"/>
    <s v="929 OF"/>
    <m/>
    <m/>
    <m/>
    <s v="Approved"/>
    <m/>
    <m/>
    <s v="Float delivered mats to Del Lake - OP unloaded"/>
    <n v="6"/>
    <s v="C186-C195"/>
    <s v="Del Lake"/>
    <n v="0"/>
    <d v="2021-10-05T00:00:00"/>
    <m/>
    <s v="58"/>
    <d v="2021-10-07T00:00:00"/>
    <s v=""/>
    <s v=""/>
    <m/>
    <m/>
    <m/>
    <s v=""/>
    <s v="06"/>
    <s v="Corbiere and Sons Contracting1011120210929-11Excavator - 36 ton- After Jan 102293.92"/>
    <s v="Corbiere and Sons Contracting1011120210929-11Excavator - 36 ton- After Jan 102293.92INV #150"/>
    <s v="Rig/Access Mat Handling"/>
    <s v=""/>
    <x v="0"/>
  </r>
  <r>
    <x v="1"/>
    <n v="6"/>
    <n v="0"/>
    <n v="10185"/>
    <s v="20211004-8"/>
    <n v="53510612"/>
    <s v="Access"/>
    <n v="0"/>
    <s v="Operator - Principle - After Jan 10"/>
    <n v="75"/>
    <n v="7"/>
    <s v="HR"/>
    <s v=""/>
    <s v=""/>
    <s v="75"/>
    <s v="0"/>
    <n v="525"/>
    <n v="68.25"/>
    <n v="593.25"/>
    <d v="2021-10-04T00:00:00"/>
    <n v="0"/>
    <x v="6"/>
    <d v="2021-10-15T00:00:00"/>
    <n v="165"/>
    <n v="0"/>
    <n v="0"/>
    <s v="Nathan Kyme"/>
    <s v="All Season Access Maintenance"/>
    <m/>
    <s v="VC7556-2019-017"/>
    <s v="929 OF"/>
    <m/>
    <m/>
    <m/>
    <s v="Approved"/>
    <m/>
    <m/>
    <s v="Road maintenance activities on Hare Lake road"/>
    <n v="6"/>
    <s v="C257-C267"/>
    <s v="Hare Lake Road"/>
    <n v="0"/>
    <d v="2021-10-12T00:00:00"/>
    <m/>
    <s v="58"/>
    <d v="2021-10-14T00:00:00"/>
    <s v=""/>
    <s v=""/>
    <m/>
    <m/>
    <m/>
    <s v=""/>
    <s v="06"/>
    <s v="Corbiere and Sons Contracting1018520211004-8Operator - Principle - After Jan 107525"/>
    <s v="Corbiere and Sons Contracting1018520211004-8Operator - Principle - After Jan 107525INV #150"/>
    <s v=""/>
    <s v="CZ - All Season Access Maintenance"/>
    <x v="4"/>
  </r>
  <r>
    <x v="1"/>
    <n v="6"/>
    <n v="0"/>
    <n v="10185"/>
    <s v="20211004-8"/>
    <n v="53510612"/>
    <s v="Access"/>
    <n v="0"/>
    <s v="L.O.A."/>
    <n v="210"/>
    <n v="1"/>
    <s v="DAY"/>
    <s v=""/>
    <s v=""/>
    <m/>
    <s v="0"/>
    <n v="210"/>
    <n v="27.3"/>
    <n v="237.29999999999998"/>
    <d v="2021-10-04T00:00:00"/>
    <n v="0"/>
    <x v="6"/>
    <d v="2021-10-15T00:00:00"/>
    <n v="165"/>
    <n v="0"/>
    <n v="0"/>
    <s v="Nathan Kyme"/>
    <s v="All Season Access Maintenance"/>
    <m/>
    <s v="VC7556-2019-017"/>
    <s v="929 OF"/>
    <m/>
    <m/>
    <m/>
    <s v="Approved"/>
    <m/>
    <m/>
    <s v="Road maintenance activities on Hare Lake road"/>
    <n v="6"/>
    <s v="C257-C267"/>
    <s v="Hare Lake Road"/>
    <n v="0"/>
    <d v="2021-10-12T00:00:00"/>
    <m/>
    <s v="58"/>
    <d v="2021-10-14T00:00:00"/>
    <s v=""/>
    <s v=""/>
    <m/>
    <m/>
    <m/>
    <s v=""/>
    <s v="06"/>
    <s v="Corbiere and Sons Contracting1018520211004-8L.O.A.1210"/>
    <s v="Corbiere and Sons Contracting1018520211004-8L.O.A.1210INV #150"/>
    <s v=""/>
    <s v="CZ - All Season Access Maintenance"/>
    <x v="4"/>
  </r>
  <r>
    <x v="1"/>
    <n v="6"/>
    <n v="0"/>
    <n v="10185"/>
    <s v="20211004-8"/>
    <n v="53510612"/>
    <s v="Access"/>
    <n v="0"/>
    <s v="Excavator - 30 ton- After Jan 10"/>
    <n v="138.44999999999999"/>
    <n v="6"/>
    <s v="Dynamic"/>
    <s v="103.84"/>
    <s v="0"/>
    <s v=""/>
    <s v=""/>
    <n v="830.7"/>
    <n v="107.99100000000001"/>
    <n v="938.69099999999992"/>
    <d v="2021-10-04T00:00:00"/>
    <n v="0"/>
    <x v="6"/>
    <d v="2021-10-15T00:00:00"/>
    <n v="165"/>
    <n v="0"/>
    <n v="0"/>
    <s v="Nathan Kyme"/>
    <s v="All Season Access Maintenance"/>
    <m/>
    <s v="VC7556-2019-017"/>
    <s v="929 OF"/>
    <m/>
    <m/>
    <m/>
    <s v="Approved"/>
    <m/>
    <m/>
    <s v="Road maintenance activities on Hare Lake road"/>
    <n v="6"/>
    <s v="C257-C267"/>
    <s v="Hare Lake Road"/>
    <n v="0"/>
    <d v="2021-10-12T00:00:00"/>
    <m/>
    <s v="58"/>
    <d v="2021-10-14T00:00:00"/>
    <s v=""/>
    <s v=""/>
    <m/>
    <m/>
    <m/>
    <s v=""/>
    <s v="06"/>
    <s v="Corbiere and Sons Contracting1018520211004-8Excavator - 30 ton- After Jan 106830.7"/>
    <s v="Corbiere and Sons Contracting1018520211004-8Excavator - 30 ton- After Jan 106830.7INV #150"/>
    <s v=""/>
    <s v="CZ - All Season Access Maintenance"/>
    <x v="4"/>
  </r>
  <r>
    <x v="1"/>
    <n v="6"/>
    <n v="0"/>
    <n v="10182"/>
    <s v="20211004-5"/>
    <n v="53510604"/>
    <s v="Access"/>
    <n v="0"/>
    <s v="Driver - AZ - After Jan 10"/>
    <n v="70"/>
    <n v="12.5"/>
    <s v="HR"/>
    <s v=""/>
    <s v=""/>
    <s v="70"/>
    <s v="0"/>
    <n v="875"/>
    <n v="113.75"/>
    <n v="988.74999999999989"/>
    <d v="2021-10-04T00:00:00"/>
    <n v="0"/>
    <x v="6"/>
    <d v="2021-10-15T00:00:00"/>
    <n v="165"/>
    <n v="0"/>
    <n v="0"/>
    <s v="Nathan Kyme"/>
    <s v="Gravel Hauling"/>
    <m/>
    <s v="VC7556-2019-017"/>
    <s v="929 OF"/>
    <m/>
    <m/>
    <m/>
    <s v="Approved"/>
    <m/>
    <m/>
    <s v="4 Padda Trucks and 1 Valentino Truck hauling from Cress Pit to Del Lake Road"/>
    <n v="6"/>
    <s v="C186-C195"/>
    <s v="Del Lake"/>
    <n v="0"/>
    <d v="2021-10-12T00:00:00"/>
    <m/>
    <s v="58"/>
    <d v="2021-10-14T00:00:00"/>
    <s v=""/>
    <s v=""/>
    <m/>
    <m/>
    <m/>
    <s v=""/>
    <s v="06"/>
    <s v="Corbiere and Sons Contracting1018220211004-5Driver - AZ - After Jan 1012.5875"/>
    <s v="Corbiere and Sons Contracting1018220211004-5Driver - AZ - After Jan 1012.5875INV #150"/>
    <s v="Gravel Hauling"/>
    <s v=""/>
    <x v="3"/>
  </r>
  <r>
    <x v="1"/>
    <n v="6"/>
    <n v="0"/>
    <n v="10182"/>
    <s v="20211004-5"/>
    <n v="53510604"/>
    <s v="Access"/>
    <n v="0"/>
    <s v="Driver - AZ - After Jan 10"/>
    <n v="70"/>
    <n v="44"/>
    <s v="HR"/>
    <s v=""/>
    <s v=""/>
    <s v="70"/>
    <s v="0"/>
    <n v="3080"/>
    <n v="400.40000000000003"/>
    <n v="3480.3999999999996"/>
    <d v="2021-10-04T00:00:00"/>
    <n v="0"/>
    <x v="6"/>
    <d v="2021-10-15T00:00:00"/>
    <n v="165"/>
    <n v="0"/>
    <n v="0"/>
    <s v="Nathan Kyme"/>
    <s v="Gravel Hauling"/>
    <m/>
    <s v="VC7556-2019-017"/>
    <s v="929 OF"/>
    <m/>
    <m/>
    <m/>
    <s v="Approved"/>
    <m/>
    <m/>
    <s v="4 Padda Trucks and 1 Valentino Truck hauling from Cress Pit to Del Lake Road"/>
    <n v="6"/>
    <s v="C186-C195"/>
    <s v="Del Lake"/>
    <n v="0"/>
    <d v="2021-10-12T00:00:00"/>
    <m/>
    <s v="58"/>
    <d v="2021-10-14T00:00:00"/>
    <s v=""/>
    <s v=""/>
    <m/>
    <m/>
    <m/>
    <s v=""/>
    <s v="06"/>
    <s v="Corbiere and Sons Contracting1018220211004-5Driver - AZ - After Jan 10443080"/>
    <s v="Corbiere and Sons Contracting1018220211004-5Driver - AZ - After Jan 10443080INV #150"/>
    <s v="Gravel Hauling"/>
    <s v=""/>
    <x v="3"/>
  </r>
  <r>
    <x v="1"/>
    <n v="6"/>
    <n v="0"/>
    <n v="10182"/>
    <s v="20211004-5"/>
    <n v="53510604"/>
    <s v="Access"/>
    <n v="0"/>
    <s v="L.O.A."/>
    <n v="210"/>
    <n v="4"/>
    <s v="DAY"/>
    <s v=""/>
    <s v=""/>
    <m/>
    <s v="0"/>
    <n v="840"/>
    <n v="109.2"/>
    <n v="949.19999999999993"/>
    <d v="2021-10-04T00:00:00"/>
    <n v="0"/>
    <x v="6"/>
    <d v="2021-10-15T00:00:00"/>
    <n v="165"/>
    <n v="0"/>
    <n v="0"/>
    <s v="Nathan Kyme"/>
    <s v="Gravel Hauling"/>
    <m/>
    <s v="VC7556-2019-017"/>
    <s v="929 OF"/>
    <m/>
    <m/>
    <m/>
    <s v="Approved"/>
    <m/>
    <m/>
    <s v="4 Padda Trucks and 1 Valentino Truck hauling from Cress Pit to Del Lake Road"/>
    <n v="6"/>
    <s v="C186-C195"/>
    <s v="Del Lake"/>
    <n v="0"/>
    <d v="2021-10-12T00:00:00"/>
    <m/>
    <s v="58"/>
    <d v="2021-10-14T00:00:00"/>
    <s v=""/>
    <s v=""/>
    <m/>
    <m/>
    <m/>
    <s v=""/>
    <s v="06"/>
    <s v="Corbiere and Sons Contracting1018220211004-5L.O.A.4840"/>
    <s v="Corbiere and Sons Contracting1018220211004-5L.O.A.4840INV #150"/>
    <s v="Gravel Hauling"/>
    <s v=""/>
    <x v="3"/>
  </r>
  <r>
    <x v="1"/>
    <n v="6"/>
    <n v="0"/>
    <n v="10182"/>
    <s v="20211004-5"/>
    <n v="53510604"/>
    <s v="Access"/>
    <n v="0"/>
    <s v="Dump - Triaxle- After Jan 10"/>
    <n v="55.2"/>
    <n v="12.5"/>
    <s v="Dynamic"/>
    <s v="41.4"/>
    <s v="0"/>
    <s v=""/>
    <s v=""/>
    <n v="690"/>
    <n v="89.7"/>
    <n v="779.69999999999993"/>
    <d v="2021-10-04T00:00:00"/>
    <n v="0"/>
    <x v="6"/>
    <d v="2021-10-15T00:00:00"/>
    <n v="165"/>
    <n v="0"/>
    <n v="0"/>
    <s v="Nathan Kyme"/>
    <s v="Gravel Hauling"/>
    <m/>
    <s v="VC7556-2019-017"/>
    <s v="929 OF"/>
    <m/>
    <m/>
    <m/>
    <s v="Approved"/>
    <m/>
    <m/>
    <s v="4 Padda Trucks and 1 Valentino Truck hauling from Cress Pit to Del Lake Road"/>
    <n v="6"/>
    <s v="C186-C195"/>
    <s v="Del Lake"/>
    <n v="0"/>
    <d v="2021-10-12T00:00:00"/>
    <m/>
    <s v="58"/>
    <d v="2021-10-14T00:00:00"/>
    <s v=""/>
    <s v=""/>
    <m/>
    <m/>
    <m/>
    <s v=""/>
    <s v="06"/>
    <s v="Corbiere and Sons Contracting1018220211004-5Dump - Triaxle- After Jan 1012.5690"/>
    <s v="Corbiere and Sons Contracting1018220211004-5Dump - Triaxle- After Jan 1012.5690INV #150"/>
    <s v="Gravel Hauling"/>
    <s v=""/>
    <x v="3"/>
  </r>
  <r>
    <x v="1"/>
    <n v="6"/>
    <n v="0"/>
    <n v="10182"/>
    <s v="20211004-5"/>
    <n v="53510604"/>
    <s v="Access"/>
    <n v="0"/>
    <s v="Dump - Triaxle- After Jan 10"/>
    <n v="55.2"/>
    <n v="44"/>
    <s v="Dynamic"/>
    <s v="41.4"/>
    <s v="0"/>
    <s v=""/>
    <s v=""/>
    <n v="2428.8000000000002"/>
    <n v="315.74400000000003"/>
    <n v="2744.5439999999999"/>
    <d v="2021-10-04T00:00:00"/>
    <n v="0"/>
    <x v="6"/>
    <d v="2021-10-15T00:00:00"/>
    <n v="165"/>
    <n v="0"/>
    <n v="0"/>
    <s v="Nathan Kyme"/>
    <s v="Gravel Hauling"/>
    <m/>
    <s v="VC7556-2019-017"/>
    <s v="929 OF"/>
    <m/>
    <m/>
    <m/>
    <s v="Approved"/>
    <m/>
    <m/>
    <s v="4 Padda Trucks and 1 Valentino Truck hauling from Cress Pit to Del Lake Road"/>
    <n v="6"/>
    <s v="C186-C195"/>
    <s v="Del Lake"/>
    <n v="0"/>
    <d v="2021-10-12T00:00:00"/>
    <m/>
    <s v="58"/>
    <d v="2021-10-14T00:00:00"/>
    <s v=""/>
    <s v=""/>
    <m/>
    <m/>
    <m/>
    <s v=""/>
    <s v="06"/>
    <s v="Corbiere and Sons Contracting1018220211004-5Dump - Triaxle- After Jan 10442428.8"/>
    <s v="Corbiere and Sons Contracting1018220211004-5Dump - Triaxle- After Jan 10442428.8INV #150"/>
    <s v="Gravel Hauling"/>
    <s v=""/>
    <x v="3"/>
  </r>
  <r>
    <x v="1"/>
    <n v="6"/>
    <n v="0"/>
    <n v="10181"/>
    <s v="20211004-4"/>
    <n v="53510604"/>
    <s v="Access"/>
    <n v="0"/>
    <s v="Driver - AZ - After Jan 10"/>
    <n v="70"/>
    <n v="77.5"/>
    <s v="HR"/>
    <s v=""/>
    <s v=""/>
    <s v="70"/>
    <s v="0"/>
    <n v="5425"/>
    <n v="705.25"/>
    <n v="6130.2499999999991"/>
    <d v="2021-10-04T00:00:00"/>
    <n v="0"/>
    <x v="6"/>
    <d v="2021-10-15T00:00:00"/>
    <n v="165"/>
    <n v="0"/>
    <n v="0"/>
    <s v="Nathan Kyme"/>
    <s v="Gravel Hauling"/>
    <m/>
    <s v="VC7556-2019-017"/>
    <s v="929 OF"/>
    <m/>
    <m/>
    <m/>
    <s v="Approved"/>
    <m/>
    <m/>
    <s v="7 Padda Trucks hauling from Cress Pit to Neys Road"/>
    <n v="6"/>
    <s v="C219-C236"/>
    <s v="Neys"/>
    <n v="0"/>
    <d v="2021-10-12T00:00:00"/>
    <m/>
    <s v="58"/>
    <d v="2021-10-14T00:00:00"/>
    <s v=""/>
    <s v=""/>
    <m/>
    <m/>
    <m/>
    <s v=""/>
    <s v="06"/>
    <s v="Corbiere and Sons Contracting1018120211004-4Driver - AZ - After Jan 1077.55425"/>
    <s v="Corbiere and Sons Contracting1018120211004-4Driver - AZ - After Jan 1077.55425INV #150"/>
    <s v="Gravel Hauling"/>
    <s v=""/>
    <x v="3"/>
  </r>
  <r>
    <x v="1"/>
    <n v="6"/>
    <n v="0"/>
    <n v="10181"/>
    <s v="20211004-4"/>
    <n v="53510604"/>
    <s v="Access"/>
    <n v="0"/>
    <s v="L.O.A."/>
    <n v="210"/>
    <n v="7"/>
    <s v="DAY"/>
    <s v=""/>
    <s v=""/>
    <m/>
    <s v="0"/>
    <n v="1470"/>
    <n v="191.1"/>
    <n v="1661.1"/>
    <d v="2021-10-04T00:00:00"/>
    <n v="0"/>
    <x v="6"/>
    <d v="2021-10-15T00:00:00"/>
    <n v="165"/>
    <n v="0"/>
    <n v="0"/>
    <s v="Nathan Kyme"/>
    <s v="Gravel Hauling"/>
    <m/>
    <s v="VC7556-2019-017"/>
    <s v="929 OF"/>
    <m/>
    <m/>
    <m/>
    <s v="Approved"/>
    <m/>
    <m/>
    <s v="7 Padda Trucks hauling from Cress Pit to Neys Road"/>
    <n v="6"/>
    <s v="C219-C236"/>
    <s v="Neys"/>
    <n v="0"/>
    <d v="2021-10-12T00:00:00"/>
    <m/>
    <s v="58"/>
    <d v="2021-10-14T00:00:00"/>
    <s v=""/>
    <s v=""/>
    <m/>
    <m/>
    <m/>
    <s v=""/>
    <s v="06"/>
    <s v="Corbiere and Sons Contracting1018120211004-4L.O.A.71470"/>
    <s v="Corbiere and Sons Contracting1018120211004-4L.O.A.71470INV #150"/>
    <s v="Gravel Hauling"/>
    <s v=""/>
    <x v="3"/>
  </r>
  <r>
    <x v="1"/>
    <n v="6"/>
    <n v="0"/>
    <n v="10181"/>
    <s v="20211004-4"/>
    <n v="53510604"/>
    <s v="Access"/>
    <n v="0"/>
    <s v="Dump - Triaxle- After Jan 10"/>
    <n v="55.2"/>
    <n v="77.5"/>
    <s v="Dynamic"/>
    <s v="41.4"/>
    <s v="0"/>
    <s v=""/>
    <s v=""/>
    <n v="4278"/>
    <n v="556.14"/>
    <n v="4834.1399999999994"/>
    <d v="2021-10-04T00:00:00"/>
    <n v="0"/>
    <x v="6"/>
    <d v="2021-10-15T00:00:00"/>
    <n v="165"/>
    <n v="0"/>
    <n v="0"/>
    <s v="Nathan Kyme"/>
    <s v="Gravel Hauling"/>
    <m/>
    <s v="VC7556-2019-017"/>
    <s v="929 OF"/>
    <m/>
    <m/>
    <m/>
    <s v="Approved"/>
    <m/>
    <m/>
    <s v="7 Padda Trucks hauling from Cress Pit to Neys Road"/>
    <n v="6"/>
    <s v="C219-C236"/>
    <s v="Neys"/>
    <n v="0"/>
    <d v="2021-10-12T00:00:00"/>
    <m/>
    <s v="58"/>
    <d v="2021-10-14T00:00:00"/>
    <s v=""/>
    <s v=""/>
    <m/>
    <m/>
    <m/>
    <s v=""/>
    <s v="06"/>
    <s v="Corbiere and Sons Contracting1018120211004-4Dump - Triaxle- After Jan 1077.54278"/>
    <s v="Corbiere and Sons Contracting1018120211004-4Dump - Triaxle- After Jan 1077.54278INV #150"/>
    <s v="Gravel Hauling"/>
    <s v=""/>
    <x v="3"/>
  </r>
  <r>
    <x v="1"/>
    <n v="6"/>
    <n v="0"/>
    <n v="10192"/>
    <s v="20211004-15"/>
    <n v="53510604"/>
    <s v="Access"/>
    <n v="0"/>
    <s v="Operator - Principle - After Jan 10"/>
    <n v="75"/>
    <n v="12"/>
    <s v="HR"/>
    <s v=""/>
    <s v=""/>
    <s v="75"/>
    <s v="0"/>
    <n v="900"/>
    <n v="117"/>
    <n v="1016.9999999999999"/>
    <d v="2021-10-04T00:00:00"/>
    <n v="0"/>
    <x v="6"/>
    <d v="2021-10-15T00:00:00"/>
    <n v="165"/>
    <n v="0"/>
    <n v="0"/>
    <s v="Nathan Kyme"/>
    <s v="Gravel Hauling"/>
    <m/>
    <s v="VC7556-2019-017"/>
    <s v="929 OF"/>
    <m/>
    <m/>
    <m/>
    <s v="Approved"/>
    <m/>
    <m/>
    <s v="Gervais RT hauling with Corbiere crew on Del"/>
    <n v="6"/>
    <s v="C186-C195"/>
    <s v="Del Lake"/>
    <n v="0"/>
    <d v="2021-10-12T00:00:00"/>
    <m/>
    <s v="58"/>
    <d v="2021-10-14T00:00:00"/>
    <s v=""/>
    <s v=""/>
    <m/>
    <m/>
    <m/>
    <s v=""/>
    <s v="06"/>
    <s v="Corbiere and Sons Contracting1019220211004-15Operator - Principle - After Jan 1012900"/>
    <s v="Corbiere and Sons Contracting1019220211004-15Operator - Principle - After Jan 1012900INV #150"/>
    <s v="Gravel Hauling"/>
    <s v=""/>
    <x v="3"/>
  </r>
  <r>
    <x v="1"/>
    <n v="6"/>
    <n v="0"/>
    <n v="10192"/>
    <s v="20211004-15"/>
    <n v="53510604"/>
    <s v="Access"/>
    <n v="0"/>
    <s v="Rock Truck - 30 Ton- After Jan 10"/>
    <n v="138.05000000000001"/>
    <n v="11"/>
    <s v="Dynamic"/>
    <s v="103.54"/>
    <s v="0"/>
    <s v=""/>
    <s v=""/>
    <n v="1518.55"/>
    <n v="197.41149999999999"/>
    <n v="1715.9614999999999"/>
    <d v="2021-10-04T00:00:00"/>
    <n v="0"/>
    <x v="6"/>
    <d v="2021-10-15T00:00:00"/>
    <n v="165"/>
    <n v="0"/>
    <n v="0"/>
    <s v="Nathan Kyme"/>
    <s v="Gravel Hauling"/>
    <m/>
    <s v="VC7556-2019-017"/>
    <s v="929 OF"/>
    <m/>
    <m/>
    <m/>
    <s v="Approved"/>
    <m/>
    <m/>
    <s v="Gervais RT hauling with Corbiere crew on Del"/>
    <n v="6"/>
    <s v="C186-C195"/>
    <s v="Del Lake"/>
    <n v="0"/>
    <d v="2021-10-12T00:00:00"/>
    <m/>
    <s v="58"/>
    <d v="2021-10-14T00:00:00"/>
    <s v=""/>
    <s v=""/>
    <m/>
    <m/>
    <m/>
    <s v=""/>
    <s v="06"/>
    <s v="Corbiere and Sons Contracting1019220211004-15Rock Truck - 30 Ton- After Jan 10111518.55"/>
    <s v="Corbiere and Sons Contracting1019220211004-15Rock Truck - 30 Ton- After Jan 10111518.55INV #150"/>
    <s v="Gravel Hauling"/>
    <s v=""/>
    <x v="3"/>
  </r>
  <r>
    <x v="1"/>
    <n v="6"/>
    <n v="0"/>
    <n v="10169"/>
    <s v="20211003-5"/>
    <n v="53510604"/>
    <s v="Access"/>
    <n v="0"/>
    <s v="Driver - AZ - After Jan 10"/>
    <n v="70"/>
    <n v="92"/>
    <s v="HR"/>
    <s v=""/>
    <s v=""/>
    <s v="70"/>
    <s v="0"/>
    <n v="6440"/>
    <n v="837.2"/>
    <n v="7277.1999999999989"/>
    <d v="2021-10-03T00:00:00"/>
    <n v="0"/>
    <x v="6"/>
    <d v="2021-10-15T00:00:00"/>
    <n v="165"/>
    <n v="0"/>
    <n v="0"/>
    <s v="Nathan Kyme"/>
    <s v="Gravel Hauling"/>
    <m/>
    <s v="VC7556-2019-017"/>
    <s v="929 OF"/>
    <m/>
    <m/>
    <m/>
    <s v="Approved"/>
    <m/>
    <m/>
    <s v="8 Padda Trucks hauling from Cress Pit to Del Lake Road"/>
    <n v="6"/>
    <s v="C186-C195"/>
    <s v="Del Lake"/>
    <n v="0"/>
    <d v="2021-10-12T00:00:00"/>
    <m/>
    <s v="58"/>
    <d v="2021-10-13T00:00:00"/>
    <s v=""/>
    <s v=""/>
    <m/>
    <m/>
    <m/>
    <s v=""/>
    <s v="06"/>
    <s v="Corbiere and Sons Contracting1016920211003-5Driver - AZ - After Jan 10926440"/>
    <s v="Corbiere and Sons Contracting1016920211003-5Driver - AZ - After Jan 10926440INV #150"/>
    <s v="Gravel Hauling"/>
    <s v=""/>
    <x v="3"/>
  </r>
  <r>
    <x v="1"/>
    <n v="6"/>
    <n v="0"/>
    <n v="10169"/>
    <s v="20211003-5"/>
    <n v="53510604"/>
    <s v="Access"/>
    <n v="0"/>
    <s v="L.O.A."/>
    <n v="210"/>
    <n v="8"/>
    <s v="DAY"/>
    <s v=""/>
    <s v=""/>
    <m/>
    <s v="0"/>
    <n v="1680"/>
    <n v="218.4"/>
    <n v="1898.3999999999999"/>
    <d v="2021-10-03T00:00:00"/>
    <n v="0"/>
    <x v="6"/>
    <d v="2021-10-15T00:00:00"/>
    <n v="165"/>
    <n v="0"/>
    <n v="0"/>
    <s v="Nathan Kyme"/>
    <s v="Gravel Hauling"/>
    <m/>
    <s v="VC7556-2019-017"/>
    <s v="929 OF"/>
    <m/>
    <m/>
    <m/>
    <s v="Approved"/>
    <m/>
    <m/>
    <s v="8 Padda Trucks hauling from Cress Pit to Del Lake Road"/>
    <n v="6"/>
    <s v="C186-C195"/>
    <s v="Del Lake"/>
    <n v="0"/>
    <d v="2021-10-12T00:00:00"/>
    <m/>
    <s v="58"/>
    <d v="2021-10-13T00:00:00"/>
    <s v=""/>
    <s v=""/>
    <m/>
    <m/>
    <m/>
    <s v=""/>
    <s v="06"/>
    <s v="Corbiere and Sons Contracting1016920211003-5L.O.A.81680"/>
    <s v="Corbiere and Sons Contracting1016920211003-5L.O.A.81680INV #150"/>
    <s v="Gravel Hauling"/>
    <s v=""/>
    <x v="3"/>
  </r>
  <r>
    <x v="1"/>
    <n v="6"/>
    <n v="0"/>
    <n v="10169"/>
    <s v="20211003-5"/>
    <n v="53510604"/>
    <s v="Access"/>
    <n v="0"/>
    <s v="Dump - Triaxle- After Jan 10"/>
    <n v="55.2"/>
    <n v="92"/>
    <s v="Dynamic"/>
    <s v="41.4"/>
    <s v="0"/>
    <s v=""/>
    <s v=""/>
    <n v="5078.3999999999996"/>
    <n v="660.19200000000001"/>
    <n v="5738.5919999999987"/>
    <d v="2021-10-03T00:00:00"/>
    <n v="0"/>
    <x v="6"/>
    <d v="2021-10-15T00:00:00"/>
    <n v="165"/>
    <n v="0"/>
    <n v="0"/>
    <s v="Nathan Kyme"/>
    <s v="Gravel Hauling"/>
    <m/>
    <s v="VC7556-2019-017"/>
    <s v="929 OF"/>
    <m/>
    <m/>
    <m/>
    <s v="Approved"/>
    <m/>
    <m/>
    <s v="8 Padda Trucks hauling from Cress Pit to Del Lake Road"/>
    <n v="6"/>
    <s v="C186-C195"/>
    <s v="Del Lake"/>
    <n v="0"/>
    <d v="2021-10-12T00:00:00"/>
    <m/>
    <s v="58"/>
    <d v="2021-10-13T00:00:00"/>
    <s v=""/>
    <s v=""/>
    <m/>
    <m/>
    <m/>
    <s v=""/>
    <s v="06"/>
    <s v="Corbiere and Sons Contracting1016920211003-5Dump - Triaxle- After Jan 10925078.4"/>
    <s v="Corbiere and Sons Contracting1016920211003-5Dump - Triaxle- After Jan 10925078.4INV #150"/>
    <s v="Gravel Hauling"/>
    <s v=""/>
    <x v="3"/>
  </r>
  <r>
    <x v="1"/>
    <n v="6"/>
    <n v="0"/>
    <n v="10168"/>
    <s v="20211003-4"/>
    <n v="53510604"/>
    <s v="Access"/>
    <n v="0"/>
    <s v="Driver - AZ - After Jan 10"/>
    <n v="70"/>
    <n v="46"/>
    <s v="HR"/>
    <s v=""/>
    <s v=""/>
    <s v="70"/>
    <s v="0"/>
    <n v="3220"/>
    <n v="418.6"/>
    <n v="3638.5999999999995"/>
    <d v="2021-10-03T00:00:00"/>
    <n v="0"/>
    <x v="6"/>
    <d v="2021-10-15T00:00:00"/>
    <n v="165"/>
    <n v="0"/>
    <n v="0"/>
    <s v="Nathan Kyme"/>
    <s v="Gravel Hauling"/>
    <m/>
    <s v="VC7556-2019-017"/>
    <s v="929 OF"/>
    <m/>
    <m/>
    <m/>
    <s v="Approved"/>
    <m/>
    <m/>
    <s v="4 Padda Trucks hauling from Cress Pit to Neys Road"/>
    <n v="6"/>
    <s v="C219-C236"/>
    <s v="Neys"/>
    <n v="0"/>
    <d v="2021-10-12T00:00:00"/>
    <m/>
    <s v="58"/>
    <d v="2021-10-13T00:00:00"/>
    <s v=""/>
    <s v=""/>
    <m/>
    <m/>
    <m/>
    <s v=""/>
    <s v="06"/>
    <s v="Corbiere and Sons Contracting1016820211003-4Driver - AZ - After Jan 10463220"/>
    <s v="Corbiere and Sons Contracting1016820211003-4Driver - AZ - After Jan 10463220INV #150"/>
    <s v="Gravel Hauling"/>
    <s v=""/>
    <x v="3"/>
  </r>
  <r>
    <x v="1"/>
    <n v="6"/>
    <n v="0"/>
    <n v="10168"/>
    <s v="20211003-4"/>
    <n v="53510604"/>
    <s v="Access"/>
    <n v="0"/>
    <s v="L.O.A."/>
    <n v="210"/>
    <n v="4"/>
    <s v="DAY"/>
    <s v=""/>
    <s v=""/>
    <m/>
    <s v="0"/>
    <n v="840"/>
    <n v="109.2"/>
    <n v="949.19999999999993"/>
    <d v="2021-10-03T00:00:00"/>
    <n v="0"/>
    <x v="6"/>
    <d v="2021-10-15T00:00:00"/>
    <n v="165"/>
    <n v="0"/>
    <n v="0"/>
    <s v="Nathan Kyme"/>
    <s v="Gravel Hauling"/>
    <m/>
    <s v="VC7556-2019-017"/>
    <s v="929 OF"/>
    <m/>
    <m/>
    <m/>
    <s v="Approved"/>
    <m/>
    <m/>
    <s v="4 Padda Trucks hauling from Cress Pit to Neys Road"/>
    <n v="6"/>
    <s v="C219-C236"/>
    <s v="Neys"/>
    <n v="0"/>
    <d v="2021-10-12T00:00:00"/>
    <m/>
    <s v="58"/>
    <d v="2021-10-13T00:00:00"/>
    <s v=""/>
    <s v=""/>
    <m/>
    <m/>
    <m/>
    <s v=""/>
    <s v="06"/>
    <s v="Corbiere and Sons Contracting1016820211003-4L.O.A.4840"/>
    <s v="Corbiere and Sons Contracting1016820211003-4L.O.A.4840INV #150"/>
    <s v="Gravel Hauling"/>
    <s v=""/>
    <x v="3"/>
  </r>
  <r>
    <x v="1"/>
    <n v="6"/>
    <n v="0"/>
    <n v="10168"/>
    <s v="20211003-4"/>
    <n v="53510604"/>
    <s v="Access"/>
    <n v="0"/>
    <s v="Dump - Triaxle- After Jan 10"/>
    <n v="55.2"/>
    <n v="46"/>
    <s v="Dynamic"/>
    <s v="41.4"/>
    <s v="0"/>
    <s v=""/>
    <s v=""/>
    <n v="2539.1999999999998"/>
    <n v="330.096"/>
    <n v="2869.2959999999994"/>
    <d v="2021-10-03T00:00:00"/>
    <n v="0"/>
    <x v="6"/>
    <d v="2021-10-15T00:00:00"/>
    <n v="165"/>
    <n v="0"/>
    <n v="0"/>
    <s v="Nathan Kyme"/>
    <s v="Gravel Hauling"/>
    <m/>
    <s v="VC7556-2019-017"/>
    <s v="929 OF"/>
    <m/>
    <m/>
    <m/>
    <s v="Approved"/>
    <m/>
    <m/>
    <s v="4 Padda Trucks hauling from Cress Pit to Neys Road"/>
    <n v="6"/>
    <s v="C219-C236"/>
    <s v="Neys"/>
    <n v="0"/>
    <d v="2021-10-12T00:00:00"/>
    <m/>
    <s v="58"/>
    <d v="2021-10-13T00:00:00"/>
    <s v=""/>
    <s v=""/>
    <m/>
    <m/>
    <m/>
    <s v=""/>
    <s v="06"/>
    <s v="Corbiere and Sons Contracting1016820211003-4Dump - Triaxle- After Jan 10462539.2"/>
    <s v="Corbiere and Sons Contracting1016820211003-4Dump - Triaxle- After Jan 10462539.2INV #150"/>
    <s v="Gravel Hauling"/>
    <s v=""/>
    <x v="3"/>
  </r>
  <r>
    <x v="1"/>
    <n v="6"/>
    <n v="0"/>
    <n v="10167"/>
    <s v="20211003-3"/>
    <n v="53510604"/>
    <s v="Access"/>
    <n v="0"/>
    <s v="Labourer - General - After Jan 10"/>
    <n v="60"/>
    <n v="12"/>
    <s v="HR"/>
    <s v=""/>
    <s v=""/>
    <s v="60"/>
    <s v="0"/>
    <n v="720"/>
    <n v="93.600000000000009"/>
    <n v="813.59999999999991"/>
    <d v="2021-10-03T00:00:00"/>
    <n v="0"/>
    <x v="6"/>
    <d v="2021-10-15T00:00:00"/>
    <n v="165"/>
    <n v="0"/>
    <n v="0"/>
    <s v="Nathan Kyme"/>
    <s v="Gravel Hauling"/>
    <m/>
    <s v="VC7556-2019-017"/>
    <s v="929 OF"/>
    <m/>
    <m/>
    <m/>
    <s v="Approved"/>
    <m/>
    <m/>
    <s v="Gravel Hauling to Hare Lake road stockpile from Cress Pit (4 Trucks Hauling)"/>
    <n v="6"/>
    <s v="C256-C267"/>
    <s v="Hare Lake"/>
    <n v="0"/>
    <d v="2021-10-12T00:00:00"/>
    <m/>
    <s v="58"/>
    <d v="2021-10-13T00:00:00"/>
    <s v=""/>
    <s v=""/>
    <m/>
    <m/>
    <m/>
    <s v=""/>
    <s v="06"/>
    <s v="Corbiere and Sons Contracting1016720211003-3Labourer - General - After Jan 1012720"/>
    <s v="Corbiere and Sons Contracting1016720211003-3Labourer - General - After Jan 1012720INV #150"/>
    <s v="Gravel Hauling"/>
    <s v=""/>
    <x v="3"/>
  </r>
  <r>
    <x v="1"/>
    <n v="6"/>
    <n v="0"/>
    <n v="10167"/>
    <s v="20211003-3"/>
    <n v="53510604"/>
    <s v="Access"/>
    <n v="0"/>
    <s v="Driver - AZ - After Jan 10"/>
    <n v="70"/>
    <n v="41.5"/>
    <s v="HR"/>
    <s v=""/>
    <s v=""/>
    <s v="70"/>
    <s v="0"/>
    <n v="2905"/>
    <n v="377.65000000000003"/>
    <n v="3282.6499999999996"/>
    <d v="2021-10-03T00:00:00"/>
    <n v="0"/>
    <x v="6"/>
    <d v="2021-10-15T00:00:00"/>
    <n v="165"/>
    <n v="0"/>
    <n v="0"/>
    <s v="Nathan Kyme"/>
    <s v="Gravel Hauling"/>
    <m/>
    <s v="VC7556-2019-017"/>
    <s v="929 OF"/>
    <m/>
    <m/>
    <m/>
    <s v="Approved"/>
    <m/>
    <m/>
    <s v="Gravel Hauling to Hare Lake road stockpile from Cress Pit (4 Trucks Hauling)"/>
    <n v="6"/>
    <s v="C256-C267"/>
    <s v="Hare Lake"/>
    <n v="0"/>
    <d v="2021-10-12T00:00:00"/>
    <m/>
    <s v="58"/>
    <d v="2021-10-13T00:00:00"/>
    <s v=""/>
    <s v=""/>
    <m/>
    <m/>
    <m/>
    <s v=""/>
    <s v="06"/>
    <s v="Corbiere and Sons Contracting1016720211003-3Driver - AZ - After Jan 1041.52905"/>
    <s v="Corbiere and Sons Contracting1016720211003-3Driver - AZ - After Jan 1041.52905INV #150"/>
    <s v="Gravel Hauling"/>
    <s v=""/>
    <x v="3"/>
  </r>
  <r>
    <x v="1"/>
    <n v="6"/>
    <n v="0"/>
    <n v="10167"/>
    <s v="20211003-3"/>
    <n v="53510604"/>
    <s v="Access"/>
    <n v="0"/>
    <s v="L.O.A."/>
    <n v="210"/>
    <n v="5"/>
    <s v="DAY"/>
    <s v=""/>
    <s v=""/>
    <m/>
    <s v="0"/>
    <n v="1050"/>
    <n v="136.5"/>
    <n v="1186.5"/>
    <d v="2021-10-03T00:00:00"/>
    <n v="0"/>
    <x v="6"/>
    <d v="2021-10-15T00:00:00"/>
    <n v="165"/>
    <n v="0"/>
    <n v="0"/>
    <s v="Nathan Kyme"/>
    <s v="Gravel Hauling"/>
    <m/>
    <s v="VC7556-2019-017"/>
    <s v="929 OF"/>
    <m/>
    <m/>
    <m/>
    <s v="Approved"/>
    <m/>
    <m/>
    <s v="Gravel Hauling to Hare Lake road stockpile from Cress Pit (4 Trucks Hauling)"/>
    <n v="6"/>
    <s v="C256-C267"/>
    <s v="Hare Lake"/>
    <n v="0"/>
    <d v="2021-10-12T00:00:00"/>
    <m/>
    <s v="58"/>
    <d v="2021-10-13T00:00:00"/>
    <s v=""/>
    <s v=""/>
    <m/>
    <m/>
    <m/>
    <s v=""/>
    <s v="06"/>
    <s v="Corbiere and Sons Contracting1016720211003-3L.O.A.51050"/>
    <s v="Corbiere and Sons Contracting1016720211003-3L.O.A.51050INV #150"/>
    <s v="Gravel Hauling"/>
    <s v=""/>
    <x v="3"/>
  </r>
  <r>
    <x v="1"/>
    <n v="6"/>
    <n v="0"/>
    <n v="10167"/>
    <s v="20211003-3"/>
    <n v="53510604"/>
    <s v="Access"/>
    <n v="0"/>
    <s v="Light Truck - Pick up- After Jan 10"/>
    <n v="243.75"/>
    <n v="1"/>
    <s v="DAY"/>
    <s v="182.81"/>
    <s v="0"/>
    <s v=""/>
    <s v=""/>
    <n v="243.75"/>
    <n v="31.6875"/>
    <n v="275.4375"/>
    <d v="2021-10-03T00:00:00"/>
    <n v="0"/>
    <x v="6"/>
    <d v="2021-10-15T00:00:00"/>
    <n v="165"/>
    <n v="0"/>
    <n v="0"/>
    <s v="Nathan Kyme"/>
    <s v="Gravel Hauling"/>
    <m/>
    <s v="VC7556-2019-017"/>
    <s v="929 OF"/>
    <m/>
    <m/>
    <m/>
    <s v="Approved"/>
    <m/>
    <m/>
    <s v="Gravel Hauling to Hare Lake road stockpile from Cress Pit (4 Trucks Hauling)"/>
    <n v="6"/>
    <s v="C256-C267"/>
    <s v="Hare Lake"/>
    <n v="0"/>
    <d v="2021-10-12T00:00:00"/>
    <m/>
    <s v="58"/>
    <d v="2021-10-13T00:00:00"/>
    <s v=""/>
    <s v=""/>
    <m/>
    <m/>
    <m/>
    <s v=""/>
    <s v="06"/>
    <s v="Corbiere and Sons Contracting1016720211003-3Light Truck - Pick up- After Jan 101243.75"/>
    <s v="Corbiere and Sons Contracting1016720211003-3Light Truck - Pick up- After Jan 101243.75INV #150"/>
    <s v="Gravel Hauling"/>
    <s v=""/>
    <x v="3"/>
  </r>
  <r>
    <x v="1"/>
    <n v="6"/>
    <n v="0"/>
    <n v="10167"/>
    <s v="20211003-3"/>
    <n v="53510604"/>
    <s v="Access"/>
    <n v="0"/>
    <s v="Dump - Triaxle- After Jan 10"/>
    <n v="55.2"/>
    <n v="41.5"/>
    <s v="Dynamic"/>
    <s v="41.4"/>
    <s v="0"/>
    <s v=""/>
    <s v=""/>
    <n v="2290.8000000000002"/>
    <n v="297.80400000000003"/>
    <n v="2588.6039999999998"/>
    <d v="2021-10-03T00:00:00"/>
    <n v="0"/>
    <x v="6"/>
    <d v="2021-10-15T00:00:00"/>
    <n v="165"/>
    <n v="0"/>
    <n v="0"/>
    <s v="Nathan Kyme"/>
    <s v="Gravel Hauling"/>
    <m/>
    <s v="VC7556-2019-017"/>
    <s v="929 OF"/>
    <m/>
    <m/>
    <m/>
    <s v="Approved"/>
    <m/>
    <m/>
    <s v="Gravel Hauling to Hare Lake road stockpile from Cress Pit (4 Trucks Hauling)"/>
    <n v="6"/>
    <s v="C256-C267"/>
    <s v="Hare Lake"/>
    <n v="0"/>
    <d v="2021-10-12T00:00:00"/>
    <m/>
    <s v="58"/>
    <d v="2021-10-13T00:00:00"/>
    <s v=""/>
    <s v=""/>
    <m/>
    <m/>
    <m/>
    <s v=""/>
    <s v="06"/>
    <s v="Corbiere and Sons Contracting1016720211003-3Dump - Triaxle- After Jan 1041.52290.8"/>
    <s v="Corbiere and Sons Contracting1016720211003-3Dump - Triaxle- After Jan 1041.52290.8INV #150"/>
    <s v="Gravel Hauling"/>
    <s v=""/>
    <x v="3"/>
  </r>
  <r>
    <x v="1"/>
    <n v="6"/>
    <n v="0"/>
    <n v="10154"/>
    <s v="20211002-5"/>
    <n v="53510604"/>
    <s v="Access"/>
    <n v="0"/>
    <s v="Driver - AZ - After Jan 10"/>
    <n v="70"/>
    <n v="12"/>
    <s v="HR"/>
    <s v=""/>
    <s v=""/>
    <s v="70"/>
    <s v="0"/>
    <n v="840"/>
    <n v="109.2"/>
    <n v="949.19999999999993"/>
    <d v="2021-10-02T00:00:00"/>
    <n v="0"/>
    <x v="6"/>
    <d v="2021-10-15T00:00:00"/>
    <n v="165"/>
    <n v="0"/>
    <n v="0"/>
    <s v="Nathan Kyme"/>
    <s v="Gravel Hauling"/>
    <m/>
    <s v="VC7556-2019-017"/>
    <s v="929 OF"/>
    <m/>
    <m/>
    <m/>
    <s v="Approved"/>
    <m/>
    <m/>
    <s v="3 Padda Trucks, 1 Valentino and 1 Alan Hurd truck hauling from Jackfish Pit to Del West"/>
    <n v="6"/>
    <s v="C186-C195"/>
    <s v="Del Lake"/>
    <n v="0"/>
    <d v="2021-10-12T00:00:00"/>
    <m/>
    <s v="58"/>
    <d v="2021-10-13T00:00:00"/>
    <s v=""/>
    <s v=""/>
    <m/>
    <m/>
    <m/>
    <s v=""/>
    <s v="06"/>
    <s v="Corbiere and Sons Contracting1015420211002-5Driver - AZ - After Jan 1012840"/>
    <s v="Corbiere and Sons Contracting1015420211002-5Driver - AZ - After Jan 1012840INV #150"/>
    <s v="Gravel Hauling"/>
    <s v=""/>
    <x v="3"/>
  </r>
  <r>
    <x v="1"/>
    <n v="6"/>
    <n v="0"/>
    <n v="10154"/>
    <s v="20211002-5"/>
    <n v="53510604"/>
    <s v="Access"/>
    <n v="0"/>
    <s v="Driver - AZ - After Jan 10"/>
    <n v="70"/>
    <n v="34.5"/>
    <s v="HR"/>
    <s v=""/>
    <s v=""/>
    <s v="70"/>
    <s v="0"/>
    <n v="2415"/>
    <n v="313.95"/>
    <n v="2728.95"/>
    <d v="2021-10-02T00:00:00"/>
    <n v="0"/>
    <x v="6"/>
    <d v="2021-10-15T00:00:00"/>
    <n v="165"/>
    <n v="0"/>
    <n v="0"/>
    <s v="Nathan Kyme"/>
    <s v="Gravel Hauling"/>
    <m/>
    <s v="VC7556-2019-017"/>
    <s v="929 OF"/>
    <m/>
    <m/>
    <m/>
    <s v="Approved"/>
    <m/>
    <m/>
    <s v="3 Padda Trucks, 1 Valentino and 1 Alan Hurd truck hauling from Jackfish Pit to Del West"/>
    <n v="6"/>
    <s v="C186-C195"/>
    <s v="Del Lake"/>
    <n v="0"/>
    <d v="2021-10-12T00:00:00"/>
    <m/>
    <s v="58"/>
    <d v="2021-10-13T00:00:00"/>
    <s v=""/>
    <s v=""/>
    <m/>
    <m/>
    <m/>
    <s v=""/>
    <s v="06"/>
    <s v="Corbiere and Sons Contracting1015420211002-5Driver - AZ - After Jan 1034.52415"/>
    <s v="Corbiere and Sons Contracting1015420211002-5Driver - AZ - After Jan 1034.52415INV #150"/>
    <s v="Gravel Hauling"/>
    <s v=""/>
    <x v="3"/>
  </r>
  <r>
    <x v="1"/>
    <n v="6"/>
    <n v="0"/>
    <n v="10154"/>
    <s v="20211002-5"/>
    <n v="53510604"/>
    <s v="Access"/>
    <n v="0"/>
    <s v="Driver - AZ - After Jan 10"/>
    <n v="70"/>
    <n v="12.5"/>
    <s v="HR"/>
    <s v=""/>
    <s v=""/>
    <s v="70"/>
    <s v="0"/>
    <n v="875"/>
    <n v="113.75"/>
    <n v="988.74999999999989"/>
    <d v="2021-10-02T00:00:00"/>
    <n v="0"/>
    <x v="6"/>
    <d v="2021-10-15T00:00:00"/>
    <n v="165"/>
    <n v="0"/>
    <n v="0"/>
    <s v="Nathan Kyme"/>
    <s v="Gravel Hauling"/>
    <m/>
    <s v="VC7556-2019-017"/>
    <s v="929 OF"/>
    <m/>
    <m/>
    <m/>
    <s v="Approved"/>
    <m/>
    <m/>
    <s v="3 Padda Trucks, 1 Valentino and 1 Alan Hurd truck hauling from Jackfish Pit to Del West"/>
    <n v="6"/>
    <s v="C186-C195"/>
    <s v="Del Lake"/>
    <n v="0"/>
    <d v="2021-10-12T00:00:00"/>
    <m/>
    <s v="58"/>
    <d v="2021-10-13T00:00:00"/>
    <s v=""/>
    <s v=""/>
    <m/>
    <m/>
    <m/>
    <s v=""/>
    <s v="06"/>
    <s v="Corbiere and Sons Contracting1015420211002-5Driver - AZ - After Jan 1012.5875"/>
    <s v="Corbiere and Sons Contracting1015420211002-5Driver - AZ - After Jan 1012.5875INV #150"/>
    <s v="Gravel Hauling"/>
    <s v=""/>
    <x v="3"/>
  </r>
  <r>
    <x v="1"/>
    <n v="6"/>
    <n v="0"/>
    <n v="10154"/>
    <s v="20211002-5"/>
    <n v="53510604"/>
    <s v="Access"/>
    <n v="0"/>
    <s v="L.O.A."/>
    <n v="210"/>
    <n v="3"/>
    <s v="DAY"/>
    <s v=""/>
    <s v=""/>
    <m/>
    <s v="0"/>
    <n v="630"/>
    <n v="81.900000000000006"/>
    <n v="711.9"/>
    <d v="2021-10-02T00:00:00"/>
    <n v="0"/>
    <x v="6"/>
    <d v="2021-10-15T00:00:00"/>
    <n v="165"/>
    <n v="0"/>
    <n v="0"/>
    <s v="Nathan Kyme"/>
    <s v="Gravel Hauling"/>
    <m/>
    <s v="VC7556-2019-017"/>
    <s v="929 OF"/>
    <m/>
    <m/>
    <m/>
    <s v="Approved"/>
    <m/>
    <m/>
    <s v="3 Padda Trucks, 1 Valentino and 1 Alan Hurd truck hauling from Jackfish Pit to Del West"/>
    <n v="6"/>
    <s v="C186-C195"/>
    <s v="Del Lake"/>
    <n v="0"/>
    <d v="2021-10-12T00:00:00"/>
    <m/>
    <s v="58"/>
    <d v="2021-10-13T00:00:00"/>
    <s v=""/>
    <s v=""/>
    <m/>
    <m/>
    <m/>
    <s v=""/>
    <s v="06"/>
    <s v="Corbiere and Sons Contracting1015420211002-5L.O.A.3630"/>
    <s v="Corbiere and Sons Contracting1015420211002-5L.O.A.3630INV #150"/>
    <s v="Gravel Hauling"/>
    <s v=""/>
    <x v="3"/>
  </r>
  <r>
    <x v="1"/>
    <n v="6"/>
    <n v="0"/>
    <n v="10154"/>
    <s v="20211002-5"/>
    <n v="53510604"/>
    <s v="Access"/>
    <n v="0"/>
    <s v="Dump - Triaxle- After Jan 10"/>
    <n v="55.2"/>
    <n v="12"/>
    <s v="Dynamic"/>
    <s v="41.4"/>
    <s v="0"/>
    <s v=""/>
    <s v=""/>
    <n v="662.4"/>
    <n v="86.111999999999995"/>
    <n v="748.51199999999994"/>
    <d v="2021-10-02T00:00:00"/>
    <n v="0"/>
    <x v="6"/>
    <d v="2021-10-15T00:00:00"/>
    <n v="165"/>
    <n v="0"/>
    <n v="0"/>
    <s v="Nathan Kyme"/>
    <s v="Gravel Hauling"/>
    <m/>
    <s v="VC7556-2019-017"/>
    <s v="929 OF"/>
    <m/>
    <m/>
    <m/>
    <s v="Approved"/>
    <m/>
    <m/>
    <s v="3 Padda Trucks, 1 Valentino and 1 Alan Hurd truck hauling from Jackfish Pit to Del West"/>
    <n v="6"/>
    <s v="C186-C195"/>
    <s v="Del Lake"/>
    <n v="0"/>
    <d v="2021-10-12T00:00:00"/>
    <m/>
    <s v="58"/>
    <d v="2021-10-13T00:00:00"/>
    <s v=""/>
    <s v=""/>
    <m/>
    <m/>
    <m/>
    <s v=""/>
    <s v="06"/>
    <s v="Corbiere and Sons Contracting1015420211002-5Dump - Triaxle- After Jan 1012662.4"/>
    <s v="Corbiere and Sons Contracting1015420211002-5Dump - Triaxle- After Jan 1012662.4INV #150"/>
    <s v="Gravel Hauling"/>
    <s v=""/>
    <x v="3"/>
  </r>
  <r>
    <x v="1"/>
    <n v="6"/>
    <n v="0"/>
    <n v="10154"/>
    <s v="20211002-5"/>
    <n v="53510604"/>
    <s v="Access"/>
    <n v="0"/>
    <s v="Dump - Triaxle- After Jan 10"/>
    <n v="55.2"/>
    <n v="34.5"/>
    <s v="Dynamic"/>
    <s v="41.4"/>
    <s v="0"/>
    <s v=""/>
    <s v=""/>
    <n v="1904.4"/>
    <n v="247.57200000000003"/>
    <n v="2151.9719999999998"/>
    <d v="2021-10-02T00:00:00"/>
    <n v="0"/>
    <x v="6"/>
    <d v="2021-10-15T00:00:00"/>
    <n v="165"/>
    <n v="0"/>
    <n v="0"/>
    <s v="Nathan Kyme"/>
    <s v="Gravel Hauling"/>
    <m/>
    <s v="VC7556-2019-017"/>
    <s v="929 OF"/>
    <m/>
    <m/>
    <m/>
    <s v="Approved"/>
    <m/>
    <m/>
    <s v="3 Padda Trucks, 1 Valentino and 1 Alan Hurd truck hauling from Jackfish Pit to Del West"/>
    <n v="6"/>
    <s v="C186-C195"/>
    <s v="Del Lake"/>
    <n v="0"/>
    <d v="2021-10-12T00:00:00"/>
    <m/>
    <s v="58"/>
    <d v="2021-10-13T00:00:00"/>
    <s v=""/>
    <s v=""/>
    <m/>
    <m/>
    <m/>
    <s v=""/>
    <s v="06"/>
    <s v="Corbiere and Sons Contracting1015420211002-5Dump - Triaxle- After Jan 1034.51904.4"/>
    <s v="Corbiere and Sons Contracting1015420211002-5Dump - Triaxle- After Jan 1034.51904.4INV #150"/>
    <s v="Gravel Hauling"/>
    <s v=""/>
    <x v="3"/>
  </r>
  <r>
    <x v="1"/>
    <n v="6"/>
    <n v="0"/>
    <n v="10154"/>
    <s v="20211002-5"/>
    <n v="53510604"/>
    <s v="Access"/>
    <n v="0"/>
    <s v="Dump - Triaxle- After Jan 10"/>
    <n v="55.2"/>
    <n v="12.5"/>
    <s v="Dynamic"/>
    <s v="41.4"/>
    <s v="0"/>
    <s v=""/>
    <s v=""/>
    <n v="690"/>
    <n v="89.7"/>
    <n v="779.69999999999993"/>
    <d v="2021-10-02T00:00:00"/>
    <n v="0"/>
    <x v="6"/>
    <d v="2021-10-15T00:00:00"/>
    <n v="165"/>
    <n v="0"/>
    <n v="0"/>
    <s v="Nathan Kyme"/>
    <s v="Gravel Hauling"/>
    <m/>
    <s v="VC7556-2019-017"/>
    <s v="929 OF"/>
    <m/>
    <m/>
    <m/>
    <s v="Approved"/>
    <m/>
    <m/>
    <s v="3 Padda Trucks, 1 Valentino and 1 Alan Hurd truck hauling from Jackfish Pit to Del West"/>
    <n v="6"/>
    <s v="C186-C195"/>
    <s v="Del Lake"/>
    <n v="0"/>
    <d v="2021-10-12T00:00:00"/>
    <m/>
    <s v="58"/>
    <d v="2021-10-13T00:00:00"/>
    <s v=""/>
    <s v=""/>
    <m/>
    <m/>
    <m/>
    <s v=""/>
    <s v="06"/>
    <s v="Corbiere and Sons Contracting1015420211002-5Dump - Triaxle- After Jan 1012.5690"/>
    <s v="Corbiere and Sons Contracting1015420211002-5Dump - Triaxle- After Jan 1012.5690INV #150"/>
    <s v="Gravel Hauling"/>
    <s v=""/>
    <x v="3"/>
  </r>
  <r>
    <x v="1"/>
    <n v="6"/>
    <n v="0"/>
    <n v="10153"/>
    <s v="20211002-4"/>
    <n v="53510604"/>
    <s v="Access"/>
    <n v="0"/>
    <s v="Driver - AZ - After Jan 10"/>
    <n v="70"/>
    <n v="46"/>
    <s v="HR"/>
    <s v=""/>
    <s v=""/>
    <s v="70"/>
    <s v="0"/>
    <n v="3220"/>
    <n v="418.6"/>
    <n v="3638.5999999999995"/>
    <d v="2021-10-02T00:00:00"/>
    <n v="0"/>
    <x v="6"/>
    <d v="2021-10-15T00:00:00"/>
    <n v="165"/>
    <n v="0"/>
    <n v="0"/>
    <s v="Nathan Kyme"/>
    <s v="Gravel Hauling"/>
    <m/>
    <s v="VC7556-2019-017"/>
    <s v="929 OF"/>
    <m/>
    <m/>
    <m/>
    <s v="Approved"/>
    <m/>
    <m/>
    <s v="4 Padda Trucks hauling from Cress Pit to Neys Road"/>
    <n v="6"/>
    <s v="C219-C236"/>
    <s v="Neys"/>
    <n v="0"/>
    <d v="2021-10-12T00:00:00"/>
    <m/>
    <s v="58"/>
    <d v="2021-10-13T00:00:00"/>
    <s v=""/>
    <s v=""/>
    <m/>
    <m/>
    <m/>
    <s v=""/>
    <s v="06"/>
    <s v="Corbiere and Sons Contracting1015320211002-4Driver - AZ - After Jan 10463220"/>
    <s v="Corbiere and Sons Contracting1015320211002-4Driver - AZ - After Jan 10463220INV #150"/>
    <s v="Gravel Hauling"/>
    <s v=""/>
    <x v="3"/>
  </r>
  <r>
    <x v="1"/>
    <n v="6"/>
    <n v="0"/>
    <n v="10153"/>
    <s v="20211002-4"/>
    <n v="53510604"/>
    <s v="Access"/>
    <n v="0"/>
    <s v="L.O.A."/>
    <n v="210"/>
    <n v="4"/>
    <s v="DAY"/>
    <s v=""/>
    <s v=""/>
    <m/>
    <s v="0"/>
    <n v="840"/>
    <n v="109.2"/>
    <n v="949.19999999999993"/>
    <d v="2021-10-02T00:00:00"/>
    <n v="0"/>
    <x v="6"/>
    <d v="2021-10-15T00:00:00"/>
    <n v="165"/>
    <n v="0"/>
    <n v="0"/>
    <s v="Nathan Kyme"/>
    <s v="Gravel Hauling"/>
    <m/>
    <s v="VC7556-2019-017"/>
    <s v="929 OF"/>
    <m/>
    <m/>
    <m/>
    <s v="Approved"/>
    <m/>
    <m/>
    <s v="4 Padda Trucks hauling from Cress Pit to Neys Road"/>
    <n v="6"/>
    <s v="C219-C236"/>
    <s v="Neys"/>
    <n v="0"/>
    <d v="2021-10-12T00:00:00"/>
    <m/>
    <s v="58"/>
    <d v="2021-10-13T00:00:00"/>
    <s v=""/>
    <s v=""/>
    <m/>
    <m/>
    <m/>
    <s v=""/>
    <s v="06"/>
    <s v="Corbiere and Sons Contracting1015320211002-4L.O.A.4840"/>
    <s v="Corbiere and Sons Contracting1015320211002-4L.O.A.4840INV #150"/>
    <s v="Gravel Hauling"/>
    <s v=""/>
    <x v="3"/>
  </r>
  <r>
    <x v="1"/>
    <n v="6"/>
    <n v="0"/>
    <n v="10153"/>
    <s v="20211002-4"/>
    <n v="53510604"/>
    <s v="Access"/>
    <n v="0"/>
    <s v="Dump - Triaxle- After Jan 10"/>
    <n v="55.2"/>
    <n v="46"/>
    <s v="Dynamic"/>
    <s v="41.4"/>
    <s v="0"/>
    <s v=""/>
    <s v=""/>
    <n v="2539.1999999999998"/>
    <n v="330.096"/>
    <n v="2869.2959999999994"/>
    <d v="2021-10-02T00:00:00"/>
    <n v="0"/>
    <x v="6"/>
    <d v="2021-10-15T00:00:00"/>
    <n v="165"/>
    <n v="0"/>
    <n v="0"/>
    <s v="Nathan Kyme"/>
    <s v="Gravel Hauling"/>
    <m/>
    <s v="VC7556-2019-017"/>
    <s v="929 OF"/>
    <m/>
    <m/>
    <m/>
    <s v="Approved"/>
    <m/>
    <m/>
    <s v="4 Padda Trucks hauling from Cress Pit to Neys Road"/>
    <n v="6"/>
    <s v="C219-C236"/>
    <s v="Neys"/>
    <n v="0"/>
    <d v="2021-10-12T00:00:00"/>
    <m/>
    <s v="58"/>
    <d v="2021-10-13T00:00:00"/>
    <s v=""/>
    <s v=""/>
    <m/>
    <m/>
    <m/>
    <s v=""/>
    <s v="06"/>
    <s v="Corbiere and Sons Contracting1015320211002-4Dump - Triaxle- After Jan 10462539.2"/>
    <s v="Corbiere and Sons Contracting1015320211002-4Dump - Triaxle- After Jan 10462539.2INV #150"/>
    <s v="Gravel Hauling"/>
    <s v=""/>
    <x v="3"/>
  </r>
  <r>
    <x v="1"/>
    <n v="6"/>
    <n v="0"/>
    <n v="10152"/>
    <s v="20211002-3"/>
    <n v="53510604"/>
    <s v="Access"/>
    <n v="0"/>
    <s v="Labourer - General - After Jan 10"/>
    <n v="60"/>
    <n v="12"/>
    <s v="HR"/>
    <s v=""/>
    <s v=""/>
    <s v="60"/>
    <s v="0"/>
    <n v="720"/>
    <n v="93.600000000000009"/>
    <n v="813.59999999999991"/>
    <d v="2021-10-02T00:00:00"/>
    <n v="0"/>
    <x v="6"/>
    <d v="2021-10-15T00:00:00"/>
    <n v="165"/>
    <n v="0"/>
    <n v="0"/>
    <s v="Nathan Kyme"/>
    <s v="Gravel Hauling"/>
    <m/>
    <s v="VC7556-2019-017"/>
    <s v="929 OF"/>
    <m/>
    <m/>
    <m/>
    <s v="Approved"/>
    <m/>
    <m/>
    <s v="Gravel Hauling to Hare Lake road stockpile from Cress Pit (9 trucks working - 4 travel)"/>
    <n v="6"/>
    <s v="C257-C267"/>
    <s v="Hare Lake"/>
    <n v="0"/>
    <d v="2021-10-12T00:00:00"/>
    <m/>
    <s v="58"/>
    <d v="2021-10-13T00:00:00"/>
    <s v=""/>
    <s v=""/>
    <m/>
    <m/>
    <m/>
    <s v=""/>
    <s v="06"/>
    <s v="Corbiere and Sons Contracting1015220211002-3Labourer - General - After Jan 1012720"/>
    <s v="Corbiere and Sons Contracting1015220211002-3Labourer - General - After Jan 1012720INV #150"/>
    <s v="Gravel Hauling"/>
    <s v=""/>
    <x v="3"/>
  </r>
  <r>
    <x v="1"/>
    <n v="6"/>
    <n v="0"/>
    <n v="10152"/>
    <s v="20211002-3"/>
    <n v="53510604"/>
    <s v="Access"/>
    <n v="0"/>
    <s v="Driver - AZ - After Jan 10"/>
    <n v="70"/>
    <n v="151.5"/>
    <s v="HR"/>
    <s v=""/>
    <s v=""/>
    <s v="70"/>
    <s v="0"/>
    <n v="10605"/>
    <n v="1378.65"/>
    <n v="11983.65"/>
    <d v="2021-10-02T00:00:00"/>
    <n v="0"/>
    <x v="6"/>
    <d v="2021-10-15T00:00:00"/>
    <n v="165"/>
    <n v="0"/>
    <n v="0"/>
    <s v="Nathan Kyme"/>
    <s v="Gravel Hauling"/>
    <m/>
    <s v="VC7556-2019-017"/>
    <s v="929 OF"/>
    <m/>
    <m/>
    <m/>
    <s v="Approved"/>
    <m/>
    <m/>
    <s v="Gravel Hauling to Hare Lake road stockpile from Cress Pit (9 trucks working - 4 travel)"/>
    <n v="6"/>
    <s v="C257-C267"/>
    <s v="Hare Lake"/>
    <n v="0"/>
    <d v="2021-10-12T00:00:00"/>
    <m/>
    <s v="58"/>
    <d v="2021-10-13T00:00:00"/>
    <s v=""/>
    <s v=""/>
    <m/>
    <m/>
    <m/>
    <s v=""/>
    <s v="06"/>
    <s v="Corbiere and Sons Contracting1015220211002-3Driver - AZ - After Jan 10151.510605"/>
    <s v="Corbiere and Sons Contracting1015220211002-3Driver - AZ - After Jan 10151.510605INV #150"/>
    <s v="Gravel Hauling"/>
    <s v=""/>
    <x v="3"/>
  </r>
  <r>
    <x v="1"/>
    <n v="6"/>
    <n v="0"/>
    <n v="10152"/>
    <s v="20211002-3"/>
    <n v="53510604"/>
    <s v="Access"/>
    <n v="0"/>
    <s v="L.O.A."/>
    <n v="210"/>
    <n v="14"/>
    <s v="DAY"/>
    <s v=""/>
    <s v=""/>
    <m/>
    <s v="0"/>
    <n v="2940"/>
    <n v="382.2"/>
    <n v="3322.2"/>
    <d v="2021-10-02T00:00:00"/>
    <n v="0"/>
    <x v="6"/>
    <d v="2021-10-15T00:00:00"/>
    <n v="165"/>
    <n v="0"/>
    <n v="0"/>
    <s v="Nathan Kyme"/>
    <s v="Gravel Hauling"/>
    <m/>
    <s v="VC7556-2019-017"/>
    <s v="929 OF"/>
    <m/>
    <m/>
    <m/>
    <s v="Approved"/>
    <m/>
    <m/>
    <s v="Gravel Hauling to Hare Lake road stockpile from Cress Pit (9 trucks working - 4 travel)"/>
    <n v="6"/>
    <s v="C257-C267"/>
    <s v="Hare Lake"/>
    <n v="0"/>
    <d v="2021-10-12T00:00:00"/>
    <m/>
    <s v="58"/>
    <d v="2021-10-13T00:00:00"/>
    <s v=""/>
    <s v=""/>
    <m/>
    <m/>
    <m/>
    <s v=""/>
    <s v="06"/>
    <s v="Corbiere and Sons Contracting1015220211002-3L.O.A.142940"/>
    <s v="Corbiere and Sons Contracting1015220211002-3L.O.A.142940INV #150"/>
    <s v="Gravel Hauling"/>
    <s v=""/>
    <x v="3"/>
  </r>
  <r>
    <x v="1"/>
    <n v="6"/>
    <n v="0"/>
    <n v="10152"/>
    <s v="20211002-3"/>
    <n v="53510604"/>
    <s v="Access"/>
    <n v="0"/>
    <s v="Light Truck - Pick up- After Jan 10"/>
    <n v="243.75"/>
    <n v="1"/>
    <s v="DAY"/>
    <s v="182.81"/>
    <s v="0"/>
    <s v=""/>
    <s v=""/>
    <n v="243.75"/>
    <n v="31.6875"/>
    <n v="275.4375"/>
    <d v="2021-10-02T00:00:00"/>
    <n v="0"/>
    <x v="6"/>
    <d v="2021-10-15T00:00:00"/>
    <n v="165"/>
    <n v="0"/>
    <n v="0"/>
    <s v="Nathan Kyme"/>
    <s v="Gravel Hauling"/>
    <m/>
    <s v="VC7556-2019-017"/>
    <s v="929 OF"/>
    <m/>
    <m/>
    <m/>
    <s v="Approved"/>
    <m/>
    <m/>
    <s v="Gravel Hauling to Hare Lake road stockpile from Cress Pit (9 trucks working - 4 travel)"/>
    <n v="6"/>
    <s v="C257-C267"/>
    <s v="Hare Lake"/>
    <n v="0"/>
    <d v="2021-10-12T00:00:00"/>
    <m/>
    <s v="58"/>
    <d v="2021-10-13T00:00:00"/>
    <s v=""/>
    <s v=""/>
    <m/>
    <m/>
    <m/>
    <s v=""/>
    <s v="06"/>
    <s v="Corbiere and Sons Contracting1015220211002-3Light Truck - Pick up- After Jan 101243.75"/>
    <s v="Corbiere and Sons Contracting1015220211002-3Light Truck - Pick up- After Jan 101243.75INV #150"/>
    <s v="Gravel Hauling"/>
    <s v=""/>
    <x v="3"/>
  </r>
  <r>
    <x v="1"/>
    <n v="6"/>
    <n v="0"/>
    <n v="10152"/>
    <s v="20211002-3"/>
    <n v="53510604"/>
    <s v="Access"/>
    <n v="0"/>
    <s v="Dump - Triaxle- After Jan 10"/>
    <n v="55.2"/>
    <n v="151.5"/>
    <s v="Dynamic"/>
    <s v="41.4"/>
    <s v="0"/>
    <s v=""/>
    <s v=""/>
    <n v="8362.7999999999993"/>
    <n v="1087.164"/>
    <n v="9449.9639999999981"/>
    <d v="2021-10-02T00:00:00"/>
    <n v="0"/>
    <x v="6"/>
    <d v="2021-10-15T00:00:00"/>
    <n v="165"/>
    <n v="0"/>
    <n v="0"/>
    <s v="Nathan Kyme"/>
    <s v="Gravel Hauling"/>
    <m/>
    <s v="VC7556-2019-017"/>
    <s v="929 OF"/>
    <m/>
    <m/>
    <m/>
    <s v="Approved"/>
    <m/>
    <m/>
    <s v="Gravel Hauling to Hare Lake road stockpile from Cress Pit (9 trucks working - 4 travel)"/>
    <n v="6"/>
    <s v="C257-C267"/>
    <s v="Hare Lake"/>
    <n v="0"/>
    <d v="2021-10-12T00:00:00"/>
    <m/>
    <s v="58"/>
    <d v="2021-10-13T00:00:00"/>
    <s v=""/>
    <s v=""/>
    <m/>
    <m/>
    <m/>
    <s v=""/>
    <s v="06"/>
    <s v="Corbiere and Sons Contracting1015220211002-3Dump - Triaxle- After Jan 10151.58362.8"/>
    <s v="Corbiere and Sons Contracting1015220211002-3Dump - Triaxle- After Jan 10151.58362.8INV #150"/>
    <s v="Gravel Hauling"/>
    <s v=""/>
    <x v="3"/>
  </r>
  <r>
    <x v="1"/>
    <n v="6"/>
    <n v="0"/>
    <n v="10137"/>
    <s v="20211001-7"/>
    <n v="53510604"/>
    <s v="Access"/>
    <n v="0"/>
    <s v="Driver - AZ - After Jan 10"/>
    <n v="70"/>
    <n v="24.5"/>
    <s v="HR"/>
    <s v=""/>
    <s v=""/>
    <s v="70"/>
    <s v="0"/>
    <n v="1715"/>
    <n v="222.95000000000002"/>
    <n v="1937.9499999999998"/>
    <d v="2021-10-01T00:00:00"/>
    <n v="0"/>
    <x v="6"/>
    <d v="2021-10-15T00:00:00"/>
    <n v="165"/>
    <n v="0"/>
    <n v="0"/>
    <s v="Nathan Kyme"/>
    <s v="Gravel Hauling"/>
    <m/>
    <s v="VC7556-2019-017"/>
    <s v="929 OF"/>
    <m/>
    <m/>
    <m/>
    <s v="Approved"/>
    <m/>
    <m/>
    <s v="1 Taranis Truck and 1 Valentino truck hauling to Mink Creek"/>
    <n v="6"/>
    <s v="C244-C247"/>
    <s v="Mink Creek"/>
    <n v="0"/>
    <d v="2021-10-12T00:00:00"/>
    <m/>
    <s v="58"/>
    <d v="2021-10-13T00:00:00"/>
    <s v=""/>
    <s v=""/>
    <m/>
    <m/>
    <m/>
    <s v=""/>
    <s v="06"/>
    <s v="Corbiere and Sons Contracting1013720211001-7Driver - AZ - After Jan 1024.51715"/>
    <s v="Corbiere and Sons Contracting1013720211001-7Driver - AZ - After Jan 1024.51715INV #150"/>
    <s v="Gravel Hauling"/>
    <s v=""/>
    <x v="3"/>
  </r>
  <r>
    <x v="1"/>
    <n v="6"/>
    <n v="0"/>
    <n v="10137"/>
    <s v="20211001-7"/>
    <n v="53510604"/>
    <s v="Access"/>
    <n v="0"/>
    <s v="L.O.A."/>
    <n v="210"/>
    <n v="1"/>
    <s v="DAY"/>
    <s v=""/>
    <s v=""/>
    <m/>
    <s v="0"/>
    <n v="210"/>
    <n v="27.3"/>
    <n v="237.29999999999998"/>
    <d v="2021-10-01T00:00:00"/>
    <n v="0"/>
    <x v="6"/>
    <d v="2021-10-15T00:00:00"/>
    <n v="165"/>
    <n v="0"/>
    <n v="0"/>
    <s v="Nathan Kyme"/>
    <s v="Gravel Hauling"/>
    <m/>
    <s v="VC7556-2019-017"/>
    <s v="929 OF"/>
    <m/>
    <m/>
    <m/>
    <s v="Approved"/>
    <m/>
    <m/>
    <s v="1 Taranis Truck and 1 Valentino truck hauling to Mink Creek"/>
    <n v="6"/>
    <s v="C244-C247"/>
    <s v="Mink Creek"/>
    <n v="0"/>
    <d v="2021-10-12T00:00:00"/>
    <m/>
    <s v="58"/>
    <d v="2021-10-13T00:00:00"/>
    <s v=""/>
    <s v=""/>
    <m/>
    <m/>
    <m/>
    <s v=""/>
    <s v="06"/>
    <s v="Corbiere and Sons Contracting1013720211001-7L.O.A.1210"/>
    <s v="Corbiere and Sons Contracting1013720211001-7L.O.A.1210INV #150"/>
    <s v="Gravel Hauling"/>
    <s v=""/>
    <x v="3"/>
  </r>
  <r>
    <x v="1"/>
    <n v="6"/>
    <n v="0"/>
    <n v="10137"/>
    <s v="20211001-7"/>
    <n v="53510604"/>
    <s v="Access"/>
    <n v="0"/>
    <s v="Dump - Triaxle- After Jan 10"/>
    <n v="55.2"/>
    <n v="24.5"/>
    <s v="Dynamic"/>
    <s v="41.4"/>
    <s v="0"/>
    <s v=""/>
    <s v=""/>
    <n v="1352.4"/>
    <n v="175.81200000000001"/>
    <n v="1528.212"/>
    <d v="2021-10-01T00:00:00"/>
    <n v="0"/>
    <x v="6"/>
    <d v="2021-10-15T00:00:00"/>
    <n v="165"/>
    <n v="0"/>
    <n v="0"/>
    <s v="Nathan Kyme"/>
    <s v="Gravel Hauling"/>
    <m/>
    <s v="VC7556-2019-017"/>
    <s v="929 OF"/>
    <m/>
    <m/>
    <m/>
    <s v="Approved"/>
    <m/>
    <m/>
    <s v="1 Taranis Truck and 1 Valentino truck hauling to Mink Creek"/>
    <n v="6"/>
    <s v="C244-C247"/>
    <s v="Mink Creek"/>
    <n v="0"/>
    <d v="2021-10-12T00:00:00"/>
    <m/>
    <s v="58"/>
    <d v="2021-10-13T00:00:00"/>
    <s v=""/>
    <s v=""/>
    <m/>
    <m/>
    <m/>
    <s v=""/>
    <s v="06"/>
    <s v="Corbiere and Sons Contracting1013720211001-7Dump - Triaxle- After Jan 1024.51352.4"/>
    <s v="Corbiere and Sons Contracting1013720211001-7Dump - Triaxle- After Jan 1024.51352.4INV #150"/>
    <s v="Gravel Hauling"/>
    <s v=""/>
    <x v="3"/>
  </r>
  <r>
    <x v="1"/>
    <n v="6"/>
    <n v="0"/>
    <n v="10136"/>
    <s v="20211001-6"/>
    <n v="53510604"/>
    <s v="Access"/>
    <n v="0"/>
    <s v="Driver - AZ - After Jan 10"/>
    <n v="70"/>
    <n v="33"/>
    <s v="HR"/>
    <s v=""/>
    <s v=""/>
    <s v="70"/>
    <s v="0"/>
    <n v="2310"/>
    <n v="300.3"/>
    <n v="2610.2999999999997"/>
    <d v="2021-10-01T00:00:00"/>
    <n v="0"/>
    <x v="6"/>
    <d v="2021-10-15T00:00:00"/>
    <n v="165"/>
    <n v="0"/>
    <n v="0"/>
    <s v="Nathan Kyme"/>
    <s v="Gravel Hauling"/>
    <m/>
    <s v="VC7556-2019-017"/>
    <s v="929 OF"/>
    <m/>
    <m/>
    <m/>
    <s v="Approved"/>
    <m/>
    <m/>
    <s v="3 Taranis Trucks, 1 Hurd Bros Trucks hauling to Del Lake"/>
    <n v="6"/>
    <s v="C186-C195"/>
    <s v="Del Lake Road"/>
    <n v="0"/>
    <d v="2021-10-12T00:00:00"/>
    <m/>
    <s v="58"/>
    <d v="2021-10-13T00:00:00"/>
    <s v=""/>
    <s v=""/>
    <m/>
    <m/>
    <m/>
    <s v=""/>
    <s v="06"/>
    <s v="Corbiere and Sons Contracting1013620211001-6Driver - AZ - After Jan 10332310"/>
    <s v="Corbiere and Sons Contracting1013620211001-6Driver - AZ - After Jan 10332310INV #150"/>
    <s v="Gravel Hauling"/>
    <s v=""/>
    <x v="3"/>
  </r>
  <r>
    <x v="1"/>
    <n v="6"/>
    <n v="0"/>
    <n v="10136"/>
    <s v="20211001-6"/>
    <n v="53510604"/>
    <s v="Access"/>
    <n v="0"/>
    <s v="Driver - AZ - After Jan 10"/>
    <n v="70"/>
    <n v="12"/>
    <s v="HR"/>
    <s v=""/>
    <s v=""/>
    <s v="70"/>
    <s v="0"/>
    <n v="840"/>
    <n v="109.2"/>
    <n v="949.19999999999993"/>
    <d v="2021-10-01T00:00:00"/>
    <n v="0"/>
    <x v="6"/>
    <d v="2021-10-15T00:00:00"/>
    <n v="165"/>
    <n v="0"/>
    <n v="0"/>
    <s v="Nathan Kyme"/>
    <s v="Gravel Hauling"/>
    <m/>
    <s v="VC7556-2019-017"/>
    <s v="929 OF"/>
    <m/>
    <m/>
    <m/>
    <s v="Approved"/>
    <m/>
    <m/>
    <s v="3 Taranis Trucks, 1 Hurd Bros Trucks hauling to Del Lake"/>
    <n v="6"/>
    <s v="C186-C195"/>
    <s v="Del Lake Road"/>
    <n v="0"/>
    <d v="2021-10-12T00:00:00"/>
    <m/>
    <s v="58"/>
    <d v="2021-10-13T00:00:00"/>
    <s v=""/>
    <s v=""/>
    <m/>
    <m/>
    <m/>
    <s v=""/>
    <s v="06"/>
    <s v="Corbiere and Sons Contracting1013620211001-6Driver - AZ - After Jan 1012840"/>
    <s v="Corbiere and Sons Contracting1013620211001-6Driver - AZ - After Jan 1012840INV #150"/>
    <s v="Gravel Hauling"/>
    <s v=""/>
    <x v="3"/>
  </r>
  <r>
    <x v="1"/>
    <n v="6"/>
    <n v="0"/>
    <n v="10136"/>
    <s v="20211001-6"/>
    <n v="53510604"/>
    <s v="Access"/>
    <n v="0"/>
    <s v="L.O.A."/>
    <n v="210"/>
    <n v="3"/>
    <s v="DAY"/>
    <s v=""/>
    <s v=""/>
    <m/>
    <s v="0"/>
    <n v="630"/>
    <n v="81.900000000000006"/>
    <n v="711.9"/>
    <d v="2021-10-01T00:00:00"/>
    <n v="0"/>
    <x v="6"/>
    <d v="2021-10-15T00:00:00"/>
    <n v="165"/>
    <n v="0"/>
    <n v="0"/>
    <s v="Nathan Kyme"/>
    <s v="Gravel Hauling"/>
    <m/>
    <s v="VC7556-2019-017"/>
    <s v="929 OF"/>
    <m/>
    <m/>
    <m/>
    <s v="Approved"/>
    <m/>
    <m/>
    <s v="3 Taranis Trucks, 1 Hurd Bros Trucks hauling to Del Lake"/>
    <n v="6"/>
    <s v="C186-C195"/>
    <s v="Del Lake Road"/>
    <n v="0"/>
    <d v="2021-10-12T00:00:00"/>
    <m/>
    <s v="58"/>
    <d v="2021-10-13T00:00:00"/>
    <s v=""/>
    <s v=""/>
    <m/>
    <m/>
    <m/>
    <s v=""/>
    <s v="06"/>
    <s v="Corbiere and Sons Contracting1013620211001-6L.O.A.3630"/>
    <s v="Corbiere and Sons Contracting1013620211001-6L.O.A.3630INV #150"/>
    <s v="Gravel Hauling"/>
    <s v=""/>
    <x v="3"/>
  </r>
  <r>
    <x v="1"/>
    <n v="6"/>
    <n v="0"/>
    <n v="10136"/>
    <s v="20211001-6"/>
    <n v="53510604"/>
    <s v="Access"/>
    <n v="0"/>
    <s v="Dump - Triaxle- After Jan 10"/>
    <n v="55.2"/>
    <n v="33"/>
    <s v="Dynamic"/>
    <s v="41.4"/>
    <s v="0"/>
    <s v=""/>
    <s v=""/>
    <n v="1821.6"/>
    <n v="236.80799999999999"/>
    <n v="2058.4079999999999"/>
    <d v="2021-10-01T00:00:00"/>
    <n v="0"/>
    <x v="6"/>
    <d v="2021-10-15T00:00:00"/>
    <n v="165"/>
    <n v="0"/>
    <n v="0"/>
    <s v="Nathan Kyme"/>
    <s v="Gravel Hauling"/>
    <m/>
    <s v="VC7556-2019-017"/>
    <s v="929 OF"/>
    <m/>
    <m/>
    <m/>
    <s v="Approved"/>
    <m/>
    <m/>
    <s v="3 Taranis Trucks, 1 Hurd Bros Trucks hauling to Del Lake"/>
    <n v="6"/>
    <s v="C186-C195"/>
    <s v="Del Lake Road"/>
    <n v="0"/>
    <d v="2021-10-12T00:00:00"/>
    <m/>
    <s v="58"/>
    <d v="2021-10-13T00:00:00"/>
    <s v=""/>
    <s v=""/>
    <m/>
    <m/>
    <m/>
    <s v=""/>
    <s v="06"/>
    <s v="Corbiere and Sons Contracting1013620211001-6Dump - Triaxle- After Jan 10331821.6"/>
    <s v="Corbiere and Sons Contracting1013620211001-6Dump - Triaxle- After Jan 10331821.6INV #150"/>
    <s v="Gravel Hauling"/>
    <s v=""/>
    <x v="3"/>
  </r>
  <r>
    <x v="1"/>
    <n v="6"/>
    <n v="0"/>
    <n v="10136"/>
    <s v="20211001-6"/>
    <n v="53510604"/>
    <s v="Access"/>
    <n v="0"/>
    <s v="Dump - Triaxle- After Jan 10"/>
    <n v="55.2"/>
    <n v="12"/>
    <s v="Dynamic"/>
    <s v="41.4"/>
    <s v="0"/>
    <s v=""/>
    <s v=""/>
    <n v="662.4"/>
    <n v="86.111999999999995"/>
    <n v="748.51199999999994"/>
    <d v="2021-10-01T00:00:00"/>
    <n v="0"/>
    <x v="6"/>
    <d v="2021-10-15T00:00:00"/>
    <n v="165"/>
    <n v="0"/>
    <n v="0"/>
    <s v="Nathan Kyme"/>
    <s v="Gravel Hauling"/>
    <m/>
    <s v="VC7556-2019-017"/>
    <s v="929 OF"/>
    <m/>
    <m/>
    <m/>
    <s v="Approved"/>
    <m/>
    <m/>
    <s v="3 Taranis Trucks, 1 Hurd Bros Trucks hauling to Del Lake"/>
    <n v="6"/>
    <s v="C186-C195"/>
    <s v="Del Lake Road"/>
    <n v="0"/>
    <d v="2021-10-12T00:00:00"/>
    <m/>
    <s v="58"/>
    <d v="2021-10-13T00:00:00"/>
    <s v=""/>
    <s v=""/>
    <m/>
    <m/>
    <m/>
    <s v=""/>
    <s v="06"/>
    <s v="Corbiere and Sons Contracting1013620211001-6Dump - Triaxle- After Jan 1012662.4"/>
    <s v="Corbiere and Sons Contracting1013620211001-6Dump - Triaxle- After Jan 1012662.4INV #150"/>
    <s v="Gravel Hauling"/>
    <s v=""/>
    <x v="3"/>
  </r>
  <r>
    <x v="1"/>
    <n v="6"/>
    <n v="0"/>
    <n v="10135"/>
    <s v="20211001-5"/>
    <n v="53510604"/>
    <s v="Access"/>
    <n v="0"/>
    <s v="Driver - AZ - After Jan 10"/>
    <n v="70"/>
    <n v="23"/>
    <s v="HR"/>
    <s v=""/>
    <s v=""/>
    <s v="70"/>
    <s v="0"/>
    <n v="1610"/>
    <n v="209.3"/>
    <n v="1819.2999999999997"/>
    <d v="2021-10-01T00:00:00"/>
    <n v="0"/>
    <x v="6"/>
    <d v="2021-10-15T00:00:00"/>
    <n v="165"/>
    <n v="0"/>
    <n v="0"/>
    <s v="Nathan Kyme"/>
    <s v="Gravel Hauling"/>
    <m/>
    <s v="VC7556-2019-017"/>
    <s v="929 OF"/>
    <m/>
    <m/>
    <m/>
    <s v="Approved"/>
    <m/>
    <m/>
    <s v="2 Padda Trucks hauling from Cress Pit to Neys Road"/>
    <n v="6"/>
    <s v="C219-C236"/>
    <s v="Neys"/>
    <n v="0"/>
    <d v="2021-10-12T00:00:00"/>
    <m/>
    <s v="58"/>
    <d v="2021-10-13T00:00:00"/>
    <s v=""/>
    <s v=""/>
    <m/>
    <m/>
    <m/>
    <s v=""/>
    <s v="06"/>
    <s v="Corbiere and Sons Contracting1013520211001-5Driver - AZ - After Jan 10231610"/>
    <s v="Corbiere and Sons Contracting1013520211001-5Driver - AZ - After Jan 10231610INV #150"/>
    <s v="Gravel Hauling"/>
    <s v=""/>
    <x v="3"/>
  </r>
  <r>
    <x v="1"/>
    <n v="6"/>
    <n v="0"/>
    <n v="10135"/>
    <s v="20211001-5"/>
    <n v="53510604"/>
    <s v="Access"/>
    <n v="0"/>
    <s v="L.O.A."/>
    <n v="210"/>
    <n v="2"/>
    <s v="DAY"/>
    <s v=""/>
    <s v=""/>
    <m/>
    <s v="0"/>
    <n v="420"/>
    <n v="54.6"/>
    <n v="474.59999999999997"/>
    <d v="2021-10-01T00:00:00"/>
    <n v="0"/>
    <x v="6"/>
    <d v="2021-10-15T00:00:00"/>
    <n v="165"/>
    <n v="0"/>
    <n v="0"/>
    <s v="Nathan Kyme"/>
    <s v="Gravel Hauling"/>
    <m/>
    <s v="VC7556-2019-017"/>
    <s v="929 OF"/>
    <m/>
    <m/>
    <m/>
    <s v="Approved"/>
    <m/>
    <m/>
    <s v="2 Padda Trucks hauling from Cress Pit to Neys Road"/>
    <n v="6"/>
    <s v="C219-C236"/>
    <s v="Neys"/>
    <n v="0"/>
    <d v="2021-10-12T00:00:00"/>
    <m/>
    <s v="58"/>
    <d v="2021-10-13T00:00:00"/>
    <s v=""/>
    <s v=""/>
    <m/>
    <m/>
    <m/>
    <s v=""/>
    <s v="06"/>
    <s v="Corbiere and Sons Contracting1013520211001-5L.O.A.2420"/>
    <s v="Corbiere and Sons Contracting1013520211001-5L.O.A.2420INV #150"/>
    <s v="Gravel Hauling"/>
    <s v=""/>
    <x v="3"/>
  </r>
  <r>
    <x v="1"/>
    <n v="6"/>
    <n v="0"/>
    <n v="10135"/>
    <s v="20211001-5"/>
    <n v="53510604"/>
    <s v="Access"/>
    <n v="0"/>
    <s v="Dump - Triaxle- After Jan 10"/>
    <n v="55.2"/>
    <n v="23"/>
    <s v="Dynamic"/>
    <s v="41.4"/>
    <s v="0"/>
    <s v=""/>
    <s v=""/>
    <n v="1269.5999999999999"/>
    <n v="165.048"/>
    <n v="1434.6479999999997"/>
    <d v="2021-10-01T00:00:00"/>
    <n v="0"/>
    <x v="6"/>
    <d v="2021-10-15T00:00:00"/>
    <n v="165"/>
    <n v="0"/>
    <n v="0"/>
    <s v="Nathan Kyme"/>
    <s v="Gravel Hauling"/>
    <m/>
    <s v="VC7556-2019-017"/>
    <s v="929 OF"/>
    <m/>
    <m/>
    <m/>
    <s v="Approved"/>
    <m/>
    <m/>
    <s v="2 Padda Trucks hauling from Cress Pit to Neys Road"/>
    <n v="6"/>
    <s v="C219-C236"/>
    <s v="Neys"/>
    <n v="0"/>
    <d v="2021-10-12T00:00:00"/>
    <m/>
    <s v="58"/>
    <d v="2021-10-13T00:00:00"/>
    <s v=""/>
    <s v=""/>
    <m/>
    <m/>
    <m/>
    <s v=""/>
    <s v="06"/>
    <s v="Corbiere and Sons Contracting1013520211001-5Dump - Triaxle- After Jan 10231269.6"/>
    <s v="Corbiere and Sons Contracting1013520211001-5Dump - Triaxle- After Jan 10231269.6INV #150"/>
    <s v="Gravel Hauling"/>
    <s v=""/>
    <x v="3"/>
  </r>
  <r>
    <x v="1"/>
    <n v="6"/>
    <n v="0"/>
    <n v="10134"/>
    <s v="20211001-4"/>
    <n v="53510604"/>
    <s v="Access"/>
    <n v="0"/>
    <s v="Driver - AZ - After Jan 10"/>
    <n v="70"/>
    <n v="34.5"/>
    <s v="HR"/>
    <s v=""/>
    <s v=""/>
    <s v="70"/>
    <s v="0"/>
    <n v="2415"/>
    <n v="313.95"/>
    <n v="2728.95"/>
    <d v="2021-10-01T00:00:00"/>
    <n v="0"/>
    <x v="6"/>
    <d v="2021-10-15T00:00:00"/>
    <n v="165"/>
    <n v="0"/>
    <n v="0"/>
    <s v="Nathan Kyme"/>
    <s v="Gravel Hauling"/>
    <m/>
    <s v="VC7556-2019-017"/>
    <s v="929 OF"/>
    <m/>
    <m/>
    <m/>
    <s v="Approved"/>
    <m/>
    <m/>
    <s v="3 Trucks from Padda Roadlines hauling from Cress Pit to Pic River West"/>
    <n v="6"/>
    <s v="D004-D015"/>
    <s v="Pic River West"/>
    <n v="0"/>
    <d v="2021-10-12T00:00:00"/>
    <m/>
    <s v="58"/>
    <d v="2021-10-13T00:00:00"/>
    <s v=""/>
    <s v=""/>
    <m/>
    <m/>
    <m/>
    <s v=""/>
    <s v="06"/>
    <s v="Corbiere and Sons Contracting1013420211001-4Driver - AZ - After Jan 1034.52415"/>
    <s v="Corbiere and Sons Contracting1013420211001-4Driver - AZ - After Jan 1034.52415INV #150"/>
    <s v="Gravel Hauling"/>
    <s v=""/>
    <x v="3"/>
  </r>
  <r>
    <x v="1"/>
    <n v="6"/>
    <n v="0"/>
    <n v="10134"/>
    <s v="20211001-4"/>
    <n v="53510604"/>
    <s v="Access"/>
    <n v="0"/>
    <s v="L.O.A."/>
    <n v="210"/>
    <n v="3"/>
    <s v="DAY"/>
    <s v=""/>
    <s v=""/>
    <m/>
    <s v="0"/>
    <n v="630"/>
    <n v="81.900000000000006"/>
    <n v="711.9"/>
    <d v="2021-10-01T00:00:00"/>
    <n v="0"/>
    <x v="6"/>
    <d v="2021-10-15T00:00:00"/>
    <n v="165"/>
    <n v="0"/>
    <n v="0"/>
    <s v="Nathan Kyme"/>
    <s v="Gravel Hauling"/>
    <m/>
    <s v="VC7556-2019-017"/>
    <s v="929 OF"/>
    <m/>
    <m/>
    <m/>
    <s v="Approved"/>
    <m/>
    <m/>
    <s v="3 Trucks from Padda Roadlines hauling from Cress Pit to Pic River West"/>
    <n v="6"/>
    <s v="D004-D015"/>
    <s v="Pic River West"/>
    <n v="0"/>
    <d v="2021-10-12T00:00:00"/>
    <m/>
    <s v="58"/>
    <d v="2021-10-13T00:00:00"/>
    <s v=""/>
    <s v=""/>
    <m/>
    <m/>
    <m/>
    <s v=""/>
    <s v="06"/>
    <s v="Corbiere and Sons Contracting1013420211001-4L.O.A.3630"/>
    <s v="Corbiere and Sons Contracting1013420211001-4L.O.A.3630INV #150"/>
    <s v="Gravel Hauling"/>
    <s v=""/>
    <x v="3"/>
  </r>
  <r>
    <x v="1"/>
    <n v="6"/>
    <n v="0"/>
    <n v="10134"/>
    <s v="20211001-4"/>
    <n v="53510604"/>
    <s v="Access"/>
    <n v="0"/>
    <s v="Dump - Triaxle- After Jan 10"/>
    <n v="55.2"/>
    <n v="34.5"/>
    <s v="Dynamic"/>
    <s v="41.4"/>
    <s v="0"/>
    <s v=""/>
    <s v=""/>
    <n v="1904.4"/>
    <n v="247.57200000000003"/>
    <n v="2151.9719999999998"/>
    <d v="2021-10-01T00:00:00"/>
    <n v="0"/>
    <x v="6"/>
    <d v="2021-10-15T00:00:00"/>
    <n v="165"/>
    <n v="0"/>
    <n v="0"/>
    <s v="Nathan Kyme"/>
    <s v="Gravel Hauling"/>
    <m/>
    <s v="VC7556-2019-017"/>
    <s v="929 OF"/>
    <m/>
    <m/>
    <m/>
    <s v="Approved"/>
    <m/>
    <m/>
    <s v="3 Trucks from Padda Roadlines hauling from Cress Pit to Pic River West"/>
    <n v="6"/>
    <s v="D004-D015"/>
    <s v="Pic River West"/>
    <n v="0"/>
    <d v="2021-10-12T00:00:00"/>
    <m/>
    <s v="58"/>
    <d v="2021-10-13T00:00:00"/>
    <s v=""/>
    <s v=""/>
    <m/>
    <m/>
    <m/>
    <s v=""/>
    <s v="06"/>
    <s v="Corbiere and Sons Contracting1013420211001-4Dump - Triaxle- After Jan 1034.51904.4"/>
    <s v="Corbiere and Sons Contracting1013420211001-4Dump - Triaxle- After Jan 1034.51904.4INV #150"/>
    <s v="Gravel Hauling"/>
    <s v=""/>
    <x v="3"/>
  </r>
  <r>
    <x v="1"/>
    <n v="6"/>
    <n v="0"/>
    <n v="10133"/>
    <s v="20211001-3"/>
    <n v="53510604"/>
    <s v="Access"/>
    <n v="0"/>
    <s v="Labourer - General - After Jan 10"/>
    <n v="60"/>
    <n v="12"/>
    <s v="HR"/>
    <s v=""/>
    <s v=""/>
    <s v="60"/>
    <s v="0"/>
    <n v="720"/>
    <n v="93.600000000000009"/>
    <n v="813.59999999999991"/>
    <d v="2021-10-01T00:00:00"/>
    <n v="0"/>
    <x v="6"/>
    <d v="2021-10-15T00:00:00"/>
    <n v="165"/>
    <n v="0"/>
    <n v="0"/>
    <s v="Nathan Kyme"/>
    <s v="Gravel Hauling"/>
    <m/>
    <s v="VC7556-2019-017"/>
    <s v="929 OF"/>
    <m/>
    <m/>
    <m/>
    <s v="Approved"/>
    <m/>
    <m/>
    <s v="Gravel Hauling to Hare Lake road stockpile from Cress Pit (7 trucks)"/>
    <n v="6"/>
    <s v="C257-C267"/>
    <s v="Hare Lake"/>
    <n v="0"/>
    <d v="2021-10-12T00:00:00"/>
    <m/>
    <s v="58"/>
    <d v="2021-10-13T00:00:00"/>
    <s v=""/>
    <s v=""/>
    <m/>
    <m/>
    <m/>
    <s v=""/>
    <s v="06"/>
    <s v="Corbiere and Sons Contracting1013320211001-3Labourer - General - After Jan 1012720"/>
    <s v="Corbiere and Sons Contracting1013320211001-3Labourer - General - After Jan 1012720INV #150"/>
    <s v="Gravel Hauling"/>
    <s v=""/>
    <x v="3"/>
  </r>
  <r>
    <x v="1"/>
    <n v="6"/>
    <n v="0"/>
    <n v="10133"/>
    <s v="20211001-3"/>
    <n v="53510604"/>
    <s v="Access"/>
    <n v="0"/>
    <s v="Driver - AZ - After Jan 10"/>
    <n v="70"/>
    <n v="80.5"/>
    <s v="HR"/>
    <s v=""/>
    <s v=""/>
    <s v="70"/>
    <s v="0"/>
    <n v="5635"/>
    <n v="732.55000000000007"/>
    <n v="6367.5499999999993"/>
    <d v="2021-10-01T00:00:00"/>
    <n v="0"/>
    <x v="6"/>
    <d v="2021-10-15T00:00:00"/>
    <n v="165"/>
    <n v="0"/>
    <n v="0"/>
    <s v="Nathan Kyme"/>
    <s v="Gravel Hauling"/>
    <m/>
    <s v="VC7556-2019-017"/>
    <s v="929 OF"/>
    <m/>
    <m/>
    <m/>
    <s v="Approved"/>
    <m/>
    <m/>
    <s v="Gravel Hauling to Hare Lake road stockpile from Cress Pit (7 trucks)"/>
    <n v="6"/>
    <s v="C257-C267"/>
    <s v="Hare Lake"/>
    <n v="0"/>
    <d v="2021-10-12T00:00:00"/>
    <m/>
    <s v="58"/>
    <d v="2021-10-13T00:00:00"/>
    <s v=""/>
    <s v=""/>
    <m/>
    <m/>
    <m/>
    <s v=""/>
    <s v="06"/>
    <s v="Corbiere and Sons Contracting1013320211001-3Driver - AZ - After Jan 1080.55635"/>
    <s v="Corbiere and Sons Contracting1013320211001-3Driver - AZ - After Jan 1080.55635INV #150"/>
    <s v="Gravel Hauling"/>
    <s v=""/>
    <x v="3"/>
  </r>
  <r>
    <x v="1"/>
    <n v="6"/>
    <n v="0"/>
    <n v="10133"/>
    <s v="20211001-3"/>
    <n v="53510604"/>
    <s v="Access"/>
    <n v="0"/>
    <s v="L.O.A."/>
    <n v="210"/>
    <n v="8"/>
    <s v="DAY"/>
    <s v=""/>
    <s v=""/>
    <m/>
    <s v="0"/>
    <n v="1680"/>
    <n v="218.4"/>
    <n v="1898.3999999999999"/>
    <d v="2021-10-01T00:00:00"/>
    <n v="0"/>
    <x v="6"/>
    <d v="2021-10-15T00:00:00"/>
    <n v="165"/>
    <n v="0"/>
    <n v="0"/>
    <s v="Nathan Kyme"/>
    <s v="Gravel Hauling"/>
    <m/>
    <s v="VC7556-2019-017"/>
    <s v="929 OF"/>
    <m/>
    <m/>
    <m/>
    <s v="Approved"/>
    <m/>
    <m/>
    <s v="Gravel Hauling to Hare Lake road stockpile from Cress Pit (7 trucks)"/>
    <n v="6"/>
    <s v="C257-C267"/>
    <s v="Hare Lake"/>
    <n v="0"/>
    <d v="2021-10-12T00:00:00"/>
    <m/>
    <s v="58"/>
    <d v="2021-10-13T00:00:00"/>
    <s v=""/>
    <s v=""/>
    <m/>
    <m/>
    <m/>
    <s v=""/>
    <s v="06"/>
    <s v="Corbiere and Sons Contracting1013320211001-3L.O.A.81680"/>
    <s v="Corbiere and Sons Contracting1013320211001-3L.O.A.81680INV #150"/>
    <s v="Gravel Hauling"/>
    <s v=""/>
    <x v="3"/>
  </r>
  <r>
    <x v="1"/>
    <n v="6"/>
    <n v="0"/>
    <n v="10133"/>
    <s v="20211001-3"/>
    <n v="53510604"/>
    <s v="Access"/>
    <n v="0"/>
    <s v="Light Truck - Pick up- After Jan 10"/>
    <n v="243.75"/>
    <n v="1"/>
    <s v="DAY"/>
    <s v="182.81"/>
    <s v="0"/>
    <s v=""/>
    <s v=""/>
    <n v="243.75"/>
    <n v="31.6875"/>
    <n v="275.4375"/>
    <d v="2021-10-01T00:00:00"/>
    <n v="0"/>
    <x v="6"/>
    <d v="2021-10-15T00:00:00"/>
    <n v="165"/>
    <n v="0"/>
    <n v="0"/>
    <s v="Nathan Kyme"/>
    <s v="Gravel Hauling"/>
    <m/>
    <s v="VC7556-2019-017"/>
    <s v="929 OF"/>
    <m/>
    <m/>
    <m/>
    <s v="Approved"/>
    <m/>
    <m/>
    <s v="Gravel Hauling to Hare Lake road stockpile from Cress Pit (7 trucks)"/>
    <n v="6"/>
    <s v="C257-C267"/>
    <s v="Hare Lake"/>
    <n v="0"/>
    <d v="2021-10-12T00:00:00"/>
    <m/>
    <s v="58"/>
    <d v="2021-10-13T00:00:00"/>
    <s v=""/>
    <s v=""/>
    <m/>
    <m/>
    <m/>
    <s v=""/>
    <s v="06"/>
    <s v="Corbiere and Sons Contracting1013320211001-3Light Truck - Pick up- After Jan 101243.75"/>
    <s v="Corbiere and Sons Contracting1013320211001-3Light Truck - Pick up- After Jan 101243.75INV #150"/>
    <s v="Gravel Hauling"/>
    <s v=""/>
    <x v="3"/>
  </r>
  <r>
    <x v="1"/>
    <n v="6"/>
    <n v="0"/>
    <n v="10133"/>
    <s v="20211001-3"/>
    <n v="53510604"/>
    <s v="Access"/>
    <n v="0"/>
    <s v="Dump - Triaxle- After Jan 10"/>
    <n v="55.2"/>
    <n v="80.5"/>
    <s v="Dynamic"/>
    <s v="41.4"/>
    <s v="0"/>
    <s v=""/>
    <s v=""/>
    <n v="4443.6000000000004"/>
    <n v="577.66800000000012"/>
    <n v="5021.268"/>
    <d v="2021-10-01T00:00:00"/>
    <n v="0"/>
    <x v="6"/>
    <d v="2021-10-15T00:00:00"/>
    <n v="165"/>
    <n v="0"/>
    <n v="0"/>
    <s v="Nathan Kyme"/>
    <s v="Gravel Hauling"/>
    <m/>
    <s v="VC7556-2019-017"/>
    <s v="929 OF"/>
    <m/>
    <m/>
    <m/>
    <s v="Approved"/>
    <m/>
    <m/>
    <s v="Gravel Hauling to Hare Lake road stockpile from Cress Pit (7 trucks)"/>
    <n v="6"/>
    <s v="C257-C267"/>
    <s v="Hare Lake"/>
    <n v="0"/>
    <d v="2021-10-12T00:00:00"/>
    <m/>
    <s v="58"/>
    <d v="2021-10-13T00:00:00"/>
    <s v=""/>
    <s v=""/>
    <m/>
    <m/>
    <m/>
    <s v=""/>
    <s v="06"/>
    <s v="Corbiere and Sons Contracting1013320211001-3Dump - Triaxle- After Jan 1080.54443.6"/>
    <s v="Corbiere and Sons Contracting1013320211001-3Dump - Triaxle- After Jan 1080.54443.6INV #150"/>
    <s v="Gravel Hauling"/>
    <s v=""/>
    <x v="3"/>
  </r>
  <r>
    <x v="1"/>
    <n v="6"/>
    <n v="0"/>
    <n v="10122"/>
    <s v="20210930-6"/>
    <n v="53510604"/>
    <s v="Access"/>
    <n v="0"/>
    <s v="Driver - AZ - After Jan 10"/>
    <n v="70"/>
    <n v="43"/>
    <s v="HR"/>
    <s v=""/>
    <s v=""/>
    <s v="70"/>
    <s v="0"/>
    <n v="3010"/>
    <n v="391.3"/>
    <n v="3401.2999999999997"/>
    <d v="2021-09-30T00:00:00"/>
    <n v="0"/>
    <x v="6"/>
    <d v="2021-10-15T00:00:00"/>
    <n v="165"/>
    <n v="0"/>
    <n v="0"/>
    <s v="Nathan Kyme"/>
    <s v="Gravel Hauling"/>
    <m/>
    <s v="VC7556-2019-017"/>
    <s v="929 OF"/>
    <m/>
    <m/>
    <m/>
    <s v="Approved"/>
    <m/>
    <m/>
    <s v="4 Taranis Trucks, 1 Hurd Bros and 2 Padda Trucks hauling to Del Lake"/>
    <n v="6"/>
    <s v="C186-C195"/>
    <s v="Del Lake West"/>
    <n v="0"/>
    <d v="2021-10-05T00:00:00"/>
    <m/>
    <s v="58"/>
    <d v="2021-10-08T00:00:00"/>
    <s v=""/>
    <s v=""/>
    <m/>
    <m/>
    <m/>
    <s v=""/>
    <s v="06"/>
    <s v="Corbiere and Sons Contracting1012220210930-6Driver - AZ - After Jan 10433010"/>
    <s v="Corbiere and Sons Contracting1012220210930-6Driver - AZ - After Jan 10433010INV #150"/>
    <s v="Gravel Hauling"/>
    <s v=""/>
    <x v="3"/>
  </r>
  <r>
    <x v="1"/>
    <n v="6"/>
    <n v="0"/>
    <n v="10122"/>
    <s v="20210930-6"/>
    <n v="53510604"/>
    <s v="Access"/>
    <n v="0"/>
    <s v="Driver - AZ - After Jan 10"/>
    <n v="70"/>
    <n v="12"/>
    <s v="HR"/>
    <s v=""/>
    <s v=""/>
    <s v="70"/>
    <s v="0"/>
    <n v="840"/>
    <n v="109.2"/>
    <n v="949.19999999999993"/>
    <d v="2021-09-30T00:00:00"/>
    <n v="0"/>
    <x v="6"/>
    <d v="2021-10-15T00:00:00"/>
    <n v="165"/>
    <n v="0"/>
    <n v="0"/>
    <s v="Nathan Kyme"/>
    <s v="Gravel Hauling"/>
    <m/>
    <s v="VC7556-2019-017"/>
    <s v="929 OF"/>
    <m/>
    <m/>
    <m/>
    <s v="Approved"/>
    <m/>
    <m/>
    <s v="4 Taranis Trucks, 1 Hurd Bros and 2 Padda Trucks hauling to Del Lake"/>
    <n v="6"/>
    <s v="C186-C195"/>
    <s v="Del Lake West"/>
    <n v="0"/>
    <d v="2021-10-05T00:00:00"/>
    <m/>
    <s v="58"/>
    <d v="2021-10-08T00:00:00"/>
    <s v=""/>
    <s v=""/>
    <m/>
    <m/>
    <m/>
    <s v=""/>
    <s v="06"/>
    <s v="Corbiere and Sons Contracting1012220210930-6Driver - AZ - After Jan 1012840"/>
    <s v="Corbiere and Sons Contracting1012220210930-6Driver - AZ - After Jan 1012840INV #150"/>
    <s v="Gravel Hauling"/>
    <s v=""/>
    <x v="3"/>
  </r>
  <r>
    <x v="1"/>
    <n v="6"/>
    <n v="0"/>
    <n v="10122"/>
    <s v="20210930-6"/>
    <n v="53510604"/>
    <s v="Access"/>
    <n v="0"/>
    <s v="Driver - AZ - After Jan 10"/>
    <n v="70"/>
    <n v="23"/>
    <s v="HR"/>
    <s v=""/>
    <s v=""/>
    <s v="70"/>
    <s v="0"/>
    <n v="1610"/>
    <n v="209.3"/>
    <n v="1819.2999999999997"/>
    <d v="2021-09-30T00:00:00"/>
    <n v="0"/>
    <x v="6"/>
    <d v="2021-10-15T00:00:00"/>
    <n v="165"/>
    <n v="0"/>
    <n v="0"/>
    <s v="Nathan Kyme"/>
    <s v="Gravel Hauling"/>
    <m/>
    <s v="VC7556-2019-017"/>
    <s v="929 OF"/>
    <m/>
    <m/>
    <m/>
    <s v="Approved"/>
    <m/>
    <m/>
    <s v="4 Taranis Trucks, 1 Hurd Bros and 2 Padda Trucks hauling to Del Lake"/>
    <n v="6"/>
    <s v="C186-C195"/>
    <s v="Del Lake West"/>
    <n v="0"/>
    <d v="2021-10-05T00:00:00"/>
    <m/>
    <s v="58"/>
    <d v="2021-10-08T00:00:00"/>
    <s v=""/>
    <s v=""/>
    <m/>
    <m/>
    <m/>
    <s v=""/>
    <s v="06"/>
    <s v="Corbiere and Sons Contracting1012220210930-6Driver - AZ - After Jan 10231610"/>
    <s v="Corbiere and Sons Contracting1012220210930-6Driver - AZ - After Jan 10231610INV #150"/>
    <s v="Gravel Hauling"/>
    <s v=""/>
    <x v="3"/>
  </r>
  <r>
    <x v="1"/>
    <n v="6"/>
    <n v="0"/>
    <n v="10122"/>
    <s v="20210930-6"/>
    <n v="53510604"/>
    <s v="Access"/>
    <n v="0"/>
    <s v="L.O.A."/>
    <n v="210"/>
    <n v="6"/>
    <s v="DAY"/>
    <s v=""/>
    <s v=""/>
    <m/>
    <s v="0"/>
    <n v="1260"/>
    <n v="163.80000000000001"/>
    <n v="1423.8"/>
    <d v="2021-09-30T00:00:00"/>
    <n v="0"/>
    <x v="6"/>
    <d v="2021-10-15T00:00:00"/>
    <n v="165"/>
    <n v="0"/>
    <n v="0"/>
    <s v="Nathan Kyme"/>
    <s v="Gravel Hauling"/>
    <m/>
    <s v="VC7556-2019-017"/>
    <s v="929 OF"/>
    <m/>
    <m/>
    <m/>
    <s v="Approved"/>
    <m/>
    <m/>
    <s v="4 Taranis Trucks, 1 Hurd Bros and 2 Padda Trucks hauling to Del Lake"/>
    <n v="6"/>
    <s v="C186-C195"/>
    <s v="Del Lake West"/>
    <n v="0"/>
    <d v="2021-10-05T00:00:00"/>
    <m/>
    <s v="58"/>
    <d v="2021-10-08T00:00:00"/>
    <s v=""/>
    <s v=""/>
    <m/>
    <m/>
    <m/>
    <s v=""/>
    <s v="06"/>
    <s v="Corbiere and Sons Contracting1012220210930-6L.O.A.61260"/>
    <s v="Corbiere and Sons Contracting1012220210930-6L.O.A.61260INV #150"/>
    <s v="Gravel Hauling"/>
    <s v=""/>
    <x v="3"/>
  </r>
  <r>
    <x v="1"/>
    <n v="6"/>
    <n v="0"/>
    <n v="10122"/>
    <s v="20210930-6"/>
    <n v="53510604"/>
    <s v="Access"/>
    <n v="0"/>
    <s v="Dump - Triaxle- After Jan 10"/>
    <n v="55.2"/>
    <n v="43"/>
    <s v="Dynamic"/>
    <s v="41.4"/>
    <s v="0"/>
    <s v=""/>
    <s v=""/>
    <n v="2373.6"/>
    <n v="308.56799999999998"/>
    <n v="2682.1679999999997"/>
    <d v="2021-09-30T00:00:00"/>
    <n v="0"/>
    <x v="6"/>
    <d v="2021-10-15T00:00:00"/>
    <n v="165"/>
    <n v="0"/>
    <n v="0"/>
    <s v="Nathan Kyme"/>
    <s v="Gravel Hauling"/>
    <m/>
    <s v="VC7556-2019-017"/>
    <s v="929 OF"/>
    <m/>
    <m/>
    <m/>
    <s v="Approved"/>
    <m/>
    <m/>
    <s v="4 Taranis Trucks, 1 Hurd Bros and 2 Padda Trucks hauling to Del Lake"/>
    <n v="6"/>
    <s v="C186-C195"/>
    <s v="Del Lake West"/>
    <n v="0"/>
    <d v="2021-10-05T00:00:00"/>
    <m/>
    <s v="58"/>
    <d v="2021-10-08T00:00:00"/>
    <s v=""/>
    <s v=""/>
    <m/>
    <m/>
    <m/>
    <s v=""/>
    <s v="06"/>
    <s v="Corbiere and Sons Contracting1012220210930-6Dump - Triaxle- After Jan 10432373.6"/>
    <s v="Corbiere and Sons Contracting1012220210930-6Dump - Triaxle- After Jan 10432373.6INV #150"/>
    <s v="Gravel Hauling"/>
    <s v=""/>
    <x v="3"/>
  </r>
  <r>
    <x v="1"/>
    <n v="6"/>
    <n v="0"/>
    <n v="10122"/>
    <s v="20210930-6"/>
    <n v="53510604"/>
    <s v="Access"/>
    <n v="0"/>
    <s v="Dump - Triaxle- After Jan 10"/>
    <n v="55.2"/>
    <n v="12"/>
    <s v="Dynamic"/>
    <s v="41.4"/>
    <s v="0"/>
    <s v=""/>
    <s v=""/>
    <n v="662.4"/>
    <n v="86.111999999999995"/>
    <n v="748.51199999999994"/>
    <d v="2021-09-30T00:00:00"/>
    <n v="0"/>
    <x v="6"/>
    <d v="2021-10-15T00:00:00"/>
    <n v="165"/>
    <n v="0"/>
    <n v="0"/>
    <s v="Nathan Kyme"/>
    <s v="Gravel Hauling"/>
    <m/>
    <s v="VC7556-2019-017"/>
    <s v="929 OF"/>
    <m/>
    <m/>
    <m/>
    <s v="Approved"/>
    <m/>
    <m/>
    <s v="4 Taranis Trucks, 1 Hurd Bros and 2 Padda Trucks hauling to Del Lake"/>
    <n v="6"/>
    <s v="C186-C195"/>
    <s v="Del Lake West"/>
    <n v="0"/>
    <d v="2021-10-05T00:00:00"/>
    <m/>
    <s v="58"/>
    <d v="2021-10-08T00:00:00"/>
    <s v=""/>
    <s v=""/>
    <m/>
    <m/>
    <m/>
    <s v=""/>
    <s v="06"/>
    <s v="Corbiere and Sons Contracting1012220210930-6Dump - Triaxle- After Jan 1012662.4"/>
    <s v="Corbiere and Sons Contracting1012220210930-6Dump - Triaxle- After Jan 1012662.4INV #150"/>
    <s v="Gravel Hauling"/>
    <s v=""/>
    <x v="3"/>
  </r>
  <r>
    <x v="1"/>
    <n v="6"/>
    <n v="0"/>
    <n v="10122"/>
    <s v="20210930-6"/>
    <n v="53510604"/>
    <s v="Access"/>
    <n v="0"/>
    <s v="Dump - Triaxle- After Jan 10"/>
    <n v="55.2"/>
    <n v="23"/>
    <s v="Dynamic"/>
    <s v="41.4"/>
    <s v="0"/>
    <s v=""/>
    <s v=""/>
    <n v="1269.5999999999999"/>
    <n v="165.048"/>
    <n v="1434.6479999999997"/>
    <d v="2021-09-30T00:00:00"/>
    <n v="0"/>
    <x v="6"/>
    <d v="2021-10-15T00:00:00"/>
    <n v="165"/>
    <n v="0"/>
    <n v="0"/>
    <s v="Nathan Kyme"/>
    <s v="Gravel Hauling"/>
    <m/>
    <s v="VC7556-2019-017"/>
    <s v="929 OF"/>
    <m/>
    <m/>
    <m/>
    <s v="Approved"/>
    <m/>
    <m/>
    <s v="4 Taranis Trucks, 1 Hurd Bros and 2 Padda Trucks hauling to Del Lake"/>
    <n v="6"/>
    <s v="C186-C195"/>
    <s v="Del Lake West"/>
    <n v="0"/>
    <d v="2021-10-05T00:00:00"/>
    <m/>
    <s v="58"/>
    <d v="2021-10-08T00:00:00"/>
    <s v=""/>
    <s v=""/>
    <m/>
    <m/>
    <m/>
    <s v=""/>
    <s v="06"/>
    <s v="Corbiere and Sons Contracting1012220210930-6Dump - Triaxle- After Jan 10231269.6"/>
    <s v="Corbiere and Sons Contracting1012220210930-6Dump - Triaxle- After Jan 10231269.6INV #150"/>
    <s v="Gravel Hauling"/>
    <s v=""/>
    <x v="3"/>
  </r>
  <r>
    <x v="1"/>
    <n v="6"/>
    <n v="0"/>
    <n v="10121"/>
    <s v="20210930-5"/>
    <n v="53510604"/>
    <s v="Access"/>
    <n v="0"/>
    <s v="Driver - AZ - After Jan 10"/>
    <n v="70"/>
    <n v="13"/>
    <s v="HR"/>
    <s v=""/>
    <s v=""/>
    <s v="70"/>
    <s v="0"/>
    <n v="910"/>
    <n v="118.3"/>
    <n v="1028.3"/>
    <d v="2021-09-30T00:00:00"/>
    <n v="0"/>
    <x v="6"/>
    <d v="2021-10-15T00:00:00"/>
    <n v="165"/>
    <n v="0"/>
    <n v="0"/>
    <s v="Nathan Kyme"/>
    <s v="Gravel Hauling"/>
    <m/>
    <s v="VC7556-2019-017"/>
    <s v="929 OF"/>
    <m/>
    <m/>
    <m/>
    <s v="Approved"/>
    <m/>
    <m/>
    <s v="1 Valentino truck hauling to Mink Creek from Cress Pit"/>
    <n v="6"/>
    <s v="C244-C247"/>
    <s v="Mink Creek"/>
    <n v="0"/>
    <d v="2021-10-06T00:00:00"/>
    <m/>
    <s v="58"/>
    <d v="2021-10-08T00:00:00"/>
    <s v=""/>
    <s v=""/>
    <m/>
    <m/>
    <m/>
    <s v=""/>
    <s v="06"/>
    <s v="Corbiere and Sons Contracting1012120210930-5Driver - AZ - After Jan 1013910"/>
    <s v="Corbiere and Sons Contracting1012120210930-5Driver - AZ - After Jan 1013910INV #150"/>
    <s v="Gravel Hauling"/>
    <s v=""/>
    <x v="3"/>
  </r>
  <r>
    <x v="1"/>
    <n v="6"/>
    <n v="0"/>
    <n v="10121"/>
    <s v="20210930-5"/>
    <n v="53510604"/>
    <s v="Access"/>
    <n v="0"/>
    <s v="Dump - Triaxle- After Jan 10"/>
    <n v="55.2"/>
    <n v="13"/>
    <s v="Dynamic"/>
    <s v="41.4"/>
    <s v="0"/>
    <s v=""/>
    <s v=""/>
    <n v="717.6"/>
    <n v="93.288000000000011"/>
    <n v="810.88799999999992"/>
    <d v="2021-09-30T00:00:00"/>
    <n v="0"/>
    <x v="6"/>
    <d v="2021-10-15T00:00:00"/>
    <n v="165"/>
    <n v="0"/>
    <n v="0"/>
    <s v="Nathan Kyme"/>
    <s v="Gravel Hauling"/>
    <m/>
    <s v="VC7556-2019-017"/>
    <s v="929 OF"/>
    <m/>
    <m/>
    <m/>
    <s v="Approved"/>
    <m/>
    <m/>
    <s v="1 Valentino truck hauling to Mink Creek from Cress Pit"/>
    <n v="6"/>
    <s v="C244-C247"/>
    <s v="Mink Creek"/>
    <n v="0"/>
    <d v="2021-10-06T00:00:00"/>
    <m/>
    <s v="58"/>
    <d v="2021-10-08T00:00:00"/>
    <s v=""/>
    <s v=""/>
    <m/>
    <m/>
    <m/>
    <s v=""/>
    <s v="06"/>
    <s v="Corbiere and Sons Contracting1012120210930-5Dump - Triaxle- After Jan 1013717.6"/>
    <s v="Corbiere and Sons Contracting1012120210930-5Dump - Triaxle- After Jan 1013717.6INV #150"/>
    <s v="Gravel Hauling"/>
    <s v=""/>
    <x v="3"/>
  </r>
  <r>
    <x v="1"/>
    <n v="6"/>
    <n v="0"/>
    <n v="10119"/>
    <s v="20210930-4"/>
    <n v="53510604"/>
    <s v="Access"/>
    <n v="0"/>
    <s v="Driver - AZ - After Jan 10"/>
    <n v="70"/>
    <n v="34.5"/>
    <s v="HR"/>
    <s v=""/>
    <s v=""/>
    <s v="70"/>
    <s v="0"/>
    <n v="2415"/>
    <n v="313.95"/>
    <n v="2728.95"/>
    <d v="2021-09-29T00:00:00"/>
    <n v="0"/>
    <x v="6"/>
    <d v="2021-10-15T00:00:00"/>
    <n v="165"/>
    <n v="0"/>
    <n v="0"/>
    <s v="Nathan Kyme"/>
    <s v="Gravel Hauling"/>
    <m/>
    <s v="VC7556-2019-017"/>
    <s v="929 OF"/>
    <m/>
    <m/>
    <m/>
    <s v="Approved"/>
    <m/>
    <m/>
    <s v="3 Trucks from Padda Roadlines hauling from Cress Pit to Pic River West"/>
    <n v="6"/>
    <s v="D004-D015"/>
    <s v="Pic River West"/>
    <n v="0"/>
    <d v="2021-10-06T00:00:00"/>
    <m/>
    <s v="58"/>
    <d v="2021-10-08T00:00:00"/>
    <s v=""/>
    <s v=""/>
    <m/>
    <m/>
    <m/>
    <s v=""/>
    <s v="06"/>
    <s v="Corbiere and Sons Contracting1011920210930-4Driver - AZ - After Jan 1034.52415"/>
    <s v="Corbiere and Sons Contracting1011920210930-4Driver - AZ - After Jan 1034.52415INV #150"/>
    <s v="Gravel Hauling"/>
    <s v=""/>
    <x v="3"/>
  </r>
  <r>
    <x v="1"/>
    <n v="6"/>
    <n v="0"/>
    <n v="10119"/>
    <s v="20210930-4"/>
    <n v="53510604"/>
    <s v="Access"/>
    <n v="0"/>
    <s v="L.O.A."/>
    <n v="210"/>
    <n v="3"/>
    <s v="DAY"/>
    <s v=""/>
    <s v=""/>
    <m/>
    <s v="0"/>
    <n v="630"/>
    <n v="81.900000000000006"/>
    <n v="711.9"/>
    <d v="2021-09-29T00:00:00"/>
    <n v="0"/>
    <x v="6"/>
    <d v="2021-10-15T00:00:00"/>
    <n v="165"/>
    <n v="0"/>
    <n v="0"/>
    <s v="Nathan Kyme"/>
    <s v="Gravel Hauling"/>
    <m/>
    <s v="VC7556-2019-017"/>
    <s v="929 OF"/>
    <m/>
    <m/>
    <m/>
    <s v="Approved"/>
    <m/>
    <m/>
    <s v="3 Trucks from Padda Roadlines hauling from Cress Pit to Pic River West"/>
    <n v="6"/>
    <s v="D004-D015"/>
    <s v="Pic River West"/>
    <n v="0"/>
    <d v="2021-10-06T00:00:00"/>
    <m/>
    <s v="58"/>
    <d v="2021-10-08T00:00:00"/>
    <s v=""/>
    <s v=""/>
    <m/>
    <m/>
    <m/>
    <s v=""/>
    <s v="06"/>
    <s v="Corbiere and Sons Contracting1011920210930-4L.O.A.3630"/>
    <s v="Corbiere and Sons Contracting1011920210930-4L.O.A.3630INV #150"/>
    <s v="Gravel Hauling"/>
    <s v=""/>
    <x v="3"/>
  </r>
  <r>
    <x v="1"/>
    <n v="6"/>
    <n v="0"/>
    <n v="10119"/>
    <s v="20210930-4"/>
    <n v="53510604"/>
    <s v="Access"/>
    <n v="0"/>
    <s v="Dump - Triaxle- After Jan 10"/>
    <n v="55.2"/>
    <n v="34.5"/>
    <s v="Dynamic"/>
    <s v="41.4"/>
    <s v="0"/>
    <s v=""/>
    <s v=""/>
    <n v="1904.4"/>
    <n v="247.57200000000003"/>
    <n v="2151.9719999999998"/>
    <d v="2021-09-29T00:00:00"/>
    <n v="0"/>
    <x v="6"/>
    <d v="2021-10-15T00:00:00"/>
    <n v="165"/>
    <n v="0"/>
    <n v="0"/>
    <s v="Nathan Kyme"/>
    <s v="Gravel Hauling"/>
    <m/>
    <s v="VC7556-2019-017"/>
    <s v="929 OF"/>
    <m/>
    <m/>
    <m/>
    <s v="Approved"/>
    <m/>
    <m/>
    <s v="3 Trucks from Padda Roadlines hauling from Cress Pit to Pic River West"/>
    <n v="6"/>
    <s v="D004-D015"/>
    <s v="Pic River West"/>
    <n v="0"/>
    <d v="2021-10-06T00:00:00"/>
    <m/>
    <s v="58"/>
    <d v="2021-10-08T00:00:00"/>
    <s v=""/>
    <s v=""/>
    <m/>
    <m/>
    <m/>
    <s v=""/>
    <s v="06"/>
    <s v="Corbiere and Sons Contracting1011920210930-4Dump - Triaxle- After Jan 1034.51904.4"/>
    <s v="Corbiere and Sons Contracting1011920210930-4Dump - Triaxle- After Jan 1034.51904.4INV #150"/>
    <s v="Gravel Hauling"/>
    <s v=""/>
    <x v="3"/>
  </r>
  <r>
    <x v="1"/>
    <n v="6"/>
    <n v="0"/>
    <n v="10118"/>
    <s v="20210930-3"/>
    <n v="53510604"/>
    <s v="Access"/>
    <n v="0"/>
    <s v="Labourer - General - After Jan 10"/>
    <n v="60"/>
    <n v="12"/>
    <s v="HR"/>
    <s v=""/>
    <s v=""/>
    <s v="60"/>
    <s v="0"/>
    <n v="720"/>
    <n v="93.600000000000009"/>
    <n v="813.59999999999991"/>
    <d v="2021-09-30T00:00:00"/>
    <n v="0"/>
    <x v="6"/>
    <d v="2021-10-15T00:00:00"/>
    <n v="165"/>
    <n v="0"/>
    <n v="0"/>
    <s v="Nathan Kyme"/>
    <s v="Gravel Hauling"/>
    <m/>
    <s v="VC7556-2019-017"/>
    <s v="929 OF"/>
    <m/>
    <m/>
    <m/>
    <s v="Approved"/>
    <m/>
    <m/>
    <s v="Gravel Hauling to Hare Lake road stockpile from Cress Pit (7 trucks)"/>
    <n v="6"/>
    <s v="C257-C267"/>
    <s v="Hare Lake Creek"/>
    <n v="0"/>
    <d v="2021-10-06T00:00:00"/>
    <m/>
    <s v="58"/>
    <d v="2021-10-08T00:00:00"/>
    <s v=""/>
    <s v=""/>
    <m/>
    <m/>
    <m/>
    <s v=""/>
    <s v="06"/>
    <s v="Corbiere and Sons Contracting1011820210930-3Labourer - General - After Jan 1012720"/>
    <s v="Corbiere and Sons Contracting1011820210930-3Labourer - General - After Jan 1012720INV #150"/>
    <s v="Gravel Hauling"/>
    <s v=""/>
    <x v="3"/>
  </r>
  <r>
    <x v="1"/>
    <n v="6"/>
    <n v="0"/>
    <n v="10118"/>
    <s v="20210930-3"/>
    <n v="53510604"/>
    <s v="Access"/>
    <n v="0"/>
    <s v="Driver - AZ - After Jan 10"/>
    <n v="70"/>
    <n v="80.5"/>
    <s v="HR"/>
    <s v=""/>
    <s v=""/>
    <s v="70"/>
    <s v="0"/>
    <n v="5635"/>
    <n v="732.55000000000007"/>
    <n v="6367.5499999999993"/>
    <d v="2021-09-30T00:00:00"/>
    <n v="0"/>
    <x v="6"/>
    <d v="2021-10-15T00:00:00"/>
    <n v="165"/>
    <n v="0"/>
    <n v="0"/>
    <s v="Nathan Kyme"/>
    <s v="Gravel Hauling"/>
    <m/>
    <s v="VC7556-2019-017"/>
    <s v="929 OF"/>
    <m/>
    <m/>
    <m/>
    <s v="Approved"/>
    <m/>
    <m/>
    <s v="Gravel Hauling to Hare Lake road stockpile from Cress Pit (7 trucks)"/>
    <n v="6"/>
    <s v="C257-C267"/>
    <s v="Hare Lake Creek"/>
    <n v="0"/>
    <d v="2021-10-06T00:00:00"/>
    <m/>
    <s v="58"/>
    <d v="2021-10-08T00:00:00"/>
    <s v=""/>
    <s v=""/>
    <m/>
    <m/>
    <m/>
    <s v=""/>
    <s v="06"/>
    <s v="Corbiere and Sons Contracting1011820210930-3Driver - AZ - After Jan 1080.55635"/>
    <s v="Corbiere and Sons Contracting1011820210930-3Driver - AZ - After Jan 1080.55635INV #150"/>
    <s v="Gravel Hauling"/>
    <s v=""/>
    <x v="3"/>
  </r>
  <r>
    <x v="1"/>
    <n v="6"/>
    <n v="0"/>
    <n v="10118"/>
    <s v="20210930-3"/>
    <n v="53510604"/>
    <s v="Access"/>
    <n v="0"/>
    <s v="L.O.A."/>
    <n v="210"/>
    <n v="8"/>
    <s v="DAY"/>
    <s v=""/>
    <s v=""/>
    <m/>
    <s v="0"/>
    <n v="1680"/>
    <n v="218.4"/>
    <n v="1898.3999999999999"/>
    <d v="2021-09-30T00:00:00"/>
    <n v="0"/>
    <x v="6"/>
    <d v="2021-10-15T00:00:00"/>
    <n v="165"/>
    <n v="0"/>
    <n v="0"/>
    <s v="Nathan Kyme"/>
    <s v="Gravel Hauling"/>
    <m/>
    <s v="VC7556-2019-017"/>
    <s v="929 OF"/>
    <m/>
    <m/>
    <m/>
    <s v="Approved"/>
    <m/>
    <m/>
    <s v="Gravel Hauling to Hare Lake road stockpile from Cress Pit (7 trucks)"/>
    <n v="6"/>
    <s v="C257-C267"/>
    <s v="Hare Lake Creek"/>
    <n v="0"/>
    <d v="2021-10-06T00:00:00"/>
    <m/>
    <s v="58"/>
    <d v="2021-10-08T00:00:00"/>
    <s v=""/>
    <s v=""/>
    <m/>
    <m/>
    <m/>
    <s v=""/>
    <s v="06"/>
    <s v="Corbiere and Sons Contracting1011820210930-3L.O.A.81680"/>
    <s v="Corbiere and Sons Contracting1011820210930-3L.O.A.81680INV #150"/>
    <s v="Gravel Hauling"/>
    <s v=""/>
    <x v="3"/>
  </r>
  <r>
    <x v="1"/>
    <n v="6"/>
    <n v="0"/>
    <n v="10118"/>
    <s v="20210930-3"/>
    <n v="53510604"/>
    <s v="Access"/>
    <n v="0"/>
    <s v="Light Truck - Pick up- After Jan 10"/>
    <n v="243.75"/>
    <n v="1"/>
    <s v="DAY"/>
    <s v="182.81"/>
    <s v="0"/>
    <s v=""/>
    <s v=""/>
    <n v="243.75"/>
    <n v="31.6875"/>
    <n v="275.4375"/>
    <d v="2021-09-30T00:00:00"/>
    <n v="0"/>
    <x v="6"/>
    <d v="2021-10-15T00:00:00"/>
    <n v="165"/>
    <n v="0"/>
    <n v="0"/>
    <s v="Nathan Kyme"/>
    <s v="Gravel Hauling"/>
    <m/>
    <s v="VC7556-2019-017"/>
    <s v="929 OF"/>
    <m/>
    <m/>
    <m/>
    <s v="Approved"/>
    <m/>
    <m/>
    <s v="Gravel Hauling to Hare Lake road stockpile from Cress Pit (7 trucks)"/>
    <n v="6"/>
    <s v="C257-C267"/>
    <s v="Hare Lake Creek"/>
    <n v="0"/>
    <d v="2021-10-06T00:00:00"/>
    <m/>
    <s v="58"/>
    <d v="2021-10-08T00:00:00"/>
    <s v=""/>
    <s v=""/>
    <m/>
    <m/>
    <m/>
    <s v=""/>
    <s v="06"/>
    <s v="Corbiere and Sons Contracting1011820210930-3Light Truck - Pick up- After Jan 101243.75"/>
    <s v="Corbiere and Sons Contracting1011820210930-3Light Truck - Pick up- After Jan 101243.75INV #150"/>
    <s v="Gravel Hauling"/>
    <s v=""/>
    <x v="3"/>
  </r>
  <r>
    <x v="1"/>
    <n v="6"/>
    <n v="0"/>
    <n v="10118"/>
    <s v="20210930-3"/>
    <n v="53510604"/>
    <s v="Access"/>
    <n v="0"/>
    <s v="Dump - Triaxle- After Jan 10"/>
    <n v="55.2"/>
    <n v="80.5"/>
    <s v="Dynamic"/>
    <s v="41.4"/>
    <s v="0"/>
    <s v=""/>
    <s v=""/>
    <n v="4443.6000000000004"/>
    <n v="577.66800000000012"/>
    <n v="5021.268"/>
    <d v="2021-09-30T00:00:00"/>
    <n v="0"/>
    <x v="6"/>
    <d v="2021-10-15T00:00:00"/>
    <n v="165"/>
    <n v="0"/>
    <n v="0"/>
    <s v="Nathan Kyme"/>
    <s v="Gravel Hauling"/>
    <m/>
    <s v="VC7556-2019-017"/>
    <s v="929 OF"/>
    <m/>
    <m/>
    <m/>
    <s v="Approved"/>
    <m/>
    <m/>
    <s v="Gravel Hauling to Hare Lake road stockpile from Cress Pit (7 trucks)"/>
    <n v="6"/>
    <s v="C257-C267"/>
    <s v="Hare Lake Creek"/>
    <n v="0"/>
    <d v="2021-10-06T00:00:00"/>
    <m/>
    <s v="58"/>
    <d v="2021-10-08T00:00:00"/>
    <s v=""/>
    <s v=""/>
    <m/>
    <m/>
    <m/>
    <s v=""/>
    <s v="06"/>
    <s v="Corbiere and Sons Contracting1011820210930-3Dump - Triaxle- After Jan 1080.54443.6"/>
    <s v="Corbiere and Sons Contracting1011820210930-3Dump - Triaxle- After Jan 1080.54443.6INV #150"/>
    <s v="Gravel Hauling"/>
    <s v=""/>
    <x v="3"/>
  </r>
  <r>
    <x v="1"/>
    <n v="6"/>
    <n v="0"/>
    <n v="10105"/>
    <s v="20210929-6"/>
    <n v="53510604"/>
    <s v="Access"/>
    <n v="0"/>
    <s v="Driver - AZ - After Jan 10"/>
    <n v="70"/>
    <n v="46"/>
    <s v="HR"/>
    <s v=""/>
    <s v=""/>
    <s v="70"/>
    <s v="0"/>
    <n v="3220"/>
    <n v="418.6"/>
    <n v="3638.5999999999995"/>
    <d v="2021-09-29T00:00:00"/>
    <n v="0"/>
    <x v="6"/>
    <d v="2021-10-15T00:00:00"/>
    <n v="165"/>
    <n v="0"/>
    <n v="0"/>
    <s v="Nathan Kyme"/>
    <s v="Gravel Hauling"/>
    <m/>
    <s v="VC7556-2019-017"/>
    <s v="929 OF"/>
    <m/>
    <m/>
    <m/>
    <s v="Approved"/>
    <m/>
    <m/>
    <s v="Gravel Hauling from Jackfish Pit to Del Lake Road"/>
    <n v="6"/>
    <s v="C186-C195"/>
    <s v="Del Lake"/>
    <n v="0"/>
    <d v="2021-10-05T00:00:00"/>
    <m/>
    <s v="58"/>
    <d v="2021-10-07T00:00:00"/>
    <s v=""/>
    <s v=""/>
    <m/>
    <m/>
    <m/>
    <s v=""/>
    <s v="06"/>
    <s v="Corbiere and Sons Contracting1010520210929-6Driver - AZ - After Jan 10463220"/>
    <s v="Corbiere and Sons Contracting1010520210929-6Driver - AZ - After Jan 10463220INV #150"/>
    <s v="Gravel Hauling"/>
    <s v=""/>
    <x v="3"/>
  </r>
  <r>
    <x v="1"/>
    <n v="6"/>
    <n v="0"/>
    <n v="10105"/>
    <s v="20210929-6"/>
    <n v="53510604"/>
    <s v="Access"/>
    <n v="0"/>
    <s v="L.O.A."/>
    <n v="210"/>
    <n v="4"/>
    <s v="DAY"/>
    <s v=""/>
    <s v=""/>
    <m/>
    <s v="0"/>
    <n v="840"/>
    <n v="109.2"/>
    <n v="949.19999999999993"/>
    <d v="2021-09-29T00:00:00"/>
    <n v="0"/>
    <x v="6"/>
    <d v="2021-10-15T00:00:00"/>
    <n v="165"/>
    <n v="0"/>
    <n v="0"/>
    <s v="Nathan Kyme"/>
    <s v="Gravel Hauling"/>
    <m/>
    <s v="VC7556-2019-017"/>
    <s v="929 OF"/>
    <m/>
    <m/>
    <m/>
    <s v="Approved"/>
    <m/>
    <m/>
    <s v="Gravel Hauling from Jackfish Pit to Del Lake Road"/>
    <n v="6"/>
    <s v="C186-C195"/>
    <s v="Del Lake"/>
    <n v="0"/>
    <d v="2021-10-05T00:00:00"/>
    <m/>
    <s v="58"/>
    <d v="2021-10-07T00:00:00"/>
    <s v=""/>
    <s v=""/>
    <m/>
    <m/>
    <m/>
    <s v=""/>
    <s v="06"/>
    <s v="Corbiere and Sons Contracting1010520210929-6L.O.A.4840"/>
    <s v="Corbiere and Sons Contracting1010520210929-6L.O.A.4840INV #150"/>
    <s v="Gravel Hauling"/>
    <s v=""/>
    <x v="3"/>
  </r>
  <r>
    <x v="1"/>
    <n v="6"/>
    <n v="0"/>
    <n v="10105"/>
    <s v="20210929-6"/>
    <n v="53510604"/>
    <s v="Access"/>
    <n v="0"/>
    <s v="Dump - Triaxle- After Jan 10"/>
    <n v="55.2"/>
    <n v="46"/>
    <s v="Dynamic"/>
    <s v="41.4"/>
    <s v="0"/>
    <s v=""/>
    <s v=""/>
    <n v="2539.1999999999998"/>
    <n v="330.096"/>
    <n v="2869.2959999999994"/>
    <d v="2021-09-29T00:00:00"/>
    <n v="0"/>
    <x v="6"/>
    <d v="2021-10-15T00:00:00"/>
    <n v="165"/>
    <n v="0"/>
    <n v="0"/>
    <s v="Nathan Kyme"/>
    <s v="Gravel Hauling"/>
    <m/>
    <s v="VC7556-2019-017"/>
    <s v="929 OF"/>
    <m/>
    <m/>
    <m/>
    <s v="Approved"/>
    <m/>
    <m/>
    <s v="Gravel Hauling from Jackfish Pit to Del Lake Road"/>
    <n v="6"/>
    <s v="C186-C195"/>
    <s v="Del Lake"/>
    <n v="0"/>
    <d v="2021-10-05T00:00:00"/>
    <m/>
    <s v="58"/>
    <d v="2021-10-07T00:00:00"/>
    <s v=""/>
    <s v=""/>
    <m/>
    <m/>
    <m/>
    <s v=""/>
    <s v="06"/>
    <s v="Corbiere and Sons Contracting1010520210929-6Dump - Triaxle- After Jan 10462539.2"/>
    <s v="Corbiere and Sons Contracting1010520210929-6Dump - Triaxle- After Jan 10462539.2INV #150"/>
    <s v="Gravel Hauling"/>
    <s v=""/>
    <x v="3"/>
  </r>
  <r>
    <x v="1"/>
    <n v="6"/>
    <n v="0"/>
    <n v="10104"/>
    <s v="20210929-5"/>
    <n v="53510604"/>
    <s v="Access"/>
    <n v="0"/>
    <s v="Driver - AZ - After Jan 10"/>
    <n v="70"/>
    <n v="12"/>
    <s v="HR"/>
    <s v=""/>
    <s v=""/>
    <s v="70"/>
    <s v="0"/>
    <n v="840"/>
    <n v="109.2"/>
    <n v="949.19999999999993"/>
    <d v="2021-09-29T00:00:00"/>
    <n v="0"/>
    <x v="6"/>
    <d v="2021-10-15T00:00:00"/>
    <n v="165"/>
    <n v="0"/>
    <n v="0"/>
    <s v="Nathan Kyme"/>
    <s v="Gravel Hauling"/>
    <m/>
    <s v="VC7556-2019-017"/>
    <s v="929 OF"/>
    <m/>
    <m/>
    <m/>
    <s v="Approved"/>
    <m/>
    <m/>
    <s v="3 Padda Trucks and 1 Hurd Bros Truck hauling to Neys Road"/>
    <n v="6"/>
    <s v="C219-C236"/>
    <s v="Neys"/>
    <n v="0"/>
    <d v="2021-10-05T00:00:00"/>
    <m/>
    <s v="58"/>
    <d v="2021-10-07T00:00:00"/>
    <s v=""/>
    <s v=""/>
    <m/>
    <m/>
    <m/>
    <s v=""/>
    <s v="06"/>
    <s v="Corbiere and Sons Contracting1010420210929-5Driver - AZ - After Jan 1012840"/>
    <s v="Corbiere and Sons Contracting1010420210929-5Driver - AZ - After Jan 1012840INV #150"/>
    <s v="Gravel Hauling"/>
    <s v=""/>
    <x v="3"/>
  </r>
  <r>
    <x v="1"/>
    <n v="6"/>
    <n v="0"/>
    <n v="10104"/>
    <s v="20210929-5"/>
    <n v="53510604"/>
    <s v="Access"/>
    <n v="0"/>
    <s v="Driver - AZ - After Jan 10"/>
    <n v="70"/>
    <n v="34.5"/>
    <s v="HR"/>
    <s v=""/>
    <s v=""/>
    <s v="70"/>
    <s v="0"/>
    <n v="2415"/>
    <n v="313.95"/>
    <n v="2728.95"/>
    <d v="2021-09-29T00:00:00"/>
    <n v="0"/>
    <x v="6"/>
    <d v="2021-10-15T00:00:00"/>
    <n v="165"/>
    <n v="0"/>
    <n v="0"/>
    <s v="Nathan Kyme"/>
    <s v="Gravel Hauling"/>
    <m/>
    <s v="VC7556-2019-017"/>
    <s v="929 OF"/>
    <m/>
    <m/>
    <m/>
    <s v="Approved"/>
    <m/>
    <m/>
    <s v="3 Padda Trucks and 1 Hurd Bros Truck hauling to Neys Road"/>
    <n v="6"/>
    <s v="C219-C236"/>
    <s v="Neys"/>
    <n v="0"/>
    <d v="2021-10-05T00:00:00"/>
    <m/>
    <s v="58"/>
    <d v="2021-10-07T00:00:00"/>
    <s v=""/>
    <s v=""/>
    <m/>
    <m/>
    <m/>
    <s v=""/>
    <s v="06"/>
    <s v="Corbiere and Sons Contracting1010420210929-5Driver - AZ - After Jan 1034.52415"/>
    <s v="Corbiere and Sons Contracting1010420210929-5Driver - AZ - After Jan 1034.52415INV #150"/>
    <s v="Gravel Hauling"/>
    <s v=""/>
    <x v="3"/>
  </r>
  <r>
    <x v="1"/>
    <n v="6"/>
    <n v="0"/>
    <n v="10104"/>
    <s v="20210929-5"/>
    <n v="53510604"/>
    <s v="Access"/>
    <n v="0"/>
    <s v="L.O.A."/>
    <n v="210"/>
    <n v="3"/>
    <s v="DAY"/>
    <s v=""/>
    <s v=""/>
    <m/>
    <s v="0"/>
    <n v="630"/>
    <n v="81.900000000000006"/>
    <n v="711.9"/>
    <d v="2021-09-29T00:00:00"/>
    <n v="0"/>
    <x v="6"/>
    <d v="2021-10-15T00:00:00"/>
    <n v="165"/>
    <n v="0"/>
    <n v="0"/>
    <s v="Nathan Kyme"/>
    <s v="Gravel Hauling"/>
    <m/>
    <s v="VC7556-2019-017"/>
    <s v="929 OF"/>
    <m/>
    <m/>
    <m/>
    <s v="Approved"/>
    <m/>
    <m/>
    <s v="3 Padda Trucks and 1 Hurd Bros Truck hauling to Neys Road"/>
    <n v="6"/>
    <s v="C219-C236"/>
    <s v="Neys"/>
    <n v="0"/>
    <d v="2021-10-05T00:00:00"/>
    <m/>
    <s v="58"/>
    <d v="2021-10-07T00:00:00"/>
    <s v=""/>
    <s v=""/>
    <m/>
    <m/>
    <m/>
    <s v=""/>
    <s v="06"/>
    <s v="Corbiere and Sons Contracting1010420210929-5L.O.A.3630"/>
    <s v="Corbiere and Sons Contracting1010420210929-5L.O.A.3630INV #150"/>
    <s v="Gravel Hauling"/>
    <s v=""/>
    <x v="3"/>
  </r>
  <r>
    <x v="1"/>
    <n v="6"/>
    <n v="0"/>
    <n v="10104"/>
    <s v="20210929-5"/>
    <n v="53510604"/>
    <s v="Access"/>
    <n v="0"/>
    <s v="Dump - Triaxle- After Jan 10"/>
    <n v="55.2"/>
    <n v="12"/>
    <s v="Dynamic"/>
    <s v="41.4"/>
    <s v="0"/>
    <s v=""/>
    <s v=""/>
    <n v="662.4"/>
    <n v="86.111999999999995"/>
    <n v="748.51199999999994"/>
    <d v="2021-09-29T00:00:00"/>
    <n v="0"/>
    <x v="6"/>
    <d v="2021-10-15T00:00:00"/>
    <n v="165"/>
    <n v="0"/>
    <n v="0"/>
    <s v="Nathan Kyme"/>
    <s v="Gravel Hauling"/>
    <m/>
    <s v="VC7556-2019-017"/>
    <s v="929 OF"/>
    <m/>
    <m/>
    <m/>
    <s v="Approved"/>
    <m/>
    <m/>
    <s v="3 Padda Trucks and 1 Hurd Bros Truck hauling to Neys Road"/>
    <n v="6"/>
    <s v="C219-C236"/>
    <s v="Neys"/>
    <n v="0"/>
    <d v="2021-10-05T00:00:00"/>
    <m/>
    <s v="58"/>
    <d v="2021-10-07T00:00:00"/>
    <s v=""/>
    <s v=""/>
    <m/>
    <m/>
    <m/>
    <s v=""/>
    <s v="06"/>
    <s v="Corbiere and Sons Contracting1010420210929-5Dump - Triaxle- After Jan 1012662.4"/>
    <s v="Corbiere and Sons Contracting1010420210929-5Dump - Triaxle- After Jan 1012662.4INV #150"/>
    <s v="Gravel Hauling"/>
    <s v=""/>
    <x v="3"/>
  </r>
  <r>
    <x v="1"/>
    <n v="6"/>
    <n v="0"/>
    <n v="10104"/>
    <s v="20210929-5"/>
    <n v="53510604"/>
    <s v="Access"/>
    <n v="0"/>
    <s v="Dump - Triaxle- After Jan 10"/>
    <n v="55.2"/>
    <n v="34.5"/>
    <s v="Dynamic"/>
    <s v="41.4"/>
    <s v="0"/>
    <s v=""/>
    <s v=""/>
    <n v="1904.4"/>
    <n v="247.57200000000003"/>
    <n v="2151.9719999999998"/>
    <d v="2021-09-29T00:00:00"/>
    <n v="0"/>
    <x v="6"/>
    <d v="2021-10-15T00:00:00"/>
    <n v="165"/>
    <n v="0"/>
    <n v="0"/>
    <s v="Nathan Kyme"/>
    <s v="Gravel Hauling"/>
    <m/>
    <s v="VC7556-2019-017"/>
    <s v="929 OF"/>
    <m/>
    <m/>
    <m/>
    <s v="Approved"/>
    <m/>
    <m/>
    <s v="3 Padda Trucks and 1 Hurd Bros Truck hauling to Neys Road"/>
    <n v="6"/>
    <s v="C219-C236"/>
    <s v="Neys"/>
    <n v="0"/>
    <d v="2021-10-05T00:00:00"/>
    <m/>
    <s v="58"/>
    <d v="2021-10-07T00:00:00"/>
    <s v=""/>
    <s v=""/>
    <m/>
    <m/>
    <m/>
    <s v=""/>
    <s v="06"/>
    <s v="Corbiere and Sons Contracting1010420210929-5Dump - Triaxle- After Jan 1034.51904.4"/>
    <s v="Corbiere and Sons Contracting1010420210929-5Dump - Triaxle- After Jan 1034.51904.4INV #150"/>
    <s v="Gravel Hauling"/>
    <s v=""/>
    <x v="3"/>
  </r>
  <r>
    <x v="1"/>
    <n v="6"/>
    <n v="0"/>
    <n v="10103"/>
    <s v="20210929-4"/>
    <n v="53510604"/>
    <s v="Access"/>
    <n v="0"/>
    <s v="Driver - AZ - After Jan 10"/>
    <n v="70"/>
    <n v="34.5"/>
    <s v="HR"/>
    <s v=""/>
    <s v=""/>
    <s v="70"/>
    <s v="0"/>
    <n v="2415"/>
    <n v="313.95"/>
    <n v="2728.95"/>
    <d v="2021-09-29T00:00:00"/>
    <n v="0"/>
    <x v="6"/>
    <d v="2021-10-15T00:00:00"/>
    <n v="165"/>
    <n v="0"/>
    <n v="0"/>
    <s v="Nathan Kyme"/>
    <s v="Gravel Hauling"/>
    <m/>
    <s v="VC7556-2019-017"/>
    <s v="929 OF"/>
    <m/>
    <m/>
    <m/>
    <s v="Approved"/>
    <m/>
    <m/>
    <s v="3 Trucks from Padda Roadlines hauling from Cress Pit to Pic River West"/>
    <n v="6"/>
    <s v="D004-D015"/>
    <s v="Pic River"/>
    <n v="0"/>
    <d v="2021-10-05T00:00:00"/>
    <m/>
    <s v="58"/>
    <d v="2021-10-07T00:00:00"/>
    <s v=""/>
    <s v=""/>
    <m/>
    <m/>
    <m/>
    <s v=""/>
    <s v="06"/>
    <s v="Corbiere and Sons Contracting1010320210929-4Driver - AZ - After Jan 1034.52415"/>
    <s v="Corbiere and Sons Contracting1010320210929-4Driver - AZ - After Jan 1034.52415INV #150"/>
    <s v="Gravel Hauling"/>
    <s v=""/>
    <x v="3"/>
  </r>
  <r>
    <x v="1"/>
    <n v="6"/>
    <n v="0"/>
    <n v="10103"/>
    <s v="20210929-4"/>
    <n v="53510604"/>
    <s v="Access"/>
    <n v="0"/>
    <s v="L.O.A."/>
    <n v="210"/>
    <n v="3"/>
    <s v="DAY"/>
    <s v=""/>
    <s v=""/>
    <m/>
    <s v="0"/>
    <n v="630"/>
    <n v="81.900000000000006"/>
    <n v="711.9"/>
    <d v="2021-09-29T00:00:00"/>
    <n v="0"/>
    <x v="6"/>
    <d v="2021-10-15T00:00:00"/>
    <n v="165"/>
    <n v="0"/>
    <n v="0"/>
    <s v="Nathan Kyme"/>
    <s v="Gravel Hauling"/>
    <m/>
    <s v="VC7556-2019-017"/>
    <s v="929 OF"/>
    <m/>
    <m/>
    <m/>
    <s v="Approved"/>
    <m/>
    <m/>
    <s v="3 Trucks from Padda Roadlines hauling from Cress Pit to Pic River West"/>
    <n v="6"/>
    <s v="D004-D015"/>
    <s v="Pic River"/>
    <n v="0"/>
    <d v="2021-10-05T00:00:00"/>
    <m/>
    <s v="58"/>
    <d v="2021-10-07T00:00:00"/>
    <s v=""/>
    <s v=""/>
    <m/>
    <m/>
    <m/>
    <s v=""/>
    <s v="06"/>
    <s v="Corbiere and Sons Contracting1010320210929-4L.O.A.3630"/>
    <s v="Corbiere and Sons Contracting1010320210929-4L.O.A.3630INV #150"/>
    <s v="Gravel Hauling"/>
    <s v=""/>
    <x v="3"/>
  </r>
  <r>
    <x v="1"/>
    <n v="6"/>
    <n v="0"/>
    <n v="10103"/>
    <s v="20210929-4"/>
    <n v="53510604"/>
    <s v="Access"/>
    <n v="0"/>
    <s v="Dump - Triaxle- After Jan 10"/>
    <n v="55.2"/>
    <n v="34.5"/>
    <s v="Dynamic"/>
    <s v="41.4"/>
    <s v="0"/>
    <s v=""/>
    <s v=""/>
    <n v="1904.4"/>
    <n v="247.57200000000003"/>
    <n v="2151.9719999999998"/>
    <d v="2021-09-29T00:00:00"/>
    <n v="0"/>
    <x v="6"/>
    <d v="2021-10-15T00:00:00"/>
    <n v="165"/>
    <n v="0"/>
    <n v="0"/>
    <s v="Nathan Kyme"/>
    <s v="Gravel Hauling"/>
    <m/>
    <s v="VC7556-2019-017"/>
    <s v="929 OF"/>
    <m/>
    <m/>
    <m/>
    <s v="Approved"/>
    <m/>
    <m/>
    <s v="3 Trucks from Padda Roadlines hauling from Cress Pit to Pic River West"/>
    <n v="6"/>
    <s v="D004-D015"/>
    <s v="Pic River"/>
    <n v="0"/>
    <d v="2021-10-05T00:00:00"/>
    <m/>
    <s v="58"/>
    <d v="2021-10-07T00:00:00"/>
    <s v=""/>
    <s v=""/>
    <m/>
    <m/>
    <m/>
    <s v=""/>
    <s v="06"/>
    <s v="Corbiere and Sons Contracting1010320210929-4Dump - Triaxle- After Jan 1034.51904.4"/>
    <s v="Corbiere and Sons Contracting1010320210929-4Dump - Triaxle- After Jan 1034.51904.4INV #150"/>
    <s v="Gravel Hauling"/>
    <s v=""/>
    <x v="3"/>
  </r>
  <r>
    <x v="1"/>
    <n v="6"/>
    <n v="0"/>
    <n v="10102"/>
    <s v="20210929-3"/>
    <n v="53510604"/>
    <s v="Access"/>
    <n v="0"/>
    <s v="Labourer - General - After Jan 10"/>
    <n v="60"/>
    <n v="12"/>
    <s v="HR"/>
    <s v=""/>
    <s v=""/>
    <s v="60"/>
    <s v="0"/>
    <n v="720"/>
    <n v="93.600000000000009"/>
    <n v="813.59999999999991"/>
    <d v="2021-09-29T00:00:00"/>
    <n v="0"/>
    <x v="6"/>
    <d v="2021-10-15T00:00:00"/>
    <n v="165"/>
    <n v="0"/>
    <n v="0"/>
    <s v="Nathan Kyme"/>
    <s v="Gravel Hauling"/>
    <m/>
    <s v="VC7556-2019-017"/>
    <s v="929 OF"/>
    <m/>
    <m/>
    <m/>
    <s v="Approved"/>
    <m/>
    <m/>
    <s v="Gravel Hauling to Hare Lake road stockpile from Cress Pit (7 trucks) - 1 Valentino Truck"/>
    <n v="6"/>
    <s v="C257-C267"/>
    <s v="Hare Lake Creek"/>
    <n v="0"/>
    <d v="2021-10-05T00:00:00"/>
    <m/>
    <s v="58"/>
    <d v="2021-10-07T00:00:00"/>
    <s v=""/>
    <s v=""/>
    <m/>
    <m/>
    <m/>
    <s v=""/>
    <s v="06"/>
    <s v="Corbiere and Sons Contracting1010220210929-3Labourer - General - After Jan 1012720"/>
    <s v="Corbiere and Sons Contracting1010220210929-3Labourer - General - After Jan 1012720INV #150"/>
    <s v="Gravel Hauling"/>
    <s v=""/>
    <x v="3"/>
  </r>
  <r>
    <x v="1"/>
    <n v="6"/>
    <n v="0"/>
    <n v="10102"/>
    <s v="20210929-3"/>
    <n v="53510604"/>
    <s v="Access"/>
    <n v="0"/>
    <s v="Driver - AZ - After Jan 10"/>
    <n v="70"/>
    <n v="12"/>
    <s v="HR"/>
    <s v=""/>
    <s v=""/>
    <s v="70"/>
    <s v="0"/>
    <n v="840"/>
    <n v="109.2"/>
    <n v="949.19999999999993"/>
    <d v="2021-09-29T00:00:00"/>
    <n v="0"/>
    <x v="6"/>
    <d v="2021-10-15T00:00:00"/>
    <n v="165"/>
    <n v="0"/>
    <n v="0"/>
    <s v="Nathan Kyme"/>
    <s v="Gravel Hauling"/>
    <m/>
    <s v="VC7556-2019-017"/>
    <s v="929 OF"/>
    <m/>
    <m/>
    <m/>
    <s v="Approved"/>
    <m/>
    <m/>
    <s v="Gravel Hauling to Hare Lake road stockpile from Cress Pit (7 trucks) - 1 Valentino Truck"/>
    <n v="6"/>
    <s v="C257-C267"/>
    <s v="Hare Lake Creek"/>
    <n v="0"/>
    <d v="2021-10-05T00:00:00"/>
    <m/>
    <s v="58"/>
    <d v="2021-10-07T00:00:00"/>
    <s v=""/>
    <s v=""/>
    <m/>
    <m/>
    <m/>
    <s v=""/>
    <s v="06"/>
    <s v="Corbiere and Sons Contracting1010220210929-3Driver - AZ - After Jan 1012840"/>
    <s v="Corbiere and Sons Contracting1010220210929-3Driver - AZ - After Jan 1012840INV #150"/>
    <s v="Gravel Hauling"/>
    <s v=""/>
    <x v="3"/>
  </r>
  <r>
    <x v="1"/>
    <n v="6"/>
    <n v="0"/>
    <n v="10102"/>
    <s v="20210929-3"/>
    <n v="53510604"/>
    <s v="Access"/>
    <n v="0"/>
    <s v="Driver - AZ - After Jan 10"/>
    <n v="70"/>
    <n v="81"/>
    <s v="HR"/>
    <s v=""/>
    <s v=""/>
    <s v="70"/>
    <s v="0"/>
    <n v="5670"/>
    <n v="737.1"/>
    <n v="6407.0999999999995"/>
    <d v="2021-09-29T00:00:00"/>
    <n v="0"/>
    <x v="6"/>
    <d v="2021-10-15T00:00:00"/>
    <n v="165"/>
    <n v="0"/>
    <n v="0"/>
    <s v="Nathan Kyme"/>
    <s v="Gravel Hauling"/>
    <m/>
    <s v="VC7556-2019-017"/>
    <s v="929 OF"/>
    <m/>
    <m/>
    <m/>
    <s v="Approved"/>
    <m/>
    <m/>
    <s v="Gravel Hauling to Hare Lake road stockpile from Cress Pit (7 trucks) - 1 Valentino Truck"/>
    <n v="6"/>
    <s v="C257-C267"/>
    <s v="Hare Lake Creek"/>
    <n v="0"/>
    <d v="2021-10-05T00:00:00"/>
    <m/>
    <s v="58"/>
    <d v="2021-10-07T00:00:00"/>
    <s v=""/>
    <s v=""/>
    <m/>
    <m/>
    <m/>
    <s v=""/>
    <s v="06"/>
    <s v="Corbiere and Sons Contracting1010220210929-3Driver - AZ - After Jan 10815670"/>
    <s v="Corbiere and Sons Contracting1010220210929-3Driver - AZ - After Jan 10815670INV #150"/>
    <s v="Gravel Hauling"/>
    <s v=""/>
    <x v="3"/>
  </r>
  <r>
    <x v="1"/>
    <n v="6"/>
    <n v="0"/>
    <n v="10102"/>
    <s v="20210929-3"/>
    <n v="53510604"/>
    <s v="Access"/>
    <n v="0"/>
    <s v="L.O.A."/>
    <n v="210"/>
    <n v="8"/>
    <s v="DAY"/>
    <s v=""/>
    <s v=""/>
    <m/>
    <s v="0"/>
    <n v="1680"/>
    <n v="218.4"/>
    <n v="1898.3999999999999"/>
    <d v="2021-09-29T00:00:00"/>
    <n v="0"/>
    <x v="6"/>
    <d v="2021-10-15T00:00:00"/>
    <n v="165"/>
    <n v="0"/>
    <n v="0"/>
    <s v="Nathan Kyme"/>
    <s v="Gravel Hauling"/>
    <m/>
    <s v="VC7556-2019-017"/>
    <s v="929 OF"/>
    <m/>
    <m/>
    <m/>
    <s v="Approved"/>
    <m/>
    <m/>
    <s v="Gravel Hauling to Hare Lake road stockpile from Cress Pit (7 trucks) - 1 Valentino Truck"/>
    <n v="6"/>
    <s v="C257-C267"/>
    <s v="Hare Lake Creek"/>
    <n v="0"/>
    <d v="2021-10-05T00:00:00"/>
    <m/>
    <s v="58"/>
    <d v="2021-10-07T00:00:00"/>
    <s v=""/>
    <s v=""/>
    <m/>
    <m/>
    <m/>
    <s v=""/>
    <s v="06"/>
    <s v="Corbiere and Sons Contracting1010220210929-3L.O.A.81680"/>
    <s v="Corbiere and Sons Contracting1010220210929-3L.O.A.81680INV #150"/>
    <s v="Gravel Hauling"/>
    <s v=""/>
    <x v="3"/>
  </r>
  <r>
    <x v="1"/>
    <n v="6"/>
    <n v="0"/>
    <n v="10102"/>
    <s v="20210929-3"/>
    <n v="53510604"/>
    <s v="Access"/>
    <n v="0"/>
    <s v="Light Truck - Pick up- After Jan 10"/>
    <n v="243.75"/>
    <n v="1"/>
    <s v="DAY"/>
    <s v="182.81"/>
    <s v="0"/>
    <s v=""/>
    <s v=""/>
    <n v="243.75"/>
    <n v="31.6875"/>
    <n v="275.4375"/>
    <d v="2021-09-29T00:00:00"/>
    <n v="0"/>
    <x v="6"/>
    <d v="2021-10-15T00:00:00"/>
    <n v="165"/>
    <n v="0"/>
    <n v="0"/>
    <s v="Nathan Kyme"/>
    <s v="Gravel Hauling"/>
    <m/>
    <s v="VC7556-2019-017"/>
    <s v="929 OF"/>
    <m/>
    <m/>
    <m/>
    <s v="Approved"/>
    <m/>
    <m/>
    <s v="Gravel Hauling to Hare Lake road stockpile from Cress Pit (7 trucks) - 1 Valentino Truck"/>
    <n v="6"/>
    <s v="C257-C267"/>
    <s v="Hare Lake Creek"/>
    <n v="0"/>
    <d v="2021-10-05T00:00:00"/>
    <m/>
    <s v="58"/>
    <d v="2021-10-07T00:00:00"/>
    <s v=""/>
    <s v=""/>
    <m/>
    <m/>
    <m/>
    <s v=""/>
    <s v="06"/>
    <s v="Corbiere and Sons Contracting1010220210929-3Light Truck - Pick up- After Jan 101243.75"/>
    <s v="Corbiere and Sons Contracting1010220210929-3Light Truck - Pick up- After Jan 101243.75INV #150"/>
    <s v="Gravel Hauling"/>
    <s v=""/>
    <x v="3"/>
  </r>
  <r>
    <x v="1"/>
    <n v="6"/>
    <n v="0"/>
    <n v="10102"/>
    <s v="20210929-3"/>
    <n v="53510604"/>
    <s v="Access"/>
    <n v="0"/>
    <s v="Dump - Triaxle- After Jan 10"/>
    <n v="55.2"/>
    <n v="12"/>
    <s v="Dynamic"/>
    <s v="41.4"/>
    <s v="0"/>
    <s v=""/>
    <s v=""/>
    <n v="662.4"/>
    <n v="86.111999999999995"/>
    <n v="748.51199999999994"/>
    <d v="2021-09-29T00:00:00"/>
    <n v="0"/>
    <x v="6"/>
    <d v="2021-10-15T00:00:00"/>
    <n v="165"/>
    <n v="0"/>
    <n v="0"/>
    <s v="Nathan Kyme"/>
    <s v="Gravel Hauling"/>
    <m/>
    <s v="VC7556-2019-017"/>
    <s v="929 OF"/>
    <m/>
    <m/>
    <m/>
    <s v="Approved"/>
    <m/>
    <m/>
    <s v="Gravel Hauling to Hare Lake road stockpile from Cress Pit (7 trucks) - 1 Valentino Truck"/>
    <n v="6"/>
    <s v="C257-C267"/>
    <s v="Hare Lake Creek"/>
    <n v="0"/>
    <d v="2021-10-05T00:00:00"/>
    <m/>
    <s v="58"/>
    <d v="2021-10-07T00:00:00"/>
    <s v=""/>
    <s v=""/>
    <m/>
    <m/>
    <m/>
    <s v=""/>
    <s v="06"/>
    <s v="Corbiere and Sons Contracting1010220210929-3Dump - Triaxle- After Jan 1012662.4"/>
    <s v="Corbiere and Sons Contracting1010220210929-3Dump - Triaxle- After Jan 1012662.4INV #150"/>
    <s v="Gravel Hauling"/>
    <s v=""/>
    <x v="3"/>
  </r>
  <r>
    <x v="1"/>
    <n v="6"/>
    <n v="0"/>
    <n v="10102"/>
    <s v="20210929-3"/>
    <n v="53510604"/>
    <s v="Access"/>
    <n v="0"/>
    <s v="Dump - Triaxle- After Jan 10"/>
    <n v="55.2"/>
    <n v="81"/>
    <s v="Dynamic"/>
    <s v="41.4"/>
    <s v="0"/>
    <s v=""/>
    <s v=""/>
    <n v="4471.2"/>
    <n v="581.25599999999997"/>
    <n v="5052.4559999999992"/>
    <d v="2021-09-29T00:00:00"/>
    <n v="0"/>
    <x v="6"/>
    <d v="2021-10-15T00:00:00"/>
    <n v="165"/>
    <n v="0"/>
    <n v="0"/>
    <s v="Nathan Kyme"/>
    <s v="Gravel Hauling"/>
    <m/>
    <s v="VC7556-2019-017"/>
    <s v="929 OF"/>
    <m/>
    <m/>
    <m/>
    <s v="Approved"/>
    <m/>
    <m/>
    <s v="Gravel Hauling to Hare Lake road stockpile from Cress Pit (7 trucks) - 1 Valentino Truck"/>
    <n v="6"/>
    <s v="C257-C267"/>
    <s v="Hare Lake Creek"/>
    <n v="0"/>
    <d v="2021-10-05T00:00:00"/>
    <m/>
    <s v="58"/>
    <d v="2021-10-07T00:00:00"/>
    <s v=""/>
    <s v=""/>
    <m/>
    <m/>
    <m/>
    <s v=""/>
    <s v="06"/>
    <s v="Corbiere and Sons Contracting1010220210929-3Dump - Triaxle- After Jan 10814471.2"/>
    <s v="Corbiere and Sons Contracting1010220210929-3Dump - Triaxle- After Jan 10814471.2INV #150"/>
    <s v="Gravel Hauling"/>
    <s v=""/>
    <x v="3"/>
  </r>
  <r>
    <x v="1"/>
    <n v="6"/>
    <n v="0"/>
    <n v="10091"/>
    <s v="20210928-6"/>
    <n v="53510604"/>
    <s v="Access"/>
    <n v="0"/>
    <s v="Driver - AZ - After Jan 10"/>
    <n v="70"/>
    <n v="46"/>
    <s v="HR"/>
    <s v=""/>
    <s v=""/>
    <s v="70"/>
    <s v="0"/>
    <n v="3220"/>
    <n v="418.6"/>
    <n v="3638.5999999999995"/>
    <d v="2021-09-28T00:00:00"/>
    <n v="0"/>
    <x v="6"/>
    <d v="2021-10-15T00:00:00"/>
    <n v="165"/>
    <n v="0"/>
    <n v="0"/>
    <s v="Nathan Kyme"/>
    <s v="Gravel Hauling"/>
    <m/>
    <s v="VC7556-2019-017"/>
    <s v="929 OF"/>
    <m/>
    <m/>
    <m/>
    <s v="Approved"/>
    <m/>
    <m/>
    <s v="Gravel Hauling from Jackfish Pit to Del Lake Road"/>
    <n v="6"/>
    <s v="C186-C195"/>
    <s v="Del Lake"/>
    <n v="0"/>
    <d v="2021-10-05T00:00:00"/>
    <m/>
    <s v="58"/>
    <d v="2021-10-07T00:00:00"/>
    <s v=""/>
    <s v=""/>
    <m/>
    <m/>
    <m/>
    <s v=""/>
    <s v="06"/>
    <s v="Corbiere and Sons Contracting1009120210928-6Driver - AZ - After Jan 10463220"/>
    <s v="Corbiere and Sons Contracting1009120210928-6Driver - AZ - After Jan 10463220INV #150"/>
    <s v="Gravel Hauling"/>
    <s v=""/>
    <x v="3"/>
  </r>
  <r>
    <x v="1"/>
    <n v="6"/>
    <n v="0"/>
    <n v="10091"/>
    <s v="20210928-6"/>
    <n v="53510604"/>
    <s v="Access"/>
    <n v="0"/>
    <s v="L.O.A."/>
    <n v="210"/>
    <n v="4"/>
    <s v="DAY"/>
    <s v=""/>
    <s v=""/>
    <m/>
    <s v="0"/>
    <n v="840"/>
    <n v="109.2"/>
    <n v="949.19999999999993"/>
    <d v="2021-09-28T00:00:00"/>
    <n v="0"/>
    <x v="6"/>
    <d v="2021-10-15T00:00:00"/>
    <n v="165"/>
    <n v="0"/>
    <n v="0"/>
    <s v="Nathan Kyme"/>
    <s v="Gravel Hauling"/>
    <m/>
    <s v="VC7556-2019-017"/>
    <s v="929 OF"/>
    <m/>
    <m/>
    <m/>
    <s v="Approved"/>
    <m/>
    <m/>
    <s v="Gravel Hauling from Jackfish Pit to Del Lake Road"/>
    <n v="6"/>
    <s v="C186-C195"/>
    <s v="Del Lake"/>
    <n v="0"/>
    <d v="2021-10-05T00:00:00"/>
    <m/>
    <s v="58"/>
    <d v="2021-10-07T00:00:00"/>
    <s v=""/>
    <s v=""/>
    <m/>
    <m/>
    <m/>
    <s v=""/>
    <s v="06"/>
    <s v="Corbiere and Sons Contracting1009120210928-6L.O.A.4840"/>
    <s v="Corbiere and Sons Contracting1009120210928-6L.O.A.4840INV #150"/>
    <s v="Gravel Hauling"/>
    <s v=""/>
    <x v="3"/>
  </r>
  <r>
    <x v="1"/>
    <n v="6"/>
    <n v="0"/>
    <n v="10091"/>
    <s v="20210928-6"/>
    <n v="53510604"/>
    <s v="Access"/>
    <n v="0"/>
    <s v="Dump - Triaxle- After Jan 10"/>
    <n v="55.2"/>
    <n v="46"/>
    <s v="Dynamic"/>
    <s v="41.4"/>
    <s v="0"/>
    <s v=""/>
    <s v=""/>
    <n v="2539.1999999999998"/>
    <n v="330.096"/>
    <n v="2869.2959999999994"/>
    <d v="2021-09-28T00:00:00"/>
    <n v="0"/>
    <x v="6"/>
    <d v="2021-10-15T00:00:00"/>
    <n v="165"/>
    <n v="0"/>
    <n v="0"/>
    <s v="Nathan Kyme"/>
    <s v="Gravel Hauling"/>
    <m/>
    <s v="VC7556-2019-017"/>
    <s v="929 OF"/>
    <m/>
    <m/>
    <m/>
    <s v="Approved"/>
    <m/>
    <m/>
    <s v="Gravel Hauling from Jackfish Pit to Del Lake Road"/>
    <n v="6"/>
    <s v="C186-C195"/>
    <s v="Del Lake"/>
    <n v="0"/>
    <d v="2021-10-05T00:00:00"/>
    <m/>
    <s v="58"/>
    <d v="2021-10-07T00:00:00"/>
    <s v=""/>
    <s v=""/>
    <m/>
    <m/>
    <m/>
    <s v=""/>
    <s v="06"/>
    <s v="Corbiere and Sons Contracting1009120210928-6Dump - Triaxle- After Jan 10462539.2"/>
    <s v="Corbiere and Sons Contracting1009120210928-6Dump - Triaxle- After Jan 10462539.2INV #150"/>
    <s v="Gravel Hauling"/>
    <s v=""/>
    <x v="3"/>
  </r>
  <r>
    <x v="1"/>
    <n v="6"/>
    <n v="0"/>
    <n v="10090"/>
    <s v="20210928-5"/>
    <n v="53510604"/>
    <s v="Access"/>
    <n v="0"/>
    <s v="Driver - AZ - After Jan 10"/>
    <n v="70"/>
    <n v="12"/>
    <s v="HR"/>
    <s v=""/>
    <s v=""/>
    <s v="70"/>
    <s v="0"/>
    <n v="840"/>
    <n v="109.2"/>
    <n v="949.19999999999993"/>
    <d v="2021-09-28T00:00:00"/>
    <n v="0"/>
    <x v="6"/>
    <d v="2021-10-15T00:00:00"/>
    <n v="165"/>
    <n v="0"/>
    <n v="0"/>
    <s v="Nathan Kyme"/>
    <s v="Gravel Hauling"/>
    <m/>
    <s v="VC7556-2019-017"/>
    <s v="929 OF"/>
    <m/>
    <m/>
    <m/>
    <s v="Approved"/>
    <m/>
    <m/>
    <s v="4 Padda Trucks and 1 Hurd Bros Truck hauling to Neys Road"/>
    <n v="6"/>
    <s v="C219-C236"/>
    <s v="Neys"/>
    <n v="0"/>
    <d v="2021-10-05T00:00:00"/>
    <m/>
    <s v="58"/>
    <d v="2021-10-07T00:00:00"/>
    <s v=""/>
    <s v=""/>
    <m/>
    <m/>
    <m/>
    <s v=""/>
    <s v="06"/>
    <s v="Corbiere and Sons Contracting1009020210928-5Driver - AZ - After Jan 1012840"/>
    <s v="Corbiere and Sons Contracting1009020210928-5Driver - AZ - After Jan 1012840INV #150"/>
    <s v="Gravel Hauling"/>
    <s v=""/>
    <x v="3"/>
  </r>
  <r>
    <x v="1"/>
    <n v="6"/>
    <n v="0"/>
    <n v="10090"/>
    <s v="20210928-5"/>
    <n v="53510604"/>
    <s v="Access"/>
    <n v="0"/>
    <s v="Driver - AZ - After Jan 10"/>
    <n v="70"/>
    <n v="45.5"/>
    <s v="HR"/>
    <s v=""/>
    <s v=""/>
    <s v="70"/>
    <s v="0"/>
    <n v="3185"/>
    <n v="414.05"/>
    <n v="3599.0499999999997"/>
    <d v="2021-09-28T00:00:00"/>
    <n v="0"/>
    <x v="6"/>
    <d v="2021-10-15T00:00:00"/>
    <n v="165"/>
    <n v="0"/>
    <n v="0"/>
    <s v="Nathan Kyme"/>
    <s v="Gravel Hauling"/>
    <m/>
    <s v="VC7556-2019-017"/>
    <s v="929 OF"/>
    <m/>
    <m/>
    <m/>
    <s v="Approved"/>
    <m/>
    <m/>
    <s v="4 Padda Trucks and 1 Hurd Bros Truck hauling to Neys Road"/>
    <n v="6"/>
    <s v="C219-C236"/>
    <s v="Neys"/>
    <n v="0"/>
    <d v="2021-10-05T00:00:00"/>
    <m/>
    <s v="58"/>
    <d v="2021-10-07T00:00:00"/>
    <s v=""/>
    <s v=""/>
    <m/>
    <m/>
    <m/>
    <s v=""/>
    <s v="06"/>
    <s v="Corbiere and Sons Contracting1009020210928-5Driver - AZ - After Jan 1045.53185"/>
    <s v="Corbiere and Sons Contracting1009020210928-5Driver - AZ - After Jan 1045.53185INV #150"/>
    <s v="Gravel Hauling"/>
    <s v=""/>
    <x v="3"/>
  </r>
  <r>
    <x v="1"/>
    <n v="6"/>
    <n v="0"/>
    <n v="10090"/>
    <s v="20210928-5"/>
    <n v="53510604"/>
    <s v="Access"/>
    <n v="0"/>
    <s v="L.O.A."/>
    <n v="210"/>
    <n v="4"/>
    <s v="DAY"/>
    <s v=""/>
    <s v=""/>
    <m/>
    <s v="0"/>
    <n v="840"/>
    <n v="109.2"/>
    <n v="949.19999999999993"/>
    <d v="2021-09-28T00:00:00"/>
    <n v="0"/>
    <x v="6"/>
    <d v="2021-10-15T00:00:00"/>
    <n v="165"/>
    <n v="0"/>
    <n v="0"/>
    <s v="Nathan Kyme"/>
    <s v="Gravel Hauling"/>
    <m/>
    <s v="VC7556-2019-017"/>
    <s v="929 OF"/>
    <m/>
    <m/>
    <m/>
    <s v="Approved"/>
    <m/>
    <m/>
    <s v="4 Padda Trucks and 1 Hurd Bros Truck hauling to Neys Road"/>
    <n v="6"/>
    <s v="C219-C236"/>
    <s v="Neys"/>
    <n v="0"/>
    <d v="2021-10-05T00:00:00"/>
    <m/>
    <s v="58"/>
    <d v="2021-10-07T00:00:00"/>
    <s v=""/>
    <s v=""/>
    <m/>
    <m/>
    <m/>
    <s v=""/>
    <s v="06"/>
    <s v="Corbiere and Sons Contracting1009020210928-5L.O.A.4840"/>
    <s v="Corbiere and Sons Contracting1009020210928-5L.O.A.4840INV #150"/>
    <s v="Gravel Hauling"/>
    <s v=""/>
    <x v="3"/>
  </r>
  <r>
    <x v="1"/>
    <n v="6"/>
    <n v="0"/>
    <n v="10090"/>
    <s v="20210928-5"/>
    <n v="53510604"/>
    <s v="Access"/>
    <n v="0"/>
    <s v="Dump - Triaxle- After Jan 10"/>
    <n v="55.2"/>
    <n v="12"/>
    <s v="Dynamic"/>
    <s v="41.4"/>
    <s v="0"/>
    <s v=""/>
    <s v=""/>
    <n v="662.4"/>
    <n v="86.111999999999995"/>
    <n v="748.51199999999994"/>
    <d v="2021-09-28T00:00:00"/>
    <n v="0"/>
    <x v="6"/>
    <d v="2021-10-15T00:00:00"/>
    <n v="165"/>
    <n v="0"/>
    <n v="0"/>
    <s v="Nathan Kyme"/>
    <s v="Gravel Hauling"/>
    <m/>
    <s v="VC7556-2019-017"/>
    <s v="929 OF"/>
    <m/>
    <m/>
    <m/>
    <s v="Approved"/>
    <m/>
    <m/>
    <s v="4 Padda Trucks and 1 Hurd Bros Truck hauling to Neys Road"/>
    <n v="6"/>
    <s v="C219-C236"/>
    <s v="Neys"/>
    <n v="0"/>
    <d v="2021-10-05T00:00:00"/>
    <m/>
    <s v="58"/>
    <d v="2021-10-07T00:00:00"/>
    <s v=""/>
    <s v=""/>
    <m/>
    <m/>
    <m/>
    <s v=""/>
    <s v="06"/>
    <s v="Corbiere and Sons Contracting1009020210928-5Dump - Triaxle- After Jan 1012662.4"/>
    <s v="Corbiere and Sons Contracting1009020210928-5Dump - Triaxle- After Jan 1012662.4INV #150"/>
    <s v="Gravel Hauling"/>
    <s v=""/>
    <x v="3"/>
  </r>
  <r>
    <x v="1"/>
    <n v="6"/>
    <n v="0"/>
    <n v="10090"/>
    <s v="20210928-5"/>
    <n v="53510604"/>
    <s v="Access"/>
    <n v="0"/>
    <s v="Dump - Triaxle- After Jan 10"/>
    <n v="55.2"/>
    <n v="45.5"/>
    <s v="Dynamic"/>
    <s v="41.4"/>
    <s v="0"/>
    <s v=""/>
    <s v=""/>
    <n v="2511.6"/>
    <n v="326.50799999999998"/>
    <n v="2838.1079999999997"/>
    <d v="2021-09-28T00:00:00"/>
    <n v="0"/>
    <x v="6"/>
    <d v="2021-10-15T00:00:00"/>
    <n v="165"/>
    <n v="0"/>
    <n v="0"/>
    <s v="Nathan Kyme"/>
    <s v="Gravel Hauling"/>
    <m/>
    <s v="VC7556-2019-017"/>
    <s v="929 OF"/>
    <m/>
    <m/>
    <m/>
    <s v="Approved"/>
    <m/>
    <m/>
    <s v="4 Padda Trucks and 1 Hurd Bros Truck hauling to Neys Road"/>
    <n v="6"/>
    <s v="C219-C236"/>
    <s v="Neys"/>
    <n v="0"/>
    <d v="2021-10-05T00:00:00"/>
    <m/>
    <s v="58"/>
    <d v="2021-10-07T00:00:00"/>
    <s v=""/>
    <s v=""/>
    <m/>
    <m/>
    <m/>
    <s v=""/>
    <s v="06"/>
    <s v="Corbiere and Sons Contracting1009020210928-5Dump - Triaxle- After Jan 1045.52511.6"/>
    <s v="Corbiere and Sons Contracting1009020210928-5Dump - Triaxle- After Jan 1045.52511.6INV #150"/>
    <s v="Gravel Hauling"/>
    <s v=""/>
    <x v="3"/>
  </r>
  <r>
    <x v="1"/>
    <n v="6"/>
    <n v="0"/>
    <n v="10088"/>
    <s v="20210928-4"/>
    <n v="53510604"/>
    <s v="Access"/>
    <n v="0"/>
    <s v="Driver - AZ - After Jan 10"/>
    <n v="70"/>
    <n v="23"/>
    <s v="HR"/>
    <s v=""/>
    <s v=""/>
    <s v="70"/>
    <s v="0"/>
    <n v="1610"/>
    <n v="209.3"/>
    <n v="1819.2999999999997"/>
    <d v="2021-09-28T00:00:00"/>
    <n v="0"/>
    <x v="6"/>
    <d v="2021-10-15T00:00:00"/>
    <n v="165"/>
    <n v="0"/>
    <n v="0"/>
    <s v="Nathan Kyme"/>
    <s v="Gravel Hauling"/>
    <m/>
    <s v="VC7556-2019-017"/>
    <s v="929 OF"/>
    <m/>
    <m/>
    <m/>
    <s v="Approved"/>
    <m/>
    <m/>
    <s v="2 Trucks from Padda Roadlines hauling from Cress Pit to Pic River West"/>
    <n v="6"/>
    <s v="D004-D015"/>
    <s v="Pic River"/>
    <n v="0"/>
    <d v="2021-10-05T00:00:00"/>
    <m/>
    <s v="58"/>
    <d v="2021-10-07T00:00:00"/>
    <s v=""/>
    <s v=""/>
    <m/>
    <m/>
    <m/>
    <s v=""/>
    <s v="06"/>
    <s v="Corbiere and Sons Contracting1008820210928-4Driver - AZ - After Jan 10231610"/>
    <s v="Corbiere and Sons Contracting1008820210928-4Driver - AZ - After Jan 10231610INV #150"/>
    <s v="Gravel Hauling"/>
    <s v=""/>
    <x v="3"/>
  </r>
  <r>
    <x v="1"/>
    <n v="6"/>
    <n v="0"/>
    <n v="10088"/>
    <s v="20210928-4"/>
    <n v="53510604"/>
    <s v="Access"/>
    <n v="0"/>
    <s v="L.O.A."/>
    <n v="210"/>
    <n v="2"/>
    <s v="DAY"/>
    <s v=""/>
    <s v=""/>
    <m/>
    <s v="0"/>
    <n v="420"/>
    <n v="54.6"/>
    <n v="474.59999999999997"/>
    <d v="2021-09-28T00:00:00"/>
    <n v="0"/>
    <x v="6"/>
    <d v="2021-10-15T00:00:00"/>
    <n v="165"/>
    <n v="0"/>
    <n v="0"/>
    <s v="Nathan Kyme"/>
    <s v="Gravel Hauling"/>
    <m/>
    <s v="VC7556-2019-017"/>
    <s v="929 OF"/>
    <m/>
    <m/>
    <m/>
    <s v="Approved"/>
    <m/>
    <m/>
    <s v="2 Trucks from Padda Roadlines hauling from Cress Pit to Pic River West"/>
    <n v="6"/>
    <s v="D004-D015"/>
    <s v="Pic River"/>
    <n v="0"/>
    <d v="2021-10-05T00:00:00"/>
    <m/>
    <s v="58"/>
    <d v="2021-10-07T00:00:00"/>
    <s v=""/>
    <s v=""/>
    <m/>
    <m/>
    <m/>
    <s v=""/>
    <s v="06"/>
    <s v="Corbiere and Sons Contracting1008820210928-4L.O.A.2420"/>
    <s v="Corbiere and Sons Contracting1008820210928-4L.O.A.2420INV #150"/>
    <s v="Gravel Hauling"/>
    <s v=""/>
    <x v="3"/>
  </r>
  <r>
    <x v="1"/>
    <n v="6"/>
    <n v="0"/>
    <n v="10088"/>
    <s v="20210928-4"/>
    <n v="53510604"/>
    <s v="Access"/>
    <n v="0"/>
    <s v="Dump - Triaxle- After Jan 10"/>
    <n v="55.2"/>
    <n v="23"/>
    <s v="Dynamic"/>
    <s v="41.4"/>
    <m/>
    <s v=""/>
    <s v=""/>
    <n v="1269.5999999999999"/>
    <n v="165.048"/>
    <n v="1434.6479999999997"/>
    <d v="2021-09-28T00:00:00"/>
    <n v="0"/>
    <x v="6"/>
    <d v="2021-10-15T00:00:00"/>
    <n v="165"/>
    <n v="0"/>
    <n v="0"/>
    <s v="Nathan Kyme"/>
    <s v="Gravel Hauling"/>
    <m/>
    <s v="VC7556-2019-017"/>
    <s v="929 OF"/>
    <m/>
    <m/>
    <m/>
    <s v="Approved"/>
    <m/>
    <m/>
    <s v="2 Trucks from Padda Roadlines hauling from Cress Pit to Pic River West"/>
    <n v="6"/>
    <s v="D004-D015"/>
    <s v="Pic River"/>
    <n v="0"/>
    <d v="2021-10-05T00:00:00"/>
    <m/>
    <s v="58"/>
    <d v="2021-10-07T00:00:00"/>
    <s v=""/>
    <s v=""/>
    <m/>
    <m/>
    <m/>
    <s v=""/>
    <s v="06"/>
    <s v="Corbiere and Sons Contracting1008820210928-4Dump - Triaxle- After Jan 10231269.6"/>
    <s v="Corbiere and Sons Contracting1008820210928-4Dump - Triaxle- After Jan 10231269.6INV #150"/>
    <s v="Gravel Hauling"/>
    <s v=""/>
    <x v="3"/>
  </r>
  <r>
    <x v="1"/>
    <n v="6"/>
    <n v="0"/>
    <n v="10087"/>
    <s v="20210928-3"/>
    <n v="53510604"/>
    <s v="Access"/>
    <n v="0"/>
    <s v="Labourer - General - After Jan 10"/>
    <n v="60"/>
    <n v="12"/>
    <s v="HR"/>
    <s v=""/>
    <s v=""/>
    <s v="60"/>
    <s v="0"/>
    <n v="720"/>
    <n v="93.600000000000009"/>
    <n v="813.59999999999991"/>
    <d v="2021-09-28T00:00:00"/>
    <n v="0"/>
    <x v="6"/>
    <d v="2021-10-15T00:00:00"/>
    <n v="165"/>
    <n v="0"/>
    <n v="0"/>
    <s v="Nathan Kyme"/>
    <s v="Gravel Hauling"/>
    <m/>
    <s v="VC7556-2019-017"/>
    <s v="929 OF"/>
    <m/>
    <m/>
    <m/>
    <s v="Approved"/>
    <m/>
    <m/>
    <s v="Gravel Hauling to Hare Lake road stockpile from Cress Pit (5 trucks) - 1 Valentino Truck"/>
    <n v="6"/>
    <s v="C257-C267"/>
    <s v="Hare Lake"/>
    <n v="0"/>
    <d v="2021-10-05T00:00:00"/>
    <s v=""/>
    <s v="58"/>
    <d v="2021-10-07T00:00:00"/>
    <s v=""/>
    <s v=""/>
    <m/>
    <m/>
    <m/>
    <s v=""/>
    <s v="06"/>
    <s v="Corbiere and Sons Contracting1008720210928-3Labourer - General - After Jan 1012720"/>
    <s v="Corbiere and Sons Contracting1008720210928-3Labourer - General - After Jan 1012720INV #150"/>
    <s v="Gravel Hauling"/>
    <s v=""/>
    <x v="3"/>
  </r>
  <r>
    <x v="1"/>
    <n v="6"/>
    <n v="0"/>
    <n v="10087"/>
    <s v="20210928-3"/>
    <n v="53510604"/>
    <s v="Access"/>
    <n v="0"/>
    <s v="Driver - AZ - After Jan 10"/>
    <n v="70"/>
    <n v="12"/>
    <s v="HR"/>
    <s v=""/>
    <s v=""/>
    <s v="70"/>
    <s v="0"/>
    <n v="840"/>
    <n v="109.2"/>
    <n v="949.19999999999993"/>
    <d v="2021-09-28T00:00:00"/>
    <n v="0"/>
    <x v="6"/>
    <d v="2021-10-15T00:00:00"/>
    <n v="165"/>
    <n v="0"/>
    <n v="0"/>
    <s v="Nathan Kyme"/>
    <s v="Gravel Hauling"/>
    <m/>
    <s v="VC7556-2019-017"/>
    <s v="929 OF"/>
    <m/>
    <m/>
    <m/>
    <s v="Approved"/>
    <m/>
    <m/>
    <s v="Gravel Hauling to Hare Lake road stockpile from Cress Pit (5 trucks) - 1 Valentino Truck"/>
    <n v="6"/>
    <s v="C257-C267"/>
    <s v="Hare Lake"/>
    <n v="0"/>
    <d v="2021-10-05T00:00:00"/>
    <s v=""/>
    <s v="58"/>
    <d v="2021-10-07T00:00:00"/>
    <s v=""/>
    <s v=""/>
    <m/>
    <m/>
    <m/>
    <s v=""/>
    <s v="06"/>
    <s v="Corbiere and Sons Contracting1008720210928-3Driver - AZ - After Jan 1012840"/>
    <s v="Corbiere and Sons Contracting1008720210928-3Driver - AZ - After Jan 1012840INV #150"/>
    <s v="Gravel Hauling"/>
    <s v=""/>
    <x v="3"/>
  </r>
  <r>
    <x v="1"/>
    <n v="6"/>
    <n v="0"/>
    <n v="10087"/>
    <s v="20210928-3"/>
    <n v="53510604"/>
    <s v="Access"/>
    <n v="0"/>
    <s v="Driver - AZ - After Jan 10"/>
    <n v="70"/>
    <n v="56.5"/>
    <s v="HR"/>
    <s v=""/>
    <s v=""/>
    <s v="70"/>
    <s v="0"/>
    <n v="3955"/>
    <n v="514.15"/>
    <n v="4469.1499999999996"/>
    <d v="2021-09-28T00:00:00"/>
    <n v="0"/>
    <x v="6"/>
    <d v="2021-10-15T00:00:00"/>
    <n v="165"/>
    <n v="0"/>
    <n v="0"/>
    <s v="Nathan Kyme"/>
    <s v="Gravel Hauling"/>
    <m/>
    <s v="VC7556-2019-017"/>
    <s v="929 OF"/>
    <m/>
    <m/>
    <m/>
    <s v="Approved"/>
    <m/>
    <m/>
    <s v="Gravel Hauling to Hare Lake road stockpile from Cress Pit (5 trucks) - 1 Valentino Truck"/>
    <n v="6"/>
    <s v="C257-C267"/>
    <s v="Hare Lake"/>
    <n v="0"/>
    <d v="2021-10-05T00:00:00"/>
    <s v=""/>
    <s v="58"/>
    <d v="2021-10-07T00:00:00"/>
    <s v=""/>
    <s v=""/>
    <m/>
    <m/>
    <m/>
    <s v=""/>
    <s v="06"/>
    <s v="Corbiere and Sons Contracting1008720210928-3Driver - AZ - After Jan 1056.53955"/>
    <s v="Corbiere and Sons Contracting1008720210928-3Driver - AZ - After Jan 1056.53955INV #150"/>
    <s v="Gravel Hauling"/>
    <s v=""/>
    <x v="3"/>
  </r>
  <r>
    <x v="1"/>
    <n v="6"/>
    <n v="0"/>
    <n v="10087"/>
    <s v="20210928-3"/>
    <n v="53510604"/>
    <s v="Access"/>
    <n v="0"/>
    <s v="L.O.A."/>
    <n v="210"/>
    <n v="6"/>
    <s v="DAY"/>
    <s v=""/>
    <s v=""/>
    <m/>
    <s v="0"/>
    <n v="1260"/>
    <n v="163.80000000000001"/>
    <n v="1423.8"/>
    <d v="2021-09-28T00:00:00"/>
    <n v="0"/>
    <x v="6"/>
    <d v="2021-10-15T00:00:00"/>
    <n v="165"/>
    <n v="0"/>
    <n v="0"/>
    <s v="Nathan Kyme"/>
    <s v="Gravel Hauling"/>
    <m/>
    <s v="VC7556-2019-017"/>
    <s v="929 OF"/>
    <m/>
    <m/>
    <m/>
    <s v="Approved"/>
    <m/>
    <m/>
    <s v="Gravel Hauling to Hare Lake road stockpile from Cress Pit (5 trucks) - 1 Valentino Truck"/>
    <n v="6"/>
    <s v="C257-C267"/>
    <s v="Hare Lake"/>
    <n v="0"/>
    <d v="2021-10-05T00:00:00"/>
    <s v=""/>
    <s v="58"/>
    <d v="2021-10-07T00:00:00"/>
    <s v=""/>
    <s v=""/>
    <m/>
    <m/>
    <m/>
    <s v=""/>
    <s v="06"/>
    <s v="Corbiere and Sons Contracting1008720210928-3L.O.A.61260"/>
    <s v="Corbiere and Sons Contracting1008720210928-3L.O.A.61260INV #150"/>
    <s v="Gravel Hauling"/>
    <s v=""/>
    <x v="3"/>
  </r>
  <r>
    <x v="1"/>
    <n v="6"/>
    <n v="0"/>
    <n v="10087"/>
    <s v="20210928-3"/>
    <n v="53510604"/>
    <s v="Access"/>
    <n v="0"/>
    <s v="Light Truck - Pick up- After Jan 10"/>
    <n v="243.75"/>
    <n v="1"/>
    <s v="DAY"/>
    <s v="182.81"/>
    <s v="0"/>
    <s v=""/>
    <s v=""/>
    <n v="243.75"/>
    <n v="31.6875"/>
    <n v="275.4375"/>
    <d v="2021-09-28T00:00:00"/>
    <n v="0"/>
    <x v="6"/>
    <d v="2021-10-15T00:00:00"/>
    <n v="165"/>
    <n v="0"/>
    <n v="0"/>
    <s v="Nathan Kyme"/>
    <s v="Gravel Hauling"/>
    <m/>
    <s v="VC7556-2019-017"/>
    <s v="929 OF"/>
    <m/>
    <m/>
    <m/>
    <s v="Approved"/>
    <m/>
    <m/>
    <s v="Gravel Hauling to Hare Lake road stockpile from Cress Pit (5 trucks) - 1 Valentino Truck"/>
    <n v="6"/>
    <s v="C257-C267"/>
    <s v="Hare Lake"/>
    <n v="0"/>
    <d v="2021-10-05T00:00:00"/>
    <s v=""/>
    <s v="58"/>
    <d v="2021-10-07T00:00:00"/>
    <s v=""/>
    <s v=""/>
    <m/>
    <m/>
    <m/>
    <s v=""/>
    <s v="06"/>
    <s v="Corbiere and Sons Contracting1008720210928-3Light Truck - Pick up- After Jan 101243.75"/>
    <s v="Corbiere and Sons Contracting1008720210928-3Light Truck - Pick up- After Jan 101243.75INV #150"/>
    <s v="Gravel Hauling"/>
    <s v=""/>
    <x v="3"/>
  </r>
  <r>
    <x v="1"/>
    <n v="6"/>
    <n v="0"/>
    <n v="10087"/>
    <s v="20210928-3"/>
    <n v="53510604"/>
    <s v="Access"/>
    <n v="0"/>
    <s v="Dump - Triaxle- After Jan 10"/>
    <n v="55.2"/>
    <n v="12"/>
    <s v="Dynamic"/>
    <s v="41.4"/>
    <s v="0"/>
    <s v=""/>
    <s v=""/>
    <n v="662.4"/>
    <n v="86.111999999999995"/>
    <n v="748.51199999999994"/>
    <d v="2021-09-28T00:00:00"/>
    <n v="0"/>
    <x v="6"/>
    <d v="2021-10-15T00:00:00"/>
    <n v="165"/>
    <n v="0"/>
    <n v="0"/>
    <s v="Nathan Kyme"/>
    <s v="Gravel Hauling"/>
    <m/>
    <s v="VC7556-2019-017"/>
    <s v="929 OF"/>
    <m/>
    <m/>
    <m/>
    <s v="Approved"/>
    <m/>
    <m/>
    <s v="Gravel Hauling to Hare Lake road stockpile from Cress Pit (5 trucks) - 1 Valentino Truck"/>
    <n v="6"/>
    <s v="C257-C267"/>
    <s v="Hare Lake"/>
    <n v="0"/>
    <d v="2021-10-05T00:00:00"/>
    <s v=""/>
    <s v="58"/>
    <d v="2021-10-07T00:00:00"/>
    <s v=""/>
    <s v=""/>
    <m/>
    <m/>
    <m/>
    <s v=""/>
    <s v="06"/>
    <s v="Corbiere and Sons Contracting1008720210928-3Dump - Triaxle- After Jan 1012662.4"/>
    <s v="Corbiere and Sons Contracting1008720210928-3Dump - Triaxle- After Jan 1012662.4INV #150"/>
    <s v="Gravel Hauling"/>
    <s v=""/>
    <x v="3"/>
  </r>
  <r>
    <x v="1"/>
    <n v="6"/>
    <n v="0"/>
    <n v="10087"/>
    <s v="20210928-3"/>
    <n v="53510604"/>
    <s v="Access"/>
    <n v="0"/>
    <s v="Dump - Triaxle- After Jan 10"/>
    <n v="55.2"/>
    <n v="56.5"/>
    <s v="Dynamic"/>
    <s v="41.4"/>
    <s v="0"/>
    <s v=""/>
    <s v=""/>
    <n v="3118.8"/>
    <n v="405.44400000000002"/>
    <n v="3524.2439999999997"/>
    <d v="2021-09-28T00:00:00"/>
    <n v="0"/>
    <x v="6"/>
    <d v="2021-10-15T00:00:00"/>
    <n v="165"/>
    <n v="0"/>
    <n v="0"/>
    <s v="Nathan Kyme"/>
    <s v="Gravel Hauling"/>
    <m/>
    <s v="VC7556-2019-017"/>
    <s v="929 OF"/>
    <m/>
    <m/>
    <m/>
    <s v="Approved"/>
    <m/>
    <m/>
    <s v="Gravel Hauling to Hare Lake road stockpile from Cress Pit (5 trucks) - 1 Valentino Truck"/>
    <n v="6"/>
    <s v="C257-C267"/>
    <s v="Hare Lake"/>
    <n v="0"/>
    <d v="2021-10-05T00:00:00"/>
    <s v=""/>
    <s v="58"/>
    <d v="2021-10-07T00:00:00"/>
    <s v=""/>
    <s v=""/>
    <m/>
    <m/>
    <m/>
    <s v=""/>
    <s v="06"/>
    <s v="Corbiere and Sons Contracting1008720210928-3Dump - Triaxle- After Jan 1056.53118.8"/>
    <s v="Corbiere and Sons Contracting1008720210928-3Dump - Triaxle- After Jan 1056.53118.8INV #150"/>
    <s v="Gravel Hauling"/>
    <s v=""/>
    <x v="3"/>
  </r>
  <r>
    <x v="1"/>
    <n v="6"/>
    <n v="0"/>
    <n v="10053"/>
    <s v="20210926-5"/>
    <n v="53510604"/>
    <s v="Access"/>
    <n v="0"/>
    <s v="Driver - AZ - After Jan 10"/>
    <n v="70"/>
    <n v="69"/>
    <s v="HR"/>
    <s v=""/>
    <s v=""/>
    <s v="70"/>
    <s v="0"/>
    <n v="4830"/>
    <n v="627.9"/>
    <n v="5457.9"/>
    <d v="2021-09-26T00:00:00"/>
    <n v="0"/>
    <x v="6"/>
    <d v="2021-10-15T00:00:00"/>
    <n v="165"/>
    <n v="0"/>
    <n v="0"/>
    <s v="Nathan Kyme"/>
    <s v="Gravel Hauling"/>
    <m/>
    <s v="VC7556-2019-017"/>
    <s v="929 OF"/>
    <m/>
    <m/>
    <m/>
    <s v="Approved"/>
    <m/>
    <m/>
    <s v="6 Padda trucks hauling from Cress Pit to Neys Road"/>
    <n v="6"/>
    <s v="C219-C236"/>
    <s v="Neys"/>
    <n v="0"/>
    <d v="2021-10-04T00:00:00"/>
    <m/>
    <s v="58"/>
    <d v="2021-10-08T00:00:00"/>
    <s v=""/>
    <s v=""/>
    <m/>
    <m/>
    <m/>
    <s v=""/>
    <s v="06"/>
    <s v="Corbiere and Sons Contracting1005320210926-5Driver - AZ - After Jan 10694830"/>
    <s v="Corbiere and Sons Contracting1005320210926-5Driver - AZ - After Jan 10694830INV #150"/>
    <s v="Gravel Hauling"/>
    <s v=""/>
    <x v="3"/>
  </r>
  <r>
    <x v="1"/>
    <n v="6"/>
    <n v="0"/>
    <n v="10053"/>
    <s v="20210926-5"/>
    <n v="53510604"/>
    <s v="Access"/>
    <n v="0"/>
    <s v="L.O.A."/>
    <n v="210"/>
    <n v="6"/>
    <s v="DAY"/>
    <s v=""/>
    <s v=""/>
    <m/>
    <s v="0"/>
    <n v="1260"/>
    <n v="163.80000000000001"/>
    <n v="1423.8"/>
    <d v="2021-09-26T00:00:00"/>
    <n v="0"/>
    <x v="6"/>
    <d v="2021-10-15T00:00:00"/>
    <n v="165"/>
    <n v="0"/>
    <n v="0"/>
    <s v="Nathan Kyme"/>
    <s v="Gravel Hauling"/>
    <m/>
    <s v="VC7556-2019-017"/>
    <s v="929 OF"/>
    <m/>
    <m/>
    <m/>
    <s v="Approved"/>
    <m/>
    <m/>
    <s v="6 Padda trucks hauling from Cress Pit to Neys Road"/>
    <n v="6"/>
    <s v="C219-C236"/>
    <s v="Neys"/>
    <n v="0"/>
    <d v="2021-10-04T00:00:00"/>
    <m/>
    <s v="58"/>
    <d v="2021-10-08T00:00:00"/>
    <s v=""/>
    <s v=""/>
    <m/>
    <m/>
    <m/>
    <s v=""/>
    <s v="06"/>
    <s v="Corbiere and Sons Contracting1005320210926-5L.O.A.61260"/>
    <s v="Corbiere and Sons Contracting1005320210926-5L.O.A.61260INV #150"/>
    <s v="Gravel Hauling"/>
    <s v=""/>
    <x v="3"/>
  </r>
  <r>
    <x v="1"/>
    <n v="6"/>
    <n v="0"/>
    <n v="10053"/>
    <s v="20210926-5"/>
    <n v="53510604"/>
    <s v="Access"/>
    <n v="0"/>
    <s v="Dump - Triaxle- After Jan 10"/>
    <n v="55.2"/>
    <n v="69"/>
    <s v="Dynamic"/>
    <s v="41.4"/>
    <s v="0"/>
    <s v=""/>
    <s v=""/>
    <n v="3808.8"/>
    <n v="495.14400000000006"/>
    <n v="4303.9439999999995"/>
    <d v="2021-09-26T00:00:00"/>
    <n v="0"/>
    <x v="6"/>
    <d v="2021-10-15T00:00:00"/>
    <n v="165"/>
    <n v="0"/>
    <n v="0"/>
    <s v="Nathan Kyme"/>
    <s v="Gravel Hauling"/>
    <m/>
    <s v="VC7556-2019-017"/>
    <s v="929 OF"/>
    <m/>
    <m/>
    <m/>
    <s v="Approved"/>
    <m/>
    <m/>
    <s v="6 Padda trucks hauling from Cress Pit to Neys Road"/>
    <n v="6"/>
    <s v="C219-C236"/>
    <s v="Neys"/>
    <n v="0"/>
    <d v="2021-10-04T00:00:00"/>
    <m/>
    <s v="58"/>
    <d v="2021-10-08T00:00:00"/>
    <s v=""/>
    <s v=""/>
    <m/>
    <m/>
    <m/>
    <s v=""/>
    <s v="06"/>
    <s v="Corbiere and Sons Contracting1005320210926-5Dump - Triaxle- After Jan 10693808.8"/>
    <s v="Corbiere and Sons Contracting1005320210926-5Dump - Triaxle- After Jan 10693808.8INV #150"/>
    <s v="Gravel Hauling"/>
    <s v=""/>
    <x v="3"/>
  </r>
  <r>
    <x v="1"/>
    <n v="6"/>
    <n v="0"/>
    <n v="10052"/>
    <s v="20210926-4"/>
    <n v="53510604"/>
    <s v="Access"/>
    <n v="0"/>
    <s v="Driver - AZ - After Jan 10"/>
    <n v="70"/>
    <n v="34.5"/>
    <s v="HR"/>
    <s v=""/>
    <s v=""/>
    <s v="70"/>
    <s v="0"/>
    <n v="2415"/>
    <n v="313.95"/>
    <n v="2728.95"/>
    <d v="2021-09-26T00:00:00"/>
    <n v="0"/>
    <x v="6"/>
    <d v="2021-10-15T00:00:00"/>
    <n v="165"/>
    <n v="0"/>
    <n v="0"/>
    <s v="Nathan Kyme"/>
    <s v="Gravel Hauling"/>
    <m/>
    <s v="VC7556-2019-017"/>
    <s v="929 OF"/>
    <m/>
    <m/>
    <m/>
    <s v="Approved"/>
    <m/>
    <m/>
    <s v="3Trucks from Padda Roadlines hauling from Cress Pit to Dead Horse"/>
    <n v="6"/>
    <s v="C203-C209"/>
    <s v="Dead Horse"/>
    <n v="0"/>
    <d v="2021-10-04T00:00:00"/>
    <m/>
    <s v="58"/>
    <d v="2021-10-08T00:00:00"/>
    <s v=""/>
    <s v=""/>
    <m/>
    <m/>
    <m/>
    <s v=""/>
    <s v="06"/>
    <s v="Corbiere and Sons Contracting1005220210926-4Driver - AZ - After Jan 1034.52415"/>
    <s v="Corbiere and Sons Contracting1005220210926-4Driver - AZ - After Jan 1034.52415INV #150"/>
    <s v="Gravel Hauling"/>
    <s v=""/>
    <x v="3"/>
  </r>
  <r>
    <x v="1"/>
    <n v="6"/>
    <n v="0"/>
    <n v="10052"/>
    <s v="20210926-4"/>
    <n v="53510604"/>
    <s v="Access"/>
    <n v="0"/>
    <s v="L.O.A."/>
    <n v="210"/>
    <n v="3"/>
    <s v="DAY"/>
    <s v=""/>
    <s v=""/>
    <m/>
    <s v="0"/>
    <n v="630"/>
    <n v="81.900000000000006"/>
    <n v="711.9"/>
    <d v="2021-09-26T00:00:00"/>
    <n v="0"/>
    <x v="6"/>
    <d v="2021-10-15T00:00:00"/>
    <n v="165"/>
    <n v="0"/>
    <n v="0"/>
    <s v="Nathan Kyme"/>
    <s v="Gravel Hauling"/>
    <m/>
    <s v="VC7556-2019-017"/>
    <s v="929 OF"/>
    <m/>
    <m/>
    <m/>
    <s v="Approved"/>
    <m/>
    <m/>
    <s v="3Trucks from Padda Roadlines hauling from Cress Pit to Dead Horse"/>
    <n v="6"/>
    <s v="C203-C209"/>
    <s v="Dead Horse"/>
    <n v="0"/>
    <d v="2021-10-04T00:00:00"/>
    <m/>
    <s v="58"/>
    <d v="2021-10-08T00:00:00"/>
    <s v=""/>
    <s v=""/>
    <m/>
    <m/>
    <m/>
    <s v=""/>
    <s v="06"/>
    <s v="Corbiere and Sons Contracting1005220210926-4L.O.A.3630"/>
    <s v="Corbiere and Sons Contracting1005220210926-4L.O.A.3630INV #150"/>
    <s v="Gravel Hauling"/>
    <s v=""/>
    <x v="3"/>
  </r>
  <r>
    <x v="1"/>
    <n v="6"/>
    <n v="0"/>
    <n v="10052"/>
    <s v="20210926-4"/>
    <n v="53510604"/>
    <s v="Access"/>
    <n v="0"/>
    <s v="Dump - Triaxle- After Jan 10"/>
    <n v="55.2"/>
    <n v="34.5"/>
    <s v="Dynamic"/>
    <s v="41.4"/>
    <s v="0"/>
    <s v=""/>
    <s v=""/>
    <n v="1904.4"/>
    <n v="247.57200000000003"/>
    <n v="2151.9719999999998"/>
    <d v="2021-09-26T00:00:00"/>
    <n v="0"/>
    <x v="6"/>
    <d v="2021-10-15T00:00:00"/>
    <n v="165"/>
    <n v="0"/>
    <n v="0"/>
    <s v="Nathan Kyme"/>
    <s v="Gravel Hauling"/>
    <m/>
    <s v="VC7556-2019-017"/>
    <s v="929 OF"/>
    <m/>
    <m/>
    <m/>
    <s v="Approved"/>
    <m/>
    <m/>
    <s v="3Trucks from Padda Roadlines hauling from Cress Pit to Dead Horse"/>
    <n v="6"/>
    <s v="C203-C209"/>
    <s v="Dead Horse"/>
    <n v="0"/>
    <d v="2021-10-04T00:00:00"/>
    <m/>
    <s v="58"/>
    <d v="2021-10-08T00:00:00"/>
    <s v=""/>
    <s v=""/>
    <m/>
    <m/>
    <m/>
    <s v=""/>
    <s v="06"/>
    <s v="Corbiere and Sons Contracting1005220210926-4Dump - Triaxle- After Jan 1034.51904.4"/>
    <s v="Corbiere and Sons Contracting1005220210926-4Dump - Triaxle- After Jan 1034.51904.4INV #150"/>
    <s v="Gravel Hauling"/>
    <s v=""/>
    <x v="3"/>
  </r>
  <r>
    <x v="1"/>
    <n v="6"/>
    <n v="0"/>
    <n v="10051"/>
    <s v="20210926-3"/>
    <n v="53510604"/>
    <s v="Access"/>
    <n v="0"/>
    <s v="Driver - AZ - After Jan 10"/>
    <n v="70"/>
    <n v="103.5"/>
    <s v="HR"/>
    <s v=""/>
    <s v=""/>
    <s v="70"/>
    <s v="0"/>
    <n v="7245"/>
    <n v="941.85"/>
    <n v="8186.8499999999995"/>
    <d v="2021-09-26T00:00:00"/>
    <n v="0"/>
    <x v="6"/>
    <d v="2021-10-15T00:00:00"/>
    <n v="165"/>
    <n v="0"/>
    <n v="0"/>
    <s v="Nathan Kyme"/>
    <s v="Gravel Hauling"/>
    <m/>
    <s v="VC7556-2019-017"/>
    <s v="929 OF"/>
    <m/>
    <m/>
    <m/>
    <s v="Approved"/>
    <m/>
    <m/>
    <s v="Gravel Hauling to Hare Lake road stockpile from Cress Pit (9 trucks)"/>
    <n v="6"/>
    <s v="C257-C267"/>
    <s v="Hare Lake"/>
    <n v="0"/>
    <d v="2021-10-04T00:00:00"/>
    <m/>
    <s v="58"/>
    <d v="2021-10-08T00:00:00"/>
    <s v=""/>
    <s v=""/>
    <m/>
    <m/>
    <m/>
    <s v=""/>
    <s v="06"/>
    <s v="Corbiere and Sons Contracting1005120210926-3Driver - AZ - After Jan 10103.57245"/>
    <s v="Corbiere and Sons Contracting1005120210926-3Driver - AZ - After Jan 10103.57245INV #150"/>
    <s v="Gravel Hauling"/>
    <s v=""/>
    <x v="3"/>
  </r>
  <r>
    <x v="1"/>
    <n v="6"/>
    <n v="0"/>
    <n v="10051"/>
    <s v="20210926-3"/>
    <n v="53510604"/>
    <s v="Access"/>
    <n v="0"/>
    <s v="L.O.A."/>
    <n v="210"/>
    <n v="10"/>
    <s v="DAY"/>
    <s v=""/>
    <s v=""/>
    <m/>
    <s v="0"/>
    <n v="2100"/>
    <n v="273"/>
    <n v="2373"/>
    <d v="2021-09-26T00:00:00"/>
    <n v="0"/>
    <x v="6"/>
    <d v="2021-10-15T00:00:00"/>
    <n v="165"/>
    <n v="0"/>
    <n v="0"/>
    <s v="Nathan Kyme"/>
    <s v="Gravel Hauling"/>
    <m/>
    <s v="VC7556-2019-017"/>
    <s v="929 OF"/>
    <m/>
    <m/>
    <m/>
    <s v="Approved"/>
    <m/>
    <m/>
    <s v="Gravel Hauling to Hare Lake road stockpile from Cress Pit (9 trucks)"/>
    <n v="6"/>
    <s v="C257-C267"/>
    <s v="Hare Lake"/>
    <n v="0"/>
    <d v="2021-10-04T00:00:00"/>
    <m/>
    <s v="58"/>
    <d v="2021-10-08T00:00:00"/>
    <s v=""/>
    <s v=""/>
    <m/>
    <m/>
    <m/>
    <s v=""/>
    <s v="06"/>
    <s v="Corbiere and Sons Contracting1005120210926-3L.O.A.102100"/>
    <s v="Corbiere and Sons Contracting1005120210926-3L.O.A.102100INV #150"/>
    <s v="Gravel Hauling"/>
    <s v=""/>
    <x v="3"/>
  </r>
  <r>
    <x v="1"/>
    <n v="6"/>
    <n v="0"/>
    <n v="10051"/>
    <s v="20210926-3"/>
    <n v="53510604"/>
    <s v="Access"/>
    <n v="0"/>
    <s v="Construction Coordinator"/>
    <n v="80"/>
    <n v="7"/>
    <s v="HR"/>
    <s v=""/>
    <s v=""/>
    <s v="80"/>
    <s v="0"/>
    <n v="560"/>
    <n v="72.8"/>
    <n v="632.79999999999995"/>
    <d v="2021-09-26T00:00:00"/>
    <n v="0"/>
    <x v="6"/>
    <d v="2021-10-15T00:00:00"/>
    <n v="165"/>
    <n v="0"/>
    <n v="0"/>
    <s v="Nathan Kyme"/>
    <s v="Gravel Hauling"/>
    <m/>
    <s v="VC7556-2019-017"/>
    <s v="929 OF"/>
    <m/>
    <m/>
    <m/>
    <s v="Approved"/>
    <m/>
    <m/>
    <s v="Gravel Hauling to Hare Lake road stockpile from Cress Pit (9 trucks)"/>
    <n v="6"/>
    <s v="C257-C267"/>
    <s v="Hare Lake"/>
    <n v="0"/>
    <d v="2021-10-04T00:00:00"/>
    <m/>
    <s v="58"/>
    <d v="2021-10-08T00:00:00"/>
    <s v=""/>
    <s v=""/>
    <m/>
    <m/>
    <m/>
    <s v=""/>
    <s v="06"/>
    <s v="Corbiere and Sons Contracting1005120210926-3Construction Coordinator7560"/>
    <s v="Corbiere and Sons Contracting1005120210926-3Construction Coordinator7560INV #150"/>
    <s v="Gravel Hauling"/>
    <s v=""/>
    <x v="3"/>
  </r>
  <r>
    <x v="1"/>
    <n v="6"/>
    <n v="0"/>
    <n v="10051"/>
    <s v="20210926-3"/>
    <n v="53510604"/>
    <s v="Access"/>
    <n v="0"/>
    <s v="Light Truck - Pick up- After Jan 10"/>
    <n v="243.75"/>
    <n v="1"/>
    <s v="DAY"/>
    <s v="182.81"/>
    <s v="0"/>
    <s v=""/>
    <s v=""/>
    <n v="243.75"/>
    <n v="31.6875"/>
    <n v="275.4375"/>
    <d v="2021-09-26T00:00:00"/>
    <n v="0"/>
    <x v="6"/>
    <d v="2021-10-15T00:00:00"/>
    <n v="165"/>
    <n v="0"/>
    <n v="0"/>
    <s v="Nathan Kyme"/>
    <s v="Gravel Hauling"/>
    <m/>
    <s v="VC7556-2019-017"/>
    <s v="929 OF"/>
    <m/>
    <m/>
    <m/>
    <s v="Approved"/>
    <m/>
    <m/>
    <s v="Gravel Hauling to Hare Lake road stockpile from Cress Pit (9 trucks)"/>
    <n v="6"/>
    <s v="C257-C267"/>
    <s v="Hare Lake"/>
    <n v="0"/>
    <d v="2021-10-04T00:00:00"/>
    <m/>
    <s v="58"/>
    <d v="2021-10-08T00:00:00"/>
    <s v=""/>
    <s v=""/>
    <m/>
    <m/>
    <m/>
    <s v=""/>
    <s v="06"/>
    <s v="Corbiere and Sons Contracting1005120210926-3Light Truck - Pick up- After Jan 101243.75"/>
    <s v="Corbiere and Sons Contracting1005120210926-3Light Truck - Pick up- After Jan 101243.75INV #150"/>
    <s v="Gravel Hauling"/>
    <s v=""/>
    <x v="3"/>
  </r>
  <r>
    <x v="1"/>
    <n v="6"/>
    <n v="0"/>
    <n v="10051"/>
    <s v="20210926-3"/>
    <n v="53510604"/>
    <s v="Access"/>
    <n v="0"/>
    <s v="Dump - Triaxle- After Jan 10"/>
    <n v="55.2"/>
    <n v="103.5"/>
    <s v="Dynamic"/>
    <s v="41.4"/>
    <s v="0"/>
    <s v=""/>
    <s v=""/>
    <n v="5713.2"/>
    <n v="742.71600000000001"/>
    <n v="6455.9159999999993"/>
    <d v="2021-09-26T00:00:00"/>
    <n v="0"/>
    <x v="6"/>
    <d v="2021-10-15T00:00:00"/>
    <n v="165"/>
    <n v="0"/>
    <n v="0"/>
    <s v="Nathan Kyme"/>
    <s v="Gravel Hauling"/>
    <m/>
    <s v="VC7556-2019-017"/>
    <s v="929 OF"/>
    <m/>
    <m/>
    <m/>
    <s v="Approved"/>
    <m/>
    <m/>
    <s v="Gravel Hauling to Hare Lake road stockpile from Cress Pit (9 trucks)"/>
    <n v="6"/>
    <s v="C257-C267"/>
    <s v="Hare Lake"/>
    <n v="0"/>
    <d v="2021-10-04T00:00:00"/>
    <m/>
    <s v="58"/>
    <d v="2021-10-08T00:00:00"/>
    <s v=""/>
    <s v=""/>
    <m/>
    <m/>
    <m/>
    <s v=""/>
    <s v="06"/>
    <s v="Corbiere and Sons Contracting1005120210926-3Dump - Triaxle- After Jan 10103.55713.2"/>
    <s v="Corbiere and Sons Contracting1005120210926-3Dump - Triaxle- After Jan 10103.55713.2INV #150"/>
    <s v="Gravel Hauling"/>
    <s v=""/>
    <x v="3"/>
  </r>
  <r>
    <x v="1"/>
    <n v="6"/>
    <n v="0"/>
    <n v="10038"/>
    <s v="20210925-5"/>
    <n v="53510604"/>
    <s v="Access"/>
    <n v="0"/>
    <s v="Driver - AZ - After Jan 10"/>
    <n v="70"/>
    <n v="13"/>
    <s v="HR"/>
    <s v=""/>
    <s v=""/>
    <s v="70"/>
    <s v="0"/>
    <n v="910"/>
    <n v="118.3"/>
    <n v="1028.3"/>
    <d v="2021-09-25T00:00:00"/>
    <n v="0"/>
    <x v="6"/>
    <d v="2021-10-15T00:00:00"/>
    <n v="165"/>
    <n v="0"/>
    <n v="0"/>
    <s v="Nathan Kyme"/>
    <s v="Gravel Hauling"/>
    <m/>
    <s v="VC7556-2019-017"/>
    <s v="929 OF"/>
    <m/>
    <m/>
    <m/>
    <s v="Approved"/>
    <m/>
    <m/>
    <s v="1 Valentino and 1 Hurd truck hauling to Neys Road"/>
    <n v="6"/>
    <s v="C219-C236"/>
    <s v="Neys"/>
    <n v="0"/>
    <d v="2021-10-04T00:00:00"/>
    <m/>
    <s v="37"/>
    <d v="2021-10-08T00:00:00"/>
    <s v=""/>
    <s v=""/>
    <m/>
    <m/>
    <m/>
    <s v="Harold Furlong"/>
    <s v="06"/>
    <s v="Corbiere and Sons Contracting1003820210925-5Driver - AZ - After Jan 1013910"/>
    <s v="Corbiere and Sons Contracting1003820210925-5Driver - AZ - After Jan 1013910INV #150"/>
    <s v="Gravel Hauling"/>
    <s v=""/>
    <x v="3"/>
  </r>
  <r>
    <x v="1"/>
    <n v="6"/>
    <n v="0"/>
    <n v="10038"/>
    <s v="20210925-5"/>
    <n v="53510604"/>
    <s v="Access"/>
    <n v="0"/>
    <s v="Driver - AZ - After Jan 10"/>
    <n v="70"/>
    <n v="4"/>
    <s v="HR"/>
    <s v=""/>
    <s v=""/>
    <s v="70"/>
    <s v="0"/>
    <n v="280"/>
    <n v="36.4"/>
    <n v="316.39999999999998"/>
    <d v="2021-09-25T00:00:00"/>
    <n v="0"/>
    <x v="6"/>
    <d v="2021-10-15T00:00:00"/>
    <n v="165"/>
    <n v="0"/>
    <n v="0"/>
    <s v="Nathan Kyme"/>
    <s v="Gravel Hauling"/>
    <m/>
    <s v="VC7556-2019-017"/>
    <s v="929 OF"/>
    <m/>
    <m/>
    <m/>
    <s v="Approved"/>
    <m/>
    <m/>
    <s v="1 Valentino and 1 Hurd truck hauling to Neys Road"/>
    <n v="6"/>
    <s v="C219-C236"/>
    <s v="Neys"/>
    <n v="0"/>
    <d v="2021-10-04T00:00:00"/>
    <m/>
    <s v="37"/>
    <d v="2021-10-08T00:00:00"/>
    <s v=""/>
    <s v=""/>
    <m/>
    <m/>
    <m/>
    <s v="Harold Furlong"/>
    <s v="06"/>
    <s v="Corbiere and Sons Contracting1003820210925-5Driver - AZ - After Jan 104280"/>
    <s v="Corbiere and Sons Contracting1003820210925-5Driver - AZ - After Jan 104280INV #150"/>
    <s v="Gravel Hauling"/>
    <s v=""/>
    <x v="3"/>
  </r>
  <r>
    <x v="1"/>
    <n v="6"/>
    <n v="0"/>
    <n v="10038"/>
    <s v="20210925-5"/>
    <n v="53510604"/>
    <s v="Access"/>
    <n v="0"/>
    <s v="Dump - Triaxle- After Jan 10"/>
    <n v="55.2"/>
    <n v="13"/>
    <s v="Dynamic"/>
    <s v="41.4"/>
    <s v="0"/>
    <s v=""/>
    <s v=""/>
    <n v="717.6"/>
    <n v="93.288000000000011"/>
    <n v="810.88799999999992"/>
    <d v="2021-09-25T00:00:00"/>
    <n v="0"/>
    <x v="6"/>
    <d v="2021-10-15T00:00:00"/>
    <n v="165"/>
    <n v="0"/>
    <n v="0"/>
    <s v="Nathan Kyme"/>
    <s v="Gravel Hauling"/>
    <m/>
    <s v="VC7556-2019-017"/>
    <s v="929 OF"/>
    <m/>
    <m/>
    <m/>
    <s v="Approved"/>
    <m/>
    <m/>
    <s v="1 Valentino and 1 Hurd truck hauling to Neys Road"/>
    <n v="6"/>
    <s v="C219-C236"/>
    <s v="Neys"/>
    <n v="0"/>
    <d v="2021-10-04T00:00:00"/>
    <m/>
    <s v="37"/>
    <d v="2021-10-08T00:00:00"/>
    <s v=""/>
    <s v=""/>
    <m/>
    <m/>
    <m/>
    <s v="Harold Furlong"/>
    <s v="06"/>
    <s v="Corbiere and Sons Contracting1003820210925-5Dump - Triaxle- After Jan 1013717.6"/>
    <s v="Corbiere and Sons Contracting1003820210925-5Dump - Triaxle- After Jan 1013717.6INV #150"/>
    <s v="Gravel Hauling"/>
    <s v=""/>
    <x v="3"/>
  </r>
  <r>
    <x v="1"/>
    <n v="6"/>
    <n v="0"/>
    <n v="10038"/>
    <s v="20210925-5"/>
    <n v="53510604"/>
    <s v="Access"/>
    <n v="0"/>
    <s v="Dump - Triaxle- After Jan 10"/>
    <n v="55.2"/>
    <n v="4"/>
    <s v="Dynamic"/>
    <s v="41.4"/>
    <s v="0"/>
    <s v=""/>
    <s v=""/>
    <n v="220.8"/>
    <n v="28.704000000000004"/>
    <n v="249.50399999999999"/>
    <d v="2021-09-25T00:00:00"/>
    <n v="0"/>
    <x v="6"/>
    <d v="2021-10-15T00:00:00"/>
    <n v="165"/>
    <n v="0"/>
    <n v="0"/>
    <s v="Nathan Kyme"/>
    <s v="Gravel Hauling"/>
    <m/>
    <s v="VC7556-2019-017"/>
    <s v="929 OF"/>
    <m/>
    <m/>
    <m/>
    <s v="Approved"/>
    <m/>
    <m/>
    <s v="1 Valentino and 1 Hurd truck hauling to Neys Road"/>
    <n v="6"/>
    <s v="C219-C236"/>
    <s v="Neys"/>
    <n v="0"/>
    <d v="2021-10-04T00:00:00"/>
    <m/>
    <s v="37"/>
    <d v="2021-10-08T00:00:00"/>
    <s v=""/>
    <s v=""/>
    <m/>
    <m/>
    <m/>
    <s v="Harold Furlong"/>
    <s v="06"/>
    <s v="Corbiere and Sons Contracting1003820210925-5Dump - Triaxle- After Jan 104220.8"/>
    <s v="Corbiere and Sons Contracting1003820210925-5Dump - Triaxle- After Jan 104220.8INV #150"/>
    <s v="Gravel Hauling"/>
    <s v=""/>
    <x v="3"/>
  </r>
  <r>
    <x v="1"/>
    <n v="6"/>
    <n v="0"/>
    <n v="10037"/>
    <s v="20210925-4"/>
    <n v="53510604"/>
    <s v="Access"/>
    <n v="0"/>
    <s v="Driver - AZ - After Jan 10"/>
    <n v="70"/>
    <n v="57.5"/>
    <s v="HR"/>
    <s v=""/>
    <s v=""/>
    <s v="70"/>
    <s v="0"/>
    <n v="4025"/>
    <n v="523.25"/>
    <n v="4548.25"/>
    <d v="2021-09-25T00:00:00"/>
    <n v="0"/>
    <x v="6"/>
    <d v="2021-10-15T00:00:00"/>
    <n v="165"/>
    <n v="0"/>
    <n v="0"/>
    <s v="Nathan Kyme"/>
    <s v="Gravel Hauling"/>
    <m/>
    <s v="VC7556-2019-017"/>
    <s v="929 OF"/>
    <m/>
    <m/>
    <m/>
    <s v="Approved"/>
    <m/>
    <m/>
    <s v="5 Trucks from Padda Roadlines hauling from Cress Pit to Dead Horse"/>
    <n v="6"/>
    <s v="C203-C209"/>
    <s v="Dead Horse Creek"/>
    <n v="0"/>
    <d v="2021-10-04T00:00:00"/>
    <m/>
    <s v="37"/>
    <d v="2021-10-08T00:00:00"/>
    <s v=""/>
    <s v=""/>
    <m/>
    <m/>
    <m/>
    <s v="Harold Furlong"/>
    <s v="06"/>
    <s v="Corbiere and Sons Contracting1003720210925-4Driver - AZ - After Jan 1057.54025"/>
    <s v="Corbiere and Sons Contracting1003720210925-4Driver - AZ - After Jan 1057.54025INV #150"/>
    <s v="Gravel Hauling"/>
    <s v=""/>
    <x v="3"/>
  </r>
  <r>
    <x v="1"/>
    <n v="6"/>
    <n v="0"/>
    <n v="10037"/>
    <s v="20210925-4"/>
    <n v="53510604"/>
    <s v="Access"/>
    <n v="0"/>
    <s v="L.O.A."/>
    <n v="210"/>
    <n v="5"/>
    <s v="DAY"/>
    <s v=""/>
    <s v=""/>
    <m/>
    <s v="0"/>
    <n v="1050"/>
    <n v="136.5"/>
    <n v="1186.5"/>
    <d v="2021-09-25T00:00:00"/>
    <n v="0"/>
    <x v="6"/>
    <d v="2021-10-15T00:00:00"/>
    <n v="165"/>
    <n v="0"/>
    <n v="0"/>
    <s v="Nathan Kyme"/>
    <s v="Gravel Hauling"/>
    <m/>
    <s v="VC7556-2019-017"/>
    <s v="929 OF"/>
    <m/>
    <m/>
    <m/>
    <s v="Approved"/>
    <m/>
    <m/>
    <s v="5 Trucks from Padda Roadlines hauling from Cress Pit to Dead Horse"/>
    <n v="6"/>
    <s v="C203-C209"/>
    <s v="Dead Horse Creek"/>
    <n v="0"/>
    <d v="2021-10-04T00:00:00"/>
    <m/>
    <s v="37"/>
    <d v="2021-10-08T00:00:00"/>
    <s v=""/>
    <s v=""/>
    <m/>
    <m/>
    <m/>
    <s v="Harold Furlong"/>
    <s v="06"/>
    <s v="Corbiere and Sons Contracting1003720210925-4L.O.A.51050"/>
    <s v="Corbiere and Sons Contracting1003720210925-4L.O.A.51050INV #150"/>
    <s v="Gravel Hauling"/>
    <s v=""/>
    <x v="3"/>
  </r>
  <r>
    <x v="1"/>
    <n v="6"/>
    <n v="0"/>
    <n v="10037"/>
    <s v="20210925-4"/>
    <n v="53510604"/>
    <s v="Access"/>
    <n v="0"/>
    <s v="Dump - Triaxle- After Jan 10"/>
    <n v="55.2"/>
    <n v="57.5"/>
    <s v="Dynamic"/>
    <s v="41.4"/>
    <s v="0"/>
    <s v=""/>
    <s v=""/>
    <n v="3174"/>
    <n v="412.62"/>
    <n v="3586.6199999999994"/>
    <d v="2021-09-25T00:00:00"/>
    <n v="0"/>
    <x v="6"/>
    <d v="2021-10-15T00:00:00"/>
    <n v="165"/>
    <n v="0"/>
    <n v="0"/>
    <s v="Nathan Kyme"/>
    <s v="Gravel Hauling"/>
    <m/>
    <s v="VC7556-2019-017"/>
    <s v="929 OF"/>
    <m/>
    <m/>
    <m/>
    <s v="Approved"/>
    <m/>
    <m/>
    <s v="5 Trucks from Padda Roadlines hauling from Cress Pit to Dead Horse"/>
    <n v="6"/>
    <s v="C203-C209"/>
    <s v="Dead Horse Creek"/>
    <n v="0"/>
    <d v="2021-10-04T00:00:00"/>
    <m/>
    <s v="37"/>
    <d v="2021-10-08T00:00:00"/>
    <s v=""/>
    <s v=""/>
    <m/>
    <m/>
    <m/>
    <s v="Harold Furlong"/>
    <s v="06"/>
    <s v="Corbiere and Sons Contracting1003720210925-4Dump - Triaxle- After Jan 1057.53174"/>
    <s v="Corbiere and Sons Contracting1003720210925-4Dump - Triaxle- After Jan 1057.53174INV #150"/>
    <s v="Gravel Hauling"/>
    <s v=""/>
    <x v="3"/>
  </r>
  <r>
    <x v="1"/>
    <n v="6"/>
    <n v="0"/>
    <n v="10035"/>
    <s v="20210925-3"/>
    <n v="53510604"/>
    <s v="Access"/>
    <n v="0"/>
    <s v="Driver - AZ - After Jan 10"/>
    <n v="70"/>
    <n v="150.5"/>
    <s v="HR"/>
    <s v=""/>
    <s v=""/>
    <s v="70"/>
    <s v="0"/>
    <n v="10535"/>
    <n v="1369.55"/>
    <n v="11904.55"/>
    <d v="2021-09-25T00:00:00"/>
    <n v="0"/>
    <x v="6"/>
    <d v="2021-10-15T00:00:00"/>
    <n v="165"/>
    <n v="0"/>
    <n v="0"/>
    <s v="Nathan Kyme"/>
    <s v="Gravel Hauling"/>
    <m/>
    <s v="VC7556-2019-017"/>
    <s v="929 OF"/>
    <m/>
    <m/>
    <m/>
    <s v="Approved"/>
    <m/>
    <m/>
    <s v="Gravel Hauling to Hare Lake road stockpile from Cress Pit (11 trucks) - 2 Trucks Mobilized"/>
    <n v="6"/>
    <s v="C257-C267"/>
    <s v="Hare Lake Creek"/>
    <n v="0"/>
    <d v="2021-10-04T00:00:00"/>
    <m/>
    <s v="37"/>
    <d v="2021-10-08T00:00:00"/>
    <s v=""/>
    <s v=""/>
    <m/>
    <m/>
    <m/>
    <s v="Harold Furlong"/>
    <s v="06"/>
    <s v="Corbiere and Sons Contracting1003520210925-3Driver - AZ - After Jan 10150.510535"/>
    <s v="Corbiere and Sons Contracting1003520210925-3Driver - AZ - After Jan 10150.510535INV #150"/>
    <s v="Gravel Hauling"/>
    <s v=""/>
    <x v="3"/>
  </r>
  <r>
    <x v="1"/>
    <n v="6"/>
    <n v="0"/>
    <n v="10035"/>
    <s v="20210925-3"/>
    <n v="53510604"/>
    <s v="Access"/>
    <n v="0"/>
    <s v="L.O.A."/>
    <n v="210"/>
    <n v="14"/>
    <s v="DAY"/>
    <s v=""/>
    <s v=""/>
    <m/>
    <s v="0"/>
    <n v="2940"/>
    <n v="382.2"/>
    <n v="3322.2"/>
    <d v="2021-09-25T00:00:00"/>
    <n v="0"/>
    <x v="6"/>
    <d v="2021-10-15T00:00:00"/>
    <n v="165"/>
    <n v="0"/>
    <n v="0"/>
    <s v="Nathan Kyme"/>
    <s v="Gravel Hauling"/>
    <m/>
    <s v="VC7556-2019-017"/>
    <s v="929 OF"/>
    <m/>
    <m/>
    <m/>
    <s v="Approved"/>
    <m/>
    <m/>
    <s v="Gravel Hauling to Hare Lake road stockpile from Cress Pit (11 trucks) - 2 Trucks Mobilized"/>
    <n v="6"/>
    <s v="C257-C267"/>
    <s v="Hare Lake Creek"/>
    <n v="0"/>
    <d v="2021-10-04T00:00:00"/>
    <m/>
    <s v="37"/>
    <d v="2021-10-08T00:00:00"/>
    <s v=""/>
    <s v=""/>
    <m/>
    <m/>
    <m/>
    <s v="Harold Furlong"/>
    <s v="06"/>
    <s v="Corbiere and Sons Contracting1003520210925-3L.O.A.142940"/>
    <s v="Corbiere and Sons Contracting1003520210925-3L.O.A.142940INV #150"/>
    <s v="Gravel Hauling"/>
    <s v=""/>
    <x v="3"/>
  </r>
  <r>
    <x v="1"/>
    <n v="6"/>
    <n v="0"/>
    <n v="10035"/>
    <s v="20210925-3"/>
    <n v="53510604"/>
    <s v="Access"/>
    <n v="0"/>
    <s v="Construction Coordinator"/>
    <n v="80"/>
    <n v="7"/>
    <s v="HR"/>
    <s v=""/>
    <s v=""/>
    <s v="80"/>
    <s v="0"/>
    <n v="560"/>
    <n v="72.8"/>
    <n v="632.79999999999995"/>
    <d v="2021-09-25T00:00:00"/>
    <n v="0"/>
    <x v="6"/>
    <d v="2021-10-15T00:00:00"/>
    <n v="165"/>
    <n v="0"/>
    <n v="0"/>
    <s v="Nathan Kyme"/>
    <s v="Gravel Hauling"/>
    <m/>
    <s v="VC7556-2019-017"/>
    <s v="929 OF"/>
    <m/>
    <m/>
    <m/>
    <s v="Approved"/>
    <m/>
    <m/>
    <s v="Gravel Hauling to Hare Lake road stockpile from Cress Pit (11 trucks) - 2 Trucks Mobilized"/>
    <n v="6"/>
    <s v="C257-C267"/>
    <s v="Hare Lake Creek"/>
    <n v="0"/>
    <d v="2021-10-04T00:00:00"/>
    <m/>
    <s v="37"/>
    <d v="2021-10-08T00:00:00"/>
    <s v=""/>
    <s v=""/>
    <m/>
    <m/>
    <m/>
    <s v="Harold Furlong"/>
    <s v="06"/>
    <s v="Corbiere and Sons Contracting1003520210925-3Construction Coordinator7560"/>
    <s v="Corbiere and Sons Contracting1003520210925-3Construction Coordinator7560INV #150"/>
    <s v="Gravel Hauling"/>
    <s v=""/>
    <x v="3"/>
  </r>
  <r>
    <x v="1"/>
    <n v="6"/>
    <n v="0"/>
    <n v="10035"/>
    <s v="20210925-3"/>
    <n v="53510604"/>
    <s v="Access"/>
    <n v="0"/>
    <s v="Light Truck - Pick up- After Jan 10"/>
    <n v="243.75"/>
    <n v="1"/>
    <s v="DAY"/>
    <s v="182.81"/>
    <s v="0"/>
    <s v=""/>
    <s v=""/>
    <n v="243.75"/>
    <n v="31.6875"/>
    <n v="275.4375"/>
    <d v="2021-09-25T00:00:00"/>
    <n v="0"/>
    <x v="6"/>
    <d v="2021-10-15T00:00:00"/>
    <n v="165"/>
    <n v="0"/>
    <n v="0"/>
    <s v="Nathan Kyme"/>
    <s v="Gravel Hauling"/>
    <m/>
    <s v="VC7556-2019-017"/>
    <s v="929 OF"/>
    <m/>
    <m/>
    <m/>
    <s v="Approved"/>
    <m/>
    <m/>
    <s v="Gravel Hauling to Hare Lake road stockpile from Cress Pit (11 trucks) - 2 Trucks Mobilized"/>
    <n v="6"/>
    <s v="C257-C267"/>
    <s v="Hare Lake Creek"/>
    <n v="0"/>
    <d v="2021-10-04T00:00:00"/>
    <m/>
    <s v="37"/>
    <d v="2021-10-08T00:00:00"/>
    <s v=""/>
    <s v=""/>
    <m/>
    <m/>
    <m/>
    <s v="Harold Furlong"/>
    <s v="06"/>
    <s v="Corbiere and Sons Contracting1003520210925-3Light Truck - Pick up- After Jan 101243.75"/>
    <s v="Corbiere and Sons Contracting1003520210925-3Light Truck - Pick up- After Jan 101243.75INV #150"/>
    <s v="Gravel Hauling"/>
    <s v=""/>
    <x v="3"/>
  </r>
  <r>
    <x v="1"/>
    <n v="6"/>
    <n v="0"/>
    <n v="10035"/>
    <s v="20210925-3"/>
    <n v="53510604"/>
    <s v="Access"/>
    <n v="0"/>
    <s v="Dump - Triaxle- After Jan 10"/>
    <n v="55.2"/>
    <n v="150.5"/>
    <s v="Dynamic"/>
    <s v="41.4"/>
    <s v="0"/>
    <s v=""/>
    <s v=""/>
    <n v="8307.6"/>
    <n v="1079.9880000000001"/>
    <n v="9387.5879999999997"/>
    <d v="2021-09-25T00:00:00"/>
    <n v="0"/>
    <x v="6"/>
    <d v="2021-10-15T00:00:00"/>
    <n v="165"/>
    <n v="0"/>
    <n v="0"/>
    <s v="Nathan Kyme"/>
    <s v="Gravel Hauling"/>
    <m/>
    <s v="VC7556-2019-017"/>
    <s v="929 OF"/>
    <m/>
    <m/>
    <m/>
    <s v="Approved"/>
    <m/>
    <m/>
    <s v="Gravel Hauling to Hare Lake road stockpile from Cress Pit (11 trucks) - 2 Trucks Mobilized"/>
    <n v="6"/>
    <s v="C257-C267"/>
    <s v="Hare Lake Creek"/>
    <n v="0"/>
    <d v="2021-10-04T00:00:00"/>
    <m/>
    <s v="37"/>
    <d v="2021-10-08T00:00:00"/>
    <s v=""/>
    <s v=""/>
    <m/>
    <m/>
    <m/>
    <s v="Harold Furlong"/>
    <s v="06"/>
    <s v="Corbiere and Sons Contracting1003520210925-3Dump - Triaxle- After Jan 10150.58307.6"/>
    <s v="Corbiere and Sons Contracting1003520210925-3Dump - Triaxle- After Jan 10150.58307.6INV #150"/>
    <s v="Gravel Hauling"/>
    <s v=""/>
    <x v="3"/>
  </r>
  <r>
    <x v="1"/>
    <n v="6"/>
    <n v="0"/>
    <n v="10215"/>
    <s v="20211007-6"/>
    <n v="53510602"/>
    <s v="Access"/>
    <n v="0"/>
    <s v="Dozer D6 or equal- After Jan 10"/>
    <n v="131.47999999999999"/>
    <n v="2"/>
    <s v="Dynamic"/>
    <s v="98.61"/>
    <s v="0"/>
    <s v=""/>
    <s v=""/>
    <n v="262.95999999999998"/>
    <n v="34.184799999999996"/>
    <n v="297.14479999999998"/>
    <d v="2021-10-07T00:00:00"/>
    <n v="0"/>
    <x v="7"/>
    <d v="2021-10-21T00:00:00"/>
    <n v="168"/>
    <n v="0"/>
    <n v="0"/>
    <s v="Nathan Kyme"/>
    <s v="New All Season Development"/>
    <m/>
    <s v="VC7556-2019-017"/>
    <s v="929 OF"/>
    <m/>
    <m/>
    <m/>
    <s v="Approved"/>
    <m/>
    <m/>
    <s v="Utilization of DZ to pull out pickup"/>
    <n v="6"/>
    <s v="C203-C209"/>
    <s v="Dead Horse Creek"/>
    <n v="0"/>
    <d v="2021-10-14T00:00:00"/>
    <m/>
    <s v="58"/>
    <d v="2021-10-16T00:00:00"/>
    <s v=""/>
    <s v=""/>
    <m/>
    <m/>
    <m/>
    <s v=""/>
    <s v="06"/>
    <s v="Corbiere and Sons Contracting1021520211007-6Dozer D6 or equal- After Jan 102262.96"/>
    <s v="Corbiere and Sons Contracting1021520211007-6Dozer D6 or equal- After Jan 102262.96INV #151"/>
    <s v="New All Season Development"/>
    <s v=""/>
    <x v="2"/>
  </r>
  <r>
    <x v="1"/>
    <n v="6"/>
    <n v="0"/>
    <n v="10199"/>
    <s v="20211005-9"/>
    <n v="53510602"/>
    <s v="Access"/>
    <n v="0"/>
    <s v="Driver - AZ - After Jan 10"/>
    <n v="70"/>
    <n v="12"/>
    <s v="HR"/>
    <s v=""/>
    <s v=""/>
    <s v="70"/>
    <s v="0"/>
    <n v="840"/>
    <n v="109.2"/>
    <n v="949.19999999999993"/>
    <d v="2021-10-05T00:00:00"/>
    <n v="0"/>
    <x v="7"/>
    <d v="2021-10-21T00:00:00"/>
    <n v="168"/>
    <n v="0"/>
    <n v="0"/>
    <s v="Nathan Kyme"/>
    <s v="New All Season Development"/>
    <m/>
    <s v="VC7556-2019-017"/>
    <s v="929 OF"/>
    <m/>
    <m/>
    <m/>
    <s v="Approved"/>
    <m/>
    <m/>
    <s v="Road building activities on Ripple Creek"/>
    <n v="6"/>
    <s v="C197-C202"/>
    <s v="Ripple Creek"/>
    <n v="0"/>
    <d v="2021-10-12T00:00:00"/>
    <m/>
    <s v="58"/>
    <d v="2021-10-15T00:00:00"/>
    <s v=""/>
    <s v=""/>
    <m/>
    <m/>
    <m/>
    <s v=""/>
    <s v="06"/>
    <s v="Corbiere and Sons Contracting1019920211005-9Driver - AZ - After Jan 1012840"/>
    <s v="Corbiere and Sons Contracting1019920211005-9Driver - AZ - After Jan 1012840INV #151"/>
    <s v="New All Season Development"/>
    <s v=""/>
    <x v="2"/>
  </r>
  <r>
    <x v="1"/>
    <n v="6"/>
    <n v="0"/>
    <n v="10199"/>
    <s v="20211005-9"/>
    <n v="53510602"/>
    <s v="Access"/>
    <n v="0"/>
    <s v="Operator - Principle - After Jan 10"/>
    <n v="75"/>
    <n v="32"/>
    <s v="HR"/>
    <s v=""/>
    <s v=""/>
    <s v="75"/>
    <s v="0"/>
    <n v="2400"/>
    <n v="312"/>
    <n v="2711.9999999999995"/>
    <d v="2021-10-05T00:00:00"/>
    <n v="0"/>
    <x v="7"/>
    <d v="2021-10-21T00:00:00"/>
    <n v="168"/>
    <n v="0"/>
    <n v="0"/>
    <s v="Nathan Kyme"/>
    <s v="New All Season Development"/>
    <m/>
    <s v="VC7556-2019-017"/>
    <s v="929 OF"/>
    <m/>
    <m/>
    <m/>
    <s v="Approved"/>
    <m/>
    <m/>
    <s v="Road building activities on Ripple Creek"/>
    <n v="6"/>
    <s v="C197-C202"/>
    <s v="Ripple Creek"/>
    <n v="0"/>
    <d v="2021-10-12T00:00:00"/>
    <m/>
    <s v="58"/>
    <d v="2021-10-15T00:00:00"/>
    <s v=""/>
    <s v=""/>
    <m/>
    <m/>
    <m/>
    <s v=""/>
    <s v="06"/>
    <s v="Corbiere and Sons Contracting1019920211005-9Operator - Principle - After Jan 10322400"/>
    <s v="Corbiere and Sons Contracting1019920211005-9Operator - Principle - After Jan 10322400INV #151"/>
    <s v="New All Season Development"/>
    <s v=""/>
    <x v="2"/>
  </r>
  <r>
    <x v="1"/>
    <n v="6"/>
    <n v="0"/>
    <n v="10199"/>
    <s v="20211005-9"/>
    <n v="53510602"/>
    <s v="Access"/>
    <n v="0"/>
    <s v="L.O.A."/>
    <n v="210"/>
    <n v="4"/>
    <s v="DAY"/>
    <s v=""/>
    <s v=""/>
    <m/>
    <s v="0"/>
    <n v="840"/>
    <n v="109.2"/>
    <n v="949.19999999999993"/>
    <d v="2021-10-05T00:00:00"/>
    <n v="0"/>
    <x v="7"/>
    <d v="2021-10-21T00:00:00"/>
    <n v="168"/>
    <n v="0"/>
    <n v="0"/>
    <s v="Nathan Kyme"/>
    <s v="New All Season Development"/>
    <m/>
    <s v="VC7556-2019-017"/>
    <s v="929 OF"/>
    <m/>
    <m/>
    <m/>
    <s v="Approved"/>
    <m/>
    <m/>
    <s v="Road building activities on Ripple Creek"/>
    <n v="6"/>
    <s v="C197-C202"/>
    <s v="Ripple Creek"/>
    <n v="0"/>
    <d v="2021-10-12T00:00:00"/>
    <m/>
    <s v="58"/>
    <d v="2021-10-15T00:00:00"/>
    <s v=""/>
    <s v=""/>
    <m/>
    <m/>
    <m/>
    <s v=""/>
    <s v="06"/>
    <s v="Corbiere and Sons Contracting1019920211005-9L.O.A.4840"/>
    <s v="Corbiere and Sons Contracting1019920211005-9L.O.A.4840INV #151"/>
    <s v="New All Season Development"/>
    <s v=""/>
    <x v="2"/>
  </r>
  <r>
    <x v="1"/>
    <n v="6"/>
    <n v="0"/>
    <n v="10199"/>
    <s v="20211005-9"/>
    <n v="53510602"/>
    <s v="Access"/>
    <n v="0"/>
    <s v="Tractor Trailer - 60 Ton- After Jan 10"/>
    <n v="122.39"/>
    <n v="12"/>
    <s v="Dynamic"/>
    <s v="91.79"/>
    <s v="0"/>
    <s v=""/>
    <s v=""/>
    <n v="1468.68"/>
    <n v="190.92840000000001"/>
    <n v="1659.6083999999998"/>
    <d v="2021-10-05T00:00:00"/>
    <n v="0"/>
    <x v="7"/>
    <d v="2021-10-21T00:00:00"/>
    <n v="168"/>
    <n v="0"/>
    <n v="0"/>
    <s v="Nathan Kyme"/>
    <s v="New All Season Development"/>
    <m/>
    <s v="VC7556-2019-017"/>
    <s v="929 OF"/>
    <m/>
    <m/>
    <m/>
    <s v="Approved"/>
    <m/>
    <m/>
    <s v="Road building activities on Ripple Creek"/>
    <n v="6"/>
    <s v="C197-C202"/>
    <s v="Ripple Creek"/>
    <n v="0"/>
    <d v="2021-10-12T00:00:00"/>
    <m/>
    <s v="58"/>
    <d v="2021-10-15T00:00:00"/>
    <s v=""/>
    <s v=""/>
    <m/>
    <m/>
    <m/>
    <s v=""/>
    <s v="06"/>
    <s v="Corbiere and Sons Contracting1019920211005-9Tractor Trailer - 60 Ton- After Jan 10121468.68"/>
    <s v="Corbiere and Sons Contracting1019920211005-9Tractor Trailer - 60 Ton- After Jan 10121468.68INV #151"/>
    <s v="New All Season Development"/>
    <s v=""/>
    <x v="2"/>
  </r>
  <r>
    <x v="1"/>
    <n v="6"/>
    <n v="0"/>
    <n v="10199"/>
    <s v="20211005-9"/>
    <n v="53510602"/>
    <s v="Access"/>
    <n v="0"/>
    <s v="Rock Truck - 30 Ton- After Jan 10"/>
    <n v="138.05000000000001"/>
    <n v="10"/>
    <s v="Dynamic"/>
    <s v="103.54"/>
    <s v="0"/>
    <s v=""/>
    <s v=""/>
    <n v="1380.5"/>
    <n v="179.465"/>
    <n v="1559.9649999999999"/>
    <d v="2021-10-05T00:00:00"/>
    <n v="0"/>
    <x v="7"/>
    <d v="2021-10-21T00:00:00"/>
    <n v="168"/>
    <n v="0"/>
    <n v="0"/>
    <s v="Nathan Kyme"/>
    <s v="New All Season Development"/>
    <m/>
    <s v="VC7556-2019-017"/>
    <s v="929 OF"/>
    <m/>
    <m/>
    <m/>
    <s v="Approved"/>
    <m/>
    <m/>
    <s v="Road building activities on Ripple Creek"/>
    <n v="6"/>
    <s v="C197-C202"/>
    <s v="Ripple Creek"/>
    <n v="0"/>
    <d v="2021-10-12T00:00:00"/>
    <m/>
    <s v="58"/>
    <d v="2021-10-15T00:00:00"/>
    <s v=""/>
    <s v=""/>
    <m/>
    <m/>
    <m/>
    <s v=""/>
    <s v="06"/>
    <s v="Corbiere and Sons Contracting1019920211005-9Rock Truck - 30 Ton- After Jan 10101380.5"/>
    <s v="Corbiere and Sons Contracting1019920211005-9Rock Truck - 30 Ton- After Jan 10101380.5INV #151"/>
    <s v="New All Season Development"/>
    <s v=""/>
    <x v="2"/>
  </r>
  <r>
    <x v="1"/>
    <n v="6"/>
    <n v="0"/>
    <n v="10199"/>
    <s v="20211005-9"/>
    <n v="53510602"/>
    <s v="Access"/>
    <n v="0"/>
    <s v="Light Truck - Pick up- After Jan 10"/>
    <n v="243.75"/>
    <n v="1"/>
    <s v="DAY"/>
    <s v="182.81"/>
    <s v="0"/>
    <s v=""/>
    <s v=""/>
    <n v="243.75"/>
    <n v="31.6875"/>
    <n v="275.4375"/>
    <d v="2021-10-05T00:00:00"/>
    <n v="0"/>
    <x v="7"/>
    <d v="2021-10-21T00:00:00"/>
    <n v="168"/>
    <n v="0"/>
    <n v="0"/>
    <s v="Nathan Kyme"/>
    <s v="New All Season Development"/>
    <m/>
    <s v="VC7556-2019-017"/>
    <s v="929 OF"/>
    <m/>
    <m/>
    <m/>
    <s v="Approved"/>
    <m/>
    <m/>
    <s v="Road building activities on Ripple Creek"/>
    <n v="6"/>
    <s v="C197-C202"/>
    <s v="Ripple Creek"/>
    <n v="0"/>
    <d v="2021-10-12T00:00:00"/>
    <m/>
    <s v="58"/>
    <d v="2021-10-15T00:00:00"/>
    <s v=""/>
    <s v=""/>
    <m/>
    <m/>
    <m/>
    <s v=""/>
    <s v="06"/>
    <s v="Corbiere and Sons Contracting1019920211005-9Light Truck - Pick up- After Jan 101243.75"/>
    <s v="Corbiere and Sons Contracting1019920211005-9Light Truck - Pick up- After Jan 101243.75INV #151"/>
    <s v="New All Season Development"/>
    <s v=""/>
    <x v="2"/>
  </r>
  <r>
    <x v="1"/>
    <n v="6"/>
    <n v="0"/>
    <n v="10199"/>
    <s v="20211005-9"/>
    <n v="53510602"/>
    <s v="Access"/>
    <n v="0"/>
    <s v="Excavator Thumb - 30 - 50 ton- After Jan 10"/>
    <n v="12.21"/>
    <n v="7"/>
    <s v="HR"/>
    <s v="9.16"/>
    <s v="0"/>
    <s v=""/>
    <s v=""/>
    <n v="85.47"/>
    <n v="11.1111"/>
    <n v="96.581099999999992"/>
    <d v="2021-10-05T00:00:00"/>
    <n v="0"/>
    <x v="7"/>
    <d v="2021-10-21T00:00:00"/>
    <n v="168"/>
    <n v="0"/>
    <n v="0"/>
    <s v="Nathan Kyme"/>
    <s v="New All Season Development"/>
    <m/>
    <s v="VC7556-2019-017"/>
    <s v="929 OF"/>
    <m/>
    <m/>
    <m/>
    <s v="Approved"/>
    <m/>
    <m/>
    <s v="Road building activities on Ripple Creek"/>
    <n v="6"/>
    <s v="C197-C202"/>
    <s v="Ripple Creek"/>
    <n v="0"/>
    <d v="2021-10-12T00:00:00"/>
    <m/>
    <s v="58"/>
    <d v="2021-10-15T00:00:00"/>
    <s v=""/>
    <s v=""/>
    <m/>
    <m/>
    <m/>
    <s v=""/>
    <s v="06"/>
    <s v="Corbiere and Sons Contracting1019920211005-9Excavator Thumb - 30 - 50 ton- After Jan 10785.47"/>
    <s v="Corbiere and Sons Contracting1019920211005-9Excavator Thumb - 30 - 50 ton- After Jan 10785.47INV #151"/>
    <s v="New All Season Development"/>
    <s v=""/>
    <x v="2"/>
  </r>
  <r>
    <x v="1"/>
    <n v="6"/>
    <n v="0"/>
    <n v="10199"/>
    <s v="20211005-9"/>
    <n v="53510602"/>
    <s v="Access"/>
    <n v="0"/>
    <s v="Excavator - 36 ton- After Jan 10"/>
    <n v="146.96"/>
    <n v="10"/>
    <s v="Dynamic"/>
    <s v="110.22"/>
    <s v="0"/>
    <s v=""/>
    <s v=""/>
    <n v="1469.6"/>
    <n v="191.048"/>
    <n v="1660.6479999999997"/>
    <d v="2021-10-05T00:00:00"/>
    <n v="0"/>
    <x v="7"/>
    <d v="2021-10-21T00:00:00"/>
    <n v="168"/>
    <n v="0"/>
    <n v="0"/>
    <s v="Nathan Kyme"/>
    <s v="New All Season Development"/>
    <m/>
    <s v="VC7556-2019-017"/>
    <s v="929 OF"/>
    <m/>
    <m/>
    <m/>
    <s v="Approved"/>
    <m/>
    <m/>
    <s v="Road building activities on Ripple Creek"/>
    <n v="6"/>
    <s v="C197-C202"/>
    <s v="Ripple Creek"/>
    <n v="0"/>
    <d v="2021-10-12T00:00:00"/>
    <m/>
    <s v="58"/>
    <d v="2021-10-15T00:00:00"/>
    <s v=""/>
    <s v=""/>
    <m/>
    <m/>
    <m/>
    <s v=""/>
    <s v="06"/>
    <s v="Corbiere and Sons Contracting1019920211005-9Excavator - 36 ton- After Jan 10101469.6"/>
    <s v="Corbiere and Sons Contracting1019920211005-9Excavator - 36 ton- After Jan 10101469.6INV #151"/>
    <s v="New All Season Development"/>
    <s v=""/>
    <x v="2"/>
  </r>
  <r>
    <x v="1"/>
    <n v="6"/>
    <n v="0"/>
    <n v="10199"/>
    <s v="20211005-9"/>
    <n v="53510602"/>
    <s v="Access"/>
    <n v="0"/>
    <s v="Excavator - 36 ton- After Jan 10"/>
    <n v="146.96"/>
    <n v="7"/>
    <s v="Dynamic"/>
    <s v="110.22"/>
    <s v="0"/>
    <s v=""/>
    <s v=""/>
    <n v="1028.72"/>
    <n v="133.7336"/>
    <n v="1162.4535999999998"/>
    <d v="2021-10-05T00:00:00"/>
    <n v="0"/>
    <x v="7"/>
    <d v="2021-10-21T00:00:00"/>
    <n v="168"/>
    <n v="0"/>
    <n v="0"/>
    <s v="Nathan Kyme"/>
    <s v="New All Season Development"/>
    <m/>
    <s v="VC7556-2019-017"/>
    <s v="929 OF"/>
    <m/>
    <m/>
    <m/>
    <s v="Approved"/>
    <m/>
    <m/>
    <s v="Road building activities on Ripple Creek"/>
    <n v="6"/>
    <s v="C197-C202"/>
    <s v="Ripple Creek"/>
    <n v="0"/>
    <d v="2021-10-12T00:00:00"/>
    <m/>
    <s v="58"/>
    <d v="2021-10-15T00:00:00"/>
    <s v=""/>
    <s v=""/>
    <m/>
    <m/>
    <m/>
    <s v=""/>
    <s v="06"/>
    <s v="Corbiere and Sons Contracting1019920211005-9Excavator - 36 ton- After Jan 1071028.72"/>
    <s v="Corbiere and Sons Contracting1019920211005-9Excavator - 36 ton- After Jan 1071028.72INV #151"/>
    <s v="New All Season Development"/>
    <s v=""/>
    <x v="2"/>
  </r>
  <r>
    <x v="1"/>
    <n v="6"/>
    <n v="0"/>
    <n v="10198"/>
    <s v="20211005-8"/>
    <n v="53510602"/>
    <s v="Access"/>
    <n v="0"/>
    <s v="Labourer - General - After Jan 10"/>
    <n v="60"/>
    <n v="13"/>
    <s v="HR"/>
    <s v=""/>
    <s v=""/>
    <s v="60"/>
    <s v="0"/>
    <n v="780"/>
    <n v="101.4"/>
    <n v="881.39999999999986"/>
    <d v="2021-10-05T00:00:00"/>
    <n v="0"/>
    <x v="7"/>
    <d v="2021-10-21T00:00:00"/>
    <n v="168"/>
    <n v="0"/>
    <n v="0"/>
    <s v="Nathan Kyme"/>
    <s v="New All Season Development"/>
    <m/>
    <s v="VC7556-2019-017"/>
    <s v="929 OF"/>
    <m/>
    <m/>
    <m/>
    <s v="Approved"/>
    <m/>
    <m/>
    <s v="Road building acitivities from Mink Cre"/>
    <n v="6"/>
    <s v="C237-C247"/>
    <s v="Mink"/>
    <n v="0"/>
    <d v="2021-10-12T00:00:00"/>
    <m/>
    <s v="58"/>
    <d v="2021-10-15T00:00:00"/>
    <s v=""/>
    <s v=""/>
    <m/>
    <m/>
    <m/>
    <s v=""/>
    <s v="06"/>
    <s v="Corbiere and Sons Contracting1019820211005-8Labourer - General - After Jan 1013780"/>
    <s v="Corbiere and Sons Contracting1019820211005-8Labourer - General - After Jan 1013780INV #151"/>
    <s v="New All Season Development"/>
    <s v=""/>
    <x v="2"/>
  </r>
  <r>
    <x v="1"/>
    <n v="6"/>
    <n v="0"/>
    <n v="10198"/>
    <s v="20211005-8"/>
    <n v="53510602"/>
    <s v="Access"/>
    <n v="0"/>
    <s v="Operator - Principle - After Jan 10"/>
    <n v="75"/>
    <n v="48"/>
    <s v="HR"/>
    <s v=""/>
    <s v=""/>
    <s v="75"/>
    <s v="0"/>
    <n v="3600"/>
    <n v="468"/>
    <n v="4067.9999999999995"/>
    <d v="2021-10-05T00:00:00"/>
    <n v="0"/>
    <x v="7"/>
    <d v="2021-10-21T00:00:00"/>
    <n v="168"/>
    <n v="0"/>
    <n v="0"/>
    <s v="Nathan Kyme"/>
    <s v="New All Season Development"/>
    <m/>
    <s v="VC7556-2019-017"/>
    <s v="929 OF"/>
    <m/>
    <m/>
    <m/>
    <s v="Approved"/>
    <m/>
    <m/>
    <s v="Road building acitivities from Mink Cre"/>
    <n v="6"/>
    <s v="C237-C247"/>
    <s v="Mink"/>
    <n v="0"/>
    <d v="2021-10-12T00:00:00"/>
    <m/>
    <s v="58"/>
    <d v="2021-10-15T00:00:00"/>
    <s v=""/>
    <s v=""/>
    <m/>
    <m/>
    <m/>
    <s v=""/>
    <s v="06"/>
    <s v="Corbiere and Sons Contracting1019820211005-8Operator - Principle - After Jan 10483600"/>
    <s v="Corbiere and Sons Contracting1019820211005-8Operator - Principle - After Jan 10483600INV #151"/>
    <s v="New All Season Development"/>
    <s v=""/>
    <x v="2"/>
  </r>
  <r>
    <x v="1"/>
    <n v="6"/>
    <n v="0"/>
    <n v="10198"/>
    <s v="20211005-8"/>
    <n v="53510602"/>
    <s v="Access"/>
    <n v="0"/>
    <s v="L.O.A."/>
    <n v="210"/>
    <n v="6"/>
    <s v="DAY"/>
    <s v=""/>
    <s v=""/>
    <m/>
    <s v="0"/>
    <n v="1260"/>
    <n v="163.80000000000001"/>
    <n v="1423.8"/>
    <d v="2021-10-05T00:00:00"/>
    <n v="0"/>
    <x v="7"/>
    <d v="2021-10-21T00:00:00"/>
    <n v="168"/>
    <n v="0"/>
    <n v="0"/>
    <s v="Nathan Kyme"/>
    <s v="New All Season Development"/>
    <m/>
    <s v="VC7556-2019-017"/>
    <s v="929 OF"/>
    <m/>
    <m/>
    <m/>
    <s v="Approved"/>
    <m/>
    <m/>
    <s v="Road building acitivities from Mink Cre"/>
    <n v="6"/>
    <s v="C237-C247"/>
    <s v="Mink"/>
    <n v="0"/>
    <d v="2021-10-12T00:00:00"/>
    <m/>
    <s v="58"/>
    <d v="2021-10-15T00:00:00"/>
    <s v=""/>
    <s v=""/>
    <m/>
    <m/>
    <m/>
    <s v=""/>
    <s v="06"/>
    <s v="Corbiere and Sons Contracting1019820211005-8L.O.A.61260"/>
    <s v="Corbiere and Sons Contracting1019820211005-8L.O.A.61260INV #151"/>
    <s v="New All Season Development"/>
    <s v=""/>
    <x v="2"/>
  </r>
  <r>
    <x v="1"/>
    <n v="6"/>
    <n v="0"/>
    <n v="10198"/>
    <s v="20211005-8"/>
    <n v="53510602"/>
    <s v="Access"/>
    <n v="0"/>
    <s v="Foreman"/>
    <n v="95"/>
    <n v="13"/>
    <s v="HR"/>
    <s v=""/>
    <s v=""/>
    <s v="95"/>
    <s v="0"/>
    <n v="1235"/>
    <n v="160.55000000000001"/>
    <n v="1395.55"/>
    <d v="2021-10-05T00:00:00"/>
    <n v="0"/>
    <x v="7"/>
    <d v="2021-10-21T00:00:00"/>
    <n v="168"/>
    <n v="0"/>
    <n v="0"/>
    <s v="Nathan Kyme"/>
    <s v="New All Season Development"/>
    <m/>
    <s v="VC7556-2019-017"/>
    <s v="929 OF"/>
    <m/>
    <m/>
    <m/>
    <s v="Approved"/>
    <m/>
    <m/>
    <s v="Road building acitivities from Mink Cre"/>
    <n v="6"/>
    <s v="C237-C247"/>
    <s v="Mink"/>
    <n v="0"/>
    <d v="2021-10-12T00:00:00"/>
    <m/>
    <s v="58"/>
    <d v="2021-10-15T00:00:00"/>
    <s v=""/>
    <s v=""/>
    <m/>
    <m/>
    <m/>
    <s v=""/>
    <s v="06"/>
    <s v="Corbiere and Sons Contracting1019820211005-8Foreman131235"/>
    <s v="Corbiere and Sons Contracting1019820211005-8Foreman131235INV #151"/>
    <s v="New All Season Development"/>
    <s v=""/>
    <x v="2"/>
  </r>
  <r>
    <x v="1"/>
    <n v="6"/>
    <n v="0"/>
    <n v="10198"/>
    <s v="20211005-8"/>
    <n v="53510602"/>
    <s v="Access"/>
    <n v="0"/>
    <s v="Rock Truck - 30 Ton- After Jan 10"/>
    <n v="138.05000000000001"/>
    <n v="12"/>
    <s v="Dynamic"/>
    <s v="103.54"/>
    <s v="0"/>
    <s v=""/>
    <s v=""/>
    <n v="1656.6"/>
    <n v="215.358"/>
    <n v="1871.9579999999996"/>
    <d v="2021-10-05T00:00:00"/>
    <n v="0"/>
    <x v="7"/>
    <d v="2021-10-21T00:00:00"/>
    <n v="168"/>
    <n v="0"/>
    <n v="0"/>
    <s v="Nathan Kyme"/>
    <s v="New All Season Development"/>
    <m/>
    <s v="VC7556-2019-017"/>
    <s v="929 OF"/>
    <m/>
    <m/>
    <m/>
    <s v="Approved"/>
    <m/>
    <m/>
    <s v="Road building acitivities from Mink Cre"/>
    <n v="6"/>
    <s v="C237-C247"/>
    <s v="Mink"/>
    <n v="0"/>
    <d v="2021-10-12T00:00:00"/>
    <m/>
    <s v="58"/>
    <d v="2021-10-15T00:00:00"/>
    <s v=""/>
    <s v=""/>
    <m/>
    <m/>
    <m/>
    <s v=""/>
    <s v="06"/>
    <s v="Corbiere and Sons Contracting1019820211005-8Rock Truck - 30 Ton- After Jan 10121656.6"/>
    <s v="Corbiere and Sons Contracting1019820211005-8Rock Truck - 30 Ton- After Jan 10121656.6INV #151"/>
    <s v="New All Season Development"/>
    <s v=""/>
    <x v="2"/>
  </r>
  <r>
    <x v="1"/>
    <n v="6"/>
    <n v="0"/>
    <n v="10198"/>
    <s v="20211005-8"/>
    <n v="53510602"/>
    <s v="Access"/>
    <n v="0"/>
    <s v="Light Truck - Pick up- After Jan 10"/>
    <n v="243.75"/>
    <n v="5"/>
    <s v="DAY"/>
    <s v="182.81"/>
    <s v="0"/>
    <s v=""/>
    <s v=""/>
    <n v="1218.75"/>
    <n v="158.4375"/>
    <n v="1377.1874999999998"/>
    <d v="2021-10-05T00:00:00"/>
    <n v="0"/>
    <x v="7"/>
    <d v="2021-10-21T00:00:00"/>
    <n v="168"/>
    <n v="0"/>
    <n v="0"/>
    <s v="Nathan Kyme"/>
    <s v="New All Season Development"/>
    <m/>
    <s v="VC7556-2019-017"/>
    <s v="929 OF"/>
    <m/>
    <m/>
    <m/>
    <s v="Approved"/>
    <m/>
    <m/>
    <s v="Road building acitivities from Mink Cre"/>
    <n v="6"/>
    <s v="C237-C247"/>
    <s v="Mink"/>
    <n v="0"/>
    <d v="2021-10-12T00:00:00"/>
    <m/>
    <s v="58"/>
    <d v="2021-10-15T00:00:00"/>
    <s v=""/>
    <s v=""/>
    <m/>
    <m/>
    <m/>
    <s v=""/>
    <s v="06"/>
    <s v="Corbiere and Sons Contracting1019820211005-8Light Truck - Pick up- After Jan 1051218.75"/>
    <s v="Corbiere and Sons Contracting1019820211005-8Light Truck - Pick up- After Jan 1051218.75INV #151"/>
    <s v="New All Season Development"/>
    <s v=""/>
    <x v="2"/>
  </r>
  <r>
    <x v="1"/>
    <n v="6"/>
    <n v="0"/>
    <n v="10198"/>
    <s v="20211005-8"/>
    <n v="53510602"/>
    <s v="Access"/>
    <n v="0"/>
    <s v="Excavator Thumb - 30 - 50 ton- After Jan 10"/>
    <n v="12.21"/>
    <n v="8"/>
    <s v="HR"/>
    <s v="9.16"/>
    <s v="0"/>
    <s v=""/>
    <s v=""/>
    <n v="97.68"/>
    <n v="12.698400000000001"/>
    <n v="110.3784"/>
    <d v="2021-10-05T00:00:00"/>
    <n v="0"/>
    <x v="7"/>
    <d v="2021-10-21T00:00:00"/>
    <n v="168"/>
    <n v="0"/>
    <n v="0"/>
    <s v="Nathan Kyme"/>
    <s v="New All Season Development"/>
    <m/>
    <s v="VC7556-2019-017"/>
    <s v="929 OF"/>
    <m/>
    <m/>
    <m/>
    <s v="Approved"/>
    <m/>
    <m/>
    <s v="Road building acitivities from Mink Cre"/>
    <n v="6"/>
    <s v="C237-C247"/>
    <s v="Mink"/>
    <n v="0"/>
    <d v="2021-10-12T00:00:00"/>
    <m/>
    <s v="58"/>
    <d v="2021-10-15T00:00:00"/>
    <s v=""/>
    <s v=""/>
    <m/>
    <m/>
    <m/>
    <s v=""/>
    <s v="06"/>
    <s v="Corbiere and Sons Contracting1019820211005-8Excavator Thumb - 30 - 50 ton- After Jan 10897.68"/>
    <s v="Corbiere and Sons Contracting1019820211005-8Excavator Thumb - 30 - 50 ton- After Jan 10897.68INV #151"/>
    <s v="New All Season Development"/>
    <s v=""/>
    <x v="2"/>
  </r>
  <r>
    <x v="1"/>
    <n v="6"/>
    <n v="0"/>
    <n v="10198"/>
    <s v="20211005-8"/>
    <n v="53510602"/>
    <s v="Access"/>
    <n v="0"/>
    <s v="Excavator - 36 ton- After Jan 10"/>
    <n v="146.96"/>
    <n v="8"/>
    <s v="Dynamic"/>
    <s v="110.22"/>
    <s v="0"/>
    <s v=""/>
    <s v=""/>
    <n v="1175.68"/>
    <n v="152.83840000000001"/>
    <n v="1328.5183999999999"/>
    <d v="2021-10-05T00:00:00"/>
    <n v="0"/>
    <x v="7"/>
    <d v="2021-10-21T00:00:00"/>
    <n v="168"/>
    <n v="0"/>
    <n v="0"/>
    <s v="Nathan Kyme"/>
    <s v="New All Season Development"/>
    <m/>
    <s v="VC7556-2019-017"/>
    <s v="929 OF"/>
    <m/>
    <m/>
    <m/>
    <s v="Approved"/>
    <m/>
    <m/>
    <s v="Road building acitivities from Mink Cre"/>
    <n v="6"/>
    <s v="C237-C247"/>
    <s v="Mink"/>
    <n v="0"/>
    <d v="2021-10-12T00:00:00"/>
    <m/>
    <s v="58"/>
    <d v="2021-10-15T00:00:00"/>
    <s v=""/>
    <s v=""/>
    <m/>
    <m/>
    <m/>
    <s v=""/>
    <s v="06"/>
    <s v="Corbiere and Sons Contracting1019820211005-8Excavator - 36 ton- After Jan 1081175.68"/>
    <s v="Corbiere and Sons Contracting1019820211005-8Excavator - 36 ton- After Jan 1081175.68INV #151"/>
    <s v="New All Season Development"/>
    <s v=""/>
    <x v="2"/>
  </r>
  <r>
    <x v="1"/>
    <n v="6"/>
    <n v="0"/>
    <n v="10198"/>
    <s v="20211005-8"/>
    <n v="53510602"/>
    <s v="Access"/>
    <n v="0"/>
    <s v="Excavator - 36 ton- After Jan 10"/>
    <n v="146.96"/>
    <n v="12"/>
    <s v="Dynamic"/>
    <s v="110.22"/>
    <s v="0"/>
    <s v=""/>
    <s v=""/>
    <n v="1763.52"/>
    <n v="229.2576"/>
    <n v="1992.7775999999999"/>
    <d v="2021-10-05T00:00:00"/>
    <n v="0"/>
    <x v="7"/>
    <d v="2021-10-21T00:00:00"/>
    <n v="168"/>
    <n v="0"/>
    <n v="0"/>
    <s v="Nathan Kyme"/>
    <s v="New All Season Development"/>
    <m/>
    <s v="VC7556-2019-017"/>
    <s v="929 OF"/>
    <m/>
    <m/>
    <m/>
    <s v="Approved"/>
    <m/>
    <m/>
    <s v="Road building acitivities from Mink Cre"/>
    <n v="6"/>
    <s v="C237-C247"/>
    <s v="Mink"/>
    <n v="0"/>
    <d v="2021-10-12T00:00:00"/>
    <m/>
    <s v="58"/>
    <d v="2021-10-15T00:00:00"/>
    <s v=""/>
    <s v=""/>
    <m/>
    <m/>
    <m/>
    <s v=""/>
    <s v="06"/>
    <s v="Corbiere and Sons Contracting1019820211005-8Excavator - 36 ton- After Jan 10121763.52"/>
    <s v="Corbiere and Sons Contracting1019820211005-8Excavator - 36 ton- After Jan 10121763.52INV #151"/>
    <s v="New All Season Development"/>
    <s v=""/>
    <x v="2"/>
  </r>
  <r>
    <x v="1"/>
    <n v="6"/>
    <n v="0"/>
    <n v="10198"/>
    <s v="20211005-8"/>
    <n v="53510602"/>
    <s v="Access"/>
    <n v="0"/>
    <s v="Dozer D6 or equal- After Jan 10"/>
    <n v="131.47999999999999"/>
    <n v="12"/>
    <s v="Dynamic"/>
    <s v="98.61"/>
    <s v="0"/>
    <s v=""/>
    <s v=""/>
    <n v="1577.76"/>
    <n v="205.1088"/>
    <n v="1782.8687999999997"/>
    <d v="2021-10-05T00:00:00"/>
    <n v="0"/>
    <x v="7"/>
    <d v="2021-10-21T00:00:00"/>
    <n v="168"/>
    <n v="0"/>
    <n v="0"/>
    <s v="Nathan Kyme"/>
    <s v="New All Season Development"/>
    <m/>
    <s v="VC7556-2019-017"/>
    <s v="929 OF"/>
    <m/>
    <m/>
    <m/>
    <s v="Approved"/>
    <m/>
    <m/>
    <s v="Road building acitivities from Mink Cre"/>
    <n v="6"/>
    <s v="C237-C247"/>
    <s v="Mink"/>
    <n v="0"/>
    <d v="2021-10-12T00:00:00"/>
    <m/>
    <s v="58"/>
    <d v="2021-10-15T00:00:00"/>
    <s v=""/>
    <s v=""/>
    <m/>
    <m/>
    <m/>
    <s v=""/>
    <s v="06"/>
    <s v="Corbiere and Sons Contracting1019820211005-8Dozer D6 or equal- After Jan 10121577.76"/>
    <s v="Corbiere and Sons Contracting1019820211005-8Dozer D6 or equal- After Jan 10121577.76INV #151"/>
    <s v="New All Season Development"/>
    <s v=""/>
    <x v="2"/>
  </r>
  <r>
    <x v="1"/>
    <n v="6"/>
    <n v="0"/>
    <n v="10197"/>
    <s v="20211005-7"/>
    <n v="53510602"/>
    <s v="Access"/>
    <n v="0"/>
    <s v="Labourer - General - After Jan 10"/>
    <n v="60"/>
    <n v="13"/>
    <s v="HR"/>
    <s v=""/>
    <s v=""/>
    <s v="60"/>
    <s v="0"/>
    <n v="780"/>
    <n v="101.4"/>
    <n v="881.39999999999986"/>
    <d v="2021-10-05T00:00:00"/>
    <n v="0"/>
    <x v="7"/>
    <d v="2021-10-21T00:00:00"/>
    <n v="168"/>
    <n v="0"/>
    <n v="0"/>
    <s v="Nathan Kyme"/>
    <s v="New All Season Development"/>
    <m/>
    <s v="VC7556-2019-017"/>
    <s v="929 OF"/>
    <m/>
    <m/>
    <m/>
    <s v="Approved"/>
    <m/>
    <m/>
    <s v="Road building activities on Del Lake Road"/>
    <n v="6"/>
    <s v="C186-C195"/>
    <s v="Del Lake Road"/>
    <n v="0"/>
    <d v="2021-10-12T00:00:00"/>
    <m/>
    <s v="58"/>
    <d v="2021-10-15T00:00:00"/>
    <s v=""/>
    <s v=""/>
    <m/>
    <m/>
    <m/>
    <s v=""/>
    <s v="06"/>
    <s v="Corbiere and Sons Contracting1019720211005-7Labourer - General - After Jan 1013780"/>
    <s v="Corbiere and Sons Contracting1019720211005-7Labourer - General - After Jan 1013780INV #151"/>
    <s v="New All Season Development"/>
    <s v=""/>
    <x v="2"/>
  </r>
  <r>
    <x v="1"/>
    <n v="6"/>
    <n v="0"/>
    <n v="10197"/>
    <s v="20211005-7"/>
    <n v="53510602"/>
    <s v="Access"/>
    <n v="0"/>
    <s v="Operator - Principle - After Jan 10"/>
    <n v="75"/>
    <n v="78"/>
    <s v="HR"/>
    <s v=""/>
    <s v=""/>
    <s v="75"/>
    <s v="0"/>
    <n v="5850"/>
    <n v="760.5"/>
    <n v="6610.4999999999991"/>
    <d v="2021-10-05T00:00:00"/>
    <n v="0"/>
    <x v="7"/>
    <d v="2021-10-21T00:00:00"/>
    <n v="168"/>
    <n v="0"/>
    <n v="0"/>
    <s v="Nathan Kyme"/>
    <s v="New All Season Development"/>
    <m/>
    <s v="VC7556-2019-017"/>
    <s v="929 OF"/>
    <m/>
    <m/>
    <m/>
    <s v="Approved"/>
    <m/>
    <m/>
    <s v="Road building activities on Del Lake Road"/>
    <n v="6"/>
    <s v="C186-C195"/>
    <s v="Del Lake Road"/>
    <n v="0"/>
    <d v="2021-10-12T00:00:00"/>
    <m/>
    <s v="58"/>
    <d v="2021-10-15T00:00:00"/>
    <s v=""/>
    <s v=""/>
    <m/>
    <m/>
    <m/>
    <s v=""/>
    <s v="06"/>
    <s v="Corbiere and Sons Contracting1019720211005-7Operator - Principle - After Jan 10785850"/>
    <s v="Corbiere and Sons Contracting1019720211005-7Operator - Principle - After Jan 10785850INV #151"/>
    <s v="New All Season Development"/>
    <s v=""/>
    <x v="2"/>
  </r>
  <r>
    <x v="1"/>
    <n v="6"/>
    <n v="0"/>
    <n v="10197"/>
    <s v="20211005-7"/>
    <n v="53510602"/>
    <s v="Access"/>
    <n v="0"/>
    <s v="L.O.A."/>
    <n v="210"/>
    <n v="8"/>
    <s v="DAY"/>
    <s v=""/>
    <s v=""/>
    <m/>
    <s v="0"/>
    <n v="1680"/>
    <n v="218.4"/>
    <n v="1898.3999999999999"/>
    <d v="2021-10-05T00:00:00"/>
    <n v="0"/>
    <x v="7"/>
    <d v="2021-10-21T00:00:00"/>
    <n v="168"/>
    <n v="0"/>
    <n v="0"/>
    <s v="Nathan Kyme"/>
    <s v="New All Season Development"/>
    <m/>
    <s v="VC7556-2019-017"/>
    <s v="929 OF"/>
    <m/>
    <m/>
    <m/>
    <s v="Approved"/>
    <m/>
    <m/>
    <s v="Road building activities on Del Lake Road"/>
    <n v="6"/>
    <s v="C186-C195"/>
    <s v="Del Lake Road"/>
    <n v="0"/>
    <d v="2021-10-12T00:00:00"/>
    <m/>
    <s v="58"/>
    <d v="2021-10-15T00:00:00"/>
    <s v=""/>
    <s v=""/>
    <m/>
    <m/>
    <m/>
    <s v=""/>
    <s v="06"/>
    <s v="Corbiere and Sons Contracting1019720211005-7L.O.A.81680"/>
    <s v="Corbiere and Sons Contracting1019720211005-7L.O.A.81680INV #151"/>
    <s v="New All Season Development"/>
    <s v=""/>
    <x v="2"/>
  </r>
  <r>
    <x v="1"/>
    <n v="6"/>
    <n v="0"/>
    <n v="10197"/>
    <s v="20211005-7"/>
    <n v="53510602"/>
    <s v="Access"/>
    <n v="0"/>
    <s v="Foreman"/>
    <n v="95"/>
    <n v="13"/>
    <s v="HR"/>
    <s v=""/>
    <s v=""/>
    <s v="95"/>
    <s v="0"/>
    <n v="1235"/>
    <n v="160.55000000000001"/>
    <n v="1395.55"/>
    <d v="2021-10-05T00:00:00"/>
    <n v="0"/>
    <x v="7"/>
    <d v="2021-10-21T00:00:00"/>
    <n v="168"/>
    <n v="0"/>
    <n v="0"/>
    <s v="Nathan Kyme"/>
    <s v="New All Season Development"/>
    <m/>
    <s v="VC7556-2019-017"/>
    <s v="929 OF"/>
    <m/>
    <m/>
    <m/>
    <s v="Approved"/>
    <m/>
    <m/>
    <s v="Road building activities on Del Lake Road"/>
    <n v="6"/>
    <s v="C186-C195"/>
    <s v="Del Lake Road"/>
    <n v="0"/>
    <d v="2021-10-12T00:00:00"/>
    <m/>
    <s v="58"/>
    <d v="2021-10-15T00:00:00"/>
    <s v=""/>
    <s v=""/>
    <m/>
    <m/>
    <m/>
    <s v=""/>
    <s v="06"/>
    <s v="Corbiere and Sons Contracting1019720211005-7Foreman131235"/>
    <s v="Corbiere and Sons Contracting1019720211005-7Foreman131235INV #151"/>
    <s v="New All Season Development"/>
    <s v=""/>
    <x v="2"/>
  </r>
  <r>
    <x v="1"/>
    <n v="6"/>
    <n v="0"/>
    <n v="10197"/>
    <s v="20211005-7"/>
    <n v="53510602"/>
    <s v="Access"/>
    <n v="0"/>
    <s v="Rock Truck - 30 Ton- After Jan 10"/>
    <n v="138.05000000000001"/>
    <n v="24"/>
    <s v="Dynamic"/>
    <s v="103.54"/>
    <s v="0"/>
    <s v=""/>
    <s v=""/>
    <n v="3313.2"/>
    <n v="430.71600000000001"/>
    <n v="3743.9159999999993"/>
    <d v="2021-10-05T00:00:00"/>
    <n v="0"/>
    <x v="7"/>
    <d v="2021-10-21T00:00:00"/>
    <n v="168"/>
    <n v="0"/>
    <n v="0"/>
    <s v="Nathan Kyme"/>
    <s v="New All Season Development"/>
    <m/>
    <s v="VC7556-2019-017"/>
    <s v="929 OF"/>
    <m/>
    <m/>
    <m/>
    <s v="Approved"/>
    <m/>
    <m/>
    <s v="Road building activities on Del Lake Road"/>
    <n v="6"/>
    <s v="C186-C195"/>
    <s v="Del Lake Road"/>
    <n v="0"/>
    <d v="2021-10-12T00:00:00"/>
    <m/>
    <s v="58"/>
    <d v="2021-10-15T00:00:00"/>
    <s v=""/>
    <s v=""/>
    <m/>
    <m/>
    <m/>
    <s v=""/>
    <s v="06"/>
    <s v="Corbiere and Sons Contracting1019720211005-7Rock Truck - 30 Ton- After Jan 10243313.2"/>
    <s v="Corbiere and Sons Contracting1019720211005-7Rock Truck - 30 Ton- After Jan 10243313.2INV #151"/>
    <s v="New All Season Development"/>
    <s v=""/>
    <x v="2"/>
  </r>
  <r>
    <x v="1"/>
    <n v="6"/>
    <n v="0"/>
    <n v="10197"/>
    <s v="20211005-7"/>
    <n v="53510602"/>
    <s v="Access"/>
    <n v="0"/>
    <s v="Light Truck - Pick up- After Jan 10"/>
    <n v="243.75"/>
    <n v="5"/>
    <s v="DAY"/>
    <s v="182.81"/>
    <s v="0"/>
    <s v=""/>
    <s v=""/>
    <n v="1218.75"/>
    <n v="158.4375"/>
    <n v="1377.1874999999998"/>
    <d v="2021-10-05T00:00:00"/>
    <n v="0"/>
    <x v="7"/>
    <d v="2021-10-21T00:00:00"/>
    <n v="168"/>
    <n v="0"/>
    <n v="0"/>
    <s v="Nathan Kyme"/>
    <s v="New All Season Development"/>
    <m/>
    <s v="VC7556-2019-017"/>
    <s v="929 OF"/>
    <m/>
    <m/>
    <m/>
    <s v="Approved"/>
    <m/>
    <m/>
    <s v="Road building activities on Del Lake Road"/>
    <n v="6"/>
    <s v="C186-C195"/>
    <s v="Del Lake Road"/>
    <n v="0"/>
    <d v="2021-10-12T00:00:00"/>
    <m/>
    <s v="58"/>
    <d v="2021-10-15T00:00:00"/>
    <s v=""/>
    <s v=""/>
    <m/>
    <m/>
    <m/>
    <s v=""/>
    <s v="06"/>
    <s v="Corbiere and Sons Contracting1019720211005-7Light Truck - Pick up- After Jan 1051218.75"/>
    <s v="Corbiere and Sons Contracting1019720211005-7Light Truck - Pick up- After Jan 1051218.75INV #151"/>
    <s v="New All Season Development"/>
    <s v=""/>
    <x v="2"/>
  </r>
  <r>
    <x v="1"/>
    <n v="6"/>
    <n v="0"/>
    <n v="10197"/>
    <s v="20211005-7"/>
    <n v="53510602"/>
    <s v="Access"/>
    <n v="0"/>
    <s v="ATV - Side by Side w/ roll bar- After Jan 10"/>
    <n v="18.45"/>
    <n v="10"/>
    <s v="HR"/>
    <s v="13.84"/>
    <s v="0"/>
    <s v=""/>
    <s v=""/>
    <n v="184.5"/>
    <n v="23.984999999999999"/>
    <n v="208.48499999999999"/>
    <d v="2021-10-05T00:00:00"/>
    <n v="0"/>
    <x v="7"/>
    <d v="2021-10-21T00:00:00"/>
    <n v="168"/>
    <n v="0"/>
    <n v="0"/>
    <s v="Nathan Kyme"/>
    <s v="New All Season Development"/>
    <m/>
    <s v="VC7556-2019-017"/>
    <s v="929 OF"/>
    <m/>
    <m/>
    <m/>
    <s v="Approved"/>
    <m/>
    <m/>
    <s v="Road building activities on Del Lake Road"/>
    <n v="6"/>
    <s v="C186-C195"/>
    <s v="Del Lake Road"/>
    <n v="0"/>
    <d v="2021-10-12T00:00:00"/>
    <m/>
    <s v="58"/>
    <d v="2021-10-15T00:00:00"/>
    <s v=""/>
    <s v=""/>
    <m/>
    <m/>
    <m/>
    <s v=""/>
    <s v="06"/>
    <s v="Corbiere and Sons Contracting1019720211005-7ATV - Side by Side w/ roll bar- After Jan 1010184.5"/>
    <s v="Corbiere and Sons Contracting1019720211005-7ATV - Side by Side w/ roll bar- After Jan 1010184.5INV #151"/>
    <s v="New All Season Development"/>
    <s v=""/>
    <x v="2"/>
  </r>
  <r>
    <x v="1"/>
    <n v="6"/>
    <n v="0"/>
    <n v="10197"/>
    <s v="20211005-7"/>
    <n v="53510602"/>
    <s v="Access"/>
    <n v="0"/>
    <s v="Excavator Hammer - 30 - 50 ton- After Jan 10"/>
    <n v="63.38"/>
    <n v="12"/>
    <s v="HR"/>
    <s v="47.54"/>
    <s v="0"/>
    <s v=""/>
    <s v=""/>
    <n v="760.56"/>
    <n v="98.872799999999998"/>
    <n v="859.43279999999982"/>
    <d v="2021-10-05T00:00:00"/>
    <n v="0"/>
    <x v="7"/>
    <d v="2021-10-21T00:00:00"/>
    <n v="168"/>
    <n v="0"/>
    <n v="0"/>
    <s v="Nathan Kyme"/>
    <s v="New All Season Development"/>
    <m/>
    <s v="VC7556-2019-017"/>
    <s v="929 OF"/>
    <m/>
    <m/>
    <m/>
    <s v="Approved"/>
    <m/>
    <m/>
    <s v="Road building activities on Del Lake Road"/>
    <n v="6"/>
    <s v="C186-C195"/>
    <s v="Del Lake Road"/>
    <n v="0"/>
    <d v="2021-10-12T00:00:00"/>
    <m/>
    <s v="58"/>
    <d v="2021-10-15T00:00:00"/>
    <s v=""/>
    <s v=""/>
    <m/>
    <m/>
    <m/>
    <s v=""/>
    <s v="06"/>
    <s v="Corbiere and Sons Contracting1019720211005-7Excavator Hammer - 30 - 50 ton- After Jan 1012760.56"/>
    <s v="Corbiere and Sons Contracting1019720211005-7Excavator Hammer - 30 - 50 ton- After Jan 1012760.56INV #151"/>
    <s v="New All Season Development"/>
    <s v=""/>
    <x v="2"/>
  </r>
  <r>
    <x v="1"/>
    <n v="6"/>
    <n v="0"/>
    <n v="10197"/>
    <s v="20211005-7"/>
    <n v="53510602"/>
    <s v="Access"/>
    <n v="0"/>
    <s v="Excavator Thumb - 30 - 50 ton- After Jan 10"/>
    <n v="12.21"/>
    <n v="36"/>
    <s v="HR"/>
    <s v="9.16"/>
    <s v="0"/>
    <s v=""/>
    <s v=""/>
    <n v="439.56"/>
    <n v="57.142800000000001"/>
    <n v="496.70279999999997"/>
    <d v="2021-10-05T00:00:00"/>
    <n v="0"/>
    <x v="7"/>
    <d v="2021-10-21T00:00:00"/>
    <n v="168"/>
    <n v="0"/>
    <n v="0"/>
    <s v="Nathan Kyme"/>
    <s v="New All Season Development"/>
    <m/>
    <s v="VC7556-2019-017"/>
    <s v="929 OF"/>
    <m/>
    <m/>
    <m/>
    <s v="Approved"/>
    <m/>
    <m/>
    <s v="Road building activities on Del Lake Road"/>
    <n v="6"/>
    <s v="C186-C195"/>
    <s v="Del Lake Road"/>
    <n v="0"/>
    <d v="2021-10-12T00:00:00"/>
    <m/>
    <s v="58"/>
    <d v="2021-10-15T00:00:00"/>
    <s v=""/>
    <s v=""/>
    <m/>
    <m/>
    <m/>
    <s v=""/>
    <s v="06"/>
    <s v="Corbiere and Sons Contracting1019720211005-7Excavator Thumb - 30 - 50 ton- After Jan 1036439.56"/>
    <s v="Corbiere and Sons Contracting1019720211005-7Excavator Thumb - 30 - 50 ton- After Jan 1036439.56INV #151"/>
    <s v="New All Season Development"/>
    <s v=""/>
    <x v="2"/>
  </r>
  <r>
    <x v="1"/>
    <n v="6"/>
    <n v="0"/>
    <n v="10197"/>
    <s v="20211005-7"/>
    <n v="53510602"/>
    <s v="Access"/>
    <n v="0"/>
    <s v="Excavator - 36 ton- After Jan 10"/>
    <n v="146.96"/>
    <n v="24"/>
    <s v="Dynamic"/>
    <s v="110.22"/>
    <s v="0"/>
    <s v=""/>
    <s v=""/>
    <n v="3527.04"/>
    <n v="458.51519999999999"/>
    <n v="3985.5551999999998"/>
    <d v="2021-10-05T00:00:00"/>
    <n v="0"/>
    <x v="7"/>
    <d v="2021-10-21T00:00:00"/>
    <n v="168"/>
    <n v="0"/>
    <n v="0"/>
    <s v="Nathan Kyme"/>
    <s v="New All Season Development"/>
    <m/>
    <s v="VC7556-2019-017"/>
    <s v="929 OF"/>
    <m/>
    <m/>
    <m/>
    <s v="Approved"/>
    <m/>
    <m/>
    <s v="Road building activities on Del Lake Road"/>
    <n v="6"/>
    <s v="C186-C195"/>
    <s v="Del Lake Road"/>
    <n v="0"/>
    <d v="2021-10-12T00:00:00"/>
    <m/>
    <s v="58"/>
    <d v="2021-10-15T00:00:00"/>
    <s v=""/>
    <s v=""/>
    <m/>
    <m/>
    <m/>
    <s v=""/>
    <s v="06"/>
    <s v="Corbiere and Sons Contracting1019720211005-7Excavator - 36 ton- After Jan 10243527.04"/>
    <s v="Corbiere and Sons Contracting1019720211005-7Excavator - 36 ton- After Jan 10243527.04INV #151"/>
    <s v="New All Season Development"/>
    <s v=""/>
    <x v="2"/>
  </r>
  <r>
    <x v="1"/>
    <n v="6"/>
    <n v="0"/>
    <n v="10197"/>
    <s v="20211005-7"/>
    <n v="53510602"/>
    <s v="Access"/>
    <n v="0"/>
    <s v="Excavator - 36 ton- After Jan 10"/>
    <n v="146.96"/>
    <n v="12"/>
    <s v="Dynamic"/>
    <s v="110.22"/>
    <s v="0"/>
    <s v=""/>
    <s v=""/>
    <n v="1763.52"/>
    <n v="229.2576"/>
    <n v="1992.7775999999999"/>
    <d v="2021-10-05T00:00:00"/>
    <n v="0"/>
    <x v="7"/>
    <d v="2021-10-21T00:00:00"/>
    <n v="168"/>
    <n v="0"/>
    <n v="0"/>
    <s v="Nathan Kyme"/>
    <s v="New All Season Development"/>
    <m/>
    <s v="VC7556-2019-017"/>
    <s v="929 OF"/>
    <m/>
    <m/>
    <m/>
    <s v="Approved"/>
    <m/>
    <m/>
    <s v="Road building activities on Del Lake Road"/>
    <n v="6"/>
    <s v="C186-C195"/>
    <s v="Del Lake Road"/>
    <n v="0"/>
    <d v="2021-10-12T00:00:00"/>
    <m/>
    <s v="58"/>
    <d v="2021-10-15T00:00:00"/>
    <s v=""/>
    <s v=""/>
    <m/>
    <m/>
    <m/>
    <s v=""/>
    <s v="06"/>
    <s v="Corbiere and Sons Contracting1019720211005-7Excavator - 36 ton- After Jan 10121763.52"/>
    <s v="Corbiere and Sons Contracting1019720211005-7Excavator - 36 ton- After Jan 10121763.52INV #151"/>
    <s v="New All Season Development"/>
    <s v=""/>
    <x v="2"/>
  </r>
  <r>
    <x v="1"/>
    <n v="6"/>
    <n v="0"/>
    <n v="10197"/>
    <s v="20211005-7"/>
    <n v="53510602"/>
    <s v="Access"/>
    <n v="0"/>
    <s v="Excavator - 30 ton- After Jan 10"/>
    <n v="138.44999999999999"/>
    <n v="12"/>
    <s v="Dynamic"/>
    <s v="103.84"/>
    <s v="0"/>
    <s v=""/>
    <s v=""/>
    <n v="1661.4"/>
    <n v="215.98200000000003"/>
    <n v="1877.3819999999998"/>
    <d v="2021-10-05T00:00:00"/>
    <n v="0"/>
    <x v="7"/>
    <d v="2021-10-21T00:00:00"/>
    <n v="168"/>
    <n v="0"/>
    <n v="0"/>
    <s v="Nathan Kyme"/>
    <s v="New All Season Development"/>
    <m/>
    <s v="VC7556-2019-017"/>
    <s v="929 OF"/>
    <m/>
    <m/>
    <m/>
    <s v="Approved"/>
    <m/>
    <m/>
    <s v="Road building activities on Del Lake Road"/>
    <n v="6"/>
    <s v="C186-C195"/>
    <s v="Del Lake Road"/>
    <n v="0"/>
    <d v="2021-10-12T00:00:00"/>
    <m/>
    <s v="58"/>
    <d v="2021-10-15T00:00:00"/>
    <s v=""/>
    <s v=""/>
    <m/>
    <m/>
    <m/>
    <s v=""/>
    <s v="06"/>
    <s v="Corbiere and Sons Contracting1019720211005-7Excavator - 30 ton- After Jan 10121661.4"/>
    <s v="Corbiere and Sons Contracting1019720211005-7Excavator - 30 ton- After Jan 10121661.4INV #151"/>
    <s v="New All Season Development"/>
    <s v=""/>
    <x v="2"/>
  </r>
  <r>
    <x v="1"/>
    <n v="6"/>
    <n v="0"/>
    <n v="10195"/>
    <s v="20211005-5"/>
    <n v="53510602"/>
    <s v="Access"/>
    <n v="0"/>
    <s v="Labourer - General - After Jan 10"/>
    <n v="60"/>
    <n v="12"/>
    <s v="HR"/>
    <s v=""/>
    <s v=""/>
    <s v="60"/>
    <s v="0"/>
    <n v="720"/>
    <n v="93.600000000000009"/>
    <n v="813.59999999999991"/>
    <d v="2021-10-05T00:00:00"/>
    <n v="0"/>
    <x v="7"/>
    <d v="2021-10-21T00:00:00"/>
    <n v="168"/>
    <n v="0"/>
    <n v="0"/>
    <s v="Nathan Kyme"/>
    <s v="New All Season Development"/>
    <m/>
    <s v="VC7556-2019-017"/>
    <s v="929 OF"/>
    <m/>
    <m/>
    <m/>
    <s v="Approved"/>
    <m/>
    <m/>
    <s v="Road Building activities on Neys Road"/>
    <n v="6"/>
    <s v="C219-C236"/>
    <s v="Neys"/>
    <n v="0"/>
    <d v="2021-10-12T00:00:00"/>
    <m/>
    <s v="58"/>
    <d v="2021-10-15T00:00:00"/>
    <s v=""/>
    <s v=""/>
    <m/>
    <m/>
    <m/>
    <s v=""/>
    <s v="06"/>
    <s v="Corbiere and Sons Contracting1019520211005-5Labourer - General - After Jan 1012720"/>
    <s v="Corbiere and Sons Contracting1019520211005-5Labourer - General - After Jan 1012720INV #151"/>
    <s v="New All Season Development"/>
    <s v=""/>
    <x v="2"/>
  </r>
  <r>
    <x v="1"/>
    <n v="6"/>
    <n v="0"/>
    <n v="10195"/>
    <s v="20211005-5"/>
    <n v="53510602"/>
    <s v="Access"/>
    <n v="0"/>
    <s v="Operator - Principle - After Jan 10"/>
    <n v="75"/>
    <n v="70"/>
    <s v="HR"/>
    <s v=""/>
    <s v=""/>
    <s v="75"/>
    <s v="0"/>
    <n v="5250"/>
    <n v="682.5"/>
    <n v="5932.4999999999991"/>
    <d v="2021-10-05T00:00:00"/>
    <n v="0"/>
    <x v="7"/>
    <d v="2021-10-21T00:00:00"/>
    <n v="168"/>
    <n v="0"/>
    <n v="0"/>
    <s v="Nathan Kyme"/>
    <s v="New All Season Development"/>
    <m/>
    <s v="VC7556-2019-017"/>
    <s v="929 OF"/>
    <m/>
    <m/>
    <m/>
    <s v="Approved"/>
    <m/>
    <m/>
    <s v="Road Building activities on Neys Road"/>
    <n v="6"/>
    <s v="C219-C236"/>
    <s v="Neys"/>
    <n v="0"/>
    <d v="2021-10-12T00:00:00"/>
    <m/>
    <s v="58"/>
    <d v="2021-10-15T00:00:00"/>
    <s v=""/>
    <s v=""/>
    <m/>
    <m/>
    <m/>
    <s v=""/>
    <s v="06"/>
    <s v="Corbiere and Sons Contracting1019520211005-5Operator - Principle - After Jan 10705250"/>
    <s v="Corbiere and Sons Contracting1019520211005-5Operator - Principle - After Jan 10705250INV #151"/>
    <s v="New All Season Development"/>
    <s v=""/>
    <x v="2"/>
  </r>
  <r>
    <x v="1"/>
    <n v="6"/>
    <n v="0"/>
    <n v="10195"/>
    <s v="20211005-5"/>
    <n v="53510602"/>
    <s v="Access"/>
    <n v="0"/>
    <s v="L.O.A."/>
    <n v="210"/>
    <n v="7"/>
    <s v="DAY"/>
    <s v=""/>
    <s v=""/>
    <m/>
    <s v="0"/>
    <n v="1470"/>
    <n v="191.1"/>
    <n v="1661.1"/>
    <d v="2021-10-05T00:00:00"/>
    <n v="0"/>
    <x v="7"/>
    <d v="2021-10-21T00:00:00"/>
    <n v="168"/>
    <n v="0"/>
    <n v="0"/>
    <s v="Nathan Kyme"/>
    <s v="New All Season Development"/>
    <m/>
    <s v="VC7556-2019-017"/>
    <s v="929 OF"/>
    <m/>
    <m/>
    <m/>
    <s v="Approved"/>
    <m/>
    <m/>
    <s v="Road Building activities on Neys Road"/>
    <n v="6"/>
    <s v="C219-C236"/>
    <s v="Neys"/>
    <n v="0"/>
    <d v="2021-10-12T00:00:00"/>
    <m/>
    <s v="58"/>
    <d v="2021-10-15T00:00:00"/>
    <s v=""/>
    <s v=""/>
    <m/>
    <m/>
    <m/>
    <s v=""/>
    <s v="06"/>
    <s v="Corbiere and Sons Contracting1019520211005-5L.O.A.71470"/>
    <s v="Corbiere and Sons Contracting1019520211005-5L.O.A.71470INV #151"/>
    <s v="New All Season Development"/>
    <s v=""/>
    <x v="2"/>
  </r>
  <r>
    <x v="1"/>
    <n v="6"/>
    <n v="0"/>
    <n v="10195"/>
    <s v="20211005-5"/>
    <n v="53510602"/>
    <s v="Access"/>
    <n v="0"/>
    <s v="Foreman"/>
    <n v="95"/>
    <n v="13"/>
    <s v="HR"/>
    <s v=""/>
    <s v=""/>
    <s v="95"/>
    <s v="0"/>
    <n v="1235"/>
    <n v="160.55000000000001"/>
    <n v="1395.55"/>
    <d v="2021-10-05T00:00:00"/>
    <n v="0"/>
    <x v="7"/>
    <d v="2021-10-21T00:00:00"/>
    <n v="168"/>
    <n v="0"/>
    <n v="0"/>
    <s v="Nathan Kyme"/>
    <s v="New All Season Development"/>
    <m/>
    <s v="VC7556-2019-017"/>
    <s v="929 OF"/>
    <m/>
    <m/>
    <m/>
    <s v="Approved"/>
    <m/>
    <m/>
    <s v="Road Building activities on Neys Road"/>
    <n v="6"/>
    <s v="C219-C236"/>
    <s v="Neys"/>
    <n v="0"/>
    <d v="2021-10-12T00:00:00"/>
    <m/>
    <s v="58"/>
    <d v="2021-10-15T00:00:00"/>
    <s v=""/>
    <s v=""/>
    <m/>
    <m/>
    <m/>
    <s v=""/>
    <s v="06"/>
    <s v="Corbiere and Sons Contracting1019520211005-5Foreman131235"/>
    <s v="Corbiere and Sons Contracting1019520211005-5Foreman131235INV #151"/>
    <s v="New All Season Development"/>
    <s v=""/>
    <x v="2"/>
  </r>
  <r>
    <x v="1"/>
    <n v="6"/>
    <n v="0"/>
    <n v="10195"/>
    <s v="20211005-5"/>
    <n v="53510602"/>
    <s v="Access"/>
    <n v="0"/>
    <s v="Rock Truck - 30 Ton- After Jan 10"/>
    <n v="138.05000000000001"/>
    <n v="39"/>
    <s v="Dynamic"/>
    <s v="103.54"/>
    <s v="0"/>
    <s v=""/>
    <s v=""/>
    <n v="5383.95"/>
    <n v="699.9135"/>
    <n v="6083.8634999999995"/>
    <d v="2021-10-05T00:00:00"/>
    <n v="0"/>
    <x v="7"/>
    <d v="2021-10-21T00:00:00"/>
    <n v="168"/>
    <n v="0"/>
    <n v="0"/>
    <s v="Nathan Kyme"/>
    <s v="New All Season Development"/>
    <m/>
    <s v="VC7556-2019-017"/>
    <s v="929 OF"/>
    <m/>
    <m/>
    <m/>
    <s v="Approved"/>
    <m/>
    <m/>
    <s v="Road Building activities on Neys Road"/>
    <n v="6"/>
    <s v="C219-C236"/>
    <s v="Neys"/>
    <n v="0"/>
    <d v="2021-10-12T00:00:00"/>
    <m/>
    <s v="58"/>
    <d v="2021-10-15T00:00:00"/>
    <s v=""/>
    <s v=""/>
    <m/>
    <m/>
    <m/>
    <s v=""/>
    <s v="06"/>
    <s v="Corbiere and Sons Contracting1019520211005-5Rock Truck - 30 Ton- After Jan 10395383.95"/>
    <s v="Corbiere and Sons Contracting1019520211005-5Rock Truck - 30 Ton- After Jan 10395383.95INV #151"/>
    <s v="New All Season Development"/>
    <s v=""/>
    <x v="2"/>
  </r>
  <r>
    <x v="1"/>
    <n v="6"/>
    <n v="0"/>
    <n v="10195"/>
    <s v="20211005-5"/>
    <n v="53510602"/>
    <s v="Access"/>
    <n v="0"/>
    <s v="Light Truck - Pick up- After Jan 10"/>
    <n v="243.75"/>
    <n v="4"/>
    <s v="DAY"/>
    <s v="182.81"/>
    <s v="0"/>
    <s v=""/>
    <s v=""/>
    <n v="975"/>
    <n v="126.75"/>
    <n v="1101.75"/>
    <d v="2021-10-05T00:00:00"/>
    <n v="0"/>
    <x v="7"/>
    <d v="2021-10-21T00:00:00"/>
    <n v="168"/>
    <n v="0"/>
    <n v="0"/>
    <s v="Nathan Kyme"/>
    <s v="New All Season Development"/>
    <m/>
    <s v="VC7556-2019-017"/>
    <s v="929 OF"/>
    <m/>
    <m/>
    <m/>
    <s v="Approved"/>
    <m/>
    <m/>
    <s v="Road Building activities on Neys Road"/>
    <n v="6"/>
    <s v="C219-C236"/>
    <s v="Neys"/>
    <n v="0"/>
    <d v="2021-10-12T00:00:00"/>
    <m/>
    <s v="58"/>
    <d v="2021-10-15T00:00:00"/>
    <s v=""/>
    <s v=""/>
    <m/>
    <m/>
    <m/>
    <s v=""/>
    <s v="06"/>
    <s v="Corbiere and Sons Contracting1019520211005-5Light Truck - Pick up- After Jan 104975"/>
    <s v="Corbiere and Sons Contracting1019520211005-5Light Truck - Pick up- After Jan 104975INV #151"/>
    <s v="New All Season Development"/>
    <s v=""/>
    <x v="2"/>
  </r>
  <r>
    <x v="1"/>
    <n v="6"/>
    <n v="0"/>
    <n v="10195"/>
    <s v="20211005-5"/>
    <n v="53510602"/>
    <s v="Access"/>
    <n v="0"/>
    <s v="ATV - Side by Side w/ roll bar- After Jan 10"/>
    <n v="18.45"/>
    <n v="10"/>
    <s v="HR"/>
    <s v="13.84"/>
    <s v="0"/>
    <s v=""/>
    <s v=""/>
    <n v="184.5"/>
    <n v="23.984999999999999"/>
    <n v="208.48499999999999"/>
    <d v="2021-10-05T00:00:00"/>
    <n v="0"/>
    <x v="7"/>
    <d v="2021-10-21T00:00:00"/>
    <n v="168"/>
    <n v="0"/>
    <n v="0"/>
    <s v="Nathan Kyme"/>
    <s v="New All Season Development"/>
    <m/>
    <s v="VC7556-2019-017"/>
    <s v="929 OF"/>
    <m/>
    <m/>
    <m/>
    <s v="Approved"/>
    <m/>
    <m/>
    <s v="Road Building activities on Neys Road"/>
    <n v="6"/>
    <s v="C219-C236"/>
    <s v="Neys"/>
    <n v="0"/>
    <d v="2021-10-12T00:00:00"/>
    <m/>
    <s v="58"/>
    <d v="2021-10-15T00:00:00"/>
    <s v=""/>
    <s v=""/>
    <m/>
    <m/>
    <m/>
    <s v=""/>
    <s v="06"/>
    <s v="Corbiere and Sons Contracting1019520211005-5ATV - Side by Side w/ roll bar- After Jan 1010184.5"/>
    <s v="Corbiere and Sons Contracting1019520211005-5ATV - Side by Side w/ roll bar- After Jan 1010184.5INV #151"/>
    <s v="New All Season Development"/>
    <s v=""/>
    <x v="2"/>
  </r>
  <r>
    <x v="1"/>
    <n v="6"/>
    <n v="0"/>
    <n v="10195"/>
    <s v="20211005-5"/>
    <n v="53510602"/>
    <s v="Access"/>
    <n v="0"/>
    <s v="Excavator Thumb - 30 - 50 ton- After Jan 10"/>
    <n v="12.21"/>
    <n v="13"/>
    <s v="HR"/>
    <s v="9.16"/>
    <s v="0"/>
    <s v=""/>
    <s v=""/>
    <n v="158.72999999999999"/>
    <n v="20.634899999999998"/>
    <n v="179.36489999999998"/>
    <d v="2021-10-05T00:00:00"/>
    <n v="0"/>
    <x v="7"/>
    <d v="2021-10-21T00:00:00"/>
    <n v="168"/>
    <n v="0"/>
    <n v="0"/>
    <s v="Nathan Kyme"/>
    <s v="New All Season Development"/>
    <m/>
    <s v="VC7556-2019-017"/>
    <s v="929 OF"/>
    <m/>
    <m/>
    <m/>
    <s v="Approved"/>
    <m/>
    <m/>
    <s v="Road Building activities on Neys Road"/>
    <n v="6"/>
    <s v="C219-C236"/>
    <s v="Neys"/>
    <n v="0"/>
    <d v="2021-10-12T00:00:00"/>
    <m/>
    <s v="58"/>
    <d v="2021-10-15T00:00:00"/>
    <s v=""/>
    <s v=""/>
    <m/>
    <m/>
    <m/>
    <s v=""/>
    <s v="06"/>
    <s v="Corbiere and Sons Contracting1019520211005-5Excavator Thumb - 30 - 50 ton- After Jan 1013158.73"/>
    <s v="Corbiere and Sons Contracting1019520211005-5Excavator Thumb - 30 - 50 ton- After Jan 1013158.73INV #151"/>
    <s v="New All Season Development"/>
    <s v=""/>
    <x v="2"/>
  </r>
  <r>
    <x v="1"/>
    <n v="6"/>
    <n v="0"/>
    <n v="10195"/>
    <s v="20211005-5"/>
    <n v="53510602"/>
    <s v="Access"/>
    <n v="0"/>
    <s v="Excavator - 30 ton- After Jan 10"/>
    <n v="138.44999999999999"/>
    <n v="13"/>
    <s v="Dynamic"/>
    <s v="103.84"/>
    <s v="0"/>
    <s v=""/>
    <s v=""/>
    <n v="1799.85"/>
    <n v="233.98050000000001"/>
    <n v="2033.8304999999998"/>
    <d v="2021-10-05T00:00:00"/>
    <n v="0"/>
    <x v="7"/>
    <d v="2021-10-21T00:00:00"/>
    <n v="168"/>
    <n v="0"/>
    <n v="0"/>
    <s v="Nathan Kyme"/>
    <s v="New All Season Development"/>
    <m/>
    <s v="VC7556-2019-017"/>
    <s v="929 OF"/>
    <m/>
    <m/>
    <m/>
    <s v="Approved"/>
    <m/>
    <m/>
    <s v="Road Building activities on Neys Road"/>
    <n v="6"/>
    <s v="C219-C236"/>
    <s v="Neys"/>
    <n v="0"/>
    <d v="2021-10-12T00:00:00"/>
    <m/>
    <s v="58"/>
    <d v="2021-10-15T00:00:00"/>
    <s v=""/>
    <s v=""/>
    <m/>
    <m/>
    <m/>
    <s v=""/>
    <s v="06"/>
    <s v="Corbiere and Sons Contracting1019520211005-5Excavator - 30 ton- After Jan 10131799.85"/>
    <s v="Corbiere and Sons Contracting1019520211005-5Excavator - 30 ton- After Jan 10131799.85INV #151"/>
    <s v="New All Season Development"/>
    <s v=""/>
    <x v="2"/>
  </r>
  <r>
    <x v="1"/>
    <n v="6"/>
    <n v="0"/>
    <n v="10195"/>
    <s v="20211005-5"/>
    <n v="53510602"/>
    <s v="Access"/>
    <n v="0"/>
    <s v="Dozer D6 or equal- After Jan 10"/>
    <n v="131.47999999999999"/>
    <n v="13"/>
    <s v="Dynamic"/>
    <s v="98.61"/>
    <s v="0"/>
    <s v=""/>
    <s v=""/>
    <n v="1709.24"/>
    <n v="222.2012"/>
    <n v="1931.4411999999998"/>
    <d v="2021-10-05T00:00:00"/>
    <n v="0"/>
    <x v="7"/>
    <d v="2021-10-21T00:00:00"/>
    <n v="168"/>
    <n v="0"/>
    <n v="0"/>
    <s v="Nathan Kyme"/>
    <s v="New All Season Development"/>
    <m/>
    <s v="VC7556-2019-017"/>
    <s v="929 OF"/>
    <m/>
    <m/>
    <m/>
    <s v="Approved"/>
    <m/>
    <m/>
    <s v="Road Building activities on Neys Road"/>
    <n v="6"/>
    <s v="C219-C236"/>
    <s v="Neys"/>
    <n v="0"/>
    <d v="2021-10-12T00:00:00"/>
    <m/>
    <s v="58"/>
    <d v="2021-10-15T00:00:00"/>
    <s v=""/>
    <s v=""/>
    <m/>
    <m/>
    <m/>
    <s v=""/>
    <s v="06"/>
    <s v="Corbiere and Sons Contracting1019520211005-5Dozer D6 or equal- After Jan 10131709.24"/>
    <s v="Corbiere and Sons Contracting1019520211005-5Dozer D6 or equal- After Jan 10131709.24INV #151"/>
    <s v="New All Season Development"/>
    <s v=""/>
    <x v="2"/>
  </r>
  <r>
    <x v="1"/>
    <n v="6"/>
    <n v="0"/>
    <n v="10194"/>
    <s v="20211005-4"/>
    <n v="53510602"/>
    <s v="Access"/>
    <n v="0"/>
    <s v="Labourer - General - After Jan 10"/>
    <n v="60"/>
    <n v="13"/>
    <s v="HR"/>
    <s v=""/>
    <s v=""/>
    <s v="60"/>
    <s v="0"/>
    <n v="780"/>
    <n v="101.4"/>
    <n v="881.39999999999986"/>
    <d v="2021-10-04T00:00:00"/>
    <n v="0"/>
    <x v="7"/>
    <d v="2021-10-21T00:00:00"/>
    <n v="168"/>
    <n v="0"/>
    <n v="0"/>
    <s v="Nathan Kyme"/>
    <s v="New All Season Development"/>
    <m/>
    <s v="VC7556-2019-017"/>
    <s v="929 OF"/>
    <m/>
    <m/>
    <m/>
    <s v="Approved"/>
    <m/>
    <m/>
    <s v="Road building activities on Little Red Sucker Creek Road"/>
    <n v="6"/>
    <s v="C248-C257"/>
    <s v="Little Red Sucker Creek"/>
    <n v="0"/>
    <d v="2021-10-12T00:00:00"/>
    <m/>
    <s v="58"/>
    <d v="2021-10-15T00:00:00"/>
    <s v=""/>
    <s v=""/>
    <m/>
    <m/>
    <m/>
    <s v=""/>
    <s v="06"/>
    <s v="Corbiere and Sons Contracting1019420211005-4Labourer - General - After Jan 1013780"/>
    <s v="Corbiere and Sons Contracting1019420211005-4Labourer - General - After Jan 1013780INV #151"/>
    <s v="New All Season Development"/>
    <s v=""/>
    <x v="2"/>
  </r>
  <r>
    <x v="1"/>
    <n v="6"/>
    <n v="0"/>
    <n v="10194"/>
    <s v="20211005-4"/>
    <n v="53510602"/>
    <s v="Access"/>
    <n v="0"/>
    <s v="Operator - Principle - After Jan 10"/>
    <n v="75"/>
    <n v="65"/>
    <s v="HR"/>
    <s v=""/>
    <s v=""/>
    <s v="75"/>
    <s v="0"/>
    <n v="4875"/>
    <n v="633.75"/>
    <n v="5508.7499999999991"/>
    <d v="2021-10-04T00:00:00"/>
    <n v="0"/>
    <x v="7"/>
    <d v="2021-10-21T00:00:00"/>
    <n v="168"/>
    <n v="0"/>
    <n v="0"/>
    <s v="Nathan Kyme"/>
    <s v="New All Season Development"/>
    <m/>
    <s v="VC7556-2019-017"/>
    <s v="929 OF"/>
    <m/>
    <m/>
    <m/>
    <s v="Approved"/>
    <m/>
    <m/>
    <s v="Road building activities on Little Red Sucker Creek Road"/>
    <n v="6"/>
    <s v="C248-C257"/>
    <s v="Little Red Sucker Creek"/>
    <n v="0"/>
    <d v="2021-10-12T00:00:00"/>
    <m/>
    <s v="58"/>
    <d v="2021-10-15T00:00:00"/>
    <s v=""/>
    <s v=""/>
    <m/>
    <m/>
    <m/>
    <s v=""/>
    <s v="06"/>
    <s v="Corbiere and Sons Contracting1019420211005-4Operator - Principle - After Jan 10654875"/>
    <s v="Corbiere and Sons Contracting1019420211005-4Operator - Principle - After Jan 10654875INV #151"/>
    <s v="New All Season Development"/>
    <s v=""/>
    <x v="2"/>
  </r>
  <r>
    <x v="1"/>
    <n v="6"/>
    <n v="0"/>
    <n v="10194"/>
    <s v="20211005-4"/>
    <n v="53510602"/>
    <s v="Access"/>
    <n v="0"/>
    <s v="L.O.A."/>
    <n v="210"/>
    <n v="6"/>
    <s v="DAY"/>
    <s v=""/>
    <s v=""/>
    <m/>
    <s v="0"/>
    <n v="1260"/>
    <n v="163.80000000000001"/>
    <n v="1423.8"/>
    <d v="2021-10-04T00:00:00"/>
    <n v="0"/>
    <x v="7"/>
    <d v="2021-10-21T00:00:00"/>
    <n v="168"/>
    <n v="0"/>
    <n v="0"/>
    <s v="Nathan Kyme"/>
    <s v="New All Season Development"/>
    <m/>
    <s v="VC7556-2019-017"/>
    <s v="929 OF"/>
    <m/>
    <m/>
    <m/>
    <s v="Approved"/>
    <m/>
    <m/>
    <s v="Road building activities on Little Red Sucker Creek Road"/>
    <n v="6"/>
    <s v="C248-C257"/>
    <s v="Little Red Sucker Creek"/>
    <n v="0"/>
    <d v="2021-10-12T00:00:00"/>
    <m/>
    <s v="58"/>
    <d v="2021-10-15T00:00:00"/>
    <s v=""/>
    <s v=""/>
    <m/>
    <m/>
    <m/>
    <s v=""/>
    <s v="06"/>
    <s v="Corbiere and Sons Contracting1019420211005-4L.O.A.61260"/>
    <s v="Corbiere and Sons Contracting1019420211005-4L.O.A.61260INV #151"/>
    <s v="New All Season Development"/>
    <s v=""/>
    <x v="2"/>
  </r>
  <r>
    <x v="1"/>
    <n v="6"/>
    <n v="0"/>
    <n v="10194"/>
    <s v="20211005-4"/>
    <n v="53510602"/>
    <s v="Access"/>
    <n v="0"/>
    <s v="Rock Truck - 30 Ton- After Jan 10"/>
    <n v="138.05000000000001"/>
    <n v="24"/>
    <s v="Dynamic"/>
    <s v="103.54"/>
    <s v="0"/>
    <s v=""/>
    <s v=""/>
    <n v="3313.2"/>
    <n v="430.71600000000001"/>
    <n v="3743.9159999999993"/>
    <d v="2021-10-04T00:00:00"/>
    <n v="0"/>
    <x v="7"/>
    <d v="2021-10-21T00:00:00"/>
    <n v="168"/>
    <n v="0"/>
    <n v="0"/>
    <s v="Nathan Kyme"/>
    <s v="New All Season Development"/>
    <m/>
    <s v="VC7556-2019-017"/>
    <s v="929 OF"/>
    <m/>
    <m/>
    <m/>
    <s v="Approved"/>
    <m/>
    <m/>
    <s v="Road building activities on Little Red Sucker Creek Road"/>
    <n v="6"/>
    <s v="C248-C257"/>
    <s v="Little Red Sucker Creek"/>
    <n v="0"/>
    <d v="2021-10-12T00:00:00"/>
    <m/>
    <s v="58"/>
    <d v="2021-10-15T00:00:00"/>
    <s v=""/>
    <s v=""/>
    <m/>
    <m/>
    <m/>
    <s v=""/>
    <s v="06"/>
    <s v="Corbiere and Sons Contracting1019420211005-4Rock Truck - 30 Ton- After Jan 10243313.2"/>
    <s v="Corbiere and Sons Contracting1019420211005-4Rock Truck - 30 Ton- After Jan 10243313.2INV #151"/>
    <s v="New All Season Development"/>
    <s v=""/>
    <x v="2"/>
  </r>
  <r>
    <x v="1"/>
    <n v="6"/>
    <n v="0"/>
    <n v="10194"/>
    <s v="20211005-4"/>
    <n v="53510602"/>
    <s v="Access"/>
    <n v="0"/>
    <s v="Light Truck - Pick up- After Jan 10"/>
    <n v="243.75"/>
    <n v="3"/>
    <s v="DAY"/>
    <s v="182.81"/>
    <s v="0"/>
    <s v=""/>
    <s v=""/>
    <n v="731.25"/>
    <n v="95.0625"/>
    <n v="826.31249999999989"/>
    <d v="2021-10-04T00:00:00"/>
    <n v="0"/>
    <x v="7"/>
    <d v="2021-10-21T00:00:00"/>
    <n v="168"/>
    <n v="0"/>
    <n v="0"/>
    <s v="Nathan Kyme"/>
    <s v="New All Season Development"/>
    <m/>
    <s v="VC7556-2019-017"/>
    <s v="929 OF"/>
    <m/>
    <m/>
    <m/>
    <s v="Approved"/>
    <m/>
    <m/>
    <s v="Road building activities on Little Red Sucker Creek Road"/>
    <n v="6"/>
    <s v="C248-C257"/>
    <s v="Little Red Sucker Creek"/>
    <n v="0"/>
    <d v="2021-10-12T00:00:00"/>
    <m/>
    <s v="58"/>
    <d v="2021-10-15T00:00:00"/>
    <s v=""/>
    <s v=""/>
    <m/>
    <m/>
    <m/>
    <s v=""/>
    <s v="06"/>
    <s v="Corbiere and Sons Contracting1019420211005-4Light Truck - Pick up- After Jan 103731.25"/>
    <s v="Corbiere and Sons Contracting1019420211005-4Light Truck - Pick up- After Jan 103731.25INV #151"/>
    <s v="New All Season Development"/>
    <s v=""/>
    <x v="2"/>
  </r>
  <r>
    <x v="1"/>
    <n v="6"/>
    <n v="0"/>
    <n v="10194"/>
    <s v="20211005-4"/>
    <n v="53510602"/>
    <s v="Access"/>
    <n v="0"/>
    <s v="Excavator Hammer - 30 - 50 ton- After Jan 10"/>
    <n v="63.38"/>
    <n v="12"/>
    <s v="HR"/>
    <s v="47.54"/>
    <s v="0"/>
    <s v=""/>
    <s v=""/>
    <n v="760.56"/>
    <n v="98.872799999999998"/>
    <n v="859.43279999999982"/>
    <d v="2021-10-04T00:00:00"/>
    <n v="0"/>
    <x v="7"/>
    <d v="2021-10-21T00:00:00"/>
    <n v="168"/>
    <n v="0"/>
    <n v="0"/>
    <s v="Nathan Kyme"/>
    <s v="New All Season Development"/>
    <m/>
    <s v="VC7556-2019-017"/>
    <s v="929 OF"/>
    <m/>
    <m/>
    <m/>
    <s v="Approved"/>
    <m/>
    <m/>
    <s v="Road building activities on Little Red Sucker Creek Road"/>
    <n v="6"/>
    <s v="C248-C257"/>
    <s v="Little Red Sucker Creek"/>
    <n v="0"/>
    <d v="2021-10-12T00:00:00"/>
    <m/>
    <s v="58"/>
    <d v="2021-10-15T00:00:00"/>
    <s v=""/>
    <s v=""/>
    <m/>
    <m/>
    <m/>
    <s v=""/>
    <s v="06"/>
    <s v="Corbiere and Sons Contracting1019420211005-4Excavator Hammer - 30 - 50 ton- After Jan 1012760.56"/>
    <s v="Corbiere and Sons Contracting1019420211005-4Excavator Hammer - 30 - 50 ton- After Jan 1012760.56INV #151"/>
    <s v="New All Season Development"/>
    <s v=""/>
    <x v="2"/>
  </r>
  <r>
    <x v="1"/>
    <n v="6"/>
    <n v="0"/>
    <n v="10194"/>
    <s v="20211005-4"/>
    <n v="53510602"/>
    <s v="Access"/>
    <n v="0"/>
    <s v="Excavator Thumb - 30 - 50 ton- After Jan 10"/>
    <n v="12.21"/>
    <n v="12"/>
    <s v="HR"/>
    <s v="9.16"/>
    <s v="0"/>
    <s v=""/>
    <s v=""/>
    <n v="146.52000000000001"/>
    <n v="19.047600000000003"/>
    <n v="165.5676"/>
    <d v="2021-10-04T00:00:00"/>
    <n v="0"/>
    <x v="7"/>
    <d v="2021-10-21T00:00:00"/>
    <n v="168"/>
    <n v="0"/>
    <n v="0"/>
    <s v="Nathan Kyme"/>
    <s v="New All Season Development"/>
    <m/>
    <s v="VC7556-2019-017"/>
    <s v="929 OF"/>
    <m/>
    <m/>
    <m/>
    <s v="Approved"/>
    <m/>
    <m/>
    <s v="Road building activities on Little Red Sucker Creek Road"/>
    <n v="6"/>
    <s v="C248-C257"/>
    <s v="Little Red Sucker Creek"/>
    <n v="0"/>
    <d v="2021-10-12T00:00:00"/>
    <m/>
    <s v="58"/>
    <d v="2021-10-15T00:00:00"/>
    <s v=""/>
    <s v=""/>
    <m/>
    <m/>
    <m/>
    <s v=""/>
    <s v="06"/>
    <s v="Corbiere and Sons Contracting1019420211005-4Excavator Thumb - 30 - 50 ton- After Jan 1012146.52"/>
    <s v="Corbiere and Sons Contracting1019420211005-4Excavator Thumb - 30 - 50 ton- After Jan 1012146.52INV #151"/>
    <s v="New All Season Development"/>
    <s v=""/>
    <x v="2"/>
  </r>
  <r>
    <x v="1"/>
    <n v="6"/>
    <n v="0"/>
    <n v="10194"/>
    <s v="20211005-4"/>
    <n v="53510602"/>
    <s v="Access"/>
    <n v="0"/>
    <s v="Excavator - 36 ton- After Jan 10"/>
    <n v="146.96"/>
    <n v="12"/>
    <s v="Dynamic"/>
    <s v="110.22"/>
    <s v="0"/>
    <s v=""/>
    <s v=""/>
    <n v="1763.52"/>
    <n v="229.2576"/>
    <n v="1992.7775999999999"/>
    <d v="2021-10-04T00:00:00"/>
    <n v="0"/>
    <x v="7"/>
    <d v="2021-10-21T00:00:00"/>
    <n v="168"/>
    <n v="0"/>
    <n v="0"/>
    <s v="Nathan Kyme"/>
    <s v="New All Season Development"/>
    <m/>
    <s v="VC7556-2019-017"/>
    <s v="929 OF"/>
    <m/>
    <m/>
    <m/>
    <s v="Approved"/>
    <m/>
    <m/>
    <s v="Road building activities on Little Red Sucker Creek Road"/>
    <n v="6"/>
    <s v="C248-C257"/>
    <s v="Little Red Sucker Creek"/>
    <n v="0"/>
    <d v="2021-10-12T00:00:00"/>
    <m/>
    <s v="58"/>
    <d v="2021-10-15T00:00:00"/>
    <s v=""/>
    <s v=""/>
    <m/>
    <m/>
    <m/>
    <s v=""/>
    <s v="06"/>
    <s v="Corbiere and Sons Contracting1019420211005-4Excavator - 36 ton- After Jan 10121763.52"/>
    <s v="Corbiere and Sons Contracting1019420211005-4Excavator - 36 ton- After Jan 10121763.52INV #151"/>
    <s v="New All Season Development"/>
    <s v=""/>
    <x v="2"/>
  </r>
  <r>
    <x v="1"/>
    <n v="6"/>
    <n v="0"/>
    <n v="10194"/>
    <s v="20211005-4"/>
    <n v="53510602"/>
    <s v="Access"/>
    <n v="0"/>
    <s v="Excavator - 30 ton- After Jan 10"/>
    <n v="138.44999999999999"/>
    <n v="12"/>
    <s v="Dynamic"/>
    <s v="103.84"/>
    <s v="0"/>
    <s v=""/>
    <s v=""/>
    <n v="1661.4"/>
    <n v="215.98200000000003"/>
    <n v="1877.3819999999998"/>
    <d v="2021-10-04T00:00:00"/>
    <n v="0"/>
    <x v="7"/>
    <d v="2021-10-21T00:00:00"/>
    <n v="168"/>
    <n v="0"/>
    <n v="0"/>
    <s v="Nathan Kyme"/>
    <s v="New All Season Development"/>
    <m/>
    <s v="VC7556-2019-017"/>
    <s v="929 OF"/>
    <m/>
    <m/>
    <m/>
    <s v="Approved"/>
    <m/>
    <m/>
    <s v="Road building activities on Little Red Sucker Creek Road"/>
    <n v="6"/>
    <s v="C248-C257"/>
    <s v="Little Red Sucker Creek"/>
    <n v="0"/>
    <d v="2021-10-12T00:00:00"/>
    <m/>
    <s v="58"/>
    <d v="2021-10-15T00:00:00"/>
    <s v=""/>
    <s v=""/>
    <m/>
    <m/>
    <m/>
    <s v=""/>
    <s v="06"/>
    <s v="Corbiere and Sons Contracting1019420211005-4Excavator - 30 ton- After Jan 10121661.4"/>
    <s v="Corbiere and Sons Contracting1019420211005-4Excavator - 30 ton- After Jan 10121661.4INV #151"/>
    <s v="New All Season Development"/>
    <s v=""/>
    <x v="2"/>
  </r>
  <r>
    <x v="1"/>
    <n v="6"/>
    <n v="0"/>
    <n v="10194"/>
    <s v="20211005-4"/>
    <n v="53510602"/>
    <s v="Access"/>
    <n v="0"/>
    <s v="Dozer D6 or equal- After Jan 10"/>
    <n v="131.47999999999999"/>
    <n v="12"/>
    <s v="Dynamic"/>
    <s v="98.61"/>
    <s v="0"/>
    <s v=""/>
    <s v=""/>
    <n v="1577.76"/>
    <n v="205.1088"/>
    <n v="1782.8687999999997"/>
    <d v="2021-10-04T00:00:00"/>
    <n v="0"/>
    <x v="7"/>
    <d v="2021-10-21T00:00:00"/>
    <n v="168"/>
    <n v="0"/>
    <n v="0"/>
    <s v="Nathan Kyme"/>
    <s v="New All Season Development"/>
    <m/>
    <s v="VC7556-2019-017"/>
    <s v="929 OF"/>
    <m/>
    <m/>
    <m/>
    <s v="Approved"/>
    <m/>
    <m/>
    <s v="Road building activities on Little Red Sucker Creek Road"/>
    <n v="6"/>
    <s v="C248-C257"/>
    <s v="Little Red Sucker Creek"/>
    <n v="0"/>
    <d v="2021-10-12T00:00:00"/>
    <m/>
    <s v="58"/>
    <d v="2021-10-15T00:00:00"/>
    <s v=""/>
    <s v=""/>
    <m/>
    <m/>
    <m/>
    <s v=""/>
    <s v="06"/>
    <s v="Corbiere and Sons Contracting1019420211005-4Dozer D6 or equal- After Jan 10121577.76"/>
    <s v="Corbiere and Sons Contracting1019420211005-4Dozer D6 or equal- After Jan 10121577.76INV #151"/>
    <s v="New All Season Development"/>
    <s v=""/>
    <x v="2"/>
  </r>
  <r>
    <x v="1"/>
    <n v="6"/>
    <n v="0"/>
    <n v="10201"/>
    <s v="20211005-11"/>
    <n v="53510602"/>
    <s v="Access"/>
    <n v="0"/>
    <s v="Operator - Principle - After Jan 10"/>
    <n v="75"/>
    <n v="54"/>
    <s v="HR"/>
    <s v=""/>
    <s v=""/>
    <s v="75"/>
    <s v="0"/>
    <n v="4050"/>
    <n v="526.5"/>
    <n v="4576.5"/>
    <d v="2021-10-05T00:00:00"/>
    <n v="0"/>
    <x v="7"/>
    <d v="2021-10-21T00:00:00"/>
    <n v="168"/>
    <n v="0"/>
    <n v="0"/>
    <s v="Nathan Kyme"/>
    <s v="New All Season Development"/>
    <m/>
    <s v="VC7556-2019-017"/>
    <s v="929 OF"/>
    <m/>
    <m/>
    <m/>
    <s v="Approved"/>
    <m/>
    <m/>
    <s v="Road building activities on Dead Horse"/>
    <n v="6"/>
    <s v="C203-C209"/>
    <s v="Dead Horse Creek"/>
    <n v="0"/>
    <d v="2021-10-12T00:00:00"/>
    <m/>
    <s v="58"/>
    <d v="2021-10-15T00:00:00"/>
    <s v=""/>
    <s v=""/>
    <m/>
    <m/>
    <m/>
    <s v=""/>
    <s v="06"/>
    <s v="Corbiere and Sons Contracting1020120211005-11Operator - Principle - After Jan 10544050"/>
    <s v="Corbiere and Sons Contracting1020120211005-11Operator - Principle - After Jan 10544050INV #151"/>
    <s v="New All Season Development"/>
    <s v=""/>
    <x v="2"/>
  </r>
  <r>
    <x v="1"/>
    <n v="6"/>
    <n v="0"/>
    <n v="10201"/>
    <s v="20211005-11"/>
    <n v="53510602"/>
    <s v="Access"/>
    <n v="0"/>
    <s v="Foreman"/>
    <n v="95"/>
    <n v="10"/>
    <s v="HR"/>
    <s v=""/>
    <s v=""/>
    <s v="95"/>
    <s v="0"/>
    <n v="950"/>
    <n v="123.5"/>
    <n v="1073.5"/>
    <d v="2021-10-05T00:00:00"/>
    <n v="0"/>
    <x v="7"/>
    <d v="2021-10-21T00:00:00"/>
    <n v="168"/>
    <n v="0"/>
    <n v="0"/>
    <s v="Nathan Kyme"/>
    <s v="New All Season Development"/>
    <m/>
    <s v="VC7556-2019-017"/>
    <s v="929 OF"/>
    <m/>
    <m/>
    <m/>
    <s v="Approved"/>
    <m/>
    <m/>
    <s v="Road building activities on Dead Horse"/>
    <n v="6"/>
    <s v="C203-C209"/>
    <s v="Dead Horse Creek"/>
    <n v="0"/>
    <d v="2021-10-12T00:00:00"/>
    <m/>
    <s v="58"/>
    <d v="2021-10-15T00:00:00"/>
    <s v=""/>
    <s v=""/>
    <m/>
    <m/>
    <m/>
    <s v=""/>
    <s v="06"/>
    <s v="Corbiere and Sons Contracting1020120211005-11Foreman10950"/>
    <s v="Corbiere and Sons Contracting1020120211005-11Foreman10950INV #151"/>
    <s v="New All Season Development"/>
    <s v=""/>
    <x v="2"/>
  </r>
  <r>
    <x v="1"/>
    <n v="6"/>
    <n v="0"/>
    <n v="10201"/>
    <s v="20211005-11"/>
    <n v="53510602"/>
    <s v="Access"/>
    <n v="0"/>
    <s v="Rock Truck - 30 Ton- After Jan 10"/>
    <n v="138.05000000000001"/>
    <n v="10"/>
    <s v="Dynamic"/>
    <s v="103.54"/>
    <s v="0"/>
    <s v=""/>
    <s v=""/>
    <n v="1380.5"/>
    <n v="179.465"/>
    <n v="1559.9649999999999"/>
    <d v="2021-10-05T00:00:00"/>
    <n v="0"/>
    <x v="7"/>
    <d v="2021-10-21T00:00:00"/>
    <n v="168"/>
    <n v="0"/>
    <n v="0"/>
    <s v="Nathan Kyme"/>
    <s v="New All Season Development"/>
    <m/>
    <s v="VC7556-2019-017"/>
    <s v="929 OF"/>
    <m/>
    <m/>
    <m/>
    <s v="Approved"/>
    <m/>
    <m/>
    <s v="Road building activities on Dead Horse"/>
    <n v="6"/>
    <s v="C203-C209"/>
    <s v="Dead Horse Creek"/>
    <n v="0"/>
    <d v="2021-10-12T00:00:00"/>
    <m/>
    <s v="58"/>
    <d v="2021-10-15T00:00:00"/>
    <s v=""/>
    <s v=""/>
    <m/>
    <m/>
    <m/>
    <s v=""/>
    <s v="06"/>
    <s v="Corbiere and Sons Contracting1020120211005-11Rock Truck - 30 Ton- After Jan 10101380.5"/>
    <s v="Corbiere and Sons Contracting1020120211005-11Rock Truck - 30 Ton- After Jan 10101380.5INV #151"/>
    <s v="New All Season Development"/>
    <s v=""/>
    <x v="2"/>
  </r>
  <r>
    <x v="1"/>
    <n v="6"/>
    <n v="0"/>
    <n v="10201"/>
    <s v="20211005-11"/>
    <n v="53510602"/>
    <s v="Access"/>
    <n v="0"/>
    <s v="Light Truck - Pick up- After Jan 10"/>
    <n v="243.75"/>
    <n v="5"/>
    <s v="DAY"/>
    <s v="182.81"/>
    <s v="0"/>
    <s v=""/>
    <s v=""/>
    <n v="1218.75"/>
    <n v="158.4375"/>
    <n v="1377.1874999999998"/>
    <d v="2021-10-05T00:00:00"/>
    <n v="0"/>
    <x v="7"/>
    <d v="2021-10-21T00:00:00"/>
    <n v="168"/>
    <n v="0"/>
    <n v="0"/>
    <s v="Nathan Kyme"/>
    <s v="New All Season Development"/>
    <m/>
    <s v="VC7556-2019-017"/>
    <s v="929 OF"/>
    <m/>
    <m/>
    <m/>
    <s v="Approved"/>
    <m/>
    <m/>
    <s v="Road building activities on Dead Horse"/>
    <n v="6"/>
    <s v="C203-C209"/>
    <s v="Dead Horse Creek"/>
    <n v="0"/>
    <d v="2021-10-12T00:00:00"/>
    <m/>
    <s v="58"/>
    <d v="2021-10-15T00:00:00"/>
    <s v=""/>
    <s v=""/>
    <m/>
    <m/>
    <m/>
    <s v=""/>
    <s v="06"/>
    <s v="Corbiere and Sons Contracting1020120211005-11Light Truck - Pick up- After Jan 1051218.75"/>
    <s v="Corbiere and Sons Contracting1020120211005-11Light Truck - Pick up- After Jan 1051218.75INV #151"/>
    <s v="New All Season Development"/>
    <s v=""/>
    <x v="2"/>
  </r>
  <r>
    <x v="1"/>
    <n v="6"/>
    <n v="0"/>
    <n v="10201"/>
    <s v="20211005-11"/>
    <n v="53510602"/>
    <s v="Access"/>
    <n v="0"/>
    <s v="Excavator Thumb - 30 - 50 ton- After Jan 10"/>
    <n v="12.21"/>
    <n v="28"/>
    <s v="HR"/>
    <s v="9.16"/>
    <s v="0"/>
    <s v=""/>
    <s v=""/>
    <n v="341.88"/>
    <n v="44.444400000000002"/>
    <n v="386.32439999999997"/>
    <d v="2021-10-05T00:00:00"/>
    <n v="0"/>
    <x v="7"/>
    <d v="2021-10-21T00:00:00"/>
    <n v="168"/>
    <n v="0"/>
    <n v="0"/>
    <s v="Nathan Kyme"/>
    <s v="New All Season Development"/>
    <m/>
    <s v="VC7556-2019-017"/>
    <s v="929 OF"/>
    <m/>
    <m/>
    <m/>
    <s v="Approved"/>
    <m/>
    <m/>
    <s v="Road building activities on Dead Horse"/>
    <n v="6"/>
    <s v="C203-C209"/>
    <s v="Dead Horse Creek"/>
    <n v="0"/>
    <d v="2021-10-12T00:00:00"/>
    <m/>
    <s v="58"/>
    <d v="2021-10-15T00:00:00"/>
    <s v=""/>
    <s v=""/>
    <m/>
    <m/>
    <m/>
    <s v=""/>
    <s v="06"/>
    <s v="Corbiere and Sons Contracting1020120211005-11Excavator Thumb - 30 - 50 ton- After Jan 1028341.88"/>
    <s v="Corbiere and Sons Contracting1020120211005-11Excavator Thumb - 30 - 50 ton- After Jan 1028341.88INV #151"/>
    <s v="New All Season Development"/>
    <s v=""/>
    <x v="2"/>
  </r>
  <r>
    <x v="1"/>
    <n v="6"/>
    <n v="0"/>
    <n v="10201"/>
    <s v="20211005-11"/>
    <n v="53510602"/>
    <s v="Access"/>
    <n v="0"/>
    <s v="Excavator - 36 ton- After Jan 10"/>
    <n v="146.96"/>
    <n v="17"/>
    <s v="Dynamic"/>
    <s v="110.22"/>
    <s v="0"/>
    <s v=""/>
    <s v=""/>
    <n v="2498.3200000000002"/>
    <n v="324.78160000000003"/>
    <n v="2823.1016"/>
    <d v="2021-10-05T00:00:00"/>
    <n v="0"/>
    <x v="7"/>
    <d v="2021-10-21T00:00:00"/>
    <n v="168"/>
    <n v="0"/>
    <n v="0"/>
    <s v="Nathan Kyme"/>
    <s v="New All Season Development"/>
    <m/>
    <s v="VC7556-2019-017"/>
    <s v="929 OF"/>
    <m/>
    <m/>
    <m/>
    <s v="Approved"/>
    <m/>
    <m/>
    <s v="Road building activities on Dead Horse"/>
    <n v="6"/>
    <s v="C203-C209"/>
    <s v="Dead Horse Creek"/>
    <n v="0"/>
    <d v="2021-10-12T00:00:00"/>
    <m/>
    <s v="58"/>
    <d v="2021-10-15T00:00:00"/>
    <s v=""/>
    <s v=""/>
    <m/>
    <m/>
    <m/>
    <s v=""/>
    <s v="06"/>
    <s v="Corbiere and Sons Contracting1020120211005-11Excavator - 36 ton- After Jan 10172498.32"/>
    <s v="Corbiere and Sons Contracting1020120211005-11Excavator - 36 ton- After Jan 10172498.32INV #151"/>
    <s v="New All Season Development"/>
    <s v=""/>
    <x v="2"/>
  </r>
  <r>
    <x v="1"/>
    <n v="6"/>
    <n v="0"/>
    <n v="10201"/>
    <s v="20211005-11"/>
    <n v="53510602"/>
    <s v="Access"/>
    <n v="0"/>
    <s v="Excavator - 30 ton- After Jan 10"/>
    <n v="138.44999999999999"/>
    <n v="11"/>
    <s v="Dynamic"/>
    <s v="103.84"/>
    <s v="0"/>
    <s v=""/>
    <s v=""/>
    <n v="1522.95"/>
    <n v="197.98350000000002"/>
    <n v="1720.9334999999999"/>
    <d v="2021-10-05T00:00:00"/>
    <n v="0"/>
    <x v="7"/>
    <d v="2021-10-21T00:00:00"/>
    <n v="168"/>
    <n v="0"/>
    <n v="0"/>
    <s v="Nathan Kyme"/>
    <s v="New All Season Development"/>
    <m/>
    <s v="VC7556-2019-017"/>
    <s v="929 OF"/>
    <m/>
    <m/>
    <m/>
    <s v="Approved"/>
    <m/>
    <m/>
    <s v="Road building activities on Dead Horse"/>
    <n v="6"/>
    <s v="C203-C209"/>
    <s v="Dead Horse Creek"/>
    <n v="0"/>
    <d v="2021-10-12T00:00:00"/>
    <m/>
    <s v="58"/>
    <d v="2021-10-15T00:00:00"/>
    <s v=""/>
    <s v=""/>
    <m/>
    <m/>
    <m/>
    <s v=""/>
    <s v="06"/>
    <s v="Corbiere and Sons Contracting1020120211005-11Excavator - 30 ton- After Jan 10111522.95"/>
    <s v="Corbiere and Sons Contracting1020120211005-11Excavator - 30 ton- After Jan 10111522.95INV #151"/>
    <s v="New All Season Development"/>
    <s v=""/>
    <x v="2"/>
  </r>
  <r>
    <x v="1"/>
    <n v="6"/>
    <n v="0"/>
    <n v="10201"/>
    <s v="20211005-11"/>
    <n v="53510602"/>
    <s v="Access"/>
    <n v="0"/>
    <s v="Dozer D6 or equal- After Jan 10"/>
    <n v="131.47999999999999"/>
    <n v="11"/>
    <s v="Dynamic"/>
    <s v="98.61"/>
    <s v="0"/>
    <s v=""/>
    <s v=""/>
    <n v="1446.28"/>
    <n v="188.0164"/>
    <n v="1634.2963999999997"/>
    <d v="2021-10-05T00:00:00"/>
    <n v="0"/>
    <x v="7"/>
    <d v="2021-10-21T00:00:00"/>
    <n v="168"/>
    <n v="0"/>
    <n v="0"/>
    <s v="Nathan Kyme"/>
    <s v="New All Season Development"/>
    <m/>
    <s v="VC7556-2019-017"/>
    <s v="929 OF"/>
    <m/>
    <m/>
    <m/>
    <s v="Approved"/>
    <m/>
    <m/>
    <s v="Road building activities on Dead Horse"/>
    <n v="6"/>
    <s v="C203-C209"/>
    <s v="Dead Horse Creek"/>
    <n v="0"/>
    <d v="2021-10-12T00:00:00"/>
    <m/>
    <s v="58"/>
    <d v="2021-10-15T00:00:00"/>
    <s v=""/>
    <s v=""/>
    <m/>
    <m/>
    <m/>
    <s v=""/>
    <s v="06"/>
    <s v="Corbiere and Sons Contracting1020120211005-11Dozer D6 or equal- After Jan 10111446.28"/>
    <s v="Corbiere and Sons Contracting1020120211005-11Dozer D6 or equal- After Jan 10111446.28INV #151"/>
    <s v="New All Season Development"/>
    <s v=""/>
    <x v="2"/>
  </r>
  <r>
    <x v="1"/>
    <n v="6"/>
    <n v="0"/>
    <n v="10222"/>
    <s v="20211008-4"/>
    <n v="53530601"/>
    <s v="Rig/Access Mats"/>
    <n v="0"/>
    <s v="Driver - AZ - After Jan 10"/>
    <n v="70"/>
    <n v="5"/>
    <s v="HR"/>
    <s v=""/>
    <s v=""/>
    <s v="70"/>
    <s v="0"/>
    <n v="350"/>
    <n v="45.5"/>
    <n v="395.49999999999994"/>
    <d v="2021-10-08T00:00:00"/>
    <n v="0"/>
    <x v="7"/>
    <d v="2021-10-21T00:00:00"/>
    <n v="168"/>
    <n v="0"/>
    <n v="0"/>
    <s v="Nathan Kyme"/>
    <s v="Rig/Access Mat Handling"/>
    <m/>
    <s v="VC7556-2019-017"/>
    <s v="929 OF"/>
    <m/>
    <m/>
    <m/>
    <s v="Approved"/>
    <m/>
    <m/>
    <s v="Floating swamp mats over to 3 Fingers Lake Road"/>
    <n v="6"/>
    <s v="D009-D017"/>
    <s v="Three Finger"/>
    <n v="0"/>
    <d v="2021-10-15T00:00:00"/>
    <m/>
    <s v="58"/>
    <d v="2021-10-16T00:00:00"/>
    <s v=""/>
    <s v=""/>
    <m/>
    <m/>
    <m/>
    <s v=""/>
    <s v="06"/>
    <s v="Corbiere and Sons Contracting1022220211008-4Driver - AZ - After Jan 105350"/>
    <s v="Corbiere and Sons Contracting1022220211008-4Driver - AZ - After Jan 105350INV #151"/>
    <s v="Rig/Access Mat Handling"/>
    <s v=""/>
    <x v="0"/>
  </r>
  <r>
    <x v="1"/>
    <n v="6"/>
    <n v="0"/>
    <n v="10222"/>
    <s v="20211008-4"/>
    <n v="53530601"/>
    <s v="Rig/Access Mats"/>
    <n v="0"/>
    <s v="L.O.A."/>
    <n v="210"/>
    <n v="1"/>
    <s v="DAY"/>
    <s v=""/>
    <s v=""/>
    <m/>
    <s v="0"/>
    <n v="210"/>
    <n v="27.3"/>
    <n v="237.29999999999998"/>
    <d v="2021-10-08T00:00:00"/>
    <n v="0"/>
    <x v="7"/>
    <d v="2021-10-21T00:00:00"/>
    <n v="168"/>
    <n v="0"/>
    <n v="0"/>
    <s v="Nathan Kyme"/>
    <s v="Rig/Access Mat Handling"/>
    <m/>
    <s v="VC7556-2019-017"/>
    <s v="929 OF"/>
    <m/>
    <m/>
    <m/>
    <s v="Approved"/>
    <m/>
    <m/>
    <s v="Floating swamp mats over to 3 Fingers Lake Road"/>
    <n v="6"/>
    <s v="D009-D017"/>
    <s v="Three Finger"/>
    <n v="0"/>
    <d v="2021-10-15T00:00:00"/>
    <m/>
    <s v="58"/>
    <d v="2021-10-16T00:00:00"/>
    <s v=""/>
    <s v=""/>
    <m/>
    <m/>
    <m/>
    <s v=""/>
    <s v="06"/>
    <s v="Corbiere and Sons Contracting1022220211008-4L.O.A.1210"/>
    <s v="Corbiere and Sons Contracting1022220211008-4L.O.A.1210INV #151"/>
    <s v="Rig/Access Mat Handling"/>
    <s v=""/>
    <x v="0"/>
  </r>
  <r>
    <x v="1"/>
    <n v="6"/>
    <n v="0"/>
    <n v="10222"/>
    <s v="20211008-4"/>
    <n v="53530601"/>
    <s v="Rig/Access Mats"/>
    <n v="0"/>
    <s v="Tractor Trailer - 60 Ton- After Jan 10"/>
    <n v="122.39"/>
    <n v="5"/>
    <s v="Dynamic"/>
    <s v="91.79"/>
    <s v="0"/>
    <s v=""/>
    <s v=""/>
    <n v="611.95000000000005"/>
    <n v="79.553500000000014"/>
    <n v="691.50350000000003"/>
    <d v="2021-10-08T00:00:00"/>
    <n v="0"/>
    <x v="7"/>
    <d v="2021-10-21T00:00:00"/>
    <n v="168"/>
    <n v="0"/>
    <n v="0"/>
    <s v="Nathan Kyme"/>
    <s v="Rig/Access Mat Handling"/>
    <m/>
    <s v="VC7556-2019-017"/>
    <s v="929 OF"/>
    <m/>
    <m/>
    <m/>
    <s v="Approved"/>
    <m/>
    <m/>
    <s v="Floating swamp mats over to 3 Fingers Lake Road"/>
    <n v="6"/>
    <s v="D009-D017"/>
    <s v="Three Finger"/>
    <n v="0"/>
    <d v="2021-10-15T00:00:00"/>
    <m/>
    <s v="58"/>
    <d v="2021-10-16T00:00:00"/>
    <s v=""/>
    <s v=""/>
    <m/>
    <m/>
    <m/>
    <s v=""/>
    <s v="06"/>
    <s v="Corbiere and Sons Contracting1022220211008-4Tractor Trailer - 60 Ton- After Jan 105611.95"/>
    <s v="Corbiere and Sons Contracting1022220211008-4Tractor Trailer - 60 Ton- After Jan 105611.95INV #151"/>
    <s v="Rig/Access Mat Handling"/>
    <s v=""/>
    <x v="0"/>
  </r>
  <r>
    <x v="1"/>
    <n v="6"/>
    <n v="0"/>
    <n v="10259"/>
    <s v="20211015-3"/>
    <n v="53510612"/>
    <s v="Access"/>
    <n v="0"/>
    <s v="Operator - Principle - After Jan 10"/>
    <n v="75"/>
    <n v="9"/>
    <s v="HR"/>
    <s v=""/>
    <s v=""/>
    <s v="75"/>
    <s v="0"/>
    <n v="675"/>
    <n v="87.75"/>
    <n v="762.74999999999989"/>
    <d v="2021-10-15T00:00:00"/>
    <n v="0"/>
    <x v="7"/>
    <d v="2021-10-21T00:00:00"/>
    <n v="168"/>
    <n v="0"/>
    <n v="0"/>
    <s v="Nathan Kyme"/>
    <s v="All Season Access Maintenance"/>
    <m/>
    <s v="VC7556-2019-017"/>
    <s v="929 OF"/>
    <m/>
    <m/>
    <m/>
    <s v="Approved"/>
    <m/>
    <m/>
    <s v="Road Maintenance activities for 3 hours on Little Red Sucker"/>
    <n v="6"/>
    <s v="C248-C257"/>
    <s v="Little Red Sucker"/>
    <n v="0"/>
    <d v="2021-10-18T00:00:00"/>
    <m/>
    <s v="58"/>
    <d v="2021-10-19T00:00:00"/>
    <s v=""/>
    <s v=""/>
    <m/>
    <m/>
    <m/>
    <s v=""/>
    <s v="06"/>
    <s v="Corbiere and Sons Contracting1025920211015-3Operator - Principle - After Jan 109675"/>
    <s v="Corbiere and Sons Contracting1025920211015-3Operator - Principle - After Jan 109675INV #151"/>
    <s v=""/>
    <s v="CZ - All Season Access Maintenance"/>
    <x v="4"/>
  </r>
  <r>
    <x v="1"/>
    <n v="6"/>
    <n v="0"/>
    <n v="10259"/>
    <s v="20211015-3"/>
    <n v="53510612"/>
    <s v="Access"/>
    <n v="0"/>
    <s v="Foreman"/>
    <n v="95"/>
    <n v="4"/>
    <s v="HR"/>
    <s v=""/>
    <s v=""/>
    <s v="95"/>
    <s v="0"/>
    <n v="380"/>
    <n v="49.4"/>
    <n v="429.4"/>
    <d v="2021-10-15T00:00:00"/>
    <n v="0"/>
    <x v="7"/>
    <d v="2021-10-21T00:00:00"/>
    <n v="168"/>
    <n v="0"/>
    <n v="0"/>
    <s v="Nathan Kyme"/>
    <s v="All Season Access Maintenance"/>
    <m/>
    <s v="VC7556-2019-017"/>
    <s v="929 OF"/>
    <m/>
    <m/>
    <m/>
    <s v="Approved"/>
    <m/>
    <m/>
    <s v="Road Maintenance activities for 3 hours on Little Red Sucker"/>
    <n v="6"/>
    <s v="C248-C257"/>
    <s v="Little Red Sucker"/>
    <n v="0"/>
    <d v="2021-10-18T00:00:00"/>
    <m/>
    <s v="58"/>
    <d v="2021-10-19T00:00:00"/>
    <s v=""/>
    <s v=""/>
    <m/>
    <m/>
    <m/>
    <s v=""/>
    <s v="06"/>
    <s v="Corbiere and Sons Contracting1025920211015-3Foreman4380"/>
    <s v="Corbiere and Sons Contracting1025920211015-3Foreman4380INV #151"/>
    <s v=""/>
    <s v="CZ - All Season Access Maintenance"/>
    <x v="4"/>
  </r>
  <r>
    <x v="1"/>
    <n v="6"/>
    <n v="0"/>
    <n v="10259"/>
    <s v="20211015-3"/>
    <n v="53510612"/>
    <s v="Access"/>
    <n v="0"/>
    <s v="Rock Truck - 30 Ton- After Jan 10"/>
    <n v="138.05000000000001"/>
    <n v="3"/>
    <s v="Dynamic"/>
    <s v="103.54"/>
    <s v="0"/>
    <s v=""/>
    <s v=""/>
    <n v="414.15"/>
    <n v="53.839500000000001"/>
    <n v="467.98949999999991"/>
    <d v="2021-10-15T00:00:00"/>
    <n v="0"/>
    <x v="7"/>
    <d v="2021-10-21T00:00:00"/>
    <n v="168"/>
    <n v="0"/>
    <n v="0"/>
    <s v="Nathan Kyme"/>
    <s v="All Season Access Maintenance"/>
    <m/>
    <s v="VC7556-2019-017"/>
    <s v="929 OF"/>
    <m/>
    <m/>
    <m/>
    <s v="Approved"/>
    <m/>
    <m/>
    <s v="Road Maintenance activities for 3 hours on Little Red Sucker"/>
    <n v="6"/>
    <s v="C248-C257"/>
    <s v="Little Red Sucker"/>
    <n v="0"/>
    <d v="2021-10-18T00:00:00"/>
    <m/>
    <s v="58"/>
    <d v="2021-10-19T00:00:00"/>
    <s v=""/>
    <s v=""/>
    <m/>
    <m/>
    <m/>
    <s v=""/>
    <s v="06"/>
    <s v="Corbiere and Sons Contracting1025920211015-3Rock Truck - 30 Ton- After Jan 103414.15"/>
    <s v="Corbiere and Sons Contracting1025920211015-3Rock Truck - 30 Ton- After Jan 103414.15INV #151"/>
    <s v=""/>
    <s v="CZ - All Season Access Maintenance"/>
    <x v="4"/>
  </r>
  <r>
    <x v="1"/>
    <n v="6"/>
    <n v="0"/>
    <n v="10259"/>
    <s v="20211015-3"/>
    <n v="53510612"/>
    <s v="Access"/>
    <n v="0"/>
    <s v="Light Truck - Pick up- After Jan 10"/>
    <n v="243.75"/>
    <n v="1"/>
    <s v="DAY"/>
    <s v="182.81"/>
    <s v="0"/>
    <s v=""/>
    <s v=""/>
    <n v="243.75"/>
    <n v="31.6875"/>
    <n v="275.4375"/>
    <d v="2021-10-15T00:00:00"/>
    <n v="0"/>
    <x v="7"/>
    <d v="2021-10-21T00:00:00"/>
    <n v="168"/>
    <n v="0"/>
    <n v="0"/>
    <s v="Nathan Kyme"/>
    <s v="All Season Access Maintenance"/>
    <m/>
    <s v="VC7556-2019-017"/>
    <s v="929 OF"/>
    <m/>
    <m/>
    <m/>
    <s v="Approved"/>
    <m/>
    <m/>
    <s v="Road Maintenance activities for 3 hours on Little Red Sucker"/>
    <n v="6"/>
    <s v="C248-C257"/>
    <s v="Little Red Sucker"/>
    <n v="0"/>
    <d v="2021-10-18T00:00:00"/>
    <m/>
    <s v="58"/>
    <d v="2021-10-19T00:00:00"/>
    <s v=""/>
    <s v=""/>
    <m/>
    <m/>
    <m/>
    <s v=""/>
    <s v="06"/>
    <s v="Corbiere and Sons Contracting1025920211015-3Light Truck - Pick up- After Jan 101243.75"/>
    <s v="Corbiere and Sons Contracting1025920211015-3Light Truck - Pick up- After Jan 101243.75INV #151"/>
    <s v=""/>
    <s v="CZ - All Season Access Maintenance"/>
    <x v="4"/>
  </r>
  <r>
    <x v="1"/>
    <n v="6"/>
    <n v="0"/>
    <n v="10259"/>
    <s v="20211015-3"/>
    <n v="53510612"/>
    <s v="Access"/>
    <n v="0"/>
    <s v="Excavator Thumb - 30 - 50 ton- After Jan 10"/>
    <n v="12.21"/>
    <n v="3"/>
    <s v="HR"/>
    <s v="9.16"/>
    <s v="0"/>
    <s v=""/>
    <s v=""/>
    <n v="36.630000000000003"/>
    <n v="4.7619000000000007"/>
    <n v="41.3919"/>
    <d v="2021-10-15T00:00:00"/>
    <n v="0"/>
    <x v="7"/>
    <d v="2021-10-21T00:00:00"/>
    <n v="168"/>
    <n v="0"/>
    <n v="0"/>
    <s v="Nathan Kyme"/>
    <s v="All Season Access Maintenance"/>
    <m/>
    <s v="VC7556-2019-017"/>
    <s v="929 OF"/>
    <m/>
    <m/>
    <m/>
    <s v="Approved"/>
    <m/>
    <m/>
    <s v="Road Maintenance activities for 3 hours on Little Red Sucker"/>
    <n v="6"/>
    <s v="C248-C257"/>
    <s v="Little Red Sucker"/>
    <n v="0"/>
    <d v="2021-10-18T00:00:00"/>
    <m/>
    <s v="58"/>
    <d v="2021-10-19T00:00:00"/>
    <s v=""/>
    <s v=""/>
    <m/>
    <m/>
    <m/>
    <s v=""/>
    <s v="06"/>
    <s v="Corbiere and Sons Contracting1025920211015-3Excavator Thumb - 30 - 50 ton- After Jan 10336.63"/>
    <s v="Corbiere and Sons Contracting1025920211015-3Excavator Thumb - 30 - 50 ton- After Jan 10336.63INV #151"/>
    <s v=""/>
    <s v="CZ - All Season Access Maintenance"/>
    <x v="4"/>
  </r>
  <r>
    <x v="1"/>
    <n v="6"/>
    <n v="0"/>
    <n v="10259"/>
    <s v="20211015-3"/>
    <n v="53510612"/>
    <s v="Access"/>
    <n v="0"/>
    <s v="Excavator - 36 ton- After Jan 10"/>
    <n v="146.96"/>
    <n v="3"/>
    <s v="Dynamic"/>
    <s v="110.22"/>
    <s v="0"/>
    <s v=""/>
    <s v=""/>
    <n v="440.88"/>
    <n v="57.314399999999999"/>
    <n v="498.19439999999997"/>
    <d v="2021-10-15T00:00:00"/>
    <n v="0"/>
    <x v="7"/>
    <d v="2021-10-21T00:00:00"/>
    <n v="168"/>
    <n v="0"/>
    <n v="0"/>
    <s v="Nathan Kyme"/>
    <s v="All Season Access Maintenance"/>
    <m/>
    <s v="VC7556-2019-017"/>
    <s v="929 OF"/>
    <m/>
    <m/>
    <m/>
    <s v="Approved"/>
    <m/>
    <m/>
    <s v="Road Maintenance activities for 3 hours on Little Red Sucker"/>
    <n v="6"/>
    <s v="C248-C257"/>
    <s v="Little Red Sucker"/>
    <n v="0"/>
    <d v="2021-10-18T00:00:00"/>
    <m/>
    <s v="58"/>
    <d v="2021-10-19T00:00:00"/>
    <s v=""/>
    <s v=""/>
    <m/>
    <m/>
    <m/>
    <s v=""/>
    <s v="06"/>
    <s v="Corbiere and Sons Contracting1025920211015-3Excavator - 36 ton- After Jan 103440.88"/>
    <s v="Corbiere and Sons Contracting1025920211015-3Excavator - 36 ton- After Jan 103440.88INV #151"/>
    <s v=""/>
    <s v="CZ - All Season Access Maintenance"/>
    <x v="4"/>
  </r>
  <r>
    <x v="1"/>
    <n v="6"/>
    <n v="0"/>
    <n v="10259"/>
    <s v="20211015-3"/>
    <n v="53510612"/>
    <s v="Access"/>
    <n v="0"/>
    <s v="Dozer D6 or equal- After Jan 10"/>
    <n v="131.47999999999999"/>
    <n v="3"/>
    <s v="Dynamic"/>
    <s v="98.61"/>
    <s v="0"/>
    <s v=""/>
    <s v=""/>
    <n v="394.44"/>
    <n v="51.277200000000001"/>
    <n v="445.71719999999993"/>
    <d v="2021-10-15T00:00:00"/>
    <n v="0"/>
    <x v="7"/>
    <d v="2021-10-21T00:00:00"/>
    <n v="168"/>
    <n v="0"/>
    <n v="0"/>
    <s v="Nathan Kyme"/>
    <s v="All Season Access Maintenance"/>
    <m/>
    <s v="VC7556-2019-017"/>
    <s v="929 OF"/>
    <m/>
    <m/>
    <m/>
    <s v="Approved"/>
    <m/>
    <m/>
    <s v="Road Maintenance activities for 3 hours on Little Red Sucker"/>
    <n v="6"/>
    <s v="C248-C257"/>
    <s v="Little Red Sucker"/>
    <n v="0"/>
    <d v="2021-10-18T00:00:00"/>
    <m/>
    <s v="58"/>
    <d v="2021-10-19T00:00:00"/>
    <s v=""/>
    <s v=""/>
    <m/>
    <m/>
    <m/>
    <s v=""/>
    <s v="06"/>
    <s v="Corbiere and Sons Contracting1025920211015-3Dozer D6 or equal- After Jan 103394.44"/>
    <s v="Corbiere and Sons Contracting1025920211015-3Dozer D6 or equal- After Jan 103394.44INV #151"/>
    <s v=""/>
    <s v="CZ - All Season Access Maintenance"/>
    <x v="4"/>
  </r>
  <r>
    <x v="1"/>
    <n v="6"/>
    <n v="0"/>
    <n v="10256"/>
    <s v="20211014-5"/>
    <n v="53510612"/>
    <s v="Access"/>
    <n v="0"/>
    <s v="Operator - Principle - After Jan 10"/>
    <n v="75"/>
    <n v="24"/>
    <s v="HR"/>
    <s v=""/>
    <s v=""/>
    <s v="75"/>
    <s v="0"/>
    <n v="1800"/>
    <n v="234"/>
    <n v="2033.9999999999998"/>
    <d v="2021-10-14T00:00:00"/>
    <n v="0"/>
    <x v="7"/>
    <d v="2021-10-21T00:00:00"/>
    <n v="168"/>
    <n v="0"/>
    <n v="0"/>
    <s v="Nathan Kyme"/>
    <s v="All Season Access Maintenance"/>
    <m/>
    <s v="VC7556-2019-017"/>
    <s v="929 OF"/>
    <m/>
    <m/>
    <m/>
    <s v="Approved"/>
    <m/>
    <m/>
    <s v="Road capping and maintenance on Del from C190-C189"/>
    <n v="6"/>
    <s v="C186-C195"/>
    <s v="Del lake"/>
    <n v="0"/>
    <d v="2021-10-18T00:00:00"/>
    <m/>
    <s v="58"/>
    <d v="2021-10-16T00:00:00"/>
    <s v=""/>
    <s v=""/>
    <m/>
    <m/>
    <m/>
    <s v=""/>
    <s v="06"/>
    <s v="Corbiere and Sons Contracting1025620211014-5Operator - Principle - After Jan 10241800"/>
    <s v="Corbiere and Sons Contracting1025620211014-5Operator - Principle - After Jan 10241800INV #151"/>
    <s v=""/>
    <s v="CZ - All Season Access Maintenance"/>
    <x v="4"/>
  </r>
  <r>
    <x v="1"/>
    <n v="6"/>
    <n v="0"/>
    <n v="10256"/>
    <s v="20211014-5"/>
    <n v="53510612"/>
    <s v="Access"/>
    <n v="0"/>
    <s v="L.O.A."/>
    <n v="210"/>
    <n v="3"/>
    <s v="DAY"/>
    <s v=""/>
    <s v=""/>
    <m/>
    <s v="0"/>
    <n v="630"/>
    <n v="81.900000000000006"/>
    <n v="711.9"/>
    <d v="2021-10-14T00:00:00"/>
    <n v="0"/>
    <x v="7"/>
    <d v="2021-10-21T00:00:00"/>
    <n v="168"/>
    <n v="0"/>
    <n v="0"/>
    <s v="Nathan Kyme"/>
    <s v="All Season Access Maintenance"/>
    <m/>
    <s v="VC7556-2019-017"/>
    <s v="929 OF"/>
    <m/>
    <m/>
    <m/>
    <s v="Approved"/>
    <m/>
    <m/>
    <s v="Road capping and maintenance on Del from C190-C189"/>
    <n v="6"/>
    <s v="C186-C195"/>
    <s v="Del lake"/>
    <n v="0"/>
    <d v="2021-10-18T00:00:00"/>
    <m/>
    <s v="58"/>
    <d v="2021-10-16T00:00:00"/>
    <s v=""/>
    <s v=""/>
    <m/>
    <m/>
    <m/>
    <s v=""/>
    <s v="06"/>
    <s v="Corbiere and Sons Contracting1025620211014-5L.O.A.3630"/>
    <s v="Corbiere and Sons Contracting1025620211014-5L.O.A.3630INV #151"/>
    <s v=""/>
    <s v="CZ - All Season Access Maintenance"/>
    <x v="4"/>
  </r>
  <r>
    <x v="1"/>
    <n v="6"/>
    <n v="0"/>
    <n v="10256"/>
    <s v="20211014-5"/>
    <n v="53510612"/>
    <s v="Access"/>
    <n v="0"/>
    <s v="Foreman"/>
    <n v="95"/>
    <n v="6"/>
    <s v="HR"/>
    <s v=""/>
    <s v=""/>
    <s v="95"/>
    <s v="0"/>
    <n v="570"/>
    <n v="74.100000000000009"/>
    <n v="644.09999999999991"/>
    <d v="2021-10-14T00:00:00"/>
    <n v="0"/>
    <x v="7"/>
    <d v="2021-10-21T00:00:00"/>
    <n v="168"/>
    <n v="0"/>
    <n v="0"/>
    <s v="Nathan Kyme"/>
    <s v="All Season Access Maintenance"/>
    <m/>
    <s v="VC7556-2019-017"/>
    <s v="929 OF"/>
    <m/>
    <m/>
    <m/>
    <s v="Approved"/>
    <m/>
    <m/>
    <s v="Road capping and maintenance on Del from C190-C189"/>
    <n v="6"/>
    <s v="C186-C195"/>
    <s v="Del lake"/>
    <n v="0"/>
    <d v="2021-10-18T00:00:00"/>
    <m/>
    <s v="58"/>
    <d v="2021-10-16T00:00:00"/>
    <s v=""/>
    <s v=""/>
    <m/>
    <m/>
    <m/>
    <s v=""/>
    <s v="06"/>
    <s v="Corbiere and Sons Contracting1025620211014-5Foreman6570"/>
    <s v="Corbiere and Sons Contracting1025620211014-5Foreman6570INV #151"/>
    <s v=""/>
    <s v="CZ - All Season Access Maintenance"/>
    <x v="4"/>
  </r>
  <r>
    <x v="1"/>
    <n v="6"/>
    <n v="0"/>
    <n v="10256"/>
    <s v="20211014-5"/>
    <n v="53510612"/>
    <s v="Access"/>
    <n v="0"/>
    <s v="Rock Truck - 30 Ton- After Jan 10"/>
    <n v="138.05000000000001"/>
    <n v="11"/>
    <s v="Dynamic"/>
    <s v="103.54"/>
    <s v="0"/>
    <s v=""/>
    <s v=""/>
    <n v="1518.55"/>
    <n v="197.41149999999999"/>
    <n v="1715.9614999999999"/>
    <d v="2021-10-14T00:00:00"/>
    <n v="0"/>
    <x v="7"/>
    <d v="2021-10-21T00:00:00"/>
    <n v="168"/>
    <n v="0"/>
    <n v="0"/>
    <s v="Nathan Kyme"/>
    <s v="All Season Access Maintenance"/>
    <m/>
    <s v="VC7556-2019-017"/>
    <s v="929 OF"/>
    <m/>
    <m/>
    <m/>
    <s v="Approved"/>
    <m/>
    <m/>
    <s v="Road capping and maintenance on Del from C190-C189"/>
    <n v="6"/>
    <s v="C186-C195"/>
    <s v="Del lake"/>
    <n v="0"/>
    <d v="2021-10-18T00:00:00"/>
    <m/>
    <s v="58"/>
    <d v="2021-10-16T00:00:00"/>
    <s v=""/>
    <s v=""/>
    <m/>
    <m/>
    <m/>
    <s v=""/>
    <s v="06"/>
    <s v="Corbiere and Sons Contracting1025620211014-5Rock Truck - 30 Ton- After Jan 10111518.55"/>
    <s v="Corbiere and Sons Contracting1025620211014-5Rock Truck - 30 Ton- After Jan 10111518.55INV #151"/>
    <s v=""/>
    <s v="CZ - All Season Access Maintenance"/>
    <x v="4"/>
  </r>
  <r>
    <x v="1"/>
    <n v="6"/>
    <n v="0"/>
    <n v="10256"/>
    <s v="20211014-5"/>
    <n v="53510612"/>
    <s v="Access"/>
    <n v="0"/>
    <s v="Light Truck - Pick up- After Jan 10"/>
    <n v="243.75"/>
    <n v="3"/>
    <s v="DAY"/>
    <s v="182.81"/>
    <s v="0"/>
    <s v=""/>
    <s v=""/>
    <n v="731.25"/>
    <n v="95.0625"/>
    <n v="826.31249999999989"/>
    <d v="2021-10-14T00:00:00"/>
    <n v="0"/>
    <x v="7"/>
    <d v="2021-10-21T00:00:00"/>
    <n v="168"/>
    <n v="0"/>
    <n v="0"/>
    <s v="Nathan Kyme"/>
    <s v="All Season Access Maintenance"/>
    <m/>
    <s v="VC7556-2019-017"/>
    <s v="929 OF"/>
    <m/>
    <m/>
    <m/>
    <s v="Approved"/>
    <m/>
    <m/>
    <s v="Road capping and maintenance on Del from C190-C189"/>
    <n v="6"/>
    <s v="C186-C195"/>
    <s v="Del lake"/>
    <n v="0"/>
    <d v="2021-10-18T00:00:00"/>
    <m/>
    <s v="58"/>
    <d v="2021-10-16T00:00:00"/>
    <s v=""/>
    <s v=""/>
    <m/>
    <m/>
    <m/>
    <s v=""/>
    <s v="06"/>
    <s v="Corbiere and Sons Contracting1025620211014-5Light Truck - Pick up- After Jan 103731.25"/>
    <s v="Corbiere and Sons Contracting1025620211014-5Light Truck - Pick up- After Jan 103731.25INV #151"/>
    <s v=""/>
    <s v="CZ - All Season Access Maintenance"/>
    <x v="4"/>
  </r>
  <r>
    <x v="1"/>
    <n v="6"/>
    <n v="0"/>
    <n v="10256"/>
    <s v="20211014-5"/>
    <n v="53510612"/>
    <s v="Access"/>
    <n v="0"/>
    <s v="Excavator Thumb - 30 - 50 ton- After Jan 10"/>
    <n v="12.21"/>
    <n v="11"/>
    <s v="HR"/>
    <s v="9.16"/>
    <s v="0"/>
    <s v=""/>
    <s v=""/>
    <n v="134.31"/>
    <n v="17.4603"/>
    <n v="151.77029999999999"/>
    <d v="2021-10-14T00:00:00"/>
    <n v="0"/>
    <x v="7"/>
    <d v="2021-10-21T00:00:00"/>
    <n v="168"/>
    <n v="0"/>
    <n v="0"/>
    <s v="Nathan Kyme"/>
    <s v="All Season Access Maintenance"/>
    <m/>
    <s v="VC7556-2019-017"/>
    <s v="929 OF"/>
    <m/>
    <m/>
    <m/>
    <s v="Approved"/>
    <m/>
    <m/>
    <s v="Road capping and maintenance on Del from C190-C189"/>
    <n v="6"/>
    <s v="C186-C195"/>
    <s v="Del lake"/>
    <n v="0"/>
    <d v="2021-10-18T00:00:00"/>
    <m/>
    <s v="58"/>
    <d v="2021-10-16T00:00:00"/>
    <s v=""/>
    <s v=""/>
    <m/>
    <m/>
    <m/>
    <s v=""/>
    <s v="06"/>
    <s v="Corbiere and Sons Contracting1025620211014-5Excavator Thumb - 30 - 50 ton- After Jan 1011134.31"/>
    <s v="Corbiere and Sons Contracting1025620211014-5Excavator Thumb - 30 - 50 ton- After Jan 1011134.31INV #151"/>
    <s v=""/>
    <s v="CZ - All Season Access Maintenance"/>
    <x v="4"/>
  </r>
  <r>
    <x v="1"/>
    <n v="6"/>
    <n v="0"/>
    <n v="10256"/>
    <s v="20211014-5"/>
    <n v="53510612"/>
    <s v="Access"/>
    <n v="0"/>
    <s v="Excavator - 36 ton- After Jan 10"/>
    <n v="146.96"/>
    <n v="11"/>
    <s v="Dynamic"/>
    <s v="110.22"/>
    <s v="0"/>
    <s v=""/>
    <s v=""/>
    <n v="1616.56"/>
    <n v="210.15280000000001"/>
    <n v="1826.7127999999998"/>
    <d v="2021-10-14T00:00:00"/>
    <n v="0"/>
    <x v="7"/>
    <d v="2021-10-21T00:00:00"/>
    <n v="168"/>
    <n v="0"/>
    <n v="0"/>
    <s v="Nathan Kyme"/>
    <s v="All Season Access Maintenance"/>
    <m/>
    <s v="VC7556-2019-017"/>
    <s v="929 OF"/>
    <m/>
    <m/>
    <m/>
    <s v="Approved"/>
    <m/>
    <m/>
    <s v="Road capping and maintenance on Del from C190-C189"/>
    <n v="6"/>
    <s v="C186-C195"/>
    <s v="Del lake"/>
    <n v="0"/>
    <d v="2021-10-18T00:00:00"/>
    <m/>
    <s v="58"/>
    <d v="2021-10-16T00:00:00"/>
    <s v=""/>
    <s v=""/>
    <m/>
    <m/>
    <m/>
    <s v=""/>
    <s v="06"/>
    <s v="Corbiere and Sons Contracting1025620211014-5Excavator - 36 ton- After Jan 10111616.56"/>
    <s v="Corbiere and Sons Contracting1025620211014-5Excavator - 36 ton- After Jan 10111616.56INV #151"/>
    <s v=""/>
    <s v="CZ - All Season Access Maintenance"/>
    <x v="4"/>
  </r>
  <r>
    <x v="1"/>
    <n v="6"/>
    <n v="0"/>
    <n v="10256"/>
    <s v="20211014-5"/>
    <n v="53510612"/>
    <s v="Access"/>
    <n v="0"/>
    <s v="Dozer D6 or equal- After Jan 10"/>
    <n v="131.47999999999999"/>
    <n v="11"/>
    <s v="Dynamic"/>
    <s v="98.61"/>
    <s v="0"/>
    <s v=""/>
    <s v=""/>
    <n v="1446.28"/>
    <n v="188.0164"/>
    <n v="1634.2963999999997"/>
    <d v="2021-10-14T00:00:00"/>
    <n v="0"/>
    <x v="7"/>
    <d v="2021-10-21T00:00:00"/>
    <n v="168"/>
    <n v="0"/>
    <n v="0"/>
    <s v="Nathan Kyme"/>
    <s v="All Season Access Maintenance"/>
    <m/>
    <s v="VC7556-2019-017"/>
    <s v="929 OF"/>
    <m/>
    <m/>
    <m/>
    <s v="Approved"/>
    <m/>
    <m/>
    <s v="Road capping and maintenance on Del from C190-C189"/>
    <n v="6"/>
    <s v="C186-C195"/>
    <s v="Del lake"/>
    <n v="0"/>
    <d v="2021-10-18T00:00:00"/>
    <m/>
    <s v="58"/>
    <d v="2021-10-16T00:00:00"/>
    <s v=""/>
    <s v=""/>
    <m/>
    <m/>
    <m/>
    <s v=""/>
    <s v="06"/>
    <s v="Corbiere and Sons Contracting1025620211014-5Dozer D6 or equal- After Jan 10111446.28"/>
    <s v="Corbiere and Sons Contracting1025620211014-5Dozer D6 or equal- After Jan 10111446.28INV #151"/>
    <s v=""/>
    <s v="CZ - All Season Access Maintenance"/>
    <x v="4"/>
  </r>
  <r>
    <x v="1"/>
    <n v="6"/>
    <n v="0"/>
    <n v="10254"/>
    <s v="20211014-3"/>
    <n v="53510612"/>
    <s v="Access"/>
    <n v="0"/>
    <s v="Operator - Principle - After Jan 10"/>
    <n v="75"/>
    <n v="36"/>
    <s v="HR"/>
    <s v=""/>
    <s v=""/>
    <s v="75"/>
    <s v="0"/>
    <n v="2700"/>
    <n v="351"/>
    <n v="3050.9999999999995"/>
    <d v="2021-10-14T00:00:00"/>
    <n v="0"/>
    <x v="7"/>
    <d v="2021-10-21T00:00:00"/>
    <n v="168"/>
    <n v="0"/>
    <n v="0"/>
    <s v="Nathan Kyme"/>
    <s v="All Season Access Maintenance"/>
    <m/>
    <s v="VC7556-2019-017"/>
    <s v="929 OF"/>
    <m/>
    <m/>
    <m/>
    <s v="Approved"/>
    <m/>
    <m/>
    <s v="Road Maintenance activities on Little Red Sucker"/>
    <n v="6"/>
    <s v="C248-C256"/>
    <s v="Little Red Sucker Creek"/>
    <n v="0"/>
    <d v="2021-10-18T00:00:00"/>
    <m/>
    <s v="58"/>
    <d v="2021-10-19T00:00:00"/>
    <s v=""/>
    <s v=""/>
    <m/>
    <m/>
    <m/>
    <s v=""/>
    <s v="06"/>
    <s v="Corbiere and Sons Contracting1025420211014-3Operator - Principle - After Jan 10362700"/>
    <s v="Corbiere and Sons Contracting1025420211014-3Operator - Principle - After Jan 10362700INV #151"/>
    <s v=""/>
    <s v="CZ - All Season Access Maintenance"/>
    <x v="4"/>
  </r>
  <r>
    <x v="1"/>
    <n v="6"/>
    <n v="0"/>
    <n v="10254"/>
    <s v="20211014-3"/>
    <n v="53510612"/>
    <s v="Access"/>
    <n v="0"/>
    <s v="L.O.A."/>
    <n v="210"/>
    <n v="4"/>
    <s v="DAY"/>
    <s v=""/>
    <s v=""/>
    <m/>
    <s v="0"/>
    <n v="840"/>
    <n v="109.2"/>
    <n v="949.19999999999993"/>
    <d v="2021-10-14T00:00:00"/>
    <n v="0"/>
    <x v="7"/>
    <d v="2021-10-21T00:00:00"/>
    <n v="168"/>
    <n v="0"/>
    <n v="0"/>
    <s v="Nathan Kyme"/>
    <s v="All Season Access Maintenance"/>
    <m/>
    <s v="VC7556-2019-017"/>
    <s v="929 OF"/>
    <m/>
    <m/>
    <m/>
    <s v="Approved"/>
    <m/>
    <m/>
    <s v="Road Maintenance activities on Little Red Sucker"/>
    <n v="6"/>
    <s v="C248-C256"/>
    <s v="Little Red Sucker Creek"/>
    <n v="0"/>
    <d v="2021-10-18T00:00:00"/>
    <m/>
    <s v="58"/>
    <d v="2021-10-19T00:00:00"/>
    <s v=""/>
    <s v=""/>
    <m/>
    <m/>
    <m/>
    <s v=""/>
    <s v="06"/>
    <s v="Corbiere and Sons Contracting1025420211014-3L.O.A.4840"/>
    <s v="Corbiere and Sons Contracting1025420211014-3L.O.A.4840INV #151"/>
    <s v=""/>
    <s v="CZ - All Season Access Maintenance"/>
    <x v="4"/>
  </r>
  <r>
    <x v="1"/>
    <n v="6"/>
    <n v="0"/>
    <n v="10254"/>
    <s v="20211014-3"/>
    <n v="53510612"/>
    <s v="Access"/>
    <n v="0"/>
    <s v="Foreman"/>
    <n v="95"/>
    <n v="12"/>
    <s v="HR"/>
    <s v=""/>
    <s v=""/>
    <s v="95"/>
    <s v="0"/>
    <n v="1140"/>
    <n v="148.20000000000002"/>
    <n v="1288.1999999999998"/>
    <d v="2021-10-14T00:00:00"/>
    <n v="0"/>
    <x v="7"/>
    <d v="2021-10-21T00:00:00"/>
    <n v="168"/>
    <n v="0"/>
    <n v="0"/>
    <s v="Nathan Kyme"/>
    <s v="All Season Access Maintenance"/>
    <m/>
    <s v="VC7556-2019-017"/>
    <s v="929 OF"/>
    <m/>
    <m/>
    <m/>
    <s v="Approved"/>
    <m/>
    <m/>
    <s v="Road Maintenance activities on Little Red Sucker"/>
    <n v="6"/>
    <s v="C248-C256"/>
    <s v="Little Red Sucker Creek"/>
    <n v="0"/>
    <d v="2021-10-18T00:00:00"/>
    <m/>
    <s v="58"/>
    <d v="2021-10-19T00:00:00"/>
    <s v=""/>
    <s v=""/>
    <m/>
    <m/>
    <m/>
    <s v=""/>
    <s v="06"/>
    <s v="Corbiere and Sons Contracting1025420211014-3Foreman121140"/>
    <s v="Corbiere and Sons Contracting1025420211014-3Foreman121140INV #151"/>
    <s v=""/>
    <s v="CZ - All Season Access Maintenance"/>
    <x v="4"/>
  </r>
  <r>
    <x v="1"/>
    <n v="6"/>
    <n v="0"/>
    <n v="10254"/>
    <s v="20211014-3"/>
    <n v="53510612"/>
    <s v="Access"/>
    <n v="0"/>
    <s v="Rock Truck - 30 Ton- After Jan 10"/>
    <n v="138.05000000000001"/>
    <n v="11"/>
    <s v="Dynamic"/>
    <s v="103.54"/>
    <s v="0"/>
    <s v=""/>
    <s v=""/>
    <n v="1518.55"/>
    <n v="197.41149999999999"/>
    <n v="1715.9614999999999"/>
    <d v="2021-10-14T00:00:00"/>
    <n v="0"/>
    <x v="7"/>
    <d v="2021-10-21T00:00:00"/>
    <n v="168"/>
    <n v="0"/>
    <n v="0"/>
    <s v="Nathan Kyme"/>
    <s v="All Season Access Maintenance"/>
    <m/>
    <s v="VC7556-2019-017"/>
    <s v="929 OF"/>
    <m/>
    <m/>
    <m/>
    <s v="Approved"/>
    <m/>
    <m/>
    <s v="Road Maintenance activities on Little Red Sucker"/>
    <n v="6"/>
    <s v="C248-C256"/>
    <s v="Little Red Sucker Creek"/>
    <n v="0"/>
    <d v="2021-10-18T00:00:00"/>
    <m/>
    <s v="58"/>
    <d v="2021-10-19T00:00:00"/>
    <s v=""/>
    <s v=""/>
    <m/>
    <m/>
    <m/>
    <s v=""/>
    <s v="06"/>
    <s v="Corbiere and Sons Contracting1025420211014-3Rock Truck - 30 Ton- After Jan 10111518.55"/>
    <s v="Corbiere and Sons Contracting1025420211014-3Rock Truck - 30 Ton- After Jan 10111518.55INV #151"/>
    <s v=""/>
    <s v="CZ - All Season Access Maintenance"/>
    <x v="4"/>
  </r>
  <r>
    <x v="1"/>
    <n v="6"/>
    <n v="0"/>
    <n v="10254"/>
    <s v="20211014-3"/>
    <n v="53510612"/>
    <s v="Access"/>
    <n v="0"/>
    <s v="Light Truck - Pick up- After Jan 10"/>
    <n v="243.75"/>
    <n v="3"/>
    <s v="DAY"/>
    <s v="182.81"/>
    <s v="0"/>
    <s v=""/>
    <s v=""/>
    <n v="731.25"/>
    <n v="95.0625"/>
    <n v="826.31249999999989"/>
    <d v="2021-10-14T00:00:00"/>
    <n v="0"/>
    <x v="7"/>
    <d v="2021-10-21T00:00:00"/>
    <n v="168"/>
    <n v="0"/>
    <n v="0"/>
    <s v="Nathan Kyme"/>
    <s v="All Season Access Maintenance"/>
    <m/>
    <s v="VC7556-2019-017"/>
    <s v="929 OF"/>
    <m/>
    <m/>
    <m/>
    <s v="Approved"/>
    <m/>
    <m/>
    <s v="Road Maintenance activities on Little Red Sucker"/>
    <n v="6"/>
    <s v="C248-C256"/>
    <s v="Little Red Sucker Creek"/>
    <n v="0"/>
    <d v="2021-10-18T00:00:00"/>
    <m/>
    <s v="58"/>
    <d v="2021-10-19T00:00:00"/>
    <s v=""/>
    <s v=""/>
    <m/>
    <m/>
    <m/>
    <s v=""/>
    <s v="06"/>
    <s v="Corbiere and Sons Contracting1025420211014-3Light Truck - Pick up- After Jan 103731.25"/>
    <s v="Corbiere and Sons Contracting1025420211014-3Light Truck - Pick up- After Jan 103731.25INV #151"/>
    <s v=""/>
    <s v="CZ - All Season Access Maintenance"/>
    <x v="4"/>
  </r>
  <r>
    <x v="1"/>
    <n v="6"/>
    <n v="0"/>
    <n v="10254"/>
    <s v="20211014-3"/>
    <n v="53510612"/>
    <s v="Access"/>
    <n v="0"/>
    <s v="ATV - Side by Side w/ roll bar- After Jan 10"/>
    <n v="18.45"/>
    <n v="10"/>
    <s v="HR"/>
    <s v="13.84"/>
    <s v="0"/>
    <s v=""/>
    <s v=""/>
    <n v="184.5"/>
    <n v="23.984999999999999"/>
    <n v="208.48499999999999"/>
    <d v="2021-10-14T00:00:00"/>
    <n v="0"/>
    <x v="7"/>
    <d v="2021-10-21T00:00:00"/>
    <n v="168"/>
    <n v="0"/>
    <n v="0"/>
    <s v="Nathan Kyme"/>
    <s v="All Season Access Maintenance"/>
    <m/>
    <s v="VC7556-2019-017"/>
    <s v="929 OF"/>
    <m/>
    <m/>
    <m/>
    <s v="Approved"/>
    <m/>
    <m/>
    <s v="Road Maintenance activities on Little Red Sucker"/>
    <n v="6"/>
    <s v="C248-C256"/>
    <s v="Little Red Sucker Creek"/>
    <n v="0"/>
    <d v="2021-10-18T00:00:00"/>
    <m/>
    <s v="58"/>
    <d v="2021-10-19T00:00:00"/>
    <s v=""/>
    <s v=""/>
    <m/>
    <m/>
    <m/>
    <s v=""/>
    <s v="06"/>
    <s v="Corbiere and Sons Contracting1025420211014-3ATV - Side by Side w/ roll bar- After Jan 1010184.5"/>
    <s v="Corbiere and Sons Contracting1025420211014-3ATV - Side by Side w/ roll bar- After Jan 1010184.5INV #151"/>
    <s v=""/>
    <s v="CZ - All Season Access Maintenance"/>
    <x v="4"/>
  </r>
  <r>
    <x v="1"/>
    <n v="6"/>
    <n v="0"/>
    <n v="10254"/>
    <s v="20211014-3"/>
    <n v="53510612"/>
    <s v="Access"/>
    <n v="0"/>
    <s v="Excavator Thumb - 30 - 50 ton- After Jan 10"/>
    <n v="12.21"/>
    <n v="11"/>
    <s v="HR"/>
    <s v="9.16"/>
    <s v="0"/>
    <s v=""/>
    <s v=""/>
    <n v="134.31"/>
    <n v="17.4603"/>
    <n v="151.77029999999999"/>
    <d v="2021-10-14T00:00:00"/>
    <n v="0"/>
    <x v="7"/>
    <d v="2021-10-21T00:00:00"/>
    <n v="168"/>
    <n v="0"/>
    <n v="0"/>
    <s v="Nathan Kyme"/>
    <s v="All Season Access Maintenance"/>
    <m/>
    <s v="VC7556-2019-017"/>
    <s v="929 OF"/>
    <m/>
    <m/>
    <m/>
    <s v="Approved"/>
    <m/>
    <m/>
    <s v="Road Maintenance activities on Little Red Sucker"/>
    <n v="6"/>
    <s v="C248-C256"/>
    <s v="Little Red Sucker Creek"/>
    <n v="0"/>
    <d v="2021-10-18T00:00:00"/>
    <m/>
    <s v="58"/>
    <d v="2021-10-19T00:00:00"/>
    <s v=""/>
    <s v=""/>
    <m/>
    <m/>
    <m/>
    <s v=""/>
    <s v="06"/>
    <s v="Corbiere and Sons Contracting1025420211014-3Excavator Thumb - 30 - 50 ton- After Jan 1011134.31"/>
    <s v="Corbiere and Sons Contracting1025420211014-3Excavator Thumb - 30 - 50 ton- After Jan 1011134.31INV #151"/>
    <s v=""/>
    <s v="CZ - All Season Access Maintenance"/>
    <x v="4"/>
  </r>
  <r>
    <x v="1"/>
    <n v="6"/>
    <n v="0"/>
    <n v="10254"/>
    <s v="20211014-3"/>
    <n v="53510612"/>
    <s v="Access"/>
    <n v="0"/>
    <s v="Excavator - 36 ton- After Jan 10"/>
    <n v="146.96"/>
    <n v="11"/>
    <s v="Dynamic"/>
    <s v="110.22"/>
    <s v="0"/>
    <s v=""/>
    <s v=""/>
    <n v="1616.56"/>
    <n v="210.15280000000001"/>
    <n v="1826.7127999999998"/>
    <d v="2021-10-14T00:00:00"/>
    <n v="0"/>
    <x v="7"/>
    <d v="2021-10-21T00:00:00"/>
    <n v="168"/>
    <n v="0"/>
    <n v="0"/>
    <s v="Nathan Kyme"/>
    <s v="All Season Access Maintenance"/>
    <m/>
    <s v="VC7556-2019-017"/>
    <s v="929 OF"/>
    <m/>
    <m/>
    <m/>
    <s v="Approved"/>
    <m/>
    <m/>
    <s v="Road Maintenance activities on Little Red Sucker"/>
    <n v="6"/>
    <s v="C248-C256"/>
    <s v="Little Red Sucker Creek"/>
    <n v="0"/>
    <d v="2021-10-18T00:00:00"/>
    <m/>
    <s v="58"/>
    <d v="2021-10-19T00:00:00"/>
    <s v=""/>
    <s v=""/>
    <m/>
    <m/>
    <m/>
    <s v=""/>
    <s v="06"/>
    <s v="Corbiere and Sons Contracting1025420211014-3Excavator - 36 ton- After Jan 10111616.56"/>
    <s v="Corbiere and Sons Contracting1025420211014-3Excavator - 36 ton- After Jan 10111616.56INV #151"/>
    <s v=""/>
    <s v="CZ - All Season Access Maintenance"/>
    <x v="4"/>
  </r>
  <r>
    <x v="1"/>
    <n v="6"/>
    <n v="0"/>
    <n v="10254"/>
    <s v="20211014-3"/>
    <n v="53510612"/>
    <s v="Access"/>
    <n v="0"/>
    <s v="Dozer D6 or equal- After Jan 10"/>
    <n v="131.47999999999999"/>
    <n v="11"/>
    <s v="Dynamic"/>
    <s v="98.61"/>
    <s v="0"/>
    <s v=""/>
    <s v=""/>
    <n v="1446.28"/>
    <n v="188.0164"/>
    <n v="1634.2963999999997"/>
    <d v="2021-10-14T00:00:00"/>
    <n v="0"/>
    <x v="7"/>
    <d v="2021-10-21T00:00:00"/>
    <n v="168"/>
    <n v="0"/>
    <n v="0"/>
    <s v="Nathan Kyme"/>
    <s v="All Season Access Maintenance"/>
    <m/>
    <s v="VC7556-2019-017"/>
    <s v="929 OF"/>
    <m/>
    <m/>
    <m/>
    <s v="Approved"/>
    <m/>
    <m/>
    <s v="Road Maintenance activities on Little Red Sucker"/>
    <n v="6"/>
    <s v="C248-C256"/>
    <s v="Little Red Sucker Creek"/>
    <n v="0"/>
    <d v="2021-10-18T00:00:00"/>
    <m/>
    <s v="58"/>
    <d v="2021-10-19T00:00:00"/>
    <s v=""/>
    <s v=""/>
    <m/>
    <m/>
    <m/>
    <s v=""/>
    <s v="06"/>
    <s v="Corbiere and Sons Contracting1025420211014-3Dozer D6 or equal- After Jan 10111446.28"/>
    <s v="Corbiere and Sons Contracting1025420211014-3Dozer D6 or equal- After Jan 10111446.28INV #151"/>
    <s v=""/>
    <s v="CZ - All Season Access Maintenance"/>
    <x v="4"/>
  </r>
  <r>
    <x v="1"/>
    <n v="6"/>
    <n v="0"/>
    <n v="10252"/>
    <s v="20211013-5"/>
    <n v="53510612"/>
    <s v="Access"/>
    <n v="0"/>
    <s v="Operator - Principle - After Jan 10"/>
    <n v="75"/>
    <n v="36"/>
    <s v="HR"/>
    <s v=""/>
    <s v=""/>
    <s v="75"/>
    <s v="0"/>
    <n v="2700"/>
    <n v="351"/>
    <n v="3050.9999999999995"/>
    <d v="2021-10-13T00:00:00"/>
    <n v="0"/>
    <x v="7"/>
    <d v="2021-10-21T00:00:00"/>
    <n v="168"/>
    <n v="0"/>
    <n v="0"/>
    <s v="Nathan Kyme"/>
    <s v="All Season Access Maintenance"/>
    <m/>
    <s v="VC7556-2019-017"/>
    <s v="929 OF"/>
    <m/>
    <m/>
    <m/>
    <s v="Approved"/>
    <m/>
    <m/>
    <s v="Road capping and maintenance on Del from C190-C189"/>
    <n v="6"/>
    <s v="C186-C195"/>
    <s v="Del Lake"/>
    <n v="0"/>
    <d v="2021-10-18T00:00:00"/>
    <m/>
    <s v="58"/>
    <d v="2021-10-19T00:00:00"/>
    <s v=""/>
    <s v=""/>
    <m/>
    <m/>
    <m/>
    <s v=""/>
    <s v="06"/>
    <s v="Corbiere and Sons Contracting1025220211013-5Operator - Principle - After Jan 10362700"/>
    <s v="Corbiere and Sons Contracting1025220211013-5Operator - Principle - After Jan 10362700INV #151"/>
    <s v=""/>
    <s v="CZ - All Season Access Maintenance"/>
    <x v="4"/>
  </r>
  <r>
    <x v="1"/>
    <n v="6"/>
    <n v="0"/>
    <n v="10252"/>
    <s v="20211013-5"/>
    <n v="53510612"/>
    <s v="Access"/>
    <n v="0"/>
    <s v="L.O.A."/>
    <n v="210"/>
    <n v="4"/>
    <s v="DAY"/>
    <s v=""/>
    <s v=""/>
    <m/>
    <s v="0"/>
    <n v="840"/>
    <n v="109.2"/>
    <n v="949.19999999999993"/>
    <d v="2021-10-13T00:00:00"/>
    <n v="0"/>
    <x v="7"/>
    <d v="2021-10-21T00:00:00"/>
    <n v="168"/>
    <n v="0"/>
    <n v="0"/>
    <s v="Nathan Kyme"/>
    <s v="All Season Access Maintenance"/>
    <m/>
    <s v="VC7556-2019-017"/>
    <s v="929 OF"/>
    <m/>
    <m/>
    <m/>
    <s v="Approved"/>
    <m/>
    <m/>
    <s v="Road capping and maintenance on Del from C190-C189"/>
    <n v="6"/>
    <s v="C186-C195"/>
    <s v="Del Lake"/>
    <n v="0"/>
    <d v="2021-10-18T00:00:00"/>
    <m/>
    <s v="58"/>
    <d v="2021-10-19T00:00:00"/>
    <s v=""/>
    <s v=""/>
    <m/>
    <m/>
    <m/>
    <s v=""/>
    <s v="06"/>
    <s v="Corbiere and Sons Contracting1025220211013-5L.O.A.4840"/>
    <s v="Corbiere and Sons Contracting1025220211013-5L.O.A.4840INV #151"/>
    <s v=""/>
    <s v="CZ - All Season Access Maintenance"/>
    <x v="4"/>
  </r>
  <r>
    <x v="1"/>
    <n v="6"/>
    <n v="0"/>
    <n v="10252"/>
    <s v="20211013-5"/>
    <n v="53510612"/>
    <s v="Access"/>
    <n v="0"/>
    <s v="Foreman"/>
    <n v="95"/>
    <n v="6"/>
    <s v="HR"/>
    <s v=""/>
    <s v=""/>
    <s v="95"/>
    <s v="0"/>
    <n v="570"/>
    <n v="74.100000000000009"/>
    <n v="644.09999999999991"/>
    <d v="2021-10-13T00:00:00"/>
    <n v="0"/>
    <x v="7"/>
    <d v="2021-10-21T00:00:00"/>
    <n v="168"/>
    <n v="0"/>
    <n v="0"/>
    <s v="Nathan Kyme"/>
    <s v="All Season Access Maintenance"/>
    <m/>
    <s v="VC7556-2019-017"/>
    <s v="929 OF"/>
    <m/>
    <m/>
    <m/>
    <s v="Approved"/>
    <m/>
    <m/>
    <s v="Road capping and maintenance on Del from C190-C189"/>
    <n v="6"/>
    <s v="C186-C195"/>
    <s v="Del Lake"/>
    <n v="0"/>
    <d v="2021-10-18T00:00:00"/>
    <m/>
    <s v="58"/>
    <d v="2021-10-19T00:00:00"/>
    <s v=""/>
    <s v=""/>
    <m/>
    <m/>
    <m/>
    <s v=""/>
    <s v="06"/>
    <s v="Corbiere and Sons Contracting1025220211013-5Foreman6570"/>
    <s v="Corbiere and Sons Contracting1025220211013-5Foreman6570INV #151"/>
    <s v=""/>
    <s v="CZ - All Season Access Maintenance"/>
    <x v="4"/>
  </r>
  <r>
    <x v="1"/>
    <n v="6"/>
    <n v="0"/>
    <n v="10252"/>
    <s v="20211013-5"/>
    <n v="53510612"/>
    <s v="Access"/>
    <n v="0"/>
    <s v="Rock Truck - 30 Ton- After Jan 10"/>
    <n v="138.05000000000001"/>
    <n v="11"/>
    <s v="Dynamic"/>
    <s v="103.54"/>
    <s v="0"/>
    <s v=""/>
    <s v=""/>
    <n v="1518.55"/>
    <n v="197.41149999999999"/>
    <n v="1715.9614999999999"/>
    <d v="2021-10-13T00:00:00"/>
    <n v="0"/>
    <x v="7"/>
    <d v="2021-10-21T00:00:00"/>
    <n v="168"/>
    <n v="0"/>
    <n v="0"/>
    <s v="Nathan Kyme"/>
    <s v="All Season Access Maintenance"/>
    <m/>
    <s v="VC7556-2019-017"/>
    <s v="929 OF"/>
    <m/>
    <m/>
    <m/>
    <s v="Approved"/>
    <m/>
    <m/>
    <s v="Road capping and maintenance on Del from C190-C189"/>
    <n v="6"/>
    <s v="C186-C195"/>
    <s v="Del Lake"/>
    <n v="0"/>
    <d v="2021-10-18T00:00:00"/>
    <m/>
    <s v="58"/>
    <d v="2021-10-19T00:00:00"/>
    <s v=""/>
    <s v=""/>
    <m/>
    <m/>
    <m/>
    <s v=""/>
    <s v="06"/>
    <s v="Corbiere and Sons Contracting1025220211013-5Rock Truck - 30 Ton- After Jan 10111518.55"/>
    <s v="Corbiere and Sons Contracting1025220211013-5Rock Truck - 30 Ton- After Jan 10111518.55INV #151"/>
    <s v=""/>
    <s v="CZ - All Season Access Maintenance"/>
    <x v="4"/>
  </r>
  <r>
    <x v="1"/>
    <n v="6"/>
    <n v="0"/>
    <n v="10252"/>
    <s v="20211013-5"/>
    <n v="53510612"/>
    <s v="Access"/>
    <n v="0"/>
    <s v="Light Truck - Pick up- After Jan 10"/>
    <n v="243.75"/>
    <n v="3"/>
    <s v="DAY"/>
    <s v="182.81"/>
    <s v="0"/>
    <s v=""/>
    <s v=""/>
    <n v="731.25"/>
    <n v="95.0625"/>
    <n v="826.31249999999989"/>
    <d v="2021-10-13T00:00:00"/>
    <n v="0"/>
    <x v="7"/>
    <d v="2021-10-21T00:00:00"/>
    <n v="168"/>
    <n v="0"/>
    <n v="0"/>
    <s v="Nathan Kyme"/>
    <s v="All Season Access Maintenance"/>
    <m/>
    <s v="VC7556-2019-017"/>
    <s v="929 OF"/>
    <m/>
    <m/>
    <m/>
    <s v="Approved"/>
    <m/>
    <m/>
    <s v="Road capping and maintenance on Del from C190-C189"/>
    <n v="6"/>
    <s v="C186-C195"/>
    <s v="Del Lake"/>
    <n v="0"/>
    <d v="2021-10-18T00:00:00"/>
    <m/>
    <s v="58"/>
    <d v="2021-10-19T00:00:00"/>
    <s v=""/>
    <s v=""/>
    <m/>
    <m/>
    <m/>
    <s v=""/>
    <s v="06"/>
    <s v="Corbiere and Sons Contracting1025220211013-5Light Truck - Pick up- After Jan 103731.25"/>
    <s v="Corbiere and Sons Contracting1025220211013-5Light Truck - Pick up- After Jan 103731.25INV #151"/>
    <s v=""/>
    <s v="CZ - All Season Access Maintenance"/>
    <x v="4"/>
  </r>
  <r>
    <x v="1"/>
    <n v="6"/>
    <n v="0"/>
    <n v="10252"/>
    <s v="20211013-5"/>
    <n v="53510612"/>
    <s v="Access"/>
    <n v="0"/>
    <s v="Excavator Thumb - 30 - 50 ton- After Jan 10"/>
    <n v="12.21"/>
    <n v="20"/>
    <s v="HR"/>
    <s v="9.16"/>
    <s v="0"/>
    <s v=""/>
    <s v=""/>
    <n v="244.2"/>
    <n v="31.745999999999999"/>
    <n v="275.94599999999997"/>
    <d v="2021-10-13T00:00:00"/>
    <n v="0"/>
    <x v="7"/>
    <d v="2021-10-21T00:00:00"/>
    <n v="168"/>
    <n v="0"/>
    <n v="0"/>
    <s v="Nathan Kyme"/>
    <s v="All Season Access Maintenance"/>
    <m/>
    <s v="VC7556-2019-017"/>
    <s v="929 OF"/>
    <m/>
    <m/>
    <m/>
    <s v="Approved"/>
    <m/>
    <m/>
    <s v="Road capping and maintenance on Del from C190-C189"/>
    <n v="6"/>
    <s v="C186-C195"/>
    <s v="Del Lake"/>
    <n v="0"/>
    <d v="2021-10-18T00:00:00"/>
    <m/>
    <s v="58"/>
    <d v="2021-10-19T00:00:00"/>
    <s v=""/>
    <s v=""/>
    <m/>
    <m/>
    <m/>
    <s v=""/>
    <s v="06"/>
    <s v="Corbiere and Sons Contracting1025220211013-5Excavator Thumb - 30 - 50 ton- After Jan 1020244.2"/>
    <s v="Corbiere and Sons Contracting1025220211013-5Excavator Thumb - 30 - 50 ton- After Jan 1020244.2INV #151"/>
    <s v=""/>
    <s v="CZ - All Season Access Maintenance"/>
    <x v="4"/>
  </r>
  <r>
    <x v="1"/>
    <n v="6"/>
    <n v="0"/>
    <n v="10252"/>
    <s v="20211013-5"/>
    <n v="53510612"/>
    <s v="Access"/>
    <n v="0"/>
    <s v="Excavator - 36 ton- After Jan 10"/>
    <n v="146.96"/>
    <n v="20"/>
    <s v="Dynamic"/>
    <s v="110.22"/>
    <s v="0"/>
    <s v=""/>
    <s v=""/>
    <n v="2939.2"/>
    <n v="382.096"/>
    <n v="3321.2959999999994"/>
    <d v="2021-10-13T00:00:00"/>
    <n v="0"/>
    <x v="7"/>
    <d v="2021-10-21T00:00:00"/>
    <n v="168"/>
    <n v="0"/>
    <n v="0"/>
    <s v="Nathan Kyme"/>
    <s v="All Season Access Maintenance"/>
    <m/>
    <s v="VC7556-2019-017"/>
    <s v="929 OF"/>
    <m/>
    <m/>
    <m/>
    <s v="Approved"/>
    <m/>
    <m/>
    <s v="Road capping and maintenance on Del from C190-C189"/>
    <n v="6"/>
    <s v="C186-C195"/>
    <s v="Del Lake"/>
    <n v="0"/>
    <d v="2021-10-18T00:00:00"/>
    <m/>
    <s v="58"/>
    <d v="2021-10-19T00:00:00"/>
    <s v=""/>
    <s v=""/>
    <m/>
    <m/>
    <m/>
    <s v=""/>
    <s v="06"/>
    <s v="Corbiere and Sons Contracting1025220211013-5Excavator - 36 ton- After Jan 10202939.2"/>
    <s v="Corbiere and Sons Contracting1025220211013-5Excavator - 36 ton- After Jan 10202939.2INV #151"/>
    <s v=""/>
    <s v="CZ - All Season Access Maintenance"/>
    <x v="4"/>
  </r>
  <r>
    <x v="1"/>
    <n v="6"/>
    <n v="0"/>
    <n v="10250"/>
    <s v="20211013-3"/>
    <n v="53510612"/>
    <s v="Access"/>
    <n v="0"/>
    <s v="Operator - Principle - After Jan 10"/>
    <n v="75"/>
    <n v="36"/>
    <s v="HR"/>
    <s v=""/>
    <s v=""/>
    <s v="75"/>
    <s v="0"/>
    <n v="2700"/>
    <n v="351"/>
    <n v="3050.9999999999995"/>
    <d v="2021-10-13T00:00:00"/>
    <n v="0"/>
    <x v="7"/>
    <d v="2021-10-21T00:00:00"/>
    <n v="168"/>
    <n v="0"/>
    <n v="0"/>
    <s v="Nathan Kyme"/>
    <s v="All Season Access Maintenance"/>
    <m/>
    <s v="VC7556-2019-017"/>
    <s v="929 OF"/>
    <m/>
    <m/>
    <m/>
    <s v="Approved"/>
    <m/>
    <m/>
    <s v="Road Maintenance activities on Little Red Sucker"/>
    <n v="6"/>
    <s v="C248-C257"/>
    <s v="Little Red Sucker Creek"/>
    <n v="0"/>
    <d v="2021-10-18T00:00:00"/>
    <m/>
    <s v="58"/>
    <d v="2021-10-19T00:00:00"/>
    <s v=""/>
    <s v=""/>
    <m/>
    <m/>
    <m/>
    <s v=""/>
    <s v="06"/>
    <s v="Corbiere and Sons Contracting1025020211013-3Operator - Principle - After Jan 10362700"/>
    <s v="Corbiere and Sons Contracting1025020211013-3Operator - Principle - After Jan 10362700INV #151"/>
    <s v=""/>
    <s v="CZ - All Season Access Maintenance"/>
    <x v="4"/>
  </r>
  <r>
    <x v="1"/>
    <n v="6"/>
    <n v="0"/>
    <n v="10250"/>
    <s v="20211013-3"/>
    <n v="53510612"/>
    <s v="Access"/>
    <n v="0"/>
    <s v="L.O.A."/>
    <n v="210"/>
    <n v="4"/>
    <s v="DAY"/>
    <s v=""/>
    <s v=""/>
    <m/>
    <s v="0"/>
    <n v="840"/>
    <n v="109.2"/>
    <n v="949.19999999999993"/>
    <d v="2021-10-13T00:00:00"/>
    <n v="0"/>
    <x v="7"/>
    <d v="2021-10-21T00:00:00"/>
    <n v="168"/>
    <n v="0"/>
    <n v="0"/>
    <s v="Nathan Kyme"/>
    <s v="All Season Access Maintenance"/>
    <m/>
    <s v="VC7556-2019-017"/>
    <s v="929 OF"/>
    <m/>
    <m/>
    <m/>
    <s v="Approved"/>
    <m/>
    <m/>
    <s v="Road Maintenance activities on Little Red Sucker"/>
    <n v="6"/>
    <s v="C248-C257"/>
    <s v="Little Red Sucker Creek"/>
    <n v="0"/>
    <d v="2021-10-18T00:00:00"/>
    <m/>
    <s v="58"/>
    <d v="2021-10-19T00:00:00"/>
    <s v=""/>
    <s v=""/>
    <m/>
    <m/>
    <m/>
    <s v=""/>
    <s v="06"/>
    <s v="Corbiere and Sons Contracting1025020211013-3L.O.A.4840"/>
    <s v="Corbiere and Sons Contracting1025020211013-3L.O.A.4840INV #151"/>
    <s v=""/>
    <s v="CZ - All Season Access Maintenance"/>
    <x v="4"/>
  </r>
  <r>
    <x v="1"/>
    <n v="6"/>
    <n v="0"/>
    <n v="10250"/>
    <s v="20211013-3"/>
    <n v="53510612"/>
    <s v="Access"/>
    <n v="0"/>
    <s v="Foreman"/>
    <n v="95"/>
    <n v="12"/>
    <s v="HR"/>
    <s v=""/>
    <s v=""/>
    <s v="95"/>
    <s v="0"/>
    <n v="1140"/>
    <n v="148.20000000000002"/>
    <n v="1288.1999999999998"/>
    <d v="2021-10-13T00:00:00"/>
    <n v="0"/>
    <x v="7"/>
    <d v="2021-10-21T00:00:00"/>
    <n v="168"/>
    <n v="0"/>
    <n v="0"/>
    <s v="Nathan Kyme"/>
    <s v="All Season Access Maintenance"/>
    <m/>
    <s v="VC7556-2019-017"/>
    <s v="929 OF"/>
    <m/>
    <m/>
    <m/>
    <s v="Approved"/>
    <m/>
    <m/>
    <s v="Road Maintenance activities on Little Red Sucker"/>
    <n v="6"/>
    <s v="C248-C257"/>
    <s v="Little Red Sucker Creek"/>
    <n v="0"/>
    <d v="2021-10-18T00:00:00"/>
    <m/>
    <s v="58"/>
    <d v="2021-10-19T00:00:00"/>
    <s v=""/>
    <s v=""/>
    <m/>
    <m/>
    <m/>
    <s v=""/>
    <s v="06"/>
    <s v="Corbiere and Sons Contracting1025020211013-3Foreman121140"/>
    <s v="Corbiere and Sons Contracting1025020211013-3Foreman121140INV #151"/>
    <s v=""/>
    <s v="CZ - All Season Access Maintenance"/>
    <x v="4"/>
  </r>
  <r>
    <x v="1"/>
    <n v="6"/>
    <n v="0"/>
    <n v="10250"/>
    <s v="20211013-3"/>
    <n v="53510612"/>
    <s v="Access"/>
    <n v="0"/>
    <s v="Rock Truck - 30 Ton- After Jan 10"/>
    <n v="138.05000000000001"/>
    <n v="11"/>
    <s v="Dynamic"/>
    <s v="103.54"/>
    <s v="0"/>
    <s v=""/>
    <s v=""/>
    <n v="1518.55"/>
    <n v="197.41149999999999"/>
    <n v="1715.9614999999999"/>
    <d v="2021-10-13T00:00:00"/>
    <n v="0"/>
    <x v="7"/>
    <d v="2021-10-21T00:00:00"/>
    <n v="168"/>
    <n v="0"/>
    <n v="0"/>
    <s v="Nathan Kyme"/>
    <s v="All Season Access Maintenance"/>
    <m/>
    <s v="VC7556-2019-017"/>
    <s v="929 OF"/>
    <m/>
    <m/>
    <m/>
    <s v="Approved"/>
    <m/>
    <m/>
    <s v="Road Maintenance activities on Little Red Sucker"/>
    <n v="6"/>
    <s v="C248-C257"/>
    <s v="Little Red Sucker Creek"/>
    <n v="0"/>
    <d v="2021-10-18T00:00:00"/>
    <m/>
    <s v="58"/>
    <d v="2021-10-19T00:00:00"/>
    <s v=""/>
    <s v=""/>
    <m/>
    <m/>
    <m/>
    <s v=""/>
    <s v="06"/>
    <s v="Corbiere and Sons Contracting1025020211013-3Rock Truck - 30 Ton- After Jan 10111518.55"/>
    <s v="Corbiere and Sons Contracting1025020211013-3Rock Truck - 30 Ton- After Jan 10111518.55INV #151"/>
    <s v=""/>
    <s v="CZ - All Season Access Maintenance"/>
    <x v="4"/>
  </r>
  <r>
    <x v="1"/>
    <n v="6"/>
    <n v="0"/>
    <n v="10250"/>
    <s v="20211013-3"/>
    <n v="53510612"/>
    <s v="Access"/>
    <n v="0"/>
    <s v="Light Truck - Pick up- After Jan 10"/>
    <n v="243.75"/>
    <n v="3"/>
    <s v="DAY"/>
    <s v="182.81"/>
    <s v="0"/>
    <s v=""/>
    <s v=""/>
    <n v="731.25"/>
    <n v="95.0625"/>
    <n v="826.31249999999989"/>
    <d v="2021-10-13T00:00:00"/>
    <n v="0"/>
    <x v="7"/>
    <d v="2021-10-21T00:00:00"/>
    <n v="168"/>
    <n v="0"/>
    <n v="0"/>
    <s v="Nathan Kyme"/>
    <s v="All Season Access Maintenance"/>
    <m/>
    <s v="VC7556-2019-017"/>
    <s v="929 OF"/>
    <m/>
    <m/>
    <m/>
    <s v="Approved"/>
    <m/>
    <m/>
    <s v="Road Maintenance activities on Little Red Sucker"/>
    <n v="6"/>
    <s v="C248-C257"/>
    <s v="Little Red Sucker Creek"/>
    <n v="0"/>
    <d v="2021-10-18T00:00:00"/>
    <m/>
    <s v="58"/>
    <d v="2021-10-19T00:00:00"/>
    <s v=""/>
    <s v=""/>
    <m/>
    <m/>
    <m/>
    <s v=""/>
    <s v="06"/>
    <s v="Corbiere and Sons Contracting1025020211013-3Light Truck - Pick up- After Jan 103731.25"/>
    <s v="Corbiere and Sons Contracting1025020211013-3Light Truck - Pick up- After Jan 103731.25INV #151"/>
    <s v=""/>
    <s v="CZ - All Season Access Maintenance"/>
    <x v="4"/>
  </r>
  <r>
    <x v="1"/>
    <n v="6"/>
    <n v="0"/>
    <n v="10250"/>
    <s v="20211013-3"/>
    <n v="53510612"/>
    <s v="Access"/>
    <n v="0"/>
    <s v="ATV - Side by Side w/ roll bar- After Jan 10"/>
    <n v="18.45"/>
    <n v="10"/>
    <s v="HR"/>
    <s v="13.84"/>
    <s v="0"/>
    <s v=""/>
    <s v=""/>
    <n v="184.5"/>
    <n v="23.984999999999999"/>
    <n v="208.48499999999999"/>
    <d v="2021-10-13T00:00:00"/>
    <n v="0"/>
    <x v="7"/>
    <d v="2021-10-21T00:00:00"/>
    <n v="168"/>
    <n v="0"/>
    <n v="0"/>
    <s v="Nathan Kyme"/>
    <s v="All Season Access Maintenance"/>
    <m/>
    <s v="VC7556-2019-017"/>
    <s v="929 OF"/>
    <m/>
    <m/>
    <m/>
    <s v="Approved"/>
    <m/>
    <m/>
    <s v="Road Maintenance activities on Little Red Sucker"/>
    <n v="6"/>
    <s v="C248-C257"/>
    <s v="Little Red Sucker Creek"/>
    <n v="0"/>
    <d v="2021-10-18T00:00:00"/>
    <m/>
    <s v="58"/>
    <d v="2021-10-19T00:00:00"/>
    <s v=""/>
    <s v=""/>
    <m/>
    <m/>
    <m/>
    <s v=""/>
    <s v="06"/>
    <s v="Corbiere and Sons Contracting1025020211013-3ATV - Side by Side w/ roll bar- After Jan 1010184.5"/>
    <s v="Corbiere and Sons Contracting1025020211013-3ATV - Side by Side w/ roll bar- After Jan 1010184.5INV #151"/>
    <s v=""/>
    <s v="CZ - All Season Access Maintenance"/>
    <x v="4"/>
  </r>
  <r>
    <x v="1"/>
    <n v="6"/>
    <n v="0"/>
    <n v="10250"/>
    <s v="20211013-3"/>
    <n v="53510612"/>
    <s v="Access"/>
    <n v="0"/>
    <s v="Excavator Hammer - 30 - 50 ton- After Jan 10"/>
    <n v="63.38"/>
    <n v="9"/>
    <s v="HR"/>
    <s v="47.54"/>
    <s v="0"/>
    <s v=""/>
    <s v=""/>
    <n v="570.41999999999996"/>
    <n v="74.154600000000002"/>
    <n v="644.57459999999992"/>
    <d v="2021-10-13T00:00:00"/>
    <n v="0"/>
    <x v="7"/>
    <d v="2021-10-21T00:00:00"/>
    <n v="168"/>
    <n v="0"/>
    <n v="0"/>
    <s v="Nathan Kyme"/>
    <s v="All Season Access Maintenance"/>
    <m/>
    <s v="VC7556-2019-017"/>
    <s v="929 OF"/>
    <m/>
    <m/>
    <m/>
    <s v="Approved"/>
    <m/>
    <m/>
    <s v="Road Maintenance activities on Little Red Sucker"/>
    <n v="6"/>
    <s v="C248-C257"/>
    <s v="Little Red Sucker Creek"/>
    <n v="0"/>
    <d v="2021-10-18T00:00:00"/>
    <m/>
    <s v="58"/>
    <d v="2021-10-19T00:00:00"/>
    <s v=""/>
    <s v=""/>
    <m/>
    <m/>
    <m/>
    <s v=""/>
    <s v="06"/>
    <s v="Corbiere and Sons Contracting1025020211013-3Excavator Hammer - 30 - 50 ton- After Jan 109570.42"/>
    <s v="Corbiere and Sons Contracting1025020211013-3Excavator Hammer - 30 - 50 ton- After Jan 109570.42INV #151"/>
    <s v=""/>
    <s v="CZ - All Season Access Maintenance"/>
    <x v="4"/>
  </r>
  <r>
    <x v="1"/>
    <n v="6"/>
    <n v="0"/>
    <n v="10250"/>
    <s v="20211013-3"/>
    <n v="53510612"/>
    <s v="Access"/>
    <n v="0"/>
    <s v="Excavator Thumb - 30 - 50 ton- After Jan 10"/>
    <n v="12.21"/>
    <n v="11"/>
    <s v="HR"/>
    <s v="9.16"/>
    <s v="0"/>
    <s v=""/>
    <s v=""/>
    <n v="134.31"/>
    <n v="17.4603"/>
    <n v="151.77029999999999"/>
    <d v="2021-10-13T00:00:00"/>
    <n v="0"/>
    <x v="7"/>
    <d v="2021-10-21T00:00:00"/>
    <n v="168"/>
    <n v="0"/>
    <n v="0"/>
    <s v="Nathan Kyme"/>
    <s v="All Season Access Maintenance"/>
    <m/>
    <s v="VC7556-2019-017"/>
    <s v="929 OF"/>
    <m/>
    <m/>
    <m/>
    <s v="Approved"/>
    <m/>
    <m/>
    <s v="Road Maintenance activities on Little Red Sucker"/>
    <n v="6"/>
    <s v="C248-C257"/>
    <s v="Little Red Sucker Creek"/>
    <n v="0"/>
    <d v="2021-10-18T00:00:00"/>
    <m/>
    <s v="58"/>
    <d v="2021-10-19T00:00:00"/>
    <s v=""/>
    <s v=""/>
    <m/>
    <m/>
    <m/>
    <s v=""/>
    <s v="06"/>
    <s v="Corbiere and Sons Contracting1025020211013-3Excavator Thumb - 30 - 50 ton- After Jan 1011134.31"/>
    <s v="Corbiere and Sons Contracting1025020211013-3Excavator Thumb - 30 - 50 ton- After Jan 1011134.31INV #151"/>
    <s v=""/>
    <s v="CZ - All Season Access Maintenance"/>
    <x v="4"/>
  </r>
  <r>
    <x v="1"/>
    <n v="6"/>
    <n v="0"/>
    <n v="10250"/>
    <s v="20211013-3"/>
    <n v="53510612"/>
    <s v="Access"/>
    <n v="0"/>
    <s v="Excavator - 36 ton- After Jan 10"/>
    <n v="146.96"/>
    <n v="11"/>
    <s v="Dynamic"/>
    <s v="110.22"/>
    <s v="0"/>
    <s v=""/>
    <s v=""/>
    <n v="1616.56"/>
    <n v="210.15280000000001"/>
    <n v="1826.7127999999998"/>
    <d v="2021-10-13T00:00:00"/>
    <n v="0"/>
    <x v="7"/>
    <d v="2021-10-21T00:00:00"/>
    <n v="168"/>
    <n v="0"/>
    <n v="0"/>
    <s v="Nathan Kyme"/>
    <s v="All Season Access Maintenance"/>
    <m/>
    <s v="VC7556-2019-017"/>
    <s v="929 OF"/>
    <m/>
    <m/>
    <m/>
    <s v="Approved"/>
    <m/>
    <m/>
    <s v="Road Maintenance activities on Little Red Sucker"/>
    <n v="6"/>
    <s v="C248-C257"/>
    <s v="Little Red Sucker Creek"/>
    <n v="0"/>
    <d v="2021-10-18T00:00:00"/>
    <m/>
    <s v="58"/>
    <d v="2021-10-19T00:00:00"/>
    <s v=""/>
    <s v=""/>
    <m/>
    <m/>
    <m/>
    <s v=""/>
    <s v="06"/>
    <s v="Corbiere and Sons Contracting1025020211013-3Excavator - 36 ton- After Jan 10111616.56"/>
    <s v="Corbiere and Sons Contracting1025020211013-3Excavator - 36 ton- After Jan 10111616.56INV #151"/>
    <s v=""/>
    <s v="CZ - All Season Access Maintenance"/>
    <x v="4"/>
  </r>
  <r>
    <x v="1"/>
    <n v="6"/>
    <n v="0"/>
    <n v="10250"/>
    <s v="20211013-3"/>
    <n v="53510612"/>
    <s v="Access"/>
    <n v="0"/>
    <s v="Excavator - 30 ton- After Jan 10"/>
    <n v="138.44999999999999"/>
    <n v="9"/>
    <s v="Dynamic"/>
    <s v="103.84"/>
    <s v="0"/>
    <s v=""/>
    <s v=""/>
    <n v="1246.05"/>
    <n v="161.98650000000001"/>
    <n v="1408.0364999999997"/>
    <d v="2021-10-13T00:00:00"/>
    <n v="0"/>
    <x v="7"/>
    <d v="2021-10-21T00:00:00"/>
    <n v="168"/>
    <n v="0"/>
    <n v="0"/>
    <s v="Nathan Kyme"/>
    <s v="All Season Access Maintenance"/>
    <m/>
    <s v="VC7556-2019-017"/>
    <s v="929 OF"/>
    <m/>
    <m/>
    <m/>
    <s v="Approved"/>
    <m/>
    <m/>
    <s v="Road Maintenance activities on Little Red Sucker"/>
    <n v="6"/>
    <s v="C248-C257"/>
    <s v="Little Red Sucker Creek"/>
    <n v="0"/>
    <d v="2021-10-18T00:00:00"/>
    <m/>
    <s v="58"/>
    <d v="2021-10-19T00:00:00"/>
    <s v=""/>
    <s v=""/>
    <m/>
    <m/>
    <m/>
    <s v=""/>
    <s v="06"/>
    <s v="Corbiere and Sons Contracting1025020211013-3Excavator - 30 ton- After Jan 1091246.05"/>
    <s v="Corbiere and Sons Contracting1025020211013-3Excavator - 30 ton- After Jan 1091246.05INV #151"/>
    <s v=""/>
    <s v="CZ - All Season Access Maintenance"/>
    <x v="4"/>
  </r>
  <r>
    <x v="1"/>
    <n v="6"/>
    <n v="0"/>
    <n v="10250"/>
    <s v="20211013-3"/>
    <n v="53510612"/>
    <s v="Access"/>
    <n v="0"/>
    <s v="Dozer D6 or equal- After Jan 10"/>
    <n v="131.47999999999999"/>
    <n v="11"/>
    <s v="Dynamic"/>
    <s v="98.61"/>
    <s v="0"/>
    <s v=""/>
    <s v=""/>
    <n v="1446.28"/>
    <n v="188.0164"/>
    <n v="1634.2963999999997"/>
    <d v="2021-10-13T00:00:00"/>
    <n v="0"/>
    <x v="7"/>
    <d v="2021-10-21T00:00:00"/>
    <n v="168"/>
    <n v="0"/>
    <n v="0"/>
    <s v="Nathan Kyme"/>
    <s v="All Season Access Maintenance"/>
    <m/>
    <s v="VC7556-2019-017"/>
    <s v="929 OF"/>
    <m/>
    <m/>
    <m/>
    <s v="Approved"/>
    <m/>
    <m/>
    <s v="Road Maintenance activities on Little Red Sucker"/>
    <n v="6"/>
    <s v="C248-C257"/>
    <s v="Little Red Sucker Creek"/>
    <n v="0"/>
    <d v="2021-10-18T00:00:00"/>
    <m/>
    <s v="58"/>
    <d v="2021-10-19T00:00:00"/>
    <s v=""/>
    <s v=""/>
    <m/>
    <m/>
    <m/>
    <s v=""/>
    <s v="06"/>
    <s v="Corbiere and Sons Contracting1025020211013-3Dozer D6 or equal- After Jan 10111446.28"/>
    <s v="Corbiere and Sons Contracting1025020211013-3Dozer D6 or equal- After Jan 10111446.28INV #151"/>
    <s v=""/>
    <s v="CZ - All Season Access Maintenance"/>
    <x v="4"/>
  </r>
  <r>
    <x v="1"/>
    <n v="6"/>
    <n v="0"/>
    <n v="10248"/>
    <s v="20211012-5"/>
    <n v="53510612"/>
    <s v="Access"/>
    <n v="0"/>
    <s v="Operator - Principle - After Jan 10"/>
    <n v="75"/>
    <n v="36"/>
    <s v="HR"/>
    <s v=""/>
    <s v=""/>
    <s v="75"/>
    <s v="0"/>
    <n v="2700"/>
    <n v="351"/>
    <n v="3050.9999999999995"/>
    <d v="2021-10-12T00:00:00"/>
    <n v="0"/>
    <x v="7"/>
    <d v="2021-10-21T00:00:00"/>
    <n v="168"/>
    <n v="0"/>
    <n v="0"/>
    <s v="Nathan Kyme"/>
    <s v="All Season Access Maintenance"/>
    <m/>
    <s v="VC7556-2019-017"/>
    <s v="929 OF"/>
    <m/>
    <m/>
    <m/>
    <s v="Approved"/>
    <m/>
    <m/>
    <s v="Road capping and maintenance on Del from C193-C190"/>
    <n v="6"/>
    <s v="C186-C195"/>
    <s v="Del Lake"/>
    <n v="0"/>
    <d v="2021-10-18T00:00:00"/>
    <m/>
    <s v="58"/>
    <d v="2021-10-19T00:00:00"/>
    <s v=""/>
    <s v=""/>
    <m/>
    <m/>
    <m/>
    <s v=""/>
    <s v="06"/>
    <s v="Corbiere and Sons Contracting1024820211012-5Operator - Principle - After Jan 10362700"/>
    <s v="Corbiere and Sons Contracting1024820211012-5Operator - Principle - After Jan 10362700INV #151"/>
    <s v=""/>
    <s v="CZ - All Season Access Maintenance"/>
    <x v="4"/>
  </r>
  <r>
    <x v="1"/>
    <n v="6"/>
    <n v="0"/>
    <n v="10248"/>
    <s v="20211012-5"/>
    <n v="53510612"/>
    <s v="Access"/>
    <n v="0"/>
    <s v="L.O.A."/>
    <n v="210"/>
    <n v="4"/>
    <s v="DAY"/>
    <s v=""/>
    <s v=""/>
    <m/>
    <s v="0"/>
    <n v="840"/>
    <n v="109.2"/>
    <n v="949.19999999999993"/>
    <d v="2021-10-12T00:00:00"/>
    <n v="0"/>
    <x v="7"/>
    <d v="2021-10-21T00:00:00"/>
    <n v="168"/>
    <n v="0"/>
    <n v="0"/>
    <s v="Nathan Kyme"/>
    <s v="All Season Access Maintenance"/>
    <m/>
    <s v="VC7556-2019-017"/>
    <s v="929 OF"/>
    <m/>
    <m/>
    <m/>
    <s v="Approved"/>
    <m/>
    <m/>
    <s v="Road capping and maintenance on Del from C193-C190"/>
    <n v="6"/>
    <s v="C186-C195"/>
    <s v="Del Lake"/>
    <n v="0"/>
    <d v="2021-10-18T00:00:00"/>
    <m/>
    <s v="58"/>
    <d v="2021-10-19T00:00:00"/>
    <s v=""/>
    <s v=""/>
    <m/>
    <m/>
    <m/>
    <s v=""/>
    <s v="06"/>
    <s v="Corbiere and Sons Contracting1024820211012-5L.O.A.4840"/>
    <s v="Corbiere and Sons Contracting1024820211012-5L.O.A.4840INV #151"/>
    <s v=""/>
    <s v="CZ - All Season Access Maintenance"/>
    <x v="4"/>
  </r>
  <r>
    <x v="1"/>
    <n v="6"/>
    <n v="0"/>
    <n v="10248"/>
    <s v="20211012-5"/>
    <n v="53510612"/>
    <s v="Access"/>
    <n v="0"/>
    <s v="Foreman"/>
    <n v="95"/>
    <n v="12"/>
    <s v="HR"/>
    <s v=""/>
    <s v=""/>
    <s v="95"/>
    <s v="0"/>
    <n v="1140"/>
    <n v="148.20000000000002"/>
    <n v="1288.1999999999998"/>
    <d v="2021-10-12T00:00:00"/>
    <n v="0"/>
    <x v="7"/>
    <d v="2021-10-21T00:00:00"/>
    <n v="168"/>
    <n v="0"/>
    <n v="0"/>
    <s v="Nathan Kyme"/>
    <s v="All Season Access Maintenance"/>
    <m/>
    <s v="VC7556-2019-017"/>
    <s v="929 OF"/>
    <m/>
    <m/>
    <m/>
    <s v="Approved"/>
    <m/>
    <m/>
    <s v="Road capping and maintenance on Del from C193-C190"/>
    <n v="6"/>
    <s v="C186-C195"/>
    <s v="Del Lake"/>
    <n v="0"/>
    <d v="2021-10-18T00:00:00"/>
    <m/>
    <s v="58"/>
    <d v="2021-10-19T00:00:00"/>
    <s v=""/>
    <s v=""/>
    <m/>
    <m/>
    <m/>
    <s v=""/>
    <s v="06"/>
    <s v="Corbiere and Sons Contracting1024820211012-5Foreman121140"/>
    <s v="Corbiere and Sons Contracting1024820211012-5Foreman121140INV #151"/>
    <s v=""/>
    <s v="CZ - All Season Access Maintenance"/>
    <x v="4"/>
  </r>
  <r>
    <x v="1"/>
    <n v="6"/>
    <n v="0"/>
    <n v="10248"/>
    <s v="20211012-5"/>
    <n v="53510612"/>
    <s v="Access"/>
    <n v="0"/>
    <s v="Light Truck - Pick up- After Jan 10"/>
    <n v="243.75"/>
    <n v="3"/>
    <s v="DAY"/>
    <s v="182.81"/>
    <s v="0"/>
    <s v=""/>
    <s v=""/>
    <n v="731.25"/>
    <n v="95.0625"/>
    <n v="826.31249999999989"/>
    <d v="2021-10-12T00:00:00"/>
    <n v="0"/>
    <x v="7"/>
    <d v="2021-10-21T00:00:00"/>
    <n v="168"/>
    <n v="0"/>
    <n v="0"/>
    <s v="Nathan Kyme"/>
    <s v="All Season Access Maintenance"/>
    <m/>
    <s v="VC7556-2019-017"/>
    <s v="929 OF"/>
    <m/>
    <m/>
    <m/>
    <s v="Approved"/>
    <m/>
    <m/>
    <s v="Road capping and maintenance on Del from C193-C190"/>
    <n v="6"/>
    <s v="C186-C195"/>
    <s v="Del Lake"/>
    <n v="0"/>
    <d v="2021-10-18T00:00:00"/>
    <m/>
    <s v="58"/>
    <d v="2021-10-19T00:00:00"/>
    <s v=""/>
    <s v=""/>
    <m/>
    <m/>
    <m/>
    <s v=""/>
    <s v="06"/>
    <s v="Corbiere and Sons Contracting1024820211012-5Light Truck - Pick up- After Jan 103731.25"/>
    <s v="Corbiere and Sons Contracting1024820211012-5Light Truck - Pick up- After Jan 103731.25INV #151"/>
    <s v=""/>
    <s v="CZ - All Season Access Maintenance"/>
    <x v="4"/>
  </r>
  <r>
    <x v="1"/>
    <n v="6"/>
    <n v="0"/>
    <n v="10248"/>
    <s v="20211012-5"/>
    <n v="53510612"/>
    <s v="Access"/>
    <n v="0"/>
    <s v="Excavator Hammer - 30 - 50 ton- After Jan 10"/>
    <n v="63.38"/>
    <n v="11"/>
    <s v="HR"/>
    <s v="47.54"/>
    <s v="0"/>
    <s v=""/>
    <s v=""/>
    <n v="697.18"/>
    <n v="90.633399999999995"/>
    <n v="787.81339999999989"/>
    <d v="2021-10-12T00:00:00"/>
    <n v="0"/>
    <x v="7"/>
    <d v="2021-10-21T00:00:00"/>
    <n v="168"/>
    <n v="0"/>
    <n v="0"/>
    <s v="Nathan Kyme"/>
    <s v="All Season Access Maintenance"/>
    <m/>
    <s v="VC7556-2019-017"/>
    <s v="929 OF"/>
    <m/>
    <m/>
    <m/>
    <s v="Approved"/>
    <m/>
    <m/>
    <s v="Road capping and maintenance on Del from C193-C190"/>
    <n v="6"/>
    <s v="C186-C195"/>
    <s v="Del Lake"/>
    <n v="0"/>
    <d v="2021-10-18T00:00:00"/>
    <m/>
    <s v="58"/>
    <d v="2021-10-19T00:00:00"/>
    <s v=""/>
    <s v=""/>
    <m/>
    <m/>
    <m/>
    <s v=""/>
    <s v="06"/>
    <s v="Corbiere and Sons Contracting1024820211012-5Excavator Hammer - 30 - 50 ton- After Jan 1011697.18"/>
    <s v="Corbiere and Sons Contracting1024820211012-5Excavator Hammer - 30 - 50 ton- After Jan 1011697.18INV #151"/>
    <s v=""/>
    <s v="CZ - All Season Access Maintenance"/>
    <x v="4"/>
  </r>
  <r>
    <x v="1"/>
    <n v="6"/>
    <n v="0"/>
    <n v="10248"/>
    <s v="20211012-5"/>
    <n v="53510612"/>
    <s v="Access"/>
    <n v="0"/>
    <s v="Excavator Thumb - 30 - 50 ton- After Jan 10"/>
    <n v="12.21"/>
    <n v="22"/>
    <s v="HR"/>
    <s v="9.16"/>
    <s v="0"/>
    <s v=""/>
    <s v=""/>
    <n v="268.62"/>
    <n v="34.9206"/>
    <n v="303.54059999999998"/>
    <d v="2021-10-12T00:00:00"/>
    <n v="0"/>
    <x v="7"/>
    <d v="2021-10-21T00:00:00"/>
    <n v="168"/>
    <n v="0"/>
    <n v="0"/>
    <s v="Nathan Kyme"/>
    <s v="All Season Access Maintenance"/>
    <m/>
    <s v="VC7556-2019-017"/>
    <s v="929 OF"/>
    <m/>
    <m/>
    <m/>
    <s v="Approved"/>
    <m/>
    <m/>
    <s v="Road capping and maintenance on Del from C193-C190"/>
    <n v="6"/>
    <s v="C186-C195"/>
    <s v="Del Lake"/>
    <n v="0"/>
    <d v="2021-10-18T00:00:00"/>
    <m/>
    <s v="58"/>
    <d v="2021-10-19T00:00:00"/>
    <s v=""/>
    <s v=""/>
    <m/>
    <m/>
    <m/>
    <s v=""/>
    <s v="06"/>
    <s v="Corbiere and Sons Contracting1024820211012-5Excavator Thumb - 30 - 50 ton- After Jan 1022268.62"/>
    <s v="Corbiere and Sons Contracting1024820211012-5Excavator Thumb - 30 - 50 ton- After Jan 1022268.62INV #151"/>
    <s v=""/>
    <s v="CZ - All Season Access Maintenance"/>
    <x v="4"/>
  </r>
  <r>
    <x v="1"/>
    <n v="6"/>
    <n v="0"/>
    <n v="10248"/>
    <s v="20211012-5"/>
    <n v="53510612"/>
    <s v="Access"/>
    <n v="0"/>
    <s v="Excavator - 36 ton- After Jan 10"/>
    <n v="146.96"/>
    <n v="33"/>
    <s v="Dynamic"/>
    <s v="110.22"/>
    <s v="0"/>
    <s v=""/>
    <s v=""/>
    <n v="4849.68"/>
    <n v="630.4584000000001"/>
    <n v="5480.1383999999998"/>
    <d v="2021-10-12T00:00:00"/>
    <n v="0"/>
    <x v="7"/>
    <d v="2021-10-21T00:00:00"/>
    <n v="168"/>
    <n v="0"/>
    <n v="0"/>
    <s v="Nathan Kyme"/>
    <s v="All Season Access Maintenance"/>
    <m/>
    <s v="VC7556-2019-017"/>
    <s v="929 OF"/>
    <m/>
    <m/>
    <m/>
    <s v="Approved"/>
    <m/>
    <m/>
    <s v="Road capping and maintenance on Del from C193-C190"/>
    <n v="6"/>
    <s v="C186-C195"/>
    <s v="Del Lake"/>
    <n v="0"/>
    <d v="2021-10-18T00:00:00"/>
    <m/>
    <s v="58"/>
    <d v="2021-10-19T00:00:00"/>
    <s v=""/>
    <s v=""/>
    <m/>
    <m/>
    <m/>
    <s v=""/>
    <s v="06"/>
    <s v="Corbiere and Sons Contracting1024820211012-5Excavator - 36 ton- After Jan 10334849.68"/>
    <s v="Corbiere and Sons Contracting1024820211012-5Excavator - 36 ton- After Jan 10334849.68INV #151"/>
    <s v=""/>
    <s v="CZ - All Season Access Maintenance"/>
    <x v="4"/>
  </r>
  <r>
    <x v="1"/>
    <n v="6"/>
    <n v="0"/>
    <n v="10246"/>
    <s v="20211012-3"/>
    <n v="53510612"/>
    <s v="Access"/>
    <n v="0"/>
    <s v="Operator - Principle - After Jan 10"/>
    <n v="75"/>
    <n v="36"/>
    <s v="HR"/>
    <s v=""/>
    <s v=""/>
    <s v="75"/>
    <s v="0"/>
    <n v="2700"/>
    <n v="351"/>
    <n v="3050.9999999999995"/>
    <d v="2021-10-12T00:00:00"/>
    <n v="0"/>
    <x v="7"/>
    <d v="2021-10-21T00:00:00"/>
    <n v="168"/>
    <n v="0"/>
    <n v="0"/>
    <s v="Nathan Kyme"/>
    <s v="All Season Access Maintenance"/>
    <m/>
    <s v="VC7556-2019-017"/>
    <s v="929 OF"/>
    <m/>
    <m/>
    <m/>
    <s v="Approved"/>
    <m/>
    <m/>
    <s v="Road Maintenance activities on Little Red Sucker"/>
    <n v="6"/>
    <s v="C248-C256"/>
    <s v="Little Red Sucker Creek"/>
    <n v="0"/>
    <d v="2021-10-18T00:00:00"/>
    <m/>
    <s v="58"/>
    <d v="2021-10-19T00:00:00"/>
    <s v=""/>
    <s v=""/>
    <m/>
    <m/>
    <m/>
    <s v=""/>
    <s v="06"/>
    <s v="Corbiere and Sons Contracting1024620211012-3Operator - Principle - After Jan 10362700"/>
    <s v="Corbiere and Sons Contracting1024620211012-3Operator - Principle - After Jan 10362700INV #151"/>
    <s v=""/>
    <s v="CZ - All Season Access Maintenance"/>
    <x v="4"/>
  </r>
  <r>
    <x v="1"/>
    <n v="6"/>
    <n v="0"/>
    <n v="10246"/>
    <s v="20211012-3"/>
    <n v="53510612"/>
    <s v="Access"/>
    <n v="0"/>
    <s v="L.O.A."/>
    <n v="210"/>
    <n v="4"/>
    <s v="DAY"/>
    <s v=""/>
    <s v=""/>
    <m/>
    <s v="0"/>
    <n v="840"/>
    <n v="109.2"/>
    <n v="949.19999999999993"/>
    <d v="2021-10-12T00:00:00"/>
    <n v="0"/>
    <x v="7"/>
    <d v="2021-10-21T00:00:00"/>
    <n v="168"/>
    <n v="0"/>
    <n v="0"/>
    <s v="Nathan Kyme"/>
    <s v="All Season Access Maintenance"/>
    <m/>
    <s v="VC7556-2019-017"/>
    <s v="929 OF"/>
    <m/>
    <m/>
    <m/>
    <s v="Approved"/>
    <m/>
    <m/>
    <s v="Road Maintenance activities on Little Red Sucker"/>
    <n v="6"/>
    <s v="C248-C256"/>
    <s v="Little Red Sucker Creek"/>
    <n v="0"/>
    <d v="2021-10-18T00:00:00"/>
    <m/>
    <s v="58"/>
    <d v="2021-10-19T00:00:00"/>
    <s v=""/>
    <s v=""/>
    <m/>
    <m/>
    <m/>
    <s v=""/>
    <s v="06"/>
    <s v="Corbiere and Sons Contracting1024620211012-3L.O.A.4840"/>
    <s v="Corbiere and Sons Contracting1024620211012-3L.O.A.4840INV #151"/>
    <s v=""/>
    <s v="CZ - All Season Access Maintenance"/>
    <x v="4"/>
  </r>
  <r>
    <x v="1"/>
    <n v="6"/>
    <n v="0"/>
    <n v="10246"/>
    <s v="20211012-3"/>
    <n v="53510612"/>
    <s v="Access"/>
    <n v="0"/>
    <s v="Foreman"/>
    <n v="95"/>
    <n v="12"/>
    <s v="HR"/>
    <s v=""/>
    <s v=""/>
    <s v="95"/>
    <s v="0"/>
    <n v="1140"/>
    <n v="148.20000000000002"/>
    <n v="1288.1999999999998"/>
    <d v="2021-10-12T00:00:00"/>
    <n v="0"/>
    <x v="7"/>
    <d v="2021-10-21T00:00:00"/>
    <n v="168"/>
    <n v="0"/>
    <n v="0"/>
    <s v="Nathan Kyme"/>
    <s v="All Season Access Maintenance"/>
    <m/>
    <s v="VC7556-2019-017"/>
    <s v="929 OF"/>
    <m/>
    <m/>
    <m/>
    <s v="Approved"/>
    <m/>
    <m/>
    <s v="Road Maintenance activities on Little Red Sucker"/>
    <n v="6"/>
    <s v="C248-C256"/>
    <s v="Little Red Sucker Creek"/>
    <n v="0"/>
    <d v="2021-10-18T00:00:00"/>
    <m/>
    <s v="58"/>
    <d v="2021-10-19T00:00:00"/>
    <s v=""/>
    <s v=""/>
    <m/>
    <m/>
    <m/>
    <s v=""/>
    <s v="06"/>
    <s v="Corbiere and Sons Contracting1024620211012-3Foreman121140"/>
    <s v="Corbiere and Sons Contracting1024620211012-3Foreman121140INV #151"/>
    <s v=""/>
    <s v="CZ - All Season Access Maintenance"/>
    <x v="4"/>
  </r>
  <r>
    <x v="1"/>
    <n v="6"/>
    <n v="0"/>
    <n v="10246"/>
    <s v="20211012-3"/>
    <n v="53510612"/>
    <s v="Access"/>
    <n v="0"/>
    <s v="Rock Truck - 30 Ton- After Jan 10"/>
    <n v="138.05000000000001"/>
    <n v="11"/>
    <s v="Dynamic"/>
    <s v="103.54"/>
    <s v="0"/>
    <s v=""/>
    <s v=""/>
    <n v="1518.55"/>
    <n v="197.41149999999999"/>
    <n v="1715.9614999999999"/>
    <d v="2021-10-12T00:00:00"/>
    <n v="0"/>
    <x v="7"/>
    <d v="2021-10-21T00:00:00"/>
    <n v="168"/>
    <n v="0"/>
    <n v="0"/>
    <s v="Nathan Kyme"/>
    <s v="All Season Access Maintenance"/>
    <m/>
    <s v="VC7556-2019-017"/>
    <s v="929 OF"/>
    <m/>
    <m/>
    <m/>
    <s v="Approved"/>
    <m/>
    <m/>
    <s v="Road Maintenance activities on Little Red Sucker"/>
    <n v="6"/>
    <s v="C248-C256"/>
    <s v="Little Red Sucker Creek"/>
    <n v="0"/>
    <d v="2021-10-18T00:00:00"/>
    <m/>
    <s v="58"/>
    <d v="2021-10-19T00:00:00"/>
    <s v=""/>
    <s v=""/>
    <m/>
    <m/>
    <m/>
    <s v=""/>
    <s v="06"/>
    <s v="Corbiere and Sons Contracting1024620211012-3Rock Truck - 30 Ton- After Jan 10111518.55"/>
    <s v="Corbiere and Sons Contracting1024620211012-3Rock Truck - 30 Ton- After Jan 10111518.55INV #151"/>
    <s v=""/>
    <s v="CZ - All Season Access Maintenance"/>
    <x v="4"/>
  </r>
  <r>
    <x v="1"/>
    <n v="6"/>
    <n v="0"/>
    <n v="10246"/>
    <s v="20211012-3"/>
    <n v="53510612"/>
    <s v="Access"/>
    <n v="0"/>
    <s v="Light Truck - Pick up- After Jan 10"/>
    <n v="243.75"/>
    <n v="3"/>
    <s v="DAY"/>
    <s v="182.81"/>
    <s v="0"/>
    <s v=""/>
    <s v=""/>
    <n v="731.25"/>
    <n v="95.0625"/>
    <n v="826.31249999999989"/>
    <d v="2021-10-12T00:00:00"/>
    <n v="0"/>
    <x v="7"/>
    <d v="2021-10-21T00:00:00"/>
    <n v="168"/>
    <n v="0"/>
    <n v="0"/>
    <s v="Nathan Kyme"/>
    <s v="All Season Access Maintenance"/>
    <m/>
    <s v="VC7556-2019-017"/>
    <s v="929 OF"/>
    <m/>
    <m/>
    <m/>
    <s v="Approved"/>
    <m/>
    <m/>
    <s v="Road Maintenance activities on Little Red Sucker"/>
    <n v="6"/>
    <s v="C248-C256"/>
    <s v="Little Red Sucker Creek"/>
    <n v="0"/>
    <d v="2021-10-18T00:00:00"/>
    <m/>
    <s v="58"/>
    <d v="2021-10-19T00:00:00"/>
    <s v=""/>
    <s v=""/>
    <m/>
    <m/>
    <m/>
    <s v=""/>
    <s v="06"/>
    <s v="Corbiere and Sons Contracting1024620211012-3Light Truck - Pick up- After Jan 103731.25"/>
    <s v="Corbiere and Sons Contracting1024620211012-3Light Truck - Pick up- After Jan 103731.25INV #151"/>
    <s v=""/>
    <s v="CZ - All Season Access Maintenance"/>
    <x v="4"/>
  </r>
  <r>
    <x v="1"/>
    <n v="6"/>
    <n v="0"/>
    <n v="10246"/>
    <s v="20211012-3"/>
    <n v="53510612"/>
    <s v="Access"/>
    <n v="0"/>
    <s v="ATV - Side by Side w/ roll bar- After Jan 10"/>
    <n v="18.45"/>
    <n v="10"/>
    <s v="HR"/>
    <s v="13.84"/>
    <s v="0"/>
    <s v=""/>
    <s v=""/>
    <n v="184.5"/>
    <n v="23.984999999999999"/>
    <n v="208.48499999999999"/>
    <d v="2021-10-12T00:00:00"/>
    <n v="0"/>
    <x v="7"/>
    <d v="2021-10-21T00:00:00"/>
    <n v="168"/>
    <n v="0"/>
    <n v="0"/>
    <s v="Nathan Kyme"/>
    <s v="All Season Access Maintenance"/>
    <m/>
    <s v="VC7556-2019-017"/>
    <s v="929 OF"/>
    <m/>
    <m/>
    <m/>
    <s v="Approved"/>
    <m/>
    <m/>
    <s v="Road Maintenance activities on Little Red Sucker"/>
    <n v="6"/>
    <s v="C248-C256"/>
    <s v="Little Red Sucker Creek"/>
    <n v="0"/>
    <d v="2021-10-18T00:00:00"/>
    <m/>
    <s v="58"/>
    <d v="2021-10-19T00:00:00"/>
    <s v=""/>
    <s v=""/>
    <m/>
    <m/>
    <m/>
    <s v=""/>
    <s v="06"/>
    <s v="Corbiere and Sons Contracting1024620211012-3ATV - Side by Side w/ roll bar- After Jan 1010184.5"/>
    <s v="Corbiere and Sons Contracting1024620211012-3ATV - Side by Side w/ roll bar- After Jan 1010184.5INV #151"/>
    <s v=""/>
    <s v="CZ - All Season Access Maintenance"/>
    <x v="4"/>
  </r>
  <r>
    <x v="1"/>
    <n v="6"/>
    <n v="0"/>
    <n v="10246"/>
    <s v="20211012-3"/>
    <n v="53510612"/>
    <s v="Access"/>
    <n v="0"/>
    <s v="Excavator Hammer - 30 - 50 ton- After Jan 10"/>
    <n v="63.38"/>
    <n v="5"/>
    <s v="HR"/>
    <s v="47.54"/>
    <s v="0"/>
    <s v=""/>
    <s v=""/>
    <n v="316.89999999999998"/>
    <n v="41.196999999999996"/>
    <n v="358.09699999999992"/>
    <d v="2021-10-12T00:00:00"/>
    <n v="0"/>
    <x v="7"/>
    <d v="2021-10-21T00:00:00"/>
    <n v="168"/>
    <n v="0"/>
    <n v="0"/>
    <s v="Nathan Kyme"/>
    <s v="All Season Access Maintenance"/>
    <m/>
    <s v="VC7556-2019-017"/>
    <s v="929 OF"/>
    <m/>
    <m/>
    <m/>
    <s v="Approved"/>
    <m/>
    <m/>
    <s v="Road Maintenance activities on Little Red Sucker"/>
    <n v="6"/>
    <s v="C248-C256"/>
    <s v="Little Red Sucker Creek"/>
    <n v="0"/>
    <d v="2021-10-18T00:00:00"/>
    <m/>
    <s v="58"/>
    <d v="2021-10-19T00:00:00"/>
    <s v=""/>
    <s v=""/>
    <m/>
    <m/>
    <m/>
    <s v=""/>
    <s v="06"/>
    <s v="Corbiere and Sons Contracting1024620211012-3Excavator Hammer - 30 - 50 ton- After Jan 105316.9"/>
    <s v="Corbiere and Sons Contracting1024620211012-3Excavator Hammer - 30 - 50 ton- After Jan 105316.9INV #151"/>
    <s v=""/>
    <s v="CZ - All Season Access Maintenance"/>
    <x v="4"/>
  </r>
  <r>
    <x v="1"/>
    <n v="6"/>
    <n v="0"/>
    <n v="10246"/>
    <s v="20211012-3"/>
    <n v="53510612"/>
    <s v="Access"/>
    <n v="0"/>
    <s v="Excavator Thumb - 30 - 50 ton- After Jan 10"/>
    <n v="12.21"/>
    <n v="11"/>
    <s v="HR"/>
    <s v="9.16"/>
    <s v="0"/>
    <s v=""/>
    <s v=""/>
    <n v="134.31"/>
    <n v="17.4603"/>
    <n v="151.77029999999999"/>
    <d v="2021-10-12T00:00:00"/>
    <n v="0"/>
    <x v="7"/>
    <d v="2021-10-21T00:00:00"/>
    <n v="168"/>
    <n v="0"/>
    <n v="0"/>
    <s v="Nathan Kyme"/>
    <s v="All Season Access Maintenance"/>
    <m/>
    <s v="VC7556-2019-017"/>
    <s v="929 OF"/>
    <m/>
    <m/>
    <m/>
    <s v="Approved"/>
    <m/>
    <m/>
    <s v="Road Maintenance activities on Little Red Sucker"/>
    <n v="6"/>
    <s v="C248-C256"/>
    <s v="Little Red Sucker Creek"/>
    <n v="0"/>
    <d v="2021-10-18T00:00:00"/>
    <m/>
    <s v="58"/>
    <d v="2021-10-19T00:00:00"/>
    <s v=""/>
    <s v=""/>
    <m/>
    <m/>
    <m/>
    <s v=""/>
    <s v="06"/>
    <s v="Corbiere and Sons Contracting1024620211012-3Excavator Thumb - 30 - 50 ton- After Jan 1011134.31"/>
    <s v="Corbiere and Sons Contracting1024620211012-3Excavator Thumb - 30 - 50 ton- After Jan 1011134.31INV #151"/>
    <s v=""/>
    <s v="CZ - All Season Access Maintenance"/>
    <x v="4"/>
  </r>
  <r>
    <x v="1"/>
    <n v="6"/>
    <n v="0"/>
    <n v="10246"/>
    <s v="20211012-3"/>
    <n v="53510612"/>
    <s v="Access"/>
    <n v="0"/>
    <s v="Excavator - 36 ton- After Jan 10"/>
    <n v="146.96"/>
    <n v="11"/>
    <s v="Dynamic"/>
    <s v="110.22"/>
    <s v="0"/>
    <s v=""/>
    <s v=""/>
    <n v="1616.56"/>
    <n v="210.15280000000001"/>
    <n v="1826.7127999999998"/>
    <d v="2021-10-12T00:00:00"/>
    <n v="0"/>
    <x v="7"/>
    <d v="2021-10-21T00:00:00"/>
    <n v="168"/>
    <n v="0"/>
    <n v="0"/>
    <s v="Nathan Kyme"/>
    <s v="All Season Access Maintenance"/>
    <m/>
    <s v="VC7556-2019-017"/>
    <s v="929 OF"/>
    <m/>
    <m/>
    <m/>
    <s v="Approved"/>
    <m/>
    <m/>
    <s v="Road Maintenance activities on Little Red Sucker"/>
    <n v="6"/>
    <s v="C248-C256"/>
    <s v="Little Red Sucker Creek"/>
    <n v="0"/>
    <d v="2021-10-18T00:00:00"/>
    <m/>
    <s v="58"/>
    <d v="2021-10-19T00:00:00"/>
    <s v=""/>
    <s v=""/>
    <m/>
    <m/>
    <m/>
    <s v=""/>
    <s v="06"/>
    <s v="Corbiere and Sons Contracting1024620211012-3Excavator - 36 ton- After Jan 10111616.56"/>
    <s v="Corbiere and Sons Contracting1024620211012-3Excavator - 36 ton- After Jan 10111616.56INV #151"/>
    <s v=""/>
    <s v="CZ - All Season Access Maintenance"/>
    <x v="4"/>
  </r>
  <r>
    <x v="1"/>
    <n v="6"/>
    <n v="0"/>
    <n v="10246"/>
    <s v="20211012-3"/>
    <n v="53510612"/>
    <s v="Access"/>
    <n v="0"/>
    <s v="Excavator - 30 ton- After Jan 10"/>
    <n v="138.44999999999999"/>
    <n v="5"/>
    <s v="Dynamic"/>
    <s v="103.84"/>
    <s v="0"/>
    <s v=""/>
    <s v=""/>
    <n v="692.25"/>
    <n v="89.992500000000007"/>
    <n v="782.24249999999995"/>
    <d v="2021-10-12T00:00:00"/>
    <n v="0"/>
    <x v="7"/>
    <d v="2021-10-21T00:00:00"/>
    <n v="168"/>
    <n v="0"/>
    <n v="0"/>
    <s v="Nathan Kyme"/>
    <s v="All Season Access Maintenance"/>
    <m/>
    <s v="VC7556-2019-017"/>
    <s v="929 OF"/>
    <m/>
    <m/>
    <m/>
    <s v="Approved"/>
    <m/>
    <m/>
    <s v="Road Maintenance activities on Little Red Sucker"/>
    <n v="6"/>
    <s v="C248-C256"/>
    <s v="Little Red Sucker Creek"/>
    <n v="0"/>
    <d v="2021-10-18T00:00:00"/>
    <m/>
    <s v="58"/>
    <d v="2021-10-19T00:00:00"/>
    <s v=""/>
    <s v=""/>
    <m/>
    <m/>
    <m/>
    <s v=""/>
    <s v="06"/>
    <s v="Corbiere and Sons Contracting1024620211012-3Excavator - 30 ton- After Jan 105692.25"/>
    <s v="Corbiere and Sons Contracting1024620211012-3Excavator - 30 ton- After Jan 105692.25INV #151"/>
    <s v=""/>
    <s v="CZ - All Season Access Maintenance"/>
    <x v="4"/>
  </r>
  <r>
    <x v="1"/>
    <n v="6"/>
    <n v="0"/>
    <n v="10246"/>
    <s v="20211012-3"/>
    <n v="53510612"/>
    <s v="Access"/>
    <n v="0"/>
    <s v="Dozer D6 or equal- After Jan 10"/>
    <n v="131.47999999999999"/>
    <n v="11"/>
    <s v="Dynamic"/>
    <s v="98.61"/>
    <s v="0"/>
    <s v=""/>
    <s v=""/>
    <n v="1446.28"/>
    <n v="188.0164"/>
    <n v="1634.2963999999997"/>
    <d v="2021-10-12T00:00:00"/>
    <n v="0"/>
    <x v="7"/>
    <d v="2021-10-21T00:00:00"/>
    <n v="168"/>
    <n v="0"/>
    <n v="0"/>
    <s v="Nathan Kyme"/>
    <s v="All Season Access Maintenance"/>
    <m/>
    <s v="VC7556-2019-017"/>
    <s v="929 OF"/>
    <m/>
    <m/>
    <m/>
    <s v="Approved"/>
    <m/>
    <m/>
    <s v="Road Maintenance activities on Little Red Sucker"/>
    <n v="6"/>
    <s v="C248-C256"/>
    <s v="Little Red Sucker Creek"/>
    <n v="0"/>
    <d v="2021-10-18T00:00:00"/>
    <m/>
    <s v="58"/>
    <d v="2021-10-19T00:00:00"/>
    <s v=""/>
    <s v=""/>
    <m/>
    <m/>
    <m/>
    <s v=""/>
    <s v="06"/>
    <s v="Corbiere and Sons Contracting1024620211012-3Dozer D6 or equal- After Jan 10111446.28"/>
    <s v="Corbiere and Sons Contracting1024620211012-3Dozer D6 or equal- After Jan 10111446.28INV #151"/>
    <s v=""/>
    <s v="CZ - All Season Access Maintenance"/>
    <x v="4"/>
  </r>
  <r>
    <x v="1"/>
    <n v="6"/>
    <n v="0"/>
    <n v="10245"/>
    <s v="20211011-6"/>
    <n v="53510612"/>
    <s v="Access"/>
    <n v="0"/>
    <s v="Operator - Principle - After Jan 10"/>
    <n v="75"/>
    <n v="27"/>
    <s v="HR"/>
    <s v=""/>
    <s v=""/>
    <s v="75"/>
    <s v="0"/>
    <n v="2025"/>
    <n v="263.25"/>
    <n v="2288.25"/>
    <d v="2021-10-11T00:00:00"/>
    <n v="0"/>
    <x v="7"/>
    <d v="2021-10-21T00:00:00"/>
    <n v="168"/>
    <n v="0"/>
    <n v="0"/>
    <s v="Nathan Kyme"/>
    <s v="All Season Access Maintenance"/>
    <m/>
    <s v="VC7556-2019-017"/>
    <s v="929 OF"/>
    <m/>
    <m/>
    <m/>
    <s v="Approved"/>
    <m/>
    <m/>
    <s v="Road Maintenance Activities on Del Lake Road"/>
    <n v="6"/>
    <s v="C186-C195"/>
    <s v="Del lake"/>
    <n v="0"/>
    <d v="2021-10-18T00:00:00"/>
    <m/>
    <s v="58"/>
    <d v="2021-10-19T00:00:00"/>
    <s v=""/>
    <s v=""/>
    <m/>
    <m/>
    <m/>
    <s v=""/>
    <s v="06"/>
    <s v="Corbiere and Sons Contracting1024520211011-6Operator - Principle - After Jan 10272025"/>
    <s v="Corbiere and Sons Contracting1024520211011-6Operator - Principle - After Jan 10272025INV #151"/>
    <s v=""/>
    <s v="CZ - All Season Access Maintenance"/>
    <x v="4"/>
  </r>
  <r>
    <x v="1"/>
    <n v="6"/>
    <n v="0"/>
    <n v="10245"/>
    <s v="20211011-6"/>
    <n v="53510612"/>
    <s v="Access"/>
    <n v="0"/>
    <s v="L.O.A."/>
    <n v="210"/>
    <n v="4"/>
    <s v="DAY"/>
    <s v=""/>
    <s v=""/>
    <m/>
    <s v="0"/>
    <n v="840"/>
    <n v="109.2"/>
    <n v="949.19999999999993"/>
    <d v="2021-10-11T00:00:00"/>
    <n v="0"/>
    <x v="7"/>
    <d v="2021-10-21T00:00:00"/>
    <n v="168"/>
    <n v="0"/>
    <n v="0"/>
    <s v="Nathan Kyme"/>
    <s v="All Season Access Maintenance"/>
    <m/>
    <s v="VC7556-2019-017"/>
    <s v="929 OF"/>
    <m/>
    <m/>
    <m/>
    <s v="Approved"/>
    <m/>
    <m/>
    <s v="Road Maintenance Activities on Del Lake Road"/>
    <n v="6"/>
    <s v="C186-C195"/>
    <s v="Del lake"/>
    <n v="0"/>
    <d v="2021-10-18T00:00:00"/>
    <m/>
    <s v="58"/>
    <d v="2021-10-19T00:00:00"/>
    <s v=""/>
    <s v=""/>
    <m/>
    <m/>
    <m/>
    <s v=""/>
    <s v="06"/>
    <s v="Corbiere and Sons Contracting1024520211011-6L.O.A.4840"/>
    <s v="Corbiere and Sons Contracting1024520211011-6L.O.A.4840INV #151"/>
    <s v=""/>
    <s v="CZ - All Season Access Maintenance"/>
    <x v="4"/>
  </r>
  <r>
    <x v="1"/>
    <n v="6"/>
    <n v="0"/>
    <n v="10245"/>
    <s v="20211011-6"/>
    <n v="53510612"/>
    <s v="Access"/>
    <n v="0"/>
    <s v="Foreman"/>
    <n v="95"/>
    <n v="9"/>
    <s v="HR"/>
    <s v=""/>
    <s v=""/>
    <s v="95"/>
    <s v="0"/>
    <n v="855"/>
    <n v="111.15"/>
    <n v="966.14999999999986"/>
    <d v="2021-10-11T00:00:00"/>
    <n v="0"/>
    <x v="7"/>
    <d v="2021-10-21T00:00:00"/>
    <n v="168"/>
    <n v="0"/>
    <n v="0"/>
    <s v="Nathan Kyme"/>
    <s v="All Season Access Maintenance"/>
    <m/>
    <s v="VC7556-2019-017"/>
    <s v="929 OF"/>
    <m/>
    <m/>
    <m/>
    <s v="Approved"/>
    <m/>
    <m/>
    <s v="Road Maintenance Activities on Del Lake Road"/>
    <n v="6"/>
    <s v="C186-C195"/>
    <s v="Del lake"/>
    <n v="0"/>
    <d v="2021-10-18T00:00:00"/>
    <m/>
    <s v="58"/>
    <d v="2021-10-19T00:00:00"/>
    <s v=""/>
    <s v=""/>
    <m/>
    <m/>
    <m/>
    <s v=""/>
    <s v="06"/>
    <s v="Corbiere and Sons Contracting1024520211011-6Foreman9855"/>
    <s v="Corbiere and Sons Contracting1024520211011-6Foreman9855INV #151"/>
    <s v=""/>
    <s v="CZ - All Season Access Maintenance"/>
    <x v="4"/>
  </r>
  <r>
    <x v="1"/>
    <n v="6"/>
    <n v="0"/>
    <n v="10245"/>
    <s v="20211011-6"/>
    <n v="53510612"/>
    <s v="Access"/>
    <n v="0"/>
    <s v="Rock Truck - 30 Ton- After Jan 10"/>
    <n v="138.05000000000001"/>
    <n v="8"/>
    <s v="Dynamic"/>
    <s v="103.54"/>
    <s v="0"/>
    <s v=""/>
    <s v=""/>
    <n v="1104.4000000000001"/>
    <n v="143.572"/>
    <n v="1247.972"/>
    <d v="2021-10-11T00:00:00"/>
    <n v="0"/>
    <x v="7"/>
    <d v="2021-10-21T00:00:00"/>
    <n v="168"/>
    <n v="0"/>
    <n v="0"/>
    <s v="Nathan Kyme"/>
    <s v="All Season Access Maintenance"/>
    <m/>
    <s v="VC7556-2019-017"/>
    <s v="929 OF"/>
    <m/>
    <m/>
    <m/>
    <s v="Approved"/>
    <m/>
    <m/>
    <s v="Road Maintenance Activities on Del Lake Road"/>
    <n v="6"/>
    <s v="C186-C195"/>
    <s v="Del lake"/>
    <n v="0"/>
    <d v="2021-10-18T00:00:00"/>
    <m/>
    <s v="58"/>
    <d v="2021-10-19T00:00:00"/>
    <s v=""/>
    <s v=""/>
    <m/>
    <m/>
    <m/>
    <s v=""/>
    <s v="06"/>
    <s v="Corbiere and Sons Contracting1024520211011-6Rock Truck - 30 Ton- After Jan 1081104.4"/>
    <s v="Corbiere and Sons Contracting1024520211011-6Rock Truck - 30 Ton- After Jan 1081104.4INV #151"/>
    <s v=""/>
    <s v="CZ - All Season Access Maintenance"/>
    <x v="4"/>
  </r>
  <r>
    <x v="1"/>
    <n v="6"/>
    <n v="0"/>
    <n v="10245"/>
    <s v="20211011-6"/>
    <n v="53510612"/>
    <s v="Access"/>
    <n v="0"/>
    <s v="Light Truck - Pick up- After Jan 10"/>
    <n v="243.75"/>
    <n v="3"/>
    <s v="DAY"/>
    <s v="182.81"/>
    <s v="0"/>
    <s v=""/>
    <s v=""/>
    <n v="731.25"/>
    <n v="95.0625"/>
    <n v="826.31249999999989"/>
    <d v="2021-10-11T00:00:00"/>
    <n v="0"/>
    <x v="7"/>
    <d v="2021-10-21T00:00:00"/>
    <n v="168"/>
    <n v="0"/>
    <n v="0"/>
    <s v="Nathan Kyme"/>
    <s v="All Season Access Maintenance"/>
    <m/>
    <s v="VC7556-2019-017"/>
    <s v="929 OF"/>
    <m/>
    <m/>
    <m/>
    <s v="Approved"/>
    <m/>
    <m/>
    <s v="Road Maintenance Activities on Del Lake Road"/>
    <n v="6"/>
    <s v="C186-C195"/>
    <s v="Del lake"/>
    <n v="0"/>
    <d v="2021-10-18T00:00:00"/>
    <m/>
    <s v="58"/>
    <d v="2021-10-19T00:00:00"/>
    <s v=""/>
    <s v=""/>
    <m/>
    <m/>
    <m/>
    <s v=""/>
    <s v="06"/>
    <s v="Corbiere and Sons Contracting1024520211011-6Light Truck - Pick up- After Jan 103731.25"/>
    <s v="Corbiere and Sons Contracting1024520211011-6Light Truck - Pick up- After Jan 103731.25INV #151"/>
    <s v=""/>
    <s v="CZ - All Season Access Maintenance"/>
    <x v="4"/>
  </r>
  <r>
    <x v="1"/>
    <n v="6"/>
    <n v="0"/>
    <n v="10245"/>
    <s v="20211011-6"/>
    <n v="53510612"/>
    <s v="Access"/>
    <n v="0"/>
    <s v="Excavator Hammer - 30 - 50 ton- After Jan 10"/>
    <n v="63.38"/>
    <n v="8"/>
    <s v="HR"/>
    <s v="47.54"/>
    <s v="0"/>
    <s v=""/>
    <s v=""/>
    <n v="507.04"/>
    <n v="65.915199999999999"/>
    <n v="572.95519999999999"/>
    <d v="2021-10-11T00:00:00"/>
    <n v="0"/>
    <x v="7"/>
    <d v="2021-10-21T00:00:00"/>
    <n v="168"/>
    <n v="0"/>
    <n v="0"/>
    <s v="Nathan Kyme"/>
    <s v="All Season Access Maintenance"/>
    <m/>
    <s v="VC7556-2019-017"/>
    <s v="929 OF"/>
    <m/>
    <m/>
    <m/>
    <s v="Approved"/>
    <m/>
    <m/>
    <s v="Road Maintenance Activities on Del Lake Road"/>
    <n v="6"/>
    <s v="C186-C195"/>
    <s v="Del lake"/>
    <n v="0"/>
    <d v="2021-10-18T00:00:00"/>
    <m/>
    <s v="58"/>
    <d v="2021-10-19T00:00:00"/>
    <s v=""/>
    <s v=""/>
    <m/>
    <m/>
    <m/>
    <s v=""/>
    <s v="06"/>
    <s v="Corbiere and Sons Contracting1024520211011-6Excavator Hammer - 30 - 50 ton- After Jan 108507.04"/>
    <s v="Corbiere and Sons Contracting1024520211011-6Excavator Hammer - 30 - 50 ton- After Jan 108507.04INV #151"/>
    <s v=""/>
    <s v="CZ - All Season Access Maintenance"/>
    <x v="4"/>
  </r>
  <r>
    <x v="1"/>
    <n v="6"/>
    <n v="0"/>
    <n v="10245"/>
    <s v="20211011-6"/>
    <n v="53510612"/>
    <s v="Access"/>
    <n v="0"/>
    <s v="Excavator Thumb - 30 - 50 ton- After Jan 10"/>
    <n v="12.21"/>
    <n v="16"/>
    <s v="HR"/>
    <s v="9.16"/>
    <s v="0"/>
    <s v=""/>
    <s v=""/>
    <n v="195.36"/>
    <n v="25.396800000000002"/>
    <n v="220.7568"/>
    <d v="2021-10-11T00:00:00"/>
    <n v="0"/>
    <x v="7"/>
    <d v="2021-10-21T00:00:00"/>
    <n v="168"/>
    <n v="0"/>
    <n v="0"/>
    <s v="Nathan Kyme"/>
    <s v="All Season Access Maintenance"/>
    <m/>
    <s v="VC7556-2019-017"/>
    <s v="929 OF"/>
    <m/>
    <m/>
    <m/>
    <s v="Approved"/>
    <m/>
    <m/>
    <s v="Road Maintenance Activities on Del Lake Road"/>
    <n v="6"/>
    <s v="C186-C195"/>
    <s v="Del lake"/>
    <n v="0"/>
    <d v="2021-10-18T00:00:00"/>
    <m/>
    <s v="58"/>
    <d v="2021-10-19T00:00:00"/>
    <s v=""/>
    <s v=""/>
    <m/>
    <m/>
    <m/>
    <s v=""/>
    <s v="06"/>
    <s v="Corbiere and Sons Contracting1024520211011-6Excavator Thumb - 30 - 50 ton- After Jan 1016195.36"/>
    <s v="Corbiere and Sons Contracting1024520211011-6Excavator Thumb - 30 - 50 ton- After Jan 1016195.36INV #151"/>
    <s v=""/>
    <s v="CZ - All Season Access Maintenance"/>
    <x v="4"/>
  </r>
  <r>
    <x v="1"/>
    <n v="6"/>
    <n v="0"/>
    <n v="10245"/>
    <s v="20211011-6"/>
    <n v="53510612"/>
    <s v="Access"/>
    <n v="0"/>
    <s v="Excavator - 36 ton- After Jan 10"/>
    <n v="146.96"/>
    <n v="24"/>
    <s v="Dynamic"/>
    <s v="110.22"/>
    <s v="0"/>
    <s v=""/>
    <s v=""/>
    <n v="3527.04"/>
    <n v="458.51519999999999"/>
    <n v="3985.5551999999998"/>
    <d v="2021-10-11T00:00:00"/>
    <n v="0"/>
    <x v="7"/>
    <d v="2021-10-21T00:00:00"/>
    <n v="168"/>
    <n v="0"/>
    <n v="0"/>
    <s v="Nathan Kyme"/>
    <s v="All Season Access Maintenance"/>
    <m/>
    <s v="VC7556-2019-017"/>
    <s v="929 OF"/>
    <m/>
    <m/>
    <m/>
    <s v="Approved"/>
    <m/>
    <m/>
    <s v="Road Maintenance Activities on Del Lake Road"/>
    <n v="6"/>
    <s v="C186-C195"/>
    <s v="Del lake"/>
    <n v="0"/>
    <d v="2021-10-18T00:00:00"/>
    <m/>
    <s v="58"/>
    <d v="2021-10-19T00:00:00"/>
    <s v=""/>
    <s v=""/>
    <m/>
    <m/>
    <m/>
    <s v=""/>
    <s v="06"/>
    <s v="Corbiere and Sons Contracting1024520211011-6Excavator - 36 ton- After Jan 10243527.04"/>
    <s v="Corbiere and Sons Contracting1024520211011-6Excavator - 36 ton- After Jan 10243527.04INV #151"/>
    <s v=""/>
    <s v="CZ - All Season Access Maintenance"/>
    <x v="4"/>
  </r>
  <r>
    <x v="1"/>
    <n v="6"/>
    <n v="0"/>
    <n v="10242"/>
    <s v="20211011-4"/>
    <n v="53510612"/>
    <s v="Access"/>
    <n v="0"/>
    <s v="Operator - Principle - After Jan 10"/>
    <n v="75"/>
    <n v="32"/>
    <s v="HR"/>
    <s v=""/>
    <s v=""/>
    <s v="75"/>
    <s v="0"/>
    <n v="2400"/>
    <n v="312"/>
    <n v="2711.9999999999995"/>
    <d v="2021-10-11T00:00:00"/>
    <n v="0"/>
    <x v="7"/>
    <d v="2021-10-21T00:00:00"/>
    <n v="168"/>
    <n v="0"/>
    <n v="0"/>
    <s v="Nathan Kyme"/>
    <s v="All Season Access Maintenance"/>
    <m/>
    <s v="VC7556-2019-017"/>
    <s v="929 OF"/>
    <m/>
    <m/>
    <m/>
    <s v="Approved"/>
    <m/>
    <m/>
    <s v="Road Maintenance Activities on Mink Creek"/>
    <n v="6"/>
    <s v="C244-C247"/>
    <s v="Mink Creek"/>
    <n v="0"/>
    <d v="2021-10-18T00:00:00"/>
    <m/>
    <s v="58"/>
    <d v="2021-10-19T00:00:00"/>
    <s v=""/>
    <s v=""/>
    <m/>
    <m/>
    <m/>
    <s v=""/>
    <s v="06"/>
    <s v="Corbiere and Sons Contracting1024220211011-4Operator - Principle - After Jan 10322400"/>
    <s v="Corbiere and Sons Contracting1024220211011-4Operator - Principle - After Jan 10322400INV #151"/>
    <s v=""/>
    <s v="CZ - All Season Access Maintenance"/>
    <x v="4"/>
  </r>
  <r>
    <x v="1"/>
    <n v="6"/>
    <n v="0"/>
    <n v="10242"/>
    <s v="20211011-4"/>
    <n v="53510612"/>
    <s v="Access"/>
    <n v="0"/>
    <s v="L.O.A."/>
    <n v="210"/>
    <n v="4"/>
    <s v="DAY"/>
    <s v=""/>
    <s v=""/>
    <m/>
    <s v="0"/>
    <n v="840"/>
    <n v="109.2"/>
    <n v="949.19999999999993"/>
    <d v="2021-10-11T00:00:00"/>
    <n v="0"/>
    <x v="7"/>
    <d v="2021-10-21T00:00:00"/>
    <n v="168"/>
    <n v="0"/>
    <n v="0"/>
    <s v="Nathan Kyme"/>
    <s v="All Season Access Maintenance"/>
    <m/>
    <s v="VC7556-2019-017"/>
    <s v="929 OF"/>
    <m/>
    <m/>
    <m/>
    <s v="Approved"/>
    <m/>
    <m/>
    <s v="Road Maintenance Activities on Mink Creek"/>
    <n v="6"/>
    <s v="C244-C247"/>
    <s v="Mink Creek"/>
    <n v="0"/>
    <d v="2021-10-18T00:00:00"/>
    <m/>
    <s v="58"/>
    <d v="2021-10-19T00:00:00"/>
    <s v=""/>
    <s v=""/>
    <m/>
    <m/>
    <m/>
    <s v=""/>
    <s v="06"/>
    <s v="Corbiere and Sons Contracting1024220211011-4L.O.A.4840"/>
    <s v="Corbiere and Sons Contracting1024220211011-4L.O.A.4840INV #151"/>
    <s v=""/>
    <s v="CZ - All Season Access Maintenance"/>
    <x v="4"/>
  </r>
  <r>
    <x v="1"/>
    <n v="6"/>
    <n v="0"/>
    <n v="10242"/>
    <s v="20211011-4"/>
    <n v="53510612"/>
    <s v="Access"/>
    <n v="0"/>
    <s v="Foreman"/>
    <n v="95"/>
    <n v="12"/>
    <s v="HR"/>
    <s v=""/>
    <s v=""/>
    <s v="95"/>
    <s v="0"/>
    <n v="1140"/>
    <n v="148.20000000000002"/>
    <n v="1288.1999999999998"/>
    <d v="2021-10-11T00:00:00"/>
    <n v="0"/>
    <x v="7"/>
    <d v="2021-10-21T00:00:00"/>
    <n v="168"/>
    <n v="0"/>
    <n v="0"/>
    <s v="Nathan Kyme"/>
    <s v="All Season Access Maintenance"/>
    <m/>
    <s v="VC7556-2019-017"/>
    <s v="929 OF"/>
    <m/>
    <m/>
    <m/>
    <s v="Approved"/>
    <m/>
    <m/>
    <s v="Road Maintenance Activities on Mink Creek"/>
    <n v="6"/>
    <s v="C244-C247"/>
    <s v="Mink Creek"/>
    <n v="0"/>
    <d v="2021-10-18T00:00:00"/>
    <m/>
    <s v="58"/>
    <d v="2021-10-19T00:00:00"/>
    <s v=""/>
    <s v=""/>
    <m/>
    <m/>
    <m/>
    <s v=""/>
    <s v="06"/>
    <s v="Corbiere and Sons Contracting1024220211011-4Foreman121140"/>
    <s v="Corbiere and Sons Contracting1024220211011-4Foreman121140INV #151"/>
    <s v=""/>
    <s v="CZ - All Season Access Maintenance"/>
    <x v="4"/>
  </r>
  <r>
    <x v="1"/>
    <n v="6"/>
    <n v="0"/>
    <n v="10242"/>
    <s v="20211011-4"/>
    <n v="53510612"/>
    <s v="Access"/>
    <n v="0"/>
    <s v="Rock Truck - 30 Ton- After Jan 10"/>
    <n v="138.05000000000001"/>
    <n v="11"/>
    <s v="Dynamic"/>
    <s v="103.54"/>
    <s v="0"/>
    <s v=""/>
    <s v=""/>
    <n v="1518.55"/>
    <n v="197.41149999999999"/>
    <n v="1715.9614999999999"/>
    <d v="2021-10-11T00:00:00"/>
    <n v="0"/>
    <x v="7"/>
    <d v="2021-10-21T00:00:00"/>
    <n v="168"/>
    <n v="0"/>
    <n v="0"/>
    <s v="Nathan Kyme"/>
    <s v="All Season Access Maintenance"/>
    <m/>
    <s v="VC7556-2019-017"/>
    <s v="929 OF"/>
    <m/>
    <m/>
    <m/>
    <s v="Approved"/>
    <m/>
    <m/>
    <s v="Road Maintenance Activities on Mink Creek"/>
    <n v="6"/>
    <s v="C244-C247"/>
    <s v="Mink Creek"/>
    <n v="0"/>
    <d v="2021-10-18T00:00:00"/>
    <m/>
    <s v="58"/>
    <d v="2021-10-19T00:00:00"/>
    <s v=""/>
    <s v=""/>
    <m/>
    <m/>
    <m/>
    <s v=""/>
    <s v="06"/>
    <s v="Corbiere and Sons Contracting1024220211011-4Rock Truck - 30 Ton- After Jan 10111518.55"/>
    <s v="Corbiere and Sons Contracting1024220211011-4Rock Truck - 30 Ton- After Jan 10111518.55INV #151"/>
    <s v=""/>
    <s v="CZ - All Season Access Maintenance"/>
    <x v="4"/>
  </r>
  <r>
    <x v="1"/>
    <n v="6"/>
    <n v="0"/>
    <n v="10242"/>
    <s v="20211011-4"/>
    <n v="53510612"/>
    <s v="Access"/>
    <n v="0"/>
    <s v="Light Truck - Pick up- After Jan 10"/>
    <n v="243.75"/>
    <n v="3"/>
    <s v="DAY"/>
    <s v="182.81"/>
    <s v="0"/>
    <s v=""/>
    <s v=""/>
    <n v="731.25"/>
    <n v="95.0625"/>
    <n v="826.31249999999989"/>
    <d v="2021-10-11T00:00:00"/>
    <n v="0"/>
    <x v="7"/>
    <d v="2021-10-21T00:00:00"/>
    <n v="168"/>
    <n v="0"/>
    <n v="0"/>
    <s v="Nathan Kyme"/>
    <s v="All Season Access Maintenance"/>
    <m/>
    <s v="VC7556-2019-017"/>
    <s v="929 OF"/>
    <m/>
    <m/>
    <m/>
    <s v="Approved"/>
    <m/>
    <m/>
    <s v="Road Maintenance Activities on Mink Creek"/>
    <n v="6"/>
    <s v="C244-C247"/>
    <s v="Mink Creek"/>
    <n v="0"/>
    <d v="2021-10-18T00:00:00"/>
    <m/>
    <s v="58"/>
    <d v="2021-10-19T00:00:00"/>
    <s v=""/>
    <s v=""/>
    <m/>
    <m/>
    <m/>
    <s v=""/>
    <s v="06"/>
    <s v="Corbiere and Sons Contracting1024220211011-4Light Truck - Pick up- After Jan 103731.25"/>
    <s v="Corbiere and Sons Contracting1024220211011-4Light Truck - Pick up- After Jan 103731.25INV #151"/>
    <s v=""/>
    <s v="CZ - All Season Access Maintenance"/>
    <x v="4"/>
  </r>
  <r>
    <x v="1"/>
    <n v="6"/>
    <n v="0"/>
    <n v="10242"/>
    <s v="20211011-4"/>
    <n v="53510612"/>
    <s v="Access"/>
    <n v="0"/>
    <s v="Excavator Thumb - 30 - 50 ton- After Jan 10"/>
    <n v="12.21"/>
    <n v="11"/>
    <s v="HR"/>
    <s v="9.16"/>
    <s v="0"/>
    <s v=""/>
    <s v=""/>
    <n v="134.31"/>
    <n v="17.4603"/>
    <n v="151.77029999999999"/>
    <d v="2021-10-11T00:00:00"/>
    <n v="0"/>
    <x v="7"/>
    <d v="2021-10-21T00:00:00"/>
    <n v="168"/>
    <n v="0"/>
    <n v="0"/>
    <s v="Nathan Kyme"/>
    <s v="All Season Access Maintenance"/>
    <m/>
    <s v="VC7556-2019-017"/>
    <s v="929 OF"/>
    <m/>
    <m/>
    <m/>
    <s v="Approved"/>
    <m/>
    <m/>
    <s v="Road Maintenance Activities on Mink Creek"/>
    <n v="6"/>
    <s v="C244-C247"/>
    <s v="Mink Creek"/>
    <n v="0"/>
    <d v="2021-10-18T00:00:00"/>
    <m/>
    <s v="58"/>
    <d v="2021-10-19T00:00:00"/>
    <s v=""/>
    <s v=""/>
    <m/>
    <m/>
    <m/>
    <s v=""/>
    <s v="06"/>
    <s v="Corbiere and Sons Contracting1024220211011-4Excavator Thumb - 30 - 50 ton- After Jan 1011134.31"/>
    <s v="Corbiere and Sons Contracting1024220211011-4Excavator Thumb - 30 - 50 ton- After Jan 1011134.31INV #151"/>
    <s v=""/>
    <s v="CZ - All Season Access Maintenance"/>
    <x v="4"/>
  </r>
  <r>
    <x v="1"/>
    <n v="6"/>
    <n v="0"/>
    <n v="10242"/>
    <s v="20211011-4"/>
    <n v="53510612"/>
    <s v="Access"/>
    <n v="0"/>
    <s v="Excavator - 36 ton- After Jan 10"/>
    <n v="146.96"/>
    <n v="11"/>
    <s v="Dynamic"/>
    <s v="110.22"/>
    <s v="0"/>
    <s v=""/>
    <s v=""/>
    <n v="1616.56"/>
    <n v="210.15280000000001"/>
    <n v="1826.7127999999998"/>
    <d v="2021-10-11T00:00:00"/>
    <n v="0"/>
    <x v="7"/>
    <d v="2021-10-21T00:00:00"/>
    <n v="168"/>
    <n v="0"/>
    <n v="0"/>
    <s v="Nathan Kyme"/>
    <s v="All Season Access Maintenance"/>
    <m/>
    <s v="VC7556-2019-017"/>
    <s v="929 OF"/>
    <m/>
    <m/>
    <m/>
    <s v="Approved"/>
    <m/>
    <m/>
    <s v="Road Maintenance Activities on Mink Creek"/>
    <n v="6"/>
    <s v="C244-C247"/>
    <s v="Mink Creek"/>
    <n v="0"/>
    <d v="2021-10-18T00:00:00"/>
    <m/>
    <s v="58"/>
    <d v="2021-10-19T00:00:00"/>
    <s v=""/>
    <s v=""/>
    <m/>
    <m/>
    <m/>
    <s v=""/>
    <s v="06"/>
    <s v="Corbiere and Sons Contracting1024220211011-4Excavator - 36 ton- After Jan 10111616.56"/>
    <s v="Corbiere and Sons Contracting1024220211011-4Excavator - 36 ton- After Jan 10111616.56INV #151"/>
    <s v=""/>
    <s v="CZ - All Season Access Maintenance"/>
    <x v="4"/>
  </r>
  <r>
    <x v="1"/>
    <n v="6"/>
    <n v="0"/>
    <n v="10242"/>
    <s v="20211011-4"/>
    <n v="53510612"/>
    <s v="Access"/>
    <n v="0"/>
    <s v="Excavator - 36 ton- After Jan 10"/>
    <n v="146.96"/>
    <n v="7"/>
    <s v="Dynamic"/>
    <s v="110.22"/>
    <s v="0"/>
    <s v=""/>
    <s v=""/>
    <n v="1028.72"/>
    <n v="133.7336"/>
    <n v="1162.4535999999998"/>
    <d v="2021-10-11T00:00:00"/>
    <n v="0"/>
    <x v="7"/>
    <d v="2021-10-21T00:00:00"/>
    <n v="168"/>
    <n v="0"/>
    <n v="0"/>
    <s v="Nathan Kyme"/>
    <s v="All Season Access Maintenance"/>
    <m/>
    <s v="VC7556-2019-017"/>
    <s v="929 OF"/>
    <m/>
    <m/>
    <m/>
    <s v="Approved"/>
    <m/>
    <m/>
    <s v="Road Maintenance Activities on Mink Creek"/>
    <n v="6"/>
    <s v="C244-C247"/>
    <s v="Mink Creek"/>
    <n v="0"/>
    <d v="2021-10-18T00:00:00"/>
    <m/>
    <s v="58"/>
    <d v="2021-10-19T00:00:00"/>
    <s v=""/>
    <s v=""/>
    <m/>
    <m/>
    <m/>
    <s v=""/>
    <s v="06"/>
    <s v="Corbiere and Sons Contracting1024220211011-4Excavator - 36 ton- After Jan 1071028.72"/>
    <s v="Corbiere and Sons Contracting1024220211011-4Excavator - 36 ton- After Jan 1071028.72INV #151"/>
    <s v=""/>
    <s v="CZ - All Season Access Maintenance"/>
    <x v="4"/>
  </r>
  <r>
    <x v="1"/>
    <n v="6"/>
    <n v="0"/>
    <n v="10242"/>
    <s v="20211011-4"/>
    <n v="53510612"/>
    <s v="Access"/>
    <n v="0"/>
    <s v="Dozer D6 or equal- After Jan 10"/>
    <n v="131.47999999999999"/>
    <n v="11"/>
    <s v="Dynamic"/>
    <s v="98.61"/>
    <s v="0"/>
    <s v=""/>
    <s v=""/>
    <n v="1446.28"/>
    <n v="188.0164"/>
    <n v="1634.2963999999997"/>
    <d v="2021-10-11T00:00:00"/>
    <n v="0"/>
    <x v="7"/>
    <d v="2021-10-21T00:00:00"/>
    <n v="168"/>
    <n v="0"/>
    <n v="0"/>
    <s v="Nathan Kyme"/>
    <s v="All Season Access Maintenance"/>
    <m/>
    <s v="VC7556-2019-017"/>
    <s v="929 OF"/>
    <m/>
    <m/>
    <m/>
    <s v="Approved"/>
    <m/>
    <m/>
    <s v="Road Maintenance Activities on Mink Creek"/>
    <n v="6"/>
    <s v="C244-C247"/>
    <s v="Mink Creek"/>
    <n v="0"/>
    <d v="2021-10-18T00:00:00"/>
    <m/>
    <s v="58"/>
    <d v="2021-10-19T00:00:00"/>
    <s v=""/>
    <s v=""/>
    <m/>
    <m/>
    <m/>
    <s v=""/>
    <s v="06"/>
    <s v="Corbiere and Sons Contracting1024220211011-4Dozer D6 or equal- After Jan 10111446.28"/>
    <s v="Corbiere and Sons Contracting1024220211011-4Dozer D6 or equal- After Jan 10111446.28INV #151"/>
    <s v=""/>
    <s v="CZ - All Season Access Maintenance"/>
    <x v="4"/>
  </r>
  <r>
    <x v="1"/>
    <n v="6"/>
    <n v="0"/>
    <n v="10241"/>
    <s v="20211011-3"/>
    <n v="53510612"/>
    <s v="Access"/>
    <n v="0"/>
    <s v="Operator - Principle - After Jan 10"/>
    <n v="75"/>
    <n v="36"/>
    <s v="HR"/>
    <s v=""/>
    <s v=""/>
    <s v="75"/>
    <s v="0"/>
    <n v="2700"/>
    <n v="351"/>
    <n v="3050.9999999999995"/>
    <d v="2021-10-11T00:00:00"/>
    <n v="0"/>
    <x v="7"/>
    <d v="2021-10-21T00:00:00"/>
    <n v="168"/>
    <n v="0"/>
    <n v="0"/>
    <s v="Nathan Kyme"/>
    <s v="All Season Access Maintenance"/>
    <m/>
    <s v="VC7556-2019-017"/>
    <s v="929 OF"/>
    <m/>
    <m/>
    <m/>
    <s v="Approved"/>
    <m/>
    <m/>
    <s v="Road Maintenance Activities on Red Sucker"/>
    <n v="6"/>
    <s v="C248-C256"/>
    <s v="Little Red Sucker Creek"/>
    <n v="0"/>
    <d v="2021-10-18T00:00:00"/>
    <m/>
    <s v="58"/>
    <d v="2021-10-19T00:00:00"/>
    <s v=""/>
    <s v=""/>
    <m/>
    <m/>
    <m/>
    <s v=""/>
    <s v="06"/>
    <s v="Corbiere and Sons Contracting1024120211011-3Operator - Principle - After Jan 10362700"/>
    <s v="Corbiere and Sons Contracting1024120211011-3Operator - Principle - After Jan 10362700INV #151"/>
    <s v=""/>
    <s v="CZ - All Season Access Maintenance"/>
    <x v="4"/>
  </r>
  <r>
    <x v="1"/>
    <n v="6"/>
    <n v="0"/>
    <n v="10241"/>
    <s v="20211011-3"/>
    <n v="53510612"/>
    <s v="Access"/>
    <n v="0"/>
    <s v="L.O.A."/>
    <n v="210"/>
    <n v="4"/>
    <s v="DAY"/>
    <s v=""/>
    <s v=""/>
    <m/>
    <s v="0"/>
    <n v="840"/>
    <n v="109.2"/>
    <n v="949.19999999999993"/>
    <d v="2021-10-11T00:00:00"/>
    <n v="0"/>
    <x v="7"/>
    <d v="2021-10-21T00:00:00"/>
    <n v="168"/>
    <n v="0"/>
    <n v="0"/>
    <s v="Nathan Kyme"/>
    <s v="All Season Access Maintenance"/>
    <m/>
    <s v="VC7556-2019-017"/>
    <s v="929 OF"/>
    <m/>
    <m/>
    <m/>
    <s v="Approved"/>
    <m/>
    <m/>
    <s v="Road Maintenance Activities on Red Sucker"/>
    <n v="6"/>
    <s v="C248-C256"/>
    <s v="Little Red Sucker Creek"/>
    <n v="0"/>
    <d v="2021-10-18T00:00:00"/>
    <m/>
    <s v="58"/>
    <d v="2021-10-19T00:00:00"/>
    <s v=""/>
    <s v=""/>
    <m/>
    <m/>
    <m/>
    <s v=""/>
    <s v="06"/>
    <s v="Corbiere and Sons Contracting1024120211011-3L.O.A.4840"/>
    <s v="Corbiere and Sons Contracting1024120211011-3L.O.A.4840INV #151"/>
    <s v=""/>
    <s v="CZ - All Season Access Maintenance"/>
    <x v="4"/>
  </r>
  <r>
    <x v="1"/>
    <n v="6"/>
    <n v="0"/>
    <n v="10241"/>
    <s v="20211011-3"/>
    <n v="53510612"/>
    <s v="Access"/>
    <n v="0"/>
    <s v="Foreman"/>
    <n v="95"/>
    <n v="12"/>
    <s v="HR"/>
    <s v=""/>
    <s v=""/>
    <s v="95"/>
    <s v="0"/>
    <n v="1140"/>
    <n v="148.20000000000002"/>
    <n v="1288.1999999999998"/>
    <d v="2021-10-11T00:00:00"/>
    <n v="0"/>
    <x v="7"/>
    <d v="2021-10-21T00:00:00"/>
    <n v="168"/>
    <n v="0"/>
    <n v="0"/>
    <s v="Nathan Kyme"/>
    <s v="All Season Access Maintenance"/>
    <m/>
    <s v="VC7556-2019-017"/>
    <s v="929 OF"/>
    <m/>
    <m/>
    <m/>
    <s v="Approved"/>
    <m/>
    <m/>
    <s v="Road Maintenance Activities on Red Sucker"/>
    <n v="6"/>
    <s v="C248-C256"/>
    <s v="Little Red Sucker Creek"/>
    <n v="0"/>
    <d v="2021-10-18T00:00:00"/>
    <m/>
    <s v="58"/>
    <d v="2021-10-19T00:00:00"/>
    <s v=""/>
    <s v=""/>
    <m/>
    <m/>
    <m/>
    <s v=""/>
    <s v="06"/>
    <s v="Corbiere and Sons Contracting1024120211011-3Foreman121140"/>
    <s v="Corbiere and Sons Contracting1024120211011-3Foreman121140INV #151"/>
    <s v=""/>
    <s v="CZ - All Season Access Maintenance"/>
    <x v="4"/>
  </r>
  <r>
    <x v="1"/>
    <n v="6"/>
    <n v="0"/>
    <n v="10241"/>
    <s v="20211011-3"/>
    <n v="53510612"/>
    <s v="Access"/>
    <n v="0"/>
    <s v="Rock Truck - 30 Ton- After Jan 10"/>
    <n v="138.05000000000001"/>
    <n v="11"/>
    <s v="Dynamic"/>
    <s v="103.54"/>
    <s v="0"/>
    <s v=""/>
    <s v=""/>
    <n v="1518.55"/>
    <n v="197.41149999999999"/>
    <n v="1715.9614999999999"/>
    <d v="2021-10-11T00:00:00"/>
    <n v="0"/>
    <x v="7"/>
    <d v="2021-10-21T00:00:00"/>
    <n v="168"/>
    <n v="0"/>
    <n v="0"/>
    <s v="Nathan Kyme"/>
    <s v="All Season Access Maintenance"/>
    <m/>
    <s v="VC7556-2019-017"/>
    <s v="929 OF"/>
    <m/>
    <m/>
    <m/>
    <s v="Approved"/>
    <m/>
    <m/>
    <s v="Road Maintenance Activities on Red Sucker"/>
    <n v="6"/>
    <s v="C248-C256"/>
    <s v="Little Red Sucker Creek"/>
    <n v="0"/>
    <d v="2021-10-18T00:00:00"/>
    <m/>
    <s v="58"/>
    <d v="2021-10-19T00:00:00"/>
    <s v=""/>
    <s v=""/>
    <m/>
    <m/>
    <m/>
    <s v=""/>
    <s v="06"/>
    <s v="Corbiere and Sons Contracting1024120211011-3Rock Truck - 30 Ton- After Jan 10111518.55"/>
    <s v="Corbiere and Sons Contracting1024120211011-3Rock Truck - 30 Ton- After Jan 10111518.55INV #151"/>
    <s v=""/>
    <s v="CZ - All Season Access Maintenance"/>
    <x v="4"/>
  </r>
  <r>
    <x v="1"/>
    <n v="6"/>
    <n v="0"/>
    <n v="10241"/>
    <s v="20211011-3"/>
    <n v="53510612"/>
    <s v="Access"/>
    <n v="0"/>
    <s v="Light Truck - Pick up- After Jan 10"/>
    <n v="243.75"/>
    <n v="3"/>
    <s v="DAY"/>
    <s v="182.81"/>
    <s v="0"/>
    <s v=""/>
    <s v=""/>
    <n v="731.25"/>
    <n v="95.0625"/>
    <n v="826.31249999999989"/>
    <d v="2021-10-11T00:00:00"/>
    <n v="0"/>
    <x v="7"/>
    <d v="2021-10-21T00:00:00"/>
    <n v="168"/>
    <n v="0"/>
    <n v="0"/>
    <s v="Nathan Kyme"/>
    <s v="All Season Access Maintenance"/>
    <m/>
    <s v="VC7556-2019-017"/>
    <s v="929 OF"/>
    <m/>
    <m/>
    <m/>
    <s v="Approved"/>
    <m/>
    <m/>
    <s v="Road Maintenance Activities on Red Sucker"/>
    <n v="6"/>
    <s v="C248-C256"/>
    <s v="Little Red Sucker Creek"/>
    <n v="0"/>
    <d v="2021-10-18T00:00:00"/>
    <m/>
    <s v="58"/>
    <d v="2021-10-19T00:00:00"/>
    <s v=""/>
    <s v=""/>
    <m/>
    <m/>
    <m/>
    <s v=""/>
    <s v="06"/>
    <s v="Corbiere and Sons Contracting1024120211011-3Light Truck - Pick up- After Jan 103731.25"/>
    <s v="Corbiere and Sons Contracting1024120211011-3Light Truck - Pick up- After Jan 103731.25INV #151"/>
    <s v=""/>
    <s v="CZ - All Season Access Maintenance"/>
    <x v="4"/>
  </r>
  <r>
    <x v="1"/>
    <n v="6"/>
    <n v="0"/>
    <n v="10241"/>
    <s v="20211011-3"/>
    <n v="53510612"/>
    <s v="Access"/>
    <n v="0"/>
    <s v="ATV - Side by Side w/ roll bar- After Jan 10"/>
    <n v="18.45"/>
    <n v="10"/>
    <s v="HR"/>
    <s v="13.84"/>
    <s v="0"/>
    <s v=""/>
    <s v=""/>
    <n v="184.5"/>
    <n v="23.984999999999999"/>
    <n v="208.48499999999999"/>
    <d v="2021-10-11T00:00:00"/>
    <n v="0"/>
    <x v="7"/>
    <d v="2021-10-21T00:00:00"/>
    <n v="168"/>
    <n v="0"/>
    <n v="0"/>
    <s v="Nathan Kyme"/>
    <s v="All Season Access Maintenance"/>
    <m/>
    <s v="VC7556-2019-017"/>
    <s v="929 OF"/>
    <m/>
    <m/>
    <m/>
    <s v="Approved"/>
    <m/>
    <m/>
    <s v="Road Maintenance Activities on Red Sucker"/>
    <n v="6"/>
    <s v="C248-C256"/>
    <s v="Little Red Sucker Creek"/>
    <n v="0"/>
    <d v="2021-10-18T00:00:00"/>
    <m/>
    <s v="58"/>
    <d v="2021-10-19T00:00:00"/>
    <s v=""/>
    <s v=""/>
    <m/>
    <m/>
    <m/>
    <s v=""/>
    <s v="06"/>
    <s v="Corbiere and Sons Contracting1024120211011-3ATV - Side by Side w/ roll bar- After Jan 1010184.5"/>
    <s v="Corbiere and Sons Contracting1024120211011-3ATV - Side by Side w/ roll bar- After Jan 1010184.5INV #151"/>
    <s v=""/>
    <s v="CZ - All Season Access Maintenance"/>
    <x v="4"/>
  </r>
  <r>
    <x v="1"/>
    <n v="6"/>
    <n v="0"/>
    <n v="10241"/>
    <s v="20211011-3"/>
    <n v="53510612"/>
    <s v="Access"/>
    <n v="0"/>
    <s v="Excavator Hammer - 30 - 50 ton- After Jan 10"/>
    <n v="63.38"/>
    <n v="5"/>
    <s v="HR"/>
    <s v="47.54"/>
    <s v="0"/>
    <s v=""/>
    <s v=""/>
    <n v="316.89999999999998"/>
    <n v="41.196999999999996"/>
    <n v="358.09699999999992"/>
    <d v="2021-10-11T00:00:00"/>
    <n v="0"/>
    <x v="7"/>
    <d v="2021-10-21T00:00:00"/>
    <n v="168"/>
    <n v="0"/>
    <n v="0"/>
    <s v="Nathan Kyme"/>
    <s v="All Season Access Maintenance"/>
    <m/>
    <s v="VC7556-2019-017"/>
    <s v="929 OF"/>
    <m/>
    <m/>
    <m/>
    <s v="Approved"/>
    <m/>
    <m/>
    <s v="Road Maintenance Activities on Red Sucker"/>
    <n v="6"/>
    <s v="C248-C256"/>
    <s v="Little Red Sucker Creek"/>
    <n v="0"/>
    <d v="2021-10-18T00:00:00"/>
    <m/>
    <s v="58"/>
    <d v="2021-10-19T00:00:00"/>
    <s v=""/>
    <s v=""/>
    <m/>
    <m/>
    <m/>
    <s v=""/>
    <s v="06"/>
    <s v="Corbiere and Sons Contracting1024120211011-3Excavator Hammer - 30 - 50 ton- After Jan 105316.9"/>
    <s v="Corbiere and Sons Contracting1024120211011-3Excavator Hammer - 30 - 50 ton- After Jan 105316.9INV #151"/>
    <s v=""/>
    <s v="CZ - All Season Access Maintenance"/>
    <x v="4"/>
  </r>
  <r>
    <x v="1"/>
    <n v="6"/>
    <n v="0"/>
    <n v="10241"/>
    <s v="20211011-3"/>
    <n v="53510612"/>
    <s v="Access"/>
    <n v="0"/>
    <s v="Excavator Thumb - 30 - 50 ton- After Jan 10"/>
    <n v="12.21"/>
    <n v="11"/>
    <s v="HR"/>
    <s v="9.16"/>
    <s v="0"/>
    <s v=""/>
    <s v=""/>
    <n v="134.31"/>
    <n v="17.4603"/>
    <n v="151.77029999999999"/>
    <d v="2021-10-11T00:00:00"/>
    <n v="0"/>
    <x v="7"/>
    <d v="2021-10-21T00:00:00"/>
    <n v="168"/>
    <n v="0"/>
    <n v="0"/>
    <s v="Nathan Kyme"/>
    <s v="All Season Access Maintenance"/>
    <m/>
    <s v="VC7556-2019-017"/>
    <s v="929 OF"/>
    <m/>
    <m/>
    <m/>
    <s v="Approved"/>
    <m/>
    <m/>
    <s v="Road Maintenance Activities on Red Sucker"/>
    <n v="6"/>
    <s v="C248-C256"/>
    <s v="Little Red Sucker Creek"/>
    <n v="0"/>
    <d v="2021-10-18T00:00:00"/>
    <m/>
    <s v="58"/>
    <d v="2021-10-19T00:00:00"/>
    <s v=""/>
    <s v=""/>
    <m/>
    <m/>
    <m/>
    <s v=""/>
    <s v="06"/>
    <s v="Corbiere and Sons Contracting1024120211011-3Excavator Thumb - 30 - 50 ton- After Jan 1011134.31"/>
    <s v="Corbiere and Sons Contracting1024120211011-3Excavator Thumb - 30 - 50 ton- After Jan 1011134.31INV #151"/>
    <s v=""/>
    <s v="CZ - All Season Access Maintenance"/>
    <x v="4"/>
  </r>
  <r>
    <x v="1"/>
    <n v="6"/>
    <n v="0"/>
    <n v="10241"/>
    <s v="20211011-3"/>
    <n v="53510612"/>
    <s v="Access"/>
    <n v="0"/>
    <s v="Excavator - 36 ton- After Jan 10"/>
    <n v="146.96"/>
    <n v="11"/>
    <s v="Dynamic"/>
    <s v="110.22"/>
    <s v="0"/>
    <s v=""/>
    <s v=""/>
    <n v="1616.56"/>
    <n v="210.15280000000001"/>
    <n v="1826.7127999999998"/>
    <d v="2021-10-11T00:00:00"/>
    <n v="0"/>
    <x v="7"/>
    <d v="2021-10-21T00:00:00"/>
    <n v="168"/>
    <n v="0"/>
    <n v="0"/>
    <s v="Nathan Kyme"/>
    <s v="All Season Access Maintenance"/>
    <m/>
    <s v="VC7556-2019-017"/>
    <s v="929 OF"/>
    <m/>
    <m/>
    <m/>
    <s v="Approved"/>
    <m/>
    <m/>
    <s v="Road Maintenance Activities on Red Sucker"/>
    <n v="6"/>
    <s v="C248-C256"/>
    <s v="Little Red Sucker Creek"/>
    <n v="0"/>
    <d v="2021-10-18T00:00:00"/>
    <m/>
    <s v="58"/>
    <d v="2021-10-19T00:00:00"/>
    <s v=""/>
    <s v=""/>
    <m/>
    <m/>
    <m/>
    <s v=""/>
    <s v="06"/>
    <s v="Corbiere and Sons Contracting1024120211011-3Excavator - 36 ton- After Jan 10111616.56"/>
    <s v="Corbiere and Sons Contracting1024120211011-3Excavator - 36 ton- After Jan 10111616.56INV #151"/>
    <s v=""/>
    <s v="CZ - All Season Access Maintenance"/>
    <x v="4"/>
  </r>
  <r>
    <x v="1"/>
    <n v="6"/>
    <n v="0"/>
    <n v="10241"/>
    <s v="20211011-3"/>
    <n v="53510612"/>
    <s v="Access"/>
    <n v="0"/>
    <s v="Excavator - 30 ton- After Jan 10"/>
    <n v="138.44999999999999"/>
    <n v="5"/>
    <s v="Dynamic"/>
    <s v="103.84"/>
    <s v="0"/>
    <s v=""/>
    <s v=""/>
    <n v="692.25"/>
    <n v="89.992500000000007"/>
    <n v="782.24249999999995"/>
    <d v="2021-10-11T00:00:00"/>
    <n v="0"/>
    <x v="7"/>
    <d v="2021-10-21T00:00:00"/>
    <n v="168"/>
    <n v="0"/>
    <n v="0"/>
    <s v="Nathan Kyme"/>
    <s v="All Season Access Maintenance"/>
    <m/>
    <s v="VC7556-2019-017"/>
    <s v="929 OF"/>
    <m/>
    <m/>
    <m/>
    <s v="Approved"/>
    <m/>
    <m/>
    <s v="Road Maintenance Activities on Red Sucker"/>
    <n v="6"/>
    <s v="C248-C256"/>
    <s v="Little Red Sucker Creek"/>
    <n v="0"/>
    <d v="2021-10-18T00:00:00"/>
    <m/>
    <s v="58"/>
    <d v="2021-10-19T00:00:00"/>
    <s v=""/>
    <s v=""/>
    <m/>
    <m/>
    <m/>
    <s v=""/>
    <s v="06"/>
    <s v="Corbiere and Sons Contracting1024120211011-3Excavator - 30 ton- After Jan 105692.25"/>
    <s v="Corbiere and Sons Contracting1024120211011-3Excavator - 30 ton- After Jan 105692.25INV #151"/>
    <s v=""/>
    <s v="CZ - All Season Access Maintenance"/>
    <x v="4"/>
  </r>
  <r>
    <x v="1"/>
    <n v="6"/>
    <n v="0"/>
    <n v="10241"/>
    <s v="20211011-3"/>
    <n v="53510612"/>
    <s v="Access"/>
    <n v="0"/>
    <s v="Dozer D6 or equal- After Jan 10"/>
    <n v="131.47999999999999"/>
    <n v="11"/>
    <s v="Dynamic"/>
    <s v="98.61"/>
    <s v="0"/>
    <s v=""/>
    <s v=""/>
    <n v="1446.28"/>
    <n v="188.0164"/>
    <n v="1634.2963999999997"/>
    <d v="2021-10-11T00:00:00"/>
    <n v="0"/>
    <x v="7"/>
    <d v="2021-10-21T00:00:00"/>
    <n v="168"/>
    <n v="0"/>
    <n v="0"/>
    <s v="Nathan Kyme"/>
    <s v="All Season Access Maintenance"/>
    <m/>
    <s v="VC7556-2019-017"/>
    <s v="929 OF"/>
    <m/>
    <m/>
    <m/>
    <s v="Approved"/>
    <m/>
    <m/>
    <s v="Road Maintenance Activities on Red Sucker"/>
    <n v="6"/>
    <s v="C248-C256"/>
    <s v="Little Red Sucker Creek"/>
    <n v="0"/>
    <d v="2021-10-18T00:00:00"/>
    <m/>
    <s v="58"/>
    <d v="2021-10-19T00:00:00"/>
    <s v=""/>
    <s v=""/>
    <m/>
    <m/>
    <m/>
    <s v=""/>
    <s v="06"/>
    <s v="Corbiere and Sons Contracting1024120211011-3Dozer D6 or equal- After Jan 10111446.28"/>
    <s v="Corbiere and Sons Contracting1024120211011-3Dozer D6 or equal- After Jan 10111446.28INV #151"/>
    <s v=""/>
    <s v="CZ - All Season Access Maintenance"/>
    <x v="4"/>
  </r>
  <r>
    <x v="1"/>
    <n v="6"/>
    <n v="0"/>
    <n v="10240"/>
    <s v="20211010-5"/>
    <n v="53510612"/>
    <s v="Access"/>
    <n v="0"/>
    <s v="Operator - Principle - After Jan 10"/>
    <n v="75"/>
    <n v="27"/>
    <s v="HR"/>
    <s v=""/>
    <s v=""/>
    <s v="75"/>
    <s v="0"/>
    <n v="2025"/>
    <n v="263.25"/>
    <n v="2288.25"/>
    <d v="2021-10-10T00:00:00"/>
    <n v="0"/>
    <x v="7"/>
    <d v="2021-10-21T00:00:00"/>
    <n v="168"/>
    <n v="0"/>
    <n v="0"/>
    <s v="Nathan Kyme"/>
    <s v="All Season Access Maintenance"/>
    <m/>
    <s v="VC7556-2019-017"/>
    <s v="929 OF"/>
    <m/>
    <m/>
    <m/>
    <s v="Approved"/>
    <m/>
    <m/>
    <s v="Road Maintenance on Neys Road"/>
    <n v="6"/>
    <s v="C219-C236"/>
    <s v="Neys"/>
    <n v="0"/>
    <d v="2021-10-18T00:00:00"/>
    <m/>
    <s v="58"/>
    <d v="2021-10-19T00:00:00"/>
    <s v=""/>
    <s v=""/>
    <m/>
    <m/>
    <m/>
    <s v=""/>
    <s v="06"/>
    <s v="Corbiere and Sons Contracting1024020211010-5Operator - Principle - After Jan 10272025"/>
    <s v="Corbiere and Sons Contracting1024020211010-5Operator - Principle - After Jan 10272025INV #151"/>
    <s v=""/>
    <s v="CZ - All Season Access Maintenance"/>
    <x v="4"/>
  </r>
  <r>
    <x v="1"/>
    <n v="6"/>
    <n v="0"/>
    <n v="10240"/>
    <s v="20211010-5"/>
    <n v="53510612"/>
    <s v="Access"/>
    <n v="0"/>
    <s v="L.O.A."/>
    <n v="210"/>
    <n v="3"/>
    <s v="DAY"/>
    <s v=""/>
    <s v=""/>
    <m/>
    <s v="0"/>
    <n v="630"/>
    <n v="81.900000000000006"/>
    <n v="711.9"/>
    <d v="2021-10-10T00:00:00"/>
    <n v="0"/>
    <x v="7"/>
    <d v="2021-10-21T00:00:00"/>
    <n v="168"/>
    <n v="0"/>
    <n v="0"/>
    <s v="Nathan Kyme"/>
    <s v="All Season Access Maintenance"/>
    <m/>
    <s v="VC7556-2019-017"/>
    <s v="929 OF"/>
    <m/>
    <m/>
    <m/>
    <s v="Approved"/>
    <m/>
    <m/>
    <s v="Road Maintenance on Neys Road"/>
    <n v="6"/>
    <s v="C219-C236"/>
    <s v="Neys"/>
    <n v="0"/>
    <d v="2021-10-18T00:00:00"/>
    <m/>
    <s v="58"/>
    <d v="2021-10-19T00:00:00"/>
    <s v=""/>
    <s v=""/>
    <m/>
    <m/>
    <m/>
    <s v=""/>
    <s v="06"/>
    <s v="Corbiere and Sons Contracting1024020211010-5L.O.A.3630"/>
    <s v="Corbiere and Sons Contracting1024020211010-5L.O.A.3630INV #151"/>
    <s v=""/>
    <s v="CZ - All Season Access Maintenance"/>
    <x v="4"/>
  </r>
  <r>
    <x v="1"/>
    <n v="6"/>
    <n v="0"/>
    <n v="10240"/>
    <s v="20211010-5"/>
    <n v="53510612"/>
    <s v="Access"/>
    <n v="0"/>
    <s v="Rock Truck - 30 Ton- After Jan 10"/>
    <n v="138.05000000000001"/>
    <n v="8"/>
    <s v="Dynamic"/>
    <s v="103.54"/>
    <s v="0"/>
    <s v=""/>
    <s v=""/>
    <n v="1104.4000000000001"/>
    <n v="143.572"/>
    <n v="1247.972"/>
    <d v="2021-10-10T00:00:00"/>
    <n v="0"/>
    <x v="7"/>
    <d v="2021-10-21T00:00:00"/>
    <n v="168"/>
    <n v="0"/>
    <n v="0"/>
    <s v="Nathan Kyme"/>
    <s v="All Season Access Maintenance"/>
    <m/>
    <s v="VC7556-2019-017"/>
    <s v="929 OF"/>
    <m/>
    <m/>
    <m/>
    <s v="Approved"/>
    <m/>
    <m/>
    <s v="Road Maintenance on Neys Road"/>
    <n v="6"/>
    <s v="C219-C236"/>
    <s v="Neys"/>
    <n v="0"/>
    <d v="2021-10-18T00:00:00"/>
    <m/>
    <s v="58"/>
    <d v="2021-10-19T00:00:00"/>
    <s v=""/>
    <s v=""/>
    <m/>
    <m/>
    <m/>
    <s v=""/>
    <s v="06"/>
    <s v="Corbiere and Sons Contracting1024020211010-5Rock Truck - 30 Ton- After Jan 1081104.4"/>
    <s v="Corbiere and Sons Contracting1024020211010-5Rock Truck - 30 Ton- After Jan 1081104.4INV #151"/>
    <s v=""/>
    <s v="CZ - All Season Access Maintenance"/>
    <x v="4"/>
  </r>
  <r>
    <x v="1"/>
    <n v="6"/>
    <n v="0"/>
    <n v="10240"/>
    <s v="20211010-5"/>
    <n v="53510612"/>
    <s v="Access"/>
    <n v="0"/>
    <s v="Light Truck - Pick up- After Jan 10"/>
    <n v="243.75"/>
    <n v="2"/>
    <s v="DAY"/>
    <s v="182.81"/>
    <s v="0"/>
    <s v=""/>
    <s v=""/>
    <n v="487.5"/>
    <n v="63.375"/>
    <n v="550.875"/>
    <d v="2021-10-10T00:00:00"/>
    <n v="0"/>
    <x v="7"/>
    <d v="2021-10-21T00:00:00"/>
    <n v="168"/>
    <n v="0"/>
    <n v="0"/>
    <s v="Nathan Kyme"/>
    <s v="All Season Access Maintenance"/>
    <m/>
    <s v="VC7556-2019-017"/>
    <s v="929 OF"/>
    <m/>
    <m/>
    <m/>
    <s v="Approved"/>
    <m/>
    <m/>
    <s v="Road Maintenance on Neys Road"/>
    <n v="6"/>
    <s v="C219-C236"/>
    <s v="Neys"/>
    <n v="0"/>
    <d v="2021-10-18T00:00:00"/>
    <m/>
    <s v="58"/>
    <d v="2021-10-19T00:00:00"/>
    <s v=""/>
    <s v=""/>
    <m/>
    <m/>
    <m/>
    <s v=""/>
    <s v="06"/>
    <s v="Corbiere and Sons Contracting1024020211010-5Light Truck - Pick up- After Jan 102487.5"/>
    <s v="Corbiere and Sons Contracting1024020211010-5Light Truck - Pick up- After Jan 102487.5INV #151"/>
    <s v=""/>
    <s v="CZ - All Season Access Maintenance"/>
    <x v="4"/>
  </r>
  <r>
    <x v="1"/>
    <n v="6"/>
    <n v="0"/>
    <n v="10240"/>
    <s v="20211010-5"/>
    <n v="53510612"/>
    <s v="Access"/>
    <n v="0"/>
    <s v="Excavator Thumb - 30 - 50 ton- After Jan 10"/>
    <n v="12.21"/>
    <n v="16"/>
    <s v="HR"/>
    <s v="9.16"/>
    <s v="0"/>
    <s v=""/>
    <s v=""/>
    <n v="195.36"/>
    <n v="25.396800000000002"/>
    <n v="220.7568"/>
    <d v="2021-10-10T00:00:00"/>
    <n v="0"/>
    <x v="7"/>
    <d v="2021-10-21T00:00:00"/>
    <n v="168"/>
    <n v="0"/>
    <n v="0"/>
    <s v="Nathan Kyme"/>
    <s v="All Season Access Maintenance"/>
    <m/>
    <s v="VC7556-2019-017"/>
    <s v="929 OF"/>
    <m/>
    <m/>
    <m/>
    <s v="Approved"/>
    <m/>
    <m/>
    <s v="Road Maintenance on Neys Road"/>
    <n v="6"/>
    <s v="C219-C236"/>
    <s v="Neys"/>
    <n v="0"/>
    <d v="2021-10-18T00:00:00"/>
    <m/>
    <s v="58"/>
    <d v="2021-10-19T00:00:00"/>
    <s v=""/>
    <s v=""/>
    <m/>
    <m/>
    <m/>
    <s v=""/>
    <s v="06"/>
    <s v="Corbiere and Sons Contracting1024020211010-5Excavator Thumb - 30 - 50 ton- After Jan 1016195.36"/>
    <s v="Corbiere and Sons Contracting1024020211010-5Excavator Thumb - 30 - 50 ton- After Jan 1016195.36INV #151"/>
    <s v=""/>
    <s v="CZ - All Season Access Maintenance"/>
    <x v="4"/>
  </r>
  <r>
    <x v="1"/>
    <n v="6"/>
    <n v="0"/>
    <n v="10240"/>
    <s v="20211010-5"/>
    <n v="53510612"/>
    <s v="Access"/>
    <n v="0"/>
    <s v="Excavator - 36 ton- After Jan 10"/>
    <n v="146.96"/>
    <n v="8"/>
    <s v="Dynamic"/>
    <s v="110.22"/>
    <s v="0"/>
    <s v=""/>
    <s v=""/>
    <n v="1175.68"/>
    <n v="152.83840000000001"/>
    <n v="1328.5183999999999"/>
    <d v="2021-10-10T00:00:00"/>
    <n v="0"/>
    <x v="7"/>
    <d v="2021-10-21T00:00:00"/>
    <n v="168"/>
    <n v="0"/>
    <n v="0"/>
    <s v="Nathan Kyme"/>
    <s v="All Season Access Maintenance"/>
    <m/>
    <s v="VC7556-2019-017"/>
    <s v="929 OF"/>
    <m/>
    <m/>
    <m/>
    <s v="Approved"/>
    <m/>
    <m/>
    <s v="Road Maintenance on Neys Road"/>
    <n v="6"/>
    <s v="C219-C236"/>
    <s v="Neys"/>
    <n v="0"/>
    <d v="2021-10-18T00:00:00"/>
    <m/>
    <s v="58"/>
    <d v="2021-10-19T00:00:00"/>
    <s v=""/>
    <s v=""/>
    <m/>
    <m/>
    <m/>
    <s v=""/>
    <s v="06"/>
    <s v="Corbiere and Sons Contracting1024020211010-5Excavator - 36 ton- After Jan 1081175.68"/>
    <s v="Corbiere and Sons Contracting1024020211010-5Excavator - 36 ton- After Jan 1081175.68INV #151"/>
    <s v=""/>
    <s v="CZ - All Season Access Maintenance"/>
    <x v="4"/>
  </r>
  <r>
    <x v="1"/>
    <n v="6"/>
    <n v="0"/>
    <n v="10240"/>
    <s v="20211010-5"/>
    <n v="53510612"/>
    <s v="Access"/>
    <n v="0"/>
    <s v="Excavator - 30 ton- After Jan 10"/>
    <n v="138.44999999999999"/>
    <n v="8"/>
    <s v="Dynamic"/>
    <s v="103.84"/>
    <s v="0"/>
    <s v=""/>
    <s v=""/>
    <n v="1107.5999999999999"/>
    <n v="143.988"/>
    <n v="1251.5879999999997"/>
    <d v="2021-10-10T00:00:00"/>
    <n v="0"/>
    <x v="7"/>
    <d v="2021-10-21T00:00:00"/>
    <n v="168"/>
    <n v="0"/>
    <n v="0"/>
    <s v="Nathan Kyme"/>
    <s v="All Season Access Maintenance"/>
    <m/>
    <s v="VC7556-2019-017"/>
    <s v="929 OF"/>
    <m/>
    <m/>
    <m/>
    <s v="Approved"/>
    <m/>
    <m/>
    <s v="Road Maintenance on Neys Road"/>
    <n v="6"/>
    <s v="C219-C236"/>
    <s v="Neys"/>
    <n v="0"/>
    <d v="2021-10-18T00:00:00"/>
    <m/>
    <s v="58"/>
    <d v="2021-10-19T00:00:00"/>
    <s v=""/>
    <s v=""/>
    <m/>
    <m/>
    <m/>
    <s v=""/>
    <s v="06"/>
    <s v="Corbiere and Sons Contracting1024020211010-5Excavator - 30 ton- After Jan 1081107.6"/>
    <s v="Corbiere and Sons Contracting1024020211010-5Excavator - 30 ton- After Jan 1081107.6INV #151"/>
    <s v=""/>
    <s v="CZ - All Season Access Maintenance"/>
    <x v="4"/>
  </r>
  <r>
    <x v="1"/>
    <n v="6"/>
    <n v="0"/>
    <n v="10238"/>
    <s v="20211010-3"/>
    <n v="53510612"/>
    <s v="Access"/>
    <n v="0"/>
    <s v="Operator - Principle - After Jan 10"/>
    <n v="75"/>
    <n v="5"/>
    <s v="HR"/>
    <s v=""/>
    <s v=""/>
    <s v="75"/>
    <s v="0"/>
    <n v="375"/>
    <n v="48.75"/>
    <n v="423.74999999999994"/>
    <d v="2021-10-10T00:00:00"/>
    <n v="0"/>
    <x v="7"/>
    <d v="2021-10-21T00:00:00"/>
    <n v="168"/>
    <n v="0"/>
    <n v="0"/>
    <s v="Nathan Kyme"/>
    <s v="All Season Access Maintenance"/>
    <m/>
    <s v="VC7556-2019-017"/>
    <s v="929 OF"/>
    <m/>
    <m/>
    <m/>
    <s v="Approved"/>
    <m/>
    <m/>
    <s v="Road Maintenance on Mink Creek"/>
    <n v="6"/>
    <s v="C244-C247"/>
    <s v="Mink Creek"/>
    <n v="0"/>
    <d v="2021-10-18T00:00:00"/>
    <m/>
    <s v="58"/>
    <d v="2021-10-19T00:00:00"/>
    <s v=""/>
    <s v=""/>
    <m/>
    <m/>
    <m/>
    <s v=""/>
    <s v="06"/>
    <s v="Corbiere and Sons Contracting1023820211010-3Operator - Principle - After Jan 105375"/>
    <s v="Corbiere and Sons Contracting1023820211010-3Operator - Principle - After Jan 105375INV #151"/>
    <s v=""/>
    <s v="CZ - All Season Access Maintenance"/>
    <x v="4"/>
  </r>
  <r>
    <x v="1"/>
    <n v="6"/>
    <n v="0"/>
    <n v="10238"/>
    <s v="20211010-3"/>
    <n v="53510612"/>
    <s v="Access"/>
    <n v="0"/>
    <s v="Excavator - 36 ton- After Jan 10"/>
    <n v="146.96"/>
    <n v="2"/>
    <s v="Dynamic"/>
    <s v="110.22"/>
    <s v="0"/>
    <s v=""/>
    <s v=""/>
    <n v="293.92"/>
    <n v="38.209600000000002"/>
    <n v="332.12959999999998"/>
    <d v="2021-10-10T00:00:00"/>
    <n v="0"/>
    <x v="7"/>
    <d v="2021-10-21T00:00:00"/>
    <n v="168"/>
    <n v="0"/>
    <n v="0"/>
    <s v="Nathan Kyme"/>
    <s v="All Season Access Maintenance"/>
    <m/>
    <s v="VC7556-2019-017"/>
    <s v="929 OF"/>
    <m/>
    <m/>
    <m/>
    <s v="Approved"/>
    <m/>
    <m/>
    <s v="Road Maintenance on Mink Creek"/>
    <n v="6"/>
    <s v="C244-C247"/>
    <s v="Mink Creek"/>
    <n v="0"/>
    <d v="2021-10-18T00:00:00"/>
    <m/>
    <s v="58"/>
    <d v="2021-10-19T00:00:00"/>
    <s v=""/>
    <s v=""/>
    <m/>
    <m/>
    <m/>
    <s v=""/>
    <s v="06"/>
    <s v="Corbiere and Sons Contracting1023820211010-3Excavator - 36 ton- After Jan 102293.92"/>
    <s v="Corbiere and Sons Contracting1023820211010-3Excavator - 36 ton- After Jan 102293.92INV #151"/>
    <s v=""/>
    <s v="CZ - All Season Access Maintenance"/>
    <x v="4"/>
  </r>
  <r>
    <x v="1"/>
    <n v="6"/>
    <n v="0"/>
    <n v="10238"/>
    <s v="20211010-3"/>
    <n v="53510612"/>
    <s v="Access"/>
    <n v="0"/>
    <s v="Dozer D6 or equal- After Jan 10"/>
    <n v="131.47999999999999"/>
    <n v="3"/>
    <s v="Dynamic"/>
    <s v="98.61"/>
    <s v="0"/>
    <s v=""/>
    <s v=""/>
    <n v="394.44"/>
    <n v="51.277200000000001"/>
    <n v="445.71719999999993"/>
    <d v="2021-10-10T00:00:00"/>
    <n v="0"/>
    <x v="7"/>
    <d v="2021-10-21T00:00:00"/>
    <n v="168"/>
    <n v="0"/>
    <n v="0"/>
    <s v="Nathan Kyme"/>
    <s v="All Season Access Maintenance"/>
    <m/>
    <s v="VC7556-2019-017"/>
    <s v="929 OF"/>
    <m/>
    <m/>
    <m/>
    <s v="Approved"/>
    <m/>
    <m/>
    <s v="Road Maintenance on Mink Creek"/>
    <n v="6"/>
    <s v="C244-C247"/>
    <s v="Mink Creek"/>
    <n v="0"/>
    <d v="2021-10-18T00:00:00"/>
    <m/>
    <s v="58"/>
    <d v="2021-10-19T00:00:00"/>
    <s v=""/>
    <s v=""/>
    <m/>
    <m/>
    <m/>
    <s v=""/>
    <s v="06"/>
    <s v="Corbiere and Sons Contracting1023820211010-3Dozer D6 or equal- After Jan 103394.44"/>
    <s v="Corbiere and Sons Contracting1023820211010-3Dozer D6 or equal- After Jan 103394.44INV #151"/>
    <s v=""/>
    <s v="CZ - All Season Access Maintenance"/>
    <x v="4"/>
  </r>
  <r>
    <x v="1"/>
    <n v="6"/>
    <n v="0"/>
    <n v="10236"/>
    <s v="20211009-8"/>
    <n v="53510612"/>
    <s v="Access"/>
    <n v="0"/>
    <s v="Operator - Principle - After Jan 10"/>
    <n v="75"/>
    <n v="12"/>
    <s v="HR"/>
    <s v=""/>
    <s v=""/>
    <s v="75"/>
    <s v="0"/>
    <n v="900"/>
    <n v="117"/>
    <n v="1016.9999999999999"/>
    <d v="2021-10-09T00:00:00"/>
    <n v="0"/>
    <x v="7"/>
    <d v="2021-10-21T00:00:00"/>
    <n v="168"/>
    <n v="0"/>
    <n v="0"/>
    <s v="Nathan Kyme"/>
    <s v="All Season Access Maintenance"/>
    <m/>
    <s v="VC7556-2019-017"/>
    <s v="929 OF"/>
    <m/>
    <m/>
    <m/>
    <s v="Approved"/>
    <m/>
    <m/>
    <s v="Road Maintenance activities on Neys Road"/>
    <n v="6"/>
    <s v="C219-C236"/>
    <s v="Neys"/>
    <n v="0"/>
    <d v="2021-10-18T00:00:00"/>
    <m/>
    <s v="58"/>
    <d v="2021-10-19T00:00:00"/>
    <s v=""/>
    <s v=""/>
    <m/>
    <m/>
    <m/>
    <s v=""/>
    <s v="06"/>
    <s v="Corbiere and Sons Contracting1023620211009-8Operator - Principle - After Jan 1012900"/>
    <s v="Corbiere and Sons Contracting1023620211009-8Operator - Principle - After Jan 1012900INV #151"/>
    <s v=""/>
    <s v="CZ - All Season Access Maintenance"/>
    <x v="4"/>
  </r>
  <r>
    <x v="1"/>
    <n v="6"/>
    <n v="0"/>
    <n v="10236"/>
    <s v="20211009-8"/>
    <n v="53510612"/>
    <s v="Access"/>
    <n v="0"/>
    <s v="L.O.A."/>
    <n v="210"/>
    <n v="1"/>
    <s v="DAY"/>
    <s v=""/>
    <s v=""/>
    <m/>
    <s v="0"/>
    <n v="210"/>
    <n v="27.3"/>
    <n v="237.29999999999998"/>
    <d v="2021-10-09T00:00:00"/>
    <n v="0"/>
    <x v="7"/>
    <d v="2021-10-21T00:00:00"/>
    <n v="168"/>
    <n v="0"/>
    <n v="0"/>
    <s v="Nathan Kyme"/>
    <s v="All Season Access Maintenance"/>
    <m/>
    <s v="VC7556-2019-017"/>
    <s v="929 OF"/>
    <m/>
    <m/>
    <m/>
    <s v="Approved"/>
    <m/>
    <m/>
    <s v="Road Maintenance activities on Neys Road"/>
    <n v="6"/>
    <s v="C219-C236"/>
    <s v="Neys"/>
    <n v="0"/>
    <d v="2021-10-18T00:00:00"/>
    <m/>
    <s v="58"/>
    <d v="2021-10-19T00:00:00"/>
    <s v=""/>
    <s v=""/>
    <m/>
    <m/>
    <m/>
    <s v=""/>
    <s v="06"/>
    <s v="Corbiere and Sons Contracting1023620211009-8L.O.A.1210"/>
    <s v="Corbiere and Sons Contracting1023620211009-8L.O.A.1210INV #151"/>
    <s v=""/>
    <s v="CZ - All Season Access Maintenance"/>
    <x v="4"/>
  </r>
  <r>
    <x v="1"/>
    <n v="6"/>
    <n v="0"/>
    <n v="10236"/>
    <s v="20211009-8"/>
    <n v="53510612"/>
    <s v="Access"/>
    <n v="0"/>
    <s v="Excavator Thumb - 30 - 50 ton- After Jan 10"/>
    <n v="12.21"/>
    <n v="11"/>
    <s v="HR"/>
    <s v="9.16"/>
    <s v="0"/>
    <s v=""/>
    <s v=""/>
    <n v="134.31"/>
    <n v="17.4603"/>
    <n v="151.77029999999999"/>
    <d v="2021-10-09T00:00:00"/>
    <n v="0"/>
    <x v="7"/>
    <d v="2021-10-21T00:00:00"/>
    <n v="168"/>
    <n v="0"/>
    <n v="0"/>
    <s v="Nathan Kyme"/>
    <s v="All Season Access Maintenance"/>
    <m/>
    <s v="VC7556-2019-017"/>
    <s v="929 OF"/>
    <m/>
    <m/>
    <m/>
    <s v="Approved"/>
    <m/>
    <m/>
    <s v="Road Maintenance activities on Neys Road"/>
    <n v="6"/>
    <s v="C219-C236"/>
    <s v="Neys"/>
    <n v="0"/>
    <d v="2021-10-18T00:00:00"/>
    <m/>
    <s v="58"/>
    <d v="2021-10-19T00:00:00"/>
    <s v=""/>
    <s v=""/>
    <m/>
    <m/>
    <m/>
    <s v=""/>
    <s v="06"/>
    <s v="Corbiere and Sons Contracting1023620211009-8Excavator Thumb - 30 - 50 ton- After Jan 1011134.31"/>
    <s v="Corbiere and Sons Contracting1023620211009-8Excavator Thumb - 30 - 50 ton- After Jan 1011134.31INV #151"/>
    <s v=""/>
    <s v="CZ - All Season Access Maintenance"/>
    <x v="4"/>
  </r>
  <r>
    <x v="1"/>
    <n v="6"/>
    <n v="0"/>
    <n v="10236"/>
    <s v="20211009-8"/>
    <n v="53510612"/>
    <s v="Access"/>
    <n v="0"/>
    <s v="Excavator - 36 ton- After Jan 10"/>
    <n v="146.96"/>
    <n v="11"/>
    <s v="Dynamic"/>
    <s v="110.22"/>
    <s v="0"/>
    <s v=""/>
    <s v=""/>
    <n v="1616.56"/>
    <n v="210.15280000000001"/>
    <n v="1826.7127999999998"/>
    <d v="2021-10-09T00:00:00"/>
    <n v="0"/>
    <x v="7"/>
    <d v="2021-10-21T00:00:00"/>
    <n v="168"/>
    <n v="0"/>
    <n v="0"/>
    <s v="Nathan Kyme"/>
    <s v="All Season Access Maintenance"/>
    <m/>
    <s v="VC7556-2019-017"/>
    <s v="929 OF"/>
    <m/>
    <m/>
    <m/>
    <s v="Approved"/>
    <m/>
    <m/>
    <s v="Road Maintenance activities on Neys Road"/>
    <n v="6"/>
    <s v="C219-C236"/>
    <s v="Neys"/>
    <n v="0"/>
    <d v="2021-10-18T00:00:00"/>
    <m/>
    <s v="58"/>
    <d v="2021-10-19T00:00:00"/>
    <s v=""/>
    <s v=""/>
    <m/>
    <m/>
    <m/>
    <s v=""/>
    <s v="06"/>
    <s v="Corbiere and Sons Contracting1023620211009-8Excavator - 36 ton- After Jan 10111616.56"/>
    <s v="Corbiere and Sons Contracting1023620211009-8Excavator - 36 ton- After Jan 10111616.56INV #151"/>
    <s v=""/>
    <s v="CZ - All Season Access Maintenance"/>
    <x v="4"/>
  </r>
  <r>
    <x v="1"/>
    <n v="6"/>
    <n v="0"/>
    <n v="10235"/>
    <s v="20211009-7"/>
    <n v="53510612"/>
    <s v="Access"/>
    <n v="0"/>
    <s v="Operator - Principle - After Jan 10"/>
    <n v="75"/>
    <n v="12"/>
    <s v="HR"/>
    <s v=""/>
    <s v=""/>
    <s v="75"/>
    <s v="0"/>
    <n v="900"/>
    <n v="117"/>
    <n v="1016.9999999999999"/>
    <d v="2021-10-09T00:00:00"/>
    <n v="0"/>
    <x v="7"/>
    <d v="2021-10-21T00:00:00"/>
    <n v="168"/>
    <n v="0"/>
    <n v="0"/>
    <s v="Nathan Kyme"/>
    <s v="All Season Access Maintenance"/>
    <m/>
    <s v="VC7556-2019-017"/>
    <s v="929 OF"/>
    <m/>
    <m/>
    <m/>
    <s v="Approved"/>
    <m/>
    <m/>
    <s v="Road Maitenance Activities on Little Red Sucker"/>
    <n v="6"/>
    <s v="C248-C257"/>
    <s v="Little Red Sucker Creek"/>
    <n v="0"/>
    <d v="2021-10-18T00:00:00"/>
    <m/>
    <s v="58"/>
    <d v="2021-10-19T00:00:00"/>
    <s v=""/>
    <s v=""/>
    <m/>
    <m/>
    <m/>
    <s v=""/>
    <s v="06"/>
    <s v="Corbiere and Sons Contracting1023520211009-7Operator - Principle - After Jan 1012900"/>
    <s v="Corbiere and Sons Contracting1023520211009-7Operator - Principle - After Jan 1012900INV #151"/>
    <s v=""/>
    <s v="CZ - All Season Access Maintenance"/>
    <x v="4"/>
  </r>
  <r>
    <x v="1"/>
    <n v="6"/>
    <n v="0"/>
    <n v="10235"/>
    <s v="20211009-7"/>
    <n v="53510612"/>
    <s v="Access"/>
    <n v="0"/>
    <s v="Foreman"/>
    <n v="95"/>
    <n v="4"/>
    <s v="HR"/>
    <s v=""/>
    <s v=""/>
    <s v="95"/>
    <s v="0"/>
    <n v="380"/>
    <n v="49.4"/>
    <n v="429.4"/>
    <d v="2021-10-09T00:00:00"/>
    <n v="0"/>
    <x v="7"/>
    <d v="2021-10-21T00:00:00"/>
    <n v="168"/>
    <n v="0"/>
    <n v="0"/>
    <s v="Nathan Kyme"/>
    <s v="All Season Access Maintenance"/>
    <m/>
    <s v="VC7556-2019-017"/>
    <s v="929 OF"/>
    <m/>
    <m/>
    <m/>
    <s v="Approved"/>
    <m/>
    <m/>
    <s v="Road Maitenance Activities on Little Red Sucker"/>
    <n v="6"/>
    <s v="C248-C257"/>
    <s v="Little Red Sucker Creek"/>
    <n v="0"/>
    <d v="2021-10-18T00:00:00"/>
    <m/>
    <s v="58"/>
    <d v="2021-10-19T00:00:00"/>
    <s v=""/>
    <s v=""/>
    <m/>
    <m/>
    <m/>
    <s v=""/>
    <s v="06"/>
    <s v="Corbiere and Sons Contracting1023520211009-7Foreman4380"/>
    <s v="Corbiere and Sons Contracting1023520211009-7Foreman4380INV #151"/>
    <s v=""/>
    <s v="CZ - All Season Access Maintenance"/>
    <x v="4"/>
  </r>
  <r>
    <x v="1"/>
    <n v="6"/>
    <n v="0"/>
    <n v="10235"/>
    <s v="20211009-7"/>
    <n v="53510612"/>
    <s v="Access"/>
    <n v="0"/>
    <s v="Rock Truck - 30 Ton- After Jan 10"/>
    <n v="138.05000000000001"/>
    <n v="5.5"/>
    <s v="Dynamic"/>
    <s v="103.54"/>
    <s v="0"/>
    <s v=""/>
    <s v=""/>
    <n v="759.27499999999998"/>
    <n v="98.705749999999995"/>
    <n v="857.98074999999994"/>
    <d v="2021-10-09T00:00:00"/>
    <n v="0"/>
    <x v="7"/>
    <d v="2021-10-21T00:00:00"/>
    <n v="168"/>
    <n v="0"/>
    <n v="0"/>
    <s v="Nathan Kyme"/>
    <s v="All Season Access Maintenance"/>
    <m/>
    <s v="VC7556-2019-017"/>
    <s v="929 OF"/>
    <m/>
    <m/>
    <m/>
    <s v="Approved"/>
    <m/>
    <m/>
    <s v="Road Maitenance Activities on Little Red Sucker"/>
    <n v="6"/>
    <s v="C248-C257"/>
    <s v="Little Red Sucker Creek"/>
    <n v="0"/>
    <d v="2021-10-18T00:00:00"/>
    <m/>
    <s v="58"/>
    <d v="2021-10-19T00:00:00"/>
    <s v=""/>
    <s v=""/>
    <m/>
    <m/>
    <m/>
    <s v=""/>
    <s v="06"/>
    <s v="Corbiere and Sons Contracting1023520211009-7Rock Truck - 30 Ton- After Jan 105.5759.275"/>
    <s v="Corbiere and Sons Contracting1023520211009-7Rock Truck - 30 Ton- After Jan 105.5759.275INV #151"/>
    <s v=""/>
    <s v="CZ - All Season Access Maintenance"/>
    <x v="4"/>
  </r>
  <r>
    <x v="1"/>
    <n v="6"/>
    <n v="0"/>
    <n v="10235"/>
    <s v="20211009-7"/>
    <n v="53510612"/>
    <s v="Access"/>
    <n v="0"/>
    <s v="Excavator Thumb - 30 - 50 ton- After Jan 10"/>
    <n v="12.21"/>
    <n v="5.5"/>
    <s v="HR"/>
    <s v="9.16"/>
    <s v="0"/>
    <s v=""/>
    <s v=""/>
    <n v="67.155000000000001"/>
    <n v="8.7301500000000001"/>
    <n v="75.885149999999996"/>
    <d v="2021-10-09T00:00:00"/>
    <n v="0"/>
    <x v="7"/>
    <d v="2021-10-21T00:00:00"/>
    <n v="168"/>
    <n v="0"/>
    <n v="0"/>
    <s v="Nathan Kyme"/>
    <s v="All Season Access Maintenance"/>
    <m/>
    <s v="VC7556-2019-017"/>
    <s v="929 OF"/>
    <m/>
    <m/>
    <m/>
    <s v="Approved"/>
    <m/>
    <m/>
    <s v="Road Maitenance Activities on Little Red Sucker"/>
    <n v="6"/>
    <s v="C248-C257"/>
    <s v="Little Red Sucker Creek"/>
    <n v="0"/>
    <d v="2021-10-18T00:00:00"/>
    <m/>
    <s v="58"/>
    <d v="2021-10-19T00:00:00"/>
    <s v=""/>
    <s v=""/>
    <m/>
    <m/>
    <m/>
    <s v=""/>
    <s v="06"/>
    <s v="Corbiere and Sons Contracting1023520211009-7Excavator Thumb - 30 - 50 ton- After Jan 105.567.155"/>
    <s v="Corbiere and Sons Contracting1023520211009-7Excavator Thumb - 30 - 50 ton- After Jan 105.567.155INV #151"/>
    <s v=""/>
    <s v="CZ - All Season Access Maintenance"/>
    <x v="4"/>
  </r>
  <r>
    <x v="1"/>
    <n v="6"/>
    <n v="0"/>
    <n v="10235"/>
    <s v="20211009-7"/>
    <n v="53510612"/>
    <s v="Access"/>
    <n v="0"/>
    <s v="Excavator - 36 ton- After Jan 10"/>
    <n v="146.96"/>
    <n v="5.5"/>
    <s v="Dynamic"/>
    <s v="110.22"/>
    <s v="0"/>
    <s v=""/>
    <s v=""/>
    <n v="808.28"/>
    <n v="105.07640000000001"/>
    <n v="913.35639999999989"/>
    <d v="2021-10-09T00:00:00"/>
    <n v="0"/>
    <x v="7"/>
    <d v="2021-10-21T00:00:00"/>
    <n v="168"/>
    <n v="0"/>
    <n v="0"/>
    <s v="Nathan Kyme"/>
    <s v="All Season Access Maintenance"/>
    <m/>
    <s v="VC7556-2019-017"/>
    <s v="929 OF"/>
    <m/>
    <m/>
    <m/>
    <s v="Approved"/>
    <m/>
    <m/>
    <s v="Road Maitenance Activities on Little Red Sucker"/>
    <n v="6"/>
    <s v="C248-C257"/>
    <s v="Little Red Sucker Creek"/>
    <n v="0"/>
    <d v="2021-10-18T00:00:00"/>
    <m/>
    <s v="58"/>
    <d v="2021-10-19T00:00:00"/>
    <s v=""/>
    <s v=""/>
    <m/>
    <m/>
    <m/>
    <s v=""/>
    <s v="06"/>
    <s v="Corbiere and Sons Contracting1023520211009-7Excavator - 36 ton- After Jan 105.5808.28"/>
    <s v="Corbiere and Sons Contracting1023520211009-7Excavator - 36 ton- After Jan 105.5808.28INV #151"/>
    <s v=""/>
    <s v="CZ - All Season Access Maintenance"/>
    <x v="4"/>
  </r>
  <r>
    <x v="1"/>
    <n v="6"/>
    <n v="0"/>
    <n v="10235"/>
    <s v="20211009-7"/>
    <n v="53510612"/>
    <s v="Access"/>
    <n v="0"/>
    <s v="Dozer D6 or equal- After Jan 10"/>
    <n v="131.47999999999999"/>
    <n v="4"/>
    <s v="Dynamic"/>
    <s v="98.61"/>
    <s v="0"/>
    <s v=""/>
    <s v=""/>
    <n v="525.91999999999996"/>
    <n v="68.369599999999991"/>
    <n v="594.28959999999995"/>
    <d v="2021-10-09T00:00:00"/>
    <n v="0"/>
    <x v="7"/>
    <d v="2021-10-21T00:00:00"/>
    <n v="168"/>
    <n v="0"/>
    <n v="0"/>
    <s v="Nathan Kyme"/>
    <s v="All Season Access Maintenance"/>
    <m/>
    <s v="VC7556-2019-017"/>
    <s v="929 OF"/>
    <m/>
    <m/>
    <m/>
    <s v="Approved"/>
    <m/>
    <m/>
    <s v="Road Maitenance Activities on Little Red Sucker"/>
    <n v="6"/>
    <s v="C248-C257"/>
    <s v="Little Red Sucker Creek"/>
    <n v="0"/>
    <d v="2021-10-18T00:00:00"/>
    <m/>
    <s v="58"/>
    <d v="2021-10-19T00:00:00"/>
    <s v=""/>
    <s v=""/>
    <m/>
    <m/>
    <m/>
    <s v=""/>
    <s v="06"/>
    <s v="Corbiere and Sons Contracting1023520211009-7Dozer D6 or equal- After Jan 104525.92"/>
    <s v="Corbiere and Sons Contracting1023520211009-7Dozer D6 or equal- After Jan 104525.92INV #151"/>
    <s v=""/>
    <s v="CZ - All Season Access Maintenance"/>
    <x v="4"/>
  </r>
  <r>
    <x v="1"/>
    <n v="6"/>
    <n v="0"/>
    <n v="10232"/>
    <s v="20211009-4"/>
    <n v="53510612"/>
    <s v="Access"/>
    <n v="0"/>
    <s v="Operator - Principle - After Jan 10"/>
    <n v="75"/>
    <n v="12"/>
    <s v="HR"/>
    <s v=""/>
    <s v=""/>
    <s v="75"/>
    <s v="0"/>
    <n v="900"/>
    <n v="117"/>
    <n v="1016.9999999999999"/>
    <d v="2021-10-09T00:00:00"/>
    <n v="0"/>
    <x v="7"/>
    <d v="2021-10-21T00:00:00"/>
    <n v="168"/>
    <n v="0"/>
    <n v="0"/>
    <s v="Nathan Kyme"/>
    <s v="All Season Access Maintenance"/>
    <m/>
    <s v="VC7556-2019-017"/>
    <s v="929 OF"/>
    <m/>
    <m/>
    <m/>
    <s v="Approved"/>
    <m/>
    <m/>
    <s v="Road Maitnenance on Ripple Creek"/>
    <n v="6"/>
    <s v="C198-C202"/>
    <s v="Ripple Creek"/>
    <n v="0"/>
    <d v="2021-10-18T00:00:00"/>
    <m/>
    <s v="58"/>
    <d v="2021-10-19T00:00:00"/>
    <s v=""/>
    <s v=""/>
    <m/>
    <m/>
    <m/>
    <s v=""/>
    <s v="06"/>
    <s v="Corbiere and Sons Contracting1023220211009-4Operator - Principle - After Jan 1012900"/>
    <s v="Corbiere and Sons Contracting1023220211009-4Operator - Principle - After Jan 1012900INV #151"/>
    <s v=""/>
    <s v="CZ - All Season Access Maintenance"/>
    <x v="4"/>
  </r>
  <r>
    <x v="1"/>
    <n v="6"/>
    <n v="0"/>
    <n v="10232"/>
    <s v="20211009-4"/>
    <n v="53510612"/>
    <s v="Access"/>
    <n v="0"/>
    <s v="L.O.A."/>
    <n v="210"/>
    <n v="2"/>
    <s v="DAY"/>
    <s v=""/>
    <s v=""/>
    <m/>
    <s v="0"/>
    <n v="420"/>
    <n v="54.6"/>
    <n v="474.59999999999997"/>
    <d v="2021-10-09T00:00:00"/>
    <n v="0"/>
    <x v="7"/>
    <d v="2021-10-21T00:00:00"/>
    <n v="168"/>
    <n v="0"/>
    <n v="0"/>
    <s v="Nathan Kyme"/>
    <s v="All Season Access Maintenance"/>
    <m/>
    <s v="VC7556-2019-017"/>
    <s v="929 OF"/>
    <m/>
    <m/>
    <m/>
    <s v="Approved"/>
    <m/>
    <m/>
    <s v="Road Maitnenance on Ripple Creek"/>
    <n v="6"/>
    <s v="C198-C202"/>
    <s v="Ripple Creek"/>
    <n v="0"/>
    <d v="2021-10-18T00:00:00"/>
    <m/>
    <s v="58"/>
    <d v="2021-10-19T00:00:00"/>
    <s v=""/>
    <s v=""/>
    <m/>
    <m/>
    <m/>
    <s v=""/>
    <s v="06"/>
    <s v="Corbiere and Sons Contracting1023220211009-4L.O.A.2420"/>
    <s v="Corbiere and Sons Contracting1023220211009-4L.O.A.2420INV #151"/>
    <s v=""/>
    <s v="CZ - All Season Access Maintenance"/>
    <x v="4"/>
  </r>
  <r>
    <x v="1"/>
    <n v="6"/>
    <n v="0"/>
    <n v="10232"/>
    <s v="20211009-4"/>
    <n v="53510612"/>
    <s v="Access"/>
    <n v="0"/>
    <s v="Rock Truck - 30 Ton- After Jan 10"/>
    <n v="138.05000000000001"/>
    <n v="5"/>
    <s v="Dynamic"/>
    <s v="103.54"/>
    <s v="0"/>
    <s v=""/>
    <s v=""/>
    <n v="690.25"/>
    <n v="89.732500000000002"/>
    <n v="779.98249999999996"/>
    <d v="2021-10-09T00:00:00"/>
    <n v="0"/>
    <x v="7"/>
    <d v="2021-10-21T00:00:00"/>
    <n v="168"/>
    <n v="0"/>
    <n v="0"/>
    <s v="Nathan Kyme"/>
    <s v="All Season Access Maintenance"/>
    <m/>
    <s v="VC7556-2019-017"/>
    <s v="929 OF"/>
    <m/>
    <m/>
    <m/>
    <s v="Approved"/>
    <m/>
    <m/>
    <s v="Road Maitnenance on Ripple Creek"/>
    <n v="6"/>
    <s v="C198-C202"/>
    <s v="Ripple Creek"/>
    <n v="0"/>
    <d v="2021-10-18T00:00:00"/>
    <m/>
    <s v="58"/>
    <d v="2021-10-19T00:00:00"/>
    <s v=""/>
    <s v=""/>
    <m/>
    <m/>
    <m/>
    <s v=""/>
    <s v="06"/>
    <s v="Corbiere and Sons Contracting1023220211009-4Rock Truck - 30 Ton- After Jan 105690.25"/>
    <s v="Corbiere and Sons Contracting1023220211009-4Rock Truck - 30 Ton- After Jan 105690.25INV #151"/>
    <s v=""/>
    <s v="CZ - All Season Access Maintenance"/>
    <x v="4"/>
  </r>
  <r>
    <x v="1"/>
    <n v="6"/>
    <n v="0"/>
    <n v="10232"/>
    <s v="20211009-4"/>
    <n v="53510612"/>
    <s v="Access"/>
    <n v="0"/>
    <s v="Light Truck - Pick up- After Jan 10"/>
    <n v="243.75"/>
    <n v="1"/>
    <s v="DAY"/>
    <s v="182.81"/>
    <s v="0"/>
    <s v=""/>
    <s v=""/>
    <n v="243.75"/>
    <n v="31.6875"/>
    <n v="275.4375"/>
    <d v="2021-10-09T00:00:00"/>
    <n v="0"/>
    <x v="7"/>
    <d v="2021-10-21T00:00:00"/>
    <n v="168"/>
    <n v="0"/>
    <n v="0"/>
    <s v="Nathan Kyme"/>
    <s v="All Season Access Maintenance"/>
    <m/>
    <s v="VC7556-2019-017"/>
    <s v="929 OF"/>
    <m/>
    <m/>
    <m/>
    <s v="Approved"/>
    <m/>
    <m/>
    <s v="Road Maitnenance on Ripple Creek"/>
    <n v="6"/>
    <s v="C198-C202"/>
    <s v="Ripple Creek"/>
    <n v="0"/>
    <d v="2021-10-18T00:00:00"/>
    <m/>
    <s v="58"/>
    <d v="2021-10-19T00:00:00"/>
    <s v=""/>
    <s v=""/>
    <m/>
    <m/>
    <m/>
    <s v=""/>
    <s v="06"/>
    <s v="Corbiere and Sons Contracting1023220211009-4Light Truck - Pick up- After Jan 101243.75"/>
    <s v="Corbiere and Sons Contracting1023220211009-4Light Truck - Pick up- After Jan 101243.75INV #151"/>
    <s v=""/>
    <s v="CZ - All Season Access Maintenance"/>
    <x v="4"/>
  </r>
  <r>
    <x v="1"/>
    <n v="6"/>
    <n v="0"/>
    <n v="10232"/>
    <s v="20211009-4"/>
    <n v="53510612"/>
    <s v="Access"/>
    <n v="0"/>
    <s v="Excavator - 36 ton- After Jan 10"/>
    <n v="146.96"/>
    <n v="5"/>
    <s v="Dynamic"/>
    <s v="110.22"/>
    <s v="0"/>
    <s v=""/>
    <s v=""/>
    <n v="734.8"/>
    <n v="95.524000000000001"/>
    <n v="830.32399999999984"/>
    <d v="2021-10-09T00:00:00"/>
    <n v="0"/>
    <x v="7"/>
    <d v="2021-10-21T00:00:00"/>
    <n v="168"/>
    <n v="0"/>
    <n v="0"/>
    <s v="Nathan Kyme"/>
    <s v="All Season Access Maintenance"/>
    <m/>
    <s v="VC7556-2019-017"/>
    <s v="929 OF"/>
    <m/>
    <m/>
    <m/>
    <s v="Approved"/>
    <m/>
    <m/>
    <s v="Road Maitnenance on Ripple Creek"/>
    <n v="6"/>
    <s v="C198-C202"/>
    <s v="Ripple Creek"/>
    <n v="0"/>
    <d v="2021-10-18T00:00:00"/>
    <m/>
    <s v="58"/>
    <d v="2021-10-19T00:00:00"/>
    <s v=""/>
    <s v=""/>
    <m/>
    <m/>
    <m/>
    <s v=""/>
    <s v="06"/>
    <s v="Corbiere and Sons Contracting1023220211009-4Excavator - 36 ton- After Jan 105734.8"/>
    <s v="Corbiere and Sons Contracting1023220211009-4Excavator - 36 ton- After Jan 105734.8INV #151"/>
    <s v=""/>
    <s v="CZ - All Season Access Maintenance"/>
    <x v="4"/>
  </r>
  <r>
    <x v="1"/>
    <n v="6"/>
    <n v="0"/>
    <n v="10231"/>
    <s v="20211009-3"/>
    <n v="53510612"/>
    <s v="Access"/>
    <n v="0"/>
    <s v="Operator - Principle - After Jan 10"/>
    <n v="75"/>
    <n v="9"/>
    <s v="HR"/>
    <s v=""/>
    <s v=""/>
    <s v="75"/>
    <s v="0"/>
    <n v="675"/>
    <n v="87.75"/>
    <n v="762.74999999999989"/>
    <d v="2021-10-09T00:00:00"/>
    <n v="0"/>
    <x v="7"/>
    <d v="2021-10-21T00:00:00"/>
    <n v="168"/>
    <n v="0"/>
    <n v="0"/>
    <s v="Nathan Kyme"/>
    <s v="All Season Access Maintenance"/>
    <m/>
    <s v="VC7556-2019-017"/>
    <s v="929 OF"/>
    <m/>
    <m/>
    <m/>
    <s v="Approved"/>
    <m/>
    <m/>
    <s v="Road maintenance on Mink Creek - Building a diversion at shoefly for C246"/>
    <n v="6"/>
    <s v="C244-C247"/>
    <s v="Mink Creek"/>
    <n v="0"/>
    <d v="2021-10-18T00:00:00"/>
    <m/>
    <s v="58"/>
    <d v="2021-10-19T00:00:00"/>
    <s v=""/>
    <s v=""/>
    <m/>
    <m/>
    <m/>
    <s v=""/>
    <s v="06"/>
    <s v="Corbiere and Sons Contracting1023120211009-3Operator - Principle - After Jan 109675"/>
    <s v="Corbiere and Sons Contracting1023120211009-3Operator - Principle - After Jan 109675INV #151"/>
    <s v=""/>
    <s v="CZ - All Season Access Maintenance"/>
    <x v="4"/>
  </r>
  <r>
    <x v="1"/>
    <n v="6"/>
    <n v="0"/>
    <n v="10231"/>
    <s v="20211009-3"/>
    <n v="53510612"/>
    <s v="Access"/>
    <n v="0"/>
    <s v="Excavator - 36 ton- After Jan 10"/>
    <n v="146.96"/>
    <n v="5"/>
    <s v="Dynamic"/>
    <s v="110.22"/>
    <s v="0"/>
    <s v=""/>
    <s v=""/>
    <n v="734.8"/>
    <n v="95.524000000000001"/>
    <n v="830.32399999999984"/>
    <d v="2021-10-09T00:00:00"/>
    <n v="0"/>
    <x v="7"/>
    <d v="2021-10-21T00:00:00"/>
    <n v="168"/>
    <n v="0"/>
    <n v="0"/>
    <s v="Nathan Kyme"/>
    <s v="All Season Access Maintenance"/>
    <m/>
    <s v="VC7556-2019-017"/>
    <s v="929 OF"/>
    <m/>
    <m/>
    <m/>
    <s v="Approved"/>
    <m/>
    <m/>
    <s v="Road maintenance on Mink Creek - Building a diversion at shoefly for C246"/>
    <n v="6"/>
    <s v="C244-C247"/>
    <s v="Mink Creek"/>
    <n v="0"/>
    <d v="2021-10-18T00:00:00"/>
    <m/>
    <s v="58"/>
    <d v="2021-10-19T00:00:00"/>
    <s v=""/>
    <s v=""/>
    <m/>
    <m/>
    <m/>
    <s v=""/>
    <s v="06"/>
    <s v="Corbiere and Sons Contracting1023120211009-3Excavator - 36 ton- After Jan 105734.8"/>
    <s v="Corbiere and Sons Contracting1023120211009-3Excavator - 36 ton- After Jan 105734.8INV #151"/>
    <s v=""/>
    <s v="CZ - All Season Access Maintenance"/>
    <x v="4"/>
  </r>
  <r>
    <x v="1"/>
    <n v="6"/>
    <n v="0"/>
    <n v="10231"/>
    <s v="20211009-3"/>
    <n v="53510612"/>
    <s v="Access"/>
    <n v="0"/>
    <s v="Dozer D6 or equal- After Jan 10"/>
    <n v="131.47999999999999"/>
    <n v="3"/>
    <s v="Dynamic"/>
    <s v="98.61"/>
    <s v="0"/>
    <s v=""/>
    <s v=""/>
    <n v="394.44"/>
    <n v="51.277200000000001"/>
    <n v="445.71719999999993"/>
    <d v="2021-10-09T00:00:00"/>
    <n v="0"/>
    <x v="7"/>
    <d v="2021-10-21T00:00:00"/>
    <n v="168"/>
    <n v="0"/>
    <n v="0"/>
    <s v="Nathan Kyme"/>
    <s v="All Season Access Maintenance"/>
    <m/>
    <s v="VC7556-2019-017"/>
    <s v="929 OF"/>
    <m/>
    <m/>
    <m/>
    <s v="Approved"/>
    <m/>
    <m/>
    <s v="Road maintenance on Mink Creek - Building a diversion at shoefly for C246"/>
    <n v="6"/>
    <s v="C244-C247"/>
    <s v="Mink Creek"/>
    <n v="0"/>
    <d v="2021-10-18T00:00:00"/>
    <m/>
    <s v="58"/>
    <d v="2021-10-19T00:00:00"/>
    <s v=""/>
    <s v=""/>
    <m/>
    <m/>
    <m/>
    <s v=""/>
    <s v="06"/>
    <s v="Corbiere and Sons Contracting1023120211009-3Dozer D6 or equal- After Jan 103394.44"/>
    <s v="Corbiere and Sons Contracting1023120211009-3Dozer D6 or equal- After Jan 103394.44INV #151"/>
    <s v=""/>
    <s v="CZ - All Season Access Maintenance"/>
    <x v="4"/>
  </r>
  <r>
    <x v="1"/>
    <n v="6"/>
    <n v="0"/>
    <n v="10225"/>
    <s v="20211008-7"/>
    <n v="53510612"/>
    <s v="Access"/>
    <n v="0"/>
    <s v="Operator - Principle - After Jan 10"/>
    <n v="75"/>
    <n v="14.5"/>
    <s v="HR"/>
    <s v=""/>
    <s v=""/>
    <s v="75"/>
    <s v="0"/>
    <n v="1087.5"/>
    <n v="141.375"/>
    <n v="1228.8749999999998"/>
    <d v="2021-10-08T00:00:00"/>
    <n v="0"/>
    <x v="7"/>
    <d v="2021-10-21T00:00:00"/>
    <n v="168"/>
    <n v="0"/>
    <n v="0"/>
    <s v="Nathan Kyme"/>
    <s v="All Season Access Maintenance"/>
    <m/>
    <s v="VC7556-2019-017"/>
    <s v="929 OF"/>
    <m/>
    <m/>
    <m/>
    <s v="Approved"/>
    <m/>
    <m/>
    <s v="Spot dumping and road maintenance activities on Hare Lake Road"/>
    <n v="6"/>
    <s v="C257-C267"/>
    <s v="Hare lake Road"/>
    <n v="0"/>
    <d v="2021-10-15T00:00:00"/>
    <m/>
    <s v="58"/>
    <d v="2021-10-16T00:00:00"/>
    <s v=""/>
    <s v=""/>
    <m/>
    <m/>
    <m/>
    <s v=""/>
    <s v="06"/>
    <s v="Corbiere and Sons Contracting1022520211008-7Operator - Principle - After Jan 1014.51087.5"/>
    <s v="Corbiere and Sons Contracting1022520211008-7Operator - Principle - After Jan 1014.51087.5INV #151"/>
    <s v=""/>
    <s v="CZ - All Season Access Maintenance"/>
    <x v="4"/>
  </r>
  <r>
    <x v="1"/>
    <n v="6"/>
    <n v="0"/>
    <n v="10225"/>
    <s v="20211008-7"/>
    <n v="53510612"/>
    <s v="Access"/>
    <n v="0"/>
    <s v="L.O.A."/>
    <n v="210"/>
    <n v="2"/>
    <s v="DAY"/>
    <s v=""/>
    <s v=""/>
    <m/>
    <s v="0"/>
    <n v="420"/>
    <n v="54.6"/>
    <n v="474.59999999999997"/>
    <d v="2021-10-08T00:00:00"/>
    <n v="0"/>
    <x v="7"/>
    <d v="2021-10-21T00:00:00"/>
    <n v="168"/>
    <n v="0"/>
    <n v="0"/>
    <s v="Nathan Kyme"/>
    <s v="All Season Access Maintenance"/>
    <m/>
    <s v="VC7556-2019-017"/>
    <s v="929 OF"/>
    <m/>
    <m/>
    <m/>
    <s v="Approved"/>
    <m/>
    <m/>
    <s v="Spot dumping and road maintenance activities on Hare Lake Road"/>
    <n v="6"/>
    <s v="C257-C267"/>
    <s v="Hare lake Road"/>
    <n v="0"/>
    <d v="2021-10-15T00:00:00"/>
    <m/>
    <s v="58"/>
    <d v="2021-10-16T00:00:00"/>
    <s v=""/>
    <s v=""/>
    <m/>
    <m/>
    <m/>
    <s v=""/>
    <s v="06"/>
    <s v="Corbiere and Sons Contracting1022520211008-7L.O.A.2420"/>
    <s v="Corbiere and Sons Contracting1022520211008-7L.O.A.2420INV #151"/>
    <s v=""/>
    <s v="CZ - All Season Access Maintenance"/>
    <x v="4"/>
  </r>
  <r>
    <x v="1"/>
    <n v="6"/>
    <n v="0"/>
    <n v="10225"/>
    <s v="20211008-7"/>
    <n v="53510612"/>
    <s v="Access"/>
    <n v="0"/>
    <s v="Rock Truck - 30 Ton- After Jan 10"/>
    <n v="138.05000000000001"/>
    <n v="5"/>
    <s v="Dynamic"/>
    <s v="103.54"/>
    <s v="0"/>
    <s v=""/>
    <s v=""/>
    <n v="690.25"/>
    <n v="89.732500000000002"/>
    <n v="779.98249999999996"/>
    <d v="2021-10-08T00:00:00"/>
    <n v="0"/>
    <x v="7"/>
    <d v="2021-10-21T00:00:00"/>
    <n v="168"/>
    <n v="0"/>
    <n v="0"/>
    <s v="Nathan Kyme"/>
    <s v="All Season Access Maintenance"/>
    <m/>
    <s v="VC7556-2019-017"/>
    <s v="929 OF"/>
    <m/>
    <m/>
    <m/>
    <s v="Approved"/>
    <m/>
    <m/>
    <s v="Spot dumping and road maintenance activities on Hare Lake Road"/>
    <n v="6"/>
    <s v="C257-C267"/>
    <s v="Hare lake Road"/>
    <n v="0"/>
    <d v="2021-10-15T00:00:00"/>
    <m/>
    <s v="58"/>
    <d v="2021-10-16T00:00:00"/>
    <s v=""/>
    <s v=""/>
    <m/>
    <m/>
    <m/>
    <s v=""/>
    <s v="06"/>
    <s v="Corbiere and Sons Contracting1022520211008-7Rock Truck - 30 Ton- After Jan 105690.25"/>
    <s v="Corbiere and Sons Contracting1022520211008-7Rock Truck - 30 Ton- After Jan 105690.25INV #151"/>
    <s v=""/>
    <s v="CZ - All Season Access Maintenance"/>
    <x v="4"/>
  </r>
  <r>
    <x v="1"/>
    <n v="6"/>
    <n v="0"/>
    <n v="10225"/>
    <s v="20211008-7"/>
    <n v="53510612"/>
    <s v="Access"/>
    <n v="0"/>
    <s v="Excavator - 30 ton- After Jan 10"/>
    <n v="138.44999999999999"/>
    <n v="7.5"/>
    <s v="Dynamic"/>
    <s v="103.84"/>
    <s v="0"/>
    <s v=""/>
    <s v=""/>
    <n v="1038.375"/>
    <n v="134.98875000000001"/>
    <n v="1173.36375"/>
    <d v="2021-10-08T00:00:00"/>
    <n v="0"/>
    <x v="7"/>
    <d v="2021-10-21T00:00:00"/>
    <n v="168"/>
    <n v="0"/>
    <n v="0"/>
    <s v="Nathan Kyme"/>
    <s v="All Season Access Maintenance"/>
    <m/>
    <s v="VC7556-2019-017"/>
    <s v="929 OF"/>
    <m/>
    <m/>
    <m/>
    <s v="Approved"/>
    <m/>
    <m/>
    <s v="Spot dumping and road maintenance activities on Hare Lake Road"/>
    <n v="6"/>
    <s v="C257-C267"/>
    <s v="Hare lake Road"/>
    <n v="0"/>
    <d v="2021-10-15T00:00:00"/>
    <m/>
    <s v="58"/>
    <d v="2021-10-16T00:00:00"/>
    <s v=""/>
    <s v=""/>
    <m/>
    <m/>
    <m/>
    <s v=""/>
    <s v="06"/>
    <s v="Corbiere and Sons Contracting1022520211008-7Excavator - 30 ton- After Jan 107.51038.375"/>
    <s v="Corbiere and Sons Contracting1022520211008-7Excavator - 30 ton- After Jan 107.51038.375INV #151"/>
    <s v=""/>
    <s v="CZ - All Season Access Maintenance"/>
    <x v="4"/>
  </r>
  <r>
    <x v="1"/>
    <n v="6"/>
    <n v="0"/>
    <n v="10223"/>
    <s v="20211008-5"/>
    <n v="53510612"/>
    <s v="Access"/>
    <n v="0"/>
    <s v="Operator - Principle - After Jan 10"/>
    <n v="75"/>
    <n v="24"/>
    <s v="HR"/>
    <s v=""/>
    <s v=""/>
    <s v="75"/>
    <s v="0"/>
    <n v="1800"/>
    <n v="234"/>
    <n v="2033.9999999999998"/>
    <d v="2021-10-08T00:00:00"/>
    <n v="0"/>
    <x v="7"/>
    <d v="2021-10-21T00:00:00"/>
    <n v="168"/>
    <n v="0"/>
    <n v="0"/>
    <s v="Nathan Kyme"/>
    <s v="All Season Access Maintenance"/>
    <m/>
    <s v="VC7556-2019-017"/>
    <s v="929 OF"/>
    <m/>
    <m/>
    <m/>
    <s v="Approved"/>
    <m/>
    <m/>
    <s v="Road maintenance activities on Neys Road"/>
    <n v="6"/>
    <s v="C219-C236"/>
    <s v="Neys"/>
    <n v="0"/>
    <d v="2021-10-15T00:00:00"/>
    <m/>
    <s v="58"/>
    <d v="2021-10-16T00:00:00"/>
    <s v=""/>
    <s v=""/>
    <m/>
    <m/>
    <m/>
    <s v=""/>
    <s v="06"/>
    <s v="Corbiere and Sons Contracting1022320211008-5Operator - Principle - After Jan 10241800"/>
    <s v="Corbiere and Sons Contracting1022320211008-5Operator - Principle - After Jan 10241800INV #151"/>
    <s v=""/>
    <s v="CZ - All Season Access Maintenance"/>
    <x v="4"/>
  </r>
  <r>
    <x v="1"/>
    <n v="6"/>
    <n v="0"/>
    <n v="10223"/>
    <s v="20211008-5"/>
    <n v="53510612"/>
    <s v="Access"/>
    <n v="0"/>
    <s v="L.O.A."/>
    <n v="210"/>
    <n v="1"/>
    <s v="DAY"/>
    <s v=""/>
    <s v=""/>
    <m/>
    <s v="0"/>
    <n v="210"/>
    <n v="27.3"/>
    <n v="237.29999999999998"/>
    <d v="2021-10-08T00:00:00"/>
    <n v="0"/>
    <x v="7"/>
    <d v="2021-10-21T00:00:00"/>
    <n v="168"/>
    <n v="0"/>
    <n v="0"/>
    <s v="Nathan Kyme"/>
    <s v="All Season Access Maintenance"/>
    <m/>
    <s v="VC7556-2019-017"/>
    <s v="929 OF"/>
    <m/>
    <m/>
    <m/>
    <s v="Approved"/>
    <m/>
    <m/>
    <s v="Road maintenance activities on Neys Road"/>
    <n v="6"/>
    <s v="C219-C236"/>
    <s v="Neys"/>
    <n v="0"/>
    <d v="2021-10-15T00:00:00"/>
    <m/>
    <s v="58"/>
    <d v="2021-10-16T00:00:00"/>
    <s v=""/>
    <s v=""/>
    <m/>
    <m/>
    <m/>
    <s v=""/>
    <s v="06"/>
    <s v="Corbiere and Sons Contracting1022320211008-5L.O.A.1210"/>
    <s v="Corbiere and Sons Contracting1022320211008-5L.O.A.1210INV #151"/>
    <s v=""/>
    <s v="CZ - All Season Access Maintenance"/>
    <x v="4"/>
  </r>
  <r>
    <x v="1"/>
    <n v="6"/>
    <n v="0"/>
    <n v="10223"/>
    <s v="20211008-5"/>
    <n v="53510612"/>
    <s v="Access"/>
    <n v="0"/>
    <s v="Rock Truck - 30 Ton- After Jan 10"/>
    <n v="138.05000000000001"/>
    <n v="6"/>
    <s v="Dynamic"/>
    <s v="103.54"/>
    <s v="0"/>
    <s v=""/>
    <s v=""/>
    <n v="828.3"/>
    <n v="107.679"/>
    <n v="935.97899999999981"/>
    <d v="2021-10-08T00:00:00"/>
    <n v="0"/>
    <x v="7"/>
    <d v="2021-10-21T00:00:00"/>
    <n v="168"/>
    <n v="0"/>
    <n v="0"/>
    <s v="Nathan Kyme"/>
    <s v="All Season Access Maintenance"/>
    <m/>
    <s v="VC7556-2019-017"/>
    <s v="929 OF"/>
    <m/>
    <m/>
    <m/>
    <s v="Approved"/>
    <m/>
    <m/>
    <s v="Road maintenance activities on Neys Road"/>
    <n v="6"/>
    <s v="C219-C236"/>
    <s v="Neys"/>
    <n v="0"/>
    <d v="2021-10-15T00:00:00"/>
    <m/>
    <s v="58"/>
    <d v="2021-10-16T00:00:00"/>
    <s v=""/>
    <s v=""/>
    <m/>
    <m/>
    <m/>
    <s v=""/>
    <s v="06"/>
    <s v="Corbiere and Sons Contracting1022320211008-5Rock Truck - 30 Ton- After Jan 106828.3"/>
    <s v="Corbiere and Sons Contracting1022320211008-5Rock Truck - 30 Ton- After Jan 106828.3INV #151"/>
    <s v=""/>
    <s v="CZ - All Season Access Maintenance"/>
    <x v="4"/>
  </r>
  <r>
    <x v="1"/>
    <n v="6"/>
    <n v="0"/>
    <n v="10223"/>
    <s v="20211008-5"/>
    <n v="53510612"/>
    <s v="Access"/>
    <n v="0"/>
    <s v="Excavator Thumb - 30 - 50 ton- After Jan 10"/>
    <n v="12.21"/>
    <n v="14"/>
    <s v="HR"/>
    <s v="9.16"/>
    <s v="0"/>
    <s v=""/>
    <s v=""/>
    <n v="170.94"/>
    <n v="22.222200000000001"/>
    <n v="193.16219999999998"/>
    <d v="2021-10-08T00:00:00"/>
    <n v="0"/>
    <x v="7"/>
    <d v="2021-10-21T00:00:00"/>
    <n v="168"/>
    <n v="0"/>
    <n v="0"/>
    <s v="Nathan Kyme"/>
    <s v="All Season Access Maintenance"/>
    <m/>
    <s v="VC7556-2019-017"/>
    <s v="929 OF"/>
    <m/>
    <m/>
    <m/>
    <s v="Approved"/>
    <m/>
    <m/>
    <s v="Road maintenance activities on Neys Road"/>
    <n v="6"/>
    <s v="C219-C236"/>
    <s v="Neys"/>
    <n v="0"/>
    <d v="2021-10-15T00:00:00"/>
    <m/>
    <s v="58"/>
    <d v="2021-10-16T00:00:00"/>
    <s v=""/>
    <s v=""/>
    <m/>
    <m/>
    <m/>
    <s v=""/>
    <s v="06"/>
    <s v="Corbiere and Sons Contracting1022320211008-5Excavator Thumb - 30 - 50 ton- After Jan 1014170.94"/>
    <s v="Corbiere and Sons Contracting1022320211008-5Excavator Thumb - 30 - 50 ton- After Jan 1014170.94INV #151"/>
    <s v=""/>
    <s v="CZ - All Season Access Maintenance"/>
    <x v="4"/>
  </r>
  <r>
    <x v="1"/>
    <n v="6"/>
    <n v="0"/>
    <n v="10223"/>
    <s v="20211008-5"/>
    <n v="53510612"/>
    <s v="Access"/>
    <n v="0"/>
    <s v="Excavator - 36 ton- After Jan 10"/>
    <n v="146.96"/>
    <n v="11"/>
    <s v="Dynamic"/>
    <s v="110.22"/>
    <s v="0"/>
    <s v=""/>
    <s v=""/>
    <n v="1616.56"/>
    <n v="210.15280000000001"/>
    <n v="1826.7127999999998"/>
    <d v="2021-10-08T00:00:00"/>
    <n v="0"/>
    <x v="7"/>
    <d v="2021-10-21T00:00:00"/>
    <n v="168"/>
    <n v="0"/>
    <n v="0"/>
    <s v="Nathan Kyme"/>
    <s v="All Season Access Maintenance"/>
    <m/>
    <s v="VC7556-2019-017"/>
    <s v="929 OF"/>
    <m/>
    <m/>
    <m/>
    <s v="Approved"/>
    <m/>
    <m/>
    <s v="Road maintenance activities on Neys Road"/>
    <n v="6"/>
    <s v="C219-C236"/>
    <s v="Neys"/>
    <n v="0"/>
    <d v="2021-10-15T00:00:00"/>
    <m/>
    <s v="58"/>
    <d v="2021-10-16T00:00:00"/>
    <s v=""/>
    <s v=""/>
    <m/>
    <m/>
    <m/>
    <s v=""/>
    <s v="06"/>
    <s v="Corbiere and Sons Contracting1022320211008-5Excavator - 36 ton- After Jan 10111616.56"/>
    <s v="Corbiere and Sons Contracting1022320211008-5Excavator - 36 ton- After Jan 10111616.56INV #151"/>
    <s v=""/>
    <s v="CZ - All Season Access Maintenance"/>
    <x v="4"/>
  </r>
  <r>
    <x v="1"/>
    <n v="6"/>
    <n v="0"/>
    <n v="10223"/>
    <s v="20211008-5"/>
    <n v="53510612"/>
    <s v="Access"/>
    <n v="0"/>
    <s v="Excavator - 30 ton- After Jan 10"/>
    <n v="138.44999999999999"/>
    <n v="3"/>
    <s v="Dynamic"/>
    <s v="103.84"/>
    <s v="0"/>
    <s v=""/>
    <s v=""/>
    <n v="415.35"/>
    <n v="53.995500000000007"/>
    <n v="469.34549999999996"/>
    <d v="2021-10-08T00:00:00"/>
    <n v="0"/>
    <x v="7"/>
    <d v="2021-10-21T00:00:00"/>
    <n v="168"/>
    <n v="0"/>
    <n v="0"/>
    <s v="Nathan Kyme"/>
    <s v="All Season Access Maintenance"/>
    <m/>
    <s v="VC7556-2019-017"/>
    <s v="929 OF"/>
    <m/>
    <m/>
    <m/>
    <s v="Approved"/>
    <m/>
    <m/>
    <s v="Road maintenance activities on Neys Road"/>
    <n v="6"/>
    <s v="C219-C236"/>
    <s v="Neys"/>
    <n v="0"/>
    <d v="2021-10-15T00:00:00"/>
    <m/>
    <s v="58"/>
    <d v="2021-10-16T00:00:00"/>
    <s v=""/>
    <s v=""/>
    <m/>
    <m/>
    <m/>
    <s v=""/>
    <s v="06"/>
    <s v="Corbiere and Sons Contracting1022320211008-5Excavator - 30 ton- After Jan 103415.35"/>
    <s v="Corbiere and Sons Contracting1022320211008-5Excavator - 30 ton- After Jan 103415.35INV #151"/>
    <s v=""/>
    <s v="CZ - All Season Access Maintenance"/>
    <x v="4"/>
  </r>
  <r>
    <x v="1"/>
    <n v="6"/>
    <n v="0"/>
    <n v="10223"/>
    <s v="20211008-5"/>
    <n v="53510612"/>
    <s v="Access"/>
    <n v="0"/>
    <s v="Dozer D6 or equal- After Jan 10"/>
    <n v="131.47999999999999"/>
    <n v="3"/>
    <s v="Dynamic"/>
    <s v="98.61"/>
    <s v="0"/>
    <s v=""/>
    <s v=""/>
    <n v="394.44"/>
    <n v="51.277200000000001"/>
    <n v="445.71719999999993"/>
    <d v="2021-10-08T00:00:00"/>
    <n v="0"/>
    <x v="7"/>
    <d v="2021-10-21T00:00:00"/>
    <n v="168"/>
    <n v="0"/>
    <n v="0"/>
    <s v="Nathan Kyme"/>
    <s v="All Season Access Maintenance"/>
    <m/>
    <s v="VC7556-2019-017"/>
    <s v="929 OF"/>
    <m/>
    <m/>
    <m/>
    <s v="Approved"/>
    <m/>
    <m/>
    <s v="Road maintenance activities on Neys Road"/>
    <n v="6"/>
    <s v="C219-C236"/>
    <s v="Neys"/>
    <n v="0"/>
    <d v="2021-10-15T00:00:00"/>
    <m/>
    <s v="58"/>
    <d v="2021-10-16T00:00:00"/>
    <s v=""/>
    <s v=""/>
    <m/>
    <m/>
    <m/>
    <s v=""/>
    <s v="06"/>
    <s v="Corbiere and Sons Contracting1022320211008-5Dozer D6 or equal- After Jan 103394.44"/>
    <s v="Corbiere and Sons Contracting1022320211008-5Dozer D6 or equal- After Jan 103394.44INV #151"/>
    <s v=""/>
    <s v="CZ - All Season Access Maintenance"/>
    <x v="4"/>
  </r>
  <r>
    <x v="1"/>
    <n v="6"/>
    <n v="0"/>
    <n v="10229"/>
    <s v="20211008-11"/>
    <n v="53510612"/>
    <s v="Access"/>
    <n v="0"/>
    <s v="Operator - Principle - After Jan 10"/>
    <n v="75"/>
    <n v="36"/>
    <s v="HR"/>
    <s v=""/>
    <s v=""/>
    <s v="75"/>
    <s v="0"/>
    <n v="2700"/>
    <n v="351"/>
    <n v="3050.9999999999995"/>
    <d v="2021-10-08T00:00:00"/>
    <n v="0"/>
    <x v="7"/>
    <d v="2021-10-21T00:00:00"/>
    <n v="168"/>
    <n v="0"/>
    <n v="0"/>
    <s v="Nathan Kyme"/>
    <s v="All Season Access Maintenance"/>
    <m/>
    <s v="VC7556-2019-017"/>
    <s v="929 OF"/>
    <m/>
    <m/>
    <m/>
    <s v="Approved"/>
    <m/>
    <m/>
    <s v="Road Maintenance activities in Ripple Lake Access"/>
    <n v="6"/>
    <s v="C198-C202"/>
    <s v="Ripple Lake"/>
    <n v="0"/>
    <d v="2021-10-15T00:00:00"/>
    <m/>
    <s v="58"/>
    <d v="2021-10-16T00:00:00"/>
    <s v=""/>
    <s v=""/>
    <m/>
    <m/>
    <m/>
    <s v=""/>
    <s v="06"/>
    <s v="Corbiere and Sons Contracting1022920211008-11Operator - Principle - After Jan 10362700"/>
    <s v="Corbiere and Sons Contracting1022920211008-11Operator - Principle - After Jan 10362700INV #151"/>
    <s v=""/>
    <s v="CZ - All Season Access Maintenance"/>
    <x v="4"/>
  </r>
  <r>
    <x v="1"/>
    <n v="6"/>
    <n v="0"/>
    <n v="10229"/>
    <s v="20211008-11"/>
    <n v="53510612"/>
    <s v="Access"/>
    <n v="0"/>
    <s v="L.O.A."/>
    <n v="210"/>
    <n v="3"/>
    <s v="DAY"/>
    <s v=""/>
    <s v=""/>
    <m/>
    <s v="0"/>
    <n v="630"/>
    <n v="81.900000000000006"/>
    <n v="711.9"/>
    <d v="2021-10-08T00:00:00"/>
    <n v="0"/>
    <x v="7"/>
    <d v="2021-10-21T00:00:00"/>
    <n v="168"/>
    <n v="0"/>
    <n v="0"/>
    <s v="Nathan Kyme"/>
    <s v="All Season Access Maintenance"/>
    <m/>
    <s v="VC7556-2019-017"/>
    <s v="929 OF"/>
    <m/>
    <m/>
    <m/>
    <s v="Approved"/>
    <m/>
    <m/>
    <s v="Road Maintenance activities in Ripple Lake Access"/>
    <n v="6"/>
    <s v="C198-C202"/>
    <s v="Ripple Lake"/>
    <n v="0"/>
    <d v="2021-10-15T00:00:00"/>
    <m/>
    <s v="58"/>
    <d v="2021-10-16T00:00:00"/>
    <s v=""/>
    <s v=""/>
    <m/>
    <m/>
    <m/>
    <s v=""/>
    <s v="06"/>
    <s v="Corbiere and Sons Contracting1022920211008-11L.O.A.3630"/>
    <s v="Corbiere and Sons Contracting1022920211008-11L.O.A.3630INV #151"/>
    <s v=""/>
    <s v="CZ - All Season Access Maintenance"/>
    <x v="4"/>
  </r>
  <r>
    <x v="1"/>
    <n v="6"/>
    <n v="0"/>
    <n v="10229"/>
    <s v="20211008-11"/>
    <n v="53510612"/>
    <s v="Access"/>
    <n v="0"/>
    <s v="Rock Truck - 30 Ton- After Jan 10"/>
    <n v="138.05000000000001"/>
    <n v="11"/>
    <s v="Dynamic"/>
    <s v="103.54"/>
    <s v="0"/>
    <s v=""/>
    <s v=""/>
    <n v="1518.55"/>
    <n v="197.41149999999999"/>
    <n v="1715.9614999999999"/>
    <d v="2021-10-08T00:00:00"/>
    <n v="0"/>
    <x v="7"/>
    <d v="2021-10-21T00:00:00"/>
    <n v="168"/>
    <n v="0"/>
    <n v="0"/>
    <s v="Nathan Kyme"/>
    <s v="All Season Access Maintenance"/>
    <m/>
    <s v="VC7556-2019-017"/>
    <s v="929 OF"/>
    <m/>
    <m/>
    <m/>
    <s v="Approved"/>
    <m/>
    <m/>
    <s v="Road Maintenance activities in Ripple Lake Access"/>
    <n v="6"/>
    <s v="C198-C202"/>
    <s v="Ripple Lake"/>
    <n v="0"/>
    <d v="2021-10-15T00:00:00"/>
    <m/>
    <s v="58"/>
    <d v="2021-10-16T00:00:00"/>
    <s v=""/>
    <s v=""/>
    <m/>
    <m/>
    <m/>
    <s v=""/>
    <s v="06"/>
    <s v="Corbiere and Sons Contracting1022920211008-11Rock Truck - 30 Ton- After Jan 10111518.55"/>
    <s v="Corbiere and Sons Contracting1022920211008-11Rock Truck - 30 Ton- After Jan 10111518.55INV #151"/>
    <s v=""/>
    <s v="CZ - All Season Access Maintenance"/>
    <x v="4"/>
  </r>
  <r>
    <x v="1"/>
    <n v="6"/>
    <n v="0"/>
    <n v="10229"/>
    <s v="20211008-11"/>
    <n v="53510612"/>
    <s v="Access"/>
    <n v="0"/>
    <s v="Light Truck - Pick up- After Jan 10"/>
    <n v="243.75"/>
    <n v="1"/>
    <s v="DAY"/>
    <s v="182.81"/>
    <s v="0"/>
    <s v=""/>
    <s v=""/>
    <n v="243.75"/>
    <n v="31.6875"/>
    <n v="275.4375"/>
    <d v="2021-10-08T00:00:00"/>
    <n v="0"/>
    <x v="7"/>
    <d v="2021-10-21T00:00:00"/>
    <n v="168"/>
    <n v="0"/>
    <n v="0"/>
    <s v="Nathan Kyme"/>
    <s v="All Season Access Maintenance"/>
    <m/>
    <s v="VC7556-2019-017"/>
    <s v="929 OF"/>
    <m/>
    <m/>
    <m/>
    <s v="Approved"/>
    <m/>
    <m/>
    <s v="Road Maintenance activities in Ripple Lake Access"/>
    <n v="6"/>
    <s v="C198-C202"/>
    <s v="Ripple Lake"/>
    <n v="0"/>
    <d v="2021-10-15T00:00:00"/>
    <m/>
    <s v="58"/>
    <d v="2021-10-16T00:00:00"/>
    <s v=""/>
    <s v=""/>
    <m/>
    <m/>
    <m/>
    <s v=""/>
    <s v="06"/>
    <s v="Corbiere and Sons Contracting1022920211008-11Light Truck - Pick up- After Jan 101243.75"/>
    <s v="Corbiere and Sons Contracting1022920211008-11Light Truck - Pick up- After Jan 101243.75INV #151"/>
    <s v=""/>
    <s v="CZ - All Season Access Maintenance"/>
    <x v="4"/>
  </r>
  <r>
    <x v="1"/>
    <n v="6"/>
    <n v="0"/>
    <n v="10229"/>
    <s v="20211008-11"/>
    <n v="53510612"/>
    <s v="Access"/>
    <n v="0"/>
    <s v="Excavator Thumb - 30 - 50 ton- After Jan 10"/>
    <n v="12.21"/>
    <n v="11"/>
    <s v="HR"/>
    <s v="9.16"/>
    <s v="0"/>
    <s v=""/>
    <s v=""/>
    <n v="134.31"/>
    <n v="17.4603"/>
    <n v="151.77029999999999"/>
    <d v="2021-10-08T00:00:00"/>
    <n v="0"/>
    <x v="7"/>
    <d v="2021-10-21T00:00:00"/>
    <n v="168"/>
    <n v="0"/>
    <n v="0"/>
    <s v="Nathan Kyme"/>
    <s v="All Season Access Maintenance"/>
    <m/>
    <s v="VC7556-2019-017"/>
    <s v="929 OF"/>
    <m/>
    <m/>
    <m/>
    <s v="Approved"/>
    <m/>
    <m/>
    <s v="Road Maintenance activities in Ripple Lake Access"/>
    <n v="6"/>
    <s v="C198-C202"/>
    <s v="Ripple Lake"/>
    <n v="0"/>
    <d v="2021-10-15T00:00:00"/>
    <m/>
    <s v="58"/>
    <d v="2021-10-16T00:00:00"/>
    <s v=""/>
    <s v=""/>
    <m/>
    <m/>
    <m/>
    <s v=""/>
    <s v="06"/>
    <s v="Corbiere and Sons Contracting1022920211008-11Excavator Thumb - 30 - 50 ton- After Jan 1011134.31"/>
    <s v="Corbiere and Sons Contracting1022920211008-11Excavator Thumb - 30 - 50 ton- After Jan 1011134.31INV #151"/>
    <s v=""/>
    <s v="CZ - All Season Access Maintenance"/>
    <x v="4"/>
  </r>
  <r>
    <x v="1"/>
    <n v="6"/>
    <n v="0"/>
    <n v="10229"/>
    <s v="20211008-11"/>
    <n v="53510612"/>
    <s v="Access"/>
    <n v="0"/>
    <s v="Excavator - 36 ton- After Jan 10"/>
    <n v="146.96"/>
    <n v="11"/>
    <s v="Dynamic"/>
    <s v="110.22"/>
    <s v="0"/>
    <s v=""/>
    <s v=""/>
    <n v="1616.56"/>
    <n v="210.15280000000001"/>
    <n v="1826.7127999999998"/>
    <d v="2021-10-08T00:00:00"/>
    <n v="0"/>
    <x v="7"/>
    <d v="2021-10-21T00:00:00"/>
    <n v="168"/>
    <n v="0"/>
    <n v="0"/>
    <s v="Nathan Kyme"/>
    <s v="All Season Access Maintenance"/>
    <m/>
    <s v="VC7556-2019-017"/>
    <s v="929 OF"/>
    <m/>
    <m/>
    <m/>
    <s v="Approved"/>
    <m/>
    <m/>
    <s v="Road Maintenance activities in Ripple Lake Access"/>
    <n v="6"/>
    <s v="C198-C202"/>
    <s v="Ripple Lake"/>
    <n v="0"/>
    <d v="2021-10-15T00:00:00"/>
    <m/>
    <s v="58"/>
    <d v="2021-10-16T00:00:00"/>
    <s v=""/>
    <s v=""/>
    <m/>
    <m/>
    <m/>
    <s v=""/>
    <s v="06"/>
    <s v="Corbiere and Sons Contracting1022920211008-11Excavator - 36 ton- After Jan 10111616.56"/>
    <s v="Corbiere and Sons Contracting1022920211008-11Excavator - 36 ton- After Jan 10111616.56INV #151"/>
    <s v=""/>
    <s v="CZ - All Season Access Maintenance"/>
    <x v="4"/>
  </r>
  <r>
    <x v="1"/>
    <n v="6"/>
    <n v="0"/>
    <n v="10229"/>
    <s v="20211008-11"/>
    <n v="53510612"/>
    <s v="Access"/>
    <n v="0"/>
    <s v="Excavator - 36 ton- After Jan 10"/>
    <n v="146.96"/>
    <n v="11"/>
    <s v="Dynamic"/>
    <s v="110.22"/>
    <s v="0"/>
    <s v=""/>
    <s v=""/>
    <n v="1616.56"/>
    <n v="210.15280000000001"/>
    <n v="1826.7127999999998"/>
    <d v="2021-10-08T00:00:00"/>
    <n v="0"/>
    <x v="7"/>
    <d v="2021-10-21T00:00:00"/>
    <n v="168"/>
    <n v="0"/>
    <n v="0"/>
    <s v="Nathan Kyme"/>
    <s v="All Season Access Maintenance"/>
    <m/>
    <s v="VC7556-2019-017"/>
    <s v="929 OF"/>
    <m/>
    <m/>
    <m/>
    <s v="Approved"/>
    <m/>
    <m/>
    <s v="Road Maintenance activities in Ripple Lake Access"/>
    <n v="6"/>
    <s v="C198-C202"/>
    <s v="Ripple Lake"/>
    <n v="0"/>
    <d v="2021-10-15T00:00:00"/>
    <m/>
    <s v="58"/>
    <d v="2021-10-16T00:00:00"/>
    <s v=""/>
    <s v=""/>
    <m/>
    <m/>
    <m/>
    <s v=""/>
    <s v="06"/>
    <s v="Corbiere and Sons Contracting1022920211008-11Excavator - 36 ton- After Jan 10111616.56"/>
    <s v="Corbiere and Sons Contracting1022920211008-11Excavator - 36 ton- After Jan 10111616.56INV #151"/>
    <s v=""/>
    <s v="CZ - All Season Access Maintenance"/>
    <x v="4"/>
  </r>
  <r>
    <x v="1"/>
    <n v="6"/>
    <n v="0"/>
    <n v="10228"/>
    <s v="20211008-10"/>
    <n v="53510612"/>
    <s v="Access"/>
    <n v="0"/>
    <s v="Operator - Principle - After Jan 10"/>
    <n v="75"/>
    <n v="8"/>
    <s v="HR"/>
    <s v=""/>
    <s v=""/>
    <s v="75"/>
    <s v="0"/>
    <n v="600"/>
    <n v="78"/>
    <n v="677.99999999999989"/>
    <d v="2021-10-08T00:00:00"/>
    <n v="0"/>
    <x v="7"/>
    <d v="2021-10-21T00:00:00"/>
    <n v="168"/>
    <n v="0"/>
    <n v="0"/>
    <s v="Nathan Kyme"/>
    <s v="All Season Access Maintenance"/>
    <m/>
    <s v="VC7556-2019-017"/>
    <s v="929 OF"/>
    <m/>
    <m/>
    <m/>
    <s v="Approved"/>
    <m/>
    <m/>
    <s v="Road Maintenance activities on Mink Creek"/>
    <n v="6"/>
    <s v="C244-C246"/>
    <s v="Mink Creek"/>
    <n v="0"/>
    <d v="2021-10-15T00:00:00"/>
    <m/>
    <s v="58"/>
    <d v="2021-10-16T00:00:00"/>
    <s v=""/>
    <s v=""/>
    <m/>
    <m/>
    <m/>
    <s v=""/>
    <s v="06"/>
    <s v="Corbiere and Sons Contracting1022820211008-10Operator - Principle - After Jan 108600"/>
    <s v="Corbiere and Sons Contracting1022820211008-10Operator - Principle - After Jan 108600INV #151"/>
    <s v=""/>
    <s v="CZ - All Season Access Maintenance"/>
    <x v="4"/>
  </r>
  <r>
    <x v="1"/>
    <n v="6"/>
    <n v="0"/>
    <n v="10228"/>
    <s v="20211008-10"/>
    <n v="53510612"/>
    <s v="Access"/>
    <n v="0"/>
    <s v="Operator - Principle - After Jan 10"/>
    <n v="75"/>
    <n v="5"/>
    <s v="HR"/>
    <s v=""/>
    <s v=""/>
    <s v="75"/>
    <s v="0"/>
    <n v="375"/>
    <n v="48.75"/>
    <n v="423.74999999999994"/>
    <d v="2021-10-08T00:00:00"/>
    <n v="0"/>
    <x v="7"/>
    <d v="2021-10-21T00:00:00"/>
    <n v="168"/>
    <n v="0"/>
    <n v="0"/>
    <s v="Nathan Kyme"/>
    <s v="All Season Access Maintenance"/>
    <m/>
    <s v="VC7556-2019-017"/>
    <s v="929 OF"/>
    <m/>
    <m/>
    <m/>
    <s v="Approved"/>
    <m/>
    <m/>
    <s v="Road Maintenance activities on Mink Creek"/>
    <n v="6"/>
    <s v="C244-C246"/>
    <s v="Mink Creek"/>
    <n v="0"/>
    <d v="2021-10-15T00:00:00"/>
    <m/>
    <s v="58"/>
    <d v="2021-10-16T00:00:00"/>
    <s v=""/>
    <s v=""/>
    <m/>
    <m/>
    <m/>
    <s v=""/>
    <s v="06"/>
    <s v="Corbiere and Sons Contracting1022820211008-10Operator - Principle - After Jan 105375"/>
    <s v="Corbiere and Sons Contracting1022820211008-10Operator - Principle - After Jan 105375INV #151"/>
    <s v=""/>
    <s v="CZ - All Season Access Maintenance"/>
    <x v="4"/>
  </r>
  <r>
    <x v="1"/>
    <n v="6"/>
    <n v="0"/>
    <n v="10228"/>
    <s v="20211008-10"/>
    <n v="53510612"/>
    <s v="Access"/>
    <n v="0"/>
    <s v="Excavator - 36 ton- After Jan 10"/>
    <n v="146.96"/>
    <n v="5"/>
    <s v="Dynamic"/>
    <s v="110.22"/>
    <s v="0"/>
    <s v=""/>
    <s v=""/>
    <n v="734.8"/>
    <n v="95.524000000000001"/>
    <n v="830.32399999999984"/>
    <d v="2021-10-08T00:00:00"/>
    <n v="0"/>
    <x v="7"/>
    <d v="2021-10-21T00:00:00"/>
    <n v="168"/>
    <n v="0"/>
    <n v="0"/>
    <s v="Nathan Kyme"/>
    <s v="All Season Access Maintenance"/>
    <m/>
    <s v="VC7556-2019-017"/>
    <s v="929 OF"/>
    <m/>
    <m/>
    <m/>
    <s v="Approved"/>
    <m/>
    <m/>
    <s v="Road Maintenance activities on Mink Creek"/>
    <n v="6"/>
    <s v="C244-C246"/>
    <s v="Mink Creek"/>
    <n v="0"/>
    <d v="2021-10-15T00:00:00"/>
    <m/>
    <s v="58"/>
    <d v="2021-10-16T00:00:00"/>
    <s v=""/>
    <s v=""/>
    <m/>
    <m/>
    <m/>
    <s v=""/>
    <s v="06"/>
    <s v="Corbiere and Sons Contracting1022820211008-10Excavator - 36 ton- After Jan 105734.8"/>
    <s v="Corbiere and Sons Contracting1022820211008-10Excavator - 36 ton- After Jan 105734.8INV #151"/>
    <s v=""/>
    <s v="CZ - All Season Access Maintenance"/>
    <x v="4"/>
  </r>
  <r>
    <x v="1"/>
    <n v="6"/>
    <n v="0"/>
    <n v="10228"/>
    <s v="20211008-10"/>
    <n v="53510612"/>
    <s v="Access"/>
    <n v="0"/>
    <s v="Dozer D6 or equal- After Jan 10"/>
    <n v="131.47999999999999"/>
    <n v="7"/>
    <s v="Dynamic"/>
    <s v="98.61"/>
    <s v="0"/>
    <s v=""/>
    <s v=""/>
    <n v="920.36"/>
    <n v="119.6468"/>
    <n v="1040.0067999999999"/>
    <d v="2021-10-08T00:00:00"/>
    <n v="0"/>
    <x v="7"/>
    <d v="2021-10-21T00:00:00"/>
    <n v="168"/>
    <n v="0"/>
    <n v="0"/>
    <s v="Nathan Kyme"/>
    <s v="All Season Access Maintenance"/>
    <m/>
    <s v="VC7556-2019-017"/>
    <s v="929 OF"/>
    <m/>
    <m/>
    <m/>
    <s v="Approved"/>
    <m/>
    <m/>
    <s v="Road Maintenance activities on Mink Creek"/>
    <n v="6"/>
    <s v="C244-C246"/>
    <s v="Mink Creek"/>
    <n v="0"/>
    <d v="2021-10-15T00:00:00"/>
    <m/>
    <s v="58"/>
    <d v="2021-10-16T00:00:00"/>
    <s v=""/>
    <s v=""/>
    <m/>
    <m/>
    <m/>
    <s v=""/>
    <s v="06"/>
    <s v="Corbiere and Sons Contracting1022820211008-10Dozer D6 or equal- After Jan 107920.36"/>
    <s v="Corbiere and Sons Contracting1022820211008-10Dozer D6 or equal- After Jan 107920.36INV #151"/>
    <s v=""/>
    <s v="CZ - All Season Access Maintenance"/>
    <x v="4"/>
  </r>
  <r>
    <x v="1"/>
    <n v="6"/>
    <n v="0"/>
    <n v="10218"/>
    <s v="20211007-9"/>
    <n v="53510612"/>
    <s v="Access"/>
    <n v="0"/>
    <s v="Operator - Principle - After Jan 10"/>
    <n v="75"/>
    <n v="12"/>
    <s v="HR"/>
    <s v=""/>
    <s v=""/>
    <s v="75"/>
    <s v="0"/>
    <n v="900"/>
    <n v="117"/>
    <n v="1016.9999999999999"/>
    <d v="2021-10-07T00:00:00"/>
    <n v="0"/>
    <x v="7"/>
    <d v="2021-10-21T00:00:00"/>
    <n v="168"/>
    <n v="0"/>
    <n v="0"/>
    <s v="Nathan Kyme"/>
    <s v="All Season Access Maintenance"/>
    <m/>
    <s v="VC7556-2019-017"/>
    <s v="929 OF"/>
    <m/>
    <m/>
    <m/>
    <s v="Approved"/>
    <m/>
    <m/>
    <s v="Fixing road punchouts on Hare Lake Road"/>
    <n v="6"/>
    <s v="C267"/>
    <s v="Hare Lake"/>
    <n v="0"/>
    <d v="2021-10-14T00:00:00"/>
    <m/>
    <s v="58"/>
    <d v="2021-10-16T00:00:00"/>
    <s v=""/>
    <s v=""/>
    <m/>
    <m/>
    <m/>
    <s v=""/>
    <s v="06"/>
    <s v="Corbiere and Sons Contracting1021820211007-9Operator - Principle - After Jan 1012900"/>
    <s v="Corbiere and Sons Contracting1021820211007-9Operator - Principle - After Jan 1012900INV #151"/>
    <s v=""/>
    <s v="CZ - All Season Access Maintenance"/>
    <x v="4"/>
  </r>
  <r>
    <x v="1"/>
    <n v="6"/>
    <n v="0"/>
    <n v="10218"/>
    <s v="20211007-9"/>
    <n v="53510612"/>
    <s v="Access"/>
    <n v="0"/>
    <s v="L.O.A."/>
    <n v="210"/>
    <n v="2"/>
    <s v="DAY"/>
    <s v=""/>
    <s v=""/>
    <m/>
    <s v="0"/>
    <n v="420"/>
    <n v="54.6"/>
    <n v="474.59999999999997"/>
    <d v="2021-10-07T00:00:00"/>
    <n v="0"/>
    <x v="7"/>
    <d v="2021-10-21T00:00:00"/>
    <n v="168"/>
    <n v="0"/>
    <n v="0"/>
    <s v="Nathan Kyme"/>
    <s v="All Season Access Maintenance"/>
    <m/>
    <s v="VC7556-2019-017"/>
    <s v="929 OF"/>
    <m/>
    <m/>
    <m/>
    <s v="Approved"/>
    <m/>
    <m/>
    <s v="Fixing road punchouts on Hare Lake Road"/>
    <n v="6"/>
    <s v="C267"/>
    <s v="Hare Lake"/>
    <n v="0"/>
    <d v="2021-10-14T00:00:00"/>
    <m/>
    <s v="58"/>
    <d v="2021-10-16T00:00:00"/>
    <s v=""/>
    <s v=""/>
    <m/>
    <m/>
    <m/>
    <s v=""/>
    <s v="06"/>
    <s v="Corbiere and Sons Contracting1021820211007-9L.O.A.2420"/>
    <s v="Corbiere and Sons Contracting1021820211007-9L.O.A.2420INV #151"/>
    <s v=""/>
    <s v="CZ - All Season Access Maintenance"/>
    <x v="4"/>
  </r>
  <r>
    <x v="1"/>
    <n v="6"/>
    <n v="0"/>
    <n v="10218"/>
    <s v="20211007-9"/>
    <n v="53510612"/>
    <s v="Access"/>
    <n v="0"/>
    <s v="Rock Truck - 30 Ton- After Jan 10"/>
    <n v="138.05000000000001"/>
    <n v="5.5"/>
    <s v="Dynamic"/>
    <s v="103.54"/>
    <s v="0"/>
    <s v=""/>
    <s v=""/>
    <n v="759.27499999999998"/>
    <n v="98.705749999999995"/>
    <n v="857.98074999999994"/>
    <d v="2021-10-07T00:00:00"/>
    <n v="0"/>
    <x v="7"/>
    <d v="2021-10-21T00:00:00"/>
    <n v="168"/>
    <n v="0"/>
    <n v="0"/>
    <s v="Nathan Kyme"/>
    <s v="All Season Access Maintenance"/>
    <m/>
    <s v="VC7556-2019-017"/>
    <s v="929 OF"/>
    <m/>
    <m/>
    <m/>
    <s v="Approved"/>
    <m/>
    <m/>
    <s v="Fixing road punchouts on Hare Lake Road"/>
    <n v="6"/>
    <s v="C267"/>
    <s v="Hare Lake"/>
    <n v="0"/>
    <d v="2021-10-14T00:00:00"/>
    <m/>
    <s v="58"/>
    <d v="2021-10-16T00:00:00"/>
    <s v=""/>
    <s v=""/>
    <m/>
    <m/>
    <m/>
    <s v=""/>
    <s v="06"/>
    <s v="Corbiere and Sons Contracting1021820211007-9Rock Truck - 30 Ton- After Jan 105.5759.275"/>
    <s v="Corbiere and Sons Contracting1021820211007-9Rock Truck - 30 Ton- After Jan 105.5759.275INV #151"/>
    <s v=""/>
    <s v="CZ - All Season Access Maintenance"/>
    <x v="4"/>
  </r>
  <r>
    <x v="1"/>
    <n v="6"/>
    <n v="0"/>
    <n v="10218"/>
    <s v="20211007-9"/>
    <n v="53510612"/>
    <s v="Access"/>
    <n v="0"/>
    <s v="Excavator - 30 ton- After Jan 10"/>
    <n v="138.44999999999999"/>
    <n v="5.5"/>
    <s v="Dynamic"/>
    <s v="103.84"/>
    <s v="0"/>
    <s v=""/>
    <s v=""/>
    <n v="761.47500000000002"/>
    <n v="98.99175000000001"/>
    <n v="860.46674999999993"/>
    <d v="2021-10-07T00:00:00"/>
    <n v="0"/>
    <x v="7"/>
    <d v="2021-10-21T00:00:00"/>
    <n v="168"/>
    <n v="0"/>
    <n v="0"/>
    <s v="Nathan Kyme"/>
    <s v="All Season Access Maintenance"/>
    <m/>
    <s v="VC7556-2019-017"/>
    <s v="929 OF"/>
    <m/>
    <m/>
    <m/>
    <s v="Approved"/>
    <m/>
    <m/>
    <s v="Fixing road punchouts on Hare Lake Road"/>
    <n v="6"/>
    <s v="C267"/>
    <s v="Hare Lake"/>
    <n v="0"/>
    <d v="2021-10-14T00:00:00"/>
    <m/>
    <s v="58"/>
    <d v="2021-10-16T00:00:00"/>
    <s v=""/>
    <s v=""/>
    <m/>
    <m/>
    <m/>
    <s v=""/>
    <s v="06"/>
    <s v="Corbiere and Sons Contracting1021820211007-9Excavator - 30 ton- After Jan 105.5761.475"/>
    <s v="Corbiere and Sons Contracting1021820211007-9Excavator - 30 ton- After Jan 105.5761.475INV #151"/>
    <s v=""/>
    <s v="CZ - All Season Access Maintenance"/>
    <x v="4"/>
  </r>
  <r>
    <x v="1"/>
    <n v="6"/>
    <n v="0"/>
    <n v="10217"/>
    <s v="20211007-8"/>
    <n v="53510612"/>
    <s v="Access"/>
    <n v="0"/>
    <s v="Operator - Principle - After Jan 10"/>
    <n v="75"/>
    <n v="36"/>
    <s v="HR"/>
    <s v=""/>
    <s v=""/>
    <s v="75"/>
    <s v="0"/>
    <n v="2700"/>
    <n v="351"/>
    <n v="3050.9999999999995"/>
    <d v="2021-10-07T00:00:00"/>
    <n v="0"/>
    <x v="7"/>
    <d v="2021-10-21T00:00:00"/>
    <n v="168"/>
    <n v="0"/>
    <n v="0"/>
    <s v="Nathan Kyme"/>
    <s v="All Season Access Maintenance"/>
    <m/>
    <s v="VC7556-2019-017"/>
    <s v="929 OF"/>
    <m/>
    <m/>
    <m/>
    <s v="Approved"/>
    <m/>
    <m/>
    <s v="Road maitnenance activities on Ripple"/>
    <n v="6"/>
    <s v="C198-C202"/>
    <s v="Ripple Lake"/>
    <n v="0"/>
    <d v="2021-10-14T00:00:00"/>
    <m/>
    <s v="58"/>
    <d v="2021-10-16T00:00:00"/>
    <s v=""/>
    <s v=""/>
    <m/>
    <m/>
    <m/>
    <s v=""/>
    <s v="06"/>
    <s v="Corbiere and Sons Contracting1021720211007-8Operator - Principle - After Jan 10362700"/>
    <s v="Corbiere and Sons Contracting1021720211007-8Operator - Principle - After Jan 10362700INV #151"/>
    <s v=""/>
    <s v="CZ - All Season Access Maintenance"/>
    <x v="4"/>
  </r>
  <r>
    <x v="1"/>
    <n v="6"/>
    <n v="0"/>
    <n v="10217"/>
    <s v="20211007-8"/>
    <n v="53510612"/>
    <s v="Access"/>
    <n v="0"/>
    <s v="L.O.A."/>
    <n v="210"/>
    <n v="3"/>
    <s v="DAY"/>
    <s v=""/>
    <s v=""/>
    <m/>
    <s v="0"/>
    <n v="630"/>
    <n v="81.900000000000006"/>
    <n v="711.9"/>
    <d v="2021-10-07T00:00:00"/>
    <n v="0"/>
    <x v="7"/>
    <d v="2021-10-21T00:00:00"/>
    <n v="168"/>
    <n v="0"/>
    <n v="0"/>
    <s v="Nathan Kyme"/>
    <s v="All Season Access Maintenance"/>
    <m/>
    <s v="VC7556-2019-017"/>
    <s v="929 OF"/>
    <m/>
    <m/>
    <m/>
    <s v="Approved"/>
    <m/>
    <m/>
    <s v="Road maitnenance activities on Ripple"/>
    <n v="6"/>
    <s v="C198-C202"/>
    <s v="Ripple Lake"/>
    <n v="0"/>
    <d v="2021-10-14T00:00:00"/>
    <m/>
    <s v="58"/>
    <d v="2021-10-16T00:00:00"/>
    <s v=""/>
    <s v=""/>
    <m/>
    <m/>
    <m/>
    <s v=""/>
    <s v="06"/>
    <s v="Corbiere and Sons Contracting1021720211007-8L.O.A.3630"/>
    <s v="Corbiere and Sons Contracting1021720211007-8L.O.A.3630INV #151"/>
    <s v=""/>
    <s v="CZ - All Season Access Maintenance"/>
    <x v="4"/>
  </r>
  <r>
    <x v="1"/>
    <n v="6"/>
    <n v="0"/>
    <n v="10217"/>
    <s v="20211007-8"/>
    <n v="53510612"/>
    <s v="Access"/>
    <n v="0"/>
    <s v="Rock Truck - 30 Ton- After Jan 10"/>
    <n v="138.05000000000001"/>
    <n v="11"/>
    <s v="Dynamic"/>
    <s v="103.54"/>
    <s v="0"/>
    <s v=""/>
    <s v=""/>
    <n v="1518.55"/>
    <n v="197.41149999999999"/>
    <n v="1715.9614999999999"/>
    <d v="2021-10-07T00:00:00"/>
    <n v="0"/>
    <x v="7"/>
    <d v="2021-10-21T00:00:00"/>
    <n v="168"/>
    <n v="0"/>
    <n v="0"/>
    <s v="Nathan Kyme"/>
    <s v="All Season Access Maintenance"/>
    <m/>
    <s v="VC7556-2019-017"/>
    <s v="929 OF"/>
    <m/>
    <m/>
    <m/>
    <s v="Approved"/>
    <m/>
    <m/>
    <s v="Road maitnenance activities on Ripple"/>
    <n v="6"/>
    <s v="C198-C202"/>
    <s v="Ripple Lake"/>
    <n v="0"/>
    <d v="2021-10-14T00:00:00"/>
    <m/>
    <s v="58"/>
    <d v="2021-10-16T00:00:00"/>
    <s v=""/>
    <s v=""/>
    <m/>
    <m/>
    <m/>
    <s v=""/>
    <s v="06"/>
    <s v="Corbiere and Sons Contracting1021720211007-8Rock Truck - 30 Ton- After Jan 10111518.55"/>
    <s v="Corbiere and Sons Contracting1021720211007-8Rock Truck - 30 Ton- After Jan 10111518.55INV #151"/>
    <s v=""/>
    <s v="CZ - All Season Access Maintenance"/>
    <x v="4"/>
  </r>
  <r>
    <x v="1"/>
    <n v="6"/>
    <n v="0"/>
    <n v="10217"/>
    <s v="20211007-8"/>
    <n v="53510612"/>
    <s v="Access"/>
    <n v="0"/>
    <s v="Light Truck - Pick up- After Jan 10"/>
    <n v="243.75"/>
    <n v="2"/>
    <s v="DAY"/>
    <s v="182.81"/>
    <s v="0"/>
    <s v=""/>
    <s v=""/>
    <n v="487.5"/>
    <n v="63.375"/>
    <n v="550.875"/>
    <d v="2021-10-07T00:00:00"/>
    <n v="0"/>
    <x v="7"/>
    <d v="2021-10-21T00:00:00"/>
    <n v="168"/>
    <n v="0"/>
    <n v="0"/>
    <s v="Nathan Kyme"/>
    <s v="All Season Access Maintenance"/>
    <m/>
    <s v="VC7556-2019-017"/>
    <s v="929 OF"/>
    <m/>
    <m/>
    <m/>
    <s v="Approved"/>
    <m/>
    <m/>
    <s v="Road maitnenance activities on Ripple"/>
    <n v="6"/>
    <s v="C198-C202"/>
    <s v="Ripple Lake"/>
    <n v="0"/>
    <d v="2021-10-14T00:00:00"/>
    <m/>
    <s v="58"/>
    <d v="2021-10-16T00:00:00"/>
    <s v=""/>
    <s v=""/>
    <m/>
    <m/>
    <m/>
    <s v=""/>
    <s v="06"/>
    <s v="Corbiere and Sons Contracting1021720211007-8Light Truck - Pick up- After Jan 102487.5"/>
    <s v="Corbiere and Sons Contracting1021720211007-8Light Truck - Pick up- After Jan 102487.5INV #151"/>
    <s v=""/>
    <s v="CZ - All Season Access Maintenance"/>
    <x v="4"/>
  </r>
  <r>
    <x v="1"/>
    <n v="6"/>
    <n v="0"/>
    <n v="10217"/>
    <s v="20211007-8"/>
    <n v="53510612"/>
    <s v="Access"/>
    <n v="0"/>
    <s v="Excavator Thumb - 30 - 50 ton- After Jan 10"/>
    <n v="12.21"/>
    <n v="11"/>
    <s v="HR"/>
    <s v="9.16"/>
    <s v="0"/>
    <s v=""/>
    <s v=""/>
    <n v="134.31"/>
    <n v="17.4603"/>
    <n v="151.77029999999999"/>
    <d v="2021-10-07T00:00:00"/>
    <n v="0"/>
    <x v="7"/>
    <d v="2021-10-21T00:00:00"/>
    <n v="168"/>
    <n v="0"/>
    <n v="0"/>
    <s v="Nathan Kyme"/>
    <s v="All Season Access Maintenance"/>
    <m/>
    <s v="VC7556-2019-017"/>
    <s v="929 OF"/>
    <m/>
    <m/>
    <m/>
    <s v="Approved"/>
    <m/>
    <m/>
    <s v="Road maitnenance activities on Ripple"/>
    <n v="6"/>
    <s v="C198-C202"/>
    <s v="Ripple Lake"/>
    <n v="0"/>
    <d v="2021-10-14T00:00:00"/>
    <m/>
    <s v="58"/>
    <d v="2021-10-16T00:00:00"/>
    <s v=""/>
    <s v=""/>
    <m/>
    <m/>
    <m/>
    <s v=""/>
    <s v="06"/>
    <s v="Corbiere and Sons Contracting1021720211007-8Excavator Thumb - 30 - 50 ton- After Jan 1011134.31"/>
    <s v="Corbiere and Sons Contracting1021720211007-8Excavator Thumb - 30 - 50 ton- After Jan 1011134.31INV #151"/>
    <s v=""/>
    <s v="CZ - All Season Access Maintenance"/>
    <x v="4"/>
  </r>
  <r>
    <x v="1"/>
    <n v="6"/>
    <n v="0"/>
    <n v="10217"/>
    <s v="20211007-8"/>
    <n v="53510612"/>
    <s v="Access"/>
    <n v="0"/>
    <s v="Excavator - 36 ton- After Jan 10"/>
    <n v="146.96"/>
    <n v="11"/>
    <s v="Dynamic"/>
    <s v="110.22"/>
    <s v="0"/>
    <s v=""/>
    <s v=""/>
    <n v="1616.56"/>
    <n v="210.15280000000001"/>
    <n v="1826.7127999999998"/>
    <d v="2021-10-07T00:00:00"/>
    <n v="0"/>
    <x v="7"/>
    <d v="2021-10-21T00:00:00"/>
    <n v="168"/>
    <n v="0"/>
    <n v="0"/>
    <s v="Nathan Kyme"/>
    <s v="All Season Access Maintenance"/>
    <m/>
    <s v="VC7556-2019-017"/>
    <s v="929 OF"/>
    <m/>
    <m/>
    <m/>
    <s v="Approved"/>
    <m/>
    <m/>
    <s v="Road maitnenance activities on Ripple"/>
    <n v="6"/>
    <s v="C198-C202"/>
    <s v="Ripple Lake"/>
    <n v="0"/>
    <d v="2021-10-14T00:00:00"/>
    <m/>
    <s v="58"/>
    <d v="2021-10-16T00:00:00"/>
    <s v=""/>
    <s v=""/>
    <m/>
    <m/>
    <m/>
    <s v=""/>
    <s v="06"/>
    <s v="Corbiere and Sons Contracting1021720211007-8Excavator - 36 ton- After Jan 10111616.56"/>
    <s v="Corbiere and Sons Contracting1021720211007-8Excavator - 36 ton- After Jan 10111616.56INV #151"/>
    <s v=""/>
    <s v="CZ - All Season Access Maintenance"/>
    <x v="4"/>
  </r>
  <r>
    <x v="1"/>
    <n v="6"/>
    <n v="0"/>
    <n v="10217"/>
    <s v="20211007-8"/>
    <n v="53510612"/>
    <s v="Access"/>
    <n v="0"/>
    <s v="Excavator - 36 ton- After Jan 10"/>
    <n v="146.96"/>
    <n v="11"/>
    <s v="Dynamic"/>
    <s v="110.22"/>
    <s v="0"/>
    <s v=""/>
    <s v=""/>
    <n v="1616.56"/>
    <n v="210.15280000000001"/>
    <n v="1826.7127999999998"/>
    <d v="2021-10-07T00:00:00"/>
    <n v="0"/>
    <x v="7"/>
    <d v="2021-10-21T00:00:00"/>
    <n v="168"/>
    <n v="0"/>
    <n v="0"/>
    <s v="Nathan Kyme"/>
    <s v="All Season Access Maintenance"/>
    <m/>
    <s v="VC7556-2019-017"/>
    <s v="929 OF"/>
    <m/>
    <m/>
    <m/>
    <s v="Approved"/>
    <m/>
    <m/>
    <s v="Road maitnenance activities on Ripple"/>
    <n v="6"/>
    <s v="C198-C202"/>
    <s v="Ripple Lake"/>
    <n v="0"/>
    <d v="2021-10-14T00:00:00"/>
    <m/>
    <s v="58"/>
    <d v="2021-10-16T00:00:00"/>
    <s v=""/>
    <s v=""/>
    <m/>
    <m/>
    <m/>
    <s v=""/>
    <s v="06"/>
    <s v="Corbiere and Sons Contracting1021720211007-8Excavator - 36 ton- After Jan 10111616.56"/>
    <s v="Corbiere and Sons Contracting1021720211007-8Excavator - 36 ton- After Jan 10111616.56INV #151"/>
    <s v=""/>
    <s v="CZ - All Season Access Maintenance"/>
    <x v="4"/>
  </r>
  <r>
    <x v="1"/>
    <n v="6"/>
    <n v="0"/>
    <n v="10216"/>
    <s v="20211007-7"/>
    <n v="53510612"/>
    <s v="Access"/>
    <n v="0"/>
    <s v="Operator - Principle - After Jan 10"/>
    <n v="75"/>
    <n v="12"/>
    <s v="HR"/>
    <s v=""/>
    <s v=""/>
    <s v="75"/>
    <s v="0"/>
    <n v="900"/>
    <n v="117"/>
    <n v="1016.9999999999999"/>
    <d v="2021-10-07T00:00:00"/>
    <n v="0"/>
    <x v="7"/>
    <d v="2021-10-21T00:00:00"/>
    <n v="168"/>
    <n v="0"/>
    <n v="0"/>
    <s v="Nathan Kyme"/>
    <s v="All Season Access Maintenance"/>
    <m/>
    <s v="VC7556-2019-017"/>
    <s v="929 OF"/>
    <m/>
    <m/>
    <m/>
    <s v="Approved"/>
    <m/>
    <m/>
    <s v="Road maintenance being done on Neys Road"/>
    <n v="6"/>
    <s v="C219-C236"/>
    <s v="Neys"/>
    <n v="0"/>
    <d v="2021-10-14T00:00:00"/>
    <m/>
    <s v="58"/>
    <d v="2021-10-16T00:00:00"/>
    <s v=""/>
    <s v=""/>
    <m/>
    <m/>
    <m/>
    <s v=""/>
    <s v="06"/>
    <s v="Corbiere and Sons Contracting1021620211007-7Operator - Principle - After Jan 1012900"/>
    <s v="Corbiere and Sons Contracting1021620211007-7Operator - Principle - After Jan 1012900INV #151"/>
    <s v=""/>
    <s v="CZ - All Season Access Maintenance"/>
    <x v="4"/>
  </r>
  <r>
    <x v="1"/>
    <n v="6"/>
    <n v="0"/>
    <n v="10216"/>
    <s v="20211007-7"/>
    <n v="53510612"/>
    <s v="Access"/>
    <n v="0"/>
    <s v="L.O.A."/>
    <n v="210"/>
    <n v="1"/>
    <s v="DAY"/>
    <s v=""/>
    <s v=""/>
    <m/>
    <s v="0"/>
    <n v="210"/>
    <n v="27.3"/>
    <n v="237.29999999999998"/>
    <d v="2021-10-07T00:00:00"/>
    <n v="0"/>
    <x v="7"/>
    <d v="2021-10-21T00:00:00"/>
    <n v="168"/>
    <n v="0"/>
    <n v="0"/>
    <s v="Nathan Kyme"/>
    <s v="All Season Access Maintenance"/>
    <m/>
    <s v="VC7556-2019-017"/>
    <s v="929 OF"/>
    <m/>
    <m/>
    <m/>
    <s v="Approved"/>
    <m/>
    <m/>
    <s v="Road maintenance being done on Neys Road"/>
    <n v="6"/>
    <s v="C219-C236"/>
    <s v="Neys"/>
    <n v="0"/>
    <d v="2021-10-14T00:00:00"/>
    <m/>
    <s v="58"/>
    <d v="2021-10-16T00:00:00"/>
    <s v=""/>
    <s v=""/>
    <m/>
    <m/>
    <m/>
    <s v=""/>
    <s v="06"/>
    <s v="Corbiere and Sons Contracting1021620211007-7L.O.A.1210"/>
    <s v="Corbiere and Sons Contracting1021620211007-7L.O.A.1210INV #151"/>
    <s v=""/>
    <s v="CZ - All Season Access Maintenance"/>
    <x v="4"/>
  </r>
  <r>
    <x v="1"/>
    <n v="6"/>
    <n v="0"/>
    <n v="10216"/>
    <s v="20211007-7"/>
    <n v="53510612"/>
    <s v="Access"/>
    <n v="0"/>
    <s v="Excavator Thumb - 30 - 50 ton- After Jan 10"/>
    <n v="12.21"/>
    <n v="11"/>
    <s v="HR"/>
    <s v="9.16"/>
    <s v="0"/>
    <s v=""/>
    <s v=""/>
    <n v="134.31"/>
    <n v="17.4603"/>
    <n v="151.77029999999999"/>
    <d v="2021-10-07T00:00:00"/>
    <n v="0"/>
    <x v="7"/>
    <d v="2021-10-21T00:00:00"/>
    <n v="168"/>
    <n v="0"/>
    <n v="0"/>
    <s v="Nathan Kyme"/>
    <s v="All Season Access Maintenance"/>
    <m/>
    <s v="VC7556-2019-017"/>
    <s v="929 OF"/>
    <m/>
    <m/>
    <m/>
    <s v="Approved"/>
    <m/>
    <m/>
    <s v="Road maintenance being done on Neys Road"/>
    <n v="6"/>
    <s v="C219-C236"/>
    <s v="Neys"/>
    <n v="0"/>
    <d v="2021-10-14T00:00:00"/>
    <m/>
    <s v="58"/>
    <d v="2021-10-16T00:00:00"/>
    <s v=""/>
    <s v=""/>
    <m/>
    <m/>
    <m/>
    <s v=""/>
    <s v="06"/>
    <s v="Corbiere and Sons Contracting1021620211007-7Excavator Thumb - 30 - 50 ton- After Jan 1011134.31"/>
    <s v="Corbiere and Sons Contracting1021620211007-7Excavator Thumb - 30 - 50 ton- After Jan 1011134.31INV #151"/>
    <s v=""/>
    <s v="CZ - All Season Access Maintenance"/>
    <x v="4"/>
  </r>
  <r>
    <x v="1"/>
    <n v="6"/>
    <n v="0"/>
    <n v="10216"/>
    <s v="20211007-7"/>
    <n v="53510612"/>
    <s v="Access"/>
    <n v="0"/>
    <s v="Excavator - 36 ton- After Jan 10"/>
    <n v="146.96"/>
    <n v="11"/>
    <s v="Dynamic"/>
    <s v="110.22"/>
    <s v="0"/>
    <s v=""/>
    <s v=""/>
    <n v="1616.56"/>
    <n v="210.15280000000001"/>
    <n v="1826.7127999999998"/>
    <d v="2021-10-07T00:00:00"/>
    <n v="0"/>
    <x v="7"/>
    <d v="2021-10-21T00:00:00"/>
    <n v="168"/>
    <n v="0"/>
    <n v="0"/>
    <s v="Nathan Kyme"/>
    <s v="All Season Access Maintenance"/>
    <m/>
    <s v="VC7556-2019-017"/>
    <s v="929 OF"/>
    <m/>
    <m/>
    <m/>
    <s v="Approved"/>
    <m/>
    <m/>
    <s v="Road maintenance being done on Neys Road"/>
    <n v="6"/>
    <s v="C219-C236"/>
    <s v="Neys"/>
    <n v="0"/>
    <d v="2021-10-14T00:00:00"/>
    <m/>
    <s v="58"/>
    <d v="2021-10-16T00:00:00"/>
    <s v=""/>
    <s v=""/>
    <m/>
    <m/>
    <m/>
    <s v=""/>
    <s v="06"/>
    <s v="Corbiere and Sons Contracting1021620211007-7Excavator - 36 ton- After Jan 10111616.56"/>
    <s v="Corbiere and Sons Contracting1021620211007-7Excavator - 36 ton- After Jan 10111616.56INV #151"/>
    <s v=""/>
    <s v="CZ - All Season Access Maintenance"/>
    <x v="4"/>
  </r>
  <r>
    <x v="1"/>
    <n v="6"/>
    <n v="0"/>
    <n v="10219"/>
    <s v="20211007-10"/>
    <n v="53510612"/>
    <s v="Access"/>
    <n v="0"/>
    <s v="Labourer - General - After Jan 10"/>
    <n v="60"/>
    <n v="6"/>
    <s v="HR"/>
    <s v=""/>
    <s v=""/>
    <s v="60"/>
    <s v="0"/>
    <n v="360"/>
    <n v="46.800000000000004"/>
    <n v="406.79999999999995"/>
    <d v="2021-10-07T00:00:00"/>
    <n v="0"/>
    <x v="7"/>
    <d v="2021-10-21T00:00:00"/>
    <n v="168"/>
    <n v="0"/>
    <n v="0"/>
    <s v="Nathan Kyme"/>
    <s v="All Season Access Maintenance"/>
    <m/>
    <s v="VC7556-2019-017"/>
    <s v="929 OF"/>
    <m/>
    <m/>
    <m/>
    <s v="Approved"/>
    <m/>
    <m/>
    <s v="Road maintenance activities on Del Lake Road"/>
    <n v="6"/>
    <s v="C186-C195"/>
    <s v="Del Lake"/>
    <n v="0"/>
    <d v="2021-10-14T00:00:00"/>
    <m/>
    <s v="58"/>
    <d v="2021-10-16T00:00:00"/>
    <s v=""/>
    <s v=""/>
    <m/>
    <m/>
    <m/>
    <s v=""/>
    <s v="06"/>
    <s v="Corbiere and Sons Contracting1021920211007-10Labourer - General - After Jan 106360"/>
    <s v="Corbiere and Sons Contracting1021920211007-10Labourer - General - After Jan 106360INV #151"/>
    <s v=""/>
    <s v="CZ - All Season Access Maintenance"/>
    <x v="4"/>
  </r>
  <r>
    <x v="1"/>
    <n v="6"/>
    <n v="0"/>
    <n v="10219"/>
    <s v="20211007-10"/>
    <n v="53510612"/>
    <s v="Access"/>
    <n v="0"/>
    <s v="Operator - Principle - After Jan 10"/>
    <n v="75"/>
    <n v="12"/>
    <s v="HR"/>
    <s v=""/>
    <s v=""/>
    <s v="75"/>
    <s v="0"/>
    <n v="900"/>
    <n v="117"/>
    <n v="1016.9999999999999"/>
    <d v="2021-10-07T00:00:00"/>
    <n v="0"/>
    <x v="7"/>
    <d v="2021-10-21T00:00:00"/>
    <n v="168"/>
    <n v="0"/>
    <n v="0"/>
    <s v="Nathan Kyme"/>
    <s v="All Season Access Maintenance"/>
    <m/>
    <s v="VC7556-2019-017"/>
    <s v="929 OF"/>
    <m/>
    <m/>
    <m/>
    <s v="Approved"/>
    <m/>
    <m/>
    <s v="Road maintenance activities on Del Lake Road"/>
    <n v="6"/>
    <s v="C186-C195"/>
    <s v="Del Lake"/>
    <n v="0"/>
    <d v="2021-10-14T00:00:00"/>
    <m/>
    <s v="58"/>
    <d v="2021-10-16T00:00:00"/>
    <s v=""/>
    <s v=""/>
    <m/>
    <m/>
    <m/>
    <s v=""/>
    <s v="06"/>
    <s v="Corbiere and Sons Contracting1021920211007-10Operator - Principle - After Jan 1012900"/>
    <s v="Corbiere and Sons Contracting1021920211007-10Operator - Principle - After Jan 1012900INV #151"/>
    <s v=""/>
    <s v="CZ - All Season Access Maintenance"/>
    <x v="4"/>
  </r>
  <r>
    <x v="1"/>
    <n v="6"/>
    <n v="0"/>
    <n v="10219"/>
    <s v="20211007-10"/>
    <n v="53510612"/>
    <s v="Access"/>
    <n v="0"/>
    <s v="L.O.A."/>
    <n v="210"/>
    <n v="4"/>
    <s v="DAY"/>
    <s v=""/>
    <s v=""/>
    <m/>
    <s v="0"/>
    <n v="840"/>
    <n v="109.2"/>
    <n v="949.19999999999993"/>
    <d v="2021-10-07T00:00:00"/>
    <n v="0"/>
    <x v="7"/>
    <d v="2021-10-21T00:00:00"/>
    <n v="168"/>
    <n v="0"/>
    <n v="0"/>
    <s v="Nathan Kyme"/>
    <s v="All Season Access Maintenance"/>
    <m/>
    <s v="VC7556-2019-017"/>
    <s v="929 OF"/>
    <m/>
    <m/>
    <m/>
    <s v="Approved"/>
    <m/>
    <m/>
    <s v="Road maintenance activities on Del Lake Road"/>
    <n v="6"/>
    <s v="C186-C195"/>
    <s v="Del Lake"/>
    <n v="0"/>
    <d v="2021-10-14T00:00:00"/>
    <m/>
    <s v="58"/>
    <d v="2021-10-16T00:00:00"/>
    <s v=""/>
    <s v=""/>
    <m/>
    <m/>
    <m/>
    <s v=""/>
    <s v="06"/>
    <s v="Corbiere and Sons Contracting1021920211007-10L.O.A.4840"/>
    <s v="Corbiere and Sons Contracting1021920211007-10L.O.A.4840INV #151"/>
    <s v=""/>
    <s v="CZ - All Season Access Maintenance"/>
    <x v="4"/>
  </r>
  <r>
    <x v="1"/>
    <n v="6"/>
    <n v="0"/>
    <n v="10219"/>
    <s v="20211007-10"/>
    <n v="53510612"/>
    <s v="Access"/>
    <n v="0"/>
    <s v="Foreman"/>
    <n v="95"/>
    <n v="6"/>
    <s v="HR"/>
    <s v=""/>
    <s v=""/>
    <s v="95"/>
    <s v="0"/>
    <n v="570"/>
    <n v="74.100000000000009"/>
    <n v="644.09999999999991"/>
    <d v="2021-10-07T00:00:00"/>
    <n v="0"/>
    <x v="7"/>
    <d v="2021-10-21T00:00:00"/>
    <n v="168"/>
    <n v="0"/>
    <n v="0"/>
    <s v="Nathan Kyme"/>
    <s v="All Season Access Maintenance"/>
    <m/>
    <s v="VC7556-2019-017"/>
    <s v="929 OF"/>
    <m/>
    <m/>
    <m/>
    <s v="Approved"/>
    <m/>
    <m/>
    <s v="Road maintenance activities on Del Lake Road"/>
    <n v="6"/>
    <s v="C186-C195"/>
    <s v="Del Lake"/>
    <n v="0"/>
    <d v="2021-10-14T00:00:00"/>
    <m/>
    <s v="58"/>
    <d v="2021-10-16T00:00:00"/>
    <s v=""/>
    <s v=""/>
    <m/>
    <m/>
    <m/>
    <s v=""/>
    <s v="06"/>
    <s v="Corbiere and Sons Contracting1021920211007-10Foreman6570"/>
    <s v="Corbiere and Sons Contracting1021920211007-10Foreman6570INV #151"/>
    <s v=""/>
    <s v="CZ - All Season Access Maintenance"/>
    <x v="4"/>
  </r>
  <r>
    <x v="1"/>
    <n v="6"/>
    <n v="0"/>
    <n v="10219"/>
    <s v="20211007-10"/>
    <n v="53510612"/>
    <s v="Access"/>
    <n v="0"/>
    <s v="Light Truck - Pick up- After Jan 10"/>
    <n v="243.75"/>
    <n v="1"/>
    <s v="DAY"/>
    <s v="182.81"/>
    <s v="0"/>
    <s v=""/>
    <s v=""/>
    <n v="243.75"/>
    <n v="31.6875"/>
    <n v="275.4375"/>
    <d v="2021-10-07T00:00:00"/>
    <n v="0"/>
    <x v="7"/>
    <d v="2021-10-21T00:00:00"/>
    <n v="168"/>
    <n v="0"/>
    <n v="0"/>
    <s v="Nathan Kyme"/>
    <s v="All Season Access Maintenance"/>
    <m/>
    <s v="VC7556-2019-017"/>
    <s v="929 OF"/>
    <m/>
    <m/>
    <m/>
    <s v="Approved"/>
    <m/>
    <m/>
    <s v="Road maintenance activities on Del Lake Road"/>
    <n v="6"/>
    <s v="C186-C195"/>
    <s v="Del Lake"/>
    <n v="0"/>
    <d v="2021-10-14T00:00:00"/>
    <m/>
    <s v="58"/>
    <d v="2021-10-16T00:00:00"/>
    <s v=""/>
    <s v=""/>
    <m/>
    <m/>
    <m/>
    <s v=""/>
    <s v="06"/>
    <s v="Corbiere and Sons Contracting1021920211007-10Light Truck - Pick up- After Jan 101243.75"/>
    <s v="Corbiere and Sons Contracting1021920211007-10Light Truck - Pick up- After Jan 101243.75INV #151"/>
    <s v=""/>
    <s v="CZ - All Season Access Maintenance"/>
    <x v="4"/>
  </r>
  <r>
    <x v="1"/>
    <n v="6"/>
    <n v="0"/>
    <n v="10219"/>
    <s v="20211007-10"/>
    <n v="53510612"/>
    <s v="Access"/>
    <n v="0"/>
    <s v="Excavator Thumb - 30 - 50 ton- After Jan 10"/>
    <n v="12.21"/>
    <n v="5.5"/>
    <s v="HR"/>
    <s v="9.16"/>
    <s v="0"/>
    <s v=""/>
    <s v=""/>
    <n v="67.155000000000001"/>
    <n v="8.7301500000000001"/>
    <n v="75.885149999999996"/>
    <d v="2021-10-07T00:00:00"/>
    <n v="0"/>
    <x v="7"/>
    <d v="2021-10-21T00:00:00"/>
    <n v="168"/>
    <n v="0"/>
    <n v="0"/>
    <s v="Nathan Kyme"/>
    <s v="All Season Access Maintenance"/>
    <m/>
    <s v="VC7556-2019-017"/>
    <s v="929 OF"/>
    <m/>
    <m/>
    <m/>
    <s v="Approved"/>
    <m/>
    <m/>
    <s v="Road maintenance activities on Del Lake Road"/>
    <n v="6"/>
    <s v="C186-C195"/>
    <s v="Del Lake"/>
    <n v="0"/>
    <d v="2021-10-14T00:00:00"/>
    <m/>
    <s v="58"/>
    <d v="2021-10-16T00:00:00"/>
    <s v=""/>
    <s v=""/>
    <m/>
    <m/>
    <m/>
    <s v=""/>
    <s v="06"/>
    <s v="Corbiere and Sons Contracting1021920211007-10Excavator Thumb - 30 - 50 ton- After Jan 105.567.155"/>
    <s v="Corbiere and Sons Contracting1021920211007-10Excavator Thumb - 30 - 50 ton- After Jan 105.567.155INV #151"/>
    <s v=""/>
    <s v="CZ - All Season Access Maintenance"/>
    <x v="4"/>
  </r>
  <r>
    <x v="1"/>
    <n v="6"/>
    <n v="0"/>
    <n v="10219"/>
    <s v="20211007-10"/>
    <n v="53510612"/>
    <s v="Access"/>
    <n v="0"/>
    <s v="Excavator Thumb - 30 - 50 ton- After Jan 10"/>
    <n v="12.21"/>
    <n v="5.5"/>
    <s v="HR"/>
    <s v="9.16"/>
    <s v="0"/>
    <s v=""/>
    <s v=""/>
    <n v="67.155000000000001"/>
    <n v="8.7301500000000001"/>
    <n v="75.885149999999996"/>
    <d v="2021-10-07T00:00:00"/>
    <n v="0"/>
    <x v="7"/>
    <d v="2021-10-21T00:00:00"/>
    <n v="168"/>
    <n v="0"/>
    <n v="0"/>
    <s v="Nathan Kyme"/>
    <s v="All Season Access Maintenance"/>
    <m/>
    <s v="VC7556-2019-017"/>
    <s v="929 OF"/>
    <m/>
    <m/>
    <m/>
    <s v="Approved"/>
    <m/>
    <m/>
    <s v="Road maintenance activities on Del Lake Road"/>
    <n v="6"/>
    <s v="C186-C195"/>
    <s v="Del Lake"/>
    <n v="0"/>
    <d v="2021-10-14T00:00:00"/>
    <m/>
    <s v="58"/>
    <d v="2021-10-16T00:00:00"/>
    <s v=""/>
    <s v=""/>
    <m/>
    <m/>
    <m/>
    <s v=""/>
    <s v="06"/>
    <s v="Corbiere and Sons Contracting1021920211007-10Excavator Thumb - 30 - 50 ton- After Jan 105.567.155"/>
    <s v="Corbiere and Sons Contracting1021920211007-10Excavator Thumb - 30 - 50 ton- After Jan 105.567.155INV #151"/>
    <s v=""/>
    <s v="CZ - All Season Access Maintenance"/>
    <x v="4"/>
  </r>
  <r>
    <x v="1"/>
    <n v="6"/>
    <n v="0"/>
    <n v="10219"/>
    <s v="20211007-10"/>
    <n v="53510612"/>
    <s v="Access"/>
    <n v="0"/>
    <s v="Excavator - 36 ton- After Jan 10"/>
    <n v="146.96"/>
    <n v="5.5"/>
    <s v="Dynamic"/>
    <s v="110.22"/>
    <s v="0"/>
    <s v=""/>
    <s v=""/>
    <n v="808.28"/>
    <n v="105.07640000000001"/>
    <n v="913.35639999999989"/>
    <d v="2021-10-07T00:00:00"/>
    <n v="0"/>
    <x v="7"/>
    <d v="2021-10-21T00:00:00"/>
    <n v="168"/>
    <n v="0"/>
    <n v="0"/>
    <s v="Nathan Kyme"/>
    <s v="All Season Access Maintenance"/>
    <m/>
    <s v="VC7556-2019-017"/>
    <s v="929 OF"/>
    <m/>
    <m/>
    <m/>
    <s v="Approved"/>
    <m/>
    <m/>
    <s v="Road maintenance activities on Del Lake Road"/>
    <n v="6"/>
    <s v="C186-C195"/>
    <s v="Del Lake"/>
    <n v="0"/>
    <d v="2021-10-14T00:00:00"/>
    <m/>
    <s v="58"/>
    <d v="2021-10-16T00:00:00"/>
    <s v=""/>
    <s v=""/>
    <m/>
    <m/>
    <m/>
    <s v=""/>
    <s v="06"/>
    <s v="Corbiere and Sons Contracting1021920211007-10Excavator - 36 ton- After Jan 105.5808.28"/>
    <s v="Corbiere and Sons Contracting1021920211007-10Excavator - 36 ton- After Jan 105.5808.28INV #151"/>
    <s v=""/>
    <s v="CZ - All Season Access Maintenance"/>
    <x v="4"/>
  </r>
  <r>
    <x v="1"/>
    <n v="6"/>
    <n v="0"/>
    <n v="10219"/>
    <s v="20211007-10"/>
    <n v="53510612"/>
    <s v="Access"/>
    <n v="0"/>
    <s v="Excavator - 36 ton- After Jan 10"/>
    <n v="146.96"/>
    <n v="5.5"/>
    <s v="Dynamic"/>
    <s v="110.22"/>
    <s v="0"/>
    <s v=""/>
    <s v=""/>
    <n v="808.28"/>
    <n v="105.07640000000001"/>
    <n v="913.35639999999989"/>
    <d v="2021-10-07T00:00:00"/>
    <n v="0"/>
    <x v="7"/>
    <d v="2021-10-21T00:00:00"/>
    <n v="168"/>
    <n v="0"/>
    <n v="0"/>
    <s v="Nathan Kyme"/>
    <s v="All Season Access Maintenance"/>
    <m/>
    <s v="VC7556-2019-017"/>
    <s v="929 OF"/>
    <m/>
    <m/>
    <m/>
    <s v="Approved"/>
    <m/>
    <m/>
    <s v="Road maintenance activities on Del Lake Road"/>
    <n v="6"/>
    <s v="C186-C195"/>
    <s v="Del Lake"/>
    <n v="0"/>
    <d v="2021-10-14T00:00:00"/>
    <m/>
    <s v="58"/>
    <d v="2021-10-16T00:00:00"/>
    <s v=""/>
    <s v=""/>
    <m/>
    <m/>
    <m/>
    <s v=""/>
    <s v="06"/>
    <s v="Corbiere and Sons Contracting1021920211007-10Excavator - 36 ton- After Jan 105.5808.28"/>
    <s v="Corbiere and Sons Contracting1021920211007-10Excavator - 36 ton- After Jan 105.5808.28INV #151"/>
    <s v=""/>
    <s v="CZ - All Season Access Maintenance"/>
    <x v="4"/>
  </r>
  <r>
    <x v="1"/>
    <n v="6"/>
    <n v="0"/>
    <n v="10219"/>
    <s v="20211007-10"/>
    <n v="53510612"/>
    <s v="Access"/>
    <n v="0"/>
    <s v="Excavator - 36 ton- After Jan 10"/>
    <n v="146.96"/>
    <n v="5.5"/>
    <s v="Dynamic"/>
    <s v="110.22"/>
    <s v="0"/>
    <s v=""/>
    <s v=""/>
    <n v="808.28"/>
    <n v="105.07640000000001"/>
    <n v="913.35639999999989"/>
    <d v="2021-10-07T00:00:00"/>
    <n v="0"/>
    <x v="7"/>
    <d v="2021-10-21T00:00:00"/>
    <n v="168"/>
    <n v="0"/>
    <n v="0"/>
    <s v="Nathan Kyme"/>
    <s v="All Season Access Maintenance"/>
    <m/>
    <s v="VC7556-2019-017"/>
    <s v="929 OF"/>
    <m/>
    <m/>
    <m/>
    <s v="Approved"/>
    <m/>
    <m/>
    <s v="Road maintenance activities on Del Lake Road"/>
    <n v="6"/>
    <s v="C186-C195"/>
    <s v="Del Lake"/>
    <n v="0"/>
    <d v="2021-10-14T00:00:00"/>
    <m/>
    <s v="58"/>
    <d v="2021-10-16T00:00:00"/>
    <s v=""/>
    <s v=""/>
    <m/>
    <m/>
    <m/>
    <s v=""/>
    <s v="06"/>
    <s v="Corbiere and Sons Contracting1021920211007-10Excavator - 36 ton- After Jan 105.5808.28"/>
    <s v="Corbiere and Sons Contracting1021920211007-10Excavator - 36 ton- After Jan 105.5808.28INV #151"/>
    <s v=""/>
    <s v="CZ - All Season Access Maintenance"/>
    <x v="4"/>
  </r>
  <r>
    <x v="1"/>
    <n v="6"/>
    <n v="0"/>
    <n v="10210"/>
    <s v="20211006-9"/>
    <n v="53510612"/>
    <s v="Access"/>
    <n v="0"/>
    <s v="Labourer - General - After Jan 10"/>
    <n v="60"/>
    <n v="9"/>
    <s v="HR"/>
    <s v=""/>
    <s v=""/>
    <s v="60"/>
    <s v="0"/>
    <n v="540"/>
    <n v="70.2"/>
    <n v="610.19999999999993"/>
    <d v="2021-10-06T00:00:00"/>
    <n v="0"/>
    <x v="7"/>
    <d v="2021-10-21T00:00:00"/>
    <n v="168"/>
    <n v="0"/>
    <n v="0"/>
    <s v="Nathan Kyme"/>
    <s v="All Season Access Maintenance"/>
    <m/>
    <s v="VC7556-2019-017"/>
    <s v="929 OF"/>
    <m/>
    <m/>
    <m/>
    <s v="Approved"/>
    <m/>
    <m/>
    <s v="Road Maintenance activities on Mink Creek Road"/>
    <n v="6"/>
    <s v="C237-C247"/>
    <s v="Mink Creek"/>
    <n v="0"/>
    <d v="2021-10-13T00:00:00"/>
    <m/>
    <s v="58"/>
    <d v="2021-10-16T00:00:00"/>
    <s v=""/>
    <s v=""/>
    <m/>
    <m/>
    <m/>
    <s v=""/>
    <s v="06"/>
    <s v="Corbiere and Sons Contracting1021020211006-9Labourer - General - After Jan 109540"/>
    <s v="Corbiere and Sons Contracting1021020211006-9Labourer - General - After Jan 109540INV #151"/>
    <s v=""/>
    <s v="CZ - All Season Access Maintenance"/>
    <x v="4"/>
  </r>
  <r>
    <x v="1"/>
    <n v="6"/>
    <n v="0"/>
    <n v="10210"/>
    <s v="20211006-9"/>
    <n v="53510612"/>
    <s v="Access"/>
    <n v="0"/>
    <s v="Operator - Principle - After Jan 10"/>
    <n v="75"/>
    <n v="29"/>
    <s v="HR"/>
    <s v=""/>
    <s v=""/>
    <s v="75"/>
    <s v="0"/>
    <n v="2175"/>
    <n v="282.75"/>
    <n v="2457.7499999999995"/>
    <d v="2021-10-06T00:00:00"/>
    <n v="0"/>
    <x v="7"/>
    <d v="2021-10-21T00:00:00"/>
    <n v="168"/>
    <n v="0"/>
    <n v="0"/>
    <s v="Nathan Kyme"/>
    <s v="All Season Access Maintenance"/>
    <m/>
    <s v="VC7556-2019-017"/>
    <s v="929 OF"/>
    <m/>
    <m/>
    <m/>
    <s v="Approved"/>
    <m/>
    <m/>
    <s v="Road Maintenance activities on Mink Creek Road"/>
    <n v="6"/>
    <s v="C237-C247"/>
    <s v="Mink Creek"/>
    <n v="0"/>
    <d v="2021-10-13T00:00:00"/>
    <m/>
    <s v="58"/>
    <d v="2021-10-16T00:00:00"/>
    <s v=""/>
    <s v=""/>
    <m/>
    <m/>
    <m/>
    <s v=""/>
    <s v="06"/>
    <s v="Corbiere and Sons Contracting1021020211006-9Operator - Principle - After Jan 10292175"/>
    <s v="Corbiere and Sons Contracting1021020211006-9Operator - Principle - After Jan 10292175INV #151"/>
    <s v=""/>
    <s v="CZ - All Season Access Maintenance"/>
    <x v="4"/>
  </r>
  <r>
    <x v="1"/>
    <n v="6"/>
    <n v="0"/>
    <n v="10210"/>
    <s v="20211006-9"/>
    <n v="53510612"/>
    <s v="Access"/>
    <n v="0"/>
    <s v="L.O.A."/>
    <n v="210"/>
    <n v="5"/>
    <s v="DAY"/>
    <s v=""/>
    <s v=""/>
    <m/>
    <s v="0"/>
    <n v="1050"/>
    <n v="136.5"/>
    <n v="1186.5"/>
    <d v="2021-10-06T00:00:00"/>
    <n v="0"/>
    <x v="7"/>
    <d v="2021-10-21T00:00:00"/>
    <n v="168"/>
    <n v="0"/>
    <n v="0"/>
    <s v="Nathan Kyme"/>
    <s v="All Season Access Maintenance"/>
    <m/>
    <s v="VC7556-2019-017"/>
    <s v="929 OF"/>
    <m/>
    <m/>
    <m/>
    <s v="Approved"/>
    <m/>
    <m/>
    <s v="Road Maintenance activities on Mink Creek Road"/>
    <n v="6"/>
    <s v="C237-C247"/>
    <s v="Mink Creek"/>
    <n v="0"/>
    <d v="2021-10-13T00:00:00"/>
    <m/>
    <s v="58"/>
    <d v="2021-10-16T00:00:00"/>
    <s v=""/>
    <s v=""/>
    <m/>
    <m/>
    <m/>
    <s v=""/>
    <s v="06"/>
    <s v="Corbiere and Sons Contracting1021020211006-9L.O.A.51050"/>
    <s v="Corbiere and Sons Contracting1021020211006-9L.O.A.51050INV #151"/>
    <s v=""/>
    <s v="CZ - All Season Access Maintenance"/>
    <x v="4"/>
  </r>
  <r>
    <x v="1"/>
    <n v="6"/>
    <n v="0"/>
    <n v="10210"/>
    <s v="20211006-9"/>
    <n v="53510612"/>
    <s v="Access"/>
    <n v="0"/>
    <s v="Foreman"/>
    <n v="95"/>
    <n v="8"/>
    <s v="HR"/>
    <s v=""/>
    <s v=""/>
    <s v="95"/>
    <s v="0"/>
    <n v="760"/>
    <n v="98.8"/>
    <n v="858.8"/>
    <d v="2021-10-06T00:00:00"/>
    <n v="0"/>
    <x v="7"/>
    <d v="2021-10-21T00:00:00"/>
    <n v="168"/>
    <n v="0"/>
    <n v="0"/>
    <s v="Nathan Kyme"/>
    <s v="All Season Access Maintenance"/>
    <m/>
    <s v="VC7556-2019-017"/>
    <s v="929 OF"/>
    <m/>
    <m/>
    <m/>
    <s v="Approved"/>
    <m/>
    <m/>
    <s v="Road Maintenance activities on Mink Creek Road"/>
    <n v="6"/>
    <s v="C237-C247"/>
    <s v="Mink Creek"/>
    <n v="0"/>
    <d v="2021-10-13T00:00:00"/>
    <m/>
    <s v="58"/>
    <d v="2021-10-16T00:00:00"/>
    <s v=""/>
    <s v=""/>
    <m/>
    <m/>
    <m/>
    <s v=""/>
    <s v="06"/>
    <s v="Corbiere and Sons Contracting1021020211006-9Foreman8760"/>
    <s v="Corbiere and Sons Contracting1021020211006-9Foreman8760INV #151"/>
    <s v=""/>
    <s v="CZ - All Season Access Maintenance"/>
    <x v="4"/>
  </r>
  <r>
    <x v="1"/>
    <n v="6"/>
    <n v="0"/>
    <n v="10210"/>
    <s v="20211006-9"/>
    <n v="53510612"/>
    <s v="Access"/>
    <n v="0"/>
    <s v="Rock Truck - 30 Ton- After Jan 10"/>
    <n v="138.05000000000001"/>
    <n v="9"/>
    <s v="Dynamic"/>
    <s v="103.54"/>
    <s v="0"/>
    <s v=""/>
    <s v=""/>
    <n v="1242.45"/>
    <n v="161.51850000000002"/>
    <n v="1403.9684999999999"/>
    <d v="2021-10-06T00:00:00"/>
    <n v="0"/>
    <x v="7"/>
    <d v="2021-10-21T00:00:00"/>
    <n v="168"/>
    <n v="0"/>
    <n v="0"/>
    <s v="Nathan Kyme"/>
    <s v="All Season Access Maintenance"/>
    <m/>
    <s v="VC7556-2019-017"/>
    <s v="929 OF"/>
    <m/>
    <m/>
    <m/>
    <s v="Approved"/>
    <m/>
    <m/>
    <s v="Road Maintenance activities on Mink Creek Road"/>
    <n v="6"/>
    <s v="C237-C247"/>
    <s v="Mink Creek"/>
    <n v="0"/>
    <d v="2021-10-13T00:00:00"/>
    <m/>
    <s v="58"/>
    <d v="2021-10-16T00:00:00"/>
    <s v=""/>
    <s v=""/>
    <m/>
    <m/>
    <m/>
    <s v=""/>
    <s v="06"/>
    <s v="Corbiere and Sons Contracting1021020211006-9Rock Truck - 30 Ton- After Jan 1091242.45"/>
    <s v="Corbiere and Sons Contracting1021020211006-9Rock Truck - 30 Ton- After Jan 1091242.45INV #151"/>
    <s v=""/>
    <s v="CZ - All Season Access Maintenance"/>
    <x v="4"/>
  </r>
  <r>
    <x v="1"/>
    <n v="6"/>
    <n v="0"/>
    <n v="10210"/>
    <s v="20211006-9"/>
    <n v="53510612"/>
    <s v="Access"/>
    <n v="0"/>
    <s v="Light Truck - Pick up- After Jan 10"/>
    <n v="243.75"/>
    <n v="4"/>
    <s v="DAY"/>
    <s v="182.81"/>
    <s v="0"/>
    <s v=""/>
    <s v=""/>
    <n v="975"/>
    <n v="126.75"/>
    <n v="1101.75"/>
    <d v="2021-10-06T00:00:00"/>
    <n v="0"/>
    <x v="7"/>
    <d v="2021-10-21T00:00:00"/>
    <n v="168"/>
    <n v="0"/>
    <n v="0"/>
    <s v="Nathan Kyme"/>
    <s v="All Season Access Maintenance"/>
    <m/>
    <s v="VC7556-2019-017"/>
    <s v="929 OF"/>
    <m/>
    <m/>
    <m/>
    <s v="Approved"/>
    <m/>
    <m/>
    <s v="Road Maintenance activities on Mink Creek Road"/>
    <n v="6"/>
    <s v="C237-C247"/>
    <s v="Mink Creek"/>
    <n v="0"/>
    <d v="2021-10-13T00:00:00"/>
    <m/>
    <s v="58"/>
    <d v="2021-10-16T00:00:00"/>
    <s v=""/>
    <s v=""/>
    <m/>
    <m/>
    <m/>
    <s v=""/>
    <s v="06"/>
    <s v="Corbiere and Sons Contracting1021020211006-9Light Truck - Pick up- After Jan 104975"/>
    <s v="Corbiere and Sons Contracting1021020211006-9Light Truck - Pick up- After Jan 104975INV #151"/>
    <s v=""/>
    <s v="CZ - All Season Access Maintenance"/>
    <x v="4"/>
  </r>
  <r>
    <x v="1"/>
    <n v="6"/>
    <n v="0"/>
    <n v="10210"/>
    <s v="20211006-9"/>
    <n v="53510612"/>
    <s v="Access"/>
    <n v="0"/>
    <s v="Excavator - 36 ton- After Jan 10"/>
    <n v="146.96"/>
    <n v="9"/>
    <s v="Dynamic"/>
    <s v="110.22"/>
    <s v="0"/>
    <s v=""/>
    <s v=""/>
    <n v="1322.64"/>
    <n v="171.94320000000002"/>
    <n v="1494.5832"/>
    <d v="2021-10-06T00:00:00"/>
    <n v="0"/>
    <x v="7"/>
    <d v="2021-10-21T00:00:00"/>
    <n v="168"/>
    <n v="0"/>
    <n v="0"/>
    <s v="Nathan Kyme"/>
    <s v="All Season Access Maintenance"/>
    <m/>
    <s v="VC7556-2019-017"/>
    <s v="929 OF"/>
    <m/>
    <m/>
    <m/>
    <s v="Approved"/>
    <m/>
    <m/>
    <s v="Road Maintenance activities on Mink Creek Road"/>
    <n v="6"/>
    <s v="C237-C247"/>
    <s v="Mink Creek"/>
    <n v="0"/>
    <d v="2021-10-13T00:00:00"/>
    <m/>
    <s v="58"/>
    <d v="2021-10-16T00:00:00"/>
    <s v=""/>
    <s v=""/>
    <m/>
    <m/>
    <m/>
    <s v=""/>
    <s v="06"/>
    <s v="Corbiere and Sons Contracting1021020211006-9Excavator - 36 ton- After Jan 1091322.64"/>
    <s v="Corbiere and Sons Contracting1021020211006-9Excavator - 36 ton- After Jan 1091322.64INV #151"/>
    <s v=""/>
    <s v="CZ - All Season Access Maintenance"/>
    <x v="4"/>
  </r>
  <r>
    <x v="1"/>
    <n v="6"/>
    <n v="0"/>
    <n v="10210"/>
    <s v="20211006-9"/>
    <n v="53510612"/>
    <s v="Access"/>
    <n v="0"/>
    <s v="Dozer D6 or equal- After Jan 10"/>
    <n v="131.47999999999999"/>
    <n v="8"/>
    <s v="Dynamic"/>
    <s v="98.61"/>
    <s v="0"/>
    <s v=""/>
    <s v=""/>
    <n v="1051.8399999999999"/>
    <n v="136.73919999999998"/>
    <n v="1188.5791999999999"/>
    <d v="2021-10-06T00:00:00"/>
    <n v="0"/>
    <x v="7"/>
    <d v="2021-10-21T00:00:00"/>
    <n v="168"/>
    <n v="0"/>
    <n v="0"/>
    <s v="Nathan Kyme"/>
    <s v="All Season Access Maintenance"/>
    <m/>
    <s v="VC7556-2019-017"/>
    <s v="929 OF"/>
    <m/>
    <m/>
    <m/>
    <s v="Approved"/>
    <m/>
    <m/>
    <s v="Road Maintenance activities on Mink Creek Road"/>
    <n v="6"/>
    <s v="C237-C247"/>
    <s v="Mink Creek"/>
    <n v="0"/>
    <d v="2021-10-13T00:00:00"/>
    <m/>
    <s v="58"/>
    <d v="2021-10-16T00:00:00"/>
    <s v=""/>
    <s v=""/>
    <m/>
    <m/>
    <m/>
    <s v=""/>
    <s v="06"/>
    <s v="Corbiere and Sons Contracting1021020211006-9Dozer D6 or equal- After Jan 1081051.84"/>
    <s v="Corbiere and Sons Contracting1021020211006-9Dozer D6 or equal- After Jan 1081051.84INV #151"/>
    <s v=""/>
    <s v="CZ - All Season Access Maintenance"/>
    <x v="4"/>
  </r>
  <r>
    <x v="1"/>
    <n v="6"/>
    <n v="0"/>
    <n v="10206"/>
    <s v="20211006-5"/>
    <n v="53510612"/>
    <s v="Access"/>
    <n v="0"/>
    <s v="Labourer - General - After Jan 10"/>
    <n v="60"/>
    <n v="19"/>
    <s v="HR"/>
    <s v=""/>
    <s v=""/>
    <s v="60"/>
    <s v="0"/>
    <n v="1140"/>
    <n v="148.20000000000002"/>
    <n v="1288.1999999999998"/>
    <d v="2021-10-06T00:00:00"/>
    <n v="0"/>
    <x v="7"/>
    <d v="2021-10-21T00:00:00"/>
    <n v="168"/>
    <n v="0"/>
    <n v="0"/>
    <s v="Nathan Kyme"/>
    <s v="All Season Access Maintenance"/>
    <m/>
    <s v="VC7556-2019-017"/>
    <s v="929 OF"/>
    <m/>
    <m/>
    <m/>
    <s v="Approved"/>
    <m/>
    <m/>
    <s v="Road Maintenance Activities on Del Lake Road"/>
    <n v="6"/>
    <s v="C186-C195"/>
    <s v="Del Lake Road"/>
    <n v="0"/>
    <d v="2021-10-12T00:00:00"/>
    <m/>
    <s v="58"/>
    <d v="2021-10-16T00:00:00"/>
    <s v=""/>
    <s v=""/>
    <m/>
    <m/>
    <m/>
    <s v=""/>
    <s v="06"/>
    <s v="Corbiere and Sons Contracting1020620211006-5Labourer - General - After Jan 10191140"/>
    <s v="Corbiere and Sons Contracting1020620211006-5Labourer - General - After Jan 10191140INV #151"/>
    <s v=""/>
    <s v="CZ - All Season Access Maintenance"/>
    <x v="4"/>
  </r>
  <r>
    <x v="1"/>
    <n v="6"/>
    <n v="0"/>
    <n v="10206"/>
    <s v="20211006-5"/>
    <n v="53510612"/>
    <s v="Access"/>
    <n v="0"/>
    <s v="Operator - Principle - After Jan 10"/>
    <n v="75"/>
    <n v="71"/>
    <s v="HR"/>
    <s v=""/>
    <s v=""/>
    <s v="75"/>
    <s v="0"/>
    <n v="5325"/>
    <n v="692.25"/>
    <n v="6017.2499999999991"/>
    <d v="2021-10-06T00:00:00"/>
    <n v="0"/>
    <x v="7"/>
    <d v="2021-10-21T00:00:00"/>
    <n v="168"/>
    <n v="0"/>
    <n v="0"/>
    <s v="Nathan Kyme"/>
    <s v="All Season Access Maintenance"/>
    <m/>
    <s v="VC7556-2019-017"/>
    <s v="929 OF"/>
    <m/>
    <m/>
    <m/>
    <s v="Approved"/>
    <m/>
    <m/>
    <s v="Road Maintenance Activities on Del Lake Road"/>
    <n v="6"/>
    <s v="C186-C195"/>
    <s v="Del Lake Road"/>
    <n v="0"/>
    <d v="2021-10-12T00:00:00"/>
    <m/>
    <s v="58"/>
    <d v="2021-10-16T00:00:00"/>
    <s v=""/>
    <s v=""/>
    <m/>
    <m/>
    <m/>
    <s v=""/>
    <s v="06"/>
    <s v="Corbiere and Sons Contracting1020620211006-5Operator - Principle - After Jan 10715325"/>
    <s v="Corbiere and Sons Contracting1020620211006-5Operator - Principle - After Jan 10715325INV #151"/>
    <s v=""/>
    <s v="CZ - All Season Access Maintenance"/>
    <x v="4"/>
  </r>
  <r>
    <x v="1"/>
    <n v="6"/>
    <n v="0"/>
    <n v="10206"/>
    <s v="20211006-5"/>
    <n v="53510612"/>
    <s v="Access"/>
    <n v="0"/>
    <s v="L.O.A."/>
    <n v="210"/>
    <n v="9"/>
    <s v="DAY"/>
    <s v=""/>
    <s v=""/>
    <m/>
    <s v="0"/>
    <n v="1890"/>
    <n v="245.70000000000002"/>
    <n v="2135.6999999999998"/>
    <d v="2021-10-06T00:00:00"/>
    <n v="0"/>
    <x v="7"/>
    <d v="2021-10-21T00:00:00"/>
    <n v="168"/>
    <n v="0"/>
    <n v="0"/>
    <s v="Nathan Kyme"/>
    <s v="All Season Access Maintenance"/>
    <m/>
    <s v="VC7556-2019-017"/>
    <s v="929 OF"/>
    <m/>
    <m/>
    <m/>
    <s v="Approved"/>
    <m/>
    <m/>
    <s v="Road Maintenance Activities on Del Lake Road"/>
    <n v="6"/>
    <s v="C186-C195"/>
    <s v="Del Lake Road"/>
    <n v="0"/>
    <d v="2021-10-12T00:00:00"/>
    <m/>
    <s v="58"/>
    <d v="2021-10-16T00:00:00"/>
    <s v=""/>
    <s v=""/>
    <m/>
    <m/>
    <m/>
    <s v=""/>
    <s v="06"/>
    <s v="Corbiere and Sons Contracting1020620211006-5L.O.A.91890"/>
    <s v="Corbiere and Sons Contracting1020620211006-5L.O.A.91890INV #151"/>
    <s v=""/>
    <s v="CZ - All Season Access Maintenance"/>
    <x v="4"/>
  </r>
  <r>
    <x v="1"/>
    <n v="6"/>
    <n v="0"/>
    <n v="10206"/>
    <s v="20211006-5"/>
    <n v="53510612"/>
    <s v="Access"/>
    <n v="0"/>
    <s v="Foreman"/>
    <n v="95"/>
    <n v="8"/>
    <s v="HR"/>
    <s v=""/>
    <s v=""/>
    <s v="95"/>
    <s v="0"/>
    <n v="760"/>
    <n v="98.8"/>
    <n v="858.8"/>
    <d v="2021-10-06T00:00:00"/>
    <n v="0"/>
    <x v="7"/>
    <d v="2021-10-21T00:00:00"/>
    <n v="168"/>
    <n v="0"/>
    <n v="0"/>
    <s v="Nathan Kyme"/>
    <s v="All Season Access Maintenance"/>
    <m/>
    <s v="VC7556-2019-017"/>
    <s v="929 OF"/>
    <m/>
    <m/>
    <m/>
    <s v="Approved"/>
    <m/>
    <m/>
    <s v="Road Maintenance Activities on Del Lake Road"/>
    <n v="6"/>
    <s v="C186-C195"/>
    <s v="Del Lake Road"/>
    <n v="0"/>
    <d v="2021-10-12T00:00:00"/>
    <m/>
    <s v="58"/>
    <d v="2021-10-16T00:00:00"/>
    <s v=""/>
    <s v=""/>
    <m/>
    <m/>
    <m/>
    <s v=""/>
    <s v="06"/>
    <s v="Corbiere and Sons Contracting1020620211006-5Foreman8760"/>
    <s v="Corbiere and Sons Contracting1020620211006-5Foreman8760INV #151"/>
    <s v=""/>
    <s v="CZ - All Season Access Maintenance"/>
    <x v="4"/>
  </r>
  <r>
    <x v="1"/>
    <n v="6"/>
    <n v="0"/>
    <n v="10206"/>
    <s v="20211006-5"/>
    <n v="53510612"/>
    <s v="Access"/>
    <n v="0"/>
    <s v="Rock Truck - 30 Ton- After Jan 10"/>
    <n v="138.05000000000001"/>
    <n v="15"/>
    <s v="Dynamic"/>
    <s v="103.54"/>
    <s v="0"/>
    <s v=""/>
    <s v=""/>
    <n v="2070.75"/>
    <n v="269.19749999999999"/>
    <n v="2339.9474999999998"/>
    <d v="2021-10-06T00:00:00"/>
    <n v="0"/>
    <x v="7"/>
    <d v="2021-10-21T00:00:00"/>
    <n v="168"/>
    <n v="0"/>
    <n v="0"/>
    <s v="Nathan Kyme"/>
    <s v="All Season Access Maintenance"/>
    <m/>
    <s v="VC7556-2019-017"/>
    <s v="929 OF"/>
    <m/>
    <m/>
    <m/>
    <s v="Approved"/>
    <m/>
    <m/>
    <s v="Road Maintenance Activities on Del Lake Road"/>
    <n v="6"/>
    <s v="C186-C195"/>
    <s v="Del Lake Road"/>
    <n v="0"/>
    <d v="2021-10-12T00:00:00"/>
    <m/>
    <s v="58"/>
    <d v="2021-10-16T00:00:00"/>
    <s v=""/>
    <s v=""/>
    <m/>
    <m/>
    <m/>
    <s v=""/>
    <s v="06"/>
    <s v="Corbiere and Sons Contracting1020620211006-5Rock Truck - 30 Ton- After Jan 10152070.75"/>
    <s v="Corbiere and Sons Contracting1020620211006-5Rock Truck - 30 Ton- After Jan 10152070.75INV #151"/>
    <s v=""/>
    <s v="CZ - All Season Access Maintenance"/>
    <x v="4"/>
  </r>
  <r>
    <x v="1"/>
    <n v="6"/>
    <n v="0"/>
    <n v="10206"/>
    <s v="20211006-5"/>
    <n v="53510612"/>
    <s v="Access"/>
    <n v="0"/>
    <s v="Light Truck - Pick up- After Jan 10"/>
    <n v="243.75"/>
    <n v="5"/>
    <s v="DAY"/>
    <s v="182.81"/>
    <s v="0"/>
    <s v=""/>
    <s v=""/>
    <n v="1218.75"/>
    <n v="158.4375"/>
    <n v="1377.1874999999998"/>
    <d v="2021-10-06T00:00:00"/>
    <n v="0"/>
    <x v="7"/>
    <d v="2021-10-21T00:00:00"/>
    <n v="168"/>
    <n v="0"/>
    <n v="0"/>
    <s v="Nathan Kyme"/>
    <s v="All Season Access Maintenance"/>
    <m/>
    <s v="VC7556-2019-017"/>
    <s v="929 OF"/>
    <m/>
    <m/>
    <m/>
    <s v="Approved"/>
    <m/>
    <m/>
    <s v="Road Maintenance Activities on Del Lake Road"/>
    <n v="6"/>
    <s v="C186-C195"/>
    <s v="Del Lake Road"/>
    <n v="0"/>
    <d v="2021-10-12T00:00:00"/>
    <m/>
    <s v="58"/>
    <d v="2021-10-16T00:00:00"/>
    <s v=""/>
    <s v=""/>
    <m/>
    <m/>
    <m/>
    <s v=""/>
    <s v="06"/>
    <s v="Corbiere and Sons Contracting1020620211006-5Light Truck - Pick up- After Jan 1051218.75"/>
    <s v="Corbiere and Sons Contracting1020620211006-5Light Truck - Pick up- After Jan 1051218.75INV #151"/>
    <s v=""/>
    <s v="CZ - All Season Access Maintenance"/>
    <x v="4"/>
  </r>
  <r>
    <x v="1"/>
    <n v="6"/>
    <n v="0"/>
    <n v="10206"/>
    <s v="20211006-5"/>
    <n v="53510612"/>
    <s v="Access"/>
    <n v="0"/>
    <s v="ATV - Side by Side w/ roll bar- After Jan 10"/>
    <n v="18.45"/>
    <n v="10"/>
    <s v="HR"/>
    <s v="13.84"/>
    <s v="0"/>
    <s v=""/>
    <s v=""/>
    <n v="184.5"/>
    <n v="23.984999999999999"/>
    <n v="208.48499999999999"/>
    <d v="2021-10-06T00:00:00"/>
    <n v="0"/>
    <x v="7"/>
    <d v="2021-10-21T00:00:00"/>
    <n v="168"/>
    <n v="0"/>
    <n v="0"/>
    <s v="Nathan Kyme"/>
    <s v="All Season Access Maintenance"/>
    <m/>
    <s v="VC7556-2019-017"/>
    <s v="929 OF"/>
    <m/>
    <m/>
    <m/>
    <s v="Approved"/>
    <m/>
    <m/>
    <s v="Road Maintenance Activities on Del Lake Road"/>
    <n v="6"/>
    <s v="C186-C195"/>
    <s v="Del Lake Road"/>
    <n v="0"/>
    <d v="2021-10-12T00:00:00"/>
    <m/>
    <s v="58"/>
    <d v="2021-10-16T00:00:00"/>
    <s v=""/>
    <s v=""/>
    <m/>
    <m/>
    <m/>
    <s v=""/>
    <s v="06"/>
    <s v="Corbiere and Sons Contracting1020620211006-5ATV - Side by Side w/ roll bar- After Jan 1010184.5"/>
    <s v="Corbiere and Sons Contracting1020620211006-5ATV - Side by Side w/ roll bar- After Jan 1010184.5INV #151"/>
    <s v=""/>
    <s v="CZ - All Season Access Maintenance"/>
    <x v="4"/>
  </r>
  <r>
    <x v="1"/>
    <n v="6"/>
    <n v="0"/>
    <n v="10206"/>
    <s v="20211006-5"/>
    <n v="53510612"/>
    <s v="Access"/>
    <n v="0"/>
    <s v="Excavator Hammer - 30 - 50 ton- After Jan 10"/>
    <n v="63.38"/>
    <n v="12"/>
    <s v="HR"/>
    <s v="47.54"/>
    <s v="0"/>
    <s v=""/>
    <s v=""/>
    <n v="760.56"/>
    <n v="98.872799999999998"/>
    <n v="859.43279999999982"/>
    <d v="2021-10-06T00:00:00"/>
    <n v="0"/>
    <x v="7"/>
    <d v="2021-10-21T00:00:00"/>
    <n v="168"/>
    <n v="0"/>
    <n v="0"/>
    <s v="Nathan Kyme"/>
    <s v="All Season Access Maintenance"/>
    <m/>
    <s v="VC7556-2019-017"/>
    <s v="929 OF"/>
    <m/>
    <m/>
    <m/>
    <s v="Approved"/>
    <m/>
    <m/>
    <s v="Road Maintenance Activities on Del Lake Road"/>
    <n v="6"/>
    <s v="C186-C195"/>
    <s v="Del Lake Road"/>
    <n v="0"/>
    <d v="2021-10-12T00:00:00"/>
    <m/>
    <s v="58"/>
    <d v="2021-10-16T00:00:00"/>
    <s v=""/>
    <s v=""/>
    <m/>
    <m/>
    <m/>
    <s v=""/>
    <s v="06"/>
    <s v="Corbiere and Sons Contracting1020620211006-5Excavator Hammer - 30 - 50 ton- After Jan 1012760.56"/>
    <s v="Corbiere and Sons Contracting1020620211006-5Excavator Hammer - 30 - 50 ton- After Jan 1012760.56INV #151"/>
    <s v=""/>
    <s v="CZ - All Season Access Maintenance"/>
    <x v="4"/>
  </r>
  <r>
    <x v="1"/>
    <n v="6"/>
    <n v="0"/>
    <n v="10206"/>
    <s v="20211006-5"/>
    <n v="53510612"/>
    <s v="Access"/>
    <n v="0"/>
    <s v="Excavator Thumb - 30 - 50 ton- After Jan 10"/>
    <n v="12.21"/>
    <n v="12"/>
    <s v="HR"/>
    <s v="9.16"/>
    <s v="0"/>
    <s v=""/>
    <s v=""/>
    <n v="146.52000000000001"/>
    <n v="19.047600000000003"/>
    <n v="165.5676"/>
    <d v="2021-10-06T00:00:00"/>
    <n v="0"/>
    <x v="7"/>
    <d v="2021-10-21T00:00:00"/>
    <n v="168"/>
    <n v="0"/>
    <n v="0"/>
    <s v="Nathan Kyme"/>
    <s v="All Season Access Maintenance"/>
    <m/>
    <s v="VC7556-2019-017"/>
    <s v="929 OF"/>
    <m/>
    <m/>
    <m/>
    <s v="Approved"/>
    <m/>
    <m/>
    <s v="Road Maintenance Activities on Del Lake Road"/>
    <n v="6"/>
    <s v="C186-C195"/>
    <s v="Del Lake Road"/>
    <n v="0"/>
    <d v="2021-10-12T00:00:00"/>
    <m/>
    <s v="58"/>
    <d v="2021-10-16T00:00:00"/>
    <s v=""/>
    <s v=""/>
    <m/>
    <m/>
    <m/>
    <s v=""/>
    <s v="06"/>
    <s v="Corbiere and Sons Contracting1020620211006-5Excavator Thumb - 30 - 50 ton- After Jan 1012146.52"/>
    <s v="Corbiere and Sons Contracting1020620211006-5Excavator Thumb - 30 - 50 ton- After Jan 1012146.52INV #151"/>
    <s v=""/>
    <s v="CZ - All Season Access Maintenance"/>
    <x v="4"/>
  </r>
  <r>
    <x v="1"/>
    <n v="6"/>
    <n v="0"/>
    <n v="10206"/>
    <s v="20211006-5"/>
    <n v="53510612"/>
    <s v="Access"/>
    <n v="0"/>
    <s v="Excavator Thumb - 30 - 50 ton- After Jan 10"/>
    <n v="12.21"/>
    <n v="12"/>
    <s v="HR"/>
    <s v="9.16"/>
    <s v="0"/>
    <s v=""/>
    <s v=""/>
    <n v="146.52000000000001"/>
    <n v="19.047600000000003"/>
    <n v="165.5676"/>
    <d v="2021-10-06T00:00:00"/>
    <n v="0"/>
    <x v="7"/>
    <d v="2021-10-21T00:00:00"/>
    <n v="168"/>
    <n v="0"/>
    <n v="0"/>
    <s v="Nathan Kyme"/>
    <s v="All Season Access Maintenance"/>
    <m/>
    <s v="VC7556-2019-017"/>
    <s v="929 OF"/>
    <m/>
    <m/>
    <m/>
    <s v="Approved"/>
    <m/>
    <m/>
    <s v="Road Maintenance Activities on Del Lake Road"/>
    <n v="6"/>
    <s v="C186-C195"/>
    <s v="Del Lake Road"/>
    <n v="0"/>
    <d v="2021-10-12T00:00:00"/>
    <m/>
    <s v="58"/>
    <d v="2021-10-16T00:00:00"/>
    <s v=""/>
    <s v=""/>
    <m/>
    <m/>
    <m/>
    <s v=""/>
    <s v="06"/>
    <s v="Corbiere and Sons Contracting1020620211006-5Excavator Thumb - 30 - 50 ton- After Jan 1012146.52"/>
    <s v="Corbiere and Sons Contracting1020620211006-5Excavator Thumb - 30 - 50 ton- After Jan 1012146.52INV #151"/>
    <s v=""/>
    <s v="CZ - All Season Access Maintenance"/>
    <x v="4"/>
  </r>
  <r>
    <x v="1"/>
    <n v="6"/>
    <n v="0"/>
    <n v="10206"/>
    <s v="20211006-5"/>
    <n v="53510612"/>
    <s v="Access"/>
    <n v="0"/>
    <s v="Excavator Thumb - 30 - 50 ton- After Jan 10"/>
    <n v="12.21"/>
    <n v="12"/>
    <s v="HR"/>
    <s v="9.16"/>
    <s v="0"/>
    <s v=""/>
    <s v=""/>
    <n v="146.52000000000001"/>
    <n v="19.047600000000003"/>
    <n v="165.5676"/>
    <d v="2021-10-06T00:00:00"/>
    <n v="0"/>
    <x v="7"/>
    <d v="2021-10-21T00:00:00"/>
    <n v="168"/>
    <n v="0"/>
    <n v="0"/>
    <s v="Nathan Kyme"/>
    <s v="All Season Access Maintenance"/>
    <m/>
    <s v="VC7556-2019-017"/>
    <s v="929 OF"/>
    <m/>
    <m/>
    <m/>
    <s v="Approved"/>
    <m/>
    <m/>
    <s v="Road Maintenance Activities on Del Lake Road"/>
    <n v="6"/>
    <s v="C186-C195"/>
    <s v="Del Lake Road"/>
    <n v="0"/>
    <d v="2021-10-12T00:00:00"/>
    <m/>
    <s v="58"/>
    <d v="2021-10-16T00:00:00"/>
    <s v=""/>
    <s v=""/>
    <m/>
    <m/>
    <m/>
    <s v=""/>
    <s v="06"/>
    <s v="Corbiere and Sons Contracting1020620211006-5Excavator Thumb - 30 - 50 ton- After Jan 1012146.52"/>
    <s v="Corbiere and Sons Contracting1020620211006-5Excavator Thumb - 30 - 50 ton- After Jan 1012146.52INV #151"/>
    <s v=""/>
    <s v="CZ - All Season Access Maintenance"/>
    <x v="4"/>
  </r>
  <r>
    <x v="1"/>
    <n v="6"/>
    <n v="0"/>
    <n v="10206"/>
    <s v="20211006-5"/>
    <n v="53510612"/>
    <s v="Access"/>
    <n v="0"/>
    <s v="Excavator - 36 ton- After Jan 10"/>
    <n v="146.96"/>
    <n v="7"/>
    <s v="Dynamic"/>
    <s v="110.22"/>
    <s v="0"/>
    <s v=""/>
    <s v=""/>
    <n v="1028.72"/>
    <n v="133.7336"/>
    <n v="1162.4535999999998"/>
    <d v="2021-10-06T00:00:00"/>
    <n v="0"/>
    <x v="7"/>
    <d v="2021-10-21T00:00:00"/>
    <n v="168"/>
    <n v="0"/>
    <n v="0"/>
    <s v="Nathan Kyme"/>
    <s v="All Season Access Maintenance"/>
    <m/>
    <s v="VC7556-2019-017"/>
    <s v="929 OF"/>
    <m/>
    <m/>
    <m/>
    <s v="Approved"/>
    <m/>
    <m/>
    <s v="Road Maintenance Activities on Del Lake Road"/>
    <n v="6"/>
    <s v="C186-C195"/>
    <s v="Del Lake Road"/>
    <n v="0"/>
    <d v="2021-10-12T00:00:00"/>
    <m/>
    <s v="58"/>
    <d v="2021-10-16T00:00:00"/>
    <s v=""/>
    <s v=""/>
    <m/>
    <m/>
    <m/>
    <s v=""/>
    <s v="06"/>
    <s v="Corbiere and Sons Contracting1020620211006-5Excavator - 36 ton- After Jan 1071028.72"/>
    <s v="Corbiere and Sons Contracting1020620211006-5Excavator - 36 ton- After Jan 1071028.72INV #151"/>
    <s v=""/>
    <s v="CZ - All Season Access Maintenance"/>
    <x v="4"/>
  </r>
  <r>
    <x v="1"/>
    <n v="6"/>
    <n v="0"/>
    <n v="10206"/>
    <s v="20211006-5"/>
    <n v="53510612"/>
    <s v="Access"/>
    <n v="0"/>
    <s v="Excavator - 36 ton- After Jan 10"/>
    <n v="146.96"/>
    <n v="12"/>
    <s v="Dynamic"/>
    <s v="110.22"/>
    <s v="0"/>
    <s v=""/>
    <s v=""/>
    <n v="1763.52"/>
    <n v="229.2576"/>
    <n v="1992.7775999999999"/>
    <d v="2021-10-06T00:00:00"/>
    <n v="0"/>
    <x v="7"/>
    <d v="2021-10-21T00:00:00"/>
    <n v="168"/>
    <n v="0"/>
    <n v="0"/>
    <s v="Nathan Kyme"/>
    <s v="All Season Access Maintenance"/>
    <m/>
    <s v="VC7556-2019-017"/>
    <s v="929 OF"/>
    <m/>
    <m/>
    <m/>
    <s v="Approved"/>
    <m/>
    <m/>
    <s v="Road Maintenance Activities on Del Lake Road"/>
    <n v="6"/>
    <s v="C186-C195"/>
    <s v="Del Lake Road"/>
    <n v="0"/>
    <d v="2021-10-12T00:00:00"/>
    <m/>
    <s v="58"/>
    <d v="2021-10-16T00:00:00"/>
    <s v=""/>
    <s v=""/>
    <m/>
    <m/>
    <m/>
    <s v=""/>
    <s v="06"/>
    <s v="Corbiere and Sons Contracting1020620211006-5Excavator - 36 ton- After Jan 10121763.52"/>
    <s v="Corbiere and Sons Contracting1020620211006-5Excavator - 36 ton- After Jan 10121763.52INV #151"/>
    <s v=""/>
    <s v="CZ - All Season Access Maintenance"/>
    <x v="4"/>
  </r>
  <r>
    <x v="1"/>
    <n v="6"/>
    <n v="0"/>
    <n v="10206"/>
    <s v="20211006-5"/>
    <n v="53510612"/>
    <s v="Access"/>
    <n v="0"/>
    <s v="Excavator - 36 ton- After Jan 10"/>
    <n v="146.96"/>
    <n v="12"/>
    <s v="Dynamic"/>
    <s v="110.22"/>
    <s v="0"/>
    <s v=""/>
    <s v=""/>
    <n v="1763.52"/>
    <n v="229.2576"/>
    <n v="1992.7775999999999"/>
    <d v="2021-10-06T00:00:00"/>
    <n v="0"/>
    <x v="7"/>
    <d v="2021-10-21T00:00:00"/>
    <n v="168"/>
    <n v="0"/>
    <n v="0"/>
    <s v="Nathan Kyme"/>
    <s v="All Season Access Maintenance"/>
    <m/>
    <s v="VC7556-2019-017"/>
    <s v="929 OF"/>
    <m/>
    <m/>
    <m/>
    <s v="Approved"/>
    <m/>
    <m/>
    <s v="Road Maintenance Activities on Del Lake Road"/>
    <n v="6"/>
    <s v="C186-C195"/>
    <s v="Del Lake Road"/>
    <n v="0"/>
    <d v="2021-10-12T00:00:00"/>
    <m/>
    <s v="58"/>
    <d v="2021-10-16T00:00:00"/>
    <s v=""/>
    <s v=""/>
    <m/>
    <m/>
    <m/>
    <s v=""/>
    <s v="06"/>
    <s v="Corbiere and Sons Contracting1020620211006-5Excavator - 36 ton- After Jan 10121763.52"/>
    <s v="Corbiere and Sons Contracting1020620211006-5Excavator - 36 ton- After Jan 10121763.52INV #151"/>
    <s v=""/>
    <s v="CZ - All Season Access Maintenance"/>
    <x v="4"/>
  </r>
  <r>
    <x v="1"/>
    <n v="6"/>
    <n v="0"/>
    <n v="10206"/>
    <s v="20211006-5"/>
    <n v="53510612"/>
    <s v="Access"/>
    <n v="0"/>
    <s v="Excavator - 36 ton- After Jan 10"/>
    <n v="146.96"/>
    <n v="12"/>
    <s v="Dynamic"/>
    <s v="110.22"/>
    <s v="0"/>
    <s v=""/>
    <s v=""/>
    <n v="1763.52"/>
    <n v="229.2576"/>
    <n v="1992.7775999999999"/>
    <d v="2021-10-06T00:00:00"/>
    <n v="0"/>
    <x v="7"/>
    <d v="2021-10-21T00:00:00"/>
    <n v="168"/>
    <n v="0"/>
    <n v="0"/>
    <s v="Nathan Kyme"/>
    <s v="All Season Access Maintenance"/>
    <m/>
    <s v="VC7556-2019-017"/>
    <s v="929 OF"/>
    <m/>
    <m/>
    <m/>
    <s v="Approved"/>
    <m/>
    <m/>
    <s v="Road Maintenance Activities on Del Lake Road"/>
    <n v="6"/>
    <s v="C186-C195"/>
    <s v="Del Lake Road"/>
    <n v="0"/>
    <d v="2021-10-12T00:00:00"/>
    <m/>
    <s v="58"/>
    <d v="2021-10-16T00:00:00"/>
    <s v=""/>
    <s v=""/>
    <m/>
    <m/>
    <m/>
    <s v=""/>
    <s v="06"/>
    <s v="Corbiere and Sons Contracting1020620211006-5Excavator - 36 ton- After Jan 10121763.52"/>
    <s v="Corbiere and Sons Contracting1020620211006-5Excavator - 36 ton- After Jan 10121763.52INV #151"/>
    <s v=""/>
    <s v="CZ - All Season Access Maintenance"/>
    <x v="4"/>
  </r>
  <r>
    <x v="1"/>
    <n v="6"/>
    <n v="0"/>
    <n v="10206"/>
    <s v="20211006-5"/>
    <n v="53510612"/>
    <s v="Access"/>
    <n v="0"/>
    <s v="Excavator - 30 ton- After Jan 10"/>
    <n v="138.44999999999999"/>
    <n v="12"/>
    <s v="Dynamic"/>
    <s v="103.84"/>
    <s v="0"/>
    <s v=""/>
    <s v=""/>
    <n v="1661.4"/>
    <n v="215.98200000000003"/>
    <n v="1877.3819999999998"/>
    <d v="2021-10-06T00:00:00"/>
    <n v="0"/>
    <x v="7"/>
    <d v="2021-10-21T00:00:00"/>
    <n v="168"/>
    <n v="0"/>
    <n v="0"/>
    <s v="Nathan Kyme"/>
    <s v="All Season Access Maintenance"/>
    <m/>
    <s v="VC7556-2019-017"/>
    <s v="929 OF"/>
    <m/>
    <m/>
    <m/>
    <s v="Approved"/>
    <m/>
    <m/>
    <s v="Road Maintenance Activities on Del Lake Road"/>
    <n v="6"/>
    <s v="C186-C195"/>
    <s v="Del Lake Road"/>
    <n v="0"/>
    <d v="2021-10-12T00:00:00"/>
    <m/>
    <s v="58"/>
    <d v="2021-10-16T00:00:00"/>
    <s v=""/>
    <s v=""/>
    <m/>
    <m/>
    <m/>
    <s v=""/>
    <s v="06"/>
    <s v="Corbiere and Sons Contracting1020620211006-5Excavator - 30 ton- After Jan 10121661.4"/>
    <s v="Corbiere and Sons Contracting1020620211006-5Excavator - 30 ton- After Jan 10121661.4INV #151"/>
    <s v=""/>
    <s v="CZ - All Season Access Maintenance"/>
    <x v="4"/>
  </r>
  <r>
    <x v="1"/>
    <n v="6"/>
    <n v="0"/>
    <n v="10205"/>
    <s v="20211006-4"/>
    <n v="53510612"/>
    <s v="Access"/>
    <n v="0"/>
    <s v="Operator - Principle - After Jan 10"/>
    <n v="75"/>
    <n v="14"/>
    <s v="HR"/>
    <s v=""/>
    <s v=""/>
    <s v="75"/>
    <s v="0"/>
    <n v="1050"/>
    <n v="136.5"/>
    <n v="1186.5"/>
    <d v="2021-10-06T00:00:00"/>
    <n v="0"/>
    <x v="7"/>
    <d v="2021-10-21T00:00:00"/>
    <n v="168"/>
    <n v="0"/>
    <n v="0"/>
    <s v="Nathan Kyme"/>
    <s v="All Season Access Maintenance"/>
    <m/>
    <s v="VC7556-2019-017"/>
    <s v="929 OF"/>
    <m/>
    <m/>
    <m/>
    <s v="Approved"/>
    <m/>
    <m/>
    <s v="Road maintenance activities on Hare Lake road"/>
    <n v="6"/>
    <s v="C257-C267"/>
    <s v="Hare Lake"/>
    <n v="0"/>
    <d v="2021-10-13T00:00:00"/>
    <m/>
    <s v="58"/>
    <d v="2021-10-16T00:00:00"/>
    <s v=""/>
    <s v=""/>
    <m/>
    <m/>
    <m/>
    <s v=""/>
    <s v="06"/>
    <s v="Corbiere and Sons Contracting1020520211006-4Operator - Principle - After Jan 10141050"/>
    <s v="Corbiere and Sons Contracting1020520211006-4Operator - Principle - After Jan 10141050INV #151"/>
    <s v=""/>
    <s v="CZ - All Season Access Maintenance"/>
    <x v="4"/>
  </r>
  <r>
    <x v="1"/>
    <n v="6"/>
    <n v="0"/>
    <n v="10205"/>
    <s v="20211006-4"/>
    <n v="53510612"/>
    <s v="Access"/>
    <n v="0"/>
    <s v="L.O.A."/>
    <n v="210"/>
    <n v="2"/>
    <s v="DAY"/>
    <s v=""/>
    <s v=""/>
    <m/>
    <s v="0"/>
    <n v="420"/>
    <n v="54.6"/>
    <n v="474.59999999999997"/>
    <d v="2021-10-06T00:00:00"/>
    <n v="0"/>
    <x v="7"/>
    <d v="2021-10-21T00:00:00"/>
    <n v="168"/>
    <n v="0"/>
    <n v="0"/>
    <s v="Nathan Kyme"/>
    <s v="All Season Access Maintenance"/>
    <m/>
    <s v="VC7556-2019-017"/>
    <s v="929 OF"/>
    <m/>
    <m/>
    <m/>
    <s v="Approved"/>
    <m/>
    <m/>
    <s v="Road maintenance activities on Hare Lake road"/>
    <n v="6"/>
    <s v="C257-C267"/>
    <s v="Hare Lake"/>
    <n v="0"/>
    <d v="2021-10-13T00:00:00"/>
    <m/>
    <s v="58"/>
    <d v="2021-10-16T00:00:00"/>
    <s v=""/>
    <s v=""/>
    <m/>
    <m/>
    <m/>
    <s v=""/>
    <s v="06"/>
    <s v="Corbiere and Sons Contracting1020520211006-4L.O.A.2420"/>
    <s v="Corbiere and Sons Contracting1020520211006-4L.O.A.2420INV #151"/>
    <s v=""/>
    <s v="CZ - All Season Access Maintenance"/>
    <x v="4"/>
  </r>
  <r>
    <x v="1"/>
    <n v="6"/>
    <n v="0"/>
    <n v="10205"/>
    <s v="20211006-4"/>
    <n v="53510612"/>
    <s v="Access"/>
    <n v="0"/>
    <s v="Foreman"/>
    <n v="95"/>
    <n v="5"/>
    <s v="HR"/>
    <s v=""/>
    <s v=""/>
    <s v="95"/>
    <s v="0"/>
    <n v="475"/>
    <n v="61.75"/>
    <n v="536.75"/>
    <d v="2021-10-06T00:00:00"/>
    <n v="0"/>
    <x v="7"/>
    <d v="2021-10-21T00:00:00"/>
    <n v="168"/>
    <n v="0"/>
    <n v="0"/>
    <s v="Nathan Kyme"/>
    <s v="All Season Access Maintenance"/>
    <m/>
    <s v="VC7556-2019-017"/>
    <s v="929 OF"/>
    <m/>
    <m/>
    <m/>
    <s v="Approved"/>
    <m/>
    <m/>
    <s v="Road maintenance activities on Hare Lake road"/>
    <n v="6"/>
    <s v="C257-C267"/>
    <s v="Hare Lake"/>
    <n v="0"/>
    <d v="2021-10-13T00:00:00"/>
    <m/>
    <s v="58"/>
    <d v="2021-10-16T00:00:00"/>
    <s v=""/>
    <s v=""/>
    <m/>
    <m/>
    <m/>
    <s v=""/>
    <s v="06"/>
    <s v="Corbiere and Sons Contracting1020520211006-4Foreman5475"/>
    <s v="Corbiere and Sons Contracting1020520211006-4Foreman5475INV #151"/>
    <s v=""/>
    <s v="CZ - All Season Access Maintenance"/>
    <x v="4"/>
  </r>
  <r>
    <x v="1"/>
    <n v="6"/>
    <n v="0"/>
    <n v="10205"/>
    <s v="20211006-4"/>
    <n v="53510612"/>
    <s v="Access"/>
    <n v="0"/>
    <s v="Tractor Trailer - 60 Ton- After Jan 10"/>
    <n v="122.39"/>
    <n v="5"/>
    <s v="Dynamic"/>
    <s v="91.79"/>
    <s v="0"/>
    <s v=""/>
    <s v=""/>
    <n v="611.95000000000005"/>
    <n v="79.553500000000014"/>
    <n v="691.50350000000003"/>
    <d v="2021-10-06T00:00:00"/>
    <n v="0"/>
    <x v="7"/>
    <d v="2021-10-21T00:00:00"/>
    <n v="168"/>
    <n v="0"/>
    <n v="0"/>
    <s v="Nathan Kyme"/>
    <s v="All Season Access Maintenance"/>
    <m/>
    <s v="VC7556-2019-017"/>
    <s v="929 OF"/>
    <m/>
    <m/>
    <m/>
    <s v="Approved"/>
    <m/>
    <m/>
    <s v="Road maintenance activities on Hare Lake road"/>
    <n v="6"/>
    <s v="C257-C267"/>
    <s v="Hare Lake"/>
    <n v="0"/>
    <d v="2021-10-13T00:00:00"/>
    <m/>
    <s v="58"/>
    <d v="2021-10-16T00:00:00"/>
    <s v=""/>
    <s v=""/>
    <m/>
    <m/>
    <m/>
    <s v=""/>
    <s v="06"/>
    <s v="Corbiere and Sons Contracting1020520211006-4Tractor Trailer - 60 Ton- After Jan 105611.95"/>
    <s v="Corbiere and Sons Contracting1020520211006-4Tractor Trailer - 60 Ton- After Jan 105611.95INV #151"/>
    <s v=""/>
    <s v="CZ - All Season Access Maintenance"/>
    <x v="4"/>
  </r>
  <r>
    <x v="1"/>
    <n v="6"/>
    <n v="0"/>
    <n v="10205"/>
    <s v="20211006-4"/>
    <n v="53510612"/>
    <s v="Access"/>
    <n v="0"/>
    <s v="Rock Truck - 30 Ton- After Jan 10"/>
    <n v="138.05000000000001"/>
    <n v="6"/>
    <s v="Dynamic"/>
    <s v="103.54"/>
    <s v="0"/>
    <s v=""/>
    <s v=""/>
    <n v="828.3"/>
    <n v="107.679"/>
    <n v="935.97899999999981"/>
    <d v="2021-10-06T00:00:00"/>
    <n v="0"/>
    <x v="7"/>
    <d v="2021-10-21T00:00:00"/>
    <n v="168"/>
    <n v="0"/>
    <n v="0"/>
    <s v="Nathan Kyme"/>
    <s v="All Season Access Maintenance"/>
    <m/>
    <s v="VC7556-2019-017"/>
    <s v="929 OF"/>
    <m/>
    <m/>
    <m/>
    <s v="Approved"/>
    <m/>
    <m/>
    <s v="Road maintenance activities on Hare Lake road"/>
    <n v="6"/>
    <s v="C257-C267"/>
    <s v="Hare Lake"/>
    <n v="0"/>
    <d v="2021-10-13T00:00:00"/>
    <m/>
    <s v="58"/>
    <d v="2021-10-16T00:00:00"/>
    <s v=""/>
    <s v=""/>
    <m/>
    <m/>
    <m/>
    <s v=""/>
    <s v="06"/>
    <s v="Corbiere and Sons Contracting1020520211006-4Rock Truck - 30 Ton- After Jan 106828.3"/>
    <s v="Corbiere and Sons Contracting1020520211006-4Rock Truck - 30 Ton- After Jan 106828.3INV #151"/>
    <s v=""/>
    <s v="CZ - All Season Access Maintenance"/>
    <x v="4"/>
  </r>
  <r>
    <x v="1"/>
    <n v="6"/>
    <n v="0"/>
    <n v="10205"/>
    <s v="20211006-4"/>
    <n v="53510612"/>
    <s v="Access"/>
    <n v="0"/>
    <s v="Excavator - 30 ton- After Jan 10"/>
    <n v="138.44999999999999"/>
    <n v="6"/>
    <s v="Dynamic"/>
    <s v="103.84"/>
    <s v="0"/>
    <s v=""/>
    <s v=""/>
    <n v="830.7"/>
    <n v="107.99100000000001"/>
    <n v="938.69099999999992"/>
    <d v="2021-10-06T00:00:00"/>
    <n v="0"/>
    <x v="7"/>
    <d v="2021-10-21T00:00:00"/>
    <n v="168"/>
    <n v="0"/>
    <n v="0"/>
    <s v="Nathan Kyme"/>
    <s v="All Season Access Maintenance"/>
    <m/>
    <s v="VC7556-2019-017"/>
    <s v="929 OF"/>
    <m/>
    <m/>
    <m/>
    <s v="Approved"/>
    <m/>
    <m/>
    <s v="Road maintenance activities on Hare Lake road"/>
    <n v="6"/>
    <s v="C257-C267"/>
    <s v="Hare Lake"/>
    <n v="0"/>
    <d v="2021-10-13T00:00:00"/>
    <m/>
    <s v="58"/>
    <d v="2021-10-16T00:00:00"/>
    <s v=""/>
    <s v=""/>
    <m/>
    <m/>
    <m/>
    <s v=""/>
    <s v="06"/>
    <s v="Corbiere and Sons Contracting1020520211006-4Excavator - 30 ton- After Jan 106830.7"/>
    <s v="Corbiere and Sons Contracting1020520211006-4Excavator - 30 ton- After Jan 106830.7INV #151"/>
    <s v=""/>
    <s v="CZ - All Season Access Maintenance"/>
    <x v="4"/>
  </r>
  <r>
    <x v="1"/>
    <n v="6"/>
    <n v="0"/>
    <n v="10204"/>
    <s v="20211006-3"/>
    <n v="53510612"/>
    <s v="Access"/>
    <n v="0"/>
    <s v="Operator - Principle - After Jan 10"/>
    <n v="75"/>
    <n v="10"/>
    <s v="HR"/>
    <s v=""/>
    <s v=""/>
    <s v="75"/>
    <s v="0"/>
    <n v="750"/>
    <n v="97.5"/>
    <n v="847.49999999999989"/>
    <d v="2021-10-06T00:00:00"/>
    <n v="0"/>
    <x v="7"/>
    <d v="2021-10-21T00:00:00"/>
    <n v="168"/>
    <n v="0"/>
    <n v="0"/>
    <s v="Nathan Kyme"/>
    <s v="All Season Access Maintenance"/>
    <m/>
    <s v="VC7556-2019-017"/>
    <s v="929 OF"/>
    <m/>
    <m/>
    <m/>
    <s v="Approved"/>
    <m/>
    <m/>
    <s v="Road Maintenance on Little Red Sucker"/>
    <n v="6"/>
    <s v="C248-C257"/>
    <s v="Little Red Sucker"/>
    <n v="0"/>
    <d v="2021-10-13T00:00:00"/>
    <m/>
    <s v="58"/>
    <d v="2021-10-16T00:00:00"/>
    <s v=""/>
    <s v=""/>
    <m/>
    <m/>
    <m/>
    <s v=""/>
    <s v="06"/>
    <s v="Corbiere and Sons Contracting1020420211006-3Operator - Principle - After Jan 1010750"/>
    <s v="Corbiere and Sons Contracting1020420211006-3Operator - Principle - After Jan 1010750INV #151"/>
    <s v=""/>
    <s v="CZ - All Season Access Maintenance"/>
    <x v="4"/>
  </r>
  <r>
    <x v="1"/>
    <n v="6"/>
    <n v="0"/>
    <n v="10204"/>
    <s v="20211006-3"/>
    <n v="53510612"/>
    <s v="Access"/>
    <n v="0"/>
    <s v="L.O.A."/>
    <n v="210"/>
    <n v="1"/>
    <s v="DAY"/>
    <s v=""/>
    <s v=""/>
    <m/>
    <s v="0"/>
    <n v="210"/>
    <n v="27.3"/>
    <n v="237.29999999999998"/>
    <d v="2021-10-06T00:00:00"/>
    <n v="0"/>
    <x v="7"/>
    <d v="2021-10-21T00:00:00"/>
    <n v="168"/>
    <n v="0"/>
    <n v="0"/>
    <s v="Nathan Kyme"/>
    <s v="All Season Access Maintenance"/>
    <m/>
    <s v="VC7556-2019-017"/>
    <s v="929 OF"/>
    <m/>
    <m/>
    <m/>
    <s v="Approved"/>
    <m/>
    <m/>
    <s v="Road Maintenance on Little Red Sucker"/>
    <n v="6"/>
    <s v="C248-C257"/>
    <s v="Little Red Sucker"/>
    <n v="0"/>
    <d v="2021-10-13T00:00:00"/>
    <m/>
    <s v="58"/>
    <d v="2021-10-16T00:00:00"/>
    <s v=""/>
    <s v=""/>
    <m/>
    <m/>
    <m/>
    <s v=""/>
    <s v="06"/>
    <s v="Corbiere and Sons Contracting1020420211006-3L.O.A.1210"/>
    <s v="Corbiere and Sons Contracting1020420211006-3L.O.A.1210INV #151"/>
    <s v=""/>
    <s v="CZ - All Season Access Maintenance"/>
    <x v="4"/>
  </r>
  <r>
    <x v="1"/>
    <n v="6"/>
    <n v="0"/>
    <n v="10204"/>
    <s v="20211006-3"/>
    <n v="53510612"/>
    <s v="Access"/>
    <n v="0"/>
    <s v="Excavator Thumb - 30 - 50 ton- After Jan 10"/>
    <n v="12.21"/>
    <n v="9"/>
    <s v="HR"/>
    <s v="9.16"/>
    <s v="0"/>
    <s v=""/>
    <s v=""/>
    <n v="109.89"/>
    <n v="14.2857"/>
    <n v="124.17569999999999"/>
    <d v="2021-10-06T00:00:00"/>
    <n v="0"/>
    <x v="7"/>
    <d v="2021-10-21T00:00:00"/>
    <n v="168"/>
    <n v="0"/>
    <n v="0"/>
    <s v="Nathan Kyme"/>
    <s v="All Season Access Maintenance"/>
    <m/>
    <s v="VC7556-2019-017"/>
    <s v="929 OF"/>
    <m/>
    <m/>
    <m/>
    <s v="Approved"/>
    <m/>
    <m/>
    <s v="Road Maintenance on Little Red Sucker"/>
    <n v="6"/>
    <s v="C248-C257"/>
    <s v="Little Red Sucker"/>
    <n v="0"/>
    <d v="2021-10-13T00:00:00"/>
    <m/>
    <s v="58"/>
    <d v="2021-10-16T00:00:00"/>
    <s v=""/>
    <s v=""/>
    <m/>
    <m/>
    <m/>
    <s v=""/>
    <s v="06"/>
    <s v="Corbiere and Sons Contracting1020420211006-3Excavator Thumb - 30 - 50 ton- After Jan 109109.89"/>
    <s v="Corbiere and Sons Contracting1020420211006-3Excavator Thumb - 30 - 50 ton- After Jan 109109.89INV #151"/>
    <s v=""/>
    <s v="CZ - All Season Access Maintenance"/>
    <x v="4"/>
  </r>
  <r>
    <x v="1"/>
    <n v="6"/>
    <n v="0"/>
    <n v="10204"/>
    <s v="20211006-3"/>
    <n v="53510612"/>
    <s v="Access"/>
    <n v="0"/>
    <s v="Excavator - 36 ton- After Jan 10"/>
    <n v="146.96"/>
    <n v="9"/>
    <s v="Dynamic"/>
    <s v="110.22"/>
    <s v="0"/>
    <s v=""/>
    <s v=""/>
    <n v="1322.64"/>
    <n v="171.94320000000002"/>
    <n v="1494.5832"/>
    <d v="2021-10-06T00:00:00"/>
    <n v="0"/>
    <x v="7"/>
    <d v="2021-10-21T00:00:00"/>
    <n v="168"/>
    <n v="0"/>
    <n v="0"/>
    <s v="Nathan Kyme"/>
    <s v="All Season Access Maintenance"/>
    <m/>
    <s v="VC7556-2019-017"/>
    <s v="929 OF"/>
    <m/>
    <m/>
    <m/>
    <s v="Approved"/>
    <m/>
    <m/>
    <s v="Road Maintenance on Little Red Sucker"/>
    <n v="6"/>
    <s v="C248-C257"/>
    <s v="Little Red Sucker"/>
    <n v="0"/>
    <d v="2021-10-13T00:00:00"/>
    <m/>
    <s v="58"/>
    <d v="2021-10-16T00:00:00"/>
    <s v=""/>
    <s v=""/>
    <m/>
    <m/>
    <m/>
    <s v=""/>
    <s v="06"/>
    <s v="Corbiere and Sons Contracting1020420211006-3Excavator - 36 ton- After Jan 1091322.64"/>
    <s v="Corbiere and Sons Contracting1020420211006-3Excavator - 36 ton- After Jan 1091322.64INV #151"/>
    <s v=""/>
    <s v="CZ - All Season Access Maintenance"/>
    <x v="4"/>
  </r>
  <r>
    <x v="1"/>
    <n v="6"/>
    <n v="0"/>
    <n v="10211"/>
    <s v="20211006-10"/>
    <n v="53510612"/>
    <s v="Access"/>
    <n v="0"/>
    <s v="Operator - Principle - After Jan 10"/>
    <n v="75"/>
    <n v="30"/>
    <s v="HR"/>
    <s v=""/>
    <s v=""/>
    <s v="75"/>
    <s v="0"/>
    <n v="2250"/>
    <n v="292.5"/>
    <n v="2542.4999999999995"/>
    <d v="2021-10-06T00:00:00"/>
    <n v="0"/>
    <x v="7"/>
    <d v="2021-10-21T00:00:00"/>
    <n v="168"/>
    <n v="0"/>
    <n v="0"/>
    <s v="Nathan Kyme"/>
    <s v="All Season Access Maintenance"/>
    <m/>
    <s v="VC7556-2019-017"/>
    <s v="929 OF"/>
    <m/>
    <m/>
    <m/>
    <s v="Approved"/>
    <m/>
    <m/>
    <s v="Road building activities on Ripple Creek"/>
    <n v="6"/>
    <s v="C197-C202"/>
    <s v="Ripple Lake"/>
    <n v="0"/>
    <d v="2021-10-13T00:00:00"/>
    <m/>
    <s v="58"/>
    <d v="2021-10-16T00:00:00"/>
    <s v=""/>
    <s v=""/>
    <m/>
    <m/>
    <m/>
    <s v=""/>
    <s v="06"/>
    <s v="Corbiere and Sons Contracting1021120211006-10Operator - Principle - After Jan 10302250"/>
    <s v="Corbiere and Sons Contracting1021120211006-10Operator - Principle - After Jan 10302250INV #151"/>
    <s v=""/>
    <s v="CZ - All Season Access Maintenance"/>
    <x v="4"/>
  </r>
  <r>
    <x v="1"/>
    <n v="6"/>
    <n v="0"/>
    <n v="10211"/>
    <s v="20211006-10"/>
    <n v="53510612"/>
    <s v="Access"/>
    <n v="0"/>
    <s v="L.O.A."/>
    <n v="210"/>
    <n v="3"/>
    <s v="DAY"/>
    <s v=""/>
    <s v=""/>
    <m/>
    <s v="0"/>
    <n v="630"/>
    <n v="81.900000000000006"/>
    <n v="711.9"/>
    <d v="2021-10-06T00:00:00"/>
    <n v="0"/>
    <x v="7"/>
    <d v="2021-10-21T00:00:00"/>
    <n v="168"/>
    <n v="0"/>
    <n v="0"/>
    <s v="Nathan Kyme"/>
    <s v="All Season Access Maintenance"/>
    <m/>
    <s v="VC7556-2019-017"/>
    <s v="929 OF"/>
    <m/>
    <m/>
    <m/>
    <s v="Approved"/>
    <m/>
    <m/>
    <s v="Road building activities on Ripple Creek"/>
    <n v="6"/>
    <s v="C197-C202"/>
    <s v="Ripple Lake"/>
    <n v="0"/>
    <d v="2021-10-13T00:00:00"/>
    <m/>
    <s v="58"/>
    <d v="2021-10-16T00:00:00"/>
    <s v=""/>
    <s v=""/>
    <m/>
    <m/>
    <m/>
    <s v=""/>
    <s v="06"/>
    <s v="Corbiere and Sons Contracting1021120211006-10L.O.A.3630"/>
    <s v="Corbiere and Sons Contracting1021120211006-10L.O.A.3630INV #151"/>
    <s v=""/>
    <s v="CZ - All Season Access Maintenance"/>
    <x v="4"/>
  </r>
  <r>
    <x v="1"/>
    <n v="6"/>
    <n v="0"/>
    <n v="10211"/>
    <s v="20211006-10"/>
    <n v="53510612"/>
    <s v="Access"/>
    <n v="0"/>
    <s v="Rock Truck - 30 Ton- After Jan 10"/>
    <n v="138.05000000000001"/>
    <n v="8"/>
    <s v="Dynamic"/>
    <s v="103.54"/>
    <s v="0"/>
    <s v=""/>
    <s v=""/>
    <n v="1104.4000000000001"/>
    <n v="143.572"/>
    <n v="1247.972"/>
    <d v="2021-10-06T00:00:00"/>
    <n v="0"/>
    <x v="7"/>
    <d v="2021-10-21T00:00:00"/>
    <n v="168"/>
    <n v="0"/>
    <n v="0"/>
    <s v="Nathan Kyme"/>
    <s v="All Season Access Maintenance"/>
    <m/>
    <s v="VC7556-2019-017"/>
    <s v="929 OF"/>
    <m/>
    <m/>
    <m/>
    <s v="Approved"/>
    <m/>
    <m/>
    <s v="Road building activities on Ripple Creek"/>
    <n v="6"/>
    <s v="C197-C202"/>
    <s v="Ripple Lake"/>
    <n v="0"/>
    <d v="2021-10-13T00:00:00"/>
    <m/>
    <s v="58"/>
    <d v="2021-10-16T00:00:00"/>
    <s v=""/>
    <s v=""/>
    <m/>
    <m/>
    <m/>
    <s v=""/>
    <s v="06"/>
    <s v="Corbiere and Sons Contracting1021120211006-10Rock Truck - 30 Ton- After Jan 1081104.4"/>
    <s v="Corbiere and Sons Contracting1021120211006-10Rock Truck - 30 Ton- After Jan 1081104.4INV #151"/>
    <s v=""/>
    <s v="CZ - All Season Access Maintenance"/>
    <x v="4"/>
  </r>
  <r>
    <x v="1"/>
    <n v="6"/>
    <n v="0"/>
    <n v="10211"/>
    <s v="20211006-10"/>
    <n v="53510612"/>
    <s v="Access"/>
    <n v="0"/>
    <s v="Light Truck - Pick up- After Jan 10"/>
    <n v="243.75"/>
    <n v="1"/>
    <s v="DAY"/>
    <s v="182.81"/>
    <s v="0"/>
    <s v=""/>
    <s v=""/>
    <n v="243.75"/>
    <n v="31.6875"/>
    <n v="275.4375"/>
    <d v="2021-10-06T00:00:00"/>
    <n v="0"/>
    <x v="7"/>
    <d v="2021-10-21T00:00:00"/>
    <n v="168"/>
    <n v="0"/>
    <n v="0"/>
    <s v="Nathan Kyme"/>
    <s v="All Season Access Maintenance"/>
    <m/>
    <s v="VC7556-2019-017"/>
    <s v="929 OF"/>
    <m/>
    <m/>
    <m/>
    <s v="Approved"/>
    <m/>
    <m/>
    <s v="Road building activities on Ripple Creek"/>
    <n v="6"/>
    <s v="C197-C202"/>
    <s v="Ripple Lake"/>
    <n v="0"/>
    <d v="2021-10-13T00:00:00"/>
    <m/>
    <s v="58"/>
    <d v="2021-10-16T00:00:00"/>
    <s v=""/>
    <s v=""/>
    <m/>
    <m/>
    <m/>
    <s v=""/>
    <s v="06"/>
    <s v="Corbiere and Sons Contracting1021120211006-10Light Truck - Pick up- After Jan 101243.75"/>
    <s v="Corbiere and Sons Contracting1021120211006-10Light Truck - Pick up- After Jan 101243.75INV #151"/>
    <s v=""/>
    <s v="CZ - All Season Access Maintenance"/>
    <x v="4"/>
  </r>
  <r>
    <x v="1"/>
    <n v="6"/>
    <n v="0"/>
    <n v="10211"/>
    <s v="20211006-10"/>
    <n v="53510612"/>
    <s v="Access"/>
    <n v="0"/>
    <s v="Excavator Thumb - 30 - 50 ton- After Jan 10"/>
    <n v="12.21"/>
    <n v="8"/>
    <s v="HR"/>
    <s v="9.16"/>
    <s v="0"/>
    <s v=""/>
    <s v=""/>
    <n v="97.68"/>
    <n v="12.698400000000001"/>
    <n v="110.3784"/>
    <d v="2021-10-06T00:00:00"/>
    <n v="0"/>
    <x v="7"/>
    <d v="2021-10-21T00:00:00"/>
    <n v="168"/>
    <n v="0"/>
    <n v="0"/>
    <s v="Nathan Kyme"/>
    <s v="All Season Access Maintenance"/>
    <m/>
    <s v="VC7556-2019-017"/>
    <s v="929 OF"/>
    <m/>
    <m/>
    <m/>
    <s v="Approved"/>
    <m/>
    <m/>
    <s v="Road building activities on Ripple Creek"/>
    <n v="6"/>
    <s v="C197-C202"/>
    <s v="Ripple Lake"/>
    <n v="0"/>
    <d v="2021-10-13T00:00:00"/>
    <m/>
    <s v="58"/>
    <d v="2021-10-16T00:00:00"/>
    <s v=""/>
    <s v=""/>
    <m/>
    <m/>
    <m/>
    <s v=""/>
    <s v="06"/>
    <s v="Corbiere and Sons Contracting1021120211006-10Excavator Thumb - 30 - 50 ton- After Jan 10897.68"/>
    <s v="Corbiere and Sons Contracting1021120211006-10Excavator Thumb - 30 - 50 ton- After Jan 10897.68INV #151"/>
    <s v=""/>
    <s v="CZ - All Season Access Maintenance"/>
    <x v="4"/>
  </r>
  <r>
    <x v="1"/>
    <n v="6"/>
    <n v="0"/>
    <n v="10211"/>
    <s v="20211006-10"/>
    <n v="53510612"/>
    <s v="Access"/>
    <n v="0"/>
    <s v="Excavator - 36 ton- After Jan 10"/>
    <n v="146.96"/>
    <n v="10"/>
    <s v="Dynamic"/>
    <s v="110.22"/>
    <s v="0"/>
    <s v=""/>
    <s v=""/>
    <n v="1469.6"/>
    <n v="191.048"/>
    <n v="1660.6479999999997"/>
    <d v="2021-10-06T00:00:00"/>
    <n v="0"/>
    <x v="7"/>
    <d v="2021-10-21T00:00:00"/>
    <n v="168"/>
    <n v="0"/>
    <n v="0"/>
    <s v="Nathan Kyme"/>
    <s v="All Season Access Maintenance"/>
    <m/>
    <s v="VC7556-2019-017"/>
    <s v="929 OF"/>
    <m/>
    <m/>
    <m/>
    <s v="Approved"/>
    <m/>
    <m/>
    <s v="Road building activities on Ripple Creek"/>
    <n v="6"/>
    <s v="C197-C202"/>
    <s v="Ripple Lake"/>
    <n v="0"/>
    <d v="2021-10-13T00:00:00"/>
    <m/>
    <s v="58"/>
    <d v="2021-10-16T00:00:00"/>
    <s v=""/>
    <s v=""/>
    <m/>
    <m/>
    <m/>
    <s v=""/>
    <s v="06"/>
    <s v="Corbiere and Sons Contracting1021120211006-10Excavator - 36 ton- After Jan 10101469.6"/>
    <s v="Corbiere and Sons Contracting1021120211006-10Excavator - 36 ton- After Jan 10101469.6INV #151"/>
    <s v=""/>
    <s v="CZ - All Season Access Maintenance"/>
    <x v="4"/>
  </r>
  <r>
    <x v="1"/>
    <n v="6"/>
    <n v="0"/>
    <n v="10211"/>
    <s v="20211006-10"/>
    <n v="53510612"/>
    <s v="Access"/>
    <n v="0"/>
    <s v="Excavator - 36 ton- After Jan 10"/>
    <n v="146.96"/>
    <n v="8"/>
    <s v="Dynamic"/>
    <s v="110.22"/>
    <s v="0"/>
    <s v=""/>
    <s v=""/>
    <n v="1175.68"/>
    <n v="152.83840000000001"/>
    <n v="1328.5183999999999"/>
    <d v="2021-10-06T00:00:00"/>
    <n v="0"/>
    <x v="7"/>
    <d v="2021-10-21T00:00:00"/>
    <n v="168"/>
    <n v="0"/>
    <n v="0"/>
    <s v="Nathan Kyme"/>
    <s v="All Season Access Maintenance"/>
    <m/>
    <s v="VC7556-2019-017"/>
    <s v="929 OF"/>
    <m/>
    <m/>
    <m/>
    <s v="Approved"/>
    <m/>
    <m/>
    <s v="Road building activities on Ripple Creek"/>
    <n v="6"/>
    <s v="C197-C202"/>
    <s v="Ripple Lake"/>
    <n v="0"/>
    <d v="2021-10-13T00:00:00"/>
    <m/>
    <s v="58"/>
    <d v="2021-10-16T00:00:00"/>
    <s v=""/>
    <s v=""/>
    <m/>
    <m/>
    <m/>
    <s v=""/>
    <s v="06"/>
    <s v="Corbiere and Sons Contracting1021120211006-10Excavator - 36 ton- After Jan 1081175.68"/>
    <s v="Corbiere and Sons Contracting1021120211006-10Excavator - 36 ton- After Jan 1081175.68INV #151"/>
    <s v=""/>
    <s v="CZ - All Season Access Maintenance"/>
    <x v="4"/>
  </r>
  <r>
    <x v="1"/>
    <n v="6"/>
    <n v="0"/>
    <n v="10196"/>
    <s v="20211005-6"/>
    <n v="53510612"/>
    <s v="Access"/>
    <n v="0"/>
    <s v="Operator - Principle - After Jan 10"/>
    <n v="75"/>
    <n v="7"/>
    <s v="HR"/>
    <s v=""/>
    <s v=""/>
    <s v="75"/>
    <s v="0"/>
    <n v="525"/>
    <n v="68.25"/>
    <n v="593.25"/>
    <d v="2021-10-05T00:00:00"/>
    <n v="0"/>
    <x v="7"/>
    <d v="2021-10-21T00:00:00"/>
    <n v="168"/>
    <n v="0"/>
    <n v="0"/>
    <s v="Nathan Kyme"/>
    <s v="All Season Access Maintenance"/>
    <m/>
    <s v="VC7556-2019-017"/>
    <s v="929 OF"/>
    <m/>
    <m/>
    <m/>
    <s v="Approved"/>
    <m/>
    <m/>
    <s v="Road maintenance activities on Hare Lake road"/>
    <n v="6"/>
    <s v="C257-C267"/>
    <s v="Hare Lake Road"/>
    <n v="0"/>
    <d v="2021-10-12T00:00:00"/>
    <m/>
    <s v="58"/>
    <d v="2021-10-15T00:00:00"/>
    <s v=""/>
    <s v=""/>
    <m/>
    <m/>
    <m/>
    <s v=""/>
    <s v="06"/>
    <s v="Corbiere and Sons Contracting1019620211005-6Operator - Principle - After Jan 107525"/>
    <s v="Corbiere and Sons Contracting1019620211005-6Operator - Principle - After Jan 107525INV #151"/>
    <s v=""/>
    <s v="CZ - All Season Access Maintenance"/>
    <x v="4"/>
  </r>
  <r>
    <x v="1"/>
    <n v="6"/>
    <n v="0"/>
    <n v="10196"/>
    <s v="20211005-6"/>
    <n v="53510612"/>
    <s v="Access"/>
    <n v="0"/>
    <s v="L.O.A."/>
    <n v="210"/>
    <n v="1"/>
    <s v="DAY"/>
    <s v=""/>
    <s v=""/>
    <m/>
    <s v="0"/>
    <n v="210"/>
    <n v="27.3"/>
    <n v="237.29999999999998"/>
    <d v="2021-10-05T00:00:00"/>
    <n v="0"/>
    <x v="7"/>
    <d v="2021-10-21T00:00:00"/>
    <n v="168"/>
    <n v="0"/>
    <n v="0"/>
    <s v="Nathan Kyme"/>
    <s v="All Season Access Maintenance"/>
    <m/>
    <s v="VC7556-2019-017"/>
    <s v="929 OF"/>
    <m/>
    <m/>
    <m/>
    <s v="Approved"/>
    <m/>
    <m/>
    <s v="Road maintenance activities on Hare Lake road"/>
    <n v="6"/>
    <s v="C257-C267"/>
    <s v="Hare Lake Road"/>
    <n v="0"/>
    <d v="2021-10-12T00:00:00"/>
    <m/>
    <s v="58"/>
    <d v="2021-10-15T00:00:00"/>
    <s v=""/>
    <s v=""/>
    <m/>
    <m/>
    <m/>
    <s v=""/>
    <s v="06"/>
    <s v="Corbiere and Sons Contracting1019620211005-6L.O.A.1210"/>
    <s v="Corbiere and Sons Contracting1019620211005-6L.O.A.1210INV #151"/>
    <s v=""/>
    <s v="CZ - All Season Access Maintenance"/>
    <x v="4"/>
  </r>
  <r>
    <x v="1"/>
    <n v="6"/>
    <n v="0"/>
    <n v="10196"/>
    <s v="20211005-6"/>
    <n v="53510612"/>
    <s v="Access"/>
    <n v="0"/>
    <s v="Excavator - 30 ton- After Jan 10"/>
    <n v="138.44999999999999"/>
    <n v="6"/>
    <s v="Dynamic"/>
    <s v="103.84"/>
    <s v="0"/>
    <s v=""/>
    <s v=""/>
    <n v="830.7"/>
    <n v="107.99100000000001"/>
    <n v="938.69099999999992"/>
    <d v="2021-10-05T00:00:00"/>
    <n v="0"/>
    <x v="7"/>
    <d v="2021-10-21T00:00:00"/>
    <n v="168"/>
    <n v="0"/>
    <n v="0"/>
    <s v="Nathan Kyme"/>
    <s v="All Season Access Maintenance"/>
    <m/>
    <s v="VC7556-2019-017"/>
    <s v="929 OF"/>
    <m/>
    <m/>
    <m/>
    <s v="Approved"/>
    <m/>
    <m/>
    <s v="Road maintenance activities on Hare Lake road"/>
    <n v="6"/>
    <s v="C257-C267"/>
    <s v="Hare Lake Road"/>
    <n v="0"/>
    <d v="2021-10-12T00:00:00"/>
    <m/>
    <s v="58"/>
    <d v="2021-10-15T00:00:00"/>
    <s v=""/>
    <s v=""/>
    <m/>
    <m/>
    <m/>
    <s v=""/>
    <s v="06"/>
    <s v="Corbiere and Sons Contracting1019620211005-6Excavator - 30 ton- After Jan 106830.7"/>
    <s v="Corbiere and Sons Contracting1019620211005-6Excavator - 30 ton- After Jan 106830.7INV #151"/>
    <s v=""/>
    <s v="CZ - All Season Access Maintenance"/>
    <x v="4"/>
  </r>
  <r>
    <x v="1"/>
    <n v="6"/>
    <n v="0"/>
    <n v="10193"/>
    <s v="20211005-3-R1"/>
    <n v="53510604"/>
    <s v="Access"/>
    <n v="0"/>
    <s v="Labourer - General - After Jan 10"/>
    <n v="60"/>
    <n v="12"/>
    <s v="HR"/>
    <s v=""/>
    <s v=""/>
    <s v="60"/>
    <s v="0"/>
    <n v="720"/>
    <n v="93.600000000000009"/>
    <n v="813.59999999999991"/>
    <d v="2021-10-05T00:00:00"/>
    <n v="0"/>
    <x v="7"/>
    <d v="2021-10-21T00:00:00"/>
    <n v="168"/>
    <n v="0"/>
    <n v="0"/>
    <s v="Nathan Kyme"/>
    <s v="Gravel Hauling"/>
    <m/>
    <s v="VC7556-2019-017"/>
    <s v="929 OF"/>
    <m/>
    <m/>
    <m/>
    <s v="Approved"/>
    <m/>
    <m/>
    <s v="9 Padda Trucks and 1 Valentino Truck hauling to Neys Road - Padda Trucks also demobilizing from Project"/>
    <n v="6"/>
    <s v="C219-C236"/>
    <s v="Neys"/>
    <n v="0"/>
    <d v="2021-10-12T00:00:00"/>
    <m/>
    <s v="58"/>
    <d v="2021-10-15T00:00:00"/>
    <s v=""/>
    <s v=""/>
    <m/>
    <m/>
    <m/>
    <s v=""/>
    <s v="06"/>
    <s v="Corbiere and Sons Contracting1019320211005-3-R1Labourer - General - After Jan 1012720"/>
    <s v="Corbiere and Sons Contracting1019320211005-3-R1Labourer - General - After Jan 1012720INV #151"/>
    <s v="Gravel Hauling"/>
    <s v=""/>
    <x v="3"/>
  </r>
  <r>
    <x v="1"/>
    <n v="6"/>
    <n v="0"/>
    <n v="10193"/>
    <s v="20211005-3-R1"/>
    <n v="53510604"/>
    <s v="Access"/>
    <n v="0"/>
    <s v="Driver - AZ - After Jan 10"/>
    <n v="70"/>
    <n v="11.5"/>
    <s v="HR"/>
    <s v=""/>
    <s v=""/>
    <s v="70"/>
    <s v="0"/>
    <n v="805"/>
    <n v="104.65"/>
    <n v="909.64999999999986"/>
    <d v="2021-10-05T00:00:00"/>
    <n v="0"/>
    <x v="7"/>
    <d v="2021-10-21T00:00:00"/>
    <n v="168"/>
    <n v="0"/>
    <n v="0"/>
    <s v="Nathan Kyme"/>
    <s v="Gravel Hauling"/>
    <m/>
    <s v="VC7556-2019-017"/>
    <s v="929 OF"/>
    <m/>
    <m/>
    <m/>
    <s v="Approved"/>
    <m/>
    <m/>
    <s v="9 Padda Trucks and 1 Valentino Truck hauling to Neys Road - Padda Trucks also demobilizing from Project"/>
    <n v="6"/>
    <s v="C219-C236"/>
    <s v="Neys"/>
    <n v="0"/>
    <d v="2021-10-12T00:00:00"/>
    <m/>
    <s v="58"/>
    <d v="2021-10-15T00:00:00"/>
    <s v=""/>
    <s v=""/>
    <m/>
    <m/>
    <m/>
    <s v=""/>
    <s v="06"/>
    <s v="Corbiere and Sons Contracting1019320211005-3-R1Driver - AZ - After Jan 1011.5805"/>
    <s v="Corbiere and Sons Contracting1019320211005-3-R1Driver - AZ - After Jan 1011.5805INV #151"/>
    <s v="Gravel Hauling"/>
    <s v=""/>
    <x v="3"/>
  </r>
  <r>
    <x v="1"/>
    <n v="6"/>
    <n v="0"/>
    <n v="10193"/>
    <s v="20211005-3-R1"/>
    <n v="53510604"/>
    <s v="Access"/>
    <n v="0"/>
    <s v="Driver - AZ - After Jan 10"/>
    <n v="70"/>
    <n v="93.5"/>
    <s v="HR"/>
    <s v=""/>
    <s v=""/>
    <s v="70"/>
    <s v="0"/>
    <n v="6545"/>
    <n v="850.85"/>
    <n v="7395.8499999999995"/>
    <d v="2021-10-05T00:00:00"/>
    <n v="0"/>
    <x v="7"/>
    <d v="2021-10-21T00:00:00"/>
    <n v="168"/>
    <n v="0"/>
    <n v="0"/>
    <s v="Nathan Kyme"/>
    <s v="Gravel Hauling"/>
    <m/>
    <s v="VC7556-2019-017"/>
    <s v="929 OF"/>
    <m/>
    <m/>
    <m/>
    <s v="Approved"/>
    <m/>
    <m/>
    <s v="9 Padda Trucks and 1 Valentino Truck hauling to Neys Road - Padda Trucks also demobilizing from Project"/>
    <n v="6"/>
    <s v="C219-C236"/>
    <s v="Neys"/>
    <n v="0"/>
    <d v="2021-10-12T00:00:00"/>
    <m/>
    <s v="58"/>
    <d v="2021-10-15T00:00:00"/>
    <s v=""/>
    <s v=""/>
    <m/>
    <m/>
    <m/>
    <s v=""/>
    <s v="06"/>
    <s v="Corbiere and Sons Contracting1019320211005-3-R1Driver - AZ - After Jan 1093.56545"/>
    <s v="Corbiere and Sons Contracting1019320211005-3-R1Driver - AZ - After Jan 1093.56545INV #151"/>
    <s v="Gravel Hauling"/>
    <s v=""/>
    <x v="3"/>
  </r>
  <r>
    <x v="1"/>
    <n v="6"/>
    <n v="0"/>
    <n v="10193"/>
    <s v="20211005-3-R1"/>
    <n v="53510604"/>
    <s v="Access"/>
    <n v="0"/>
    <s v="L.O.A."/>
    <n v="210"/>
    <n v="10"/>
    <s v="DAY"/>
    <s v=""/>
    <s v=""/>
    <m/>
    <s v="0"/>
    <n v="2100"/>
    <n v="273"/>
    <n v="2373"/>
    <d v="2021-10-05T00:00:00"/>
    <n v="0"/>
    <x v="7"/>
    <d v="2021-10-21T00:00:00"/>
    <n v="168"/>
    <n v="0"/>
    <n v="0"/>
    <s v="Nathan Kyme"/>
    <s v="Gravel Hauling"/>
    <m/>
    <s v="VC7556-2019-017"/>
    <s v="929 OF"/>
    <m/>
    <m/>
    <m/>
    <s v="Approved"/>
    <m/>
    <m/>
    <s v="9 Padda Trucks and 1 Valentino Truck hauling to Neys Road - Padda Trucks also demobilizing from Project"/>
    <n v="6"/>
    <s v="C219-C236"/>
    <s v="Neys"/>
    <n v="0"/>
    <d v="2021-10-12T00:00:00"/>
    <m/>
    <s v="58"/>
    <d v="2021-10-15T00:00:00"/>
    <s v=""/>
    <s v=""/>
    <m/>
    <m/>
    <m/>
    <s v=""/>
    <s v="06"/>
    <s v="Corbiere and Sons Contracting1019320211005-3-R1L.O.A.102100"/>
    <s v="Corbiere and Sons Contracting1019320211005-3-R1L.O.A.102100INV #151"/>
    <s v="Gravel Hauling"/>
    <s v=""/>
    <x v="3"/>
  </r>
  <r>
    <x v="1"/>
    <n v="6"/>
    <n v="0"/>
    <n v="10193"/>
    <s v="20211005-3-R1"/>
    <n v="53510604"/>
    <s v="Access"/>
    <n v="0"/>
    <s v="Light Truck - Pick up- After Jan 10"/>
    <n v="243.75"/>
    <n v="1"/>
    <s v="DAY"/>
    <s v="182.81"/>
    <s v="0"/>
    <s v=""/>
    <s v=""/>
    <n v="243.75"/>
    <n v="31.6875"/>
    <n v="275.4375"/>
    <d v="2021-10-05T00:00:00"/>
    <n v="0"/>
    <x v="7"/>
    <d v="2021-10-21T00:00:00"/>
    <n v="168"/>
    <n v="0"/>
    <n v="0"/>
    <s v="Nathan Kyme"/>
    <s v="Gravel Hauling"/>
    <m/>
    <s v="VC7556-2019-017"/>
    <s v="929 OF"/>
    <m/>
    <m/>
    <m/>
    <s v="Approved"/>
    <m/>
    <m/>
    <s v="9 Padda Trucks and 1 Valentino Truck hauling to Neys Road - Padda Trucks also demobilizing from Project"/>
    <n v="6"/>
    <s v="C219-C236"/>
    <s v="Neys"/>
    <n v="0"/>
    <d v="2021-10-12T00:00:00"/>
    <m/>
    <s v="58"/>
    <d v="2021-10-15T00:00:00"/>
    <s v=""/>
    <s v=""/>
    <m/>
    <m/>
    <m/>
    <s v=""/>
    <s v="06"/>
    <s v="Corbiere and Sons Contracting1019320211005-3-R1Light Truck - Pick up- After Jan 101243.75"/>
    <s v="Corbiere and Sons Contracting1019320211005-3-R1Light Truck - Pick up- After Jan 101243.75INV #151"/>
    <s v="Gravel Hauling"/>
    <s v=""/>
    <x v="3"/>
  </r>
  <r>
    <x v="1"/>
    <n v="6"/>
    <n v="0"/>
    <n v="10193"/>
    <s v="20211005-3-R1"/>
    <n v="53510604"/>
    <s v="Access"/>
    <n v="0"/>
    <s v="Dump - Triaxle- After Jan 10"/>
    <n v="55.2"/>
    <n v="11.5"/>
    <s v="Dynamic"/>
    <s v="41.4"/>
    <s v="0"/>
    <s v=""/>
    <s v=""/>
    <n v="634.79999999999995"/>
    <n v="82.524000000000001"/>
    <n v="717.32399999999984"/>
    <d v="2021-10-05T00:00:00"/>
    <n v="0"/>
    <x v="7"/>
    <d v="2021-10-21T00:00:00"/>
    <n v="168"/>
    <n v="0"/>
    <n v="0"/>
    <s v="Nathan Kyme"/>
    <s v="Gravel Hauling"/>
    <m/>
    <s v="VC7556-2019-017"/>
    <s v="929 OF"/>
    <m/>
    <m/>
    <m/>
    <s v="Approved"/>
    <m/>
    <m/>
    <s v="9 Padda Trucks and 1 Valentino Truck hauling to Neys Road - Padda Trucks also demobilizing from Project"/>
    <n v="6"/>
    <s v="C219-C236"/>
    <s v="Neys"/>
    <n v="0"/>
    <d v="2021-10-12T00:00:00"/>
    <m/>
    <s v="58"/>
    <d v="2021-10-15T00:00:00"/>
    <s v=""/>
    <s v=""/>
    <m/>
    <m/>
    <m/>
    <s v=""/>
    <s v="06"/>
    <s v="Corbiere and Sons Contracting1019320211005-3-R1Dump - Triaxle- After Jan 1011.5634.8"/>
    <s v="Corbiere and Sons Contracting1019320211005-3-R1Dump - Triaxle- After Jan 1011.5634.8INV #151"/>
    <s v="Gravel Hauling"/>
    <s v=""/>
    <x v="3"/>
  </r>
  <r>
    <x v="1"/>
    <n v="6"/>
    <n v="0"/>
    <n v="10193"/>
    <s v="20211005-3-R1"/>
    <n v="53510604"/>
    <s v="Access"/>
    <n v="0"/>
    <s v="Dump - Triaxle- After Jan 10"/>
    <n v="55.2"/>
    <n v="93.5"/>
    <s v="Dynamic"/>
    <s v="41.4"/>
    <s v="0"/>
    <s v=""/>
    <s v=""/>
    <n v="5161.2"/>
    <n v="670.95600000000002"/>
    <n v="5832.155999999999"/>
    <d v="2021-10-05T00:00:00"/>
    <n v="0"/>
    <x v="7"/>
    <d v="2021-10-21T00:00:00"/>
    <n v="168"/>
    <n v="0"/>
    <n v="0"/>
    <s v="Nathan Kyme"/>
    <s v="Gravel Hauling"/>
    <m/>
    <s v="VC7556-2019-017"/>
    <s v="929 OF"/>
    <m/>
    <m/>
    <m/>
    <s v="Approved"/>
    <m/>
    <m/>
    <s v="9 Padda Trucks and 1 Valentino Truck hauling to Neys Road - Padda Trucks also demobilizing from Project"/>
    <n v="6"/>
    <s v="C219-C236"/>
    <s v="Neys"/>
    <n v="0"/>
    <d v="2021-10-12T00:00:00"/>
    <m/>
    <s v="58"/>
    <d v="2021-10-15T00:00:00"/>
    <s v=""/>
    <s v=""/>
    <m/>
    <m/>
    <m/>
    <s v=""/>
    <s v="06"/>
    <s v="Corbiere and Sons Contracting1019320211005-3-R1Dump - Triaxle- After Jan 1093.55161.2"/>
    <s v="Corbiere and Sons Contracting1019320211005-3-R1Dump - Triaxle- After Jan 1093.55161.2INV #151"/>
    <s v="Gravel Hauling"/>
    <s v=""/>
    <x v="3"/>
  </r>
  <r>
    <x v="1"/>
    <n v="6"/>
    <n v="0"/>
    <n v="10202"/>
    <s v="20211005-12"/>
    <n v="53510604"/>
    <s v="Access"/>
    <n v="0"/>
    <s v="Operator - Principle - After Jan 10"/>
    <n v="75"/>
    <n v="12"/>
    <s v="HR"/>
    <s v=""/>
    <s v=""/>
    <s v="75"/>
    <s v="0"/>
    <n v="900"/>
    <n v="117"/>
    <n v="1016.9999999999999"/>
    <d v="2021-10-05T00:00:00"/>
    <n v="0"/>
    <x v="7"/>
    <d v="2021-10-21T00:00:00"/>
    <n v="168"/>
    <n v="0"/>
    <n v="0"/>
    <s v="Nathan Kyme"/>
    <s v="Gravel Hauling"/>
    <m/>
    <s v="VC7556-2019-017"/>
    <s v="929 OF"/>
    <m/>
    <m/>
    <m/>
    <s v="Approved"/>
    <m/>
    <m/>
    <s v="Gervais RT hauling with Corbiere crew on Del"/>
    <n v="6"/>
    <s v="C186-C195"/>
    <s v="Del Lake West"/>
    <n v="0"/>
    <d v="2021-10-12T00:00:00"/>
    <m/>
    <s v="58"/>
    <d v="2021-10-15T00:00:00"/>
    <s v=""/>
    <s v=""/>
    <m/>
    <m/>
    <m/>
    <s v=""/>
    <s v="06"/>
    <s v="Corbiere and Sons Contracting1020220211005-12Operator - Principle - After Jan 1012900"/>
    <s v="Corbiere and Sons Contracting1020220211005-12Operator - Principle - After Jan 1012900INV #151"/>
    <s v="Gravel Hauling"/>
    <s v=""/>
    <x v="3"/>
  </r>
  <r>
    <x v="1"/>
    <n v="6"/>
    <n v="0"/>
    <n v="10202"/>
    <s v="20211005-12"/>
    <n v="53510604"/>
    <s v="Access"/>
    <n v="0"/>
    <s v="Rock Truck - 30 Ton- After Jan 10"/>
    <n v="138.05000000000001"/>
    <n v="11"/>
    <s v="Dynamic"/>
    <s v="103.54"/>
    <s v="0"/>
    <s v=""/>
    <s v=""/>
    <n v="1518.55"/>
    <n v="197.41149999999999"/>
    <n v="1715.9614999999999"/>
    <d v="2021-10-05T00:00:00"/>
    <n v="0"/>
    <x v="7"/>
    <d v="2021-10-21T00:00:00"/>
    <n v="168"/>
    <n v="0"/>
    <n v="0"/>
    <s v="Nathan Kyme"/>
    <s v="Gravel Hauling"/>
    <m/>
    <s v="VC7556-2019-017"/>
    <s v="929 OF"/>
    <m/>
    <m/>
    <m/>
    <s v="Approved"/>
    <m/>
    <m/>
    <s v="Gervais RT hauling with Corbiere crew on Del"/>
    <n v="6"/>
    <s v="C186-C195"/>
    <s v="Del Lake West"/>
    <n v="0"/>
    <d v="2021-10-12T00:00:00"/>
    <m/>
    <s v="58"/>
    <d v="2021-10-15T00:00:00"/>
    <s v=""/>
    <s v=""/>
    <m/>
    <m/>
    <m/>
    <s v=""/>
    <s v="06"/>
    <s v="Corbiere and Sons Contracting1020220211005-12Rock Truck - 30 Ton- After Jan 10111518.55"/>
    <s v="Corbiere and Sons Contracting1020220211005-12Rock Truck - 30 Ton- After Jan 10111518.55INV #151"/>
    <s v="Gravel Hauling"/>
    <s v=""/>
    <x v="3"/>
  </r>
  <r>
    <x v="1"/>
    <n v="6"/>
    <n v="0"/>
    <n v="10562"/>
    <s v="20211122-3"/>
    <n v="53530601"/>
    <s v="Rig/Access Mats"/>
    <n v="0"/>
    <s v="Driver - AZ - After Jan 10"/>
    <n v="70"/>
    <n v="9.5"/>
    <s v="HR"/>
    <s v=""/>
    <s v=""/>
    <s v="70"/>
    <s v="0"/>
    <n v="665"/>
    <n v="86.45"/>
    <n v="751.44999999999993"/>
    <d v="2021-11-22T00:00:00"/>
    <n v="0"/>
    <x v="8"/>
    <d v="2021-12-02T00:00:00"/>
    <n v="171"/>
    <n v="0"/>
    <n v="0"/>
    <s v="Nathan Kyme"/>
    <s v="Rig/Access Mat Handling"/>
    <m/>
    <s v="VC7556-2019-017"/>
    <s v="929 OF"/>
    <m/>
    <m/>
    <m/>
    <s v="Approved"/>
    <m/>
    <m/>
    <s v="Float delivered 15 swamp mats to Hare Lake Road"/>
    <n v="6"/>
    <s v="C257"/>
    <s v="Hare Lake Creek"/>
    <n v="0"/>
    <d v="2021-11-25T00:00:00"/>
    <m/>
    <s v="36"/>
    <d v="2021-11-26T00:00:00"/>
    <s v=""/>
    <s v=""/>
    <m/>
    <m/>
    <m/>
    <s v="Mike Lecocq"/>
    <s v="06"/>
    <s v="Corbiere and Sons Contracting1056220211122-3Driver - AZ - After Jan 109.5665"/>
    <s v="Corbiere and Sons Contracting1056220211122-3Driver - AZ - After Jan 109.5665INV #155"/>
    <s v="Rig/Access Mat Handling"/>
    <s v=""/>
    <x v="0"/>
  </r>
  <r>
    <x v="1"/>
    <n v="6"/>
    <n v="0"/>
    <n v="10562"/>
    <s v="20211122-3"/>
    <n v="53530601"/>
    <s v="Rig/Access Mats"/>
    <n v="0"/>
    <s v="L.O.A."/>
    <n v="210"/>
    <n v="1"/>
    <s v="DAY"/>
    <s v=""/>
    <s v=""/>
    <m/>
    <s v="0"/>
    <n v="210"/>
    <n v="27.3"/>
    <n v="237.29999999999998"/>
    <d v="2021-11-22T00:00:00"/>
    <n v="0"/>
    <x v="8"/>
    <d v="2021-12-02T00:00:00"/>
    <n v="171"/>
    <n v="0"/>
    <n v="0"/>
    <s v="Nathan Kyme"/>
    <s v="Rig/Access Mat Handling"/>
    <m/>
    <s v="VC7556-2019-017"/>
    <s v="929 OF"/>
    <m/>
    <m/>
    <m/>
    <s v="Approved"/>
    <m/>
    <m/>
    <s v="Float delivered 15 swamp mats to Hare Lake Road"/>
    <n v="6"/>
    <s v="C257"/>
    <s v="Hare Lake Creek"/>
    <n v="0"/>
    <d v="2021-11-25T00:00:00"/>
    <m/>
    <s v="36"/>
    <d v="2021-11-26T00:00:00"/>
    <s v=""/>
    <s v=""/>
    <m/>
    <m/>
    <m/>
    <s v="Mike Lecocq"/>
    <s v="06"/>
    <s v="Corbiere and Sons Contracting1056220211122-3L.O.A.1210"/>
    <s v="Corbiere and Sons Contracting1056220211122-3L.O.A.1210INV #155"/>
    <s v="Rig/Access Mat Handling"/>
    <s v=""/>
    <x v="0"/>
  </r>
  <r>
    <x v="1"/>
    <n v="6"/>
    <n v="0"/>
    <n v="10562"/>
    <s v="20211122-3"/>
    <n v="53530601"/>
    <s v="Rig/Access Mats"/>
    <n v="0"/>
    <s v="Tractor Trailer - 60 Ton- After Jan 10"/>
    <n v="122.39"/>
    <n v="9.5"/>
    <s v="Dynamic"/>
    <s v="91.79"/>
    <s v="0"/>
    <s v=""/>
    <s v=""/>
    <n v="1162.7049999999999"/>
    <n v="151.15164999999999"/>
    <n v="1313.8566499999997"/>
    <d v="2021-11-22T00:00:00"/>
    <n v="0"/>
    <x v="8"/>
    <d v="2021-12-02T00:00:00"/>
    <n v="171"/>
    <n v="0"/>
    <n v="0"/>
    <s v="Nathan Kyme"/>
    <s v="Rig/Access Mat Handling"/>
    <m/>
    <s v="VC7556-2019-017"/>
    <s v="929 OF"/>
    <m/>
    <m/>
    <m/>
    <s v="Approved"/>
    <m/>
    <m/>
    <s v="Float delivered 15 swamp mats to Hare Lake Road"/>
    <n v="6"/>
    <s v="C257"/>
    <s v="Hare Lake Creek"/>
    <n v="0"/>
    <d v="2021-11-25T00:00:00"/>
    <m/>
    <s v="36"/>
    <d v="2021-11-26T00:00:00"/>
    <s v=""/>
    <s v=""/>
    <m/>
    <m/>
    <m/>
    <s v="Mike Lecocq"/>
    <s v="06"/>
    <s v="Corbiere and Sons Contracting1056220211122-3Tractor Trailer - 60 Ton- After Jan 109.51162.705"/>
    <s v="Corbiere and Sons Contracting1056220211122-3Tractor Trailer - 60 Ton- After Jan 109.51162.705INV #155"/>
    <s v="Rig/Access Mat Handling"/>
    <s v=""/>
    <x v="0"/>
  </r>
  <r>
    <x v="1"/>
    <n v="6"/>
    <n v="0"/>
    <n v="10335"/>
    <s v="20211026-3"/>
    <n v="53510612"/>
    <s v="Access"/>
    <n v="0"/>
    <s v="Operator - Principle - After Jan 10"/>
    <n v="75"/>
    <n v="9"/>
    <s v="HR"/>
    <s v=""/>
    <s v=""/>
    <s v="75"/>
    <s v="0"/>
    <n v="675"/>
    <n v="87.75"/>
    <n v="762.74999999999989"/>
    <d v="2021-10-26T00:00:00"/>
    <n v="0"/>
    <x v="8"/>
    <d v="2021-12-02T00:00:00"/>
    <n v="171"/>
    <n v="0"/>
    <n v="0"/>
    <s v="Nathan Kyme"/>
    <s v="All Season Access Maintenance"/>
    <m/>
    <s v="VC7556-2019-017"/>
    <s v="929 OF"/>
    <m/>
    <m/>
    <m/>
    <s v="Approved"/>
    <m/>
    <m/>
    <s v="Road work finished up at Cavers"/>
    <n v="6"/>
    <s v="C223"/>
    <s v="Neys"/>
    <n v="0"/>
    <d v="2021-11-01T00:00:00"/>
    <m/>
    <s v="36"/>
    <d v="2021-11-02T00:00:00"/>
    <s v=""/>
    <s v=""/>
    <m/>
    <m/>
    <m/>
    <s v="Mike Lecocq"/>
    <s v="06"/>
    <s v="Corbiere and Sons Contracting1033520211026-3Operator - Principle - After Jan 109675"/>
    <s v="Corbiere and Sons Contracting1033520211026-3Operator - Principle - After Jan 109675INV #155"/>
    <s v=""/>
    <s v="CZ - All Season Access Maintenance"/>
    <x v="4"/>
  </r>
  <r>
    <x v="1"/>
    <n v="6"/>
    <n v="0"/>
    <n v="10335"/>
    <s v="20211026-3"/>
    <n v="53510612"/>
    <s v="Access"/>
    <n v="0"/>
    <s v="L.O.A."/>
    <n v="210"/>
    <n v="1"/>
    <s v="DAY"/>
    <s v=""/>
    <s v=""/>
    <m/>
    <s v="0"/>
    <n v="210"/>
    <n v="27.3"/>
    <n v="237.29999999999998"/>
    <d v="2021-10-26T00:00:00"/>
    <n v="0"/>
    <x v="8"/>
    <d v="2021-12-02T00:00:00"/>
    <n v="171"/>
    <n v="0"/>
    <n v="0"/>
    <s v="Nathan Kyme"/>
    <s v="All Season Access Maintenance"/>
    <m/>
    <s v="VC7556-2019-017"/>
    <s v="929 OF"/>
    <m/>
    <m/>
    <m/>
    <s v="Approved"/>
    <m/>
    <m/>
    <s v="Road work finished up at Cavers"/>
    <n v="6"/>
    <s v="C223"/>
    <s v="Neys"/>
    <n v="0"/>
    <d v="2021-11-01T00:00:00"/>
    <m/>
    <s v="36"/>
    <d v="2021-11-02T00:00:00"/>
    <s v=""/>
    <s v=""/>
    <m/>
    <m/>
    <m/>
    <s v="Mike Lecocq"/>
    <s v="06"/>
    <s v="Corbiere and Sons Contracting1033520211026-3L.O.A.1210"/>
    <s v="Corbiere and Sons Contracting1033520211026-3L.O.A.1210INV #155"/>
    <s v=""/>
    <s v="CZ - All Season Access Maintenance"/>
    <x v="4"/>
  </r>
  <r>
    <x v="1"/>
    <n v="6"/>
    <n v="0"/>
    <n v="10335"/>
    <s v="20211026-3"/>
    <n v="53510612"/>
    <s v="Access"/>
    <n v="0"/>
    <s v="Light Truck - Pick up- After Jan 10"/>
    <n v="243.75"/>
    <n v="1"/>
    <s v="DAY"/>
    <s v="182.81"/>
    <s v="0"/>
    <s v=""/>
    <s v=""/>
    <n v="243.75"/>
    <n v="31.6875"/>
    <n v="275.4375"/>
    <d v="2021-10-26T00:00:00"/>
    <n v="0"/>
    <x v="8"/>
    <d v="2021-12-02T00:00:00"/>
    <n v="171"/>
    <n v="0"/>
    <n v="0"/>
    <s v="Nathan Kyme"/>
    <s v="All Season Access Maintenance"/>
    <m/>
    <s v="VC7556-2019-017"/>
    <s v="929 OF"/>
    <m/>
    <m/>
    <m/>
    <s v="Approved"/>
    <m/>
    <m/>
    <s v="Road work finished up at Cavers"/>
    <n v="6"/>
    <s v="C223"/>
    <s v="Neys"/>
    <n v="0"/>
    <d v="2021-11-01T00:00:00"/>
    <m/>
    <s v="36"/>
    <d v="2021-11-02T00:00:00"/>
    <s v=""/>
    <s v=""/>
    <m/>
    <m/>
    <m/>
    <s v="Mike Lecocq"/>
    <s v="06"/>
    <s v="Corbiere and Sons Contracting1033520211026-3Light Truck - Pick up- After Jan 101243.75"/>
    <s v="Corbiere and Sons Contracting1033520211026-3Light Truck - Pick up- After Jan 101243.75INV #155"/>
    <s v=""/>
    <s v="CZ - All Season Access Maintenance"/>
    <x v="4"/>
  </r>
  <r>
    <x v="1"/>
    <n v="6"/>
    <n v="0"/>
    <n v="10335"/>
    <s v="20211026-3"/>
    <n v="53510612"/>
    <s v="Access"/>
    <n v="0"/>
    <s v="Dump - Tandum- After Jan 10"/>
    <n v="51.78"/>
    <n v="5"/>
    <s v="Dynamic"/>
    <s v="38.84"/>
    <s v="0"/>
    <s v=""/>
    <s v=""/>
    <n v="258.89999999999998"/>
    <n v="33.656999999999996"/>
    <n v="292.55699999999996"/>
    <d v="2021-10-26T00:00:00"/>
    <n v="0"/>
    <x v="8"/>
    <d v="2021-12-02T00:00:00"/>
    <n v="171"/>
    <n v="0"/>
    <n v="0"/>
    <s v="Nathan Kyme"/>
    <s v="All Season Access Maintenance"/>
    <m/>
    <s v="VC7556-2019-017"/>
    <s v="929 OF"/>
    <m/>
    <m/>
    <m/>
    <s v="Approved"/>
    <m/>
    <m/>
    <s v="Road work finished up at Cavers"/>
    <n v="6"/>
    <s v="C223"/>
    <s v="Neys"/>
    <n v="0"/>
    <d v="2021-11-01T00:00:00"/>
    <m/>
    <s v="36"/>
    <d v="2021-11-02T00:00:00"/>
    <s v=""/>
    <s v=""/>
    <m/>
    <m/>
    <m/>
    <s v="Mike Lecocq"/>
    <s v="06"/>
    <s v="Corbiere and Sons Contracting1033520211026-3Dump - Tandum- After Jan 105258.9"/>
    <s v="Corbiere and Sons Contracting1033520211026-3Dump - Tandum- After Jan 105258.9INV #155"/>
    <s v=""/>
    <s v="CZ - All Season Access Maintenance"/>
    <x v="4"/>
  </r>
  <r>
    <x v="1"/>
    <n v="6"/>
    <n v="0"/>
    <n v="10335"/>
    <s v="20211026-3"/>
    <n v="53510612"/>
    <s v="Access"/>
    <n v="0"/>
    <s v="Excavator Thumb - 30 - 50 ton- After Jan 10"/>
    <n v="12.21"/>
    <n v="8"/>
    <s v="HR"/>
    <s v="9.16"/>
    <s v="0"/>
    <s v=""/>
    <s v=""/>
    <n v="97.68"/>
    <n v="12.698400000000001"/>
    <n v="110.3784"/>
    <d v="2021-10-26T00:00:00"/>
    <n v="0"/>
    <x v="8"/>
    <d v="2021-12-02T00:00:00"/>
    <n v="171"/>
    <n v="0"/>
    <n v="0"/>
    <s v="Nathan Kyme"/>
    <s v="All Season Access Maintenance"/>
    <m/>
    <s v="VC7556-2019-017"/>
    <s v="929 OF"/>
    <m/>
    <m/>
    <m/>
    <s v="Approved"/>
    <m/>
    <m/>
    <s v="Road work finished up at Cavers"/>
    <n v="6"/>
    <s v="C223"/>
    <s v="Neys"/>
    <n v="0"/>
    <d v="2021-11-01T00:00:00"/>
    <m/>
    <s v="36"/>
    <d v="2021-11-02T00:00:00"/>
    <s v=""/>
    <s v=""/>
    <m/>
    <m/>
    <m/>
    <s v="Mike Lecocq"/>
    <s v="06"/>
    <s v="Corbiere and Sons Contracting1033520211026-3Excavator Thumb - 30 - 50 ton- After Jan 10897.68"/>
    <s v="Corbiere and Sons Contracting1033520211026-3Excavator Thumb - 30 - 50 ton- After Jan 10897.68INV #155"/>
    <s v=""/>
    <s v="CZ - All Season Access Maintenance"/>
    <x v="4"/>
  </r>
  <r>
    <x v="1"/>
    <n v="6"/>
    <n v="0"/>
    <n v="10335"/>
    <s v="20211026-3"/>
    <n v="53510612"/>
    <s v="Access"/>
    <n v="0"/>
    <s v="Excavator - 36 ton- After Jan 10"/>
    <n v="146.96"/>
    <n v="8"/>
    <s v="Dynamic"/>
    <s v="110.22"/>
    <s v="0"/>
    <s v=""/>
    <s v=""/>
    <n v="1175.68"/>
    <n v="152.83840000000001"/>
    <n v="1328.5183999999999"/>
    <d v="2021-10-26T00:00:00"/>
    <n v="0"/>
    <x v="8"/>
    <d v="2021-12-02T00:00:00"/>
    <n v="171"/>
    <n v="0"/>
    <n v="0"/>
    <s v="Nathan Kyme"/>
    <s v="All Season Access Maintenance"/>
    <m/>
    <s v="VC7556-2019-017"/>
    <s v="929 OF"/>
    <m/>
    <m/>
    <m/>
    <s v="Approved"/>
    <m/>
    <m/>
    <s v="Road work finished up at Cavers"/>
    <n v="6"/>
    <s v="C223"/>
    <s v="Neys"/>
    <n v="0"/>
    <d v="2021-11-01T00:00:00"/>
    <m/>
    <s v="36"/>
    <d v="2021-11-02T00:00:00"/>
    <s v=""/>
    <s v=""/>
    <m/>
    <m/>
    <m/>
    <s v="Mike Lecocq"/>
    <s v="06"/>
    <s v="Corbiere and Sons Contracting1033520211026-3Excavator - 36 ton- After Jan 1081175.68"/>
    <s v="Corbiere and Sons Contracting1033520211026-3Excavator - 36 ton- After Jan 1081175.68INV #155"/>
    <s v=""/>
    <s v="CZ - All Season Access Maintenance"/>
    <x v="4"/>
  </r>
  <r>
    <x v="1"/>
    <n v="6"/>
    <n v="0"/>
    <n v="10330"/>
    <s v="20211024-3"/>
    <n v="53510612"/>
    <s v="Access"/>
    <n v="0"/>
    <s v="Operator - Principle - After Jan 10"/>
    <n v="75"/>
    <n v="11"/>
    <s v="HR"/>
    <s v=""/>
    <s v=""/>
    <s v="75"/>
    <s v="0"/>
    <n v="825"/>
    <n v="107.25"/>
    <n v="932.24999999999989"/>
    <d v="2021-10-24T00:00:00"/>
    <n v="0"/>
    <x v="8"/>
    <d v="2021-12-02T00:00:00"/>
    <n v="171"/>
    <n v="0"/>
    <n v="0"/>
    <s v="Nathan Kyme"/>
    <s v="All Season Access Maintenance"/>
    <m/>
    <s v="VC7556-2019-017"/>
    <s v="929 OF"/>
    <m/>
    <m/>
    <m/>
    <s v="Approved"/>
    <m/>
    <m/>
    <s v="Road Maintenance work on Neys - Widening Road for Crane Access"/>
    <n v="6"/>
    <s v="C223"/>
    <s v="Neys"/>
    <n v="0"/>
    <d v="2021-11-01T00:00:00"/>
    <m/>
    <s v="36"/>
    <d v="2021-11-02T00:00:00"/>
    <s v=""/>
    <s v=""/>
    <m/>
    <m/>
    <m/>
    <s v="Mike Lecocq"/>
    <s v="06"/>
    <s v="Corbiere and Sons Contracting1033020211024-3Operator - Principle - After Jan 1011825"/>
    <s v="Corbiere and Sons Contracting1033020211024-3Operator - Principle - After Jan 1011825INV #155"/>
    <s v=""/>
    <s v="CZ - All Season Access Maintenance"/>
    <x v="4"/>
  </r>
  <r>
    <x v="1"/>
    <n v="6"/>
    <n v="0"/>
    <n v="10330"/>
    <s v="20211024-3"/>
    <n v="53510612"/>
    <s v="Access"/>
    <n v="0"/>
    <s v="L.O.A."/>
    <n v="210"/>
    <n v="1"/>
    <s v="DAY"/>
    <s v=""/>
    <s v=""/>
    <m/>
    <s v="0"/>
    <n v="210"/>
    <n v="27.3"/>
    <n v="237.29999999999998"/>
    <d v="2021-10-24T00:00:00"/>
    <n v="0"/>
    <x v="8"/>
    <d v="2021-12-02T00:00:00"/>
    <n v="171"/>
    <n v="0"/>
    <n v="0"/>
    <s v="Nathan Kyme"/>
    <s v="All Season Access Maintenance"/>
    <m/>
    <s v="VC7556-2019-017"/>
    <s v="929 OF"/>
    <m/>
    <m/>
    <m/>
    <s v="Approved"/>
    <m/>
    <m/>
    <s v="Road Maintenance work on Neys - Widening Road for Crane Access"/>
    <n v="6"/>
    <s v="C223"/>
    <s v="Neys"/>
    <n v="0"/>
    <d v="2021-11-01T00:00:00"/>
    <m/>
    <s v="36"/>
    <d v="2021-11-02T00:00:00"/>
    <s v=""/>
    <s v=""/>
    <m/>
    <m/>
    <m/>
    <s v="Mike Lecocq"/>
    <s v="06"/>
    <s v="Corbiere and Sons Contracting1033020211024-3L.O.A.1210"/>
    <s v="Corbiere and Sons Contracting1033020211024-3L.O.A.1210INV #155"/>
    <s v=""/>
    <s v="CZ - All Season Access Maintenance"/>
    <x v="4"/>
  </r>
  <r>
    <x v="1"/>
    <n v="6"/>
    <n v="0"/>
    <n v="10330"/>
    <s v="20211024-3"/>
    <n v="53510612"/>
    <s v="Access"/>
    <n v="0"/>
    <s v="Light Truck - Pick up- After Jan 10"/>
    <n v="243.75"/>
    <n v="1"/>
    <s v="DAY"/>
    <s v="182.81"/>
    <s v="0"/>
    <s v=""/>
    <s v=""/>
    <n v="243.75"/>
    <n v="31.6875"/>
    <n v="275.4375"/>
    <d v="2021-10-24T00:00:00"/>
    <n v="0"/>
    <x v="8"/>
    <d v="2021-12-02T00:00:00"/>
    <n v="171"/>
    <n v="0"/>
    <n v="0"/>
    <s v="Nathan Kyme"/>
    <s v="All Season Access Maintenance"/>
    <m/>
    <s v="VC7556-2019-017"/>
    <s v="929 OF"/>
    <m/>
    <m/>
    <m/>
    <s v="Approved"/>
    <m/>
    <m/>
    <s v="Road Maintenance work on Neys - Widening Road for Crane Access"/>
    <n v="6"/>
    <s v="C223"/>
    <s v="Neys"/>
    <n v="0"/>
    <d v="2021-11-01T00:00:00"/>
    <m/>
    <s v="36"/>
    <d v="2021-11-02T00:00:00"/>
    <s v=""/>
    <s v=""/>
    <m/>
    <m/>
    <m/>
    <s v="Mike Lecocq"/>
    <s v="06"/>
    <s v="Corbiere and Sons Contracting1033020211024-3Light Truck - Pick up- After Jan 101243.75"/>
    <s v="Corbiere and Sons Contracting1033020211024-3Light Truck - Pick up- After Jan 101243.75INV #155"/>
    <s v=""/>
    <s v="CZ - All Season Access Maintenance"/>
    <x v="4"/>
  </r>
  <r>
    <x v="1"/>
    <n v="6"/>
    <n v="0"/>
    <n v="10330"/>
    <s v="20211024-3"/>
    <n v="53510612"/>
    <s v="Access"/>
    <n v="0"/>
    <s v="Excavator Thumb - 30 - 50 ton- After Jan 10"/>
    <n v="12.21"/>
    <n v="10"/>
    <s v="HR"/>
    <s v="9.16"/>
    <s v="0"/>
    <s v=""/>
    <s v=""/>
    <n v="122.1"/>
    <n v="15.872999999999999"/>
    <n v="137.97299999999998"/>
    <d v="2021-10-24T00:00:00"/>
    <n v="0"/>
    <x v="8"/>
    <d v="2021-12-02T00:00:00"/>
    <n v="171"/>
    <n v="0"/>
    <n v="0"/>
    <s v="Nathan Kyme"/>
    <s v="All Season Access Maintenance"/>
    <m/>
    <s v="VC7556-2019-017"/>
    <s v="929 OF"/>
    <m/>
    <m/>
    <m/>
    <s v="Approved"/>
    <m/>
    <m/>
    <s v="Road Maintenance work on Neys - Widening Road for Crane Access"/>
    <n v="6"/>
    <s v="C223"/>
    <s v="Neys"/>
    <n v="0"/>
    <d v="2021-11-01T00:00:00"/>
    <m/>
    <s v="36"/>
    <d v="2021-11-02T00:00:00"/>
    <s v=""/>
    <s v=""/>
    <m/>
    <m/>
    <m/>
    <s v="Mike Lecocq"/>
    <s v="06"/>
    <s v="Corbiere and Sons Contracting1033020211024-3Excavator Thumb - 30 - 50 ton- After Jan 1010122.1"/>
    <s v="Corbiere and Sons Contracting1033020211024-3Excavator Thumb - 30 - 50 ton- After Jan 1010122.1INV #155"/>
    <s v=""/>
    <s v="CZ - All Season Access Maintenance"/>
    <x v="4"/>
  </r>
  <r>
    <x v="1"/>
    <n v="6"/>
    <n v="0"/>
    <n v="10330"/>
    <s v="20211024-3"/>
    <n v="53510612"/>
    <s v="Access"/>
    <n v="0"/>
    <s v="Excavator - 36 ton- After Jan 10"/>
    <n v="146.96"/>
    <n v="10"/>
    <s v="Dynamic"/>
    <s v="110.22"/>
    <s v="0"/>
    <s v=""/>
    <s v=""/>
    <n v="1469.6"/>
    <n v="191.048"/>
    <n v="1660.6479999999997"/>
    <d v="2021-10-24T00:00:00"/>
    <n v="0"/>
    <x v="8"/>
    <d v="2021-12-02T00:00:00"/>
    <n v="171"/>
    <n v="0"/>
    <n v="0"/>
    <s v="Nathan Kyme"/>
    <s v="All Season Access Maintenance"/>
    <m/>
    <s v="VC7556-2019-017"/>
    <s v="929 OF"/>
    <m/>
    <m/>
    <m/>
    <s v="Approved"/>
    <m/>
    <m/>
    <s v="Road Maintenance work on Neys - Widening Road for Crane Access"/>
    <n v="6"/>
    <s v="C223"/>
    <s v="Neys"/>
    <n v="0"/>
    <d v="2021-11-01T00:00:00"/>
    <m/>
    <s v="36"/>
    <d v="2021-11-02T00:00:00"/>
    <s v=""/>
    <s v=""/>
    <m/>
    <m/>
    <m/>
    <s v="Mike Lecocq"/>
    <s v="06"/>
    <s v="Corbiere and Sons Contracting1033020211024-3Excavator - 36 ton- After Jan 10101469.6"/>
    <s v="Corbiere and Sons Contracting1033020211024-3Excavator - 36 ton- After Jan 10101469.6INV #155"/>
    <s v=""/>
    <s v="CZ - All Season Access Maintenance"/>
    <x v="4"/>
  </r>
  <r>
    <x v="1"/>
    <n v="6"/>
    <n v="0"/>
    <n v="10328"/>
    <s v="20211023-3"/>
    <n v="53510612"/>
    <s v="Access"/>
    <n v="0"/>
    <s v="Operator - Principle - After Jan 10"/>
    <n v="75"/>
    <n v="11"/>
    <s v="HR"/>
    <s v=""/>
    <s v=""/>
    <s v="75"/>
    <s v="0"/>
    <n v="825"/>
    <n v="107.25"/>
    <n v="932.24999999999989"/>
    <d v="2021-10-23T00:00:00"/>
    <n v="0"/>
    <x v="8"/>
    <d v="2021-12-02T00:00:00"/>
    <n v="171"/>
    <n v="0"/>
    <n v="0"/>
    <s v="Nathan Kyme"/>
    <s v="All Season Access Maintenance"/>
    <m/>
    <s v="VC7556-2019-017"/>
    <s v="929 OF"/>
    <m/>
    <m/>
    <m/>
    <s v="Approved"/>
    <m/>
    <m/>
    <s v="Road Maintenance work on Neys - Widening Road for Crane Access"/>
    <n v="6"/>
    <s v="C223"/>
    <s v="Neys"/>
    <n v="0"/>
    <d v="2021-11-01T00:00:00"/>
    <m/>
    <s v="36"/>
    <d v="2021-11-02T00:00:00"/>
    <s v=""/>
    <s v=""/>
    <m/>
    <m/>
    <m/>
    <s v="Mike Lecocq"/>
    <s v="06"/>
    <s v="Corbiere and Sons Contracting1032820211023-3Operator - Principle - After Jan 1011825"/>
    <s v="Corbiere and Sons Contracting1032820211023-3Operator - Principle - After Jan 1011825INV #155"/>
    <s v=""/>
    <s v="CZ - All Season Access Maintenance"/>
    <x v="4"/>
  </r>
  <r>
    <x v="1"/>
    <n v="6"/>
    <n v="0"/>
    <n v="10328"/>
    <s v="20211023-3"/>
    <n v="53510612"/>
    <s v="Access"/>
    <n v="0"/>
    <s v="L.O.A."/>
    <n v="210"/>
    <n v="1"/>
    <s v="DAY"/>
    <s v=""/>
    <s v=""/>
    <m/>
    <s v="0"/>
    <n v="210"/>
    <n v="27.3"/>
    <n v="237.29999999999998"/>
    <d v="2021-10-23T00:00:00"/>
    <n v="0"/>
    <x v="8"/>
    <d v="2021-12-02T00:00:00"/>
    <n v="171"/>
    <n v="0"/>
    <n v="0"/>
    <s v="Nathan Kyme"/>
    <s v="All Season Access Maintenance"/>
    <m/>
    <s v="VC7556-2019-017"/>
    <s v="929 OF"/>
    <m/>
    <m/>
    <m/>
    <s v="Approved"/>
    <m/>
    <m/>
    <s v="Road Maintenance work on Neys - Widening Road for Crane Access"/>
    <n v="6"/>
    <s v="C223"/>
    <s v="Neys"/>
    <n v="0"/>
    <d v="2021-11-01T00:00:00"/>
    <m/>
    <s v="36"/>
    <d v="2021-11-02T00:00:00"/>
    <s v=""/>
    <s v=""/>
    <m/>
    <m/>
    <m/>
    <s v="Mike Lecocq"/>
    <s v="06"/>
    <s v="Corbiere and Sons Contracting1032820211023-3L.O.A.1210"/>
    <s v="Corbiere and Sons Contracting1032820211023-3L.O.A.1210INV #155"/>
    <s v=""/>
    <s v="CZ - All Season Access Maintenance"/>
    <x v="4"/>
  </r>
  <r>
    <x v="1"/>
    <n v="6"/>
    <n v="0"/>
    <n v="10328"/>
    <s v="20211023-3"/>
    <n v="53510612"/>
    <s v="Access"/>
    <n v="0"/>
    <s v="Light Truck - Pick up- After Jan 10"/>
    <n v="243.75"/>
    <n v="1"/>
    <s v="DAY"/>
    <s v="182.81"/>
    <s v="0"/>
    <s v=""/>
    <s v=""/>
    <n v="243.75"/>
    <n v="31.6875"/>
    <n v="275.4375"/>
    <d v="2021-10-23T00:00:00"/>
    <n v="0"/>
    <x v="8"/>
    <d v="2021-12-02T00:00:00"/>
    <n v="171"/>
    <n v="0"/>
    <n v="0"/>
    <s v="Nathan Kyme"/>
    <s v="All Season Access Maintenance"/>
    <m/>
    <s v="VC7556-2019-017"/>
    <s v="929 OF"/>
    <m/>
    <m/>
    <m/>
    <s v="Approved"/>
    <m/>
    <m/>
    <s v="Road Maintenance work on Neys - Widening Road for Crane Access"/>
    <n v="6"/>
    <s v="C223"/>
    <s v="Neys"/>
    <n v="0"/>
    <d v="2021-11-01T00:00:00"/>
    <m/>
    <s v="36"/>
    <d v="2021-11-02T00:00:00"/>
    <s v=""/>
    <s v=""/>
    <m/>
    <m/>
    <m/>
    <s v="Mike Lecocq"/>
    <s v="06"/>
    <s v="Corbiere and Sons Contracting1032820211023-3Light Truck - Pick up- After Jan 101243.75"/>
    <s v="Corbiere and Sons Contracting1032820211023-3Light Truck - Pick up- After Jan 101243.75INV #155"/>
    <s v=""/>
    <s v="CZ - All Season Access Maintenance"/>
    <x v="4"/>
  </r>
  <r>
    <x v="1"/>
    <n v="6"/>
    <n v="0"/>
    <n v="10328"/>
    <s v="20211023-3"/>
    <n v="53510612"/>
    <s v="Access"/>
    <n v="0"/>
    <s v="Excavator Hammer - 30 - 50 ton- After Jan 10"/>
    <n v="63.38"/>
    <n v="6"/>
    <s v="HR"/>
    <s v="47.54"/>
    <s v="0"/>
    <s v=""/>
    <s v=""/>
    <n v="380.28"/>
    <n v="49.436399999999999"/>
    <n v="429.71639999999991"/>
    <d v="2021-10-23T00:00:00"/>
    <n v="0"/>
    <x v="8"/>
    <d v="2021-12-02T00:00:00"/>
    <n v="171"/>
    <n v="0"/>
    <n v="0"/>
    <s v="Nathan Kyme"/>
    <s v="All Season Access Maintenance"/>
    <m/>
    <s v="VC7556-2019-017"/>
    <s v="929 OF"/>
    <m/>
    <m/>
    <m/>
    <s v="Approved"/>
    <m/>
    <m/>
    <s v="Road Maintenance work on Neys - Widening Road for Crane Access"/>
    <n v="6"/>
    <s v="C223"/>
    <s v="Neys"/>
    <n v="0"/>
    <d v="2021-11-01T00:00:00"/>
    <m/>
    <s v="36"/>
    <d v="2021-11-02T00:00:00"/>
    <s v=""/>
    <s v=""/>
    <m/>
    <m/>
    <m/>
    <s v="Mike Lecocq"/>
    <s v="06"/>
    <s v="Corbiere and Sons Contracting1032820211023-3Excavator Hammer - 30 - 50 ton- After Jan 106380.28"/>
    <s v="Corbiere and Sons Contracting1032820211023-3Excavator Hammer - 30 - 50 ton- After Jan 106380.28INV #155"/>
    <s v=""/>
    <s v="CZ - All Season Access Maintenance"/>
    <x v="4"/>
  </r>
  <r>
    <x v="1"/>
    <n v="6"/>
    <n v="0"/>
    <n v="10328"/>
    <s v="20211023-3"/>
    <n v="53510612"/>
    <s v="Access"/>
    <n v="0"/>
    <s v="Excavator Thumb - 30 - 50 ton- After Jan 10"/>
    <n v="12.21"/>
    <n v="4"/>
    <s v="HR"/>
    <s v="9.16"/>
    <s v="0"/>
    <s v=""/>
    <s v=""/>
    <n v="48.84"/>
    <n v="6.3492000000000006"/>
    <n v="55.1892"/>
    <d v="2021-10-23T00:00:00"/>
    <n v="0"/>
    <x v="8"/>
    <d v="2021-12-02T00:00:00"/>
    <n v="171"/>
    <n v="0"/>
    <n v="0"/>
    <s v="Nathan Kyme"/>
    <s v="All Season Access Maintenance"/>
    <m/>
    <s v="VC7556-2019-017"/>
    <s v="929 OF"/>
    <m/>
    <m/>
    <m/>
    <s v="Approved"/>
    <m/>
    <m/>
    <s v="Road Maintenance work on Neys - Widening Road for Crane Access"/>
    <n v="6"/>
    <s v="C223"/>
    <s v="Neys"/>
    <n v="0"/>
    <d v="2021-11-01T00:00:00"/>
    <m/>
    <s v="36"/>
    <d v="2021-11-02T00:00:00"/>
    <s v=""/>
    <s v=""/>
    <m/>
    <m/>
    <m/>
    <s v="Mike Lecocq"/>
    <s v="06"/>
    <s v="Corbiere and Sons Contracting1032820211023-3Excavator Thumb - 30 - 50 ton- After Jan 10448.84"/>
    <s v="Corbiere and Sons Contracting1032820211023-3Excavator Thumb - 30 - 50 ton- After Jan 10448.84INV #155"/>
    <s v=""/>
    <s v="CZ - All Season Access Maintenance"/>
    <x v="4"/>
  </r>
  <r>
    <x v="1"/>
    <n v="6"/>
    <n v="0"/>
    <n v="10328"/>
    <s v="20211023-3"/>
    <n v="53510612"/>
    <s v="Access"/>
    <n v="0"/>
    <s v="Excavator - 36 ton- After Jan 10"/>
    <n v="146.96"/>
    <n v="10"/>
    <s v="Dynamic"/>
    <s v="110.22"/>
    <s v="0"/>
    <s v=""/>
    <s v=""/>
    <n v="1469.6"/>
    <n v="191.048"/>
    <n v="1660.6479999999997"/>
    <d v="2021-10-23T00:00:00"/>
    <n v="0"/>
    <x v="8"/>
    <d v="2021-12-02T00:00:00"/>
    <n v="171"/>
    <n v="0"/>
    <n v="0"/>
    <s v="Nathan Kyme"/>
    <s v="All Season Access Maintenance"/>
    <m/>
    <s v="VC7556-2019-017"/>
    <s v="929 OF"/>
    <m/>
    <m/>
    <m/>
    <s v="Approved"/>
    <m/>
    <m/>
    <s v="Road Maintenance work on Neys - Widening Road for Crane Access"/>
    <n v="6"/>
    <s v="C223"/>
    <s v="Neys"/>
    <n v="0"/>
    <d v="2021-11-01T00:00:00"/>
    <m/>
    <s v="36"/>
    <d v="2021-11-02T00:00:00"/>
    <s v=""/>
    <s v=""/>
    <m/>
    <m/>
    <m/>
    <s v="Mike Lecocq"/>
    <s v="06"/>
    <s v="Corbiere and Sons Contracting1032820211023-3Excavator - 36 ton- After Jan 10101469.6"/>
    <s v="Corbiere and Sons Contracting1032820211023-3Excavator - 36 ton- After Jan 10101469.6INV #155"/>
    <s v=""/>
    <s v="CZ - All Season Access Maintenance"/>
    <x v="4"/>
  </r>
  <r>
    <x v="1"/>
    <n v="6"/>
    <n v="0"/>
    <n v="10298"/>
    <s v="20211020-3"/>
    <n v="53510612"/>
    <s v="Access"/>
    <n v="0"/>
    <s v="Operator - Principle - After Jan 10"/>
    <n v="75"/>
    <n v="5.5"/>
    <s v="HR"/>
    <s v=""/>
    <s v=""/>
    <s v="75"/>
    <s v="0"/>
    <n v="412.5"/>
    <n v="53.625"/>
    <n v="466.12499999999994"/>
    <d v="2021-10-20T00:00:00"/>
    <n v="0"/>
    <x v="8"/>
    <d v="2021-12-02T00:00:00"/>
    <n v="171"/>
    <n v="0"/>
    <n v="0"/>
    <s v="Nathan Kyme"/>
    <s v="All Season Access Maintenance"/>
    <m/>
    <s v="VC7556-2019-017"/>
    <s v="929 OF"/>
    <m/>
    <m/>
    <m/>
    <s v="Approved"/>
    <m/>
    <m/>
    <s v="Road Maintenance on Mink Creek"/>
    <n v="6"/>
    <s v="C244-C247"/>
    <s v="Mink Creek"/>
    <n v="0"/>
    <d v="2021-10-28T00:00:00"/>
    <m/>
    <s v="36"/>
    <d v="2021-10-28T00:00:00"/>
    <s v=""/>
    <s v=""/>
    <m/>
    <m/>
    <m/>
    <s v="Mike Lecocq"/>
    <s v="06"/>
    <s v="Corbiere and Sons Contracting1029820211020-3Operator - Principle - After Jan 105.5412.5"/>
    <s v="Corbiere and Sons Contracting1029820211020-3Operator - Principle - After Jan 105.5412.5INV #155"/>
    <s v=""/>
    <s v="CZ - All Season Access Maintenance"/>
    <x v="4"/>
  </r>
  <r>
    <x v="1"/>
    <n v="6"/>
    <n v="0"/>
    <n v="10298"/>
    <s v="20211020-3"/>
    <n v="53510612"/>
    <s v="Access"/>
    <n v="0"/>
    <s v="Foreman"/>
    <n v="95"/>
    <n v="5.5"/>
    <s v="HR"/>
    <s v=""/>
    <s v=""/>
    <s v="95"/>
    <s v="0"/>
    <n v="522.5"/>
    <n v="67.924999999999997"/>
    <n v="590.42499999999995"/>
    <d v="2021-10-20T00:00:00"/>
    <n v="0"/>
    <x v="8"/>
    <d v="2021-12-02T00:00:00"/>
    <n v="171"/>
    <n v="0"/>
    <n v="0"/>
    <s v="Nathan Kyme"/>
    <s v="All Season Access Maintenance"/>
    <m/>
    <s v="VC7556-2019-017"/>
    <s v="929 OF"/>
    <m/>
    <m/>
    <m/>
    <s v="Approved"/>
    <m/>
    <m/>
    <s v="Road Maintenance on Mink Creek"/>
    <n v="6"/>
    <s v="C244-C247"/>
    <s v="Mink Creek"/>
    <n v="0"/>
    <d v="2021-10-28T00:00:00"/>
    <m/>
    <s v="36"/>
    <d v="2021-10-28T00:00:00"/>
    <s v=""/>
    <s v=""/>
    <m/>
    <m/>
    <m/>
    <s v="Mike Lecocq"/>
    <s v="06"/>
    <s v="Corbiere and Sons Contracting1029820211020-3Foreman5.5522.5"/>
    <s v="Corbiere and Sons Contracting1029820211020-3Foreman5.5522.5INV #155"/>
    <s v=""/>
    <s v="CZ - All Season Access Maintenance"/>
    <x v="4"/>
  </r>
  <r>
    <x v="1"/>
    <n v="6"/>
    <n v="0"/>
    <n v="10298"/>
    <s v="20211020-3"/>
    <n v="53510612"/>
    <s v="Access"/>
    <n v="0"/>
    <s v="Light Truck - Pick up- After Jan 10"/>
    <n v="243.75"/>
    <n v="1"/>
    <s v="DAY"/>
    <s v="182.81"/>
    <s v="0"/>
    <s v=""/>
    <s v=""/>
    <n v="243.75"/>
    <n v="31.6875"/>
    <n v="275.4375"/>
    <d v="2021-10-20T00:00:00"/>
    <n v="0"/>
    <x v="8"/>
    <d v="2021-12-02T00:00:00"/>
    <n v="171"/>
    <n v="0"/>
    <n v="0"/>
    <s v="Nathan Kyme"/>
    <s v="All Season Access Maintenance"/>
    <m/>
    <s v="VC7556-2019-017"/>
    <s v="929 OF"/>
    <m/>
    <m/>
    <m/>
    <s v="Approved"/>
    <m/>
    <m/>
    <s v="Road Maintenance on Mink Creek"/>
    <n v="6"/>
    <s v="C244-C247"/>
    <s v="Mink Creek"/>
    <n v="0"/>
    <d v="2021-10-28T00:00:00"/>
    <m/>
    <s v="36"/>
    <d v="2021-10-28T00:00:00"/>
    <s v=""/>
    <s v=""/>
    <m/>
    <m/>
    <m/>
    <s v="Mike Lecocq"/>
    <s v="06"/>
    <s v="Corbiere and Sons Contracting1029820211020-3Light Truck - Pick up- After Jan 101243.75"/>
    <s v="Corbiere and Sons Contracting1029820211020-3Light Truck - Pick up- After Jan 101243.75INV #155"/>
    <s v=""/>
    <s v="CZ - All Season Access Maintenance"/>
    <x v="4"/>
  </r>
  <r>
    <x v="1"/>
    <n v="6"/>
    <n v="0"/>
    <n v="10298"/>
    <s v="20211020-3"/>
    <n v="53510612"/>
    <s v="Access"/>
    <n v="0"/>
    <s v="Excavator Hammer - 30 - 50 ton- After Jan 10"/>
    <n v="63.38"/>
    <n v="5"/>
    <s v="HR"/>
    <s v="47.54"/>
    <s v="0"/>
    <s v=""/>
    <s v=""/>
    <n v="316.89999999999998"/>
    <n v="41.196999999999996"/>
    <n v="358.09699999999992"/>
    <d v="2021-10-20T00:00:00"/>
    <n v="0"/>
    <x v="8"/>
    <d v="2021-12-02T00:00:00"/>
    <n v="171"/>
    <n v="0"/>
    <n v="0"/>
    <s v="Nathan Kyme"/>
    <s v="All Season Access Maintenance"/>
    <m/>
    <s v="VC7556-2019-017"/>
    <s v="929 OF"/>
    <m/>
    <m/>
    <m/>
    <s v="Approved"/>
    <m/>
    <m/>
    <s v="Road Maintenance on Mink Creek"/>
    <n v="6"/>
    <s v="C244-C247"/>
    <s v="Mink Creek"/>
    <n v="0"/>
    <d v="2021-10-28T00:00:00"/>
    <m/>
    <s v="36"/>
    <d v="2021-10-28T00:00:00"/>
    <s v=""/>
    <s v=""/>
    <m/>
    <m/>
    <m/>
    <s v="Mike Lecocq"/>
    <s v="06"/>
    <s v="Corbiere and Sons Contracting1029820211020-3Excavator Hammer - 30 - 50 ton- After Jan 105316.9"/>
    <s v="Corbiere and Sons Contracting1029820211020-3Excavator Hammer - 30 - 50 ton- After Jan 105316.9INV #155"/>
    <s v=""/>
    <s v="CZ - All Season Access Maintenance"/>
    <x v="4"/>
  </r>
  <r>
    <x v="1"/>
    <n v="6"/>
    <n v="0"/>
    <n v="10298"/>
    <s v="20211020-3"/>
    <n v="53510612"/>
    <s v="Access"/>
    <n v="0"/>
    <s v="Excavator Thumb - 30 - 50 ton- After Jan 10"/>
    <n v="12.21"/>
    <n v="5"/>
    <s v="HR"/>
    <s v="9.16"/>
    <s v="0"/>
    <s v=""/>
    <s v=""/>
    <n v="61.05"/>
    <n v="7.9364999999999997"/>
    <n v="68.986499999999992"/>
    <d v="2021-10-20T00:00:00"/>
    <n v="0"/>
    <x v="8"/>
    <d v="2021-12-02T00:00:00"/>
    <n v="171"/>
    <n v="0"/>
    <n v="0"/>
    <s v="Nathan Kyme"/>
    <s v="All Season Access Maintenance"/>
    <m/>
    <s v="VC7556-2019-017"/>
    <s v="929 OF"/>
    <m/>
    <m/>
    <m/>
    <s v="Approved"/>
    <m/>
    <m/>
    <s v="Road Maintenance on Mink Creek"/>
    <n v="6"/>
    <s v="C244-C247"/>
    <s v="Mink Creek"/>
    <n v="0"/>
    <d v="2021-10-28T00:00:00"/>
    <m/>
    <s v="36"/>
    <d v="2021-10-28T00:00:00"/>
    <s v=""/>
    <s v=""/>
    <m/>
    <m/>
    <m/>
    <s v="Mike Lecocq"/>
    <s v="06"/>
    <s v="Corbiere and Sons Contracting1029820211020-3Excavator Thumb - 30 - 50 ton- After Jan 10561.05"/>
    <s v="Corbiere and Sons Contracting1029820211020-3Excavator Thumb - 30 - 50 ton- After Jan 10561.05INV #155"/>
    <s v=""/>
    <s v="CZ - All Season Access Maintenance"/>
    <x v="4"/>
  </r>
  <r>
    <x v="1"/>
    <n v="6"/>
    <n v="0"/>
    <n v="10298"/>
    <s v="20211020-3"/>
    <n v="53510612"/>
    <s v="Access"/>
    <n v="0"/>
    <s v="Excavator - 36 ton- After Jan 10"/>
    <n v="146.96"/>
    <n v="5"/>
    <s v="Dynamic"/>
    <s v="110.22"/>
    <s v="0"/>
    <s v=""/>
    <s v=""/>
    <n v="734.8"/>
    <n v="95.524000000000001"/>
    <n v="830.32399999999984"/>
    <d v="2021-10-20T00:00:00"/>
    <n v="0"/>
    <x v="8"/>
    <d v="2021-12-02T00:00:00"/>
    <n v="171"/>
    <n v="0"/>
    <n v="0"/>
    <s v="Nathan Kyme"/>
    <s v="All Season Access Maintenance"/>
    <m/>
    <s v="VC7556-2019-017"/>
    <s v="929 OF"/>
    <m/>
    <m/>
    <m/>
    <s v="Approved"/>
    <m/>
    <m/>
    <s v="Road Maintenance on Mink Creek"/>
    <n v="6"/>
    <s v="C244-C247"/>
    <s v="Mink Creek"/>
    <n v="0"/>
    <d v="2021-10-28T00:00:00"/>
    <m/>
    <s v="36"/>
    <d v="2021-10-28T00:00:00"/>
    <s v=""/>
    <s v=""/>
    <m/>
    <m/>
    <m/>
    <s v="Mike Lecocq"/>
    <s v="06"/>
    <s v="Corbiere and Sons Contracting1029820211020-3Excavator - 36 ton- After Jan 105734.8"/>
    <s v="Corbiere and Sons Contracting1029820211020-3Excavator - 36 ton- After Jan 105734.8INV #155"/>
    <s v=""/>
    <s v="CZ - All Season Access Maintenance"/>
    <x v="4"/>
  </r>
  <r>
    <x v="1"/>
    <n v="6"/>
    <n v="0"/>
    <n v="10298"/>
    <s v="20211020-3"/>
    <n v="53510612"/>
    <s v="Access"/>
    <n v="0"/>
    <s v="Excavator - 30 ton- After Jan 10"/>
    <n v="138.44999999999999"/>
    <n v="5"/>
    <s v="Dynamic"/>
    <s v="103.84"/>
    <s v="0"/>
    <s v=""/>
    <s v=""/>
    <n v="692.25"/>
    <n v="89.992500000000007"/>
    <n v="782.24249999999995"/>
    <d v="2021-10-20T00:00:00"/>
    <n v="0"/>
    <x v="8"/>
    <d v="2021-12-02T00:00:00"/>
    <n v="171"/>
    <n v="0"/>
    <n v="0"/>
    <s v="Nathan Kyme"/>
    <s v="All Season Access Maintenance"/>
    <m/>
    <s v="VC7556-2019-017"/>
    <s v="929 OF"/>
    <m/>
    <m/>
    <m/>
    <s v="Approved"/>
    <m/>
    <m/>
    <s v="Road Maintenance on Mink Creek"/>
    <n v="6"/>
    <s v="C244-C247"/>
    <s v="Mink Creek"/>
    <n v="0"/>
    <d v="2021-10-28T00:00:00"/>
    <m/>
    <s v="36"/>
    <d v="2021-10-28T00:00:00"/>
    <s v=""/>
    <s v=""/>
    <m/>
    <m/>
    <m/>
    <s v="Mike Lecocq"/>
    <s v="06"/>
    <s v="Corbiere and Sons Contracting1029820211020-3Excavator - 30 ton- After Jan 105692.25"/>
    <s v="Corbiere and Sons Contracting1029820211020-3Excavator - 30 ton- After Jan 105692.25INV #155"/>
    <s v=""/>
    <s v="CZ - All Season Access Maintenance"/>
    <x v="4"/>
  </r>
  <r>
    <x v="1"/>
    <n v="6"/>
    <n v="0"/>
    <n v="10294"/>
    <s v="20211019-3"/>
    <n v="53510612"/>
    <s v="Access"/>
    <n v="0"/>
    <s v="Operator - Principle - After Jan 10"/>
    <n v="75"/>
    <n v="12"/>
    <s v="HR"/>
    <s v=""/>
    <s v=""/>
    <s v="75"/>
    <s v="0"/>
    <n v="900"/>
    <n v="117"/>
    <n v="1016.9999999999999"/>
    <d v="2021-10-19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9420211019-3Operator - Principle - After Jan 1012900"/>
    <s v="Corbiere and Sons Contracting1029420211019-3Operator - Principle - After Jan 1012900INV #155"/>
    <s v=""/>
    <s v="CZ - All Season Access Maintenance"/>
    <x v="4"/>
  </r>
  <r>
    <x v="1"/>
    <n v="6"/>
    <n v="0"/>
    <n v="10294"/>
    <s v="20211019-3"/>
    <n v="53510612"/>
    <s v="Access"/>
    <n v="0"/>
    <s v="L.O.A."/>
    <n v="210"/>
    <n v="2"/>
    <s v="DAY"/>
    <s v=""/>
    <s v=""/>
    <m/>
    <s v="0"/>
    <n v="420"/>
    <n v="54.6"/>
    <n v="474.59999999999997"/>
    <d v="2021-10-19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9420211019-3L.O.A.2420"/>
    <s v="Corbiere and Sons Contracting1029420211019-3L.O.A.2420INV #155"/>
    <s v=""/>
    <s v="CZ - All Season Access Maintenance"/>
    <x v="4"/>
  </r>
  <r>
    <x v="1"/>
    <n v="6"/>
    <n v="0"/>
    <n v="10294"/>
    <s v="20211019-3"/>
    <n v="53510612"/>
    <s v="Access"/>
    <n v="0"/>
    <s v="Rock Truck - 30 Ton- After Jan 10"/>
    <n v="138.05000000000001"/>
    <n v="5"/>
    <s v="Dynamic"/>
    <s v="103.54"/>
    <s v="0"/>
    <s v=""/>
    <s v=""/>
    <n v="690.25"/>
    <n v="89.732500000000002"/>
    <n v="779.98249999999996"/>
    <d v="2021-10-19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9420211019-3Rock Truck - 30 Ton- After Jan 105690.25"/>
    <s v="Corbiere and Sons Contracting1029420211019-3Rock Truck - 30 Ton- After Jan 105690.25INV #155"/>
    <s v=""/>
    <s v="CZ - All Season Access Maintenance"/>
    <x v="4"/>
  </r>
  <r>
    <x v="1"/>
    <n v="6"/>
    <n v="0"/>
    <n v="10294"/>
    <s v="20211019-3"/>
    <n v="53510612"/>
    <s v="Access"/>
    <n v="0"/>
    <s v="Light Truck - Pick up- After Jan 10"/>
    <n v="243.75"/>
    <n v="2"/>
    <s v="DAY"/>
    <s v="182.81"/>
    <s v="0"/>
    <s v=""/>
    <s v=""/>
    <n v="487.5"/>
    <n v="63.375"/>
    <n v="550.875"/>
    <d v="2021-10-19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9420211019-3Light Truck - Pick up- After Jan 102487.5"/>
    <s v="Corbiere and Sons Contracting1029420211019-3Light Truck - Pick up- After Jan 102487.5INV #155"/>
    <s v=""/>
    <s v="CZ - All Season Access Maintenance"/>
    <x v="4"/>
  </r>
  <r>
    <x v="1"/>
    <n v="6"/>
    <n v="0"/>
    <n v="10294"/>
    <s v="20211019-3"/>
    <n v="53510612"/>
    <s v="Access"/>
    <n v="0"/>
    <s v="Excavator Thumb - 30 - 50 ton- After Jan 10"/>
    <n v="12.21"/>
    <n v="3"/>
    <s v="HR"/>
    <s v="9.16"/>
    <s v="0"/>
    <s v=""/>
    <s v=""/>
    <n v="36.630000000000003"/>
    <n v="4.7619000000000007"/>
    <n v="41.3919"/>
    <d v="2021-10-19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9420211019-3Excavator Thumb - 30 - 50 ton- After Jan 10336.63"/>
    <s v="Corbiere and Sons Contracting1029420211019-3Excavator Thumb - 30 - 50 ton- After Jan 10336.63INV #155"/>
    <s v=""/>
    <s v="CZ - All Season Access Maintenance"/>
    <x v="4"/>
  </r>
  <r>
    <x v="1"/>
    <n v="6"/>
    <n v="0"/>
    <n v="10294"/>
    <s v="20211019-3"/>
    <n v="53510612"/>
    <s v="Access"/>
    <n v="0"/>
    <s v="Excavator - 36 ton- After Jan 10"/>
    <n v="146.96"/>
    <n v="3"/>
    <s v="Dynamic"/>
    <s v="110.22"/>
    <s v="0"/>
    <s v=""/>
    <s v=""/>
    <n v="440.88"/>
    <n v="57.314399999999999"/>
    <n v="498.19439999999997"/>
    <d v="2021-10-19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9420211019-3Excavator - 36 ton- After Jan 103440.88"/>
    <s v="Corbiere and Sons Contracting1029420211019-3Excavator - 36 ton- After Jan 103440.88INV #155"/>
    <s v=""/>
    <s v="CZ - All Season Access Maintenance"/>
    <x v="4"/>
  </r>
  <r>
    <x v="1"/>
    <n v="6"/>
    <n v="0"/>
    <n v="10294"/>
    <s v="20211019-3"/>
    <n v="53510612"/>
    <s v="Access"/>
    <n v="0"/>
    <s v="Dozer D6 or equal- After Jan 10"/>
    <n v="131.47999999999999"/>
    <n v="3"/>
    <s v="Dynamic"/>
    <s v="98.61"/>
    <s v="0"/>
    <s v=""/>
    <s v=""/>
    <n v="394.44"/>
    <n v="51.277200000000001"/>
    <n v="445.71719999999993"/>
    <d v="2021-10-19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9420211019-3Dozer D6 or equal- After Jan 103394.44"/>
    <s v="Corbiere and Sons Contracting1029420211019-3Dozer D6 or equal- After Jan 103394.44INV #155"/>
    <s v=""/>
    <s v="CZ - All Season Access Maintenance"/>
    <x v="4"/>
  </r>
  <r>
    <x v="1"/>
    <n v="6"/>
    <n v="0"/>
    <n v="10292"/>
    <s v="20211018-3"/>
    <n v="53510612"/>
    <s v="Access"/>
    <n v="0"/>
    <s v="Operator - Principle - After Jan 10"/>
    <n v="75"/>
    <n v="24"/>
    <s v="HR"/>
    <s v=""/>
    <s v=""/>
    <s v="75"/>
    <s v="0"/>
    <n v="1800"/>
    <n v="234"/>
    <n v="2033.9999999999998"/>
    <d v="2021-10-18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9220211018-3Operator - Principle - After Jan 10241800"/>
    <s v="Corbiere and Sons Contracting1029220211018-3Operator - Principle - After Jan 10241800INV #155"/>
    <s v=""/>
    <s v="CZ - All Season Access Maintenance"/>
    <x v="4"/>
  </r>
  <r>
    <x v="1"/>
    <n v="6"/>
    <n v="0"/>
    <n v="10292"/>
    <s v="20211018-3"/>
    <n v="53510612"/>
    <s v="Access"/>
    <n v="0"/>
    <s v="L.O.A."/>
    <n v="210"/>
    <n v="2"/>
    <s v="DAY"/>
    <s v=""/>
    <s v=""/>
    <m/>
    <s v="0"/>
    <n v="420"/>
    <n v="54.6"/>
    <n v="474.59999999999997"/>
    <d v="2021-10-18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9220211018-3L.O.A.2420"/>
    <s v="Corbiere and Sons Contracting1029220211018-3L.O.A.2420INV #155"/>
    <s v=""/>
    <s v="CZ - All Season Access Maintenance"/>
    <x v="4"/>
  </r>
  <r>
    <x v="1"/>
    <n v="6"/>
    <n v="0"/>
    <n v="10292"/>
    <s v="20211018-3"/>
    <n v="53510612"/>
    <s v="Access"/>
    <n v="0"/>
    <s v="Foreman"/>
    <n v="95"/>
    <n v="4"/>
    <s v="HR"/>
    <s v=""/>
    <s v=""/>
    <s v="95"/>
    <s v="0"/>
    <n v="380"/>
    <n v="49.4"/>
    <n v="429.4"/>
    <d v="2021-10-18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9220211018-3Foreman4380"/>
    <s v="Corbiere and Sons Contracting1029220211018-3Foreman4380INV #155"/>
    <s v=""/>
    <s v="CZ - All Season Access Maintenance"/>
    <x v="4"/>
  </r>
  <r>
    <x v="1"/>
    <n v="6"/>
    <n v="0"/>
    <n v="10292"/>
    <s v="20211018-3"/>
    <n v="53510612"/>
    <s v="Access"/>
    <n v="0"/>
    <s v="Rock Truck - 30 Ton- After Jan 10"/>
    <n v="138.05000000000001"/>
    <n v="11"/>
    <s v="Dynamic"/>
    <s v="103.54"/>
    <s v="0"/>
    <s v=""/>
    <s v=""/>
    <n v="1518.55"/>
    <n v="197.41149999999999"/>
    <n v="1715.9614999999999"/>
    <d v="2021-10-18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9220211018-3Rock Truck - 30 Ton- After Jan 10111518.55"/>
    <s v="Corbiere and Sons Contracting1029220211018-3Rock Truck - 30 Ton- After Jan 10111518.55INV #155"/>
    <s v=""/>
    <s v="CZ - All Season Access Maintenance"/>
    <x v="4"/>
  </r>
  <r>
    <x v="1"/>
    <n v="6"/>
    <n v="0"/>
    <n v="10292"/>
    <s v="20211018-3"/>
    <n v="53510612"/>
    <s v="Access"/>
    <n v="0"/>
    <s v="Light Truck - Pick up- After Jan 10"/>
    <n v="243.75"/>
    <n v="2"/>
    <s v="DAY"/>
    <s v="182.81"/>
    <s v="0"/>
    <s v=""/>
    <s v=""/>
    <n v="487.5"/>
    <n v="63.375"/>
    <n v="550.875"/>
    <d v="2021-10-18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9220211018-3Light Truck - Pick up- After Jan 102487.5"/>
    <s v="Corbiere and Sons Contracting1029220211018-3Light Truck - Pick up- After Jan 102487.5INV #155"/>
    <s v=""/>
    <s v="CZ - All Season Access Maintenance"/>
    <x v="4"/>
  </r>
  <r>
    <x v="1"/>
    <n v="6"/>
    <n v="0"/>
    <n v="10292"/>
    <s v="20211018-3"/>
    <n v="53510612"/>
    <s v="Access"/>
    <n v="0"/>
    <s v="Excavator Thumb - 30 - 50 ton- After Jan 10"/>
    <n v="12.21"/>
    <n v="6"/>
    <s v="HR"/>
    <s v="9.16"/>
    <s v="0"/>
    <s v=""/>
    <s v=""/>
    <n v="73.260000000000005"/>
    <n v="9.5238000000000014"/>
    <n v="82.783799999999999"/>
    <d v="2021-10-18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9220211018-3Excavator Thumb - 30 - 50 ton- After Jan 10673.26"/>
    <s v="Corbiere and Sons Contracting1029220211018-3Excavator Thumb - 30 - 50 ton- After Jan 10673.26INV #155"/>
    <s v=""/>
    <s v="CZ - All Season Access Maintenance"/>
    <x v="4"/>
  </r>
  <r>
    <x v="1"/>
    <n v="6"/>
    <n v="0"/>
    <n v="10292"/>
    <s v="20211018-3"/>
    <n v="53510612"/>
    <s v="Access"/>
    <n v="0"/>
    <s v="Excavator - 36 ton- After Jan 10"/>
    <n v="146.96"/>
    <n v="6"/>
    <s v="Dynamic"/>
    <s v="110.22"/>
    <s v="0"/>
    <s v=""/>
    <s v=""/>
    <n v="881.76"/>
    <n v="114.6288"/>
    <n v="996.38879999999995"/>
    <d v="2021-10-18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9220211018-3Excavator - 36 ton- After Jan 106881.76"/>
    <s v="Corbiere and Sons Contracting1029220211018-3Excavator - 36 ton- After Jan 106881.76INV #155"/>
    <s v=""/>
    <s v="CZ - All Season Access Maintenance"/>
    <x v="4"/>
  </r>
  <r>
    <x v="1"/>
    <n v="6"/>
    <n v="0"/>
    <n v="10292"/>
    <s v="20211018-3"/>
    <n v="53510612"/>
    <s v="Access"/>
    <n v="0"/>
    <s v="Dozer D6 or equal- After Jan 10"/>
    <n v="131.47999999999999"/>
    <n v="5"/>
    <s v="Dynamic"/>
    <s v="98.61"/>
    <s v="0"/>
    <s v=""/>
    <s v=""/>
    <n v="657.4"/>
    <n v="85.462000000000003"/>
    <n v="742.86199999999985"/>
    <d v="2021-10-18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9220211018-3Dozer D6 or equal- After Jan 105657.4"/>
    <s v="Corbiere and Sons Contracting1029220211018-3Dozer D6 or equal- After Jan 105657.4INV #155"/>
    <s v=""/>
    <s v="CZ - All Season Access Maintenance"/>
    <x v="4"/>
  </r>
  <r>
    <x v="1"/>
    <n v="6"/>
    <n v="0"/>
    <n v="10289"/>
    <s v="20211017-3"/>
    <n v="53510612"/>
    <s v="Access"/>
    <n v="0"/>
    <s v="Operator - Principle - After Jan 10"/>
    <n v="75"/>
    <n v="34"/>
    <s v="HR"/>
    <s v=""/>
    <s v=""/>
    <s v="75"/>
    <s v="0"/>
    <n v="2550"/>
    <n v="331.5"/>
    <n v="2881.4999999999995"/>
    <d v="2021-10-17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8920211017-3Operator - Principle - After Jan 10342550"/>
    <s v="Corbiere and Sons Contracting1028920211017-3Operator - Principle - After Jan 10342550INV #155"/>
    <s v=""/>
    <s v="CZ - All Season Access Maintenance"/>
    <x v="4"/>
  </r>
  <r>
    <x v="1"/>
    <n v="6"/>
    <n v="0"/>
    <n v="10289"/>
    <s v="20211017-3"/>
    <n v="53510612"/>
    <s v="Access"/>
    <n v="0"/>
    <s v="L.O.A."/>
    <n v="210"/>
    <n v="3"/>
    <s v="DAY"/>
    <s v=""/>
    <s v=""/>
    <m/>
    <s v="0"/>
    <n v="630"/>
    <n v="81.900000000000006"/>
    <n v="711.9"/>
    <d v="2021-10-17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8920211017-3L.O.A.3630"/>
    <s v="Corbiere and Sons Contracting1028920211017-3L.O.A.3630INV #155"/>
    <s v=""/>
    <s v="CZ - All Season Access Maintenance"/>
    <x v="4"/>
  </r>
  <r>
    <x v="1"/>
    <n v="6"/>
    <n v="0"/>
    <n v="10289"/>
    <s v="20211017-3"/>
    <n v="53510612"/>
    <s v="Access"/>
    <n v="0"/>
    <s v="Foreman"/>
    <n v="95"/>
    <n v="4"/>
    <s v="HR"/>
    <s v=""/>
    <s v=""/>
    <s v="95"/>
    <s v="0"/>
    <n v="380"/>
    <n v="49.4"/>
    <n v="429.4"/>
    <d v="2021-10-17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8920211017-3Foreman4380"/>
    <s v="Corbiere and Sons Contracting1028920211017-3Foreman4380INV #155"/>
    <s v=""/>
    <s v="CZ - All Season Access Maintenance"/>
    <x v="4"/>
  </r>
  <r>
    <x v="1"/>
    <n v="6"/>
    <n v="0"/>
    <n v="10289"/>
    <s v="20211017-3"/>
    <n v="53510612"/>
    <s v="Access"/>
    <n v="0"/>
    <s v="Rock Truck - 30 Ton- After Jan 10"/>
    <n v="138.05000000000001"/>
    <n v="11"/>
    <s v="Dynamic"/>
    <s v="103.54"/>
    <s v="0"/>
    <s v=""/>
    <s v=""/>
    <n v="1518.55"/>
    <n v="197.41149999999999"/>
    <n v="1715.9614999999999"/>
    <d v="2021-10-17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8920211017-3Rock Truck - 30 Ton- After Jan 10111518.55"/>
    <s v="Corbiere and Sons Contracting1028920211017-3Rock Truck - 30 Ton- After Jan 10111518.55INV #155"/>
    <s v=""/>
    <s v="CZ - All Season Access Maintenance"/>
    <x v="4"/>
  </r>
  <r>
    <x v="1"/>
    <n v="6"/>
    <n v="0"/>
    <n v="10289"/>
    <s v="20211017-3"/>
    <n v="53510612"/>
    <s v="Access"/>
    <n v="0"/>
    <s v="Light Truck - Pick up- After Jan 10"/>
    <n v="243.75"/>
    <n v="2"/>
    <s v="DAY"/>
    <s v="182.81"/>
    <s v="0"/>
    <s v=""/>
    <s v=""/>
    <n v="487.5"/>
    <n v="63.375"/>
    <n v="550.875"/>
    <d v="2021-10-17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8920211017-3Light Truck - Pick up- After Jan 102487.5"/>
    <s v="Corbiere and Sons Contracting1028920211017-3Light Truck - Pick up- After Jan 102487.5INV #155"/>
    <s v=""/>
    <s v="CZ - All Season Access Maintenance"/>
    <x v="4"/>
  </r>
  <r>
    <x v="1"/>
    <n v="6"/>
    <n v="0"/>
    <n v="10289"/>
    <s v="20211017-3"/>
    <n v="53510612"/>
    <s v="Access"/>
    <n v="0"/>
    <s v="Excavator Thumb - 30 - 50 ton- After Jan 10"/>
    <n v="12.21"/>
    <n v="9"/>
    <s v="HR"/>
    <s v="9.16"/>
    <s v="0"/>
    <s v=""/>
    <s v=""/>
    <n v="109.89"/>
    <n v="14.2857"/>
    <n v="124.17569999999999"/>
    <d v="2021-10-17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8920211017-3Excavator Thumb - 30 - 50 ton- After Jan 109109.89"/>
    <s v="Corbiere and Sons Contracting1028920211017-3Excavator Thumb - 30 - 50 ton- After Jan 109109.89INV #155"/>
    <s v=""/>
    <s v="CZ - All Season Access Maintenance"/>
    <x v="4"/>
  </r>
  <r>
    <x v="1"/>
    <n v="6"/>
    <n v="0"/>
    <n v="10289"/>
    <s v="20211017-3"/>
    <n v="53510612"/>
    <s v="Access"/>
    <n v="0"/>
    <s v="Excavator - 36 ton- After Jan 10"/>
    <n v="146.96"/>
    <n v="9"/>
    <s v="Dynamic"/>
    <s v="110.22"/>
    <s v="0"/>
    <s v=""/>
    <s v=""/>
    <n v="1322.64"/>
    <n v="171.94320000000002"/>
    <n v="1494.5832"/>
    <d v="2021-10-17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8920211017-3Excavator - 36 ton- After Jan 1091322.64"/>
    <s v="Corbiere and Sons Contracting1028920211017-3Excavator - 36 ton- After Jan 1091322.64INV #155"/>
    <s v=""/>
    <s v="CZ - All Season Access Maintenance"/>
    <x v="4"/>
  </r>
  <r>
    <x v="1"/>
    <n v="6"/>
    <n v="0"/>
    <n v="10289"/>
    <s v="20211017-3"/>
    <n v="53510612"/>
    <s v="Access"/>
    <n v="0"/>
    <s v="Dozer D6 or equal- After Jan 10"/>
    <n v="131.47999999999999"/>
    <n v="11"/>
    <s v="Dynamic"/>
    <s v="98.61"/>
    <s v="0"/>
    <s v=""/>
    <s v=""/>
    <n v="1446.28"/>
    <n v="188.0164"/>
    <n v="1634.2963999999997"/>
    <d v="2021-10-17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8920211017-3Dozer D6 or equal- After Jan 10111446.28"/>
    <s v="Corbiere and Sons Contracting1028920211017-3Dozer D6 or equal- After Jan 10111446.28INV #155"/>
    <s v=""/>
    <s v="CZ - All Season Access Maintenance"/>
    <x v="4"/>
  </r>
  <r>
    <x v="1"/>
    <n v="6"/>
    <n v="0"/>
    <n v="10287"/>
    <s v="20211016-4"/>
    <n v="53510612"/>
    <s v="Access"/>
    <n v="0"/>
    <s v="Driver - AZ - After Jan 10"/>
    <n v="70"/>
    <n v="6"/>
    <s v="HR"/>
    <s v=""/>
    <s v=""/>
    <s v="70"/>
    <s v="0"/>
    <n v="420"/>
    <n v="54.6"/>
    <n v="474.59999999999997"/>
    <d v="2021-10-16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8720211016-4Driver - AZ - After Jan 106420"/>
    <s v="Corbiere and Sons Contracting1028720211016-4Driver - AZ - After Jan 106420INV #155"/>
    <s v=""/>
    <s v="CZ - All Season Access Maintenance"/>
    <x v="4"/>
  </r>
  <r>
    <x v="1"/>
    <n v="6"/>
    <n v="0"/>
    <n v="10287"/>
    <s v="20211016-4"/>
    <n v="53510612"/>
    <s v="Access"/>
    <n v="0"/>
    <s v="Operator - Principle - After Jan 10"/>
    <n v="75"/>
    <n v="24"/>
    <s v="HR"/>
    <s v=""/>
    <s v=""/>
    <s v="75"/>
    <s v="0"/>
    <n v="1800"/>
    <n v="234"/>
    <n v="2033.9999999999998"/>
    <d v="2021-10-16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8720211016-4Operator - Principle - After Jan 10241800"/>
    <s v="Corbiere and Sons Contracting1028720211016-4Operator - Principle - After Jan 10241800INV #155"/>
    <s v=""/>
    <s v="CZ - All Season Access Maintenance"/>
    <x v="4"/>
  </r>
  <r>
    <x v="1"/>
    <n v="6"/>
    <n v="0"/>
    <n v="10287"/>
    <s v="20211016-4"/>
    <n v="53510612"/>
    <s v="Access"/>
    <n v="0"/>
    <s v="L.O.A."/>
    <n v="210"/>
    <n v="2"/>
    <s v="DAY"/>
    <s v=""/>
    <s v=""/>
    <m/>
    <s v="0"/>
    <n v="420"/>
    <n v="54.6"/>
    <n v="474.59999999999997"/>
    <d v="2021-10-16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8720211016-4L.O.A.2420"/>
    <s v="Corbiere and Sons Contracting1028720211016-4L.O.A.2420INV #155"/>
    <s v=""/>
    <s v="CZ - All Season Access Maintenance"/>
    <x v="4"/>
  </r>
  <r>
    <x v="1"/>
    <n v="6"/>
    <n v="0"/>
    <n v="10287"/>
    <s v="20211016-4"/>
    <n v="53510612"/>
    <s v="Access"/>
    <n v="0"/>
    <s v="Foreman"/>
    <n v="95"/>
    <n v="4"/>
    <s v="HR"/>
    <s v=""/>
    <s v=""/>
    <s v="95"/>
    <s v="0"/>
    <n v="380"/>
    <n v="49.4"/>
    <n v="429.4"/>
    <d v="2021-10-16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8720211016-4Foreman4380"/>
    <s v="Corbiere and Sons Contracting1028720211016-4Foreman4380INV #155"/>
    <s v=""/>
    <s v="CZ - All Season Access Maintenance"/>
    <x v="4"/>
  </r>
  <r>
    <x v="1"/>
    <n v="6"/>
    <n v="0"/>
    <n v="10287"/>
    <s v="20211016-4"/>
    <n v="53510612"/>
    <s v="Access"/>
    <n v="0"/>
    <s v="Rock Truck - 30 Ton- After Jan 10"/>
    <n v="138.05000000000001"/>
    <n v="11"/>
    <s v="Dynamic"/>
    <s v="103.54"/>
    <s v="0"/>
    <s v=""/>
    <s v=""/>
    <n v="1518.55"/>
    <n v="197.41149999999999"/>
    <n v="1715.9614999999999"/>
    <d v="2021-10-16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8720211016-4Rock Truck - 30 Ton- After Jan 10111518.55"/>
    <s v="Corbiere and Sons Contracting1028720211016-4Rock Truck - 30 Ton- After Jan 10111518.55INV #155"/>
    <s v=""/>
    <s v="CZ - All Season Access Maintenance"/>
    <x v="4"/>
  </r>
  <r>
    <x v="1"/>
    <n v="6"/>
    <n v="0"/>
    <n v="10287"/>
    <s v="20211016-4"/>
    <n v="53510612"/>
    <s v="Access"/>
    <n v="0"/>
    <s v="Light Truck - Pick up- After Jan 10"/>
    <n v="243.75"/>
    <n v="2"/>
    <s v="DAY"/>
    <s v="182.81"/>
    <s v="0"/>
    <s v=""/>
    <s v=""/>
    <n v="487.5"/>
    <n v="63.375"/>
    <n v="550.875"/>
    <d v="2021-10-16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8720211016-4Light Truck - Pick up- After Jan 102487.5"/>
    <s v="Corbiere and Sons Contracting1028720211016-4Light Truck - Pick up- After Jan 102487.5INV #155"/>
    <s v=""/>
    <s v="CZ - All Season Access Maintenance"/>
    <x v="4"/>
  </r>
  <r>
    <x v="1"/>
    <n v="6"/>
    <n v="0"/>
    <n v="10287"/>
    <s v="20211016-4"/>
    <n v="53510612"/>
    <s v="Access"/>
    <n v="0"/>
    <s v="Excavator Thumb - 30 - 50 ton- After Jan 10"/>
    <n v="12.21"/>
    <n v="11"/>
    <s v="HR"/>
    <s v="9.16"/>
    <s v="0"/>
    <s v=""/>
    <s v=""/>
    <n v="134.31"/>
    <n v="17.4603"/>
    <n v="151.77029999999999"/>
    <d v="2021-10-16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8720211016-4Excavator Thumb - 30 - 50 ton- After Jan 1011134.31"/>
    <s v="Corbiere and Sons Contracting1028720211016-4Excavator Thumb - 30 - 50 ton- After Jan 1011134.31INV #155"/>
    <s v=""/>
    <s v="CZ - All Season Access Maintenance"/>
    <x v="4"/>
  </r>
  <r>
    <x v="1"/>
    <n v="6"/>
    <n v="0"/>
    <n v="10287"/>
    <s v="20211016-4"/>
    <n v="53510612"/>
    <s v="Access"/>
    <n v="0"/>
    <s v="Excavator - 36 ton- After Jan 10"/>
    <n v="146.96"/>
    <n v="11"/>
    <s v="Dynamic"/>
    <s v="110.22"/>
    <s v="0"/>
    <s v=""/>
    <s v=""/>
    <n v="1616.56"/>
    <n v="210.15280000000001"/>
    <n v="1826.7127999999998"/>
    <d v="2021-10-16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8720211016-4Excavator - 36 ton- After Jan 10111616.56"/>
    <s v="Corbiere and Sons Contracting1028720211016-4Excavator - 36 ton- After Jan 10111616.56INV #155"/>
    <s v=""/>
    <s v="CZ - All Season Access Maintenance"/>
    <x v="4"/>
  </r>
  <r>
    <x v="1"/>
    <n v="6"/>
    <n v="0"/>
    <n v="10287"/>
    <s v="20211016-4"/>
    <n v="53510612"/>
    <s v="Access"/>
    <n v="0"/>
    <s v="Dozer D6 or equal- After Jan 10"/>
    <n v="131.47999999999999"/>
    <n v="6"/>
    <s v="Dynamic"/>
    <s v="98.61"/>
    <s v="0"/>
    <s v=""/>
    <s v=""/>
    <n v="788.88"/>
    <n v="102.5544"/>
    <n v="891.43439999999987"/>
    <d v="2021-10-16T00:00:00"/>
    <n v="0"/>
    <x v="8"/>
    <d v="2021-12-02T00:00:00"/>
    <n v="171"/>
    <n v="0"/>
    <n v="0"/>
    <s v="Nathan Kyme"/>
    <s v="All Season Access Maintenance"/>
    <m/>
    <s v="VC7556-2019-017"/>
    <s v="929 OF"/>
    <m/>
    <m/>
    <m/>
    <s v="Approved"/>
    <m/>
    <m/>
    <s v="Road Capping on Del Lake from C190-C189"/>
    <n v="6"/>
    <s v="C186-C195"/>
    <s v="Del lake"/>
    <n v="0"/>
    <d v="2021-10-26T00:00:00"/>
    <m/>
    <s v="36"/>
    <d v="2021-10-27T00:00:00"/>
    <s v=""/>
    <s v=""/>
    <m/>
    <m/>
    <m/>
    <s v="Mike Lecocq"/>
    <s v="06"/>
    <s v="Corbiere and Sons Contracting1028720211016-4Dozer D6 or equal- After Jan 106788.88"/>
    <s v="Corbiere and Sons Contracting1028720211016-4Dozer D6 or equal- After Jan 106788.88INV #155"/>
    <s v=""/>
    <s v="CZ - All Season Access Maintenance"/>
    <x v="4"/>
  </r>
  <r>
    <x v="1"/>
    <n v="6"/>
    <n v="0"/>
    <n v="10564"/>
    <s v="20211123-3"/>
    <n v="53510611"/>
    <s v="Access"/>
    <n v="0"/>
    <s v="Operator - Principle - After Jan 10"/>
    <n v="75"/>
    <n v="11"/>
    <s v="HR"/>
    <s v=""/>
    <s v=""/>
    <s v="75"/>
    <s v="0"/>
    <n v="825"/>
    <n v="107.25"/>
    <n v="932.24999999999989"/>
    <d v="2021-11-23T00:00:00"/>
    <n v="0"/>
    <x v="8"/>
    <d v="2021-12-02T00:00:00"/>
    <n v="171"/>
    <n v="0"/>
    <n v="0"/>
    <s v="Nathan Kyme"/>
    <s v="Winter Access Maintenance"/>
    <m/>
    <s v="VC7556-2019-017"/>
    <s v="929 OF"/>
    <m/>
    <m/>
    <m/>
    <s v="Approved"/>
    <m/>
    <m/>
    <s v="Winter Access Maintenance on Hare Lake Road"/>
    <n v="6"/>
    <s v="C257"/>
    <s v="Hare Lake Creek"/>
    <n v="0"/>
    <d v="2021-11-25T00:00:00"/>
    <m/>
    <s v="36"/>
    <d v="2021-11-26T00:00:00"/>
    <s v=""/>
    <s v=""/>
    <m/>
    <m/>
    <m/>
    <s v="Mike Lecocq"/>
    <s v="06"/>
    <s v="Corbiere and Sons Contracting1056420211123-3Operator - Principle - After Jan 1011825"/>
    <s v="Corbiere and Sons Contracting1056420211123-3Operator - Principle - After Jan 1011825INV #155"/>
    <s v=""/>
    <s v="CZ - Winter Maintenance"/>
    <x v="5"/>
  </r>
  <r>
    <x v="1"/>
    <n v="6"/>
    <n v="0"/>
    <n v="10564"/>
    <s v="20211123-3"/>
    <n v="53510611"/>
    <s v="Access"/>
    <n v="0"/>
    <s v="L.O.A."/>
    <n v="210"/>
    <n v="1"/>
    <s v="DAY"/>
    <s v=""/>
    <s v=""/>
    <m/>
    <s v="0"/>
    <n v="210"/>
    <n v="27.3"/>
    <n v="237.29999999999998"/>
    <d v="2021-11-23T00:00:00"/>
    <n v="0"/>
    <x v="8"/>
    <d v="2021-12-02T00:00:00"/>
    <n v="171"/>
    <n v="0"/>
    <n v="0"/>
    <s v="Nathan Kyme"/>
    <s v="Winter Access Maintenance"/>
    <m/>
    <s v="VC7556-2019-017"/>
    <s v="929 OF"/>
    <m/>
    <m/>
    <m/>
    <s v="Approved"/>
    <m/>
    <m/>
    <s v="Winter Access Maintenance on Hare Lake Road"/>
    <n v="6"/>
    <s v="C257"/>
    <s v="Hare Lake Creek"/>
    <n v="0"/>
    <d v="2021-11-25T00:00:00"/>
    <m/>
    <s v="36"/>
    <d v="2021-11-26T00:00:00"/>
    <s v=""/>
    <s v=""/>
    <m/>
    <m/>
    <m/>
    <s v="Mike Lecocq"/>
    <s v="06"/>
    <s v="Corbiere and Sons Contracting1056420211123-3L.O.A.1210"/>
    <s v="Corbiere and Sons Contracting1056420211123-3L.O.A.1210INV #155"/>
    <s v=""/>
    <s v="CZ - Winter Maintenance"/>
    <x v="5"/>
  </r>
  <r>
    <x v="1"/>
    <n v="6"/>
    <n v="0"/>
    <n v="10564"/>
    <s v="20211123-3"/>
    <n v="53510611"/>
    <s v="Access"/>
    <n v="0"/>
    <s v="Light Truck - Pick up- After Jan 10"/>
    <n v="243.75"/>
    <n v="1"/>
    <s v="DAY"/>
    <s v="182.81"/>
    <s v="0"/>
    <s v=""/>
    <s v=""/>
    <n v="243.75"/>
    <n v="31.6875"/>
    <n v="275.4375"/>
    <d v="2021-11-23T00:00:00"/>
    <n v="0"/>
    <x v="8"/>
    <d v="2021-12-02T00:00:00"/>
    <n v="171"/>
    <n v="0"/>
    <n v="0"/>
    <s v="Nathan Kyme"/>
    <s v="Winter Access Maintenance"/>
    <m/>
    <s v="VC7556-2019-017"/>
    <s v="929 OF"/>
    <m/>
    <m/>
    <m/>
    <s v="Approved"/>
    <m/>
    <m/>
    <s v="Winter Access Maintenance on Hare Lake Road"/>
    <n v="6"/>
    <s v="C257"/>
    <s v="Hare Lake Creek"/>
    <n v="0"/>
    <d v="2021-11-25T00:00:00"/>
    <m/>
    <s v="36"/>
    <d v="2021-11-26T00:00:00"/>
    <s v=""/>
    <s v=""/>
    <m/>
    <m/>
    <m/>
    <s v="Mike Lecocq"/>
    <s v="06"/>
    <s v="Corbiere and Sons Contracting1056420211123-3Light Truck - Pick up- After Jan 101243.75"/>
    <s v="Corbiere and Sons Contracting1056420211123-3Light Truck - Pick up- After Jan 101243.75INV #155"/>
    <s v=""/>
    <s v="CZ - Winter Maintenance"/>
    <x v="5"/>
  </r>
  <r>
    <x v="1"/>
    <n v="6"/>
    <n v="0"/>
    <n v="10564"/>
    <s v="20211123-3"/>
    <n v="53510611"/>
    <s v="Access"/>
    <n v="0"/>
    <s v="Excavator Thumb - 30 - 50 ton- After Jan 10"/>
    <n v="12.21"/>
    <n v="10"/>
    <s v="HR"/>
    <s v="9.16"/>
    <s v="0"/>
    <s v=""/>
    <s v=""/>
    <n v="122.1"/>
    <n v="15.872999999999999"/>
    <n v="137.97299999999998"/>
    <d v="2021-11-23T00:00:00"/>
    <n v="0"/>
    <x v="8"/>
    <d v="2021-12-02T00:00:00"/>
    <n v="171"/>
    <n v="0"/>
    <n v="0"/>
    <s v="Nathan Kyme"/>
    <s v="Winter Access Maintenance"/>
    <m/>
    <s v="VC7556-2019-017"/>
    <s v="929 OF"/>
    <m/>
    <m/>
    <m/>
    <s v="Approved"/>
    <m/>
    <m/>
    <s v="Winter Access Maintenance on Hare Lake Road"/>
    <n v="6"/>
    <s v="C257"/>
    <s v="Hare Lake Creek"/>
    <n v="0"/>
    <d v="2021-11-25T00:00:00"/>
    <m/>
    <s v="36"/>
    <d v="2021-11-26T00:00:00"/>
    <s v=""/>
    <s v=""/>
    <m/>
    <m/>
    <m/>
    <s v="Mike Lecocq"/>
    <s v="06"/>
    <s v="Corbiere and Sons Contracting1056420211123-3Excavator Thumb - 30 - 50 ton- After Jan 1010122.1"/>
    <s v="Corbiere and Sons Contracting1056420211123-3Excavator Thumb - 30 - 50 ton- After Jan 1010122.1INV #155"/>
    <s v=""/>
    <s v="CZ - Winter Maintenance"/>
    <x v="5"/>
  </r>
  <r>
    <x v="1"/>
    <n v="6"/>
    <n v="0"/>
    <n v="10564"/>
    <s v="20211123-3"/>
    <n v="53510611"/>
    <s v="Access"/>
    <n v="0"/>
    <s v="Excavator - 36 ton- After Jan 10"/>
    <n v="146.96"/>
    <n v="10"/>
    <s v="Dynamic"/>
    <s v="110.22"/>
    <s v="0"/>
    <s v=""/>
    <s v=""/>
    <n v="1469.6"/>
    <n v="191.048"/>
    <n v="1660.6479999999997"/>
    <d v="2021-11-23T00:00:00"/>
    <n v="0"/>
    <x v="8"/>
    <d v="2021-12-02T00:00:00"/>
    <n v="171"/>
    <n v="0"/>
    <n v="0"/>
    <s v="Nathan Kyme"/>
    <s v="Winter Access Maintenance"/>
    <m/>
    <s v="VC7556-2019-017"/>
    <s v="929 OF"/>
    <m/>
    <m/>
    <m/>
    <s v="Approved"/>
    <m/>
    <m/>
    <s v="Winter Access Maintenance on Hare Lake Road"/>
    <n v="6"/>
    <s v="C257"/>
    <s v="Hare Lake Creek"/>
    <n v="0"/>
    <d v="2021-11-25T00:00:00"/>
    <m/>
    <s v="36"/>
    <d v="2021-11-26T00:00:00"/>
    <s v=""/>
    <s v=""/>
    <m/>
    <m/>
    <m/>
    <s v="Mike Lecocq"/>
    <s v="06"/>
    <s v="Corbiere and Sons Contracting1056420211123-3Excavator - 36 ton- After Jan 10101469.6"/>
    <s v="Corbiere and Sons Contracting1056420211123-3Excavator - 36 ton- After Jan 10101469.6INV #155"/>
    <s v=""/>
    <s v="CZ - Winter Maintenance"/>
    <x v="5"/>
  </r>
  <r>
    <x v="1"/>
    <n v="6"/>
    <n v="0"/>
    <n v="11033"/>
    <s v="20220111-9"/>
    <n v="53510611"/>
    <s v="Access"/>
    <n v="0"/>
    <s v="Operator - Principle - After Jan 10"/>
    <n v="75"/>
    <n v="1"/>
    <s v="HR"/>
    <s v=""/>
    <s v=""/>
    <s v="75"/>
    <s v="0"/>
    <n v="75"/>
    <n v="9.75"/>
    <n v="84.749999999999986"/>
    <d v="2022-01-11T00:00:00"/>
    <n v="0"/>
    <x v="9"/>
    <d v="2022-01-17T00:00:00"/>
    <n v="175"/>
    <n v="0"/>
    <n v="0"/>
    <s v="Nathan Kyme"/>
    <s v="Winter Access Maintenance"/>
    <m/>
    <s v="VC7556-2019-017"/>
    <s v="929 OF"/>
    <m/>
    <m/>
    <m/>
    <s v="Approved"/>
    <m/>
    <m/>
    <s v="OP walked 350 Ex out of Red Sucker"/>
    <n v="6"/>
    <s v="C248-C256"/>
    <s v="Little Red Sucker Creek"/>
    <n v="0"/>
    <d v="2022-01-13T00:00:00"/>
    <m/>
    <s v="37"/>
    <d v="2022-01-14T00:00:00"/>
    <s v=""/>
    <s v=""/>
    <m/>
    <m/>
    <m/>
    <s v="Harold Furlong"/>
    <s v="06"/>
    <s v="Corbiere and Sons Contracting1103320220111-9Operator - Principle - After Jan 10175"/>
    <s v="Corbiere and Sons Contracting1103320220111-9Operator - Principle - After Jan 10175INV #162"/>
    <s v=""/>
    <s v="CZ - Winter Maintenance"/>
    <x v="5"/>
  </r>
  <r>
    <x v="1"/>
    <n v="6"/>
    <n v="0"/>
    <n v="11033"/>
    <s v="20220111-9"/>
    <n v="53510611"/>
    <s v="Access"/>
    <n v="0"/>
    <s v="Excavator - 36 ton- After Jan 10"/>
    <n v="146.96"/>
    <n v="1"/>
    <s v="Dynamic"/>
    <s v="110.22"/>
    <s v="0"/>
    <s v=""/>
    <s v=""/>
    <n v="146.96"/>
    <n v="19.104800000000001"/>
    <n v="166.06479999999999"/>
    <d v="2022-01-11T00:00:00"/>
    <n v="0"/>
    <x v="9"/>
    <d v="2022-01-17T00:00:00"/>
    <n v="175"/>
    <n v="0"/>
    <n v="0"/>
    <s v="Nathan Kyme"/>
    <s v="Winter Access Maintenance"/>
    <m/>
    <s v="VC7556-2019-017"/>
    <s v="929 OF"/>
    <m/>
    <m/>
    <m/>
    <s v="Approved"/>
    <m/>
    <m/>
    <s v="OP walked 350 Ex out of Red Sucker"/>
    <n v="6"/>
    <s v="C248-C256"/>
    <s v="Little Red Sucker Creek"/>
    <n v="0"/>
    <d v="2022-01-13T00:00:00"/>
    <m/>
    <s v="37"/>
    <d v="2022-01-14T00:00:00"/>
    <s v=""/>
    <s v=""/>
    <m/>
    <m/>
    <m/>
    <s v="Harold Furlong"/>
    <s v="06"/>
    <s v="Corbiere and Sons Contracting1103320220111-9Excavator - 36 ton- After Jan 101146.96"/>
    <s v="Corbiere and Sons Contracting1103320220111-9Excavator - 36 ton- After Jan 101146.96INV #162"/>
    <s v=""/>
    <s v="CZ - Winter Maintenance"/>
    <x v="5"/>
  </r>
  <r>
    <x v="1"/>
    <n v="6"/>
    <n v="0"/>
    <n v="11032"/>
    <s v="20220111-8"/>
    <n v="53510611"/>
    <s v="Access"/>
    <n v="0"/>
    <s v="Driver - AZ - After Jan 10"/>
    <n v="70"/>
    <n v="5.5"/>
    <s v="HR"/>
    <s v=""/>
    <s v=""/>
    <s v="70"/>
    <s v="0"/>
    <n v="385"/>
    <n v="50.050000000000004"/>
    <n v="435.04999999999995"/>
    <d v="2022-01-11T00:00:00"/>
    <n v="0"/>
    <x v="9"/>
    <d v="2022-01-17T00:00:00"/>
    <n v="175"/>
    <n v="0"/>
    <n v="0"/>
    <s v="Nathan Kyme"/>
    <s v="Winter Access Maintenance"/>
    <m/>
    <s v="VC7556-2019-017"/>
    <s v="929 OF"/>
    <m/>
    <m/>
    <m/>
    <s v="Approved"/>
    <m/>
    <m/>
    <s v="Dz floated over to Neys and did Road Maintenace rest of day"/>
    <n v="6"/>
    <s v="C219-C235"/>
    <s v="Neys"/>
    <n v="0"/>
    <d v="2022-01-13T00:00:00"/>
    <m/>
    <s v="37"/>
    <d v="2022-01-14T00:00:00"/>
    <s v=""/>
    <s v=""/>
    <m/>
    <m/>
    <m/>
    <s v="Harold Furlong"/>
    <s v="06"/>
    <s v="Corbiere and Sons Contracting1103220220111-8Driver - AZ - After Jan 105.5385"/>
    <s v="Corbiere and Sons Contracting1103220220111-8Driver - AZ - After Jan 105.5385INV #162"/>
    <s v=""/>
    <s v="CZ - Winter Maintenance"/>
    <x v="5"/>
  </r>
  <r>
    <x v="1"/>
    <n v="6"/>
    <n v="0"/>
    <n v="11032"/>
    <s v="20220111-8"/>
    <n v="53510611"/>
    <s v="Access"/>
    <n v="0"/>
    <s v="Operator - Principle - After Jan 10"/>
    <n v="75"/>
    <n v="8"/>
    <s v="HR"/>
    <s v=""/>
    <s v=""/>
    <s v="75"/>
    <s v="0"/>
    <n v="600"/>
    <n v="78"/>
    <n v="677.99999999999989"/>
    <d v="2022-01-11T00:00:00"/>
    <n v="0"/>
    <x v="9"/>
    <d v="2022-01-17T00:00:00"/>
    <n v="175"/>
    <n v="0"/>
    <n v="0"/>
    <s v="Nathan Kyme"/>
    <s v="Winter Access Maintenance"/>
    <m/>
    <s v="VC7556-2019-017"/>
    <s v="929 OF"/>
    <m/>
    <m/>
    <m/>
    <s v="Approved"/>
    <m/>
    <m/>
    <s v="Dz floated over to Neys and did Road Maintenace rest of day"/>
    <n v="6"/>
    <s v="C219-C235"/>
    <s v="Neys"/>
    <n v="0"/>
    <d v="2022-01-13T00:00:00"/>
    <m/>
    <s v="37"/>
    <d v="2022-01-14T00:00:00"/>
    <s v=""/>
    <s v=""/>
    <m/>
    <m/>
    <m/>
    <s v="Harold Furlong"/>
    <s v="06"/>
    <s v="Corbiere and Sons Contracting1103220220111-8Operator - Principle - After Jan 108600"/>
    <s v="Corbiere and Sons Contracting1103220220111-8Operator - Principle - After Jan 108600INV #162"/>
    <s v=""/>
    <s v="CZ - Winter Maintenance"/>
    <x v="5"/>
  </r>
  <r>
    <x v="1"/>
    <n v="6"/>
    <n v="0"/>
    <n v="11032"/>
    <s v="20220111-8"/>
    <n v="53510611"/>
    <s v="Access"/>
    <n v="0"/>
    <s v="L.O.A."/>
    <n v="210"/>
    <n v="1"/>
    <s v="DAY"/>
    <s v=""/>
    <s v=""/>
    <m/>
    <s v="0"/>
    <n v="210"/>
    <n v="27.3"/>
    <n v="237.29999999999998"/>
    <d v="2022-01-11T00:00:00"/>
    <n v="0"/>
    <x v="9"/>
    <d v="2022-01-17T00:00:00"/>
    <n v="175"/>
    <n v="0"/>
    <n v="0"/>
    <s v="Nathan Kyme"/>
    <s v="Winter Access Maintenance"/>
    <m/>
    <s v="VC7556-2019-017"/>
    <s v="929 OF"/>
    <m/>
    <m/>
    <m/>
    <s v="Approved"/>
    <m/>
    <m/>
    <s v="Dz floated over to Neys and did Road Maintenace rest of day"/>
    <n v="6"/>
    <s v="C219-C235"/>
    <s v="Neys"/>
    <n v="0"/>
    <d v="2022-01-13T00:00:00"/>
    <m/>
    <s v="37"/>
    <d v="2022-01-14T00:00:00"/>
    <s v=""/>
    <s v=""/>
    <m/>
    <m/>
    <m/>
    <s v="Harold Furlong"/>
    <s v="06"/>
    <s v="Corbiere and Sons Contracting1103220220111-8L.O.A.1210"/>
    <s v="Corbiere and Sons Contracting1103220220111-8L.O.A.1210INV #162"/>
    <s v=""/>
    <s v="CZ - Winter Maintenance"/>
    <x v="5"/>
  </r>
  <r>
    <x v="1"/>
    <n v="6"/>
    <n v="0"/>
    <n v="11032"/>
    <s v="20220111-8"/>
    <n v="53510611"/>
    <s v="Access"/>
    <n v="0"/>
    <s v="Tractor Trailer - 60 Ton- After Jan 10"/>
    <n v="122.39"/>
    <n v="5.5"/>
    <s v="Dynamic"/>
    <s v="91.79"/>
    <s v="0"/>
    <s v=""/>
    <s v=""/>
    <n v="673.14499999999998"/>
    <n v="87.508849999999995"/>
    <n v="760.65384999999992"/>
    <d v="2022-01-11T00:00:00"/>
    <n v="0"/>
    <x v="9"/>
    <d v="2022-01-17T00:00:00"/>
    <n v="175"/>
    <n v="0"/>
    <n v="0"/>
    <s v="Nathan Kyme"/>
    <s v="Winter Access Maintenance"/>
    <m/>
    <s v="VC7556-2019-017"/>
    <s v="929 OF"/>
    <m/>
    <m/>
    <m/>
    <s v="Approved"/>
    <m/>
    <m/>
    <s v="Dz floated over to Neys and did Road Maintenace rest of day"/>
    <n v="6"/>
    <s v="C219-C235"/>
    <s v="Neys"/>
    <n v="0"/>
    <d v="2022-01-13T00:00:00"/>
    <m/>
    <s v="37"/>
    <d v="2022-01-14T00:00:00"/>
    <s v=""/>
    <s v=""/>
    <m/>
    <m/>
    <m/>
    <s v="Harold Furlong"/>
    <s v="06"/>
    <s v="Corbiere and Sons Contracting1103220220111-8Tractor Trailer - 60 Ton- After Jan 105.5673.145"/>
    <s v="Corbiere and Sons Contracting1103220220111-8Tractor Trailer - 60 Ton- After Jan 105.5673.145INV #162"/>
    <s v=""/>
    <s v="CZ - Winter Maintenance"/>
    <x v="5"/>
  </r>
  <r>
    <x v="1"/>
    <n v="6"/>
    <n v="0"/>
    <n v="11032"/>
    <s v="20220111-8"/>
    <n v="53510611"/>
    <s v="Access"/>
    <n v="0"/>
    <s v="Light Truck - Pick up- After Jan 10"/>
    <n v="243.75"/>
    <n v="1"/>
    <s v="DAY"/>
    <s v="182.81"/>
    <s v="0"/>
    <s v=""/>
    <s v=""/>
    <n v="243.75"/>
    <n v="31.6875"/>
    <n v="275.4375"/>
    <d v="2022-01-11T00:00:00"/>
    <n v="0"/>
    <x v="9"/>
    <d v="2022-01-17T00:00:00"/>
    <n v="175"/>
    <n v="0"/>
    <n v="0"/>
    <s v="Nathan Kyme"/>
    <s v="Winter Access Maintenance"/>
    <m/>
    <s v="VC7556-2019-017"/>
    <s v="929 OF"/>
    <m/>
    <m/>
    <m/>
    <s v="Approved"/>
    <m/>
    <m/>
    <s v="Dz floated over to Neys and did Road Maintenace rest of day"/>
    <n v="6"/>
    <s v="C219-C235"/>
    <s v="Neys"/>
    <n v="0"/>
    <d v="2022-01-13T00:00:00"/>
    <m/>
    <s v="37"/>
    <d v="2022-01-14T00:00:00"/>
    <s v=""/>
    <s v=""/>
    <m/>
    <m/>
    <m/>
    <s v="Harold Furlong"/>
    <s v="06"/>
    <s v="Corbiere and Sons Contracting1103220220111-8Light Truck - Pick up- After Jan 101243.75"/>
    <s v="Corbiere and Sons Contracting1103220220111-8Light Truck - Pick up- After Jan 101243.75INV #162"/>
    <s v=""/>
    <s v="CZ - Winter Maintenance"/>
    <x v="5"/>
  </r>
  <r>
    <x v="1"/>
    <n v="6"/>
    <n v="0"/>
    <n v="11032"/>
    <s v="20220111-8"/>
    <n v="53510611"/>
    <s v="Access"/>
    <n v="0"/>
    <s v="Dozer D6 or equal- After Jan 10"/>
    <n v="131.47999999999999"/>
    <n v="5.5"/>
    <s v="Dynamic"/>
    <s v="98.61"/>
    <s v="0"/>
    <s v=""/>
    <s v=""/>
    <n v="723.14"/>
    <n v="94.008200000000002"/>
    <n v="817.14819999999986"/>
    <d v="2022-01-11T00:00:00"/>
    <n v="0"/>
    <x v="9"/>
    <d v="2022-01-17T00:00:00"/>
    <n v="175"/>
    <n v="0"/>
    <n v="0"/>
    <s v="Nathan Kyme"/>
    <s v="Winter Access Maintenance"/>
    <m/>
    <s v="VC7556-2019-017"/>
    <s v="929 OF"/>
    <m/>
    <m/>
    <m/>
    <s v="Approved"/>
    <m/>
    <m/>
    <s v="Dz floated over to Neys and did Road Maintenace rest of day"/>
    <n v="6"/>
    <s v="C219-C235"/>
    <s v="Neys"/>
    <n v="0"/>
    <d v="2022-01-13T00:00:00"/>
    <m/>
    <s v="37"/>
    <d v="2022-01-14T00:00:00"/>
    <s v=""/>
    <s v=""/>
    <m/>
    <m/>
    <m/>
    <s v="Harold Furlong"/>
    <s v="06"/>
    <s v="Corbiere and Sons Contracting1103220220111-8Dozer D6 or equal- After Jan 105.5723.14"/>
    <s v="Corbiere and Sons Contracting1103220220111-8Dozer D6 or equal- After Jan 105.5723.14INV #162"/>
    <s v=""/>
    <s v="CZ - Winter Maintenance"/>
    <x v="5"/>
  </r>
  <r>
    <x v="1"/>
    <n v="6"/>
    <n v="0"/>
    <n v="11023"/>
    <s v="20220110-9"/>
    <n v="53510611"/>
    <s v="Access"/>
    <n v="0"/>
    <s v="Driver - AZ - After Jan 10"/>
    <n v="70"/>
    <n v="5"/>
    <s v="HR"/>
    <s v=""/>
    <s v=""/>
    <s v="70"/>
    <s v="0"/>
    <n v="350"/>
    <n v="45.5"/>
    <n v="395.49999999999994"/>
    <d v="2022-01-10T00:00:00"/>
    <n v="0"/>
    <x v="9"/>
    <d v="2022-01-17T00:00:00"/>
    <n v="175"/>
    <n v="0"/>
    <n v="0"/>
    <s v="Nathan Kyme"/>
    <s v="Winter Access Maintenance"/>
    <m/>
    <s v="VC7556-2019-017"/>
    <s v="929 OF"/>
    <m/>
    <m/>
    <m/>
    <s v="Approved"/>
    <m/>
    <m/>
    <s v="Float moved D6 into Lake A and OP did WAM Activities"/>
    <n v="6"/>
    <s v="C130-C151"/>
    <s v="Lake A"/>
    <n v="0"/>
    <d v="2022-01-12T00:00:00"/>
    <m/>
    <s v="37"/>
    <d v="2022-01-14T00:00:00"/>
    <s v=""/>
    <s v=""/>
    <m/>
    <m/>
    <m/>
    <s v="Harold Furlong"/>
    <s v="06"/>
    <s v="Corbiere and Sons Contracting1102320220110-9Driver - AZ - After Jan 105350"/>
    <s v="Corbiere and Sons Contracting1102320220110-9Driver - AZ - After Jan 105350INV #162"/>
    <s v=""/>
    <s v="CZ - Winter Maintenance"/>
    <x v="5"/>
  </r>
  <r>
    <x v="1"/>
    <n v="6"/>
    <n v="0"/>
    <n v="11023"/>
    <s v="20220110-9"/>
    <n v="53510611"/>
    <s v="Access"/>
    <n v="0"/>
    <s v="Operator - Principle - After Jan 10"/>
    <n v="75"/>
    <n v="9"/>
    <s v="HR"/>
    <s v=""/>
    <s v=""/>
    <s v="75"/>
    <s v="0"/>
    <n v="675"/>
    <n v="87.75"/>
    <n v="762.74999999999989"/>
    <d v="2022-01-10T00:00:00"/>
    <n v="0"/>
    <x v="9"/>
    <d v="2022-01-17T00:00:00"/>
    <n v="175"/>
    <n v="0"/>
    <n v="0"/>
    <s v="Nathan Kyme"/>
    <s v="Winter Access Maintenance"/>
    <m/>
    <s v="VC7556-2019-017"/>
    <s v="929 OF"/>
    <m/>
    <m/>
    <m/>
    <s v="Approved"/>
    <m/>
    <m/>
    <s v="Float moved D6 into Lake A and OP did WAM Activities"/>
    <n v="6"/>
    <s v="C130-C151"/>
    <s v="Lake A"/>
    <n v="0"/>
    <d v="2022-01-12T00:00:00"/>
    <m/>
    <s v="37"/>
    <d v="2022-01-14T00:00:00"/>
    <s v=""/>
    <s v=""/>
    <m/>
    <m/>
    <m/>
    <s v="Harold Furlong"/>
    <s v="06"/>
    <s v="Corbiere and Sons Contracting1102320220110-9Operator - Principle - After Jan 109675"/>
    <s v="Corbiere and Sons Contracting1102320220110-9Operator - Principle - After Jan 109675INV #162"/>
    <s v=""/>
    <s v="CZ - Winter Maintenance"/>
    <x v="5"/>
  </r>
  <r>
    <x v="1"/>
    <n v="6"/>
    <n v="0"/>
    <n v="11023"/>
    <s v="20220110-9"/>
    <n v="53510611"/>
    <s v="Access"/>
    <n v="0"/>
    <s v="L.O.A."/>
    <n v="210"/>
    <n v="1"/>
    <s v="DAY"/>
    <s v=""/>
    <s v=""/>
    <m/>
    <s v="0"/>
    <n v="210"/>
    <n v="27.3"/>
    <n v="237.29999999999998"/>
    <d v="2022-01-10T00:00:00"/>
    <n v="0"/>
    <x v="9"/>
    <d v="2022-01-17T00:00:00"/>
    <n v="175"/>
    <n v="0"/>
    <n v="0"/>
    <s v="Nathan Kyme"/>
    <s v="Winter Access Maintenance"/>
    <m/>
    <s v="VC7556-2019-017"/>
    <s v="929 OF"/>
    <m/>
    <m/>
    <m/>
    <s v="Approved"/>
    <m/>
    <m/>
    <s v="Float moved D6 into Lake A and OP did WAM Activities"/>
    <n v="6"/>
    <s v="C130-C151"/>
    <s v="Lake A"/>
    <n v="0"/>
    <d v="2022-01-12T00:00:00"/>
    <m/>
    <s v="37"/>
    <d v="2022-01-14T00:00:00"/>
    <s v=""/>
    <s v=""/>
    <m/>
    <m/>
    <m/>
    <s v="Harold Furlong"/>
    <s v="06"/>
    <s v="Corbiere and Sons Contracting1102320220110-9L.O.A.1210"/>
    <s v="Corbiere and Sons Contracting1102320220110-9L.O.A.1210INV #162"/>
    <s v=""/>
    <s v="CZ - Winter Maintenance"/>
    <x v="5"/>
  </r>
  <r>
    <x v="1"/>
    <n v="6"/>
    <n v="0"/>
    <n v="11023"/>
    <s v="20220110-9"/>
    <n v="53510611"/>
    <s v="Access"/>
    <n v="0"/>
    <s v="Tractor Trailer - 60 Ton- After Jan 10"/>
    <n v="122.39"/>
    <n v="5"/>
    <s v="Dynamic"/>
    <s v="91.79"/>
    <s v="0"/>
    <s v=""/>
    <s v=""/>
    <n v="611.95000000000005"/>
    <n v="79.553500000000014"/>
    <n v="691.50350000000003"/>
    <d v="2022-01-10T00:00:00"/>
    <n v="0"/>
    <x v="9"/>
    <d v="2022-01-17T00:00:00"/>
    <n v="175"/>
    <n v="0"/>
    <n v="0"/>
    <s v="Nathan Kyme"/>
    <s v="Winter Access Maintenance"/>
    <m/>
    <s v="VC7556-2019-017"/>
    <s v="929 OF"/>
    <m/>
    <m/>
    <m/>
    <s v="Approved"/>
    <m/>
    <m/>
    <s v="Float moved D6 into Lake A and OP did WAM Activities"/>
    <n v="6"/>
    <s v="C130-C151"/>
    <s v="Lake A"/>
    <n v="0"/>
    <d v="2022-01-12T00:00:00"/>
    <m/>
    <s v="37"/>
    <d v="2022-01-14T00:00:00"/>
    <s v=""/>
    <s v=""/>
    <m/>
    <m/>
    <m/>
    <s v="Harold Furlong"/>
    <s v="06"/>
    <s v="Corbiere and Sons Contracting1102320220110-9Tractor Trailer - 60 Ton- After Jan 105611.95"/>
    <s v="Corbiere and Sons Contracting1102320220110-9Tractor Trailer - 60 Ton- After Jan 105611.95INV #162"/>
    <s v=""/>
    <s v="CZ - Winter Maintenance"/>
    <x v="5"/>
  </r>
  <r>
    <x v="1"/>
    <n v="6"/>
    <n v="0"/>
    <n v="11023"/>
    <s v="20220110-9"/>
    <n v="53510611"/>
    <s v="Access"/>
    <n v="0"/>
    <s v="Light Truck - Pick up- After Jan 10"/>
    <n v="243.75"/>
    <n v="1"/>
    <s v="DAY"/>
    <s v="182.81"/>
    <s v="0"/>
    <s v=""/>
    <s v=""/>
    <n v="243.75"/>
    <n v="31.6875"/>
    <n v="275.4375"/>
    <d v="2022-01-10T00:00:00"/>
    <n v="0"/>
    <x v="9"/>
    <d v="2022-01-17T00:00:00"/>
    <n v="175"/>
    <n v="0"/>
    <n v="0"/>
    <s v="Nathan Kyme"/>
    <s v="Winter Access Maintenance"/>
    <m/>
    <s v="VC7556-2019-017"/>
    <s v="929 OF"/>
    <m/>
    <m/>
    <m/>
    <s v="Approved"/>
    <m/>
    <m/>
    <s v="Float moved D6 into Lake A and OP did WAM Activities"/>
    <n v="6"/>
    <s v="C130-C151"/>
    <s v="Lake A"/>
    <n v="0"/>
    <d v="2022-01-12T00:00:00"/>
    <m/>
    <s v="37"/>
    <d v="2022-01-14T00:00:00"/>
    <s v=""/>
    <s v=""/>
    <m/>
    <m/>
    <m/>
    <s v="Harold Furlong"/>
    <s v="06"/>
    <s v="Corbiere and Sons Contracting1102320220110-9Light Truck - Pick up- After Jan 101243.75"/>
    <s v="Corbiere and Sons Contracting1102320220110-9Light Truck - Pick up- After Jan 101243.75INV #162"/>
    <s v=""/>
    <s v="CZ - Winter Maintenance"/>
    <x v="5"/>
  </r>
  <r>
    <x v="1"/>
    <n v="6"/>
    <n v="0"/>
    <n v="11023"/>
    <s v="20220110-9"/>
    <n v="53510611"/>
    <s v="Access"/>
    <n v="0"/>
    <s v="Dozer D6 or equal- After Jan 10"/>
    <n v="131.47999999999999"/>
    <n v="5"/>
    <s v="Dynamic"/>
    <s v="98.61"/>
    <s v="0"/>
    <s v=""/>
    <s v=""/>
    <n v="657.4"/>
    <n v="85.462000000000003"/>
    <n v="742.86199999999985"/>
    <d v="2022-01-10T00:00:00"/>
    <n v="0"/>
    <x v="9"/>
    <d v="2022-01-17T00:00:00"/>
    <n v="175"/>
    <n v="0"/>
    <n v="0"/>
    <s v="Nathan Kyme"/>
    <s v="Winter Access Maintenance"/>
    <m/>
    <s v="VC7556-2019-017"/>
    <s v="929 OF"/>
    <m/>
    <m/>
    <m/>
    <s v="Approved"/>
    <m/>
    <m/>
    <s v="Float moved D6 into Lake A and OP did WAM Activities"/>
    <n v="6"/>
    <s v="C130-C151"/>
    <s v="Lake A"/>
    <n v="0"/>
    <d v="2022-01-12T00:00:00"/>
    <m/>
    <s v="37"/>
    <d v="2022-01-14T00:00:00"/>
    <s v=""/>
    <s v=""/>
    <m/>
    <m/>
    <m/>
    <s v="Harold Furlong"/>
    <s v="06"/>
    <s v="Corbiere and Sons Contracting1102320220110-9Dozer D6 or equal- After Jan 105657.4"/>
    <s v="Corbiere and Sons Contracting1102320220110-9Dozer D6 or equal- After Jan 105657.4INV #162"/>
    <s v=""/>
    <s v="CZ - Winter Maintenance"/>
    <x v="5"/>
  </r>
  <r>
    <x v="1"/>
    <n v="6"/>
    <n v="0"/>
    <n v="11026"/>
    <s v="20220110-12"/>
    <n v="53510611"/>
    <s v="Access"/>
    <n v="0"/>
    <s v="Operator - Principle - After Jan 10"/>
    <n v="75"/>
    <n v="4"/>
    <s v="HR"/>
    <s v=""/>
    <s v=""/>
    <s v="0"/>
    <s v="0"/>
    <n v="300"/>
    <n v="39"/>
    <n v="338.99999999999994"/>
    <d v="2022-01-10T00:00:00"/>
    <n v="0"/>
    <x v="9"/>
    <d v="2022-01-17T00:00:00"/>
    <n v="175"/>
    <n v="0"/>
    <n v="0"/>
    <s v="Nathan Kyme"/>
    <s v="Winter Access Maintenance"/>
    <m/>
    <s v="VC7556-2019-017"/>
    <s v="929 OF"/>
    <m/>
    <m/>
    <m/>
    <s v="Approved"/>
    <m/>
    <m/>
    <s v="WAM Activities"/>
    <n v="6"/>
    <s v="C203-C209"/>
    <s v="Dead Horse Creek"/>
    <n v="0"/>
    <d v="2022-01-12T00:00:00"/>
    <m/>
    <s v="37"/>
    <d v="2022-01-14T00:00:00"/>
    <s v=""/>
    <s v=""/>
    <m/>
    <m/>
    <m/>
    <s v="Harold Furlong"/>
    <s v="06"/>
    <s v="Corbiere and Sons Contracting1102620220110-12Operator - Principle - After Jan 104300"/>
    <s v="Corbiere and Sons Contracting1102620220110-12Operator - Principle - After Jan 104300INV #162"/>
    <s v=""/>
    <s v="CZ - Winter Maintenance"/>
    <x v="5"/>
  </r>
  <r>
    <x v="1"/>
    <n v="6"/>
    <n v="0"/>
    <n v="11026"/>
    <s v="20220110-12"/>
    <n v="53510611"/>
    <s v="Access"/>
    <n v="0"/>
    <s v="Pickup w/ plow and sander"/>
    <n v="80"/>
    <n v="4"/>
    <m/>
    <s v="0"/>
    <s v="0"/>
    <s v=""/>
    <s v=""/>
    <n v="320"/>
    <n v="41.6"/>
    <n v="361.59999999999997"/>
    <d v="2022-01-10T00:00:00"/>
    <n v="0"/>
    <x v="9"/>
    <d v="2022-01-17T00:00:00"/>
    <n v="175"/>
    <n v="0"/>
    <n v="0"/>
    <s v="Nathan Kyme"/>
    <s v="Winter Access Maintenance"/>
    <m/>
    <s v="VC7556-2019-017"/>
    <s v="929 OF"/>
    <m/>
    <m/>
    <m/>
    <s v="Approved"/>
    <m/>
    <m/>
    <s v="WAM Activities"/>
    <n v="6"/>
    <s v="C203-C209"/>
    <s v="Dead Horse Creek"/>
    <n v="0"/>
    <d v="2022-01-12T00:00:00"/>
    <m/>
    <s v="37"/>
    <d v="2022-01-14T00:00:00"/>
    <s v=""/>
    <s v=""/>
    <m/>
    <m/>
    <m/>
    <s v="Harold Furlong"/>
    <s v="06"/>
    <s v="Corbiere and Sons Contracting1102620220110-12Pickup w/ plow and sander4320"/>
    <s v="Corbiere and Sons Contracting1102620220110-12Pickup w/ plow and sander4320INV #162"/>
    <s v=""/>
    <s v="CZ - Winter Maintenance"/>
    <x v="5"/>
  </r>
  <r>
    <x v="1"/>
    <n v="6"/>
    <n v="0"/>
    <n v="11025"/>
    <s v="20220110-11"/>
    <n v="53510611"/>
    <s v="Access"/>
    <n v="0"/>
    <s v="Operator - Principle - After Jan 10"/>
    <n v="75"/>
    <n v="4"/>
    <s v="HR"/>
    <s v=""/>
    <s v=""/>
    <s v="0"/>
    <s v="0"/>
    <n v="300"/>
    <n v="39"/>
    <n v="338.99999999999994"/>
    <d v="2022-01-10T00:00:00"/>
    <n v="0"/>
    <x v="9"/>
    <d v="2022-01-17T00:00:00"/>
    <n v="175"/>
    <n v="0"/>
    <n v="0"/>
    <s v="Nathan Kyme"/>
    <s v="Winter Access Maintenance"/>
    <m/>
    <s v="VC7556-2019-017"/>
    <s v="929 OF"/>
    <m/>
    <m/>
    <m/>
    <s v="Approved"/>
    <m/>
    <m/>
    <s v="WAM Activities"/>
    <n v="6"/>
    <s v="C215-C216"/>
    <s v="Little Pic River"/>
    <n v="0"/>
    <d v="2022-01-12T00:00:00"/>
    <m/>
    <s v="37"/>
    <d v="2022-01-14T00:00:00"/>
    <s v=""/>
    <s v=""/>
    <m/>
    <m/>
    <m/>
    <s v="Harold Furlong"/>
    <s v="06"/>
    <s v="Corbiere and Sons Contracting1102520220110-11Operator - Principle - After Jan 104300"/>
    <s v="Corbiere and Sons Contracting1102520220110-11Operator - Principle - After Jan 104300INV #162"/>
    <s v=""/>
    <s v="CZ - Winter Maintenance"/>
    <x v="5"/>
  </r>
  <r>
    <x v="1"/>
    <n v="6"/>
    <n v="0"/>
    <n v="11025"/>
    <s v="20220110-11"/>
    <n v="53510611"/>
    <s v="Access"/>
    <n v="0"/>
    <s v="Pickup w/ plow and sander"/>
    <n v="80"/>
    <n v="4"/>
    <m/>
    <s v="0"/>
    <s v="0"/>
    <s v=""/>
    <s v=""/>
    <n v="320"/>
    <n v="41.6"/>
    <n v="361.59999999999997"/>
    <d v="2022-01-10T00:00:00"/>
    <n v="0"/>
    <x v="9"/>
    <d v="2022-01-17T00:00:00"/>
    <n v="175"/>
    <n v="0"/>
    <n v="0"/>
    <s v="Nathan Kyme"/>
    <s v="Winter Access Maintenance"/>
    <m/>
    <s v="VC7556-2019-017"/>
    <s v="929 OF"/>
    <m/>
    <m/>
    <m/>
    <s v="Approved"/>
    <m/>
    <m/>
    <s v="WAM Activities"/>
    <n v="6"/>
    <s v="C215-C216"/>
    <s v="Little Pic River"/>
    <n v="0"/>
    <d v="2022-01-12T00:00:00"/>
    <m/>
    <s v="37"/>
    <d v="2022-01-14T00:00:00"/>
    <s v=""/>
    <s v=""/>
    <m/>
    <m/>
    <m/>
    <s v="Harold Furlong"/>
    <s v="06"/>
    <s v="Corbiere and Sons Contracting1102520220110-11Pickup w/ plow and sander4320"/>
    <s v="Corbiere and Sons Contracting1102520220110-11Pickup w/ plow and sander4320INV #162"/>
    <s v=""/>
    <s v="CZ - Winter Maintenance"/>
    <x v="5"/>
  </r>
  <r>
    <x v="1"/>
    <n v="6"/>
    <n v="0"/>
    <n v="11024"/>
    <s v="20220110-10"/>
    <n v="53510611"/>
    <s v="Access"/>
    <n v="0"/>
    <s v="Operator - Principle - After Jan 10"/>
    <n v="75"/>
    <n v="4"/>
    <s v="HR"/>
    <s v=""/>
    <s v=""/>
    <s v="75"/>
    <s v="0"/>
    <n v="300"/>
    <n v="39"/>
    <n v="338.99999999999994"/>
    <d v="2022-01-10T00:00:00"/>
    <n v="0"/>
    <x v="9"/>
    <d v="2022-01-17T00:00:00"/>
    <n v="175"/>
    <n v="0"/>
    <n v="0"/>
    <s v="Nathan Kyme"/>
    <s v="Winter Access Maintenance"/>
    <m/>
    <s v="VC7556-2019-017"/>
    <s v="929 OF"/>
    <m/>
    <m/>
    <m/>
    <s v="Approved"/>
    <m/>
    <m/>
    <s v="WAM Activities"/>
    <n v="6"/>
    <s v="C210-C213"/>
    <s v="Middleton"/>
    <n v="0"/>
    <d v="2022-01-12T00:00:00"/>
    <m/>
    <s v="37"/>
    <d v="2022-01-14T00:00:00"/>
    <s v=""/>
    <s v=""/>
    <m/>
    <m/>
    <m/>
    <s v="Harold Furlong"/>
    <s v="06"/>
    <s v="Corbiere and Sons Contracting1102420220110-10Operator - Principle - After Jan 104300"/>
    <s v="Corbiere and Sons Contracting1102420220110-10Operator - Principle - After Jan 104300INV #162"/>
    <s v=""/>
    <s v="CZ - Winter Maintenance"/>
    <x v="5"/>
  </r>
  <r>
    <x v="1"/>
    <n v="6"/>
    <n v="0"/>
    <n v="11024"/>
    <s v="20220110-10"/>
    <n v="53510611"/>
    <s v="Access"/>
    <n v="0"/>
    <s v="L.O.A."/>
    <n v="210"/>
    <n v="1"/>
    <s v="DAY"/>
    <s v=""/>
    <s v=""/>
    <m/>
    <s v="0"/>
    <n v="210"/>
    <n v="27.3"/>
    <n v="237.29999999999998"/>
    <d v="2022-01-10T00:00:00"/>
    <n v="0"/>
    <x v="9"/>
    <d v="2022-01-17T00:00:00"/>
    <n v="175"/>
    <n v="0"/>
    <n v="0"/>
    <s v="Nathan Kyme"/>
    <s v="Winter Access Maintenance"/>
    <m/>
    <s v="VC7556-2019-017"/>
    <s v="929 OF"/>
    <m/>
    <m/>
    <m/>
    <s v="Approved"/>
    <m/>
    <m/>
    <s v="WAM Activities"/>
    <n v="6"/>
    <s v="C210-C213"/>
    <s v="Middleton"/>
    <n v="0"/>
    <d v="2022-01-12T00:00:00"/>
    <m/>
    <s v="37"/>
    <d v="2022-01-14T00:00:00"/>
    <s v=""/>
    <s v=""/>
    <m/>
    <m/>
    <m/>
    <s v="Harold Furlong"/>
    <s v="06"/>
    <s v="Corbiere and Sons Contracting1102420220110-10L.O.A.1210"/>
    <s v="Corbiere and Sons Contracting1102420220110-10L.O.A.1210INV #162"/>
    <s v=""/>
    <s v="CZ - Winter Maintenance"/>
    <x v="5"/>
  </r>
  <r>
    <x v="1"/>
    <n v="6"/>
    <n v="0"/>
    <n v="11024"/>
    <s v="20220110-10"/>
    <n v="53510611"/>
    <s v="Access"/>
    <n v="0"/>
    <s v="Pickup w/ plow and sander"/>
    <n v="80"/>
    <n v="4"/>
    <m/>
    <s v="0"/>
    <s v="0"/>
    <s v=""/>
    <s v=""/>
    <n v="320"/>
    <n v="41.6"/>
    <n v="361.59999999999997"/>
    <d v="2022-01-10T00:00:00"/>
    <n v="0"/>
    <x v="9"/>
    <d v="2022-01-17T00:00:00"/>
    <n v="175"/>
    <n v="0"/>
    <n v="0"/>
    <s v="Nathan Kyme"/>
    <s v="Winter Access Maintenance"/>
    <m/>
    <s v="VC7556-2019-017"/>
    <s v="929 OF"/>
    <m/>
    <m/>
    <m/>
    <s v="Approved"/>
    <m/>
    <m/>
    <s v="WAM Activities"/>
    <n v="6"/>
    <s v="C210-C213"/>
    <s v="Middleton"/>
    <n v="0"/>
    <d v="2022-01-12T00:00:00"/>
    <m/>
    <s v="37"/>
    <d v="2022-01-14T00:00:00"/>
    <s v=""/>
    <s v=""/>
    <m/>
    <m/>
    <m/>
    <s v="Harold Furlong"/>
    <s v="06"/>
    <s v="Corbiere and Sons Contracting1102420220110-10Pickup w/ plow and sander4320"/>
    <s v="Corbiere and Sons Contracting1102420220110-10Pickup w/ plow and sander4320INV #162"/>
    <s v=""/>
    <s v="CZ - Winter Maintenance"/>
    <x v="5"/>
  </r>
  <r>
    <x v="1"/>
    <n v="6"/>
    <n v="0"/>
    <n v="11012"/>
    <s v="20220109-9"/>
    <n v="53510611"/>
    <s v="Access"/>
    <n v="0"/>
    <s v="Operator - Principle - After Jan 10"/>
    <n v="75"/>
    <n v="4"/>
    <s v="HR"/>
    <s v=""/>
    <s v=""/>
    <s v="0"/>
    <s v="0"/>
    <n v="300"/>
    <n v="39"/>
    <n v="338.99999999999994"/>
    <d v="2022-01-09T00:00:00"/>
    <n v="0"/>
    <x v="9"/>
    <d v="2022-01-17T00:00:00"/>
    <n v="175"/>
    <n v="0"/>
    <n v="0"/>
    <s v="Nathan Kyme"/>
    <s v="Winter Access Maintenance"/>
    <m/>
    <s v="VC7556-2019-017"/>
    <s v="929 OF"/>
    <m/>
    <m/>
    <m/>
    <s v="Approved"/>
    <m/>
    <m/>
    <s v="WAM Activities on Del Lake"/>
    <n v="6"/>
    <s v="C186-C195"/>
    <s v="Del Lake"/>
    <n v="0"/>
    <d v="2022-01-12T00:00:00"/>
    <m/>
    <s v="37"/>
    <d v="2022-01-14T00:00:00"/>
    <s v=""/>
    <s v=""/>
    <m/>
    <m/>
    <m/>
    <s v="Harold Furlong"/>
    <s v="06"/>
    <s v="Corbiere and Sons Contracting1101220220109-9Operator - Principle - After Jan 104300"/>
    <s v="Corbiere and Sons Contracting1101220220109-9Operator - Principle - After Jan 104300INV #162"/>
    <s v=""/>
    <s v="CZ - Winter Maintenance"/>
    <x v="5"/>
  </r>
  <r>
    <x v="1"/>
    <n v="6"/>
    <n v="0"/>
    <n v="11012"/>
    <s v="20220109-9"/>
    <n v="53510611"/>
    <s v="Access"/>
    <n v="0"/>
    <s v="Pickup w/ plow and sander"/>
    <n v="80"/>
    <n v="4"/>
    <m/>
    <s v="0"/>
    <s v="0"/>
    <s v=""/>
    <s v=""/>
    <n v="320"/>
    <n v="41.6"/>
    <n v="361.59999999999997"/>
    <d v="2022-01-09T00:00:00"/>
    <n v="0"/>
    <x v="9"/>
    <d v="2022-01-17T00:00:00"/>
    <n v="175"/>
    <n v="0"/>
    <n v="0"/>
    <s v="Nathan Kyme"/>
    <s v="Winter Access Maintenance"/>
    <m/>
    <s v="VC7556-2019-017"/>
    <s v="929 OF"/>
    <m/>
    <m/>
    <m/>
    <s v="Approved"/>
    <m/>
    <m/>
    <s v="WAM Activities on Del Lake"/>
    <n v="6"/>
    <s v="C186-C195"/>
    <s v="Del Lake"/>
    <n v="0"/>
    <d v="2022-01-12T00:00:00"/>
    <m/>
    <s v="37"/>
    <d v="2022-01-14T00:00:00"/>
    <s v=""/>
    <s v=""/>
    <m/>
    <m/>
    <m/>
    <s v="Harold Furlong"/>
    <s v="06"/>
    <s v="Corbiere and Sons Contracting1101220220109-9Pickup w/ plow and sander4320"/>
    <s v="Corbiere and Sons Contracting1101220220109-9Pickup w/ plow and sander4320INV #162"/>
    <s v=""/>
    <s v="CZ - Winter Maintenance"/>
    <x v="5"/>
  </r>
  <r>
    <x v="1"/>
    <n v="6"/>
    <n v="0"/>
    <n v="11011"/>
    <s v="20220109-8"/>
    <n v="53510611"/>
    <s v="Access"/>
    <n v="0"/>
    <s v="Operator - Principle - After Jan 10"/>
    <n v="75"/>
    <n v="4"/>
    <s v="HR"/>
    <s v=""/>
    <s v=""/>
    <s v="0"/>
    <s v="0"/>
    <n v="300"/>
    <n v="39"/>
    <n v="338.99999999999994"/>
    <d v="2022-01-09T00:00:00"/>
    <n v="0"/>
    <x v="9"/>
    <d v="2022-01-17T00:00:00"/>
    <n v="175"/>
    <n v="0"/>
    <n v="0"/>
    <s v="Nathan Kyme"/>
    <s v="Winter Access Maintenance"/>
    <m/>
    <s v="VC7556-2019-017"/>
    <s v="929 OF"/>
    <m/>
    <m/>
    <m/>
    <s v="Approved"/>
    <m/>
    <m/>
    <s v="WAM Activities on Lake A"/>
    <n v="6"/>
    <s v="C130-C151"/>
    <s v="Lake A"/>
    <n v="0"/>
    <d v="2022-01-12T00:00:00"/>
    <m/>
    <s v="37"/>
    <d v="2022-01-14T00:00:00"/>
    <s v=""/>
    <s v=""/>
    <m/>
    <m/>
    <m/>
    <s v="Harold Furlong"/>
    <s v="06"/>
    <s v="Corbiere and Sons Contracting1101120220109-8Operator - Principle - After Jan 104300"/>
    <s v="Corbiere and Sons Contracting1101120220109-8Operator - Principle - After Jan 104300INV #162"/>
    <s v=""/>
    <s v="CZ - Winter Maintenance"/>
    <x v="5"/>
  </r>
  <r>
    <x v="1"/>
    <n v="6"/>
    <n v="0"/>
    <n v="11011"/>
    <s v="20220109-8"/>
    <n v="53510611"/>
    <s v="Access"/>
    <n v="0"/>
    <s v="Pickup w/ plow and sander"/>
    <n v="80"/>
    <n v="4"/>
    <m/>
    <s v="0"/>
    <s v="0"/>
    <s v=""/>
    <s v=""/>
    <n v="320"/>
    <n v="41.6"/>
    <n v="361.59999999999997"/>
    <d v="2022-01-09T00:00:00"/>
    <n v="0"/>
    <x v="9"/>
    <d v="2022-01-17T00:00:00"/>
    <n v="175"/>
    <n v="0"/>
    <n v="0"/>
    <s v="Nathan Kyme"/>
    <s v="Winter Access Maintenance"/>
    <m/>
    <s v="VC7556-2019-017"/>
    <s v="929 OF"/>
    <m/>
    <m/>
    <m/>
    <s v="Approved"/>
    <m/>
    <m/>
    <s v="WAM Activities on Lake A"/>
    <n v="6"/>
    <s v="C130-C151"/>
    <s v="Lake A"/>
    <n v="0"/>
    <d v="2022-01-12T00:00:00"/>
    <m/>
    <s v="37"/>
    <d v="2022-01-14T00:00:00"/>
    <s v=""/>
    <s v=""/>
    <m/>
    <m/>
    <m/>
    <s v="Harold Furlong"/>
    <s v="06"/>
    <s v="Corbiere and Sons Contracting1101120220109-8Pickup w/ plow and sander4320"/>
    <s v="Corbiere and Sons Contracting1101120220109-8Pickup w/ plow and sander4320INV #162"/>
    <s v=""/>
    <s v="CZ - Winter Maintenance"/>
    <x v="5"/>
  </r>
  <r>
    <x v="1"/>
    <n v="6"/>
    <n v="0"/>
    <n v="11016"/>
    <s v="20220109-13"/>
    <n v="53510611"/>
    <s v="Access"/>
    <n v="0"/>
    <s v="Driver - AZ - After Jan 10"/>
    <n v="70"/>
    <n v="22"/>
    <s v="HR"/>
    <s v=""/>
    <s v=""/>
    <s v="70"/>
    <s v="0"/>
    <n v="1540"/>
    <n v="200.20000000000002"/>
    <n v="1740.1999999999998"/>
    <d v="2022-01-09T00:00:00"/>
    <n v="0"/>
    <x v="9"/>
    <d v="2022-01-17T00:00:00"/>
    <n v="175"/>
    <n v="0"/>
    <n v="0"/>
    <s v="Nathan Kyme"/>
    <s v="Winter Access Maintenance"/>
    <m/>
    <s v="VC7556-2019-017"/>
    <s v="929 OF"/>
    <m/>
    <m/>
    <m/>
    <s v="Approved"/>
    <m/>
    <m/>
    <s v="Demobbing 336 Ex from Neys Road"/>
    <n v="6"/>
    <s v="C219-C235"/>
    <s v="Neys"/>
    <n v="0"/>
    <d v="2022-01-12T00:00:00"/>
    <m/>
    <s v="37"/>
    <d v="2022-01-14T00:00:00"/>
    <s v=""/>
    <s v=""/>
    <m/>
    <m/>
    <m/>
    <s v="Harold Furlong"/>
    <s v="06"/>
    <s v="Corbiere and Sons Contracting1101620220109-13Driver - AZ - After Jan 10221540"/>
    <s v="Corbiere and Sons Contracting1101620220109-13Driver - AZ - After Jan 10221540INV #162"/>
    <s v=""/>
    <s v="CZ - Winter Maintenance"/>
    <x v="5"/>
  </r>
  <r>
    <x v="1"/>
    <n v="6"/>
    <n v="0"/>
    <n v="11016"/>
    <s v="20220109-13"/>
    <n v="53510611"/>
    <s v="Access"/>
    <n v="0"/>
    <s v="L.O.A."/>
    <n v="210"/>
    <n v="1"/>
    <s v="DAY"/>
    <s v=""/>
    <s v=""/>
    <m/>
    <s v="0"/>
    <n v="210"/>
    <n v="27.3"/>
    <n v="237.29999999999998"/>
    <d v="2022-01-09T00:00:00"/>
    <n v="0"/>
    <x v="9"/>
    <d v="2022-01-17T00:00:00"/>
    <n v="175"/>
    <n v="0"/>
    <n v="0"/>
    <s v="Nathan Kyme"/>
    <s v="Winter Access Maintenance"/>
    <m/>
    <s v="VC7556-2019-017"/>
    <s v="929 OF"/>
    <m/>
    <m/>
    <m/>
    <s v="Approved"/>
    <m/>
    <m/>
    <s v="Demobbing 336 Ex from Neys Road"/>
    <n v="6"/>
    <s v="C219-C235"/>
    <s v="Neys"/>
    <n v="0"/>
    <d v="2022-01-12T00:00:00"/>
    <m/>
    <s v="37"/>
    <d v="2022-01-14T00:00:00"/>
    <s v=""/>
    <s v=""/>
    <m/>
    <m/>
    <m/>
    <s v="Harold Furlong"/>
    <s v="06"/>
    <s v="Corbiere and Sons Contracting1101620220109-13L.O.A.1210"/>
    <s v="Corbiere and Sons Contracting1101620220109-13L.O.A.1210INV #162"/>
    <s v=""/>
    <s v="CZ - Winter Maintenance"/>
    <x v="5"/>
  </r>
  <r>
    <x v="1"/>
    <n v="6"/>
    <n v="0"/>
    <n v="11016"/>
    <s v="20220109-13"/>
    <n v="53510611"/>
    <s v="Access"/>
    <n v="0"/>
    <s v="Tractor Trailer - 60 Ton- After Jan 10"/>
    <n v="122.39"/>
    <n v="22"/>
    <s v="Dynamic"/>
    <s v="91.79"/>
    <s v="0"/>
    <s v=""/>
    <s v=""/>
    <n v="2692.58"/>
    <n v="350.03539999999998"/>
    <n v="3042.6153999999997"/>
    <d v="2022-01-09T00:00:00"/>
    <n v="0"/>
    <x v="9"/>
    <d v="2022-01-17T00:00:00"/>
    <n v="175"/>
    <n v="0"/>
    <n v="0"/>
    <s v="Nathan Kyme"/>
    <s v="Winter Access Maintenance"/>
    <m/>
    <s v="VC7556-2019-017"/>
    <s v="929 OF"/>
    <m/>
    <m/>
    <m/>
    <s v="Approved"/>
    <m/>
    <m/>
    <s v="Demobbing 336 Ex from Neys Road"/>
    <n v="6"/>
    <s v="C219-C235"/>
    <s v="Neys"/>
    <n v="0"/>
    <d v="2022-01-12T00:00:00"/>
    <m/>
    <s v="37"/>
    <d v="2022-01-14T00:00:00"/>
    <s v=""/>
    <s v=""/>
    <m/>
    <m/>
    <m/>
    <s v="Harold Furlong"/>
    <s v="06"/>
    <s v="Corbiere and Sons Contracting1101620220109-13Tractor Trailer - 60 Ton- After Jan 10222692.58"/>
    <s v="Corbiere and Sons Contracting1101620220109-13Tractor Trailer - 60 Ton- After Jan 10222692.58INV #162"/>
    <s v=""/>
    <s v="CZ - Winter Maintenance"/>
    <x v="5"/>
  </r>
  <r>
    <x v="1"/>
    <n v="6"/>
    <n v="0"/>
    <n v="11014"/>
    <s v="20220109-11"/>
    <n v="53510611"/>
    <s v="Access"/>
    <n v="0"/>
    <s v="Excavator Thumb - 30 - 50 ton- After Jan 10"/>
    <n v="12.21"/>
    <n v="3"/>
    <s v="HR"/>
    <s v="0"/>
    <s v="0"/>
    <s v=""/>
    <s v=""/>
    <n v="36.630000000000003"/>
    <n v="4.7619000000000007"/>
    <n v="41.3919"/>
    <d v="2022-01-09T00:00:00"/>
    <n v="0"/>
    <x v="9"/>
    <d v="2022-01-17T00:00:00"/>
    <n v="175"/>
    <n v="0"/>
    <n v="0"/>
    <s v="Nathan Kyme"/>
    <s v="Winter Access Maintenance"/>
    <m/>
    <s v="VC7556-2019-017"/>
    <s v="929 OF"/>
    <m/>
    <m/>
    <m/>
    <s v="Approved"/>
    <m/>
    <m/>
    <s v="Building Winter Roads in Neys"/>
    <n v="6"/>
    <s v="C219-C236"/>
    <s v="Neys"/>
    <n v="0"/>
    <d v="2022-01-12T00:00:00"/>
    <m/>
    <s v="37"/>
    <d v="2022-01-14T00:00:00"/>
    <s v=""/>
    <s v=""/>
    <m/>
    <m/>
    <m/>
    <s v="Harold Furlong"/>
    <s v="06"/>
    <s v="Corbiere and Sons Contracting1101420220109-11Excavator Thumb - 30 - 50 ton- After Jan 10336.63"/>
    <s v="Corbiere and Sons Contracting1101420220109-11Excavator Thumb - 30 - 50 ton- After Jan 10336.63INV #162"/>
    <s v=""/>
    <s v="CZ - Winter Maintenance"/>
    <x v="5"/>
  </r>
  <r>
    <x v="1"/>
    <n v="6"/>
    <n v="0"/>
    <n v="11013"/>
    <s v="20220109-10"/>
    <n v="53510611"/>
    <s v="Access"/>
    <n v="0"/>
    <s v="Operator - Principle - After Jan 10"/>
    <n v="75"/>
    <n v="4"/>
    <s v="HR"/>
    <s v=""/>
    <s v=""/>
    <s v="0"/>
    <s v="0"/>
    <n v="300"/>
    <n v="39"/>
    <n v="338.99999999999994"/>
    <d v="2022-01-09T00:00:00"/>
    <n v="0"/>
    <x v="9"/>
    <d v="2022-01-17T00:00:00"/>
    <n v="175"/>
    <n v="0"/>
    <n v="0"/>
    <s v="Nathan Kyme"/>
    <s v="Winter Access Maintenance"/>
    <m/>
    <s v="VC7556-2019-017"/>
    <s v="929 OF"/>
    <m/>
    <m/>
    <m/>
    <s v="Approved"/>
    <m/>
    <m/>
    <s v="WAM Activities on Neys"/>
    <n v="6"/>
    <s v="C219-C235"/>
    <s v="Neys"/>
    <n v="0"/>
    <d v="2022-01-12T00:00:00"/>
    <m/>
    <s v="37"/>
    <d v="2022-01-14T00:00:00"/>
    <s v=""/>
    <s v=""/>
    <m/>
    <m/>
    <m/>
    <s v="Harold Furlong"/>
    <s v="06"/>
    <s v="Corbiere and Sons Contracting1101320220109-10Operator - Principle - After Jan 104300"/>
    <s v="Corbiere and Sons Contracting1101320220109-10Operator - Principle - After Jan 104300INV #162"/>
    <s v=""/>
    <s v="CZ - Winter Maintenance"/>
    <x v="5"/>
  </r>
  <r>
    <x v="1"/>
    <n v="6"/>
    <n v="0"/>
    <n v="11013"/>
    <s v="20220109-10"/>
    <n v="53510611"/>
    <s v="Access"/>
    <n v="0"/>
    <s v="L.O.A."/>
    <n v="210"/>
    <n v="1"/>
    <s v="DAY"/>
    <s v=""/>
    <s v=""/>
    <m/>
    <s v="0"/>
    <n v="210"/>
    <n v="27.3"/>
    <n v="237.29999999999998"/>
    <d v="2022-01-09T00:00:00"/>
    <n v="0"/>
    <x v="9"/>
    <d v="2022-01-17T00:00:00"/>
    <n v="175"/>
    <n v="0"/>
    <n v="0"/>
    <s v="Nathan Kyme"/>
    <s v="Winter Access Maintenance"/>
    <m/>
    <s v="VC7556-2019-017"/>
    <s v="929 OF"/>
    <m/>
    <m/>
    <m/>
    <s v="Approved"/>
    <m/>
    <m/>
    <s v="WAM Activities on Neys"/>
    <n v="6"/>
    <s v="C219-C235"/>
    <s v="Neys"/>
    <n v="0"/>
    <d v="2022-01-12T00:00:00"/>
    <m/>
    <s v="37"/>
    <d v="2022-01-14T00:00:00"/>
    <s v=""/>
    <s v=""/>
    <m/>
    <m/>
    <m/>
    <s v="Harold Furlong"/>
    <s v="06"/>
    <s v="Corbiere and Sons Contracting1101320220109-10L.O.A.1210"/>
    <s v="Corbiere and Sons Contracting1101320220109-10L.O.A.1210INV #162"/>
    <s v=""/>
    <s v="CZ - Winter Maintenance"/>
    <x v="5"/>
  </r>
  <r>
    <x v="1"/>
    <n v="6"/>
    <n v="0"/>
    <n v="11013"/>
    <s v="20220109-10"/>
    <n v="53510611"/>
    <s v="Access"/>
    <n v="0"/>
    <s v="Light Truck - Pick up- After Jan 10"/>
    <n v="243.75"/>
    <n v="1"/>
    <s v="DAY"/>
    <s v="182.81"/>
    <s v="0"/>
    <s v=""/>
    <s v=""/>
    <n v="243.75"/>
    <n v="31.6875"/>
    <n v="275.4375"/>
    <d v="2022-01-09T00:00:00"/>
    <n v="0"/>
    <x v="9"/>
    <d v="2022-01-17T00:00:00"/>
    <n v="175"/>
    <n v="0"/>
    <n v="0"/>
    <s v="Nathan Kyme"/>
    <s v="Winter Access Maintenance"/>
    <m/>
    <s v="VC7556-2019-017"/>
    <s v="929 OF"/>
    <m/>
    <m/>
    <m/>
    <s v="Approved"/>
    <m/>
    <m/>
    <s v="WAM Activities on Neys"/>
    <n v="6"/>
    <s v="C219-C235"/>
    <s v="Neys"/>
    <n v="0"/>
    <d v="2022-01-12T00:00:00"/>
    <m/>
    <s v="37"/>
    <d v="2022-01-14T00:00:00"/>
    <s v=""/>
    <s v=""/>
    <m/>
    <m/>
    <m/>
    <s v="Harold Furlong"/>
    <s v="06"/>
    <s v="Corbiere and Sons Contracting1101320220109-10Light Truck - Pick up- After Jan 101243.75"/>
    <s v="Corbiere and Sons Contracting1101320220109-10Light Truck - Pick up- After Jan 101243.75INV #162"/>
    <s v=""/>
    <s v="CZ - Winter Maintenance"/>
    <x v="5"/>
  </r>
  <r>
    <x v="1"/>
    <n v="6"/>
    <n v="0"/>
    <n v="11013"/>
    <s v="20220109-10"/>
    <n v="53510611"/>
    <s v="Access"/>
    <n v="0"/>
    <s v="Excavator Thumb - 30 - 50 ton- After Jan 10"/>
    <n v="12.21"/>
    <n v="3"/>
    <s v="HR"/>
    <s v="9.16"/>
    <s v="0"/>
    <s v=""/>
    <s v=""/>
    <n v="36.630000000000003"/>
    <n v="4.7619000000000007"/>
    <n v="41.3919"/>
    <d v="2022-01-09T00:00:00"/>
    <n v="0"/>
    <x v="9"/>
    <d v="2022-01-17T00:00:00"/>
    <n v="175"/>
    <n v="0"/>
    <n v="0"/>
    <s v="Nathan Kyme"/>
    <s v="Winter Access Maintenance"/>
    <m/>
    <s v="VC7556-2019-017"/>
    <s v="929 OF"/>
    <m/>
    <m/>
    <m/>
    <s v="Approved"/>
    <m/>
    <m/>
    <s v="WAM Activities on Neys"/>
    <n v="6"/>
    <s v="C219-C235"/>
    <s v="Neys"/>
    <n v="0"/>
    <d v="2022-01-12T00:00:00"/>
    <m/>
    <s v="37"/>
    <d v="2022-01-14T00:00:00"/>
    <s v=""/>
    <s v=""/>
    <m/>
    <m/>
    <m/>
    <s v="Harold Furlong"/>
    <s v="06"/>
    <s v="Corbiere and Sons Contracting1101320220109-10Excavator Thumb - 30 - 50 ton- After Jan 10336.63"/>
    <s v="Corbiere and Sons Contracting1101320220109-10Excavator Thumb - 30 - 50 ton- After Jan 10336.63INV #162"/>
    <s v=""/>
    <s v="CZ - Winter Maintenance"/>
    <x v="5"/>
  </r>
  <r>
    <x v="1"/>
    <n v="6"/>
    <n v="0"/>
    <n v="11013"/>
    <s v="20220109-10"/>
    <n v="53510611"/>
    <s v="Access"/>
    <n v="0"/>
    <s v="Excavator - 30 ton- After Jan 10"/>
    <n v="138.44999999999999"/>
    <n v="3"/>
    <s v="Dynamic"/>
    <s v="103.84"/>
    <s v="0"/>
    <s v=""/>
    <s v=""/>
    <n v="415.35"/>
    <n v="53.995500000000007"/>
    <n v="469.34549999999996"/>
    <d v="2022-01-09T00:00:00"/>
    <n v="0"/>
    <x v="9"/>
    <d v="2022-01-17T00:00:00"/>
    <n v="175"/>
    <n v="0"/>
    <n v="0"/>
    <s v="Nathan Kyme"/>
    <s v="Winter Access Maintenance"/>
    <m/>
    <s v="VC7556-2019-017"/>
    <s v="929 OF"/>
    <m/>
    <m/>
    <m/>
    <s v="Approved"/>
    <m/>
    <m/>
    <s v="WAM Activities on Neys"/>
    <n v="6"/>
    <s v="C219-C235"/>
    <s v="Neys"/>
    <n v="0"/>
    <d v="2022-01-12T00:00:00"/>
    <m/>
    <s v="37"/>
    <d v="2022-01-14T00:00:00"/>
    <s v=""/>
    <s v=""/>
    <m/>
    <m/>
    <m/>
    <s v="Harold Furlong"/>
    <s v="06"/>
    <s v="Corbiere and Sons Contracting1101320220109-10Excavator - 30 ton- After Jan 103415.35"/>
    <s v="Corbiere and Sons Contracting1101320220109-10Excavator - 30 ton- After Jan 103415.35INV #162"/>
    <s v=""/>
    <s v="CZ - Winter Maintenance"/>
    <x v="5"/>
  </r>
  <r>
    <x v="1"/>
    <n v="6"/>
    <n v="0"/>
    <n v="11005"/>
    <s v="20220108-7"/>
    <n v="53510611"/>
    <s v="Access"/>
    <n v="0"/>
    <s v="Operator - Principle - After Jan 10"/>
    <n v="75"/>
    <n v="5"/>
    <s v="HR"/>
    <s v=""/>
    <s v=""/>
    <s v="75"/>
    <s v="0"/>
    <n v="375"/>
    <n v="48.75"/>
    <n v="423.74999999999994"/>
    <d v="2022-01-08T00:00:00"/>
    <n v="0"/>
    <x v="9"/>
    <d v="2022-01-17T00:00:00"/>
    <n v="175"/>
    <n v="0"/>
    <n v="0"/>
    <s v="Nathan Kyme"/>
    <s v="Winter Access Maintenance"/>
    <m/>
    <s v="VC7556-2019-017"/>
    <s v="929 OF"/>
    <m/>
    <m/>
    <m/>
    <s v="Approved"/>
    <m/>
    <m/>
    <s v="Work shutdown on Neys Early due to safety concerns with weather"/>
    <n v="6"/>
    <s v="C219-C235"/>
    <s v="Neys"/>
    <n v="0"/>
    <d v="2022-01-11T00:00:00"/>
    <m/>
    <s v="37"/>
    <d v="2022-01-14T00:00:00"/>
    <s v=""/>
    <s v=""/>
    <m/>
    <m/>
    <m/>
    <s v="Harold Furlong"/>
    <s v="06"/>
    <s v="Corbiere and Sons Contracting1100520220108-7Operator - Principle - After Jan 105375"/>
    <s v="Corbiere and Sons Contracting1100520220108-7Operator - Principle - After Jan 105375INV #162"/>
    <s v=""/>
    <s v="CZ - Winter Maintenance"/>
    <x v="5"/>
  </r>
  <r>
    <x v="1"/>
    <n v="6"/>
    <n v="0"/>
    <n v="11005"/>
    <s v="20220108-7"/>
    <n v="53510611"/>
    <s v="Access"/>
    <n v="0"/>
    <s v="L.O.A."/>
    <n v="210"/>
    <n v="1"/>
    <s v="DAY"/>
    <s v=""/>
    <s v=""/>
    <m/>
    <s v="0"/>
    <n v="210"/>
    <n v="27.3"/>
    <n v="237.29999999999998"/>
    <d v="2022-01-08T00:00:00"/>
    <n v="0"/>
    <x v="9"/>
    <d v="2022-01-17T00:00:00"/>
    <n v="175"/>
    <n v="0"/>
    <n v="0"/>
    <s v="Nathan Kyme"/>
    <s v="Winter Access Maintenance"/>
    <m/>
    <s v="VC7556-2019-017"/>
    <s v="929 OF"/>
    <m/>
    <m/>
    <m/>
    <s v="Approved"/>
    <m/>
    <m/>
    <s v="Work shutdown on Neys Early due to safety concerns with weather"/>
    <n v="6"/>
    <s v="C219-C235"/>
    <s v="Neys"/>
    <n v="0"/>
    <d v="2022-01-11T00:00:00"/>
    <m/>
    <s v="37"/>
    <d v="2022-01-14T00:00:00"/>
    <s v=""/>
    <s v=""/>
    <m/>
    <m/>
    <m/>
    <s v="Harold Furlong"/>
    <s v="06"/>
    <s v="Corbiere and Sons Contracting1100520220108-7L.O.A.1210"/>
    <s v="Corbiere and Sons Contracting1100520220108-7L.O.A.1210INV #162"/>
    <s v=""/>
    <s v="CZ - Winter Maintenance"/>
    <x v="5"/>
  </r>
  <r>
    <x v="1"/>
    <n v="6"/>
    <n v="0"/>
    <n v="11005"/>
    <s v="20220108-7"/>
    <n v="53510611"/>
    <s v="Access"/>
    <n v="0"/>
    <s v="Light Truck - Pick up- After Jan 10"/>
    <n v="243.75"/>
    <n v="1"/>
    <s v="DAY"/>
    <s v="182.81"/>
    <s v="0"/>
    <s v=""/>
    <s v=""/>
    <n v="243.75"/>
    <n v="31.6875"/>
    <n v="275.4375"/>
    <d v="2022-01-08T00:00:00"/>
    <n v="0"/>
    <x v="9"/>
    <d v="2022-01-17T00:00:00"/>
    <n v="175"/>
    <n v="0"/>
    <n v="0"/>
    <s v="Nathan Kyme"/>
    <s v="Winter Access Maintenance"/>
    <m/>
    <s v="VC7556-2019-017"/>
    <s v="929 OF"/>
    <m/>
    <m/>
    <m/>
    <s v="Approved"/>
    <m/>
    <m/>
    <s v="Work shutdown on Neys Early due to safety concerns with weather"/>
    <n v="6"/>
    <s v="C219-C235"/>
    <s v="Neys"/>
    <n v="0"/>
    <d v="2022-01-11T00:00:00"/>
    <m/>
    <s v="37"/>
    <d v="2022-01-14T00:00:00"/>
    <s v=""/>
    <s v=""/>
    <m/>
    <m/>
    <m/>
    <s v="Harold Furlong"/>
    <s v="06"/>
    <s v="Corbiere and Sons Contracting1100520220108-7Light Truck - Pick up- After Jan 101243.75"/>
    <s v="Corbiere and Sons Contracting1100520220108-7Light Truck - Pick up- After Jan 101243.75INV #162"/>
    <s v=""/>
    <s v="CZ - Winter Maintenance"/>
    <x v="5"/>
  </r>
  <r>
    <x v="1"/>
    <n v="6"/>
    <n v="0"/>
    <n v="11005"/>
    <s v="20220108-7"/>
    <n v="53510611"/>
    <s v="Access"/>
    <n v="0"/>
    <s v="Excavator - 30 ton- After Jan 10"/>
    <n v="138.44999999999999"/>
    <n v="5"/>
    <s v="Dynamic"/>
    <s v="103.84"/>
    <s v="0"/>
    <s v=""/>
    <s v=""/>
    <n v="692.25"/>
    <n v="89.992500000000007"/>
    <n v="782.24249999999995"/>
    <d v="2022-01-08T00:00:00"/>
    <n v="0"/>
    <x v="9"/>
    <d v="2022-01-17T00:00:00"/>
    <n v="175"/>
    <n v="0"/>
    <n v="0"/>
    <s v="Nathan Kyme"/>
    <s v="Winter Access Maintenance"/>
    <m/>
    <s v="VC7556-2019-017"/>
    <s v="929 OF"/>
    <m/>
    <m/>
    <m/>
    <s v="Approved"/>
    <m/>
    <m/>
    <s v="Work shutdown on Neys Early due to safety concerns with weather"/>
    <n v="6"/>
    <s v="C219-C235"/>
    <s v="Neys"/>
    <n v="0"/>
    <d v="2022-01-11T00:00:00"/>
    <m/>
    <s v="37"/>
    <d v="2022-01-14T00:00:00"/>
    <s v=""/>
    <s v=""/>
    <m/>
    <m/>
    <m/>
    <s v="Harold Furlong"/>
    <s v="06"/>
    <s v="Corbiere and Sons Contracting1100520220108-7Excavator - 30 ton- After Jan 105692.25"/>
    <s v="Corbiere and Sons Contracting1100520220108-7Excavator - 30 ton- After Jan 105692.25INV #162"/>
    <s v=""/>
    <s v="CZ - Winter Maintenance"/>
    <x v="5"/>
  </r>
  <r>
    <x v="1"/>
    <n v="6"/>
    <n v="0"/>
    <n v="10999"/>
    <s v="20220107-7"/>
    <n v="53510611"/>
    <s v="Access"/>
    <n v="0"/>
    <s v="Operator - Principle - After Jan 10"/>
    <n v="75"/>
    <n v="11"/>
    <s v="HR"/>
    <s v=""/>
    <s v=""/>
    <s v="75"/>
    <s v="0"/>
    <n v="825"/>
    <n v="107.25"/>
    <n v="932.24999999999989"/>
    <d v="2022-01-07T00:00:00"/>
    <n v="0"/>
    <x v="9"/>
    <d v="2022-01-17T00:00:00"/>
    <n v="175"/>
    <n v="0"/>
    <n v="0"/>
    <s v="Nathan Kyme"/>
    <s v="Winter Access Maintenance"/>
    <m/>
    <s v="VC7556-2019-017"/>
    <s v="929 OF"/>
    <m/>
    <m/>
    <m/>
    <s v="Approved"/>
    <m/>
    <m/>
    <s v="WAM Activities in Lake A"/>
    <n v="6"/>
    <s v="C130-C151"/>
    <s v="Lake A"/>
    <n v="0"/>
    <d v="2022-01-11T00:00:00"/>
    <m/>
    <s v="37"/>
    <d v="2022-01-14T00:00:00"/>
    <s v=""/>
    <s v=""/>
    <m/>
    <m/>
    <m/>
    <s v="Harold Furlong"/>
    <s v="06"/>
    <s v="Corbiere and Sons Contracting1099920220107-7Operator - Principle - After Jan 1011825"/>
    <s v="Corbiere and Sons Contracting1099920220107-7Operator - Principle - After Jan 1011825INV #162"/>
    <s v=""/>
    <s v="CZ - Winter Maintenance"/>
    <x v="5"/>
  </r>
  <r>
    <x v="1"/>
    <n v="6"/>
    <n v="0"/>
    <n v="10999"/>
    <s v="20220107-7"/>
    <n v="53510611"/>
    <s v="Access"/>
    <n v="0"/>
    <s v="L.O.A."/>
    <n v="210"/>
    <n v="1"/>
    <s v="DAY"/>
    <s v=""/>
    <s v=""/>
    <m/>
    <s v="0"/>
    <n v="210"/>
    <n v="27.3"/>
    <n v="237.29999999999998"/>
    <d v="2022-01-07T00:00:00"/>
    <n v="0"/>
    <x v="9"/>
    <d v="2022-01-17T00:00:00"/>
    <n v="175"/>
    <n v="0"/>
    <n v="0"/>
    <s v="Nathan Kyme"/>
    <s v="Winter Access Maintenance"/>
    <m/>
    <s v="VC7556-2019-017"/>
    <s v="929 OF"/>
    <m/>
    <m/>
    <m/>
    <s v="Approved"/>
    <m/>
    <m/>
    <s v="WAM Activities in Lake A"/>
    <n v="6"/>
    <s v="C130-C151"/>
    <s v="Lake A"/>
    <n v="0"/>
    <d v="2022-01-11T00:00:00"/>
    <m/>
    <s v="37"/>
    <d v="2022-01-14T00:00:00"/>
    <s v=""/>
    <s v=""/>
    <m/>
    <m/>
    <m/>
    <s v="Harold Furlong"/>
    <s v="06"/>
    <s v="Corbiere and Sons Contracting1099920220107-7L.O.A.1210"/>
    <s v="Corbiere and Sons Contracting1099920220107-7L.O.A.1210INV #162"/>
    <s v=""/>
    <s v="CZ - Winter Maintenance"/>
    <x v="5"/>
  </r>
  <r>
    <x v="1"/>
    <n v="6"/>
    <n v="0"/>
    <n v="10999"/>
    <s v="20220107-7"/>
    <n v="53510611"/>
    <s v="Access"/>
    <n v="0"/>
    <s v="Light Truck - Pick up- After Jan 10"/>
    <n v="243.75"/>
    <n v="1"/>
    <s v="DAY"/>
    <s v="182.81"/>
    <s v="0"/>
    <s v=""/>
    <s v=""/>
    <n v="243.75"/>
    <n v="31.6875"/>
    <n v="275.4375"/>
    <d v="2022-01-07T00:00:00"/>
    <n v="0"/>
    <x v="9"/>
    <d v="2022-01-17T00:00:00"/>
    <n v="175"/>
    <n v="0"/>
    <n v="0"/>
    <s v="Nathan Kyme"/>
    <s v="Winter Access Maintenance"/>
    <m/>
    <s v="VC7556-2019-017"/>
    <s v="929 OF"/>
    <m/>
    <m/>
    <m/>
    <s v="Approved"/>
    <m/>
    <m/>
    <s v="WAM Activities in Lake A"/>
    <n v="6"/>
    <s v="C130-C151"/>
    <s v="Lake A"/>
    <n v="0"/>
    <d v="2022-01-11T00:00:00"/>
    <m/>
    <s v="37"/>
    <d v="2022-01-14T00:00:00"/>
    <s v=""/>
    <s v=""/>
    <m/>
    <m/>
    <m/>
    <s v="Harold Furlong"/>
    <s v="06"/>
    <s v="Corbiere and Sons Contracting1099920220107-7Light Truck - Pick up- After Jan 101243.75"/>
    <s v="Corbiere and Sons Contracting1099920220107-7Light Truck - Pick up- After Jan 101243.75INV #162"/>
    <s v=""/>
    <s v="CZ - Winter Maintenance"/>
    <x v="5"/>
  </r>
  <r>
    <x v="1"/>
    <n v="6"/>
    <n v="0"/>
    <n v="10999"/>
    <s v="20220107-7"/>
    <n v="53510611"/>
    <s v="Access"/>
    <n v="0"/>
    <s v="Dozer D6 or equal- After Jan 10"/>
    <n v="131.47999999999999"/>
    <n v="10"/>
    <s v="Dynamic"/>
    <s v="98.61"/>
    <s v="0"/>
    <s v=""/>
    <s v=""/>
    <n v="1314.8"/>
    <n v="170.92400000000001"/>
    <n v="1485.7239999999997"/>
    <d v="2022-01-07T00:00:00"/>
    <n v="0"/>
    <x v="9"/>
    <d v="2022-01-17T00:00:00"/>
    <n v="175"/>
    <n v="0"/>
    <n v="0"/>
    <s v="Nathan Kyme"/>
    <s v="Winter Access Maintenance"/>
    <m/>
    <s v="VC7556-2019-017"/>
    <s v="929 OF"/>
    <m/>
    <m/>
    <m/>
    <s v="Approved"/>
    <m/>
    <m/>
    <s v="WAM Activities in Lake A"/>
    <n v="6"/>
    <s v="C130-C151"/>
    <s v="Lake A"/>
    <n v="0"/>
    <d v="2022-01-11T00:00:00"/>
    <m/>
    <s v="37"/>
    <d v="2022-01-14T00:00:00"/>
    <s v=""/>
    <s v=""/>
    <m/>
    <m/>
    <m/>
    <s v="Harold Furlong"/>
    <s v="06"/>
    <s v="Corbiere and Sons Contracting1099920220107-7Dozer D6 or equal- After Jan 10101314.8"/>
    <s v="Corbiere and Sons Contracting1099920220107-7Dozer D6 or equal- After Jan 10101314.8INV #162"/>
    <s v=""/>
    <s v="CZ - Winter Maintenance"/>
    <x v="5"/>
  </r>
  <r>
    <x v="1"/>
    <n v="6"/>
    <n v="0"/>
    <n v="10994"/>
    <s v="20220106-7"/>
    <n v="53510611"/>
    <s v="Access"/>
    <n v="0"/>
    <s v="Driver - AZ - After Jan 10"/>
    <n v="70"/>
    <n v="8"/>
    <s v="HR"/>
    <s v=""/>
    <s v=""/>
    <s v="70"/>
    <s v="0"/>
    <n v="560"/>
    <n v="72.8"/>
    <n v="632.79999999999995"/>
    <d v="2022-01-06T00:00:00"/>
    <n v="0"/>
    <x v="9"/>
    <d v="2022-01-17T00:00:00"/>
    <n v="175"/>
    <n v="0"/>
    <n v="0"/>
    <s v="Nathan Kyme"/>
    <s v="Winter Access Maintenance"/>
    <m/>
    <s v="VC7556-2019-017"/>
    <s v="929 OF"/>
    <m/>
    <m/>
    <m/>
    <s v="Approved"/>
    <m/>
    <m/>
    <s v="Float moved Dz over to Lake A and he did WAM Activities for rest of day"/>
    <n v="6"/>
    <s v="C130-C151"/>
    <s v="Lake A"/>
    <n v="0"/>
    <d v="2022-01-11T00:00:00"/>
    <m/>
    <s v="37"/>
    <d v="2022-01-14T00:00:00"/>
    <s v=""/>
    <s v=""/>
    <m/>
    <m/>
    <m/>
    <s v="Harold Furlong"/>
    <s v="06"/>
    <s v="Corbiere and Sons Contracting1099420220106-7Driver - AZ - After Jan 108560"/>
    <s v="Corbiere and Sons Contracting1099420220106-7Driver - AZ - After Jan 108560INV #162"/>
    <s v=""/>
    <s v="CZ - Winter Maintenance"/>
    <x v="5"/>
  </r>
  <r>
    <x v="1"/>
    <n v="6"/>
    <n v="0"/>
    <n v="10994"/>
    <s v="20220106-7"/>
    <n v="53510611"/>
    <s v="Access"/>
    <n v="0"/>
    <s v="Operator - Principle - After Jan 10"/>
    <n v="75"/>
    <n v="11"/>
    <s v="HR"/>
    <s v=""/>
    <s v=""/>
    <s v="75"/>
    <s v="0"/>
    <n v="825"/>
    <n v="107.25"/>
    <n v="932.24999999999989"/>
    <d v="2022-01-06T00:00:00"/>
    <n v="0"/>
    <x v="9"/>
    <d v="2022-01-17T00:00:00"/>
    <n v="175"/>
    <n v="0"/>
    <n v="0"/>
    <s v="Nathan Kyme"/>
    <s v="Winter Access Maintenance"/>
    <m/>
    <s v="VC7556-2019-017"/>
    <s v="929 OF"/>
    <m/>
    <m/>
    <m/>
    <s v="Approved"/>
    <m/>
    <m/>
    <s v="Float moved Dz over to Lake A and he did WAM Activities for rest of day"/>
    <n v="6"/>
    <s v="C130-C151"/>
    <s v="Lake A"/>
    <n v="0"/>
    <d v="2022-01-11T00:00:00"/>
    <m/>
    <s v="37"/>
    <d v="2022-01-14T00:00:00"/>
    <s v=""/>
    <s v=""/>
    <m/>
    <m/>
    <m/>
    <s v="Harold Furlong"/>
    <s v="06"/>
    <s v="Corbiere and Sons Contracting1099420220106-7Operator - Principle - After Jan 1011825"/>
    <s v="Corbiere and Sons Contracting1099420220106-7Operator - Principle - After Jan 1011825INV #162"/>
    <s v=""/>
    <s v="CZ - Winter Maintenance"/>
    <x v="5"/>
  </r>
  <r>
    <x v="1"/>
    <n v="6"/>
    <n v="0"/>
    <n v="10994"/>
    <s v="20220106-7"/>
    <n v="53510611"/>
    <s v="Access"/>
    <n v="0"/>
    <s v="L.O.A."/>
    <n v="210"/>
    <n v="2"/>
    <s v="DAY"/>
    <s v=""/>
    <s v=""/>
    <m/>
    <s v="0"/>
    <n v="420"/>
    <n v="54.6"/>
    <n v="474.59999999999997"/>
    <d v="2022-01-06T00:00:00"/>
    <n v="0"/>
    <x v="9"/>
    <d v="2022-01-17T00:00:00"/>
    <n v="175"/>
    <n v="0"/>
    <n v="0"/>
    <s v="Nathan Kyme"/>
    <s v="Winter Access Maintenance"/>
    <m/>
    <s v="VC7556-2019-017"/>
    <s v="929 OF"/>
    <m/>
    <m/>
    <m/>
    <s v="Approved"/>
    <m/>
    <m/>
    <s v="Float moved Dz over to Lake A and he did WAM Activities for rest of day"/>
    <n v="6"/>
    <s v="C130-C151"/>
    <s v="Lake A"/>
    <n v="0"/>
    <d v="2022-01-11T00:00:00"/>
    <m/>
    <s v="37"/>
    <d v="2022-01-14T00:00:00"/>
    <s v=""/>
    <s v=""/>
    <m/>
    <m/>
    <m/>
    <s v="Harold Furlong"/>
    <s v="06"/>
    <s v="Corbiere and Sons Contracting1099420220106-7L.O.A.2420"/>
    <s v="Corbiere and Sons Contracting1099420220106-7L.O.A.2420INV #162"/>
    <s v=""/>
    <s v="CZ - Winter Maintenance"/>
    <x v="5"/>
  </r>
  <r>
    <x v="1"/>
    <n v="6"/>
    <n v="0"/>
    <n v="10994"/>
    <s v="20220106-7"/>
    <n v="53510611"/>
    <s v="Access"/>
    <n v="0"/>
    <s v="Tractor Trailer - 60 Ton- After Jan 10"/>
    <n v="122.39"/>
    <n v="8"/>
    <s v="Dynamic"/>
    <s v="91.79"/>
    <s v="0"/>
    <s v=""/>
    <s v=""/>
    <n v="979.12"/>
    <n v="127.2856"/>
    <n v="1106.4055999999998"/>
    <d v="2022-01-06T00:00:00"/>
    <n v="0"/>
    <x v="9"/>
    <d v="2022-01-17T00:00:00"/>
    <n v="175"/>
    <n v="0"/>
    <n v="0"/>
    <s v="Nathan Kyme"/>
    <s v="Winter Access Maintenance"/>
    <m/>
    <s v="VC7556-2019-017"/>
    <s v="929 OF"/>
    <m/>
    <m/>
    <m/>
    <s v="Approved"/>
    <m/>
    <m/>
    <s v="Float moved Dz over to Lake A and he did WAM Activities for rest of day"/>
    <n v="6"/>
    <s v="C130-C151"/>
    <s v="Lake A"/>
    <n v="0"/>
    <d v="2022-01-11T00:00:00"/>
    <m/>
    <s v="37"/>
    <d v="2022-01-14T00:00:00"/>
    <s v=""/>
    <s v=""/>
    <m/>
    <m/>
    <m/>
    <s v="Harold Furlong"/>
    <s v="06"/>
    <s v="Corbiere and Sons Contracting1099420220106-7Tractor Trailer - 60 Ton- After Jan 108979.12"/>
    <s v="Corbiere and Sons Contracting1099420220106-7Tractor Trailer - 60 Ton- After Jan 108979.12INV #162"/>
    <s v=""/>
    <s v="CZ - Winter Maintenance"/>
    <x v="5"/>
  </r>
  <r>
    <x v="1"/>
    <n v="6"/>
    <n v="0"/>
    <n v="10994"/>
    <s v="20220106-7"/>
    <n v="53510611"/>
    <s v="Access"/>
    <n v="0"/>
    <s v="Light Truck - Pick up- After Jan 10"/>
    <n v="243.75"/>
    <n v="1"/>
    <s v="DAY"/>
    <s v="182.81"/>
    <s v="0"/>
    <s v=""/>
    <s v=""/>
    <n v="243.75"/>
    <n v="31.6875"/>
    <n v="275.4375"/>
    <d v="2022-01-06T00:00:00"/>
    <n v="0"/>
    <x v="9"/>
    <d v="2022-01-17T00:00:00"/>
    <n v="175"/>
    <n v="0"/>
    <n v="0"/>
    <s v="Nathan Kyme"/>
    <s v="Winter Access Maintenance"/>
    <m/>
    <s v="VC7556-2019-017"/>
    <s v="929 OF"/>
    <m/>
    <m/>
    <m/>
    <s v="Approved"/>
    <m/>
    <m/>
    <s v="Float moved Dz over to Lake A and he did WAM Activities for rest of day"/>
    <n v="6"/>
    <s v="C130-C151"/>
    <s v="Lake A"/>
    <n v="0"/>
    <d v="2022-01-11T00:00:00"/>
    <m/>
    <s v="37"/>
    <d v="2022-01-14T00:00:00"/>
    <s v=""/>
    <s v=""/>
    <m/>
    <m/>
    <m/>
    <s v="Harold Furlong"/>
    <s v="06"/>
    <s v="Corbiere and Sons Contracting1099420220106-7Light Truck - Pick up- After Jan 101243.75"/>
    <s v="Corbiere and Sons Contracting1099420220106-7Light Truck - Pick up- After Jan 101243.75INV #162"/>
    <s v=""/>
    <s v="CZ - Winter Maintenance"/>
    <x v="5"/>
  </r>
  <r>
    <x v="1"/>
    <n v="6"/>
    <n v="0"/>
    <n v="10994"/>
    <s v="20220106-7"/>
    <n v="53510611"/>
    <s v="Access"/>
    <n v="0"/>
    <s v="Dozer D6 or equal- After Jan 10"/>
    <n v="131.47999999999999"/>
    <n v="5"/>
    <s v="Dynamic"/>
    <s v="98.61"/>
    <s v="0"/>
    <s v=""/>
    <s v=""/>
    <n v="657.4"/>
    <n v="85.462000000000003"/>
    <n v="742.86199999999985"/>
    <d v="2022-01-06T00:00:00"/>
    <n v="0"/>
    <x v="9"/>
    <d v="2022-01-17T00:00:00"/>
    <n v="175"/>
    <n v="0"/>
    <n v="0"/>
    <s v="Nathan Kyme"/>
    <s v="Winter Access Maintenance"/>
    <m/>
    <s v="VC7556-2019-017"/>
    <s v="929 OF"/>
    <m/>
    <m/>
    <m/>
    <s v="Approved"/>
    <m/>
    <m/>
    <s v="Float moved Dz over to Lake A and he did WAM Activities for rest of day"/>
    <n v="6"/>
    <s v="C130-C151"/>
    <s v="Lake A"/>
    <n v="0"/>
    <d v="2022-01-11T00:00:00"/>
    <m/>
    <s v="37"/>
    <d v="2022-01-14T00:00:00"/>
    <s v=""/>
    <s v=""/>
    <m/>
    <m/>
    <m/>
    <s v="Harold Furlong"/>
    <s v="06"/>
    <s v="Corbiere and Sons Contracting1099420220106-7Dozer D6 or equal- After Jan 105657.4"/>
    <s v="Corbiere and Sons Contracting1099420220106-7Dozer D6 or equal- After Jan 105657.4INV #162"/>
    <s v=""/>
    <s v="CZ - Winter Maintenance"/>
    <x v="5"/>
  </r>
  <r>
    <x v="1"/>
    <n v="6"/>
    <n v="0"/>
    <n v="10989"/>
    <s v="20220105-8"/>
    <n v="53510611"/>
    <s v="Access"/>
    <n v="0"/>
    <s v="Operator - Principle - After Jan 10"/>
    <n v="75"/>
    <n v="3"/>
    <s v="HR"/>
    <s v=""/>
    <s v=""/>
    <s v="0"/>
    <s v="0"/>
    <n v="225"/>
    <n v="29.25"/>
    <n v="254.24999999999997"/>
    <d v="2022-01-05T00:00:00"/>
    <n v="0"/>
    <x v="9"/>
    <d v="2022-01-17T00:00:00"/>
    <n v="175"/>
    <n v="0"/>
    <n v="0"/>
    <s v="Nathan Kyme"/>
    <s v="Winter Access Maintenance"/>
    <m/>
    <s v="VC7556-2019-017"/>
    <s v="929 OF"/>
    <m/>
    <m/>
    <m/>
    <s v="Approved"/>
    <m/>
    <m/>
    <s v="WAM Activities on Neys Road"/>
    <n v="6"/>
    <s v="C219-C235"/>
    <s v="Neys"/>
    <n v="0"/>
    <d v="2022-01-11T00:00:00"/>
    <m/>
    <s v="37"/>
    <d v="2022-01-14T00:00:00"/>
    <s v=""/>
    <s v=""/>
    <m/>
    <m/>
    <m/>
    <s v="Harold Furlong"/>
    <s v="06"/>
    <s v="Corbiere and Sons Contracting1098920220105-8Operator - Principle - After Jan 103225"/>
    <s v="Corbiere and Sons Contracting1098920220105-8Operator - Principle - After Jan 103225INV #162"/>
    <s v=""/>
    <s v="CZ - Winter Maintenance"/>
    <x v="5"/>
  </r>
  <r>
    <x v="1"/>
    <n v="6"/>
    <n v="0"/>
    <n v="10989"/>
    <s v="20220105-8"/>
    <n v="53510611"/>
    <s v="Access"/>
    <n v="0"/>
    <s v="Pickup w/ plow and sander"/>
    <n v="80"/>
    <n v="3"/>
    <m/>
    <s v="0"/>
    <s v="0"/>
    <s v=""/>
    <s v=""/>
    <n v="240"/>
    <n v="31.200000000000003"/>
    <n v="271.2"/>
    <d v="2022-01-05T00:00:00"/>
    <n v="0"/>
    <x v="9"/>
    <d v="2022-01-17T00:00:00"/>
    <n v="175"/>
    <n v="0"/>
    <n v="0"/>
    <s v="Nathan Kyme"/>
    <s v="Winter Access Maintenance"/>
    <m/>
    <s v="VC7556-2019-017"/>
    <s v="929 OF"/>
    <m/>
    <m/>
    <m/>
    <s v="Approved"/>
    <m/>
    <m/>
    <s v="WAM Activities on Neys Road"/>
    <n v="6"/>
    <s v="C219-C235"/>
    <s v="Neys"/>
    <n v="0"/>
    <d v="2022-01-11T00:00:00"/>
    <m/>
    <s v="37"/>
    <d v="2022-01-14T00:00:00"/>
    <s v=""/>
    <s v=""/>
    <m/>
    <m/>
    <m/>
    <s v="Harold Furlong"/>
    <s v="06"/>
    <s v="Corbiere and Sons Contracting1098920220105-8Pickup w/ plow and sander3240"/>
    <s v="Corbiere and Sons Contracting1098920220105-8Pickup w/ plow and sander3240INV #162"/>
    <s v=""/>
    <s v="CZ - Winter Maintenance"/>
    <x v="5"/>
  </r>
  <r>
    <x v="1"/>
    <n v="6"/>
    <n v="0"/>
    <n v="10988"/>
    <s v="20220105-7"/>
    <n v="53510611"/>
    <s v="Access"/>
    <n v="0"/>
    <s v="Operator - Principle - After Jan 10"/>
    <n v="75"/>
    <n v="3"/>
    <s v="HR"/>
    <s v=""/>
    <s v=""/>
    <s v="0"/>
    <s v="0"/>
    <n v="225"/>
    <n v="29.25"/>
    <n v="254.24999999999997"/>
    <d v="2022-01-05T00:00:00"/>
    <n v="0"/>
    <x v="9"/>
    <d v="2022-01-17T00:00:00"/>
    <n v="175"/>
    <n v="0"/>
    <n v="0"/>
    <s v="Nathan Kyme"/>
    <s v="Winter Access Maintenance"/>
    <m/>
    <s v="VC7556-2019-017"/>
    <s v="929 OF"/>
    <m/>
    <m/>
    <m/>
    <s v="Approved"/>
    <m/>
    <m/>
    <s v="WAM Activities for C129"/>
    <n v="6"/>
    <s v="C129"/>
    <s v="Lake B"/>
    <n v="0"/>
    <d v="2022-01-11T00:00:00"/>
    <m/>
    <s v="37"/>
    <d v="2022-01-14T00:00:00"/>
    <s v=""/>
    <s v=""/>
    <m/>
    <m/>
    <m/>
    <s v="Harold Furlong"/>
    <s v="06"/>
    <s v="Corbiere and Sons Contracting1098820220105-7Operator - Principle - After Jan 103225"/>
    <s v="Corbiere and Sons Contracting1098820220105-7Operator - Principle - After Jan 103225INV #162"/>
    <s v=""/>
    <s v="CZ - Winter Maintenance"/>
    <x v="5"/>
  </r>
  <r>
    <x v="1"/>
    <n v="6"/>
    <n v="0"/>
    <n v="10988"/>
    <s v="20220105-7"/>
    <n v="53510611"/>
    <s v="Access"/>
    <n v="0"/>
    <s v="Pickup w/ plow and sander"/>
    <n v="80"/>
    <n v="3"/>
    <m/>
    <s v="0"/>
    <s v="0"/>
    <s v=""/>
    <s v=""/>
    <n v="240"/>
    <n v="31.200000000000003"/>
    <n v="271.2"/>
    <d v="2022-01-05T00:00:00"/>
    <n v="0"/>
    <x v="9"/>
    <d v="2022-01-17T00:00:00"/>
    <n v="175"/>
    <n v="0"/>
    <n v="0"/>
    <s v="Nathan Kyme"/>
    <s v="Winter Access Maintenance"/>
    <m/>
    <s v="VC7556-2019-017"/>
    <s v="929 OF"/>
    <m/>
    <m/>
    <m/>
    <s v="Approved"/>
    <m/>
    <m/>
    <s v="WAM Activities for C129"/>
    <n v="6"/>
    <s v="C129"/>
    <s v="Lake B"/>
    <n v="0"/>
    <d v="2022-01-11T00:00:00"/>
    <m/>
    <s v="37"/>
    <d v="2022-01-14T00:00:00"/>
    <s v=""/>
    <s v=""/>
    <m/>
    <m/>
    <m/>
    <s v="Harold Furlong"/>
    <s v="06"/>
    <s v="Corbiere and Sons Contracting1098820220105-7Pickup w/ plow and sander3240"/>
    <s v="Corbiere and Sons Contracting1098820220105-7Pickup w/ plow and sander3240INV #162"/>
    <s v=""/>
    <s v="CZ - Winter Maintenance"/>
    <x v="5"/>
  </r>
  <r>
    <x v="1"/>
    <n v="6"/>
    <n v="0"/>
    <n v="10980"/>
    <s v="20220103-8"/>
    <n v="53510611"/>
    <s v="Access"/>
    <n v="0"/>
    <s v="Operator - Intermdiate  - After Jan 10"/>
    <n v="70"/>
    <n v="3"/>
    <s v="HR"/>
    <s v=""/>
    <s v=""/>
    <s v="70"/>
    <s v="0"/>
    <n v="210"/>
    <n v="27.3"/>
    <n v="237.29999999999998"/>
    <d v="2022-01-03T00:00:00"/>
    <n v="0"/>
    <x v="9"/>
    <d v="2022-01-17T00:00:00"/>
    <n v="175"/>
    <n v="0"/>
    <n v="0"/>
    <s v="Nathan Kyme"/>
    <s v="Winter Access Maintenance"/>
    <m/>
    <s v="VC7556-2019-017"/>
    <s v="929 OF"/>
    <m/>
    <m/>
    <m/>
    <s v="Approved"/>
    <m/>
    <m/>
    <s v="WAM Activities on Dead Horse"/>
    <n v="6"/>
    <s v="C203-C209"/>
    <s v="Dead Horse Creek"/>
    <n v="0"/>
    <d v="2022-01-11T00:00:00"/>
    <m/>
    <s v="37"/>
    <d v="2022-01-13T00:00:00"/>
    <s v=""/>
    <s v=""/>
    <m/>
    <m/>
    <m/>
    <s v="Harold Furlong"/>
    <s v="06"/>
    <s v="Corbiere and Sons Contracting1098020220103-8Operator - Intermdiate  - After Jan 103210"/>
    <s v="Corbiere and Sons Contracting1098020220103-8Operator - Intermdiate  - After Jan 103210INV #162"/>
    <s v=""/>
    <s v="CZ - Winter Maintenance"/>
    <x v="5"/>
  </r>
  <r>
    <x v="1"/>
    <n v="6"/>
    <n v="0"/>
    <n v="10980"/>
    <s v="20220103-8"/>
    <n v="53510611"/>
    <s v="Access"/>
    <n v="0"/>
    <s v="Pickup w/ plow"/>
    <n v="50"/>
    <n v="3"/>
    <s v="HR"/>
    <s v="0"/>
    <s v="0"/>
    <s v=""/>
    <s v=""/>
    <n v="150"/>
    <n v="19.5"/>
    <n v="169.49999999999997"/>
    <d v="2022-01-03T00:00:00"/>
    <n v="0"/>
    <x v="9"/>
    <d v="2022-01-17T00:00:00"/>
    <n v="175"/>
    <n v="0"/>
    <n v="0"/>
    <s v="Nathan Kyme"/>
    <s v="Winter Access Maintenance"/>
    <m/>
    <s v="VC7556-2019-017"/>
    <s v="929 OF"/>
    <m/>
    <m/>
    <m/>
    <s v="Approved"/>
    <m/>
    <m/>
    <s v="WAM Activities on Dead Horse"/>
    <n v="6"/>
    <s v="C203-C209"/>
    <s v="Dead Horse Creek"/>
    <n v="0"/>
    <d v="2022-01-11T00:00:00"/>
    <m/>
    <s v="37"/>
    <d v="2022-01-13T00:00:00"/>
    <s v=""/>
    <s v=""/>
    <m/>
    <m/>
    <m/>
    <s v="Harold Furlong"/>
    <s v="06"/>
    <s v="Corbiere and Sons Contracting1098020220103-8Pickup w/ plow3150"/>
    <s v="Corbiere and Sons Contracting1098020220103-8Pickup w/ plow3150INV #162"/>
    <s v=""/>
    <s v="CZ - Winter Maintenance"/>
    <x v="5"/>
  </r>
  <r>
    <x v="1"/>
    <n v="6"/>
    <n v="0"/>
    <n v="10979"/>
    <s v="20220103-7"/>
    <n v="53510611"/>
    <s v="Access"/>
    <n v="0"/>
    <s v="Operator - Principle - After Jan 10"/>
    <n v="75"/>
    <n v="3"/>
    <s v="HR"/>
    <s v=""/>
    <s v=""/>
    <s v="0"/>
    <s v="0"/>
    <n v="225"/>
    <n v="29.25"/>
    <n v="254.24999999999997"/>
    <d v="2022-01-03T00:00:00"/>
    <n v="0"/>
    <x v="9"/>
    <d v="2022-01-17T00:00:00"/>
    <n v="175"/>
    <n v="0"/>
    <n v="0"/>
    <s v="Nathan Kyme"/>
    <s v="Winter Access Maintenance"/>
    <m/>
    <s v="VC7556-2019-017"/>
    <s v="929 OF"/>
    <m/>
    <m/>
    <m/>
    <s v="Approved"/>
    <m/>
    <m/>
    <s v="WAM Activities on Neys"/>
    <n v="6"/>
    <s v="C219-C235"/>
    <s v="Neys"/>
    <n v="0"/>
    <d v="2022-01-11T00:00:00"/>
    <m/>
    <s v="37"/>
    <d v="2022-01-13T00:00:00"/>
    <s v=""/>
    <s v=""/>
    <m/>
    <m/>
    <m/>
    <s v="Harold Furlong"/>
    <s v="06"/>
    <s v="Corbiere and Sons Contracting1097920220103-7Operator - Principle - After Jan 103225"/>
    <s v="Corbiere and Sons Contracting1097920220103-7Operator - Principle - After Jan 103225INV #162"/>
    <s v=""/>
    <s v="CZ - Winter Maintenance"/>
    <x v="5"/>
  </r>
  <r>
    <x v="1"/>
    <n v="6"/>
    <n v="0"/>
    <n v="10979"/>
    <s v="20220103-7"/>
    <n v="53510611"/>
    <s v="Access"/>
    <n v="0"/>
    <s v="Operator - Principle - After Jan 10"/>
    <n v="75"/>
    <n v="11"/>
    <s v="HR"/>
    <s v=""/>
    <s v=""/>
    <s v="0"/>
    <s v="0"/>
    <n v="825"/>
    <n v="107.25"/>
    <n v="932.24999999999989"/>
    <d v="2022-01-03T00:00:00"/>
    <n v="0"/>
    <x v="9"/>
    <d v="2022-01-17T00:00:00"/>
    <n v="175"/>
    <n v="0"/>
    <n v="0"/>
    <s v="Nathan Kyme"/>
    <s v="Winter Access Maintenance"/>
    <m/>
    <s v="VC7556-2019-017"/>
    <s v="929 OF"/>
    <m/>
    <m/>
    <m/>
    <s v="Approved"/>
    <m/>
    <m/>
    <s v="WAM Activities on Neys"/>
    <n v="6"/>
    <s v="C219-C235"/>
    <s v="Neys"/>
    <n v="0"/>
    <d v="2022-01-11T00:00:00"/>
    <m/>
    <s v="37"/>
    <d v="2022-01-13T00:00:00"/>
    <s v=""/>
    <s v=""/>
    <m/>
    <m/>
    <m/>
    <s v="Harold Furlong"/>
    <s v="06"/>
    <s v="Corbiere and Sons Contracting1097920220103-7Operator - Principle - After Jan 1011825"/>
    <s v="Corbiere and Sons Contracting1097920220103-7Operator - Principle - After Jan 1011825INV #162"/>
    <s v=""/>
    <s v="CZ - Winter Maintenance"/>
    <x v="5"/>
  </r>
  <r>
    <x v="1"/>
    <n v="6"/>
    <n v="0"/>
    <n v="10979"/>
    <s v="20220103-7"/>
    <n v="53510611"/>
    <s v="Access"/>
    <n v="0"/>
    <s v="L.O.A."/>
    <n v="210"/>
    <n v="1"/>
    <s v="DAY"/>
    <s v=""/>
    <s v=""/>
    <s v="0"/>
    <s v="0"/>
    <n v="210"/>
    <n v="27.3"/>
    <n v="237.29999999999998"/>
    <d v="2022-01-03T00:00:00"/>
    <n v="0"/>
    <x v="9"/>
    <d v="2022-01-17T00:00:00"/>
    <n v="175"/>
    <n v="0"/>
    <n v="0"/>
    <s v="Nathan Kyme"/>
    <s v="Winter Access Maintenance"/>
    <m/>
    <s v="VC7556-2019-017"/>
    <s v="929 OF"/>
    <m/>
    <m/>
    <m/>
    <s v="Approved"/>
    <m/>
    <m/>
    <s v="WAM Activities on Neys"/>
    <n v="6"/>
    <s v="C219-C235"/>
    <s v="Neys"/>
    <n v="0"/>
    <d v="2022-01-11T00:00:00"/>
    <m/>
    <s v="37"/>
    <d v="2022-01-13T00:00:00"/>
    <s v=""/>
    <s v=""/>
    <m/>
    <m/>
    <m/>
    <s v="Harold Furlong"/>
    <s v="06"/>
    <s v="Corbiere and Sons Contracting1097920220103-7L.O.A.1210"/>
    <s v="Corbiere and Sons Contracting1097920220103-7L.O.A.1210INV #162"/>
    <s v=""/>
    <s v="CZ - Winter Maintenance"/>
    <x v="5"/>
  </r>
  <r>
    <x v="1"/>
    <n v="6"/>
    <n v="0"/>
    <n v="10979"/>
    <s v="20220103-7"/>
    <n v="53510611"/>
    <s v="Access"/>
    <n v="0"/>
    <s v="Pickup w/ plow and sander"/>
    <n v="80"/>
    <n v="3"/>
    <m/>
    <s v="0"/>
    <s v="0"/>
    <s v=""/>
    <s v=""/>
    <n v="240"/>
    <n v="31.200000000000003"/>
    <n v="271.2"/>
    <d v="2022-01-03T00:00:00"/>
    <n v="0"/>
    <x v="9"/>
    <d v="2022-01-17T00:00:00"/>
    <n v="175"/>
    <n v="0"/>
    <n v="0"/>
    <s v="Nathan Kyme"/>
    <s v="Winter Access Maintenance"/>
    <m/>
    <s v="VC7556-2019-017"/>
    <s v="929 OF"/>
    <m/>
    <m/>
    <m/>
    <s v="Approved"/>
    <m/>
    <m/>
    <s v="WAM Activities on Neys"/>
    <n v="6"/>
    <s v="C219-C235"/>
    <s v="Neys"/>
    <n v="0"/>
    <d v="2022-01-11T00:00:00"/>
    <m/>
    <s v="37"/>
    <d v="2022-01-13T00:00:00"/>
    <s v=""/>
    <s v=""/>
    <m/>
    <m/>
    <m/>
    <s v="Harold Furlong"/>
    <s v="06"/>
    <s v="Corbiere and Sons Contracting1097920220103-7Pickup w/ plow and sander3240"/>
    <s v="Corbiere and Sons Contracting1097920220103-7Pickup w/ plow and sander3240INV #162"/>
    <s v=""/>
    <s v="CZ - Winter Maintenance"/>
    <x v="5"/>
  </r>
  <r>
    <x v="1"/>
    <n v="6"/>
    <n v="0"/>
    <n v="10979"/>
    <s v="20220103-7"/>
    <n v="53510611"/>
    <s v="Access"/>
    <n v="0"/>
    <s v="Light Truck - Pick up- After Jan 10"/>
    <n v="243.75"/>
    <n v="1"/>
    <s v="DAY"/>
    <s v="182.81"/>
    <s v="0"/>
    <s v=""/>
    <s v=""/>
    <n v="243.75"/>
    <n v="31.6875"/>
    <n v="275.4375"/>
    <d v="2022-01-03T00:00:00"/>
    <n v="0"/>
    <x v="9"/>
    <d v="2022-01-17T00:00:00"/>
    <n v="175"/>
    <n v="0"/>
    <n v="0"/>
    <s v="Nathan Kyme"/>
    <s v="Winter Access Maintenance"/>
    <m/>
    <s v="VC7556-2019-017"/>
    <s v="929 OF"/>
    <m/>
    <m/>
    <m/>
    <s v="Approved"/>
    <m/>
    <m/>
    <s v="WAM Activities on Neys"/>
    <n v="6"/>
    <s v="C219-C235"/>
    <s v="Neys"/>
    <n v="0"/>
    <d v="2022-01-11T00:00:00"/>
    <m/>
    <s v="37"/>
    <d v="2022-01-13T00:00:00"/>
    <s v=""/>
    <s v=""/>
    <m/>
    <m/>
    <m/>
    <s v="Harold Furlong"/>
    <s v="06"/>
    <s v="Corbiere and Sons Contracting1097920220103-7Light Truck - Pick up- After Jan 101243.75"/>
    <s v="Corbiere and Sons Contracting1097920220103-7Light Truck - Pick up- After Jan 101243.75INV #162"/>
    <s v=""/>
    <s v="CZ - Winter Maintenance"/>
    <x v="5"/>
  </r>
  <r>
    <x v="1"/>
    <n v="6"/>
    <n v="0"/>
    <n v="10979"/>
    <s v="20220103-7"/>
    <n v="53510611"/>
    <s v="Access"/>
    <n v="0"/>
    <s v="Excavator Thumb - 30 - 50 ton- After Jan 10"/>
    <n v="12.21"/>
    <n v="9"/>
    <s v="HR"/>
    <s v="9.16"/>
    <s v="0"/>
    <s v=""/>
    <s v=""/>
    <n v="109.89"/>
    <n v="14.2857"/>
    <n v="124.17569999999999"/>
    <d v="2022-01-03T00:00:00"/>
    <n v="0"/>
    <x v="9"/>
    <d v="2022-01-17T00:00:00"/>
    <n v="175"/>
    <n v="0"/>
    <n v="0"/>
    <s v="Nathan Kyme"/>
    <s v="Winter Access Maintenance"/>
    <m/>
    <s v="VC7556-2019-017"/>
    <s v="929 OF"/>
    <m/>
    <m/>
    <m/>
    <s v="Approved"/>
    <m/>
    <m/>
    <s v="WAM Activities on Neys"/>
    <n v="6"/>
    <s v="C219-C235"/>
    <s v="Neys"/>
    <n v="0"/>
    <d v="2022-01-11T00:00:00"/>
    <m/>
    <s v="37"/>
    <d v="2022-01-13T00:00:00"/>
    <s v=""/>
    <s v=""/>
    <m/>
    <m/>
    <m/>
    <s v="Harold Furlong"/>
    <s v="06"/>
    <s v="Corbiere and Sons Contracting1097920220103-7Excavator Thumb - 30 - 50 ton- After Jan 109109.89"/>
    <s v="Corbiere and Sons Contracting1097920220103-7Excavator Thumb - 30 - 50 ton- After Jan 109109.89INV #162"/>
    <s v=""/>
    <s v="CZ - Winter Maintenance"/>
    <x v="5"/>
  </r>
  <r>
    <x v="1"/>
    <n v="6"/>
    <n v="0"/>
    <n v="10979"/>
    <s v="20220103-7"/>
    <n v="53510611"/>
    <s v="Access"/>
    <n v="0"/>
    <s v="Excavator - 36 ton- After Jan 10"/>
    <n v="146.96"/>
    <n v="9"/>
    <s v="Dynamic"/>
    <s v="110.22"/>
    <s v="0"/>
    <s v=""/>
    <s v=""/>
    <n v="1322.64"/>
    <n v="171.94320000000002"/>
    <n v="1494.5832"/>
    <d v="2022-01-03T00:00:00"/>
    <n v="0"/>
    <x v="9"/>
    <d v="2022-01-17T00:00:00"/>
    <n v="175"/>
    <n v="0"/>
    <n v="0"/>
    <s v="Nathan Kyme"/>
    <s v="Winter Access Maintenance"/>
    <m/>
    <s v="VC7556-2019-017"/>
    <s v="929 OF"/>
    <m/>
    <m/>
    <m/>
    <s v="Approved"/>
    <m/>
    <m/>
    <s v="WAM Activities on Neys"/>
    <n v="6"/>
    <s v="C219-C235"/>
    <s v="Neys"/>
    <n v="1"/>
    <d v="2022-01-11T00:00:00"/>
    <m/>
    <s v="37"/>
    <d v="2022-01-13T00:00:00"/>
    <s v=""/>
    <s v=""/>
    <m/>
    <m/>
    <m/>
    <s v="Harold Furlong"/>
    <s v="06"/>
    <s v="Corbiere and Sons Contracting1097920220103-7Excavator - 36 ton- After Jan 1091322.64"/>
    <s v="Corbiere and Sons Contracting1097920220103-7Excavator - 36 ton- After Jan 1091322.64INV #162"/>
    <s v=""/>
    <s v="CZ - Winter Maintenance"/>
    <x v="5"/>
  </r>
  <r>
    <x v="1"/>
    <n v="6"/>
    <n v="0"/>
    <n v="10969"/>
    <s v="20220102-9"/>
    <n v="53510611"/>
    <s v="Access"/>
    <n v="0"/>
    <s v="Operator - Principle - After Jan 10"/>
    <n v="75"/>
    <n v="6"/>
    <s v="HR"/>
    <s v=""/>
    <s v=""/>
    <s v="0"/>
    <s v="0"/>
    <n v="450"/>
    <n v="58.5"/>
    <n v="508.49999999999994"/>
    <d v="2022-01-02T00:00:00"/>
    <n v="0"/>
    <x v="9"/>
    <d v="2022-01-17T00:00:00"/>
    <n v="175"/>
    <n v="0"/>
    <n v="0"/>
    <s v="Nathan Kyme"/>
    <s v="Winter Access Maintenance"/>
    <m/>
    <s v="VC7556-2019-017"/>
    <s v="929 OF"/>
    <m/>
    <m/>
    <m/>
    <s v="Approved"/>
    <m/>
    <m/>
    <s v="WAM Activities on Little Pic"/>
    <n v="6"/>
    <s v="C215-C216"/>
    <s v="Little Pie River"/>
    <n v="0"/>
    <d v="2022-01-10T00:00:00"/>
    <m/>
    <s v="37"/>
    <d v="2022-01-12T00:00:00"/>
    <s v=""/>
    <s v=""/>
    <m/>
    <m/>
    <m/>
    <s v="Harold Furlong"/>
    <s v="06"/>
    <s v="Corbiere and Sons Contracting1096920220102-9Operator - Principle - After Jan 106450"/>
    <s v="Corbiere and Sons Contracting1096920220102-9Operator - Principle - After Jan 106450INV #162"/>
    <s v=""/>
    <s v="CZ - Winter Maintenance"/>
    <x v="5"/>
  </r>
  <r>
    <x v="1"/>
    <n v="6"/>
    <n v="0"/>
    <n v="10969"/>
    <s v="20220102-9"/>
    <n v="53510611"/>
    <s v="Access"/>
    <n v="0"/>
    <s v="L.O.A."/>
    <n v="210"/>
    <n v="1"/>
    <s v="DAY"/>
    <s v=""/>
    <s v=""/>
    <s v="0"/>
    <s v="0"/>
    <n v="210"/>
    <n v="27.3"/>
    <n v="237.29999999999998"/>
    <d v="2022-01-02T00:00:00"/>
    <n v="0"/>
    <x v="9"/>
    <d v="2022-01-17T00:00:00"/>
    <n v="175"/>
    <n v="0"/>
    <n v="0"/>
    <s v="Nathan Kyme"/>
    <s v="Winter Access Maintenance"/>
    <m/>
    <s v="VC7556-2019-017"/>
    <s v="929 OF"/>
    <m/>
    <m/>
    <m/>
    <s v="Approved"/>
    <m/>
    <m/>
    <s v="WAM Activities on Little Pic"/>
    <n v="6"/>
    <s v="C215-C216"/>
    <s v="Little Pie River"/>
    <n v="0"/>
    <d v="2022-01-10T00:00:00"/>
    <m/>
    <s v="37"/>
    <d v="2022-01-12T00:00:00"/>
    <s v=""/>
    <s v=""/>
    <m/>
    <m/>
    <m/>
    <s v="Harold Furlong"/>
    <s v="06"/>
    <s v="Corbiere and Sons Contracting1096920220102-9L.O.A.1210"/>
    <s v="Corbiere and Sons Contracting1096920220102-9L.O.A.1210INV #162"/>
    <s v=""/>
    <s v="CZ - Winter Maintenance"/>
    <x v="5"/>
  </r>
  <r>
    <x v="1"/>
    <n v="6"/>
    <n v="0"/>
    <n v="10969"/>
    <s v="20220102-9"/>
    <n v="53510611"/>
    <s v="Access"/>
    <n v="0"/>
    <s v="Pickup w/ plow and sander"/>
    <n v="80"/>
    <n v="6"/>
    <m/>
    <s v="0"/>
    <s v="0"/>
    <s v=""/>
    <s v=""/>
    <n v="480"/>
    <n v="62.400000000000006"/>
    <n v="542.4"/>
    <d v="2022-01-02T00:00:00"/>
    <n v="0"/>
    <x v="9"/>
    <d v="2022-01-17T00:00:00"/>
    <n v="175"/>
    <n v="0"/>
    <n v="0"/>
    <s v="Nathan Kyme"/>
    <s v="Winter Access Maintenance"/>
    <m/>
    <s v="VC7556-2019-017"/>
    <s v="929 OF"/>
    <m/>
    <m/>
    <m/>
    <s v="Approved"/>
    <m/>
    <m/>
    <s v="WAM Activities on Little Pic"/>
    <n v="6"/>
    <s v="C215-C216"/>
    <s v="Little Pie River"/>
    <n v="0"/>
    <d v="2022-01-10T00:00:00"/>
    <m/>
    <s v="37"/>
    <d v="2022-01-12T00:00:00"/>
    <s v=""/>
    <s v=""/>
    <m/>
    <m/>
    <m/>
    <s v="Harold Furlong"/>
    <s v="06"/>
    <s v="Corbiere and Sons Contracting1096920220102-9Pickup w/ plow and sander6480"/>
    <s v="Corbiere and Sons Contracting1096920220102-9Pickup w/ plow and sander6480INV #162"/>
    <s v=""/>
    <s v="CZ - Winter Maintenance"/>
    <x v="5"/>
  </r>
  <r>
    <x v="1"/>
    <n v="6"/>
    <n v="0"/>
    <n v="10968"/>
    <s v="20220102-8"/>
    <n v="53510611"/>
    <s v="Access"/>
    <n v="0"/>
    <s v="Operator - Principle - After Jan 10"/>
    <n v="75"/>
    <n v="5"/>
    <s v="HR"/>
    <s v=""/>
    <s v=""/>
    <s v="0"/>
    <s v="0"/>
    <n v="375"/>
    <n v="48.75"/>
    <n v="423.74999999999994"/>
    <d v="2022-01-02T00:00:00"/>
    <n v="0"/>
    <x v="9"/>
    <d v="2022-01-17T00:00:00"/>
    <n v="175"/>
    <n v="0"/>
    <n v="0"/>
    <s v="Nathan Kyme"/>
    <s v="Winter Access Maintenance"/>
    <m/>
    <s v="VC7556-2019-017"/>
    <s v="929 OF"/>
    <m/>
    <m/>
    <m/>
    <s v="Approved"/>
    <m/>
    <m/>
    <s v="Jesse building road on Red Sucker towards C256 (Used Valard Ex - Corbiere fuel)"/>
    <n v="6"/>
    <s v="C248-C257"/>
    <s v="Little Red Sucker Creek"/>
    <n v="0"/>
    <d v="2022-01-10T00:00:00"/>
    <m/>
    <s v="37"/>
    <d v="2022-01-12T00:00:00"/>
    <s v=""/>
    <s v=""/>
    <m/>
    <m/>
    <m/>
    <s v="Harold Furlong"/>
    <s v="06"/>
    <s v="Corbiere and Sons Contracting1096820220102-8Operator - Principle - After Jan 105375"/>
    <s v="Corbiere and Sons Contracting1096820220102-8Operator - Principle - After Jan 105375INV #162"/>
    <s v=""/>
    <s v="CZ - Winter Maintenance"/>
    <x v="5"/>
  </r>
  <r>
    <x v="1"/>
    <n v="6"/>
    <n v="0"/>
    <n v="10968"/>
    <s v="20220102-8"/>
    <n v="53510611"/>
    <s v="Access"/>
    <n v="0"/>
    <s v="L.O.A."/>
    <n v="210"/>
    <n v="1"/>
    <s v="DAY"/>
    <s v=""/>
    <s v=""/>
    <m/>
    <s v="0"/>
    <n v="210"/>
    <n v="27.3"/>
    <n v="237.29999999999998"/>
    <d v="2022-01-02T00:00:00"/>
    <n v="0"/>
    <x v="9"/>
    <d v="2022-01-17T00:00:00"/>
    <n v="175"/>
    <n v="0"/>
    <n v="0"/>
    <s v="Nathan Kyme"/>
    <s v="Winter Access Maintenance"/>
    <m/>
    <s v="VC7556-2019-017"/>
    <s v="929 OF"/>
    <m/>
    <m/>
    <m/>
    <s v="Approved"/>
    <m/>
    <m/>
    <s v="Jesse building road on Red Sucker towards C256 (Used Valard Ex - Corbiere fuel)"/>
    <n v="6"/>
    <s v="C248-C257"/>
    <s v="Little Red Sucker Creek"/>
    <n v="0"/>
    <d v="2022-01-10T00:00:00"/>
    <m/>
    <s v="37"/>
    <d v="2022-01-12T00:00:00"/>
    <s v=""/>
    <s v=""/>
    <m/>
    <m/>
    <m/>
    <s v="Harold Furlong"/>
    <s v="06"/>
    <s v="Corbiere and Sons Contracting1096820220102-8L.O.A.1210"/>
    <s v="Corbiere and Sons Contracting1096820220102-8L.O.A.1210INV #162"/>
    <s v=""/>
    <s v="CZ - Winter Maintenance"/>
    <x v="5"/>
  </r>
  <r>
    <x v="1"/>
    <n v="6"/>
    <n v="0"/>
    <n v="10968"/>
    <s v="20220102-8"/>
    <n v="53510611"/>
    <s v="Access"/>
    <n v="0"/>
    <s v="Excavator Thumb - 30 - 50 ton- After Jan 10"/>
    <n v="12.21"/>
    <n v="1"/>
    <s v="HR"/>
    <s v="9.16"/>
    <s v="0"/>
    <s v=""/>
    <s v=""/>
    <n v="12.21"/>
    <n v="1.5873000000000002"/>
    <n v="13.7973"/>
    <d v="2022-01-02T00:00:00"/>
    <n v="0"/>
    <x v="9"/>
    <d v="2022-01-17T00:00:00"/>
    <n v="175"/>
    <n v="0"/>
    <n v="0"/>
    <s v="Nathan Kyme"/>
    <s v="Winter Access Maintenance"/>
    <m/>
    <s v="VC7556-2019-017"/>
    <s v="929 OF"/>
    <m/>
    <m/>
    <m/>
    <s v="Approved"/>
    <m/>
    <m/>
    <s v="Jesse building road on Red Sucker towards C256 (Used Valard Ex - Corbiere fuel)"/>
    <n v="6"/>
    <s v="C248-C257"/>
    <s v="Little Red Sucker Creek"/>
    <n v="0"/>
    <d v="2022-01-10T00:00:00"/>
    <m/>
    <s v="37"/>
    <d v="2022-01-12T00:00:00"/>
    <s v=""/>
    <s v=""/>
    <m/>
    <m/>
    <m/>
    <s v="Harold Furlong"/>
    <s v="06"/>
    <s v="Corbiere and Sons Contracting1096820220102-8Excavator Thumb - 30 - 50 ton- After Jan 10112.21"/>
    <s v="Corbiere and Sons Contracting1096820220102-8Excavator Thumb - 30 - 50 ton- After Jan 10112.21INV #162"/>
    <s v=""/>
    <s v="CZ - Winter Maintenance"/>
    <x v="5"/>
  </r>
  <r>
    <x v="1"/>
    <n v="6"/>
    <n v="0"/>
    <n v="10968"/>
    <s v="20220102-8"/>
    <n v="53510611"/>
    <s v="Access"/>
    <n v="0"/>
    <s v="Excavator - 36 ton- After Jan 10"/>
    <n v="146.96"/>
    <n v="1"/>
    <s v="Dynamic"/>
    <s v="110.22"/>
    <s v="0"/>
    <s v=""/>
    <s v=""/>
    <n v="146.96"/>
    <n v="19.104800000000001"/>
    <n v="166.06479999999999"/>
    <d v="2022-01-02T00:00:00"/>
    <n v="0"/>
    <x v="9"/>
    <d v="2022-01-17T00:00:00"/>
    <n v="175"/>
    <n v="0"/>
    <n v="0"/>
    <s v="Nathan Kyme"/>
    <s v="Winter Access Maintenance"/>
    <m/>
    <s v="VC7556-2019-017"/>
    <s v="929 OF"/>
    <m/>
    <m/>
    <m/>
    <s v="Approved"/>
    <m/>
    <m/>
    <s v="Jesse building road on Red Sucker towards C256 (Used Valard Ex - Corbiere fuel)"/>
    <n v="6"/>
    <s v="C248-C257"/>
    <s v="Little Red Sucker Creek"/>
    <n v="0"/>
    <d v="2022-01-10T00:00:00"/>
    <m/>
    <s v="37"/>
    <d v="2022-01-12T00:00:00"/>
    <s v=""/>
    <s v=""/>
    <m/>
    <m/>
    <m/>
    <s v="Harold Furlong"/>
    <s v="06"/>
    <s v="Corbiere and Sons Contracting1096820220102-8Excavator - 36 ton- After Jan 101146.96"/>
    <s v="Corbiere and Sons Contracting1096820220102-8Excavator - 36 ton- After Jan 101146.96INV #162"/>
    <s v=""/>
    <s v="CZ - Winter Maintenance"/>
    <x v="5"/>
  </r>
  <r>
    <x v="1"/>
    <n v="6"/>
    <n v="0"/>
    <n v="10967"/>
    <s v="20220102-7"/>
    <n v="53510611"/>
    <s v="Access"/>
    <n v="0"/>
    <s v="Operator - Principle - After Jan 10"/>
    <n v="75"/>
    <n v="3"/>
    <s v="HR"/>
    <s v=""/>
    <s v=""/>
    <s v="75"/>
    <s v="0"/>
    <n v="225"/>
    <n v="29.25"/>
    <n v="254.24999999999997"/>
    <d v="2022-01-02T00:00:00"/>
    <n v="0"/>
    <x v="9"/>
    <d v="2022-01-17T00:00:00"/>
    <n v="175"/>
    <n v="0"/>
    <n v="0"/>
    <s v="Nathan Kyme"/>
    <s v="Winter Access Maintenance"/>
    <m/>
    <s v="VC7556-2019-017"/>
    <s v="929 OF"/>
    <m/>
    <m/>
    <m/>
    <s v="Approved"/>
    <m/>
    <m/>
    <s v="Walking out D8 back to front of Red Sucker - Grader working at Red Sucker"/>
    <n v="6"/>
    <s v="C248-C257"/>
    <s v="Little Red Sucker Creek"/>
    <n v="0"/>
    <d v="2022-01-10T00:00:00"/>
    <m/>
    <s v="37"/>
    <d v="2022-01-12T00:00:00"/>
    <s v=""/>
    <s v=""/>
    <m/>
    <m/>
    <m/>
    <s v="Harold Furlong"/>
    <s v="06"/>
    <s v="Corbiere and Sons Contracting1096720220102-7Operator - Principle - After Jan 103225"/>
    <s v="Corbiere and Sons Contracting1096720220102-7Operator - Principle - After Jan 103225INV #162"/>
    <s v=""/>
    <s v="CZ - Winter Maintenance"/>
    <x v="5"/>
  </r>
  <r>
    <x v="1"/>
    <n v="6"/>
    <n v="0"/>
    <n v="10967"/>
    <s v="20220102-7"/>
    <n v="53510611"/>
    <s v="Access"/>
    <n v="0"/>
    <s v="Operator - Principle - After Jan 10"/>
    <n v="75"/>
    <n v="1"/>
    <s v="HR"/>
    <s v=""/>
    <s v=""/>
    <s v="75"/>
    <s v="0"/>
    <n v="75"/>
    <n v="9.75"/>
    <n v="84.749999999999986"/>
    <d v="2022-01-02T00:00:00"/>
    <n v="0"/>
    <x v="9"/>
    <d v="2022-01-17T00:00:00"/>
    <n v="175"/>
    <n v="0"/>
    <n v="0"/>
    <s v="Nathan Kyme"/>
    <s v="Winter Access Maintenance"/>
    <m/>
    <s v="VC7556-2019-017"/>
    <s v="929 OF"/>
    <m/>
    <m/>
    <m/>
    <s v="Approved"/>
    <m/>
    <m/>
    <s v="Walking out D8 back to front of Red Sucker - Grader working at Red Sucker"/>
    <n v="6"/>
    <s v="C248-C257"/>
    <s v="Little Red Sucker Creek"/>
    <n v="0"/>
    <d v="2022-01-10T00:00:00"/>
    <m/>
    <s v="37"/>
    <d v="2022-01-12T00:00:00"/>
    <s v=""/>
    <s v=""/>
    <m/>
    <m/>
    <m/>
    <s v="Harold Furlong"/>
    <s v="06"/>
    <s v="Corbiere and Sons Contracting1096720220102-7Operator - Principle - After Jan 10175"/>
    <s v="Corbiere and Sons Contracting1096720220102-7Operator - Principle - After Jan 10175INV #162"/>
    <s v=""/>
    <s v="CZ - Winter Maintenance"/>
    <x v="5"/>
  </r>
  <r>
    <x v="1"/>
    <n v="6"/>
    <n v="0"/>
    <n v="10967"/>
    <s v="20220102-7"/>
    <n v="53510611"/>
    <s v="Access"/>
    <n v="0"/>
    <s v="Light Truck - Pick up- After Jan 10"/>
    <n v="243.75"/>
    <n v="1"/>
    <s v="DAY"/>
    <s v="182.81"/>
    <s v="0"/>
    <s v=""/>
    <s v=""/>
    <n v="243.75"/>
    <n v="31.6875"/>
    <n v="275.4375"/>
    <d v="2022-01-02T00:00:00"/>
    <n v="0"/>
    <x v="9"/>
    <d v="2022-01-17T00:00:00"/>
    <n v="175"/>
    <n v="0"/>
    <n v="0"/>
    <s v="Nathan Kyme"/>
    <s v="Winter Access Maintenance"/>
    <m/>
    <s v="VC7556-2019-017"/>
    <s v="929 OF"/>
    <m/>
    <m/>
    <m/>
    <s v="Approved"/>
    <m/>
    <m/>
    <s v="Walking out D8 back to front of Red Sucker - Grader working at Red Sucker"/>
    <n v="6"/>
    <s v="C248-C257"/>
    <s v="Little Red Sucker Creek"/>
    <n v="0"/>
    <d v="2022-01-10T00:00:00"/>
    <m/>
    <s v="37"/>
    <d v="2022-01-12T00:00:00"/>
    <s v=""/>
    <s v=""/>
    <m/>
    <m/>
    <m/>
    <s v="Harold Furlong"/>
    <s v="06"/>
    <s v="Corbiere and Sons Contracting1096720220102-7Light Truck - Pick up- After Jan 101243.75"/>
    <s v="Corbiere and Sons Contracting1096720220102-7Light Truck - Pick up- After Jan 101243.75INV #162"/>
    <s v=""/>
    <s v="CZ - Winter Maintenance"/>
    <x v="5"/>
  </r>
  <r>
    <x v="1"/>
    <n v="6"/>
    <n v="0"/>
    <n v="10967"/>
    <s v="20220102-7"/>
    <n v="53510611"/>
    <s v="Access"/>
    <n v="0"/>
    <s v="Grader - Cat 12 to 14 or equal- After Jan 10"/>
    <n v="126.98"/>
    <n v="3"/>
    <s v="Dynamic"/>
    <s v="95.24"/>
    <s v="0"/>
    <s v=""/>
    <s v=""/>
    <n v="380.94"/>
    <n v="49.522199999999998"/>
    <n v="430.46219999999994"/>
    <d v="2022-01-02T00:00:00"/>
    <n v="0"/>
    <x v="9"/>
    <d v="2022-01-17T00:00:00"/>
    <n v="175"/>
    <n v="0"/>
    <n v="0"/>
    <s v="Nathan Kyme"/>
    <s v="Winter Access Maintenance"/>
    <m/>
    <s v="VC7556-2019-017"/>
    <s v="929 OF"/>
    <m/>
    <m/>
    <m/>
    <s v="Approved"/>
    <m/>
    <m/>
    <s v="Walking out D8 back to front of Red Sucker - Grader working at Red Sucker"/>
    <n v="6"/>
    <s v="C248-C257"/>
    <s v="Little Red Sucker Creek"/>
    <n v="0"/>
    <d v="2022-01-10T00:00:00"/>
    <m/>
    <s v="37"/>
    <d v="2022-01-12T00:00:00"/>
    <s v=""/>
    <s v=""/>
    <m/>
    <m/>
    <m/>
    <s v="Harold Furlong"/>
    <s v="06"/>
    <s v="Corbiere and Sons Contracting1096720220102-7Grader - Cat 12 to 14 or equal- After Jan 103380.94"/>
    <s v="Corbiere and Sons Contracting1096720220102-7Grader - Cat 12 to 14 or equal- After Jan 103380.94INV #162"/>
    <s v=""/>
    <s v="CZ - Winter Maintenance"/>
    <x v="5"/>
  </r>
  <r>
    <x v="1"/>
    <n v="6"/>
    <n v="0"/>
    <n v="10967"/>
    <s v="20220102-7"/>
    <n v="53510611"/>
    <s v="Access"/>
    <n v="0"/>
    <s v="Dozer D8 or equal- After Jan 10"/>
    <n v="217.5"/>
    <n v="1"/>
    <s v="Dynamic"/>
    <s v="163.13"/>
    <s v="0"/>
    <s v=""/>
    <s v=""/>
    <n v="217.5"/>
    <n v="28.275000000000002"/>
    <n v="245.77499999999998"/>
    <d v="2022-01-02T00:00:00"/>
    <n v="0"/>
    <x v="9"/>
    <d v="2022-01-17T00:00:00"/>
    <n v="175"/>
    <n v="0"/>
    <n v="0"/>
    <s v="Nathan Kyme"/>
    <s v="Winter Access Maintenance"/>
    <m/>
    <s v="VC7556-2019-017"/>
    <s v="929 OF"/>
    <m/>
    <m/>
    <m/>
    <s v="Approved"/>
    <m/>
    <m/>
    <s v="Walking out D8 back to front of Red Sucker - Grader working at Red Sucker"/>
    <n v="6"/>
    <s v="C248-C257"/>
    <s v="Little Red Sucker Creek"/>
    <n v="0"/>
    <d v="2022-01-10T00:00:00"/>
    <m/>
    <s v="37"/>
    <d v="2022-01-12T00:00:00"/>
    <s v=""/>
    <s v=""/>
    <m/>
    <m/>
    <m/>
    <s v="Harold Furlong"/>
    <s v="06"/>
    <s v="Corbiere and Sons Contracting1096720220102-7Dozer D8 or equal- After Jan 101217.5"/>
    <s v="Corbiere and Sons Contracting1096720220102-7Dozer D8 or equal- After Jan 101217.5INV #162"/>
    <s v=""/>
    <s v="CZ - Winter Maintenance"/>
    <x v="5"/>
  </r>
  <r>
    <x v="1"/>
    <n v="6"/>
    <n v="0"/>
    <n v="10974"/>
    <s v="20220102-14"/>
    <n v="53510611"/>
    <s v="Access"/>
    <n v="0"/>
    <s v="Operator - Intermdiate  - After Jan 10"/>
    <n v="70"/>
    <n v="2"/>
    <s v="HR"/>
    <s v=""/>
    <s v=""/>
    <s v="0"/>
    <s v="0"/>
    <n v="140"/>
    <n v="18.2"/>
    <n v="158.19999999999999"/>
    <d v="2022-01-02T00:00:00"/>
    <n v="0"/>
    <x v="9"/>
    <d v="2022-01-17T00:00:00"/>
    <n v="175"/>
    <n v="0"/>
    <n v="0"/>
    <s v="Nathan Kyme"/>
    <s v="Winter Access Maintenance"/>
    <m/>
    <s v="VC7556-2019-017"/>
    <s v="929 OF"/>
    <m/>
    <m/>
    <m/>
    <s v="Approved"/>
    <m/>
    <m/>
    <s v="WAM Activities on Santoy Lake"/>
    <n v="6"/>
    <s v="C158-C170"/>
    <s v="Santoy Lake"/>
    <n v="0"/>
    <d v="2022-01-10T00:00:00"/>
    <m/>
    <s v="37"/>
    <d v="2022-01-12T00:00:00"/>
    <s v=""/>
    <s v=""/>
    <m/>
    <m/>
    <m/>
    <s v="Harold Furlong"/>
    <s v="06"/>
    <s v="Corbiere and Sons Contracting1097420220102-14Operator - Intermdiate  - After Jan 102140"/>
    <s v="Corbiere and Sons Contracting1097420220102-14Operator - Intermdiate  - After Jan 102140INV #162"/>
    <s v=""/>
    <s v="CZ - Winter Maintenance"/>
    <x v="5"/>
  </r>
  <r>
    <x v="1"/>
    <n v="6"/>
    <n v="0"/>
    <n v="10974"/>
    <s v="20220102-14"/>
    <n v="53510611"/>
    <s v="Access"/>
    <n v="0"/>
    <s v="Pickup w/ plow and sander"/>
    <n v="80"/>
    <n v="2"/>
    <m/>
    <s v="0"/>
    <s v="0"/>
    <s v=""/>
    <s v=""/>
    <n v="160"/>
    <n v="20.8"/>
    <n v="180.79999999999998"/>
    <d v="2022-01-02T00:00:00"/>
    <n v="0"/>
    <x v="9"/>
    <d v="2022-01-17T00:00:00"/>
    <n v="175"/>
    <n v="0"/>
    <n v="0"/>
    <s v="Nathan Kyme"/>
    <s v="Winter Access Maintenance"/>
    <m/>
    <s v="VC7556-2019-017"/>
    <s v="929 OF"/>
    <m/>
    <m/>
    <m/>
    <s v="Approved"/>
    <m/>
    <m/>
    <s v="WAM Activities on Santoy Lake"/>
    <n v="6"/>
    <s v="C158-C170"/>
    <s v="Santoy Lake"/>
    <n v="0"/>
    <d v="2022-01-10T00:00:00"/>
    <m/>
    <s v="37"/>
    <d v="2022-01-12T00:00:00"/>
    <s v=""/>
    <s v=""/>
    <m/>
    <m/>
    <m/>
    <s v="Harold Furlong"/>
    <s v="06"/>
    <s v="Corbiere and Sons Contracting1097420220102-14Pickup w/ plow and sander2160"/>
    <s v="Corbiere and Sons Contracting1097420220102-14Pickup w/ plow and sander2160INV #162"/>
    <s v=""/>
    <s v="CZ - Winter Maintenance"/>
    <x v="5"/>
  </r>
  <r>
    <x v="1"/>
    <n v="6"/>
    <n v="0"/>
    <n v="10973"/>
    <s v="20220102-13"/>
    <n v="53510611"/>
    <s v="Access"/>
    <n v="0"/>
    <s v="Operator - Intermdiate  - After Jan 10"/>
    <n v="70"/>
    <n v="3"/>
    <s v="HR"/>
    <s v=""/>
    <s v=""/>
    <s v="0"/>
    <s v="0"/>
    <n v="210"/>
    <n v="27.3"/>
    <n v="237.29999999999998"/>
    <d v="2022-01-02T00:00:00"/>
    <n v="0"/>
    <x v="9"/>
    <d v="2022-01-17T00:00:00"/>
    <n v="175"/>
    <n v="0"/>
    <n v="0"/>
    <s v="Nathan Kyme"/>
    <s v="Winter Access Maintenance"/>
    <m/>
    <s v="VC7556-2019-017"/>
    <s v="929 OF"/>
    <m/>
    <m/>
    <m/>
    <s v="Approved"/>
    <m/>
    <m/>
    <s v="WAM Activities on Ripple"/>
    <n v="6"/>
    <s v="C198-C202"/>
    <s v="Ripple Lake"/>
    <n v="0"/>
    <d v="2022-01-10T00:00:00"/>
    <m/>
    <s v="37"/>
    <d v="2022-01-12T00:00:00"/>
    <s v=""/>
    <s v=""/>
    <m/>
    <m/>
    <m/>
    <s v="Harold Furlong"/>
    <s v="06"/>
    <s v="Corbiere and Sons Contracting1097320220102-13Operator - Intermdiate  - After Jan 103210"/>
    <s v="Corbiere and Sons Contracting1097320220102-13Operator - Intermdiate  - After Jan 103210INV #162"/>
    <s v=""/>
    <s v="CZ - Winter Maintenance"/>
    <x v="5"/>
  </r>
  <r>
    <x v="1"/>
    <n v="6"/>
    <n v="0"/>
    <n v="10973"/>
    <s v="20220102-13"/>
    <n v="53510611"/>
    <s v="Access"/>
    <n v="0"/>
    <s v="Pickup w/ plow and sander"/>
    <n v="80"/>
    <n v="3"/>
    <m/>
    <s v="0"/>
    <s v="0"/>
    <s v=""/>
    <s v=""/>
    <n v="240"/>
    <n v="31.200000000000003"/>
    <n v="271.2"/>
    <d v="2022-01-02T00:00:00"/>
    <n v="0"/>
    <x v="9"/>
    <d v="2022-01-17T00:00:00"/>
    <n v="175"/>
    <n v="0"/>
    <n v="0"/>
    <s v="Nathan Kyme"/>
    <s v="Winter Access Maintenance"/>
    <m/>
    <s v="VC7556-2019-017"/>
    <s v="929 OF"/>
    <m/>
    <m/>
    <m/>
    <s v="Approved"/>
    <m/>
    <m/>
    <s v="WAM Activities on Ripple"/>
    <n v="6"/>
    <s v="C198-C202"/>
    <s v="Ripple Lake"/>
    <n v="0"/>
    <d v="2022-01-10T00:00:00"/>
    <m/>
    <s v="37"/>
    <d v="2022-01-12T00:00:00"/>
    <s v=""/>
    <s v=""/>
    <m/>
    <m/>
    <m/>
    <s v="Harold Furlong"/>
    <s v="06"/>
    <s v="Corbiere and Sons Contracting1097320220102-13Pickup w/ plow and sander3240"/>
    <s v="Corbiere and Sons Contracting1097320220102-13Pickup w/ plow and sander3240INV #162"/>
    <s v=""/>
    <s v="CZ - Winter Maintenance"/>
    <x v="5"/>
  </r>
  <r>
    <x v="1"/>
    <n v="6"/>
    <n v="0"/>
    <n v="10972"/>
    <s v="20220102-12"/>
    <n v="53510611"/>
    <s v="Access"/>
    <n v="0"/>
    <s v="Operator - Intermdiate  - After Jan 10"/>
    <n v="70"/>
    <n v="3"/>
    <s v="HR"/>
    <s v=""/>
    <s v=""/>
    <s v="0"/>
    <s v="0"/>
    <n v="210"/>
    <n v="27.3"/>
    <n v="237.29999999999998"/>
    <d v="2022-01-02T00:00:00"/>
    <n v="0"/>
    <x v="9"/>
    <d v="2022-01-17T00:00:00"/>
    <n v="175"/>
    <n v="0"/>
    <n v="0"/>
    <s v="Nathan Kyme"/>
    <s v="Winter Access Maintenance"/>
    <m/>
    <s v="VC7556-2019-017"/>
    <s v="929 OF"/>
    <m/>
    <m/>
    <m/>
    <s v="Approved"/>
    <m/>
    <m/>
    <s v="WAM Activities onNeys"/>
    <n v="6"/>
    <s v="C219-C235"/>
    <s v="Neys"/>
    <n v="0"/>
    <d v="2022-01-10T00:00:00"/>
    <m/>
    <s v="37"/>
    <d v="2022-01-12T00:00:00"/>
    <s v=""/>
    <s v=""/>
    <m/>
    <m/>
    <m/>
    <s v="Harold Furlong"/>
    <s v="06"/>
    <s v="Corbiere and Sons Contracting1097220220102-12Operator - Intermdiate  - After Jan 103210"/>
    <s v="Corbiere and Sons Contracting1097220220102-12Operator - Intermdiate  - After Jan 103210INV #162"/>
    <s v=""/>
    <s v="CZ - Winter Maintenance"/>
    <x v="5"/>
  </r>
  <r>
    <x v="1"/>
    <n v="6"/>
    <n v="0"/>
    <n v="10972"/>
    <s v="20220102-12"/>
    <n v="53510611"/>
    <s v="Access"/>
    <n v="0"/>
    <s v="Pickup w/ plow and sander"/>
    <n v="80"/>
    <n v="3"/>
    <m/>
    <s v="0"/>
    <s v="0"/>
    <s v=""/>
    <s v=""/>
    <n v="240"/>
    <n v="31.200000000000003"/>
    <n v="271.2"/>
    <d v="2022-01-02T00:00:00"/>
    <n v="0"/>
    <x v="9"/>
    <d v="2022-01-17T00:00:00"/>
    <n v="175"/>
    <n v="0"/>
    <n v="0"/>
    <s v="Nathan Kyme"/>
    <s v="Winter Access Maintenance"/>
    <m/>
    <s v="VC7556-2019-017"/>
    <s v="929 OF"/>
    <m/>
    <m/>
    <m/>
    <s v="Approved"/>
    <m/>
    <m/>
    <s v="WAM Activities onNeys"/>
    <n v="6"/>
    <s v="C219-C235"/>
    <s v="Neys"/>
    <n v="0"/>
    <d v="2022-01-10T00:00:00"/>
    <m/>
    <s v="37"/>
    <d v="2022-01-12T00:00:00"/>
    <s v=""/>
    <s v=""/>
    <m/>
    <m/>
    <m/>
    <s v="Harold Furlong"/>
    <s v="06"/>
    <s v="Corbiere and Sons Contracting1097220220102-12Pickup w/ plow and sander3240"/>
    <s v="Corbiere and Sons Contracting1097220220102-12Pickup w/ plow and sander3240INV #162"/>
    <s v=""/>
    <s v="CZ - Winter Maintenance"/>
    <x v="5"/>
  </r>
  <r>
    <x v="1"/>
    <n v="6"/>
    <n v="0"/>
    <n v="10971"/>
    <s v="20220102-11"/>
    <n v="53510611"/>
    <s v="Access"/>
    <n v="0"/>
    <s v="Operator - Intermdiate  - After Jan 10"/>
    <n v="70"/>
    <n v="3"/>
    <s v="HR"/>
    <s v=""/>
    <s v=""/>
    <s v="70"/>
    <s v="0"/>
    <n v="210"/>
    <n v="27.3"/>
    <n v="237.29999999999998"/>
    <d v="2022-01-02T00:00:00"/>
    <n v="0"/>
    <x v="9"/>
    <d v="2022-01-17T00:00:00"/>
    <n v="175"/>
    <n v="0"/>
    <n v="0"/>
    <s v="Nathan Kyme"/>
    <s v="Winter Access Maintenance"/>
    <m/>
    <s v="VC7556-2019-017"/>
    <s v="929 OF"/>
    <m/>
    <m/>
    <m/>
    <s v="Approved"/>
    <m/>
    <m/>
    <s v="WAM Activities on Prairie"/>
    <n v="6"/>
    <s v="C171-C185"/>
    <s v="Prairie River"/>
    <n v="0"/>
    <d v="2022-01-10T00:00:00"/>
    <m/>
    <s v="37"/>
    <d v="2022-01-12T00:00:00"/>
    <s v=""/>
    <s v=""/>
    <m/>
    <m/>
    <m/>
    <s v="Harold Furlong"/>
    <s v="06"/>
    <s v="Corbiere and Sons Contracting1097120220102-11Operator - Intermdiate  - After Jan 103210"/>
    <s v="Corbiere and Sons Contracting1097120220102-11Operator - Intermdiate  - After Jan 103210INV #162"/>
    <s v=""/>
    <s v="CZ - Winter Maintenance"/>
    <x v="5"/>
  </r>
  <r>
    <x v="1"/>
    <n v="6"/>
    <n v="0"/>
    <n v="10971"/>
    <s v="20220102-11"/>
    <n v="53510611"/>
    <s v="Access"/>
    <n v="0"/>
    <s v="L.O.A."/>
    <n v="210"/>
    <n v="1"/>
    <s v="DAY"/>
    <s v=""/>
    <s v=""/>
    <m/>
    <s v="0"/>
    <n v="210"/>
    <n v="27.3"/>
    <n v="237.29999999999998"/>
    <d v="2022-01-02T00:00:00"/>
    <n v="0"/>
    <x v="9"/>
    <d v="2022-01-17T00:00:00"/>
    <n v="175"/>
    <n v="0"/>
    <n v="0"/>
    <s v="Nathan Kyme"/>
    <s v="Winter Access Maintenance"/>
    <m/>
    <s v="VC7556-2019-017"/>
    <s v="929 OF"/>
    <m/>
    <m/>
    <m/>
    <s v="Approved"/>
    <m/>
    <m/>
    <s v="WAM Activities on Prairie"/>
    <n v="6"/>
    <s v="C171-C185"/>
    <s v="Prairie River"/>
    <n v="0"/>
    <d v="2022-01-10T00:00:00"/>
    <m/>
    <s v="37"/>
    <d v="2022-01-12T00:00:00"/>
    <s v=""/>
    <s v=""/>
    <m/>
    <m/>
    <m/>
    <s v="Harold Furlong"/>
    <s v="06"/>
    <s v="Corbiere and Sons Contracting1097120220102-11L.O.A.1210"/>
    <s v="Corbiere and Sons Contracting1097120220102-11L.O.A.1210INV #162"/>
    <s v=""/>
    <s v="CZ - Winter Maintenance"/>
    <x v="5"/>
  </r>
  <r>
    <x v="1"/>
    <n v="6"/>
    <n v="0"/>
    <n v="10971"/>
    <s v="20220102-11"/>
    <n v="53510611"/>
    <s v="Access"/>
    <n v="0"/>
    <s v="Pickup w/ plow and sander"/>
    <n v="80"/>
    <n v="3"/>
    <m/>
    <s v="0"/>
    <s v="0"/>
    <s v=""/>
    <s v=""/>
    <n v="240"/>
    <n v="31.200000000000003"/>
    <n v="271.2"/>
    <d v="2022-01-02T00:00:00"/>
    <n v="0"/>
    <x v="9"/>
    <d v="2022-01-17T00:00:00"/>
    <n v="175"/>
    <n v="0"/>
    <n v="0"/>
    <s v="Nathan Kyme"/>
    <s v="Winter Access Maintenance"/>
    <m/>
    <s v="VC7556-2019-017"/>
    <s v="929 OF"/>
    <m/>
    <m/>
    <m/>
    <s v="Approved"/>
    <m/>
    <m/>
    <s v="WAM Activities on Prairie"/>
    <n v="6"/>
    <s v="C171-C185"/>
    <s v="Prairie River"/>
    <n v="0"/>
    <d v="2022-01-10T00:00:00"/>
    <m/>
    <s v="37"/>
    <d v="2022-01-12T00:00:00"/>
    <s v=""/>
    <s v=""/>
    <m/>
    <m/>
    <m/>
    <s v="Harold Furlong"/>
    <s v="06"/>
    <s v="Corbiere and Sons Contracting1097120220102-11Pickup w/ plow and sander3240"/>
    <s v="Corbiere and Sons Contracting1097120220102-11Pickup w/ plow and sander3240INV #162"/>
    <s v=""/>
    <s v="CZ - Winter Maintenance"/>
    <x v="5"/>
  </r>
  <r>
    <x v="1"/>
    <n v="6"/>
    <n v="0"/>
    <n v="10970"/>
    <s v="20220102-10"/>
    <n v="53510611"/>
    <s v="Access"/>
    <n v="0"/>
    <s v="Operator - Principle - After Jan 10"/>
    <n v="75"/>
    <n v="6"/>
    <s v="HR"/>
    <s v=""/>
    <s v=""/>
    <s v="0"/>
    <s v="0"/>
    <n v="450"/>
    <n v="58.5"/>
    <n v="508.49999999999994"/>
    <d v="2022-01-02T00:00:00"/>
    <n v="0"/>
    <x v="9"/>
    <d v="2022-01-17T00:00:00"/>
    <n v="175"/>
    <n v="0"/>
    <n v="0"/>
    <s v="Nathan Kyme"/>
    <s v="Winter Access Maintenance"/>
    <m/>
    <s v="VC7556-2019-017"/>
    <s v="929 OF"/>
    <m/>
    <m/>
    <m/>
    <s v="Approved"/>
    <m/>
    <m/>
    <s v="WAM Activities on Del West"/>
    <n v="6"/>
    <s v="C186-C190"/>
    <s v="Del Lake West"/>
    <n v="0"/>
    <d v="2022-01-10T00:00:00"/>
    <m/>
    <s v="37"/>
    <d v="2022-01-12T00:00:00"/>
    <s v=""/>
    <s v=""/>
    <m/>
    <m/>
    <m/>
    <s v="Harold Furlong"/>
    <s v="06"/>
    <s v="Corbiere and Sons Contracting1097020220102-10Operator - Principle - After Jan 106450"/>
    <s v="Corbiere and Sons Contracting1097020220102-10Operator - Principle - After Jan 106450INV #162"/>
    <s v=""/>
    <s v="CZ - Winter Maintenance"/>
    <x v="5"/>
  </r>
  <r>
    <x v="1"/>
    <n v="6"/>
    <n v="0"/>
    <n v="10970"/>
    <s v="20220102-10"/>
    <n v="53510611"/>
    <s v="Access"/>
    <n v="0"/>
    <s v="Pickup w/ plow and sander"/>
    <n v="80"/>
    <n v="6"/>
    <m/>
    <s v="0"/>
    <s v="0"/>
    <s v=""/>
    <s v=""/>
    <n v="480"/>
    <n v="62.400000000000006"/>
    <n v="542.4"/>
    <d v="2022-01-02T00:00:00"/>
    <n v="0"/>
    <x v="9"/>
    <d v="2022-01-17T00:00:00"/>
    <n v="175"/>
    <n v="0"/>
    <n v="0"/>
    <s v="Nathan Kyme"/>
    <s v="Winter Access Maintenance"/>
    <m/>
    <s v="VC7556-2019-017"/>
    <s v="929 OF"/>
    <m/>
    <m/>
    <m/>
    <s v="Approved"/>
    <m/>
    <m/>
    <s v="WAM Activities on Del West"/>
    <n v="6"/>
    <s v="C186-C190"/>
    <s v="Del Lake West"/>
    <n v="0"/>
    <d v="2022-01-10T00:00:00"/>
    <m/>
    <s v="37"/>
    <d v="2022-01-12T00:00:00"/>
    <s v=""/>
    <s v=""/>
    <m/>
    <m/>
    <m/>
    <s v="Harold Furlong"/>
    <s v="06"/>
    <s v="Corbiere and Sons Contracting1097020220102-10Pickup w/ plow and sander6480"/>
    <s v="Corbiere and Sons Contracting1097020220102-10Pickup w/ plow and sander6480INV #162"/>
    <s v=""/>
    <s v="CZ - Winter Maintenance"/>
    <x v="5"/>
  </r>
  <r>
    <x v="1"/>
    <n v="6"/>
    <n v="0"/>
    <n v="10959"/>
    <s v="20220101-9"/>
    <n v="53510611"/>
    <s v="Access"/>
    <n v="0"/>
    <s v="Operator - Intermdiate  - After Jan 10"/>
    <n v="70"/>
    <n v="3"/>
    <s v="HR"/>
    <s v=""/>
    <s v=""/>
    <s v="70"/>
    <s v="0"/>
    <n v="210"/>
    <n v="27.3"/>
    <n v="237.29999999999998"/>
    <d v="2022-01-01T00:00:00"/>
    <n v="0"/>
    <x v="9"/>
    <d v="2022-01-17T00:00:00"/>
    <n v="175"/>
    <n v="0"/>
    <n v="0"/>
    <s v="Nathan Kyme"/>
    <s v="Winter Access Maintenance"/>
    <m/>
    <s v="VC7556-2019-017"/>
    <s v="929 OF"/>
    <m/>
    <m/>
    <m/>
    <s v="Approved"/>
    <m/>
    <m/>
    <s v="WAM Activities on Del Lake"/>
    <n v="6"/>
    <s v="C186-C195"/>
    <s v="Del Lake"/>
    <n v="0"/>
    <d v="2022-01-02T00:00:00"/>
    <m/>
    <s v="37"/>
    <d v="2022-01-11T00:00:00"/>
    <s v=""/>
    <s v=""/>
    <m/>
    <m/>
    <m/>
    <s v="Harold Furlong"/>
    <s v="06"/>
    <s v="Corbiere and Sons Contracting1095920220101-9Operator - Intermdiate  - After Jan 103210"/>
    <s v="Corbiere and Sons Contracting1095920220101-9Operator - Intermdiate  - After Jan 103210INV #162"/>
    <s v=""/>
    <s v="CZ - Winter Maintenance"/>
    <x v="5"/>
  </r>
  <r>
    <x v="1"/>
    <n v="6"/>
    <n v="0"/>
    <n v="10959"/>
    <s v="20220101-9"/>
    <n v="53510611"/>
    <s v="Access"/>
    <n v="0"/>
    <s v="Operator - Principle - After Jan 10"/>
    <n v="75"/>
    <n v="3"/>
    <s v="HR"/>
    <s v=""/>
    <s v=""/>
    <s v="0"/>
    <s v="0"/>
    <n v="225"/>
    <n v="29.25"/>
    <n v="254.24999999999997"/>
    <d v="2022-01-01T00:00:00"/>
    <n v="0"/>
    <x v="9"/>
    <d v="2022-01-17T00:00:00"/>
    <n v="175"/>
    <n v="0"/>
    <n v="0"/>
    <s v="Nathan Kyme"/>
    <s v="Winter Access Maintenance"/>
    <m/>
    <s v="VC7556-2019-017"/>
    <s v="929 OF"/>
    <m/>
    <m/>
    <m/>
    <s v="Approved"/>
    <m/>
    <m/>
    <s v="WAM Activities on Del Lake"/>
    <n v="6"/>
    <s v="C186-C195"/>
    <s v="Del Lake"/>
    <n v="0"/>
    <d v="2022-01-02T00:00:00"/>
    <m/>
    <s v="37"/>
    <d v="2022-01-11T00:00:00"/>
    <s v=""/>
    <s v=""/>
    <m/>
    <m/>
    <m/>
    <s v="Harold Furlong"/>
    <s v="06"/>
    <s v="Corbiere and Sons Contracting1095920220101-9Operator - Principle - After Jan 103225"/>
    <s v="Corbiere and Sons Contracting1095920220101-9Operator - Principle - After Jan 103225INV #162"/>
    <s v=""/>
    <s v="CZ - Winter Maintenance"/>
    <x v="5"/>
  </r>
  <r>
    <x v="1"/>
    <n v="6"/>
    <n v="0"/>
    <n v="10959"/>
    <s v="20220101-9"/>
    <n v="53510611"/>
    <s v="Access"/>
    <n v="0"/>
    <s v="L.O.A."/>
    <n v="210"/>
    <n v="1"/>
    <s v="DAY"/>
    <s v=""/>
    <s v=""/>
    <m/>
    <s v="0"/>
    <n v="210"/>
    <n v="27.3"/>
    <n v="237.29999999999998"/>
    <d v="2022-01-01T00:00:00"/>
    <n v="0"/>
    <x v="9"/>
    <d v="2022-01-17T00:00:00"/>
    <n v="175"/>
    <n v="0"/>
    <n v="0"/>
    <s v="Nathan Kyme"/>
    <s v="Winter Access Maintenance"/>
    <m/>
    <s v="VC7556-2019-017"/>
    <s v="929 OF"/>
    <m/>
    <m/>
    <m/>
    <s v="Approved"/>
    <m/>
    <m/>
    <s v="WAM Activities on Del Lake"/>
    <n v="6"/>
    <s v="C186-C195"/>
    <s v="Del Lake"/>
    <n v="0"/>
    <d v="2022-01-02T00:00:00"/>
    <m/>
    <s v="37"/>
    <d v="2022-01-11T00:00:00"/>
    <s v=""/>
    <s v=""/>
    <m/>
    <m/>
    <m/>
    <s v="Harold Furlong"/>
    <s v="06"/>
    <s v="Corbiere and Sons Contracting1095920220101-9L.O.A.1210"/>
    <s v="Corbiere and Sons Contracting1095920220101-9L.O.A.1210INV #162"/>
    <s v=""/>
    <s v="CZ - Winter Maintenance"/>
    <x v="5"/>
  </r>
  <r>
    <x v="1"/>
    <n v="6"/>
    <n v="0"/>
    <n v="10959"/>
    <s v="20220101-9"/>
    <n v="53510611"/>
    <s v="Access"/>
    <n v="0"/>
    <s v="Pickup w/ plow and sander"/>
    <n v="80"/>
    <n v="3"/>
    <m/>
    <s v="0"/>
    <s v="0"/>
    <s v=""/>
    <s v=""/>
    <n v="240"/>
    <n v="31.200000000000003"/>
    <n v="271.2"/>
    <d v="2022-01-01T00:00:00"/>
    <n v="0"/>
    <x v="9"/>
    <d v="2022-01-17T00:00:00"/>
    <n v="175"/>
    <n v="0"/>
    <n v="0"/>
    <s v="Nathan Kyme"/>
    <s v="Winter Access Maintenance"/>
    <m/>
    <s v="VC7556-2019-017"/>
    <s v="929 OF"/>
    <m/>
    <m/>
    <m/>
    <s v="Approved"/>
    <m/>
    <m/>
    <s v="WAM Activities on Del Lake"/>
    <n v="6"/>
    <s v="C186-C195"/>
    <s v="Del Lake"/>
    <n v="0"/>
    <d v="2022-01-02T00:00:00"/>
    <m/>
    <s v="37"/>
    <d v="2022-01-11T00:00:00"/>
    <s v=""/>
    <s v=""/>
    <m/>
    <m/>
    <m/>
    <s v="Harold Furlong"/>
    <s v="06"/>
    <s v="Corbiere and Sons Contracting1095920220101-9Pickup w/ plow and sander3240"/>
    <s v="Corbiere and Sons Contracting1095920220101-9Pickup w/ plow and sander3240INV #162"/>
    <s v=""/>
    <s v="CZ - Winter Maintenance"/>
    <x v="5"/>
  </r>
  <r>
    <x v="1"/>
    <n v="6"/>
    <n v="0"/>
    <n v="10959"/>
    <s v="20220101-9"/>
    <n v="53510611"/>
    <s v="Access"/>
    <n v="0"/>
    <s v="Pickup w/ plow and sander"/>
    <n v="80"/>
    <n v="3"/>
    <m/>
    <s v="0"/>
    <s v="0"/>
    <s v=""/>
    <s v=""/>
    <n v="240"/>
    <n v="31.200000000000003"/>
    <n v="271.2"/>
    <d v="2022-01-01T00:00:00"/>
    <n v="0"/>
    <x v="9"/>
    <d v="2022-01-17T00:00:00"/>
    <n v="175"/>
    <n v="0"/>
    <n v="0"/>
    <s v="Nathan Kyme"/>
    <s v="Winter Access Maintenance"/>
    <m/>
    <s v="VC7556-2019-017"/>
    <s v="929 OF"/>
    <m/>
    <m/>
    <m/>
    <s v="Approved"/>
    <m/>
    <m/>
    <s v="WAM Activities on Del Lake"/>
    <n v="6"/>
    <s v="C186-C195"/>
    <s v="Del Lake"/>
    <n v="0"/>
    <d v="2022-01-02T00:00:00"/>
    <m/>
    <s v="37"/>
    <d v="2022-01-11T00:00:00"/>
    <s v=""/>
    <s v=""/>
    <m/>
    <m/>
    <m/>
    <s v="Harold Furlong"/>
    <s v="06"/>
    <s v="Corbiere and Sons Contracting1095920220101-9Pickup w/ plow and sander3240"/>
    <s v="Corbiere and Sons Contracting1095920220101-9Pickup w/ plow and sander3240INV #162"/>
    <s v=""/>
    <s v="CZ - Winter Maintenance"/>
    <x v="5"/>
  </r>
  <r>
    <x v="1"/>
    <n v="6"/>
    <n v="0"/>
    <n v="10958"/>
    <s v="20220101-8"/>
    <n v="53510611"/>
    <s v="Access"/>
    <n v="0"/>
    <s v="Operator - Principle - After Jan 10"/>
    <n v="75"/>
    <n v="3"/>
    <s v="HR"/>
    <s v=""/>
    <s v=""/>
    <s v="0"/>
    <s v="0"/>
    <n v="225"/>
    <n v="29.25"/>
    <n v="254.24999999999997"/>
    <d v="2022-01-01T00:00:00"/>
    <n v="0"/>
    <x v="9"/>
    <d v="2022-01-17T00:00:00"/>
    <n v="175"/>
    <n v="0"/>
    <n v="0"/>
    <s v="Nathan Kyme"/>
    <s v="Winter Access Maintenance"/>
    <m/>
    <s v="VC7556-2019-017"/>
    <s v="929 OF"/>
    <m/>
    <m/>
    <m/>
    <s v="Approved"/>
    <m/>
    <m/>
    <s v="WAM Activities on Ripple"/>
    <n v="6"/>
    <s v="C198-C202"/>
    <s v="Ripple Lake"/>
    <n v="0"/>
    <d v="2022-01-02T00:00:00"/>
    <m/>
    <s v="37"/>
    <d v="2022-01-11T00:00:00"/>
    <s v=""/>
    <s v=""/>
    <m/>
    <m/>
    <m/>
    <s v="Harold Furlong"/>
    <s v="06"/>
    <s v="Corbiere and Sons Contracting1095820220101-8Operator - Principle - After Jan 103225"/>
    <s v="Corbiere and Sons Contracting1095820220101-8Operator - Principle - After Jan 103225INV #162"/>
    <s v=""/>
    <s v="CZ - Winter Maintenance"/>
    <x v="5"/>
  </r>
  <r>
    <x v="1"/>
    <n v="6"/>
    <n v="0"/>
    <n v="10958"/>
    <s v="20220101-8"/>
    <n v="53510611"/>
    <s v="Access"/>
    <n v="0"/>
    <s v="Pickup w/ plow and sander"/>
    <n v="80"/>
    <n v="3"/>
    <m/>
    <s v="0"/>
    <s v="0"/>
    <s v=""/>
    <s v=""/>
    <n v="240"/>
    <n v="31.200000000000003"/>
    <n v="271.2"/>
    <d v="2022-01-01T00:00:00"/>
    <n v="0"/>
    <x v="9"/>
    <d v="2022-01-17T00:00:00"/>
    <n v="175"/>
    <n v="0"/>
    <n v="0"/>
    <s v="Nathan Kyme"/>
    <s v="Winter Access Maintenance"/>
    <m/>
    <s v="VC7556-2019-017"/>
    <s v="929 OF"/>
    <m/>
    <m/>
    <m/>
    <s v="Approved"/>
    <m/>
    <m/>
    <s v="WAM Activities on Ripple"/>
    <n v="6"/>
    <s v="C198-C202"/>
    <s v="Ripple Lake"/>
    <n v="0"/>
    <d v="2022-01-02T00:00:00"/>
    <m/>
    <s v="37"/>
    <d v="2022-01-11T00:00:00"/>
    <s v=""/>
    <s v=""/>
    <m/>
    <m/>
    <m/>
    <s v="Harold Furlong"/>
    <s v="06"/>
    <s v="Corbiere and Sons Contracting1095820220101-8Pickup w/ plow and sander3240"/>
    <s v="Corbiere and Sons Contracting1095820220101-8Pickup w/ plow and sander3240INV #162"/>
    <s v=""/>
    <s v="CZ - Winter Maintenance"/>
    <x v="5"/>
  </r>
  <r>
    <x v="1"/>
    <n v="6"/>
    <n v="0"/>
    <n v="10957"/>
    <s v="20220101-7"/>
    <n v="53510611"/>
    <s v="Access"/>
    <n v="0"/>
    <s v="Operator - Principle - After Jan 10"/>
    <n v="75"/>
    <n v="3"/>
    <s v="HR"/>
    <s v=""/>
    <s v=""/>
    <s v="0"/>
    <s v="0"/>
    <n v="225"/>
    <n v="29.25"/>
    <n v="254.24999999999997"/>
    <d v="2022-01-01T00:00:00"/>
    <n v="0"/>
    <x v="9"/>
    <d v="2022-01-17T00:00:00"/>
    <n v="175"/>
    <n v="0"/>
    <n v="0"/>
    <s v="Nathan Kyme"/>
    <s v="Winter Access Maintenance"/>
    <m/>
    <s v="VC7556-2019-017"/>
    <s v="929 OF"/>
    <m/>
    <m/>
    <m/>
    <s v="Approved"/>
    <m/>
    <m/>
    <s v="WAM Activities on Little Pic"/>
    <n v="6"/>
    <s v="C215-C216"/>
    <s v="Little Pie River"/>
    <n v="0"/>
    <d v="2022-01-02T00:00:00"/>
    <m/>
    <s v="37"/>
    <d v="2022-01-11T00:00:00"/>
    <s v=""/>
    <s v=""/>
    <m/>
    <m/>
    <m/>
    <s v="Harold Furlong"/>
    <s v="06"/>
    <s v="Corbiere and Sons Contracting1095720220101-7Operator - Principle - After Jan 103225"/>
    <s v="Corbiere and Sons Contracting1095720220101-7Operator - Principle - After Jan 103225INV #162"/>
    <s v=""/>
    <s v="CZ - Winter Maintenance"/>
    <x v="5"/>
  </r>
  <r>
    <x v="1"/>
    <n v="6"/>
    <n v="0"/>
    <n v="10957"/>
    <s v="20220101-7"/>
    <n v="53510611"/>
    <s v="Access"/>
    <n v="0"/>
    <s v="Pickup w/ plow and sander"/>
    <n v="80"/>
    <n v="3"/>
    <m/>
    <s v="0"/>
    <s v="0"/>
    <s v=""/>
    <s v=""/>
    <n v="240"/>
    <n v="31.200000000000003"/>
    <n v="271.2"/>
    <d v="2022-01-01T00:00:00"/>
    <n v="0"/>
    <x v="9"/>
    <d v="2022-01-17T00:00:00"/>
    <n v="175"/>
    <n v="0"/>
    <n v="0"/>
    <s v="Nathan Kyme"/>
    <s v="Winter Access Maintenance"/>
    <m/>
    <s v="VC7556-2019-017"/>
    <s v="929 OF"/>
    <m/>
    <m/>
    <m/>
    <s v="Approved"/>
    <m/>
    <m/>
    <s v="WAM Activities on Little Pic"/>
    <n v="6"/>
    <s v="C215-C216"/>
    <s v="Little Pie River"/>
    <n v="0"/>
    <d v="2022-01-02T00:00:00"/>
    <m/>
    <s v="37"/>
    <d v="2022-01-11T00:00:00"/>
    <s v=""/>
    <s v=""/>
    <m/>
    <m/>
    <m/>
    <s v="Harold Furlong"/>
    <s v="06"/>
    <s v="Corbiere and Sons Contracting1095720220101-7Pickup w/ plow and sander3240"/>
    <s v="Corbiere and Sons Contracting1095720220101-7Pickup w/ plow and sander3240INV #162"/>
    <s v=""/>
    <s v="CZ - Winter Maintenance"/>
    <x v="5"/>
  </r>
  <r>
    <x v="1"/>
    <n v="6"/>
    <n v="0"/>
    <n v="10955"/>
    <s v="20220101-5"/>
    <n v="53510611"/>
    <s v="Access"/>
    <n v="0"/>
    <s v="Operator - Principle - After Jan 10"/>
    <n v="75"/>
    <n v="3"/>
    <s v="HR"/>
    <s v=""/>
    <s v=""/>
    <s v="75"/>
    <s v="0"/>
    <n v="225"/>
    <n v="29.25"/>
    <n v="254.24999999999997"/>
    <d v="2022-01-01T00:00:00"/>
    <n v="0"/>
    <x v="9"/>
    <d v="2022-01-17T00:00:00"/>
    <n v="175"/>
    <n v="0"/>
    <n v="0"/>
    <s v="Nathan Kyme"/>
    <s v="Winter Access Maintenance"/>
    <m/>
    <s v="VC7556-2019-017"/>
    <s v="929 OF"/>
    <m/>
    <m/>
    <m/>
    <s v="Approved"/>
    <m/>
    <m/>
    <s v="WAM Activities on Neys Road"/>
    <n v="6"/>
    <s v="C219-C236"/>
    <s v="Neys"/>
    <n v="0"/>
    <d v="2022-01-02T00:00:00"/>
    <m/>
    <s v="37"/>
    <d v="2022-01-11T00:00:00"/>
    <s v=""/>
    <s v=""/>
    <m/>
    <m/>
    <m/>
    <s v="Harold Furlong"/>
    <s v="06"/>
    <s v="Corbiere and Sons Contracting1095520220101-5Operator - Principle - After Jan 103225"/>
    <s v="Corbiere and Sons Contracting1095520220101-5Operator - Principle - After Jan 103225INV #162"/>
    <s v=""/>
    <s v="CZ - Winter Maintenance"/>
    <x v="5"/>
  </r>
  <r>
    <x v="1"/>
    <n v="6"/>
    <n v="0"/>
    <n v="10955"/>
    <s v="20220101-5"/>
    <n v="53510611"/>
    <s v="Access"/>
    <n v="0"/>
    <s v="Operator - Principle - After Jan 10"/>
    <n v="75"/>
    <n v="11"/>
    <s v="HR"/>
    <s v=""/>
    <s v=""/>
    <s v="0"/>
    <s v="0"/>
    <n v="825"/>
    <n v="107.25"/>
    <n v="932.24999999999989"/>
    <d v="2022-01-01T00:00:00"/>
    <n v="0"/>
    <x v="9"/>
    <d v="2022-01-17T00:00:00"/>
    <n v="175"/>
    <n v="0"/>
    <n v="0"/>
    <s v="Nathan Kyme"/>
    <s v="Winter Access Maintenance"/>
    <m/>
    <s v="VC7556-2019-017"/>
    <s v="929 OF"/>
    <m/>
    <m/>
    <m/>
    <s v="Approved"/>
    <m/>
    <m/>
    <s v="WAM Activities on Neys Road"/>
    <n v="6"/>
    <s v="C219-C236"/>
    <s v="Neys"/>
    <n v="0"/>
    <d v="2022-01-02T00:00:00"/>
    <m/>
    <s v="37"/>
    <d v="2022-01-11T00:00:00"/>
    <s v=""/>
    <s v=""/>
    <m/>
    <m/>
    <m/>
    <s v="Harold Furlong"/>
    <s v="06"/>
    <s v="Corbiere and Sons Contracting1095520220101-5Operator - Principle - After Jan 1011825"/>
    <s v="Corbiere and Sons Contracting1095520220101-5Operator - Principle - After Jan 1011825INV #162"/>
    <s v=""/>
    <s v="CZ - Winter Maintenance"/>
    <x v="5"/>
  </r>
  <r>
    <x v="1"/>
    <n v="6"/>
    <n v="0"/>
    <n v="10955"/>
    <s v="20220101-5"/>
    <n v="53510611"/>
    <s v="Access"/>
    <n v="0"/>
    <s v="L.O.A."/>
    <n v="210"/>
    <n v="2"/>
    <s v="DAY"/>
    <s v=""/>
    <s v=""/>
    <m/>
    <s v="0"/>
    <n v="420"/>
    <n v="54.6"/>
    <n v="474.59999999999997"/>
    <d v="2022-01-01T00:00:00"/>
    <n v="0"/>
    <x v="9"/>
    <d v="2022-01-17T00:00:00"/>
    <n v="175"/>
    <n v="0"/>
    <n v="0"/>
    <s v="Nathan Kyme"/>
    <s v="Winter Access Maintenance"/>
    <m/>
    <s v="VC7556-2019-017"/>
    <s v="929 OF"/>
    <m/>
    <m/>
    <m/>
    <s v="Approved"/>
    <m/>
    <m/>
    <s v="WAM Activities on Neys Road"/>
    <n v="6"/>
    <s v="C219-C236"/>
    <s v="Neys"/>
    <n v="0"/>
    <d v="2022-01-02T00:00:00"/>
    <m/>
    <s v="37"/>
    <d v="2022-01-11T00:00:00"/>
    <s v=""/>
    <s v=""/>
    <m/>
    <m/>
    <m/>
    <s v="Harold Furlong"/>
    <s v="06"/>
    <s v="Corbiere and Sons Contracting1095520220101-5L.O.A.2420"/>
    <s v="Corbiere and Sons Contracting1095520220101-5L.O.A.2420INV #162"/>
    <s v=""/>
    <s v="CZ - Winter Maintenance"/>
    <x v="5"/>
  </r>
  <r>
    <x v="1"/>
    <n v="6"/>
    <n v="0"/>
    <n v="10955"/>
    <s v="20220101-5"/>
    <n v="53510611"/>
    <s v="Access"/>
    <n v="0"/>
    <s v="Pickup w/ plow and sander"/>
    <n v="80"/>
    <n v="3"/>
    <m/>
    <s v="0"/>
    <s v="0"/>
    <s v=""/>
    <s v=""/>
    <n v="240"/>
    <n v="31.200000000000003"/>
    <n v="271.2"/>
    <d v="2022-01-01T00:00:00"/>
    <n v="0"/>
    <x v="9"/>
    <d v="2022-01-17T00:00:00"/>
    <n v="175"/>
    <n v="0"/>
    <n v="0"/>
    <s v="Nathan Kyme"/>
    <s v="Winter Access Maintenance"/>
    <m/>
    <s v="VC7556-2019-017"/>
    <s v="929 OF"/>
    <m/>
    <m/>
    <m/>
    <s v="Approved"/>
    <m/>
    <m/>
    <s v="WAM Activities on Neys Road"/>
    <n v="6"/>
    <s v="C219-C236"/>
    <s v="Neys"/>
    <n v="0"/>
    <d v="2022-01-02T00:00:00"/>
    <m/>
    <s v="37"/>
    <d v="2022-01-11T00:00:00"/>
    <s v=""/>
    <s v=""/>
    <m/>
    <m/>
    <m/>
    <s v="Harold Furlong"/>
    <s v="06"/>
    <s v="Corbiere and Sons Contracting1095520220101-5Pickup w/ plow and sander3240"/>
    <s v="Corbiere and Sons Contracting1095520220101-5Pickup w/ plow and sander3240INV #162"/>
    <s v=""/>
    <s v="CZ - Winter Maintenance"/>
    <x v="5"/>
  </r>
  <r>
    <x v="1"/>
    <n v="6"/>
    <n v="0"/>
    <n v="10955"/>
    <s v="20220101-5"/>
    <n v="53510611"/>
    <s v="Access"/>
    <n v="0"/>
    <s v="Light Truck - Pick up- After Jan 10"/>
    <n v="243.75"/>
    <n v="1"/>
    <s v="DAY"/>
    <s v="0"/>
    <s v="0"/>
    <s v=""/>
    <s v=""/>
    <n v="243.75"/>
    <n v="31.6875"/>
    <n v="275.4375"/>
    <d v="2022-01-01T00:00:00"/>
    <n v="0"/>
    <x v="9"/>
    <d v="2022-01-17T00:00:00"/>
    <n v="175"/>
    <n v="0"/>
    <n v="0"/>
    <s v="Nathan Kyme"/>
    <s v="Winter Access Maintenance"/>
    <m/>
    <s v="VC7556-2019-017"/>
    <s v="929 OF"/>
    <m/>
    <m/>
    <m/>
    <s v="Approved"/>
    <m/>
    <m/>
    <s v="WAM Activities on Neys Road"/>
    <n v="6"/>
    <s v="C219-C236"/>
    <s v="Neys"/>
    <n v="0"/>
    <d v="2022-01-02T00:00:00"/>
    <m/>
    <s v="37"/>
    <d v="2022-01-11T00:00:00"/>
    <s v=""/>
    <s v=""/>
    <m/>
    <m/>
    <m/>
    <s v="Harold Furlong"/>
    <s v="06"/>
    <s v="Corbiere and Sons Contracting1095520220101-5Light Truck - Pick up- After Jan 101243.75"/>
    <s v="Corbiere and Sons Contracting1095520220101-5Light Truck - Pick up- After Jan 101243.75INV #162"/>
    <s v=""/>
    <s v="CZ - Winter Maintenance"/>
    <x v="5"/>
  </r>
  <r>
    <x v="1"/>
    <n v="6"/>
    <n v="0"/>
    <n v="10955"/>
    <s v="20220101-5"/>
    <n v="53510611"/>
    <s v="Access"/>
    <n v="0"/>
    <s v="Grader - Cat 12 to 14 or equal- After Jan 10"/>
    <n v="126.98"/>
    <n v="7"/>
    <s v="Dynamic"/>
    <s v="0"/>
    <s v="0"/>
    <s v=""/>
    <s v=""/>
    <n v="888.86"/>
    <n v="115.5518"/>
    <n v="1004.4118"/>
    <d v="2022-01-01T00:00:00"/>
    <n v="0"/>
    <x v="9"/>
    <d v="2022-01-17T00:00:00"/>
    <n v="175"/>
    <n v="0"/>
    <n v="0"/>
    <s v="Nathan Kyme"/>
    <s v="Winter Access Maintenance"/>
    <m/>
    <s v="VC7556-2019-017"/>
    <s v="929 OF"/>
    <m/>
    <m/>
    <m/>
    <s v="Approved"/>
    <m/>
    <m/>
    <s v="WAM Activities on Neys Road"/>
    <n v="6"/>
    <s v="C219-C236"/>
    <s v="Neys"/>
    <n v="0"/>
    <d v="2022-01-02T00:00:00"/>
    <m/>
    <s v="37"/>
    <d v="2022-01-11T00:00:00"/>
    <s v=""/>
    <s v=""/>
    <m/>
    <m/>
    <m/>
    <s v="Harold Furlong"/>
    <s v="06"/>
    <s v="Corbiere and Sons Contracting1095520220101-5Grader - Cat 12 to 14 or equal- After Jan 107888.86"/>
    <s v="Corbiere and Sons Contracting1095520220101-5Grader - Cat 12 to 14 or equal- After Jan 107888.86INV #162"/>
    <s v=""/>
    <s v="CZ - Winter Maintenance"/>
    <x v="5"/>
  </r>
  <r>
    <x v="1"/>
    <n v="6"/>
    <n v="0"/>
    <n v="10962"/>
    <s v="20220101-12"/>
    <n v="53510611"/>
    <s v="Access"/>
    <n v="0"/>
    <s v="Operator - Intermdiate  - After Jan 10"/>
    <n v="70"/>
    <n v="2"/>
    <s v="HR"/>
    <s v=""/>
    <s v=""/>
    <s v="0"/>
    <s v="0"/>
    <n v="140"/>
    <n v="18.2"/>
    <n v="158.19999999999999"/>
    <d v="2022-01-01T00:00:00"/>
    <n v="0"/>
    <x v="9"/>
    <d v="2022-01-17T00:00:00"/>
    <n v="175"/>
    <n v="0"/>
    <n v="0"/>
    <s v="Nathan Kyme"/>
    <s v="Winter Access Maintenance"/>
    <m/>
    <s v="VC7556-2019-017"/>
    <s v="929 OF"/>
    <m/>
    <m/>
    <m/>
    <s v="Approved"/>
    <m/>
    <m/>
    <s v="WAM Activities on Jackfish"/>
    <n v="6"/>
    <s v="C152-C157"/>
    <s v="Jackfish Lake"/>
    <n v="0"/>
    <d v="2022-01-02T00:00:00"/>
    <m/>
    <s v="37"/>
    <d v="2022-01-11T00:00:00"/>
    <s v=""/>
    <s v=""/>
    <m/>
    <m/>
    <m/>
    <s v="Harold Furlong"/>
    <s v="06"/>
    <s v="Corbiere and Sons Contracting1096220220101-12Operator - Intermdiate  - After Jan 102140"/>
    <s v="Corbiere and Sons Contracting1096220220101-12Operator - Intermdiate  - After Jan 102140INV #162"/>
    <s v=""/>
    <s v="CZ - Winter Maintenance"/>
    <x v="5"/>
  </r>
  <r>
    <x v="1"/>
    <n v="6"/>
    <n v="0"/>
    <n v="10962"/>
    <s v="20220101-12"/>
    <n v="53510611"/>
    <s v="Access"/>
    <n v="0"/>
    <s v="Pickup w/ plow and sander"/>
    <n v="80"/>
    <n v="2"/>
    <m/>
    <s v="0"/>
    <s v="0"/>
    <s v=""/>
    <s v=""/>
    <n v="160"/>
    <n v="20.8"/>
    <n v="180.79999999999998"/>
    <d v="2022-01-01T00:00:00"/>
    <n v="0"/>
    <x v="9"/>
    <d v="2022-01-17T00:00:00"/>
    <n v="175"/>
    <n v="0"/>
    <n v="0"/>
    <s v="Nathan Kyme"/>
    <s v="Winter Access Maintenance"/>
    <m/>
    <s v="VC7556-2019-017"/>
    <s v="929 OF"/>
    <m/>
    <m/>
    <m/>
    <s v="Approved"/>
    <m/>
    <m/>
    <s v="WAM Activities on Jackfish"/>
    <n v="6"/>
    <s v="C152-C157"/>
    <s v="Jackfish Lake"/>
    <n v="0"/>
    <d v="2022-01-02T00:00:00"/>
    <m/>
    <s v="37"/>
    <d v="2022-01-11T00:00:00"/>
    <s v=""/>
    <s v=""/>
    <m/>
    <m/>
    <m/>
    <s v="Harold Furlong"/>
    <s v="06"/>
    <s v="Corbiere and Sons Contracting1096220220101-12Pickup w/ plow and sander2160"/>
    <s v="Corbiere and Sons Contracting1096220220101-12Pickup w/ plow and sander2160INV #162"/>
    <s v=""/>
    <s v="CZ - Winter Maintenance"/>
    <x v="5"/>
  </r>
  <r>
    <x v="1"/>
    <n v="6"/>
    <n v="0"/>
    <n v="10961"/>
    <s v="20220101-11"/>
    <n v="53510611"/>
    <s v="Access"/>
    <n v="0"/>
    <s v="Operator - Intermdiate  - After Jan 10"/>
    <n v="70"/>
    <n v="3"/>
    <s v="HR"/>
    <s v=""/>
    <s v=""/>
    <s v="0"/>
    <s v="0"/>
    <n v="210"/>
    <n v="27.3"/>
    <n v="237.29999999999998"/>
    <d v="2022-01-01T00:00:00"/>
    <n v="0"/>
    <x v="9"/>
    <d v="2022-01-17T00:00:00"/>
    <n v="175"/>
    <n v="0"/>
    <n v="0"/>
    <s v="Nathan Kyme"/>
    <s v="Winter Access Maintenance"/>
    <m/>
    <s v="VC7556-2019-017"/>
    <s v="929 OF"/>
    <m/>
    <m/>
    <m/>
    <s v="Approved"/>
    <m/>
    <m/>
    <s v="WAM Activities on Santoy Lake"/>
    <n v="6"/>
    <s v="C158-C170"/>
    <s v="Santoy Lake"/>
    <n v="0"/>
    <d v="2022-01-02T00:00:00"/>
    <m/>
    <s v="37"/>
    <d v="2022-01-11T00:00:00"/>
    <s v=""/>
    <s v=""/>
    <m/>
    <m/>
    <m/>
    <s v="Harold Furlong"/>
    <s v="06"/>
    <s v="Corbiere and Sons Contracting1096120220101-11Operator - Intermdiate  - After Jan 103210"/>
    <s v="Corbiere and Sons Contracting1096120220101-11Operator - Intermdiate  - After Jan 103210INV #162"/>
    <s v=""/>
    <s v="CZ - Winter Maintenance"/>
    <x v="5"/>
  </r>
  <r>
    <x v="1"/>
    <n v="6"/>
    <n v="0"/>
    <n v="10961"/>
    <s v="20220101-11"/>
    <n v="53510611"/>
    <s v="Access"/>
    <n v="0"/>
    <s v="Pickup w/ plow and sander"/>
    <n v="80"/>
    <n v="3"/>
    <m/>
    <s v="0"/>
    <s v="0"/>
    <s v=""/>
    <s v=""/>
    <n v="240"/>
    <n v="31.200000000000003"/>
    <n v="271.2"/>
    <d v="2022-01-01T00:00:00"/>
    <n v="0"/>
    <x v="9"/>
    <d v="2022-01-17T00:00:00"/>
    <n v="175"/>
    <n v="0"/>
    <n v="0"/>
    <s v="Nathan Kyme"/>
    <s v="Winter Access Maintenance"/>
    <m/>
    <s v="VC7556-2019-017"/>
    <s v="929 OF"/>
    <m/>
    <m/>
    <m/>
    <s v="Approved"/>
    <m/>
    <m/>
    <s v="WAM Activities on Santoy Lake"/>
    <n v="6"/>
    <s v="C158-C170"/>
    <s v="Santoy Lake"/>
    <n v="0"/>
    <d v="2022-01-02T00:00:00"/>
    <m/>
    <s v="37"/>
    <d v="2022-01-11T00:00:00"/>
    <s v=""/>
    <s v=""/>
    <m/>
    <m/>
    <m/>
    <s v="Harold Furlong"/>
    <s v="06"/>
    <s v="Corbiere and Sons Contracting1096120220101-11Pickup w/ plow and sander3240"/>
    <s v="Corbiere and Sons Contracting1096120220101-11Pickup w/ plow and sander3240INV #162"/>
    <s v=""/>
    <s v="CZ - Winter Maintenance"/>
    <x v="5"/>
  </r>
  <r>
    <x v="1"/>
    <n v="6"/>
    <n v="0"/>
    <n v="10960"/>
    <s v="20220101-10"/>
    <n v="53510611"/>
    <s v="Access"/>
    <n v="0"/>
    <s v="Operator - Intermdiate  - After Jan 10"/>
    <n v="70"/>
    <n v="3"/>
    <s v="HR"/>
    <s v=""/>
    <s v=""/>
    <s v="0"/>
    <s v="0"/>
    <n v="210"/>
    <n v="27.3"/>
    <n v="237.29999999999998"/>
    <d v="2022-01-01T00:00:00"/>
    <n v="0"/>
    <x v="9"/>
    <d v="2022-01-17T00:00:00"/>
    <n v="175"/>
    <n v="0"/>
    <n v="0"/>
    <s v="Nathan Kyme"/>
    <s v="Winter Access Maintenance"/>
    <m/>
    <s v="VC7556-2019-017"/>
    <s v="929 OF"/>
    <m/>
    <m/>
    <m/>
    <s v="Approved"/>
    <m/>
    <m/>
    <s v="WAM Activities on Lake A"/>
    <n v="6"/>
    <s v="C130-C151"/>
    <s v="Lake A"/>
    <n v="0"/>
    <d v="2022-01-02T00:00:00"/>
    <m/>
    <s v="37"/>
    <d v="2022-01-11T00:00:00"/>
    <s v=""/>
    <s v=""/>
    <m/>
    <m/>
    <m/>
    <s v="Harold Furlong"/>
    <s v="06"/>
    <s v="Corbiere and Sons Contracting1096020220101-10Operator - Intermdiate  - After Jan 103210"/>
    <s v="Corbiere and Sons Contracting1096020220101-10Operator - Intermdiate  - After Jan 103210INV #162"/>
    <s v=""/>
    <s v="CZ - Winter Maintenance"/>
    <x v="5"/>
  </r>
  <r>
    <x v="1"/>
    <n v="6"/>
    <n v="0"/>
    <n v="10960"/>
    <s v="20220101-10"/>
    <n v="53510611"/>
    <s v="Access"/>
    <n v="0"/>
    <s v="Pickup w/ plow and sander"/>
    <n v="80"/>
    <n v="3"/>
    <m/>
    <s v="0"/>
    <s v="0"/>
    <s v=""/>
    <s v=""/>
    <n v="240"/>
    <n v="31.200000000000003"/>
    <n v="271.2"/>
    <d v="2022-01-01T00:00:00"/>
    <n v="0"/>
    <x v="9"/>
    <d v="2022-01-17T00:00:00"/>
    <n v="175"/>
    <n v="0"/>
    <n v="0"/>
    <s v="Nathan Kyme"/>
    <s v="Winter Access Maintenance"/>
    <m/>
    <s v="VC7556-2019-017"/>
    <s v="929 OF"/>
    <m/>
    <m/>
    <m/>
    <s v="Approved"/>
    <m/>
    <m/>
    <s v="WAM Activities on Lake A"/>
    <n v="6"/>
    <s v="C130-C151"/>
    <s v="Lake A"/>
    <n v="0"/>
    <d v="2022-01-02T00:00:00"/>
    <m/>
    <s v="37"/>
    <d v="2022-01-11T00:00:00"/>
    <s v=""/>
    <s v=""/>
    <m/>
    <m/>
    <m/>
    <s v="Harold Furlong"/>
    <s v="06"/>
    <s v="Corbiere and Sons Contracting1096020220101-10Pickup w/ plow and sander3240"/>
    <s v="Corbiere and Sons Contracting1096020220101-10Pickup w/ plow and sander3240INV #162"/>
    <s v=""/>
    <s v="CZ - Winter Maintenance"/>
    <x v="5"/>
  </r>
  <r>
    <x v="1"/>
    <n v="6"/>
    <n v="0"/>
    <n v="10950"/>
    <s v="20211231-9"/>
    <n v="53510611"/>
    <s v="Access"/>
    <n v="0"/>
    <s v="Operator - Principle - After Jan 10"/>
    <n v="75"/>
    <n v="1"/>
    <s v="HR"/>
    <s v=""/>
    <s v=""/>
    <s v="0"/>
    <s v="0"/>
    <n v="75"/>
    <n v="9.75"/>
    <n v="84.749999999999986"/>
    <d v="2021-12-31T00:00:00"/>
    <n v="0"/>
    <x v="9"/>
    <d v="2022-01-17T00:00:00"/>
    <n v="175"/>
    <n v="0"/>
    <n v="0"/>
    <s v="Nathan Kyme"/>
    <s v="Winter Access Maintenance"/>
    <m/>
    <s v="VC7556-2019-017"/>
    <s v="929 OF"/>
    <m/>
    <m/>
    <m/>
    <s v="Approved"/>
    <m/>
    <m/>
    <s v="WAM Activities on C214"/>
    <n v="6"/>
    <s v="C214"/>
    <s v="Highway 17"/>
    <n v="0"/>
    <m/>
    <m/>
    <s v="37"/>
    <d v="2022-01-11T00:00:00"/>
    <s v=""/>
    <s v=""/>
    <m/>
    <m/>
    <m/>
    <s v="Harold Furlong"/>
    <s v="06"/>
    <s v="Corbiere and Sons Contracting1095020211231-9Operator - Principle - After Jan 10175"/>
    <s v="Corbiere and Sons Contracting1095020211231-9Operator - Principle - After Jan 10175INV #162"/>
    <s v=""/>
    <s v="CZ - Winter Maintenance"/>
    <x v="5"/>
  </r>
  <r>
    <x v="1"/>
    <n v="6"/>
    <n v="0"/>
    <n v="10950"/>
    <s v="20211231-9"/>
    <n v="53510611"/>
    <s v="Access"/>
    <n v="0"/>
    <s v="Pickup w/ plow and sander"/>
    <n v="80"/>
    <n v="1"/>
    <m/>
    <s v="0"/>
    <s v="0"/>
    <s v=""/>
    <s v=""/>
    <n v="80"/>
    <n v="10.4"/>
    <n v="90.399999999999991"/>
    <d v="2021-12-31T00:00:00"/>
    <n v="0"/>
    <x v="9"/>
    <d v="2022-01-17T00:00:00"/>
    <n v="175"/>
    <n v="0"/>
    <n v="0"/>
    <s v="Nathan Kyme"/>
    <s v="Winter Access Maintenance"/>
    <m/>
    <s v="VC7556-2019-017"/>
    <s v="929 OF"/>
    <m/>
    <m/>
    <m/>
    <s v="Approved"/>
    <m/>
    <m/>
    <s v="WAM Activities on C214"/>
    <n v="6"/>
    <s v="C214"/>
    <s v="Highway 17"/>
    <n v="0"/>
    <m/>
    <m/>
    <s v="37"/>
    <d v="2022-01-11T00:00:00"/>
    <s v=""/>
    <s v=""/>
    <m/>
    <m/>
    <m/>
    <s v="Harold Furlong"/>
    <s v="06"/>
    <s v="Corbiere and Sons Contracting1095020211231-9Pickup w/ plow and sander180"/>
    <s v="Corbiere and Sons Contracting1095020211231-9Pickup w/ plow and sander180INV #162"/>
    <s v=""/>
    <s v="CZ - Winter Maintenance"/>
    <x v="5"/>
  </r>
  <r>
    <x v="1"/>
    <n v="6"/>
    <n v="0"/>
    <n v="10949"/>
    <s v="20211231-8"/>
    <n v="53510611"/>
    <s v="Access"/>
    <n v="0"/>
    <s v="Operator - Principle - After Jan 10"/>
    <n v="75"/>
    <n v="3"/>
    <s v="HR"/>
    <s v=""/>
    <s v=""/>
    <s v="0"/>
    <s v="0"/>
    <n v="225"/>
    <n v="29.25"/>
    <n v="254.24999999999997"/>
    <d v="2021-12-31T00:00:00"/>
    <n v="0"/>
    <x v="9"/>
    <d v="2022-01-17T00:00:00"/>
    <n v="175"/>
    <n v="0"/>
    <n v="0"/>
    <s v="Nathan Kyme"/>
    <s v="Winter Access Maintenance"/>
    <m/>
    <s v="VC7556-2019-017"/>
    <s v="929 OF"/>
    <m/>
    <m/>
    <m/>
    <s v="Approved"/>
    <m/>
    <m/>
    <s v="WAM Activities onon Middleton"/>
    <n v="6"/>
    <s v="C210-C213"/>
    <s v="Middleton"/>
    <n v="0"/>
    <m/>
    <m/>
    <s v="37"/>
    <d v="2022-01-11T00:00:00"/>
    <s v=""/>
    <s v=""/>
    <m/>
    <m/>
    <m/>
    <s v="Harold Furlong"/>
    <s v="06"/>
    <s v="Corbiere and Sons Contracting1094920211231-8Operator - Principle - After Jan 103225"/>
    <s v="Corbiere and Sons Contracting1094920211231-8Operator - Principle - After Jan 103225INV #162"/>
    <s v=""/>
    <s v="CZ - Winter Maintenance"/>
    <x v="5"/>
  </r>
  <r>
    <x v="1"/>
    <n v="6"/>
    <n v="0"/>
    <n v="10949"/>
    <s v="20211231-8"/>
    <n v="53510611"/>
    <s v="Access"/>
    <n v="0"/>
    <s v="Pickup w/ plow and sander"/>
    <n v="80"/>
    <n v="3"/>
    <m/>
    <s v="0"/>
    <s v="0"/>
    <s v=""/>
    <s v=""/>
    <n v="240"/>
    <n v="31.200000000000003"/>
    <n v="271.2"/>
    <d v="2021-12-31T00:00:00"/>
    <n v="0"/>
    <x v="9"/>
    <d v="2022-01-17T00:00:00"/>
    <n v="175"/>
    <n v="0"/>
    <n v="0"/>
    <s v="Nathan Kyme"/>
    <s v="Winter Access Maintenance"/>
    <m/>
    <s v="VC7556-2019-017"/>
    <s v="929 OF"/>
    <m/>
    <m/>
    <m/>
    <s v="Approved"/>
    <m/>
    <m/>
    <s v="WAM Activities onon Middleton"/>
    <n v="6"/>
    <s v="C210-C213"/>
    <s v="Middleton"/>
    <n v="0"/>
    <m/>
    <m/>
    <s v="37"/>
    <d v="2022-01-11T00:00:00"/>
    <s v=""/>
    <s v=""/>
    <m/>
    <m/>
    <m/>
    <s v="Harold Furlong"/>
    <s v="06"/>
    <s v="Corbiere and Sons Contracting1094920211231-8Pickup w/ plow and sander3240"/>
    <s v="Corbiere and Sons Contracting1094920211231-8Pickup w/ plow and sander3240INV #162"/>
    <s v=""/>
    <s v="CZ - Winter Maintenance"/>
    <x v="5"/>
  </r>
  <r>
    <x v="1"/>
    <n v="6"/>
    <n v="0"/>
    <n v="10948"/>
    <s v="20211231-7"/>
    <n v="53510611"/>
    <s v="Access"/>
    <n v="0"/>
    <s v="Operator - Principle - After Jan 10"/>
    <n v="75"/>
    <n v="3"/>
    <s v="HR"/>
    <s v=""/>
    <s v=""/>
    <s v="0"/>
    <s v="0"/>
    <n v="225"/>
    <n v="29.25"/>
    <n v="254.24999999999997"/>
    <d v="2021-12-31T00:00:00"/>
    <n v="0"/>
    <x v="9"/>
    <d v="2022-01-17T00:00:00"/>
    <n v="175"/>
    <n v="0"/>
    <n v="0"/>
    <s v="Nathan Kyme"/>
    <s v="Winter Access Maintenance"/>
    <m/>
    <s v="VC7556-2019-017"/>
    <s v="929 OF"/>
    <m/>
    <m/>
    <m/>
    <s v="Approved"/>
    <m/>
    <m/>
    <s v="WAM Activities onon Mink Creek"/>
    <n v="6"/>
    <s v="C237-C247"/>
    <s v="Mink Creek"/>
    <n v="0"/>
    <m/>
    <m/>
    <s v="37"/>
    <d v="2022-01-11T00:00:00"/>
    <s v=""/>
    <s v=""/>
    <m/>
    <m/>
    <m/>
    <s v="Harold Furlong"/>
    <s v="06"/>
    <s v="Corbiere and Sons Contracting1094820211231-7Operator - Principle - After Jan 103225"/>
    <s v="Corbiere and Sons Contracting1094820211231-7Operator - Principle - After Jan 103225INV #162"/>
    <s v=""/>
    <s v="CZ - Winter Maintenance"/>
    <x v="5"/>
  </r>
  <r>
    <x v="1"/>
    <n v="6"/>
    <n v="0"/>
    <n v="10948"/>
    <s v="20211231-7"/>
    <n v="53510611"/>
    <s v="Access"/>
    <n v="0"/>
    <s v="L.O.A."/>
    <n v="210"/>
    <n v="1"/>
    <s v="DAY"/>
    <s v=""/>
    <s v=""/>
    <m/>
    <s v="0"/>
    <n v="210"/>
    <n v="27.3"/>
    <n v="237.29999999999998"/>
    <d v="2021-12-31T00:00:00"/>
    <n v="0"/>
    <x v="9"/>
    <d v="2022-01-17T00:00:00"/>
    <n v="175"/>
    <n v="0"/>
    <n v="0"/>
    <s v="Nathan Kyme"/>
    <s v="Winter Access Maintenance"/>
    <m/>
    <s v="VC7556-2019-017"/>
    <s v="929 OF"/>
    <m/>
    <m/>
    <m/>
    <s v="Approved"/>
    <m/>
    <m/>
    <s v="WAM Activities onon Mink Creek"/>
    <n v="6"/>
    <s v="C237-C247"/>
    <s v="Mink Creek"/>
    <n v="0"/>
    <m/>
    <m/>
    <s v="37"/>
    <d v="2022-01-11T00:00:00"/>
    <s v=""/>
    <s v=""/>
    <m/>
    <m/>
    <m/>
    <s v="Harold Furlong"/>
    <s v="06"/>
    <s v="Corbiere and Sons Contracting1094820211231-7L.O.A.1210"/>
    <s v="Corbiere and Sons Contracting1094820211231-7L.O.A.1210INV #162"/>
    <s v=""/>
    <s v="CZ - Winter Maintenance"/>
    <x v="5"/>
  </r>
  <r>
    <x v="1"/>
    <n v="6"/>
    <n v="0"/>
    <n v="10948"/>
    <s v="20211231-7"/>
    <n v="53510611"/>
    <s v="Access"/>
    <n v="0"/>
    <s v="Pickup w/ plow and sander"/>
    <n v="80"/>
    <n v="3"/>
    <m/>
    <s v="0"/>
    <s v="0"/>
    <s v=""/>
    <s v=""/>
    <n v="240"/>
    <n v="31.200000000000003"/>
    <n v="271.2"/>
    <d v="2021-12-31T00:00:00"/>
    <n v="0"/>
    <x v="9"/>
    <d v="2022-01-17T00:00:00"/>
    <n v="175"/>
    <n v="0"/>
    <n v="0"/>
    <s v="Nathan Kyme"/>
    <s v="Winter Access Maintenance"/>
    <m/>
    <s v="VC7556-2019-017"/>
    <s v="929 OF"/>
    <m/>
    <m/>
    <m/>
    <s v="Approved"/>
    <m/>
    <m/>
    <s v="WAM Activities onon Mink Creek"/>
    <n v="6"/>
    <s v="C237-C247"/>
    <s v="Mink Creek"/>
    <n v="0"/>
    <m/>
    <m/>
    <s v="37"/>
    <d v="2022-01-11T00:00:00"/>
    <s v=""/>
    <s v=""/>
    <m/>
    <m/>
    <m/>
    <s v="Harold Furlong"/>
    <s v="06"/>
    <s v="Corbiere and Sons Contracting1094820211231-7Pickup w/ plow and sander3240"/>
    <s v="Corbiere and Sons Contracting1094820211231-7Pickup w/ plow and sander3240INV #162"/>
    <s v=""/>
    <s v="CZ - Winter Maintenance"/>
    <x v="5"/>
  </r>
  <r>
    <x v="1"/>
    <n v="6"/>
    <n v="0"/>
    <n v="10947"/>
    <s v="20211231-6"/>
    <n v="53510611"/>
    <s v="Access"/>
    <n v="0"/>
    <s v="Operator - Principle - After Jan 10"/>
    <n v="75"/>
    <n v="11"/>
    <s v="HR"/>
    <s v=""/>
    <s v=""/>
    <s v="0"/>
    <s v="0"/>
    <n v="825"/>
    <n v="107.25"/>
    <n v="932.24999999999989"/>
    <d v="2021-12-31T00:00:00"/>
    <n v="0"/>
    <x v="9"/>
    <d v="2022-01-17T00:00:00"/>
    <n v="175"/>
    <n v="0"/>
    <n v="0"/>
    <s v="Nathan Kyme"/>
    <s v="Winter Access Maintenance"/>
    <m/>
    <s v="VC7556-2019-017"/>
    <s v="929 OF"/>
    <m/>
    <m/>
    <m/>
    <s v="Approved"/>
    <m/>
    <m/>
    <s v="WAM Activities on Neys Road"/>
    <n v="6"/>
    <s v="C219-C236"/>
    <s v="Neys"/>
    <n v="0"/>
    <m/>
    <m/>
    <s v="37"/>
    <d v="2022-01-11T00:00:00"/>
    <s v=""/>
    <s v=""/>
    <m/>
    <m/>
    <m/>
    <s v="Harold Furlong"/>
    <s v="06"/>
    <s v="Corbiere and Sons Contracting1094720211231-6Operator - Principle - After Jan 1011825"/>
    <s v="Corbiere and Sons Contracting1094720211231-6Operator - Principle - After Jan 1011825INV #162"/>
    <s v=""/>
    <s v="CZ - Winter Maintenance"/>
    <x v="5"/>
  </r>
  <r>
    <x v="1"/>
    <n v="6"/>
    <n v="0"/>
    <n v="10947"/>
    <s v="20211231-6"/>
    <n v="53510611"/>
    <s v="Access"/>
    <n v="0"/>
    <s v="L.O.A."/>
    <n v="210"/>
    <n v="1"/>
    <s v="DAY"/>
    <s v=""/>
    <s v=""/>
    <m/>
    <s v="0"/>
    <n v="210"/>
    <n v="27.3"/>
    <n v="237.29999999999998"/>
    <d v="2021-12-31T00:00:00"/>
    <n v="0"/>
    <x v="9"/>
    <d v="2022-01-17T00:00:00"/>
    <n v="175"/>
    <n v="0"/>
    <n v="0"/>
    <s v="Nathan Kyme"/>
    <s v="Winter Access Maintenance"/>
    <m/>
    <s v="VC7556-2019-017"/>
    <s v="929 OF"/>
    <m/>
    <m/>
    <m/>
    <s v="Approved"/>
    <m/>
    <m/>
    <s v="WAM Activities on Neys Road"/>
    <n v="6"/>
    <s v="C219-C236"/>
    <s v="Neys"/>
    <n v="0"/>
    <m/>
    <m/>
    <s v="37"/>
    <d v="2022-01-11T00:00:00"/>
    <s v=""/>
    <s v=""/>
    <m/>
    <m/>
    <m/>
    <s v="Harold Furlong"/>
    <s v="06"/>
    <s v="Corbiere and Sons Contracting1094720211231-6L.O.A.1210"/>
    <s v="Corbiere and Sons Contracting1094720211231-6L.O.A.1210INV #162"/>
    <s v=""/>
    <s v="CZ - Winter Maintenance"/>
    <x v="5"/>
  </r>
  <r>
    <x v="1"/>
    <n v="6"/>
    <n v="0"/>
    <n v="10947"/>
    <s v="20211231-6"/>
    <n v="53510611"/>
    <s v="Access"/>
    <n v="0"/>
    <s v="Light Truck - Pick up- After Jan 10"/>
    <n v="243.75"/>
    <n v="1"/>
    <s v="DAY"/>
    <s v="182.81"/>
    <s v="0"/>
    <s v=""/>
    <s v=""/>
    <n v="243.75"/>
    <n v="31.6875"/>
    <n v="275.4375"/>
    <d v="2021-12-31T00:00:00"/>
    <n v="0"/>
    <x v="9"/>
    <d v="2022-01-17T00:00:00"/>
    <n v="175"/>
    <n v="0"/>
    <n v="0"/>
    <s v="Nathan Kyme"/>
    <s v="Winter Access Maintenance"/>
    <m/>
    <s v="VC7556-2019-017"/>
    <s v="929 OF"/>
    <m/>
    <m/>
    <m/>
    <s v="Approved"/>
    <m/>
    <m/>
    <s v="WAM Activities on Neys Road"/>
    <n v="6"/>
    <s v="C219-C236"/>
    <s v="Neys"/>
    <n v="0"/>
    <m/>
    <m/>
    <s v="37"/>
    <d v="2022-01-11T00:00:00"/>
    <s v=""/>
    <s v=""/>
    <m/>
    <m/>
    <m/>
    <s v="Harold Furlong"/>
    <s v="06"/>
    <s v="Corbiere and Sons Contracting1094720211231-6Light Truck - Pick up- After Jan 101243.75"/>
    <s v="Corbiere and Sons Contracting1094720211231-6Light Truck - Pick up- After Jan 101243.75INV #162"/>
    <s v=""/>
    <s v="CZ - Winter Maintenance"/>
    <x v="5"/>
  </r>
  <r>
    <x v="1"/>
    <n v="6"/>
    <n v="0"/>
    <n v="10947"/>
    <s v="20211231-6"/>
    <n v="53510611"/>
    <s v="Access"/>
    <n v="0"/>
    <s v="Grader - Cat 12 to 14 or equal- After Jan 10"/>
    <n v="126.98"/>
    <n v="10"/>
    <s v="Dynamic"/>
    <s v="95.24"/>
    <s v="0"/>
    <s v=""/>
    <s v=""/>
    <n v="1269.8"/>
    <n v="165.07400000000001"/>
    <n v="1434.8739999999998"/>
    <d v="2021-12-31T00:00:00"/>
    <n v="0"/>
    <x v="9"/>
    <d v="2022-01-17T00:00:00"/>
    <n v="175"/>
    <n v="0"/>
    <n v="0"/>
    <s v="Nathan Kyme"/>
    <s v="Winter Access Maintenance"/>
    <m/>
    <s v="VC7556-2019-017"/>
    <s v="929 OF"/>
    <m/>
    <m/>
    <m/>
    <s v="Approved"/>
    <m/>
    <m/>
    <s v="WAM Activities on Neys Road"/>
    <n v="6"/>
    <s v="C219-C236"/>
    <s v="Neys"/>
    <n v="0"/>
    <m/>
    <m/>
    <s v="37"/>
    <d v="2022-01-11T00:00:00"/>
    <s v=""/>
    <s v=""/>
    <m/>
    <m/>
    <m/>
    <s v="Harold Furlong"/>
    <s v="06"/>
    <s v="Corbiere and Sons Contracting1094720211231-6Grader - Cat 12 to 14 or equal- After Jan 10101269.8"/>
    <s v="Corbiere and Sons Contracting1094720211231-6Grader - Cat 12 to 14 or equal- After Jan 10101269.8INV #162"/>
    <s v=""/>
    <s v="CZ - Winter Maintenance"/>
    <x v="5"/>
  </r>
  <r>
    <x v="1"/>
    <n v="6"/>
    <n v="0"/>
    <n v="10952"/>
    <s v="20211231-11"/>
    <n v="53510611"/>
    <s v="Access"/>
    <n v="0"/>
    <s v="Operator - Principle - After Jan 10"/>
    <n v="75"/>
    <n v="4"/>
    <s v="HR"/>
    <s v=""/>
    <s v=""/>
    <s v="0"/>
    <s v="0"/>
    <n v="300"/>
    <n v="39"/>
    <n v="338.99999999999994"/>
    <d v="2021-12-31T00:00:00"/>
    <n v="0"/>
    <x v="9"/>
    <d v="2022-01-17T00:00:00"/>
    <n v="175"/>
    <n v="0"/>
    <n v="0"/>
    <s v="Nathan Kyme"/>
    <s v="Winter Access Maintenance"/>
    <m/>
    <s v="VC7556-2019-017"/>
    <s v="929 OF"/>
    <m/>
    <m/>
    <m/>
    <s v="Approved"/>
    <m/>
    <m/>
    <s v="WAM Activities on Hare Lake Road"/>
    <n v="6"/>
    <s v="C257-C267"/>
    <s v="Hare Lake Creek"/>
    <n v="0"/>
    <m/>
    <m/>
    <s v="37"/>
    <d v="2022-01-11T00:00:00"/>
    <s v=""/>
    <s v=""/>
    <m/>
    <m/>
    <m/>
    <s v="Harold Furlong"/>
    <s v="06"/>
    <s v="Corbiere and Sons Contracting1095220211231-11Operator - Principle - After Jan 104300"/>
    <s v="Corbiere and Sons Contracting1095220211231-11Operator - Principle - After Jan 104300INV #162"/>
    <s v=""/>
    <s v="CZ - Winter Maintenance"/>
    <x v="5"/>
  </r>
  <r>
    <x v="1"/>
    <n v="6"/>
    <n v="0"/>
    <n v="10952"/>
    <s v="20211231-11"/>
    <n v="53510611"/>
    <s v="Access"/>
    <n v="0"/>
    <s v="Pickup w/ plow and sander"/>
    <n v="80"/>
    <n v="4"/>
    <m/>
    <s v="0"/>
    <s v="0"/>
    <s v=""/>
    <s v=""/>
    <n v="320"/>
    <n v="41.6"/>
    <n v="361.59999999999997"/>
    <d v="2021-12-31T00:00:00"/>
    <n v="0"/>
    <x v="9"/>
    <d v="2022-01-17T00:00:00"/>
    <n v="175"/>
    <n v="0"/>
    <n v="0"/>
    <s v="Nathan Kyme"/>
    <s v="Winter Access Maintenance"/>
    <m/>
    <s v="VC7556-2019-017"/>
    <s v="929 OF"/>
    <m/>
    <m/>
    <m/>
    <s v="Approved"/>
    <m/>
    <m/>
    <s v="WAM Activities on Hare Lake Road"/>
    <n v="6"/>
    <s v="C257-C267"/>
    <s v="Hare Lake Creek"/>
    <n v="0"/>
    <m/>
    <m/>
    <s v="37"/>
    <d v="2022-01-11T00:00:00"/>
    <s v=""/>
    <s v=""/>
    <m/>
    <m/>
    <m/>
    <s v="Harold Furlong"/>
    <s v="06"/>
    <s v="Corbiere and Sons Contracting1095220211231-11Pickup w/ plow and sander4320"/>
    <s v="Corbiere and Sons Contracting1095220211231-11Pickup w/ plow and sander4320INV #162"/>
    <s v=""/>
    <s v="CZ - Winter Maintenance"/>
    <x v="5"/>
  </r>
  <r>
    <x v="1"/>
    <n v="6"/>
    <n v="0"/>
    <n v="10951"/>
    <s v="20211231-10"/>
    <n v="53510611"/>
    <s v="Access"/>
    <n v="0"/>
    <s v="Operator - Principle - After Jan 10"/>
    <n v="75"/>
    <n v="1"/>
    <s v="HR"/>
    <s v=""/>
    <s v=""/>
    <s v="0"/>
    <s v="0"/>
    <n v="75"/>
    <n v="9.75"/>
    <n v="84.749999999999986"/>
    <d v="2021-12-31T00:00:00"/>
    <n v="0"/>
    <x v="9"/>
    <d v="2022-01-17T00:00:00"/>
    <n v="175"/>
    <n v="0"/>
    <n v="0"/>
    <s v="Nathan Kyme"/>
    <s v="Winter Access Maintenance"/>
    <m/>
    <s v="VC7556-2019-017"/>
    <s v="929 OF"/>
    <m/>
    <m/>
    <m/>
    <s v="Approved"/>
    <m/>
    <m/>
    <s v="WAM Activities on C217"/>
    <n v="6"/>
    <s v="C217"/>
    <s v="Highway 17"/>
    <n v="0"/>
    <m/>
    <m/>
    <s v="37"/>
    <d v="2022-01-11T00:00:00"/>
    <s v=""/>
    <s v=""/>
    <m/>
    <m/>
    <m/>
    <s v="Harold Furlong"/>
    <s v="06"/>
    <s v="Corbiere and Sons Contracting1095120211231-10Operator - Principle - After Jan 10175"/>
    <s v="Corbiere and Sons Contracting1095120211231-10Operator - Principle - After Jan 10175INV #162"/>
    <s v=""/>
    <s v="CZ - Winter Maintenance"/>
    <x v="5"/>
  </r>
  <r>
    <x v="1"/>
    <n v="6"/>
    <n v="0"/>
    <n v="10951"/>
    <s v="20211231-10"/>
    <n v="53510611"/>
    <s v="Access"/>
    <n v="0"/>
    <s v="Pickup w/ plow and sander"/>
    <n v="80"/>
    <n v="1"/>
    <m/>
    <s v="0"/>
    <s v="0"/>
    <s v=""/>
    <s v=""/>
    <n v="80"/>
    <n v="10.4"/>
    <n v="90.399999999999991"/>
    <d v="2021-12-31T00:00:00"/>
    <n v="0"/>
    <x v="9"/>
    <d v="2022-01-17T00:00:00"/>
    <n v="175"/>
    <n v="0"/>
    <n v="0"/>
    <s v="Nathan Kyme"/>
    <s v="Winter Access Maintenance"/>
    <m/>
    <s v="VC7556-2019-017"/>
    <s v="929 OF"/>
    <m/>
    <m/>
    <m/>
    <s v="Approved"/>
    <m/>
    <m/>
    <s v="WAM Activities on C217"/>
    <n v="6"/>
    <s v="C217"/>
    <s v="Highway 17"/>
    <n v="0"/>
    <m/>
    <m/>
    <s v="37"/>
    <d v="2022-01-11T00:00:00"/>
    <s v=""/>
    <s v=""/>
    <m/>
    <m/>
    <m/>
    <s v="Harold Furlong"/>
    <s v="06"/>
    <s v="Corbiere and Sons Contracting1095120211231-10Pickup w/ plow and sander180"/>
    <s v="Corbiere and Sons Contracting1095120211231-10Pickup w/ plow and sander180INV #162"/>
    <s v=""/>
    <s v="CZ - Winter Maintenance"/>
    <x v="5"/>
  </r>
  <r>
    <x v="1"/>
    <n v="6"/>
    <n v="0"/>
    <n v="10943"/>
    <s v="20211230-8"/>
    <n v="53510611"/>
    <s v="Access"/>
    <n v="0"/>
    <s v="Operator - Principle - After Jan 10"/>
    <n v="75"/>
    <n v="2"/>
    <s v="HR"/>
    <s v=""/>
    <s v=""/>
    <s v="0"/>
    <s v="0"/>
    <n v="150"/>
    <n v="19.5"/>
    <n v="169.49999999999997"/>
    <d v="2021-12-30T00:00:00"/>
    <n v="0"/>
    <x v="9"/>
    <d v="2022-01-17T00:00:00"/>
    <n v="175"/>
    <n v="0"/>
    <n v="0"/>
    <s v="Nathan Kyme"/>
    <s v="Winter Access Maintenance"/>
    <m/>
    <s v="VC7556-2019-017"/>
    <s v="929 OF"/>
    <m/>
    <m/>
    <m/>
    <s v="Approved"/>
    <m/>
    <m/>
    <s v="WAM Activities on Middleton"/>
    <n v="6"/>
    <s v="C210-C213"/>
    <s v="Middleton"/>
    <n v="0"/>
    <m/>
    <m/>
    <s v="37"/>
    <d v="2022-01-11T00:00:00"/>
    <s v=""/>
    <s v=""/>
    <m/>
    <m/>
    <m/>
    <s v="Harold Furlong"/>
    <s v="06"/>
    <s v="Corbiere and Sons Contracting1094320211230-8Operator - Principle - After Jan 102150"/>
    <s v="Corbiere and Sons Contracting1094320211230-8Operator - Principle - After Jan 102150INV #162"/>
    <s v=""/>
    <s v="CZ - Winter Maintenance"/>
    <x v="5"/>
  </r>
  <r>
    <x v="1"/>
    <n v="6"/>
    <n v="0"/>
    <n v="10943"/>
    <s v="20211230-8"/>
    <n v="53510611"/>
    <s v="Access"/>
    <n v="0"/>
    <s v="Pickup w/ plow and sander"/>
    <n v="80"/>
    <n v="2"/>
    <m/>
    <s v="0"/>
    <s v="0"/>
    <s v=""/>
    <s v=""/>
    <n v="160"/>
    <n v="20.8"/>
    <n v="180.79999999999998"/>
    <d v="2021-12-30T00:00:00"/>
    <n v="0"/>
    <x v="9"/>
    <d v="2022-01-17T00:00:00"/>
    <n v="175"/>
    <n v="0"/>
    <n v="0"/>
    <s v="Nathan Kyme"/>
    <s v="Winter Access Maintenance"/>
    <m/>
    <s v="VC7556-2019-017"/>
    <s v="929 OF"/>
    <m/>
    <m/>
    <m/>
    <s v="Approved"/>
    <m/>
    <m/>
    <s v="WAM Activities on Middleton"/>
    <n v="6"/>
    <s v="C210-C213"/>
    <s v="Middleton"/>
    <n v="0"/>
    <m/>
    <m/>
    <s v="37"/>
    <d v="2022-01-11T00:00:00"/>
    <s v=""/>
    <s v=""/>
    <m/>
    <m/>
    <m/>
    <s v="Harold Furlong"/>
    <s v="06"/>
    <s v="Corbiere and Sons Contracting1094320211230-8Pickup w/ plow and sander2160"/>
    <s v="Corbiere and Sons Contracting1094320211230-8Pickup w/ plow and sander2160INV #162"/>
    <s v=""/>
    <s v="CZ - Winter Maintenance"/>
    <x v="5"/>
  </r>
  <r>
    <x v="1"/>
    <n v="6"/>
    <n v="0"/>
    <n v="10942"/>
    <s v="20211230-7"/>
    <n v="53510611"/>
    <s v="Access"/>
    <n v="0"/>
    <s v="Operator - Principle - After Jan 10"/>
    <n v="75"/>
    <n v="2"/>
    <s v="HR"/>
    <s v=""/>
    <s v=""/>
    <s v="0"/>
    <s v="0"/>
    <n v="150"/>
    <n v="19.5"/>
    <n v="169.49999999999997"/>
    <d v="2021-12-30T00:00:00"/>
    <n v="0"/>
    <x v="9"/>
    <d v="2022-01-17T00:00:00"/>
    <n v="175"/>
    <n v="0"/>
    <n v="0"/>
    <s v="Nathan Kyme"/>
    <s v="Winter Access Maintenance"/>
    <m/>
    <s v="VC7556-2019-017"/>
    <s v="929 OF"/>
    <m/>
    <m/>
    <m/>
    <s v="Approved"/>
    <m/>
    <m/>
    <s v="WAM Activities on Deadhorse"/>
    <n v="6"/>
    <s v="C203-C209"/>
    <s v="Dead Horse Creek"/>
    <n v="0"/>
    <m/>
    <m/>
    <s v="37"/>
    <d v="2022-01-11T00:00:00"/>
    <s v=""/>
    <s v=""/>
    <m/>
    <m/>
    <m/>
    <s v="Harold Furlong"/>
    <s v="06"/>
    <s v="Corbiere and Sons Contracting1094220211230-7Operator - Principle - After Jan 102150"/>
    <s v="Corbiere and Sons Contracting1094220211230-7Operator - Principle - After Jan 102150INV #162"/>
    <s v=""/>
    <s v="CZ - Winter Maintenance"/>
    <x v="5"/>
  </r>
  <r>
    <x v="1"/>
    <n v="6"/>
    <n v="0"/>
    <n v="10942"/>
    <s v="20211230-7"/>
    <n v="53510611"/>
    <s v="Access"/>
    <n v="0"/>
    <s v="Pickup w/ plow and sander"/>
    <n v="80"/>
    <n v="2"/>
    <m/>
    <s v="0"/>
    <s v="0"/>
    <s v=""/>
    <s v=""/>
    <n v="160"/>
    <n v="20.8"/>
    <n v="180.79999999999998"/>
    <d v="2021-12-30T00:00:00"/>
    <n v="0"/>
    <x v="9"/>
    <d v="2022-01-17T00:00:00"/>
    <n v="175"/>
    <n v="0"/>
    <n v="0"/>
    <s v="Nathan Kyme"/>
    <s v="Winter Access Maintenance"/>
    <m/>
    <s v="VC7556-2019-017"/>
    <s v="929 OF"/>
    <m/>
    <m/>
    <m/>
    <s v="Approved"/>
    <m/>
    <m/>
    <s v="WAM Activities on Deadhorse"/>
    <n v="6"/>
    <s v="C203-C209"/>
    <s v="Dead Horse Creek"/>
    <n v="0"/>
    <m/>
    <m/>
    <s v="37"/>
    <d v="2022-01-11T00:00:00"/>
    <s v=""/>
    <s v=""/>
    <m/>
    <m/>
    <m/>
    <s v="Harold Furlong"/>
    <s v="06"/>
    <s v="Corbiere and Sons Contracting1094220211230-7Pickup w/ plow and sander2160"/>
    <s v="Corbiere and Sons Contracting1094220211230-7Pickup w/ plow and sander2160INV #162"/>
    <s v=""/>
    <s v="CZ - Winter Maintenance"/>
    <x v="5"/>
  </r>
  <r>
    <x v="1"/>
    <n v="6"/>
    <n v="0"/>
    <n v="10941"/>
    <s v="20211230-6"/>
    <n v="53510611"/>
    <s v="Access"/>
    <n v="0"/>
    <s v="Operator - Principle - After Jan 10"/>
    <n v="75"/>
    <n v="4"/>
    <s v="HR"/>
    <s v=""/>
    <s v=""/>
    <s v="75"/>
    <s v="0"/>
    <n v="300"/>
    <n v="39"/>
    <n v="338.99999999999994"/>
    <d v="2021-12-30T00:00:00"/>
    <n v="0"/>
    <x v="9"/>
    <d v="2022-01-17T00:00:00"/>
    <n v="175"/>
    <n v="0"/>
    <n v="0"/>
    <s v="Nathan Kyme"/>
    <s v="Winter Access Maintenance"/>
    <m/>
    <s v="VC7556-2019-017"/>
    <s v="929 OF"/>
    <m/>
    <m/>
    <m/>
    <s v="Approved"/>
    <m/>
    <m/>
    <s v="WAM Activities on Neys Road"/>
    <n v="6"/>
    <s v="C219-C236"/>
    <s v="Neys"/>
    <n v="0"/>
    <m/>
    <m/>
    <s v="37"/>
    <d v="2022-01-11T00:00:00"/>
    <s v=""/>
    <s v=""/>
    <m/>
    <m/>
    <m/>
    <s v="Harold Furlong"/>
    <s v="06"/>
    <s v="Corbiere and Sons Contracting1094120211230-6Operator - Principle - After Jan 104300"/>
    <s v="Corbiere and Sons Contracting1094120211230-6Operator - Principle - After Jan 104300INV #162"/>
    <s v=""/>
    <s v="CZ - Winter Maintenance"/>
    <x v="5"/>
  </r>
  <r>
    <x v="1"/>
    <n v="6"/>
    <n v="0"/>
    <n v="10941"/>
    <s v="20211230-6"/>
    <n v="53510611"/>
    <s v="Access"/>
    <n v="0"/>
    <s v="Pickup w/ plow and sander"/>
    <n v="80"/>
    <n v="4"/>
    <m/>
    <s v="0"/>
    <s v="0"/>
    <s v=""/>
    <s v=""/>
    <n v="320"/>
    <n v="41.6"/>
    <n v="361.59999999999997"/>
    <d v="2021-12-30T00:00:00"/>
    <n v="0"/>
    <x v="9"/>
    <d v="2022-01-17T00:00:00"/>
    <n v="175"/>
    <n v="0"/>
    <n v="0"/>
    <s v="Nathan Kyme"/>
    <s v="Winter Access Maintenance"/>
    <m/>
    <s v="VC7556-2019-017"/>
    <s v="929 OF"/>
    <m/>
    <m/>
    <m/>
    <s v="Approved"/>
    <m/>
    <m/>
    <s v="WAM Activities on Neys Road"/>
    <n v="6"/>
    <s v="C219-C236"/>
    <s v="Neys"/>
    <n v="0"/>
    <m/>
    <m/>
    <s v="37"/>
    <d v="2022-01-11T00:00:00"/>
    <s v=""/>
    <s v=""/>
    <m/>
    <m/>
    <m/>
    <s v="Harold Furlong"/>
    <s v="06"/>
    <s v="Corbiere and Sons Contracting1094120211230-6Pickup w/ plow and sander4320"/>
    <s v="Corbiere and Sons Contracting1094120211230-6Pickup w/ plow and sander4320INV #162"/>
    <s v=""/>
    <s v="CZ - Winter Maintenance"/>
    <x v="5"/>
  </r>
  <r>
    <x v="1"/>
    <n v="6"/>
    <n v="0"/>
    <n v="10936"/>
    <s v="20211229-6"/>
    <n v="53510611"/>
    <s v="Access"/>
    <n v="0"/>
    <s v="Operator - Principle - After Jan 10"/>
    <n v="75"/>
    <n v="3"/>
    <s v="HR"/>
    <s v=""/>
    <s v=""/>
    <s v="75"/>
    <s v="0"/>
    <n v="225"/>
    <n v="29.25"/>
    <n v="254.24999999999997"/>
    <d v="2021-12-29T00:00:00"/>
    <n v="0"/>
    <x v="9"/>
    <d v="2022-01-17T00:00:00"/>
    <n v="175"/>
    <n v="0"/>
    <n v="0"/>
    <s v="Nathan Kyme"/>
    <s v="Winter Access Maintenance"/>
    <m/>
    <s v="VC7556-2019-017"/>
    <s v="929 OF"/>
    <m/>
    <m/>
    <m/>
    <s v="Approved"/>
    <m/>
    <m/>
    <s v="WAM Activities"/>
    <n v="6"/>
    <s v="C248-C256"/>
    <s v="Little Red Sucker Creek"/>
    <n v="0"/>
    <m/>
    <m/>
    <s v="37"/>
    <d v="2022-01-11T00:00:00"/>
    <s v=""/>
    <s v=""/>
    <m/>
    <m/>
    <m/>
    <s v="Harold Furlong"/>
    <s v="06"/>
    <s v="Corbiere and Sons Contracting1093620211229-6Operator - Principle - After Jan 103225"/>
    <s v="Corbiere and Sons Contracting1093620211229-6Operator - Principle - After Jan 103225INV #162"/>
    <s v=""/>
    <s v="CZ - Winter Maintenance"/>
    <x v="5"/>
  </r>
  <r>
    <x v="1"/>
    <n v="6"/>
    <n v="0"/>
    <n v="10936"/>
    <s v="20211229-6"/>
    <n v="53510611"/>
    <s v="Access"/>
    <n v="0"/>
    <s v="Operator - Principle - After Jan 10"/>
    <n v="75"/>
    <n v="6"/>
    <s v="HR"/>
    <s v=""/>
    <s v=""/>
    <s v="0"/>
    <s v="0"/>
    <n v="450"/>
    <n v="58.5"/>
    <n v="508.49999999999994"/>
    <d v="2021-12-29T00:00:00"/>
    <n v="0"/>
    <x v="9"/>
    <d v="2022-01-17T00:00:00"/>
    <n v="175"/>
    <n v="0"/>
    <n v="0"/>
    <s v="Nathan Kyme"/>
    <s v="Winter Access Maintenance"/>
    <m/>
    <s v="VC7556-2019-017"/>
    <s v="929 OF"/>
    <m/>
    <m/>
    <m/>
    <s v="Approved"/>
    <m/>
    <m/>
    <s v="WAM Activities"/>
    <n v="6"/>
    <s v="C248-C256"/>
    <s v="Little Red Sucker Creek"/>
    <n v="0"/>
    <m/>
    <m/>
    <s v="37"/>
    <d v="2022-01-11T00:00:00"/>
    <s v=""/>
    <s v=""/>
    <m/>
    <m/>
    <m/>
    <s v="Harold Furlong"/>
    <s v="06"/>
    <s v="Corbiere and Sons Contracting1093620211229-6Operator - Principle - After Jan 106450"/>
    <s v="Corbiere and Sons Contracting1093620211229-6Operator - Principle - After Jan 106450INV #162"/>
    <s v=""/>
    <s v="CZ - Winter Maintenance"/>
    <x v="5"/>
  </r>
  <r>
    <x v="1"/>
    <n v="6"/>
    <n v="0"/>
    <n v="10936"/>
    <s v="20211229-6"/>
    <n v="53510611"/>
    <s v="Access"/>
    <n v="0"/>
    <s v="Pickup w/ plow and sander"/>
    <n v="80"/>
    <n v="4"/>
    <m/>
    <s v="0"/>
    <s v="0"/>
    <s v=""/>
    <s v=""/>
    <n v="320"/>
    <n v="41.6"/>
    <n v="361.59999999999997"/>
    <d v="2021-12-29T00:00:00"/>
    <n v="0"/>
    <x v="9"/>
    <d v="2022-01-17T00:00:00"/>
    <n v="175"/>
    <n v="0"/>
    <n v="0"/>
    <s v="Nathan Kyme"/>
    <s v="Winter Access Maintenance"/>
    <m/>
    <s v="VC7556-2019-017"/>
    <s v="929 OF"/>
    <m/>
    <m/>
    <m/>
    <s v="Approved"/>
    <m/>
    <m/>
    <s v="WAM Activities"/>
    <n v="6"/>
    <s v="C248-C256"/>
    <s v="Little Red Sucker Creek"/>
    <n v="0"/>
    <m/>
    <m/>
    <s v="37"/>
    <d v="2022-01-11T00:00:00"/>
    <s v=""/>
    <s v=""/>
    <m/>
    <m/>
    <m/>
    <s v="Harold Furlong"/>
    <s v="06"/>
    <s v="Corbiere and Sons Contracting1093620211229-6Pickup w/ plow and sander4320"/>
    <s v="Corbiere and Sons Contracting1093620211229-6Pickup w/ plow and sander4320INV #162"/>
    <s v=""/>
    <s v="CZ - Winter Maintenance"/>
    <x v="5"/>
  </r>
  <r>
    <x v="1"/>
    <n v="6"/>
    <n v="0"/>
    <n v="10936"/>
    <s v="20211229-6"/>
    <n v="53510611"/>
    <s v="Access"/>
    <n v="0"/>
    <s v="Dozer D8 or equal- After Jan 10"/>
    <n v="217.5"/>
    <n v="3"/>
    <s v="Dynamic"/>
    <s v="163.13"/>
    <s v="0"/>
    <s v=""/>
    <s v=""/>
    <n v="652.5"/>
    <n v="84.825000000000003"/>
    <n v="737.32499999999993"/>
    <d v="2021-12-29T00:00:00"/>
    <n v="0"/>
    <x v="9"/>
    <d v="2022-01-17T00:00:00"/>
    <n v="175"/>
    <n v="0"/>
    <n v="0"/>
    <s v="Nathan Kyme"/>
    <s v="Winter Access Maintenance"/>
    <m/>
    <s v="VC7556-2019-017"/>
    <s v="929 OF"/>
    <m/>
    <m/>
    <m/>
    <s v="Approved"/>
    <m/>
    <m/>
    <s v="WAM Activities"/>
    <n v="6"/>
    <s v="C248-C256"/>
    <s v="Little Red Sucker Creek"/>
    <n v="0"/>
    <m/>
    <m/>
    <s v="37"/>
    <d v="2022-01-11T00:00:00"/>
    <s v=""/>
    <s v=""/>
    <m/>
    <m/>
    <m/>
    <s v="Harold Furlong"/>
    <s v="06"/>
    <s v="Corbiere and Sons Contracting1093620211229-6Dozer D8 or equal- After Jan 103652.5"/>
    <s v="Corbiere and Sons Contracting1093620211229-6Dozer D8 or equal- After Jan 103652.5INV #162"/>
    <s v=""/>
    <s v="CZ - Winter Maintenance"/>
    <x v="5"/>
  </r>
  <r>
    <x v="1"/>
    <n v="6"/>
    <n v="0"/>
    <n v="10932"/>
    <s v="20211228-6"/>
    <n v="53510611"/>
    <s v="Access"/>
    <n v="0"/>
    <s v="Operator - Principle - After Jan 10"/>
    <n v="75"/>
    <n v="4"/>
    <s v="HR"/>
    <s v=""/>
    <s v=""/>
    <s v="75"/>
    <s v="0"/>
    <n v="300"/>
    <n v="39"/>
    <n v="338.99999999999994"/>
    <d v="2021-12-28T00:00:00"/>
    <n v="0"/>
    <x v="9"/>
    <d v="2022-01-17T00:00:00"/>
    <n v="175"/>
    <n v="0"/>
    <n v="0"/>
    <s v="Nathan Kyme"/>
    <s v="Winter Access Maintenance"/>
    <m/>
    <s v="VC7556-2019-017"/>
    <s v="929 OF"/>
    <m/>
    <m/>
    <m/>
    <s v="Approved"/>
    <m/>
    <m/>
    <s v="WAM Activities on Neys Road"/>
    <n v="6"/>
    <s v="C219-C235"/>
    <s v="Neys"/>
    <n v="0"/>
    <m/>
    <m/>
    <s v="37"/>
    <d v="2022-01-11T00:00:00"/>
    <s v=""/>
    <s v=""/>
    <m/>
    <m/>
    <m/>
    <s v="Harold Furlong"/>
    <s v="06"/>
    <s v="Corbiere and Sons Contracting1093220211228-6Operator - Principle - After Jan 104300"/>
    <s v="Corbiere and Sons Contracting1093220211228-6Operator - Principle - After Jan 104300INV #162"/>
    <s v=""/>
    <s v="CZ - Winter Maintenance"/>
    <x v="5"/>
  </r>
  <r>
    <x v="1"/>
    <n v="6"/>
    <n v="0"/>
    <n v="10932"/>
    <s v="20211228-6"/>
    <n v="53510611"/>
    <s v="Access"/>
    <n v="0"/>
    <s v="Pickup w/ plow and sander"/>
    <n v="80"/>
    <n v="4"/>
    <m/>
    <s v="0"/>
    <s v="0"/>
    <s v=""/>
    <s v=""/>
    <n v="320"/>
    <n v="41.6"/>
    <n v="361.59999999999997"/>
    <d v="2021-12-28T00:00:00"/>
    <n v="0"/>
    <x v="9"/>
    <d v="2022-01-17T00:00:00"/>
    <n v="175"/>
    <n v="0"/>
    <n v="0"/>
    <s v="Nathan Kyme"/>
    <s v="Winter Access Maintenance"/>
    <m/>
    <s v="VC7556-2019-017"/>
    <s v="929 OF"/>
    <m/>
    <m/>
    <m/>
    <s v="Approved"/>
    <m/>
    <m/>
    <s v="WAM Activities on Neys Road"/>
    <n v="6"/>
    <s v="C219-C235"/>
    <s v="Neys"/>
    <n v="0"/>
    <m/>
    <m/>
    <s v="37"/>
    <d v="2022-01-11T00:00:00"/>
    <s v=""/>
    <s v=""/>
    <m/>
    <m/>
    <m/>
    <s v="Harold Furlong"/>
    <s v="06"/>
    <s v="Corbiere and Sons Contracting1093220211228-6Pickup w/ plow and sander4320"/>
    <s v="Corbiere and Sons Contracting1093220211228-6Pickup w/ plow and sander4320INV #162"/>
    <s v=""/>
    <s v="CZ - Winter Maintenance"/>
    <x v="5"/>
  </r>
  <r>
    <x v="1"/>
    <n v="6"/>
    <n v="0"/>
    <n v="10931"/>
    <s v="20211228-5"/>
    <n v="53510611"/>
    <s v="Access"/>
    <n v="0"/>
    <s v="Operator - Principle - After Jan 10"/>
    <n v="75"/>
    <n v="4"/>
    <s v="HR"/>
    <s v=""/>
    <s v=""/>
    <s v="75"/>
    <s v="0"/>
    <n v="300"/>
    <n v="39"/>
    <n v="338.99999999999994"/>
    <d v="2021-12-28T00:00:00"/>
    <n v="0"/>
    <x v="9"/>
    <d v="2022-01-17T00:00:00"/>
    <n v="175"/>
    <n v="0"/>
    <n v="0"/>
    <s v="Nathan Kyme"/>
    <s v="Winter Access Maintenance"/>
    <m/>
    <s v="VC7556-2019-017"/>
    <s v="929 OF"/>
    <m/>
    <m/>
    <m/>
    <s v="Approved"/>
    <m/>
    <m/>
    <s v="WAM Activities"/>
    <n v="6"/>
    <s v="C248-C256"/>
    <s v="Little Red Sucker Creek"/>
    <n v="0"/>
    <m/>
    <m/>
    <s v="37"/>
    <d v="2022-01-11T00:00:00"/>
    <s v=""/>
    <s v=""/>
    <m/>
    <m/>
    <m/>
    <s v="Harold Furlong"/>
    <s v="06"/>
    <s v="Corbiere and Sons Contracting1093120211228-5Operator - Principle - After Jan 104300"/>
    <s v="Corbiere and Sons Contracting1093120211228-5Operator - Principle - After Jan 104300INV #162"/>
    <s v=""/>
    <s v="CZ - Winter Maintenance"/>
    <x v="5"/>
  </r>
  <r>
    <x v="1"/>
    <n v="6"/>
    <n v="0"/>
    <n v="10931"/>
    <s v="20211228-5"/>
    <n v="53510611"/>
    <s v="Access"/>
    <n v="0"/>
    <s v="Pickup w/ plow and sander"/>
    <n v="80"/>
    <n v="4"/>
    <m/>
    <s v="0"/>
    <s v="0"/>
    <s v=""/>
    <s v=""/>
    <n v="320"/>
    <n v="41.6"/>
    <n v="361.59999999999997"/>
    <d v="2021-12-28T00:00:00"/>
    <n v="0"/>
    <x v="9"/>
    <d v="2022-01-17T00:00:00"/>
    <n v="175"/>
    <n v="0"/>
    <n v="0"/>
    <s v="Nathan Kyme"/>
    <s v="Winter Access Maintenance"/>
    <m/>
    <s v="VC7556-2019-017"/>
    <s v="929 OF"/>
    <m/>
    <m/>
    <m/>
    <s v="Approved"/>
    <m/>
    <m/>
    <s v="WAM Activities"/>
    <n v="6"/>
    <s v="C248-C256"/>
    <s v="Little Red Sucker Creek"/>
    <n v="0"/>
    <m/>
    <m/>
    <s v="37"/>
    <d v="2022-01-11T00:00:00"/>
    <s v=""/>
    <s v=""/>
    <m/>
    <m/>
    <m/>
    <s v="Harold Furlong"/>
    <s v="06"/>
    <s v="Corbiere and Sons Contracting1093120211228-5Pickup w/ plow and sander4320"/>
    <s v="Corbiere and Sons Contracting1093120211228-5Pickup w/ plow and sander4320INV #162"/>
    <s v=""/>
    <s v="CZ - Winter Maintenance"/>
    <x v="5"/>
  </r>
  <r>
    <x v="1"/>
    <n v="6"/>
    <n v="0"/>
    <n v="10927"/>
    <s v="20211219-6"/>
    <n v="53510611"/>
    <s v="Access"/>
    <n v="0"/>
    <s v="Labourer - General - After Jan 10"/>
    <n v="60"/>
    <n v="11"/>
    <s v="HR"/>
    <s v=""/>
    <s v=""/>
    <s v="60"/>
    <s v="0"/>
    <n v="660"/>
    <n v="85.8"/>
    <n v="745.8"/>
    <d v="2021-12-19T00:00:00"/>
    <n v="0"/>
    <x v="9"/>
    <d v="2022-01-17T00:00:00"/>
    <n v="175"/>
    <n v="0"/>
    <n v="0"/>
    <s v="Nathan Kyme"/>
    <s v="Winter Access Maintenance"/>
    <m/>
    <s v="VC7556-2019-017"/>
    <s v="929 OF"/>
    <m/>
    <m/>
    <m/>
    <s v="Approved"/>
    <m/>
    <m/>
    <s v="Doug and Cole continuing to demob pickups/supplies and cleaning up/closing the marathon laydown for holiday break"/>
    <n v="6"/>
    <s v="C130-C151"/>
    <s v="Lake A"/>
    <n v="0"/>
    <m/>
    <m/>
    <s v="36"/>
    <d v="2022-01-10T00:00:00"/>
    <s v=""/>
    <s v=""/>
    <m/>
    <m/>
    <m/>
    <s v="Mike Lecocq"/>
    <s v="06"/>
    <s v="Corbiere and Sons Contracting1092720211219-6Labourer - General - After Jan 1011660"/>
    <s v="Corbiere and Sons Contracting1092720211219-6Labourer - General - After Jan 1011660INV #162"/>
    <s v=""/>
    <s v="CZ - Winter Maintenance"/>
    <x v="5"/>
  </r>
  <r>
    <x v="1"/>
    <n v="6"/>
    <n v="0"/>
    <n v="10927"/>
    <s v="20211219-6"/>
    <n v="53510611"/>
    <s v="Access"/>
    <n v="0"/>
    <s v="L.O.A."/>
    <n v="210"/>
    <n v="2"/>
    <s v="DAY"/>
    <s v=""/>
    <s v=""/>
    <m/>
    <s v="0"/>
    <n v="420"/>
    <n v="54.6"/>
    <n v="474.59999999999997"/>
    <d v="2021-12-19T00:00:00"/>
    <n v="0"/>
    <x v="9"/>
    <d v="2022-01-17T00:00:00"/>
    <n v="175"/>
    <n v="0"/>
    <n v="0"/>
    <s v="Nathan Kyme"/>
    <s v="Winter Access Maintenance"/>
    <m/>
    <s v="VC7556-2019-017"/>
    <s v="929 OF"/>
    <m/>
    <m/>
    <m/>
    <s v="Approved"/>
    <m/>
    <m/>
    <s v="Doug and Cole continuing to demob pickups/supplies and cleaning up/closing the marathon laydown for holiday break"/>
    <n v="6"/>
    <s v="C130-C151"/>
    <s v="Lake A"/>
    <n v="0"/>
    <m/>
    <m/>
    <s v="36"/>
    <d v="2022-01-10T00:00:00"/>
    <s v=""/>
    <s v=""/>
    <m/>
    <m/>
    <m/>
    <s v="Mike Lecocq"/>
    <s v="06"/>
    <s v="Corbiere and Sons Contracting1092720211219-6L.O.A.2420"/>
    <s v="Corbiere and Sons Contracting1092720211219-6L.O.A.2420INV #162"/>
    <s v=""/>
    <s v="CZ - Winter Maintenance"/>
    <x v="5"/>
  </r>
  <r>
    <x v="1"/>
    <n v="6"/>
    <n v="0"/>
    <n v="10927"/>
    <s v="20211219-6"/>
    <n v="53510611"/>
    <s v="Access"/>
    <n v="0"/>
    <s v="Foreman"/>
    <n v="95"/>
    <n v="6"/>
    <s v="HR"/>
    <s v=""/>
    <s v=""/>
    <s v="95"/>
    <s v="0"/>
    <n v="570"/>
    <n v="74.100000000000009"/>
    <n v="644.09999999999991"/>
    <d v="2021-12-19T00:00:00"/>
    <n v="0"/>
    <x v="9"/>
    <d v="2022-01-17T00:00:00"/>
    <n v="175"/>
    <n v="0"/>
    <n v="0"/>
    <s v="Nathan Kyme"/>
    <s v="Winter Access Maintenance"/>
    <m/>
    <s v="VC7556-2019-017"/>
    <s v="929 OF"/>
    <m/>
    <m/>
    <m/>
    <s v="Approved"/>
    <m/>
    <m/>
    <s v="Doug and Cole continuing to demob pickups/supplies and cleaning up/closing the marathon laydown for holiday break"/>
    <n v="6"/>
    <s v="C130-C151"/>
    <s v="Lake A"/>
    <n v="0"/>
    <m/>
    <m/>
    <s v="36"/>
    <d v="2022-01-10T00:00:00"/>
    <s v=""/>
    <s v=""/>
    <m/>
    <m/>
    <m/>
    <s v="Mike Lecocq"/>
    <s v="06"/>
    <s v="Corbiere and Sons Contracting1092720211219-6Foreman6570"/>
    <s v="Corbiere and Sons Contracting1092720211219-6Foreman6570INV #162"/>
    <s v=""/>
    <s v="CZ - Winter Maintenance"/>
    <x v="5"/>
  </r>
  <r>
    <x v="1"/>
    <n v="6"/>
    <n v="0"/>
    <n v="10927"/>
    <s v="20211219-6"/>
    <n v="53510611"/>
    <s v="Access"/>
    <n v="0"/>
    <s v="Light Truck - Pick up- After Jan 10"/>
    <n v="243.75"/>
    <n v="1"/>
    <s v="DAY"/>
    <s v="182.81"/>
    <s v="0"/>
    <s v=""/>
    <s v=""/>
    <n v="243.75"/>
    <n v="31.6875"/>
    <n v="275.4375"/>
    <d v="2021-12-19T00:00:00"/>
    <n v="0"/>
    <x v="9"/>
    <d v="2022-01-17T00:00:00"/>
    <n v="175"/>
    <n v="0"/>
    <n v="0"/>
    <s v="Nathan Kyme"/>
    <s v="Winter Access Maintenance"/>
    <m/>
    <s v="VC7556-2019-017"/>
    <s v="929 OF"/>
    <m/>
    <m/>
    <m/>
    <s v="Approved"/>
    <m/>
    <m/>
    <s v="Doug and Cole continuing to demob pickups/supplies and cleaning up/closing the marathon laydown for holiday break"/>
    <n v="6"/>
    <s v="C130-C151"/>
    <s v="Lake A"/>
    <n v="0"/>
    <m/>
    <m/>
    <s v="36"/>
    <d v="2022-01-10T00:00:00"/>
    <s v=""/>
    <s v=""/>
    <m/>
    <m/>
    <m/>
    <s v="Mike Lecocq"/>
    <s v="06"/>
    <s v="Corbiere and Sons Contracting1092720211219-6Light Truck - Pick up- After Jan 101243.75"/>
    <s v="Corbiere and Sons Contracting1092720211219-6Light Truck - Pick up- After Jan 101243.75INV #162"/>
    <s v=""/>
    <s v="CZ - Winter Maintenance"/>
    <x v="5"/>
  </r>
  <r>
    <x v="1"/>
    <n v="6"/>
    <n v="0"/>
    <n v="10926"/>
    <s v="20211219-5"/>
    <n v="53510611"/>
    <s v="Access"/>
    <n v="0"/>
    <s v="Operator - Principle - After Jan 10"/>
    <n v="75"/>
    <n v="11"/>
    <s v="HR"/>
    <s v=""/>
    <s v=""/>
    <s v="0"/>
    <s v="0"/>
    <n v="825"/>
    <n v="107.25"/>
    <n v="932.24999999999989"/>
    <d v="2021-12-19T00:00:00"/>
    <n v="0"/>
    <x v="9"/>
    <d v="2022-01-17T00:00:00"/>
    <n v="175"/>
    <n v="0"/>
    <n v="0"/>
    <s v="Nathan Kyme"/>
    <s v="Winter Access Maintenance"/>
    <m/>
    <s v="VC7556-2019-017"/>
    <s v="929 OF"/>
    <m/>
    <m/>
    <m/>
    <s v="Approved"/>
    <m/>
    <m/>
    <s v="Scratching hills in Red Sucker with 336ex"/>
    <n v="6"/>
    <s v="C248-C256"/>
    <s v="Little Red Sucker Creek"/>
    <n v="0"/>
    <m/>
    <m/>
    <s v="36"/>
    <d v="2022-01-10T00:00:00"/>
    <s v=""/>
    <s v=""/>
    <m/>
    <m/>
    <m/>
    <s v="Mike Lecocq"/>
    <s v="06"/>
    <s v="Corbiere and Sons Contracting1092620211219-5Operator - Principle - After Jan 1011825"/>
    <s v="Corbiere and Sons Contracting1092620211219-5Operator - Principle - After Jan 1011825INV #162"/>
    <s v=""/>
    <s v="CZ - Winter Maintenance"/>
    <x v="5"/>
  </r>
  <r>
    <x v="1"/>
    <n v="6"/>
    <n v="0"/>
    <n v="10926"/>
    <s v="20211219-5"/>
    <n v="53510611"/>
    <s v="Access"/>
    <n v="0"/>
    <s v="L.O.A."/>
    <n v="210"/>
    <n v="1"/>
    <s v="DAY"/>
    <s v=""/>
    <s v=""/>
    <m/>
    <s v="0"/>
    <n v="210"/>
    <n v="27.3"/>
    <n v="237.29999999999998"/>
    <d v="2021-12-19T00:00:00"/>
    <n v="0"/>
    <x v="9"/>
    <d v="2022-01-17T00:00:00"/>
    <n v="175"/>
    <n v="0"/>
    <n v="0"/>
    <s v="Nathan Kyme"/>
    <s v="Winter Access Maintenance"/>
    <m/>
    <s v="VC7556-2019-017"/>
    <s v="929 OF"/>
    <m/>
    <m/>
    <m/>
    <s v="Approved"/>
    <m/>
    <m/>
    <s v="Scratching hills in Red Sucker with 336ex"/>
    <n v="6"/>
    <s v="C248-C256"/>
    <s v="Little Red Sucker Creek"/>
    <n v="0"/>
    <m/>
    <m/>
    <s v="36"/>
    <d v="2022-01-10T00:00:00"/>
    <s v=""/>
    <s v=""/>
    <m/>
    <m/>
    <m/>
    <s v="Mike Lecocq"/>
    <s v="06"/>
    <s v="Corbiere and Sons Contracting1092620211219-5L.O.A.1210"/>
    <s v="Corbiere and Sons Contracting1092620211219-5L.O.A.1210INV #162"/>
    <s v=""/>
    <s v="CZ - Winter Maintenance"/>
    <x v="5"/>
  </r>
  <r>
    <x v="1"/>
    <n v="6"/>
    <n v="0"/>
    <n v="10926"/>
    <s v="20211219-5"/>
    <n v="53510611"/>
    <s v="Access"/>
    <n v="0"/>
    <s v="Light Truck - Pick up- After Jan 10"/>
    <n v="243.75"/>
    <n v="1"/>
    <s v="DAY"/>
    <s v="182.81"/>
    <s v="0"/>
    <s v=""/>
    <s v=""/>
    <n v="243.75"/>
    <n v="31.6875"/>
    <n v="275.4375"/>
    <d v="2021-12-19T00:00:00"/>
    <n v="0"/>
    <x v="9"/>
    <d v="2022-01-17T00:00:00"/>
    <n v="175"/>
    <n v="0"/>
    <n v="0"/>
    <s v="Nathan Kyme"/>
    <s v="Winter Access Maintenance"/>
    <m/>
    <s v="VC7556-2019-017"/>
    <s v="929 OF"/>
    <m/>
    <m/>
    <m/>
    <s v="Approved"/>
    <m/>
    <m/>
    <s v="Scratching hills in Red Sucker with 336ex"/>
    <n v="6"/>
    <s v="C248-C256"/>
    <s v="Little Red Sucker Creek"/>
    <n v="0"/>
    <m/>
    <m/>
    <s v="36"/>
    <d v="2022-01-10T00:00:00"/>
    <s v=""/>
    <s v=""/>
    <m/>
    <m/>
    <m/>
    <s v="Mike Lecocq"/>
    <s v="06"/>
    <s v="Corbiere and Sons Contracting1092620211219-5Light Truck - Pick up- After Jan 101243.75"/>
    <s v="Corbiere and Sons Contracting1092620211219-5Light Truck - Pick up- After Jan 101243.75INV #162"/>
    <s v=""/>
    <s v="CZ - Winter Maintenance"/>
    <x v="5"/>
  </r>
  <r>
    <x v="1"/>
    <n v="6"/>
    <n v="0"/>
    <n v="10926"/>
    <s v="20211219-5"/>
    <n v="53510611"/>
    <s v="Access"/>
    <n v="0"/>
    <s v="Excavator Thumb - 30 - 50 ton- After Jan 10"/>
    <n v="12.21"/>
    <n v="10"/>
    <s v="HR"/>
    <s v="0"/>
    <s v="0"/>
    <s v=""/>
    <s v=""/>
    <n v="122.1"/>
    <n v="15.872999999999999"/>
    <n v="137.97299999999998"/>
    <d v="2021-12-19T00:00:00"/>
    <n v="0"/>
    <x v="9"/>
    <d v="2022-01-17T00:00:00"/>
    <n v="175"/>
    <n v="0"/>
    <n v="0"/>
    <s v="Nathan Kyme"/>
    <s v="Winter Access Maintenance"/>
    <m/>
    <s v="VC7556-2019-017"/>
    <s v="929 OF"/>
    <m/>
    <m/>
    <m/>
    <s v="Approved"/>
    <m/>
    <m/>
    <s v="Scratching hills in Red Sucker with 336ex"/>
    <n v="6"/>
    <s v="C248-C256"/>
    <s v="Little Red Sucker Creek"/>
    <n v="0"/>
    <m/>
    <m/>
    <s v="36"/>
    <d v="2022-01-10T00:00:00"/>
    <s v=""/>
    <s v=""/>
    <m/>
    <m/>
    <m/>
    <s v="Mike Lecocq"/>
    <s v="06"/>
    <s v="Corbiere and Sons Contracting1092620211219-5Excavator Thumb - 30 - 50 ton- After Jan 1010122.1"/>
    <s v="Corbiere and Sons Contracting1092620211219-5Excavator Thumb - 30 - 50 ton- After Jan 1010122.1INV #162"/>
    <s v=""/>
    <s v="CZ - Winter Maintenance"/>
    <x v="5"/>
  </r>
  <r>
    <x v="1"/>
    <n v="6"/>
    <n v="0"/>
    <n v="10926"/>
    <s v="20211219-5"/>
    <n v="53510611"/>
    <s v="Access"/>
    <n v="0"/>
    <s v="Excavator - 36 ton- After Jan 10"/>
    <n v="146.96"/>
    <n v="10"/>
    <s v="Dynamic"/>
    <s v="0"/>
    <s v="0"/>
    <s v=""/>
    <s v=""/>
    <n v="1469.6"/>
    <n v="191.048"/>
    <n v="1660.6479999999997"/>
    <d v="2021-12-19T00:00:00"/>
    <n v="0"/>
    <x v="9"/>
    <d v="2022-01-17T00:00:00"/>
    <n v="175"/>
    <n v="0"/>
    <n v="0"/>
    <s v="Nathan Kyme"/>
    <s v="Winter Access Maintenance"/>
    <m/>
    <s v="VC7556-2019-017"/>
    <s v="929 OF"/>
    <m/>
    <m/>
    <m/>
    <s v="Approved"/>
    <m/>
    <m/>
    <s v="Scratching hills in Red Sucker with 336ex"/>
    <n v="6"/>
    <s v="C248-C256"/>
    <s v="Little Red Sucker Creek"/>
    <n v="0"/>
    <m/>
    <m/>
    <s v="36"/>
    <d v="2022-01-10T00:00:00"/>
    <s v=""/>
    <s v=""/>
    <m/>
    <m/>
    <m/>
    <s v="Mike Lecocq"/>
    <s v="06"/>
    <s v="Corbiere and Sons Contracting1092620211219-5Excavator - 36 ton- After Jan 10101469.6"/>
    <s v="Corbiere and Sons Contracting1092620211219-5Excavator - 36 ton- After Jan 10101469.6INV #162"/>
    <s v=""/>
    <s v="CZ - Winter Maintenance"/>
    <x v="5"/>
  </r>
  <r>
    <x v="1"/>
    <n v="6"/>
    <n v="0"/>
    <n v="10923"/>
    <s v="20211218-7"/>
    <n v="53510611"/>
    <s v="Access"/>
    <n v="0"/>
    <s v="Labourer - General - After Jan 10"/>
    <n v="60"/>
    <n v="6"/>
    <s v="HR"/>
    <s v=""/>
    <s v=""/>
    <s v="60"/>
    <s v="0"/>
    <n v="360"/>
    <n v="46.800000000000004"/>
    <n v="406.79999999999995"/>
    <d v="2021-12-18T00:00:00"/>
    <n v="0"/>
    <x v="9"/>
    <d v="2022-01-17T00:00:00"/>
    <n v="175"/>
    <n v="0"/>
    <n v="0"/>
    <s v="Nathan Kyme"/>
    <s v="Winter Access Maintenance"/>
    <m/>
    <s v="VC7556-2019-017"/>
    <s v="929 OF"/>
    <m/>
    <m/>
    <m/>
    <s v="Approved"/>
    <m/>
    <m/>
    <s v="Demob of 350X4 from Lake A back to Manitoulin Island; Demob of other equipment and supplies done Doug"/>
    <n v="6"/>
    <s v="C130-C151"/>
    <s v="Lake A"/>
    <n v="0"/>
    <m/>
    <m/>
    <s v="36"/>
    <d v="2022-01-10T00:00:00"/>
    <s v=""/>
    <s v=""/>
    <m/>
    <m/>
    <m/>
    <s v="Mike Lecocq"/>
    <s v="06"/>
    <s v="Corbiere and Sons Contracting1092320211218-7Labourer - General - After Jan 106360"/>
    <s v="Corbiere and Sons Contracting1092320211218-7Labourer - General - After Jan 106360INV #162"/>
    <s v=""/>
    <s v="CZ - Winter Maintenance"/>
    <x v="5"/>
  </r>
  <r>
    <x v="1"/>
    <n v="6"/>
    <n v="0"/>
    <n v="10923"/>
    <s v="20211218-7"/>
    <n v="53510611"/>
    <s v="Access"/>
    <n v="0"/>
    <s v="Driver - AZ - After Jan 10"/>
    <n v="70"/>
    <n v="22"/>
    <s v="HR"/>
    <s v=""/>
    <s v=""/>
    <s v="70"/>
    <s v="0"/>
    <n v="1540"/>
    <n v="200.20000000000002"/>
    <n v="1740.1999999999998"/>
    <d v="2021-12-18T00:00:00"/>
    <n v="0"/>
    <x v="9"/>
    <d v="2022-01-17T00:00:00"/>
    <n v="175"/>
    <n v="0"/>
    <n v="0"/>
    <s v="Nathan Kyme"/>
    <s v="Winter Access Maintenance"/>
    <m/>
    <s v="VC7556-2019-017"/>
    <s v="929 OF"/>
    <m/>
    <m/>
    <m/>
    <s v="Approved"/>
    <m/>
    <m/>
    <s v="Demob of 350X4 from Lake A back to Manitoulin Island; Demob of other equipment and supplies done Doug"/>
    <n v="6"/>
    <s v="C130-C151"/>
    <s v="Lake A"/>
    <n v="0"/>
    <m/>
    <m/>
    <s v="36"/>
    <d v="2022-01-10T00:00:00"/>
    <s v=""/>
    <s v=""/>
    <m/>
    <m/>
    <m/>
    <s v="Mike Lecocq"/>
    <s v="06"/>
    <s v="Corbiere and Sons Contracting1092320211218-7Driver - AZ - After Jan 10221540"/>
    <s v="Corbiere and Sons Contracting1092320211218-7Driver - AZ - After Jan 10221540INV #162"/>
    <s v=""/>
    <s v="CZ - Winter Maintenance"/>
    <x v="5"/>
  </r>
  <r>
    <x v="1"/>
    <n v="6"/>
    <n v="0"/>
    <n v="10923"/>
    <s v="20211218-7"/>
    <n v="53510611"/>
    <s v="Access"/>
    <n v="0"/>
    <s v="L.O.A."/>
    <n v="210"/>
    <n v="2"/>
    <s v="DAY"/>
    <s v=""/>
    <s v=""/>
    <m/>
    <s v="0"/>
    <n v="420"/>
    <n v="54.6"/>
    <n v="474.59999999999997"/>
    <d v="2021-12-18T00:00:00"/>
    <n v="0"/>
    <x v="9"/>
    <d v="2022-01-17T00:00:00"/>
    <n v="175"/>
    <n v="0"/>
    <n v="0"/>
    <s v="Nathan Kyme"/>
    <s v="Winter Access Maintenance"/>
    <m/>
    <s v="VC7556-2019-017"/>
    <s v="929 OF"/>
    <m/>
    <m/>
    <m/>
    <s v="Approved"/>
    <m/>
    <m/>
    <s v="Demob of 350X4 from Lake A back to Manitoulin Island; Demob of other equipment and supplies done Doug"/>
    <n v="6"/>
    <s v="C130-C151"/>
    <s v="Lake A"/>
    <n v="0"/>
    <m/>
    <m/>
    <s v="36"/>
    <d v="2022-01-10T00:00:00"/>
    <s v=""/>
    <s v=""/>
    <m/>
    <m/>
    <m/>
    <s v="Mike Lecocq"/>
    <s v="06"/>
    <s v="Corbiere and Sons Contracting1092320211218-7L.O.A.2420"/>
    <s v="Corbiere and Sons Contracting1092320211218-7L.O.A.2420INV #162"/>
    <s v=""/>
    <s v="CZ - Winter Maintenance"/>
    <x v="5"/>
  </r>
  <r>
    <x v="1"/>
    <n v="6"/>
    <n v="0"/>
    <n v="10923"/>
    <s v="20211218-7"/>
    <n v="53510611"/>
    <s v="Access"/>
    <n v="0"/>
    <s v="Tractor Trailer - 60 Ton- After Jan 10"/>
    <n v="122.39"/>
    <n v="22"/>
    <s v="Dynamic"/>
    <s v="91.79"/>
    <s v="0"/>
    <s v=""/>
    <s v=""/>
    <n v="2692.58"/>
    <n v="350.03539999999998"/>
    <n v="3042.6153999999997"/>
    <d v="2021-12-18T00:00:00"/>
    <n v="0"/>
    <x v="9"/>
    <d v="2022-01-17T00:00:00"/>
    <n v="175"/>
    <n v="0"/>
    <n v="0"/>
    <s v="Nathan Kyme"/>
    <s v="Winter Access Maintenance"/>
    <m/>
    <s v="VC7556-2019-017"/>
    <s v="929 OF"/>
    <m/>
    <m/>
    <m/>
    <s v="Approved"/>
    <m/>
    <m/>
    <s v="Demob of 350X4 from Lake A back to Manitoulin Island; Demob of other equipment and supplies done Doug"/>
    <n v="6"/>
    <s v="C130-C151"/>
    <s v="Lake A"/>
    <n v="0"/>
    <m/>
    <m/>
    <s v="36"/>
    <d v="2022-01-10T00:00:00"/>
    <s v=""/>
    <s v=""/>
    <m/>
    <m/>
    <m/>
    <s v="Mike Lecocq"/>
    <s v="06"/>
    <s v="Corbiere and Sons Contracting1092320211218-7Tractor Trailer - 60 Ton- After Jan 10222692.58"/>
    <s v="Corbiere and Sons Contracting1092320211218-7Tractor Trailer - 60 Ton- After Jan 10222692.58INV #162"/>
    <s v=""/>
    <s v="CZ - Winter Maintenance"/>
    <x v="5"/>
  </r>
  <r>
    <x v="1"/>
    <n v="6"/>
    <n v="0"/>
    <n v="10923"/>
    <s v="20211218-7"/>
    <n v="53510611"/>
    <s v="Access"/>
    <n v="0"/>
    <s v="Light Truck - Pick up- After Jan 10"/>
    <n v="243.75"/>
    <n v="1"/>
    <s v="DAY"/>
    <s v="182.81"/>
    <s v="0"/>
    <s v=""/>
    <s v=""/>
    <n v="243.75"/>
    <n v="31.6875"/>
    <n v="275.4375"/>
    <d v="2021-12-18T00:00:00"/>
    <n v="0"/>
    <x v="9"/>
    <d v="2022-01-17T00:00:00"/>
    <n v="175"/>
    <n v="0"/>
    <n v="0"/>
    <s v="Nathan Kyme"/>
    <s v="Winter Access Maintenance"/>
    <m/>
    <s v="VC7556-2019-017"/>
    <s v="929 OF"/>
    <m/>
    <m/>
    <m/>
    <s v="Approved"/>
    <m/>
    <m/>
    <s v="Demob of 350X4 from Lake A back to Manitoulin Island; Demob of other equipment and supplies done Doug"/>
    <n v="6"/>
    <s v="C130-C151"/>
    <s v="Lake A"/>
    <n v="0"/>
    <m/>
    <m/>
    <s v="36"/>
    <d v="2022-01-10T00:00:00"/>
    <s v=""/>
    <s v=""/>
    <m/>
    <m/>
    <m/>
    <s v="Mike Lecocq"/>
    <s v="06"/>
    <s v="Corbiere and Sons Contracting1092320211218-7Light Truck - Pick up- After Jan 101243.75"/>
    <s v="Corbiere and Sons Contracting1092320211218-7Light Truck - Pick up- After Jan 101243.75INV #162"/>
    <s v=""/>
    <s v="CZ - Winter Maintenance"/>
    <x v="5"/>
  </r>
  <r>
    <x v="1"/>
    <n v="6"/>
    <n v="0"/>
    <n v="10922"/>
    <s v="20211218-6"/>
    <n v="53510611"/>
    <s v="Access"/>
    <n v="0"/>
    <s v="Operator - Principle - After Jan 10"/>
    <n v="75"/>
    <n v="5.5"/>
    <s v="HR"/>
    <s v=""/>
    <s v=""/>
    <s v="75"/>
    <s v="0"/>
    <n v="412.5"/>
    <n v="53.625"/>
    <n v="466.12499999999994"/>
    <d v="2021-12-18T00:00:00"/>
    <n v="0"/>
    <x v="9"/>
    <d v="2022-01-17T00:00:00"/>
    <n v="175"/>
    <n v="0"/>
    <n v="0"/>
    <s v="Nathan Kyme"/>
    <s v="Winter Access Maintenance"/>
    <m/>
    <s v="VC7556-2019-017"/>
    <s v="929 OF"/>
    <m/>
    <m/>
    <m/>
    <s v="Approved"/>
    <m/>
    <m/>
    <s v="Scratching hills in Red Sucker with 336ex"/>
    <n v="6"/>
    <s v="C248-C256"/>
    <s v="Little Red Sucker Creek"/>
    <n v="0"/>
    <m/>
    <m/>
    <s v="36"/>
    <d v="2022-01-10T00:00:00"/>
    <s v=""/>
    <s v=""/>
    <m/>
    <m/>
    <m/>
    <s v="Mike Lecocq"/>
    <s v="06"/>
    <s v="Corbiere and Sons Contracting1092220211218-6Operator - Principle - After Jan 105.5412.5"/>
    <s v="Corbiere and Sons Contracting1092220211218-6Operator - Principle - After Jan 105.5412.5INV #162"/>
    <s v=""/>
    <s v="CZ - Winter Maintenance"/>
    <x v="5"/>
  </r>
  <r>
    <x v="1"/>
    <n v="6"/>
    <n v="0"/>
    <n v="10922"/>
    <s v="20211218-6"/>
    <n v="53510611"/>
    <s v="Access"/>
    <n v="0"/>
    <s v="Excavator Thumb - 30 - 50 ton- After Jan 10"/>
    <n v="12.21"/>
    <n v="5"/>
    <s v="HR"/>
    <s v="9.16"/>
    <s v="0"/>
    <s v=""/>
    <s v=""/>
    <n v="61.05"/>
    <n v="7.9364999999999997"/>
    <n v="68.986499999999992"/>
    <d v="2021-12-18T00:00:00"/>
    <n v="0"/>
    <x v="9"/>
    <d v="2022-01-17T00:00:00"/>
    <n v="175"/>
    <n v="0"/>
    <n v="0"/>
    <s v="Nathan Kyme"/>
    <s v="Winter Access Maintenance"/>
    <m/>
    <s v="VC7556-2019-017"/>
    <s v="929 OF"/>
    <m/>
    <m/>
    <m/>
    <s v="Approved"/>
    <m/>
    <m/>
    <s v="Scratching hills in Red Sucker with 336ex"/>
    <n v="6"/>
    <s v="C248-C256"/>
    <s v="Little Red Sucker Creek"/>
    <n v="0"/>
    <m/>
    <m/>
    <s v="36"/>
    <d v="2022-01-10T00:00:00"/>
    <s v=""/>
    <s v=""/>
    <m/>
    <m/>
    <m/>
    <s v="Mike Lecocq"/>
    <s v="06"/>
    <s v="Corbiere and Sons Contracting1092220211218-6Excavator Thumb - 30 - 50 ton- After Jan 10561.05"/>
    <s v="Corbiere and Sons Contracting1092220211218-6Excavator Thumb - 30 - 50 ton- After Jan 10561.05INV #162"/>
    <s v=""/>
    <s v="CZ - Winter Maintenance"/>
    <x v="5"/>
  </r>
  <r>
    <x v="1"/>
    <n v="6"/>
    <n v="0"/>
    <n v="10922"/>
    <s v="20211218-6"/>
    <n v="53510611"/>
    <s v="Access"/>
    <n v="0"/>
    <s v="Excavator - 36 ton- After Jan 10"/>
    <n v="146.96"/>
    <n v="5"/>
    <s v="Dynamic"/>
    <s v="110.22"/>
    <s v="0"/>
    <s v=""/>
    <s v=""/>
    <n v="734.8"/>
    <n v="95.524000000000001"/>
    <n v="830.32399999999984"/>
    <d v="2021-12-18T00:00:00"/>
    <n v="0"/>
    <x v="9"/>
    <d v="2022-01-17T00:00:00"/>
    <n v="175"/>
    <n v="0"/>
    <n v="0"/>
    <s v="Nathan Kyme"/>
    <s v="Winter Access Maintenance"/>
    <m/>
    <s v="VC7556-2019-017"/>
    <s v="929 OF"/>
    <m/>
    <m/>
    <m/>
    <s v="Approved"/>
    <m/>
    <m/>
    <s v="Scratching hills in Red Sucker with 336ex"/>
    <n v="6"/>
    <s v="C248-C256"/>
    <s v="Little Red Sucker Creek"/>
    <n v="0"/>
    <m/>
    <m/>
    <s v="36"/>
    <d v="2022-01-10T00:00:00"/>
    <s v=""/>
    <s v=""/>
    <m/>
    <m/>
    <m/>
    <s v="Mike Lecocq"/>
    <s v="06"/>
    <s v="Corbiere and Sons Contracting1092220211218-6Excavator - 36 ton- After Jan 105734.8"/>
    <s v="Corbiere and Sons Contracting1092220211218-6Excavator - 36 ton- After Jan 105734.8INV #162"/>
    <s v=""/>
    <s v="CZ - Winter Maintenance"/>
    <x v="5"/>
  </r>
  <r>
    <x v="1"/>
    <n v="6"/>
    <n v="0"/>
    <n v="10921"/>
    <s v="20211218-5"/>
    <n v="53510611"/>
    <s v="Access"/>
    <n v="0"/>
    <s v="Operator - Principle - After Jan 10"/>
    <n v="75"/>
    <n v="5.5"/>
    <s v="HR"/>
    <s v=""/>
    <s v=""/>
    <s v="0"/>
    <s v="0"/>
    <n v="412.5"/>
    <n v="53.625"/>
    <n v="466.12499999999994"/>
    <d v="2021-12-18T00:00:00"/>
    <n v="0"/>
    <x v="9"/>
    <d v="2022-01-17T00:00:00"/>
    <n v="175"/>
    <n v="0"/>
    <n v="0"/>
    <s v="Nathan Kyme"/>
    <s v="Winter Access Maintenance"/>
    <m/>
    <s v="VC7556-2019-017"/>
    <s v="929 OF"/>
    <m/>
    <m/>
    <m/>
    <s v="Approved"/>
    <m/>
    <m/>
    <s v="Repairing washed out road in Neys"/>
    <n v="6"/>
    <s v="C219-C239"/>
    <s v="Neys"/>
    <n v="0"/>
    <m/>
    <m/>
    <s v="36"/>
    <d v="2022-01-10T00:00:00"/>
    <s v=""/>
    <s v=""/>
    <m/>
    <m/>
    <m/>
    <s v="Mike Lecocq"/>
    <s v="06"/>
    <s v="Corbiere and Sons Contracting1092120211218-5Operator - Principle - After Jan 105.5412.5"/>
    <s v="Corbiere and Sons Contracting1092120211218-5Operator - Principle - After Jan 105.5412.5INV #162"/>
    <s v=""/>
    <s v="CZ - Winter Maintenance"/>
    <x v="5"/>
  </r>
  <r>
    <x v="1"/>
    <n v="6"/>
    <n v="0"/>
    <n v="10921"/>
    <s v="20211218-5"/>
    <n v="53510611"/>
    <s v="Access"/>
    <n v="0"/>
    <s v="L.O.A."/>
    <n v="210"/>
    <n v="1"/>
    <s v="DAY"/>
    <s v=""/>
    <s v=""/>
    <s v="0"/>
    <s v="0"/>
    <n v="210"/>
    <n v="27.3"/>
    <n v="237.29999999999998"/>
    <d v="2021-12-18T00:00:00"/>
    <n v="0"/>
    <x v="9"/>
    <d v="2022-01-17T00:00:00"/>
    <n v="175"/>
    <n v="0"/>
    <n v="0"/>
    <s v="Nathan Kyme"/>
    <s v="Winter Access Maintenance"/>
    <m/>
    <s v="VC7556-2019-017"/>
    <s v="929 OF"/>
    <m/>
    <m/>
    <m/>
    <s v="Approved"/>
    <m/>
    <m/>
    <s v="Repairing washed out road in Neys"/>
    <n v="6"/>
    <s v="C219-C239"/>
    <s v="Neys"/>
    <n v="0"/>
    <m/>
    <m/>
    <s v="36"/>
    <d v="2022-01-10T00:00:00"/>
    <s v=""/>
    <s v=""/>
    <m/>
    <m/>
    <m/>
    <s v="Mike Lecocq"/>
    <s v="06"/>
    <s v="Corbiere and Sons Contracting1092120211218-5L.O.A.1210"/>
    <s v="Corbiere and Sons Contracting1092120211218-5L.O.A.1210INV #162"/>
    <s v=""/>
    <s v="CZ - Winter Maintenance"/>
    <x v="5"/>
  </r>
  <r>
    <x v="1"/>
    <n v="6"/>
    <n v="0"/>
    <n v="10921"/>
    <s v="20211218-5"/>
    <n v="53510611"/>
    <s v="Access"/>
    <n v="0"/>
    <s v="Light Truck - Pick up- After Jan 10"/>
    <n v="243.75"/>
    <n v="1"/>
    <s v="DAY"/>
    <s v="0"/>
    <s v="0"/>
    <s v=""/>
    <s v=""/>
    <n v="243.75"/>
    <n v="31.6875"/>
    <n v="275.4375"/>
    <d v="2021-12-18T00:00:00"/>
    <n v="0"/>
    <x v="9"/>
    <d v="2022-01-17T00:00:00"/>
    <n v="175"/>
    <n v="0"/>
    <n v="0"/>
    <s v="Nathan Kyme"/>
    <s v="Winter Access Maintenance"/>
    <m/>
    <s v="VC7556-2019-017"/>
    <s v="929 OF"/>
    <m/>
    <m/>
    <m/>
    <s v="Approved"/>
    <m/>
    <m/>
    <s v="Repairing washed out road in Neys"/>
    <n v="6"/>
    <s v="C219-C239"/>
    <s v="Neys"/>
    <n v="0"/>
    <m/>
    <m/>
    <s v="36"/>
    <d v="2022-01-10T00:00:00"/>
    <s v=""/>
    <s v=""/>
    <m/>
    <m/>
    <m/>
    <s v="Mike Lecocq"/>
    <s v="06"/>
    <s v="Corbiere and Sons Contracting1092120211218-5Light Truck - Pick up- After Jan 101243.75"/>
    <s v="Corbiere and Sons Contracting1092120211218-5Light Truck - Pick up- After Jan 101243.75INV #162"/>
    <s v=""/>
    <s v="CZ - Winter Maintenance"/>
    <x v="5"/>
  </r>
  <r>
    <x v="1"/>
    <n v="6"/>
    <n v="0"/>
    <n v="10921"/>
    <s v="20211218-5"/>
    <n v="53510611"/>
    <s v="Access"/>
    <n v="0"/>
    <s v="Excavator Thumb - 30 - 50 ton- After Jan 10"/>
    <n v="12.21"/>
    <n v="5"/>
    <s v="HR"/>
    <s v="0"/>
    <s v="0"/>
    <s v=""/>
    <s v=""/>
    <n v="61.05"/>
    <n v="7.9364999999999997"/>
    <n v="68.986499999999992"/>
    <d v="2021-12-18T00:00:00"/>
    <n v="0"/>
    <x v="9"/>
    <d v="2022-01-17T00:00:00"/>
    <n v="175"/>
    <n v="0"/>
    <n v="0"/>
    <s v="Nathan Kyme"/>
    <s v="Winter Access Maintenance"/>
    <m/>
    <s v="VC7556-2019-017"/>
    <s v="929 OF"/>
    <m/>
    <m/>
    <m/>
    <s v="Approved"/>
    <m/>
    <m/>
    <s v="Repairing washed out road in Neys"/>
    <n v="6"/>
    <s v="C219-C239"/>
    <s v="Neys"/>
    <n v="0"/>
    <m/>
    <m/>
    <s v="36"/>
    <d v="2022-01-10T00:00:00"/>
    <s v=""/>
    <s v=""/>
    <m/>
    <m/>
    <m/>
    <s v="Mike Lecocq"/>
    <s v="06"/>
    <s v="Corbiere and Sons Contracting1092120211218-5Excavator Thumb - 30 - 50 ton- After Jan 10561.05"/>
    <s v="Corbiere and Sons Contracting1092120211218-5Excavator Thumb - 30 - 50 ton- After Jan 10561.05INV #162"/>
    <s v=""/>
    <s v="CZ - Winter Maintenance"/>
    <x v="5"/>
  </r>
  <r>
    <x v="1"/>
    <n v="6"/>
    <n v="0"/>
    <n v="10921"/>
    <s v="20211218-5"/>
    <n v="53510611"/>
    <s v="Access"/>
    <n v="0"/>
    <s v="Excavator - 36 ton- After Jan 10"/>
    <n v="146.96"/>
    <n v="5"/>
    <s v="Dynamic"/>
    <s v="0"/>
    <s v="0"/>
    <s v=""/>
    <s v=""/>
    <n v="734.8"/>
    <n v="95.524000000000001"/>
    <n v="830.32399999999984"/>
    <d v="2021-12-18T00:00:00"/>
    <n v="0"/>
    <x v="9"/>
    <d v="2022-01-17T00:00:00"/>
    <n v="175"/>
    <n v="0"/>
    <n v="0"/>
    <s v="Nathan Kyme"/>
    <s v="Winter Access Maintenance"/>
    <m/>
    <s v="VC7556-2019-017"/>
    <s v="929 OF"/>
    <m/>
    <m/>
    <m/>
    <s v="Approved"/>
    <m/>
    <m/>
    <s v="Repairing washed out road in Neys"/>
    <n v="6"/>
    <s v="C219-C239"/>
    <s v="Neys"/>
    <n v="0"/>
    <m/>
    <m/>
    <s v="36"/>
    <d v="2022-01-10T00:00:00"/>
    <s v=""/>
    <s v=""/>
    <m/>
    <m/>
    <m/>
    <s v="Mike Lecocq"/>
    <s v="06"/>
    <s v="Corbiere and Sons Contracting1092120211218-5Excavator - 36 ton- After Jan 105734.8"/>
    <s v="Corbiere and Sons Contracting1092120211218-5Excavator - 36 ton- After Jan 105734.8INV #162"/>
    <s v=""/>
    <s v="CZ - Winter Maintenance"/>
    <x v="5"/>
  </r>
  <r>
    <x v="1"/>
    <n v="6"/>
    <n v="0"/>
    <n v="10917"/>
    <s v="20211217-5"/>
    <n v="53510611"/>
    <s v="Access"/>
    <n v="0"/>
    <s v="Operator - Principle - After Jan 10"/>
    <n v="75"/>
    <n v="11"/>
    <s v="HR"/>
    <s v=""/>
    <s v=""/>
    <s v="75"/>
    <s v="0"/>
    <n v="825"/>
    <n v="107.25"/>
    <n v="932.24999999999989"/>
    <d v="2021-12-17T00:00:00"/>
    <n v="0"/>
    <x v="9"/>
    <d v="2022-01-17T00:00:00"/>
    <n v="175"/>
    <n v="0"/>
    <n v="0"/>
    <s v="Nathan Kyme"/>
    <s v="Winter Access Maintenance"/>
    <m/>
    <s v="VC7556-2019-017"/>
    <s v="929 OF"/>
    <m/>
    <m/>
    <m/>
    <s v="Approved"/>
    <m/>
    <m/>
    <s v="Repairing washed out road in Neys"/>
    <n v="6"/>
    <s v="C219-C235"/>
    <s v="Neys"/>
    <n v="0"/>
    <m/>
    <m/>
    <s v="37"/>
    <d v="2022-01-11T00:00:00"/>
    <s v=""/>
    <s v=""/>
    <m/>
    <m/>
    <m/>
    <s v="Harold Furlong"/>
    <s v="06"/>
    <s v="Corbiere and Sons Contracting1091720211217-5Operator - Principle - After Jan 1011825"/>
    <s v="Corbiere and Sons Contracting1091720211217-5Operator - Principle - After Jan 1011825INV #162"/>
    <s v=""/>
    <s v="CZ - Winter Maintenance"/>
    <x v="5"/>
  </r>
  <r>
    <x v="1"/>
    <n v="6"/>
    <n v="0"/>
    <n v="10917"/>
    <s v="20211217-5"/>
    <n v="53510611"/>
    <s v="Access"/>
    <n v="0"/>
    <s v="L.O.A."/>
    <n v="210"/>
    <n v="1"/>
    <s v="DAY"/>
    <s v=""/>
    <s v=""/>
    <m/>
    <s v="0"/>
    <n v="210"/>
    <n v="27.3"/>
    <n v="237.29999999999998"/>
    <d v="2021-12-17T00:00:00"/>
    <n v="0"/>
    <x v="9"/>
    <d v="2022-01-17T00:00:00"/>
    <n v="175"/>
    <n v="0"/>
    <n v="0"/>
    <s v="Nathan Kyme"/>
    <s v="Winter Access Maintenance"/>
    <m/>
    <s v="VC7556-2019-017"/>
    <s v="929 OF"/>
    <m/>
    <m/>
    <m/>
    <s v="Approved"/>
    <m/>
    <m/>
    <s v="Repairing washed out road in Neys"/>
    <n v="6"/>
    <s v="C219-C235"/>
    <s v="Neys"/>
    <n v="0"/>
    <m/>
    <m/>
    <s v="37"/>
    <d v="2022-01-11T00:00:00"/>
    <s v=""/>
    <s v=""/>
    <m/>
    <m/>
    <m/>
    <s v="Harold Furlong"/>
    <s v="06"/>
    <s v="Corbiere and Sons Contracting1091720211217-5L.O.A.1210"/>
    <s v="Corbiere and Sons Contracting1091720211217-5L.O.A.1210INV #162"/>
    <s v=""/>
    <s v="CZ - Winter Maintenance"/>
    <x v="5"/>
  </r>
  <r>
    <x v="1"/>
    <n v="6"/>
    <n v="0"/>
    <n v="10917"/>
    <s v="20211217-5"/>
    <n v="53510611"/>
    <s v="Access"/>
    <n v="0"/>
    <s v="Light Truck - Pick up- After Jan 10"/>
    <n v="243.75"/>
    <n v="1"/>
    <s v="DAY"/>
    <s v="182.81"/>
    <s v="0"/>
    <s v=""/>
    <s v=""/>
    <n v="243.75"/>
    <n v="31.6875"/>
    <n v="275.4375"/>
    <d v="2021-12-17T00:00:00"/>
    <n v="0"/>
    <x v="9"/>
    <d v="2022-01-17T00:00:00"/>
    <n v="175"/>
    <n v="0"/>
    <n v="0"/>
    <s v="Nathan Kyme"/>
    <s v="Winter Access Maintenance"/>
    <m/>
    <s v="VC7556-2019-017"/>
    <s v="929 OF"/>
    <m/>
    <m/>
    <m/>
    <s v="Approved"/>
    <m/>
    <m/>
    <s v="Repairing washed out road in Neys"/>
    <n v="6"/>
    <s v="C219-C235"/>
    <s v="Neys"/>
    <n v="0"/>
    <m/>
    <m/>
    <s v="37"/>
    <d v="2022-01-11T00:00:00"/>
    <s v=""/>
    <s v=""/>
    <m/>
    <m/>
    <m/>
    <s v="Harold Furlong"/>
    <s v="06"/>
    <s v="Corbiere and Sons Contracting1091720211217-5Light Truck - Pick up- After Jan 101243.75"/>
    <s v="Corbiere and Sons Contracting1091720211217-5Light Truck - Pick up- After Jan 101243.75INV #162"/>
    <s v=""/>
    <s v="CZ - Winter Maintenance"/>
    <x v="5"/>
  </r>
  <r>
    <x v="1"/>
    <n v="6"/>
    <n v="0"/>
    <n v="10917"/>
    <s v="20211217-5"/>
    <n v="53510611"/>
    <s v="Access"/>
    <n v="0"/>
    <s v="Excavator Thumb - 30 - 50 ton- After Jan 10"/>
    <n v="12.21"/>
    <n v="8"/>
    <s v="HR"/>
    <s v="9.16"/>
    <s v="0"/>
    <s v=""/>
    <s v=""/>
    <n v="97.68"/>
    <n v="12.698400000000001"/>
    <n v="110.3784"/>
    <d v="2021-12-17T00:00:00"/>
    <n v="0"/>
    <x v="9"/>
    <d v="2022-01-17T00:00:00"/>
    <n v="175"/>
    <n v="0"/>
    <n v="0"/>
    <s v="Nathan Kyme"/>
    <s v="Winter Access Maintenance"/>
    <m/>
    <s v="VC7556-2019-017"/>
    <s v="929 OF"/>
    <m/>
    <m/>
    <m/>
    <s v="Approved"/>
    <m/>
    <m/>
    <s v="Repairing washed out road in Neys"/>
    <n v="6"/>
    <s v="C219-C235"/>
    <s v="Neys"/>
    <n v="0"/>
    <m/>
    <m/>
    <s v="37"/>
    <d v="2022-01-11T00:00:00"/>
    <s v=""/>
    <s v=""/>
    <m/>
    <m/>
    <m/>
    <s v="Harold Furlong"/>
    <s v="06"/>
    <s v="Corbiere and Sons Contracting1091720211217-5Excavator Thumb - 30 - 50 ton- After Jan 10897.68"/>
    <s v="Corbiere and Sons Contracting1091720211217-5Excavator Thumb - 30 - 50 ton- After Jan 10897.68INV #162"/>
    <s v=""/>
    <s v="CZ - Winter Maintenance"/>
    <x v="5"/>
  </r>
  <r>
    <x v="1"/>
    <n v="6"/>
    <n v="0"/>
    <n v="10917"/>
    <s v="20211217-5"/>
    <n v="53510611"/>
    <s v="Access"/>
    <n v="0"/>
    <s v="Excavator - 36 ton- After Jan 10"/>
    <n v="146.96"/>
    <n v="8"/>
    <s v="Dynamic"/>
    <s v="110.22"/>
    <s v="0"/>
    <s v=""/>
    <s v=""/>
    <n v="1175.68"/>
    <n v="152.83840000000001"/>
    <n v="1328.5183999999999"/>
    <d v="2021-12-17T00:00:00"/>
    <n v="0"/>
    <x v="9"/>
    <d v="2022-01-17T00:00:00"/>
    <n v="175"/>
    <n v="0"/>
    <n v="0"/>
    <s v="Nathan Kyme"/>
    <s v="Winter Access Maintenance"/>
    <m/>
    <s v="VC7556-2019-017"/>
    <s v="929 OF"/>
    <m/>
    <m/>
    <m/>
    <s v="Approved"/>
    <m/>
    <m/>
    <s v="Repairing washed out road in Neys"/>
    <n v="6"/>
    <s v="C219-C235"/>
    <s v="Neys"/>
    <n v="0"/>
    <m/>
    <m/>
    <s v="37"/>
    <d v="2022-01-11T00:00:00"/>
    <s v=""/>
    <s v=""/>
    <m/>
    <m/>
    <m/>
    <s v="Harold Furlong"/>
    <s v="06"/>
    <s v="Corbiere and Sons Contracting1091720211217-5Excavator - 36 ton- After Jan 1081175.68"/>
    <s v="Corbiere and Sons Contracting1091720211217-5Excavator - 36 ton- After Jan 1081175.68INV #162"/>
    <s v=""/>
    <s v="CZ - Winter Maintenance"/>
    <x v="5"/>
  </r>
  <r>
    <x v="1"/>
    <n v="6"/>
    <n v="0"/>
    <n v="10911"/>
    <s v="20211216-6"/>
    <n v="53510511"/>
    <s v="Access"/>
    <n v="0"/>
    <s v="Operator - Intermdiate  - After Jan 10"/>
    <n v="70"/>
    <n v="3"/>
    <s v="HR"/>
    <s v=""/>
    <s v=""/>
    <s v="0"/>
    <s v="0"/>
    <n v="210"/>
    <n v="27.3"/>
    <n v="237.29999999999998"/>
    <d v="2021-12-16T00:00:00"/>
    <n v="0"/>
    <x v="9"/>
    <d v="2022-01-17T00:00:00"/>
    <n v="175"/>
    <n v="0"/>
    <n v="0"/>
    <s v="Nathan Kyme"/>
    <s v="Winter Access Maintenance"/>
    <m/>
    <s v="VC7556-2019-017"/>
    <s v="929 OF"/>
    <m/>
    <m/>
    <m/>
    <s v="Approved"/>
    <m/>
    <m/>
    <s v="WAM Activities"/>
    <n v="6"/>
    <s v="C130-C151"/>
    <s v="Lake A"/>
    <n v="0"/>
    <m/>
    <m/>
    <s v="36"/>
    <d v="2022-01-12T00:00:00"/>
    <s v=""/>
    <s v=""/>
    <m/>
    <m/>
    <m/>
    <s v="Mike Lecocq"/>
    <s v="05"/>
    <s v="Corbiere and Sons Contracting1091120211216-6Operator - Intermdiate  - After Jan 103210"/>
    <s v="Corbiere and Sons Contracting1091120211216-6Operator - Intermdiate  - After Jan 103210INV #162"/>
    <s v=""/>
    <s v="CZ - Winter Maintenance"/>
    <x v="5"/>
  </r>
  <r>
    <x v="1"/>
    <n v="6"/>
    <n v="0"/>
    <n v="10911"/>
    <s v="20211216-6"/>
    <n v="53510511"/>
    <s v="Access"/>
    <n v="0"/>
    <s v="Pickup w/ plow and sander"/>
    <n v="80"/>
    <n v="3"/>
    <m/>
    <s v="0"/>
    <s v="0"/>
    <s v=""/>
    <s v=""/>
    <n v="240"/>
    <n v="31.200000000000003"/>
    <n v="271.2"/>
    <d v="2021-12-16T00:00:00"/>
    <n v="0"/>
    <x v="9"/>
    <d v="2022-01-17T00:00:00"/>
    <n v="175"/>
    <n v="0"/>
    <n v="0"/>
    <s v="Nathan Kyme"/>
    <s v="Winter Access Maintenance"/>
    <m/>
    <s v="VC7556-2019-017"/>
    <s v="929 OF"/>
    <m/>
    <m/>
    <m/>
    <s v="Approved"/>
    <m/>
    <m/>
    <s v="WAM Activities"/>
    <n v="6"/>
    <s v="C130-C151"/>
    <s v="Lake A"/>
    <n v="0"/>
    <m/>
    <m/>
    <s v="36"/>
    <d v="2022-01-12T00:00:00"/>
    <s v=""/>
    <s v=""/>
    <m/>
    <m/>
    <m/>
    <s v="Mike Lecocq"/>
    <s v="05"/>
    <s v="Corbiere and Sons Contracting1091120211216-6Pickup w/ plow and sander3240"/>
    <s v="Corbiere and Sons Contracting1091120211216-6Pickup w/ plow and sander3240INV #162"/>
    <s v=""/>
    <s v="CZ - Winter Maintenance"/>
    <x v="5"/>
  </r>
  <r>
    <x v="1"/>
    <n v="6"/>
    <n v="0"/>
    <n v="10904"/>
    <s v="20211215-6"/>
    <n v="53510511"/>
    <s v="Access"/>
    <n v="0"/>
    <s v="Operator - Intermdiate  - After Jan 10"/>
    <n v="70"/>
    <n v="3"/>
    <s v="HR"/>
    <s v=""/>
    <s v=""/>
    <s v="0"/>
    <s v="0"/>
    <n v="210"/>
    <n v="27.3"/>
    <n v="237.29999999999998"/>
    <d v="2021-12-15T00:00:00"/>
    <n v="0"/>
    <x v="9"/>
    <d v="2022-01-17T00:00:00"/>
    <n v="175"/>
    <n v="0"/>
    <n v="0"/>
    <s v="Nathan Kyme"/>
    <s v="Winter Access Maintenance"/>
    <m/>
    <s v="VC7556-2019-017"/>
    <s v="929 OF"/>
    <m/>
    <m/>
    <m/>
    <s v="Approved"/>
    <m/>
    <m/>
    <s v="WAM Activities Lake A"/>
    <n v="6"/>
    <s v="C130-C151"/>
    <s v="Lake A"/>
    <n v="0"/>
    <m/>
    <m/>
    <s v="36"/>
    <d v="2022-01-12T00:00:00"/>
    <s v=""/>
    <s v=""/>
    <m/>
    <m/>
    <m/>
    <s v="Mike Lecocq"/>
    <s v="05"/>
    <s v="Corbiere and Sons Contracting1090420211215-6Operator - Intermdiate  - After Jan 103210"/>
    <s v="Corbiere and Sons Contracting1090420211215-6Operator - Intermdiate  - After Jan 103210INV #162"/>
    <s v=""/>
    <s v="CZ - Winter Maintenance"/>
    <x v="5"/>
  </r>
  <r>
    <x v="1"/>
    <n v="6"/>
    <n v="0"/>
    <n v="10904"/>
    <s v="20211215-6"/>
    <n v="53510511"/>
    <s v="Access"/>
    <n v="0"/>
    <s v="Pickup w/ plow and sander"/>
    <n v="80"/>
    <n v="3"/>
    <m/>
    <s v="0"/>
    <s v="0"/>
    <s v=""/>
    <s v=""/>
    <n v="240"/>
    <n v="31.200000000000003"/>
    <n v="271.2"/>
    <d v="2021-12-15T00:00:00"/>
    <n v="0"/>
    <x v="9"/>
    <d v="2022-01-17T00:00:00"/>
    <n v="175"/>
    <n v="0"/>
    <n v="0"/>
    <s v="Nathan Kyme"/>
    <s v="Winter Access Maintenance"/>
    <m/>
    <s v="VC7556-2019-017"/>
    <s v="929 OF"/>
    <m/>
    <m/>
    <m/>
    <s v="Approved"/>
    <m/>
    <m/>
    <s v="WAM Activities Lake A"/>
    <n v="6"/>
    <s v="C130-C151"/>
    <s v="Lake A"/>
    <n v="0"/>
    <m/>
    <m/>
    <s v="36"/>
    <d v="2022-01-12T00:00:00"/>
    <s v=""/>
    <s v=""/>
    <m/>
    <m/>
    <m/>
    <s v="Mike Lecocq"/>
    <s v="05"/>
    <s v="Corbiere and Sons Contracting1090420211215-6Pickup w/ plow and sander3240"/>
    <s v="Corbiere and Sons Contracting1090420211215-6Pickup w/ plow and sander3240INV #162"/>
    <s v=""/>
    <s v="CZ - Winter Maintenance"/>
    <x v="5"/>
  </r>
  <r>
    <x v="1"/>
    <n v="6"/>
    <n v="0"/>
    <n v="10886"/>
    <s v="20211212-14"/>
    <n v="53510611"/>
    <s v="Access"/>
    <n v="0"/>
    <s v="Operator - Intermdiate  - After Jan 10"/>
    <n v="70"/>
    <n v="2"/>
    <s v="HR"/>
    <s v=""/>
    <s v=""/>
    <s v="0"/>
    <s v="0"/>
    <n v="140"/>
    <n v="18.2"/>
    <n v="158.19999999999999"/>
    <d v="2021-12-12T00:00:00"/>
    <n v="0"/>
    <x v="9"/>
    <d v="2022-01-17T00:00:00"/>
    <n v="175"/>
    <n v="0"/>
    <n v="0"/>
    <s v="Nathan Kyme"/>
    <s v="Winter Access Maintenance"/>
    <m/>
    <s v="VC7556-2019-017"/>
    <s v="929 OF"/>
    <m/>
    <m/>
    <m/>
    <s v="Approved"/>
    <m/>
    <m/>
    <s v="WAM Activities on Lake A"/>
    <n v="6"/>
    <s v="C130-C151"/>
    <s v="Lake A"/>
    <n v="0"/>
    <d v="2021-12-31T00:00:00"/>
    <m/>
    <s v="36"/>
    <d v="2022-01-06T00:00:00"/>
    <s v=""/>
    <s v=""/>
    <m/>
    <m/>
    <m/>
    <s v="Mike Lecocq"/>
    <s v="06"/>
    <s v="Corbiere and Sons Contracting1088620211212-14Operator - Intermdiate  - After Jan 102140"/>
    <s v="Corbiere and Sons Contracting1088620211212-14Operator - Intermdiate  - After Jan 102140INV #162"/>
    <s v=""/>
    <s v="CZ - Winter Maintenance"/>
    <x v="5"/>
  </r>
  <r>
    <x v="1"/>
    <n v="6"/>
    <n v="0"/>
    <n v="10886"/>
    <s v="20211212-14"/>
    <n v="53510611"/>
    <s v="Access"/>
    <n v="0"/>
    <s v="Pickup w/ plow and sander"/>
    <n v="80"/>
    <n v="2"/>
    <m/>
    <s v="0"/>
    <s v="0"/>
    <s v=""/>
    <s v=""/>
    <n v="160"/>
    <n v="20.8"/>
    <n v="180.79999999999998"/>
    <d v="2021-12-12T00:00:00"/>
    <n v="0"/>
    <x v="9"/>
    <d v="2022-01-17T00:00:00"/>
    <n v="175"/>
    <n v="0"/>
    <n v="0"/>
    <s v="Nathan Kyme"/>
    <s v="Winter Access Maintenance"/>
    <m/>
    <s v="VC7556-2019-017"/>
    <s v="929 OF"/>
    <m/>
    <m/>
    <m/>
    <s v="Approved"/>
    <m/>
    <m/>
    <s v="WAM Activities on Lake A"/>
    <n v="6"/>
    <s v="C130-C151"/>
    <s v="Lake A"/>
    <n v="0"/>
    <d v="2021-12-31T00:00:00"/>
    <m/>
    <s v="36"/>
    <d v="2022-01-06T00:00:00"/>
    <s v=""/>
    <s v=""/>
    <m/>
    <m/>
    <m/>
    <s v="Mike Lecocq"/>
    <s v="06"/>
    <s v="Corbiere and Sons Contracting1088620211212-14Pickup w/ plow and sander2160"/>
    <s v="Corbiere and Sons Contracting1088620211212-14Pickup w/ plow and sander2160INV #162"/>
    <s v=""/>
    <s v="CZ - Winter Maintenance"/>
    <x v="5"/>
  </r>
  <r>
    <x v="1"/>
    <n v="6"/>
    <n v="0"/>
    <n v="10885"/>
    <s v="20211212-13"/>
    <n v="53510611"/>
    <s v="Access"/>
    <n v="0"/>
    <s v="Operator - Intermdiate  - After Jan 10"/>
    <n v="70"/>
    <n v="2"/>
    <s v="HR"/>
    <s v=""/>
    <s v=""/>
    <s v="0"/>
    <s v="0"/>
    <n v="140"/>
    <n v="18.2"/>
    <n v="158.19999999999999"/>
    <d v="2021-12-12T00:00:00"/>
    <n v="0"/>
    <x v="9"/>
    <d v="2022-01-17T00:00:00"/>
    <n v="175"/>
    <n v="0"/>
    <n v="0"/>
    <s v="Nathan Kyme"/>
    <s v="Winter Access Maintenance"/>
    <m/>
    <s v="VC7556-2019-017"/>
    <s v="929 OF"/>
    <m/>
    <m/>
    <m/>
    <s v="Approved"/>
    <m/>
    <m/>
    <s v="WAM Activities on Neys"/>
    <n v="6"/>
    <s v="C152 - C157"/>
    <s v="Jackfish Lake"/>
    <n v="0"/>
    <d v="2021-12-31T00:00:00"/>
    <m/>
    <s v="36"/>
    <d v="2022-01-06T00:00:00"/>
    <s v=""/>
    <s v=""/>
    <m/>
    <m/>
    <m/>
    <s v="Mike Lecocq"/>
    <s v="06"/>
    <s v="Corbiere and Sons Contracting1088520211212-13Operator - Intermdiate  - After Jan 102140"/>
    <s v="Corbiere and Sons Contracting1088520211212-13Operator - Intermdiate  - After Jan 102140INV #162"/>
    <s v=""/>
    <s v="CZ - Winter Maintenance"/>
    <x v="5"/>
  </r>
  <r>
    <x v="1"/>
    <n v="6"/>
    <n v="0"/>
    <n v="10885"/>
    <s v="20211212-13"/>
    <n v="53510611"/>
    <s v="Access"/>
    <n v="0"/>
    <s v="Pickup w/ plow and sander"/>
    <n v="80"/>
    <n v="2"/>
    <m/>
    <s v="0"/>
    <s v="0"/>
    <s v=""/>
    <s v=""/>
    <n v="160"/>
    <n v="20.8"/>
    <n v="180.79999999999998"/>
    <d v="2021-12-12T00:00:00"/>
    <n v="0"/>
    <x v="9"/>
    <d v="2022-01-17T00:00:00"/>
    <n v="175"/>
    <n v="0"/>
    <n v="0"/>
    <s v="Nathan Kyme"/>
    <s v="Winter Access Maintenance"/>
    <m/>
    <s v="VC7556-2019-017"/>
    <s v="929 OF"/>
    <m/>
    <m/>
    <m/>
    <s v="Approved"/>
    <m/>
    <m/>
    <s v="WAM Activities on Neys"/>
    <n v="6"/>
    <s v="C152 - C157"/>
    <s v="Jackfish Lake"/>
    <n v="0"/>
    <d v="2021-12-31T00:00:00"/>
    <m/>
    <s v="36"/>
    <d v="2022-01-06T00:00:00"/>
    <s v=""/>
    <s v=""/>
    <m/>
    <m/>
    <m/>
    <s v="Mike Lecocq"/>
    <s v="06"/>
    <s v="Corbiere and Sons Contracting1088520211212-13Pickup w/ plow and sander2160"/>
    <s v="Corbiere and Sons Contracting1088520211212-13Pickup w/ plow and sander2160INV #162"/>
    <s v=""/>
    <s v="CZ - Winter Maintenance"/>
    <x v="5"/>
  </r>
  <r>
    <x v="1"/>
    <n v="6"/>
    <n v="0"/>
    <n v="10884"/>
    <s v="20211212-12"/>
    <n v="53510611"/>
    <s v="Access"/>
    <n v="0"/>
    <s v="Operator - Intermdiate  - After Jan 10"/>
    <n v="70"/>
    <n v="3"/>
    <s v="HR"/>
    <s v=""/>
    <s v=""/>
    <s v="0"/>
    <s v="0"/>
    <n v="210"/>
    <n v="27.3"/>
    <n v="237.29999999999998"/>
    <d v="2021-12-12T00:00:00"/>
    <n v="0"/>
    <x v="9"/>
    <d v="2022-01-17T00:00:00"/>
    <n v="175"/>
    <n v="0"/>
    <n v="0"/>
    <s v="Nathan Kyme"/>
    <s v="Winter Access Maintenance"/>
    <m/>
    <s v="VC7556-2019-017"/>
    <s v="929 OF"/>
    <m/>
    <m/>
    <m/>
    <s v="Approved"/>
    <m/>
    <m/>
    <s v="WAM Activities on Neys"/>
    <n v="6"/>
    <s v="C186 - C195"/>
    <s v="Del Lake West"/>
    <n v="0"/>
    <d v="2021-12-31T00:00:00"/>
    <m/>
    <s v="36"/>
    <d v="2022-01-06T00:00:00"/>
    <s v=""/>
    <s v=""/>
    <m/>
    <m/>
    <m/>
    <s v="Mike Lecocq"/>
    <s v="06"/>
    <s v="Corbiere and Sons Contracting1088420211212-12Operator - Intermdiate  - After Jan 103210"/>
    <s v="Corbiere and Sons Contracting1088420211212-12Operator - Intermdiate  - After Jan 103210INV #162"/>
    <s v=""/>
    <s v="CZ - Winter Maintenance"/>
    <x v="5"/>
  </r>
  <r>
    <x v="1"/>
    <n v="6"/>
    <n v="0"/>
    <n v="10884"/>
    <s v="20211212-12"/>
    <n v="53510611"/>
    <s v="Access"/>
    <n v="0"/>
    <s v="Pickup w/ plow and sander"/>
    <n v="80"/>
    <n v="3"/>
    <m/>
    <s v="0"/>
    <s v="0"/>
    <s v=""/>
    <s v=""/>
    <n v="240"/>
    <n v="31.200000000000003"/>
    <n v="271.2"/>
    <d v="2021-12-12T00:00:00"/>
    <n v="0"/>
    <x v="9"/>
    <d v="2022-01-17T00:00:00"/>
    <n v="175"/>
    <n v="0"/>
    <n v="0"/>
    <s v="Nathan Kyme"/>
    <s v="Winter Access Maintenance"/>
    <m/>
    <s v="VC7556-2019-017"/>
    <s v="929 OF"/>
    <m/>
    <m/>
    <m/>
    <s v="Approved"/>
    <m/>
    <m/>
    <s v="WAM Activities on Neys"/>
    <n v="6"/>
    <s v="C186 - C195"/>
    <s v="Del Lake West"/>
    <n v="0"/>
    <d v="2021-12-31T00:00:00"/>
    <m/>
    <s v="36"/>
    <d v="2022-01-06T00:00:00"/>
    <s v=""/>
    <s v=""/>
    <m/>
    <m/>
    <m/>
    <s v="Mike Lecocq"/>
    <s v="06"/>
    <s v="Corbiere and Sons Contracting1088420211212-12Pickup w/ plow and sander3240"/>
    <s v="Corbiere and Sons Contracting1088420211212-12Pickup w/ plow and sander3240INV #162"/>
    <s v=""/>
    <s v="CZ - Winter Maintenance"/>
    <x v="5"/>
  </r>
  <r>
    <x v="1"/>
    <n v="6"/>
    <n v="0"/>
    <n v="10883"/>
    <s v="20211212-11"/>
    <n v="53510611"/>
    <s v="Access"/>
    <n v="0"/>
    <s v="Operator - Intermdiate  - After Jan 10"/>
    <n v="70"/>
    <n v="4"/>
    <s v="HR"/>
    <s v=""/>
    <s v=""/>
    <s v="70"/>
    <s v="0"/>
    <n v="280"/>
    <n v="36.4"/>
    <n v="316.39999999999998"/>
    <d v="2021-12-12T00:00:00"/>
    <n v="0"/>
    <x v="9"/>
    <d v="2022-01-17T00:00:00"/>
    <n v="175"/>
    <n v="0"/>
    <n v="0"/>
    <s v="Nathan Kyme"/>
    <s v="Winter Access Maintenance"/>
    <m/>
    <s v="VC7556-2019-017"/>
    <s v="929 OF"/>
    <m/>
    <m/>
    <m/>
    <s v="Approved"/>
    <m/>
    <m/>
    <s v="WAM Activities on Neys"/>
    <n v="6"/>
    <s v="C219-C235"/>
    <s v="Neys"/>
    <n v="0"/>
    <d v="2021-12-31T00:00:00"/>
    <m/>
    <s v="36"/>
    <d v="2022-01-06T00:00:00"/>
    <s v=""/>
    <s v=""/>
    <m/>
    <m/>
    <m/>
    <s v="Mike Lecocq"/>
    <s v="06"/>
    <s v="Corbiere and Sons Contracting1088320211212-11Operator - Intermdiate  - After Jan 104280"/>
    <s v="Corbiere and Sons Contracting1088320211212-11Operator - Intermdiate  - After Jan 104280INV #162"/>
    <s v=""/>
    <s v="CZ - Winter Maintenance"/>
    <x v="5"/>
  </r>
  <r>
    <x v="1"/>
    <n v="6"/>
    <n v="0"/>
    <n v="10883"/>
    <s v="20211212-11"/>
    <n v="53510611"/>
    <s v="Access"/>
    <n v="0"/>
    <s v="L.O.A."/>
    <n v="210"/>
    <n v="1"/>
    <s v="DAY"/>
    <s v=""/>
    <s v=""/>
    <m/>
    <s v="0"/>
    <n v="210"/>
    <n v="27.3"/>
    <n v="237.29999999999998"/>
    <d v="2021-12-12T00:00:00"/>
    <n v="0"/>
    <x v="9"/>
    <d v="2022-01-17T00:00:00"/>
    <n v="175"/>
    <n v="0"/>
    <n v="0"/>
    <s v="Nathan Kyme"/>
    <s v="Winter Access Maintenance"/>
    <m/>
    <s v="VC7556-2019-017"/>
    <s v="929 OF"/>
    <m/>
    <m/>
    <m/>
    <s v="Approved"/>
    <m/>
    <m/>
    <s v="WAM Activities on Neys"/>
    <n v="6"/>
    <s v="C219-C235"/>
    <s v="Neys"/>
    <n v="0"/>
    <d v="2021-12-31T00:00:00"/>
    <m/>
    <s v="36"/>
    <d v="2022-01-06T00:00:00"/>
    <s v=""/>
    <s v=""/>
    <m/>
    <m/>
    <m/>
    <s v="Mike Lecocq"/>
    <s v="06"/>
    <s v="Corbiere and Sons Contracting1088320211212-11L.O.A.1210"/>
    <s v="Corbiere and Sons Contracting1088320211212-11L.O.A.1210INV #162"/>
    <s v=""/>
    <s v="CZ - Winter Maintenance"/>
    <x v="5"/>
  </r>
  <r>
    <x v="1"/>
    <n v="6"/>
    <n v="0"/>
    <n v="10883"/>
    <s v="20211212-11"/>
    <n v="53510611"/>
    <s v="Access"/>
    <n v="0"/>
    <s v="Pickup w/ plow and sander"/>
    <n v="80"/>
    <n v="4"/>
    <m/>
    <s v="0"/>
    <s v="0"/>
    <s v=""/>
    <s v=""/>
    <n v="320"/>
    <n v="41.6"/>
    <n v="361.59999999999997"/>
    <d v="2021-12-12T00:00:00"/>
    <n v="0"/>
    <x v="9"/>
    <d v="2022-01-17T00:00:00"/>
    <n v="175"/>
    <n v="0"/>
    <n v="0"/>
    <s v="Nathan Kyme"/>
    <s v="Winter Access Maintenance"/>
    <m/>
    <s v="VC7556-2019-017"/>
    <s v="929 OF"/>
    <m/>
    <m/>
    <m/>
    <s v="Approved"/>
    <m/>
    <m/>
    <s v="WAM Activities on Neys"/>
    <n v="6"/>
    <s v="C219-C235"/>
    <s v="Neys"/>
    <n v="0"/>
    <d v="2021-12-31T00:00:00"/>
    <m/>
    <s v="36"/>
    <d v="2022-01-06T00:00:00"/>
    <s v=""/>
    <s v=""/>
    <m/>
    <m/>
    <m/>
    <s v="Mike Lecocq"/>
    <s v="06"/>
    <s v="Corbiere and Sons Contracting1088320211212-11Pickup w/ plow and sander4320"/>
    <s v="Corbiere and Sons Contracting1088320211212-11Pickup w/ plow and sander4320INV #162"/>
    <s v=""/>
    <s v="CZ - Winter Maintenance"/>
    <x v="5"/>
  </r>
  <r>
    <x v="1"/>
    <n v="6"/>
    <n v="0"/>
    <n v="10772"/>
    <s v="20211211-9"/>
    <n v="53510611"/>
    <s v="Access"/>
    <n v="0"/>
    <s v="Operator - Principle - After Jan 10"/>
    <n v="75"/>
    <n v="3.5"/>
    <s v="HR"/>
    <s v=""/>
    <s v=""/>
    <s v="75"/>
    <s v="0"/>
    <n v="262.5"/>
    <n v="34.125"/>
    <n v="296.625"/>
    <d v="2021-12-11T00:00:00"/>
    <n v="0"/>
    <x v="9"/>
    <d v="2022-01-17T00:00:00"/>
    <n v="175"/>
    <n v="0"/>
    <n v="0"/>
    <s v="Nathan Kyme"/>
    <s v="Winter Access Maintenance"/>
    <m/>
    <s v="VC7556-2019-017"/>
    <s v="929 OF"/>
    <m/>
    <m/>
    <m/>
    <s v="Approved"/>
    <m/>
    <m/>
    <s v="Plowing snow towards WC603"/>
    <n v="6"/>
    <s v="C171-C185"/>
    <s v="Prairie River"/>
    <n v="0"/>
    <d v="2021-12-12T00:00:00"/>
    <m/>
    <s v="36"/>
    <d v="2021-12-16T00:00:00"/>
    <s v=""/>
    <s v=""/>
    <m/>
    <m/>
    <m/>
    <s v="Mike Lecocq"/>
    <s v="06"/>
    <s v="Corbiere and Sons Contracting1077220211211-9Operator - Principle - After Jan 103.5262.5"/>
    <s v="Corbiere and Sons Contracting1077220211211-9Operator - Principle - After Jan 103.5262.5INV #162"/>
    <s v=""/>
    <s v="CZ - Winter Maintenance"/>
    <x v="5"/>
  </r>
  <r>
    <x v="1"/>
    <n v="6"/>
    <n v="0"/>
    <n v="10772"/>
    <s v="20211211-9"/>
    <n v="53510611"/>
    <s v="Access"/>
    <n v="0"/>
    <s v="Dozer D6 or equal- After Jan 10"/>
    <n v="131.47999999999999"/>
    <n v="3.5"/>
    <s v="Dynamic"/>
    <s v="98.61"/>
    <s v="0"/>
    <s v=""/>
    <s v=""/>
    <n v="460.18"/>
    <n v="59.823399999999999"/>
    <n v="520.00339999999994"/>
    <d v="2021-12-11T00:00:00"/>
    <n v="0"/>
    <x v="9"/>
    <d v="2022-01-17T00:00:00"/>
    <n v="175"/>
    <n v="0"/>
    <n v="0"/>
    <s v="Nathan Kyme"/>
    <s v="Winter Access Maintenance"/>
    <m/>
    <s v="VC7556-2019-017"/>
    <s v="929 OF"/>
    <m/>
    <m/>
    <m/>
    <s v="Approved"/>
    <m/>
    <m/>
    <s v="Plowing snow towards WC603"/>
    <n v="6"/>
    <s v="C171-C185"/>
    <s v="Prairie River"/>
    <n v="0"/>
    <d v="2021-12-12T00:00:00"/>
    <m/>
    <s v="36"/>
    <d v="2021-12-16T00:00:00"/>
    <s v=""/>
    <s v=""/>
    <m/>
    <m/>
    <m/>
    <s v="Mike Lecocq"/>
    <s v="06"/>
    <s v="Corbiere and Sons Contracting1077220211211-9Dozer D6 or equal- After Jan 103.5460.18"/>
    <s v="Corbiere and Sons Contracting1077220211211-9Dozer D6 or equal- After Jan 103.5460.18INV #162"/>
    <s v=""/>
    <s v="CZ - Winter Maintenance"/>
    <x v="5"/>
  </r>
  <r>
    <x v="1"/>
    <n v="6"/>
    <n v="0"/>
    <n v="10778"/>
    <s v="20211211-15"/>
    <n v="53510611"/>
    <s v="Access"/>
    <n v="0"/>
    <s v="Operator - Intermdiate  - After Jan 10"/>
    <n v="70"/>
    <n v="3"/>
    <s v="HR"/>
    <s v=""/>
    <s v=""/>
    <s v="70"/>
    <s v="0"/>
    <n v="210"/>
    <n v="27.3"/>
    <n v="237.29999999999998"/>
    <d v="2021-12-11T00:00:00"/>
    <n v="0"/>
    <x v="9"/>
    <d v="2022-01-17T00:00:00"/>
    <n v="175"/>
    <n v="0"/>
    <n v="0"/>
    <s v="Nathan Kyme"/>
    <s v="Winter Access Maintenance"/>
    <m/>
    <s v="VC7556-2019-017"/>
    <s v="929 OF"/>
    <m/>
    <m/>
    <m/>
    <s v="Approved"/>
    <m/>
    <m/>
    <s v="WAM Activities on Santoy Lake"/>
    <n v="6"/>
    <s v="C158-C170"/>
    <s v="Santoy Lake"/>
    <n v="0"/>
    <d v="2021-12-12T00:00:00"/>
    <m/>
    <s v="36"/>
    <d v="2021-12-16T00:00:00"/>
    <s v=""/>
    <s v=""/>
    <m/>
    <m/>
    <m/>
    <s v="Mike Lecocq"/>
    <s v="06"/>
    <s v="Corbiere and Sons Contracting1077820211211-15Operator - Intermdiate  - After Jan 103210"/>
    <s v="Corbiere and Sons Contracting1077820211211-15Operator - Intermdiate  - After Jan 103210INV #162"/>
    <s v=""/>
    <s v="CZ - Winter Maintenance"/>
    <x v="5"/>
  </r>
  <r>
    <x v="1"/>
    <n v="6"/>
    <n v="0"/>
    <n v="10778"/>
    <s v="20211211-15"/>
    <n v="53510611"/>
    <s v="Access"/>
    <n v="0"/>
    <s v="Pickup w/ plow and sander"/>
    <n v="80"/>
    <n v="3"/>
    <m/>
    <s v="0"/>
    <s v="0"/>
    <s v=""/>
    <s v=""/>
    <n v="240"/>
    <n v="31.200000000000003"/>
    <n v="271.2"/>
    <d v="2021-12-11T00:00:00"/>
    <n v="0"/>
    <x v="9"/>
    <d v="2022-01-17T00:00:00"/>
    <n v="175"/>
    <n v="0"/>
    <n v="0"/>
    <s v="Nathan Kyme"/>
    <s v="Winter Access Maintenance"/>
    <m/>
    <s v="VC7556-2019-017"/>
    <s v="929 OF"/>
    <m/>
    <m/>
    <m/>
    <s v="Approved"/>
    <m/>
    <m/>
    <s v="WAM Activities on Santoy Lake"/>
    <n v="6"/>
    <s v="C158-C170"/>
    <s v="Santoy Lake"/>
    <n v="0"/>
    <d v="2021-12-12T00:00:00"/>
    <m/>
    <s v="36"/>
    <d v="2021-12-16T00:00:00"/>
    <s v=""/>
    <s v=""/>
    <m/>
    <m/>
    <m/>
    <s v="Mike Lecocq"/>
    <s v="06"/>
    <s v="Corbiere and Sons Contracting1077820211211-15Pickup w/ plow and sander3240"/>
    <s v="Corbiere and Sons Contracting1077820211211-15Pickup w/ plow and sander3240INV #162"/>
    <s v=""/>
    <s v="CZ - Winter Maintenance"/>
    <x v="5"/>
  </r>
  <r>
    <x v="1"/>
    <n v="6"/>
    <n v="0"/>
    <n v="10777"/>
    <s v="20211211-14"/>
    <n v="53510611"/>
    <s v="Access"/>
    <n v="0"/>
    <s v="Operator - Intermdiate  - After Jan 10"/>
    <n v="70"/>
    <n v="4"/>
    <s v="HR"/>
    <s v=""/>
    <s v=""/>
    <s v="70"/>
    <s v="0"/>
    <n v="280"/>
    <n v="36.4"/>
    <n v="316.39999999999998"/>
    <d v="2021-12-11T00:00:00"/>
    <n v="0"/>
    <x v="9"/>
    <d v="2022-01-17T00:00:00"/>
    <n v="175"/>
    <n v="0"/>
    <n v="0"/>
    <s v="Nathan Kyme"/>
    <s v="Winter Access Maintenance"/>
    <m/>
    <s v="VC7556-2019-017"/>
    <s v="929 OF"/>
    <m/>
    <m/>
    <m/>
    <s v="Approved"/>
    <m/>
    <m/>
    <s v="WAM Activities on Del Lake"/>
    <n v="6"/>
    <s v="C186-C190"/>
    <s v="Del Lake West"/>
    <n v="0"/>
    <d v="2021-12-12T00:00:00"/>
    <m/>
    <s v="36"/>
    <d v="2021-12-16T00:00:00"/>
    <s v=""/>
    <s v=""/>
    <m/>
    <m/>
    <m/>
    <s v="Mike Lecocq"/>
    <s v="06"/>
    <s v="Corbiere and Sons Contracting1077720211211-14Operator - Intermdiate  - After Jan 104280"/>
    <s v="Corbiere and Sons Contracting1077720211211-14Operator - Intermdiate  - After Jan 104280INV #162"/>
    <s v=""/>
    <s v="CZ - Winter Maintenance"/>
    <x v="5"/>
  </r>
  <r>
    <x v="1"/>
    <n v="6"/>
    <n v="0"/>
    <n v="10777"/>
    <s v="20211211-14"/>
    <n v="53510611"/>
    <s v="Access"/>
    <n v="0"/>
    <s v="Pickup w/ plow and sander"/>
    <n v="80"/>
    <n v="4"/>
    <m/>
    <s v="0"/>
    <s v="0"/>
    <s v=""/>
    <s v=""/>
    <n v="320"/>
    <n v="41.6"/>
    <n v="361.59999999999997"/>
    <d v="2021-12-11T00:00:00"/>
    <n v="0"/>
    <x v="9"/>
    <d v="2022-01-17T00:00:00"/>
    <n v="175"/>
    <n v="0"/>
    <n v="0"/>
    <s v="Nathan Kyme"/>
    <s v="Winter Access Maintenance"/>
    <m/>
    <s v="VC7556-2019-017"/>
    <s v="929 OF"/>
    <m/>
    <m/>
    <m/>
    <s v="Approved"/>
    <m/>
    <m/>
    <s v="WAM Activities on Del Lake"/>
    <n v="6"/>
    <s v="C186-C190"/>
    <s v="Del Lake West"/>
    <n v="0"/>
    <d v="2021-12-12T00:00:00"/>
    <m/>
    <s v="36"/>
    <d v="2021-12-16T00:00:00"/>
    <s v=""/>
    <s v=""/>
    <m/>
    <m/>
    <m/>
    <s v="Mike Lecocq"/>
    <s v="06"/>
    <s v="Corbiere and Sons Contracting1077720211211-14Pickup w/ plow and sander4320"/>
    <s v="Corbiere and Sons Contracting1077720211211-14Pickup w/ plow and sander4320INV #162"/>
    <s v=""/>
    <s v="CZ - Winter Maintenance"/>
    <x v="5"/>
  </r>
  <r>
    <x v="1"/>
    <n v="6"/>
    <n v="0"/>
    <n v="10776"/>
    <s v="20211211-13"/>
    <n v="53510611"/>
    <s v="Access"/>
    <n v="0"/>
    <s v="Operator - Intermdiate  - After Jan 10"/>
    <n v="70"/>
    <n v="4"/>
    <s v="HR"/>
    <s v=""/>
    <s v=""/>
    <s v="70"/>
    <s v="0"/>
    <n v="280"/>
    <n v="36.4"/>
    <n v="316.39999999999998"/>
    <d v="2021-12-11T00:00:00"/>
    <n v="0"/>
    <x v="9"/>
    <d v="2022-01-17T00:00:00"/>
    <n v="175"/>
    <n v="0"/>
    <n v="0"/>
    <s v="Nathan Kyme"/>
    <s v="Winter Access Maintenance"/>
    <m/>
    <s v="VC7556-2019-017"/>
    <s v="929 OF"/>
    <m/>
    <m/>
    <m/>
    <s v="Approved"/>
    <m/>
    <m/>
    <s v="WAM Activities on Neys"/>
    <n v="6"/>
    <s v="C219-C235"/>
    <s v="Neys"/>
    <n v="0"/>
    <d v="2021-12-12T00:00:00"/>
    <m/>
    <s v="36"/>
    <d v="2021-12-16T00:00:00"/>
    <s v=""/>
    <s v=""/>
    <m/>
    <m/>
    <m/>
    <s v="Mike Lecocq"/>
    <s v="06"/>
    <s v="Corbiere and Sons Contracting1077620211211-13Operator - Intermdiate  - After Jan 104280"/>
    <s v="Corbiere and Sons Contracting1077620211211-13Operator - Intermdiate  - After Jan 104280INV #162"/>
    <s v=""/>
    <s v="CZ - Winter Maintenance"/>
    <x v="5"/>
  </r>
  <r>
    <x v="1"/>
    <n v="6"/>
    <n v="0"/>
    <n v="10776"/>
    <s v="20211211-13"/>
    <n v="53510611"/>
    <s v="Access"/>
    <n v="0"/>
    <s v="L.O.A."/>
    <n v="210"/>
    <n v="1"/>
    <s v="DAY"/>
    <s v=""/>
    <s v=""/>
    <m/>
    <s v="0"/>
    <n v="210"/>
    <n v="27.3"/>
    <n v="237.29999999999998"/>
    <d v="2021-12-11T00:00:00"/>
    <n v="0"/>
    <x v="9"/>
    <d v="2022-01-17T00:00:00"/>
    <n v="175"/>
    <n v="0"/>
    <n v="0"/>
    <s v="Nathan Kyme"/>
    <s v="Winter Access Maintenance"/>
    <m/>
    <s v="VC7556-2019-017"/>
    <s v="929 OF"/>
    <m/>
    <m/>
    <m/>
    <s v="Approved"/>
    <m/>
    <m/>
    <s v="WAM Activities on Neys"/>
    <n v="6"/>
    <s v="C219-C235"/>
    <s v="Neys"/>
    <n v="0"/>
    <d v="2021-12-12T00:00:00"/>
    <m/>
    <s v="36"/>
    <d v="2021-12-16T00:00:00"/>
    <s v=""/>
    <s v=""/>
    <m/>
    <m/>
    <m/>
    <s v="Mike Lecocq"/>
    <s v="06"/>
    <s v="Corbiere and Sons Contracting1077620211211-13L.O.A.1210"/>
    <s v="Corbiere and Sons Contracting1077620211211-13L.O.A.1210INV #162"/>
    <s v=""/>
    <s v="CZ - Winter Maintenance"/>
    <x v="5"/>
  </r>
  <r>
    <x v="1"/>
    <n v="6"/>
    <n v="0"/>
    <n v="10776"/>
    <s v="20211211-13"/>
    <n v="53510611"/>
    <s v="Access"/>
    <n v="0"/>
    <s v="Pickup w/ plow and sander"/>
    <n v="80"/>
    <n v="4"/>
    <m/>
    <s v="0"/>
    <s v="0"/>
    <s v=""/>
    <s v=""/>
    <n v="320"/>
    <n v="41.6"/>
    <n v="361.59999999999997"/>
    <d v="2021-12-11T00:00:00"/>
    <n v="0"/>
    <x v="9"/>
    <d v="2022-01-17T00:00:00"/>
    <n v="175"/>
    <n v="0"/>
    <n v="0"/>
    <s v="Nathan Kyme"/>
    <s v="Winter Access Maintenance"/>
    <m/>
    <s v="VC7556-2019-017"/>
    <s v="929 OF"/>
    <m/>
    <m/>
    <m/>
    <s v="Approved"/>
    <m/>
    <m/>
    <s v="WAM Activities on Neys"/>
    <n v="6"/>
    <s v="C219-C235"/>
    <s v="Neys"/>
    <n v="0"/>
    <d v="2021-12-12T00:00:00"/>
    <m/>
    <s v="36"/>
    <d v="2021-12-16T00:00:00"/>
    <s v=""/>
    <s v=""/>
    <m/>
    <m/>
    <m/>
    <s v="Mike Lecocq"/>
    <s v="06"/>
    <s v="Corbiere and Sons Contracting1077620211211-13Pickup w/ plow and sander4320"/>
    <s v="Corbiere and Sons Contracting1077620211211-13Pickup w/ plow and sander4320INV #162"/>
    <s v=""/>
    <s v="CZ - Winter Maintenance"/>
    <x v="5"/>
  </r>
  <r>
    <x v="1"/>
    <n v="6"/>
    <n v="0"/>
    <n v="10644"/>
    <s v="20211201-6-R1"/>
    <n v="53510611"/>
    <s v="Access"/>
    <n v="0"/>
    <s v="3rd Party Charges"/>
    <n v="1"/>
    <n v="1914"/>
    <s v="Unit"/>
    <s v=""/>
    <s v=""/>
    <s v=""/>
    <s v=""/>
    <n v="1914"/>
    <n v="248.82000000000002"/>
    <n v="2162.8199999999997"/>
    <d v="2021-12-01T00:00:00"/>
    <n v="0"/>
    <x v="9"/>
    <d v="2022-01-17T00:00:00"/>
    <n v="175"/>
    <n v="0"/>
    <n v="0"/>
    <s v="Nathan Kyme"/>
    <s v="Winter Access Maintenance"/>
    <m/>
    <s v="VC7556-2019-017"/>
    <s v="929 OF"/>
    <m/>
    <s v="Mike disputed and had hours reduced"/>
    <m/>
    <s v="Approved"/>
    <m/>
    <m/>
    <s v="Float went to North Shore pit to get mats, turned around after it was cancelled and went back to Dorion to mobilize fuel Buggy"/>
    <n v="6"/>
    <s v="C130-C277"/>
    <s v="WF6"/>
    <n v="0"/>
    <d v="2021-12-08T00:00:00"/>
    <m/>
    <s v="36"/>
    <d v="2022-01-06T00:00:00"/>
    <s v="347"/>
    <m/>
    <m/>
    <m/>
    <m/>
    <s v="Mike Lecocq"/>
    <s v="06"/>
    <s v="Corbiere and Sons Contracting1064420211201-6-R13rd Party Charges19141914"/>
    <s v="Corbiere and Sons Contracting1064420211201-6-R13rd Party Charges19141914INV #162"/>
    <s v=""/>
    <s v="CZ - Winter Maintenance"/>
    <x v="5"/>
  </r>
  <r>
    <x v="1"/>
    <n v="6"/>
    <n v="0"/>
    <n v="11527"/>
    <s v="20220213-8"/>
    <n v="53510611"/>
    <s v="Access"/>
    <n v="0"/>
    <s v="Operator - Intermdiate  - After Jan 10"/>
    <n v="70"/>
    <n v="11"/>
    <s v="HR"/>
    <s v=""/>
    <s v=""/>
    <s v="70"/>
    <s v="0"/>
    <n v="770"/>
    <n v="100.10000000000001"/>
    <n v="870.09999999999991"/>
    <d v="2022-02-13T00:00:00"/>
    <n v="0"/>
    <x v="10"/>
    <d v="2022-02-23T00:00:00"/>
    <n v="177"/>
    <n v="0"/>
    <n v="0"/>
    <s v="Nathan Kyme"/>
    <s v="Winter Access Maintenance"/>
    <m/>
    <s v="VC7556-2019-017"/>
    <s v="929 OF"/>
    <m/>
    <m/>
    <m/>
    <s v="Approved"/>
    <m/>
    <m/>
    <s v="WAM Activities"/>
    <n v="6"/>
    <s v="C158-C170"/>
    <s v="Santoy Lake"/>
    <n v="0"/>
    <d v="2022-02-13T00:00:00"/>
    <m/>
    <s v="36"/>
    <d v="2022-02-19T00:00:00"/>
    <s v=""/>
    <s v=""/>
    <m/>
    <m/>
    <m/>
    <s v="Mike Lecocq"/>
    <s v="06"/>
    <s v="Corbiere and Sons Contracting1152720220213-8Operator - Intermdiate  - After Jan 1011770"/>
    <s v="Corbiere and Sons Contracting1152720220213-8Operator - Intermdiate  - After Jan 1011770INV #164"/>
    <s v=""/>
    <s v="CZ - Winter Maintenance"/>
    <x v="5"/>
  </r>
  <r>
    <x v="1"/>
    <n v="6"/>
    <n v="0"/>
    <n v="11527"/>
    <s v="20220213-8"/>
    <n v="53510611"/>
    <s v="Access"/>
    <n v="0"/>
    <s v="Operator - Principle - After Jan 10"/>
    <n v="75"/>
    <n v="4"/>
    <s v="HR"/>
    <s v=""/>
    <s v=""/>
    <s v="0"/>
    <s v="0"/>
    <n v="300"/>
    <n v="39"/>
    <n v="338.99999999999994"/>
    <d v="2022-02-13T00:00:00"/>
    <n v="0"/>
    <x v="10"/>
    <d v="2022-02-23T00:00:00"/>
    <n v="177"/>
    <n v="0"/>
    <n v="0"/>
    <s v="Nathan Kyme"/>
    <s v="Winter Access Maintenance"/>
    <m/>
    <s v="VC7556-2019-017"/>
    <s v="929 OF"/>
    <m/>
    <m/>
    <m/>
    <s v="Approved"/>
    <m/>
    <m/>
    <s v="WAM Activities"/>
    <n v="6"/>
    <s v="C158-C170"/>
    <s v="Santoy Lake"/>
    <n v="0"/>
    <d v="2022-02-13T00:00:00"/>
    <m/>
    <s v="36"/>
    <d v="2022-02-19T00:00:00"/>
    <s v=""/>
    <s v=""/>
    <m/>
    <m/>
    <m/>
    <s v="Mike Lecocq"/>
    <s v="06"/>
    <s v="Corbiere and Sons Contracting1152720220213-8Operator - Principle - After Jan 104300"/>
    <s v="Corbiere and Sons Contracting1152720220213-8Operator - Principle - After Jan 104300INV #164"/>
    <s v=""/>
    <s v="CZ - Winter Maintenance"/>
    <x v="5"/>
  </r>
  <r>
    <x v="1"/>
    <n v="6"/>
    <n v="0"/>
    <n v="11527"/>
    <s v="20220213-8"/>
    <n v="53510611"/>
    <s v="Access"/>
    <n v="0"/>
    <s v="L.O.A."/>
    <n v="210"/>
    <n v="1"/>
    <s v="DAY"/>
    <s v=""/>
    <s v=""/>
    <m/>
    <s v="0"/>
    <n v="210"/>
    <n v="27.3"/>
    <n v="237.29999999999998"/>
    <d v="2022-02-13T00:00:00"/>
    <n v="0"/>
    <x v="10"/>
    <d v="2022-02-23T00:00:00"/>
    <n v="177"/>
    <n v="0"/>
    <n v="0"/>
    <s v="Nathan Kyme"/>
    <s v="Winter Access Maintenance"/>
    <m/>
    <s v="VC7556-2019-017"/>
    <s v="929 OF"/>
    <m/>
    <m/>
    <m/>
    <s v="Approved"/>
    <m/>
    <m/>
    <s v="WAM Activities"/>
    <n v="6"/>
    <s v="C158-C170"/>
    <s v="Santoy Lake"/>
    <n v="0"/>
    <d v="2022-02-13T00:00:00"/>
    <m/>
    <s v="36"/>
    <d v="2022-02-19T00:00:00"/>
    <s v=""/>
    <s v=""/>
    <m/>
    <m/>
    <m/>
    <s v="Mike Lecocq"/>
    <s v="06"/>
    <s v="Corbiere and Sons Contracting1152720220213-8L.O.A.1210"/>
    <s v="Corbiere and Sons Contracting1152720220213-8L.O.A.1210INV #164"/>
    <s v=""/>
    <s v="CZ - Winter Maintenance"/>
    <x v="5"/>
  </r>
  <r>
    <x v="1"/>
    <n v="6"/>
    <n v="0"/>
    <n v="11527"/>
    <s v="20220213-8"/>
    <n v="53510611"/>
    <s v="Access"/>
    <n v="0"/>
    <s v="Pickup w/ plow and sander"/>
    <n v="80"/>
    <n v="11"/>
    <m/>
    <s v="0"/>
    <s v="0"/>
    <s v=""/>
    <s v=""/>
    <n v="880"/>
    <n v="114.4"/>
    <n v="994.39999999999986"/>
    <d v="2022-02-13T00:00:00"/>
    <n v="0"/>
    <x v="10"/>
    <d v="2022-02-23T00:00:00"/>
    <n v="177"/>
    <n v="0"/>
    <n v="0"/>
    <s v="Nathan Kyme"/>
    <s v="Winter Access Maintenance"/>
    <m/>
    <s v="VC7556-2019-017"/>
    <s v="929 OF"/>
    <m/>
    <m/>
    <m/>
    <s v="Approved"/>
    <m/>
    <m/>
    <s v="WAM Activities"/>
    <n v="6"/>
    <s v="C158-C170"/>
    <s v="Santoy Lake"/>
    <n v="0"/>
    <d v="2022-02-13T00:00:00"/>
    <m/>
    <s v="36"/>
    <d v="2022-02-19T00:00:00"/>
    <s v=""/>
    <s v=""/>
    <m/>
    <m/>
    <m/>
    <s v="Mike Lecocq"/>
    <s v="06"/>
    <s v="Corbiere and Sons Contracting1152720220213-8Pickup w/ plow and sander11880"/>
    <s v="Corbiere and Sons Contracting1152720220213-8Pickup w/ plow and sander11880INV #164"/>
    <s v=""/>
    <s v="CZ - Winter Maintenance"/>
    <x v="5"/>
  </r>
  <r>
    <x v="1"/>
    <n v="6"/>
    <n v="0"/>
    <n v="11527"/>
    <s v="20220213-8"/>
    <n v="53510611"/>
    <s v="Access"/>
    <n v="0"/>
    <s v="Grader - Cat 12 to 14 or equal- After Jan 10"/>
    <n v="126.98"/>
    <n v="2"/>
    <s v="Dynamic"/>
    <s v="95.24"/>
    <s v="0"/>
    <s v=""/>
    <s v=""/>
    <n v="253.96"/>
    <n v="33.014800000000001"/>
    <n v="286.97479999999996"/>
    <d v="2022-02-13T00:00:00"/>
    <n v="0"/>
    <x v="10"/>
    <d v="2022-02-23T00:00:00"/>
    <n v="177"/>
    <n v="0"/>
    <n v="0"/>
    <s v="Nathan Kyme"/>
    <s v="Winter Access Maintenance"/>
    <m/>
    <s v="VC7556-2019-017"/>
    <s v="929 OF"/>
    <m/>
    <m/>
    <m/>
    <s v="Approved"/>
    <m/>
    <m/>
    <s v="WAM Activities"/>
    <n v="6"/>
    <s v="C158-C170"/>
    <s v="Santoy Lake"/>
    <n v="0"/>
    <d v="2022-02-13T00:00:00"/>
    <m/>
    <s v="36"/>
    <d v="2022-02-19T00:00:00"/>
    <s v=""/>
    <s v=""/>
    <m/>
    <m/>
    <m/>
    <s v="Mike Lecocq"/>
    <s v="06"/>
    <s v="Corbiere and Sons Contracting1152720220213-8Grader - Cat 12 to 14 or equal- After Jan 102253.96"/>
    <s v="Corbiere and Sons Contracting1152720220213-8Grader - Cat 12 to 14 or equal- After Jan 102253.96INV #164"/>
    <s v=""/>
    <s v="CZ - Winter Maintenance"/>
    <x v="5"/>
  </r>
  <r>
    <x v="1"/>
    <n v="6"/>
    <n v="0"/>
    <n v="11524"/>
    <s v="20220213-5"/>
    <n v="53510611"/>
    <s v="Access"/>
    <n v="0"/>
    <s v="Operator - Principle - After Jan 10"/>
    <n v="75"/>
    <n v="7"/>
    <s v="HR"/>
    <s v=""/>
    <s v=""/>
    <s v="0"/>
    <s v="0"/>
    <n v="525"/>
    <n v="68.25"/>
    <n v="593.25"/>
    <d v="2022-02-13T00:00:00"/>
    <n v="0"/>
    <x v="10"/>
    <d v="2022-02-23T00:00:00"/>
    <n v="177"/>
    <n v="0"/>
    <n v="0"/>
    <s v="Nathan Kyme"/>
    <s v="Winter Access Maintenance"/>
    <m/>
    <s v="VC7556-2019-017"/>
    <s v="929 OF"/>
    <m/>
    <m/>
    <m/>
    <s v="Approved"/>
    <m/>
    <m/>
    <s v="WAM Activities Neys"/>
    <n v="6"/>
    <s v="C219-C235"/>
    <s v="Neys"/>
    <n v="0"/>
    <d v="2022-02-13T00:00:00"/>
    <m/>
    <s v="36"/>
    <d v="2022-02-19T00:00:00"/>
    <s v=""/>
    <s v=""/>
    <m/>
    <m/>
    <m/>
    <s v="Mike Lecocq"/>
    <s v="06"/>
    <s v="Corbiere and Sons Contracting1152420220213-5Operator - Principle - After Jan 107525"/>
    <s v="Corbiere and Sons Contracting1152420220213-5Operator - Principle - After Jan 107525INV #164"/>
    <s v=""/>
    <s v="CZ - Winter Maintenance"/>
    <x v="5"/>
  </r>
  <r>
    <x v="1"/>
    <n v="6"/>
    <n v="0"/>
    <n v="11524"/>
    <s v="20220213-5"/>
    <n v="53510611"/>
    <s v="Access"/>
    <n v="0"/>
    <s v="L.O.A."/>
    <n v="210"/>
    <n v="1"/>
    <s v="DAY"/>
    <s v=""/>
    <s v=""/>
    <s v="0"/>
    <s v="0"/>
    <n v="210"/>
    <n v="27.3"/>
    <n v="237.29999999999998"/>
    <d v="2022-02-13T00:00:00"/>
    <n v="0"/>
    <x v="10"/>
    <d v="2022-02-23T00:00:00"/>
    <n v="177"/>
    <n v="0"/>
    <n v="0"/>
    <s v="Nathan Kyme"/>
    <s v="Winter Access Maintenance"/>
    <m/>
    <s v="VC7556-2019-017"/>
    <s v="929 OF"/>
    <m/>
    <m/>
    <m/>
    <s v="Approved"/>
    <m/>
    <m/>
    <s v="WAM Activities Neys"/>
    <n v="6"/>
    <s v="C219-C235"/>
    <s v="Neys"/>
    <n v="0"/>
    <d v="2022-02-13T00:00:00"/>
    <m/>
    <s v="36"/>
    <d v="2022-02-19T00:00:00"/>
    <s v=""/>
    <s v=""/>
    <m/>
    <m/>
    <m/>
    <s v="Mike Lecocq"/>
    <s v="06"/>
    <s v="Corbiere and Sons Contracting1152420220213-5L.O.A.1210"/>
    <s v="Corbiere and Sons Contracting1152420220213-5L.O.A.1210INV #164"/>
    <s v=""/>
    <s v="CZ - Winter Maintenance"/>
    <x v="5"/>
  </r>
  <r>
    <x v="1"/>
    <n v="6"/>
    <n v="0"/>
    <n v="11524"/>
    <s v="20220213-5"/>
    <n v="53510611"/>
    <s v="Access"/>
    <n v="0"/>
    <s v="Light Truck - Pick up- After Jan 10"/>
    <n v="243.75"/>
    <n v="1"/>
    <s v="DAY"/>
    <s v="0"/>
    <s v="0"/>
    <s v=""/>
    <s v=""/>
    <n v="243.75"/>
    <n v="31.6875"/>
    <n v="275.4375"/>
    <d v="2022-02-13T00:00:00"/>
    <n v="0"/>
    <x v="10"/>
    <d v="2022-02-23T00:00:00"/>
    <n v="177"/>
    <n v="0"/>
    <n v="0"/>
    <s v="Nathan Kyme"/>
    <s v="Winter Access Maintenance"/>
    <m/>
    <s v="VC7556-2019-017"/>
    <s v="929 OF"/>
    <m/>
    <m/>
    <m/>
    <s v="Approved"/>
    <m/>
    <m/>
    <s v="WAM Activities Neys"/>
    <n v="6"/>
    <s v="C219-C235"/>
    <s v="Neys"/>
    <n v="0"/>
    <d v="2022-02-13T00:00:00"/>
    <m/>
    <s v="36"/>
    <d v="2022-02-19T00:00:00"/>
    <s v=""/>
    <s v=""/>
    <m/>
    <m/>
    <m/>
    <s v="Mike Lecocq"/>
    <s v="06"/>
    <s v="Corbiere and Sons Contracting1152420220213-5Light Truck - Pick up- After Jan 101243.75"/>
    <s v="Corbiere and Sons Contracting1152420220213-5Light Truck - Pick up- After Jan 101243.75INV #164"/>
    <s v=""/>
    <s v="CZ - Winter Maintenance"/>
    <x v="5"/>
  </r>
  <r>
    <x v="1"/>
    <n v="6"/>
    <n v="0"/>
    <n v="11524"/>
    <s v="20220213-5"/>
    <n v="53510611"/>
    <s v="Access"/>
    <n v="0"/>
    <s v="Grader - Cat 12 to 14 or equal- After Jan 10"/>
    <n v="126.98"/>
    <n v="7"/>
    <s v="Dynamic"/>
    <s v="0"/>
    <s v="0"/>
    <s v=""/>
    <s v=""/>
    <n v="888.86"/>
    <n v="115.5518"/>
    <n v="1004.4118"/>
    <d v="2022-02-13T00:00:00"/>
    <n v="0"/>
    <x v="10"/>
    <d v="2022-02-23T00:00:00"/>
    <n v="177"/>
    <n v="0"/>
    <n v="0"/>
    <s v="Nathan Kyme"/>
    <s v="Winter Access Maintenance"/>
    <m/>
    <s v="VC7556-2019-017"/>
    <s v="929 OF"/>
    <m/>
    <m/>
    <m/>
    <s v="Approved"/>
    <m/>
    <m/>
    <s v="WAM Activities Neys"/>
    <n v="6"/>
    <s v="C219-C235"/>
    <s v="Neys"/>
    <n v="0"/>
    <d v="2022-02-13T00:00:00"/>
    <m/>
    <s v="36"/>
    <d v="2022-02-19T00:00:00"/>
    <s v=""/>
    <s v=""/>
    <m/>
    <m/>
    <m/>
    <s v="Mike Lecocq"/>
    <s v="06"/>
    <s v="Corbiere and Sons Contracting1152420220213-5Grader - Cat 12 to 14 or equal- After Jan 107888.86"/>
    <s v="Corbiere and Sons Contracting1152420220213-5Grader - Cat 12 to 14 or equal- After Jan 107888.86INV #164"/>
    <s v=""/>
    <s v="CZ - Winter Maintenance"/>
    <x v="5"/>
  </r>
  <r>
    <x v="1"/>
    <n v="6"/>
    <n v="0"/>
    <n v="11523"/>
    <s v="20220213-4"/>
    <n v="53510611"/>
    <s v="Access"/>
    <n v="0"/>
    <s v="Operator - Principle - After Jan 10"/>
    <n v="75"/>
    <n v="11"/>
    <s v="HR"/>
    <s v=""/>
    <s v=""/>
    <s v="0"/>
    <s v="0"/>
    <n v="825"/>
    <n v="107.25"/>
    <n v="932.24999999999989"/>
    <d v="2022-02-13T00:00:00"/>
    <n v="0"/>
    <x v="10"/>
    <d v="2022-02-23T00:00:00"/>
    <n v="177"/>
    <n v="0"/>
    <n v="0"/>
    <s v="Nathan Kyme"/>
    <s v="Winter Access Maintenance"/>
    <m/>
    <s v="VC7556-2019-017"/>
    <s v="929 OF"/>
    <m/>
    <m/>
    <m/>
    <s v="Approved"/>
    <m/>
    <m/>
    <s v="WAM Activities Prairie"/>
    <n v="6"/>
    <s v="C171-C185"/>
    <s v="Prairie River"/>
    <n v="0"/>
    <d v="2022-02-13T00:00:00"/>
    <m/>
    <s v="36"/>
    <d v="2022-02-19T00:00:00"/>
    <s v=""/>
    <s v=""/>
    <m/>
    <m/>
    <m/>
    <s v="Mike Lecocq"/>
    <s v="06"/>
    <s v="Corbiere and Sons Contracting1152320220213-4Operator - Principle - After Jan 1011825"/>
    <s v="Corbiere and Sons Contracting1152320220213-4Operator - Principle - After Jan 1011825INV #164"/>
    <s v=""/>
    <s v="CZ - Winter Maintenance"/>
    <x v="5"/>
  </r>
  <r>
    <x v="1"/>
    <n v="6"/>
    <n v="0"/>
    <n v="11523"/>
    <s v="20220213-4"/>
    <n v="53510611"/>
    <s v="Access"/>
    <n v="0"/>
    <s v="L.O.A."/>
    <n v="210"/>
    <n v="1"/>
    <s v="DAY"/>
    <s v=""/>
    <s v=""/>
    <s v="0"/>
    <s v="0"/>
    <n v="210"/>
    <n v="27.3"/>
    <n v="237.29999999999998"/>
    <d v="2022-02-13T00:00:00"/>
    <n v="0"/>
    <x v="10"/>
    <d v="2022-02-23T00:00:00"/>
    <n v="177"/>
    <n v="0"/>
    <n v="0"/>
    <s v="Nathan Kyme"/>
    <s v="Winter Access Maintenance"/>
    <m/>
    <s v="VC7556-2019-017"/>
    <s v="929 OF"/>
    <m/>
    <m/>
    <m/>
    <s v="Approved"/>
    <m/>
    <m/>
    <s v="WAM Activities Prairie"/>
    <n v="6"/>
    <s v="C171-C185"/>
    <s v="Prairie River"/>
    <n v="0"/>
    <d v="2022-02-13T00:00:00"/>
    <m/>
    <s v="36"/>
    <d v="2022-02-19T00:00:00"/>
    <s v=""/>
    <s v=""/>
    <m/>
    <m/>
    <m/>
    <s v="Mike Lecocq"/>
    <s v="06"/>
    <s v="Corbiere and Sons Contracting1152320220213-4L.O.A.1210"/>
    <s v="Corbiere and Sons Contracting1152320220213-4L.O.A.1210INV #164"/>
    <s v=""/>
    <s v="CZ - Winter Maintenance"/>
    <x v="5"/>
  </r>
  <r>
    <x v="1"/>
    <n v="6"/>
    <n v="0"/>
    <n v="11523"/>
    <s v="20220213-4"/>
    <n v="53510611"/>
    <s v="Access"/>
    <n v="0"/>
    <s v="Light Truck - Pick up- After Jan 10"/>
    <n v="243.75"/>
    <n v="1"/>
    <s v="DAY"/>
    <s v="0"/>
    <s v="0"/>
    <s v=""/>
    <s v=""/>
    <n v="243.75"/>
    <n v="31.6875"/>
    <n v="275.4375"/>
    <d v="2022-02-13T00:00:00"/>
    <n v="0"/>
    <x v="10"/>
    <d v="2022-02-23T00:00:00"/>
    <n v="177"/>
    <n v="0"/>
    <n v="0"/>
    <s v="Nathan Kyme"/>
    <s v="Winter Access Maintenance"/>
    <m/>
    <s v="VC7556-2019-017"/>
    <s v="929 OF"/>
    <m/>
    <m/>
    <m/>
    <s v="Approved"/>
    <m/>
    <m/>
    <s v="WAM Activities Prairie"/>
    <n v="6"/>
    <s v="C171-C185"/>
    <s v="Prairie River"/>
    <n v="0"/>
    <d v="2022-02-13T00:00:00"/>
    <m/>
    <s v="36"/>
    <d v="2022-02-19T00:00:00"/>
    <s v=""/>
    <s v=""/>
    <m/>
    <m/>
    <m/>
    <s v="Mike Lecocq"/>
    <s v="06"/>
    <s v="Corbiere and Sons Contracting1152320220213-4Light Truck - Pick up- After Jan 101243.75"/>
    <s v="Corbiere and Sons Contracting1152320220213-4Light Truck - Pick up- After Jan 101243.75INV #164"/>
    <s v=""/>
    <s v="CZ - Winter Maintenance"/>
    <x v="5"/>
  </r>
  <r>
    <x v="1"/>
    <n v="6"/>
    <n v="0"/>
    <n v="11523"/>
    <s v="20220213-4"/>
    <n v="53510611"/>
    <s v="Access"/>
    <n v="0"/>
    <s v="Grader - Cat 12 to 14 or equal- After Jan 10"/>
    <n v="126.98"/>
    <n v="10"/>
    <s v="Dynamic"/>
    <s v="0"/>
    <s v="0"/>
    <s v=""/>
    <s v=""/>
    <n v="1269.8"/>
    <n v="165.07400000000001"/>
    <n v="1434.8739999999998"/>
    <d v="2022-02-13T00:00:00"/>
    <n v="0"/>
    <x v="10"/>
    <d v="2022-02-23T00:00:00"/>
    <n v="177"/>
    <n v="0"/>
    <n v="0"/>
    <s v="Nathan Kyme"/>
    <s v="Winter Access Maintenance"/>
    <m/>
    <s v="VC7556-2019-017"/>
    <s v="929 OF"/>
    <m/>
    <m/>
    <m/>
    <s v="Approved"/>
    <m/>
    <m/>
    <s v="WAM Activities Prairie"/>
    <n v="6"/>
    <s v="C171-C185"/>
    <s v="Prairie River"/>
    <n v="0"/>
    <d v="2022-02-13T00:00:00"/>
    <m/>
    <s v="36"/>
    <d v="2022-02-19T00:00:00"/>
    <s v=""/>
    <s v=""/>
    <m/>
    <m/>
    <m/>
    <s v="Mike Lecocq"/>
    <s v="06"/>
    <s v="Corbiere and Sons Contracting1152320220213-4Grader - Cat 12 to 14 or equal- After Jan 10101269.8"/>
    <s v="Corbiere and Sons Contracting1152320220213-4Grader - Cat 12 to 14 or equal- After Jan 10101269.8INV #164"/>
    <s v=""/>
    <s v="CZ - Winter Maintenance"/>
    <x v="5"/>
  </r>
  <r>
    <x v="1"/>
    <n v="6"/>
    <n v="0"/>
    <n v="11522"/>
    <s v="20220213-3"/>
    <n v="53510611"/>
    <s v="Access"/>
    <n v="0"/>
    <s v="Operator - Principle - After Jan 10"/>
    <n v="75"/>
    <n v="11"/>
    <s v="HR"/>
    <s v=""/>
    <s v=""/>
    <s v="0"/>
    <s v="0"/>
    <n v="825"/>
    <n v="107.25"/>
    <n v="932.24999999999989"/>
    <d v="2022-02-13T00:00:00"/>
    <n v="0"/>
    <x v="10"/>
    <d v="2022-02-23T00:00:00"/>
    <n v="177"/>
    <n v="0"/>
    <n v="0"/>
    <s v="Nathan Kyme"/>
    <s v="Winter Access Maintenance"/>
    <m/>
    <s v="VC7556-2019-017"/>
    <s v="929 OF"/>
    <m/>
    <m/>
    <m/>
    <s v="Approved"/>
    <m/>
    <m/>
    <s v="WAM Activities Little Red Sucker Creek"/>
    <n v="6"/>
    <s v="C248-C257"/>
    <s v="Little Red Sucker Creek"/>
    <n v="0"/>
    <d v="2022-02-13T00:00:00"/>
    <m/>
    <s v="36"/>
    <d v="2022-02-19T00:00:00"/>
    <s v=""/>
    <s v=""/>
    <m/>
    <m/>
    <m/>
    <s v="Mike Lecocq"/>
    <s v="06"/>
    <s v="Corbiere and Sons Contracting1152220220213-3Operator - Principle - After Jan 1011825"/>
    <s v="Corbiere and Sons Contracting1152220220213-3Operator - Principle - After Jan 1011825INV #164"/>
    <s v=""/>
    <s v="CZ - Winter Maintenance"/>
    <x v="5"/>
  </r>
  <r>
    <x v="1"/>
    <n v="6"/>
    <n v="0"/>
    <n v="11522"/>
    <s v="20220213-3"/>
    <n v="53510611"/>
    <s v="Access"/>
    <n v="0"/>
    <s v="L.O.A."/>
    <n v="210"/>
    <n v="1"/>
    <s v="DAY"/>
    <s v=""/>
    <s v=""/>
    <s v="0"/>
    <s v="0"/>
    <n v="210"/>
    <n v="27.3"/>
    <n v="237.29999999999998"/>
    <d v="2022-02-13T00:00:00"/>
    <n v="0"/>
    <x v="10"/>
    <d v="2022-02-23T00:00:00"/>
    <n v="177"/>
    <n v="0"/>
    <n v="0"/>
    <s v="Nathan Kyme"/>
    <s v="Winter Access Maintenance"/>
    <m/>
    <s v="VC7556-2019-017"/>
    <s v="929 OF"/>
    <m/>
    <m/>
    <m/>
    <s v="Approved"/>
    <m/>
    <m/>
    <s v="WAM Activities Little Red Sucker Creek"/>
    <n v="6"/>
    <s v="C248-C257"/>
    <s v="Little Red Sucker Creek"/>
    <n v="0"/>
    <d v="2022-02-13T00:00:00"/>
    <m/>
    <s v="36"/>
    <d v="2022-02-19T00:00:00"/>
    <s v=""/>
    <s v=""/>
    <m/>
    <m/>
    <m/>
    <s v="Mike Lecocq"/>
    <s v="06"/>
    <s v="Corbiere and Sons Contracting1152220220213-3L.O.A.1210"/>
    <s v="Corbiere and Sons Contracting1152220220213-3L.O.A.1210INV #164"/>
    <s v=""/>
    <s v="CZ - Winter Maintenance"/>
    <x v="5"/>
  </r>
  <r>
    <x v="1"/>
    <n v="6"/>
    <n v="0"/>
    <n v="11522"/>
    <s v="20220213-3"/>
    <n v="53510611"/>
    <s v="Access"/>
    <n v="0"/>
    <s v="Light Truck - Pick up- After Jan 10"/>
    <n v="243.75"/>
    <n v="1"/>
    <s v="DAY"/>
    <s v="0"/>
    <s v="0"/>
    <s v=""/>
    <s v=""/>
    <n v="243.75"/>
    <n v="31.6875"/>
    <n v="275.4375"/>
    <d v="2022-02-13T00:00:00"/>
    <n v="0"/>
    <x v="10"/>
    <d v="2022-02-23T00:00:00"/>
    <n v="177"/>
    <n v="0"/>
    <n v="0"/>
    <s v="Nathan Kyme"/>
    <s v="Winter Access Maintenance"/>
    <m/>
    <s v="VC7556-2019-017"/>
    <s v="929 OF"/>
    <m/>
    <m/>
    <m/>
    <s v="Approved"/>
    <m/>
    <m/>
    <s v="WAM Activities Little Red Sucker Creek"/>
    <n v="6"/>
    <s v="C248-C257"/>
    <s v="Little Red Sucker Creek"/>
    <n v="0"/>
    <d v="2022-02-13T00:00:00"/>
    <m/>
    <s v="36"/>
    <d v="2022-02-19T00:00:00"/>
    <s v=""/>
    <s v=""/>
    <m/>
    <m/>
    <m/>
    <s v="Mike Lecocq"/>
    <s v="06"/>
    <s v="Corbiere and Sons Contracting1152220220213-3Light Truck - Pick up- After Jan 101243.75"/>
    <s v="Corbiere and Sons Contracting1152220220213-3Light Truck - Pick up- After Jan 101243.75INV #164"/>
    <s v=""/>
    <s v="CZ - Winter Maintenance"/>
    <x v="5"/>
  </r>
  <r>
    <x v="1"/>
    <n v="6"/>
    <n v="0"/>
    <n v="11522"/>
    <s v="20220213-3"/>
    <n v="53510611"/>
    <s v="Access"/>
    <n v="0"/>
    <s v="Grader - Cat 12 to 14 or equal- After Jan 10"/>
    <n v="126.98"/>
    <n v="10"/>
    <s v="Dynamic"/>
    <s v="0"/>
    <s v="0"/>
    <s v=""/>
    <s v=""/>
    <n v="1269.8"/>
    <n v="165.07400000000001"/>
    <n v="1434.8739999999998"/>
    <d v="2022-02-13T00:00:00"/>
    <n v="0"/>
    <x v="10"/>
    <d v="2022-02-23T00:00:00"/>
    <n v="177"/>
    <n v="0"/>
    <n v="0"/>
    <s v="Nathan Kyme"/>
    <s v="Winter Access Maintenance"/>
    <m/>
    <s v="VC7556-2019-017"/>
    <s v="929 OF"/>
    <m/>
    <m/>
    <m/>
    <s v="Approved"/>
    <m/>
    <m/>
    <s v="WAM Activities Little Red Sucker Creek"/>
    <n v="6"/>
    <s v="C248-C257"/>
    <s v="Little Red Sucker Creek"/>
    <n v="0"/>
    <d v="2022-02-13T00:00:00"/>
    <m/>
    <s v="36"/>
    <d v="2022-02-19T00:00:00"/>
    <s v=""/>
    <s v=""/>
    <m/>
    <m/>
    <m/>
    <s v="Mike Lecocq"/>
    <s v="06"/>
    <s v="Corbiere and Sons Contracting1152220220213-3Grader - Cat 12 to 14 or equal- After Jan 10101269.8"/>
    <s v="Corbiere and Sons Contracting1152220220213-3Grader - Cat 12 to 14 or equal- After Jan 10101269.8INV #164"/>
    <s v=""/>
    <s v="CZ - Winter Maintenance"/>
    <x v="5"/>
  </r>
  <r>
    <x v="1"/>
    <n v="6"/>
    <n v="0"/>
    <n v="11519"/>
    <s v="20220212-6"/>
    <n v="53510611"/>
    <s v="Access"/>
    <n v="0"/>
    <s v="Operator - Principle - After Jan 10"/>
    <n v="75"/>
    <n v="12"/>
    <s v="HR"/>
    <s v=""/>
    <s v=""/>
    <s v="0"/>
    <s v="0"/>
    <n v="900"/>
    <n v="117"/>
    <n v="1016.9999999999999"/>
    <d v="2022-02-12T00:00:00"/>
    <n v="0"/>
    <x v="10"/>
    <d v="2022-02-23T00:00:00"/>
    <n v="177"/>
    <n v="0"/>
    <n v="0"/>
    <s v="Nathan Kyme"/>
    <s v="Winter Access Maintenance"/>
    <m/>
    <s v="VC7556-2019-017"/>
    <s v="929 OF"/>
    <m/>
    <m/>
    <m/>
    <s v="Approved"/>
    <m/>
    <m/>
    <s v="WAM Activities"/>
    <n v="6"/>
    <s v="C130-C151"/>
    <s v="Lake A"/>
    <n v="0"/>
    <d v="2022-02-13T00:00:00"/>
    <m/>
    <s v="36"/>
    <d v="2022-02-19T00:00:00"/>
    <s v=""/>
    <s v=""/>
    <m/>
    <m/>
    <m/>
    <s v="Mike Lecocq"/>
    <s v="06"/>
    <s v="Corbiere and Sons Contracting1151920220212-6Operator - Principle - After Jan 1012900"/>
    <s v="Corbiere and Sons Contracting1151920220212-6Operator - Principle - After Jan 1012900INV #164"/>
    <s v=""/>
    <s v="CZ - Winter Maintenance"/>
    <x v="5"/>
  </r>
  <r>
    <x v="1"/>
    <n v="6"/>
    <n v="0"/>
    <n v="11519"/>
    <s v="20220212-6"/>
    <n v="53510611"/>
    <s v="Access"/>
    <n v="0"/>
    <s v="L.O.A."/>
    <n v="210"/>
    <n v="1"/>
    <s v="DAY"/>
    <s v=""/>
    <s v=""/>
    <s v="0"/>
    <s v="0"/>
    <n v="210"/>
    <n v="27.3"/>
    <n v="237.29999999999998"/>
    <d v="2022-02-12T00:00:00"/>
    <n v="0"/>
    <x v="10"/>
    <d v="2022-02-23T00:00:00"/>
    <n v="177"/>
    <n v="0"/>
    <n v="0"/>
    <s v="Nathan Kyme"/>
    <s v="Winter Access Maintenance"/>
    <m/>
    <s v="VC7556-2019-017"/>
    <s v="929 OF"/>
    <m/>
    <m/>
    <m/>
    <s v="Approved"/>
    <m/>
    <m/>
    <s v="WAM Activities"/>
    <n v="6"/>
    <s v="C130-C151"/>
    <s v="Lake A"/>
    <n v="0"/>
    <d v="2022-02-13T00:00:00"/>
    <m/>
    <s v="36"/>
    <d v="2022-02-19T00:00:00"/>
    <s v=""/>
    <s v=""/>
    <m/>
    <m/>
    <m/>
    <s v="Mike Lecocq"/>
    <s v="06"/>
    <s v="Corbiere and Sons Contracting1151920220212-6L.O.A.1210"/>
    <s v="Corbiere and Sons Contracting1151920220212-6L.O.A.1210INV #164"/>
    <s v=""/>
    <s v="CZ - Winter Maintenance"/>
    <x v="5"/>
  </r>
  <r>
    <x v="1"/>
    <n v="6"/>
    <n v="0"/>
    <n v="11519"/>
    <s v="20220212-6"/>
    <n v="53510611"/>
    <s v="Access"/>
    <n v="0"/>
    <s v="Pickup w/ plow and sander"/>
    <n v="80"/>
    <n v="12"/>
    <m/>
    <s v="0"/>
    <s v="0"/>
    <s v=""/>
    <s v=""/>
    <n v="960"/>
    <n v="124.80000000000001"/>
    <n v="1084.8"/>
    <d v="2022-02-12T00:00:00"/>
    <n v="0"/>
    <x v="10"/>
    <d v="2022-02-23T00:00:00"/>
    <n v="177"/>
    <n v="0"/>
    <n v="0"/>
    <s v="Nathan Kyme"/>
    <s v="Winter Access Maintenance"/>
    <m/>
    <s v="VC7556-2019-017"/>
    <s v="929 OF"/>
    <m/>
    <m/>
    <m/>
    <s v="Approved"/>
    <m/>
    <m/>
    <s v="WAM Activities"/>
    <n v="6"/>
    <s v="C130-C151"/>
    <s v="Lake A"/>
    <n v="0"/>
    <d v="2022-02-13T00:00:00"/>
    <m/>
    <s v="36"/>
    <d v="2022-02-19T00:00:00"/>
    <s v=""/>
    <s v=""/>
    <m/>
    <m/>
    <m/>
    <s v="Mike Lecocq"/>
    <s v="06"/>
    <s v="Corbiere and Sons Contracting1151920220212-6Pickup w/ plow and sander12960"/>
    <s v="Corbiere and Sons Contracting1151920220212-6Pickup w/ plow and sander12960INV #164"/>
    <s v=""/>
    <s v="CZ - Winter Maintenance"/>
    <x v="5"/>
  </r>
  <r>
    <x v="1"/>
    <n v="6"/>
    <n v="0"/>
    <n v="11518"/>
    <s v="20220212-5"/>
    <n v="53510611"/>
    <s v="Access"/>
    <n v="0"/>
    <s v="Operator - Principle - After Jan 10"/>
    <n v="75"/>
    <n v="11"/>
    <s v="HR"/>
    <s v=""/>
    <s v=""/>
    <s v="0"/>
    <s v="0"/>
    <n v="825"/>
    <n v="107.25"/>
    <n v="932.24999999999989"/>
    <d v="2022-02-12T00:00:00"/>
    <n v="0"/>
    <x v="10"/>
    <d v="2022-02-23T00:00:00"/>
    <n v="177"/>
    <n v="0"/>
    <n v="0"/>
    <s v="Nathan Kyme"/>
    <s v="Winter Access Maintenance"/>
    <m/>
    <s v="VC7556-2019-017"/>
    <s v="929 OF"/>
    <m/>
    <m/>
    <m/>
    <s v="Approved"/>
    <m/>
    <m/>
    <s v="WAM Activities Neys"/>
    <n v="6"/>
    <s v="C219-C236"/>
    <s v="Neys"/>
    <n v="0"/>
    <d v="2022-02-13T00:00:00"/>
    <m/>
    <s v="36"/>
    <d v="2022-02-19T00:00:00"/>
    <s v=""/>
    <s v=""/>
    <m/>
    <m/>
    <m/>
    <s v="Mike Lecocq"/>
    <s v="06"/>
    <s v="Corbiere and Sons Contracting1151820220212-5Operator - Principle - After Jan 1011825"/>
    <s v="Corbiere and Sons Contracting1151820220212-5Operator - Principle - After Jan 1011825INV #164"/>
    <s v=""/>
    <s v="CZ - Winter Maintenance"/>
    <x v="5"/>
  </r>
  <r>
    <x v="1"/>
    <n v="6"/>
    <n v="0"/>
    <n v="11518"/>
    <s v="20220212-5"/>
    <n v="53510611"/>
    <s v="Access"/>
    <n v="0"/>
    <s v="L.O.A."/>
    <n v="210"/>
    <n v="1"/>
    <s v="DAY"/>
    <s v=""/>
    <s v=""/>
    <s v="0"/>
    <s v="0"/>
    <n v="210"/>
    <n v="27.3"/>
    <n v="237.29999999999998"/>
    <d v="2022-02-12T00:00:00"/>
    <n v="0"/>
    <x v="10"/>
    <d v="2022-02-23T00:00:00"/>
    <n v="177"/>
    <n v="0"/>
    <n v="0"/>
    <s v="Nathan Kyme"/>
    <s v="Winter Access Maintenance"/>
    <m/>
    <s v="VC7556-2019-017"/>
    <s v="929 OF"/>
    <m/>
    <m/>
    <m/>
    <s v="Approved"/>
    <m/>
    <m/>
    <s v="WAM Activities Neys"/>
    <n v="6"/>
    <s v="C219-C236"/>
    <s v="Neys"/>
    <n v="0"/>
    <d v="2022-02-13T00:00:00"/>
    <m/>
    <s v="36"/>
    <d v="2022-02-19T00:00:00"/>
    <s v=""/>
    <s v=""/>
    <m/>
    <m/>
    <m/>
    <s v="Mike Lecocq"/>
    <s v="06"/>
    <s v="Corbiere and Sons Contracting1151820220212-5L.O.A.1210"/>
    <s v="Corbiere and Sons Contracting1151820220212-5L.O.A.1210INV #164"/>
    <s v=""/>
    <s v="CZ - Winter Maintenance"/>
    <x v="5"/>
  </r>
  <r>
    <x v="1"/>
    <n v="6"/>
    <n v="0"/>
    <n v="11518"/>
    <s v="20220212-5"/>
    <n v="53510611"/>
    <s v="Access"/>
    <n v="0"/>
    <s v="Light Truck - Pick up- After Jan 10"/>
    <n v="243.75"/>
    <n v="1"/>
    <s v="DAY"/>
    <s v="0"/>
    <s v="0"/>
    <s v=""/>
    <s v=""/>
    <n v="243.75"/>
    <n v="31.6875"/>
    <n v="275.4375"/>
    <d v="2022-02-12T00:00:00"/>
    <n v="0"/>
    <x v="10"/>
    <d v="2022-02-23T00:00:00"/>
    <n v="177"/>
    <n v="0"/>
    <n v="0"/>
    <s v="Nathan Kyme"/>
    <s v="Winter Access Maintenance"/>
    <m/>
    <s v="VC7556-2019-017"/>
    <s v="929 OF"/>
    <m/>
    <m/>
    <m/>
    <s v="Approved"/>
    <m/>
    <m/>
    <s v="WAM Activities Neys"/>
    <n v="6"/>
    <s v="C219-C236"/>
    <s v="Neys"/>
    <n v="0"/>
    <d v="2022-02-13T00:00:00"/>
    <m/>
    <s v="36"/>
    <d v="2022-02-19T00:00:00"/>
    <s v=""/>
    <s v=""/>
    <m/>
    <m/>
    <m/>
    <s v="Mike Lecocq"/>
    <s v="06"/>
    <s v="Corbiere and Sons Contracting1151820220212-5Light Truck - Pick up- After Jan 101243.75"/>
    <s v="Corbiere and Sons Contracting1151820220212-5Light Truck - Pick up- After Jan 101243.75INV #164"/>
    <s v=""/>
    <s v="CZ - Winter Maintenance"/>
    <x v="5"/>
  </r>
  <r>
    <x v="1"/>
    <n v="6"/>
    <n v="0"/>
    <n v="11518"/>
    <s v="20220212-5"/>
    <n v="53510611"/>
    <s v="Access"/>
    <n v="0"/>
    <s v="Grader - Cat 12 to 14 or equal- After Jan 10"/>
    <n v="126.98"/>
    <n v="7"/>
    <s v="Dynamic"/>
    <s v="0"/>
    <s v="0"/>
    <s v=""/>
    <s v=""/>
    <n v="888.86"/>
    <n v="115.5518"/>
    <n v="1004.4118"/>
    <d v="2022-02-12T00:00:00"/>
    <n v="0"/>
    <x v="10"/>
    <d v="2022-02-23T00:00:00"/>
    <n v="177"/>
    <n v="0"/>
    <n v="0"/>
    <s v="Nathan Kyme"/>
    <s v="Winter Access Maintenance"/>
    <m/>
    <s v="VC7556-2019-017"/>
    <s v="929 OF"/>
    <m/>
    <m/>
    <m/>
    <s v="Approved"/>
    <m/>
    <m/>
    <s v="WAM Activities Neys"/>
    <n v="6"/>
    <s v="C219-C236"/>
    <s v="Neys"/>
    <n v="0"/>
    <d v="2022-02-13T00:00:00"/>
    <m/>
    <s v="36"/>
    <d v="2022-02-19T00:00:00"/>
    <s v=""/>
    <s v=""/>
    <m/>
    <m/>
    <m/>
    <s v="Mike Lecocq"/>
    <s v="06"/>
    <s v="Corbiere and Sons Contracting1151820220212-5Grader - Cat 12 to 14 or equal- After Jan 107888.86"/>
    <s v="Corbiere and Sons Contracting1151820220212-5Grader - Cat 12 to 14 or equal- After Jan 107888.86INV #164"/>
    <s v=""/>
    <s v="CZ - Winter Maintenance"/>
    <x v="5"/>
  </r>
  <r>
    <x v="1"/>
    <n v="6"/>
    <n v="0"/>
    <n v="11517"/>
    <s v="20220212-4"/>
    <n v="53510611"/>
    <s v="Access"/>
    <n v="0"/>
    <s v="Operator - Principle - After Jan 10"/>
    <n v="75"/>
    <n v="12"/>
    <s v="HR"/>
    <s v=""/>
    <s v=""/>
    <s v="0"/>
    <s v="0"/>
    <n v="900"/>
    <n v="117"/>
    <n v="1016.9999999999999"/>
    <d v="2022-02-12T00:00:00"/>
    <n v="0"/>
    <x v="10"/>
    <d v="2022-02-23T00:00:00"/>
    <n v="177"/>
    <n v="0"/>
    <n v="0"/>
    <s v="Nathan Kyme"/>
    <s v="Winter Access Maintenance"/>
    <m/>
    <s v="VC7556-2019-017"/>
    <s v="929 OF"/>
    <m/>
    <m/>
    <m/>
    <s v="Approved"/>
    <m/>
    <m/>
    <s v="WAM Activities Prairie River"/>
    <n v="6"/>
    <s v="C171-C185"/>
    <s v="Prairie River"/>
    <n v="0"/>
    <d v="2022-02-13T00:00:00"/>
    <m/>
    <s v="36"/>
    <d v="2022-02-18T00:00:00"/>
    <s v=""/>
    <s v=""/>
    <m/>
    <m/>
    <m/>
    <s v="Mike Lecocq"/>
    <s v="06"/>
    <s v="Corbiere and Sons Contracting1151720220212-4Operator - Principle - After Jan 1012900"/>
    <s v="Corbiere and Sons Contracting1151720220212-4Operator - Principle - After Jan 1012900INV #164"/>
    <s v=""/>
    <s v="CZ - Winter Maintenance"/>
    <x v="5"/>
  </r>
  <r>
    <x v="1"/>
    <n v="6"/>
    <n v="0"/>
    <n v="11517"/>
    <s v="20220212-4"/>
    <n v="53510611"/>
    <s v="Access"/>
    <n v="0"/>
    <s v="L.O.A."/>
    <n v="210"/>
    <n v="1"/>
    <s v="DAY"/>
    <s v=""/>
    <s v=""/>
    <s v="0"/>
    <s v="0"/>
    <n v="210"/>
    <n v="27.3"/>
    <n v="237.29999999999998"/>
    <d v="2022-02-12T00:00:00"/>
    <n v="0"/>
    <x v="10"/>
    <d v="2022-02-23T00:00:00"/>
    <n v="177"/>
    <n v="0"/>
    <n v="0"/>
    <s v="Nathan Kyme"/>
    <s v="Winter Access Maintenance"/>
    <m/>
    <s v="VC7556-2019-017"/>
    <s v="929 OF"/>
    <m/>
    <m/>
    <m/>
    <s v="Approved"/>
    <m/>
    <m/>
    <s v="WAM Activities Prairie River"/>
    <n v="6"/>
    <s v="C171-C185"/>
    <s v="Prairie River"/>
    <n v="0"/>
    <d v="2022-02-13T00:00:00"/>
    <m/>
    <s v="36"/>
    <d v="2022-02-18T00:00:00"/>
    <s v=""/>
    <s v=""/>
    <m/>
    <m/>
    <m/>
    <s v="Mike Lecocq"/>
    <s v="06"/>
    <s v="Corbiere and Sons Contracting1151720220212-4L.O.A.1210"/>
    <s v="Corbiere and Sons Contracting1151720220212-4L.O.A.1210INV #164"/>
    <s v=""/>
    <s v="CZ - Winter Maintenance"/>
    <x v="5"/>
  </r>
  <r>
    <x v="1"/>
    <n v="6"/>
    <n v="0"/>
    <n v="11517"/>
    <s v="20220212-4"/>
    <n v="53510611"/>
    <s v="Access"/>
    <n v="0"/>
    <s v="Light Truck - Pick up- After Jan 10"/>
    <n v="243.75"/>
    <n v="1"/>
    <s v="DAY"/>
    <s v="0"/>
    <s v="0"/>
    <s v=""/>
    <s v=""/>
    <n v="243.75"/>
    <n v="31.6875"/>
    <n v="275.4375"/>
    <d v="2022-02-12T00:00:00"/>
    <n v="0"/>
    <x v="10"/>
    <d v="2022-02-23T00:00:00"/>
    <n v="177"/>
    <n v="0"/>
    <n v="0"/>
    <s v="Nathan Kyme"/>
    <s v="Winter Access Maintenance"/>
    <m/>
    <s v="VC7556-2019-017"/>
    <s v="929 OF"/>
    <m/>
    <m/>
    <m/>
    <s v="Approved"/>
    <m/>
    <m/>
    <s v="WAM Activities Prairie River"/>
    <n v="6"/>
    <s v="C171-C185"/>
    <s v="Prairie River"/>
    <n v="0"/>
    <d v="2022-02-13T00:00:00"/>
    <m/>
    <s v="36"/>
    <d v="2022-02-18T00:00:00"/>
    <s v=""/>
    <s v=""/>
    <m/>
    <m/>
    <m/>
    <s v="Mike Lecocq"/>
    <s v="06"/>
    <s v="Corbiere and Sons Contracting1151720220212-4Light Truck - Pick up- After Jan 101243.75"/>
    <s v="Corbiere and Sons Contracting1151720220212-4Light Truck - Pick up- After Jan 101243.75INV #164"/>
    <s v=""/>
    <s v="CZ - Winter Maintenance"/>
    <x v="5"/>
  </r>
  <r>
    <x v="1"/>
    <n v="6"/>
    <n v="0"/>
    <n v="11517"/>
    <s v="20220212-4"/>
    <n v="53510611"/>
    <s v="Access"/>
    <n v="0"/>
    <s v="Grader - Cat 12 to 14 or equal- After Jan 10"/>
    <n v="126.98"/>
    <n v="11"/>
    <s v="Dynamic"/>
    <s v="0"/>
    <s v="0"/>
    <s v=""/>
    <s v=""/>
    <n v="1396.78"/>
    <n v="181.5814"/>
    <n v="1578.3613999999998"/>
    <d v="2022-02-12T00:00:00"/>
    <n v="0"/>
    <x v="10"/>
    <d v="2022-02-23T00:00:00"/>
    <n v="177"/>
    <n v="0"/>
    <n v="0"/>
    <s v="Nathan Kyme"/>
    <s v="Winter Access Maintenance"/>
    <m/>
    <s v="VC7556-2019-017"/>
    <s v="929 OF"/>
    <m/>
    <m/>
    <m/>
    <s v="Approved"/>
    <m/>
    <m/>
    <s v="WAM Activities Prairie River"/>
    <n v="6"/>
    <s v="C171-C185"/>
    <s v="Prairie River"/>
    <n v="0"/>
    <d v="2022-02-13T00:00:00"/>
    <m/>
    <s v="36"/>
    <d v="2022-02-18T00:00:00"/>
    <s v=""/>
    <s v=""/>
    <m/>
    <m/>
    <m/>
    <s v="Mike Lecocq"/>
    <s v="06"/>
    <s v="Corbiere and Sons Contracting1151720220212-4Grader - Cat 12 to 14 or equal- After Jan 10111396.78"/>
    <s v="Corbiere and Sons Contracting1151720220212-4Grader - Cat 12 to 14 or equal- After Jan 10111396.78INV #164"/>
    <s v=""/>
    <s v="CZ - Winter Maintenance"/>
    <x v="5"/>
  </r>
  <r>
    <x v="1"/>
    <n v="6"/>
    <n v="0"/>
    <n v="11516"/>
    <s v="20220212-3"/>
    <n v="53510611"/>
    <s v="Access"/>
    <n v="0"/>
    <s v="Operator - Principle - After Jan 10"/>
    <n v="75"/>
    <n v="11"/>
    <s v="HR"/>
    <s v=""/>
    <s v=""/>
    <s v="0"/>
    <s v="0"/>
    <n v="825"/>
    <n v="107.25"/>
    <n v="932.24999999999989"/>
    <d v="2022-02-12T00:00:00"/>
    <n v="0"/>
    <x v="10"/>
    <d v="2022-02-23T00:00:00"/>
    <n v="177"/>
    <n v="0"/>
    <n v="0"/>
    <s v="Nathan Kyme"/>
    <s v="Winter Access Maintenance"/>
    <m/>
    <s v="VC7556-2019-017"/>
    <s v="929 OF"/>
    <m/>
    <m/>
    <m/>
    <s v="Approved"/>
    <m/>
    <m/>
    <s v="WAM Activities Little Red Sucker Creek"/>
    <n v="6"/>
    <s v="C248-C256"/>
    <s v="Little Red Sucker Creek"/>
    <n v="0"/>
    <d v="2022-02-13T00:00:00"/>
    <m/>
    <s v="36"/>
    <d v="2022-02-19T00:00:00"/>
    <s v=""/>
    <s v=""/>
    <m/>
    <m/>
    <m/>
    <s v="Mike Lecocq"/>
    <s v="06"/>
    <s v="Corbiere and Sons Contracting1151620220212-3Operator - Principle - After Jan 1011825"/>
    <s v="Corbiere and Sons Contracting1151620220212-3Operator - Principle - After Jan 1011825INV #164"/>
    <s v=""/>
    <s v="CZ - Winter Maintenance"/>
    <x v="5"/>
  </r>
  <r>
    <x v="1"/>
    <n v="6"/>
    <n v="0"/>
    <n v="11516"/>
    <s v="20220212-3"/>
    <n v="53510611"/>
    <s v="Access"/>
    <n v="0"/>
    <s v="L.O.A."/>
    <n v="210"/>
    <n v="1"/>
    <s v="DAY"/>
    <s v=""/>
    <s v=""/>
    <s v="0"/>
    <s v="0"/>
    <n v="210"/>
    <n v="27.3"/>
    <n v="237.29999999999998"/>
    <d v="2022-02-12T00:00:00"/>
    <n v="0"/>
    <x v="10"/>
    <d v="2022-02-23T00:00:00"/>
    <n v="177"/>
    <n v="0"/>
    <n v="0"/>
    <s v="Nathan Kyme"/>
    <s v="Winter Access Maintenance"/>
    <m/>
    <s v="VC7556-2019-017"/>
    <s v="929 OF"/>
    <m/>
    <m/>
    <m/>
    <s v="Approved"/>
    <m/>
    <m/>
    <s v="WAM Activities Little Red Sucker Creek"/>
    <n v="6"/>
    <s v="C248-C256"/>
    <s v="Little Red Sucker Creek"/>
    <n v="0"/>
    <d v="2022-02-13T00:00:00"/>
    <m/>
    <s v="36"/>
    <d v="2022-02-19T00:00:00"/>
    <s v=""/>
    <s v=""/>
    <m/>
    <m/>
    <m/>
    <s v="Mike Lecocq"/>
    <s v="06"/>
    <s v="Corbiere and Sons Contracting1151620220212-3L.O.A.1210"/>
    <s v="Corbiere and Sons Contracting1151620220212-3L.O.A.1210INV #164"/>
    <s v=""/>
    <s v="CZ - Winter Maintenance"/>
    <x v="5"/>
  </r>
  <r>
    <x v="1"/>
    <n v="6"/>
    <n v="0"/>
    <n v="11516"/>
    <s v="20220212-3"/>
    <n v="53510611"/>
    <s v="Access"/>
    <n v="0"/>
    <s v="Light Truck - Pick up- After Jan 10"/>
    <n v="243.75"/>
    <n v="1"/>
    <s v="DAY"/>
    <s v="0"/>
    <s v="0"/>
    <s v=""/>
    <s v=""/>
    <n v="243.75"/>
    <n v="31.6875"/>
    <n v="275.4375"/>
    <d v="2022-02-12T00:00:00"/>
    <n v="0"/>
    <x v="10"/>
    <d v="2022-02-23T00:00:00"/>
    <n v="177"/>
    <n v="0"/>
    <n v="0"/>
    <s v="Nathan Kyme"/>
    <s v="Winter Access Maintenance"/>
    <m/>
    <s v="VC7556-2019-017"/>
    <s v="929 OF"/>
    <m/>
    <m/>
    <m/>
    <s v="Approved"/>
    <m/>
    <m/>
    <s v="WAM Activities Little Red Sucker Creek"/>
    <n v="6"/>
    <s v="C248-C256"/>
    <s v="Little Red Sucker Creek"/>
    <n v="0"/>
    <d v="2022-02-13T00:00:00"/>
    <m/>
    <s v="36"/>
    <d v="2022-02-19T00:00:00"/>
    <s v=""/>
    <s v=""/>
    <m/>
    <m/>
    <m/>
    <s v="Mike Lecocq"/>
    <s v="06"/>
    <s v="Corbiere and Sons Contracting1151620220212-3Light Truck - Pick up- After Jan 101243.75"/>
    <s v="Corbiere and Sons Contracting1151620220212-3Light Truck - Pick up- After Jan 101243.75INV #164"/>
    <s v=""/>
    <s v="CZ - Winter Maintenance"/>
    <x v="5"/>
  </r>
  <r>
    <x v="1"/>
    <n v="6"/>
    <n v="0"/>
    <n v="11516"/>
    <s v="20220212-3"/>
    <n v="53510611"/>
    <s v="Access"/>
    <n v="0"/>
    <s v="Grader - Cat 12 to 14 or equal- After Jan 10"/>
    <n v="126.98"/>
    <n v="10"/>
    <s v="Dynamic"/>
    <s v="0"/>
    <s v="0"/>
    <s v=""/>
    <s v=""/>
    <n v="1269.8"/>
    <n v="165.07400000000001"/>
    <n v="1434.8739999999998"/>
    <d v="2022-02-12T00:00:00"/>
    <n v="0"/>
    <x v="10"/>
    <d v="2022-02-23T00:00:00"/>
    <n v="177"/>
    <n v="0"/>
    <n v="0"/>
    <s v="Nathan Kyme"/>
    <s v="Winter Access Maintenance"/>
    <m/>
    <s v="VC7556-2019-017"/>
    <s v="929 OF"/>
    <m/>
    <m/>
    <m/>
    <s v="Approved"/>
    <m/>
    <m/>
    <s v="WAM Activities Little Red Sucker Creek"/>
    <n v="6"/>
    <s v="C248-C256"/>
    <s v="Little Red Sucker Creek"/>
    <n v="0"/>
    <d v="2022-02-13T00:00:00"/>
    <m/>
    <s v="36"/>
    <d v="2022-02-19T00:00:00"/>
    <s v=""/>
    <s v=""/>
    <m/>
    <m/>
    <m/>
    <s v="Mike Lecocq"/>
    <s v="06"/>
    <s v="Corbiere and Sons Contracting1151620220212-3Grader - Cat 12 to 14 or equal- After Jan 10101269.8"/>
    <s v="Corbiere and Sons Contracting1151620220212-3Grader - Cat 12 to 14 or equal- After Jan 10101269.8INV #164"/>
    <s v=""/>
    <s v="CZ - Winter Maintenance"/>
    <x v="5"/>
  </r>
  <r>
    <x v="1"/>
    <n v="6"/>
    <n v="0"/>
    <n v="11513"/>
    <s v="20220211-6"/>
    <n v="53510611"/>
    <s v="Access"/>
    <n v="0"/>
    <s v="Operator - Principle - After Jan 10"/>
    <n v="75"/>
    <n v="12"/>
    <s v="HR"/>
    <s v=""/>
    <s v=""/>
    <s v="0"/>
    <s v="0"/>
    <n v="900"/>
    <n v="117"/>
    <n v="1016.9999999999999"/>
    <d v="2022-02-11T00:00:00"/>
    <n v="0"/>
    <x v="10"/>
    <d v="2022-02-23T00:00:00"/>
    <n v="177"/>
    <n v="0"/>
    <n v="0"/>
    <s v="Nathan Kyme"/>
    <s v="Winter Access Maintenance"/>
    <m/>
    <s v="VC7556-2019-017"/>
    <s v="929 OF"/>
    <m/>
    <m/>
    <m/>
    <s v="Approved"/>
    <m/>
    <m/>
    <s v="WAM Activities"/>
    <n v="6"/>
    <s v="C158-C170"/>
    <s v="Santoy Lake"/>
    <n v="0"/>
    <d v="2022-02-13T00:00:00"/>
    <m/>
    <s v="36"/>
    <d v="2022-02-18T00:00:00"/>
    <s v=""/>
    <s v=""/>
    <m/>
    <m/>
    <m/>
    <s v="Mike Lecocq"/>
    <s v="06"/>
    <s v="Corbiere and Sons Contracting1151320220211-6Operator - Principle - After Jan 1012900"/>
    <s v="Corbiere and Sons Contracting1151320220211-6Operator - Principle - After Jan 1012900INV #164"/>
    <s v=""/>
    <s v="CZ - Winter Maintenance"/>
    <x v="5"/>
  </r>
  <r>
    <x v="1"/>
    <n v="6"/>
    <n v="0"/>
    <n v="11513"/>
    <s v="20220211-6"/>
    <n v="53510611"/>
    <s v="Access"/>
    <n v="0"/>
    <s v="L.O.A."/>
    <n v="210"/>
    <n v="1"/>
    <s v="DAY"/>
    <s v=""/>
    <s v=""/>
    <s v="0"/>
    <s v="0"/>
    <n v="210"/>
    <n v="27.3"/>
    <n v="237.29999999999998"/>
    <d v="2022-02-11T00:00:00"/>
    <n v="0"/>
    <x v="10"/>
    <d v="2022-02-23T00:00:00"/>
    <n v="177"/>
    <n v="0"/>
    <n v="0"/>
    <s v="Nathan Kyme"/>
    <s v="Winter Access Maintenance"/>
    <m/>
    <s v="VC7556-2019-017"/>
    <s v="929 OF"/>
    <m/>
    <m/>
    <m/>
    <s v="Approved"/>
    <m/>
    <m/>
    <s v="WAM Activities"/>
    <n v="6"/>
    <s v="C158-C170"/>
    <s v="Santoy Lake"/>
    <n v="0"/>
    <d v="2022-02-13T00:00:00"/>
    <m/>
    <s v="36"/>
    <d v="2022-02-18T00:00:00"/>
    <s v=""/>
    <s v=""/>
    <m/>
    <m/>
    <m/>
    <s v="Mike Lecocq"/>
    <s v="06"/>
    <s v="Corbiere and Sons Contracting1151320220211-6L.O.A.1210"/>
    <s v="Corbiere and Sons Contracting1151320220211-6L.O.A.1210INV #164"/>
    <s v=""/>
    <s v="CZ - Winter Maintenance"/>
    <x v="5"/>
  </r>
  <r>
    <x v="1"/>
    <n v="6"/>
    <n v="0"/>
    <n v="11513"/>
    <s v="20220211-6"/>
    <n v="53510611"/>
    <s v="Access"/>
    <n v="0"/>
    <s v="Pickup w/ plow and sander"/>
    <n v="80"/>
    <n v="12"/>
    <m/>
    <s v="0"/>
    <s v="0"/>
    <s v=""/>
    <s v=""/>
    <n v="960"/>
    <n v="124.80000000000001"/>
    <n v="1084.8"/>
    <d v="2022-02-11T00:00:00"/>
    <n v="0"/>
    <x v="10"/>
    <d v="2022-02-23T00:00:00"/>
    <n v="177"/>
    <n v="0"/>
    <n v="0"/>
    <s v="Nathan Kyme"/>
    <s v="Winter Access Maintenance"/>
    <m/>
    <s v="VC7556-2019-017"/>
    <s v="929 OF"/>
    <m/>
    <m/>
    <m/>
    <s v="Approved"/>
    <m/>
    <m/>
    <s v="WAM Activities"/>
    <n v="6"/>
    <s v="C158-C170"/>
    <s v="Santoy Lake"/>
    <n v="0"/>
    <d v="2022-02-13T00:00:00"/>
    <m/>
    <s v="36"/>
    <d v="2022-02-18T00:00:00"/>
    <s v=""/>
    <s v=""/>
    <m/>
    <m/>
    <m/>
    <s v="Mike Lecocq"/>
    <s v="06"/>
    <s v="Corbiere and Sons Contracting1151320220211-6Pickup w/ plow and sander12960"/>
    <s v="Corbiere and Sons Contracting1151320220211-6Pickup w/ plow and sander12960INV #164"/>
    <s v=""/>
    <s v="CZ - Winter Maintenance"/>
    <x v="5"/>
  </r>
  <r>
    <x v="1"/>
    <n v="6"/>
    <n v="0"/>
    <n v="11512"/>
    <s v="20220211-5"/>
    <n v="53510611"/>
    <s v="Access"/>
    <n v="0"/>
    <s v="Operator - Principle - After Jan 10"/>
    <n v="75"/>
    <n v="11"/>
    <s v="HR"/>
    <s v=""/>
    <s v=""/>
    <s v="0"/>
    <s v="0"/>
    <n v="825"/>
    <n v="107.25"/>
    <n v="932.24999999999989"/>
    <d v="2022-02-11T00:00:00"/>
    <n v="0"/>
    <x v="10"/>
    <d v="2022-02-23T00:00:00"/>
    <n v="177"/>
    <n v="0"/>
    <n v="0"/>
    <s v="Nathan Kyme"/>
    <s v="Winter Access Maintenance"/>
    <m/>
    <s v="VC7556-2019-017"/>
    <s v="929 OF"/>
    <m/>
    <m/>
    <m/>
    <s v="Approved"/>
    <m/>
    <m/>
    <s v="WAM Activities Neys"/>
    <n v="6"/>
    <s v="C219-C235"/>
    <s v="Neys"/>
    <n v="0"/>
    <d v="2022-02-13T00:00:00"/>
    <m/>
    <s v="36"/>
    <d v="2022-02-18T00:00:00"/>
    <s v=""/>
    <s v=""/>
    <m/>
    <m/>
    <m/>
    <s v="Mike Lecocq"/>
    <s v="06"/>
    <s v="Corbiere and Sons Contracting1151220220211-5Operator - Principle - After Jan 1011825"/>
    <s v="Corbiere and Sons Contracting1151220220211-5Operator - Principle - After Jan 1011825INV #164"/>
    <s v=""/>
    <s v="CZ - Winter Maintenance"/>
    <x v="5"/>
  </r>
  <r>
    <x v="1"/>
    <n v="6"/>
    <n v="0"/>
    <n v="11512"/>
    <s v="20220211-5"/>
    <n v="53510611"/>
    <s v="Access"/>
    <n v="0"/>
    <s v="L.O.A."/>
    <n v="210"/>
    <n v="1"/>
    <s v="DAY"/>
    <s v=""/>
    <s v=""/>
    <s v="0"/>
    <s v="0"/>
    <n v="210"/>
    <n v="27.3"/>
    <n v="237.29999999999998"/>
    <d v="2022-02-11T00:00:00"/>
    <n v="0"/>
    <x v="10"/>
    <d v="2022-02-23T00:00:00"/>
    <n v="177"/>
    <n v="0"/>
    <n v="0"/>
    <s v="Nathan Kyme"/>
    <s v="Winter Access Maintenance"/>
    <m/>
    <s v="VC7556-2019-017"/>
    <s v="929 OF"/>
    <m/>
    <m/>
    <m/>
    <s v="Approved"/>
    <m/>
    <m/>
    <s v="WAM Activities Neys"/>
    <n v="6"/>
    <s v="C219-C235"/>
    <s v="Neys"/>
    <n v="0"/>
    <d v="2022-02-13T00:00:00"/>
    <m/>
    <s v="36"/>
    <d v="2022-02-18T00:00:00"/>
    <s v=""/>
    <s v=""/>
    <m/>
    <m/>
    <m/>
    <s v="Mike Lecocq"/>
    <s v="06"/>
    <s v="Corbiere and Sons Contracting1151220220211-5L.O.A.1210"/>
    <s v="Corbiere and Sons Contracting1151220220211-5L.O.A.1210INV #164"/>
    <s v=""/>
    <s v="CZ - Winter Maintenance"/>
    <x v="5"/>
  </r>
  <r>
    <x v="1"/>
    <n v="6"/>
    <n v="0"/>
    <n v="11512"/>
    <s v="20220211-5"/>
    <n v="53510611"/>
    <s v="Access"/>
    <n v="0"/>
    <s v="Light Truck - Pick up- After Jan 10"/>
    <n v="243.75"/>
    <n v="1"/>
    <s v="DAY"/>
    <s v="0"/>
    <s v="0"/>
    <s v=""/>
    <s v=""/>
    <n v="243.75"/>
    <n v="31.6875"/>
    <n v="275.4375"/>
    <d v="2022-02-11T00:00:00"/>
    <n v="0"/>
    <x v="10"/>
    <d v="2022-02-23T00:00:00"/>
    <n v="177"/>
    <n v="0"/>
    <n v="0"/>
    <s v="Nathan Kyme"/>
    <s v="Winter Access Maintenance"/>
    <m/>
    <s v="VC7556-2019-017"/>
    <s v="929 OF"/>
    <m/>
    <m/>
    <m/>
    <s v="Approved"/>
    <m/>
    <m/>
    <s v="WAM Activities Neys"/>
    <n v="6"/>
    <s v="C219-C235"/>
    <s v="Neys"/>
    <n v="0"/>
    <d v="2022-02-13T00:00:00"/>
    <m/>
    <s v="36"/>
    <d v="2022-02-18T00:00:00"/>
    <s v=""/>
    <s v=""/>
    <m/>
    <m/>
    <m/>
    <s v="Mike Lecocq"/>
    <s v="06"/>
    <s v="Corbiere and Sons Contracting1151220220211-5Light Truck - Pick up- After Jan 101243.75"/>
    <s v="Corbiere and Sons Contracting1151220220211-5Light Truck - Pick up- After Jan 101243.75INV #164"/>
    <s v=""/>
    <s v="CZ - Winter Maintenance"/>
    <x v="5"/>
  </r>
  <r>
    <x v="1"/>
    <n v="6"/>
    <n v="0"/>
    <n v="11512"/>
    <s v="20220211-5"/>
    <n v="53510611"/>
    <s v="Access"/>
    <n v="0"/>
    <s v="Grader - Cat 12 to 14 or equal- After Jan 10"/>
    <n v="126.98"/>
    <n v="10"/>
    <s v="Dynamic"/>
    <s v="0"/>
    <s v="0"/>
    <s v=""/>
    <s v=""/>
    <n v="1269.8"/>
    <n v="165.07400000000001"/>
    <n v="1434.8739999999998"/>
    <d v="2022-02-11T00:00:00"/>
    <n v="0"/>
    <x v="10"/>
    <d v="2022-02-23T00:00:00"/>
    <n v="177"/>
    <n v="0"/>
    <n v="0"/>
    <s v="Nathan Kyme"/>
    <s v="Winter Access Maintenance"/>
    <m/>
    <s v="VC7556-2019-017"/>
    <s v="929 OF"/>
    <m/>
    <m/>
    <m/>
    <s v="Approved"/>
    <m/>
    <m/>
    <s v="WAM Activities Neys"/>
    <n v="6"/>
    <s v="C219-C235"/>
    <s v="Neys"/>
    <n v="0"/>
    <d v="2022-02-13T00:00:00"/>
    <m/>
    <s v="36"/>
    <d v="2022-02-18T00:00:00"/>
    <s v=""/>
    <s v=""/>
    <m/>
    <m/>
    <m/>
    <s v="Mike Lecocq"/>
    <s v="06"/>
    <s v="Corbiere and Sons Contracting1151220220211-5Grader - Cat 12 to 14 or equal- After Jan 10101269.8"/>
    <s v="Corbiere and Sons Contracting1151220220211-5Grader - Cat 12 to 14 or equal- After Jan 10101269.8INV #164"/>
    <s v=""/>
    <s v="CZ - Winter Maintenance"/>
    <x v="5"/>
  </r>
  <r>
    <x v="1"/>
    <n v="6"/>
    <n v="0"/>
    <n v="11511"/>
    <s v="20220211-4"/>
    <n v="53510611"/>
    <s v="Access"/>
    <n v="0"/>
    <s v="Operator - Principle - After Jan 10"/>
    <n v="75"/>
    <n v="11"/>
    <s v="HR"/>
    <s v=""/>
    <s v=""/>
    <s v="0"/>
    <s v="0"/>
    <n v="825"/>
    <n v="107.25"/>
    <n v="932.24999999999989"/>
    <d v="2022-02-11T00:00:00"/>
    <n v="0"/>
    <x v="10"/>
    <d v="2022-02-23T00:00:00"/>
    <n v="177"/>
    <n v="0"/>
    <n v="0"/>
    <s v="Nathan Kyme"/>
    <s v="Winter Access Maintenance"/>
    <m/>
    <s v="VC7556-2019-017"/>
    <s v="929 OF"/>
    <m/>
    <m/>
    <m/>
    <s v="Approved"/>
    <m/>
    <m/>
    <s v="WAM Activities Prairie River"/>
    <n v="6"/>
    <s v="C171-C185"/>
    <s v="Prairie River"/>
    <n v="0"/>
    <d v="2022-02-13T00:00:00"/>
    <m/>
    <s v="36"/>
    <d v="2022-02-18T00:00:00"/>
    <s v=""/>
    <s v=""/>
    <m/>
    <m/>
    <m/>
    <s v="Mike Lecocq"/>
    <s v="06"/>
    <s v="Corbiere and Sons Contracting1151120220211-4Operator - Principle - After Jan 1011825"/>
    <s v="Corbiere and Sons Contracting1151120220211-4Operator - Principle - After Jan 1011825INV #164"/>
    <s v=""/>
    <s v="CZ - Winter Maintenance"/>
    <x v="5"/>
  </r>
  <r>
    <x v="1"/>
    <n v="6"/>
    <n v="0"/>
    <n v="11511"/>
    <s v="20220211-4"/>
    <n v="53510611"/>
    <s v="Access"/>
    <n v="0"/>
    <s v="L.O.A."/>
    <n v="210"/>
    <n v="1"/>
    <s v="DAY"/>
    <s v=""/>
    <s v=""/>
    <s v="0"/>
    <s v="0"/>
    <n v="210"/>
    <n v="27.3"/>
    <n v="237.29999999999998"/>
    <d v="2022-02-11T00:00:00"/>
    <n v="0"/>
    <x v="10"/>
    <d v="2022-02-23T00:00:00"/>
    <n v="177"/>
    <n v="0"/>
    <n v="0"/>
    <s v="Nathan Kyme"/>
    <s v="Winter Access Maintenance"/>
    <m/>
    <s v="VC7556-2019-017"/>
    <s v="929 OF"/>
    <m/>
    <m/>
    <m/>
    <s v="Approved"/>
    <m/>
    <m/>
    <s v="WAM Activities Prairie River"/>
    <n v="6"/>
    <s v="C171-C185"/>
    <s v="Prairie River"/>
    <n v="0"/>
    <d v="2022-02-13T00:00:00"/>
    <m/>
    <s v="36"/>
    <d v="2022-02-18T00:00:00"/>
    <s v=""/>
    <s v=""/>
    <m/>
    <m/>
    <m/>
    <s v="Mike Lecocq"/>
    <s v="06"/>
    <s v="Corbiere and Sons Contracting1151120220211-4L.O.A.1210"/>
    <s v="Corbiere and Sons Contracting1151120220211-4L.O.A.1210INV #164"/>
    <s v=""/>
    <s v="CZ - Winter Maintenance"/>
    <x v="5"/>
  </r>
  <r>
    <x v="1"/>
    <n v="6"/>
    <n v="0"/>
    <n v="11511"/>
    <s v="20220211-4"/>
    <n v="53510611"/>
    <s v="Access"/>
    <n v="0"/>
    <s v="Light Truck - Pick up- After Jan 10"/>
    <n v="243.75"/>
    <n v="1"/>
    <s v="DAY"/>
    <s v="0"/>
    <s v="0"/>
    <s v=""/>
    <s v=""/>
    <n v="243.75"/>
    <n v="31.6875"/>
    <n v="275.4375"/>
    <d v="2022-02-11T00:00:00"/>
    <n v="0"/>
    <x v="10"/>
    <d v="2022-02-23T00:00:00"/>
    <n v="177"/>
    <n v="0"/>
    <n v="0"/>
    <s v="Nathan Kyme"/>
    <s v="Winter Access Maintenance"/>
    <m/>
    <s v="VC7556-2019-017"/>
    <s v="929 OF"/>
    <m/>
    <m/>
    <m/>
    <s v="Approved"/>
    <m/>
    <m/>
    <s v="WAM Activities Prairie River"/>
    <n v="6"/>
    <s v="C171-C185"/>
    <s v="Prairie River"/>
    <n v="0"/>
    <d v="2022-02-13T00:00:00"/>
    <m/>
    <s v="36"/>
    <d v="2022-02-18T00:00:00"/>
    <s v=""/>
    <s v=""/>
    <m/>
    <m/>
    <m/>
    <s v="Mike Lecocq"/>
    <s v="06"/>
    <s v="Corbiere and Sons Contracting1151120220211-4Light Truck - Pick up- After Jan 101243.75"/>
    <s v="Corbiere and Sons Contracting1151120220211-4Light Truck - Pick up- After Jan 101243.75INV #164"/>
    <s v=""/>
    <s v="CZ - Winter Maintenance"/>
    <x v="5"/>
  </r>
  <r>
    <x v="1"/>
    <n v="6"/>
    <n v="0"/>
    <n v="11511"/>
    <s v="20220211-4"/>
    <n v="53510611"/>
    <s v="Access"/>
    <n v="0"/>
    <s v="Grader - Cat 12 to 14 or equal- After Jan 10"/>
    <n v="126.98"/>
    <n v="10"/>
    <s v="Dynamic"/>
    <s v="0"/>
    <s v="0"/>
    <s v=""/>
    <s v=""/>
    <n v="1269.8"/>
    <n v="165.07400000000001"/>
    <n v="1434.8739999999998"/>
    <d v="2022-02-11T00:00:00"/>
    <n v="0"/>
    <x v="10"/>
    <d v="2022-02-23T00:00:00"/>
    <n v="177"/>
    <n v="0"/>
    <n v="0"/>
    <s v="Nathan Kyme"/>
    <s v="Winter Access Maintenance"/>
    <m/>
    <s v="VC7556-2019-017"/>
    <s v="929 OF"/>
    <m/>
    <m/>
    <m/>
    <s v="Approved"/>
    <m/>
    <m/>
    <s v="WAM Activities Prairie River"/>
    <n v="6"/>
    <s v="C171-C185"/>
    <s v="Prairie River"/>
    <n v="0"/>
    <d v="2022-02-13T00:00:00"/>
    <m/>
    <s v="36"/>
    <d v="2022-02-18T00:00:00"/>
    <s v=""/>
    <s v=""/>
    <m/>
    <m/>
    <m/>
    <s v="Mike Lecocq"/>
    <s v="06"/>
    <s v="Corbiere and Sons Contracting1151120220211-4Grader - Cat 12 to 14 or equal- After Jan 10101269.8"/>
    <s v="Corbiere and Sons Contracting1151120220211-4Grader - Cat 12 to 14 or equal- After Jan 10101269.8INV #164"/>
    <s v=""/>
    <s v="CZ - Winter Maintenance"/>
    <x v="5"/>
  </r>
  <r>
    <x v="1"/>
    <n v="6"/>
    <n v="0"/>
    <n v="11510"/>
    <s v="20220211-3"/>
    <n v="53510611"/>
    <s v="Access"/>
    <n v="0"/>
    <s v="Operator - Principle - After Jan 10"/>
    <n v="75"/>
    <n v="11"/>
    <s v="HR"/>
    <s v=""/>
    <s v=""/>
    <s v="0"/>
    <s v="0"/>
    <n v="825"/>
    <n v="107.25"/>
    <n v="932.24999999999989"/>
    <d v="2022-02-11T00:00:00"/>
    <n v="0"/>
    <x v="10"/>
    <d v="2022-02-23T00:00:00"/>
    <n v="177"/>
    <n v="0"/>
    <n v="0"/>
    <s v="Nathan Kyme"/>
    <s v="Winter Access Maintenance"/>
    <m/>
    <s v="VC7556-2019-017"/>
    <s v="929 OF"/>
    <m/>
    <m/>
    <m/>
    <s v="Approved"/>
    <m/>
    <m/>
    <s v="WAM Activities Little Red Sucker Creek"/>
    <n v="6"/>
    <s v="C248-C256"/>
    <s v="Little Red Sucker Creek"/>
    <n v="0"/>
    <d v="2022-02-13T00:00:00"/>
    <m/>
    <s v="36"/>
    <d v="2022-02-18T00:00:00"/>
    <s v=""/>
    <s v=""/>
    <m/>
    <m/>
    <m/>
    <s v="Mike Lecocq"/>
    <s v="06"/>
    <s v="Corbiere and Sons Contracting1151020220211-3Operator - Principle - After Jan 1011825"/>
    <s v="Corbiere and Sons Contracting1151020220211-3Operator - Principle - After Jan 1011825INV #164"/>
    <s v=""/>
    <s v="CZ - Winter Maintenance"/>
    <x v="5"/>
  </r>
  <r>
    <x v="1"/>
    <n v="6"/>
    <n v="0"/>
    <n v="11510"/>
    <s v="20220211-3"/>
    <n v="53510611"/>
    <s v="Access"/>
    <n v="0"/>
    <s v="L.O.A."/>
    <n v="210"/>
    <n v="1"/>
    <s v="DAY"/>
    <s v=""/>
    <s v=""/>
    <s v="0"/>
    <s v="0"/>
    <n v="210"/>
    <n v="27.3"/>
    <n v="237.29999999999998"/>
    <d v="2022-02-11T00:00:00"/>
    <n v="0"/>
    <x v="10"/>
    <d v="2022-02-23T00:00:00"/>
    <n v="177"/>
    <n v="0"/>
    <n v="0"/>
    <s v="Nathan Kyme"/>
    <s v="Winter Access Maintenance"/>
    <m/>
    <s v="VC7556-2019-017"/>
    <s v="929 OF"/>
    <m/>
    <m/>
    <m/>
    <s v="Approved"/>
    <m/>
    <m/>
    <s v="WAM Activities Little Red Sucker Creek"/>
    <n v="6"/>
    <s v="C248-C256"/>
    <s v="Little Red Sucker Creek"/>
    <n v="0"/>
    <d v="2022-02-13T00:00:00"/>
    <m/>
    <s v="36"/>
    <d v="2022-02-18T00:00:00"/>
    <s v=""/>
    <s v=""/>
    <m/>
    <m/>
    <m/>
    <s v="Mike Lecocq"/>
    <s v="06"/>
    <s v="Corbiere and Sons Contracting1151020220211-3L.O.A.1210"/>
    <s v="Corbiere and Sons Contracting1151020220211-3L.O.A.1210INV #164"/>
    <s v=""/>
    <s v="CZ - Winter Maintenance"/>
    <x v="5"/>
  </r>
  <r>
    <x v="1"/>
    <n v="6"/>
    <n v="0"/>
    <n v="11510"/>
    <s v="20220211-3"/>
    <n v="53510611"/>
    <s v="Access"/>
    <n v="0"/>
    <s v="Light Truck - Pick up- After Jan 10"/>
    <n v="243.75"/>
    <n v="1"/>
    <s v="DAY"/>
    <s v="0"/>
    <s v="0"/>
    <s v=""/>
    <s v=""/>
    <n v="243.75"/>
    <n v="31.6875"/>
    <n v="275.4375"/>
    <d v="2022-02-11T00:00:00"/>
    <n v="0"/>
    <x v="10"/>
    <d v="2022-02-23T00:00:00"/>
    <n v="177"/>
    <n v="0"/>
    <n v="0"/>
    <s v="Nathan Kyme"/>
    <s v="Winter Access Maintenance"/>
    <m/>
    <s v="VC7556-2019-017"/>
    <s v="929 OF"/>
    <m/>
    <m/>
    <m/>
    <s v="Approved"/>
    <m/>
    <m/>
    <s v="WAM Activities Little Red Sucker Creek"/>
    <n v="6"/>
    <s v="C248-C256"/>
    <s v="Little Red Sucker Creek"/>
    <n v="0"/>
    <d v="2022-02-13T00:00:00"/>
    <m/>
    <s v="36"/>
    <d v="2022-02-18T00:00:00"/>
    <s v=""/>
    <s v=""/>
    <m/>
    <m/>
    <m/>
    <s v="Mike Lecocq"/>
    <s v="06"/>
    <s v="Corbiere and Sons Contracting1151020220211-3Light Truck - Pick up- After Jan 101243.75"/>
    <s v="Corbiere and Sons Contracting1151020220211-3Light Truck - Pick up- After Jan 101243.75INV #164"/>
    <s v=""/>
    <s v="CZ - Winter Maintenance"/>
    <x v="5"/>
  </r>
  <r>
    <x v="1"/>
    <n v="6"/>
    <n v="0"/>
    <n v="11510"/>
    <s v="20220211-3"/>
    <n v="53510611"/>
    <s v="Access"/>
    <n v="0"/>
    <s v="Grader - Cat 12 to 14 or equal- After Jan 10"/>
    <n v="126.98"/>
    <n v="10"/>
    <s v="Dynamic"/>
    <s v="0"/>
    <s v="0"/>
    <s v=""/>
    <s v=""/>
    <n v="1269.8"/>
    <n v="165.07400000000001"/>
    <n v="1434.8739999999998"/>
    <d v="2022-02-11T00:00:00"/>
    <n v="0"/>
    <x v="10"/>
    <d v="2022-02-23T00:00:00"/>
    <n v="177"/>
    <n v="0"/>
    <n v="0"/>
    <s v="Nathan Kyme"/>
    <s v="Winter Access Maintenance"/>
    <m/>
    <s v="VC7556-2019-017"/>
    <s v="929 OF"/>
    <m/>
    <m/>
    <m/>
    <s v="Approved"/>
    <m/>
    <m/>
    <s v="WAM Activities Little Red Sucker Creek"/>
    <n v="6"/>
    <s v="C248-C256"/>
    <s v="Little Red Sucker Creek"/>
    <n v="0"/>
    <d v="2022-02-13T00:00:00"/>
    <m/>
    <s v="36"/>
    <d v="2022-02-18T00:00:00"/>
    <s v=""/>
    <s v=""/>
    <m/>
    <m/>
    <m/>
    <s v="Mike Lecocq"/>
    <s v="06"/>
    <s v="Corbiere and Sons Contracting1151020220211-3Grader - Cat 12 to 14 or equal- After Jan 10101269.8"/>
    <s v="Corbiere and Sons Contracting1151020220211-3Grader - Cat 12 to 14 or equal- After Jan 10101269.8INV #164"/>
    <s v=""/>
    <s v="CZ - Winter Maintenance"/>
    <x v="5"/>
  </r>
  <r>
    <x v="1"/>
    <n v="6"/>
    <n v="0"/>
    <n v="11507"/>
    <s v="20220210-6"/>
    <n v="53510611"/>
    <s v="Access"/>
    <n v="0"/>
    <s v="Operator - Principle - After Jan 10"/>
    <n v="75"/>
    <n v="12"/>
    <s v="HR"/>
    <s v=""/>
    <s v=""/>
    <s v="75"/>
    <s v="0"/>
    <n v="900"/>
    <n v="117"/>
    <n v="1016.9999999999999"/>
    <d v="2022-02-10T00:00:00"/>
    <n v="0"/>
    <x v="10"/>
    <d v="2022-02-23T00:00:00"/>
    <n v="177"/>
    <n v="0"/>
    <n v="0"/>
    <s v="Nathan Kyme"/>
    <s v="Winter Access Maintenance"/>
    <m/>
    <s v="VC7556-2019-017"/>
    <s v="929 OF"/>
    <m/>
    <m/>
    <m/>
    <s v="Approved"/>
    <m/>
    <m/>
    <s v="WAM Activities"/>
    <n v="6"/>
    <s v="C158-C170"/>
    <s v="Santoy Lake"/>
    <n v="0"/>
    <d v="2022-02-13T00:00:00"/>
    <m/>
    <s v="36"/>
    <d v="2022-02-18T00:00:00"/>
    <s v=""/>
    <s v=""/>
    <m/>
    <m/>
    <m/>
    <s v="Mike Lecocq"/>
    <s v="06"/>
    <s v="Corbiere and Sons Contracting1150720220210-6Operator - Principle - After Jan 1012900"/>
    <s v="Corbiere and Sons Contracting1150720220210-6Operator - Principle - After Jan 1012900INV #164"/>
    <s v=""/>
    <s v="CZ - Winter Maintenance"/>
    <x v="5"/>
  </r>
  <r>
    <x v="1"/>
    <n v="6"/>
    <n v="0"/>
    <n v="11507"/>
    <s v="20220210-6"/>
    <n v="53510611"/>
    <s v="Access"/>
    <n v="0"/>
    <s v="L.O.A."/>
    <n v="210"/>
    <n v="1"/>
    <s v="DAY"/>
    <s v=""/>
    <s v=""/>
    <m/>
    <s v="0"/>
    <n v="210"/>
    <n v="27.3"/>
    <n v="237.29999999999998"/>
    <d v="2022-02-10T00:00:00"/>
    <n v="0"/>
    <x v="10"/>
    <d v="2022-02-23T00:00:00"/>
    <n v="177"/>
    <n v="0"/>
    <n v="0"/>
    <s v="Nathan Kyme"/>
    <s v="Winter Access Maintenance"/>
    <m/>
    <s v="VC7556-2019-017"/>
    <s v="929 OF"/>
    <m/>
    <m/>
    <m/>
    <s v="Approved"/>
    <m/>
    <m/>
    <s v="WAM Activities"/>
    <n v="6"/>
    <s v="C158-C170"/>
    <s v="Santoy Lake"/>
    <n v="0"/>
    <d v="2022-02-13T00:00:00"/>
    <m/>
    <s v="36"/>
    <d v="2022-02-18T00:00:00"/>
    <s v=""/>
    <s v=""/>
    <m/>
    <m/>
    <m/>
    <s v="Mike Lecocq"/>
    <s v="06"/>
    <s v="Corbiere and Sons Contracting1150720220210-6L.O.A.1210"/>
    <s v="Corbiere and Sons Contracting1150720220210-6L.O.A.1210INV #164"/>
    <s v=""/>
    <s v="CZ - Winter Maintenance"/>
    <x v="5"/>
  </r>
  <r>
    <x v="1"/>
    <n v="6"/>
    <n v="0"/>
    <n v="11507"/>
    <s v="20220210-6"/>
    <n v="53510611"/>
    <s v="Access"/>
    <n v="0"/>
    <s v="Pickup w/ plow and sander"/>
    <n v="80"/>
    <n v="10"/>
    <m/>
    <s v="0"/>
    <s v="0"/>
    <s v=""/>
    <s v=""/>
    <n v="800"/>
    <n v="104"/>
    <n v="903.99999999999989"/>
    <d v="2022-02-10T00:00:00"/>
    <n v="0"/>
    <x v="10"/>
    <d v="2022-02-23T00:00:00"/>
    <n v="177"/>
    <n v="0"/>
    <n v="0"/>
    <s v="Nathan Kyme"/>
    <s v="Winter Access Maintenance"/>
    <m/>
    <s v="VC7556-2019-017"/>
    <s v="929 OF"/>
    <m/>
    <m/>
    <m/>
    <s v="Approved"/>
    <m/>
    <m/>
    <s v="WAM Activities"/>
    <n v="6"/>
    <s v="C158-C170"/>
    <s v="Santoy Lake"/>
    <n v="0"/>
    <d v="2022-02-13T00:00:00"/>
    <m/>
    <s v="36"/>
    <d v="2022-02-18T00:00:00"/>
    <s v=""/>
    <s v=""/>
    <m/>
    <m/>
    <m/>
    <s v="Mike Lecocq"/>
    <s v="06"/>
    <s v="Corbiere and Sons Contracting1150720220210-6Pickup w/ plow and sander10800"/>
    <s v="Corbiere and Sons Contracting1150720220210-6Pickup w/ plow and sander10800INV #164"/>
    <s v=""/>
    <s v="CZ - Winter Maintenance"/>
    <x v="5"/>
  </r>
  <r>
    <x v="1"/>
    <n v="6"/>
    <n v="0"/>
    <n v="11505"/>
    <s v="20220210-5"/>
    <n v="53510611"/>
    <s v="Access"/>
    <n v="0"/>
    <s v="Operator - Principle - After Jan 10"/>
    <n v="75"/>
    <n v="11"/>
    <s v="HR"/>
    <s v=""/>
    <s v=""/>
    <s v="0"/>
    <s v="0"/>
    <n v="825"/>
    <n v="107.25"/>
    <n v="932.24999999999989"/>
    <d v="2022-02-10T00:00:00"/>
    <n v="0"/>
    <x v="10"/>
    <d v="2022-02-23T00:00:00"/>
    <n v="177"/>
    <n v="0"/>
    <n v="0"/>
    <s v="Nathan Kyme"/>
    <s v="Winter Access Maintenance"/>
    <m/>
    <s v="VC7556-2019-017"/>
    <s v="929 OF"/>
    <m/>
    <m/>
    <m/>
    <s v="Approved"/>
    <m/>
    <m/>
    <s v="WAM Activities"/>
    <n v="6"/>
    <s v="C219-C236"/>
    <s v="Neys"/>
    <n v="0"/>
    <d v="2022-02-13T00:00:00"/>
    <m/>
    <s v="36"/>
    <d v="2022-02-18T00:00:00"/>
    <s v=""/>
    <s v=""/>
    <m/>
    <m/>
    <m/>
    <s v="Mike Lecocq"/>
    <s v="06"/>
    <s v="Corbiere and Sons Contracting1150520220210-5Operator - Principle - After Jan 1011825"/>
    <s v="Corbiere and Sons Contracting1150520220210-5Operator - Principle - After Jan 1011825INV #164"/>
    <s v=""/>
    <s v="CZ - Winter Maintenance"/>
    <x v="5"/>
  </r>
  <r>
    <x v="1"/>
    <n v="6"/>
    <n v="0"/>
    <n v="11505"/>
    <s v="20220210-5"/>
    <n v="53510611"/>
    <s v="Access"/>
    <n v="0"/>
    <s v="L.O.A."/>
    <n v="210"/>
    <n v="1"/>
    <s v="DAY"/>
    <s v=""/>
    <s v=""/>
    <s v="0"/>
    <s v="0"/>
    <n v="210"/>
    <n v="27.3"/>
    <n v="237.29999999999998"/>
    <d v="2022-02-10T00:00:00"/>
    <n v="0"/>
    <x v="10"/>
    <d v="2022-02-23T00:00:00"/>
    <n v="177"/>
    <n v="0"/>
    <n v="0"/>
    <s v="Nathan Kyme"/>
    <s v="Winter Access Maintenance"/>
    <m/>
    <s v="VC7556-2019-017"/>
    <s v="929 OF"/>
    <m/>
    <m/>
    <m/>
    <s v="Approved"/>
    <m/>
    <m/>
    <s v="WAM Activities"/>
    <n v="6"/>
    <s v="C219-C236"/>
    <s v="Neys"/>
    <n v="0"/>
    <d v="2022-02-13T00:00:00"/>
    <m/>
    <s v="36"/>
    <d v="2022-02-18T00:00:00"/>
    <s v=""/>
    <s v=""/>
    <m/>
    <m/>
    <m/>
    <s v="Mike Lecocq"/>
    <s v="06"/>
    <s v="Corbiere and Sons Contracting1150520220210-5L.O.A.1210"/>
    <s v="Corbiere and Sons Contracting1150520220210-5L.O.A.1210INV #164"/>
    <s v=""/>
    <s v="CZ - Winter Maintenance"/>
    <x v="5"/>
  </r>
  <r>
    <x v="1"/>
    <n v="6"/>
    <n v="0"/>
    <n v="11505"/>
    <s v="20220210-5"/>
    <n v="53510611"/>
    <s v="Access"/>
    <n v="0"/>
    <s v="Light Truck - Pick up- After Jan 10"/>
    <n v="243.75"/>
    <n v="1"/>
    <s v="DAY"/>
    <s v="0"/>
    <s v="0"/>
    <s v=""/>
    <s v=""/>
    <n v="243.75"/>
    <n v="31.6875"/>
    <n v="275.4375"/>
    <d v="2022-02-10T00:00:00"/>
    <n v="0"/>
    <x v="10"/>
    <d v="2022-02-23T00:00:00"/>
    <n v="177"/>
    <n v="0"/>
    <n v="0"/>
    <s v="Nathan Kyme"/>
    <s v="Winter Access Maintenance"/>
    <m/>
    <s v="VC7556-2019-017"/>
    <s v="929 OF"/>
    <m/>
    <m/>
    <m/>
    <s v="Approved"/>
    <m/>
    <m/>
    <s v="WAM Activities"/>
    <n v="6"/>
    <s v="C219-C236"/>
    <s v="Neys"/>
    <n v="0"/>
    <d v="2022-02-13T00:00:00"/>
    <m/>
    <s v="36"/>
    <d v="2022-02-18T00:00:00"/>
    <s v=""/>
    <s v=""/>
    <m/>
    <m/>
    <m/>
    <s v="Mike Lecocq"/>
    <s v="06"/>
    <s v="Corbiere and Sons Contracting1150520220210-5Light Truck - Pick up- After Jan 101243.75"/>
    <s v="Corbiere and Sons Contracting1150520220210-5Light Truck - Pick up- After Jan 101243.75INV #164"/>
    <s v=""/>
    <s v="CZ - Winter Maintenance"/>
    <x v="5"/>
  </r>
  <r>
    <x v="1"/>
    <n v="6"/>
    <n v="0"/>
    <n v="11505"/>
    <s v="20220210-5"/>
    <n v="53510611"/>
    <s v="Access"/>
    <n v="0"/>
    <s v="Grader - Cat 12 to 14 or equal- After Jan 10"/>
    <n v="126.98"/>
    <n v="10"/>
    <s v="Dynamic"/>
    <s v="0"/>
    <s v="0"/>
    <s v=""/>
    <s v=""/>
    <n v="1269.8"/>
    <n v="165.07400000000001"/>
    <n v="1434.8739999999998"/>
    <d v="2022-02-10T00:00:00"/>
    <n v="0"/>
    <x v="10"/>
    <d v="2022-02-23T00:00:00"/>
    <n v="177"/>
    <n v="0"/>
    <n v="0"/>
    <s v="Nathan Kyme"/>
    <s v="Winter Access Maintenance"/>
    <m/>
    <s v="VC7556-2019-017"/>
    <s v="929 OF"/>
    <m/>
    <m/>
    <m/>
    <s v="Approved"/>
    <m/>
    <m/>
    <s v="WAM Activities"/>
    <n v="6"/>
    <s v="C219-C236"/>
    <s v="Neys"/>
    <n v="0"/>
    <d v="2022-02-13T00:00:00"/>
    <m/>
    <s v="36"/>
    <d v="2022-02-18T00:00:00"/>
    <s v=""/>
    <s v=""/>
    <m/>
    <m/>
    <m/>
    <s v="Mike Lecocq"/>
    <s v="06"/>
    <s v="Corbiere and Sons Contracting1150520220210-5Grader - Cat 12 to 14 or equal- After Jan 10101269.8"/>
    <s v="Corbiere and Sons Contracting1150520220210-5Grader - Cat 12 to 14 or equal- After Jan 10101269.8INV #164"/>
    <s v=""/>
    <s v="CZ - Winter Maintenance"/>
    <x v="5"/>
  </r>
  <r>
    <x v="1"/>
    <n v="6"/>
    <n v="0"/>
    <n v="11504"/>
    <s v="20220210-4"/>
    <n v="53510611"/>
    <s v="Access"/>
    <n v="0"/>
    <s v="Operator - Principle - After Jan 10"/>
    <n v="75"/>
    <n v="11"/>
    <s v="HR"/>
    <s v=""/>
    <s v=""/>
    <s v="0"/>
    <s v="0"/>
    <n v="825"/>
    <n v="107.25"/>
    <n v="932.24999999999989"/>
    <d v="2022-02-10T00:00:00"/>
    <n v="0"/>
    <x v="10"/>
    <d v="2022-02-23T00:00:00"/>
    <n v="177"/>
    <n v="0"/>
    <n v="0"/>
    <s v="Nathan Kyme"/>
    <s v="Winter Access Maintenance"/>
    <m/>
    <s v="VC7556-2019-017"/>
    <s v="929 OF"/>
    <m/>
    <m/>
    <m/>
    <s v="Approved"/>
    <m/>
    <m/>
    <s v="WAM Activities"/>
    <n v="6"/>
    <s v="C171-C185"/>
    <s v="Prairie River"/>
    <n v="0"/>
    <d v="2022-02-13T00:00:00"/>
    <m/>
    <s v="36"/>
    <d v="2022-02-18T00:00:00"/>
    <s v=""/>
    <s v=""/>
    <m/>
    <m/>
    <m/>
    <s v="Mike Lecocq"/>
    <s v="06"/>
    <s v="Corbiere and Sons Contracting1150420220210-4Operator - Principle - After Jan 1011825"/>
    <s v="Corbiere and Sons Contracting1150420220210-4Operator - Principle - After Jan 1011825INV #164"/>
    <s v=""/>
    <s v="CZ - Winter Maintenance"/>
    <x v="5"/>
  </r>
  <r>
    <x v="1"/>
    <n v="6"/>
    <n v="0"/>
    <n v="11504"/>
    <s v="20220210-4"/>
    <n v="53510611"/>
    <s v="Access"/>
    <n v="0"/>
    <s v="L.O.A."/>
    <n v="210"/>
    <n v="1"/>
    <s v="DAY"/>
    <s v=""/>
    <s v=""/>
    <s v="0"/>
    <s v="0"/>
    <n v="210"/>
    <n v="27.3"/>
    <n v="237.29999999999998"/>
    <d v="2022-02-10T00:00:00"/>
    <n v="0"/>
    <x v="10"/>
    <d v="2022-02-23T00:00:00"/>
    <n v="177"/>
    <n v="0"/>
    <n v="0"/>
    <s v="Nathan Kyme"/>
    <s v="Winter Access Maintenance"/>
    <m/>
    <s v="VC7556-2019-017"/>
    <s v="929 OF"/>
    <m/>
    <m/>
    <m/>
    <s v="Approved"/>
    <m/>
    <m/>
    <s v="WAM Activities"/>
    <n v="6"/>
    <s v="C171-C185"/>
    <s v="Prairie River"/>
    <n v="0"/>
    <d v="2022-02-13T00:00:00"/>
    <m/>
    <s v="36"/>
    <d v="2022-02-18T00:00:00"/>
    <s v=""/>
    <s v=""/>
    <m/>
    <m/>
    <m/>
    <s v="Mike Lecocq"/>
    <s v="06"/>
    <s v="Corbiere and Sons Contracting1150420220210-4L.O.A.1210"/>
    <s v="Corbiere and Sons Contracting1150420220210-4L.O.A.1210INV #164"/>
    <s v=""/>
    <s v="CZ - Winter Maintenance"/>
    <x v="5"/>
  </r>
  <r>
    <x v="1"/>
    <n v="6"/>
    <n v="0"/>
    <n v="11504"/>
    <s v="20220210-4"/>
    <n v="53510611"/>
    <s v="Access"/>
    <n v="0"/>
    <s v="Light Truck - Pick up- After Jan 10"/>
    <n v="243.75"/>
    <n v="1"/>
    <s v="DAY"/>
    <s v="0"/>
    <s v="0"/>
    <s v=""/>
    <s v=""/>
    <n v="243.75"/>
    <n v="31.6875"/>
    <n v="275.4375"/>
    <d v="2022-02-10T00:00:00"/>
    <n v="0"/>
    <x v="10"/>
    <d v="2022-02-23T00:00:00"/>
    <n v="177"/>
    <n v="0"/>
    <n v="0"/>
    <s v="Nathan Kyme"/>
    <s v="Winter Access Maintenance"/>
    <m/>
    <s v="VC7556-2019-017"/>
    <s v="929 OF"/>
    <m/>
    <m/>
    <m/>
    <s v="Approved"/>
    <m/>
    <m/>
    <s v="WAM Activities"/>
    <n v="6"/>
    <s v="C171-C185"/>
    <s v="Prairie River"/>
    <n v="0"/>
    <d v="2022-02-13T00:00:00"/>
    <m/>
    <s v="36"/>
    <d v="2022-02-18T00:00:00"/>
    <s v=""/>
    <s v=""/>
    <m/>
    <m/>
    <m/>
    <s v="Mike Lecocq"/>
    <s v="06"/>
    <s v="Corbiere and Sons Contracting1150420220210-4Light Truck - Pick up- After Jan 101243.75"/>
    <s v="Corbiere and Sons Contracting1150420220210-4Light Truck - Pick up- After Jan 101243.75INV #164"/>
    <s v=""/>
    <s v="CZ - Winter Maintenance"/>
    <x v="5"/>
  </r>
  <r>
    <x v="1"/>
    <n v="6"/>
    <n v="0"/>
    <n v="11504"/>
    <s v="20220210-4"/>
    <n v="53510611"/>
    <s v="Access"/>
    <n v="0"/>
    <s v="Grader - Cat 12 to 14 or equal- After Jan 10"/>
    <n v="126.98"/>
    <n v="10"/>
    <s v="Dynamic"/>
    <s v="0"/>
    <s v="0"/>
    <s v=""/>
    <s v=""/>
    <n v="1269.8"/>
    <n v="165.07400000000001"/>
    <n v="1434.8739999999998"/>
    <d v="2022-02-10T00:00:00"/>
    <n v="0"/>
    <x v="10"/>
    <d v="2022-02-23T00:00:00"/>
    <n v="177"/>
    <n v="0"/>
    <n v="0"/>
    <s v="Nathan Kyme"/>
    <s v="Winter Access Maintenance"/>
    <m/>
    <s v="VC7556-2019-017"/>
    <s v="929 OF"/>
    <m/>
    <m/>
    <m/>
    <s v="Approved"/>
    <m/>
    <m/>
    <s v="WAM Activities"/>
    <n v="6"/>
    <s v="C171-C185"/>
    <s v="Prairie River"/>
    <n v="0"/>
    <d v="2022-02-13T00:00:00"/>
    <m/>
    <s v="36"/>
    <d v="2022-02-18T00:00:00"/>
    <s v=""/>
    <s v=""/>
    <m/>
    <m/>
    <m/>
    <s v="Mike Lecocq"/>
    <s v="06"/>
    <s v="Corbiere and Sons Contracting1150420220210-4Grader - Cat 12 to 14 or equal- After Jan 10101269.8"/>
    <s v="Corbiere and Sons Contracting1150420220210-4Grader - Cat 12 to 14 or equal- After Jan 10101269.8INV #164"/>
    <s v=""/>
    <s v="CZ - Winter Maintenance"/>
    <x v="5"/>
  </r>
  <r>
    <x v="1"/>
    <n v="6"/>
    <n v="0"/>
    <n v="11503"/>
    <s v="20220210-3"/>
    <n v="53510611"/>
    <s v="Access"/>
    <n v="0"/>
    <s v="Operator - Principle - After Jan 10"/>
    <n v="75"/>
    <n v="11"/>
    <s v="HR"/>
    <s v=""/>
    <s v=""/>
    <s v="0"/>
    <s v="0"/>
    <n v="825"/>
    <n v="107.25"/>
    <n v="932.24999999999989"/>
    <d v="2022-02-10T00:00:00"/>
    <n v="0"/>
    <x v="10"/>
    <d v="2022-02-23T00:00:00"/>
    <n v="177"/>
    <n v="0"/>
    <n v="0"/>
    <s v="Nathan Kyme"/>
    <s v="Winter Access Maintenance"/>
    <m/>
    <s v="VC7556-2019-017"/>
    <s v="929 OF"/>
    <m/>
    <m/>
    <m/>
    <s v="Approved"/>
    <m/>
    <m/>
    <s v="WAM Activities"/>
    <n v="6"/>
    <s v="C248-C256"/>
    <s v="Little Red Sucker Creek"/>
    <n v="0"/>
    <d v="2022-02-13T00:00:00"/>
    <m/>
    <s v="36"/>
    <d v="2022-02-18T00:00:00"/>
    <s v=""/>
    <s v=""/>
    <m/>
    <m/>
    <m/>
    <s v="Mike Lecocq"/>
    <s v="06"/>
    <s v="Corbiere and Sons Contracting1150320220210-3Operator - Principle - After Jan 1011825"/>
    <s v="Corbiere and Sons Contracting1150320220210-3Operator - Principle - After Jan 1011825INV #164"/>
    <s v=""/>
    <s v="CZ - Winter Maintenance"/>
    <x v="5"/>
  </r>
  <r>
    <x v="1"/>
    <n v="6"/>
    <n v="0"/>
    <n v="11503"/>
    <s v="20220210-3"/>
    <n v="53510611"/>
    <s v="Access"/>
    <n v="0"/>
    <s v="L.O.A."/>
    <n v="210"/>
    <n v="1"/>
    <s v="DAY"/>
    <s v=""/>
    <s v=""/>
    <s v="0"/>
    <s v="0"/>
    <n v="210"/>
    <n v="27.3"/>
    <n v="237.29999999999998"/>
    <d v="2022-02-10T00:00:00"/>
    <n v="0"/>
    <x v="10"/>
    <d v="2022-02-23T00:00:00"/>
    <n v="177"/>
    <n v="0"/>
    <n v="0"/>
    <s v="Nathan Kyme"/>
    <s v="Winter Access Maintenance"/>
    <m/>
    <s v="VC7556-2019-017"/>
    <s v="929 OF"/>
    <m/>
    <m/>
    <m/>
    <s v="Approved"/>
    <m/>
    <m/>
    <s v="WAM Activities"/>
    <n v="6"/>
    <s v="C248-C256"/>
    <s v="Little Red Sucker Creek"/>
    <n v="0"/>
    <d v="2022-02-13T00:00:00"/>
    <m/>
    <s v="36"/>
    <d v="2022-02-18T00:00:00"/>
    <s v=""/>
    <s v=""/>
    <m/>
    <m/>
    <m/>
    <s v="Mike Lecocq"/>
    <s v="06"/>
    <s v="Corbiere and Sons Contracting1150320220210-3L.O.A.1210"/>
    <s v="Corbiere and Sons Contracting1150320220210-3L.O.A.1210INV #164"/>
    <s v=""/>
    <s v="CZ - Winter Maintenance"/>
    <x v="5"/>
  </r>
  <r>
    <x v="1"/>
    <n v="6"/>
    <n v="0"/>
    <n v="11503"/>
    <s v="20220210-3"/>
    <n v="53510611"/>
    <s v="Access"/>
    <n v="0"/>
    <s v="Light Truck - Pick up- After Jan 10"/>
    <n v="243.75"/>
    <n v="1"/>
    <s v="DAY"/>
    <s v="0"/>
    <s v="0"/>
    <s v=""/>
    <s v=""/>
    <n v="243.75"/>
    <n v="31.6875"/>
    <n v="275.4375"/>
    <d v="2022-02-10T00:00:00"/>
    <n v="0"/>
    <x v="10"/>
    <d v="2022-02-23T00:00:00"/>
    <n v="177"/>
    <n v="0"/>
    <n v="0"/>
    <s v="Nathan Kyme"/>
    <s v="Winter Access Maintenance"/>
    <m/>
    <s v="VC7556-2019-017"/>
    <s v="929 OF"/>
    <m/>
    <m/>
    <m/>
    <s v="Approved"/>
    <m/>
    <m/>
    <s v="WAM Activities"/>
    <n v="6"/>
    <s v="C248-C256"/>
    <s v="Little Red Sucker Creek"/>
    <n v="0"/>
    <d v="2022-02-13T00:00:00"/>
    <m/>
    <s v="36"/>
    <d v="2022-02-18T00:00:00"/>
    <s v=""/>
    <s v=""/>
    <m/>
    <m/>
    <m/>
    <s v="Mike Lecocq"/>
    <s v="06"/>
    <s v="Corbiere and Sons Contracting1150320220210-3Light Truck - Pick up- After Jan 101243.75"/>
    <s v="Corbiere and Sons Contracting1150320220210-3Light Truck - Pick up- After Jan 101243.75INV #164"/>
    <s v=""/>
    <s v="CZ - Winter Maintenance"/>
    <x v="5"/>
  </r>
  <r>
    <x v="1"/>
    <n v="6"/>
    <n v="0"/>
    <n v="11503"/>
    <s v="20220210-3"/>
    <n v="53510611"/>
    <s v="Access"/>
    <n v="0"/>
    <s v="Grader - Cat 12 to 14 or equal- After Jan 10"/>
    <n v="126.98"/>
    <n v="10"/>
    <s v="Dynamic"/>
    <s v="0"/>
    <s v="0"/>
    <s v=""/>
    <s v=""/>
    <n v="1269.8"/>
    <n v="165.07400000000001"/>
    <n v="1434.8739999999998"/>
    <d v="2022-02-10T00:00:00"/>
    <n v="0"/>
    <x v="10"/>
    <d v="2022-02-23T00:00:00"/>
    <n v="177"/>
    <n v="0"/>
    <n v="0"/>
    <s v="Nathan Kyme"/>
    <s v="Winter Access Maintenance"/>
    <m/>
    <s v="VC7556-2019-017"/>
    <s v="929 OF"/>
    <m/>
    <m/>
    <m/>
    <s v="Approved"/>
    <m/>
    <m/>
    <s v="WAM Activities"/>
    <n v="6"/>
    <s v="C248-C256"/>
    <s v="Little Red Sucker Creek"/>
    <n v="0"/>
    <d v="2022-02-13T00:00:00"/>
    <m/>
    <s v="36"/>
    <d v="2022-02-18T00:00:00"/>
    <s v=""/>
    <s v=""/>
    <m/>
    <m/>
    <m/>
    <s v="Mike Lecocq"/>
    <s v="06"/>
    <s v="Corbiere and Sons Contracting1150320220210-3Grader - Cat 12 to 14 or equal- After Jan 10101269.8"/>
    <s v="Corbiere and Sons Contracting1150320220210-3Grader - Cat 12 to 14 or equal- After Jan 10101269.8INV #164"/>
    <s v=""/>
    <s v="CZ - Winter Maintenance"/>
    <x v="5"/>
  </r>
  <r>
    <x v="1"/>
    <n v="6"/>
    <n v="0"/>
    <n v="11500"/>
    <s v="20220209-7"/>
    <n v="53510611"/>
    <s v="Access"/>
    <n v="0"/>
    <s v="Operator - Principle - After Jan 10"/>
    <n v="75"/>
    <n v="0.5"/>
    <s v="HR"/>
    <s v=""/>
    <s v=""/>
    <s v="0"/>
    <s v="0"/>
    <n v="37.5"/>
    <n v="4.875"/>
    <n v="42.374999999999993"/>
    <d v="2022-02-09T00:00:00"/>
    <n v="0"/>
    <x v="10"/>
    <d v="2022-02-23T00:00:00"/>
    <n v="177"/>
    <n v="0"/>
    <n v="0"/>
    <s v="Nathan Kyme"/>
    <s v="Winter Access Maintenance"/>
    <m/>
    <s v="VC7556-2019-017"/>
    <s v="929 OF"/>
    <m/>
    <m/>
    <m/>
    <s v="Approved"/>
    <m/>
    <m/>
    <s v="WAM Activities"/>
    <n v="6"/>
    <s v="C203-C209"/>
    <s v="Dead Horse Creek"/>
    <n v="0"/>
    <d v="2022-02-13T00:00:00"/>
    <m/>
    <s v="36"/>
    <d v="2022-02-17T00:00:00"/>
    <s v=""/>
    <s v=""/>
    <m/>
    <m/>
    <m/>
    <s v="Mike Lecocq"/>
    <s v="06"/>
    <s v="Corbiere and Sons Contracting1150020220209-7Operator - Principle - After Jan 100.537.5"/>
    <s v="Corbiere and Sons Contracting1150020220209-7Operator - Principle - After Jan 100.537.5INV #164"/>
    <s v=""/>
    <s v="CZ - Winter Maintenance"/>
    <x v="5"/>
  </r>
  <r>
    <x v="1"/>
    <n v="6"/>
    <n v="0"/>
    <n v="11500"/>
    <s v="20220209-7"/>
    <n v="53510611"/>
    <s v="Access"/>
    <n v="0"/>
    <s v="Operator - Principle - After Jan 10"/>
    <n v="75"/>
    <n v="6"/>
    <s v="HR"/>
    <s v=""/>
    <s v=""/>
    <s v="0"/>
    <s v="0"/>
    <n v="450"/>
    <n v="58.5"/>
    <n v="508.49999999999994"/>
    <d v="2022-02-09T00:00:00"/>
    <n v="0"/>
    <x v="10"/>
    <d v="2022-02-23T00:00:00"/>
    <n v="177"/>
    <n v="0"/>
    <n v="0"/>
    <s v="Nathan Kyme"/>
    <s v="Winter Access Maintenance"/>
    <m/>
    <s v="VC7556-2019-017"/>
    <s v="929 OF"/>
    <m/>
    <m/>
    <m/>
    <s v="Approved"/>
    <m/>
    <m/>
    <s v="WAM Activities"/>
    <n v="6"/>
    <s v="C203-C209"/>
    <s v="Dead Horse Creek"/>
    <n v="0"/>
    <d v="2022-02-13T00:00:00"/>
    <m/>
    <s v="36"/>
    <d v="2022-02-17T00:00:00"/>
    <s v=""/>
    <s v=""/>
    <m/>
    <m/>
    <m/>
    <s v="Mike Lecocq"/>
    <s v="06"/>
    <s v="Corbiere and Sons Contracting1150020220209-7Operator - Principle - After Jan 106450"/>
    <s v="Corbiere and Sons Contracting1150020220209-7Operator - Principle - After Jan 106450INV #164"/>
    <s v=""/>
    <s v="CZ - Winter Maintenance"/>
    <x v="5"/>
  </r>
  <r>
    <x v="1"/>
    <n v="6"/>
    <n v="0"/>
    <n v="11500"/>
    <s v="20220209-7"/>
    <n v="53510611"/>
    <s v="Access"/>
    <n v="0"/>
    <s v="L.O.A."/>
    <n v="210"/>
    <n v="1"/>
    <s v="DAY"/>
    <s v=""/>
    <s v=""/>
    <s v="0"/>
    <s v="0"/>
    <n v="210"/>
    <n v="27.3"/>
    <n v="237.29999999999998"/>
    <d v="2022-02-09T00:00:00"/>
    <n v="0"/>
    <x v="10"/>
    <d v="2022-02-23T00:00:00"/>
    <n v="177"/>
    <n v="0"/>
    <n v="0"/>
    <s v="Nathan Kyme"/>
    <s v="Winter Access Maintenance"/>
    <m/>
    <s v="VC7556-2019-017"/>
    <s v="929 OF"/>
    <m/>
    <m/>
    <m/>
    <s v="Approved"/>
    <m/>
    <m/>
    <s v="WAM Activities"/>
    <n v="6"/>
    <s v="C203-C209"/>
    <s v="Dead Horse Creek"/>
    <n v="0"/>
    <d v="2022-02-13T00:00:00"/>
    <m/>
    <s v="36"/>
    <d v="2022-02-17T00:00:00"/>
    <s v=""/>
    <s v=""/>
    <m/>
    <m/>
    <m/>
    <s v="Mike Lecocq"/>
    <s v="06"/>
    <s v="Corbiere and Sons Contracting1150020220209-7L.O.A.1210"/>
    <s v="Corbiere and Sons Contracting1150020220209-7L.O.A.1210INV #164"/>
    <s v=""/>
    <s v="CZ - Winter Maintenance"/>
    <x v="5"/>
  </r>
  <r>
    <x v="1"/>
    <n v="6"/>
    <n v="0"/>
    <n v="11500"/>
    <s v="20220209-7"/>
    <n v="53510611"/>
    <s v="Access"/>
    <n v="0"/>
    <s v="Pickup w/ plow and sander"/>
    <n v="80"/>
    <n v="6"/>
    <m/>
    <s v="0"/>
    <s v="0"/>
    <s v=""/>
    <s v=""/>
    <n v="480"/>
    <n v="62.400000000000006"/>
    <n v="542.4"/>
    <d v="2022-02-09T00:00:00"/>
    <n v="0"/>
    <x v="10"/>
    <d v="2022-02-23T00:00:00"/>
    <n v="177"/>
    <n v="0"/>
    <n v="0"/>
    <s v="Nathan Kyme"/>
    <s v="Winter Access Maintenance"/>
    <m/>
    <s v="VC7556-2019-017"/>
    <s v="929 OF"/>
    <m/>
    <m/>
    <m/>
    <s v="Approved"/>
    <m/>
    <m/>
    <s v="WAM Activities"/>
    <n v="6"/>
    <s v="C203-C209"/>
    <s v="Dead Horse Creek"/>
    <n v="0"/>
    <d v="2022-02-13T00:00:00"/>
    <m/>
    <s v="36"/>
    <d v="2022-02-17T00:00:00"/>
    <s v=""/>
    <s v=""/>
    <m/>
    <m/>
    <m/>
    <s v="Mike Lecocq"/>
    <s v="06"/>
    <s v="Corbiere and Sons Contracting1150020220209-7Pickup w/ plow and sander6480"/>
    <s v="Corbiere and Sons Contracting1150020220209-7Pickup w/ plow and sander6480INV #164"/>
    <s v=""/>
    <s v="CZ - Winter Maintenance"/>
    <x v="5"/>
  </r>
  <r>
    <x v="1"/>
    <n v="6"/>
    <n v="0"/>
    <n v="11499"/>
    <s v="20220209-6"/>
    <n v="53510611"/>
    <s v="Access"/>
    <n v="0"/>
    <s v="Operator - Principle - After Jan 10"/>
    <n v="75"/>
    <n v="0.5"/>
    <s v="HR"/>
    <s v=""/>
    <s v=""/>
    <s v="75"/>
    <s v="0"/>
    <n v="37.5"/>
    <n v="4.875"/>
    <n v="42.374999999999993"/>
    <d v="2022-02-09T00:00:00"/>
    <n v="0"/>
    <x v="10"/>
    <d v="2022-02-23T00:00:00"/>
    <n v="177"/>
    <n v="0"/>
    <n v="0"/>
    <s v="Nathan Kyme"/>
    <s v="Winter Access Maintenance"/>
    <m/>
    <s v="VC7556-2019-017"/>
    <s v="929 OF"/>
    <m/>
    <m/>
    <m/>
    <s v="Approved"/>
    <m/>
    <m/>
    <s v="WAM Activities"/>
    <n v="6"/>
    <s v="C258-C269"/>
    <s v="Hare Lake Creek"/>
    <n v="0"/>
    <d v="2022-02-13T00:00:00"/>
    <m/>
    <s v="36"/>
    <d v="2022-02-17T00:00:00"/>
    <s v=""/>
    <s v=""/>
    <m/>
    <m/>
    <m/>
    <s v="Mike Lecocq"/>
    <s v="06"/>
    <s v="Corbiere and Sons Contracting1149920220209-6Operator - Principle - After Jan 100.537.5"/>
    <s v="Corbiere and Sons Contracting1149920220209-6Operator - Principle - After Jan 100.537.5INV #164"/>
    <s v=""/>
    <s v="CZ - Winter Maintenance"/>
    <x v="5"/>
  </r>
  <r>
    <x v="1"/>
    <n v="6"/>
    <n v="0"/>
    <n v="11499"/>
    <s v="20220209-6"/>
    <n v="53510611"/>
    <s v="Access"/>
    <n v="0"/>
    <s v="Operator - Principle - After Jan 10"/>
    <n v="75"/>
    <n v="10"/>
    <s v="HR"/>
    <s v=""/>
    <s v=""/>
    <s v="75"/>
    <s v="0"/>
    <n v="750"/>
    <n v="97.5"/>
    <n v="847.49999999999989"/>
    <d v="2022-02-09T00:00:00"/>
    <n v="0"/>
    <x v="10"/>
    <d v="2022-02-23T00:00:00"/>
    <n v="177"/>
    <n v="0"/>
    <n v="0"/>
    <s v="Nathan Kyme"/>
    <s v="Winter Access Maintenance"/>
    <m/>
    <s v="VC7556-2019-017"/>
    <s v="929 OF"/>
    <m/>
    <m/>
    <m/>
    <s v="Approved"/>
    <m/>
    <m/>
    <s v="WAM Activities"/>
    <n v="6"/>
    <s v="C258-C269"/>
    <s v="Hare Lake Creek"/>
    <n v="0"/>
    <d v="2022-02-13T00:00:00"/>
    <m/>
    <s v="36"/>
    <d v="2022-02-17T00:00:00"/>
    <s v=""/>
    <s v=""/>
    <m/>
    <m/>
    <m/>
    <s v="Mike Lecocq"/>
    <s v="06"/>
    <s v="Corbiere and Sons Contracting1149920220209-6Operator - Principle - After Jan 1010750"/>
    <s v="Corbiere and Sons Contracting1149920220209-6Operator - Principle - After Jan 1010750INV #164"/>
    <s v=""/>
    <s v="CZ - Winter Maintenance"/>
    <x v="5"/>
  </r>
  <r>
    <x v="1"/>
    <n v="6"/>
    <n v="0"/>
    <n v="11499"/>
    <s v="20220209-6"/>
    <n v="53510611"/>
    <s v="Access"/>
    <n v="0"/>
    <s v="L.O.A."/>
    <n v="210"/>
    <n v="1"/>
    <s v="DAY"/>
    <s v=""/>
    <s v=""/>
    <m/>
    <s v="0"/>
    <n v="210"/>
    <n v="27.3"/>
    <n v="237.29999999999998"/>
    <d v="2022-02-09T00:00:00"/>
    <n v="0"/>
    <x v="10"/>
    <d v="2022-02-23T00:00:00"/>
    <n v="177"/>
    <n v="0"/>
    <n v="0"/>
    <s v="Nathan Kyme"/>
    <s v="Winter Access Maintenance"/>
    <m/>
    <s v="VC7556-2019-017"/>
    <s v="929 OF"/>
    <m/>
    <m/>
    <m/>
    <s v="Approved"/>
    <m/>
    <m/>
    <s v="WAM Activities"/>
    <n v="6"/>
    <s v="C258-C269"/>
    <s v="Hare Lake Creek"/>
    <n v="0"/>
    <d v="2022-02-13T00:00:00"/>
    <m/>
    <s v="36"/>
    <d v="2022-02-17T00:00:00"/>
    <s v=""/>
    <s v=""/>
    <m/>
    <m/>
    <m/>
    <s v="Mike Lecocq"/>
    <s v="06"/>
    <s v="Corbiere and Sons Contracting1149920220209-6L.O.A.1210"/>
    <s v="Corbiere and Sons Contracting1149920220209-6L.O.A.1210INV #164"/>
    <s v=""/>
    <s v="CZ - Winter Maintenance"/>
    <x v="5"/>
  </r>
  <r>
    <x v="1"/>
    <n v="6"/>
    <n v="0"/>
    <n v="11499"/>
    <s v="20220209-6"/>
    <n v="53510611"/>
    <s v="Access"/>
    <n v="0"/>
    <s v="Light Truck - 1 to 3 Ton- After Jan 10"/>
    <n v="243.75"/>
    <n v="1"/>
    <s v="DAY"/>
    <s v="182.81"/>
    <s v="0"/>
    <s v=""/>
    <s v=""/>
    <n v="243.75"/>
    <n v="31.6875"/>
    <n v="275.4375"/>
    <d v="2022-02-09T00:00:00"/>
    <n v="0"/>
    <x v="10"/>
    <d v="2022-02-23T00:00:00"/>
    <n v="177"/>
    <n v="0"/>
    <n v="0"/>
    <s v="Nathan Kyme"/>
    <s v="Winter Access Maintenance"/>
    <m/>
    <s v="VC7556-2019-017"/>
    <s v="929 OF"/>
    <m/>
    <m/>
    <m/>
    <s v="Approved"/>
    <m/>
    <m/>
    <s v="WAM Activities"/>
    <n v="6"/>
    <s v="C258-C269"/>
    <s v="Hare Lake Creek"/>
    <n v="0"/>
    <d v="2022-02-13T00:00:00"/>
    <m/>
    <s v="36"/>
    <d v="2022-02-17T00:00:00"/>
    <s v=""/>
    <s v=""/>
    <m/>
    <m/>
    <m/>
    <s v="Mike Lecocq"/>
    <s v="06"/>
    <s v="Corbiere and Sons Contracting1149920220209-6Light Truck - 1 to 3 Ton- After Jan 101243.75"/>
    <s v="Corbiere and Sons Contracting1149920220209-6Light Truck - 1 to 3 Ton- After Jan 101243.75INV #164"/>
    <s v=""/>
    <s v="CZ - Winter Maintenance"/>
    <x v="5"/>
  </r>
  <r>
    <x v="1"/>
    <n v="6"/>
    <n v="0"/>
    <n v="11499"/>
    <s v="20220209-6"/>
    <n v="53510611"/>
    <s v="Access"/>
    <n v="0"/>
    <s v="Dozer D6 or equal- After Jan 10"/>
    <n v="131.47999999999999"/>
    <n v="7.5"/>
    <s v="Dynamic"/>
    <s v="98.61"/>
    <s v="0"/>
    <s v=""/>
    <s v=""/>
    <n v="986.1"/>
    <n v="128.19300000000001"/>
    <n v="1114.2929999999999"/>
    <d v="2022-02-09T00:00:00"/>
    <n v="0"/>
    <x v="10"/>
    <d v="2022-02-23T00:00:00"/>
    <n v="177"/>
    <n v="0"/>
    <n v="0"/>
    <s v="Nathan Kyme"/>
    <s v="Winter Access Maintenance"/>
    <m/>
    <s v="VC7556-2019-017"/>
    <s v="929 OF"/>
    <m/>
    <m/>
    <m/>
    <s v="Approved"/>
    <m/>
    <m/>
    <s v="WAM Activities"/>
    <n v="6"/>
    <s v="C258-C269"/>
    <s v="Hare Lake Creek"/>
    <n v="0"/>
    <d v="2022-02-13T00:00:00"/>
    <m/>
    <s v="36"/>
    <d v="2022-02-17T00:00:00"/>
    <s v=""/>
    <s v=""/>
    <m/>
    <m/>
    <m/>
    <s v="Mike Lecocq"/>
    <s v="06"/>
    <s v="Corbiere and Sons Contracting1149920220209-6Dozer D6 or equal- After Jan 107.5986.1"/>
    <s v="Corbiere and Sons Contracting1149920220209-6Dozer D6 or equal- After Jan 107.5986.1INV #164"/>
    <s v=""/>
    <s v="CZ - Winter Maintenance"/>
    <x v="5"/>
  </r>
  <r>
    <x v="1"/>
    <n v="6"/>
    <n v="0"/>
    <n v="11498"/>
    <s v="20220209-5"/>
    <n v="53510611"/>
    <s v="Access"/>
    <n v="0"/>
    <s v="Operator - Principle - After Jan 10"/>
    <n v="75"/>
    <n v="11"/>
    <s v="HR"/>
    <s v=""/>
    <s v=""/>
    <s v="0"/>
    <s v="0"/>
    <n v="825"/>
    <n v="107.25"/>
    <n v="932.24999999999989"/>
    <d v="2022-02-09T00:00:00"/>
    <n v="0"/>
    <x v="10"/>
    <d v="2022-02-23T00:00:00"/>
    <n v="177"/>
    <n v="0"/>
    <n v="0"/>
    <s v="Nathan Kyme"/>
    <s v="Winter Access Maintenance"/>
    <m/>
    <s v="VC7556-2019-017"/>
    <s v="929 OF"/>
    <m/>
    <m/>
    <m/>
    <s v="Approved"/>
    <m/>
    <m/>
    <s v="WAM Activities"/>
    <n v="6"/>
    <s v="C219-C235"/>
    <s v="Neys"/>
    <n v="0"/>
    <d v="2022-02-13T00:00:00"/>
    <m/>
    <s v="36"/>
    <d v="2022-02-17T00:00:00"/>
    <s v=""/>
    <s v=""/>
    <m/>
    <m/>
    <m/>
    <s v="Mike Lecocq"/>
    <s v="06"/>
    <s v="Corbiere and Sons Contracting1149820220209-5Operator - Principle - After Jan 1011825"/>
    <s v="Corbiere and Sons Contracting1149820220209-5Operator - Principle - After Jan 1011825INV #164"/>
    <s v=""/>
    <s v="CZ - Winter Maintenance"/>
    <x v="5"/>
  </r>
  <r>
    <x v="1"/>
    <n v="6"/>
    <n v="0"/>
    <n v="11498"/>
    <s v="20220209-5"/>
    <n v="53510611"/>
    <s v="Access"/>
    <n v="0"/>
    <s v="L.O.A."/>
    <n v="210"/>
    <n v="1"/>
    <s v="DAY"/>
    <s v=""/>
    <s v=""/>
    <s v="0"/>
    <s v="0"/>
    <n v="210"/>
    <n v="27.3"/>
    <n v="237.29999999999998"/>
    <d v="2022-02-09T00:00:00"/>
    <n v="0"/>
    <x v="10"/>
    <d v="2022-02-23T00:00:00"/>
    <n v="177"/>
    <n v="0"/>
    <n v="0"/>
    <s v="Nathan Kyme"/>
    <s v="Winter Access Maintenance"/>
    <m/>
    <s v="VC7556-2019-017"/>
    <s v="929 OF"/>
    <m/>
    <m/>
    <m/>
    <s v="Approved"/>
    <m/>
    <m/>
    <s v="WAM Activities"/>
    <n v="6"/>
    <s v="C219-C235"/>
    <s v="Neys"/>
    <n v="0"/>
    <d v="2022-02-13T00:00:00"/>
    <m/>
    <s v="36"/>
    <d v="2022-02-17T00:00:00"/>
    <s v=""/>
    <s v=""/>
    <m/>
    <m/>
    <m/>
    <s v="Mike Lecocq"/>
    <s v="06"/>
    <s v="Corbiere and Sons Contracting1149820220209-5L.O.A.1210"/>
    <s v="Corbiere and Sons Contracting1149820220209-5L.O.A.1210INV #164"/>
    <s v=""/>
    <s v="CZ - Winter Maintenance"/>
    <x v="5"/>
  </r>
  <r>
    <x v="1"/>
    <n v="6"/>
    <n v="0"/>
    <n v="11498"/>
    <s v="20220209-5"/>
    <n v="53510611"/>
    <s v="Access"/>
    <n v="0"/>
    <s v="Light Truck - Pick up- After Jan 10"/>
    <n v="243.75"/>
    <n v="1"/>
    <s v="DAY"/>
    <s v="0"/>
    <s v="0"/>
    <s v=""/>
    <s v=""/>
    <n v="243.75"/>
    <n v="31.6875"/>
    <n v="275.4375"/>
    <d v="2022-02-09T00:00:00"/>
    <n v="0"/>
    <x v="10"/>
    <d v="2022-02-23T00:00:00"/>
    <n v="177"/>
    <n v="0"/>
    <n v="0"/>
    <s v="Nathan Kyme"/>
    <s v="Winter Access Maintenance"/>
    <m/>
    <s v="VC7556-2019-017"/>
    <s v="929 OF"/>
    <m/>
    <m/>
    <m/>
    <s v="Approved"/>
    <m/>
    <m/>
    <s v="WAM Activities"/>
    <n v="6"/>
    <s v="C219-C235"/>
    <s v="Neys"/>
    <n v="0"/>
    <d v="2022-02-13T00:00:00"/>
    <m/>
    <s v="36"/>
    <d v="2022-02-17T00:00:00"/>
    <s v=""/>
    <s v=""/>
    <m/>
    <m/>
    <m/>
    <s v="Mike Lecocq"/>
    <s v="06"/>
    <s v="Corbiere and Sons Contracting1149820220209-5Light Truck - Pick up- After Jan 101243.75"/>
    <s v="Corbiere and Sons Contracting1149820220209-5Light Truck - Pick up- After Jan 101243.75INV #164"/>
    <s v=""/>
    <s v="CZ - Winter Maintenance"/>
    <x v="5"/>
  </r>
  <r>
    <x v="1"/>
    <n v="6"/>
    <n v="0"/>
    <n v="11498"/>
    <s v="20220209-5"/>
    <n v="53510611"/>
    <s v="Access"/>
    <n v="0"/>
    <s v="Grader - Cat 12 to 14 or equal- After Jan 10"/>
    <n v="126.98"/>
    <n v="10"/>
    <s v="Dynamic"/>
    <s v="0"/>
    <s v="0"/>
    <s v=""/>
    <s v=""/>
    <n v="1269.8"/>
    <n v="165.07400000000001"/>
    <n v="1434.8739999999998"/>
    <d v="2022-02-09T00:00:00"/>
    <n v="0"/>
    <x v="10"/>
    <d v="2022-02-23T00:00:00"/>
    <n v="177"/>
    <n v="0"/>
    <n v="0"/>
    <s v="Nathan Kyme"/>
    <s v="Winter Access Maintenance"/>
    <m/>
    <s v="VC7556-2019-017"/>
    <s v="929 OF"/>
    <m/>
    <m/>
    <m/>
    <s v="Approved"/>
    <m/>
    <m/>
    <s v="WAM Activities"/>
    <n v="6"/>
    <s v="C219-C235"/>
    <s v="Neys"/>
    <n v="0"/>
    <d v="2022-02-13T00:00:00"/>
    <m/>
    <s v="36"/>
    <d v="2022-02-17T00:00:00"/>
    <s v=""/>
    <s v=""/>
    <m/>
    <m/>
    <m/>
    <s v="Mike Lecocq"/>
    <s v="06"/>
    <s v="Corbiere and Sons Contracting1149820220209-5Grader - Cat 12 to 14 or equal- After Jan 10101269.8"/>
    <s v="Corbiere and Sons Contracting1149820220209-5Grader - Cat 12 to 14 or equal- After Jan 10101269.8INV #164"/>
    <s v=""/>
    <s v="CZ - Winter Maintenance"/>
    <x v="5"/>
  </r>
  <r>
    <x v="1"/>
    <n v="6"/>
    <n v="0"/>
    <n v="11497"/>
    <s v="20220209-4"/>
    <n v="53510611"/>
    <s v="Access"/>
    <n v="0"/>
    <s v="Driver - AZ - After Jan 10"/>
    <n v="70"/>
    <n v="3"/>
    <s v="HR"/>
    <s v=""/>
    <s v=""/>
    <s v="70"/>
    <s v="0"/>
    <n v="210"/>
    <n v="27.3"/>
    <n v="237.29999999999998"/>
    <d v="2022-02-09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9720220209-4Driver - AZ - After Jan 103210"/>
    <s v="Corbiere and Sons Contracting1149720220209-4Driver - AZ - After Jan 103210INV #164"/>
    <s v=""/>
    <s v="CZ - Winter Maintenance"/>
    <x v="5"/>
  </r>
  <r>
    <x v="1"/>
    <n v="6"/>
    <n v="0"/>
    <n v="11497"/>
    <s v="20220209-4"/>
    <n v="53510611"/>
    <s v="Access"/>
    <n v="0"/>
    <s v="Operator - Principle - After Jan 10"/>
    <n v="75"/>
    <n v="11"/>
    <s v="HR"/>
    <s v=""/>
    <s v=""/>
    <s v="0"/>
    <s v="0"/>
    <n v="825"/>
    <n v="107.25"/>
    <n v="932.24999999999989"/>
    <d v="2022-02-09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9720220209-4Operator - Principle - After Jan 1011825"/>
    <s v="Corbiere and Sons Contracting1149720220209-4Operator - Principle - After Jan 1011825INV #164"/>
    <s v=""/>
    <s v="CZ - Winter Maintenance"/>
    <x v="5"/>
  </r>
  <r>
    <x v="1"/>
    <n v="6"/>
    <n v="0"/>
    <n v="11497"/>
    <s v="20220209-4"/>
    <n v="53510611"/>
    <s v="Access"/>
    <n v="0"/>
    <s v="L.O.A."/>
    <n v="210"/>
    <n v="2"/>
    <s v="DAY"/>
    <s v=""/>
    <s v=""/>
    <m/>
    <s v="0"/>
    <n v="420"/>
    <n v="54.6"/>
    <n v="474.59999999999997"/>
    <d v="2022-02-09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9720220209-4L.O.A.2420"/>
    <s v="Corbiere and Sons Contracting1149720220209-4L.O.A.2420INV #164"/>
    <s v=""/>
    <s v="CZ - Winter Maintenance"/>
    <x v="5"/>
  </r>
  <r>
    <x v="1"/>
    <n v="6"/>
    <n v="0"/>
    <n v="11497"/>
    <s v="20220209-4"/>
    <n v="53510611"/>
    <s v="Access"/>
    <n v="0"/>
    <s v="Tractor Trailer - 60 Ton- After Jan 10"/>
    <n v="122.39"/>
    <n v="3"/>
    <s v="Dynamic"/>
    <s v="91.79"/>
    <s v="0"/>
    <s v=""/>
    <s v=""/>
    <n v="367.17"/>
    <n v="47.732100000000003"/>
    <n v="414.90209999999996"/>
    <d v="2022-02-09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9720220209-4Tractor Trailer - 60 Ton- After Jan 103367.17"/>
    <s v="Corbiere and Sons Contracting1149720220209-4Tractor Trailer - 60 Ton- After Jan 103367.17INV #164"/>
    <s v=""/>
    <s v="CZ - Winter Maintenance"/>
    <x v="5"/>
  </r>
  <r>
    <x v="1"/>
    <n v="6"/>
    <n v="0"/>
    <n v="11497"/>
    <s v="20220209-4"/>
    <n v="53510611"/>
    <s v="Access"/>
    <n v="0"/>
    <s v="Light Truck - Pick up- After Jan 10"/>
    <n v="243.75"/>
    <n v="1"/>
    <s v="DAY"/>
    <s v="0"/>
    <s v="0"/>
    <s v=""/>
    <s v=""/>
    <n v="243.75"/>
    <n v="31.6875"/>
    <n v="275.4375"/>
    <d v="2022-02-09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9720220209-4Light Truck - Pick up- After Jan 101243.75"/>
    <s v="Corbiere and Sons Contracting1149720220209-4Light Truck - Pick up- After Jan 101243.75INV #164"/>
    <s v=""/>
    <s v="CZ - Winter Maintenance"/>
    <x v="5"/>
  </r>
  <r>
    <x v="1"/>
    <n v="6"/>
    <n v="0"/>
    <n v="11497"/>
    <s v="20220209-4"/>
    <n v="53510611"/>
    <s v="Access"/>
    <n v="0"/>
    <s v="Grader - Cat 12 to 14 or equal- After Jan 10"/>
    <n v="126.98"/>
    <n v="10"/>
    <s v="Dynamic"/>
    <s v="0"/>
    <s v="0"/>
    <s v=""/>
    <s v=""/>
    <n v="1269.8"/>
    <n v="165.07400000000001"/>
    <n v="1434.8739999999998"/>
    <d v="2022-02-09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9720220209-4Grader - Cat 12 to 14 or equal- After Jan 10101269.8"/>
    <s v="Corbiere and Sons Contracting1149720220209-4Grader - Cat 12 to 14 or equal- After Jan 10101269.8INV #164"/>
    <s v=""/>
    <s v="CZ - Winter Maintenance"/>
    <x v="5"/>
  </r>
  <r>
    <x v="1"/>
    <n v="6"/>
    <n v="0"/>
    <n v="11496"/>
    <s v="20220209-3"/>
    <n v="53510611"/>
    <s v="Access"/>
    <n v="0"/>
    <s v="Operator - Principle - After Jan 10"/>
    <n v="75"/>
    <n v="11"/>
    <s v="HR"/>
    <s v=""/>
    <s v=""/>
    <s v="0"/>
    <s v="0"/>
    <n v="825"/>
    <n v="107.25"/>
    <n v="932.24999999999989"/>
    <d v="2022-02-09T00:00:00"/>
    <n v="0"/>
    <x v="10"/>
    <d v="2022-02-23T00:00:00"/>
    <n v="177"/>
    <n v="0"/>
    <n v="0"/>
    <s v="Nathan Kyme"/>
    <s v="Winter Access Maintenance"/>
    <m/>
    <s v="VC7556-2019-017"/>
    <s v="929 OF"/>
    <m/>
    <m/>
    <m/>
    <s v="Approved"/>
    <m/>
    <m/>
    <s v="WAM Activities"/>
    <n v="6"/>
    <s v="C248-C256"/>
    <s v="Little Red Sucker Creek"/>
    <n v="0"/>
    <d v="2022-02-13T00:00:00"/>
    <m/>
    <s v="36"/>
    <d v="2022-02-17T00:00:00"/>
    <s v=""/>
    <s v=""/>
    <m/>
    <m/>
    <m/>
    <s v="Mike Lecocq"/>
    <s v="06"/>
    <s v="Corbiere and Sons Contracting1149620220209-3Operator - Principle - After Jan 1011825"/>
    <s v="Corbiere and Sons Contracting1149620220209-3Operator - Principle - After Jan 1011825INV #164"/>
    <s v=""/>
    <s v="CZ - Winter Maintenance"/>
    <x v="5"/>
  </r>
  <r>
    <x v="1"/>
    <n v="6"/>
    <n v="0"/>
    <n v="11496"/>
    <s v="20220209-3"/>
    <n v="53510611"/>
    <s v="Access"/>
    <n v="0"/>
    <s v="L.O.A."/>
    <n v="210"/>
    <n v="1"/>
    <s v="DAY"/>
    <s v=""/>
    <s v=""/>
    <s v="0"/>
    <s v="0"/>
    <n v="210"/>
    <n v="27.3"/>
    <n v="237.29999999999998"/>
    <d v="2022-02-09T00:00:00"/>
    <n v="0"/>
    <x v="10"/>
    <d v="2022-02-23T00:00:00"/>
    <n v="177"/>
    <n v="0"/>
    <n v="0"/>
    <s v="Nathan Kyme"/>
    <s v="Winter Access Maintenance"/>
    <m/>
    <s v="VC7556-2019-017"/>
    <s v="929 OF"/>
    <m/>
    <m/>
    <m/>
    <s v="Approved"/>
    <m/>
    <m/>
    <s v="WAM Activities"/>
    <n v="6"/>
    <s v="C248-C256"/>
    <s v="Little Red Sucker Creek"/>
    <n v="0"/>
    <d v="2022-02-13T00:00:00"/>
    <m/>
    <s v="36"/>
    <d v="2022-02-17T00:00:00"/>
    <s v=""/>
    <s v=""/>
    <m/>
    <m/>
    <m/>
    <s v="Mike Lecocq"/>
    <s v="06"/>
    <s v="Corbiere and Sons Contracting1149620220209-3L.O.A.1210"/>
    <s v="Corbiere and Sons Contracting1149620220209-3L.O.A.1210INV #164"/>
    <s v=""/>
    <s v="CZ - Winter Maintenance"/>
    <x v="5"/>
  </r>
  <r>
    <x v="1"/>
    <n v="6"/>
    <n v="0"/>
    <n v="11496"/>
    <s v="20220209-3"/>
    <n v="53510611"/>
    <s v="Access"/>
    <n v="0"/>
    <s v="Light Truck - Pick up- After Jan 10"/>
    <n v="243.75"/>
    <n v="1"/>
    <s v="DAY"/>
    <s v="0"/>
    <s v="0"/>
    <s v=""/>
    <s v=""/>
    <n v="243.75"/>
    <n v="31.6875"/>
    <n v="275.4375"/>
    <d v="2022-02-09T00:00:00"/>
    <n v="0"/>
    <x v="10"/>
    <d v="2022-02-23T00:00:00"/>
    <n v="177"/>
    <n v="0"/>
    <n v="0"/>
    <s v="Nathan Kyme"/>
    <s v="Winter Access Maintenance"/>
    <m/>
    <s v="VC7556-2019-017"/>
    <s v="929 OF"/>
    <m/>
    <m/>
    <m/>
    <s v="Approved"/>
    <m/>
    <m/>
    <s v="WAM Activities"/>
    <n v="6"/>
    <s v="C248-C256"/>
    <s v="Little Red Sucker Creek"/>
    <n v="0"/>
    <d v="2022-02-13T00:00:00"/>
    <m/>
    <s v="36"/>
    <d v="2022-02-17T00:00:00"/>
    <s v=""/>
    <s v=""/>
    <m/>
    <m/>
    <m/>
    <s v="Mike Lecocq"/>
    <s v="06"/>
    <s v="Corbiere and Sons Contracting1149620220209-3Light Truck - Pick up- After Jan 101243.75"/>
    <s v="Corbiere and Sons Contracting1149620220209-3Light Truck - Pick up- After Jan 101243.75INV #164"/>
    <s v=""/>
    <s v="CZ - Winter Maintenance"/>
    <x v="5"/>
  </r>
  <r>
    <x v="1"/>
    <n v="6"/>
    <n v="0"/>
    <n v="11496"/>
    <s v="20220209-3"/>
    <n v="53510611"/>
    <s v="Access"/>
    <n v="0"/>
    <s v="Grader - Cat 12 to 14 or equal- After Jan 10"/>
    <n v="126.98"/>
    <n v="10"/>
    <s v="Dynamic"/>
    <s v="0"/>
    <s v="0"/>
    <s v=""/>
    <s v=""/>
    <n v="1269.8"/>
    <n v="165.07400000000001"/>
    <n v="1434.8739999999998"/>
    <d v="2022-02-09T00:00:00"/>
    <n v="0"/>
    <x v="10"/>
    <d v="2022-02-23T00:00:00"/>
    <n v="177"/>
    <n v="0"/>
    <n v="0"/>
    <s v="Nathan Kyme"/>
    <s v="Winter Access Maintenance"/>
    <m/>
    <s v="VC7556-2019-017"/>
    <s v="929 OF"/>
    <m/>
    <m/>
    <m/>
    <s v="Approved"/>
    <m/>
    <m/>
    <s v="WAM Activities"/>
    <n v="6"/>
    <s v="C248-C256"/>
    <s v="Little Red Sucker Creek"/>
    <n v="0"/>
    <d v="2022-02-13T00:00:00"/>
    <m/>
    <s v="36"/>
    <d v="2022-02-17T00:00:00"/>
    <s v=""/>
    <s v=""/>
    <m/>
    <m/>
    <m/>
    <s v="Mike Lecocq"/>
    <s v="06"/>
    <s v="Corbiere and Sons Contracting1149620220209-3Grader - Cat 12 to 14 or equal- After Jan 10101269.8"/>
    <s v="Corbiere and Sons Contracting1149620220209-3Grader - Cat 12 to 14 or equal- After Jan 10101269.8INV #164"/>
    <s v=""/>
    <s v="CZ - Winter Maintenance"/>
    <x v="5"/>
  </r>
  <r>
    <x v="1"/>
    <n v="6"/>
    <n v="0"/>
    <n v="11494"/>
    <s v="20220208-7"/>
    <n v="53510611"/>
    <s v="Access"/>
    <n v="0"/>
    <s v="Driver - AZ - After Jan 10"/>
    <n v="70"/>
    <n v="3"/>
    <s v="HR"/>
    <s v=""/>
    <s v=""/>
    <s v="0"/>
    <s v="0"/>
    <n v="210"/>
    <n v="27.3"/>
    <n v="237.29999999999998"/>
    <d v="2022-02-08T00:00:00"/>
    <n v="0"/>
    <x v="10"/>
    <d v="2022-02-23T00:00:00"/>
    <n v="177"/>
    <n v="0"/>
    <n v="0"/>
    <s v="Nathan Kyme"/>
    <s v="Winter Access Maintenance"/>
    <m/>
    <s v="VC7556-2019-017"/>
    <s v="929 OF"/>
    <m/>
    <m/>
    <m/>
    <s v="Approved"/>
    <m/>
    <m/>
    <s v="Jesse and DZ floated over to Hare Lake and he spent rest of day there"/>
    <n v="6"/>
    <s v="C257-C267"/>
    <s v="Hare Lake Creek"/>
    <n v="0"/>
    <d v="2022-02-13T00:00:00"/>
    <m/>
    <s v="36"/>
    <d v="2022-02-17T00:00:00"/>
    <s v=""/>
    <s v=""/>
    <m/>
    <m/>
    <m/>
    <s v="Mike Lecocq"/>
    <s v="06"/>
    <s v="Corbiere and Sons Contracting1149420220208-7Driver - AZ - After Jan 103210"/>
    <s v="Corbiere and Sons Contracting1149420220208-7Driver - AZ - After Jan 103210INV #164"/>
    <s v=""/>
    <s v="CZ - Winter Maintenance"/>
    <x v="5"/>
  </r>
  <r>
    <x v="1"/>
    <n v="6"/>
    <n v="0"/>
    <n v="11494"/>
    <s v="20220208-7"/>
    <n v="53510611"/>
    <s v="Access"/>
    <n v="0"/>
    <s v="Operator - Principle - After Jan 10"/>
    <n v="75"/>
    <n v="11"/>
    <s v="HR"/>
    <s v=""/>
    <s v=""/>
    <s v="0"/>
    <s v="0"/>
    <n v="825"/>
    <n v="107.25"/>
    <n v="932.24999999999989"/>
    <d v="2022-02-08T00:00:00"/>
    <n v="0"/>
    <x v="10"/>
    <d v="2022-02-23T00:00:00"/>
    <n v="177"/>
    <n v="0"/>
    <n v="0"/>
    <s v="Nathan Kyme"/>
    <s v="Winter Access Maintenance"/>
    <m/>
    <s v="VC7556-2019-017"/>
    <s v="929 OF"/>
    <m/>
    <m/>
    <m/>
    <s v="Approved"/>
    <m/>
    <m/>
    <s v="Jesse and DZ floated over to Hare Lake and he spent rest of day there"/>
    <n v="6"/>
    <s v="C257-C267"/>
    <s v="Hare Lake Creek"/>
    <n v="0"/>
    <d v="2022-02-13T00:00:00"/>
    <m/>
    <s v="36"/>
    <d v="2022-02-17T00:00:00"/>
    <s v=""/>
    <s v=""/>
    <m/>
    <m/>
    <m/>
    <s v="Mike Lecocq"/>
    <s v="06"/>
    <s v="Corbiere and Sons Contracting1149420220208-7Operator - Principle - After Jan 1011825"/>
    <s v="Corbiere and Sons Contracting1149420220208-7Operator - Principle - After Jan 1011825INV #164"/>
    <s v=""/>
    <s v="CZ - Winter Maintenance"/>
    <x v="5"/>
  </r>
  <r>
    <x v="1"/>
    <n v="6"/>
    <n v="0"/>
    <n v="11494"/>
    <s v="20220208-7"/>
    <n v="53510611"/>
    <s v="Access"/>
    <n v="0"/>
    <s v="L.O.A."/>
    <n v="210"/>
    <n v="1"/>
    <s v="DAY"/>
    <s v=""/>
    <s v=""/>
    <s v="0"/>
    <s v="0"/>
    <n v="210"/>
    <n v="27.3"/>
    <n v="237.29999999999998"/>
    <d v="2022-02-08T00:00:00"/>
    <n v="0"/>
    <x v="10"/>
    <d v="2022-02-23T00:00:00"/>
    <n v="177"/>
    <n v="0"/>
    <n v="0"/>
    <s v="Nathan Kyme"/>
    <s v="Winter Access Maintenance"/>
    <m/>
    <s v="VC7556-2019-017"/>
    <s v="929 OF"/>
    <m/>
    <m/>
    <m/>
    <s v="Approved"/>
    <m/>
    <m/>
    <s v="Jesse and DZ floated over to Hare Lake and he spent rest of day there"/>
    <n v="6"/>
    <s v="C257-C267"/>
    <s v="Hare Lake Creek"/>
    <n v="0"/>
    <d v="2022-02-13T00:00:00"/>
    <m/>
    <s v="36"/>
    <d v="2022-02-17T00:00:00"/>
    <s v=""/>
    <s v=""/>
    <m/>
    <m/>
    <m/>
    <s v="Mike Lecocq"/>
    <s v="06"/>
    <s v="Corbiere and Sons Contracting1149420220208-7L.O.A.1210"/>
    <s v="Corbiere and Sons Contracting1149420220208-7L.O.A.1210INV #164"/>
    <s v=""/>
    <s v="CZ - Winter Maintenance"/>
    <x v="5"/>
  </r>
  <r>
    <x v="1"/>
    <n v="6"/>
    <n v="0"/>
    <n v="11494"/>
    <s v="20220208-7"/>
    <n v="53510611"/>
    <s v="Access"/>
    <n v="0"/>
    <s v="Tractor Trailer - 60 Ton- After Jan 10"/>
    <n v="122.39"/>
    <n v="3"/>
    <s v="Dynamic"/>
    <s v="0"/>
    <s v="0"/>
    <s v=""/>
    <s v=""/>
    <n v="367.17"/>
    <n v="47.732100000000003"/>
    <n v="414.90209999999996"/>
    <d v="2022-02-08T00:00:00"/>
    <n v="0"/>
    <x v="10"/>
    <d v="2022-02-23T00:00:00"/>
    <n v="177"/>
    <n v="0"/>
    <n v="0"/>
    <s v="Nathan Kyme"/>
    <s v="Winter Access Maintenance"/>
    <m/>
    <s v="VC7556-2019-017"/>
    <s v="929 OF"/>
    <m/>
    <m/>
    <m/>
    <s v="Approved"/>
    <m/>
    <m/>
    <s v="Jesse and DZ floated over to Hare Lake and he spent rest of day there"/>
    <n v="6"/>
    <s v="C257-C267"/>
    <s v="Hare Lake Creek"/>
    <n v="0"/>
    <d v="2022-02-13T00:00:00"/>
    <m/>
    <s v="36"/>
    <d v="2022-02-17T00:00:00"/>
    <s v=""/>
    <s v=""/>
    <m/>
    <m/>
    <m/>
    <s v="Mike Lecocq"/>
    <s v="06"/>
    <s v="Corbiere and Sons Contracting1149420220208-7Tractor Trailer - 60 Ton- After Jan 103367.17"/>
    <s v="Corbiere and Sons Contracting1149420220208-7Tractor Trailer - 60 Ton- After Jan 103367.17INV #164"/>
    <s v=""/>
    <s v="CZ - Winter Maintenance"/>
    <x v="5"/>
  </r>
  <r>
    <x v="1"/>
    <n v="6"/>
    <n v="0"/>
    <n v="11494"/>
    <s v="20220208-7"/>
    <n v="53510611"/>
    <s v="Access"/>
    <n v="0"/>
    <s v="Light Truck - Pick up- After Jan 10"/>
    <n v="243.75"/>
    <n v="1"/>
    <s v="DAY"/>
    <s v="0"/>
    <s v="0"/>
    <s v=""/>
    <s v=""/>
    <n v="243.75"/>
    <n v="31.6875"/>
    <n v="275.4375"/>
    <d v="2022-02-08T00:00:00"/>
    <n v="0"/>
    <x v="10"/>
    <d v="2022-02-23T00:00:00"/>
    <n v="177"/>
    <n v="0"/>
    <n v="0"/>
    <s v="Nathan Kyme"/>
    <s v="Winter Access Maintenance"/>
    <m/>
    <s v="VC7556-2019-017"/>
    <s v="929 OF"/>
    <m/>
    <m/>
    <m/>
    <s v="Approved"/>
    <m/>
    <m/>
    <s v="Jesse and DZ floated over to Hare Lake and he spent rest of day there"/>
    <n v="6"/>
    <s v="C257-C267"/>
    <s v="Hare Lake Creek"/>
    <n v="0"/>
    <d v="2022-02-13T00:00:00"/>
    <m/>
    <s v="36"/>
    <d v="2022-02-17T00:00:00"/>
    <s v=""/>
    <s v=""/>
    <m/>
    <m/>
    <m/>
    <s v="Mike Lecocq"/>
    <s v="06"/>
    <s v="Corbiere and Sons Contracting1149420220208-7Light Truck - Pick up- After Jan 101243.75"/>
    <s v="Corbiere and Sons Contracting1149420220208-7Light Truck - Pick up- After Jan 101243.75INV #164"/>
    <s v=""/>
    <s v="CZ - Winter Maintenance"/>
    <x v="5"/>
  </r>
  <r>
    <x v="1"/>
    <n v="6"/>
    <n v="0"/>
    <n v="11494"/>
    <s v="20220208-7"/>
    <n v="53510611"/>
    <s v="Access"/>
    <n v="0"/>
    <s v="Dozer D6 or equal- After Jan 10"/>
    <n v="131.47999999999999"/>
    <n v="9"/>
    <s v="Dynamic"/>
    <s v="0"/>
    <s v="0"/>
    <s v=""/>
    <s v=""/>
    <n v="1183.32"/>
    <n v="153.83160000000001"/>
    <n v="1337.1515999999997"/>
    <d v="2022-02-08T00:00:00"/>
    <n v="0"/>
    <x v="10"/>
    <d v="2022-02-23T00:00:00"/>
    <n v="177"/>
    <n v="0"/>
    <n v="0"/>
    <s v="Nathan Kyme"/>
    <s v="Winter Access Maintenance"/>
    <m/>
    <s v="VC7556-2019-017"/>
    <s v="929 OF"/>
    <m/>
    <m/>
    <m/>
    <s v="Approved"/>
    <m/>
    <m/>
    <s v="Jesse and DZ floated over to Hare Lake and he spent rest of day there"/>
    <n v="6"/>
    <s v="C257-C267"/>
    <s v="Hare Lake Creek"/>
    <n v="0"/>
    <d v="2022-02-13T00:00:00"/>
    <m/>
    <s v="36"/>
    <d v="2022-02-17T00:00:00"/>
    <s v=""/>
    <s v=""/>
    <m/>
    <m/>
    <m/>
    <s v="Mike Lecocq"/>
    <s v="06"/>
    <s v="Corbiere and Sons Contracting1149420220208-7Dozer D6 or equal- After Jan 1091183.32"/>
    <s v="Corbiere and Sons Contracting1149420220208-7Dozer D6 or equal- After Jan 1091183.32INV #164"/>
    <s v=""/>
    <s v="CZ - Winter Maintenance"/>
    <x v="5"/>
  </r>
  <r>
    <x v="1"/>
    <n v="6"/>
    <n v="0"/>
    <n v="11493"/>
    <s v="20220208-6"/>
    <n v="53510611"/>
    <s v="Access"/>
    <n v="0"/>
    <s v="Operator - Principle - After Jan 10"/>
    <n v="75"/>
    <n v="6"/>
    <s v="HR"/>
    <s v=""/>
    <s v=""/>
    <s v="0"/>
    <s v="0"/>
    <n v="450"/>
    <n v="58.5"/>
    <n v="508.49999999999994"/>
    <d v="2022-02-08T00:00:00"/>
    <n v="0"/>
    <x v="10"/>
    <d v="2022-02-23T00:00:00"/>
    <n v="177"/>
    <n v="0"/>
    <n v="0"/>
    <s v="Nathan Kyme"/>
    <s v="Winter Access Maintenance"/>
    <m/>
    <s v="VC7556-2019-017"/>
    <s v="929 OF"/>
    <m/>
    <m/>
    <m/>
    <s v="Approved"/>
    <m/>
    <m/>
    <s v="WAM Activities"/>
    <n v="6"/>
    <s v="C219-C235"/>
    <s v="Neys"/>
    <n v="0"/>
    <d v="2022-02-13T00:00:00"/>
    <m/>
    <s v="36"/>
    <d v="2022-02-17T00:00:00"/>
    <s v=""/>
    <s v=""/>
    <m/>
    <m/>
    <m/>
    <s v="Mike Lecocq"/>
    <s v="06"/>
    <s v="Corbiere and Sons Contracting1149320220208-6Operator - Principle - After Jan 106450"/>
    <s v="Corbiere and Sons Contracting1149320220208-6Operator - Principle - After Jan 106450INV #164"/>
    <s v=""/>
    <s v="CZ - Winter Maintenance"/>
    <x v="5"/>
  </r>
  <r>
    <x v="1"/>
    <n v="6"/>
    <n v="0"/>
    <n v="11493"/>
    <s v="20220208-6"/>
    <n v="53510611"/>
    <s v="Access"/>
    <n v="0"/>
    <s v="L.O.A."/>
    <n v="210"/>
    <n v="1"/>
    <s v="DAY"/>
    <s v=""/>
    <s v=""/>
    <s v="0"/>
    <s v="0"/>
    <n v="210"/>
    <n v="27.3"/>
    <n v="237.29999999999998"/>
    <d v="2022-02-08T00:00:00"/>
    <n v="0"/>
    <x v="10"/>
    <d v="2022-02-23T00:00:00"/>
    <n v="177"/>
    <n v="0"/>
    <n v="0"/>
    <s v="Nathan Kyme"/>
    <s v="Winter Access Maintenance"/>
    <m/>
    <s v="VC7556-2019-017"/>
    <s v="929 OF"/>
    <m/>
    <m/>
    <m/>
    <s v="Approved"/>
    <m/>
    <m/>
    <s v="WAM Activities"/>
    <n v="6"/>
    <s v="C219-C235"/>
    <s v="Neys"/>
    <n v="0"/>
    <d v="2022-02-13T00:00:00"/>
    <m/>
    <s v="36"/>
    <d v="2022-02-17T00:00:00"/>
    <s v=""/>
    <s v=""/>
    <m/>
    <m/>
    <m/>
    <s v="Mike Lecocq"/>
    <s v="06"/>
    <s v="Corbiere and Sons Contracting1149320220208-6L.O.A.1210"/>
    <s v="Corbiere and Sons Contracting1149320220208-6L.O.A.1210INV #164"/>
    <s v=""/>
    <s v="CZ - Winter Maintenance"/>
    <x v="5"/>
  </r>
  <r>
    <x v="1"/>
    <n v="6"/>
    <n v="0"/>
    <n v="11493"/>
    <s v="20220208-6"/>
    <n v="53510611"/>
    <s v="Access"/>
    <n v="0"/>
    <s v="Light Truck - Pick up- After Jan 10"/>
    <n v="243.75"/>
    <n v="1"/>
    <s v="DAY"/>
    <s v="0"/>
    <s v="0"/>
    <s v=""/>
    <s v=""/>
    <n v="243.75"/>
    <n v="31.6875"/>
    <n v="275.4375"/>
    <d v="2022-02-08T00:00:00"/>
    <n v="0"/>
    <x v="10"/>
    <d v="2022-02-23T00:00:00"/>
    <n v="177"/>
    <n v="0"/>
    <n v="0"/>
    <s v="Nathan Kyme"/>
    <s v="Winter Access Maintenance"/>
    <m/>
    <s v="VC7556-2019-017"/>
    <s v="929 OF"/>
    <m/>
    <m/>
    <m/>
    <s v="Approved"/>
    <m/>
    <m/>
    <s v="WAM Activities"/>
    <n v="6"/>
    <s v="C219-C235"/>
    <s v="Neys"/>
    <n v="0"/>
    <d v="2022-02-13T00:00:00"/>
    <m/>
    <s v="36"/>
    <d v="2022-02-17T00:00:00"/>
    <s v=""/>
    <s v=""/>
    <m/>
    <m/>
    <m/>
    <s v="Mike Lecocq"/>
    <s v="06"/>
    <s v="Corbiere and Sons Contracting1149320220208-6Light Truck - Pick up- After Jan 101243.75"/>
    <s v="Corbiere and Sons Contracting1149320220208-6Light Truck - Pick up- After Jan 101243.75INV #164"/>
    <s v=""/>
    <s v="CZ - Winter Maintenance"/>
    <x v="5"/>
  </r>
  <r>
    <x v="1"/>
    <n v="6"/>
    <n v="0"/>
    <n v="11493"/>
    <s v="20220208-6"/>
    <n v="53510611"/>
    <s v="Access"/>
    <n v="0"/>
    <s v="Grader - Cat 12 to 14 or equal- After Jan 10"/>
    <n v="126.98"/>
    <n v="5"/>
    <s v="Dynamic"/>
    <s v="0"/>
    <s v="0"/>
    <s v=""/>
    <s v=""/>
    <n v="634.9"/>
    <n v="82.537000000000006"/>
    <n v="717.4369999999999"/>
    <d v="2022-02-08T00:00:00"/>
    <n v="0"/>
    <x v="10"/>
    <d v="2022-02-23T00:00:00"/>
    <n v="177"/>
    <n v="0"/>
    <n v="0"/>
    <s v="Nathan Kyme"/>
    <s v="Winter Access Maintenance"/>
    <m/>
    <s v="VC7556-2019-017"/>
    <s v="929 OF"/>
    <m/>
    <m/>
    <m/>
    <s v="Approved"/>
    <m/>
    <m/>
    <s v="WAM Activities"/>
    <n v="6"/>
    <s v="C219-C235"/>
    <s v="Neys"/>
    <n v="0"/>
    <d v="2022-02-13T00:00:00"/>
    <m/>
    <s v="36"/>
    <d v="2022-02-17T00:00:00"/>
    <s v=""/>
    <s v=""/>
    <m/>
    <m/>
    <m/>
    <s v="Mike Lecocq"/>
    <s v="06"/>
    <s v="Corbiere and Sons Contracting1149320220208-6Grader - Cat 12 to 14 or equal- After Jan 105634.9"/>
    <s v="Corbiere and Sons Contracting1149320220208-6Grader - Cat 12 to 14 or equal- After Jan 105634.9INV #164"/>
    <s v=""/>
    <s v="CZ - Winter Maintenance"/>
    <x v="5"/>
  </r>
  <r>
    <x v="1"/>
    <n v="6"/>
    <n v="0"/>
    <n v="11492"/>
    <s v="20220208-5"/>
    <n v="53510611"/>
    <s v="Access"/>
    <n v="0"/>
    <s v="Operator - Principle - After Jan 10"/>
    <n v="75"/>
    <n v="12"/>
    <s v="HR"/>
    <s v=""/>
    <s v=""/>
    <s v="0"/>
    <s v="0"/>
    <n v="900"/>
    <n v="117"/>
    <n v="1016.9999999999999"/>
    <d v="2022-02-08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9220220208-5Operator - Principle - After Jan 1012900"/>
    <s v="Corbiere and Sons Contracting1149220220208-5Operator - Principle - After Jan 1012900INV #164"/>
    <s v=""/>
    <s v="CZ - Winter Maintenance"/>
    <x v="5"/>
  </r>
  <r>
    <x v="1"/>
    <n v="6"/>
    <n v="0"/>
    <n v="11492"/>
    <s v="20220208-5"/>
    <n v="53510611"/>
    <s v="Access"/>
    <n v="0"/>
    <s v="Operator - Principle - After Jan 10"/>
    <n v="75"/>
    <n v="11"/>
    <s v="HR"/>
    <s v=""/>
    <s v=""/>
    <s v="0"/>
    <s v="0"/>
    <n v="825"/>
    <n v="107.25"/>
    <n v="932.24999999999989"/>
    <d v="2022-02-08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9220220208-5Operator - Principle - After Jan 1011825"/>
    <s v="Corbiere and Sons Contracting1149220220208-5Operator - Principle - After Jan 1011825INV #164"/>
    <s v=""/>
    <s v="CZ - Winter Maintenance"/>
    <x v="5"/>
  </r>
  <r>
    <x v="1"/>
    <n v="6"/>
    <n v="0"/>
    <n v="11492"/>
    <s v="20220208-5"/>
    <n v="53510611"/>
    <s v="Access"/>
    <n v="0"/>
    <s v="L.O.A."/>
    <n v="210"/>
    <n v="2"/>
    <s v="DAY"/>
    <s v=""/>
    <s v=""/>
    <s v="0"/>
    <s v="0"/>
    <n v="420"/>
    <n v="54.6"/>
    <n v="474.59999999999997"/>
    <d v="2022-02-08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9220220208-5L.O.A.2420"/>
    <s v="Corbiere and Sons Contracting1149220220208-5L.O.A.2420INV #164"/>
    <s v=""/>
    <s v="CZ - Winter Maintenance"/>
    <x v="5"/>
  </r>
  <r>
    <x v="1"/>
    <n v="6"/>
    <n v="0"/>
    <n v="11492"/>
    <s v="20220208-5"/>
    <n v="53510611"/>
    <s v="Access"/>
    <n v="0"/>
    <s v="Pickup w/ plow and sander"/>
    <n v="80"/>
    <n v="12"/>
    <m/>
    <s v="0"/>
    <s v="0"/>
    <s v=""/>
    <s v=""/>
    <n v="960"/>
    <n v="124.80000000000001"/>
    <n v="1084.8"/>
    <d v="2022-02-08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9220220208-5Pickup w/ plow and sander12960"/>
    <s v="Corbiere and Sons Contracting1149220220208-5Pickup w/ plow and sander12960INV #164"/>
    <s v=""/>
    <s v="CZ - Winter Maintenance"/>
    <x v="5"/>
  </r>
  <r>
    <x v="1"/>
    <n v="6"/>
    <n v="0"/>
    <n v="11492"/>
    <s v="20220208-5"/>
    <n v="53510611"/>
    <s v="Access"/>
    <n v="0"/>
    <s v="Light Truck - Pick up- After Jan 10"/>
    <n v="243.75"/>
    <n v="1"/>
    <s v="DAY"/>
    <s v="0"/>
    <s v="0"/>
    <s v=""/>
    <s v=""/>
    <n v="243.75"/>
    <n v="31.6875"/>
    <n v="275.4375"/>
    <d v="2022-02-08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9220220208-5Light Truck - Pick up- After Jan 101243.75"/>
    <s v="Corbiere and Sons Contracting1149220220208-5Light Truck - Pick up- After Jan 101243.75INV #164"/>
    <s v=""/>
    <s v="CZ - Winter Maintenance"/>
    <x v="5"/>
  </r>
  <r>
    <x v="1"/>
    <n v="6"/>
    <n v="0"/>
    <n v="11492"/>
    <s v="20220208-5"/>
    <n v="53510611"/>
    <s v="Access"/>
    <n v="0"/>
    <s v="Grader - Cat 12 to 14 or equal- After Jan 10"/>
    <n v="126.98"/>
    <n v="10"/>
    <s v="Dynamic"/>
    <s v="0"/>
    <s v="0"/>
    <s v=""/>
    <s v=""/>
    <n v="1269.8"/>
    <n v="165.07400000000001"/>
    <n v="1434.8739999999998"/>
    <d v="2022-02-08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9220220208-5Grader - Cat 12 to 14 or equal- After Jan 10101269.8"/>
    <s v="Corbiere and Sons Contracting1149220220208-5Grader - Cat 12 to 14 or equal- After Jan 10101269.8INV #164"/>
    <s v=""/>
    <s v="CZ - Winter Maintenance"/>
    <x v="5"/>
  </r>
  <r>
    <x v="1"/>
    <n v="6"/>
    <n v="0"/>
    <n v="11491"/>
    <s v="20220208-4"/>
    <n v="53510611"/>
    <s v="Access"/>
    <n v="0"/>
    <s v="Driver - AZ - After Jan 10"/>
    <n v="70"/>
    <n v="3.5"/>
    <s v="HR"/>
    <s v=""/>
    <s v=""/>
    <s v="70"/>
    <s v="0"/>
    <n v="245"/>
    <n v="31.85"/>
    <n v="276.84999999999997"/>
    <d v="2022-02-08T00:00:00"/>
    <n v="0"/>
    <x v="10"/>
    <d v="2022-02-23T00:00:00"/>
    <n v="177"/>
    <n v="0"/>
    <n v="0"/>
    <s v="Nathan Kyme"/>
    <s v="Winter Access Maintenance"/>
    <m/>
    <s v="VC7556-2019-017"/>
    <s v="929 OF"/>
    <m/>
    <m/>
    <m/>
    <s v="Approved"/>
    <m/>
    <m/>
    <s v="WAM Activities"/>
    <n v="6"/>
    <s v="C248-C256"/>
    <s v="Little Red Sucker Creek"/>
    <n v="0"/>
    <d v="2022-02-13T00:00:00"/>
    <m/>
    <s v="36"/>
    <d v="2022-02-17T00:00:00"/>
    <s v=""/>
    <s v=""/>
    <m/>
    <m/>
    <m/>
    <s v="Mike Lecocq"/>
    <s v="06"/>
    <s v="Corbiere and Sons Contracting1149120220208-4Driver - AZ - After Jan 103.5245"/>
    <s v="Corbiere and Sons Contracting1149120220208-4Driver - AZ - After Jan 103.5245INV #164"/>
    <s v=""/>
    <s v="CZ - Winter Maintenance"/>
    <x v="5"/>
  </r>
  <r>
    <x v="1"/>
    <n v="6"/>
    <n v="0"/>
    <n v="11491"/>
    <s v="20220208-4"/>
    <n v="53510611"/>
    <s v="Access"/>
    <n v="0"/>
    <s v="Operator - Principle - After Jan 10"/>
    <n v="75"/>
    <n v="6"/>
    <s v="HR"/>
    <s v=""/>
    <s v=""/>
    <s v="0"/>
    <s v="0"/>
    <n v="450"/>
    <n v="58.5"/>
    <n v="508.49999999999994"/>
    <d v="2022-02-08T00:00:00"/>
    <n v="0"/>
    <x v="10"/>
    <d v="2022-02-23T00:00:00"/>
    <n v="177"/>
    <n v="0"/>
    <n v="0"/>
    <s v="Nathan Kyme"/>
    <s v="Winter Access Maintenance"/>
    <m/>
    <s v="VC7556-2019-017"/>
    <s v="929 OF"/>
    <m/>
    <m/>
    <m/>
    <s v="Approved"/>
    <m/>
    <m/>
    <s v="WAM Activities"/>
    <n v="6"/>
    <s v="C248-C256"/>
    <s v="Little Red Sucker Creek"/>
    <n v="0"/>
    <d v="2022-02-13T00:00:00"/>
    <m/>
    <s v="36"/>
    <d v="2022-02-17T00:00:00"/>
    <s v=""/>
    <s v=""/>
    <m/>
    <m/>
    <m/>
    <s v="Mike Lecocq"/>
    <s v="06"/>
    <s v="Corbiere and Sons Contracting1149120220208-4Operator - Principle - After Jan 106450"/>
    <s v="Corbiere and Sons Contracting1149120220208-4Operator - Principle - After Jan 106450INV #164"/>
    <s v=""/>
    <s v="CZ - Winter Maintenance"/>
    <x v="5"/>
  </r>
  <r>
    <x v="1"/>
    <n v="6"/>
    <n v="0"/>
    <n v="11491"/>
    <s v="20220208-4"/>
    <n v="53510611"/>
    <s v="Access"/>
    <n v="0"/>
    <s v="L.O.A."/>
    <n v="210"/>
    <n v="1"/>
    <s v="DAY"/>
    <s v=""/>
    <s v=""/>
    <m/>
    <s v="0"/>
    <n v="210"/>
    <n v="27.3"/>
    <n v="237.29999999999998"/>
    <d v="2022-02-08T00:00:00"/>
    <n v="0"/>
    <x v="10"/>
    <d v="2022-02-23T00:00:00"/>
    <n v="177"/>
    <n v="0"/>
    <n v="0"/>
    <s v="Nathan Kyme"/>
    <s v="Winter Access Maintenance"/>
    <m/>
    <s v="VC7556-2019-017"/>
    <s v="929 OF"/>
    <m/>
    <m/>
    <m/>
    <s v="Approved"/>
    <m/>
    <m/>
    <s v="WAM Activities"/>
    <n v="6"/>
    <s v="C248-C256"/>
    <s v="Little Red Sucker Creek"/>
    <n v="0"/>
    <d v="2022-02-13T00:00:00"/>
    <m/>
    <s v="36"/>
    <d v="2022-02-17T00:00:00"/>
    <s v=""/>
    <s v=""/>
    <m/>
    <m/>
    <m/>
    <s v="Mike Lecocq"/>
    <s v="06"/>
    <s v="Corbiere and Sons Contracting1149120220208-4L.O.A.1210"/>
    <s v="Corbiere and Sons Contracting1149120220208-4L.O.A.1210INV #164"/>
    <s v=""/>
    <s v="CZ - Winter Maintenance"/>
    <x v="5"/>
  </r>
  <r>
    <x v="1"/>
    <n v="6"/>
    <n v="0"/>
    <n v="11491"/>
    <s v="20220208-4"/>
    <n v="53510611"/>
    <s v="Access"/>
    <n v="0"/>
    <s v="Tractor Trailer - 60 Ton- After Jan 10"/>
    <n v="122.39"/>
    <n v="3.5"/>
    <s v="Dynamic"/>
    <s v="91.79"/>
    <s v="0"/>
    <s v=""/>
    <s v=""/>
    <n v="428.36500000000001"/>
    <n v="55.687450000000005"/>
    <n v="484.05244999999996"/>
    <d v="2022-02-08T00:00:00"/>
    <n v="0"/>
    <x v="10"/>
    <d v="2022-02-23T00:00:00"/>
    <n v="177"/>
    <n v="0"/>
    <n v="0"/>
    <s v="Nathan Kyme"/>
    <s v="Winter Access Maintenance"/>
    <m/>
    <s v="VC7556-2019-017"/>
    <s v="929 OF"/>
    <m/>
    <m/>
    <m/>
    <s v="Approved"/>
    <m/>
    <m/>
    <s v="WAM Activities"/>
    <n v="6"/>
    <s v="C248-C256"/>
    <s v="Little Red Sucker Creek"/>
    <n v="0"/>
    <d v="2022-02-13T00:00:00"/>
    <m/>
    <s v="36"/>
    <d v="2022-02-17T00:00:00"/>
    <s v=""/>
    <s v=""/>
    <m/>
    <m/>
    <m/>
    <s v="Mike Lecocq"/>
    <s v="06"/>
    <s v="Corbiere and Sons Contracting1149120220208-4Tractor Trailer - 60 Ton- After Jan 103.5428.365"/>
    <s v="Corbiere and Sons Contracting1149120220208-4Tractor Trailer - 60 Ton- After Jan 103.5428.365INV #164"/>
    <s v=""/>
    <s v="CZ - Winter Maintenance"/>
    <x v="5"/>
  </r>
  <r>
    <x v="1"/>
    <n v="6"/>
    <n v="0"/>
    <n v="11491"/>
    <s v="20220208-4"/>
    <n v="53510611"/>
    <s v="Access"/>
    <n v="0"/>
    <s v="Grader - Cat 12 to 14 or equal- After Jan 10"/>
    <n v="126.98"/>
    <n v="4"/>
    <s v="Dynamic"/>
    <s v="0"/>
    <s v="0"/>
    <s v=""/>
    <s v=""/>
    <n v="507.92"/>
    <n v="66.029600000000002"/>
    <n v="573.94959999999992"/>
    <d v="2022-02-08T00:00:00"/>
    <n v="0"/>
    <x v="10"/>
    <d v="2022-02-23T00:00:00"/>
    <n v="177"/>
    <n v="0"/>
    <n v="0"/>
    <s v="Nathan Kyme"/>
    <s v="Winter Access Maintenance"/>
    <m/>
    <s v="VC7556-2019-017"/>
    <s v="929 OF"/>
    <m/>
    <m/>
    <m/>
    <s v="Approved"/>
    <m/>
    <m/>
    <s v="WAM Activities"/>
    <n v="6"/>
    <s v="C248-C256"/>
    <s v="Little Red Sucker Creek"/>
    <n v="0"/>
    <d v="2022-02-13T00:00:00"/>
    <m/>
    <s v="36"/>
    <d v="2022-02-17T00:00:00"/>
    <s v=""/>
    <s v=""/>
    <m/>
    <m/>
    <m/>
    <s v="Mike Lecocq"/>
    <s v="06"/>
    <s v="Corbiere and Sons Contracting1149120220208-4Grader - Cat 12 to 14 or equal- After Jan 104507.92"/>
    <s v="Corbiere and Sons Contracting1149120220208-4Grader - Cat 12 to 14 or equal- After Jan 104507.92INV #164"/>
    <s v=""/>
    <s v="CZ - Winter Maintenance"/>
    <x v="5"/>
  </r>
  <r>
    <x v="1"/>
    <n v="6"/>
    <n v="0"/>
    <n v="11490"/>
    <s v="20220208-3"/>
    <n v="53510611"/>
    <s v="Access"/>
    <n v="0"/>
    <s v="Operator - Principle - After Jan 10"/>
    <n v="75"/>
    <n v="5"/>
    <s v="HR"/>
    <s v=""/>
    <s v=""/>
    <s v="0"/>
    <s v="0"/>
    <n v="375"/>
    <n v="48.75"/>
    <n v="423.74999999999994"/>
    <d v="2022-02-08T00:00:00"/>
    <n v="0"/>
    <x v="10"/>
    <d v="2022-02-23T00:00:00"/>
    <n v="177"/>
    <n v="0"/>
    <n v="0"/>
    <s v="Nathan Kyme"/>
    <s v="Winter Access Maintenance"/>
    <m/>
    <s v="VC7556-2019-017"/>
    <s v="929 OF"/>
    <m/>
    <m/>
    <m/>
    <s v="Approved"/>
    <m/>
    <m/>
    <s v="WAM Activities"/>
    <n v="6"/>
    <s v="C171-C185"/>
    <s v="Prairie River"/>
    <n v="0"/>
    <d v="2022-02-13T00:00:00"/>
    <m/>
    <s v="36"/>
    <d v="2022-02-17T00:00:00"/>
    <s v=""/>
    <s v=""/>
    <m/>
    <m/>
    <m/>
    <s v="Mike Lecocq"/>
    <s v="06"/>
    <s v="Corbiere and Sons Contracting1149020220208-3Operator - Principle - After Jan 105375"/>
    <s v="Corbiere and Sons Contracting1149020220208-3Operator - Principle - After Jan 105375INV #164"/>
    <s v=""/>
    <s v="CZ - Winter Maintenance"/>
    <x v="5"/>
  </r>
  <r>
    <x v="1"/>
    <n v="6"/>
    <n v="0"/>
    <n v="11490"/>
    <s v="20220208-3"/>
    <n v="53510611"/>
    <s v="Access"/>
    <n v="0"/>
    <s v="L.O.A."/>
    <n v="210"/>
    <n v="1"/>
    <s v="DAY"/>
    <s v=""/>
    <s v=""/>
    <s v="0"/>
    <s v="0"/>
    <n v="210"/>
    <n v="27.3"/>
    <n v="237.29999999999998"/>
    <d v="2022-02-08T00:00:00"/>
    <n v="0"/>
    <x v="10"/>
    <d v="2022-02-23T00:00:00"/>
    <n v="177"/>
    <n v="0"/>
    <n v="0"/>
    <s v="Nathan Kyme"/>
    <s v="Winter Access Maintenance"/>
    <m/>
    <s v="VC7556-2019-017"/>
    <s v="929 OF"/>
    <m/>
    <m/>
    <m/>
    <s v="Approved"/>
    <m/>
    <m/>
    <s v="WAM Activities"/>
    <n v="6"/>
    <s v="C171-C185"/>
    <s v="Prairie River"/>
    <n v="0"/>
    <d v="2022-02-13T00:00:00"/>
    <m/>
    <s v="36"/>
    <d v="2022-02-17T00:00:00"/>
    <s v=""/>
    <s v=""/>
    <m/>
    <m/>
    <m/>
    <s v="Mike Lecocq"/>
    <s v="06"/>
    <s v="Corbiere and Sons Contracting1149020220208-3L.O.A.1210"/>
    <s v="Corbiere and Sons Contracting1149020220208-3L.O.A.1210INV #164"/>
    <s v=""/>
    <s v="CZ - Winter Maintenance"/>
    <x v="5"/>
  </r>
  <r>
    <x v="1"/>
    <n v="6"/>
    <n v="0"/>
    <n v="11490"/>
    <s v="20220208-3"/>
    <n v="53510611"/>
    <s v="Access"/>
    <n v="0"/>
    <s v="Light Truck - Pick up- After Jan 10"/>
    <n v="243.75"/>
    <n v="1"/>
    <s v="DAY"/>
    <s v="0"/>
    <s v="0"/>
    <s v=""/>
    <s v=""/>
    <n v="243.75"/>
    <n v="31.6875"/>
    <n v="275.4375"/>
    <d v="2022-02-08T00:00:00"/>
    <n v="0"/>
    <x v="10"/>
    <d v="2022-02-23T00:00:00"/>
    <n v="177"/>
    <n v="0"/>
    <n v="0"/>
    <s v="Nathan Kyme"/>
    <s v="Winter Access Maintenance"/>
    <m/>
    <s v="VC7556-2019-017"/>
    <s v="929 OF"/>
    <m/>
    <m/>
    <m/>
    <s v="Approved"/>
    <m/>
    <m/>
    <s v="WAM Activities"/>
    <n v="6"/>
    <s v="C171-C185"/>
    <s v="Prairie River"/>
    <n v="0"/>
    <d v="2022-02-13T00:00:00"/>
    <m/>
    <s v="36"/>
    <d v="2022-02-17T00:00:00"/>
    <s v=""/>
    <s v=""/>
    <m/>
    <m/>
    <m/>
    <s v="Mike Lecocq"/>
    <s v="06"/>
    <s v="Corbiere and Sons Contracting1149020220208-3Light Truck - Pick up- After Jan 101243.75"/>
    <s v="Corbiere and Sons Contracting1149020220208-3Light Truck - Pick up- After Jan 101243.75INV #164"/>
    <s v=""/>
    <s v="CZ - Winter Maintenance"/>
    <x v="5"/>
  </r>
  <r>
    <x v="1"/>
    <n v="6"/>
    <n v="0"/>
    <n v="11490"/>
    <s v="20220208-3"/>
    <n v="53510611"/>
    <s v="Access"/>
    <n v="0"/>
    <s v="Grader - Cat 12 to 14 or equal- After Jan 10"/>
    <n v="126.98"/>
    <n v="5"/>
    <s v="Dynamic"/>
    <s v="0"/>
    <s v="0"/>
    <s v=""/>
    <s v=""/>
    <n v="634.9"/>
    <n v="82.537000000000006"/>
    <n v="717.4369999999999"/>
    <d v="2022-02-08T00:00:00"/>
    <n v="0"/>
    <x v="10"/>
    <d v="2022-02-23T00:00:00"/>
    <n v="177"/>
    <n v="0"/>
    <n v="0"/>
    <s v="Nathan Kyme"/>
    <s v="Winter Access Maintenance"/>
    <m/>
    <s v="VC7556-2019-017"/>
    <s v="929 OF"/>
    <m/>
    <m/>
    <m/>
    <s v="Approved"/>
    <m/>
    <m/>
    <s v="WAM Activities"/>
    <n v="6"/>
    <s v="C171-C185"/>
    <s v="Prairie River"/>
    <n v="0"/>
    <d v="2022-02-13T00:00:00"/>
    <m/>
    <s v="36"/>
    <d v="2022-02-17T00:00:00"/>
    <s v=""/>
    <s v=""/>
    <m/>
    <m/>
    <m/>
    <s v="Mike Lecocq"/>
    <s v="06"/>
    <s v="Corbiere and Sons Contracting1149020220208-3Grader - Cat 12 to 14 or equal- After Jan 105634.9"/>
    <s v="Corbiere and Sons Contracting1149020220208-3Grader - Cat 12 to 14 or equal- After Jan 105634.9INV #164"/>
    <s v=""/>
    <s v="CZ - Winter Maintenance"/>
    <x v="5"/>
  </r>
  <r>
    <x v="1"/>
    <n v="6"/>
    <n v="0"/>
    <n v="11488"/>
    <s v="20220207-5"/>
    <n v="53510611"/>
    <s v="Access"/>
    <n v="0"/>
    <s v="Operator - Principle - After Jan 10"/>
    <n v="75"/>
    <n v="12"/>
    <s v="HR"/>
    <s v=""/>
    <s v=""/>
    <s v="75"/>
    <s v="0"/>
    <n v="900"/>
    <n v="117"/>
    <n v="1016.9999999999999"/>
    <d v="2022-02-07T00:00:00"/>
    <n v="0"/>
    <x v="10"/>
    <d v="2022-02-23T00:00:00"/>
    <n v="177"/>
    <n v="0"/>
    <n v="0"/>
    <s v="Nathan Kyme"/>
    <s v="Winter Access Maintenance"/>
    <m/>
    <s v="VC7556-2019-017"/>
    <s v="929 OF"/>
    <m/>
    <m/>
    <m/>
    <s v="Approved"/>
    <m/>
    <m/>
    <s v="WAM Activities"/>
    <n v="6"/>
    <s v="C219-C235"/>
    <s v="Neys"/>
    <n v="0"/>
    <d v="2022-02-13T00:00:00"/>
    <m/>
    <s v="36"/>
    <d v="2022-02-17T00:00:00"/>
    <s v=""/>
    <s v=""/>
    <m/>
    <m/>
    <m/>
    <s v="Mike Lecocq"/>
    <s v="06"/>
    <s v="Corbiere and Sons Contracting1148820220207-5Operator - Principle - After Jan 1012900"/>
    <s v="Corbiere and Sons Contracting1148820220207-5Operator - Principle - After Jan 1012900INV #164"/>
    <s v=""/>
    <s v="CZ - Winter Maintenance"/>
    <x v="5"/>
  </r>
  <r>
    <x v="1"/>
    <n v="6"/>
    <n v="0"/>
    <n v="11488"/>
    <s v="20220207-5"/>
    <n v="53510611"/>
    <s v="Access"/>
    <n v="0"/>
    <s v="Operator - Principle - After Jan 10"/>
    <n v="75"/>
    <n v="12"/>
    <s v="HR"/>
    <s v=""/>
    <s v=""/>
    <s v="75"/>
    <s v="0"/>
    <n v="900"/>
    <n v="117"/>
    <n v="1016.9999999999999"/>
    <d v="2022-02-07T00:00:00"/>
    <n v="0"/>
    <x v="10"/>
    <d v="2022-02-23T00:00:00"/>
    <n v="177"/>
    <n v="0"/>
    <n v="0"/>
    <s v="Nathan Kyme"/>
    <s v="Winter Access Maintenance"/>
    <m/>
    <s v="VC7556-2019-017"/>
    <s v="929 OF"/>
    <m/>
    <m/>
    <m/>
    <s v="Approved"/>
    <m/>
    <m/>
    <s v="WAM Activities"/>
    <n v="6"/>
    <s v="C219-C235"/>
    <s v="Neys"/>
    <n v="0"/>
    <d v="2022-02-13T00:00:00"/>
    <m/>
    <s v="36"/>
    <d v="2022-02-17T00:00:00"/>
    <s v=""/>
    <s v=""/>
    <m/>
    <m/>
    <m/>
    <s v="Mike Lecocq"/>
    <s v="06"/>
    <s v="Corbiere and Sons Contracting1148820220207-5Operator - Principle - After Jan 1012900"/>
    <s v="Corbiere and Sons Contracting1148820220207-5Operator - Principle - After Jan 1012900INV #164"/>
    <s v=""/>
    <s v="CZ - Winter Maintenance"/>
    <x v="5"/>
  </r>
  <r>
    <x v="1"/>
    <n v="6"/>
    <n v="0"/>
    <n v="11488"/>
    <s v="20220207-5"/>
    <n v="53510611"/>
    <s v="Access"/>
    <n v="0"/>
    <s v="Operator - Principle - After Jan 10"/>
    <n v="75"/>
    <n v="5"/>
    <s v="HR"/>
    <s v=""/>
    <s v=""/>
    <s v="75"/>
    <s v="0"/>
    <n v="375"/>
    <n v="48.75"/>
    <n v="423.74999999999994"/>
    <d v="2022-02-07T00:00:00"/>
    <n v="0"/>
    <x v="10"/>
    <d v="2022-02-23T00:00:00"/>
    <n v="177"/>
    <n v="0"/>
    <n v="0"/>
    <s v="Nathan Kyme"/>
    <s v="Winter Access Maintenance"/>
    <m/>
    <s v="VC7556-2019-017"/>
    <s v="929 OF"/>
    <m/>
    <m/>
    <m/>
    <s v="Approved"/>
    <m/>
    <m/>
    <s v="WAM Activities"/>
    <n v="6"/>
    <s v="C219-C235"/>
    <s v="Neys"/>
    <n v="0"/>
    <d v="2022-02-13T00:00:00"/>
    <m/>
    <s v="36"/>
    <d v="2022-02-17T00:00:00"/>
    <s v=""/>
    <s v=""/>
    <m/>
    <m/>
    <m/>
    <s v="Mike Lecocq"/>
    <s v="06"/>
    <s v="Corbiere and Sons Contracting1148820220207-5Operator - Principle - After Jan 105375"/>
    <s v="Corbiere and Sons Contracting1148820220207-5Operator - Principle - After Jan 105375INV #164"/>
    <s v=""/>
    <s v="CZ - Winter Maintenance"/>
    <x v="5"/>
  </r>
  <r>
    <x v="1"/>
    <n v="6"/>
    <n v="0"/>
    <n v="11488"/>
    <s v="20220207-5"/>
    <n v="53510611"/>
    <s v="Access"/>
    <n v="0"/>
    <s v="L.O.A."/>
    <n v="210"/>
    <n v="3"/>
    <s v="DAY"/>
    <s v=""/>
    <s v=""/>
    <m/>
    <s v="0"/>
    <n v="630"/>
    <n v="81.900000000000006"/>
    <n v="711.9"/>
    <d v="2022-02-07T00:00:00"/>
    <n v="0"/>
    <x v="10"/>
    <d v="2022-02-23T00:00:00"/>
    <n v="177"/>
    <n v="0"/>
    <n v="0"/>
    <s v="Nathan Kyme"/>
    <s v="Winter Access Maintenance"/>
    <m/>
    <s v="VC7556-2019-017"/>
    <s v="929 OF"/>
    <m/>
    <m/>
    <m/>
    <s v="Approved"/>
    <m/>
    <m/>
    <s v="WAM Activities"/>
    <n v="6"/>
    <s v="C219-C235"/>
    <s v="Neys"/>
    <n v="0"/>
    <d v="2022-02-13T00:00:00"/>
    <m/>
    <s v="36"/>
    <d v="2022-02-17T00:00:00"/>
    <s v=""/>
    <s v=""/>
    <m/>
    <m/>
    <m/>
    <s v="Mike Lecocq"/>
    <s v="06"/>
    <s v="Corbiere and Sons Contracting1148820220207-5L.O.A.3630"/>
    <s v="Corbiere and Sons Contracting1148820220207-5L.O.A.3630INV #164"/>
    <s v=""/>
    <s v="CZ - Winter Maintenance"/>
    <x v="5"/>
  </r>
  <r>
    <x v="1"/>
    <n v="6"/>
    <n v="0"/>
    <n v="11488"/>
    <s v="20220207-5"/>
    <n v="53510611"/>
    <s v="Access"/>
    <n v="0"/>
    <s v="Pickup w/ plow and sander"/>
    <n v="80"/>
    <n v="12"/>
    <m/>
    <s v="0"/>
    <s v="0"/>
    <s v=""/>
    <s v=""/>
    <n v="960"/>
    <n v="124.80000000000001"/>
    <n v="1084.8"/>
    <d v="2022-02-07T00:00:00"/>
    <n v="0"/>
    <x v="10"/>
    <d v="2022-02-23T00:00:00"/>
    <n v="177"/>
    <n v="0"/>
    <n v="0"/>
    <s v="Nathan Kyme"/>
    <s v="Winter Access Maintenance"/>
    <m/>
    <s v="VC7556-2019-017"/>
    <s v="929 OF"/>
    <m/>
    <m/>
    <m/>
    <s v="Approved"/>
    <m/>
    <m/>
    <s v="WAM Activities"/>
    <n v="6"/>
    <s v="C219-C235"/>
    <s v="Neys"/>
    <n v="0"/>
    <d v="2022-02-13T00:00:00"/>
    <m/>
    <s v="36"/>
    <d v="2022-02-17T00:00:00"/>
    <s v=""/>
    <s v=""/>
    <m/>
    <m/>
    <m/>
    <s v="Mike Lecocq"/>
    <s v="06"/>
    <s v="Corbiere and Sons Contracting1148820220207-5Pickup w/ plow and sander12960"/>
    <s v="Corbiere and Sons Contracting1148820220207-5Pickup w/ plow and sander12960INV #164"/>
    <s v=""/>
    <s v="CZ - Winter Maintenance"/>
    <x v="5"/>
  </r>
  <r>
    <x v="1"/>
    <n v="6"/>
    <n v="0"/>
    <n v="11488"/>
    <s v="20220207-5"/>
    <n v="53510611"/>
    <s v="Access"/>
    <n v="0"/>
    <s v="Light Truck - Pick up- After Jan 10"/>
    <n v="243.75"/>
    <n v="1"/>
    <s v="DAY"/>
    <s v="182.81"/>
    <s v="0"/>
    <s v=""/>
    <s v=""/>
    <n v="243.75"/>
    <n v="31.6875"/>
    <n v="275.4375"/>
    <d v="2022-02-07T00:00:00"/>
    <n v="0"/>
    <x v="10"/>
    <d v="2022-02-23T00:00:00"/>
    <n v="177"/>
    <n v="0"/>
    <n v="0"/>
    <s v="Nathan Kyme"/>
    <s v="Winter Access Maintenance"/>
    <m/>
    <s v="VC7556-2019-017"/>
    <s v="929 OF"/>
    <m/>
    <m/>
    <m/>
    <s v="Approved"/>
    <m/>
    <m/>
    <s v="WAM Activities"/>
    <n v="6"/>
    <s v="C219-C235"/>
    <s v="Neys"/>
    <n v="0"/>
    <d v="2022-02-13T00:00:00"/>
    <m/>
    <s v="36"/>
    <d v="2022-02-17T00:00:00"/>
    <s v=""/>
    <s v=""/>
    <m/>
    <m/>
    <m/>
    <s v="Mike Lecocq"/>
    <s v="06"/>
    <s v="Corbiere and Sons Contracting1148820220207-5Light Truck - Pick up- After Jan 101243.75"/>
    <s v="Corbiere and Sons Contracting1148820220207-5Light Truck - Pick up- After Jan 101243.75INV #164"/>
    <s v=""/>
    <s v="CZ - Winter Maintenance"/>
    <x v="5"/>
  </r>
  <r>
    <x v="1"/>
    <n v="6"/>
    <n v="0"/>
    <n v="11488"/>
    <s v="20220207-5"/>
    <n v="53510611"/>
    <s v="Access"/>
    <n v="0"/>
    <s v="Light Truck - Pick up- After Jan 10"/>
    <n v="243.75"/>
    <n v="1"/>
    <s v="DAY"/>
    <s v="182.81"/>
    <s v="0"/>
    <s v=""/>
    <s v=""/>
    <n v="243.75"/>
    <n v="31.6875"/>
    <n v="275.4375"/>
    <d v="2022-02-07T00:00:00"/>
    <n v="0"/>
    <x v="10"/>
    <d v="2022-02-23T00:00:00"/>
    <n v="177"/>
    <n v="0"/>
    <n v="0"/>
    <s v="Nathan Kyme"/>
    <s v="Winter Access Maintenance"/>
    <m/>
    <s v="VC7556-2019-017"/>
    <s v="929 OF"/>
    <m/>
    <m/>
    <m/>
    <s v="Approved"/>
    <m/>
    <m/>
    <s v="WAM Activities"/>
    <n v="6"/>
    <s v="C219-C235"/>
    <s v="Neys"/>
    <n v="0"/>
    <d v="2022-02-13T00:00:00"/>
    <m/>
    <s v="36"/>
    <d v="2022-02-17T00:00:00"/>
    <s v=""/>
    <s v=""/>
    <m/>
    <m/>
    <m/>
    <s v="Mike Lecocq"/>
    <s v="06"/>
    <s v="Corbiere and Sons Contracting1148820220207-5Light Truck - Pick up- After Jan 101243.75"/>
    <s v="Corbiere and Sons Contracting1148820220207-5Light Truck - Pick up- After Jan 101243.75INV #164"/>
    <s v=""/>
    <s v="CZ - Winter Maintenance"/>
    <x v="5"/>
  </r>
  <r>
    <x v="1"/>
    <n v="6"/>
    <n v="0"/>
    <n v="11488"/>
    <s v="20220207-5"/>
    <n v="53510611"/>
    <s v="Access"/>
    <n v="0"/>
    <s v="Grader - Cat 12 to 14 or equal- After Jan 10"/>
    <n v="126.98"/>
    <n v="4"/>
    <s v="Dynamic"/>
    <s v="95.24"/>
    <s v="0"/>
    <s v=""/>
    <s v=""/>
    <n v="507.92"/>
    <n v="66.029600000000002"/>
    <n v="573.94959999999992"/>
    <d v="2022-02-07T00:00:00"/>
    <n v="0"/>
    <x v="10"/>
    <d v="2022-02-23T00:00:00"/>
    <n v="177"/>
    <n v="0"/>
    <n v="0"/>
    <s v="Nathan Kyme"/>
    <s v="Winter Access Maintenance"/>
    <m/>
    <s v="VC7556-2019-017"/>
    <s v="929 OF"/>
    <m/>
    <m/>
    <m/>
    <s v="Approved"/>
    <m/>
    <m/>
    <s v="WAM Activities"/>
    <n v="6"/>
    <s v="C219-C235"/>
    <s v="Neys"/>
    <n v="0"/>
    <d v="2022-02-13T00:00:00"/>
    <m/>
    <s v="36"/>
    <d v="2022-02-17T00:00:00"/>
    <s v=""/>
    <s v=""/>
    <m/>
    <m/>
    <m/>
    <s v="Mike Lecocq"/>
    <s v="06"/>
    <s v="Corbiere and Sons Contracting1148820220207-5Grader - Cat 12 to 14 or equal- After Jan 104507.92"/>
    <s v="Corbiere and Sons Contracting1148820220207-5Grader - Cat 12 to 14 or equal- After Jan 104507.92INV #164"/>
    <s v=""/>
    <s v="CZ - Winter Maintenance"/>
    <x v="5"/>
  </r>
  <r>
    <x v="1"/>
    <n v="6"/>
    <n v="0"/>
    <n v="11488"/>
    <s v="20220207-5"/>
    <n v="53510611"/>
    <s v="Access"/>
    <n v="0"/>
    <s v="Dozer D6 or equal- After Jan 10"/>
    <n v="131.47999999999999"/>
    <n v="9"/>
    <s v="Dynamic"/>
    <s v="98.61"/>
    <s v="0"/>
    <s v=""/>
    <s v=""/>
    <n v="1183.32"/>
    <n v="153.83160000000001"/>
    <n v="1337.1515999999997"/>
    <d v="2022-02-07T00:00:00"/>
    <n v="0"/>
    <x v="10"/>
    <d v="2022-02-23T00:00:00"/>
    <n v="177"/>
    <n v="0"/>
    <n v="0"/>
    <s v="Nathan Kyme"/>
    <s v="Winter Access Maintenance"/>
    <m/>
    <s v="VC7556-2019-017"/>
    <s v="929 OF"/>
    <m/>
    <m/>
    <m/>
    <s v="Approved"/>
    <m/>
    <m/>
    <s v="WAM Activities"/>
    <n v="6"/>
    <s v="C219-C235"/>
    <s v="Neys"/>
    <n v="0"/>
    <d v="2022-02-13T00:00:00"/>
    <m/>
    <s v="36"/>
    <d v="2022-02-17T00:00:00"/>
    <s v=""/>
    <s v=""/>
    <m/>
    <m/>
    <m/>
    <s v="Mike Lecocq"/>
    <s v="06"/>
    <s v="Corbiere and Sons Contracting1148820220207-5Dozer D6 or equal- After Jan 1091183.32"/>
    <s v="Corbiere and Sons Contracting1148820220207-5Dozer D6 or equal- After Jan 1091183.32INV #164"/>
    <s v=""/>
    <s v="CZ - Winter Maintenance"/>
    <x v="5"/>
  </r>
  <r>
    <x v="1"/>
    <n v="6"/>
    <n v="0"/>
    <n v="11487"/>
    <s v="20220207-4"/>
    <n v="53510611"/>
    <s v="Access"/>
    <n v="0"/>
    <s v="Operator - Principle - After Jan 10"/>
    <n v="75"/>
    <n v="12"/>
    <s v="HR"/>
    <s v=""/>
    <s v=""/>
    <s v="0"/>
    <s v="0"/>
    <n v="900"/>
    <n v="117"/>
    <n v="1016.9999999999999"/>
    <d v="2022-02-07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8720220207-4Operator - Principle - After Jan 1012900"/>
    <s v="Corbiere and Sons Contracting1148720220207-4Operator - Principle - After Jan 1012900INV #164"/>
    <s v=""/>
    <s v="CZ - Winter Maintenance"/>
    <x v="5"/>
  </r>
  <r>
    <x v="1"/>
    <n v="6"/>
    <n v="0"/>
    <n v="11487"/>
    <s v="20220207-4"/>
    <n v="53510611"/>
    <s v="Access"/>
    <n v="0"/>
    <s v="L.O.A."/>
    <n v="210"/>
    <n v="1"/>
    <s v="DAY"/>
    <s v=""/>
    <s v=""/>
    <s v="0"/>
    <s v="0"/>
    <n v="210"/>
    <n v="27.3"/>
    <n v="237.29999999999998"/>
    <d v="2022-02-07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8720220207-4L.O.A.1210"/>
    <s v="Corbiere and Sons Contracting1148720220207-4L.O.A.1210INV #164"/>
    <s v=""/>
    <s v="CZ - Winter Maintenance"/>
    <x v="5"/>
  </r>
  <r>
    <x v="1"/>
    <n v="6"/>
    <n v="0"/>
    <n v="11487"/>
    <s v="20220207-4"/>
    <n v="53510611"/>
    <s v="Access"/>
    <n v="0"/>
    <s v="Light Truck - Pick up- After Jan 10"/>
    <n v="243.75"/>
    <n v="1"/>
    <s v="DAY"/>
    <s v="0"/>
    <s v="0"/>
    <s v=""/>
    <s v=""/>
    <n v="243.75"/>
    <n v="31.6875"/>
    <n v="275.4375"/>
    <d v="2022-02-07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8720220207-4Light Truck - Pick up- After Jan 101243.75"/>
    <s v="Corbiere and Sons Contracting1148720220207-4Light Truck - Pick up- After Jan 101243.75INV #164"/>
    <s v=""/>
    <s v="CZ - Winter Maintenance"/>
    <x v="5"/>
  </r>
  <r>
    <x v="1"/>
    <n v="6"/>
    <n v="0"/>
    <n v="11487"/>
    <s v="20220207-4"/>
    <n v="53510611"/>
    <s v="Access"/>
    <n v="0"/>
    <s v="Grader - Cat 12 to 14 or equal- After Jan 10"/>
    <n v="126.98"/>
    <n v="11"/>
    <s v="Dynamic"/>
    <s v="0"/>
    <s v="0"/>
    <s v=""/>
    <s v=""/>
    <n v="1396.78"/>
    <n v="181.5814"/>
    <n v="1578.3613999999998"/>
    <d v="2022-02-07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8720220207-4Grader - Cat 12 to 14 or equal- After Jan 10111396.78"/>
    <s v="Corbiere and Sons Contracting1148720220207-4Grader - Cat 12 to 14 or equal- After Jan 10111396.78INV #164"/>
    <s v=""/>
    <s v="CZ - Winter Maintenance"/>
    <x v="5"/>
  </r>
  <r>
    <x v="1"/>
    <n v="6"/>
    <n v="0"/>
    <n v="11486"/>
    <s v="20220207-3"/>
    <n v="53510611"/>
    <s v="Access"/>
    <n v="0"/>
    <s v="Operator - Principle - After Jan 10"/>
    <n v="75"/>
    <n v="12"/>
    <s v="HR"/>
    <s v=""/>
    <s v=""/>
    <s v="0"/>
    <s v="0"/>
    <n v="900"/>
    <n v="117"/>
    <n v="1016.9999999999999"/>
    <d v="2022-02-07T00:00:00"/>
    <n v="0"/>
    <x v="10"/>
    <d v="2022-02-23T00:00:00"/>
    <n v="177"/>
    <n v="0"/>
    <n v="0"/>
    <s v="Nathan Kyme"/>
    <s v="Winter Access Maintenance"/>
    <m/>
    <s v="VC7556-2019-017"/>
    <s v="929 OF"/>
    <m/>
    <m/>
    <m/>
    <s v="Approved"/>
    <m/>
    <m/>
    <s v="WAM Activities"/>
    <n v="6"/>
    <s v="C198-C202"/>
    <s v="Ripple Lake"/>
    <n v="0"/>
    <d v="2022-02-13T00:00:00"/>
    <m/>
    <s v="36"/>
    <d v="2022-02-17T00:00:00"/>
    <s v=""/>
    <s v=""/>
    <m/>
    <m/>
    <m/>
    <s v="Mike Lecocq"/>
    <s v="06"/>
    <s v="Corbiere and Sons Contracting1148620220207-3Operator - Principle - After Jan 1012900"/>
    <s v="Corbiere and Sons Contracting1148620220207-3Operator - Principle - After Jan 1012900INV #164"/>
    <s v=""/>
    <s v="CZ - Winter Maintenance"/>
    <x v="5"/>
  </r>
  <r>
    <x v="1"/>
    <n v="6"/>
    <n v="0"/>
    <n v="11486"/>
    <s v="20220207-3"/>
    <n v="53510611"/>
    <s v="Access"/>
    <n v="0"/>
    <s v="L.O.A."/>
    <n v="210"/>
    <n v="1"/>
    <s v="DAY"/>
    <s v=""/>
    <s v=""/>
    <s v="0"/>
    <s v="0"/>
    <n v="210"/>
    <n v="27.3"/>
    <n v="237.29999999999998"/>
    <d v="2022-02-07T00:00:00"/>
    <n v="0"/>
    <x v="10"/>
    <d v="2022-02-23T00:00:00"/>
    <n v="177"/>
    <n v="0"/>
    <n v="0"/>
    <s v="Nathan Kyme"/>
    <s v="Winter Access Maintenance"/>
    <m/>
    <s v="VC7556-2019-017"/>
    <s v="929 OF"/>
    <m/>
    <m/>
    <m/>
    <s v="Approved"/>
    <m/>
    <m/>
    <s v="WAM Activities"/>
    <n v="6"/>
    <s v="C198-C202"/>
    <s v="Ripple Lake"/>
    <n v="0"/>
    <d v="2022-02-13T00:00:00"/>
    <m/>
    <s v="36"/>
    <d v="2022-02-17T00:00:00"/>
    <s v=""/>
    <s v=""/>
    <m/>
    <m/>
    <m/>
    <s v="Mike Lecocq"/>
    <s v="06"/>
    <s v="Corbiere and Sons Contracting1148620220207-3L.O.A.1210"/>
    <s v="Corbiere and Sons Contracting1148620220207-3L.O.A.1210INV #164"/>
    <s v=""/>
    <s v="CZ - Winter Maintenance"/>
    <x v="5"/>
  </r>
  <r>
    <x v="1"/>
    <n v="6"/>
    <n v="0"/>
    <n v="11486"/>
    <s v="20220207-3"/>
    <n v="53510611"/>
    <s v="Access"/>
    <n v="0"/>
    <s v="Light Truck - Pick up- After Jan 10"/>
    <n v="243.75"/>
    <n v="1"/>
    <s v="DAY"/>
    <s v="0"/>
    <s v="0"/>
    <s v=""/>
    <s v=""/>
    <n v="243.75"/>
    <n v="31.6875"/>
    <n v="275.4375"/>
    <d v="2022-02-07T00:00:00"/>
    <n v="0"/>
    <x v="10"/>
    <d v="2022-02-23T00:00:00"/>
    <n v="177"/>
    <n v="0"/>
    <n v="0"/>
    <s v="Nathan Kyme"/>
    <s v="Winter Access Maintenance"/>
    <m/>
    <s v="VC7556-2019-017"/>
    <s v="929 OF"/>
    <m/>
    <m/>
    <m/>
    <s v="Approved"/>
    <m/>
    <m/>
    <s v="WAM Activities"/>
    <n v="6"/>
    <s v="C198-C202"/>
    <s v="Ripple Lake"/>
    <n v="0"/>
    <d v="2022-02-13T00:00:00"/>
    <m/>
    <s v="36"/>
    <d v="2022-02-17T00:00:00"/>
    <s v=""/>
    <s v=""/>
    <m/>
    <m/>
    <m/>
    <s v="Mike Lecocq"/>
    <s v="06"/>
    <s v="Corbiere and Sons Contracting1148620220207-3Light Truck - Pick up- After Jan 101243.75"/>
    <s v="Corbiere and Sons Contracting1148620220207-3Light Truck - Pick up- After Jan 101243.75INV #164"/>
    <s v=""/>
    <s v="CZ - Winter Maintenance"/>
    <x v="5"/>
  </r>
  <r>
    <x v="1"/>
    <n v="6"/>
    <n v="0"/>
    <n v="11486"/>
    <s v="20220207-3"/>
    <n v="53510611"/>
    <s v="Access"/>
    <n v="0"/>
    <s v="Grader - Cat 12 to 14 or equal- After Jan 10"/>
    <n v="126.98"/>
    <n v="11"/>
    <s v="Dynamic"/>
    <s v="0"/>
    <s v="0"/>
    <s v=""/>
    <s v=""/>
    <n v="1396.78"/>
    <n v="181.5814"/>
    <n v="1578.3613999999998"/>
    <d v="2022-02-07T00:00:00"/>
    <n v="0"/>
    <x v="10"/>
    <d v="2022-02-23T00:00:00"/>
    <n v="177"/>
    <n v="0"/>
    <n v="0"/>
    <s v="Nathan Kyme"/>
    <s v="Winter Access Maintenance"/>
    <m/>
    <s v="VC7556-2019-017"/>
    <s v="929 OF"/>
    <m/>
    <m/>
    <m/>
    <s v="Approved"/>
    <m/>
    <m/>
    <s v="WAM Activities"/>
    <n v="6"/>
    <s v="C198-C202"/>
    <s v="Ripple Lake"/>
    <n v="0"/>
    <d v="2022-02-13T00:00:00"/>
    <m/>
    <s v="36"/>
    <d v="2022-02-17T00:00:00"/>
    <s v=""/>
    <s v=""/>
    <m/>
    <m/>
    <m/>
    <s v="Mike Lecocq"/>
    <s v="06"/>
    <s v="Corbiere and Sons Contracting1148620220207-3Grader - Cat 12 to 14 or equal- After Jan 10111396.78"/>
    <s v="Corbiere and Sons Contracting1148620220207-3Grader - Cat 12 to 14 or equal- After Jan 10111396.78INV #164"/>
    <s v=""/>
    <s v="CZ - Winter Maintenance"/>
    <x v="5"/>
  </r>
  <r>
    <x v="1"/>
    <n v="6"/>
    <n v="0"/>
    <n v="11484"/>
    <s v="20220206-7"/>
    <n v="53510611"/>
    <s v="Access"/>
    <n v="0"/>
    <s v="Driver - AZ - After Jan 10"/>
    <n v="70"/>
    <n v="4"/>
    <s v="HR"/>
    <s v=""/>
    <s v=""/>
    <s v="70"/>
    <s v="0"/>
    <n v="280"/>
    <n v="36.4"/>
    <n v="316.39999999999998"/>
    <d v="2022-02-06T00:00:00"/>
    <n v="0"/>
    <x v="10"/>
    <d v="2022-02-23T00:00:00"/>
    <n v="177"/>
    <n v="0"/>
    <n v="0"/>
    <s v="Nathan Kyme"/>
    <s v="Winter Access Maintenance"/>
    <m/>
    <s v="VC7556-2019-017"/>
    <s v="929 OF"/>
    <m/>
    <m/>
    <m/>
    <s v="Approved"/>
    <m/>
    <m/>
    <s v="Armand running grader - Shawn floating DZ over; Jesse on DZ remainder of day"/>
    <n v="6"/>
    <s v="C219-C235"/>
    <s v="Neys Road"/>
    <n v="0"/>
    <d v="2022-02-13T00:00:00"/>
    <m/>
    <s v="36"/>
    <d v="2022-02-16T00:00:00"/>
    <s v=""/>
    <s v=""/>
    <m/>
    <m/>
    <m/>
    <s v="Mike Lecocq"/>
    <s v="06"/>
    <s v="Corbiere and Sons Contracting1148420220206-7Driver - AZ - After Jan 104280"/>
    <s v="Corbiere and Sons Contracting1148420220206-7Driver - AZ - After Jan 104280INV #164"/>
    <s v=""/>
    <s v="CZ - Winter Maintenance"/>
    <x v="5"/>
  </r>
  <r>
    <x v="1"/>
    <n v="6"/>
    <n v="0"/>
    <n v="11484"/>
    <s v="20220206-7"/>
    <n v="53510611"/>
    <s v="Access"/>
    <n v="0"/>
    <s v="Operator - Principle - After Jan 10"/>
    <n v="75"/>
    <n v="6"/>
    <s v="HR"/>
    <s v=""/>
    <s v=""/>
    <s v="75"/>
    <s v="0"/>
    <n v="450"/>
    <n v="58.5"/>
    <n v="508.49999999999994"/>
    <d v="2022-02-06T00:00:00"/>
    <n v="0"/>
    <x v="10"/>
    <d v="2022-02-23T00:00:00"/>
    <n v="177"/>
    <n v="0"/>
    <n v="0"/>
    <s v="Nathan Kyme"/>
    <s v="Winter Access Maintenance"/>
    <m/>
    <s v="VC7556-2019-017"/>
    <s v="929 OF"/>
    <m/>
    <m/>
    <m/>
    <s v="Approved"/>
    <m/>
    <m/>
    <s v="Armand running grader - Shawn floating DZ over; Jesse on DZ remainder of day"/>
    <n v="6"/>
    <s v="C219-C235"/>
    <s v="Neys Road"/>
    <n v="0"/>
    <d v="2022-02-13T00:00:00"/>
    <m/>
    <s v="36"/>
    <d v="2022-02-16T00:00:00"/>
    <s v=""/>
    <s v=""/>
    <m/>
    <m/>
    <m/>
    <s v="Mike Lecocq"/>
    <s v="06"/>
    <s v="Corbiere and Sons Contracting1148420220206-7Operator - Principle - After Jan 106450"/>
    <s v="Corbiere and Sons Contracting1148420220206-7Operator - Principle - After Jan 106450INV #164"/>
    <s v=""/>
    <s v="CZ - Winter Maintenance"/>
    <x v="5"/>
  </r>
  <r>
    <x v="1"/>
    <n v="6"/>
    <n v="0"/>
    <n v="11484"/>
    <s v="20220206-7"/>
    <n v="53510611"/>
    <s v="Access"/>
    <n v="0"/>
    <s v="Operator - Principle - After Jan 10"/>
    <n v="75"/>
    <n v="8"/>
    <s v="HR"/>
    <s v=""/>
    <s v=""/>
    <s v="0"/>
    <s v="0"/>
    <n v="600"/>
    <n v="78"/>
    <n v="677.99999999999989"/>
    <d v="2022-02-06T00:00:00"/>
    <n v="0"/>
    <x v="10"/>
    <d v="2022-02-23T00:00:00"/>
    <n v="177"/>
    <n v="0"/>
    <n v="0"/>
    <s v="Nathan Kyme"/>
    <s v="Winter Access Maintenance"/>
    <m/>
    <s v="VC7556-2019-017"/>
    <s v="929 OF"/>
    <m/>
    <m/>
    <m/>
    <s v="Approved"/>
    <m/>
    <m/>
    <s v="Armand running grader - Shawn floating DZ over; Jesse on DZ remainder of day"/>
    <n v="6"/>
    <s v="C219-C235"/>
    <s v="Neys Road"/>
    <n v="0"/>
    <d v="2022-02-13T00:00:00"/>
    <m/>
    <s v="36"/>
    <d v="2022-02-16T00:00:00"/>
    <s v=""/>
    <s v=""/>
    <m/>
    <m/>
    <m/>
    <s v="Mike Lecocq"/>
    <s v="06"/>
    <s v="Corbiere and Sons Contracting1148420220206-7Operator - Principle - After Jan 108600"/>
    <s v="Corbiere and Sons Contracting1148420220206-7Operator - Principle - After Jan 108600INV #164"/>
    <s v=""/>
    <s v="CZ - Winter Maintenance"/>
    <x v="5"/>
  </r>
  <r>
    <x v="1"/>
    <n v="6"/>
    <n v="0"/>
    <n v="11484"/>
    <s v="20220206-7"/>
    <n v="53510611"/>
    <s v="Access"/>
    <n v="0"/>
    <s v="L.O.A."/>
    <n v="210"/>
    <n v="1"/>
    <s v="DAY"/>
    <s v=""/>
    <s v=""/>
    <m/>
    <s v="0"/>
    <n v="210"/>
    <n v="27.3"/>
    <n v="237.29999999999998"/>
    <d v="2022-02-06T00:00:00"/>
    <n v="0"/>
    <x v="10"/>
    <d v="2022-02-23T00:00:00"/>
    <n v="177"/>
    <n v="0"/>
    <n v="0"/>
    <s v="Nathan Kyme"/>
    <s v="Winter Access Maintenance"/>
    <m/>
    <s v="VC7556-2019-017"/>
    <s v="929 OF"/>
    <m/>
    <m/>
    <m/>
    <s v="Approved"/>
    <m/>
    <m/>
    <s v="Armand running grader - Shawn floating DZ over; Jesse on DZ remainder of day"/>
    <n v="6"/>
    <s v="C219-C235"/>
    <s v="Neys Road"/>
    <n v="0"/>
    <d v="2022-02-13T00:00:00"/>
    <m/>
    <s v="36"/>
    <d v="2022-02-16T00:00:00"/>
    <s v=""/>
    <s v=""/>
    <m/>
    <m/>
    <m/>
    <s v="Mike Lecocq"/>
    <s v="06"/>
    <s v="Corbiere and Sons Contracting1148420220206-7L.O.A.1210"/>
    <s v="Corbiere and Sons Contracting1148420220206-7L.O.A.1210INV #164"/>
    <s v=""/>
    <s v="CZ - Winter Maintenance"/>
    <x v="5"/>
  </r>
  <r>
    <x v="1"/>
    <n v="6"/>
    <n v="0"/>
    <n v="11484"/>
    <s v="20220206-7"/>
    <n v="53510611"/>
    <s v="Access"/>
    <n v="0"/>
    <s v="Tractor Trailer - 60 Ton- After Jan 10"/>
    <n v="122.39"/>
    <n v="4"/>
    <s v="Dynamic"/>
    <s v="0"/>
    <s v="0"/>
    <s v=""/>
    <s v=""/>
    <n v="489.56"/>
    <n v="63.642800000000001"/>
    <n v="553.20279999999991"/>
    <d v="2022-02-06T00:00:00"/>
    <n v="0"/>
    <x v="10"/>
    <d v="2022-02-23T00:00:00"/>
    <n v="177"/>
    <n v="0"/>
    <n v="0"/>
    <s v="Nathan Kyme"/>
    <s v="Winter Access Maintenance"/>
    <m/>
    <s v="VC7556-2019-017"/>
    <s v="929 OF"/>
    <m/>
    <m/>
    <m/>
    <s v="Approved"/>
    <m/>
    <m/>
    <s v="Armand running grader - Shawn floating DZ over; Jesse on DZ remainder of day"/>
    <n v="6"/>
    <s v="C219-C235"/>
    <s v="Neys Road"/>
    <n v="0"/>
    <d v="2022-02-13T00:00:00"/>
    <m/>
    <s v="36"/>
    <d v="2022-02-16T00:00:00"/>
    <s v=""/>
    <s v=""/>
    <m/>
    <m/>
    <m/>
    <s v="Mike Lecocq"/>
    <s v="06"/>
    <s v="Corbiere and Sons Contracting1148420220206-7Tractor Trailer - 60 Ton- After Jan 104489.56"/>
    <s v="Corbiere and Sons Contracting1148420220206-7Tractor Trailer - 60 Ton- After Jan 104489.56INV #164"/>
    <s v=""/>
    <s v="CZ - Winter Maintenance"/>
    <x v="5"/>
  </r>
  <r>
    <x v="1"/>
    <n v="6"/>
    <n v="0"/>
    <n v="11484"/>
    <s v="20220206-7"/>
    <n v="53510611"/>
    <s v="Access"/>
    <n v="0"/>
    <s v="Light Truck - Pick up- After Jan 10"/>
    <n v="243.75"/>
    <n v="1"/>
    <s v="DAY"/>
    <s v="182.81"/>
    <s v="0"/>
    <s v=""/>
    <s v=""/>
    <n v="243.75"/>
    <n v="31.6875"/>
    <n v="275.4375"/>
    <d v="2022-02-06T00:00:00"/>
    <n v="0"/>
    <x v="10"/>
    <d v="2022-02-23T00:00:00"/>
    <n v="177"/>
    <n v="0"/>
    <n v="0"/>
    <s v="Nathan Kyme"/>
    <s v="Winter Access Maintenance"/>
    <m/>
    <s v="VC7556-2019-017"/>
    <s v="929 OF"/>
    <m/>
    <m/>
    <m/>
    <s v="Approved"/>
    <m/>
    <m/>
    <s v="Armand running grader - Shawn floating DZ over; Jesse on DZ remainder of day"/>
    <n v="6"/>
    <s v="C219-C235"/>
    <s v="Neys Road"/>
    <n v="0"/>
    <d v="2022-02-13T00:00:00"/>
    <m/>
    <s v="36"/>
    <d v="2022-02-16T00:00:00"/>
    <s v=""/>
    <s v=""/>
    <m/>
    <m/>
    <m/>
    <s v="Mike Lecocq"/>
    <s v="06"/>
    <s v="Corbiere and Sons Contracting1148420220206-7Light Truck - Pick up- After Jan 101243.75"/>
    <s v="Corbiere and Sons Contracting1148420220206-7Light Truck - Pick up- After Jan 101243.75INV #164"/>
    <s v=""/>
    <s v="CZ - Winter Maintenance"/>
    <x v="5"/>
  </r>
  <r>
    <x v="1"/>
    <n v="6"/>
    <n v="0"/>
    <n v="11484"/>
    <s v="20220206-7"/>
    <n v="53510611"/>
    <s v="Access"/>
    <n v="0"/>
    <s v="Grader - Cat 12 to 14 or equal- After Jan 10"/>
    <n v="126.98"/>
    <n v="5"/>
    <s v="Dynamic"/>
    <s v="95.24"/>
    <s v="0"/>
    <s v=""/>
    <s v=""/>
    <n v="634.9"/>
    <n v="82.537000000000006"/>
    <n v="717.4369999999999"/>
    <d v="2022-02-06T00:00:00"/>
    <n v="0"/>
    <x v="10"/>
    <d v="2022-02-23T00:00:00"/>
    <n v="177"/>
    <n v="0"/>
    <n v="0"/>
    <s v="Nathan Kyme"/>
    <s v="Winter Access Maintenance"/>
    <m/>
    <s v="VC7556-2019-017"/>
    <s v="929 OF"/>
    <m/>
    <m/>
    <m/>
    <s v="Approved"/>
    <m/>
    <m/>
    <s v="Armand running grader - Shawn floating DZ over; Jesse on DZ remainder of day"/>
    <n v="6"/>
    <s v="C219-C235"/>
    <s v="Neys Road"/>
    <n v="0"/>
    <d v="2022-02-13T00:00:00"/>
    <m/>
    <s v="36"/>
    <d v="2022-02-16T00:00:00"/>
    <s v=""/>
    <s v=""/>
    <m/>
    <m/>
    <m/>
    <s v="Mike Lecocq"/>
    <s v="06"/>
    <s v="Corbiere and Sons Contracting1148420220206-7Grader - Cat 12 to 14 or equal- After Jan 105634.9"/>
    <s v="Corbiere and Sons Contracting1148420220206-7Grader - Cat 12 to 14 or equal- After Jan 105634.9INV #164"/>
    <s v=""/>
    <s v="CZ - Winter Maintenance"/>
    <x v="5"/>
  </r>
  <r>
    <x v="1"/>
    <n v="6"/>
    <n v="0"/>
    <n v="11484"/>
    <s v="20220206-7"/>
    <n v="53510611"/>
    <s v="Access"/>
    <n v="0"/>
    <s v="Dozer D6 or equal- After Jan 10"/>
    <n v="131.47999999999999"/>
    <n v="5"/>
    <s v="Dynamic"/>
    <s v="0"/>
    <s v="0"/>
    <s v=""/>
    <s v=""/>
    <n v="657.4"/>
    <n v="85.462000000000003"/>
    <n v="742.86199999999985"/>
    <d v="2022-02-06T00:00:00"/>
    <n v="0"/>
    <x v="10"/>
    <d v="2022-02-23T00:00:00"/>
    <n v="177"/>
    <n v="0"/>
    <n v="0"/>
    <s v="Nathan Kyme"/>
    <s v="Winter Access Maintenance"/>
    <m/>
    <s v="VC7556-2019-017"/>
    <s v="929 OF"/>
    <m/>
    <m/>
    <m/>
    <s v="Approved"/>
    <m/>
    <m/>
    <s v="Armand running grader - Shawn floating DZ over; Jesse on DZ remainder of day"/>
    <n v="6"/>
    <s v="C219-C235"/>
    <s v="Neys Road"/>
    <n v="0"/>
    <d v="2022-02-13T00:00:00"/>
    <m/>
    <s v="36"/>
    <d v="2022-02-16T00:00:00"/>
    <s v=""/>
    <s v=""/>
    <m/>
    <m/>
    <m/>
    <s v="Mike Lecocq"/>
    <s v="06"/>
    <s v="Corbiere and Sons Contracting1148420220206-7Dozer D6 or equal- After Jan 105657.4"/>
    <s v="Corbiere and Sons Contracting1148420220206-7Dozer D6 or equal- After Jan 105657.4INV #164"/>
    <s v=""/>
    <s v="CZ - Winter Maintenance"/>
    <x v="5"/>
  </r>
  <r>
    <x v="1"/>
    <n v="6"/>
    <n v="0"/>
    <n v="11482"/>
    <s v="20220206-5"/>
    <n v="53510611"/>
    <s v="Access"/>
    <n v="0"/>
    <s v="Operator - Principle - After Jan 10"/>
    <n v="75"/>
    <n v="12"/>
    <s v="HR"/>
    <s v=""/>
    <s v=""/>
    <s v="0"/>
    <s v="0"/>
    <n v="900"/>
    <n v="117"/>
    <n v="1016.9999999999999"/>
    <d v="2022-02-06T00:00:00"/>
    <n v="0"/>
    <x v="10"/>
    <d v="2022-02-23T00:00:00"/>
    <n v="177"/>
    <n v="0"/>
    <n v="0"/>
    <s v="Nathan Kyme"/>
    <s v="Winter Access Maintenance"/>
    <m/>
    <s v="VC7556-2019-017"/>
    <s v="929 OF"/>
    <m/>
    <m/>
    <m/>
    <s v="Approved"/>
    <m/>
    <m/>
    <s v="WAM Activities"/>
    <n v="6"/>
    <s v="C210-C213"/>
    <s v="Middleton"/>
    <n v="0"/>
    <d v="2022-02-13T00:00:00"/>
    <m/>
    <s v="36"/>
    <d v="2022-02-17T00:00:00"/>
    <s v=""/>
    <s v=""/>
    <m/>
    <m/>
    <m/>
    <s v="Mike Lecocq"/>
    <s v="06"/>
    <s v="Corbiere and Sons Contracting1148220220206-5Operator - Principle - After Jan 1012900"/>
    <s v="Corbiere and Sons Contracting1148220220206-5Operator - Principle - After Jan 1012900INV #164"/>
    <s v=""/>
    <s v="CZ - Winter Maintenance"/>
    <x v="5"/>
  </r>
  <r>
    <x v="1"/>
    <n v="6"/>
    <n v="0"/>
    <n v="11482"/>
    <s v="20220206-5"/>
    <n v="53510611"/>
    <s v="Access"/>
    <n v="0"/>
    <s v="L.O.A."/>
    <n v="210"/>
    <n v="1"/>
    <s v="DAY"/>
    <s v=""/>
    <s v=""/>
    <s v="0"/>
    <s v="0"/>
    <n v="210"/>
    <n v="27.3"/>
    <n v="237.29999999999998"/>
    <d v="2022-02-06T00:00:00"/>
    <n v="0"/>
    <x v="10"/>
    <d v="2022-02-23T00:00:00"/>
    <n v="177"/>
    <n v="0"/>
    <n v="0"/>
    <s v="Nathan Kyme"/>
    <s v="Winter Access Maintenance"/>
    <m/>
    <s v="VC7556-2019-017"/>
    <s v="929 OF"/>
    <m/>
    <m/>
    <m/>
    <s v="Approved"/>
    <m/>
    <m/>
    <s v="WAM Activities"/>
    <n v="6"/>
    <s v="C210-C213"/>
    <s v="Middleton"/>
    <n v="0"/>
    <d v="2022-02-13T00:00:00"/>
    <m/>
    <s v="36"/>
    <d v="2022-02-17T00:00:00"/>
    <s v=""/>
    <s v=""/>
    <m/>
    <m/>
    <m/>
    <s v="Mike Lecocq"/>
    <s v="06"/>
    <s v="Corbiere and Sons Contracting1148220220206-5L.O.A.1210"/>
    <s v="Corbiere and Sons Contracting1148220220206-5L.O.A.1210INV #164"/>
    <s v=""/>
    <s v="CZ - Winter Maintenance"/>
    <x v="5"/>
  </r>
  <r>
    <x v="1"/>
    <n v="6"/>
    <n v="0"/>
    <n v="11482"/>
    <s v="20220206-5"/>
    <n v="53510611"/>
    <s v="Access"/>
    <n v="0"/>
    <s v="Pickup w/ plow and sander"/>
    <n v="80"/>
    <n v="8"/>
    <m/>
    <s v="0"/>
    <s v="0"/>
    <s v=""/>
    <s v=""/>
    <n v="640"/>
    <n v="83.2"/>
    <n v="723.19999999999993"/>
    <d v="2022-02-06T00:00:00"/>
    <n v="0"/>
    <x v="10"/>
    <d v="2022-02-23T00:00:00"/>
    <n v="177"/>
    <n v="0"/>
    <n v="0"/>
    <s v="Nathan Kyme"/>
    <s v="Winter Access Maintenance"/>
    <m/>
    <s v="VC7556-2019-017"/>
    <s v="929 OF"/>
    <m/>
    <m/>
    <m/>
    <s v="Approved"/>
    <m/>
    <m/>
    <s v="WAM Activities"/>
    <n v="6"/>
    <s v="C210-C213"/>
    <s v="Middleton"/>
    <n v="0"/>
    <d v="2022-02-13T00:00:00"/>
    <m/>
    <s v="36"/>
    <d v="2022-02-17T00:00:00"/>
    <s v=""/>
    <s v=""/>
    <m/>
    <m/>
    <m/>
    <s v="Mike Lecocq"/>
    <s v="06"/>
    <s v="Corbiere and Sons Contracting1148220220206-5Pickup w/ plow and sander8640"/>
    <s v="Corbiere and Sons Contracting1148220220206-5Pickup w/ plow and sander8640INV #164"/>
    <s v=""/>
    <s v="CZ - Winter Maintenance"/>
    <x v="5"/>
  </r>
  <r>
    <x v="1"/>
    <n v="6"/>
    <n v="0"/>
    <n v="11481"/>
    <s v="20220206-4"/>
    <n v="53510611"/>
    <s v="Access"/>
    <n v="0"/>
    <s v="Operator - Principle - After Jan 10"/>
    <n v="75"/>
    <n v="12"/>
    <s v="HR"/>
    <s v=""/>
    <s v=""/>
    <s v="0"/>
    <s v="0"/>
    <n v="900"/>
    <n v="117"/>
    <n v="1016.9999999999999"/>
    <d v="2022-02-06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8120220206-4Operator - Principle - After Jan 1012900"/>
    <s v="Corbiere and Sons Contracting1148120220206-4Operator - Principle - After Jan 1012900INV #164"/>
    <s v=""/>
    <s v="CZ - Winter Maintenance"/>
    <x v="5"/>
  </r>
  <r>
    <x v="1"/>
    <n v="6"/>
    <n v="0"/>
    <n v="11481"/>
    <s v="20220206-4"/>
    <n v="53510611"/>
    <s v="Access"/>
    <n v="0"/>
    <s v="L.O.A."/>
    <n v="210"/>
    <n v="1"/>
    <s v="DAY"/>
    <s v=""/>
    <s v=""/>
    <s v="0"/>
    <s v="0"/>
    <n v="210"/>
    <n v="27.3"/>
    <n v="237.29999999999998"/>
    <d v="2022-02-06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8120220206-4L.O.A.1210"/>
    <s v="Corbiere and Sons Contracting1148120220206-4L.O.A.1210INV #164"/>
    <s v=""/>
    <s v="CZ - Winter Maintenance"/>
    <x v="5"/>
  </r>
  <r>
    <x v="1"/>
    <n v="6"/>
    <n v="0"/>
    <n v="11481"/>
    <s v="20220206-4"/>
    <n v="53510611"/>
    <s v="Access"/>
    <n v="0"/>
    <s v="Light Truck - Pick up- After Jan 10"/>
    <n v="243.75"/>
    <n v="1"/>
    <s v="DAY"/>
    <s v="0"/>
    <s v="0"/>
    <s v=""/>
    <s v=""/>
    <n v="243.75"/>
    <n v="31.6875"/>
    <n v="275.4375"/>
    <d v="2022-02-06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8120220206-4Light Truck - Pick up- After Jan 101243.75"/>
    <s v="Corbiere and Sons Contracting1148120220206-4Light Truck - Pick up- After Jan 101243.75INV #164"/>
    <s v=""/>
    <s v="CZ - Winter Maintenance"/>
    <x v="5"/>
  </r>
  <r>
    <x v="1"/>
    <n v="6"/>
    <n v="0"/>
    <n v="11481"/>
    <s v="20220206-4"/>
    <n v="53510611"/>
    <s v="Access"/>
    <n v="0"/>
    <s v="Grader - Cat 12 to 14 or equal- After Jan 10"/>
    <n v="126.98"/>
    <n v="11"/>
    <s v="Dynamic"/>
    <s v="0"/>
    <s v="0"/>
    <s v=""/>
    <s v=""/>
    <n v="1396.78"/>
    <n v="181.5814"/>
    <n v="1578.3613999999998"/>
    <d v="2022-02-06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8120220206-4Grader - Cat 12 to 14 or equal- After Jan 10111396.78"/>
    <s v="Corbiere and Sons Contracting1148120220206-4Grader - Cat 12 to 14 or equal- After Jan 10111396.78INV #164"/>
    <s v=""/>
    <s v="CZ - Winter Maintenance"/>
    <x v="5"/>
  </r>
  <r>
    <x v="1"/>
    <n v="6"/>
    <n v="0"/>
    <n v="11480"/>
    <s v="20220206-3"/>
    <n v="53510611"/>
    <s v="Access"/>
    <n v="0"/>
    <s v="Driver - AZ - After Jan 10"/>
    <n v="70"/>
    <n v="4"/>
    <s v="HR"/>
    <s v=""/>
    <s v=""/>
    <s v="0"/>
    <s v="0"/>
    <n v="280"/>
    <n v="36.4"/>
    <n v="316.39999999999998"/>
    <d v="2022-02-06T00:00:00"/>
    <n v="0"/>
    <x v="10"/>
    <d v="2022-02-23T00:00:00"/>
    <n v="177"/>
    <n v="0"/>
    <n v="0"/>
    <s v="Nathan Kyme"/>
    <s v="Winter Access Maintenance"/>
    <m/>
    <s v="VC7556-2019-017"/>
    <s v="929 OF"/>
    <m/>
    <m/>
    <m/>
    <s v="Approved"/>
    <m/>
    <m/>
    <s v="WAM Activities"/>
    <n v="6"/>
    <s v="C198-C202"/>
    <s v="Ripple Creek"/>
    <n v="0"/>
    <d v="2022-02-13T00:00:00"/>
    <m/>
    <s v="36"/>
    <d v="2022-02-17T00:00:00"/>
    <s v=""/>
    <s v=""/>
    <m/>
    <m/>
    <m/>
    <s v="Mike Lecocq"/>
    <s v="06"/>
    <s v="Corbiere and Sons Contracting1148020220206-3Driver - AZ - After Jan 104280"/>
    <s v="Corbiere and Sons Contracting1148020220206-3Driver - AZ - After Jan 104280INV #164"/>
    <s v=""/>
    <s v="CZ - Winter Maintenance"/>
    <x v="5"/>
  </r>
  <r>
    <x v="1"/>
    <n v="6"/>
    <n v="0"/>
    <n v="11480"/>
    <s v="20220206-3"/>
    <n v="53510611"/>
    <s v="Access"/>
    <n v="0"/>
    <s v="Operator - Principle - After Jan 10"/>
    <n v="75"/>
    <n v="14"/>
    <s v="HR"/>
    <s v=""/>
    <s v=""/>
    <s v="0"/>
    <s v="0"/>
    <n v="1050"/>
    <n v="136.5"/>
    <n v="1186.5"/>
    <d v="2022-02-06T00:00:00"/>
    <n v="0"/>
    <x v="10"/>
    <d v="2022-02-23T00:00:00"/>
    <n v="177"/>
    <n v="0"/>
    <n v="0"/>
    <s v="Nathan Kyme"/>
    <s v="Winter Access Maintenance"/>
    <m/>
    <s v="VC7556-2019-017"/>
    <s v="929 OF"/>
    <m/>
    <m/>
    <m/>
    <s v="Approved"/>
    <m/>
    <m/>
    <s v="WAM Activities"/>
    <n v="6"/>
    <s v="C198-C202"/>
    <s v="Ripple Creek"/>
    <n v="0"/>
    <d v="2022-02-13T00:00:00"/>
    <m/>
    <s v="36"/>
    <d v="2022-02-17T00:00:00"/>
    <s v=""/>
    <s v=""/>
    <m/>
    <m/>
    <m/>
    <s v="Mike Lecocq"/>
    <s v="06"/>
    <s v="Corbiere and Sons Contracting1148020220206-3Operator - Principle - After Jan 10141050"/>
    <s v="Corbiere and Sons Contracting1148020220206-3Operator - Principle - After Jan 10141050INV #164"/>
    <s v=""/>
    <s v="CZ - Winter Maintenance"/>
    <x v="5"/>
  </r>
  <r>
    <x v="1"/>
    <n v="6"/>
    <n v="0"/>
    <n v="11480"/>
    <s v="20220206-3"/>
    <n v="53510611"/>
    <s v="Access"/>
    <n v="0"/>
    <s v="L.O.A."/>
    <n v="210"/>
    <n v="2"/>
    <s v="DAY"/>
    <s v=""/>
    <s v=""/>
    <s v="0"/>
    <s v="0"/>
    <n v="420"/>
    <n v="54.6"/>
    <n v="474.59999999999997"/>
    <d v="2022-02-06T00:00:00"/>
    <n v="0"/>
    <x v="10"/>
    <d v="2022-02-23T00:00:00"/>
    <n v="177"/>
    <n v="0"/>
    <n v="0"/>
    <s v="Nathan Kyme"/>
    <s v="Winter Access Maintenance"/>
    <m/>
    <s v="VC7556-2019-017"/>
    <s v="929 OF"/>
    <m/>
    <m/>
    <m/>
    <s v="Approved"/>
    <m/>
    <m/>
    <s v="WAM Activities"/>
    <n v="6"/>
    <s v="C198-C202"/>
    <s v="Ripple Creek"/>
    <n v="0"/>
    <d v="2022-02-13T00:00:00"/>
    <m/>
    <s v="36"/>
    <d v="2022-02-17T00:00:00"/>
    <s v=""/>
    <s v=""/>
    <m/>
    <m/>
    <m/>
    <s v="Mike Lecocq"/>
    <s v="06"/>
    <s v="Corbiere and Sons Contracting1148020220206-3L.O.A.2420"/>
    <s v="Corbiere and Sons Contracting1148020220206-3L.O.A.2420INV #164"/>
    <s v=""/>
    <s v="CZ - Winter Maintenance"/>
    <x v="5"/>
  </r>
  <r>
    <x v="1"/>
    <n v="6"/>
    <n v="0"/>
    <n v="11480"/>
    <s v="20220206-3"/>
    <n v="53510611"/>
    <s v="Access"/>
    <n v="0"/>
    <s v="Tractor Trailer - 60 Ton- After Jan 10"/>
    <n v="122.39"/>
    <n v="4"/>
    <s v="Dynamic"/>
    <s v="0"/>
    <s v="0"/>
    <s v=""/>
    <s v=""/>
    <n v="489.56"/>
    <n v="63.642800000000001"/>
    <n v="553.20279999999991"/>
    <d v="2022-02-06T00:00:00"/>
    <n v="0"/>
    <x v="10"/>
    <d v="2022-02-23T00:00:00"/>
    <n v="177"/>
    <n v="0"/>
    <n v="0"/>
    <s v="Nathan Kyme"/>
    <s v="Winter Access Maintenance"/>
    <m/>
    <s v="VC7556-2019-017"/>
    <s v="929 OF"/>
    <m/>
    <m/>
    <m/>
    <s v="Approved"/>
    <m/>
    <m/>
    <s v="WAM Activities"/>
    <n v="6"/>
    <s v="C198-C202"/>
    <s v="Ripple Creek"/>
    <n v="0"/>
    <d v="2022-02-13T00:00:00"/>
    <m/>
    <s v="36"/>
    <d v="2022-02-17T00:00:00"/>
    <s v=""/>
    <s v=""/>
    <m/>
    <m/>
    <m/>
    <s v="Mike Lecocq"/>
    <s v="06"/>
    <s v="Corbiere and Sons Contracting1148020220206-3Tractor Trailer - 60 Ton- After Jan 104489.56"/>
    <s v="Corbiere and Sons Contracting1148020220206-3Tractor Trailer - 60 Ton- After Jan 104489.56INV #164"/>
    <s v=""/>
    <s v="CZ - Winter Maintenance"/>
    <x v="5"/>
  </r>
  <r>
    <x v="1"/>
    <n v="6"/>
    <n v="0"/>
    <n v="11480"/>
    <s v="20220206-3"/>
    <n v="53510611"/>
    <s v="Access"/>
    <n v="0"/>
    <s v="Light Truck - Pick up- After Jan 10"/>
    <n v="243.75"/>
    <n v="1"/>
    <s v="DAY"/>
    <s v="0"/>
    <s v="0"/>
    <s v=""/>
    <s v=""/>
    <n v="243.75"/>
    <n v="31.6875"/>
    <n v="275.4375"/>
    <d v="2022-02-06T00:00:00"/>
    <n v="0"/>
    <x v="10"/>
    <d v="2022-02-23T00:00:00"/>
    <n v="177"/>
    <n v="0"/>
    <n v="0"/>
    <s v="Nathan Kyme"/>
    <s v="Winter Access Maintenance"/>
    <m/>
    <s v="VC7556-2019-017"/>
    <s v="929 OF"/>
    <m/>
    <m/>
    <m/>
    <s v="Approved"/>
    <m/>
    <m/>
    <s v="WAM Activities"/>
    <n v="6"/>
    <s v="C198-C202"/>
    <s v="Ripple Creek"/>
    <n v="0"/>
    <d v="2022-02-13T00:00:00"/>
    <m/>
    <s v="36"/>
    <d v="2022-02-17T00:00:00"/>
    <s v=""/>
    <s v=""/>
    <m/>
    <m/>
    <m/>
    <s v="Mike Lecocq"/>
    <s v="06"/>
    <s v="Corbiere and Sons Contracting1148020220206-3Light Truck - Pick up- After Jan 101243.75"/>
    <s v="Corbiere and Sons Contracting1148020220206-3Light Truck - Pick up- After Jan 101243.75INV #164"/>
    <s v=""/>
    <s v="CZ - Winter Maintenance"/>
    <x v="5"/>
  </r>
  <r>
    <x v="1"/>
    <n v="6"/>
    <n v="0"/>
    <n v="11480"/>
    <s v="20220206-3"/>
    <n v="53510611"/>
    <s v="Access"/>
    <n v="0"/>
    <s v="Grader - Cat 12 to 14 or equal- After Jan 10"/>
    <n v="126.98"/>
    <n v="9"/>
    <s v="Dynamic"/>
    <s v="0"/>
    <s v="0"/>
    <s v=""/>
    <s v=""/>
    <n v="1142.82"/>
    <n v="148.56659999999999"/>
    <n v="1291.3865999999998"/>
    <d v="2022-02-06T00:00:00"/>
    <n v="0"/>
    <x v="10"/>
    <d v="2022-02-23T00:00:00"/>
    <n v="177"/>
    <n v="0"/>
    <n v="0"/>
    <s v="Nathan Kyme"/>
    <s v="Winter Access Maintenance"/>
    <m/>
    <s v="VC7556-2019-017"/>
    <s v="929 OF"/>
    <m/>
    <m/>
    <m/>
    <s v="Approved"/>
    <m/>
    <m/>
    <s v="WAM Activities"/>
    <n v="6"/>
    <s v="C198-C202"/>
    <s v="Ripple Creek"/>
    <n v="0"/>
    <d v="2022-02-13T00:00:00"/>
    <m/>
    <s v="36"/>
    <d v="2022-02-17T00:00:00"/>
    <s v=""/>
    <s v=""/>
    <m/>
    <m/>
    <m/>
    <s v="Mike Lecocq"/>
    <s v="06"/>
    <s v="Corbiere and Sons Contracting1148020220206-3Grader - Cat 12 to 14 or equal- After Jan 1091142.82"/>
    <s v="Corbiere and Sons Contracting1148020220206-3Grader - Cat 12 to 14 or equal- After Jan 1091142.82INV #164"/>
    <s v=""/>
    <s v="CZ - Winter Maintenance"/>
    <x v="5"/>
  </r>
  <r>
    <x v="1"/>
    <n v="6"/>
    <n v="0"/>
    <n v="11477"/>
    <s v="20220205-5"/>
    <n v="53510611"/>
    <s v="Access"/>
    <n v="0"/>
    <s v="Operator - Principle - After Jan 10"/>
    <n v="75"/>
    <n v="12"/>
    <s v="HR"/>
    <s v=""/>
    <s v=""/>
    <s v="0"/>
    <s v="0"/>
    <n v="900"/>
    <n v="117"/>
    <n v="1016.9999999999999"/>
    <d v="2022-02-05T00:00:00"/>
    <n v="0"/>
    <x v="10"/>
    <d v="2022-02-23T00:00:00"/>
    <n v="177"/>
    <n v="0"/>
    <n v="0"/>
    <s v="Nathan Kyme"/>
    <s v="Winter Access Maintenance"/>
    <m/>
    <s v="VC7556-2019-017"/>
    <s v="929 OF"/>
    <m/>
    <m/>
    <m/>
    <s v="Approved"/>
    <m/>
    <m/>
    <s v="WAM Activities"/>
    <n v="6"/>
    <s v="C186-C195"/>
    <s v="Del Lake"/>
    <n v="0"/>
    <d v="2022-02-13T00:00:00"/>
    <m/>
    <s v="36"/>
    <d v="2022-02-17T00:00:00"/>
    <s v=""/>
    <s v=""/>
    <m/>
    <m/>
    <m/>
    <s v="Mike Lecocq"/>
    <s v="06"/>
    <s v="Corbiere and Sons Contracting1147720220205-5Operator - Principle - After Jan 1012900"/>
    <s v="Corbiere and Sons Contracting1147720220205-5Operator - Principle - After Jan 1012900INV #164"/>
    <s v=""/>
    <s v="CZ - Winter Maintenance"/>
    <x v="5"/>
  </r>
  <r>
    <x v="1"/>
    <n v="6"/>
    <n v="0"/>
    <n v="11477"/>
    <s v="20220205-5"/>
    <n v="53510611"/>
    <s v="Access"/>
    <n v="0"/>
    <s v="L.O.A."/>
    <n v="210"/>
    <n v="1"/>
    <s v="DAY"/>
    <s v=""/>
    <s v=""/>
    <s v="0"/>
    <s v="0"/>
    <n v="210"/>
    <n v="27.3"/>
    <n v="237.29999999999998"/>
    <d v="2022-02-05T00:00:00"/>
    <n v="0"/>
    <x v="10"/>
    <d v="2022-02-23T00:00:00"/>
    <n v="177"/>
    <n v="0"/>
    <n v="0"/>
    <s v="Nathan Kyme"/>
    <s v="Winter Access Maintenance"/>
    <m/>
    <s v="VC7556-2019-017"/>
    <s v="929 OF"/>
    <m/>
    <m/>
    <m/>
    <s v="Approved"/>
    <m/>
    <m/>
    <s v="WAM Activities"/>
    <n v="6"/>
    <s v="C186-C195"/>
    <s v="Del Lake"/>
    <n v="0"/>
    <d v="2022-02-13T00:00:00"/>
    <m/>
    <s v="36"/>
    <d v="2022-02-17T00:00:00"/>
    <s v=""/>
    <s v=""/>
    <m/>
    <m/>
    <m/>
    <s v="Mike Lecocq"/>
    <s v="06"/>
    <s v="Corbiere and Sons Contracting1147720220205-5L.O.A.1210"/>
    <s v="Corbiere and Sons Contracting1147720220205-5L.O.A.1210INV #164"/>
    <s v=""/>
    <s v="CZ - Winter Maintenance"/>
    <x v="5"/>
  </r>
  <r>
    <x v="1"/>
    <n v="6"/>
    <n v="0"/>
    <n v="11477"/>
    <s v="20220205-5"/>
    <n v="53510611"/>
    <s v="Access"/>
    <n v="0"/>
    <s v="Pickup w/ plow and sander"/>
    <n v="80"/>
    <n v="8"/>
    <m/>
    <s v="0"/>
    <s v="0"/>
    <s v=""/>
    <s v=""/>
    <n v="640"/>
    <n v="83.2"/>
    <n v="723.19999999999993"/>
    <d v="2022-02-05T00:00:00"/>
    <n v="0"/>
    <x v="10"/>
    <d v="2022-02-23T00:00:00"/>
    <n v="177"/>
    <n v="0"/>
    <n v="0"/>
    <s v="Nathan Kyme"/>
    <s v="Winter Access Maintenance"/>
    <m/>
    <s v="VC7556-2019-017"/>
    <s v="929 OF"/>
    <m/>
    <m/>
    <m/>
    <s v="Approved"/>
    <m/>
    <m/>
    <s v="WAM Activities"/>
    <n v="6"/>
    <s v="C186-C195"/>
    <s v="Del Lake"/>
    <n v="0"/>
    <d v="2022-02-13T00:00:00"/>
    <m/>
    <s v="36"/>
    <d v="2022-02-17T00:00:00"/>
    <s v=""/>
    <s v=""/>
    <m/>
    <m/>
    <m/>
    <s v="Mike Lecocq"/>
    <s v="06"/>
    <s v="Corbiere and Sons Contracting1147720220205-5Pickup w/ plow and sander8640"/>
    <s v="Corbiere and Sons Contracting1147720220205-5Pickup w/ plow and sander8640INV #164"/>
    <s v=""/>
    <s v="CZ - Winter Maintenance"/>
    <x v="5"/>
  </r>
  <r>
    <x v="1"/>
    <n v="6"/>
    <n v="0"/>
    <n v="11476"/>
    <s v="20220205-4"/>
    <n v="53510611"/>
    <s v="Access"/>
    <n v="0"/>
    <s v="Operator - Principle - After Jan 10"/>
    <n v="75"/>
    <n v="11"/>
    <s v="HR"/>
    <s v=""/>
    <s v=""/>
    <s v="0"/>
    <s v="0"/>
    <n v="825"/>
    <n v="107.25"/>
    <n v="932.24999999999989"/>
    <d v="2022-02-05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7620220205-4Operator - Principle - After Jan 1011825"/>
    <s v="Corbiere and Sons Contracting1147620220205-4Operator - Principle - After Jan 1011825INV #164"/>
    <s v=""/>
    <s v="CZ - Winter Maintenance"/>
    <x v="5"/>
  </r>
  <r>
    <x v="1"/>
    <n v="6"/>
    <n v="0"/>
    <n v="11476"/>
    <s v="20220205-4"/>
    <n v="53510611"/>
    <s v="Access"/>
    <n v="0"/>
    <s v="L.O.A."/>
    <n v="210"/>
    <n v="1"/>
    <s v="DAY"/>
    <s v=""/>
    <s v=""/>
    <s v="0"/>
    <s v="0"/>
    <n v="210"/>
    <n v="27.3"/>
    <n v="237.29999999999998"/>
    <d v="2022-02-05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7620220205-4L.O.A.1210"/>
    <s v="Corbiere and Sons Contracting1147620220205-4L.O.A.1210INV #164"/>
    <s v=""/>
    <s v="CZ - Winter Maintenance"/>
    <x v="5"/>
  </r>
  <r>
    <x v="1"/>
    <n v="6"/>
    <n v="0"/>
    <n v="11476"/>
    <s v="20220205-4"/>
    <n v="53510611"/>
    <s v="Access"/>
    <n v="0"/>
    <s v="Light Truck - Pick up- After Jan 10"/>
    <n v="243.75"/>
    <n v="1"/>
    <s v="DAY"/>
    <s v="0"/>
    <s v="0"/>
    <s v=""/>
    <s v=""/>
    <n v="243.75"/>
    <n v="31.6875"/>
    <n v="275.4375"/>
    <d v="2022-02-05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7620220205-4Light Truck - Pick up- After Jan 101243.75"/>
    <s v="Corbiere and Sons Contracting1147620220205-4Light Truck - Pick up- After Jan 101243.75INV #164"/>
    <s v=""/>
    <s v="CZ - Winter Maintenance"/>
    <x v="5"/>
  </r>
  <r>
    <x v="1"/>
    <n v="6"/>
    <n v="0"/>
    <n v="11476"/>
    <s v="20220205-4"/>
    <n v="53510611"/>
    <s v="Access"/>
    <n v="0"/>
    <s v="Grader - Cat 12 to 14 or equal- After Jan 10"/>
    <n v="126.98"/>
    <n v="10"/>
    <s v="Dynamic"/>
    <s v="0"/>
    <s v="0"/>
    <s v=""/>
    <s v=""/>
    <n v="1269.8"/>
    <n v="165.07400000000001"/>
    <n v="1434.8739999999998"/>
    <d v="2022-02-05T00:00:00"/>
    <n v="0"/>
    <x v="10"/>
    <d v="2022-02-23T00:00:00"/>
    <n v="177"/>
    <n v="0"/>
    <n v="0"/>
    <s v="Nathan Kyme"/>
    <s v="Winter Access Maintenance"/>
    <m/>
    <s v="VC7556-2019-017"/>
    <s v="929 OF"/>
    <m/>
    <m/>
    <m/>
    <s v="Approved"/>
    <m/>
    <m/>
    <s v="WAM Activities"/>
    <n v="6"/>
    <s v="C130-C151"/>
    <s v="Lake A"/>
    <n v="0"/>
    <d v="2022-02-13T00:00:00"/>
    <m/>
    <s v="36"/>
    <d v="2022-02-17T00:00:00"/>
    <s v=""/>
    <s v=""/>
    <m/>
    <m/>
    <m/>
    <s v="Mike Lecocq"/>
    <s v="06"/>
    <s v="Corbiere and Sons Contracting1147620220205-4Grader - Cat 12 to 14 or equal- After Jan 10101269.8"/>
    <s v="Corbiere and Sons Contracting1147620220205-4Grader - Cat 12 to 14 or equal- After Jan 10101269.8INV #164"/>
    <s v=""/>
    <s v="CZ - Winter Maintenance"/>
    <x v="5"/>
  </r>
  <r>
    <x v="1"/>
    <n v="6"/>
    <n v="0"/>
    <n v="11475"/>
    <s v="20220205-3"/>
    <n v="53510611"/>
    <s v="Access"/>
    <n v="0"/>
    <s v="Driver - AZ - After Jan 10"/>
    <n v="70"/>
    <n v="5"/>
    <s v="HR"/>
    <s v=""/>
    <s v=""/>
    <s v="0"/>
    <s v="0"/>
    <n v="350"/>
    <n v="45.5"/>
    <n v="395.49999999999994"/>
    <d v="2022-02-05T00:00:00"/>
    <n v="0"/>
    <x v="10"/>
    <d v="2022-02-23T00:00:00"/>
    <n v="177"/>
    <n v="0"/>
    <n v="0"/>
    <s v="Nathan Kyme"/>
    <s v="Winter Access Maintenance"/>
    <m/>
    <s v="VC7556-2019-017"/>
    <s v="929 OF"/>
    <m/>
    <m/>
    <m/>
    <s v="Approved"/>
    <m/>
    <m/>
    <s v="WAM Activities"/>
    <n v="6"/>
    <s v="C248-C256"/>
    <s v="Little Red Sucker Creek"/>
    <n v="0"/>
    <d v="2022-02-13T00:00:00"/>
    <m/>
    <s v="36"/>
    <d v="2022-02-16T00:00:00"/>
    <s v=""/>
    <s v=""/>
    <m/>
    <m/>
    <m/>
    <s v="Mike Lecocq"/>
    <s v="06"/>
    <s v="Corbiere and Sons Contracting1147520220205-3Driver - AZ - After Jan 105350"/>
    <s v="Corbiere and Sons Contracting1147520220205-3Driver - AZ - After Jan 105350INV #164"/>
    <s v=""/>
    <s v="CZ - Winter Maintenance"/>
    <x v="5"/>
  </r>
  <r>
    <x v="1"/>
    <n v="6"/>
    <n v="0"/>
    <n v="11475"/>
    <s v="20220205-3"/>
    <n v="53510611"/>
    <s v="Access"/>
    <n v="0"/>
    <s v="Operator - Principle - After Jan 10"/>
    <n v="75"/>
    <n v="11"/>
    <s v="HR"/>
    <s v=""/>
    <s v=""/>
    <s v="0"/>
    <s v="0"/>
    <n v="825"/>
    <n v="107.25"/>
    <n v="932.24999999999989"/>
    <d v="2022-02-05T00:00:00"/>
    <n v="0"/>
    <x v="10"/>
    <d v="2022-02-23T00:00:00"/>
    <n v="177"/>
    <n v="0"/>
    <n v="0"/>
    <s v="Nathan Kyme"/>
    <s v="Winter Access Maintenance"/>
    <m/>
    <s v="VC7556-2019-017"/>
    <s v="929 OF"/>
    <m/>
    <m/>
    <m/>
    <s v="Approved"/>
    <m/>
    <m/>
    <s v="WAM Activities"/>
    <n v="6"/>
    <s v="C248-C256"/>
    <s v="Little Red Sucker Creek"/>
    <n v="0"/>
    <d v="2022-02-13T00:00:00"/>
    <m/>
    <s v="36"/>
    <d v="2022-02-16T00:00:00"/>
    <s v=""/>
    <s v=""/>
    <m/>
    <m/>
    <m/>
    <s v="Mike Lecocq"/>
    <s v="06"/>
    <s v="Corbiere and Sons Contracting1147520220205-3Operator - Principle - After Jan 1011825"/>
    <s v="Corbiere and Sons Contracting1147520220205-3Operator - Principle - After Jan 1011825INV #164"/>
    <s v=""/>
    <s v="CZ - Winter Maintenance"/>
    <x v="5"/>
  </r>
  <r>
    <x v="1"/>
    <n v="6"/>
    <n v="0"/>
    <n v="11475"/>
    <s v="20220205-3"/>
    <n v="53510611"/>
    <s v="Access"/>
    <n v="0"/>
    <s v="L.O.A."/>
    <n v="210"/>
    <n v="2"/>
    <s v="DAY"/>
    <s v=""/>
    <s v=""/>
    <s v="0"/>
    <s v="0"/>
    <n v="420"/>
    <n v="54.6"/>
    <n v="474.59999999999997"/>
    <d v="2022-02-05T00:00:00"/>
    <n v="0"/>
    <x v="10"/>
    <d v="2022-02-23T00:00:00"/>
    <n v="177"/>
    <n v="0"/>
    <n v="0"/>
    <s v="Nathan Kyme"/>
    <s v="Winter Access Maintenance"/>
    <m/>
    <s v="VC7556-2019-017"/>
    <s v="929 OF"/>
    <m/>
    <m/>
    <m/>
    <s v="Approved"/>
    <m/>
    <m/>
    <s v="WAM Activities"/>
    <n v="6"/>
    <s v="C248-C256"/>
    <s v="Little Red Sucker Creek"/>
    <n v="0"/>
    <d v="2022-02-13T00:00:00"/>
    <m/>
    <s v="36"/>
    <d v="2022-02-16T00:00:00"/>
    <s v=""/>
    <s v=""/>
    <m/>
    <m/>
    <m/>
    <s v="Mike Lecocq"/>
    <s v="06"/>
    <s v="Corbiere and Sons Contracting1147520220205-3L.O.A.2420"/>
    <s v="Corbiere and Sons Contracting1147520220205-3L.O.A.2420INV #164"/>
    <s v=""/>
    <s v="CZ - Winter Maintenance"/>
    <x v="5"/>
  </r>
  <r>
    <x v="1"/>
    <n v="6"/>
    <n v="0"/>
    <n v="11475"/>
    <s v="20220205-3"/>
    <n v="53510611"/>
    <s v="Access"/>
    <n v="0"/>
    <s v="Tractor Trailer - 60 Ton- After Jan 10"/>
    <n v="122.39"/>
    <n v="5"/>
    <s v="Dynamic"/>
    <s v="0"/>
    <s v="0"/>
    <s v=""/>
    <s v=""/>
    <n v="611.95000000000005"/>
    <n v="79.553500000000014"/>
    <n v="691.50350000000003"/>
    <d v="2022-02-05T00:00:00"/>
    <n v="0"/>
    <x v="10"/>
    <d v="2022-02-23T00:00:00"/>
    <n v="177"/>
    <n v="0"/>
    <n v="0"/>
    <s v="Nathan Kyme"/>
    <s v="Winter Access Maintenance"/>
    <m/>
    <s v="VC7556-2019-017"/>
    <s v="929 OF"/>
    <m/>
    <m/>
    <m/>
    <s v="Approved"/>
    <m/>
    <m/>
    <s v="WAM Activities"/>
    <n v="6"/>
    <s v="C248-C256"/>
    <s v="Little Red Sucker Creek"/>
    <n v="0"/>
    <d v="2022-02-13T00:00:00"/>
    <m/>
    <s v="36"/>
    <d v="2022-02-16T00:00:00"/>
    <s v=""/>
    <s v=""/>
    <m/>
    <m/>
    <m/>
    <s v="Mike Lecocq"/>
    <s v="06"/>
    <s v="Corbiere and Sons Contracting1147520220205-3Tractor Trailer - 60 Ton- After Jan 105611.95"/>
    <s v="Corbiere and Sons Contracting1147520220205-3Tractor Trailer - 60 Ton- After Jan 105611.95INV #164"/>
    <s v=""/>
    <s v="CZ - Winter Maintenance"/>
    <x v="5"/>
  </r>
  <r>
    <x v="1"/>
    <n v="6"/>
    <n v="0"/>
    <n v="11475"/>
    <s v="20220205-3"/>
    <n v="53510611"/>
    <s v="Access"/>
    <n v="0"/>
    <s v="Light Truck - Pick up- After Jan 10"/>
    <n v="243.75"/>
    <n v="1"/>
    <s v="DAY"/>
    <s v="0"/>
    <s v="0"/>
    <s v=""/>
    <s v=""/>
    <n v="243.75"/>
    <n v="31.6875"/>
    <n v="275.4375"/>
    <d v="2022-02-05T00:00:00"/>
    <n v="0"/>
    <x v="10"/>
    <d v="2022-02-23T00:00:00"/>
    <n v="177"/>
    <n v="0"/>
    <n v="0"/>
    <s v="Nathan Kyme"/>
    <s v="Winter Access Maintenance"/>
    <m/>
    <s v="VC7556-2019-017"/>
    <s v="929 OF"/>
    <m/>
    <m/>
    <m/>
    <s v="Approved"/>
    <m/>
    <m/>
    <s v="WAM Activities"/>
    <n v="6"/>
    <s v="C248-C256"/>
    <s v="Little Red Sucker Creek"/>
    <n v="0"/>
    <d v="2022-02-13T00:00:00"/>
    <m/>
    <s v="36"/>
    <d v="2022-02-16T00:00:00"/>
    <s v=""/>
    <s v=""/>
    <m/>
    <m/>
    <m/>
    <s v="Mike Lecocq"/>
    <s v="06"/>
    <s v="Corbiere and Sons Contracting1147520220205-3Light Truck - Pick up- After Jan 101243.75"/>
    <s v="Corbiere and Sons Contracting1147520220205-3Light Truck - Pick up- After Jan 101243.75INV #164"/>
    <s v=""/>
    <s v="CZ - Winter Maintenance"/>
    <x v="5"/>
  </r>
  <r>
    <x v="1"/>
    <n v="6"/>
    <n v="0"/>
    <n v="11475"/>
    <s v="20220205-3"/>
    <n v="53510611"/>
    <s v="Access"/>
    <n v="0"/>
    <s v="Grader - Cat 12 to 14 or equal- After Jan 10"/>
    <n v="126.98"/>
    <n v="9"/>
    <s v="Dynamic"/>
    <s v="0"/>
    <s v="0"/>
    <s v=""/>
    <s v=""/>
    <n v="1142.82"/>
    <n v="148.56659999999999"/>
    <n v="1291.3865999999998"/>
    <d v="2022-02-05T00:00:00"/>
    <n v="0"/>
    <x v="10"/>
    <d v="2022-02-23T00:00:00"/>
    <n v="177"/>
    <n v="0"/>
    <n v="0"/>
    <s v="Nathan Kyme"/>
    <s v="Winter Access Maintenance"/>
    <m/>
    <s v="VC7556-2019-017"/>
    <s v="929 OF"/>
    <m/>
    <m/>
    <m/>
    <s v="Approved"/>
    <m/>
    <m/>
    <s v="WAM Activities"/>
    <n v="6"/>
    <s v="C248-C256"/>
    <s v="Little Red Sucker Creek"/>
    <n v="0"/>
    <d v="2022-02-13T00:00:00"/>
    <m/>
    <s v="36"/>
    <d v="2022-02-16T00:00:00"/>
    <s v=""/>
    <s v=""/>
    <m/>
    <m/>
    <m/>
    <s v="Mike Lecocq"/>
    <s v="06"/>
    <s v="Corbiere and Sons Contracting1147520220205-3Grader - Cat 12 to 14 or equal- After Jan 1091142.82"/>
    <s v="Corbiere and Sons Contracting1147520220205-3Grader - Cat 12 to 14 or equal- After Jan 1091142.82INV #164"/>
    <s v=""/>
    <s v="CZ - Winter Maintenance"/>
    <x v="5"/>
  </r>
  <r>
    <x v="1"/>
    <n v="6"/>
    <n v="0"/>
    <n v="11472"/>
    <s v="20220204-6"/>
    <n v="53510611"/>
    <s v="Access"/>
    <n v="0"/>
    <s v="Operator - Principle - After Jan 10"/>
    <n v="75"/>
    <n v="4"/>
    <s v="HR"/>
    <s v=""/>
    <s v=""/>
    <s v="0"/>
    <s v="0"/>
    <n v="300"/>
    <n v="39"/>
    <n v="338.99999999999994"/>
    <d v="2022-02-04T00:00:00"/>
    <n v="0"/>
    <x v="10"/>
    <d v="2022-02-23T00:00:00"/>
    <n v="177"/>
    <n v="0"/>
    <n v="0"/>
    <s v="Nathan Kyme"/>
    <s v="Winter Access Maintenance"/>
    <m/>
    <s v="VC7556-2019-017"/>
    <s v="929 OF"/>
    <m/>
    <m/>
    <m/>
    <s v="Approved"/>
    <m/>
    <m/>
    <s v="Jesse finished up on DZ in Peninsula East"/>
    <n v="6"/>
    <s v="C270-C277"/>
    <s v="Peninsula"/>
    <n v="0"/>
    <d v="2022-02-13T00:00:00"/>
    <m/>
    <s v="36"/>
    <d v="2022-02-16T00:00:00"/>
    <s v=""/>
    <s v=""/>
    <m/>
    <m/>
    <m/>
    <s v="Mike Lecocq"/>
    <s v="06"/>
    <s v="Corbiere and Sons Contracting1147220220204-6Operator - Principle - After Jan 104300"/>
    <s v="Corbiere and Sons Contracting1147220220204-6Operator - Principle - After Jan 104300INV #164"/>
    <s v=""/>
    <s v="CZ - Winter Maintenance"/>
    <x v="5"/>
  </r>
  <r>
    <x v="1"/>
    <n v="6"/>
    <n v="0"/>
    <n v="11472"/>
    <s v="20220204-6"/>
    <n v="53510611"/>
    <s v="Access"/>
    <n v="0"/>
    <s v="L.O.A."/>
    <n v="210"/>
    <n v="1"/>
    <s v="DAY"/>
    <s v=""/>
    <s v=""/>
    <s v="0"/>
    <s v="0"/>
    <n v="210"/>
    <n v="27.3"/>
    <n v="237.29999999999998"/>
    <d v="2022-02-04T00:00:00"/>
    <n v="0"/>
    <x v="10"/>
    <d v="2022-02-23T00:00:00"/>
    <n v="177"/>
    <n v="0"/>
    <n v="0"/>
    <s v="Nathan Kyme"/>
    <s v="Winter Access Maintenance"/>
    <m/>
    <s v="VC7556-2019-017"/>
    <s v="929 OF"/>
    <m/>
    <m/>
    <m/>
    <s v="Approved"/>
    <m/>
    <m/>
    <s v="Jesse finished up on DZ in Peninsula East"/>
    <n v="6"/>
    <s v="C270-C277"/>
    <s v="Peninsula"/>
    <n v="0"/>
    <d v="2022-02-13T00:00:00"/>
    <m/>
    <s v="36"/>
    <d v="2022-02-16T00:00:00"/>
    <s v=""/>
    <s v=""/>
    <m/>
    <m/>
    <m/>
    <s v="Mike Lecocq"/>
    <s v="06"/>
    <s v="Corbiere and Sons Contracting1147220220204-6L.O.A.1210"/>
    <s v="Corbiere and Sons Contracting1147220220204-6L.O.A.1210INV #164"/>
    <s v=""/>
    <s v="CZ - Winter Maintenance"/>
    <x v="5"/>
  </r>
  <r>
    <x v="1"/>
    <n v="6"/>
    <n v="0"/>
    <n v="11472"/>
    <s v="20220204-6"/>
    <n v="53510611"/>
    <s v="Access"/>
    <n v="0"/>
    <s v="Light Truck - Pick up- After Jan 10"/>
    <n v="243.75"/>
    <n v="1"/>
    <s v="DAY"/>
    <s v="0"/>
    <s v="0"/>
    <s v=""/>
    <s v=""/>
    <n v="243.75"/>
    <n v="31.6875"/>
    <n v="275.4375"/>
    <d v="2022-02-04T00:00:00"/>
    <n v="0"/>
    <x v="10"/>
    <d v="2022-02-23T00:00:00"/>
    <n v="177"/>
    <n v="0"/>
    <n v="0"/>
    <s v="Nathan Kyme"/>
    <s v="Winter Access Maintenance"/>
    <m/>
    <s v="VC7556-2019-017"/>
    <s v="929 OF"/>
    <m/>
    <m/>
    <m/>
    <s v="Approved"/>
    <m/>
    <m/>
    <s v="Jesse finished up on DZ in Peninsula East"/>
    <n v="6"/>
    <s v="C270-C277"/>
    <s v="Peninsula"/>
    <n v="0"/>
    <d v="2022-02-13T00:00:00"/>
    <m/>
    <s v="36"/>
    <d v="2022-02-16T00:00:00"/>
    <s v=""/>
    <s v=""/>
    <m/>
    <m/>
    <m/>
    <s v="Mike Lecocq"/>
    <s v="06"/>
    <s v="Corbiere and Sons Contracting1147220220204-6Light Truck - Pick up- After Jan 101243.75"/>
    <s v="Corbiere and Sons Contracting1147220220204-6Light Truck - Pick up- After Jan 101243.75INV #164"/>
    <s v=""/>
    <s v="CZ - Winter Maintenance"/>
    <x v="5"/>
  </r>
  <r>
    <x v="1"/>
    <n v="6"/>
    <n v="0"/>
    <n v="11472"/>
    <s v="20220204-6"/>
    <n v="53510611"/>
    <s v="Access"/>
    <n v="0"/>
    <s v="Dozer D6 or equal- After Jan 10"/>
    <n v="131.47999999999999"/>
    <n v="4"/>
    <s v="Dynamic"/>
    <s v="0"/>
    <s v="0"/>
    <s v=""/>
    <s v=""/>
    <n v="525.91999999999996"/>
    <n v="68.369599999999991"/>
    <n v="594.28959999999995"/>
    <d v="2022-02-04T00:00:00"/>
    <n v="0"/>
    <x v="10"/>
    <d v="2022-02-23T00:00:00"/>
    <n v="177"/>
    <n v="0"/>
    <n v="0"/>
    <s v="Nathan Kyme"/>
    <s v="Winter Access Maintenance"/>
    <m/>
    <s v="VC7556-2019-017"/>
    <s v="929 OF"/>
    <m/>
    <m/>
    <m/>
    <s v="Approved"/>
    <m/>
    <m/>
    <s v="Jesse finished up on DZ in Peninsula East"/>
    <n v="6"/>
    <s v="C270-C277"/>
    <s v="Peninsula"/>
    <n v="0"/>
    <d v="2022-02-13T00:00:00"/>
    <m/>
    <s v="36"/>
    <d v="2022-02-16T00:00:00"/>
    <s v=""/>
    <s v=""/>
    <m/>
    <m/>
    <m/>
    <s v="Mike Lecocq"/>
    <s v="06"/>
    <s v="Corbiere and Sons Contracting1147220220204-6Dozer D6 or equal- After Jan 104525.92"/>
    <s v="Corbiere and Sons Contracting1147220220204-6Dozer D6 or equal- After Jan 104525.92INV #164"/>
    <s v=""/>
    <s v="CZ - Winter Maintenance"/>
    <x v="5"/>
  </r>
  <r>
    <x v="1"/>
    <n v="6"/>
    <n v="0"/>
    <n v="11471"/>
    <s v="20220204-5"/>
    <n v="53510611"/>
    <s v="Access"/>
    <n v="0"/>
    <s v="Operator - Principle - After Jan 10"/>
    <n v="75"/>
    <n v="12"/>
    <s v="HR"/>
    <s v=""/>
    <s v=""/>
    <s v="0"/>
    <s v="0"/>
    <n v="900"/>
    <n v="117"/>
    <n v="1016.9999999999999"/>
    <d v="2022-02-04T00:00:00"/>
    <n v="0"/>
    <x v="10"/>
    <d v="2022-02-23T00:00:00"/>
    <n v="177"/>
    <n v="0"/>
    <n v="0"/>
    <s v="Nathan Kyme"/>
    <s v="Winter Access Maintenance"/>
    <m/>
    <s v="VC7556-2019-017"/>
    <s v="929 OF"/>
    <m/>
    <m/>
    <m/>
    <s v="Approved"/>
    <m/>
    <m/>
    <s v="WAM Activities"/>
    <n v="6"/>
    <s v="C244-C247"/>
    <s v="Mink Creek"/>
    <n v="0"/>
    <d v="2022-02-13T00:00:00"/>
    <m/>
    <s v="36"/>
    <d v="2022-02-16T00:00:00"/>
    <s v=""/>
    <s v=""/>
    <m/>
    <m/>
    <m/>
    <s v="Mike Lecocq"/>
    <s v="06"/>
    <s v="Corbiere and Sons Contracting1147120220204-5Operator - Principle - After Jan 1012900"/>
    <s v="Corbiere and Sons Contracting1147120220204-5Operator - Principle - After Jan 1012900INV #164"/>
    <s v=""/>
    <s v="CZ - Winter Maintenance"/>
    <x v="5"/>
  </r>
  <r>
    <x v="1"/>
    <n v="6"/>
    <n v="0"/>
    <n v="11471"/>
    <s v="20220204-5"/>
    <n v="53510611"/>
    <s v="Access"/>
    <n v="0"/>
    <s v="L.O.A."/>
    <n v="210"/>
    <n v="1"/>
    <s v="DAY"/>
    <s v=""/>
    <s v=""/>
    <s v="0"/>
    <s v="0"/>
    <n v="210"/>
    <n v="27.3"/>
    <n v="237.29999999999998"/>
    <d v="2022-02-04T00:00:00"/>
    <n v="0"/>
    <x v="10"/>
    <d v="2022-02-23T00:00:00"/>
    <n v="177"/>
    <n v="0"/>
    <n v="0"/>
    <s v="Nathan Kyme"/>
    <s v="Winter Access Maintenance"/>
    <m/>
    <s v="VC7556-2019-017"/>
    <s v="929 OF"/>
    <m/>
    <m/>
    <m/>
    <s v="Approved"/>
    <m/>
    <m/>
    <s v="WAM Activities"/>
    <n v="6"/>
    <s v="C244-C247"/>
    <s v="Mink Creek"/>
    <n v="0"/>
    <d v="2022-02-13T00:00:00"/>
    <m/>
    <s v="36"/>
    <d v="2022-02-16T00:00:00"/>
    <s v=""/>
    <s v=""/>
    <m/>
    <m/>
    <m/>
    <s v="Mike Lecocq"/>
    <s v="06"/>
    <s v="Corbiere and Sons Contracting1147120220204-5L.O.A.1210"/>
    <s v="Corbiere and Sons Contracting1147120220204-5L.O.A.1210INV #164"/>
    <s v=""/>
    <s v="CZ - Winter Maintenance"/>
    <x v="5"/>
  </r>
  <r>
    <x v="1"/>
    <n v="6"/>
    <n v="0"/>
    <n v="11471"/>
    <s v="20220204-5"/>
    <n v="53510611"/>
    <s v="Access"/>
    <n v="0"/>
    <s v="Pickup w/ plow and sander"/>
    <n v="80"/>
    <n v="12"/>
    <m/>
    <s v="0"/>
    <s v="0"/>
    <s v=""/>
    <s v=""/>
    <n v="960"/>
    <n v="124.80000000000001"/>
    <n v="1084.8"/>
    <d v="2022-02-04T00:00:00"/>
    <n v="0"/>
    <x v="10"/>
    <d v="2022-02-23T00:00:00"/>
    <n v="177"/>
    <n v="0"/>
    <n v="0"/>
    <s v="Nathan Kyme"/>
    <s v="Winter Access Maintenance"/>
    <m/>
    <s v="VC7556-2019-017"/>
    <s v="929 OF"/>
    <m/>
    <m/>
    <m/>
    <s v="Approved"/>
    <m/>
    <m/>
    <s v="WAM Activities"/>
    <n v="6"/>
    <s v="C244-C247"/>
    <s v="Mink Creek"/>
    <n v="0"/>
    <d v="2022-02-13T00:00:00"/>
    <m/>
    <s v="36"/>
    <d v="2022-02-16T00:00:00"/>
    <s v=""/>
    <s v=""/>
    <m/>
    <m/>
    <m/>
    <s v="Mike Lecocq"/>
    <s v="06"/>
    <s v="Corbiere and Sons Contracting1147120220204-5Pickup w/ plow and sander12960"/>
    <s v="Corbiere and Sons Contracting1147120220204-5Pickup w/ plow and sander12960INV #164"/>
    <s v=""/>
    <s v="CZ - Winter Maintenance"/>
    <x v="5"/>
  </r>
  <r>
    <x v="1"/>
    <n v="6"/>
    <n v="0"/>
    <n v="11470"/>
    <s v="20220204-4"/>
    <n v="53510611"/>
    <s v="Access"/>
    <n v="0"/>
    <s v="Operator - Principle - After Jan 10"/>
    <n v="75"/>
    <n v="10"/>
    <s v="HR"/>
    <s v=""/>
    <s v=""/>
    <s v="0"/>
    <s v="0"/>
    <n v="750"/>
    <n v="97.5"/>
    <n v="847.49999999999989"/>
    <d v="2022-02-04T00:00:00"/>
    <n v="0"/>
    <x v="10"/>
    <d v="2022-02-23T00:00:00"/>
    <n v="177"/>
    <n v="0"/>
    <n v="0"/>
    <s v="Nathan Kyme"/>
    <s v="Winter Access Maintenance"/>
    <m/>
    <s v="VC7556-2019-017"/>
    <s v="929 OF"/>
    <m/>
    <m/>
    <m/>
    <s v="Approved"/>
    <m/>
    <m/>
    <s v="WAM Activities"/>
    <n v="6"/>
    <s v="C130-C151"/>
    <s v="Lake A"/>
    <n v="0"/>
    <d v="2022-02-13T00:00:00"/>
    <m/>
    <s v="36"/>
    <d v="2022-02-16T00:00:00"/>
    <s v=""/>
    <s v=""/>
    <m/>
    <m/>
    <m/>
    <s v="Mike Lecocq"/>
    <s v="06"/>
    <s v="Corbiere and Sons Contracting1147020220204-4Operator - Principle - After Jan 1010750"/>
    <s v="Corbiere and Sons Contracting1147020220204-4Operator - Principle - After Jan 1010750INV #164"/>
    <s v=""/>
    <s v="CZ - Winter Maintenance"/>
    <x v="5"/>
  </r>
  <r>
    <x v="1"/>
    <n v="6"/>
    <n v="0"/>
    <n v="11470"/>
    <s v="20220204-4"/>
    <n v="53510611"/>
    <s v="Access"/>
    <n v="0"/>
    <s v="L.O.A."/>
    <n v="210"/>
    <n v="1"/>
    <s v="DAY"/>
    <s v=""/>
    <s v=""/>
    <s v="0"/>
    <s v="0"/>
    <n v="210"/>
    <n v="27.3"/>
    <n v="237.29999999999998"/>
    <d v="2022-02-04T00:00:00"/>
    <n v="0"/>
    <x v="10"/>
    <d v="2022-02-23T00:00:00"/>
    <n v="177"/>
    <n v="0"/>
    <n v="0"/>
    <s v="Nathan Kyme"/>
    <s v="Winter Access Maintenance"/>
    <m/>
    <s v="VC7556-2019-017"/>
    <s v="929 OF"/>
    <m/>
    <m/>
    <m/>
    <s v="Approved"/>
    <m/>
    <m/>
    <s v="WAM Activities"/>
    <n v="6"/>
    <s v="C130-C151"/>
    <s v="Lake A"/>
    <n v="0"/>
    <d v="2022-02-13T00:00:00"/>
    <m/>
    <s v="36"/>
    <d v="2022-02-16T00:00:00"/>
    <s v=""/>
    <s v=""/>
    <m/>
    <m/>
    <m/>
    <s v="Mike Lecocq"/>
    <s v="06"/>
    <s v="Corbiere and Sons Contracting1147020220204-4L.O.A.1210"/>
    <s v="Corbiere and Sons Contracting1147020220204-4L.O.A.1210INV #164"/>
    <s v=""/>
    <s v="CZ - Winter Maintenance"/>
    <x v="5"/>
  </r>
  <r>
    <x v="1"/>
    <n v="6"/>
    <n v="0"/>
    <n v="11470"/>
    <s v="20220204-4"/>
    <n v="53510611"/>
    <s v="Access"/>
    <n v="0"/>
    <s v="Light Truck - Pick up- After Jan 10"/>
    <n v="243.75"/>
    <n v="1"/>
    <s v="DAY"/>
    <s v="0"/>
    <s v="0"/>
    <s v=""/>
    <s v=""/>
    <n v="243.75"/>
    <n v="31.6875"/>
    <n v="275.4375"/>
    <d v="2022-02-04T00:00:00"/>
    <n v="0"/>
    <x v="10"/>
    <d v="2022-02-23T00:00:00"/>
    <n v="177"/>
    <n v="0"/>
    <n v="0"/>
    <s v="Nathan Kyme"/>
    <s v="Winter Access Maintenance"/>
    <m/>
    <s v="VC7556-2019-017"/>
    <s v="929 OF"/>
    <m/>
    <m/>
    <m/>
    <s v="Approved"/>
    <m/>
    <m/>
    <s v="WAM Activities"/>
    <n v="6"/>
    <s v="C130-C151"/>
    <s v="Lake A"/>
    <n v="0"/>
    <d v="2022-02-13T00:00:00"/>
    <m/>
    <s v="36"/>
    <d v="2022-02-16T00:00:00"/>
    <s v=""/>
    <s v=""/>
    <m/>
    <m/>
    <m/>
    <s v="Mike Lecocq"/>
    <s v="06"/>
    <s v="Corbiere and Sons Contracting1147020220204-4Light Truck - Pick up- After Jan 101243.75"/>
    <s v="Corbiere and Sons Contracting1147020220204-4Light Truck - Pick up- After Jan 101243.75INV #164"/>
    <s v=""/>
    <s v="CZ - Winter Maintenance"/>
    <x v="5"/>
  </r>
  <r>
    <x v="1"/>
    <n v="6"/>
    <n v="0"/>
    <n v="11470"/>
    <s v="20220204-4"/>
    <n v="53510611"/>
    <s v="Access"/>
    <n v="0"/>
    <s v="Grader - Cat 12 to 14 or equal- After Jan 10"/>
    <n v="126.98"/>
    <n v="9"/>
    <s v="Dynamic"/>
    <s v="0"/>
    <s v="0"/>
    <s v=""/>
    <s v=""/>
    <n v="1142.82"/>
    <n v="148.56659999999999"/>
    <n v="1291.3865999999998"/>
    <d v="2022-02-04T00:00:00"/>
    <n v="0"/>
    <x v="10"/>
    <d v="2022-02-23T00:00:00"/>
    <n v="177"/>
    <n v="0"/>
    <n v="0"/>
    <s v="Nathan Kyme"/>
    <s v="Winter Access Maintenance"/>
    <m/>
    <s v="VC7556-2019-017"/>
    <s v="929 OF"/>
    <m/>
    <m/>
    <m/>
    <s v="Approved"/>
    <m/>
    <m/>
    <s v="WAM Activities"/>
    <n v="6"/>
    <s v="C130-C151"/>
    <s v="Lake A"/>
    <n v="0"/>
    <d v="2022-02-13T00:00:00"/>
    <m/>
    <s v="36"/>
    <d v="2022-02-16T00:00:00"/>
    <s v=""/>
    <s v=""/>
    <m/>
    <m/>
    <m/>
    <s v="Mike Lecocq"/>
    <s v="06"/>
    <s v="Corbiere and Sons Contracting1147020220204-4Grader - Cat 12 to 14 or equal- After Jan 1091142.82"/>
    <s v="Corbiere and Sons Contracting1147020220204-4Grader - Cat 12 to 14 or equal- After Jan 1091142.82INV #164"/>
    <s v=""/>
    <s v="CZ - Winter Maintenance"/>
    <x v="5"/>
  </r>
  <r>
    <x v="1"/>
    <n v="6"/>
    <n v="0"/>
    <n v="11469"/>
    <s v="20220204-3"/>
    <n v="53510611"/>
    <s v="Access"/>
    <n v="0"/>
    <s v="Driver - AZ - After Jan 10"/>
    <n v="70"/>
    <n v="4"/>
    <s v="HR"/>
    <s v=""/>
    <s v=""/>
    <s v="0"/>
    <s v="0"/>
    <n v="280"/>
    <n v="36.4"/>
    <n v="316.39999999999998"/>
    <d v="2022-02-04T00:00:00"/>
    <n v="0"/>
    <x v="10"/>
    <d v="2022-02-23T00:00:00"/>
    <n v="177"/>
    <n v="0"/>
    <n v="0"/>
    <s v="Nathan Kyme"/>
    <s v="Winter Access Maintenance"/>
    <m/>
    <s v="VC7556-2019-017"/>
    <s v="929 OF"/>
    <m/>
    <m/>
    <m/>
    <s v="Approved"/>
    <m/>
    <m/>
    <s v="WAM Activities"/>
    <n v="6"/>
    <s v="C248-C256"/>
    <s v="Little Red Sucker Creek"/>
    <n v="0"/>
    <d v="2022-02-13T00:00:00"/>
    <m/>
    <s v="36"/>
    <d v="2022-02-16T00:00:00"/>
    <s v=""/>
    <s v=""/>
    <m/>
    <m/>
    <m/>
    <s v="Mike Lecocq"/>
    <s v="06"/>
    <s v="Corbiere and Sons Contracting1146920220204-3Driver - AZ - After Jan 104280"/>
    <s v="Corbiere and Sons Contracting1146920220204-3Driver - AZ - After Jan 104280INV #164"/>
    <s v=""/>
    <s v="CZ - Winter Maintenance"/>
    <x v="5"/>
  </r>
  <r>
    <x v="1"/>
    <n v="6"/>
    <n v="0"/>
    <n v="11469"/>
    <s v="20220204-3"/>
    <n v="53510611"/>
    <s v="Access"/>
    <n v="0"/>
    <s v="Operator - Principle - After Jan 10"/>
    <n v="75"/>
    <n v="11"/>
    <s v="HR"/>
    <s v=""/>
    <s v=""/>
    <s v="0"/>
    <s v="0"/>
    <n v="825"/>
    <n v="107.25"/>
    <n v="932.24999999999989"/>
    <d v="2022-02-04T00:00:00"/>
    <n v="0"/>
    <x v="10"/>
    <d v="2022-02-23T00:00:00"/>
    <n v="177"/>
    <n v="0"/>
    <n v="0"/>
    <s v="Nathan Kyme"/>
    <s v="Winter Access Maintenance"/>
    <m/>
    <s v="VC7556-2019-017"/>
    <s v="929 OF"/>
    <m/>
    <m/>
    <m/>
    <s v="Approved"/>
    <m/>
    <m/>
    <s v="WAM Activities"/>
    <n v="6"/>
    <s v="C248-C256"/>
    <s v="Little Red Sucker Creek"/>
    <n v="0"/>
    <d v="2022-02-13T00:00:00"/>
    <m/>
    <s v="36"/>
    <d v="2022-02-16T00:00:00"/>
    <s v=""/>
    <s v=""/>
    <m/>
    <m/>
    <m/>
    <s v="Mike Lecocq"/>
    <s v="06"/>
    <s v="Corbiere and Sons Contracting1146920220204-3Operator - Principle - After Jan 1011825"/>
    <s v="Corbiere and Sons Contracting1146920220204-3Operator - Principle - After Jan 1011825INV #164"/>
    <s v=""/>
    <s v="CZ - Winter Maintenance"/>
    <x v="5"/>
  </r>
  <r>
    <x v="1"/>
    <n v="6"/>
    <n v="0"/>
    <n v="11469"/>
    <s v="20220204-3"/>
    <n v="53510611"/>
    <s v="Access"/>
    <n v="0"/>
    <s v="L.O.A."/>
    <n v="210"/>
    <n v="2"/>
    <s v="DAY"/>
    <s v=""/>
    <s v=""/>
    <s v="0"/>
    <s v="0"/>
    <n v="420"/>
    <n v="54.6"/>
    <n v="474.59999999999997"/>
    <d v="2022-02-04T00:00:00"/>
    <n v="0"/>
    <x v="10"/>
    <d v="2022-02-23T00:00:00"/>
    <n v="177"/>
    <n v="0"/>
    <n v="0"/>
    <s v="Nathan Kyme"/>
    <s v="Winter Access Maintenance"/>
    <m/>
    <s v="VC7556-2019-017"/>
    <s v="929 OF"/>
    <m/>
    <m/>
    <m/>
    <s v="Approved"/>
    <m/>
    <m/>
    <s v="WAM Activities"/>
    <n v="6"/>
    <s v="C248-C256"/>
    <s v="Little Red Sucker Creek"/>
    <n v="0"/>
    <d v="2022-02-13T00:00:00"/>
    <m/>
    <s v="36"/>
    <d v="2022-02-16T00:00:00"/>
    <s v=""/>
    <s v=""/>
    <m/>
    <m/>
    <m/>
    <s v="Mike Lecocq"/>
    <s v="06"/>
    <s v="Corbiere and Sons Contracting1146920220204-3L.O.A.2420"/>
    <s v="Corbiere and Sons Contracting1146920220204-3L.O.A.2420INV #164"/>
    <s v=""/>
    <s v="CZ - Winter Maintenance"/>
    <x v="5"/>
  </r>
  <r>
    <x v="1"/>
    <n v="6"/>
    <n v="0"/>
    <n v="11469"/>
    <s v="20220204-3"/>
    <n v="53510611"/>
    <s v="Access"/>
    <n v="0"/>
    <s v="Tractor Trailer - 60 Ton- After Jan 10"/>
    <n v="122.39"/>
    <n v="4"/>
    <s v="Dynamic"/>
    <s v="0"/>
    <s v="0"/>
    <s v=""/>
    <s v=""/>
    <n v="489.56"/>
    <n v="63.642800000000001"/>
    <n v="553.20279999999991"/>
    <d v="2022-02-04T00:00:00"/>
    <n v="0"/>
    <x v="10"/>
    <d v="2022-02-23T00:00:00"/>
    <n v="177"/>
    <n v="0"/>
    <n v="0"/>
    <s v="Nathan Kyme"/>
    <s v="Winter Access Maintenance"/>
    <m/>
    <s v="VC7556-2019-017"/>
    <s v="929 OF"/>
    <m/>
    <m/>
    <m/>
    <s v="Approved"/>
    <m/>
    <m/>
    <s v="WAM Activities"/>
    <n v="6"/>
    <s v="C248-C256"/>
    <s v="Little Red Sucker Creek"/>
    <n v="0"/>
    <d v="2022-02-13T00:00:00"/>
    <m/>
    <s v="36"/>
    <d v="2022-02-16T00:00:00"/>
    <s v=""/>
    <s v=""/>
    <m/>
    <m/>
    <m/>
    <s v="Mike Lecocq"/>
    <s v="06"/>
    <s v="Corbiere and Sons Contracting1146920220204-3Tractor Trailer - 60 Ton- After Jan 104489.56"/>
    <s v="Corbiere and Sons Contracting1146920220204-3Tractor Trailer - 60 Ton- After Jan 104489.56INV #164"/>
    <s v=""/>
    <s v="CZ - Winter Maintenance"/>
    <x v="5"/>
  </r>
  <r>
    <x v="1"/>
    <n v="6"/>
    <n v="0"/>
    <n v="11469"/>
    <s v="20220204-3"/>
    <n v="53510611"/>
    <s v="Access"/>
    <n v="0"/>
    <s v="Light Truck - Pick up- After Jan 10"/>
    <n v="243.75"/>
    <n v="1"/>
    <s v="DAY"/>
    <s v="0"/>
    <s v="0"/>
    <s v=""/>
    <s v=""/>
    <n v="243.75"/>
    <n v="31.6875"/>
    <n v="275.4375"/>
    <d v="2022-02-04T00:00:00"/>
    <n v="0"/>
    <x v="10"/>
    <d v="2022-02-23T00:00:00"/>
    <n v="177"/>
    <n v="0"/>
    <n v="0"/>
    <s v="Nathan Kyme"/>
    <s v="Winter Access Maintenance"/>
    <m/>
    <s v="VC7556-2019-017"/>
    <s v="929 OF"/>
    <m/>
    <m/>
    <m/>
    <s v="Approved"/>
    <m/>
    <m/>
    <s v="WAM Activities"/>
    <n v="6"/>
    <s v="C248-C256"/>
    <s v="Little Red Sucker Creek"/>
    <n v="0"/>
    <d v="2022-02-13T00:00:00"/>
    <m/>
    <s v="36"/>
    <d v="2022-02-16T00:00:00"/>
    <s v=""/>
    <s v=""/>
    <m/>
    <m/>
    <m/>
    <s v="Mike Lecocq"/>
    <s v="06"/>
    <s v="Corbiere and Sons Contracting1146920220204-3Light Truck - Pick up- After Jan 101243.75"/>
    <s v="Corbiere and Sons Contracting1146920220204-3Light Truck - Pick up- After Jan 101243.75INV #164"/>
    <s v=""/>
    <s v="CZ - Winter Maintenance"/>
    <x v="5"/>
  </r>
  <r>
    <x v="1"/>
    <n v="6"/>
    <n v="0"/>
    <n v="11469"/>
    <s v="20220204-3"/>
    <n v="53510611"/>
    <s v="Access"/>
    <n v="0"/>
    <s v="Grader - Cat 12 to 14 or equal- After Jan 10"/>
    <n v="126.98"/>
    <n v="9"/>
    <s v="Dynamic"/>
    <s v="0"/>
    <s v="0"/>
    <s v=""/>
    <s v=""/>
    <n v="1142.82"/>
    <n v="148.56659999999999"/>
    <n v="1291.3865999999998"/>
    <d v="2022-02-04T00:00:00"/>
    <n v="0"/>
    <x v="10"/>
    <d v="2022-02-23T00:00:00"/>
    <n v="177"/>
    <n v="0"/>
    <n v="0"/>
    <s v="Nathan Kyme"/>
    <s v="Winter Access Maintenance"/>
    <m/>
    <s v="VC7556-2019-017"/>
    <s v="929 OF"/>
    <m/>
    <m/>
    <m/>
    <s v="Approved"/>
    <m/>
    <m/>
    <s v="WAM Activities"/>
    <n v="6"/>
    <s v="C248-C256"/>
    <s v="Little Red Sucker Creek"/>
    <n v="0"/>
    <d v="2022-02-13T00:00:00"/>
    <m/>
    <s v="36"/>
    <d v="2022-02-16T00:00:00"/>
    <s v=""/>
    <s v=""/>
    <m/>
    <m/>
    <m/>
    <s v="Mike Lecocq"/>
    <s v="06"/>
    <s v="Corbiere and Sons Contracting1146920220204-3Grader - Cat 12 to 14 or equal- After Jan 1091142.82"/>
    <s v="Corbiere and Sons Contracting1146920220204-3Grader - Cat 12 to 14 or equal- After Jan 1091142.82INV #164"/>
    <s v=""/>
    <s v="CZ - Winter Maintenance"/>
    <x v="5"/>
  </r>
  <r>
    <x v="1"/>
    <n v="6"/>
    <n v="0"/>
    <n v="11467"/>
    <s v="20220203-6"/>
    <n v="53510611"/>
    <s v="Access"/>
    <n v="0"/>
    <s v="Operator - Principle - After Jan 10"/>
    <n v="75"/>
    <n v="11"/>
    <s v="HR"/>
    <s v=""/>
    <s v=""/>
    <s v="0"/>
    <s v="0"/>
    <n v="825"/>
    <n v="107.25"/>
    <n v="932.24999999999989"/>
    <d v="2022-02-03T00:00:00"/>
    <n v="0"/>
    <x v="10"/>
    <d v="2022-02-23T00:00:00"/>
    <n v="177"/>
    <n v="0"/>
    <n v="0"/>
    <s v="Nathan Kyme"/>
    <s v="Winter Access Maintenance"/>
    <m/>
    <s v="VC7556-2019-017"/>
    <s v="929 OF"/>
    <m/>
    <m/>
    <m/>
    <s v="Approved"/>
    <m/>
    <m/>
    <s v="Jesse worked on Peninsula East and West"/>
    <n v="6"/>
    <s v="C270-C277"/>
    <s v="Peninsula"/>
    <n v="0"/>
    <d v="2022-02-13T00:00:00"/>
    <m/>
    <s v="36"/>
    <d v="2022-02-16T00:00:00"/>
    <s v=""/>
    <s v=""/>
    <m/>
    <m/>
    <m/>
    <s v="Mike Lecocq"/>
    <s v="06"/>
    <s v="Corbiere and Sons Contracting1146720220203-6Operator - Principle - After Jan 1011825"/>
    <s v="Corbiere and Sons Contracting1146720220203-6Operator - Principle - After Jan 1011825INV #164"/>
    <s v=""/>
    <s v="CZ - Winter Maintenance"/>
    <x v="5"/>
  </r>
  <r>
    <x v="1"/>
    <n v="6"/>
    <n v="0"/>
    <n v="11467"/>
    <s v="20220203-6"/>
    <n v="53510611"/>
    <s v="Access"/>
    <n v="0"/>
    <s v="L.O.A."/>
    <n v="210"/>
    <n v="1"/>
    <s v="DAY"/>
    <s v=""/>
    <s v=""/>
    <s v="0"/>
    <s v="0"/>
    <n v="210"/>
    <n v="27.3"/>
    <n v="237.29999999999998"/>
    <d v="2022-02-03T00:00:00"/>
    <n v="0"/>
    <x v="10"/>
    <d v="2022-02-23T00:00:00"/>
    <n v="177"/>
    <n v="0"/>
    <n v="0"/>
    <s v="Nathan Kyme"/>
    <s v="Winter Access Maintenance"/>
    <m/>
    <s v="VC7556-2019-017"/>
    <s v="929 OF"/>
    <m/>
    <m/>
    <m/>
    <s v="Approved"/>
    <m/>
    <m/>
    <s v="Jesse worked on Peninsula East and West"/>
    <n v="6"/>
    <s v="C270-C277"/>
    <s v="Peninsula"/>
    <n v="0"/>
    <d v="2022-02-13T00:00:00"/>
    <m/>
    <s v="36"/>
    <d v="2022-02-16T00:00:00"/>
    <s v=""/>
    <s v=""/>
    <m/>
    <m/>
    <m/>
    <s v="Mike Lecocq"/>
    <s v="06"/>
    <s v="Corbiere and Sons Contracting1146720220203-6L.O.A.1210"/>
    <s v="Corbiere and Sons Contracting1146720220203-6L.O.A.1210INV #164"/>
    <s v=""/>
    <s v="CZ - Winter Maintenance"/>
    <x v="5"/>
  </r>
  <r>
    <x v="1"/>
    <n v="6"/>
    <n v="0"/>
    <n v="11467"/>
    <s v="20220203-6"/>
    <n v="53510611"/>
    <s v="Access"/>
    <n v="0"/>
    <s v="Light Truck - Pick up- After Jan 10"/>
    <n v="243.75"/>
    <n v="1"/>
    <s v="DAY"/>
    <s v="182.81"/>
    <s v="0"/>
    <s v=""/>
    <s v=""/>
    <n v="243.75"/>
    <n v="31.6875"/>
    <n v="275.4375"/>
    <d v="2022-02-03T00:00:00"/>
    <n v="0"/>
    <x v="10"/>
    <d v="2022-02-23T00:00:00"/>
    <n v="177"/>
    <n v="0"/>
    <n v="0"/>
    <s v="Nathan Kyme"/>
    <s v="Winter Access Maintenance"/>
    <m/>
    <s v="VC7556-2019-017"/>
    <s v="929 OF"/>
    <m/>
    <m/>
    <m/>
    <s v="Approved"/>
    <m/>
    <m/>
    <s v="Jesse worked on Peninsula East and West"/>
    <n v="6"/>
    <s v="C270-C277"/>
    <s v="Peninsula"/>
    <n v="0"/>
    <d v="2022-02-13T00:00:00"/>
    <m/>
    <s v="36"/>
    <d v="2022-02-16T00:00:00"/>
    <s v=""/>
    <s v=""/>
    <m/>
    <m/>
    <m/>
    <s v="Mike Lecocq"/>
    <s v="06"/>
    <s v="Corbiere and Sons Contracting1146720220203-6Light Truck - Pick up- After Jan 101243.75"/>
    <s v="Corbiere and Sons Contracting1146720220203-6Light Truck - Pick up- After Jan 101243.75INV #164"/>
    <s v=""/>
    <s v="CZ - Winter Maintenance"/>
    <x v="5"/>
  </r>
  <r>
    <x v="1"/>
    <n v="6"/>
    <n v="0"/>
    <n v="11467"/>
    <s v="20220203-6"/>
    <n v="53510611"/>
    <s v="Access"/>
    <n v="0"/>
    <s v="Dozer D6 or equal- After Jan 10"/>
    <n v="131.47999999999999"/>
    <n v="9"/>
    <s v="Dynamic"/>
    <s v="98.61"/>
    <s v="0"/>
    <s v=""/>
    <s v=""/>
    <n v="1183.32"/>
    <n v="153.83160000000001"/>
    <n v="1337.1515999999997"/>
    <d v="2022-02-03T00:00:00"/>
    <n v="0"/>
    <x v="10"/>
    <d v="2022-02-23T00:00:00"/>
    <n v="177"/>
    <n v="0"/>
    <n v="0"/>
    <s v="Nathan Kyme"/>
    <s v="Winter Access Maintenance"/>
    <m/>
    <s v="VC7556-2019-017"/>
    <s v="929 OF"/>
    <m/>
    <m/>
    <m/>
    <s v="Approved"/>
    <m/>
    <m/>
    <s v="Jesse worked on Peninsula East and West"/>
    <n v="6"/>
    <s v="C270-C277"/>
    <s v="Peninsula"/>
    <n v="0"/>
    <d v="2022-02-13T00:00:00"/>
    <m/>
    <s v="36"/>
    <d v="2022-02-16T00:00:00"/>
    <s v=""/>
    <s v=""/>
    <m/>
    <m/>
    <m/>
    <s v="Mike Lecocq"/>
    <s v="06"/>
    <s v="Corbiere and Sons Contracting1146720220203-6Dozer D6 or equal- After Jan 1091183.32"/>
    <s v="Corbiere and Sons Contracting1146720220203-6Dozer D6 or equal- After Jan 1091183.32INV #164"/>
    <s v=""/>
    <s v="CZ - Winter Maintenance"/>
    <x v="5"/>
  </r>
  <r>
    <x v="1"/>
    <n v="6"/>
    <n v="0"/>
    <n v="11466"/>
    <s v="20220203-5"/>
    <n v="53510611"/>
    <s v="Access"/>
    <n v="0"/>
    <s v="Operator - Principle - After Jan 10"/>
    <n v="75"/>
    <n v="12"/>
    <s v="HR"/>
    <s v=""/>
    <s v=""/>
    <s v="75"/>
    <s v="0"/>
    <n v="900"/>
    <n v="117"/>
    <n v="1016.9999999999999"/>
    <d v="2022-02-03T00:00:00"/>
    <n v="0"/>
    <x v="10"/>
    <d v="2022-02-23T00:00:00"/>
    <n v="177"/>
    <n v="0"/>
    <n v="0"/>
    <s v="Nathan Kyme"/>
    <s v="Winter Access Maintenance"/>
    <m/>
    <s v="VC7556-2019-017"/>
    <s v="929 OF"/>
    <m/>
    <m/>
    <m/>
    <s v="Approved"/>
    <m/>
    <m/>
    <s v="WAM Activities"/>
    <n v="6"/>
    <s v="C203-C209"/>
    <s v="Dead Horse Creek"/>
    <n v="0"/>
    <d v="2022-02-13T00:00:00"/>
    <m/>
    <s v="36"/>
    <d v="2022-02-16T00:00:00"/>
    <s v=""/>
    <s v=""/>
    <m/>
    <m/>
    <m/>
    <s v="Mike Lecocq"/>
    <s v="06"/>
    <s v="Corbiere and Sons Contracting1146620220203-5Operator - Principle - After Jan 1012900"/>
    <s v="Corbiere and Sons Contracting1146620220203-5Operator - Principle - After Jan 1012900INV #164"/>
    <s v=""/>
    <s v="CZ - Winter Maintenance"/>
    <x v="5"/>
  </r>
  <r>
    <x v="1"/>
    <n v="6"/>
    <n v="0"/>
    <n v="11466"/>
    <s v="20220203-5"/>
    <n v="53510611"/>
    <s v="Access"/>
    <n v="0"/>
    <s v="L.O.A."/>
    <n v="210"/>
    <n v="1"/>
    <s v="DAY"/>
    <s v=""/>
    <s v=""/>
    <m/>
    <s v="0"/>
    <n v="210"/>
    <n v="27.3"/>
    <n v="237.29999999999998"/>
    <d v="2022-02-03T00:00:00"/>
    <n v="0"/>
    <x v="10"/>
    <d v="2022-02-23T00:00:00"/>
    <n v="177"/>
    <n v="0"/>
    <n v="0"/>
    <s v="Nathan Kyme"/>
    <s v="Winter Access Maintenance"/>
    <m/>
    <s v="VC7556-2019-017"/>
    <s v="929 OF"/>
    <m/>
    <m/>
    <m/>
    <s v="Approved"/>
    <m/>
    <m/>
    <s v="WAM Activities"/>
    <n v="6"/>
    <s v="C203-C209"/>
    <s v="Dead Horse Creek"/>
    <n v="0"/>
    <d v="2022-02-13T00:00:00"/>
    <m/>
    <s v="36"/>
    <d v="2022-02-16T00:00:00"/>
    <s v=""/>
    <s v=""/>
    <m/>
    <m/>
    <m/>
    <s v="Mike Lecocq"/>
    <s v="06"/>
    <s v="Corbiere and Sons Contracting1146620220203-5L.O.A.1210"/>
    <s v="Corbiere and Sons Contracting1146620220203-5L.O.A.1210INV #164"/>
    <s v=""/>
    <s v="CZ - Winter Maintenance"/>
    <x v="5"/>
  </r>
  <r>
    <x v="1"/>
    <n v="6"/>
    <n v="0"/>
    <n v="11466"/>
    <s v="20220203-5"/>
    <n v="53510611"/>
    <s v="Access"/>
    <n v="0"/>
    <s v="Pickup w/ plow and sander"/>
    <n v="80"/>
    <n v="12"/>
    <m/>
    <s v="0"/>
    <s v="0"/>
    <s v=""/>
    <s v=""/>
    <n v="960"/>
    <n v="124.80000000000001"/>
    <n v="1084.8"/>
    <d v="2022-02-03T00:00:00"/>
    <n v="0"/>
    <x v="10"/>
    <d v="2022-02-23T00:00:00"/>
    <n v="177"/>
    <n v="0"/>
    <n v="0"/>
    <s v="Nathan Kyme"/>
    <s v="Winter Access Maintenance"/>
    <m/>
    <s v="VC7556-2019-017"/>
    <s v="929 OF"/>
    <m/>
    <m/>
    <m/>
    <s v="Approved"/>
    <m/>
    <m/>
    <s v="WAM Activities"/>
    <n v="6"/>
    <s v="C203-C209"/>
    <s v="Dead Horse Creek"/>
    <n v="0"/>
    <d v="2022-02-13T00:00:00"/>
    <m/>
    <s v="36"/>
    <d v="2022-02-16T00:00:00"/>
    <s v=""/>
    <s v=""/>
    <m/>
    <m/>
    <m/>
    <s v="Mike Lecocq"/>
    <s v="06"/>
    <s v="Corbiere and Sons Contracting1146620220203-5Pickup w/ plow and sander12960"/>
    <s v="Corbiere and Sons Contracting1146620220203-5Pickup w/ plow and sander12960INV #164"/>
    <s v=""/>
    <s v="CZ - Winter Maintenance"/>
    <x v="5"/>
  </r>
  <r>
    <x v="1"/>
    <n v="6"/>
    <n v="0"/>
    <n v="11465"/>
    <s v="20220203-4"/>
    <n v="53510611"/>
    <s v="Access"/>
    <n v="0"/>
    <s v="Operator - Principle - After Jan 10"/>
    <n v="75"/>
    <n v="11"/>
    <s v="HR"/>
    <s v=""/>
    <s v=""/>
    <s v="75"/>
    <s v="0"/>
    <n v="825"/>
    <n v="107.25"/>
    <n v="932.24999999999989"/>
    <d v="2022-02-03T00:00:00"/>
    <n v="0"/>
    <x v="10"/>
    <d v="2022-02-23T00:00:00"/>
    <n v="177"/>
    <n v="0"/>
    <n v="0"/>
    <s v="Nathan Kyme"/>
    <s v="Winter Access Maintenance"/>
    <m/>
    <s v="VC7556-2019-017"/>
    <s v="929 OF"/>
    <m/>
    <m/>
    <m/>
    <s v="Approved"/>
    <m/>
    <m/>
    <s v="WAM Activities"/>
    <n v="6"/>
    <s v="C130-C151"/>
    <s v="Lake A"/>
    <n v="0"/>
    <d v="2022-02-13T00:00:00"/>
    <m/>
    <s v="36"/>
    <d v="2022-02-16T00:00:00"/>
    <s v=""/>
    <s v=""/>
    <m/>
    <m/>
    <m/>
    <s v="Mike Lecocq"/>
    <s v="06"/>
    <s v="Corbiere and Sons Contracting1146520220203-4Operator - Principle - After Jan 1011825"/>
    <s v="Corbiere and Sons Contracting1146520220203-4Operator - Principle - After Jan 1011825INV #164"/>
    <s v=""/>
    <s v="CZ - Winter Maintenance"/>
    <x v="5"/>
  </r>
  <r>
    <x v="1"/>
    <n v="6"/>
    <n v="0"/>
    <n v="11465"/>
    <s v="20220203-4"/>
    <n v="53510611"/>
    <s v="Access"/>
    <n v="0"/>
    <s v="L.O.A."/>
    <n v="210"/>
    <n v="1"/>
    <s v="DAY"/>
    <s v=""/>
    <s v=""/>
    <m/>
    <s v="0"/>
    <n v="210"/>
    <n v="27.3"/>
    <n v="237.29999999999998"/>
    <d v="2022-02-03T00:00:00"/>
    <n v="0"/>
    <x v="10"/>
    <d v="2022-02-23T00:00:00"/>
    <n v="177"/>
    <n v="0"/>
    <n v="0"/>
    <s v="Nathan Kyme"/>
    <s v="Winter Access Maintenance"/>
    <m/>
    <s v="VC7556-2019-017"/>
    <s v="929 OF"/>
    <m/>
    <m/>
    <m/>
    <s v="Approved"/>
    <m/>
    <m/>
    <s v="WAM Activities"/>
    <n v="6"/>
    <s v="C130-C151"/>
    <s v="Lake A"/>
    <n v="0"/>
    <d v="2022-02-13T00:00:00"/>
    <m/>
    <s v="36"/>
    <d v="2022-02-16T00:00:00"/>
    <s v=""/>
    <s v=""/>
    <m/>
    <m/>
    <m/>
    <s v="Mike Lecocq"/>
    <s v="06"/>
    <s v="Corbiere and Sons Contracting1146520220203-4L.O.A.1210"/>
    <s v="Corbiere and Sons Contracting1146520220203-4L.O.A.1210INV #164"/>
    <s v=""/>
    <s v="CZ - Winter Maintenance"/>
    <x v="5"/>
  </r>
  <r>
    <x v="1"/>
    <n v="6"/>
    <n v="0"/>
    <n v="11465"/>
    <s v="20220203-4"/>
    <n v="53510611"/>
    <s v="Access"/>
    <n v="0"/>
    <s v="Light Truck - Pick up- After Jan 10"/>
    <n v="243.75"/>
    <n v="1"/>
    <s v="DAY"/>
    <s v="182.81"/>
    <s v="0"/>
    <s v=""/>
    <s v=""/>
    <n v="243.75"/>
    <n v="31.6875"/>
    <n v="275.4375"/>
    <d v="2022-02-03T00:00:00"/>
    <n v="0"/>
    <x v="10"/>
    <d v="2022-02-23T00:00:00"/>
    <n v="177"/>
    <n v="0"/>
    <n v="0"/>
    <s v="Nathan Kyme"/>
    <s v="Winter Access Maintenance"/>
    <m/>
    <s v="VC7556-2019-017"/>
    <s v="929 OF"/>
    <m/>
    <m/>
    <m/>
    <s v="Approved"/>
    <m/>
    <m/>
    <s v="WAM Activities"/>
    <n v="6"/>
    <s v="C130-C151"/>
    <s v="Lake A"/>
    <n v="0"/>
    <d v="2022-02-13T00:00:00"/>
    <m/>
    <s v="36"/>
    <d v="2022-02-16T00:00:00"/>
    <s v=""/>
    <s v=""/>
    <m/>
    <m/>
    <m/>
    <s v="Mike Lecocq"/>
    <s v="06"/>
    <s v="Corbiere and Sons Contracting1146520220203-4Light Truck - Pick up- After Jan 101243.75"/>
    <s v="Corbiere and Sons Contracting1146520220203-4Light Truck - Pick up- After Jan 101243.75INV #164"/>
    <s v=""/>
    <s v="CZ - Winter Maintenance"/>
    <x v="5"/>
  </r>
  <r>
    <x v="1"/>
    <n v="6"/>
    <n v="0"/>
    <n v="11465"/>
    <s v="20220203-4"/>
    <n v="53510611"/>
    <s v="Access"/>
    <n v="0"/>
    <s v="Grader - Cat 12 to 14 or equal- After Jan 10"/>
    <n v="126.98"/>
    <n v="10"/>
    <s v="Dynamic"/>
    <s v="95.24"/>
    <s v="0"/>
    <s v=""/>
    <s v=""/>
    <n v="1269.8"/>
    <n v="165.07400000000001"/>
    <n v="1434.8739999999998"/>
    <d v="2022-02-03T00:00:00"/>
    <n v="0"/>
    <x v="10"/>
    <d v="2022-02-23T00:00:00"/>
    <n v="177"/>
    <n v="0"/>
    <n v="0"/>
    <s v="Nathan Kyme"/>
    <s v="Winter Access Maintenance"/>
    <m/>
    <s v="VC7556-2019-017"/>
    <s v="929 OF"/>
    <m/>
    <m/>
    <m/>
    <s v="Approved"/>
    <m/>
    <m/>
    <s v="WAM Activities"/>
    <n v="6"/>
    <s v="C130-C151"/>
    <s v="Lake A"/>
    <n v="0"/>
    <d v="2022-02-13T00:00:00"/>
    <m/>
    <s v="36"/>
    <d v="2022-02-16T00:00:00"/>
    <s v=""/>
    <s v=""/>
    <m/>
    <m/>
    <m/>
    <s v="Mike Lecocq"/>
    <s v="06"/>
    <s v="Corbiere and Sons Contracting1146520220203-4Grader - Cat 12 to 14 or equal- After Jan 10101269.8"/>
    <s v="Corbiere and Sons Contracting1146520220203-4Grader - Cat 12 to 14 or equal- After Jan 10101269.8INV #164"/>
    <s v=""/>
    <s v="CZ - Winter Maintenance"/>
    <x v="5"/>
  </r>
  <r>
    <x v="1"/>
    <n v="6"/>
    <n v="0"/>
    <n v="11464"/>
    <s v="20220203-3"/>
    <n v="53510611"/>
    <s v="Access"/>
    <n v="0"/>
    <s v="Driver - AZ - After Jan 10"/>
    <n v="70"/>
    <n v="6"/>
    <s v="HR"/>
    <s v=""/>
    <s v=""/>
    <s v="0"/>
    <s v="0"/>
    <n v="420"/>
    <n v="54.6"/>
    <n v="474.59999999999997"/>
    <d v="2022-02-03T00:00:00"/>
    <n v="0"/>
    <x v="10"/>
    <d v="2022-02-23T00:00:00"/>
    <n v="177"/>
    <n v="0"/>
    <n v="0"/>
    <s v="Nathan Kyme"/>
    <s v="Winter Access Maintenance"/>
    <m/>
    <s v="VC7556-2019-017"/>
    <s v="929 OF"/>
    <m/>
    <m/>
    <m/>
    <s v="Approved"/>
    <m/>
    <m/>
    <s v="WAM Activities"/>
    <n v="6"/>
    <s v="C257-C269"/>
    <s v="Hare Lake Creek"/>
    <n v="0"/>
    <d v="2022-02-13T00:00:00"/>
    <m/>
    <s v="36"/>
    <d v="2022-02-16T00:00:00"/>
    <s v=""/>
    <s v=""/>
    <m/>
    <m/>
    <m/>
    <s v="Mike Lecocq"/>
    <s v="06"/>
    <s v="Corbiere and Sons Contracting1146420220203-3Driver - AZ - After Jan 106420"/>
    <s v="Corbiere and Sons Contracting1146420220203-3Driver - AZ - After Jan 106420INV #164"/>
    <s v=""/>
    <s v="CZ - Winter Maintenance"/>
    <x v="5"/>
  </r>
  <r>
    <x v="1"/>
    <n v="6"/>
    <n v="0"/>
    <n v="11464"/>
    <s v="20220203-3"/>
    <n v="53510611"/>
    <s v="Access"/>
    <n v="0"/>
    <s v="Operator - Principle - After Jan 10"/>
    <n v="75"/>
    <n v="12"/>
    <s v="HR"/>
    <s v=""/>
    <s v=""/>
    <s v="0"/>
    <s v="0"/>
    <n v="900"/>
    <n v="117"/>
    <n v="1016.9999999999999"/>
    <d v="2022-02-03T00:00:00"/>
    <n v="0"/>
    <x v="10"/>
    <d v="2022-02-23T00:00:00"/>
    <n v="177"/>
    <n v="0"/>
    <n v="0"/>
    <s v="Nathan Kyme"/>
    <s v="Winter Access Maintenance"/>
    <m/>
    <s v="VC7556-2019-017"/>
    <s v="929 OF"/>
    <m/>
    <m/>
    <m/>
    <s v="Approved"/>
    <m/>
    <m/>
    <s v="WAM Activities"/>
    <n v="6"/>
    <s v="C257-C269"/>
    <s v="Hare Lake Creek"/>
    <n v="0"/>
    <d v="2022-02-13T00:00:00"/>
    <m/>
    <s v="36"/>
    <d v="2022-02-16T00:00:00"/>
    <s v=""/>
    <s v=""/>
    <m/>
    <m/>
    <m/>
    <s v="Mike Lecocq"/>
    <s v="06"/>
    <s v="Corbiere and Sons Contracting1146420220203-3Operator - Principle - After Jan 1012900"/>
    <s v="Corbiere and Sons Contracting1146420220203-3Operator - Principle - After Jan 1012900INV #164"/>
    <s v=""/>
    <s v="CZ - Winter Maintenance"/>
    <x v="5"/>
  </r>
  <r>
    <x v="1"/>
    <n v="6"/>
    <n v="0"/>
    <n v="11464"/>
    <s v="20220203-3"/>
    <n v="53510611"/>
    <s v="Access"/>
    <n v="0"/>
    <s v="L.O.A."/>
    <n v="210"/>
    <n v="2"/>
    <s v="DAY"/>
    <s v=""/>
    <s v=""/>
    <m/>
    <s v="0"/>
    <n v="420"/>
    <n v="54.6"/>
    <n v="474.59999999999997"/>
    <d v="2022-02-03T00:00:00"/>
    <n v="0"/>
    <x v="10"/>
    <d v="2022-02-23T00:00:00"/>
    <n v="177"/>
    <n v="0"/>
    <n v="0"/>
    <s v="Nathan Kyme"/>
    <s v="Winter Access Maintenance"/>
    <m/>
    <s v="VC7556-2019-017"/>
    <s v="929 OF"/>
    <m/>
    <m/>
    <m/>
    <s v="Approved"/>
    <m/>
    <m/>
    <s v="WAM Activities"/>
    <n v="6"/>
    <s v="C257-C269"/>
    <s v="Hare Lake Creek"/>
    <n v="0"/>
    <d v="2022-02-13T00:00:00"/>
    <m/>
    <s v="36"/>
    <d v="2022-02-16T00:00:00"/>
    <s v=""/>
    <s v=""/>
    <m/>
    <m/>
    <m/>
    <s v="Mike Lecocq"/>
    <s v="06"/>
    <s v="Corbiere and Sons Contracting1146420220203-3L.O.A.2420"/>
    <s v="Corbiere and Sons Contracting1146420220203-3L.O.A.2420INV #164"/>
    <s v=""/>
    <s v="CZ - Winter Maintenance"/>
    <x v="5"/>
  </r>
  <r>
    <x v="1"/>
    <n v="6"/>
    <n v="0"/>
    <n v="11464"/>
    <s v="20220203-3"/>
    <n v="53510611"/>
    <s v="Access"/>
    <n v="0"/>
    <s v="Tractor Trailer - 60 Ton- After Jan 10"/>
    <n v="122.39"/>
    <n v="6"/>
    <s v="Dynamic"/>
    <s v="0"/>
    <s v="0"/>
    <s v=""/>
    <s v=""/>
    <n v="734.34"/>
    <n v="95.464200000000005"/>
    <n v="829.80419999999992"/>
    <d v="2022-02-03T00:00:00"/>
    <n v="0"/>
    <x v="10"/>
    <d v="2022-02-23T00:00:00"/>
    <n v="177"/>
    <n v="0"/>
    <n v="0"/>
    <s v="Nathan Kyme"/>
    <s v="Winter Access Maintenance"/>
    <m/>
    <s v="VC7556-2019-017"/>
    <s v="929 OF"/>
    <m/>
    <m/>
    <m/>
    <s v="Approved"/>
    <m/>
    <m/>
    <s v="WAM Activities"/>
    <n v="6"/>
    <s v="C257-C269"/>
    <s v="Hare Lake Creek"/>
    <n v="0"/>
    <d v="2022-02-13T00:00:00"/>
    <m/>
    <s v="36"/>
    <d v="2022-02-16T00:00:00"/>
    <s v=""/>
    <s v=""/>
    <m/>
    <m/>
    <m/>
    <s v="Mike Lecocq"/>
    <s v="06"/>
    <s v="Corbiere and Sons Contracting1146420220203-3Tractor Trailer - 60 Ton- After Jan 106734.34"/>
    <s v="Corbiere and Sons Contracting1146420220203-3Tractor Trailer - 60 Ton- After Jan 106734.34INV #164"/>
    <s v=""/>
    <s v="CZ - Winter Maintenance"/>
    <x v="5"/>
  </r>
  <r>
    <x v="1"/>
    <n v="6"/>
    <n v="0"/>
    <n v="11464"/>
    <s v="20220203-3"/>
    <n v="53510611"/>
    <s v="Access"/>
    <n v="0"/>
    <s v="Light Truck - Pick up- After Jan 10"/>
    <n v="243.75"/>
    <n v="1"/>
    <s v="DAY"/>
    <s v="0"/>
    <s v="0"/>
    <s v=""/>
    <s v=""/>
    <n v="243.75"/>
    <n v="31.6875"/>
    <n v="275.4375"/>
    <d v="2022-02-03T00:00:00"/>
    <n v="0"/>
    <x v="10"/>
    <d v="2022-02-23T00:00:00"/>
    <n v="177"/>
    <n v="0"/>
    <n v="0"/>
    <s v="Nathan Kyme"/>
    <s v="Winter Access Maintenance"/>
    <m/>
    <s v="VC7556-2019-017"/>
    <s v="929 OF"/>
    <m/>
    <m/>
    <m/>
    <s v="Approved"/>
    <m/>
    <m/>
    <s v="WAM Activities"/>
    <n v="6"/>
    <s v="C257-C269"/>
    <s v="Hare Lake Creek"/>
    <n v="0"/>
    <d v="2022-02-13T00:00:00"/>
    <m/>
    <s v="36"/>
    <d v="2022-02-16T00:00:00"/>
    <s v=""/>
    <s v=""/>
    <m/>
    <m/>
    <m/>
    <s v="Mike Lecocq"/>
    <s v="06"/>
    <s v="Corbiere and Sons Contracting1146420220203-3Light Truck - Pick up- After Jan 101243.75"/>
    <s v="Corbiere and Sons Contracting1146420220203-3Light Truck - Pick up- After Jan 101243.75INV #164"/>
    <s v=""/>
    <s v="CZ - Winter Maintenance"/>
    <x v="5"/>
  </r>
  <r>
    <x v="1"/>
    <n v="6"/>
    <n v="0"/>
    <n v="11464"/>
    <s v="20220203-3"/>
    <n v="53510611"/>
    <s v="Access"/>
    <n v="0"/>
    <s v="Grader - Cat 12 to 14 or equal- After Jan 10"/>
    <n v="126.98"/>
    <n v="9.5"/>
    <s v="Dynamic"/>
    <s v="95.24"/>
    <s v="0"/>
    <s v=""/>
    <s v=""/>
    <n v="1206.31"/>
    <n v="156.8203"/>
    <n v="1363.1302999999998"/>
    <d v="2022-02-03T00:00:00"/>
    <n v="0"/>
    <x v="10"/>
    <d v="2022-02-23T00:00:00"/>
    <n v="177"/>
    <n v="0"/>
    <n v="0"/>
    <s v="Nathan Kyme"/>
    <s v="Winter Access Maintenance"/>
    <m/>
    <s v="VC7556-2019-017"/>
    <s v="929 OF"/>
    <m/>
    <m/>
    <m/>
    <s v="Approved"/>
    <m/>
    <m/>
    <s v="WAM Activities"/>
    <n v="6"/>
    <s v="C257-C269"/>
    <s v="Hare Lake Creek"/>
    <n v="0"/>
    <d v="2022-02-13T00:00:00"/>
    <m/>
    <s v="36"/>
    <d v="2022-02-16T00:00:00"/>
    <s v=""/>
    <s v=""/>
    <m/>
    <m/>
    <m/>
    <s v="Mike Lecocq"/>
    <s v="06"/>
    <s v="Corbiere and Sons Contracting1146420220203-3Grader - Cat 12 to 14 or equal- After Jan 109.51206.31"/>
    <s v="Corbiere and Sons Contracting1146420220203-3Grader - Cat 12 to 14 or equal- After Jan 109.51206.31INV #164"/>
    <s v=""/>
    <s v="CZ - Winter Maintenance"/>
    <x v="5"/>
  </r>
  <r>
    <x v="1"/>
    <n v="6"/>
    <n v="0"/>
    <n v="11461"/>
    <s v="20220202-9"/>
    <n v="53510611"/>
    <s v="Access"/>
    <n v="0"/>
    <s v="Driver - AZ - After Jan 10"/>
    <n v="70"/>
    <n v="8"/>
    <s v="HR"/>
    <s v=""/>
    <s v=""/>
    <s v="70"/>
    <s v="0"/>
    <n v="560"/>
    <n v="72.8"/>
    <n v="632.79999999999995"/>
    <d v="2022-02-02T00:00:00"/>
    <n v="0"/>
    <x v="10"/>
    <d v="2022-02-23T00:00:00"/>
    <n v="177"/>
    <n v="0"/>
    <n v="0"/>
    <s v="Nathan Kyme"/>
    <s v="Winter Access Maintenance"/>
    <m/>
    <s v="VC7556-2019-017"/>
    <s v="929 OF"/>
    <m/>
    <m/>
    <m/>
    <s v="Approved"/>
    <m/>
    <m/>
    <s v="Float moved DZ over and then he worked there rest of day"/>
    <n v="6"/>
    <s v="C268-D005"/>
    <s v="Peninsula"/>
    <n v="0"/>
    <d v="2022-02-13T00:00:00"/>
    <m/>
    <s v="36"/>
    <d v="2022-02-16T00:00:00"/>
    <s v=""/>
    <s v=""/>
    <m/>
    <m/>
    <m/>
    <s v="Mike Lecocq"/>
    <s v="06"/>
    <s v="Corbiere and Sons Contracting1146120220202-9Driver - AZ - After Jan 108560"/>
    <s v="Corbiere and Sons Contracting1146120220202-9Driver - AZ - After Jan 108560INV #164"/>
    <s v=""/>
    <s v="CZ - Winter Maintenance"/>
    <x v="5"/>
  </r>
  <r>
    <x v="1"/>
    <n v="6"/>
    <n v="0"/>
    <n v="11461"/>
    <s v="20220202-9"/>
    <n v="53510611"/>
    <s v="Access"/>
    <n v="0"/>
    <s v="Operator - Principle - After Jan 10"/>
    <n v="75"/>
    <n v="8"/>
    <s v="HR"/>
    <s v=""/>
    <s v=""/>
    <s v="75"/>
    <s v="0"/>
    <n v="600"/>
    <n v="78"/>
    <n v="677.99999999999989"/>
    <d v="2022-02-02T00:00:00"/>
    <n v="0"/>
    <x v="10"/>
    <d v="2022-02-23T00:00:00"/>
    <n v="177"/>
    <n v="0"/>
    <n v="0"/>
    <s v="Nathan Kyme"/>
    <s v="Winter Access Maintenance"/>
    <m/>
    <s v="VC7556-2019-017"/>
    <s v="929 OF"/>
    <m/>
    <m/>
    <m/>
    <s v="Approved"/>
    <m/>
    <m/>
    <s v="Float moved DZ over and then he worked there rest of day"/>
    <n v="6"/>
    <s v="C268-D005"/>
    <s v="Peninsula"/>
    <n v="0"/>
    <d v="2022-02-13T00:00:00"/>
    <m/>
    <s v="36"/>
    <d v="2022-02-16T00:00:00"/>
    <s v=""/>
    <s v=""/>
    <m/>
    <m/>
    <m/>
    <s v="Mike Lecocq"/>
    <s v="06"/>
    <s v="Corbiere and Sons Contracting1146120220202-9Operator - Principle - After Jan 108600"/>
    <s v="Corbiere and Sons Contracting1146120220202-9Operator - Principle - After Jan 108600INV #164"/>
    <s v=""/>
    <s v="CZ - Winter Maintenance"/>
    <x v="5"/>
  </r>
  <r>
    <x v="1"/>
    <n v="6"/>
    <n v="0"/>
    <n v="11461"/>
    <s v="20220202-9"/>
    <n v="53510611"/>
    <s v="Access"/>
    <n v="0"/>
    <s v="L.O.A."/>
    <n v="210"/>
    <n v="1"/>
    <s v="DAY"/>
    <s v=""/>
    <s v=""/>
    <m/>
    <s v="0"/>
    <n v="210"/>
    <n v="27.3"/>
    <n v="237.29999999999998"/>
    <d v="2022-02-02T00:00:00"/>
    <n v="0"/>
    <x v="10"/>
    <d v="2022-02-23T00:00:00"/>
    <n v="177"/>
    <n v="0"/>
    <n v="0"/>
    <s v="Nathan Kyme"/>
    <s v="Winter Access Maintenance"/>
    <m/>
    <s v="VC7556-2019-017"/>
    <s v="929 OF"/>
    <m/>
    <m/>
    <m/>
    <s v="Approved"/>
    <m/>
    <m/>
    <s v="Float moved DZ over and then he worked there rest of day"/>
    <n v="6"/>
    <s v="C268-D005"/>
    <s v="Peninsula"/>
    <n v="0"/>
    <d v="2022-02-13T00:00:00"/>
    <m/>
    <s v="36"/>
    <d v="2022-02-16T00:00:00"/>
    <s v=""/>
    <s v=""/>
    <m/>
    <m/>
    <m/>
    <s v="Mike Lecocq"/>
    <s v="06"/>
    <s v="Corbiere and Sons Contracting1146120220202-9L.O.A.1210"/>
    <s v="Corbiere and Sons Contracting1146120220202-9L.O.A.1210INV #164"/>
    <s v=""/>
    <s v="CZ - Winter Maintenance"/>
    <x v="5"/>
  </r>
  <r>
    <x v="1"/>
    <n v="6"/>
    <n v="0"/>
    <n v="11461"/>
    <s v="20220202-9"/>
    <n v="53510611"/>
    <s v="Access"/>
    <n v="0"/>
    <s v="Tractor Trailer - 60 Ton- After Jan 10"/>
    <n v="122.39"/>
    <n v="8"/>
    <s v="Dynamic"/>
    <s v="91.79"/>
    <s v="0"/>
    <s v=""/>
    <s v=""/>
    <n v="979.12"/>
    <n v="127.2856"/>
    <n v="1106.4055999999998"/>
    <d v="2022-02-02T00:00:00"/>
    <n v="0"/>
    <x v="10"/>
    <d v="2022-02-23T00:00:00"/>
    <n v="177"/>
    <n v="0"/>
    <n v="0"/>
    <s v="Nathan Kyme"/>
    <s v="Winter Access Maintenance"/>
    <m/>
    <s v="VC7556-2019-017"/>
    <s v="929 OF"/>
    <m/>
    <m/>
    <m/>
    <s v="Approved"/>
    <m/>
    <m/>
    <s v="Float moved DZ over and then he worked there rest of day"/>
    <n v="6"/>
    <s v="C268-D005"/>
    <s v="Peninsula"/>
    <n v="0"/>
    <d v="2022-02-13T00:00:00"/>
    <m/>
    <s v="36"/>
    <d v="2022-02-16T00:00:00"/>
    <s v=""/>
    <s v=""/>
    <m/>
    <m/>
    <m/>
    <s v="Mike Lecocq"/>
    <s v="06"/>
    <s v="Corbiere and Sons Contracting1146120220202-9Tractor Trailer - 60 Ton- After Jan 108979.12"/>
    <s v="Corbiere and Sons Contracting1146120220202-9Tractor Trailer - 60 Ton- After Jan 108979.12INV #164"/>
    <s v=""/>
    <s v="CZ - Winter Maintenance"/>
    <x v="5"/>
  </r>
  <r>
    <x v="1"/>
    <n v="6"/>
    <n v="0"/>
    <n v="11461"/>
    <s v="20220202-9"/>
    <n v="53510611"/>
    <s v="Access"/>
    <n v="0"/>
    <s v="Dozer D6 or equal- After Jan 10"/>
    <n v="131.47999999999999"/>
    <n v="6"/>
    <s v="Dynamic"/>
    <s v="98.61"/>
    <s v="0"/>
    <s v=""/>
    <s v=""/>
    <n v="788.88"/>
    <n v="102.5544"/>
    <n v="891.43439999999987"/>
    <d v="2022-02-02T00:00:00"/>
    <n v="0"/>
    <x v="10"/>
    <d v="2022-02-23T00:00:00"/>
    <n v="177"/>
    <n v="0"/>
    <n v="0"/>
    <s v="Nathan Kyme"/>
    <s v="Winter Access Maintenance"/>
    <m/>
    <s v="VC7556-2019-017"/>
    <s v="929 OF"/>
    <m/>
    <m/>
    <m/>
    <s v="Approved"/>
    <m/>
    <m/>
    <s v="Float moved DZ over and then he worked there rest of day"/>
    <n v="6"/>
    <s v="C268-D005"/>
    <s v="Peninsula"/>
    <n v="0"/>
    <d v="2022-02-13T00:00:00"/>
    <m/>
    <s v="36"/>
    <d v="2022-02-16T00:00:00"/>
    <s v=""/>
    <s v=""/>
    <m/>
    <m/>
    <m/>
    <s v="Mike Lecocq"/>
    <s v="06"/>
    <s v="Corbiere and Sons Contracting1146120220202-9Dozer D6 or equal- After Jan 106788.88"/>
    <s v="Corbiere and Sons Contracting1146120220202-9Dozer D6 or equal- After Jan 106788.88INV #164"/>
    <s v=""/>
    <s v="CZ - Winter Maintenance"/>
    <x v="5"/>
  </r>
  <r>
    <x v="1"/>
    <n v="6"/>
    <n v="0"/>
    <n v="11460"/>
    <s v="20220202-8"/>
    <n v="53510611"/>
    <s v="Access"/>
    <n v="0"/>
    <s v="Operator - Principle - After Jan 10"/>
    <n v="75"/>
    <n v="3"/>
    <s v="HR"/>
    <s v=""/>
    <s v=""/>
    <s v="75"/>
    <s v="0"/>
    <n v="225"/>
    <n v="29.25"/>
    <n v="254.24999999999997"/>
    <d v="2022-02-02T00:00:00"/>
    <n v="0"/>
    <x v="10"/>
    <d v="2022-02-23T00:00:00"/>
    <n v="177"/>
    <n v="0"/>
    <n v="0"/>
    <s v="Nathan Kyme"/>
    <s v="Winter Access Maintenance"/>
    <m/>
    <s v="VC7556-2019-017"/>
    <s v="929 OF"/>
    <m/>
    <m/>
    <m/>
    <s v="Approved"/>
    <m/>
    <m/>
    <s v="Jesse started on DZ in Culvert and then went to Peninsula"/>
    <n v="6"/>
    <s v="C236-C243"/>
    <s v="Culvert Creek"/>
    <n v="0"/>
    <d v="2022-02-13T00:00:00"/>
    <m/>
    <s v="36"/>
    <d v="2022-02-16T00:00:00"/>
    <s v=""/>
    <s v=""/>
    <m/>
    <m/>
    <m/>
    <s v="Mike Lecocq"/>
    <s v="06"/>
    <s v="Corbiere and Sons Contracting1146020220202-8Operator - Principle - After Jan 103225"/>
    <s v="Corbiere and Sons Contracting1146020220202-8Operator - Principle - After Jan 103225INV #164"/>
    <s v=""/>
    <s v="CZ - Winter Maintenance"/>
    <x v="5"/>
  </r>
  <r>
    <x v="1"/>
    <n v="6"/>
    <n v="0"/>
    <n v="11460"/>
    <s v="20220202-8"/>
    <n v="53510611"/>
    <s v="Access"/>
    <n v="0"/>
    <s v="L.O.A."/>
    <n v="210"/>
    <n v="1"/>
    <s v="DAY"/>
    <s v=""/>
    <s v=""/>
    <m/>
    <s v="0"/>
    <n v="210"/>
    <n v="27.3"/>
    <n v="237.29999999999998"/>
    <d v="2022-02-02T00:00:00"/>
    <n v="0"/>
    <x v="10"/>
    <d v="2022-02-23T00:00:00"/>
    <n v="177"/>
    <n v="0"/>
    <n v="0"/>
    <s v="Nathan Kyme"/>
    <s v="Winter Access Maintenance"/>
    <m/>
    <s v="VC7556-2019-017"/>
    <s v="929 OF"/>
    <m/>
    <m/>
    <m/>
    <s v="Approved"/>
    <m/>
    <m/>
    <s v="Jesse started on DZ in Culvert and then went to Peninsula"/>
    <n v="6"/>
    <s v="C236-C243"/>
    <s v="Culvert Creek"/>
    <n v="0"/>
    <d v="2022-02-13T00:00:00"/>
    <m/>
    <s v="36"/>
    <d v="2022-02-16T00:00:00"/>
    <s v=""/>
    <s v=""/>
    <m/>
    <m/>
    <m/>
    <s v="Mike Lecocq"/>
    <s v="06"/>
    <s v="Corbiere and Sons Contracting1146020220202-8L.O.A.1210"/>
    <s v="Corbiere and Sons Contracting1146020220202-8L.O.A.1210INV #164"/>
    <s v=""/>
    <s v="CZ - Winter Maintenance"/>
    <x v="5"/>
  </r>
  <r>
    <x v="1"/>
    <n v="6"/>
    <n v="0"/>
    <n v="11460"/>
    <s v="20220202-8"/>
    <n v="53510611"/>
    <s v="Access"/>
    <n v="0"/>
    <s v="Light Truck - Pick up- After Jan 10"/>
    <n v="243.75"/>
    <n v="1"/>
    <s v="DAY"/>
    <s v="182.81"/>
    <s v="0"/>
    <s v=""/>
    <s v=""/>
    <n v="243.75"/>
    <n v="31.6875"/>
    <n v="275.4375"/>
    <d v="2022-02-02T00:00:00"/>
    <n v="0"/>
    <x v="10"/>
    <d v="2022-02-23T00:00:00"/>
    <n v="177"/>
    <n v="0"/>
    <n v="0"/>
    <s v="Nathan Kyme"/>
    <s v="Winter Access Maintenance"/>
    <m/>
    <s v="VC7556-2019-017"/>
    <s v="929 OF"/>
    <m/>
    <m/>
    <m/>
    <s v="Approved"/>
    <m/>
    <m/>
    <s v="Jesse started on DZ in Culvert and then went to Peninsula"/>
    <n v="6"/>
    <s v="C236-C243"/>
    <s v="Culvert Creek"/>
    <n v="0"/>
    <d v="2022-02-13T00:00:00"/>
    <m/>
    <s v="36"/>
    <d v="2022-02-16T00:00:00"/>
    <s v=""/>
    <s v=""/>
    <m/>
    <m/>
    <m/>
    <s v="Mike Lecocq"/>
    <s v="06"/>
    <s v="Corbiere and Sons Contracting1146020220202-8Light Truck - Pick up- After Jan 101243.75"/>
    <s v="Corbiere and Sons Contracting1146020220202-8Light Truck - Pick up- After Jan 101243.75INV #164"/>
    <s v=""/>
    <s v="CZ - Winter Maintenance"/>
    <x v="5"/>
  </r>
  <r>
    <x v="1"/>
    <n v="6"/>
    <n v="0"/>
    <n v="11460"/>
    <s v="20220202-8"/>
    <n v="53510611"/>
    <s v="Access"/>
    <n v="0"/>
    <s v="Dozer D6 or equal- After Jan 10"/>
    <n v="131.47999999999999"/>
    <n v="3"/>
    <s v="Dynamic"/>
    <s v="98.61"/>
    <s v="0"/>
    <s v=""/>
    <s v=""/>
    <n v="394.44"/>
    <n v="51.277200000000001"/>
    <n v="445.71719999999993"/>
    <d v="2022-02-02T00:00:00"/>
    <n v="0"/>
    <x v="10"/>
    <d v="2022-02-23T00:00:00"/>
    <n v="177"/>
    <n v="0"/>
    <n v="0"/>
    <s v="Nathan Kyme"/>
    <s v="Winter Access Maintenance"/>
    <m/>
    <s v="VC7556-2019-017"/>
    <s v="929 OF"/>
    <m/>
    <m/>
    <m/>
    <s v="Approved"/>
    <m/>
    <m/>
    <s v="Jesse started on DZ in Culvert and then went to Peninsula"/>
    <n v="6"/>
    <s v="C236-C243"/>
    <s v="Culvert Creek"/>
    <n v="0"/>
    <d v="2022-02-13T00:00:00"/>
    <m/>
    <s v="36"/>
    <d v="2022-02-16T00:00:00"/>
    <s v=""/>
    <s v=""/>
    <m/>
    <m/>
    <m/>
    <s v="Mike Lecocq"/>
    <s v="06"/>
    <s v="Corbiere and Sons Contracting1146020220202-8Dozer D6 or equal- After Jan 103394.44"/>
    <s v="Corbiere and Sons Contracting1146020220202-8Dozer D6 or equal- After Jan 103394.44INV #164"/>
    <s v=""/>
    <s v="CZ - Winter Maintenance"/>
    <x v="5"/>
  </r>
  <r>
    <x v="1"/>
    <n v="6"/>
    <n v="0"/>
    <n v="11459"/>
    <s v="20220202-7"/>
    <n v="53510611"/>
    <s v="Access"/>
    <n v="0"/>
    <s v="Operator - Principle - After Jan 10"/>
    <n v="75"/>
    <n v="12"/>
    <s v="HR"/>
    <s v=""/>
    <s v=""/>
    <s v="75"/>
    <s v="0"/>
    <n v="900"/>
    <n v="117"/>
    <n v="1016.9999999999999"/>
    <d v="2022-02-02T00:00:00"/>
    <n v="0"/>
    <x v="10"/>
    <d v="2022-02-23T00:00:00"/>
    <n v="177"/>
    <n v="0"/>
    <n v="0"/>
    <s v="Nathan Kyme"/>
    <s v="Winter Access Maintenance"/>
    <m/>
    <s v="VC7556-2019-017"/>
    <s v="929 OF"/>
    <m/>
    <m/>
    <m/>
    <s v="Approved"/>
    <m/>
    <m/>
    <s v="WAM Activities"/>
    <n v="6"/>
    <s v="C219-C235"/>
    <s v="Neys Road"/>
    <n v="0"/>
    <d v="2022-02-13T00:00:00"/>
    <m/>
    <s v="36"/>
    <d v="2022-02-16T00:00:00"/>
    <s v=""/>
    <s v=""/>
    <m/>
    <m/>
    <m/>
    <s v="Mike Lecocq"/>
    <s v="06"/>
    <s v="Corbiere and Sons Contracting1145920220202-7Operator - Principle - After Jan 1012900"/>
    <s v="Corbiere and Sons Contracting1145920220202-7Operator - Principle - After Jan 1012900INV #164"/>
    <s v=""/>
    <s v="CZ - Winter Maintenance"/>
    <x v="5"/>
  </r>
  <r>
    <x v="1"/>
    <n v="6"/>
    <n v="0"/>
    <n v="11459"/>
    <s v="20220202-7"/>
    <n v="53510611"/>
    <s v="Access"/>
    <n v="0"/>
    <s v="L.O.A."/>
    <n v="210"/>
    <n v="1"/>
    <s v="DAY"/>
    <s v=""/>
    <s v=""/>
    <m/>
    <s v="0"/>
    <n v="210"/>
    <n v="27.3"/>
    <n v="237.29999999999998"/>
    <d v="2022-02-02T00:00:00"/>
    <n v="0"/>
    <x v="10"/>
    <d v="2022-02-23T00:00:00"/>
    <n v="177"/>
    <n v="0"/>
    <n v="0"/>
    <s v="Nathan Kyme"/>
    <s v="Winter Access Maintenance"/>
    <m/>
    <s v="VC7556-2019-017"/>
    <s v="929 OF"/>
    <m/>
    <m/>
    <m/>
    <s v="Approved"/>
    <m/>
    <m/>
    <s v="WAM Activities"/>
    <n v="6"/>
    <s v="C219-C235"/>
    <s v="Neys Road"/>
    <n v="0"/>
    <d v="2022-02-13T00:00:00"/>
    <m/>
    <s v="36"/>
    <d v="2022-02-16T00:00:00"/>
    <s v=""/>
    <s v=""/>
    <m/>
    <m/>
    <m/>
    <s v="Mike Lecocq"/>
    <s v="06"/>
    <s v="Corbiere and Sons Contracting1145920220202-7L.O.A.1210"/>
    <s v="Corbiere and Sons Contracting1145920220202-7L.O.A.1210INV #164"/>
    <s v=""/>
    <s v="CZ - Winter Maintenance"/>
    <x v="5"/>
  </r>
  <r>
    <x v="1"/>
    <n v="6"/>
    <n v="0"/>
    <n v="11459"/>
    <s v="20220202-7"/>
    <n v="53510611"/>
    <s v="Access"/>
    <n v="0"/>
    <s v="Pickup w/ plow and sander"/>
    <n v="80"/>
    <n v="12"/>
    <m/>
    <s v="0"/>
    <s v="0"/>
    <s v=""/>
    <s v=""/>
    <n v="960"/>
    <n v="124.80000000000001"/>
    <n v="1084.8"/>
    <d v="2022-02-02T00:00:00"/>
    <n v="0"/>
    <x v="10"/>
    <d v="2022-02-23T00:00:00"/>
    <n v="177"/>
    <n v="0"/>
    <n v="0"/>
    <s v="Nathan Kyme"/>
    <s v="Winter Access Maintenance"/>
    <m/>
    <s v="VC7556-2019-017"/>
    <s v="929 OF"/>
    <m/>
    <m/>
    <m/>
    <s v="Approved"/>
    <m/>
    <m/>
    <s v="WAM Activities"/>
    <n v="6"/>
    <s v="C219-C235"/>
    <s v="Neys Road"/>
    <n v="0"/>
    <d v="2022-02-13T00:00:00"/>
    <m/>
    <s v="36"/>
    <d v="2022-02-16T00:00:00"/>
    <s v=""/>
    <s v=""/>
    <m/>
    <m/>
    <m/>
    <s v="Mike Lecocq"/>
    <s v="06"/>
    <s v="Corbiere and Sons Contracting1145920220202-7Pickup w/ plow and sander12960"/>
    <s v="Corbiere and Sons Contracting1145920220202-7Pickup w/ plow and sander12960INV #164"/>
    <s v=""/>
    <s v="CZ - Winter Maintenance"/>
    <x v="5"/>
  </r>
  <r>
    <x v="1"/>
    <n v="6"/>
    <n v="0"/>
    <n v="11458"/>
    <s v="20220202-6"/>
    <n v="53510611"/>
    <s v="Access"/>
    <n v="0"/>
    <s v="Operator - Principle - After Jan 10"/>
    <n v="75"/>
    <n v="11"/>
    <s v="HR"/>
    <s v=""/>
    <s v=""/>
    <s v="0"/>
    <s v="0"/>
    <n v="825"/>
    <n v="107.25"/>
    <n v="932.24999999999989"/>
    <d v="2022-02-02T00:00:00"/>
    <n v="0"/>
    <x v="10"/>
    <d v="2022-02-23T00:00:00"/>
    <n v="177"/>
    <n v="0"/>
    <n v="0"/>
    <s v="Nathan Kyme"/>
    <s v="Winter Access Maintenance"/>
    <m/>
    <s v="VC7556-2019-017"/>
    <s v="929 OF"/>
    <m/>
    <m/>
    <m/>
    <s v="Approved"/>
    <m/>
    <m/>
    <s v="WAM Activities in Lake A"/>
    <n v="6"/>
    <s v="C130-C151"/>
    <s v="Lake A"/>
    <n v="0"/>
    <d v="2022-02-13T00:00:00"/>
    <m/>
    <s v="36"/>
    <d v="2022-02-16T00:00:00"/>
    <s v=""/>
    <s v=""/>
    <m/>
    <m/>
    <m/>
    <s v="Mike Lecocq"/>
    <s v="06"/>
    <s v="Corbiere and Sons Contracting1145820220202-6Operator - Principle - After Jan 1011825"/>
    <s v="Corbiere and Sons Contracting1145820220202-6Operator - Principle - After Jan 1011825INV #164"/>
    <s v=""/>
    <s v="CZ - Winter Maintenance"/>
    <x v="5"/>
  </r>
  <r>
    <x v="1"/>
    <n v="6"/>
    <n v="0"/>
    <n v="11458"/>
    <s v="20220202-6"/>
    <n v="53510611"/>
    <s v="Access"/>
    <n v="0"/>
    <s v="L.O.A."/>
    <n v="210"/>
    <n v="1"/>
    <s v="DAY"/>
    <s v=""/>
    <s v=""/>
    <s v="0"/>
    <s v="0"/>
    <n v="210"/>
    <n v="27.3"/>
    <n v="237.29999999999998"/>
    <d v="2022-02-02T00:00:00"/>
    <n v="0"/>
    <x v="10"/>
    <d v="2022-02-23T00:00:00"/>
    <n v="177"/>
    <n v="0"/>
    <n v="0"/>
    <s v="Nathan Kyme"/>
    <s v="Winter Access Maintenance"/>
    <m/>
    <s v="VC7556-2019-017"/>
    <s v="929 OF"/>
    <m/>
    <m/>
    <m/>
    <s v="Approved"/>
    <m/>
    <m/>
    <s v="WAM Activities in Lake A"/>
    <n v="6"/>
    <s v="C130-C151"/>
    <s v="Lake A"/>
    <n v="0"/>
    <d v="2022-02-13T00:00:00"/>
    <m/>
    <s v="36"/>
    <d v="2022-02-16T00:00:00"/>
    <s v=""/>
    <s v=""/>
    <m/>
    <m/>
    <m/>
    <s v="Mike Lecocq"/>
    <s v="06"/>
    <s v="Corbiere and Sons Contracting1145820220202-6L.O.A.1210"/>
    <s v="Corbiere and Sons Contracting1145820220202-6L.O.A.1210INV #164"/>
    <s v=""/>
    <s v="CZ - Winter Maintenance"/>
    <x v="5"/>
  </r>
  <r>
    <x v="1"/>
    <n v="6"/>
    <n v="0"/>
    <n v="11458"/>
    <s v="20220202-6"/>
    <n v="53510611"/>
    <s v="Access"/>
    <n v="0"/>
    <s v="Light Truck - Pick up- After Jan 10"/>
    <n v="243.75"/>
    <n v="1"/>
    <s v="DAY"/>
    <s v="0"/>
    <s v="0"/>
    <s v=""/>
    <s v=""/>
    <n v="243.75"/>
    <n v="31.6875"/>
    <n v="275.4375"/>
    <d v="2022-02-02T00:00:00"/>
    <n v="0"/>
    <x v="10"/>
    <d v="2022-02-23T00:00:00"/>
    <n v="177"/>
    <n v="0"/>
    <n v="0"/>
    <s v="Nathan Kyme"/>
    <s v="Winter Access Maintenance"/>
    <m/>
    <s v="VC7556-2019-017"/>
    <s v="929 OF"/>
    <m/>
    <m/>
    <m/>
    <s v="Approved"/>
    <m/>
    <m/>
    <s v="WAM Activities in Lake A"/>
    <n v="6"/>
    <s v="C130-C151"/>
    <s v="Lake A"/>
    <n v="0"/>
    <d v="2022-02-13T00:00:00"/>
    <m/>
    <s v="36"/>
    <d v="2022-02-16T00:00:00"/>
    <s v=""/>
    <s v=""/>
    <m/>
    <m/>
    <m/>
    <s v="Mike Lecocq"/>
    <s v="06"/>
    <s v="Corbiere and Sons Contracting1145820220202-6Light Truck - Pick up- After Jan 101243.75"/>
    <s v="Corbiere and Sons Contracting1145820220202-6Light Truck - Pick up- After Jan 101243.75INV #164"/>
    <s v=""/>
    <s v="CZ - Winter Maintenance"/>
    <x v="5"/>
  </r>
  <r>
    <x v="1"/>
    <n v="6"/>
    <n v="0"/>
    <n v="11458"/>
    <s v="20220202-6"/>
    <n v="53510611"/>
    <s v="Access"/>
    <n v="0"/>
    <s v="Grader - Cat 12 to 14 or equal- After Jan 10"/>
    <n v="126.98"/>
    <n v="10"/>
    <s v="Dynamic"/>
    <s v="0"/>
    <s v="0"/>
    <s v=""/>
    <s v=""/>
    <n v="1269.8"/>
    <n v="165.07400000000001"/>
    <n v="1434.8739999999998"/>
    <d v="2022-02-02T00:00:00"/>
    <n v="0"/>
    <x v="10"/>
    <d v="2022-02-23T00:00:00"/>
    <n v="177"/>
    <n v="0"/>
    <n v="0"/>
    <s v="Nathan Kyme"/>
    <s v="Winter Access Maintenance"/>
    <m/>
    <s v="VC7556-2019-017"/>
    <s v="929 OF"/>
    <m/>
    <m/>
    <m/>
    <s v="Approved"/>
    <m/>
    <m/>
    <s v="WAM Activities in Lake A"/>
    <n v="6"/>
    <s v="C130-C151"/>
    <s v="Lake A"/>
    <n v="0"/>
    <d v="2022-02-13T00:00:00"/>
    <m/>
    <s v="36"/>
    <d v="2022-02-16T00:00:00"/>
    <s v=""/>
    <s v=""/>
    <m/>
    <m/>
    <m/>
    <s v="Mike Lecocq"/>
    <s v="06"/>
    <s v="Corbiere and Sons Contracting1145820220202-6Grader - Cat 12 to 14 or equal- After Jan 10101269.8"/>
    <s v="Corbiere and Sons Contracting1145820220202-6Grader - Cat 12 to 14 or equal- After Jan 10101269.8INV #164"/>
    <s v=""/>
    <s v="CZ - Winter Maintenance"/>
    <x v="5"/>
  </r>
  <r>
    <x v="1"/>
    <n v="6"/>
    <n v="0"/>
    <n v="11456"/>
    <s v="20220202-4"/>
    <n v="53510611"/>
    <s v="Access"/>
    <n v="0"/>
    <s v="Operator - Principle - After Jan 10"/>
    <n v="75"/>
    <n v="3"/>
    <s v="HR"/>
    <s v=""/>
    <s v=""/>
    <s v="0"/>
    <s v="0"/>
    <n v="225"/>
    <n v="29.25"/>
    <n v="254.24999999999997"/>
    <d v="2022-02-02T00:00:00"/>
    <n v="0"/>
    <x v="10"/>
    <d v="2022-02-23T00:00:00"/>
    <n v="177"/>
    <n v="0"/>
    <n v="0"/>
    <s v="Nathan Kyme"/>
    <s v="Winter Access Maintenance"/>
    <m/>
    <s v="VC7556-2019-017"/>
    <s v="929 OF"/>
    <m/>
    <m/>
    <m/>
    <s v="Approved"/>
    <m/>
    <m/>
    <s v="WAM Activities in Mink"/>
    <n v="6"/>
    <s v="C244-C247"/>
    <s v="Mink Creek"/>
    <n v="0"/>
    <d v="2022-02-13T00:00:00"/>
    <m/>
    <s v="36"/>
    <d v="2022-02-16T00:00:00"/>
    <s v=""/>
    <s v=""/>
    <m/>
    <m/>
    <m/>
    <s v="Mike Lecocq"/>
    <s v="06"/>
    <s v="Corbiere and Sons Contracting1145620220202-4Operator - Principle - After Jan 103225"/>
    <s v="Corbiere and Sons Contracting1145620220202-4Operator - Principle - After Jan 103225INV #164"/>
    <s v=""/>
    <s v="CZ - Winter Maintenance"/>
    <x v="5"/>
  </r>
  <r>
    <x v="1"/>
    <n v="6"/>
    <n v="0"/>
    <n v="11456"/>
    <s v="20220202-4"/>
    <n v="53510611"/>
    <s v="Access"/>
    <n v="0"/>
    <s v="L.O.A."/>
    <n v="210"/>
    <n v="1"/>
    <s v="DAY"/>
    <s v=""/>
    <s v=""/>
    <s v="0"/>
    <s v="0"/>
    <n v="210"/>
    <n v="27.3"/>
    <n v="237.29999999999998"/>
    <d v="2022-02-02T00:00:00"/>
    <n v="0"/>
    <x v="10"/>
    <d v="2022-02-23T00:00:00"/>
    <n v="177"/>
    <n v="0"/>
    <n v="0"/>
    <s v="Nathan Kyme"/>
    <s v="Winter Access Maintenance"/>
    <m/>
    <s v="VC7556-2019-017"/>
    <s v="929 OF"/>
    <m/>
    <m/>
    <m/>
    <s v="Approved"/>
    <m/>
    <m/>
    <s v="WAM Activities in Mink"/>
    <n v="6"/>
    <s v="C244-C247"/>
    <s v="Mink Creek"/>
    <n v="0"/>
    <d v="2022-02-13T00:00:00"/>
    <m/>
    <s v="36"/>
    <d v="2022-02-16T00:00:00"/>
    <s v=""/>
    <s v=""/>
    <m/>
    <m/>
    <m/>
    <s v="Mike Lecocq"/>
    <s v="06"/>
    <s v="Corbiere and Sons Contracting1145620220202-4L.O.A.1210"/>
    <s v="Corbiere and Sons Contracting1145620220202-4L.O.A.1210INV #164"/>
    <s v=""/>
    <s v="CZ - Winter Maintenance"/>
    <x v="5"/>
  </r>
  <r>
    <x v="1"/>
    <n v="6"/>
    <n v="0"/>
    <n v="11456"/>
    <s v="20220202-4"/>
    <n v="53510611"/>
    <s v="Access"/>
    <n v="0"/>
    <s v="Light Truck - Pick up- After Jan 10"/>
    <n v="243.75"/>
    <n v="1"/>
    <s v="DAY"/>
    <s v="0"/>
    <s v="0"/>
    <s v=""/>
    <s v=""/>
    <n v="243.75"/>
    <n v="31.6875"/>
    <n v="275.4375"/>
    <d v="2022-02-02T00:00:00"/>
    <n v="0"/>
    <x v="10"/>
    <d v="2022-02-23T00:00:00"/>
    <n v="177"/>
    <n v="0"/>
    <n v="0"/>
    <s v="Nathan Kyme"/>
    <s v="Winter Access Maintenance"/>
    <m/>
    <s v="VC7556-2019-017"/>
    <s v="929 OF"/>
    <m/>
    <m/>
    <m/>
    <s v="Approved"/>
    <m/>
    <m/>
    <s v="WAM Activities in Mink"/>
    <n v="6"/>
    <s v="C244-C247"/>
    <s v="Mink Creek"/>
    <n v="0"/>
    <d v="2022-02-13T00:00:00"/>
    <m/>
    <s v="36"/>
    <d v="2022-02-16T00:00:00"/>
    <s v=""/>
    <s v=""/>
    <m/>
    <m/>
    <m/>
    <s v="Mike Lecocq"/>
    <s v="06"/>
    <s v="Corbiere and Sons Contracting1145620220202-4Light Truck - Pick up- After Jan 101243.75"/>
    <s v="Corbiere and Sons Contracting1145620220202-4Light Truck - Pick up- After Jan 101243.75INV #164"/>
    <s v=""/>
    <s v="CZ - Winter Maintenance"/>
    <x v="5"/>
  </r>
  <r>
    <x v="1"/>
    <n v="6"/>
    <n v="0"/>
    <n v="11456"/>
    <s v="20220202-4"/>
    <n v="53510611"/>
    <s v="Access"/>
    <n v="0"/>
    <s v="Grader - Cat 12 to 14 or equal- After Jan 10"/>
    <n v="126.98"/>
    <n v="2"/>
    <s v="Dynamic"/>
    <s v="0"/>
    <s v="0"/>
    <s v=""/>
    <s v=""/>
    <n v="253.96"/>
    <n v="33.014800000000001"/>
    <n v="286.97479999999996"/>
    <d v="2022-02-02T00:00:00"/>
    <n v="0"/>
    <x v="10"/>
    <d v="2022-02-23T00:00:00"/>
    <n v="177"/>
    <n v="0"/>
    <n v="0"/>
    <s v="Nathan Kyme"/>
    <s v="Winter Access Maintenance"/>
    <m/>
    <s v="VC7556-2019-017"/>
    <s v="929 OF"/>
    <m/>
    <m/>
    <m/>
    <s v="Approved"/>
    <m/>
    <m/>
    <s v="WAM Activities in Mink"/>
    <n v="6"/>
    <s v="C244-C247"/>
    <s v="Mink Creek"/>
    <n v="0"/>
    <d v="2022-02-13T00:00:00"/>
    <m/>
    <s v="36"/>
    <d v="2022-02-16T00:00:00"/>
    <s v=""/>
    <s v=""/>
    <m/>
    <m/>
    <m/>
    <s v="Mike Lecocq"/>
    <s v="06"/>
    <s v="Corbiere and Sons Contracting1145620220202-4Grader - Cat 12 to 14 or equal- After Jan 102253.96"/>
    <s v="Corbiere and Sons Contracting1145620220202-4Grader - Cat 12 to 14 or equal- After Jan 102253.96INV #164"/>
    <s v=""/>
    <s v="CZ - Winter Maintenance"/>
    <x v="5"/>
  </r>
  <r>
    <x v="1"/>
    <n v="6"/>
    <n v="0"/>
    <n v="11455"/>
    <s v="20220202-3"/>
    <n v="53510611"/>
    <s v="Access"/>
    <n v="0"/>
    <s v="Operator - Principle - After Jan 10"/>
    <n v="75"/>
    <n v="11"/>
    <s v="HR"/>
    <s v=""/>
    <s v=""/>
    <s v="0"/>
    <s v="0"/>
    <n v="825"/>
    <n v="107.25"/>
    <n v="932.24999999999989"/>
    <d v="2022-02-02T00:00:00"/>
    <n v="0"/>
    <x v="10"/>
    <d v="2022-02-23T00:00:00"/>
    <n v="177"/>
    <n v="0"/>
    <n v="0"/>
    <s v="Nathan Kyme"/>
    <s v="Winter Access Maintenance"/>
    <m/>
    <s v="VC7556-2019-017"/>
    <s v="929 OF"/>
    <m/>
    <m/>
    <m/>
    <s v="Approved"/>
    <m/>
    <m/>
    <s v="WAM Activities in Prairie River"/>
    <n v="6"/>
    <s v="C171-C185"/>
    <s v="Prairie River"/>
    <n v="0"/>
    <d v="2022-02-13T00:00:00"/>
    <m/>
    <s v="36"/>
    <d v="2022-02-16T00:00:00"/>
    <s v=""/>
    <s v=""/>
    <m/>
    <m/>
    <m/>
    <s v="Mike Lecocq"/>
    <s v="06"/>
    <s v="Corbiere and Sons Contracting1145520220202-3Operator - Principle - After Jan 1011825"/>
    <s v="Corbiere and Sons Contracting1145520220202-3Operator - Principle - After Jan 1011825INV #164"/>
    <s v=""/>
    <s v="CZ - Winter Maintenance"/>
    <x v="5"/>
  </r>
  <r>
    <x v="1"/>
    <n v="6"/>
    <n v="0"/>
    <n v="11455"/>
    <s v="20220202-3"/>
    <n v="53510611"/>
    <s v="Access"/>
    <n v="0"/>
    <s v="L.O.A."/>
    <n v="210"/>
    <n v="1"/>
    <s v="DAY"/>
    <s v=""/>
    <s v=""/>
    <s v="0"/>
    <s v="0"/>
    <n v="210"/>
    <n v="27.3"/>
    <n v="237.29999999999998"/>
    <d v="2022-02-02T00:00:00"/>
    <n v="0"/>
    <x v="10"/>
    <d v="2022-02-23T00:00:00"/>
    <n v="177"/>
    <n v="0"/>
    <n v="0"/>
    <s v="Nathan Kyme"/>
    <s v="Winter Access Maintenance"/>
    <m/>
    <s v="VC7556-2019-017"/>
    <s v="929 OF"/>
    <m/>
    <m/>
    <m/>
    <s v="Approved"/>
    <m/>
    <m/>
    <s v="WAM Activities in Prairie River"/>
    <n v="6"/>
    <s v="C171-C185"/>
    <s v="Prairie River"/>
    <n v="0"/>
    <d v="2022-02-13T00:00:00"/>
    <m/>
    <s v="36"/>
    <d v="2022-02-16T00:00:00"/>
    <s v=""/>
    <s v=""/>
    <m/>
    <m/>
    <m/>
    <s v="Mike Lecocq"/>
    <s v="06"/>
    <s v="Corbiere and Sons Contracting1145520220202-3L.O.A.1210"/>
    <s v="Corbiere and Sons Contracting1145520220202-3L.O.A.1210INV #164"/>
    <s v=""/>
    <s v="CZ - Winter Maintenance"/>
    <x v="5"/>
  </r>
  <r>
    <x v="1"/>
    <n v="6"/>
    <n v="0"/>
    <n v="11455"/>
    <s v="20220202-3"/>
    <n v="53510611"/>
    <s v="Access"/>
    <n v="0"/>
    <s v="Light Truck - Pick up- After Jan 10"/>
    <n v="243.75"/>
    <n v="1"/>
    <s v="DAY"/>
    <s v="0"/>
    <s v="0"/>
    <s v=""/>
    <s v=""/>
    <n v="243.75"/>
    <n v="31.6875"/>
    <n v="275.4375"/>
    <d v="2022-02-02T00:00:00"/>
    <n v="0"/>
    <x v="10"/>
    <d v="2022-02-23T00:00:00"/>
    <n v="177"/>
    <n v="0"/>
    <n v="0"/>
    <s v="Nathan Kyme"/>
    <s v="Winter Access Maintenance"/>
    <m/>
    <s v="VC7556-2019-017"/>
    <s v="929 OF"/>
    <m/>
    <m/>
    <m/>
    <s v="Approved"/>
    <m/>
    <m/>
    <s v="WAM Activities in Prairie River"/>
    <n v="6"/>
    <s v="C171-C185"/>
    <s v="Prairie River"/>
    <n v="0"/>
    <d v="2022-02-13T00:00:00"/>
    <m/>
    <s v="36"/>
    <d v="2022-02-16T00:00:00"/>
    <s v=""/>
    <s v=""/>
    <m/>
    <m/>
    <m/>
    <s v="Mike Lecocq"/>
    <s v="06"/>
    <s v="Corbiere and Sons Contracting1145520220202-3Light Truck - Pick up- After Jan 101243.75"/>
    <s v="Corbiere and Sons Contracting1145520220202-3Light Truck - Pick up- After Jan 101243.75INV #164"/>
    <s v=""/>
    <s v="CZ - Winter Maintenance"/>
    <x v="5"/>
  </r>
  <r>
    <x v="1"/>
    <n v="6"/>
    <n v="0"/>
    <n v="11455"/>
    <s v="20220202-3"/>
    <n v="53510611"/>
    <s v="Access"/>
    <n v="0"/>
    <s v="Grader - Cat 12 to 14 or equal- After Jan 10"/>
    <n v="126.98"/>
    <n v="10"/>
    <s v="Dynamic"/>
    <s v="0"/>
    <s v="0"/>
    <s v=""/>
    <s v=""/>
    <n v="1269.8"/>
    <n v="165.07400000000001"/>
    <n v="1434.8739999999998"/>
    <d v="2022-02-02T00:00:00"/>
    <n v="0"/>
    <x v="10"/>
    <d v="2022-02-23T00:00:00"/>
    <n v="177"/>
    <n v="0"/>
    <n v="0"/>
    <s v="Nathan Kyme"/>
    <s v="Winter Access Maintenance"/>
    <m/>
    <s v="VC7556-2019-017"/>
    <s v="929 OF"/>
    <m/>
    <m/>
    <m/>
    <s v="Approved"/>
    <m/>
    <m/>
    <s v="WAM Activities in Prairie River"/>
    <n v="6"/>
    <s v="C171-C185"/>
    <s v="Prairie River"/>
    <n v="0"/>
    <d v="2022-02-13T00:00:00"/>
    <m/>
    <s v="36"/>
    <d v="2022-02-16T00:00:00"/>
    <s v=""/>
    <s v=""/>
    <m/>
    <m/>
    <m/>
    <s v="Mike Lecocq"/>
    <s v="06"/>
    <s v="Corbiere and Sons Contracting1145520220202-3Grader - Cat 12 to 14 or equal- After Jan 10101269.8"/>
    <s v="Corbiere and Sons Contracting1145520220202-3Grader - Cat 12 to 14 or equal- After Jan 10101269.8INV #164"/>
    <s v=""/>
    <s v="CZ - Winter Maintenance"/>
    <x v="5"/>
  </r>
  <r>
    <x v="1"/>
    <n v="6"/>
    <n v="0"/>
    <n v="11452"/>
    <s v="20220201-9"/>
    <n v="53510611"/>
    <s v="Access"/>
    <n v="0"/>
    <s v="3rd Party Charges"/>
    <n v="1"/>
    <n v="53.35"/>
    <s v="Unit"/>
    <s v=""/>
    <s v=""/>
    <s v=""/>
    <s v=""/>
    <n v="53.35"/>
    <n v="6.9355000000000002"/>
    <n v="60.285499999999999"/>
    <d v="2022-02-01T00:00:00"/>
    <n v="0"/>
    <x v="10"/>
    <d v="2022-02-23T00:00:00"/>
    <n v="177"/>
    <n v="0"/>
    <n v="0"/>
    <s v="Nathan Kyme"/>
    <s v="Winter Access Maintenance"/>
    <m/>
    <s v="VC7556-2019-017"/>
    <s v="929 OF"/>
    <m/>
    <m/>
    <m/>
    <s v="Approved"/>
    <m/>
    <m/>
    <s v="Sand provided by Valentino"/>
    <n v="6"/>
    <s v="C129-D005"/>
    <s v="WF6"/>
    <n v="0"/>
    <d v="2022-02-13T00:00:00"/>
    <m/>
    <s v="36"/>
    <d v="2022-02-16T00:00:00"/>
    <s v="418"/>
    <s v="Winter road sand"/>
    <m/>
    <m/>
    <m/>
    <s v="Mike Lecocq"/>
    <s v="06"/>
    <s v="Corbiere and Sons Contracting1145220220201-93rd Party Charges53.3553.35"/>
    <s v="Corbiere and Sons Contracting1145220220201-93rd Party Charges53.3553.35INV #164"/>
    <s v=""/>
    <s v="CZ - Winter Maintenance"/>
    <x v="5"/>
  </r>
  <r>
    <x v="1"/>
    <n v="6"/>
    <n v="0"/>
    <n v="11451"/>
    <s v="20220201-8"/>
    <n v="53510611"/>
    <s v="Access"/>
    <n v="0"/>
    <s v="Driver - AZ - After Jan 10"/>
    <n v="70"/>
    <n v="5"/>
    <s v="HR"/>
    <s v=""/>
    <s v=""/>
    <s v="70"/>
    <s v="0"/>
    <n v="350"/>
    <n v="45.5"/>
    <n v="395.49999999999994"/>
    <d v="2022-02-01T00:00:00"/>
    <n v="0"/>
    <x v="10"/>
    <d v="2022-02-23T00:00:00"/>
    <n v="177"/>
    <n v="0"/>
    <n v="0"/>
    <s v="Nathan Kyme"/>
    <s v="Winter Access Maintenance"/>
    <m/>
    <s v="VC7556-2019-017"/>
    <s v="929 OF"/>
    <m/>
    <m/>
    <m/>
    <s v="Approved"/>
    <m/>
    <m/>
    <s v="Shawn and float moved Dozer from Jackpine to Culvert Creek"/>
    <n v="6"/>
    <s v="C236-C243"/>
    <s v="Culvert Creek"/>
    <n v="0"/>
    <d v="2022-02-13T00:00:00"/>
    <m/>
    <s v="36"/>
    <d v="2022-02-16T00:00:00"/>
    <s v=""/>
    <s v=""/>
    <m/>
    <m/>
    <m/>
    <s v="Mike Lecocq"/>
    <s v="06"/>
    <s v="Corbiere and Sons Contracting1145120220201-8Driver - AZ - After Jan 105350"/>
    <s v="Corbiere and Sons Contracting1145120220201-8Driver - AZ - After Jan 105350INV #164"/>
    <s v=""/>
    <s v="CZ - Winter Maintenance"/>
    <x v="5"/>
  </r>
  <r>
    <x v="1"/>
    <n v="6"/>
    <n v="0"/>
    <n v="11451"/>
    <s v="20220201-8"/>
    <n v="53510611"/>
    <s v="Access"/>
    <n v="0"/>
    <s v="Tractor Trailer - 60 Ton- After Jan 10"/>
    <n v="122.39"/>
    <n v="5"/>
    <s v="Dynamic"/>
    <s v="91.79"/>
    <s v="0"/>
    <s v=""/>
    <s v=""/>
    <n v="611.95000000000005"/>
    <n v="79.553500000000014"/>
    <n v="691.50350000000003"/>
    <d v="2022-02-01T00:00:00"/>
    <n v="0"/>
    <x v="10"/>
    <d v="2022-02-23T00:00:00"/>
    <n v="177"/>
    <n v="0"/>
    <n v="0"/>
    <s v="Nathan Kyme"/>
    <s v="Winter Access Maintenance"/>
    <m/>
    <s v="VC7556-2019-017"/>
    <s v="929 OF"/>
    <m/>
    <m/>
    <m/>
    <s v="Approved"/>
    <m/>
    <m/>
    <s v="Shawn and float moved Dozer from Jackpine to Culvert Creek"/>
    <n v="6"/>
    <s v="C236-C243"/>
    <s v="Culvert Creek"/>
    <n v="0"/>
    <d v="2022-02-13T00:00:00"/>
    <m/>
    <s v="36"/>
    <d v="2022-02-16T00:00:00"/>
    <s v=""/>
    <s v=""/>
    <m/>
    <m/>
    <m/>
    <s v="Mike Lecocq"/>
    <s v="06"/>
    <s v="Corbiere and Sons Contracting1145120220201-8Tractor Trailer - 60 Ton- After Jan 105611.95"/>
    <s v="Corbiere and Sons Contracting1145120220201-8Tractor Trailer - 60 Ton- After Jan 105611.95INV #164"/>
    <s v=""/>
    <s v="CZ - Winter Maintenance"/>
    <x v="5"/>
  </r>
  <r>
    <x v="1"/>
    <n v="6"/>
    <n v="0"/>
    <n v="11448"/>
    <s v="20220201-6"/>
    <n v="53510611"/>
    <s v="Access"/>
    <n v="0"/>
    <s v="Operator - Principle - After Jan 10"/>
    <n v="75"/>
    <n v="12"/>
    <s v="HR"/>
    <s v=""/>
    <s v=""/>
    <s v="75"/>
    <s v="0"/>
    <n v="900"/>
    <n v="117"/>
    <n v="1016.9999999999999"/>
    <d v="2022-02-01T00:00:00"/>
    <n v="0"/>
    <x v="10"/>
    <d v="2022-02-23T00:00:00"/>
    <n v="177"/>
    <n v="0"/>
    <n v="0"/>
    <s v="Nathan Kyme"/>
    <s v="Winter Access Maintenance"/>
    <m/>
    <s v="VC7556-2019-017"/>
    <s v="929 OF"/>
    <m/>
    <m/>
    <m/>
    <s v="Approved"/>
    <m/>
    <m/>
    <s v="WAM Activities"/>
    <n v="6"/>
    <s v="C219-C235"/>
    <s v="Neys"/>
    <n v="0"/>
    <d v="2022-02-13T00:00:00"/>
    <m/>
    <s v="36"/>
    <d v="2022-02-16T00:00:00"/>
    <s v=""/>
    <s v=""/>
    <m/>
    <m/>
    <m/>
    <s v="Mike Lecocq"/>
    <s v="06"/>
    <s v="Corbiere and Sons Contracting1144820220201-6Operator - Principle - After Jan 1012900"/>
    <s v="Corbiere and Sons Contracting1144820220201-6Operator - Principle - After Jan 1012900INV #164"/>
    <s v=""/>
    <s v="CZ - Winter Maintenance"/>
    <x v="5"/>
  </r>
  <r>
    <x v="1"/>
    <n v="6"/>
    <n v="0"/>
    <n v="11448"/>
    <s v="20220201-6"/>
    <n v="53510611"/>
    <s v="Access"/>
    <n v="0"/>
    <s v="L.O.A."/>
    <n v="210"/>
    <n v="1"/>
    <s v="DAY"/>
    <s v=""/>
    <s v=""/>
    <m/>
    <s v="0"/>
    <n v="210"/>
    <n v="27.3"/>
    <n v="237.29999999999998"/>
    <d v="2022-02-01T00:00:00"/>
    <n v="0"/>
    <x v="10"/>
    <d v="2022-02-23T00:00:00"/>
    <n v="177"/>
    <n v="0"/>
    <n v="0"/>
    <s v="Nathan Kyme"/>
    <s v="Winter Access Maintenance"/>
    <m/>
    <s v="VC7556-2019-017"/>
    <s v="929 OF"/>
    <m/>
    <m/>
    <m/>
    <s v="Approved"/>
    <m/>
    <m/>
    <s v="WAM Activities"/>
    <n v="6"/>
    <s v="C219-C235"/>
    <s v="Neys"/>
    <n v="0"/>
    <d v="2022-02-13T00:00:00"/>
    <m/>
    <s v="36"/>
    <d v="2022-02-16T00:00:00"/>
    <s v=""/>
    <s v=""/>
    <m/>
    <m/>
    <m/>
    <s v="Mike Lecocq"/>
    <s v="06"/>
    <s v="Corbiere and Sons Contracting1144820220201-6L.O.A.1210"/>
    <s v="Corbiere and Sons Contracting1144820220201-6L.O.A.1210INV #164"/>
    <s v=""/>
    <s v="CZ - Winter Maintenance"/>
    <x v="5"/>
  </r>
  <r>
    <x v="1"/>
    <n v="6"/>
    <n v="0"/>
    <n v="11448"/>
    <s v="20220201-6"/>
    <n v="53510611"/>
    <s v="Access"/>
    <n v="0"/>
    <s v="Pickup w/ plow and sander"/>
    <n v="80"/>
    <n v="12"/>
    <m/>
    <s v="0"/>
    <s v="0"/>
    <s v=""/>
    <s v=""/>
    <n v="960"/>
    <n v="124.80000000000001"/>
    <n v="1084.8"/>
    <d v="2022-02-01T00:00:00"/>
    <n v="0"/>
    <x v="10"/>
    <d v="2022-02-23T00:00:00"/>
    <n v="177"/>
    <n v="0"/>
    <n v="0"/>
    <s v="Nathan Kyme"/>
    <s v="Winter Access Maintenance"/>
    <m/>
    <s v="VC7556-2019-017"/>
    <s v="929 OF"/>
    <m/>
    <m/>
    <m/>
    <s v="Approved"/>
    <m/>
    <m/>
    <s v="WAM Activities"/>
    <n v="6"/>
    <s v="C219-C235"/>
    <s v="Neys"/>
    <n v="0"/>
    <d v="2022-02-13T00:00:00"/>
    <m/>
    <s v="36"/>
    <d v="2022-02-16T00:00:00"/>
    <s v=""/>
    <s v=""/>
    <m/>
    <m/>
    <m/>
    <s v="Mike Lecocq"/>
    <s v="06"/>
    <s v="Corbiere and Sons Contracting1144820220201-6Pickup w/ plow and sander12960"/>
    <s v="Corbiere and Sons Contracting1144820220201-6Pickup w/ plow and sander12960INV #164"/>
    <s v=""/>
    <s v="CZ - Winter Maintenance"/>
    <x v="5"/>
  </r>
  <r>
    <x v="1"/>
    <n v="6"/>
    <n v="0"/>
    <n v="11447"/>
    <s v="20220201-5"/>
    <n v="53510611"/>
    <s v="Access"/>
    <n v="0"/>
    <s v="Operator - Principle - After Jan 10"/>
    <n v="75"/>
    <n v="11"/>
    <s v="HR"/>
    <s v=""/>
    <s v=""/>
    <s v="0"/>
    <s v="0"/>
    <n v="825"/>
    <n v="107.25"/>
    <n v="932.24999999999989"/>
    <d v="2022-02-01T00:00:00"/>
    <n v="0"/>
    <x v="10"/>
    <d v="2022-02-23T00:00:00"/>
    <n v="177"/>
    <n v="0"/>
    <n v="0"/>
    <s v="Nathan Kyme"/>
    <s v="Winter Access Maintenance"/>
    <m/>
    <s v="VC7556-2019-017"/>
    <s v="929 OF"/>
    <m/>
    <m/>
    <m/>
    <s v="Approved"/>
    <m/>
    <m/>
    <s v="WAM Activities in Lake A"/>
    <n v="6"/>
    <s v="C130-C151"/>
    <s v="Lake A"/>
    <n v="0"/>
    <d v="2022-02-13T00:00:00"/>
    <m/>
    <s v="36"/>
    <d v="2022-02-16T00:00:00"/>
    <s v=""/>
    <s v=""/>
    <m/>
    <m/>
    <m/>
    <s v="Mike Lecocq"/>
    <s v="06"/>
    <s v="Corbiere and Sons Contracting1144720220201-5Operator - Principle - After Jan 1011825"/>
    <s v="Corbiere and Sons Contracting1144720220201-5Operator - Principle - After Jan 1011825INV #164"/>
    <s v=""/>
    <s v="CZ - Winter Maintenance"/>
    <x v="5"/>
  </r>
  <r>
    <x v="1"/>
    <n v="6"/>
    <n v="0"/>
    <n v="11447"/>
    <s v="20220201-5"/>
    <n v="53510611"/>
    <s v="Access"/>
    <n v="0"/>
    <s v="L.O.A."/>
    <n v="210"/>
    <n v="1"/>
    <s v="DAY"/>
    <s v=""/>
    <s v=""/>
    <s v="0"/>
    <s v="0"/>
    <n v="210"/>
    <n v="27.3"/>
    <n v="237.29999999999998"/>
    <d v="2022-02-01T00:00:00"/>
    <n v="0"/>
    <x v="10"/>
    <d v="2022-02-23T00:00:00"/>
    <n v="177"/>
    <n v="0"/>
    <n v="0"/>
    <s v="Nathan Kyme"/>
    <s v="Winter Access Maintenance"/>
    <m/>
    <s v="VC7556-2019-017"/>
    <s v="929 OF"/>
    <m/>
    <m/>
    <m/>
    <s v="Approved"/>
    <m/>
    <m/>
    <s v="WAM Activities in Lake A"/>
    <n v="6"/>
    <s v="C130-C151"/>
    <s v="Lake A"/>
    <n v="0"/>
    <d v="2022-02-13T00:00:00"/>
    <m/>
    <s v="36"/>
    <d v="2022-02-16T00:00:00"/>
    <s v=""/>
    <s v=""/>
    <m/>
    <m/>
    <m/>
    <s v="Mike Lecocq"/>
    <s v="06"/>
    <s v="Corbiere and Sons Contracting1144720220201-5L.O.A.1210"/>
    <s v="Corbiere and Sons Contracting1144720220201-5L.O.A.1210INV #164"/>
    <s v=""/>
    <s v="CZ - Winter Maintenance"/>
    <x v="5"/>
  </r>
  <r>
    <x v="1"/>
    <n v="6"/>
    <n v="0"/>
    <n v="11447"/>
    <s v="20220201-5"/>
    <n v="53510611"/>
    <s v="Access"/>
    <n v="0"/>
    <s v="Light Truck - Pick up- After Jan 10"/>
    <n v="243.75"/>
    <n v="1"/>
    <s v="DAY"/>
    <s v="0"/>
    <s v="0"/>
    <s v=""/>
    <s v=""/>
    <n v="243.75"/>
    <n v="31.6875"/>
    <n v="275.4375"/>
    <d v="2022-02-01T00:00:00"/>
    <n v="0"/>
    <x v="10"/>
    <d v="2022-02-23T00:00:00"/>
    <n v="177"/>
    <n v="0"/>
    <n v="0"/>
    <s v="Nathan Kyme"/>
    <s v="Winter Access Maintenance"/>
    <m/>
    <s v="VC7556-2019-017"/>
    <s v="929 OF"/>
    <m/>
    <m/>
    <m/>
    <s v="Approved"/>
    <m/>
    <m/>
    <s v="WAM Activities in Lake A"/>
    <n v="6"/>
    <s v="C130-C151"/>
    <s v="Lake A"/>
    <n v="0"/>
    <d v="2022-02-13T00:00:00"/>
    <m/>
    <s v="36"/>
    <d v="2022-02-16T00:00:00"/>
    <s v=""/>
    <s v=""/>
    <m/>
    <m/>
    <m/>
    <s v="Mike Lecocq"/>
    <s v="06"/>
    <s v="Corbiere and Sons Contracting1144720220201-5Light Truck - Pick up- After Jan 101243.75"/>
    <s v="Corbiere and Sons Contracting1144720220201-5Light Truck - Pick up- After Jan 101243.75INV #164"/>
    <s v=""/>
    <s v="CZ - Winter Maintenance"/>
    <x v="5"/>
  </r>
  <r>
    <x v="1"/>
    <n v="6"/>
    <n v="0"/>
    <n v="11447"/>
    <s v="20220201-5"/>
    <n v="53510611"/>
    <s v="Access"/>
    <n v="0"/>
    <s v="Grader - Cat 12 to 14 or equal- After Jan 10"/>
    <n v="126.98"/>
    <n v="10"/>
    <s v="Dynamic"/>
    <s v="0"/>
    <s v="0"/>
    <s v=""/>
    <s v=""/>
    <n v="1269.8"/>
    <n v="165.07400000000001"/>
    <n v="1434.8739999999998"/>
    <d v="2022-02-01T00:00:00"/>
    <n v="0"/>
    <x v="10"/>
    <d v="2022-02-23T00:00:00"/>
    <n v="177"/>
    <n v="0"/>
    <n v="0"/>
    <s v="Nathan Kyme"/>
    <s v="Winter Access Maintenance"/>
    <m/>
    <s v="VC7556-2019-017"/>
    <s v="929 OF"/>
    <m/>
    <m/>
    <m/>
    <s v="Approved"/>
    <m/>
    <m/>
    <s v="WAM Activities in Lake A"/>
    <n v="6"/>
    <s v="C130-C151"/>
    <s v="Lake A"/>
    <n v="0"/>
    <d v="2022-02-13T00:00:00"/>
    <m/>
    <s v="36"/>
    <d v="2022-02-16T00:00:00"/>
    <s v=""/>
    <s v=""/>
    <m/>
    <m/>
    <m/>
    <s v="Mike Lecocq"/>
    <s v="06"/>
    <s v="Corbiere and Sons Contracting1144720220201-5Grader - Cat 12 to 14 or equal- After Jan 10101269.8"/>
    <s v="Corbiere and Sons Contracting1144720220201-5Grader - Cat 12 to 14 or equal- After Jan 10101269.8INV #164"/>
    <s v=""/>
    <s v="CZ - Winter Maintenance"/>
    <x v="5"/>
  </r>
  <r>
    <x v="1"/>
    <n v="6"/>
    <n v="0"/>
    <n v="11446"/>
    <s v="20220201-4"/>
    <n v="53510611"/>
    <s v="Access"/>
    <n v="0"/>
    <s v="Operator - Principle - After Jan 10"/>
    <n v="75"/>
    <n v="11"/>
    <s v="HR"/>
    <s v=""/>
    <s v=""/>
    <s v="0"/>
    <s v="0"/>
    <n v="825"/>
    <n v="107.25"/>
    <n v="932.24999999999989"/>
    <d v="2022-02-01T00:00:00"/>
    <n v="0"/>
    <x v="10"/>
    <d v="2022-02-23T00:00:00"/>
    <n v="177"/>
    <n v="0"/>
    <n v="0"/>
    <s v="Nathan Kyme"/>
    <s v="Winter Access Maintenance"/>
    <m/>
    <s v="VC7556-2019-017"/>
    <s v="929 OF"/>
    <m/>
    <m/>
    <m/>
    <s v="Approved"/>
    <m/>
    <m/>
    <s v="WAM Activities in Mink Creek"/>
    <n v="6"/>
    <s v="C244-C247"/>
    <s v="Mink Creek"/>
    <n v="0"/>
    <d v="2022-02-13T00:00:00"/>
    <m/>
    <s v="36"/>
    <d v="2022-02-16T00:00:00"/>
    <s v=""/>
    <s v=""/>
    <m/>
    <m/>
    <m/>
    <s v="Mike Lecocq"/>
    <s v="06"/>
    <s v="Corbiere and Sons Contracting1144620220201-4Operator - Principle - After Jan 1011825"/>
    <s v="Corbiere and Sons Contracting1144620220201-4Operator - Principle - After Jan 1011825INV #164"/>
    <s v=""/>
    <s v="CZ - Winter Maintenance"/>
    <x v="5"/>
  </r>
  <r>
    <x v="1"/>
    <n v="6"/>
    <n v="0"/>
    <n v="11446"/>
    <s v="20220201-4"/>
    <n v="53510611"/>
    <s v="Access"/>
    <n v="0"/>
    <s v="L.O.A."/>
    <n v="210"/>
    <n v="1"/>
    <s v="DAY"/>
    <s v=""/>
    <s v=""/>
    <s v="0"/>
    <s v="0"/>
    <n v="210"/>
    <n v="27.3"/>
    <n v="237.29999999999998"/>
    <d v="2022-02-01T00:00:00"/>
    <n v="0"/>
    <x v="10"/>
    <d v="2022-02-23T00:00:00"/>
    <n v="177"/>
    <n v="0"/>
    <n v="0"/>
    <s v="Nathan Kyme"/>
    <s v="Winter Access Maintenance"/>
    <m/>
    <s v="VC7556-2019-017"/>
    <s v="929 OF"/>
    <m/>
    <m/>
    <m/>
    <s v="Approved"/>
    <m/>
    <m/>
    <s v="WAM Activities in Mink Creek"/>
    <n v="6"/>
    <s v="C244-C247"/>
    <s v="Mink Creek"/>
    <n v="0"/>
    <d v="2022-02-13T00:00:00"/>
    <m/>
    <s v="36"/>
    <d v="2022-02-16T00:00:00"/>
    <s v=""/>
    <s v=""/>
    <m/>
    <m/>
    <m/>
    <s v="Mike Lecocq"/>
    <s v="06"/>
    <s v="Corbiere and Sons Contracting1144620220201-4L.O.A.1210"/>
    <s v="Corbiere and Sons Contracting1144620220201-4L.O.A.1210INV #164"/>
    <s v=""/>
    <s v="CZ - Winter Maintenance"/>
    <x v="5"/>
  </r>
  <r>
    <x v="1"/>
    <n v="6"/>
    <n v="0"/>
    <n v="11446"/>
    <s v="20220201-4"/>
    <n v="53510611"/>
    <s v="Access"/>
    <n v="0"/>
    <s v="Light Truck - Pick up- After Jan 10"/>
    <n v="243.75"/>
    <n v="1"/>
    <s v="DAY"/>
    <s v="0"/>
    <s v="0"/>
    <s v=""/>
    <s v=""/>
    <n v="243.75"/>
    <n v="31.6875"/>
    <n v="275.4375"/>
    <d v="2022-02-01T00:00:00"/>
    <n v="0"/>
    <x v="10"/>
    <d v="2022-02-23T00:00:00"/>
    <n v="177"/>
    <n v="0"/>
    <n v="0"/>
    <s v="Nathan Kyme"/>
    <s v="Winter Access Maintenance"/>
    <m/>
    <s v="VC7556-2019-017"/>
    <s v="929 OF"/>
    <m/>
    <m/>
    <m/>
    <s v="Approved"/>
    <m/>
    <m/>
    <s v="WAM Activities in Mink Creek"/>
    <n v="6"/>
    <s v="C244-C247"/>
    <s v="Mink Creek"/>
    <n v="0"/>
    <d v="2022-02-13T00:00:00"/>
    <m/>
    <s v="36"/>
    <d v="2022-02-16T00:00:00"/>
    <s v=""/>
    <s v=""/>
    <m/>
    <m/>
    <m/>
    <s v="Mike Lecocq"/>
    <s v="06"/>
    <s v="Corbiere and Sons Contracting1144620220201-4Light Truck - Pick up- After Jan 101243.75"/>
    <s v="Corbiere and Sons Contracting1144620220201-4Light Truck - Pick up- After Jan 101243.75INV #164"/>
    <s v=""/>
    <s v="CZ - Winter Maintenance"/>
    <x v="5"/>
  </r>
  <r>
    <x v="1"/>
    <n v="6"/>
    <n v="0"/>
    <n v="11446"/>
    <s v="20220201-4"/>
    <n v="53510611"/>
    <s v="Access"/>
    <n v="0"/>
    <s v="Grader - Cat 12 to 14 or equal- After Jan 10"/>
    <n v="126.98"/>
    <n v="10"/>
    <s v="Dynamic"/>
    <s v="0"/>
    <s v="0"/>
    <s v=""/>
    <s v=""/>
    <n v="1269.8"/>
    <n v="165.07400000000001"/>
    <n v="1434.8739999999998"/>
    <d v="2022-02-01T00:00:00"/>
    <n v="0"/>
    <x v="10"/>
    <d v="2022-02-23T00:00:00"/>
    <n v="177"/>
    <n v="0"/>
    <n v="0"/>
    <s v="Nathan Kyme"/>
    <s v="Winter Access Maintenance"/>
    <m/>
    <s v="VC7556-2019-017"/>
    <s v="929 OF"/>
    <m/>
    <m/>
    <m/>
    <s v="Approved"/>
    <m/>
    <m/>
    <s v="WAM Activities in Mink Creek"/>
    <n v="6"/>
    <s v="C244-C247"/>
    <s v="Mink Creek"/>
    <n v="0"/>
    <d v="2022-02-13T00:00:00"/>
    <m/>
    <s v="36"/>
    <d v="2022-02-16T00:00:00"/>
    <s v=""/>
    <s v=""/>
    <m/>
    <m/>
    <m/>
    <s v="Mike Lecocq"/>
    <s v="06"/>
    <s v="Corbiere and Sons Contracting1144620220201-4Grader - Cat 12 to 14 or equal- After Jan 10101269.8"/>
    <s v="Corbiere and Sons Contracting1144620220201-4Grader - Cat 12 to 14 or equal- After Jan 10101269.8INV #164"/>
    <s v=""/>
    <s v="CZ - Winter Maintenance"/>
    <x v="5"/>
  </r>
  <r>
    <x v="1"/>
    <n v="6"/>
    <n v="0"/>
    <n v="11445"/>
    <s v="20220201-3"/>
    <n v="53510611"/>
    <s v="Access"/>
    <n v="0"/>
    <s v="Operator - Principle - After Jan 10"/>
    <n v="75"/>
    <n v="11"/>
    <s v="HR"/>
    <s v=""/>
    <s v=""/>
    <s v="0"/>
    <s v="0"/>
    <n v="825"/>
    <n v="107.25"/>
    <n v="932.24999999999989"/>
    <d v="2022-02-01T00:00:00"/>
    <n v="0"/>
    <x v="10"/>
    <d v="2022-02-23T00:00:00"/>
    <n v="177"/>
    <n v="0"/>
    <n v="0"/>
    <s v="Nathan Kyme"/>
    <s v="Winter Access Maintenance"/>
    <m/>
    <s v="VC7556-2019-017"/>
    <s v="929 OF"/>
    <m/>
    <m/>
    <m/>
    <s v="Approved"/>
    <m/>
    <m/>
    <s v="WAM Activities in Prairie River"/>
    <n v="6"/>
    <s v="C171-C185"/>
    <s v="Prairie River"/>
    <n v="0"/>
    <d v="2022-02-13T00:00:00"/>
    <m/>
    <s v="36"/>
    <d v="2022-02-16T00:00:00"/>
    <s v=""/>
    <s v=""/>
    <m/>
    <m/>
    <m/>
    <s v="Mike Lecocq"/>
    <s v="06"/>
    <s v="Corbiere and Sons Contracting1144520220201-3Operator - Principle - After Jan 1011825"/>
    <s v="Corbiere and Sons Contracting1144520220201-3Operator - Principle - After Jan 1011825INV #164"/>
    <s v=""/>
    <s v="CZ - Winter Maintenance"/>
    <x v="5"/>
  </r>
  <r>
    <x v="1"/>
    <n v="6"/>
    <n v="0"/>
    <n v="11445"/>
    <s v="20220201-3"/>
    <n v="53510611"/>
    <s v="Access"/>
    <n v="0"/>
    <s v="L.O.A."/>
    <n v="210"/>
    <n v="1"/>
    <s v="DAY"/>
    <s v=""/>
    <s v=""/>
    <s v="0"/>
    <s v="0"/>
    <n v="210"/>
    <n v="27.3"/>
    <n v="237.29999999999998"/>
    <d v="2022-02-01T00:00:00"/>
    <n v="0"/>
    <x v="10"/>
    <d v="2022-02-23T00:00:00"/>
    <n v="177"/>
    <n v="0"/>
    <n v="0"/>
    <s v="Nathan Kyme"/>
    <s v="Winter Access Maintenance"/>
    <m/>
    <s v="VC7556-2019-017"/>
    <s v="929 OF"/>
    <m/>
    <m/>
    <m/>
    <s v="Approved"/>
    <m/>
    <m/>
    <s v="WAM Activities in Prairie River"/>
    <n v="6"/>
    <s v="C171-C185"/>
    <s v="Prairie River"/>
    <n v="0"/>
    <d v="2022-02-13T00:00:00"/>
    <m/>
    <s v="36"/>
    <d v="2022-02-16T00:00:00"/>
    <s v=""/>
    <s v=""/>
    <m/>
    <m/>
    <m/>
    <s v="Mike Lecocq"/>
    <s v="06"/>
    <s v="Corbiere and Sons Contracting1144520220201-3L.O.A.1210"/>
    <s v="Corbiere and Sons Contracting1144520220201-3L.O.A.1210INV #164"/>
    <s v=""/>
    <s v="CZ - Winter Maintenance"/>
    <x v="5"/>
  </r>
  <r>
    <x v="1"/>
    <n v="6"/>
    <n v="0"/>
    <n v="11445"/>
    <s v="20220201-3"/>
    <n v="53510611"/>
    <s v="Access"/>
    <n v="0"/>
    <s v="Light Truck - Pick up- After Jan 10"/>
    <n v="243.75"/>
    <n v="1"/>
    <s v="DAY"/>
    <s v="0"/>
    <s v="0"/>
    <s v=""/>
    <s v=""/>
    <n v="243.75"/>
    <n v="31.6875"/>
    <n v="275.4375"/>
    <d v="2022-02-01T00:00:00"/>
    <n v="0"/>
    <x v="10"/>
    <d v="2022-02-23T00:00:00"/>
    <n v="177"/>
    <n v="0"/>
    <n v="0"/>
    <s v="Nathan Kyme"/>
    <s v="Winter Access Maintenance"/>
    <m/>
    <s v="VC7556-2019-017"/>
    <s v="929 OF"/>
    <m/>
    <m/>
    <m/>
    <s v="Approved"/>
    <m/>
    <m/>
    <s v="WAM Activities in Prairie River"/>
    <n v="6"/>
    <s v="C171-C185"/>
    <s v="Prairie River"/>
    <n v="0"/>
    <d v="2022-02-13T00:00:00"/>
    <m/>
    <s v="36"/>
    <d v="2022-02-16T00:00:00"/>
    <s v=""/>
    <s v=""/>
    <m/>
    <m/>
    <m/>
    <s v="Mike Lecocq"/>
    <s v="06"/>
    <s v="Corbiere and Sons Contracting1144520220201-3Light Truck - Pick up- After Jan 101243.75"/>
    <s v="Corbiere and Sons Contracting1144520220201-3Light Truck - Pick up- After Jan 101243.75INV #164"/>
    <s v=""/>
    <s v="CZ - Winter Maintenance"/>
    <x v="5"/>
  </r>
  <r>
    <x v="1"/>
    <n v="6"/>
    <n v="0"/>
    <n v="11445"/>
    <s v="20220201-3"/>
    <n v="53510611"/>
    <s v="Access"/>
    <n v="0"/>
    <s v="Grader - Cat 12 to 14 or equal- After Jan 10"/>
    <n v="126.98"/>
    <n v="10"/>
    <s v="Dynamic"/>
    <s v="0"/>
    <s v="0"/>
    <s v=""/>
    <s v=""/>
    <n v="1269.8"/>
    <n v="165.07400000000001"/>
    <n v="1434.8739999999998"/>
    <d v="2022-02-01T00:00:00"/>
    <n v="0"/>
    <x v="10"/>
    <d v="2022-02-23T00:00:00"/>
    <n v="177"/>
    <n v="0"/>
    <n v="0"/>
    <s v="Nathan Kyme"/>
    <s v="Winter Access Maintenance"/>
    <m/>
    <s v="VC7556-2019-017"/>
    <s v="929 OF"/>
    <m/>
    <m/>
    <m/>
    <s v="Approved"/>
    <m/>
    <m/>
    <s v="WAM Activities in Prairie River"/>
    <n v="6"/>
    <s v="C171-C185"/>
    <s v="Prairie River"/>
    <n v="0"/>
    <d v="2022-02-13T00:00:00"/>
    <m/>
    <s v="36"/>
    <d v="2022-02-16T00:00:00"/>
    <s v=""/>
    <s v=""/>
    <m/>
    <m/>
    <m/>
    <s v="Mike Lecocq"/>
    <s v="06"/>
    <s v="Corbiere and Sons Contracting1144520220201-3Grader - Cat 12 to 14 or equal- After Jan 10101269.8"/>
    <s v="Corbiere and Sons Contracting1144520220201-3Grader - Cat 12 to 14 or equal- After Jan 10101269.8INV #164"/>
    <s v=""/>
    <s v="CZ - Winter Maintenance"/>
    <x v="5"/>
  </r>
  <r>
    <x v="1"/>
    <n v="6"/>
    <n v="0"/>
    <n v="11443"/>
    <s v="20220131-5"/>
    <n v="53510611"/>
    <s v="Access"/>
    <n v="0"/>
    <s v="Operator - Principle - After Jan 10"/>
    <n v="75"/>
    <n v="12"/>
    <s v="HR"/>
    <s v=""/>
    <s v=""/>
    <s v="75"/>
    <s v="0"/>
    <n v="900"/>
    <n v="117"/>
    <n v="1016.9999999999999"/>
    <d v="2022-01-31T00:00:00"/>
    <n v="0"/>
    <x v="10"/>
    <d v="2022-02-23T00:00:00"/>
    <n v="177"/>
    <n v="0"/>
    <n v="0"/>
    <s v="Nathan Kyme"/>
    <s v="Winter Access Maintenance"/>
    <m/>
    <s v="VC7556-2019-017"/>
    <s v="929 OF"/>
    <m/>
    <m/>
    <m/>
    <s v="Approved"/>
    <m/>
    <m/>
    <s v="WAM Activities in Del Lake"/>
    <n v="6"/>
    <s v="C130-C151"/>
    <s v="Lake A"/>
    <n v="0"/>
    <d v="2022-02-13T00:00:00"/>
    <m/>
    <s v="36"/>
    <d v="2022-02-16T00:00:00"/>
    <s v=""/>
    <s v=""/>
    <m/>
    <m/>
    <m/>
    <s v="Mike Lecocq"/>
    <s v="06"/>
    <s v="Corbiere and Sons Contracting1144320220131-5Operator - Principle - After Jan 1012900"/>
    <s v="Corbiere and Sons Contracting1144320220131-5Operator - Principle - After Jan 1012900INV #164"/>
    <s v=""/>
    <s v="CZ - Winter Maintenance"/>
    <x v="5"/>
  </r>
  <r>
    <x v="1"/>
    <n v="6"/>
    <n v="0"/>
    <n v="11443"/>
    <s v="20220131-5"/>
    <n v="53510611"/>
    <s v="Access"/>
    <n v="0"/>
    <s v="Operator - Principle - After Jan 10"/>
    <n v="75"/>
    <n v="11"/>
    <s v="HR"/>
    <s v=""/>
    <s v=""/>
    <s v="0"/>
    <s v="0"/>
    <n v="825"/>
    <n v="107.25"/>
    <n v="932.24999999999989"/>
    <d v="2022-01-31T00:00:00"/>
    <n v="0"/>
    <x v="10"/>
    <d v="2022-02-23T00:00:00"/>
    <n v="177"/>
    <n v="0"/>
    <n v="0"/>
    <s v="Nathan Kyme"/>
    <s v="Winter Access Maintenance"/>
    <m/>
    <s v="VC7556-2019-017"/>
    <s v="929 OF"/>
    <m/>
    <m/>
    <m/>
    <s v="Approved"/>
    <m/>
    <m/>
    <s v="WAM Activities in Del Lake"/>
    <n v="6"/>
    <s v="C130-C151"/>
    <s v="Lake A"/>
    <n v="0"/>
    <d v="2022-02-13T00:00:00"/>
    <m/>
    <s v="36"/>
    <d v="2022-02-16T00:00:00"/>
    <s v=""/>
    <s v=""/>
    <m/>
    <m/>
    <m/>
    <s v="Mike Lecocq"/>
    <s v="06"/>
    <s v="Corbiere and Sons Contracting1144320220131-5Operator - Principle - After Jan 1011825"/>
    <s v="Corbiere and Sons Contracting1144320220131-5Operator - Principle - After Jan 1011825INV #164"/>
    <s v=""/>
    <s v="CZ - Winter Maintenance"/>
    <x v="5"/>
  </r>
  <r>
    <x v="1"/>
    <n v="6"/>
    <n v="0"/>
    <n v="11443"/>
    <s v="20220131-5"/>
    <n v="53510611"/>
    <s v="Access"/>
    <n v="0"/>
    <s v="L.O.A."/>
    <n v="210"/>
    <n v="2"/>
    <s v="DAY"/>
    <s v=""/>
    <s v=""/>
    <m/>
    <s v="0"/>
    <n v="420"/>
    <n v="54.6"/>
    <n v="474.59999999999997"/>
    <d v="2022-01-31T00:00:00"/>
    <n v="0"/>
    <x v="10"/>
    <d v="2022-02-23T00:00:00"/>
    <n v="177"/>
    <n v="0"/>
    <n v="0"/>
    <s v="Nathan Kyme"/>
    <s v="Winter Access Maintenance"/>
    <m/>
    <s v="VC7556-2019-017"/>
    <s v="929 OF"/>
    <m/>
    <m/>
    <m/>
    <s v="Approved"/>
    <m/>
    <m/>
    <s v="WAM Activities in Del Lake"/>
    <n v="6"/>
    <s v="C130-C151"/>
    <s v="Lake A"/>
    <n v="0"/>
    <d v="2022-02-13T00:00:00"/>
    <m/>
    <s v="36"/>
    <d v="2022-02-16T00:00:00"/>
    <s v=""/>
    <s v=""/>
    <m/>
    <m/>
    <m/>
    <s v="Mike Lecocq"/>
    <s v="06"/>
    <s v="Corbiere and Sons Contracting1144320220131-5L.O.A.2420"/>
    <s v="Corbiere and Sons Contracting1144320220131-5L.O.A.2420INV #164"/>
    <s v=""/>
    <s v="CZ - Winter Maintenance"/>
    <x v="5"/>
  </r>
  <r>
    <x v="1"/>
    <n v="6"/>
    <n v="0"/>
    <n v="11443"/>
    <s v="20220131-5"/>
    <n v="53510611"/>
    <s v="Access"/>
    <n v="0"/>
    <s v="Pickup w/ plow and sander"/>
    <n v="80"/>
    <n v="12"/>
    <m/>
    <s v="0"/>
    <s v="0"/>
    <s v=""/>
    <s v=""/>
    <n v="960"/>
    <n v="124.80000000000001"/>
    <n v="1084.8"/>
    <d v="2022-01-31T00:00:00"/>
    <n v="0"/>
    <x v="10"/>
    <d v="2022-02-23T00:00:00"/>
    <n v="177"/>
    <n v="0"/>
    <n v="0"/>
    <s v="Nathan Kyme"/>
    <s v="Winter Access Maintenance"/>
    <m/>
    <s v="VC7556-2019-017"/>
    <s v="929 OF"/>
    <m/>
    <m/>
    <m/>
    <s v="Approved"/>
    <m/>
    <m/>
    <s v="WAM Activities in Del Lake"/>
    <n v="6"/>
    <s v="C130-C151"/>
    <s v="Lake A"/>
    <n v="0"/>
    <d v="2022-02-13T00:00:00"/>
    <m/>
    <s v="36"/>
    <d v="2022-02-16T00:00:00"/>
    <s v=""/>
    <s v=""/>
    <m/>
    <m/>
    <m/>
    <s v="Mike Lecocq"/>
    <s v="06"/>
    <s v="Corbiere and Sons Contracting1144320220131-5Pickup w/ plow and sander12960"/>
    <s v="Corbiere and Sons Contracting1144320220131-5Pickup w/ plow and sander12960INV #164"/>
    <s v=""/>
    <s v="CZ - Winter Maintenance"/>
    <x v="5"/>
  </r>
  <r>
    <x v="1"/>
    <n v="6"/>
    <n v="0"/>
    <n v="11443"/>
    <s v="20220131-5"/>
    <n v="53510611"/>
    <s v="Access"/>
    <n v="0"/>
    <s v="Light Truck - Pick up- After Jan 10"/>
    <n v="243.75"/>
    <n v="1"/>
    <s v="DAY"/>
    <s v="0"/>
    <s v="0"/>
    <s v=""/>
    <s v=""/>
    <n v="243.75"/>
    <n v="31.6875"/>
    <n v="275.4375"/>
    <d v="2022-01-31T00:00:00"/>
    <n v="0"/>
    <x v="10"/>
    <d v="2022-02-23T00:00:00"/>
    <n v="177"/>
    <n v="0"/>
    <n v="0"/>
    <s v="Nathan Kyme"/>
    <s v="Winter Access Maintenance"/>
    <m/>
    <s v="VC7556-2019-017"/>
    <s v="929 OF"/>
    <m/>
    <m/>
    <m/>
    <s v="Approved"/>
    <m/>
    <m/>
    <s v="WAM Activities in Del Lake"/>
    <n v="6"/>
    <s v="C130-C151"/>
    <s v="Lake A"/>
    <n v="0"/>
    <d v="2022-02-13T00:00:00"/>
    <m/>
    <s v="36"/>
    <d v="2022-02-16T00:00:00"/>
    <s v=""/>
    <s v=""/>
    <m/>
    <m/>
    <m/>
    <s v="Mike Lecocq"/>
    <s v="06"/>
    <s v="Corbiere and Sons Contracting1144320220131-5Light Truck - Pick up- After Jan 101243.75"/>
    <s v="Corbiere and Sons Contracting1144320220131-5Light Truck - Pick up- After Jan 101243.75INV #164"/>
    <s v=""/>
    <s v="CZ - Winter Maintenance"/>
    <x v="5"/>
  </r>
  <r>
    <x v="1"/>
    <n v="6"/>
    <n v="0"/>
    <n v="11443"/>
    <s v="20220131-5"/>
    <n v="53510611"/>
    <s v="Access"/>
    <n v="0"/>
    <s v="Grader - Cat 12 to 14 or equal- After Jan 10"/>
    <n v="126.98"/>
    <n v="10"/>
    <s v="Dynamic"/>
    <s v="0"/>
    <s v="0"/>
    <s v=""/>
    <s v=""/>
    <n v="1269.8"/>
    <n v="165.07400000000001"/>
    <n v="1434.8739999999998"/>
    <d v="2022-01-31T00:00:00"/>
    <n v="0"/>
    <x v="10"/>
    <d v="2022-02-23T00:00:00"/>
    <n v="177"/>
    <n v="0"/>
    <n v="0"/>
    <s v="Nathan Kyme"/>
    <s v="Winter Access Maintenance"/>
    <m/>
    <s v="VC7556-2019-017"/>
    <s v="929 OF"/>
    <m/>
    <m/>
    <m/>
    <s v="Approved"/>
    <m/>
    <m/>
    <s v="WAM Activities in Del Lake"/>
    <n v="6"/>
    <s v="C130-C151"/>
    <s v="Lake A"/>
    <n v="0"/>
    <d v="2022-02-13T00:00:00"/>
    <m/>
    <s v="36"/>
    <d v="2022-02-16T00:00:00"/>
    <s v=""/>
    <s v=""/>
    <m/>
    <m/>
    <m/>
    <s v="Mike Lecocq"/>
    <s v="06"/>
    <s v="Corbiere and Sons Contracting1144320220131-5Grader - Cat 12 to 14 or equal- After Jan 10101269.8"/>
    <s v="Corbiere and Sons Contracting1144320220131-5Grader - Cat 12 to 14 or equal- After Jan 10101269.8INV #164"/>
    <s v=""/>
    <s v="CZ - Winter Maintenance"/>
    <x v="5"/>
  </r>
  <r>
    <x v="1"/>
    <n v="6"/>
    <n v="0"/>
    <n v="11442"/>
    <s v="20220131-4"/>
    <n v="53510611"/>
    <s v="Access"/>
    <n v="0"/>
    <s v="Operator - Principle - After Jan 10"/>
    <n v="75"/>
    <n v="11"/>
    <s v="HR"/>
    <s v=""/>
    <s v=""/>
    <s v="0"/>
    <s v="0"/>
    <n v="825"/>
    <n v="107.25"/>
    <n v="932.24999999999989"/>
    <d v="2022-01-31T00:00:00"/>
    <n v="0"/>
    <x v="10"/>
    <d v="2022-02-23T00:00:00"/>
    <n v="177"/>
    <n v="0"/>
    <n v="0"/>
    <s v="Nathan Kyme"/>
    <s v="Winter Access Maintenance"/>
    <m/>
    <s v="VC7556-2019-017"/>
    <s v="929 OF"/>
    <m/>
    <m/>
    <m/>
    <s v="Approved"/>
    <m/>
    <m/>
    <s v="WAM Activities in Del Lake"/>
    <n v="6"/>
    <s v="C244-C247"/>
    <s v="Mink Creek"/>
    <n v="0"/>
    <d v="2022-02-13T00:00:00"/>
    <m/>
    <s v="36"/>
    <d v="2022-02-16T00:00:00"/>
    <s v=""/>
    <s v=""/>
    <m/>
    <m/>
    <m/>
    <s v="Mike Lecocq"/>
    <s v="06"/>
    <s v="Corbiere and Sons Contracting1144220220131-4Operator - Principle - After Jan 1011825"/>
    <s v="Corbiere and Sons Contracting1144220220131-4Operator - Principle - After Jan 1011825INV #164"/>
    <s v=""/>
    <s v="CZ - Winter Maintenance"/>
    <x v="5"/>
  </r>
  <r>
    <x v="1"/>
    <n v="6"/>
    <n v="0"/>
    <n v="11442"/>
    <s v="20220131-4"/>
    <n v="53510611"/>
    <s v="Access"/>
    <n v="0"/>
    <s v="L.O.A."/>
    <n v="210"/>
    <n v="1"/>
    <s v="DAY"/>
    <s v=""/>
    <s v=""/>
    <s v="0"/>
    <s v="0"/>
    <n v="210"/>
    <n v="27.3"/>
    <n v="237.29999999999998"/>
    <d v="2022-01-31T00:00:00"/>
    <n v="0"/>
    <x v="10"/>
    <d v="2022-02-23T00:00:00"/>
    <n v="177"/>
    <n v="0"/>
    <n v="0"/>
    <s v="Nathan Kyme"/>
    <s v="Winter Access Maintenance"/>
    <m/>
    <s v="VC7556-2019-017"/>
    <s v="929 OF"/>
    <m/>
    <m/>
    <m/>
    <s v="Approved"/>
    <m/>
    <m/>
    <s v="WAM Activities in Del Lake"/>
    <n v="6"/>
    <s v="C244-C247"/>
    <s v="Mink Creek"/>
    <n v="0"/>
    <d v="2022-02-13T00:00:00"/>
    <m/>
    <s v="36"/>
    <d v="2022-02-16T00:00:00"/>
    <s v=""/>
    <s v=""/>
    <m/>
    <m/>
    <m/>
    <s v="Mike Lecocq"/>
    <s v="06"/>
    <s v="Corbiere and Sons Contracting1144220220131-4L.O.A.1210"/>
    <s v="Corbiere and Sons Contracting1144220220131-4L.O.A.1210INV #164"/>
    <s v=""/>
    <s v="CZ - Winter Maintenance"/>
    <x v="5"/>
  </r>
  <r>
    <x v="1"/>
    <n v="6"/>
    <n v="0"/>
    <n v="11442"/>
    <s v="20220131-4"/>
    <n v="53510611"/>
    <s v="Access"/>
    <n v="0"/>
    <s v="Light Truck - Pick up- After Jan 10"/>
    <n v="243.75"/>
    <n v="1"/>
    <s v="DAY"/>
    <s v="0"/>
    <s v="0"/>
    <s v=""/>
    <s v=""/>
    <n v="243.75"/>
    <n v="31.6875"/>
    <n v="275.4375"/>
    <d v="2022-01-31T00:00:00"/>
    <n v="0"/>
    <x v="10"/>
    <d v="2022-02-23T00:00:00"/>
    <n v="177"/>
    <n v="0"/>
    <n v="0"/>
    <s v="Nathan Kyme"/>
    <s v="Winter Access Maintenance"/>
    <m/>
    <s v="VC7556-2019-017"/>
    <s v="929 OF"/>
    <m/>
    <m/>
    <m/>
    <s v="Approved"/>
    <m/>
    <m/>
    <s v="WAM Activities in Del Lake"/>
    <n v="6"/>
    <s v="C244-C247"/>
    <s v="Mink Creek"/>
    <n v="0"/>
    <d v="2022-02-13T00:00:00"/>
    <m/>
    <s v="36"/>
    <d v="2022-02-16T00:00:00"/>
    <s v=""/>
    <s v=""/>
    <m/>
    <m/>
    <m/>
    <s v="Mike Lecocq"/>
    <s v="06"/>
    <s v="Corbiere and Sons Contracting1144220220131-4Light Truck - Pick up- After Jan 101243.75"/>
    <s v="Corbiere and Sons Contracting1144220220131-4Light Truck - Pick up- After Jan 101243.75INV #164"/>
    <s v=""/>
    <s v="CZ - Winter Maintenance"/>
    <x v="5"/>
  </r>
  <r>
    <x v="1"/>
    <n v="6"/>
    <n v="0"/>
    <n v="11442"/>
    <s v="20220131-4"/>
    <n v="53510611"/>
    <s v="Access"/>
    <n v="0"/>
    <s v="Grader - Cat 12 to 14 or equal- After Jan 10"/>
    <n v="126.98"/>
    <n v="10"/>
    <s v="Dynamic"/>
    <s v="0"/>
    <s v="0"/>
    <s v=""/>
    <s v=""/>
    <n v="1269.8"/>
    <n v="165.07400000000001"/>
    <n v="1434.8739999999998"/>
    <d v="2022-01-31T00:00:00"/>
    <n v="0"/>
    <x v="10"/>
    <d v="2022-02-23T00:00:00"/>
    <n v="177"/>
    <n v="0"/>
    <n v="0"/>
    <s v="Nathan Kyme"/>
    <s v="Winter Access Maintenance"/>
    <m/>
    <s v="VC7556-2019-017"/>
    <s v="929 OF"/>
    <m/>
    <m/>
    <m/>
    <s v="Approved"/>
    <m/>
    <m/>
    <s v="WAM Activities in Del Lake"/>
    <n v="6"/>
    <s v="C244-C247"/>
    <s v="Mink Creek"/>
    <n v="0"/>
    <d v="2022-02-13T00:00:00"/>
    <m/>
    <s v="36"/>
    <d v="2022-02-16T00:00:00"/>
    <s v=""/>
    <s v=""/>
    <m/>
    <m/>
    <m/>
    <s v="Mike Lecocq"/>
    <s v="06"/>
    <s v="Corbiere and Sons Contracting1144220220131-4Grader - Cat 12 to 14 or equal- After Jan 10101269.8"/>
    <s v="Corbiere and Sons Contracting1144220220131-4Grader - Cat 12 to 14 or equal- After Jan 10101269.8INV #164"/>
    <s v=""/>
    <s v="CZ - Winter Maintenance"/>
    <x v="5"/>
  </r>
  <r>
    <x v="1"/>
    <n v="6"/>
    <n v="0"/>
    <n v="11439"/>
    <s v="20220130-6"/>
    <n v="53510611"/>
    <s v="Access"/>
    <n v="0"/>
    <s v="Operator - Principle - After Jan 10"/>
    <n v="75"/>
    <n v="5"/>
    <s v="HR"/>
    <s v=""/>
    <s v=""/>
    <s v="0"/>
    <s v="0"/>
    <n v="375"/>
    <n v="48.75"/>
    <n v="423.74999999999994"/>
    <d v="2022-01-30T00:00:00"/>
    <n v="0"/>
    <x v="10"/>
    <d v="2022-02-23T00:00:00"/>
    <n v="177"/>
    <n v="0"/>
    <n v="0"/>
    <s v="Nathan Kyme"/>
    <s v="Winter Access Maintenance"/>
    <m/>
    <s v="VC7556-2019-017"/>
    <s v="929 OF"/>
    <m/>
    <m/>
    <m/>
    <s v="Approved"/>
    <m/>
    <m/>
    <s v="WAM Activities in Peninsula"/>
    <n v="6"/>
    <s v="C268-D005"/>
    <s v="Peninsula"/>
    <n v="0"/>
    <d v="2022-02-04T00:00:00"/>
    <m/>
    <s v="37"/>
    <d v="2022-02-05T00:00:00"/>
    <s v=""/>
    <s v=""/>
    <m/>
    <m/>
    <m/>
    <s v="Harold Furlong"/>
    <s v="06"/>
    <s v="Corbiere and Sons Contracting1143920220130-6Operator - Principle - After Jan 105375"/>
    <s v="Corbiere and Sons Contracting1143920220130-6Operator - Principle - After Jan 105375INV #164"/>
    <s v=""/>
    <s v="CZ - Winter Maintenance"/>
    <x v="5"/>
  </r>
  <r>
    <x v="1"/>
    <n v="6"/>
    <n v="0"/>
    <n v="11439"/>
    <s v="20220130-6"/>
    <n v="53510611"/>
    <s v="Access"/>
    <n v="0"/>
    <s v="Light Truck - Pick up- After Jan 10"/>
    <n v="243.75"/>
    <n v="1"/>
    <s v="DAY"/>
    <s v="0"/>
    <s v="0"/>
    <s v=""/>
    <s v=""/>
    <n v="243.75"/>
    <n v="31.6875"/>
    <n v="275.4375"/>
    <d v="2022-01-30T00:00:00"/>
    <n v="0"/>
    <x v="10"/>
    <d v="2022-02-23T00:00:00"/>
    <n v="177"/>
    <n v="0"/>
    <n v="0"/>
    <s v="Nathan Kyme"/>
    <s v="Winter Access Maintenance"/>
    <m/>
    <s v="VC7556-2019-017"/>
    <s v="929 OF"/>
    <m/>
    <m/>
    <m/>
    <s v="Approved"/>
    <m/>
    <m/>
    <s v="WAM Activities in Peninsula"/>
    <n v="6"/>
    <s v="C268-D005"/>
    <s v="Peninsula"/>
    <n v="0"/>
    <d v="2022-02-04T00:00:00"/>
    <m/>
    <s v="37"/>
    <d v="2022-02-05T00:00:00"/>
    <s v=""/>
    <s v=""/>
    <m/>
    <m/>
    <m/>
    <s v="Harold Furlong"/>
    <s v="06"/>
    <s v="Corbiere and Sons Contracting1143920220130-6Light Truck - Pick up- After Jan 101243.75"/>
    <s v="Corbiere and Sons Contracting1143920220130-6Light Truck - Pick up- After Jan 101243.75INV #164"/>
    <s v=""/>
    <s v="CZ - Winter Maintenance"/>
    <x v="5"/>
  </r>
  <r>
    <x v="1"/>
    <n v="6"/>
    <n v="0"/>
    <n v="11439"/>
    <s v="20220130-6"/>
    <n v="53510611"/>
    <s v="Access"/>
    <n v="0"/>
    <s v="Dozer D6 or equal- After Jan 10"/>
    <n v="131.47999999999999"/>
    <n v="4"/>
    <s v="Dynamic"/>
    <s v="98.61"/>
    <s v="0"/>
    <s v=""/>
    <s v=""/>
    <n v="525.91999999999996"/>
    <n v="68.369599999999991"/>
    <n v="594.28959999999995"/>
    <d v="2022-01-30T00:00:00"/>
    <n v="0"/>
    <x v="10"/>
    <d v="2022-02-23T00:00:00"/>
    <n v="177"/>
    <n v="0"/>
    <n v="0"/>
    <s v="Nathan Kyme"/>
    <s v="Winter Access Maintenance"/>
    <m/>
    <s v="VC7556-2019-017"/>
    <s v="929 OF"/>
    <m/>
    <m/>
    <m/>
    <s v="Approved"/>
    <m/>
    <m/>
    <s v="WAM Activities in Peninsula"/>
    <n v="6"/>
    <s v="C268-D005"/>
    <s v="Peninsula"/>
    <n v="0"/>
    <d v="2022-02-04T00:00:00"/>
    <m/>
    <s v="37"/>
    <d v="2022-02-05T00:00:00"/>
    <s v=""/>
    <s v=""/>
    <m/>
    <m/>
    <m/>
    <s v="Harold Furlong"/>
    <s v="06"/>
    <s v="Corbiere and Sons Contracting1143920220130-6Dozer D6 or equal- After Jan 104525.92"/>
    <s v="Corbiere and Sons Contracting1143920220130-6Dozer D6 or equal- After Jan 104525.92INV #164"/>
    <s v=""/>
    <s v="CZ - Winter Maintenance"/>
    <x v="5"/>
  </r>
  <r>
    <x v="1"/>
    <n v="6"/>
    <n v="0"/>
    <n v="11438"/>
    <s v="20220130-5"/>
    <n v="53510611"/>
    <s v="Access"/>
    <n v="0"/>
    <s v="Operator - Principle - After Jan 10"/>
    <n v="75"/>
    <n v="12"/>
    <s v="HR"/>
    <s v=""/>
    <s v=""/>
    <s v="75"/>
    <s v="0"/>
    <n v="900"/>
    <n v="117"/>
    <n v="1016.9999999999999"/>
    <d v="2022-01-30T00:00:00"/>
    <n v="0"/>
    <x v="10"/>
    <d v="2022-02-23T00:00:00"/>
    <n v="177"/>
    <n v="0"/>
    <n v="0"/>
    <s v="Nathan Kyme"/>
    <s v="Winter Access Maintenance"/>
    <m/>
    <s v="VC7556-2019-017"/>
    <s v="929 OF"/>
    <m/>
    <m/>
    <m/>
    <s v="Approved"/>
    <m/>
    <m/>
    <s v="WAM Activities in LAKE A"/>
    <n v="6"/>
    <s v="C130-C151"/>
    <s v="Lake A"/>
    <n v="0"/>
    <d v="2022-02-04T00:00:00"/>
    <m/>
    <s v="37"/>
    <d v="2022-02-05T00:00:00"/>
    <s v=""/>
    <s v=""/>
    <m/>
    <m/>
    <m/>
    <s v="Harold Furlong"/>
    <s v="06"/>
    <s v="Corbiere and Sons Contracting1143820220130-5Operator - Principle - After Jan 1012900"/>
    <s v="Corbiere and Sons Contracting1143820220130-5Operator - Principle - After Jan 1012900INV #164"/>
    <s v=""/>
    <s v="CZ - Winter Maintenance"/>
    <x v="5"/>
  </r>
  <r>
    <x v="1"/>
    <n v="6"/>
    <n v="0"/>
    <n v="11438"/>
    <s v="20220130-5"/>
    <n v="53510611"/>
    <s v="Access"/>
    <n v="0"/>
    <s v="Operator - Principle - After Jan 10"/>
    <n v="75"/>
    <n v="11"/>
    <s v="HR"/>
    <s v=""/>
    <s v=""/>
    <s v="0"/>
    <s v="0"/>
    <n v="825"/>
    <n v="107.25"/>
    <n v="932.24999999999989"/>
    <d v="2022-01-30T00:00:00"/>
    <n v="0"/>
    <x v="10"/>
    <d v="2022-02-23T00:00:00"/>
    <n v="177"/>
    <n v="0"/>
    <n v="0"/>
    <s v="Nathan Kyme"/>
    <s v="Winter Access Maintenance"/>
    <m/>
    <s v="VC7556-2019-017"/>
    <s v="929 OF"/>
    <m/>
    <m/>
    <m/>
    <s v="Approved"/>
    <m/>
    <m/>
    <s v="WAM Activities in LAKE A"/>
    <n v="6"/>
    <s v="C130-C151"/>
    <s v="Lake A"/>
    <n v="0"/>
    <d v="2022-02-04T00:00:00"/>
    <m/>
    <s v="37"/>
    <d v="2022-02-05T00:00:00"/>
    <s v=""/>
    <s v=""/>
    <m/>
    <m/>
    <m/>
    <s v="Harold Furlong"/>
    <s v="06"/>
    <s v="Corbiere and Sons Contracting1143820220130-5Operator - Principle - After Jan 1011825"/>
    <s v="Corbiere and Sons Contracting1143820220130-5Operator - Principle - After Jan 1011825INV #164"/>
    <s v=""/>
    <s v="CZ - Winter Maintenance"/>
    <x v="5"/>
  </r>
  <r>
    <x v="1"/>
    <n v="6"/>
    <n v="0"/>
    <n v="11438"/>
    <s v="20220130-5"/>
    <n v="53510611"/>
    <s v="Access"/>
    <n v="0"/>
    <s v="L.O.A."/>
    <n v="210"/>
    <n v="2"/>
    <s v="DAY"/>
    <s v=""/>
    <s v=""/>
    <m/>
    <s v="0"/>
    <n v="420"/>
    <n v="54.6"/>
    <n v="474.59999999999997"/>
    <d v="2022-01-30T00:00:00"/>
    <n v="0"/>
    <x v="10"/>
    <d v="2022-02-23T00:00:00"/>
    <n v="177"/>
    <n v="0"/>
    <n v="0"/>
    <s v="Nathan Kyme"/>
    <s v="Winter Access Maintenance"/>
    <m/>
    <s v="VC7556-2019-017"/>
    <s v="929 OF"/>
    <m/>
    <m/>
    <m/>
    <s v="Approved"/>
    <m/>
    <m/>
    <s v="WAM Activities in LAKE A"/>
    <n v="6"/>
    <s v="C130-C151"/>
    <s v="Lake A"/>
    <n v="0"/>
    <d v="2022-02-04T00:00:00"/>
    <m/>
    <s v="37"/>
    <d v="2022-02-05T00:00:00"/>
    <s v=""/>
    <s v=""/>
    <m/>
    <m/>
    <m/>
    <s v="Harold Furlong"/>
    <s v="06"/>
    <s v="Corbiere and Sons Contracting1143820220130-5L.O.A.2420"/>
    <s v="Corbiere and Sons Contracting1143820220130-5L.O.A.2420INV #164"/>
    <s v=""/>
    <s v="CZ - Winter Maintenance"/>
    <x v="5"/>
  </r>
  <r>
    <x v="1"/>
    <n v="6"/>
    <n v="0"/>
    <n v="11438"/>
    <s v="20220130-5"/>
    <n v="53510611"/>
    <s v="Access"/>
    <n v="0"/>
    <s v="Pickup w/ plow and sander"/>
    <n v="80"/>
    <n v="12"/>
    <m/>
    <s v="0"/>
    <s v="0"/>
    <s v=""/>
    <s v=""/>
    <n v="960"/>
    <n v="124.80000000000001"/>
    <n v="1084.8"/>
    <d v="2022-01-30T00:00:00"/>
    <n v="0"/>
    <x v="10"/>
    <d v="2022-02-23T00:00:00"/>
    <n v="177"/>
    <n v="0"/>
    <n v="0"/>
    <s v="Nathan Kyme"/>
    <s v="Winter Access Maintenance"/>
    <m/>
    <s v="VC7556-2019-017"/>
    <s v="929 OF"/>
    <m/>
    <m/>
    <m/>
    <s v="Approved"/>
    <m/>
    <m/>
    <s v="WAM Activities in LAKE A"/>
    <n v="6"/>
    <s v="C130-C151"/>
    <s v="Lake A"/>
    <n v="0"/>
    <d v="2022-02-04T00:00:00"/>
    <m/>
    <s v="37"/>
    <d v="2022-02-05T00:00:00"/>
    <s v=""/>
    <s v=""/>
    <m/>
    <m/>
    <m/>
    <s v="Harold Furlong"/>
    <s v="06"/>
    <s v="Corbiere and Sons Contracting1143820220130-5Pickup w/ plow and sander12960"/>
    <s v="Corbiere and Sons Contracting1143820220130-5Pickup w/ plow and sander12960INV #164"/>
    <s v=""/>
    <s v="CZ - Winter Maintenance"/>
    <x v="5"/>
  </r>
  <r>
    <x v="1"/>
    <n v="6"/>
    <n v="0"/>
    <n v="11438"/>
    <s v="20220130-5"/>
    <n v="53510611"/>
    <s v="Access"/>
    <n v="0"/>
    <s v="Light Truck - Pick up- After Jan 10"/>
    <n v="243.75"/>
    <n v="1"/>
    <s v="DAY"/>
    <s v="0"/>
    <s v="0"/>
    <s v=""/>
    <s v=""/>
    <n v="243.75"/>
    <n v="31.6875"/>
    <n v="275.4375"/>
    <d v="2022-01-30T00:00:00"/>
    <n v="0"/>
    <x v="10"/>
    <d v="2022-02-23T00:00:00"/>
    <n v="177"/>
    <n v="0"/>
    <n v="0"/>
    <s v="Nathan Kyme"/>
    <s v="Winter Access Maintenance"/>
    <m/>
    <s v="VC7556-2019-017"/>
    <s v="929 OF"/>
    <m/>
    <m/>
    <m/>
    <s v="Approved"/>
    <m/>
    <m/>
    <s v="WAM Activities in LAKE A"/>
    <n v="6"/>
    <s v="C130-C151"/>
    <s v="Lake A"/>
    <n v="0"/>
    <d v="2022-02-04T00:00:00"/>
    <m/>
    <s v="37"/>
    <d v="2022-02-05T00:00:00"/>
    <s v=""/>
    <s v=""/>
    <m/>
    <m/>
    <m/>
    <s v="Harold Furlong"/>
    <s v="06"/>
    <s v="Corbiere and Sons Contracting1143820220130-5Light Truck - Pick up- After Jan 101243.75"/>
    <s v="Corbiere and Sons Contracting1143820220130-5Light Truck - Pick up- After Jan 101243.75INV #164"/>
    <s v=""/>
    <s v="CZ - Winter Maintenance"/>
    <x v="5"/>
  </r>
  <r>
    <x v="1"/>
    <n v="6"/>
    <n v="0"/>
    <n v="11438"/>
    <s v="20220130-5"/>
    <n v="53510611"/>
    <s v="Access"/>
    <n v="0"/>
    <s v="Grader - Cat 12 to 14 or equal- After Jan 10"/>
    <n v="126.98"/>
    <n v="10"/>
    <s v="Dynamic"/>
    <s v="0"/>
    <s v="0"/>
    <s v=""/>
    <s v=""/>
    <n v="1269.8"/>
    <n v="165.07400000000001"/>
    <n v="1434.8739999999998"/>
    <d v="2022-01-30T00:00:00"/>
    <n v="0"/>
    <x v="10"/>
    <d v="2022-02-23T00:00:00"/>
    <n v="177"/>
    <n v="0"/>
    <n v="0"/>
    <s v="Nathan Kyme"/>
    <s v="Winter Access Maintenance"/>
    <m/>
    <s v="VC7556-2019-017"/>
    <s v="929 OF"/>
    <m/>
    <m/>
    <m/>
    <s v="Approved"/>
    <m/>
    <m/>
    <s v="WAM Activities in LAKE A"/>
    <n v="6"/>
    <s v="C130-C151"/>
    <s v="Lake A"/>
    <n v="0"/>
    <d v="2022-02-04T00:00:00"/>
    <m/>
    <s v="37"/>
    <d v="2022-02-05T00:00:00"/>
    <s v=""/>
    <s v=""/>
    <m/>
    <m/>
    <m/>
    <s v="Harold Furlong"/>
    <s v="06"/>
    <s v="Corbiere and Sons Contracting1143820220130-5Grader - Cat 12 to 14 or equal- After Jan 10101269.8"/>
    <s v="Corbiere and Sons Contracting1143820220130-5Grader - Cat 12 to 14 or equal- After Jan 10101269.8INV #164"/>
    <s v=""/>
    <s v="CZ - Winter Maintenance"/>
    <x v="5"/>
  </r>
  <r>
    <x v="1"/>
    <n v="6"/>
    <n v="0"/>
    <n v="11437"/>
    <s v="20220130-4"/>
    <n v="53510611"/>
    <s v="Access"/>
    <n v="0"/>
    <s v="Operator - Principle - After Jan 10"/>
    <n v="75"/>
    <n v="9"/>
    <s v="HR"/>
    <s v=""/>
    <s v=""/>
    <s v="0"/>
    <s v="0"/>
    <n v="675"/>
    <n v="87.75"/>
    <n v="762.74999999999989"/>
    <d v="2022-01-30T00:00:00"/>
    <n v="0"/>
    <x v="10"/>
    <d v="2022-02-23T00:00:00"/>
    <n v="177"/>
    <n v="0"/>
    <n v="0"/>
    <s v="Nathan Kyme"/>
    <s v="Winter Access Maintenance"/>
    <m/>
    <s v="VC7556-2019-017"/>
    <s v="929 OF"/>
    <m/>
    <m/>
    <m/>
    <s v="Approved"/>
    <m/>
    <m/>
    <s v="WAM Activities in MINK"/>
    <n v="6"/>
    <s v="C244-C247"/>
    <s v="Mink Creek"/>
    <n v="0"/>
    <d v="2022-02-04T00:00:00"/>
    <m/>
    <s v="37"/>
    <d v="2022-02-05T00:00:00"/>
    <s v=""/>
    <s v=""/>
    <m/>
    <m/>
    <m/>
    <s v="Harold Furlong"/>
    <s v="06"/>
    <s v="Corbiere and Sons Contracting1143720220130-4Operator - Principle - After Jan 109675"/>
    <s v="Corbiere and Sons Contracting1143720220130-4Operator - Principle - After Jan 109675INV #164"/>
    <s v=""/>
    <s v="CZ - Winter Maintenance"/>
    <x v="5"/>
  </r>
  <r>
    <x v="1"/>
    <n v="6"/>
    <n v="0"/>
    <n v="11437"/>
    <s v="20220130-4"/>
    <n v="53510611"/>
    <s v="Access"/>
    <n v="0"/>
    <s v="L.O.A."/>
    <n v="210"/>
    <n v="1"/>
    <s v="DAY"/>
    <s v=""/>
    <s v=""/>
    <s v="0"/>
    <s v="0"/>
    <n v="210"/>
    <n v="27.3"/>
    <n v="237.29999999999998"/>
    <d v="2022-01-30T00:00:00"/>
    <n v="0"/>
    <x v="10"/>
    <d v="2022-02-23T00:00:00"/>
    <n v="177"/>
    <n v="0"/>
    <n v="0"/>
    <s v="Nathan Kyme"/>
    <s v="Winter Access Maintenance"/>
    <m/>
    <s v="VC7556-2019-017"/>
    <s v="929 OF"/>
    <m/>
    <m/>
    <m/>
    <s v="Approved"/>
    <m/>
    <m/>
    <s v="WAM Activities in MINK"/>
    <n v="6"/>
    <s v="C244-C247"/>
    <s v="Mink Creek"/>
    <n v="0"/>
    <d v="2022-02-04T00:00:00"/>
    <m/>
    <s v="37"/>
    <d v="2022-02-05T00:00:00"/>
    <s v=""/>
    <s v=""/>
    <m/>
    <m/>
    <m/>
    <s v="Harold Furlong"/>
    <s v="06"/>
    <s v="Corbiere and Sons Contracting1143720220130-4L.O.A.1210"/>
    <s v="Corbiere and Sons Contracting1143720220130-4L.O.A.1210INV #164"/>
    <s v=""/>
    <s v="CZ - Winter Maintenance"/>
    <x v="5"/>
  </r>
  <r>
    <x v="1"/>
    <n v="6"/>
    <n v="0"/>
    <n v="11437"/>
    <s v="20220130-4"/>
    <n v="53510611"/>
    <s v="Access"/>
    <n v="0"/>
    <s v="Light Truck - Pick up- After Jan 10"/>
    <n v="243.75"/>
    <n v="1"/>
    <s v="DAY"/>
    <s v="0"/>
    <s v="0"/>
    <s v=""/>
    <s v=""/>
    <n v="243.75"/>
    <n v="31.6875"/>
    <n v="275.4375"/>
    <d v="2022-01-30T00:00:00"/>
    <n v="0"/>
    <x v="10"/>
    <d v="2022-02-23T00:00:00"/>
    <n v="177"/>
    <n v="0"/>
    <n v="0"/>
    <s v="Nathan Kyme"/>
    <s v="Winter Access Maintenance"/>
    <m/>
    <s v="VC7556-2019-017"/>
    <s v="929 OF"/>
    <m/>
    <m/>
    <m/>
    <s v="Approved"/>
    <m/>
    <m/>
    <s v="WAM Activities in MINK"/>
    <n v="6"/>
    <s v="C244-C247"/>
    <s v="Mink Creek"/>
    <n v="0"/>
    <d v="2022-02-04T00:00:00"/>
    <m/>
    <s v="37"/>
    <d v="2022-02-05T00:00:00"/>
    <s v=""/>
    <s v=""/>
    <m/>
    <m/>
    <m/>
    <s v="Harold Furlong"/>
    <s v="06"/>
    <s v="Corbiere and Sons Contracting1143720220130-4Light Truck - Pick up- After Jan 101243.75"/>
    <s v="Corbiere and Sons Contracting1143720220130-4Light Truck - Pick up- After Jan 101243.75INV #164"/>
    <s v=""/>
    <s v="CZ - Winter Maintenance"/>
    <x v="5"/>
  </r>
  <r>
    <x v="1"/>
    <n v="6"/>
    <n v="0"/>
    <n v="11437"/>
    <s v="20220130-4"/>
    <n v="53510611"/>
    <s v="Access"/>
    <n v="0"/>
    <s v="Grader - Cat 12 to 14 or equal- After Jan 10"/>
    <n v="126.98"/>
    <n v="8"/>
    <s v="Dynamic"/>
    <s v="0"/>
    <s v="0"/>
    <s v=""/>
    <s v=""/>
    <n v="1015.84"/>
    <n v="132.0592"/>
    <n v="1147.8991999999998"/>
    <d v="2022-01-30T00:00:00"/>
    <n v="0"/>
    <x v="10"/>
    <d v="2022-02-23T00:00:00"/>
    <n v="177"/>
    <n v="0"/>
    <n v="0"/>
    <s v="Nathan Kyme"/>
    <s v="Winter Access Maintenance"/>
    <m/>
    <s v="VC7556-2019-017"/>
    <s v="929 OF"/>
    <m/>
    <m/>
    <m/>
    <s v="Approved"/>
    <m/>
    <m/>
    <s v="WAM Activities in MINK"/>
    <n v="6"/>
    <s v="C244-C247"/>
    <s v="Mink Creek"/>
    <n v="0"/>
    <d v="2022-02-04T00:00:00"/>
    <m/>
    <s v="37"/>
    <d v="2022-02-05T00:00:00"/>
    <s v=""/>
    <s v=""/>
    <m/>
    <m/>
    <m/>
    <s v="Harold Furlong"/>
    <s v="06"/>
    <s v="Corbiere and Sons Contracting1143720220130-4Grader - Cat 12 to 14 or equal- After Jan 1081015.84"/>
    <s v="Corbiere and Sons Contracting1143720220130-4Grader - Cat 12 to 14 or equal- After Jan 1081015.84INV #164"/>
    <s v=""/>
    <s v="CZ - Winter Maintenance"/>
    <x v="5"/>
  </r>
  <r>
    <x v="1"/>
    <n v="6"/>
    <n v="0"/>
    <n v="11436"/>
    <s v="20220130-3"/>
    <n v="53510611"/>
    <s v="Access"/>
    <n v="0"/>
    <s v="Operator - Principle - After Jan 10"/>
    <n v="75"/>
    <n v="11"/>
    <s v="HR"/>
    <s v=""/>
    <s v=""/>
    <s v="75"/>
    <s v="0"/>
    <n v="825"/>
    <n v="107.25"/>
    <n v="932.24999999999989"/>
    <d v="2022-01-30T00:00:00"/>
    <n v="0"/>
    <x v="10"/>
    <d v="2022-02-23T00:00:00"/>
    <n v="177"/>
    <n v="0"/>
    <n v="0"/>
    <s v="Nathan Kyme"/>
    <s v="Winter Access Maintenance"/>
    <m/>
    <s v="VC7556-2019-017"/>
    <s v="929 OF"/>
    <m/>
    <m/>
    <m/>
    <s v="Approved"/>
    <m/>
    <m/>
    <s v="WAM Activities in Del Lake"/>
    <n v="6"/>
    <s v="C186-C195"/>
    <s v="Del Lake"/>
    <n v="0"/>
    <d v="2022-02-04T00:00:00"/>
    <m/>
    <s v="37"/>
    <d v="2022-02-05T00:00:00"/>
    <s v=""/>
    <s v=""/>
    <m/>
    <m/>
    <m/>
    <s v="Harold Furlong"/>
    <s v="06"/>
    <s v="Corbiere and Sons Contracting1143620220130-3Operator - Principle - After Jan 1011825"/>
    <s v="Corbiere and Sons Contracting1143620220130-3Operator - Principle - After Jan 1011825INV #164"/>
    <s v=""/>
    <s v="CZ - Winter Maintenance"/>
    <x v="5"/>
  </r>
  <r>
    <x v="1"/>
    <n v="6"/>
    <n v="0"/>
    <n v="11436"/>
    <s v="20220130-3"/>
    <n v="53510611"/>
    <s v="Access"/>
    <n v="0"/>
    <s v="L.O.A."/>
    <n v="210"/>
    <n v="1"/>
    <s v="DAY"/>
    <s v=""/>
    <s v=""/>
    <m/>
    <s v="0"/>
    <n v="210"/>
    <n v="27.3"/>
    <n v="237.29999999999998"/>
    <d v="2022-01-30T00:00:00"/>
    <n v="0"/>
    <x v="10"/>
    <d v="2022-02-23T00:00:00"/>
    <n v="177"/>
    <n v="0"/>
    <n v="0"/>
    <s v="Nathan Kyme"/>
    <s v="Winter Access Maintenance"/>
    <m/>
    <s v="VC7556-2019-017"/>
    <s v="929 OF"/>
    <m/>
    <m/>
    <m/>
    <s v="Approved"/>
    <m/>
    <m/>
    <s v="WAM Activities in Del Lake"/>
    <n v="6"/>
    <s v="C186-C195"/>
    <s v="Del Lake"/>
    <n v="0"/>
    <d v="2022-02-04T00:00:00"/>
    <m/>
    <s v="37"/>
    <d v="2022-02-05T00:00:00"/>
    <s v=""/>
    <s v=""/>
    <m/>
    <m/>
    <m/>
    <s v="Harold Furlong"/>
    <s v="06"/>
    <s v="Corbiere and Sons Contracting1143620220130-3L.O.A.1210"/>
    <s v="Corbiere and Sons Contracting1143620220130-3L.O.A.1210INV #164"/>
    <s v=""/>
    <s v="CZ - Winter Maintenance"/>
    <x v="5"/>
  </r>
  <r>
    <x v="1"/>
    <n v="6"/>
    <n v="0"/>
    <n v="11436"/>
    <s v="20220130-3"/>
    <n v="53510611"/>
    <s v="Access"/>
    <n v="0"/>
    <s v="Light Truck - Pick up- After Jan 10"/>
    <n v="243.75"/>
    <n v="1"/>
    <s v="DAY"/>
    <s v="182.81"/>
    <s v="0"/>
    <s v=""/>
    <s v=""/>
    <n v="243.75"/>
    <n v="31.6875"/>
    <n v="275.4375"/>
    <d v="2022-01-30T00:00:00"/>
    <n v="0"/>
    <x v="10"/>
    <d v="2022-02-23T00:00:00"/>
    <n v="177"/>
    <n v="0"/>
    <n v="0"/>
    <s v="Nathan Kyme"/>
    <s v="Winter Access Maintenance"/>
    <m/>
    <s v="VC7556-2019-017"/>
    <s v="929 OF"/>
    <m/>
    <m/>
    <m/>
    <s v="Approved"/>
    <m/>
    <m/>
    <s v="WAM Activities in Del Lake"/>
    <n v="6"/>
    <s v="C186-C195"/>
    <s v="Del Lake"/>
    <n v="0"/>
    <d v="2022-02-04T00:00:00"/>
    <m/>
    <s v="37"/>
    <d v="2022-02-05T00:00:00"/>
    <s v=""/>
    <s v=""/>
    <m/>
    <m/>
    <m/>
    <s v="Harold Furlong"/>
    <s v="06"/>
    <s v="Corbiere and Sons Contracting1143620220130-3Light Truck - Pick up- After Jan 101243.75"/>
    <s v="Corbiere and Sons Contracting1143620220130-3Light Truck - Pick up- After Jan 101243.75INV #164"/>
    <s v=""/>
    <s v="CZ - Winter Maintenance"/>
    <x v="5"/>
  </r>
  <r>
    <x v="1"/>
    <n v="6"/>
    <n v="0"/>
    <n v="11436"/>
    <s v="20220130-3"/>
    <n v="53510611"/>
    <s v="Access"/>
    <n v="0"/>
    <s v="Grader - Cat 12 to 14 or equal- After Jan 10"/>
    <n v="126.98"/>
    <n v="10"/>
    <s v="Dynamic"/>
    <s v="95.24"/>
    <s v="0"/>
    <s v=""/>
    <s v=""/>
    <n v="1269.8"/>
    <n v="165.07400000000001"/>
    <n v="1434.8739999999998"/>
    <d v="2022-01-30T00:00:00"/>
    <n v="0"/>
    <x v="10"/>
    <d v="2022-02-23T00:00:00"/>
    <n v="177"/>
    <n v="0"/>
    <n v="0"/>
    <s v="Nathan Kyme"/>
    <s v="Winter Access Maintenance"/>
    <m/>
    <s v="VC7556-2019-017"/>
    <s v="929 OF"/>
    <m/>
    <m/>
    <m/>
    <s v="Approved"/>
    <m/>
    <m/>
    <s v="WAM Activities in Del Lake"/>
    <n v="6"/>
    <s v="C186-C195"/>
    <s v="Del Lake"/>
    <n v="0"/>
    <d v="2022-02-04T00:00:00"/>
    <m/>
    <s v="37"/>
    <d v="2022-02-05T00:00:00"/>
    <s v=""/>
    <s v=""/>
    <m/>
    <m/>
    <m/>
    <s v="Harold Furlong"/>
    <s v="06"/>
    <s v="Corbiere and Sons Contracting1143620220130-3Grader - Cat 12 to 14 or equal- After Jan 10101269.8"/>
    <s v="Corbiere and Sons Contracting1143620220130-3Grader - Cat 12 to 14 or equal- After Jan 10101269.8INV #164"/>
    <s v=""/>
    <s v="CZ - Winter Maintenance"/>
    <x v="5"/>
  </r>
  <r>
    <x v="1"/>
    <n v="6"/>
    <n v="0"/>
    <n v="11434"/>
    <s v="20220129-8"/>
    <n v="53510611"/>
    <s v="Access"/>
    <n v="0"/>
    <s v="Operator - Principle - After Jan 10"/>
    <n v="75"/>
    <n v="6"/>
    <s v="HR"/>
    <s v=""/>
    <s v=""/>
    <s v="0"/>
    <s v="0"/>
    <n v="450"/>
    <n v="58.5"/>
    <n v="508.49999999999994"/>
    <d v="2022-01-29T00:00:00"/>
    <n v="0"/>
    <x v="10"/>
    <d v="2022-02-23T00:00:00"/>
    <n v="177"/>
    <n v="0"/>
    <n v="0"/>
    <s v="Nathan Kyme"/>
    <s v="Winter Access Maintenance"/>
    <m/>
    <s v="VC7556-2019-017"/>
    <s v="929 OF"/>
    <m/>
    <m/>
    <m/>
    <s v="Approved"/>
    <m/>
    <m/>
    <s v="WAM Activities in Dead Horse Creek"/>
    <n v="6"/>
    <s v="C203-C209"/>
    <s v="Dead Horse Creek"/>
    <n v="0"/>
    <d v="2022-01-31T00:00:00"/>
    <m/>
    <s v="37"/>
    <d v="2022-02-04T00:00:00"/>
    <s v=""/>
    <s v=""/>
    <m/>
    <m/>
    <m/>
    <s v="Harold Furlong"/>
    <s v="06"/>
    <s v="Corbiere and Sons Contracting1143420220129-8Operator - Principle - After Jan 106450"/>
    <s v="Corbiere and Sons Contracting1143420220129-8Operator - Principle - After Jan 106450INV #164"/>
    <s v=""/>
    <s v="CZ - Winter Maintenance"/>
    <x v="5"/>
  </r>
  <r>
    <x v="1"/>
    <n v="6"/>
    <n v="0"/>
    <n v="11434"/>
    <s v="20220129-8"/>
    <n v="53510611"/>
    <s v="Access"/>
    <n v="0"/>
    <s v="L.O.A."/>
    <n v="210"/>
    <n v="1"/>
    <s v="DAY"/>
    <s v=""/>
    <s v=""/>
    <m/>
    <s v="0"/>
    <n v="210"/>
    <n v="27.3"/>
    <n v="237.29999999999998"/>
    <d v="2022-01-29T00:00:00"/>
    <n v="0"/>
    <x v="10"/>
    <d v="2022-02-23T00:00:00"/>
    <n v="177"/>
    <n v="0"/>
    <n v="0"/>
    <s v="Nathan Kyme"/>
    <s v="Winter Access Maintenance"/>
    <m/>
    <s v="VC7556-2019-017"/>
    <s v="929 OF"/>
    <m/>
    <m/>
    <m/>
    <s v="Approved"/>
    <m/>
    <m/>
    <s v="WAM Activities in Dead Horse Creek"/>
    <n v="6"/>
    <s v="C203-C209"/>
    <s v="Dead Horse Creek"/>
    <n v="0"/>
    <d v="2022-01-31T00:00:00"/>
    <m/>
    <s v="37"/>
    <d v="2022-02-04T00:00:00"/>
    <s v=""/>
    <s v=""/>
    <m/>
    <m/>
    <m/>
    <s v="Harold Furlong"/>
    <s v="06"/>
    <s v="Corbiere and Sons Contracting1143420220129-8L.O.A.1210"/>
    <s v="Corbiere and Sons Contracting1143420220129-8L.O.A.1210INV #164"/>
    <s v=""/>
    <s v="CZ - Winter Maintenance"/>
    <x v="5"/>
  </r>
  <r>
    <x v="1"/>
    <n v="6"/>
    <n v="0"/>
    <n v="11434"/>
    <s v="20220129-8"/>
    <n v="53510611"/>
    <s v="Access"/>
    <n v="0"/>
    <s v="Pickup w/ plow and sander"/>
    <n v="80"/>
    <n v="6"/>
    <m/>
    <s v="0"/>
    <s v="0"/>
    <s v=""/>
    <s v=""/>
    <n v="480"/>
    <n v="62.400000000000006"/>
    <n v="542.4"/>
    <d v="2022-01-29T00:00:00"/>
    <n v="0"/>
    <x v="10"/>
    <d v="2022-02-23T00:00:00"/>
    <n v="177"/>
    <n v="0"/>
    <n v="0"/>
    <s v="Nathan Kyme"/>
    <s v="Winter Access Maintenance"/>
    <m/>
    <s v="VC7556-2019-017"/>
    <s v="929 OF"/>
    <m/>
    <m/>
    <m/>
    <s v="Approved"/>
    <m/>
    <m/>
    <s v="WAM Activities in Dead Horse Creek"/>
    <n v="6"/>
    <s v="C203-C209"/>
    <s v="Dead Horse Creek"/>
    <n v="0"/>
    <d v="2022-01-31T00:00:00"/>
    <m/>
    <s v="37"/>
    <d v="2022-02-04T00:00:00"/>
    <s v=""/>
    <s v=""/>
    <m/>
    <m/>
    <m/>
    <s v="Harold Furlong"/>
    <s v="06"/>
    <s v="Corbiere and Sons Contracting1143420220129-8Pickup w/ plow and sander6480"/>
    <s v="Corbiere and Sons Contracting1143420220129-8Pickup w/ plow and sander6480INV #164"/>
    <s v=""/>
    <s v="CZ - Winter Maintenance"/>
    <x v="5"/>
  </r>
  <r>
    <x v="1"/>
    <n v="6"/>
    <n v="0"/>
    <n v="11433"/>
    <s v="20220129-7"/>
    <n v="53510611"/>
    <s v="Access"/>
    <n v="0"/>
    <s v="Driver - AZ - After Jan 10"/>
    <n v="70"/>
    <n v="5.5"/>
    <s v="HR"/>
    <s v=""/>
    <s v=""/>
    <s v="70"/>
    <s v="0"/>
    <n v="385"/>
    <n v="50.050000000000004"/>
    <n v="435.04999999999995"/>
    <d v="2022-01-29T00:00:00"/>
    <n v="0"/>
    <x v="10"/>
    <d v="2022-02-23T00:00:00"/>
    <n v="177"/>
    <n v="0"/>
    <n v="0"/>
    <s v="Nathan Kyme"/>
    <s v="Winter Access Maintenance"/>
    <m/>
    <s v="VC7556-2019-017"/>
    <s v="929 OF"/>
    <m/>
    <m/>
    <m/>
    <s v="Approved"/>
    <m/>
    <m/>
    <s v="WAM Activities in Peninsula"/>
    <n v="6"/>
    <s v="C268-D005"/>
    <s v="Peninsula"/>
    <n v="0"/>
    <d v="2022-01-31T00:00:00"/>
    <m/>
    <s v="37"/>
    <d v="2022-02-05T00:00:00"/>
    <s v=""/>
    <s v=""/>
    <m/>
    <m/>
    <m/>
    <s v="Harold Furlong"/>
    <s v="06"/>
    <s v="Corbiere and Sons Contracting1143320220129-7Driver - AZ - After Jan 105.5385"/>
    <s v="Corbiere and Sons Contracting1143320220129-7Driver - AZ - After Jan 105.5385INV #164"/>
    <s v=""/>
    <s v="CZ - Winter Maintenance"/>
    <x v="5"/>
  </r>
  <r>
    <x v="1"/>
    <n v="6"/>
    <n v="0"/>
    <n v="11433"/>
    <s v="20220129-7"/>
    <n v="53510611"/>
    <s v="Access"/>
    <n v="0"/>
    <s v="Operator - Principle - After Jan 10"/>
    <n v="75"/>
    <n v="5.5"/>
    <s v="HR"/>
    <s v=""/>
    <s v=""/>
    <s v="0"/>
    <s v="0"/>
    <n v="412.5"/>
    <n v="53.625"/>
    <n v="466.12499999999994"/>
    <d v="2022-01-29T00:00:00"/>
    <n v="0"/>
    <x v="10"/>
    <d v="2022-02-23T00:00:00"/>
    <n v="177"/>
    <n v="0"/>
    <n v="0"/>
    <s v="Nathan Kyme"/>
    <s v="Winter Access Maintenance"/>
    <m/>
    <s v="VC7556-2019-017"/>
    <s v="929 OF"/>
    <m/>
    <m/>
    <m/>
    <s v="Approved"/>
    <m/>
    <m/>
    <s v="WAM Activities in Peninsula"/>
    <n v="6"/>
    <s v="C268-D005"/>
    <s v="Peninsula"/>
    <n v="0"/>
    <d v="2022-01-31T00:00:00"/>
    <m/>
    <s v="37"/>
    <d v="2022-02-05T00:00:00"/>
    <s v=""/>
    <s v=""/>
    <m/>
    <m/>
    <m/>
    <s v="Harold Furlong"/>
    <s v="06"/>
    <s v="Corbiere and Sons Contracting1143320220129-7Operator - Principle - After Jan 105.5412.5"/>
    <s v="Corbiere and Sons Contracting1143320220129-7Operator - Principle - After Jan 105.5412.5INV #164"/>
    <s v=""/>
    <s v="CZ - Winter Maintenance"/>
    <x v="5"/>
  </r>
  <r>
    <x v="1"/>
    <n v="6"/>
    <n v="0"/>
    <n v="11433"/>
    <s v="20220129-7"/>
    <n v="53510611"/>
    <s v="Access"/>
    <n v="0"/>
    <s v="Tractor Trailer - 60 Ton- After Jan 10"/>
    <n v="122.39"/>
    <n v="5.5"/>
    <s v="Dynamic"/>
    <s v="91.79"/>
    <s v="0"/>
    <s v=""/>
    <s v=""/>
    <n v="673.14499999999998"/>
    <n v="87.508849999999995"/>
    <n v="760.65384999999992"/>
    <d v="2022-01-29T00:00:00"/>
    <n v="0"/>
    <x v="10"/>
    <d v="2022-02-23T00:00:00"/>
    <n v="177"/>
    <n v="0"/>
    <n v="0"/>
    <s v="Nathan Kyme"/>
    <s v="Winter Access Maintenance"/>
    <m/>
    <s v="VC7556-2019-017"/>
    <s v="929 OF"/>
    <m/>
    <m/>
    <m/>
    <s v="Approved"/>
    <m/>
    <m/>
    <s v="WAM Activities in Peninsula"/>
    <n v="6"/>
    <s v="C268-D005"/>
    <s v="Peninsula"/>
    <n v="0"/>
    <d v="2022-01-31T00:00:00"/>
    <m/>
    <s v="37"/>
    <d v="2022-02-05T00:00:00"/>
    <s v=""/>
    <s v=""/>
    <m/>
    <m/>
    <m/>
    <s v="Harold Furlong"/>
    <s v="06"/>
    <s v="Corbiere and Sons Contracting1143320220129-7Tractor Trailer - 60 Ton- After Jan 105.5673.145"/>
    <s v="Corbiere and Sons Contracting1143320220129-7Tractor Trailer - 60 Ton- After Jan 105.5673.145INV #164"/>
    <s v=""/>
    <s v="CZ - Winter Maintenance"/>
    <x v="5"/>
  </r>
  <r>
    <x v="1"/>
    <n v="6"/>
    <n v="0"/>
    <n v="11433"/>
    <s v="20220129-7"/>
    <n v="53510611"/>
    <s v="Access"/>
    <n v="0"/>
    <s v="Dozer D6 or equal- After Jan 10"/>
    <n v="131.47999999999999"/>
    <n v="4.5"/>
    <s v="Dynamic"/>
    <s v="0"/>
    <s v="0"/>
    <s v=""/>
    <s v=""/>
    <n v="591.66"/>
    <n v="76.915800000000004"/>
    <n v="668.57579999999984"/>
    <d v="2022-01-29T00:00:00"/>
    <n v="0"/>
    <x v="10"/>
    <d v="2022-02-23T00:00:00"/>
    <n v="177"/>
    <n v="0"/>
    <n v="0"/>
    <s v="Nathan Kyme"/>
    <s v="Winter Access Maintenance"/>
    <m/>
    <s v="VC7556-2019-017"/>
    <s v="929 OF"/>
    <m/>
    <m/>
    <m/>
    <s v="Approved"/>
    <m/>
    <m/>
    <s v="WAM Activities in Peninsula"/>
    <n v="6"/>
    <s v="C268-D005"/>
    <s v="Peninsula"/>
    <n v="0"/>
    <d v="2022-01-31T00:00:00"/>
    <m/>
    <s v="37"/>
    <d v="2022-02-05T00:00:00"/>
    <s v=""/>
    <s v=""/>
    <m/>
    <m/>
    <m/>
    <s v="Harold Furlong"/>
    <s v="06"/>
    <s v="Corbiere and Sons Contracting1143320220129-7Dozer D6 or equal- After Jan 104.5591.66"/>
    <s v="Corbiere and Sons Contracting1143320220129-7Dozer D6 or equal- After Jan 104.5591.66INV #164"/>
    <s v=""/>
    <s v="CZ - Winter Maintenance"/>
    <x v="5"/>
  </r>
  <r>
    <x v="1"/>
    <n v="6"/>
    <n v="0"/>
    <n v="11416"/>
    <s v="20220129-5"/>
    <n v="53510611"/>
    <s v="Access"/>
    <n v="0"/>
    <s v="Operator - Principle - After Jan 10"/>
    <n v="75"/>
    <n v="11"/>
    <s v="HR"/>
    <s v=""/>
    <s v=""/>
    <s v="0"/>
    <s v="0"/>
    <n v="825"/>
    <n v="107.25"/>
    <n v="932.24999999999989"/>
    <d v="2022-01-29T00:00:00"/>
    <n v="0"/>
    <x v="10"/>
    <d v="2022-02-23T00:00:00"/>
    <n v="177"/>
    <n v="0"/>
    <n v="0"/>
    <s v="Nathan Kyme"/>
    <s v="Winter Access Maintenance"/>
    <m/>
    <s v="VC7556-2019-017"/>
    <s v="929 OF"/>
    <m/>
    <m/>
    <m/>
    <s v="Approved"/>
    <m/>
    <m/>
    <s v="WAM Activities in Neys"/>
    <n v="6"/>
    <s v="C219-C235"/>
    <s v="Neys"/>
    <n v="0"/>
    <d v="2022-01-31T00:00:00"/>
    <m/>
    <s v="37"/>
    <d v="2022-02-04T00:00:00"/>
    <s v=""/>
    <s v=""/>
    <m/>
    <m/>
    <m/>
    <s v="Harold Furlong"/>
    <s v="06"/>
    <s v="Corbiere and Sons Contracting1141620220129-5Operator - Principle - After Jan 1011825"/>
    <s v="Corbiere and Sons Contracting1141620220129-5Operator - Principle - After Jan 1011825INV #164"/>
    <s v=""/>
    <s v="CZ - Winter Maintenance"/>
    <x v="5"/>
  </r>
  <r>
    <x v="1"/>
    <n v="6"/>
    <n v="0"/>
    <n v="11416"/>
    <s v="20220129-5"/>
    <n v="53510611"/>
    <s v="Access"/>
    <n v="0"/>
    <s v="L.O.A."/>
    <n v="210"/>
    <n v="1"/>
    <s v="DAY"/>
    <s v=""/>
    <s v=""/>
    <s v="0"/>
    <s v="0"/>
    <n v="210"/>
    <n v="27.3"/>
    <n v="237.29999999999998"/>
    <d v="2022-01-29T00:00:00"/>
    <n v="0"/>
    <x v="10"/>
    <d v="2022-02-23T00:00:00"/>
    <n v="177"/>
    <n v="0"/>
    <n v="0"/>
    <s v="Nathan Kyme"/>
    <s v="Winter Access Maintenance"/>
    <m/>
    <s v="VC7556-2019-017"/>
    <s v="929 OF"/>
    <m/>
    <m/>
    <m/>
    <s v="Approved"/>
    <m/>
    <m/>
    <s v="WAM Activities in Neys"/>
    <n v="6"/>
    <s v="C219-C235"/>
    <s v="Neys"/>
    <n v="0"/>
    <d v="2022-01-31T00:00:00"/>
    <m/>
    <s v="37"/>
    <d v="2022-02-04T00:00:00"/>
    <s v=""/>
    <s v=""/>
    <m/>
    <m/>
    <m/>
    <s v="Harold Furlong"/>
    <s v="06"/>
    <s v="Corbiere and Sons Contracting1141620220129-5L.O.A.1210"/>
    <s v="Corbiere and Sons Contracting1141620220129-5L.O.A.1210INV #164"/>
    <s v=""/>
    <s v="CZ - Winter Maintenance"/>
    <x v="5"/>
  </r>
  <r>
    <x v="1"/>
    <n v="6"/>
    <n v="0"/>
    <n v="11416"/>
    <s v="20220129-5"/>
    <n v="53510611"/>
    <s v="Access"/>
    <n v="0"/>
    <s v="Light Truck - Pick up- After Jan 10"/>
    <n v="243.75"/>
    <n v="1"/>
    <s v="DAY"/>
    <s v="0"/>
    <s v="0"/>
    <s v=""/>
    <s v=""/>
    <n v="243.75"/>
    <n v="31.6875"/>
    <n v="275.4375"/>
    <d v="2022-01-29T00:00:00"/>
    <n v="0"/>
    <x v="10"/>
    <d v="2022-02-23T00:00:00"/>
    <n v="177"/>
    <n v="0"/>
    <n v="0"/>
    <s v="Nathan Kyme"/>
    <s v="Winter Access Maintenance"/>
    <m/>
    <s v="VC7556-2019-017"/>
    <s v="929 OF"/>
    <m/>
    <m/>
    <m/>
    <s v="Approved"/>
    <m/>
    <m/>
    <s v="WAM Activities in Neys"/>
    <n v="6"/>
    <s v="C219-C235"/>
    <s v="Neys"/>
    <n v="0"/>
    <d v="2022-01-31T00:00:00"/>
    <m/>
    <s v="37"/>
    <d v="2022-02-04T00:00:00"/>
    <s v=""/>
    <s v=""/>
    <m/>
    <m/>
    <m/>
    <s v="Harold Furlong"/>
    <s v="06"/>
    <s v="Corbiere and Sons Contracting1141620220129-5Light Truck - Pick up- After Jan 101243.75"/>
    <s v="Corbiere and Sons Contracting1141620220129-5Light Truck - Pick up- After Jan 101243.75INV #164"/>
    <s v=""/>
    <s v="CZ - Winter Maintenance"/>
    <x v="5"/>
  </r>
  <r>
    <x v="1"/>
    <n v="6"/>
    <n v="0"/>
    <n v="11416"/>
    <s v="20220129-5"/>
    <n v="53510611"/>
    <s v="Access"/>
    <n v="0"/>
    <s v="Grader - Cat 12 to 14 or equal- After Jan 10"/>
    <n v="126.98"/>
    <n v="10"/>
    <s v="Dynamic"/>
    <s v="0"/>
    <s v="0"/>
    <s v=""/>
    <s v=""/>
    <n v="1269.8"/>
    <n v="165.07400000000001"/>
    <n v="1434.8739999999998"/>
    <d v="2022-01-29T00:00:00"/>
    <n v="0"/>
    <x v="10"/>
    <d v="2022-02-23T00:00:00"/>
    <n v="177"/>
    <n v="0"/>
    <n v="0"/>
    <s v="Nathan Kyme"/>
    <s v="Winter Access Maintenance"/>
    <m/>
    <s v="VC7556-2019-017"/>
    <s v="929 OF"/>
    <m/>
    <m/>
    <m/>
    <s v="Approved"/>
    <m/>
    <m/>
    <s v="WAM Activities in Neys"/>
    <n v="6"/>
    <s v="C219-C235"/>
    <s v="Neys"/>
    <n v="0"/>
    <d v="2022-01-31T00:00:00"/>
    <m/>
    <s v="37"/>
    <d v="2022-02-04T00:00:00"/>
    <s v=""/>
    <s v=""/>
    <m/>
    <m/>
    <m/>
    <s v="Harold Furlong"/>
    <s v="06"/>
    <s v="Corbiere and Sons Contracting1141620220129-5Grader - Cat 12 to 14 or equal- After Jan 10101269.8"/>
    <s v="Corbiere and Sons Contracting1141620220129-5Grader - Cat 12 to 14 or equal- After Jan 10101269.8INV #164"/>
    <s v=""/>
    <s v="CZ - Winter Maintenance"/>
    <x v="5"/>
  </r>
  <r>
    <x v="1"/>
    <n v="6"/>
    <n v="0"/>
    <n v="11415"/>
    <s v="20220129-4"/>
    <n v="53510611"/>
    <s v="Access"/>
    <n v="0"/>
    <s v="Driver - AZ - After Jan 10"/>
    <n v="70"/>
    <n v="5.5"/>
    <s v="HR"/>
    <s v=""/>
    <s v=""/>
    <s v="70"/>
    <s v="0"/>
    <n v="385"/>
    <n v="50.050000000000004"/>
    <n v="435.04999999999995"/>
    <d v="2022-01-29T00:00:00"/>
    <n v="0"/>
    <x v="10"/>
    <d v="2022-02-23T00:00:00"/>
    <n v="177"/>
    <n v="0"/>
    <n v="0"/>
    <s v="Nathan Kyme"/>
    <s v="Winter Access Maintenance"/>
    <m/>
    <s v="VC7556-2019-017"/>
    <s v="929 OF"/>
    <m/>
    <m/>
    <m/>
    <s v="Approved"/>
    <m/>
    <m/>
    <s v="WAM Activities in Mink Creek"/>
    <n v="6"/>
    <s v="C248 - C256"/>
    <s v="Mink Creek"/>
    <n v="0"/>
    <d v="2022-01-31T00:00:00"/>
    <m/>
    <s v="37"/>
    <d v="2022-02-01T00:00:00"/>
    <s v=""/>
    <s v=""/>
    <m/>
    <m/>
    <m/>
    <s v="Harold Furlong"/>
    <s v="06"/>
    <s v="Corbiere and Sons Contracting1141520220129-4Driver - AZ - After Jan 105.5385"/>
    <s v="Corbiere and Sons Contracting1141520220129-4Driver - AZ - After Jan 105.5385INV #164"/>
    <s v=""/>
    <s v="CZ - Winter Maintenance"/>
    <x v="5"/>
  </r>
  <r>
    <x v="1"/>
    <n v="6"/>
    <n v="0"/>
    <n v="11415"/>
    <s v="20220129-4"/>
    <n v="53510611"/>
    <s v="Access"/>
    <n v="0"/>
    <s v="Operator - Principle - After Jan 10"/>
    <n v="75"/>
    <n v="11"/>
    <s v="HR"/>
    <s v=""/>
    <s v=""/>
    <s v="0"/>
    <s v="0"/>
    <n v="825"/>
    <n v="107.25"/>
    <n v="932.24999999999989"/>
    <d v="2022-01-29T00:00:00"/>
    <n v="0"/>
    <x v="10"/>
    <d v="2022-02-23T00:00:00"/>
    <n v="177"/>
    <n v="0"/>
    <n v="0"/>
    <s v="Nathan Kyme"/>
    <s v="Winter Access Maintenance"/>
    <m/>
    <s v="VC7556-2019-017"/>
    <s v="929 OF"/>
    <m/>
    <m/>
    <m/>
    <s v="Approved"/>
    <m/>
    <m/>
    <s v="WAM Activities in Mink Creek"/>
    <n v="6"/>
    <s v="C248 - C256"/>
    <s v="Mink Creek"/>
    <n v="0"/>
    <d v="2022-01-31T00:00:00"/>
    <m/>
    <s v="37"/>
    <d v="2022-02-01T00:00:00"/>
    <s v=""/>
    <s v=""/>
    <m/>
    <m/>
    <m/>
    <s v="Harold Furlong"/>
    <s v="06"/>
    <s v="Corbiere and Sons Contracting1141520220129-4Operator - Principle - After Jan 1011825"/>
    <s v="Corbiere and Sons Contracting1141520220129-4Operator - Principle - After Jan 1011825INV #164"/>
    <s v=""/>
    <s v="CZ - Winter Maintenance"/>
    <x v="5"/>
  </r>
  <r>
    <x v="1"/>
    <n v="6"/>
    <n v="0"/>
    <n v="11415"/>
    <s v="20220129-4"/>
    <n v="53510611"/>
    <s v="Access"/>
    <n v="0"/>
    <s v="L.O.A."/>
    <n v="210"/>
    <n v="2"/>
    <s v="DAY"/>
    <s v=""/>
    <s v=""/>
    <m/>
    <s v="0"/>
    <n v="420"/>
    <n v="54.6"/>
    <n v="474.59999999999997"/>
    <d v="2022-01-29T00:00:00"/>
    <n v="0"/>
    <x v="10"/>
    <d v="2022-02-23T00:00:00"/>
    <n v="177"/>
    <n v="0"/>
    <n v="0"/>
    <s v="Nathan Kyme"/>
    <s v="Winter Access Maintenance"/>
    <m/>
    <s v="VC7556-2019-017"/>
    <s v="929 OF"/>
    <m/>
    <m/>
    <m/>
    <s v="Approved"/>
    <m/>
    <m/>
    <s v="WAM Activities in Mink Creek"/>
    <n v="6"/>
    <s v="C248 - C256"/>
    <s v="Mink Creek"/>
    <n v="0"/>
    <d v="2022-01-31T00:00:00"/>
    <m/>
    <s v="37"/>
    <d v="2022-02-01T00:00:00"/>
    <s v=""/>
    <s v=""/>
    <m/>
    <m/>
    <m/>
    <s v="Harold Furlong"/>
    <s v="06"/>
    <s v="Corbiere and Sons Contracting1141520220129-4L.O.A.2420"/>
    <s v="Corbiere and Sons Contracting1141520220129-4L.O.A.2420INV #164"/>
    <s v=""/>
    <s v="CZ - Winter Maintenance"/>
    <x v="5"/>
  </r>
  <r>
    <x v="1"/>
    <n v="6"/>
    <n v="0"/>
    <n v="11415"/>
    <s v="20220129-4"/>
    <n v="53510611"/>
    <s v="Access"/>
    <n v="0"/>
    <s v="Tractor Trailer - 60 Ton- After Jan 10"/>
    <n v="122.39"/>
    <n v="5.5"/>
    <s v="Dynamic"/>
    <s v="91.79"/>
    <s v="0"/>
    <s v=""/>
    <s v=""/>
    <n v="673.14499999999998"/>
    <n v="87.508849999999995"/>
    <n v="760.65384999999992"/>
    <d v="2022-01-29T00:00:00"/>
    <n v="0"/>
    <x v="10"/>
    <d v="2022-02-23T00:00:00"/>
    <n v="177"/>
    <n v="0"/>
    <n v="0"/>
    <s v="Nathan Kyme"/>
    <s v="Winter Access Maintenance"/>
    <m/>
    <s v="VC7556-2019-017"/>
    <s v="929 OF"/>
    <m/>
    <m/>
    <m/>
    <s v="Approved"/>
    <m/>
    <m/>
    <s v="WAM Activities in Mink Creek"/>
    <n v="6"/>
    <s v="C248 - C256"/>
    <s v="Mink Creek"/>
    <n v="0"/>
    <d v="2022-01-31T00:00:00"/>
    <m/>
    <s v="37"/>
    <d v="2022-02-01T00:00:00"/>
    <s v=""/>
    <s v=""/>
    <m/>
    <m/>
    <m/>
    <s v="Harold Furlong"/>
    <s v="06"/>
    <s v="Corbiere and Sons Contracting1141520220129-4Tractor Trailer - 60 Ton- After Jan 105.5673.145"/>
    <s v="Corbiere and Sons Contracting1141520220129-4Tractor Trailer - 60 Ton- After Jan 105.5673.145INV #164"/>
    <s v=""/>
    <s v="CZ - Winter Maintenance"/>
    <x v="5"/>
  </r>
  <r>
    <x v="1"/>
    <n v="6"/>
    <n v="0"/>
    <n v="11415"/>
    <s v="20220129-4"/>
    <n v="53510611"/>
    <s v="Access"/>
    <n v="0"/>
    <s v="Light Truck - Pick up- After Jan 10"/>
    <n v="243.75"/>
    <n v="1"/>
    <s v="DAY"/>
    <s v="0"/>
    <s v="0"/>
    <s v=""/>
    <s v=""/>
    <n v="243.75"/>
    <n v="31.6875"/>
    <n v="275.4375"/>
    <d v="2022-01-29T00:00:00"/>
    <n v="0"/>
    <x v="10"/>
    <d v="2022-02-23T00:00:00"/>
    <n v="177"/>
    <n v="0"/>
    <n v="0"/>
    <s v="Nathan Kyme"/>
    <s v="Winter Access Maintenance"/>
    <m/>
    <s v="VC7556-2019-017"/>
    <s v="929 OF"/>
    <m/>
    <m/>
    <m/>
    <s v="Approved"/>
    <m/>
    <m/>
    <s v="WAM Activities in Mink Creek"/>
    <n v="6"/>
    <s v="C248 - C256"/>
    <s v="Mink Creek"/>
    <n v="0"/>
    <d v="2022-01-31T00:00:00"/>
    <m/>
    <s v="37"/>
    <d v="2022-02-01T00:00:00"/>
    <s v=""/>
    <s v=""/>
    <m/>
    <m/>
    <m/>
    <s v="Harold Furlong"/>
    <s v="06"/>
    <s v="Corbiere and Sons Contracting1141520220129-4Light Truck - Pick up- After Jan 101243.75"/>
    <s v="Corbiere and Sons Contracting1141520220129-4Light Truck - Pick up- After Jan 101243.75INV #164"/>
    <s v=""/>
    <s v="CZ - Winter Maintenance"/>
    <x v="5"/>
  </r>
  <r>
    <x v="1"/>
    <n v="6"/>
    <n v="0"/>
    <n v="11415"/>
    <s v="20220129-4"/>
    <n v="53510611"/>
    <s v="Access"/>
    <n v="0"/>
    <s v="Grader - Cat 12 to 14 or equal- After Jan 10"/>
    <n v="126.98"/>
    <n v="8"/>
    <s v="Dynamic"/>
    <s v="0"/>
    <s v="0"/>
    <s v=""/>
    <s v=""/>
    <n v="1015.84"/>
    <n v="132.0592"/>
    <n v="1147.8991999999998"/>
    <d v="2022-01-29T00:00:00"/>
    <n v="0"/>
    <x v="10"/>
    <d v="2022-02-23T00:00:00"/>
    <n v="177"/>
    <n v="0"/>
    <n v="0"/>
    <s v="Nathan Kyme"/>
    <s v="Winter Access Maintenance"/>
    <m/>
    <s v="VC7556-2019-017"/>
    <s v="929 OF"/>
    <m/>
    <m/>
    <m/>
    <s v="Approved"/>
    <m/>
    <m/>
    <s v="WAM Activities in Mink Creek"/>
    <n v="6"/>
    <s v="C248 - C256"/>
    <s v="Mink Creek"/>
    <n v="0"/>
    <d v="2022-01-31T00:00:00"/>
    <m/>
    <s v="37"/>
    <d v="2022-02-01T00:00:00"/>
    <s v=""/>
    <s v=""/>
    <m/>
    <m/>
    <m/>
    <s v="Harold Furlong"/>
    <s v="06"/>
    <s v="Corbiere and Sons Contracting1141520220129-4Grader - Cat 12 to 14 or equal- After Jan 1081015.84"/>
    <s v="Corbiere and Sons Contracting1141520220129-4Grader - Cat 12 to 14 or equal- After Jan 1081015.84INV #164"/>
    <s v=""/>
    <s v="CZ - Winter Maintenance"/>
    <x v="5"/>
  </r>
  <r>
    <x v="1"/>
    <n v="6"/>
    <n v="0"/>
    <n v="11414"/>
    <s v="20220129-3"/>
    <n v="53510611"/>
    <s v="Access"/>
    <n v="0"/>
    <s v="Operator - Principle - After Jan 10"/>
    <n v="75"/>
    <n v="11"/>
    <s v="HR"/>
    <s v=""/>
    <s v=""/>
    <s v="0"/>
    <s v="0"/>
    <n v="825"/>
    <n v="107.25"/>
    <n v="932.24999999999989"/>
    <d v="2022-01-29T00:00:00"/>
    <n v="0"/>
    <x v="10"/>
    <d v="2022-02-23T00:00:00"/>
    <n v="177"/>
    <n v="0"/>
    <n v="0"/>
    <s v="Nathan Kyme"/>
    <s v="Winter Access Maintenance"/>
    <m/>
    <s v="VC7556-2019-017"/>
    <s v="929 OF"/>
    <m/>
    <m/>
    <m/>
    <s v="Approved"/>
    <m/>
    <m/>
    <s v="WAM Activities in Prairie River"/>
    <n v="6"/>
    <s v="C171-C185"/>
    <s v="Prairie River"/>
    <n v="0"/>
    <d v="2022-01-31T00:00:00"/>
    <m/>
    <s v="37"/>
    <d v="2022-02-01T00:00:00"/>
    <s v=""/>
    <s v=""/>
    <m/>
    <m/>
    <m/>
    <s v="Harold Furlong"/>
    <s v="06"/>
    <s v="Corbiere and Sons Contracting1141420220129-3Operator - Principle - After Jan 1011825"/>
    <s v="Corbiere and Sons Contracting1141420220129-3Operator - Principle - After Jan 1011825INV #164"/>
    <s v=""/>
    <s v="CZ - Winter Maintenance"/>
    <x v="5"/>
  </r>
  <r>
    <x v="1"/>
    <n v="6"/>
    <n v="0"/>
    <n v="11414"/>
    <s v="20220129-3"/>
    <n v="53510611"/>
    <s v="Access"/>
    <n v="0"/>
    <s v="L.O.A."/>
    <n v="210"/>
    <n v="1"/>
    <s v="DAY"/>
    <s v=""/>
    <s v=""/>
    <s v="0"/>
    <s v="0"/>
    <n v="210"/>
    <n v="27.3"/>
    <n v="237.29999999999998"/>
    <d v="2022-01-29T00:00:00"/>
    <n v="0"/>
    <x v="10"/>
    <d v="2022-02-23T00:00:00"/>
    <n v="177"/>
    <n v="0"/>
    <n v="0"/>
    <s v="Nathan Kyme"/>
    <s v="Winter Access Maintenance"/>
    <m/>
    <s v="VC7556-2019-017"/>
    <s v="929 OF"/>
    <m/>
    <m/>
    <m/>
    <s v="Approved"/>
    <m/>
    <m/>
    <s v="WAM Activities in Prairie River"/>
    <n v="6"/>
    <s v="C171-C185"/>
    <s v="Prairie River"/>
    <n v="0"/>
    <d v="2022-01-31T00:00:00"/>
    <m/>
    <s v="37"/>
    <d v="2022-02-01T00:00:00"/>
    <s v=""/>
    <s v=""/>
    <m/>
    <m/>
    <m/>
    <s v="Harold Furlong"/>
    <s v="06"/>
    <s v="Corbiere and Sons Contracting1141420220129-3L.O.A.1210"/>
    <s v="Corbiere and Sons Contracting1141420220129-3L.O.A.1210INV #164"/>
    <s v=""/>
    <s v="CZ - Winter Maintenance"/>
    <x v="5"/>
  </r>
  <r>
    <x v="1"/>
    <n v="6"/>
    <n v="0"/>
    <n v="11414"/>
    <s v="20220129-3"/>
    <n v="53510611"/>
    <s v="Access"/>
    <n v="0"/>
    <s v="Light Truck - Pick up- After Jan 10"/>
    <n v="243.75"/>
    <n v="1"/>
    <s v="DAY"/>
    <s v="0"/>
    <s v="0"/>
    <s v=""/>
    <s v=""/>
    <n v="243.75"/>
    <n v="31.6875"/>
    <n v="275.4375"/>
    <d v="2022-01-29T00:00:00"/>
    <n v="0"/>
    <x v="10"/>
    <d v="2022-02-23T00:00:00"/>
    <n v="177"/>
    <n v="0"/>
    <n v="0"/>
    <s v="Nathan Kyme"/>
    <s v="Winter Access Maintenance"/>
    <m/>
    <s v="VC7556-2019-017"/>
    <s v="929 OF"/>
    <m/>
    <m/>
    <m/>
    <s v="Approved"/>
    <m/>
    <m/>
    <s v="WAM Activities in Prairie River"/>
    <n v="6"/>
    <s v="C171-C185"/>
    <s v="Prairie River"/>
    <n v="0"/>
    <d v="2022-01-31T00:00:00"/>
    <m/>
    <s v="37"/>
    <d v="2022-02-01T00:00:00"/>
    <s v=""/>
    <s v=""/>
    <m/>
    <m/>
    <m/>
    <s v="Harold Furlong"/>
    <s v="06"/>
    <s v="Corbiere and Sons Contracting1141420220129-3Light Truck - Pick up- After Jan 101243.75"/>
    <s v="Corbiere and Sons Contracting1141420220129-3Light Truck - Pick up- After Jan 101243.75INV #164"/>
    <s v=""/>
    <s v="CZ - Winter Maintenance"/>
    <x v="5"/>
  </r>
  <r>
    <x v="1"/>
    <n v="6"/>
    <n v="0"/>
    <n v="11414"/>
    <s v="20220129-3"/>
    <n v="53510611"/>
    <s v="Access"/>
    <n v="0"/>
    <s v="Grader - Cat 12 to 14 or equal- After Jan 10"/>
    <n v="126.98"/>
    <n v="10"/>
    <s v="Dynamic"/>
    <s v="0"/>
    <s v="0"/>
    <s v=""/>
    <s v=""/>
    <n v="1269.8"/>
    <n v="165.07400000000001"/>
    <n v="1434.8739999999998"/>
    <d v="2022-01-29T00:00:00"/>
    <n v="0"/>
    <x v="10"/>
    <d v="2022-02-23T00:00:00"/>
    <n v="177"/>
    <n v="0"/>
    <n v="0"/>
    <s v="Nathan Kyme"/>
    <s v="Winter Access Maintenance"/>
    <m/>
    <s v="VC7556-2019-017"/>
    <s v="929 OF"/>
    <m/>
    <m/>
    <m/>
    <s v="Approved"/>
    <m/>
    <m/>
    <s v="WAM Activities in Prairie River"/>
    <n v="6"/>
    <s v="C171-C185"/>
    <s v="Prairie River"/>
    <n v="0"/>
    <d v="2022-01-31T00:00:00"/>
    <m/>
    <s v="37"/>
    <d v="2022-02-01T00:00:00"/>
    <s v=""/>
    <s v=""/>
    <m/>
    <m/>
    <m/>
    <s v="Harold Furlong"/>
    <s v="06"/>
    <s v="Corbiere and Sons Contracting1141420220129-3Grader - Cat 12 to 14 or equal- After Jan 10101269.8"/>
    <s v="Corbiere and Sons Contracting1141420220129-3Grader - Cat 12 to 14 or equal- After Jan 10101269.8INV #164"/>
    <s v=""/>
    <s v="CZ - Winter Maintenance"/>
    <x v="5"/>
  </r>
  <r>
    <x v="1"/>
    <n v="6"/>
    <n v="0"/>
    <n v="11296"/>
    <s v="20220128-7"/>
    <n v="53510611"/>
    <s v="Access"/>
    <n v="0"/>
    <s v="Operator - Principle - After Jan 10"/>
    <n v="75"/>
    <n v="12"/>
    <s v="HR"/>
    <s v=""/>
    <s v=""/>
    <s v="75"/>
    <s v="0"/>
    <n v="900"/>
    <n v="117"/>
    <n v="1016.9999999999999"/>
    <d v="2022-01-28T00:00:00"/>
    <n v="0"/>
    <x v="10"/>
    <d v="2022-02-23T00:00:00"/>
    <n v="177"/>
    <n v="0"/>
    <n v="0"/>
    <s v="Nathan Kyme"/>
    <s v="Winter Access Maintenance"/>
    <m/>
    <s v="VC7556-2019-017"/>
    <s v="929 OF"/>
    <m/>
    <m/>
    <m/>
    <s v="Approved"/>
    <m/>
    <m/>
    <s v="WAM Activities"/>
    <n v="6"/>
    <s v="C219-C235"/>
    <s v="Neys"/>
    <n v="0"/>
    <d v="2022-01-30T00:00:00"/>
    <m/>
    <s v="37"/>
    <d v="2022-02-01T00:00:00"/>
    <s v=""/>
    <s v=""/>
    <m/>
    <m/>
    <m/>
    <s v="Harold Furlong"/>
    <s v="06"/>
    <s v="Corbiere and Sons Contracting1129620220128-7Operator - Principle - After Jan 1012900"/>
    <s v="Corbiere and Sons Contracting1129620220128-7Operator - Principle - After Jan 1012900INV #164"/>
    <s v=""/>
    <s v="CZ - Winter Maintenance"/>
    <x v="5"/>
  </r>
  <r>
    <x v="1"/>
    <n v="6"/>
    <n v="0"/>
    <n v="11296"/>
    <s v="20220128-7"/>
    <n v="53510611"/>
    <s v="Access"/>
    <n v="0"/>
    <s v="L.O.A."/>
    <n v="210"/>
    <n v="1"/>
    <s v="DAY"/>
    <s v=""/>
    <s v=""/>
    <m/>
    <s v="0"/>
    <n v="210"/>
    <n v="27.3"/>
    <n v="237.29999999999998"/>
    <d v="2022-01-28T00:00:00"/>
    <n v="0"/>
    <x v="10"/>
    <d v="2022-02-23T00:00:00"/>
    <n v="177"/>
    <n v="0"/>
    <n v="0"/>
    <s v="Nathan Kyme"/>
    <s v="Winter Access Maintenance"/>
    <m/>
    <s v="VC7556-2019-017"/>
    <s v="929 OF"/>
    <m/>
    <m/>
    <m/>
    <s v="Approved"/>
    <m/>
    <m/>
    <s v="WAM Activities"/>
    <n v="6"/>
    <s v="C219-C235"/>
    <s v="Neys"/>
    <n v="0"/>
    <d v="2022-01-30T00:00:00"/>
    <m/>
    <s v="37"/>
    <d v="2022-02-01T00:00:00"/>
    <s v=""/>
    <s v=""/>
    <m/>
    <m/>
    <m/>
    <s v="Harold Furlong"/>
    <s v="06"/>
    <s v="Corbiere and Sons Contracting1129620220128-7L.O.A.1210"/>
    <s v="Corbiere and Sons Contracting1129620220128-7L.O.A.1210INV #164"/>
    <s v=""/>
    <s v="CZ - Winter Maintenance"/>
    <x v="5"/>
  </r>
  <r>
    <x v="1"/>
    <n v="6"/>
    <n v="0"/>
    <n v="11296"/>
    <s v="20220128-7"/>
    <n v="53510611"/>
    <s v="Access"/>
    <n v="0"/>
    <s v="Pickup w/ plow and sander"/>
    <n v="80"/>
    <n v="12"/>
    <m/>
    <s v="0"/>
    <s v="0"/>
    <s v=""/>
    <s v=""/>
    <n v="960"/>
    <n v="124.80000000000001"/>
    <n v="1084.8"/>
    <d v="2022-01-28T00:00:00"/>
    <n v="0"/>
    <x v="10"/>
    <d v="2022-02-23T00:00:00"/>
    <n v="177"/>
    <n v="0"/>
    <n v="0"/>
    <s v="Nathan Kyme"/>
    <s v="Winter Access Maintenance"/>
    <m/>
    <s v="VC7556-2019-017"/>
    <s v="929 OF"/>
    <m/>
    <m/>
    <m/>
    <s v="Approved"/>
    <m/>
    <m/>
    <s v="WAM Activities"/>
    <n v="6"/>
    <s v="C219-C235"/>
    <s v="Neys"/>
    <n v="0"/>
    <d v="2022-01-30T00:00:00"/>
    <m/>
    <s v="37"/>
    <d v="2022-02-01T00:00:00"/>
    <s v=""/>
    <s v=""/>
    <m/>
    <m/>
    <m/>
    <s v="Harold Furlong"/>
    <s v="06"/>
    <s v="Corbiere and Sons Contracting1129620220128-7Pickup w/ plow and sander12960"/>
    <s v="Corbiere and Sons Contracting1129620220128-7Pickup w/ plow and sander12960INV #164"/>
    <s v=""/>
    <s v="CZ - Winter Maintenance"/>
    <x v="5"/>
  </r>
  <r>
    <x v="1"/>
    <n v="6"/>
    <n v="0"/>
    <n v="11294"/>
    <s v="20220128-5"/>
    <n v="53510611"/>
    <s v="Access"/>
    <n v="0"/>
    <s v="Operator - Principle - After Jan 10"/>
    <n v="75"/>
    <n v="11"/>
    <s v="HR"/>
    <s v=""/>
    <s v=""/>
    <s v="0"/>
    <s v="0"/>
    <n v="825"/>
    <n v="107.25"/>
    <n v="932.24999999999989"/>
    <d v="2022-01-28T00:00:00"/>
    <n v="0"/>
    <x v="10"/>
    <d v="2022-02-23T00:00:00"/>
    <n v="177"/>
    <n v="0"/>
    <n v="0"/>
    <s v="Nathan Kyme"/>
    <s v="Winter Access Maintenance"/>
    <m/>
    <s v="VC7556-2019-017"/>
    <s v="929 OF"/>
    <m/>
    <m/>
    <m/>
    <s v="Approved"/>
    <m/>
    <m/>
    <s v="WAM Activities in Lake A"/>
    <n v="6"/>
    <s v="C130-C151"/>
    <s v="Lake A"/>
    <n v="0"/>
    <d v="2022-01-30T00:00:00"/>
    <m/>
    <s v="37"/>
    <d v="2022-02-01T00:00:00"/>
    <s v=""/>
    <s v=""/>
    <m/>
    <m/>
    <m/>
    <s v="Harold Furlong"/>
    <s v="06"/>
    <s v="Corbiere and Sons Contracting1129420220128-5Operator - Principle - After Jan 1011825"/>
    <s v="Corbiere and Sons Contracting1129420220128-5Operator - Principle - After Jan 1011825INV #164"/>
    <s v=""/>
    <s v="CZ - Winter Maintenance"/>
    <x v="5"/>
  </r>
  <r>
    <x v="1"/>
    <n v="6"/>
    <n v="0"/>
    <n v="11294"/>
    <s v="20220128-5"/>
    <n v="53510611"/>
    <s v="Access"/>
    <n v="0"/>
    <s v="L.O.A."/>
    <n v="210"/>
    <n v="1"/>
    <s v="DAY"/>
    <s v=""/>
    <s v=""/>
    <s v="0"/>
    <s v="0"/>
    <n v="210"/>
    <n v="27.3"/>
    <n v="237.29999999999998"/>
    <d v="2022-01-28T00:00:00"/>
    <n v="0"/>
    <x v="10"/>
    <d v="2022-02-23T00:00:00"/>
    <n v="177"/>
    <n v="0"/>
    <n v="0"/>
    <s v="Nathan Kyme"/>
    <s v="Winter Access Maintenance"/>
    <m/>
    <s v="VC7556-2019-017"/>
    <s v="929 OF"/>
    <m/>
    <m/>
    <m/>
    <s v="Approved"/>
    <m/>
    <m/>
    <s v="WAM Activities in Lake A"/>
    <n v="6"/>
    <s v="C130-C151"/>
    <s v="Lake A"/>
    <n v="0"/>
    <d v="2022-01-30T00:00:00"/>
    <m/>
    <s v="37"/>
    <d v="2022-02-01T00:00:00"/>
    <s v=""/>
    <s v=""/>
    <m/>
    <m/>
    <m/>
    <s v="Harold Furlong"/>
    <s v="06"/>
    <s v="Corbiere and Sons Contracting1129420220128-5L.O.A.1210"/>
    <s v="Corbiere and Sons Contracting1129420220128-5L.O.A.1210INV #164"/>
    <s v=""/>
    <s v="CZ - Winter Maintenance"/>
    <x v="5"/>
  </r>
  <r>
    <x v="1"/>
    <n v="6"/>
    <n v="0"/>
    <n v="11294"/>
    <s v="20220128-5"/>
    <n v="53510611"/>
    <s v="Access"/>
    <n v="0"/>
    <s v="Light Truck - Pick up- After Jan 10"/>
    <n v="243.75"/>
    <n v="1"/>
    <s v="DAY"/>
    <s v="0"/>
    <s v="0"/>
    <s v=""/>
    <s v=""/>
    <n v="243.75"/>
    <n v="31.6875"/>
    <n v="275.4375"/>
    <d v="2022-01-28T00:00:00"/>
    <n v="0"/>
    <x v="10"/>
    <d v="2022-02-23T00:00:00"/>
    <n v="177"/>
    <n v="0"/>
    <n v="0"/>
    <s v="Nathan Kyme"/>
    <s v="Winter Access Maintenance"/>
    <m/>
    <s v="VC7556-2019-017"/>
    <s v="929 OF"/>
    <m/>
    <m/>
    <m/>
    <s v="Approved"/>
    <m/>
    <m/>
    <s v="WAM Activities in Lake A"/>
    <n v="6"/>
    <s v="C130-C151"/>
    <s v="Lake A"/>
    <n v="0"/>
    <d v="2022-01-30T00:00:00"/>
    <m/>
    <s v="37"/>
    <d v="2022-02-01T00:00:00"/>
    <s v=""/>
    <s v=""/>
    <m/>
    <m/>
    <m/>
    <s v="Harold Furlong"/>
    <s v="06"/>
    <s v="Corbiere and Sons Contracting1129420220128-5Light Truck - Pick up- After Jan 101243.75"/>
    <s v="Corbiere and Sons Contracting1129420220128-5Light Truck - Pick up- After Jan 101243.75INV #164"/>
    <s v=""/>
    <s v="CZ - Winter Maintenance"/>
    <x v="5"/>
  </r>
  <r>
    <x v="1"/>
    <n v="6"/>
    <n v="0"/>
    <n v="11294"/>
    <s v="20220128-5"/>
    <n v="53510611"/>
    <s v="Access"/>
    <n v="0"/>
    <s v="Grader - Cat 12 to 14 or equal- After Jan 10"/>
    <n v="126.98"/>
    <n v="10"/>
    <s v="Dynamic"/>
    <s v="0"/>
    <s v="0"/>
    <s v=""/>
    <s v=""/>
    <n v="1269.8"/>
    <n v="165.07400000000001"/>
    <n v="1434.8739999999998"/>
    <d v="2022-01-28T00:00:00"/>
    <n v="0"/>
    <x v="10"/>
    <d v="2022-02-23T00:00:00"/>
    <n v="177"/>
    <n v="0"/>
    <n v="0"/>
    <s v="Nathan Kyme"/>
    <s v="Winter Access Maintenance"/>
    <m/>
    <s v="VC7556-2019-017"/>
    <s v="929 OF"/>
    <m/>
    <m/>
    <m/>
    <s v="Approved"/>
    <m/>
    <m/>
    <s v="WAM Activities in Lake A"/>
    <n v="6"/>
    <s v="C130-C151"/>
    <s v="Lake A"/>
    <n v="0"/>
    <d v="2022-01-30T00:00:00"/>
    <m/>
    <s v="37"/>
    <d v="2022-02-01T00:00:00"/>
    <s v=""/>
    <s v=""/>
    <m/>
    <m/>
    <m/>
    <s v="Harold Furlong"/>
    <s v="06"/>
    <s v="Corbiere and Sons Contracting1129420220128-5Grader - Cat 12 to 14 or equal- After Jan 10101269.8"/>
    <s v="Corbiere and Sons Contracting1129420220128-5Grader - Cat 12 to 14 or equal- After Jan 10101269.8INV #164"/>
    <s v=""/>
    <s v="CZ - Winter Maintenance"/>
    <x v="5"/>
  </r>
  <r>
    <x v="1"/>
    <n v="6"/>
    <n v="0"/>
    <n v="11292"/>
    <s v="20220128-3"/>
    <n v="53510611"/>
    <s v="Access"/>
    <n v="0"/>
    <s v="Operator - Principle - After Jan 10"/>
    <n v="75"/>
    <n v="11"/>
    <s v="HR"/>
    <s v=""/>
    <s v=""/>
    <s v="0"/>
    <s v="0"/>
    <n v="825"/>
    <n v="107.25"/>
    <n v="932.24999999999989"/>
    <d v="2022-01-28T00:00:00"/>
    <n v="0"/>
    <x v="10"/>
    <d v="2022-02-23T00:00:00"/>
    <n v="177"/>
    <n v="0"/>
    <n v="0"/>
    <s v="Nathan Kyme"/>
    <s v="Winter Access Maintenance"/>
    <m/>
    <s v="VC7556-2019-017"/>
    <s v="929 OF"/>
    <m/>
    <m/>
    <m/>
    <s v="Approved"/>
    <m/>
    <m/>
    <s v="WAM Activities in Prairie River"/>
    <n v="6"/>
    <s v="C171-C185"/>
    <s v="Prairie River"/>
    <n v="0"/>
    <d v="2022-01-30T00:00:00"/>
    <m/>
    <s v="37"/>
    <d v="2022-02-01T00:00:00"/>
    <s v=""/>
    <s v=""/>
    <m/>
    <m/>
    <m/>
    <s v="Harold Furlong"/>
    <s v="06"/>
    <s v="Corbiere and Sons Contracting1129220220128-3Operator - Principle - After Jan 1011825"/>
    <s v="Corbiere and Sons Contracting1129220220128-3Operator - Principle - After Jan 1011825INV #164"/>
    <s v=""/>
    <s v="CZ - Winter Maintenance"/>
    <x v="5"/>
  </r>
  <r>
    <x v="1"/>
    <n v="6"/>
    <n v="0"/>
    <n v="11292"/>
    <s v="20220128-3"/>
    <n v="53510611"/>
    <s v="Access"/>
    <n v="0"/>
    <s v="L.O.A."/>
    <n v="210"/>
    <n v="1"/>
    <s v="DAY"/>
    <s v=""/>
    <s v=""/>
    <s v="0"/>
    <s v="0"/>
    <n v="210"/>
    <n v="27.3"/>
    <n v="237.29999999999998"/>
    <d v="2022-01-28T00:00:00"/>
    <n v="0"/>
    <x v="10"/>
    <d v="2022-02-23T00:00:00"/>
    <n v="177"/>
    <n v="0"/>
    <n v="0"/>
    <s v="Nathan Kyme"/>
    <s v="Winter Access Maintenance"/>
    <m/>
    <s v="VC7556-2019-017"/>
    <s v="929 OF"/>
    <m/>
    <m/>
    <m/>
    <s v="Approved"/>
    <m/>
    <m/>
    <s v="WAM Activities in Prairie River"/>
    <n v="6"/>
    <s v="C171-C185"/>
    <s v="Prairie River"/>
    <n v="0"/>
    <d v="2022-01-30T00:00:00"/>
    <m/>
    <s v="37"/>
    <d v="2022-02-01T00:00:00"/>
    <s v=""/>
    <s v=""/>
    <m/>
    <m/>
    <m/>
    <s v="Harold Furlong"/>
    <s v="06"/>
    <s v="Corbiere and Sons Contracting1129220220128-3L.O.A.1210"/>
    <s v="Corbiere and Sons Contracting1129220220128-3L.O.A.1210INV #164"/>
    <s v=""/>
    <s v="CZ - Winter Maintenance"/>
    <x v="5"/>
  </r>
  <r>
    <x v="1"/>
    <n v="6"/>
    <n v="0"/>
    <n v="11292"/>
    <s v="20220128-3"/>
    <n v="53510611"/>
    <s v="Access"/>
    <n v="0"/>
    <s v="Light Truck - Pick up- After Jan 10"/>
    <n v="243.75"/>
    <n v="1"/>
    <s v="DAY"/>
    <s v="0"/>
    <s v="0"/>
    <s v=""/>
    <s v=""/>
    <n v="243.75"/>
    <n v="31.6875"/>
    <n v="275.4375"/>
    <d v="2022-01-28T00:00:00"/>
    <n v="0"/>
    <x v="10"/>
    <d v="2022-02-23T00:00:00"/>
    <n v="177"/>
    <n v="0"/>
    <n v="0"/>
    <s v="Nathan Kyme"/>
    <s v="Winter Access Maintenance"/>
    <m/>
    <s v="VC7556-2019-017"/>
    <s v="929 OF"/>
    <m/>
    <m/>
    <m/>
    <s v="Approved"/>
    <m/>
    <m/>
    <s v="WAM Activities in Prairie River"/>
    <n v="6"/>
    <s v="C171-C185"/>
    <s v="Prairie River"/>
    <n v="0"/>
    <d v="2022-01-30T00:00:00"/>
    <m/>
    <s v="37"/>
    <d v="2022-02-01T00:00:00"/>
    <s v=""/>
    <s v=""/>
    <m/>
    <m/>
    <m/>
    <s v="Harold Furlong"/>
    <s v="06"/>
    <s v="Corbiere and Sons Contracting1129220220128-3Light Truck - Pick up- After Jan 101243.75"/>
    <s v="Corbiere and Sons Contracting1129220220128-3Light Truck - Pick up- After Jan 101243.75INV #164"/>
    <s v=""/>
    <s v="CZ - Winter Maintenance"/>
    <x v="5"/>
  </r>
  <r>
    <x v="1"/>
    <n v="6"/>
    <n v="0"/>
    <n v="11292"/>
    <s v="20220128-3"/>
    <n v="53510611"/>
    <s v="Access"/>
    <n v="0"/>
    <s v="Grader - Cat 12 to 14 or equal- After Jan 10"/>
    <n v="126.98"/>
    <n v="10"/>
    <s v="Dynamic"/>
    <s v="0"/>
    <s v="0"/>
    <s v=""/>
    <s v=""/>
    <n v="1269.8"/>
    <n v="165.07400000000001"/>
    <n v="1434.8739999999998"/>
    <d v="2022-01-28T00:00:00"/>
    <n v="0"/>
    <x v="10"/>
    <d v="2022-02-23T00:00:00"/>
    <n v="177"/>
    <n v="0"/>
    <n v="0"/>
    <s v="Nathan Kyme"/>
    <s v="Winter Access Maintenance"/>
    <m/>
    <s v="VC7556-2019-017"/>
    <s v="929 OF"/>
    <m/>
    <m/>
    <m/>
    <s v="Approved"/>
    <m/>
    <m/>
    <s v="WAM Activities in Prairie River"/>
    <n v="6"/>
    <s v="C171-C185"/>
    <s v="Prairie River"/>
    <n v="0"/>
    <d v="2022-01-30T00:00:00"/>
    <m/>
    <s v="37"/>
    <d v="2022-02-01T00:00:00"/>
    <s v=""/>
    <s v=""/>
    <m/>
    <m/>
    <m/>
    <s v="Harold Furlong"/>
    <s v="06"/>
    <s v="Corbiere and Sons Contracting1129220220128-3Grader - Cat 12 to 14 or equal- After Jan 10101269.8"/>
    <s v="Corbiere and Sons Contracting1129220220128-3Grader - Cat 12 to 14 or equal- After Jan 10101269.8INV #164"/>
    <s v=""/>
    <s v="CZ - Winter Maintenance"/>
    <x v="5"/>
  </r>
  <r>
    <x v="1"/>
    <n v="6"/>
    <n v="0"/>
    <n v="11290"/>
    <s v="20220127-9"/>
    <n v="53510611"/>
    <s v="Access"/>
    <n v="0"/>
    <s v="Operator - Principle - After Jan 10"/>
    <n v="75"/>
    <n v="4"/>
    <s v="HR"/>
    <s v=""/>
    <s v=""/>
    <s v="0"/>
    <s v="0"/>
    <n v="300"/>
    <n v="39"/>
    <n v="338.99999999999994"/>
    <d v="2022-01-27T00:00:00"/>
    <n v="0"/>
    <x v="10"/>
    <d v="2022-02-23T00:00:00"/>
    <n v="177"/>
    <n v="0"/>
    <n v="0"/>
    <s v="Nathan Kyme"/>
    <s v="Winter Access Maintenance"/>
    <m/>
    <s v="VC7556-2019-017"/>
    <s v="929 OF"/>
    <m/>
    <m/>
    <m/>
    <s v="Approved"/>
    <m/>
    <m/>
    <s v="WAM Activities on Little Pic"/>
    <n v="6"/>
    <s v="C215-C216"/>
    <s v="Little Pie River"/>
    <n v="0"/>
    <d v="2022-01-30T00:00:00"/>
    <m/>
    <s v="37"/>
    <d v="2022-02-01T00:00:00"/>
    <s v=""/>
    <s v=""/>
    <m/>
    <m/>
    <m/>
    <s v="Harold Furlong"/>
    <s v="06"/>
    <s v="Corbiere and Sons Contracting1129020220127-9Operator - Principle - After Jan 104300"/>
    <s v="Corbiere and Sons Contracting1129020220127-9Operator - Principle - After Jan 104300INV #164"/>
    <s v=""/>
    <s v="CZ - Winter Maintenance"/>
    <x v="5"/>
  </r>
  <r>
    <x v="1"/>
    <n v="6"/>
    <n v="0"/>
    <n v="11290"/>
    <s v="20220127-9"/>
    <n v="53510611"/>
    <s v="Access"/>
    <n v="0"/>
    <s v="Pickup w/ plow and sander"/>
    <n v="80"/>
    <n v="4"/>
    <m/>
    <s v="0"/>
    <s v="0"/>
    <s v=""/>
    <s v=""/>
    <n v="320"/>
    <n v="41.6"/>
    <n v="361.59999999999997"/>
    <d v="2022-01-27T00:00:00"/>
    <n v="0"/>
    <x v="10"/>
    <d v="2022-02-23T00:00:00"/>
    <n v="177"/>
    <n v="0"/>
    <n v="0"/>
    <s v="Nathan Kyme"/>
    <s v="Winter Access Maintenance"/>
    <m/>
    <s v="VC7556-2019-017"/>
    <s v="929 OF"/>
    <m/>
    <m/>
    <m/>
    <s v="Approved"/>
    <m/>
    <m/>
    <s v="WAM Activities on Little Pic"/>
    <n v="6"/>
    <s v="C215-C216"/>
    <s v="Little Pie River"/>
    <n v="0"/>
    <d v="2022-01-30T00:00:00"/>
    <m/>
    <s v="37"/>
    <d v="2022-02-01T00:00:00"/>
    <s v=""/>
    <s v=""/>
    <m/>
    <m/>
    <m/>
    <s v="Harold Furlong"/>
    <s v="06"/>
    <s v="Corbiere and Sons Contracting1129020220127-9Pickup w/ plow and sander4320"/>
    <s v="Corbiere and Sons Contracting1129020220127-9Pickup w/ plow and sander4320INV #164"/>
    <s v=""/>
    <s v="CZ - Winter Maintenance"/>
    <x v="5"/>
  </r>
  <r>
    <x v="1"/>
    <n v="6"/>
    <n v="0"/>
    <n v="11289"/>
    <s v="20220127-8"/>
    <n v="53510611"/>
    <s v="Access"/>
    <n v="0"/>
    <s v="Operator - Principle - After Jan 10"/>
    <n v="75"/>
    <n v="4"/>
    <s v="HR"/>
    <s v=""/>
    <s v=""/>
    <s v="0"/>
    <s v="0"/>
    <n v="300"/>
    <n v="39"/>
    <n v="338.99999999999994"/>
    <d v="2022-01-27T00:00:00"/>
    <n v="0"/>
    <x v="10"/>
    <d v="2022-02-23T00:00:00"/>
    <n v="177"/>
    <n v="0"/>
    <n v="0"/>
    <s v="Nathan Kyme"/>
    <s v="Winter Access Maintenance"/>
    <m/>
    <s v="VC7556-2019-017"/>
    <s v="929 OF"/>
    <m/>
    <m/>
    <m/>
    <s v="Approved"/>
    <m/>
    <m/>
    <s v="WAM Activities on Middleton"/>
    <n v="6"/>
    <s v="C210-C213"/>
    <s v="Middleton"/>
    <n v="0"/>
    <d v="2022-01-30T00:00:00"/>
    <m/>
    <s v="37"/>
    <d v="2022-02-01T00:00:00"/>
    <s v=""/>
    <s v=""/>
    <m/>
    <m/>
    <m/>
    <s v="Harold Furlong"/>
    <s v="06"/>
    <s v="Corbiere and Sons Contracting1128920220127-8Operator - Principle - After Jan 104300"/>
    <s v="Corbiere and Sons Contracting1128920220127-8Operator - Principle - After Jan 104300INV #164"/>
    <s v=""/>
    <s v="CZ - Winter Maintenance"/>
    <x v="5"/>
  </r>
  <r>
    <x v="1"/>
    <n v="6"/>
    <n v="0"/>
    <n v="11289"/>
    <s v="20220127-8"/>
    <n v="53510611"/>
    <s v="Access"/>
    <n v="0"/>
    <s v="L.O.A."/>
    <n v="210"/>
    <n v="1"/>
    <s v="DAY"/>
    <s v=""/>
    <s v=""/>
    <s v="0"/>
    <s v="0"/>
    <n v="210"/>
    <n v="27.3"/>
    <n v="237.29999999999998"/>
    <d v="2022-01-27T00:00:00"/>
    <n v="0"/>
    <x v="10"/>
    <d v="2022-02-23T00:00:00"/>
    <n v="177"/>
    <n v="0"/>
    <n v="0"/>
    <s v="Nathan Kyme"/>
    <s v="Winter Access Maintenance"/>
    <m/>
    <s v="VC7556-2019-017"/>
    <s v="929 OF"/>
    <m/>
    <m/>
    <m/>
    <s v="Approved"/>
    <m/>
    <m/>
    <s v="WAM Activities on Middleton"/>
    <n v="6"/>
    <s v="C210-C213"/>
    <s v="Middleton"/>
    <n v="0"/>
    <d v="2022-01-30T00:00:00"/>
    <m/>
    <s v="37"/>
    <d v="2022-02-01T00:00:00"/>
    <s v=""/>
    <s v=""/>
    <m/>
    <m/>
    <m/>
    <s v="Harold Furlong"/>
    <s v="06"/>
    <s v="Corbiere and Sons Contracting1128920220127-8L.O.A.1210"/>
    <s v="Corbiere and Sons Contracting1128920220127-8L.O.A.1210INV #164"/>
    <s v=""/>
    <s v="CZ - Winter Maintenance"/>
    <x v="5"/>
  </r>
  <r>
    <x v="1"/>
    <n v="6"/>
    <n v="0"/>
    <n v="11289"/>
    <s v="20220127-8"/>
    <n v="53510611"/>
    <s v="Access"/>
    <n v="0"/>
    <s v="Pickup w/ plow and sander"/>
    <n v="80"/>
    <n v="4"/>
    <m/>
    <s v="0"/>
    <s v="0"/>
    <s v=""/>
    <s v=""/>
    <n v="320"/>
    <n v="41.6"/>
    <n v="361.59999999999997"/>
    <d v="2022-01-27T00:00:00"/>
    <n v="0"/>
    <x v="10"/>
    <d v="2022-02-23T00:00:00"/>
    <n v="177"/>
    <n v="0"/>
    <n v="0"/>
    <s v="Nathan Kyme"/>
    <s v="Winter Access Maintenance"/>
    <m/>
    <s v="VC7556-2019-017"/>
    <s v="929 OF"/>
    <m/>
    <m/>
    <m/>
    <s v="Approved"/>
    <m/>
    <m/>
    <s v="WAM Activities on Middleton"/>
    <n v="6"/>
    <s v="C210-C213"/>
    <s v="Middleton"/>
    <n v="0"/>
    <d v="2022-01-30T00:00:00"/>
    <m/>
    <s v="37"/>
    <d v="2022-02-01T00:00:00"/>
    <s v=""/>
    <s v=""/>
    <m/>
    <m/>
    <m/>
    <s v="Harold Furlong"/>
    <s v="06"/>
    <s v="Corbiere and Sons Contracting1128920220127-8Pickup w/ plow and sander4320"/>
    <s v="Corbiere and Sons Contracting1128920220127-8Pickup w/ plow and sander4320INV #164"/>
    <s v=""/>
    <s v="CZ - Winter Maintenance"/>
    <x v="5"/>
  </r>
  <r>
    <x v="1"/>
    <n v="6"/>
    <n v="0"/>
    <n v="11287"/>
    <s v="20220127-6"/>
    <n v="53510611"/>
    <s v="Access"/>
    <n v="0"/>
    <s v="Operator - Principle - After Jan 10"/>
    <n v="75"/>
    <n v="5"/>
    <s v="HR"/>
    <s v=""/>
    <s v=""/>
    <s v="0"/>
    <s v="0"/>
    <n v="375"/>
    <n v="48.75"/>
    <n v="423.74999999999994"/>
    <d v="2022-01-27T00:00:00"/>
    <n v="0"/>
    <x v="10"/>
    <d v="2022-02-23T00:00:00"/>
    <n v="177"/>
    <n v="0"/>
    <n v="0"/>
    <s v="Nathan Kyme"/>
    <s v="Winter Access Maintenance"/>
    <m/>
    <s v="VC7556-2019-017"/>
    <s v="929 OF"/>
    <m/>
    <m/>
    <m/>
    <s v="Approved"/>
    <m/>
    <m/>
    <s v="WAM Activities on Santoy"/>
    <n v="6"/>
    <s v="C158-C170"/>
    <s v="Santoy Lake"/>
    <n v="0"/>
    <d v="2022-01-30T00:00:00"/>
    <m/>
    <s v="37"/>
    <d v="2022-02-01T00:00:00"/>
    <s v=""/>
    <s v=""/>
    <m/>
    <m/>
    <m/>
    <s v="Harold Furlong"/>
    <s v="06"/>
    <s v="Corbiere and Sons Contracting1128720220127-6Operator - Principle - After Jan 105375"/>
    <s v="Corbiere and Sons Contracting1128720220127-6Operator - Principle - After Jan 105375INV #164"/>
    <s v=""/>
    <s v="CZ - Winter Maintenance"/>
    <x v="5"/>
  </r>
  <r>
    <x v="1"/>
    <n v="6"/>
    <n v="0"/>
    <n v="11287"/>
    <s v="20220127-6"/>
    <n v="53510611"/>
    <s v="Access"/>
    <n v="0"/>
    <s v="L.O.A."/>
    <n v="210"/>
    <n v="1"/>
    <s v="DAY"/>
    <s v=""/>
    <s v=""/>
    <s v="0"/>
    <s v="0"/>
    <n v="210"/>
    <n v="27.3"/>
    <n v="237.29999999999998"/>
    <d v="2022-01-27T00:00:00"/>
    <n v="0"/>
    <x v="10"/>
    <d v="2022-02-23T00:00:00"/>
    <n v="177"/>
    <n v="0"/>
    <n v="0"/>
    <s v="Nathan Kyme"/>
    <s v="Winter Access Maintenance"/>
    <m/>
    <s v="VC7556-2019-017"/>
    <s v="929 OF"/>
    <m/>
    <m/>
    <m/>
    <s v="Approved"/>
    <m/>
    <m/>
    <s v="WAM Activities on Santoy"/>
    <n v="6"/>
    <s v="C158-C170"/>
    <s v="Santoy Lake"/>
    <n v="0"/>
    <d v="2022-01-30T00:00:00"/>
    <m/>
    <s v="37"/>
    <d v="2022-02-01T00:00:00"/>
    <s v=""/>
    <s v=""/>
    <m/>
    <m/>
    <m/>
    <s v="Harold Furlong"/>
    <s v="06"/>
    <s v="Corbiere and Sons Contracting1128720220127-6L.O.A.1210"/>
    <s v="Corbiere and Sons Contracting1128720220127-6L.O.A.1210INV #164"/>
    <s v=""/>
    <s v="CZ - Winter Maintenance"/>
    <x v="5"/>
  </r>
  <r>
    <x v="1"/>
    <n v="6"/>
    <n v="0"/>
    <n v="11287"/>
    <s v="20220127-6"/>
    <n v="53510611"/>
    <s v="Access"/>
    <n v="0"/>
    <s v="Light Truck - Pick up- After Jan 10"/>
    <n v="243.75"/>
    <n v="1"/>
    <s v="DAY"/>
    <s v="182.81"/>
    <s v="0"/>
    <s v=""/>
    <s v=""/>
    <n v="243.75"/>
    <n v="31.6875"/>
    <n v="275.4375"/>
    <d v="2022-01-27T00:00:00"/>
    <n v="0"/>
    <x v="10"/>
    <d v="2022-02-23T00:00:00"/>
    <n v="177"/>
    <n v="0"/>
    <n v="0"/>
    <s v="Nathan Kyme"/>
    <s v="Winter Access Maintenance"/>
    <m/>
    <s v="VC7556-2019-017"/>
    <s v="929 OF"/>
    <m/>
    <m/>
    <m/>
    <s v="Approved"/>
    <m/>
    <m/>
    <s v="WAM Activities on Santoy"/>
    <n v="6"/>
    <s v="C158-C170"/>
    <s v="Santoy Lake"/>
    <n v="0"/>
    <d v="2022-01-30T00:00:00"/>
    <m/>
    <s v="37"/>
    <d v="2022-02-01T00:00:00"/>
    <s v=""/>
    <s v=""/>
    <m/>
    <m/>
    <m/>
    <s v="Harold Furlong"/>
    <s v="06"/>
    <s v="Corbiere and Sons Contracting1128720220127-6Light Truck - Pick up- After Jan 101243.75"/>
    <s v="Corbiere and Sons Contracting1128720220127-6Light Truck - Pick up- After Jan 101243.75INV #164"/>
    <s v=""/>
    <s v="CZ - Winter Maintenance"/>
    <x v="5"/>
  </r>
  <r>
    <x v="1"/>
    <n v="6"/>
    <n v="0"/>
    <n v="11287"/>
    <s v="20220127-6"/>
    <n v="53510611"/>
    <s v="Access"/>
    <n v="0"/>
    <s v="Dozer D6 or equal- After Jan 10"/>
    <n v="131.47999999999999"/>
    <n v="5"/>
    <s v="Dynamic"/>
    <s v="0"/>
    <s v="0"/>
    <s v=""/>
    <s v=""/>
    <n v="657.4"/>
    <n v="85.462000000000003"/>
    <n v="742.86199999999985"/>
    <d v="2022-01-27T00:00:00"/>
    <n v="0"/>
    <x v="10"/>
    <d v="2022-02-23T00:00:00"/>
    <n v="177"/>
    <n v="0"/>
    <n v="0"/>
    <s v="Nathan Kyme"/>
    <s v="Winter Access Maintenance"/>
    <m/>
    <s v="VC7556-2019-017"/>
    <s v="929 OF"/>
    <m/>
    <m/>
    <m/>
    <s v="Approved"/>
    <m/>
    <m/>
    <s v="WAM Activities on Santoy"/>
    <n v="6"/>
    <s v="C158-C170"/>
    <s v="Santoy Lake"/>
    <n v="0"/>
    <d v="2022-01-30T00:00:00"/>
    <m/>
    <s v="37"/>
    <d v="2022-02-01T00:00:00"/>
    <s v=""/>
    <s v=""/>
    <m/>
    <m/>
    <m/>
    <s v="Harold Furlong"/>
    <s v="06"/>
    <s v="Corbiere and Sons Contracting1128720220127-6Dozer D6 or equal- After Jan 105657.4"/>
    <s v="Corbiere and Sons Contracting1128720220127-6Dozer D6 or equal- After Jan 105657.4INV #164"/>
    <s v=""/>
    <s v="CZ - Winter Maintenance"/>
    <x v="5"/>
  </r>
  <r>
    <x v="1"/>
    <n v="6"/>
    <n v="0"/>
    <n v="11286"/>
    <s v="20220127-5"/>
    <n v="53510611"/>
    <s v="Access"/>
    <n v="0"/>
    <s v="Operator - Principle - After Jan 10"/>
    <n v="75"/>
    <n v="12"/>
    <s v="HR"/>
    <s v=""/>
    <s v=""/>
    <s v="0"/>
    <s v="0"/>
    <n v="900"/>
    <n v="117"/>
    <n v="1016.9999999999999"/>
    <d v="2022-01-27T00:00:00"/>
    <n v="0"/>
    <x v="10"/>
    <d v="2022-02-23T00:00:00"/>
    <n v="177"/>
    <n v="0"/>
    <n v="0"/>
    <s v="Nathan Kyme"/>
    <s v="Winter Access Maintenance"/>
    <m/>
    <s v="VC7556-2019-017"/>
    <s v="929 OF"/>
    <m/>
    <m/>
    <m/>
    <s v="Approved"/>
    <m/>
    <m/>
    <s v="WAM Activities on Lake A"/>
    <n v="6"/>
    <s v="C130-C151"/>
    <s v="Lake A"/>
    <n v="0"/>
    <d v="2022-01-30T00:00:00"/>
    <m/>
    <s v="37"/>
    <d v="2022-02-01T00:00:00"/>
    <s v=""/>
    <s v=""/>
    <m/>
    <m/>
    <m/>
    <s v="Harold Furlong"/>
    <s v="06"/>
    <s v="Corbiere and Sons Contracting1128620220127-5Operator - Principle - After Jan 1012900"/>
    <s v="Corbiere and Sons Contracting1128620220127-5Operator - Principle - After Jan 1012900INV #164"/>
    <s v=""/>
    <s v="CZ - Winter Maintenance"/>
    <x v="5"/>
  </r>
  <r>
    <x v="1"/>
    <n v="6"/>
    <n v="0"/>
    <n v="11286"/>
    <s v="20220127-5"/>
    <n v="53510611"/>
    <s v="Access"/>
    <n v="0"/>
    <s v="L.O.A."/>
    <n v="210"/>
    <n v="1"/>
    <s v="DAY"/>
    <s v=""/>
    <s v=""/>
    <s v="0"/>
    <s v="0"/>
    <n v="210"/>
    <n v="27.3"/>
    <n v="237.29999999999998"/>
    <d v="2022-01-27T00:00:00"/>
    <n v="0"/>
    <x v="10"/>
    <d v="2022-02-23T00:00:00"/>
    <n v="177"/>
    <n v="0"/>
    <n v="0"/>
    <s v="Nathan Kyme"/>
    <s v="Winter Access Maintenance"/>
    <m/>
    <s v="VC7556-2019-017"/>
    <s v="929 OF"/>
    <m/>
    <m/>
    <m/>
    <s v="Approved"/>
    <m/>
    <m/>
    <s v="WAM Activities on Lake A"/>
    <n v="6"/>
    <s v="C130-C151"/>
    <s v="Lake A"/>
    <n v="0"/>
    <d v="2022-01-30T00:00:00"/>
    <m/>
    <s v="37"/>
    <d v="2022-02-01T00:00:00"/>
    <s v=""/>
    <s v=""/>
    <m/>
    <m/>
    <m/>
    <s v="Harold Furlong"/>
    <s v="06"/>
    <s v="Corbiere and Sons Contracting1128620220127-5L.O.A.1210"/>
    <s v="Corbiere and Sons Contracting1128620220127-5L.O.A.1210INV #164"/>
    <s v=""/>
    <s v="CZ - Winter Maintenance"/>
    <x v="5"/>
  </r>
  <r>
    <x v="1"/>
    <n v="6"/>
    <n v="0"/>
    <n v="11286"/>
    <s v="20220127-5"/>
    <n v="53510611"/>
    <s v="Access"/>
    <n v="0"/>
    <s v="Light Truck - Pick up- After Jan 10"/>
    <n v="243.75"/>
    <n v="1"/>
    <s v="DAY"/>
    <s v="0"/>
    <s v="0"/>
    <s v=""/>
    <s v=""/>
    <n v="243.75"/>
    <n v="31.6875"/>
    <n v="275.4375"/>
    <d v="2022-01-27T00:00:00"/>
    <n v="0"/>
    <x v="10"/>
    <d v="2022-02-23T00:00:00"/>
    <n v="177"/>
    <n v="0"/>
    <n v="0"/>
    <s v="Nathan Kyme"/>
    <s v="Winter Access Maintenance"/>
    <m/>
    <s v="VC7556-2019-017"/>
    <s v="929 OF"/>
    <m/>
    <m/>
    <m/>
    <s v="Approved"/>
    <m/>
    <m/>
    <s v="WAM Activities on Lake A"/>
    <n v="6"/>
    <s v="C130-C151"/>
    <s v="Lake A"/>
    <n v="0"/>
    <d v="2022-01-30T00:00:00"/>
    <m/>
    <s v="37"/>
    <d v="2022-02-01T00:00:00"/>
    <s v=""/>
    <s v=""/>
    <m/>
    <m/>
    <m/>
    <s v="Harold Furlong"/>
    <s v="06"/>
    <s v="Corbiere and Sons Contracting1128620220127-5Light Truck - Pick up- After Jan 101243.75"/>
    <s v="Corbiere and Sons Contracting1128620220127-5Light Truck - Pick up- After Jan 101243.75INV #164"/>
    <s v=""/>
    <s v="CZ - Winter Maintenance"/>
    <x v="5"/>
  </r>
  <r>
    <x v="1"/>
    <n v="6"/>
    <n v="0"/>
    <n v="11286"/>
    <s v="20220127-5"/>
    <n v="53510611"/>
    <s v="Access"/>
    <n v="0"/>
    <s v="Grader - Cat 12 to 14 or equal- After Jan 10"/>
    <n v="126.98"/>
    <n v="9"/>
    <s v="Dynamic"/>
    <s v="0"/>
    <s v="0"/>
    <s v=""/>
    <s v=""/>
    <n v="1142.82"/>
    <n v="148.56659999999999"/>
    <n v="1291.3865999999998"/>
    <d v="2022-01-27T00:00:00"/>
    <n v="0"/>
    <x v="10"/>
    <d v="2022-02-23T00:00:00"/>
    <n v="177"/>
    <n v="0"/>
    <n v="0"/>
    <s v="Nathan Kyme"/>
    <s v="Winter Access Maintenance"/>
    <m/>
    <s v="VC7556-2019-017"/>
    <s v="929 OF"/>
    <m/>
    <m/>
    <m/>
    <s v="Approved"/>
    <m/>
    <m/>
    <s v="WAM Activities on Lake A"/>
    <n v="6"/>
    <s v="C130-C151"/>
    <s v="Lake A"/>
    <n v="0"/>
    <d v="2022-01-30T00:00:00"/>
    <m/>
    <s v="37"/>
    <d v="2022-02-01T00:00:00"/>
    <s v=""/>
    <s v=""/>
    <m/>
    <m/>
    <m/>
    <s v="Harold Furlong"/>
    <s v="06"/>
    <s v="Corbiere and Sons Contracting1128620220127-5Grader - Cat 12 to 14 or equal- After Jan 1091142.82"/>
    <s v="Corbiere and Sons Contracting1128620220127-5Grader - Cat 12 to 14 or equal- After Jan 1091142.82INV #164"/>
    <s v=""/>
    <s v="CZ - Winter Maintenance"/>
    <x v="5"/>
  </r>
  <r>
    <x v="1"/>
    <n v="6"/>
    <n v="0"/>
    <n v="11284"/>
    <s v="20220127-3-R1"/>
    <n v="53510611"/>
    <s v="Access"/>
    <n v="0"/>
    <s v="Operator - Principle - After Jan 10"/>
    <n v="75"/>
    <n v="12"/>
    <s v="HR"/>
    <s v=""/>
    <s v=""/>
    <s v="0"/>
    <s v="0"/>
    <n v="900"/>
    <n v="117"/>
    <n v="1016.9999999999999"/>
    <d v="2022-01-27T00:00:00"/>
    <n v="0"/>
    <x v="10"/>
    <d v="2022-02-23T00:00:00"/>
    <n v="177"/>
    <n v="0"/>
    <n v="0"/>
    <s v="Nathan Kyme"/>
    <s v="Winter Access Maintenance"/>
    <m/>
    <s v="VC7556-2019-017"/>
    <s v="929 OF"/>
    <m/>
    <m/>
    <m/>
    <s v="Approved"/>
    <m/>
    <m/>
    <s v="WAM Activities in Del Lake"/>
    <n v="6"/>
    <s v="C186-C195"/>
    <s v="Del Lake"/>
    <n v="0"/>
    <d v="2022-01-30T00:00:00"/>
    <m/>
    <s v="37"/>
    <d v="2022-01-31T00:00:00"/>
    <s v=""/>
    <s v=""/>
    <m/>
    <m/>
    <m/>
    <s v="Harold Furlong"/>
    <s v="06"/>
    <s v="Corbiere and Sons Contracting1128420220127-3-R1Operator - Principle - After Jan 1012900"/>
    <s v="Corbiere and Sons Contracting1128420220127-3-R1Operator - Principle - After Jan 1012900INV #164"/>
    <s v=""/>
    <s v="CZ - Winter Maintenance"/>
    <x v="5"/>
  </r>
  <r>
    <x v="1"/>
    <n v="6"/>
    <n v="0"/>
    <n v="11284"/>
    <s v="20220127-3-R1"/>
    <n v="53510611"/>
    <s v="Access"/>
    <n v="0"/>
    <s v="L.O.A."/>
    <n v="210"/>
    <n v="1"/>
    <s v="DAY"/>
    <s v=""/>
    <s v=""/>
    <s v="0"/>
    <s v="0"/>
    <n v="210"/>
    <n v="27.3"/>
    <n v="237.29999999999998"/>
    <d v="2022-01-27T00:00:00"/>
    <n v="0"/>
    <x v="10"/>
    <d v="2022-02-23T00:00:00"/>
    <n v="177"/>
    <n v="0"/>
    <n v="0"/>
    <s v="Nathan Kyme"/>
    <s v="Winter Access Maintenance"/>
    <m/>
    <s v="VC7556-2019-017"/>
    <s v="929 OF"/>
    <m/>
    <m/>
    <m/>
    <s v="Approved"/>
    <m/>
    <m/>
    <s v="WAM Activities in Del Lake"/>
    <n v="6"/>
    <s v="C186-C195"/>
    <s v="Del Lake"/>
    <n v="0"/>
    <d v="2022-01-30T00:00:00"/>
    <m/>
    <s v="37"/>
    <d v="2022-01-31T00:00:00"/>
    <s v=""/>
    <s v=""/>
    <m/>
    <m/>
    <m/>
    <s v="Harold Furlong"/>
    <s v="06"/>
    <s v="Corbiere and Sons Contracting1128420220127-3-R1L.O.A.1210"/>
    <s v="Corbiere and Sons Contracting1128420220127-3-R1L.O.A.1210INV #164"/>
    <s v=""/>
    <s v="CZ - Winter Maintenance"/>
    <x v="5"/>
  </r>
  <r>
    <x v="1"/>
    <n v="6"/>
    <n v="0"/>
    <n v="11284"/>
    <s v="20220127-3-R1"/>
    <n v="53510611"/>
    <s v="Access"/>
    <n v="0"/>
    <s v="Light Truck - Pick up- After Jan 10"/>
    <n v="243.75"/>
    <n v="1"/>
    <s v="DAY"/>
    <s v="0"/>
    <s v="0"/>
    <s v=""/>
    <s v=""/>
    <n v="243.75"/>
    <n v="31.6875"/>
    <n v="275.4375"/>
    <d v="2022-01-27T00:00:00"/>
    <n v="0"/>
    <x v="10"/>
    <d v="2022-02-23T00:00:00"/>
    <n v="177"/>
    <n v="0"/>
    <n v="0"/>
    <s v="Nathan Kyme"/>
    <s v="Winter Access Maintenance"/>
    <m/>
    <s v="VC7556-2019-017"/>
    <s v="929 OF"/>
    <m/>
    <m/>
    <m/>
    <s v="Approved"/>
    <m/>
    <m/>
    <s v="WAM Activities in Del Lake"/>
    <n v="6"/>
    <s v="C186-C195"/>
    <s v="Del Lake"/>
    <n v="0"/>
    <d v="2022-01-30T00:00:00"/>
    <m/>
    <s v="37"/>
    <d v="2022-01-31T00:00:00"/>
    <s v=""/>
    <s v=""/>
    <m/>
    <m/>
    <m/>
    <s v="Harold Furlong"/>
    <s v="06"/>
    <s v="Corbiere and Sons Contracting1128420220127-3-R1Light Truck - Pick up- After Jan 101243.75"/>
    <s v="Corbiere and Sons Contracting1128420220127-3-R1Light Truck - Pick up- After Jan 101243.75INV #164"/>
    <s v=""/>
    <s v="CZ - Winter Maintenance"/>
    <x v="5"/>
  </r>
  <r>
    <x v="1"/>
    <n v="6"/>
    <n v="0"/>
    <n v="11284"/>
    <s v="20220127-3-R1"/>
    <n v="53510611"/>
    <s v="Access"/>
    <n v="0"/>
    <s v="Grader - Cat 12 to 14 or equal- After Jan 10"/>
    <n v="126.98"/>
    <n v="11"/>
    <s v="Dynamic"/>
    <s v="0"/>
    <s v="0"/>
    <s v=""/>
    <s v=""/>
    <n v="1396.78"/>
    <n v="181.5814"/>
    <n v="1578.3613999999998"/>
    <d v="2022-01-27T00:00:00"/>
    <n v="0"/>
    <x v="10"/>
    <d v="2022-02-23T00:00:00"/>
    <n v="177"/>
    <n v="0"/>
    <n v="0"/>
    <s v="Nathan Kyme"/>
    <s v="Winter Access Maintenance"/>
    <m/>
    <s v="VC7556-2019-017"/>
    <s v="929 OF"/>
    <m/>
    <m/>
    <m/>
    <s v="Approved"/>
    <m/>
    <m/>
    <s v="WAM Activities in Del Lake"/>
    <n v="6"/>
    <s v="C186-C195"/>
    <s v="Del Lake"/>
    <n v="0"/>
    <d v="2022-01-30T00:00:00"/>
    <m/>
    <s v="37"/>
    <d v="2022-01-31T00:00:00"/>
    <s v=""/>
    <s v=""/>
    <m/>
    <m/>
    <m/>
    <s v="Harold Furlong"/>
    <s v="06"/>
    <s v="Corbiere and Sons Contracting1128420220127-3-R1Grader - Cat 12 to 14 or equal- After Jan 10111396.78"/>
    <s v="Corbiere and Sons Contracting1128420220127-3-R1Grader - Cat 12 to 14 or equal- After Jan 10111396.78INV #164"/>
    <s v=""/>
    <s v="CZ - Winter Maintenance"/>
    <x v="5"/>
  </r>
  <r>
    <x v="1"/>
    <n v="6"/>
    <n v="0"/>
    <n v="11291"/>
    <s v="20220127-10"/>
    <n v="53510611"/>
    <s v="Access"/>
    <n v="0"/>
    <s v="Operator - Principle - After Jan 10"/>
    <n v="75"/>
    <n v="4"/>
    <s v="HR"/>
    <s v=""/>
    <s v=""/>
    <s v="0"/>
    <s v="0"/>
    <n v="300"/>
    <n v="39"/>
    <n v="338.99999999999994"/>
    <d v="2022-01-27T00:00:00"/>
    <n v="0"/>
    <x v="10"/>
    <d v="2022-02-23T00:00:00"/>
    <n v="177"/>
    <n v="0"/>
    <n v="0"/>
    <s v="Nathan Kyme"/>
    <s v="Winter Access Maintenance"/>
    <m/>
    <s v="VC7556-2019-017"/>
    <s v="929 OF"/>
    <m/>
    <m/>
    <m/>
    <s v="Approved"/>
    <m/>
    <m/>
    <s v="WAM Activities on Neys"/>
    <n v="6"/>
    <s v="C219-C235"/>
    <s v="Neys"/>
    <n v="0"/>
    <d v="2022-01-30T00:00:00"/>
    <m/>
    <s v="37"/>
    <d v="2022-02-01T00:00:00"/>
    <s v=""/>
    <s v=""/>
    <m/>
    <m/>
    <m/>
    <s v="Harold Furlong"/>
    <s v="06"/>
    <s v="Corbiere and Sons Contracting1129120220127-10Operator - Principle - After Jan 104300"/>
    <s v="Corbiere and Sons Contracting1129120220127-10Operator - Principle - After Jan 104300INV #164"/>
    <s v=""/>
    <s v="CZ - Winter Maintenance"/>
    <x v="5"/>
  </r>
  <r>
    <x v="1"/>
    <n v="6"/>
    <n v="0"/>
    <n v="11291"/>
    <s v="20220127-10"/>
    <n v="53510611"/>
    <s v="Access"/>
    <n v="0"/>
    <s v="Pickup w/ plow and sander"/>
    <n v="80"/>
    <n v="4"/>
    <m/>
    <s v="0"/>
    <s v="0"/>
    <s v=""/>
    <s v=""/>
    <n v="320"/>
    <n v="41.6"/>
    <n v="361.59999999999997"/>
    <d v="2022-01-27T00:00:00"/>
    <n v="0"/>
    <x v="10"/>
    <d v="2022-02-23T00:00:00"/>
    <n v="177"/>
    <n v="0"/>
    <n v="0"/>
    <s v="Nathan Kyme"/>
    <s v="Winter Access Maintenance"/>
    <m/>
    <s v="VC7556-2019-017"/>
    <s v="929 OF"/>
    <m/>
    <m/>
    <m/>
    <s v="Approved"/>
    <m/>
    <m/>
    <s v="WAM Activities on Neys"/>
    <n v="6"/>
    <s v="C219-C235"/>
    <s v="Neys"/>
    <n v="0"/>
    <d v="2022-01-30T00:00:00"/>
    <m/>
    <s v="37"/>
    <d v="2022-02-01T00:00:00"/>
    <s v=""/>
    <s v=""/>
    <m/>
    <m/>
    <m/>
    <s v="Harold Furlong"/>
    <s v="06"/>
    <s v="Corbiere and Sons Contracting1129120220127-10Pickup w/ plow and sander4320"/>
    <s v="Corbiere and Sons Contracting1129120220127-10Pickup w/ plow and sander4320INV #164"/>
    <s v=""/>
    <s v="CZ - Winter Maintenance"/>
    <x v="5"/>
  </r>
  <r>
    <x v="1"/>
    <n v="6"/>
    <n v="0"/>
    <n v="11283"/>
    <s v="20220126-7"/>
    <n v="53510611"/>
    <s v="Access"/>
    <n v="0"/>
    <s v="Driver - AZ - After Jan 10"/>
    <n v="70"/>
    <n v="10"/>
    <s v="HR"/>
    <s v=""/>
    <s v=""/>
    <s v="70"/>
    <s v="0"/>
    <n v="700"/>
    <n v="91"/>
    <n v="790.99999999999989"/>
    <d v="2022-01-26T00:00:00"/>
    <n v="0"/>
    <x v="10"/>
    <d v="2022-02-23T00:00:00"/>
    <n v="177"/>
    <n v="0"/>
    <n v="0"/>
    <s v="Nathan Kyme"/>
    <s v="Winter Access Maintenance"/>
    <m/>
    <s v="VC7556-2019-017"/>
    <s v="929 OF"/>
    <m/>
    <m/>
    <m/>
    <s v="Approved"/>
    <m/>
    <m/>
    <s v="WAM Activities on Santoy"/>
    <n v="6"/>
    <s v="C158-C170"/>
    <s v="Santoy Lake"/>
    <n v="0"/>
    <d v="2022-01-30T00:00:00"/>
    <m/>
    <s v="37"/>
    <d v="2022-01-31T00:00:00"/>
    <s v=""/>
    <s v=""/>
    <m/>
    <m/>
    <m/>
    <s v="Harold Furlong"/>
    <s v="06"/>
    <s v="Corbiere and Sons Contracting1128320220126-7Driver - AZ - After Jan 1010700"/>
    <s v="Corbiere and Sons Contracting1128320220126-7Driver - AZ - After Jan 1010700INV #164"/>
    <s v=""/>
    <s v="CZ - Winter Maintenance"/>
    <x v="5"/>
  </r>
  <r>
    <x v="1"/>
    <n v="6"/>
    <n v="0"/>
    <n v="11283"/>
    <s v="20220126-7"/>
    <n v="53510611"/>
    <s v="Access"/>
    <n v="0"/>
    <s v="Operator - Principle - After Jan 10"/>
    <n v="75"/>
    <n v="5"/>
    <s v="HR"/>
    <s v=""/>
    <s v=""/>
    <s v="0"/>
    <s v="0"/>
    <n v="375"/>
    <n v="48.75"/>
    <n v="423.74999999999994"/>
    <d v="2022-01-26T00:00:00"/>
    <n v="0"/>
    <x v="10"/>
    <d v="2022-02-23T00:00:00"/>
    <n v="177"/>
    <n v="0"/>
    <n v="0"/>
    <s v="Nathan Kyme"/>
    <s v="Winter Access Maintenance"/>
    <m/>
    <s v="VC7556-2019-017"/>
    <s v="929 OF"/>
    <m/>
    <m/>
    <m/>
    <s v="Approved"/>
    <m/>
    <m/>
    <s v="WAM Activities on Santoy"/>
    <n v="6"/>
    <s v="C158-C170"/>
    <s v="Santoy Lake"/>
    <n v="0"/>
    <d v="2022-01-30T00:00:00"/>
    <m/>
    <s v="37"/>
    <d v="2022-01-31T00:00:00"/>
    <s v=""/>
    <s v=""/>
    <m/>
    <m/>
    <m/>
    <s v="Harold Furlong"/>
    <s v="06"/>
    <s v="Corbiere and Sons Contracting1128320220126-7Operator - Principle - After Jan 105375"/>
    <s v="Corbiere and Sons Contracting1128320220126-7Operator - Principle - After Jan 105375INV #164"/>
    <s v=""/>
    <s v="CZ - Winter Maintenance"/>
    <x v="5"/>
  </r>
  <r>
    <x v="1"/>
    <n v="6"/>
    <n v="0"/>
    <n v="11283"/>
    <s v="20220126-7"/>
    <n v="53510611"/>
    <s v="Access"/>
    <n v="0"/>
    <s v="L.O.A."/>
    <n v="210"/>
    <n v="1"/>
    <s v="DAY"/>
    <s v=""/>
    <s v=""/>
    <m/>
    <s v="0"/>
    <n v="210"/>
    <n v="27.3"/>
    <n v="237.29999999999998"/>
    <d v="2022-01-26T00:00:00"/>
    <n v="0"/>
    <x v="10"/>
    <d v="2022-02-23T00:00:00"/>
    <n v="177"/>
    <n v="0"/>
    <n v="0"/>
    <s v="Nathan Kyme"/>
    <s v="Winter Access Maintenance"/>
    <m/>
    <s v="VC7556-2019-017"/>
    <s v="929 OF"/>
    <m/>
    <m/>
    <m/>
    <s v="Approved"/>
    <m/>
    <m/>
    <s v="WAM Activities on Santoy"/>
    <n v="6"/>
    <s v="C158-C170"/>
    <s v="Santoy Lake"/>
    <n v="0"/>
    <d v="2022-01-30T00:00:00"/>
    <m/>
    <s v="37"/>
    <d v="2022-01-31T00:00:00"/>
    <s v=""/>
    <s v=""/>
    <m/>
    <m/>
    <m/>
    <s v="Harold Furlong"/>
    <s v="06"/>
    <s v="Corbiere and Sons Contracting1128320220126-7L.O.A.1210"/>
    <s v="Corbiere and Sons Contracting1128320220126-7L.O.A.1210INV #164"/>
    <s v=""/>
    <s v="CZ - Winter Maintenance"/>
    <x v="5"/>
  </r>
  <r>
    <x v="1"/>
    <n v="6"/>
    <n v="0"/>
    <n v="11283"/>
    <s v="20220126-7"/>
    <n v="53510611"/>
    <s v="Access"/>
    <n v="0"/>
    <s v="Tractor Trailer - 60 Ton- After Jan 10"/>
    <n v="122.39"/>
    <n v="10"/>
    <s v="Dynamic"/>
    <s v="91.79"/>
    <s v="0"/>
    <s v=""/>
    <s v=""/>
    <n v="1223.9000000000001"/>
    <n v="159.10700000000003"/>
    <n v="1383.0070000000001"/>
    <d v="2022-01-26T00:00:00"/>
    <n v="0"/>
    <x v="10"/>
    <d v="2022-02-23T00:00:00"/>
    <n v="177"/>
    <n v="0"/>
    <n v="0"/>
    <s v="Nathan Kyme"/>
    <s v="Winter Access Maintenance"/>
    <m/>
    <s v="VC7556-2019-017"/>
    <s v="929 OF"/>
    <m/>
    <m/>
    <m/>
    <s v="Approved"/>
    <m/>
    <m/>
    <s v="WAM Activities on Santoy"/>
    <n v="6"/>
    <s v="C158-C170"/>
    <s v="Santoy Lake"/>
    <n v="0"/>
    <d v="2022-01-30T00:00:00"/>
    <m/>
    <s v="37"/>
    <d v="2022-01-31T00:00:00"/>
    <s v=""/>
    <s v=""/>
    <m/>
    <m/>
    <m/>
    <s v="Harold Furlong"/>
    <s v="06"/>
    <s v="Corbiere and Sons Contracting1128320220126-7Tractor Trailer - 60 Ton- After Jan 10101223.9"/>
    <s v="Corbiere and Sons Contracting1128320220126-7Tractor Trailer - 60 Ton- After Jan 10101223.9INV #164"/>
    <s v=""/>
    <s v="CZ - Winter Maintenance"/>
    <x v="5"/>
  </r>
  <r>
    <x v="1"/>
    <n v="6"/>
    <n v="0"/>
    <n v="11283"/>
    <s v="20220126-7"/>
    <n v="53510611"/>
    <s v="Access"/>
    <n v="0"/>
    <s v="Dozer D6 or equal- After Jan 10"/>
    <n v="131.47999999999999"/>
    <n v="4"/>
    <s v="Dynamic"/>
    <s v="98.61"/>
    <s v="0"/>
    <s v=""/>
    <s v=""/>
    <n v="525.91999999999996"/>
    <n v="68.369599999999991"/>
    <n v="594.28959999999995"/>
    <d v="2022-01-26T00:00:00"/>
    <n v="0"/>
    <x v="10"/>
    <d v="2022-02-23T00:00:00"/>
    <n v="177"/>
    <n v="0"/>
    <n v="0"/>
    <s v="Nathan Kyme"/>
    <s v="Winter Access Maintenance"/>
    <m/>
    <s v="VC7556-2019-017"/>
    <s v="929 OF"/>
    <m/>
    <m/>
    <m/>
    <s v="Approved"/>
    <m/>
    <m/>
    <s v="WAM Activities on Santoy"/>
    <n v="6"/>
    <s v="C158-C170"/>
    <s v="Santoy Lake"/>
    <n v="0"/>
    <d v="2022-01-30T00:00:00"/>
    <m/>
    <s v="37"/>
    <d v="2022-01-31T00:00:00"/>
    <s v=""/>
    <s v=""/>
    <m/>
    <m/>
    <m/>
    <s v="Harold Furlong"/>
    <s v="06"/>
    <s v="Corbiere and Sons Contracting1128320220126-7Dozer D6 or equal- After Jan 104525.92"/>
    <s v="Corbiere and Sons Contracting1128320220126-7Dozer D6 or equal- After Jan 104525.92INV #164"/>
    <s v=""/>
    <s v="CZ - Winter Maintenance"/>
    <x v="5"/>
  </r>
  <r>
    <x v="1"/>
    <n v="6"/>
    <n v="0"/>
    <n v="11282"/>
    <s v="20220126-6"/>
    <n v="53510611"/>
    <s v="Access"/>
    <n v="0"/>
    <s v="Operator - Principle - After Jan 10"/>
    <n v="75"/>
    <n v="6"/>
    <s v="HR"/>
    <s v=""/>
    <s v=""/>
    <s v="0"/>
    <s v="0"/>
    <n v="450"/>
    <n v="58.5"/>
    <n v="508.49999999999994"/>
    <d v="2022-01-26T00:00:00"/>
    <n v="0"/>
    <x v="10"/>
    <d v="2022-02-23T00:00:00"/>
    <n v="177"/>
    <n v="0"/>
    <n v="0"/>
    <s v="Nathan Kyme"/>
    <s v="Winter Access Maintenance"/>
    <m/>
    <s v="VC7556-2019-017"/>
    <s v="929 OF"/>
    <m/>
    <m/>
    <m/>
    <s v="Approved"/>
    <m/>
    <m/>
    <s v="WAM Activities on Dead Horse"/>
    <n v="6"/>
    <s v="C203-C209"/>
    <s v="Dead Horse Creek"/>
    <n v="0"/>
    <d v="2022-01-30T00:00:00"/>
    <m/>
    <s v="37"/>
    <d v="2022-01-31T00:00:00"/>
    <s v=""/>
    <s v=""/>
    <m/>
    <m/>
    <m/>
    <s v="Harold Furlong"/>
    <s v="06"/>
    <s v="Corbiere and Sons Contracting1128220220126-6Operator - Principle - After Jan 106450"/>
    <s v="Corbiere and Sons Contracting1128220220126-6Operator - Principle - After Jan 106450INV #164"/>
    <s v=""/>
    <s v="CZ - Winter Maintenance"/>
    <x v="5"/>
  </r>
  <r>
    <x v="1"/>
    <n v="6"/>
    <n v="0"/>
    <n v="11282"/>
    <s v="20220126-6"/>
    <n v="53510611"/>
    <s v="Access"/>
    <n v="0"/>
    <s v="Pickup w/ plow and sander"/>
    <n v="80"/>
    <n v="6"/>
    <m/>
    <s v="0"/>
    <s v="0"/>
    <s v=""/>
    <s v=""/>
    <n v="480"/>
    <n v="62.400000000000006"/>
    <n v="542.4"/>
    <d v="2022-01-26T00:00:00"/>
    <n v="0"/>
    <x v="10"/>
    <d v="2022-02-23T00:00:00"/>
    <n v="177"/>
    <n v="0"/>
    <n v="0"/>
    <s v="Nathan Kyme"/>
    <s v="Winter Access Maintenance"/>
    <m/>
    <s v="VC7556-2019-017"/>
    <s v="929 OF"/>
    <m/>
    <m/>
    <m/>
    <s v="Approved"/>
    <m/>
    <m/>
    <s v="WAM Activities on Dead Horse"/>
    <n v="6"/>
    <s v="C203-C209"/>
    <s v="Dead Horse Creek"/>
    <n v="0"/>
    <d v="2022-01-30T00:00:00"/>
    <m/>
    <s v="37"/>
    <d v="2022-01-31T00:00:00"/>
    <s v=""/>
    <s v=""/>
    <m/>
    <m/>
    <m/>
    <s v="Harold Furlong"/>
    <s v="06"/>
    <s v="Corbiere and Sons Contracting1128220220126-6Pickup w/ plow and sander6480"/>
    <s v="Corbiere and Sons Contracting1128220220126-6Pickup w/ plow and sander6480INV #164"/>
    <s v=""/>
    <s v="CZ - Winter Maintenance"/>
    <x v="5"/>
  </r>
  <r>
    <x v="1"/>
    <n v="6"/>
    <n v="0"/>
    <n v="11281"/>
    <s v="20220126-5"/>
    <n v="53510611"/>
    <s v="Access"/>
    <n v="0"/>
    <s v="Operator - Principle - After Jan 10"/>
    <n v="75"/>
    <n v="6"/>
    <s v="HR"/>
    <s v=""/>
    <s v=""/>
    <s v="0"/>
    <s v="0"/>
    <n v="450"/>
    <n v="58.5"/>
    <n v="508.49999999999994"/>
    <d v="2022-01-26T00:00:00"/>
    <n v="0"/>
    <x v="10"/>
    <d v="2022-02-23T00:00:00"/>
    <n v="177"/>
    <n v="0"/>
    <n v="0"/>
    <s v="Nathan Kyme"/>
    <s v="Winter Access Maintenance"/>
    <m/>
    <s v="VC7556-2019-017"/>
    <s v="929 OF"/>
    <m/>
    <m/>
    <m/>
    <s v="Approved"/>
    <m/>
    <m/>
    <s v="WAM Activities on Lake A"/>
    <n v="6"/>
    <s v="C130-C151"/>
    <s v="Lake A"/>
    <n v="0"/>
    <d v="2022-01-30T00:00:00"/>
    <m/>
    <s v="37"/>
    <d v="2022-01-31T00:00:00"/>
    <s v=""/>
    <s v=""/>
    <m/>
    <m/>
    <m/>
    <s v="Harold Furlong"/>
    <s v="06"/>
    <s v="Corbiere and Sons Contracting1128120220126-5Operator - Principle - After Jan 106450"/>
    <s v="Corbiere and Sons Contracting1128120220126-5Operator - Principle - After Jan 106450INV #164"/>
    <s v=""/>
    <s v="CZ - Winter Maintenance"/>
    <x v="5"/>
  </r>
  <r>
    <x v="1"/>
    <n v="6"/>
    <n v="0"/>
    <n v="11281"/>
    <s v="20220126-5"/>
    <n v="53510611"/>
    <s v="Access"/>
    <n v="0"/>
    <s v="L.O.A."/>
    <n v="210"/>
    <n v="1"/>
    <s v="DAY"/>
    <s v=""/>
    <s v=""/>
    <s v="0"/>
    <s v="0"/>
    <n v="210"/>
    <n v="27.3"/>
    <n v="237.29999999999998"/>
    <d v="2022-01-26T00:00:00"/>
    <n v="0"/>
    <x v="10"/>
    <d v="2022-02-23T00:00:00"/>
    <n v="177"/>
    <n v="0"/>
    <n v="0"/>
    <s v="Nathan Kyme"/>
    <s v="Winter Access Maintenance"/>
    <m/>
    <s v="VC7556-2019-017"/>
    <s v="929 OF"/>
    <m/>
    <m/>
    <m/>
    <s v="Approved"/>
    <m/>
    <m/>
    <s v="WAM Activities on Lake A"/>
    <n v="6"/>
    <s v="C130-C151"/>
    <s v="Lake A"/>
    <n v="0"/>
    <d v="2022-01-30T00:00:00"/>
    <m/>
    <s v="37"/>
    <d v="2022-01-31T00:00:00"/>
    <s v=""/>
    <s v=""/>
    <m/>
    <m/>
    <m/>
    <s v="Harold Furlong"/>
    <s v="06"/>
    <s v="Corbiere and Sons Contracting1128120220126-5L.O.A.1210"/>
    <s v="Corbiere and Sons Contracting1128120220126-5L.O.A.1210INV #164"/>
    <s v=""/>
    <s v="CZ - Winter Maintenance"/>
    <x v="5"/>
  </r>
  <r>
    <x v="1"/>
    <n v="6"/>
    <n v="0"/>
    <n v="11281"/>
    <s v="20220126-5"/>
    <n v="53510611"/>
    <s v="Access"/>
    <n v="0"/>
    <s v="Light Truck - Pick up- After Jan 10"/>
    <n v="243.75"/>
    <n v="1"/>
    <s v="DAY"/>
    <s v="0"/>
    <s v="0"/>
    <s v=""/>
    <s v=""/>
    <n v="243.75"/>
    <n v="31.6875"/>
    <n v="275.4375"/>
    <d v="2022-01-26T00:00:00"/>
    <n v="0"/>
    <x v="10"/>
    <d v="2022-02-23T00:00:00"/>
    <n v="177"/>
    <n v="0"/>
    <n v="0"/>
    <s v="Nathan Kyme"/>
    <s v="Winter Access Maintenance"/>
    <m/>
    <s v="VC7556-2019-017"/>
    <s v="929 OF"/>
    <m/>
    <m/>
    <m/>
    <s v="Approved"/>
    <m/>
    <m/>
    <s v="WAM Activities on Lake A"/>
    <n v="6"/>
    <s v="C130-C151"/>
    <s v="Lake A"/>
    <n v="0"/>
    <d v="2022-01-30T00:00:00"/>
    <m/>
    <s v="37"/>
    <d v="2022-01-31T00:00:00"/>
    <s v=""/>
    <s v=""/>
    <m/>
    <m/>
    <m/>
    <s v="Harold Furlong"/>
    <s v="06"/>
    <s v="Corbiere and Sons Contracting1128120220126-5Light Truck - Pick up- After Jan 101243.75"/>
    <s v="Corbiere and Sons Contracting1128120220126-5Light Truck - Pick up- After Jan 101243.75INV #164"/>
    <s v=""/>
    <s v="CZ - Winter Maintenance"/>
    <x v="5"/>
  </r>
  <r>
    <x v="1"/>
    <n v="6"/>
    <n v="0"/>
    <n v="11281"/>
    <s v="20220126-5"/>
    <n v="53510611"/>
    <s v="Access"/>
    <n v="0"/>
    <s v="Grader - Cat 12 to 14 or equal- After Jan 10"/>
    <n v="126.98"/>
    <n v="6"/>
    <s v="Dynamic"/>
    <s v="0"/>
    <s v="0"/>
    <s v=""/>
    <s v=""/>
    <n v="761.88"/>
    <n v="99.044399999999996"/>
    <n v="860.92439999999988"/>
    <d v="2022-01-26T00:00:00"/>
    <n v="0"/>
    <x v="10"/>
    <d v="2022-02-23T00:00:00"/>
    <n v="177"/>
    <n v="0"/>
    <n v="0"/>
    <s v="Nathan Kyme"/>
    <s v="Winter Access Maintenance"/>
    <m/>
    <s v="VC7556-2019-017"/>
    <s v="929 OF"/>
    <m/>
    <m/>
    <m/>
    <s v="Approved"/>
    <m/>
    <m/>
    <s v="WAM Activities on Lake A"/>
    <n v="6"/>
    <s v="C130-C151"/>
    <s v="Lake A"/>
    <n v="0"/>
    <d v="2022-01-30T00:00:00"/>
    <m/>
    <s v="37"/>
    <d v="2022-01-31T00:00:00"/>
    <s v=""/>
    <s v=""/>
    <m/>
    <m/>
    <m/>
    <s v="Harold Furlong"/>
    <s v="06"/>
    <s v="Corbiere and Sons Contracting1128120220126-5Grader - Cat 12 to 14 or equal- After Jan 106761.88"/>
    <s v="Corbiere and Sons Contracting1128120220126-5Grader - Cat 12 to 14 or equal- After Jan 106761.88INV #164"/>
    <s v=""/>
    <s v="CZ - Winter Maintenance"/>
    <x v="5"/>
  </r>
  <r>
    <x v="1"/>
    <n v="6"/>
    <n v="0"/>
    <n v="11279"/>
    <s v="20220126-3"/>
    <n v="53510611"/>
    <s v="Access"/>
    <n v="0"/>
    <s v="Operator - Principle - After Jan 10"/>
    <n v="75"/>
    <n v="6"/>
    <s v="HR"/>
    <s v=""/>
    <s v=""/>
    <s v="75"/>
    <s v="0"/>
    <n v="450"/>
    <n v="58.5"/>
    <n v="508.49999999999994"/>
    <d v="2022-01-26T00:00:00"/>
    <n v="0"/>
    <x v="10"/>
    <d v="2022-02-23T00:00:00"/>
    <n v="177"/>
    <n v="0"/>
    <n v="0"/>
    <s v="Nathan Kyme"/>
    <s v="Winter Access Maintenance"/>
    <m/>
    <s v="VC7556-2019-017"/>
    <s v="929 OF"/>
    <m/>
    <m/>
    <m/>
    <s v="Approved"/>
    <m/>
    <m/>
    <s v="WAM Activities in Del Lake"/>
    <n v="6"/>
    <s v="C186-C195"/>
    <s v="Del Lake"/>
    <n v="0"/>
    <m/>
    <m/>
    <s v="37"/>
    <d v="2022-01-31T00:00:00"/>
    <s v=""/>
    <s v=""/>
    <m/>
    <m/>
    <m/>
    <s v="Harold Furlong"/>
    <s v="06"/>
    <s v="Corbiere and Sons Contracting1127920220126-3Operator - Principle - After Jan 106450"/>
    <s v="Corbiere and Sons Contracting1127920220126-3Operator - Principle - After Jan 106450INV #164"/>
    <s v=""/>
    <s v="CZ - Winter Maintenance"/>
    <x v="5"/>
  </r>
  <r>
    <x v="1"/>
    <n v="6"/>
    <n v="0"/>
    <n v="11279"/>
    <s v="20220126-3"/>
    <n v="53510611"/>
    <s v="Access"/>
    <n v="0"/>
    <s v="Operator - Principle - After Jan 10"/>
    <n v="75"/>
    <n v="11"/>
    <s v="HR"/>
    <s v=""/>
    <s v=""/>
    <s v="0"/>
    <s v="0"/>
    <n v="825"/>
    <n v="107.25"/>
    <n v="932.24999999999989"/>
    <d v="2022-01-26T00:00:00"/>
    <n v="0"/>
    <x v="10"/>
    <d v="2022-02-23T00:00:00"/>
    <n v="177"/>
    <n v="0"/>
    <n v="0"/>
    <s v="Nathan Kyme"/>
    <s v="Winter Access Maintenance"/>
    <m/>
    <s v="VC7556-2019-017"/>
    <s v="929 OF"/>
    <m/>
    <m/>
    <m/>
    <s v="Approved"/>
    <m/>
    <m/>
    <s v="WAM Activities in Del Lake"/>
    <n v="6"/>
    <s v="C186-C195"/>
    <s v="Del Lake"/>
    <n v="0"/>
    <m/>
    <m/>
    <s v="37"/>
    <d v="2022-01-31T00:00:00"/>
    <s v=""/>
    <s v=""/>
    <m/>
    <m/>
    <m/>
    <s v="Harold Furlong"/>
    <s v="06"/>
    <s v="Corbiere and Sons Contracting1127920220126-3Operator - Principle - After Jan 1011825"/>
    <s v="Corbiere and Sons Contracting1127920220126-3Operator - Principle - After Jan 1011825INV #164"/>
    <s v=""/>
    <s v="CZ - Winter Maintenance"/>
    <x v="5"/>
  </r>
  <r>
    <x v="1"/>
    <n v="6"/>
    <n v="0"/>
    <n v="11279"/>
    <s v="20220126-3"/>
    <n v="53510611"/>
    <s v="Access"/>
    <n v="0"/>
    <s v="L.O.A."/>
    <n v="210"/>
    <n v="2"/>
    <s v="DAY"/>
    <s v=""/>
    <s v=""/>
    <m/>
    <s v="0"/>
    <n v="420"/>
    <n v="54.6"/>
    <n v="474.59999999999997"/>
    <d v="2022-01-26T00:00:00"/>
    <n v="0"/>
    <x v="10"/>
    <d v="2022-02-23T00:00:00"/>
    <n v="177"/>
    <n v="0"/>
    <n v="0"/>
    <s v="Nathan Kyme"/>
    <s v="Winter Access Maintenance"/>
    <m/>
    <s v="VC7556-2019-017"/>
    <s v="929 OF"/>
    <m/>
    <m/>
    <m/>
    <s v="Approved"/>
    <m/>
    <m/>
    <s v="WAM Activities in Del Lake"/>
    <n v="6"/>
    <s v="C186-C195"/>
    <s v="Del Lake"/>
    <n v="0"/>
    <m/>
    <m/>
    <s v="37"/>
    <d v="2022-01-31T00:00:00"/>
    <s v=""/>
    <s v=""/>
    <m/>
    <m/>
    <m/>
    <s v="Harold Furlong"/>
    <s v="06"/>
    <s v="Corbiere and Sons Contracting1127920220126-3L.O.A.2420"/>
    <s v="Corbiere and Sons Contracting1127920220126-3L.O.A.2420INV #164"/>
    <s v=""/>
    <s v="CZ - Winter Maintenance"/>
    <x v="5"/>
  </r>
  <r>
    <x v="1"/>
    <n v="6"/>
    <n v="0"/>
    <n v="11279"/>
    <s v="20220126-3"/>
    <n v="53510611"/>
    <s v="Access"/>
    <n v="0"/>
    <s v="Pickup w/ plow and sander"/>
    <n v="80"/>
    <n v="6"/>
    <m/>
    <s v="0"/>
    <s v="0"/>
    <s v=""/>
    <s v=""/>
    <n v="480"/>
    <n v="62.400000000000006"/>
    <n v="542.4"/>
    <d v="2022-01-26T00:00:00"/>
    <n v="0"/>
    <x v="10"/>
    <d v="2022-02-23T00:00:00"/>
    <n v="177"/>
    <n v="0"/>
    <n v="0"/>
    <s v="Nathan Kyme"/>
    <s v="Winter Access Maintenance"/>
    <m/>
    <s v="VC7556-2019-017"/>
    <s v="929 OF"/>
    <m/>
    <m/>
    <m/>
    <s v="Approved"/>
    <m/>
    <m/>
    <s v="WAM Activities in Del Lake"/>
    <n v="6"/>
    <s v="C186-C195"/>
    <s v="Del Lake"/>
    <n v="0"/>
    <m/>
    <m/>
    <s v="37"/>
    <d v="2022-01-31T00:00:00"/>
    <s v=""/>
    <s v=""/>
    <m/>
    <m/>
    <m/>
    <s v="Harold Furlong"/>
    <s v="06"/>
    <s v="Corbiere and Sons Contracting1127920220126-3Pickup w/ plow and sander6480"/>
    <s v="Corbiere and Sons Contracting1127920220126-3Pickup w/ plow and sander6480INV #164"/>
    <s v=""/>
    <s v="CZ - Winter Maintenance"/>
    <x v="5"/>
  </r>
  <r>
    <x v="1"/>
    <n v="6"/>
    <n v="0"/>
    <n v="11279"/>
    <s v="20220126-3"/>
    <n v="53510611"/>
    <s v="Access"/>
    <n v="0"/>
    <s v="Light Truck - Pick up- After Jan 10"/>
    <n v="243.75"/>
    <n v="1"/>
    <s v="DAY"/>
    <s v="0"/>
    <s v="0"/>
    <s v=""/>
    <s v=""/>
    <n v="243.75"/>
    <n v="31.6875"/>
    <n v="275.4375"/>
    <d v="2022-01-26T00:00:00"/>
    <n v="0"/>
    <x v="10"/>
    <d v="2022-02-23T00:00:00"/>
    <n v="177"/>
    <n v="0"/>
    <n v="0"/>
    <s v="Nathan Kyme"/>
    <s v="Winter Access Maintenance"/>
    <m/>
    <s v="VC7556-2019-017"/>
    <s v="929 OF"/>
    <m/>
    <m/>
    <m/>
    <s v="Approved"/>
    <m/>
    <m/>
    <s v="WAM Activities in Del Lake"/>
    <n v="6"/>
    <s v="C186-C195"/>
    <s v="Del Lake"/>
    <n v="0"/>
    <m/>
    <m/>
    <s v="37"/>
    <d v="2022-01-31T00:00:00"/>
    <s v=""/>
    <s v=""/>
    <m/>
    <m/>
    <m/>
    <s v="Harold Furlong"/>
    <s v="06"/>
    <s v="Corbiere and Sons Contracting1127920220126-3Light Truck - Pick up- After Jan 101243.75"/>
    <s v="Corbiere and Sons Contracting1127920220126-3Light Truck - Pick up- After Jan 101243.75INV #164"/>
    <s v=""/>
    <s v="CZ - Winter Maintenance"/>
    <x v="5"/>
  </r>
  <r>
    <x v="1"/>
    <n v="6"/>
    <n v="0"/>
    <n v="11279"/>
    <s v="20220126-3"/>
    <n v="53510611"/>
    <s v="Access"/>
    <n v="0"/>
    <s v="Grader - Cat 12 to 14 or equal- After Jan 10"/>
    <n v="126.98"/>
    <n v="10"/>
    <s v="Dynamic"/>
    <s v="0"/>
    <s v="0"/>
    <s v=""/>
    <s v=""/>
    <n v="1269.8"/>
    <n v="165.07400000000001"/>
    <n v="1434.8739999999998"/>
    <d v="2022-01-26T00:00:00"/>
    <n v="0"/>
    <x v="10"/>
    <d v="2022-02-23T00:00:00"/>
    <n v="177"/>
    <n v="0"/>
    <n v="0"/>
    <s v="Nathan Kyme"/>
    <s v="Winter Access Maintenance"/>
    <m/>
    <s v="VC7556-2019-017"/>
    <s v="929 OF"/>
    <m/>
    <m/>
    <m/>
    <s v="Approved"/>
    <m/>
    <m/>
    <s v="WAM Activities in Del Lake"/>
    <n v="6"/>
    <s v="C186-C195"/>
    <s v="Del Lake"/>
    <n v="0"/>
    <m/>
    <m/>
    <s v="37"/>
    <d v="2022-01-31T00:00:00"/>
    <s v=""/>
    <s v=""/>
    <m/>
    <m/>
    <m/>
    <s v="Harold Furlong"/>
    <s v="06"/>
    <s v="Corbiere and Sons Contracting1127920220126-3Grader - Cat 12 to 14 or equal- After Jan 10101269.8"/>
    <s v="Corbiere and Sons Contracting1127920220126-3Grader - Cat 12 to 14 or equal- After Jan 10101269.8INV #164"/>
    <s v=""/>
    <s v="CZ - Winter Maintenance"/>
    <x v="5"/>
  </r>
  <r>
    <x v="1"/>
    <n v="6"/>
    <n v="0"/>
    <n v="11277"/>
    <s v="20220125-5"/>
    <n v="53510611"/>
    <s v="Access"/>
    <n v="0"/>
    <s v="Operator - Intermdiate  - After Jan 10"/>
    <n v="70"/>
    <n v="6"/>
    <s v="HR"/>
    <s v=""/>
    <s v=""/>
    <s v="70"/>
    <s v="0"/>
    <n v="420"/>
    <n v="54.6"/>
    <n v="474.59999999999997"/>
    <d v="2022-01-25T00:00:00"/>
    <n v="0"/>
    <x v="10"/>
    <d v="2022-02-23T00:00:00"/>
    <n v="177"/>
    <n v="0"/>
    <n v="0"/>
    <s v="Nathan Kyme"/>
    <s v="Winter Access Maintenance"/>
    <m/>
    <s v="VC7556-2019-017"/>
    <s v="929 OF"/>
    <m/>
    <m/>
    <m/>
    <s v="Approved"/>
    <m/>
    <m/>
    <s v="WAM Activities onLake A"/>
    <n v="6"/>
    <s v="C130-C151"/>
    <s v="Lake A"/>
    <n v="0"/>
    <d v="2022-01-30T00:00:00"/>
    <m/>
    <s v="37"/>
    <d v="2022-01-31T00:00:00"/>
    <s v=""/>
    <s v=""/>
    <m/>
    <m/>
    <m/>
    <s v="Harold Furlong"/>
    <s v="06"/>
    <s v="Corbiere and Sons Contracting1127720220125-5Operator - Intermdiate  - After Jan 106420"/>
    <s v="Corbiere and Sons Contracting1127720220125-5Operator - Intermdiate  - After Jan 106420INV #164"/>
    <s v=""/>
    <s v="CZ - Winter Maintenance"/>
    <x v="5"/>
  </r>
  <r>
    <x v="1"/>
    <n v="6"/>
    <n v="0"/>
    <n v="11277"/>
    <s v="20220125-5"/>
    <n v="53510611"/>
    <s v="Access"/>
    <n v="0"/>
    <s v="Operator - Principle - After Jan 10"/>
    <n v="75"/>
    <n v="11"/>
    <s v="HR"/>
    <s v=""/>
    <s v=""/>
    <s v="0"/>
    <s v="0"/>
    <n v="825"/>
    <n v="107.25"/>
    <n v="932.24999999999989"/>
    <d v="2022-01-25T00:00:00"/>
    <n v="0"/>
    <x v="10"/>
    <d v="2022-02-23T00:00:00"/>
    <n v="177"/>
    <n v="0"/>
    <n v="0"/>
    <s v="Nathan Kyme"/>
    <s v="Winter Access Maintenance"/>
    <m/>
    <s v="VC7556-2019-017"/>
    <s v="929 OF"/>
    <m/>
    <m/>
    <m/>
    <s v="Approved"/>
    <m/>
    <m/>
    <s v="WAM Activities onLake A"/>
    <n v="6"/>
    <s v="C130-C151"/>
    <s v="Lake A"/>
    <n v="0"/>
    <d v="2022-01-30T00:00:00"/>
    <m/>
    <s v="37"/>
    <d v="2022-01-31T00:00:00"/>
    <s v=""/>
    <s v=""/>
    <m/>
    <m/>
    <m/>
    <s v="Harold Furlong"/>
    <s v="06"/>
    <s v="Corbiere and Sons Contracting1127720220125-5Operator - Principle - After Jan 1011825"/>
    <s v="Corbiere and Sons Contracting1127720220125-5Operator - Principle - After Jan 1011825INV #164"/>
    <s v=""/>
    <s v="CZ - Winter Maintenance"/>
    <x v="5"/>
  </r>
  <r>
    <x v="1"/>
    <n v="6"/>
    <n v="0"/>
    <n v="11277"/>
    <s v="20220125-5"/>
    <n v="53510611"/>
    <s v="Access"/>
    <n v="0"/>
    <s v="L.O.A."/>
    <n v="210"/>
    <n v="2"/>
    <s v="DAY"/>
    <s v=""/>
    <s v=""/>
    <m/>
    <s v="0"/>
    <n v="420"/>
    <n v="54.6"/>
    <n v="474.59999999999997"/>
    <d v="2022-01-25T00:00:00"/>
    <n v="0"/>
    <x v="10"/>
    <d v="2022-02-23T00:00:00"/>
    <n v="177"/>
    <n v="0"/>
    <n v="0"/>
    <s v="Nathan Kyme"/>
    <s v="Winter Access Maintenance"/>
    <m/>
    <s v="VC7556-2019-017"/>
    <s v="929 OF"/>
    <m/>
    <m/>
    <m/>
    <s v="Approved"/>
    <m/>
    <m/>
    <s v="WAM Activities onLake A"/>
    <n v="6"/>
    <s v="C130-C151"/>
    <s v="Lake A"/>
    <n v="0"/>
    <d v="2022-01-30T00:00:00"/>
    <m/>
    <s v="37"/>
    <d v="2022-01-31T00:00:00"/>
    <s v=""/>
    <s v=""/>
    <m/>
    <m/>
    <m/>
    <s v="Harold Furlong"/>
    <s v="06"/>
    <s v="Corbiere and Sons Contracting1127720220125-5L.O.A.2420"/>
    <s v="Corbiere and Sons Contracting1127720220125-5L.O.A.2420INV #164"/>
    <s v=""/>
    <s v="CZ - Winter Maintenance"/>
    <x v="5"/>
  </r>
  <r>
    <x v="1"/>
    <n v="6"/>
    <n v="0"/>
    <n v="11277"/>
    <s v="20220125-5"/>
    <n v="53510611"/>
    <s v="Access"/>
    <n v="0"/>
    <s v="Pickup w/ plow and sander"/>
    <n v="80"/>
    <n v="6"/>
    <m/>
    <s v="0"/>
    <s v="0"/>
    <s v=""/>
    <s v=""/>
    <n v="480"/>
    <n v="62.400000000000006"/>
    <n v="542.4"/>
    <d v="2022-01-25T00:00:00"/>
    <n v="0"/>
    <x v="10"/>
    <d v="2022-02-23T00:00:00"/>
    <n v="177"/>
    <n v="0"/>
    <n v="0"/>
    <s v="Nathan Kyme"/>
    <s v="Winter Access Maintenance"/>
    <m/>
    <s v="VC7556-2019-017"/>
    <s v="929 OF"/>
    <m/>
    <m/>
    <m/>
    <s v="Approved"/>
    <m/>
    <m/>
    <s v="WAM Activities onLake A"/>
    <n v="6"/>
    <s v="C130-C151"/>
    <s v="Lake A"/>
    <n v="0"/>
    <d v="2022-01-30T00:00:00"/>
    <m/>
    <s v="37"/>
    <d v="2022-01-31T00:00:00"/>
    <s v=""/>
    <s v=""/>
    <m/>
    <m/>
    <m/>
    <s v="Harold Furlong"/>
    <s v="06"/>
    <s v="Corbiere and Sons Contracting1127720220125-5Pickup w/ plow and sander6480"/>
    <s v="Corbiere and Sons Contracting1127720220125-5Pickup w/ plow and sander6480INV #164"/>
    <s v=""/>
    <s v="CZ - Winter Maintenance"/>
    <x v="5"/>
  </r>
  <r>
    <x v="1"/>
    <n v="6"/>
    <n v="0"/>
    <n v="11277"/>
    <s v="20220125-5"/>
    <n v="53510611"/>
    <s v="Access"/>
    <n v="0"/>
    <s v="Light Truck - Pick up- After Jan 10"/>
    <n v="243.75"/>
    <n v="1"/>
    <s v="DAY"/>
    <s v="0"/>
    <s v="0"/>
    <s v=""/>
    <s v=""/>
    <n v="243.75"/>
    <n v="31.6875"/>
    <n v="275.4375"/>
    <d v="2022-01-25T00:00:00"/>
    <n v="0"/>
    <x v="10"/>
    <d v="2022-02-23T00:00:00"/>
    <n v="177"/>
    <n v="0"/>
    <n v="0"/>
    <s v="Nathan Kyme"/>
    <s v="Winter Access Maintenance"/>
    <m/>
    <s v="VC7556-2019-017"/>
    <s v="929 OF"/>
    <m/>
    <m/>
    <m/>
    <s v="Approved"/>
    <m/>
    <m/>
    <s v="WAM Activities onLake A"/>
    <n v="6"/>
    <s v="C130-C151"/>
    <s v="Lake A"/>
    <n v="0"/>
    <d v="2022-01-30T00:00:00"/>
    <m/>
    <s v="37"/>
    <d v="2022-01-31T00:00:00"/>
    <s v=""/>
    <s v=""/>
    <m/>
    <m/>
    <m/>
    <s v="Harold Furlong"/>
    <s v="06"/>
    <s v="Corbiere and Sons Contracting1127720220125-5Light Truck - Pick up- After Jan 101243.75"/>
    <s v="Corbiere and Sons Contracting1127720220125-5Light Truck - Pick up- After Jan 101243.75INV #164"/>
    <s v=""/>
    <s v="CZ - Winter Maintenance"/>
    <x v="5"/>
  </r>
  <r>
    <x v="1"/>
    <n v="6"/>
    <n v="0"/>
    <n v="11277"/>
    <s v="20220125-5"/>
    <n v="53510611"/>
    <s v="Access"/>
    <n v="0"/>
    <s v="Grader - Cat 12 to 14 or equal- After Jan 10"/>
    <n v="126.98"/>
    <n v="10"/>
    <s v="Dynamic"/>
    <s v="0"/>
    <s v="0"/>
    <s v=""/>
    <s v=""/>
    <n v="1269.8"/>
    <n v="165.07400000000001"/>
    <n v="1434.8739999999998"/>
    <d v="2022-01-25T00:00:00"/>
    <n v="0"/>
    <x v="10"/>
    <d v="2022-02-23T00:00:00"/>
    <n v="177"/>
    <n v="0"/>
    <n v="0"/>
    <s v="Nathan Kyme"/>
    <s v="Winter Access Maintenance"/>
    <m/>
    <s v="VC7556-2019-017"/>
    <s v="929 OF"/>
    <m/>
    <m/>
    <m/>
    <s v="Approved"/>
    <m/>
    <m/>
    <s v="WAM Activities onLake A"/>
    <n v="6"/>
    <s v="C130-C151"/>
    <s v="Lake A"/>
    <n v="0"/>
    <d v="2022-01-30T00:00:00"/>
    <m/>
    <s v="37"/>
    <d v="2022-01-31T00:00:00"/>
    <s v=""/>
    <s v=""/>
    <m/>
    <m/>
    <m/>
    <s v="Harold Furlong"/>
    <s v="06"/>
    <s v="Corbiere and Sons Contracting1127720220125-5Grader - Cat 12 to 14 or equal- After Jan 10101269.8"/>
    <s v="Corbiere and Sons Contracting1127720220125-5Grader - Cat 12 to 14 or equal- After Jan 10101269.8INV #164"/>
    <s v=""/>
    <s v="CZ - Winter Maintenance"/>
    <x v="5"/>
  </r>
  <r>
    <x v="1"/>
    <n v="6"/>
    <n v="0"/>
    <n v="11275"/>
    <s v="20220125-3"/>
    <n v="53510611"/>
    <s v="Access"/>
    <n v="0"/>
    <s v="Operator - Principle - After Jan 10"/>
    <n v="75"/>
    <n v="11"/>
    <s v="HR"/>
    <s v=""/>
    <s v=""/>
    <s v="0"/>
    <s v="0"/>
    <n v="825"/>
    <n v="107.25"/>
    <n v="932.24999999999989"/>
    <d v="2022-01-25T00:00:00"/>
    <n v="0"/>
    <x v="10"/>
    <d v="2022-02-23T00:00:00"/>
    <n v="177"/>
    <n v="0"/>
    <n v="0"/>
    <s v="Nathan Kyme"/>
    <s v="Winter Access Maintenance"/>
    <m/>
    <s v="VC7556-2019-017"/>
    <s v="929 OF"/>
    <m/>
    <m/>
    <m/>
    <s v="Approved"/>
    <m/>
    <m/>
    <s v="WAM Activities in Del Lake"/>
    <n v="6"/>
    <s v="C186-C195"/>
    <s v="Del Lake"/>
    <n v="0"/>
    <d v="2022-01-30T00:00:00"/>
    <m/>
    <s v="37"/>
    <d v="2022-01-31T00:00:00"/>
    <s v=""/>
    <s v=""/>
    <m/>
    <m/>
    <m/>
    <s v="Harold Furlong"/>
    <s v="06"/>
    <s v="Corbiere and Sons Contracting1127520220125-3Operator - Principle - After Jan 1011825"/>
    <s v="Corbiere and Sons Contracting1127520220125-3Operator - Principle - After Jan 1011825INV #164"/>
    <s v=""/>
    <s v="CZ - Winter Maintenance"/>
    <x v="5"/>
  </r>
  <r>
    <x v="1"/>
    <n v="6"/>
    <n v="0"/>
    <n v="11275"/>
    <s v="20220125-3"/>
    <n v="53510611"/>
    <s v="Access"/>
    <n v="0"/>
    <s v="L.O.A."/>
    <n v="210"/>
    <n v="1"/>
    <s v="DAY"/>
    <s v=""/>
    <s v=""/>
    <s v="0"/>
    <s v="0"/>
    <n v="210"/>
    <n v="27.3"/>
    <n v="237.29999999999998"/>
    <d v="2022-01-25T00:00:00"/>
    <n v="0"/>
    <x v="10"/>
    <d v="2022-02-23T00:00:00"/>
    <n v="177"/>
    <n v="0"/>
    <n v="0"/>
    <s v="Nathan Kyme"/>
    <s v="Winter Access Maintenance"/>
    <m/>
    <s v="VC7556-2019-017"/>
    <s v="929 OF"/>
    <m/>
    <m/>
    <m/>
    <s v="Approved"/>
    <m/>
    <m/>
    <s v="WAM Activities in Del Lake"/>
    <n v="6"/>
    <s v="C186-C195"/>
    <s v="Del Lake"/>
    <n v="0"/>
    <d v="2022-01-30T00:00:00"/>
    <m/>
    <s v="37"/>
    <d v="2022-01-31T00:00:00"/>
    <s v=""/>
    <s v=""/>
    <m/>
    <m/>
    <m/>
    <s v="Harold Furlong"/>
    <s v="06"/>
    <s v="Corbiere and Sons Contracting1127520220125-3L.O.A.1210"/>
    <s v="Corbiere and Sons Contracting1127520220125-3L.O.A.1210INV #164"/>
    <s v=""/>
    <s v="CZ - Winter Maintenance"/>
    <x v="5"/>
  </r>
  <r>
    <x v="1"/>
    <n v="6"/>
    <n v="0"/>
    <n v="11275"/>
    <s v="20220125-3"/>
    <n v="53510611"/>
    <s v="Access"/>
    <n v="0"/>
    <s v="Light Truck - Pick up- After Jan 10"/>
    <n v="243.75"/>
    <n v="1"/>
    <s v="DAY"/>
    <s v="0"/>
    <s v="0"/>
    <s v=""/>
    <s v=""/>
    <n v="243.75"/>
    <n v="31.6875"/>
    <n v="275.4375"/>
    <d v="2022-01-25T00:00:00"/>
    <n v="0"/>
    <x v="10"/>
    <d v="2022-02-23T00:00:00"/>
    <n v="177"/>
    <n v="0"/>
    <n v="0"/>
    <s v="Nathan Kyme"/>
    <s v="Winter Access Maintenance"/>
    <m/>
    <s v="VC7556-2019-017"/>
    <s v="929 OF"/>
    <m/>
    <m/>
    <m/>
    <s v="Approved"/>
    <m/>
    <m/>
    <s v="WAM Activities in Del Lake"/>
    <n v="6"/>
    <s v="C186-C195"/>
    <s v="Del Lake"/>
    <n v="0"/>
    <d v="2022-01-30T00:00:00"/>
    <m/>
    <s v="37"/>
    <d v="2022-01-31T00:00:00"/>
    <s v=""/>
    <s v=""/>
    <m/>
    <m/>
    <m/>
    <s v="Harold Furlong"/>
    <s v="06"/>
    <s v="Corbiere and Sons Contracting1127520220125-3Light Truck - Pick up- After Jan 101243.75"/>
    <s v="Corbiere and Sons Contracting1127520220125-3Light Truck - Pick up- After Jan 101243.75INV #164"/>
    <s v=""/>
    <s v="CZ - Winter Maintenance"/>
    <x v="5"/>
  </r>
  <r>
    <x v="1"/>
    <n v="6"/>
    <n v="0"/>
    <n v="11275"/>
    <s v="20220125-3"/>
    <n v="53510611"/>
    <s v="Access"/>
    <n v="0"/>
    <s v="Grader - Cat 12 to 14 or equal- After Jan 10"/>
    <n v="126.98"/>
    <n v="8"/>
    <s v="Dynamic"/>
    <s v="0"/>
    <s v="0"/>
    <s v=""/>
    <s v=""/>
    <n v="1015.84"/>
    <n v="132.0592"/>
    <n v="1147.8991999999998"/>
    <d v="2022-01-25T00:00:00"/>
    <n v="0"/>
    <x v="10"/>
    <d v="2022-02-23T00:00:00"/>
    <n v="177"/>
    <n v="0"/>
    <n v="0"/>
    <s v="Nathan Kyme"/>
    <s v="Winter Access Maintenance"/>
    <m/>
    <s v="VC7556-2019-017"/>
    <s v="929 OF"/>
    <m/>
    <m/>
    <m/>
    <s v="Approved"/>
    <m/>
    <m/>
    <s v="WAM Activities in Del Lake"/>
    <n v="6"/>
    <s v="C186-C195"/>
    <s v="Del Lake"/>
    <n v="0"/>
    <d v="2022-01-30T00:00:00"/>
    <m/>
    <s v="37"/>
    <d v="2022-01-31T00:00:00"/>
    <s v=""/>
    <s v=""/>
    <m/>
    <m/>
    <m/>
    <s v="Harold Furlong"/>
    <s v="06"/>
    <s v="Corbiere and Sons Contracting1127520220125-3Grader - Cat 12 to 14 or equal- After Jan 1081015.84"/>
    <s v="Corbiere and Sons Contracting1127520220125-3Grader - Cat 12 to 14 or equal- After Jan 1081015.84INV #164"/>
    <s v=""/>
    <s v="CZ - Winter Maintenance"/>
    <x v="5"/>
  </r>
  <r>
    <x v="1"/>
    <n v="6"/>
    <n v="0"/>
    <n v="11274"/>
    <s v="20220124-8"/>
    <n v="53510611"/>
    <s v="Access"/>
    <n v="0"/>
    <s v="3rd Party Charges"/>
    <n v="1"/>
    <n v="4972.8"/>
    <s v="Unit"/>
    <s v=""/>
    <s v=""/>
    <s v=""/>
    <s v=""/>
    <n v="4972.8"/>
    <n v="646.46400000000006"/>
    <n v="5619.2640000000001"/>
    <d v="2022-01-24T00:00:00"/>
    <n v="0"/>
    <x v="10"/>
    <d v="2022-02-23T00:00:00"/>
    <n v="177"/>
    <n v="0"/>
    <n v="0"/>
    <s v="Nathan Kyme"/>
    <s v="Winter Access Maintenance"/>
    <m/>
    <s v="VC7556-2019-017"/>
    <s v="929 OF"/>
    <m/>
    <m/>
    <m/>
    <s v="Approved"/>
    <m/>
    <m/>
    <s v="Charges for Sand used"/>
    <n v="6"/>
    <s v="C129-D005"/>
    <s v=""/>
    <n v="0"/>
    <d v="2022-01-30T00:00:00"/>
    <m/>
    <s v="37"/>
    <d v="2022-01-31T00:00:00"/>
    <s v="18520"/>
    <s v="Sand"/>
    <m/>
    <m/>
    <m/>
    <s v="Harold Furlong"/>
    <s v="06"/>
    <s v="Corbiere and Sons Contracting1127420220124-83rd Party Charges4972.84972.8"/>
    <s v="Corbiere and Sons Contracting1127420220124-83rd Party Charges4972.84972.8INV #164"/>
    <s v=""/>
    <s v="CZ - Winter Maintenance"/>
    <x v="5"/>
  </r>
  <r>
    <x v="1"/>
    <n v="6"/>
    <n v="0"/>
    <n v="11274"/>
    <s v="20220124-8"/>
    <n v="53510611"/>
    <s v="Access"/>
    <n v="0"/>
    <s v="3rd Party Charges"/>
    <n v="1"/>
    <n v="3824.9"/>
    <s v="Unit"/>
    <s v=""/>
    <s v=""/>
    <s v=""/>
    <s v=""/>
    <n v="3824.9"/>
    <n v="497.23700000000002"/>
    <n v="4322.1369999999997"/>
    <d v="2022-01-24T00:00:00"/>
    <n v="0"/>
    <x v="10"/>
    <d v="2022-02-23T00:00:00"/>
    <n v="177"/>
    <n v="0"/>
    <n v="0"/>
    <s v="Nathan Kyme"/>
    <s v="Winter Access Maintenance"/>
    <m/>
    <s v="VC7556-2019-017"/>
    <s v="929 OF"/>
    <m/>
    <m/>
    <m/>
    <s v="Approved"/>
    <m/>
    <m/>
    <s v="Charges for Sand used"/>
    <n v="6"/>
    <s v="C129-D005"/>
    <s v=""/>
    <n v="0"/>
    <d v="2022-01-30T00:00:00"/>
    <m/>
    <s v="37"/>
    <d v="2022-01-31T00:00:00"/>
    <s v="414-413"/>
    <s v="Sand"/>
    <m/>
    <m/>
    <m/>
    <s v="Harold Furlong"/>
    <s v="06"/>
    <s v="Corbiere and Sons Contracting1127420220124-83rd Party Charges3824.93824.9"/>
    <s v="Corbiere and Sons Contracting1127420220124-83rd Party Charges3824.93824.9INV #164"/>
    <s v=""/>
    <s v="CZ - Winter Maintenance"/>
    <x v="5"/>
  </r>
  <r>
    <x v="1"/>
    <n v="6"/>
    <n v="0"/>
    <n v="11272"/>
    <s v="20220124-6"/>
    <n v="53510611"/>
    <s v="Access"/>
    <n v="0"/>
    <s v="Operator - Principle - After Jan 10"/>
    <n v="75"/>
    <n v="5.5"/>
    <s v="HR"/>
    <s v=""/>
    <s v=""/>
    <s v="0"/>
    <s v="0"/>
    <n v="412.5"/>
    <n v="53.625"/>
    <n v="466.12499999999994"/>
    <d v="2022-01-24T00:00:00"/>
    <n v="0"/>
    <x v="10"/>
    <d v="2022-02-23T00:00:00"/>
    <n v="177"/>
    <n v="0"/>
    <n v="0"/>
    <s v="Nathan Kyme"/>
    <s v="Winter Access Maintenance"/>
    <m/>
    <s v="VC7556-2019-017"/>
    <s v="929 OF"/>
    <m/>
    <m/>
    <m/>
    <s v="Approved"/>
    <m/>
    <m/>
    <s v="WAM Activities onPeninsula"/>
    <n v="6"/>
    <s v="C268-D005"/>
    <s v="Peninsula"/>
    <n v="0"/>
    <d v="2022-01-30T00:00:00"/>
    <m/>
    <s v="37"/>
    <d v="2022-01-31T00:00:00"/>
    <s v=""/>
    <s v=""/>
    <m/>
    <m/>
    <m/>
    <s v="Harold Furlong"/>
    <s v="06"/>
    <s v="Corbiere and Sons Contracting1127220220124-6Operator - Principle - After Jan 105.5412.5"/>
    <s v="Corbiere and Sons Contracting1127220220124-6Operator - Principle - After Jan 105.5412.5INV #164"/>
    <s v=""/>
    <s v="CZ - Winter Maintenance"/>
    <x v="5"/>
  </r>
  <r>
    <x v="1"/>
    <n v="6"/>
    <n v="0"/>
    <n v="11272"/>
    <s v="20220124-6"/>
    <n v="53510611"/>
    <s v="Access"/>
    <n v="0"/>
    <s v="L.O.A."/>
    <n v="210"/>
    <n v="1"/>
    <s v="DAY"/>
    <s v=""/>
    <s v=""/>
    <s v="0"/>
    <s v="0"/>
    <n v="210"/>
    <n v="27.3"/>
    <n v="237.29999999999998"/>
    <d v="2022-01-24T00:00:00"/>
    <n v="0"/>
    <x v="10"/>
    <d v="2022-02-23T00:00:00"/>
    <n v="177"/>
    <n v="0"/>
    <n v="0"/>
    <s v="Nathan Kyme"/>
    <s v="Winter Access Maintenance"/>
    <m/>
    <s v="VC7556-2019-017"/>
    <s v="929 OF"/>
    <m/>
    <m/>
    <m/>
    <s v="Approved"/>
    <m/>
    <m/>
    <s v="WAM Activities onPeninsula"/>
    <n v="6"/>
    <s v="C268-D005"/>
    <s v="Peninsula"/>
    <n v="0"/>
    <d v="2022-01-30T00:00:00"/>
    <m/>
    <s v="37"/>
    <d v="2022-01-31T00:00:00"/>
    <s v=""/>
    <s v=""/>
    <m/>
    <m/>
    <m/>
    <s v="Harold Furlong"/>
    <s v="06"/>
    <s v="Corbiere and Sons Contracting1127220220124-6L.O.A.1210"/>
    <s v="Corbiere and Sons Contracting1127220220124-6L.O.A.1210INV #164"/>
    <s v=""/>
    <s v="CZ - Winter Maintenance"/>
    <x v="5"/>
  </r>
  <r>
    <x v="1"/>
    <n v="6"/>
    <n v="0"/>
    <n v="11272"/>
    <s v="20220124-6"/>
    <n v="53510611"/>
    <s v="Access"/>
    <n v="0"/>
    <s v="Light Truck - Pick up- After Jan 10"/>
    <n v="243.75"/>
    <n v="1"/>
    <s v="DAY"/>
    <s v="0"/>
    <s v="0"/>
    <s v=""/>
    <s v=""/>
    <n v="243.75"/>
    <n v="31.6875"/>
    <n v="275.4375"/>
    <d v="2022-01-24T00:00:00"/>
    <n v="0"/>
    <x v="10"/>
    <d v="2022-02-23T00:00:00"/>
    <n v="177"/>
    <n v="0"/>
    <n v="0"/>
    <s v="Nathan Kyme"/>
    <s v="Winter Access Maintenance"/>
    <m/>
    <s v="VC7556-2019-017"/>
    <s v="929 OF"/>
    <m/>
    <m/>
    <m/>
    <s v="Approved"/>
    <m/>
    <m/>
    <s v="WAM Activities onPeninsula"/>
    <n v="6"/>
    <s v="C268-D005"/>
    <s v="Peninsula"/>
    <n v="0"/>
    <d v="2022-01-30T00:00:00"/>
    <m/>
    <s v="37"/>
    <d v="2022-01-31T00:00:00"/>
    <s v=""/>
    <s v=""/>
    <m/>
    <m/>
    <m/>
    <s v="Harold Furlong"/>
    <s v="06"/>
    <s v="Corbiere and Sons Contracting1127220220124-6Light Truck - Pick up- After Jan 101243.75"/>
    <s v="Corbiere and Sons Contracting1127220220124-6Light Truck - Pick up- After Jan 101243.75INV #164"/>
    <s v=""/>
    <s v="CZ - Winter Maintenance"/>
    <x v="5"/>
  </r>
  <r>
    <x v="1"/>
    <n v="6"/>
    <n v="0"/>
    <n v="11272"/>
    <s v="20220124-6"/>
    <n v="53510611"/>
    <s v="Access"/>
    <n v="0"/>
    <s v="Dozer D6 or equal- After Jan 10"/>
    <n v="131.47999999999999"/>
    <n v="3.5"/>
    <s v="Dynamic"/>
    <s v="98.61"/>
    <s v="0"/>
    <s v=""/>
    <s v=""/>
    <n v="460.18"/>
    <n v="59.823399999999999"/>
    <n v="520.00339999999994"/>
    <d v="2022-01-24T00:00:00"/>
    <n v="0"/>
    <x v="10"/>
    <d v="2022-02-23T00:00:00"/>
    <n v="177"/>
    <n v="0"/>
    <n v="0"/>
    <s v="Nathan Kyme"/>
    <s v="Winter Access Maintenance"/>
    <m/>
    <s v="VC7556-2019-017"/>
    <s v="929 OF"/>
    <m/>
    <m/>
    <m/>
    <s v="Approved"/>
    <m/>
    <m/>
    <s v="WAM Activities onPeninsula"/>
    <n v="6"/>
    <s v="C268-D005"/>
    <s v="Peninsula"/>
    <n v="0"/>
    <d v="2022-01-30T00:00:00"/>
    <m/>
    <s v="37"/>
    <d v="2022-01-31T00:00:00"/>
    <s v=""/>
    <s v=""/>
    <m/>
    <m/>
    <m/>
    <s v="Harold Furlong"/>
    <s v="06"/>
    <s v="Corbiere and Sons Contracting1127220220124-6Dozer D6 or equal- After Jan 103.5460.18"/>
    <s v="Corbiere and Sons Contracting1127220220124-6Dozer D6 or equal- After Jan 103.5460.18INV #164"/>
    <s v=""/>
    <s v="CZ - Winter Maintenance"/>
    <x v="5"/>
  </r>
  <r>
    <x v="1"/>
    <n v="6"/>
    <n v="0"/>
    <n v="11271"/>
    <s v="20220124-5"/>
    <n v="53510611"/>
    <s v="Access"/>
    <n v="0"/>
    <s v="Operator - Intermdiate  - After Jan 10"/>
    <n v="70"/>
    <n v="5.5"/>
    <s v="HR"/>
    <s v=""/>
    <s v=""/>
    <s v="0"/>
    <s v="0"/>
    <n v="385"/>
    <n v="50.050000000000004"/>
    <n v="435.04999999999995"/>
    <d v="2022-01-24T00:00:00"/>
    <n v="0"/>
    <x v="10"/>
    <d v="2022-02-23T00:00:00"/>
    <n v="177"/>
    <n v="0"/>
    <n v="0"/>
    <s v="Nathan Kyme"/>
    <s v="Winter Access Maintenance"/>
    <m/>
    <s v="VC7556-2019-017"/>
    <s v="929 OF"/>
    <m/>
    <m/>
    <m/>
    <s v="Approved"/>
    <m/>
    <m/>
    <s v="WAM Activities on Lake A"/>
    <n v="6"/>
    <s v="C130-C151"/>
    <s v="Lake A"/>
    <n v="0"/>
    <d v="2022-01-30T00:00:00"/>
    <m/>
    <s v="37"/>
    <d v="2022-01-31T00:00:00"/>
    <s v=""/>
    <s v=""/>
    <m/>
    <m/>
    <m/>
    <s v="Harold Furlong"/>
    <s v="06"/>
    <s v="Corbiere and Sons Contracting1127120220124-5Operator - Intermdiate  - After Jan 105.5385"/>
    <s v="Corbiere and Sons Contracting1127120220124-5Operator - Intermdiate  - After Jan 105.5385INV #164"/>
    <s v=""/>
    <s v="CZ - Winter Maintenance"/>
    <x v="5"/>
  </r>
  <r>
    <x v="1"/>
    <n v="6"/>
    <n v="0"/>
    <n v="11271"/>
    <s v="20220124-5"/>
    <n v="53510611"/>
    <s v="Access"/>
    <n v="0"/>
    <s v="Operator - Principle - After Jan 10"/>
    <n v="75"/>
    <n v="11"/>
    <s v="HR"/>
    <s v=""/>
    <s v=""/>
    <s v="0"/>
    <s v="0"/>
    <n v="825"/>
    <n v="107.25"/>
    <n v="932.24999999999989"/>
    <d v="2022-01-24T00:00:00"/>
    <n v="0"/>
    <x v="10"/>
    <d v="2022-02-23T00:00:00"/>
    <n v="177"/>
    <n v="0"/>
    <n v="0"/>
    <s v="Nathan Kyme"/>
    <s v="Winter Access Maintenance"/>
    <m/>
    <s v="VC7556-2019-017"/>
    <s v="929 OF"/>
    <m/>
    <m/>
    <m/>
    <s v="Approved"/>
    <m/>
    <m/>
    <s v="WAM Activities on Lake A"/>
    <n v="6"/>
    <s v="C130-C151"/>
    <s v="Lake A"/>
    <n v="0"/>
    <d v="2022-01-30T00:00:00"/>
    <m/>
    <s v="37"/>
    <d v="2022-01-31T00:00:00"/>
    <s v=""/>
    <s v=""/>
    <m/>
    <m/>
    <m/>
    <s v="Harold Furlong"/>
    <s v="06"/>
    <s v="Corbiere and Sons Contracting1127120220124-5Operator - Principle - After Jan 1011825"/>
    <s v="Corbiere and Sons Contracting1127120220124-5Operator - Principle - After Jan 1011825INV #164"/>
    <s v=""/>
    <s v="CZ - Winter Maintenance"/>
    <x v="5"/>
  </r>
  <r>
    <x v="1"/>
    <n v="6"/>
    <n v="0"/>
    <n v="11271"/>
    <s v="20220124-5"/>
    <n v="53510611"/>
    <s v="Access"/>
    <n v="0"/>
    <s v="L.O.A."/>
    <n v="210"/>
    <n v="1"/>
    <s v="DAY"/>
    <s v=""/>
    <s v=""/>
    <s v="0"/>
    <s v="0"/>
    <n v="210"/>
    <n v="27.3"/>
    <n v="237.29999999999998"/>
    <d v="2022-01-24T00:00:00"/>
    <n v="0"/>
    <x v="10"/>
    <d v="2022-02-23T00:00:00"/>
    <n v="177"/>
    <n v="0"/>
    <n v="0"/>
    <s v="Nathan Kyme"/>
    <s v="Winter Access Maintenance"/>
    <m/>
    <s v="VC7556-2019-017"/>
    <s v="929 OF"/>
    <m/>
    <m/>
    <m/>
    <s v="Approved"/>
    <m/>
    <m/>
    <s v="WAM Activities on Lake A"/>
    <n v="6"/>
    <s v="C130-C151"/>
    <s v="Lake A"/>
    <n v="0"/>
    <d v="2022-01-30T00:00:00"/>
    <m/>
    <s v="37"/>
    <d v="2022-01-31T00:00:00"/>
    <s v=""/>
    <s v=""/>
    <m/>
    <m/>
    <m/>
    <s v="Harold Furlong"/>
    <s v="06"/>
    <s v="Corbiere and Sons Contracting1127120220124-5L.O.A.1210"/>
    <s v="Corbiere and Sons Contracting1127120220124-5L.O.A.1210INV #164"/>
    <s v=""/>
    <s v="CZ - Winter Maintenance"/>
    <x v="5"/>
  </r>
  <r>
    <x v="1"/>
    <n v="6"/>
    <n v="0"/>
    <n v="11271"/>
    <s v="20220124-5"/>
    <n v="53510611"/>
    <s v="Access"/>
    <n v="0"/>
    <s v="Pickup w/ plow and sander"/>
    <n v="80"/>
    <n v="5.5"/>
    <m/>
    <s v="0"/>
    <s v="0"/>
    <s v=""/>
    <s v=""/>
    <n v="440"/>
    <n v="57.2"/>
    <n v="497.19999999999993"/>
    <d v="2022-01-24T00:00:00"/>
    <n v="0"/>
    <x v="10"/>
    <d v="2022-02-23T00:00:00"/>
    <n v="177"/>
    <n v="0"/>
    <n v="0"/>
    <s v="Nathan Kyme"/>
    <s v="Winter Access Maintenance"/>
    <m/>
    <s v="VC7556-2019-017"/>
    <s v="929 OF"/>
    <m/>
    <m/>
    <m/>
    <s v="Approved"/>
    <m/>
    <m/>
    <s v="WAM Activities on Lake A"/>
    <n v="6"/>
    <s v="C130-C151"/>
    <s v="Lake A"/>
    <n v="0"/>
    <d v="2022-01-30T00:00:00"/>
    <m/>
    <s v="37"/>
    <d v="2022-01-31T00:00:00"/>
    <s v=""/>
    <s v=""/>
    <m/>
    <m/>
    <m/>
    <s v="Harold Furlong"/>
    <s v="06"/>
    <s v="Corbiere and Sons Contracting1127120220124-5Pickup w/ plow and sander5.5440"/>
    <s v="Corbiere and Sons Contracting1127120220124-5Pickup w/ plow and sander5.5440INV #164"/>
    <s v=""/>
    <s v="CZ - Winter Maintenance"/>
    <x v="5"/>
  </r>
  <r>
    <x v="1"/>
    <n v="6"/>
    <n v="0"/>
    <n v="11271"/>
    <s v="20220124-5"/>
    <n v="53510611"/>
    <s v="Access"/>
    <n v="0"/>
    <s v="Light Truck - Pick up- After Jan 10"/>
    <n v="243.75"/>
    <n v="1"/>
    <s v="DAY"/>
    <s v="0"/>
    <s v="0"/>
    <s v=""/>
    <s v=""/>
    <n v="243.75"/>
    <n v="31.6875"/>
    <n v="275.4375"/>
    <d v="2022-01-24T00:00:00"/>
    <n v="0"/>
    <x v="10"/>
    <d v="2022-02-23T00:00:00"/>
    <n v="177"/>
    <n v="0"/>
    <n v="0"/>
    <s v="Nathan Kyme"/>
    <s v="Winter Access Maintenance"/>
    <m/>
    <s v="VC7556-2019-017"/>
    <s v="929 OF"/>
    <m/>
    <m/>
    <m/>
    <s v="Approved"/>
    <m/>
    <m/>
    <s v="WAM Activities on Lake A"/>
    <n v="6"/>
    <s v="C130-C151"/>
    <s v="Lake A"/>
    <n v="0"/>
    <d v="2022-01-30T00:00:00"/>
    <m/>
    <s v="37"/>
    <d v="2022-01-31T00:00:00"/>
    <s v=""/>
    <s v=""/>
    <m/>
    <m/>
    <m/>
    <s v="Harold Furlong"/>
    <s v="06"/>
    <s v="Corbiere and Sons Contracting1127120220124-5Light Truck - Pick up- After Jan 101243.75"/>
    <s v="Corbiere and Sons Contracting1127120220124-5Light Truck - Pick up- After Jan 101243.75INV #164"/>
    <s v=""/>
    <s v="CZ - Winter Maintenance"/>
    <x v="5"/>
  </r>
  <r>
    <x v="1"/>
    <n v="6"/>
    <n v="0"/>
    <n v="11271"/>
    <s v="20220124-5"/>
    <n v="53510611"/>
    <s v="Access"/>
    <n v="0"/>
    <s v="Grader - Cat 12 to 14 or equal- After Jan 10"/>
    <n v="126.98"/>
    <n v="10"/>
    <s v="Dynamic"/>
    <s v="0"/>
    <s v="0"/>
    <s v=""/>
    <s v=""/>
    <n v="1269.8"/>
    <n v="165.07400000000001"/>
    <n v="1434.8739999999998"/>
    <d v="2022-01-24T00:00:00"/>
    <n v="0"/>
    <x v="10"/>
    <d v="2022-02-23T00:00:00"/>
    <n v="177"/>
    <n v="0"/>
    <n v="0"/>
    <s v="Nathan Kyme"/>
    <s v="Winter Access Maintenance"/>
    <m/>
    <s v="VC7556-2019-017"/>
    <s v="929 OF"/>
    <m/>
    <m/>
    <m/>
    <s v="Approved"/>
    <m/>
    <m/>
    <s v="WAM Activities on Lake A"/>
    <n v="6"/>
    <s v="C130-C151"/>
    <s v="Lake A"/>
    <n v="0"/>
    <d v="2022-01-30T00:00:00"/>
    <m/>
    <s v="37"/>
    <d v="2022-01-31T00:00:00"/>
    <s v=""/>
    <s v=""/>
    <m/>
    <m/>
    <m/>
    <s v="Harold Furlong"/>
    <s v="06"/>
    <s v="Corbiere and Sons Contracting1127120220124-5Grader - Cat 12 to 14 or equal- After Jan 10101269.8"/>
    <s v="Corbiere and Sons Contracting1127120220124-5Grader - Cat 12 to 14 or equal- After Jan 10101269.8INV #164"/>
    <s v=""/>
    <s v="CZ - Winter Maintenance"/>
    <x v="5"/>
  </r>
  <r>
    <x v="1"/>
    <n v="6"/>
    <n v="0"/>
    <n v="11268"/>
    <s v="20220123-8"/>
    <n v="53510611"/>
    <s v="Access"/>
    <n v="0"/>
    <s v="Operator - Intermdiate  - After Jan 10"/>
    <n v="70"/>
    <n v="2"/>
    <s v="HR"/>
    <s v=""/>
    <s v=""/>
    <s v="0"/>
    <s v="0"/>
    <n v="140"/>
    <n v="18.2"/>
    <n v="158.19999999999999"/>
    <d v="2022-01-23T00:00:00"/>
    <n v="0"/>
    <x v="10"/>
    <d v="2022-02-23T00:00:00"/>
    <n v="177"/>
    <n v="0"/>
    <n v="0"/>
    <s v="Nathan Kyme"/>
    <s v="Winter Access Maintenance"/>
    <m/>
    <s v="VC7556-2019-017"/>
    <s v="929 OF"/>
    <m/>
    <m/>
    <m/>
    <s v="Approved"/>
    <m/>
    <m/>
    <s v="WAM Activities"/>
    <n v="6"/>
    <s v="C219-C236"/>
    <s v="Neys"/>
    <n v="0"/>
    <d v="2022-01-28T00:00:00"/>
    <m/>
    <s v="36"/>
    <d v="2022-01-29T00:00:00"/>
    <s v=""/>
    <s v=""/>
    <m/>
    <m/>
    <m/>
    <s v="Mike Lecocq"/>
    <s v="06"/>
    <s v="Corbiere and Sons Contracting1126820220123-8Operator - Intermdiate  - After Jan 102140"/>
    <s v="Corbiere and Sons Contracting1126820220123-8Operator - Intermdiate  - After Jan 102140INV #164"/>
    <s v=""/>
    <s v="CZ - Winter Maintenance"/>
    <x v="5"/>
  </r>
  <r>
    <x v="1"/>
    <n v="6"/>
    <n v="0"/>
    <n v="11268"/>
    <s v="20220123-8"/>
    <n v="53510611"/>
    <s v="Access"/>
    <n v="0"/>
    <s v="Pickup w/ plow and sander"/>
    <n v="80"/>
    <n v="2"/>
    <m/>
    <s v="0"/>
    <s v="0"/>
    <s v=""/>
    <s v=""/>
    <n v="160"/>
    <n v="20.8"/>
    <n v="180.79999999999998"/>
    <d v="2022-01-23T00:00:00"/>
    <n v="0"/>
    <x v="10"/>
    <d v="2022-02-23T00:00:00"/>
    <n v="177"/>
    <n v="0"/>
    <n v="0"/>
    <s v="Nathan Kyme"/>
    <s v="Winter Access Maintenance"/>
    <m/>
    <s v="VC7556-2019-017"/>
    <s v="929 OF"/>
    <m/>
    <m/>
    <m/>
    <s v="Approved"/>
    <m/>
    <m/>
    <s v="WAM Activities"/>
    <n v="6"/>
    <s v="C219-C236"/>
    <s v="Neys"/>
    <n v="0"/>
    <d v="2022-01-28T00:00:00"/>
    <m/>
    <s v="36"/>
    <d v="2022-01-29T00:00:00"/>
    <s v=""/>
    <s v=""/>
    <m/>
    <m/>
    <m/>
    <s v="Mike Lecocq"/>
    <s v="06"/>
    <s v="Corbiere and Sons Contracting1126820220123-8Pickup w/ plow and sander2160"/>
    <s v="Corbiere and Sons Contracting1126820220123-8Pickup w/ plow and sander2160INV #164"/>
    <s v=""/>
    <s v="CZ - Winter Maintenance"/>
    <x v="5"/>
  </r>
  <r>
    <x v="1"/>
    <n v="6"/>
    <n v="0"/>
    <n v="11267"/>
    <s v="20220123-7"/>
    <n v="53510611"/>
    <s v="Access"/>
    <n v="0"/>
    <s v="Operator - Intermdiate  - After Jan 10"/>
    <n v="70"/>
    <n v="3"/>
    <s v="HR"/>
    <s v=""/>
    <s v=""/>
    <s v="0"/>
    <s v="0"/>
    <n v="210"/>
    <n v="27.3"/>
    <n v="237.29999999999998"/>
    <d v="2022-01-23T00:00:00"/>
    <n v="0"/>
    <x v="10"/>
    <d v="2022-02-23T00:00:00"/>
    <n v="177"/>
    <n v="0"/>
    <n v="0"/>
    <s v="Nathan Kyme"/>
    <s v="Winter Access Maintenance"/>
    <m/>
    <s v="VC7556-2019-017"/>
    <s v="929 OF"/>
    <m/>
    <m/>
    <m/>
    <s v="Approved"/>
    <m/>
    <m/>
    <s v="WAM Activities"/>
    <n v="6"/>
    <s v="C158-C170"/>
    <s v="Santoy Lake"/>
    <n v="0"/>
    <d v="2022-01-28T00:00:00"/>
    <m/>
    <s v="36"/>
    <d v="2022-01-29T00:00:00"/>
    <s v=""/>
    <s v=""/>
    <m/>
    <m/>
    <m/>
    <s v="Mike Lecocq"/>
    <s v="06"/>
    <s v="Corbiere and Sons Contracting1126720220123-7Operator - Intermdiate  - After Jan 103210"/>
    <s v="Corbiere and Sons Contracting1126720220123-7Operator - Intermdiate  - After Jan 103210INV #164"/>
    <s v=""/>
    <s v="CZ - Winter Maintenance"/>
    <x v="5"/>
  </r>
  <r>
    <x v="1"/>
    <n v="6"/>
    <n v="0"/>
    <n v="11267"/>
    <s v="20220123-7"/>
    <n v="53510611"/>
    <s v="Access"/>
    <n v="0"/>
    <s v="Pickup w/ plow and sander"/>
    <n v="80"/>
    <n v="3"/>
    <m/>
    <s v="0"/>
    <s v="0"/>
    <s v=""/>
    <s v=""/>
    <n v="240"/>
    <n v="31.200000000000003"/>
    <n v="271.2"/>
    <d v="2022-01-23T00:00:00"/>
    <n v="0"/>
    <x v="10"/>
    <d v="2022-02-23T00:00:00"/>
    <n v="177"/>
    <n v="0"/>
    <n v="0"/>
    <s v="Nathan Kyme"/>
    <s v="Winter Access Maintenance"/>
    <m/>
    <s v="VC7556-2019-017"/>
    <s v="929 OF"/>
    <m/>
    <m/>
    <m/>
    <s v="Approved"/>
    <m/>
    <m/>
    <s v="WAM Activities"/>
    <n v="6"/>
    <s v="C158-C170"/>
    <s v="Santoy Lake"/>
    <n v="0"/>
    <d v="2022-01-28T00:00:00"/>
    <m/>
    <s v="36"/>
    <d v="2022-01-29T00:00:00"/>
    <s v=""/>
    <s v=""/>
    <m/>
    <m/>
    <m/>
    <s v="Mike Lecocq"/>
    <s v="06"/>
    <s v="Corbiere and Sons Contracting1126720220123-7Pickup w/ plow and sander3240"/>
    <s v="Corbiere and Sons Contracting1126720220123-7Pickup w/ plow and sander3240INV #164"/>
    <s v=""/>
    <s v="CZ - Winter Maintenance"/>
    <x v="5"/>
  </r>
  <r>
    <x v="1"/>
    <n v="6"/>
    <n v="0"/>
    <n v="11266"/>
    <s v="20220123-6"/>
    <n v="53510611"/>
    <s v="Access"/>
    <n v="0"/>
    <s v="Operator - Intermdiate  - After Jan 10"/>
    <n v="70"/>
    <n v="3"/>
    <s v="HR"/>
    <s v=""/>
    <s v=""/>
    <s v="70"/>
    <s v="0"/>
    <n v="210"/>
    <n v="27.3"/>
    <n v="237.29999999999998"/>
    <d v="2022-01-23T00:00:00"/>
    <n v="0"/>
    <x v="10"/>
    <d v="2022-02-23T00:00:00"/>
    <n v="177"/>
    <n v="0"/>
    <n v="0"/>
    <s v="Nathan Kyme"/>
    <s v="Winter Access Maintenance"/>
    <m/>
    <s v="VC7556-2019-017"/>
    <s v="929 OF"/>
    <m/>
    <m/>
    <m/>
    <s v="Approved"/>
    <m/>
    <m/>
    <s v="WAM Activities"/>
    <n v="6"/>
    <s v="C185-C195"/>
    <s v="Del Lake West"/>
    <n v="0"/>
    <d v="2022-01-28T00:00:00"/>
    <m/>
    <s v="36"/>
    <d v="2022-01-29T00:00:00"/>
    <s v=""/>
    <s v=""/>
    <m/>
    <m/>
    <m/>
    <s v="Mike Lecocq"/>
    <s v="06"/>
    <s v="Corbiere and Sons Contracting1126620220123-6Operator - Intermdiate  - After Jan 103210"/>
    <s v="Corbiere and Sons Contracting1126620220123-6Operator - Intermdiate  - After Jan 103210INV #164"/>
    <s v=""/>
    <s v="CZ - Winter Maintenance"/>
    <x v="5"/>
  </r>
  <r>
    <x v="1"/>
    <n v="6"/>
    <n v="0"/>
    <n v="11266"/>
    <s v="20220123-6"/>
    <n v="53510611"/>
    <s v="Access"/>
    <n v="0"/>
    <s v="Pickup w/ plow and sander"/>
    <n v="80"/>
    <n v="3"/>
    <m/>
    <s v="0"/>
    <s v="0"/>
    <s v=""/>
    <s v=""/>
    <n v="240"/>
    <n v="31.200000000000003"/>
    <n v="271.2"/>
    <d v="2022-01-23T00:00:00"/>
    <n v="0"/>
    <x v="10"/>
    <d v="2022-02-23T00:00:00"/>
    <n v="177"/>
    <n v="0"/>
    <n v="0"/>
    <s v="Nathan Kyme"/>
    <s v="Winter Access Maintenance"/>
    <m/>
    <s v="VC7556-2019-017"/>
    <s v="929 OF"/>
    <m/>
    <m/>
    <m/>
    <s v="Approved"/>
    <m/>
    <m/>
    <s v="WAM Activities"/>
    <n v="6"/>
    <s v="C185-C195"/>
    <s v="Del Lake West"/>
    <n v="0"/>
    <d v="2022-01-28T00:00:00"/>
    <m/>
    <s v="36"/>
    <d v="2022-01-29T00:00:00"/>
    <s v=""/>
    <s v=""/>
    <m/>
    <m/>
    <m/>
    <s v="Mike Lecocq"/>
    <s v="06"/>
    <s v="Corbiere and Sons Contracting1126620220123-6Pickup w/ plow and sander3240"/>
    <s v="Corbiere and Sons Contracting1126620220123-6Pickup w/ plow and sander3240INV #164"/>
    <s v=""/>
    <s v="CZ - Winter Maintenance"/>
    <x v="5"/>
  </r>
  <r>
    <x v="1"/>
    <n v="6"/>
    <n v="0"/>
    <n v="11265"/>
    <s v="20220123-5"/>
    <n v="53510611"/>
    <s v="Access"/>
    <n v="0"/>
    <s v="Operator - Intermdiate  - After Jan 10"/>
    <n v="70"/>
    <n v="3"/>
    <s v="HR"/>
    <s v=""/>
    <s v=""/>
    <s v="70"/>
    <s v="0"/>
    <n v="210"/>
    <n v="27.3"/>
    <n v="237.29999999999998"/>
    <d v="2022-01-23T00:00:00"/>
    <n v="0"/>
    <x v="10"/>
    <d v="2022-02-23T00:00:00"/>
    <n v="177"/>
    <n v="0"/>
    <n v="0"/>
    <s v="Nathan Kyme"/>
    <s v="Winter Access Maintenance"/>
    <m/>
    <s v="VC7556-2019-017"/>
    <s v="929 OF"/>
    <m/>
    <m/>
    <m/>
    <s v="Approved"/>
    <m/>
    <m/>
    <s v="WAM Activities on Lake A"/>
    <n v="6"/>
    <s v="C130-C151"/>
    <s v="Lake A"/>
    <n v="0"/>
    <d v="2022-01-28T00:00:00"/>
    <m/>
    <s v="36"/>
    <d v="2022-01-29T00:00:00"/>
    <s v=""/>
    <s v=""/>
    <m/>
    <m/>
    <m/>
    <s v="Mike Lecocq"/>
    <s v="06"/>
    <s v="Corbiere and Sons Contracting1126520220123-5Operator - Intermdiate  - After Jan 103210"/>
    <s v="Corbiere and Sons Contracting1126520220123-5Operator - Intermdiate  - After Jan 103210INV #164"/>
    <s v=""/>
    <s v="CZ - Winter Maintenance"/>
    <x v="5"/>
  </r>
  <r>
    <x v="1"/>
    <n v="6"/>
    <n v="0"/>
    <n v="11265"/>
    <s v="20220123-5"/>
    <n v="53510611"/>
    <s v="Access"/>
    <n v="0"/>
    <s v="Operator - Principle - After Jan 10"/>
    <n v="75"/>
    <n v="11"/>
    <s v="HR"/>
    <s v=""/>
    <s v=""/>
    <s v="75"/>
    <s v="0"/>
    <n v="825"/>
    <n v="107.25"/>
    <n v="932.24999999999989"/>
    <d v="2022-01-23T00:00:00"/>
    <n v="0"/>
    <x v="10"/>
    <d v="2022-02-23T00:00:00"/>
    <n v="177"/>
    <n v="0"/>
    <n v="0"/>
    <s v="Nathan Kyme"/>
    <s v="Winter Access Maintenance"/>
    <m/>
    <s v="VC7556-2019-017"/>
    <s v="929 OF"/>
    <m/>
    <m/>
    <m/>
    <s v="Approved"/>
    <m/>
    <m/>
    <s v="WAM Activities on Lake A"/>
    <n v="6"/>
    <s v="C130-C151"/>
    <s v="Lake A"/>
    <n v="0"/>
    <d v="2022-01-28T00:00:00"/>
    <m/>
    <s v="36"/>
    <d v="2022-01-29T00:00:00"/>
    <s v=""/>
    <s v=""/>
    <m/>
    <m/>
    <m/>
    <s v="Mike Lecocq"/>
    <s v="06"/>
    <s v="Corbiere and Sons Contracting1126520220123-5Operator - Principle - After Jan 1011825"/>
    <s v="Corbiere and Sons Contracting1126520220123-5Operator - Principle - After Jan 1011825INV #164"/>
    <s v=""/>
    <s v="CZ - Winter Maintenance"/>
    <x v="5"/>
  </r>
  <r>
    <x v="1"/>
    <n v="6"/>
    <n v="0"/>
    <n v="11265"/>
    <s v="20220123-5"/>
    <n v="53510611"/>
    <s v="Access"/>
    <n v="0"/>
    <s v="Operator - Principle - After Jan 10"/>
    <n v="75"/>
    <n v="11"/>
    <s v="HR"/>
    <s v=""/>
    <s v=""/>
    <s v="0"/>
    <s v="0"/>
    <n v="825"/>
    <n v="107.25"/>
    <n v="932.24999999999989"/>
    <d v="2022-01-23T00:00:00"/>
    <n v="0"/>
    <x v="10"/>
    <d v="2022-02-23T00:00:00"/>
    <n v="177"/>
    <n v="0"/>
    <n v="0"/>
    <s v="Nathan Kyme"/>
    <s v="Winter Access Maintenance"/>
    <m/>
    <s v="VC7556-2019-017"/>
    <s v="929 OF"/>
    <m/>
    <m/>
    <m/>
    <s v="Approved"/>
    <m/>
    <m/>
    <s v="WAM Activities on Lake A"/>
    <n v="6"/>
    <s v="C130-C151"/>
    <s v="Lake A"/>
    <n v="0"/>
    <d v="2022-01-28T00:00:00"/>
    <m/>
    <s v="36"/>
    <d v="2022-01-29T00:00:00"/>
    <s v=""/>
    <s v=""/>
    <m/>
    <m/>
    <m/>
    <s v="Mike Lecocq"/>
    <s v="06"/>
    <s v="Corbiere and Sons Contracting1126520220123-5Operator - Principle - After Jan 1011825"/>
    <s v="Corbiere and Sons Contracting1126520220123-5Operator - Principle - After Jan 1011825INV #164"/>
    <s v=""/>
    <s v="CZ - Winter Maintenance"/>
    <x v="5"/>
  </r>
  <r>
    <x v="1"/>
    <n v="6"/>
    <n v="0"/>
    <n v="11265"/>
    <s v="20220123-5"/>
    <n v="53510611"/>
    <s v="Access"/>
    <n v="0"/>
    <s v="L.O.A."/>
    <n v="210"/>
    <n v="3"/>
    <s v="DAY"/>
    <s v=""/>
    <s v=""/>
    <m/>
    <s v="0"/>
    <n v="630"/>
    <n v="81.900000000000006"/>
    <n v="711.9"/>
    <d v="2022-01-23T00:00:00"/>
    <n v="0"/>
    <x v="10"/>
    <d v="2022-02-23T00:00:00"/>
    <n v="177"/>
    <n v="0"/>
    <n v="0"/>
    <s v="Nathan Kyme"/>
    <s v="Winter Access Maintenance"/>
    <m/>
    <s v="VC7556-2019-017"/>
    <s v="929 OF"/>
    <m/>
    <m/>
    <m/>
    <s v="Approved"/>
    <m/>
    <m/>
    <s v="WAM Activities on Lake A"/>
    <n v="6"/>
    <s v="C130-C151"/>
    <s v="Lake A"/>
    <n v="0"/>
    <d v="2022-01-28T00:00:00"/>
    <m/>
    <s v="36"/>
    <d v="2022-01-29T00:00:00"/>
    <s v=""/>
    <s v=""/>
    <m/>
    <m/>
    <m/>
    <s v="Mike Lecocq"/>
    <s v="06"/>
    <s v="Corbiere and Sons Contracting1126520220123-5L.O.A.3630"/>
    <s v="Corbiere and Sons Contracting1126520220123-5L.O.A.3630INV #164"/>
    <s v=""/>
    <s v="CZ - Winter Maintenance"/>
    <x v="5"/>
  </r>
  <r>
    <x v="1"/>
    <n v="6"/>
    <n v="0"/>
    <n v="11265"/>
    <s v="20220123-5"/>
    <n v="53510611"/>
    <s v="Access"/>
    <n v="0"/>
    <s v="Pickup w/ plow and sander"/>
    <n v="80"/>
    <n v="3"/>
    <m/>
    <s v="0"/>
    <s v="0"/>
    <s v=""/>
    <s v=""/>
    <n v="240"/>
    <n v="31.200000000000003"/>
    <n v="271.2"/>
    <d v="2022-01-23T00:00:00"/>
    <n v="0"/>
    <x v="10"/>
    <d v="2022-02-23T00:00:00"/>
    <n v="177"/>
    <n v="0"/>
    <n v="0"/>
    <s v="Nathan Kyme"/>
    <s v="Winter Access Maintenance"/>
    <m/>
    <s v="VC7556-2019-017"/>
    <s v="929 OF"/>
    <m/>
    <m/>
    <m/>
    <s v="Approved"/>
    <m/>
    <m/>
    <s v="WAM Activities on Lake A"/>
    <n v="6"/>
    <s v="C130-C151"/>
    <s v="Lake A"/>
    <n v="0"/>
    <d v="2022-01-28T00:00:00"/>
    <m/>
    <s v="36"/>
    <d v="2022-01-29T00:00:00"/>
    <s v=""/>
    <s v=""/>
    <m/>
    <m/>
    <m/>
    <s v="Mike Lecocq"/>
    <s v="06"/>
    <s v="Corbiere and Sons Contracting1126520220123-5Pickup w/ plow and sander3240"/>
    <s v="Corbiere and Sons Contracting1126520220123-5Pickup w/ plow and sander3240INV #164"/>
    <s v=""/>
    <s v="CZ - Winter Maintenance"/>
    <x v="5"/>
  </r>
  <r>
    <x v="1"/>
    <n v="6"/>
    <n v="0"/>
    <n v="11265"/>
    <s v="20220123-5"/>
    <n v="53510611"/>
    <s v="Access"/>
    <n v="0"/>
    <s v="Light Truck - Pick up- After Jan 10"/>
    <n v="243.75"/>
    <n v="1"/>
    <s v="DAY"/>
    <s v="182.81"/>
    <s v="0"/>
    <s v=""/>
    <s v=""/>
    <n v="243.75"/>
    <n v="31.6875"/>
    <n v="275.4375"/>
    <d v="2022-01-23T00:00:00"/>
    <n v="0"/>
    <x v="10"/>
    <d v="2022-02-23T00:00:00"/>
    <n v="177"/>
    <n v="0"/>
    <n v="0"/>
    <s v="Nathan Kyme"/>
    <s v="Winter Access Maintenance"/>
    <m/>
    <s v="VC7556-2019-017"/>
    <s v="929 OF"/>
    <m/>
    <m/>
    <m/>
    <s v="Approved"/>
    <m/>
    <m/>
    <s v="WAM Activities on Lake A"/>
    <n v="6"/>
    <s v="C130-C151"/>
    <s v="Lake A"/>
    <n v="0"/>
    <d v="2022-01-28T00:00:00"/>
    <m/>
    <s v="36"/>
    <d v="2022-01-29T00:00:00"/>
    <s v=""/>
    <s v=""/>
    <m/>
    <m/>
    <m/>
    <s v="Mike Lecocq"/>
    <s v="06"/>
    <s v="Corbiere and Sons Contracting1126520220123-5Light Truck - Pick up- After Jan 101243.75"/>
    <s v="Corbiere and Sons Contracting1126520220123-5Light Truck - Pick up- After Jan 101243.75INV #164"/>
    <s v=""/>
    <s v="CZ - Winter Maintenance"/>
    <x v="5"/>
  </r>
  <r>
    <x v="1"/>
    <n v="6"/>
    <n v="0"/>
    <n v="11265"/>
    <s v="20220123-5"/>
    <n v="53510611"/>
    <s v="Access"/>
    <n v="0"/>
    <s v="Light Truck - Pick up- After Jan 10"/>
    <n v="243.75"/>
    <n v="1"/>
    <s v="DAY"/>
    <s v="0"/>
    <s v="0"/>
    <s v=""/>
    <s v=""/>
    <n v="243.75"/>
    <n v="31.6875"/>
    <n v="275.4375"/>
    <d v="2022-01-23T00:00:00"/>
    <n v="0"/>
    <x v="10"/>
    <d v="2022-02-23T00:00:00"/>
    <n v="177"/>
    <n v="0"/>
    <n v="0"/>
    <s v="Nathan Kyme"/>
    <s v="Winter Access Maintenance"/>
    <m/>
    <s v="VC7556-2019-017"/>
    <s v="929 OF"/>
    <m/>
    <m/>
    <m/>
    <s v="Approved"/>
    <m/>
    <m/>
    <s v="WAM Activities on Lake A"/>
    <n v="6"/>
    <s v="C130-C151"/>
    <s v="Lake A"/>
    <n v="0"/>
    <d v="2022-01-28T00:00:00"/>
    <m/>
    <s v="36"/>
    <d v="2022-01-29T00:00:00"/>
    <s v=""/>
    <s v=""/>
    <m/>
    <m/>
    <m/>
    <s v="Mike Lecocq"/>
    <s v="06"/>
    <s v="Corbiere and Sons Contracting1126520220123-5Light Truck - Pick up- After Jan 101243.75"/>
    <s v="Corbiere and Sons Contracting1126520220123-5Light Truck - Pick up- After Jan 101243.75INV #164"/>
    <s v=""/>
    <s v="CZ - Winter Maintenance"/>
    <x v="5"/>
  </r>
  <r>
    <x v="1"/>
    <n v="6"/>
    <n v="0"/>
    <n v="11265"/>
    <s v="20220123-5"/>
    <n v="53510611"/>
    <s v="Access"/>
    <n v="0"/>
    <s v="Grader - Cat 12 to 14 or equal- After Jan 10"/>
    <n v="126.98"/>
    <n v="10"/>
    <s v="Dynamic"/>
    <s v="0"/>
    <s v="0"/>
    <s v=""/>
    <s v=""/>
    <n v="1269.8"/>
    <n v="165.07400000000001"/>
    <n v="1434.8739999999998"/>
    <d v="2022-01-23T00:00:00"/>
    <n v="0"/>
    <x v="10"/>
    <d v="2022-02-23T00:00:00"/>
    <n v="177"/>
    <n v="0"/>
    <n v="0"/>
    <s v="Nathan Kyme"/>
    <s v="Winter Access Maintenance"/>
    <m/>
    <s v="VC7556-2019-017"/>
    <s v="929 OF"/>
    <m/>
    <m/>
    <m/>
    <s v="Approved"/>
    <m/>
    <m/>
    <s v="WAM Activities on Lake A"/>
    <n v="6"/>
    <s v="C130-C151"/>
    <s v="Lake A"/>
    <n v="0"/>
    <d v="2022-01-28T00:00:00"/>
    <m/>
    <s v="36"/>
    <d v="2022-01-29T00:00:00"/>
    <s v=""/>
    <s v=""/>
    <m/>
    <m/>
    <m/>
    <s v="Mike Lecocq"/>
    <s v="06"/>
    <s v="Corbiere and Sons Contracting1126520220123-5Grader - Cat 12 to 14 or equal- After Jan 10101269.8"/>
    <s v="Corbiere and Sons Contracting1126520220123-5Grader - Cat 12 to 14 or equal- After Jan 10101269.8INV #164"/>
    <s v=""/>
    <s v="CZ - Winter Maintenance"/>
    <x v="5"/>
  </r>
  <r>
    <x v="1"/>
    <n v="6"/>
    <n v="0"/>
    <n v="11265"/>
    <s v="20220123-5"/>
    <n v="53510611"/>
    <s v="Access"/>
    <n v="0"/>
    <s v="Dozer D6 or equal- After Jan 10"/>
    <n v="131.47999999999999"/>
    <n v="10"/>
    <s v="Dynamic"/>
    <s v="98.61"/>
    <s v="0"/>
    <s v=""/>
    <s v=""/>
    <n v="1314.8"/>
    <n v="170.92400000000001"/>
    <n v="1485.7239999999997"/>
    <d v="2022-01-23T00:00:00"/>
    <n v="0"/>
    <x v="10"/>
    <d v="2022-02-23T00:00:00"/>
    <n v="177"/>
    <n v="0"/>
    <n v="0"/>
    <s v="Nathan Kyme"/>
    <s v="Winter Access Maintenance"/>
    <m/>
    <s v="VC7556-2019-017"/>
    <s v="929 OF"/>
    <m/>
    <m/>
    <m/>
    <s v="Approved"/>
    <m/>
    <m/>
    <s v="WAM Activities on Lake A"/>
    <n v="6"/>
    <s v="C130-C151"/>
    <s v="Lake A"/>
    <n v="0"/>
    <d v="2022-01-28T00:00:00"/>
    <m/>
    <s v="36"/>
    <d v="2022-01-29T00:00:00"/>
    <s v=""/>
    <s v=""/>
    <m/>
    <m/>
    <m/>
    <s v="Mike Lecocq"/>
    <s v="06"/>
    <s v="Corbiere and Sons Contracting1126520220123-5Dozer D6 or equal- After Jan 10101314.8"/>
    <s v="Corbiere and Sons Contracting1126520220123-5Dozer D6 or equal- After Jan 10101314.8INV #164"/>
    <s v=""/>
    <s v="CZ - Winter Maintenance"/>
    <x v="5"/>
  </r>
  <r>
    <x v="1"/>
    <n v="6"/>
    <n v="0"/>
    <n v="11260"/>
    <s v="20220122-9"/>
    <n v="53510611"/>
    <s v="Access"/>
    <n v="0"/>
    <s v="Operator - Intermdiate  - After Jan 10"/>
    <n v="70"/>
    <n v="2"/>
    <s v="HR"/>
    <s v=""/>
    <s v=""/>
    <s v="0"/>
    <s v="0"/>
    <n v="140"/>
    <n v="18.2"/>
    <n v="158.19999999999999"/>
    <d v="2022-01-22T00:00:00"/>
    <n v="0"/>
    <x v="10"/>
    <d v="2022-02-23T00:00:00"/>
    <n v="177"/>
    <n v="0"/>
    <n v="0"/>
    <s v="Nathan Kyme"/>
    <s v="Winter Access Maintenance"/>
    <m/>
    <s v="VC7556-2019-017"/>
    <s v="929 OF"/>
    <m/>
    <m/>
    <m/>
    <s v="Approved"/>
    <m/>
    <m/>
    <s v="WAM Activities"/>
    <n v="6"/>
    <s v="C219-C235"/>
    <s v="Neys"/>
    <n v="0"/>
    <d v="2022-01-28T00:00:00"/>
    <m/>
    <s v="36"/>
    <d v="2022-01-29T00:00:00"/>
    <s v=""/>
    <s v=""/>
    <m/>
    <m/>
    <m/>
    <s v="Mike Lecocq"/>
    <s v="06"/>
    <s v="Corbiere and Sons Contracting1126020220122-9Operator - Intermdiate  - After Jan 102140"/>
    <s v="Corbiere and Sons Contracting1126020220122-9Operator - Intermdiate  - After Jan 102140INV #164"/>
    <s v=""/>
    <s v="CZ - Winter Maintenance"/>
    <x v="5"/>
  </r>
  <r>
    <x v="1"/>
    <n v="6"/>
    <n v="0"/>
    <n v="11260"/>
    <s v="20220122-9"/>
    <n v="53510611"/>
    <s v="Access"/>
    <n v="0"/>
    <s v="Pickup w/ plow and sander"/>
    <n v="80"/>
    <n v="2"/>
    <m/>
    <s v="0"/>
    <s v="0"/>
    <s v=""/>
    <s v=""/>
    <n v="160"/>
    <n v="20.8"/>
    <n v="180.79999999999998"/>
    <d v="2022-01-22T00:00:00"/>
    <n v="0"/>
    <x v="10"/>
    <d v="2022-02-23T00:00:00"/>
    <n v="177"/>
    <n v="0"/>
    <n v="0"/>
    <s v="Nathan Kyme"/>
    <s v="Winter Access Maintenance"/>
    <m/>
    <s v="VC7556-2019-017"/>
    <s v="929 OF"/>
    <m/>
    <m/>
    <m/>
    <s v="Approved"/>
    <m/>
    <m/>
    <s v="WAM Activities"/>
    <n v="6"/>
    <s v="C219-C235"/>
    <s v="Neys"/>
    <n v="0"/>
    <d v="2022-01-28T00:00:00"/>
    <m/>
    <s v="36"/>
    <d v="2022-01-29T00:00:00"/>
    <s v=""/>
    <s v=""/>
    <m/>
    <m/>
    <m/>
    <s v="Mike Lecocq"/>
    <s v="06"/>
    <s v="Corbiere and Sons Contracting1126020220122-9Pickup w/ plow and sander2160"/>
    <s v="Corbiere and Sons Contracting1126020220122-9Pickup w/ plow and sander2160INV #164"/>
    <s v=""/>
    <s v="CZ - Winter Maintenance"/>
    <x v="5"/>
  </r>
  <r>
    <x v="1"/>
    <n v="6"/>
    <n v="0"/>
    <n v="11259"/>
    <s v="20220122-8"/>
    <n v="53510611"/>
    <s v="Access"/>
    <n v="0"/>
    <s v="Operator - Intermdiate  - After Jan 10"/>
    <n v="70"/>
    <n v="2"/>
    <s v="HR"/>
    <s v=""/>
    <s v=""/>
    <s v="0"/>
    <s v="0"/>
    <n v="140"/>
    <n v="18.2"/>
    <n v="158.19999999999999"/>
    <d v="2022-01-22T00:00:00"/>
    <n v="0"/>
    <x v="10"/>
    <d v="2022-02-23T00:00:00"/>
    <n v="177"/>
    <n v="0"/>
    <n v="0"/>
    <s v="Nathan Kyme"/>
    <s v="Winter Access Maintenance"/>
    <m/>
    <s v="VC7556-2019-017"/>
    <s v="929 OF"/>
    <m/>
    <m/>
    <m/>
    <s v="Approved"/>
    <m/>
    <m/>
    <s v="WAM Activities"/>
    <n v="6"/>
    <s v="C210-C213"/>
    <s v="Middleton"/>
    <n v="0"/>
    <d v="2022-01-28T00:00:00"/>
    <m/>
    <s v="36"/>
    <d v="2022-01-29T00:00:00"/>
    <s v=""/>
    <s v=""/>
    <m/>
    <m/>
    <m/>
    <s v="Mike Lecocq"/>
    <s v="06"/>
    <s v="Corbiere and Sons Contracting1125920220122-8Operator - Intermdiate  - After Jan 102140"/>
    <s v="Corbiere and Sons Contracting1125920220122-8Operator - Intermdiate  - After Jan 102140INV #164"/>
    <s v=""/>
    <s v="CZ - Winter Maintenance"/>
    <x v="5"/>
  </r>
  <r>
    <x v="1"/>
    <n v="6"/>
    <n v="0"/>
    <n v="11259"/>
    <s v="20220122-8"/>
    <n v="53510611"/>
    <s v="Access"/>
    <n v="0"/>
    <s v="Pickup w/ plow and sander"/>
    <n v="80"/>
    <n v="2"/>
    <m/>
    <s v="0"/>
    <s v="0"/>
    <s v=""/>
    <s v=""/>
    <n v="160"/>
    <n v="20.8"/>
    <n v="180.79999999999998"/>
    <d v="2022-01-22T00:00:00"/>
    <n v="0"/>
    <x v="10"/>
    <d v="2022-02-23T00:00:00"/>
    <n v="177"/>
    <n v="0"/>
    <n v="0"/>
    <s v="Nathan Kyme"/>
    <s v="Winter Access Maintenance"/>
    <m/>
    <s v="VC7556-2019-017"/>
    <s v="929 OF"/>
    <m/>
    <m/>
    <m/>
    <s v="Approved"/>
    <m/>
    <m/>
    <s v="WAM Activities"/>
    <n v="6"/>
    <s v="C210-C213"/>
    <s v="Middleton"/>
    <n v="0"/>
    <d v="2022-01-28T00:00:00"/>
    <m/>
    <s v="36"/>
    <d v="2022-01-29T00:00:00"/>
    <s v=""/>
    <s v=""/>
    <m/>
    <m/>
    <m/>
    <s v="Mike Lecocq"/>
    <s v="06"/>
    <s v="Corbiere and Sons Contracting1125920220122-8Pickup w/ plow and sander2160"/>
    <s v="Corbiere and Sons Contracting1125920220122-8Pickup w/ plow and sander2160INV #164"/>
    <s v=""/>
    <s v="CZ - Winter Maintenance"/>
    <x v="5"/>
  </r>
  <r>
    <x v="1"/>
    <n v="6"/>
    <n v="0"/>
    <n v="11258"/>
    <s v="20220122-7"/>
    <n v="53510611"/>
    <s v="Access"/>
    <n v="0"/>
    <s v="Operator - Intermdiate  - After Jan 10"/>
    <n v="70"/>
    <n v="2"/>
    <s v="HR"/>
    <s v=""/>
    <s v=""/>
    <s v="0"/>
    <s v="0"/>
    <n v="140"/>
    <n v="18.2"/>
    <n v="158.19999999999999"/>
    <d v="2022-01-22T00:00:00"/>
    <n v="0"/>
    <x v="10"/>
    <d v="2022-02-23T00:00:00"/>
    <n v="177"/>
    <n v="0"/>
    <n v="0"/>
    <s v="Nathan Kyme"/>
    <s v="Winter Access Maintenance"/>
    <m/>
    <s v="VC7556-2019-017"/>
    <s v="929 OF"/>
    <m/>
    <m/>
    <m/>
    <s v="Approved"/>
    <m/>
    <m/>
    <s v="WAM Activities"/>
    <n v="6"/>
    <s v="C203-C209"/>
    <s v="Dead Horse Creek"/>
    <n v="0"/>
    <d v="2022-01-28T00:00:00"/>
    <m/>
    <s v="36"/>
    <d v="2022-01-29T00:00:00"/>
    <s v=""/>
    <s v=""/>
    <m/>
    <m/>
    <m/>
    <s v="Mike Lecocq"/>
    <s v="06"/>
    <s v="Corbiere and Sons Contracting1125820220122-7Operator - Intermdiate  - After Jan 102140"/>
    <s v="Corbiere and Sons Contracting1125820220122-7Operator - Intermdiate  - After Jan 102140INV #164"/>
    <s v=""/>
    <s v="CZ - Winter Maintenance"/>
    <x v="5"/>
  </r>
  <r>
    <x v="1"/>
    <n v="6"/>
    <n v="0"/>
    <n v="11258"/>
    <s v="20220122-7"/>
    <n v="53510611"/>
    <s v="Access"/>
    <n v="0"/>
    <s v="L.O.A."/>
    <n v="210"/>
    <n v="1"/>
    <s v="DAY"/>
    <s v=""/>
    <s v=""/>
    <m/>
    <s v="0"/>
    <n v="210"/>
    <n v="27.3"/>
    <n v="237.29999999999998"/>
    <d v="2022-01-22T00:00:00"/>
    <n v="0"/>
    <x v="10"/>
    <d v="2022-02-23T00:00:00"/>
    <n v="177"/>
    <n v="0"/>
    <n v="0"/>
    <s v="Nathan Kyme"/>
    <s v="Winter Access Maintenance"/>
    <m/>
    <s v="VC7556-2019-017"/>
    <s v="929 OF"/>
    <m/>
    <m/>
    <m/>
    <s v="Approved"/>
    <m/>
    <m/>
    <s v="WAM Activities"/>
    <n v="6"/>
    <s v="C203-C209"/>
    <s v="Dead Horse Creek"/>
    <n v="0"/>
    <d v="2022-01-28T00:00:00"/>
    <m/>
    <s v="36"/>
    <d v="2022-01-29T00:00:00"/>
    <s v=""/>
    <s v=""/>
    <m/>
    <m/>
    <m/>
    <s v="Mike Lecocq"/>
    <s v="06"/>
    <s v="Corbiere and Sons Contracting1125820220122-7L.O.A.1210"/>
    <s v="Corbiere and Sons Contracting1125820220122-7L.O.A.1210INV #164"/>
    <s v=""/>
    <s v="CZ - Winter Maintenance"/>
    <x v="5"/>
  </r>
  <r>
    <x v="1"/>
    <n v="6"/>
    <n v="0"/>
    <n v="11258"/>
    <s v="20220122-7"/>
    <n v="53510611"/>
    <s v="Access"/>
    <n v="0"/>
    <s v="Pickup w/ plow and sander"/>
    <n v="80"/>
    <n v="2"/>
    <m/>
    <s v="0"/>
    <s v="0"/>
    <s v=""/>
    <s v=""/>
    <n v="160"/>
    <n v="20.8"/>
    <n v="180.79999999999998"/>
    <d v="2022-01-22T00:00:00"/>
    <n v="0"/>
    <x v="10"/>
    <d v="2022-02-23T00:00:00"/>
    <n v="177"/>
    <n v="0"/>
    <n v="0"/>
    <s v="Nathan Kyme"/>
    <s v="Winter Access Maintenance"/>
    <m/>
    <s v="VC7556-2019-017"/>
    <s v="929 OF"/>
    <m/>
    <m/>
    <m/>
    <s v="Approved"/>
    <m/>
    <m/>
    <s v="WAM Activities"/>
    <n v="6"/>
    <s v="C203-C209"/>
    <s v="Dead Horse Creek"/>
    <n v="0"/>
    <d v="2022-01-28T00:00:00"/>
    <m/>
    <s v="36"/>
    <d v="2022-01-29T00:00:00"/>
    <s v=""/>
    <s v=""/>
    <m/>
    <m/>
    <m/>
    <s v="Mike Lecocq"/>
    <s v="06"/>
    <s v="Corbiere and Sons Contracting1125820220122-7Pickup w/ plow and sander2160"/>
    <s v="Corbiere and Sons Contracting1125820220122-7Pickup w/ plow and sander2160INV #164"/>
    <s v=""/>
    <s v="CZ - Winter Maintenance"/>
    <x v="5"/>
  </r>
  <r>
    <x v="1"/>
    <n v="6"/>
    <n v="0"/>
    <n v="11257"/>
    <s v="20220122-6"/>
    <n v="53510611"/>
    <s v="Access"/>
    <n v="0"/>
    <s v="Operator - Principle - After Jan 10"/>
    <n v="75"/>
    <n v="7"/>
    <s v="HR"/>
    <s v=""/>
    <s v=""/>
    <s v="0"/>
    <s v="0"/>
    <n v="525"/>
    <n v="68.25"/>
    <n v="593.25"/>
    <d v="2022-01-22T00:00:00"/>
    <n v="0"/>
    <x v="10"/>
    <d v="2022-02-23T00:00:00"/>
    <n v="177"/>
    <n v="0"/>
    <n v="0"/>
    <s v="Nathan Kyme"/>
    <s v="Winter Access Maintenance"/>
    <m/>
    <s v="VC7556-2019-017"/>
    <s v="929 OF"/>
    <m/>
    <m/>
    <m/>
    <s v="Approved"/>
    <m/>
    <m/>
    <s v="WAM Activities"/>
    <n v="6"/>
    <s v="C186-C195"/>
    <s v="Del Lake"/>
    <n v="0"/>
    <d v="2022-01-28T00:00:00"/>
    <m/>
    <s v="36"/>
    <d v="2022-01-29T00:00:00"/>
    <s v=""/>
    <s v=""/>
    <m/>
    <m/>
    <m/>
    <s v="Mike Lecocq"/>
    <s v="06"/>
    <s v="Corbiere and Sons Contracting1125720220122-6Operator - Principle - After Jan 107525"/>
    <s v="Corbiere and Sons Contracting1125720220122-6Operator - Principle - After Jan 107525INV #164"/>
    <s v=""/>
    <s v="CZ - Winter Maintenance"/>
    <x v="5"/>
  </r>
  <r>
    <x v="1"/>
    <n v="6"/>
    <n v="0"/>
    <n v="11257"/>
    <s v="20220122-6"/>
    <n v="53510611"/>
    <s v="Access"/>
    <n v="0"/>
    <s v="L.O.A."/>
    <n v="210"/>
    <n v="1"/>
    <s v="DAY"/>
    <s v=""/>
    <s v=""/>
    <s v="0"/>
    <s v="0"/>
    <n v="210"/>
    <n v="27.3"/>
    <n v="237.29999999999998"/>
    <d v="2022-01-22T00:00:00"/>
    <n v="0"/>
    <x v="10"/>
    <d v="2022-02-23T00:00:00"/>
    <n v="177"/>
    <n v="0"/>
    <n v="0"/>
    <s v="Nathan Kyme"/>
    <s v="Winter Access Maintenance"/>
    <m/>
    <s v="VC7556-2019-017"/>
    <s v="929 OF"/>
    <m/>
    <m/>
    <m/>
    <s v="Approved"/>
    <m/>
    <m/>
    <s v="WAM Activities"/>
    <n v="6"/>
    <s v="C186-C195"/>
    <s v="Del Lake"/>
    <n v="0"/>
    <d v="2022-01-28T00:00:00"/>
    <m/>
    <s v="36"/>
    <d v="2022-01-29T00:00:00"/>
    <s v=""/>
    <s v=""/>
    <m/>
    <m/>
    <m/>
    <s v="Mike Lecocq"/>
    <s v="06"/>
    <s v="Corbiere and Sons Contracting1125720220122-6L.O.A.1210"/>
    <s v="Corbiere and Sons Contracting1125720220122-6L.O.A.1210INV #164"/>
    <s v=""/>
    <s v="CZ - Winter Maintenance"/>
    <x v="5"/>
  </r>
  <r>
    <x v="1"/>
    <n v="6"/>
    <n v="0"/>
    <n v="11257"/>
    <s v="20220122-6"/>
    <n v="53510611"/>
    <s v="Access"/>
    <n v="0"/>
    <s v="Light Truck - Pick up- After Jan 10"/>
    <n v="243.75"/>
    <n v="1"/>
    <s v="DAY"/>
    <s v="0"/>
    <s v="0"/>
    <s v=""/>
    <s v=""/>
    <n v="243.75"/>
    <n v="31.6875"/>
    <n v="275.4375"/>
    <d v="2022-01-22T00:00:00"/>
    <n v="0"/>
    <x v="10"/>
    <d v="2022-02-23T00:00:00"/>
    <n v="177"/>
    <n v="0"/>
    <n v="0"/>
    <s v="Nathan Kyme"/>
    <s v="Winter Access Maintenance"/>
    <m/>
    <s v="VC7556-2019-017"/>
    <s v="929 OF"/>
    <m/>
    <m/>
    <m/>
    <s v="Approved"/>
    <m/>
    <m/>
    <s v="WAM Activities"/>
    <n v="6"/>
    <s v="C186-C195"/>
    <s v="Del Lake"/>
    <n v="0"/>
    <d v="2022-01-28T00:00:00"/>
    <m/>
    <s v="36"/>
    <d v="2022-01-29T00:00:00"/>
    <s v=""/>
    <s v=""/>
    <m/>
    <m/>
    <m/>
    <s v="Mike Lecocq"/>
    <s v="06"/>
    <s v="Corbiere and Sons Contracting1125720220122-6Light Truck - Pick up- After Jan 101243.75"/>
    <s v="Corbiere and Sons Contracting1125720220122-6Light Truck - Pick up- After Jan 101243.75INV #164"/>
    <s v=""/>
    <s v="CZ - Winter Maintenance"/>
    <x v="5"/>
  </r>
  <r>
    <x v="1"/>
    <n v="6"/>
    <n v="0"/>
    <n v="11257"/>
    <s v="20220122-6"/>
    <n v="53510611"/>
    <s v="Access"/>
    <n v="0"/>
    <s v="Dozer D6 or equal- After Jan 10"/>
    <n v="131.47999999999999"/>
    <n v="5"/>
    <s v="Dynamic"/>
    <s v="0"/>
    <s v="0"/>
    <s v=""/>
    <s v=""/>
    <n v="657.4"/>
    <n v="85.462000000000003"/>
    <n v="742.86199999999985"/>
    <d v="2022-01-22T00:00:00"/>
    <n v="0"/>
    <x v="10"/>
    <d v="2022-02-23T00:00:00"/>
    <n v="177"/>
    <n v="0"/>
    <n v="0"/>
    <s v="Nathan Kyme"/>
    <s v="Winter Access Maintenance"/>
    <m/>
    <s v="VC7556-2019-017"/>
    <s v="929 OF"/>
    <m/>
    <m/>
    <m/>
    <s v="Approved"/>
    <m/>
    <m/>
    <s v="WAM Activities"/>
    <n v="6"/>
    <s v="C186-C195"/>
    <s v="Del Lake"/>
    <n v="0"/>
    <d v="2022-01-28T00:00:00"/>
    <m/>
    <s v="36"/>
    <d v="2022-01-29T00:00:00"/>
    <s v=""/>
    <s v=""/>
    <m/>
    <m/>
    <m/>
    <s v="Mike Lecocq"/>
    <s v="06"/>
    <s v="Corbiere and Sons Contracting1125720220122-6Dozer D6 or equal- After Jan 105657.4"/>
    <s v="Corbiere and Sons Contracting1125720220122-6Dozer D6 or equal- After Jan 105657.4INV #164"/>
    <s v=""/>
    <s v="CZ - Winter Maintenance"/>
    <x v="5"/>
  </r>
  <r>
    <x v="1"/>
    <n v="6"/>
    <n v="0"/>
    <n v="11256"/>
    <s v="20220122-5"/>
    <n v="53510611"/>
    <s v="Access"/>
    <n v="0"/>
    <s v="Operator - Principle - After Jan 10"/>
    <n v="75"/>
    <n v="12"/>
    <s v="HR"/>
    <s v=""/>
    <s v=""/>
    <s v="0"/>
    <s v="0"/>
    <n v="900"/>
    <n v="117"/>
    <n v="1016.9999999999999"/>
    <d v="2022-01-22T00:00:00"/>
    <n v="0"/>
    <x v="10"/>
    <d v="2022-02-23T00:00:00"/>
    <n v="177"/>
    <n v="0"/>
    <n v="0"/>
    <s v="Nathan Kyme"/>
    <s v="Winter Access Maintenance"/>
    <m/>
    <s v="VC7556-2019-017"/>
    <s v="929 OF"/>
    <m/>
    <m/>
    <m/>
    <s v="Approved"/>
    <m/>
    <m/>
    <s v="WAM Activities on Lake A"/>
    <n v="6"/>
    <s v="C130-C151"/>
    <s v="Lake A"/>
    <n v="0"/>
    <d v="2022-01-28T00:00:00"/>
    <m/>
    <s v="36"/>
    <d v="2022-01-29T00:00:00"/>
    <s v=""/>
    <s v=""/>
    <m/>
    <m/>
    <m/>
    <s v="Mike Lecocq"/>
    <s v="06"/>
    <s v="Corbiere and Sons Contracting1125620220122-5Operator - Principle - After Jan 1012900"/>
    <s v="Corbiere and Sons Contracting1125620220122-5Operator - Principle - After Jan 1012900INV #164"/>
    <s v=""/>
    <s v="CZ - Winter Maintenance"/>
    <x v="5"/>
  </r>
  <r>
    <x v="1"/>
    <n v="6"/>
    <n v="0"/>
    <n v="11256"/>
    <s v="20220122-5"/>
    <n v="53510611"/>
    <s v="Access"/>
    <n v="0"/>
    <s v="L.O.A."/>
    <n v="210"/>
    <n v="1"/>
    <s v="DAY"/>
    <s v=""/>
    <s v=""/>
    <s v="0"/>
    <s v="0"/>
    <n v="210"/>
    <n v="27.3"/>
    <n v="237.29999999999998"/>
    <d v="2022-01-22T00:00:00"/>
    <n v="0"/>
    <x v="10"/>
    <d v="2022-02-23T00:00:00"/>
    <n v="177"/>
    <n v="0"/>
    <n v="0"/>
    <s v="Nathan Kyme"/>
    <s v="Winter Access Maintenance"/>
    <m/>
    <s v="VC7556-2019-017"/>
    <s v="929 OF"/>
    <m/>
    <m/>
    <m/>
    <s v="Approved"/>
    <m/>
    <m/>
    <s v="WAM Activities on Lake A"/>
    <n v="6"/>
    <s v="C130-C151"/>
    <s v="Lake A"/>
    <n v="0"/>
    <d v="2022-01-28T00:00:00"/>
    <m/>
    <s v="36"/>
    <d v="2022-01-29T00:00:00"/>
    <s v=""/>
    <s v=""/>
    <m/>
    <m/>
    <m/>
    <s v="Mike Lecocq"/>
    <s v="06"/>
    <s v="Corbiere and Sons Contracting1125620220122-5L.O.A.1210"/>
    <s v="Corbiere and Sons Contracting1125620220122-5L.O.A.1210INV #164"/>
    <s v=""/>
    <s v="CZ - Winter Maintenance"/>
    <x v="5"/>
  </r>
  <r>
    <x v="1"/>
    <n v="6"/>
    <n v="0"/>
    <n v="11256"/>
    <s v="20220122-5"/>
    <n v="53510611"/>
    <s v="Access"/>
    <n v="0"/>
    <s v="Light Truck - Pick up- After Jan 10"/>
    <n v="243.75"/>
    <n v="1"/>
    <s v="DAY"/>
    <s v="0"/>
    <s v="0"/>
    <s v=""/>
    <s v=""/>
    <n v="243.75"/>
    <n v="31.6875"/>
    <n v="275.4375"/>
    <d v="2022-01-22T00:00:00"/>
    <n v="0"/>
    <x v="10"/>
    <d v="2022-02-23T00:00:00"/>
    <n v="177"/>
    <n v="0"/>
    <n v="0"/>
    <s v="Nathan Kyme"/>
    <s v="Winter Access Maintenance"/>
    <m/>
    <s v="VC7556-2019-017"/>
    <s v="929 OF"/>
    <m/>
    <m/>
    <m/>
    <s v="Approved"/>
    <m/>
    <m/>
    <s v="WAM Activities on Lake A"/>
    <n v="6"/>
    <s v="C130-C151"/>
    <s v="Lake A"/>
    <n v="0"/>
    <d v="2022-01-28T00:00:00"/>
    <m/>
    <s v="36"/>
    <d v="2022-01-29T00:00:00"/>
    <s v=""/>
    <s v=""/>
    <m/>
    <m/>
    <m/>
    <s v="Mike Lecocq"/>
    <s v="06"/>
    <s v="Corbiere and Sons Contracting1125620220122-5Light Truck - Pick up- After Jan 101243.75"/>
    <s v="Corbiere and Sons Contracting1125620220122-5Light Truck - Pick up- After Jan 101243.75INV #164"/>
    <s v=""/>
    <s v="CZ - Winter Maintenance"/>
    <x v="5"/>
  </r>
  <r>
    <x v="1"/>
    <n v="6"/>
    <n v="0"/>
    <n v="11256"/>
    <s v="20220122-5"/>
    <n v="53510611"/>
    <s v="Access"/>
    <n v="0"/>
    <s v="Grader - Cat 12 to 14 or equal- After Jan 10"/>
    <n v="126.98"/>
    <n v="9"/>
    <s v="Dynamic"/>
    <s v="0"/>
    <s v="0"/>
    <s v=""/>
    <s v=""/>
    <n v="1142.82"/>
    <n v="148.56659999999999"/>
    <n v="1291.3865999999998"/>
    <d v="2022-01-22T00:00:00"/>
    <n v="0"/>
    <x v="10"/>
    <d v="2022-02-23T00:00:00"/>
    <n v="177"/>
    <n v="0"/>
    <n v="0"/>
    <s v="Nathan Kyme"/>
    <s v="Winter Access Maintenance"/>
    <m/>
    <s v="VC7556-2019-017"/>
    <s v="929 OF"/>
    <m/>
    <m/>
    <m/>
    <s v="Approved"/>
    <m/>
    <m/>
    <s v="WAM Activities on Lake A"/>
    <n v="6"/>
    <s v="C130-C151"/>
    <s v="Lake A"/>
    <n v="0"/>
    <d v="2022-01-28T00:00:00"/>
    <m/>
    <s v="36"/>
    <d v="2022-01-29T00:00:00"/>
    <s v=""/>
    <s v=""/>
    <m/>
    <m/>
    <m/>
    <s v="Mike Lecocq"/>
    <s v="06"/>
    <s v="Corbiere and Sons Contracting1125620220122-5Grader - Cat 12 to 14 or equal- After Jan 1091142.82"/>
    <s v="Corbiere and Sons Contracting1125620220122-5Grader - Cat 12 to 14 or equal- After Jan 1091142.82INV #164"/>
    <s v=""/>
    <s v="CZ - Winter Maintenance"/>
    <x v="5"/>
  </r>
  <r>
    <x v="1"/>
    <n v="6"/>
    <n v="0"/>
    <n v="11261"/>
    <s v="20220122-10"/>
    <n v="53510611"/>
    <s v="Access"/>
    <n v="0"/>
    <s v="Operator - Intermdiate  - After Jan 10"/>
    <n v="70"/>
    <n v="3"/>
    <s v="HR"/>
    <s v=""/>
    <s v=""/>
    <s v="0"/>
    <s v="0"/>
    <n v="210"/>
    <n v="27.3"/>
    <n v="237.29999999999998"/>
    <d v="2022-01-22T00:00:00"/>
    <n v="0"/>
    <x v="10"/>
    <d v="2022-02-23T00:00:00"/>
    <n v="177"/>
    <n v="0"/>
    <n v="0"/>
    <s v="Nathan Kyme"/>
    <s v="Winter Access Maintenance"/>
    <m/>
    <s v="VC7556-2019-017"/>
    <s v="929 OF"/>
    <m/>
    <m/>
    <m/>
    <s v="Approved"/>
    <m/>
    <m/>
    <s v="WAM Activities"/>
    <n v="6"/>
    <s v="C236-C243"/>
    <s v="Culvert Creek"/>
    <n v="0"/>
    <d v="2022-01-28T00:00:00"/>
    <m/>
    <s v="36"/>
    <d v="2022-01-29T00:00:00"/>
    <s v=""/>
    <s v=""/>
    <m/>
    <m/>
    <m/>
    <s v="Mike Lecocq"/>
    <s v="06"/>
    <s v="Corbiere and Sons Contracting1126120220122-10Operator - Intermdiate  - After Jan 103210"/>
    <s v="Corbiere and Sons Contracting1126120220122-10Operator - Intermdiate  - After Jan 103210INV #164"/>
    <s v=""/>
    <s v="CZ - Winter Maintenance"/>
    <x v="5"/>
  </r>
  <r>
    <x v="1"/>
    <n v="6"/>
    <n v="0"/>
    <n v="11261"/>
    <s v="20220122-10"/>
    <n v="53510611"/>
    <s v="Access"/>
    <n v="0"/>
    <s v="Pickup w/ plow and sander"/>
    <n v="80"/>
    <n v="3"/>
    <m/>
    <s v="0"/>
    <s v="0"/>
    <s v=""/>
    <s v=""/>
    <n v="240"/>
    <n v="31.200000000000003"/>
    <n v="271.2"/>
    <d v="2022-01-22T00:00:00"/>
    <n v="0"/>
    <x v="10"/>
    <d v="2022-02-23T00:00:00"/>
    <n v="177"/>
    <n v="0"/>
    <n v="0"/>
    <s v="Nathan Kyme"/>
    <s v="Winter Access Maintenance"/>
    <m/>
    <s v="VC7556-2019-017"/>
    <s v="929 OF"/>
    <m/>
    <m/>
    <m/>
    <s v="Approved"/>
    <m/>
    <m/>
    <s v="WAM Activities"/>
    <n v="6"/>
    <s v="C236-C243"/>
    <s v="Culvert Creek"/>
    <n v="0"/>
    <d v="2022-01-28T00:00:00"/>
    <m/>
    <s v="36"/>
    <d v="2022-01-29T00:00:00"/>
    <s v=""/>
    <s v=""/>
    <m/>
    <m/>
    <m/>
    <s v="Mike Lecocq"/>
    <s v="06"/>
    <s v="Corbiere and Sons Contracting1126120220122-10Pickup w/ plow and sander3240"/>
    <s v="Corbiere and Sons Contracting1126120220122-10Pickup w/ plow and sander3240INV #164"/>
    <s v=""/>
    <s v="CZ - Winter Maintenance"/>
    <x v="5"/>
  </r>
  <r>
    <x v="1"/>
    <n v="6"/>
    <n v="0"/>
    <n v="11252"/>
    <s v="20220121-6"/>
    <n v="53510611"/>
    <s v="Access"/>
    <n v="0"/>
    <s v="Operator - Intermdiate  - After Jan 10"/>
    <n v="70"/>
    <n v="4"/>
    <s v="HR"/>
    <s v=""/>
    <s v=""/>
    <s v="0"/>
    <s v="0"/>
    <n v="280"/>
    <n v="36.4"/>
    <n v="316.39999999999998"/>
    <d v="2022-01-21T00:00:00"/>
    <n v="0"/>
    <x v="10"/>
    <d v="2022-02-23T00:00:00"/>
    <n v="177"/>
    <n v="0"/>
    <n v="0"/>
    <s v="Nathan Kyme"/>
    <s v="Winter Access Maintenance"/>
    <m/>
    <s v="VC7556-2019-017"/>
    <s v="929 OF"/>
    <m/>
    <m/>
    <m/>
    <s v="Approved"/>
    <m/>
    <m/>
    <s v="WAM Activities"/>
    <n v="6"/>
    <s v="C215-C216"/>
    <s v="Little Pic River"/>
    <n v="0"/>
    <d v="2022-01-28T00:00:00"/>
    <m/>
    <s v="36"/>
    <d v="2022-01-29T00:00:00"/>
    <s v=""/>
    <s v=""/>
    <m/>
    <m/>
    <m/>
    <s v="Mike Lecocq"/>
    <s v="06"/>
    <s v="Corbiere and Sons Contracting1125220220121-6Operator - Intermdiate  - After Jan 104280"/>
    <s v="Corbiere and Sons Contracting1125220220121-6Operator - Intermdiate  - After Jan 104280INV #164"/>
    <s v=""/>
    <s v="CZ - Winter Maintenance"/>
    <x v="5"/>
  </r>
  <r>
    <x v="1"/>
    <n v="6"/>
    <n v="0"/>
    <n v="11252"/>
    <s v="20220121-6"/>
    <n v="53510611"/>
    <s v="Access"/>
    <n v="0"/>
    <s v="Pickup w/ plow and sander"/>
    <n v="80"/>
    <n v="4"/>
    <m/>
    <s v="0"/>
    <s v="0"/>
    <s v=""/>
    <s v=""/>
    <n v="320"/>
    <n v="41.6"/>
    <n v="361.59999999999997"/>
    <d v="2022-01-21T00:00:00"/>
    <n v="0"/>
    <x v="10"/>
    <d v="2022-02-23T00:00:00"/>
    <n v="177"/>
    <n v="0"/>
    <n v="0"/>
    <s v="Nathan Kyme"/>
    <s v="Winter Access Maintenance"/>
    <m/>
    <s v="VC7556-2019-017"/>
    <s v="929 OF"/>
    <m/>
    <m/>
    <m/>
    <s v="Approved"/>
    <m/>
    <m/>
    <s v="WAM Activities"/>
    <n v="6"/>
    <s v="C215-C216"/>
    <s v="Little Pic River"/>
    <n v="0"/>
    <d v="2022-01-28T00:00:00"/>
    <m/>
    <s v="36"/>
    <d v="2022-01-29T00:00:00"/>
    <s v=""/>
    <s v=""/>
    <m/>
    <m/>
    <m/>
    <s v="Mike Lecocq"/>
    <s v="06"/>
    <s v="Corbiere and Sons Contracting1125220220121-6Pickup w/ plow and sander4320"/>
    <s v="Corbiere and Sons Contracting1125220220121-6Pickup w/ plow and sander4320INV #164"/>
    <s v=""/>
    <s v="CZ - Winter Maintenance"/>
    <x v="5"/>
  </r>
  <r>
    <x v="1"/>
    <n v="6"/>
    <n v="0"/>
    <n v="11251"/>
    <s v="20220121-5"/>
    <n v="53510611"/>
    <s v="Access"/>
    <n v="0"/>
    <s v="Operator - Intermdiate  - After Jan 10"/>
    <n v="70"/>
    <n v="4"/>
    <s v="HR"/>
    <s v=""/>
    <s v=""/>
    <s v="0"/>
    <s v="0"/>
    <n v="280"/>
    <n v="36.4"/>
    <n v="316.39999999999998"/>
    <d v="2022-01-21T00:00:00"/>
    <n v="0"/>
    <x v="10"/>
    <d v="2022-02-23T00:00:00"/>
    <n v="177"/>
    <n v="0"/>
    <n v="0"/>
    <s v="Nathan Kyme"/>
    <s v="Winter Access Maintenance"/>
    <m/>
    <s v="VC7556-2019-017"/>
    <s v="929 OF"/>
    <m/>
    <m/>
    <m/>
    <s v="Approved"/>
    <m/>
    <m/>
    <s v="WAM Activities on Lake A"/>
    <n v="6"/>
    <s v="C130-C151"/>
    <s v="Lake A"/>
    <n v="0"/>
    <d v="2022-01-28T00:00:00"/>
    <m/>
    <s v="36"/>
    <d v="2022-01-29T00:00:00"/>
    <s v=""/>
    <s v=""/>
    <m/>
    <m/>
    <m/>
    <s v="Mike Lecocq"/>
    <s v="06"/>
    <s v="Corbiere and Sons Contracting1125120220121-5Operator - Intermdiate  - After Jan 104280"/>
    <s v="Corbiere and Sons Contracting1125120220121-5Operator - Intermdiate  - After Jan 104280INV #164"/>
    <s v=""/>
    <s v="CZ - Winter Maintenance"/>
    <x v="5"/>
  </r>
  <r>
    <x v="1"/>
    <n v="6"/>
    <n v="0"/>
    <n v="11251"/>
    <s v="20220121-5"/>
    <n v="53510611"/>
    <s v="Access"/>
    <n v="0"/>
    <s v="Operator - Principle - After Jan 10"/>
    <n v="75"/>
    <n v="11"/>
    <s v="HR"/>
    <s v=""/>
    <s v=""/>
    <s v="0"/>
    <s v="0"/>
    <n v="825"/>
    <n v="107.25"/>
    <n v="932.24999999999989"/>
    <d v="2022-01-21T00:00:00"/>
    <n v="0"/>
    <x v="10"/>
    <d v="2022-02-23T00:00:00"/>
    <n v="177"/>
    <n v="0"/>
    <n v="0"/>
    <s v="Nathan Kyme"/>
    <s v="Winter Access Maintenance"/>
    <m/>
    <s v="VC7556-2019-017"/>
    <s v="929 OF"/>
    <m/>
    <m/>
    <m/>
    <s v="Approved"/>
    <m/>
    <m/>
    <s v="WAM Activities on Lake A"/>
    <n v="6"/>
    <s v="C130-C151"/>
    <s v="Lake A"/>
    <n v="0"/>
    <d v="2022-01-28T00:00:00"/>
    <m/>
    <s v="36"/>
    <d v="2022-01-29T00:00:00"/>
    <s v=""/>
    <s v=""/>
    <m/>
    <m/>
    <m/>
    <s v="Mike Lecocq"/>
    <s v="06"/>
    <s v="Corbiere and Sons Contracting1125120220121-5Operator - Principle - After Jan 1011825"/>
    <s v="Corbiere and Sons Contracting1125120220121-5Operator - Principle - After Jan 1011825INV #164"/>
    <s v=""/>
    <s v="CZ - Winter Maintenance"/>
    <x v="5"/>
  </r>
  <r>
    <x v="1"/>
    <n v="6"/>
    <n v="0"/>
    <n v="11251"/>
    <s v="20220121-5"/>
    <n v="53510611"/>
    <s v="Access"/>
    <n v="0"/>
    <s v="L.O.A."/>
    <n v="210"/>
    <n v="1"/>
    <s v="DAY"/>
    <s v=""/>
    <s v=""/>
    <s v="0"/>
    <s v="0"/>
    <n v="210"/>
    <n v="27.3"/>
    <n v="237.29999999999998"/>
    <d v="2022-01-21T00:00:00"/>
    <n v="0"/>
    <x v="10"/>
    <d v="2022-02-23T00:00:00"/>
    <n v="177"/>
    <n v="0"/>
    <n v="0"/>
    <s v="Nathan Kyme"/>
    <s v="Winter Access Maintenance"/>
    <m/>
    <s v="VC7556-2019-017"/>
    <s v="929 OF"/>
    <m/>
    <m/>
    <m/>
    <s v="Approved"/>
    <m/>
    <m/>
    <s v="WAM Activities on Lake A"/>
    <n v="6"/>
    <s v="C130-C151"/>
    <s v="Lake A"/>
    <n v="0"/>
    <d v="2022-01-28T00:00:00"/>
    <m/>
    <s v="36"/>
    <d v="2022-01-29T00:00:00"/>
    <s v=""/>
    <s v=""/>
    <m/>
    <m/>
    <m/>
    <s v="Mike Lecocq"/>
    <s v="06"/>
    <s v="Corbiere and Sons Contracting1125120220121-5L.O.A.1210"/>
    <s v="Corbiere and Sons Contracting1125120220121-5L.O.A.1210INV #164"/>
    <s v=""/>
    <s v="CZ - Winter Maintenance"/>
    <x v="5"/>
  </r>
  <r>
    <x v="1"/>
    <n v="6"/>
    <n v="0"/>
    <n v="11251"/>
    <s v="20220121-5"/>
    <n v="53510611"/>
    <s v="Access"/>
    <n v="0"/>
    <s v="Pickup w/ plow and sander"/>
    <n v="80"/>
    <n v="4"/>
    <m/>
    <s v="0"/>
    <s v="0"/>
    <s v=""/>
    <s v=""/>
    <n v="320"/>
    <n v="41.6"/>
    <n v="361.59999999999997"/>
    <d v="2022-01-21T00:00:00"/>
    <n v="0"/>
    <x v="10"/>
    <d v="2022-02-23T00:00:00"/>
    <n v="177"/>
    <n v="0"/>
    <n v="0"/>
    <s v="Nathan Kyme"/>
    <s v="Winter Access Maintenance"/>
    <m/>
    <s v="VC7556-2019-017"/>
    <s v="929 OF"/>
    <m/>
    <m/>
    <m/>
    <s v="Approved"/>
    <m/>
    <m/>
    <s v="WAM Activities on Lake A"/>
    <n v="6"/>
    <s v="C130-C151"/>
    <s v="Lake A"/>
    <n v="0"/>
    <d v="2022-01-28T00:00:00"/>
    <m/>
    <s v="36"/>
    <d v="2022-01-29T00:00:00"/>
    <s v=""/>
    <s v=""/>
    <m/>
    <m/>
    <m/>
    <s v="Mike Lecocq"/>
    <s v="06"/>
    <s v="Corbiere and Sons Contracting1125120220121-5Pickup w/ plow and sander4320"/>
    <s v="Corbiere and Sons Contracting1125120220121-5Pickup w/ plow and sander4320INV #164"/>
    <s v=""/>
    <s v="CZ - Winter Maintenance"/>
    <x v="5"/>
  </r>
  <r>
    <x v="1"/>
    <n v="6"/>
    <n v="0"/>
    <n v="11251"/>
    <s v="20220121-5"/>
    <n v="53510611"/>
    <s v="Access"/>
    <n v="0"/>
    <s v="Light Truck - Pick up- After Jan 10"/>
    <n v="243.75"/>
    <n v="1"/>
    <s v="DAY"/>
    <s v="0"/>
    <s v="0"/>
    <s v=""/>
    <s v=""/>
    <n v="243.75"/>
    <n v="31.6875"/>
    <n v="275.4375"/>
    <d v="2022-01-21T00:00:00"/>
    <n v="0"/>
    <x v="10"/>
    <d v="2022-02-23T00:00:00"/>
    <n v="177"/>
    <n v="0"/>
    <n v="0"/>
    <s v="Nathan Kyme"/>
    <s v="Winter Access Maintenance"/>
    <m/>
    <s v="VC7556-2019-017"/>
    <s v="929 OF"/>
    <m/>
    <m/>
    <m/>
    <s v="Approved"/>
    <m/>
    <m/>
    <s v="WAM Activities on Lake A"/>
    <n v="6"/>
    <s v="C130-C151"/>
    <s v="Lake A"/>
    <n v="0"/>
    <d v="2022-01-28T00:00:00"/>
    <m/>
    <s v="36"/>
    <d v="2022-01-29T00:00:00"/>
    <s v=""/>
    <s v=""/>
    <m/>
    <m/>
    <m/>
    <s v="Mike Lecocq"/>
    <s v="06"/>
    <s v="Corbiere and Sons Contracting1125120220121-5Light Truck - Pick up- After Jan 101243.75"/>
    <s v="Corbiere and Sons Contracting1125120220121-5Light Truck - Pick up- After Jan 101243.75INV #164"/>
    <s v=""/>
    <s v="CZ - Winter Maintenance"/>
    <x v="5"/>
  </r>
  <r>
    <x v="1"/>
    <n v="6"/>
    <n v="0"/>
    <n v="11251"/>
    <s v="20220121-5"/>
    <n v="53510611"/>
    <s v="Access"/>
    <n v="0"/>
    <s v="Grader - Cat 12 to 14 or equal- After Jan 10"/>
    <n v="126.98"/>
    <n v="10"/>
    <s v="Dynamic"/>
    <s v="0"/>
    <s v="0"/>
    <s v=""/>
    <s v=""/>
    <n v="1269.8"/>
    <n v="165.07400000000001"/>
    <n v="1434.8739999999998"/>
    <d v="2022-01-21T00:00:00"/>
    <n v="0"/>
    <x v="10"/>
    <d v="2022-02-23T00:00:00"/>
    <n v="177"/>
    <n v="0"/>
    <n v="0"/>
    <s v="Nathan Kyme"/>
    <s v="Winter Access Maintenance"/>
    <m/>
    <s v="VC7556-2019-017"/>
    <s v="929 OF"/>
    <m/>
    <m/>
    <m/>
    <s v="Approved"/>
    <m/>
    <m/>
    <s v="WAM Activities on Lake A"/>
    <n v="6"/>
    <s v="C130-C151"/>
    <s v="Lake A"/>
    <n v="0"/>
    <d v="2022-01-28T00:00:00"/>
    <m/>
    <s v="36"/>
    <d v="2022-01-29T00:00:00"/>
    <s v=""/>
    <s v=""/>
    <m/>
    <m/>
    <m/>
    <s v="Mike Lecocq"/>
    <s v="06"/>
    <s v="Corbiere and Sons Contracting1125120220121-5Grader - Cat 12 to 14 or equal- After Jan 10101269.8"/>
    <s v="Corbiere and Sons Contracting1125120220121-5Grader - Cat 12 to 14 or equal- After Jan 10101269.8INV #164"/>
    <s v=""/>
    <s v="CZ - Winter Maintenance"/>
    <x v="5"/>
  </r>
  <r>
    <x v="1"/>
    <n v="6"/>
    <n v="0"/>
    <n v="11248"/>
    <s v="20220120-8"/>
    <n v="53510611"/>
    <s v="Access"/>
    <n v="0"/>
    <s v="Driver - AZ - After Jan 10"/>
    <n v="70"/>
    <n v="4"/>
    <s v="HR"/>
    <s v=""/>
    <s v=""/>
    <s v="70"/>
    <s v="0"/>
    <n v="280"/>
    <n v="36.4"/>
    <n v="316.39999999999998"/>
    <d v="2022-01-20T00:00:00"/>
    <n v="0"/>
    <x v="10"/>
    <d v="2022-02-23T00:00:00"/>
    <n v="177"/>
    <n v="0"/>
    <n v="0"/>
    <s v="Nathan Kyme"/>
    <s v="Winter Access Maintenance"/>
    <m/>
    <s v="VC7556-2019-017"/>
    <s v="929 OF"/>
    <m/>
    <m/>
    <m/>
    <s v="Approved"/>
    <m/>
    <m/>
    <s v="WAM Activities"/>
    <n v="6"/>
    <s v="C244-C247"/>
    <s v="Mink Creek"/>
    <n v="0"/>
    <d v="2022-01-28T00:00:00"/>
    <m/>
    <s v="36"/>
    <d v="2022-01-29T00:00:00"/>
    <s v=""/>
    <s v=""/>
    <m/>
    <m/>
    <m/>
    <s v="Mike Lecocq"/>
    <s v="06"/>
    <s v="Corbiere and Sons Contracting1124820220120-8Driver - AZ - After Jan 104280"/>
    <s v="Corbiere and Sons Contracting1124820220120-8Driver - AZ - After Jan 104280INV #164"/>
    <s v=""/>
    <s v="CZ - Winter Maintenance"/>
    <x v="5"/>
  </r>
  <r>
    <x v="1"/>
    <n v="6"/>
    <n v="0"/>
    <n v="11248"/>
    <s v="20220120-8"/>
    <n v="53510611"/>
    <s v="Access"/>
    <n v="0"/>
    <s v="Operator - Principle - After Jan 10"/>
    <n v="75"/>
    <n v="11"/>
    <s v="HR"/>
    <s v=""/>
    <s v=""/>
    <s v="75"/>
    <s v="0"/>
    <n v="825"/>
    <n v="107.25"/>
    <n v="932.24999999999989"/>
    <d v="2022-01-20T00:00:00"/>
    <n v="0"/>
    <x v="10"/>
    <d v="2022-02-23T00:00:00"/>
    <n v="177"/>
    <n v="0"/>
    <n v="0"/>
    <s v="Nathan Kyme"/>
    <s v="Winter Access Maintenance"/>
    <m/>
    <s v="VC7556-2019-017"/>
    <s v="929 OF"/>
    <m/>
    <m/>
    <m/>
    <s v="Approved"/>
    <m/>
    <m/>
    <s v="WAM Activities"/>
    <n v="6"/>
    <s v="C244-C247"/>
    <s v="Mink Creek"/>
    <n v="0"/>
    <d v="2022-01-28T00:00:00"/>
    <m/>
    <s v="36"/>
    <d v="2022-01-29T00:00:00"/>
    <s v=""/>
    <s v=""/>
    <m/>
    <m/>
    <m/>
    <s v="Mike Lecocq"/>
    <s v="06"/>
    <s v="Corbiere and Sons Contracting1124820220120-8Operator - Principle - After Jan 1011825"/>
    <s v="Corbiere and Sons Contracting1124820220120-8Operator - Principle - After Jan 1011825INV #164"/>
    <s v=""/>
    <s v="CZ - Winter Maintenance"/>
    <x v="5"/>
  </r>
  <r>
    <x v="1"/>
    <n v="6"/>
    <n v="0"/>
    <n v="11248"/>
    <s v="20220120-8"/>
    <n v="53510611"/>
    <s v="Access"/>
    <n v="0"/>
    <s v="L.O.A."/>
    <n v="210"/>
    <n v="2"/>
    <s v="DAY"/>
    <s v=""/>
    <s v=""/>
    <m/>
    <s v="0"/>
    <n v="420"/>
    <n v="54.6"/>
    <n v="474.59999999999997"/>
    <d v="2022-01-20T00:00:00"/>
    <n v="0"/>
    <x v="10"/>
    <d v="2022-02-23T00:00:00"/>
    <n v="177"/>
    <n v="0"/>
    <n v="0"/>
    <s v="Nathan Kyme"/>
    <s v="Winter Access Maintenance"/>
    <m/>
    <s v="VC7556-2019-017"/>
    <s v="929 OF"/>
    <m/>
    <m/>
    <m/>
    <s v="Approved"/>
    <m/>
    <m/>
    <s v="WAM Activities"/>
    <n v="6"/>
    <s v="C244-C247"/>
    <s v="Mink Creek"/>
    <n v="0"/>
    <d v="2022-01-28T00:00:00"/>
    <m/>
    <s v="36"/>
    <d v="2022-01-29T00:00:00"/>
    <s v=""/>
    <s v=""/>
    <m/>
    <m/>
    <m/>
    <s v="Mike Lecocq"/>
    <s v="06"/>
    <s v="Corbiere and Sons Contracting1124820220120-8L.O.A.2420"/>
    <s v="Corbiere and Sons Contracting1124820220120-8L.O.A.2420INV #164"/>
    <s v=""/>
    <s v="CZ - Winter Maintenance"/>
    <x v="5"/>
  </r>
  <r>
    <x v="1"/>
    <n v="6"/>
    <n v="0"/>
    <n v="11248"/>
    <s v="20220120-8"/>
    <n v="53510611"/>
    <s v="Access"/>
    <n v="0"/>
    <s v="Tractor Trailer - 60 Ton- After Jan 10"/>
    <n v="122.39"/>
    <n v="4"/>
    <s v="Dynamic"/>
    <s v="91.79"/>
    <s v="0"/>
    <s v=""/>
    <s v=""/>
    <n v="489.56"/>
    <n v="63.642800000000001"/>
    <n v="553.20279999999991"/>
    <d v="2022-01-20T00:00:00"/>
    <n v="0"/>
    <x v="10"/>
    <d v="2022-02-23T00:00:00"/>
    <n v="177"/>
    <n v="0"/>
    <n v="0"/>
    <s v="Nathan Kyme"/>
    <s v="Winter Access Maintenance"/>
    <m/>
    <s v="VC7556-2019-017"/>
    <s v="929 OF"/>
    <m/>
    <m/>
    <m/>
    <s v="Approved"/>
    <m/>
    <m/>
    <s v="WAM Activities"/>
    <n v="6"/>
    <s v="C244-C247"/>
    <s v="Mink Creek"/>
    <n v="0"/>
    <d v="2022-01-28T00:00:00"/>
    <m/>
    <s v="36"/>
    <d v="2022-01-29T00:00:00"/>
    <s v=""/>
    <s v=""/>
    <m/>
    <m/>
    <m/>
    <s v="Mike Lecocq"/>
    <s v="06"/>
    <s v="Corbiere and Sons Contracting1124820220120-8Tractor Trailer - 60 Ton- After Jan 104489.56"/>
    <s v="Corbiere and Sons Contracting1124820220120-8Tractor Trailer - 60 Ton- After Jan 104489.56INV #164"/>
    <s v=""/>
    <s v="CZ - Winter Maintenance"/>
    <x v="5"/>
  </r>
  <r>
    <x v="1"/>
    <n v="6"/>
    <n v="0"/>
    <n v="11248"/>
    <s v="20220120-8"/>
    <n v="53510611"/>
    <s v="Access"/>
    <n v="0"/>
    <s v="Light Truck - Pick up- After Jan 10"/>
    <n v="243.75"/>
    <n v="1"/>
    <s v="DAY"/>
    <s v="182.81"/>
    <s v="0"/>
    <s v=""/>
    <s v=""/>
    <n v="243.75"/>
    <n v="31.6875"/>
    <n v="275.4375"/>
    <d v="2022-01-20T00:00:00"/>
    <n v="0"/>
    <x v="10"/>
    <d v="2022-02-23T00:00:00"/>
    <n v="177"/>
    <n v="0"/>
    <n v="0"/>
    <s v="Nathan Kyme"/>
    <s v="Winter Access Maintenance"/>
    <m/>
    <s v="VC7556-2019-017"/>
    <s v="929 OF"/>
    <m/>
    <m/>
    <m/>
    <s v="Approved"/>
    <m/>
    <m/>
    <s v="WAM Activities"/>
    <n v="6"/>
    <s v="C244-C247"/>
    <s v="Mink Creek"/>
    <n v="0"/>
    <d v="2022-01-28T00:00:00"/>
    <m/>
    <s v="36"/>
    <d v="2022-01-29T00:00:00"/>
    <s v=""/>
    <s v=""/>
    <m/>
    <m/>
    <m/>
    <s v="Mike Lecocq"/>
    <s v="06"/>
    <s v="Corbiere and Sons Contracting1124820220120-8Light Truck - Pick up- After Jan 101243.75"/>
    <s v="Corbiere and Sons Contracting1124820220120-8Light Truck - Pick up- After Jan 101243.75INV #164"/>
    <s v=""/>
    <s v="CZ - Winter Maintenance"/>
    <x v="5"/>
  </r>
  <r>
    <x v="1"/>
    <n v="6"/>
    <n v="0"/>
    <n v="11248"/>
    <s v="20220120-8"/>
    <n v="53510611"/>
    <s v="Access"/>
    <n v="0"/>
    <s v="Dozer D6 or equal- After Jan 10"/>
    <n v="131.47999999999999"/>
    <n v="8"/>
    <s v="Dynamic"/>
    <s v="98.61"/>
    <s v="0"/>
    <s v=""/>
    <s v=""/>
    <n v="1051.8399999999999"/>
    <n v="136.73919999999998"/>
    <n v="1188.5791999999999"/>
    <d v="2022-01-20T00:00:00"/>
    <n v="0"/>
    <x v="10"/>
    <d v="2022-02-23T00:00:00"/>
    <n v="177"/>
    <n v="0"/>
    <n v="0"/>
    <s v="Nathan Kyme"/>
    <s v="Winter Access Maintenance"/>
    <m/>
    <s v="VC7556-2019-017"/>
    <s v="929 OF"/>
    <m/>
    <m/>
    <m/>
    <s v="Approved"/>
    <m/>
    <m/>
    <s v="WAM Activities"/>
    <n v="6"/>
    <s v="C244-C247"/>
    <s v="Mink Creek"/>
    <n v="0"/>
    <d v="2022-01-28T00:00:00"/>
    <m/>
    <s v="36"/>
    <d v="2022-01-29T00:00:00"/>
    <s v=""/>
    <s v=""/>
    <m/>
    <m/>
    <m/>
    <s v="Mike Lecocq"/>
    <s v="06"/>
    <s v="Corbiere and Sons Contracting1124820220120-8Dozer D6 or equal- After Jan 1081051.84"/>
    <s v="Corbiere and Sons Contracting1124820220120-8Dozer D6 or equal- After Jan 1081051.84INV #164"/>
    <s v=""/>
    <s v="CZ - Winter Maintenance"/>
    <x v="5"/>
  </r>
  <r>
    <x v="1"/>
    <n v="6"/>
    <n v="0"/>
    <n v="11247"/>
    <s v="20220120-7"/>
    <n v="53510611"/>
    <s v="Access"/>
    <n v="0"/>
    <s v="Operator - Intermdiate  - After Jan 10"/>
    <n v="70"/>
    <n v="3"/>
    <s v="HR"/>
    <s v=""/>
    <s v=""/>
    <s v="0"/>
    <s v="0"/>
    <n v="210"/>
    <n v="27.3"/>
    <n v="237.29999999999998"/>
    <d v="2022-01-20T00:00:00"/>
    <n v="0"/>
    <x v="10"/>
    <d v="2022-02-23T00:00:00"/>
    <n v="177"/>
    <n v="0"/>
    <n v="0"/>
    <s v="Nathan Kyme"/>
    <s v="Winter Access Maintenance"/>
    <m/>
    <s v="VC7556-2019-017"/>
    <s v="929 OF"/>
    <m/>
    <m/>
    <m/>
    <s v="Approved"/>
    <m/>
    <m/>
    <s v="WAM Activities"/>
    <n v="6"/>
    <s v="C219-C235"/>
    <s v="Neys"/>
    <n v="0"/>
    <d v="2021-01-28T00:00:00"/>
    <m/>
    <s v="36"/>
    <d v="2022-01-29T00:00:00"/>
    <s v=""/>
    <s v=""/>
    <m/>
    <m/>
    <m/>
    <s v="Mike Lecocq"/>
    <s v="06"/>
    <s v="Corbiere and Sons Contracting1124720220120-7Operator - Intermdiate  - After Jan 103210"/>
    <s v="Corbiere and Sons Contracting1124720220120-7Operator - Intermdiate  - After Jan 103210INV #164"/>
    <s v=""/>
    <s v="CZ - Winter Maintenance"/>
    <x v="5"/>
  </r>
  <r>
    <x v="1"/>
    <n v="6"/>
    <n v="0"/>
    <n v="11247"/>
    <s v="20220120-7"/>
    <n v="53510611"/>
    <s v="Access"/>
    <n v="0"/>
    <s v="Pickup w/ plow and sander"/>
    <n v="80"/>
    <n v="3"/>
    <m/>
    <s v="0"/>
    <s v="0"/>
    <s v=""/>
    <s v=""/>
    <n v="240"/>
    <n v="31.200000000000003"/>
    <n v="271.2"/>
    <d v="2022-01-20T00:00:00"/>
    <n v="0"/>
    <x v="10"/>
    <d v="2022-02-23T00:00:00"/>
    <n v="177"/>
    <n v="0"/>
    <n v="0"/>
    <s v="Nathan Kyme"/>
    <s v="Winter Access Maintenance"/>
    <m/>
    <s v="VC7556-2019-017"/>
    <s v="929 OF"/>
    <m/>
    <m/>
    <m/>
    <s v="Approved"/>
    <m/>
    <m/>
    <s v="WAM Activities"/>
    <n v="6"/>
    <s v="C219-C235"/>
    <s v="Neys"/>
    <n v="0"/>
    <d v="2021-01-28T00:00:00"/>
    <m/>
    <s v="36"/>
    <d v="2022-01-29T00:00:00"/>
    <s v=""/>
    <s v=""/>
    <m/>
    <m/>
    <m/>
    <s v="Mike Lecocq"/>
    <s v="06"/>
    <s v="Corbiere and Sons Contracting1124720220120-7Pickup w/ plow and sander3240"/>
    <s v="Corbiere and Sons Contracting1124720220120-7Pickup w/ plow and sander3240INV #164"/>
    <s v=""/>
    <s v="CZ - Winter Maintenance"/>
    <x v="5"/>
  </r>
  <r>
    <x v="1"/>
    <n v="6"/>
    <n v="0"/>
    <n v="11245"/>
    <s v="20220120-5"/>
    <n v="53510611"/>
    <s v="Access"/>
    <n v="0"/>
    <s v="Operator - Intermdiate  - After Jan 10"/>
    <n v="70"/>
    <n v="3"/>
    <s v="HR"/>
    <s v=""/>
    <s v=""/>
    <s v="70"/>
    <s v="0"/>
    <n v="210"/>
    <n v="27.3"/>
    <n v="237.29999999999998"/>
    <d v="2022-01-20T00:00:00"/>
    <n v="0"/>
    <x v="10"/>
    <d v="2022-02-23T00:00:00"/>
    <n v="177"/>
    <n v="0"/>
    <n v="0"/>
    <s v="Nathan Kyme"/>
    <s v="Winter Access Maintenance"/>
    <m/>
    <s v="VC7556-2019-017"/>
    <s v="929 OF"/>
    <m/>
    <m/>
    <m/>
    <s v="Approved"/>
    <m/>
    <m/>
    <s v="WAM Activities"/>
    <n v="6"/>
    <s v="C130-C151"/>
    <s v="Lake A"/>
    <n v="0"/>
    <d v="2022-01-28T00:00:00"/>
    <m/>
    <s v="36"/>
    <d v="2022-01-29T00:00:00"/>
    <s v=""/>
    <s v=""/>
    <m/>
    <m/>
    <m/>
    <s v="Mike Lecocq"/>
    <s v="06"/>
    <s v="Corbiere and Sons Contracting1124520220120-5Operator - Intermdiate  - After Jan 103210"/>
    <s v="Corbiere and Sons Contracting1124520220120-5Operator - Intermdiate  - After Jan 103210INV #164"/>
    <s v=""/>
    <s v="CZ - Winter Maintenance"/>
    <x v="5"/>
  </r>
  <r>
    <x v="1"/>
    <n v="6"/>
    <n v="0"/>
    <n v="11245"/>
    <s v="20220120-5"/>
    <n v="53510611"/>
    <s v="Access"/>
    <n v="0"/>
    <s v="Operator - Principle - After Jan 10"/>
    <n v="75"/>
    <n v="11"/>
    <s v="HR"/>
    <s v=""/>
    <s v=""/>
    <s v="75"/>
    <s v="0"/>
    <n v="825"/>
    <n v="107.25"/>
    <n v="932.24999999999989"/>
    <d v="2022-01-20T00:00:00"/>
    <n v="0"/>
    <x v="10"/>
    <d v="2022-02-23T00:00:00"/>
    <n v="177"/>
    <n v="0"/>
    <n v="0"/>
    <s v="Nathan Kyme"/>
    <s v="Winter Access Maintenance"/>
    <m/>
    <s v="VC7556-2019-017"/>
    <s v="929 OF"/>
    <m/>
    <m/>
    <m/>
    <s v="Approved"/>
    <m/>
    <m/>
    <s v="WAM Activities"/>
    <n v="6"/>
    <s v="C130-C151"/>
    <s v="Lake A"/>
    <n v="0"/>
    <d v="2022-01-28T00:00:00"/>
    <m/>
    <s v="36"/>
    <d v="2022-01-29T00:00:00"/>
    <s v=""/>
    <s v=""/>
    <m/>
    <m/>
    <m/>
    <s v="Mike Lecocq"/>
    <s v="06"/>
    <s v="Corbiere and Sons Contracting1124520220120-5Operator - Principle - After Jan 1011825"/>
    <s v="Corbiere and Sons Contracting1124520220120-5Operator - Principle - After Jan 1011825INV #164"/>
    <s v=""/>
    <s v="CZ - Winter Maintenance"/>
    <x v="5"/>
  </r>
  <r>
    <x v="1"/>
    <n v="6"/>
    <n v="0"/>
    <n v="11245"/>
    <s v="20220120-5"/>
    <n v="53510611"/>
    <s v="Access"/>
    <n v="0"/>
    <s v="L.O.A."/>
    <n v="210"/>
    <n v="1"/>
    <s v="DAY"/>
    <s v=""/>
    <s v=""/>
    <m/>
    <s v="0"/>
    <n v="210"/>
    <n v="27.3"/>
    <n v="237.29999999999998"/>
    <d v="2022-01-20T00:00:00"/>
    <n v="0"/>
    <x v="10"/>
    <d v="2022-02-23T00:00:00"/>
    <n v="177"/>
    <n v="0"/>
    <n v="0"/>
    <s v="Nathan Kyme"/>
    <s v="Winter Access Maintenance"/>
    <m/>
    <s v="VC7556-2019-017"/>
    <s v="929 OF"/>
    <m/>
    <m/>
    <m/>
    <s v="Approved"/>
    <m/>
    <m/>
    <s v="WAM Activities"/>
    <n v="6"/>
    <s v="C130-C151"/>
    <s v="Lake A"/>
    <n v="0"/>
    <d v="2022-01-28T00:00:00"/>
    <m/>
    <s v="36"/>
    <d v="2022-01-29T00:00:00"/>
    <s v=""/>
    <s v=""/>
    <m/>
    <m/>
    <m/>
    <s v="Mike Lecocq"/>
    <s v="06"/>
    <s v="Corbiere and Sons Contracting1124520220120-5L.O.A.1210"/>
    <s v="Corbiere and Sons Contracting1124520220120-5L.O.A.1210INV #164"/>
    <s v=""/>
    <s v="CZ - Winter Maintenance"/>
    <x v="5"/>
  </r>
  <r>
    <x v="1"/>
    <n v="6"/>
    <n v="0"/>
    <n v="11245"/>
    <s v="20220120-5"/>
    <n v="53510611"/>
    <s v="Access"/>
    <n v="0"/>
    <s v="Pickup w/ plow and sander"/>
    <n v="80"/>
    <n v="3"/>
    <m/>
    <s v="0"/>
    <s v="0"/>
    <s v=""/>
    <s v=""/>
    <n v="240"/>
    <n v="31.200000000000003"/>
    <n v="271.2"/>
    <d v="2022-01-20T00:00:00"/>
    <n v="0"/>
    <x v="10"/>
    <d v="2022-02-23T00:00:00"/>
    <n v="177"/>
    <n v="0"/>
    <n v="0"/>
    <s v="Nathan Kyme"/>
    <s v="Winter Access Maintenance"/>
    <m/>
    <s v="VC7556-2019-017"/>
    <s v="929 OF"/>
    <m/>
    <m/>
    <m/>
    <s v="Approved"/>
    <m/>
    <m/>
    <s v="WAM Activities"/>
    <n v="6"/>
    <s v="C130-C151"/>
    <s v="Lake A"/>
    <n v="0"/>
    <d v="2022-01-28T00:00:00"/>
    <m/>
    <s v="36"/>
    <d v="2022-01-29T00:00:00"/>
    <s v=""/>
    <s v=""/>
    <m/>
    <m/>
    <m/>
    <s v="Mike Lecocq"/>
    <s v="06"/>
    <s v="Corbiere and Sons Contracting1124520220120-5Pickup w/ plow and sander3240"/>
    <s v="Corbiere and Sons Contracting1124520220120-5Pickup w/ plow and sander3240INV #164"/>
    <s v=""/>
    <s v="CZ - Winter Maintenance"/>
    <x v="5"/>
  </r>
  <r>
    <x v="1"/>
    <n v="6"/>
    <n v="0"/>
    <n v="11245"/>
    <s v="20220120-5"/>
    <n v="53510611"/>
    <s v="Access"/>
    <n v="0"/>
    <s v="Light Truck - Pick up- After Jan 10"/>
    <n v="243.75"/>
    <n v="1"/>
    <s v="DAY"/>
    <s v="182.81"/>
    <s v="0"/>
    <s v=""/>
    <s v=""/>
    <n v="243.75"/>
    <n v="31.6875"/>
    <n v="275.4375"/>
    <d v="2022-01-20T00:00:00"/>
    <n v="0"/>
    <x v="10"/>
    <d v="2022-02-23T00:00:00"/>
    <n v="177"/>
    <n v="0"/>
    <n v="0"/>
    <s v="Nathan Kyme"/>
    <s v="Winter Access Maintenance"/>
    <m/>
    <s v="VC7556-2019-017"/>
    <s v="929 OF"/>
    <m/>
    <m/>
    <m/>
    <s v="Approved"/>
    <m/>
    <m/>
    <s v="WAM Activities"/>
    <n v="6"/>
    <s v="C130-C151"/>
    <s v="Lake A"/>
    <n v="0"/>
    <d v="2022-01-28T00:00:00"/>
    <m/>
    <s v="36"/>
    <d v="2022-01-29T00:00:00"/>
    <s v=""/>
    <s v=""/>
    <m/>
    <m/>
    <m/>
    <s v="Mike Lecocq"/>
    <s v="06"/>
    <s v="Corbiere and Sons Contracting1124520220120-5Light Truck - Pick up- After Jan 101243.75"/>
    <s v="Corbiere and Sons Contracting1124520220120-5Light Truck - Pick up- After Jan 101243.75INV #164"/>
    <s v=""/>
    <s v="CZ - Winter Maintenance"/>
    <x v="5"/>
  </r>
  <r>
    <x v="1"/>
    <n v="6"/>
    <n v="0"/>
    <n v="11245"/>
    <s v="20220120-5"/>
    <n v="53510611"/>
    <s v="Access"/>
    <n v="0"/>
    <s v="Grader - Cat 12 to 14 or equal- After Jan 10"/>
    <n v="126.98"/>
    <n v="10"/>
    <s v="Dynamic"/>
    <s v="95.24"/>
    <s v="0"/>
    <s v=""/>
    <s v=""/>
    <n v="1269.8"/>
    <n v="165.07400000000001"/>
    <n v="1434.8739999999998"/>
    <d v="2022-01-20T00:00:00"/>
    <n v="0"/>
    <x v="10"/>
    <d v="2022-02-23T00:00:00"/>
    <n v="177"/>
    <n v="0"/>
    <n v="0"/>
    <s v="Nathan Kyme"/>
    <s v="Winter Access Maintenance"/>
    <m/>
    <s v="VC7556-2019-017"/>
    <s v="929 OF"/>
    <m/>
    <m/>
    <m/>
    <s v="Approved"/>
    <m/>
    <m/>
    <s v="WAM Activities"/>
    <n v="6"/>
    <s v="C130-C151"/>
    <s v="Lake A"/>
    <n v="0"/>
    <d v="2022-01-28T00:00:00"/>
    <m/>
    <s v="36"/>
    <d v="2022-01-29T00:00:00"/>
    <s v=""/>
    <s v=""/>
    <m/>
    <m/>
    <m/>
    <s v="Mike Lecocq"/>
    <s v="06"/>
    <s v="Corbiere and Sons Contracting1124520220120-5Grader - Cat 12 to 14 or equal- After Jan 10101269.8"/>
    <s v="Corbiere and Sons Contracting1124520220120-5Grader - Cat 12 to 14 or equal- After Jan 10101269.8INV #164"/>
    <s v=""/>
    <s v="CZ - Winter Maintenance"/>
    <x v="5"/>
  </r>
  <r>
    <x v="1"/>
    <n v="6"/>
    <n v="0"/>
    <n v="11241"/>
    <s v="20220119-9"/>
    <n v="53510611"/>
    <s v="Access"/>
    <n v="0"/>
    <s v="Operator - Intermdiate  - After Jan 10"/>
    <n v="70"/>
    <n v="2.5"/>
    <s v="HR"/>
    <s v=""/>
    <s v=""/>
    <s v="0"/>
    <s v="0"/>
    <n v="175"/>
    <n v="22.75"/>
    <n v="197.74999999999997"/>
    <d v="2022-01-19T00:00:00"/>
    <n v="0"/>
    <x v="10"/>
    <d v="2022-02-23T00:00:00"/>
    <n v="177"/>
    <n v="0"/>
    <n v="0"/>
    <s v="Nathan Kyme"/>
    <s v="Winter Access Maintenance"/>
    <m/>
    <s v="VC7556-2019-017"/>
    <s v="929 OF"/>
    <m/>
    <m/>
    <m/>
    <s v="Approved"/>
    <m/>
    <m/>
    <s v="WAM Activities"/>
    <n v="6"/>
    <s v="C203-C209"/>
    <s v="Dead Horse Creek"/>
    <n v="0"/>
    <d v="2022-01-28T00:00:00"/>
    <m/>
    <s v="36"/>
    <d v="2022-01-29T00:00:00"/>
    <s v=""/>
    <s v=""/>
    <m/>
    <m/>
    <m/>
    <s v="Mike Lecocq"/>
    <s v="06"/>
    <s v="Corbiere and Sons Contracting1124120220119-9Operator - Intermdiate  - After Jan 102.5175"/>
    <s v="Corbiere and Sons Contracting1124120220119-9Operator - Intermdiate  - After Jan 102.5175INV #164"/>
    <s v=""/>
    <s v="CZ - Winter Maintenance"/>
    <x v="5"/>
  </r>
  <r>
    <x v="1"/>
    <n v="6"/>
    <n v="0"/>
    <n v="11241"/>
    <s v="20220119-9"/>
    <n v="53510611"/>
    <s v="Access"/>
    <n v="0"/>
    <s v="Pickup w/ plow and sander"/>
    <n v="80"/>
    <n v="2.5"/>
    <m/>
    <s v="0"/>
    <s v="0"/>
    <s v=""/>
    <s v=""/>
    <n v="200"/>
    <n v="26"/>
    <n v="225.99999999999997"/>
    <d v="2022-01-19T00:00:00"/>
    <n v="0"/>
    <x v="10"/>
    <d v="2022-02-23T00:00:00"/>
    <n v="177"/>
    <n v="0"/>
    <n v="0"/>
    <s v="Nathan Kyme"/>
    <s v="Winter Access Maintenance"/>
    <m/>
    <s v="VC7556-2019-017"/>
    <s v="929 OF"/>
    <m/>
    <m/>
    <m/>
    <s v="Approved"/>
    <m/>
    <m/>
    <s v="WAM Activities"/>
    <n v="6"/>
    <s v="C203-C209"/>
    <s v="Dead Horse Creek"/>
    <n v="0"/>
    <d v="2022-01-28T00:00:00"/>
    <m/>
    <s v="36"/>
    <d v="2022-01-29T00:00:00"/>
    <s v=""/>
    <s v=""/>
    <m/>
    <m/>
    <m/>
    <s v="Mike Lecocq"/>
    <s v="06"/>
    <s v="Corbiere and Sons Contracting1124120220119-9Pickup w/ plow and sander2.5200"/>
    <s v="Corbiere and Sons Contracting1124120220119-9Pickup w/ plow and sander2.5200INV #164"/>
    <s v=""/>
    <s v="CZ - Winter Maintenance"/>
    <x v="5"/>
  </r>
  <r>
    <x v="1"/>
    <n v="6"/>
    <n v="0"/>
    <n v="11240"/>
    <s v="20220119-8"/>
    <n v="53510611"/>
    <s v="Access"/>
    <n v="0"/>
    <s v="Operator - Intermdiate  - After Jan 10"/>
    <n v="70"/>
    <n v="2.5"/>
    <s v="HR"/>
    <s v=""/>
    <s v=""/>
    <s v="0"/>
    <s v="0"/>
    <n v="175"/>
    <n v="22.75"/>
    <n v="197.74999999999997"/>
    <d v="2022-01-19T00:00:00"/>
    <n v="0"/>
    <x v="10"/>
    <d v="2022-02-23T00:00:00"/>
    <n v="177"/>
    <n v="0"/>
    <n v="0"/>
    <s v="Nathan Kyme"/>
    <s v="Winter Access Maintenance"/>
    <m/>
    <s v="VC7556-2019-017"/>
    <s v="929 OF"/>
    <m/>
    <m/>
    <m/>
    <s v="Approved"/>
    <m/>
    <m/>
    <s v="WAM Activities"/>
    <n v="6"/>
    <s v="C158-C170"/>
    <s v="Santoy Lake"/>
    <n v="0"/>
    <d v="2022-01-28T00:00:00"/>
    <s v=""/>
    <s v="36"/>
    <d v="2022-01-29T00:00:00"/>
    <s v=""/>
    <s v=""/>
    <m/>
    <m/>
    <m/>
    <s v="Mike Lecocq"/>
    <s v="06"/>
    <s v="Corbiere and Sons Contracting1124020220119-8Operator - Intermdiate  - After Jan 102.5175"/>
    <s v="Corbiere and Sons Contracting1124020220119-8Operator - Intermdiate  - After Jan 102.5175INV #164"/>
    <s v=""/>
    <s v="CZ - Winter Maintenance"/>
    <x v="5"/>
  </r>
  <r>
    <x v="1"/>
    <n v="6"/>
    <n v="0"/>
    <n v="11240"/>
    <s v="20220119-8"/>
    <n v="53510611"/>
    <s v="Access"/>
    <n v="0"/>
    <s v="Pickup w/ plow and sander"/>
    <n v="80"/>
    <n v="2.5"/>
    <m/>
    <s v="0"/>
    <s v="0"/>
    <s v=""/>
    <s v=""/>
    <n v="200"/>
    <n v="26"/>
    <n v="225.99999999999997"/>
    <d v="2022-01-19T00:00:00"/>
    <n v="0"/>
    <x v="10"/>
    <d v="2022-02-23T00:00:00"/>
    <n v="177"/>
    <n v="0"/>
    <n v="0"/>
    <s v="Nathan Kyme"/>
    <s v="Winter Access Maintenance"/>
    <m/>
    <s v="VC7556-2019-017"/>
    <s v="929 OF"/>
    <m/>
    <m/>
    <m/>
    <s v="Approved"/>
    <m/>
    <m/>
    <s v="WAM Activities"/>
    <n v="6"/>
    <s v="C158-C170"/>
    <s v="Santoy Lake"/>
    <n v="0"/>
    <d v="2022-01-28T00:00:00"/>
    <s v=""/>
    <s v="36"/>
    <d v="2022-01-29T00:00:00"/>
    <s v=""/>
    <s v=""/>
    <m/>
    <m/>
    <m/>
    <s v="Mike Lecocq"/>
    <s v="06"/>
    <s v="Corbiere and Sons Contracting1124020220119-8Pickup w/ plow and sander2.5200"/>
    <s v="Corbiere and Sons Contracting1124020220119-8Pickup w/ plow and sander2.5200INV #164"/>
    <s v=""/>
    <s v="CZ - Winter Maintenance"/>
    <x v="5"/>
  </r>
  <r>
    <x v="1"/>
    <n v="6"/>
    <n v="0"/>
    <n v="11239"/>
    <s v="20220119-7"/>
    <n v="53510611"/>
    <s v="Access"/>
    <n v="0"/>
    <s v="Operator - Intermdiate  - After Jan 10"/>
    <n v="70"/>
    <n v="2.5"/>
    <s v="HR"/>
    <s v=""/>
    <s v=""/>
    <s v="0"/>
    <s v="0"/>
    <n v="175"/>
    <n v="22.75"/>
    <n v="197.74999999999997"/>
    <d v="2022-01-19T00:00:00"/>
    <n v="0"/>
    <x v="10"/>
    <d v="2022-02-23T00:00:00"/>
    <n v="177"/>
    <n v="0"/>
    <n v="0"/>
    <s v="Nathan Kyme"/>
    <s v="Winter Access Maintenance"/>
    <m/>
    <s v="VC7556-2019-017"/>
    <s v="929 OF"/>
    <m/>
    <m/>
    <m/>
    <s v="Approved"/>
    <m/>
    <m/>
    <s v="WAM Activities"/>
    <n v="6"/>
    <s v="C186-C195"/>
    <s v="Del Lake West"/>
    <n v="0"/>
    <d v="2022-01-28T00:00:00"/>
    <m/>
    <s v="36"/>
    <d v="2022-01-29T00:00:00"/>
    <s v=""/>
    <s v=""/>
    <m/>
    <m/>
    <m/>
    <s v="Mike Lecocq"/>
    <s v="06"/>
    <s v="Corbiere and Sons Contracting1123920220119-7Operator - Intermdiate  - After Jan 102.5175"/>
    <s v="Corbiere and Sons Contracting1123920220119-7Operator - Intermdiate  - After Jan 102.5175INV #164"/>
    <s v=""/>
    <s v="CZ - Winter Maintenance"/>
    <x v="5"/>
  </r>
  <r>
    <x v="1"/>
    <n v="6"/>
    <n v="0"/>
    <n v="11239"/>
    <s v="20220119-7"/>
    <n v="53510611"/>
    <s v="Access"/>
    <n v="0"/>
    <s v="Pickup w/ plow and sander"/>
    <n v="80"/>
    <n v="2.5"/>
    <m/>
    <s v="0"/>
    <s v="0"/>
    <s v=""/>
    <s v=""/>
    <n v="200"/>
    <n v="26"/>
    <n v="225.99999999999997"/>
    <d v="2022-01-19T00:00:00"/>
    <n v="0"/>
    <x v="10"/>
    <d v="2022-02-23T00:00:00"/>
    <n v="177"/>
    <n v="0"/>
    <n v="0"/>
    <s v="Nathan Kyme"/>
    <s v="Winter Access Maintenance"/>
    <m/>
    <s v="VC7556-2019-017"/>
    <s v="929 OF"/>
    <m/>
    <m/>
    <m/>
    <s v="Approved"/>
    <m/>
    <m/>
    <s v="WAM Activities"/>
    <n v="6"/>
    <s v="C186-C195"/>
    <s v="Del Lake West"/>
    <n v="0"/>
    <d v="2022-01-28T00:00:00"/>
    <m/>
    <s v="36"/>
    <d v="2022-01-29T00:00:00"/>
    <s v=""/>
    <s v=""/>
    <m/>
    <m/>
    <m/>
    <s v="Mike Lecocq"/>
    <s v="06"/>
    <s v="Corbiere and Sons Contracting1123920220119-7Pickup w/ plow and sander2.5200"/>
    <s v="Corbiere and Sons Contracting1123920220119-7Pickup w/ plow and sander2.5200INV #164"/>
    <s v=""/>
    <s v="CZ - Winter Maintenance"/>
    <x v="5"/>
  </r>
  <r>
    <x v="1"/>
    <n v="6"/>
    <n v="0"/>
    <n v="11238"/>
    <s v="20220119-6"/>
    <n v="53510611"/>
    <s v="Access"/>
    <n v="0"/>
    <s v="Operator - Intermdiate  - After Jan 10"/>
    <n v="70"/>
    <n v="2.5"/>
    <s v="HR"/>
    <s v=""/>
    <s v=""/>
    <s v="70"/>
    <s v="0"/>
    <n v="175"/>
    <n v="22.75"/>
    <n v="197.74999999999997"/>
    <d v="2022-01-19T00:00:00"/>
    <n v="0"/>
    <x v="10"/>
    <d v="2022-02-23T00:00:00"/>
    <n v="177"/>
    <n v="0"/>
    <n v="0"/>
    <s v="Nathan Kyme"/>
    <s v="Winter Access Maintenance"/>
    <m/>
    <s v="VC7556-2019-017"/>
    <s v="929 OF"/>
    <m/>
    <m/>
    <m/>
    <s v="Approved"/>
    <m/>
    <m/>
    <s v="WAM Activities"/>
    <n v="6"/>
    <s v="C130-C151"/>
    <s v="Lake A"/>
    <n v="0"/>
    <d v="2022-01-28T00:00:00"/>
    <m/>
    <s v="36"/>
    <d v="2022-01-29T00:00:00"/>
    <s v=""/>
    <s v=""/>
    <m/>
    <m/>
    <m/>
    <s v="Mike Lecocq"/>
    <s v="06"/>
    <s v="Corbiere and Sons Contracting1123820220119-6Operator - Intermdiate  - After Jan 102.5175"/>
    <s v="Corbiere and Sons Contracting1123820220119-6Operator - Intermdiate  - After Jan 102.5175INV #164"/>
    <s v=""/>
    <s v="CZ - Winter Maintenance"/>
    <x v="5"/>
  </r>
  <r>
    <x v="1"/>
    <n v="6"/>
    <n v="0"/>
    <n v="11238"/>
    <s v="20220119-6"/>
    <n v="53510611"/>
    <s v="Access"/>
    <n v="0"/>
    <s v="L.O.A."/>
    <n v="210"/>
    <n v="1"/>
    <s v="DAY"/>
    <s v=""/>
    <s v=""/>
    <m/>
    <s v="0"/>
    <n v="210"/>
    <n v="27.3"/>
    <n v="237.29999999999998"/>
    <d v="2022-01-19T00:00:00"/>
    <n v="0"/>
    <x v="10"/>
    <d v="2022-02-23T00:00:00"/>
    <n v="177"/>
    <n v="0"/>
    <n v="0"/>
    <s v="Nathan Kyme"/>
    <s v="Winter Access Maintenance"/>
    <m/>
    <s v="VC7556-2019-017"/>
    <s v="929 OF"/>
    <m/>
    <m/>
    <m/>
    <s v="Approved"/>
    <m/>
    <m/>
    <s v="WAM Activities"/>
    <n v="6"/>
    <s v="C130-C151"/>
    <s v="Lake A"/>
    <n v="0"/>
    <d v="2022-01-28T00:00:00"/>
    <m/>
    <s v="36"/>
    <d v="2022-01-29T00:00:00"/>
    <s v=""/>
    <s v=""/>
    <m/>
    <m/>
    <m/>
    <s v="Mike Lecocq"/>
    <s v="06"/>
    <s v="Corbiere and Sons Contracting1123820220119-6L.O.A.1210"/>
    <s v="Corbiere and Sons Contracting1123820220119-6L.O.A.1210INV #164"/>
    <s v=""/>
    <s v="CZ - Winter Maintenance"/>
    <x v="5"/>
  </r>
  <r>
    <x v="1"/>
    <n v="6"/>
    <n v="0"/>
    <n v="11238"/>
    <s v="20220119-6"/>
    <n v="53510611"/>
    <s v="Access"/>
    <n v="0"/>
    <s v="Pickup w/ plow and sander"/>
    <n v="80"/>
    <n v="2.5"/>
    <m/>
    <s v="0"/>
    <s v="0"/>
    <s v=""/>
    <s v=""/>
    <n v="200"/>
    <n v="26"/>
    <n v="225.99999999999997"/>
    <d v="2022-01-19T00:00:00"/>
    <n v="0"/>
    <x v="10"/>
    <d v="2022-02-23T00:00:00"/>
    <n v="177"/>
    <n v="0"/>
    <n v="0"/>
    <s v="Nathan Kyme"/>
    <s v="Winter Access Maintenance"/>
    <m/>
    <s v="VC7556-2019-017"/>
    <s v="929 OF"/>
    <m/>
    <m/>
    <m/>
    <s v="Approved"/>
    <m/>
    <m/>
    <s v="WAM Activities"/>
    <n v="6"/>
    <s v="C130-C151"/>
    <s v="Lake A"/>
    <n v="0"/>
    <d v="2022-01-28T00:00:00"/>
    <m/>
    <s v="36"/>
    <d v="2022-01-29T00:00:00"/>
    <s v=""/>
    <s v=""/>
    <m/>
    <m/>
    <m/>
    <s v="Mike Lecocq"/>
    <s v="06"/>
    <s v="Corbiere and Sons Contracting1123820220119-6Pickup w/ plow and sander2.5200"/>
    <s v="Corbiere and Sons Contracting1123820220119-6Pickup w/ plow and sander2.5200INV #164"/>
    <s v=""/>
    <s v="CZ - Winter Maintenance"/>
    <x v="5"/>
  </r>
  <r>
    <x v="1"/>
    <n v="6"/>
    <n v="0"/>
    <n v="11242"/>
    <s v="20220119-10"/>
    <n v="53510611"/>
    <s v="Access"/>
    <n v="0"/>
    <s v="Operator - Intermdiate  - After Jan 10"/>
    <n v="70"/>
    <n v="2.5"/>
    <s v="HR"/>
    <s v=""/>
    <s v=""/>
    <s v="0"/>
    <s v="0"/>
    <n v="175"/>
    <n v="22.75"/>
    <n v="197.74999999999997"/>
    <d v="2022-01-19T00:00:00"/>
    <n v="0"/>
    <x v="10"/>
    <d v="2022-02-23T00:00:00"/>
    <n v="177"/>
    <n v="0"/>
    <n v="0"/>
    <s v="Nathan Kyme"/>
    <s v="Winter Access Maintenance"/>
    <m/>
    <s v="VC7556-2019-017"/>
    <s v="929 OF"/>
    <m/>
    <m/>
    <m/>
    <s v="Approved"/>
    <m/>
    <m/>
    <s v="WAM Activities"/>
    <n v="6"/>
    <s v="C219-C235"/>
    <s v="Neys"/>
    <n v="0"/>
    <d v="2022-01-28T00:00:00"/>
    <m/>
    <s v="36"/>
    <d v="2022-01-29T00:00:00"/>
    <s v=""/>
    <s v=""/>
    <m/>
    <m/>
    <m/>
    <s v="Mike Lecocq"/>
    <s v="06"/>
    <s v="Corbiere and Sons Contracting1124220220119-10Operator - Intermdiate  - After Jan 102.5175"/>
    <s v="Corbiere and Sons Contracting1124220220119-10Operator - Intermdiate  - After Jan 102.5175INV #164"/>
    <s v=""/>
    <s v="CZ - Winter Maintenance"/>
    <x v="5"/>
  </r>
  <r>
    <x v="1"/>
    <n v="6"/>
    <n v="0"/>
    <n v="11242"/>
    <s v="20220119-10"/>
    <n v="53510611"/>
    <s v="Access"/>
    <n v="0"/>
    <s v="Pickup w/ plow and sander"/>
    <n v="80"/>
    <n v="2.5"/>
    <m/>
    <s v="0"/>
    <s v="0"/>
    <s v=""/>
    <s v=""/>
    <n v="200"/>
    <n v="26"/>
    <n v="225.99999999999997"/>
    <d v="2022-01-19T00:00:00"/>
    <n v="0"/>
    <x v="10"/>
    <d v="2022-02-23T00:00:00"/>
    <n v="177"/>
    <n v="0"/>
    <n v="0"/>
    <s v="Nathan Kyme"/>
    <s v="Winter Access Maintenance"/>
    <m/>
    <s v="VC7556-2019-017"/>
    <s v="929 OF"/>
    <m/>
    <m/>
    <m/>
    <s v="Approved"/>
    <m/>
    <m/>
    <s v="WAM Activities"/>
    <n v="6"/>
    <s v="C219-C235"/>
    <s v="Neys"/>
    <n v="0"/>
    <d v="2022-01-28T00:00:00"/>
    <m/>
    <s v="36"/>
    <d v="2022-01-29T00:00:00"/>
    <s v=""/>
    <s v=""/>
    <m/>
    <m/>
    <m/>
    <s v="Mike Lecocq"/>
    <s v="06"/>
    <s v="Corbiere and Sons Contracting1124220220119-10Pickup w/ plow and sander2.5200"/>
    <s v="Corbiere and Sons Contracting1124220220119-10Pickup w/ plow and sander2.5200INV #164"/>
    <s v=""/>
    <s v="CZ - Winter Maintenance"/>
    <x v="5"/>
  </r>
  <r>
    <x v="1"/>
    <n v="6"/>
    <n v="0"/>
    <n v="11230"/>
    <s v="20220117-9"/>
    <n v="53510611"/>
    <s v="Access"/>
    <n v="0"/>
    <s v="Operator - Intermdiate  - After Jan 10"/>
    <n v="70"/>
    <n v="3"/>
    <s v="HR"/>
    <s v=""/>
    <s v=""/>
    <s v="0"/>
    <s v="0"/>
    <n v="210"/>
    <n v="27.3"/>
    <n v="237.29999999999998"/>
    <d v="2022-01-17T00:00:00"/>
    <n v="0"/>
    <x v="10"/>
    <d v="2022-02-23T00:00:00"/>
    <n v="177"/>
    <n v="0"/>
    <n v="0"/>
    <s v="Nathan Kyme"/>
    <s v="Winter Access Maintenance"/>
    <m/>
    <s v="VC7556-2019-017"/>
    <s v="929 OF"/>
    <m/>
    <m/>
    <m/>
    <s v="Approved"/>
    <m/>
    <m/>
    <s v="WAM Activities"/>
    <n v="6"/>
    <s v="C186-C195"/>
    <s v="Del Lake"/>
    <n v="0"/>
    <d v="2022-01-28T00:00:00"/>
    <m/>
    <s v="37"/>
    <d v="2022-01-31T00:00:00"/>
    <s v=""/>
    <s v=""/>
    <m/>
    <m/>
    <m/>
    <s v="Harold Furlong"/>
    <s v="06"/>
    <s v="Corbiere and Sons Contracting1123020220117-9Operator - Intermdiate  - After Jan 103210"/>
    <s v="Corbiere and Sons Contracting1123020220117-9Operator - Intermdiate  - After Jan 103210INV #164"/>
    <s v=""/>
    <s v="CZ - Winter Maintenance"/>
    <x v="5"/>
  </r>
  <r>
    <x v="1"/>
    <n v="6"/>
    <n v="0"/>
    <n v="11230"/>
    <s v="20220117-9"/>
    <n v="53510611"/>
    <s v="Access"/>
    <n v="0"/>
    <s v="Pickup w/ plow and sander"/>
    <n v="80"/>
    <n v="3"/>
    <m/>
    <s v="0"/>
    <s v="0"/>
    <s v=""/>
    <s v=""/>
    <n v="240"/>
    <n v="31.200000000000003"/>
    <n v="271.2"/>
    <d v="2022-01-17T00:00:00"/>
    <n v="0"/>
    <x v="10"/>
    <d v="2022-02-23T00:00:00"/>
    <n v="177"/>
    <n v="0"/>
    <n v="0"/>
    <s v="Nathan Kyme"/>
    <s v="Winter Access Maintenance"/>
    <m/>
    <s v="VC7556-2019-017"/>
    <s v="929 OF"/>
    <m/>
    <m/>
    <m/>
    <s v="Approved"/>
    <m/>
    <m/>
    <s v="WAM Activities"/>
    <n v="6"/>
    <s v="C186-C195"/>
    <s v="Del Lake"/>
    <n v="0"/>
    <d v="2022-01-28T00:00:00"/>
    <m/>
    <s v="37"/>
    <d v="2022-01-31T00:00:00"/>
    <s v=""/>
    <s v=""/>
    <m/>
    <m/>
    <m/>
    <s v="Harold Furlong"/>
    <s v="06"/>
    <s v="Corbiere and Sons Contracting1123020220117-9Pickup w/ plow and sander3240"/>
    <s v="Corbiere and Sons Contracting1123020220117-9Pickup w/ plow and sander3240INV #164"/>
    <s v=""/>
    <s v="CZ - Winter Maintenance"/>
    <x v="5"/>
  </r>
  <r>
    <x v="1"/>
    <n v="6"/>
    <n v="0"/>
    <n v="11229"/>
    <s v="20220117-8"/>
    <n v="53510611"/>
    <s v="Access"/>
    <n v="0"/>
    <s v="Operator - Intermdiate  - After Jan 10"/>
    <n v="70"/>
    <n v="3"/>
    <s v="HR"/>
    <s v=""/>
    <s v=""/>
    <s v="0"/>
    <s v="0"/>
    <n v="210"/>
    <n v="27.3"/>
    <n v="237.29999999999998"/>
    <d v="2022-01-17T00:00:00"/>
    <n v="0"/>
    <x v="10"/>
    <d v="2022-02-23T00:00:00"/>
    <n v="177"/>
    <n v="0"/>
    <n v="0"/>
    <s v="Nathan Kyme"/>
    <s v="Winter Access Maintenance"/>
    <m/>
    <s v="VC7556-2019-017"/>
    <s v="929 OF"/>
    <m/>
    <m/>
    <m/>
    <s v="Approved"/>
    <m/>
    <m/>
    <s v="WAM Activities"/>
    <n v="6"/>
    <s v="C203-C209"/>
    <s v="Dead Horse Creek"/>
    <n v="0"/>
    <d v="2022-01-28T00:00:00"/>
    <m/>
    <s v="36"/>
    <d v="2022-01-29T00:00:00"/>
    <s v=""/>
    <s v=""/>
    <m/>
    <m/>
    <m/>
    <s v="Mike Lecocq"/>
    <s v="06"/>
    <s v="Corbiere and Sons Contracting1122920220117-8Operator - Intermdiate  - After Jan 103210"/>
    <s v="Corbiere and Sons Contracting1122920220117-8Operator - Intermdiate  - After Jan 103210INV #164"/>
    <s v=""/>
    <s v="CZ - Winter Maintenance"/>
    <x v="5"/>
  </r>
  <r>
    <x v="1"/>
    <n v="6"/>
    <n v="0"/>
    <n v="11229"/>
    <s v="20220117-8"/>
    <n v="53510611"/>
    <s v="Access"/>
    <n v="0"/>
    <s v="Pickup w/ plow and sander"/>
    <n v="80"/>
    <n v="3"/>
    <m/>
    <s v="0"/>
    <s v="0"/>
    <s v=""/>
    <s v=""/>
    <n v="240"/>
    <n v="31.200000000000003"/>
    <n v="271.2"/>
    <d v="2022-01-17T00:00:00"/>
    <n v="0"/>
    <x v="10"/>
    <d v="2022-02-23T00:00:00"/>
    <n v="177"/>
    <n v="0"/>
    <n v="0"/>
    <s v="Nathan Kyme"/>
    <s v="Winter Access Maintenance"/>
    <m/>
    <s v="VC7556-2019-017"/>
    <s v="929 OF"/>
    <m/>
    <m/>
    <m/>
    <s v="Approved"/>
    <m/>
    <m/>
    <s v="WAM Activities"/>
    <n v="6"/>
    <s v="C203-C209"/>
    <s v="Dead Horse Creek"/>
    <n v="0"/>
    <d v="2022-01-28T00:00:00"/>
    <m/>
    <s v="36"/>
    <d v="2022-01-29T00:00:00"/>
    <s v=""/>
    <s v=""/>
    <m/>
    <m/>
    <m/>
    <s v="Mike Lecocq"/>
    <s v="06"/>
    <s v="Corbiere and Sons Contracting1122920220117-8Pickup w/ plow and sander3240"/>
    <s v="Corbiere and Sons Contracting1122920220117-8Pickup w/ plow and sander3240INV #164"/>
    <s v=""/>
    <s v="CZ - Winter Maintenance"/>
    <x v="5"/>
  </r>
  <r>
    <x v="1"/>
    <n v="6"/>
    <n v="0"/>
    <n v="11228"/>
    <s v="20220117-7"/>
    <n v="53510611"/>
    <s v="Access"/>
    <n v="0"/>
    <s v="Operator - Intermdiate  - After Jan 10"/>
    <n v="70"/>
    <n v="2"/>
    <s v="HR"/>
    <s v=""/>
    <s v=""/>
    <s v="0"/>
    <s v="0"/>
    <n v="140"/>
    <n v="18.2"/>
    <n v="158.19999999999999"/>
    <d v="2022-01-17T00:00:00"/>
    <n v="0"/>
    <x v="10"/>
    <d v="2022-02-23T00:00:00"/>
    <n v="177"/>
    <n v="0"/>
    <n v="0"/>
    <s v="Nathan Kyme"/>
    <s v="Winter Access Maintenance"/>
    <m/>
    <s v="VC7556-2019-017"/>
    <s v="929 OF"/>
    <m/>
    <m/>
    <m/>
    <s v="Approved"/>
    <m/>
    <m/>
    <s v="WAM Activities"/>
    <n v="6"/>
    <s v="C210-C213"/>
    <s v="Middleton"/>
    <n v="0"/>
    <d v="2022-01-28T00:00:00"/>
    <m/>
    <s v="36"/>
    <d v="2022-01-29T00:00:00"/>
    <s v=""/>
    <s v=""/>
    <m/>
    <m/>
    <m/>
    <s v="Mike Lecocq"/>
    <s v="06"/>
    <s v="Corbiere and Sons Contracting1122820220117-7Operator - Intermdiate  - After Jan 102140"/>
    <s v="Corbiere and Sons Contracting1122820220117-7Operator - Intermdiate  - After Jan 102140INV #164"/>
    <s v=""/>
    <s v="CZ - Winter Maintenance"/>
    <x v="5"/>
  </r>
  <r>
    <x v="1"/>
    <n v="6"/>
    <n v="0"/>
    <n v="11228"/>
    <s v="20220117-7"/>
    <n v="53510611"/>
    <s v="Access"/>
    <n v="0"/>
    <s v="L.O.A."/>
    <n v="210"/>
    <n v="1"/>
    <s v="DAY"/>
    <s v=""/>
    <s v=""/>
    <s v="0"/>
    <s v="0"/>
    <n v="210"/>
    <n v="27.3"/>
    <n v="237.29999999999998"/>
    <d v="2022-01-17T00:00:00"/>
    <n v="0"/>
    <x v="10"/>
    <d v="2022-02-23T00:00:00"/>
    <n v="177"/>
    <n v="0"/>
    <n v="0"/>
    <s v="Nathan Kyme"/>
    <s v="Winter Access Maintenance"/>
    <m/>
    <s v="VC7556-2019-017"/>
    <s v="929 OF"/>
    <m/>
    <m/>
    <m/>
    <s v="Approved"/>
    <m/>
    <m/>
    <s v="WAM Activities"/>
    <n v="6"/>
    <s v="C210-C213"/>
    <s v="Middleton"/>
    <n v="0"/>
    <d v="2022-01-28T00:00:00"/>
    <m/>
    <s v="36"/>
    <d v="2022-01-29T00:00:00"/>
    <s v=""/>
    <s v=""/>
    <m/>
    <m/>
    <m/>
    <s v="Mike Lecocq"/>
    <s v="06"/>
    <s v="Corbiere and Sons Contracting1122820220117-7L.O.A.1210"/>
    <s v="Corbiere and Sons Contracting1122820220117-7L.O.A.1210INV #164"/>
    <s v=""/>
    <s v="CZ - Winter Maintenance"/>
    <x v="5"/>
  </r>
  <r>
    <x v="1"/>
    <n v="6"/>
    <n v="0"/>
    <n v="11228"/>
    <s v="20220117-7"/>
    <n v="53510611"/>
    <s v="Access"/>
    <n v="0"/>
    <s v="Pickup w/ plow and sander"/>
    <n v="80"/>
    <n v="2"/>
    <m/>
    <s v="0"/>
    <s v="0"/>
    <s v=""/>
    <s v=""/>
    <n v="160"/>
    <n v="20.8"/>
    <n v="180.79999999999998"/>
    <d v="2022-01-17T00:00:00"/>
    <n v="0"/>
    <x v="10"/>
    <d v="2022-02-23T00:00:00"/>
    <n v="177"/>
    <n v="0"/>
    <n v="0"/>
    <s v="Nathan Kyme"/>
    <s v="Winter Access Maintenance"/>
    <m/>
    <s v="VC7556-2019-017"/>
    <s v="929 OF"/>
    <m/>
    <m/>
    <m/>
    <s v="Approved"/>
    <m/>
    <m/>
    <s v="WAM Activities"/>
    <n v="6"/>
    <s v="C210-C213"/>
    <s v="Middleton"/>
    <n v="0"/>
    <d v="2022-01-28T00:00:00"/>
    <m/>
    <s v="36"/>
    <d v="2022-01-29T00:00:00"/>
    <s v=""/>
    <s v=""/>
    <m/>
    <m/>
    <m/>
    <s v="Mike Lecocq"/>
    <s v="06"/>
    <s v="Corbiere and Sons Contracting1122820220117-7Pickup w/ plow and sander2160"/>
    <s v="Corbiere and Sons Contracting1122820220117-7Pickup w/ plow and sander2160INV #164"/>
    <s v=""/>
    <s v="CZ - Winter Maintenance"/>
    <x v="5"/>
  </r>
  <r>
    <x v="1"/>
    <n v="6"/>
    <n v="0"/>
    <n v="11227"/>
    <s v="20220117-6"/>
    <n v="53510611"/>
    <s v="Access"/>
    <n v="0"/>
    <s v="Operator - Principle - After Jan 10"/>
    <n v="75"/>
    <n v="11"/>
    <s v="HR"/>
    <s v=""/>
    <s v=""/>
    <s v="0"/>
    <s v="0"/>
    <n v="825"/>
    <n v="107.25"/>
    <n v="932.24999999999989"/>
    <d v="2022-01-17T00:00:00"/>
    <n v="0"/>
    <x v="10"/>
    <d v="2022-02-23T00:00:00"/>
    <n v="177"/>
    <n v="0"/>
    <n v="0"/>
    <s v="Nathan Kyme"/>
    <s v="Winter Access Maintenance"/>
    <m/>
    <s v="VC7556-2019-017"/>
    <s v="929 OF"/>
    <m/>
    <m/>
    <m/>
    <s v="Approved"/>
    <m/>
    <m/>
    <s v="WAM Activities"/>
    <n v="6"/>
    <s v="C130-C151"/>
    <s v="Lake A"/>
    <n v="0"/>
    <d v="2022-01-28T00:00:00"/>
    <m/>
    <s v="36"/>
    <d v="2022-01-29T00:00:00"/>
    <s v=""/>
    <s v=""/>
    <m/>
    <m/>
    <m/>
    <s v="Mike Lecocq"/>
    <s v="06"/>
    <s v="Corbiere and Sons Contracting1122720220117-6Operator - Principle - After Jan 1011825"/>
    <s v="Corbiere and Sons Contracting1122720220117-6Operator - Principle - After Jan 1011825INV #164"/>
    <s v=""/>
    <s v="CZ - Winter Maintenance"/>
    <x v="5"/>
  </r>
  <r>
    <x v="1"/>
    <n v="6"/>
    <n v="0"/>
    <n v="11227"/>
    <s v="20220117-6"/>
    <n v="53510611"/>
    <s v="Access"/>
    <n v="0"/>
    <s v="Light Truck - Pick up- After Jan 10"/>
    <n v="243.75"/>
    <n v="1"/>
    <s v="DAY"/>
    <s v="0"/>
    <s v="0"/>
    <s v=""/>
    <s v=""/>
    <n v="243.75"/>
    <n v="31.6875"/>
    <n v="275.4375"/>
    <d v="2022-01-17T00:00:00"/>
    <n v="0"/>
    <x v="10"/>
    <d v="2022-02-23T00:00:00"/>
    <n v="177"/>
    <n v="0"/>
    <n v="0"/>
    <s v="Nathan Kyme"/>
    <s v="Winter Access Maintenance"/>
    <m/>
    <s v="VC7556-2019-017"/>
    <s v="929 OF"/>
    <m/>
    <m/>
    <m/>
    <s v="Approved"/>
    <m/>
    <m/>
    <s v="WAM Activities"/>
    <n v="6"/>
    <s v="C130-C151"/>
    <s v="Lake A"/>
    <n v="0"/>
    <d v="2022-01-28T00:00:00"/>
    <m/>
    <s v="36"/>
    <d v="2022-01-29T00:00:00"/>
    <s v=""/>
    <s v=""/>
    <m/>
    <m/>
    <m/>
    <s v="Mike Lecocq"/>
    <s v="06"/>
    <s v="Corbiere and Sons Contracting1122720220117-6Light Truck - Pick up- After Jan 101243.75"/>
    <s v="Corbiere and Sons Contracting1122720220117-6Light Truck - Pick up- After Jan 101243.75INV #164"/>
    <s v=""/>
    <s v="CZ - Winter Maintenance"/>
    <x v="5"/>
  </r>
  <r>
    <x v="1"/>
    <n v="6"/>
    <n v="0"/>
    <n v="11227"/>
    <s v="20220117-6"/>
    <n v="53510611"/>
    <s v="Access"/>
    <n v="0"/>
    <s v="Dozer D6 or equal- After Jan 10"/>
    <n v="131.47999999999999"/>
    <n v="10"/>
    <s v="Dynamic"/>
    <s v="0"/>
    <s v="0"/>
    <s v=""/>
    <s v=""/>
    <n v="1314.8"/>
    <n v="170.92400000000001"/>
    <n v="1485.7239999999997"/>
    <d v="2022-01-17T00:00:00"/>
    <n v="0"/>
    <x v="10"/>
    <d v="2022-02-23T00:00:00"/>
    <n v="177"/>
    <n v="0"/>
    <n v="0"/>
    <s v="Nathan Kyme"/>
    <s v="Winter Access Maintenance"/>
    <m/>
    <s v="VC7556-2019-017"/>
    <s v="929 OF"/>
    <m/>
    <m/>
    <m/>
    <s v="Approved"/>
    <m/>
    <m/>
    <s v="WAM Activities"/>
    <n v="6"/>
    <s v="C130-C151"/>
    <s v="Lake A"/>
    <n v="0"/>
    <d v="2022-01-28T00:00:00"/>
    <m/>
    <s v="36"/>
    <d v="2022-01-29T00:00:00"/>
    <s v=""/>
    <s v=""/>
    <m/>
    <m/>
    <m/>
    <s v="Mike Lecocq"/>
    <s v="06"/>
    <s v="Corbiere and Sons Contracting1122720220117-6Dozer D6 or equal- After Jan 10101314.8"/>
    <s v="Corbiere and Sons Contracting1122720220117-6Dozer D6 or equal- After Jan 10101314.8INV #164"/>
    <s v=""/>
    <s v="CZ - Winter Maintenance"/>
    <x v="5"/>
  </r>
  <r>
    <x v="1"/>
    <n v="6"/>
    <n v="0"/>
    <n v="11231"/>
    <s v="20220117-10"/>
    <n v="53510611"/>
    <s v="Access"/>
    <n v="0"/>
    <s v="Operator - Intermdiate  - After Jan 10"/>
    <n v="70"/>
    <n v="3"/>
    <s v="HR"/>
    <s v=""/>
    <s v=""/>
    <s v="0"/>
    <s v="0"/>
    <n v="210"/>
    <n v="27.3"/>
    <n v="237.29999999999998"/>
    <d v="2022-01-17T00:00:00"/>
    <n v="0"/>
    <x v="10"/>
    <d v="2022-02-23T00:00:00"/>
    <n v="177"/>
    <n v="0"/>
    <n v="0"/>
    <s v="Nathan Kyme"/>
    <s v="Winter Access Maintenance"/>
    <m/>
    <s v="VC7556-2019-017"/>
    <s v="929 OF"/>
    <m/>
    <m/>
    <m/>
    <s v="Approved"/>
    <m/>
    <m/>
    <s v="WAM Activities"/>
    <n v="6"/>
    <s v="C158-C170"/>
    <s v="Santoy Lake"/>
    <n v="0"/>
    <d v="2022-01-28T00:00:00"/>
    <m/>
    <s v="36"/>
    <d v="2022-01-29T00:00:00"/>
    <s v=""/>
    <s v=""/>
    <m/>
    <m/>
    <m/>
    <s v="Mike Lecocq"/>
    <s v="06"/>
    <s v="Corbiere and Sons Contracting1123120220117-10Operator - Intermdiate  - After Jan 103210"/>
    <s v="Corbiere and Sons Contracting1123120220117-10Operator - Intermdiate  - After Jan 103210INV #164"/>
    <s v=""/>
    <s v="CZ - Winter Maintenance"/>
    <x v="5"/>
  </r>
  <r>
    <x v="1"/>
    <n v="6"/>
    <n v="0"/>
    <n v="11231"/>
    <s v="20220117-10"/>
    <n v="53510611"/>
    <s v="Access"/>
    <n v="0"/>
    <s v="Pickup w/ plow and sander"/>
    <n v="80"/>
    <n v="3"/>
    <m/>
    <s v="0"/>
    <s v="0"/>
    <s v=""/>
    <s v=""/>
    <n v="240"/>
    <n v="31.200000000000003"/>
    <n v="271.2"/>
    <d v="2022-01-17T00:00:00"/>
    <n v="0"/>
    <x v="10"/>
    <d v="2022-02-23T00:00:00"/>
    <n v="177"/>
    <n v="0"/>
    <n v="0"/>
    <s v="Nathan Kyme"/>
    <s v="Winter Access Maintenance"/>
    <m/>
    <s v="VC7556-2019-017"/>
    <s v="929 OF"/>
    <m/>
    <m/>
    <m/>
    <s v="Approved"/>
    <m/>
    <m/>
    <s v="WAM Activities"/>
    <n v="6"/>
    <s v="C158-C170"/>
    <s v="Santoy Lake"/>
    <n v="0"/>
    <d v="2022-01-28T00:00:00"/>
    <m/>
    <s v="36"/>
    <d v="2022-01-29T00:00:00"/>
    <s v=""/>
    <s v=""/>
    <m/>
    <m/>
    <m/>
    <s v="Mike Lecocq"/>
    <s v="06"/>
    <s v="Corbiere and Sons Contracting1123120220117-10Pickup w/ plow and sander3240"/>
    <s v="Corbiere and Sons Contracting1123120220117-10Pickup w/ plow and sander3240INV #164"/>
    <s v=""/>
    <s v="CZ - Winter Maintenance"/>
    <x v="5"/>
  </r>
  <r>
    <x v="1"/>
    <n v="6"/>
    <n v="0"/>
    <n v="11221"/>
    <s v="20220116-8"/>
    <n v="53510611"/>
    <s v="Access"/>
    <n v="0"/>
    <s v="Operator - Intermdiate  - After Jan 10"/>
    <n v="70"/>
    <n v="4"/>
    <s v="HR"/>
    <s v=""/>
    <s v=""/>
    <s v="0"/>
    <s v="0"/>
    <n v="280"/>
    <n v="36.4"/>
    <n v="316.39999999999998"/>
    <d v="2022-01-16T00:00:00"/>
    <n v="0"/>
    <x v="10"/>
    <d v="2022-02-23T00:00:00"/>
    <n v="177"/>
    <n v="0"/>
    <n v="0"/>
    <s v="Nathan Kyme"/>
    <s v="Winter Access Maintenance"/>
    <m/>
    <s v="VC7556-2019-017"/>
    <s v="929 OF"/>
    <m/>
    <m/>
    <m/>
    <s v="Approved"/>
    <m/>
    <m/>
    <s v="WAM Activities"/>
    <n v="6"/>
    <s v="C203-C209"/>
    <s v="Dead Horse Creek"/>
    <n v="0"/>
    <d v="2022-01-28T00:00:00"/>
    <m/>
    <s v="36"/>
    <d v="2022-01-29T00:00:00"/>
    <s v=""/>
    <s v=""/>
    <m/>
    <m/>
    <m/>
    <s v="Mike Lecocq"/>
    <s v="06"/>
    <s v="Corbiere and Sons Contracting1122120220116-8Operator - Intermdiate  - After Jan 104280"/>
    <s v="Corbiere and Sons Contracting1122120220116-8Operator - Intermdiate  - After Jan 104280INV #164"/>
    <s v=""/>
    <s v="CZ - Winter Maintenance"/>
    <x v="5"/>
  </r>
  <r>
    <x v="1"/>
    <n v="6"/>
    <n v="0"/>
    <n v="11221"/>
    <s v="20220116-8"/>
    <n v="53510611"/>
    <s v="Access"/>
    <n v="0"/>
    <s v="Pickup w/ plow and sander"/>
    <n v="80"/>
    <n v="4"/>
    <m/>
    <s v="0"/>
    <s v="0"/>
    <s v=""/>
    <s v=""/>
    <n v="320"/>
    <n v="41.6"/>
    <n v="361.59999999999997"/>
    <d v="2022-01-16T00:00:00"/>
    <n v="0"/>
    <x v="10"/>
    <d v="2022-02-23T00:00:00"/>
    <n v="177"/>
    <n v="0"/>
    <n v="0"/>
    <s v="Nathan Kyme"/>
    <s v="Winter Access Maintenance"/>
    <m/>
    <s v="VC7556-2019-017"/>
    <s v="929 OF"/>
    <m/>
    <m/>
    <m/>
    <s v="Approved"/>
    <m/>
    <m/>
    <s v="WAM Activities"/>
    <n v="6"/>
    <s v="C203-C209"/>
    <s v="Dead Horse Creek"/>
    <n v="0"/>
    <d v="2022-01-28T00:00:00"/>
    <m/>
    <s v="36"/>
    <d v="2022-01-29T00:00:00"/>
    <s v=""/>
    <s v=""/>
    <m/>
    <m/>
    <m/>
    <s v="Mike Lecocq"/>
    <s v="06"/>
    <s v="Corbiere and Sons Contracting1122120220116-8Pickup w/ plow and sander4320"/>
    <s v="Corbiere and Sons Contracting1122120220116-8Pickup w/ plow and sander4320INV #164"/>
    <s v=""/>
    <s v="CZ - Winter Maintenance"/>
    <x v="5"/>
  </r>
  <r>
    <x v="1"/>
    <n v="6"/>
    <n v="0"/>
    <n v="11219"/>
    <s v="20220116-6"/>
    <n v="53510611"/>
    <s v="Access"/>
    <n v="0"/>
    <s v="Operator - Principle - After Jan 10"/>
    <n v="75"/>
    <n v="12"/>
    <s v="HR"/>
    <s v=""/>
    <s v=""/>
    <s v="0"/>
    <s v="0"/>
    <n v="900"/>
    <n v="117"/>
    <n v="1016.9999999999999"/>
    <d v="2022-01-16T00:00:00"/>
    <n v="0"/>
    <x v="10"/>
    <d v="2022-02-23T00:00:00"/>
    <n v="177"/>
    <n v="0"/>
    <n v="0"/>
    <s v="Nathan Kyme"/>
    <s v="Winter Access Maintenance"/>
    <m/>
    <s v="VC7556-2019-017"/>
    <s v="929 OF"/>
    <m/>
    <m/>
    <m/>
    <s v="Approved"/>
    <m/>
    <m/>
    <s v="WAM Activities"/>
    <n v="6"/>
    <s v="C130-C151"/>
    <s v="Lake A"/>
    <n v="0"/>
    <d v="2022-01-28T00:00:00"/>
    <m/>
    <s v="36"/>
    <d v="2022-01-29T00:00:00"/>
    <s v=""/>
    <s v=""/>
    <m/>
    <m/>
    <m/>
    <s v="Mike Lecocq"/>
    <s v="06"/>
    <s v="Corbiere and Sons Contracting1121920220116-6Operator - Principle - After Jan 1012900"/>
    <s v="Corbiere and Sons Contracting1121920220116-6Operator - Principle - After Jan 1012900INV #164"/>
    <s v=""/>
    <s v="CZ - Winter Maintenance"/>
    <x v="5"/>
  </r>
  <r>
    <x v="1"/>
    <n v="6"/>
    <n v="0"/>
    <n v="11219"/>
    <s v="20220116-6"/>
    <n v="53510611"/>
    <s v="Access"/>
    <n v="0"/>
    <s v="Light Truck - Pick up- After Jan 10"/>
    <n v="243.75"/>
    <n v="1"/>
    <s v="DAY"/>
    <s v="0"/>
    <s v="0"/>
    <s v=""/>
    <s v=""/>
    <n v="243.75"/>
    <n v="31.6875"/>
    <n v="275.4375"/>
    <d v="2022-01-16T00:00:00"/>
    <n v="0"/>
    <x v="10"/>
    <d v="2022-02-23T00:00:00"/>
    <n v="177"/>
    <n v="0"/>
    <n v="0"/>
    <s v="Nathan Kyme"/>
    <s v="Winter Access Maintenance"/>
    <m/>
    <s v="VC7556-2019-017"/>
    <s v="929 OF"/>
    <m/>
    <m/>
    <m/>
    <s v="Approved"/>
    <m/>
    <m/>
    <s v="WAM Activities"/>
    <n v="6"/>
    <s v="C130-C151"/>
    <s v="Lake A"/>
    <n v="0"/>
    <d v="2022-01-28T00:00:00"/>
    <m/>
    <s v="36"/>
    <d v="2022-01-29T00:00:00"/>
    <s v=""/>
    <s v=""/>
    <m/>
    <m/>
    <m/>
    <s v="Mike Lecocq"/>
    <s v="06"/>
    <s v="Corbiere and Sons Contracting1121920220116-6Light Truck - Pick up- After Jan 101243.75"/>
    <s v="Corbiere and Sons Contracting1121920220116-6Light Truck - Pick up- After Jan 101243.75INV #164"/>
    <s v=""/>
    <s v="CZ - Winter Maintenance"/>
    <x v="5"/>
  </r>
  <r>
    <x v="1"/>
    <n v="6"/>
    <n v="0"/>
    <n v="11219"/>
    <s v="20220116-6"/>
    <n v="53510611"/>
    <s v="Access"/>
    <n v="0"/>
    <s v="Dozer D6 or equal- After Jan 10"/>
    <n v="131.47999999999999"/>
    <n v="11"/>
    <s v="Dynamic"/>
    <s v="98.61"/>
    <s v="0"/>
    <s v=""/>
    <s v=""/>
    <n v="1446.28"/>
    <n v="188.0164"/>
    <n v="1634.2963999999997"/>
    <d v="2022-01-16T00:00:00"/>
    <n v="0"/>
    <x v="10"/>
    <d v="2022-02-23T00:00:00"/>
    <n v="177"/>
    <n v="0"/>
    <n v="0"/>
    <s v="Nathan Kyme"/>
    <s v="Winter Access Maintenance"/>
    <m/>
    <s v="VC7556-2019-017"/>
    <s v="929 OF"/>
    <m/>
    <m/>
    <m/>
    <s v="Approved"/>
    <m/>
    <m/>
    <s v="WAM Activities"/>
    <n v="6"/>
    <s v="C130-C151"/>
    <s v="Lake A"/>
    <n v="0"/>
    <d v="2022-01-28T00:00:00"/>
    <m/>
    <s v="36"/>
    <d v="2022-01-29T00:00:00"/>
    <s v=""/>
    <s v=""/>
    <m/>
    <m/>
    <m/>
    <s v="Mike Lecocq"/>
    <s v="06"/>
    <s v="Corbiere and Sons Contracting1121920220116-6Dozer D6 or equal- After Jan 10111446.28"/>
    <s v="Corbiere and Sons Contracting1121920220116-6Dozer D6 or equal- After Jan 10111446.28INV #164"/>
    <s v=""/>
    <s v="CZ - Winter Maintenance"/>
    <x v="5"/>
  </r>
  <r>
    <x v="1"/>
    <n v="6"/>
    <n v="0"/>
    <n v="11223"/>
    <s v="20220116-10"/>
    <n v="53510611"/>
    <s v="Access"/>
    <n v="0"/>
    <s v="Driver - AZ - After Jan 10"/>
    <n v="70"/>
    <n v="11"/>
    <s v="HR"/>
    <s v=""/>
    <s v=""/>
    <s v="70"/>
    <s v="0"/>
    <n v="770"/>
    <n v="100.10000000000001"/>
    <n v="870.09999999999991"/>
    <d v="2022-01-16T00:00:00"/>
    <n v="0"/>
    <x v="10"/>
    <d v="2022-02-23T00:00:00"/>
    <n v="177"/>
    <n v="0"/>
    <n v="0"/>
    <s v="Nathan Kyme"/>
    <s v="Winter Access Maintenance"/>
    <m/>
    <s v="VC7556-2019-017"/>
    <s v="929 OF"/>
    <m/>
    <m/>
    <m/>
    <s v="Approved"/>
    <m/>
    <m/>
    <s v="WAM Activities"/>
    <n v="6"/>
    <s v="C129-D005"/>
    <s v="WF6"/>
    <n v="0"/>
    <d v="2022-01-28T00:00:00"/>
    <m/>
    <s v="36"/>
    <d v="2022-01-29T00:00:00"/>
    <s v=""/>
    <s v=""/>
    <m/>
    <m/>
    <m/>
    <s v="Mike Lecocq"/>
    <s v="06"/>
    <s v="Corbiere and Sons Contracting1122320220116-10Driver - AZ - After Jan 1011770"/>
    <s v="Corbiere and Sons Contracting1122320220116-10Driver - AZ - After Jan 1011770INV #164"/>
    <s v=""/>
    <s v="CZ - Winter Maintenance"/>
    <x v="5"/>
  </r>
  <r>
    <x v="1"/>
    <n v="6"/>
    <n v="0"/>
    <n v="11223"/>
    <s v="20220116-10"/>
    <n v="53510611"/>
    <s v="Access"/>
    <n v="0"/>
    <s v="L.O.A."/>
    <n v="210"/>
    <n v="1"/>
    <s v="DAY"/>
    <s v=""/>
    <s v=""/>
    <m/>
    <s v="0"/>
    <n v="210"/>
    <n v="27.3"/>
    <n v="237.29999999999998"/>
    <d v="2022-01-16T00:00:00"/>
    <n v="0"/>
    <x v="10"/>
    <d v="2022-02-23T00:00:00"/>
    <n v="177"/>
    <n v="0"/>
    <n v="0"/>
    <s v="Nathan Kyme"/>
    <s v="Winter Access Maintenance"/>
    <m/>
    <s v="VC7556-2019-017"/>
    <s v="929 OF"/>
    <m/>
    <m/>
    <m/>
    <s v="Approved"/>
    <m/>
    <m/>
    <s v="WAM Activities"/>
    <n v="6"/>
    <s v="C129-D005"/>
    <s v="WF6"/>
    <n v="0"/>
    <d v="2022-01-28T00:00:00"/>
    <m/>
    <s v="36"/>
    <d v="2022-01-29T00:00:00"/>
    <s v=""/>
    <s v=""/>
    <m/>
    <m/>
    <m/>
    <s v="Mike Lecocq"/>
    <s v="06"/>
    <s v="Corbiere and Sons Contracting1122320220116-10L.O.A.1210"/>
    <s v="Corbiere and Sons Contracting1122320220116-10L.O.A.1210INV #164"/>
    <s v=""/>
    <s v="CZ - Winter Maintenance"/>
    <x v="5"/>
  </r>
  <r>
    <x v="1"/>
    <n v="6"/>
    <n v="0"/>
    <n v="11223"/>
    <s v="20220116-10"/>
    <n v="53510611"/>
    <s v="Access"/>
    <n v="0"/>
    <s v="Tractor Trailer - 60 Ton- After Jan 10"/>
    <n v="122.39"/>
    <n v="11"/>
    <s v="Dynamic"/>
    <s v="91.79"/>
    <s v="0"/>
    <s v=""/>
    <s v=""/>
    <n v="1346.29"/>
    <n v="175.01769999999999"/>
    <n v="1521.3076999999998"/>
    <d v="2022-01-16T00:00:00"/>
    <n v="0"/>
    <x v="10"/>
    <d v="2022-02-23T00:00:00"/>
    <n v="177"/>
    <n v="0"/>
    <n v="0"/>
    <s v="Nathan Kyme"/>
    <s v="Winter Access Maintenance"/>
    <m/>
    <s v="VC7556-2019-017"/>
    <s v="929 OF"/>
    <m/>
    <m/>
    <m/>
    <s v="Approved"/>
    <m/>
    <m/>
    <s v="WAM Activities"/>
    <n v="6"/>
    <s v="C129-D005"/>
    <s v="WF6"/>
    <n v="0"/>
    <d v="2022-01-28T00:00:00"/>
    <m/>
    <s v="36"/>
    <d v="2022-01-29T00:00:00"/>
    <s v=""/>
    <s v=""/>
    <m/>
    <m/>
    <m/>
    <s v="Mike Lecocq"/>
    <s v="06"/>
    <s v="Corbiere and Sons Contracting1122320220116-10Tractor Trailer - 60 Ton- After Jan 10111346.29"/>
    <s v="Corbiere and Sons Contracting1122320220116-10Tractor Trailer - 60 Ton- After Jan 10111346.29INV #164"/>
    <s v=""/>
    <s v="CZ - Winter Maintenance"/>
    <x v="5"/>
  </r>
  <r>
    <x v="1"/>
    <n v="6"/>
    <n v="0"/>
    <n v="11172"/>
    <s v="20220115-8"/>
    <n v="53510611"/>
    <s v="Access"/>
    <n v="0"/>
    <s v="Operator - Intermdiate  - After Jan 10"/>
    <n v="70"/>
    <n v="5.5"/>
    <s v="HR"/>
    <s v=""/>
    <s v=""/>
    <s v="70"/>
    <s v="0"/>
    <n v="385"/>
    <n v="50.050000000000004"/>
    <n v="435.04999999999995"/>
    <d v="2022-01-15T00:00:00"/>
    <n v="0"/>
    <x v="10"/>
    <d v="2022-02-23T00:00:00"/>
    <n v="177"/>
    <n v="0"/>
    <n v="0"/>
    <s v="Nathan Kyme"/>
    <s v="Winter Access Maintenance"/>
    <m/>
    <s v="VC7556-2019-017"/>
    <s v="929 OF"/>
    <m/>
    <m/>
    <m/>
    <s v="Approved"/>
    <m/>
    <m/>
    <s v="WAM Activities"/>
    <n v="6"/>
    <s v="C186-C195"/>
    <s v="Del Lake"/>
    <n v="0"/>
    <d v="2022-01-27T00:00:00"/>
    <m/>
    <s v="36"/>
    <d v="2022-01-27T00:00:00"/>
    <s v=""/>
    <s v=""/>
    <m/>
    <m/>
    <m/>
    <s v="Mike Lecocq"/>
    <s v="06"/>
    <s v="Corbiere and Sons Contracting1117220220115-8Operator - Intermdiate  - After Jan 105.5385"/>
    <s v="Corbiere and Sons Contracting1117220220115-8Operator - Intermdiate  - After Jan 105.5385INV #164"/>
    <s v=""/>
    <s v="CZ - Winter Maintenance"/>
    <x v="5"/>
  </r>
  <r>
    <x v="1"/>
    <n v="6"/>
    <n v="0"/>
    <n v="11172"/>
    <s v="20220115-8"/>
    <n v="53510611"/>
    <s v="Access"/>
    <n v="0"/>
    <s v="L.O.A."/>
    <n v="210"/>
    <n v="1"/>
    <s v="DAY"/>
    <s v=""/>
    <s v=""/>
    <m/>
    <s v="0"/>
    <n v="210"/>
    <n v="27.3"/>
    <n v="237.29999999999998"/>
    <d v="2022-01-15T00:00:00"/>
    <n v="0"/>
    <x v="10"/>
    <d v="2022-02-23T00:00:00"/>
    <n v="177"/>
    <n v="0"/>
    <n v="0"/>
    <s v="Nathan Kyme"/>
    <s v="Winter Access Maintenance"/>
    <m/>
    <s v="VC7556-2019-017"/>
    <s v="929 OF"/>
    <m/>
    <m/>
    <m/>
    <s v="Approved"/>
    <m/>
    <m/>
    <s v="WAM Activities"/>
    <n v="6"/>
    <s v="C186-C195"/>
    <s v="Del Lake"/>
    <n v="0"/>
    <d v="2022-01-27T00:00:00"/>
    <m/>
    <s v="36"/>
    <d v="2022-01-27T00:00:00"/>
    <s v=""/>
    <s v=""/>
    <m/>
    <m/>
    <m/>
    <s v="Mike Lecocq"/>
    <s v="06"/>
    <s v="Corbiere and Sons Contracting1117220220115-8L.O.A.1210"/>
    <s v="Corbiere and Sons Contracting1117220220115-8L.O.A.1210INV #164"/>
    <s v=""/>
    <s v="CZ - Winter Maintenance"/>
    <x v="5"/>
  </r>
  <r>
    <x v="1"/>
    <n v="6"/>
    <n v="0"/>
    <n v="11172"/>
    <s v="20220115-8"/>
    <n v="53510611"/>
    <s v="Access"/>
    <n v="0"/>
    <s v="Pickup w/ plow and sander"/>
    <n v="80"/>
    <n v="5.5"/>
    <m/>
    <s v="0"/>
    <s v="0"/>
    <s v=""/>
    <s v=""/>
    <n v="440"/>
    <n v="57.2"/>
    <n v="497.19999999999993"/>
    <d v="2022-01-15T00:00:00"/>
    <n v="0"/>
    <x v="10"/>
    <d v="2022-02-23T00:00:00"/>
    <n v="177"/>
    <n v="0"/>
    <n v="0"/>
    <s v="Nathan Kyme"/>
    <s v="Winter Access Maintenance"/>
    <m/>
    <s v="VC7556-2019-017"/>
    <s v="929 OF"/>
    <m/>
    <m/>
    <m/>
    <s v="Approved"/>
    <m/>
    <m/>
    <s v="WAM Activities"/>
    <n v="6"/>
    <s v="C186-C195"/>
    <s v="Del Lake"/>
    <n v="0"/>
    <d v="2022-01-27T00:00:00"/>
    <m/>
    <s v="36"/>
    <d v="2022-01-27T00:00:00"/>
    <s v=""/>
    <s v=""/>
    <m/>
    <m/>
    <m/>
    <s v="Mike Lecocq"/>
    <s v="06"/>
    <s v="Corbiere and Sons Contracting1117220220115-8Pickup w/ plow and sander5.5440"/>
    <s v="Corbiere and Sons Contracting1117220220115-8Pickup w/ plow and sander5.5440INV #164"/>
    <s v=""/>
    <s v="CZ - Winter Maintenance"/>
    <x v="5"/>
  </r>
  <r>
    <x v="1"/>
    <n v="6"/>
    <n v="0"/>
    <n v="11170"/>
    <s v="20220115-6"/>
    <n v="53510611"/>
    <s v="Access"/>
    <n v="0"/>
    <s v="Operator - Principle - After Jan 10"/>
    <n v="75"/>
    <n v="3"/>
    <s v="HR"/>
    <s v=""/>
    <s v=""/>
    <s v="75"/>
    <s v="0"/>
    <n v="225"/>
    <n v="29.25"/>
    <n v="254.24999999999997"/>
    <d v="2022-01-15T00:00:00"/>
    <n v="0"/>
    <x v="10"/>
    <d v="2022-02-23T00:00:00"/>
    <n v="177"/>
    <n v="0"/>
    <n v="0"/>
    <s v="Nathan Kyme"/>
    <s v="Winter Access Maintenance"/>
    <m/>
    <s v="VC7556-2019-017"/>
    <s v="929 OF"/>
    <m/>
    <m/>
    <m/>
    <s v="Approved"/>
    <m/>
    <m/>
    <s v="WAM Activities"/>
    <n v="6"/>
    <s v="C129-C151"/>
    <s v="Lake A"/>
    <n v="0"/>
    <d v="2022-01-27T00:00:00"/>
    <m/>
    <s v="36"/>
    <d v="2022-01-27T00:00:00"/>
    <s v=""/>
    <s v=""/>
    <m/>
    <m/>
    <m/>
    <s v="Mike Lecocq"/>
    <s v="06"/>
    <s v="Corbiere and Sons Contracting1117020220115-6Operator - Principle - After Jan 103225"/>
    <s v="Corbiere and Sons Contracting1117020220115-6Operator - Principle - After Jan 103225INV #164"/>
    <s v=""/>
    <s v="CZ - Winter Maintenance"/>
    <x v="5"/>
  </r>
  <r>
    <x v="1"/>
    <n v="6"/>
    <n v="0"/>
    <n v="11170"/>
    <s v="20220115-6"/>
    <n v="53510611"/>
    <s v="Access"/>
    <n v="0"/>
    <s v="Dozer D6 or equal- After Jan 10"/>
    <n v="131.47999999999999"/>
    <n v="3"/>
    <s v="Dynamic"/>
    <s v="98.61"/>
    <s v="0"/>
    <s v=""/>
    <s v=""/>
    <n v="394.44"/>
    <n v="51.277200000000001"/>
    <n v="445.71719999999993"/>
    <d v="2022-01-15T00:00:00"/>
    <n v="0"/>
    <x v="10"/>
    <d v="2022-02-23T00:00:00"/>
    <n v="177"/>
    <n v="0"/>
    <n v="0"/>
    <s v="Nathan Kyme"/>
    <s v="Winter Access Maintenance"/>
    <m/>
    <s v="VC7556-2019-017"/>
    <s v="929 OF"/>
    <m/>
    <m/>
    <m/>
    <s v="Approved"/>
    <m/>
    <m/>
    <s v="WAM Activities"/>
    <n v="6"/>
    <s v="C129-C151"/>
    <s v="Lake A"/>
    <n v="0"/>
    <d v="2022-01-27T00:00:00"/>
    <m/>
    <s v="36"/>
    <d v="2022-01-27T00:00:00"/>
    <s v=""/>
    <s v=""/>
    <m/>
    <m/>
    <m/>
    <s v="Mike Lecocq"/>
    <s v="06"/>
    <s v="Corbiere and Sons Contracting1117020220115-6Dozer D6 or equal- After Jan 103394.44"/>
    <s v="Corbiere and Sons Contracting1117020220115-6Dozer D6 or equal- After Jan 103394.44INV #164"/>
    <s v=""/>
    <s v="CZ - Winter Maintenance"/>
    <x v="5"/>
  </r>
  <r>
    <x v="1"/>
    <n v="6"/>
    <n v="0"/>
    <n v="11169"/>
    <s v="20220115-5"/>
    <n v="53510611"/>
    <s v="Access"/>
    <n v="0"/>
    <s v="Operator - Intermdiate  - After Jan 10"/>
    <n v="70"/>
    <n v="5.5"/>
    <s v="HR"/>
    <s v=""/>
    <s v=""/>
    <s v="0"/>
    <s v="0"/>
    <n v="385"/>
    <n v="50.050000000000004"/>
    <n v="435.04999999999995"/>
    <d v="2022-01-15T00:00:00"/>
    <n v="0"/>
    <x v="10"/>
    <d v="2022-02-23T00:00:00"/>
    <n v="177"/>
    <n v="0"/>
    <n v="0"/>
    <s v="Nathan Kyme"/>
    <s v="Winter Access Maintenance"/>
    <m/>
    <s v="VC7556-2019-017"/>
    <s v="929 OF"/>
    <m/>
    <m/>
    <m/>
    <s v="Approved"/>
    <m/>
    <m/>
    <s v="WAM Activities"/>
    <n v="6"/>
    <s v="C158-C170"/>
    <s v="Santoy Lake"/>
    <n v="0"/>
    <d v="2022-01-27T00:00:00"/>
    <m/>
    <s v="36"/>
    <d v="2022-01-27T00:00:00"/>
    <s v=""/>
    <s v=""/>
    <m/>
    <m/>
    <m/>
    <s v="Mike Lecocq"/>
    <s v="06"/>
    <s v="Corbiere and Sons Contracting1116920220115-5Operator - Intermdiate  - After Jan 105.5385"/>
    <s v="Corbiere and Sons Contracting1116920220115-5Operator - Intermdiate  - After Jan 105.5385INV #164"/>
    <s v=""/>
    <s v="CZ - Winter Maintenance"/>
    <x v="5"/>
  </r>
  <r>
    <x v="1"/>
    <n v="6"/>
    <n v="0"/>
    <n v="11169"/>
    <s v="20220115-5"/>
    <n v="53510611"/>
    <s v="Access"/>
    <n v="0"/>
    <s v="Pickup w/ plow and sander"/>
    <n v="80"/>
    <n v="5.5"/>
    <m/>
    <s v="0"/>
    <s v="0"/>
    <s v=""/>
    <s v=""/>
    <n v="440"/>
    <n v="57.2"/>
    <n v="497.19999999999993"/>
    <d v="2022-01-15T00:00:00"/>
    <n v="0"/>
    <x v="10"/>
    <d v="2022-02-23T00:00:00"/>
    <n v="177"/>
    <n v="0"/>
    <n v="0"/>
    <s v="Nathan Kyme"/>
    <s v="Winter Access Maintenance"/>
    <m/>
    <s v="VC7556-2019-017"/>
    <s v="929 OF"/>
    <m/>
    <m/>
    <m/>
    <s v="Approved"/>
    <m/>
    <m/>
    <s v="WAM Activities"/>
    <n v="6"/>
    <s v="C158-C170"/>
    <s v="Santoy Lake"/>
    <n v="0"/>
    <d v="2022-01-27T00:00:00"/>
    <m/>
    <s v="36"/>
    <d v="2022-01-27T00:00:00"/>
    <s v=""/>
    <s v=""/>
    <m/>
    <m/>
    <m/>
    <s v="Mike Lecocq"/>
    <s v="06"/>
    <s v="Corbiere and Sons Contracting1116920220115-5Pickup w/ plow and sander5.5440"/>
    <s v="Corbiere and Sons Contracting1116920220115-5Pickup w/ plow and sander5.5440INV #164"/>
    <s v=""/>
    <s v="CZ - Winter Maintenance"/>
    <x v="5"/>
  </r>
  <r>
    <x v="1"/>
    <n v="6"/>
    <n v="0"/>
    <n v="11166"/>
    <s v="20220114-8"/>
    <n v="53510611"/>
    <s v="Access"/>
    <n v="0"/>
    <s v="Driver - AZ - After Jan 10"/>
    <n v="70"/>
    <n v="3"/>
    <s v="HR"/>
    <s v=""/>
    <s v=""/>
    <s v="70"/>
    <s v="0"/>
    <n v="210"/>
    <n v="27.3"/>
    <n v="237.29999999999998"/>
    <d v="2022-01-14T00:00:00"/>
    <n v="0"/>
    <x v="10"/>
    <d v="2022-02-23T00:00:00"/>
    <n v="177"/>
    <n v="0"/>
    <n v="0"/>
    <s v="Nathan Kyme"/>
    <s v="Winter Access Maintenance"/>
    <m/>
    <s v="VC7556-2019-017"/>
    <s v="929 OF"/>
    <m/>
    <m/>
    <m/>
    <s v="Approved"/>
    <m/>
    <m/>
    <s v="WAM Activities"/>
    <n v="6"/>
    <s v="C129-C151"/>
    <s v="Lake A"/>
    <n v="0"/>
    <d v="2022-01-27T00:00:00"/>
    <m/>
    <s v="36"/>
    <d v="2022-01-27T00:00:00"/>
    <s v=""/>
    <s v=""/>
    <m/>
    <m/>
    <m/>
    <s v="Mike Lecocq"/>
    <s v="06"/>
    <s v="Corbiere and Sons Contracting1116620220114-8Driver - AZ - After Jan 103210"/>
    <s v="Corbiere and Sons Contracting1116620220114-8Driver - AZ - After Jan 103210INV #164"/>
    <s v=""/>
    <s v="CZ - Winter Maintenance"/>
    <x v="5"/>
  </r>
  <r>
    <x v="1"/>
    <n v="6"/>
    <n v="0"/>
    <n v="11166"/>
    <s v="20220114-8"/>
    <n v="53510611"/>
    <s v="Access"/>
    <n v="0"/>
    <s v="Operator - Principle - After Jan 10"/>
    <n v="75"/>
    <n v="7"/>
    <s v="HR"/>
    <s v=""/>
    <s v=""/>
    <s v="75"/>
    <s v="0"/>
    <n v="525"/>
    <n v="68.25"/>
    <n v="593.25"/>
    <d v="2022-01-14T00:00:00"/>
    <n v="0"/>
    <x v="10"/>
    <d v="2022-02-23T00:00:00"/>
    <n v="177"/>
    <n v="0"/>
    <n v="0"/>
    <s v="Nathan Kyme"/>
    <s v="Winter Access Maintenance"/>
    <m/>
    <s v="VC7556-2019-017"/>
    <s v="929 OF"/>
    <m/>
    <m/>
    <m/>
    <s v="Approved"/>
    <m/>
    <m/>
    <s v="WAM Activities"/>
    <n v="6"/>
    <s v="C129-C151"/>
    <s v="Lake A"/>
    <n v="0"/>
    <d v="2022-01-27T00:00:00"/>
    <m/>
    <s v="36"/>
    <d v="2022-01-27T00:00:00"/>
    <s v=""/>
    <s v=""/>
    <m/>
    <m/>
    <m/>
    <s v="Mike Lecocq"/>
    <s v="06"/>
    <s v="Corbiere and Sons Contracting1116620220114-8Operator - Principle - After Jan 107525"/>
    <s v="Corbiere and Sons Contracting1116620220114-8Operator - Principle - After Jan 107525INV #164"/>
    <s v=""/>
    <s v="CZ - Winter Maintenance"/>
    <x v="5"/>
  </r>
  <r>
    <x v="1"/>
    <n v="6"/>
    <n v="0"/>
    <n v="11166"/>
    <s v="20220114-8"/>
    <n v="53510611"/>
    <s v="Access"/>
    <n v="0"/>
    <s v="Tractor Trailer - 60 Ton- After Jan 10"/>
    <n v="122.39"/>
    <n v="3"/>
    <s v="Dynamic"/>
    <s v="91.79"/>
    <s v="0"/>
    <s v=""/>
    <s v=""/>
    <n v="367.17"/>
    <n v="47.732100000000003"/>
    <n v="414.90209999999996"/>
    <d v="2022-01-14T00:00:00"/>
    <n v="0"/>
    <x v="10"/>
    <d v="2022-02-23T00:00:00"/>
    <n v="177"/>
    <n v="0"/>
    <n v="0"/>
    <s v="Nathan Kyme"/>
    <s v="Winter Access Maintenance"/>
    <m/>
    <s v="VC7556-2019-017"/>
    <s v="929 OF"/>
    <m/>
    <m/>
    <m/>
    <s v="Approved"/>
    <m/>
    <m/>
    <s v="WAM Activities"/>
    <n v="6"/>
    <s v="C129-C151"/>
    <s v="Lake A"/>
    <n v="0"/>
    <d v="2022-01-27T00:00:00"/>
    <m/>
    <s v="36"/>
    <d v="2022-01-27T00:00:00"/>
    <s v=""/>
    <s v=""/>
    <m/>
    <m/>
    <m/>
    <s v="Mike Lecocq"/>
    <s v="06"/>
    <s v="Corbiere and Sons Contracting1116620220114-8Tractor Trailer - 60 Ton- After Jan 103367.17"/>
    <s v="Corbiere and Sons Contracting1116620220114-8Tractor Trailer - 60 Ton- After Jan 103367.17INV #164"/>
    <s v=""/>
    <s v="CZ - Winter Maintenance"/>
    <x v="5"/>
  </r>
  <r>
    <x v="1"/>
    <n v="6"/>
    <n v="0"/>
    <n v="11166"/>
    <s v="20220114-8"/>
    <n v="53510611"/>
    <s v="Access"/>
    <n v="0"/>
    <s v="Dozer D6 or equal- After Jan 10"/>
    <n v="131.47999999999999"/>
    <n v="5"/>
    <s v="Dynamic"/>
    <s v="98.61"/>
    <s v="0"/>
    <s v=""/>
    <s v=""/>
    <n v="657.4"/>
    <n v="85.462000000000003"/>
    <n v="742.86199999999985"/>
    <d v="2022-01-14T00:00:00"/>
    <n v="0"/>
    <x v="10"/>
    <d v="2022-02-23T00:00:00"/>
    <n v="177"/>
    <n v="0"/>
    <n v="0"/>
    <s v="Nathan Kyme"/>
    <s v="Winter Access Maintenance"/>
    <m/>
    <s v="VC7556-2019-017"/>
    <s v="929 OF"/>
    <m/>
    <m/>
    <m/>
    <s v="Approved"/>
    <m/>
    <m/>
    <s v="WAM Activities"/>
    <n v="6"/>
    <s v="C129-C151"/>
    <s v="Lake A"/>
    <n v="0"/>
    <d v="2022-01-27T00:00:00"/>
    <m/>
    <s v="36"/>
    <d v="2022-01-27T00:00:00"/>
    <s v=""/>
    <s v=""/>
    <m/>
    <m/>
    <m/>
    <s v="Mike Lecocq"/>
    <s v="06"/>
    <s v="Corbiere and Sons Contracting1116620220114-8Dozer D6 or equal- After Jan 105657.4"/>
    <s v="Corbiere and Sons Contracting1116620220114-8Dozer D6 or equal- After Jan 105657.4INV #164"/>
    <s v=""/>
    <s v="CZ - Winter Maintenance"/>
    <x v="5"/>
  </r>
  <r>
    <x v="1"/>
    <n v="6"/>
    <n v="0"/>
    <n v="11165"/>
    <s v="20220114-7"/>
    <n v="53510611"/>
    <s v="Access"/>
    <n v="0"/>
    <s v="Operator - Intermdiate  - After Jan 10"/>
    <n v="70"/>
    <n v="5.5"/>
    <s v="HR"/>
    <s v=""/>
    <s v=""/>
    <s v="0"/>
    <s v="0"/>
    <n v="385"/>
    <n v="50.050000000000004"/>
    <n v="435.04999999999995"/>
    <d v="2022-01-14T00:00:00"/>
    <n v="0"/>
    <x v="10"/>
    <d v="2022-02-23T00:00:00"/>
    <n v="177"/>
    <n v="0"/>
    <n v="0"/>
    <s v="Nathan Kyme"/>
    <s v="Winter Access Maintenance"/>
    <m/>
    <s v="VC7556-2019-017"/>
    <s v="929 OF"/>
    <m/>
    <m/>
    <m/>
    <s v="Approved"/>
    <m/>
    <m/>
    <s v="WAM Activities"/>
    <n v="6"/>
    <s v="C158-C170"/>
    <s v="Santoy Lake"/>
    <n v="0"/>
    <d v="2022-01-27T00:00:00"/>
    <m/>
    <s v="36"/>
    <d v="2022-01-27T00:00:00"/>
    <s v=""/>
    <s v=""/>
    <m/>
    <m/>
    <m/>
    <s v="Mike Lecocq"/>
    <s v="06"/>
    <s v="Corbiere and Sons Contracting1116520220114-7Operator - Intermdiate  - After Jan 105.5385"/>
    <s v="Corbiere and Sons Contracting1116520220114-7Operator - Intermdiate  - After Jan 105.5385INV #164"/>
    <s v=""/>
    <s v="CZ - Winter Maintenance"/>
    <x v="5"/>
  </r>
  <r>
    <x v="1"/>
    <n v="6"/>
    <n v="0"/>
    <n v="11165"/>
    <s v="20220114-7"/>
    <n v="53510611"/>
    <s v="Access"/>
    <n v="0"/>
    <s v="Pickup w/ plow and sander"/>
    <n v="80"/>
    <n v="5.5"/>
    <m/>
    <s v="0"/>
    <s v="0"/>
    <s v=""/>
    <s v=""/>
    <n v="440"/>
    <n v="57.2"/>
    <n v="497.19999999999993"/>
    <d v="2022-01-14T00:00:00"/>
    <n v="0"/>
    <x v="10"/>
    <d v="2022-02-23T00:00:00"/>
    <n v="177"/>
    <n v="0"/>
    <n v="0"/>
    <s v="Nathan Kyme"/>
    <s v="Winter Access Maintenance"/>
    <m/>
    <s v="VC7556-2019-017"/>
    <s v="929 OF"/>
    <m/>
    <m/>
    <m/>
    <s v="Approved"/>
    <m/>
    <m/>
    <s v="WAM Activities"/>
    <n v="6"/>
    <s v="C158-C170"/>
    <s v="Santoy Lake"/>
    <n v="0"/>
    <d v="2022-01-27T00:00:00"/>
    <m/>
    <s v="36"/>
    <d v="2022-01-27T00:00:00"/>
    <s v=""/>
    <s v=""/>
    <m/>
    <m/>
    <m/>
    <s v="Mike Lecocq"/>
    <s v="06"/>
    <s v="Corbiere and Sons Contracting1116520220114-7Pickup w/ plow and sander5.5440"/>
    <s v="Corbiere and Sons Contracting1116520220114-7Pickup w/ plow and sander5.5440INV #164"/>
    <s v=""/>
    <s v="CZ - Winter Maintenance"/>
    <x v="5"/>
  </r>
  <r>
    <x v="1"/>
    <n v="6"/>
    <n v="0"/>
    <n v="11159"/>
    <s v="20220113-7"/>
    <n v="53510611"/>
    <s v="Access"/>
    <n v="0"/>
    <s v="Operator - Intermdiate  - After Jan 10"/>
    <n v="70"/>
    <n v="5.5"/>
    <s v="HR"/>
    <s v=""/>
    <s v=""/>
    <s v="70"/>
    <s v="0"/>
    <n v="385"/>
    <n v="50.050000000000004"/>
    <n v="435.04999999999995"/>
    <d v="2022-01-13T00:00:00"/>
    <n v="0"/>
    <x v="10"/>
    <d v="2022-02-23T00:00:00"/>
    <n v="177"/>
    <n v="0"/>
    <n v="0"/>
    <s v="Nathan Kyme"/>
    <s v="Winter Access Maintenance"/>
    <m/>
    <s v="VC7556-2019-017"/>
    <s v="929 OF"/>
    <m/>
    <m/>
    <m/>
    <s v="Approved"/>
    <m/>
    <m/>
    <s v="Dozer worked clearing snow; Pickup w/plow worked clearing snow and sanding"/>
    <n v="6"/>
    <s v="C257-C267"/>
    <s v="Hare Lake Creek"/>
    <n v="0"/>
    <d v="2022-01-27T00:00:00"/>
    <m/>
    <s v="37"/>
    <d v="2022-01-27T00:00:00"/>
    <s v=""/>
    <s v=""/>
    <m/>
    <m/>
    <m/>
    <s v="Harold Furlong"/>
    <s v="06"/>
    <s v="Corbiere and Sons Contracting1115920220113-7Operator - Intermdiate  - After Jan 105.5385"/>
    <s v="Corbiere and Sons Contracting1115920220113-7Operator - Intermdiate  - After Jan 105.5385INV #164"/>
    <s v=""/>
    <s v="CZ - Winter Maintenance"/>
    <x v="5"/>
  </r>
  <r>
    <x v="1"/>
    <n v="6"/>
    <n v="0"/>
    <n v="11159"/>
    <s v="20220113-7"/>
    <n v="53510611"/>
    <s v="Access"/>
    <n v="0"/>
    <s v="Operator - Principle - After Jan 10"/>
    <n v="75"/>
    <n v="11"/>
    <s v="HR"/>
    <s v=""/>
    <s v=""/>
    <s v="75"/>
    <s v="0"/>
    <n v="825"/>
    <n v="107.25"/>
    <n v="932.24999999999989"/>
    <d v="2022-01-13T00:00:00"/>
    <n v="0"/>
    <x v="10"/>
    <d v="2022-02-23T00:00:00"/>
    <n v="177"/>
    <n v="0"/>
    <n v="0"/>
    <s v="Nathan Kyme"/>
    <s v="Winter Access Maintenance"/>
    <m/>
    <s v="VC7556-2019-017"/>
    <s v="929 OF"/>
    <m/>
    <m/>
    <m/>
    <s v="Approved"/>
    <m/>
    <m/>
    <s v="Dozer worked clearing snow; Pickup w/plow worked clearing snow and sanding"/>
    <n v="6"/>
    <s v="C257-C267"/>
    <s v="Hare Lake Creek"/>
    <n v="0"/>
    <d v="2022-01-27T00:00:00"/>
    <m/>
    <s v="37"/>
    <d v="2022-01-27T00:00:00"/>
    <s v=""/>
    <s v=""/>
    <m/>
    <m/>
    <m/>
    <s v="Harold Furlong"/>
    <s v="06"/>
    <s v="Corbiere and Sons Contracting1115920220113-7Operator - Principle - After Jan 1011825"/>
    <s v="Corbiere and Sons Contracting1115920220113-7Operator - Principle - After Jan 1011825INV #164"/>
    <s v=""/>
    <s v="CZ - Winter Maintenance"/>
    <x v="5"/>
  </r>
  <r>
    <x v="1"/>
    <n v="6"/>
    <n v="0"/>
    <n v="11159"/>
    <s v="20220113-7"/>
    <n v="53510611"/>
    <s v="Access"/>
    <n v="0"/>
    <s v="L.O.A."/>
    <n v="210"/>
    <n v="2"/>
    <s v="DAY"/>
    <s v=""/>
    <s v=""/>
    <m/>
    <s v="0"/>
    <n v="420"/>
    <n v="54.6"/>
    <n v="474.59999999999997"/>
    <d v="2022-01-13T00:00:00"/>
    <n v="0"/>
    <x v="10"/>
    <d v="2022-02-23T00:00:00"/>
    <n v="177"/>
    <n v="0"/>
    <n v="0"/>
    <s v="Nathan Kyme"/>
    <s v="Winter Access Maintenance"/>
    <m/>
    <s v="VC7556-2019-017"/>
    <s v="929 OF"/>
    <m/>
    <m/>
    <m/>
    <s v="Approved"/>
    <m/>
    <m/>
    <s v="Dozer worked clearing snow; Pickup w/plow worked clearing snow and sanding"/>
    <n v="6"/>
    <s v="C257-C267"/>
    <s v="Hare Lake Creek"/>
    <n v="0"/>
    <d v="2022-01-27T00:00:00"/>
    <m/>
    <s v="37"/>
    <d v="2022-01-27T00:00:00"/>
    <s v=""/>
    <s v=""/>
    <m/>
    <m/>
    <m/>
    <s v="Harold Furlong"/>
    <s v="06"/>
    <s v="Corbiere and Sons Contracting1115920220113-7L.O.A.2420"/>
    <s v="Corbiere and Sons Contracting1115920220113-7L.O.A.2420INV #164"/>
    <s v=""/>
    <s v="CZ - Winter Maintenance"/>
    <x v="5"/>
  </r>
  <r>
    <x v="1"/>
    <n v="6"/>
    <n v="0"/>
    <n v="11159"/>
    <s v="20220113-7"/>
    <n v="53510611"/>
    <s v="Access"/>
    <n v="0"/>
    <s v="Pickup w/ plow and sander"/>
    <n v="80"/>
    <n v="5.5"/>
    <m/>
    <s v="0"/>
    <s v="0"/>
    <s v=""/>
    <s v=""/>
    <n v="440"/>
    <n v="57.2"/>
    <n v="497.19999999999993"/>
    <d v="2022-01-13T00:00:00"/>
    <n v="0"/>
    <x v="10"/>
    <d v="2022-02-23T00:00:00"/>
    <n v="177"/>
    <n v="0"/>
    <n v="0"/>
    <s v="Nathan Kyme"/>
    <s v="Winter Access Maintenance"/>
    <m/>
    <s v="VC7556-2019-017"/>
    <s v="929 OF"/>
    <m/>
    <m/>
    <m/>
    <s v="Approved"/>
    <m/>
    <m/>
    <s v="Dozer worked clearing snow; Pickup w/plow worked clearing snow and sanding"/>
    <n v="6"/>
    <s v="C257-C267"/>
    <s v="Hare Lake Creek"/>
    <n v="0"/>
    <d v="2022-01-27T00:00:00"/>
    <m/>
    <s v="37"/>
    <d v="2022-01-27T00:00:00"/>
    <s v=""/>
    <s v=""/>
    <m/>
    <m/>
    <m/>
    <s v="Harold Furlong"/>
    <s v="06"/>
    <s v="Corbiere and Sons Contracting1115920220113-7Pickup w/ plow and sander5.5440"/>
    <s v="Corbiere and Sons Contracting1115920220113-7Pickup w/ plow and sander5.5440INV #164"/>
    <s v=""/>
    <s v="CZ - Winter Maintenance"/>
    <x v="5"/>
  </r>
  <r>
    <x v="1"/>
    <n v="6"/>
    <n v="0"/>
    <n v="11159"/>
    <s v="20220113-7"/>
    <n v="53510611"/>
    <s v="Access"/>
    <n v="0"/>
    <s v="Light Truck - Pick up- After Jan 10"/>
    <n v="243.75"/>
    <n v="1"/>
    <s v="DAY"/>
    <s v="182.81"/>
    <s v="0"/>
    <s v=""/>
    <s v=""/>
    <n v="243.75"/>
    <n v="31.6875"/>
    <n v="275.4375"/>
    <d v="2022-01-13T00:00:00"/>
    <n v="0"/>
    <x v="10"/>
    <d v="2022-02-23T00:00:00"/>
    <n v="177"/>
    <n v="0"/>
    <n v="0"/>
    <s v="Nathan Kyme"/>
    <s v="Winter Access Maintenance"/>
    <m/>
    <s v="VC7556-2019-017"/>
    <s v="929 OF"/>
    <m/>
    <m/>
    <m/>
    <s v="Approved"/>
    <m/>
    <m/>
    <s v="Dozer worked clearing snow; Pickup w/plow worked clearing snow and sanding"/>
    <n v="6"/>
    <s v="C257-C267"/>
    <s v="Hare Lake Creek"/>
    <n v="0"/>
    <d v="2022-01-27T00:00:00"/>
    <m/>
    <s v="37"/>
    <d v="2022-01-27T00:00:00"/>
    <s v=""/>
    <s v=""/>
    <m/>
    <m/>
    <m/>
    <s v="Harold Furlong"/>
    <s v="06"/>
    <s v="Corbiere and Sons Contracting1115920220113-7Light Truck - Pick up- After Jan 101243.75"/>
    <s v="Corbiere and Sons Contracting1115920220113-7Light Truck - Pick up- After Jan 101243.75INV #164"/>
    <s v=""/>
    <s v="CZ - Winter Maintenance"/>
    <x v="5"/>
  </r>
  <r>
    <x v="1"/>
    <n v="6"/>
    <n v="0"/>
    <n v="11159"/>
    <s v="20220113-7"/>
    <n v="53510611"/>
    <s v="Access"/>
    <n v="0"/>
    <s v="Dozer D6 or equal- After Jan 10"/>
    <n v="131.47999999999999"/>
    <n v="4"/>
    <s v="Dynamic"/>
    <s v="98.61"/>
    <s v="0"/>
    <s v=""/>
    <s v=""/>
    <n v="525.91999999999996"/>
    <n v="68.369599999999991"/>
    <n v="594.28959999999995"/>
    <d v="2022-01-13T00:00:00"/>
    <n v="0"/>
    <x v="10"/>
    <d v="2022-02-23T00:00:00"/>
    <n v="177"/>
    <n v="0"/>
    <n v="0"/>
    <s v="Nathan Kyme"/>
    <s v="Winter Access Maintenance"/>
    <m/>
    <s v="VC7556-2019-017"/>
    <s v="929 OF"/>
    <m/>
    <m/>
    <m/>
    <s v="Approved"/>
    <m/>
    <m/>
    <s v="Dozer worked clearing snow; Pickup w/plow worked clearing snow and sanding"/>
    <n v="6"/>
    <s v="C257-C267"/>
    <s v="Hare Lake Creek"/>
    <n v="0"/>
    <d v="2022-01-27T00:00:00"/>
    <m/>
    <s v="37"/>
    <d v="2022-01-27T00:00:00"/>
    <s v=""/>
    <s v=""/>
    <m/>
    <m/>
    <m/>
    <s v="Harold Furlong"/>
    <s v="06"/>
    <s v="Corbiere and Sons Contracting1115920220113-7Dozer D6 or equal- After Jan 104525.92"/>
    <s v="Corbiere and Sons Contracting1115920220113-7Dozer D6 or equal- After Jan 104525.92INV #164"/>
    <s v=""/>
    <s v="CZ - Winter Maintenance"/>
    <x v="5"/>
  </r>
  <r>
    <x v="1"/>
    <n v="6"/>
    <n v="0"/>
    <n v="11084"/>
    <s v="20220112-9"/>
    <n v="53510611"/>
    <s v="Access"/>
    <n v="0"/>
    <s v="Driver - AZ - After Jan 10"/>
    <n v="70"/>
    <n v="5"/>
    <s v="HR"/>
    <s v=""/>
    <s v=""/>
    <s v="70"/>
    <s v="0"/>
    <n v="350"/>
    <n v="45.5"/>
    <n v="395.49999999999994"/>
    <d v="2022-01-12T00:00:00"/>
    <n v="0"/>
    <x v="10"/>
    <d v="2022-02-23T00:00:00"/>
    <n v="177"/>
    <n v="0"/>
    <n v="0"/>
    <s v="Nathan Kyme"/>
    <s v="Winter Access Maintenance"/>
    <m/>
    <s v="VC7556-2019-017"/>
    <s v="929 OF"/>
    <m/>
    <m/>
    <m/>
    <s v="Approved"/>
    <m/>
    <m/>
    <s v="OP was floated over to Hare Lake and then did WAM Activities"/>
    <n v="6"/>
    <s v="C257-C267"/>
    <s v="Hare Lake Creek"/>
    <n v="0"/>
    <d v="2022-01-25T00:00:00"/>
    <m/>
    <s v="37"/>
    <d v="2022-01-26T00:00:00"/>
    <s v=""/>
    <s v=""/>
    <m/>
    <m/>
    <m/>
    <s v="Harold Furlong"/>
    <s v="06"/>
    <s v="Corbiere and Sons Contracting1108420220112-9Driver - AZ - After Jan 105350"/>
    <s v="Corbiere and Sons Contracting1108420220112-9Driver - AZ - After Jan 105350INV #164"/>
    <s v=""/>
    <s v="CZ - Winter Maintenance"/>
    <x v="5"/>
  </r>
  <r>
    <x v="1"/>
    <n v="6"/>
    <n v="0"/>
    <n v="11084"/>
    <s v="20220112-9"/>
    <n v="53510611"/>
    <s v="Access"/>
    <n v="0"/>
    <s v="Operator - Principle - After Jan 10"/>
    <n v="75"/>
    <n v="6"/>
    <s v="HR"/>
    <s v=""/>
    <s v=""/>
    <s v="0"/>
    <s v="0"/>
    <n v="450"/>
    <n v="58.5"/>
    <n v="508.49999999999994"/>
    <d v="2022-01-12T00:00:00"/>
    <n v="0"/>
    <x v="10"/>
    <d v="2022-02-23T00:00:00"/>
    <n v="177"/>
    <n v="0"/>
    <n v="0"/>
    <s v="Nathan Kyme"/>
    <s v="Winter Access Maintenance"/>
    <m/>
    <s v="VC7556-2019-017"/>
    <s v="929 OF"/>
    <m/>
    <m/>
    <m/>
    <s v="Approved"/>
    <m/>
    <m/>
    <s v="OP was floated over to Hare Lake and then did WAM Activities"/>
    <n v="6"/>
    <s v="C257-C267"/>
    <s v="Hare Lake Creek"/>
    <n v="0"/>
    <d v="2022-01-25T00:00:00"/>
    <m/>
    <s v="37"/>
    <d v="2022-01-26T00:00:00"/>
    <s v=""/>
    <s v=""/>
    <m/>
    <m/>
    <m/>
    <s v="Harold Furlong"/>
    <s v="06"/>
    <s v="Corbiere and Sons Contracting1108420220112-9Operator - Principle - After Jan 106450"/>
    <s v="Corbiere and Sons Contracting1108420220112-9Operator - Principle - After Jan 106450INV #164"/>
    <s v=""/>
    <s v="CZ - Winter Maintenance"/>
    <x v="5"/>
  </r>
  <r>
    <x v="1"/>
    <n v="6"/>
    <n v="0"/>
    <n v="11084"/>
    <s v="20220112-9"/>
    <n v="53510611"/>
    <s v="Access"/>
    <n v="0"/>
    <s v="Tractor Trailer - 60 Ton- After Jan 10"/>
    <n v="122.39"/>
    <n v="5"/>
    <s v="Dynamic"/>
    <s v="91.79"/>
    <s v="0"/>
    <s v=""/>
    <s v=""/>
    <n v="611.95000000000005"/>
    <n v="79.553500000000014"/>
    <n v="691.50350000000003"/>
    <d v="2022-01-12T00:00:00"/>
    <n v="0"/>
    <x v="10"/>
    <d v="2022-02-23T00:00:00"/>
    <n v="177"/>
    <n v="0"/>
    <n v="0"/>
    <s v="Nathan Kyme"/>
    <s v="Winter Access Maintenance"/>
    <m/>
    <s v="VC7556-2019-017"/>
    <s v="929 OF"/>
    <m/>
    <m/>
    <m/>
    <s v="Approved"/>
    <m/>
    <m/>
    <s v="OP was floated over to Hare Lake and then did WAM Activities"/>
    <n v="6"/>
    <s v="C257-C267"/>
    <s v="Hare Lake Creek"/>
    <n v="0"/>
    <d v="2022-01-25T00:00:00"/>
    <m/>
    <s v="37"/>
    <d v="2022-01-26T00:00:00"/>
    <s v=""/>
    <s v=""/>
    <m/>
    <m/>
    <m/>
    <s v="Harold Furlong"/>
    <s v="06"/>
    <s v="Corbiere and Sons Contracting1108420220112-9Tractor Trailer - 60 Ton- After Jan 105611.95"/>
    <s v="Corbiere and Sons Contracting1108420220112-9Tractor Trailer - 60 Ton- After Jan 105611.95INV #164"/>
    <s v=""/>
    <s v="CZ - Winter Maintenance"/>
    <x v="5"/>
  </r>
  <r>
    <x v="1"/>
    <n v="6"/>
    <n v="0"/>
    <n v="11084"/>
    <s v="20220112-9"/>
    <n v="53510611"/>
    <s v="Access"/>
    <n v="0"/>
    <s v="Dozer D6 or equal- After Jan 10"/>
    <n v="131.47999999999999"/>
    <n v="4"/>
    <s v="Dynamic"/>
    <s v="0"/>
    <s v="0"/>
    <s v=""/>
    <s v=""/>
    <n v="525.91999999999996"/>
    <n v="68.369599999999991"/>
    <n v="594.28959999999995"/>
    <d v="2022-01-12T00:00:00"/>
    <n v="0"/>
    <x v="10"/>
    <d v="2022-02-23T00:00:00"/>
    <n v="177"/>
    <n v="0"/>
    <n v="0"/>
    <s v="Nathan Kyme"/>
    <s v="Winter Access Maintenance"/>
    <m/>
    <s v="VC7556-2019-017"/>
    <s v="929 OF"/>
    <m/>
    <m/>
    <m/>
    <s v="Approved"/>
    <m/>
    <m/>
    <s v="OP was floated over to Hare Lake and then did WAM Activities"/>
    <n v="6"/>
    <s v="C257-C267"/>
    <s v="Hare Lake Creek"/>
    <n v="0"/>
    <d v="2022-01-25T00:00:00"/>
    <m/>
    <s v="37"/>
    <d v="2022-01-26T00:00:00"/>
    <s v=""/>
    <s v=""/>
    <m/>
    <m/>
    <m/>
    <s v="Harold Furlong"/>
    <s v="06"/>
    <s v="Corbiere and Sons Contracting1108420220112-9Dozer D6 or equal- After Jan 104525.92"/>
    <s v="Corbiere and Sons Contracting1108420220112-9Dozer D6 or equal- After Jan 104525.92INV #164"/>
    <s v=""/>
    <s v="CZ - Winter Maintenance"/>
    <x v="5"/>
  </r>
  <r>
    <x v="1"/>
    <n v="6"/>
    <n v="0"/>
    <n v="11083"/>
    <s v="20220112-8"/>
    <n v="53510611"/>
    <s v="Access"/>
    <n v="0"/>
    <s v="Operator - Principle - After Jan 10"/>
    <n v="75"/>
    <n v="5"/>
    <s v="HR"/>
    <s v=""/>
    <s v=""/>
    <s v="0"/>
    <s v="0"/>
    <n v="375"/>
    <n v="48.75"/>
    <n v="423.74999999999994"/>
    <d v="2022-01-12T00:00:00"/>
    <n v="0"/>
    <x v="10"/>
    <d v="2022-02-23T00:00:00"/>
    <n v="177"/>
    <n v="0"/>
    <n v="0"/>
    <s v="Nathan Kyme"/>
    <s v="Winter Access Maintenance"/>
    <m/>
    <s v="VC7556-2019-017"/>
    <s v="929 OF"/>
    <m/>
    <m/>
    <m/>
    <s v="Approved"/>
    <m/>
    <m/>
    <s v="WAM Activities on Neys"/>
    <n v="6"/>
    <s v="C219-C235"/>
    <s v="Neys"/>
    <n v="0"/>
    <d v="2022-01-25T00:00:00"/>
    <m/>
    <s v="37"/>
    <d v="2022-01-26T00:00:00"/>
    <s v=""/>
    <s v=""/>
    <m/>
    <m/>
    <m/>
    <s v="Harold Furlong"/>
    <s v="06"/>
    <s v="Corbiere and Sons Contracting1108320220112-8Operator - Principle - After Jan 105375"/>
    <s v="Corbiere and Sons Contracting1108320220112-8Operator - Principle - After Jan 105375INV #164"/>
    <s v=""/>
    <s v="CZ - Winter Maintenance"/>
    <x v="5"/>
  </r>
  <r>
    <x v="1"/>
    <n v="6"/>
    <n v="0"/>
    <n v="11083"/>
    <s v="20220112-8"/>
    <n v="53510611"/>
    <s v="Access"/>
    <n v="0"/>
    <s v="L.O.A."/>
    <n v="210"/>
    <n v="1"/>
    <s v="DAY"/>
    <s v=""/>
    <s v=""/>
    <m/>
    <s v="0"/>
    <n v="210"/>
    <n v="27.3"/>
    <n v="237.29999999999998"/>
    <d v="2022-01-12T00:00:00"/>
    <n v="0"/>
    <x v="10"/>
    <d v="2022-02-23T00:00:00"/>
    <n v="177"/>
    <n v="0"/>
    <n v="0"/>
    <s v="Nathan Kyme"/>
    <s v="Winter Access Maintenance"/>
    <m/>
    <s v="VC7556-2019-017"/>
    <s v="929 OF"/>
    <m/>
    <m/>
    <m/>
    <s v="Approved"/>
    <m/>
    <m/>
    <s v="WAM Activities on Neys"/>
    <n v="6"/>
    <s v="C219-C235"/>
    <s v="Neys"/>
    <n v="0"/>
    <d v="2022-01-25T00:00:00"/>
    <m/>
    <s v="37"/>
    <d v="2022-01-26T00:00:00"/>
    <s v=""/>
    <s v=""/>
    <m/>
    <m/>
    <m/>
    <s v="Harold Furlong"/>
    <s v="06"/>
    <s v="Corbiere and Sons Contracting1108320220112-8L.O.A.1210"/>
    <s v="Corbiere and Sons Contracting1108320220112-8L.O.A.1210INV #164"/>
    <s v=""/>
    <s v="CZ - Winter Maintenance"/>
    <x v="5"/>
  </r>
  <r>
    <x v="1"/>
    <n v="6"/>
    <n v="0"/>
    <n v="11083"/>
    <s v="20220112-8"/>
    <n v="53510611"/>
    <s v="Access"/>
    <n v="0"/>
    <s v="Light Truck - Pick up- After Jan 10"/>
    <n v="243.75"/>
    <n v="1"/>
    <s v="DAY"/>
    <s v="0"/>
    <s v="0"/>
    <s v=""/>
    <s v=""/>
    <n v="243.75"/>
    <n v="31.6875"/>
    <n v="275.4375"/>
    <d v="2022-01-12T00:00:00"/>
    <n v="0"/>
    <x v="10"/>
    <d v="2022-02-23T00:00:00"/>
    <n v="177"/>
    <n v="0"/>
    <n v="0"/>
    <s v="Nathan Kyme"/>
    <s v="Winter Access Maintenance"/>
    <m/>
    <s v="VC7556-2019-017"/>
    <s v="929 OF"/>
    <m/>
    <m/>
    <m/>
    <s v="Approved"/>
    <m/>
    <m/>
    <s v="WAM Activities on Neys"/>
    <n v="6"/>
    <s v="C219-C235"/>
    <s v="Neys"/>
    <n v="0"/>
    <d v="2022-01-25T00:00:00"/>
    <m/>
    <s v="37"/>
    <d v="2022-01-26T00:00:00"/>
    <s v=""/>
    <s v=""/>
    <m/>
    <m/>
    <m/>
    <s v="Harold Furlong"/>
    <s v="06"/>
    <s v="Corbiere and Sons Contracting1108320220112-8Light Truck - Pick up- After Jan 101243.75"/>
    <s v="Corbiere and Sons Contracting1108320220112-8Light Truck - Pick up- After Jan 101243.75INV #164"/>
    <s v=""/>
    <s v="CZ - Winter Maintenance"/>
    <x v="5"/>
  </r>
  <r>
    <x v="1"/>
    <n v="6"/>
    <n v="0"/>
    <n v="11083"/>
    <s v="20220112-8"/>
    <n v="53510611"/>
    <s v="Access"/>
    <n v="0"/>
    <s v="Dozer D6 or equal- After Jan 10"/>
    <n v="131.47999999999999"/>
    <n v="4.5"/>
    <s v="Dynamic"/>
    <s v="98.61"/>
    <s v="0"/>
    <s v=""/>
    <s v=""/>
    <n v="591.66"/>
    <n v="76.915800000000004"/>
    <n v="668.57579999999984"/>
    <d v="2022-01-12T00:00:00"/>
    <n v="0"/>
    <x v="10"/>
    <d v="2022-02-23T00:00:00"/>
    <n v="177"/>
    <n v="0"/>
    <n v="0"/>
    <s v="Nathan Kyme"/>
    <s v="Winter Access Maintenance"/>
    <m/>
    <s v="VC7556-2019-017"/>
    <s v="929 OF"/>
    <m/>
    <m/>
    <m/>
    <s v="Approved"/>
    <m/>
    <m/>
    <s v="WAM Activities on Neys"/>
    <n v="6"/>
    <s v="C219-C235"/>
    <s v="Neys"/>
    <n v="0"/>
    <d v="2022-01-25T00:00:00"/>
    <m/>
    <s v="37"/>
    <d v="2022-01-26T00:00:00"/>
    <s v=""/>
    <s v=""/>
    <m/>
    <m/>
    <m/>
    <s v="Harold Furlong"/>
    <s v="06"/>
    <s v="Corbiere and Sons Contracting1108320220112-8Dozer D6 or equal- After Jan 104.5591.66"/>
    <s v="Corbiere and Sons Contracting1108320220112-8Dozer D6 or equal- After Jan 104.5591.66INV #164"/>
    <s v=""/>
    <s v="CZ - Winter Maintenance"/>
    <x v="5"/>
  </r>
  <r>
    <x v="1"/>
    <n v="6"/>
    <n v="0"/>
    <n v="11130"/>
    <s v="20220112-11-R1"/>
    <n v="53510611"/>
    <s v="Access"/>
    <n v="0"/>
    <s v="Operator - Intermdiate  - After Jan 10"/>
    <n v="70"/>
    <n v="5.5"/>
    <s v="HR"/>
    <s v=""/>
    <s v=""/>
    <s v="0"/>
    <s v="0"/>
    <n v="385"/>
    <n v="50.050000000000004"/>
    <n v="435.04999999999995"/>
    <d v="2022-01-12T00:00:00"/>
    <n v="0"/>
    <x v="10"/>
    <d v="2022-02-23T00:00:00"/>
    <n v="177"/>
    <n v="0"/>
    <n v="0"/>
    <s v="Nathan Kyme"/>
    <s v="Winter Access Maintenance"/>
    <m/>
    <s v="VC7556-2019-017"/>
    <s v="929 OF"/>
    <m/>
    <m/>
    <m/>
    <s v="Approved"/>
    <m/>
    <m/>
    <s v="WAM Activities"/>
    <n v="6"/>
    <s v="C152 - C154"/>
    <s v="Lake A"/>
    <n v="0"/>
    <d v="2022-01-25T00:00:00"/>
    <m/>
    <s v="37"/>
    <d v="2022-01-26T00:00:00"/>
    <s v=""/>
    <s v=""/>
    <m/>
    <m/>
    <m/>
    <s v="Harold Furlong"/>
    <s v="06"/>
    <s v="Corbiere and Sons Contracting1113020220112-11-R1Operator - Intermdiate  - After Jan 105.5385"/>
    <s v="Corbiere and Sons Contracting1113020220112-11-R1Operator - Intermdiate  - After Jan 105.5385INV #164"/>
    <s v=""/>
    <s v="CZ - Winter Maintenance"/>
    <x v="5"/>
  </r>
  <r>
    <x v="1"/>
    <n v="6"/>
    <n v="0"/>
    <n v="11130"/>
    <s v="20220112-11-R1"/>
    <n v="53510611"/>
    <s v="Access"/>
    <n v="0"/>
    <s v="Pickup w/ plow and sander"/>
    <n v="80"/>
    <n v="5.5"/>
    <m/>
    <s v="0"/>
    <s v="0"/>
    <s v=""/>
    <s v=""/>
    <n v="440"/>
    <n v="57.2"/>
    <n v="497.19999999999993"/>
    <d v="2022-01-12T00:00:00"/>
    <n v="0"/>
    <x v="10"/>
    <d v="2022-02-23T00:00:00"/>
    <n v="177"/>
    <n v="0"/>
    <n v="0"/>
    <s v="Nathan Kyme"/>
    <s v="Winter Access Maintenance"/>
    <m/>
    <s v="VC7556-2019-017"/>
    <s v="929 OF"/>
    <m/>
    <m/>
    <m/>
    <s v="Approved"/>
    <m/>
    <m/>
    <s v="WAM Activities"/>
    <n v="6"/>
    <s v="C152 - C154"/>
    <s v="Lake A"/>
    <n v="0"/>
    <d v="2022-01-25T00:00:00"/>
    <m/>
    <s v="37"/>
    <d v="2022-01-26T00:00:00"/>
    <s v=""/>
    <s v=""/>
    <m/>
    <m/>
    <m/>
    <s v="Harold Furlong"/>
    <s v="06"/>
    <s v="Corbiere and Sons Contracting1113020220112-11-R1Pickup w/ plow and sander5.5440"/>
    <s v="Corbiere and Sons Contracting1113020220112-11-R1Pickup w/ plow and sander5.5440INV #164"/>
    <s v=""/>
    <s v="CZ - Winter Maintenance"/>
    <x v="5"/>
  </r>
  <r>
    <x v="1"/>
    <n v="6"/>
    <n v="0"/>
    <n v="11085"/>
    <s v="20220112-10"/>
    <n v="53510611"/>
    <s v="Access"/>
    <n v="0"/>
    <s v="Operator - Intermdiate  - After Jan 10"/>
    <n v="70"/>
    <n v="5.5"/>
    <s v="HR"/>
    <s v=""/>
    <s v=""/>
    <s v="70"/>
    <s v="0"/>
    <n v="385"/>
    <n v="50.050000000000004"/>
    <n v="435.04999999999995"/>
    <d v="2022-01-12T00:00:00"/>
    <n v="0"/>
    <x v="10"/>
    <d v="2022-02-23T00:00:00"/>
    <n v="177"/>
    <n v="0"/>
    <n v="0"/>
    <s v="Nathan Kyme"/>
    <s v="Winter Access Maintenance"/>
    <m/>
    <s v="VC7556-2019-017"/>
    <s v="929 OF"/>
    <m/>
    <m/>
    <m/>
    <s v="Approved"/>
    <m/>
    <m/>
    <s v="WAM Activities"/>
    <n v="6"/>
    <s v="C244-C247"/>
    <s v="Mink Creek"/>
    <n v="0"/>
    <d v="2022-01-25T00:00:00"/>
    <m/>
    <s v="37"/>
    <d v="2022-01-26T00:00:00"/>
    <s v=""/>
    <s v=""/>
    <m/>
    <m/>
    <m/>
    <s v="Harold Furlong"/>
    <s v="06"/>
    <s v="Corbiere and Sons Contracting1108520220112-10Operator - Intermdiate  - After Jan 105.5385"/>
    <s v="Corbiere and Sons Contracting1108520220112-10Operator - Intermdiate  - After Jan 105.5385INV #164"/>
    <s v=""/>
    <s v="CZ - Winter Maintenance"/>
    <x v="5"/>
  </r>
  <r>
    <x v="1"/>
    <n v="6"/>
    <n v="0"/>
    <n v="11085"/>
    <s v="20220112-10"/>
    <n v="53510611"/>
    <s v="Access"/>
    <n v="0"/>
    <s v="L.O.A."/>
    <n v="210"/>
    <n v="1"/>
    <s v="DAY"/>
    <s v=""/>
    <s v=""/>
    <m/>
    <s v="0"/>
    <n v="210"/>
    <n v="27.3"/>
    <n v="237.29999999999998"/>
    <d v="2022-01-12T00:00:00"/>
    <n v="0"/>
    <x v="10"/>
    <d v="2022-02-23T00:00:00"/>
    <n v="177"/>
    <n v="0"/>
    <n v="0"/>
    <s v="Nathan Kyme"/>
    <s v="Winter Access Maintenance"/>
    <m/>
    <s v="VC7556-2019-017"/>
    <s v="929 OF"/>
    <m/>
    <m/>
    <m/>
    <s v="Approved"/>
    <m/>
    <m/>
    <s v="WAM Activities"/>
    <n v="6"/>
    <s v="C244-C247"/>
    <s v="Mink Creek"/>
    <n v="0"/>
    <d v="2022-01-25T00:00:00"/>
    <m/>
    <s v="37"/>
    <d v="2022-01-26T00:00:00"/>
    <s v=""/>
    <s v=""/>
    <m/>
    <m/>
    <m/>
    <s v="Harold Furlong"/>
    <s v="06"/>
    <s v="Corbiere and Sons Contracting1108520220112-10L.O.A.1210"/>
    <s v="Corbiere and Sons Contracting1108520220112-10L.O.A.1210INV #164"/>
    <s v=""/>
    <s v="CZ - Winter Maintenance"/>
    <x v="5"/>
  </r>
  <r>
    <x v="1"/>
    <n v="6"/>
    <n v="0"/>
    <n v="11085"/>
    <s v="20220112-10"/>
    <n v="53510611"/>
    <s v="Access"/>
    <n v="0"/>
    <s v="Pickup w/ plow and sander"/>
    <n v="80"/>
    <n v="5.5"/>
    <m/>
    <s v="0"/>
    <s v="0"/>
    <s v=""/>
    <s v=""/>
    <n v="440"/>
    <n v="57.2"/>
    <n v="497.19999999999993"/>
    <d v="2022-01-12T00:00:00"/>
    <n v="0"/>
    <x v="10"/>
    <d v="2022-02-23T00:00:00"/>
    <n v="177"/>
    <n v="0"/>
    <n v="0"/>
    <s v="Nathan Kyme"/>
    <s v="Winter Access Maintenance"/>
    <m/>
    <s v="VC7556-2019-017"/>
    <s v="929 OF"/>
    <m/>
    <m/>
    <m/>
    <s v="Approved"/>
    <m/>
    <m/>
    <s v="WAM Activities"/>
    <n v="6"/>
    <s v="C244-C247"/>
    <s v="Mink Creek"/>
    <n v="0"/>
    <d v="2022-01-25T00:00:00"/>
    <m/>
    <s v="37"/>
    <d v="2022-01-26T00:00:00"/>
    <s v=""/>
    <s v=""/>
    <m/>
    <m/>
    <m/>
    <s v="Harold Furlong"/>
    <s v="06"/>
    <s v="Corbiere and Sons Contracting1108520220112-10Pickup w/ plow and sander5.5440"/>
    <s v="Corbiere and Sons Contracting1108520220112-10Pickup w/ plow and sander5.5440INV #164"/>
    <s v=""/>
    <s v="CZ - Winter Maintenance"/>
    <x v="5"/>
  </r>
  <r>
    <x v="1"/>
    <n v="6"/>
    <n v="0"/>
    <n v="11432"/>
    <s v="20220106-8"/>
    <n v="53510611"/>
    <s v="Access"/>
    <n v="0"/>
    <s v="3rd Party Charges"/>
    <n v="1"/>
    <n v="1763.2"/>
    <s v="Unit"/>
    <s v=""/>
    <s v=""/>
    <s v=""/>
    <s v=""/>
    <n v="1763.2"/>
    <n v="229.21600000000001"/>
    <n v="1992.4159999999999"/>
    <d v="2022-01-06T00:00:00"/>
    <n v="0"/>
    <x v="10"/>
    <d v="2022-02-23T00:00:00"/>
    <n v="177"/>
    <n v="0"/>
    <n v="0"/>
    <s v="Nathan Kyme"/>
    <s v="Winter Access Maintenance"/>
    <m/>
    <s v="VC7556-2019-017"/>
    <s v="929 OF"/>
    <m/>
    <m/>
    <m/>
    <s v="Approved"/>
    <m/>
    <m/>
    <s v="Flagging done by Best Towing - Lake A"/>
    <n v="6"/>
    <s v="C130-C151"/>
    <s v="Lake A"/>
    <n v="0"/>
    <d v="2022-01-31T00:00:00"/>
    <m/>
    <s v="37"/>
    <d v="2022-02-04T00:00:00"/>
    <s v="no number provided"/>
    <s v="Flagging done by Best Towing - Lake A"/>
    <m/>
    <m/>
    <m/>
    <s v="Harold Furlong"/>
    <s v="06"/>
    <s v="Corbiere and Sons Contracting1143220220106-83rd Party Charges1763.21763.2"/>
    <s v="Corbiere and Sons Contracting1143220220106-83rd Party Charges1763.21763.2INV #164"/>
    <s v=""/>
    <s v="CZ - Winter Maintenance"/>
    <x v="5"/>
  </r>
  <r>
    <x v="1"/>
    <n v="6"/>
    <n v="0"/>
    <n v="11430"/>
    <s v="20220102-17"/>
    <n v="53510611"/>
    <s v="Access"/>
    <n v="0"/>
    <s v="Driver - AZ - After Jan 10"/>
    <n v="70"/>
    <n v="4"/>
    <s v="HR"/>
    <s v=""/>
    <s v=""/>
    <s v="0"/>
    <s v="0"/>
    <n v="280"/>
    <n v="36.4"/>
    <n v="316.39999999999998"/>
    <d v="2022-01-02T00:00:00"/>
    <n v="0"/>
    <x v="10"/>
    <d v="2022-02-23T00:00:00"/>
    <n v="177"/>
    <n v="0"/>
    <n v="0"/>
    <s v="Nathan Kyme"/>
    <s v="Winter Access Maintenance"/>
    <m/>
    <s v="VC7556-2019-017"/>
    <s v="929 OF"/>
    <m/>
    <m/>
    <m/>
    <s v="Approved"/>
    <m/>
    <m/>
    <s v="North Shore float moving Grader"/>
    <n v="6"/>
    <s v="C203-C209"/>
    <s v="Dead Horse Creek"/>
    <n v="0"/>
    <d v="2022-01-31T00:00:00"/>
    <m/>
    <s v="37"/>
    <d v="2022-02-04T00:00:00"/>
    <s v=""/>
    <s v=""/>
    <m/>
    <m/>
    <m/>
    <s v="Harold Furlong"/>
    <s v="06"/>
    <s v="Corbiere and Sons Contracting1143020220102-17Driver - AZ - After Jan 104280"/>
    <s v="Corbiere and Sons Contracting1143020220102-17Driver - AZ - After Jan 104280INV #164"/>
    <s v=""/>
    <s v="CZ - Winter Maintenance"/>
    <x v="5"/>
  </r>
  <r>
    <x v="1"/>
    <n v="6"/>
    <n v="0"/>
    <n v="11430"/>
    <s v="20220102-17"/>
    <n v="53510611"/>
    <s v="Access"/>
    <n v="0"/>
    <s v="Tractor Trailer - 60 Ton- After Jan 10"/>
    <n v="122.39"/>
    <n v="4"/>
    <s v="Dynamic"/>
    <s v="0"/>
    <s v="0"/>
    <s v=""/>
    <s v=""/>
    <n v="489.56"/>
    <n v="63.642800000000001"/>
    <n v="553.20279999999991"/>
    <d v="2022-01-02T00:00:00"/>
    <n v="0"/>
    <x v="10"/>
    <d v="2022-02-23T00:00:00"/>
    <n v="177"/>
    <n v="0"/>
    <n v="0"/>
    <s v="Nathan Kyme"/>
    <s v="Winter Access Maintenance"/>
    <m/>
    <s v="VC7556-2019-017"/>
    <s v="929 OF"/>
    <m/>
    <m/>
    <m/>
    <s v="Approved"/>
    <m/>
    <m/>
    <s v="North Shore float moving Grader"/>
    <n v="6"/>
    <s v="C203-C209"/>
    <s v="Dead Horse Creek"/>
    <n v="0"/>
    <d v="2022-01-31T00:00:00"/>
    <m/>
    <s v="37"/>
    <d v="2022-02-04T00:00:00"/>
    <s v=""/>
    <s v=""/>
    <m/>
    <m/>
    <m/>
    <s v="Harold Furlong"/>
    <s v="06"/>
    <s v="Corbiere and Sons Contracting1143020220102-17Tractor Trailer - 60 Ton- After Jan 104489.56"/>
    <s v="Corbiere and Sons Contracting1143020220102-17Tractor Trailer - 60 Ton- After Jan 104489.56INV #164"/>
    <s v=""/>
    <s v="CZ - Winter Maintenance"/>
    <x v="5"/>
  </r>
  <r>
    <x v="1"/>
    <n v="6"/>
    <n v="0"/>
    <n v="11429"/>
    <s v="20220102-16"/>
    <n v="53510611"/>
    <s v="Access"/>
    <n v="0"/>
    <s v="Driver - AZ - After Jan 10"/>
    <n v="70"/>
    <n v="4"/>
    <s v="HR"/>
    <s v=""/>
    <s v=""/>
    <s v="70"/>
    <s v="0"/>
    <n v="280"/>
    <n v="36.4"/>
    <n v="316.39999999999998"/>
    <d v="2022-01-02T00:00:00"/>
    <n v="0"/>
    <x v="10"/>
    <d v="2022-02-23T00:00:00"/>
    <n v="177"/>
    <n v="0"/>
    <n v="0"/>
    <s v="Nathan Kyme"/>
    <s v="Winter Access Maintenance"/>
    <m/>
    <s v="VC7556-2019-017"/>
    <s v="929 OF"/>
    <m/>
    <m/>
    <m/>
    <s v="Approved"/>
    <m/>
    <m/>
    <s v="North Shore float moving Grader"/>
    <n v="6"/>
    <s v="C248-C257"/>
    <s v="Little Red Sucker Creek"/>
    <n v="0"/>
    <d v="2022-01-31T00:00:00"/>
    <m/>
    <s v="37"/>
    <d v="2022-02-04T00:00:00"/>
    <s v=""/>
    <s v=""/>
    <m/>
    <m/>
    <m/>
    <s v="Harold Furlong"/>
    <s v="06"/>
    <s v="Corbiere and Sons Contracting1142920220102-16Driver - AZ - After Jan 104280"/>
    <s v="Corbiere and Sons Contracting1142920220102-16Driver - AZ - After Jan 104280INV #164"/>
    <s v=""/>
    <s v="CZ - Winter Maintenance"/>
    <x v="5"/>
  </r>
  <r>
    <x v="1"/>
    <n v="6"/>
    <n v="0"/>
    <n v="11429"/>
    <s v="20220102-16"/>
    <n v="53510611"/>
    <s v="Access"/>
    <n v="0"/>
    <s v="Tractor Trailer - 60 Ton- After Jan 10"/>
    <n v="122.39"/>
    <n v="4"/>
    <s v="Dynamic"/>
    <s v="91.79"/>
    <s v="0"/>
    <s v=""/>
    <s v=""/>
    <n v="489.56"/>
    <n v="63.642800000000001"/>
    <n v="553.20279999999991"/>
    <d v="2022-01-02T00:00:00"/>
    <n v="0"/>
    <x v="10"/>
    <d v="2022-02-23T00:00:00"/>
    <n v="177"/>
    <n v="0"/>
    <n v="0"/>
    <s v="Nathan Kyme"/>
    <s v="Winter Access Maintenance"/>
    <m/>
    <s v="VC7556-2019-017"/>
    <s v="929 OF"/>
    <m/>
    <m/>
    <m/>
    <s v="Approved"/>
    <m/>
    <m/>
    <s v="North Shore float moving Grader"/>
    <n v="6"/>
    <s v="C248-C257"/>
    <s v="Little Red Sucker Creek"/>
    <n v="0"/>
    <d v="2022-01-31T00:00:00"/>
    <m/>
    <s v="37"/>
    <d v="2022-02-04T00:00:00"/>
    <s v=""/>
    <s v=""/>
    <m/>
    <m/>
    <m/>
    <s v="Harold Furlong"/>
    <s v="06"/>
    <s v="Corbiere and Sons Contracting1142920220102-16Tractor Trailer - 60 Ton- After Jan 104489.56"/>
    <s v="Corbiere and Sons Contracting1142920220102-16Tractor Trailer - 60 Ton- After Jan 104489.56INV #164"/>
    <s v=""/>
    <s v="CZ - Winter Maintenance"/>
    <x v="5"/>
  </r>
  <r>
    <x v="1"/>
    <n v="6"/>
    <n v="0"/>
    <n v="11428"/>
    <s v="20220102-15"/>
    <n v="53510611"/>
    <s v="Access"/>
    <n v="0"/>
    <s v="3rd Party Charges"/>
    <n v="1"/>
    <n v="2204"/>
    <s v="Unit"/>
    <s v=""/>
    <s v=""/>
    <s v=""/>
    <s v=""/>
    <n v="2204"/>
    <n v="286.52"/>
    <n v="2490.52"/>
    <d v="2022-01-02T00:00:00"/>
    <n v="0"/>
    <x v="10"/>
    <d v="2022-02-23T00:00:00"/>
    <n v="177"/>
    <n v="0"/>
    <n v="0"/>
    <s v="Nathan Kyme"/>
    <s v="Winter Access Maintenance"/>
    <m/>
    <s v="VC7556-2019-017"/>
    <s v="929 OF"/>
    <m/>
    <m/>
    <m/>
    <s v="Approved"/>
    <m/>
    <m/>
    <s v="Flagging done by Best Towing - Little Red Sucker Creek"/>
    <n v="6"/>
    <s v="C248-C256"/>
    <s v="Little Red Sucker Creek"/>
    <n v="0"/>
    <d v="2022-01-31T00:00:00"/>
    <m/>
    <s v="37"/>
    <d v="2022-02-04T00:00:00"/>
    <s v="no number provided"/>
    <s v="Flagging done by Best Towing - Little Red Sucker Creek"/>
    <m/>
    <m/>
    <m/>
    <s v="Harold Furlong"/>
    <s v="06"/>
    <s v="Corbiere and Sons Contracting1142820220102-153rd Party Charges22042204"/>
    <s v="Corbiere and Sons Contracting1142820220102-153rd Party Charges22042204INV #164"/>
    <s v=""/>
    <s v="CZ - Winter Maintenance"/>
    <x v="5"/>
  </r>
  <r>
    <x v="1"/>
    <n v="6"/>
    <n v="0"/>
    <n v="11427"/>
    <s v="20211216-10"/>
    <n v="53510611"/>
    <s v="Access"/>
    <n v="0"/>
    <s v="3rd Party Charges"/>
    <n v="1"/>
    <n v="1102"/>
    <s v="Unit"/>
    <s v=""/>
    <s v=""/>
    <s v=""/>
    <s v=""/>
    <n v="1102"/>
    <n v="143.26"/>
    <n v="1245.26"/>
    <d v="2021-12-16T00:00:00"/>
    <n v="0"/>
    <x v="10"/>
    <d v="2022-02-23T00:00:00"/>
    <n v="177"/>
    <n v="0"/>
    <n v="0"/>
    <s v="Nathan Kyme"/>
    <s v="Winter Access Maintenance"/>
    <m/>
    <s v="VC7556-2019-017"/>
    <s v="929 OF"/>
    <m/>
    <m/>
    <m/>
    <s v="Approved"/>
    <m/>
    <m/>
    <s v="Flagging done by Best Towing -  Jackfish Lake"/>
    <n v="6"/>
    <s v="C152-C157"/>
    <s v="Jackfish Lake"/>
    <n v="0"/>
    <d v="2022-01-31T00:00:00"/>
    <m/>
    <s v="37"/>
    <d v="2022-02-03T00:00:00"/>
    <s v="no number provided"/>
    <s v="Flagging done by Best Towing -  Jackfish Lake"/>
    <m/>
    <m/>
    <m/>
    <s v="Harold Furlong"/>
    <s v="06"/>
    <s v="Corbiere and Sons Contracting1142720211216-103rd Party Charges11021102"/>
    <s v="Corbiere and Sons Contracting1142720211216-103rd Party Charges11021102INV #164"/>
    <s v=""/>
    <s v="CZ - Winter Maintenance"/>
    <x v="5"/>
  </r>
  <r>
    <x v="1"/>
    <n v="6"/>
    <n v="0"/>
    <n v="11426"/>
    <s v="20211213-11"/>
    <n v="53510611"/>
    <s v="Access"/>
    <n v="0"/>
    <s v="3rd Party Charges"/>
    <n v="1"/>
    <n v="1454.64"/>
    <s v="Unit"/>
    <s v=""/>
    <s v=""/>
    <s v=""/>
    <s v=""/>
    <n v="1454.64"/>
    <n v="189.10320000000002"/>
    <n v="1643.7431999999999"/>
    <d v="2021-12-13T00:00:00"/>
    <n v="0"/>
    <x v="10"/>
    <d v="2022-02-23T00:00:00"/>
    <n v="177"/>
    <n v="0"/>
    <n v="0"/>
    <s v="Nathan Kyme"/>
    <s v="Winter Access Maintenance"/>
    <m/>
    <s v="VC7556-2019-017"/>
    <s v="929 OF"/>
    <m/>
    <m/>
    <m/>
    <s v="Approved"/>
    <m/>
    <m/>
    <s v="Flagging done by Best Towing -  Jackfish Lake"/>
    <n v="6"/>
    <s v="C152-C157"/>
    <s v="Jackfish Lake"/>
    <n v="0"/>
    <d v="2022-01-31T00:00:00"/>
    <m/>
    <s v="37"/>
    <d v="2022-02-03T00:00:00"/>
    <s v="no number provided"/>
    <s v="Flagging done by Best Towing -  Jackfish Lake"/>
    <m/>
    <m/>
    <m/>
    <s v="Harold Furlong"/>
    <s v="06"/>
    <s v="Corbiere and Sons Contracting1142620211213-113rd Party Charges1454.641454.64"/>
    <s v="Corbiere and Sons Contracting1142620211213-113rd Party Charges1454.641454.64INV #164"/>
    <s v=""/>
    <s v="CZ - Winter Maintenance"/>
    <x v="5"/>
  </r>
  <r>
    <x v="1"/>
    <n v="6"/>
    <n v="0"/>
    <n v="11425"/>
    <s v="20211129-13"/>
    <n v="53510611"/>
    <s v="Access"/>
    <n v="0"/>
    <s v="3rd Party Charges"/>
    <n v="1"/>
    <n v="1895.44"/>
    <s v="Unit"/>
    <s v=""/>
    <s v=""/>
    <s v=""/>
    <s v=""/>
    <n v="1895.44"/>
    <n v="246.40720000000002"/>
    <n v="2141.8471999999997"/>
    <d v="2021-11-29T00:00:00"/>
    <n v="0"/>
    <x v="10"/>
    <d v="2022-02-23T00:00:00"/>
    <n v="177"/>
    <n v="0"/>
    <n v="0"/>
    <s v="Nathan Kyme"/>
    <s v="Winter Access Maintenance"/>
    <m/>
    <s v="VC7556-2019-017"/>
    <s v="929 OF"/>
    <m/>
    <m/>
    <m/>
    <s v="Approved"/>
    <m/>
    <m/>
    <s v="Flagging done by Best Towing -  Lake A"/>
    <n v="6"/>
    <s v="C130-C151"/>
    <s v="Lake A"/>
    <n v="0"/>
    <d v="2022-01-31T00:00:00"/>
    <m/>
    <s v="37"/>
    <d v="2022-02-03T00:00:00"/>
    <s v="no number provided"/>
    <s v="Flagging done by Best Towing -  Lake A"/>
    <m/>
    <m/>
    <m/>
    <s v="Harold Furlong"/>
    <s v="06"/>
    <s v="Corbiere and Sons Contracting1142520211129-133rd Party Charges1895.441895.44"/>
    <s v="Corbiere and Sons Contracting1142520211129-133rd Party Charges1895.441895.44INV #164"/>
    <s v=""/>
    <s v="CZ - Winter Maintenance"/>
    <x v="5"/>
  </r>
  <r>
    <x v="1"/>
    <n v="6"/>
    <n v="0"/>
    <n v="11424"/>
    <s v="20211128-12"/>
    <n v="53510611"/>
    <s v="Access"/>
    <n v="0"/>
    <s v="3rd Party Charges"/>
    <n v="1"/>
    <n v="1763.2"/>
    <s v="Unit"/>
    <s v=""/>
    <s v=""/>
    <s v=""/>
    <s v=""/>
    <n v="1763.2"/>
    <n v="229.21600000000001"/>
    <n v="1992.4159999999999"/>
    <d v="2021-11-28T00:00:00"/>
    <n v="0"/>
    <x v="10"/>
    <d v="2022-02-23T00:00:00"/>
    <n v="177"/>
    <n v="0"/>
    <n v="0"/>
    <s v="Nathan Kyme"/>
    <s v="Winter Access Maintenance"/>
    <m/>
    <s v="VC7556-2019-017"/>
    <s v="929 OF"/>
    <m/>
    <m/>
    <m/>
    <s v="Approved"/>
    <m/>
    <m/>
    <s v="Flagging done by Best Towing - Dead Horse Creek and Lake A"/>
    <n v="6"/>
    <s v="C203-C209"/>
    <s v="Dead Horse Creek"/>
    <n v="0"/>
    <d v="2022-01-31T00:00:00"/>
    <m/>
    <s v="37"/>
    <d v="2022-02-03T00:00:00"/>
    <s v="no number provided"/>
    <s v="Flagging done by Best Towing - Dead Horse Creek"/>
    <m/>
    <m/>
    <m/>
    <s v="Harold Furlong"/>
    <s v="06"/>
    <s v="Corbiere and Sons Contracting1142420211128-123rd Party Charges1763.21763.2"/>
    <s v="Corbiere and Sons Contracting1142420211128-123rd Party Charges1763.21763.2INV #164"/>
    <s v=""/>
    <s v="CZ - Winter Maintenance"/>
    <x v="5"/>
  </r>
  <r>
    <x v="1"/>
    <n v="6"/>
    <n v="0"/>
    <n v="11866"/>
    <s v="20211012-8"/>
    <n v="53510612"/>
    <s v="Access"/>
    <n v="0"/>
    <s v="3rd Party Charges"/>
    <n v="1"/>
    <n v="2865.2"/>
    <s v="Unit"/>
    <s v=""/>
    <s v=""/>
    <s v=""/>
    <s v=""/>
    <n v="2865.2"/>
    <n v="372.476"/>
    <n v="3237.6759999999995"/>
    <d v="2021-10-12T00:00:00"/>
    <n v="0"/>
    <x v="11"/>
    <d v="2022-03-14T00:00:00"/>
    <n v="178"/>
    <n v="0"/>
    <n v="0"/>
    <s v="Nathan Kyme"/>
    <s v="All Season Access Maintenance"/>
    <m/>
    <s v="VC7556-2019-017"/>
    <s v="929 OF"/>
    <m/>
    <m/>
    <m/>
    <s v="Approved"/>
    <m/>
    <m/>
    <s v="Flagging done by Best Towing, Dead Horse Creek, Ripple Lake Road, Mink Creek Road"/>
    <n v="6"/>
    <s v="C129-D005"/>
    <s v="WF6"/>
    <n v="0"/>
    <m/>
    <m/>
    <s v="36"/>
    <d v="2022-02-23T00:00:00"/>
    <s v="Not available"/>
    <s v="Best Towing price before mark up 2470.00"/>
    <m/>
    <m/>
    <m/>
    <s v="Mike Lecocq"/>
    <s v="06"/>
    <s v="Corbiere and Sons Contracting1186620211012-83rd Party Charges2865.22865.2"/>
    <s v="Corbiere and Sons Contracting1186620211012-83rd Party Charges2865.22865.2INV #165"/>
    <s v="New All Season Development"/>
    <s v=""/>
    <x v="2"/>
  </r>
  <r>
    <x v="1"/>
    <n v="6"/>
    <n v="0"/>
    <n v="11566"/>
    <s v="20220219-7"/>
    <n v="53510711"/>
    <s v="Access"/>
    <n v="0"/>
    <s v="Operator - Principle - After Jan 10"/>
    <n v="75"/>
    <n v="4"/>
    <s v="HR"/>
    <s v=""/>
    <s v=""/>
    <s v="0"/>
    <s v="0"/>
    <n v="300"/>
    <n v="39"/>
    <n v="338.99999999999994"/>
    <d v="2022-02-19T00:00:00"/>
    <n v="0"/>
    <x v="11"/>
    <d v="2022-03-14T00:00:00"/>
    <n v="178"/>
    <n v="0"/>
    <n v="0"/>
    <s v="Nathan Kyme"/>
    <s v="Winter Access Maintenance"/>
    <m/>
    <s v="VC7556-2019-017"/>
    <s v="929 OF"/>
    <m/>
    <s v="Shouldl be WF7 winter maint CC"/>
    <m/>
    <s v="Approved"/>
    <m/>
    <m/>
    <s v="WAM Activities Pic River - WWF7"/>
    <n v="6"/>
    <s v="D018-D024"/>
    <s v="Pic River"/>
    <n v="0"/>
    <d v="2022-02-23T00:00:00"/>
    <m/>
    <s v="36"/>
    <d v="2022-02-24T00:00:00"/>
    <s v=""/>
    <s v=""/>
    <m/>
    <m/>
    <m/>
    <s v="Mike Lecocq"/>
    <s v="07"/>
    <s v="Corbiere and Sons Contracting1156620220219-7Operator - Principle - After Jan 104300"/>
    <s v="Corbiere and Sons Contracting1156620220219-7Operator - Principle - After Jan 104300INV #165"/>
    <s v="CZ - All Season Access Maintenance"/>
    <s v=""/>
    <x v="4"/>
  </r>
  <r>
    <x v="1"/>
    <n v="6"/>
    <n v="0"/>
    <n v="11566"/>
    <s v="20220219-7"/>
    <n v="53510711"/>
    <s v="Access"/>
    <n v="0"/>
    <s v="Grader - Cat 12 to 14 or equal- After Jan 10"/>
    <n v="126.98"/>
    <n v="4"/>
    <s v="Dynamic"/>
    <s v="0"/>
    <s v="0"/>
    <s v=""/>
    <s v=""/>
    <n v="507.92"/>
    <n v="66.029600000000002"/>
    <n v="573.94959999999992"/>
    <d v="2022-02-19T00:00:00"/>
    <n v="0"/>
    <x v="11"/>
    <d v="2022-03-14T00:00:00"/>
    <n v="178"/>
    <n v="0"/>
    <n v="0"/>
    <s v="Nathan Kyme"/>
    <s v="Winter Access Maintenance"/>
    <m/>
    <s v="VC7556-2019-017"/>
    <s v="929 OF"/>
    <m/>
    <s v="Shouldl be WF7 winter maint CC"/>
    <m/>
    <s v="Approved"/>
    <m/>
    <m/>
    <s v="WAM Activities Pic River - WWF7"/>
    <n v="6"/>
    <s v="D018-D024"/>
    <s v="Pic River"/>
    <n v="0"/>
    <d v="2022-02-23T00:00:00"/>
    <m/>
    <s v="36"/>
    <d v="2022-02-24T00:00:00"/>
    <s v=""/>
    <s v=""/>
    <m/>
    <m/>
    <m/>
    <s v="Mike Lecocq"/>
    <s v="07"/>
    <s v="Corbiere and Sons Contracting1156620220219-7Grader - Cat 12 to 14 or equal- After Jan 104507.92"/>
    <s v="Corbiere and Sons Contracting1156620220219-7Grader - Cat 12 to 14 or equal- After Jan 104507.92INV #165"/>
    <s v="CZ - All Season Access Maintenance"/>
    <s v=""/>
    <x v="4"/>
  </r>
  <r>
    <x v="1"/>
    <n v="6"/>
    <n v="0"/>
    <n v="11565"/>
    <s v="20220219-6"/>
    <n v="53510711"/>
    <s v="Access"/>
    <n v="0"/>
    <s v="Operator - Principle - After Jan 10"/>
    <n v="75"/>
    <n v="5"/>
    <s v="HR"/>
    <s v=""/>
    <s v=""/>
    <s v="0"/>
    <s v="0"/>
    <n v="375"/>
    <n v="48.75"/>
    <n v="423.74999999999994"/>
    <d v="2022-02-19T00:00:00"/>
    <n v="0"/>
    <x v="11"/>
    <d v="2022-03-14T00:00:00"/>
    <n v="178"/>
    <n v="0"/>
    <n v="0"/>
    <s v="Nathan Kyme"/>
    <s v="Winter Access Maintenance"/>
    <m/>
    <s v="VC7556-2019-017"/>
    <s v="929 OF"/>
    <m/>
    <m/>
    <m/>
    <s v="Approved"/>
    <m/>
    <m/>
    <s v="WAM ActivitiesThreee Fingers - WWF7"/>
    <n v="6"/>
    <s v="D006-D017"/>
    <s v="Three Fingers - WF7"/>
    <n v="0"/>
    <d v="2022-02-23T00:00:00"/>
    <m/>
    <s v="36"/>
    <d v="2022-02-24T00:00:00"/>
    <s v=""/>
    <s v=""/>
    <m/>
    <m/>
    <m/>
    <s v="Mike Lecocq"/>
    <s v="07"/>
    <s v="Corbiere and Sons Contracting1156520220219-6Operator - Principle - After Jan 105375"/>
    <s v="Corbiere and Sons Contracting1156520220219-6Operator - Principle - After Jan 105375INV #165"/>
    <s v="CZ - All Season Access Maintenance"/>
    <s v=""/>
    <x v="4"/>
  </r>
  <r>
    <x v="1"/>
    <n v="6"/>
    <n v="0"/>
    <n v="11565"/>
    <s v="20220219-6"/>
    <n v="53510711"/>
    <s v="Access"/>
    <n v="0"/>
    <s v="Grader - Cat 12 to 14 or equal- After Jan 10"/>
    <n v="126.98"/>
    <n v="3"/>
    <s v="Dynamic"/>
    <s v="0"/>
    <s v="0"/>
    <s v=""/>
    <s v=""/>
    <n v="380.94"/>
    <n v="49.522199999999998"/>
    <n v="430.46219999999994"/>
    <d v="2022-02-19T00:00:00"/>
    <n v="0"/>
    <x v="11"/>
    <d v="2022-03-14T00:00:00"/>
    <n v="178"/>
    <n v="0"/>
    <n v="0"/>
    <s v="Nathan Kyme"/>
    <s v="Winter Access Maintenance"/>
    <m/>
    <s v="VC7556-2019-017"/>
    <s v="929 OF"/>
    <m/>
    <m/>
    <m/>
    <s v="Approved"/>
    <m/>
    <m/>
    <s v="WAM ActivitiesThreee Fingers - WWF7"/>
    <n v="6"/>
    <s v="D006-D017"/>
    <s v="Three Fingers - WF7"/>
    <n v="0"/>
    <d v="2022-02-23T00:00:00"/>
    <m/>
    <s v="36"/>
    <d v="2022-02-24T00:00:00"/>
    <s v=""/>
    <s v=""/>
    <m/>
    <m/>
    <m/>
    <s v="Mike Lecocq"/>
    <s v="07"/>
    <s v="Corbiere and Sons Contracting1156520220219-6Grader - Cat 12 to 14 or equal- After Jan 103380.94"/>
    <s v="Corbiere and Sons Contracting1156520220219-6Grader - Cat 12 to 14 or equal- After Jan 103380.94INV #165"/>
    <s v="CZ - All Season Access Maintenance"/>
    <s v=""/>
    <x v="4"/>
  </r>
  <r>
    <x v="1"/>
    <n v="6"/>
    <n v="0"/>
    <n v="11624"/>
    <s v="20220301-5"/>
    <n v="53510611"/>
    <s v="Access"/>
    <n v="0"/>
    <s v="Operator - Principle - After Jan 10"/>
    <n v="75"/>
    <n v="11"/>
    <s v="HR"/>
    <s v=""/>
    <s v=""/>
    <s v="0"/>
    <s v="0"/>
    <n v="825"/>
    <n v="107.25"/>
    <n v="932.24999999999989"/>
    <d v="2022-03-01T00:00:00"/>
    <n v="0"/>
    <x v="11"/>
    <d v="2022-03-14T00:00:00"/>
    <n v="178"/>
    <n v="0"/>
    <n v="0"/>
    <s v="Nathan Kyme"/>
    <s v="Winter Access Maintenance"/>
    <m/>
    <s v="VC7556-2019-017"/>
    <s v="929 OF"/>
    <m/>
    <m/>
    <m/>
    <s v="Approved"/>
    <m/>
    <m/>
    <s v="WAM Activities"/>
    <n v="6"/>
    <s v="C219-C236"/>
    <s v="Neys"/>
    <n v="0"/>
    <d v="2022-03-03T00:00:00"/>
    <m/>
    <s v="37"/>
    <d v="2022-03-08T00:00:00"/>
    <s v=""/>
    <s v=""/>
    <m/>
    <m/>
    <m/>
    <s v="Harold Furlong"/>
    <s v="06"/>
    <s v="Corbiere and Sons Contracting1162420220301-5Operator - Principle - After Jan 1011825"/>
    <s v="Corbiere and Sons Contracting1162420220301-5Operator - Principle - After Jan 1011825INV #165"/>
    <s v="CZ - Winter Maintenance"/>
    <s v=""/>
    <x v="5"/>
  </r>
  <r>
    <x v="1"/>
    <n v="6"/>
    <n v="0"/>
    <n v="11624"/>
    <s v="20220301-5"/>
    <n v="53510611"/>
    <s v="Access"/>
    <n v="0"/>
    <s v="L.O.A."/>
    <n v="210"/>
    <n v="1"/>
    <s v="DAY"/>
    <s v=""/>
    <s v=""/>
    <m/>
    <s v="0"/>
    <n v="210"/>
    <n v="27.3"/>
    <n v="237.29999999999998"/>
    <d v="2022-03-01T00:00:00"/>
    <n v="0"/>
    <x v="11"/>
    <d v="2022-03-14T00:00:00"/>
    <n v="178"/>
    <n v="0"/>
    <n v="0"/>
    <s v="Nathan Kyme"/>
    <s v="Winter Access Maintenance"/>
    <m/>
    <s v="VC7556-2019-017"/>
    <s v="929 OF"/>
    <m/>
    <m/>
    <m/>
    <s v="Approved"/>
    <m/>
    <m/>
    <s v="WAM Activities"/>
    <n v="6"/>
    <s v="C219-C236"/>
    <s v="Neys"/>
    <n v="0"/>
    <d v="2022-03-03T00:00:00"/>
    <m/>
    <s v="37"/>
    <d v="2022-03-08T00:00:00"/>
    <s v=""/>
    <s v=""/>
    <m/>
    <m/>
    <m/>
    <s v="Harold Furlong"/>
    <s v="06"/>
    <s v="Corbiere and Sons Contracting1162420220301-5L.O.A.1210"/>
    <s v="Corbiere and Sons Contracting1162420220301-5L.O.A.1210INV #165"/>
    <s v="CZ - Winter Maintenance"/>
    <s v=""/>
    <x v="5"/>
  </r>
  <r>
    <x v="1"/>
    <n v="6"/>
    <n v="0"/>
    <n v="11624"/>
    <s v="20220301-5"/>
    <n v="53510611"/>
    <s v="Access"/>
    <n v="0"/>
    <s v="Light Truck - Pick up- After Jan 10"/>
    <n v="243.75"/>
    <n v="1"/>
    <s v="DAY"/>
    <s v="182.81"/>
    <s v="0"/>
    <s v=""/>
    <s v=""/>
    <n v="243.75"/>
    <n v="31.6875"/>
    <n v="275.4375"/>
    <d v="2022-03-01T00:00:00"/>
    <n v="0"/>
    <x v="11"/>
    <d v="2022-03-14T00:00:00"/>
    <n v="178"/>
    <n v="0"/>
    <n v="0"/>
    <s v="Nathan Kyme"/>
    <s v="Winter Access Maintenance"/>
    <m/>
    <s v="VC7556-2019-017"/>
    <s v="929 OF"/>
    <m/>
    <m/>
    <m/>
    <s v="Approved"/>
    <m/>
    <m/>
    <s v="WAM Activities"/>
    <n v="6"/>
    <s v="C219-C236"/>
    <s v="Neys"/>
    <n v="0"/>
    <d v="2022-03-03T00:00:00"/>
    <m/>
    <s v="37"/>
    <d v="2022-03-08T00:00:00"/>
    <s v=""/>
    <s v=""/>
    <m/>
    <m/>
    <m/>
    <s v="Harold Furlong"/>
    <s v="06"/>
    <s v="Corbiere and Sons Contracting1162420220301-5Light Truck - Pick up- After Jan 101243.75"/>
    <s v="Corbiere and Sons Contracting1162420220301-5Light Truck - Pick up- After Jan 101243.75INV #165"/>
    <s v="CZ - Winter Maintenance"/>
    <s v=""/>
    <x v="5"/>
  </r>
  <r>
    <x v="1"/>
    <n v="6"/>
    <n v="0"/>
    <n v="11624"/>
    <s v="20220301-5"/>
    <n v="53510611"/>
    <s v="Access"/>
    <n v="0"/>
    <s v="Dozer D6 or equal- After Jan 10"/>
    <n v="131.47999999999999"/>
    <n v="10"/>
    <s v="Dynamic"/>
    <s v="0"/>
    <s v="0"/>
    <s v=""/>
    <s v=""/>
    <n v="1314.8"/>
    <n v="170.92400000000001"/>
    <n v="1485.7239999999997"/>
    <d v="2022-03-01T00:00:00"/>
    <n v="0"/>
    <x v="11"/>
    <d v="2022-03-14T00:00:00"/>
    <n v="178"/>
    <n v="0"/>
    <n v="0"/>
    <s v="Nathan Kyme"/>
    <s v="Winter Access Maintenance"/>
    <m/>
    <s v="VC7556-2019-017"/>
    <s v="929 OF"/>
    <m/>
    <m/>
    <m/>
    <s v="Approved"/>
    <m/>
    <m/>
    <s v="WAM Activities"/>
    <n v="6"/>
    <s v="C219-C236"/>
    <s v="Neys"/>
    <n v="0"/>
    <d v="2022-03-03T00:00:00"/>
    <m/>
    <s v="37"/>
    <d v="2022-03-08T00:00:00"/>
    <s v=""/>
    <s v=""/>
    <m/>
    <m/>
    <m/>
    <s v="Harold Furlong"/>
    <s v="06"/>
    <s v="Corbiere and Sons Contracting1162420220301-5Dozer D6 or equal- After Jan 10101314.8"/>
    <s v="Corbiere and Sons Contracting1162420220301-5Dozer D6 or equal- After Jan 10101314.8INV #165"/>
    <s v="CZ - Winter Maintenance"/>
    <s v=""/>
    <x v="5"/>
  </r>
  <r>
    <x v="1"/>
    <n v="6"/>
    <n v="0"/>
    <n v="11623"/>
    <s v="20220301-4"/>
    <n v="53510611"/>
    <s v="Access"/>
    <n v="0"/>
    <s v="Operator - Principle - After Jan 10"/>
    <n v="75"/>
    <n v="11"/>
    <s v="HR"/>
    <s v=""/>
    <s v=""/>
    <s v="0"/>
    <s v="0"/>
    <n v="825"/>
    <n v="107.25"/>
    <n v="932.24999999999989"/>
    <d v="2022-03-01T00:00:00"/>
    <n v="0"/>
    <x v="11"/>
    <d v="2022-03-14T00:00:00"/>
    <n v="178"/>
    <n v="0"/>
    <n v="0"/>
    <s v="Nathan Kyme"/>
    <s v="Winter Access Maintenance"/>
    <m/>
    <s v="VC7556-2019-017"/>
    <s v="929 OF"/>
    <m/>
    <m/>
    <m/>
    <s v="Approved"/>
    <m/>
    <m/>
    <s v="WAM Activities"/>
    <n v="6"/>
    <s v="C171-C185"/>
    <s v="Prairie River"/>
    <n v="0"/>
    <d v="2022-03-03T00:00:00"/>
    <m/>
    <s v="37"/>
    <d v="2022-03-08T00:00:00"/>
    <s v=""/>
    <s v=""/>
    <m/>
    <m/>
    <m/>
    <s v="Harold Furlong"/>
    <s v="06"/>
    <s v="Corbiere and Sons Contracting1162320220301-4Operator - Principle - After Jan 1011825"/>
    <s v="Corbiere and Sons Contracting1162320220301-4Operator - Principle - After Jan 1011825INV #165"/>
    <s v="CZ - Winter Maintenance"/>
    <s v=""/>
    <x v="5"/>
  </r>
  <r>
    <x v="1"/>
    <n v="6"/>
    <n v="0"/>
    <n v="11623"/>
    <s v="20220301-4"/>
    <n v="53510611"/>
    <s v="Access"/>
    <n v="0"/>
    <s v="L.O.A."/>
    <n v="210"/>
    <n v="1"/>
    <s v="DAY"/>
    <s v=""/>
    <s v=""/>
    <m/>
    <s v="0"/>
    <n v="210"/>
    <n v="27.3"/>
    <n v="237.29999999999998"/>
    <d v="2022-03-01T00:00:00"/>
    <n v="0"/>
    <x v="11"/>
    <d v="2022-03-14T00:00:00"/>
    <n v="178"/>
    <n v="0"/>
    <n v="0"/>
    <s v="Nathan Kyme"/>
    <s v="Winter Access Maintenance"/>
    <m/>
    <s v="VC7556-2019-017"/>
    <s v="929 OF"/>
    <m/>
    <m/>
    <m/>
    <s v="Approved"/>
    <m/>
    <m/>
    <s v="WAM Activities"/>
    <n v="6"/>
    <s v="C171-C185"/>
    <s v="Prairie River"/>
    <n v="0"/>
    <d v="2022-03-03T00:00:00"/>
    <m/>
    <s v="37"/>
    <d v="2022-03-08T00:00:00"/>
    <s v=""/>
    <s v=""/>
    <m/>
    <m/>
    <m/>
    <s v="Harold Furlong"/>
    <s v="06"/>
    <s v="Corbiere and Sons Contracting1162320220301-4L.O.A.1210"/>
    <s v="Corbiere and Sons Contracting1162320220301-4L.O.A.1210INV #165"/>
    <s v="CZ - Winter Maintenance"/>
    <s v=""/>
    <x v="5"/>
  </r>
  <r>
    <x v="1"/>
    <n v="6"/>
    <n v="0"/>
    <n v="11623"/>
    <s v="20220301-4"/>
    <n v="53510611"/>
    <s v="Access"/>
    <n v="0"/>
    <s v="Light Truck - Pick up- After Jan 10"/>
    <n v="243.75"/>
    <n v="1"/>
    <s v="DAY"/>
    <s v="182.81"/>
    <s v="0"/>
    <s v=""/>
    <s v=""/>
    <n v="243.75"/>
    <n v="31.6875"/>
    <n v="275.4375"/>
    <d v="2022-03-01T00:00:00"/>
    <n v="0"/>
    <x v="11"/>
    <d v="2022-03-14T00:00:00"/>
    <n v="178"/>
    <n v="0"/>
    <n v="0"/>
    <s v="Nathan Kyme"/>
    <s v="Winter Access Maintenance"/>
    <m/>
    <s v="VC7556-2019-017"/>
    <s v="929 OF"/>
    <m/>
    <m/>
    <m/>
    <s v="Approved"/>
    <m/>
    <m/>
    <s v="WAM Activities"/>
    <n v="6"/>
    <s v="C171-C185"/>
    <s v="Prairie River"/>
    <n v="0"/>
    <d v="2022-03-03T00:00:00"/>
    <m/>
    <s v="37"/>
    <d v="2022-03-08T00:00:00"/>
    <s v=""/>
    <s v=""/>
    <m/>
    <m/>
    <m/>
    <s v="Harold Furlong"/>
    <s v="06"/>
    <s v="Corbiere and Sons Contracting1162320220301-4Light Truck - Pick up- After Jan 101243.75"/>
    <s v="Corbiere and Sons Contracting1162320220301-4Light Truck - Pick up- After Jan 101243.75INV #165"/>
    <s v="CZ - Winter Maintenance"/>
    <s v=""/>
    <x v="5"/>
  </r>
  <r>
    <x v="1"/>
    <n v="6"/>
    <n v="0"/>
    <n v="11623"/>
    <s v="20220301-4"/>
    <n v="53510611"/>
    <s v="Access"/>
    <n v="0"/>
    <s v="Grader - Cat 12 to 14 or equal- After Jan 10"/>
    <n v="126.98"/>
    <n v="10"/>
    <s v="Dynamic"/>
    <s v="0"/>
    <s v="0"/>
    <s v=""/>
    <s v=""/>
    <n v="1269.8"/>
    <n v="165.07400000000001"/>
    <n v="1434.8739999999998"/>
    <d v="2022-03-01T00:00:00"/>
    <n v="0"/>
    <x v="11"/>
    <d v="2022-03-14T00:00:00"/>
    <n v="178"/>
    <n v="0"/>
    <n v="0"/>
    <s v="Nathan Kyme"/>
    <s v="Winter Access Maintenance"/>
    <m/>
    <s v="VC7556-2019-017"/>
    <s v="929 OF"/>
    <m/>
    <m/>
    <m/>
    <s v="Approved"/>
    <m/>
    <m/>
    <s v="WAM Activities"/>
    <n v="6"/>
    <s v="C171-C185"/>
    <s v="Prairie River"/>
    <n v="0"/>
    <d v="2022-03-03T00:00:00"/>
    <m/>
    <s v="37"/>
    <d v="2022-03-08T00:00:00"/>
    <s v=""/>
    <s v=""/>
    <m/>
    <m/>
    <m/>
    <s v="Harold Furlong"/>
    <s v="06"/>
    <s v="Corbiere and Sons Contracting1162320220301-4Grader - Cat 12 to 14 or equal- After Jan 10101269.8"/>
    <s v="Corbiere and Sons Contracting1162320220301-4Grader - Cat 12 to 14 or equal- After Jan 10101269.8INV #165"/>
    <s v="CZ - Winter Maintenance"/>
    <s v=""/>
    <x v="5"/>
  </r>
  <r>
    <x v="1"/>
    <n v="6"/>
    <n v="0"/>
    <n v="11622"/>
    <s v="20220301-3"/>
    <n v="53510611"/>
    <s v="Access"/>
    <n v="0"/>
    <s v="Operator - Principle - After Jan 10"/>
    <n v="75"/>
    <n v="11"/>
    <s v="HR"/>
    <s v=""/>
    <s v=""/>
    <s v="75"/>
    <s v="0"/>
    <n v="825"/>
    <n v="107.25"/>
    <n v="932.24999999999989"/>
    <d v="2022-03-01T00:00:00"/>
    <n v="0"/>
    <x v="11"/>
    <d v="2022-03-14T00:00:00"/>
    <n v="178"/>
    <n v="0"/>
    <n v="0"/>
    <s v="Nathan Kyme"/>
    <s v="Winter Access Maintenance"/>
    <m/>
    <s v="VC7556-2019-017"/>
    <s v="929 OF"/>
    <m/>
    <m/>
    <m/>
    <s v="Approved"/>
    <m/>
    <m/>
    <s v="WAM Activities"/>
    <n v="6"/>
    <s v="C130-C151"/>
    <s v="Lake A"/>
    <n v="0"/>
    <d v="2022-03-03T00:00:00"/>
    <m/>
    <s v="37"/>
    <d v="2022-03-08T00:00:00"/>
    <s v=""/>
    <s v=""/>
    <m/>
    <m/>
    <m/>
    <s v="Harold Furlong"/>
    <s v="06"/>
    <s v="Corbiere and Sons Contracting1162220220301-3Operator - Principle - After Jan 1011825"/>
    <s v="Corbiere and Sons Contracting1162220220301-3Operator - Principle - After Jan 1011825INV #165"/>
    <s v="CZ - Winter Maintenance"/>
    <s v=""/>
    <x v="5"/>
  </r>
  <r>
    <x v="1"/>
    <n v="6"/>
    <n v="0"/>
    <n v="11622"/>
    <s v="20220301-3"/>
    <n v="53510611"/>
    <s v="Access"/>
    <n v="0"/>
    <s v="L.O.A."/>
    <n v="210"/>
    <n v="1"/>
    <s v="DAY"/>
    <s v=""/>
    <s v=""/>
    <m/>
    <s v="0"/>
    <n v="210"/>
    <n v="27.3"/>
    <n v="237.29999999999998"/>
    <d v="2022-03-01T00:00:00"/>
    <n v="0"/>
    <x v="11"/>
    <d v="2022-03-14T00:00:00"/>
    <n v="178"/>
    <n v="0"/>
    <n v="0"/>
    <s v="Nathan Kyme"/>
    <s v="Winter Access Maintenance"/>
    <m/>
    <s v="VC7556-2019-017"/>
    <s v="929 OF"/>
    <m/>
    <m/>
    <m/>
    <s v="Approved"/>
    <m/>
    <m/>
    <s v="WAM Activities"/>
    <n v="6"/>
    <s v="C130-C151"/>
    <s v="Lake A"/>
    <n v="0"/>
    <d v="2022-03-03T00:00:00"/>
    <m/>
    <s v="37"/>
    <d v="2022-03-08T00:00:00"/>
    <s v=""/>
    <s v=""/>
    <m/>
    <m/>
    <m/>
    <s v="Harold Furlong"/>
    <s v="06"/>
    <s v="Corbiere and Sons Contracting1162220220301-3L.O.A.1210"/>
    <s v="Corbiere and Sons Contracting1162220220301-3L.O.A.1210INV #165"/>
    <s v="CZ - Winter Maintenance"/>
    <s v=""/>
    <x v="5"/>
  </r>
  <r>
    <x v="1"/>
    <n v="6"/>
    <n v="0"/>
    <n v="11622"/>
    <s v="20220301-3"/>
    <n v="53510611"/>
    <s v="Access"/>
    <n v="0"/>
    <s v="Light Truck - Pick up- After Jan 10"/>
    <n v="243.75"/>
    <n v="1"/>
    <s v="DAY"/>
    <s v="182.81"/>
    <s v="0"/>
    <s v=""/>
    <s v=""/>
    <n v="243.75"/>
    <n v="31.6875"/>
    <n v="275.4375"/>
    <d v="2022-03-01T00:00:00"/>
    <n v="0"/>
    <x v="11"/>
    <d v="2022-03-14T00:00:00"/>
    <n v="178"/>
    <n v="0"/>
    <n v="0"/>
    <s v="Nathan Kyme"/>
    <s v="Winter Access Maintenance"/>
    <m/>
    <s v="VC7556-2019-017"/>
    <s v="929 OF"/>
    <m/>
    <m/>
    <m/>
    <s v="Approved"/>
    <m/>
    <m/>
    <s v="WAM Activities"/>
    <n v="6"/>
    <s v="C130-C151"/>
    <s v="Lake A"/>
    <n v="0"/>
    <d v="2022-03-03T00:00:00"/>
    <m/>
    <s v="37"/>
    <d v="2022-03-08T00:00:00"/>
    <s v=""/>
    <s v=""/>
    <m/>
    <m/>
    <m/>
    <s v="Harold Furlong"/>
    <s v="06"/>
    <s v="Corbiere and Sons Contracting1162220220301-3Light Truck - Pick up- After Jan 101243.75"/>
    <s v="Corbiere and Sons Contracting1162220220301-3Light Truck - Pick up- After Jan 101243.75INV #165"/>
    <s v="CZ - Winter Maintenance"/>
    <s v=""/>
    <x v="5"/>
  </r>
  <r>
    <x v="1"/>
    <n v="6"/>
    <n v="0"/>
    <n v="11622"/>
    <s v="20220301-3"/>
    <n v="53510611"/>
    <s v="Access"/>
    <n v="0"/>
    <s v="Grader - Cat 12 to 14 or equal- After Jan 10"/>
    <n v="126.98"/>
    <n v="10"/>
    <s v="Dynamic"/>
    <s v="95.24"/>
    <s v="0"/>
    <s v=""/>
    <s v=""/>
    <n v="1269.8"/>
    <n v="165.07400000000001"/>
    <n v="1434.8739999999998"/>
    <d v="2022-03-01T00:00:00"/>
    <n v="0"/>
    <x v="11"/>
    <d v="2022-03-14T00:00:00"/>
    <n v="178"/>
    <n v="0"/>
    <n v="0"/>
    <s v="Nathan Kyme"/>
    <s v="Winter Access Maintenance"/>
    <m/>
    <s v="VC7556-2019-017"/>
    <s v="929 OF"/>
    <m/>
    <m/>
    <m/>
    <s v="Approved"/>
    <m/>
    <m/>
    <s v="WAM Activities"/>
    <n v="6"/>
    <s v="C130-C151"/>
    <s v="Lake A"/>
    <n v="0"/>
    <d v="2022-03-03T00:00:00"/>
    <m/>
    <s v="37"/>
    <d v="2022-03-08T00:00:00"/>
    <s v=""/>
    <s v=""/>
    <m/>
    <m/>
    <m/>
    <s v="Harold Furlong"/>
    <s v="06"/>
    <s v="Corbiere and Sons Contracting1162220220301-3Grader - Cat 12 to 14 or equal- After Jan 10101269.8"/>
    <s v="Corbiere and Sons Contracting1162220220301-3Grader - Cat 12 to 14 or equal- After Jan 10101269.8INV #165"/>
    <s v="CZ - Winter Maintenance"/>
    <s v=""/>
    <x v="5"/>
  </r>
  <r>
    <x v="1"/>
    <n v="6"/>
    <n v="0"/>
    <n v="11620"/>
    <s v="20220228-6"/>
    <n v="53510611"/>
    <s v="Access"/>
    <n v="0"/>
    <s v="Operator - Intermdiate  - After Jan 10"/>
    <n v="70"/>
    <n v="7"/>
    <s v="HR"/>
    <s v=""/>
    <s v=""/>
    <s v="0"/>
    <s v="0"/>
    <n v="490"/>
    <n v="63.7"/>
    <n v="553.69999999999993"/>
    <d v="2022-02-28T00:00:00"/>
    <n v="0"/>
    <x v="11"/>
    <d v="2022-03-14T00:00:00"/>
    <n v="178"/>
    <n v="0"/>
    <n v="0"/>
    <s v="Nathan Kyme"/>
    <s v="Winter Access Maintenance"/>
    <m/>
    <s v="VC7556-2019-017"/>
    <s v="929 OF"/>
    <m/>
    <m/>
    <m/>
    <s v="Approved"/>
    <m/>
    <m/>
    <s v="WAM Activities"/>
    <n v="6"/>
    <s v="C257-C267"/>
    <s v="Hare Lake Creek"/>
    <n v="0"/>
    <d v="2022-03-03T00:00:00"/>
    <m/>
    <s v="37"/>
    <d v="2022-03-05T00:00:00"/>
    <s v=""/>
    <s v=""/>
    <m/>
    <m/>
    <m/>
    <s v="Harold Furlong"/>
    <s v="06"/>
    <s v="Corbiere and Sons Contracting1162020220228-6Operator - Intermdiate  - After Jan 107490"/>
    <s v="Corbiere and Sons Contracting1162020220228-6Operator - Intermdiate  - After Jan 107490INV #165"/>
    <s v="CZ - Winter Maintenance"/>
    <s v=""/>
    <x v="5"/>
  </r>
  <r>
    <x v="1"/>
    <n v="6"/>
    <n v="0"/>
    <n v="11620"/>
    <s v="20220228-6"/>
    <n v="53510611"/>
    <s v="Access"/>
    <n v="0"/>
    <s v="L.O.A."/>
    <n v="210"/>
    <n v="1"/>
    <s v="DAY"/>
    <s v=""/>
    <s v=""/>
    <s v="0"/>
    <s v="0"/>
    <n v="210"/>
    <n v="27.3"/>
    <n v="237.29999999999998"/>
    <d v="2022-02-28T00:00:00"/>
    <n v="0"/>
    <x v="11"/>
    <d v="2022-03-14T00:00:00"/>
    <n v="178"/>
    <n v="0"/>
    <n v="0"/>
    <s v="Nathan Kyme"/>
    <s v="Winter Access Maintenance"/>
    <m/>
    <s v="VC7556-2019-017"/>
    <s v="929 OF"/>
    <m/>
    <m/>
    <m/>
    <s v="Approved"/>
    <m/>
    <m/>
    <s v="WAM Activities"/>
    <n v="6"/>
    <s v="C257-C267"/>
    <s v="Hare Lake Creek"/>
    <n v="0"/>
    <d v="2022-03-03T00:00:00"/>
    <m/>
    <s v="37"/>
    <d v="2022-03-05T00:00:00"/>
    <s v=""/>
    <s v=""/>
    <m/>
    <m/>
    <m/>
    <s v="Harold Furlong"/>
    <s v="06"/>
    <s v="Corbiere and Sons Contracting1162020220228-6L.O.A.1210"/>
    <s v="Corbiere and Sons Contracting1162020220228-6L.O.A.1210INV #165"/>
    <s v="CZ - Winter Maintenance"/>
    <s v=""/>
    <x v="5"/>
  </r>
  <r>
    <x v="1"/>
    <n v="6"/>
    <n v="0"/>
    <n v="11620"/>
    <s v="20220228-6"/>
    <n v="53510611"/>
    <s v="Access"/>
    <n v="0"/>
    <s v="Pickup w/ plow and sander"/>
    <n v="80"/>
    <n v="7"/>
    <m/>
    <s v="0"/>
    <s v="0"/>
    <s v=""/>
    <s v=""/>
    <n v="560"/>
    <n v="72.8"/>
    <n v="632.79999999999995"/>
    <d v="2022-02-28T00:00:00"/>
    <n v="0"/>
    <x v="11"/>
    <d v="2022-03-14T00:00:00"/>
    <n v="178"/>
    <n v="0"/>
    <n v="0"/>
    <s v="Nathan Kyme"/>
    <s v="Winter Access Maintenance"/>
    <m/>
    <s v="VC7556-2019-017"/>
    <s v="929 OF"/>
    <m/>
    <m/>
    <m/>
    <s v="Approved"/>
    <m/>
    <m/>
    <s v="WAM Activities"/>
    <n v="6"/>
    <s v="C257-C267"/>
    <s v="Hare Lake Creek"/>
    <n v="0"/>
    <d v="2022-03-03T00:00:00"/>
    <m/>
    <s v="37"/>
    <d v="2022-03-05T00:00:00"/>
    <s v=""/>
    <s v=""/>
    <m/>
    <m/>
    <m/>
    <s v="Harold Furlong"/>
    <s v="06"/>
    <s v="Corbiere and Sons Contracting1162020220228-6Pickup w/ plow and sander7560"/>
    <s v="Corbiere and Sons Contracting1162020220228-6Pickup w/ plow and sander7560INV #165"/>
    <s v="CZ - Winter Maintenance"/>
    <s v=""/>
    <x v="5"/>
  </r>
  <r>
    <x v="1"/>
    <n v="6"/>
    <n v="0"/>
    <n v="11619"/>
    <s v="20220228-5"/>
    <n v="53510611"/>
    <s v="Access"/>
    <n v="0"/>
    <s v="Operator - Principle - After Jan 10"/>
    <n v="75"/>
    <n v="5"/>
    <s v="HR"/>
    <s v=""/>
    <s v=""/>
    <s v="75"/>
    <s v="0"/>
    <n v="375"/>
    <n v="48.75"/>
    <n v="423.74999999999994"/>
    <d v="2022-02-28T00:00:00"/>
    <n v="0"/>
    <x v="11"/>
    <d v="2022-03-14T00:00:00"/>
    <n v="178"/>
    <n v="0"/>
    <n v="0"/>
    <s v="Nathan Kyme"/>
    <s v="Winter Access Maintenance"/>
    <m/>
    <s v="VC7556-2019-017"/>
    <s v="929 OF"/>
    <m/>
    <m/>
    <m/>
    <s v="Approved"/>
    <m/>
    <m/>
    <s v="WAM Activities"/>
    <n v="6"/>
    <s v="C219-C236"/>
    <s v="Neys"/>
    <n v="0"/>
    <d v="2022-03-03T00:00:00"/>
    <m/>
    <s v="37"/>
    <d v="2022-03-08T00:00:00"/>
    <s v=""/>
    <s v=""/>
    <m/>
    <m/>
    <m/>
    <s v="Harold Furlong"/>
    <s v="06"/>
    <s v="Corbiere and Sons Contracting1161920220228-5Operator - Principle - After Jan 105375"/>
    <s v="Corbiere and Sons Contracting1161920220228-5Operator - Principle - After Jan 105375INV #165"/>
    <s v="CZ - Winter Maintenance"/>
    <s v=""/>
    <x v="5"/>
  </r>
  <r>
    <x v="1"/>
    <n v="6"/>
    <n v="0"/>
    <n v="11619"/>
    <s v="20220228-5"/>
    <n v="53510611"/>
    <s v="Access"/>
    <n v="0"/>
    <s v="Dozer D6 or equal- After Jan 10"/>
    <n v="131.47999999999999"/>
    <n v="4"/>
    <s v="Dynamic"/>
    <s v="98.61"/>
    <s v="0"/>
    <s v=""/>
    <s v=""/>
    <n v="525.91999999999996"/>
    <n v="68.369599999999991"/>
    <n v="594.28959999999995"/>
    <d v="2022-02-28T00:00:00"/>
    <n v="0"/>
    <x v="11"/>
    <d v="2022-03-14T00:00:00"/>
    <n v="178"/>
    <n v="0"/>
    <n v="0"/>
    <s v="Nathan Kyme"/>
    <s v="Winter Access Maintenance"/>
    <m/>
    <s v="VC7556-2019-017"/>
    <s v="929 OF"/>
    <m/>
    <m/>
    <m/>
    <s v="Approved"/>
    <m/>
    <m/>
    <s v="WAM Activities"/>
    <n v="6"/>
    <s v="C219-C236"/>
    <s v="Neys"/>
    <n v="0"/>
    <d v="2022-03-03T00:00:00"/>
    <m/>
    <s v="37"/>
    <d v="2022-03-08T00:00:00"/>
    <s v=""/>
    <s v=""/>
    <m/>
    <m/>
    <m/>
    <s v="Harold Furlong"/>
    <s v="06"/>
    <s v="Corbiere and Sons Contracting1161920220228-5Dozer D6 or equal- After Jan 104525.92"/>
    <s v="Corbiere and Sons Contracting1161920220228-5Dozer D6 or equal- After Jan 104525.92INV #165"/>
    <s v="CZ - Winter Maintenance"/>
    <s v=""/>
    <x v="5"/>
  </r>
  <r>
    <x v="1"/>
    <n v="6"/>
    <n v="0"/>
    <n v="11618"/>
    <s v="20220228-4"/>
    <n v="53510611"/>
    <s v="Access"/>
    <n v="0"/>
    <s v="Operator - Principle - After Jan 10"/>
    <n v="75"/>
    <n v="11"/>
    <s v="HR"/>
    <s v=""/>
    <s v=""/>
    <s v="0"/>
    <s v="0"/>
    <n v="825"/>
    <n v="107.25"/>
    <n v="932.24999999999989"/>
    <d v="2022-02-28T00:00:00"/>
    <n v="0"/>
    <x v="11"/>
    <d v="2022-03-14T00:00:00"/>
    <n v="178"/>
    <n v="0"/>
    <n v="0"/>
    <s v="Nathan Kyme"/>
    <s v="Winter Access Maintenance"/>
    <m/>
    <s v="VC7556-2019-017"/>
    <s v="929 OF"/>
    <m/>
    <m/>
    <m/>
    <s v="Approved"/>
    <m/>
    <m/>
    <s v="WAM Activities"/>
    <n v="6"/>
    <s v="C171-C185"/>
    <s v="Prairie River"/>
    <n v="0"/>
    <d v="2022-03-03T00:00:00"/>
    <m/>
    <s v="37"/>
    <d v="2022-03-08T00:00:00"/>
    <s v=""/>
    <s v=""/>
    <m/>
    <m/>
    <m/>
    <s v="Harold Furlong"/>
    <s v="06"/>
    <s v="Corbiere and Sons Contracting1161820220228-4Operator - Principle - After Jan 1011825"/>
    <s v="Corbiere and Sons Contracting1161820220228-4Operator - Principle - After Jan 1011825INV #165"/>
    <s v="CZ - Winter Maintenance"/>
    <s v=""/>
    <x v="5"/>
  </r>
  <r>
    <x v="1"/>
    <n v="6"/>
    <n v="0"/>
    <n v="11618"/>
    <s v="20220228-4"/>
    <n v="53510611"/>
    <s v="Access"/>
    <n v="0"/>
    <s v="L.O.A."/>
    <n v="210"/>
    <n v="1"/>
    <s v="DAY"/>
    <s v=""/>
    <s v=""/>
    <m/>
    <s v="0"/>
    <n v="210"/>
    <n v="27.3"/>
    <n v="237.29999999999998"/>
    <d v="2022-02-28T00:00:00"/>
    <n v="0"/>
    <x v="11"/>
    <d v="2022-03-14T00:00:00"/>
    <n v="178"/>
    <n v="0"/>
    <n v="0"/>
    <s v="Nathan Kyme"/>
    <s v="Winter Access Maintenance"/>
    <m/>
    <s v="VC7556-2019-017"/>
    <s v="929 OF"/>
    <m/>
    <m/>
    <m/>
    <s v="Approved"/>
    <m/>
    <m/>
    <s v="WAM Activities"/>
    <n v="6"/>
    <s v="C171-C185"/>
    <s v="Prairie River"/>
    <n v="0"/>
    <d v="2022-03-03T00:00:00"/>
    <m/>
    <s v="37"/>
    <d v="2022-03-08T00:00:00"/>
    <s v=""/>
    <s v=""/>
    <m/>
    <m/>
    <m/>
    <s v="Harold Furlong"/>
    <s v="06"/>
    <s v="Corbiere and Sons Contracting1161820220228-4L.O.A.1210"/>
    <s v="Corbiere and Sons Contracting1161820220228-4L.O.A.1210INV #165"/>
    <s v="CZ - Winter Maintenance"/>
    <s v=""/>
    <x v="5"/>
  </r>
  <r>
    <x v="1"/>
    <n v="6"/>
    <n v="0"/>
    <n v="11618"/>
    <s v="20220228-4"/>
    <n v="53510611"/>
    <s v="Access"/>
    <n v="0"/>
    <s v="Light Truck - Pick up- After Jan 10"/>
    <n v="243.75"/>
    <n v="1"/>
    <s v="DAY"/>
    <s v="182.81"/>
    <s v="0"/>
    <s v=""/>
    <s v=""/>
    <n v="243.75"/>
    <n v="31.6875"/>
    <n v="275.4375"/>
    <d v="2022-02-28T00:00:00"/>
    <n v="0"/>
    <x v="11"/>
    <d v="2022-03-14T00:00:00"/>
    <n v="178"/>
    <n v="0"/>
    <n v="0"/>
    <s v="Nathan Kyme"/>
    <s v="Winter Access Maintenance"/>
    <m/>
    <s v="VC7556-2019-017"/>
    <s v="929 OF"/>
    <m/>
    <m/>
    <m/>
    <s v="Approved"/>
    <m/>
    <m/>
    <s v="WAM Activities"/>
    <n v="6"/>
    <s v="C171-C185"/>
    <s v="Prairie River"/>
    <n v="0"/>
    <d v="2022-03-03T00:00:00"/>
    <m/>
    <s v="37"/>
    <d v="2022-03-08T00:00:00"/>
    <s v=""/>
    <s v=""/>
    <m/>
    <m/>
    <m/>
    <s v="Harold Furlong"/>
    <s v="06"/>
    <s v="Corbiere and Sons Contracting1161820220228-4Light Truck - Pick up- After Jan 101243.75"/>
    <s v="Corbiere and Sons Contracting1161820220228-4Light Truck - Pick up- After Jan 101243.75INV #165"/>
    <s v="CZ - Winter Maintenance"/>
    <s v=""/>
    <x v="5"/>
  </r>
  <r>
    <x v="1"/>
    <n v="6"/>
    <n v="0"/>
    <n v="11618"/>
    <s v="20220228-4"/>
    <n v="53510611"/>
    <s v="Access"/>
    <n v="0"/>
    <s v="Grader - Cat 12 to 14 or equal- After Jan 10"/>
    <n v="126.98"/>
    <n v="10"/>
    <s v="Dynamic"/>
    <s v="0"/>
    <s v="0"/>
    <s v=""/>
    <s v=""/>
    <n v="1269.8"/>
    <n v="165.07400000000001"/>
    <n v="1434.8739999999998"/>
    <d v="2022-02-28T00:00:00"/>
    <n v="0"/>
    <x v="11"/>
    <d v="2022-03-14T00:00:00"/>
    <n v="178"/>
    <n v="0"/>
    <n v="0"/>
    <s v="Nathan Kyme"/>
    <s v="Winter Access Maintenance"/>
    <m/>
    <s v="VC7556-2019-017"/>
    <s v="929 OF"/>
    <m/>
    <m/>
    <m/>
    <s v="Approved"/>
    <m/>
    <m/>
    <s v="WAM Activities"/>
    <n v="6"/>
    <s v="C171-C185"/>
    <s v="Prairie River"/>
    <n v="0"/>
    <d v="2022-03-03T00:00:00"/>
    <m/>
    <s v="37"/>
    <d v="2022-03-08T00:00:00"/>
    <s v=""/>
    <s v=""/>
    <m/>
    <m/>
    <m/>
    <s v="Harold Furlong"/>
    <s v="06"/>
    <s v="Corbiere and Sons Contracting1161820220228-4Grader - Cat 12 to 14 or equal- After Jan 10101269.8"/>
    <s v="Corbiere and Sons Contracting1161820220228-4Grader - Cat 12 to 14 or equal- After Jan 10101269.8INV #165"/>
    <s v="CZ - Winter Maintenance"/>
    <s v=""/>
    <x v="5"/>
  </r>
  <r>
    <x v="1"/>
    <n v="6"/>
    <n v="0"/>
    <n v="11617"/>
    <s v="20220228-3"/>
    <n v="53510611"/>
    <s v="Access"/>
    <n v="0"/>
    <s v="Driver - AZ - After Jan 10"/>
    <n v="70"/>
    <n v="8.5"/>
    <s v="HR"/>
    <s v=""/>
    <s v=""/>
    <s v="0"/>
    <s v="0"/>
    <n v="595"/>
    <n v="77.350000000000009"/>
    <n v="672.34999999999991"/>
    <d v="2022-02-28T00:00:00"/>
    <n v="0"/>
    <x v="11"/>
    <d v="2022-03-14T00:00:00"/>
    <n v="178"/>
    <n v="0"/>
    <n v="0"/>
    <s v="Nathan Kyme"/>
    <s v="Winter Access Maintenance"/>
    <m/>
    <s v="VC7556-2019-017"/>
    <s v="929 OF"/>
    <m/>
    <m/>
    <m/>
    <s v="Approved"/>
    <m/>
    <m/>
    <s v="WAM Activities"/>
    <n v="6"/>
    <s v="C130-C151"/>
    <s v="Lake A"/>
    <n v="0"/>
    <d v="2022-03-03T00:00:00"/>
    <m/>
    <s v="37"/>
    <d v="2022-03-08T00:00:00"/>
    <s v=""/>
    <s v=""/>
    <m/>
    <m/>
    <m/>
    <s v="Harold Furlong"/>
    <s v="06"/>
    <s v="Corbiere and Sons Contracting1161720220228-3Driver - AZ - After Jan 108.5595"/>
    <s v="Corbiere and Sons Contracting1161720220228-3Driver - AZ - After Jan 108.5595INV #165"/>
    <s v="CZ - Winter Maintenance"/>
    <s v=""/>
    <x v="5"/>
  </r>
  <r>
    <x v="1"/>
    <n v="6"/>
    <n v="0"/>
    <n v="11617"/>
    <s v="20220228-3"/>
    <n v="53510611"/>
    <s v="Access"/>
    <n v="0"/>
    <s v="Operator - Principle - After Jan 10"/>
    <n v="75"/>
    <n v="12"/>
    <s v="HR"/>
    <s v=""/>
    <s v=""/>
    <s v="0"/>
    <s v="0"/>
    <n v="900"/>
    <n v="117"/>
    <n v="1016.9999999999999"/>
    <d v="2022-02-28T00:00:00"/>
    <n v="0"/>
    <x v="11"/>
    <d v="2022-03-14T00:00:00"/>
    <n v="178"/>
    <n v="0"/>
    <n v="0"/>
    <s v="Nathan Kyme"/>
    <s v="Winter Access Maintenance"/>
    <m/>
    <s v="VC7556-2019-017"/>
    <s v="929 OF"/>
    <m/>
    <m/>
    <m/>
    <s v="Approved"/>
    <m/>
    <m/>
    <s v="WAM Activities"/>
    <n v="6"/>
    <s v="C130-C151"/>
    <s v="Lake A"/>
    <n v="0"/>
    <d v="2022-03-03T00:00:00"/>
    <m/>
    <s v="37"/>
    <d v="2022-03-08T00:00:00"/>
    <s v=""/>
    <s v=""/>
    <m/>
    <m/>
    <m/>
    <s v="Harold Furlong"/>
    <s v="06"/>
    <s v="Corbiere and Sons Contracting1161720220228-3Operator - Principle - After Jan 1012900"/>
    <s v="Corbiere and Sons Contracting1161720220228-3Operator - Principle - After Jan 1012900INV #165"/>
    <s v="CZ - Winter Maintenance"/>
    <s v=""/>
    <x v="5"/>
  </r>
  <r>
    <x v="1"/>
    <n v="6"/>
    <n v="0"/>
    <n v="11617"/>
    <s v="20220228-3"/>
    <n v="53510611"/>
    <s v="Access"/>
    <n v="0"/>
    <s v="Operator - Principle - After Jan 10"/>
    <n v="75"/>
    <n v="6"/>
    <s v="HR"/>
    <s v=""/>
    <s v=""/>
    <s v="0"/>
    <s v="0"/>
    <n v="450"/>
    <n v="58.5"/>
    <n v="508.49999999999994"/>
    <d v="2022-02-28T00:00:00"/>
    <n v="0"/>
    <x v="11"/>
    <d v="2022-03-14T00:00:00"/>
    <n v="178"/>
    <n v="0"/>
    <n v="0"/>
    <s v="Nathan Kyme"/>
    <s v="Winter Access Maintenance"/>
    <m/>
    <s v="VC7556-2019-017"/>
    <s v="929 OF"/>
    <m/>
    <m/>
    <m/>
    <s v="Approved"/>
    <m/>
    <m/>
    <s v="WAM Activities"/>
    <n v="6"/>
    <s v="C130-C151"/>
    <s v="Lake A"/>
    <n v="0"/>
    <d v="2022-03-03T00:00:00"/>
    <m/>
    <s v="37"/>
    <d v="2022-03-08T00:00:00"/>
    <s v=""/>
    <s v=""/>
    <m/>
    <m/>
    <m/>
    <s v="Harold Furlong"/>
    <s v="06"/>
    <s v="Corbiere and Sons Contracting1161720220228-3Operator - Principle - After Jan 106450"/>
    <s v="Corbiere and Sons Contracting1161720220228-3Operator - Principle - After Jan 106450INV #165"/>
    <s v="CZ - Winter Maintenance"/>
    <s v=""/>
    <x v="5"/>
  </r>
  <r>
    <x v="1"/>
    <n v="6"/>
    <n v="0"/>
    <n v="11617"/>
    <s v="20220228-3"/>
    <n v="53510611"/>
    <s v="Access"/>
    <n v="0"/>
    <s v="Operator - Principle - After Jan 10"/>
    <n v="75"/>
    <n v="11"/>
    <s v="HR"/>
    <s v=""/>
    <s v=""/>
    <s v="0"/>
    <s v="0"/>
    <n v="825"/>
    <n v="107.25"/>
    <n v="932.24999999999989"/>
    <d v="2022-02-28T00:00:00"/>
    <n v="0"/>
    <x v="11"/>
    <d v="2022-03-14T00:00:00"/>
    <n v="178"/>
    <n v="0"/>
    <n v="0"/>
    <s v="Nathan Kyme"/>
    <s v="Winter Access Maintenance"/>
    <m/>
    <s v="VC7556-2019-017"/>
    <s v="929 OF"/>
    <m/>
    <m/>
    <m/>
    <s v="Approved"/>
    <m/>
    <m/>
    <s v="WAM Activities"/>
    <n v="6"/>
    <s v="C130-C151"/>
    <s v="Lake A"/>
    <n v="0"/>
    <d v="2022-03-03T00:00:00"/>
    <m/>
    <s v="37"/>
    <d v="2022-03-08T00:00:00"/>
    <s v=""/>
    <s v=""/>
    <m/>
    <m/>
    <m/>
    <s v="Harold Furlong"/>
    <s v="06"/>
    <s v="Corbiere and Sons Contracting1161720220228-3Operator - Principle - After Jan 1011825"/>
    <s v="Corbiere and Sons Contracting1161720220228-3Operator - Principle - After Jan 1011825INV #165"/>
    <s v="CZ - Winter Maintenance"/>
    <s v=""/>
    <x v="5"/>
  </r>
  <r>
    <x v="1"/>
    <n v="6"/>
    <n v="0"/>
    <n v="11617"/>
    <s v="20220228-3"/>
    <n v="53510611"/>
    <s v="Access"/>
    <n v="0"/>
    <s v="L.O.A."/>
    <n v="210"/>
    <n v="4"/>
    <s v="DAY"/>
    <s v=""/>
    <s v=""/>
    <m/>
    <s v="0"/>
    <n v="840"/>
    <n v="109.2"/>
    <n v="949.19999999999993"/>
    <d v="2022-02-28T00:00:00"/>
    <n v="0"/>
    <x v="11"/>
    <d v="2022-03-14T00:00:00"/>
    <n v="178"/>
    <n v="0"/>
    <n v="0"/>
    <s v="Nathan Kyme"/>
    <s v="Winter Access Maintenance"/>
    <m/>
    <s v="VC7556-2019-017"/>
    <s v="929 OF"/>
    <m/>
    <m/>
    <m/>
    <s v="Approved"/>
    <m/>
    <m/>
    <s v="WAM Activities"/>
    <n v="6"/>
    <s v="C130-C151"/>
    <s v="Lake A"/>
    <n v="0"/>
    <d v="2022-03-03T00:00:00"/>
    <m/>
    <s v="37"/>
    <d v="2022-03-08T00:00:00"/>
    <s v=""/>
    <s v=""/>
    <m/>
    <m/>
    <m/>
    <s v="Harold Furlong"/>
    <s v="06"/>
    <s v="Corbiere and Sons Contracting1161720220228-3L.O.A.4840"/>
    <s v="Corbiere and Sons Contracting1161720220228-3L.O.A.4840INV #165"/>
    <s v="CZ - Winter Maintenance"/>
    <s v=""/>
    <x v="5"/>
  </r>
  <r>
    <x v="1"/>
    <n v="6"/>
    <n v="0"/>
    <n v="11617"/>
    <s v="20220228-3"/>
    <n v="53510611"/>
    <s v="Access"/>
    <n v="0"/>
    <s v="Pickup w/ plow and sander"/>
    <n v="80"/>
    <n v="5"/>
    <m/>
    <s v="0"/>
    <s v="0"/>
    <s v=""/>
    <s v=""/>
    <n v="400"/>
    <n v="52"/>
    <n v="451.99999999999994"/>
    <d v="2022-02-28T00:00:00"/>
    <n v="0"/>
    <x v="11"/>
    <d v="2022-03-14T00:00:00"/>
    <n v="178"/>
    <n v="0"/>
    <n v="0"/>
    <s v="Nathan Kyme"/>
    <s v="Winter Access Maintenance"/>
    <m/>
    <s v="VC7556-2019-017"/>
    <s v="929 OF"/>
    <m/>
    <m/>
    <m/>
    <s v="Approved"/>
    <m/>
    <m/>
    <s v="WAM Activities"/>
    <n v="6"/>
    <s v="C130-C151"/>
    <s v="Lake A"/>
    <n v="0"/>
    <d v="2022-03-03T00:00:00"/>
    <m/>
    <s v="37"/>
    <d v="2022-03-08T00:00:00"/>
    <s v=""/>
    <s v=""/>
    <m/>
    <m/>
    <m/>
    <s v="Harold Furlong"/>
    <s v="06"/>
    <s v="Corbiere and Sons Contracting1161720220228-3Pickup w/ plow and sander5400"/>
    <s v="Corbiere and Sons Contracting1161720220228-3Pickup w/ plow and sander5400INV #165"/>
    <s v="CZ - Winter Maintenance"/>
    <s v=""/>
    <x v="5"/>
  </r>
  <r>
    <x v="1"/>
    <n v="6"/>
    <n v="0"/>
    <n v="11617"/>
    <s v="20220228-3"/>
    <n v="53510611"/>
    <s v="Access"/>
    <n v="0"/>
    <s v="Tractor Trailer - 60 Ton- After Jan 10"/>
    <n v="122.39"/>
    <n v="8.5"/>
    <s v="Dynamic"/>
    <s v="0"/>
    <s v="0"/>
    <s v=""/>
    <s v=""/>
    <n v="1040.3150000000001"/>
    <n v="135.24095"/>
    <n v="1175.5559499999999"/>
    <d v="2022-02-28T00:00:00"/>
    <n v="0"/>
    <x v="11"/>
    <d v="2022-03-14T00:00:00"/>
    <n v="178"/>
    <n v="0"/>
    <n v="0"/>
    <s v="Nathan Kyme"/>
    <s v="Winter Access Maintenance"/>
    <m/>
    <s v="VC7556-2019-017"/>
    <s v="929 OF"/>
    <m/>
    <m/>
    <m/>
    <s v="Approved"/>
    <m/>
    <m/>
    <s v="WAM Activities"/>
    <n v="6"/>
    <s v="C130-C151"/>
    <s v="Lake A"/>
    <n v="0"/>
    <d v="2022-03-03T00:00:00"/>
    <m/>
    <s v="37"/>
    <d v="2022-03-08T00:00:00"/>
    <s v=""/>
    <s v=""/>
    <m/>
    <m/>
    <m/>
    <s v="Harold Furlong"/>
    <s v="06"/>
    <s v="Corbiere and Sons Contracting1161720220228-3Tractor Trailer - 60 Ton- After Jan 108.51040.315"/>
    <s v="Corbiere and Sons Contracting1161720220228-3Tractor Trailer - 60 Ton- After Jan 108.51040.315INV #165"/>
    <s v="CZ - Winter Maintenance"/>
    <s v=""/>
    <x v="5"/>
  </r>
  <r>
    <x v="1"/>
    <n v="6"/>
    <n v="0"/>
    <n v="11617"/>
    <s v="20220228-3"/>
    <n v="53510611"/>
    <s v="Access"/>
    <n v="0"/>
    <s v="Light Truck - Pick up- After Jan 10"/>
    <n v="243.75"/>
    <n v="1"/>
    <s v="DAY"/>
    <s v="0"/>
    <s v="0"/>
    <s v=""/>
    <s v=""/>
    <n v="243.75"/>
    <n v="31.6875"/>
    <n v="275.4375"/>
    <d v="2022-02-28T00:00:00"/>
    <n v="0"/>
    <x v="11"/>
    <d v="2022-03-14T00:00:00"/>
    <n v="178"/>
    <n v="0"/>
    <n v="0"/>
    <s v="Nathan Kyme"/>
    <s v="Winter Access Maintenance"/>
    <m/>
    <s v="VC7556-2019-017"/>
    <s v="929 OF"/>
    <m/>
    <m/>
    <m/>
    <s v="Approved"/>
    <m/>
    <m/>
    <s v="WAM Activities"/>
    <n v="6"/>
    <s v="C130-C151"/>
    <s v="Lake A"/>
    <n v="0"/>
    <d v="2022-03-03T00:00:00"/>
    <m/>
    <s v="37"/>
    <d v="2022-03-08T00:00:00"/>
    <s v=""/>
    <s v=""/>
    <m/>
    <m/>
    <m/>
    <s v="Harold Furlong"/>
    <s v="06"/>
    <s v="Corbiere and Sons Contracting1161720220228-3Light Truck - Pick up- After Jan 101243.75"/>
    <s v="Corbiere and Sons Contracting1161720220228-3Light Truck - Pick up- After Jan 101243.75INV #165"/>
    <s v="CZ - Winter Maintenance"/>
    <s v=""/>
    <x v="5"/>
  </r>
  <r>
    <x v="1"/>
    <n v="6"/>
    <n v="0"/>
    <n v="11617"/>
    <s v="20220228-3"/>
    <n v="53510611"/>
    <s v="Access"/>
    <n v="0"/>
    <s v="Light Truck - Pick up- After Jan 10"/>
    <n v="243.75"/>
    <n v="1"/>
    <s v="DAY"/>
    <s v="0"/>
    <s v="0"/>
    <s v=""/>
    <s v=""/>
    <n v="243.75"/>
    <n v="31.6875"/>
    <n v="275.4375"/>
    <d v="2022-02-28T00:00:00"/>
    <n v="0"/>
    <x v="11"/>
    <d v="2022-03-14T00:00:00"/>
    <n v="178"/>
    <n v="0"/>
    <n v="0"/>
    <s v="Nathan Kyme"/>
    <s v="Winter Access Maintenance"/>
    <m/>
    <s v="VC7556-2019-017"/>
    <s v="929 OF"/>
    <m/>
    <m/>
    <m/>
    <s v="Approved"/>
    <m/>
    <m/>
    <s v="WAM Activities"/>
    <n v="6"/>
    <s v="C130-C151"/>
    <s v="Lake A"/>
    <n v="0"/>
    <d v="2022-03-03T00:00:00"/>
    <m/>
    <s v="37"/>
    <d v="2022-03-08T00:00:00"/>
    <s v=""/>
    <s v=""/>
    <m/>
    <m/>
    <m/>
    <s v="Harold Furlong"/>
    <s v="06"/>
    <s v="Corbiere and Sons Contracting1161720220228-3Light Truck - Pick up- After Jan 101243.75"/>
    <s v="Corbiere and Sons Contracting1161720220228-3Light Truck - Pick up- After Jan 101243.75INV #165"/>
    <s v="CZ - Winter Maintenance"/>
    <s v=""/>
    <x v="5"/>
  </r>
  <r>
    <x v="1"/>
    <n v="6"/>
    <n v="0"/>
    <n v="11617"/>
    <s v="20220228-3"/>
    <n v="53510611"/>
    <s v="Access"/>
    <n v="0"/>
    <s v="Grader - Cat 12 to 14 or equal- After Jan 10"/>
    <n v="126.98"/>
    <n v="6.5"/>
    <s v="Dynamic"/>
    <s v="0"/>
    <s v="0"/>
    <s v=""/>
    <s v=""/>
    <n v="825.37"/>
    <n v="107.29810000000001"/>
    <n v="932.66809999999987"/>
    <d v="2022-02-28T00:00:00"/>
    <n v="0"/>
    <x v="11"/>
    <d v="2022-03-14T00:00:00"/>
    <n v="178"/>
    <n v="0"/>
    <n v="0"/>
    <s v="Nathan Kyme"/>
    <s v="Winter Access Maintenance"/>
    <m/>
    <s v="VC7556-2019-017"/>
    <s v="929 OF"/>
    <m/>
    <m/>
    <m/>
    <s v="Approved"/>
    <m/>
    <m/>
    <s v="WAM Activities"/>
    <n v="6"/>
    <s v="C130-C151"/>
    <s v="Lake A"/>
    <n v="0"/>
    <d v="2022-03-03T00:00:00"/>
    <m/>
    <s v="37"/>
    <d v="2022-03-08T00:00:00"/>
    <s v=""/>
    <s v=""/>
    <m/>
    <m/>
    <m/>
    <s v="Harold Furlong"/>
    <s v="06"/>
    <s v="Corbiere and Sons Contracting1161720220228-3Grader - Cat 12 to 14 or equal- After Jan 106.5825.37"/>
    <s v="Corbiere and Sons Contracting1161720220228-3Grader - Cat 12 to 14 or equal- After Jan 106.5825.37INV #165"/>
    <s v="CZ - Winter Maintenance"/>
    <s v=""/>
    <x v="5"/>
  </r>
  <r>
    <x v="1"/>
    <n v="6"/>
    <n v="0"/>
    <n v="11617"/>
    <s v="20220228-3"/>
    <n v="53510611"/>
    <s v="Access"/>
    <n v="0"/>
    <s v="Dozer D6 or equal- After Jan 10"/>
    <n v="131.47999999999999"/>
    <n v="4"/>
    <s v="Dynamic"/>
    <s v="0"/>
    <s v="0"/>
    <s v=""/>
    <s v=""/>
    <n v="525.91999999999996"/>
    <n v="68.369599999999991"/>
    <n v="594.28959999999995"/>
    <d v="2022-02-28T00:00:00"/>
    <n v="0"/>
    <x v="11"/>
    <d v="2022-03-14T00:00:00"/>
    <n v="178"/>
    <n v="0"/>
    <n v="0"/>
    <s v="Nathan Kyme"/>
    <s v="Winter Access Maintenance"/>
    <m/>
    <s v="VC7556-2019-017"/>
    <s v="929 OF"/>
    <m/>
    <m/>
    <m/>
    <s v="Approved"/>
    <m/>
    <m/>
    <s v="WAM Activities"/>
    <n v="6"/>
    <s v="C130-C151"/>
    <s v="Lake A"/>
    <n v="0"/>
    <d v="2022-03-03T00:00:00"/>
    <m/>
    <s v="37"/>
    <d v="2022-03-08T00:00:00"/>
    <s v=""/>
    <s v=""/>
    <m/>
    <m/>
    <m/>
    <s v="Harold Furlong"/>
    <s v="06"/>
    <s v="Corbiere and Sons Contracting1161720220228-3Dozer D6 or equal- After Jan 104525.92"/>
    <s v="Corbiere and Sons Contracting1161720220228-3Dozer D6 or equal- After Jan 104525.92INV #165"/>
    <s v="CZ - Winter Maintenance"/>
    <s v=""/>
    <x v="5"/>
  </r>
  <r>
    <x v="1"/>
    <n v="6"/>
    <n v="0"/>
    <n v="11615"/>
    <s v="20220227-7"/>
    <n v="53510611"/>
    <s v="Access"/>
    <n v="0"/>
    <s v="Operator - Principle - After Jan 10"/>
    <n v="75"/>
    <n v="8"/>
    <s v="HR"/>
    <s v=""/>
    <s v=""/>
    <s v="0"/>
    <s v="0"/>
    <n v="600"/>
    <n v="78"/>
    <n v="677.99999999999989"/>
    <d v="2022-02-27T00:00:00"/>
    <n v="0"/>
    <x v="11"/>
    <d v="2022-03-14T00:00:00"/>
    <n v="178"/>
    <n v="0"/>
    <n v="0"/>
    <s v="Nathan Kyme"/>
    <s v="Winter Access Maintenance"/>
    <m/>
    <s v="VC7556-2019-017"/>
    <s v="929 OF"/>
    <m/>
    <m/>
    <m/>
    <s v="Approved"/>
    <m/>
    <m/>
    <s v="WAM Activities Peninsula"/>
    <n v="6"/>
    <s v="C268-D005"/>
    <s v="Peninsula"/>
    <n v="0"/>
    <d v="2022-03-03T00:00:00"/>
    <m/>
    <s v="37"/>
    <d v="2022-03-08T00:00:00"/>
    <s v=""/>
    <s v=""/>
    <m/>
    <m/>
    <m/>
    <s v="Harold Furlong"/>
    <s v="06"/>
    <s v="Corbiere and Sons Contracting1161520220227-7Operator - Principle - After Jan 108600"/>
    <s v="Corbiere and Sons Contracting1161520220227-7Operator - Principle - After Jan 108600INV #165"/>
    <s v="CZ - Winter Maintenance"/>
    <s v=""/>
    <x v="5"/>
  </r>
  <r>
    <x v="1"/>
    <n v="6"/>
    <n v="0"/>
    <n v="11615"/>
    <s v="20220227-7"/>
    <n v="53510611"/>
    <s v="Access"/>
    <n v="0"/>
    <s v="L.O.A."/>
    <n v="210"/>
    <n v="1"/>
    <s v="DAY"/>
    <s v=""/>
    <s v=""/>
    <s v="0"/>
    <s v="0"/>
    <n v="210"/>
    <n v="27.3"/>
    <n v="237.29999999999998"/>
    <d v="2022-02-27T00:00:00"/>
    <n v="0"/>
    <x v="11"/>
    <d v="2022-03-14T00:00:00"/>
    <n v="178"/>
    <n v="0"/>
    <n v="0"/>
    <s v="Nathan Kyme"/>
    <s v="Winter Access Maintenance"/>
    <m/>
    <s v="VC7556-2019-017"/>
    <s v="929 OF"/>
    <m/>
    <m/>
    <m/>
    <s v="Approved"/>
    <m/>
    <m/>
    <s v="WAM Activities Peninsula"/>
    <n v="6"/>
    <s v="C268-D005"/>
    <s v="Peninsula"/>
    <n v="0"/>
    <d v="2022-03-03T00:00:00"/>
    <m/>
    <s v="37"/>
    <d v="2022-03-08T00:00:00"/>
    <s v=""/>
    <s v=""/>
    <m/>
    <m/>
    <m/>
    <s v="Harold Furlong"/>
    <s v="06"/>
    <s v="Corbiere and Sons Contracting1161520220227-7L.O.A.1210"/>
    <s v="Corbiere and Sons Contracting1161520220227-7L.O.A.1210INV #165"/>
    <s v="CZ - Winter Maintenance"/>
    <s v=""/>
    <x v="5"/>
  </r>
  <r>
    <x v="1"/>
    <n v="6"/>
    <n v="0"/>
    <n v="11615"/>
    <s v="20220227-7"/>
    <n v="53510611"/>
    <s v="Access"/>
    <n v="0"/>
    <s v="Light Truck - Pick up- After Jan 10"/>
    <n v="243.75"/>
    <n v="1"/>
    <s v="DAY"/>
    <s v="0"/>
    <s v="0"/>
    <s v=""/>
    <s v=""/>
    <n v="243.75"/>
    <n v="31.6875"/>
    <n v="275.4375"/>
    <d v="2022-02-27T00:00:00"/>
    <n v="0"/>
    <x v="11"/>
    <d v="2022-03-14T00:00:00"/>
    <n v="178"/>
    <n v="0"/>
    <n v="0"/>
    <s v="Nathan Kyme"/>
    <s v="Winter Access Maintenance"/>
    <m/>
    <s v="VC7556-2019-017"/>
    <s v="929 OF"/>
    <m/>
    <m/>
    <m/>
    <s v="Approved"/>
    <m/>
    <m/>
    <s v="WAM Activities Peninsula"/>
    <n v="6"/>
    <s v="C268-D005"/>
    <s v="Peninsula"/>
    <n v="0"/>
    <d v="2022-03-03T00:00:00"/>
    <m/>
    <s v="37"/>
    <d v="2022-03-08T00:00:00"/>
    <s v=""/>
    <s v=""/>
    <m/>
    <m/>
    <m/>
    <s v="Harold Furlong"/>
    <s v="06"/>
    <s v="Corbiere and Sons Contracting1161520220227-7Light Truck - Pick up- After Jan 101243.75"/>
    <s v="Corbiere and Sons Contracting1161520220227-7Light Truck - Pick up- After Jan 101243.75INV #165"/>
    <s v="CZ - Winter Maintenance"/>
    <s v=""/>
    <x v="5"/>
  </r>
  <r>
    <x v="1"/>
    <n v="6"/>
    <n v="0"/>
    <n v="11615"/>
    <s v="20220227-7"/>
    <n v="53510611"/>
    <s v="Access"/>
    <n v="0"/>
    <s v="Dozer D6 or equal- After Jan 10"/>
    <n v="131.47999999999999"/>
    <n v="5"/>
    <s v="Dynamic"/>
    <s v="98.61"/>
    <s v="0"/>
    <s v=""/>
    <s v=""/>
    <n v="657.4"/>
    <n v="85.462000000000003"/>
    <n v="742.86199999999985"/>
    <d v="2022-02-27T00:00:00"/>
    <n v="0"/>
    <x v="11"/>
    <d v="2022-03-14T00:00:00"/>
    <n v="178"/>
    <n v="0"/>
    <n v="0"/>
    <s v="Nathan Kyme"/>
    <s v="Winter Access Maintenance"/>
    <m/>
    <s v="VC7556-2019-017"/>
    <s v="929 OF"/>
    <m/>
    <m/>
    <m/>
    <s v="Approved"/>
    <m/>
    <m/>
    <s v="WAM Activities Peninsula"/>
    <n v="6"/>
    <s v="C268-D005"/>
    <s v="Peninsula"/>
    <n v="0"/>
    <d v="2022-03-03T00:00:00"/>
    <m/>
    <s v="37"/>
    <d v="2022-03-08T00:00:00"/>
    <s v=""/>
    <s v=""/>
    <m/>
    <m/>
    <m/>
    <s v="Harold Furlong"/>
    <s v="06"/>
    <s v="Corbiere and Sons Contracting1161520220227-7Dozer D6 or equal- After Jan 105657.4"/>
    <s v="Corbiere and Sons Contracting1161520220227-7Dozer D6 or equal- After Jan 105657.4INV #165"/>
    <s v="CZ - Winter Maintenance"/>
    <s v=""/>
    <x v="5"/>
  </r>
  <r>
    <x v="1"/>
    <n v="6"/>
    <n v="0"/>
    <n v="11614"/>
    <s v="20220227-6"/>
    <n v="53510611"/>
    <s v="Access"/>
    <n v="0"/>
    <s v="Operator - Intermdiate  - After Jan 10"/>
    <n v="70"/>
    <n v="11"/>
    <s v="HR"/>
    <s v=""/>
    <s v=""/>
    <s v="70"/>
    <s v="0"/>
    <n v="770"/>
    <n v="100.10000000000001"/>
    <n v="870.09999999999991"/>
    <d v="2022-02-27T00:00:00"/>
    <n v="0"/>
    <x v="11"/>
    <d v="2022-03-14T00:00:00"/>
    <n v="178"/>
    <n v="0"/>
    <n v="0"/>
    <s v="Nathan Kyme"/>
    <s v="Winter Access Maintenance"/>
    <m/>
    <s v="VC7556-2019-017"/>
    <s v="929 OF"/>
    <m/>
    <m/>
    <m/>
    <s v="Approved"/>
    <m/>
    <m/>
    <s v="WAM Activities"/>
    <n v="6"/>
    <s v="C158-C170"/>
    <s v="Santoy Lake"/>
    <n v="0"/>
    <d v="2022-03-03T00:00:00"/>
    <m/>
    <s v="37"/>
    <d v="2022-03-08T00:00:00"/>
    <s v=""/>
    <s v=""/>
    <m/>
    <m/>
    <m/>
    <s v="Harold Furlong"/>
    <s v="06"/>
    <s v="Corbiere and Sons Contracting1161420220227-6Operator - Intermdiate  - After Jan 1011770"/>
    <s v="Corbiere and Sons Contracting1161420220227-6Operator - Intermdiate  - After Jan 1011770INV #165"/>
    <s v="CZ - Winter Maintenance"/>
    <s v=""/>
    <x v="5"/>
  </r>
  <r>
    <x v="1"/>
    <n v="6"/>
    <n v="0"/>
    <n v="11614"/>
    <s v="20220227-6"/>
    <n v="53510611"/>
    <s v="Access"/>
    <n v="0"/>
    <s v="L.O.A."/>
    <n v="210"/>
    <n v="1"/>
    <s v="DAY"/>
    <s v=""/>
    <s v=""/>
    <s v="0"/>
    <s v="0"/>
    <n v="210"/>
    <n v="27.3"/>
    <n v="237.29999999999998"/>
    <d v="2022-02-27T00:00:00"/>
    <n v="0"/>
    <x v="11"/>
    <d v="2022-03-14T00:00:00"/>
    <n v="178"/>
    <n v="0"/>
    <n v="0"/>
    <s v="Nathan Kyme"/>
    <s v="Winter Access Maintenance"/>
    <m/>
    <s v="VC7556-2019-017"/>
    <s v="929 OF"/>
    <m/>
    <m/>
    <m/>
    <s v="Approved"/>
    <m/>
    <m/>
    <s v="WAM Activities"/>
    <n v="6"/>
    <s v="C158-C170"/>
    <s v="Santoy Lake"/>
    <n v="0"/>
    <d v="2022-03-03T00:00:00"/>
    <m/>
    <s v="37"/>
    <d v="2022-03-08T00:00:00"/>
    <s v=""/>
    <s v=""/>
    <m/>
    <m/>
    <m/>
    <s v="Harold Furlong"/>
    <s v="06"/>
    <s v="Corbiere and Sons Contracting1161420220227-6L.O.A.1210"/>
    <s v="Corbiere and Sons Contracting1161420220227-6L.O.A.1210INV #165"/>
    <s v="CZ - Winter Maintenance"/>
    <s v=""/>
    <x v="5"/>
  </r>
  <r>
    <x v="1"/>
    <n v="6"/>
    <n v="0"/>
    <n v="11614"/>
    <s v="20220227-6"/>
    <n v="53510611"/>
    <s v="Access"/>
    <n v="0"/>
    <s v="Pickup w/ plow and sander"/>
    <n v="80"/>
    <n v="11"/>
    <m/>
    <s v="0"/>
    <s v="0"/>
    <s v=""/>
    <s v=""/>
    <n v="880"/>
    <n v="114.4"/>
    <n v="994.39999999999986"/>
    <d v="2022-02-27T00:00:00"/>
    <n v="0"/>
    <x v="11"/>
    <d v="2022-03-14T00:00:00"/>
    <n v="178"/>
    <n v="0"/>
    <n v="0"/>
    <s v="Nathan Kyme"/>
    <s v="Winter Access Maintenance"/>
    <m/>
    <s v="VC7556-2019-017"/>
    <s v="929 OF"/>
    <m/>
    <m/>
    <m/>
    <s v="Approved"/>
    <m/>
    <m/>
    <s v="WAM Activities"/>
    <n v="6"/>
    <s v="C158-C170"/>
    <s v="Santoy Lake"/>
    <n v="0"/>
    <d v="2022-03-03T00:00:00"/>
    <m/>
    <s v="37"/>
    <d v="2022-03-08T00:00:00"/>
    <s v=""/>
    <s v=""/>
    <m/>
    <m/>
    <m/>
    <s v="Harold Furlong"/>
    <s v="06"/>
    <s v="Corbiere and Sons Contracting1161420220227-6Pickup w/ plow and sander11880"/>
    <s v="Corbiere and Sons Contracting1161420220227-6Pickup w/ plow and sander11880INV #165"/>
    <s v="CZ - Winter Maintenance"/>
    <s v=""/>
    <x v="5"/>
  </r>
  <r>
    <x v="1"/>
    <n v="6"/>
    <n v="0"/>
    <n v="11613"/>
    <s v="20220227-5"/>
    <n v="53510611"/>
    <s v="Access"/>
    <n v="0"/>
    <s v="Operator - Principle - After Jan 10"/>
    <n v="75"/>
    <n v="12"/>
    <s v="HR"/>
    <s v=""/>
    <s v=""/>
    <s v="0"/>
    <s v="0"/>
    <n v="900"/>
    <n v="117"/>
    <n v="1016.9999999999999"/>
    <d v="2022-02-27T00:00:00"/>
    <n v="0"/>
    <x v="11"/>
    <d v="2022-03-14T00:00:00"/>
    <n v="178"/>
    <n v="0"/>
    <n v="0"/>
    <s v="Nathan Kyme"/>
    <s v="Winter Access Maintenance"/>
    <m/>
    <s v="VC7556-2019-017"/>
    <s v="929 OF"/>
    <m/>
    <m/>
    <m/>
    <s v="Approved"/>
    <m/>
    <m/>
    <s v="WAM Activities"/>
    <n v="6"/>
    <s v="C219-C235"/>
    <s v="Neys"/>
    <n v="0"/>
    <d v="2022-03-03T00:00:00"/>
    <m/>
    <s v="37"/>
    <d v="2022-03-08T00:00:00"/>
    <s v=""/>
    <s v=""/>
    <m/>
    <m/>
    <m/>
    <s v="Harold Furlong"/>
    <s v="06"/>
    <s v="Corbiere and Sons Contracting1161320220227-5Operator - Principle - After Jan 1012900"/>
    <s v="Corbiere and Sons Contracting1161320220227-5Operator - Principle - After Jan 1012900INV #165"/>
    <s v="CZ - Winter Maintenance"/>
    <s v=""/>
    <x v="5"/>
  </r>
  <r>
    <x v="1"/>
    <n v="6"/>
    <n v="0"/>
    <n v="11613"/>
    <s v="20220227-5"/>
    <n v="53510611"/>
    <s v="Access"/>
    <n v="0"/>
    <s v="L.O.A."/>
    <n v="210"/>
    <n v="1"/>
    <s v="DAY"/>
    <s v=""/>
    <s v=""/>
    <m/>
    <s v="0"/>
    <n v="210"/>
    <n v="27.3"/>
    <n v="237.29999999999998"/>
    <d v="2022-02-27T00:00:00"/>
    <n v="0"/>
    <x v="11"/>
    <d v="2022-03-14T00:00:00"/>
    <n v="178"/>
    <n v="0"/>
    <n v="0"/>
    <s v="Nathan Kyme"/>
    <s v="Winter Access Maintenance"/>
    <m/>
    <s v="VC7556-2019-017"/>
    <s v="929 OF"/>
    <m/>
    <m/>
    <m/>
    <s v="Approved"/>
    <m/>
    <m/>
    <s v="WAM Activities"/>
    <n v="6"/>
    <s v="C219-C235"/>
    <s v="Neys"/>
    <n v="0"/>
    <d v="2022-03-03T00:00:00"/>
    <m/>
    <s v="37"/>
    <d v="2022-03-08T00:00:00"/>
    <s v=""/>
    <s v=""/>
    <m/>
    <m/>
    <m/>
    <s v="Harold Furlong"/>
    <s v="06"/>
    <s v="Corbiere and Sons Contracting1161320220227-5L.O.A.1210"/>
    <s v="Corbiere and Sons Contracting1161320220227-5L.O.A.1210INV #165"/>
    <s v="CZ - Winter Maintenance"/>
    <s v=""/>
    <x v="5"/>
  </r>
  <r>
    <x v="1"/>
    <n v="6"/>
    <n v="0"/>
    <n v="11613"/>
    <s v="20220227-5"/>
    <n v="53510611"/>
    <s v="Access"/>
    <n v="0"/>
    <s v="Pickup w/ plow and sander"/>
    <n v="80"/>
    <n v="12"/>
    <m/>
    <s v="0"/>
    <s v="0"/>
    <s v=""/>
    <s v=""/>
    <n v="960"/>
    <n v="124.80000000000001"/>
    <n v="1084.8"/>
    <d v="2022-02-27T00:00:00"/>
    <n v="0"/>
    <x v="11"/>
    <d v="2022-03-14T00:00:00"/>
    <n v="178"/>
    <n v="0"/>
    <n v="0"/>
    <s v="Nathan Kyme"/>
    <s v="Winter Access Maintenance"/>
    <m/>
    <s v="VC7556-2019-017"/>
    <s v="929 OF"/>
    <m/>
    <m/>
    <m/>
    <s v="Approved"/>
    <m/>
    <m/>
    <s v="WAM Activities"/>
    <n v="6"/>
    <s v="C219-C235"/>
    <s v="Neys"/>
    <n v="0"/>
    <d v="2022-03-03T00:00:00"/>
    <m/>
    <s v="37"/>
    <d v="2022-03-08T00:00:00"/>
    <s v=""/>
    <s v=""/>
    <m/>
    <m/>
    <m/>
    <s v="Harold Furlong"/>
    <s v="06"/>
    <s v="Corbiere and Sons Contracting1161320220227-5Pickup w/ plow and sander12960"/>
    <s v="Corbiere and Sons Contracting1161320220227-5Pickup w/ plow and sander12960INV #165"/>
    <s v="CZ - Winter Maintenance"/>
    <s v=""/>
    <x v="5"/>
  </r>
  <r>
    <x v="1"/>
    <n v="6"/>
    <n v="0"/>
    <n v="11612"/>
    <s v="20220227-4"/>
    <n v="53510611"/>
    <s v="Access"/>
    <n v="0"/>
    <s v="Operator - Principle - After Jan 10"/>
    <n v="75"/>
    <n v="6"/>
    <s v="HR"/>
    <s v=""/>
    <s v=""/>
    <s v="75"/>
    <s v="0"/>
    <n v="450"/>
    <n v="58.5"/>
    <n v="508.49999999999994"/>
    <d v="2022-02-27T00:00:00"/>
    <n v="0"/>
    <x v="11"/>
    <d v="2022-03-14T00:00:00"/>
    <n v="178"/>
    <n v="0"/>
    <n v="0"/>
    <s v="Nathan Kyme"/>
    <s v="Winter Access Maintenance"/>
    <m/>
    <s v="VC7556-2019-017"/>
    <s v="929 OF"/>
    <m/>
    <m/>
    <m/>
    <s v="Approved"/>
    <m/>
    <m/>
    <s v="WAM Activities"/>
    <n v="6"/>
    <s v="C171-C185"/>
    <s v="Prairie River"/>
    <n v="0"/>
    <d v="2022-03-03T00:00:00"/>
    <m/>
    <s v="37"/>
    <d v="2022-03-08T00:00:00"/>
    <s v=""/>
    <s v=""/>
    <m/>
    <m/>
    <m/>
    <s v="Harold Furlong"/>
    <s v="06"/>
    <s v="Corbiere and Sons Contracting1161220220227-4Operator - Principle - After Jan 106450"/>
    <s v="Corbiere and Sons Contracting1161220220227-4Operator - Principle - After Jan 106450INV #165"/>
    <s v="CZ - Winter Maintenance"/>
    <s v=""/>
    <x v="5"/>
  </r>
  <r>
    <x v="1"/>
    <n v="6"/>
    <n v="0"/>
    <n v="11612"/>
    <s v="20220227-4"/>
    <n v="53510611"/>
    <s v="Access"/>
    <n v="0"/>
    <s v="Grader - Cat 12 to 14 or equal- After Jan 10"/>
    <n v="126.98"/>
    <n v="6"/>
    <s v="Dynamic"/>
    <s v="95.24"/>
    <s v="0"/>
    <s v=""/>
    <s v=""/>
    <n v="761.88"/>
    <n v="99.044399999999996"/>
    <n v="860.92439999999988"/>
    <d v="2022-02-27T00:00:00"/>
    <n v="0"/>
    <x v="11"/>
    <d v="2022-03-14T00:00:00"/>
    <n v="178"/>
    <n v="0"/>
    <n v="0"/>
    <s v="Nathan Kyme"/>
    <s v="Winter Access Maintenance"/>
    <m/>
    <s v="VC7556-2019-017"/>
    <s v="929 OF"/>
    <m/>
    <m/>
    <m/>
    <s v="Approved"/>
    <m/>
    <m/>
    <s v="WAM Activities"/>
    <n v="6"/>
    <s v="C171-C185"/>
    <s v="Prairie River"/>
    <n v="0"/>
    <d v="2022-03-03T00:00:00"/>
    <m/>
    <s v="37"/>
    <d v="2022-03-08T00:00:00"/>
    <s v=""/>
    <s v=""/>
    <m/>
    <m/>
    <m/>
    <s v="Harold Furlong"/>
    <s v="06"/>
    <s v="Corbiere and Sons Contracting1161220220227-4Grader - Cat 12 to 14 or equal- After Jan 106761.88"/>
    <s v="Corbiere and Sons Contracting1161220220227-4Grader - Cat 12 to 14 or equal- After Jan 106761.88INV #165"/>
    <s v="CZ - Winter Maintenance"/>
    <s v=""/>
    <x v="5"/>
  </r>
  <r>
    <x v="1"/>
    <n v="6"/>
    <n v="0"/>
    <n v="11611"/>
    <s v="20220227-3"/>
    <n v="53510611"/>
    <s v="Access"/>
    <n v="0"/>
    <s v="Driver - AZ - After Jan 10"/>
    <n v="70"/>
    <n v="11"/>
    <s v="HR"/>
    <s v=""/>
    <s v=""/>
    <s v="0"/>
    <s v="0"/>
    <n v="770"/>
    <n v="100.10000000000001"/>
    <n v="870.09999999999991"/>
    <d v="2022-02-27T00:00:00"/>
    <n v="0"/>
    <x v="11"/>
    <d v="2022-03-14T00:00:00"/>
    <n v="178"/>
    <n v="0"/>
    <n v="0"/>
    <s v="Nathan Kyme"/>
    <s v="Winter Access Maintenance"/>
    <m/>
    <s v="VC7556-2019-017"/>
    <s v="929 OF"/>
    <m/>
    <m/>
    <m/>
    <s v="Approved"/>
    <m/>
    <m/>
    <s v="WAM Activities"/>
    <n v="6"/>
    <s v="C130-C151"/>
    <s v="Lake A"/>
    <n v="0"/>
    <d v="2022-03-03T00:00:00"/>
    <m/>
    <s v="37"/>
    <d v="2022-03-09T00:00:00"/>
    <s v=""/>
    <s v=""/>
    <m/>
    <m/>
    <m/>
    <s v="Harold Furlong"/>
    <s v="06"/>
    <s v="Corbiere and Sons Contracting1161120220227-3Driver - AZ - After Jan 1011770"/>
    <s v="Corbiere and Sons Contracting1161120220227-3Driver - AZ - After Jan 1011770INV #165"/>
    <s v="CZ - Winter Maintenance"/>
    <s v=""/>
    <x v="5"/>
  </r>
  <r>
    <x v="1"/>
    <n v="6"/>
    <n v="0"/>
    <n v="11611"/>
    <s v="20220227-3"/>
    <n v="53510611"/>
    <s v="Access"/>
    <n v="0"/>
    <s v="Operator - Principle - After Jan 10"/>
    <n v="75"/>
    <n v="5"/>
    <s v="HR"/>
    <s v=""/>
    <s v=""/>
    <s v="0"/>
    <s v="0"/>
    <n v="375"/>
    <n v="48.75"/>
    <n v="423.74999999999994"/>
    <d v="2022-02-27T00:00:00"/>
    <n v="0"/>
    <x v="11"/>
    <d v="2022-03-14T00:00:00"/>
    <n v="178"/>
    <n v="0"/>
    <n v="0"/>
    <s v="Nathan Kyme"/>
    <s v="Winter Access Maintenance"/>
    <m/>
    <s v="VC7556-2019-017"/>
    <s v="929 OF"/>
    <m/>
    <m/>
    <m/>
    <s v="Approved"/>
    <m/>
    <m/>
    <s v="WAM Activities"/>
    <n v="6"/>
    <s v="C130-C151"/>
    <s v="Lake A"/>
    <n v="0"/>
    <d v="2022-03-03T00:00:00"/>
    <m/>
    <s v="37"/>
    <d v="2022-03-09T00:00:00"/>
    <s v=""/>
    <s v=""/>
    <m/>
    <m/>
    <m/>
    <s v="Harold Furlong"/>
    <s v="06"/>
    <s v="Corbiere and Sons Contracting1161120220227-3Operator - Principle - After Jan 105375"/>
    <s v="Corbiere and Sons Contracting1161120220227-3Operator - Principle - After Jan 105375INV #165"/>
    <s v="CZ - Winter Maintenance"/>
    <s v=""/>
    <x v="5"/>
  </r>
  <r>
    <x v="1"/>
    <n v="6"/>
    <n v="0"/>
    <n v="11611"/>
    <s v="20220227-3"/>
    <n v="53510611"/>
    <s v="Access"/>
    <n v="0"/>
    <s v="Operator - Principle - After Jan 10"/>
    <n v="75"/>
    <n v="11"/>
    <s v="HR"/>
    <s v=""/>
    <s v=""/>
    <s v="0"/>
    <s v="0"/>
    <n v="825"/>
    <n v="107.25"/>
    <n v="932.24999999999989"/>
    <d v="2022-02-27T00:00:00"/>
    <n v="0"/>
    <x v="11"/>
    <d v="2022-03-14T00:00:00"/>
    <n v="178"/>
    <n v="0"/>
    <n v="0"/>
    <s v="Nathan Kyme"/>
    <s v="Winter Access Maintenance"/>
    <m/>
    <s v="VC7556-2019-017"/>
    <s v="929 OF"/>
    <m/>
    <m/>
    <m/>
    <s v="Approved"/>
    <m/>
    <m/>
    <s v="WAM Activities"/>
    <n v="6"/>
    <s v="C130-C151"/>
    <s v="Lake A"/>
    <n v="0"/>
    <d v="2022-03-03T00:00:00"/>
    <m/>
    <s v="37"/>
    <d v="2022-03-09T00:00:00"/>
    <s v=""/>
    <s v=""/>
    <m/>
    <m/>
    <m/>
    <s v="Harold Furlong"/>
    <s v="06"/>
    <s v="Corbiere and Sons Contracting1161120220227-3Operator - Principle - After Jan 1011825"/>
    <s v="Corbiere and Sons Contracting1161120220227-3Operator - Principle - After Jan 1011825INV #165"/>
    <s v="CZ - Winter Maintenance"/>
    <s v=""/>
    <x v="5"/>
  </r>
  <r>
    <x v="1"/>
    <n v="6"/>
    <n v="0"/>
    <n v="11611"/>
    <s v="20220227-3"/>
    <n v="53510611"/>
    <s v="Access"/>
    <n v="0"/>
    <s v="L.O.A."/>
    <n v="210"/>
    <n v="3"/>
    <s v="DAY"/>
    <s v=""/>
    <s v=""/>
    <s v="0"/>
    <s v="0"/>
    <n v="630"/>
    <n v="81.900000000000006"/>
    <n v="711.9"/>
    <d v="2022-02-27T00:00:00"/>
    <n v="0"/>
    <x v="11"/>
    <d v="2022-03-14T00:00:00"/>
    <n v="178"/>
    <n v="0"/>
    <n v="0"/>
    <s v="Nathan Kyme"/>
    <s v="Winter Access Maintenance"/>
    <m/>
    <s v="VC7556-2019-017"/>
    <s v="929 OF"/>
    <m/>
    <m/>
    <m/>
    <s v="Approved"/>
    <m/>
    <m/>
    <s v="WAM Activities"/>
    <n v="6"/>
    <s v="C130-C151"/>
    <s v="Lake A"/>
    <n v="0"/>
    <d v="2022-03-03T00:00:00"/>
    <m/>
    <s v="37"/>
    <d v="2022-03-09T00:00:00"/>
    <s v=""/>
    <s v=""/>
    <m/>
    <m/>
    <m/>
    <s v="Harold Furlong"/>
    <s v="06"/>
    <s v="Corbiere and Sons Contracting1161120220227-3L.O.A.3630"/>
    <s v="Corbiere and Sons Contracting1161120220227-3L.O.A.3630INV #165"/>
    <s v="CZ - Winter Maintenance"/>
    <s v=""/>
    <x v="5"/>
  </r>
  <r>
    <x v="1"/>
    <n v="6"/>
    <n v="0"/>
    <n v="11611"/>
    <s v="20220227-3"/>
    <n v="53510611"/>
    <s v="Access"/>
    <n v="0"/>
    <s v="Tractor Trailer - 60 Ton- After Jan 10"/>
    <n v="122.39"/>
    <n v="11"/>
    <s v="Dynamic"/>
    <s v="0"/>
    <s v="0"/>
    <s v=""/>
    <s v=""/>
    <n v="1346.29"/>
    <n v="175.01769999999999"/>
    <n v="1521.3076999999998"/>
    <d v="2022-02-27T00:00:00"/>
    <n v="0"/>
    <x v="11"/>
    <d v="2022-03-14T00:00:00"/>
    <n v="178"/>
    <n v="0"/>
    <n v="0"/>
    <s v="Nathan Kyme"/>
    <s v="Winter Access Maintenance"/>
    <m/>
    <s v="VC7556-2019-017"/>
    <s v="929 OF"/>
    <m/>
    <m/>
    <m/>
    <s v="Approved"/>
    <m/>
    <m/>
    <s v="WAM Activities"/>
    <n v="6"/>
    <s v="C130-C151"/>
    <s v="Lake A"/>
    <n v="0"/>
    <d v="2022-03-03T00:00:00"/>
    <m/>
    <s v="37"/>
    <d v="2022-03-09T00:00:00"/>
    <s v=""/>
    <s v=""/>
    <m/>
    <m/>
    <m/>
    <s v="Harold Furlong"/>
    <s v="06"/>
    <s v="Corbiere and Sons Contracting1161120220227-3Tractor Trailer - 60 Ton- After Jan 10111346.29"/>
    <s v="Corbiere and Sons Contracting1161120220227-3Tractor Trailer - 60 Ton- After Jan 10111346.29INV #165"/>
    <s v="CZ - Winter Maintenance"/>
    <s v=""/>
    <x v="5"/>
  </r>
  <r>
    <x v="1"/>
    <n v="6"/>
    <n v="0"/>
    <n v="11611"/>
    <s v="20220227-3"/>
    <n v="53510611"/>
    <s v="Access"/>
    <n v="0"/>
    <s v="Light Truck - Pick up- After Jan 10"/>
    <n v="243.75"/>
    <n v="1"/>
    <s v="DAY"/>
    <s v="0"/>
    <s v="0"/>
    <s v=""/>
    <s v=""/>
    <n v="243.75"/>
    <n v="31.6875"/>
    <n v="275.4375"/>
    <d v="2022-02-27T00:00:00"/>
    <n v="0"/>
    <x v="11"/>
    <d v="2022-03-14T00:00:00"/>
    <n v="178"/>
    <n v="0"/>
    <n v="0"/>
    <s v="Nathan Kyme"/>
    <s v="Winter Access Maintenance"/>
    <m/>
    <s v="VC7556-2019-017"/>
    <s v="929 OF"/>
    <m/>
    <m/>
    <m/>
    <s v="Approved"/>
    <m/>
    <m/>
    <s v="WAM Activities"/>
    <n v="6"/>
    <s v="C130-C151"/>
    <s v="Lake A"/>
    <n v="0"/>
    <d v="2022-03-03T00:00:00"/>
    <m/>
    <s v="37"/>
    <d v="2022-03-09T00:00:00"/>
    <s v=""/>
    <s v=""/>
    <m/>
    <m/>
    <m/>
    <s v="Harold Furlong"/>
    <s v="06"/>
    <s v="Corbiere and Sons Contracting1161120220227-3Light Truck - Pick up- After Jan 101243.75"/>
    <s v="Corbiere and Sons Contracting1161120220227-3Light Truck - Pick up- After Jan 101243.75INV #165"/>
    <s v="CZ - Winter Maintenance"/>
    <s v=""/>
    <x v="5"/>
  </r>
  <r>
    <x v="1"/>
    <n v="6"/>
    <n v="0"/>
    <n v="11611"/>
    <s v="20220227-3"/>
    <n v="53510611"/>
    <s v="Access"/>
    <n v="0"/>
    <s v="Light Truck - Pick up- After Jan 10"/>
    <n v="243.75"/>
    <n v="1"/>
    <s v="DAY"/>
    <s v="0"/>
    <s v="0"/>
    <s v=""/>
    <s v=""/>
    <n v="243.75"/>
    <n v="31.6875"/>
    <n v="275.4375"/>
    <d v="2022-02-27T00:00:00"/>
    <n v="0"/>
    <x v="11"/>
    <d v="2022-03-14T00:00:00"/>
    <n v="178"/>
    <n v="0"/>
    <n v="0"/>
    <s v="Nathan Kyme"/>
    <s v="Winter Access Maintenance"/>
    <m/>
    <s v="VC7556-2019-017"/>
    <s v="929 OF"/>
    <m/>
    <m/>
    <m/>
    <s v="Approved"/>
    <m/>
    <m/>
    <s v="WAM Activities"/>
    <n v="6"/>
    <s v="C130-C151"/>
    <s v="Lake A"/>
    <n v="0"/>
    <d v="2022-03-03T00:00:00"/>
    <m/>
    <s v="37"/>
    <d v="2022-03-09T00:00:00"/>
    <s v=""/>
    <s v=""/>
    <m/>
    <m/>
    <m/>
    <s v="Harold Furlong"/>
    <s v="06"/>
    <s v="Corbiere and Sons Contracting1161120220227-3Light Truck - Pick up- After Jan 101243.75"/>
    <s v="Corbiere and Sons Contracting1161120220227-3Light Truck - Pick up- After Jan 101243.75INV #165"/>
    <s v="CZ - Winter Maintenance"/>
    <s v=""/>
    <x v="5"/>
  </r>
  <r>
    <x v="1"/>
    <n v="6"/>
    <n v="0"/>
    <n v="11611"/>
    <s v="20220227-3"/>
    <n v="53510611"/>
    <s v="Access"/>
    <n v="0"/>
    <s v="Grader - Cat 12 to 14 or equal- After Jan 10"/>
    <n v="126.98"/>
    <n v="10"/>
    <s v="Dynamic"/>
    <s v="0"/>
    <s v="0"/>
    <s v=""/>
    <s v=""/>
    <n v="1269.8"/>
    <n v="165.07400000000001"/>
    <n v="1434.8739999999998"/>
    <d v="2022-02-27T00:00:00"/>
    <n v="0"/>
    <x v="11"/>
    <d v="2022-03-14T00:00:00"/>
    <n v="178"/>
    <n v="0"/>
    <n v="0"/>
    <s v="Nathan Kyme"/>
    <s v="Winter Access Maintenance"/>
    <m/>
    <s v="VC7556-2019-017"/>
    <s v="929 OF"/>
    <m/>
    <m/>
    <m/>
    <s v="Approved"/>
    <m/>
    <m/>
    <s v="WAM Activities"/>
    <n v="6"/>
    <s v="C130-C151"/>
    <s v="Lake A"/>
    <n v="0"/>
    <d v="2022-03-03T00:00:00"/>
    <m/>
    <s v="37"/>
    <d v="2022-03-09T00:00:00"/>
    <s v=""/>
    <s v=""/>
    <m/>
    <m/>
    <m/>
    <s v="Harold Furlong"/>
    <s v="06"/>
    <s v="Corbiere and Sons Contracting1161120220227-3Grader - Cat 12 to 14 or equal- After Jan 10101269.8"/>
    <s v="Corbiere and Sons Contracting1161120220227-3Grader - Cat 12 to 14 or equal- After Jan 10101269.8INV #165"/>
    <s v="CZ - Winter Maintenance"/>
    <s v=""/>
    <x v="5"/>
  </r>
  <r>
    <x v="1"/>
    <n v="6"/>
    <n v="0"/>
    <n v="11611"/>
    <s v="20220227-3"/>
    <n v="53510611"/>
    <s v="Access"/>
    <n v="0"/>
    <s v="Dozer D6 or equal- After Jan 10"/>
    <n v="131.47999999999999"/>
    <n v="3"/>
    <s v="Dynamic"/>
    <s v="0"/>
    <s v="0"/>
    <s v=""/>
    <s v=""/>
    <n v="394.44"/>
    <n v="51.277200000000001"/>
    <n v="445.71719999999993"/>
    <d v="2022-02-27T00:00:00"/>
    <n v="0"/>
    <x v="11"/>
    <d v="2022-03-14T00:00:00"/>
    <n v="178"/>
    <n v="0"/>
    <n v="0"/>
    <s v="Nathan Kyme"/>
    <s v="Winter Access Maintenance"/>
    <m/>
    <s v="VC7556-2019-017"/>
    <s v="929 OF"/>
    <m/>
    <m/>
    <m/>
    <s v="Approved"/>
    <m/>
    <m/>
    <s v="WAM Activities"/>
    <n v="6"/>
    <s v="C130-C151"/>
    <s v="Lake A"/>
    <n v="0"/>
    <d v="2022-03-03T00:00:00"/>
    <m/>
    <s v="37"/>
    <d v="2022-03-09T00:00:00"/>
    <s v=""/>
    <s v=""/>
    <m/>
    <m/>
    <m/>
    <s v="Harold Furlong"/>
    <s v="06"/>
    <s v="Corbiere and Sons Contracting1161120220227-3Dozer D6 or equal- After Jan 103394.44"/>
    <s v="Corbiere and Sons Contracting1161120220227-3Dozer D6 or equal- After Jan 103394.44INV #165"/>
    <s v="CZ - Winter Maintenance"/>
    <s v=""/>
    <x v="5"/>
  </r>
  <r>
    <x v="1"/>
    <n v="6"/>
    <n v="0"/>
    <n v="11609"/>
    <s v="20220226-5"/>
    <n v="53510611"/>
    <s v="Access"/>
    <n v="0"/>
    <s v="L.O.A."/>
    <n v="210"/>
    <n v="1"/>
    <s v="DAY"/>
    <s v=""/>
    <s v=""/>
    <m/>
    <s v="0"/>
    <n v="210"/>
    <n v="27.3"/>
    <n v="237.29999999999998"/>
    <d v="2022-02-26T00:00:00"/>
    <n v="0"/>
    <x v="11"/>
    <d v="2022-03-14T00:00:00"/>
    <n v="178"/>
    <n v="0"/>
    <n v="0"/>
    <s v="Nathan Kyme"/>
    <s v="Winter Access Maintenance"/>
    <m/>
    <s v="VC7556-2019-017"/>
    <s v="929 OF"/>
    <m/>
    <m/>
    <m/>
    <s v="Approved"/>
    <m/>
    <m/>
    <s v="WAM Activities"/>
    <n v="6"/>
    <s v="C219-C236"/>
    <s v="Neys"/>
    <n v="0"/>
    <d v="2022-03-03T00:00:00"/>
    <m/>
    <s v="37"/>
    <d v="2022-03-09T00:00:00"/>
    <s v=""/>
    <s v=""/>
    <m/>
    <m/>
    <m/>
    <s v="Harold Furlong"/>
    <s v="06"/>
    <s v="Corbiere and Sons Contracting1160920220226-5L.O.A.1210"/>
    <s v="Corbiere and Sons Contracting1160920220226-5L.O.A.1210INV #165"/>
    <s v="CZ - Winter Maintenance"/>
    <s v=""/>
    <x v="5"/>
  </r>
  <r>
    <x v="1"/>
    <n v="6"/>
    <n v="0"/>
    <n v="11609"/>
    <s v="20220226-5"/>
    <n v="53510611"/>
    <s v="Access"/>
    <n v="0"/>
    <s v="Pickup w/ plow and sander"/>
    <n v="80"/>
    <n v="11"/>
    <m/>
    <s v="0"/>
    <s v="0"/>
    <s v=""/>
    <s v=""/>
    <n v="880"/>
    <n v="114.4"/>
    <n v="994.39999999999986"/>
    <d v="2022-02-26T00:00:00"/>
    <n v="0"/>
    <x v="11"/>
    <d v="2022-03-14T00:00:00"/>
    <n v="178"/>
    <n v="0"/>
    <n v="0"/>
    <s v="Nathan Kyme"/>
    <s v="Winter Access Maintenance"/>
    <m/>
    <s v="VC7556-2019-017"/>
    <s v="929 OF"/>
    <m/>
    <m/>
    <m/>
    <s v="Approved"/>
    <m/>
    <m/>
    <s v="WAM Activities"/>
    <n v="6"/>
    <s v="C219-C236"/>
    <s v="Neys"/>
    <n v="0"/>
    <d v="2022-03-03T00:00:00"/>
    <m/>
    <s v="37"/>
    <d v="2022-03-09T00:00:00"/>
    <s v=""/>
    <s v=""/>
    <m/>
    <m/>
    <m/>
    <s v="Harold Furlong"/>
    <s v="06"/>
    <s v="Corbiere and Sons Contracting1160920220226-5Pickup w/ plow and sander11880"/>
    <s v="Corbiere and Sons Contracting1160920220226-5Pickup w/ plow and sander11880INV #165"/>
    <s v="CZ - Winter Maintenance"/>
    <s v=""/>
    <x v="5"/>
  </r>
  <r>
    <x v="1"/>
    <n v="6"/>
    <n v="0"/>
    <n v="11608"/>
    <s v="20220226-4"/>
    <n v="53510611"/>
    <s v="Access"/>
    <n v="0"/>
    <s v="Operator - Principle - After Jan 10"/>
    <n v="75"/>
    <n v="5"/>
    <s v="HR"/>
    <s v=""/>
    <s v=""/>
    <s v="75"/>
    <s v="0"/>
    <n v="375"/>
    <n v="48.75"/>
    <n v="423.74999999999994"/>
    <d v="2022-02-26T00:00:00"/>
    <n v="0"/>
    <x v="11"/>
    <d v="2022-03-14T00:00:00"/>
    <n v="178"/>
    <n v="0"/>
    <n v="0"/>
    <s v="Nathan Kyme"/>
    <s v="Winter Access Maintenance"/>
    <m/>
    <s v="VC7556-2019-017"/>
    <s v="929 OF"/>
    <m/>
    <m/>
    <m/>
    <s v="Approved"/>
    <m/>
    <m/>
    <s v="WAM Activities"/>
    <n v="6"/>
    <s v="C248-C256"/>
    <s v="Little Red Sucker Creek"/>
    <n v="0"/>
    <d v="2022-03-03T00:00:00"/>
    <m/>
    <s v="37"/>
    <d v="2022-03-09T00:00:00"/>
    <s v=""/>
    <s v=""/>
    <m/>
    <m/>
    <m/>
    <s v="Harold Furlong"/>
    <s v="06"/>
    <s v="Corbiere and Sons Contracting1160820220226-4Operator - Principle - After Jan 105375"/>
    <s v="Corbiere and Sons Contracting1160820220226-4Operator - Principle - After Jan 105375INV #165"/>
    <s v="CZ - Winter Maintenance"/>
    <s v=""/>
    <x v="5"/>
  </r>
  <r>
    <x v="1"/>
    <n v="6"/>
    <n v="0"/>
    <n v="11608"/>
    <s v="20220226-4"/>
    <n v="53510611"/>
    <s v="Access"/>
    <n v="0"/>
    <s v="Grader - Cat 12 to 14 or equal- After Jan 10"/>
    <n v="126.98"/>
    <n v="5"/>
    <s v="Dynamic"/>
    <s v="95.24"/>
    <s v="0"/>
    <s v=""/>
    <s v=""/>
    <n v="634.9"/>
    <n v="82.537000000000006"/>
    <n v="717.4369999999999"/>
    <d v="2022-02-26T00:00:00"/>
    <n v="0"/>
    <x v="11"/>
    <d v="2022-03-14T00:00:00"/>
    <n v="178"/>
    <n v="0"/>
    <n v="0"/>
    <s v="Nathan Kyme"/>
    <s v="Winter Access Maintenance"/>
    <m/>
    <s v="VC7556-2019-017"/>
    <s v="929 OF"/>
    <m/>
    <m/>
    <m/>
    <s v="Approved"/>
    <m/>
    <m/>
    <s v="WAM Activities"/>
    <n v="6"/>
    <s v="C248-C256"/>
    <s v="Little Red Sucker Creek"/>
    <n v="0"/>
    <d v="2022-03-03T00:00:00"/>
    <m/>
    <s v="37"/>
    <d v="2022-03-09T00:00:00"/>
    <s v=""/>
    <s v=""/>
    <m/>
    <m/>
    <m/>
    <s v="Harold Furlong"/>
    <s v="06"/>
    <s v="Corbiere and Sons Contracting1160820220226-4Grader - Cat 12 to 14 or equal- After Jan 105634.9"/>
    <s v="Corbiere and Sons Contracting1160820220226-4Grader - Cat 12 to 14 or equal- After Jan 105634.9INV #165"/>
    <s v="CZ - Winter Maintenance"/>
    <s v=""/>
    <x v="5"/>
  </r>
  <r>
    <x v="1"/>
    <n v="6"/>
    <n v="0"/>
    <n v="11607"/>
    <s v="20220226-3"/>
    <n v="53510611"/>
    <s v="Access"/>
    <n v="0"/>
    <s v="Driver - AZ - After Jan 10"/>
    <n v="70"/>
    <n v="6"/>
    <s v="HR"/>
    <s v=""/>
    <s v=""/>
    <s v="70"/>
    <s v="0"/>
    <n v="420"/>
    <n v="54.6"/>
    <n v="474.59999999999997"/>
    <d v="2022-02-26T00:00:00"/>
    <n v="0"/>
    <x v="11"/>
    <d v="2022-03-14T00:00:00"/>
    <n v="178"/>
    <n v="0"/>
    <n v="0"/>
    <s v="Nathan Kyme"/>
    <s v="Winter Access Maintenance"/>
    <m/>
    <s v="VC7556-2019-017"/>
    <s v="929 OF"/>
    <m/>
    <m/>
    <m/>
    <s v="Approved"/>
    <m/>
    <m/>
    <s v="WAM Activities"/>
    <n v="6"/>
    <s v="C130-C151"/>
    <s v="Lake A"/>
    <n v="0"/>
    <d v="2022-03-03T00:00:00"/>
    <m/>
    <s v="37"/>
    <d v="2022-03-09T00:00:00"/>
    <s v=""/>
    <s v=""/>
    <m/>
    <m/>
    <m/>
    <s v="Harold Furlong"/>
    <s v="06"/>
    <s v="Corbiere and Sons Contracting1160720220226-3Driver - AZ - After Jan 106420"/>
    <s v="Corbiere and Sons Contracting1160720220226-3Driver - AZ - After Jan 106420INV #165"/>
    <s v="CZ - Winter Maintenance"/>
    <s v=""/>
    <x v="5"/>
  </r>
  <r>
    <x v="1"/>
    <n v="6"/>
    <n v="0"/>
    <n v="11607"/>
    <s v="20220226-3"/>
    <n v="53510611"/>
    <s v="Access"/>
    <n v="0"/>
    <s v="Operator - Principle - After Jan 10"/>
    <n v="75"/>
    <n v="13"/>
    <s v="HR"/>
    <s v=""/>
    <s v=""/>
    <s v="75"/>
    <s v="0"/>
    <n v="975"/>
    <n v="126.75"/>
    <n v="1101.75"/>
    <d v="2022-02-26T00:00:00"/>
    <n v="0"/>
    <x v="11"/>
    <d v="2022-03-14T00:00:00"/>
    <n v="178"/>
    <n v="0"/>
    <n v="0"/>
    <s v="Nathan Kyme"/>
    <s v="Winter Access Maintenance"/>
    <m/>
    <s v="VC7556-2019-017"/>
    <s v="929 OF"/>
    <m/>
    <m/>
    <m/>
    <s v="Approved"/>
    <m/>
    <m/>
    <s v="WAM Activities"/>
    <n v="6"/>
    <s v="C130-C151"/>
    <s v="Lake A"/>
    <n v="0"/>
    <d v="2022-03-03T00:00:00"/>
    <m/>
    <s v="37"/>
    <d v="2022-03-09T00:00:00"/>
    <s v=""/>
    <s v=""/>
    <m/>
    <m/>
    <m/>
    <s v="Harold Furlong"/>
    <s v="06"/>
    <s v="Corbiere and Sons Contracting1160720220226-3Operator - Principle - After Jan 1013975"/>
    <s v="Corbiere and Sons Contracting1160720220226-3Operator - Principle - After Jan 1013975INV #165"/>
    <s v="CZ - Winter Maintenance"/>
    <s v=""/>
    <x v="5"/>
  </r>
  <r>
    <x v="1"/>
    <n v="6"/>
    <n v="0"/>
    <n v="11607"/>
    <s v="20220226-3"/>
    <n v="53510611"/>
    <s v="Access"/>
    <n v="0"/>
    <s v="Operator - Principle - After Jan 10"/>
    <n v="75"/>
    <n v="9"/>
    <s v="HR"/>
    <s v=""/>
    <s v=""/>
    <s v="75"/>
    <s v="0"/>
    <n v="675"/>
    <n v="87.75"/>
    <n v="762.74999999999989"/>
    <d v="2022-02-26T00:00:00"/>
    <n v="0"/>
    <x v="11"/>
    <d v="2022-03-14T00:00:00"/>
    <n v="178"/>
    <n v="0"/>
    <n v="0"/>
    <s v="Nathan Kyme"/>
    <s v="Winter Access Maintenance"/>
    <m/>
    <s v="VC7556-2019-017"/>
    <s v="929 OF"/>
    <m/>
    <m/>
    <m/>
    <s v="Approved"/>
    <m/>
    <m/>
    <s v="WAM Activities"/>
    <n v="6"/>
    <s v="C130-C151"/>
    <s v="Lake A"/>
    <n v="0"/>
    <d v="2022-03-03T00:00:00"/>
    <m/>
    <s v="37"/>
    <d v="2022-03-09T00:00:00"/>
    <s v=""/>
    <s v=""/>
    <m/>
    <m/>
    <m/>
    <s v="Harold Furlong"/>
    <s v="06"/>
    <s v="Corbiere and Sons Contracting1160720220226-3Operator - Principle - After Jan 109675"/>
    <s v="Corbiere and Sons Contracting1160720220226-3Operator - Principle - After Jan 109675INV #165"/>
    <s v="CZ - Winter Maintenance"/>
    <s v=""/>
    <x v="5"/>
  </r>
  <r>
    <x v="1"/>
    <n v="6"/>
    <n v="0"/>
    <n v="11607"/>
    <s v="20220226-3"/>
    <n v="53510611"/>
    <s v="Access"/>
    <n v="0"/>
    <s v="Operator - Principle - After Jan 10"/>
    <n v="75"/>
    <n v="6"/>
    <s v="HR"/>
    <s v=""/>
    <s v=""/>
    <s v="75"/>
    <s v="0"/>
    <n v="450"/>
    <n v="58.5"/>
    <n v="508.49999999999994"/>
    <d v="2022-02-26T00:00:00"/>
    <n v="0"/>
    <x v="11"/>
    <d v="2022-03-14T00:00:00"/>
    <n v="178"/>
    <n v="0"/>
    <n v="0"/>
    <s v="Nathan Kyme"/>
    <s v="Winter Access Maintenance"/>
    <m/>
    <s v="VC7556-2019-017"/>
    <s v="929 OF"/>
    <m/>
    <m/>
    <m/>
    <s v="Approved"/>
    <m/>
    <m/>
    <s v="WAM Activities"/>
    <n v="6"/>
    <s v="C130-C151"/>
    <s v="Lake A"/>
    <n v="0"/>
    <d v="2022-03-03T00:00:00"/>
    <m/>
    <s v="37"/>
    <d v="2022-03-09T00:00:00"/>
    <s v=""/>
    <s v=""/>
    <m/>
    <m/>
    <m/>
    <s v="Harold Furlong"/>
    <s v="06"/>
    <s v="Corbiere and Sons Contracting1160720220226-3Operator - Principle - After Jan 106450"/>
    <s v="Corbiere and Sons Contracting1160720220226-3Operator - Principle - After Jan 106450INV #165"/>
    <s v="CZ - Winter Maintenance"/>
    <s v=""/>
    <x v="5"/>
  </r>
  <r>
    <x v="1"/>
    <n v="6"/>
    <n v="0"/>
    <n v="11607"/>
    <s v="20220226-3"/>
    <n v="53510611"/>
    <s v="Access"/>
    <n v="0"/>
    <s v="L.O.A."/>
    <n v="210"/>
    <n v="3"/>
    <s v="DAY"/>
    <s v=""/>
    <s v=""/>
    <m/>
    <s v="0"/>
    <n v="630"/>
    <n v="81.900000000000006"/>
    <n v="711.9"/>
    <d v="2022-02-26T00:00:00"/>
    <n v="0"/>
    <x v="11"/>
    <d v="2022-03-14T00:00:00"/>
    <n v="178"/>
    <n v="0"/>
    <n v="0"/>
    <s v="Nathan Kyme"/>
    <s v="Winter Access Maintenance"/>
    <m/>
    <s v="VC7556-2019-017"/>
    <s v="929 OF"/>
    <m/>
    <m/>
    <m/>
    <s v="Approved"/>
    <m/>
    <m/>
    <s v="WAM Activities"/>
    <n v="6"/>
    <s v="C130-C151"/>
    <s v="Lake A"/>
    <n v="0"/>
    <d v="2022-03-03T00:00:00"/>
    <m/>
    <s v="37"/>
    <d v="2022-03-09T00:00:00"/>
    <s v=""/>
    <s v=""/>
    <m/>
    <m/>
    <m/>
    <s v="Harold Furlong"/>
    <s v="06"/>
    <s v="Corbiere and Sons Contracting1160720220226-3L.O.A.3630"/>
    <s v="Corbiere and Sons Contracting1160720220226-3L.O.A.3630INV #165"/>
    <s v="CZ - Winter Maintenance"/>
    <s v=""/>
    <x v="5"/>
  </r>
  <r>
    <x v="1"/>
    <n v="6"/>
    <n v="0"/>
    <n v="11607"/>
    <s v="20220226-3"/>
    <n v="53510611"/>
    <s v="Access"/>
    <n v="0"/>
    <s v="Pickup w/ plow and sander"/>
    <n v="80"/>
    <n v="9"/>
    <m/>
    <s v="0"/>
    <s v="0"/>
    <s v=""/>
    <s v=""/>
    <n v="720"/>
    <n v="93.600000000000009"/>
    <n v="813.59999999999991"/>
    <d v="2022-02-26T00:00:00"/>
    <n v="0"/>
    <x v="11"/>
    <d v="2022-03-14T00:00:00"/>
    <n v="178"/>
    <n v="0"/>
    <n v="0"/>
    <s v="Nathan Kyme"/>
    <s v="Winter Access Maintenance"/>
    <m/>
    <s v="VC7556-2019-017"/>
    <s v="929 OF"/>
    <m/>
    <m/>
    <m/>
    <s v="Approved"/>
    <m/>
    <m/>
    <s v="WAM Activities"/>
    <n v="6"/>
    <s v="C130-C151"/>
    <s v="Lake A"/>
    <n v="0"/>
    <d v="2022-03-03T00:00:00"/>
    <m/>
    <s v="37"/>
    <d v="2022-03-09T00:00:00"/>
    <s v=""/>
    <s v=""/>
    <m/>
    <m/>
    <m/>
    <s v="Harold Furlong"/>
    <s v="06"/>
    <s v="Corbiere and Sons Contracting1160720220226-3Pickup w/ plow and sander9720"/>
    <s v="Corbiere and Sons Contracting1160720220226-3Pickup w/ plow and sander9720INV #165"/>
    <s v="CZ - Winter Maintenance"/>
    <s v=""/>
    <x v="5"/>
  </r>
  <r>
    <x v="1"/>
    <n v="6"/>
    <n v="0"/>
    <n v="11607"/>
    <s v="20220226-3"/>
    <n v="53510611"/>
    <s v="Access"/>
    <n v="0"/>
    <s v="Tractor Trailer - 60 Ton- After Jan 10"/>
    <n v="122.39"/>
    <n v="6"/>
    <s v="Dynamic"/>
    <s v="91.79"/>
    <s v="0"/>
    <s v=""/>
    <s v=""/>
    <n v="734.34"/>
    <n v="95.464200000000005"/>
    <n v="829.80419999999992"/>
    <d v="2022-02-26T00:00:00"/>
    <n v="0"/>
    <x v="11"/>
    <d v="2022-03-14T00:00:00"/>
    <n v="178"/>
    <n v="0"/>
    <n v="0"/>
    <s v="Nathan Kyme"/>
    <s v="Winter Access Maintenance"/>
    <m/>
    <s v="VC7556-2019-017"/>
    <s v="929 OF"/>
    <m/>
    <m/>
    <m/>
    <s v="Approved"/>
    <m/>
    <m/>
    <s v="WAM Activities"/>
    <n v="6"/>
    <s v="C130-C151"/>
    <s v="Lake A"/>
    <n v="0"/>
    <d v="2022-03-03T00:00:00"/>
    <m/>
    <s v="37"/>
    <d v="2022-03-09T00:00:00"/>
    <s v=""/>
    <s v=""/>
    <m/>
    <m/>
    <m/>
    <s v="Harold Furlong"/>
    <s v="06"/>
    <s v="Corbiere and Sons Contracting1160720220226-3Tractor Trailer - 60 Ton- After Jan 106734.34"/>
    <s v="Corbiere and Sons Contracting1160720220226-3Tractor Trailer - 60 Ton- After Jan 106734.34INV #165"/>
    <s v="CZ - Winter Maintenance"/>
    <s v=""/>
    <x v="5"/>
  </r>
  <r>
    <x v="1"/>
    <n v="6"/>
    <n v="0"/>
    <n v="11607"/>
    <s v="20220226-3"/>
    <n v="53510611"/>
    <s v="Access"/>
    <n v="0"/>
    <s v="Light Truck - Pick up- After Jan 10"/>
    <n v="243.75"/>
    <n v="1"/>
    <s v="DAY"/>
    <s v="182.81"/>
    <s v="0"/>
    <s v=""/>
    <s v=""/>
    <n v="243.75"/>
    <n v="31.6875"/>
    <n v="275.4375"/>
    <d v="2022-02-26T00:00:00"/>
    <n v="0"/>
    <x v="11"/>
    <d v="2022-03-14T00:00:00"/>
    <n v="178"/>
    <n v="0"/>
    <n v="0"/>
    <s v="Nathan Kyme"/>
    <s v="Winter Access Maintenance"/>
    <m/>
    <s v="VC7556-2019-017"/>
    <s v="929 OF"/>
    <m/>
    <m/>
    <m/>
    <s v="Approved"/>
    <m/>
    <m/>
    <s v="WAM Activities"/>
    <n v="6"/>
    <s v="C130-C151"/>
    <s v="Lake A"/>
    <n v="0"/>
    <d v="2022-03-03T00:00:00"/>
    <m/>
    <s v="37"/>
    <d v="2022-03-09T00:00:00"/>
    <s v=""/>
    <s v=""/>
    <m/>
    <m/>
    <m/>
    <s v="Harold Furlong"/>
    <s v="06"/>
    <s v="Corbiere and Sons Contracting1160720220226-3Light Truck - Pick up- After Jan 101243.75"/>
    <s v="Corbiere and Sons Contracting1160720220226-3Light Truck - Pick up- After Jan 101243.75INV #165"/>
    <s v="CZ - Winter Maintenance"/>
    <s v=""/>
    <x v="5"/>
  </r>
  <r>
    <x v="1"/>
    <n v="6"/>
    <n v="0"/>
    <n v="11607"/>
    <s v="20220226-3"/>
    <n v="53510611"/>
    <s v="Access"/>
    <n v="0"/>
    <s v="Light Truck - Pick up- After Jan 10"/>
    <n v="243.75"/>
    <n v="1"/>
    <s v="DAY"/>
    <s v="182.81"/>
    <s v="0"/>
    <s v=""/>
    <s v=""/>
    <n v="243.75"/>
    <n v="31.6875"/>
    <n v="275.4375"/>
    <d v="2022-02-26T00:00:00"/>
    <n v="0"/>
    <x v="11"/>
    <d v="2022-03-14T00:00:00"/>
    <n v="178"/>
    <n v="0"/>
    <n v="0"/>
    <s v="Nathan Kyme"/>
    <s v="Winter Access Maintenance"/>
    <m/>
    <s v="VC7556-2019-017"/>
    <s v="929 OF"/>
    <m/>
    <m/>
    <m/>
    <s v="Approved"/>
    <m/>
    <m/>
    <s v="WAM Activities"/>
    <n v="6"/>
    <s v="C130-C151"/>
    <s v="Lake A"/>
    <n v="0"/>
    <d v="2022-03-03T00:00:00"/>
    <m/>
    <s v="37"/>
    <d v="2022-03-09T00:00:00"/>
    <s v=""/>
    <s v=""/>
    <m/>
    <m/>
    <m/>
    <s v="Harold Furlong"/>
    <s v="06"/>
    <s v="Corbiere and Sons Contracting1160720220226-3Light Truck - Pick up- After Jan 101243.75"/>
    <s v="Corbiere and Sons Contracting1160720220226-3Light Truck - Pick up- After Jan 101243.75INV #165"/>
    <s v="CZ - Winter Maintenance"/>
    <s v=""/>
    <x v="5"/>
  </r>
  <r>
    <x v="1"/>
    <n v="6"/>
    <n v="0"/>
    <n v="11607"/>
    <s v="20220226-3"/>
    <n v="53510611"/>
    <s v="Access"/>
    <n v="0"/>
    <s v="Grader - Cat 12 to 14 or equal- After Jan 10"/>
    <n v="126.98"/>
    <n v="4"/>
    <s v="Dynamic"/>
    <s v="95.24"/>
    <s v="0"/>
    <s v=""/>
    <s v=""/>
    <n v="507.92"/>
    <n v="66.029600000000002"/>
    <n v="573.94959999999992"/>
    <d v="2022-02-26T00:00:00"/>
    <n v="0"/>
    <x v="11"/>
    <d v="2022-03-14T00:00:00"/>
    <n v="178"/>
    <n v="0"/>
    <n v="0"/>
    <s v="Nathan Kyme"/>
    <s v="Winter Access Maintenance"/>
    <m/>
    <s v="VC7556-2019-017"/>
    <s v="929 OF"/>
    <m/>
    <m/>
    <m/>
    <s v="Approved"/>
    <m/>
    <m/>
    <s v="WAM Activities"/>
    <n v="6"/>
    <s v="C130-C151"/>
    <s v="Lake A"/>
    <n v="0"/>
    <d v="2022-03-03T00:00:00"/>
    <m/>
    <s v="37"/>
    <d v="2022-03-09T00:00:00"/>
    <s v=""/>
    <s v=""/>
    <m/>
    <m/>
    <m/>
    <s v="Harold Furlong"/>
    <s v="06"/>
    <s v="Corbiere and Sons Contracting1160720220226-3Grader - Cat 12 to 14 or equal- After Jan 104507.92"/>
    <s v="Corbiere and Sons Contracting1160720220226-3Grader - Cat 12 to 14 or equal- After Jan 104507.92INV #165"/>
    <s v="CZ - Winter Maintenance"/>
    <s v=""/>
    <x v="5"/>
  </r>
  <r>
    <x v="1"/>
    <n v="6"/>
    <n v="0"/>
    <n v="11607"/>
    <s v="20220226-3"/>
    <n v="53510611"/>
    <s v="Access"/>
    <n v="0"/>
    <s v="Dozer D6 or equal- After Jan 10"/>
    <n v="131.47999999999999"/>
    <n v="12"/>
    <s v="Dynamic"/>
    <s v="98.61"/>
    <s v="0"/>
    <s v=""/>
    <s v=""/>
    <n v="1577.76"/>
    <n v="205.1088"/>
    <n v="1782.8687999999997"/>
    <d v="2022-02-26T00:00:00"/>
    <n v="0"/>
    <x v="11"/>
    <d v="2022-03-14T00:00:00"/>
    <n v="178"/>
    <n v="0"/>
    <n v="0"/>
    <s v="Nathan Kyme"/>
    <s v="Winter Access Maintenance"/>
    <m/>
    <s v="VC7556-2019-017"/>
    <s v="929 OF"/>
    <m/>
    <m/>
    <m/>
    <s v="Approved"/>
    <m/>
    <m/>
    <s v="WAM Activities"/>
    <n v="6"/>
    <s v="C130-C151"/>
    <s v="Lake A"/>
    <n v="0"/>
    <d v="2022-03-03T00:00:00"/>
    <m/>
    <s v="37"/>
    <d v="2022-03-09T00:00:00"/>
    <s v=""/>
    <s v=""/>
    <m/>
    <m/>
    <m/>
    <s v="Harold Furlong"/>
    <s v="06"/>
    <s v="Corbiere and Sons Contracting1160720220226-3Dozer D6 or equal- After Jan 10121577.76"/>
    <s v="Corbiere and Sons Contracting1160720220226-3Dozer D6 or equal- After Jan 10121577.76INV #165"/>
    <s v="CZ - Winter Maintenance"/>
    <s v=""/>
    <x v="5"/>
  </r>
  <r>
    <x v="1"/>
    <n v="6"/>
    <n v="0"/>
    <n v="11605"/>
    <s v="20220225-6"/>
    <n v="53510611"/>
    <s v="Access"/>
    <n v="0"/>
    <s v="L.O.A."/>
    <n v="210"/>
    <n v="1"/>
    <s v="DAY"/>
    <s v=""/>
    <s v=""/>
    <s v="0"/>
    <s v="0"/>
    <n v="210"/>
    <n v="27.3"/>
    <n v="237.29999999999998"/>
    <d v="2022-02-25T00:00:00"/>
    <n v="0"/>
    <x v="11"/>
    <d v="2022-03-14T00:00:00"/>
    <n v="178"/>
    <n v="0"/>
    <n v="0"/>
    <s v="Nathan Kyme"/>
    <s v="Winter Access Maintenance"/>
    <m/>
    <s v="VC7556-2019-017"/>
    <s v="929 OF"/>
    <m/>
    <m/>
    <m/>
    <s v="Approved"/>
    <m/>
    <m/>
    <s v="WAM Activities"/>
    <n v="6"/>
    <s v="C257-C267"/>
    <s v="Hare Lake Creek"/>
    <n v="0"/>
    <d v="2022-03-03T00:00:00"/>
    <m/>
    <s v="37"/>
    <d v="2022-03-07T00:00:00"/>
    <s v=""/>
    <s v=""/>
    <m/>
    <m/>
    <m/>
    <s v="Harold Furlong"/>
    <s v="06"/>
    <s v="Corbiere and Sons Contracting1160520220225-6L.O.A.1210"/>
    <s v="Corbiere and Sons Contracting1160520220225-6L.O.A.1210INV #165"/>
    <s v="CZ - Winter Maintenance"/>
    <s v=""/>
    <x v="5"/>
  </r>
  <r>
    <x v="1"/>
    <n v="6"/>
    <n v="0"/>
    <n v="11605"/>
    <s v="20220225-6"/>
    <n v="53510611"/>
    <s v="Access"/>
    <n v="0"/>
    <s v="Pickup w/ plow and sander"/>
    <n v="80"/>
    <n v="11"/>
    <m/>
    <s v="0"/>
    <s v="0"/>
    <s v=""/>
    <s v=""/>
    <n v="880"/>
    <n v="114.4"/>
    <n v="994.39999999999986"/>
    <d v="2022-02-25T00:00:00"/>
    <n v="0"/>
    <x v="11"/>
    <d v="2022-03-14T00:00:00"/>
    <n v="178"/>
    <n v="0"/>
    <n v="0"/>
    <s v="Nathan Kyme"/>
    <s v="Winter Access Maintenance"/>
    <m/>
    <s v="VC7556-2019-017"/>
    <s v="929 OF"/>
    <m/>
    <m/>
    <m/>
    <s v="Approved"/>
    <m/>
    <m/>
    <s v="WAM Activities"/>
    <n v="6"/>
    <s v="C257-C267"/>
    <s v="Hare Lake Creek"/>
    <n v="0"/>
    <d v="2022-03-03T00:00:00"/>
    <m/>
    <s v="37"/>
    <d v="2022-03-07T00:00:00"/>
    <s v=""/>
    <s v=""/>
    <m/>
    <m/>
    <m/>
    <s v="Harold Furlong"/>
    <s v="06"/>
    <s v="Corbiere and Sons Contracting1160520220225-6Pickup w/ plow and sander11880"/>
    <s v="Corbiere and Sons Contracting1160520220225-6Pickup w/ plow and sander11880INV #165"/>
    <s v="CZ - Winter Maintenance"/>
    <s v=""/>
    <x v="5"/>
  </r>
  <r>
    <x v="1"/>
    <n v="6"/>
    <n v="0"/>
    <n v="11604"/>
    <s v="20220225-5"/>
    <n v="53510611"/>
    <s v="Access"/>
    <n v="0"/>
    <s v="Operator - Principle - After Jan 10"/>
    <n v="75"/>
    <n v="10"/>
    <s v="HR"/>
    <s v=""/>
    <s v=""/>
    <s v="0"/>
    <s v="0"/>
    <n v="750"/>
    <n v="97.5"/>
    <n v="847.49999999999989"/>
    <d v="2022-02-25T00:00:00"/>
    <n v="0"/>
    <x v="11"/>
    <d v="2022-03-14T00:00:00"/>
    <n v="178"/>
    <n v="0"/>
    <n v="0"/>
    <s v="Nathan Kyme"/>
    <s v="Winter Access Maintenance"/>
    <m/>
    <s v="VC7556-2019-017"/>
    <s v="929 OF"/>
    <m/>
    <m/>
    <m/>
    <s v="Approved"/>
    <m/>
    <m/>
    <s v="WAM Activities Prairie River"/>
    <n v="6"/>
    <s v="C171-C185"/>
    <s v="Prairie River"/>
    <n v="0"/>
    <d v="2022-03-03T00:00:00"/>
    <m/>
    <s v="37"/>
    <d v="2022-03-07T00:00:00"/>
    <s v=""/>
    <s v=""/>
    <m/>
    <m/>
    <m/>
    <s v="Harold Furlong"/>
    <s v="06"/>
    <s v="Corbiere and Sons Contracting1160420220225-5Operator - Principle - After Jan 1010750"/>
    <s v="Corbiere and Sons Contracting1160420220225-5Operator - Principle - After Jan 1010750INV #165"/>
    <s v="CZ - Winter Maintenance"/>
    <s v=""/>
    <x v="5"/>
  </r>
  <r>
    <x v="1"/>
    <n v="6"/>
    <n v="0"/>
    <n v="11604"/>
    <s v="20220225-5"/>
    <n v="53510611"/>
    <s v="Access"/>
    <n v="0"/>
    <s v="L.O.A."/>
    <n v="210"/>
    <n v="1"/>
    <s v="DAY"/>
    <s v=""/>
    <s v=""/>
    <s v="0"/>
    <s v="0"/>
    <n v="210"/>
    <n v="27.3"/>
    <n v="237.29999999999998"/>
    <d v="2022-02-25T00:00:00"/>
    <n v="0"/>
    <x v="11"/>
    <d v="2022-03-14T00:00:00"/>
    <n v="178"/>
    <n v="0"/>
    <n v="0"/>
    <s v="Nathan Kyme"/>
    <s v="Winter Access Maintenance"/>
    <m/>
    <s v="VC7556-2019-017"/>
    <s v="929 OF"/>
    <m/>
    <m/>
    <m/>
    <s v="Approved"/>
    <m/>
    <m/>
    <s v="WAM Activities Prairie River"/>
    <n v="6"/>
    <s v="C171-C185"/>
    <s v="Prairie River"/>
    <n v="0"/>
    <d v="2022-03-03T00:00:00"/>
    <m/>
    <s v="37"/>
    <d v="2022-03-07T00:00:00"/>
    <s v=""/>
    <s v=""/>
    <m/>
    <m/>
    <m/>
    <s v="Harold Furlong"/>
    <s v="06"/>
    <s v="Corbiere and Sons Contracting1160420220225-5L.O.A.1210"/>
    <s v="Corbiere and Sons Contracting1160420220225-5L.O.A.1210INV #165"/>
    <s v="CZ - Winter Maintenance"/>
    <s v=""/>
    <x v="5"/>
  </r>
  <r>
    <x v="1"/>
    <n v="6"/>
    <n v="0"/>
    <n v="11604"/>
    <s v="20220225-5"/>
    <n v="53510611"/>
    <s v="Access"/>
    <n v="0"/>
    <s v="Light Truck - Pick up- After Jan 10"/>
    <n v="243.75"/>
    <n v="1"/>
    <s v="DAY"/>
    <s v="0"/>
    <s v="0"/>
    <s v=""/>
    <s v=""/>
    <n v="243.75"/>
    <n v="31.6875"/>
    <n v="275.4375"/>
    <d v="2022-02-25T00:00:00"/>
    <n v="0"/>
    <x v="11"/>
    <d v="2022-03-14T00:00:00"/>
    <n v="178"/>
    <n v="0"/>
    <n v="0"/>
    <s v="Nathan Kyme"/>
    <s v="Winter Access Maintenance"/>
    <m/>
    <s v="VC7556-2019-017"/>
    <s v="929 OF"/>
    <m/>
    <m/>
    <m/>
    <s v="Approved"/>
    <m/>
    <m/>
    <s v="WAM Activities Prairie River"/>
    <n v="6"/>
    <s v="C171-C185"/>
    <s v="Prairie River"/>
    <n v="0"/>
    <d v="2022-03-03T00:00:00"/>
    <m/>
    <s v="37"/>
    <d v="2022-03-07T00:00:00"/>
    <s v=""/>
    <s v=""/>
    <m/>
    <m/>
    <m/>
    <s v="Harold Furlong"/>
    <s v="06"/>
    <s v="Corbiere and Sons Contracting1160420220225-5Light Truck - Pick up- After Jan 101243.75"/>
    <s v="Corbiere and Sons Contracting1160420220225-5Light Truck - Pick up- After Jan 101243.75INV #165"/>
    <s v="CZ - Winter Maintenance"/>
    <s v=""/>
    <x v="5"/>
  </r>
  <r>
    <x v="1"/>
    <n v="6"/>
    <n v="0"/>
    <n v="11604"/>
    <s v="20220225-5"/>
    <n v="53510611"/>
    <s v="Access"/>
    <n v="0"/>
    <s v="Grader - Cat 12 to 14 or equal- After Jan 10"/>
    <n v="126.98"/>
    <n v="9"/>
    <s v="Dynamic"/>
    <s v="0"/>
    <s v="0"/>
    <s v=""/>
    <s v=""/>
    <n v="1142.82"/>
    <n v="148.56659999999999"/>
    <n v="1291.3865999999998"/>
    <d v="2022-02-25T00:00:00"/>
    <n v="0"/>
    <x v="11"/>
    <d v="2022-03-14T00:00:00"/>
    <n v="178"/>
    <n v="0"/>
    <n v="0"/>
    <s v="Nathan Kyme"/>
    <s v="Winter Access Maintenance"/>
    <m/>
    <s v="VC7556-2019-017"/>
    <s v="929 OF"/>
    <m/>
    <m/>
    <m/>
    <s v="Approved"/>
    <m/>
    <m/>
    <s v="WAM Activities Prairie River"/>
    <n v="6"/>
    <s v="C171-C185"/>
    <s v="Prairie River"/>
    <n v="0"/>
    <d v="2022-03-03T00:00:00"/>
    <m/>
    <s v="37"/>
    <d v="2022-03-07T00:00:00"/>
    <s v=""/>
    <s v=""/>
    <m/>
    <m/>
    <m/>
    <s v="Harold Furlong"/>
    <s v="06"/>
    <s v="Corbiere and Sons Contracting1160420220225-5Grader - Cat 12 to 14 or equal- After Jan 1091142.82"/>
    <s v="Corbiere and Sons Contracting1160420220225-5Grader - Cat 12 to 14 or equal- After Jan 1091142.82INV #165"/>
    <s v="CZ - Winter Maintenance"/>
    <s v=""/>
    <x v="5"/>
  </r>
  <r>
    <x v="1"/>
    <n v="6"/>
    <n v="0"/>
    <n v="11603"/>
    <s v="20220225-4"/>
    <n v="53510611"/>
    <s v="Access"/>
    <n v="0"/>
    <s v="Operator - Principle - After Jan 10"/>
    <n v="75"/>
    <n v="11"/>
    <s v="HR"/>
    <s v=""/>
    <s v=""/>
    <s v="0"/>
    <s v="0"/>
    <n v="825"/>
    <n v="107.25"/>
    <n v="932.24999999999989"/>
    <d v="2022-02-25T00:00:00"/>
    <n v="0"/>
    <x v="11"/>
    <d v="2022-03-14T00:00:00"/>
    <n v="178"/>
    <n v="0"/>
    <n v="0"/>
    <s v="Nathan Kyme"/>
    <s v="Winter Access Maintenance"/>
    <m/>
    <s v="VC7556-2019-017"/>
    <s v="929 OF"/>
    <m/>
    <m/>
    <m/>
    <s v="Approved"/>
    <m/>
    <m/>
    <s v="WAM Activities Peninsula"/>
    <n v="6"/>
    <s v="C268-D005"/>
    <s v="Peninsula"/>
    <n v="0"/>
    <d v="2022-03-03T00:00:00"/>
    <m/>
    <s v="37"/>
    <d v="2022-03-09T00:00:00"/>
    <s v=""/>
    <s v=""/>
    <m/>
    <m/>
    <m/>
    <s v="Harold Furlong"/>
    <s v="06"/>
    <s v="Corbiere and Sons Contracting1160320220225-4Operator - Principle - After Jan 1011825"/>
    <s v="Corbiere and Sons Contracting1160320220225-4Operator - Principle - After Jan 1011825INV #165"/>
    <s v="CZ - Winter Maintenance"/>
    <s v=""/>
    <x v="5"/>
  </r>
  <r>
    <x v="1"/>
    <n v="6"/>
    <n v="0"/>
    <n v="11603"/>
    <s v="20220225-4"/>
    <n v="53510611"/>
    <s v="Access"/>
    <n v="0"/>
    <s v="L.O.A."/>
    <n v="210"/>
    <n v="1"/>
    <s v="DAY"/>
    <s v=""/>
    <s v=""/>
    <s v="0"/>
    <s v="0"/>
    <n v="210"/>
    <n v="27.3"/>
    <n v="237.29999999999998"/>
    <d v="2022-02-25T00:00:00"/>
    <n v="0"/>
    <x v="11"/>
    <d v="2022-03-14T00:00:00"/>
    <n v="178"/>
    <n v="0"/>
    <n v="0"/>
    <s v="Nathan Kyme"/>
    <s v="Winter Access Maintenance"/>
    <m/>
    <s v="VC7556-2019-017"/>
    <s v="929 OF"/>
    <m/>
    <m/>
    <m/>
    <s v="Approved"/>
    <m/>
    <m/>
    <s v="WAM Activities Peninsula"/>
    <n v="6"/>
    <s v="C268-D005"/>
    <s v="Peninsula"/>
    <n v="0"/>
    <d v="2022-03-03T00:00:00"/>
    <m/>
    <s v="37"/>
    <d v="2022-03-09T00:00:00"/>
    <s v=""/>
    <s v=""/>
    <m/>
    <m/>
    <m/>
    <s v="Harold Furlong"/>
    <s v="06"/>
    <s v="Corbiere and Sons Contracting1160320220225-4L.O.A.1210"/>
    <s v="Corbiere and Sons Contracting1160320220225-4L.O.A.1210INV #165"/>
    <s v="CZ - Winter Maintenance"/>
    <s v=""/>
    <x v="5"/>
  </r>
  <r>
    <x v="1"/>
    <n v="6"/>
    <n v="0"/>
    <n v="11603"/>
    <s v="20220225-4"/>
    <n v="53510611"/>
    <s v="Access"/>
    <n v="0"/>
    <s v="Light Truck - Pick up- After Jan 10"/>
    <n v="243.75"/>
    <n v="1"/>
    <s v="DAY"/>
    <s v="0"/>
    <s v="0"/>
    <s v=""/>
    <s v=""/>
    <n v="243.75"/>
    <n v="31.6875"/>
    <n v="275.4375"/>
    <d v="2022-02-25T00:00:00"/>
    <n v="0"/>
    <x v="11"/>
    <d v="2022-03-14T00:00:00"/>
    <n v="178"/>
    <n v="0"/>
    <n v="0"/>
    <s v="Nathan Kyme"/>
    <s v="Winter Access Maintenance"/>
    <m/>
    <s v="VC7556-2019-017"/>
    <s v="929 OF"/>
    <m/>
    <m/>
    <m/>
    <s v="Approved"/>
    <m/>
    <m/>
    <s v="WAM Activities Peninsula"/>
    <n v="6"/>
    <s v="C268-D005"/>
    <s v="Peninsula"/>
    <n v="0"/>
    <d v="2022-03-03T00:00:00"/>
    <m/>
    <s v="37"/>
    <d v="2022-03-09T00:00:00"/>
    <s v=""/>
    <s v=""/>
    <m/>
    <m/>
    <m/>
    <s v="Harold Furlong"/>
    <s v="06"/>
    <s v="Corbiere and Sons Contracting1160320220225-4Light Truck - Pick up- After Jan 101243.75"/>
    <s v="Corbiere and Sons Contracting1160320220225-4Light Truck - Pick up- After Jan 101243.75INV #165"/>
    <s v="CZ - Winter Maintenance"/>
    <s v=""/>
    <x v="5"/>
  </r>
  <r>
    <x v="1"/>
    <n v="6"/>
    <n v="0"/>
    <n v="11603"/>
    <s v="20220225-4"/>
    <n v="53510611"/>
    <s v="Access"/>
    <n v="0"/>
    <s v="Grader - Cat 12 to 14 or equal- After Jan 10"/>
    <n v="126.98"/>
    <n v="8"/>
    <s v="Dynamic"/>
    <s v="0"/>
    <s v="0"/>
    <s v=""/>
    <s v=""/>
    <n v="1015.84"/>
    <n v="132.0592"/>
    <n v="1147.8991999999998"/>
    <d v="2022-02-25T00:00:00"/>
    <n v="0"/>
    <x v="11"/>
    <d v="2022-03-14T00:00:00"/>
    <n v="178"/>
    <n v="0"/>
    <n v="0"/>
    <s v="Nathan Kyme"/>
    <s v="Winter Access Maintenance"/>
    <m/>
    <s v="VC7556-2019-017"/>
    <s v="929 OF"/>
    <m/>
    <m/>
    <m/>
    <s v="Approved"/>
    <m/>
    <m/>
    <s v="WAM Activities Peninsula"/>
    <n v="6"/>
    <s v="C268-D005"/>
    <s v="Peninsula"/>
    <n v="0"/>
    <d v="2022-03-03T00:00:00"/>
    <m/>
    <s v="37"/>
    <d v="2022-03-09T00:00:00"/>
    <s v=""/>
    <s v=""/>
    <m/>
    <m/>
    <m/>
    <s v="Harold Furlong"/>
    <s v="06"/>
    <s v="Corbiere and Sons Contracting1160320220225-4Grader - Cat 12 to 14 or equal- After Jan 1081015.84"/>
    <s v="Corbiere and Sons Contracting1160320220225-4Grader - Cat 12 to 14 or equal- After Jan 1081015.84INV #165"/>
    <s v="CZ - Winter Maintenance"/>
    <s v=""/>
    <x v="5"/>
  </r>
  <r>
    <x v="1"/>
    <n v="6"/>
    <n v="0"/>
    <n v="11602"/>
    <s v="20220225-3"/>
    <n v="53510611"/>
    <s v="Access"/>
    <n v="0"/>
    <s v="Operator - Principle - After Jan 10"/>
    <n v="75"/>
    <n v="12"/>
    <s v="HR"/>
    <s v=""/>
    <s v=""/>
    <s v="0"/>
    <s v="0"/>
    <n v="900"/>
    <n v="117"/>
    <n v="1016.9999999999999"/>
    <d v="2022-02-25T00:00:00"/>
    <n v="0"/>
    <x v="11"/>
    <d v="2022-03-14T00:00:00"/>
    <n v="178"/>
    <n v="0"/>
    <n v="0"/>
    <s v="Nathan Kyme"/>
    <s v="Winter Access Maintenance"/>
    <m/>
    <s v="VC7556-2019-017"/>
    <s v="929 OF"/>
    <m/>
    <m/>
    <m/>
    <s v="Approved"/>
    <m/>
    <m/>
    <s v="WAM Activities Lake A"/>
    <n v="6"/>
    <s v="C130-C151"/>
    <s v="Lake A"/>
    <n v="0"/>
    <d v="2022-03-03T00:00:00"/>
    <m/>
    <s v="37"/>
    <d v="2022-03-07T00:00:00"/>
    <s v=""/>
    <s v=""/>
    <m/>
    <m/>
    <m/>
    <s v="Harold Furlong"/>
    <s v="06"/>
    <s v="Corbiere and Sons Contracting1160220220225-3Operator - Principle - After Jan 1012900"/>
    <s v="Corbiere and Sons Contracting1160220220225-3Operator - Principle - After Jan 1012900INV #165"/>
    <s v="CZ - Winter Maintenance"/>
    <s v=""/>
    <x v="5"/>
  </r>
  <r>
    <x v="1"/>
    <n v="6"/>
    <n v="0"/>
    <n v="11602"/>
    <s v="20220225-3"/>
    <n v="53510611"/>
    <s v="Access"/>
    <n v="0"/>
    <s v="Operator - Principle - After Jan 10"/>
    <n v="75"/>
    <n v="11"/>
    <s v="HR"/>
    <s v=""/>
    <s v=""/>
    <s v="0"/>
    <s v="0"/>
    <n v="825"/>
    <n v="107.25"/>
    <n v="932.24999999999989"/>
    <d v="2022-02-25T00:00:00"/>
    <n v="0"/>
    <x v="11"/>
    <d v="2022-03-14T00:00:00"/>
    <n v="178"/>
    <n v="0"/>
    <n v="0"/>
    <s v="Nathan Kyme"/>
    <s v="Winter Access Maintenance"/>
    <m/>
    <s v="VC7556-2019-017"/>
    <s v="929 OF"/>
    <m/>
    <m/>
    <m/>
    <s v="Approved"/>
    <m/>
    <m/>
    <s v="WAM Activities Lake A"/>
    <n v="6"/>
    <s v="C130-C151"/>
    <s v="Lake A"/>
    <n v="0"/>
    <d v="2022-03-03T00:00:00"/>
    <m/>
    <s v="37"/>
    <d v="2022-03-07T00:00:00"/>
    <s v=""/>
    <s v=""/>
    <m/>
    <m/>
    <m/>
    <s v="Harold Furlong"/>
    <s v="06"/>
    <s v="Corbiere and Sons Contracting1160220220225-3Operator - Principle - After Jan 1011825"/>
    <s v="Corbiere and Sons Contracting1160220220225-3Operator - Principle - After Jan 1011825INV #165"/>
    <s v="CZ - Winter Maintenance"/>
    <s v=""/>
    <x v="5"/>
  </r>
  <r>
    <x v="1"/>
    <n v="6"/>
    <n v="0"/>
    <n v="11602"/>
    <s v="20220225-3"/>
    <n v="53510611"/>
    <s v="Access"/>
    <n v="0"/>
    <s v="L.O.A."/>
    <n v="210"/>
    <n v="2"/>
    <s v="DAY"/>
    <s v=""/>
    <s v=""/>
    <m/>
    <s v="0"/>
    <n v="420"/>
    <n v="54.6"/>
    <n v="474.59999999999997"/>
    <d v="2022-02-25T00:00:00"/>
    <n v="0"/>
    <x v="11"/>
    <d v="2022-03-14T00:00:00"/>
    <n v="178"/>
    <n v="0"/>
    <n v="0"/>
    <s v="Nathan Kyme"/>
    <s v="Winter Access Maintenance"/>
    <m/>
    <s v="VC7556-2019-017"/>
    <s v="929 OF"/>
    <m/>
    <m/>
    <m/>
    <s v="Approved"/>
    <m/>
    <m/>
    <s v="WAM Activities Lake A"/>
    <n v="6"/>
    <s v="C130-C151"/>
    <s v="Lake A"/>
    <n v="0"/>
    <d v="2022-03-03T00:00:00"/>
    <m/>
    <s v="37"/>
    <d v="2022-03-07T00:00:00"/>
    <s v=""/>
    <s v=""/>
    <m/>
    <m/>
    <m/>
    <s v="Harold Furlong"/>
    <s v="06"/>
    <s v="Corbiere and Sons Contracting1160220220225-3L.O.A.2420"/>
    <s v="Corbiere and Sons Contracting1160220220225-3L.O.A.2420INV #165"/>
    <s v="CZ - Winter Maintenance"/>
    <s v=""/>
    <x v="5"/>
  </r>
  <r>
    <x v="1"/>
    <n v="6"/>
    <n v="0"/>
    <n v="11602"/>
    <s v="20220225-3"/>
    <n v="53510611"/>
    <s v="Access"/>
    <n v="0"/>
    <s v="Pickup w/ plow and sander"/>
    <n v="80"/>
    <n v="12"/>
    <m/>
    <s v="0"/>
    <s v="0"/>
    <s v=""/>
    <s v=""/>
    <n v="960"/>
    <n v="124.80000000000001"/>
    <n v="1084.8"/>
    <d v="2022-02-25T00:00:00"/>
    <n v="0"/>
    <x v="11"/>
    <d v="2022-03-14T00:00:00"/>
    <n v="178"/>
    <n v="0"/>
    <n v="0"/>
    <s v="Nathan Kyme"/>
    <s v="Winter Access Maintenance"/>
    <m/>
    <s v="VC7556-2019-017"/>
    <s v="929 OF"/>
    <m/>
    <m/>
    <m/>
    <s v="Approved"/>
    <m/>
    <m/>
    <s v="WAM Activities Lake A"/>
    <n v="6"/>
    <s v="C130-C151"/>
    <s v="Lake A"/>
    <n v="0"/>
    <d v="2022-03-03T00:00:00"/>
    <m/>
    <s v="37"/>
    <d v="2022-03-07T00:00:00"/>
    <s v=""/>
    <s v=""/>
    <m/>
    <m/>
    <m/>
    <s v="Harold Furlong"/>
    <s v="06"/>
    <s v="Corbiere and Sons Contracting1160220220225-3Pickup w/ plow and sander12960"/>
    <s v="Corbiere and Sons Contracting1160220220225-3Pickup w/ plow and sander12960INV #165"/>
    <s v="CZ - Winter Maintenance"/>
    <s v=""/>
    <x v="5"/>
  </r>
  <r>
    <x v="1"/>
    <n v="6"/>
    <n v="0"/>
    <n v="11602"/>
    <s v="20220225-3"/>
    <n v="53510611"/>
    <s v="Access"/>
    <n v="0"/>
    <s v="Light Truck - Pick up- After Jan 10"/>
    <n v="243.75"/>
    <n v="1"/>
    <s v="DAY"/>
    <s v="182.81"/>
    <s v="0"/>
    <s v=""/>
    <s v=""/>
    <n v="243.75"/>
    <n v="31.6875"/>
    <n v="275.4375"/>
    <d v="2022-02-25T00:00:00"/>
    <n v="0"/>
    <x v="11"/>
    <d v="2022-03-14T00:00:00"/>
    <n v="178"/>
    <n v="0"/>
    <n v="0"/>
    <s v="Nathan Kyme"/>
    <s v="Winter Access Maintenance"/>
    <m/>
    <s v="VC7556-2019-017"/>
    <s v="929 OF"/>
    <m/>
    <m/>
    <m/>
    <s v="Approved"/>
    <m/>
    <m/>
    <s v="WAM Activities Lake A"/>
    <n v="6"/>
    <s v="C130-C151"/>
    <s v="Lake A"/>
    <n v="0"/>
    <d v="2022-03-03T00:00:00"/>
    <m/>
    <s v="37"/>
    <d v="2022-03-07T00:00:00"/>
    <s v=""/>
    <s v=""/>
    <m/>
    <m/>
    <m/>
    <s v="Harold Furlong"/>
    <s v="06"/>
    <s v="Corbiere and Sons Contracting1160220220225-3Light Truck - Pick up- After Jan 101243.75"/>
    <s v="Corbiere and Sons Contracting1160220220225-3Light Truck - Pick up- After Jan 101243.75INV #165"/>
    <s v="CZ - Winter Maintenance"/>
    <s v=""/>
    <x v="5"/>
  </r>
  <r>
    <x v="1"/>
    <n v="6"/>
    <n v="0"/>
    <n v="11602"/>
    <s v="20220225-3"/>
    <n v="53510611"/>
    <s v="Access"/>
    <n v="0"/>
    <s v="Dozer D6 or equal- After Jan 10"/>
    <n v="131.47999999999999"/>
    <n v="10"/>
    <s v="Dynamic"/>
    <s v="0"/>
    <s v="0"/>
    <s v=""/>
    <s v=""/>
    <n v="1314.8"/>
    <n v="170.92400000000001"/>
    <n v="1485.7239999999997"/>
    <d v="2022-02-25T00:00:00"/>
    <n v="0"/>
    <x v="11"/>
    <d v="2022-03-14T00:00:00"/>
    <n v="178"/>
    <n v="0"/>
    <n v="0"/>
    <s v="Nathan Kyme"/>
    <s v="Winter Access Maintenance"/>
    <m/>
    <s v="VC7556-2019-017"/>
    <s v="929 OF"/>
    <m/>
    <m/>
    <m/>
    <s v="Approved"/>
    <m/>
    <m/>
    <s v="WAM Activities Lake A"/>
    <n v="6"/>
    <s v="C130-C151"/>
    <s v="Lake A"/>
    <n v="0"/>
    <d v="2022-03-03T00:00:00"/>
    <m/>
    <s v="37"/>
    <d v="2022-03-07T00:00:00"/>
    <s v=""/>
    <s v=""/>
    <m/>
    <m/>
    <m/>
    <s v="Harold Furlong"/>
    <s v="06"/>
    <s v="Corbiere and Sons Contracting1160220220225-3Dozer D6 or equal- After Jan 10101314.8"/>
    <s v="Corbiere and Sons Contracting1160220220225-3Dozer D6 or equal- After Jan 10101314.8INV #165"/>
    <s v="CZ - Winter Maintenance"/>
    <s v=""/>
    <x v="5"/>
  </r>
  <r>
    <x v="1"/>
    <n v="6"/>
    <n v="0"/>
    <n v="11600"/>
    <s v="20220224-7"/>
    <n v="53510611"/>
    <s v="Access"/>
    <n v="0"/>
    <s v="Driver - AZ - After Jan 10"/>
    <n v="70"/>
    <n v="12"/>
    <s v="HR"/>
    <s v=""/>
    <s v=""/>
    <s v="0"/>
    <s v="0"/>
    <n v="840"/>
    <n v="109.2"/>
    <n v="949.19999999999993"/>
    <d v="2022-02-24T00:00:00"/>
    <n v="0"/>
    <x v="11"/>
    <d v="2022-03-14T00:00:00"/>
    <n v="178"/>
    <n v="0"/>
    <n v="0"/>
    <s v="Nathan Kyme"/>
    <s v="Winter Access Maintenance"/>
    <m/>
    <s v="VC7556-2019-017"/>
    <s v="929 OF"/>
    <m/>
    <m/>
    <m/>
    <s v="Approved"/>
    <m/>
    <m/>
    <s v="WAM Activities Lake A"/>
    <n v="6"/>
    <s v="C130-C151"/>
    <s v="Lake A"/>
    <n v="0"/>
    <d v="2022-03-03T00:00:00"/>
    <m/>
    <s v="37"/>
    <d v="2022-03-09T00:00:00"/>
    <s v=""/>
    <s v=""/>
    <m/>
    <m/>
    <m/>
    <s v="Harold Furlong"/>
    <s v="06"/>
    <s v="Corbiere and Sons Contracting1160020220224-7Driver - AZ - After Jan 1012840"/>
    <s v="Corbiere and Sons Contracting1160020220224-7Driver - AZ - After Jan 1012840INV #165"/>
    <s v="CZ - Winter Maintenance"/>
    <s v=""/>
    <x v="5"/>
  </r>
  <r>
    <x v="1"/>
    <n v="6"/>
    <n v="0"/>
    <n v="11600"/>
    <s v="20220224-7"/>
    <n v="53510611"/>
    <s v="Access"/>
    <n v="0"/>
    <s v="Operator - Principle - After Jan 10"/>
    <n v="75"/>
    <n v="12"/>
    <s v="HR"/>
    <s v=""/>
    <s v=""/>
    <s v="75"/>
    <s v="0"/>
    <n v="900"/>
    <n v="117"/>
    <n v="1016.9999999999999"/>
    <d v="2022-02-24T00:00:00"/>
    <n v="0"/>
    <x v="11"/>
    <d v="2022-03-14T00:00:00"/>
    <n v="178"/>
    <n v="0"/>
    <n v="0"/>
    <s v="Nathan Kyme"/>
    <s v="Winter Access Maintenance"/>
    <m/>
    <s v="VC7556-2019-017"/>
    <s v="929 OF"/>
    <m/>
    <m/>
    <m/>
    <s v="Approved"/>
    <m/>
    <m/>
    <s v="WAM Activities Lake A"/>
    <n v="6"/>
    <s v="C130-C151"/>
    <s v="Lake A"/>
    <n v="0"/>
    <d v="2022-03-03T00:00:00"/>
    <m/>
    <s v="37"/>
    <d v="2022-03-09T00:00:00"/>
    <s v=""/>
    <s v=""/>
    <m/>
    <m/>
    <m/>
    <s v="Harold Furlong"/>
    <s v="06"/>
    <s v="Corbiere and Sons Contracting1160020220224-7Operator - Principle - After Jan 1012900"/>
    <s v="Corbiere and Sons Contracting1160020220224-7Operator - Principle - After Jan 1012900INV #165"/>
    <s v="CZ - Winter Maintenance"/>
    <s v=""/>
    <x v="5"/>
  </r>
  <r>
    <x v="1"/>
    <n v="6"/>
    <n v="0"/>
    <n v="11600"/>
    <s v="20220224-7"/>
    <n v="53510611"/>
    <s v="Access"/>
    <n v="0"/>
    <s v="Operator - Principle - After Jan 10"/>
    <n v="75"/>
    <n v="6"/>
    <s v="HR"/>
    <s v=""/>
    <s v=""/>
    <s v="0"/>
    <s v="0"/>
    <n v="450"/>
    <n v="58.5"/>
    <n v="508.49999999999994"/>
    <d v="2022-02-24T00:00:00"/>
    <n v="0"/>
    <x v="11"/>
    <d v="2022-03-14T00:00:00"/>
    <n v="178"/>
    <n v="0"/>
    <n v="0"/>
    <s v="Nathan Kyme"/>
    <s v="Winter Access Maintenance"/>
    <m/>
    <s v="VC7556-2019-017"/>
    <s v="929 OF"/>
    <m/>
    <m/>
    <m/>
    <s v="Approved"/>
    <m/>
    <m/>
    <s v="WAM Activities Lake A"/>
    <n v="6"/>
    <s v="C130-C151"/>
    <s v="Lake A"/>
    <n v="0"/>
    <d v="2022-03-03T00:00:00"/>
    <m/>
    <s v="37"/>
    <d v="2022-03-09T00:00:00"/>
    <s v=""/>
    <s v=""/>
    <m/>
    <m/>
    <m/>
    <s v="Harold Furlong"/>
    <s v="06"/>
    <s v="Corbiere and Sons Contracting1160020220224-7Operator - Principle - After Jan 106450"/>
    <s v="Corbiere and Sons Contracting1160020220224-7Operator - Principle - After Jan 106450INV #165"/>
    <s v="CZ - Winter Maintenance"/>
    <s v=""/>
    <x v="5"/>
  </r>
  <r>
    <x v="1"/>
    <n v="6"/>
    <n v="0"/>
    <n v="11600"/>
    <s v="20220224-7"/>
    <n v="53510611"/>
    <s v="Access"/>
    <n v="0"/>
    <s v="L.O.A."/>
    <n v="210"/>
    <n v="2"/>
    <s v="DAY"/>
    <s v=""/>
    <s v=""/>
    <m/>
    <s v="0"/>
    <n v="420"/>
    <n v="54.6"/>
    <n v="474.59999999999997"/>
    <d v="2022-02-24T00:00:00"/>
    <n v="0"/>
    <x v="11"/>
    <d v="2022-03-14T00:00:00"/>
    <n v="178"/>
    <n v="0"/>
    <n v="0"/>
    <s v="Nathan Kyme"/>
    <s v="Winter Access Maintenance"/>
    <m/>
    <s v="VC7556-2019-017"/>
    <s v="929 OF"/>
    <m/>
    <m/>
    <m/>
    <s v="Approved"/>
    <m/>
    <m/>
    <s v="WAM Activities Lake A"/>
    <n v="6"/>
    <s v="C130-C151"/>
    <s v="Lake A"/>
    <n v="0"/>
    <d v="2022-03-03T00:00:00"/>
    <m/>
    <s v="37"/>
    <d v="2022-03-09T00:00:00"/>
    <s v=""/>
    <s v=""/>
    <m/>
    <m/>
    <m/>
    <s v="Harold Furlong"/>
    <s v="06"/>
    <s v="Corbiere and Sons Contracting1160020220224-7L.O.A.2420"/>
    <s v="Corbiere and Sons Contracting1160020220224-7L.O.A.2420INV #165"/>
    <s v="CZ - Winter Maintenance"/>
    <s v=""/>
    <x v="5"/>
  </r>
  <r>
    <x v="1"/>
    <n v="6"/>
    <n v="0"/>
    <n v="11600"/>
    <s v="20220224-7"/>
    <n v="53510611"/>
    <s v="Access"/>
    <n v="0"/>
    <s v="Pickup w/ plow and sander"/>
    <n v="80"/>
    <n v="12"/>
    <m/>
    <s v="0"/>
    <s v="0"/>
    <s v=""/>
    <s v=""/>
    <n v="960"/>
    <n v="124.80000000000001"/>
    <n v="1084.8"/>
    <d v="2022-02-24T00:00:00"/>
    <n v="0"/>
    <x v="11"/>
    <d v="2022-03-14T00:00:00"/>
    <n v="178"/>
    <n v="0"/>
    <n v="0"/>
    <s v="Nathan Kyme"/>
    <s v="Winter Access Maintenance"/>
    <m/>
    <s v="VC7556-2019-017"/>
    <s v="929 OF"/>
    <m/>
    <m/>
    <m/>
    <s v="Approved"/>
    <m/>
    <m/>
    <s v="WAM Activities Lake A"/>
    <n v="6"/>
    <s v="C130-C151"/>
    <s v="Lake A"/>
    <n v="0"/>
    <d v="2022-03-03T00:00:00"/>
    <m/>
    <s v="37"/>
    <d v="2022-03-09T00:00:00"/>
    <s v=""/>
    <s v=""/>
    <m/>
    <m/>
    <m/>
    <s v="Harold Furlong"/>
    <s v="06"/>
    <s v="Corbiere and Sons Contracting1160020220224-7Pickup w/ plow and sander12960"/>
    <s v="Corbiere and Sons Contracting1160020220224-7Pickup w/ plow and sander12960INV #165"/>
    <s v="CZ - Winter Maintenance"/>
    <s v=""/>
    <x v="5"/>
  </r>
  <r>
    <x v="1"/>
    <n v="6"/>
    <n v="0"/>
    <n v="11600"/>
    <s v="20220224-7"/>
    <n v="53510611"/>
    <s v="Access"/>
    <n v="0"/>
    <s v="Tractor Trailer - 60 Ton- After Jan 10"/>
    <n v="122.39"/>
    <n v="12"/>
    <s v="Dynamic"/>
    <s v="0"/>
    <s v="0"/>
    <s v=""/>
    <s v=""/>
    <n v="1468.68"/>
    <n v="190.92840000000001"/>
    <n v="1659.6083999999998"/>
    <d v="2022-02-24T00:00:00"/>
    <n v="0"/>
    <x v="11"/>
    <d v="2022-03-14T00:00:00"/>
    <n v="178"/>
    <n v="0"/>
    <n v="0"/>
    <s v="Nathan Kyme"/>
    <s v="Winter Access Maintenance"/>
    <m/>
    <s v="VC7556-2019-017"/>
    <s v="929 OF"/>
    <m/>
    <m/>
    <m/>
    <s v="Approved"/>
    <m/>
    <m/>
    <s v="WAM Activities Lake A"/>
    <n v="6"/>
    <s v="C130-C151"/>
    <s v="Lake A"/>
    <n v="0"/>
    <d v="2022-03-03T00:00:00"/>
    <m/>
    <s v="37"/>
    <d v="2022-03-09T00:00:00"/>
    <s v=""/>
    <s v=""/>
    <m/>
    <m/>
    <m/>
    <s v="Harold Furlong"/>
    <s v="06"/>
    <s v="Corbiere and Sons Contracting1160020220224-7Tractor Trailer - 60 Ton- After Jan 10121468.68"/>
    <s v="Corbiere and Sons Contracting1160020220224-7Tractor Trailer - 60 Ton- After Jan 10121468.68INV #165"/>
    <s v="CZ - Winter Maintenance"/>
    <s v=""/>
    <x v="5"/>
  </r>
  <r>
    <x v="1"/>
    <n v="6"/>
    <n v="0"/>
    <n v="11600"/>
    <s v="20220224-7"/>
    <n v="53510611"/>
    <s v="Access"/>
    <n v="0"/>
    <s v="Dozer D6 or equal- After Jan 10"/>
    <n v="131.47999999999999"/>
    <n v="4"/>
    <s v="Dynamic"/>
    <s v="0"/>
    <s v="0"/>
    <s v=""/>
    <s v=""/>
    <n v="525.91999999999996"/>
    <n v="68.369599999999991"/>
    <n v="594.28959999999995"/>
    <d v="2022-02-24T00:00:00"/>
    <n v="0"/>
    <x v="11"/>
    <d v="2022-03-14T00:00:00"/>
    <n v="178"/>
    <n v="0"/>
    <n v="0"/>
    <s v="Nathan Kyme"/>
    <s v="Winter Access Maintenance"/>
    <m/>
    <s v="VC7556-2019-017"/>
    <s v="929 OF"/>
    <m/>
    <m/>
    <m/>
    <s v="Approved"/>
    <m/>
    <m/>
    <s v="WAM Activities Lake A"/>
    <n v="6"/>
    <s v="C130-C151"/>
    <s v="Lake A"/>
    <n v="0"/>
    <d v="2022-03-03T00:00:00"/>
    <m/>
    <s v="37"/>
    <d v="2022-03-09T00:00:00"/>
    <s v=""/>
    <s v=""/>
    <m/>
    <m/>
    <m/>
    <s v="Harold Furlong"/>
    <s v="06"/>
    <s v="Corbiere and Sons Contracting1160020220224-7Dozer D6 or equal- After Jan 104525.92"/>
    <s v="Corbiere and Sons Contracting1160020220224-7Dozer D6 or equal- After Jan 104525.92INV #165"/>
    <s v="CZ - Winter Maintenance"/>
    <s v=""/>
    <x v="5"/>
  </r>
  <r>
    <x v="1"/>
    <n v="6"/>
    <n v="0"/>
    <n v="11599"/>
    <s v="20220224-6"/>
    <n v="53510611"/>
    <s v="Access"/>
    <n v="0"/>
    <s v="L.O.A."/>
    <n v="210"/>
    <n v="1"/>
    <s v="DAY"/>
    <s v=""/>
    <s v=""/>
    <s v="0"/>
    <s v="0"/>
    <n v="210"/>
    <n v="27.3"/>
    <n v="237.29999999999998"/>
    <d v="2022-02-24T00:00:00"/>
    <n v="0"/>
    <x v="11"/>
    <d v="2022-03-14T00:00:00"/>
    <n v="178"/>
    <n v="0"/>
    <n v="0"/>
    <s v="Nathan Kyme"/>
    <s v="Winter Access Maintenance"/>
    <m/>
    <s v="VC7556-2019-017"/>
    <s v="929 OF"/>
    <m/>
    <m/>
    <m/>
    <s v="Approved"/>
    <m/>
    <m/>
    <s v="WAM Activities"/>
    <n v="6"/>
    <s v="C257-C267"/>
    <s v="Hare Lake Creek"/>
    <n v="0"/>
    <d v="2022-03-03T00:00:00"/>
    <m/>
    <s v="37"/>
    <d v="2022-03-09T00:00:00"/>
    <s v=""/>
    <s v=""/>
    <m/>
    <m/>
    <m/>
    <s v="Harold Furlong"/>
    <s v="06"/>
    <s v="Corbiere and Sons Contracting1159920220224-6L.O.A.1210"/>
    <s v="Corbiere and Sons Contracting1159920220224-6L.O.A.1210INV #165"/>
    <s v="CZ - Winter Maintenance"/>
    <s v=""/>
    <x v="5"/>
  </r>
  <r>
    <x v="1"/>
    <n v="6"/>
    <n v="0"/>
    <n v="11599"/>
    <s v="20220224-6"/>
    <n v="53510611"/>
    <s v="Access"/>
    <n v="0"/>
    <s v="Pickup w/ plow and sander"/>
    <n v="80"/>
    <n v="11"/>
    <m/>
    <s v="0"/>
    <s v="0"/>
    <s v=""/>
    <s v=""/>
    <n v="880"/>
    <n v="114.4"/>
    <n v="994.39999999999986"/>
    <d v="2022-02-24T00:00:00"/>
    <n v="0"/>
    <x v="11"/>
    <d v="2022-03-14T00:00:00"/>
    <n v="178"/>
    <n v="0"/>
    <n v="0"/>
    <s v="Nathan Kyme"/>
    <s v="Winter Access Maintenance"/>
    <m/>
    <s v="VC7556-2019-017"/>
    <s v="929 OF"/>
    <m/>
    <m/>
    <m/>
    <s v="Approved"/>
    <m/>
    <m/>
    <s v="WAM Activities"/>
    <n v="6"/>
    <s v="C257-C267"/>
    <s v="Hare Lake Creek"/>
    <n v="0"/>
    <d v="2022-03-03T00:00:00"/>
    <m/>
    <s v="37"/>
    <d v="2022-03-09T00:00:00"/>
    <s v=""/>
    <s v=""/>
    <m/>
    <m/>
    <m/>
    <s v="Harold Furlong"/>
    <s v="06"/>
    <s v="Corbiere and Sons Contracting1159920220224-6Pickup w/ plow and sander11880"/>
    <s v="Corbiere and Sons Contracting1159920220224-6Pickup w/ plow and sander11880INV #165"/>
    <s v="CZ - Winter Maintenance"/>
    <s v=""/>
    <x v="5"/>
  </r>
  <r>
    <x v="1"/>
    <n v="6"/>
    <n v="0"/>
    <n v="11598"/>
    <s v="20220224-5"/>
    <n v="53510611"/>
    <s v="Access"/>
    <n v="0"/>
    <s v="Operator - Principle - After Jan 10"/>
    <n v="75"/>
    <n v="11"/>
    <s v="HR"/>
    <s v=""/>
    <s v=""/>
    <s v="0"/>
    <s v="0"/>
    <n v="825"/>
    <n v="107.25"/>
    <n v="932.24999999999989"/>
    <d v="2022-02-24T00:00:00"/>
    <n v="0"/>
    <x v="11"/>
    <d v="2022-03-14T00:00:00"/>
    <n v="178"/>
    <n v="0"/>
    <n v="0"/>
    <s v="Nathan Kyme"/>
    <s v="Winter Access Maintenance"/>
    <m/>
    <s v="VC7556-2019-017"/>
    <s v="929 OF"/>
    <m/>
    <m/>
    <m/>
    <s v="Approved"/>
    <m/>
    <m/>
    <s v="WAM Activities Prairie River"/>
    <n v="6"/>
    <s v="C171-C185"/>
    <s v="Prairie River"/>
    <n v="0"/>
    <d v="2022-03-03T00:00:00"/>
    <m/>
    <s v="37"/>
    <d v="2022-03-09T00:00:00"/>
    <s v=""/>
    <s v=""/>
    <m/>
    <m/>
    <m/>
    <s v="Harold Furlong"/>
    <s v="06"/>
    <s v="Corbiere and Sons Contracting1159820220224-5Operator - Principle - After Jan 1011825"/>
    <s v="Corbiere and Sons Contracting1159820220224-5Operator - Principle - After Jan 1011825INV #165"/>
    <s v="CZ - Winter Maintenance"/>
    <s v=""/>
    <x v="5"/>
  </r>
  <r>
    <x v="1"/>
    <n v="6"/>
    <n v="0"/>
    <n v="11598"/>
    <s v="20220224-5"/>
    <n v="53510611"/>
    <s v="Access"/>
    <n v="0"/>
    <s v="L.O.A."/>
    <n v="210"/>
    <n v="1"/>
    <s v="DAY"/>
    <s v=""/>
    <s v=""/>
    <s v="0"/>
    <s v="0"/>
    <n v="210"/>
    <n v="27.3"/>
    <n v="237.29999999999998"/>
    <d v="2022-02-24T00:00:00"/>
    <n v="0"/>
    <x v="11"/>
    <d v="2022-03-14T00:00:00"/>
    <n v="178"/>
    <n v="0"/>
    <n v="0"/>
    <s v="Nathan Kyme"/>
    <s v="Winter Access Maintenance"/>
    <m/>
    <s v="VC7556-2019-017"/>
    <s v="929 OF"/>
    <m/>
    <m/>
    <m/>
    <s v="Approved"/>
    <m/>
    <m/>
    <s v="WAM Activities Prairie River"/>
    <n v="6"/>
    <s v="C171-C185"/>
    <s v="Prairie River"/>
    <n v="0"/>
    <d v="2022-03-03T00:00:00"/>
    <m/>
    <s v="37"/>
    <d v="2022-03-09T00:00:00"/>
    <s v=""/>
    <s v=""/>
    <m/>
    <m/>
    <m/>
    <s v="Harold Furlong"/>
    <s v="06"/>
    <s v="Corbiere and Sons Contracting1159820220224-5L.O.A.1210"/>
    <s v="Corbiere and Sons Contracting1159820220224-5L.O.A.1210INV #165"/>
    <s v="CZ - Winter Maintenance"/>
    <s v=""/>
    <x v="5"/>
  </r>
  <r>
    <x v="1"/>
    <n v="6"/>
    <n v="0"/>
    <n v="11598"/>
    <s v="20220224-5"/>
    <n v="53510611"/>
    <s v="Access"/>
    <n v="0"/>
    <s v="Light Truck - Pick up- After Jan 10"/>
    <n v="243.75"/>
    <n v="1"/>
    <s v="DAY"/>
    <s v="0"/>
    <s v="0"/>
    <s v=""/>
    <s v=""/>
    <n v="243.75"/>
    <n v="31.6875"/>
    <n v="275.4375"/>
    <d v="2022-02-24T00:00:00"/>
    <n v="0"/>
    <x v="11"/>
    <d v="2022-03-14T00:00:00"/>
    <n v="178"/>
    <n v="0"/>
    <n v="0"/>
    <s v="Nathan Kyme"/>
    <s v="Winter Access Maintenance"/>
    <m/>
    <s v="VC7556-2019-017"/>
    <s v="929 OF"/>
    <m/>
    <m/>
    <m/>
    <s v="Approved"/>
    <m/>
    <m/>
    <s v="WAM Activities Prairie River"/>
    <n v="6"/>
    <s v="C171-C185"/>
    <s v="Prairie River"/>
    <n v="0"/>
    <d v="2022-03-03T00:00:00"/>
    <m/>
    <s v="37"/>
    <d v="2022-03-09T00:00:00"/>
    <s v=""/>
    <s v=""/>
    <m/>
    <m/>
    <m/>
    <s v="Harold Furlong"/>
    <s v="06"/>
    <s v="Corbiere and Sons Contracting1159820220224-5Light Truck - Pick up- After Jan 101243.75"/>
    <s v="Corbiere and Sons Contracting1159820220224-5Light Truck - Pick up- After Jan 101243.75INV #165"/>
    <s v="CZ - Winter Maintenance"/>
    <s v=""/>
    <x v="5"/>
  </r>
  <r>
    <x v="1"/>
    <n v="6"/>
    <n v="0"/>
    <n v="11598"/>
    <s v="20220224-5"/>
    <n v="53510611"/>
    <s v="Access"/>
    <n v="0"/>
    <s v="Grader - Cat 12 to 14 or equal- After Jan 10"/>
    <n v="126.98"/>
    <n v="5"/>
    <s v="Dynamic"/>
    <s v="0"/>
    <s v="0"/>
    <s v=""/>
    <s v=""/>
    <n v="634.9"/>
    <n v="82.537000000000006"/>
    <n v="717.4369999999999"/>
    <d v="2022-02-24T00:00:00"/>
    <n v="0"/>
    <x v="11"/>
    <d v="2022-03-14T00:00:00"/>
    <n v="178"/>
    <n v="0"/>
    <n v="0"/>
    <s v="Nathan Kyme"/>
    <s v="Winter Access Maintenance"/>
    <m/>
    <s v="VC7556-2019-017"/>
    <s v="929 OF"/>
    <m/>
    <m/>
    <m/>
    <s v="Approved"/>
    <m/>
    <m/>
    <s v="WAM Activities Prairie River"/>
    <n v="6"/>
    <s v="C171-C185"/>
    <s v="Prairie River"/>
    <n v="0"/>
    <d v="2022-03-03T00:00:00"/>
    <m/>
    <s v="37"/>
    <d v="2022-03-09T00:00:00"/>
    <s v=""/>
    <s v=""/>
    <m/>
    <m/>
    <m/>
    <s v="Harold Furlong"/>
    <s v="06"/>
    <s v="Corbiere and Sons Contracting1159820220224-5Grader - Cat 12 to 14 or equal- After Jan 105634.9"/>
    <s v="Corbiere and Sons Contracting1159820220224-5Grader - Cat 12 to 14 or equal- After Jan 105634.9INV #165"/>
    <s v="CZ - Winter Maintenance"/>
    <s v=""/>
    <x v="5"/>
  </r>
  <r>
    <x v="1"/>
    <n v="6"/>
    <n v="0"/>
    <n v="11598"/>
    <s v="20220224-5"/>
    <n v="53510611"/>
    <s v="Access"/>
    <n v="0"/>
    <s v="Dozer D6 or equal- After Jan 10"/>
    <n v="131.47999999999999"/>
    <n v="4"/>
    <s v="Dynamic"/>
    <s v="98.61"/>
    <s v="0"/>
    <s v=""/>
    <s v=""/>
    <n v="525.91999999999996"/>
    <n v="68.369599999999991"/>
    <n v="594.28959999999995"/>
    <d v="2022-02-24T00:00:00"/>
    <n v="0"/>
    <x v="11"/>
    <d v="2022-03-14T00:00:00"/>
    <n v="178"/>
    <n v="0"/>
    <n v="0"/>
    <s v="Nathan Kyme"/>
    <s v="Winter Access Maintenance"/>
    <m/>
    <s v="VC7556-2019-017"/>
    <s v="929 OF"/>
    <m/>
    <m/>
    <m/>
    <s v="Approved"/>
    <m/>
    <m/>
    <s v="WAM Activities Prairie River"/>
    <n v="6"/>
    <s v="C171-C185"/>
    <s v="Prairie River"/>
    <n v="0"/>
    <d v="2022-03-03T00:00:00"/>
    <m/>
    <s v="37"/>
    <d v="2022-03-09T00:00:00"/>
    <s v=""/>
    <s v=""/>
    <m/>
    <m/>
    <m/>
    <s v="Harold Furlong"/>
    <s v="06"/>
    <s v="Corbiere and Sons Contracting1159820220224-5Dozer D6 or equal- After Jan 104525.92"/>
    <s v="Corbiere and Sons Contracting1159820220224-5Dozer D6 or equal- After Jan 104525.92INV #165"/>
    <s v="CZ - Winter Maintenance"/>
    <s v=""/>
    <x v="5"/>
  </r>
  <r>
    <x v="1"/>
    <n v="6"/>
    <n v="0"/>
    <n v="11597"/>
    <s v="20220224-4"/>
    <n v="53510611"/>
    <s v="Access"/>
    <n v="0"/>
    <s v="Operator - Principle - After Jan 10"/>
    <n v="75"/>
    <n v="11"/>
    <s v="HR"/>
    <s v=""/>
    <s v=""/>
    <s v="0"/>
    <s v="0"/>
    <n v="825"/>
    <n v="107.25"/>
    <n v="932.24999999999989"/>
    <d v="2022-02-24T00:00:00"/>
    <n v="0"/>
    <x v="11"/>
    <d v="2022-03-14T00:00:00"/>
    <n v="178"/>
    <n v="0"/>
    <n v="0"/>
    <s v="Nathan Kyme"/>
    <s v="Winter Access Maintenance"/>
    <m/>
    <s v="VC7556-2019-017"/>
    <s v="929 OF"/>
    <m/>
    <m/>
    <m/>
    <s v="Approved"/>
    <m/>
    <m/>
    <s v="WAM Activities Peninsula"/>
    <n v="6"/>
    <s v="C268-D005"/>
    <s v="Peninsula"/>
    <n v="0"/>
    <d v="2022-03-03T00:00:00"/>
    <m/>
    <s v="37"/>
    <d v="2022-03-09T00:00:00"/>
    <s v=""/>
    <s v=""/>
    <m/>
    <m/>
    <m/>
    <s v="Harold Furlong"/>
    <s v="06"/>
    <s v="Corbiere and Sons Contracting1159720220224-4Operator - Principle - After Jan 1011825"/>
    <s v="Corbiere and Sons Contracting1159720220224-4Operator - Principle - After Jan 1011825INV #165"/>
    <s v="CZ - Winter Maintenance"/>
    <s v=""/>
    <x v="5"/>
  </r>
  <r>
    <x v="1"/>
    <n v="6"/>
    <n v="0"/>
    <n v="11597"/>
    <s v="20220224-4"/>
    <n v="53510611"/>
    <s v="Access"/>
    <n v="0"/>
    <s v="L.O.A."/>
    <n v="210"/>
    <n v="1"/>
    <s v="DAY"/>
    <s v=""/>
    <s v=""/>
    <s v="0"/>
    <s v="0"/>
    <n v="210"/>
    <n v="27.3"/>
    <n v="237.29999999999998"/>
    <d v="2022-02-24T00:00:00"/>
    <n v="0"/>
    <x v="11"/>
    <d v="2022-03-14T00:00:00"/>
    <n v="178"/>
    <n v="0"/>
    <n v="0"/>
    <s v="Nathan Kyme"/>
    <s v="Winter Access Maintenance"/>
    <m/>
    <s v="VC7556-2019-017"/>
    <s v="929 OF"/>
    <m/>
    <m/>
    <m/>
    <s v="Approved"/>
    <m/>
    <m/>
    <s v="WAM Activities Peninsula"/>
    <n v="6"/>
    <s v="C268-D005"/>
    <s v="Peninsula"/>
    <n v="0"/>
    <d v="2022-03-03T00:00:00"/>
    <m/>
    <s v="37"/>
    <d v="2022-03-09T00:00:00"/>
    <s v=""/>
    <s v=""/>
    <m/>
    <m/>
    <m/>
    <s v="Harold Furlong"/>
    <s v="06"/>
    <s v="Corbiere and Sons Contracting1159720220224-4L.O.A.1210"/>
    <s v="Corbiere and Sons Contracting1159720220224-4L.O.A.1210INV #165"/>
    <s v="CZ - Winter Maintenance"/>
    <s v=""/>
    <x v="5"/>
  </r>
  <r>
    <x v="1"/>
    <n v="6"/>
    <n v="0"/>
    <n v="11597"/>
    <s v="20220224-4"/>
    <n v="53510611"/>
    <s v="Access"/>
    <n v="0"/>
    <s v="Light Truck - Pick up- After Jan 10"/>
    <n v="243.75"/>
    <n v="1"/>
    <s v="DAY"/>
    <s v="0"/>
    <s v="0"/>
    <s v=""/>
    <s v=""/>
    <n v="243.75"/>
    <n v="31.6875"/>
    <n v="275.4375"/>
    <d v="2022-02-24T00:00:00"/>
    <n v="0"/>
    <x v="11"/>
    <d v="2022-03-14T00:00:00"/>
    <n v="178"/>
    <n v="0"/>
    <n v="0"/>
    <s v="Nathan Kyme"/>
    <s v="Winter Access Maintenance"/>
    <m/>
    <s v="VC7556-2019-017"/>
    <s v="929 OF"/>
    <m/>
    <m/>
    <m/>
    <s v="Approved"/>
    <m/>
    <m/>
    <s v="WAM Activities Peninsula"/>
    <n v="6"/>
    <s v="C268-D005"/>
    <s v="Peninsula"/>
    <n v="0"/>
    <d v="2022-03-03T00:00:00"/>
    <m/>
    <s v="37"/>
    <d v="2022-03-09T00:00:00"/>
    <s v=""/>
    <s v=""/>
    <m/>
    <m/>
    <m/>
    <s v="Harold Furlong"/>
    <s v="06"/>
    <s v="Corbiere and Sons Contracting1159720220224-4Light Truck - Pick up- After Jan 101243.75"/>
    <s v="Corbiere and Sons Contracting1159720220224-4Light Truck - Pick up- After Jan 101243.75INV #165"/>
    <s v="CZ - Winter Maintenance"/>
    <s v=""/>
    <x v="5"/>
  </r>
  <r>
    <x v="1"/>
    <n v="6"/>
    <n v="0"/>
    <n v="11597"/>
    <s v="20220224-4"/>
    <n v="53510611"/>
    <s v="Access"/>
    <n v="0"/>
    <s v="Grader - Cat 12 to 14 or equal- After Jan 10"/>
    <n v="126.98"/>
    <n v="10"/>
    <s v="Dynamic"/>
    <s v="0"/>
    <s v="0"/>
    <s v=""/>
    <s v=""/>
    <n v="1269.8"/>
    <n v="165.07400000000001"/>
    <n v="1434.8739999999998"/>
    <d v="2022-02-24T00:00:00"/>
    <n v="0"/>
    <x v="11"/>
    <d v="2022-03-14T00:00:00"/>
    <n v="178"/>
    <n v="0"/>
    <n v="0"/>
    <s v="Nathan Kyme"/>
    <s v="Winter Access Maintenance"/>
    <m/>
    <s v="VC7556-2019-017"/>
    <s v="929 OF"/>
    <m/>
    <m/>
    <m/>
    <s v="Approved"/>
    <m/>
    <m/>
    <s v="WAM Activities Peninsula"/>
    <n v="6"/>
    <s v="C268-D005"/>
    <s v="Peninsula"/>
    <n v="0"/>
    <d v="2022-03-03T00:00:00"/>
    <m/>
    <s v="37"/>
    <d v="2022-03-09T00:00:00"/>
    <s v=""/>
    <s v=""/>
    <m/>
    <m/>
    <m/>
    <s v="Harold Furlong"/>
    <s v="06"/>
    <s v="Corbiere and Sons Contracting1159720220224-4Grader - Cat 12 to 14 or equal- After Jan 10101269.8"/>
    <s v="Corbiere and Sons Contracting1159720220224-4Grader - Cat 12 to 14 or equal- After Jan 10101269.8INV #165"/>
    <s v="CZ - Winter Maintenance"/>
    <s v=""/>
    <x v="5"/>
  </r>
  <r>
    <x v="1"/>
    <n v="6"/>
    <n v="0"/>
    <n v="11596"/>
    <s v="20220224-3"/>
    <n v="53510611"/>
    <s v="Access"/>
    <n v="0"/>
    <s v="Operator - Principle - After Jan 10"/>
    <n v="75"/>
    <n v="5"/>
    <s v="HR"/>
    <s v=""/>
    <s v=""/>
    <s v="0"/>
    <s v="0"/>
    <n v="375"/>
    <n v="48.75"/>
    <n v="423.74999999999994"/>
    <d v="2022-02-24T00:00:00"/>
    <n v="0"/>
    <x v="11"/>
    <d v="2022-03-14T00:00:00"/>
    <n v="178"/>
    <n v="0"/>
    <n v="0"/>
    <s v="Nathan Kyme"/>
    <s v="Winter Access Maintenance"/>
    <m/>
    <s v="VC7556-2019-017"/>
    <s v="929 OF"/>
    <m/>
    <m/>
    <m/>
    <s v="Approved"/>
    <m/>
    <m/>
    <s v="WAM Activities Little Red Sucker Creek"/>
    <n v="6"/>
    <s v="C248-C256"/>
    <s v="Little Red Sucker Creek"/>
    <n v="0"/>
    <d v="2022-03-03T00:00:00"/>
    <m/>
    <s v="37"/>
    <d v="2022-03-09T00:00:00"/>
    <s v=""/>
    <s v=""/>
    <m/>
    <m/>
    <m/>
    <s v="Harold Furlong"/>
    <s v="06"/>
    <s v="Corbiere and Sons Contracting1159620220224-3Operator - Principle - After Jan 105375"/>
    <s v="Corbiere and Sons Contracting1159620220224-3Operator - Principle - After Jan 105375INV #165"/>
    <s v="CZ - Winter Maintenance"/>
    <s v=""/>
    <x v="5"/>
  </r>
  <r>
    <x v="1"/>
    <n v="6"/>
    <n v="0"/>
    <n v="11596"/>
    <s v="20220224-3"/>
    <n v="53510611"/>
    <s v="Access"/>
    <n v="0"/>
    <s v="L.O.A."/>
    <n v="210"/>
    <n v="1"/>
    <s v="DAY"/>
    <s v=""/>
    <s v=""/>
    <s v="0"/>
    <s v="0"/>
    <n v="210"/>
    <n v="27.3"/>
    <n v="237.29999999999998"/>
    <d v="2022-02-24T00:00:00"/>
    <n v="0"/>
    <x v="11"/>
    <d v="2022-03-14T00:00:00"/>
    <n v="178"/>
    <n v="0"/>
    <n v="0"/>
    <s v="Nathan Kyme"/>
    <s v="Winter Access Maintenance"/>
    <m/>
    <s v="VC7556-2019-017"/>
    <s v="929 OF"/>
    <m/>
    <m/>
    <m/>
    <s v="Approved"/>
    <m/>
    <m/>
    <s v="WAM Activities Little Red Sucker Creek"/>
    <n v="6"/>
    <s v="C248-C256"/>
    <s v="Little Red Sucker Creek"/>
    <n v="0"/>
    <d v="2022-03-03T00:00:00"/>
    <m/>
    <s v="37"/>
    <d v="2022-03-09T00:00:00"/>
    <s v=""/>
    <s v=""/>
    <m/>
    <m/>
    <m/>
    <s v="Harold Furlong"/>
    <s v="06"/>
    <s v="Corbiere and Sons Contracting1159620220224-3L.O.A.1210"/>
    <s v="Corbiere and Sons Contracting1159620220224-3L.O.A.1210INV #165"/>
    <s v="CZ - Winter Maintenance"/>
    <s v=""/>
    <x v="5"/>
  </r>
  <r>
    <x v="1"/>
    <n v="6"/>
    <n v="0"/>
    <n v="11596"/>
    <s v="20220224-3"/>
    <n v="53510611"/>
    <s v="Access"/>
    <n v="0"/>
    <s v="Light Truck - Pick up- After Jan 10"/>
    <n v="243.75"/>
    <n v="1"/>
    <s v="DAY"/>
    <s v="0"/>
    <s v="0"/>
    <s v=""/>
    <s v=""/>
    <n v="243.75"/>
    <n v="31.6875"/>
    <n v="275.4375"/>
    <d v="2022-02-24T00:00:00"/>
    <n v="0"/>
    <x v="11"/>
    <d v="2022-03-14T00:00:00"/>
    <n v="178"/>
    <n v="0"/>
    <n v="0"/>
    <s v="Nathan Kyme"/>
    <s v="Winter Access Maintenance"/>
    <m/>
    <s v="VC7556-2019-017"/>
    <s v="929 OF"/>
    <m/>
    <m/>
    <m/>
    <s v="Approved"/>
    <m/>
    <m/>
    <s v="WAM Activities Little Red Sucker Creek"/>
    <n v="6"/>
    <s v="C248-C256"/>
    <s v="Little Red Sucker Creek"/>
    <n v="0"/>
    <d v="2022-03-03T00:00:00"/>
    <m/>
    <s v="37"/>
    <d v="2022-03-09T00:00:00"/>
    <s v=""/>
    <s v=""/>
    <m/>
    <m/>
    <m/>
    <s v="Harold Furlong"/>
    <s v="06"/>
    <s v="Corbiere and Sons Contracting1159620220224-3Light Truck - Pick up- After Jan 101243.75"/>
    <s v="Corbiere and Sons Contracting1159620220224-3Light Truck - Pick up- After Jan 101243.75INV #165"/>
    <s v="CZ - Winter Maintenance"/>
    <s v=""/>
    <x v="5"/>
  </r>
  <r>
    <x v="1"/>
    <n v="6"/>
    <n v="0"/>
    <n v="11596"/>
    <s v="20220224-3"/>
    <n v="53510611"/>
    <s v="Access"/>
    <n v="0"/>
    <s v="Grader - Cat 12 to 14 or equal- After Jan 10"/>
    <n v="126.98"/>
    <n v="5"/>
    <s v="Dynamic"/>
    <s v="0"/>
    <s v="0"/>
    <s v=""/>
    <s v=""/>
    <n v="634.9"/>
    <n v="82.537000000000006"/>
    <n v="717.4369999999999"/>
    <d v="2022-02-24T00:00:00"/>
    <n v="0"/>
    <x v="11"/>
    <d v="2022-03-14T00:00:00"/>
    <n v="178"/>
    <n v="0"/>
    <n v="0"/>
    <s v="Nathan Kyme"/>
    <s v="Winter Access Maintenance"/>
    <m/>
    <s v="VC7556-2019-017"/>
    <s v="929 OF"/>
    <m/>
    <m/>
    <m/>
    <s v="Approved"/>
    <m/>
    <m/>
    <s v="WAM Activities Little Red Sucker Creek"/>
    <n v="6"/>
    <s v="C248-C256"/>
    <s v="Little Red Sucker Creek"/>
    <n v="0"/>
    <d v="2022-03-03T00:00:00"/>
    <m/>
    <s v="37"/>
    <d v="2022-03-09T00:00:00"/>
    <s v=""/>
    <s v=""/>
    <m/>
    <m/>
    <m/>
    <s v="Harold Furlong"/>
    <s v="06"/>
    <s v="Corbiere and Sons Contracting1159620220224-3Grader - Cat 12 to 14 or equal- After Jan 105634.9"/>
    <s v="Corbiere and Sons Contracting1159620220224-3Grader - Cat 12 to 14 or equal- After Jan 105634.9INV #165"/>
    <s v="CZ - Winter Maintenance"/>
    <s v=""/>
    <x v="5"/>
  </r>
  <r>
    <x v="1"/>
    <n v="6"/>
    <n v="0"/>
    <n v="11593"/>
    <s v="20220223-7"/>
    <n v="53510611"/>
    <s v="Access"/>
    <n v="0"/>
    <s v="Operator - Principle - After Jan 10"/>
    <n v="75"/>
    <n v="12"/>
    <s v="HR"/>
    <s v=""/>
    <s v=""/>
    <s v="75"/>
    <s v="0"/>
    <n v="900"/>
    <n v="117"/>
    <n v="1016.9999999999999"/>
    <d v="2022-02-23T00:00:00"/>
    <n v="0"/>
    <x v="11"/>
    <d v="2022-03-14T00:00:00"/>
    <n v="178"/>
    <n v="0"/>
    <n v="0"/>
    <s v="Nathan Kyme"/>
    <s v="Winter Access Maintenance"/>
    <m/>
    <s v="VC7556-2019-017"/>
    <s v="929 OF"/>
    <m/>
    <m/>
    <m/>
    <s v="Approved"/>
    <m/>
    <m/>
    <s v="WAM Activities"/>
    <n v="6"/>
    <s v="C257-C267"/>
    <s v="Hare Lake Creek"/>
    <n v="0"/>
    <d v="2022-03-03T00:00:00"/>
    <m/>
    <s v="37"/>
    <d v="2022-03-08T00:00:00"/>
    <s v=""/>
    <s v=""/>
    <m/>
    <m/>
    <m/>
    <s v="Harold Furlong"/>
    <s v="06"/>
    <s v="Corbiere and Sons Contracting1159320220223-7Operator - Principle - After Jan 1012900"/>
    <s v="Corbiere and Sons Contracting1159320220223-7Operator - Principle - After Jan 1012900INV #165"/>
    <s v="CZ - Winter Maintenance"/>
    <s v=""/>
    <x v="5"/>
  </r>
  <r>
    <x v="1"/>
    <n v="6"/>
    <n v="0"/>
    <n v="11593"/>
    <s v="20220223-7"/>
    <n v="53510611"/>
    <s v="Access"/>
    <n v="0"/>
    <s v="L.O.A."/>
    <n v="210"/>
    <n v="1"/>
    <s v="DAY"/>
    <s v=""/>
    <s v=""/>
    <s v="0"/>
    <s v="0"/>
    <n v="210"/>
    <n v="27.3"/>
    <n v="237.29999999999998"/>
    <d v="2022-02-23T00:00:00"/>
    <n v="0"/>
    <x v="11"/>
    <d v="2022-03-14T00:00:00"/>
    <n v="178"/>
    <n v="0"/>
    <n v="0"/>
    <s v="Nathan Kyme"/>
    <s v="Winter Access Maintenance"/>
    <m/>
    <s v="VC7556-2019-017"/>
    <s v="929 OF"/>
    <m/>
    <m/>
    <m/>
    <s v="Approved"/>
    <m/>
    <m/>
    <s v="WAM Activities"/>
    <n v="6"/>
    <s v="C257-C267"/>
    <s v="Hare Lake Creek"/>
    <n v="0"/>
    <d v="2022-03-03T00:00:00"/>
    <m/>
    <s v="37"/>
    <d v="2022-03-08T00:00:00"/>
    <s v=""/>
    <s v=""/>
    <m/>
    <m/>
    <m/>
    <s v="Harold Furlong"/>
    <s v="06"/>
    <s v="Corbiere and Sons Contracting1159320220223-7L.O.A.1210"/>
    <s v="Corbiere and Sons Contracting1159320220223-7L.O.A.1210INV #165"/>
    <s v="CZ - Winter Maintenance"/>
    <s v=""/>
    <x v="5"/>
  </r>
  <r>
    <x v="1"/>
    <n v="6"/>
    <n v="0"/>
    <n v="11593"/>
    <s v="20220223-7"/>
    <n v="53510611"/>
    <s v="Access"/>
    <n v="0"/>
    <s v="Pickup w/ plow and sander"/>
    <n v="80"/>
    <n v="12"/>
    <m/>
    <s v="0"/>
    <s v="0"/>
    <s v=""/>
    <s v=""/>
    <n v="960"/>
    <n v="124.80000000000001"/>
    <n v="1084.8"/>
    <d v="2022-02-23T00:00:00"/>
    <n v="0"/>
    <x v="11"/>
    <d v="2022-03-14T00:00:00"/>
    <n v="178"/>
    <n v="0"/>
    <n v="0"/>
    <s v="Nathan Kyme"/>
    <s v="Winter Access Maintenance"/>
    <m/>
    <s v="VC7556-2019-017"/>
    <s v="929 OF"/>
    <m/>
    <m/>
    <m/>
    <s v="Approved"/>
    <m/>
    <m/>
    <s v="WAM Activities"/>
    <n v="6"/>
    <s v="C257-C267"/>
    <s v="Hare Lake Creek"/>
    <n v="0"/>
    <d v="2022-03-03T00:00:00"/>
    <m/>
    <s v="37"/>
    <d v="2022-03-08T00:00:00"/>
    <s v=""/>
    <s v=""/>
    <m/>
    <m/>
    <m/>
    <s v="Harold Furlong"/>
    <s v="06"/>
    <s v="Corbiere and Sons Contracting1159320220223-7Pickup w/ plow and sander12960"/>
    <s v="Corbiere and Sons Contracting1159320220223-7Pickup w/ plow and sander12960INV #165"/>
    <s v="CZ - Winter Maintenance"/>
    <s v=""/>
    <x v="5"/>
  </r>
  <r>
    <x v="1"/>
    <n v="6"/>
    <n v="0"/>
    <n v="11592"/>
    <s v="20220223-6"/>
    <n v="53510611"/>
    <s v="Access"/>
    <n v="0"/>
    <s v="Operator - Intermdiate  - After Jan 10"/>
    <n v="70"/>
    <n v="11"/>
    <s v="HR"/>
    <s v=""/>
    <s v=""/>
    <s v="0"/>
    <s v="0"/>
    <n v="770"/>
    <n v="100.10000000000001"/>
    <n v="870.09999999999991"/>
    <d v="2022-02-23T00:00:00"/>
    <n v="0"/>
    <x v="11"/>
    <d v="2022-03-14T00:00:00"/>
    <n v="178"/>
    <n v="0"/>
    <n v="0"/>
    <s v="Nathan Kyme"/>
    <s v="Winter Access Maintenance"/>
    <m/>
    <s v="VC7556-2019-017"/>
    <s v="929 OF"/>
    <m/>
    <m/>
    <m/>
    <s v="Approved"/>
    <m/>
    <m/>
    <s v="WAM Activities"/>
    <n v="6"/>
    <s v="C198-C202"/>
    <s v="Ripple Lake"/>
    <n v="0"/>
    <d v="2022-03-03T00:00:00"/>
    <m/>
    <s v="37"/>
    <d v="2022-03-08T00:00:00"/>
    <s v=""/>
    <s v=""/>
    <m/>
    <m/>
    <m/>
    <s v="Harold Furlong"/>
    <s v="06"/>
    <s v="Corbiere and Sons Contracting1159220220223-6Operator - Intermdiate  - After Jan 1011770"/>
    <s v="Corbiere and Sons Contracting1159220220223-6Operator - Intermdiate  - After Jan 1011770INV #165"/>
    <s v="CZ - Winter Maintenance"/>
    <s v=""/>
    <x v="5"/>
  </r>
  <r>
    <x v="1"/>
    <n v="6"/>
    <n v="0"/>
    <n v="11592"/>
    <s v="20220223-6"/>
    <n v="53510611"/>
    <s v="Access"/>
    <n v="0"/>
    <s v="L.O.A."/>
    <n v="210"/>
    <n v="1"/>
    <s v="DAY"/>
    <s v=""/>
    <s v=""/>
    <s v="0"/>
    <s v="0"/>
    <n v="210"/>
    <n v="27.3"/>
    <n v="237.29999999999998"/>
    <d v="2022-02-23T00:00:00"/>
    <n v="0"/>
    <x v="11"/>
    <d v="2022-03-14T00:00:00"/>
    <n v="178"/>
    <n v="0"/>
    <n v="0"/>
    <s v="Nathan Kyme"/>
    <s v="Winter Access Maintenance"/>
    <m/>
    <s v="VC7556-2019-017"/>
    <s v="929 OF"/>
    <m/>
    <m/>
    <m/>
    <s v="Approved"/>
    <m/>
    <m/>
    <s v="WAM Activities"/>
    <n v="6"/>
    <s v="C198-C202"/>
    <s v="Ripple Lake"/>
    <n v="0"/>
    <d v="2022-03-03T00:00:00"/>
    <m/>
    <s v="37"/>
    <d v="2022-03-08T00:00:00"/>
    <s v=""/>
    <s v=""/>
    <m/>
    <m/>
    <m/>
    <s v="Harold Furlong"/>
    <s v="06"/>
    <s v="Corbiere and Sons Contracting1159220220223-6L.O.A.1210"/>
    <s v="Corbiere and Sons Contracting1159220220223-6L.O.A.1210INV #165"/>
    <s v="CZ - Winter Maintenance"/>
    <s v=""/>
    <x v="5"/>
  </r>
  <r>
    <x v="1"/>
    <n v="6"/>
    <n v="0"/>
    <n v="11592"/>
    <s v="20220223-6"/>
    <n v="53510611"/>
    <s v="Access"/>
    <n v="0"/>
    <s v="Pickup w/ plow and sander"/>
    <n v="80"/>
    <n v="11"/>
    <m/>
    <s v="0"/>
    <s v="0"/>
    <s v=""/>
    <s v=""/>
    <n v="880"/>
    <n v="114.4"/>
    <n v="994.39999999999986"/>
    <d v="2022-02-23T00:00:00"/>
    <n v="0"/>
    <x v="11"/>
    <d v="2022-03-14T00:00:00"/>
    <n v="178"/>
    <n v="0"/>
    <n v="0"/>
    <s v="Nathan Kyme"/>
    <s v="Winter Access Maintenance"/>
    <m/>
    <s v="VC7556-2019-017"/>
    <s v="929 OF"/>
    <m/>
    <m/>
    <m/>
    <s v="Approved"/>
    <m/>
    <m/>
    <s v="WAM Activities"/>
    <n v="6"/>
    <s v="C198-C202"/>
    <s v="Ripple Lake"/>
    <n v="0"/>
    <d v="2022-03-03T00:00:00"/>
    <m/>
    <s v="37"/>
    <d v="2022-03-08T00:00:00"/>
    <s v=""/>
    <s v=""/>
    <m/>
    <m/>
    <m/>
    <s v="Harold Furlong"/>
    <s v="06"/>
    <s v="Corbiere and Sons Contracting1159220220223-6Pickup w/ plow and sander11880"/>
    <s v="Corbiere and Sons Contracting1159220220223-6Pickup w/ plow and sander11880INV #165"/>
    <s v="CZ - Winter Maintenance"/>
    <s v=""/>
    <x v="5"/>
  </r>
  <r>
    <x v="1"/>
    <n v="6"/>
    <n v="0"/>
    <n v="11591"/>
    <s v="20220223-5"/>
    <n v="53510611"/>
    <s v="Access"/>
    <n v="0"/>
    <s v="Operator - Principle - After Jan 10"/>
    <n v="75"/>
    <n v="13.5"/>
    <s v="HR"/>
    <s v=""/>
    <s v=""/>
    <s v="0"/>
    <s v="0"/>
    <n v="1012.5"/>
    <n v="131.625"/>
    <n v="1144.125"/>
    <d v="2022-02-23T00:00:00"/>
    <n v="0"/>
    <x v="11"/>
    <d v="2022-03-14T00:00:00"/>
    <n v="178"/>
    <n v="0"/>
    <n v="0"/>
    <s v="Nathan Kyme"/>
    <s v="Winter Access Maintenance"/>
    <m/>
    <s v="VC7556-2019-017"/>
    <s v="929 OF"/>
    <m/>
    <m/>
    <m/>
    <s v="Approved"/>
    <m/>
    <m/>
    <s v="WAM Activities Peninsula"/>
    <n v="6"/>
    <s v="C268-D005"/>
    <s v="Peninsula"/>
    <n v="0"/>
    <d v="2022-03-03T00:00:00"/>
    <m/>
    <s v="37"/>
    <d v="2022-03-08T00:00:00"/>
    <s v=""/>
    <s v=""/>
    <m/>
    <m/>
    <m/>
    <s v="Harold Furlong"/>
    <s v="06"/>
    <s v="Corbiere and Sons Contracting1159120220223-5Operator - Principle - After Jan 1013.51012.5"/>
    <s v="Corbiere and Sons Contracting1159120220223-5Operator - Principle - After Jan 1013.51012.5INV #165"/>
    <s v="CZ - Winter Maintenance"/>
    <s v=""/>
    <x v="5"/>
  </r>
  <r>
    <x v="1"/>
    <n v="6"/>
    <n v="0"/>
    <n v="11591"/>
    <s v="20220223-5"/>
    <n v="53510611"/>
    <s v="Access"/>
    <n v="0"/>
    <s v="L.O.A."/>
    <n v="210"/>
    <n v="1"/>
    <s v="DAY"/>
    <s v=""/>
    <s v=""/>
    <s v="0"/>
    <s v="0"/>
    <n v="210"/>
    <n v="27.3"/>
    <n v="237.29999999999998"/>
    <d v="2022-02-23T00:00:00"/>
    <n v="0"/>
    <x v="11"/>
    <d v="2022-03-14T00:00:00"/>
    <n v="178"/>
    <n v="0"/>
    <n v="0"/>
    <s v="Nathan Kyme"/>
    <s v="Winter Access Maintenance"/>
    <m/>
    <s v="VC7556-2019-017"/>
    <s v="929 OF"/>
    <m/>
    <m/>
    <m/>
    <s v="Approved"/>
    <m/>
    <m/>
    <s v="WAM Activities Peninsula"/>
    <n v="6"/>
    <s v="C268-D005"/>
    <s v="Peninsula"/>
    <n v="0"/>
    <d v="2022-03-03T00:00:00"/>
    <m/>
    <s v="37"/>
    <d v="2022-03-08T00:00:00"/>
    <s v=""/>
    <s v=""/>
    <m/>
    <m/>
    <m/>
    <s v="Harold Furlong"/>
    <s v="06"/>
    <s v="Corbiere and Sons Contracting1159120220223-5L.O.A.1210"/>
    <s v="Corbiere and Sons Contracting1159120220223-5L.O.A.1210INV #165"/>
    <s v="CZ - Winter Maintenance"/>
    <s v=""/>
    <x v="5"/>
  </r>
  <r>
    <x v="1"/>
    <n v="6"/>
    <n v="0"/>
    <n v="11591"/>
    <s v="20220223-5"/>
    <n v="53510611"/>
    <s v="Access"/>
    <n v="0"/>
    <s v="Light Truck - Pick up- After Jan 10"/>
    <n v="243.75"/>
    <n v="1"/>
    <s v="DAY"/>
    <s v="0"/>
    <s v="0"/>
    <s v=""/>
    <s v=""/>
    <n v="243.75"/>
    <n v="31.6875"/>
    <n v="275.4375"/>
    <d v="2022-02-23T00:00:00"/>
    <n v="0"/>
    <x v="11"/>
    <d v="2022-03-14T00:00:00"/>
    <n v="178"/>
    <n v="0"/>
    <n v="0"/>
    <s v="Nathan Kyme"/>
    <s v="Winter Access Maintenance"/>
    <m/>
    <s v="VC7556-2019-017"/>
    <s v="929 OF"/>
    <m/>
    <m/>
    <m/>
    <s v="Approved"/>
    <m/>
    <m/>
    <s v="WAM Activities Peninsula"/>
    <n v="6"/>
    <s v="C268-D005"/>
    <s v="Peninsula"/>
    <n v="0"/>
    <d v="2022-03-03T00:00:00"/>
    <m/>
    <s v="37"/>
    <d v="2022-03-08T00:00:00"/>
    <s v=""/>
    <s v=""/>
    <m/>
    <m/>
    <m/>
    <s v="Harold Furlong"/>
    <s v="06"/>
    <s v="Corbiere and Sons Contracting1159120220223-5Light Truck - Pick up- After Jan 101243.75"/>
    <s v="Corbiere and Sons Contracting1159120220223-5Light Truck - Pick up- After Jan 101243.75INV #165"/>
    <s v="CZ - Winter Maintenance"/>
    <s v=""/>
    <x v="5"/>
  </r>
  <r>
    <x v="1"/>
    <n v="6"/>
    <n v="0"/>
    <n v="11591"/>
    <s v="20220223-5"/>
    <n v="53510611"/>
    <s v="Access"/>
    <n v="0"/>
    <s v="Grader - Cat 12 to 14 or equal- After Jan 10"/>
    <n v="126.98"/>
    <n v="12.5"/>
    <s v="Dynamic"/>
    <s v="0"/>
    <s v="0"/>
    <s v=""/>
    <s v=""/>
    <n v="1587.25"/>
    <n v="206.3425"/>
    <n v="1793.5924999999997"/>
    <d v="2022-02-23T00:00:00"/>
    <n v="0"/>
    <x v="11"/>
    <d v="2022-03-14T00:00:00"/>
    <n v="178"/>
    <n v="0"/>
    <n v="0"/>
    <s v="Nathan Kyme"/>
    <s v="Winter Access Maintenance"/>
    <m/>
    <s v="VC7556-2019-017"/>
    <s v="929 OF"/>
    <m/>
    <m/>
    <m/>
    <s v="Approved"/>
    <m/>
    <m/>
    <s v="WAM Activities Peninsula"/>
    <n v="6"/>
    <s v="C268-D005"/>
    <s v="Peninsula"/>
    <n v="0"/>
    <d v="2022-03-03T00:00:00"/>
    <m/>
    <s v="37"/>
    <d v="2022-03-08T00:00:00"/>
    <s v=""/>
    <s v=""/>
    <m/>
    <m/>
    <m/>
    <s v="Harold Furlong"/>
    <s v="06"/>
    <s v="Corbiere and Sons Contracting1159120220223-5Grader - Cat 12 to 14 or equal- After Jan 1012.51587.25"/>
    <s v="Corbiere and Sons Contracting1159120220223-5Grader - Cat 12 to 14 or equal- After Jan 1012.51587.25INV #165"/>
    <s v="CZ - Winter Maintenance"/>
    <s v=""/>
    <x v="5"/>
  </r>
  <r>
    <x v="1"/>
    <n v="6"/>
    <n v="0"/>
    <n v="11590"/>
    <s v="20220223-4"/>
    <n v="53510611"/>
    <s v="Access"/>
    <n v="0"/>
    <s v="Operator - Principle - After Jan 10"/>
    <n v="75"/>
    <n v="3"/>
    <s v="HR"/>
    <s v=""/>
    <s v=""/>
    <s v="0"/>
    <s v="0"/>
    <n v="225"/>
    <n v="29.25"/>
    <n v="254.24999999999997"/>
    <d v="2022-02-23T00:00:00"/>
    <n v="0"/>
    <x v="11"/>
    <d v="2022-03-14T00:00:00"/>
    <n v="178"/>
    <n v="0"/>
    <n v="0"/>
    <s v="Nathan Kyme"/>
    <s v="Winter Access Maintenance"/>
    <m/>
    <s v="VC7556-2019-017"/>
    <s v="929 OF"/>
    <m/>
    <m/>
    <m/>
    <s v="Approved"/>
    <m/>
    <m/>
    <s v="WAM Activities Prairie River"/>
    <n v="6"/>
    <s v="C171-C185"/>
    <s v="Prairie River"/>
    <n v="0"/>
    <d v="2022-03-03T00:00:00"/>
    <m/>
    <s v="37"/>
    <d v="2022-03-08T00:00:00"/>
    <s v=""/>
    <s v=""/>
    <m/>
    <m/>
    <m/>
    <s v="Harold Furlong"/>
    <s v="06"/>
    <s v="Corbiere and Sons Contracting1159020220223-4Operator - Principle - After Jan 103225"/>
    <s v="Corbiere and Sons Contracting1159020220223-4Operator - Principle - After Jan 103225INV #165"/>
    <s v="CZ - Winter Maintenance"/>
    <s v=""/>
    <x v="5"/>
  </r>
  <r>
    <x v="1"/>
    <n v="6"/>
    <n v="0"/>
    <n v="11590"/>
    <s v="20220223-4"/>
    <n v="53510611"/>
    <s v="Access"/>
    <n v="0"/>
    <s v="L.O.A."/>
    <n v="210"/>
    <n v="1"/>
    <s v="DAY"/>
    <s v=""/>
    <s v=""/>
    <s v="0"/>
    <s v="0"/>
    <n v="210"/>
    <n v="27.3"/>
    <n v="237.29999999999998"/>
    <d v="2022-02-23T00:00:00"/>
    <n v="0"/>
    <x v="11"/>
    <d v="2022-03-14T00:00:00"/>
    <n v="178"/>
    <n v="0"/>
    <n v="0"/>
    <s v="Nathan Kyme"/>
    <s v="Winter Access Maintenance"/>
    <m/>
    <s v="VC7556-2019-017"/>
    <s v="929 OF"/>
    <m/>
    <m/>
    <m/>
    <s v="Approved"/>
    <m/>
    <m/>
    <s v="WAM Activities Prairie River"/>
    <n v="6"/>
    <s v="C171-C185"/>
    <s v="Prairie River"/>
    <n v="0"/>
    <d v="2022-03-03T00:00:00"/>
    <m/>
    <s v="37"/>
    <d v="2022-03-08T00:00:00"/>
    <s v=""/>
    <s v=""/>
    <m/>
    <m/>
    <m/>
    <s v="Harold Furlong"/>
    <s v="06"/>
    <s v="Corbiere and Sons Contracting1159020220223-4L.O.A.1210"/>
    <s v="Corbiere and Sons Contracting1159020220223-4L.O.A.1210INV #165"/>
    <s v="CZ - Winter Maintenance"/>
    <s v=""/>
    <x v="5"/>
  </r>
  <r>
    <x v="1"/>
    <n v="6"/>
    <n v="0"/>
    <n v="11590"/>
    <s v="20220223-4"/>
    <n v="53510611"/>
    <s v="Access"/>
    <n v="0"/>
    <s v="Light Truck - Pick up- After Jan 10"/>
    <n v="243.75"/>
    <n v="1"/>
    <s v="DAY"/>
    <s v="0"/>
    <s v="0"/>
    <s v=""/>
    <s v=""/>
    <n v="243.75"/>
    <n v="31.6875"/>
    <n v="275.4375"/>
    <d v="2022-02-23T00:00:00"/>
    <n v="0"/>
    <x v="11"/>
    <d v="2022-03-14T00:00:00"/>
    <n v="178"/>
    <n v="0"/>
    <n v="0"/>
    <s v="Nathan Kyme"/>
    <s v="Winter Access Maintenance"/>
    <m/>
    <s v="VC7556-2019-017"/>
    <s v="929 OF"/>
    <m/>
    <m/>
    <m/>
    <s v="Approved"/>
    <m/>
    <m/>
    <s v="WAM Activities Prairie River"/>
    <n v="6"/>
    <s v="C171-C185"/>
    <s v="Prairie River"/>
    <n v="0"/>
    <d v="2022-03-03T00:00:00"/>
    <m/>
    <s v="37"/>
    <d v="2022-03-08T00:00:00"/>
    <s v=""/>
    <s v=""/>
    <m/>
    <m/>
    <m/>
    <s v="Harold Furlong"/>
    <s v="06"/>
    <s v="Corbiere and Sons Contracting1159020220223-4Light Truck - Pick up- After Jan 101243.75"/>
    <s v="Corbiere and Sons Contracting1159020220223-4Light Truck - Pick up- After Jan 101243.75INV #165"/>
    <s v="CZ - Winter Maintenance"/>
    <s v=""/>
    <x v="5"/>
  </r>
  <r>
    <x v="1"/>
    <n v="6"/>
    <n v="0"/>
    <n v="11590"/>
    <s v="20220223-4"/>
    <n v="53510611"/>
    <s v="Access"/>
    <n v="0"/>
    <s v="Grader - Cat 12 to 14 or equal- After Jan 10"/>
    <n v="126.98"/>
    <n v="3"/>
    <s v="Dynamic"/>
    <s v="0"/>
    <s v="0"/>
    <s v=""/>
    <s v=""/>
    <n v="380.94"/>
    <n v="49.522199999999998"/>
    <n v="430.46219999999994"/>
    <d v="2022-02-23T00:00:00"/>
    <n v="0"/>
    <x v="11"/>
    <d v="2022-03-14T00:00:00"/>
    <n v="178"/>
    <n v="0"/>
    <n v="0"/>
    <s v="Nathan Kyme"/>
    <s v="Winter Access Maintenance"/>
    <m/>
    <s v="VC7556-2019-017"/>
    <s v="929 OF"/>
    <m/>
    <m/>
    <m/>
    <s v="Approved"/>
    <m/>
    <m/>
    <s v="WAM Activities Prairie River"/>
    <n v="6"/>
    <s v="C171-C185"/>
    <s v="Prairie River"/>
    <n v="0"/>
    <d v="2022-03-03T00:00:00"/>
    <m/>
    <s v="37"/>
    <d v="2022-03-08T00:00:00"/>
    <s v=""/>
    <s v=""/>
    <m/>
    <m/>
    <m/>
    <s v="Harold Furlong"/>
    <s v="06"/>
    <s v="Corbiere and Sons Contracting1159020220223-4Grader - Cat 12 to 14 or equal- After Jan 103380.94"/>
    <s v="Corbiere and Sons Contracting1159020220223-4Grader - Cat 12 to 14 or equal- After Jan 103380.94INV #165"/>
    <s v="CZ - Winter Maintenance"/>
    <s v=""/>
    <x v="5"/>
  </r>
  <r>
    <x v="1"/>
    <n v="6"/>
    <n v="0"/>
    <n v="11589"/>
    <s v="20220223-3"/>
    <n v="53510611"/>
    <s v="Access"/>
    <n v="0"/>
    <s v="Operator - Principle - After Jan 10"/>
    <n v="75"/>
    <n v="11"/>
    <s v="HR"/>
    <s v=""/>
    <s v=""/>
    <s v="0"/>
    <s v="0"/>
    <n v="825"/>
    <n v="107.25"/>
    <n v="932.24999999999989"/>
    <d v="2022-02-23T00:00:00"/>
    <n v="0"/>
    <x v="11"/>
    <d v="2022-03-14T00:00:00"/>
    <n v="178"/>
    <n v="0"/>
    <n v="0"/>
    <s v="Nathan Kyme"/>
    <s v="Winter Access Maintenance"/>
    <m/>
    <s v="VC7556-2019-017"/>
    <s v="929 OF"/>
    <m/>
    <m/>
    <m/>
    <s v="Approved"/>
    <m/>
    <m/>
    <s v="WAM Activities Little Red Sucker Creek"/>
    <n v="6"/>
    <s v="C248-C256"/>
    <s v="Little Red Sucker Creek"/>
    <n v="0"/>
    <d v="2022-03-03T00:00:00"/>
    <m/>
    <s v="37"/>
    <d v="2022-03-08T00:00:00"/>
    <s v=""/>
    <s v=""/>
    <m/>
    <m/>
    <m/>
    <s v="Harold Furlong"/>
    <s v="06"/>
    <s v="Corbiere and Sons Contracting1158920220223-3Operator - Principle - After Jan 1011825"/>
    <s v="Corbiere and Sons Contracting1158920220223-3Operator - Principle - After Jan 1011825INV #165"/>
    <s v="CZ - Winter Maintenance"/>
    <s v=""/>
    <x v="5"/>
  </r>
  <r>
    <x v="1"/>
    <n v="6"/>
    <n v="0"/>
    <n v="11589"/>
    <s v="20220223-3"/>
    <n v="53510611"/>
    <s v="Access"/>
    <n v="0"/>
    <s v="L.O.A."/>
    <n v="210"/>
    <n v="1"/>
    <s v="DAY"/>
    <s v=""/>
    <s v=""/>
    <s v="0"/>
    <s v="0"/>
    <n v="210"/>
    <n v="27.3"/>
    <n v="237.29999999999998"/>
    <d v="2022-02-23T00:00:00"/>
    <n v="0"/>
    <x v="11"/>
    <d v="2022-03-14T00:00:00"/>
    <n v="178"/>
    <n v="0"/>
    <n v="0"/>
    <s v="Nathan Kyme"/>
    <s v="Winter Access Maintenance"/>
    <m/>
    <s v="VC7556-2019-017"/>
    <s v="929 OF"/>
    <m/>
    <m/>
    <m/>
    <s v="Approved"/>
    <m/>
    <m/>
    <s v="WAM Activities Little Red Sucker Creek"/>
    <n v="6"/>
    <s v="C248-C256"/>
    <s v="Little Red Sucker Creek"/>
    <n v="0"/>
    <d v="2022-03-03T00:00:00"/>
    <m/>
    <s v="37"/>
    <d v="2022-03-08T00:00:00"/>
    <s v=""/>
    <s v=""/>
    <m/>
    <m/>
    <m/>
    <s v="Harold Furlong"/>
    <s v="06"/>
    <s v="Corbiere and Sons Contracting1158920220223-3L.O.A.1210"/>
    <s v="Corbiere and Sons Contracting1158920220223-3L.O.A.1210INV #165"/>
    <s v="CZ - Winter Maintenance"/>
    <s v=""/>
    <x v="5"/>
  </r>
  <r>
    <x v="1"/>
    <n v="6"/>
    <n v="0"/>
    <n v="11589"/>
    <s v="20220223-3"/>
    <n v="53510611"/>
    <s v="Access"/>
    <n v="0"/>
    <s v="Light Truck - Pick up- After Jan 10"/>
    <n v="243.75"/>
    <n v="1"/>
    <s v="DAY"/>
    <s v="0"/>
    <s v="0"/>
    <s v=""/>
    <s v=""/>
    <n v="243.75"/>
    <n v="31.6875"/>
    <n v="275.4375"/>
    <d v="2022-02-23T00:00:00"/>
    <n v="0"/>
    <x v="11"/>
    <d v="2022-03-14T00:00:00"/>
    <n v="178"/>
    <n v="0"/>
    <n v="0"/>
    <s v="Nathan Kyme"/>
    <s v="Winter Access Maintenance"/>
    <m/>
    <s v="VC7556-2019-017"/>
    <s v="929 OF"/>
    <m/>
    <m/>
    <m/>
    <s v="Approved"/>
    <m/>
    <m/>
    <s v="WAM Activities Little Red Sucker Creek"/>
    <n v="6"/>
    <s v="C248-C256"/>
    <s v="Little Red Sucker Creek"/>
    <n v="0"/>
    <d v="2022-03-03T00:00:00"/>
    <m/>
    <s v="37"/>
    <d v="2022-03-08T00:00:00"/>
    <s v=""/>
    <s v=""/>
    <m/>
    <m/>
    <m/>
    <s v="Harold Furlong"/>
    <s v="06"/>
    <s v="Corbiere and Sons Contracting1158920220223-3Light Truck - Pick up- After Jan 101243.75"/>
    <s v="Corbiere and Sons Contracting1158920220223-3Light Truck - Pick up- After Jan 101243.75INV #165"/>
    <s v="CZ - Winter Maintenance"/>
    <s v=""/>
    <x v="5"/>
  </r>
  <r>
    <x v="1"/>
    <n v="6"/>
    <n v="0"/>
    <n v="11589"/>
    <s v="20220223-3"/>
    <n v="53510611"/>
    <s v="Access"/>
    <n v="0"/>
    <s v="Grader - Cat 12 to 14 or equal- After Jan 10"/>
    <n v="126.98"/>
    <n v="10"/>
    <s v="Dynamic"/>
    <s v="0"/>
    <s v="0"/>
    <s v=""/>
    <s v=""/>
    <n v="1269.8"/>
    <n v="165.07400000000001"/>
    <n v="1434.8739999999998"/>
    <d v="2022-02-23T00:00:00"/>
    <n v="0"/>
    <x v="11"/>
    <d v="2022-03-14T00:00:00"/>
    <n v="178"/>
    <n v="0"/>
    <n v="0"/>
    <s v="Nathan Kyme"/>
    <s v="Winter Access Maintenance"/>
    <m/>
    <s v="VC7556-2019-017"/>
    <s v="929 OF"/>
    <m/>
    <m/>
    <m/>
    <s v="Approved"/>
    <m/>
    <m/>
    <s v="WAM Activities Little Red Sucker Creek"/>
    <n v="6"/>
    <s v="C248-C256"/>
    <s v="Little Red Sucker Creek"/>
    <n v="0"/>
    <d v="2022-03-03T00:00:00"/>
    <m/>
    <s v="37"/>
    <d v="2022-03-08T00:00:00"/>
    <s v=""/>
    <s v=""/>
    <m/>
    <m/>
    <m/>
    <s v="Harold Furlong"/>
    <s v="06"/>
    <s v="Corbiere and Sons Contracting1158920220223-3Grader - Cat 12 to 14 or equal- After Jan 10101269.8"/>
    <s v="Corbiere and Sons Contracting1158920220223-3Grader - Cat 12 to 14 or equal- After Jan 10101269.8INV #165"/>
    <s v="CZ - Winter Maintenance"/>
    <s v=""/>
    <x v="5"/>
  </r>
  <r>
    <x v="1"/>
    <n v="6"/>
    <n v="0"/>
    <n v="11587"/>
    <s v="20220222-6"/>
    <n v="53510611"/>
    <s v="Access"/>
    <n v="0"/>
    <s v="Operator - Intermdiate  - After Jan 10"/>
    <n v="70"/>
    <n v="11"/>
    <s v="HR"/>
    <s v=""/>
    <s v=""/>
    <s v="70"/>
    <s v="0"/>
    <n v="770"/>
    <n v="100.10000000000001"/>
    <n v="870.09999999999991"/>
    <d v="2022-02-22T00:00:00"/>
    <n v="0"/>
    <x v="11"/>
    <d v="2022-03-14T00:00:00"/>
    <n v="178"/>
    <n v="0"/>
    <n v="0"/>
    <s v="Nathan Kyme"/>
    <s v="Winter Access Maintenance"/>
    <m/>
    <s v="VC7556-2019-017"/>
    <s v="929 OF"/>
    <m/>
    <m/>
    <m/>
    <s v="Approved"/>
    <m/>
    <m/>
    <s v="WAM Activities"/>
    <n v="6"/>
    <s v="C158-C170"/>
    <s v="Santoy Lake"/>
    <n v="0"/>
    <d v="2022-03-03T00:00:00"/>
    <m/>
    <s v="37"/>
    <d v="2022-03-07T00:00:00"/>
    <s v=""/>
    <s v=""/>
    <m/>
    <m/>
    <m/>
    <s v="Harold Furlong"/>
    <s v="06"/>
    <s v="Corbiere and Sons Contracting1158720220222-6Operator - Intermdiate  - After Jan 1011770"/>
    <s v="Corbiere and Sons Contracting1158720220222-6Operator - Intermdiate  - After Jan 1011770INV #165"/>
    <s v="CZ - Winter Maintenance"/>
    <s v=""/>
    <x v="5"/>
  </r>
  <r>
    <x v="1"/>
    <n v="6"/>
    <n v="0"/>
    <n v="11587"/>
    <s v="20220222-6"/>
    <n v="53510611"/>
    <s v="Access"/>
    <n v="0"/>
    <s v="L.O.A."/>
    <n v="210"/>
    <n v="1"/>
    <s v="DAY"/>
    <s v=""/>
    <s v=""/>
    <s v="0"/>
    <s v="0"/>
    <n v="210"/>
    <n v="27.3"/>
    <n v="237.29999999999998"/>
    <d v="2022-02-22T00:00:00"/>
    <n v="0"/>
    <x v="11"/>
    <d v="2022-03-14T00:00:00"/>
    <n v="178"/>
    <n v="0"/>
    <n v="0"/>
    <s v="Nathan Kyme"/>
    <s v="Winter Access Maintenance"/>
    <m/>
    <s v="VC7556-2019-017"/>
    <s v="929 OF"/>
    <m/>
    <m/>
    <m/>
    <s v="Approved"/>
    <m/>
    <m/>
    <s v="WAM Activities"/>
    <n v="6"/>
    <s v="C158-C170"/>
    <s v="Santoy Lake"/>
    <n v="0"/>
    <d v="2022-03-03T00:00:00"/>
    <m/>
    <s v="37"/>
    <d v="2022-03-07T00:00:00"/>
    <s v=""/>
    <s v=""/>
    <m/>
    <m/>
    <m/>
    <s v="Harold Furlong"/>
    <s v="06"/>
    <s v="Corbiere and Sons Contracting1158720220222-6L.O.A.1210"/>
    <s v="Corbiere and Sons Contracting1158720220222-6L.O.A.1210INV #165"/>
    <s v="CZ - Winter Maintenance"/>
    <s v=""/>
    <x v="5"/>
  </r>
  <r>
    <x v="1"/>
    <n v="6"/>
    <n v="0"/>
    <n v="11587"/>
    <s v="20220222-6"/>
    <n v="53510611"/>
    <s v="Access"/>
    <n v="0"/>
    <s v="Pickup w/ plow and sander"/>
    <n v="80"/>
    <n v="11"/>
    <m/>
    <s v="0"/>
    <s v="0"/>
    <s v=""/>
    <s v=""/>
    <n v="880"/>
    <n v="114.4"/>
    <n v="994.39999999999986"/>
    <d v="2022-02-22T00:00:00"/>
    <n v="0"/>
    <x v="11"/>
    <d v="2022-03-14T00:00:00"/>
    <n v="178"/>
    <n v="0"/>
    <n v="0"/>
    <s v="Nathan Kyme"/>
    <s v="Winter Access Maintenance"/>
    <m/>
    <s v="VC7556-2019-017"/>
    <s v="929 OF"/>
    <m/>
    <m/>
    <m/>
    <s v="Approved"/>
    <m/>
    <m/>
    <s v="WAM Activities"/>
    <n v="6"/>
    <s v="C158-C170"/>
    <s v="Santoy Lake"/>
    <n v="0"/>
    <d v="2022-03-03T00:00:00"/>
    <m/>
    <s v="37"/>
    <d v="2022-03-07T00:00:00"/>
    <s v=""/>
    <s v=""/>
    <m/>
    <m/>
    <m/>
    <s v="Harold Furlong"/>
    <s v="06"/>
    <s v="Corbiere and Sons Contracting1158720220222-6Pickup w/ plow and sander11880"/>
    <s v="Corbiere and Sons Contracting1158720220222-6Pickup w/ plow and sander11880INV #165"/>
    <s v="CZ - Winter Maintenance"/>
    <s v=""/>
    <x v="5"/>
  </r>
  <r>
    <x v="1"/>
    <n v="6"/>
    <n v="0"/>
    <n v="11586"/>
    <s v="20220222-5"/>
    <n v="53510611"/>
    <s v="Access"/>
    <n v="0"/>
    <s v="Operator - Principle - After Jan 10"/>
    <n v="75"/>
    <n v="11"/>
    <s v="HR"/>
    <s v=""/>
    <s v=""/>
    <s v="0"/>
    <s v="0"/>
    <n v="825"/>
    <n v="107.25"/>
    <n v="932.24999999999989"/>
    <d v="2022-02-22T00:00:00"/>
    <n v="0"/>
    <x v="11"/>
    <d v="2022-03-14T00:00:00"/>
    <n v="178"/>
    <n v="0"/>
    <n v="0"/>
    <s v="Nathan Kyme"/>
    <s v="Winter Access Maintenance"/>
    <m/>
    <s v="VC7556-2019-017"/>
    <s v="929 OF"/>
    <m/>
    <m/>
    <m/>
    <s v="Approved"/>
    <m/>
    <m/>
    <s v="WAM Activities Neys"/>
    <n v="6"/>
    <s v="C219-C235"/>
    <s v="Neys"/>
    <n v="0"/>
    <d v="2022-03-03T00:00:00"/>
    <m/>
    <s v="37"/>
    <d v="2022-03-07T00:00:00"/>
    <s v=""/>
    <s v=""/>
    <m/>
    <m/>
    <m/>
    <s v="Harold Furlong"/>
    <s v="06"/>
    <s v="Corbiere and Sons Contracting1158620220222-5Operator - Principle - After Jan 1011825"/>
    <s v="Corbiere and Sons Contracting1158620220222-5Operator - Principle - After Jan 1011825INV #165"/>
    <s v="CZ - Winter Maintenance"/>
    <s v=""/>
    <x v="5"/>
  </r>
  <r>
    <x v="1"/>
    <n v="6"/>
    <n v="0"/>
    <n v="11586"/>
    <s v="20220222-5"/>
    <n v="53510611"/>
    <s v="Access"/>
    <n v="0"/>
    <s v="Operator - Principle - After Jan 10"/>
    <n v="75"/>
    <n v="11"/>
    <s v="HR"/>
    <s v=""/>
    <s v=""/>
    <s v="75"/>
    <s v="0"/>
    <n v="825"/>
    <n v="107.25"/>
    <n v="932.24999999999989"/>
    <d v="2022-02-22T00:00:00"/>
    <n v="0"/>
    <x v="11"/>
    <d v="2022-03-14T00:00:00"/>
    <n v="178"/>
    <n v="0"/>
    <n v="0"/>
    <s v="Nathan Kyme"/>
    <s v="Winter Access Maintenance"/>
    <m/>
    <s v="VC7556-2019-017"/>
    <s v="929 OF"/>
    <m/>
    <m/>
    <m/>
    <s v="Approved"/>
    <m/>
    <m/>
    <s v="WAM Activities Neys"/>
    <n v="6"/>
    <s v="C219-C235"/>
    <s v="Neys"/>
    <n v="0"/>
    <d v="2022-03-03T00:00:00"/>
    <m/>
    <s v="37"/>
    <d v="2022-03-07T00:00:00"/>
    <s v=""/>
    <s v=""/>
    <m/>
    <m/>
    <m/>
    <s v="Harold Furlong"/>
    <s v="06"/>
    <s v="Corbiere and Sons Contracting1158620220222-5Operator - Principle - After Jan 1011825"/>
    <s v="Corbiere and Sons Contracting1158620220222-5Operator - Principle - After Jan 1011825INV #165"/>
    <s v="CZ - Winter Maintenance"/>
    <s v=""/>
    <x v="5"/>
  </r>
  <r>
    <x v="1"/>
    <n v="6"/>
    <n v="0"/>
    <n v="11586"/>
    <s v="20220222-5"/>
    <n v="53510611"/>
    <s v="Access"/>
    <n v="0"/>
    <s v="Operator - Principle - After Jan 10"/>
    <n v="75"/>
    <n v="6"/>
    <s v="HR"/>
    <s v=""/>
    <s v=""/>
    <s v="0"/>
    <s v="0"/>
    <n v="450"/>
    <n v="58.5"/>
    <n v="508.49999999999994"/>
    <d v="2022-02-22T00:00:00"/>
    <n v="0"/>
    <x v="11"/>
    <d v="2022-03-14T00:00:00"/>
    <n v="178"/>
    <n v="0"/>
    <n v="0"/>
    <s v="Nathan Kyme"/>
    <s v="Winter Access Maintenance"/>
    <m/>
    <s v="VC7556-2019-017"/>
    <s v="929 OF"/>
    <m/>
    <m/>
    <m/>
    <s v="Approved"/>
    <m/>
    <m/>
    <s v="WAM Activities Neys"/>
    <n v="6"/>
    <s v="C219-C235"/>
    <s v="Neys"/>
    <n v="0"/>
    <d v="2022-03-03T00:00:00"/>
    <m/>
    <s v="37"/>
    <d v="2022-03-07T00:00:00"/>
    <s v=""/>
    <s v=""/>
    <m/>
    <m/>
    <m/>
    <s v="Harold Furlong"/>
    <s v="06"/>
    <s v="Corbiere and Sons Contracting1158620220222-5Operator - Principle - After Jan 106450"/>
    <s v="Corbiere and Sons Contracting1158620220222-5Operator - Principle - After Jan 106450INV #165"/>
    <s v="CZ - Winter Maintenance"/>
    <s v=""/>
    <x v="5"/>
  </r>
  <r>
    <x v="1"/>
    <n v="6"/>
    <n v="0"/>
    <n v="11586"/>
    <s v="20220222-5"/>
    <n v="53510611"/>
    <s v="Access"/>
    <n v="0"/>
    <s v="L.O.A."/>
    <n v="210"/>
    <n v="3"/>
    <s v="DAY"/>
    <s v=""/>
    <s v=""/>
    <m/>
    <s v="0"/>
    <n v="630"/>
    <n v="81.900000000000006"/>
    <n v="711.9"/>
    <d v="2022-02-22T00:00:00"/>
    <n v="0"/>
    <x v="11"/>
    <d v="2022-03-14T00:00:00"/>
    <n v="178"/>
    <n v="0"/>
    <n v="0"/>
    <s v="Nathan Kyme"/>
    <s v="Winter Access Maintenance"/>
    <m/>
    <s v="VC7556-2019-017"/>
    <s v="929 OF"/>
    <m/>
    <m/>
    <m/>
    <s v="Approved"/>
    <m/>
    <m/>
    <s v="WAM Activities Neys"/>
    <n v="6"/>
    <s v="C219-C235"/>
    <s v="Neys"/>
    <n v="0"/>
    <d v="2022-03-03T00:00:00"/>
    <m/>
    <s v="37"/>
    <d v="2022-03-07T00:00:00"/>
    <s v=""/>
    <s v=""/>
    <m/>
    <m/>
    <m/>
    <s v="Harold Furlong"/>
    <s v="06"/>
    <s v="Corbiere and Sons Contracting1158620220222-5L.O.A.3630"/>
    <s v="Corbiere and Sons Contracting1158620220222-5L.O.A.3630INV #165"/>
    <s v="CZ - Winter Maintenance"/>
    <s v=""/>
    <x v="5"/>
  </r>
  <r>
    <x v="1"/>
    <n v="6"/>
    <n v="0"/>
    <n v="11586"/>
    <s v="20220222-5"/>
    <n v="53510611"/>
    <s v="Access"/>
    <n v="0"/>
    <s v="Pickup w/ plow and sander"/>
    <n v="80"/>
    <n v="11"/>
    <m/>
    <s v="0"/>
    <s v="0"/>
    <s v=""/>
    <s v=""/>
    <n v="880"/>
    <n v="114.4"/>
    <n v="994.39999999999986"/>
    <d v="2022-02-22T00:00:00"/>
    <n v="0"/>
    <x v="11"/>
    <d v="2022-03-14T00:00:00"/>
    <n v="178"/>
    <n v="0"/>
    <n v="0"/>
    <s v="Nathan Kyme"/>
    <s v="Winter Access Maintenance"/>
    <m/>
    <s v="VC7556-2019-017"/>
    <s v="929 OF"/>
    <m/>
    <m/>
    <m/>
    <s v="Approved"/>
    <m/>
    <m/>
    <s v="WAM Activities Neys"/>
    <n v="6"/>
    <s v="C219-C235"/>
    <s v="Neys"/>
    <n v="0"/>
    <d v="2022-03-03T00:00:00"/>
    <m/>
    <s v="37"/>
    <d v="2022-03-07T00:00:00"/>
    <s v=""/>
    <s v=""/>
    <m/>
    <m/>
    <m/>
    <s v="Harold Furlong"/>
    <s v="06"/>
    <s v="Corbiere and Sons Contracting1158620220222-5Pickup w/ plow and sander11880"/>
    <s v="Corbiere and Sons Contracting1158620220222-5Pickup w/ plow and sander11880INV #165"/>
    <s v="CZ - Winter Maintenance"/>
    <s v=""/>
    <x v="5"/>
  </r>
  <r>
    <x v="1"/>
    <n v="6"/>
    <n v="0"/>
    <n v="11586"/>
    <s v="20220222-5"/>
    <n v="53510611"/>
    <s v="Access"/>
    <n v="0"/>
    <s v="Light Truck - Pick up- After Jan 10"/>
    <n v="243.75"/>
    <n v="1"/>
    <s v="DAY"/>
    <s v="182.81"/>
    <s v="0"/>
    <s v=""/>
    <s v=""/>
    <n v="243.75"/>
    <n v="31.6875"/>
    <n v="275.4375"/>
    <d v="2022-02-22T00:00:00"/>
    <n v="0"/>
    <x v="11"/>
    <d v="2022-03-14T00:00:00"/>
    <n v="178"/>
    <n v="0"/>
    <n v="0"/>
    <s v="Nathan Kyme"/>
    <s v="Winter Access Maintenance"/>
    <m/>
    <s v="VC7556-2019-017"/>
    <s v="929 OF"/>
    <m/>
    <m/>
    <m/>
    <s v="Approved"/>
    <m/>
    <m/>
    <s v="WAM Activities Neys"/>
    <n v="6"/>
    <s v="C219-C235"/>
    <s v="Neys"/>
    <n v="0"/>
    <d v="2022-03-03T00:00:00"/>
    <m/>
    <s v="37"/>
    <d v="2022-03-07T00:00:00"/>
    <s v=""/>
    <s v=""/>
    <m/>
    <m/>
    <m/>
    <s v="Harold Furlong"/>
    <s v="06"/>
    <s v="Corbiere and Sons Contracting1158620220222-5Light Truck - Pick up- After Jan 101243.75"/>
    <s v="Corbiere and Sons Contracting1158620220222-5Light Truck - Pick up- After Jan 101243.75INV #165"/>
    <s v="CZ - Winter Maintenance"/>
    <s v=""/>
    <x v="5"/>
  </r>
  <r>
    <x v="1"/>
    <n v="6"/>
    <n v="0"/>
    <n v="11586"/>
    <s v="20220222-5"/>
    <n v="53510611"/>
    <s v="Access"/>
    <n v="0"/>
    <s v="Light Truck - Pick up- After Jan 10"/>
    <n v="243.75"/>
    <n v="1"/>
    <s v="DAY"/>
    <s v="0"/>
    <s v="0"/>
    <s v=""/>
    <s v=""/>
    <n v="243.75"/>
    <n v="31.6875"/>
    <n v="275.4375"/>
    <d v="2022-02-22T00:00:00"/>
    <n v="0"/>
    <x v="11"/>
    <d v="2022-03-14T00:00:00"/>
    <n v="178"/>
    <n v="0"/>
    <n v="0"/>
    <s v="Nathan Kyme"/>
    <s v="Winter Access Maintenance"/>
    <m/>
    <s v="VC7556-2019-017"/>
    <s v="929 OF"/>
    <m/>
    <m/>
    <m/>
    <s v="Approved"/>
    <m/>
    <m/>
    <s v="WAM Activities Neys"/>
    <n v="6"/>
    <s v="C219-C235"/>
    <s v="Neys"/>
    <n v="0"/>
    <d v="2022-03-03T00:00:00"/>
    <m/>
    <s v="37"/>
    <d v="2022-03-07T00:00:00"/>
    <s v=""/>
    <s v=""/>
    <m/>
    <m/>
    <m/>
    <s v="Harold Furlong"/>
    <s v="06"/>
    <s v="Corbiere and Sons Contracting1158620220222-5Light Truck - Pick up- After Jan 101243.75"/>
    <s v="Corbiere and Sons Contracting1158620220222-5Light Truck - Pick up- After Jan 101243.75INV #165"/>
    <s v="CZ - Winter Maintenance"/>
    <s v=""/>
    <x v="5"/>
  </r>
  <r>
    <x v="1"/>
    <n v="6"/>
    <n v="0"/>
    <n v="11586"/>
    <s v="20220222-5"/>
    <n v="53510611"/>
    <s v="Access"/>
    <n v="0"/>
    <s v="Grader - Cat 12 to 14 or equal- After Jan 10"/>
    <n v="126.98"/>
    <n v="3"/>
    <s v="Dynamic"/>
    <s v="0"/>
    <s v="0"/>
    <s v=""/>
    <s v=""/>
    <n v="380.94"/>
    <n v="49.522199999999998"/>
    <n v="430.46219999999994"/>
    <d v="2022-02-22T00:00:00"/>
    <n v="0"/>
    <x v="11"/>
    <d v="2022-03-14T00:00:00"/>
    <n v="178"/>
    <n v="0"/>
    <n v="0"/>
    <s v="Nathan Kyme"/>
    <s v="Winter Access Maintenance"/>
    <m/>
    <s v="VC7556-2019-017"/>
    <s v="929 OF"/>
    <m/>
    <m/>
    <m/>
    <s v="Approved"/>
    <m/>
    <m/>
    <s v="WAM Activities Neys"/>
    <n v="6"/>
    <s v="C219-C235"/>
    <s v="Neys"/>
    <n v="0"/>
    <d v="2022-03-03T00:00:00"/>
    <m/>
    <s v="37"/>
    <d v="2022-03-07T00:00:00"/>
    <s v=""/>
    <s v=""/>
    <m/>
    <m/>
    <m/>
    <s v="Harold Furlong"/>
    <s v="06"/>
    <s v="Corbiere and Sons Contracting1158620220222-5Grader - Cat 12 to 14 or equal- After Jan 103380.94"/>
    <s v="Corbiere and Sons Contracting1158620220222-5Grader - Cat 12 to 14 or equal- After Jan 103380.94INV #165"/>
    <s v="CZ - Winter Maintenance"/>
    <s v=""/>
    <x v="5"/>
  </r>
  <r>
    <x v="1"/>
    <n v="6"/>
    <n v="0"/>
    <n v="11586"/>
    <s v="20220222-5"/>
    <n v="53510611"/>
    <s v="Access"/>
    <n v="0"/>
    <s v="Dozer D6 or equal- After Jan 10"/>
    <n v="131.47999999999999"/>
    <n v="10"/>
    <s v="Dynamic"/>
    <s v="98.61"/>
    <s v="0"/>
    <s v=""/>
    <s v=""/>
    <n v="1314.8"/>
    <n v="170.92400000000001"/>
    <n v="1485.7239999999997"/>
    <d v="2022-02-22T00:00:00"/>
    <n v="0"/>
    <x v="11"/>
    <d v="2022-03-14T00:00:00"/>
    <n v="178"/>
    <n v="0"/>
    <n v="0"/>
    <s v="Nathan Kyme"/>
    <s v="Winter Access Maintenance"/>
    <m/>
    <s v="VC7556-2019-017"/>
    <s v="929 OF"/>
    <m/>
    <m/>
    <m/>
    <s v="Approved"/>
    <m/>
    <m/>
    <s v="WAM Activities Neys"/>
    <n v="6"/>
    <s v="C219-C235"/>
    <s v="Neys"/>
    <n v="0"/>
    <d v="2022-03-03T00:00:00"/>
    <m/>
    <s v="37"/>
    <d v="2022-03-07T00:00:00"/>
    <s v=""/>
    <s v=""/>
    <m/>
    <m/>
    <m/>
    <s v="Harold Furlong"/>
    <s v="06"/>
    <s v="Corbiere and Sons Contracting1158620220222-5Dozer D6 or equal- After Jan 10101314.8"/>
    <s v="Corbiere and Sons Contracting1158620220222-5Dozer D6 or equal- After Jan 10101314.8INV #165"/>
    <s v="CZ - Winter Maintenance"/>
    <s v=""/>
    <x v="5"/>
  </r>
  <r>
    <x v="1"/>
    <n v="6"/>
    <n v="0"/>
    <n v="11585"/>
    <s v="20220222-4"/>
    <n v="53510611"/>
    <s v="Access"/>
    <n v="0"/>
    <s v="Operator - Principle - After Jan 10"/>
    <n v="75"/>
    <n v="11"/>
    <s v="HR"/>
    <s v=""/>
    <s v=""/>
    <s v="0"/>
    <s v="0"/>
    <n v="825"/>
    <n v="107.25"/>
    <n v="932.24999999999989"/>
    <d v="2022-02-22T00:00:00"/>
    <n v="0"/>
    <x v="11"/>
    <d v="2022-03-14T00:00:00"/>
    <n v="178"/>
    <n v="0"/>
    <n v="0"/>
    <s v="Nathan Kyme"/>
    <s v="Winter Access Maintenance"/>
    <m/>
    <s v="VC7556-2019-017"/>
    <s v="929 OF"/>
    <m/>
    <m/>
    <m/>
    <s v="Approved"/>
    <m/>
    <m/>
    <s v="WAM Activities Del Lake"/>
    <n v="6"/>
    <s v="C186-C195"/>
    <s v="Del Lake"/>
    <n v="0"/>
    <d v="2022-03-03T00:00:00"/>
    <m/>
    <s v="37"/>
    <d v="2022-03-07T00:00:00"/>
    <s v=""/>
    <s v=""/>
    <m/>
    <m/>
    <m/>
    <s v="Harold Furlong"/>
    <s v="06"/>
    <s v="Corbiere and Sons Contracting1158520220222-4Operator - Principle - After Jan 1011825"/>
    <s v="Corbiere and Sons Contracting1158520220222-4Operator - Principle - After Jan 1011825INV #165"/>
    <s v="CZ - Winter Maintenance"/>
    <s v=""/>
    <x v="5"/>
  </r>
  <r>
    <x v="1"/>
    <n v="6"/>
    <n v="0"/>
    <n v="11585"/>
    <s v="20220222-4"/>
    <n v="53510611"/>
    <s v="Access"/>
    <n v="0"/>
    <s v="L.O.A."/>
    <n v="210"/>
    <n v="1"/>
    <s v="DAY"/>
    <s v=""/>
    <s v=""/>
    <s v="0"/>
    <s v="0"/>
    <n v="210"/>
    <n v="27.3"/>
    <n v="237.29999999999998"/>
    <d v="2022-02-22T00:00:00"/>
    <n v="0"/>
    <x v="11"/>
    <d v="2022-03-14T00:00:00"/>
    <n v="178"/>
    <n v="0"/>
    <n v="0"/>
    <s v="Nathan Kyme"/>
    <s v="Winter Access Maintenance"/>
    <m/>
    <s v="VC7556-2019-017"/>
    <s v="929 OF"/>
    <m/>
    <m/>
    <m/>
    <s v="Approved"/>
    <m/>
    <m/>
    <s v="WAM Activities Del Lake"/>
    <n v="6"/>
    <s v="C186-C195"/>
    <s v="Del Lake"/>
    <n v="0"/>
    <d v="2022-03-03T00:00:00"/>
    <m/>
    <s v="37"/>
    <d v="2022-03-07T00:00:00"/>
    <s v=""/>
    <s v=""/>
    <m/>
    <m/>
    <m/>
    <s v="Harold Furlong"/>
    <s v="06"/>
    <s v="Corbiere and Sons Contracting1158520220222-4L.O.A.1210"/>
    <s v="Corbiere and Sons Contracting1158520220222-4L.O.A.1210INV #165"/>
    <s v="CZ - Winter Maintenance"/>
    <s v=""/>
    <x v="5"/>
  </r>
  <r>
    <x v="1"/>
    <n v="6"/>
    <n v="0"/>
    <n v="11585"/>
    <s v="20220222-4"/>
    <n v="53510611"/>
    <s v="Access"/>
    <n v="0"/>
    <s v="Light Truck - Pick up- After Jan 10"/>
    <n v="243.75"/>
    <n v="1"/>
    <s v="DAY"/>
    <s v="0"/>
    <s v="0"/>
    <s v=""/>
    <s v=""/>
    <n v="243.75"/>
    <n v="31.6875"/>
    <n v="275.4375"/>
    <d v="2022-02-22T00:00:00"/>
    <n v="0"/>
    <x v="11"/>
    <d v="2022-03-14T00:00:00"/>
    <n v="178"/>
    <n v="0"/>
    <n v="0"/>
    <s v="Nathan Kyme"/>
    <s v="Winter Access Maintenance"/>
    <m/>
    <s v="VC7556-2019-017"/>
    <s v="929 OF"/>
    <m/>
    <m/>
    <m/>
    <s v="Approved"/>
    <m/>
    <m/>
    <s v="WAM Activities Del Lake"/>
    <n v="6"/>
    <s v="C186-C195"/>
    <s v="Del Lake"/>
    <n v="0"/>
    <d v="2022-03-03T00:00:00"/>
    <m/>
    <s v="37"/>
    <d v="2022-03-07T00:00:00"/>
    <s v=""/>
    <s v=""/>
    <m/>
    <m/>
    <m/>
    <s v="Harold Furlong"/>
    <s v="06"/>
    <s v="Corbiere and Sons Contracting1158520220222-4Light Truck - Pick up- After Jan 101243.75"/>
    <s v="Corbiere and Sons Contracting1158520220222-4Light Truck - Pick up- After Jan 101243.75INV #165"/>
    <s v="CZ - Winter Maintenance"/>
    <s v=""/>
    <x v="5"/>
  </r>
  <r>
    <x v="1"/>
    <n v="6"/>
    <n v="0"/>
    <n v="11585"/>
    <s v="20220222-4"/>
    <n v="53510611"/>
    <s v="Access"/>
    <n v="0"/>
    <s v="Grader - Cat 12 to 14 or equal- After Jan 10"/>
    <n v="126.98"/>
    <n v="10"/>
    <s v="Dynamic"/>
    <s v="0"/>
    <s v="0"/>
    <s v=""/>
    <s v=""/>
    <n v="1269.8"/>
    <n v="165.07400000000001"/>
    <n v="1434.8739999999998"/>
    <d v="2022-02-22T00:00:00"/>
    <n v="0"/>
    <x v="11"/>
    <d v="2022-03-14T00:00:00"/>
    <n v="178"/>
    <n v="0"/>
    <n v="0"/>
    <s v="Nathan Kyme"/>
    <s v="Winter Access Maintenance"/>
    <m/>
    <s v="VC7556-2019-017"/>
    <s v="929 OF"/>
    <m/>
    <m/>
    <m/>
    <s v="Approved"/>
    <m/>
    <m/>
    <s v="WAM Activities Del Lake"/>
    <n v="6"/>
    <s v="C186-C195"/>
    <s v="Del Lake"/>
    <n v="0"/>
    <d v="2022-03-03T00:00:00"/>
    <m/>
    <s v="37"/>
    <d v="2022-03-07T00:00:00"/>
    <s v=""/>
    <s v=""/>
    <m/>
    <m/>
    <m/>
    <s v="Harold Furlong"/>
    <s v="06"/>
    <s v="Corbiere and Sons Contracting1158520220222-4Grader - Cat 12 to 14 or equal- After Jan 10101269.8"/>
    <s v="Corbiere and Sons Contracting1158520220222-4Grader - Cat 12 to 14 or equal- After Jan 10101269.8INV #165"/>
    <s v="CZ - Winter Maintenance"/>
    <s v=""/>
    <x v="5"/>
  </r>
  <r>
    <x v="1"/>
    <n v="6"/>
    <n v="0"/>
    <n v="11584"/>
    <s v="20220222-3"/>
    <n v="53510611"/>
    <s v="Access"/>
    <n v="0"/>
    <s v="Operator - Principle - After Jan 10"/>
    <n v="75"/>
    <n v="11"/>
    <s v="HR"/>
    <s v=""/>
    <s v=""/>
    <s v="0"/>
    <s v="0"/>
    <n v="825"/>
    <n v="107.25"/>
    <n v="932.24999999999989"/>
    <d v="2022-02-22T00:00:00"/>
    <n v="0"/>
    <x v="11"/>
    <d v="2022-03-14T00:00:00"/>
    <n v="178"/>
    <n v="0"/>
    <n v="0"/>
    <s v="Nathan Kyme"/>
    <s v="Winter Access Maintenance"/>
    <m/>
    <s v="VC7556-2019-017"/>
    <s v="929 OF"/>
    <m/>
    <m/>
    <m/>
    <s v="Approved"/>
    <m/>
    <m/>
    <s v="WAM Activities Little Red Sucker Creek"/>
    <n v="6"/>
    <s v="C248-C256"/>
    <s v="Little Red Sucker Creek"/>
    <n v="0"/>
    <d v="2022-03-03T00:00:00"/>
    <m/>
    <s v="37"/>
    <d v="2022-03-07T00:00:00"/>
    <s v=""/>
    <s v=""/>
    <m/>
    <m/>
    <m/>
    <s v="Harold Furlong"/>
    <s v="06"/>
    <s v="Corbiere and Sons Contracting1158420220222-3Operator - Principle - After Jan 1011825"/>
    <s v="Corbiere and Sons Contracting1158420220222-3Operator - Principle - After Jan 1011825INV #165"/>
    <s v="CZ - Winter Maintenance"/>
    <s v=""/>
    <x v="5"/>
  </r>
  <r>
    <x v="1"/>
    <n v="6"/>
    <n v="0"/>
    <n v="11584"/>
    <s v="20220222-3"/>
    <n v="53510611"/>
    <s v="Access"/>
    <n v="0"/>
    <s v="L.O.A."/>
    <n v="210"/>
    <n v="1"/>
    <s v="DAY"/>
    <s v=""/>
    <s v=""/>
    <s v="0"/>
    <s v="0"/>
    <n v="210"/>
    <n v="27.3"/>
    <n v="237.29999999999998"/>
    <d v="2022-02-22T00:00:00"/>
    <n v="0"/>
    <x v="11"/>
    <d v="2022-03-14T00:00:00"/>
    <n v="178"/>
    <n v="0"/>
    <n v="0"/>
    <s v="Nathan Kyme"/>
    <s v="Winter Access Maintenance"/>
    <m/>
    <s v="VC7556-2019-017"/>
    <s v="929 OF"/>
    <m/>
    <m/>
    <m/>
    <s v="Approved"/>
    <m/>
    <m/>
    <s v="WAM Activities Little Red Sucker Creek"/>
    <n v="6"/>
    <s v="C248-C256"/>
    <s v="Little Red Sucker Creek"/>
    <n v="0"/>
    <d v="2022-03-03T00:00:00"/>
    <m/>
    <s v="37"/>
    <d v="2022-03-07T00:00:00"/>
    <s v=""/>
    <s v=""/>
    <m/>
    <m/>
    <m/>
    <s v="Harold Furlong"/>
    <s v="06"/>
    <s v="Corbiere and Sons Contracting1158420220222-3L.O.A.1210"/>
    <s v="Corbiere and Sons Contracting1158420220222-3L.O.A.1210INV #165"/>
    <s v="CZ - Winter Maintenance"/>
    <s v=""/>
    <x v="5"/>
  </r>
  <r>
    <x v="1"/>
    <n v="6"/>
    <n v="0"/>
    <n v="11584"/>
    <s v="20220222-3"/>
    <n v="53510611"/>
    <s v="Access"/>
    <n v="0"/>
    <s v="Light Truck - Pick up- After Jan 10"/>
    <n v="243.75"/>
    <n v="1"/>
    <s v="DAY"/>
    <s v="0"/>
    <s v="0"/>
    <s v=""/>
    <s v=""/>
    <n v="243.75"/>
    <n v="31.6875"/>
    <n v="275.4375"/>
    <d v="2022-02-22T00:00:00"/>
    <n v="0"/>
    <x v="11"/>
    <d v="2022-03-14T00:00:00"/>
    <n v="178"/>
    <n v="0"/>
    <n v="0"/>
    <s v="Nathan Kyme"/>
    <s v="Winter Access Maintenance"/>
    <m/>
    <s v="VC7556-2019-017"/>
    <s v="929 OF"/>
    <m/>
    <m/>
    <m/>
    <s v="Approved"/>
    <m/>
    <m/>
    <s v="WAM Activities Little Red Sucker Creek"/>
    <n v="6"/>
    <s v="C248-C256"/>
    <s v="Little Red Sucker Creek"/>
    <n v="0"/>
    <d v="2022-03-03T00:00:00"/>
    <m/>
    <s v="37"/>
    <d v="2022-03-07T00:00:00"/>
    <s v=""/>
    <s v=""/>
    <m/>
    <m/>
    <m/>
    <s v="Harold Furlong"/>
    <s v="06"/>
    <s v="Corbiere and Sons Contracting1158420220222-3Light Truck - Pick up- After Jan 101243.75"/>
    <s v="Corbiere and Sons Contracting1158420220222-3Light Truck - Pick up- After Jan 101243.75INV #165"/>
    <s v="CZ - Winter Maintenance"/>
    <s v=""/>
    <x v="5"/>
  </r>
  <r>
    <x v="1"/>
    <n v="6"/>
    <n v="0"/>
    <n v="11584"/>
    <s v="20220222-3"/>
    <n v="53510611"/>
    <s v="Access"/>
    <n v="0"/>
    <s v="Grader - Cat 12 to 14 or equal- After Jan 10"/>
    <n v="126.98"/>
    <n v="10"/>
    <s v="Dynamic"/>
    <s v="0"/>
    <s v="0"/>
    <s v=""/>
    <s v=""/>
    <n v="1269.8"/>
    <n v="165.07400000000001"/>
    <n v="1434.8739999999998"/>
    <d v="2022-02-22T00:00:00"/>
    <n v="0"/>
    <x v="11"/>
    <d v="2022-03-14T00:00:00"/>
    <n v="178"/>
    <n v="0"/>
    <n v="0"/>
    <s v="Nathan Kyme"/>
    <s v="Winter Access Maintenance"/>
    <m/>
    <s v="VC7556-2019-017"/>
    <s v="929 OF"/>
    <m/>
    <m/>
    <m/>
    <s v="Approved"/>
    <m/>
    <m/>
    <s v="WAM Activities Little Red Sucker Creek"/>
    <n v="6"/>
    <s v="C248-C256"/>
    <s v="Little Red Sucker Creek"/>
    <n v="0"/>
    <d v="2022-03-03T00:00:00"/>
    <m/>
    <s v="37"/>
    <d v="2022-03-07T00:00:00"/>
    <s v=""/>
    <s v=""/>
    <m/>
    <m/>
    <m/>
    <s v="Harold Furlong"/>
    <s v="06"/>
    <s v="Corbiere and Sons Contracting1158420220222-3Grader - Cat 12 to 14 or equal- After Jan 10101269.8"/>
    <s v="Corbiere and Sons Contracting1158420220222-3Grader - Cat 12 to 14 or equal- After Jan 10101269.8INV #165"/>
    <s v="CZ - Winter Maintenance"/>
    <s v=""/>
    <x v="5"/>
  </r>
  <r>
    <x v="1"/>
    <n v="6"/>
    <n v="0"/>
    <n v="11582"/>
    <s v="20220221-8"/>
    <n v="53510611"/>
    <s v="Access"/>
    <n v="0"/>
    <s v="Operator - Principle - After Jan 10"/>
    <n v="75"/>
    <n v="12"/>
    <s v="HR"/>
    <s v=""/>
    <s v=""/>
    <s v="75"/>
    <s v="0"/>
    <n v="900"/>
    <n v="117"/>
    <n v="1016.9999999999999"/>
    <d v="2022-02-21T00:00:00"/>
    <n v="0"/>
    <x v="11"/>
    <d v="2022-03-14T00:00:00"/>
    <n v="178"/>
    <n v="0"/>
    <n v="0"/>
    <s v="Nathan Kyme"/>
    <s v="Winter Access Maintenance"/>
    <m/>
    <s v="VC7556-2019-017"/>
    <s v="929 OF"/>
    <m/>
    <m/>
    <m/>
    <s v="Approved"/>
    <m/>
    <m/>
    <s v="WAM Activities"/>
    <n v="6"/>
    <s v="C244-C247"/>
    <s v="Mink Creek"/>
    <n v="0"/>
    <d v="2022-03-03T00:00:00"/>
    <m/>
    <s v="37"/>
    <d v="2022-03-07T00:00:00"/>
    <s v=""/>
    <s v=""/>
    <m/>
    <m/>
    <m/>
    <s v="Harold Furlong"/>
    <s v="06"/>
    <s v="Corbiere and Sons Contracting1158220220221-8Operator - Principle - After Jan 1012900"/>
    <s v="Corbiere and Sons Contracting1158220220221-8Operator - Principle - After Jan 1012900INV #165"/>
    <s v="CZ - Winter Maintenance"/>
    <s v=""/>
    <x v="5"/>
  </r>
  <r>
    <x v="1"/>
    <n v="6"/>
    <n v="0"/>
    <n v="11582"/>
    <s v="20220221-8"/>
    <n v="53510611"/>
    <s v="Access"/>
    <n v="0"/>
    <s v="L.O.A."/>
    <n v="210"/>
    <n v="1"/>
    <s v="DAY"/>
    <s v=""/>
    <s v=""/>
    <m/>
    <s v="0"/>
    <n v="210"/>
    <n v="27.3"/>
    <n v="237.29999999999998"/>
    <d v="2022-02-21T00:00:00"/>
    <n v="0"/>
    <x v="11"/>
    <d v="2022-03-14T00:00:00"/>
    <n v="178"/>
    <n v="0"/>
    <n v="0"/>
    <s v="Nathan Kyme"/>
    <s v="Winter Access Maintenance"/>
    <m/>
    <s v="VC7556-2019-017"/>
    <s v="929 OF"/>
    <m/>
    <m/>
    <m/>
    <s v="Approved"/>
    <m/>
    <m/>
    <s v="WAM Activities"/>
    <n v="6"/>
    <s v="C244-C247"/>
    <s v="Mink Creek"/>
    <n v="0"/>
    <d v="2022-03-03T00:00:00"/>
    <m/>
    <s v="37"/>
    <d v="2022-03-07T00:00:00"/>
    <s v=""/>
    <s v=""/>
    <m/>
    <m/>
    <m/>
    <s v="Harold Furlong"/>
    <s v="06"/>
    <s v="Corbiere and Sons Contracting1158220220221-8L.O.A.1210"/>
    <s v="Corbiere and Sons Contracting1158220220221-8L.O.A.1210INV #165"/>
    <s v="CZ - Winter Maintenance"/>
    <s v=""/>
    <x v="5"/>
  </r>
  <r>
    <x v="1"/>
    <n v="6"/>
    <n v="0"/>
    <n v="11582"/>
    <s v="20220221-8"/>
    <n v="53510611"/>
    <s v="Access"/>
    <n v="0"/>
    <s v="Pickup w/ plow and sander"/>
    <n v="80"/>
    <n v="12"/>
    <m/>
    <s v="0"/>
    <s v="0"/>
    <s v=""/>
    <s v=""/>
    <n v="960"/>
    <n v="124.80000000000001"/>
    <n v="1084.8"/>
    <d v="2022-02-21T00:00:00"/>
    <n v="0"/>
    <x v="11"/>
    <d v="2022-03-14T00:00:00"/>
    <n v="178"/>
    <n v="0"/>
    <n v="0"/>
    <s v="Nathan Kyme"/>
    <s v="Winter Access Maintenance"/>
    <m/>
    <s v="VC7556-2019-017"/>
    <s v="929 OF"/>
    <m/>
    <m/>
    <m/>
    <s v="Approved"/>
    <m/>
    <m/>
    <s v="WAM Activities"/>
    <n v="6"/>
    <s v="C244-C247"/>
    <s v="Mink Creek"/>
    <n v="0"/>
    <d v="2022-03-03T00:00:00"/>
    <m/>
    <s v="37"/>
    <d v="2022-03-07T00:00:00"/>
    <s v=""/>
    <s v=""/>
    <m/>
    <m/>
    <m/>
    <s v="Harold Furlong"/>
    <s v="06"/>
    <s v="Corbiere and Sons Contracting1158220220221-8Pickup w/ plow and sander12960"/>
    <s v="Corbiere and Sons Contracting1158220220221-8Pickup w/ plow and sander12960INV #165"/>
    <s v="CZ - Winter Maintenance"/>
    <s v=""/>
    <x v="5"/>
  </r>
  <r>
    <x v="1"/>
    <n v="6"/>
    <n v="0"/>
    <n v="11581"/>
    <s v="20220221-7"/>
    <n v="53510611"/>
    <s v="Access"/>
    <n v="0"/>
    <s v="Operator - Intermdiate  - After Jan 10"/>
    <n v="70"/>
    <n v="11"/>
    <s v="HR"/>
    <s v=""/>
    <s v=""/>
    <s v="0"/>
    <s v="0"/>
    <n v="770"/>
    <n v="100.10000000000001"/>
    <n v="870.09999999999991"/>
    <d v="2022-02-21T00:00:00"/>
    <n v="0"/>
    <x v="11"/>
    <d v="2022-03-14T00:00:00"/>
    <n v="178"/>
    <n v="0"/>
    <n v="0"/>
    <s v="Nathan Kyme"/>
    <s v="Winter Access Maintenance"/>
    <m/>
    <s v="VC7556-2019-017"/>
    <s v="929 OF"/>
    <m/>
    <m/>
    <m/>
    <s v="Approved"/>
    <m/>
    <m/>
    <s v="WAM Activities"/>
    <n v="6"/>
    <s v="C219-C235"/>
    <s v="Neys"/>
    <n v="0"/>
    <d v="2022-03-03T00:00:00"/>
    <m/>
    <s v="37"/>
    <d v="2022-03-07T00:00:00"/>
    <s v=""/>
    <s v=""/>
    <m/>
    <m/>
    <m/>
    <s v="Harold Furlong"/>
    <s v="06"/>
    <s v="Corbiere and Sons Contracting1158120220221-7Operator - Intermdiate  - After Jan 1011770"/>
    <s v="Corbiere and Sons Contracting1158120220221-7Operator - Intermdiate  - After Jan 1011770INV #165"/>
    <s v="CZ - Winter Maintenance"/>
    <s v=""/>
    <x v="5"/>
  </r>
  <r>
    <x v="1"/>
    <n v="6"/>
    <n v="0"/>
    <n v="11581"/>
    <s v="20220221-7"/>
    <n v="53510611"/>
    <s v="Access"/>
    <n v="0"/>
    <s v="L.O.A."/>
    <n v="210"/>
    <n v="1"/>
    <s v="DAY"/>
    <s v=""/>
    <s v=""/>
    <s v="0"/>
    <s v="0"/>
    <n v="210"/>
    <n v="27.3"/>
    <n v="237.29999999999998"/>
    <d v="2022-02-21T00:00:00"/>
    <n v="0"/>
    <x v="11"/>
    <d v="2022-03-14T00:00:00"/>
    <n v="178"/>
    <n v="0"/>
    <n v="0"/>
    <s v="Nathan Kyme"/>
    <s v="Winter Access Maintenance"/>
    <m/>
    <s v="VC7556-2019-017"/>
    <s v="929 OF"/>
    <m/>
    <m/>
    <m/>
    <s v="Approved"/>
    <m/>
    <m/>
    <s v="WAM Activities"/>
    <n v="6"/>
    <s v="C219-C235"/>
    <s v="Neys"/>
    <n v="0"/>
    <d v="2022-03-03T00:00:00"/>
    <m/>
    <s v="37"/>
    <d v="2022-03-07T00:00:00"/>
    <s v=""/>
    <s v=""/>
    <m/>
    <m/>
    <m/>
    <s v="Harold Furlong"/>
    <s v="06"/>
    <s v="Corbiere and Sons Contracting1158120220221-7L.O.A.1210"/>
    <s v="Corbiere and Sons Contracting1158120220221-7L.O.A.1210INV #165"/>
    <s v="CZ - Winter Maintenance"/>
    <s v=""/>
    <x v="5"/>
  </r>
  <r>
    <x v="1"/>
    <n v="6"/>
    <n v="0"/>
    <n v="11581"/>
    <s v="20220221-7"/>
    <n v="53510611"/>
    <s v="Access"/>
    <n v="0"/>
    <s v="Pickup w/ plow and sander"/>
    <n v="80"/>
    <n v="11"/>
    <m/>
    <s v="0"/>
    <s v="0"/>
    <s v=""/>
    <s v=""/>
    <n v="880"/>
    <n v="114.4"/>
    <n v="994.39999999999986"/>
    <d v="2022-02-21T00:00:00"/>
    <n v="0"/>
    <x v="11"/>
    <d v="2022-03-14T00:00:00"/>
    <n v="178"/>
    <n v="0"/>
    <n v="0"/>
    <s v="Nathan Kyme"/>
    <s v="Winter Access Maintenance"/>
    <m/>
    <s v="VC7556-2019-017"/>
    <s v="929 OF"/>
    <m/>
    <m/>
    <m/>
    <s v="Approved"/>
    <m/>
    <m/>
    <s v="WAM Activities"/>
    <n v="6"/>
    <s v="C219-C235"/>
    <s v="Neys"/>
    <n v="0"/>
    <d v="2022-03-03T00:00:00"/>
    <m/>
    <s v="37"/>
    <d v="2022-03-07T00:00:00"/>
    <s v=""/>
    <s v=""/>
    <m/>
    <m/>
    <m/>
    <s v="Harold Furlong"/>
    <s v="06"/>
    <s v="Corbiere and Sons Contracting1158120220221-7Pickup w/ plow and sander11880"/>
    <s v="Corbiere and Sons Contracting1158120220221-7Pickup w/ plow and sander11880INV #165"/>
    <s v="CZ - Winter Maintenance"/>
    <s v=""/>
    <x v="5"/>
  </r>
  <r>
    <x v="1"/>
    <n v="6"/>
    <n v="0"/>
    <n v="11579"/>
    <s v="20220221-5"/>
    <n v="53510611"/>
    <s v="Access"/>
    <n v="0"/>
    <s v="Operator - Principle - After Jan 10"/>
    <n v="75"/>
    <n v="11"/>
    <s v="HR"/>
    <s v=""/>
    <s v=""/>
    <s v="0"/>
    <s v="0"/>
    <n v="825"/>
    <n v="107.25"/>
    <n v="932.24999999999989"/>
    <d v="2022-02-21T00:00:00"/>
    <n v="0"/>
    <x v="11"/>
    <d v="2022-03-14T00:00:00"/>
    <n v="178"/>
    <n v="0"/>
    <n v="0"/>
    <s v="Nathan Kyme"/>
    <s v="Winter Access Maintenance"/>
    <m/>
    <s v="VC7556-2019-017"/>
    <s v="929 OF"/>
    <m/>
    <m/>
    <m/>
    <s v="Approved"/>
    <m/>
    <m/>
    <s v="WAM Activities Neys"/>
    <n v="6"/>
    <s v="C219-C235"/>
    <s v="Neys"/>
    <n v="0"/>
    <d v="2022-03-03T00:00:00"/>
    <m/>
    <s v="37"/>
    <d v="2022-03-07T00:00:00"/>
    <s v=""/>
    <s v=""/>
    <m/>
    <m/>
    <m/>
    <s v="Harold Furlong"/>
    <s v="06"/>
    <s v="Corbiere and Sons Contracting1157920220221-5Operator - Principle - After Jan 1011825"/>
    <s v="Corbiere and Sons Contracting1157920220221-5Operator - Principle - After Jan 1011825INV #165"/>
    <s v="CZ - Winter Maintenance"/>
    <s v=""/>
    <x v="5"/>
  </r>
  <r>
    <x v="1"/>
    <n v="6"/>
    <n v="0"/>
    <n v="11579"/>
    <s v="20220221-5"/>
    <n v="53510611"/>
    <s v="Access"/>
    <n v="0"/>
    <s v="L.O.A."/>
    <n v="210"/>
    <n v="1"/>
    <s v="DAY"/>
    <s v=""/>
    <s v=""/>
    <s v="0"/>
    <s v="0"/>
    <n v="210"/>
    <n v="27.3"/>
    <n v="237.29999999999998"/>
    <d v="2022-02-21T00:00:00"/>
    <n v="0"/>
    <x v="11"/>
    <d v="2022-03-14T00:00:00"/>
    <n v="178"/>
    <n v="0"/>
    <n v="0"/>
    <s v="Nathan Kyme"/>
    <s v="Winter Access Maintenance"/>
    <m/>
    <s v="VC7556-2019-017"/>
    <s v="929 OF"/>
    <m/>
    <m/>
    <m/>
    <s v="Approved"/>
    <m/>
    <m/>
    <s v="WAM Activities Neys"/>
    <n v="6"/>
    <s v="C219-C235"/>
    <s v="Neys"/>
    <n v="0"/>
    <d v="2022-03-03T00:00:00"/>
    <m/>
    <s v="37"/>
    <d v="2022-03-07T00:00:00"/>
    <s v=""/>
    <s v=""/>
    <m/>
    <m/>
    <m/>
    <s v="Harold Furlong"/>
    <s v="06"/>
    <s v="Corbiere and Sons Contracting1157920220221-5L.O.A.1210"/>
    <s v="Corbiere and Sons Contracting1157920220221-5L.O.A.1210INV #165"/>
    <s v="CZ - Winter Maintenance"/>
    <s v=""/>
    <x v="5"/>
  </r>
  <r>
    <x v="1"/>
    <n v="6"/>
    <n v="0"/>
    <n v="11579"/>
    <s v="20220221-5"/>
    <n v="53510611"/>
    <s v="Access"/>
    <n v="0"/>
    <s v="Light Truck - Pick up- After Jan 10"/>
    <n v="243.75"/>
    <n v="1"/>
    <s v="DAY"/>
    <s v="0"/>
    <s v="0"/>
    <s v=""/>
    <s v=""/>
    <n v="243.75"/>
    <n v="31.6875"/>
    <n v="275.4375"/>
    <d v="2022-02-21T00:00:00"/>
    <n v="0"/>
    <x v="11"/>
    <d v="2022-03-14T00:00:00"/>
    <n v="178"/>
    <n v="0"/>
    <n v="0"/>
    <s v="Nathan Kyme"/>
    <s v="Winter Access Maintenance"/>
    <m/>
    <s v="VC7556-2019-017"/>
    <s v="929 OF"/>
    <m/>
    <m/>
    <m/>
    <s v="Approved"/>
    <m/>
    <m/>
    <s v="WAM Activities Neys"/>
    <n v="6"/>
    <s v="C219-C235"/>
    <s v="Neys"/>
    <n v="0"/>
    <d v="2022-03-03T00:00:00"/>
    <m/>
    <s v="37"/>
    <d v="2022-03-07T00:00:00"/>
    <s v=""/>
    <s v=""/>
    <m/>
    <m/>
    <m/>
    <s v="Harold Furlong"/>
    <s v="06"/>
    <s v="Corbiere and Sons Contracting1157920220221-5Light Truck - Pick up- After Jan 101243.75"/>
    <s v="Corbiere and Sons Contracting1157920220221-5Light Truck - Pick up- After Jan 101243.75INV #165"/>
    <s v="CZ - Winter Maintenance"/>
    <s v=""/>
    <x v="5"/>
  </r>
  <r>
    <x v="1"/>
    <n v="6"/>
    <n v="0"/>
    <n v="11579"/>
    <s v="20220221-5"/>
    <n v="53510611"/>
    <s v="Access"/>
    <n v="0"/>
    <s v="Grader - Cat 12 to 14 or equal- After Jan 10"/>
    <n v="126.98"/>
    <n v="7"/>
    <s v="Dynamic"/>
    <s v="0"/>
    <s v="0"/>
    <s v=""/>
    <s v=""/>
    <n v="888.86"/>
    <n v="115.5518"/>
    <n v="1004.4118"/>
    <d v="2022-02-21T00:00:00"/>
    <n v="0"/>
    <x v="11"/>
    <d v="2022-03-14T00:00:00"/>
    <n v="178"/>
    <n v="0"/>
    <n v="0"/>
    <s v="Nathan Kyme"/>
    <s v="Winter Access Maintenance"/>
    <m/>
    <s v="VC7556-2019-017"/>
    <s v="929 OF"/>
    <m/>
    <m/>
    <m/>
    <s v="Approved"/>
    <m/>
    <m/>
    <s v="WAM Activities Neys"/>
    <n v="6"/>
    <s v="C219-C235"/>
    <s v="Neys"/>
    <n v="0"/>
    <d v="2022-03-03T00:00:00"/>
    <m/>
    <s v="37"/>
    <d v="2022-03-07T00:00:00"/>
    <s v=""/>
    <s v=""/>
    <m/>
    <m/>
    <m/>
    <s v="Harold Furlong"/>
    <s v="06"/>
    <s v="Corbiere and Sons Contracting1157920220221-5Grader - Cat 12 to 14 or equal- After Jan 107888.86"/>
    <s v="Corbiere and Sons Contracting1157920220221-5Grader - Cat 12 to 14 or equal- After Jan 107888.86INV #165"/>
    <s v="CZ - Winter Maintenance"/>
    <s v=""/>
    <x v="5"/>
  </r>
  <r>
    <x v="1"/>
    <n v="6"/>
    <n v="0"/>
    <n v="11578"/>
    <s v="20220221-4"/>
    <n v="53510611"/>
    <s v="Access"/>
    <n v="0"/>
    <s v="Operator - Principle - After Jan 10"/>
    <n v="75"/>
    <n v="11"/>
    <s v="HR"/>
    <s v=""/>
    <s v=""/>
    <s v="0"/>
    <s v="0"/>
    <n v="825"/>
    <n v="107.25"/>
    <n v="932.24999999999989"/>
    <d v="2022-02-21T00:00:00"/>
    <n v="0"/>
    <x v="11"/>
    <d v="2022-03-14T00:00:00"/>
    <n v="178"/>
    <n v="0"/>
    <n v="0"/>
    <s v="Nathan Kyme"/>
    <s v="Winter Access Maintenance"/>
    <m/>
    <s v="VC7556-2019-017"/>
    <s v="929 OF"/>
    <m/>
    <m/>
    <m/>
    <s v="Approved"/>
    <m/>
    <m/>
    <s v="WAM Activities Del Lake"/>
    <n v="6"/>
    <s v="C186-C195"/>
    <s v="Del Lake"/>
    <n v="0"/>
    <d v="2022-03-03T00:00:00"/>
    <m/>
    <s v="37"/>
    <d v="2022-03-07T00:00:00"/>
    <s v=""/>
    <s v=""/>
    <m/>
    <m/>
    <m/>
    <s v="Harold Furlong"/>
    <s v="06"/>
    <s v="Corbiere and Sons Contracting1157820220221-4Operator - Principle - After Jan 1011825"/>
    <s v="Corbiere and Sons Contracting1157820220221-4Operator - Principle - After Jan 1011825INV #165"/>
    <s v="CZ - Winter Maintenance"/>
    <s v=""/>
    <x v="5"/>
  </r>
  <r>
    <x v="1"/>
    <n v="6"/>
    <n v="0"/>
    <n v="11578"/>
    <s v="20220221-4"/>
    <n v="53510611"/>
    <s v="Access"/>
    <n v="0"/>
    <s v="L.O.A."/>
    <n v="210"/>
    <n v="1"/>
    <s v="DAY"/>
    <s v=""/>
    <s v=""/>
    <s v="0"/>
    <s v="0"/>
    <n v="210"/>
    <n v="27.3"/>
    <n v="237.29999999999998"/>
    <d v="2022-02-21T00:00:00"/>
    <n v="0"/>
    <x v="11"/>
    <d v="2022-03-14T00:00:00"/>
    <n v="178"/>
    <n v="0"/>
    <n v="0"/>
    <s v="Nathan Kyme"/>
    <s v="Winter Access Maintenance"/>
    <m/>
    <s v="VC7556-2019-017"/>
    <s v="929 OF"/>
    <m/>
    <m/>
    <m/>
    <s v="Approved"/>
    <m/>
    <m/>
    <s v="WAM Activities Del Lake"/>
    <n v="6"/>
    <s v="C186-C195"/>
    <s v="Del Lake"/>
    <n v="0"/>
    <d v="2022-03-03T00:00:00"/>
    <m/>
    <s v="37"/>
    <d v="2022-03-07T00:00:00"/>
    <s v=""/>
    <s v=""/>
    <m/>
    <m/>
    <m/>
    <s v="Harold Furlong"/>
    <s v="06"/>
    <s v="Corbiere and Sons Contracting1157820220221-4L.O.A.1210"/>
    <s v="Corbiere and Sons Contracting1157820220221-4L.O.A.1210INV #165"/>
    <s v="CZ - Winter Maintenance"/>
    <s v=""/>
    <x v="5"/>
  </r>
  <r>
    <x v="1"/>
    <n v="6"/>
    <n v="0"/>
    <n v="11578"/>
    <s v="20220221-4"/>
    <n v="53510611"/>
    <s v="Access"/>
    <n v="0"/>
    <s v="Light Truck - Pick up- After Jan 10"/>
    <n v="243.75"/>
    <n v="1"/>
    <s v="DAY"/>
    <s v="0"/>
    <s v="0"/>
    <s v=""/>
    <s v=""/>
    <n v="243.75"/>
    <n v="31.6875"/>
    <n v="275.4375"/>
    <d v="2022-02-21T00:00:00"/>
    <n v="0"/>
    <x v="11"/>
    <d v="2022-03-14T00:00:00"/>
    <n v="178"/>
    <n v="0"/>
    <n v="0"/>
    <s v="Nathan Kyme"/>
    <s v="Winter Access Maintenance"/>
    <m/>
    <s v="VC7556-2019-017"/>
    <s v="929 OF"/>
    <m/>
    <m/>
    <m/>
    <s v="Approved"/>
    <m/>
    <m/>
    <s v="WAM Activities Del Lake"/>
    <n v="6"/>
    <s v="C186-C195"/>
    <s v="Del Lake"/>
    <n v="0"/>
    <d v="2022-03-03T00:00:00"/>
    <m/>
    <s v="37"/>
    <d v="2022-03-07T00:00:00"/>
    <s v=""/>
    <s v=""/>
    <m/>
    <m/>
    <m/>
    <s v="Harold Furlong"/>
    <s v="06"/>
    <s v="Corbiere and Sons Contracting1157820220221-4Light Truck - Pick up- After Jan 101243.75"/>
    <s v="Corbiere and Sons Contracting1157820220221-4Light Truck - Pick up- After Jan 101243.75INV #165"/>
    <s v="CZ - Winter Maintenance"/>
    <s v=""/>
    <x v="5"/>
  </r>
  <r>
    <x v="1"/>
    <n v="6"/>
    <n v="0"/>
    <n v="11578"/>
    <s v="20220221-4"/>
    <n v="53510611"/>
    <s v="Access"/>
    <n v="0"/>
    <s v="Grader - Cat 12 to 14 or equal- After Jan 10"/>
    <n v="126.98"/>
    <n v="10"/>
    <s v="Dynamic"/>
    <s v="0"/>
    <s v="0"/>
    <s v=""/>
    <s v=""/>
    <n v="1269.8"/>
    <n v="165.07400000000001"/>
    <n v="1434.8739999999998"/>
    <d v="2022-02-21T00:00:00"/>
    <n v="0"/>
    <x v="11"/>
    <d v="2022-03-14T00:00:00"/>
    <n v="178"/>
    <n v="0"/>
    <n v="0"/>
    <s v="Nathan Kyme"/>
    <s v="Winter Access Maintenance"/>
    <m/>
    <s v="VC7556-2019-017"/>
    <s v="929 OF"/>
    <m/>
    <m/>
    <m/>
    <s v="Approved"/>
    <m/>
    <m/>
    <s v="WAM Activities Del Lake"/>
    <n v="6"/>
    <s v="C186-C195"/>
    <s v="Del Lake"/>
    <n v="0"/>
    <d v="2022-03-03T00:00:00"/>
    <m/>
    <s v="37"/>
    <d v="2022-03-07T00:00:00"/>
    <s v=""/>
    <s v=""/>
    <m/>
    <m/>
    <m/>
    <s v="Harold Furlong"/>
    <s v="06"/>
    <s v="Corbiere and Sons Contracting1157820220221-4Grader - Cat 12 to 14 or equal- After Jan 10101269.8"/>
    <s v="Corbiere and Sons Contracting1157820220221-4Grader - Cat 12 to 14 or equal- After Jan 10101269.8INV #165"/>
    <s v="CZ - Winter Maintenance"/>
    <s v=""/>
    <x v="5"/>
  </r>
  <r>
    <x v="1"/>
    <n v="6"/>
    <n v="0"/>
    <n v="11577"/>
    <s v="20220221-3"/>
    <n v="53510611"/>
    <s v="Access"/>
    <n v="0"/>
    <s v="Operator - Principle - After Jan 10"/>
    <n v="75"/>
    <n v="11"/>
    <s v="HR"/>
    <s v=""/>
    <s v=""/>
    <s v="0"/>
    <s v="0"/>
    <n v="825"/>
    <n v="107.25"/>
    <n v="932.24999999999989"/>
    <d v="2022-02-21T00:00:00"/>
    <n v="0"/>
    <x v="11"/>
    <d v="2022-03-14T00:00:00"/>
    <n v="178"/>
    <n v="0"/>
    <n v="0"/>
    <s v="Nathan Kyme"/>
    <s v="Winter Access Maintenance"/>
    <m/>
    <s v="VC7556-2019-017"/>
    <s v="929 OF"/>
    <m/>
    <m/>
    <m/>
    <s v="Approved"/>
    <m/>
    <m/>
    <s v="WAM Activities Little Red Sucker Creek"/>
    <n v="6"/>
    <s v="C248-C256"/>
    <s v="Little Red Sucker Creek"/>
    <n v="0"/>
    <d v="2022-03-03T00:00:00"/>
    <m/>
    <s v="37"/>
    <d v="2022-03-07T00:00:00"/>
    <s v=""/>
    <s v=""/>
    <m/>
    <m/>
    <m/>
    <s v="Harold Furlong"/>
    <s v="06"/>
    <s v="Corbiere and Sons Contracting1157720220221-3Operator - Principle - After Jan 1011825"/>
    <s v="Corbiere and Sons Contracting1157720220221-3Operator - Principle - After Jan 1011825INV #165"/>
    <s v="CZ - Winter Maintenance"/>
    <s v=""/>
    <x v="5"/>
  </r>
  <r>
    <x v="1"/>
    <n v="6"/>
    <n v="0"/>
    <n v="11577"/>
    <s v="20220221-3"/>
    <n v="53510611"/>
    <s v="Access"/>
    <n v="0"/>
    <s v="L.O.A."/>
    <n v="210"/>
    <n v="1"/>
    <s v="DAY"/>
    <s v=""/>
    <s v=""/>
    <s v="0"/>
    <s v="0"/>
    <n v="210"/>
    <n v="27.3"/>
    <n v="237.29999999999998"/>
    <d v="2022-02-21T00:00:00"/>
    <n v="0"/>
    <x v="11"/>
    <d v="2022-03-14T00:00:00"/>
    <n v="178"/>
    <n v="0"/>
    <n v="0"/>
    <s v="Nathan Kyme"/>
    <s v="Winter Access Maintenance"/>
    <m/>
    <s v="VC7556-2019-017"/>
    <s v="929 OF"/>
    <m/>
    <m/>
    <m/>
    <s v="Approved"/>
    <m/>
    <m/>
    <s v="WAM Activities Little Red Sucker Creek"/>
    <n v="6"/>
    <s v="C248-C256"/>
    <s v="Little Red Sucker Creek"/>
    <n v="0"/>
    <d v="2022-03-03T00:00:00"/>
    <m/>
    <s v="37"/>
    <d v="2022-03-07T00:00:00"/>
    <s v=""/>
    <s v=""/>
    <m/>
    <m/>
    <m/>
    <s v="Harold Furlong"/>
    <s v="06"/>
    <s v="Corbiere and Sons Contracting1157720220221-3L.O.A.1210"/>
    <s v="Corbiere and Sons Contracting1157720220221-3L.O.A.1210INV #165"/>
    <s v="CZ - Winter Maintenance"/>
    <s v=""/>
    <x v="5"/>
  </r>
  <r>
    <x v="1"/>
    <n v="6"/>
    <n v="0"/>
    <n v="11577"/>
    <s v="20220221-3"/>
    <n v="53510611"/>
    <s v="Access"/>
    <n v="0"/>
    <s v="Light Truck - Pick up- After Jan 10"/>
    <n v="243.75"/>
    <n v="1"/>
    <s v="DAY"/>
    <s v="0"/>
    <s v="0"/>
    <s v=""/>
    <s v=""/>
    <n v="243.75"/>
    <n v="31.6875"/>
    <n v="275.4375"/>
    <d v="2022-02-21T00:00:00"/>
    <n v="0"/>
    <x v="11"/>
    <d v="2022-03-14T00:00:00"/>
    <n v="178"/>
    <n v="0"/>
    <n v="0"/>
    <s v="Nathan Kyme"/>
    <s v="Winter Access Maintenance"/>
    <m/>
    <s v="VC7556-2019-017"/>
    <s v="929 OF"/>
    <m/>
    <m/>
    <m/>
    <s v="Approved"/>
    <m/>
    <m/>
    <s v="WAM Activities Little Red Sucker Creek"/>
    <n v="6"/>
    <s v="C248-C256"/>
    <s v="Little Red Sucker Creek"/>
    <n v="0"/>
    <d v="2022-03-03T00:00:00"/>
    <m/>
    <s v="37"/>
    <d v="2022-03-07T00:00:00"/>
    <s v=""/>
    <s v=""/>
    <m/>
    <m/>
    <m/>
    <s v="Harold Furlong"/>
    <s v="06"/>
    <s v="Corbiere and Sons Contracting1157720220221-3Light Truck - Pick up- After Jan 101243.75"/>
    <s v="Corbiere and Sons Contracting1157720220221-3Light Truck - Pick up- After Jan 101243.75INV #165"/>
    <s v="CZ - Winter Maintenance"/>
    <s v=""/>
    <x v="5"/>
  </r>
  <r>
    <x v="1"/>
    <n v="6"/>
    <n v="0"/>
    <n v="11577"/>
    <s v="20220221-3"/>
    <n v="53510611"/>
    <s v="Access"/>
    <n v="0"/>
    <s v="Grader - Cat 12 to 14 or equal- After Jan 10"/>
    <n v="126.98"/>
    <n v="10"/>
    <s v="Dynamic"/>
    <s v="0"/>
    <s v="0"/>
    <s v=""/>
    <s v=""/>
    <n v="1269.8"/>
    <n v="165.07400000000001"/>
    <n v="1434.8739999999998"/>
    <d v="2022-02-21T00:00:00"/>
    <n v="0"/>
    <x v="11"/>
    <d v="2022-03-14T00:00:00"/>
    <n v="178"/>
    <n v="0"/>
    <n v="0"/>
    <s v="Nathan Kyme"/>
    <s v="Winter Access Maintenance"/>
    <m/>
    <s v="VC7556-2019-017"/>
    <s v="929 OF"/>
    <m/>
    <m/>
    <m/>
    <s v="Approved"/>
    <m/>
    <m/>
    <s v="WAM Activities Little Red Sucker Creek"/>
    <n v="6"/>
    <s v="C248-C256"/>
    <s v="Little Red Sucker Creek"/>
    <n v="0"/>
    <d v="2022-03-03T00:00:00"/>
    <m/>
    <s v="37"/>
    <d v="2022-03-07T00:00:00"/>
    <s v=""/>
    <s v=""/>
    <m/>
    <m/>
    <m/>
    <s v="Harold Furlong"/>
    <s v="06"/>
    <s v="Corbiere and Sons Contracting1157720220221-3Grader - Cat 12 to 14 or equal- After Jan 10101269.8"/>
    <s v="Corbiere and Sons Contracting1157720220221-3Grader - Cat 12 to 14 or equal- After Jan 10101269.8INV #165"/>
    <s v="CZ - Winter Maintenance"/>
    <s v=""/>
    <x v="5"/>
  </r>
  <r>
    <x v="1"/>
    <n v="6"/>
    <n v="0"/>
    <n v="11574"/>
    <s v="20220220-7"/>
    <n v="53510611"/>
    <s v="Access"/>
    <n v="0"/>
    <s v="Operator - Intermdiate  - After Jan 10"/>
    <n v="70"/>
    <n v="11"/>
    <s v="HR"/>
    <s v=""/>
    <s v=""/>
    <s v="70"/>
    <s v="0"/>
    <n v="770"/>
    <n v="100.10000000000001"/>
    <n v="870.09999999999991"/>
    <d v="2022-02-20T00:00:00"/>
    <n v="0"/>
    <x v="11"/>
    <d v="2022-03-14T00:00:00"/>
    <n v="178"/>
    <n v="0"/>
    <n v="0"/>
    <s v="Nathan Kyme"/>
    <s v="Winter Access Maintenance"/>
    <m/>
    <s v="VC7556-2019-017"/>
    <s v="929 OF"/>
    <m/>
    <m/>
    <m/>
    <s v="Approved"/>
    <m/>
    <m/>
    <s v="WAM Activities"/>
    <n v="6"/>
    <s v="C130-C151"/>
    <s v="Lake A"/>
    <n v="0"/>
    <d v="2022-02-23T00:00:00"/>
    <m/>
    <s v="36"/>
    <d v="2022-02-24T00:00:00"/>
    <s v=""/>
    <s v=""/>
    <m/>
    <m/>
    <m/>
    <s v="Mike Lecocq"/>
    <s v="06"/>
    <s v="Corbiere and Sons Contracting1157420220220-7Operator - Intermdiate  - After Jan 1011770"/>
    <s v="Corbiere and Sons Contracting1157420220220-7Operator - Intermdiate  - After Jan 1011770INV #165"/>
    <s v="CZ - Winter Maintenance"/>
    <s v=""/>
    <x v="5"/>
  </r>
  <r>
    <x v="1"/>
    <n v="6"/>
    <n v="0"/>
    <n v="11574"/>
    <s v="20220220-7"/>
    <n v="53510611"/>
    <s v="Access"/>
    <n v="0"/>
    <s v="L.O.A."/>
    <n v="210"/>
    <n v="1"/>
    <s v="DAY"/>
    <s v=""/>
    <s v=""/>
    <m/>
    <s v="0"/>
    <n v="210"/>
    <n v="27.3"/>
    <n v="237.29999999999998"/>
    <d v="2022-02-20T00:00:00"/>
    <n v="0"/>
    <x v="11"/>
    <d v="2022-03-14T00:00:00"/>
    <n v="178"/>
    <n v="0"/>
    <n v="0"/>
    <s v="Nathan Kyme"/>
    <s v="Winter Access Maintenance"/>
    <m/>
    <s v="VC7556-2019-017"/>
    <s v="929 OF"/>
    <m/>
    <m/>
    <m/>
    <s v="Approved"/>
    <m/>
    <m/>
    <s v="WAM Activities"/>
    <n v="6"/>
    <s v="C130-C151"/>
    <s v="Lake A"/>
    <n v="0"/>
    <d v="2022-02-23T00:00:00"/>
    <m/>
    <s v="36"/>
    <d v="2022-02-24T00:00:00"/>
    <s v=""/>
    <s v=""/>
    <m/>
    <m/>
    <m/>
    <s v="Mike Lecocq"/>
    <s v="06"/>
    <s v="Corbiere and Sons Contracting1157420220220-7L.O.A.1210"/>
    <s v="Corbiere and Sons Contracting1157420220220-7L.O.A.1210INV #165"/>
    <s v="CZ - Winter Maintenance"/>
    <s v=""/>
    <x v="5"/>
  </r>
  <r>
    <x v="1"/>
    <n v="6"/>
    <n v="0"/>
    <n v="11574"/>
    <s v="20220220-7"/>
    <n v="53510611"/>
    <s v="Access"/>
    <n v="0"/>
    <s v="Pickup w/ plow and sander"/>
    <n v="80"/>
    <n v="11"/>
    <m/>
    <s v="0"/>
    <s v="0"/>
    <s v=""/>
    <s v=""/>
    <n v="880"/>
    <n v="114.4"/>
    <n v="994.39999999999986"/>
    <d v="2022-02-20T00:00:00"/>
    <n v="0"/>
    <x v="11"/>
    <d v="2022-03-14T00:00:00"/>
    <n v="178"/>
    <n v="0"/>
    <n v="0"/>
    <s v="Nathan Kyme"/>
    <s v="Winter Access Maintenance"/>
    <m/>
    <s v="VC7556-2019-017"/>
    <s v="929 OF"/>
    <m/>
    <m/>
    <m/>
    <s v="Approved"/>
    <m/>
    <m/>
    <s v="WAM Activities"/>
    <n v="6"/>
    <s v="C130-C151"/>
    <s v="Lake A"/>
    <n v="0"/>
    <d v="2022-02-23T00:00:00"/>
    <m/>
    <s v="36"/>
    <d v="2022-02-24T00:00:00"/>
    <s v=""/>
    <s v=""/>
    <m/>
    <m/>
    <m/>
    <s v="Mike Lecocq"/>
    <s v="06"/>
    <s v="Corbiere and Sons Contracting1157420220220-7Pickup w/ plow and sander11880"/>
    <s v="Corbiere and Sons Contracting1157420220220-7Pickup w/ plow and sander11880INV #165"/>
    <s v="CZ - Winter Maintenance"/>
    <s v=""/>
    <x v="5"/>
  </r>
  <r>
    <x v="1"/>
    <n v="6"/>
    <n v="0"/>
    <n v="11572"/>
    <s v="20220220-5"/>
    <n v="53510611"/>
    <s v="Access"/>
    <n v="0"/>
    <s v="Operator - Principle - After Jan 10"/>
    <n v="75"/>
    <n v="5"/>
    <s v="HR"/>
    <s v=""/>
    <s v=""/>
    <s v="0"/>
    <s v="0"/>
    <n v="375"/>
    <n v="48.75"/>
    <n v="423.74999999999994"/>
    <d v="2022-02-20T00:00:00"/>
    <n v="0"/>
    <x v="11"/>
    <d v="2022-03-14T00:00:00"/>
    <n v="178"/>
    <n v="0"/>
    <n v="0"/>
    <s v="Nathan Kyme"/>
    <s v="Winter Access Maintenance"/>
    <m/>
    <s v="VC7556-2019-017"/>
    <s v="929 OF"/>
    <m/>
    <m/>
    <m/>
    <s v="Approved"/>
    <m/>
    <m/>
    <s v="WAM Activities Neys"/>
    <n v="6"/>
    <s v="C219-C235"/>
    <s v="Neys"/>
    <n v="0"/>
    <d v="2022-02-23T00:00:00"/>
    <m/>
    <s v="36"/>
    <d v="2022-02-24T00:00:00"/>
    <s v=""/>
    <s v=""/>
    <m/>
    <m/>
    <m/>
    <s v="Mike Lecocq"/>
    <s v="06"/>
    <s v="Corbiere and Sons Contracting1157220220220-5Operator - Principle - After Jan 105375"/>
    <s v="Corbiere and Sons Contracting1157220220220-5Operator - Principle - After Jan 105375INV #165"/>
    <s v="CZ - Winter Maintenance"/>
    <s v=""/>
    <x v="5"/>
  </r>
  <r>
    <x v="1"/>
    <n v="6"/>
    <n v="0"/>
    <n v="11572"/>
    <s v="20220220-5"/>
    <n v="53510611"/>
    <s v="Access"/>
    <n v="0"/>
    <s v="L.O.A."/>
    <n v="210"/>
    <n v="1"/>
    <s v="DAY"/>
    <s v=""/>
    <s v=""/>
    <s v="0"/>
    <s v="0"/>
    <n v="210"/>
    <n v="27.3"/>
    <n v="237.29999999999998"/>
    <d v="2022-02-20T00:00:00"/>
    <n v="0"/>
    <x v="11"/>
    <d v="2022-03-14T00:00:00"/>
    <n v="178"/>
    <n v="0"/>
    <n v="0"/>
    <s v="Nathan Kyme"/>
    <s v="Winter Access Maintenance"/>
    <m/>
    <s v="VC7556-2019-017"/>
    <s v="929 OF"/>
    <m/>
    <m/>
    <m/>
    <s v="Approved"/>
    <m/>
    <m/>
    <s v="WAM Activities Neys"/>
    <n v="6"/>
    <s v="C219-C235"/>
    <s v="Neys"/>
    <n v="0"/>
    <d v="2022-02-23T00:00:00"/>
    <m/>
    <s v="36"/>
    <d v="2022-02-24T00:00:00"/>
    <s v=""/>
    <s v=""/>
    <m/>
    <m/>
    <m/>
    <s v="Mike Lecocq"/>
    <s v="06"/>
    <s v="Corbiere and Sons Contracting1157220220220-5L.O.A.1210"/>
    <s v="Corbiere and Sons Contracting1157220220220-5L.O.A.1210INV #165"/>
    <s v="CZ - Winter Maintenance"/>
    <s v=""/>
    <x v="5"/>
  </r>
  <r>
    <x v="1"/>
    <n v="6"/>
    <n v="0"/>
    <n v="11572"/>
    <s v="20220220-5"/>
    <n v="53510611"/>
    <s v="Access"/>
    <n v="0"/>
    <s v="Light Truck - Pick up- After Jan 10"/>
    <n v="243.75"/>
    <n v="1"/>
    <s v="DAY"/>
    <s v="0"/>
    <s v="0"/>
    <s v=""/>
    <s v=""/>
    <n v="243.75"/>
    <n v="31.6875"/>
    <n v="275.4375"/>
    <d v="2022-02-20T00:00:00"/>
    <n v="0"/>
    <x v="11"/>
    <d v="2022-03-14T00:00:00"/>
    <n v="178"/>
    <n v="0"/>
    <n v="0"/>
    <s v="Nathan Kyme"/>
    <s v="Winter Access Maintenance"/>
    <m/>
    <s v="VC7556-2019-017"/>
    <s v="929 OF"/>
    <m/>
    <m/>
    <m/>
    <s v="Approved"/>
    <m/>
    <m/>
    <s v="WAM Activities Neys"/>
    <n v="6"/>
    <s v="C219-C235"/>
    <s v="Neys"/>
    <n v="0"/>
    <d v="2022-02-23T00:00:00"/>
    <m/>
    <s v="36"/>
    <d v="2022-02-24T00:00:00"/>
    <s v=""/>
    <s v=""/>
    <m/>
    <m/>
    <m/>
    <s v="Mike Lecocq"/>
    <s v="06"/>
    <s v="Corbiere and Sons Contracting1157220220220-5Light Truck - Pick up- After Jan 101243.75"/>
    <s v="Corbiere and Sons Contracting1157220220220-5Light Truck - Pick up- After Jan 101243.75INV #165"/>
    <s v="CZ - Winter Maintenance"/>
    <s v=""/>
    <x v="5"/>
  </r>
  <r>
    <x v="1"/>
    <n v="6"/>
    <n v="0"/>
    <n v="11572"/>
    <s v="20220220-5"/>
    <n v="53510611"/>
    <s v="Access"/>
    <n v="0"/>
    <s v="Grader - Cat 12 to 14 or equal- After Jan 10"/>
    <n v="126.98"/>
    <n v="4"/>
    <s v="Dynamic"/>
    <s v="0"/>
    <s v="0"/>
    <s v=""/>
    <s v=""/>
    <n v="507.92"/>
    <n v="66.029600000000002"/>
    <n v="573.94959999999992"/>
    <d v="2022-02-20T00:00:00"/>
    <n v="0"/>
    <x v="11"/>
    <d v="2022-03-14T00:00:00"/>
    <n v="178"/>
    <n v="0"/>
    <n v="0"/>
    <s v="Nathan Kyme"/>
    <s v="Winter Access Maintenance"/>
    <m/>
    <s v="VC7556-2019-017"/>
    <s v="929 OF"/>
    <m/>
    <m/>
    <m/>
    <s v="Approved"/>
    <m/>
    <m/>
    <s v="WAM Activities Neys"/>
    <n v="6"/>
    <s v="C219-C235"/>
    <s v="Neys"/>
    <n v="0"/>
    <d v="2022-02-23T00:00:00"/>
    <m/>
    <s v="36"/>
    <d v="2022-02-24T00:00:00"/>
    <s v=""/>
    <s v=""/>
    <m/>
    <m/>
    <m/>
    <s v="Mike Lecocq"/>
    <s v="06"/>
    <s v="Corbiere and Sons Contracting1157220220220-5Grader - Cat 12 to 14 or equal- After Jan 104507.92"/>
    <s v="Corbiere and Sons Contracting1157220220220-5Grader - Cat 12 to 14 or equal- After Jan 104507.92INV #165"/>
    <s v="CZ - Winter Maintenance"/>
    <s v=""/>
    <x v="5"/>
  </r>
  <r>
    <x v="1"/>
    <n v="6"/>
    <n v="0"/>
    <n v="11571"/>
    <s v="20220220-4"/>
    <n v="53510611"/>
    <s v="Access"/>
    <n v="0"/>
    <s v="Operator - Principle - After Jan 10"/>
    <n v="75"/>
    <n v="11"/>
    <s v="HR"/>
    <s v=""/>
    <s v=""/>
    <s v="0"/>
    <s v="0"/>
    <n v="825"/>
    <n v="107.25"/>
    <n v="932.24999999999989"/>
    <d v="2022-02-20T00:00:00"/>
    <n v="0"/>
    <x v="11"/>
    <d v="2022-03-14T00:00:00"/>
    <n v="178"/>
    <n v="0"/>
    <n v="0"/>
    <s v="Nathan Kyme"/>
    <s v="Winter Access Maintenance"/>
    <m/>
    <s v="VC7556-2019-017"/>
    <s v="929 OF"/>
    <m/>
    <m/>
    <m/>
    <s v="Approved"/>
    <m/>
    <m/>
    <s v="WAM Activities Prairie River"/>
    <n v="6"/>
    <s v="C171-C185"/>
    <s v="Prairie River"/>
    <n v="0"/>
    <d v="2022-02-23T00:00:00"/>
    <m/>
    <s v="36"/>
    <d v="2022-02-24T00:00:00"/>
    <s v=""/>
    <s v=""/>
    <m/>
    <m/>
    <m/>
    <s v="Mike Lecocq"/>
    <s v="06"/>
    <s v="Corbiere and Sons Contracting1157120220220-4Operator - Principle - After Jan 1011825"/>
    <s v="Corbiere and Sons Contracting1157120220220-4Operator - Principle - After Jan 1011825INV #165"/>
    <s v="CZ - Winter Maintenance"/>
    <s v=""/>
    <x v="5"/>
  </r>
  <r>
    <x v="1"/>
    <n v="6"/>
    <n v="0"/>
    <n v="11571"/>
    <s v="20220220-4"/>
    <n v="53510611"/>
    <s v="Access"/>
    <n v="0"/>
    <s v="L.O.A."/>
    <n v="210"/>
    <n v="1"/>
    <s v="DAY"/>
    <s v=""/>
    <s v=""/>
    <s v="0"/>
    <s v="0"/>
    <n v="210"/>
    <n v="27.3"/>
    <n v="237.29999999999998"/>
    <d v="2022-02-20T00:00:00"/>
    <n v="0"/>
    <x v="11"/>
    <d v="2022-03-14T00:00:00"/>
    <n v="178"/>
    <n v="0"/>
    <n v="0"/>
    <s v="Nathan Kyme"/>
    <s v="Winter Access Maintenance"/>
    <m/>
    <s v="VC7556-2019-017"/>
    <s v="929 OF"/>
    <m/>
    <m/>
    <m/>
    <s v="Approved"/>
    <m/>
    <m/>
    <s v="WAM Activities Prairie River"/>
    <n v="6"/>
    <s v="C171-C185"/>
    <s v="Prairie River"/>
    <n v="0"/>
    <d v="2022-02-23T00:00:00"/>
    <m/>
    <s v="36"/>
    <d v="2022-02-24T00:00:00"/>
    <s v=""/>
    <s v=""/>
    <m/>
    <m/>
    <m/>
    <s v="Mike Lecocq"/>
    <s v="06"/>
    <s v="Corbiere and Sons Contracting1157120220220-4L.O.A.1210"/>
    <s v="Corbiere and Sons Contracting1157120220220-4L.O.A.1210INV #165"/>
    <s v="CZ - Winter Maintenance"/>
    <s v=""/>
    <x v="5"/>
  </r>
  <r>
    <x v="1"/>
    <n v="6"/>
    <n v="0"/>
    <n v="11571"/>
    <s v="20220220-4"/>
    <n v="53510611"/>
    <s v="Access"/>
    <n v="0"/>
    <s v="Light Truck - Pick up- After Jan 10"/>
    <n v="243.75"/>
    <n v="1"/>
    <s v="DAY"/>
    <s v="0"/>
    <s v="0"/>
    <s v=""/>
    <s v=""/>
    <n v="243.75"/>
    <n v="31.6875"/>
    <n v="275.4375"/>
    <d v="2022-02-20T00:00:00"/>
    <n v="0"/>
    <x v="11"/>
    <d v="2022-03-14T00:00:00"/>
    <n v="178"/>
    <n v="0"/>
    <n v="0"/>
    <s v="Nathan Kyme"/>
    <s v="Winter Access Maintenance"/>
    <m/>
    <s v="VC7556-2019-017"/>
    <s v="929 OF"/>
    <m/>
    <m/>
    <m/>
    <s v="Approved"/>
    <m/>
    <m/>
    <s v="WAM Activities Prairie River"/>
    <n v="6"/>
    <s v="C171-C185"/>
    <s v="Prairie River"/>
    <n v="0"/>
    <d v="2022-02-23T00:00:00"/>
    <m/>
    <s v="36"/>
    <d v="2022-02-24T00:00:00"/>
    <s v=""/>
    <s v=""/>
    <m/>
    <m/>
    <m/>
    <s v="Mike Lecocq"/>
    <s v="06"/>
    <s v="Corbiere and Sons Contracting1157120220220-4Light Truck - Pick up- After Jan 101243.75"/>
    <s v="Corbiere and Sons Contracting1157120220220-4Light Truck - Pick up- After Jan 101243.75INV #165"/>
    <s v="CZ - Winter Maintenance"/>
    <s v=""/>
    <x v="5"/>
  </r>
  <r>
    <x v="1"/>
    <n v="6"/>
    <n v="0"/>
    <n v="11571"/>
    <s v="20220220-4"/>
    <n v="53510611"/>
    <s v="Access"/>
    <n v="0"/>
    <s v="Grader - Cat 12 to 14 or equal- After Jan 10"/>
    <n v="126.98"/>
    <n v="10"/>
    <s v="Dynamic"/>
    <s v="0"/>
    <s v="0"/>
    <s v=""/>
    <s v=""/>
    <n v="1269.8"/>
    <n v="165.07400000000001"/>
    <n v="1434.8739999999998"/>
    <d v="2022-02-20T00:00:00"/>
    <n v="0"/>
    <x v="11"/>
    <d v="2022-03-14T00:00:00"/>
    <n v="178"/>
    <n v="0"/>
    <n v="0"/>
    <s v="Nathan Kyme"/>
    <s v="Winter Access Maintenance"/>
    <m/>
    <s v="VC7556-2019-017"/>
    <s v="929 OF"/>
    <m/>
    <m/>
    <m/>
    <s v="Approved"/>
    <m/>
    <m/>
    <s v="WAM Activities Prairie River"/>
    <n v="6"/>
    <s v="C171-C185"/>
    <s v="Prairie River"/>
    <n v="0"/>
    <d v="2022-02-23T00:00:00"/>
    <m/>
    <s v="36"/>
    <d v="2022-02-24T00:00:00"/>
    <s v=""/>
    <s v=""/>
    <m/>
    <m/>
    <m/>
    <s v="Mike Lecocq"/>
    <s v="06"/>
    <s v="Corbiere and Sons Contracting1157120220220-4Grader - Cat 12 to 14 or equal- After Jan 10101269.8"/>
    <s v="Corbiere and Sons Contracting1157120220220-4Grader - Cat 12 to 14 or equal- After Jan 10101269.8INV #165"/>
    <s v="CZ - Winter Maintenance"/>
    <s v=""/>
    <x v="5"/>
  </r>
  <r>
    <x v="1"/>
    <n v="6"/>
    <n v="0"/>
    <n v="11570"/>
    <s v="20220220-3"/>
    <n v="53510611"/>
    <s v="Access"/>
    <n v="0"/>
    <s v="Operator - Principle - After Jan 10"/>
    <n v="75"/>
    <n v="11"/>
    <s v="HR"/>
    <s v=""/>
    <s v=""/>
    <s v="0"/>
    <s v="0"/>
    <n v="825"/>
    <n v="107.25"/>
    <n v="932.24999999999989"/>
    <d v="2022-02-20T00:00:00"/>
    <n v="0"/>
    <x v="11"/>
    <d v="2022-03-14T00:00:00"/>
    <n v="178"/>
    <n v="0"/>
    <n v="0"/>
    <s v="Nathan Kyme"/>
    <s v="Winter Access Maintenance"/>
    <m/>
    <s v="VC7556-2019-017"/>
    <s v="929 OF"/>
    <m/>
    <m/>
    <m/>
    <s v="Approved"/>
    <m/>
    <m/>
    <s v="WAM Activities Little Red Sucker Creek"/>
    <n v="6"/>
    <s v="C248-C256"/>
    <s v="Little Red Sucker Creek"/>
    <n v="0"/>
    <d v="2022-02-23T00:00:00"/>
    <m/>
    <s v="36"/>
    <d v="2022-02-24T00:00:00"/>
    <s v=""/>
    <s v=""/>
    <m/>
    <m/>
    <m/>
    <s v="Mike Lecocq"/>
    <s v="06"/>
    <s v="Corbiere and Sons Contracting1157020220220-3Operator - Principle - After Jan 1011825"/>
    <s v="Corbiere and Sons Contracting1157020220220-3Operator - Principle - After Jan 1011825INV #165"/>
    <s v="CZ - Winter Maintenance"/>
    <s v=""/>
    <x v="5"/>
  </r>
  <r>
    <x v="1"/>
    <n v="6"/>
    <n v="0"/>
    <n v="11570"/>
    <s v="20220220-3"/>
    <n v="53510611"/>
    <s v="Access"/>
    <n v="0"/>
    <s v="L.O.A."/>
    <n v="210"/>
    <n v="1"/>
    <s v="DAY"/>
    <s v=""/>
    <s v=""/>
    <s v="0"/>
    <s v="0"/>
    <n v="210"/>
    <n v="27.3"/>
    <n v="237.29999999999998"/>
    <d v="2022-02-20T00:00:00"/>
    <n v="0"/>
    <x v="11"/>
    <d v="2022-03-14T00:00:00"/>
    <n v="178"/>
    <n v="0"/>
    <n v="0"/>
    <s v="Nathan Kyme"/>
    <s v="Winter Access Maintenance"/>
    <m/>
    <s v="VC7556-2019-017"/>
    <s v="929 OF"/>
    <m/>
    <m/>
    <m/>
    <s v="Approved"/>
    <m/>
    <m/>
    <s v="WAM Activities Little Red Sucker Creek"/>
    <n v="6"/>
    <s v="C248-C256"/>
    <s v="Little Red Sucker Creek"/>
    <n v="0"/>
    <d v="2022-02-23T00:00:00"/>
    <m/>
    <s v="36"/>
    <d v="2022-02-24T00:00:00"/>
    <s v=""/>
    <s v=""/>
    <m/>
    <m/>
    <m/>
    <s v="Mike Lecocq"/>
    <s v="06"/>
    <s v="Corbiere and Sons Contracting1157020220220-3L.O.A.1210"/>
    <s v="Corbiere and Sons Contracting1157020220220-3L.O.A.1210INV #165"/>
    <s v="CZ - Winter Maintenance"/>
    <s v=""/>
    <x v="5"/>
  </r>
  <r>
    <x v="1"/>
    <n v="6"/>
    <n v="0"/>
    <n v="11570"/>
    <s v="20220220-3"/>
    <n v="53510611"/>
    <s v="Access"/>
    <n v="0"/>
    <s v="Light Truck - Pick up- After Jan 10"/>
    <n v="243.75"/>
    <n v="1"/>
    <s v="DAY"/>
    <s v="0"/>
    <s v="0"/>
    <s v=""/>
    <s v=""/>
    <n v="243.75"/>
    <n v="31.6875"/>
    <n v="275.4375"/>
    <d v="2022-02-20T00:00:00"/>
    <n v="0"/>
    <x v="11"/>
    <d v="2022-03-14T00:00:00"/>
    <n v="178"/>
    <n v="0"/>
    <n v="0"/>
    <s v="Nathan Kyme"/>
    <s v="Winter Access Maintenance"/>
    <m/>
    <s v="VC7556-2019-017"/>
    <s v="929 OF"/>
    <m/>
    <m/>
    <m/>
    <s v="Approved"/>
    <m/>
    <m/>
    <s v="WAM Activities Little Red Sucker Creek"/>
    <n v="6"/>
    <s v="C248-C256"/>
    <s v="Little Red Sucker Creek"/>
    <n v="0"/>
    <d v="2022-02-23T00:00:00"/>
    <m/>
    <s v="36"/>
    <d v="2022-02-24T00:00:00"/>
    <s v=""/>
    <s v=""/>
    <m/>
    <m/>
    <m/>
    <s v="Mike Lecocq"/>
    <s v="06"/>
    <s v="Corbiere and Sons Contracting1157020220220-3Light Truck - Pick up- After Jan 101243.75"/>
    <s v="Corbiere and Sons Contracting1157020220220-3Light Truck - Pick up- After Jan 101243.75INV #165"/>
    <s v="CZ - Winter Maintenance"/>
    <s v=""/>
    <x v="5"/>
  </r>
  <r>
    <x v="1"/>
    <n v="6"/>
    <n v="0"/>
    <n v="11570"/>
    <s v="20220220-3"/>
    <n v="53510611"/>
    <s v="Access"/>
    <n v="0"/>
    <s v="Grader - Cat 12 to 14 or equal- After Jan 10"/>
    <n v="126.98"/>
    <n v="10"/>
    <s v="Dynamic"/>
    <s v="0"/>
    <s v="0"/>
    <s v=""/>
    <s v=""/>
    <n v="1269.8"/>
    <n v="165.07400000000001"/>
    <n v="1434.8739999999998"/>
    <d v="2022-02-20T00:00:00"/>
    <n v="0"/>
    <x v="11"/>
    <d v="2022-03-14T00:00:00"/>
    <n v="178"/>
    <n v="0"/>
    <n v="0"/>
    <s v="Nathan Kyme"/>
    <s v="Winter Access Maintenance"/>
    <m/>
    <s v="VC7556-2019-017"/>
    <s v="929 OF"/>
    <m/>
    <m/>
    <m/>
    <s v="Approved"/>
    <m/>
    <m/>
    <s v="WAM Activities Little Red Sucker Creek"/>
    <n v="6"/>
    <s v="C248-C256"/>
    <s v="Little Red Sucker Creek"/>
    <n v="0"/>
    <d v="2022-02-23T00:00:00"/>
    <m/>
    <s v="36"/>
    <d v="2022-02-24T00:00:00"/>
    <s v=""/>
    <s v=""/>
    <m/>
    <m/>
    <m/>
    <s v="Mike Lecocq"/>
    <s v="06"/>
    <s v="Corbiere and Sons Contracting1157020220220-3Grader - Cat 12 to 14 or equal- After Jan 10101269.8"/>
    <s v="Corbiere and Sons Contracting1157020220220-3Grader - Cat 12 to 14 or equal- After Jan 10101269.8INV #165"/>
    <s v="CZ - Winter Maintenance"/>
    <s v=""/>
    <x v="5"/>
  </r>
  <r>
    <x v="1"/>
    <n v="6"/>
    <n v="0"/>
    <n v="11567"/>
    <s v="20220219-8"/>
    <n v="53510611"/>
    <s v="Access"/>
    <n v="0"/>
    <s v="Operator - Intermdiate  - After Jan 10"/>
    <n v="70"/>
    <n v="11"/>
    <s v="HR"/>
    <s v=""/>
    <s v=""/>
    <s v="0"/>
    <s v="0"/>
    <n v="770"/>
    <n v="100.10000000000001"/>
    <n v="870.09999999999991"/>
    <d v="2022-02-19T00:00:00"/>
    <n v="0"/>
    <x v="11"/>
    <d v="2022-03-14T00:00:00"/>
    <n v="178"/>
    <n v="0"/>
    <n v="0"/>
    <s v="Nathan Kyme"/>
    <s v="Winter Access Maintenance"/>
    <m/>
    <s v="VC7556-2019-017"/>
    <s v="929 OF"/>
    <m/>
    <m/>
    <m/>
    <s v="Approved"/>
    <m/>
    <m/>
    <s v="WAM Activities"/>
    <n v="6"/>
    <s v="C257-C267"/>
    <s v="Hare Lake Creek"/>
    <n v="0"/>
    <d v="2022-02-23T00:00:00"/>
    <m/>
    <s v="36"/>
    <d v="2022-02-24T00:00:00"/>
    <s v=""/>
    <s v=""/>
    <m/>
    <m/>
    <m/>
    <s v="Mike Lecocq"/>
    <s v="06"/>
    <s v="Corbiere and Sons Contracting1156720220219-8Operator - Intermdiate  - After Jan 1011770"/>
    <s v="Corbiere and Sons Contracting1156720220219-8Operator - Intermdiate  - After Jan 1011770INV #165"/>
    <s v="CZ - Winter Maintenance"/>
    <s v=""/>
    <x v="5"/>
  </r>
  <r>
    <x v="1"/>
    <n v="6"/>
    <n v="0"/>
    <n v="11567"/>
    <s v="20220219-8"/>
    <n v="53510611"/>
    <s v="Access"/>
    <n v="0"/>
    <s v="L.O.A."/>
    <n v="210"/>
    <n v="1"/>
    <s v="DAY"/>
    <s v=""/>
    <s v=""/>
    <s v="0"/>
    <s v="0"/>
    <n v="210"/>
    <n v="27.3"/>
    <n v="237.29999999999998"/>
    <d v="2022-02-19T00:00:00"/>
    <n v="0"/>
    <x v="11"/>
    <d v="2022-03-14T00:00:00"/>
    <n v="178"/>
    <n v="0"/>
    <n v="0"/>
    <s v="Nathan Kyme"/>
    <s v="Winter Access Maintenance"/>
    <m/>
    <s v="VC7556-2019-017"/>
    <s v="929 OF"/>
    <m/>
    <m/>
    <m/>
    <s v="Approved"/>
    <m/>
    <m/>
    <s v="WAM Activities"/>
    <n v="6"/>
    <s v="C257-C267"/>
    <s v="Hare Lake Creek"/>
    <n v="0"/>
    <d v="2022-02-23T00:00:00"/>
    <m/>
    <s v="36"/>
    <d v="2022-02-24T00:00:00"/>
    <s v=""/>
    <s v=""/>
    <m/>
    <m/>
    <m/>
    <s v="Mike Lecocq"/>
    <s v="06"/>
    <s v="Corbiere and Sons Contracting1156720220219-8L.O.A.1210"/>
    <s v="Corbiere and Sons Contracting1156720220219-8L.O.A.1210INV #165"/>
    <s v="CZ - Winter Maintenance"/>
    <s v=""/>
    <x v="5"/>
  </r>
  <r>
    <x v="1"/>
    <n v="6"/>
    <n v="0"/>
    <n v="11567"/>
    <s v="20220219-8"/>
    <n v="53510611"/>
    <s v="Access"/>
    <n v="0"/>
    <s v="Pickup w/ plow and sander"/>
    <n v="80"/>
    <n v="11"/>
    <m/>
    <s v="0"/>
    <s v="0"/>
    <s v=""/>
    <s v=""/>
    <n v="880"/>
    <n v="114.4"/>
    <n v="994.39999999999986"/>
    <d v="2022-02-19T00:00:00"/>
    <n v="0"/>
    <x v="11"/>
    <d v="2022-03-14T00:00:00"/>
    <n v="178"/>
    <n v="0"/>
    <n v="0"/>
    <s v="Nathan Kyme"/>
    <s v="Winter Access Maintenance"/>
    <m/>
    <s v="VC7556-2019-017"/>
    <s v="929 OF"/>
    <m/>
    <m/>
    <m/>
    <s v="Approved"/>
    <m/>
    <m/>
    <s v="WAM Activities"/>
    <n v="6"/>
    <s v="C257-C267"/>
    <s v="Hare Lake Creek"/>
    <n v="0"/>
    <d v="2022-02-23T00:00:00"/>
    <m/>
    <s v="36"/>
    <d v="2022-02-24T00:00:00"/>
    <s v=""/>
    <s v=""/>
    <m/>
    <m/>
    <m/>
    <s v="Mike Lecocq"/>
    <s v="06"/>
    <s v="Corbiere and Sons Contracting1156720220219-8Pickup w/ plow and sander11880"/>
    <s v="Corbiere and Sons Contracting1156720220219-8Pickup w/ plow and sander11880INV #165"/>
    <s v="CZ - Winter Maintenance"/>
    <s v=""/>
    <x v="5"/>
  </r>
  <r>
    <x v="1"/>
    <n v="6"/>
    <n v="0"/>
    <n v="11564"/>
    <s v="20220219-5"/>
    <n v="53510611"/>
    <s v="Access"/>
    <n v="0"/>
    <s v="Operator - Principle - After Jan 10"/>
    <n v="75"/>
    <n v="3"/>
    <s v="HR"/>
    <s v=""/>
    <s v=""/>
    <s v="0"/>
    <s v="0"/>
    <n v="225"/>
    <n v="29.25"/>
    <n v="254.24999999999997"/>
    <d v="2022-02-19T00:00:00"/>
    <n v="0"/>
    <x v="11"/>
    <d v="2022-03-14T00:00:00"/>
    <n v="178"/>
    <n v="0"/>
    <n v="0"/>
    <s v="Nathan Kyme"/>
    <s v="Winter Access Maintenance"/>
    <m/>
    <s v="VC7556-2019-017"/>
    <s v="929 OF"/>
    <m/>
    <m/>
    <m/>
    <s v="Approved"/>
    <m/>
    <m/>
    <s v="WAM Activities neys"/>
    <n v="6"/>
    <s v="C219-C235"/>
    <s v="Neys"/>
    <n v="0"/>
    <d v="2022-02-23T00:00:00"/>
    <m/>
    <s v="36"/>
    <d v="2022-02-24T00:00:00"/>
    <s v=""/>
    <s v=""/>
    <m/>
    <m/>
    <m/>
    <s v="Mike Lecocq"/>
    <s v="06"/>
    <s v="Corbiere and Sons Contracting1156420220219-5Operator - Principle - After Jan 103225"/>
    <s v="Corbiere and Sons Contracting1156420220219-5Operator - Principle - After Jan 103225INV #165"/>
    <s v="CZ - Winter Maintenance"/>
    <s v=""/>
    <x v="5"/>
  </r>
  <r>
    <x v="1"/>
    <n v="6"/>
    <n v="0"/>
    <n v="11564"/>
    <s v="20220219-5"/>
    <n v="53510611"/>
    <s v="Access"/>
    <n v="0"/>
    <s v="L.O.A."/>
    <n v="210"/>
    <n v="1"/>
    <s v="DAY"/>
    <s v=""/>
    <s v=""/>
    <s v="0"/>
    <s v="0"/>
    <n v="210"/>
    <n v="27.3"/>
    <n v="237.29999999999998"/>
    <d v="2022-02-19T00:00:00"/>
    <n v="0"/>
    <x v="11"/>
    <d v="2022-03-14T00:00:00"/>
    <n v="178"/>
    <n v="0"/>
    <n v="0"/>
    <s v="Nathan Kyme"/>
    <s v="Winter Access Maintenance"/>
    <m/>
    <s v="VC7556-2019-017"/>
    <s v="929 OF"/>
    <m/>
    <m/>
    <m/>
    <s v="Approved"/>
    <m/>
    <m/>
    <s v="WAM Activities neys"/>
    <n v="6"/>
    <s v="C219-C235"/>
    <s v="Neys"/>
    <n v="0"/>
    <d v="2022-02-23T00:00:00"/>
    <m/>
    <s v="36"/>
    <d v="2022-02-24T00:00:00"/>
    <s v=""/>
    <s v=""/>
    <m/>
    <m/>
    <m/>
    <s v="Mike Lecocq"/>
    <s v="06"/>
    <s v="Corbiere and Sons Contracting1156420220219-5L.O.A.1210"/>
    <s v="Corbiere and Sons Contracting1156420220219-5L.O.A.1210INV #165"/>
    <s v="CZ - Winter Maintenance"/>
    <s v=""/>
    <x v="5"/>
  </r>
  <r>
    <x v="1"/>
    <n v="6"/>
    <n v="0"/>
    <n v="11564"/>
    <s v="20220219-5"/>
    <n v="53510611"/>
    <s v="Access"/>
    <n v="0"/>
    <s v="Light Truck - Pick up- After Jan 10"/>
    <n v="243.75"/>
    <n v="1"/>
    <s v="DAY"/>
    <s v="0"/>
    <s v="0"/>
    <s v=""/>
    <s v=""/>
    <n v="243.75"/>
    <n v="31.6875"/>
    <n v="275.4375"/>
    <d v="2022-02-19T00:00:00"/>
    <n v="0"/>
    <x v="11"/>
    <d v="2022-03-14T00:00:00"/>
    <n v="178"/>
    <n v="0"/>
    <n v="0"/>
    <s v="Nathan Kyme"/>
    <s v="Winter Access Maintenance"/>
    <m/>
    <s v="VC7556-2019-017"/>
    <s v="929 OF"/>
    <m/>
    <m/>
    <m/>
    <s v="Approved"/>
    <m/>
    <m/>
    <s v="WAM Activities neys"/>
    <n v="6"/>
    <s v="C219-C235"/>
    <s v="Neys"/>
    <n v="0"/>
    <d v="2022-02-23T00:00:00"/>
    <m/>
    <s v="36"/>
    <d v="2022-02-24T00:00:00"/>
    <s v=""/>
    <s v=""/>
    <m/>
    <m/>
    <m/>
    <s v="Mike Lecocq"/>
    <s v="06"/>
    <s v="Corbiere and Sons Contracting1156420220219-5Light Truck - Pick up- After Jan 101243.75"/>
    <s v="Corbiere and Sons Contracting1156420220219-5Light Truck - Pick up- After Jan 101243.75INV #165"/>
    <s v="CZ - Winter Maintenance"/>
    <s v=""/>
    <x v="5"/>
  </r>
  <r>
    <x v="1"/>
    <n v="6"/>
    <n v="0"/>
    <n v="11564"/>
    <s v="20220219-5"/>
    <n v="53510611"/>
    <s v="Access"/>
    <n v="0"/>
    <s v="Grader - Cat 12 to 14 or equal- After Jan 10"/>
    <n v="126.98"/>
    <n v="3"/>
    <s v="Dynamic"/>
    <s v="0"/>
    <s v="0"/>
    <s v=""/>
    <s v=""/>
    <n v="380.94"/>
    <n v="49.522199999999998"/>
    <n v="430.46219999999994"/>
    <d v="2022-02-19T00:00:00"/>
    <n v="0"/>
    <x v="11"/>
    <d v="2022-03-14T00:00:00"/>
    <n v="178"/>
    <n v="0"/>
    <n v="0"/>
    <s v="Nathan Kyme"/>
    <s v="Winter Access Maintenance"/>
    <m/>
    <s v="VC7556-2019-017"/>
    <s v="929 OF"/>
    <m/>
    <m/>
    <m/>
    <s v="Approved"/>
    <m/>
    <m/>
    <s v="WAM Activities neys"/>
    <n v="6"/>
    <s v="C219-C235"/>
    <s v="Neys"/>
    <n v="0"/>
    <d v="2022-02-23T00:00:00"/>
    <m/>
    <s v="36"/>
    <d v="2022-02-24T00:00:00"/>
    <s v=""/>
    <s v=""/>
    <m/>
    <m/>
    <m/>
    <s v="Mike Lecocq"/>
    <s v="06"/>
    <s v="Corbiere and Sons Contracting1156420220219-5Grader - Cat 12 to 14 or equal- After Jan 103380.94"/>
    <s v="Corbiere and Sons Contracting1156420220219-5Grader - Cat 12 to 14 or equal- After Jan 103380.94INV #165"/>
    <s v="CZ - Winter Maintenance"/>
    <s v=""/>
    <x v="5"/>
  </r>
  <r>
    <x v="1"/>
    <n v="6"/>
    <n v="0"/>
    <n v="11563"/>
    <s v="20220219-4"/>
    <n v="53510611"/>
    <s v="Access"/>
    <n v="0"/>
    <s v="Operator - Principle - After Jan 10"/>
    <n v="75"/>
    <n v="11"/>
    <s v="HR"/>
    <s v=""/>
    <s v=""/>
    <s v="0"/>
    <s v="0"/>
    <n v="825"/>
    <n v="107.25"/>
    <n v="932.24999999999989"/>
    <d v="2022-02-19T00:00:00"/>
    <n v="0"/>
    <x v="11"/>
    <d v="2022-03-14T00:00:00"/>
    <n v="178"/>
    <n v="0"/>
    <n v="0"/>
    <s v="Nathan Kyme"/>
    <s v="Winter Access Maintenance"/>
    <m/>
    <s v="VC7556-2019-017"/>
    <s v="929 OF"/>
    <m/>
    <m/>
    <m/>
    <s v="Approved"/>
    <m/>
    <m/>
    <s v="WAM Activities Prairie River"/>
    <n v="6"/>
    <s v="C171-C185"/>
    <s v="Prairie River"/>
    <n v="0"/>
    <d v="2022-02-23T00:00:00"/>
    <m/>
    <s v="36"/>
    <d v="2022-02-24T00:00:00"/>
    <s v=""/>
    <s v=""/>
    <m/>
    <m/>
    <m/>
    <s v="Mike Lecocq"/>
    <s v="06"/>
    <s v="Corbiere and Sons Contracting1156320220219-4Operator - Principle - After Jan 1011825"/>
    <s v="Corbiere and Sons Contracting1156320220219-4Operator - Principle - After Jan 1011825INV #165"/>
    <s v="CZ - Winter Maintenance"/>
    <s v=""/>
    <x v="5"/>
  </r>
  <r>
    <x v="1"/>
    <n v="6"/>
    <n v="0"/>
    <n v="11563"/>
    <s v="20220219-4"/>
    <n v="53510611"/>
    <s v="Access"/>
    <n v="0"/>
    <s v="L.O.A."/>
    <n v="210"/>
    <n v="1"/>
    <s v="DAY"/>
    <s v=""/>
    <s v=""/>
    <s v="0"/>
    <s v="0"/>
    <n v="210"/>
    <n v="27.3"/>
    <n v="237.29999999999998"/>
    <d v="2022-02-19T00:00:00"/>
    <n v="0"/>
    <x v="11"/>
    <d v="2022-03-14T00:00:00"/>
    <n v="178"/>
    <n v="0"/>
    <n v="0"/>
    <s v="Nathan Kyme"/>
    <s v="Winter Access Maintenance"/>
    <m/>
    <s v="VC7556-2019-017"/>
    <s v="929 OF"/>
    <m/>
    <m/>
    <m/>
    <s v="Approved"/>
    <m/>
    <m/>
    <s v="WAM Activities Prairie River"/>
    <n v="6"/>
    <s v="C171-C185"/>
    <s v="Prairie River"/>
    <n v="0"/>
    <d v="2022-02-23T00:00:00"/>
    <m/>
    <s v="36"/>
    <d v="2022-02-24T00:00:00"/>
    <s v=""/>
    <s v=""/>
    <m/>
    <m/>
    <m/>
    <s v="Mike Lecocq"/>
    <s v="06"/>
    <s v="Corbiere and Sons Contracting1156320220219-4L.O.A.1210"/>
    <s v="Corbiere and Sons Contracting1156320220219-4L.O.A.1210INV #165"/>
    <s v="CZ - Winter Maintenance"/>
    <s v=""/>
    <x v="5"/>
  </r>
  <r>
    <x v="1"/>
    <n v="6"/>
    <n v="0"/>
    <n v="11563"/>
    <s v="20220219-4"/>
    <n v="53510611"/>
    <s v="Access"/>
    <n v="0"/>
    <s v="Light Truck - Pick up- After Jan 10"/>
    <n v="243.75"/>
    <n v="1"/>
    <s v="DAY"/>
    <s v="0"/>
    <s v="0"/>
    <s v=""/>
    <s v=""/>
    <n v="243.75"/>
    <n v="31.6875"/>
    <n v="275.4375"/>
    <d v="2022-02-19T00:00:00"/>
    <n v="0"/>
    <x v="11"/>
    <d v="2022-03-14T00:00:00"/>
    <n v="178"/>
    <n v="0"/>
    <n v="0"/>
    <s v="Nathan Kyme"/>
    <s v="Winter Access Maintenance"/>
    <m/>
    <s v="VC7556-2019-017"/>
    <s v="929 OF"/>
    <m/>
    <m/>
    <m/>
    <s v="Approved"/>
    <m/>
    <m/>
    <s v="WAM Activities Prairie River"/>
    <n v="6"/>
    <s v="C171-C185"/>
    <s v="Prairie River"/>
    <n v="0"/>
    <d v="2022-02-23T00:00:00"/>
    <m/>
    <s v="36"/>
    <d v="2022-02-24T00:00:00"/>
    <s v=""/>
    <s v=""/>
    <m/>
    <m/>
    <m/>
    <s v="Mike Lecocq"/>
    <s v="06"/>
    <s v="Corbiere and Sons Contracting1156320220219-4Light Truck - Pick up- After Jan 101243.75"/>
    <s v="Corbiere and Sons Contracting1156320220219-4Light Truck - Pick up- After Jan 101243.75INV #165"/>
    <s v="CZ - Winter Maintenance"/>
    <s v=""/>
    <x v="5"/>
  </r>
  <r>
    <x v="1"/>
    <n v="6"/>
    <n v="0"/>
    <n v="11563"/>
    <s v="20220219-4"/>
    <n v="53510611"/>
    <s v="Access"/>
    <n v="0"/>
    <s v="Grader - Cat 12 to 14 or equal- After Jan 10"/>
    <n v="126.98"/>
    <n v="10"/>
    <s v="Dynamic"/>
    <s v="0"/>
    <s v="0"/>
    <s v=""/>
    <s v=""/>
    <n v="1269.8"/>
    <n v="165.07400000000001"/>
    <n v="1434.8739999999998"/>
    <d v="2022-02-19T00:00:00"/>
    <n v="0"/>
    <x v="11"/>
    <d v="2022-03-14T00:00:00"/>
    <n v="178"/>
    <n v="0"/>
    <n v="0"/>
    <s v="Nathan Kyme"/>
    <s v="Winter Access Maintenance"/>
    <m/>
    <s v="VC7556-2019-017"/>
    <s v="929 OF"/>
    <m/>
    <m/>
    <m/>
    <s v="Approved"/>
    <m/>
    <m/>
    <s v="WAM Activities Prairie River"/>
    <n v="6"/>
    <s v="C171-C185"/>
    <s v="Prairie River"/>
    <n v="0"/>
    <d v="2022-02-23T00:00:00"/>
    <m/>
    <s v="36"/>
    <d v="2022-02-24T00:00:00"/>
    <s v=""/>
    <s v=""/>
    <m/>
    <m/>
    <m/>
    <s v="Mike Lecocq"/>
    <s v="06"/>
    <s v="Corbiere and Sons Contracting1156320220219-4Grader - Cat 12 to 14 or equal- After Jan 10101269.8"/>
    <s v="Corbiere and Sons Contracting1156320220219-4Grader - Cat 12 to 14 or equal- After Jan 10101269.8INV #165"/>
    <s v="CZ - Winter Maintenance"/>
    <s v=""/>
    <x v="5"/>
  </r>
  <r>
    <x v="1"/>
    <n v="6"/>
    <n v="0"/>
    <n v="11562"/>
    <s v="20220219-3"/>
    <n v="53510611"/>
    <s v="Access"/>
    <n v="0"/>
    <s v="Operator - Principle - After Jan 10"/>
    <n v="75"/>
    <n v="11"/>
    <s v="HR"/>
    <s v=""/>
    <s v=""/>
    <s v="0"/>
    <s v="0"/>
    <n v="825"/>
    <n v="107.25"/>
    <n v="932.24999999999989"/>
    <d v="2022-02-19T00:00:00"/>
    <n v="0"/>
    <x v="11"/>
    <d v="2022-03-14T00:00:00"/>
    <n v="178"/>
    <n v="0"/>
    <n v="0"/>
    <s v="Nathan Kyme"/>
    <s v="Winter Access Maintenance"/>
    <m/>
    <s v="VC7556-2019-017"/>
    <s v="929 OF"/>
    <m/>
    <m/>
    <m/>
    <s v="Approved"/>
    <m/>
    <m/>
    <s v="WAM Activities Little Red Sucker Creek"/>
    <n v="6"/>
    <s v="C248-C256"/>
    <s v="Little Red Sucker Creek"/>
    <n v="0"/>
    <d v="2022-02-23T00:00:00"/>
    <m/>
    <s v="36"/>
    <d v="2022-02-24T00:00:00"/>
    <s v=""/>
    <s v=""/>
    <m/>
    <m/>
    <m/>
    <s v="Mike Lecocq"/>
    <s v="06"/>
    <s v="Corbiere and Sons Contracting1156220220219-3Operator - Principle - After Jan 1011825"/>
    <s v="Corbiere and Sons Contracting1156220220219-3Operator - Principle - After Jan 1011825INV #165"/>
    <s v="CZ - Winter Maintenance"/>
    <s v=""/>
    <x v="5"/>
  </r>
  <r>
    <x v="1"/>
    <n v="6"/>
    <n v="0"/>
    <n v="11562"/>
    <s v="20220219-3"/>
    <n v="53510611"/>
    <s v="Access"/>
    <n v="0"/>
    <s v="L.O.A."/>
    <n v="210"/>
    <n v="1"/>
    <s v="DAY"/>
    <s v=""/>
    <s v=""/>
    <s v="0"/>
    <s v="0"/>
    <n v="210"/>
    <n v="27.3"/>
    <n v="237.29999999999998"/>
    <d v="2022-02-19T00:00:00"/>
    <n v="0"/>
    <x v="11"/>
    <d v="2022-03-14T00:00:00"/>
    <n v="178"/>
    <n v="0"/>
    <n v="0"/>
    <s v="Nathan Kyme"/>
    <s v="Winter Access Maintenance"/>
    <m/>
    <s v="VC7556-2019-017"/>
    <s v="929 OF"/>
    <m/>
    <m/>
    <m/>
    <s v="Approved"/>
    <m/>
    <m/>
    <s v="WAM Activities Little Red Sucker Creek"/>
    <n v="6"/>
    <s v="C248-C256"/>
    <s v="Little Red Sucker Creek"/>
    <n v="0"/>
    <d v="2022-02-23T00:00:00"/>
    <m/>
    <s v="36"/>
    <d v="2022-02-24T00:00:00"/>
    <s v=""/>
    <s v=""/>
    <m/>
    <m/>
    <m/>
    <s v="Mike Lecocq"/>
    <s v="06"/>
    <s v="Corbiere and Sons Contracting1156220220219-3L.O.A.1210"/>
    <s v="Corbiere and Sons Contracting1156220220219-3L.O.A.1210INV #165"/>
    <s v="CZ - Winter Maintenance"/>
    <s v=""/>
    <x v="5"/>
  </r>
  <r>
    <x v="1"/>
    <n v="6"/>
    <n v="0"/>
    <n v="11562"/>
    <s v="20220219-3"/>
    <n v="53510611"/>
    <s v="Access"/>
    <n v="0"/>
    <s v="Light Truck - Pick up- After Jan 10"/>
    <n v="243.75"/>
    <n v="1"/>
    <s v="DAY"/>
    <s v="0"/>
    <s v="0"/>
    <s v=""/>
    <s v=""/>
    <n v="243.75"/>
    <n v="31.6875"/>
    <n v="275.4375"/>
    <d v="2022-02-19T00:00:00"/>
    <n v="0"/>
    <x v="11"/>
    <d v="2022-03-14T00:00:00"/>
    <n v="178"/>
    <n v="0"/>
    <n v="0"/>
    <s v="Nathan Kyme"/>
    <s v="Winter Access Maintenance"/>
    <m/>
    <s v="VC7556-2019-017"/>
    <s v="929 OF"/>
    <m/>
    <m/>
    <m/>
    <s v="Approved"/>
    <m/>
    <m/>
    <s v="WAM Activities Little Red Sucker Creek"/>
    <n v="6"/>
    <s v="C248-C256"/>
    <s v="Little Red Sucker Creek"/>
    <n v="0"/>
    <d v="2022-02-23T00:00:00"/>
    <m/>
    <s v="36"/>
    <d v="2022-02-24T00:00:00"/>
    <s v=""/>
    <s v=""/>
    <m/>
    <m/>
    <m/>
    <s v="Mike Lecocq"/>
    <s v="06"/>
    <s v="Corbiere and Sons Contracting1156220220219-3Light Truck - Pick up- After Jan 101243.75"/>
    <s v="Corbiere and Sons Contracting1156220220219-3Light Truck - Pick up- After Jan 101243.75INV #165"/>
    <s v="CZ - Winter Maintenance"/>
    <s v=""/>
    <x v="5"/>
  </r>
  <r>
    <x v="1"/>
    <n v="6"/>
    <n v="0"/>
    <n v="11562"/>
    <s v="20220219-3"/>
    <n v="53510611"/>
    <s v="Access"/>
    <n v="0"/>
    <s v="Grader - Cat 12 to 14 or equal- After Jan 10"/>
    <n v="126.98"/>
    <n v="10"/>
    <s v="Dynamic"/>
    <s v="0"/>
    <s v="0"/>
    <s v=""/>
    <s v=""/>
    <n v="1269.8"/>
    <n v="165.07400000000001"/>
    <n v="1434.8739999999998"/>
    <d v="2022-02-19T00:00:00"/>
    <n v="0"/>
    <x v="11"/>
    <d v="2022-03-14T00:00:00"/>
    <n v="178"/>
    <n v="0"/>
    <n v="0"/>
    <s v="Nathan Kyme"/>
    <s v="Winter Access Maintenance"/>
    <m/>
    <s v="VC7556-2019-017"/>
    <s v="929 OF"/>
    <m/>
    <m/>
    <m/>
    <s v="Approved"/>
    <m/>
    <m/>
    <s v="WAM Activities Little Red Sucker Creek"/>
    <n v="6"/>
    <s v="C248-C256"/>
    <s v="Little Red Sucker Creek"/>
    <n v="0"/>
    <d v="2022-02-23T00:00:00"/>
    <m/>
    <s v="36"/>
    <d v="2022-02-24T00:00:00"/>
    <s v=""/>
    <s v=""/>
    <m/>
    <m/>
    <m/>
    <s v="Mike Lecocq"/>
    <s v="06"/>
    <s v="Corbiere and Sons Contracting1156220220219-3Grader - Cat 12 to 14 or equal- After Jan 10101269.8"/>
    <s v="Corbiere and Sons Contracting1156220220219-3Grader - Cat 12 to 14 or equal- After Jan 10101269.8INV #165"/>
    <s v="CZ - Winter Maintenance"/>
    <s v=""/>
    <x v="5"/>
  </r>
  <r>
    <x v="1"/>
    <n v="6"/>
    <n v="0"/>
    <n v="11560"/>
    <s v="20220218-7"/>
    <n v="53510611"/>
    <s v="Access"/>
    <n v="0"/>
    <s v="Operator - Principle - After Jan 10"/>
    <n v="75"/>
    <n v="12"/>
    <s v="HR"/>
    <s v=""/>
    <s v=""/>
    <s v="75"/>
    <s v="0"/>
    <n v="900"/>
    <n v="117"/>
    <n v="1016.9999999999999"/>
    <d v="2022-02-18T00:00:00"/>
    <n v="0"/>
    <x v="11"/>
    <d v="2022-03-14T00:00:00"/>
    <n v="178"/>
    <n v="0"/>
    <n v="0"/>
    <s v="Nathan Kyme"/>
    <s v="Winter Access Maintenance"/>
    <m/>
    <s v="VC7556-2019-017"/>
    <s v="929 OF"/>
    <m/>
    <m/>
    <m/>
    <s v="Approved"/>
    <m/>
    <m/>
    <s v="WAM Activities"/>
    <n v="6"/>
    <s v="C219-C235"/>
    <s v="Neys"/>
    <n v="0"/>
    <d v="2022-02-23T00:00:00"/>
    <m/>
    <s v="36"/>
    <d v="2022-02-24T00:00:00"/>
    <s v=""/>
    <s v=""/>
    <m/>
    <m/>
    <m/>
    <s v="Mike Lecocq"/>
    <s v="06"/>
    <s v="Corbiere and Sons Contracting1156020220218-7Operator - Principle - After Jan 1012900"/>
    <s v="Corbiere and Sons Contracting1156020220218-7Operator - Principle - After Jan 1012900INV #165"/>
    <s v="CZ - Winter Maintenance"/>
    <s v=""/>
    <x v="5"/>
  </r>
  <r>
    <x v="1"/>
    <n v="6"/>
    <n v="0"/>
    <n v="11560"/>
    <s v="20220218-7"/>
    <n v="53510611"/>
    <s v="Access"/>
    <n v="0"/>
    <s v="L.O.A."/>
    <n v="210"/>
    <n v="1"/>
    <s v="DAY"/>
    <s v=""/>
    <s v=""/>
    <s v="0"/>
    <s v="0"/>
    <n v="210"/>
    <n v="27.3"/>
    <n v="237.29999999999998"/>
    <d v="2022-02-18T00:00:00"/>
    <n v="0"/>
    <x v="11"/>
    <d v="2022-03-14T00:00:00"/>
    <n v="178"/>
    <n v="0"/>
    <n v="0"/>
    <s v="Nathan Kyme"/>
    <s v="Winter Access Maintenance"/>
    <m/>
    <s v="VC7556-2019-017"/>
    <s v="929 OF"/>
    <m/>
    <m/>
    <m/>
    <s v="Approved"/>
    <m/>
    <m/>
    <s v="WAM Activities"/>
    <n v="6"/>
    <s v="C219-C235"/>
    <s v="Neys"/>
    <n v="0"/>
    <d v="2022-02-23T00:00:00"/>
    <m/>
    <s v="36"/>
    <d v="2022-02-24T00:00:00"/>
    <s v=""/>
    <s v=""/>
    <m/>
    <m/>
    <m/>
    <s v="Mike Lecocq"/>
    <s v="06"/>
    <s v="Corbiere and Sons Contracting1156020220218-7L.O.A.1210"/>
    <s v="Corbiere and Sons Contracting1156020220218-7L.O.A.1210INV #165"/>
    <s v="CZ - Winter Maintenance"/>
    <s v=""/>
    <x v="5"/>
  </r>
  <r>
    <x v="1"/>
    <n v="6"/>
    <n v="0"/>
    <n v="11560"/>
    <s v="20220218-7"/>
    <n v="53510611"/>
    <s v="Access"/>
    <n v="0"/>
    <s v="Pickup w/ plow and sander"/>
    <n v="80"/>
    <n v="12"/>
    <m/>
    <s v="0"/>
    <s v="0"/>
    <s v=""/>
    <s v=""/>
    <n v="960"/>
    <n v="124.80000000000001"/>
    <n v="1084.8"/>
    <d v="2022-02-18T00:00:00"/>
    <n v="0"/>
    <x v="11"/>
    <d v="2022-03-14T00:00:00"/>
    <n v="178"/>
    <n v="0"/>
    <n v="0"/>
    <s v="Nathan Kyme"/>
    <s v="Winter Access Maintenance"/>
    <m/>
    <s v="VC7556-2019-017"/>
    <s v="929 OF"/>
    <m/>
    <m/>
    <m/>
    <s v="Approved"/>
    <m/>
    <m/>
    <s v="WAM Activities"/>
    <n v="6"/>
    <s v="C219-C235"/>
    <s v="Neys"/>
    <n v="0"/>
    <d v="2022-02-23T00:00:00"/>
    <m/>
    <s v="36"/>
    <d v="2022-02-24T00:00:00"/>
    <s v=""/>
    <s v=""/>
    <m/>
    <m/>
    <m/>
    <s v="Mike Lecocq"/>
    <s v="06"/>
    <s v="Corbiere and Sons Contracting1156020220218-7Pickup w/ plow and sander12960"/>
    <s v="Corbiere and Sons Contracting1156020220218-7Pickup w/ plow and sander12960INV #165"/>
    <s v="CZ - Winter Maintenance"/>
    <s v=""/>
    <x v="5"/>
  </r>
  <r>
    <x v="1"/>
    <n v="6"/>
    <n v="0"/>
    <n v="11558"/>
    <s v="20220218-5"/>
    <n v="53510611"/>
    <s v="Access"/>
    <n v="0"/>
    <s v="Operator - Principle - After Jan 10"/>
    <n v="75"/>
    <n v="11"/>
    <s v="HR"/>
    <s v=""/>
    <s v=""/>
    <s v="0"/>
    <s v="0"/>
    <n v="825"/>
    <n v="107.25"/>
    <n v="932.24999999999989"/>
    <d v="2022-02-18T00:00:00"/>
    <n v="0"/>
    <x v="11"/>
    <d v="2022-03-14T00:00:00"/>
    <n v="178"/>
    <n v="0"/>
    <n v="0"/>
    <s v="Nathan Kyme"/>
    <s v="Winter Access Maintenance"/>
    <m/>
    <s v="VC7556-2019-017"/>
    <s v="929 OF"/>
    <m/>
    <m/>
    <m/>
    <s v="Approved"/>
    <m/>
    <m/>
    <s v="WAM Activities Neys"/>
    <n v="6"/>
    <s v="C219-C235"/>
    <s v="Neys"/>
    <n v="0"/>
    <d v="2022-02-23T00:00:00"/>
    <m/>
    <s v="36"/>
    <d v="2022-02-24T00:00:00"/>
    <s v=""/>
    <s v=""/>
    <m/>
    <m/>
    <m/>
    <s v="Mike Lecocq"/>
    <s v="06"/>
    <s v="Corbiere and Sons Contracting1155820220218-5Operator - Principle - After Jan 1011825"/>
    <s v="Corbiere and Sons Contracting1155820220218-5Operator - Principle - After Jan 1011825INV #165"/>
    <s v="CZ - Winter Maintenance"/>
    <s v=""/>
    <x v="5"/>
  </r>
  <r>
    <x v="1"/>
    <n v="6"/>
    <n v="0"/>
    <n v="11558"/>
    <s v="20220218-5"/>
    <n v="53510611"/>
    <s v="Access"/>
    <n v="0"/>
    <s v="L.O.A."/>
    <n v="210"/>
    <n v="1"/>
    <s v="DAY"/>
    <s v=""/>
    <s v=""/>
    <s v="0"/>
    <s v="0"/>
    <n v="210"/>
    <n v="27.3"/>
    <n v="237.29999999999998"/>
    <d v="2022-02-18T00:00:00"/>
    <n v="0"/>
    <x v="11"/>
    <d v="2022-03-14T00:00:00"/>
    <n v="178"/>
    <n v="0"/>
    <n v="0"/>
    <s v="Nathan Kyme"/>
    <s v="Winter Access Maintenance"/>
    <m/>
    <s v="VC7556-2019-017"/>
    <s v="929 OF"/>
    <m/>
    <m/>
    <m/>
    <s v="Approved"/>
    <m/>
    <m/>
    <s v="WAM Activities Neys"/>
    <n v="6"/>
    <s v="C219-C235"/>
    <s v="Neys"/>
    <n v="0"/>
    <d v="2022-02-23T00:00:00"/>
    <m/>
    <s v="36"/>
    <d v="2022-02-24T00:00:00"/>
    <s v=""/>
    <s v=""/>
    <m/>
    <m/>
    <m/>
    <s v="Mike Lecocq"/>
    <s v="06"/>
    <s v="Corbiere and Sons Contracting1155820220218-5L.O.A.1210"/>
    <s v="Corbiere and Sons Contracting1155820220218-5L.O.A.1210INV #165"/>
    <s v="CZ - Winter Maintenance"/>
    <s v=""/>
    <x v="5"/>
  </r>
  <r>
    <x v="1"/>
    <n v="6"/>
    <n v="0"/>
    <n v="11558"/>
    <s v="20220218-5"/>
    <n v="53510611"/>
    <s v="Access"/>
    <n v="0"/>
    <s v="Light Truck - Pick up- After Jan 10"/>
    <n v="243.75"/>
    <n v="1"/>
    <s v="DAY"/>
    <s v="0"/>
    <s v="0"/>
    <s v=""/>
    <s v=""/>
    <n v="243.75"/>
    <n v="31.6875"/>
    <n v="275.4375"/>
    <d v="2022-02-18T00:00:00"/>
    <n v="0"/>
    <x v="11"/>
    <d v="2022-03-14T00:00:00"/>
    <n v="178"/>
    <n v="0"/>
    <n v="0"/>
    <s v="Nathan Kyme"/>
    <s v="Winter Access Maintenance"/>
    <m/>
    <s v="VC7556-2019-017"/>
    <s v="929 OF"/>
    <m/>
    <m/>
    <m/>
    <s v="Approved"/>
    <m/>
    <m/>
    <s v="WAM Activities Neys"/>
    <n v="6"/>
    <s v="C219-C235"/>
    <s v="Neys"/>
    <n v="0"/>
    <d v="2022-02-23T00:00:00"/>
    <m/>
    <s v="36"/>
    <d v="2022-02-24T00:00:00"/>
    <s v=""/>
    <s v=""/>
    <m/>
    <m/>
    <m/>
    <s v="Mike Lecocq"/>
    <s v="06"/>
    <s v="Corbiere and Sons Contracting1155820220218-5Light Truck - Pick up- After Jan 101243.75"/>
    <s v="Corbiere and Sons Contracting1155820220218-5Light Truck - Pick up- After Jan 101243.75INV #165"/>
    <s v="CZ - Winter Maintenance"/>
    <s v=""/>
    <x v="5"/>
  </r>
  <r>
    <x v="1"/>
    <n v="6"/>
    <n v="0"/>
    <n v="11558"/>
    <s v="20220218-5"/>
    <n v="53510611"/>
    <s v="Access"/>
    <n v="0"/>
    <s v="Grader - Cat 12 to 14 or equal- After Jan 10"/>
    <n v="126.98"/>
    <n v="8"/>
    <s v="Dynamic"/>
    <s v="0"/>
    <s v="0"/>
    <s v=""/>
    <s v=""/>
    <n v="1015.84"/>
    <n v="132.0592"/>
    <n v="1147.8991999999998"/>
    <d v="2022-02-18T00:00:00"/>
    <n v="0"/>
    <x v="11"/>
    <d v="2022-03-14T00:00:00"/>
    <n v="178"/>
    <n v="0"/>
    <n v="0"/>
    <s v="Nathan Kyme"/>
    <s v="Winter Access Maintenance"/>
    <m/>
    <s v="VC7556-2019-017"/>
    <s v="929 OF"/>
    <m/>
    <m/>
    <m/>
    <s v="Approved"/>
    <m/>
    <m/>
    <s v="WAM Activities Neys"/>
    <n v="6"/>
    <s v="C219-C235"/>
    <s v="Neys"/>
    <n v="0"/>
    <d v="2022-02-23T00:00:00"/>
    <m/>
    <s v="36"/>
    <d v="2022-02-24T00:00:00"/>
    <s v=""/>
    <s v=""/>
    <m/>
    <m/>
    <m/>
    <s v="Mike Lecocq"/>
    <s v="06"/>
    <s v="Corbiere and Sons Contracting1155820220218-5Grader - Cat 12 to 14 or equal- After Jan 1081015.84"/>
    <s v="Corbiere and Sons Contracting1155820220218-5Grader - Cat 12 to 14 or equal- After Jan 1081015.84INV #165"/>
    <s v="CZ - Winter Maintenance"/>
    <s v=""/>
    <x v="5"/>
  </r>
  <r>
    <x v="1"/>
    <n v="6"/>
    <n v="0"/>
    <n v="11557"/>
    <s v="20220218-4"/>
    <n v="53510611"/>
    <s v="Access"/>
    <n v="0"/>
    <s v="Operator - Principle - After Jan 10"/>
    <n v="75"/>
    <n v="11"/>
    <s v="HR"/>
    <s v=""/>
    <s v=""/>
    <s v="0"/>
    <s v="0"/>
    <n v="825"/>
    <n v="107.25"/>
    <n v="932.24999999999989"/>
    <d v="2022-02-18T00:00:00"/>
    <n v="0"/>
    <x v="11"/>
    <d v="2022-03-14T00:00:00"/>
    <n v="178"/>
    <n v="0"/>
    <n v="0"/>
    <s v="Nathan Kyme"/>
    <s v="Winter Access Maintenance"/>
    <m/>
    <s v="VC7556-2019-017"/>
    <s v="929 OF"/>
    <m/>
    <m/>
    <m/>
    <s v="Approved"/>
    <m/>
    <m/>
    <s v="WAM Activities Del Lake"/>
    <n v="6"/>
    <s v="C186-C195"/>
    <s v="Del Lake"/>
    <n v="0"/>
    <d v="2022-02-23T00:00:00"/>
    <m/>
    <s v="36"/>
    <d v="2022-02-24T00:00:00"/>
    <s v=""/>
    <s v=""/>
    <m/>
    <m/>
    <m/>
    <s v="Mike Lecocq"/>
    <s v="06"/>
    <s v="Corbiere and Sons Contracting1155720220218-4Operator - Principle - After Jan 1011825"/>
    <s v="Corbiere and Sons Contracting1155720220218-4Operator - Principle - After Jan 1011825INV #165"/>
    <s v="CZ - Winter Maintenance"/>
    <s v=""/>
    <x v="5"/>
  </r>
  <r>
    <x v="1"/>
    <n v="6"/>
    <n v="0"/>
    <n v="11557"/>
    <s v="20220218-4"/>
    <n v="53510611"/>
    <s v="Access"/>
    <n v="0"/>
    <s v="L.O.A."/>
    <n v="210"/>
    <n v="1"/>
    <s v="DAY"/>
    <s v=""/>
    <s v=""/>
    <s v="0"/>
    <s v="0"/>
    <n v="210"/>
    <n v="27.3"/>
    <n v="237.29999999999998"/>
    <d v="2022-02-18T00:00:00"/>
    <n v="0"/>
    <x v="11"/>
    <d v="2022-03-14T00:00:00"/>
    <n v="178"/>
    <n v="0"/>
    <n v="0"/>
    <s v="Nathan Kyme"/>
    <s v="Winter Access Maintenance"/>
    <m/>
    <s v="VC7556-2019-017"/>
    <s v="929 OF"/>
    <m/>
    <m/>
    <m/>
    <s v="Approved"/>
    <m/>
    <m/>
    <s v="WAM Activities Del Lake"/>
    <n v="6"/>
    <s v="C186-C195"/>
    <s v="Del Lake"/>
    <n v="0"/>
    <d v="2022-02-23T00:00:00"/>
    <m/>
    <s v="36"/>
    <d v="2022-02-24T00:00:00"/>
    <s v=""/>
    <s v=""/>
    <m/>
    <m/>
    <m/>
    <s v="Mike Lecocq"/>
    <s v="06"/>
    <s v="Corbiere and Sons Contracting1155720220218-4L.O.A.1210"/>
    <s v="Corbiere and Sons Contracting1155720220218-4L.O.A.1210INV #165"/>
    <s v="CZ - Winter Maintenance"/>
    <s v=""/>
    <x v="5"/>
  </r>
  <r>
    <x v="1"/>
    <n v="6"/>
    <n v="0"/>
    <n v="11557"/>
    <s v="20220218-4"/>
    <n v="53510611"/>
    <s v="Access"/>
    <n v="0"/>
    <s v="Light Truck - Pick up- After Jan 10"/>
    <n v="243.75"/>
    <n v="1"/>
    <s v="DAY"/>
    <s v="0"/>
    <s v="0"/>
    <s v=""/>
    <s v=""/>
    <n v="243.75"/>
    <n v="31.6875"/>
    <n v="275.4375"/>
    <d v="2022-02-18T00:00:00"/>
    <n v="0"/>
    <x v="11"/>
    <d v="2022-03-14T00:00:00"/>
    <n v="178"/>
    <n v="0"/>
    <n v="0"/>
    <s v="Nathan Kyme"/>
    <s v="Winter Access Maintenance"/>
    <m/>
    <s v="VC7556-2019-017"/>
    <s v="929 OF"/>
    <m/>
    <m/>
    <m/>
    <s v="Approved"/>
    <m/>
    <m/>
    <s v="WAM Activities Del Lake"/>
    <n v="6"/>
    <s v="C186-C195"/>
    <s v="Del Lake"/>
    <n v="0"/>
    <d v="2022-02-23T00:00:00"/>
    <m/>
    <s v="36"/>
    <d v="2022-02-24T00:00:00"/>
    <s v=""/>
    <s v=""/>
    <m/>
    <m/>
    <m/>
    <s v="Mike Lecocq"/>
    <s v="06"/>
    <s v="Corbiere and Sons Contracting1155720220218-4Light Truck - Pick up- After Jan 101243.75"/>
    <s v="Corbiere and Sons Contracting1155720220218-4Light Truck - Pick up- After Jan 101243.75INV #165"/>
    <s v="CZ - Winter Maintenance"/>
    <s v=""/>
    <x v="5"/>
  </r>
  <r>
    <x v="1"/>
    <n v="6"/>
    <n v="0"/>
    <n v="11557"/>
    <s v="20220218-4"/>
    <n v="53510611"/>
    <s v="Access"/>
    <n v="0"/>
    <s v="Grader - Cat 12 to 14 or equal- After Jan 10"/>
    <n v="126.98"/>
    <n v="10"/>
    <s v="Dynamic"/>
    <s v="0"/>
    <s v="0"/>
    <s v=""/>
    <s v=""/>
    <n v="1269.8"/>
    <n v="165.07400000000001"/>
    <n v="1434.8739999999998"/>
    <d v="2022-02-18T00:00:00"/>
    <n v="0"/>
    <x v="11"/>
    <d v="2022-03-14T00:00:00"/>
    <n v="178"/>
    <n v="0"/>
    <n v="0"/>
    <s v="Nathan Kyme"/>
    <s v="Winter Access Maintenance"/>
    <m/>
    <s v="VC7556-2019-017"/>
    <s v="929 OF"/>
    <m/>
    <m/>
    <m/>
    <s v="Approved"/>
    <m/>
    <m/>
    <s v="WAM Activities Del Lake"/>
    <n v="6"/>
    <s v="C186-C195"/>
    <s v="Del Lake"/>
    <n v="0"/>
    <d v="2022-02-23T00:00:00"/>
    <m/>
    <s v="36"/>
    <d v="2022-02-24T00:00:00"/>
    <s v=""/>
    <s v=""/>
    <m/>
    <m/>
    <m/>
    <s v="Mike Lecocq"/>
    <s v="06"/>
    <s v="Corbiere and Sons Contracting1155720220218-4Grader - Cat 12 to 14 or equal- After Jan 10101269.8"/>
    <s v="Corbiere and Sons Contracting1155720220218-4Grader - Cat 12 to 14 or equal- After Jan 10101269.8INV #165"/>
    <s v="CZ - Winter Maintenance"/>
    <s v=""/>
    <x v="5"/>
  </r>
  <r>
    <x v="1"/>
    <n v="6"/>
    <n v="0"/>
    <n v="11556"/>
    <s v="20220218-3"/>
    <n v="53510611"/>
    <s v="Access"/>
    <n v="0"/>
    <s v="Operator - Principle - After Jan 10"/>
    <n v="75"/>
    <n v="11"/>
    <s v="HR"/>
    <s v=""/>
    <s v=""/>
    <s v="0"/>
    <s v="0"/>
    <n v="825"/>
    <n v="107.25"/>
    <n v="932.24999999999989"/>
    <d v="2022-02-18T00:00:00"/>
    <n v="0"/>
    <x v="11"/>
    <d v="2022-03-14T00:00:00"/>
    <n v="178"/>
    <n v="0"/>
    <n v="0"/>
    <s v="Nathan Kyme"/>
    <s v="Winter Access Maintenance"/>
    <m/>
    <s v="VC7556-2019-017"/>
    <s v="929 OF"/>
    <m/>
    <m/>
    <m/>
    <s v="Approved"/>
    <m/>
    <m/>
    <s v="WAM Activities Little Red Sucker Creek"/>
    <n v="6"/>
    <s v="C248-C257"/>
    <s v="Little Red Sucker Creek"/>
    <n v="0"/>
    <d v="2022-02-23T00:00:00"/>
    <m/>
    <s v="36"/>
    <d v="2022-02-24T00:00:00"/>
    <s v=""/>
    <s v=""/>
    <m/>
    <m/>
    <m/>
    <s v="Mike Lecocq"/>
    <s v="06"/>
    <s v="Corbiere and Sons Contracting1155620220218-3Operator - Principle - After Jan 1011825"/>
    <s v="Corbiere and Sons Contracting1155620220218-3Operator - Principle - After Jan 1011825INV #165"/>
    <s v="CZ - Winter Maintenance"/>
    <s v=""/>
    <x v="5"/>
  </r>
  <r>
    <x v="1"/>
    <n v="6"/>
    <n v="0"/>
    <n v="11556"/>
    <s v="20220218-3"/>
    <n v="53510611"/>
    <s v="Access"/>
    <n v="0"/>
    <s v="L.O.A."/>
    <n v="210"/>
    <n v="1"/>
    <s v="DAY"/>
    <s v=""/>
    <s v=""/>
    <s v="0"/>
    <s v="0"/>
    <n v="210"/>
    <n v="27.3"/>
    <n v="237.29999999999998"/>
    <d v="2022-02-18T00:00:00"/>
    <n v="0"/>
    <x v="11"/>
    <d v="2022-03-14T00:00:00"/>
    <n v="178"/>
    <n v="0"/>
    <n v="0"/>
    <s v="Nathan Kyme"/>
    <s v="Winter Access Maintenance"/>
    <m/>
    <s v="VC7556-2019-017"/>
    <s v="929 OF"/>
    <m/>
    <m/>
    <m/>
    <s v="Approved"/>
    <m/>
    <m/>
    <s v="WAM Activities Little Red Sucker Creek"/>
    <n v="6"/>
    <s v="C248-C257"/>
    <s v="Little Red Sucker Creek"/>
    <n v="0"/>
    <d v="2022-02-23T00:00:00"/>
    <m/>
    <s v="36"/>
    <d v="2022-02-24T00:00:00"/>
    <s v=""/>
    <s v=""/>
    <m/>
    <m/>
    <m/>
    <s v="Mike Lecocq"/>
    <s v="06"/>
    <s v="Corbiere and Sons Contracting1155620220218-3L.O.A.1210"/>
    <s v="Corbiere and Sons Contracting1155620220218-3L.O.A.1210INV #165"/>
    <s v="CZ - Winter Maintenance"/>
    <s v=""/>
    <x v="5"/>
  </r>
  <r>
    <x v="1"/>
    <n v="6"/>
    <n v="0"/>
    <n v="11556"/>
    <s v="20220218-3"/>
    <n v="53510611"/>
    <s v="Access"/>
    <n v="0"/>
    <s v="Light Truck - Pick up- After Jan 10"/>
    <n v="243.75"/>
    <n v="1"/>
    <s v="DAY"/>
    <s v="0"/>
    <s v="0"/>
    <s v=""/>
    <s v=""/>
    <n v="243.75"/>
    <n v="31.6875"/>
    <n v="275.4375"/>
    <d v="2022-02-18T00:00:00"/>
    <n v="0"/>
    <x v="11"/>
    <d v="2022-03-14T00:00:00"/>
    <n v="178"/>
    <n v="0"/>
    <n v="0"/>
    <s v="Nathan Kyme"/>
    <s v="Winter Access Maintenance"/>
    <m/>
    <s v="VC7556-2019-017"/>
    <s v="929 OF"/>
    <m/>
    <m/>
    <m/>
    <s v="Approved"/>
    <m/>
    <m/>
    <s v="WAM Activities Little Red Sucker Creek"/>
    <n v="6"/>
    <s v="C248-C257"/>
    <s v="Little Red Sucker Creek"/>
    <n v="0"/>
    <d v="2022-02-23T00:00:00"/>
    <m/>
    <s v="36"/>
    <d v="2022-02-24T00:00:00"/>
    <s v=""/>
    <s v=""/>
    <m/>
    <m/>
    <m/>
    <s v="Mike Lecocq"/>
    <s v="06"/>
    <s v="Corbiere and Sons Contracting1155620220218-3Light Truck - Pick up- After Jan 101243.75"/>
    <s v="Corbiere and Sons Contracting1155620220218-3Light Truck - Pick up- After Jan 101243.75INV #165"/>
    <s v="CZ - Winter Maintenance"/>
    <s v=""/>
    <x v="5"/>
  </r>
  <r>
    <x v="1"/>
    <n v="6"/>
    <n v="0"/>
    <n v="11556"/>
    <s v="20220218-3"/>
    <n v="53510611"/>
    <s v="Access"/>
    <n v="0"/>
    <s v="Grader - Cat 12 to 14 or equal- After Jan 10"/>
    <n v="126.98"/>
    <n v="10"/>
    <s v="Dynamic"/>
    <s v="0"/>
    <s v="0"/>
    <s v=""/>
    <s v=""/>
    <n v="1269.8"/>
    <n v="165.07400000000001"/>
    <n v="1434.8739999999998"/>
    <d v="2022-02-18T00:00:00"/>
    <n v="0"/>
    <x v="11"/>
    <d v="2022-03-14T00:00:00"/>
    <n v="178"/>
    <n v="0"/>
    <n v="0"/>
    <s v="Nathan Kyme"/>
    <s v="Winter Access Maintenance"/>
    <m/>
    <s v="VC7556-2019-017"/>
    <s v="929 OF"/>
    <m/>
    <m/>
    <m/>
    <s v="Approved"/>
    <m/>
    <m/>
    <s v="WAM Activities Little Red Sucker Creek"/>
    <n v="6"/>
    <s v="C248-C257"/>
    <s v="Little Red Sucker Creek"/>
    <n v="0"/>
    <d v="2022-02-23T00:00:00"/>
    <m/>
    <s v="36"/>
    <d v="2022-02-24T00:00:00"/>
    <s v=""/>
    <s v=""/>
    <m/>
    <m/>
    <m/>
    <s v="Mike Lecocq"/>
    <s v="06"/>
    <s v="Corbiere and Sons Contracting1155620220218-3Grader - Cat 12 to 14 or equal- After Jan 10101269.8"/>
    <s v="Corbiere and Sons Contracting1155620220218-3Grader - Cat 12 to 14 or equal- After Jan 10101269.8INV #165"/>
    <s v="CZ - Winter Maintenance"/>
    <s v=""/>
    <x v="5"/>
  </r>
  <r>
    <x v="1"/>
    <n v="6"/>
    <n v="0"/>
    <n v="11554"/>
    <s v="20220217-7"/>
    <n v="53510611"/>
    <s v="Access"/>
    <n v="0"/>
    <s v="Operator - Principle - After Jan 10"/>
    <n v="75"/>
    <n v="9"/>
    <s v="HR"/>
    <s v=""/>
    <s v=""/>
    <s v="75"/>
    <s v="0"/>
    <n v="675"/>
    <n v="87.75"/>
    <n v="762.74999999999989"/>
    <d v="2022-02-17T00:00:00"/>
    <n v="0"/>
    <x v="11"/>
    <d v="2022-03-14T00:00:00"/>
    <n v="178"/>
    <n v="0"/>
    <n v="0"/>
    <s v="Nathan Kyme"/>
    <s v="Winter Access Maintenance"/>
    <m/>
    <s v="VC7556-2019-017"/>
    <s v="929 OF"/>
    <m/>
    <m/>
    <m/>
    <s v="Approved"/>
    <m/>
    <m/>
    <s v="WAM Activities"/>
    <n v="6"/>
    <s v="C268-D005"/>
    <s v="Peninsula"/>
    <n v="0"/>
    <d v="2022-02-23T00:00:00"/>
    <m/>
    <s v="36"/>
    <d v="2022-02-24T00:00:00"/>
    <s v=""/>
    <s v=""/>
    <m/>
    <m/>
    <m/>
    <s v="Mike Lecocq"/>
    <s v="06"/>
    <s v="Corbiere and Sons Contracting1155420220217-7Operator - Principle - After Jan 109675"/>
    <s v="Corbiere and Sons Contracting1155420220217-7Operator - Principle - After Jan 109675INV #165"/>
    <s v="CZ - Winter Maintenance"/>
    <s v=""/>
    <x v="5"/>
  </r>
  <r>
    <x v="1"/>
    <n v="6"/>
    <n v="0"/>
    <n v="11554"/>
    <s v="20220217-7"/>
    <n v="53510611"/>
    <s v="Access"/>
    <n v="0"/>
    <s v="Operator - Principle - After Jan 10"/>
    <n v="75"/>
    <n v="5"/>
    <s v="HR"/>
    <s v=""/>
    <s v=""/>
    <s v="75"/>
    <s v="0"/>
    <n v="375"/>
    <n v="48.75"/>
    <n v="423.74999999999994"/>
    <d v="2022-02-17T00:00:00"/>
    <n v="0"/>
    <x v="11"/>
    <d v="2022-03-14T00:00:00"/>
    <n v="178"/>
    <n v="0"/>
    <n v="0"/>
    <s v="Nathan Kyme"/>
    <s v="Winter Access Maintenance"/>
    <m/>
    <s v="VC7556-2019-017"/>
    <s v="929 OF"/>
    <m/>
    <m/>
    <m/>
    <s v="Approved"/>
    <m/>
    <m/>
    <s v="WAM Activities"/>
    <n v="6"/>
    <s v="C268-D005"/>
    <s v="Peninsula"/>
    <n v="0"/>
    <d v="2022-02-23T00:00:00"/>
    <m/>
    <s v="36"/>
    <d v="2022-02-24T00:00:00"/>
    <s v=""/>
    <s v=""/>
    <m/>
    <m/>
    <m/>
    <s v="Mike Lecocq"/>
    <s v="06"/>
    <s v="Corbiere and Sons Contracting1155420220217-7Operator - Principle - After Jan 105375"/>
    <s v="Corbiere and Sons Contracting1155420220217-7Operator - Principle - After Jan 105375INV #165"/>
    <s v="CZ - Winter Maintenance"/>
    <s v=""/>
    <x v="5"/>
  </r>
  <r>
    <x v="1"/>
    <n v="6"/>
    <n v="0"/>
    <n v="11554"/>
    <s v="20220217-7"/>
    <n v="53510611"/>
    <s v="Access"/>
    <n v="0"/>
    <s v="L.O.A."/>
    <n v="210"/>
    <n v="2"/>
    <s v="DAY"/>
    <s v=""/>
    <s v=""/>
    <m/>
    <s v="0"/>
    <n v="420"/>
    <n v="54.6"/>
    <n v="474.59999999999997"/>
    <d v="2022-02-17T00:00:00"/>
    <n v="0"/>
    <x v="11"/>
    <d v="2022-03-14T00:00:00"/>
    <n v="178"/>
    <n v="0"/>
    <n v="0"/>
    <s v="Nathan Kyme"/>
    <s v="Winter Access Maintenance"/>
    <m/>
    <s v="VC7556-2019-017"/>
    <s v="929 OF"/>
    <m/>
    <m/>
    <m/>
    <s v="Approved"/>
    <m/>
    <m/>
    <s v="WAM Activities"/>
    <n v="6"/>
    <s v="C268-D005"/>
    <s v="Peninsula"/>
    <n v="0"/>
    <d v="2022-02-23T00:00:00"/>
    <m/>
    <s v="36"/>
    <d v="2022-02-24T00:00:00"/>
    <s v=""/>
    <s v=""/>
    <m/>
    <m/>
    <m/>
    <s v="Mike Lecocq"/>
    <s v="06"/>
    <s v="Corbiere and Sons Contracting1155420220217-7L.O.A.2420"/>
    <s v="Corbiere and Sons Contracting1155420220217-7L.O.A.2420INV #165"/>
    <s v="CZ - Winter Maintenance"/>
    <s v=""/>
    <x v="5"/>
  </r>
  <r>
    <x v="1"/>
    <n v="6"/>
    <n v="0"/>
    <n v="11554"/>
    <s v="20220217-7"/>
    <n v="53510611"/>
    <s v="Access"/>
    <n v="0"/>
    <s v="Pickup w/ plow and sander"/>
    <n v="80"/>
    <n v="10"/>
    <m/>
    <s v="0"/>
    <s v="0"/>
    <s v=""/>
    <s v=""/>
    <n v="800"/>
    <n v="104"/>
    <n v="903.99999999999989"/>
    <d v="2022-02-17T00:00:00"/>
    <n v="0"/>
    <x v="11"/>
    <d v="2022-03-14T00:00:00"/>
    <n v="178"/>
    <n v="0"/>
    <n v="0"/>
    <s v="Nathan Kyme"/>
    <s v="Winter Access Maintenance"/>
    <m/>
    <s v="VC7556-2019-017"/>
    <s v="929 OF"/>
    <m/>
    <m/>
    <m/>
    <s v="Approved"/>
    <m/>
    <m/>
    <s v="WAM Activities"/>
    <n v="6"/>
    <s v="C268-D005"/>
    <s v="Peninsula"/>
    <n v="0"/>
    <d v="2022-02-23T00:00:00"/>
    <m/>
    <s v="36"/>
    <d v="2022-02-24T00:00:00"/>
    <s v=""/>
    <s v=""/>
    <m/>
    <m/>
    <m/>
    <s v="Mike Lecocq"/>
    <s v="06"/>
    <s v="Corbiere and Sons Contracting1155420220217-7Pickup w/ plow and sander10800"/>
    <s v="Corbiere and Sons Contracting1155420220217-7Pickup w/ plow and sander10800INV #165"/>
    <s v="CZ - Winter Maintenance"/>
    <s v=""/>
    <x v="5"/>
  </r>
  <r>
    <x v="1"/>
    <n v="6"/>
    <n v="0"/>
    <n v="11553"/>
    <s v="20220217-6"/>
    <n v="53510611"/>
    <s v="Access"/>
    <n v="0"/>
    <s v="Operator - Intermdiate  - After Jan 10"/>
    <n v="70"/>
    <n v="11"/>
    <s v="HR"/>
    <s v=""/>
    <s v=""/>
    <s v="0"/>
    <s v="0"/>
    <n v="770"/>
    <n v="100.10000000000001"/>
    <n v="870.09999999999991"/>
    <d v="2022-02-17T00:00:00"/>
    <n v="0"/>
    <x v="11"/>
    <d v="2022-03-14T00:00:00"/>
    <n v="178"/>
    <n v="0"/>
    <n v="0"/>
    <s v="Nathan Kyme"/>
    <s v="Winter Access Maintenance"/>
    <m/>
    <s v="VC7556-2019-017"/>
    <s v="929 OF"/>
    <m/>
    <m/>
    <m/>
    <s v="Approved"/>
    <m/>
    <m/>
    <s v="WAM Activities"/>
    <n v="6"/>
    <s v="C130-C151"/>
    <s v="Lake A"/>
    <n v="0"/>
    <d v="2022-02-23T00:00:00"/>
    <m/>
    <s v="36"/>
    <d v="2022-02-24T00:00:00"/>
    <s v=""/>
    <s v=""/>
    <m/>
    <m/>
    <m/>
    <s v="Mike Lecocq"/>
    <s v="06"/>
    <s v="Corbiere and Sons Contracting1155320220217-6Operator - Intermdiate  - After Jan 1011770"/>
    <s v="Corbiere and Sons Contracting1155320220217-6Operator - Intermdiate  - After Jan 1011770INV #165"/>
    <s v="CZ - Winter Maintenance"/>
    <s v=""/>
    <x v="5"/>
  </r>
  <r>
    <x v="1"/>
    <n v="6"/>
    <n v="0"/>
    <n v="11553"/>
    <s v="20220217-6"/>
    <n v="53510611"/>
    <s v="Access"/>
    <n v="0"/>
    <s v="L.O.A."/>
    <n v="210"/>
    <n v="1"/>
    <s v="DAY"/>
    <s v=""/>
    <s v=""/>
    <s v="0"/>
    <s v="0"/>
    <n v="210"/>
    <n v="27.3"/>
    <n v="237.29999999999998"/>
    <d v="2022-02-17T00:00:00"/>
    <n v="0"/>
    <x v="11"/>
    <d v="2022-03-14T00:00:00"/>
    <n v="178"/>
    <n v="0"/>
    <n v="0"/>
    <s v="Nathan Kyme"/>
    <s v="Winter Access Maintenance"/>
    <m/>
    <s v="VC7556-2019-017"/>
    <s v="929 OF"/>
    <m/>
    <m/>
    <m/>
    <s v="Approved"/>
    <m/>
    <m/>
    <s v="WAM Activities"/>
    <n v="6"/>
    <s v="C130-C151"/>
    <s v="Lake A"/>
    <n v="0"/>
    <d v="2022-02-23T00:00:00"/>
    <m/>
    <s v="36"/>
    <d v="2022-02-24T00:00:00"/>
    <s v=""/>
    <s v=""/>
    <m/>
    <m/>
    <m/>
    <s v="Mike Lecocq"/>
    <s v="06"/>
    <s v="Corbiere and Sons Contracting1155320220217-6L.O.A.1210"/>
    <s v="Corbiere and Sons Contracting1155320220217-6L.O.A.1210INV #165"/>
    <s v="CZ - Winter Maintenance"/>
    <s v=""/>
    <x v="5"/>
  </r>
  <r>
    <x v="1"/>
    <n v="6"/>
    <n v="0"/>
    <n v="11553"/>
    <s v="20220217-6"/>
    <n v="53510611"/>
    <s v="Access"/>
    <n v="0"/>
    <s v="Pickup w/ plow and sander"/>
    <n v="80"/>
    <n v="11"/>
    <m/>
    <s v="0"/>
    <s v="0"/>
    <s v=""/>
    <s v=""/>
    <n v="880"/>
    <n v="114.4"/>
    <n v="994.39999999999986"/>
    <d v="2022-02-17T00:00:00"/>
    <n v="0"/>
    <x v="11"/>
    <d v="2022-03-14T00:00:00"/>
    <n v="178"/>
    <n v="0"/>
    <n v="0"/>
    <s v="Nathan Kyme"/>
    <s v="Winter Access Maintenance"/>
    <m/>
    <s v="VC7556-2019-017"/>
    <s v="929 OF"/>
    <m/>
    <m/>
    <m/>
    <s v="Approved"/>
    <m/>
    <m/>
    <s v="WAM Activities"/>
    <n v="6"/>
    <s v="C130-C151"/>
    <s v="Lake A"/>
    <n v="0"/>
    <d v="2022-02-23T00:00:00"/>
    <m/>
    <s v="36"/>
    <d v="2022-02-24T00:00:00"/>
    <s v=""/>
    <s v=""/>
    <m/>
    <m/>
    <m/>
    <s v="Mike Lecocq"/>
    <s v="06"/>
    <s v="Corbiere and Sons Contracting1155320220217-6Pickup w/ plow and sander11880"/>
    <s v="Corbiere and Sons Contracting1155320220217-6Pickup w/ plow and sander11880INV #165"/>
    <s v="CZ - Winter Maintenance"/>
    <s v=""/>
    <x v="5"/>
  </r>
  <r>
    <x v="1"/>
    <n v="6"/>
    <n v="0"/>
    <n v="11552"/>
    <s v="20220217-5"/>
    <n v="53510611"/>
    <s v="Access"/>
    <n v="0"/>
    <s v="Operator - Principle - After Jan 10"/>
    <n v="75"/>
    <n v="11"/>
    <s v="HR"/>
    <s v=""/>
    <s v=""/>
    <s v="0"/>
    <s v="0"/>
    <n v="825"/>
    <n v="107.25"/>
    <n v="932.24999999999989"/>
    <d v="2022-02-17T00:00:00"/>
    <n v="0"/>
    <x v="11"/>
    <d v="2022-03-14T00:00:00"/>
    <n v="178"/>
    <n v="0"/>
    <n v="0"/>
    <s v="Nathan Kyme"/>
    <s v="Winter Access Maintenance"/>
    <m/>
    <s v="VC7556-2019-017"/>
    <s v="929 OF"/>
    <m/>
    <m/>
    <m/>
    <s v="Approved"/>
    <m/>
    <m/>
    <s v="WAM Activities neys"/>
    <n v="6"/>
    <s v="C219-C235"/>
    <s v="Neys"/>
    <n v="0"/>
    <d v="2022-02-23T00:00:00"/>
    <m/>
    <s v="36"/>
    <d v="2022-02-24T00:00:00"/>
    <s v=""/>
    <s v=""/>
    <m/>
    <m/>
    <m/>
    <s v="Mike Lecocq"/>
    <s v="06"/>
    <s v="Corbiere and Sons Contracting1155220220217-5Operator - Principle - After Jan 1011825"/>
    <s v="Corbiere and Sons Contracting1155220220217-5Operator - Principle - After Jan 1011825INV #165"/>
    <s v="CZ - Winter Maintenance"/>
    <s v=""/>
    <x v="5"/>
  </r>
  <r>
    <x v="1"/>
    <n v="6"/>
    <n v="0"/>
    <n v="11552"/>
    <s v="20220217-5"/>
    <n v="53510611"/>
    <s v="Access"/>
    <n v="0"/>
    <s v="L.O.A."/>
    <n v="210"/>
    <n v="1"/>
    <s v="DAY"/>
    <s v=""/>
    <s v=""/>
    <s v="0"/>
    <s v="0"/>
    <n v="210"/>
    <n v="27.3"/>
    <n v="237.29999999999998"/>
    <d v="2022-02-17T00:00:00"/>
    <n v="0"/>
    <x v="11"/>
    <d v="2022-03-14T00:00:00"/>
    <n v="178"/>
    <n v="0"/>
    <n v="0"/>
    <s v="Nathan Kyme"/>
    <s v="Winter Access Maintenance"/>
    <m/>
    <s v="VC7556-2019-017"/>
    <s v="929 OF"/>
    <m/>
    <m/>
    <m/>
    <s v="Approved"/>
    <m/>
    <m/>
    <s v="WAM Activities neys"/>
    <n v="6"/>
    <s v="C219-C235"/>
    <s v="Neys"/>
    <n v="0"/>
    <d v="2022-02-23T00:00:00"/>
    <m/>
    <s v="36"/>
    <d v="2022-02-24T00:00:00"/>
    <s v=""/>
    <s v=""/>
    <m/>
    <m/>
    <m/>
    <s v="Mike Lecocq"/>
    <s v="06"/>
    <s v="Corbiere and Sons Contracting1155220220217-5L.O.A.1210"/>
    <s v="Corbiere and Sons Contracting1155220220217-5L.O.A.1210INV #165"/>
    <s v="CZ - Winter Maintenance"/>
    <s v=""/>
    <x v="5"/>
  </r>
  <r>
    <x v="1"/>
    <n v="6"/>
    <n v="0"/>
    <n v="11552"/>
    <s v="20220217-5"/>
    <n v="53510611"/>
    <s v="Access"/>
    <n v="0"/>
    <s v="Light Truck - Pick up- After Jan 10"/>
    <n v="243.75"/>
    <n v="1"/>
    <s v="DAY"/>
    <s v="0"/>
    <s v="0"/>
    <s v=""/>
    <s v=""/>
    <n v="243.75"/>
    <n v="31.6875"/>
    <n v="275.4375"/>
    <d v="2022-02-17T00:00:00"/>
    <n v="0"/>
    <x v="11"/>
    <d v="2022-03-14T00:00:00"/>
    <n v="178"/>
    <n v="0"/>
    <n v="0"/>
    <s v="Nathan Kyme"/>
    <s v="Winter Access Maintenance"/>
    <m/>
    <s v="VC7556-2019-017"/>
    <s v="929 OF"/>
    <m/>
    <m/>
    <m/>
    <s v="Approved"/>
    <m/>
    <m/>
    <s v="WAM Activities neys"/>
    <n v="6"/>
    <s v="C219-C235"/>
    <s v="Neys"/>
    <n v="0"/>
    <d v="2022-02-23T00:00:00"/>
    <m/>
    <s v="36"/>
    <d v="2022-02-24T00:00:00"/>
    <s v=""/>
    <s v=""/>
    <m/>
    <m/>
    <m/>
    <s v="Mike Lecocq"/>
    <s v="06"/>
    <s v="Corbiere and Sons Contracting1155220220217-5Light Truck - Pick up- After Jan 101243.75"/>
    <s v="Corbiere and Sons Contracting1155220220217-5Light Truck - Pick up- After Jan 101243.75INV #165"/>
    <s v="CZ - Winter Maintenance"/>
    <s v=""/>
    <x v="5"/>
  </r>
  <r>
    <x v="1"/>
    <n v="6"/>
    <n v="0"/>
    <n v="11552"/>
    <s v="20220217-5"/>
    <n v="53510611"/>
    <s v="Access"/>
    <n v="0"/>
    <s v="Grader - Cat 12 to 14 or equal- After Jan 10"/>
    <n v="126.98"/>
    <n v="10"/>
    <s v="Dynamic"/>
    <s v="0"/>
    <s v="0"/>
    <s v=""/>
    <s v=""/>
    <n v="1269.8"/>
    <n v="165.07400000000001"/>
    <n v="1434.8739999999998"/>
    <d v="2022-02-17T00:00:00"/>
    <n v="0"/>
    <x v="11"/>
    <d v="2022-03-14T00:00:00"/>
    <n v="178"/>
    <n v="0"/>
    <n v="0"/>
    <s v="Nathan Kyme"/>
    <s v="Winter Access Maintenance"/>
    <m/>
    <s v="VC7556-2019-017"/>
    <s v="929 OF"/>
    <m/>
    <m/>
    <m/>
    <s v="Approved"/>
    <m/>
    <m/>
    <s v="WAM Activities neys"/>
    <n v="6"/>
    <s v="C219-C235"/>
    <s v="Neys"/>
    <n v="0"/>
    <d v="2022-02-23T00:00:00"/>
    <m/>
    <s v="36"/>
    <d v="2022-02-24T00:00:00"/>
    <s v=""/>
    <s v=""/>
    <m/>
    <m/>
    <m/>
    <s v="Mike Lecocq"/>
    <s v="06"/>
    <s v="Corbiere and Sons Contracting1155220220217-5Grader - Cat 12 to 14 or equal- After Jan 10101269.8"/>
    <s v="Corbiere and Sons Contracting1155220220217-5Grader - Cat 12 to 14 or equal- After Jan 10101269.8INV #165"/>
    <s v="CZ - Winter Maintenance"/>
    <s v=""/>
    <x v="5"/>
  </r>
  <r>
    <x v="1"/>
    <n v="6"/>
    <n v="0"/>
    <n v="11550"/>
    <s v="20220217-3"/>
    <n v="53510611"/>
    <s v="Access"/>
    <n v="0"/>
    <s v="Operator - Principle - After Jan 10"/>
    <n v="75"/>
    <n v="11"/>
    <s v="HR"/>
    <s v=""/>
    <s v=""/>
    <s v="0"/>
    <s v="0"/>
    <n v="825"/>
    <n v="107.25"/>
    <n v="932.24999999999989"/>
    <d v="2022-02-17T00:00:00"/>
    <n v="0"/>
    <x v="11"/>
    <d v="2022-03-14T00:00:00"/>
    <n v="178"/>
    <n v="0"/>
    <n v="0"/>
    <s v="Nathan Kyme"/>
    <s v="Winter Access Maintenance"/>
    <m/>
    <s v="VC7556-2019-017"/>
    <s v="929 OF"/>
    <m/>
    <m/>
    <m/>
    <s v="Approved"/>
    <m/>
    <m/>
    <s v="WAM Activities Little Red Sucker Creek"/>
    <n v="6"/>
    <s v="C248-C256"/>
    <s v="Little Red Sucker Creek"/>
    <n v="0"/>
    <d v="2022-02-23T00:00:00"/>
    <m/>
    <s v="36"/>
    <d v="2022-02-24T00:00:00"/>
    <s v=""/>
    <s v=""/>
    <m/>
    <m/>
    <m/>
    <s v="Mike Lecocq"/>
    <s v="06"/>
    <s v="Corbiere and Sons Contracting1155020220217-3Operator - Principle - After Jan 1011825"/>
    <s v="Corbiere and Sons Contracting1155020220217-3Operator - Principle - After Jan 1011825INV #165"/>
    <s v="CZ - Winter Maintenance"/>
    <s v=""/>
    <x v="5"/>
  </r>
  <r>
    <x v="1"/>
    <n v="6"/>
    <n v="0"/>
    <n v="11550"/>
    <s v="20220217-3"/>
    <n v="53510611"/>
    <s v="Access"/>
    <n v="0"/>
    <s v="L.O.A."/>
    <n v="210"/>
    <n v="1"/>
    <s v="DAY"/>
    <s v=""/>
    <s v=""/>
    <s v="0"/>
    <s v="0"/>
    <n v="210"/>
    <n v="27.3"/>
    <n v="237.29999999999998"/>
    <d v="2022-02-17T00:00:00"/>
    <n v="0"/>
    <x v="11"/>
    <d v="2022-03-14T00:00:00"/>
    <n v="178"/>
    <n v="0"/>
    <n v="0"/>
    <s v="Nathan Kyme"/>
    <s v="Winter Access Maintenance"/>
    <m/>
    <s v="VC7556-2019-017"/>
    <s v="929 OF"/>
    <m/>
    <m/>
    <m/>
    <s v="Approved"/>
    <m/>
    <m/>
    <s v="WAM Activities Little Red Sucker Creek"/>
    <n v="6"/>
    <s v="C248-C256"/>
    <s v="Little Red Sucker Creek"/>
    <n v="0"/>
    <d v="2022-02-23T00:00:00"/>
    <m/>
    <s v="36"/>
    <d v="2022-02-24T00:00:00"/>
    <s v=""/>
    <s v=""/>
    <m/>
    <m/>
    <m/>
    <s v="Mike Lecocq"/>
    <s v="06"/>
    <s v="Corbiere and Sons Contracting1155020220217-3L.O.A.1210"/>
    <s v="Corbiere and Sons Contracting1155020220217-3L.O.A.1210INV #165"/>
    <s v="CZ - Winter Maintenance"/>
    <s v=""/>
    <x v="5"/>
  </r>
  <r>
    <x v="1"/>
    <n v="6"/>
    <n v="0"/>
    <n v="11550"/>
    <s v="20220217-3"/>
    <n v="53510611"/>
    <s v="Access"/>
    <n v="0"/>
    <s v="Light Truck - Pick up- After Jan 10"/>
    <n v="243.75"/>
    <n v="1"/>
    <s v="DAY"/>
    <s v="0"/>
    <s v="0"/>
    <s v=""/>
    <s v=""/>
    <n v="243.75"/>
    <n v="31.6875"/>
    <n v="275.4375"/>
    <d v="2022-02-17T00:00:00"/>
    <n v="0"/>
    <x v="11"/>
    <d v="2022-03-14T00:00:00"/>
    <n v="178"/>
    <n v="0"/>
    <n v="0"/>
    <s v="Nathan Kyme"/>
    <s v="Winter Access Maintenance"/>
    <m/>
    <s v="VC7556-2019-017"/>
    <s v="929 OF"/>
    <m/>
    <m/>
    <m/>
    <s v="Approved"/>
    <m/>
    <m/>
    <s v="WAM Activities Little Red Sucker Creek"/>
    <n v="6"/>
    <s v="C248-C256"/>
    <s v="Little Red Sucker Creek"/>
    <n v="0"/>
    <d v="2022-02-23T00:00:00"/>
    <m/>
    <s v="36"/>
    <d v="2022-02-24T00:00:00"/>
    <s v=""/>
    <s v=""/>
    <m/>
    <m/>
    <m/>
    <s v="Mike Lecocq"/>
    <s v="06"/>
    <s v="Corbiere and Sons Contracting1155020220217-3Light Truck - Pick up- After Jan 101243.75"/>
    <s v="Corbiere and Sons Contracting1155020220217-3Light Truck - Pick up- After Jan 101243.75INV #165"/>
    <s v="CZ - Winter Maintenance"/>
    <s v=""/>
    <x v="5"/>
  </r>
  <r>
    <x v="1"/>
    <n v="6"/>
    <n v="0"/>
    <n v="11550"/>
    <s v="20220217-3"/>
    <n v="53510611"/>
    <s v="Access"/>
    <n v="0"/>
    <s v="Grader - Cat 12 to 14 or equal- After Jan 10"/>
    <n v="126.98"/>
    <n v="10"/>
    <s v="Dynamic"/>
    <s v="0"/>
    <s v="0"/>
    <s v=""/>
    <s v=""/>
    <n v="1269.8"/>
    <n v="165.07400000000001"/>
    <n v="1434.8739999999998"/>
    <d v="2022-02-17T00:00:00"/>
    <n v="0"/>
    <x v="11"/>
    <d v="2022-03-14T00:00:00"/>
    <n v="178"/>
    <n v="0"/>
    <n v="0"/>
    <s v="Nathan Kyme"/>
    <s v="Winter Access Maintenance"/>
    <m/>
    <s v="VC7556-2019-017"/>
    <s v="929 OF"/>
    <m/>
    <m/>
    <m/>
    <s v="Approved"/>
    <m/>
    <m/>
    <s v="WAM Activities Little Red Sucker Creek"/>
    <n v="6"/>
    <s v="C248-C256"/>
    <s v="Little Red Sucker Creek"/>
    <n v="0"/>
    <d v="2022-02-23T00:00:00"/>
    <m/>
    <s v="36"/>
    <d v="2022-02-24T00:00:00"/>
    <s v=""/>
    <s v=""/>
    <m/>
    <m/>
    <m/>
    <s v="Mike Lecocq"/>
    <s v="06"/>
    <s v="Corbiere and Sons Contracting1155020220217-3Grader - Cat 12 to 14 or equal- After Jan 10101269.8"/>
    <s v="Corbiere and Sons Contracting1155020220217-3Grader - Cat 12 to 14 or equal- After Jan 10101269.8INV #165"/>
    <s v="CZ - Winter Maintenance"/>
    <s v=""/>
    <x v="5"/>
  </r>
  <r>
    <x v="1"/>
    <n v="6"/>
    <n v="0"/>
    <n v="11548"/>
    <s v="20220216-8"/>
    <n v="53510611"/>
    <s v="Access"/>
    <n v="0"/>
    <s v="Operator - Principle - After Jan 10"/>
    <n v="75"/>
    <n v="12"/>
    <s v="HR"/>
    <s v=""/>
    <s v=""/>
    <s v="75"/>
    <s v="0"/>
    <n v="900"/>
    <n v="117"/>
    <n v="1016.9999999999999"/>
    <d v="2022-02-16T00:00:00"/>
    <n v="0"/>
    <x v="11"/>
    <d v="2022-03-14T00:00:00"/>
    <n v="178"/>
    <n v="0"/>
    <n v="0"/>
    <s v="Nathan Kyme"/>
    <s v="Winter Access Maintenance"/>
    <m/>
    <s v="VC7556-2019-017"/>
    <s v="929 OF"/>
    <m/>
    <m/>
    <m/>
    <s v="Approved"/>
    <m/>
    <m/>
    <s v="WAM Activities"/>
    <n v="6"/>
    <s v="C268-D005"/>
    <s v="Peninsula"/>
    <n v="0"/>
    <d v="2022-02-23T00:00:00"/>
    <m/>
    <s v="36"/>
    <d v="2022-02-24T00:00:00"/>
    <s v=""/>
    <s v=""/>
    <m/>
    <m/>
    <m/>
    <s v="Mike Lecocq"/>
    <s v="06"/>
    <s v="Corbiere and Sons Contracting1154820220216-8Operator - Principle - After Jan 1012900"/>
    <s v="Corbiere and Sons Contracting1154820220216-8Operator - Principle - After Jan 1012900INV #165"/>
    <s v="CZ - Winter Maintenance"/>
    <s v=""/>
    <x v="5"/>
  </r>
  <r>
    <x v="1"/>
    <n v="6"/>
    <n v="0"/>
    <n v="11548"/>
    <s v="20220216-8"/>
    <n v="53510611"/>
    <s v="Access"/>
    <n v="0"/>
    <s v="L.O.A."/>
    <n v="210"/>
    <n v="1"/>
    <s v="DAY"/>
    <s v=""/>
    <s v=""/>
    <s v="0"/>
    <s v="0"/>
    <n v="210"/>
    <n v="27.3"/>
    <n v="237.29999999999998"/>
    <d v="2022-02-16T00:00:00"/>
    <n v="0"/>
    <x v="11"/>
    <d v="2022-03-14T00:00:00"/>
    <n v="178"/>
    <n v="0"/>
    <n v="0"/>
    <s v="Nathan Kyme"/>
    <s v="Winter Access Maintenance"/>
    <m/>
    <s v="VC7556-2019-017"/>
    <s v="929 OF"/>
    <m/>
    <m/>
    <m/>
    <s v="Approved"/>
    <m/>
    <m/>
    <s v="WAM Activities"/>
    <n v="6"/>
    <s v="C268-D005"/>
    <s v="Peninsula"/>
    <n v="0"/>
    <d v="2022-02-23T00:00:00"/>
    <m/>
    <s v="36"/>
    <d v="2022-02-24T00:00:00"/>
    <s v=""/>
    <s v=""/>
    <m/>
    <m/>
    <m/>
    <s v="Mike Lecocq"/>
    <s v="06"/>
    <s v="Corbiere and Sons Contracting1154820220216-8L.O.A.1210"/>
    <s v="Corbiere and Sons Contracting1154820220216-8L.O.A.1210INV #165"/>
    <s v="CZ - Winter Maintenance"/>
    <s v=""/>
    <x v="5"/>
  </r>
  <r>
    <x v="1"/>
    <n v="6"/>
    <n v="0"/>
    <n v="11548"/>
    <s v="20220216-8"/>
    <n v="53510611"/>
    <s v="Access"/>
    <n v="0"/>
    <s v="Pickup w/ plow and sander"/>
    <n v="80"/>
    <n v="12"/>
    <m/>
    <s v="0"/>
    <s v="0"/>
    <s v=""/>
    <s v=""/>
    <n v="960"/>
    <n v="124.80000000000001"/>
    <n v="1084.8"/>
    <d v="2022-02-16T00:00:00"/>
    <n v="0"/>
    <x v="11"/>
    <d v="2022-03-14T00:00:00"/>
    <n v="178"/>
    <n v="0"/>
    <n v="0"/>
    <s v="Nathan Kyme"/>
    <s v="Winter Access Maintenance"/>
    <m/>
    <s v="VC7556-2019-017"/>
    <s v="929 OF"/>
    <m/>
    <m/>
    <m/>
    <s v="Approved"/>
    <m/>
    <m/>
    <s v="WAM Activities"/>
    <n v="6"/>
    <s v="C268-D005"/>
    <s v="Peninsula"/>
    <n v="0"/>
    <d v="2022-02-23T00:00:00"/>
    <m/>
    <s v="36"/>
    <d v="2022-02-24T00:00:00"/>
    <s v=""/>
    <s v=""/>
    <m/>
    <m/>
    <m/>
    <s v="Mike Lecocq"/>
    <s v="06"/>
    <s v="Corbiere and Sons Contracting1154820220216-8Pickup w/ plow and sander12960"/>
    <s v="Corbiere and Sons Contracting1154820220216-8Pickup w/ plow and sander12960INV #165"/>
    <s v="CZ - Winter Maintenance"/>
    <s v=""/>
    <x v="5"/>
  </r>
  <r>
    <x v="1"/>
    <n v="6"/>
    <n v="0"/>
    <n v="11547"/>
    <s v="20220216-7"/>
    <n v="53510611"/>
    <s v="Access"/>
    <n v="0"/>
    <s v="Operator - Principle - After Jan 10"/>
    <n v="75"/>
    <n v="12"/>
    <s v="HR"/>
    <s v=""/>
    <s v=""/>
    <s v="0"/>
    <s v="0"/>
    <n v="900"/>
    <n v="117"/>
    <n v="1016.9999999999999"/>
    <d v="2022-02-16T00:00:00"/>
    <n v="0"/>
    <x v="11"/>
    <d v="2022-03-14T00:00:00"/>
    <n v="178"/>
    <n v="0"/>
    <n v="0"/>
    <s v="Nathan Kyme"/>
    <s v="Winter Access Maintenance"/>
    <m/>
    <s v="VC7556-2019-017"/>
    <s v="929 OF"/>
    <m/>
    <m/>
    <m/>
    <s v="Approved"/>
    <m/>
    <m/>
    <s v="WAM Activities"/>
    <n v="6"/>
    <s v="C158-C170"/>
    <s v="Santoy Lake"/>
    <n v="0"/>
    <d v="2022-02-23T00:00:00"/>
    <m/>
    <s v="36"/>
    <d v="2022-02-24T00:00:00"/>
    <s v=""/>
    <s v=""/>
    <m/>
    <m/>
    <m/>
    <s v="Mike Lecocq"/>
    <s v="06"/>
    <s v="Corbiere and Sons Contracting1154720220216-7Operator - Principle - After Jan 1012900"/>
    <s v="Corbiere and Sons Contracting1154720220216-7Operator - Principle - After Jan 1012900INV #165"/>
    <s v="CZ - Winter Maintenance"/>
    <s v=""/>
    <x v="5"/>
  </r>
  <r>
    <x v="1"/>
    <n v="6"/>
    <n v="0"/>
    <n v="11547"/>
    <s v="20220216-7"/>
    <n v="53510611"/>
    <s v="Access"/>
    <n v="0"/>
    <s v="Light Truck - Pick up- After Jan 10"/>
    <n v="243.75"/>
    <n v="1"/>
    <s v="DAY"/>
    <s v="182.81"/>
    <s v="0"/>
    <s v=""/>
    <s v=""/>
    <n v="243.75"/>
    <n v="31.6875"/>
    <n v="275.4375"/>
    <d v="2022-02-16T00:00:00"/>
    <n v="0"/>
    <x v="11"/>
    <d v="2022-03-14T00:00:00"/>
    <n v="178"/>
    <n v="0"/>
    <n v="0"/>
    <s v="Nathan Kyme"/>
    <s v="Winter Access Maintenance"/>
    <m/>
    <s v="VC7556-2019-017"/>
    <s v="929 OF"/>
    <m/>
    <m/>
    <m/>
    <s v="Approved"/>
    <m/>
    <m/>
    <s v="WAM Activities"/>
    <n v="6"/>
    <s v="C158-C170"/>
    <s v="Santoy Lake"/>
    <n v="0"/>
    <d v="2022-02-23T00:00:00"/>
    <m/>
    <s v="36"/>
    <d v="2022-02-24T00:00:00"/>
    <s v=""/>
    <s v=""/>
    <m/>
    <m/>
    <m/>
    <s v="Mike Lecocq"/>
    <s v="06"/>
    <s v="Corbiere and Sons Contracting1154720220216-7Light Truck - Pick up- After Jan 101243.75"/>
    <s v="Corbiere and Sons Contracting1154720220216-7Light Truck - Pick up- After Jan 101243.75INV #165"/>
    <s v="CZ - Winter Maintenance"/>
    <s v=""/>
    <x v="5"/>
  </r>
  <r>
    <x v="1"/>
    <n v="6"/>
    <n v="0"/>
    <n v="11547"/>
    <s v="20220216-7"/>
    <n v="53510611"/>
    <s v="Access"/>
    <n v="0"/>
    <s v="Dozer D6 or equal- After Jan 10"/>
    <n v="131.47999999999999"/>
    <n v="8"/>
    <s v="Dynamic"/>
    <s v="0"/>
    <s v="0"/>
    <s v=""/>
    <s v=""/>
    <n v="1051.8399999999999"/>
    <n v="136.73919999999998"/>
    <n v="1188.5791999999999"/>
    <d v="2022-02-16T00:00:00"/>
    <n v="0"/>
    <x v="11"/>
    <d v="2022-03-14T00:00:00"/>
    <n v="178"/>
    <n v="0"/>
    <n v="0"/>
    <s v="Nathan Kyme"/>
    <s v="Winter Access Maintenance"/>
    <m/>
    <s v="VC7556-2019-017"/>
    <s v="929 OF"/>
    <m/>
    <m/>
    <m/>
    <s v="Approved"/>
    <m/>
    <m/>
    <s v="WAM Activities"/>
    <n v="6"/>
    <s v="C158-C170"/>
    <s v="Santoy Lake"/>
    <n v="0"/>
    <d v="2022-02-23T00:00:00"/>
    <m/>
    <s v="36"/>
    <d v="2022-02-24T00:00:00"/>
    <s v=""/>
    <s v=""/>
    <m/>
    <m/>
    <m/>
    <s v="Mike Lecocq"/>
    <s v="06"/>
    <s v="Corbiere and Sons Contracting1154720220216-7Dozer D6 or equal- After Jan 1081051.84"/>
    <s v="Corbiere and Sons Contracting1154720220216-7Dozer D6 or equal- After Jan 1081051.84INV #165"/>
    <s v="CZ - Winter Maintenance"/>
    <s v=""/>
    <x v="5"/>
  </r>
  <r>
    <x v="1"/>
    <n v="6"/>
    <n v="0"/>
    <n v="11546"/>
    <s v="20220216-6"/>
    <n v="53510611"/>
    <s v="Access"/>
    <n v="0"/>
    <s v="Operator - Intermdiate  - After Jan 10"/>
    <n v="70"/>
    <n v="12"/>
    <s v="HR"/>
    <s v=""/>
    <s v=""/>
    <s v="70"/>
    <s v="0"/>
    <n v="840"/>
    <n v="109.2"/>
    <n v="949.19999999999993"/>
    <d v="2022-02-16T00:00:00"/>
    <n v="0"/>
    <x v="11"/>
    <d v="2022-03-14T00:00:00"/>
    <n v="178"/>
    <n v="0"/>
    <n v="0"/>
    <s v="Nathan Kyme"/>
    <s v="Winter Access Maintenance"/>
    <m/>
    <s v="VC7556-2019-017"/>
    <s v="929 OF"/>
    <m/>
    <m/>
    <m/>
    <s v="Approved"/>
    <m/>
    <m/>
    <s v="WAM Activities"/>
    <n v="6"/>
    <s v="C171-C185"/>
    <s v="Prairie River"/>
    <n v="0"/>
    <d v="2022-02-23T00:00:00"/>
    <m/>
    <s v="36"/>
    <d v="2022-02-24T00:00:00"/>
    <s v=""/>
    <s v=""/>
    <m/>
    <m/>
    <m/>
    <s v="Mike Lecocq"/>
    <s v="06"/>
    <s v="Corbiere and Sons Contracting1154620220216-6Operator - Intermdiate  - After Jan 1012840"/>
    <s v="Corbiere and Sons Contracting1154620220216-6Operator - Intermdiate  - After Jan 1012840INV #165"/>
    <s v="CZ - Winter Maintenance"/>
    <s v=""/>
    <x v="5"/>
  </r>
  <r>
    <x v="1"/>
    <n v="6"/>
    <n v="0"/>
    <n v="11546"/>
    <s v="20220216-6"/>
    <n v="53510611"/>
    <s v="Access"/>
    <n v="0"/>
    <s v="L.O.A."/>
    <n v="210"/>
    <n v="1"/>
    <s v="DAY"/>
    <s v=""/>
    <s v=""/>
    <m/>
    <s v="0"/>
    <n v="210"/>
    <n v="27.3"/>
    <n v="237.29999999999998"/>
    <d v="2022-02-16T00:00:00"/>
    <n v="0"/>
    <x v="11"/>
    <d v="2022-03-14T00:00:00"/>
    <n v="178"/>
    <n v="0"/>
    <n v="0"/>
    <s v="Nathan Kyme"/>
    <s v="Winter Access Maintenance"/>
    <m/>
    <s v="VC7556-2019-017"/>
    <s v="929 OF"/>
    <m/>
    <m/>
    <m/>
    <s v="Approved"/>
    <m/>
    <m/>
    <s v="WAM Activities"/>
    <n v="6"/>
    <s v="C171-C185"/>
    <s v="Prairie River"/>
    <n v="0"/>
    <d v="2022-02-23T00:00:00"/>
    <m/>
    <s v="36"/>
    <d v="2022-02-24T00:00:00"/>
    <s v=""/>
    <s v=""/>
    <m/>
    <m/>
    <m/>
    <s v="Mike Lecocq"/>
    <s v="06"/>
    <s v="Corbiere and Sons Contracting1154620220216-6L.O.A.1210"/>
    <s v="Corbiere and Sons Contracting1154620220216-6L.O.A.1210INV #165"/>
    <s v="CZ - Winter Maintenance"/>
    <s v=""/>
    <x v="5"/>
  </r>
  <r>
    <x v="1"/>
    <n v="6"/>
    <n v="0"/>
    <n v="11546"/>
    <s v="20220216-6"/>
    <n v="53510611"/>
    <s v="Access"/>
    <n v="0"/>
    <s v="Pickup w/ plow and sander"/>
    <n v="80"/>
    <n v="7"/>
    <m/>
    <s v="0"/>
    <s v="0"/>
    <s v=""/>
    <s v=""/>
    <n v="560"/>
    <n v="72.8"/>
    <n v="632.79999999999995"/>
    <d v="2022-02-16T00:00:00"/>
    <n v="0"/>
    <x v="11"/>
    <d v="2022-03-14T00:00:00"/>
    <n v="178"/>
    <n v="0"/>
    <n v="0"/>
    <s v="Nathan Kyme"/>
    <s v="Winter Access Maintenance"/>
    <m/>
    <s v="VC7556-2019-017"/>
    <s v="929 OF"/>
    <m/>
    <m/>
    <m/>
    <s v="Approved"/>
    <m/>
    <m/>
    <s v="WAM Activities"/>
    <n v="6"/>
    <s v="C171-C185"/>
    <s v="Prairie River"/>
    <n v="0"/>
    <d v="2022-02-23T00:00:00"/>
    <m/>
    <s v="36"/>
    <d v="2022-02-24T00:00:00"/>
    <s v=""/>
    <s v=""/>
    <m/>
    <m/>
    <m/>
    <s v="Mike Lecocq"/>
    <s v="06"/>
    <s v="Corbiere and Sons Contracting1154620220216-6Pickup w/ plow and sander7560"/>
    <s v="Corbiere and Sons Contracting1154620220216-6Pickup w/ plow and sander7560INV #165"/>
    <s v="CZ - Winter Maintenance"/>
    <s v=""/>
    <x v="5"/>
  </r>
  <r>
    <x v="1"/>
    <n v="6"/>
    <n v="0"/>
    <n v="11545"/>
    <s v="20220216-5"/>
    <n v="53510611"/>
    <s v="Access"/>
    <n v="0"/>
    <s v="Operator - Principle - After Jan 10"/>
    <n v="75"/>
    <n v="12"/>
    <s v="HR"/>
    <s v=""/>
    <s v=""/>
    <s v="0"/>
    <s v="0"/>
    <n v="900"/>
    <n v="117"/>
    <n v="1016.9999999999999"/>
    <d v="2022-02-16T00:00:00"/>
    <n v="0"/>
    <x v="11"/>
    <d v="2022-03-14T00:00:00"/>
    <n v="178"/>
    <n v="0"/>
    <n v="0"/>
    <s v="Nathan Kyme"/>
    <s v="Winter Access Maintenance"/>
    <m/>
    <s v="VC7556-2019-017"/>
    <s v="929 OF"/>
    <m/>
    <m/>
    <m/>
    <s v="Approved"/>
    <m/>
    <m/>
    <s v="WAM Activities Neys"/>
    <n v="6"/>
    <s v="C219-C235"/>
    <s v="Neys"/>
    <n v="0"/>
    <d v="2022-02-23T00:00:00"/>
    <m/>
    <s v="36"/>
    <d v="2022-02-24T00:00:00"/>
    <s v=""/>
    <s v=""/>
    <m/>
    <m/>
    <m/>
    <s v="Mike Lecocq"/>
    <s v="06"/>
    <s v="Corbiere and Sons Contracting1154520220216-5Operator - Principle - After Jan 1012900"/>
    <s v="Corbiere and Sons Contracting1154520220216-5Operator - Principle - After Jan 1012900INV #165"/>
    <s v="CZ - Winter Maintenance"/>
    <s v=""/>
    <x v="5"/>
  </r>
  <r>
    <x v="1"/>
    <n v="6"/>
    <n v="0"/>
    <n v="11545"/>
    <s v="20220216-5"/>
    <n v="53510611"/>
    <s v="Access"/>
    <n v="0"/>
    <s v="L.O.A."/>
    <n v="210"/>
    <n v="1"/>
    <s v="DAY"/>
    <s v=""/>
    <s v=""/>
    <s v="0"/>
    <s v="0"/>
    <n v="210"/>
    <n v="27.3"/>
    <n v="237.29999999999998"/>
    <d v="2022-02-16T00:00:00"/>
    <n v="0"/>
    <x v="11"/>
    <d v="2022-03-14T00:00:00"/>
    <n v="178"/>
    <n v="0"/>
    <n v="0"/>
    <s v="Nathan Kyme"/>
    <s v="Winter Access Maintenance"/>
    <m/>
    <s v="VC7556-2019-017"/>
    <s v="929 OF"/>
    <m/>
    <m/>
    <m/>
    <s v="Approved"/>
    <m/>
    <m/>
    <s v="WAM Activities Neys"/>
    <n v="6"/>
    <s v="C219-C235"/>
    <s v="Neys"/>
    <n v="0"/>
    <d v="2022-02-23T00:00:00"/>
    <m/>
    <s v="36"/>
    <d v="2022-02-24T00:00:00"/>
    <s v=""/>
    <s v=""/>
    <m/>
    <m/>
    <m/>
    <s v="Mike Lecocq"/>
    <s v="06"/>
    <s v="Corbiere and Sons Contracting1154520220216-5L.O.A.1210"/>
    <s v="Corbiere and Sons Contracting1154520220216-5L.O.A.1210INV #165"/>
    <s v="CZ - Winter Maintenance"/>
    <s v=""/>
    <x v="5"/>
  </r>
  <r>
    <x v="1"/>
    <n v="6"/>
    <n v="0"/>
    <n v="11545"/>
    <s v="20220216-5"/>
    <n v="53510611"/>
    <s v="Access"/>
    <n v="0"/>
    <s v="Light Truck - Pick up- After Jan 10"/>
    <n v="243.75"/>
    <n v="1"/>
    <s v="DAY"/>
    <s v="0"/>
    <s v="0"/>
    <s v=""/>
    <s v=""/>
    <n v="243.75"/>
    <n v="31.6875"/>
    <n v="275.4375"/>
    <d v="2022-02-16T00:00:00"/>
    <n v="0"/>
    <x v="11"/>
    <d v="2022-03-14T00:00:00"/>
    <n v="178"/>
    <n v="0"/>
    <n v="0"/>
    <s v="Nathan Kyme"/>
    <s v="Winter Access Maintenance"/>
    <m/>
    <s v="VC7556-2019-017"/>
    <s v="929 OF"/>
    <m/>
    <m/>
    <m/>
    <s v="Approved"/>
    <m/>
    <m/>
    <s v="WAM Activities Neys"/>
    <n v="6"/>
    <s v="C219-C235"/>
    <s v="Neys"/>
    <n v="0"/>
    <d v="2022-02-23T00:00:00"/>
    <m/>
    <s v="36"/>
    <d v="2022-02-24T00:00:00"/>
    <s v=""/>
    <s v=""/>
    <m/>
    <m/>
    <m/>
    <s v="Mike Lecocq"/>
    <s v="06"/>
    <s v="Corbiere and Sons Contracting1154520220216-5Light Truck - Pick up- After Jan 101243.75"/>
    <s v="Corbiere and Sons Contracting1154520220216-5Light Truck - Pick up- After Jan 101243.75INV #165"/>
    <s v="CZ - Winter Maintenance"/>
    <s v=""/>
    <x v="5"/>
  </r>
  <r>
    <x v="1"/>
    <n v="6"/>
    <n v="0"/>
    <n v="11545"/>
    <s v="20220216-5"/>
    <n v="53510611"/>
    <s v="Access"/>
    <n v="0"/>
    <s v="Grader - Cat 12 to 14 or equal- After Jan 10"/>
    <n v="126.98"/>
    <n v="11"/>
    <s v="Dynamic"/>
    <s v="0"/>
    <s v="0"/>
    <s v=""/>
    <s v=""/>
    <n v="1396.78"/>
    <n v="181.5814"/>
    <n v="1578.3613999999998"/>
    <d v="2022-02-16T00:00:00"/>
    <n v="0"/>
    <x v="11"/>
    <d v="2022-03-14T00:00:00"/>
    <n v="178"/>
    <n v="0"/>
    <n v="0"/>
    <s v="Nathan Kyme"/>
    <s v="Winter Access Maintenance"/>
    <m/>
    <s v="VC7556-2019-017"/>
    <s v="929 OF"/>
    <m/>
    <m/>
    <m/>
    <s v="Approved"/>
    <m/>
    <m/>
    <s v="WAM Activities Neys"/>
    <n v="6"/>
    <s v="C219-C235"/>
    <s v="Neys"/>
    <n v="0"/>
    <d v="2022-02-23T00:00:00"/>
    <m/>
    <s v="36"/>
    <d v="2022-02-24T00:00:00"/>
    <s v=""/>
    <s v=""/>
    <m/>
    <m/>
    <m/>
    <s v="Mike Lecocq"/>
    <s v="06"/>
    <s v="Corbiere and Sons Contracting1154520220216-5Grader - Cat 12 to 14 or equal- After Jan 10111396.78"/>
    <s v="Corbiere and Sons Contracting1154520220216-5Grader - Cat 12 to 14 or equal- After Jan 10111396.78INV #165"/>
    <s v="CZ - Winter Maintenance"/>
    <s v=""/>
    <x v="5"/>
  </r>
  <r>
    <x v="1"/>
    <n v="6"/>
    <n v="0"/>
    <n v="11544"/>
    <s v="20220216-4"/>
    <n v="53510611"/>
    <s v="Access"/>
    <n v="0"/>
    <s v="Operator - Principle - After Jan 10"/>
    <n v="75"/>
    <n v="12"/>
    <s v="HR"/>
    <s v=""/>
    <s v=""/>
    <s v="0"/>
    <s v="0"/>
    <n v="900"/>
    <n v="117"/>
    <n v="1016.9999999999999"/>
    <d v="2022-02-16T00:00:00"/>
    <n v="0"/>
    <x v="11"/>
    <d v="2022-03-14T00:00:00"/>
    <n v="178"/>
    <n v="0"/>
    <n v="0"/>
    <s v="Nathan Kyme"/>
    <s v="Winter Access Maintenance"/>
    <m/>
    <s v="VC7556-2019-017"/>
    <s v="929 OF"/>
    <m/>
    <m/>
    <m/>
    <s v="Approved"/>
    <m/>
    <m/>
    <s v="WAM Activities Del Lake"/>
    <n v="6"/>
    <s v="C186-C195"/>
    <s v="Del Lake"/>
    <n v="0"/>
    <d v="2022-02-23T00:00:00"/>
    <m/>
    <s v="36"/>
    <d v="2022-02-24T00:00:00"/>
    <s v=""/>
    <s v=""/>
    <m/>
    <m/>
    <m/>
    <s v="Mike Lecocq"/>
    <s v="06"/>
    <s v="Corbiere and Sons Contracting1154420220216-4Operator - Principle - After Jan 1012900"/>
    <s v="Corbiere and Sons Contracting1154420220216-4Operator - Principle - After Jan 1012900INV #165"/>
    <s v="CZ - Winter Maintenance"/>
    <s v=""/>
    <x v="5"/>
  </r>
  <r>
    <x v="1"/>
    <n v="6"/>
    <n v="0"/>
    <n v="11544"/>
    <s v="20220216-4"/>
    <n v="53510611"/>
    <s v="Access"/>
    <n v="0"/>
    <s v="L.O.A."/>
    <n v="210"/>
    <n v="1"/>
    <s v="DAY"/>
    <s v=""/>
    <s v=""/>
    <s v="0"/>
    <s v="0"/>
    <n v="210"/>
    <n v="27.3"/>
    <n v="237.29999999999998"/>
    <d v="2022-02-16T00:00:00"/>
    <n v="0"/>
    <x v="11"/>
    <d v="2022-03-14T00:00:00"/>
    <n v="178"/>
    <n v="0"/>
    <n v="0"/>
    <s v="Nathan Kyme"/>
    <s v="Winter Access Maintenance"/>
    <m/>
    <s v="VC7556-2019-017"/>
    <s v="929 OF"/>
    <m/>
    <m/>
    <m/>
    <s v="Approved"/>
    <m/>
    <m/>
    <s v="WAM Activities Del Lake"/>
    <n v="6"/>
    <s v="C186-C195"/>
    <s v="Del Lake"/>
    <n v="0"/>
    <d v="2022-02-23T00:00:00"/>
    <m/>
    <s v="36"/>
    <d v="2022-02-24T00:00:00"/>
    <s v=""/>
    <s v=""/>
    <m/>
    <m/>
    <m/>
    <s v="Mike Lecocq"/>
    <s v="06"/>
    <s v="Corbiere and Sons Contracting1154420220216-4L.O.A.1210"/>
    <s v="Corbiere and Sons Contracting1154420220216-4L.O.A.1210INV #165"/>
    <s v="CZ - Winter Maintenance"/>
    <s v=""/>
    <x v="5"/>
  </r>
  <r>
    <x v="1"/>
    <n v="6"/>
    <n v="0"/>
    <n v="11544"/>
    <s v="20220216-4"/>
    <n v="53510611"/>
    <s v="Access"/>
    <n v="0"/>
    <s v="Light Truck - Pick up- After Jan 10"/>
    <n v="243.75"/>
    <n v="1"/>
    <s v="DAY"/>
    <s v="0"/>
    <s v="0"/>
    <s v=""/>
    <s v=""/>
    <n v="243.75"/>
    <n v="31.6875"/>
    <n v="275.4375"/>
    <d v="2022-02-16T00:00:00"/>
    <n v="0"/>
    <x v="11"/>
    <d v="2022-03-14T00:00:00"/>
    <n v="178"/>
    <n v="0"/>
    <n v="0"/>
    <s v="Nathan Kyme"/>
    <s v="Winter Access Maintenance"/>
    <m/>
    <s v="VC7556-2019-017"/>
    <s v="929 OF"/>
    <m/>
    <m/>
    <m/>
    <s v="Approved"/>
    <m/>
    <m/>
    <s v="WAM Activities Del Lake"/>
    <n v="6"/>
    <s v="C186-C195"/>
    <s v="Del Lake"/>
    <n v="0"/>
    <d v="2022-02-23T00:00:00"/>
    <m/>
    <s v="36"/>
    <d v="2022-02-24T00:00:00"/>
    <s v=""/>
    <s v=""/>
    <m/>
    <m/>
    <m/>
    <s v="Mike Lecocq"/>
    <s v="06"/>
    <s v="Corbiere and Sons Contracting1154420220216-4Light Truck - Pick up- After Jan 101243.75"/>
    <s v="Corbiere and Sons Contracting1154420220216-4Light Truck - Pick up- After Jan 101243.75INV #165"/>
    <s v="CZ - Winter Maintenance"/>
    <s v=""/>
    <x v="5"/>
  </r>
  <r>
    <x v="1"/>
    <n v="6"/>
    <n v="0"/>
    <n v="11544"/>
    <s v="20220216-4"/>
    <n v="53510611"/>
    <s v="Access"/>
    <n v="0"/>
    <s v="Grader - Cat 12 to 14 or equal- After Jan 10"/>
    <n v="126.98"/>
    <n v="8.5"/>
    <s v="Dynamic"/>
    <s v="0"/>
    <s v="0"/>
    <s v=""/>
    <s v=""/>
    <n v="1079.33"/>
    <n v="140.31289999999998"/>
    <n v="1219.6428999999998"/>
    <d v="2022-02-16T00:00:00"/>
    <n v="0"/>
    <x v="11"/>
    <d v="2022-03-14T00:00:00"/>
    <n v="178"/>
    <n v="0"/>
    <n v="0"/>
    <s v="Nathan Kyme"/>
    <s v="Winter Access Maintenance"/>
    <m/>
    <s v="VC7556-2019-017"/>
    <s v="929 OF"/>
    <m/>
    <m/>
    <m/>
    <s v="Approved"/>
    <m/>
    <m/>
    <s v="WAM Activities Del Lake"/>
    <n v="6"/>
    <s v="C186-C195"/>
    <s v="Del Lake"/>
    <n v="0"/>
    <d v="2022-02-23T00:00:00"/>
    <m/>
    <s v="36"/>
    <d v="2022-02-24T00:00:00"/>
    <s v=""/>
    <s v=""/>
    <m/>
    <m/>
    <m/>
    <s v="Mike Lecocq"/>
    <s v="06"/>
    <s v="Corbiere and Sons Contracting1154420220216-4Grader - Cat 12 to 14 or equal- After Jan 108.51079.33"/>
    <s v="Corbiere and Sons Contracting1154420220216-4Grader - Cat 12 to 14 or equal- After Jan 108.51079.33INV #165"/>
    <s v="CZ - Winter Maintenance"/>
    <s v=""/>
    <x v="5"/>
  </r>
  <r>
    <x v="1"/>
    <n v="6"/>
    <n v="0"/>
    <n v="11543"/>
    <s v="20220216-3"/>
    <n v="53510611"/>
    <s v="Access"/>
    <n v="0"/>
    <s v="Operator - Principle - After Jan 10"/>
    <n v="75"/>
    <n v="12"/>
    <s v="HR"/>
    <s v=""/>
    <s v=""/>
    <s v="0"/>
    <s v="0"/>
    <n v="900"/>
    <n v="117"/>
    <n v="1016.9999999999999"/>
    <d v="2022-02-16T00:00:00"/>
    <n v="0"/>
    <x v="11"/>
    <d v="2022-03-14T00:00:00"/>
    <n v="178"/>
    <n v="0"/>
    <n v="0"/>
    <s v="Nathan Kyme"/>
    <s v="Winter Access Maintenance"/>
    <m/>
    <s v="VC7556-2019-017"/>
    <s v="929 OF"/>
    <m/>
    <m/>
    <m/>
    <s v="Approved"/>
    <m/>
    <m/>
    <s v="WAM Activities Little Red Sucker Creek"/>
    <n v="6"/>
    <s v="C248-C257"/>
    <s v="Little Red Sucker Creek"/>
    <n v="0"/>
    <d v="2022-02-23T00:00:00"/>
    <m/>
    <s v="36"/>
    <d v="2022-02-24T00:00:00"/>
    <s v=""/>
    <s v=""/>
    <m/>
    <m/>
    <m/>
    <s v="Mike Lecocq"/>
    <s v="06"/>
    <s v="Corbiere and Sons Contracting1154320220216-3Operator - Principle - After Jan 1012900"/>
    <s v="Corbiere and Sons Contracting1154320220216-3Operator - Principle - After Jan 1012900INV #165"/>
    <s v="CZ - Winter Maintenance"/>
    <s v=""/>
    <x v="5"/>
  </r>
  <r>
    <x v="1"/>
    <n v="6"/>
    <n v="0"/>
    <n v="11543"/>
    <s v="20220216-3"/>
    <n v="53510611"/>
    <s v="Access"/>
    <n v="0"/>
    <s v="L.O.A."/>
    <n v="210"/>
    <n v="1"/>
    <s v="DAY"/>
    <s v=""/>
    <s v=""/>
    <s v="0"/>
    <s v="0"/>
    <n v="210"/>
    <n v="27.3"/>
    <n v="237.29999999999998"/>
    <d v="2022-02-16T00:00:00"/>
    <n v="0"/>
    <x v="11"/>
    <d v="2022-03-14T00:00:00"/>
    <n v="178"/>
    <n v="0"/>
    <n v="0"/>
    <s v="Nathan Kyme"/>
    <s v="Winter Access Maintenance"/>
    <m/>
    <s v="VC7556-2019-017"/>
    <s v="929 OF"/>
    <m/>
    <m/>
    <m/>
    <s v="Approved"/>
    <m/>
    <m/>
    <s v="WAM Activities Little Red Sucker Creek"/>
    <n v="6"/>
    <s v="C248-C257"/>
    <s v="Little Red Sucker Creek"/>
    <n v="0"/>
    <d v="2022-02-23T00:00:00"/>
    <m/>
    <s v="36"/>
    <d v="2022-02-24T00:00:00"/>
    <s v=""/>
    <s v=""/>
    <m/>
    <m/>
    <m/>
    <s v="Mike Lecocq"/>
    <s v="06"/>
    <s v="Corbiere and Sons Contracting1154320220216-3L.O.A.1210"/>
    <s v="Corbiere and Sons Contracting1154320220216-3L.O.A.1210INV #165"/>
    <s v="CZ - Winter Maintenance"/>
    <s v=""/>
    <x v="5"/>
  </r>
  <r>
    <x v="1"/>
    <n v="6"/>
    <n v="0"/>
    <n v="11543"/>
    <s v="20220216-3"/>
    <n v="53510611"/>
    <s v="Access"/>
    <n v="0"/>
    <s v="Light Truck - Pick up- After Jan 10"/>
    <n v="243.75"/>
    <n v="1"/>
    <s v="DAY"/>
    <s v="0"/>
    <s v="0"/>
    <s v=""/>
    <s v=""/>
    <n v="243.75"/>
    <n v="31.6875"/>
    <n v="275.4375"/>
    <d v="2022-02-16T00:00:00"/>
    <n v="0"/>
    <x v="11"/>
    <d v="2022-03-14T00:00:00"/>
    <n v="178"/>
    <n v="0"/>
    <n v="0"/>
    <s v="Nathan Kyme"/>
    <s v="Winter Access Maintenance"/>
    <m/>
    <s v="VC7556-2019-017"/>
    <s v="929 OF"/>
    <m/>
    <m/>
    <m/>
    <s v="Approved"/>
    <m/>
    <m/>
    <s v="WAM Activities Little Red Sucker Creek"/>
    <n v="6"/>
    <s v="C248-C257"/>
    <s v="Little Red Sucker Creek"/>
    <n v="0"/>
    <d v="2022-02-23T00:00:00"/>
    <m/>
    <s v="36"/>
    <d v="2022-02-24T00:00:00"/>
    <s v=""/>
    <s v=""/>
    <m/>
    <m/>
    <m/>
    <s v="Mike Lecocq"/>
    <s v="06"/>
    <s v="Corbiere and Sons Contracting1154320220216-3Light Truck - Pick up- After Jan 101243.75"/>
    <s v="Corbiere and Sons Contracting1154320220216-3Light Truck - Pick up- After Jan 101243.75INV #165"/>
    <s v="CZ - Winter Maintenance"/>
    <s v=""/>
    <x v="5"/>
  </r>
  <r>
    <x v="1"/>
    <n v="6"/>
    <n v="0"/>
    <n v="11543"/>
    <s v="20220216-3"/>
    <n v="53510611"/>
    <s v="Access"/>
    <n v="0"/>
    <s v="Grader - Cat 12 to 14 or equal- After Jan 10"/>
    <n v="126.98"/>
    <n v="11"/>
    <s v="Dynamic"/>
    <s v="0"/>
    <s v="0"/>
    <s v=""/>
    <s v=""/>
    <n v="1396.78"/>
    <n v="181.5814"/>
    <n v="1578.3613999999998"/>
    <d v="2022-02-16T00:00:00"/>
    <n v="0"/>
    <x v="11"/>
    <d v="2022-03-14T00:00:00"/>
    <n v="178"/>
    <n v="0"/>
    <n v="0"/>
    <s v="Nathan Kyme"/>
    <s v="Winter Access Maintenance"/>
    <m/>
    <s v="VC7556-2019-017"/>
    <s v="929 OF"/>
    <m/>
    <m/>
    <m/>
    <s v="Approved"/>
    <m/>
    <m/>
    <s v="WAM Activities Little Red Sucker Creek"/>
    <n v="6"/>
    <s v="C248-C257"/>
    <s v="Little Red Sucker Creek"/>
    <n v="0"/>
    <d v="2022-02-23T00:00:00"/>
    <m/>
    <s v="36"/>
    <d v="2022-02-24T00:00:00"/>
    <s v=""/>
    <s v=""/>
    <m/>
    <m/>
    <m/>
    <s v="Mike Lecocq"/>
    <s v="06"/>
    <s v="Corbiere and Sons Contracting1154320220216-3Grader - Cat 12 to 14 or equal- After Jan 10111396.78"/>
    <s v="Corbiere and Sons Contracting1154320220216-3Grader - Cat 12 to 14 or equal- After Jan 10111396.78INV #165"/>
    <s v="CZ - Winter Maintenance"/>
    <s v=""/>
    <x v="5"/>
  </r>
  <r>
    <x v="1"/>
    <n v="6"/>
    <n v="0"/>
    <n v="11541"/>
    <s v="20220215-8"/>
    <n v="53510611"/>
    <s v="Access"/>
    <n v="0"/>
    <s v="Driver - AZ - After Jan 10"/>
    <n v="70"/>
    <n v="11"/>
    <s v="HR"/>
    <s v=""/>
    <s v=""/>
    <s v="70"/>
    <s v="0"/>
    <n v="770"/>
    <n v="100.10000000000001"/>
    <n v="870.09999999999991"/>
    <d v="2022-02-15T00:00:00"/>
    <n v="0"/>
    <x v="11"/>
    <d v="2022-03-14T00:00:00"/>
    <n v="178"/>
    <n v="0"/>
    <n v="0"/>
    <s v="Nathan Kyme"/>
    <s v="Winter Access Maintenance"/>
    <m/>
    <s v="VC7556-2019-017"/>
    <s v="929 OF"/>
    <m/>
    <m/>
    <m/>
    <s v="Approved"/>
    <m/>
    <m/>
    <s v="WAM Activities"/>
    <n v="6"/>
    <s v="C158-C170"/>
    <s v="Santoy Lake"/>
    <n v="0"/>
    <d v="2022-02-23T00:00:00"/>
    <m/>
    <s v="36"/>
    <d v="2022-02-25T00:00:00"/>
    <s v=""/>
    <s v=""/>
    <m/>
    <m/>
    <m/>
    <s v="Mike Lecocq"/>
    <s v="06"/>
    <s v="Corbiere and Sons Contracting1154120220215-8Driver - AZ - After Jan 1011770"/>
    <s v="Corbiere and Sons Contracting1154120220215-8Driver - AZ - After Jan 1011770INV #165"/>
    <s v="CZ - Winter Maintenance"/>
    <s v=""/>
    <x v="5"/>
  </r>
  <r>
    <x v="1"/>
    <n v="6"/>
    <n v="0"/>
    <n v="11541"/>
    <s v="20220215-8"/>
    <n v="53510611"/>
    <s v="Access"/>
    <n v="0"/>
    <s v="Operator - Principle - After Jan 10"/>
    <n v="75"/>
    <n v="7"/>
    <s v="HR"/>
    <s v=""/>
    <s v=""/>
    <s v="0"/>
    <s v="0"/>
    <n v="525"/>
    <n v="68.25"/>
    <n v="593.25"/>
    <d v="2022-02-15T00:00:00"/>
    <n v="0"/>
    <x v="11"/>
    <d v="2022-03-14T00:00:00"/>
    <n v="178"/>
    <n v="0"/>
    <n v="0"/>
    <s v="Nathan Kyme"/>
    <s v="Winter Access Maintenance"/>
    <m/>
    <s v="VC7556-2019-017"/>
    <s v="929 OF"/>
    <m/>
    <m/>
    <m/>
    <s v="Approved"/>
    <m/>
    <m/>
    <s v="WAM Activities"/>
    <n v="6"/>
    <s v="C158-C170"/>
    <s v="Santoy Lake"/>
    <n v="0"/>
    <d v="2022-02-23T00:00:00"/>
    <m/>
    <s v="36"/>
    <d v="2022-02-25T00:00:00"/>
    <s v=""/>
    <s v=""/>
    <m/>
    <m/>
    <m/>
    <s v="Mike Lecocq"/>
    <s v="06"/>
    <s v="Corbiere and Sons Contracting1154120220215-8Operator - Principle - After Jan 107525"/>
    <s v="Corbiere and Sons Contracting1154120220215-8Operator - Principle - After Jan 107525INV #165"/>
    <s v="CZ - Winter Maintenance"/>
    <s v=""/>
    <x v="5"/>
  </r>
  <r>
    <x v="1"/>
    <n v="6"/>
    <n v="0"/>
    <n v="11541"/>
    <s v="20220215-8"/>
    <n v="53510611"/>
    <s v="Access"/>
    <n v="0"/>
    <s v="Tractor Trailer - 60 Ton- After Jan 10"/>
    <n v="122.39"/>
    <n v="11"/>
    <s v="Dynamic"/>
    <s v="91.79"/>
    <s v="0"/>
    <s v=""/>
    <s v=""/>
    <n v="1346.29"/>
    <n v="175.01769999999999"/>
    <n v="1521.3076999999998"/>
    <d v="2022-02-15T00:00:00"/>
    <n v="0"/>
    <x v="11"/>
    <d v="2022-03-14T00:00:00"/>
    <n v="178"/>
    <n v="0"/>
    <n v="0"/>
    <s v="Nathan Kyme"/>
    <s v="Winter Access Maintenance"/>
    <m/>
    <s v="VC7556-2019-017"/>
    <s v="929 OF"/>
    <m/>
    <m/>
    <m/>
    <s v="Approved"/>
    <m/>
    <m/>
    <s v="WAM Activities"/>
    <n v="6"/>
    <s v="C158-C170"/>
    <s v="Santoy Lake"/>
    <n v="0"/>
    <d v="2022-02-23T00:00:00"/>
    <m/>
    <s v="36"/>
    <d v="2022-02-25T00:00:00"/>
    <s v=""/>
    <s v=""/>
    <m/>
    <m/>
    <m/>
    <s v="Mike Lecocq"/>
    <s v="06"/>
    <s v="Corbiere and Sons Contracting1154120220215-8Tractor Trailer - 60 Ton- After Jan 10111346.29"/>
    <s v="Corbiere and Sons Contracting1154120220215-8Tractor Trailer - 60 Ton- After Jan 10111346.29INV #165"/>
    <s v="CZ - Winter Maintenance"/>
    <s v=""/>
    <x v="5"/>
  </r>
  <r>
    <x v="1"/>
    <n v="6"/>
    <n v="0"/>
    <n v="11541"/>
    <s v="20220215-8"/>
    <n v="53510611"/>
    <s v="Access"/>
    <n v="0"/>
    <s v="Dozer D6 or equal- After Jan 10"/>
    <n v="131.47999999999999"/>
    <n v="4"/>
    <s v="Dynamic"/>
    <s v="0"/>
    <s v="0"/>
    <s v=""/>
    <s v=""/>
    <n v="525.91999999999996"/>
    <n v="68.369599999999991"/>
    <n v="594.28959999999995"/>
    <d v="2022-02-15T00:00:00"/>
    <n v="0"/>
    <x v="11"/>
    <d v="2022-03-14T00:00:00"/>
    <n v="178"/>
    <n v="0"/>
    <n v="0"/>
    <s v="Nathan Kyme"/>
    <s v="Winter Access Maintenance"/>
    <m/>
    <s v="VC7556-2019-017"/>
    <s v="929 OF"/>
    <m/>
    <m/>
    <m/>
    <s v="Approved"/>
    <m/>
    <m/>
    <s v="WAM Activities"/>
    <n v="6"/>
    <s v="C158-C170"/>
    <s v="Santoy Lake"/>
    <n v="0"/>
    <d v="2022-02-23T00:00:00"/>
    <m/>
    <s v="36"/>
    <d v="2022-02-25T00:00:00"/>
    <s v=""/>
    <s v=""/>
    <m/>
    <m/>
    <m/>
    <s v="Mike Lecocq"/>
    <s v="06"/>
    <s v="Corbiere and Sons Contracting1154120220215-8Dozer D6 or equal- After Jan 104525.92"/>
    <s v="Corbiere and Sons Contracting1154120220215-8Dozer D6 or equal- After Jan 104525.92INV #165"/>
    <s v="CZ - Winter Maintenance"/>
    <s v=""/>
    <x v="5"/>
  </r>
  <r>
    <x v="1"/>
    <n v="6"/>
    <n v="0"/>
    <n v="11540"/>
    <s v="20220215-7"/>
    <n v="53510611"/>
    <s v="Access"/>
    <n v="0"/>
    <s v="Operator - Intermdiate  - After Jan 10"/>
    <n v="70"/>
    <n v="10"/>
    <s v="HR"/>
    <s v=""/>
    <s v=""/>
    <s v="0"/>
    <s v="0"/>
    <n v="700"/>
    <n v="91"/>
    <n v="790.99999999999989"/>
    <d v="2022-02-15T00:00:00"/>
    <n v="0"/>
    <x v="11"/>
    <d v="2022-03-14T00:00:00"/>
    <n v="178"/>
    <n v="0"/>
    <n v="0"/>
    <s v="Nathan Kyme"/>
    <s v="Winter Access Maintenance"/>
    <m/>
    <s v="VC7556-2019-017"/>
    <s v="929 OF"/>
    <m/>
    <m/>
    <m/>
    <s v="Approved"/>
    <m/>
    <m/>
    <s v="WAM Activities"/>
    <n v="6"/>
    <s v="C171-C185"/>
    <s v="Prairie River"/>
    <n v="0"/>
    <d v="2022-02-23T00:00:00"/>
    <m/>
    <s v="36"/>
    <d v="2022-02-25T00:00:00"/>
    <s v=""/>
    <s v=""/>
    <m/>
    <m/>
    <m/>
    <s v="Mike Lecocq"/>
    <s v="06"/>
    <s v="Corbiere and Sons Contracting1154020220215-7Operator - Intermdiate  - After Jan 1010700"/>
    <s v="Corbiere and Sons Contracting1154020220215-7Operator - Intermdiate  - After Jan 1010700INV #165"/>
    <s v="CZ - Winter Maintenance"/>
    <s v=""/>
    <x v="5"/>
  </r>
  <r>
    <x v="1"/>
    <n v="6"/>
    <n v="0"/>
    <n v="11540"/>
    <s v="20220215-7"/>
    <n v="53510611"/>
    <s v="Access"/>
    <n v="0"/>
    <s v="L.O.A."/>
    <n v="210"/>
    <n v="1"/>
    <s v="DAY"/>
    <s v=""/>
    <s v=""/>
    <s v="0"/>
    <s v="0"/>
    <n v="210"/>
    <n v="27.3"/>
    <n v="237.29999999999998"/>
    <d v="2022-02-15T00:00:00"/>
    <n v="0"/>
    <x v="11"/>
    <d v="2022-03-14T00:00:00"/>
    <n v="178"/>
    <n v="0"/>
    <n v="0"/>
    <s v="Nathan Kyme"/>
    <s v="Winter Access Maintenance"/>
    <m/>
    <s v="VC7556-2019-017"/>
    <s v="929 OF"/>
    <m/>
    <m/>
    <m/>
    <s v="Approved"/>
    <m/>
    <m/>
    <s v="WAM Activities"/>
    <n v="6"/>
    <s v="C171-C185"/>
    <s v="Prairie River"/>
    <n v="0"/>
    <d v="2022-02-23T00:00:00"/>
    <m/>
    <s v="36"/>
    <d v="2022-02-25T00:00:00"/>
    <s v=""/>
    <s v=""/>
    <m/>
    <m/>
    <m/>
    <s v="Mike Lecocq"/>
    <s v="06"/>
    <s v="Corbiere and Sons Contracting1154020220215-7L.O.A.1210"/>
    <s v="Corbiere and Sons Contracting1154020220215-7L.O.A.1210INV #165"/>
    <s v="CZ - Winter Maintenance"/>
    <s v=""/>
    <x v="5"/>
  </r>
  <r>
    <x v="1"/>
    <n v="6"/>
    <n v="0"/>
    <n v="11540"/>
    <s v="20220215-7"/>
    <n v="53510611"/>
    <s v="Access"/>
    <n v="0"/>
    <s v="Pickup w/ plow and sander"/>
    <n v="80"/>
    <n v="10"/>
    <m/>
    <s v="0"/>
    <s v="0"/>
    <s v=""/>
    <s v=""/>
    <n v="800"/>
    <n v="104"/>
    <n v="903.99999999999989"/>
    <d v="2022-02-15T00:00:00"/>
    <n v="0"/>
    <x v="11"/>
    <d v="2022-03-14T00:00:00"/>
    <n v="178"/>
    <n v="0"/>
    <n v="0"/>
    <s v="Nathan Kyme"/>
    <s v="Winter Access Maintenance"/>
    <m/>
    <s v="VC7556-2019-017"/>
    <s v="929 OF"/>
    <m/>
    <m/>
    <m/>
    <s v="Approved"/>
    <m/>
    <m/>
    <s v="WAM Activities"/>
    <n v="6"/>
    <s v="C171-C185"/>
    <s v="Prairie River"/>
    <n v="0"/>
    <d v="2022-02-23T00:00:00"/>
    <m/>
    <s v="36"/>
    <d v="2022-02-25T00:00:00"/>
    <s v=""/>
    <s v=""/>
    <m/>
    <m/>
    <m/>
    <s v="Mike Lecocq"/>
    <s v="06"/>
    <s v="Corbiere and Sons Contracting1154020220215-7Pickup w/ plow and sander10800"/>
    <s v="Corbiere and Sons Contracting1154020220215-7Pickup w/ plow and sander10800INV #165"/>
    <s v="CZ - Winter Maintenance"/>
    <s v=""/>
    <x v="5"/>
  </r>
  <r>
    <x v="1"/>
    <n v="6"/>
    <n v="0"/>
    <n v="11538"/>
    <s v="20220215-5"/>
    <n v="53510611"/>
    <s v="Access"/>
    <n v="0"/>
    <s v="Operator - Principle - After Jan 10"/>
    <n v="75"/>
    <n v="12"/>
    <s v="HR"/>
    <s v=""/>
    <s v=""/>
    <s v="75"/>
    <s v="0"/>
    <n v="900"/>
    <n v="117"/>
    <n v="1016.9999999999999"/>
    <d v="2022-02-15T00:00:00"/>
    <n v="0"/>
    <x v="11"/>
    <d v="2022-03-14T00:00:00"/>
    <n v="178"/>
    <n v="0"/>
    <n v="0"/>
    <s v="Nathan Kyme"/>
    <s v="Winter Access Maintenance"/>
    <m/>
    <s v="VC7556-2019-017"/>
    <s v="929 OF"/>
    <m/>
    <m/>
    <m/>
    <s v="Approved"/>
    <m/>
    <m/>
    <s v="WAM Activities neys"/>
    <n v="6"/>
    <s v="C219-C236"/>
    <s v="Neys"/>
    <n v="0"/>
    <d v="2022-02-23T00:00:00"/>
    <m/>
    <s v="36"/>
    <d v="2022-02-25T00:00:00"/>
    <s v=""/>
    <s v=""/>
    <m/>
    <m/>
    <m/>
    <s v="Mike Lecocq"/>
    <s v="06"/>
    <s v="Corbiere and Sons Contracting1153820220215-5Operator - Principle - After Jan 1012900"/>
    <s v="Corbiere and Sons Contracting1153820220215-5Operator - Principle - After Jan 1012900INV #165"/>
    <s v="CZ - Winter Maintenance"/>
    <s v=""/>
    <x v="5"/>
  </r>
  <r>
    <x v="1"/>
    <n v="6"/>
    <n v="0"/>
    <n v="11538"/>
    <s v="20220215-5"/>
    <n v="53510611"/>
    <s v="Access"/>
    <n v="0"/>
    <s v="Operator - Principle - After Jan 10"/>
    <n v="75"/>
    <n v="10"/>
    <s v="HR"/>
    <s v=""/>
    <s v=""/>
    <s v="0"/>
    <s v="0"/>
    <n v="750"/>
    <n v="97.5"/>
    <n v="847.49999999999989"/>
    <d v="2022-02-15T00:00:00"/>
    <n v="0"/>
    <x v="11"/>
    <d v="2022-03-14T00:00:00"/>
    <n v="178"/>
    <n v="0"/>
    <n v="0"/>
    <s v="Nathan Kyme"/>
    <s v="Winter Access Maintenance"/>
    <m/>
    <s v="VC7556-2019-017"/>
    <s v="929 OF"/>
    <m/>
    <m/>
    <m/>
    <s v="Approved"/>
    <m/>
    <m/>
    <s v="WAM Activities neys"/>
    <n v="6"/>
    <s v="C219-C236"/>
    <s v="Neys"/>
    <n v="0"/>
    <d v="2022-02-23T00:00:00"/>
    <m/>
    <s v="36"/>
    <d v="2022-02-25T00:00:00"/>
    <s v=""/>
    <s v=""/>
    <m/>
    <m/>
    <m/>
    <s v="Mike Lecocq"/>
    <s v="06"/>
    <s v="Corbiere and Sons Contracting1153820220215-5Operator - Principle - After Jan 1010750"/>
    <s v="Corbiere and Sons Contracting1153820220215-5Operator - Principle - After Jan 1010750INV #165"/>
    <s v="CZ - Winter Maintenance"/>
    <s v=""/>
    <x v="5"/>
  </r>
  <r>
    <x v="1"/>
    <n v="6"/>
    <n v="0"/>
    <n v="11538"/>
    <s v="20220215-5"/>
    <n v="53510611"/>
    <s v="Access"/>
    <n v="0"/>
    <s v="L.O.A."/>
    <n v="210"/>
    <n v="2"/>
    <s v="DAY"/>
    <s v=""/>
    <s v=""/>
    <m/>
    <s v="0"/>
    <n v="420"/>
    <n v="54.6"/>
    <n v="474.59999999999997"/>
    <d v="2022-02-15T00:00:00"/>
    <n v="0"/>
    <x v="11"/>
    <d v="2022-03-14T00:00:00"/>
    <n v="178"/>
    <n v="0"/>
    <n v="0"/>
    <s v="Nathan Kyme"/>
    <s v="Winter Access Maintenance"/>
    <m/>
    <s v="VC7556-2019-017"/>
    <s v="929 OF"/>
    <m/>
    <m/>
    <m/>
    <s v="Approved"/>
    <m/>
    <m/>
    <s v="WAM Activities neys"/>
    <n v="6"/>
    <s v="C219-C236"/>
    <s v="Neys"/>
    <n v="0"/>
    <d v="2022-02-23T00:00:00"/>
    <m/>
    <s v="36"/>
    <d v="2022-02-25T00:00:00"/>
    <s v=""/>
    <s v=""/>
    <m/>
    <m/>
    <m/>
    <s v="Mike Lecocq"/>
    <s v="06"/>
    <s v="Corbiere and Sons Contracting1153820220215-5L.O.A.2420"/>
    <s v="Corbiere and Sons Contracting1153820220215-5L.O.A.2420INV #165"/>
    <s v="CZ - Winter Maintenance"/>
    <s v=""/>
    <x v="5"/>
  </r>
  <r>
    <x v="1"/>
    <n v="6"/>
    <n v="0"/>
    <n v="11538"/>
    <s v="20220215-5"/>
    <n v="53510611"/>
    <s v="Access"/>
    <n v="0"/>
    <s v="Pickup w/ plow and sander"/>
    <n v="80"/>
    <n v="12"/>
    <m/>
    <s v="0"/>
    <s v="0"/>
    <s v=""/>
    <s v=""/>
    <n v="960"/>
    <n v="124.80000000000001"/>
    <n v="1084.8"/>
    <d v="2022-02-15T00:00:00"/>
    <n v="0"/>
    <x v="11"/>
    <d v="2022-03-14T00:00:00"/>
    <n v="178"/>
    <n v="0"/>
    <n v="0"/>
    <s v="Nathan Kyme"/>
    <s v="Winter Access Maintenance"/>
    <m/>
    <s v="VC7556-2019-017"/>
    <s v="929 OF"/>
    <m/>
    <m/>
    <m/>
    <s v="Approved"/>
    <m/>
    <m/>
    <s v="WAM Activities neys"/>
    <n v="6"/>
    <s v="C219-C236"/>
    <s v="Neys"/>
    <n v="0"/>
    <d v="2022-02-23T00:00:00"/>
    <m/>
    <s v="36"/>
    <d v="2022-02-25T00:00:00"/>
    <s v=""/>
    <s v=""/>
    <m/>
    <m/>
    <m/>
    <s v="Mike Lecocq"/>
    <s v="06"/>
    <s v="Corbiere and Sons Contracting1153820220215-5Pickup w/ plow and sander12960"/>
    <s v="Corbiere and Sons Contracting1153820220215-5Pickup w/ plow and sander12960INV #165"/>
    <s v="CZ - Winter Maintenance"/>
    <s v=""/>
    <x v="5"/>
  </r>
  <r>
    <x v="1"/>
    <n v="6"/>
    <n v="0"/>
    <n v="11538"/>
    <s v="20220215-5"/>
    <n v="53510611"/>
    <s v="Access"/>
    <n v="0"/>
    <s v="Light Truck - Pick up- After Jan 10"/>
    <n v="243.75"/>
    <n v="1"/>
    <s v="DAY"/>
    <s v="0"/>
    <s v="0"/>
    <s v=""/>
    <s v=""/>
    <n v="243.75"/>
    <n v="31.6875"/>
    <n v="275.4375"/>
    <d v="2022-02-15T00:00:00"/>
    <n v="0"/>
    <x v="11"/>
    <d v="2022-03-14T00:00:00"/>
    <n v="178"/>
    <n v="0"/>
    <n v="0"/>
    <s v="Nathan Kyme"/>
    <s v="Winter Access Maintenance"/>
    <m/>
    <s v="VC7556-2019-017"/>
    <s v="929 OF"/>
    <m/>
    <m/>
    <m/>
    <s v="Approved"/>
    <m/>
    <m/>
    <s v="WAM Activities neys"/>
    <n v="6"/>
    <s v="C219-C236"/>
    <s v="Neys"/>
    <n v="0"/>
    <d v="2022-02-23T00:00:00"/>
    <m/>
    <s v="36"/>
    <d v="2022-02-25T00:00:00"/>
    <s v=""/>
    <s v=""/>
    <m/>
    <m/>
    <m/>
    <s v="Mike Lecocq"/>
    <s v="06"/>
    <s v="Corbiere and Sons Contracting1153820220215-5Light Truck - Pick up- After Jan 101243.75"/>
    <s v="Corbiere and Sons Contracting1153820220215-5Light Truck - Pick up- After Jan 101243.75INV #165"/>
    <s v="CZ - Winter Maintenance"/>
    <s v=""/>
    <x v="5"/>
  </r>
  <r>
    <x v="1"/>
    <n v="6"/>
    <n v="0"/>
    <n v="11538"/>
    <s v="20220215-5"/>
    <n v="53510611"/>
    <s v="Access"/>
    <n v="0"/>
    <s v="Grader - Cat 12 to 14 or equal- After Jan 10"/>
    <n v="126.98"/>
    <n v="9"/>
    <s v="Dynamic"/>
    <s v="0"/>
    <s v="0"/>
    <s v=""/>
    <s v=""/>
    <n v="1142.82"/>
    <n v="148.56659999999999"/>
    <n v="1291.3865999999998"/>
    <d v="2022-02-15T00:00:00"/>
    <n v="0"/>
    <x v="11"/>
    <d v="2022-03-14T00:00:00"/>
    <n v="178"/>
    <n v="0"/>
    <n v="0"/>
    <s v="Nathan Kyme"/>
    <s v="Winter Access Maintenance"/>
    <m/>
    <s v="VC7556-2019-017"/>
    <s v="929 OF"/>
    <m/>
    <m/>
    <m/>
    <s v="Approved"/>
    <m/>
    <m/>
    <s v="WAM Activities neys"/>
    <n v="6"/>
    <s v="C219-C236"/>
    <s v="Neys"/>
    <n v="0"/>
    <d v="2022-02-23T00:00:00"/>
    <m/>
    <s v="36"/>
    <d v="2022-02-25T00:00:00"/>
    <s v=""/>
    <s v=""/>
    <m/>
    <m/>
    <m/>
    <s v="Mike Lecocq"/>
    <s v="06"/>
    <s v="Corbiere and Sons Contracting1153820220215-5Grader - Cat 12 to 14 or equal- After Jan 1091142.82"/>
    <s v="Corbiere and Sons Contracting1153820220215-5Grader - Cat 12 to 14 or equal- After Jan 1091142.82INV #165"/>
    <s v="CZ - Winter Maintenance"/>
    <s v=""/>
    <x v="5"/>
  </r>
  <r>
    <x v="1"/>
    <n v="6"/>
    <n v="0"/>
    <n v="11537"/>
    <s v="20220215-3"/>
    <n v="53510611"/>
    <s v="Access"/>
    <n v="0"/>
    <s v="Operator - Principle - After Jan 10"/>
    <n v="75"/>
    <n v="10"/>
    <s v="HR"/>
    <s v=""/>
    <s v=""/>
    <s v="0"/>
    <s v="0"/>
    <n v="750"/>
    <n v="97.5"/>
    <n v="847.49999999999989"/>
    <d v="2022-02-15T00:00:00"/>
    <n v="0"/>
    <x v="11"/>
    <d v="2022-03-14T00:00:00"/>
    <n v="178"/>
    <n v="0"/>
    <n v="0"/>
    <s v="Nathan Kyme"/>
    <s v="Winter Access Maintenance"/>
    <m/>
    <s v="VC7556-2019-017"/>
    <s v="929 OF"/>
    <m/>
    <m/>
    <m/>
    <s v="Approved"/>
    <m/>
    <m/>
    <s v="WAM Activities Little Red Sucker Creek"/>
    <n v="6"/>
    <s v="C248-C257"/>
    <s v="Little Red Sucker Creek"/>
    <n v="0"/>
    <d v="2022-02-23T00:00:00"/>
    <m/>
    <s v="36"/>
    <d v="2022-02-25T00:00:00"/>
    <s v=""/>
    <s v=""/>
    <m/>
    <m/>
    <m/>
    <s v="Mike Lecocq"/>
    <s v="06"/>
    <s v="Corbiere and Sons Contracting1153720220215-3Operator - Principle - After Jan 1010750"/>
    <s v="Corbiere and Sons Contracting1153720220215-3Operator - Principle - After Jan 1010750INV #165"/>
    <s v="CZ - Winter Maintenance"/>
    <s v=""/>
    <x v="5"/>
  </r>
  <r>
    <x v="1"/>
    <n v="6"/>
    <n v="0"/>
    <n v="11537"/>
    <s v="20220215-3"/>
    <n v="53510611"/>
    <s v="Access"/>
    <n v="0"/>
    <s v="L.O.A."/>
    <n v="210"/>
    <n v="1"/>
    <s v="DAY"/>
    <s v=""/>
    <s v=""/>
    <s v="0"/>
    <s v="0"/>
    <n v="210"/>
    <n v="27.3"/>
    <n v="237.29999999999998"/>
    <d v="2022-02-15T00:00:00"/>
    <n v="0"/>
    <x v="11"/>
    <d v="2022-03-14T00:00:00"/>
    <n v="178"/>
    <n v="0"/>
    <n v="0"/>
    <s v="Nathan Kyme"/>
    <s v="Winter Access Maintenance"/>
    <m/>
    <s v="VC7556-2019-017"/>
    <s v="929 OF"/>
    <m/>
    <m/>
    <m/>
    <s v="Approved"/>
    <m/>
    <m/>
    <s v="WAM Activities Little Red Sucker Creek"/>
    <n v="6"/>
    <s v="C248-C257"/>
    <s v="Little Red Sucker Creek"/>
    <n v="0"/>
    <d v="2022-02-23T00:00:00"/>
    <m/>
    <s v="36"/>
    <d v="2022-02-25T00:00:00"/>
    <s v=""/>
    <s v=""/>
    <m/>
    <m/>
    <m/>
    <s v="Mike Lecocq"/>
    <s v="06"/>
    <s v="Corbiere and Sons Contracting1153720220215-3L.O.A.1210"/>
    <s v="Corbiere and Sons Contracting1153720220215-3L.O.A.1210INV #165"/>
    <s v="CZ - Winter Maintenance"/>
    <s v=""/>
    <x v="5"/>
  </r>
  <r>
    <x v="1"/>
    <n v="6"/>
    <n v="0"/>
    <n v="11537"/>
    <s v="20220215-3"/>
    <n v="53510611"/>
    <s v="Access"/>
    <n v="0"/>
    <s v="Light Truck - Pick up- After Jan 10"/>
    <n v="243.75"/>
    <n v="1"/>
    <s v="DAY"/>
    <s v="0"/>
    <s v="0"/>
    <s v=""/>
    <s v=""/>
    <n v="243.75"/>
    <n v="31.6875"/>
    <n v="275.4375"/>
    <d v="2022-02-15T00:00:00"/>
    <n v="0"/>
    <x v="11"/>
    <d v="2022-03-14T00:00:00"/>
    <n v="178"/>
    <n v="0"/>
    <n v="0"/>
    <s v="Nathan Kyme"/>
    <s v="Winter Access Maintenance"/>
    <m/>
    <s v="VC7556-2019-017"/>
    <s v="929 OF"/>
    <m/>
    <m/>
    <m/>
    <s v="Approved"/>
    <m/>
    <m/>
    <s v="WAM Activities Little Red Sucker Creek"/>
    <n v="6"/>
    <s v="C248-C257"/>
    <s v="Little Red Sucker Creek"/>
    <n v="0"/>
    <d v="2022-02-23T00:00:00"/>
    <m/>
    <s v="36"/>
    <d v="2022-02-25T00:00:00"/>
    <s v=""/>
    <s v=""/>
    <m/>
    <m/>
    <m/>
    <s v="Mike Lecocq"/>
    <s v="06"/>
    <s v="Corbiere and Sons Contracting1153720220215-3Light Truck - Pick up- After Jan 101243.75"/>
    <s v="Corbiere and Sons Contracting1153720220215-3Light Truck - Pick up- After Jan 101243.75INV #165"/>
    <s v="CZ - Winter Maintenance"/>
    <s v=""/>
    <x v="5"/>
  </r>
  <r>
    <x v="1"/>
    <n v="6"/>
    <n v="0"/>
    <n v="11537"/>
    <s v="20220215-3"/>
    <n v="53510611"/>
    <s v="Access"/>
    <n v="0"/>
    <s v="Grader - Cat 12 to 14 or equal- After Jan 10"/>
    <n v="126.98"/>
    <n v="9"/>
    <s v="Dynamic"/>
    <s v="0"/>
    <s v="0"/>
    <s v=""/>
    <s v=""/>
    <n v="1142.82"/>
    <n v="148.56659999999999"/>
    <n v="1291.3865999999998"/>
    <d v="2022-02-15T00:00:00"/>
    <n v="0"/>
    <x v="11"/>
    <d v="2022-03-14T00:00:00"/>
    <n v="178"/>
    <n v="0"/>
    <n v="0"/>
    <s v="Nathan Kyme"/>
    <s v="Winter Access Maintenance"/>
    <m/>
    <s v="VC7556-2019-017"/>
    <s v="929 OF"/>
    <m/>
    <m/>
    <m/>
    <s v="Approved"/>
    <m/>
    <m/>
    <s v="WAM Activities Little Red Sucker Creek"/>
    <n v="6"/>
    <s v="C248-C257"/>
    <s v="Little Red Sucker Creek"/>
    <n v="0"/>
    <d v="2022-02-23T00:00:00"/>
    <m/>
    <s v="36"/>
    <d v="2022-02-25T00:00:00"/>
    <s v=""/>
    <s v=""/>
    <m/>
    <m/>
    <m/>
    <s v="Mike Lecocq"/>
    <s v="06"/>
    <s v="Corbiere and Sons Contracting1153720220215-3Grader - Cat 12 to 14 or equal- After Jan 1091142.82"/>
    <s v="Corbiere and Sons Contracting1153720220215-3Grader - Cat 12 to 14 or equal- After Jan 1091142.82INV #165"/>
    <s v="CZ - Winter Maintenance"/>
    <s v=""/>
    <x v="5"/>
  </r>
  <r>
    <x v="1"/>
    <n v="6"/>
    <n v="0"/>
    <n v="11535"/>
    <s v="20220214-9"/>
    <n v="53510611"/>
    <s v="Access"/>
    <n v="0"/>
    <s v="Operator - Principle - After Jan 10"/>
    <n v="75"/>
    <n v="12"/>
    <s v="HR"/>
    <s v=""/>
    <s v=""/>
    <s v="75"/>
    <s v="0"/>
    <n v="900"/>
    <n v="117"/>
    <n v="1016.9999999999999"/>
    <d v="2022-02-14T00:00:00"/>
    <n v="0"/>
    <x v="11"/>
    <d v="2022-03-14T00:00:00"/>
    <n v="178"/>
    <n v="0"/>
    <n v="0"/>
    <s v="Nathan Kyme"/>
    <s v="Winter Access Maintenance"/>
    <m/>
    <s v="VC7556-2019-017"/>
    <s v="929 OF"/>
    <m/>
    <m/>
    <m/>
    <s v="Approved"/>
    <m/>
    <m/>
    <s v="WAM Activities"/>
    <n v="6"/>
    <s v="C268-D005"/>
    <s v="Peninsula"/>
    <n v="0"/>
    <d v="2022-02-18T00:00:00"/>
    <m/>
    <s v="36"/>
    <d v="2022-02-23T00:00:00"/>
    <s v=""/>
    <s v=""/>
    <m/>
    <m/>
    <m/>
    <s v="Mike Lecocq"/>
    <s v="06"/>
    <s v="Corbiere and Sons Contracting1153520220214-9Operator - Principle - After Jan 1012900"/>
    <s v="Corbiere and Sons Contracting1153520220214-9Operator - Principle - After Jan 1012900INV #165"/>
    <s v="CZ - Winter Maintenance"/>
    <s v=""/>
    <x v="5"/>
  </r>
  <r>
    <x v="1"/>
    <n v="6"/>
    <n v="0"/>
    <n v="11535"/>
    <s v="20220214-9"/>
    <n v="53510611"/>
    <s v="Access"/>
    <n v="0"/>
    <s v="L.O.A."/>
    <n v="210"/>
    <n v="1"/>
    <s v="DAY"/>
    <s v=""/>
    <s v=""/>
    <m/>
    <s v="0"/>
    <n v="210"/>
    <n v="27.3"/>
    <n v="237.29999999999998"/>
    <d v="2022-02-14T00:00:00"/>
    <n v="0"/>
    <x v="11"/>
    <d v="2022-03-14T00:00:00"/>
    <n v="178"/>
    <n v="0"/>
    <n v="0"/>
    <s v="Nathan Kyme"/>
    <s v="Winter Access Maintenance"/>
    <m/>
    <s v="VC7556-2019-017"/>
    <s v="929 OF"/>
    <m/>
    <m/>
    <m/>
    <s v="Approved"/>
    <m/>
    <m/>
    <s v="WAM Activities"/>
    <n v="6"/>
    <s v="C268-D005"/>
    <s v="Peninsula"/>
    <n v="0"/>
    <d v="2022-02-18T00:00:00"/>
    <m/>
    <s v="36"/>
    <d v="2022-02-23T00:00:00"/>
    <s v=""/>
    <s v=""/>
    <m/>
    <m/>
    <m/>
    <s v="Mike Lecocq"/>
    <s v="06"/>
    <s v="Corbiere and Sons Contracting1153520220214-9L.O.A.1210"/>
    <s v="Corbiere and Sons Contracting1153520220214-9L.O.A.1210INV #165"/>
    <s v="CZ - Winter Maintenance"/>
    <s v=""/>
    <x v="5"/>
  </r>
  <r>
    <x v="1"/>
    <n v="6"/>
    <n v="0"/>
    <n v="11535"/>
    <s v="20220214-9"/>
    <n v="53510611"/>
    <s v="Access"/>
    <n v="0"/>
    <s v="Pickup w/ plow and sander"/>
    <n v="80"/>
    <n v="12"/>
    <m/>
    <s v="0"/>
    <s v="0"/>
    <s v=""/>
    <s v=""/>
    <n v="960"/>
    <n v="124.80000000000001"/>
    <n v="1084.8"/>
    <d v="2022-02-14T00:00:00"/>
    <n v="0"/>
    <x v="11"/>
    <d v="2022-03-14T00:00:00"/>
    <n v="178"/>
    <n v="0"/>
    <n v="0"/>
    <s v="Nathan Kyme"/>
    <s v="Winter Access Maintenance"/>
    <m/>
    <s v="VC7556-2019-017"/>
    <s v="929 OF"/>
    <m/>
    <m/>
    <m/>
    <s v="Approved"/>
    <m/>
    <m/>
    <s v="WAM Activities"/>
    <n v="6"/>
    <s v="C268-D005"/>
    <s v="Peninsula"/>
    <n v="0"/>
    <d v="2022-02-18T00:00:00"/>
    <m/>
    <s v="36"/>
    <d v="2022-02-23T00:00:00"/>
    <s v=""/>
    <s v=""/>
    <m/>
    <m/>
    <m/>
    <s v="Mike Lecocq"/>
    <s v="06"/>
    <s v="Corbiere and Sons Contracting1153520220214-9Pickup w/ plow and sander12960"/>
    <s v="Corbiere and Sons Contracting1153520220214-9Pickup w/ plow and sander12960INV #165"/>
    <s v="CZ - Winter Maintenance"/>
    <s v=""/>
    <x v="5"/>
  </r>
  <r>
    <x v="1"/>
    <n v="6"/>
    <n v="0"/>
    <n v="11534"/>
    <s v="20220214-8"/>
    <n v="53510611"/>
    <s v="Access"/>
    <n v="0"/>
    <s v="Operator - Principle - After Jan 10"/>
    <n v="75"/>
    <n v="7"/>
    <s v="HR"/>
    <s v=""/>
    <s v=""/>
    <s v="75"/>
    <s v="0"/>
    <n v="525"/>
    <n v="68.25"/>
    <n v="593.25"/>
    <d v="2022-02-14T00:00:00"/>
    <n v="0"/>
    <x v="11"/>
    <d v="2022-03-14T00:00:00"/>
    <n v="178"/>
    <n v="0"/>
    <n v="0"/>
    <s v="Nathan Kyme"/>
    <s v="Winter Access Maintenance"/>
    <m/>
    <s v="VC7556-2019-017"/>
    <s v="929 OF"/>
    <m/>
    <m/>
    <m/>
    <s v="Approved"/>
    <m/>
    <m/>
    <s v="WAM activitites Santoy Lake"/>
    <n v="6"/>
    <s v="C158-C170"/>
    <s v="Santoy Lake"/>
    <n v="0"/>
    <d v="2022-02-18T00:00:00"/>
    <m/>
    <s v="36"/>
    <d v="2022-02-23T00:00:00"/>
    <s v=""/>
    <s v=""/>
    <m/>
    <m/>
    <m/>
    <s v="Mike Lecocq"/>
    <s v="06"/>
    <s v="Corbiere and Sons Contracting1153420220214-8Operator - Principle - After Jan 107525"/>
    <s v="Corbiere and Sons Contracting1153420220214-8Operator - Principle - After Jan 107525INV #165"/>
    <s v="CZ - Winter Maintenance"/>
    <s v=""/>
    <x v="5"/>
  </r>
  <r>
    <x v="1"/>
    <n v="6"/>
    <n v="0"/>
    <n v="11534"/>
    <s v="20220214-8"/>
    <n v="53510611"/>
    <s v="Access"/>
    <n v="0"/>
    <s v="Grader - Cat 12 to 14 or equal- After Jan 10"/>
    <n v="126.98"/>
    <n v="7"/>
    <s v="Dynamic"/>
    <s v="95.24"/>
    <s v="0"/>
    <s v=""/>
    <s v=""/>
    <n v="888.86"/>
    <n v="115.5518"/>
    <n v="1004.4118"/>
    <d v="2022-02-14T00:00:00"/>
    <n v="0"/>
    <x v="11"/>
    <d v="2022-03-14T00:00:00"/>
    <n v="178"/>
    <n v="0"/>
    <n v="0"/>
    <s v="Nathan Kyme"/>
    <s v="Winter Access Maintenance"/>
    <m/>
    <s v="VC7556-2019-017"/>
    <s v="929 OF"/>
    <m/>
    <m/>
    <m/>
    <s v="Approved"/>
    <m/>
    <m/>
    <s v="WAM activitites Santoy Lake"/>
    <n v="6"/>
    <s v="C158-C170"/>
    <s v="Santoy Lake"/>
    <n v="0"/>
    <d v="2022-02-18T00:00:00"/>
    <m/>
    <s v="36"/>
    <d v="2022-02-23T00:00:00"/>
    <s v=""/>
    <s v=""/>
    <m/>
    <m/>
    <m/>
    <s v="Mike Lecocq"/>
    <s v="06"/>
    <s v="Corbiere and Sons Contracting1153420220214-8Grader - Cat 12 to 14 or equal- After Jan 107888.86"/>
    <s v="Corbiere and Sons Contracting1153420220214-8Grader - Cat 12 to 14 or equal- After Jan 107888.86INV #165"/>
    <s v="CZ - Winter Maintenance"/>
    <s v=""/>
    <x v="5"/>
  </r>
  <r>
    <x v="1"/>
    <n v="6"/>
    <n v="0"/>
    <n v="11533"/>
    <s v="20220214-7"/>
    <n v="53510611"/>
    <s v="Access"/>
    <n v="0"/>
    <s v="Operator - Intermdiate  - After Jan 10"/>
    <n v="70"/>
    <n v="11"/>
    <s v="HR"/>
    <s v=""/>
    <s v=""/>
    <s v="70"/>
    <s v="0"/>
    <n v="770"/>
    <n v="100.10000000000001"/>
    <n v="870.09999999999991"/>
    <d v="2022-02-14T00:00:00"/>
    <n v="0"/>
    <x v="11"/>
    <d v="2022-03-14T00:00:00"/>
    <n v="178"/>
    <n v="0"/>
    <n v="0"/>
    <s v="Nathan Kyme"/>
    <s v="Winter Access Maintenance"/>
    <m/>
    <s v="VC7556-2019-017"/>
    <s v="929 OF"/>
    <m/>
    <m/>
    <m/>
    <s v="Approved"/>
    <m/>
    <m/>
    <s v="WAM Activities"/>
    <n v="6"/>
    <s v="C152-C157"/>
    <s v="Jackfish Lake"/>
    <n v="0"/>
    <d v="2022-02-18T00:00:00"/>
    <m/>
    <s v="36"/>
    <d v="2022-02-23T00:00:00"/>
    <s v=""/>
    <s v=""/>
    <m/>
    <m/>
    <m/>
    <s v="Mike Lecocq"/>
    <s v="06"/>
    <s v="Corbiere and Sons Contracting1153320220214-7Operator - Intermdiate  - After Jan 1011770"/>
    <s v="Corbiere and Sons Contracting1153320220214-7Operator - Intermdiate  - After Jan 1011770INV #165"/>
    <s v="CZ - Winter Maintenance"/>
    <s v=""/>
    <x v="5"/>
  </r>
  <r>
    <x v="1"/>
    <n v="6"/>
    <n v="0"/>
    <n v="11533"/>
    <s v="20220214-7"/>
    <n v="53510611"/>
    <s v="Access"/>
    <n v="0"/>
    <s v="L.O.A."/>
    <n v="210"/>
    <n v="1"/>
    <s v="DAY"/>
    <s v=""/>
    <s v=""/>
    <s v="0"/>
    <s v="0"/>
    <n v="210"/>
    <n v="27.3"/>
    <n v="237.29999999999998"/>
    <d v="2022-02-14T00:00:00"/>
    <n v="0"/>
    <x v="11"/>
    <d v="2022-03-14T00:00:00"/>
    <n v="178"/>
    <n v="0"/>
    <n v="0"/>
    <s v="Nathan Kyme"/>
    <s v="Winter Access Maintenance"/>
    <m/>
    <s v="VC7556-2019-017"/>
    <s v="929 OF"/>
    <m/>
    <m/>
    <m/>
    <s v="Approved"/>
    <m/>
    <m/>
    <s v="WAM Activities"/>
    <n v="6"/>
    <s v="C152-C157"/>
    <s v="Jackfish Lake"/>
    <n v="0"/>
    <d v="2022-02-18T00:00:00"/>
    <m/>
    <s v="36"/>
    <d v="2022-02-23T00:00:00"/>
    <s v=""/>
    <s v=""/>
    <m/>
    <m/>
    <m/>
    <s v="Mike Lecocq"/>
    <s v="06"/>
    <s v="Corbiere and Sons Contracting1153320220214-7L.O.A.1210"/>
    <s v="Corbiere and Sons Contracting1153320220214-7L.O.A.1210INV #165"/>
    <s v="CZ - Winter Maintenance"/>
    <s v=""/>
    <x v="5"/>
  </r>
  <r>
    <x v="1"/>
    <n v="6"/>
    <n v="0"/>
    <n v="11533"/>
    <s v="20220214-7"/>
    <n v="53510611"/>
    <s v="Access"/>
    <n v="0"/>
    <s v="Pickup w/ plow and sander"/>
    <n v="80"/>
    <n v="11"/>
    <m/>
    <s v="0"/>
    <s v="0"/>
    <s v=""/>
    <s v=""/>
    <n v="880"/>
    <n v="114.4"/>
    <n v="994.39999999999986"/>
    <d v="2022-02-14T00:00:00"/>
    <n v="0"/>
    <x v="11"/>
    <d v="2022-03-14T00:00:00"/>
    <n v="178"/>
    <n v="0"/>
    <n v="0"/>
    <s v="Nathan Kyme"/>
    <s v="Winter Access Maintenance"/>
    <m/>
    <s v="VC7556-2019-017"/>
    <s v="929 OF"/>
    <m/>
    <m/>
    <m/>
    <s v="Approved"/>
    <m/>
    <m/>
    <s v="WAM Activities"/>
    <n v="6"/>
    <s v="C152-C157"/>
    <s v="Jackfish Lake"/>
    <n v="0"/>
    <d v="2022-02-18T00:00:00"/>
    <m/>
    <s v="36"/>
    <d v="2022-02-23T00:00:00"/>
    <s v=""/>
    <s v=""/>
    <m/>
    <m/>
    <m/>
    <s v="Mike Lecocq"/>
    <s v="06"/>
    <s v="Corbiere and Sons Contracting1153320220214-7Pickup w/ plow and sander11880"/>
    <s v="Corbiere and Sons Contracting1153320220214-7Pickup w/ plow and sander11880INV #165"/>
    <s v="CZ - Winter Maintenance"/>
    <s v=""/>
    <x v="5"/>
  </r>
  <r>
    <x v="1"/>
    <n v="6"/>
    <n v="0"/>
    <n v="11531"/>
    <s v="20220214-5"/>
    <n v="53510611"/>
    <s v="Access"/>
    <n v="0"/>
    <s v="Driver - AZ - After Jan 10"/>
    <n v="70"/>
    <n v="4"/>
    <s v="HR"/>
    <s v=""/>
    <s v=""/>
    <s v="70"/>
    <s v="0"/>
    <n v="280"/>
    <n v="36.4"/>
    <n v="316.39999999999998"/>
    <d v="2022-02-14T00:00:00"/>
    <n v="0"/>
    <x v="11"/>
    <d v="2022-03-14T00:00:00"/>
    <n v="178"/>
    <n v="0"/>
    <n v="0"/>
    <s v="Nathan Kyme"/>
    <s v="Winter Access Maintenance"/>
    <m/>
    <s v="VC7556-2019-017"/>
    <s v="929 OF"/>
    <m/>
    <m/>
    <m/>
    <s v="Approved"/>
    <m/>
    <m/>
    <s v="WAM Activities Neys"/>
    <n v="6"/>
    <s v="C219-C236"/>
    <s v="Neys"/>
    <n v="0"/>
    <d v="2022-02-18T00:00:00"/>
    <m/>
    <s v="36"/>
    <d v="2022-02-23T00:00:00"/>
    <s v=""/>
    <s v=""/>
    <m/>
    <m/>
    <m/>
    <s v="Mike Lecocq"/>
    <s v="06"/>
    <s v="Corbiere and Sons Contracting1153120220214-5Driver - AZ - After Jan 104280"/>
    <s v="Corbiere and Sons Contracting1153120220214-5Driver - AZ - After Jan 104280INV #165"/>
    <s v="CZ - Winter Maintenance"/>
    <s v=""/>
    <x v="5"/>
  </r>
  <r>
    <x v="1"/>
    <n v="6"/>
    <n v="0"/>
    <n v="11531"/>
    <s v="20220214-5"/>
    <n v="53510611"/>
    <s v="Access"/>
    <n v="0"/>
    <s v="Operator - Principle - After Jan 10"/>
    <n v="75"/>
    <n v="4"/>
    <s v="HR"/>
    <s v=""/>
    <s v=""/>
    <s v="0"/>
    <s v="0"/>
    <n v="300"/>
    <n v="39"/>
    <n v="338.99999999999994"/>
    <d v="2022-02-14T00:00:00"/>
    <n v="0"/>
    <x v="11"/>
    <d v="2022-03-14T00:00:00"/>
    <n v="178"/>
    <n v="0"/>
    <n v="0"/>
    <s v="Nathan Kyme"/>
    <s v="Winter Access Maintenance"/>
    <m/>
    <s v="VC7556-2019-017"/>
    <s v="929 OF"/>
    <m/>
    <m/>
    <m/>
    <s v="Approved"/>
    <m/>
    <m/>
    <s v="WAM Activities Neys"/>
    <n v="6"/>
    <s v="C219-C236"/>
    <s v="Neys"/>
    <n v="0"/>
    <d v="2022-02-18T00:00:00"/>
    <m/>
    <s v="36"/>
    <d v="2022-02-23T00:00:00"/>
    <s v=""/>
    <s v=""/>
    <m/>
    <m/>
    <m/>
    <s v="Mike Lecocq"/>
    <s v="06"/>
    <s v="Corbiere and Sons Contracting1153120220214-5Operator - Principle - After Jan 104300"/>
    <s v="Corbiere and Sons Contracting1153120220214-5Operator - Principle - After Jan 104300INV #165"/>
    <s v="CZ - Winter Maintenance"/>
    <s v=""/>
    <x v="5"/>
  </r>
  <r>
    <x v="1"/>
    <n v="6"/>
    <n v="0"/>
    <n v="11531"/>
    <s v="20220214-5"/>
    <n v="53510611"/>
    <s v="Access"/>
    <n v="0"/>
    <s v="L.O.A."/>
    <n v="210"/>
    <n v="1"/>
    <s v="DAY"/>
    <s v=""/>
    <s v=""/>
    <m/>
    <s v="0"/>
    <n v="210"/>
    <n v="27.3"/>
    <n v="237.29999999999998"/>
    <d v="2022-02-14T00:00:00"/>
    <n v="0"/>
    <x v="11"/>
    <d v="2022-03-14T00:00:00"/>
    <n v="178"/>
    <n v="0"/>
    <n v="0"/>
    <s v="Nathan Kyme"/>
    <s v="Winter Access Maintenance"/>
    <m/>
    <s v="VC7556-2019-017"/>
    <s v="929 OF"/>
    <m/>
    <m/>
    <m/>
    <s v="Approved"/>
    <m/>
    <m/>
    <s v="WAM Activities Neys"/>
    <n v="6"/>
    <s v="C219-C236"/>
    <s v="Neys"/>
    <n v="0"/>
    <d v="2022-02-18T00:00:00"/>
    <m/>
    <s v="36"/>
    <d v="2022-02-23T00:00:00"/>
    <s v=""/>
    <s v=""/>
    <m/>
    <m/>
    <m/>
    <s v="Mike Lecocq"/>
    <s v="06"/>
    <s v="Corbiere and Sons Contracting1153120220214-5L.O.A.1210"/>
    <s v="Corbiere and Sons Contracting1153120220214-5L.O.A.1210INV #165"/>
    <s v="CZ - Winter Maintenance"/>
    <s v=""/>
    <x v="5"/>
  </r>
  <r>
    <x v="1"/>
    <n v="6"/>
    <n v="0"/>
    <n v="11531"/>
    <s v="20220214-5"/>
    <n v="53510611"/>
    <s v="Access"/>
    <n v="0"/>
    <s v="Tractor Trailer - 60 Ton- After Jan 10"/>
    <n v="122.39"/>
    <n v="4"/>
    <s v="Dynamic"/>
    <s v="91.79"/>
    <s v="0"/>
    <s v=""/>
    <s v=""/>
    <n v="489.56"/>
    <n v="63.642800000000001"/>
    <n v="553.20279999999991"/>
    <d v="2022-02-14T00:00:00"/>
    <n v="0"/>
    <x v="11"/>
    <d v="2022-03-14T00:00:00"/>
    <n v="178"/>
    <n v="0"/>
    <n v="0"/>
    <s v="Nathan Kyme"/>
    <s v="Winter Access Maintenance"/>
    <m/>
    <s v="VC7556-2019-017"/>
    <s v="929 OF"/>
    <m/>
    <m/>
    <m/>
    <s v="Approved"/>
    <m/>
    <m/>
    <s v="WAM Activities Neys"/>
    <n v="6"/>
    <s v="C219-C236"/>
    <s v="Neys"/>
    <n v="0"/>
    <d v="2022-02-18T00:00:00"/>
    <m/>
    <s v="36"/>
    <d v="2022-02-23T00:00:00"/>
    <s v=""/>
    <s v=""/>
    <m/>
    <m/>
    <m/>
    <s v="Mike Lecocq"/>
    <s v="06"/>
    <s v="Corbiere and Sons Contracting1153120220214-5Tractor Trailer - 60 Ton- After Jan 104489.56"/>
    <s v="Corbiere and Sons Contracting1153120220214-5Tractor Trailer - 60 Ton- After Jan 104489.56INV #165"/>
    <s v="CZ - Winter Maintenance"/>
    <s v=""/>
    <x v="5"/>
  </r>
  <r>
    <x v="1"/>
    <n v="6"/>
    <n v="0"/>
    <n v="11531"/>
    <s v="20220214-5"/>
    <n v="53510611"/>
    <s v="Access"/>
    <n v="0"/>
    <s v="Light Truck - Pick up- After Jan 10"/>
    <n v="243.75"/>
    <n v="1"/>
    <s v="DAY"/>
    <s v="0"/>
    <s v="0"/>
    <s v=""/>
    <s v=""/>
    <n v="243.75"/>
    <n v="31.6875"/>
    <n v="275.4375"/>
    <d v="2022-02-14T00:00:00"/>
    <n v="0"/>
    <x v="11"/>
    <d v="2022-03-14T00:00:00"/>
    <n v="178"/>
    <n v="0"/>
    <n v="0"/>
    <s v="Nathan Kyme"/>
    <s v="Winter Access Maintenance"/>
    <m/>
    <s v="VC7556-2019-017"/>
    <s v="929 OF"/>
    <m/>
    <m/>
    <m/>
    <s v="Approved"/>
    <m/>
    <m/>
    <s v="WAM Activities Neys"/>
    <n v="6"/>
    <s v="C219-C236"/>
    <s v="Neys"/>
    <n v="0"/>
    <d v="2022-02-18T00:00:00"/>
    <m/>
    <s v="36"/>
    <d v="2022-02-23T00:00:00"/>
    <s v=""/>
    <s v=""/>
    <m/>
    <m/>
    <m/>
    <s v="Mike Lecocq"/>
    <s v="06"/>
    <s v="Corbiere and Sons Contracting1153120220214-5Light Truck - Pick up- After Jan 101243.75"/>
    <s v="Corbiere and Sons Contracting1153120220214-5Light Truck - Pick up- After Jan 101243.75INV #165"/>
    <s v="CZ - Winter Maintenance"/>
    <s v=""/>
    <x v="5"/>
  </r>
  <r>
    <x v="1"/>
    <n v="6"/>
    <n v="0"/>
    <n v="11531"/>
    <s v="20220214-5"/>
    <n v="53510611"/>
    <s v="Access"/>
    <n v="0"/>
    <s v="Grader - Cat 12 to 14 or equal- After Jan 10"/>
    <n v="126.98"/>
    <n v="2"/>
    <s v="Dynamic"/>
    <s v="0"/>
    <s v="0"/>
    <s v=""/>
    <s v=""/>
    <n v="253.96"/>
    <n v="33.014800000000001"/>
    <n v="286.97479999999996"/>
    <d v="2022-02-14T00:00:00"/>
    <n v="0"/>
    <x v="11"/>
    <d v="2022-03-14T00:00:00"/>
    <n v="178"/>
    <n v="0"/>
    <n v="0"/>
    <s v="Nathan Kyme"/>
    <s v="Winter Access Maintenance"/>
    <m/>
    <s v="VC7556-2019-017"/>
    <s v="929 OF"/>
    <m/>
    <m/>
    <m/>
    <s v="Approved"/>
    <m/>
    <m/>
    <s v="WAM Activities Neys"/>
    <n v="6"/>
    <s v="C219-C236"/>
    <s v="Neys"/>
    <n v="0"/>
    <d v="2022-02-18T00:00:00"/>
    <m/>
    <s v="36"/>
    <d v="2022-02-23T00:00:00"/>
    <s v=""/>
    <s v=""/>
    <m/>
    <m/>
    <m/>
    <s v="Mike Lecocq"/>
    <s v="06"/>
    <s v="Corbiere and Sons Contracting1153120220214-5Grader - Cat 12 to 14 or equal- After Jan 102253.96"/>
    <s v="Corbiere and Sons Contracting1153120220214-5Grader - Cat 12 to 14 or equal- After Jan 102253.96INV #165"/>
    <s v="CZ - Winter Maintenance"/>
    <s v=""/>
    <x v="5"/>
  </r>
  <r>
    <x v="1"/>
    <n v="6"/>
    <n v="0"/>
    <n v="11530"/>
    <s v="20220214-4"/>
    <n v="53510611"/>
    <s v="Access"/>
    <n v="0"/>
    <s v="Operator - Principle - After Jan 10"/>
    <n v="75"/>
    <n v="11"/>
    <s v="HR"/>
    <s v=""/>
    <s v=""/>
    <s v="0"/>
    <s v="0"/>
    <n v="825"/>
    <n v="107.25"/>
    <n v="932.24999999999989"/>
    <d v="2022-02-14T00:00:00"/>
    <n v="0"/>
    <x v="11"/>
    <d v="2022-03-14T00:00:00"/>
    <n v="178"/>
    <n v="0"/>
    <n v="0"/>
    <s v="Nathan Kyme"/>
    <s v="Winter Access Maintenance"/>
    <m/>
    <s v="VC7556-2019-017"/>
    <s v="929 OF"/>
    <m/>
    <m/>
    <m/>
    <s v="Approved"/>
    <m/>
    <m/>
    <s v="WAM Activities Prairie River"/>
    <n v="6"/>
    <s v="C171-C185"/>
    <s v="Prairie River"/>
    <n v="0"/>
    <d v="2022-02-18T00:00:00"/>
    <m/>
    <s v="36"/>
    <d v="2022-02-23T00:00:00"/>
    <s v=""/>
    <s v=""/>
    <m/>
    <m/>
    <m/>
    <s v="Mike Lecocq"/>
    <s v="06"/>
    <s v="Corbiere and Sons Contracting1153020220214-4Operator - Principle - After Jan 1011825"/>
    <s v="Corbiere and Sons Contracting1153020220214-4Operator - Principle - After Jan 1011825INV #165"/>
    <s v="CZ - Winter Maintenance"/>
    <s v=""/>
    <x v="5"/>
  </r>
  <r>
    <x v="1"/>
    <n v="6"/>
    <n v="0"/>
    <n v="11530"/>
    <s v="20220214-4"/>
    <n v="53510611"/>
    <s v="Access"/>
    <n v="0"/>
    <s v="L.O.A."/>
    <n v="210"/>
    <n v="1"/>
    <s v="DAY"/>
    <s v=""/>
    <s v=""/>
    <s v="0"/>
    <s v="0"/>
    <n v="210"/>
    <n v="27.3"/>
    <n v="237.29999999999998"/>
    <d v="2022-02-14T00:00:00"/>
    <n v="0"/>
    <x v="11"/>
    <d v="2022-03-14T00:00:00"/>
    <n v="178"/>
    <n v="0"/>
    <n v="0"/>
    <s v="Nathan Kyme"/>
    <s v="Winter Access Maintenance"/>
    <m/>
    <s v="VC7556-2019-017"/>
    <s v="929 OF"/>
    <m/>
    <m/>
    <m/>
    <s v="Approved"/>
    <m/>
    <m/>
    <s v="WAM Activities Prairie River"/>
    <n v="6"/>
    <s v="C171-C185"/>
    <s v="Prairie River"/>
    <n v="0"/>
    <d v="2022-02-18T00:00:00"/>
    <m/>
    <s v="36"/>
    <d v="2022-02-23T00:00:00"/>
    <s v=""/>
    <s v=""/>
    <m/>
    <m/>
    <m/>
    <s v="Mike Lecocq"/>
    <s v="06"/>
    <s v="Corbiere and Sons Contracting1153020220214-4L.O.A.1210"/>
    <s v="Corbiere and Sons Contracting1153020220214-4L.O.A.1210INV #165"/>
    <s v="CZ - Winter Maintenance"/>
    <s v=""/>
    <x v="5"/>
  </r>
  <r>
    <x v="1"/>
    <n v="6"/>
    <n v="0"/>
    <n v="11530"/>
    <s v="20220214-4"/>
    <n v="53510611"/>
    <s v="Access"/>
    <n v="0"/>
    <s v="Light Truck - Pick up- After Jan 10"/>
    <n v="243.75"/>
    <n v="1"/>
    <s v="DAY"/>
    <s v="0"/>
    <s v="0"/>
    <s v=""/>
    <s v=""/>
    <n v="243.75"/>
    <n v="31.6875"/>
    <n v="275.4375"/>
    <d v="2022-02-14T00:00:00"/>
    <n v="0"/>
    <x v="11"/>
    <d v="2022-03-14T00:00:00"/>
    <n v="178"/>
    <n v="0"/>
    <n v="0"/>
    <s v="Nathan Kyme"/>
    <s v="Winter Access Maintenance"/>
    <m/>
    <s v="VC7556-2019-017"/>
    <s v="929 OF"/>
    <m/>
    <m/>
    <m/>
    <s v="Approved"/>
    <m/>
    <m/>
    <s v="WAM Activities Prairie River"/>
    <n v="6"/>
    <s v="C171-C185"/>
    <s v="Prairie River"/>
    <n v="0"/>
    <d v="2022-02-18T00:00:00"/>
    <m/>
    <s v="36"/>
    <d v="2022-02-23T00:00:00"/>
    <s v=""/>
    <s v=""/>
    <m/>
    <m/>
    <m/>
    <s v="Mike Lecocq"/>
    <s v="06"/>
    <s v="Corbiere and Sons Contracting1153020220214-4Light Truck - Pick up- After Jan 101243.75"/>
    <s v="Corbiere and Sons Contracting1153020220214-4Light Truck - Pick up- After Jan 101243.75INV #165"/>
    <s v="CZ - Winter Maintenance"/>
    <s v=""/>
    <x v="5"/>
  </r>
  <r>
    <x v="1"/>
    <n v="6"/>
    <n v="0"/>
    <n v="11530"/>
    <s v="20220214-4"/>
    <n v="53510611"/>
    <s v="Access"/>
    <n v="0"/>
    <s v="Grader - Cat 12 to 14 or equal- After Jan 10"/>
    <n v="126.98"/>
    <n v="6"/>
    <s v="Dynamic"/>
    <s v="0"/>
    <s v="0"/>
    <s v=""/>
    <s v=""/>
    <n v="761.88"/>
    <n v="99.044399999999996"/>
    <n v="860.92439999999988"/>
    <d v="2022-02-14T00:00:00"/>
    <n v="0"/>
    <x v="11"/>
    <d v="2022-03-14T00:00:00"/>
    <n v="178"/>
    <n v="0"/>
    <n v="0"/>
    <s v="Nathan Kyme"/>
    <s v="Winter Access Maintenance"/>
    <m/>
    <s v="VC7556-2019-017"/>
    <s v="929 OF"/>
    <m/>
    <m/>
    <m/>
    <s v="Approved"/>
    <m/>
    <m/>
    <s v="WAM Activities Prairie River"/>
    <n v="6"/>
    <s v="C171-C185"/>
    <s v="Prairie River"/>
    <n v="0"/>
    <d v="2022-02-18T00:00:00"/>
    <m/>
    <s v="36"/>
    <d v="2022-02-23T00:00:00"/>
    <s v=""/>
    <s v=""/>
    <m/>
    <m/>
    <m/>
    <s v="Mike Lecocq"/>
    <s v="06"/>
    <s v="Corbiere and Sons Contracting1153020220214-4Grader - Cat 12 to 14 or equal- After Jan 106761.88"/>
    <s v="Corbiere and Sons Contracting1153020220214-4Grader - Cat 12 to 14 or equal- After Jan 106761.88INV #165"/>
    <s v="CZ - Winter Maintenance"/>
    <s v=""/>
    <x v="5"/>
  </r>
  <r>
    <x v="1"/>
    <n v="6"/>
    <n v="0"/>
    <n v="11529"/>
    <s v="20220214-3"/>
    <n v="53510611"/>
    <s v="Access"/>
    <n v="0"/>
    <s v="Operator - Principle - After Jan 10"/>
    <n v="75"/>
    <n v="11"/>
    <s v="HR"/>
    <s v=""/>
    <s v=""/>
    <s v="0"/>
    <s v="0"/>
    <n v="825"/>
    <n v="107.25"/>
    <n v="932.24999999999989"/>
    <d v="2022-02-14T00:00:00"/>
    <n v="0"/>
    <x v="11"/>
    <d v="2022-03-14T00:00:00"/>
    <n v="178"/>
    <n v="0"/>
    <n v="0"/>
    <s v="Nathan Kyme"/>
    <s v="Winter Access Maintenance"/>
    <m/>
    <s v="VC7556-2019-017"/>
    <s v="929 OF"/>
    <m/>
    <m/>
    <m/>
    <s v="Approved"/>
    <m/>
    <m/>
    <s v="WAM Activities Little Red Sucker Creek"/>
    <n v="6"/>
    <s v="C248-C256"/>
    <s v="Little Red Sucker Creek"/>
    <n v="0"/>
    <d v="2022-02-18T00:00:00"/>
    <m/>
    <s v="36"/>
    <d v="2022-02-23T00:00:00"/>
    <s v=""/>
    <s v=""/>
    <m/>
    <m/>
    <m/>
    <s v="Mike Lecocq"/>
    <s v="06"/>
    <s v="Corbiere and Sons Contracting1152920220214-3Operator - Principle - After Jan 1011825"/>
    <s v="Corbiere and Sons Contracting1152920220214-3Operator - Principle - After Jan 1011825INV #165"/>
    <s v="CZ - Winter Maintenance"/>
    <s v=""/>
    <x v="5"/>
  </r>
  <r>
    <x v="1"/>
    <n v="6"/>
    <n v="0"/>
    <n v="11529"/>
    <s v="20220214-3"/>
    <n v="53510611"/>
    <s v="Access"/>
    <n v="0"/>
    <s v="L.O.A."/>
    <n v="210"/>
    <n v="1"/>
    <s v="DAY"/>
    <s v=""/>
    <s v=""/>
    <s v="0"/>
    <s v="0"/>
    <n v="210"/>
    <n v="27.3"/>
    <n v="237.29999999999998"/>
    <d v="2022-02-14T00:00:00"/>
    <n v="0"/>
    <x v="11"/>
    <d v="2022-03-14T00:00:00"/>
    <n v="178"/>
    <n v="0"/>
    <n v="0"/>
    <s v="Nathan Kyme"/>
    <s v="Winter Access Maintenance"/>
    <m/>
    <s v="VC7556-2019-017"/>
    <s v="929 OF"/>
    <m/>
    <m/>
    <m/>
    <s v="Approved"/>
    <m/>
    <m/>
    <s v="WAM Activities Little Red Sucker Creek"/>
    <n v="6"/>
    <s v="C248-C256"/>
    <s v="Little Red Sucker Creek"/>
    <n v="0"/>
    <d v="2022-02-18T00:00:00"/>
    <m/>
    <s v="36"/>
    <d v="2022-02-23T00:00:00"/>
    <s v=""/>
    <s v=""/>
    <m/>
    <m/>
    <m/>
    <s v="Mike Lecocq"/>
    <s v="06"/>
    <s v="Corbiere and Sons Contracting1152920220214-3L.O.A.1210"/>
    <s v="Corbiere and Sons Contracting1152920220214-3L.O.A.1210INV #165"/>
    <s v="CZ - Winter Maintenance"/>
    <s v=""/>
    <x v="5"/>
  </r>
  <r>
    <x v="1"/>
    <n v="6"/>
    <n v="0"/>
    <n v="11529"/>
    <s v="20220214-3"/>
    <n v="53510611"/>
    <s v="Access"/>
    <n v="0"/>
    <s v="Light Truck - Pick up- After Jan 10"/>
    <n v="243.75"/>
    <n v="1"/>
    <s v="DAY"/>
    <s v="0"/>
    <s v="0"/>
    <s v=""/>
    <s v=""/>
    <n v="243.75"/>
    <n v="31.6875"/>
    <n v="275.4375"/>
    <d v="2022-02-14T00:00:00"/>
    <n v="0"/>
    <x v="11"/>
    <d v="2022-03-14T00:00:00"/>
    <n v="178"/>
    <n v="0"/>
    <n v="0"/>
    <s v="Nathan Kyme"/>
    <s v="Winter Access Maintenance"/>
    <m/>
    <s v="VC7556-2019-017"/>
    <s v="929 OF"/>
    <m/>
    <m/>
    <m/>
    <s v="Approved"/>
    <m/>
    <m/>
    <s v="WAM Activities Little Red Sucker Creek"/>
    <n v="6"/>
    <s v="C248-C256"/>
    <s v="Little Red Sucker Creek"/>
    <n v="0"/>
    <d v="2022-02-18T00:00:00"/>
    <m/>
    <s v="36"/>
    <d v="2022-02-23T00:00:00"/>
    <s v=""/>
    <s v=""/>
    <m/>
    <m/>
    <m/>
    <s v="Mike Lecocq"/>
    <s v="06"/>
    <s v="Corbiere and Sons Contracting1152920220214-3Light Truck - Pick up- After Jan 101243.75"/>
    <s v="Corbiere and Sons Contracting1152920220214-3Light Truck - Pick up- After Jan 101243.75INV #165"/>
    <s v="CZ - Winter Maintenance"/>
    <s v=""/>
    <x v="5"/>
  </r>
  <r>
    <x v="1"/>
    <n v="6"/>
    <n v="0"/>
    <n v="11529"/>
    <s v="20220214-3"/>
    <n v="53510611"/>
    <s v="Access"/>
    <n v="0"/>
    <s v="Grader - Cat 12 to 14 or equal- After Jan 10"/>
    <n v="126.98"/>
    <n v="10"/>
    <s v="Dynamic"/>
    <s v="0"/>
    <s v="0"/>
    <s v=""/>
    <s v=""/>
    <n v="1269.8"/>
    <n v="165.07400000000001"/>
    <n v="1434.8739999999998"/>
    <d v="2022-02-14T00:00:00"/>
    <n v="0"/>
    <x v="11"/>
    <d v="2022-03-14T00:00:00"/>
    <n v="178"/>
    <n v="0"/>
    <n v="0"/>
    <s v="Nathan Kyme"/>
    <s v="Winter Access Maintenance"/>
    <m/>
    <s v="VC7556-2019-017"/>
    <s v="929 OF"/>
    <m/>
    <m/>
    <m/>
    <s v="Approved"/>
    <m/>
    <m/>
    <s v="WAM Activities Little Red Sucker Creek"/>
    <n v="6"/>
    <s v="C248-C256"/>
    <s v="Little Red Sucker Creek"/>
    <n v="0"/>
    <d v="2022-02-18T00:00:00"/>
    <m/>
    <s v="36"/>
    <d v="2022-02-23T00:00:00"/>
    <s v=""/>
    <s v=""/>
    <m/>
    <m/>
    <m/>
    <s v="Mike Lecocq"/>
    <s v="06"/>
    <s v="Corbiere and Sons Contracting1152920220214-3Grader - Cat 12 to 14 or equal- After Jan 10101269.8"/>
    <s v="Corbiere and Sons Contracting1152920220214-3Grader - Cat 12 to 14 or equal- After Jan 10101269.8INV #165"/>
    <s v="CZ - Winter Maintenance"/>
    <s v=""/>
    <x v="5"/>
  </r>
  <r>
    <x v="1"/>
    <n v="6"/>
    <n v="0"/>
    <n v="10638"/>
    <s v="20211130-9"/>
    <n v="53530601"/>
    <s v="Rig/Access Mats"/>
    <n v="0"/>
    <s v="Driver - AZ - After Jan 10"/>
    <n v="70"/>
    <n v="5"/>
    <s v="HR"/>
    <s v=""/>
    <s v=""/>
    <s v="70"/>
    <s v="0"/>
    <n v="350"/>
    <n v="45.5"/>
    <n v="395.49999999999994"/>
    <d v="2021-11-30T00:00:00"/>
    <n v="0"/>
    <x v="12"/>
    <d v="2021-12-17T00:00:00"/>
    <n v="173"/>
    <n v="0"/>
    <n v="0"/>
    <s v="Nathan Kyme"/>
    <s v="Rig/Access Mat Handling"/>
    <m/>
    <s v="VC7556-2019-017"/>
    <s v="929 OF"/>
    <m/>
    <m/>
    <m/>
    <s v="Approved"/>
    <m/>
    <m/>
    <s v="Float mobilized 7 Rig Mats to Lake A"/>
    <n v="6"/>
    <s v="C130-C151"/>
    <s v="Lake A"/>
    <n v="0"/>
    <d v="2021-12-08T00:00:00"/>
    <m/>
    <s v="37"/>
    <d v="2021-12-12T00:00:00"/>
    <s v=""/>
    <s v=""/>
    <m/>
    <m/>
    <m/>
    <s v="Harold Furlong"/>
    <s v="06"/>
    <s v="Corbiere and Sons Contracting1063820211130-9Driver - AZ - After Jan 105350"/>
    <s v="Corbiere and Sons Contracting1063820211130-9Driver - AZ - After Jan 105350INV# 157"/>
    <s v="Rig/Access Mat Handling"/>
    <s v=""/>
    <x v="0"/>
  </r>
  <r>
    <x v="1"/>
    <n v="6"/>
    <n v="0"/>
    <n v="10638"/>
    <s v="20211130-9"/>
    <n v="53530601"/>
    <s v="Rig/Access Mats"/>
    <n v="0"/>
    <s v="L.O.A."/>
    <n v="210"/>
    <n v="1"/>
    <s v="DAY"/>
    <s v=""/>
    <s v=""/>
    <m/>
    <s v="0"/>
    <n v="210"/>
    <n v="27.3"/>
    <n v="237.29999999999998"/>
    <d v="2021-11-30T00:00:00"/>
    <n v="0"/>
    <x v="12"/>
    <d v="2021-12-17T00:00:00"/>
    <n v="173"/>
    <n v="0"/>
    <n v="0"/>
    <s v="Nathan Kyme"/>
    <s v="Rig/Access Mat Handling"/>
    <m/>
    <s v="VC7556-2019-017"/>
    <s v="929 OF"/>
    <m/>
    <m/>
    <m/>
    <s v="Approved"/>
    <m/>
    <m/>
    <s v="Float mobilized 7 Rig Mats to Lake A"/>
    <n v="6"/>
    <s v="C130-C151"/>
    <s v="Lake A"/>
    <n v="0"/>
    <d v="2021-12-08T00:00:00"/>
    <m/>
    <s v="37"/>
    <d v="2021-12-12T00:00:00"/>
    <s v=""/>
    <s v=""/>
    <m/>
    <m/>
    <m/>
    <s v="Harold Furlong"/>
    <s v="06"/>
    <s v="Corbiere and Sons Contracting1063820211130-9L.O.A.1210"/>
    <s v="Corbiere and Sons Contracting1063820211130-9L.O.A.1210INV# 157"/>
    <s v="Rig/Access Mat Handling"/>
    <s v=""/>
    <x v="0"/>
  </r>
  <r>
    <x v="1"/>
    <n v="6"/>
    <n v="0"/>
    <n v="10638"/>
    <s v="20211130-9"/>
    <n v="53530601"/>
    <s v="Rig/Access Mats"/>
    <n v="0"/>
    <s v="Tractor Trailer - 60 Ton- After Jan 10"/>
    <n v="122.39"/>
    <n v="5"/>
    <s v="Dynamic"/>
    <s v="91.79"/>
    <s v="0"/>
    <s v=""/>
    <s v=""/>
    <n v="611.95000000000005"/>
    <n v="79.553500000000014"/>
    <n v="691.50350000000003"/>
    <d v="2021-11-30T00:00:00"/>
    <n v="0"/>
    <x v="12"/>
    <d v="2021-12-17T00:00:00"/>
    <n v="173"/>
    <n v="0"/>
    <n v="0"/>
    <s v="Nathan Kyme"/>
    <s v="Rig/Access Mat Handling"/>
    <m/>
    <s v="VC7556-2019-017"/>
    <s v="929 OF"/>
    <m/>
    <m/>
    <m/>
    <s v="Approved"/>
    <m/>
    <m/>
    <s v="Float mobilized 7 Rig Mats to Lake A"/>
    <n v="6"/>
    <s v="C130-C151"/>
    <s v="Lake A"/>
    <n v="0"/>
    <d v="2021-12-08T00:00:00"/>
    <m/>
    <s v="37"/>
    <d v="2021-12-12T00:00:00"/>
    <s v=""/>
    <s v=""/>
    <m/>
    <m/>
    <m/>
    <s v="Harold Furlong"/>
    <s v="06"/>
    <s v="Corbiere and Sons Contracting1063820211130-9Tractor Trailer - 60 Ton- After Jan 105611.95"/>
    <s v="Corbiere and Sons Contracting1063820211130-9Tractor Trailer - 60 Ton- After Jan 105611.95INV# 157"/>
    <s v="Rig/Access Mat Handling"/>
    <s v=""/>
    <x v="0"/>
  </r>
  <r>
    <x v="1"/>
    <n v="6"/>
    <n v="0"/>
    <n v="10607"/>
    <s v="20211012-7"/>
    <n v="53510612"/>
    <s v="Access"/>
    <n v="0"/>
    <s v="Driver - AZ - After Jan 10"/>
    <n v="70"/>
    <n v="8"/>
    <s v="HR"/>
    <s v=""/>
    <s v=""/>
    <s v="70"/>
    <s v="0"/>
    <n v="560"/>
    <n v="72.8"/>
    <n v="632.79999999999995"/>
    <d v="2021-10-12T00:00:00"/>
    <n v="0"/>
    <x v="12"/>
    <d v="2021-12-17T00:00:00"/>
    <n v="173"/>
    <n v="0"/>
    <n v="0"/>
    <s v="Nathan Kyme"/>
    <s v="All Season Access Maintenance"/>
    <m/>
    <s v="VC7556-2019-017"/>
    <s v="929 OF"/>
    <m/>
    <m/>
    <m/>
    <s v="Approved"/>
    <m/>
    <m/>
    <s v="Grader floated to Jackfish Pit to fix road"/>
    <n v="6"/>
    <s v="C152 - C157"/>
    <s v="Jackfish Lake"/>
    <n v="0"/>
    <d v="2021-12-08T00:00:00"/>
    <m/>
    <s v="36"/>
    <d v="2021-12-10T00:00:00"/>
    <s v=""/>
    <s v=""/>
    <m/>
    <m/>
    <m/>
    <s v="Mike Lecocq"/>
    <s v="06"/>
    <s v="Corbiere and Sons Contracting1060720211012-7Driver - AZ - After Jan 108560"/>
    <s v="Corbiere and Sons Contracting1060720211012-7Driver - AZ - After Jan 108560INV# 157"/>
    <s v=""/>
    <s v="CZ - All Season Access Maintenance"/>
    <x v="4"/>
  </r>
  <r>
    <x v="1"/>
    <n v="6"/>
    <n v="0"/>
    <n v="10607"/>
    <s v="20211012-7"/>
    <n v="53510612"/>
    <s v="Access"/>
    <n v="0"/>
    <s v="Operator - Principle - After Jan 10"/>
    <n v="75"/>
    <n v="8"/>
    <s v="HR"/>
    <s v=""/>
    <s v=""/>
    <s v="75"/>
    <s v="0"/>
    <n v="600"/>
    <n v="78"/>
    <n v="677.99999999999989"/>
    <d v="2021-10-12T00:00:00"/>
    <n v="0"/>
    <x v="12"/>
    <d v="2021-12-17T00:00:00"/>
    <n v="173"/>
    <n v="0"/>
    <n v="0"/>
    <s v="Nathan Kyme"/>
    <s v="All Season Access Maintenance"/>
    <m/>
    <s v="VC7556-2019-017"/>
    <s v="929 OF"/>
    <m/>
    <m/>
    <m/>
    <s v="Approved"/>
    <m/>
    <m/>
    <s v="Grader floated to Jackfish Pit to fix road"/>
    <n v="6"/>
    <s v="C152 - C157"/>
    <s v="Jackfish Lake"/>
    <n v="0"/>
    <d v="2021-12-08T00:00:00"/>
    <m/>
    <s v="36"/>
    <d v="2021-12-10T00:00:00"/>
    <s v=""/>
    <s v=""/>
    <m/>
    <m/>
    <m/>
    <s v="Mike Lecocq"/>
    <s v="06"/>
    <s v="Corbiere and Sons Contracting1060720211012-7Operator - Principle - After Jan 108600"/>
    <s v="Corbiere and Sons Contracting1060720211012-7Operator - Principle - After Jan 108600INV# 157"/>
    <s v=""/>
    <s v="CZ - All Season Access Maintenance"/>
    <x v="4"/>
  </r>
  <r>
    <x v="1"/>
    <n v="6"/>
    <n v="0"/>
    <n v="10607"/>
    <s v="20211012-7"/>
    <n v="53510612"/>
    <s v="Access"/>
    <n v="0"/>
    <s v="Tractor Trailer - 60 Ton- After Jan 10"/>
    <n v="122.39"/>
    <n v="8"/>
    <s v="Dynamic"/>
    <s v="91.79"/>
    <s v="0"/>
    <s v=""/>
    <s v=""/>
    <n v="979.12"/>
    <n v="127.2856"/>
    <n v="1106.4055999999998"/>
    <d v="2021-10-12T00:00:00"/>
    <n v="0"/>
    <x v="12"/>
    <d v="2021-12-17T00:00:00"/>
    <n v="173"/>
    <n v="0"/>
    <n v="0"/>
    <s v="Nathan Kyme"/>
    <s v="All Season Access Maintenance"/>
    <m/>
    <s v="VC7556-2019-017"/>
    <s v="929 OF"/>
    <m/>
    <m/>
    <m/>
    <s v="Approved"/>
    <m/>
    <m/>
    <s v="Grader floated to Jackfish Pit to fix road"/>
    <n v="6"/>
    <s v="C152 - C157"/>
    <s v="Jackfish Lake"/>
    <n v="0"/>
    <d v="2021-12-08T00:00:00"/>
    <m/>
    <s v="36"/>
    <d v="2021-12-10T00:00:00"/>
    <s v=""/>
    <s v=""/>
    <m/>
    <m/>
    <m/>
    <s v="Mike Lecocq"/>
    <s v="06"/>
    <s v="Corbiere and Sons Contracting1060720211012-7Tractor Trailer - 60 Ton- After Jan 108979.12"/>
    <s v="Corbiere and Sons Contracting1060720211012-7Tractor Trailer - 60 Ton- After Jan 108979.12INV# 157"/>
    <s v=""/>
    <s v="CZ - All Season Access Maintenance"/>
    <x v="4"/>
  </r>
  <r>
    <x v="1"/>
    <n v="6"/>
    <n v="0"/>
    <n v="10607"/>
    <s v="20211012-7"/>
    <n v="53510612"/>
    <s v="Access"/>
    <n v="0"/>
    <s v="Light Truck - Pick up- After Jan 10"/>
    <n v="243.75"/>
    <n v="1"/>
    <s v="DAY"/>
    <s v="182.81"/>
    <s v="0"/>
    <s v=""/>
    <s v=""/>
    <n v="243.75"/>
    <n v="31.6875"/>
    <n v="275.4375"/>
    <d v="2021-10-12T00:00:00"/>
    <n v="0"/>
    <x v="12"/>
    <d v="2021-12-17T00:00:00"/>
    <n v="173"/>
    <n v="0"/>
    <n v="0"/>
    <s v="Nathan Kyme"/>
    <s v="All Season Access Maintenance"/>
    <m/>
    <s v="VC7556-2019-017"/>
    <s v="929 OF"/>
    <m/>
    <m/>
    <m/>
    <s v="Approved"/>
    <m/>
    <m/>
    <s v="Grader floated to Jackfish Pit to fix road"/>
    <n v="6"/>
    <s v="C152 - C157"/>
    <s v="Jackfish Lake"/>
    <n v="0"/>
    <d v="2021-12-08T00:00:00"/>
    <m/>
    <s v="36"/>
    <d v="2021-12-10T00:00:00"/>
    <s v=""/>
    <s v=""/>
    <m/>
    <m/>
    <m/>
    <s v="Mike Lecocq"/>
    <s v="06"/>
    <s v="Corbiere and Sons Contracting1060720211012-7Light Truck - Pick up- After Jan 101243.75"/>
    <s v="Corbiere and Sons Contracting1060720211012-7Light Truck - Pick up- After Jan 101243.75INV# 157"/>
    <s v=""/>
    <s v="CZ - All Season Access Maintenance"/>
    <x v="4"/>
  </r>
  <r>
    <x v="1"/>
    <n v="6"/>
    <n v="0"/>
    <n v="10607"/>
    <s v="20211012-7"/>
    <n v="53510612"/>
    <s v="Access"/>
    <n v="0"/>
    <s v="Grader - Cat 12 to 14 or equal- After Jan 10"/>
    <n v="126.98"/>
    <n v="3"/>
    <s v="Dynamic"/>
    <s v="95.24"/>
    <s v="0"/>
    <s v=""/>
    <s v=""/>
    <n v="380.94"/>
    <n v="49.522199999999998"/>
    <n v="430.46219999999994"/>
    <d v="2021-10-12T00:00:00"/>
    <n v="0"/>
    <x v="12"/>
    <d v="2021-12-17T00:00:00"/>
    <n v="173"/>
    <n v="0"/>
    <n v="0"/>
    <s v="Nathan Kyme"/>
    <s v="All Season Access Maintenance"/>
    <m/>
    <s v="VC7556-2019-017"/>
    <s v="929 OF"/>
    <m/>
    <m/>
    <m/>
    <s v="Approved"/>
    <m/>
    <m/>
    <s v="Grader floated to Jackfish Pit to fix road"/>
    <n v="6"/>
    <s v="C152 - C157"/>
    <s v="Jackfish Lake"/>
    <n v="0"/>
    <d v="2021-12-08T00:00:00"/>
    <m/>
    <s v="36"/>
    <d v="2021-12-10T00:00:00"/>
    <s v=""/>
    <s v=""/>
    <m/>
    <m/>
    <m/>
    <s v="Mike Lecocq"/>
    <s v="06"/>
    <s v="Corbiere and Sons Contracting1060720211012-7Grader - Cat 12 to 14 or equal- After Jan 103380.94"/>
    <s v="Corbiere and Sons Contracting1060720211012-7Grader - Cat 12 to 14 or equal- After Jan 103380.94INV# 157"/>
    <s v=""/>
    <s v="CZ - All Season Access Maintenance"/>
    <x v="4"/>
  </r>
  <r>
    <x v="1"/>
    <n v="6"/>
    <n v="0"/>
    <n v="10744"/>
    <s v="20211208-14"/>
    <n v="53510611"/>
    <s v="Access"/>
    <n v="0"/>
    <s v="Operator - Intermdiate  - After Jan 10"/>
    <n v="70"/>
    <n v="5.5"/>
    <s v="HR"/>
    <s v=""/>
    <s v=""/>
    <s v="70"/>
    <s v="0"/>
    <n v="385"/>
    <n v="50.050000000000004"/>
    <n v="435.04999999999995"/>
    <d v="2021-12-08T00:00:00"/>
    <n v="0"/>
    <x v="12"/>
    <d v="2021-12-17T00:00:00"/>
    <n v="173"/>
    <n v="0"/>
    <n v="0"/>
    <s v="Nathan Kyme"/>
    <s v="Winter Access Maintenance"/>
    <m/>
    <s v="VC7556-2019-017"/>
    <s v="929 OF"/>
    <m/>
    <m/>
    <m/>
    <s v="Approved"/>
    <m/>
    <m/>
    <s v="WAM Activities"/>
    <n v="6"/>
    <s v="C158-C170"/>
    <s v="Santoy Lake"/>
    <n v="0"/>
    <d v="2021-12-12T00:00:00"/>
    <m/>
    <s v="36"/>
    <d v="2021-12-16T00:00:00"/>
    <s v=""/>
    <s v=""/>
    <m/>
    <m/>
    <m/>
    <s v="Mike Lecocq"/>
    <s v="06"/>
    <s v="Corbiere and Sons Contracting1074420211208-14Operator - Intermdiate  - After Jan 105.5385"/>
    <s v="Corbiere and Sons Contracting1074420211208-14Operator - Intermdiate  - After Jan 105.5385INV# 157"/>
    <s v=""/>
    <s v="CZ - Winter Maintenance"/>
    <x v="5"/>
  </r>
  <r>
    <x v="1"/>
    <n v="6"/>
    <n v="0"/>
    <n v="10744"/>
    <s v="20211208-14"/>
    <n v="53510611"/>
    <s v="Access"/>
    <n v="0"/>
    <s v="Pickup w/ plow and sander"/>
    <n v="80"/>
    <n v="5.5"/>
    <m/>
    <s v="0"/>
    <s v="0"/>
    <s v=""/>
    <s v=""/>
    <n v="440"/>
    <n v="57.2"/>
    <n v="497.19999999999993"/>
    <d v="2021-12-08T00:00:00"/>
    <n v="0"/>
    <x v="12"/>
    <d v="2021-12-17T00:00:00"/>
    <n v="173"/>
    <n v="0"/>
    <n v="0"/>
    <s v="Nathan Kyme"/>
    <s v="Winter Access Maintenance"/>
    <m/>
    <s v="VC7556-2019-017"/>
    <s v="929 OF"/>
    <m/>
    <m/>
    <m/>
    <s v="Approved"/>
    <m/>
    <m/>
    <s v="WAM Activities"/>
    <n v="6"/>
    <s v="C158-C170"/>
    <s v="Santoy Lake"/>
    <n v="0"/>
    <d v="2021-12-12T00:00:00"/>
    <m/>
    <s v="36"/>
    <d v="2021-12-16T00:00:00"/>
    <s v=""/>
    <s v=""/>
    <m/>
    <m/>
    <m/>
    <s v="Mike Lecocq"/>
    <s v="06"/>
    <s v="Corbiere and Sons Contracting1074420211208-14Pickup w/ plow and sander5.5440"/>
    <s v="Corbiere and Sons Contracting1074420211208-14Pickup w/ plow and sander5.5440INV# 157"/>
    <s v=""/>
    <s v="CZ - Winter Maintenance"/>
    <x v="5"/>
  </r>
  <r>
    <x v="1"/>
    <n v="6"/>
    <n v="0"/>
    <n v="10743"/>
    <s v="20211208-13"/>
    <n v="53510611"/>
    <s v="Access"/>
    <n v="0"/>
    <s v="Operator - Intermdiate  - After Jan 10"/>
    <n v="70"/>
    <n v="5.5"/>
    <s v="HR"/>
    <s v=""/>
    <s v=""/>
    <s v="70"/>
    <s v="0"/>
    <n v="385"/>
    <n v="50.050000000000004"/>
    <n v="435.04999999999995"/>
    <d v="2021-12-08T00:00:00"/>
    <n v="0"/>
    <x v="12"/>
    <d v="2021-12-17T00:00:00"/>
    <n v="173"/>
    <n v="0"/>
    <n v="0"/>
    <s v="Nathan Kyme"/>
    <s v="Winter Access Maintenance"/>
    <m/>
    <s v="VC7556-2019-017"/>
    <s v="929 OF"/>
    <m/>
    <m/>
    <m/>
    <s v="Approved"/>
    <m/>
    <m/>
    <s v="Pickup w/plow and Sander working across Neys"/>
    <n v="6"/>
    <s v="C219-C235"/>
    <s v="Neys"/>
    <n v="0"/>
    <d v="2021-12-12T00:00:00"/>
    <m/>
    <s v="36"/>
    <d v="2021-12-16T00:00:00"/>
    <s v=""/>
    <s v=""/>
    <m/>
    <m/>
    <m/>
    <s v="Mike Lecocq"/>
    <s v="06"/>
    <s v="Corbiere and Sons Contracting1074320211208-13Operator - Intermdiate  - After Jan 105.5385"/>
    <s v="Corbiere and Sons Contracting1074320211208-13Operator - Intermdiate  - After Jan 105.5385INV# 157"/>
    <s v=""/>
    <s v="CZ - Winter Maintenance"/>
    <x v="5"/>
  </r>
  <r>
    <x v="1"/>
    <n v="6"/>
    <n v="0"/>
    <n v="10743"/>
    <s v="20211208-13"/>
    <n v="53510611"/>
    <s v="Access"/>
    <n v="0"/>
    <s v="L.O.A."/>
    <n v="210"/>
    <n v="1"/>
    <s v="DAY"/>
    <s v=""/>
    <s v=""/>
    <m/>
    <s v="0"/>
    <n v="210"/>
    <n v="27.3"/>
    <n v="237.29999999999998"/>
    <d v="2021-12-08T00:00:00"/>
    <n v="0"/>
    <x v="12"/>
    <d v="2021-12-17T00:00:00"/>
    <n v="173"/>
    <n v="0"/>
    <n v="0"/>
    <s v="Nathan Kyme"/>
    <s v="Winter Access Maintenance"/>
    <m/>
    <s v="VC7556-2019-017"/>
    <s v="929 OF"/>
    <m/>
    <m/>
    <m/>
    <s v="Approved"/>
    <m/>
    <m/>
    <s v="Pickup w/plow and Sander working across Neys"/>
    <n v="6"/>
    <s v="C219-C235"/>
    <s v="Neys"/>
    <n v="0"/>
    <d v="2021-12-12T00:00:00"/>
    <m/>
    <s v="36"/>
    <d v="2021-12-16T00:00:00"/>
    <s v=""/>
    <s v=""/>
    <m/>
    <m/>
    <m/>
    <s v="Mike Lecocq"/>
    <s v="06"/>
    <s v="Corbiere and Sons Contracting1074320211208-13L.O.A.1210"/>
    <s v="Corbiere and Sons Contracting1074320211208-13L.O.A.1210INV# 157"/>
    <s v=""/>
    <s v="CZ - Winter Maintenance"/>
    <x v="5"/>
  </r>
  <r>
    <x v="1"/>
    <n v="6"/>
    <n v="0"/>
    <n v="10743"/>
    <s v="20211208-13"/>
    <n v="53510611"/>
    <s v="Access"/>
    <n v="0"/>
    <s v="Pickup w/ plow and sander"/>
    <n v="80"/>
    <n v="5.5"/>
    <m/>
    <s v="0"/>
    <s v="0"/>
    <s v=""/>
    <s v=""/>
    <n v="440"/>
    <n v="57.2"/>
    <n v="497.19999999999993"/>
    <d v="2021-12-08T00:00:00"/>
    <n v="0"/>
    <x v="12"/>
    <d v="2021-12-17T00:00:00"/>
    <n v="173"/>
    <n v="0"/>
    <n v="0"/>
    <s v="Nathan Kyme"/>
    <s v="Winter Access Maintenance"/>
    <m/>
    <s v="VC7556-2019-017"/>
    <s v="929 OF"/>
    <m/>
    <m/>
    <m/>
    <s v="Approved"/>
    <m/>
    <m/>
    <s v="Pickup w/plow and Sander working across Neys"/>
    <n v="6"/>
    <s v="C219-C235"/>
    <s v="Neys"/>
    <n v="0"/>
    <d v="2021-12-12T00:00:00"/>
    <m/>
    <s v="36"/>
    <d v="2021-12-16T00:00:00"/>
    <s v=""/>
    <s v=""/>
    <m/>
    <m/>
    <m/>
    <s v="Mike Lecocq"/>
    <s v="06"/>
    <s v="Corbiere and Sons Contracting1074320211208-13Pickup w/ plow and sander5.5440"/>
    <s v="Corbiere and Sons Contracting1074320211208-13Pickup w/ plow and sander5.5440INV# 157"/>
    <s v=""/>
    <s v="CZ - Winter Maintenance"/>
    <x v="5"/>
  </r>
  <r>
    <x v="1"/>
    <n v="6"/>
    <n v="0"/>
    <n v="10741"/>
    <s v="20211208-11"/>
    <n v="53510611"/>
    <s v="Access"/>
    <n v="0"/>
    <s v="Operator - Principle - After Jan 10"/>
    <n v="75"/>
    <n v="9"/>
    <s v="HR"/>
    <s v=""/>
    <s v=""/>
    <s v="75"/>
    <s v="0"/>
    <n v="675"/>
    <n v="87.75"/>
    <n v="762.74999999999989"/>
    <d v="2021-12-08T00:00:00"/>
    <n v="0"/>
    <x v="12"/>
    <d v="2021-12-17T00:00:00"/>
    <n v="173"/>
    <n v="0"/>
    <n v="0"/>
    <s v="Nathan Kyme"/>
    <s v="Winter Access Maintenance"/>
    <m/>
    <s v="VC7556-2019-017"/>
    <s v="929 OF"/>
    <m/>
    <m/>
    <m/>
    <s v="Approved"/>
    <m/>
    <m/>
    <s v="Ron did WAM on Prairie River Road for 9 hours"/>
    <n v="6"/>
    <s v="C171-C185"/>
    <s v="Prairie River"/>
    <n v="0"/>
    <d v="2021-12-12T00:00:00"/>
    <m/>
    <s v="36"/>
    <d v="2021-12-16T00:00:00"/>
    <s v=""/>
    <s v=""/>
    <m/>
    <m/>
    <m/>
    <s v="Mike Lecocq"/>
    <s v="06"/>
    <s v="Corbiere and Sons Contracting1074120211208-11Operator - Principle - After Jan 109675"/>
    <s v="Corbiere and Sons Contracting1074120211208-11Operator - Principle - After Jan 109675INV# 157"/>
    <s v=""/>
    <s v="CZ - Winter Maintenance"/>
    <x v="5"/>
  </r>
  <r>
    <x v="1"/>
    <n v="6"/>
    <n v="0"/>
    <n v="10741"/>
    <s v="20211208-11"/>
    <n v="53510611"/>
    <s v="Access"/>
    <n v="0"/>
    <s v="L.O.A."/>
    <n v="210"/>
    <n v="1"/>
    <s v="DAY"/>
    <s v=""/>
    <s v=""/>
    <m/>
    <s v="0"/>
    <n v="210"/>
    <n v="27.3"/>
    <n v="237.29999999999998"/>
    <d v="2021-12-08T00:00:00"/>
    <n v="0"/>
    <x v="12"/>
    <d v="2021-12-17T00:00:00"/>
    <n v="173"/>
    <n v="0"/>
    <n v="0"/>
    <s v="Nathan Kyme"/>
    <s v="Winter Access Maintenance"/>
    <m/>
    <s v="VC7556-2019-017"/>
    <s v="929 OF"/>
    <m/>
    <m/>
    <m/>
    <s v="Approved"/>
    <m/>
    <m/>
    <s v="Ron did WAM on Prairie River Road for 9 hours"/>
    <n v="6"/>
    <s v="C171-C185"/>
    <s v="Prairie River"/>
    <n v="0"/>
    <d v="2021-12-12T00:00:00"/>
    <m/>
    <s v="36"/>
    <d v="2021-12-16T00:00:00"/>
    <s v=""/>
    <s v=""/>
    <m/>
    <m/>
    <m/>
    <s v="Mike Lecocq"/>
    <s v="06"/>
    <s v="Corbiere and Sons Contracting1074120211208-11L.O.A.1210"/>
    <s v="Corbiere and Sons Contracting1074120211208-11L.O.A.1210INV# 157"/>
    <s v=""/>
    <s v="CZ - Winter Maintenance"/>
    <x v="5"/>
  </r>
  <r>
    <x v="1"/>
    <n v="6"/>
    <n v="0"/>
    <n v="10741"/>
    <s v="20211208-11"/>
    <n v="53510611"/>
    <s v="Access"/>
    <n v="0"/>
    <s v="Dozer D6 or equal- After Jan 10"/>
    <n v="131.47999999999999"/>
    <n v="8"/>
    <s v="Dynamic"/>
    <s v="98.61"/>
    <s v="0"/>
    <s v=""/>
    <s v=""/>
    <n v="1051.8399999999999"/>
    <n v="136.73919999999998"/>
    <n v="1188.5791999999999"/>
    <d v="2021-12-08T00:00:00"/>
    <n v="0"/>
    <x v="12"/>
    <d v="2021-12-17T00:00:00"/>
    <n v="173"/>
    <n v="0"/>
    <n v="0"/>
    <s v="Nathan Kyme"/>
    <s v="Winter Access Maintenance"/>
    <m/>
    <s v="VC7556-2019-017"/>
    <s v="929 OF"/>
    <m/>
    <m/>
    <m/>
    <s v="Approved"/>
    <m/>
    <m/>
    <s v="Ron did WAM on Prairie River Road for 9 hours"/>
    <n v="6"/>
    <s v="C171-C185"/>
    <s v="Prairie River"/>
    <n v="0"/>
    <d v="2021-12-12T00:00:00"/>
    <m/>
    <s v="36"/>
    <d v="2021-12-16T00:00:00"/>
    <s v=""/>
    <s v=""/>
    <m/>
    <m/>
    <m/>
    <s v="Mike Lecocq"/>
    <s v="06"/>
    <s v="Corbiere and Sons Contracting1074120211208-11Dozer D6 or equal- After Jan 1081051.84"/>
    <s v="Corbiere and Sons Contracting1074120211208-11Dozer D6 or equal- After Jan 1081051.84INV# 157"/>
    <s v=""/>
    <s v="CZ - Winter Maintenance"/>
    <x v="5"/>
  </r>
  <r>
    <x v="1"/>
    <n v="6"/>
    <n v="0"/>
    <n v="10724"/>
    <s v="20211207-7"/>
    <n v="53510611"/>
    <s v="Access"/>
    <n v="0"/>
    <s v="Operator - Principle - After Jan 10"/>
    <n v="75"/>
    <n v="11"/>
    <s v="HR"/>
    <s v=""/>
    <s v=""/>
    <s v="75"/>
    <s v="0"/>
    <n v="825"/>
    <n v="107.25"/>
    <n v="932.24999999999989"/>
    <d v="2021-12-07T00:00:00"/>
    <n v="0"/>
    <x v="12"/>
    <d v="2021-12-17T00:00:00"/>
    <n v="173"/>
    <n v="0"/>
    <n v="0"/>
    <s v="Nathan Kyme"/>
    <s v="Winter Access Maintenance"/>
    <m/>
    <s v="VC7556-2019-017"/>
    <s v="929 OF"/>
    <m/>
    <m/>
    <m/>
    <s v="Approved"/>
    <m/>
    <m/>
    <s v="Ex scratching hill and clearing snow towards snow making activities"/>
    <n v="6"/>
    <s v="C248-C256"/>
    <s v="Little Red Sucker Creek"/>
    <n v="0"/>
    <d v="2021-12-12T00:00:00"/>
    <m/>
    <s v="36"/>
    <d v="2021-12-16T00:00:00"/>
    <s v=""/>
    <s v=""/>
    <m/>
    <m/>
    <m/>
    <s v="Mike Lecocq"/>
    <s v="06"/>
    <s v="Corbiere and Sons Contracting1072420211207-7Operator - Principle - After Jan 1011825"/>
    <s v="Corbiere and Sons Contracting1072420211207-7Operator - Principle - After Jan 1011825INV# 157"/>
    <s v=""/>
    <s v="CZ - Winter Maintenance"/>
    <x v="5"/>
  </r>
  <r>
    <x v="1"/>
    <n v="6"/>
    <n v="0"/>
    <n v="10724"/>
    <s v="20211207-7"/>
    <n v="53510611"/>
    <s v="Access"/>
    <n v="0"/>
    <s v="L.O.A."/>
    <n v="210"/>
    <n v="1"/>
    <s v="DAY"/>
    <s v=""/>
    <s v=""/>
    <m/>
    <s v="0"/>
    <n v="210"/>
    <n v="27.3"/>
    <n v="237.29999999999998"/>
    <d v="2021-12-07T00:00:00"/>
    <n v="0"/>
    <x v="12"/>
    <d v="2021-12-17T00:00:00"/>
    <n v="173"/>
    <n v="0"/>
    <n v="0"/>
    <s v="Nathan Kyme"/>
    <s v="Winter Access Maintenance"/>
    <m/>
    <s v="VC7556-2019-017"/>
    <s v="929 OF"/>
    <m/>
    <m/>
    <m/>
    <s v="Approved"/>
    <m/>
    <m/>
    <s v="Ex scratching hill and clearing snow towards snow making activities"/>
    <n v="6"/>
    <s v="C248-C256"/>
    <s v="Little Red Sucker Creek"/>
    <n v="0"/>
    <d v="2021-12-12T00:00:00"/>
    <m/>
    <s v="36"/>
    <d v="2021-12-16T00:00:00"/>
    <s v=""/>
    <s v=""/>
    <m/>
    <m/>
    <m/>
    <s v="Mike Lecocq"/>
    <s v="06"/>
    <s v="Corbiere and Sons Contracting1072420211207-7L.O.A.1210"/>
    <s v="Corbiere and Sons Contracting1072420211207-7L.O.A.1210INV# 157"/>
    <s v=""/>
    <s v="CZ - Winter Maintenance"/>
    <x v="5"/>
  </r>
  <r>
    <x v="1"/>
    <n v="6"/>
    <n v="0"/>
    <n v="10724"/>
    <s v="20211207-7"/>
    <n v="53510611"/>
    <s v="Access"/>
    <n v="0"/>
    <s v="Excavator Thumb - 30 - 50 ton- After Jan 10"/>
    <n v="12.21"/>
    <n v="10"/>
    <s v="HR"/>
    <s v="9.16"/>
    <s v="0"/>
    <s v=""/>
    <s v=""/>
    <n v="122.1"/>
    <n v="15.872999999999999"/>
    <n v="137.97299999999998"/>
    <d v="2021-12-07T00:00:00"/>
    <n v="0"/>
    <x v="12"/>
    <d v="2021-12-17T00:00:00"/>
    <n v="173"/>
    <n v="0"/>
    <n v="0"/>
    <s v="Nathan Kyme"/>
    <s v="Winter Access Maintenance"/>
    <m/>
    <s v="VC7556-2019-017"/>
    <s v="929 OF"/>
    <m/>
    <m/>
    <m/>
    <s v="Approved"/>
    <m/>
    <m/>
    <s v="Ex scratching hill and clearing snow towards snow making activities"/>
    <n v="6"/>
    <s v="C248-C256"/>
    <s v="Little Red Sucker Creek"/>
    <n v="0"/>
    <d v="2021-12-12T00:00:00"/>
    <m/>
    <s v="36"/>
    <d v="2021-12-16T00:00:00"/>
    <s v=""/>
    <s v=""/>
    <m/>
    <m/>
    <m/>
    <s v="Mike Lecocq"/>
    <s v="06"/>
    <s v="Corbiere and Sons Contracting1072420211207-7Excavator Thumb - 30 - 50 ton- After Jan 1010122.1"/>
    <s v="Corbiere and Sons Contracting1072420211207-7Excavator Thumb - 30 - 50 ton- After Jan 1010122.1INV# 157"/>
    <s v=""/>
    <s v="CZ - Winter Maintenance"/>
    <x v="5"/>
  </r>
  <r>
    <x v="1"/>
    <n v="6"/>
    <n v="0"/>
    <n v="10724"/>
    <s v="20211207-7"/>
    <n v="53510611"/>
    <s v="Access"/>
    <n v="0"/>
    <s v="Excavator - 36 ton- After Jan 10"/>
    <n v="146.96"/>
    <n v="10"/>
    <s v="Dynamic"/>
    <s v="110.22"/>
    <s v="0"/>
    <s v=""/>
    <s v=""/>
    <n v="1469.6"/>
    <n v="191.048"/>
    <n v="1660.6479999999997"/>
    <d v="2021-12-07T00:00:00"/>
    <n v="0"/>
    <x v="12"/>
    <d v="2021-12-17T00:00:00"/>
    <n v="173"/>
    <n v="0"/>
    <n v="0"/>
    <s v="Nathan Kyme"/>
    <s v="Winter Access Maintenance"/>
    <m/>
    <s v="VC7556-2019-017"/>
    <s v="929 OF"/>
    <m/>
    <m/>
    <m/>
    <s v="Approved"/>
    <m/>
    <m/>
    <s v="Ex scratching hill and clearing snow towards snow making activities"/>
    <n v="6"/>
    <s v="C248-C256"/>
    <s v="Little Red Sucker Creek"/>
    <n v="0"/>
    <d v="2021-12-12T00:00:00"/>
    <m/>
    <s v="36"/>
    <d v="2021-12-16T00:00:00"/>
    <s v=""/>
    <s v=""/>
    <m/>
    <m/>
    <m/>
    <s v="Mike Lecocq"/>
    <s v="06"/>
    <s v="Corbiere and Sons Contracting1072420211207-7Excavator - 36 ton- After Jan 10101469.6"/>
    <s v="Corbiere and Sons Contracting1072420211207-7Excavator - 36 ton- After Jan 10101469.6INV# 157"/>
    <s v=""/>
    <s v="CZ - Winter Maintenance"/>
    <x v="5"/>
  </r>
  <r>
    <x v="1"/>
    <n v="6"/>
    <n v="0"/>
    <n v="10732"/>
    <s v="20211207-15"/>
    <n v="53510611"/>
    <s v="Access"/>
    <n v="0"/>
    <s v="Operator - Intermdiate  - After Jan 10"/>
    <n v="70"/>
    <n v="3"/>
    <s v="HR"/>
    <s v=""/>
    <s v=""/>
    <s v="70"/>
    <s v="0"/>
    <n v="210"/>
    <n v="27.3"/>
    <n v="237.29999999999998"/>
    <d v="2021-12-07T00:00:00"/>
    <n v="0"/>
    <x v="12"/>
    <d v="2021-12-17T00:00:00"/>
    <n v="173"/>
    <n v="0"/>
    <n v="0"/>
    <s v="Nathan Kyme"/>
    <s v="Winter Access Maintenance"/>
    <m/>
    <s v="VC7556-2019-017"/>
    <s v="929 OF"/>
    <m/>
    <m/>
    <m/>
    <s v="Approved"/>
    <m/>
    <m/>
    <s v="WAM Activities"/>
    <n v="6"/>
    <s v="C158-C170"/>
    <s v="Santoy Lake"/>
    <n v="0"/>
    <d v="2021-12-12T00:00:00"/>
    <m/>
    <s v="36"/>
    <d v="2021-12-16T00:00:00"/>
    <s v=""/>
    <s v=""/>
    <m/>
    <m/>
    <m/>
    <s v="Mike Lecocq"/>
    <s v="06"/>
    <s v="Corbiere and Sons Contracting1073220211207-15Operator - Intermdiate  - After Jan 103210"/>
    <s v="Corbiere and Sons Contracting1073220211207-15Operator - Intermdiate  - After Jan 103210INV# 157"/>
    <s v=""/>
    <s v="CZ - Winter Maintenance"/>
    <x v="5"/>
  </r>
  <r>
    <x v="1"/>
    <n v="6"/>
    <n v="0"/>
    <n v="10732"/>
    <s v="20211207-15"/>
    <n v="53510611"/>
    <s v="Access"/>
    <n v="0"/>
    <s v="Pickup w/ plow and sander"/>
    <n v="80"/>
    <n v="3"/>
    <m/>
    <s v="0"/>
    <s v="0"/>
    <s v=""/>
    <s v=""/>
    <n v="240"/>
    <n v="31.200000000000003"/>
    <n v="271.2"/>
    <d v="2021-12-07T00:00:00"/>
    <n v="0"/>
    <x v="12"/>
    <d v="2021-12-17T00:00:00"/>
    <n v="173"/>
    <n v="0"/>
    <n v="0"/>
    <s v="Nathan Kyme"/>
    <s v="Winter Access Maintenance"/>
    <m/>
    <s v="VC7556-2019-017"/>
    <s v="929 OF"/>
    <m/>
    <m/>
    <m/>
    <s v="Approved"/>
    <m/>
    <m/>
    <s v="WAM Activities"/>
    <n v="6"/>
    <s v="C158-C170"/>
    <s v="Santoy Lake"/>
    <n v="0"/>
    <d v="2021-12-12T00:00:00"/>
    <m/>
    <s v="36"/>
    <d v="2021-12-16T00:00:00"/>
    <s v=""/>
    <s v=""/>
    <m/>
    <m/>
    <m/>
    <s v="Mike Lecocq"/>
    <s v="06"/>
    <s v="Corbiere and Sons Contracting1073220211207-15Pickup w/ plow and sander3240"/>
    <s v="Corbiere and Sons Contracting1073220211207-15Pickup w/ plow and sander3240INV# 157"/>
    <s v=""/>
    <s v="CZ - Winter Maintenance"/>
    <x v="5"/>
  </r>
  <r>
    <x v="1"/>
    <n v="6"/>
    <n v="0"/>
    <n v="10731"/>
    <s v="20211207-14"/>
    <n v="53510611"/>
    <s v="Access"/>
    <n v="0"/>
    <s v="Operator - Intermdiate  - After Jan 10"/>
    <n v="70"/>
    <n v="3"/>
    <s v="HR"/>
    <s v=""/>
    <s v=""/>
    <s v="70"/>
    <s v="0"/>
    <n v="210"/>
    <n v="27.3"/>
    <n v="237.29999999999998"/>
    <d v="2021-12-07T00:00:00"/>
    <n v="0"/>
    <x v="12"/>
    <d v="2021-12-17T00:00:00"/>
    <n v="173"/>
    <n v="0"/>
    <n v="0"/>
    <s v="Nathan Kyme"/>
    <s v="Winter Access Maintenance"/>
    <m/>
    <s v="VC7556-2019-017"/>
    <s v="929 OF"/>
    <m/>
    <m/>
    <m/>
    <s v="Approved"/>
    <m/>
    <m/>
    <s v="WAM Activities"/>
    <n v="6"/>
    <s v="C257-C267"/>
    <s v="Hare Lake Creek"/>
    <n v="0"/>
    <d v="2021-12-12T00:00:00"/>
    <m/>
    <s v="36"/>
    <d v="2021-12-16T00:00:00"/>
    <s v=""/>
    <s v=""/>
    <m/>
    <m/>
    <m/>
    <s v="Mike Lecocq"/>
    <s v="06"/>
    <s v="Corbiere and Sons Contracting1073120211207-14Operator - Intermdiate  - After Jan 103210"/>
    <s v="Corbiere and Sons Contracting1073120211207-14Operator - Intermdiate  - After Jan 103210INV# 157"/>
    <s v=""/>
    <s v="CZ - Winter Maintenance"/>
    <x v="5"/>
  </r>
  <r>
    <x v="1"/>
    <n v="6"/>
    <n v="0"/>
    <n v="10731"/>
    <s v="20211207-14"/>
    <n v="53510611"/>
    <s v="Access"/>
    <n v="0"/>
    <s v="Pickup w/ plow and sander"/>
    <n v="80"/>
    <n v="3"/>
    <m/>
    <s v="0"/>
    <s v="0"/>
    <s v=""/>
    <s v=""/>
    <n v="240"/>
    <n v="31.200000000000003"/>
    <n v="271.2"/>
    <d v="2021-12-07T00:00:00"/>
    <n v="0"/>
    <x v="12"/>
    <d v="2021-12-17T00:00:00"/>
    <n v="173"/>
    <n v="0"/>
    <n v="0"/>
    <s v="Nathan Kyme"/>
    <s v="Winter Access Maintenance"/>
    <m/>
    <s v="VC7556-2019-017"/>
    <s v="929 OF"/>
    <m/>
    <m/>
    <m/>
    <s v="Approved"/>
    <m/>
    <m/>
    <s v="WAM Activities"/>
    <n v="6"/>
    <s v="C257-C267"/>
    <s v="Hare Lake Creek"/>
    <n v="0"/>
    <d v="2021-12-12T00:00:00"/>
    <m/>
    <s v="36"/>
    <d v="2021-12-16T00:00:00"/>
    <s v=""/>
    <s v=""/>
    <m/>
    <m/>
    <m/>
    <s v="Mike Lecocq"/>
    <s v="06"/>
    <s v="Corbiere and Sons Contracting1073120211207-14Pickup w/ plow and sander3240"/>
    <s v="Corbiere and Sons Contracting1073120211207-14Pickup w/ plow and sander3240INV# 157"/>
    <s v=""/>
    <s v="CZ - Winter Maintenance"/>
    <x v="5"/>
  </r>
  <r>
    <x v="1"/>
    <n v="6"/>
    <n v="0"/>
    <n v="10729"/>
    <s v="20211207-12"/>
    <n v="53510611"/>
    <s v="Access"/>
    <n v="0"/>
    <s v="Operator - Intermdiate  - After Jan 10"/>
    <n v="70"/>
    <n v="3"/>
    <s v="HR"/>
    <s v=""/>
    <s v=""/>
    <s v="70"/>
    <s v="0"/>
    <n v="210"/>
    <n v="27.3"/>
    <n v="237.29999999999998"/>
    <d v="2021-12-07T00:00:00"/>
    <n v="0"/>
    <x v="12"/>
    <d v="2021-12-17T00:00:00"/>
    <n v="173"/>
    <n v="0"/>
    <n v="0"/>
    <s v="Nathan Kyme"/>
    <s v="Winter Access Maintenance"/>
    <m/>
    <s v="VC7556-2019-017"/>
    <s v="929 OF"/>
    <m/>
    <m/>
    <m/>
    <s v="Approved"/>
    <m/>
    <m/>
    <s v="Pickup w/plow and Sander working across Neys"/>
    <n v="6"/>
    <s v="C219-C235"/>
    <s v="Neys"/>
    <n v="0"/>
    <d v="2021-12-12T00:00:00"/>
    <m/>
    <s v="36"/>
    <d v="2021-12-16T00:00:00"/>
    <s v=""/>
    <s v=""/>
    <m/>
    <m/>
    <m/>
    <s v="Mike Lecocq"/>
    <s v="06"/>
    <s v="Corbiere and Sons Contracting1072920211207-12Operator - Intermdiate  - After Jan 103210"/>
    <s v="Corbiere and Sons Contracting1072920211207-12Operator - Intermdiate  - After Jan 103210INV# 157"/>
    <s v=""/>
    <s v="CZ - Winter Maintenance"/>
    <x v="5"/>
  </r>
  <r>
    <x v="1"/>
    <n v="6"/>
    <n v="0"/>
    <n v="10729"/>
    <s v="20211207-12"/>
    <n v="53510611"/>
    <s v="Access"/>
    <n v="0"/>
    <s v="L.O.A."/>
    <n v="210"/>
    <n v="1"/>
    <s v="DAY"/>
    <s v=""/>
    <s v=""/>
    <m/>
    <s v="0"/>
    <n v="210"/>
    <n v="27.3"/>
    <n v="237.29999999999998"/>
    <d v="2021-12-07T00:00:00"/>
    <n v="0"/>
    <x v="12"/>
    <d v="2021-12-17T00:00:00"/>
    <n v="173"/>
    <n v="0"/>
    <n v="0"/>
    <s v="Nathan Kyme"/>
    <s v="Winter Access Maintenance"/>
    <m/>
    <s v="VC7556-2019-017"/>
    <s v="929 OF"/>
    <m/>
    <m/>
    <m/>
    <s v="Approved"/>
    <m/>
    <m/>
    <s v="Pickup w/plow and Sander working across Neys"/>
    <n v="6"/>
    <s v="C219-C235"/>
    <s v="Neys"/>
    <n v="0"/>
    <d v="2021-12-12T00:00:00"/>
    <m/>
    <s v="36"/>
    <d v="2021-12-16T00:00:00"/>
    <s v=""/>
    <s v=""/>
    <m/>
    <m/>
    <m/>
    <s v="Mike Lecocq"/>
    <s v="06"/>
    <s v="Corbiere and Sons Contracting1072920211207-12L.O.A.1210"/>
    <s v="Corbiere and Sons Contracting1072920211207-12L.O.A.1210INV# 157"/>
    <s v=""/>
    <s v="CZ - Winter Maintenance"/>
    <x v="5"/>
  </r>
  <r>
    <x v="1"/>
    <n v="6"/>
    <n v="0"/>
    <n v="10729"/>
    <s v="20211207-12"/>
    <n v="53510611"/>
    <s v="Access"/>
    <n v="0"/>
    <s v="Pickup w/ plow and sander"/>
    <n v="80"/>
    <n v="3"/>
    <m/>
    <s v="0"/>
    <s v="0"/>
    <s v=""/>
    <s v=""/>
    <n v="240"/>
    <n v="31.200000000000003"/>
    <n v="271.2"/>
    <d v="2021-12-07T00:00:00"/>
    <n v="0"/>
    <x v="12"/>
    <d v="2021-12-17T00:00:00"/>
    <n v="173"/>
    <n v="0"/>
    <n v="0"/>
    <s v="Nathan Kyme"/>
    <s v="Winter Access Maintenance"/>
    <m/>
    <s v="VC7556-2019-017"/>
    <s v="929 OF"/>
    <m/>
    <m/>
    <m/>
    <s v="Approved"/>
    <m/>
    <m/>
    <s v="Pickup w/plow and Sander working across Neys"/>
    <n v="6"/>
    <s v="C219-C235"/>
    <s v="Neys"/>
    <n v="0"/>
    <d v="2021-12-12T00:00:00"/>
    <m/>
    <s v="36"/>
    <d v="2021-12-16T00:00:00"/>
    <s v=""/>
    <s v=""/>
    <m/>
    <m/>
    <m/>
    <s v="Mike Lecocq"/>
    <s v="06"/>
    <s v="Corbiere and Sons Contracting1072920211207-12Pickup w/ plow and sander3240"/>
    <s v="Corbiere and Sons Contracting1072920211207-12Pickup w/ plow and sander3240INV# 157"/>
    <s v=""/>
    <s v="CZ - Winter Maintenance"/>
    <x v="5"/>
  </r>
  <r>
    <x v="1"/>
    <n v="6"/>
    <n v="0"/>
    <n v="10727"/>
    <s v="20211207-10"/>
    <n v="53510611"/>
    <s v="Access"/>
    <n v="0"/>
    <s v="Operator - Principle - After Jan 10"/>
    <n v="75"/>
    <n v="3"/>
    <s v="HR"/>
    <s v=""/>
    <s v=""/>
    <s v="75"/>
    <s v="0"/>
    <n v="225"/>
    <n v="29.25"/>
    <n v="254.24999999999997"/>
    <d v="2021-12-07T00:00:00"/>
    <n v="0"/>
    <x v="12"/>
    <d v="2021-12-17T00:00:00"/>
    <n v="173"/>
    <n v="0"/>
    <n v="0"/>
    <s v="Nathan Kyme"/>
    <s v="Winter Access Maintenance"/>
    <m/>
    <s v="VC7556-2019-017"/>
    <s v="929 OF"/>
    <m/>
    <m/>
    <m/>
    <s v="Approved"/>
    <m/>
    <m/>
    <s v="Ron and DZ did Winter Access Maitnenance for 3 hours"/>
    <n v="6"/>
    <s v="C171-C185"/>
    <s v="Prairie River"/>
    <n v="0"/>
    <d v="2021-12-12T00:00:00"/>
    <m/>
    <s v="36"/>
    <d v="2021-12-16T00:00:00"/>
    <s v=""/>
    <s v=""/>
    <m/>
    <m/>
    <m/>
    <s v="Mike Lecocq"/>
    <s v="06"/>
    <s v="Corbiere and Sons Contracting1072720211207-10Operator - Principle - After Jan 103225"/>
    <s v="Corbiere and Sons Contracting1072720211207-10Operator - Principle - After Jan 103225INV# 157"/>
    <s v=""/>
    <s v="CZ - Winter Maintenance"/>
    <x v="5"/>
  </r>
  <r>
    <x v="1"/>
    <n v="6"/>
    <n v="0"/>
    <n v="10727"/>
    <s v="20211207-10"/>
    <n v="53510611"/>
    <s v="Access"/>
    <n v="0"/>
    <s v="Dozer D6 or equal- After Jan 10"/>
    <n v="131.47999999999999"/>
    <n v="3"/>
    <s v="Dynamic"/>
    <s v="98.61"/>
    <s v="0"/>
    <s v=""/>
    <s v=""/>
    <n v="394.44"/>
    <n v="51.277200000000001"/>
    <n v="445.71719999999993"/>
    <d v="2021-12-07T00:00:00"/>
    <n v="0"/>
    <x v="12"/>
    <d v="2021-12-17T00:00:00"/>
    <n v="173"/>
    <n v="0"/>
    <n v="0"/>
    <s v="Nathan Kyme"/>
    <s v="Winter Access Maintenance"/>
    <m/>
    <s v="VC7556-2019-017"/>
    <s v="929 OF"/>
    <m/>
    <m/>
    <m/>
    <s v="Approved"/>
    <m/>
    <m/>
    <s v="Ron and DZ did Winter Access Maitnenance for 3 hours"/>
    <n v="6"/>
    <s v="C171-C185"/>
    <s v="Prairie River"/>
    <n v="0"/>
    <d v="2021-12-12T00:00:00"/>
    <m/>
    <s v="36"/>
    <d v="2021-12-16T00:00:00"/>
    <s v=""/>
    <s v=""/>
    <m/>
    <m/>
    <m/>
    <s v="Mike Lecocq"/>
    <s v="06"/>
    <s v="Corbiere and Sons Contracting1072720211207-10Dozer D6 or equal- After Jan 103394.44"/>
    <s v="Corbiere and Sons Contracting1072720211207-10Dozer D6 or equal- After Jan 103394.44INV# 157"/>
    <s v=""/>
    <s v="CZ - Winter Maintenance"/>
    <x v="5"/>
  </r>
  <r>
    <x v="1"/>
    <n v="6"/>
    <n v="0"/>
    <n v="10702"/>
    <s v="20211206-8"/>
    <n v="53510611"/>
    <s v="Access"/>
    <n v="0"/>
    <s v="Driver - AZ - After Jan 10"/>
    <n v="70"/>
    <n v="11"/>
    <s v="HR"/>
    <s v=""/>
    <s v=""/>
    <s v="70"/>
    <s v="0"/>
    <n v="770"/>
    <n v="100.10000000000001"/>
    <n v="870.09999999999991"/>
    <d v="2021-12-06T00:00:00"/>
    <n v="0"/>
    <x v="12"/>
    <d v="2021-12-17T00:00:00"/>
    <n v="173"/>
    <n v="0"/>
    <n v="0"/>
    <s v="Nathan Kyme"/>
    <s v="Winter Access Maintenance"/>
    <m/>
    <s v="VC7556-2019-017"/>
    <s v="929 OF"/>
    <m/>
    <m/>
    <m/>
    <s v="Approved"/>
    <m/>
    <m/>
    <s v="Ex floated over to Little Red Sucker and then did WAM activities for the day"/>
    <n v="6"/>
    <s v="C248-C256"/>
    <s v="Little Red Sucker Creek"/>
    <n v="0"/>
    <d v="2021-12-12T00:00:00"/>
    <m/>
    <s v="36"/>
    <d v="2021-12-15T00:00:00"/>
    <s v=""/>
    <s v=""/>
    <m/>
    <m/>
    <m/>
    <s v="Mike Lecocq"/>
    <s v="06"/>
    <s v="Corbiere and Sons Contracting1070220211206-8Driver - AZ - After Jan 1011770"/>
    <s v="Corbiere and Sons Contracting1070220211206-8Driver - AZ - After Jan 1011770INV# 157"/>
    <s v=""/>
    <s v="CZ - Winter Maintenance"/>
    <x v="5"/>
  </r>
  <r>
    <x v="1"/>
    <n v="6"/>
    <n v="0"/>
    <n v="10702"/>
    <s v="20211206-8"/>
    <n v="53510611"/>
    <s v="Access"/>
    <n v="0"/>
    <s v="Operator - Principle - After Jan 10"/>
    <n v="75"/>
    <n v="10"/>
    <s v="HR"/>
    <s v=""/>
    <s v=""/>
    <s v="75"/>
    <s v="0"/>
    <n v="750"/>
    <n v="97.5"/>
    <n v="847.49999999999989"/>
    <d v="2021-12-06T00:00:00"/>
    <n v="0"/>
    <x v="12"/>
    <d v="2021-12-17T00:00:00"/>
    <n v="173"/>
    <n v="0"/>
    <n v="0"/>
    <s v="Nathan Kyme"/>
    <s v="Winter Access Maintenance"/>
    <m/>
    <s v="VC7556-2019-017"/>
    <s v="929 OF"/>
    <m/>
    <m/>
    <m/>
    <s v="Approved"/>
    <m/>
    <m/>
    <s v="Ex floated over to Little Red Sucker and then did WAM activities for the day"/>
    <n v="6"/>
    <s v="C248-C256"/>
    <s v="Little Red Sucker Creek"/>
    <n v="0"/>
    <d v="2021-12-12T00:00:00"/>
    <m/>
    <s v="36"/>
    <d v="2021-12-15T00:00:00"/>
    <s v=""/>
    <s v=""/>
    <m/>
    <m/>
    <m/>
    <s v="Mike Lecocq"/>
    <s v="06"/>
    <s v="Corbiere and Sons Contracting1070220211206-8Operator - Principle - After Jan 1010750"/>
    <s v="Corbiere and Sons Contracting1070220211206-8Operator - Principle - After Jan 1010750INV# 157"/>
    <s v=""/>
    <s v="CZ - Winter Maintenance"/>
    <x v="5"/>
  </r>
  <r>
    <x v="1"/>
    <n v="6"/>
    <n v="0"/>
    <n v="10702"/>
    <s v="20211206-8"/>
    <n v="53510611"/>
    <s v="Access"/>
    <n v="0"/>
    <s v="L.O.A."/>
    <n v="210"/>
    <n v="2"/>
    <s v="DAY"/>
    <s v=""/>
    <s v=""/>
    <m/>
    <s v="0"/>
    <n v="420"/>
    <n v="54.6"/>
    <n v="474.59999999999997"/>
    <d v="2021-12-06T00:00:00"/>
    <n v="0"/>
    <x v="12"/>
    <d v="2021-12-17T00:00:00"/>
    <n v="173"/>
    <n v="0"/>
    <n v="0"/>
    <s v="Nathan Kyme"/>
    <s v="Winter Access Maintenance"/>
    <m/>
    <s v="VC7556-2019-017"/>
    <s v="929 OF"/>
    <m/>
    <m/>
    <m/>
    <s v="Approved"/>
    <m/>
    <m/>
    <s v="Ex floated over to Little Red Sucker and then did WAM activities for the day"/>
    <n v="6"/>
    <s v="C248-C256"/>
    <s v="Little Red Sucker Creek"/>
    <n v="0"/>
    <d v="2021-12-12T00:00:00"/>
    <m/>
    <s v="36"/>
    <d v="2021-12-15T00:00:00"/>
    <s v=""/>
    <s v=""/>
    <m/>
    <m/>
    <m/>
    <s v="Mike Lecocq"/>
    <s v="06"/>
    <s v="Corbiere and Sons Contracting1070220211206-8L.O.A.2420"/>
    <s v="Corbiere and Sons Contracting1070220211206-8L.O.A.2420INV# 157"/>
    <s v=""/>
    <s v="CZ - Winter Maintenance"/>
    <x v="5"/>
  </r>
  <r>
    <x v="1"/>
    <n v="6"/>
    <n v="0"/>
    <n v="10702"/>
    <s v="20211206-8"/>
    <n v="53510611"/>
    <s v="Access"/>
    <n v="0"/>
    <s v="Tractor Trailer - 60 Ton- After Jan 10"/>
    <n v="122.39"/>
    <n v="11"/>
    <s v="Dynamic"/>
    <s v="91.79"/>
    <s v="0"/>
    <s v=""/>
    <s v=""/>
    <n v="1346.29"/>
    <n v="175.01769999999999"/>
    <n v="1521.3076999999998"/>
    <d v="2021-12-06T00:00:00"/>
    <n v="0"/>
    <x v="12"/>
    <d v="2021-12-17T00:00:00"/>
    <n v="173"/>
    <n v="0"/>
    <n v="0"/>
    <s v="Nathan Kyme"/>
    <s v="Winter Access Maintenance"/>
    <m/>
    <s v="VC7556-2019-017"/>
    <s v="929 OF"/>
    <m/>
    <m/>
    <m/>
    <s v="Approved"/>
    <m/>
    <m/>
    <s v="Ex floated over to Little Red Sucker and then did WAM activities for the day"/>
    <n v="6"/>
    <s v="C248-C256"/>
    <s v="Little Red Sucker Creek"/>
    <n v="0"/>
    <d v="2021-12-12T00:00:00"/>
    <m/>
    <s v="36"/>
    <d v="2021-12-15T00:00:00"/>
    <s v=""/>
    <s v=""/>
    <m/>
    <m/>
    <m/>
    <s v="Mike Lecocq"/>
    <s v="06"/>
    <s v="Corbiere and Sons Contracting1070220211206-8Tractor Trailer - 60 Ton- After Jan 10111346.29"/>
    <s v="Corbiere and Sons Contracting1070220211206-8Tractor Trailer - 60 Ton- After Jan 10111346.29INV# 157"/>
    <s v=""/>
    <s v="CZ - Winter Maintenance"/>
    <x v="5"/>
  </r>
  <r>
    <x v="1"/>
    <n v="6"/>
    <n v="0"/>
    <n v="10702"/>
    <s v="20211206-8"/>
    <n v="53510611"/>
    <s v="Access"/>
    <n v="0"/>
    <s v="Excavator Thumb - 30 - 50 ton- After Jan 10"/>
    <n v="12.21"/>
    <n v="8"/>
    <s v="HR"/>
    <s v="9.16"/>
    <s v="0"/>
    <s v=""/>
    <s v=""/>
    <n v="97.68"/>
    <n v="12.698400000000001"/>
    <n v="110.3784"/>
    <d v="2021-12-06T00:00:00"/>
    <n v="0"/>
    <x v="12"/>
    <d v="2021-12-17T00:00:00"/>
    <n v="173"/>
    <n v="0"/>
    <n v="0"/>
    <s v="Nathan Kyme"/>
    <s v="Winter Access Maintenance"/>
    <m/>
    <s v="VC7556-2019-017"/>
    <s v="929 OF"/>
    <m/>
    <m/>
    <m/>
    <s v="Approved"/>
    <m/>
    <m/>
    <s v="Ex floated over to Little Red Sucker and then did WAM activities for the day"/>
    <n v="6"/>
    <s v="C248-C256"/>
    <s v="Little Red Sucker Creek"/>
    <n v="0"/>
    <d v="2021-12-12T00:00:00"/>
    <m/>
    <s v="36"/>
    <d v="2021-12-15T00:00:00"/>
    <s v=""/>
    <s v=""/>
    <m/>
    <m/>
    <m/>
    <s v="Mike Lecocq"/>
    <s v="06"/>
    <s v="Corbiere and Sons Contracting1070220211206-8Excavator Thumb - 30 - 50 ton- After Jan 10897.68"/>
    <s v="Corbiere and Sons Contracting1070220211206-8Excavator Thumb - 30 - 50 ton- After Jan 10897.68INV# 157"/>
    <s v=""/>
    <s v="CZ - Winter Maintenance"/>
    <x v="5"/>
  </r>
  <r>
    <x v="1"/>
    <n v="6"/>
    <n v="0"/>
    <n v="10702"/>
    <s v="20211206-8"/>
    <n v="53510611"/>
    <s v="Access"/>
    <n v="0"/>
    <s v="Excavator - 36 ton- After Jan 10"/>
    <n v="146.96"/>
    <n v="8"/>
    <s v="Dynamic"/>
    <s v="110.22"/>
    <s v="0"/>
    <s v=""/>
    <s v=""/>
    <n v="1175.68"/>
    <n v="152.83840000000001"/>
    <n v="1328.5183999999999"/>
    <d v="2021-12-06T00:00:00"/>
    <n v="0"/>
    <x v="12"/>
    <d v="2021-12-17T00:00:00"/>
    <n v="173"/>
    <n v="0"/>
    <n v="0"/>
    <s v="Nathan Kyme"/>
    <s v="Winter Access Maintenance"/>
    <m/>
    <s v="VC7556-2019-017"/>
    <s v="929 OF"/>
    <m/>
    <m/>
    <m/>
    <s v="Approved"/>
    <m/>
    <m/>
    <s v="Ex floated over to Little Red Sucker and then did WAM activities for the day"/>
    <n v="6"/>
    <s v="C248-C256"/>
    <s v="Little Red Sucker Creek"/>
    <n v="0"/>
    <d v="2021-12-12T00:00:00"/>
    <m/>
    <s v="36"/>
    <d v="2021-12-15T00:00:00"/>
    <s v=""/>
    <s v=""/>
    <m/>
    <m/>
    <m/>
    <s v="Mike Lecocq"/>
    <s v="06"/>
    <s v="Corbiere and Sons Contracting1070220211206-8Excavator - 36 ton- After Jan 1081175.68"/>
    <s v="Corbiere and Sons Contracting1070220211206-8Excavator - 36 ton- After Jan 1081175.68INV# 157"/>
    <s v=""/>
    <s v="CZ - Winter Maintenance"/>
    <x v="5"/>
  </r>
  <r>
    <x v="1"/>
    <n v="6"/>
    <n v="0"/>
    <n v="10677"/>
    <s v="20211204-8"/>
    <n v="53510611"/>
    <s v="Access"/>
    <n v="0"/>
    <s v="Driver - AZ - After Jan 10"/>
    <n v="70"/>
    <n v="4"/>
    <s v="HR"/>
    <s v=""/>
    <s v=""/>
    <s v="70"/>
    <s v="0"/>
    <n v="280"/>
    <n v="36.4"/>
    <n v="316.39999999999998"/>
    <d v="2021-12-04T00:00:00"/>
    <n v="0"/>
    <x v="12"/>
    <d v="2021-12-17T00:00:00"/>
    <n v="173"/>
    <n v="0"/>
    <n v="0"/>
    <s v="Nathan Kyme"/>
    <s v="Winter Access Maintenance"/>
    <m/>
    <s v="VC7556-2019-017"/>
    <s v="929 OF"/>
    <m/>
    <m/>
    <m/>
    <s v="Approved"/>
    <m/>
    <m/>
    <s v="Sanding and Plowing of Del Lake Road"/>
    <n v="6"/>
    <s v="C186-C195"/>
    <s v="Del Lake"/>
    <n v="0"/>
    <d v="2021-12-11T00:00:00"/>
    <m/>
    <s v="36"/>
    <d v="2021-12-14T00:00:00"/>
    <s v=""/>
    <s v=""/>
    <m/>
    <m/>
    <m/>
    <s v="Mike Lecocq"/>
    <s v="06"/>
    <s v="Corbiere and Sons Contracting1067720211204-8Driver - AZ - After Jan 104280"/>
    <s v="Corbiere and Sons Contracting1067720211204-8Driver - AZ - After Jan 104280INV# 157"/>
    <s v=""/>
    <s v="CZ - Winter Maintenance"/>
    <x v="5"/>
  </r>
  <r>
    <x v="1"/>
    <n v="6"/>
    <n v="0"/>
    <n v="10677"/>
    <s v="20211204-8"/>
    <n v="53510611"/>
    <s v="Access"/>
    <n v="0"/>
    <s v="Pickup w/ plow and sander"/>
    <n v="80"/>
    <n v="4"/>
    <m/>
    <s v="0"/>
    <s v="0"/>
    <s v=""/>
    <s v=""/>
    <n v="320"/>
    <n v="41.6"/>
    <n v="361.59999999999997"/>
    <d v="2021-12-04T00:00:00"/>
    <n v="0"/>
    <x v="12"/>
    <d v="2021-12-17T00:00:00"/>
    <n v="173"/>
    <n v="0"/>
    <n v="0"/>
    <s v="Nathan Kyme"/>
    <s v="Winter Access Maintenance"/>
    <m/>
    <s v="VC7556-2019-017"/>
    <s v="929 OF"/>
    <m/>
    <m/>
    <m/>
    <s v="Approved"/>
    <m/>
    <m/>
    <s v="Sanding and Plowing of Del Lake Road"/>
    <n v="6"/>
    <s v="C186-C195"/>
    <s v="Del Lake"/>
    <n v="0"/>
    <d v="2021-12-11T00:00:00"/>
    <m/>
    <s v="36"/>
    <d v="2021-12-14T00:00:00"/>
    <s v=""/>
    <s v=""/>
    <m/>
    <m/>
    <m/>
    <s v="Mike Lecocq"/>
    <s v="06"/>
    <s v="Corbiere and Sons Contracting1067720211204-8Pickup w/ plow and sander4320"/>
    <s v="Corbiere and Sons Contracting1067720211204-8Pickup w/ plow and sander4320INV# 157"/>
    <s v=""/>
    <s v="CZ - Winter Maintenance"/>
    <x v="5"/>
  </r>
  <r>
    <x v="1"/>
    <n v="6"/>
    <n v="0"/>
    <n v="10666"/>
    <s v="20211203-9"/>
    <n v="53510611"/>
    <s v="Access"/>
    <n v="0"/>
    <s v="Operator - Intermdiate  - After Jan 10"/>
    <n v="70"/>
    <n v="2"/>
    <s v="HR"/>
    <s v=""/>
    <s v=""/>
    <s v="0"/>
    <s v="0"/>
    <n v="140"/>
    <n v="18.2"/>
    <n v="158.19999999999999"/>
    <d v="2021-12-03T00:00:00"/>
    <n v="0"/>
    <x v="12"/>
    <d v="2021-12-17T00:00:00"/>
    <n v="173"/>
    <n v="0"/>
    <n v="0"/>
    <s v="Nathan Kyme"/>
    <s v="Winter Access Maintenance"/>
    <m/>
    <s v="VC7556-2019-017"/>
    <s v="929 OF"/>
    <m/>
    <m/>
    <m/>
    <s v="Approved"/>
    <m/>
    <m/>
    <s v="Sanding and Plowing on Dead Horse Creek Road"/>
    <n v="6"/>
    <s v="C203-C209"/>
    <s v="Dead Horse Creek Road"/>
    <n v="0"/>
    <d v="2021-12-11T00:00:00"/>
    <m/>
    <s v="36"/>
    <d v="2021-12-14T00:00:00"/>
    <s v=""/>
    <s v=""/>
    <m/>
    <m/>
    <m/>
    <s v="Mike Lecocq"/>
    <s v="06"/>
    <s v="Corbiere and Sons Contracting1066620211203-9Operator - Intermdiate  - After Jan 102140"/>
    <s v="Corbiere and Sons Contracting1066620211203-9Operator - Intermdiate  - After Jan 102140INV# 157"/>
    <s v=""/>
    <s v="CZ - Winter Maintenance"/>
    <x v="5"/>
  </r>
  <r>
    <x v="1"/>
    <n v="6"/>
    <n v="0"/>
    <n v="10666"/>
    <s v="20211203-9"/>
    <n v="53510611"/>
    <s v="Access"/>
    <n v="0"/>
    <s v="Pickup w/ plow and sander"/>
    <n v="80"/>
    <n v="2"/>
    <m/>
    <s v="0"/>
    <s v="0"/>
    <s v=""/>
    <s v=""/>
    <n v="160"/>
    <n v="20.8"/>
    <n v="180.79999999999998"/>
    <d v="2021-12-03T00:00:00"/>
    <n v="0"/>
    <x v="12"/>
    <d v="2021-12-17T00:00:00"/>
    <n v="173"/>
    <n v="0"/>
    <n v="0"/>
    <s v="Nathan Kyme"/>
    <s v="Winter Access Maintenance"/>
    <m/>
    <s v="VC7556-2019-017"/>
    <s v="929 OF"/>
    <m/>
    <m/>
    <m/>
    <s v="Approved"/>
    <m/>
    <m/>
    <s v="Sanding and Plowing on Dead Horse Creek Road"/>
    <n v="6"/>
    <s v="C203-C209"/>
    <s v="Dead Horse Creek Road"/>
    <n v="0"/>
    <d v="2021-12-11T00:00:00"/>
    <m/>
    <s v="36"/>
    <d v="2021-12-14T00:00:00"/>
    <s v=""/>
    <s v=""/>
    <m/>
    <m/>
    <m/>
    <s v="Mike Lecocq"/>
    <s v="06"/>
    <s v="Corbiere and Sons Contracting1066620211203-9Pickup w/ plow and sander2160"/>
    <s v="Corbiere and Sons Contracting1066620211203-9Pickup w/ plow and sander2160INV# 157"/>
    <s v=""/>
    <s v="CZ - Winter Maintenance"/>
    <x v="5"/>
  </r>
  <r>
    <x v="1"/>
    <n v="6"/>
    <n v="0"/>
    <n v="10667"/>
    <s v="20211203-10"/>
    <n v="53510611"/>
    <s v="Access"/>
    <n v="0"/>
    <s v="Operator - Intermdiate  - After Jan 10"/>
    <n v="70"/>
    <n v="2"/>
    <s v="HR"/>
    <s v=""/>
    <s v=""/>
    <s v="0"/>
    <s v="0"/>
    <n v="140"/>
    <n v="18.2"/>
    <n v="158.19999999999999"/>
    <d v="2021-12-03T00:00:00"/>
    <n v="0"/>
    <x v="12"/>
    <d v="2021-12-17T00:00:00"/>
    <n v="173"/>
    <n v="0"/>
    <n v="0"/>
    <s v="Nathan Kyme"/>
    <s v="Winter Access Maintenance"/>
    <m/>
    <s v="VC7556-2019-017"/>
    <s v="929 OF"/>
    <m/>
    <m/>
    <m/>
    <s v="Approved"/>
    <m/>
    <m/>
    <s v="Sanding and Plowing on Dead Horse Creek Road"/>
    <n v="6"/>
    <s v="C130-C151"/>
    <s v="Lake A"/>
    <n v="0"/>
    <d v="2021-12-11T00:00:00"/>
    <m/>
    <s v="36"/>
    <d v="2021-12-14T00:00:00"/>
    <s v=""/>
    <s v=""/>
    <m/>
    <m/>
    <m/>
    <s v="Mike Lecocq"/>
    <s v="06"/>
    <s v="Corbiere and Sons Contracting1066720211203-10Operator - Intermdiate  - After Jan 102140"/>
    <s v="Corbiere and Sons Contracting1066720211203-10Operator - Intermdiate  - After Jan 102140INV# 157"/>
    <s v=""/>
    <s v="CZ - Winter Maintenance"/>
    <x v="5"/>
  </r>
  <r>
    <x v="1"/>
    <n v="6"/>
    <n v="0"/>
    <n v="10667"/>
    <s v="20211203-10"/>
    <n v="53510611"/>
    <s v="Access"/>
    <n v="0"/>
    <s v="Pickup w/ plow and sander"/>
    <n v="80"/>
    <n v="2"/>
    <m/>
    <s v="0"/>
    <s v="0"/>
    <s v=""/>
    <s v=""/>
    <n v="160"/>
    <n v="20.8"/>
    <n v="180.79999999999998"/>
    <d v="2021-12-03T00:00:00"/>
    <n v="0"/>
    <x v="12"/>
    <d v="2021-12-17T00:00:00"/>
    <n v="173"/>
    <n v="0"/>
    <n v="0"/>
    <s v="Nathan Kyme"/>
    <s v="Winter Access Maintenance"/>
    <m/>
    <s v="VC7556-2019-017"/>
    <s v="929 OF"/>
    <m/>
    <m/>
    <m/>
    <s v="Approved"/>
    <m/>
    <m/>
    <s v="Sanding and Plowing on Dead Horse Creek Road"/>
    <n v="6"/>
    <s v="C130-C151"/>
    <s v="Lake A"/>
    <n v="0"/>
    <d v="2021-12-11T00:00:00"/>
    <m/>
    <s v="36"/>
    <d v="2021-12-14T00:00:00"/>
    <s v=""/>
    <s v=""/>
    <m/>
    <m/>
    <m/>
    <s v="Mike Lecocq"/>
    <s v="06"/>
    <s v="Corbiere and Sons Contracting1066720211203-10Pickup w/ plow and sander2160"/>
    <s v="Corbiere and Sons Contracting1066720211203-10Pickup w/ plow and sander2160INV# 157"/>
    <s v=""/>
    <s v="CZ - Winter Maintenance"/>
    <x v="5"/>
  </r>
  <r>
    <x v="1"/>
    <n v="6"/>
    <n v="0"/>
    <n v="10653"/>
    <s v="20211202-8"/>
    <n v="53510611"/>
    <s v="Access"/>
    <n v="0"/>
    <s v="3rd Party Charges"/>
    <n v="1"/>
    <n v="1726.02"/>
    <s v="Unit"/>
    <s v=""/>
    <s v=""/>
    <s v=""/>
    <s v=""/>
    <n v="1726.02"/>
    <n v="224.3826"/>
    <n v="1950.4025999999999"/>
    <d v="2021-12-02T00:00:00"/>
    <n v="0"/>
    <x v="12"/>
    <d v="2021-12-17T00:00:00"/>
    <n v="173"/>
    <n v="0"/>
    <n v="0"/>
    <s v="Nathan Kyme"/>
    <s v="Winter Access Maintenance"/>
    <m/>
    <s v="VC7556-2019-017"/>
    <s v="929 OF"/>
    <m/>
    <m/>
    <m/>
    <s v="Approved"/>
    <m/>
    <m/>
    <s v="Relocation of office trailer by Secure Store back to Marathon Laydown for work over the next few months"/>
    <n v="6"/>
    <s v="C130-C277"/>
    <s v="WF6"/>
    <n v="0"/>
    <d v="2021-12-09T00:00:00"/>
    <m/>
    <s v="37"/>
    <d v="2021-12-12T00:00:00"/>
    <s v="2112044"/>
    <s v="$1487.95 marked up to $1726.02"/>
    <m/>
    <m/>
    <m/>
    <s v="Harold Furlong"/>
    <s v="06"/>
    <s v="Corbiere and Sons Contracting1065320211202-83rd Party Charges1726.021726.02"/>
    <s v="Corbiere and Sons Contracting1065320211202-83rd Party Charges1726.021726.02INV# 157"/>
    <s v=""/>
    <s v="CZ - Winter Maintenance"/>
    <x v="5"/>
  </r>
  <r>
    <x v="1"/>
    <n v="6"/>
    <n v="0"/>
    <n v="10652"/>
    <s v="20211202-7"/>
    <n v="53510611"/>
    <s v="Access"/>
    <n v="0"/>
    <s v="3rd Party Charges"/>
    <n v="1"/>
    <n v="1531.2"/>
    <s v="Unit"/>
    <s v=""/>
    <s v=""/>
    <s v=""/>
    <s v=""/>
    <n v="1531.2"/>
    <n v="199.05600000000001"/>
    <n v="1730.2559999999999"/>
    <d v="2021-12-02T00:00:00"/>
    <n v="0"/>
    <x v="12"/>
    <d v="2021-12-17T00:00:00"/>
    <n v="173"/>
    <n v="0"/>
    <n v="0"/>
    <s v="Nathan Kyme"/>
    <s v="Winter Access Maintenance"/>
    <m/>
    <s v="VC7556-2019-017"/>
    <s v="929 OF"/>
    <m/>
    <m/>
    <m/>
    <s v="Approved"/>
    <m/>
    <m/>
    <s v="Mobilization of Fuel Buggy for use in Prairie And Lake A - 2 hours deducted for delay caused by Corbiere"/>
    <n v="6"/>
    <s v="C130-C277"/>
    <s v="WF6"/>
    <n v="0"/>
    <d v="2021-12-09T00:00:00"/>
    <m/>
    <s v="37"/>
    <d v="2021-12-12T00:00:00"/>
    <s v="381"/>
    <s v="$1320 marked up to $1531.20"/>
    <m/>
    <m/>
    <m/>
    <s v="Harold Furlong"/>
    <s v="06"/>
    <s v="Corbiere and Sons Contracting1065220211202-73rd Party Charges1531.21531.2"/>
    <s v="Corbiere and Sons Contracting1065220211202-73rd Party Charges1531.21531.2INV# 157"/>
    <s v=""/>
    <s v="CZ - Winter Maintenance"/>
    <x v="5"/>
  </r>
  <r>
    <x v="1"/>
    <n v="6"/>
    <n v="0"/>
    <n v="10621"/>
    <s v="20211128-5"/>
    <n v="53510611"/>
    <s v="Access"/>
    <n v="0"/>
    <s v="Operator - Intermdiate  - After Jan 10"/>
    <n v="70"/>
    <n v="3"/>
    <s v="HR"/>
    <s v=""/>
    <s v=""/>
    <s v="70"/>
    <s v="0"/>
    <n v="210"/>
    <n v="27.3"/>
    <n v="237.29999999999998"/>
    <d v="2021-11-28T00:00:00"/>
    <n v="0"/>
    <x v="12"/>
    <d v="2021-12-17T00:00:00"/>
    <n v="173"/>
    <n v="0"/>
    <n v="0"/>
    <s v="Nathan Kyme"/>
    <s v="Winter Access Maintenance"/>
    <m/>
    <s v="VC7556-2019-017"/>
    <s v="929 OF"/>
    <m/>
    <m/>
    <m/>
    <s v="Approved"/>
    <m/>
    <m/>
    <s v="Sanding on Ripple Creek Road to the tracks"/>
    <n v="6"/>
    <s v="C198-C202"/>
    <s v="Ripple Creek Road"/>
    <n v="0"/>
    <d v="2021-12-08T00:00:00"/>
    <m/>
    <s v="37"/>
    <d v="2021-12-09T00:00:00"/>
    <s v=""/>
    <s v=""/>
    <m/>
    <m/>
    <m/>
    <s v="Harold Furlong"/>
    <s v="06"/>
    <s v="Corbiere and Sons Contracting1062120211128-5Operator - Intermdiate  - After Jan 103210"/>
    <s v="Corbiere and Sons Contracting1062120211128-5Operator - Intermdiate  - After Jan 103210INV# 157"/>
    <s v=""/>
    <s v="CZ - Winter Maintenance"/>
    <x v="5"/>
  </r>
  <r>
    <x v="1"/>
    <n v="6"/>
    <n v="0"/>
    <n v="10621"/>
    <s v="20211128-5"/>
    <n v="53510611"/>
    <s v="Access"/>
    <n v="0"/>
    <s v="Pickup w/ plow and sander"/>
    <n v="80"/>
    <n v="3"/>
    <m/>
    <s v="0"/>
    <s v="0"/>
    <s v=""/>
    <s v=""/>
    <n v="240"/>
    <n v="31.200000000000003"/>
    <n v="271.2"/>
    <d v="2021-11-28T00:00:00"/>
    <n v="0"/>
    <x v="12"/>
    <d v="2021-12-17T00:00:00"/>
    <n v="173"/>
    <n v="0"/>
    <n v="0"/>
    <s v="Nathan Kyme"/>
    <s v="Winter Access Maintenance"/>
    <m/>
    <s v="VC7556-2019-017"/>
    <s v="929 OF"/>
    <m/>
    <m/>
    <m/>
    <s v="Approved"/>
    <m/>
    <m/>
    <s v="Sanding on Ripple Creek Road to the tracks"/>
    <n v="6"/>
    <s v="C198-C202"/>
    <s v="Ripple Creek Road"/>
    <n v="0"/>
    <d v="2021-12-08T00:00:00"/>
    <m/>
    <s v="37"/>
    <d v="2021-12-09T00:00:00"/>
    <s v=""/>
    <s v=""/>
    <m/>
    <m/>
    <m/>
    <s v="Harold Furlong"/>
    <s v="06"/>
    <s v="Corbiere and Sons Contracting1062120211128-5Pickup w/ plow and sander3240"/>
    <s v="Corbiere and Sons Contracting1062120211128-5Pickup w/ plow and sander3240INV# 157"/>
    <s v=""/>
    <s v="CZ - Winter Maintenance"/>
    <x v="5"/>
  </r>
  <r>
    <x v="1"/>
    <n v="6"/>
    <n v="0"/>
    <n v="10620"/>
    <s v="20211128-4"/>
    <n v="53510611"/>
    <s v="Access"/>
    <n v="0"/>
    <s v="Operator - Intermdiate  - After Jan 10"/>
    <n v="70"/>
    <n v="3"/>
    <s v="HR"/>
    <s v=""/>
    <s v=""/>
    <s v="70"/>
    <s v="0"/>
    <n v="210"/>
    <n v="27.3"/>
    <n v="237.29999999999998"/>
    <d v="2021-11-28T00:00:00"/>
    <n v="0"/>
    <x v="12"/>
    <d v="2021-12-17T00:00:00"/>
    <n v="173"/>
    <n v="0"/>
    <n v="0"/>
    <s v="Nathan Kyme"/>
    <s v="Winter Access Maintenance"/>
    <m/>
    <s v="VC7556-2019-017"/>
    <s v="929 OF"/>
    <m/>
    <m/>
    <m/>
    <s v="Approved"/>
    <m/>
    <m/>
    <s v="Sanding on Dead Horse Creek Road"/>
    <n v="6"/>
    <s v="C203-C209"/>
    <s v="Dead Horse Creek"/>
    <n v="0"/>
    <d v="2021-12-08T00:00:00"/>
    <m/>
    <s v="37"/>
    <d v="2021-12-09T00:00:00"/>
    <s v=""/>
    <s v=""/>
    <m/>
    <m/>
    <m/>
    <s v="Harold Furlong"/>
    <s v="06"/>
    <s v="Corbiere and Sons Contracting1062020211128-4Operator - Intermdiate  - After Jan 103210"/>
    <s v="Corbiere and Sons Contracting1062020211128-4Operator - Intermdiate  - After Jan 103210INV# 157"/>
    <s v=""/>
    <s v="CZ - Winter Maintenance"/>
    <x v="5"/>
  </r>
  <r>
    <x v="1"/>
    <n v="6"/>
    <n v="0"/>
    <n v="10620"/>
    <s v="20211128-4"/>
    <n v="53510611"/>
    <s v="Access"/>
    <n v="0"/>
    <s v="Pickup w/ plow and sander"/>
    <n v="80"/>
    <n v="3"/>
    <m/>
    <s v="0"/>
    <s v="0"/>
    <s v=""/>
    <s v=""/>
    <n v="240"/>
    <n v="31.200000000000003"/>
    <n v="271.2"/>
    <d v="2021-11-28T00:00:00"/>
    <n v="0"/>
    <x v="12"/>
    <d v="2021-12-17T00:00:00"/>
    <n v="173"/>
    <n v="0"/>
    <n v="0"/>
    <s v="Nathan Kyme"/>
    <s v="Winter Access Maintenance"/>
    <m/>
    <s v="VC7556-2019-017"/>
    <s v="929 OF"/>
    <m/>
    <m/>
    <m/>
    <s v="Approved"/>
    <m/>
    <m/>
    <s v="Sanding on Dead Horse Creek Road"/>
    <n v="6"/>
    <s v="C203-C209"/>
    <s v="Dead Horse Creek"/>
    <n v="0"/>
    <d v="2021-12-08T00:00:00"/>
    <m/>
    <s v="37"/>
    <d v="2021-12-09T00:00:00"/>
    <s v=""/>
    <s v=""/>
    <m/>
    <m/>
    <m/>
    <s v="Harold Furlong"/>
    <s v="06"/>
    <s v="Corbiere and Sons Contracting1062020211128-4Pickup w/ plow and sander3240"/>
    <s v="Corbiere and Sons Contracting1062020211128-4Pickup w/ plow and sander3240INV# 157"/>
    <s v=""/>
    <s v="CZ - Winter Maintenance"/>
    <x v="5"/>
  </r>
  <r>
    <x v="1"/>
    <n v="6"/>
    <n v="0"/>
    <n v="10618"/>
    <s v="20211128-3"/>
    <n v="53510611"/>
    <s v="Access"/>
    <n v="0"/>
    <s v="Driver - AZ - After Jan 10"/>
    <n v="70"/>
    <n v="22"/>
    <s v="HR"/>
    <s v=""/>
    <s v=""/>
    <s v="70"/>
    <s v="0"/>
    <n v="1540"/>
    <n v="200.20000000000002"/>
    <n v="1740.1999999999998"/>
    <d v="2021-11-28T00:00:00"/>
    <n v="0"/>
    <x v="12"/>
    <d v="2021-12-17T00:00:00"/>
    <n v="173"/>
    <n v="0"/>
    <n v="0"/>
    <s v="Nathan Kyme"/>
    <s v="Winter Access Maintenance"/>
    <m/>
    <s v="VC7556-2019-017"/>
    <s v="929 OF"/>
    <m/>
    <m/>
    <m/>
    <s v="Approved"/>
    <m/>
    <m/>
    <s v="Winter Access Maintenance on Dead Horse Creek Road - float mobilized backhow for winter maintenance."/>
    <n v="6"/>
    <s v="C203-C209"/>
    <s v="Dead Horse Creek"/>
    <n v="0"/>
    <d v="2021-12-08T00:00:00"/>
    <m/>
    <s v="37"/>
    <d v="2021-12-09T00:00:00"/>
    <s v=""/>
    <s v=""/>
    <m/>
    <m/>
    <m/>
    <s v="Harold Furlong"/>
    <s v="06"/>
    <s v="Corbiere and Sons Contracting1061820211128-3Driver - AZ - After Jan 10221540"/>
    <s v="Corbiere and Sons Contracting1061820211128-3Driver - AZ - After Jan 10221540INV# 157"/>
    <s v=""/>
    <s v="CZ - Winter Maintenance"/>
    <x v="5"/>
  </r>
  <r>
    <x v="1"/>
    <n v="6"/>
    <n v="0"/>
    <n v="10618"/>
    <s v="20211128-3"/>
    <n v="53510611"/>
    <s v="Access"/>
    <n v="0"/>
    <s v="Operator - Principle - After Jan 10"/>
    <n v="75"/>
    <n v="6"/>
    <s v="HR"/>
    <s v=""/>
    <s v=""/>
    <s v="75"/>
    <s v="0"/>
    <n v="450"/>
    <n v="58.5"/>
    <n v="508.49999999999994"/>
    <d v="2021-11-28T00:00:00"/>
    <n v="0"/>
    <x v="12"/>
    <d v="2021-12-17T00:00:00"/>
    <n v="173"/>
    <n v="0"/>
    <n v="0"/>
    <s v="Nathan Kyme"/>
    <s v="Winter Access Maintenance"/>
    <m/>
    <s v="VC7556-2019-017"/>
    <s v="929 OF"/>
    <m/>
    <m/>
    <m/>
    <s v="Approved"/>
    <m/>
    <m/>
    <s v="Winter Access Maintenance on Dead Horse Creek Road - float mobilized backhow for winter maintenance."/>
    <n v="6"/>
    <s v="C203-C209"/>
    <s v="Dead Horse Creek"/>
    <n v="0"/>
    <d v="2021-12-08T00:00:00"/>
    <m/>
    <s v="37"/>
    <d v="2021-12-09T00:00:00"/>
    <s v=""/>
    <s v=""/>
    <m/>
    <m/>
    <m/>
    <s v="Harold Furlong"/>
    <s v="06"/>
    <s v="Corbiere and Sons Contracting1061820211128-3Operator - Principle - After Jan 106450"/>
    <s v="Corbiere and Sons Contracting1061820211128-3Operator - Principle - After Jan 106450INV# 157"/>
    <s v=""/>
    <s v="CZ - Winter Maintenance"/>
    <x v="5"/>
  </r>
  <r>
    <x v="1"/>
    <n v="6"/>
    <n v="0"/>
    <n v="10618"/>
    <s v="20211128-3"/>
    <n v="53510611"/>
    <s v="Access"/>
    <n v="0"/>
    <s v="L.O.A."/>
    <n v="210"/>
    <n v="2"/>
    <s v="DAY"/>
    <s v=""/>
    <s v=""/>
    <m/>
    <s v="0"/>
    <n v="420"/>
    <n v="54.6"/>
    <n v="474.59999999999997"/>
    <d v="2021-11-28T00:00:00"/>
    <n v="0"/>
    <x v="12"/>
    <d v="2021-12-17T00:00:00"/>
    <n v="173"/>
    <n v="0"/>
    <n v="0"/>
    <s v="Nathan Kyme"/>
    <s v="Winter Access Maintenance"/>
    <m/>
    <s v="VC7556-2019-017"/>
    <s v="929 OF"/>
    <m/>
    <m/>
    <m/>
    <s v="Approved"/>
    <m/>
    <m/>
    <s v="Winter Access Maintenance on Dead Horse Creek Road - float mobilized backhow for winter maintenance."/>
    <n v="6"/>
    <s v="C203-C209"/>
    <s v="Dead Horse Creek"/>
    <n v="0"/>
    <d v="2021-12-08T00:00:00"/>
    <m/>
    <s v="37"/>
    <d v="2021-12-09T00:00:00"/>
    <s v=""/>
    <s v=""/>
    <m/>
    <m/>
    <m/>
    <s v="Harold Furlong"/>
    <s v="06"/>
    <s v="Corbiere and Sons Contracting1061820211128-3L.O.A.2420"/>
    <s v="Corbiere and Sons Contracting1061820211128-3L.O.A.2420INV# 157"/>
    <s v=""/>
    <s v="CZ - Winter Maintenance"/>
    <x v="5"/>
  </r>
  <r>
    <x v="1"/>
    <n v="6"/>
    <n v="0"/>
    <n v="10618"/>
    <s v="20211128-3"/>
    <n v="53510611"/>
    <s v="Access"/>
    <n v="0"/>
    <s v="Tractor Trailer - 60 Ton- After Jan 10"/>
    <n v="122.39"/>
    <n v="22"/>
    <s v="Dynamic"/>
    <s v="91.79"/>
    <s v="0"/>
    <s v=""/>
    <s v=""/>
    <n v="2692.58"/>
    <n v="350.03539999999998"/>
    <n v="3042.6153999999997"/>
    <d v="2021-11-28T00:00:00"/>
    <n v="0"/>
    <x v="12"/>
    <d v="2021-12-17T00:00:00"/>
    <n v="173"/>
    <n v="0"/>
    <n v="0"/>
    <s v="Nathan Kyme"/>
    <s v="Winter Access Maintenance"/>
    <m/>
    <s v="VC7556-2019-017"/>
    <s v="929 OF"/>
    <m/>
    <m/>
    <m/>
    <s v="Approved"/>
    <m/>
    <m/>
    <s v="Winter Access Maintenance on Dead Horse Creek Road - float mobilized backhow for winter maintenance."/>
    <n v="6"/>
    <s v="C203-C209"/>
    <s v="Dead Horse Creek"/>
    <n v="0"/>
    <d v="2021-12-08T00:00:00"/>
    <m/>
    <s v="37"/>
    <d v="2021-12-09T00:00:00"/>
    <s v=""/>
    <s v=""/>
    <m/>
    <m/>
    <m/>
    <s v="Harold Furlong"/>
    <s v="06"/>
    <s v="Corbiere and Sons Contracting1061820211128-3Tractor Trailer - 60 Ton- After Jan 10222692.58"/>
    <s v="Corbiere and Sons Contracting1061820211128-3Tractor Trailer - 60 Ton- After Jan 10222692.58INV# 157"/>
    <s v=""/>
    <s v="CZ - Winter Maintenance"/>
    <x v="5"/>
  </r>
  <r>
    <x v="1"/>
    <n v="6"/>
    <n v="0"/>
    <n v="10618"/>
    <s v="20211128-3"/>
    <n v="53510611"/>
    <s v="Access"/>
    <n v="0"/>
    <s v="Excavator Thumb - 30 - 50 ton- After Jan 10"/>
    <n v="12.21"/>
    <n v="4"/>
    <s v="HR"/>
    <s v="9.16"/>
    <s v="0"/>
    <s v=""/>
    <s v=""/>
    <n v="48.84"/>
    <n v="6.3492000000000006"/>
    <n v="55.1892"/>
    <d v="2021-11-28T00:00:00"/>
    <n v="0"/>
    <x v="12"/>
    <d v="2021-12-17T00:00:00"/>
    <n v="173"/>
    <n v="0"/>
    <n v="0"/>
    <s v="Nathan Kyme"/>
    <s v="Winter Access Maintenance"/>
    <m/>
    <s v="VC7556-2019-017"/>
    <s v="929 OF"/>
    <m/>
    <m/>
    <m/>
    <s v="Approved"/>
    <m/>
    <m/>
    <s v="Winter Access Maintenance on Dead Horse Creek Road - float mobilized backhow for winter maintenance."/>
    <n v="6"/>
    <s v="C203-C209"/>
    <s v="Dead Horse Creek"/>
    <n v="0"/>
    <d v="2021-12-08T00:00:00"/>
    <m/>
    <s v="37"/>
    <d v="2021-12-09T00:00:00"/>
    <s v=""/>
    <s v=""/>
    <m/>
    <m/>
    <m/>
    <s v="Harold Furlong"/>
    <s v="06"/>
    <s v="Corbiere and Sons Contracting1061820211128-3Excavator Thumb - 30 - 50 ton- After Jan 10448.84"/>
    <s v="Corbiere and Sons Contracting1061820211128-3Excavator Thumb - 30 - 50 ton- After Jan 10448.84INV# 157"/>
    <s v=""/>
    <s v="CZ - Winter Maintenance"/>
    <x v="5"/>
  </r>
  <r>
    <x v="1"/>
    <n v="6"/>
    <n v="0"/>
    <n v="10618"/>
    <s v="20211128-3"/>
    <n v="53510611"/>
    <s v="Access"/>
    <n v="0"/>
    <s v="Excavator - 36 ton- After Jan 10"/>
    <n v="146.96"/>
    <n v="4"/>
    <s v="Dynamic"/>
    <s v="110.22"/>
    <s v="0"/>
    <s v=""/>
    <s v=""/>
    <n v="587.84"/>
    <n v="76.419200000000004"/>
    <n v="664.25919999999996"/>
    <d v="2021-11-28T00:00:00"/>
    <n v="0"/>
    <x v="12"/>
    <d v="2021-12-17T00:00:00"/>
    <n v="173"/>
    <n v="0"/>
    <n v="0"/>
    <s v="Nathan Kyme"/>
    <s v="Winter Access Maintenance"/>
    <m/>
    <s v="VC7556-2019-017"/>
    <s v="929 OF"/>
    <m/>
    <m/>
    <m/>
    <s v="Approved"/>
    <m/>
    <m/>
    <s v="Winter Access Maintenance on Dead Horse Creek Road - float mobilized backhow for winter maintenance."/>
    <n v="6"/>
    <s v="C203-C209"/>
    <s v="Dead Horse Creek"/>
    <n v="0"/>
    <d v="2021-12-08T00:00:00"/>
    <m/>
    <s v="37"/>
    <d v="2021-12-09T00:00:00"/>
    <s v=""/>
    <s v=""/>
    <m/>
    <m/>
    <m/>
    <s v="Harold Furlong"/>
    <s v="06"/>
    <s v="Corbiere and Sons Contracting1061820211128-3Excavator - 36 ton- After Jan 104587.84"/>
    <s v="Corbiere and Sons Contracting1061820211128-3Excavator - 36 ton- After Jan 104587.84INV# 157"/>
    <s v=""/>
    <s v="CZ - Winter Maintenance"/>
    <x v="5"/>
  </r>
  <r>
    <x v="1"/>
    <n v="6"/>
    <n v="0"/>
    <n v="10615"/>
    <s v="20211127-4"/>
    <n v="53510611"/>
    <s v="Access"/>
    <n v="0"/>
    <s v="Driver - AZ - After Jan 10"/>
    <n v="70"/>
    <n v="22"/>
    <s v="HR"/>
    <s v=""/>
    <s v=""/>
    <s v="70"/>
    <s v="0"/>
    <n v="1540"/>
    <n v="200.20000000000002"/>
    <n v="1740.1999999999998"/>
    <d v="2021-11-27T00:00:00"/>
    <n v="0"/>
    <x v="12"/>
    <d v="2021-12-17T00:00:00"/>
    <n v="173"/>
    <n v="0"/>
    <n v="0"/>
    <s v="Nathan Kyme"/>
    <s v="Winter Access Maintenance"/>
    <m/>
    <s v="VC7556-2019-017"/>
    <s v="929 OF"/>
    <m/>
    <m/>
    <m/>
    <s v="Approved"/>
    <m/>
    <m/>
    <s v="Float mobilized 2nd grader from Sudbury"/>
    <n v="6"/>
    <s v="C129-C151"/>
    <s v="Lake A"/>
    <n v="0"/>
    <d v="2021-12-08T00:00:00"/>
    <m/>
    <s v="37"/>
    <d v="2021-12-09T00:00:00"/>
    <s v=""/>
    <s v=""/>
    <m/>
    <m/>
    <m/>
    <s v="Harold Furlong"/>
    <s v="06"/>
    <s v="Corbiere and Sons Contracting1061520211127-4Driver - AZ - After Jan 10221540"/>
    <s v="Corbiere and Sons Contracting1061520211127-4Driver - AZ - After Jan 10221540INV# 157"/>
    <s v=""/>
    <s v="CZ - Winter Maintenance"/>
    <x v="5"/>
  </r>
  <r>
    <x v="1"/>
    <n v="6"/>
    <n v="0"/>
    <n v="10615"/>
    <s v="20211127-4"/>
    <n v="53510611"/>
    <s v="Access"/>
    <n v="0"/>
    <s v="L.O.A."/>
    <n v="210"/>
    <n v="1"/>
    <s v="DAY"/>
    <s v=""/>
    <s v=""/>
    <m/>
    <s v="0"/>
    <n v="210"/>
    <n v="27.3"/>
    <n v="237.29999999999998"/>
    <d v="2021-11-27T00:00:00"/>
    <n v="0"/>
    <x v="12"/>
    <d v="2021-12-17T00:00:00"/>
    <n v="173"/>
    <n v="0"/>
    <n v="0"/>
    <s v="Nathan Kyme"/>
    <s v="Winter Access Maintenance"/>
    <m/>
    <s v="VC7556-2019-017"/>
    <s v="929 OF"/>
    <m/>
    <m/>
    <m/>
    <s v="Approved"/>
    <m/>
    <m/>
    <s v="Float mobilized 2nd grader from Sudbury"/>
    <n v="6"/>
    <s v="C129-C151"/>
    <s v="Lake A"/>
    <n v="0"/>
    <d v="2021-12-08T00:00:00"/>
    <m/>
    <s v="37"/>
    <d v="2021-12-09T00:00:00"/>
    <s v=""/>
    <s v=""/>
    <m/>
    <m/>
    <m/>
    <s v="Harold Furlong"/>
    <s v="06"/>
    <s v="Corbiere and Sons Contracting1061520211127-4L.O.A.1210"/>
    <s v="Corbiere and Sons Contracting1061520211127-4L.O.A.1210INV# 157"/>
    <s v=""/>
    <s v="CZ - Winter Maintenance"/>
    <x v="5"/>
  </r>
  <r>
    <x v="1"/>
    <n v="6"/>
    <n v="0"/>
    <n v="10615"/>
    <s v="20211127-4"/>
    <n v="53510611"/>
    <s v="Access"/>
    <n v="0"/>
    <s v="Tractor Trailer - 60 Ton- After Jan 10"/>
    <n v="122.39"/>
    <n v="22"/>
    <s v="Dynamic"/>
    <s v="91.79"/>
    <s v="0"/>
    <s v=""/>
    <s v=""/>
    <n v="2692.58"/>
    <n v="350.03539999999998"/>
    <n v="3042.6153999999997"/>
    <d v="2021-11-27T00:00:00"/>
    <n v="0"/>
    <x v="12"/>
    <d v="2021-12-17T00:00:00"/>
    <n v="173"/>
    <n v="0"/>
    <n v="0"/>
    <s v="Nathan Kyme"/>
    <s v="Winter Access Maintenance"/>
    <m/>
    <s v="VC7556-2019-017"/>
    <s v="929 OF"/>
    <m/>
    <m/>
    <m/>
    <s v="Approved"/>
    <m/>
    <m/>
    <s v="Float mobilized 2nd grader from Sudbury"/>
    <n v="6"/>
    <s v="C129-C151"/>
    <s v="Lake A"/>
    <n v="0"/>
    <d v="2021-12-08T00:00:00"/>
    <m/>
    <s v="37"/>
    <d v="2021-12-09T00:00:00"/>
    <s v=""/>
    <s v=""/>
    <m/>
    <m/>
    <m/>
    <s v="Harold Furlong"/>
    <s v="06"/>
    <s v="Corbiere and Sons Contracting1061520211127-4Tractor Trailer - 60 Ton- After Jan 10222692.58"/>
    <s v="Corbiere and Sons Contracting1061520211127-4Tractor Trailer - 60 Ton- After Jan 10222692.58INV# 157"/>
    <s v=""/>
    <s v="CZ - Winter Maintenance"/>
    <x v="5"/>
  </r>
  <r>
    <x v="1"/>
    <n v="6"/>
    <n v="0"/>
    <n v="10614"/>
    <s v="20211127-3"/>
    <n v="53510611"/>
    <s v="Access"/>
    <n v="0"/>
    <s v="Operator - Principle - After Jan 10"/>
    <n v="75"/>
    <n v="11"/>
    <s v="HR"/>
    <s v=""/>
    <s v=""/>
    <s v="75"/>
    <s v="0"/>
    <n v="825"/>
    <n v="107.25"/>
    <n v="932.24999999999989"/>
    <d v="2021-11-27T00:00:00"/>
    <n v="0"/>
    <x v="12"/>
    <d v="2021-12-17T00:00:00"/>
    <n v="173"/>
    <n v="0"/>
    <n v="0"/>
    <s v="Nathan Kyme"/>
    <s v="Winter Access Maintenance"/>
    <m/>
    <s v="VC7556-2019-017"/>
    <s v="929 OF"/>
    <m/>
    <m/>
    <m/>
    <s v="Approved"/>
    <m/>
    <m/>
    <s v="Winter Access Maintenance on Dead Horse Creek Road"/>
    <n v="6"/>
    <s v="C203-C209"/>
    <s v="Dead Horse Creek"/>
    <n v="0"/>
    <d v="2021-12-08T00:00:00"/>
    <m/>
    <s v="37"/>
    <d v="2021-12-09T00:00:00"/>
    <s v=""/>
    <s v=""/>
    <m/>
    <m/>
    <m/>
    <s v="Harold Furlong"/>
    <s v="06"/>
    <s v="Corbiere and Sons Contracting1061420211127-3Operator - Principle - After Jan 1011825"/>
    <s v="Corbiere and Sons Contracting1061420211127-3Operator - Principle - After Jan 1011825INV# 157"/>
    <s v=""/>
    <s v="CZ - Winter Maintenance"/>
    <x v="5"/>
  </r>
  <r>
    <x v="1"/>
    <n v="6"/>
    <n v="0"/>
    <n v="10614"/>
    <s v="20211127-3"/>
    <n v="53510611"/>
    <s v="Access"/>
    <n v="0"/>
    <s v="L.O.A."/>
    <n v="210"/>
    <n v="1"/>
    <s v="DAY"/>
    <s v=""/>
    <s v=""/>
    <m/>
    <s v="0"/>
    <n v="210"/>
    <n v="27.3"/>
    <n v="237.29999999999998"/>
    <d v="2021-11-27T00:00:00"/>
    <n v="0"/>
    <x v="12"/>
    <d v="2021-12-17T00:00:00"/>
    <n v="173"/>
    <n v="0"/>
    <n v="0"/>
    <s v="Nathan Kyme"/>
    <s v="Winter Access Maintenance"/>
    <m/>
    <s v="VC7556-2019-017"/>
    <s v="929 OF"/>
    <m/>
    <m/>
    <m/>
    <s v="Approved"/>
    <m/>
    <m/>
    <s v="Winter Access Maintenance on Dead Horse Creek Road"/>
    <n v="6"/>
    <s v="C203-C209"/>
    <s v="Dead Horse Creek"/>
    <n v="0"/>
    <d v="2021-12-08T00:00:00"/>
    <m/>
    <s v="37"/>
    <d v="2021-12-09T00:00:00"/>
    <s v=""/>
    <s v=""/>
    <m/>
    <m/>
    <m/>
    <s v="Harold Furlong"/>
    <s v="06"/>
    <s v="Corbiere and Sons Contracting1061420211127-3L.O.A.1210"/>
    <s v="Corbiere and Sons Contracting1061420211127-3L.O.A.1210INV# 157"/>
    <s v=""/>
    <s v="CZ - Winter Maintenance"/>
    <x v="5"/>
  </r>
  <r>
    <x v="1"/>
    <n v="6"/>
    <n v="0"/>
    <n v="10614"/>
    <s v="20211127-3"/>
    <n v="53510611"/>
    <s v="Access"/>
    <n v="0"/>
    <s v="Light Truck - Pick up- After Jan 10"/>
    <n v="243.75"/>
    <n v="1"/>
    <s v="DAY"/>
    <s v="182.81"/>
    <s v="0"/>
    <s v=""/>
    <s v=""/>
    <n v="243.75"/>
    <n v="31.6875"/>
    <n v="275.4375"/>
    <d v="2021-11-27T00:00:00"/>
    <n v="0"/>
    <x v="12"/>
    <d v="2021-12-17T00:00:00"/>
    <n v="173"/>
    <n v="0"/>
    <n v="0"/>
    <s v="Nathan Kyme"/>
    <s v="Winter Access Maintenance"/>
    <m/>
    <s v="VC7556-2019-017"/>
    <s v="929 OF"/>
    <m/>
    <m/>
    <m/>
    <s v="Approved"/>
    <m/>
    <m/>
    <s v="Winter Access Maintenance on Dead Horse Creek Road"/>
    <n v="6"/>
    <s v="C203-C209"/>
    <s v="Dead Horse Creek"/>
    <n v="0"/>
    <d v="2021-12-08T00:00:00"/>
    <m/>
    <s v="37"/>
    <d v="2021-12-09T00:00:00"/>
    <s v=""/>
    <s v=""/>
    <m/>
    <m/>
    <m/>
    <s v="Harold Furlong"/>
    <s v="06"/>
    <s v="Corbiere and Sons Contracting1061420211127-3Light Truck - Pick up- After Jan 101243.75"/>
    <s v="Corbiere and Sons Contracting1061420211127-3Light Truck - Pick up- After Jan 101243.75INV# 157"/>
    <s v=""/>
    <s v="CZ - Winter Maintenance"/>
    <x v="5"/>
  </r>
  <r>
    <x v="1"/>
    <n v="6"/>
    <n v="0"/>
    <n v="10614"/>
    <s v="20211127-3"/>
    <n v="53510611"/>
    <s v="Access"/>
    <n v="0"/>
    <s v="Excavator Thumb - 30 - 50 ton- After Jan 10"/>
    <n v="12.21"/>
    <n v="10"/>
    <s v="HR"/>
    <s v="9.16"/>
    <s v="0"/>
    <s v=""/>
    <s v=""/>
    <n v="122.1"/>
    <n v="15.872999999999999"/>
    <n v="137.97299999999998"/>
    <d v="2021-11-27T00:00:00"/>
    <n v="0"/>
    <x v="12"/>
    <d v="2021-12-17T00:00:00"/>
    <n v="173"/>
    <n v="0"/>
    <n v="0"/>
    <s v="Nathan Kyme"/>
    <s v="Winter Access Maintenance"/>
    <m/>
    <s v="VC7556-2019-017"/>
    <s v="929 OF"/>
    <m/>
    <m/>
    <m/>
    <s v="Approved"/>
    <m/>
    <m/>
    <s v="Winter Access Maintenance on Dead Horse Creek Road"/>
    <n v="6"/>
    <s v="C203-C209"/>
    <s v="Dead Horse Creek"/>
    <n v="0"/>
    <d v="2021-12-08T00:00:00"/>
    <m/>
    <s v="37"/>
    <d v="2021-12-09T00:00:00"/>
    <s v=""/>
    <s v=""/>
    <m/>
    <m/>
    <m/>
    <s v="Harold Furlong"/>
    <s v="06"/>
    <s v="Corbiere and Sons Contracting1061420211127-3Excavator Thumb - 30 - 50 ton- After Jan 1010122.1"/>
    <s v="Corbiere and Sons Contracting1061420211127-3Excavator Thumb - 30 - 50 ton- After Jan 1010122.1INV# 157"/>
    <s v=""/>
    <s v="CZ - Winter Maintenance"/>
    <x v="5"/>
  </r>
  <r>
    <x v="1"/>
    <n v="6"/>
    <n v="0"/>
    <n v="10614"/>
    <s v="20211127-3"/>
    <n v="53510611"/>
    <s v="Access"/>
    <n v="0"/>
    <s v="Excavator - 36 ton- After Jan 10"/>
    <n v="146.96"/>
    <n v="10"/>
    <s v="Dynamic"/>
    <s v="110.22"/>
    <s v="0"/>
    <s v=""/>
    <s v=""/>
    <n v="1469.6"/>
    <n v="191.048"/>
    <n v="1660.6479999999997"/>
    <d v="2021-11-27T00:00:00"/>
    <n v="0"/>
    <x v="12"/>
    <d v="2021-12-17T00:00:00"/>
    <n v="173"/>
    <n v="0"/>
    <n v="0"/>
    <s v="Nathan Kyme"/>
    <s v="Winter Access Maintenance"/>
    <m/>
    <s v="VC7556-2019-017"/>
    <s v="929 OF"/>
    <m/>
    <m/>
    <m/>
    <s v="Approved"/>
    <m/>
    <m/>
    <s v="Winter Access Maintenance on Dead Horse Creek Road"/>
    <n v="6"/>
    <s v="C203-C209"/>
    <s v="Dead Horse Creek"/>
    <n v="0"/>
    <d v="2021-12-08T00:00:00"/>
    <m/>
    <s v="37"/>
    <d v="2021-12-09T00:00:00"/>
    <s v=""/>
    <s v=""/>
    <m/>
    <m/>
    <m/>
    <s v="Harold Furlong"/>
    <s v="06"/>
    <s v="Corbiere and Sons Contracting1061420211127-3Excavator - 36 ton- After Jan 10101469.6"/>
    <s v="Corbiere and Sons Contracting1061420211127-3Excavator - 36 ton- After Jan 10101469.6INV# 157"/>
    <s v=""/>
    <s v="CZ - Winter Maintenance"/>
    <x v="5"/>
  </r>
  <r>
    <x v="1"/>
    <n v="6"/>
    <n v="0"/>
    <n v="10611"/>
    <s v="20211126-4"/>
    <n v="53510611"/>
    <s v="Access"/>
    <n v="0"/>
    <s v="Driver - AZ - After Jan 10"/>
    <n v="70"/>
    <n v="8"/>
    <s v="HR"/>
    <s v=""/>
    <s v=""/>
    <s v="70"/>
    <s v="0"/>
    <n v="560"/>
    <n v="72.8"/>
    <n v="632.79999999999995"/>
    <d v="2021-11-26T00:00:00"/>
    <n v="0"/>
    <x v="12"/>
    <d v="2021-12-17T00:00:00"/>
    <n v="173"/>
    <n v="0"/>
    <n v="0"/>
    <s v="Nathan Kyme"/>
    <s v="Winter Access Maintenance"/>
    <m/>
    <s v="VC7556-2019-017"/>
    <s v="929 OF"/>
    <m/>
    <m/>
    <m/>
    <s v="Approved"/>
    <m/>
    <m/>
    <s v="Float mobed in Ex and DZ and OP mob in DZ to get started on Winter Roads"/>
    <n v="6"/>
    <s v="C130-C151"/>
    <s v="Lake A"/>
    <n v="0"/>
    <d v="2021-12-07T00:00:00"/>
    <m/>
    <s v="36"/>
    <d v="2021-12-09T00:00:00"/>
    <s v=""/>
    <s v=""/>
    <m/>
    <m/>
    <m/>
    <s v="Mike Lecocq"/>
    <s v="06"/>
    <s v="Corbiere and Sons Contracting1061120211126-4Driver - AZ - After Jan 108560"/>
    <s v="Corbiere and Sons Contracting1061120211126-4Driver - AZ - After Jan 108560INV# 157"/>
    <s v=""/>
    <s v="CZ - Winter Maintenance"/>
    <x v="5"/>
  </r>
  <r>
    <x v="1"/>
    <n v="6"/>
    <n v="0"/>
    <n v="10611"/>
    <s v="20211126-4"/>
    <n v="53510611"/>
    <s v="Access"/>
    <n v="0"/>
    <s v="Operator - Principle - After Jan 10"/>
    <n v="75"/>
    <n v="4"/>
    <s v="HR"/>
    <s v=""/>
    <s v=""/>
    <s v="75"/>
    <s v="0"/>
    <n v="300"/>
    <n v="39"/>
    <n v="338.99999999999994"/>
    <d v="2021-11-26T00:00:00"/>
    <n v="0"/>
    <x v="12"/>
    <d v="2021-12-17T00:00:00"/>
    <n v="173"/>
    <n v="0"/>
    <n v="0"/>
    <s v="Nathan Kyme"/>
    <s v="Winter Access Maintenance"/>
    <m/>
    <s v="VC7556-2019-017"/>
    <s v="929 OF"/>
    <m/>
    <m/>
    <m/>
    <s v="Approved"/>
    <m/>
    <m/>
    <s v="Float mobed in Ex and DZ and OP mob in DZ to get started on Winter Roads"/>
    <n v="6"/>
    <s v="C130-C151"/>
    <s v="Lake A"/>
    <n v="0"/>
    <d v="2021-12-07T00:00:00"/>
    <m/>
    <s v="36"/>
    <d v="2021-12-09T00:00:00"/>
    <s v=""/>
    <s v=""/>
    <m/>
    <m/>
    <m/>
    <s v="Mike Lecocq"/>
    <s v="06"/>
    <s v="Corbiere and Sons Contracting1061120211126-4Operator - Principle - After Jan 104300"/>
    <s v="Corbiere and Sons Contracting1061120211126-4Operator - Principle - After Jan 104300INV# 157"/>
    <s v=""/>
    <s v="CZ - Winter Maintenance"/>
    <x v="5"/>
  </r>
  <r>
    <x v="1"/>
    <n v="6"/>
    <n v="0"/>
    <n v="10611"/>
    <s v="20211126-4"/>
    <n v="53510611"/>
    <s v="Access"/>
    <n v="0"/>
    <s v="L.O.A."/>
    <n v="210"/>
    <n v="2"/>
    <s v="DAY"/>
    <s v=""/>
    <s v=""/>
    <m/>
    <s v="0"/>
    <n v="420"/>
    <n v="54.6"/>
    <n v="474.59999999999997"/>
    <d v="2021-11-26T00:00:00"/>
    <n v="0"/>
    <x v="12"/>
    <d v="2021-12-17T00:00:00"/>
    <n v="173"/>
    <n v="0"/>
    <n v="0"/>
    <s v="Nathan Kyme"/>
    <s v="Winter Access Maintenance"/>
    <m/>
    <s v="VC7556-2019-017"/>
    <s v="929 OF"/>
    <m/>
    <m/>
    <m/>
    <s v="Approved"/>
    <m/>
    <m/>
    <s v="Float mobed in Ex and DZ and OP mob in DZ to get started on Winter Roads"/>
    <n v="6"/>
    <s v="C130-C151"/>
    <s v="Lake A"/>
    <n v="0"/>
    <d v="2021-12-07T00:00:00"/>
    <m/>
    <s v="36"/>
    <d v="2021-12-09T00:00:00"/>
    <s v=""/>
    <s v=""/>
    <m/>
    <m/>
    <m/>
    <s v="Mike Lecocq"/>
    <s v="06"/>
    <s v="Corbiere and Sons Contracting1061120211126-4L.O.A.2420"/>
    <s v="Corbiere and Sons Contracting1061120211126-4L.O.A.2420INV# 157"/>
    <s v=""/>
    <s v="CZ - Winter Maintenance"/>
    <x v="5"/>
  </r>
  <r>
    <x v="1"/>
    <n v="6"/>
    <n v="0"/>
    <n v="10611"/>
    <s v="20211126-4"/>
    <n v="53510611"/>
    <s v="Access"/>
    <n v="0"/>
    <s v="Tractor Trailer - 60 Ton- After Jan 10"/>
    <n v="122.39"/>
    <n v="8"/>
    <s v="Dynamic"/>
    <s v="91.79"/>
    <s v="0"/>
    <s v=""/>
    <s v=""/>
    <n v="979.12"/>
    <n v="127.2856"/>
    <n v="1106.4055999999998"/>
    <d v="2021-11-26T00:00:00"/>
    <n v="0"/>
    <x v="12"/>
    <d v="2021-12-17T00:00:00"/>
    <n v="173"/>
    <n v="0"/>
    <n v="0"/>
    <s v="Nathan Kyme"/>
    <s v="Winter Access Maintenance"/>
    <m/>
    <s v="VC7556-2019-017"/>
    <s v="929 OF"/>
    <m/>
    <m/>
    <m/>
    <s v="Approved"/>
    <m/>
    <m/>
    <s v="Float mobed in Ex and DZ and OP mob in DZ to get started on Winter Roads"/>
    <n v="6"/>
    <s v="C130-C151"/>
    <s v="Lake A"/>
    <n v="0"/>
    <d v="2021-12-07T00:00:00"/>
    <m/>
    <s v="36"/>
    <d v="2021-12-09T00:00:00"/>
    <s v=""/>
    <s v=""/>
    <m/>
    <m/>
    <m/>
    <s v="Mike Lecocq"/>
    <s v="06"/>
    <s v="Corbiere and Sons Contracting1061120211126-4Tractor Trailer - 60 Ton- After Jan 108979.12"/>
    <s v="Corbiere and Sons Contracting1061120211126-4Tractor Trailer - 60 Ton- After Jan 108979.12INV# 157"/>
    <s v=""/>
    <s v="CZ - Winter Maintenance"/>
    <x v="5"/>
  </r>
  <r>
    <x v="1"/>
    <n v="6"/>
    <n v="0"/>
    <n v="10611"/>
    <s v="20211126-4"/>
    <n v="53510611"/>
    <s v="Access"/>
    <n v="0"/>
    <s v="Light Truck - Pick up- After Jan 10"/>
    <n v="243.75"/>
    <n v="1"/>
    <s v="DAY"/>
    <s v="182.81"/>
    <s v="0"/>
    <s v=""/>
    <s v=""/>
    <n v="243.75"/>
    <n v="31.6875"/>
    <n v="275.4375"/>
    <d v="2021-11-26T00:00:00"/>
    <n v="0"/>
    <x v="12"/>
    <d v="2021-12-17T00:00:00"/>
    <n v="173"/>
    <n v="0"/>
    <n v="0"/>
    <s v="Nathan Kyme"/>
    <s v="Winter Access Maintenance"/>
    <m/>
    <s v="VC7556-2019-017"/>
    <s v="929 OF"/>
    <m/>
    <m/>
    <m/>
    <s v="Approved"/>
    <m/>
    <m/>
    <s v="Float mobed in Ex and DZ and OP mob in DZ to get started on Winter Roads"/>
    <n v="6"/>
    <s v="C130-C151"/>
    <s v="Lake A"/>
    <n v="0"/>
    <d v="2021-12-07T00:00:00"/>
    <m/>
    <s v="36"/>
    <d v="2021-12-09T00:00:00"/>
    <s v=""/>
    <s v=""/>
    <m/>
    <m/>
    <m/>
    <s v="Mike Lecocq"/>
    <s v="06"/>
    <s v="Corbiere and Sons Contracting1061120211126-4Light Truck - Pick up- After Jan 101243.75"/>
    <s v="Corbiere and Sons Contracting1061120211126-4Light Truck - Pick up- After Jan 101243.75INV# 157"/>
    <s v=""/>
    <s v="CZ - Winter Maintenance"/>
    <x v="5"/>
  </r>
  <r>
    <x v="1"/>
    <n v="6"/>
    <n v="0"/>
    <n v="10611"/>
    <s v="20211126-4"/>
    <n v="53510611"/>
    <s v="Access"/>
    <n v="0"/>
    <s v="Dozer D6 or equal- After Jan 10"/>
    <n v="131.47999999999999"/>
    <n v="2"/>
    <s v="Dynamic"/>
    <s v="98.61"/>
    <s v="0"/>
    <s v=""/>
    <s v=""/>
    <n v="262.95999999999998"/>
    <n v="34.184799999999996"/>
    <n v="297.14479999999998"/>
    <d v="2021-11-26T00:00:00"/>
    <n v="0"/>
    <x v="12"/>
    <d v="2021-12-17T00:00:00"/>
    <n v="173"/>
    <n v="0"/>
    <n v="0"/>
    <s v="Nathan Kyme"/>
    <s v="Winter Access Maintenance"/>
    <m/>
    <s v="VC7556-2019-017"/>
    <s v="929 OF"/>
    <m/>
    <m/>
    <m/>
    <s v="Approved"/>
    <m/>
    <m/>
    <s v="Float mobed in Ex and DZ and OP mob in DZ to get started on Winter Roads"/>
    <n v="6"/>
    <s v="C130-C151"/>
    <s v="Lake A"/>
    <n v="0"/>
    <d v="2021-12-07T00:00:00"/>
    <m/>
    <s v="36"/>
    <d v="2021-12-09T00:00:00"/>
    <s v=""/>
    <s v=""/>
    <m/>
    <m/>
    <m/>
    <s v="Mike Lecocq"/>
    <s v="06"/>
    <s v="Corbiere and Sons Contracting1061120211126-4Dozer D6 or equal- After Jan 102262.96"/>
    <s v="Corbiere and Sons Contracting1061120211126-4Dozer D6 or equal- After Jan 102262.96INV# 157"/>
    <s v=""/>
    <s v="CZ - Winter Maintenance"/>
    <x v="5"/>
  </r>
  <r>
    <x v="1"/>
    <n v="6"/>
    <n v="0"/>
    <n v="10610"/>
    <s v="20211126-3"/>
    <n v="53510611"/>
    <s v="Access"/>
    <n v="0"/>
    <s v="Operator - Principle - After Jan 10"/>
    <n v="75"/>
    <n v="11"/>
    <s v="HR"/>
    <s v=""/>
    <s v=""/>
    <s v="75"/>
    <s v="0"/>
    <n v="825"/>
    <n v="107.25"/>
    <n v="932.24999999999989"/>
    <d v="2021-11-26T00:00:00"/>
    <n v="0"/>
    <x v="12"/>
    <d v="2021-12-17T00:00:00"/>
    <n v="173"/>
    <n v="0"/>
    <n v="0"/>
    <s v="Nathan Kyme"/>
    <s v="Winter Access Maintenance"/>
    <m/>
    <s v="VC7556-2019-017"/>
    <s v="929 OF"/>
    <m/>
    <m/>
    <m/>
    <s v="Approved"/>
    <m/>
    <m/>
    <s v="Winter Access Maintenance on Dead Horse Creek Road"/>
    <n v="6"/>
    <s v="C203-C209"/>
    <s v="Dead Horse Creek"/>
    <n v="0"/>
    <d v="2021-12-07T00:00:00"/>
    <m/>
    <s v="36"/>
    <d v="2021-12-09T00:00:00"/>
    <s v=""/>
    <s v=""/>
    <m/>
    <m/>
    <m/>
    <s v="Mike Lecocq"/>
    <s v="06"/>
    <s v="Corbiere and Sons Contracting1061020211126-3Operator - Principle - After Jan 1011825"/>
    <s v="Corbiere and Sons Contracting1061020211126-3Operator - Principle - After Jan 1011825INV# 157"/>
    <s v=""/>
    <s v="CZ - Winter Maintenance"/>
    <x v="5"/>
  </r>
  <r>
    <x v="1"/>
    <n v="6"/>
    <n v="0"/>
    <n v="10610"/>
    <s v="20211126-3"/>
    <n v="53510611"/>
    <s v="Access"/>
    <n v="0"/>
    <s v="L.O.A."/>
    <n v="210"/>
    <n v="1"/>
    <s v="DAY"/>
    <s v=""/>
    <s v=""/>
    <m/>
    <s v="0"/>
    <n v="210"/>
    <n v="27.3"/>
    <n v="237.29999999999998"/>
    <d v="2021-11-26T00:00:00"/>
    <n v="0"/>
    <x v="12"/>
    <d v="2021-12-17T00:00:00"/>
    <n v="173"/>
    <n v="0"/>
    <n v="0"/>
    <s v="Nathan Kyme"/>
    <s v="Winter Access Maintenance"/>
    <m/>
    <s v="VC7556-2019-017"/>
    <s v="929 OF"/>
    <m/>
    <m/>
    <m/>
    <s v="Approved"/>
    <m/>
    <m/>
    <s v="Winter Access Maintenance on Dead Horse Creek Road"/>
    <n v="6"/>
    <s v="C203-C209"/>
    <s v="Dead Horse Creek"/>
    <n v="0"/>
    <d v="2021-12-07T00:00:00"/>
    <m/>
    <s v="36"/>
    <d v="2021-12-09T00:00:00"/>
    <s v=""/>
    <s v=""/>
    <m/>
    <m/>
    <m/>
    <s v="Mike Lecocq"/>
    <s v="06"/>
    <s v="Corbiere and Sons Contracting1061020211126-3L.O.A.1210"/>
    <s v="Corbiere and Sons Contracting1061020211126-3L.O.A.1210INV# 157"/>
    <s v=""/>
    <s v="CZ - Winter Maintenance"/>
    <x v="5"/>
  </r>
  <r>
    <x v="1"/>
    <n v="6"/>
    <n v="0"/>
    <n v="10610"/>
    <s v="20211126-3"/>
    <n v="53510611"/>
    <s v="Access"/>
    <n v="0"/>
    <s v="Light Truck - Pick up- After Jan 10"/>
    <n v="243.75"/>
    <n v="1"/>
    <s v="DAY"/>
    <s v="182.81"/>
    <s v="0"/>
    <s v=""/>
    <s v=""/>
    <n v="243.75"/>
    <n v="31.6875"/>
    <n v="275.4375"/>
    <d v="2021-11-26T00:00:00"/>
    <n v="0"/>
    <x v="12"/>
    <d v="2021-12-17T00:00:00"/>
    <n v="173"/>
    <n v="0"/>
    <n v="0"/>
    <s v="Nathan Kyme"/>
    <s v="Winter Access Maintenance"/>
    <m/>
    <s v="VC7556-2019-017"/>
    <s v="929 OF"/>
    <m/>
    <m/>
    <m/>
    <s v="Approved"/>
    <m/>
    <m/>
    <s v="Winter Access Maintenance on Dead Horse Creek Road"/>
    <n v="6"/>
    <s v="C203-C209"/>
    <s v="Dead Horse Creek"/>
    <n v="0"/>
    <d v="2021-12-07T00:00:00"/>
    <m/>
    <s v="36"/>
    <d v="2021-12-09T00:00:00"/>
    <s v=""/>
    <s v=""/>
    <m/>
    <m/>
    <m/>
    <s v="Mike Lecocq"/>
    <s v="06"/>
    <s v="Corbiere and Sons Contracting1061020211126-3Light Truck - Pick up- After Jan 101243.75"/>
    <s v="Corbiere and Sons Contracting1061020211126-3Light Truck - Pick up- After Jan 101243.75INV# 157"/>
    <s v=""/>
    <s v="CZ - Winter Maintenance"/>
    <x v="5"/>
  </r>
  <r>
    <x v="1"/>
    <n v="6"/>
    <n v="0"/>
    <n v="10610"/>
    <s v="20211126-3"/>
    <n v="53510611"/>
    <s v="Access"/>
    <n v="0"/>
    <s v="Excavator Thumb - 30 - 50 ton- After Jan 10"/>
    <n v="12.21"/>
    <n v="10"/>
    <s v="HR"/>
    <s v="9.16"/>
    <s v="0"/>
    <s v=""/>
    <s v=""/>
    <n v="122.1"/>
    <n v="15.872999999999999"/>
    <n v="137.97299999999998"/>
    <d v="2021-11-26T00:00:00"/>
    <n v="0"/>
    <x v="12"/>
    <d v="2021-12-17T00:00:00"/>
    <n v="173"/>
    <n v="0"/>
    <n v="0"/>
    <s v="Nathan Kyme"/>
    <s v="Winter Access Maintenance"/>
    <m/>
    <s v="VC7556-2019-017"/>
    <s v="929 OF"/>
    <m/>
    <m/>
    <m/>
    <s v="Approved"/>
    <m/>
    <m/>
    <s v="Winter Access Maintenance on Dead Horse Creek Road"/>
    <n v="6"/>
    <s v="C203-C209"/>
    <s v="Dead Horse Creek"/>
    <n v="0"/>
    <d v="2021-12-07T00:00:00"/>
    <m/>
    <s v="36"/>
    <d v="2021-12-09T00:00:00"/>
    <s v=""/>
    <s v=""/>
    <m/>
    <m/>
    <m/>
    <s v="Mike Lecocq"/>
    <s v="06"/>
    <s v="Corbiere and Sons Contracting1061020211126-3Excavator Thumb - 30 - 50 ton- After Jan 1010122.1"/>
    <s v="Corbiere and Sons Contracting1061020211126-3Excavator Thumb - 30 - 50 ton- After Jan 1010122.1INV# 157"/>
    <s v=""/>
    <s v="CZ - Winter Maintenance"/>
    <x v="5"/>
  </r>
  <r>
    <x v="1"/>
    <n v="6"/>
    <n v="0"/>
    <n v="10610"/>
    <s v="20211126-3"/>
    <n v="53510611"/>
    <s v="Access"/>
    <n v="0"/>
    <s v="Excavator - 36 ton- After Jan 10"/>
    <n v="146.96"/>
    <n v="10"/>
    <s v="Dynamic"/>
    <s v="110.22"/>
    <s v="0"/>
    <s v=""/>
    <s v=""/>
    <n v="1469.6"/>
    <n v="191.048"/>
    <n v="1660.6479999999997"/>
    <d v="2021-11-26T00:00:00"/>
    <n v="0"/>
    <x v="12"/>
    <d v="2021-12-17T00:00:00"/>
    <n v="173"/>
    <n v="0"/>
    <n v="0"/>
    <s v="Nathan Kyme"/>
    <s v="Winter Access Maintenance"/>
    <m/>
    <s v="VC7556-2019-017"/>
    <s v="929 OF"/>
    <m/>
    <m/>
    <m/>
    <s v="Approved"/>
    <m/>
    <m/>
    <s v="Winter Access Maintenance on Dead Horse Creek Road"/>
    <n v="6"/>
    <s v="C203-C209"/>
    <s v="Dead Horse Creek"/>
    <n v="0"/>
    <d v="2021-12-07T00:00:00"/>
    <m/>
    <s v="36"/>
    <d v="2021-12-09T00:00:00"/>
    <s v=""/>
    <s v=""/>
    <m/>
    <m/>
    <m/>
    <s v="Mike Lecocq"/>
    <s v="06"/>
    <s v="Corbiere and Sons Contracting1061020211126-3Excavator - 36 ton- After Jan 10101469.6"/>
    <s v="Corbiere and Sons Contracting1061020211126-3Excavator - 36 ton- After Jan 10101469.6INV# 157"/>
    <s v=""/>
    <s v="CZ - Winter Maintenance"/>
    <x v="5"/>
  </r>
  <r>
    <x v="1"/>
    <n v="6"/>
    <n v="0"/>
    <n v="10572"/>
    <s v="20211125-3"/>
    <n v="53510611"/>
    <s v="Access"/>
    <n v="0"/>
    <s v="Labourer - General - After Jan 10"/>
    <n v="60"/>
    <n v="5"/>
    <s v="HR"/>
    <s v=""/>
    <s v=""/>
    <s v="60"/>
    <s v="0"/>
    <n v="300"/>
    <n v="39"/>
    <n v="338.99999999999994"/>
    <d v="2021-11-25T00:00:00"/>
    <n v="0"/>
    <x v="12"/>
    <d v="2021-12-17T00:00:00"/>
    <n v="173"/>
    <n v="0"/>
    <n v="0"/>
    <s v="Nathan Kyme"/>
    <s v="Winter Access Maintenance"/>
    <m/>
    <s v="VC7556-2019-017"/>
    <s v="929 OF"/>
    <m/>
    <m/>
    <m/>
    <s v="Approved"/>
    <m/>
    <m/>
    <s v="Winter Access Maintenance on Dead Horse Creek Road"/>
    <n v="6"/>
    <s v="C203-C209"/>
    <s v="Dead Horse Creek"/>
    <n v="0"/>
    <d v="2021-11-29T00:00:00"/>
    <m/>
    <s v="36"/>
    <d v="2021-12-02T00:00:00"/>
    <s v=""/>
    <s v=""/>
    <m/>
    <m/>
    <m/>
    <s v="Mike Lecocq"/>
    <s v="06"/>
    <s v="Corbiere and Sons Contracting1057220211125-3Labourer - General - After Jan 105300"/>
    <s v="Corbiere and Sons Contracting1057220211125-3Labourer - General - After Jan 105300INV# 157"/>
    <s v=""/>
    <s v="CZ - Winter Maintenance"/>
    <x v="5"/>
  </r>
  <r>
    <x v="1"/>
    <n v="6"/>
    <n v="0"/>
    <n v="10572"/>
    <s v="20211125-3"/>
    <n v="53510611"/>
    <s v="Access"/>
    <n v="0"/>
    <s v="Operator - Principle - After Jan 10"/>
    <n v="75"/>
    <n v="11"/>
    <s v="HR"/>
    <s v=""/>
    <s v=""/>
    <s v="75"/>
    <s v="0"/>
    <n v="825"/>
    <n v="107.25"/>
    <n v="932.24999999999989"/>
    <d v="2021-11-25T00:00:00"/>
    <n v="0"/>
    <x v="12"/>
    <d v="2021-12-17T00:00:00"/>
    <n v="173"/>
    <n v="0"/>
    <n v="0"/>
    <s v="Nathan Kyme"/>
    <s v="Winter Access Maintenance"/>
    <m/>
    <s v="VC7556-2019-017"/>
    <s v="929 OF"/>
    <m/>
    <m/>
    <m/>
    <s v="Approved"/>
    <m/>
    <m/>
    <s v="Winter Access Maintenance on Dead Horse Creek Road"/>
    <n v="6"/>
    <s v="C203-C209"/>
    <s v="Dead Horse Creek"/>
    <n v="0"/>
    <d v="2021-11-29T00:00:00"/>
    <m/>
    <s v="36"/>
    <d v="2021-12-02T00:00:00"/>
    <s v=""/>
    <s v=""/>
    <m/>
    <m/>
    <m/>
    <s v="Mike Lecocq"/>
    <s v="06"/>
    <s v="Corbiere and Sons Contracting1057220211125-3Operator - Principle - After Jan 1011825"/>
    <s v="Corbiere and Sons Contracting1057220211125-3Operator - Principle - After Jan 1011825INV# 157"/>
    <s v=""/>
    <s v="CZ - Winter Maintenance"/>
    <x v="5"/>
  </r>
  <r>
    <x v="1"/>
    <n v="6"/>
    <n v="0"/>
    <n v="10572"/>
    <s v="20211125-3"/>
    <n v="53510611"/>
    <s v="Access"/>
    <n v="0"/>
    <s v="L.O.A."/>
    <n v="210"/>
    <n v="1"/>
    <s v="DAY"/>
    <s v=""/>
    <s v=""/>
    <m/>
    <s v="0"/>
    <n v="210"/>
    <n v="27.3"/>
    <n v="237.29999999999998"/>
    <d v="2021-11-25T00:00:00"/>
    <n v="0"/>
    <x v="12"/>
    <d v="2021-12-17T00:00:00"/>
    <n v="173"/>
    <n v="0"/>
    <n v="0"/>
    <s v="Nathan Kyme"/>
    <s v="Winter Access Maintenance"/>
    <m/>
    <s v="VC7556-2019-017"/>
    <s v="929 OF"/>
    <m/>
    <m/>
    <m/>
    <s v="Approved"/>
    <m/>
    <m/>
    <s v="Winter Access Maintenance on Dead Horse Creek Road"/>
    <n v="6"/>
    <s v="C203-C209"/>
    <s v="Dead Horse Creek"/>
    <n v="0"/>
    <d v="2021-11-29T00:00:00"/>
    <m/>
    <s v="36"/>
    <d v="2021-12-02T00:00:00"/>
    <s v=""/>
    <s v=""/>
    <m/>
    <m/>
    <m/>
    <s v="Mike Lecocq"/>
    <s v="06"/>
    <s v="Corbiere and Sons Contracting1057220211125-3L.O.A.1210"/>
    <s v="Corbiere and Sons Contracting1057220211125-3L.O.A.1210INV# 157"/>
    <s v=""/>
    <s v="CZ - Winter Maintenance"/>
    <x v="5"/>
  </r>
  <r>
    <x v="1"/>
    <n v="6"/>
    <n v="0"/>
    <n v="10572"/>
    <s v="20211125-3"/>
    <n v="53510611"/>
    <s v="Access"/>
    <n v="0"/>
    <s v="Light Truck - Pick up- After Jan 10"/>
    <n v="243.75"/>
    <n v="1"/>
    <s v="DAY"/>
    <s v="182.81"/>
    <s v="0"/>
    <s v=""/>
    <s v=""/>
    <n v="243.75"/>
    <n v="31.6875"/>
    <n v="275.4375"/>
    <d v="2021-11-25T00:00:00"/>
    <n v="0"/>
    <x v="12"/>
    <d v="2021-12-17T00:00:00"/>
    <n v="173"/>
    <n v="0"/>
    <n v="0"/>
    <s v="Nathan Kyme"/>
    <s v="Winter Access Maintenance"/>
    <m/>
    <s v="VC7556-2019-017"/>
    <s v="929 OF"/>
    <m/>
    <m/>
    <m/>
    <s v="Approved"/>
    <m/>
    <m/>
    <s v="Winter Access Maintenance on Dead Horse Creek Road"/>
    <n v="6"/>
    <s v="C203-C209"/>
    <s v="Dead Horse Creek"/>
    <n v="0"/>
    <d v="2021-11-29T00:00:00"/>
    <m/>
    <s v="36"/>
    <d v="2021-12-02T00:00:00"/>
    <s v=""/>
    <s v=""/>
    <m/>
    <m/>
    <m/>
    <s v="Mike Lecocq"/>
    <s v="06"/>
    <s v="Corbiere and Sons Contracting1057220211125-3Light Truck - Pick up- After Jan 101243.75"/>
    <s v="Corbiere and Sons Contracting1057220211125-3Light Truck - Pick up- After Jan 101243.75INV# 157"/>
    <s v=""/>
    <s v="CZ - Winter Maintenance"/>
    <x v="5"/>
  </r>
  <r>
    <x v="1"/>
    <n v="6"/>
    <n v="0"/>
    <n v="10572"/>
    <s v="20211125-3"/>
    <n v="53510611"/>
    <s v="Access"/>
    <n v="0"/>
    <s v="Excavator Thumb - 30 - 50 ton- After Jan 10"/>
    <n v="12.21"/>
    <n v="10"/>
    <s v="HR"/>
    <s v="9.16"/>
    <s v="0"/>
    <s v=""/>
    <s v=""/>
    <n v="122.1"/>
    <n v="15.872999999999999"/>
    <n v="137.97299999999998"/>
    <d v="2021-11-25T00:00:00"/>
    <n v="0"/>
    <x v="12"/>
    <d v="2021-12-17T00:00:00"/>
    <n v="173"/>
    <n v="0"/>
    <n v="0"/>
    <s v="Nathan Kyme"/>
    <s v="Winter Access Maintenance"/>
    <m/>
    <s v="VC7556-2019-017"/>
    <s v="929 OF"/>
    <m/>
    <m/>
    <m/>
    <s v="Approved"/>
    <m/>
    <m/>
    <s v="Winter Access Maintenance on Dead Horse Creek Road"/>
    <n v="6"/>
    <s v="C203-C209"/>
    <s v="Dead Horse Creek"/>
    <n v="0"/>
    <d v="2021-11-29T00:00:00"/>
    <m/>
    <s v="36"/>
    <d v="2021-12-02T00:00:00"/>
    <s v=""/>
    <s v=""/>
    <m/>
    <m/>
    <m/>
    <s v="Mike Lecocq"/>
    <s v="06"/>
    <s v="Corbiere and Sons Contracting1057220211125-3Excavator Thumb - 30 - 50 ton- After Jan 1010122.1"/>
    <s v="Corbiere and Sons Contracting1057220211125-3Excavator Thumb - 30 - 50 ton- After Jan 1010122.1INV# 157"/>
    <s v=""/>
    <s v="CZ - Winter Maintenance"/>
    <x v="5"/>
  </r>
  <r>
    <x v="1"/>
    <n v="6"/>
    <n v="0"/>
    <n v="10572"/>
    <s v="20211125-3"/>
    <n v="53510611"/>
    <s v="Access"/>
    <n v="0"/>
    <s v="Excavator - 36 ton- After Jan 10"/>
    <n v="146.96"/>
    <n v="10"/>
    <s v="Dynamic"/>
    <s v="110.22"/>
    <s v="0"/>
    <s v=""/>
    <s v=""/>
    <n v="1469.6"/>
    <n v="191.048"/>
    <n v="1660.6479999999997"/>
    <d v="2021-11-25T00:00:00"/>
    <n v="0"/>
    <x v="12"/>
    <d v="2021-12-17T00:00:00"/>
    <n v="173"/>
    <n v="0"/>
    <n v="0"/>
    <s v="Nathan Kyme"/>
    <s v="Winter Access Maintenance"/>
    <m/>
    <s v="VC7556-2019-017"/>
    <s v="929 OF"/>
    <m/>
    <m/>
    <m/>
    <s v="Approved"/>
    <m/>
    <m/>
    <s v="Winter Access Maintenance on Dead Horse Creek Road"/>
    <n v="6"/>
    <s v="C203-C209"/>
    <s v="Dead Horse Creek"/>
    <n v="0"/>
    <d v="2021-11-29T00:00:00"/>
    <m/>
    <s v="36"/>
    <d v="2021-12-02T00:00:00"/>
    <s v=""/>
    <s v=""/>
    <m/>
    <m/>
    <m/>
    <s v="Mike Lecocq"/>
    <s v="06"/>
    <s v="Corbiere and Sons Contracting1057220211125-3Excavator - 36 ton- After Jan 10101469.6"/>
    <s v="Corbiere and Sons Contracting1057220211125-3Excavator - 36 ton- After Jan 10101469.6INV# 157"/>
    <s v=""/>
    <s v="CZ - Winter Maintenance"/>
    <x v="5"/>
  </r>
  <r>
    <x v="1"/>
    <n v="6"/>
    <n v="0"/>
    <n v="10570"/>
    <s v="20211124-4"/>
    <n v="53510611"/>
    <s v="Access"/>
    <n v="0"/>
    <s v="Operator - Principle - After Jan 10"/>
    <n v="75"/>
    <n v="5"/>
    <s v="HR"/>
    <s v=""/>
    <s v=""/>
    <s v="75"/>
    <s v="0"/>
    <n v="375"/>
    <n v="48.75"/>
    <n v="423.74999999999994"/>
    <d v="2021-11-24T00:00:00"/>
    <n v="0"/>
    <x v="12"/>
    <d v="2021-12-17T00:00:00"/>
    <n v="173"/>
    <n v="0"/>
    <n v="0"/>
    <s v="Nathan Kyme"/>
    <s v="Winter Access Maintenance"/>
    <m/>
    <s v="VC7556-2019-017"/>
    <s v="929 OF"/>
    <m/>
    <m/>
    <m/>
    <s v="Approved"/>
    <m/>
    <m/>
    <s v="Winter Access Maintenance on Dead Horse Creek Road"/>
    <n v="6"/>
    <s v="C203-C209"/>
    <s v="Dead Horse Creek"/>
    <n v="0"/>
    <d v="2021-11-29T00:00:00"/>
    <m/>
    <s v="36"/>
    <d v="2021-12-02T00:00:00"/>
    <s v=""/>
    <s v=""/>
    <m/>
    <m/>
    <m/>
    <s v="Mike Lecocq"/>
    <s v="06"/>
    <s v="Corbiere and Sons Contracting1057020211124-4Operator - Principle - After Jan 105375"/>
    <s v="Corbiere and Sons Contracting1057020211124-4Operator - Principle - After Jan 105375INV# 157"/>
    <s v=""/>
    <s v="CZ - Winter Maintenance"/>
    <x v="5"/>
  </r>
  <r>
    <x v="1"/>
    <n v="6"/>
    <n v="0"/>
    <n v="10570"/>
    <s v="20211124-4"/>
    <n v="53510611"/>
    <s v="Access"/>
    <n v="0"/>
    <s v="Excavator Thumb - 30 - 50 ton- After Jan 10"/>
    <n v="12.21"/>
    <n v="3"/>
    <s v="HR"/>
    <s v="9.16"/>
    <s v="0"/>
    <s v=""/>
    <s v=""/>
    <n v="36.630000000000003"/>
    <n v="4.7619000000000007"/>
    <n v="41.3919"/>
    <d v="2021-11-24T00:00:00"/>
    <n v="0"/>
    <x v="12"/>
    <d v="2021-12-17T00:00:00"/>
    <n v="173"/>
    <n v="0"/>
    <n v="0"/>
    <s v="Nathan Kyme"/>
    <s v="Winter Access Maintenance"/>
    <m/>
    <s v="VC7556-2019-017"/>
    <s v="929 OF"/>
    <m/>
    <m/>
    <m/>
    <s v="Approved"/>
    <m/>
    <m/>
    <s v="Winter Access Maintenance on Dead Horse Creek Road"/>
    <n v="6"/>
    <s v="C203-C209"/>
    <s v="Dead Horse Creek"/>
    <n v="0"/>
    <d v="2021-11-29T00:00:00"/>
    <m/>
    <s v="36"/>
    <d v="2021-12-02T00:00:00"/>
    <s v=""/>
    <s v=""/>
    <m/>
    <m/>
    <m/>
    <s v="Mike Lecocq"/>
    <s v="06"/>
    <s v="Corbiere and Sons Contracting1057020211124-4Excavator Thumb - 30 - 50 ton- After Jan 10336.63"/>
    <s v="Corbiere and Sons Contracting1057020211124-4Excavator Thumb - 30 - 50 ton- After Jan 10336.63INV# 157"/>
    <s v=""/>
    <s v="CZ - Winter Maintenance"/>
    <x v="5"/>
  </r>
  <r>
    <x v="1"/>
    <n v="6"/>
    <n v="0"/>
    <n v="10570"/>
    <s v="20211124-4"/>
    <n v="53510611"/>
    <s v="Access"/>
    <n v="0"/>
    <s v="Excavator - 36 ton- After Jan 10"/>
    <n v="146.96"/>
    <n v="3"/>
    <s v="Dynamic"/>
    <s v="110.22"/>
    <s v="0"/>
    <s v=""/>
    <s v=""/>
    <n v="440.88"/>
    <n v="57.314399999999999"/>
    <n v="498.19439999999997"/>
    <d v="2021-11-24T00:00:00"/>
    <n v="0"/>
    <x v="12"/>
    <d v="2021-12-17T00:00:00"/>
    <n v="173"/>
    <n v="0"/>
    <n v="0"/>
    <s v="Nathan Kyme"/>
    <s v="Winter Access Maintenance"/>
    <m/>
    <s v="VC7556-2019-017"/>
    <s v="929 OF"/>
    <m/>
    <m/>
    <m/>
    <s v="Approved"/>
    <m/>
    <m/>
    <s v="Winter Access Maintenance on Dead Horse Creek Road"/>
    <n v="6"/>
    <s v="C203-C209"/>
    <s v="Dead Horse Creek"/>
    <n v="0"/>
    <d v="2021-11-29T00:00:00"/>
    <m/>
    <s v="36"/>
    <d v="2021-12-02T00:00:00"/>
    <s v=""/>
    <s v=""/>
    <m/>
    <m/>
    <m/>
    <s v="Mike Lecocq"/>
    <s v="06"/>
    <s v="Corbiere and Sons Contracting1057020211124-4Excavator - 36 ton- After Jan 103440.88"/>
    <s v="Corbiere and Sons Contracting1057020211124-4Excavator - 36 ton- After Jan 103440.88INV# 157"/>
    <s v=""/>
    <s v="CZ - Winter Maintenance"/>
    <x v="5"/>
  </r>
  <r>
    <x v="1"/>
    <n v="6"/>
    <n v="0"/>
    <n v="10569"/>
    <s v="20211124-3"/>
    <n v="53510611"/>
    <s v="Access"/>
    <n v="0"/>
    <s v="Labourer - General - After Jan 10"/>
    <n v="60"/>
    <n v="5"/>
    <s v="HR"/>
    <s v=""/>
    <s v=""/>
    <s v="60"/>
    <s v="0"/>
    <n v="300"/>
    <n v="39"/>
    <n v="338.99999999999994"/>
    <d v="2021-11-24T00:00:00"/>
    <n v="0"/>
    <x v="12"/>
    <d v="2021-12-17T00:00:00"/>
    <n v="173"/>
    <n v="0"/>
    <n v="0"/>
    <s v="Nathan Kyme"/>
    <s v="Winter Access Maintenance"/>
    <m/>
    <s v="VC7556-2019-017"/>
    <s v="929 OF"/>
    <m/>
    <m/>
    <m/>
    <s v="Approved"/>
    <m/>
    <m/>
    <s v="Winter Access Maintenance on Hare Lake Road"/>
    <n v="6"/>
    <s v="C257"/>
    <s v="Hare Lake"/>
    <n v="0"/>
    <d v="2021-11-29T00:00:00"/>
    <m/>
    <s v="36"/>
    <d v="2021-12-02T00:00:00"/>
    <s v=""/>
    <s v=""/>
    <m/>
    <m/>
    <m/>
    <s v="Mike Lecocq"/>
    <s v="06"/>
    <s v="Corbiere and Sons Contracting1056920211124-3Labourer - General - After Jan 105300"/>
    <s v="Corbiere and Sons Contracting1056920211124-3Labourer - General - After Jan 105300INV# 157"/>
    <s v=""/>
    <s v="CZ - Winter Maintenance"/>
    <x v="5"/>
  </r>
  <r>
    <x v="1"/>
    <n v="6"/>
    <n v="0"/>
    <n v="10569"/>
    <s v="20211124-3"/>
    <n v="53510611"/>
    <s v="Access"/>
    <n v="0"/>
    <s v="Operator - Principle - After Jan 10"/>
    <n v="75"/>
    <n v="6"/>
    <s v="HR"/>
    <s v=""/>
    <s v=""/>
    <s v="75"/>
    <s v="0"/>
    <n v="450"/>
    <n v="58.5"/>
    <n v="508.49999999999994"/>
    <d v="2021-11-24T00:00:00"/>
    <n v="0"/>
    <x v="12"/>
    <d v="2021-12-17T00:00:00"/>
    <n v="173"/>
    <n v="0"/>
    <n v="0"/>
    <s v="Nathan Kyme"/>
    <s v="Winter Access Maintenance"/>
    <m/>
    <s v="VC7556-2019-017"/>
    <s v="929 OF"/>
    <m/>
    <m/>
    <m/>
    <s v="Approved"/>
    <m/>
    <m/>
    <s v="Winter Access Maintenance on Hare Lake Road"/>
    <n v="6"/>
    <s v="C257"/>
    <s v="Hare Lake"/>
    <n v="0"/>
    <d v="2021-11-29T00:00:00"/>
    <m/>
    <s v="36"/>
    <d v="2021-12-02T00:00:00"/>
    <s v=""/>
    <s v=""/>
    <m/>
    <m/>
    <m/>
    <s v="Mike Lecocq"/>
    <s v="06"/>
    <s v="Corbiere and Sons Contracting1056920211124-3Operator - Principle - After Jan 106450"/>
    <s v="Corbiere and Sons Contracting1056920211124-3Operator - Principle - After Jan 106450INV# 157"/>
    <s v=""/>
    <s v="CZ - Winter Maintenance"/>
    <x v="5"/>
  </r>
  <r>
    <x v="1"/>
    <n v="6"/>
    <n v="0"/>
    <n v="10569"/>
    <s v="20211124-3"/>
    <n v="53510611"/>
    <s v="Access"/>
    <n v="0"/>
    <s v="L.O.A."/>
    <n v="210"/>
    <n v="1"/>
    <s v="DAY"/>
    <s v=""/>
    <s v=""/>
    <m/>
    <s v="0"/>
    <n v="210"/>
    <n v="27.3"/>
    <n v="237.29999999999998"/>
    <d v="2021-11-24T00:00:00"/>
    <n v="0"/>
    <x v="12"/>
    <d v="2021-12-17T00:00:00"/>
    <n v="173"/>
    <n v="0"/>
    <n v="0"/>
    <s v="Nathan Kyme"/>
    <s v="Winter Access Maintenance"/>
    <m/>
    <s v="VC7556-2019-017"/>
    <s v="929 OF"/>
    <m/>
    <m/>
    <m/>
    <s v="Approved"/>
    <m/>
    <m/>
    <s v="Winter Access Maintenance on Hare Lake Road"/>
    <n v="6"/>
    <s v="C257"/>
    <s v="Hare Lake"/>
    <n v="0"/>
    <d v="2021-11-29T00:00:00"/>
    <m/>
    <s v="36"/>
    <d v="2021-12-02T00:00:00"/>
    <s v=""/>
    <s v=""/>
    <m/>
    <m/>
    <m/>
    <s v="Mike Lecocq"/>
    <s v="06"/>
    <s v="Corbiere and Sons Contracting1056920211124-3L.O.A.1210"/>
    <s v="Corbiere and Sons Contracting1056920211124-3L.O.A.1210INV# 157"/>
    <s v=""/>
    <s v="CZ - Winter Maintenance"/>
    <x v="5"/>
  </r>
  <r>
    <x v="1"/>
    <n v="6"/>
    <n v="0"/>
    <n v="10569"/>
    <s v="20211124-3"/>
    <n v="53510611"/>
    <s v="Access"/>
    <n v="0"/>
    <s v="Light Truck - Pick up- After Jan 10"/>
    <n v="243.75"/>
    <n v="1"/>
    <s v="DAY"/>
    <s v="182.81"/>
    <s v="0"/>
    <s v=""/>
    <s v=""/>
    <n v="243.75"/>
    <n v="31.6875"/>
    <n v="275.4375"/>
    <d v="2021-11-24T00:00:00"/>
    <n v="0"/>
    <x v="12"/>
    <d v="2021-12-17T00:00:00"/>
    <n v="173"/>
    <n v="0"/>
    <n v="0"/>
    <s v="Nathan Kyme"/>
    <s v="Winter Access Maintenance"/>
    <m/>
    <s v="VC7556-2019-017"/>
    <s v="929 OF"/>
    <m/>
    <m/>
    <m/>
    <s v="Approved"/>
    <m/>
    <m/>
    <s v="Winter Access Maintenance on Hare Lake Road"/>
    <n v="6"/>
    <s v="C257"/>
    <s v="Hare Lake"/>
    <n v="0"/>
    <d v="2021-11-29T00:00:00"/>
    <m/>
    <s v="36"/>
    <d v="2021-12-02T00:00:00"/>
    <s v=""/>
    <s v=""/>
    <m/>
    <m/>
    <m/>
    <s v="Mike Lecocq"/>
    <s v="06"/>
    <s v="Corbiere and Sons Contracting1056920211124-3Light Truck - Pick up- After Jan 101243.75"/>
    <s v="Corbiere and Sons Contracting1056920211124-3Light Truck - Pick up- After Jan 101243.75INV# 157"/>
    <s v=""/>
    <s v="CZ - Winter Maintenance"/>
    <x v="5"/>
  </r>
  <r>
    <x v="1"/>
    <n v="6"/>
    <n v="0"/>
    <n v="10569"/>
    <s v="20211124-3"/>
    <n v="53510611"/>
    <s v="Access"/>
    <n v="0"/>
    <s v="Excavator Thumb - 30 - 50 ton- After Jan 10"/>
    <n v="12.21"/>
    <n v="5"/>
    <s v="HR"/>
    <s v="9.16"/>
    <s v="0"/>
    <s v=""/>
    <s v=""/>
    <n v="61.05"/>
    <n v="7.9364999999999997"/>
    <n v="68.986499999999992"/>
    <d v="2021-11-24T00:00:00"/>
    <n v="0"/>
    <x v="12"/>
    <d v="2021-12-17T00:00:00"/>
    <n v="173"/>
    <n v="0"/>
    <n v="0"/>
    <s v="Nathan Kyme"/>
    <s v="Winter Access Maintenance"/>
    <m/>
    <s v="VC7556-2019-017"/>
    <s v="929 OF"/>
    <m/>
    <m/>
    <m/>
    <s v="Approved"/>
    <m/>
    <m/>
    <s v="Winter Access Maintenance on Hare Lake Road"/>
    <n v="6"/>
    <s v="C257"/>
    <s v="Hare Lake"/>
    <n v="0"/>
    <d v="2021-11-29T00:00:00"/>
    <m/>
    <s v="36"/>
    <d v="2021-12-02T00:00:00"/>
    <s v=""/>
    <s v=""/>
    <m/>
    <m/>
    <m/>
    <s v="Mike Lecocq"/>
    <s v="06"/>
    <s v="Corbiere and Sons Contracting1056920211124-3Excavator Thumb - 30 - 50 ton- After Jan 10561.05"/>
    <s v="Corbiere and Sons Contracting1056920211124-3Excavator Thumb - 30 - 50 ton- After Jan 10561.05INV# 157"/>
    <s v=""/>
    <s v="CZ - Winter Maintenance"/>
    <x v="5"/>
  </r>
  <r>
    <x v="1"/>
    <n v="6"/>
    <n v="0"/>
    <n v="10569"/>
    <s v="20211124-3"/>
    <n v="53510611"/>
    <s v="Access"/>
    <n v="0"/>
    <s v="Excavator - 36 ton- After Jan 10"/>
    <n v="146.96"/>
    <n v="5"/>
    <s v="Dynamic"/>
    <s v="110.22"/>
    <s v="0"/>
    <s v=""/>
    <s v=""/>
    <n v="734.8"/>
    <n v="95.524000000000001"/>
    <n v="830.32399999999984"/>
    <d v="2021-11-24T00:00:00"/>
    <n v="0"/>
    <x v="12"/>
    <d v="2021-12-17T00:00:00"/>
    <n v="173"/>
    <n v="0"/>
    <n v="0"/>
    <s v="Nathan Kyme"/>
    <s v="Winter Access Maintenance"/>
    <m/>
    <s v="VC7556-2019-017"/>
    <s v="929 OF"/>
    <m/>
    <m/>
    <m/>
    <s v="Approved"/>
    <m/>
    <m/>
    <s v="Winter Access Maintenance on Hare Lake Road"/>
    <n v="6"/>
    <s v="C257"/>
    <s v="Hare Lake"/>
    <n v="0"/>
    <d v="2021-11-29T00:00:00"/>
    <m/>
    <s v="36"/>
    <d v="2021-12-02T00:00:00"/>
    <s v=""/>
    <s v=""/>
    <m/>
    <m/>
    <m/>
    <s v="Mike Lecocq"/>
    <s v="06"/>
    <s v="Corbiere and Sons Contracting1056920211124-3Excavator - 36 ton- After Jan 105734.8"/>
    <s v="Corbiere and Sons Contracting1056920211124-3Excavator - 36 ton- After Jan 105734.8INV# 157"/>
    <s v=""/>
    <s v="CZ - Winter Maintenance"/>
    <x v="5"/>
  </r>
  <r>
    <x v="1"/>
    <n v="6"/>
    <n v="0"/>
    <n v="9708"/>
    <s v="20210815-3"/>
    <n v="53511012"/>
    <s v="Access"/>
    <n v="0"/>
    <s v="Labourer - General - After Jan 10"/>
    <n v="60"/>
    <n v="11"/>
    <s v="HR"/>
    <s v=""/>
    <s v=""/>
    <s v="0"/>
    <s v="0"/>
    <n v="660"/>
    <n v="85.8"/>
    <n v="745.8"/>
    <d v="2021-08-15T00:00:00"/>
    <n v="0"/>
    <x v="13"/>
    <d v="2021-08-19T00:00:00"/>
    <n v="159"/>
    <n v="0"/>
    <n v="0"/>
    <s v="Glenda Pevie"/>
    <s v="All Season Access Maintenance"/>
    <m/>
    <s v="VC7556-2019-017"/>
    <s v="929 OF"/>
    <m/>
    <m/>
    <m/>
    <s v="Approved"/>
    <m/>
    <m/>
    <s v="Road work being done from KM18, KM25, KM30, KM37 and KM48"/>
    <n v="0"/>
    <s v="F066-F118"/>
    <s v="Paint Lake Road 2"/>
    <n v="0"/>
    <d v="2021-08-16T00:00:00"/>
    <m/>
    <s v="57"/>
    <d v="2021-08-18T00:00:00"/>
    <s v=""/>
    <s v=""/>
    <m/>
    <m/>
    <m/>
    <s v=""/>
    <s v="10"/>
    <s v="Corbiere and Sons Contracting970820210815-3Labourer - General - After Jan 1011660"/>
    <s v="Corbiere and Sons Contracting970820210815-3Labourer - General - After Jan 1011660Inv#142-R01"/>
    <s v=""/>
    <s v="WF10-All Season Maintenance"/>
    <x v="1"/>
  </r>
  <r>
    <x v="1"/>
    <n v="6"/>
    <n v="0"/>
    <n v="9708"/>
    <s v="20210815-3"/>
    <n v="53511012"/>
    <s v="Access"/>
    <n v="0"/>
    <s v="Driver - AZ - After Jan 10"/>
    <n v="70"/>
    <n v="20"/>
    <s v="HR"/>
    <s v=""/>
    <s v=""/>
    <s v="70"/>
    <s v="0"/>
    <n v="1400"/>
    <n v="182"/>
    <n v="1581.9999999999998"/>
    <d v="2021-08-15T00:00:00"/>
    <n v="0"/>
    <x v="13"/>
    <d v="2021-08-19T00:00:00"/>
    <n v="159"/>
    <n v="0"/>
    <n v="0"/>
    <s v="Glenda Pevie"/>
    <s v="All Season Access Maintenance"/>
    <m/>
    <s v="VC7556-2019-017"/>
    <s v="929 OF"/>
    <m/>
    <m/>
    <m/>
    <s v="Approved"/>
    <m/>
    <m/>
    <s v="Road work being done from KM18, KM25, KM30, KM37 and KM48"/>
    <n v="0"/>
    <s v="F066-F118"/>
    <s v="Paint Lake Road 2"/>
    <n v="0"/>
    <d v="2021-08-16T00:00:00"/>
    <m/>
    <s v="57"/>
    <d v="2021-08-18T00:00:00"/>
    <s v=""/>
    <s v=""/>
    <m/>
    <m/>
    <m/>
    <s v=""/>
    <s v="10"/>
    <s v="Corbiere and Sons Contracting970820210815-3Driver - AZ - After Jan 10201400"/>
    <s v="Corbiere and Sons Contracting970820210815-3Driver - AZ - After Jan 10201400Inv#142-R01"/>
    <s v=""/>
    <s v="WF10-All Season Maintenance"/>
    <x v="1"/>
  </r>
  <r>
    <x v="1"/>
    <n v="6"/>
    <n v="0"/>
    <n v="9708"/>
    <s v="20210815-3"/>
    <n v="53511012"/>
    <s v="Access"/>
    <n v="0"/>
    <s v="Operator - Principle - After Jan 10"/>
    <n v="75"/>
    <n v="165"/>
    <s v="HR"/>
    <s v=""/>
    <s v=""/>
    <s v="0"/>
    <s v="0"/>
    <n v="12375"/>
    <n v="1608.75"/>
    <n v="13983.749999999998"/>
    <d v="2021-08-15T00:00:00"/>
    <n v="0"/>
    <x v="13"/>
    <d v="2021-08-19T00:00:00"/>
    <n v="159"/>
    <n v="0"/>
    <n v="0"/>
    <s v="Glenda Pevie"/>
    <s v="All Season Access Maintenance"/>
    <m/>
    <s v="VC7556-2019-017"/>
    <s v="929 OF"/>
    <m/>
    <m/>
    <m/>
    <s v="Approved"/>
    <m/>
    <m/>
    <s v="Road work being done from KM18, KM25, KM30, KM37 and KM48"/>
    <n v="0"/>
    <s v="F066-F118"/>
    <s v="Paint Lake Road 2"/>
    <n v="0"/>
    <d v="2021-08-16T00:00:00"/>
    <m/>
    <s v="57"/>
    <d v="2021-08-18T00:00:00"/>
    <s v=""/>
    <s v=""/>
    <m/>
    <m/>
    <m/>
    <s v=""/>
    <s v="10"/>
    <s v="Corbiere and Sons Contracting970820210815-3Operator - Principle - After Jan 1016512375"/>
    <s v="Corbiere and Sons Contracting970820210815-3Operator - Principle - After Jan 1016512375Inv#142-R01"/>
    <s v=""/>
    <s v="WF10-All Season Maintenance"/>
    <x v="1"/>
  </r>
  <r>
    <x v="1"/>
    <n v="6"/>
    <n v="0"/>
    <n v="9708"/>
    <s v="20210815-3"/>
    <n v="53511012"/>
    <s v="Access"/>
    <n v="0"/>
    <s v="L.O.A."/>
    <n v="210"/>
    <n v="18"/>
    <s v="DAY"/>
    <s v=""/>
    <s v=""/>
    <s v="0"/>
    <s v="0"/>
    <n v="3780"/>
    <n v="491.40000000000003"/>
    <n v="4271.3999999999996"/>
    <d v="2021-08-15T00:00:00"/>
    <n v="0"/>
    <x v="13"/>
    <d v="2021-08-19T00:00:00"/>
    <n v="159"/>
    <n v="0"/>
    <n v="0"/>
    <s v="Glenda Pevie"/>
    <s v="All Season Access Maintenance"/>
    <m/>
    <s v="VC7556-2019-017"/>
    <s v="929 OF"/>
    <m/>
    <m/>
    <m/>
    <s v="Approved"/>
    <m/>
    <m/>
    <s v="Road work being done from KM18, KM25, KM30, KM37 and KM48"/>
    <n v="0"/>
    <s v="F066-F118"/>
    <s v="Paint Lake Road 2"/>
    <n v="0"/>
    <d v="2021-08-16T00:00:00"/>
    <m/>
    <s v="57"/>
    <d v="2021-08-18T00:00:00"/>
    <s v=""/>
    <s v=""/>
    <m/>
    <m/>
    <m/>
    <s v=""/>
    <s v="10"/>
    <s v="Corbiere and Sons Contracting970820210815-3L.O.A.183780"/>
    <s v="Corbiere and Sons Contracting970820210815-3L.O.A.183780Inv#142-R01"/>
    <s v=""/>
    <s v="WF10-All Season Maintenance"/>
    <x v="1"/>
  </r>
  <r>
    <x v="1"/>
    <n v="6"/>
    <n v="0"/>
    <n v="9708"/>
    <s v="20210815-3"/>
    <n v="53511012"/>
    <s v="Access"/>
    <n v="0"/>
    <s v="Foreman"/>
    <n v="95"/>
    <n v="12"/>
    <s v="HR"/>
    <s v=""/>
    <s v=""/>
    <s v="0"/>
    <s v="0"/>
    <n v="1140"/>
    <n v="148.20000000000002"/>
    <n v="1288.1999999999998"/>
    <d v="2021-08-15T00:00:00"/>
    <n v="0"/>
    <x v="13"/>
    <d v="2021-08-19T00:00:00"/>
    <n v="159"/>
    <n v="0"/>
    <n v="0"/>
    <s v="Glenda Pevie"/>
    <s v="All Season Access Maintenance"/>
    <m/>
    <s v="VC7556-2019-017"/>
    <s v="929 OF"/>
    <m/>
    <m/>
    <m/>
    <s v="Approved"/>
    <m/>
    <m/>
    <s v="Road work being done from KM18, KM25, KM30, KM37 and KM48"/>
    <n v="0"/>
    <s v="F066-F118"/>
    <s v="Paint Lake Road 2"/>
    <n v="0"/>
    <d v="2021-08-16T00:00:00"/>
    <m/>
    <s v="57"/>
    <d v="2021-08-18T00:00:00"/>
    <s v=""/>
    <s v=""/>
    <m/>
    <m/>
    <m/>
    <s v=""/>
    <s v="10"/>
    <s v="Corbiere and Sons Contracting970820210815-3Foreman121140"/>
    <s v="Corbiere and Sons Contracting970820210815-3Foreman121140Inv#142-R01"/>
    <s v=""/>
    <s v="WF10-All Season Maintenance"/>
    <x v="1"/>
  </r>
  <r>
    <x v="1"/>
    <n v="6"/>
    <n v="0"/>
    <n v="9708"/>
    <s v="20210815-3"/>
    <n v="53511012"/>
    <s v="Access"/>
    <n v="0"/>
    <s v="Tractor Trailer - 60 Ton- After Jan 10"/>
    <n v="122.39"/>
    <n v="20"/>
    <s v="Dynamic"/>
    <s v="91.79"/>
    <s v="0"/>
    <s v=""/>
    <s v=""/>
    <n v="2447.8000000000002"/>
    <n v="318.21400000000006"/>
    <n v="2766.0140000000001"/>
    <d v="2021-08-15T00:00:00"/>
    <n v="0"/>
    <x v="13"/>
    <d v="2021-08-19T00:00:00"/>
    <n v="159"/>
    <n v="0"/>
    <n v="0"/>
    <s v="Glenda Pevie"/>
    <s v="All Season Access Maintenance"/>
    <m/>
    <s v="VC7556-2019-017"/>
    <s v="929 OF"/>
    <m/>
    <m/>
    <m/>
    <s v="Approved"/>
    <m/>
    <m/>
    <s v="Road work being done from KM18, KM25, KM30, KM37 and KM48"/>
    <n v="0"/>
    <s v="F066-F118"/>
    <s v="Paint Lake Road 2"/>
    <n v="0"/>
    <d v="2021-08-16T00:00:00"/>
    <m/>
    <s v="57"/>
    <d v="2021-08-18T00:00:00"/>
    <s v=""/>
    <s v=""/>
    <m/>
    <m/>
    <m/>
    <s v=""/>
    <s v="10"/>
    <s v="Corbiere and Sons Contracting970820210815-3Tractor Trailer - 60 Ton- After Jan 10202447.8"/>
    <s v="Corbiere and Sons Contracting970820210815-3Tractor Trailer - 60 Ton- After Jan 10202447.8Inv#142-R01"/>
    <s v=""/>
    <s v="WF10-All Season Maintenance"/>
    <x v="1"/>
  </r>
  <r>
    <x v="1"/>
    <n v="6"/>
    <n v="0"/>
    <n v="9708"/>
    <s v="20210815-3"/>
    <n v="53511012"/>
    <s v="Access"/>
    <n v="0"/>
    <s v="Rock Truck - 30 Ton- After Jan 10"/>
    <n v="138.05000000000001"/>
    <n v="54"/>
    <s v="Dynamic"/>
    <s v="0"/>
    <s v="0"/>
    <s v=""/>
    <s v=""/>
    <n v="7454.7"/>
    <n v="969.11099999999999"/>
    <n v="8423.8109999999997"/>
    <d v="2021-08-15T00:00:00"/>
    <n v="0"/>
    <x v="13"/>
    <d v="2021-08-19T00:00:00"/>
    <n v="159"/>
    <n v="0"/>
    <n v="0"/>
    <s v="Glenda Pevie"/>
    <s v="All Season Access Maintenance"/>
    <m/>
    <s v="VC7556-2019-017"/>
    <s v="929 OF"/>
    <m/>
    <m/>
    <m/>
    <s v="Approved"/>
    <m/>
    <m/>
    <s v="Road work being done from KM18, KM25, KM30, KM37 and KM48"/>
    <n v="0"/>
    <s v="F066-F118"/>
    <s v="Paint Lake Road 2"/>
    <n v="0"/>
    <d v="2021-08-16T00:00:00"/>
    <m/>
    <s v="57"/>
    <d v="2021-08-18T00:00:00"/>
    <s v=""/>
    <s v=""/>
    <m/>
    <m/>
    <m/>
    <s v=""/>
    <s v="10"/>
    <s v="Corbiere and Sons Contracting970820210815-3Rock Truck - 30 Ton- After Jan 10547454.7"/>
    <s v="Corbiere and Sons Contracting970820210815-3Rock Truck - 30 Ton- After Jan 10547454.7Inv#142-R01"/>
    <s v=""/>
    <s v="WF10-All Season Maintenance"/>
    <x v="1"/>
  </r>
  <r>
    <x v="1"/>
    <n v="6"/>
    <n v="0"/>
    <n v="9708"/>
    <s v="20210815-3"/>
    <n v="53511012"/>
    <s v="Access"/>
    <n v="0"/>
    <s v="Marooka- After Jan 10"/>
    <n v="144.6"/>
    <n v="5"/>
    <s v="Dynamic"/>
    <s v="0"/>
    <s v="0"/>
    <s v=""/>
    <s v=""/>
    <n v="723"/>
    <n v="93.990000000000009"/>
    <n v="816.9899999999999"/>
    <d v="2021-08-15T00:00:00"/>
    <n v="0"/>
    <x v="13"/>
    <d v="2021-08-19T00:00:00"/>
    <n v="159"/>
    <n v="0"/>
    <n v="0"/>
    <s v="Glenda Pevie"/>
    <s v="All Season Access Maintenance"/>
    <m/>
    <s v="VC7556-2019-017"/>
    <s v="929 OF"/>
    <m/>
    <m/>
    <m/>
    <s v="Approved"/>
    <m/>
    <m/>
    <s v="Road work being done from KM18, KM25, KM30, KM37 and KM48"/>
    <n v="0"/>
    <s v="F066-F118"/>
    <s v="Paint Lake Road 2"/>
    <n v="0"/>
    <d v="2021-08-16T00:00:00"/>
    <m/>
    <s v="57"/>
    <d v="2021-08-18T00:00:00"/>
    <s v=""/>
    <s v=""/>
    <m/>
    <m/>
    <m/>
    <s v=""/>
    <s v="10"/>
    <s v="Corbiere and Sons Contracting970820210815-3Marooka- After Jan 105723"/>
    <s v="Corbiere and Sons Contracting970820210815-3Marooka- After Jan 105723Inv#142-R01"/>
    <s v=""/>
    <s v="WF10-All Season Maintenance"/>
    <x v="1"/>
  </r>
  <r>
    <x v="1"/>
    <n v="6"/>
    <n v="0"/>
    <n v="9708"/>
    <s v="20210815-3"/>
    <n v="53511012"/>
    <s v="Access"/>
    <n v="0"/>
    <s v="Light Truck - Pick up- After Jan 10"/>
    <n v="243.75"/>
    <n v="10"/>
    <s v="DAY"/>
    <s v="0"/>
    <s v="0"/>
    <s v=""/>
    <s v=""/>
    <n v="2437.5"/>
    <n v="316.875"/>
    <n v="2754.3749999999995"/>
    <d v="2021-08-15T00:00:00"/>
    <n v="0"/>
    <x v="13"/>
    <d v="2021-08-19T00:00:00"/>
    <n v="159"/>
    <n v="0"/>
    <n v="0"/>
    <s v="Glenda Pevie"/>
    <s v="All Season Access Maintenance"/>
    <m/>
    <s v="VC7556-2019-017"/>
    <s v="929 OF"/>
    <m/>
    <m/>
    <m/>
    <s v="Approved"/>
    <m/>
    <m/>
    <s v="Road work being done from KM18, KM25, KM30, KM37 and KM48"/>
    <n v="0"/>
    <s v="F066-F118"/>
    <s v="Paint Lake Road 2"/>
    <n v="0"/>
    <d v="2021-08-16T00:00:00"/>
    <m/>
    <s v="57"/>
    <d v="2021-08-18T00:00:00"/>
    <s v=""/>
    <s v=""/>
    <m/>
    <m/>
    <m/>
    <s v=""/>
    <s v="10"/>
    <s v="Corbiere and Sons Contracting970820210815-3Light Truck - Pick up- After Jan 10102437.5"/>
    <s v="Corbiere and Sons Contracting970820210815-3Light Truck - Pick up- After Jan 10102437.5Inv#142-R01"/>
    <s v=""/>
    <s v="WF10-All Season Maintenance"/>
    <x v="1"/>
  </r>
  <r>
    <x v="1"/>
    <n v="6"/>
    <n v="0"/>
    <n v="9708"/>
    <s v="20210815-3"/>
    <n v="53511012"/>
    <s v="Access"/>
    <n v="0"/>
    <s v="Excavator Hammer - 30 - 50 ton- After Jan 10"/>
    <n v="63.38"/>
    <n v="27"/>
    <s v="HR"/>
    <s v="0"/>
    <s v="0"/>
    <s v=""/>
    <s v=""/>
    <n v="1711.26"/>
    <n v="222.46380000000002"/>
    <n v="1933.7237999999998"/>
    <d v="2021-08-15T00:00:00"/>
    <n v="0"/>
    <x v="13"/>
    <d v="2021-08-19T00:00:00"/>
    <n v="159"/>
    <n v="0"/>
    <n v="0"/>
    <s v="Glenda Pevie"/>
    <s v="All Season Access Maintenance"/>
    <m/>
    <s v="VC7556-2019-017"/>
    <s v="929 OF"/>
    <m/>
    <m/>
    <m/>
    <s v="Approved"/>
    <m/>
    <m/>
    <s v="Road work being done from KM18, KM25, KM30, KM37 and KM48"/>
    <n v="0"/>
    <s v="F066-F118"/>
    <s v="Paint Lake Road 2"/>
    <n v="0"/>
    <d v="2021-08-16T00:00:00"/>
    <m/>
    <s v="57"/>
    <d v="2021-08-18T00:00:00"/>
    <s v=""/>
    <s v=""/>
    <m/>
    <m/>
    <m/>
    <s v=""/>
    <s v="10"/>
    <s v="Corbiere and Sons Contracting970820210815-3Excavator Hammer - 30 - 50 ton- After Jan 10271711.26"/>
    <s v="Corbiere and Sons Contracting970820210815-3Excavator Hammer - 30 - 50 ton- After Jan 10271711.26Inv#142-R01"/>
    <s v=""/>
    <s v="WF10-All Season Maintenance"/>
    <x v="1"/>
  </r>
  <r>
    <x v="1"/>
    <n v="6"/>
    <n v="0"/>
    <n v="9708"/>
    <s v="20210815-3"/>
    <n v="53511012"/>
    <s v="Access"/>
    <n v="0"/>
    <s v="Excavator Thumb - 30 - 50 ton- After Jan 10"/>
    <n v="12.21"/>
    <n v="36"/>
    <s v="HR"/>
    <s v="0"/>
    <s v="0"/>
    <s v=""/>
    <s v=""/>
    <n v="439.56"/>
    <n v="57.142800000000001"/>
    <n v="496.70279999999997"/>
    <d v="2021-08-15T00:00:00"/>
    <n v="0"/>
    <x v="13"/>
    <d v="2021-08-19T00:00:00"/>
    <n v="159"/>
    <n v="0"/>
    <n v="0"/>
    <s v="Glenda Pevie"/>
    <s v="All Season Access Maintenance"/>
    <m/>
    <s v="VC7556-2019-017"/>
    <s v="929 OF"/>
    <m/>
    <m/>
    <m/>
    <s v="Approved"/>
    <m/>
    <m/>
    <s v="Road work being done from KM18, KM25, KM30, KM37 and KM48"/>
    <n v="0"/>
    <s v="F066-F118"/>
    <s v="Paint Lake Road 2"/>
    <n v="0"/>
    <d v="2021-08-16T00:00:00"/>
    <m/>
    <s v="57"/>
    <d v="2021-08-18T00:00:00"/>
    <s v=""/>
    <s v=""/>
    <m/>
    <m/>
    <m/>
    <s v=""/>
    <s v="10"/>
    <s v="Corbiere and Sons Contracting970820210815-3Excavator Thumb - 30 - 50 ton- After Jan 1036439.56"/>
    <s v="Corbiere and Sons Contracting970820210815-3Excavator Thumb - 30 - 50 ton- After Jan 1036439.56Inv#142-R01"/>
    <s v=""/>
    <s v="WF10-All Season Maintenance"/>
    <x v="1"/>
  </r>
  <r>
    <x v="1"/>
    <n v="6"/>
    <n v="0"/>
    <n v="9708"/>
    <s v="20210815-3"/>
    <n v="53511012"/>
    <s v="Access"/>
    <n v="0"/>
    <s v="Excavator - 36 ton- After Jan 10"/>
    <n v="146.96"/>
    <n v="27"/>
    <s v="Dynamic"/>
    <s v="0"/>
    <s v="0"/>
    <s v=""/>
    <s v=""/>
    <n v="3967.92"/>
    <n v="515.82960000000003"/>
    <n v="4483.7496000000001"/>
    <d v="2021-08-15T00:00:00"/>
    <n v="0"/>
    <x v="13"/>
    <d v="2021-08-19T00:00:00"/>
    <n v="159"/>
    <n v="0"/>
    <n v="0"/>
    <s v="Glenda Pevie"/>
    <s v="All Season Access Maintenance"/>
    <m/>
    <s v="VC7556-2019-017"/>
    <s v="929 OF"/>
    <m/>
    <m/>
    <m/>
    <s v="Approved"/>
    <m/>
    <m/>
    <s v="Road work being done from KM18, KM25, KM30, KM37 and KM48"/>
    <n v="0"/>
    <s v="F066-F118"/>
    <s v="Paint Lake Road 2"/>
    <n v="0"/>
    <d v="2021-08-16T00:00:00"/>
    <m/>
    <s v="57"/>
    <d v="2021-08-18T00:00:00"/>
    <s v=""/>
    <s v=""/>
    <m/>
    <m/>
    <m/>
    <s v=""/>
    <s v="10"/>
    <s v="Corbiere and Sons Contracting970820210815-3Excavator - 36 ton- After Jan 10273967.92"/>
    <s v="Corbiere and Sons Contracting970820210815-3Excavator - 36 ton- After Jan 10273967.92Inv#142-R01"/>
    <s v=""/>
    <s v="WF10-All Season Maintenance"/>
    <x v="1"/>
  </r>
  <r>
    <x v="1"/>
    <n v="6"/>
    <n v="0"/>
    <n v="9708"/>
    <s v="20210815-3"/>
    <n v="53511012"/>
    <s v="Access"/>
    <n v="0"/>
    <s v="Excavator - 30 ton- After Jan 10"/>
    <n v="138.44999999999999"/>
    <n v="45"/>
    <s v="Dynamic"/>
    <s v="0"/>
    <s v="0"/>
    <s v=""/>
    <s v=""/>
    <n v="6230.25"/>
    <n v="809.9325"/>
    <n v="7040.182499999999"/>
    <d v="2021-08-15T00:00:00"/>
    <n v="0"/>
    <x v="13"/>
    <d v="2021-08-19T00:00:00"/>
    <n v="159"/>
    <n v="0"/>
    <n v="0"/>
    <s v="Glenda Pevie"/>
    <s v="All Season Access Maintenance"/>
    <m/>
    <s v="VC7556-2019-017"/>
    <s v="929 OF"/>
    <m/>
    <m/>
    <m/>
    <s v="Approved"/>
    <m/>
    <m/>
    <s v="Road work being done from KM18, KM25, KM30, KM37 and KM48"/>
    <n v="0"/>
    <s v="F066-F118"/>
    <s v="Paint Lake Road 2"/>
    <n v="0"/>
    <d v="2021-08-16T00:00:00"/>
    <m/>
    <s v="57"/>
    <d v="2021-08-18T00:00:00"/>
    <s v=""/>
    <s v=""/>
    <m/>
    <m/>
    <m/>
    <s v=""/>
    <s v="10"/>
    <s v="Corbiere and Sons Contracting970820210815-3Excavator - 30 ton- After Jan 10456230.25"/>
    <s v="Corbiere and Sons Contracting970820210815-3Excavator - 30 ton- After Jan 10456230.25Inv#142-R01"/>
    <s v=""/>
    <s v="WF10-All Season Maintenance"/>
    <x v="1"/>
  </r>
  <r>
    <x v="1"/>
    <n v="6"/>
    <n v="0"/>
    <n v="9708"/>
    <s v="20210815-3"/>
    <n v="53511012"/>
    <s v="Access"/>
    <n v="0"/>
    <s v="Dozer D6 or equal- After Jan 10"/>
    <n v="131.47999999999999"/>
    <n v="9"/>
    <s v="Dynamic"/>
    <s v="0"/>
    <s v="0"/>
    <s v=""/>
    <s v=""/>
    <n v="1183.32"/>
    <n v="153.83160000000001"/>
    <n v="1337.1515999999997"/>
    <d v="2021-08-15T00:00:00"/>
    <n v="0"/>
    <x v="13"/>
    <d v="2021-08-19T00:00:00"/>
    <n v="159"/>
    <n v="0"/>
    <n v="0"/>
    <s v="Glenda Pevie"/>
    <s v="All Season Access Maintenance"/>
    <m/>
    <s v="VC7556-2019-017"/>
    <s v="929 OF"/>
    <m/>
    <m/>
    <m/>
    <s v="Approved"/>
    <m/>
    <m/>
    <s v="Road work being done from KM18, KM25, KM30, KM37 and KM48"/>
    <n v="0"/>
    <s v="F066-F118"/>
    <s v="Paint Lake Road 2"/>
    <n v="0"/>
    <d v="2021-08-16T00:00:00"/>
    <m/>
    <s v="57"/>
    <d v="2021-08-18T00:00:00"/>
    <s v=""/>
    <s v=""/>
    <m/>
    <m/>
    <m/>
    <s v=""/>
    <s v="10"/>
    <s v="Corbiere and Sons Contracting970820210815-3Dozer D6 or equal- After Jan 1091183.32"/>
    <s v="Corbiere and Sons Contracting970820210815-3Dozer D6 or equal- After Jan 1091183.32Inv#142-R01"/>
    <s v=""/>
    <s v="WF10-All Season Maintenance"/>
    <x v="1"/>
  </r>
  <r>
    <x v="1"/>
    <n v="6"/>
    <n v="0"/>
    <n v="9707"/>
    <s v="20210814-3"/>
    <n v="53511012"/>
    <s v="Access"/>
    <n v="0"/>
    <s v="Labourer - General - After Jan 10"/>
    <n v="60"/>
    <n v="11"/>
    <s v="HR"/>
    <s v=""/>
    <s v=""/>
    <s v="0"/>
    <s v="0"/>
    <n v="660"/>
    <n v="85.8"/>
    <n v="745.8"/>
    <d v="2021-08-14T00:00:00"/>
    <n v="0"/>
    <x v="13"/>
    <d v="2021-08-19T00:00:00"/>
    <n v="159"/>
    <n v="0"/>
    <n v="0"/>
    <s v="Glenda Pevie"/>
    <s v="All Season Access Maintenance"/>
    <m/>
    <s v="VC7556-2019-017"/>
    <s v="929 OF"/>
    <m/>
    <m/>
    <m/>
    <s v="Approved"/>
    <m/>
    <m/>
    <s v="Road work being done from KM18, KM19, KM25, KM30. KM37 and KM48"/>
    <n v="0"/>
    <s v="F066-F118"/>
    <s v="Paint Lake 2"/>
    <n v="0"/>
    <d v="2021-08-16T00:00:00"/>
    <m/>
    <s v="57"/>
    <d v="2021-08-18T00:00:00"/>
    <s v=""/>
    <s v=""/>
    <m/>
    <m/>
    <m/>
    <s v=""/>
    <s v="10"/>
    <s v="Corbiere and Sons Contracting970720210814-3Labourer - General - After Jan 1011660"/>
    <s v="Corbiere and Sons Contracting970720210814-3Labourer - General - After Jan 1011660Inv#142-R01"/>
    <s v=""/>
    <s v="WF10-All Season Maintenance"/>
    <x v="1"/>
  </r>
  <r>
    <x v="1"/>
    <n v="6"/>
    <n v="0"/>
    <n v="9707"/>
    <s v="20210814-3"/>
    <n v="53511012"/>
    <s v="Access"/>
    <n v="0"/>
    <s v="Operator - Principle - After Jan 10"/>
    <n v="75"/>
    <n v="154"/>
    <s v="HR"/>
    <s v=""/>
    <s v=""/>
    <s v="0"/>
    <s v="0"/>
    <n v="11550"/>
    <n v="1501.5"/>
    <n v="13051.499999999998"/>
    <d v="2021-08-14T00:00:00"/>
    <n v="0"/>
    <x v="13"/>
    <d v="2021-08-19T00:00:00"/>
    <n v="159"/>
    <n v="0"/>
    <n v="0"/>
    <s v="Glenda Pevie"/>
    <s v="All Season Access Maintenance"/>
    <m/>
    <s v="VC7556-2019-017"/>
    <s v="929 OF"/>
    <m/>
    <m/>
    <m/>
    <s v="Approved"/>
    <m/>
    <m/>
    <s v="Road work being done from KM18, KM19, KM25, KM30. KM37 and KM48"/>
    <n v="0"/>
    <s v="F066-F118"/>
    <s v="Paint Lake 2"/>
    <n v="0"/>
    <d v="2021-08-16T00:00:00"/>
    <m/>
    <s v="57"/>
    <d v="2021-08-18T00:00:00"/>
    <s v=""/>
    <s v=""/>
    <m/>
    <m/>
    <m/>
    <s v=""/>
    <s v="10"/>
    <s v="Corbiere and Sons Contracting970720210814-3Operator - Principle - After Jan 1015411550"/>
    <s v="Corbiere and Sons Contracting970720210814-3Operator - Principle - After Jan 1015411550Inv#142-R01"/>
    <s v=""/>
    <s v="WF10-All Season Maintenance"/>
    <x v="1"/>
  </r>
  <r>
    <x v="1"/>
    <n v="6"/>
    <n v="0"/>
    <n v="9707"/>
    <s v="20210814-3"/>
    <n v="53511012"/>
    <s v="Access"/>
    <n v="0"/>
    <s v="L.O.A."/>
    <n v="210"/>
    <n v="16"/>
    <s v="DAY"/>
    <s v=""/>
    <s v=""/>
    <s v="0"/>
    <s v="0"/>
    <n v="3360"/>
    <n v="436.8"/>
    <n v="3796.7999999999997"/>
    <d v="2021-08-14T00:00:00"/>
    <n v="0"/>
    <x v="13"/>
    <d v="2021-08-19T00:00:00"/>
    <n v="159"/>
    <n v="0"/>
    <n v="0"/>
    <s v="Glenda Pevie"/>
    <s v="All Season Access Maintenance"/>
    <m/>
    <s v="VC7556-2019-017"/>
    <s v="929 OF"/>
    <m/>
    <m/>
    <m/>
    <s v="Approved"/>
    <m/>
    <m/>
    <s v="Road work being done from KM18, KM19, KM25, KM30. KM37 and KM48"/>
    <n v="0"/>
    <s v="F066-F118"/>
    <s v="Paint Lake 2"/>
    <n v="0"/>
    <d v="2021-08-16T00:00:00"/>
    <m/>
    <s v="57"/>
    <d v="2021-08-18T00:00:00"/>
    <s v=""/>
    <s v=""/>
    <m/>
    <m/>
    <m/>
    <s v=""/>
    <s v="10"/>
    <s v="Corbiere and Sons Contracting970720210814-3L.O.A.163360"/>
    <s v="Corbiere and Sons Contracting970720210814-3L.O.A.163360Inv#142-R01"/>
    <s v=""/>
    <s v="WF10-All Season Maintenance"/>
    <x v="1"/>
  </r>
  <r>
    <x v="1"/>
    <n v="6"/>
    <n v="0"/>
    <n v="9707"/>
    <s v="20210814-3"/>
    <n v="53511012"/>
    <s v="Access"/>
    <n v="0"/>
    <s v="Foreman"/>
    <n v="95"/>
    <n v="12"/>
    <s v="HR"/>
    <s v=""/>
    <s v=""/>
    <s v="0"/>
    <s v="0"/>
    <n v="1140"/>
    <n v="148.20000000000002"/>
    <n v="1288.1999999999998"/>
    <d v="2021-08-14T00:00:00"/>
    <n v="0"/>
    <x v="13"/>
    <d v="2021-08-19T00:00:00"/>
    <n v="159"/>
    <n v="0"/>
    <n v="0"/>
    <s v="Glenda Pevie"/>
    <s v="All Season Access Maintenance"/>
    <m/>
    <s v="VC7556-2019-017"/>
    <s v="929 OF"/>
    <m/>
    <m/>
    <m/>
    <s v="Approved"/>
    <m/>
    <m/>
    <s v="Road work being done from KM18, KM19, KM25, KM30. KM37 and KM48"/>
    <n v="0"/>
    <s v="F066-F118"/>
    <s v="Paint Lake 2"/>
    <n v="0"/>
    <d v="2021-08-16T00:00:00"/>
    <m/>
    <s v="57"/>
    <d v="2021-08-18T00:00:00"/>
    <s v=""/>
    <s v=""/>
    <m/>
    <m/>
    <m/>
    <s v=""/>
    <s v="10"/>
    <s v="Corbiere and Sons Contracting970720210814-3Foreman121140"/>
    <s v="Corbiere and Sons Contracting970720210814-3Foreman121140Inv#142-R01"/>
    <s v=""/>
    <s v="WF10-All Season Maintenance"/>
    <x v="1"/>
  </r>
  <r>
    <x v="1"/>
    <n v="6"/>
    <n v="0"/>
    <n v="9707"/>
    <s v="20210814-3"/>
    <n v="53511012"/>
    <s v="Access"/>
    <n v="0"/>
    <s v="Rock Truck - 30 Ton- After Jan 10"/>
    <n v="138.05000000000001"/>
    <n v="54"/>
    <s v="Dynamic"/>
    <s v="0"/>
    <s v="0"/>
    <s v=""/>
    <s v=""/>
    <n v="7454.7"/>
    <n v="969.11099999999999"/>
    <n v="8423.8109999999997"/>
    <d v="2021-08-14T00:00:00"/>
    <n v="0"/>
    <x v="13"/>
    <d v="2021-08-19T00:00:00"/>
    <n v="159"/>
    <n v="0"/>
    <n v="0"/>
    <s v="Glenda Pevie"/>
    <s v="All Season Access Maintenance"/>
    <m/>
    <s v="VC7556-2019-017"/>
    <s v="929 OF"/>
    <m/>
    <m/>
    <m/>
    <s v="Approved"/>
    <m/>
    <m/>
    <s v="Road work being done from KM18, KM19, KM25, KM30. KM37 and KM48"/>
    <n v="0"/>
    <s v="F066-F118"/>
    <s v="Paint Lake 2"/>
    <n v="0"/>
    <d v="2021-08-16T00:00:00"/>
    <m/>
    <s v="57"/>
    <d v="2021-08-18T00:00:00"/>
    <s v=""/>
    <s v=""/>
    <m/>
    <m/>
    <m/>
    <s v=""/>
    <s v="10"/>
    <s v="Corbiere and Sons Contracting970720210814-3Rock Truck - 30 Ton- After Jan 10547454.7"/>
    <s v="Corbiere and Sons Contracting970720210814-3Rock Truck - 30 Ton- After Jan 10547454.7Inv#142-R01"/>
    <s v=""/>
    <s v="WF10-All Season Maintenance"/>
    <x v="1"/>
  </r>
  <r>
    <x v="1"/>
    <n v="6"/>
    <n v="0"/>
    <n v="9707"/>
    <s v="20210814-3"/>
    <n v="53511012"/>
    <s v="Access"/>
    <n v="0"/>
    <s v="Marooka- After Jan 10"/>
    <n v="144.6"/>
    <n v="5"/>
    <s v="Dynamic"/>
    <s v="0"/>
    <s v="0"/>
    <s v=""/>
    <s v=""/>
    <n v="723"/>
    <n v="93.990000000000009"/>
    <n v="816.9899999999999"/>
    <d v="2021-08-14T00:00:00"/>
    <n v="0"/>
    <x v="13"/>
    <d v="2021-08-19T00:00:00"/>
    <n v="159"/>
    <n v="0"/>
    <n v="0"/>
    <s v="Glenda Pevie"/>
    <s v="All Season Access Maintenance"/>
    <m/>
    <s v="VC7556-2019-017"/>
    <s v="929 OF"/>
    <m/>
    <m/>
    <m/>
    <s v="Approved"/>
    <m/>
    <m/>
    <s v="Road work being done from KM18, KM19, KM25, KM30. KM37 and KM48"/>
    <n v="0"/>
    <s v="F066-F118"/>
    <s v="Paint Lake 2"/>
    <n v="0"/>
    <d v="2021-08-16T00:00:00"/>
    <m/>
    <s v="57"/>
    <d v="2021-08-18T00:00:00"/>
    <s v=""/>
    <s v=""/>
    <m/>
    <m/>
    <m/>
    <s v=""/>
    <s v="10"/>
    <s v="Corbiere and Sons Contracting970720210814-3Marooka- After Jan 105723"/>
    <s v="Corbiere and Sons Contracting970720210814-3Marooka- After Jan 105723Inv#142-R01"/>
    <s v=""/>
    <s v="WF10-All Season Maintenance"/>
    <x v="1"/>
  </r>
  <r>
    <x v="1"/>
    <n v="6"/>
    <n v="0"/>
    <n v="9707"/>
    <s v="20210814-3"/>
    <n v="53511012"/>
    <s v="Access"/>
    <n v="0"/>
    <s v="Light Truck - Pick up- After Jan 10"/>
    <n v="243.75"/>
    <n v="10"/>
    <s v="DAY"/>
    <s v="0"/>
    <s v="0"/>
    <s v=""/>
    <s v=""/>
    <n v="2437.5"/>
    <n v="316.875"/>
    <n v="2754.3749999999995"/>
    <d v="2021-08-14T00:00:00"/>
    <n v="0"/>
    <x v="13"/>
    <d v="2021-08-19T00:00:00"/>
    <n v="159"/>
    <n v="0"/>
    <n v="0"/>
    <s v="Glenda Pevie"/>
    <s v="All Season Access Maintenance"/>
    <m/>
    <s v="VC7556-2019-017"/>
    <s v="929 OF"/>
    <m/>
    <m/>
    <m/>
    <s v="Approved"/>
    <m/>
    <m/>
    <s v="Road work being done from KM18, KM19, KM25, KM30. KM37 and KM48"/>
    <n v="0"/>
    <s v="F066-F118"/>
    <s v="Paint Lake 2"/>
    <n v="0"/>
    <d v="2021-08-16T00:00:00"/>
    <m/>
    <s v="57"/>
    <d v="2021-08-18T00:00:00"/>
    <s v=""/>
    <s v=""/>
    <m/>
    <m/>
    <m/>
    <s v=""/>
    <s v="10"/>
    <s v="Corbiere and Sons Contracting970720210814-3Light Truck - Pick up- After Jan 10102437.5"/>
    <s v="Corbiere and Sons Contracting970720210814-3Light Truck - Pick up- After Jan 10102437.5Inv#142-R01"/>
    <s v=""/>
    <s v="WF10-All Season Maintenance"/>
    <x v="1"/>
  </r>
  <r>
    <x v="1"/>
    <n v="6"/>
    <n v="0"/>
    <n v="9707"/>
    <s v="20210814-3"/>
    <n v="53511012"/>
    <s v="Access"/>
    <n v="0"/>
    <s v="Excavator Hammer - 30 - 50 ton- After Jan 10"/>
    <n v="63.38"/>
    <n v="18"/>
    <s v="HR"/>
    <s v="0"/>
    <s v="0"/>
    <s v=""/>
    <s v=""/>
    <n v="1140.8399999999999"/>
    <n v="148.3092"/>
    <n v="1289.1491999999998"/>
    <d v="2021-08-14T00:00:00"/>
    <n v="0"/>
    <x v="13"/>
    <d v="2021-08-19T00:00:00"/>
    <n v="159"/>
    <n v="0"/>
    <n v="0"/>
    <s v="Glenda Pevie"/>
    <s v="All Season Access Maintenance"/>
    <m/>
    <s v="VC7556-2019-017"/>
    <s v="929 OF"/>
    <m/>
    <m/>
    <m/>
    <s v="Approved"/>
    <m/>
    <m/>
    <s v="Road work being done from KM18, KM19, KM25, KM30. KM37 and KM48"/>
    <n v="0"/>
    <s v="F066-F118"/>
    <s v="Paint Lake 2"/>
    <n v="0"/>
    <d v="2021-08-16T00:00:00"/>
    <m/>
    <s v="57"/>
    <d v="2021-08-18T00:00:00"/>
    <s v=""/>
    <s v=""/>
    <m/>
    <m/>
    <m/>
    <s v=""/>
    <s v="10"/>
    <s v="Corbiere and Sons Contracting970720210814-3Excavator Hammer - 30 - 50 ton- After Jan 10181140.84"/>
    <s v="Corbiere and Sons Contracting970720210814-3Excavator Hammer - 30 - 50 ton- After Jan 10181140.84Inv#142-R01"/>
    <s v=""/>
    <s v="WF10-All Season Maintenance"/>
    <x v="1"/>
  </r>
  <r>
    <x v="1"/>
    <n v="6"/>
    <n v="0"/>
    <n v="9707"/>
    <s v="20210814-3"/>
    <n v="53511012"/>
    <s v="Access"/>
    <n v="0"/>
    <s v="Excavator Thumb - 30 - 50 ton- After Jan 10"/>
    <n v="12.21"/>
    <n v="36"/>
    <s v="HR"/>
    <s v="0"/>
    <s v="0"/>
    <s v=""/>
    <s v=""/>
    <n v="439.56"/>
    <n v="57.142800000000001"/>
    <n v="496.70279999999997"/>
    <d v="2021-08-14T00:00:00"/>
    <n v="0"/>
    <x v="13"/>
    <d v="2021-08-19T00:00:00"/>
    <n v="159"/>
    <n v="0"/>
    <n v="0"/>
    <s v="Glenda Pevie"/>
    <s v="All Season Access Maintenance"/>
    <m/>
    <s v="VC7556-2019-017"/>
    <s v="929 OF"/>
    <m/>
    <m/>
    <m/>
    <s v="Approved"/>
    <m/>
    <m/>
    <s v="Road work being done from KM18, KM19, KM25, KM30. KM37 and KM48"/>
    <n v="0"/>
    <s v="F066-F118"/>
    <s v="Paint Lake 2"/>
    <n v="0"/>
    <d v="2021-08-16T00:00:00"/>
    <m/>
    <s v="57"/>
    <d v="2021-08-18T00:00:00"/>
    <s v=""/>
    <s v=""/>
    <m/>
    <m/>
    <m/>
    <s v=""/>
    <s v="10"/>
    <s v="Corbiere and Sons Contracting970720210814-3Excavator Thumb - 30 - 50 ton- After Jan 1036439.56"/>
    <s v="Corbiere and Sons Contracting970720210814-3Excavator Thumb - 30 - 50 ton- After Jan 1036439.56Inv#142-R01"/>
    <s v=""/>
    <s v="WF10-All Season Maintenance"/>
    <x v="1"/>
  </r>
  <r>
    <x v="1"/>
    <n v="6"/>
    <n v="0"/>
    <n v="9707"/>
    <s v="20210814-3"/>
    <n v="53511012"/>
    <s v="Access"/>
    <n v="0"/>
    <s v="Excavator - 36 ton- After Jan 10"/>
    <n v="146.96"/>
    <n v="18"/>
    <s v="Dynamic"/>
    <s v="0"/>
    <s v="0"/>
    <s v=""/>
    <s v=""/>
    <n v="2645.28"/>
    <n v="343.88640000000004"/>
    <n v="2989.1664000000001"/>
    <d v="2021-08-14T00:00:00"/>
    <n v="0"/>
    <x v="13"/>
    <d v="2021-08-19T00:00:00"/>
    <n v="159"/>
    <n v="0"/>
    <n v="0"/>
    <s v="Glenda Pevie"/>
    <s v="All Season Access Maintenance"/>
    <m/>
    <s v="VC7556-2019-017"/>
    <s v="929 OF"/>
    <m/>
    <m/>
    <m/>
    <s v="Approved"/>
    <m/>
    <m/>
    <s v="Road work being done from KM18, KM19, KM25, KM30. KM37 and KM48"/>
    <n v="0"/>
    <s v="F066-F118"/>
    <s v="Paint Lake 2"/>
    <n v="0"/>
    <d v="2021-08-16T00:00:00"/>
    <m/>
    <s v="57"/>
    <d v="2021-08-18T00:00:00"/>
    <s v=""/>
    <s v=""/>
    <m/>
    <m/>
    <m/>
    <s v=""/>
    <s v="10"/>
    <s v="Corbiere and Sons Contracting970720210814-3Excavator - 36 ton- After Jan 10182645.28"/>
    <s v="Corbiere and Sons Contracting970720210814-3Excavator - 36 ton- After Jan 10182645.28Inv#142-R01"/>
    <s v=""/>
    <s v="WF10-All Season Maintenance"/>
    <x v="1"/>
  </r>
  <r>
    <x v="1"/>
    <n v="6"/>
    <n v="0"/>
    <n v="9707"/>
    <s v="20210814-3"/>
    <n v="53511012"/>
    <s v="Access"/>
    <n v="0"/>
    <s v="Excavator - 30 ton- After Jan 10"/>
    <n v="138.44999999999999"/>
    <n v="45"/>
    <s v="Dynamic"/>
    <s v="0"/>
    <s v="0"/>
    <s v=""/>
    <s v=""/>
    <n v="6230.25"/>
    <n v="809.9325"/>
    <n v="7040.182499999999"/>
    <d v="2021-08-14T00:00:00"/>
    <n v="0"/>
    <x v="13"/>
    <d v="2021-08-19T00:00:00"/>
    <n v="159"/>
    <n v="0"/>
    <n v="0"/>
    <s v="Glenda Pevie"/>
    <s v="All Season Access Maintenance"/>
    <m/>
    <s v="VC7556-2019-017"/>
    <s v="929 OF"/>
    <m/>
    <m/>
    <m/>
    <s v="Approved"/>
    <m/>
    <m/>
    <s v="Road work being done from KM18, KM19, KM25, KM30. KM37 and KM48"/>
    <n v="0"/>
    <s v="F066-F118"/>
    <s v="Paint Lake 2"/>
    <n v="0"/>
    <d v="2021-08-16T00:00:00"/>
    <m/>
    <s v="57"/>
    <d v="2021-08-18T00:00:00"/>
    <s v=""/>
    <s v=""/>
    <m/>
    <m/>
    <m/>
    <s v=""/>
    <s v="10"/>
    <s v="Corbiere and Sons Contracting970720210814-3Excavator - 30 ton- After Jan 10456230.25"/>
    <s v="Corbiere and Sons Contracting970720210814-3Excavator - 30 ton- After Jan 10456230.25Inv#142-R01"/>
    <s v=""/>
    <s v="WF10-All Season Maintenance"/>
    <x v="1"/>
  </r>
  <r>
    <x v="1"/>
    <n v="6"/>
    <n v="0"/>
    <n v="9707"/>
    <s v="20210814-3"/>
    <n v="53511012"/>
    <s v="Access"/>
    <n v="0"/>
    <s v="Dozer D6 or equal- After Jan 10"/>
    <n v="131.47999999999999"/>
    <n v="9"/>
    <s v="Dynamic"/>
    <s v="0"/>
    <s v="0"/>
    <s v=""/>
    <s v=""/>
    <n v="1183.32"/>
    <n v="153.83160000000001"/>
    <n v="1337.1515999999997"/>
    <d v="2021-08-14T00:00:00"/>
    <n v="0"/>
    <x v="13"/>
    <d v="2021-08-19T00:00:00"/>
    <n v="159"/>
    <n v="0"/>
    <n v="0"/>
    <s v="Glenda Pevie"/>
    <s v="All Season Access Maintenance"/>
    <m/>
    <s v="VC7556-2019-017"/>
    <s v="929 OF"/>
    <m/>
    <m/>
    <m/>
    <s v="Approved"/>
    <m/>
    <m/>
    <s v="Road work being done from KM18, KM19, KM25, KM30. KM37 and KM48"/>
    <n v="0"/>
    <s v="F066-F118"/>
    <s v="Paint Lake 2"/>
    <n v="0"/>
    <d v="2021-08-16T00:00:00"/>
    <m/>
    <s v="57"/>
    <d v="2021-08-18T00:00:00"/>
    <s v=""/>
    <s v=""/>
    <m/>
    <m/>
    <m/>
    <s v=""/>
    <s v="10"/>
    <s v="Corbiere and Sons Contracting970720210814-3Dozer D6 or equal- After Jan 1091183.32"/>
    <s v="Corbiere and Sons Contracting970720210814-3Dozer D6 or equal- After Jan 1091183.32Inv#142-R01"/>
    <s v=""/>
    <s v="WF10-All Season Maintenance"/>
    <x v="1"/>
  </r>
  <r>
    <x v="1"/>
    <n v="6"/>
    <n v="0"/>
    <n v="9706"/>
    <s v="20210813-3"/>
    <n v="53511012"/>
    <s v="Access"/>
    <n v="0"/>
    <s v="Labourer - General - After Jan 10"/>
    <n v="60"/>
    <n v="10"/>
    <s v="HR"/>
    <s v=""/>
    <s v=""/>
    <s v="0"/>
    <s v="0"/>
    <n v="600"/>
    <n v="78"/>
    <n v="677.99999999999989"/>
    <d v="2021-08-13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620210813-3Labourer - General - After Jan 1010600"/>
    <s v="Corbiere and Sons Contracting970620210813-3Labourer - General - After Jan 1010600Inv#142-R01"/>
    <s v=""/>
    <s v="WF10-All Season Maintenance"/>
    <x v="1"/>
  </r>
  <r>
    <x v="1"/>
    <n v="6"/>
    <n v="0"/>
    <n v="9706"/>
    <s v="20210813-3"/>
    <n v="53511012"/>
    <s v="Access"/>
    <n v="0"/>
    <s v="Operator - Principle - After Jan 10"/>
    <n v="75"/>
    <n v="140"/>
    <s v="HR"/>
    <s v=""/>
    <s v=""/>
    <s v="0"/>
    <s v="0"/>
    <n v="10500"/>
    <n v="1365"/>
    <n v="11864.999999999998"/>
    <d v="2021-08-13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620210813-3Operator - Principle - After Jan 1014010500"/>
    <s v="Corbiere and Sons Contracting970620210813-3Operator - Principle - After Jan 1014010500Inv#142-R01"/>
    <s v=""/>
    <s v="WF10-All Season Maintenance"/>
    <x v="1"/>
  </r>
  <r>
    <x v="1"/>
    <n v="6"/>
    <n v="0"/>
    <n v="9706"/>
    <s v="20210813-3"/>
    <n v="53511012"/>
    <s v="Access"/>
    <n v="0"/>
    <s v="L.O.A."/>
    <n v="210"/>
    <n v="16"/>
    <s v="DAY"/>
    <s v=""/>
    <s v=""/>
    <s v="0"/>
    <s v="0"/>
    <n v="3360"/>
    <n v="436.8"/>
    <n v="3796.7999999999997"/>
    <d v="2021-08-13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620210813-3L.O.A.163360"/>
    <s v="Corbiere and Sons Contracting970620210813-3L.O.A.163360Inv#142-R01"/>
    <s v=""/>
    <s v="WF10-All Season Maintenance"/>
    <x v="1"/>
  </r>
  <r>
    <x v="1"/>
    <n v="6"/>
    <n v="0"/>
    <n v="9706"/>
    <s v="20210813-3"/>
    <n v="53511012"/>
    <s v="Access"/>
    <n v="0"/>
    <s v="Foreman"/>
    <n v="95"/>
    <n v="11"/>
    <s v="HR"/>
    <s v=""/>
    <s v=""/>
    <s v="0"/>
    <s v="0"/>
    <n v="1045"/>
    <n v="135.85"/>
    <n v="1180.8499999999999"/>
    <d v="2021-08-13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620210813-3Foreman111045"/>
    <s v="Corbiere and Sons Contracting970620210813-3Foreman111045Inv#142-R01"/>
    <s v=""/>
    <s v="WF10-All Season Maintenance"/>
    <x v="1"/>
  </r>
  <r>
    <x v="1"/>
    <n v="6"/>
    <n v="0"/>
    <n v="9706"/>
    <s v="20210813-3"/>
    <n v="53511012"/>
    <s v="Access"/>
    <n v="0"/>
    <s v="Rock Truck - 30 Ton- After Jan 10"/>
    <n v="138.05000000000001"/>
    <n v="48"/>
    <s v="Dynamic"/>
    <s v="0"/>
    <s v="0"/>
    <s v=""/>
    <s v=""/>
    <n v="6626.4"/>
    <n v="861.43200000000002"/>
    <n v="7487.8319999999985"/>
    <d v="2021-08-13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620210813-3Rock Truck - 30 Ton- After Jan 10486626.4"/>
    <s v="Corbiere and Sons Contracting970620210813-3Rock Truck - 30 Ton- After Jan 10486626.4Inv#142-R01"/>
    <s v=""/>
    <s v="WF10-All Season Maintenance"/>
    <x v="1"/>
  </r>
  <r>
    <x v="1"/>
    <n v="6"/>
    <n v="0"/>
    <n v="9706"/>
    <s v="20210813-3"/>
    <n v="53511012"/>
    <s v="Access"/>
    <n v="0"/>
    <s v="Marooka- After Jan 10"/>
    <n v="144.6"/>
    <n v="5"/>
    <s v="Dynamic"/>
    <s v="0"/>
    <s v="0"/>
    <s v=""/>
    <s v=""/>
    <n v="723"/>
    <n v="93.990000000000009"/>
    <n v="816.9899999999999"/>
    <d v="2021-08-13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620210813-3Marooka- After Jan 105723"/>
    <s v="Corbiere and Sons Contracting970620210813-3Marooka- After Jan 105723Inv#142-R01"/>
    <s v=""/>
    <s v="WF10-All Season Maintenance"/>
    <x v="1"/>
  </r>
  <r>
    <x v="1"/>
    <n v="6"/>
    <n v="0"/>
    <n v="9706"/>
    <s v="20210813-3"/>
    <n v="53511012"/>
    <s v="Access"/>
    <n v="0"/>
    <s v="Light Truck - Pick up- After Jan 10"/>
    <n v="243.75"/>
    <n v="10"/>
    <s v="DAY"/>
    <s v="0"/>
    <s v="0"/>
    <s v=""/>
    <s v=""/>
    <n v="2437.5"/>
    <n v="316.875"/>
    <n v="2754.3749999999995"/>
    <d v="2021-08-13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620210813-3Light Truck - Pick up- After Jan 10102437.5"/>
    <s v="Corbiere and Sons Contracting970620210813-3Light Truck - Pick up- After Jan 10102437.5Inv#142-R01"/>
    <s v=""/>
    <s v="WF10-All Season Maintenance"/>
    <x v="1"/>
  </r>
  <r>
    <x v="1"/>
    <n v="6"/>
    <n v="0"/>
    <n v="9706"/>
    <s v="20210813-3"/>
    <n v="53511012"/>
    <s v="Access"/>
    <n v="0"/>
    <s v="Excavator Hammer - 30 - 50 ton- After Jan 10"/>
    <n v="63.38"/>
    <n v="16"/>
    <s v="HR"/>
    <s v="0"/>
    <s v="0"/>
    <s v=""/>
    <s v=""/>
    <n v="1014.08"/>
    <n v="131.8304"/>
    <n v="1145.9104"/>
    <d v="2021-08-13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620210813-3Excavator Hammer - 30 - 50 ton- After Jan 10161014.08"/>
    <s v="Corbiere and Sons Contracting970620210813-3Excavator Hammer - 30 - 50 ton- After Jan 10161014.08Inv#142-R01"/>
    <s v=""/>
    <s v="WF10-All Season Maintenance"/>
    <x v="1"/>
  </r>
  <r>
    <x v="1"/>
    <n v="6"/>
    <n v="0"/>
    <n v="9706"/>
    <s v="20210813-3"/>
    <n v="53511012"/>
    <s v="Access"/>
    <n v="0"/>
    <s v="Excavator Thumb - 30 - 50 ton- After Jan 10"/>
    <n v="12.21"/>
    <n v="32"/>
    <s v="HR"/>
    <s v="0"/>
    <s v="0"/>
    <s v=""/>
    <s v=""/>
    <n v="390.72"/>
    <n v="50.793600000000005"/>
    <n v="441.5136"/>
    <d v="2021-08-13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620210813-3Excavator Thumb - 30 - 50 ton- After Jan 1032390.72"/>
    <s v="Corbiere and Sons Contracting970620210813-3Excavator Thumb - 30 - 50 ton- After Jan 1032390.72Inv#142-R01"/>
    <s v=""/>
    <s v="WF10-All Season Maintenance"/>
    <x v="1"/>
  </r>
  <r>
    <x v="1"/>
    <n v="6"/>
    <n v="0"/>
    <n v="9706"/>
    <s v="20210813-3"/>
    <n v="53511012"/>
    <s v="Access"/>
    <n v="0"/>
    <s v="Excavator - 36 ton- After Jan 10"/>
    <n v="146.96"/>
    <n v="16"/>
    <s v="Dynamic"/>
    <s v="0"/>
    <s v="0"/>
    <s v=""/>
    <s v=""/>
    <n v="2351.36"/>
    <n v="305.67680000000001"/>
    <n v="2657.0367999999999"/>
    <d v="2021-08-13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620210813-3Excavator - 36 ton- After Jan 10162351.36"/>
    <s v="Corbiere and Sons Contracting970620210813-3Excavator - 36 ton- After Jan 10162351.36Inv#142-R01"/>
    <s v=""/>
    <s v="WF10-All Season Maintenance"/>
    <x v="1"/>
  </r>
  <r>
    <x v="1"/>
    <n v="6"/>
    <n v="0"/>
    <n v="9706"/>
    <s v="20210813-3"/>
    <n v="53511012"/>
    <s v="Access"/>
    <n v="0"/>
    <s v="Excavator - 30 ton- After Jan 10"/>
    <n v="138.44999999999999"/>
    <n v="40"/>
    <s v="Dynamic"/>
    <s v="0"/>
    <s v="0"/>
    <s v=""/>
    <s v=""/>
    <n v="5538"/>
    <n v="719.94"/>
    <n v="6257.94"/>
    <d v="2021-08-13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620210813-3Excavator - 30 ton- After Jan 10405538"/>
    <s v="Corbiere and Sons Contracting970620210813-3Excavator - 30 ton- After Jan 10405538Inv#142-R01"/>
    <s v=""/>
    <s v="WF10-All Season Maintenance"/>
    <x v="1"/>
  </r>
  <r>
    <x v="1"/>
    <n v="6"/>
    <n v="0"/>
    <n v="9706"/>
    <s v="20210813-3"/>
    <n v="53511012"/>
    <s v="Access"/>
    <n v="0"/>
    <s v="Dozer D6 or equal- After Jan 10"/>
    <n v="131.47999999999999"/>
    <n v="8"/>
    <s v="Dynamic"/>
    <s v="98.61"/>
    <s v="0"/>
    <s v=""/>
    <s v=""/>
    <n v="1051.8399999999999"/>
    <n v="136.73919999999998"/>
    <n v="1188.5791999999999"/>
    <d v="2021-08-13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620210813-3Dozer D6 or equal- After Jan 1081051.84"/>
    <s v="Corbiere and Sons Contracting970620210813-3Dozer D6 or equal- After Jan 1081051.84Inv#142-R01"/>
    <s v=""/>
    <s v="WF10-All Season Maintenance"/>
    <x v="1"/>
  </r>
  <r>
    <x v="1"/>
    <n v="6"/>
    <n v="0"/>
    <n v="9705"/>
    <s v="20210812-3"/>
    <n v="53511012"/>
    <s v="Access"/>
    <n v="0"/>
    <s v="Labourer - General - After Jan 10"/>
    <n v="60"/>
    <n v="11"/>
    <s v="HR"/>
    <s v=""/>
    <s v=""/>
    <s v="0"/>
    <s v="0"/>
    <n v="660"/>
    <n v="85.8"/>
    <n v="745.8"/>
    <d v="2021-08-12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520210812-3Labourer - General - After Jan 1011660"/>
    <s v="Corbiere and Sons Contracting970520210812-3Labourer - General - After Jan 1011660Inv#142-R01"/>
    <s v=""/>
    <s v="WF10-All Season Maintenance"/>
    <x v="1"/>
  </r>
  <r>
    <x v="1"/>
    <n v="6"/>
    <n v="0"/>
    <n v="9705"/>
    <s v="20210812-3"/>
    <n v="53511012"/>
    <s v="Access"/>
    <n v="0"/>
    <s v="Driver - AZ - After Jan 10"/>
    <n v="70"/>
    <n v="12"/>
    <s v="HR"/>
    <s v=""/>
    <s v=""/>
    <s v="70"/>
    <s v="0"/>
    <n v="840"/>
    <n v="109.2"/>
    <n v="949.19999999999993"/>
    <d v="2021-08-12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520210812-3Driver - AZ - After Jan 1012840"/>
    <s v="Corbiere and Sons Contracting970520210812-3Driver - AZ - After Jan 1012840Inv#142-R01"/>
    <s v=""/>
    <s v="WF10-All Season Maintenance"/>
    <x v="1"/>
  </r>
  <r>
    <x v="1"/>
    <n v="6"/>
    <n v="0"/>
    <n v="9705"/>
    <s v="20210812-3"/>
    <n v="53511012"/>
    <s v="Access"/>
    <n v="0"/>
    <s v="Operator - Principle - After Jan 10"/>
    <n v="75"/>
    <n v="153"/>
    <s v="HR"/>
    <s v=""/>
    <s v=""/>
    <s v="0"/>
    <s v="0"/>
    <n v="11475"/>
    <n v="1491.75"/>
    <n v="12966.749999999998"/>
    <d v="2021-08-12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520210812-3Operator - Principle - After Jan 1015311475"/>
    <s v="Corbiere and Sons Contracting970520210812-3Operator - Principle - After Jan 1015311475Inv#142-R01"/>
    <s v=""/>
    <s v="WF10-All Season Maintenance"/>
    <x v="1"/>
  </r>
  <r>
    <x v="1"/>
    <n v="6"/>
    <n v="0"/>
    <n v="9705"/>
    <s v="20210812-3"/>
    <n v="53511012"/>
    <s v="Access"/>
    <n v="0"/>
    <s v="L.O.A."/>
    <n v="210"/>
    <n v="17"/>
    <s v="DAY"/>
    <s v=""/>
    <s v=""/>
    <s v="0"/>
    <s v="0"/>
    <n v="3570"/>
    <n v="464.1"/>
    <n v="4034.0999999999995"/>
    <d v="2021-08-12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520210812-3L.O.A.173570"/>
    <s v="Corbiere and Sons Contracting970520210812-3L.O.A.173570Inv#142-R01"/>
    <s v=""/>
    <s v="WF10-All Season Maintenance"/>
    <x v="1"/>
  </r>
  <r>
    <x v="1"/>
    <n v="6"/>
    <n v="0"/>
    <n v="9705"/>
    <s v="20210812-3"/>
    <n v="53511012"/>
    <s v="Access"/>
    <n v="0"/>
    <s v="Foreman"/>
    <n v="95"/>
    <n v="12"/>
    <s v="HR"/>
    <s v=""/>
    <s v=""/>
    <s v="0"/>
    <s v="0"/>
    <n v="1140"/>
    <n v="148.20000000000002"/>
    <n v="1288.1999999999998"/>
    <d v="2021-08-12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520210812-3Foreman121140"/>
    <s v="Corbiere and Sons Contracting970520210812-3Foreman121140Inv#142-R01"/>
    <s v=""/>
    <s v="WF10-All Season Maintenance"/>
    <x v="1"/>
  </r>
  <r>
    <x v="1"/>
    <n v="6"/>
    <n v="0"/>
    <n v="9705"/>
    <s v="20210812-3"/>
    <n v="53511012"/>
    <s v="Access"/>
    <n v="0"/>
    <s v="Tractor Trailer - 60 Ton- After Jan 10"/>
    <n v="122.39"/>
    <n v="12"/>
    <s v="Dynamic"/>
    <s v="91.79"/>
    <s v="0"/>
    <s v=""/>
    <s v=""/>
    <n v="1468.68"/>
    <n v="190.92840000000001"/>
    <n v="1659.6083999999998"/>
    <d v="2021-08-12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520210812-3Tractor Trailer - 60 Ton- After Jan 10121468.68"/>
    <s v="Corbiere and Sons Contracting970520210812-3Tractor Trailer - 60 Ton- After Jan 10121468.68Inv#142-R01"/>
    <s v=""/>
    <s v="WF10-All Season Maintenance"/>
    <x v="1"/>
  </r>
  <r>
    <x v="1"/>
    <n v="6"/>
    <n v="0"/>
    <n v="9705"/>
    <s v="20210812-3"/>
    <n v="53511012"/>
    <s v="Access"/>
    <n v="0"/>
    <s v="Rock Truck - 30 Ton- After Jan 10"/>
    <n v="138.05000000000001"/>
    <n v="54"/>
    <s v="Dynamic"/>
    <s v="0"/>
    <s v="0"/>
    <s v=""/>
    <s v=""/>
    <n v="7454.7"/>
    <n v="969.11099999999999"/>
    <n v="8423.8109999999997"/>
    <d v="2021-08-12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520210812-3Rock Truck - 30 Ton- After Jan 10547454.7"/>
    <s v="Corbiere and Sons Contracting970520210812-3Rock Truck - 30 Ton- After Jan 10547454.7Inv#142-R01"/>
    <s v=""/>
    <s v="WF10-All Season Maintenance"/>
    <x v="1"/>
  </r>
  <r>
    <x v="1"/>
    <n v="6"/>
    <n v="0"/>
    <n v="9705"/>
    <s v="20210812-3"/>
    <n v="53511012"/>
    <s v="Access"/>
    <n v="0"/>
    <s v="Marooka- After Jan 10"/>
    <n v="144.6"/>
    <n v="5"/>
    <s v="Dynamic"/>
    <s v="0"/>
    <s v="0"/>
    <s v=""/>
    <s v=""/>
    <n v="723"/>
    <n v="93.990000000000009"/>
    <n v="816.9899999999999"/>
    <d v="2021-08-12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520210812-3Marooka- After Jan 105723"/>
    <s v="Corbiere and Sons Contracting970520210812-3Marooka- After Jan 105723Inv#142-R01"/>
    <s v=""/>
    <s v="WF10-All Season Maintenance"/>
    <x v="1"/>
  </r>
  <r>
    <x v="1"/>
    <n v="6"/>
    <n v="0"/>
    <n v="9705"/>
    <s v="20210812-3"/>
    <n v="53511012"/>
    <s v="Access"/>
    <n v="0"/>
    <s v="Light Truck - Pick up- After Jan 10"/>
    <n v="243.75"/>
    <n v="10"/>
    <s v="DAY"/>
    <s v="0"/>
    <s v="0"/>
    <s v=""/>
    <s v=""/>
    <n v="2437.5"/>
    <n v="316.875"/>
    <n v="2754.3749999999995"/>
    <d v="2021-08-12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520210812-3Light Truck - Pick up- After Jan 10102437.5"/>
    <s v="Corbiere and Sons Contracting970520210812-3Light Truck - Pick up- After Jan 10102437.5Inv#142-R01"/>
    <s v=""/>
    <s v="WF10-All Season Maintenance"/>
    <x v="1"/>
  </r>
  <r>
    <x v="1"/>
    <n v="6"/>
    <n v="0"/>
    <n v="9705"/>
    <s v="20210812-3"/>
    <n v="53511012"/>
    <s v="Access"/>
    <n v="0"/>
    <s v="Excavator Hammer - 30 - 50 ton- After Jan 10"/>
    <n v="63.38"/>
    <n v="9"/>
    <s v="HR"/>
    <s v="0"/>
    <s v="0"/>
    <s v=""/>
    <s v=""/>
    <n v="570.41999999999996"/>
    <n v="74.154600000000002"/>
    <n v="644.57459999999992"/>
    <d v="2021-08-12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520210812-3Excavator Hammer - 30 - 50 ton- After Jan 109570.42"/>
    <s v="Corbiere and Sons Contracting970520210812-3Excavator Hammer - 30 - 50 ton- After Jan 109570.42Inv#142-R01"/>
    <s v=""/>
    <s v="WF10-All Season Maintenance"/>
    <x v="1"/>
  </r>
  <r>
    <x v="1"/>
    <n v="6"/>
    <n v="0"/>
    <n v="9705"/>
    <s v="20210812-3"/>
    <n v="53511012"/>
    <s v="Access"/>
    <n v="0"/>
    <s v="Excavator Thumb - 30 - 50 ton- After Jan 10"/>
    <n v="12.21"/>
    <n v="45"/>
    <s v="HR"/>
    <s v="0"/>
    <s v="0"/>
    <s v=""/>
    <s v=""/>
    <n v="549.45000000000005"/>
    <n v="71.428500000000014"/>
    <n v="620.87850000000003"/>
    <d v="2021-08-12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520210812-3Excavator Thumb - 30 - 50 ton- After Jan 1045549.45"/>
    <s v="Corbiere and Sons Contracting970520210812-3Excavator Thumb - 30 - 50 ton- After Jan 1045549.45Inv#142-R01"/>
    <s v=""/>
    <s v="WF10-All Season Maintenance"/>
    <x v="1"/>
  </r>
  <r>
    <x v="1"/>
    <n v="6"/>
    <n v="0"/>
    <n v="9705"/>
    <s v="20210812-3"/>
    <n v="53511012"/>
    <s v="Access"/>
    <n v="0"/>
    <s v="Excavator - 36 ton- After Jan 10"/>
    <n v="146.96"/>
    <n v="18"/>
    <s v="Dynamic"/>
    <s v="0"/>
    <s v="0"/>
    <s v=""/>
    <s v=""/>
    <n v="2645.28"/>
    <n v="343.88640000000004"/>
    <n v="2989.1664000000001"/>
    <d v="2021-08-12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520210812-3Excavator - 36 ton- After Jan 10182645.28"/>
    <s v="Corbiere and Sons Contracting970520210812-3Excavator - 36 ton- After Jan 10182645.28Inv#142-R01"/>
    <s v=""/>
    <s v="WF10-All Season Maintenance"/>
    <x v="1"/>
  </r>
  <r>
    <x v="1"/>
    <n v="6"/>
    <n v="0"/>
    <n v="9705"/>
    <s v="20210812-3"/>
    <n v="53511012"/>
    <s v="Access"/>
    <n v="0"/>
    <s v="Excavator - 30 ton- After Jan 10"/>
    <n v="138.44999999999999"/>
    <n v="45"/>
    <s v="Dynamic"/>
    <s v="0"/>
    <s v="0"/>
    <s v=""/>
    <s v=""/>
    <n v="6230.25"/>
    <n v="809.9325"/>
    <n v="7040.182499999999"/>
    <d v="2021-08-12T00:00:00"/>
    <n v="0"/>
    <x v="13"/>
    <d v="2021-08-19T00:00:00"/>
    <n v="159"/>
    <n v="0"/>
    <n v="0"/>
    <s v="Glenda Pevie"/>
    <s v="All Season Access Maintenance"/>
    <m/>
    <s v="VC7556-2019-017"/>
    <s v="929 OF"/>
    <m/>
    <m/>
    <m/>
    <s v="Approved"/>
    <m/>
    <m/>
    <s v="Road work being done from KM 16-KM 18- KM30 and KM37 on Paint Lake 2"/>
    <n v="0"/>
    <s v="F066-F118"/>
    <s v="Paint Lake 2"/>
    <n v="0"/>
    <d v="2021-08-16T00:00:00"/>
    <m/>
    <s v="57"/>
    <d v="2021-08-18T00:00:00"/>
    <s v=""/>
    <s v=""/>
    <m/>
    <m/>
    <m/>
    <s v=""/>
    <s v="10"/>
    <s v="Corbiere and Sons Contracting970520210812-3Excavator - 30 ton- After Jan 10456230.25"/>
    <s v="Corbiere and Sons Contracting970520210812-3Excavator - 30 ton- After Jan 10456230.25Inv#142-R01"/>
    <s v=""/>
    <s v="WF10-All Season Maintenance"/>
    <x v="1"/>
  </r>
  <r>
    <x v="1"/>
    <n v="6"/>
    <n v="0"/>
    <n v="9704"/>
    <s v="20210811-3"/>
    <n v="53511012"/>
    <s v="Access"/>
    <n v="0"/>
    <s v="Labourer - General - After Jan 10"/>
    <n v="60"/>
    <n v="11"/>
    <s v="HR"/>
    <s v=""/>
    <s v=""/>
    <s v="0"/>
    <s v="0"/>
    <n v="660"/>
    <n v="85.8"/>
    <n v="745.8"/>
    <d v="2021-08-11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420210811-3Labourer - General - After Jan 1011660"/>
    <s v="Corbiere and Sons Contracting970420210811-3Labourer - General - After Jan 1011660Inv#142-R01"/>
    <s v=""/>
    <s v="WF10-All Season Maintenance"/>
    <x v="1"/>
  </r>
  <r>
    <x v="1"/>
    <n v="6"/>
    <n v="0"/>
    <n v="9704"/>
    <s v="20210811-3"/>
    <n v="53511012"/>
    <s v="Access"/>
    <n v="0"/>
    <s v="Operator - Principle - After Jan 10"/>
    <n v="75"/>
    <n v="143"/>
    <s v="HR"/>
    <s v=""/>
    <s v=""/>
    <s v="0"/>
    <s v="0"/>
    <n v="10725"/>
    <n v="1394.25"/>
    <n v="12119.249999999998"/>
    <d v="2021-08-11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420210811-3Operator - Principle - After Jan 1014310725"/>
    <s v="Corbiere and Sons Contracting970420210811-3Operator - Principle - After Jan 1014310725Inv#142-R01"/>
    <s v=""/>
    <s v="WF10-All Season Maintenance"/>
    <x v="1"/>
  </r>
  <r>
    <x v="1"/>
    <n v="6"/>
    <n v="0"/>
    <n v="9704"/>
    <s v="20210811-3"/>
    <n v="53511012"/>
    <s v="Access"/>
    <n v="0"/>
    <s v="L.O.A."/>
    <n v="210"/>
    <n v="15"/>
    <s v="DAY"/>
    <s v=""/>
    <s v=""/>
    <s v="0"/>
    <s v="0"/>
    <n v="3150"/>
    <n v="409.5"/>
    <n v="3559.4999999999995"/>
    <d v="2021-08-11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420210811-3L.O.A.153150"/>
    <s v="Corbiere and Sons Contracting970420210811-3L.O.A.153150Inv#142-R01"/>
    <s v=""/>
    <s v="WF10-All Season Maintenance"/>
    <x v="1"/>
  </r>
  <r>
    <x v="1"/>
    <n v="6"/>
    <n v="0"/>
    <n v="9704"/>
    <s v="20210811-3"/>
    <n v="53511012"/>
    <s v="Access"/>
    <n v="0"/>
    <s v="Foreman"/>
    <n v="95"/>
    <n v="12"/>
    <s v="HR"/>
    <s v=""/>
    <s v=""/>
    <s v="0"/>
    <s v="0"/>
    <n v="1140"/>
    <n v="148.20000000000002"/>
    <n v="1288.1999999999998"/>
    <d v="2021-08-11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420210811-3Foreman121140"/>
    <s v="Corbiere and Sons Contracting970420210811-3Foreman121140Inv#142-R01"/>
    <s v=""/>
    <s v="WF10-All Season Maintenance"/>
    <x v="1"/>
  </r>
  <r>
    <x v="1"/>
    <n v="6"/>
    <n v="0"/>
    <n v="9704"/>
    <s v="20210811-3"/>
    <n v="53511012"/>
    <s v="Access"/>
    <n v="0"/>
    <s v="Rock Truck - 30 Ton- After Jan 10"/>
    <n v="138.05000000000001"/>
    <n v="54"/>
    <s v="Dynamic"/>
    <s v="0"/>
    <s v="0"/>
    <s v=""/>
    <s v=""/>
    <n v="7454.7"/>
    <n v="969.11099999999999"/>
    <n v="8423.8109999999997"/>
    <d v="2021-08-11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420210811-3Rock Truck - 30 Ton- After Jan 10547454.7"/>
    <s v="Corbiere and Sons Contracting970420210811-3Rock Truck - 30 Ton- After Jan 10547454.7Inv#142-R01"/>
    <s v=""/>
    <s v="WF10-All Season Maintenance"/>
    <x v="1"/>
  </r>
  <r>
    <x v="1"/>
    <n v="6"/>
    <n v="0"/>
    <n v="9704"/>
    <s v="20210811-3"/>
    <n v="53511012"/>
    <s v="Access"/>
    <n v="0"/>
    <s v="Marooka- After Jan 10"/>
    <n v="144.6"/>
    <n v="5"/>
    <s v="Dynamic"/>
    <s v="0"/>
    <s v="0"/>
    <s v=""/>
    <s v=""/>
    <n v="723"/>
    <n v="93.990000000000009"/>
    <n v="816.9899999999999"/>
    <d v="2021-08-11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420210811-3Marooka- After Jan 105723"/>
    <s v="Corbiere and Sons Contracting970420210811-3Marooka- After Jan 105723Inv#142-R01"/>
    <s v=""/>
    <s v="WF10-All Season Maintenance"/>
    <x v="1"/>
  </r>
  <r>
    <x v="1"/>
    <n v="6"/>
    <n v="0"/>
    <n v="9704"/>
    <s v="20210811-3"/>
    <n v="53511012"/>
    <s v="Access"/>
    <n v="0"/>
    <s v="Light Truck - Pick up- After Jan 10"/>
    <n v="243.75"/>
    <n v="9"/>
    <s v="DAY"/>
    <s v="0"/>
    <s v="0"/>
    <s v=""/>
    <s v=""/>
    <n v="2193.75"/>
    <n v="285.1875"/>
    <n v="2478.9374999999995"/>
    <d v="2021-08-11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420210811-3Light Truck - Pick up- After Jan 1092193.75"/>
    <s v="Corbiere and Sons Contracting970420210811-3Light Truck - Pick up- After Jan 1092193.75Inv#142-R01"/>
    <s v=""/>
    <s v="WF10-All Season Maintenance"/>
    <x v="1"/>
  </r>
  <r>
    <x v="1"/>
    <n v="6"/>
    <n v="0"/>
    <n v="9704"/>
    <s v="20210811-3"/>
    <n v="53511012"/>
    <s v="Access"/>
    <n v="0"/>
    <s v="Excavator Hammer - 30 - 50 ton- After Jan 10"/>
    <n v="63.38"/>
    <n v="9"/>
    <s v="HR"/>
    <s v="0"/>
    <s v="0"/>
    <s v=""/>
    <s v=""/>
    <n v="570.41999999999996"/>
    <n v="74.154600000000002"/>
    <n v="644.57459999999992"/>
    <d v="2021-08-11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420210811-3Excavator Hammer - 30 - 50 ton- After Jan 109570.42"/>
    <s v="Corbiere and Sons Contracting970420210811-3Excavator Hammer - 30 - 50 ton- After Jan 109570.42Inv#142-R01"/>
    <s v=""/>
    <s v="WF10-All Season Maintenance"/>
    <x v="1"/>
  </r>
  <r>
    <x v="1"/>
    <n v="6"/>
    <n v="0"/>
    <n v="9704"/>
    <s v="20210811-3"/>
    <n v="53511012"/>
    <s v="Access"/>
    <n v="0"/>
    <s v="Excavator Thumb - 30 - 50 ton- After Jan 10"/>
    <n v="12.21"/>
    <n v="45"/>
    <s v="HR"/>
    <s v="0"/>
    <s v="0"/>
    <s v=""/>
    <s v=""/>
    <n v="549.45000000000005"/>
    <n v="71.428500000000014"/>
    <n v="620.87850000000003"/>
    <d v="2021-08-11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420210811-3Excavator Thumb - 30 - 50 ton- After Jan 1045549.45"/>
    <s v="Corbiere and Sons Contracting970420210811-3Excavator Thumb - 30 - 50 ton- After Jan 1045549.45Inv#142-R01"/>
    <s v=""/>
    <s v="WF10-All Season Maintenance"/>
    <x v="1"/>
  </r>
  <r>
    <x v="1"/>
    <n v="6"/>
    <n v="0"/>
    <n v="9704"/>
    <s v="20210811-3"/>
    <n v="53511012"/>
    <s v="Access"/>
    <n v="0"/>
    <s v="Excavator - 36 ton- After Jan 10"/>
    <n v="146.96"/>
    <n v="18"/>
    <s v="Dynamic"/>
    <s v="0"/>
    <s v="0"/>
    <s v=""/>
    <s v=""/>
    <n v="2645.28"/>
    <n v="343.88640000000004"/>
    <n v="2989.1664000000001"/>
    <d v="2021-08-11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420210811-3Excavator - 36 ton- After Jan 10182645.28"/>
    <s v="Corbiere and Sons Contracting970420210811-3Excavator - 36 ton- After Jan 10182645.28Inv#142-R01"/>
    <s v=""/>
    <s v="WF10-All Season Maintenance"/>
    <x v="1"/>
  </r>
  <r>
    <x v="1"/>
    <n v="6"/>
    <n v="0"/>
    <n v="9704"/>
    <s v="20210811-3"/>
    <n v="53511012"/>
    <s v="Access"/>
    <n v="0"/>
    <s v="Excavator - 30 ton- After Jan 10"/>
    <n v="138.44999999999999"/>
    <n v="45"/>
    <s v="Dynamic"/>
    <s v="0"/>
    <s v="0"/>
    <s v=""/>
    <s v=""/>
    <n v="6230.25"/>
    <n v="809.9325"/>
    <n v="7040.182499999999"/>
    <d v="2021-08-11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420210811-3Excavator - 30 ton- After Jan 10456230.25"/>
    <s v="Corbiere and Sons Contracting970420210811-3Excavator - 30 ton- After Jan 10456230.25Inv#142-R01"/>
    <s v=""/>
    <s v="WF10-All Season Maintenance"/>
    <x v="1"/>
  </r>
  <r>
    <x v="1"/>
    <n v="6"/>
    <n v="0"/>
    <n v="9703"/>
    <s v="20210810-3"/>
    <n v="53511012"/>
    <s v="Access"/>
    <n v="0"/>
    <s v="Labourer - General - After Jan 10"/>
    <n v="60"/>
    <n v="11"/>
    <s v="HR"/>
    <s v=""/>
    <s v=""/>
    <s v="0"/>
    <s v="0"/>
    <n v="660"/>
    <n v="85.8"/>
    <n v="745.8"/>
    <d v="2021-08-10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320210810-3Labourer - General - After Jan 1011660"/>
    <s v="Corbiere and Sons Contracting970320210810-3Labourer - General - After Jan 1011660Inv#142-R01"/>
    <s v=""/>
    <s v="WF10-All Season Maintenance"/>
    <x v="1"/>
  </r>
  <r>
    <x v="1"/>
    <n v="6"/>
    <n v="0"/>
    <n v="9703"/>
    <s v="20210810-3"/>
    <n v="53511012"/>
    <s v="Access"/>
    <n v="0"/>
    <s v="Driver - AZ - After Jan 10"/>
    <n v="70"/>
    <n v="24"/>
    <s v="HR"/>
    <s v=""/>
    <s v=""/>
    <s v="70"/>
    <s v="0"/>
    <n v="1680"/>
    <n v="218.4"/>
    <n v="1898.3999999999999"/>
    <d v="2021-08-10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320210810-3Driver - AZ - After Jan 10241680"/>
    <s v="Corbiere and Sons Contracting970320210810-3Driver - AZ - After Jan 10241680Inv#142-R01"/>
    <s v=""/>
    <s v="WF10-All Season Maintenance"/>
    <x v="1"/>
  </r>
  <r>
    <x v="1"/>
    <n v="6"/>
    <n v="0"/>
    <n v="9703"/>
    <s v="20210810-3"/>
    <n v="53511012"/>
    <s v="Access"/>
    <n v="0"/>
    <s v="Operator - Principle - After Jan 10"/>
    <n v="75"/>
    <n v="143"/>
    <s v="HR"/>
    <s v=""/>
    <s v=""/>
    <s v="0"/>
    <s v="0"/>
    <n v="10725"/>
    <n v="1394.25"/>
    <n v="12119.249999999998"/>
    <d v="2021-08-10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320210810-3Operator - Principle - After Jan 1014310725"/>
    <s v="Corbiere and Sons Contracting970320210810-3Operator - Principle - After Jan 1014310725Inv#142-R01"/>
    <s v=""/>
    <s v="WF10-All Season Maintenance"/>
    <x v="1"/>
  </r>
  <r>
    <x v="1"/>
    <n v="6"/>
    <n v="0"/>
    <n v="9703"/>
    <s v="20210810-3"/>
    <n v="53511012"/>
    <s v="Access"/>
    <n v="0"/>
    <s v="L.O.A."/>
    <n v="210"/>
    <n v="16"/>
    <s v="DAY"/>
    <s v=""/>
    <s v=""/>
    <s v="0"/>
    <s v="0"/>
    <n v="3360"/>
    <n v="436.8"/>
    <n v="3796.7999999999997"/>
    <d v="2021-08-10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320210810-3L.O.A.163360"/>
    <s v="Corbiere and Sons Contracting970320210810-3L.O.A.163360Inv#142-R01"/>
    <s v=""/>
    <s v="WF10-All Season Maintenance"/>
    <x v="1"/>
  </r>
  <r>
    <x v="1"/>
    <n v="6"/>
    <n v="0"/>
    <n v="9703"/>
    <s v="20210810-3"/>
    <n v="53511012"/>
    <s v="Access"/>
    <n v="0"/>
    <s v="Foreman"/>
    <n v="95"/>
    <n v="12"/>
    <s v="HR"/>
    <s v=""/>
    <s v=""/>
    <s v="0"/>
    <s v="0"/>
    <n v="1140"/>
    <n v="148.20000000000002"/>
    <n v="1288.1999999999998"/>
    <d v="2021-08-10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320210810-3Foreman121140"/>
    <s v="Corbiere and Sons Contracting970320210810-3Foreman121140Inv#142-R01"/>
    <s v=""/>
    <s v="WF10-All Season Maintenance"/>
    <x v="1"/>
  </r>
  <r>
    <x v="1"/>
    <n v="6"/>
    <n v="0"/>
    <n v="9703"/>
    <s v="20210810-3"/>
    <n v="53511012"/>
    <s v="Access"/>
    <n v="0"/>
    <s v="Tractor Trailer - 60 Ton- After Jan 10"/>
    <n v="122.39"/>
    <n v="24"/>
    <s v="Dynamic"/>
    <s v="91.79"/>
    <s v="0"/>
    <s v=""/>
    <s v=""/>
    <n v="2937.36"/>
    <n v="381.85680000000002"/>
    <n v="3319.2167999999997"/>
    <d v="2021-08-10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320210810-3Tractor Trailer - 60 Ton- After Jan 10242937.36"/>
    <s v="Corbiere and Sons Contracting970320210810-3Tractor Trailer - 60 Ton- After Jan 10242937.36Inv#142-R01"/>
    <s v=""/>
    <s v="WF10-All Season Maintenance"/>
    <x v="1"/>
  </r>
  <r>
    <x v="1"/>
    <n v="6"/>
    <n v="0"/>
    <n v="9703"/>
    <s v="20210810-3"/>
    <n v="53511012"/>
    <s v="Access"/>
    <n v="0"/>
    <s v="Rock Truck - 30 Ton- After Jan 10"/>
    <n v="138.05000000000001"/>
    <n v="45"/>
    <s v="Dynamic"/>
    <s v="0"/>
    <s v="0"/>
    <s v=""/>
    <s v=""/>
    <n v="6212.25"/>
    <n v="807.59249999999997"/>
    <n v="7019.8424999999997"/>
    <d v="2021-08-10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320210810-3Rock Truck - 30 Ton- After Jan 10456212.25"/>
    <s v="Corbiere and Sons Contracting970320210810-3Rock Truck - 30 Ton- After Jan 10456212.25Inv#142-R01"/>
    <s v=""/>
    <s v="WF10-All Season Maintenance"/>
    <x v="1"/>
  </r>
  <r>
    <x v="1"/>
    <n v="6"/>
    <n v="0"/>
    <n v="9703"/>
    <s v="20210810-3"/>
    <n v="53511012"/>
    <s v="Access"/>
    <n v="0"/>
    <s v="Marooka- After Jan 10"/>
    <n v="144.6"/>
    <n v="5"/>
    <s v="Dynamic"/>
    <s v="0"/>
    <s v="0"/>
    <s v=""/>
    <s v=""/>
    <n v="723"/>
    <n v="93.990000000000009"/>
    <n v="816.9899999999999"/>
    <d v="2021-08-10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320210810-3Marooka- After Jan 105723"/>
    <s v="Corbiere and Sons Contracting970320210810-3Marooka- After Jan 105723Inv#142-R01"/>
    <s v=""/>
    <s v="WF10-All Season Maintenance"/>
    <x v="1"/>
  </r>
  <r>
    <x v="1"/>
    <n v="6"/>
    <n v="0"/>
    <n v="9703"/>
    <s v="20210810-3"/>
    <n v="53511012"/>
    <s v="Access"/>
    <n v="0"/>
    <s v="Light Truck - Pick up- After Jan 10"/>
    <n v="243.75"/>
    <n v="9"/>
    <s v="DAY"/>
    <s v="0"/>
    <s v="0"/>
    <s v=""/>
    <s v=""/>
    <n v="2193.75"/>
    <n v="285.1875"/>
    <n v="2478.9374999999995"/>
    <d v="2021-08-10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320210810-3Light Truck - Pick up- After Jan 1092193.75"/>
    <s v="Corbiere and Sons Contracting970320210810-3Light Truck - Pick up- After Jan 1092193.75Inv#142-R01"/>
    <s v=""/>
    <s v="WF10-All Season Maintenance"/>
    <x v="1"/>
  </r>
  <r>
    <x v="1"/>
    <n v="6"/>
    <n v="0"/>
    <n v="9703"/>
    <s v="20210810-3"/>
    <n v="53511012"/>
    <s v="Access"/>
    <n v="0"/>
    <s v="Excavator Hammer - 30 - 50 ton- After Jan 10"/>
    <n v="63.38"/>
    <n v="9"/>
    <s v="HR"/>
    <s v="0"/>
    <s v="0"/>
    <s v=""/>
    <s v=""/>
    <n v="570.41999999999996"/>
    <n v="74.154600000000002"/>
    <n v="644.57459999999992"/>
    <d v="2021-08-10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320210810-3Excavator Hammer - 30 - 50 ton- After Jan 109570.42"/>
    <s v="Corbiere and Sons Contracting970320210810-3Excavator Hammer - 30 - 50 ton- After Jan 109570.42Inv#142-R01"/>
    <s v=""/>
    <s v="WF10-All Season Maintenance"/>
    <x v="1"/>
  </r>
  <r>
    <x v="1"/>
    <n v="6"/>
    <n v="0"/>
    <n v="9703"/>
    <s v="20210810-3"/>
    <n v="53511012"/>
    <s v="Access"/>
    <n v="0"/>
    <s v="Excavator Thumb - 30 - 50 ton- After Jan 10"/>
    <n v="12.21"/>
    <n v="45"/>
    <s v="HR"/>
    <s v="0"/>
    <s v="0"/>
    <s v=""/>
    <s v=""/>
    <n v="549.45000000000005"/>
    <n v="71.428500000000014"/>
    <n v="620.87850000000003"/>
    <d v="2021-08-10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320210810-3Excavator Thumb - 30 - 50 ton- After Jan 1045549.45"/>
    <s v="Corbiere and Sons Contracting970320210810-3Excavator Thumb - 30 - 50 ton- After Jan 1045549.45Inv#142-R01"/>
    <s v=""/>
    <s v="WF10-All Season Maintenance"/>
    <x v="1"/>
  </r>
  <r>
    <x v="1"/>
    <n v="6"/>
    <n v="0"/>
    <n v="9703"/>
    <s v="20210810-3"/>
    <n v="53511012"/>
    <s v="Access"/>
    <n v="0"/>
    <s v="Excavator - 36 ton- After Jan 10"/>
    <n v="146.96"/>
    <n v="18"/>
    <s v="Dynamic"/>
    <s v="0"/>
    <s v="0"/>
    <s v=""/>
    <s v=""/>
    <n v="2645.28"/>
    <n v="343.88640000000004"/>
    <n v="2989.1664000000001"/>
    <d v="2021-08-10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320210810-3Excavator - 36 ton- After Jan 10182645.28"/>
    <s v="Corbiere and Sons Contracting970320210810-3Excavator - 36 ton- After Jan 10182645.28Inv#142-R01"/>
    <s v=""/>
    <s v="WF10-All Season Maintenance"/>
    <x v="1"/>
  </r>
  <r>
    <x v="1"/>
    <n v="6"/>
    <n v="0"/>
    <n v="9703"/>
    <s v="20210810-3"/>
    <n v="53511012"/>
    <s v="Access"/>
    <n v="0"/>
    <s v="Excavator - 30 ton- After Jan 10"/>
    <n v="138.44999999999999"/>
    <n v="45"/>
    <s v="Dynamic"/>
    <s v="0"/>
    <s v="0"/>
    <s v=""/>
    <s v=""/>
    <n v="6230.25"/>
    <n v="809.9325"/>
    <n v="7040.182499999999"/>
    <d v="2021-08-10T00:00:00"/>
    <n v="0"/>
    <x v="13"/>
    <d v="2021-08-19T00:00:00"/>
    <n v="159"/>
    <n v="0"/>
    <n v="0"/>
    <s v="Glenda Pevie"/>
    <s v="All Season Access Maintenance"/>
    <m/>
    <s v="VC7556-2019-017"/>
    <s v="929 OF"/>
    <m/>
    <m/>
    <m/>
    <s v="Approved"/>
    <m/>
    <m/>
    <s v="Road work being done from KM 16-KM 18- KM30 and KM38 on Paint Lake 2"/>
    <n v="0"/>
    <s v="F066-F118"/>
    <s v="Paint Lake 2"/>
    <n v="0"/>
    <d v="2021-08-16T00:00:00"/>
    <m/>
    <s v="57"/>
    <d v="2021-08-18T00:00:00"/>
    <s v=""/>
    <s v=""/>
    <m/>
    <m/>
    <m/>
    <s v=""/>
    <s v="10"/>
    <s v="Corbiere and Sons Contracting970320210810-3Excavator - 30 ton- After Jan 10456230.25"/>
    <s v="Corbiere and Sons Contracting970320210810-3Excavator - 30 ton- After Jan 10456230.25Inv#142-R01"/>
    <s v=""/>
    <s v="WF10-All Season Maintenance"/>
    <x v="1"/>
  </r>
  <r>
    <x v="1"/>
    <n v="6"/>
    <n v="0"/>
    <n v="9689"/>
    <s v="20210809-3"/>
    <n v="53511012"/>
    <s v="Access"/>
    <n v="0"/>
    <s v="Labourer - General - After Jan 10"/>
    <n v="60"/>
    <n v="11"/>
    <s v="HR"/>
    <s v=""/>
    <s v=""/>
    <s v="0"/>
    <s v="0"/>
    <n v="660"/>
    <n v="85.8"/>
    <n v="745.8"/>
    <d v="2021-08-09T00:00:00"/>
    <n v="0"/>
    <x v="13"/>
    <d v="2021-08-19T00:00:00"/>
    <n v="159"/>
    <n v="0"/>
    <n v="0"/>
    <s v="Glenda Pevie"/>
    <s v="All Season Access Maintenance"/>
    <m/>
    <s v="VC7556-2019-017"/>
    <s v="929 OF"/>
    <m/>
    <m/>
    <m/>
    <s v="Approved"/>
    <m/>
    <m/>
    <s v="Road work being done from KM 16-KM 18- KM30 and KM38 on Paint Lake 2"/>
    <n v="0"/>
    <s v="F066-F118"/>
    <s v="Paint Lake Road 2"/>
    <n v="0"/>
    <d v="2021-08-13T00:00:00"/>
    <m/>
    <s v="43"/>
    <d v="2021-08-13T00:00:00"/>
    <s v=""/>
    <s v=""/>
    <m/>
    <m/>
    <m/>
    <s v="Will Ouimet"/>
    <s v="10"/>
    <s v="Corbiere and Sons Contracting968920210809-3Labourer - General - After Jan 1011660"/>
    <s v="Corbiere and Sons Contracting968920210809-3Labourer - General - After Jan 1011660Inv#142-R01"/>
    <s v=""/>
    <s v="WF10-All Season Maintenance"/>
    <x v="1"/>
  </r>
  <r>
    <x v="1"/>
    <n v="6"/>
    <n v="0"/>
    <n v="9689"/>
    <s v="20210809-3"/>
    <n v="53511012"/>
    <s v="Access"/>
    <n v="0"/>
    <s v="Operator - Principle - After Jan 10"/>
    <n v="75"/>
    <n v="110"/>
    <s v="HR"/>
    <s v=""/>
    <s v=""/>
    <s v="0"/>
    <s v="0"/>
    <n v="8250"/>
    <n v="1072.5"/>
    <n v="9322.5"/>
    <d v="2021-08-09T00:00:00"/>
    <n v="0"/>
    <x v="13"/>
    <d v="2021-08-19T00:00:00"/>
    <n v="159"/>
    <n v="0"/>
    <n v="0"/>
    <s v="Glenda Pevie"/>
    <s v="All Season Access Maintenance"/>
    <m/>
    <s v="VC7556-2019-017"/>
    <s v="929 OF"/>
    <m/>
    <m/>
    <m/>
    <s v="Approved"/>
    <m/>
    <m/>
    <s v="Road work being done from KM 16-KM 18- KM30 and KM38 on Paint Lake 2"/>
    <n v="0"/>
    <s v="F066-F118"/>
    <s v="Paint Lake Road 2"/>
    <n v="0"/>
    <d v="2021-08-13T00:00:00"/>
    <m/>
    <s v="43"/>
    <d v="2021-08-13T00:00:00"/>
    <s v=""/>
    <s v=""/>
    <m/>
    <m/>
    <m/>
    <s v="Will Ouimet"/>
    <s v="10"/>
    <s v="Corbiere and Sons Contracting968920210809-3Operator - Principle - After Jan 101108250"/>
    <s v="Corbiere and Sons Contracting968920210809-3Operator - Principle - After Jan 101108250Inv#142-R01"/>
    <s v=""/>
    <s v="WF10-All Season Maintenance"/>
    <x v="1"/>
  </r>
  <r>
    <x v="1"/>
    <n v="6"/>
    <n v="0"/>
    <n v="9689"/>
    <s v="20210809-3"/>
    <n v="53511012"/>
    <s v="Access"/>
    <n v="0"/>
    <s v="L.O.A."/>
    <n v="210"/>
    <n v="12"/>
    <s v="DAY"/>
    <s v=""/>
    <s v=""/>
    <s v="0"/>
    <s v="0"/>
    <n v="2520"/>
    <n v="327.60000000000002"/>
    <n v="2847.6"/>
    <d v="2021-08-09T00:00:00"/>
    <n v="0"/>
    <x v="13"/>
    <d v="2021-08-19T00:00:00"/>
    <n v="159"/>
    <n v="0"/>
    <n v="0"/>
    <s v="Glenda Pevie"/>
    <s v="All Season Access Maintenance"/>
    <m/>
    <s v="VC7556-2019-017"/>
    <s v="929 OF"/>
    <m/>
    <m/>
    <m/>
    <s v="Approved"/>
    <m/>
    <m/>
    <s v="Road work being done from KM 16-KM 18- KM30 and KM38 on Paint Lake 2"/>
    <n v="0"/>
    <s v="F066-F118"/>
    <s v="Paint Lake Road 2"/>
    <n v="0"/>
    <d v="2021-08-13T00:00:00"/>
    <m/>
    <s v="43"/>
    <d v="2021-08-13T00:00:00"/>
    <s v=""/>
    <s v=""/>
    <m/>
    <m/>
    <m/>
    <s v="Will Ouimet"/>
    <s v="10"/>
    <s v="Corbiere and Sons Contracting968920210809-3L.O.A.122520"/>
    <s v="Corbiere and Sons Contracting968920210809-3L.O.A.122520Inv#142-R01"/>
    <s v=""/>
    <s v="WF10-All Season Maintenance"/>
    <x v="1"/>
  </r>
  <r>
    <x v="1"/>
    <n v="6"/>
    <n v="0"/>
    <n v="9689"/>
    <s v="20210809-3"/>
    <n v="53511012"/>
    <s v="Access"/>
    <n v="0"/>
    <s v="Foreman"/>
    <n v="95"/>
    <n v="12"/>
    <s v="HR"/>
    <s v=""/>
    <s v=""/>
    <s v="0"/>
    <s v="0"/>
    <n v="1140"/>
    <n v="148.20000000000002"/>
    <n v="1288.1999999999998"/>
    <d v="2021-08-09T00:00:00"/>
    <n v="0"/>
    <x v="13"/>
    <d v="2021-08-19T00:00:00"/>
    <n v="159"/>
    <n v="0"/>
    <n v="0"/>
    <s v="Glenda Pevie"/>
    <s v="All Season Access Maintenance"/>
    <m/>
    <s v="VC7556-2019-017"/>
    <s v="929 OF"/>
    <m/>
    <m/>
    <m/>
    <s v="Approved"/>
    <m/>
    <m/>
    <s v="Road work being done from KM 16-KM 18- KM30 and KM38 on Paint Lake 2"/>
    <n v="0"/>
    <s v="F066-F118"/>
    <s v="Paint Lake Road 2"/>
    <n v="0"/>
    <d v="2021-08-13T00:00:00"/>
    <m/>
    <s v="43"/>
    <d v="2021-08-13T00:00:00"/>
    <s v=""/>
    <s v=""/>
    <m/>
    <m/>
    <m/>
    <s v="Will Ouimet"/>
    <s v="10"/>
    <s v="Corbiere and Sons Contracting968920210809-3Foreman121140"/>
    <s v="Corbiere and Sons Contracting968920210809-3Foreman121140Inv#142-R01"/>
    <s v=""/>
    <s v="WF10-All Season Maintenance"/>
    <x v="1"/>
  </r>
  <r>
    <x v="1"/>
    <n v="6"/>
    <n v="0"/>
    <n v="9689"/>
    <s v="20210809-3"/>
    <n v="53511012"/>
    <s v="Access"/>
    <n v="0"/>
    <s v="Rock Truck - 30 Ton- After Jan 10"/>
    <n v="138.05000000000001"/>
    <n v="36"/>
    <s v="Dynamic"/>
    <s v="0"/>
    <s v="0"/>
    <s v=""/>
    <s v=""/>
    <n v="4969.8"/>
    <n v="646.07400000000007"/>
    <n v="5615.8739999999998"/>
    <d v="2021-08-09T00:00:00"/>
    <n v="0"/>
    <x v="13"/>
    <d v="2021-08-19T00:00:00"/>
    <n v="159"/>
    <n v="0"/>
    <n v="0"/>
    <s v="Glenda Pevie"/>
    <s v="All Season Access Maintenance"/>
    <m/>
    <s v="VC7556-2019-017"/>
    <s v="929 OF"/>
    <m/>
    <m/>
    <m/>
    <s v="Approved"/>
    <m/>
    <m/>
    <s v="Road work being done from KM 16-KM 18- KM30 and KM38 on Paint Lake 2"/>
    <n v="0"/>
    <s v="F066-F118"/>
    <s v="Paint Lake Road 2"/>
    <n v="0"/>
    <d v="2021-08-13T00:00:00"/>
    <m/>
    <s v="43"/>
    <d v="2021-08-13T00:00:00"/>
    <s v=""/>
    <s v=""/>
    <m/>
    <m/>
    <m/>
    <s v="Will Ouimet"/>
    <s v="10"/>
    <s v="Corbiere and Sons Contracting968920210809-3Rock Truck - 30 Ton- After Jan 10364969.8"/>
    <s v="Corbiere and Sons Contracting968920210809-3Rock Truck - 30 Ton- After Jan 10364969.8Inv#142-R01"/>
    <s v=""/>
    <s v="WF10-All Season Maintenance"/>
    <x v="1"/>
  </r>
  <r>
    <x v="1"/>
    <n v="6"/>
    <n v="0"/>
    <n v="9689"/>
    <s v="20210809-3"/>
    <n v="53511012"/>
    <s v="Access"/>
    <n v="0"/>
    <s v="Marooka- After Jan 10"/>
    <n v="144.6"/>
    <n v="5"/>
    <s v="Dynamic"/>
    <s v="0"/>
    <s v="0"/>
    <s v=""/>
    <s v=""/>
    <n v="723"/>
    <n v="93.990000000000009"/>
    <n v="816.9899999999999"/>
    <d v="2021-08-09T00:00:00"/>
    <n v="0"/>
    <x v="13"/>
    <d v="2021-08-19T00:00:00"/>
    <n v="159"/>
    <n v="0"/>
    <n v="0"/>
    <s v="Glenda Pevie"/>
    <s v="All Season Access Maintenance"/>
    <m/>
    <s v="VC7556-2019-017"/>
    <s v="929 OF"/>
    <m/>
    <m/>
    <m/>
    <s v="Approved"/>
    <m/>
    <m/>
    <s v="Road work being done from KM 16-KM 18- KM30 and KM38 on Paint Lake 2"/>
    <n v="0"/>
    <s v="F066-F118"/>
    <s v="Paint Lake Road 2"/>
    <n v="0"/>
    <d v="2021-08-13T00:00:00"/>
    <m/>
    <s v="43"/>
    <d v="2021-08-13T00:00:00"/>
    <s v=""/>
    <s v=""/>
    <m/>
    <m/>
    <m/>
    <s v="Will Ouimet"/>
    <s v="10"/>
    <s v="Corbiere and Sons Contracting968920210809-3Marooka- After Jan 105723"/>
    <s v="Corbiere and Sons Contracting968920210809-3Marooka- After Jan 105723Inv#142-R01"/>
    <s v=""/>
    <s v="WF10-All Season Maintenance"/>
    <x v="1"/>
  </r>
  <r>
    <x v="1"/>
    <n v="6"/>
    <n v="0"/>
    <n v="9689"/>
    <s v="20210809-3"/>
    <n v="53511012"/>
    <s v="Access"/>
    <n v="0"/>
    <s v="Light Truck - Pick up- After Jan 10"/>
    <n v="243.75"/>
    <n v="8"/>
    <s v="DAY"/>
    <s v="0"/>
    <s v="0"/>
    <s v=""/>
    <s v=""/>
    <n v="1950"/>
    <n v="253.5"/>
    <n v="2203.5"/>
    <d v="2021-08-09T00:00:00"/>
    <n v="0"/>
    <x v="13"/>
    <d v="2021-08-19T00:00:00"/>
    <n v="159"/>
    <n v="0"/>
    <n v="0"/>
    <s v="Glenda Pevie"/>
    <s v="All Season Access Maintenance"/>
    <m/>
    <s v="VC7556-2019-017"/>
    <s v="929 OF"/>
    <m/>
    <m/>
    <m/>
    <s v="Approved"/>
    <m/>
    <m/>
    <s v="Road work being done from KM 16-KM 18- KM30 and KM38 on Paint Lake 2"/>
    <n v="0"/>
    <s v="F066-F118"/>
    <s v="Paint Lake Road 2"/>
    <n v="0"/>
    <d v="2021-08-13T00:00:00"/>
    <m/>
    <s v="43"/>
    <d v="2021-08-13T00:00:00"/>
    <s v=""/>
    <s v=""/>
    <m/>
    <m/>
    <m/>
    <s v="Will Ouimet"/>
    <s v="10"/>
    <s v="Corbiere and Sons Contracting968920210809-3Light Truck - Pick up- After Jan 1081950"/>
    <s v="Corbiere and Sons Contracting968920210809-3Light Truck - Pick up- After Jan 1081950Inv#142-R01"/>
    <s v=""/>
    <s v="WF10-All Season Maintenance"/>
    <x v="1"/>
  </r>
  <r>
    <x v="1"/>
    <n v="6"/>
    <n v="0"/>
    <n v="9689"/>
    <s v="20210809-3"/>
    <n v="53511012"/>
    <s v="Access"/>
    <n v="0"/>
    <s v="Excavator Hammer - 30 - 50 ton- After Jan 10"/>
    <n v="63.38"/>
    <n v="9"/>
    <s v="HR"/>
    <s v="0"/>
    <s v="0"/>
    <s v=""/>
    <s v=""/>
    <n v="570.41999999999996"/>
    <n v="74.154600000000002"/>
    <n v="644.57459999999992"/>
    <d v="2021-08-09T00:00:00"/>
    <n v="0"/>
    <x v="13"/>
    <d v="2021-08-19T00:00:00"/>
    <n v="159"/>
    <n v="0"/>
    <n v="0"/>
    <s v="Glenda Pevie"/>
    <s v="All Season Access Maintenance"/>
    <m/>
    <s v="VC7556-2019-017"/>
    <s v="929 OF"/>
    <m/>
    <m/>
    <m/>
    <s v="Approved"/>
    <m/>
    <m/>
    <s v="Road work being done from KM 16-KM 18- KM30 and KM38 on Paint Lake 2"/>
    <n v="0"/>
    <s v="F066-F118"/>
    <s v="Paint Lake Road 2"/>
    <n v="0"/>
    <d v="2021-08-13T00:00:00"/>
    <m/>
    <s v="43"/>
    <d v="2021-08-13T00:00:00"/>
    <s v=""/>
    <s v=""/>
    <m/>
    <m/>
    <m/>
    <s v="Will Ouimet"/>
    <s v="10"/>
    <s v="Corbiere and Sons Contracting968920210809-3Excavator Hammer - 30 - 50 ton- After Jan 109570.42"/>
    <s v="Corbiere and Sons Contracting968920210809-3Excavator Hammer - 30 - 50 ton- After Jan 109570.42Inv#142-R01"/>
    <s v=""/>
    <s v="WF10-All Season Maintenance"/>
    <x v="1"/>
  </r>
  <r>
    <x v="1"/>
    <n v="6"/>
    <n v="0"/>
    <n v="9689"/>
    <s v="20210809-3"/>
    <n v="53511012"/>
    <s v="Access"/>
    <n v="0"/>
    <s v="Excavator Thumb - 30 - 50 ton- After Jan 10"/>
    <n v="12.21"/>
    <n v="36"/>
    <s v="HR"/>
    <s v="0"/>
    <s v="0"/>
    <s v=""/>
    <s v=""/>
    <n v="439.56"/>
    <n v="57.142800000000001"/>
    <n v="496.70279999999997"/>
    <d v="2021-08-09T00:00:00"/>
    <n v="0"/>
    <x v="13"/>
    <d v="2021-08-19T00:00:00"/>
    <n v="159"/>
    <n v="0"/>
    <n v="0"/>
    <s v="Glenda Pevie"/>
    <s v="All Season Access Maintenance"/>
    <m/>
    <s v="VC7556-2019-017"/>
    <s v="929 OF"/>
    <m/>
    <m/>
    <m/>
    <s v="Approved"/>
    <m/>
    <m/>
    <s v="Road work being done from KM 16-KM 18- KM30 and KM38 on Paint Lake 2"/>
    <n v="0"/>
    <s v="F066-F118"/>
    <s v="Paint Lake Road 2"/>
    <n v="0"/>
    <d v="2021-08-13T00:00:00"/>
    <m/>
    <s v="43"/>
    <d v="2021-08-13T00:00:00"/>
    <s v=""/>
    <s v=""/>
    <m/>
    <m/>
    <m/>
    <s v="Will Ouimet"/>
    <s v="10"/>
    <s v="Corbiere and Sons Contracting968920210809-3Excavator Thumb - 30 - 50 ton- After Jan 1036439.56"/>
    <s v="Corbiere and Sons Contracting968920210809-3Excavator Thumb - 30 - 50 ton- After Jan 1036439.56Inv#142-R01"/>
    <s v=""/>
    <s v="WF10-All Season Maintenance"/>
    <x v="1"/>
  </r>
  <r>
    <x v="1"/>
    <n v="6"/>
    <n v="0"/>
    <n v="9689"/>
    <s v="20210809-3"/>
    <n v="53511012"/>
    <s v="Access"/>
    <n v="0"/>
    <s v="Excavator - 36 ton- After Jan 10"/>
    <n v="146.96"/>
    <n v="18"/>
    <s v="Dynamic"/>
    <s v="0"/>
    <s v="0"/>
    <s v=""/>
    <s v=""/>
    <n v="2645.28"/>
    <n v="343.88640000000004"/>
    <n v="2989.1664000000001"/>
    <d v="2021-08-09T00:00:00"/>
    <n v="0"/>
    <x v="13"/>
    <d v="2021-08-19T00:00:00"/>
    <n v="159"/>
    <n v="0"/>
    <n v="0"/>
    <s v="Glenda Pevie"/>
    <s v="All Season Access Maintenance"/>
    <m/>
    <s v="VC7556-2019-017"/>
    <s v="929 OF"/>
    <m/>
    <m/>
    <m/>
    <s v="Approved"/>
    <m/>
    <m/>
    <s v="Road work being done from KM 16-KM 18- KM30 and KM38 on Paint Lake 2"/>
    <n v="0"/>
    <s v="F066-F118"/>
    <s v="Paint Lake Road 2"/>
    <n v="0"/>
    <d v="2021-08-13T00:00:00"/>
    <m/>
    <s v="43"/>
    <d v="2021-08-13T00:00:00"/>
    <s v=""/>
    <s v=""/>
    <m/>
    <m/>
    <m/>
    <s v="Will Ouimet"/>
    <s v="10"/>
    <s v="Corbiere and Sons Contracting968920210809-3Excavator - 36 ton- After Jan 10182645.28"/>
    <s v="Corbiere and Sons Contracting968920210809-3Excavator - 36 ton- After Jan 10182645.28Inv#142-R01"/>
    <s v=""/>
    <s v="WF10-All Season Maintenance"/>
    <x v="1"/>
  </r>
  <r>
    <x v="1"/>
    <n v="6"/>
    <n v="0"/>
    <n v="9689"/>
    <s v="20210809-3"/>
    <n v="53511012"/>
    <s v="Access"/>
    <n v="0"/>
    <s v="Excavator - 30 ton- After Jan 10"/>
    <n v="138.44999999999999"/>
    <n v="36"/>
    <s v="Dynamic"/>
    <s v="0"/>
    <s v="0"/>
    <s v=""/>
    <s v=""/>
    <n v="4984.2"/>
    <n v="647.94600000000003"/>
    <n v="5632.1459999999988"/>
    <d v="2021-08-09T00:00:00"/>
    <n v="0"/>
    <x v="13"/>
    <d v="2021-08-19T00:00:00"/>
    <n v="159"/>
    <n v="0"/>
    <n v="0"/>
    <s v="Glenda Pevie"/>
    <s v="All Season Access Maintenance"/>
    <m/>
    <s v="VC7556-2019-017"/>
    <s v="929 OF"/>
    <m/>
    <m/>
    <m/>
    <s v="Approved"/>
    <m/>
    <m/>
    <s v="Road work being done from KM 16-KM 18- KM30 and KM38 on Paint Lake 2"/>
    <n v="0"/>
    <s v="F066-F118"/>
    <s v="Paint Lake Road 2"/>
    <n v="0"/>
    <d v="2021-08-13T00:00:00"/>
    <m/>
    <s v="43"/>
    <d v="2021-08-13T00:00:00"/>
    <s v=""/>
    <s v=""/>
    <m/>
    <m/>
    <m/>
    <s v="Will Ouimet"/>
    <s v="10"/>
    <s v="Corbiere and Sons Contracting968920210809-3Excavator - 30 ton- After Jan 10364984.2"/>
    <s v="Corbiere and Sons Contracting968920210809-3Excavator - 30 ton- After Jan 10364984.2Inv#142-R01"/>
    <s v=""/>
    <s v="WF10-All Season Maintenance"/>
    <x v="1"/>
  </r>
  <r>
    <x v="1"/>
    <n v="6"/>
    <n v="0"/>
    <n v="9688"/>
    <s v="20210808-3"/>
    <n v="53511012"/>
    <s v="Access"/>
    <n v="0"/>
    <s v="Labourer - General - After Jan 10"/>
    <n v="60"/>
    <n v="11"/>
    <s v="HR"/>
    <s v=""/>
    <s v=""/>
    <s v="0"/>
    <s v="0"/>
    <n v="660"/>
    <n v="85.8"/>
    <n v="745.8"/>
    <d v="2021-08-08T00:00:00"/>
    <n v="0"/>
    <x v="13"/>
    <d v="2021-08-19T00:00:00"/>
    <n v="159"/>
    <n v="0"/>
    <n v="0"/>
    <s v="Glenda Pevie"/>
    <s v="All Season Access Maintenance"/>
    <m/>
    <s v="VC7556-2019-017"/>
    <s v="929 OF"/>
    <m/>
    <m/>
    <m/>
    <s v="Approved"/>
    <m/>
    <m/>
    <s v="Road work being done from KM 16-KM 18- KM30 and KM37 on Paint Lake 2"/>
    <n v="0"/>
    <s v="F066-F118"/>
    <s v="Paint Lake Road 2"/>
    <n v="0"/>
    <d v="2021-08-13T00:00:00"/>
    <m/>
    <s v="43"/>
    <d v="2021-08-13T00:00:00"/>
    <s v=""/>
    <s v=""/>
    <m/>
    <m/>
    <m/>
    <s v="Will Ouimet"/>
    <s v="10"/>
    <s v="Corbiere and Sons Contracting968820210808-3Labourer - General - After Jan 1011660"/>
    <s v="Corbiere and Sons Contracting968820210808-3Labourer - General - After Jan 1011660Inv#142-R01"/>
    <s v=""/>
    <s v="WF10-All Season Maintenance"/>
    <x v="1"/>
  </r>
  <r>
    <x v="1"/>
    <n v="6"/>
    <n v="0"/>
    <n v="9688"/>
    <s v="20210808-3"/>
    <n v="53511012"/>
    <s v="Access"/>
    <n v="0"/>
    <s v="Operator - Principle - After Jan 10"/>
    <n v="75"/>
    <n v="110"/>
    <s v="HR"/>
    <s v=""/>
    <s v=""/>
    <s v="0"/>
    <s v="0"/>
    <n v="8250"/>
    <n v="1072.5"/>
    <n v="9322.5"/>
    <d v="2021-08-08T00:00:00"/>
    <n v="0"/>
    <x v="13"/>
    <d v="2021-08-19T00:00:00"/>
    <n v="159"/>
    <n v="0"/>
    <n v="0"/>
    <s v="Glenda Pevie"/>
    <s v="All Season Access Maintenance"/>
    <m/>
    <s v="VC7556-2019-017"/>
    <s v="929 OF"/>
    <m/>
    <m/>
    <m/>
    <s v="Approved"/>
    <m/>
    <m/>
    <s v="Road work being done from KM 16-KM 18- KM30 and KM37 on Paint Lake 2"/>
    <n v="0"/>
    <s v="F066-F118"/>
    <s v="Paint Lake Road 2"/>
    <n v="0"/>
    <d v="2021-08-13T00:00:00"/>
    <m/>
    <s v="43"/>
    <d v="2021-08-13T00:00:00"/>
    <s v=""/>
    <s v=""/>
    <m/>
    <m/>
    <m/>
    <s v="Will Ouimet"/>
    <s v="10"/>
    <s v="Corbiere and Sons Contracting968820210808-3Operator - Principle - After Jan 101108250"/>
    <s v="Corbiere and Sons Contracting968820210808-3Operator - Principle - After Jan 101108250Inv#142-R01"/>
    <s v=""/>
    <s v="WF10-All Season Maintenance"/>
    <x v="1"/>
  </r>
  <r>
    <x v="1"/>
    <n v="6"/>
    <n v="0"/>
    <n v="9688"/>
    <s v="20210808-3"/>
    <n v="53511012"/>
    <s v="Access"/>
    <n v="0"/>
    <s v="L.O.A."/>
    <n v="210"/>
    <n v="12"/>
    <s v="DAY"/>
    <s v=""/>
    <s v=""/>
    <s v="0"/>
    <s v="0"/>
    <n v="2520"/>
    <n v="327.60000000000002"/>
    <n v="2847.6"/>
    <d v="2021-08-08T00:00:00"/>
    <n v="0"/>
    <x v="13"/>
    <d v="2021-08-19T00:00:00"/>
    <n v="159"/>
    <n v="0"/>
    <n v="0"/>
    <s v="Glenda Pevie"/>
    <s v="All Season Access Maintenance"/>
    <m/>
    <s v="VC7556-2019-017"/>
    <s v="929 OF"/>
    <m/>
    <m/>
    <m/>
    <s v="Approved"/>
    <m/>
    <m/>
    <s v="Road work being done from KM 16-KM 18- KM30 and KM37 on Paint Lake 2"/>
    <n v="0"/>
    <s v="F066-F118"/>
    <s v="Paint Lake Road 2"/>
    <n v="0"/>
    <d v="2021-08-13T00:00:00"/>
    <m/>
    <s v="43"/>
    <d v="2021-08-13T00:00:00"/>
    <s v=""/>
    <s v=""/>
    <m/>
    <m/>
    <m/>
    <s v="Will Ouimet"/>
    <s v="10"/>
    <s v="Corbiere and Sons Contracting968820210808-3L.O.A.122520"/>
    <s v="Corbiere and Sons Contracting968820210808-3L.O.A.122520Inv#142-R01"/>
    <s v=""/>
    <s v="WF10-All Season Maintenance"/>
    <x v="1"/>
  </r>
  <r>
    <x v="1"/>
    <n v="6"/>
    <n v="0"/>
    <n v="9688"/>
    <s v="20210808-3"/>
    <n v="53511012"/>
    <s v="Access"/>
    <n v="0"/>
    <s v="Foreman"/>
    <n v="95"/>
    <n v="12"/>
    <s v="HR"/>
    <s v=""/>
    <s v=""/>
    <s v="0"/>
    <s v="0"/>
    <n v="1140"/>
    <n v="148.20000000000002"/>
    <n v="1288.1999999999998"/>
    <d v="2021-08-08T00:00:00"/>
    <n v="0"/>
    <x v="13"/>
    <d v="2021-08-19T00:00:00"/>
    <n v="159"/>
    <n v="0"/>
    <n v="0"/>
    <s v="Glenda Pevie"/>
    <s v="All Season Access Maintenance"/>
    <m/>
    <s v="VC7556-2019-017"/>
    <s v="929 OF"/>
    <m/>
    <m/>
    <m/>
    <s v="Approved"/>
    <m/>
    <m/>
    <s v="Road work being done from KM 16-KM 18- KM30 and KM37 on Paint Lake 2"/>
    <n v="0"/>
    <s v="F066-F118"/>
    <s v="Paint Lake Road 2"/>
    <n v="0"/>
    <d v="2021-08-13T00:00:00"/>
    <m/>
    <s v="43"/>
    <d v="2021-08-13T00:00:00"/>
    <s v=""/>
    <s v=""/>
    <m/>
    <m/>
    <m/>
    <s v="Will Ouimet"/>
    <s v="10"/>
    <s v="Corbiere and Sons Contracting968820210808-3Foreman121140"/>
    <s v="Corbiere and Sons Contracting968820210808-3Foreman121140Inv#142-R01"/>
    <s v=""/>
    <s v="WF10-All Season Maintenance"/>
    <x v="1"/>
  </r>
  <r>
    <x v="1"/>
    <n v="6"/>
    <n v="0"/>
    <n v="9688"/>
    <s v="20210808-3"/>
    <n v="53511012"/>
    <s v="Access"/>
    <n v="0"/>
    <s v="Rock Truck - 30 Ton- After Jan 10"/>
    <n v="138.05000000000001"/>
    <n v="36"/>
    <s v="Dynamic"/>
    <s v="0"/>
    <s v="0"/>
    <s v=""/>
    <s v=""/>
    <n v="4969.8"/>
    <n v="646.07400000000007"/>
    <n v="5615.8739999999998"/>
    <d v="2021-08-08T00:00:00"/>
    <n v="0"/>
    <x v="13"/>
    <d v="2021-08-19T00:00:00"/>
    <n v="159"/>
    <n v="0"/>
    <n v="0"/>
    <s v="Glenda Pevie"/>
    <s v="All Season Access Maintenance"/>
    <m/>
    <s v="VC7556-2019-017"/>
    <s v="929 OF"/>
    <m/>
    <m/>
    <m/>
    <s v="Approved"/>
    <m/>
    <m/>
    <s v="Road work being done from KM 16-KM 18- KM30 and KM37 on Paint Lake 2"/>
    <n v="0"/>
    <s v="F066-F118"/>
    <s v="Paint Lake Road 2"/>
    <n v="0"/>
    <d v="2021-08-13T00:00:00"/>
    <m/>
    <s v="43"/>
    <d v="2021-08-13T00:00:00"/>
    <s v=""/>
    <s v=""/>
    <m/>
    <m/>
    <m/>
    <s v="Will Ouimet"/>
    <s v="10"/>
    <s v="Corbiere and Sons Contracting968820210808-3Rock Truck - 30 Ton- After Jan 10364969.8"/>
    <s v="Corbiere and Sons Contracting968820210808-3Rock Truck - 30 Ton- After Jan 10364969.8Inv#142-R01"/>
    <s v=""/>
    <s v="WF10-All Season Maintenance"/>
    <x v="1"/>
  </r>
  <r>
    <x v="1"/>
    <n v="6"/>
    <n v="0"/>
    <n v="9688"/>
    <s v="20210808-3"/>
    <n v="53511012"/>
    <s v="Access"/>
    <n v="0"/>
    <s v="Marooka- After Jan 10"/>
    <n v="144.6"/>
    <n v="5"/>
    <s v="Dynamic"/>
    <s v="0"/>
    <s v="0"/>
    <s v=""/>
    <s v=""/>
    <n v="723"/>
    <n v="93.990000000000009"/>
    <n v="816.9899999999999"/>
    <d v="2021-08-08T00:00:00"/>
    <n v="0"/>
    <x v="13"/>
    <d v="2021-08-19T00:00:00"/>
    <n v="159"/>
    <n v="0"/>
    <n v="0"/>
    <s v="Glenda Pevie"/>
    <s v="All Season Access Maintenance"/>
    <m/>
    <s v="VC7556-2019-017"/>
    <s v="929 OF"/>
    <m/>
    <m/>
    <m/>
    <s v="Approved"/>
    <m/>
    <m/>
    <s v="Road work being done from KM 16-KM 18- KM30 and KM37 on Paint Lake 2"/>
    <n v="0"/>
    <s v="F066-F118"/>
    <s v="Paint Lake Road 2"/>
    <n v="0"/>
    <d v="2021-08-13T00:00:00"/>
    <m/>
    <s v="43"/>
    <d v="2021-08-13T00:00:00"/>
    <s v=""/>
    <s v=""/>
    <m/>
    <m/>
    <m/>
    <s v="Will Ouimet"/>
    <s v="10"/>
    <s v="Corbiere and Sons Contracting968820210808-3Marooka- After Jan 105723"/>
    <s v="Corbiere and Sons Contracting968820210808-3Marooka- After Jan 105723Inv#142-R01"/>
    <s v=""/>
    <s v="WF10-All Season Maintenance"/>
    <x v="1"/>
  </r>
  <r>
    <x v="1"/>
    <n v="6"/>
    <n v="0"/>
    <n v="9688"/>
    <s v="20210808-3"/>
    <n v="53511012"/>
    <s v="Access"/>
    <n v="0"/>
    <s v="Light Truck - Pick up- After Jan 10"/>
    <n v="243.75"/>
    <n v="8"/>
    <s v="DAY"/>
    <s v="0"/>
    <s v="0"/>
    <s v=""/>
    <s v=""/>
    <n v="1950"/>
    <n v="253.5"/>
    <n v="2203.5"/>
    <d v="2021-08-08T00:00:00"/>
    <n v="0"/>
    <x v="13"/>
    <d v="2021-08-19T00:00:00"/>
    <n v="159"/>
    <n v="0"/>
    <n v="0"/>
    <s v="Glenda Pevie"/>
    <s v="All Season Access Maintenance"/>
    <m/>
    <s v="VC7556-2019-017"/>
    <s v="929 OF"/>
    <m/>
    <m/>
    <m/>
    <s v="Approved"/>
    <m/>
    <m/>
    <s v="Road work being done from KM 16-KM 18- KM30 and KM37 on Paint Lake 2"/>
    <n v="0"/>
    <s v="F066-F118"/>
    <s v="Paint Lake Road 2"/>
    <n v="0"/>
    <d v="2021-08-13T00:00:00"/>
    <m/>
    <s v="43"/>
    <d v="2021-08-13T00:00:00"/>
    <s v=""/>
    <s v=""/>
    <m/>
    <m/>
    <m/>
    <s v="Will Ouimet"/>
    <s v="10"/>
    <s v="Corbiere and Sons Contracting968820210808-3Light Truck - Pick up- After Jan 1081950"/>
    <s v="Corbiere and Sons Contracting968820210808-3Light Truck - Pick up- After Jan 1081950Inv#142-R01"/>
    <s v=""/>
    <s v="WF10-All Season Maintenance"/>
    <x v="1"/>
  </r>
  <r>
    <x v="1"/>
    <n v="6"/>
    <n v="0"/>
    <n v="9688"/>
    <s v="20210808-3"/>
    <n v="53511012"/>
    <s v="Access"/>
    <n v="0"/>
    <s v="Excavator Hammer - 30 - 50 ton- After Jan 10"/>
    <n v="63.38"/>
    <n v="9"/>
    <s v="HR"/>
    <s v="0"/>
    <s v="0"/>
    <s v=""/>
    <s v=""/>
    <n v="570.41999999999996"/>
    <n v="74.154600000000002"/>
    <n v="644.57459999999992"/>
    <d v="2021-08-08T00:00:00"/>
    <n v="0"/>
    <x v="13"/>
    <d v="2021-08-19T00:00:00"/>
    <n v="159"/>
    <n v="0"/>
    <n v="0"/>
    <s v="Glenda Pevie"/>
    <s v="All Season Access Maintenance"/>
    <m/>
    <s v="VC7556-2019-017"/>
    <s v="929 OF"/>
    <m/>
    <m/>
    <m/>
    <s v="Approved"/>
    <m/>
    <m/>
    <s v="Road work being done from KM 16-KM 18- KM30 and KM37 on Paint Lake 2"/>
    <n v="0"/>
    <s v="F066-F118"/>
    <s v="Paint Lake Road 2"/>
    <n v="0"/>
    <d v="2021-08-13T00:00:00"/>
    <m/>
    <s v="43"/>
    <d v="2021-08-13T00:00:00"/>
    <s v=""/>
    <s v=""/>
    <m/>
    <m/>
    <m/>
    <s v="Will Ouimet"/>
    <s v="10"/>
    <s v="Corbiere and Sons Contracting968820210808-3Excavator Hammer - 30 - 50 ton- After Jan 109570.42"/>
    <s v="Corbiere and Sons Contracting968820210808-3Excavator Hammer - 30 - 50 ton- After Jan 109570.42Inv#142-R01"/>
    <s v=""/>
    <s v="WF10-All Season Maintenance"/>
    <x v="1"/>
  </r>
  <r>
    <x v="1"/>
    <n v="6"/>
    <n v="0"/>
    <n v="9688"/>
    <s v="20210808-3"/>
    <n v="53511012"/>
    <s v="Access"/>
    <n v="0"/>
    <s v="Excavator Thumb - 30 - 50 ton- After Jan 10"/>
    <n v="12.21"/>
    <n v="36"/>
    <s v="HR"/>
    <s v="0"/>
    <s v="0"/>
    <s v=""/>
    <s v=""/>
    <n v="439.56"/>
    <n v="57.142800000000001"/>
    <n v="496.70279999999997"/>
    <d v="2021-08-08T00:00:00"/>
    <n v="0"/>
    <x v="13"/>
    <d v="2021-08-19T00:00:00"/>
    <n v="159"/>
    <n v="0"/>
    <n v="0"/>
    <s v="Glenda Pevie"/>
    <s v="All Season Access Maintenance"/>
    <m/>
    <s v="VC7556-2019-017"/>
    <s v="929 OF"/>
    <m/>
    <m/>
    <m/>
    <s v="Approved"/>
    <m/>
    <m/>
    <s v="Road work being done from KM 16-KM 18- KM30 and KM37 on Paint Lake 2"/>
    <n v="0"/>
    <s v="F066-F118"/>
    <s v="Paint Lake Road 2"/>
    <n v="0"/>
    <d v="2021-08-13T00:00:00"/>
    <m/>
    <s v="43"/>
    <d v="2021-08-13T00:00:00"/>
    <s v=""/>
    <s v=""/>
    <m/>
    <m/>
    <m/>
    <s v="Will Ouimet"/>
    <s v="10"/>
    <s v="Corbiere and Sons Contracting968820210808-3Excavator Thumb - 30 - 50 ton- After Jan 1036439.56"/>
    <s v="Corbiere and Sons Contracting968820210808-3Excavator Thumb - 30 - 50 ton- After Jan 1036439.56Inv#142-R01"/>
    <s v=""/>
    <s v="WF10-All Season Maintenance"/>
    <x v="1"/>
  </r>
  <r>
    <x v="1"/>
    <n v="6"/>
    <n v="0"/>
    <n v="9688"/>
    <s v="20210808-3"/>
    <n v="53511012"/>
    <s v="Access"/>
    <n v="0"/>
    <s v="Excavator - 36 ton- After Jan 10"/>
    <n v="146.96"/>
    <n v="18"/>
    <s v="Dynamic"/>
    <s v="0"/>
    <s v="0"/>
    <s v=""/>
    <s v=""/>
    <n v="2645.28"/>
    <n v="343.88640000000004"/>
    <n v="2989.1664000000001"/>
    <d v="2021-08-08T00:00:00"/>
    <n v="0"/>
    <x v="13"/>
    <d v="2021-08-19T00:00:00"/>
    <n v="159"/>
    <n v="0"/>
    <n v="0"/>
    <s v="Glenda Pevie"/>
    <s v="All Season Access Maintenance"/>
    <m/>
    <s v="VC7556-2019-017"/>
    <s v="929 OF"/>
    <m/>
    <m/>
    <m/>
    <s v="Approved"/>
    <m/>
    <m/>
    <s v="Road work being done from KM 16-KM 18- KM30 and KM37 on Paint Lake 2"/>
    <n v="0"/>
    <s v="F066-F118"/>
    <s v="Paint Lake Road 2"/>
    <n v="0"/>
    <d v="2021-08-13T00:00:00"/>
    <m/>
    <s v="43"/>
    <d v="2021-08-13T00:00:00"/>
    <s v=""/>
    <s v=""/>
    <m/>
    <m/>
    <m/>
    <s v="Will Ouimet"/>
    <s v="10"/>
    <s v="Corbiere and Sons Contracting968820210808-3Excavator - 36 ton- After Jan 10182645.28"/>
    <s v="Corbiere and Sons Contracting968820210808-3Excavator - 36 ton- After Jan 10182645.28Inv#142-R01"/>
    <s v=""/>
    <s v="WF10-All Season Maintenance"/>
    <x v="1"/>
  </r>
  <r>
    <x v="1"/>
    <n v="6"/>
    <n v="0"/>
    <n v="9688"/>
    <s v="20210808-3"/>
    <n v="53511012"/>
    <s v="Access"/>
    <n v="0"/>
    <s v="Excavator - 30 ton- After Jan 10"/>
    <n v="138.44999999999999"/>
    <n v="36"/>
    <s v="Dynamic"/>
    <s v="0"/>
    <s v="0"/>
    <s v=""/>
    <s v=""/>
    <n v="4984.2"/>
    <n v="647.94600000000003"/>
    <n v="5632.1459999999988"/>
    <d v="2021-08-08T00:00:00"/>
    <n v="0"/>
    <x v="13"/>
    <d v="2021-08-19T00:00:00"/>
    <n v="159"/>
    <n v="0"/>
    <n v="0"/>
    <s v="Glenda Pevie"/>
    <s v="All Season Access Maintenance"/>
    <m/>
    <s v="VC7556-2019-017"/>
    <s v="929 OF"/>
    <m/>
    <m/>
    <m/>
    <s v="Approved"/>
    <m/>
    <m/>
    <s v="Road work being done from KM 16-KM 18- KM30 and KM37 on Paint Lake 2"/>
    <n v="0"/>
    <s v="F066-F118"/>
    <s v="Paint Lake Road 2"/>
    <n v="0"/>
    <d v="2021-08-13T00:00:00"/>
    <m/>
    <s v="43"/>
    <d v="2021-08-13T00:00:00"/>
    <s v=""/>
    <s v=""/>
    <m/>
    <m/>
    <m/>
    <s v="Will Ouimet"/>
    <s v="10"/>
    <s v="Corbiere and Sons Contracting968820210808-3Excavator - 30 ton- After Jan 10364984.2"/>
    <s v="Corbiere and Sons Contracting968820210808-3Excavator - 30 ton- After Jan 10364984.2Inv#142-R01"/>
    <s v=""/>
    <s v="WF10-All Season Maintenance"/>
    <x v="1"/>
  </r>
  <r>
    <x v="1"/>
    <n v="6"/>
    <n v="0"/>
    <n v="9687"/>
    <s v="20210807-3"/>
    <n v="53511012"/>
    <s v="Access"/>
    <n v="0"/>
    <s v="Labourer - General - After Jan 10"/>
    <n v="60"/>
    <n v="11"/>
    <s v="HR"/>
    <s v=""/>
    <s v=""/>
    <s v="0"/>
    <s v="0"/>
    <n v="660"/>
    <n v="85.8"/>
    <n v="745.8"/>
    <d v="2021-08-07T00:00:00"/>
    <n v="0"/>
    <x v="13"/>
    <d v="2021-08-19T00:00:00"/>
    <n v="159"/>
    <n v="0"/>
    <n v="0"/>
    <s v="Glenda Pevie"/>
    <s v="All Season Access Maintenance"/>
    <m/>
    <s v="VC7556-2019-017"/>
    <s v="929 OF"/>
    <m/>
    <m/>
    <m/>
    <s v="Approved"/>
    <m/>
    <m/>
    <s v="Road work being done from KM 16-KM 18- KM30 and KM37 on Paint Lake 2"/>
    <n v="0"/>
    <s v="F066-F118"/>
    <s v="WF 10 Paint Lake Road 2"/>
    <n v="0"/>
    <d v="2021-08-13T00:00:00"/>
    <m/>
    <s v="43"/>
    <d v="2021-08-13T00:00:00"/>
    <s v=""/>
    <s v=""/>
    <m/>
    <m/>
    <m/>
    <s v="Will Ouimet"/>
    <s v="10"/>
    <s v="Corbiere and Sons Contracting968720210807-3Labourer - General - After Jan 1011660"/>
    <s v="Corbiere and Sons Contracting968720210807-3Labourer - General - After Jan 1011660Inv#142-R01"/>
    <s v=""/>
    <s v="WF10-All Season Maintenance"/>
    <x v="1"/>
  </r>
  <r>
    <x v="1"/>
    <n v="6"/>
    <n v="0"/>
    <n v="9687"/>
    <s v="20210807-3"/>
    <n v="53511012"/>
    <s v="Access"/>
    <n v="0"/>
    <s v="Operator - Principle - After Jan 10"/>
    <n v="75"/>
    <n v="121"/>
    <s v="HR"/>
    <s v=""/>
    <s v=""/>
    <s v="0"/>
    <s v="0"/>
    <n v="9075"/>
    <n v="1179.75"/>
    <n v="10254.749999999998"/>
    <d v="2021-08-07T00:00:00"/>
    <n v="0"/>
    <x v="13"/>
    <d v="2021-08-19T00:00:00"/>
    <n v="159"/>
    <n v="0"/>
    <n v="0"/>
    <s v="Glenda Pevie"/>
    <s v="All Season Access Maintenance"/>
    <m/>
    <s v="VC7556-2019-017"/>
    <s v="929 OF"/>
    <m/>
    <m/>
    <m/>
    <s v="Approved"/>
    <m/>
    <m/>
    <s v="Road work being done from KM 16-KM 18- KM30 and KM37 on Paint Lake 2"/>
    <n v="0"/>
    <s v="F066-F118"/>
    <s v="WF 10 Paint Lake Road 2"/>
    <n v="0"/>
    <d v="2021-08-13T00:00:00"/>
    <m/>
    <s v="43"/>
    <d v="2021-08-13T00:00:00"/>
    <s v=""/>
    <s v=""/>
    <m/>
    <m/>
    <m/>
    <s v="Will Ouimet"/>
    <s v="10"/>
    <s v="Corbiere and Sons Contracting968720210807-3Operator - Principle - After Jan 101219075"/>
    <s v="Corbiere and Sons Contracting968720210807-3Operator - Principle - After Jan 101219075Inv#142-R01"/>
    <s v=""/>
    <s v="WF10-All Season Maintenance"/>
    <x v="1"/>
  </r>
  <r>
    <x v="1"/>
    <n v="6"/>
    <n v="0"/>
    <n v="9687"/>
    <s v="20210807-3"/>
    <n v="53511012"/>
    <s v="Access"/>
    <n v="0"/>
    <s v="L.O.A."/>
    <n v="210"/>
    <n v="13"/>
    <s v="DAY"/>
    <s v=""/>
    <s v=""/>
    <s v="0"/>
    <s v="0"/>
    <n v="2730"/>
    <n v="354.90000000000003"/>
    <n v="3084.8999999999996"/>
    <d v="2021-08-07T00:00:00"/>
    <n v="0"/>
    <x v="13"/>
    <d v="2021-08-19T00:00:00"/>
    <n v="159"/>
    <n v="0"/>
    <n v="0"/>
    <s v="Glenda Pevie"/>
    <s v="All Season Access Maintenance"/>
    <m/>
    <s v="VC7556-2019-017"/>
    <s v="929 OF"/>
    <m/>
    <m/>
    <m/>
    <s v="Approved"/>
    <m/>
    <m/>
    <s v="Road work being done from KM 16-KM 18- KM30 and KM37 on Paint Lake 2"/>
    <n v="0"/>
    <s v="F066-F118"/>
    <s v="WF 10 Paint Lake Road 2"/>
    <n v="0"/>
    <d v="2021-08-13T00:00:00"/>
    <m/>
    <s v="43"/>
    <d v="2021-08-13T00:00:00"/>
    <s v=""/>
    <s v=""/>
    <m/>
    <m/>
    <m/>
    <s v="Will Ouimet"/>
    <s v="10"/>
    <s v="Corbiere and Sons Contracting968720210807-3L.O.A.132730"/>
    <s v="Corbiere and Sons Contracting968720210807-3L.O.A.132730Inv#142-R01"/>
    <s v=""/>
    <s v="WF10-All Season Maintenance"/>
    <x v="1"/>
  </r>
  <r>
    <x v="1"/>
    <n v="6"/>
    <n v="0"/>
    <n v="9687"/>
    <s v="20210807-3"/>
    <n v="53511012"/>
    <s v="Access"/>
    <n v="0"/>
    <s v="Foreman"/>
    <n v="95"/>
    <n v="12"/>
    <s v="HR"/>
    <s v=""/>
    <s v=""/>
    <s v="0"/>
    <s v="0"/>
    <n v="1140"/>
    <n v="148.20000000000002"/>
    <n v="1288.1999999999998"/>
    <d v="2021-08-07T00:00:00"/>
    <n v="0"/>
    <x v="13"/>
    <d v="2021-08-19T00:00:00"/>
    <n v="159"/>
    <n v="0"/>
    <n v="0"/>
    <s v="Glenda Pevie"/>
    <s v="All Season Access Maintenance"/>
    <m/>
    <s v="VC7556-2019-017"/>
    <s v="929 OF"/>
    <m/>
    <m/>
    <m/>
    <s v="Approved"/>
    <m/>
    <m/>
    <s v="Road work being done from KM 16-KM 18- KM30 and KM37 on Paint Lake 2"/>
    <n v="0"/>
    <s v="F066-F118"/>
    <s v="WF 10 Paint Lake Road 2"/>
    <n v="0"/>
    <d v="2021-08-13T00:00:00"/>
    <m/>
    <s v="43"/>
    <d v="2021-08-13T00:00:00"/>
    <s v=""/>
    <s v=""/>
    <m/>
    <m/>
    <m/>
    <s v="Will Ouimet"/>
    <s v="10"/>
    <s v="Corbiere and Sons Contracting968720210807-3Foreman121140"/>
    <s v="Corbiere and Sons Contracting968720210807-3Foreman121140Inv#142-R01"/>
    <s v=""/>
    <s v="WF10-All Season Maintenance"/>
    <x v="1"/>
  </r>
  <r>
    <x v="1"/>
    <n v="6"/>
    <n v="0"/>
    <n v="9687"/>
    <s v="20210807-3"/>
    <n v="53511012"/>
    <s v="Access"/>
    <n v="0"/>
    <s v="Rock Truck - 30 Ton- After Jan 10"/>
    <n v="138.05000000000001"/>
    <n v="36"/>
    <s v="Dynamic"/>
    <s v="0"/>
    <s v="0"/>
    <s v=""/>
    <s v=""/>
    <n v="4969.8"/>
    <n v="646.07400000000007"/>
    <n v="5615.8739999999998"/>
    <d v="2021-08-07T00:00:00"/>
    <n v="0"/>
    <x v="13"/>
    <d v="2021-08-19T00:00:00"/>
    <n v="159"/>
    <n v="0"/>
    <n v="0"/>
    <s v="Glenda Pevie"/>
    <s v="All Season Access Maintenance"/>
    <m/>
    <s v="VC7556-2019-017"/>
    <s v="929 OF"/>
    <m/>
    <m/>
    <m/>
    <s v="Approved"/>
    <m/>
    <m/>
    <s v="Road work being done from KM 16-KM 18- KM30 and KM37 on Paint Lake 2"/>
    <n v="0"/>
    <s v="F066-F118"/>
    <s v="WF 10 Paint Lake Road 2"/>
    <n v="0"/>
    <d v="2021-08-13T00:00:00"/>
    <m/>
    <s v="43"/>
    <d v="2021-08-13T00:00:00"/>
    <s v=""/>
    <s v=""/>
    <m/>
    <m/>
    <m/>
    <s v="Will Ouimet"/>
    <s v="10"/>
    <s v="Corbiere and Sons Contracting968720210807-3Rock Truck - 30 Ton- After Jan 10364969.8"/>
    <s v="Corbiere and Sons Contracting968720210807-3Rock Truck - 30 Ton- After Jan 10364969.8Inv#142-R01"/>
    <s v=""/>
    <s v="WF10-All Season Maintenance"/>
    <x v="1"/>
  </r>
  <r>
    <x v="1"/>
    <n v="6"/>
    <n v="0"/>
    <n v="9687"/>
    <s v="20210807-3"/>
    <n v="53511012"/>
    <s v="Access"/>
    <n v="0"/>
    <s v="Marooka- After Jan 10"/>
    <n v="144.6"/>
    <n v="5"/>
    <s v="Dynamic"/>
    <s v="0"/>
    <s v="0"/>
    <s v=""/>
    <s v=""/>
    <n v="723"/>
    <n v="93.990000000000009"/>
    <n v="816.9899999999999"/>
    <d v="2021-08-07T00:00:00"/>
    <n v="0"/>
    <x v="13"/>
    <d v="2021-08-19T00:00:00"/>
    <n v="159"/>
    <n v="0"/>
    <n v="0"/>
    <s v="Glenda Pevie"/>
    <s v="All Season Access Maintenance"/>
    <m/>
    <s v="VC7556-2019-017"/>
    <s v="929 OF"/>
    <m/>
    <m/>
    <m/>
    <s v="Approved"/>
    <m/>
    <m/>
    <s v="Road work being done from KM 16-KM 18- KM30 and KM37 on Paint Lake 2"/>
    <n v="0"/>
    <s v="F066-F118"/>
    <s v="WF 10 Paint Lake Road 2"/>
    <n v="0"/>
    <d v="2021-08-13T00:00:00"/>
    <m/>
    <s v="43"/>
    <d v="2021-08-13T00:00:00"/>
    <s v=""/>
    <s v=""/>
    <m/>
    <m/>
    <m/>
    <s v="Will Ouimet"/>
    <s v="10"/>
    <s v="Corbiere and Sons Contracting968720210807-3Marooka- After Jan 105723"/>
    <s v="Corbiere and Sons Contracting968720210807-3Marooka- After Jan 105723Inv#142-R01"/>
    <s v=""/>
    <s v="WF10-All Season Maintenance"/>
    <x v="1"/>
  </r>
  <r>
    <x v="1"/>
    <n v="6"/>
    <n v="0"/>
    <n v="9687"/>
    <s v="20210807-3"/>
    <n v="53511012"/>
    <s v="Access"/>
    <n v="0"/>
    <s v="Light Truck - Pick up- After Jan 10"/>
    <n v="243.75"/>
    <n v="8"/>
    <s v="DAY"/>
    <s v="0"/>
    <s v="0"/>
    <s v=""/>
    <s v=""/>
    <n v="1950"/>
    <n v="253.5"/>
    <n v="2203.5"/>
    <d v="2021-08-07T00:00:00"/>
    <n v="0"/>
    <x v="13"/>
    <d v="2021-08-19T00:00:00"/>
    <n v="159"/>
    <n v="0"/>
    <n v="0"/>
    <s v="Glenda Pevie"/>
    <s v="All Season Access Maintenance"/>
    <m/>
    <s v="VC7556-2019-017"/>
    <s v="929 OF"/>
    <m/>
    <m/>
    <m/>
    <s v="Approved"/>
    <m/>
    <m/>
    <s v="Road work being done from KM 16-KM 18- KM30 and KM37 on Paint Lake 2"/>
    <n v="0"/>
    <s v="F066-F118"/>
    <s v="WF 10 Paint Lake Road 2"/>
    <n v="0"/>
    <d v="2021-08-13T00:00:00"/>
    <m/>
    <s v="43"/>
    <d v="2021-08-13T00:00:00"/>
    <s v=""/>
    <s v=""/>
    <m/>
    <m/>
    <m/>
    <s v="Will Ouimet"/>
    <s v="10"/>
    <s v="Corbiere and Sons Contracting968720210807-3Light Truck - Pick up- After Jan 1081950"/>
    <s v="Corbiere and Sons Contracting968720210807-3Light Truck - Pick up- After Jan 1081950Inv#142-R01"/>
    <s v=""/>
    <s v="WF10-All Season Maintenance"/>
    <x v="1"/>
  </r>
  <r>
    <x v="1"/>
    <n v="6"/>
    <n v="0"/>
    <n v="9687"/>
    <s v="20210807-3"/>
    <n v="53511012"/>
    <s v="Access"/>
    <n v="0"/>
    <s v="Excavator Hammer - 30 - 50 ton- After Jan 10"/>
    <n v="63.38"/>
    <n v="9"/>
    <s v="HR"/>
    <s v="0"/>
    <s v="0"/>
    <s v=""/>
    <s v=""/>
    <n v="570.41999999999996"/>
    <n v="74.154600000000002"/>
    <n v="644.57459999999992"/>
    <d v="2021-08-07T00:00:00"/>
    <n v="0"/>
    <x v="13"/>
    <d v="2021-08-19T00:00:00"/>
    <n v="159"/>
    <n v="0"/>
    <n v="0"/>
    <s v="Glenda Pevie"/>
    <s v="All Season Access Maintenance"/>
    <m/>
    <s v="VC7556-2019-017"/>
    <s v="929 OF"/>
    <m/>
    <m/>
    <m/>
    <s v="Approved"/>
    <m/>
    <m/>
    <s v="Road work being done from KM 16-KM 18- KM30 and KM37 on Paint Lake 2"/>
    <n v="0"/>
    <s v="F066-F118"/>
    <s v="WF 10 Paint Lake Road 2"/>
    <n v="0"/>
    <d v="2021-08-13T00:00:00"/>
    <m/>
    <s v="43"/>
    <d v="2021-08-13T00:00:00"/>
    <s v=""/>
    <s v=""/>
    <m/>
    <m/>
    <m/>
    <s v="Will Ouimet"/>
    <s v="10"/>
    <s v="Corbiere and Sons Contracting968720210807-3Excavator Hammer - 30 - 50 ton- After Jan 109570.42"/>
    <s v="Corbiere and Sons Contracting968720210807-3Excavator Hammer - 30 - 50 ton- After Jan 109570.42Inv#142-R01"/>
    <s v=""/>
    <s v="WF10-All Season Maintenance"/>
    <x v="1"/>
  </r>
  <r>
    <x v="1"/>
    <n v="6"/>
    <n v="0"/>
    <n v="9687"/>
    <s v="20210807-3"/>
    <n v="53511012"/>
    <s v="Access"/>
    <n v="0"/>
    <s v="Excavator Thumb - 30 - 50 ton- After Jan 10"/>
    <n v="12.21"/>
    <n v="34"/>
    <s v="HR"/>
    <s v="0"/>
    <s v="0"/>
    <s v=""/>
    <s v=""/>
    <n v="415.14"/>
    <n v="53.968200000000003"/>
    <n v="469.10819999999995"/>
    <d v="2021-08-07T00:00:00"/>
    <n v="0"/>
    <x v="13"/>
    <d v="2021-08-19T00:00:00"/>
    <n v="159"/>
    <n v="0"/>
    <n v="0"/>
    <s v="Glenda Pevie"/>
    <s v="All Season Access Maintenance"/>
    <m/>
    <s v="VC7556-2019-017"/>
    <s v="929 OF"/>
    <m/>
    <m/>
    <m/>
    <s v="Approved"/>
    <m/>
    <m/>
    <s v="Road work being done from KM 16-KM 18- KM30 and KM37 on Paint Lake 2"/>
    <n v="0"/>
    <s v="F066-F118"/>
    <s v="WF 10 Paint Lake Road 2"/>
    <n v="0"/>
    <d v="2021-08-13T00:00:00"/>
    <m/>
    <s v="43"/>
    <d v="2021-08-13T00:00:00"/>
    <s v=""/>
    <s v=""/>
    <m/>
    <m/>
    <m/>
    <s v="Will Ouimet"/>
    <s v="10"/>
    <s v="Corbiere and Sons Contracting968720210807-3Excavator Thumb - 30 - 50 ton- After Jan 1034415.14"/>
    <s v="Corbiere and Sons Contracting968720210807-3Excavator Thumb - 30 - 50 ton- After Jan 1034415.14Inv#142-R01"/>
    <s v=""/>
    <s v="WF10-All Season Maintenance"/>
    <x v="1"/>
  </r>
  <r>
    <x v="1"/>
    <n v="6"/>
    <n v="0"/>
    <n v="9687"/>
    <s v="20210807-3"/>
    <n v="53511012"/>
    <s v="Access"/>
    <n v="0"/>
    <s v="Excavator - 36 ton- After Jan 10"/>
    <n v="146.96"/>
    <n v="18"/>
    <s v="Dynamic"/>
    <s v="0"/>
    <s v="0"/>
    <s v=""/>
    <s v=""/>
    <n v="2645.28"/>
    <n v="343.88640000000004"/>
    <n v="2989.1664000000001"/>
    <d v="2021-08-07T00:00:00"/>
    <n v="0"/>
    <x v="13"/>
    <d v="2021-08-19T00:00:00"/>
    <n v="159"/>
    <n v="0"/>
    <n v="0"/>
    <s v="Glenda Pevie"/>
    <s v="All Season Access Maintenance"/>
    <m/>
    <s v="VC7556-2019-017"/>
    <s v="929 OF"/>
    <m/>
    <m/>
    <m/>
    <s v="Approved"/>
    <m/>
    <m/>
    <s v="Road work being done from KM 16-KM 18- KM30 and KM37 on Paint Lake 2"/>
    <n v="0"/>
    <s v="F066-F118"/>
    <s v="WF 10 Paint Lake Road 2"/>
    <n v="0"/>
    <d v="2021-08-13T00:00:00"/>
    <m/>
    <s v="43"/>
    <d v="2021-08-13T00:00:00"/>
    <s v=""/>
    <s v=""/>
    <m/>
    <m/>
    <m/>
    <s v="Will Ouimet"/>
    <s v="10"/>
    <s v="Corbiere and Sons Contracting968720210807-3Excavator - 36 ton- After Jan 10182645.28"/>
    <s v="Corbiere and Sons Contracting968720210807-3Excavator - 36 ton- After Jan 10182645.28Inv#142-R01"/>
    <s v=""/>
    <s v="WF10-All Season Maintenance"/>
    <x v="1"/>
  </r>
  <r>
    <x v="1"/>
    <n v="6"/>
    <n v="0"/>
    <n v="9687"/>
    <s v="20210807-3"/>
    <n v="53511012"/>
    <s v="Access"/>
    <n v="0"/>
    <s v="Excavator - 30 ton- After Jan 10"/>
    <n v="138.44999999999999"/>
    <n v="34"/>
    <s v="Dynamic"/>
    <s v="0"/>
    <s v="0"/>
    <s v=""/>
    <s v=""/>
    <n v="4707.3"/>
    <n v="611.94900000000007"/>
    <n v="5319.2489999999998"/>
    <d v="2021-08-07T00:00:00"/>
    <n v="0"/>
    <x v="13"/>
    <d v="2021-08-19T00:00:00"/>
    <n v="159"/>
    <n v="0"/>
    <n v="0"/>
    <s v="Glenda Pevie"/>
    <s v="All Season Access Maintenance"/>
    <m/>
    <s v="VC7556-2019-017"/>
    <s v="929 OF"/>
    <m/>
    <m/>
    <m/>
    <s v="Approved"/>
    <m/>
    <m/>
    <s v="Road work being done from KM 16-KM 18- KM30 and KM37 on Paint Lake 2"/>
    <n v="0"/>
    <s v="F066-F118"/>
    <s v="WF 10 Paint Lake Road 2"/>
    <n v="0"/>
    <d v="2021-08-13T00:00:00"/>
    <m/>
    <s v="43"/>
    <d v="2021-08-13T00:00:00"/>
    <s v=""/>
    <s v=""/>
    <m/>
    <m/>
    <m/>
    <s v="Will Ouimet"/>
    <s v="10"/>
    <s v="Corbiere and Sons Contracting968720210807-3Excavator - 30 ton- After Jan 10344707.3"/>
    <s v="Corbiere and Sons Contracting968720210807-3Excavator - 30 ton- After Jan 10344707.3Inv#142-R01"/>
    <s v=""/>
    <s v="WF10-All Season Maintenance"/>
    <x v="1"/>
  </r>
  <r>
    <x v="1"/>
    <n v="6"/>
    <n v="0"/>
    <n v="9680"/>
    <s v="20210806-3"/>
    <n v="53511012"/>
    <s v="Access"/>
    <n v="0"/>
    <s v="Labourer - General - After Jan 10"/>
    <n v="60"/>
    <n v="5"/>
    <s v="HR"/>
    <s v=""/>
    <s v=""/>
    <s v="0"/>
    <s v="0"/>
    <n v="300"/>
    <n v="39"/>
    <n v="338.99999999999994"/>
    <d v="2021-08-06T00:00:00"/>
    <n v="0"/>
    <x v="13"/>
    <d v="2021-08-19T00:00:00"/>
    <n v="159"/>
    <n v="0"/>
    <n v="0"/>
    <s v="Glenda Pevie"/>
    <s v="All Season Access Maintenance"/>
    <m/>
    <s v="VC7556-2019-017"/>
    <s v="929 OF"/>
    <m/>
    <m/>
    <m/>
    <s v="Approved"/>
    <m/>
    <m/>
    <s v="Road work being done from KM30 and KM38 on Paint Lake 2 - Crews shut down early due to conditions"/>
    <n v="0"/>
    <s v="F066-F118"/>
    <s v="WF10 Paint Lake Road 2"/>
    <n v="0"/>
    <d v="2021-08-12T00:00:00"/>
    <m/>
    <s v="43"/>
    <d v="2021-08-13T00:00:00"/>
    <s v=""/>
    <s v=""/>
    <m/>
    <m/>
    <m/>
    <s v="Will Ouimet"/>
    <s v="10"/>
    <s v="Corbiere and Sons Contracting968020210806-3Labourer - General - After Jan 105300"/>
    <s v="Corbiere and Sons Contracting968020210806-3Labourer - General - After Jan 105300Inv#142-R01"/>
    <s v=""/>
    <s v="WF10-All Season Maintenance"/>
    <x v="1"/>
  </r>
  <r>
    <x v="1"/>
    <n v="6"/>
    <n v="0"/>
    <n v="9680"/>
    <s v="20210806-3"/>
    <n v="53511012"/>
    <s v="Access"/>
    <n v="0"/>
    <s v="Operator - Principle - After Jan 10"/>
    <n v="75"/>
    <n v="60"/>
    <s v="HR"/>
    <s v=""/>
    <s v=""/>
    <s v="0"/>
    <s v="0"/>
    <n v="4500"/>
    <n v="585"/>
    <n v="5084.9999999999991"/>
    <d v="2021-08-06T00:00:00"/>
    <n v="0"/>
    <x v="13"/>
    <d v="2021-08-19T00:00:00"/>
    <n v="159"/>
    <n v="0"/>
    <n v="0"/>
    <s v="Glenda Pevie"/>
    <s v="All Season Access Maintenance"/>
    <m/>
    <s v="VC7556-2019-017"/>
    <s v="929 OF"/>
    <m/>
    <m/>
    <m/>
    <s v="Approved"/>
    <m/>
    <m/>
    <s v="Road work being done from KM30 and KM38 on Paint Lake 2 - Crews shut down early due to conditions"/>
    <n v="0"/>
    <s v="F066-F118"/>
    <s v="WF10 Paint Lake Road 2"/>
    <n v="0"/>
    <d v="2021-08-12T00:00:00"/>
    <m/>
    <s v="43"/>
    <d v="2021-08-13T00:00:00"/>
    <s v=""/>
    <s v=""/>
    <m/>
    <m/>
    <m/>
    <s v="Will Ouimet"/>
    <s v="10"/>
    <s v="Corbiere and Sons Contracting968020210806-3Operator - Principle - After Jan 10604500"/>
    <s v="Corbiere and Sons Contracting968020210806-3Operator - Principle - After Jan 10604500Inv#142-R01"/>
    <s v=""/>
    <s v="WF10-All Season Maintenance"/>
    <x v="1"/>
  </r>
  <r>
    <x v="1"/>
    <n v="6"/>
    <n v="0"/>
    <n v="9680"/>
    <s v="20210806-3"/>
    <n v="53511012"/>
    <s v="Access"/>
    <n v="0"/>
    <s v="L.O.A."/>
    <n v="210"/>
    <n v="14"/>
    <s v="DAY"/>
    <s v=""/>
    <s v=""/>
    <s v="0"/>
    <s v="0"/>
    <n v="2940"/>
    <n v="382.2"/>
    <n v="3322.2"/>
    <d v="2021-08-06T00:00:00"/>
    <n v="0"/>
    <x v="13"/>
    <d v="2021-08-19T00:00:00"/>
    <n v="159"/>
    <n v="0"/>
    <n v="0"/>
    <s v="Glenda Pevie"/>
    <s v="All Season Access Maintenance"/>
    <m/>
    <s v="VC7556-2019-017"/>
    <s v="929 OF"/>
    <m/>
    <m/>
    <m/>
    <s v="Approved"/>
    <m/>
    <m/>
    <s v="Road work being done from KM30 and KM38 on Paint Lake 2 - Crews shut down early due to conditions"/>
    <n v="0"/>
    <s v="F066-F118"/>
    <s v="WF10 Paint Lake Road 2"/>
    <n v="0"/>
    <d v="2021-08-12T00:00:00"/>
    <m/>
    <s v="43"/>
    <d v="2021-08-13T00:00:00"/>
    <s v=""/>
    <s v=""/>
    <m/>
    <m/>
    <m/>
    <s v="Will Ouimet"/>
    <s v="10"/>
    <s v="Corbiere and Sons Contracting968020210806-3L.O.A.142940"/>
    <s v="Corbiere and Sons Contracting968020210806-3L.O.A.142940Inv#142-R01"/>
    <s v=""/>
    <s v="WF10-All Season Maintenance"/>
    <x v="1"/>
  </r>
  <r>
    <x v="1"/>
    <n v="6"/>
    <n v="0"/>
    <n v="9680"/>
    <s v="20210806-3"/>
    <n v="53511012"/>
    <s v="Access"/>
    <n v="0"/>
    <s v="Foreman"/>
    <n v="95"/>
    <n v="5"/>
    <s v="HR"/>
    <s v=""/>
    <s v=""/>
    <s v="0"/>
    <s v="0"/>
    <n v="475"/>
    <n v="61.75"/>
    <n v="536.75"/>
    <d v="2021-08-06T00:00:00"/>
    <n v="0"/>
    <x v="13"/>
    <d v="2021-08-19T00:00:00"/>
    <n v="159"/>
    <n v="0"/>
    <n v="0"/>
    <s v="Glenda Pevie"/>
    <s v="All Season Access Maintenance"/>
    <m/>
    <s v="VC7556-2019-017"/>
    <s v="929 OF"/>
    <m/>
    <m/>
    <m/>
    <s v="Approved"/>
    <m/>
    <m/>
    <s v="Road work being done from KM30 and KM38 on Paint Lake 2 - Crews shut down early due to conditions"/>
    <n v="0"/>
    <s v="F066-F118"/>
    <s v="WF10 Paint Lake Road 2"/>
    <n v="0"/>
    <d v="2021-08-12T00:00:00"/>
    <m/>
    <s v="43"/>
    <d v="2021-08-13T00:00:00"/>
    <s v=""/>
    <s v=""/>
    <m/>
    <m/>
    <m/>
    <s v="Will Ouimet"/>
    <s v="10"/>
    <s v="Corbiere and Sons Contracting968020210806-3Foreman5475"/>
    <s v="Corbiere and Sons Contracting968020210806-3Foreman5475Inv#142-R01"/>
    <s v=""/>
    <s v="WF10-All Season Maintenance"/>
    <x v="1"/>
  </r>
  <r>
    <x v="1"/>
    <n v="6"/>
    <n v="0"/>
    <n v="9680"/>
    <s v="20210806-3"/>
    <n v="53511012"/>
    <s v="Access"/>
    <n v="0"/>
    <s v="Rock Truck - 30 Ton- After Jan 10"/>
    <n v="138.05000000000001"/>
    <n v="30"/>
    <s v="Dynamic"/>
    <s v="0"/>
    <s v="0"/>
    <s v=""/>
    <s v=""/>
    <n v="4141.5"/>
    <n v="538.39499999999998"/>
    <n v="4679.8949999999995"/>
    <d v="2021-08-06T00:00:00"/>
    <n v="0"/>
    <x v="13"/>
    <d v="2021-08-19T00:00:00"/>
    <n v="159"/>
    <n v="0"/>
    <n v="0"/>
    <s v="Glenda Pevie"/>
    <s v="All Season Access Maintenance"/>
    <m/>
    <s v="VC7556-2019-017"/>
    <s v="929 OF"/>
    <m/>
    <m/>
    <m/>
    <s v="Approved"/>
    <m/>
    <m/>
    <s v="Road work being done from KM30 and KM38 on Paint Lake 2 - Crews shut down early due to conditions"/>
    <n v="0"/>
    <s v="F066-F118"/>
    <s v="WF10 Paint Lake Road 2"/>
    <n v="0"/>
    <d v="2021-08-12T00:00:00"/>
    <m/>
    <s v="43"/>
    <d v="2021-08-13T00:00:00"/>
    <s v=""/>
    <s v=""/>
    <m/>
    <m/>
    <m/>
    <s v="Will Ouimet"/>
    <s v="10"/>
    <s v="Corbiere and Sons Contracting968020210806-3Rock Truck - 30 Ton- After Jan 10304141.5"/>
    <s v="Corbiere and Sons Contracting968020210806-3Rock Truck - 30 Ton- After Jan 10304141.5Inv#142-R01"/>
    <s v=""/>
    <s v="WF10-All Season Maintenance"/>
    <x v="1"/>
  </r>
  <r>
    <x v="1"/>
    <n v="6"/>
    <n v="0"/>
    <n v="9680"/>
    <s v="20210806-3"/>
    <n v="53511012"/>
    <s v="Access"/>
    <n v="0"/>
    <s v="Marooka- After Jan 10"/>
    <n v="144.6"/>
    <n v="5"/>
    <s v="Dynamic"/>
    <s v="0"/>
    <s v="0"/>
    <s v=""/>
    <s v=""/>
    <n v="723"/>
    <n v="93.990000000000009"/>
    <n v="816.9899999999999"/>
    <d v="2021-08-06T00:00:00"/>
    <n v="0"/>
    <x v="13"/>
    <d v="2021-08-19T00:00:00"/>
    <n v="159"/>
    <n v="0"/>
    <n v="0"/>
    <s v="Glenda Pevie"/>
    <s v="All Season Access Maintenance"/>
    <m/>
    <s v="VC7556-2019-017"/>
    <s v="929 OF"/>
    <m/>
    <m/>
    <m/>
    <s v="Approved"/>
    <m/>
    <m/>
    <s v="Road work being done from KM30 and KM38 on Paint Lake 2 - Crews shut down early due to conditions"/>
    <n v="0"/>
    <s v="F066-F118"/>
    <s v="WF10 Paint Lake Road 2"/>
    <n v="0"/>
    <d v="2021-08-12T00:00:00"/>
    <m/>
    <s v="43"/>
    <d v="2021-08-13T00:00:00"/>
    <s v=""/>
    <s v=""/>
    <m/>
    <m/>
    <m/>
    <s v="Will Ouimet"/>
    <s v="10"/>
    <s v="Corbiere and Sons Contracting968020210806-3Marooka- After Jan 105723"/>
    <s v="Corbiere and Sons Contracting968020210806-3Marooka- After Jan 105723Inv#142-R01"/>
    <s v=""/>
    <s v="WF10-All Season Maintenance"/>
    <x v="1"/>
  </r>
  <r>
    <x v="1"/>
    <n v="6"/>
    <n v="0"/>
    <n v="9680"/>
    <s v="20210806-3"/>
    <n v="53511012"/>
    <s v="Access"/>
    <n v="0"/>
    <s v="Light Truck - Pick up- After Jan 10"/>
    <n v="243.75"/>
    <n v="8"/>
    <s v="DAY"/>
    <s v="0"/>
    <s v="0"/>
    <s v=""/>
    <s v=""/>
    <n v="1950"/>
    <n v="253.5"/>
    <n v="2203.5"/>
    <d v="2021-08-06T00:00:00"/>
    <n v="0"/>
    <x v="13"/>
    <d v="2021-08-19T00:00:00"/>
    <n v="159"/>
    <n v="0"/>
    <n v="0"/>
    <s v="Glenda Pevie"/>
    <s v="All Season Access Maintenance"/>
    <m/>
    <s v="VC7556-2019-017"/>
    <s v="929 OF"/>
    <m/>
    <m/>
    <m/>
    <s v="Approved"/>
    <m/>
    <m/>
    <s v="Road work being done from KM30 and KM38 on Paint Lake 2 - Crews shut down early due to conditions"/>
    <n v="0"/>
    <s v="F066-F118"/>
    <s v="WF10 Paint Lake Road 2"/>
    <n v="0"/>
    <d v="2021-08-12T00:00:00"/>
    <m/>
    <s v="43"/>
    <d v="2021-08-13T00:00:00"/>
    <s v=""/>
    <s v=""/>
    <m/>
    <m/>
    <m/>
    <s v="Will Ouimet"/>
    <s v="10"/>
    <s v="Corbiere and Sons Contracting968020210806-3Light Truck - Pick up- After Jan 1081950"/>
    <s v="Corbiere and Sons Contracting968020210806-3Light Truck - Pick up- After Jan 1081950Inv#142-R01"/>
    <s v=""/>
    <s v="WF10-All Season Maintenance"/>
    <x v="1"/>
  </r>
  <r>
    <x v="1"/>
    <n v="6"/>
    <n v="0"/>
    <n v="9680"/>
    <s v="20210806-3"/>
    <n v="53511012"/>
    <s v="Access"/>
    <n v="0"/>
    <s v="Excavator Hammer - 30 - 50 ton- After Jan 10"/>
    <n v="63.38"/>
    <n v="5"/>
    <s v="HR"/>
    <s v="47.54"/>
    <s v="0"/>
    <s v=""/>
    <s v=""/>
    <n v="316.89999999999998"/>
    <n v="41.196999999999996"/>
    <n v="358.09699999999992"/>
    <d v="2021-08-06T00:00:00"/>
    <n v="0"/>
    <x v="13"/>
    <d v="2021-08-19T00:00:00"/>
    <n v="159"/>
    <n v="0"/>
    <n v="0"/>
    <s v="Glenda Pevie"/>
    <s v="All Season Access Maintenance"/>
    <m/>
    <s v="VC7556-2019-017"/>
    <s v="929 OF"/>
    <m/>
    <m/>
    <m/>
    <s v="Approved"/>
    <m/>
    <m/>
    <s v="Road work being done from KM30 and KM38 on Paint Lake 2 - Crews shut down early due to conditions"/>
    <n v="0"/>
    <s v="F066-F118"/>
    <s v="WF10 Paint Lake Road 2"/>
    <n v="0"/>
    <d v="2021-08-12T00:00:00"/>
    <m/>
    <s v="43"/>
    <d v="2021-08-13T00:00:00"/>
    <s v=""/>
    <s v=""/>
    <m/>
    <m/>
    <m/>
    <s v="Will Ouimet"/>
    <s v="10"/>
    <s v="Corbiere and Sons Contracting968020210806-3Excavator Hammer - 30 - 50 ton- After Jan 105316.9"/>
    <s v="Corbiere and Sons Contracting968020210806-3Excavator Hammer - 30 - 50 ton- After Jan 105316.9Inv#142-R01"/>
    <s v=""/>
    <s v="WF10-All Season Maintenance"/>
    <x v="1"/>
  </r>
  <r>
    <x v="1"/>
    <n v="6"/>
    <n v="0"/>
    <n v="9680"/>
    <s v="20210806-3"/>
    <n v="53511012"/>
    <s v="Access"/>
    <n v="0"/>
    <s v="Excavator Thumb - 30 - 50 ton- After Jan 10"/>
    <n v="12.21"/>
    <n v="20"/>
    <s v="HR"/>
    <s v="0"/>
    <s v="0"/>
    <s v=""/>
    <s v=""/>
    <n v="244.2"/>
    <n v="31.745999999999999"/>
    <n v="275.94599999999997"/>
    <d v="2021-08-06T00:00:00"/>
    <n v="0"/>
    <x v="13"/>
    <d v="2021-08-19T00:00:00"/>
    <n v="159"/>
    <n v="0"/>
    <n v="0"/>
    <s v="Glenda Pevie"/>
    <s v="All Season Access Maintenance"/>
    <m/>
    <s v="VC7556-2019-017"/>
    <s v="929 OF"/>
    <m/>
    <m/>
    <m/>
    <s v="Approved"/>
    <m/>
    <m/>
    <s v="Road work being done from KM30 and KM38 on Paint Lake 2 - Crews shut down early due to conditions"/>
    <n v="0"/>
    <s v="F066-F118"/>
    <s v="WF10 Paint Lake Road 2"/>
    <n v="0"/>
    <d v="2021-08-12T00:00:00"/>
    <m/>
    <s v="43"/>
    <d v="2021-08-13T00:00:00"/>
    <s v=""/>
    <s v=""/>
    <m/>
    <m/>
    <m/>
    <s v="Will Ouimet"/>
    <s v="10"/>
    <s v="Corbiere and Sons Contracting968020210806-3Excavator Thumb - 30 - 50 ton- After Jan 1020244.2"/>
    <s v="Corbiere and Sons Contracting968020210806-3Excavator Thumb - 30 - 50 ton- After Jan 1020244.2Inv#142-R01"/>
    <s v=""/>
    <s v="WF10-All Season Maintenance"/>
    <x v="1"/>
  </r>
  <r>
    <x v="1"/>
    <n v="6"/>
    <n v="0"/>
    <n v="9680"/>
    <s v="20210806-3"/>
    <n v="53511012"/>
    <s v="Access"/>
    <n v="0"/>
    <s v="Excavator - 36 ton- After Jan 10"/>
    <n v="146.96"/>
    <n v="10"/>
    <s v="Dynamic"/>
    <s v="0"/>
    <s v="0"/>
    <s v=""/>
    <s v=""/>
    <n v="1469.6"/>
    <n v="191.048"/>
    <n v="1660.6479999999997"/>
    <d v="2021-08-06T00:00:00"/>
    <n v="0"/>
    <x v="13"/>
    <d v="2021-08-19T00:00:00"/>
    <n v="159"/>
    <n v="0"/>
    <n v="0"/>
    <s v="Glenda Pevie"/>
    <s v="All Season Access Maintenance"/>
    <m/>
    <s v="VC7556-2019-017"/>
    <s v="929 OF"/>
    <m/>
    <m/>
    <m/>
    <s v="Approved"/>
    <m/>
    <m/>
    <s v="Road work being done from KM30 and KM38 on Paint Lake 2 - Crews shut down early due to conditions"/>
    <n v="0"/>
    <s v="F066-F118"/>
    <s v="WF10 Paint Lake Road 2"/>
    <n v="0"/>
    <d v="2021-08-12T00:00:00"/>
    <m/>
    <s v="43"/>
    <d v="2021-08-13T00:00:00"/>
    <s v=""/>
    <s v=""/>
    <m/>
    <m/>
    <m/>
    <s v="Will Ouimet"/>
    <s v="10"/>
    <s v="Corbiere and Sons Contracting968020210806-3Excavator - 36 ton- After Jan 10101469.6"/>
    <s v="Corbiere and Sons Contracting968020210806-3Excavator - 36 ton- After Jan 10101469.6Inv#142-R01"/>
    <s v=""/>
    <s v="WF10-All Season Maintenance"/>
    <x v="1"/>
  </r>
  <r>
    <x v="1"/>
    <n v="6"/>
    <n v="0"/>
    <n v="9680"/>
    <s v="20210806-3"/>
    <n v="53511012"/>
    <s v="Access"/>
    <n v="0"/>
    <s v="Excavator - 30 ton- After Jan 10"/>
    <n v="138.44999999999999"/>
    <n v="20"/>
    <s v="Dynamic"/>
    <s v="0"/>
    <s v="0"/>
    <s v=""/>
    <s v=""/>
    <n v="2769"/>
    <n v="359.97"/>
    <n v="3128.97"/>
    <d v="2021-08-06T00:00:00"/>
    <n v="0"/>
    <x v="13"/>
    <d v="2021-08-19T00:00:00"/>
    <n v="159"/>
    <n v="0"/>
    <n v="0"/>
    <s v="Glenda Pevie"/>
    <s v="All Season Access Maintenance"/>
    <m/>
    <s v="VC7556-2019-017"/>
    <s v="929 OF"/>
    <m/>
    <m/>
    <m/>
    <s v="Approved"/>
    <m/>
    <m/>
    <s v="Road work being done from KM30 and KM38 on Paint Lake 2 - Crews shut down early due to conditions"/>
    <n v="0"/>
    <s v="F066-F118"/>
    <s v="WF10 Paint Lake Road 2"/>
    <n v="0"/>
    <d v="2021-08-12T00:00:00"/>
    <m/>
    <s v="43"/>
    <d v="2021-08-13T00:00:00"/>
    <s v=""/>
    <s v=""/>
    <m/>
    <m/>
    <m/>
    <s v="Will Ouimet"/>
    <s v="10"/>
    <s v="Corbiere and Sons Contracting968020210806-3Excavator - 30 ton- After Jan 10202769"/>
    <s v="Corbiere and Sons Contracting968020210806-3Excavator - 30 ton- After Jan 10202769Inv#142-R01"/>
    <s v=""/>
    <s v="WF10-All Season Maintenance"/>
    <x v="1"/>
  </r>
  <r>
    <x v="1"/>
    <n v="6"/>
    <n v="0"/>
    <n v="9679"/>
    <s v="20210805-3"/>
    <n v="53511012"/>
    <s v="Access"/>
    <n v="0"/>
    <s v="Labourer - General - After Jan 10"/>
    <n v="60"/>
    <n v="11"/>
    <s v="HR"/>
    <s v=""/>
    <s v=""/>
    <s v="0"/>
    <s v="0"/>
    <n v="660"/>
    <n v="85.8"/>
    <n v="745.8"/>
    <d v="2021-08-05T00:00:00"/>
    <n v="0"/>
    <x v="13"/>
    <d v="2021-08-19T00:00:00"/>
    <n v="159"/>
    <n v="0"/>
    <n v="0"/>
    <s v="Glenda Pevie"/>
    <s v="All Season Access Maintenance"/>
    <m/>
    <s v="VC7556-2019-017"/>
    <s v="929 OF"/>
    <m/>
    <m/>
    <m/>
    <s v="Approved"/>
    <m/>
    <m/>
    <s v="Road work continuing from KM30 and KM38 on Paint Lake Road 2"/>
    <n v="0"/>
    <s v="F066-F118"/>
    <s v="WF 10 Paint Lake Road 2"/>
    <n v="0"/>
    <d v="2021-08-12T00:00:00"/>
    <m/>
    <s v="43"/>
    <d v="2021-08-13T00:00:00"/>
    <s v=""/>
    <s v=""/>
    <m/>
    <m/>
    <m/>
    <s v="Will Ouimet"/>
    <s v="10"/>
    <s v="Corbiere and Sons Contracting967920210805-3Labourer - General - After Jan 1011660"/>
    <s v="Corbiere and Sons Contracting967920210805-3Labourer - General - After Jan 1011660Inv#142-R01"/>
    <s v=""/>
    <s v="WF10-All Season Maintenance"/>
    <x v="1"/>
  </r>
  <r>
    <x v="1"/>
    <n v="6"/>
    <n v="0"/>
    <n v="9679"/>
    <s v="20210805-3"/>
    <n v="53511012"/>
    <s v="Access"/>
    <n v="0"/>
    <s v="Driver - AZ - After Jan 10"/>
    <n v="70"/>
    <n v="11"/>
    <s v="HR"/>
    <s v=""/>
    <s v=""/>
    <s v="0"/>
    <s v="0"/>
    <n v="770"/>
    <n v="100.10000000000001"/>
    <n v="870.09999999999991"/>
    <d v="2021-08-05T00:00:00"/>
    <n v="0"/>
    <x v="13"/>
    <d v="2021-08-19T00:00:00"/>
    <n v="159"/>
    <n v="0"/>
    <n v="0"/>
    <s v="Glenda Pevie"/>
    <s v="All Season Access Maintenance"/>
    <m/>
    <s v="VC7556-2019-017"/>
    <s v="929 OF"/>
    <m/>
    <m/>
    <m/>
    <s v="Approved"/>
    <m/>
    <m/>
    <s v="Road work continuing from KM30 and KM38 on Paint Lake Road 2"/>
    <n v="0"/>
    <s v="F066-F118"/>
    <s v="WF 10 Paint Lake Road 2"/>
    <n v="0"/>
    <d v="2021-08-12T00:00:00"/>
    <m/>
    <s v="43"/>
    <d v="2021-08-13T00:00:00"/>
    <s v=""/>
    <s v=""/>
    <m/>
    <m/>
    <m/>
    <s v="Will Ouimet"/>
    <s v="10"/>
    <s v="Corbiere and Sons Contracting967920210805-3Driver - AZ - After Jan 1011770"/>
    <s v="Corbiere and Sons Contracting967920210805-3Driver - AZ - After Jan 1011770Inv#142-R01"/>
    <s v=""/>
    <s v="WF10-All Season Maintenance"/>
    <x v="1"/>
  </r>
  <r>
    <x v="1"/>
    <n v="6"/>
    <n v="0"/>
    <n v="9679"/>
    <s v="20210805-3"/>
    <n v="53511012"/>
    <s v="Access"/>
    <n v="0"/>
    <s v="Operator - Principle - After Jan 10"/>
    <n v="75"/>
    <n v="104"/>
    <s v="HR"/>
    <s v=""/>
    <s v=""/>
    <s v="0"/>
    <s v="0"/>
    <n v="7800"/>
    <n v="1014"/>
    <n v="8814"/>
    <d v="2021-08-05T00:00:00"/>
    <n v="0"/>
    <x v="13"/>
    <d v="2021-08-19T00:00:00"/>
    <n v="159"/>
    <n v="0"/>
    <n v="0"/>
    <s v="Glenda Pevie"/>
    <s v="All Season Access Maintenance"/>
    <m/>
    <s v="VC7556-2019-017"/>
    <s v="929 OF"/>
    <m/>
    <m/>
    <m/>
    <s v="Approved"/>
    <m/>
    <m/>
    <s v="Road work continuing from KM30 and KM38 on Paint Lake Road 2"/>
    <n v="0"/>
    <s v="F066-F118"/>
    <s v="WF 10 Paint Lake Road 2"/>
    <n v="0"/>
    <d v="2021-08-12T00:00:00"/>
    <m/>
    <s v="43"/>
    <d v="2021-08-13T00:00:00"/>
    <s v=""/>
    <s v=""/>
    <m/>
    <m/>
    <m/>
    <s v="Will Ouimet"/>
    <s v="10"/>
    <s v="Corbiere and Sons Contracting967920210805-3Operator - Principle - After Jan 101047800"/>
    <s v="Corbiere and Sons Contracting967920210805-3Operator - Principle - After Jan 101047800Inv#142-R01"/>
    <s v=""/>
    <s v="WF10-All Season Maintenance"/>
    <x v="1"/>
  </r>
  <r>
    <x v="1"/>
    <n v="6"/>
    <n v="0"/>
    <n v="9679"/>
    <s v="20210805-3"/>
    <n v="53511012"/>
    <s v="Access"/>
    <n v="0"/>
    <s v="L.O.A."/>
    <n v="210"/>
    <n v="13"/>
    <s v="DAY"/>
    <s v=""/>
    <s v=""/>
    <s v="0"/>
    <s v="0"/>
    <n v="2730"/>
    <n v="354.90000000000003"/>
    <n v="3084.8999999999996"/>
    <d v="2021-08-05T00:00:00"/>
    <n v="0"/>
    <x v="13"/>
    <d v="2021-08-19T00:00:00"/>
    <n v="159"/>
    <n v="0"/>
    <n v="0"/>
    <s v="Glenda Pevie"/>
    <s v="All Season Access Maintenance"/>
    <m/>
    <s v="VC7556-2019-017"/>
    <s v="929 OF"/>
    <m/>
    <m/>
    <m/>
    <s v="Approved"/>
    <m/>
    <m/>
    <s v="Road work continuing from KM30 and KM38 on Paint Lake Road 2"/>
    <n v="0"/>
    <s v="F066-F118"/>
    <s v="WF 10 Paint Lake Road 2"/>
    <n v="0"/>
    <d v="2021-08-12T00:00:00"/>
    <m/>
    <s v="43"/>
    <d v="2021-08-13T00:00:00"/>
    <s v=""/>
    <s v=""/>
    <m/>
    <m/>
    <m/>
    <s v="Will Ouimet"/>
    <s v="10"/>
    <s v="Corbiere and Sons Contracting967920210805-3L.O.A.132730"/>
    <s v="Corbiere and Sons Contracting967920210805-3L.O.A.132730Inv#142-R01"/>
    <s v=""/>
    <s v="WF10-All Season Maintenance"/>
    <x v="1"/>
  </r>
  <r>
    <x v="1"/>
    <n v="6"/>
    <n v="0"/>
    <n v="9679"/>
    <s v="20210805-3"/>
    <n v="53511012"/>
    <s v="Access"/>
    <n v="0"/>
    <s v="Foreman"/>
    <n v="95"/>
    <n v="12"/>
    <s v="HR"/>
    <s v=""/>
    <s v=""/>
    <s v="0"/>
    <s v="0"/>
    <n v="1140"/>
    <n v="148.20000000000002"/>
    <n v="1288.1999999999998"/>
    <d v="2021-08-05T00:00:00"/>
    <n v="0"/>
    <x v="13"/>
    <d v="2021-08-19T00:00:00"/>
    <n v="159"/>
    <n v="0"/>
    <n v="0"/>
    <s v="Glenda Pevie"/>
    <s v="All Season Access Maintenance"/>
    <m/>
    <s v="VC7556-2019-017"/>
    <s v="929 OF"/>
    <m/>
    <m/>
    <m/>
    <s v="Approved"/>
    <m/>
    <m/>
    <s v="Road work continuing from KM30 and KM38 on Paint Lake Road 2"/>
    <n v="0"/>
    <s v="F066-F118"/>
    <s v="WF 10 Paint Lake Road 2"/>
    <n v="0"/>
    <d v="2021-08-12T00:00:00"/>
    <m/>
    <s v="43"/>
    <d v="2021-08-13T00:00:00"/>
    <s v=""/>
    <s v=""/>
    <m/>
    <m/>
    <m/>
    <s v="Will Ouimet"/>
    <s v="10"/>
    <s v="Corbiere and Sons Contracting967920210805-3Foreman121140"/>
    <s v="Corbiere and Sons Contracting967920210805-3Foreman121140Inv#142-R01"/>
    <s v=""/>
    <s v="WF10-All Season Maintenance"/>
    <x v="1"/>
  </r>
  <r>
    <x v="1"/>
    <n v="6"/>
    <n v="0"/>
    <n v="9679"/>
    <s v="20210805-3"/>
    <n v="53511012"/>
    <s v="Access"/>
    <n v="0"/>
    <s v="Tractor Trailer - 60 Ton- After Jan 10"/>
    <n v="122.39"/>
    <n v="11"/>
    <s v="Dynamic"/>
    <s v="0"/>
    <s v="0"/>
    <s v=""/>
    <s v=""/>
    <n v="1346.29"/>
    <n v="175.01769999999999"/>
    <n v="1521.3076999999998"/>
    <d v="2021-08-05T00:00:00"/>
    <n v="0"/>
    <x v="13"/>
    <d v="2021-08-19T00:00:00"/>
    <n v="159"/>
    <n v="0"/>
    <n v="0"/>
    <s v="Glenda Pevie"/>
    <s v="All Season Access Maintenance"/>
    <m/>
    <s v="VC7556-2019-017"/>
    <s v="929 OF"/>
    <m/>
    <m/>
    <m/>
    <s v="Approved"/>
    <m/>
    <m/>
    <s v="Road work continuing from KM30 and KM38 on Paint Lake Road 2"/>
    <n v="0"/>
    <s v="F066-F118"/>
    <s v="WF 10 Paint Lake Road 2"/>
    <n v="0"/>
    <d v="2021-08-12T00:00:00"/>
    <m/>
    <s v="43"/>
    <d v="2021-08-13T00:00:00"/>
    <s v=""/>
    <s v=""/>
    <m/>
    <m/>
    <m/>
    <s v="Will Ouimet"/>
    <s v="10"/>
    <s v="Corbiere and Sons Contracting967920210805-3Tractor Trailer - 60 Ton- After Jan 10111346.29"/>
    <s v="Corbiere and Sons Contracting967920210805-3Tractor Trailer - 60 Ton- After Jan 10111346.29Inv#142-R01"/>
    <s v=""/>
    <s v="WF10-All Season Maintenance"/>
    <x v="1"/>
  </r>
  <r>
    <x v="1"/>
    <n v="6"/>
    <n v="0"/>
    <n v="9679"/>
    <s v="20210805-3"/>
    <n v="53511012"/>
    <s v="Access"/>
    <n v="0"/>
    <s v="Rock Truck - 30 Ton- After Jan 10"/>
    <n v="138.05000000000001"/>
    <n v="36"/>
    <s v="Dynamic"/>
    <s v="0"/>
    <s v="0"/>
    <s v=""/>
    <s v=""/>
    <n v="4969.8"/>
    <n v="646.07400000000007"/>
    <n v="5615.8739999999998"/>
    <d v="2021-08-05T00:00:00"/>
    <n v="0"/>
    <x v="13"/>
    <d v="2021-08-19T00:00:00"/>
    <n v="159"/>
    <n v="0"/>
    <n v="0"/>
    <s v="Glenda Pevie"/>
    <s v="All Season Access Maintenance"/>
    <m/>
    <s v="VC7556-2019-017"/>
    <s v="929 OF"/>
    <m/>
    <m/>
    <m/>
    <s v="Approved"/>
    <m/>
    <m/>
    <s v="Road work continuing from KM30 and KM38 on Paint Lake Road 2"/>
    <n v="0"/>
    <s v="F066-F118"/>
    <s v="WF 10 Paint Lake Road 2"/>
    <n v="0"/>
    <d v="2021-08-12T00:00:00"/>
    <m/>
    <s v="43"/>
    <d v="2021-08-13T00:00:00"/>
    <s v=""/>
    <s v=""/>
    <m/>
    <m/>
    <m/>
    <s v="Will Ouimet"/>
    <s v="10"/>
    <s v="Corbiere and Sons Contracting967920210805-3Rock Truck - 30 Ton- After Jan 10364969.8"/>
    <s v="Corbiere and Sons Contracting967920210805-3Rock Truck - 30 Ton- After Jan 10364969.8Inv#142-R01"/>
    <s v=""/>
    <s v="WF10-All Season Maintenance"/>
    <x v="1"/>
  </r>
  <r>
    <x v="1"/>
    <n v="6"/>
    <n v="0"/>
    <n v="9679"/>
    <s v="20210805-3"/>
    <n v="53511012"/>
    <s v="Access"/>
    <n v="0"/>
    <s v="Marooka- After Jan 10"/>
    <n v="144.6"/>
    <n v="5"/>
    <s v="Dynamic"/>
    <s v="0"/>
    <s v="0"/>
    <s v=""/>
    <s v=""/>
    <n v="723"/>
    <n v="93.990000000000009"/>
    <n v="816.9899999999999"/>
    <d v="2021-08-05T00:00:00"/>
    <n v="0"/>
    <x v="13"/>
    <d v="2021-08-19T00:00:00"/>
    <n v="159"/>
    <n v="0"/>
    <n v="0"/>
    <s v="Glenda Pevie"/>
    <s v="All Season Access Maintenance"/>
    <m/>
    <s v="VC7556-2019-017"/>
    <s v="929 OF"/>
    <m/>
    <m/>
    <m/>
    <s v="Approved"/>
    <m/>
    <m/>
    <s v="Road work continuing from KM30 and KM38 on Paint Lake Road 2"/>
    <n v="0"/>
    <s v="F066-F118"/>
    <s v="WF 10 Paint Lake Road 2"/>
    <n v="0"/>
    <d v="2021-08-12T00:00:00"/>
    <m/>
    <s v="43"/>
    <d v="2021-08-13T00:00:00"/>
    <s v=""/>
    <s v=""/>
    <m/>
    <m/>
    <m/>
    <s v="Will Ouimet"/>
    <s v="10"/>
    <s v="Corbiere and Sons Contracting967920210805-3Marooka- After Jan 105723"/>
    <s v="Corbiere and Sons Contracting967920210805-3Marooka- After Jan 105723Inv#142-R01"/>
    <s v=""/>
    <s v="WF10-All Season Maintenance"/>
    <x v="1"/>
  </r>
  <r>
    <x v="1"/>
    <n v="6"/>
    <n v="0"/>
    <n v="9679"/>
    <s v="20210805-3"/>
    <n v="53511012"/>
    <s v="Access"/>
    <n v="0"/>
    <s v="Light Truck - Pick up- After Jan 10"/>
    <n v="243.75"/>
    <n v="8"/>
    <s v="DAY"/>
    <s v="0"/>
    <s v="0"/>
    <s v=""/>
    <s v=""/>
    <n v="1950"/>
    <n v="253.5"/>
    <n v="2203.5"/>
    <d v="2021-08-05T00:00:00"/>
    <n v="0"/>
    <x v="13"/>
    <d v="2021-08-19T00:00:00"/>
    <n v="159"/>
    <n v="0"/>
    <n v="0"/>
    <s v="Glenda Pevie"/>
    <s v="All Season Access Maintenance"/>
    <m/>
    <s v="VC7556-2019-017"/>
    <s v="929 OF"/>
    <m/>
    <m/>
    <m/>
    <s v="Approved"/>
    <m/>
    <m/>
    <s v="Road work continuing from KM30 and KM38 on Paint Lake Road 2"/>
    <n v="0"/>
    <s v="F066-F118"/>
    <s v="WF 10 Paint Lake Road 2"/>
    <n v="0"/>
    <d v="2021-08-12T00:00:00"/>
    <m/>
    <s v="43"/>
    <d v="2021-08-13T00:00:00"/>
    <s v=""/>
    <s v=""/>
    <m/>
    <m/>
    <m/>
    <s v="Will Ouimet"/>
    <s v="10"/>
    <s v="Corbiere and Sons Contracting967920210805-3Light Truck - Pick up- After Jan 1081950"/>
    <s v="Corbiere and Sons Contracting967920210805-3Light Truck - Pick up- After Jan 1081950Inv#142-R01"/>
    <s v=""/>
    <s v="WF10-All Season Maintenance"/>
    <x v="1"/>
  </r>
  <r>
    <x v="1"/>
    <n v="6"/>
    <n v="0"/>
    <n v="9679"/>
    <s v="20210805-3"/>
    <n v="53511012"/>
    <s v="Access"/>
    <n v="0"/>
    <s v="Excavator Thumb - 30 - 50 ton- After Jan 10"/>
    <n v="12.21"/>
    <n v="33"/>
    <s v="HR"/>
    <s v="0"/>
    <s v="0"/>
    <s v=""/>
    <s v=""/>
    <n v="402.93"/>
    <n v="52.380900000000004"/>
    <n v="455.31089999999995"/>
    <d v="2021-08-05T00:00:00"/>
    <n v="0"/>
    <x v="13"/>
    <d v="2021-08-19T00:00:00"/>
    <n v="159"/>
    <n v="0"/>
    <n v="0"/>
    <s v="Glenda Pevie"/>
    <s v="All Season Access Maintenance"/>
    <m/>
    <s v="VC7556-2019-017"/>
    <s v="929 OF"/>
    <m/>
    <m/>
    <m/>
    <s v="Approved"/>
    <m/>
    <m/>
    <s v="Road work continuing from KM30 and KM38 on Paint Lake Road 2"/>
    <n v="0"/>
    <s v="F066-F118"/>
    <s v="WF 10 Paint Lake Road 2"/>
    <n v="0"/>
    <d v="2021-08-12T00:00:00"/>
    <m/>
    <s v="43"/>
    <d v="2021-08-13T00:00:00"/>
    <s v=""/>
    <s v=""/>
    <m/>
    <m/>
    <m/>
    <s v="Will Ouimet"/>
    <s v="10"/>
    <s v="Corbiere and Sons Contracting967920210805-3Excavator Thumb - 30 - 50 ton- After Jan 1033402.93"/>
    <s v="Corbiere and Sons Contracting967920210805-3Excavator Thumb - 30 - 50 ton- After Jan 1033402.93Inv#142-R01"/>
    <s v=""/>
    <s v="WF10-All Season Maintenance"/>
    <x v="1"/>
  </r>
  <r>
    <x v="1"/>
    <n v="6"/>
    <n v="0"/>
    <n v="9679"/>
    <s v="20210805-3"/>
    <n v="53511012"/>
    <s v="Access"/>
    <n v="0"/>
    <s v="Excavator - 36 ton- After Jan 10"/>
    <n v="146.96"/>
    <n v="18"/>
    <s v="Dynamic"/>
    <s v="0"/>
    <s v="0"/>
    <s v=""/>
    <s v=""/>
    <n v="2645.28"/>
    <n v="343.88640000000004"/>
    <n v="2989.1664000000001"/>
    <d v="2021-08-05T00:00:00"/>
    <n v="0"/>
    <x v="13"/>
    <d v="2021-08-19T00:00:00"/>
    <n v="159"/>
    <n v="0"/>
    <n v="0"/>
    <s v="Glenda Pevie"/>
    <s v="All Season Access Maintenance"/>
    <m/>
    <s v="VC7556-2019-017"/>
    <s v="929 OF"/>
    <m/>
    <m/>
    <m/>
    <s v="Approved"/>
    <m/>
    <m/>
    <s v="Road work continuing from KM30 and KM38 on Paint Lake Road 2"/>
    <n v="0"/>
    <s v="F066-F118"/>
    <s v="WF 10 Paint Lake Road 2"/>
    <n v="0"/>
    <d v="2021-08-12T00:00:00"/>
    <m/>
    <s v="43"/>
    <d v="2021-08-13T00:00:00"/>
    <s v=""/>
    <s v=""/>
    <m/>
    <m/>
    <m/>
    <s v="Will Ouimet"/>
    <s v="10"/>
    <s v="Corbiere and Sons Contracting967920210805-3Excavator - 36 ton- After Jan 10182645.28"/>
    <s v="Corbiere and Sons Contracting967920210805-3Excavator - 36 ton- After Jan 10182645.28Inv#142-R01"/>
    <s v=""/>
    <s v="WF10-All Season Maintenance"/>
    <x v="1"/>
  </r>
  <r>
    <x v="1"/>
    <n v="6"/>
    <n v="0"/>
    <n v="9679"/>
    <s v="20210805-3"/>
    <n v="53511012"/>
    <s v="Access"/>
    <n v="0"/>
    <s v="Excavator - 30 ton- After Jan 10"/>
    <n v="138.44999999999999"/>
    <n v="24"/>
    <s v="Dynamic"/>
    <s v="0"/>
    <s v="0"/>
    <s v=""/>
    <s v=""/>
    <n v="3322.8"/>
    <n v="431.96400000000006"/>
    <n v="3754.7639999999997"/>
    <d v="2021-08-05T00:00:00"/>
    <n v="0"/>
    <x v="13"/>
    <d v="2021-08-19T00:00:00"/>
    <n v="159"/>
    <n v="0"/>
    <n v="0"/>
    <s v="Glenda Pevie"/>
    <s v="All Season Access Maintenance"/>
    <m/>
    <s v="VC7556-2019-017"/>
    <s v="929 OF"/>
    <m/>
    <m/>
    <m/>
    <s v="Approved"/>
    <m/>
    <m/>
    <s v="Road work continuing from KM30 and KM38 on Paint Lake Road 2"/>
    <n v="0"/>
    <s v="F066-F118"/>
    <s v="WF 10 Paint Lake Road 2"/>
    <n v="0"/>
    <d v="2021-08-12T00:00:00"/>
    <m/>
    <s v="43"/>
    <d v="2021-08-13T00:00:00"/>
    <s v=""/>
    <s v=""/>
    <m/>
    <m/>
    <m/>
    <s v="Will Ouimet"/>
    <s v="10"/>
    <s v="Corbiere and Sons Contracting967920210805-3Excavator - 30 ton- After Jan 10243322.8"/>
    <s v="Corbiere and Sons Contracting967920210805-3Excavator - 30 ton- After Jan 10243322.8Inv#142-R01"/>
    <s v=""/>
    <s v="WF10-All Season Maintenance"/>
    <x v="1"/>
  </r>
  <r>
    <x v="1"/>
    <n v="6"/>
    <n v="0"/>
    <n v="9678"/>
    <s v="20210804-3"/>
    <n v="53511012"/>
    <s v="Access"/>
    <n v="0"/>
    <s v="Labourer - General - After Jan 10"/>
    <n v="60"/>
    <n v="11"/>
    <s v="HR"/>
    <s v=""/>
    <s v=""/>
    <s v="0"/>
    <s v="0"/>
    <n v="660"/>
    <n v="85.8"/>
    <n v="745.8"/>
    <d v="2021-08-04T00:00:00"/>
    <n v="0"/>
    <x v="13"/>
    <d v="2021-08-19T00:00:00"/>
    <n v="159"/>
    <n v="0"/>
    <n v="0"/>
    <s v="Glenda Pevie"/>
    <s v="All Season Access Maintenance"/>
    <m/>
    <s v="VC7556-2019-017"/>
    <s v="929 OF"/>
    <m/>
    <m/>
    <m/>
    <s v="Approved"/>
    <m/>
    <m/>
    <s v="Road work continuing from KM30 and KM38 on Paint Lake Road 2"/>
    <n v="0"/>
    <s v="F066-F118"/>
    <s v="WF10 Paint Lake Road 2"/>
    <n v="0"/>
    <d v="2021-08-12T00:00:00"/>
    <m/>
    <s v="43"/>
    <d v="2021-08-13T00:00:00"/>
    <s v=""/>
    <s v=""/>
    <m/>
    <m/>
    <m/>
    <s v="Will Ouimet"/>
    <s v="10"/>
    <s v="Corbiere and Sons Contracting967820210804-3Labourer - General - After Jan 1011660"/>
    <s v="Corbiere and Sons Contracting967820210804-3Labourer - General - After Jan 1011660Inv#142-R01"/>
    <s v=""/>
    <s v="WF10-All Season Maintenance"/>
    <x v="1"/>
  </r>
  <r>
    <x v="1"/>
    <n v="6"/>
    <n v="0"/>
    <n v="9678"/>
    <s v="20210804-3"/>
    <n v="53511012"/>
    <s v="Access"/>
    <n v="0"/>
    <s v="Driver - AZ - After Jan 10"/>
    <n v="70"/>
    <n v="44"/>
    <s v="HR"/>
    <s v=""/>
    <s v=""/>
    <s v="70"/>
    <s v="0"/>
    <n v="3080"/>
    <n v="400.40000000000003"/>
    <n v="3480.3999999999996"/>
    <d v="2021-08-04T00:00:00"/>
    <n v="0"/>
    <x v="13"/>
    <d v="2021-08-19T00:00:00"/>
    <n v="159"/>
    <n v="0"/>
    <n v="0"/>
    <s v="Glenda Pevie"/>
    <s v="All Season Access Maintenance"/>
    <m/>
    <s v="VC7556-2019-017"/>
    <s v="929 OF"/>
    <m/>
    <m/>
    <m/>
    <s v="Approved"/>
    <m/>
    <m/>
    <s v="Road work continuing from KM30 and KM38 on Paint Lake Road 2"/>
    <n v="0"/>
    <s v="F066-F118"/>
    <s v="WF10 Paint Lake Road 2"/>
    <n v="0"/>
    <d v="2021-08-12T00:00:00"/>
    <m/>
    <s v="43"/>
    <d v="2021-08-13T00:00:00"/>
    <s v=""/>
    <s v=""/>
    <m/>
    <m/>
    <m/>
    <s v="Will Ouimet"/>
    <s v="10"/>
    <s v="Corbiere and Sons Contracting967820210804-3Driver - AZ - After Jan 10443080"/>
    <s v="Corbiere and Sons Contracting967820210804-3Driver - AZ - After Jan 10443080Inv#142-R01"/>
    <s v=""/>
    <s v="WF10-All Season Maintenance"/>
    <x v="1"/>
  </r>
  <r>
    <x v="1"/>
    <n v="6"/>
    <n v="0"/>
    <n v="9678"/>
    <s v="20210804-3"/>
    <n v="53511012"/>
    <s v="Access"/>
    <n v="0"/>
    <s v="Operator - Principle - After Jan 10"/>
    <n v="75"/>
    <n v="77"/>
    <s v="HR"/>
    <s v=""/>
    <s v=""/>
    <s v="0"/>
    <s v="0"/>
    <n v="5775"/>
    <n v="750.75"/>
    <n v="6525.7499999999991"/>
    <d v="2021-08-04T00:00:00"/>
    <n v="0"/>
    <x v="13"/>
    <d v="2021-08-19T00:00:00"/>
    <n v="159"/>
    <n v="0"/>
    <n v="0"/>
    <s v="Glenda Pevie"/>
    <s v="All Season Access Maintenance"/>
    <m/>
    <s v="VC7556-2019-017"/>
    <s v="929 OF"/>
    <m/>
    <m/>
    <m/>
    <s v="Approved"/>
    <m/>
    <m/>
    <s v="Road work continuing from KM30 and KM38 on Paint Lake Road 2"/>
    <n v="0"/>
    <s v="F066-F118"/>
    <s v="WF10 Paint Lake Road 2"/>
    <n v="0"/>
    <d v="2021-08-12T00:00:00"/>
    <m/>
    <s v="43"/>
    <d v="2021-08-13T00:00:00"/>
    <s v=""/>
    <s v=""/>
    <m/>
    <m/>
    <m/>
    <s v="Will Ouimet"/>
    <s v="10"/>
    <s v="Corbiere and Sons Contracting967820210804-3Operator - Principle - After Jan 10775775"/>
    <s v="Corbiere and Sons Contracting967820210804-3Operator - Principle - After Jan 10775775Inv#142-R01"/>
    <s v=""/>
    <s v="WF10-All Season Maintenance"/>
    <x v="1"/>
  </r>
  <r>
    <x v="1"/>
    <n v="6"/>
    <n v="0"/>
    <n v="9678"/>
    <s v="20210804-3"/>
    <n v="53511012"/>
    <s v="Access"/>
    <n v="0"/>
    <s v="L.O.A."/>
    <n v="210"/>
    <n v="10"/>
    <s v="DAY"/>
    <s v=""/>
    <s v=""/>
    <s v="0"/>
    <s v="0"/>
    <n v="2100"/>
    <n v="273"/>
    <n v="2373"/>
    <d v="2021-08-04T00:00:00"/>
    <n v="0"/>
    <x v="13"/>
    <d v="2021-08-19T00:00:00"/>
    <n v="159"/>
    <n v="0"/>
    <n v="0"/>
    <s v="Glenda Pevie"/>
    <s v="All Season Access Maintenance"/>
    <m/>
    <s v="VC7556-2019-017"/>
    <s v="929 OF"/>
    <m/>
    <m/>
    <m/>
    <s v="Approved"/>
    <m/>
    <m/>
    <s v="Road work continuing from KM30 and KM38 on Paint Lake Road 2"/>
    <n v="0"/>
    <s v="F066-F118"/>
    <s v="WF10 Paint Lake Road 2"/>
    <n v="0"/>
    <d v="2021-08-12T00:00:00"/>
    <m/>
    <s v="43"/>
    <d v="2021-08-13T00:00:00"/>
    <s v=""/>
    <s v=""/>
    <m/>
    <m/>
    <m/>
    <s v="Will Ouimet"/>
    <s v="10"/>
    <s v="Corbiere and Sons Contracting967820210804-3L.O.A.102100"/>
    <s v="Corbiere and Sons Contracting967820210804-3L.O.A.102100Inv#142-R01"/>
    <s v=""/>
    <s v="WF10-All Season Maintenance"/>
    <x v="1"/>
  </r>
  <r>
    <x v="1"/>
    <n v="6"/>
    <n v="0"/>
    <n v="9678"/>
    <s v="20210804-3"/>
    <n v="53511012"/>
    <s v="Access"/>
    <n v="0"/>
    <s v="Foreman"/>
    <n v="95"/>
    <n v="12"/>
    <s v="HR"/>
    <s v=""/>
    <s v=""/>
    <s v="0"/>
    <s v="0"/>
    <n v="1140"/>
    <n v="148.20000000000002"/>
    <n v="1288.1999999999998"/>
    <d v="2021-08-04T00:00:00"/>
    <n v="0"/>
    <x v="13"/>
    <d v="2021-08-19T00:00:00"/>
    <n v="159"/>
    <n v="0"/>
    <n v="0"/>
    <s v="Glenda Pevie"/>
    <s v="All Season Access Maintenance"/>
    <m/>
    <s v="VC7556-2019-017"/>
    <s v="929 OF"/>
    <m/>
    <m/>
    <m/>
    <s v="Approved"/>
    <m/>
    <m/>
    <s v="Road work continuing from KM30 and KM38 on Paint Lake Road 2"/>
    <n v="0"/>
    <s v="F066-F118"/>
    <s v="WF10 Paint Lake Road 2"/>
    <n v="0"/>
    <d v="2021-08-12T00:00:00"/>
    <m/>
    <s v="43"/>
    <d v="2021-08-13T00:00:00"/>
    <s v=""/>
    <s v=""/>
    <m/>
    <m/>
    <m/>
    <s v="Will Ouimet"/>
    <s v="10"/>
    <s v="Corbiere and Sons Contracting967820210804-3Foreman121140"/>
    <s v="Corbiere and Sons Contracting967820210804-3Foreman121140Inv#142-R01"/>
    <s v=""/>
    <s v="WF10-All Season Maintenance"/>
    <x v="1"/>
  </r>
  <r>
    <x v="1"/>
    <n v="6"/>
    <n v="0"/>
    <n v="9678"/>
    <s v="20210804-3"/>
    <n v="53511012"/>
    <s v="Access"/>
    <n v="0"/>
    <s v="Tractor Trailer - 60 Ton- After Jan 10"/>
    <n v="122.39"/>
    <n v="44"/>
    <s v="Dynamic"/>
    <s v="91.79"/>
    <s v="0"/>
    <s v=""/>
    <s v=""/>
    <n v="5385.16"/>
    <n v="700.07079999999996"/>
    <n v="6085.2307999999994"/>
    <d v="2021-08-04T00:00:00"/>
    <n v="0"/>
    <x v="13"/>
    <d v="2021-08-19T00:00:00"/>
    <n v="159"/>
    <n v="0"/>
    <n v="0"/>
    <s v="Glenda Pevie"/>
    <s v="All Season Access Maintenance"/>
    <m/>
    <s v="VC7556-2019-017"/>
    <s v="929 OF"/>
    <m/>
    <m/>
    <m/>
    <s v="Approved"/>
    <m/>
    <m/>
    <s v="Road work continuing from KM30 and KM38 on Paint Lake Road 2"/>
    <n v="0"/>
    <s v="F066-F118"/>
    <s v="WF10 Paint Lake Road 2"/>
    <n v="0"/>
    <d v="2021-08-12T00:00:00"/>
    <m/>
    <s v="43"/>
    <d v="2021-08-13T00:00:00"/>
    <s v=""/>
    <s v=""/>
    <m/>
    <m/>
    <m/>
    <s v="Will Ouimet"/>
    <s v="10"/>
    <s v="Corbiere and Sons Contracting967820210804-3Tractor Trailer - 60 Ton- After Jan 10445385.16"/>
    <s v="Corbiere and Sons Contracting967820210804-3Tractor Trailer - 60 Ton- After Jan 10445385.16Inv#142-R01"/>
    <s v=""/>
    <s v="WF10-All Season Maintenance"/>
    <x v="1"/>
  </r>
  <r>
    <x v="1"/>
    <n v="6"/>
    <n v="0"/>
    <n v="9678"/>
    <s v="20210804-3"/>
    <n v="53511012"/>
    <s v="Access"/>
    <n v="0"/>
    <s v="Rock Truck - 30 Ton- After Jan 10"/>
    <n v="138.05000000000001"/>
    <n v="9"/>
    <s v="Dynamic"/>
    <s v="0"/>
    <s v="0"/>
    <s v=""/>
    <s v=""/>
    <n v="1242.45"/>
    <n v="161.51850000000002"/>
    <n v="1403.9684999999999"/>
    <d v="2021-08-04T00:00:00"/>
    <n v="0"/>
    <x v="13"/>
    <d v="2021-08-19T00:00:00"/>
    <n v="159"/>
    <n v="0"/>
    <n v="0"/>
    <s v="Glenda Pevie"/>
    <s v="All Season Access Maintenance"/>
    <m/>
    <s v="VC7556-2019-017"/>
    <s v="929 OF"/>
    <m/>
    <m/>
    <m/>
    <s v="Approved"/>
    <m/>
    <m/>
    <s v="Road work continuing from KM30 and KM38 on Paint Lake Road 2"/>
    <n v="0"/>
    <s v="F066-F118"/>
    <s v="WF10 Paint Lake Road 2"/>
    <n v="0"/>
    <d v="2021-08-12T00:00:00"/>
    <m/>
    <s v="43"/>
    <d v="2021-08-13T00:00:00"/>
    <s v=""/>
    <s v=""/>
    <m/>
    <m/>
    <m/>
    <s v="Will Ouimet"/>
    <s v="10"/>
    <s v="Corbiere and Sons Contracting967820210804-3Rock Truck - 30 Ton- After Jan 1091242.45"/>
    <s v="Corbiere and Sons Contracting967820210804-3Rock Truck - 30 Ton- After Jan 1091242.45Inv#142-R01"/>
    <s v=""/>
    <s v="WF10-All Season Maintenance"/>
    <x v="1"/>
  </r>
  <r>
    <x v="1"/>
    <n v="6"/>
    <n v="0"/>
    <n v="9678"/>
    <s v="20210804-3"/>
    <n v="53511012"/>
    <s v="Access"/>
    <n v="0"/>
    <s v="Marooka- After Jan 10"/>
    <n v="144.6"/>
    <n v="5"/>
    <s v="Dynamic"/>
    <s v="0"/>
    <s v="0"/>
    <s v=""/>
    <s v=""/>
    <n v="723"/>
    <n v="93.990000000000009"/>
    <n v="816.9899999999999"/>
    <d v="2021-08-04T00:00:00"/>
    <n v="0"/>
    <x v="13"/>
    <d v="2021-08-19T00:00:00"/>
    <n v="159"/>
    <n v="0"/>
    <n v="0"/>
    <s v="Glenda Pevie"/>
    <s v="All Season Access Maintenance"/>
    <m/>
    <s v="VC7556-2019-017"/>
    <s v="929 OF"/>
    <m/>
    <m/>
    <m/>
    <s v="Approved"/>
    <m/>
    <m/>
    <s v="Road work continuing from KM30 and KM38 on Paint Lake Road 2"/>
    <n v="0"/>
    <s v="F066-F118"/>
    <s v="WF10 Paint Lake Road 2"/>
    <n v="0"/>
    <d v="2021-08-12T00:00:00"/>
    <m/>
    <s v="43"/>
    <d v="2021-08-13T00:00:00"/>
    <s v=""/>
    <s v=""/>
    <m/>
    <m/>
    <m/>
    <s v="Will Ouimet"/>
    <s v="10"/>
    <s v="Corbiere and Sons Contracting967820210804-3Marooka- After Jan 105723"/>
    <s v="Corbiere and Sons Contracting967820210804-3Marooka- After Jan 105723Inv#142-R01"/>
    <s v=""/>
    <s v="WF10-All Season Maintenance"/>
    <x v="1"/>
  </r>
  <r>
    <x v="1"/>
    <n v="6"/>
    <n v="0"/>
    <n v="9678"/>
    <s v="20210804-3"/>
    <n v="53511012"/>
    <s v="Access"/>
    <n v="0"/>
    <s v="Light Truck - Pick up- After Jan 10"/>
    <n v="243.75"/>
    <n v="5"/>
    <s v="DAY"/>
    <s v="0"/>
    <s v="0"/>
    <s v=""/>
    <s v=""/>
    <n v="1218.75"/>
    <n v="158.4375"/>
    <n v="1377.1874999999998"/>
    <d v="2021-08-04T00:00:00"/>
    <n v="0"/>
    <x v="13"/>
    <d v="2021-08-19T00:00:00"/>
    <n v="159"/>
    <n v="0"/>
    <n v="0"/>
    <s v="Glenda Pevie"/>
    <s v="All Season Access Maintenance"/>
    <m/>
    <s v="VC7556-2019-017"/>
    <s v="929 OF"/>
    <m/>
    <m/>
    <m/>
    <s v="Approved"/>
    <m/>
    <m/>
    <s v="Road work continuing from KM30 and KM38 on Paint Lake Road 2"/>
    <n v="0"/>
    <s v="F066-F118"/>
    <s v="WF10 Paint Lake Road 2"/>
    <n v="0"/>
    <d v="2021-08-12T00:00:00"/>
    <m/>
    <s v="43"/>
    <d v="2021-08-13T00:00:00"/>
    <s v=""/>
    <s v=""/>
    <m/>
    <m/>
    <m/>
    <s v="Will Ouimet"/>
    <s v="10"/>
    <s v="Corbiere and Sons Contracting967820210804-3Light Truck - Pick up- After Jan 1051218.75"/>
    <s v="Corbiere and Sons Contracting967820210804-3Light Truck - Pick up- After Jan 1051218.75Inv#142-R01"/>
    <s v=""/>
    <s v="WF10-All Season Maintenance"/>
    <x v="1"/>
  </r>
  <r>
    <x v="1"/>
    <n v="6"/>
    <n v="0"/>
    <n v="9678"/>
    <s v="20210804-3"/>
    <n v="53511012"/>
    <s v="Access"/>
    <n v="0"/>
    <s v="Excavator Thumb - 30 - 50 ton- After Jan 10"/>
    <n v="12.21"/>
    <n v="36"/>
    <s v="HR"/>
    <s v="0"/>
    <s v="0"/>
    <s v=""/>
    <s v=""/>
    <n v="439.56"/>
    <n v="57.142800000000001"/>
    <n v="496.70279999999997"/>
    <d v="2021-08-04T00:00:00"/>
    <n v="0"/>
    <x v="13"/>
    <d v="2021-08-19T00:00:00"/>
    <n v="159"/>
    <n v="0"/>
    <n v="0"/>
    <s v="Glenda Pevie"/>
    <s v="All Season Access Maintenance"/>
    <m/>
    <s v="VC7556-2019-017"/>
    <s v="929 OF"/>
    <m/>
    <m/>
    <m/>
    <s v="Approved"/>
    <m/>
    <m/>
    <s v="Road work continuing from KM30 and KM38 on Paint Lake Road 2"/>
    <n v="0"/>
    <s v="F066-F118"/>
    <s v="WF10 Paint Lake Road 2"/>
    <n v="0"/>
    <d v="2021-08-12T00:00:00"/>
    <m/>
    <s v="43"/>
    <d v="2021-08-13T00:00:00"/>
    <s v=""/>
    <s v=""/>
    <m/>
    <m/>
    <m/>
    <s v="Will Ouimet"/>
    <s v="10"/>
    <s v="Corbiere and Sons Contracting967820210804-3Excavator Thumb - 30 - 50 ton- After Jan 1036439.56"/>
    <s v="Corbiere and Sons Contracting967820210804-3Excavator Thumb - 30 - 50 ton- After Jan 1036439.56Inv#142-R01"/>
    <s v=""/>
    <s v="WF10-All Season Maintenance"/>
    <x v="1"/>
  </r>
  <r>
    <x v="1"/>
    <n v="6"/>
    <n v="0"/>
    <n v="9678"/>
    <s v="20210804-3"/>
    <n v="53511012"/>
    <s v="Access"/>
    <n v="0"/>
    <s v="Excavator - 36 ton- After Jan 10"/>
    <n v="146.96"/>
    <n v="18"/>
    <s v="Dynamic"/>
    <s v="0"/>
    <s v="0"/>
    <s v=""/>
    <s v=""/>
    <n v="2645.28"/>
    <n v="343.88640000000004"/>
    <n v="2989.1664000000001"/>
    <d v="2021-08-04T00:00:00"/>
    <n v="0"/>
    <x v="13"/>
    <d v="2021-08-19T00:00:00"/>
    <n v="159"/>
    <n v="0"/>
    <n v="0"/>
    <s v="Glenda Pevie"/>
    <s v="All Season Access Maintenance"/>
    <m/>
    <s v="VC7556-2019-017"/>
    <s v="929 OF"/>
    <m/>
    <m/>
    <m/>
    <s v="Approved"/>
    <m/>
    <m/>
    <s v="Road work continuing from KM30 and KM38 on Paint Lake Road 2"/>
    <n v="0"/>
    <s v="F066-F118"/>
    <s v="WF10 Paint Lake Road 2"/>
    <n v="0"/>
    <d v="2021-08-12T00:00:00"/>
    <m/>
    <s v="43"/>
    <d v="2021-08-13T00:00:00"/>
    <s v=""/>
    <s v=""/>
    <m/>
    <m/>
    <m/>
    <s v="Will Ouimet"/>
    <s v="10"/>
    <s v="Corbiere and Sons Contracting967820210804-3Excavator - 36 ton- After Jan 10182645.28"/>
    <s v="Corbiere and Sons Contracting967820210804-3Excavator - 36 ton- After Jan 10182645.28Inv#142-R01"/>
    <s v=""/>
    <s v="WF10-All Season Maintenance"/>
    <x v="1"/>
  </r>
  <r>
    <x v="1"/>
    <n v="6"/>
    <n v="0"/>
    <n v="9678"/>
    <s v="20210804-3"/>
    <n v="53511012"/>
    <s v="Access"/>
    <n v="0"/>
    <s v="Excavator - 30 ton- After Jan 10"/>
    <n v="138.44999999999999"/>
    <n v="27"/>
    <s v="Dynamic"/>
    <s v="0"/>
    <s v="0"/>
    <s v=""/>
    <s v=""/>
    <n v="3738.15"/>
    <n v="485.95950000000005"/>
    <n v="4224.1094999999996"/>
    <d v="2021-08-04T00:00:00"/>
    <n v="0"/>
    <x v="13"/>
    <d v="2021-08-19T00:00:00"/>
    <n v="159"/>
    <n v="0"/>
    <n v="0"/>
    <s v="Glenda Pevie"/>
    <s v="All Season Access Maintenance"/>
    <m/>
    <s v="VC7556-2019-017"/>
    <s v="929 OF"/>
    <m/>
    <m/>
    <m/>
    <s v="Approved"/>
    <m/>
    <m/>
    <s v="Road work continuing from KM30 and KM38 on Paint Lake Road 2"/>
    <n v="0"/>
    <s v="F066-F118"/>
    <s v="WF10 Paint Lake Road 2"/>
    <n v="0"/>
    <d v="2021-08-12T00:00:00"/>
    <m/>
    <s v="43"/>
    <d v="2021-08-13T00:00:00"/>
    <s v=""/>
    <s v=""/>
    <m/>
    <m/>
    <m/>
    <s v="Will Ouimet"/>
    <s v="10"/>
    <s v="Corbiere and Sons Contracting967820210804-3Excavator - 30 ton- After Jan 10273738.15"/>
    <s v="Corbiere and Sons Contracting967820210804-3Excavator - 30 ton- After Jan 10273738.15Inv#142-R01"/>
    <s v=""/>
    <s v="WF10-All Season Maintenance"/>
    <x v="1"/>
  </r>
  <r>
    <x v="1"/>
    <n v="6"/>
    <n v="0"/>
    <n v="9671"/>
    <s v="20210803-3"/>
    <n v="53511012"/>
    <s v="Access"/>
    <n v="0"/>
    <s v="Labourer - General - After Jan 10"/>
    <n v="60"/>
    <n v="11"/>
    <s v="HR"/>
    <s v=""/>
    <s v=""/>
    <s v="60"/>
    <s v="0"/>
    <n v="660"/>
    <n v="85.8"/>
    <n v="745.8"/>
    <d v="2021-08-03T00:00:00"/>
    <n v="0"/>
    <x v="13"/>
    <d v="2021-08-19T00:00:00"/>
    <n v="159"/>
    <n v="0"/>
    <n v="0"/>
    <s v="Glenda Pevie"/>
    <s v="All Season Access Maintenance"/>
    <m/>
    <s v="VC7556-2019-017"/>
    <s v="929 OF"/>
    <m/>
    <m/>
    <m/>
    <s v="Approved"/>
    <m/>
    <m/>
    <s v="Road work continuing from KM30 and KM38 on Paint Lake Road 2"/>
    <m/>
    <s v="F066-F118"/>
    <s v="WF10 Paint Lake 2"/>
    <n v="0"/>
    <d v="2021-08-12T00:00:00"/>
    <m/>
    <s v="43"/>
    <d v="2021-08-13T00:00:00"/>
    <s v=""/>
    <s v=""/>
    <m/>
    <m/>
    <m/>
    <s v="Will Ouimet"/>
    <s v="10"/>
    <s v="Corbiere and Sons Contracting967120210803-3Labourer - General - After Jan 1011660"/>
    <s v="Corbiere and Sons Contracting967120210803-3Labourer - General - After Jan 1011660Inv#142-R01"/>
    <s v=""/>
    <s v="WF10-All Season Maintenance"/>
    <x v="1"/>
  </r>
  <r>
    <x v="1"/>
    <n v="6"/>
    <n v="0"/>
    <n v="9671"/>
    <s v="20210803-3"/>
    <n v="53511012"/>
    <s v="Access"/>
    <n v="0"/>
    <s v="Operator - Principle - After Jan 10"/>
    <n v="75"/>
    <n v="77"/>
    <s v="HR"/>
    <s v=""/>
    <s v=""/>
    <s v="75"/>
    <s v="0"/>
    <n v="5775"/>
    <n v="750.75"/>
    <n v="6525.7499999999991"/>
    <d v="2021-08-03T00:00:00"/>
    <n v="0"/>
    <x v="13"/>
    <d v="2021-08-19T00:00:00"/>
    <n v="159"/>
    <n v="0"/>
    <n v="0"/>
    <s v="Glenda Pevie"/>
    <s v="All Season Access Maintenance"/>
    <m/>
    <s v="VC7556-2019-017"/>
    <s v="929 OF"/>
    <m/>
    <m/>
    <m/>
    <s v="Approved"/>
    <m/>
    <m/>
    <s v="Road work continuing from KM30 and KM38 on Paint Lake Road 2"/>
    <m/>
    <s v="F066-F118"/>
    <s v="WF10 Paint Lake 2"/>
    <n v="0"/>
    <d v="2021-08-12T00:00:00"/>
    <m/>
    <s v="43"/>
    <d v="2021-08-13T00:00:00"/>
    <s v=""/>
    <s v=""/>
    <m/>
    <m/>
    <m/>
    <s v="Will Ouimet"/>
    <s v="10"/>
    <s v="Corbiere and Sons Contracting967120210803-3Operator - Principle - After Jan 10775775"/>
    <s v="Corbiere and Sons Contracting967120210803-3Operator - Principle - After Jan 10775775Inv#142-R01"/>
    <s v=""/>
    <s v="WF10-All Season Maintenance"/>
    <x v="1"/>
  </r>
  <r>
    <x v="1"/>
    <n v="6"/>
    <n v="0"/>
    <n v="9671"/>
    <s v="20210803-3"/>
    <n v="53511012"/>
    <s v="Access"/>
    <n v="0"/>
    <s v="L.O.A."/>
    <n v="210"/>
    <n v="9"/>
    <s v="DAY"/>
    <s v=""/>
    <s v=""/>
    <m/>
    <s v="0"/>
    <n v="1890"/>
    <n v="245.70000000000002"/>
    <n v="2135.6999999999998"/>
    <d v="2021-08-03T00:00:00"/>
    <n v="0"/>
    <x v="13"/>
    <d v="2021-08-19T00:00:00"/>
    <n v="159"/>
    <n v="0"/>
    <n v="0"/>
    <s v="Glenda Pevie"/>
    <s v="All Season Access Maintenance"/>
    <m/>
    <s v="VC7556-2019-017"/>
    <s v="929 OF"/>
    <m/>
    <m/>
    <m/>
    <s v="Approved"/>
    <m/>
    <m/>
    <s v="Road work continuing from KM30 and KM38 on Paint Lake Road 2"/>
    <m/>
    <s v="F066-F118"/>
    <s v="WF10 Paint Lake 2"/>
    <n v="0"/>
    <d v="2021-08-12T00:00:00"/>
    <m/>
    <s v="43"/>
    <d v="2021-08-13T00:00:00"/>
    <s v=""/>
    <s v=""/>
    <m/>
    <m/>
    <m/>
    <s v="Will Ouimet"/>
    <s v="10"/>
    <s v="Corbiere and Sons Contracting967120210803-3L.O.A.91890"/>
    <s v="Corbiere and Sons Contracting967120210803-3L.O.A.91890Inv#142-R01"/>
    <s v=""/>
    <s v="WF10-All Season Maintenance"/>
    <x v="1"/>
  </r>
  <r>
    <x v="1"/>
    <n v="6"/>
    <n v="0"/>
    <n v="9671"/>
    <s v="20210803-3"/>
    <n v="53511012"/>
    <s v="Access"/>
    <n v="0"/>
    <s v="Foreman"/>
    <n v="95"/>
    <n v="12"/>
    <s v="HR"/>
    <s v=""/>
    <s v=""/>
    <s v="95"/>
    <s v="0"/>
    <n v="1140"/>
    <n v="148.20000000000002"/>
    <n v="1288.1999999999998"/>
    <d v="2021-08-03T00:00:00"/>
    <n v="0"/>
    <x v="13"/>
    <d v="2021-08-19T00:00:00"/>
    <n v="159"/>
    <n v="0"/>
    <n v="0"/>
    <s v="Glenda Pevie"/>
    <s v="All Season Access Maintenance"/>
    <m/>
    <s v="VC7556-2019-017"/>
    <s v="929 OF"/>
    <m/>
    <m/>
    <m/>
    <s v="Approved"/>
    <m/>
    <m/>
    <s v="Road work continuing from KM30 and KM38 on Paint Lake Road 2"/>
    <m/>
    <s v="F066-F118"/>
    <s v="WF10 Paint Lake 2"/>
    <n v="0"/>
    <d v="2021-08-12T00:00:00"/>
    <m/>
    <s v="43"/>
    <d v="2021-08-13T00:00:00"/>
    <s v=""/>
    <s v=""/>
    <m/>
    <m/>
    <m/>
    <s v="Will Ouimet"/>
    <s v="10"/>
    <s v="Corbiere and Sons Contracting967120210803-3Foreman121140"/>
    <s v="Corbiere and Sons Contracting967120210803-3Foreman121140Inv#142-R01"/>
    <s v=""/>
    <s v="WF10-All Season Maintenance"/>
    <x v="1"/>
  </r>
  <r>
    <x v="1"/>
    <n v="6"/>
    <n v="0"/>
    <n v="9671"/>
    <s v="20210803-3"/>
    <n v="53511012"/>
    <s v="Access"/>
    <n v="0"/>
    <s v="Rock Truck - 30 Ton- After Jan 10"/>
    <n v="138.05000000000001"/>
    <n v="9"/>
    <s v="Dynamic"/>
    <s v="103.54"/>
    <s v="0"/>
    <s v=""/>
    <s v=""/>
    <n v="1242.45"/>
    <n v="161.51850000000002"/>
    <n v="1403.9684999999999"/>
    <d v="2021-08-03T00:00:00"/>
    <n v="0"/>
    <x v="13"/>
    <d v="2021-08-19T00:00:00"/>
    <n v="159"/>
    <n v="0"/>
    <n v="0"/>
    <s v="Glenda Pevie"/>
    <s v="All Season Access Maintenance"/>
    <m/>
    <s v="VC7556-2019-017"/>
    <s v="929 OF"/>
    <m/>
    <m/>
    <m/>
    <s v="Approved"/>
    <m/>
    <m/>
    <s v="Road work continuing from KM30 and KM38 on Paint Lake Road 2"/>
    <m/>
    <s v="F066-F118"/>
    <s v="WF10 Paint Lake 2"/>
    <n v="0"/>
    <d v="2021-08-12T00:00:00"/>
    <m/>
    <s v="43"/>
    <d v="2021-08-13T00:00:00"/>
    <s v=""/>
    <s v=""/>
    <m/>
    <m/>
    <m/>
    <s v="Will Ouimet"/>
    <s v="10"/>
    <s v="Corbiere and Sons Contracting967120210803-3Rock Truck - 30 Ton- After Jan 1091242.45"/>
    <s v="Corbiere and Sons Contracting967120210803-3Rock Truck - 30 Ton- After Jan 1091242.45Inv#142-R01"/>
    <s v=""/>
    <s v="WF10-All Season Maintenance"/>
    <x v="1"/>
  </r>
  <r>
    <x v="1"/>
    <n v="6"/>
    <n v="0"/>
    <n v="9671"/>
    <s v="20210803-3"/>
    <n v="53511012"/>
    <s v="Access"/>
    <n v="0"/>
    <s v="Marooka- After Jan 10"/>
    <n v="144.6"/>
    <n v="5"/>
    <s v="Dynamic"/>
    <s v="108.45"/>
    <s v="0"/>
    <s v=""/>
    <s v=""/>
    <n v="723"/>
    <n v="93.990000000000009"/>
    <n v="816.9899999999999"/>
    <d v="2021-08-03T00:00:00"/>
    <n v="0"/>
    <x v="13"/>
    <d v="2021-08-19T00:00:00"/>
    <n v="159"/>
    <n v="0"/>
    <n v="0"/>
    <s v="Glenda Pevie"/>
    <s v="All Season Access Maintenance"/>
    <m/>
    <s v="VC7556-2019-017"/>
    <s v="929 OF"/>
    <m/>
    <m/>
    <m/>
    <s v="Approved"/>
    <m/>
    <m/>
    <s v="Road work continuing from KM30 and KM38 on Paint Lake Road 2"/>
    <m/>
    <s v="F066-F118"/>
    <s v="WF10 Paint Lake 2"/>
    <n v="0"/>
    <d v="2021-08-12T00:00:00"/>
    <m/>
    <s v="43"/>
    <d v="2021-08-13T00:00:00"/>
    <s v=""/>
    <s v=""/>
    <m/>
    <m/>
    <m/>
    <s v="Will Ouimet"/>
    <s v="10"/>
    <s v="Corbiere and Sons Contracting967120210803-3Marooka- After Jan 105723"/>
    <s v="Corbiere and Sons Contracting967120210803-3Marooka- After Jan 105723Inv#142-R01"/>
    <s v=""/>
    <s v="WF10-All Season Maintenance"/>
    <x v="1"/>
  </r>
  <r>
    <x v="1"/>
    <n v="6"/>
    <n v="0"/>
    <n v="9671"/>
    <s v="20210803-3"/>
    <n v="53511012"/>
    <s v="Access"/>
    <n v="0"/>
    <s v="Light Truck - Pick up- After Jan 10"/>
    <n v="243.75"/>
    <n v="5"/>
    <s v="DAY"/>
    <s v="182.81"/>
    <s v="0"/>
    <s v=""/>
    <s v=""/>
    <n v="1218.75"/>
    <n v="158.4375"/>
    <n v="1377.1874999999998"/>
    <d v="2021-08-03T00:00:00"/>
    <n v="0"/>
    <x v="13"/>
    <d v="2021-08-19T00:00:00"/>
    <n v="159"/>
    <n v="0"/>
    <n v="0"/>
    <s v="Glenda Pevie"/>
    <s v="All Season Access Maintenance"/>
    <m/>
    <s v="VC7556-2019-017"/>
    <s v="929 OF"/>
    <m/>
    <m/>
    <m/>
    <s v="Approved"/>
    <m/>
    <m/>
    <s v="Road work continuing from KM30 and KM38 on Paint Lake Road 2"/>
    <m/>
    <s v="F066-F118"/>
    <s v="WF10 Paint Lake 2"/>
    <n v="0"/>
    <d v="2021-08-12T00:00:00"/>
    <m/>
    <s v="43"/>
    <d v="2021-08-13T00:00:00"/>
    <s v=""/>
    <s v=""/>
    <m/>
    <m/>
    <m/>
    <s v="Will Ouimet"/>
    <s v="10"/>
    <s v="Corbiere and Sons Contracting967120210803-3Light Truck - Pick up- After Jan 1051218.75"/>
    <s v="Corbiere and Sons Contracting967120210803-3Light Truck - Pick up- After Jan 1051218.75Inv#142-R01"/>
    <s v=""/>
    <s v="WF10-All Season Maintenance"/>
    <x v="1"/>
  </r>
  <r>
    <x v="1"/>
    <n v="6"/>
    <n v="0"/>
    <n v="9671"/>
    <s v="20210803-3"/>
    <n v="53511012"/>
    <s v="Access"/>
    <n v="0"/>
    <s v="Excavator Thumb - 30 - 50 ton- After Jan 10"/>
    <n v="12.21"/>
    <n v="36"/>
    <s v="HR"/>
    <s v="9.16"/>
    <s v="0"/>
    <s v=""/>
    <s v=""/>
    <n v="439.56"/>
    <n v="57.142800000000001"/>
    <n v="496.70279999999997"/>
    <d v="2021-08-03T00:00:00"/>
    <n v="0"/>
    <x v="13"/>
    <d v="2021-08-19T00:00:00"/>
    <n v="159"/>
    <n v="0"/>
    <n v="0"/>
    <s v="Glenda Pevie"/>
    <s v="All Season Access Maintenance"/>
    <m/>
    <s v="VC7556-2019-017"/>
    <s v="929 OF"/>
    <m/>
    <m/>
    <m/>
    <s v="Approved"/>
    <m/>
    <m/>
    <s v="Road work continuing from KM30 and KM38 on Paint Lake Road 2"/>
    <m/>
    <s v="F066-F118"/>
    <s v="WF10 Paint Lake 2"/>
    <n v="0"/>
    <d v="2021-08-12T00:00:00"/>
    <m/>
    <s v="43"/>
    <d v="2021-08-13T00:00:00"/>
    <s v=""/>
    <s v=""/>
    <m/>
    <m/>
    <m/>
    <s v="Will Ouimet"/>
    <s v="10"/>
    <s v="Corbiere and Sons Contracting967120210803-3Excavator Thumb - 30 - 50 ton- After Jan 1036439.56"/>
    <s v="Corbiere and Sons Contracting967120210803-3Excavator Thumb - 30 - 50 ton- After Jan 1036439.56Inv#142-R01"/>
    <s v=""/>
    <s v="WF10-All Season Maintenance"/>
    <x v="1"/>
  </r>
  <r>
    <x v="1"/>
    <n v="6"/>
    <n v="0"/>
    <n v="9671"/>
    <s v="20210803-3"/>
    <n v="53511012"/>
    <s v="Access"/>
    <n v="0"/>
    <s v="Excavator - 36 ton- After Jan 10"/>
    <n v="146.96"/>
    <n v="18"/>
    <s v="Dynamic"/>
    <s v="110.22"/>
    <s v="0"/>
    <s v=""/>
    <s v=""/>
    <n v="2645.28"/>
    <n v="343.88640000000004"/>
    <n v="2989.1664000000001"/>
    <d v="2021-08-03T00:00:00"/>
    <n v="0"/>
    <x v="13"/>
    <d v="2021-08-19T00:00:00"/>
    <n v="159"/>
    <n v="0"/>
    <n v="0"/>
    <s v="Glenda Pevie"/>
    <s v="All Season Access Maintenance"/>
    <m/>
    <s v="VC7556-2019-017"/>
    <s v="929 OF"/>
    <m/>
    <m/>
    <m/>
    <s v="Approved"/>
    <m/>
    <m/>
    <s v="Road work continuing from KM30 and KM38 on Paint Lake Road 2"/>
    <m/>
    <s v="F066-F118"/>
    <s v="WF10 Paint Lake 2"/>
    <n v="0"/>
    <d v="2021-08-12T00:00:00"/>
    <m/>
    <s v="43"/>
    <d v="2021-08-13T00:00:00"/>
    <s v=""/>
    <s v=""/>
    <m/>
    <m/>
    <m/>
    <s v="Will Ouimet"/>
    <s v="10"/>
    <s v="Corbiere and Sons Contracting967120210803-3Excavator - 36 ton- After Jan 10182645.28"/>
    <s v="Corbiere and Sons Contracting967120210803-3Excavator - 36 ton- After Jan 10182645.28Inv#142-R01"/>
    <s v=""/>
    <s v="WF10-All Season Maintenance"/>
    <x v="1"/>
  </r>
  <r>
    <x v="1"/>
    <n v="6"/>
    <n v="0"/>
    <n v="9671"/>
    <s v="20210803-3"/>
    <n v="53511012"/>
    <s v="Access"/>
    <n v="0"/>
    <s v="Excavator - 30 ton- After Jan 10"/>
    <n v="138.44999999999999"/>
    <n v="27"/>
    <s v="Dynamic"/>
    <s v="103.84"/>
    <s v="0"/>
    <s v=""/>
    <s v=""/>
    <n v="3738.15"/>
    <n v="485.95950000000005"/>
    <n v="4224.1094999999996"/>
    <d v="2021-08-03T00:00:00"/>
    <n v="0"/>
    <x v="13"/>
    <d v="2021-08-19T00:00:00"/>
    <n v="159"/>
    <n v="0"/>
    <n v="0"/>
    <s v="Glenda Pevie"/>
    <s v="All Season Access Maintenance"/>
    <m/>
    <s v="VC7556-2019-017"/>
    <s v="929 OF"/>
    <m/>
    <m/>
    <m/>
    <s v="Approved"/>
    <m/>
    <m/>
    <s v="Road work continuing from KM30 and KM38 on Paint Lake Road 2"/>
    <m/>
    <s v="F066-F118"/>
    <s v="WF10 Paint Lake 2"/>
    <n v="0"/>
    <d v="2021-08-12T00:00:00"/>
    <m/>
    <s v="43"/>
    <d v="2021-08-13T00:00:00"/>
    <s v=""/>
    <s v=""/>
    <m/>
    <m/>
    <m/>
    <s v="Will Ouimet"/>
    <s v="10"/>
    <s v="Corbiere and Sons Contracting967120210803-3Excavator - 30 ton- After Jan 10273738.15"/>
    <s v="Corbiere and Sons Contracting967120210803-3Excavator - 30 ton- After Jan 10273738.15Inv#142-R01"/>
    <s v=""/>
    <s v="WF10-All Season Maintenance"/>
    <x v="1"/>
  </r>
  <r>
    <x v="1"/>
    <n v="6"/>
    <n v="0"/>
    <n v="9638"/>
    <s v="20210727-3"/>
    <n v="53511012"/>
    <s v="Access"/>
    <n v="0"/>
    <s v="Marooka- After Jan 10"/>
    <n v="144.6"/>
    <n v="5"/>
    <s v="Dynamic"/>
    <s v="108.45"/>
    <s v="0"/>
    <s v=""/>
    <s v=""/>
    <n v="723"/>
    <n v="93.990000000000009"/>
    <n v="816.9899999999999"/>
    <d v="2021-07-27T00:00:00"/>
    <n v="0"/>
    <x v="13"/>
    <d v="2021-08-19T00:00:00"/>
    <n v="159"/>
    <n v="0"/>
    <n v="0"/>
    <s v="Nathan Kyme"/>
    <s v="All Season Access Maintenance"/>
    <m/>
    <s v="VC7556-2019-017"/>
    <s v="929 OF"/>
    <m/>
    <m/>
    <m/>
    <s v="Approved"/>
    <m/>
    <m/>
    <s v="Road work on Paint Lake 2 from KM34-KM37 and KM44-KM45"/>
    <n v="6"/>
    <s v="F066-F118"/>
    <s v="Paint lake Road 2"/>
    <n v="0"/>
    <d v="2021-08-02T00:00:00"/>
    <m/>
    <s v="37"/>
    <d v="2021-08-02T00:00:00"/>
    <s v=""/>
    <s v=""/>
    <m/>
    <m/>
    <m/>
    <s v="Harold Furlong"/>
    <s v="10"/>
    <s v="Corbiere and Sons Contracting963820210727-3Marooka- After Jan 105723"/>
    <s v="Corbiere and Sons Contracting963820210727-3Marooka- After Jan 105723Inv#142-R01"/>
    <s v=""/>
    <s v="WF10-All Season Maintenance"/>
    <x v="1"/>
  </r>
  <r>
    <x v="1"/>
    <n v="6"/>
    <n v="0"/>
    <n v="9636"/>
    <s v="20210726-3"/>
    <n v="53511012"/>
    <s v="Access"/>
    <n v="0"/>
    <s v="Light Truck - Pick up- After Jan 10"/>
    <n v="243.75"/>
    <n v="3"/>
    <s v="DAY"/>
    <s v="182.81"/>
    <s v="0"/>
    <s v=""/>
    <s v=""/>
    <n v="731.25"/>
    <n v="95.0625"/>
    <n v="826.31249999999989"/>
    <d v="2021-07-26T00:00:00"/>
    <n v="0"/>
    <x v="13"/>
    <d v="2021-08-19T00:00:00"/>
    <n v="159"/>
    <n v="0"/>
    <n v="0"/>
    <s v="Nathan Kyme"/>
    <s v="All Season Access Maintenance"/>
    <m/>
    <s v="VC7556-2019-017"/>
    <s v="929 OF"/>
    <m/>
    <m/>
    <m/>
    <s v="Approved"/>
    <m/>
    <m/>
    <s v="Road work on Paint Lake 2 from KM43-KM40 and from F066-F073"/>
    <n v="6"/>
    <s v="F066-F118"/>
    <s v="Paint lake Road 2"/>
    <n v="0"/>
    <d v="2021-08-02T00:00:00"/>
    <m/>
    <s v="37"/>
    <d v="2021-08-02T00:00:00"/>
    <s v=""/>
    <s v=""/>
    <m/>
    <m/>
    <m/>
    <s v="Harold Furlong"/>
    <s v="10"/>
    <s v="Corbiere and Sons Contracting963620210726-3Light Truck - Pick up- After Jan 103731.25"/>
    <s v="Corbiere and Sons Contracting963620210726-3Light Truck - Pick up- After Jan 103731.25Inv#142-R01"/>
    <s v=""/>
    <s v="WF10-All Season Maintenance"/>
    <x v="1"/>
  </r>
  <r>
    <x v="1"/>
    <n v="6"/>
    <n v="0"/>
    <n v="9636"/>
    <s v="20210726-3"/>
    <n v="53511012"/>
    <s v="Access"/>
    <n v="0"/>
    <s v="Excavator - 36 ton- After Jan 10"/>
    <n v="146.96"/>
    <n v="9"/>
    <s v="Dynamic"/>
    <s v="110.22"/>
    <s v="0"/>
    <s v=""/>
    <s v=""/>
    <n v="1322.64"/>
    <n v="171.94320000000002"/>
    <n v="1494.5832"/>
    <d v="2021-07-26T00:00:00"/>
    <n v="0"/>
    <x v="13"/>
    <d v="2021-08-19T00:00:00"/>
    <n v="159"/>
    <n v="0"/>
    <n v="0"/>
    <s v="Nathan Kyme"/>
    <s v="All Season Access Maintenance"/>
    <m/>
    <s v="VC7556-2019-017"/>
    <s v="929 OF"/>
    <m/>
    <m/>
    <m/>
    <s v="Approved"/>
    <m/>
    <m/>
    <s v="Road work on Paint Lake 2 from KM43-KM40 and from F066-F073"/>
    <n v="6"/>
    <s v="F066-F118"/>
    <s v="Paint lake Road 2"/>
    <n v="0"/>
    <d v="2021-08-02T00:00:00"/>
    <m/>
    <s v="37"/>
    <d v="2021-08-02T00:00:00"/>
    <s v=""/>
    <s v=""/>
    <m/>
    <m/>
    <m/>
    <s v="Harold Furlong"/>
    <s v="10"/>
    <s v="Corbiere and Sons Contracting963620210726-3Excavator - 36 ton- After Jan 1091322.64"/>
    <s v="Corbiere and Sons Contracting963620210726-3Excavator - 36 ton- After Jan 1091322.64Inv#142-R01"/>
    <s v=""/>
    <s v="WF10-All Season Maintenance"/>
    <x v="1"/>
  </r>
  <r>
    <x v="1"/>
    <n v="6"/>
    <n v="0"/>
    <n v="9634"/>
    <s v="20210725-3"/>
    <n v="53511012"/>
    <s v="Access"/>
    <n v="0"/>
    <s v="Marooka- After Jan 10"/>
    <n v="144.6"/>
    <n v="5"/>
    <s v="Dynamic"/>
    <s v="108.45"/>
    <s v="0"/>
    <s v=""/>
    <s v=""/>
    <n v="723"/>
    <n v="93.990000000000009"/>
    <n v="816.9899999999999"/>
    <d v="2021-07-25T00:00:00"/>
    <n v="0"/>
    <x v="13"/>
    <d v="2021-08-19T00:00:00"/>
    <n v="159"/>
    <n v="0"/>
    <n v="0"/>
    <s v="Nathan Kyme"/>
    <s v="All Season Access Maintenance"/>
    <m/>
    <s v="VC7556-2019-017"/>
    <s v="929 OF"/>
    <m/>
    <m/>
    <m/>
    <s v="Approved"/>
    <m/>
    <m/>
    <s v="Road work on Paint Lake Road from KM29-KM34, KM45-KM43 and KM27-KM30 - Darwin spent part of day on Henson at KM17.5 - Time split"/>
    <n v="6"/>
    <s v="F066-F118"/>
    <s v="Paint Lake Road 2"/>
    <n v="0"/>
    <d v="2021-08-02T00:00:00"/>
    <m/>
    <s v="37"/>
    <d v="2021-08-02T00:00:00"/>
    <s v=""/>
    <s v=""/>
    <m/>
    <m/>
    <m/>
    <s v="Harold Furlong"/>
    <s v="10"/>
    <s v="Corbiere and Sons Contracting963420210725-3Marooka- After Jan 105723"/>
    <s v="Corbiere and Sons Contracting963420210725-3Marooka- After Jan 105723Inv#142-R01"/>
    <s v=""/>
    <s v="WF10-All Season Maintenance"/>
    <x v="1"/>
  </r>
  <r>
    <x v="2"/>
    <n v="12"/>
    <n v="0"/>
    <n v="7181"/>
    <s v="KL-20210725-1"/>
    <n v="53511012"/>
    <s v="Access"/>
    <n v="0"/>
    <s v="Supervisor"/>
    <n v="84"/>
    <n v="3"/>
    <s v="HR"/>
    <s v=""/>
    <s v=""/>
    <s v="84"/>
    <s v="0"/>
    <n v="252"/>
    <n v="32.76"/>
    <n v="284.76"/>
    <d v="2021-07-25T00:00:00"/>
    <n v="0"/>
    <x v="14"/>
    <d v="2021-08-03T00:00:00"/>
    <n v="62"/>
    <n v="0"/>
    <n v="0"/>
    <s v="Nathan Kyme"/>
    <s v="All Season Access Maintenance"/>
    <m/>
    <s v="VC7556-2019-016"/>
    <s v="938 OF"/>
    <m/>
    <m/>
    <m/>
    <s v="Approved"/>
    <m/>
    <m/>
    <s v="Load and haul existing material from ROW to F036 access"/>
    <n v="10"/>
    <s v="F033-F118"/>
    <s v="Paint Lake Road 2"/>
    <n v="0"/>
    <d v="2021-07-28T00:00:00"/>
    <m/>
    <s v="36"/>
    <d v="2021-07-30T00:00:00"/>
    <s v=""/>
    <s v=""/>
    <m/>
    <m/>
    <m/>
    <s v="Mike Lecocq"/>
    <s v="10"/>
    <s v="KABI LAKE FOREST PRODUCTS LTD7181KL-20210725-1Supervisor3252"/>
    <s v="KABI LAKE FOREST PRODUCTS LTD7181KL-20210725-1Supervisor3252OEWT-PA19-Lem-R1"/>
    <s v=""/>
    <s v="WF10-All Season Maintenance"/>
    <x v="1"/>
  </r>
  <r>
    <x v="2"/>
    <n v="12"/>
    <n v="0"/>
    <n v="7181"/>
    <s v="KL-20210725-1"/>
    <n v="53511012"/>
    <s v="Access"/>
    <n v="0"/>
    <s v="L.O.A."/>
    <n v="244"/>
    <n v="0.90909090000000004"/>
    <s v="DAY"/>
    <m/>
    <s v="0"/>
    <s v=""/>
    <s v=""/>
    <n v="221.81819999999999"/>
    <n v="28.836365999999998"/>
    <n v="250.65456599999996"/>
    <d v="2021-07-25T00:00:00"/>
    <n v="0"/>
    <x v="14"/>
    <d v="2021-08-03T00:00:00"/>
    <n v="62"/>
    <n v="0"/>
    <n v="0"/>
    <s v="Nathan Kyme"/>
    <s v="All Season Access Maintenance"/>
    <m/>
    <s v="VC7556-2019-016"/>
    <s v="938 OF"/>
    <m/>
    <m/>
    <m/>
    <s v="Approved"/>
    <m/>
    <m/>
    <s v="Load and haul existing material from ROW to F036 access"/>
    <n v="10"/>
    <s v="F033-F118"/>
    <s v="Paint Lake Road 2"/>
    <n v="0"/>
    <d v="2021-07-28T00:00:00"/>
    <m/>
    <s v="36"/>
    <d v="2021-07-30T00:00:00"/>
    <s v=""/>
    <s v=""/>
    <m/>
    <m/>
    <m/>
    <s v="Mike Lecocq"/>
    <s v="10"/>
    <s v="KABI LAKE FOREST PRODUCTS LTD7181KL-20210725-1L.O.A.0.9090909221.8182"/>
    <s v="KABI LAKE FOREST PRODUCTS LTD7181KL-20210725-1L.O.A.0.9090909221.8182OEWT-PA19-Lem-R1"/>
    <s v=""/>
    <s v="WF10-All Season Maintenance"/>
    <x v="1"/>
  </r>
  <r>
    <x v="2"/>
    <n v="12"/>
    <n v="0"/>
    <n v="7181"/>
    <s v="KL-20210725-1"/>
    <n v="53511012"/>
    <s v="Access"/>
    <n v="0"/>
    <s v="L.O.A."/>
    <n v="244"/>
    <n v="0.90909090000000004"/>
    <s v="DAY"/>
    <m/>
    <s v="0"/>
    <s v=""/>
    <s v=""/>
    <n v="221.81819999999999"/>
    <n v="28.836365999999998"/>
    <n v="250.65456599999996"/>
    <d v="2021-07-25T00:00:00"/>
    <n v="0"/>
    <x v="14"/>
    <d v="2021-08-03T00:00:00"/>
    <n v="62"/>
    <n v="0"/>
    <n v="0"/>
    <s v="Nathan Kyme"/>
    <s v="All Season Access Maintenance"/>
    <m/>
    <s v="VC7556-2019-016"/>
    <s v="938 OF"/>
    <m/>
    <m/>
    <m/>
    <s v="Approved"/>
    <m/>
    <m/>
    <s v="Load and haul existing material from ROW to F036 access"/>
    <n v="10"/>
    <s v="F033-F118"/>
    <s v="Paint Lake Road 2"/>
    <n v="0"/>
    <d v="2021-07-28T00:00:00"/>
    <m/>
    <s v="36"/>
    <d v="2021-07-30T00:00:00"/>
    <s v=""/>
    <s v=""/>
    <m/>
    <m/>
    <m/>
    <s v="Mike Lecocq"/>
    <s v="10"/>
    <s v="KABI LAKE FOREST PRODUCTS LTD7181KL-20210725-1L.O.A.0.9090909221.8182"/>
    <s v="KABI LAKE FOREST PRODUCTS LTD7181KL-20210725-1L.O.A.0.9090909221.8182OEWT-PA19-Lem-R1"/>
    <s v=""/>
    <s v="WF10-All Season Maintenance"/>
    <x v="1"/>
  </r>
  <r>
    <x v="2"/>
    <n v="12"/>
    <n v="0"/>
    <n v="7181"/>
    <s v="KL-20210725-1"/>
    <n v="53511012"/>
    <s v="Access"/>
    <n v="0"/>
    <s v="L.O.A."/>
    <n v="244"/>
    <n v="0.90909090000000004"/>
    <s v="DAY"/>
    <m/>
    <s v="0"/>
    <s v=""/>
    <s v=""/>
    <n v="221.81819999999999"/>
    <n v="28.836365999999998"/>
    <n v="250.65456599999996"/>
    <d v="2021-07-25T00:00:00"/>
    <n v="0"/>
    <x v="14"/>
    <d v="2021-08-03T00:00:00"/>
    <n v="62"/>
    <n v="0"/>
    <n v="0"/>
    <s v="Nathan Kyme"/>
    <s v="All Season Access Maintenance"/>
    <m/>
    <s v="VC7556-2019-016"/>
    <s v="938 OF"/>
    <m/>
    <m/>
    <m/>
    <s v="Approved"/>
    <m/>
    <m/>
    <s v="Load and haul existing material from ROW to F036 access"/>
    <n v="10"/>
    <s v="F033-F118"/>
    <s v="Paint Lake Road 2"/>
    <n v="0"/>
    <d v="2021-07-28T00:00:00"/>
    <m/>
    <s v="36"/>
    <d v="2021-07-30T00:00:00"/>
    <s v=""/>
    <s v=""/>
    <m/>
    <m/>
    <m/>
    <s v="Mike Lecocq"/>
    <s v="10"/>
    <s v="KABI LAKE FOREST PRODUCTS LTD7181KL-20210725-1L.O.A.0.9090909221.8182"/>
    <s v="KABI LAKE FOREST PRODUCTS LTD7181KL-20210725-1L.O.A.0.9090909221.8182OEWT-PA19-Lem-R1"/>
    <s v=""/>
    <s v="WF10-All Season Maintenance"/>
    <x v="1"/>
  </r>
  <r>
    <x v="2"/>
    <n v="12"/>
    <n v="0"/>
    <n v="7181"/>
    <s v="KL-20210725-1"/>
    <n v="53511012"/>
    <s v="Access"/>
    <n v="0"/>
    <s v="Pickup 1/2 Ton"/>
    <n v="25"/>
    <n v="23"/>
    <s v="HR"/>
    <s v="19"/>
    <s v="0"/>
    <s v=""/>
    <s v=""/>
    <n v="575"/>
    <n v="74.75"/>
    <n v="649.74999999999989"/>
    <d v="2021-07-25T00:00:00"/>
    <n v="0"/>
    <x v="14"/>
    <d v="2021-08-03T00:00:00"/>
    <n v="62"/>
    <n v="0"/>
    <n v="0"/>
    <s v="Nathan Kyme"/>
    <s v="All Season Access Maintenance"/>
    <m/>
    <s v="VC7556-2019-016"/>
    <s v="938 OF"/>
    <m/>
    <m/>
    <m/>
    <s v="Approved"/>
    <m/>
    <m/>
    <s v="Load and haul existing material from ROW to F036 access"/>
    <n v="10"/>
    <s v="F033-F118"/>
    <s v="Paint Lake Road 2"/>
    <n v="0"/>
    <d v="2021-07-28T00:00:00"/>
    <m/>
    <s v="36"/>
    <d v="2021-07-30T00:00:00"/>
    <s v=""/>
    <s v=""/>
    <m/>
    <m/>
    <m/>
    <s v="Mike Lecocq"/>
    <s v="10"/>
    <s v="KABI LAKE FOREST PRODUCTS LTD7181KL-20210725-1Pickup 1/2 Ton23575"/>
    <s v="KABI LAKE FOREST PRODUCTS LTD7181KL-20210725-1Pickup 1/2 Ton23575OEWT-PA19-Lem-R1"/>
    <s v=""/>
    <s v="WF10-All Season Maintenance"/>
    <x v="1"/>
  </r>
  <r>
    <x v="2"/>
    <n v="12"/>
    <n v="0"/>
    <n v="7181"/>
    <s v="KL-20210725-1"/>
    <n v="53511012"/>
    <s v="Access"/>
    <n v="0"/>
    <s v="CAT 25 ton Articulated Truck"/>
    <n v="178"/>
    <n v="10"/>
    <s v="HR"/>
    <s v="134"/>
    <s v="0"/>
    <s v=""/>
    <s v=""/>
    <n v="1780"/>
    <n v="231.4"/>
    <n v="2011.3999999999999"/>
    <d v="2021-07-25T00:00:00"/>
    <n v="0"/>
    <x v="14"/>
    <d v="2021-08-03T00:00:00"/>
    <n v="62"/>
    <n v="0"/>
    <n v="0"/>
    <s v="Nathan Kyme"/>
    <s v="All Season Access Maintenance"/>
    <m/>
    <s v="VC7556-2019-016"/>
    <s v="938 OF"/>
    <m/>
    <m/>
    <m/>
    <s v="Approved"/>
    <m/>
    <m/>
    <s v="Load and haul existing material from ROW to F036 access"/>
    <n v="10"/>
    <s v="F033-F118"/>
    <s v="Paint Lake Road 2"/>
    <n v="0"/>
    <d v="2021-07-28T00:00:00"/>
    <m/>
    <s v="36"/>
    <d v="2021-07-30T00:00:00"/>
    <s v=""/>
    <s v=""/>
    <m/>
    <m/>
    <m/>
    <s v="Mike Lecocq"/>
    <s v="10"/>
    <s v="KABI LAKE FOREST PRODUCTS LTD7181KL-20210725-1CAT 25 ton Articulated Truck101780"/>
    <s v="KABI LAKE FOREST PRODUCTS LTD7181KL-20210725-1CAT 25 ton Articulated Truck101780OEWT-PA19-Lem-R1"/>
    <s v=""/>
    <s v="WF10-All Season Maintenance"/>
    <x v="1"/>
  </r>
  <r>
    <x v="2"/>
    <n v="12"/>
    <n v="0"/>
    <n v="7181"/>
    <s v="KL-20210725-1"/>
    <n v="53511012"/>
    <s v="Access"/>
    <n v="0"/>
    <s v="30 Ton Excavator c/w Hydraulic Thumb"/>
    <n v="195"/>
    <n v="20"/>
    <s v="HR"/>
    <s v="147"/>
    <s v="0"/>
    <s v=""/>
    <s v=""/>
    <n v="3900"/>
    <n v="507"/>
    <n v="4407"/>
    <d v="2021-07-25T00:00:00"/>
    <n v="0"/>
    <x v="14"/>
    <d v="2021-08-03T00:00:00"/>
    <n v="62"/>
    <n v="0"/>
    <n v="0"/>
    <s v="Nathan Kyme"/>
    <s v="All Season Access Maintenance"/>
    <m/>
    <s v="VC7556-2019-016"/>
    <s v="938 OF"/>
    <m/>
    <m/>
    <m/>
    <s v="Approved"/>
    <m/>
    <m/>
    <s v="Load and haul existing material from ROW to F036 access"/>
    <n v="10"/>
    <s v="F033-F118"/>
    <s v="Paint Lake Road 2"/>
    <n v="0"/>
    <d v="2021-07-28T00:00:00"/>
    <m/>
    <s v="36"/>
    <d v="2021-07-30T00:00:00"/>
    <s v=""/>
    <s v=""/>
    <m/>
    <m/>
    <m/>
    <s v="Mike Lecocq"/>
    <s v="10"/>
    <s v="KABI LAKE FOREST PRODUCTS LTD7181KL-20210725-130 Ton Excavator c/w Hydraulic Thumb203900"/>
    <s v="KABI LAKE FOREST PRODUCTS LTD7181KL-20210725-130 Ton Excavator c/w Hydraulic Thumb203900OEWT-PA19-Lem-R1"/>
    <s v=""/>
    <s v="WF10-All Season Maintenance"/>
    <x v="1"/>
  </r>
  <r>
    <x v="2"/>
    <n v="12"/>
    <n v="0"/>
    <n v="7279"/>
    <s v="KL-20210825-3"/>
    <n v="53511012"/>
    <s v="Access"/>
    <n v="0"/>
    <s v="3rd Party Services"/>
    <n v="1"/>
    <n v="2323.64"/>
    <s v="Each"/>
    <s v=""/>
    <s v=""/>
    <s v=""/>
    <s v=""/>
    <n v="2323.64"/>
    <n v="302.07319999999999"/>
    <n v="2625.7131999999997"/>
    <d v="2021-08-25T00:00:00"/>
    <n v="0"/>
    <x v="15"/>
    <d v="2021-09-08T00:00:00"/>
    <n v="81"/>
    <n v="0"/>
    <n v="0"/>
    <s v="Nathan Kyme"/>
    <s v="All Season Access Maintenance"/>
    <m/>
    <s v="VC7556-2019-016"/>
    <s v="938 OF"/>
    <m/>
    <m/>
    <m/>
    <s v="Approved"/>
    <m/>
    <m/>
    <s v="Excavator starting sloping and cleaning up excavation @ km 49/rock truck hauling existing material from Km 42 to Morin Excavator/ Excavator 2 fixing up access from Km 44 to Km 46"/>
    <n v="10"/>
    <s v="F033-F118"/>
    <s v="Paint Lake Road 2"/>
    <n v="0"/>
    <d v="2021-08-30T00:00:00"/>
    <m/>
    <s v="37"/>
    <d v="2021-09-05T00:00:00"/>
    <s v="MC-20210825-1"/>
    <s v="Excavator spreading existing material on road sections @ km 41/42 - MC-13132"/>
    <m/>
    <m/>
    <m/>
    <s v="Harold Furlong"/>
    <s v="10"/>
    <s v="KABI LAKE FOREST PRODUCTS LTD7279KL-20210825-33rd Party Services2323.642323.64"/>
    <s v="KABI LAKE FOREST PRODUCTS LTD7279KL-20210825-33rd Party Services2323.642323.64OEWT-PA20-Lem"/>
    <s v=""/>
    <s v="WF10-All Season Maintenance"/>
    <x v="1"/>
  </r>
  <r>
    <x v="2"/>
    <n v="12"/>
    <n v="0"/>
    <n v="7275"/>
    <s v="KL-20210824-3"/>
    <n v="53511012"/>
    <s v="Access"/>
    <n v="0"/>
    <s v="3rd Party Services"/>
    <n v="1"/>
    <n v="2065.4499999999998"/>
    <s v="Each"/>
    <s v=""/>
    <s v=""/>
    <s v=""/>
    <s v=""/>
    <n v="2065.4499999999998"/>
    <n v="268.50849999999997"/>
    <n v="2333.9584999999997"/>
    <d v="2021-08-24T00:00:00"/>
    <n v="0"/>
    <x v="15"/>
    <d v="2021-09-08T00:00:00"/>
    <n v="81"/>
    <n v="0"/>
    <n v="0"/>
    <s v="Nathan Kyme"/>
    <s v="All Season Access Maintenance"/>
    <m/>
    <s v="VC7556-2019-016"/>
    <s v="938 OF"/>
    <m/>
    <m/>
    <m/>
    <s v="Approved"/>
    <m/>
    <m/>
    <s v="Load and haul material from km 17 on Hensen Road to Corbiere Dozer@km 44.5/43.5/3 rock trucks Kabi, Corbiere and Valard/ Excavator 2 working ahead @km 42"/>
    <n v="10"/>
    <s v="F033-F118"/>
    <s v="Paint Lake Road 2"/>
    <n v="0"/>
    <d v="2021-08-30T00:00:00"/>
    <m/>
    <s v="37"/>
    <d v="2021-09-05T00:00:00"/>
    <s v="MC-20210824-1"/>
    <s v="Slope and clean up excavations @ F108/level ruts and shape road F107 to F108 - MC-13131"/>
    <m/>
    <m/>
    <m/>
    <s v="Harold Furlong"/>
    <s v="10"/>
    <s v="KABI LAKE FOREST PRODUCTS LTD7275KL-20210824-33rd Party Services2065.452065.45"/>
    <s v="KABI LAKE FOREST PRODUCTS LTD7275KL-20210824-33rd Party Services2065.452065.45OEWT-PA20-Lem"/>
    <s v=""/>
    <s v="WF10-All Season Maintenance"/>
    <x v="1"/>
  </r>
  <r>
    <x v="2"/>
    <n v="12"/>
    <n v="0"/>
    <n v="7275"/>
    <s v="KL-20210824-3"/>
    <n v="53511012"/>
    <s v="Access"/>
    <n v="0"/>
    <s v="3rd Party Services"/>
    <n v="1"/>
    <n v="2452.73"/>
    <s v="Each"/>
    <s v=""/>
    <s v=""/>
    <s v=""/>
    <s v=""/>
    <n v="2452.73"/>
    <n v="318.85489999999999"/>
    <n v="2771.5848999999998"/>
    <d v="2021-08-24T00:00:00"/>
    <n v="0"/>
    <x v="15"/>
    <d v="2021-09-08T00:00:00"/>
    <n v="81"/>
    <n v="0"/>
    <n v="0"/>
    <s v="Nathan Kyme"/>
    <s v="All Season Access Maintenance"/>
    <m/>
    <s v="VC7556-2019-016"/>
    <s v="938 OF"/>
    <m/>
    <m/>
    <m/>
    <s v="Approved"/>
    <m/>
    <m/>
    <s v="Load and haul material from km 17 on Hensen Road to Corbiere Dozer@km 44.5/43.5/3 rock trucks Kabi, Corbiere and Valard/ Excavator 2 working ahead @km 42"/>
    <n v="10"/>
    <s v="F033-F118"/>
    <s v="Paint Lake Road 2"/>
    <n v="0"/>
    <d v="2021-08-30T00:00:00"/>
    <m/>
    <s v="37"/>
    <d v="2021-09-05T00:00:00"/>
    <s v="SSF-20210824-2"/>
    <s v="Continue leveling ruts and replacing access mats fromKm 45 to Km 44 for gravel - SSF-14346"/>
    <m/>
    <m/>
    <m/>
    <s v="Harold Furlong"/>
    <s v="10"/>
    <s v="KABI LAKE FOREST PRODUCTS LTD7275KL-20210824-33rd Party Services2452.732452.73"/>
    <s v="KABI LAKE FOREST PRODUCTS LTD7275KL-20210824-33rd Party Services2452.732452.73OEWT-PA20-Lem"/>
    <s v=""/>
    <s v="WF10-All Season Maintenance"/>
    <x v="1"/>
  </r>
  <r>
    <x v="2"/>
    <n v="12"/>
    <n v="0"/>
    <n v="7271"/>
    <s v="KL-20210823-5"/>
    <n v="53511012"/>
    <s v="Access"/>
    <n v="0"/>
    <s v="3rd Party Services"/>
    <n v="1"/>
    <n v="2323.64"/>
    <s v="Each"/>
    <s v=""/>
    <s v=""/>
    <s v=""/>
    <s v=""/>
    <n v="2323.64"/>
    <n v="302.07319999999999"/>
    <n v="2625.7131999999997"/>
    <d v="2021-08-23T00:00:00"/>
    <n v="0"/>
    <x v="15"/>
    <d v="2021-09-08T00:00:00"/>
    <n v="81"/>
    <n v="0"/>
    <n v="0"/>
    <s v="Nathan Kyme"/>
    <s v="All Season Access Maintenance"/>
    <m/>
    <s v="VC7556-2019-016"/>
    <s v="938 OF"/>
    <m/>
    <m/>
    <m/>
    <s v="Approved"/>
    <m/>
    <m/>
    <s v="Load &amp; Haul existing material from Km 17 on Hensen road to Corbiere dozer@ Km 45/44. One Kabi rock truck, Corbiere and Valard/ 2nd Ex working ahead of dozer."/>
    <n v="10"/>
    <s v="F033-F118"/>
    <s v="Paint Lake Road 2"/>
    <n v="0"/>
    <m/>
    <m/>
    <s v="37"/>
    <d v="2021-08-31T00:00:00"/>
    <s v="MC-20210823-1"/>
    <s v="Check for capping material &amp; pile up stockpile @ F-108."/>
    <m/>
    <m/>
    <m/>
    <s v="Harold Furlong"/>
    <s v="10"/>
    <s v="KABI LAKE FOREST PRODUCTS LTD7271KL-20210823-53rd Party Services2323.642323.64"/>
    <s v="KABI LAKE FOREST PRODUCTS LTD7271KL-20210823-53rd Party Services2323.642323.64OEWT-PA20-Lem"/>
    <s v=""/>
    <s v="WF10-All Season Maintenance"/>
    <x v="1"/>
  </r>
  <r>
    <x v="2"/>
    <n v="12"/>
    <n v="0"/>
    <n v="7271"/>
    <s v="KL-20210823-5"/>
    <n v="53511012"/>
    <s v="Access"/>
    <n v="0"/>
    <s v="3rd Party Services"/>
    <n v="1"/>
    <n v="2323.64"/>
    <s v="Each"/>
    <s v=""/>
    <s v=""/>
    <s v=""/>
    <s v=""/>
    <n v="2323.64"/>
    <n v="302.07319999999999"/>
    <n v="2625.7131999999997"/>
    <d v="2021-08-23T00:00:00"/>
    <n v="0"/>
    <x v="15"/>
    <d v="2021-09-08T00:00:00"/>
    <n v="81"/>
    <n v="0"/>
    <n v="0"/>
    <s v="Nathan Kyme"/>
    <s v="All Season Access Maintenance"/>
    <m/>
    <s v="VC7556-2019-016"/>
    <s v="938 OF"/>
    <m/>
    <m/>
    <m/>
    <s v="Approved"/>
    <m/>
    <m/>
    <s v="Load &amp; Haul existing material from Km 17 on Hensen road to Corbiere dozer@ Km 45/44. One Kabi rock truck, Corbiere and Valard/ 2nd Ex working ahead of dozer."/>
    <n v="10"/>
    <s v="F033-F118"/>
    <s v="Paint Lake Road 2"/>
    <n v="0"/>
    <m/>
    <m/>
    <s v="37"/>
    <d v="2021-08-31T00:00:00"/>
    <s v="SSF-20210823-2"/>
    <s v="Continue leveling ruts and shaping road from 46 Km to 44 Km for gravel haul. SSF-14343"/>
    <m/>
    <m/>
    <m/>
    <s v="Harold Furlong"/>
    <s v="10"/>
    <s v="KABI LAKE FOREST PRODUCTS LTD7271KL-20210823-53rd Party Services2323.642323.64"/>
    <s v="KABI LAKE FOREST PRODUCTS LTD7271KL-20210823-53rd Party Services2323.642323.64OEWT-PA20-Lem"/>
    <s v=""/>
    <s v="WF10-All Season Maintenance"/>
    <x v="1"/>
  </r>
  <r>
    <x v="2"/>
    <n v="12"/>
    <n v="0"/>
    <n v="7267"/>
    <s v="KL-20210822-4"/>
    <n v="53511012"/>
    <s v="Access"/>
    <n v="0"/>
    <s v="3rd Party Services"/>
    <n v="1"/>
    <n v="2323.64"/>
    <s v="Each"/>
    <s v=""/>
    <s v=""/>
    <s v=""/>
    <s v=""/>
    <n v="2323.64"/>
    <n v="302.07319999999999"/>
    <n v="2625.7131999999997"/>
    <d v="2021-08-22T00:00:00"/>
    <n v="0"/>
    <x v="15"/>
    <d v="2021-09-08T00:00:00"/>
    <n v="81"/>
    <n v="0"/>
    <n v="0"/>
    <s v="Nathan Kyme"/>
    <s v="All Season Access Maintenance"/>
    <m/>
    <s v="VC7556-2019-016"/>
    <s v="938 OF"/>
    <m/>
    <m/>
    <m/>
    <s v="Approved"/>
    <m/>
    <m/>
    <s v="Load &amp; Haul existing material from Km 17 on Hensen road to Corbiere dozer@ Km 45/4. One Kabi rock truck, one Corbiere, and 1 Valard. 2nd excavator working ahead of dozer."/>
    <n v="10"/>
    <s v="F033-F118"/>
    <s v="Paint Lake Road 2"/>
    <n v="0"/>
    <d v="2021-08-30T00:00:00"/>
    <m/>
    <s v="50"/>
    <d v="2021-09-01T00:00:00"/>
    <s v="MC-20210822-1"/>
    <s v="Continue road maintenance and shaping road from F110 to F111 - MC-13128"/>
    <m/>
    <m/>
    <m/>
    <s v="Jim Budgell"/>
    <s v="10"/>
    <s v="KABI LAKE FOREST PRODUCTS LTD7267KL-20210822-43rd Party Services2323.642323.64"/>
    <s v="KABI LAKE FOREST PRODUCTS LTD7267KL-20210822-43rd Party Services2323.642323.64OEWT-PA20-Lem"/>
    <s v=""/>
    <s v="WF10-All Season Maintenance"/>
    <x v="1"/>
  </r>
  <r>
    <x v="2"/>
    <n v="12"/>
    <n v="0"/>
    <n v="7267"/>
    <s v="KL-20210822-4"/>
    <n v="53511012"/>
    <s v="Access"/>
    <n v="0"/>
    <s v="3rd Party Services"/>
    <n v="1"/>
    <n v="2581.8200000000002"/>
    <s v="Each"/>
    <s v=""/>
    <s v=""/>
    <s v=""/>
    <s v=""/>
    <n v="2581.8200000000002"/>
    <n v="335.63660000000004"/>
    <n v="2917.4566"/>
    <d v="2021-08-22T00:00:00"/>
    <n v="0"/>
    <x v="15"/>
    <d v="2021-09-08T00:00:00"/>
    <n v="81"/>
    <n v="0"/>
    <n v="0"/>
    <s v="Nathan Kyme"/>
    <s v="All Season Access Maintenance"/>
    <m/>
    <s v="VC7556-2019-016"/>
    <s v="938 OF"/>
    <m/>
    <m/>
    <m/>
    <s v="Approved"/>
    <m/>
    <m/>
    <s v="Load &amp; Haul existing material from Km 17 on Hensen road to Corbiere dozer@ Km 45/4. One Kabi rock truck, one Corbiere, and 1 Valard. 2nd excavator working ahead of dozer."/>
    <n v="10"/>
    <s v="F033-F118"/>
    <s v="Paint Lake Road 2"/>
    <n v="0"/>
    <d v="2021-08-30T00:00:00"/>
    <m/>
    <s v="50"/>
    <d v="2021-09-01T00:00:00"/>
    <s v="SSF-20210822-1"/>
    <s v="Continue leveling ruts and shaping road from 46.5 Km to 45 Km for gravel haul and spreading gravel where required. - SSF-14341"/>
    <m/>
    <m/>
    <m/>
    <s v="Jim Budgell"/>
    <s v="10"/>
    <s v="KABI LAKE FOREST PRODUCTS LTD7267KL-20210822-43rd Party Services2581.822581.82"/>
    <s v="KABI LAKE FOREST PRODUCTS LTD7267KL-20210822-43rd Party Services2581.822581.82OEWT-PA20-Lem"/>
    <s v=""/>
    <s v="WF10-All Season Maintenance"/>
    <x v="1"/>
  </r>
  <r>
    <x v="2"/>
    <n v="12"/>
    <n v="0"/>
    <n v="7257"/>
    <s v="KL-20210821-5"/>
    <n v="53511012"/>
    <s v="Access"/>
    <n v="0"/>
    <s v="3rd Party Services"/>
    <n v="1"/>
    <n v="2323.64"/>
    <s v="Each"/>
    <s v=""/>
    <s v=""/>
    <s v=""/>
    <s v=""/>
    <n v="2323.64"/>
    <n v="302.07319999999999"/>
    <n v="2625.7131999999997"/>
    <d v="2021-08-21T00:00:00"/>
    <n v="0"/>
    <x v="15"/>
    <d v="2021-09-08T00:00:00"/>
    <n v="81"/>
    <n v="0"/>
    <n v="0"/>
    <s v="Nathan Kyme"/>
    <s v="All Season Access Maintenance"/>
    <m/>
    <s v="VC7556-2019-016"/>
    <s v="938 OF"/>
    <m/>
    <m/>
    <m/>
    <s v="Approved"/>
    <m/>
    <m/>
    <s v="Load &amp; Haul existing material from Km 17 on Hensen road to Corbiere dozer@ Km 45/46/3 rock trucks Kabi, Corbiere and Valard/ 2nd Ex working ahead of dozer"/>
    <n v="10"/>
    <s v="F033-F118"/>
    <s v="Paint Lake Road 2"/>
    <n v="0"/>
    <d v="2021-08-26T00:00:00"/>
    <m/>
    <s v="50"/>
    <d v="2021-08-27T00:00:00"/>
    <s v="MC-20210821-1"/>
    <s v="Continue road maintenance and shaping road from F110 to F111 - MC-13128"/>
    <m/>
    <m/>
    <m/>
    <s v="Jim Budgell"/>
    <s v="10"/>
    <s v="KABI LAKE FOREST PRODUCTS LTD7257KL-20210821-53rd Party Services2323.642323.64"/>
    <s v="KABI LAKE FOREST PRODUCTS LTD7257KL-20210821-53rd Party Services2323.642323.64OEWT-PA20-Lem"/>
    <s v=""/>
    <s v="WF10-All Season Maintenance"/>
    <x v="1"/>
  </r>
  <r>
    <x v="2"/>
    <n v="12"/>
    <n v="0"/>
    <n v="7257"/>
    <s v="KL-20210821-5"/>
    <n v="53511012"/>
    <s v="Access"/>
    <n v="0"/>
    <s v="3rd Party Services"/>
    <n v="1"/>
    <n v="2581.8200000000002"/>
    <s v="Each"/>
    <s v=""/>
    <s v=""/>
    <s v=""/>
    <s v=""/>
    <n v="2581.8200000000002"/>
    <n v="335.63660000000004"/>
    <n v="2917.4566"/>
    <d v="2021-08-21T00:00:00"/>
    <n v="0"/>
    <x v="15"/>
    <d v="2021-09-08T00:00:00"/>
    <n v="81"/>
    <n v="0"/>
    <n v="0"/>
    <s v="Nathan Kyme"/>
    <s v="All Season Access Maintenance"/>
    <m/>
    <s v="VC7556-2019-016"/>
    <s v="938 OF"/>
    <m/>
    <m/>
    <m/>
    <s v="Approved"/>
    <m/>
    <m/>
    <s v="Load &amp; Haul existing material from Km 17 on Hensen road to Corbiere dozer@ Km 45/46/3 rock trucks Kabi, Corbiere and Valard/ 2nd Ex working ahead of dozer"/>
    <n v="10"/>
    <s v="F033-F118"/>
    <s v="Paint Lake Road 2"/>
    <n v="0"/>
    <d v="2021-08-26T00:00:00"/>
    <m/>
    <s v="50"/>
    <d v="2021-08-27T00:00:00"/>
    <s v="SSF-20210821-2"/>
    <s v="Continue leveling ruts and shaping road from 46.5 Km to 45 Km for gravel haul - SSF-14340"/>
    <m/>
    <m/>
    <m/>
    <s v="Jim Budgell"/>
    <s v="10"/>
    <s v="KABI LAKE FOREST PRODUCTS LTD7257KL-20210821-53rd Party Services2581.822581.82"/>
    <s v="KABI LAKE FOREST PRODUCTS LTD7257KL-20210821-53rd Party Services2581.822581.82OEWT-PA20-Lem"/>
    <s v=""/>
    <s v="WF10-All Season Maintenance"/>
    <x v="1"/>
  </r>
  <r>
    <x v="2"/>
    <n v="12"/>
    <n v="0"/>
    <n v="7252"/>
    <s v="KL-20210820-5"/>
    <n v="53511012"/>
    <s v="Access"/>
    <n v="0"/>
    <s v="3rd Party Services"/>
    <n v="1"/>
    <n v="2323.64"/>
    <s v="Each"/>
    <s v=""/>
    <s v=""/>
    <s v=""/>
    <s v=""/>
    <n v="2323.64"/>
    <n v="302.07319999999999"/>
    <n v="2625.7131999999997"/>
    <d v="2021-08-20T00:00:00"/>
    <n v="0"/>
    <x v="15"/>
    <d v="2021-09-08T00:00:00"/>
    <n v="81"/>
    <n v="0"/>
    <n v="0"/>
    <s v="Nathan Kyme"/>
    <s v="All Season Access Maintenance"/>
    <m/>
    <s v="VC7556-2019-016"/>
    <s v="938 OF"/>
    <m/>
    <m/>
    <m/>
    <s v="Approved"/>
    <m/>
    <m/>
    <s v="Load and haul existing material from Km 17 on Hensen Road to Corbiere Dozer @Km 45/46/ 3 rock trucks Kabi, Corbiere and Valard/2nd Ex working ahead of Dozer"/>
    <n v="10"/>
    <s v="F033-F118"/>
    <s v="Paint Lake Road 2"/>
    <n v="0"/>
    <d v="2021-08-25T00:00:00"/>
    <m/>
    <s v="50"/>
    <d v="2021-08-27T00:00:00"/>
    <s v="MC-20210820-1"/>
    <s v="Continue road maintenace shaping road to ROW and from F109 to F110 - MC-13127"/>
    <m/>
    <m/>
    <m/>
    <s v="Jim Budgell"/>
    <s v="10"/>
    <s v="KABI LAKE FOREST PRODUCTS LTD7252KL-20210820-53rd Party Services2323.642323.64"/>
    <s v="KABI LAKE FOREST PRODUCTS LTD7252KL-20210820-53rd Party Services2323.642323.64OEWT-PA20-Lem"/>
    <s v=""/>
    <s v="WF10-All Season Maintenance"/>
    <x v="1"/>
  </r>
  <r>
    <x v="2"/>
    <n v="12"/>
    <n v="0"/>
    <n v="7252"/>
    <s v="KL-20210820-5"/>
    <n v="53511012"/>
    <s v="Access"/>
    <n v="0"/>
    <s v="3rd Party Services"/>
    <n v="1"/>
    <n v="2194.5500000000002"/>
    <s v="Each"/>
    <s v=""/>
    <s v=""/>
    <s v=""/>
    <s v=""/>
    <n v="2194.5500000000002"/>
    <n v="285.29150000000004"/>
    <n v="2479.8415"/>
    <d v="2021-08-20T00:00:00"/>
    <n v="0"/>
    <x v="15"/>
    <d v="2021-09-08T00:00:00"/>
    <n v="81"/>
    <n v="0"/>
    <n v="0"/>
    <s v="Nathan Kyme"/>
    <s v="All Season Access Maintenance"/>
    <m/>
    <s v="VC7556-2019-016"/>
    <s v="938 OF"/>
    <m/>
    <m/>
    <m/>
    <s v="Approved"/>
    <m/>
    <m/>
    <s v="Load and haul existing material from Km 17 on Hensen Road to Corbiere Dozer @Km 45/46/ 3 rock trucks Kabi, Corbiere and Valard/2nd Ex working ahead of Dozer"/>
    <n v="10"/>
    <s v="F033-F118"/>
    <s v="Paint Lake Road 2"/>
    <n v="0"/>
    <d v="2021-08-25T00:00:00"/>
    <m/>
    <s v="50"/>
    <d v="2021-08-27T00:00:00"/>
    <s v="SSF-20210820-2"/>
    <s v="Continue Leveling ruts and shaping road from Km 47 to km 45 For gravel haul - SSF-14337"/>
    <m/>
    <m/>
    <m/>
    <s v="Jim Budgell"/>
    <s v="10"/>
    <s v="KABI LAKE FOREST PRODUCTS LTD7252KL-20210820-53rd Party Services2194.552194.55"/>
    <s v="KABI LAKE FOREST PRODUCTS LTD7252KL-20210820-53rd Party Services2194.552194.55OEWT-PA20-Lem"/>
    <s v=""/>
    <s v="WF10-All Season Maintenance"/>
    <x v="1"/>
  </r>
  <r>
    <x v="2"/>
    <n v="12"/>
    <n v="0"/>
    <n v="7248"/>
    <s v="KL-20210819-4"/>
    <n v="53511012"/>
    <s v="Access"/>
    <n v="0"/>
    <s v="3rd Party Services"/>
    <n v="1"/>
    <n v="2323.64"/>
    <s v="Each"/>
    <s v=""/>
    <s v=""/>
    <s v=""/>
    <s v=""/>
    <n v="2323.64"/>
    <n v="302.07319999999999"/>
    <n v="2625.7131999999997"/>
    <d v="2021-08-19T00:00:00"/>
    <n v="0"/>
    <x v="15"/>
    <d v="2021-09-08T00:00:00"/>
    <n v="81"/>
    <n v="0"/>
    <n v="0"/>
    <s v="Nathan Kyme"/>
    <s v="All Season Access Maintenance"/>
    <m/>
    <s v="VC7556-2019-016"/>
    <s v="938 OF"/>
    <m/>
    <m/>
    <m/>
    <s v="Approved"/>
    <m/>
    <m/>
    <s v="Load and haul existing material from Km 17 on Hensen Road to Corbiere Dozer @Km 45/46/ 3 rock trucks Kabi, Corbiere and Valard/2nd Ex working ahead of Dozer"/>
    <n v="10"/>
    <s v="F033-F118"/>
    <s v="Paint Lake Road 2"/>
    <n v="0"/>
    <d v="2021-08-25T00:00:00"/>
    <m/>
    <s v="50"/>
    <d v="2021-08-27T00:00:00"/>
    <s v="MC-20210819-1"/>
    <s v="Excavator Tracking from Km 49 to Km 44 and start road maintenace shaping ahead of gravel crew - MC-13126"/>
    <m/>
    <m/>
    <m/>
    <s v="Jim Budgell"/>
    <s v="10"/>
    <s v="KABI LAKE FOREST PRODUCTS LTD7248KL-20210819-43rd Party Services2323.642323.64"/>
    <s v="KABI LAKE FOREST PRODUCTS LTD7248KL-20210819-43rd Party Services2323.642323.64OEWT-PA20-Lem"/>
    <s v=""/>
    <s v="WF10-All Season Maintenance"/>
    <x v="1"/>
  </r>
  <r>
    <x v="2"/>
    <n v="12"/>
    <n v="0"/>
    <n v="7213"/>
    <s v="KL-20210812-1"/>
    <n v="53511012"/>
    <s v="Access"/>
    <n v="0"/>
    <s v="3rd Party Services"/>
    <n v="1"/>
    <n v="2425.41"/>
    <s v="Each"/>
    <s v=""/>
    <s v=""/>
    <s v=""/>
    <s v=""/>
    <n v="2425.41"/>
    <n v="315.30329999999998"/>
    <n v="2740.7132999999994"/>
    <d v="2021-08-12T00:00:00"/>
    <n v="0"/>
    <x v="15"/>
    <d v="2021-09-08T00:00:00"/>
    <n v="81"/>
    <n v="0"/>
    <n v="0"/>
    <s v="Glenda Pevie"/>
    <s v="All Season Access Maintenance"/>
    <m/>
    <s v="VC7556-2019-016"/>
    <s v="938 OF"/>
    <m/>
    <m/>
    <m/>
    <s v="Approved"/>
    <m/>
    <m/>
    <s v="Continue loading Existing material from KM 17 on Hensen Road and gravel access mat sections @ 45/44 km on Paint Lake Road 2/ 1 Kabi Rock Truck and 1 Valard Rock_x000d__x000a_truck/load mats on Valard 2nd rock truck. Finish grading Paint Lake Road 2 to Km 13 and touch up on way out to Paint Lake Road - SSF-14325"/>
    <n v="10"/>
    <s v="F033-F118"/>
    <s v="Paint ake Road 2"/>
    <n v="0"/>
    <d v="2021-08-19T00:00:00"/>
    <m/>
    <s v="50"/>
    <d v="2021-08-20T00:00:00"/>
    <s v="SSF-20210812-1"/>
    <s v="grading road - SSF-14324"/>
    <m/>
    <m/>
    <m/>
    <s v="Jim Budgell"/>
    <s v="10"/>
    <s v="KABI LAKE FOREST PRODUCTS LTD7213KL-20210812-13rd Party Services2425.412425.41"/>
    <s v="KABI LAKE FOREST PRODUCTS LTD7213KL-20210812-13rd Party Services2425.412425.41OEWT-PA20-Lem"/>
    <s v=""/>
    <s v="WF10-All Season Maintenance"/>
    <x v="1"/>
  </r>
  <r>
    <x v="2"/>
    <n v="12"/>
    <n v="0"/>
    <n v="7212"/>
    <s v="KL-20210811-1"/>
    <n v="53511012"/>
    <s v="Access"/>
    <n v="0"/>
    <s v="3rd Party Services"/>
    <n v="1"/>
    <n v="2425.41"/>
    <s v="Each"/>
    <s v=""/>
    <s v=""/>
    <s v=""/>
    <s v=""/>
    <n v="2425.41"/>
    <n v="315.30329999999998"/>
    <n v="2740.7132999999994"/>
    <d v="2021-08-11T00:00:00"/>
    <n v="0"/>
    <x v="15"/>
    <d v="2021-09-08T00:00:00"/>
    <n v="81"/>
    <n v="0"/>
    <n v="0"/>
    <s v="Glenda Pevie"/>
    <s v="All Season Access Maintenance"/>
    <m/>
    <s v="VC7556-2019-016"/>
    <s v="938 OF"/>
    <m/>
    <m/>
    <m/>
    <s v="Approved"/>
    <m/>
    <m/>
    <s v="Continue loading Existing material from KM 17 on Hensen Road and gravel road sections @ 45/44 km on Paint Lake Road 2 as per Valard/ 1 Kabi Rock Truck and 1 Valard Rock_x000d__x000a_truck/2 Valard Rock truck. Continue grading Paint Lake Road 2 from Km 7.5 to Km 11.5 - SSF-14324"/>
    <n v="10"/>
    <s v="F033-F118"/>
    <s v="Paint Lake Road 2"/>
    <n v="0"/>
    <d v="2021-08-19T00:00:00"/>
    <m/>
    <s v="50"/>
    <d v="2021-08-20T00:00:00"/>
    <s v="SSF-20210811-1"/>
    <s v="grading road - SSF-14324"/>
    <m/>
    <m/>
    <m/>
    <s v="Jim Budgell"/>
    <s v="10"/>
    <s v="KABI LAKE FOREST PRODUCTS LTD7212KL-20210811-13rd Party Services2425.412425.41"/>
    <s v="KABI LAKE FOREST PRODUCTS LTD7212KL-20210811-13rd Party Services2425.412425.41OEWT-PA20-Lem"/>
    <s v=""/>
    <s v="WF10-All Season Maintenance"/>
    <x v="1"/>
  </r>
  <r>
    <x v="2"/>
    <n v="12"/>
    <n v="0"/>
    <n v="7211"/>
    <s v="KL-20210810-1"/>
    <n v="53511012"/>
    <s v="Access"/>
    <n v="0"/>
    <s v="3rd Party Services"/>
    <n v="1"/>
    <n v="2529"/>
    <s v="Each"/>
    <s v=""/>
    <s v=""/>
    <s v=""/>
    <s v=""/>
    <n v="2529"/>
    <n v="328.77000000000004"/>
    <n v="2857.7699999999995"/>
    <d v="2021-08-10T00:00:00"/>
    <n v="0"/>
    <x v="15"/>
    <d v="2021-09-08T00:00:00"/>
    <n v="81"/>
    <n v="0"/>
    <n v="0"/>
    <s v="Glenda Pevie"/>
    <s v="All Season Access Maintenance"/>
    <m/>
    <s v="VC7556-2019-016"/>
    <s v="938 OF"/>
    <m/>
    <m/>
    <m/>
    <s v="Approved"/>
    <m/>
    <m/>
    <s v="Continue loading Existing material from KM 17 on Hensen Road and gravel road sections @ 46/44 km on Paint Lake Road 2 as per Valard/ 1 Kabi Rock Truck and 1 Valard Rock truck/loading mats on_x000d__x000a_Valard Rock truck."/>
    <n v="10"/>
    <s v="F033-F118"/>
    <s v="Paint Lake Road2"/>
    <n v="0"/>
    <d v="2021-08-19T00:00:00"/>
    <m/>
    <s v="50"/>
    <d v="2021-08-20T00:00:00"/>
    <s v="SSF-20210810-1"/>
    <s v="Grading road - SSF-14323"/>
    <m/>
    <m/>
    <m/>
    <s v="Jim Budgell"/>
    <s v="10"/>
    <s v="KABI LAKE FOREST PRODUCTS LTD7211KL-20210810-13rd Party Services25292529"/>
    <s v="KABI LAKE FOREST PRODUCTS LTD7211KL-20210810-13rd Party Services25292529OEWT-PA20-Lem"/>
    <s v=""/>
    <s v="WF10-All Season Maintenance"/>
    <x v="1"/>
  </r>
  <r>
    <x v="2"/>
    <n v="12"/>
    <n v="0"/>
    <n v="7210"/>
    <s v="KL-20210809-3"/>
    <n v="53511012"/>
    <s v="Access"/>
    <n v="0"/>
    <s v="3rd Party Services"/>
    <n v="1"/>
    <n v="1160.9100000000001"/>
    <s v="Each"/>
    <s v=""/>
    <s v=""/>
    <s v=""/>
    <s v=""/>
    <n v="1160.9100000000001"/>
    <n v="150.91830000000002"/>
    <n v="1311.8282999999999"/>
    <d v="2021-08-09T00:00:00"/>
    <n v="0"/>
    <x v="15"/>
    <d v="2021-09-08T00:00:00"/>
    <n v="81"/>
    <n v="0"/>
    <n v="0"/>
    <s v="Glenda Pevie"/>
    <s v="All Season Access Maintenance"/>
    <m/>
    <s v="VC7556-2019-016"/>
    <s v="938 OF"/>
    <m/>
    <m/>
    <m/>
    <s v="Approved"/>
    <m/>
    <m/>
    <s v="Float grader from Hensen road to Paint Lake Road #2, start grading Paint Lake Road 2 from Km 0 to Km 2 - SSF-14322"/>
    <n v="10"/>
    <s v="F033-F118"/>
    <s v="Paint Lake Road 2"/>
    <n v="0"/>
    <d v="2021-08-19T00:00:00"/>
    <m/>
    <s v="50"/>
    <d v="2021-08-20T00:00:00"/>
    <s v="SSF-20210809-2"/>
    <s v="Grading road - SSF-14321"/>
    <m/>
    <m/>
    <m/>
    <s v="Jim Budgell"/>
    <s v="10"/>
    <s v="KABI LAKE FOREST PRODUCTS LTD7210KL-20210809-33rd Party Services1160.911160.91"/>
    <s v="KABI LAKE FOREST PRODUCTS LTD7210KL-20210809-33rd Party Services1160.911160.91OEWT-PA20-Lem"/>
    <s v=""/>
    <s v="WF10-All Season Maintenance"/>
    <x v="1"/>
  </r>
  <r>
    <x v="2"/>
    <n v="12"/>
    <n v="0"/>
    <n v="7198"/>
    <s v="KL-20210803-3"/>
    <n v="53511012"/>
    <s v="Access"/>
    <n v="0"/>
    <s v="Labourer"/>
    <n v="65"/>
    <n v="3"/>
    <s v="HR"/>
    <s v=""/>
    <s v=""/>
    <s v="65"/>
    <s v="0"/>
    <n v="195"/>
    <n v="25.35"/>
    <n v="220.34999999999997"/>
    <d v="2021-08-03T00:00:00"/>
    <n v="0"/>
    <x v="15"/>
    <d v="2021-09-08T00:00:00"/>
    <n v="81"/>
    <n v="0"/>
    <n v="0"/>
    <s v="Glenda Pevie"/>
    <s v="All Season Access Maintenance"/>
    <m/>
    <s v="VC7556-2019-016"/>
    <s v="938 OF"/>
    <m/>
    <m/>
    <m/>
    <s v="Approved"/>
    <m/>
    <m/>
    <s v="Labourer &amp; Operatortracking excavators from F-036 to 12km on Paint Lake Road 2 for float access."/>
    <n v="10"/>
    <s v="F118-F127"/>
    <s v="Paint Lake Road 2"/>
    <n v="0"/>
    <d v="2021-08-12T00:00:00"/>
    <m/>
    <s v="14"/>
    <d v="2021-08-13T00:00:00"/>
    <s v=""/>
    <s v=""/>
    <m/>
    <m/>
    <m/>
    <s v="William Ouimet"/>
    <s v="10"/>
    <s v="KABI LAKE FOREST PRODUCTS LTD7198KL-20210803-3Labourer3195"/>
    <s v="KABI LAKE FOREST PRODUCTS LTD7198KL-20210803-3Labourer3195OEWT-PA20-Lem"/>
    <s v=""/>
    <s v="WF10-All Season Maintenance"/>
    <x v="1"/>
  </r>
  <r>
    <x v="2"/>
    <n v="12"/>
    <n v="0"/>
    <n v="7198"/>
    <s v="KL-20210803-3"/>
    <n v="53511012"/>
    <s v="Access"/>
    <n v="0"/>
    <s v="Supervisor"/>
    <n v="84"/>
    <n v="0.5"/>
    <s v="HR"/>
    <s v=""/>
    <s v=""/>
    <s v="84"/>
    <s v="0"/>
    <n v="42"/>
    <n v="5.46"/>
    <n v="47.459999999999994"/>
    <d v="2021-08-03T00:00:00"/>
    <n v="0"/>
    <x v="15"/>
    <d v="2021-09-08T00:00:00"/>
    <n v="81"/>
    <n v="0"/>
    <n v="0"/>
    <s v="Glenda Pevie"/>
    <s v="All Season Access Maintenance"/>
    <m/>
    <s v="VC7556-2019-016"/>
    <s v="938 OF"/>
    <m/>
    <m/>
    <m/>
    <s v="Approved"/>
    <m/>
    <m/>
    <s v="Labourer &amp; Operatortracking excavators from F-036 to 12km on Paint Lake Road 2 for float access."/>
    <n v="10"/>
    <s v="F118-F127"/>
    <s v="Paint Lake Road 2"/>
    <n v="0"/>
    <d v="2021-08-12T00:00:00"/>
    <m/>
    <s v="14"/>
    <d v="2021-08-13T00:00:00"/>
    <s v=""/>
    <s v=""/>
    <m/>
    <m/>
    <m/>
    <s v="William Ouimet"/>
    <s v="10"/>
    <s v="KABI LAKE FOREST PRODUCTS LTD7198KL-20210803-3Supervisor0.542"/>
    <s v="KABI LAKE FOREST PRODUCTS LTD7198KL-20210803-3Supervisor0.542OEWT-PA20-Lem"/>
    <s v=""/>
    <s v="WF10-All Season Maintenance"/>
    <x v="1"/>
  </r>
  <r>
    <x v="2"/>
    <n v="12"/>
    <n v="0"/>
    <n v="7192"/>
    <s v="KL-20210729-1"/>
    <n v="53511012"/>
    <s v="Access"/>
    <n v="0"/>
    <s v="Supervisor"/>
    <n v="84"/>
    <n v="0.5"/>
    <s v="HR"/>
    <s v=""/>
    <s v=""/>
    <s v="84"/>
    <s v="0"/>
    <n v="42"/>
    <n v="5.46"/>
    <n v="47.459999999999994"/>
    <d v="2021-07-29T00:00:00"/>
    <n v="0"/>
    <x v="15"/>
    <d v="2021-09-08T00:00:00"/>
    <n v="81"/>
    <n v="0"/>
    <n v="0"/>
    <s v="Glenda Pevie"/>
    <s v="All Season Access Maintenance"/>
    <m/>
    <s v="VC7556-2019-016"/>
    <s v="938 OF"/>
    <m/>
    <m/>
    <m/>
    <s v="Approved"/>
    <m/>
    <m/>
    <s v="Excavator working to F034 access, moving road @ F036 &amp; moving log deck @ F037."/>
    <n v="10"/>
    <s v="F009-F065"/>
    <s v="Paint Lake Road"/>
    <n v="0"/>
    <d v="2021-08-06T00:00:00"/>
    <m/>
    <s v="14"/>
    <d v="2021-08-08T00:00:00"/>
    <s v=""/>
    <s v=""/>
    <m/>
    <m/>
    <m/>
    <s v="William Ouimet"/>
    <s v="10"/>
    <s v="KABI LAKE FOREST PRODUCTS LTD7192KL-20210729-1Supervisor0.542"/>
    <s v="KABI LAKE FOREST PRODUCTS LTD7192KL-20210729-1Supervisor0.542OEWT-PA20-Lem"/>
    <s v=""/>
    <s v="WF10-All Season Maintenance"/>
    <x v="1"/>
  </r>
  <r>
    <x v="2"/>
    <n v="12"/>
    <n v="0"/>
    <n v="7191"/>
    <s v="KL-20210728-1"/>
    <n v="53511012"/>
    <s v="Access"/>
    <n v="0"/>
    <s v="Supervisor"/>
    <n v="84"/>
    <n v="3"/>
    <s v="HR"/>
    <s v=""/>
    <s v=""/>
    <s v="84"/>
    <s v="0"/>
    <n v="252"/>
    <n v="32.76"/>
    <n v="284.76"/>
    <d v="2021-07-28T00:00:00"/>
    <n v="0"/>
    <x v="15"/>
    <d v="2021-09-08T00:00:00"/>
    <n v="81"/>
    <n v="0"/>
    <n v="0"/>
    <s v="Glenda Pevie"/>
    <s v="All Season Access Maintenance"/>
    <m/>
    <s v="VC7556-2019-016"/>
    <s v="938 OF"/>
    <m/>
    <m/>
    <m/>
    <s v="Approved"/>
    <m/>
    <m/>
    <s v="Excavtor 1 loading rock truck, RT hauling material to excavator 2. Excavator 2 spreading material and working on road from F036 to F034 Access."/>
    <n v="10"/>
    <s v="F009-F065"/>
    <s v="Paint Lake Road"/>
    <n v="0"/>
    <d v="2021-08-06T00:00:00"/>
    <m/>
    <s v="14"/>
    <d v="2021-08-08T00:00:00"/>
    <s v=""/>
    <s v=""/>
    <m/>
    <m/>
    <m/>
    <s v="William Ouimet"/>
    <s v="10"/>
    <s v="KABI LAKE FOREST PRODUCTS LTD7191KL-20210728-1Supervisor3252"/>
    <s v="KABI LAKE FOREST PRODUCTS LTD7191KL-20210728-1Supervisor3252OEWT-PA20-Lem"/>
    <s v=""/>
    <s v="WF10-All Season Maintenance"/>
    <x v="1"/>
  </r>
  <r>
    <x v="2"/>
    <n v="12"/>
    <n v="0"/>
    <n v="7186"/>
    <s v="KL-20210727-1"/>
    <n v="53511012"/>
    <s v="Access"/>
    <n v="0"/>
    <s v="Supervisor"/>
    <n v="84"/>
    <n v="3"/>
    <s v="HR"/>
    <s v=""/>
    <s v=""/>
    <s v="84"/>
    <s v="0"/>
    <n v="252"/>
    <n v="32.76"/>
    <n v="284.76"/>
    <d v="2021-07-27T00:00:00"/>
    <n v="0"/>
    <x v="15"/>
    <d v="2021-09-08T00:00:00"/>
    <n v="81"/>
    <n v="0"/>
    <n v="0"/>
    <s v="Glenda Pevie"/>
    <s v="All Season Access Maintenance"/>
    <m/>
    <s v="VC7556-2019-016"/>
    <s v="938 OF"/>
    <m/>
    <m/>
    <m/>
    <s v="Approved"/>
    <m/>
    <m/>
    <s v="Excavtor 1 loading rock truck, RT hauling material to excavator 2. Excavator 2 spreading material and working on road from F036 to F035 Access."/>
    <n v="10"/>
    <s v="F009-F065"/>
    <s v="Paint Lake Road"/>
    <n v="0"/>
    <d v="2021-08-06T00:00:00"/>
    <m/>
    <s v="14"/>
    <d v="2021-08-08T00:00:00"/>
    <s v=""/>
    <s v=""/>
    <m/>
    <m/>
    <m/>
    <s v="William Ouimet"/>
    <s v="10"/>
    <s v="KABI LAKE FOREST PRODUCTS LTD7186KL-20210727-1Supervisor3252"/>
    <s v="KABI LAKE FOREST PRODUCTS LTD7186KL-20210727-1Supervisor3252OEWT-PA20-Lem"/>
    <s v=""/>
    <s v="WF10-All Season Maintenance"/>
    <x v="1"/>
  </r>
  <r>
    <x v="2"/>
    <n v="12"/>
    <n v="0"/>
    <n v="7185"/>
    <s v="KL-20210726-1"/>
    <n v="53511012"/>
    <s v="Access"/>
    <n v="0"/>
    <s v="Supervisor"/>
    <n v="84"/>
    <n v="1"/>
    <s v="HR"/>
    <s v=""/>
    <s v=""/>
    <s v="84"/>
    <s v="0"/>
    <n v="84"/>
    <n v="10.92"/>
    <n v="94.919999999999987"/>
    <d v="2021-07-26T00:00:00"/>
    <n v="0"/>
    <x v="15"/>
    <d v="2021-09-08T00:00:00"/>
    <n v="81"/>
    <n v="0"/>
    <n v="0"/>
    <s v="Glenda Pevie"/>
    <s v="All Season Access Maintenance"/>
    <m/>
    <s v="VC7556-2019-016"/>
    <s v="938 OF"/>
    <m/>
    <m/>
    <m/>
    <s v="Approved"/>
    <m/>
    <m/>
    <s v="Excavtor 1 working on F037 access / Excavator 2 working from F035 to 10660.01 WC"/>
    <n v="10"/>
    <s v="F009-F065"/>
    <s v="Paint Lake Road"/>
    <n v="0"/>
    <d v="2021-08-06T00:00:00"/>
    <m/>
    <s v="14"/>
    <d v="2021-08-08T00:00:00"/>
    <s v=""/>
    <s v=""/>
    <m/>
    <m/>
    <m/>
    <s v="William Ouimet"/>
    <s v="10"/>
    <s v="KABI LAKE FOREST PRODUCTS LTD7185KL-20210726-1Supervisor184"/>
    <s v="KABI LAKE FOREST PRODUCTS LTD7185KL-20210726-1Supervisor184OEWT-PA20-Lem"/>
    <s v=""/>
    <s v="WF10-All Season Maintenance"/>
    <x v="1"/>
  </r>
  <r>
    <x v="2"/>
    <n v="12"/>
    <n v="0"/>
    <n v="7198"/>
    <s v="KL-20210803-3"/>
    <n v="53511012"/>
    <s v="Access"/>
    <n v="0"/>
    <s v="L.O.A."/>
    <n v="244"/>
    <n v="9.0909100000000007E-2"/>
    <s v="DAY"/>
    <m/>
    <s v="0"/>
    <s v=""/>
    <s v=""/>
    <n v="22.181799999999999"/>
    <n v="2.8836339999999998"/>
    <n v="25.065433999999996"/>
    <d v="2021-08-03T00:00:00"/>
    <n v="0"/>
    <x v="15"/>
    <d v="2021-09-08T00:00:00"/>
    <n v="81"/>
    <n v="0"/>
    <n v="0"/>
    <s v="Glenda Pevie"/>
    <s v="All Season Access Maintenance"/>
    <m/>
    <s v="VC7556-2019-016"/>
    <s v="938 OF"/>
    <m/>
    <m/>
    <m/>
    <s v="Approved"/>
    <m/>
    <m/>
    <s v="Labourer &amp; Operatortracking excavators from F-036 to 12km on Paint Lake Road 2 for float access."/>
    <n v="10"/>
    <s v="F118-F127"/>
    <s v="Paint Lake Road 2"/>
    <n v="0"/>
    <d v="2021-08-12T00:00:00"/>
    <m/>
    <s v="14"/>
    <d v="2021-08-13T00:00:00"/>
    <s v=""/>
    <s v=""/>
    <m/>
    <m/>
    <m/>
    <s v="William Ouimet"/>
    <s v="10"/>
    <s v="KABI LAKE FOREST PRODUCTS LTD7198KL-20210803-3L.O.A.0.090909122.1818"/>
    <s v="KABI LAKE FOREST PRODUCTS LTD7198KL-20210803-3L.O.A.0.090909122.1818OEWT-PA20-Lem"/>
    <s v=""/>
    <s v="WF10-All Season Maintenance"/>
    <x v="1"/>
  </r>
  <r>
    <x v="2"/>
    <n v="12"/>
    <n v="0"/>
    <n v="7198"/>
    <s v="KL-20210803-3"/>
    <n v="53511012"/>
    <s v="Access"/>
    <n v="0"/>
    <s v="L.O.A."/>
    <n v="244"/>
    <n v="9.0909100000000007E-2"/>
    <s v="DAY"/>
    <m/>
    <s v="0"/>
    <s v=""/>
    <s v=""/>
    <n v="22.181799999999999"/>
    <n v="2.8836339999999998"/>
    <n v="25.065433999999996"/>
    <d v="2021-08-03T00:00:00"/>
    <n v="0"/>
    <x v="15"/>
    <d v="2021-09-08T00:00:00"/>
    <n v="81"/>
    <n v="0"/>
    <n v="0"/>
    <s v="Glenda Pevie"/>
    <s v="All Season Access Maintenance"/>
    <m/>
    <s v="VC7556-2019-016"/>
    <s v="938 OF"/>
    <m/>
    <m/>
    <m/>
    <s v="Approved"/>
    <m/>
    <m/>
    <s v="Labourer &amp; Operatortracking excavators from F-036 to 12km on Paint Lake Road 2 for float access."/>
    <n v="10"/>
    <s v="F118-F127"/>
    <s v="Paint Lake Road 2"/>
    <n v="0"/>
    <d v="2021-08-12T00:00:00"/>
    <m/>
    <s v="14"/>
    <d v="2021-08-13T00:00:00"/>
    <s v=""/>
    <s v=""/>
    <m/>
    <m/>
    <m/>
    <s v="William Ouimet"/>
    <s v="10"/>
    <s v="KABI LAKE FOREST PRODUCTS LTD7198KL-20210803-3L.O.A.0.090909122.1818"/>
    <s v="KABI LAKE FOREST PRODUCTS LTD7198KL-20210803-3L.O.A.0.090909122.1818OEWT-PA20-Lem"/>
    <s v=""/>
    <s v="WF10-All Season Maintenance"/>
    <x v="1"/>
  </r>
  <r>
    <x v="2"/>
    <n v="12"/>
    <n v="0"/>
    <n v="7192"/>
    <s v="KL-20210729-1"/>
    <n v="53511012"/>
    <s v="Access"/>
    <n v="0"/>
    <s v="L.O.A."/>
    <n v="244"/>
    <n v="0.68181820000000004"/>
    <s v="DAY"/>
    <m/>
    <s v="0"/>
    <s v=""/>
    <s v=""/>
    <n v="166.36359999999999"/>
    <n v="21.627268000000001"/>
    <n v="187.99086799999998"/>
    <d v="2021-07-29T00:00:00"/>
    <n v="0"/>
    <x v="15"/>
    <d v="2021-09-08T00:00:00"/>
    <n v="81"/>
    <n v="0"/>
    <n v="0"/>
    <s v="Glenda Pevie"/>
    <s v="All Season Access Maintenance"/>
    <m/>
    <s v="VC7556-2019-016"/>
    <s v="938 OF"/>
    <m/>
    <m/>
    <m/>
    <s v="Approved"/>
    <m/>
    <m/>
    <s v="Excavator working to F034 access, moving road @ F036 &amp; moving log deck @ F037."/>
    <n v="10"/>
    <s v="F009-F065"/>
    <s v="Paint Lake Road"/>
    <n v="0"/>
    <d v="2021-08-06T00:00:00"/>
    <m/>
    <s v="14"/>
    <d v="2021-08-08T00:00:00"/>
    <s v=""/>
    <s v=""/>
    <m/>
    <m/>
    <m/>
    <s v="William Ouimet"/>
    <s v="10"/>
    <s v="KABI LAKE FOREST PRODUCTS LTD7192KL-20210729-1L.O.A.0.6818182166.3636"/>
    <s v="KABI LAKE FOREST PRODUCTS LTD7192KL-20210729-1L.O.A.0.6818182166.3636OEWT-PA20-Lem"/>
    <s v=""/>
    <s v="WF10-All Season Maintenance"/>
    <x v="1"/>
  </r>
  <r>
    <x v="2"/>
    <n v="12"/>
    <n v="0"/>
    <n v="7191"/>
    <s v="KL-20210728-1"/>
    <n v="53511012"/>
    <s v="Access"/>
    <n v="0"/>
    <s v="L.O.A."/>
    <n v="244"/>
    <n v="0.90909090000000004"/>
    <s v="DAY"/>
    <m/>
    <s v="0"/>
    <s v=""/>
    <s v=""/>
    <n v="221.81819999999999"/>
    <n v="28.836365999999998"/>
    <n v="250.65456599999996"/>
    <d v="2021-07-28T00:00:00"/>
    <n v="0"/>
    <x v="15"/>
    <d v="2021-09-08T00:00:00"/>
    <n v="81"/>
    <n v="0"/>
    <n v="0"/>
    <s v="Glenda Pevie"/>
    <s v="All Season Access Maintenance"/>
    <m/>
    <s v="VC7556-2019-016"/>
    <s v="938 OF"/>
    <m/>
    <m/>
    <m/>
    <s v="Approved"/>
    <m/>
    <m/>
    <s v="Excavtor 1 loading rock truck, RT hauling material to excavator 2. Excavator 2 spreading material and working on road from F036 to F034 Access."/>
    <n v="10"/>
    <s v="F009-F065"/>
    <s v="Paint Lake Road"/>
    <n v="0"/>
    <d v="2021-08-06T00:00:00"/>
    <m/>
    <s v="14"/>
    <d v="2021-08-08T00:00:00"/>
    <s v=""/>
    <s v=""/>
    <m/>
    <m/>
    <m/>
    <s v="William Ouimet"/>
    <s v="10"/>
    <s v="KABI LAKE FOREST PRODUCTS LTD7191KL-20210728-1L.O.A.0.9090909221.8182"/>
    <s v="KABI LAKE FOREST PRODUCTS LTD7191KL-20210728-1L.O.A.0.9090909221.8182OEWT-PA20-Lem"/>
    <s v=""/>
    <s v="WF10-All Season Maintenance"/>
    <x v="1"/>
  </r>
  <r>
    <x v="2"/>
    <n v="12"/>
    <n v="0"/>
    <n v="7186"/>
    <s v="KL-20210727-1"/>
    <n v="53511012"/>
    <s v="Access"/>
    <n v="0"/>
    <s v="L.O.A."/>
    <n v="244"/>
    <n v="0.90909090000000004"/>
    <s v="DAY"/>
    <m/>
    <s v="0"/>
    <s v=""/>
    <s v=""/>
    <n v="221.81819999999999"/>
    <n v="28.836365999999998"/>
    <n v="250.65456599999996"/>
    <d v="2021-07-27T00:00:00"/>
    <n v="0"/>
    <x v="15"/>
    <d v="2021-09-08T00:00:00"/>
    <n v="81"/>
    <n v="0"/>
    <n v="0"/>
    <s v="Glenda Pevie"/>
    <s v="All Season Access Maintenance"/>
    <m/>
    <s v="VC7556-2019-016"/>
    <s v="938 OF"/>
    <m/>
    <m/>
    <m/>
    <s v="Approved"/>
    <m/>
    <m/>
    <s v="Excavtor 1 loading rock truck, RT hauling material to excavator 2. Excavator 2 spreading material and working on road from F036 to F035 Access."/>
    <n v="10"/>
    <s v="F009-F065"/>
    <s v="Paint Lake Road"/>
    <n v="0"/>
    <d v="2021-08-06T00:00:00"/>
    <m/>
    <s v="14"/>
    <d v="2021-08-08T00:00:00"/>
    <s v=""/>
    <s v=""/>
    <m/>
    <m/>
    <m/>
    <s v="William Ouimet"/>
    <s v="10"/>
    <s v="KABI LAKE FOREST PRODUCTS LTD7186KL-20210727-1L.O.A.0.9090909221.8182"/>
    <s v="KABI LAKE FOREST PRODUCTS LTD7186KL-20210727-1L.O.A.0.9090909221.8182OEWT-PA20-Lem"/>
    <s v=""/>
    <s v="WF10-All Season Maintenance"/>
    <x v="1"/>
  </r>
  <r>
    <x v="2"/>
    <n v="12"/>
    <n v="0"/>
    <n v="7185"/>
    <s v="KL-20210726-1"/>
    <n v="53511012"/>
    <s v="Access"/>
    <n v="0"/>
    <s v="L.O.A."/>
    <n v="244"/>
    <n v="0.90909090000000004"/>
    <s v="DAY"/>
    <m/>
    <s v="0"/>
    <s v=""/>
    <s v=""/>
    <n v="221.81819999999999"/>
    <n v="28.836365999999998"/>
    <n v="250.65456599999996"/>
    <d v="2021-07-26T00:00:00"/>
    <n v="0"/>
    <x v="15"/>
    <d v="2021-09-08T00:00:00"/>
    <n v="81"/>
    <n v="0"/>
    <n v="0"/>
    <s v="Glenda Pevie"/>
    <s v="All Season Access Maintenance"/>
    <m/>
    <s v="VC7556-2019-016"/>
    <s v="938 OF"/>
    <m/>
    <m/>
    <m/>
    <s v="Approved"/>
    <m/>
    <m/>
    <s v="Excavtor 1 working on F037 access / Excavator 2 working from F035 to 10660.01 WC"/>
    <n v="10"/>
    <s v="F009-F065"/>
    <s v="Paint Lake Road"/>
    <n v="0"/>
    <d v="2021-08-06T00:00:00"/>
    <m/>
    <s v="14"/>
    <d v="2021-08-08T00:00:00"/>
    <s v=""/>
    <s v=""/>
    <m/>
    <m/>
    <m/>
    <s v="William Ouimet"/>
    <s v="10"/>
    <s v="KABI LAKE FOREST PRODUCTS LTD7185KL-20210726-1L.O.A.0.9090909221.8182"/>
    <s v="KABI LAKE FOREST PRODUCTS LTD7185KL-20210726-1L.O.A.0.9090909221.8182OEWT-PA20-Lem"/>
    <s v=""/>
    <s v="WF10-All Season Maintenance"/>
    <x v="1"/>
  </r>
  <r>
    <x v="2"/>
    <n v="12"/>
    <n v="0"/>
    <n v="7185"/>
    <s v="KL-20210726-1"/>
    <n v="53511012"/>
    <s v="Access"/>
    <n v="0"/>
    <s v="L.O.A."/>
    <n v="244"/>
    <n v="0.90909090000000004"/>
    <s v="DAY"/>
    <m/>
    <s v="0"/>
    <s v=""/>
    <s v=""/>
    <n v="221.81819999999999"/>
    <n v="28.836365999999998"/>
    <n v="250.65456599999996"/>
    <d v="2021-07-26T00:00:00"/>
    <n v="0"/>
    <x v="15"/>
    <d v="2021-09-08T00:00:00"/>
    <n v="81"/>
    <n v="0"/>
    <n v="0"/>
    <s v="Glenda Pevie"/>
    <s v="All Season Access Maintenance"/>
    <m/>
    <s v="VC7556-2019-016"/>
    <s v="938 OF"/>
    <m/>
    <m/>
    <m/>
    <s v="Approved"/>
    <m/>
    <m/>
    <s v="Excavtor 1 working on F037 access / Excavator 2 working from F035 to 10660.01 WC"/>
    <n v="10"/>
    <s v="F009-F065"/>
    <s v="Paint Lake Road"/>
    <n v="0"/>
    <d v="2021-08-06T00:00:00"/>
    <m/>
    <s v="14"/>
    <d v="2021-08-08T00:00:00"/>
    <s v=""/>
    <s v=""/>
    <m/>
    <m/>
    <m/>
    <s v="William Ouimet"/>
    <s v="10"/>
    <s v="KABI LAKE FOREST PRODUCTS LTD7185KL-20210726-1L.O.A.0.9090909221.8182"/>
    <s v="KABI LAKE FOREST PRODUCTS LTD7185KL-20210726-1L.O.A.0.9090909221.8182OEWT-PA20-Lem"/>
    <s v=""/>
    <s v="WF10-All Season Maintenance"/>
    <x v="1"/>
  </r>
  <r>
    <x v="2"/>
    <n v="12"/>
    <n v="0"/>
    <n v="7198"/>
    <s v="KL-20210803-3"/>
    <n v="53511012"/>
    <s v="Access"/>
    <n v="0"/>
    <s v="30 Ton Excavator c/w Hydraulic Thumb"/>
    <n v="195"/>
    <n v="2"/>
    <s v="HR"/>
    <s v="147"/>
    <s v="0"/>
    <s v=""/>
    <s v=""/>
    <n v="390"/>
    <n v="50.7"/>
    <n v="440.69999999999993"/>
    <d v="2021-08-03T00:00:00"/>
    <n v="0"/>
    <x v="15"/>
    <d v="2021-09-08T00:00:00"/>
    <n v="81"/>
    <n v="0"/>
    <n v="0"/>
    <s v="Glenda Pevie"/>
    <s v="All Season Access Maintenance"/>
    <m/>
    <s v="VC7556-2019-016"/>
    <s v="938 OF"/>
    <m/>
    <m/>
    <m/>
    <s v="Approved"/>
    <m/>
    <m/>
    <s v="Labourer &amp; Operatortracking excavators from F-036 to 12km on Paint Lake Road 2 for float access."/>
    <n v="10"/>
    <s v="F118-F127"/>
    <s v="Paint Lake Road 2"/>
    <n v="0"/>
    <d v="2021-08-12T00:00:00"/>
    <m/>
    <s v="14"/>
    <d v="2021-08-13T00:00:00"/>
    <s v=""/>
    <s v=""/>
    <m/>
    <m/>
    <m/>
    <s v="William Ouimet"/>
    <s v="10"/>
    <s v="KABI LAKE FOREST PRODUCTS LTD7198KL-20210803-330 Ton Excavator c/w Hydraulic Thumb2390"/>
    <s v="KABI LAKE FOREST PRODUCTS LTD7198KL-20210803-330 Ton Excavator c/w Hydraulic Thumb2390OEWT-PA20-Lem"/>
    <s v=""/>
    <s v="WF10-All Season Maintenance"/>
    <x v="1"/>
  </r>
  <r>
    <x v="2"/>
    <n v="12"/>
    <n v="0"/>
    <n v="7192"/>
    <s v="KL-20210729-1"/>
    <n v="53511012"/>
    <s v="Access"/>
    <n v="0"/>
    <s v="30 Ton Excavator c/w Hydraulic Thumb"/>
    <n v="195"/>
    <n v="7.5"/>
    <s v="HR"/>
    <s v="147"/>
    <s v="0"/>
    <s v=""/>
    <s v=""/>
    <n v="1462.5"/>
    <n v="190.125"/>
    <n v="1652.6249999999998"/>
    <d v="2021-07-29T00:00:00"/>
    <n v="0"/>
    <x v="15"/>
    <d v="2021-09-08T00:00:00"/>
    <n v="81"/>
    <n v="0"/>
    <n v="0"/>
    <s v="Glenda Pevie"/>
    <s v="All Season Access Maintenance"/>
    <m/>
    <s v="VC7556-2019-016"/>
    <s v="938 OF"/>
    <m/>
    <m/>
    <m/>
    <s v="Approved"/>
    <m/>
    <m/>
    <s v="Excavator working to F034 access, moving road @ F036 &amp; moving log deck @ F037."/>
    <n v="10"/>
    <s v="F009-F065"/>
    <s v="Paint Lake Road"/>
    <n v="0"/>
    <d v="2021-08-06T00:00:00"/>
    <m/>
    <s v="14"/>
    <d v="2021-08-08T00:00:00"/>
    <s v=""/>
    <s v=""/>
    <m/>
    <m/>
    <m/>
    <s v="William Ouimet"/>
    <s v="10"/>
    <s v="KABI LAKE FOREST PRODUCTS LTD7192KL-20210729-130 Ton Excavator c/w Hydraulic Thumb7.51462.5"/>
    <s v="KABI LAKE FOREST PRODUCTS LTD7192KL-20210729-130 Ton Excavator c/w Hydraulic Thumb7.51462.5OEWT-PA20-Lem"/>
    <s v=""/>
    <s v="WF10-All Season Maintenance"/>
    <x v="1"/>
  </r>
  <r>
    <x v="2"/>
    <n v="12"/>
    <n v="0"/>
    <n v="7191"/>
    <s v="KL-20210728-1"/>
    <n v="53511012"/>
    <s v="Access"/>
    <n v="0"/>
    <s v="30 Ton Excavator c/w Hydraulic Thumb"/>
    <n v="195"/>
    <n v="10"/>
    <s v="HR"/>
    <s v="147"/>
    <s v="0"/>
    <s v=""/>
    <s v=""/>
    <n v="1950"/>
    <n v="253.5"/>
    <n v="2203.5"/>
    <d v="2021-07-28T00:00:00"/>
    <n v="0"/>
    <x v="15"/>
    <d v="2021-09-08T00:00:00"/>
    <n v="81"/>
    <n v="0"/>
    <n v="0"/>
    <s v="Glenda Pevie"/>
    <s v="All Season Access Maintenance"/>
    <m/>
    <s v="VC7556-2019-016"/>
    <s v="938 OF"/>
    <m/>
    <m/>
    <m/>
    <s v="Approved"/>
    <m/>
    <m/>
    <s v="Excavtor 1 loading rock truck, RT hauling material to excavator 2. Excavator 2 spreading material and working on road from F036 to F034 Access."/>
    <n v="10"/>
    <s v="F009-F065"/>
    <s v="Paint Lake Road"/>
    <n v="0"/>
    <d v="2021-08-06T00:00:00"/>
    <m/>
    <s v="14"/>
    <d v="2021-08-08T00:00:00"/>
    <s v=""/>
    <s v=""/>
    <m/>
    <m/>
    <m/>
    <s v="William Ouimet"/>
    <s v="10"/>
    <s v="KABI LAKE FOREST PRODUCTS LTD7191KL-20210728-130 Ton Excavator c/w Hydraulic Thumb101950"/>
    <s v="KABI LAKE FOREST PRODUCTS LTD7191KL-20210728-130 Ton Excavator c/w Hydraulic Thumb101950OEWT-PA20-Lem"/>
    <s v=""/>
    <s v="WF10-All Season Maintenance"/>
    <x v="1"/>
  </r>
  <r>
    <x v="2"/>
    <n v="12"/>
    <n v="0"/>
    <n v="7186"/>
    <s v="KL-20210727-1"/>
    <n v="53511012"/>
    <s v="Access"/>
    <n v="0"/>
    <s v="30 Ton Excavator c/w Hydraulic Thumb"/>
    <n v="195"/>
    <n v="10"/>
    <s v="HR"/>
    <s v="147"/>
    <s v="0"/>
    <s v=""/>
    <s v=""/>
    <n v="1950"/>
    <n v="253.5"/>
    <n v="2203.5"/>
    <d v="2021-07-27T00:00:00"/>
    <n v="0"/>
    <x v="15"/>
    <d v="2021-09-08T00:00:00"/>
    <n v="81"/>
    <n v="0"/>
    <n v="0"/>
    <s v="Glenda Pevie"/>
    <s v="All Season Access Maintenance"/>
    <m/>
    <s v="VC7556-2019-016"/>
    <s v="938 OF"/>
    <m/>
    <m/>
    <m/>
    <s v="Approved"/>
    <m/>
    <m/>
    <s v="Excavtor 1 loading rock truck, RT hauling material to excavator 2. Excavator 2 spreading material and working on road from F036 to F035 Access."/>
    <n v="10"/>
    <s v="F009-F065"/>
    <s v="Paint Lake Road"/>
    <n v="0"/>
    <d v="2021-08-06T00:00:00"/>
    <m/>
    <s v="14"/>
    <d v="2021-08-08T00:00:00"/>
    <s v=""/>
    <s v=""/>
    <m/>
    <m/>
    <m/>
    <s v="William Ouimet"/>
    <s v="10"/>
    <s v="KABI LAKE FOREST PRODUCTS LTD7186KL-20210727-130 Ton Excavator c/w Hydraulic Thumb101950"/>
    <s v="KABI LAKE FOREST PRODUCTS LTD7186KL-20210727-130 Ton Excavator c/w Hydraulic Thumb101950OEWT-PA20-Lem"/>
    <s v=""/>
    <s v="WF10-All Season Maintenance"/>
    <x v="1"/>
  </r>
  <r>
    <x v="2"/>
    <n v="12"/>
    <n v="0"/>
    <n v="7185"/>
    <s v="KL-20210726-1"/>
    <n v="53511012"/>
    <s v="Access"/>
    <n v="0"/>
    <s v="30 Ton Excavator c/w Hydraulic Thumb"/>
    <n v="195"/>
    <n v="10"/>
    <s v="HR"/>
    <s v="147"/>
    <s v="0"/>
    <s v=""/>
    <s v=""/>
    <n v="1950"/>
    <n v="253.5"/>
    <n v="2203.5"/>
    <d v="2021-07-26T00:00:00"/>
    <n v="0"/>
    <x v="15"/>
    <d v="2021-09-08T00:00:00"/>
    <n v="81"/>
    <n v="0"/>
    <n v="0"/>
    <s v="Glenda Pevie"/>
    <s v="All Season Access Maintenance"/>
    <m/>
    <s v="VC7556-2019-016"/>
    <s v="938 OF"/>
    <m/>
    <m/>
    <m/>
    <s v="Approved"/>
    <m/>
    <m/>
    <s v="Excavtor 1 working on F037 access / Excavator 2 working from F035 to 10660.01 WC"/>
    <n v="10"/>
    <s v="F009-F065"/>
    <s v="Paint Lake Road"/>
    <n v="0"/>
    <d v="2021-08-06T00:00:00"/>
    <m/>
    <s v="14"/>
    <d v="2021-08-08T00:00:00"/>
    <s v=""/>
    <s v=""/>
    <m/>
    <m/>
    <m/>
    <s v="William Ouimet"/>
    <s v="10"/>
    <s v="KABI LAKE FOREST PRODUCTS LTD7185KL-20210726-130 Ton Excavator c/w Hydraulic Thumb101950"/>
    <s v="KABI LAKE FOREST PRODUCTS LTD7185KL-20210726-130 Ton Excavator c/w Hydraulic Thumb101950OEWT-PA20-Lem"/>
    <s v=""/>
    <s v="WF10-All Season Maintenance"/>
    <x v="1"/>
  </r>
  <r>
    <x v="2"/>
    <n v="12"/>
    <n v="0"/>
    <n v="7185"/>
    <s v="KL-20210726-1"/>
    <n v="53511012"/>
    <s v="Access"/>
    <n v="0"/>
    <s v="30 Ton Excavator c/w Hydraulic Thumb"/>
    <n v="195"/>
    <n v="10"/>
    <s v="HR"/>
    <s v="147"/>
    <s v="0"/>
    <s v=""/>
    <s v=""/>
    <n v="1950"/>
    <n v="253.5"/>
    <n v="2203.5"/>
    <d v="2021-07-26T00:00:00"/>
    <n v="0"/>
    <x v="15"/>
    <d v="2021-09-08T00:00:00"/>
    <n v="81"/>
    <n v="0"/>
    <n v="0"/>
    <s v="Glenda Pevie"/>
    <s v="All Season Access Maintenance"/>
    <m/>
    <s v="VC7556-2019-016"/>
    <s v="938 OF"/>
    <m/>
    <m/>
    <m/>
    <s v="Approved"/>
    <m/>
    <m/>
    <s v="Excavtor 1 working on F037 access / Excavator 2 working from F035 to 10660.01 WC"/>
    <n v="10"/>
    <s v="F009-F065"/>
    <s v="Paint Lake Road"/>
    <n v="0"/>
    <d v="2021-08-06T00:00:00"/>
    <m/>
    <s v="14"/>
    <d v="2021-08-08T00:00:00"/>
    <s v=""/>
    <s v=""/>
    <m/>
    <m/>
    <m/>
    <s v="William Ouimet"/>
    <s v="10"/>
    <s v="KABI LAKE FOREST PRODUCTS LTD7185KL-20210726-130 Ton Excavator c/w Hydraulic Thumb101950"/>
    <s v="KABI LAKE FOREST PRODUCTS LTD7185KL-20210726-130 Ton Excavator c/w Hydraulic Thumb101950OEWT-PA20-Lem"/>
    <s v=""/>
    <s v="WF10-All Season Maintenance"/>
    <x v="1"/>
  </r>
  <r>
    <x v="2"/>
    <n v="12"/>
    <n v="0"/>
    <n v="7198"/>
    <s v="KL-20210803-3"/>
    <n v="53511012"/>
    <s v="Access"/>
    <n v="0"/>
    <s v="Pickup Truck - Truck Only"/>
    <n v="25"/>
    <n v="3.5"/>
    <s v="HR"/>
    <s v="19"/>
    <s v="0"/>
    <s v=""/>
    <s v=""/>
    <n v="87.5"/>
    <n v="11.375"/>
    <n v="98.874999999999986"/>
    <d v="2021-08-03T00:00:00"/>
    <n v="0"/>
    <x v="15"/>
    <d v="2021-09-08T00:00:00"/>
    <n v="81"/>
    <n v="0"/>
    <n v="0"/>
    <s v="Glenda Pevie"/>
    <s v="All Season Access Maintenance"/>
    <m/>
    <s v="VC7556-2019-016"/>
    <s v="938 OF"/>
    <m/>
    <m/>
    <m/>
    <s v="Approved"/>
    <m/>
    <m/>
    <s v="Labourer &amp; Operatortracking excavators from F-036 to 12km on Paint Lake Road 2 for float access."/>
    <n v="10"/>
    <s v="F118-F127"/>
    <s v="Paint Lake Road 2"/>
    <n v="0"/>
    <d v="2021-08-12T00:00:00"/>
    <m/>
    <s v="14"/>
    <d v="2021-08-13T00:00:00"/>
    <s v=""/>
    <s v=""/>
    <m/>
    <m/>
    <m/>
    <s v="William Ouimet"/>
    <s v="10"/>
    <s v="KABI LAKE FOREST PRODUCTS LTD7198KL-20210803-3Pickup Truck - Truck Only3.587.5"/>
    <s v="KABI LAKE FOREST PRODUCTS LTD7198KL-20210803-3Pickup Truck - Truck Only3.587.5OEWT-PA20-Lem"/>
    <s v=""/>
    <s v="WF10-All Season Maintenance"/>
    <x v="1"/>
  </r>
  <r>
    <x v="2"/>
    <n v="12"/>
    <n v="0"/>
    <n v="7192"/>
    <s v="KL-20210729-1"/>
    <n v="53511012"/>
    <s v="Access"/>
    <n v="0"/>
    <s v="Pickup Truck - Truck Only"/>
    <n v="25"/>
    <n v="8"/>
    <s v="HR"/>
    <s v="19"/>
    <s v="0"/>
    <s v=""/>
    <s v=""/>
    <n v="200"/>
    <n v="26"/>
    <n v="225.99999999999997"/>
    <d v="2021-07-29T00:00:00"/>
    <n v="0"/>
    <x v="15"/>
    <d v="2021-09-08T00:00:00"/>
    <n v="81"/>
    <n v="0"/>
    <n v="0"/>
    <s v="Glenda Pevie"/>
    <s v="All Season Access Maintenance"/>
    <m/>
    <s v="VC7556-2019-016"/>
    <s v="938 OF"/>
    <m/>
    <m/>
    <m/>
    <s v="Approved"/>
    <m/>
    <m/>
    <s v="Excavator working to F034 access, moving road @ F036 &amp; moving log deck @ F037."/>
    <n v="10"/>
    <s v="F009-F065"/>
    <s v="Paint Lake Road"/>
    <n v="0"/>
    <d v="2021-08-06T00:00:00"/>
    <m/>
    <s v="14"/>
    <d v="2021-08-08T00:00:00"/>
    <s v=""/>
    <s v=""/>
    <m/>
    <m/>
    <m/>
    <s v="William Ouimet"/>
    <s v="10"/>
    <s v="KABI LAKE FOREST PRODUCTS LTD7192KL-20210729-1Pickup Truck - Truck Only8200"/>
    <s v="KABI LAKE FOREST PRODUCTS LTD7192KL-20210729-1Pickup Truck - Truck Only8200OEWT-PA20-Lem"/>
    <s v=""/>
    <s v="WF10-All Season Maintenance"/>
    <x v="1"/>
  </r>
  <r>
    <x v="2"/>
    <n v="12"/>
    <n v="0"/>
    <n v="7191"/>
    <s v="KL-20210728-1"/>
    <n v="53511012"/>
    <s v="Access"/>
    <n v="0"/>
    <s v="Pickup Truck - Truck Only"/>
    <n v="25"/>
    <n v="13"/>
    <s v="HR"/>
    <s v="19"/>
    <s v="0"/>
    <s v=""/>
    <s v=""/>
    <n v="325"/>
    <n v="42.25"/>
    <n v="367.24999999999994"/>
    <d v="2021-07-28T00:00:00"/>
    <n v="0"/>
    <x v="15"/>
    <d v="2021-09-08T00:00:00"/>
    <n v="81"/>
    <n v="0"/>
    <n v="0"/>
    <s v="Glenda Pevie"/>
    <s v="All Season Access Maintenance"/>
    <m/>
    <s v="VC7556-2019-016"/>
    <s v="938 OF"/>
    <m/>
    <m/>
    <m/>
    <s v="Approved"/>
    <m/>
    <m/>
    <s v="Excavtor 1 loading rock truck, RT hauling material to excavator 2. Excavator 2 spreading material and working on road from F036 to F034 Access."/>
    <n v="10"/>
    <s v="F009-F065"/>
    <s v="Paint Lake Road"/>
    <n v="0"/>
    <d v="2021-08-06T00:00:00"/>
    <m/>
    <s v="14"/>
    <d v="2021-08-08T00:00:00"/>
    <s v=""/>
    <s v=""/>
    <m/>
    <m/>
    <m/>
    <s v="William Ouimet"/>
    <s v="10"/>
    <s v="KABI LAKE FOREST PRODUCTS LTD7191KL-20210728-1Pickup Truck - Truck Only13325"/>
    <s v="KABI LAKE FOREST PRODUCTS LTD7191KL-20210728-1Pickup Truck - Truck Only13325OEWT-PA20-Lem"/>
    <s v=""/>
    <s v="WF10-All Season Maintenance"/>
    <x v="1"/>
  </r>
  <r>
    <x v="2"/>
    <n v="12"/>
    <n v="0"/>
    <n v="7186"/>
    <s v="KL-20210727-1"/>
    <n v="53511012"/>
    <s v="Access"/>
    <n v="0"/>
    <s v="Pickup Truck - Truck Only"/>
    <n v="25"/>
    <n v="13"/>
    <s v="HR"/>
    <s v="19"/>
    <s v="0"/>
    <s v=""/>
    <s v=""/>
    <n v="325"/>
    <n v="42.25"/>
    <n v="367.24999999999994"/>
    <d v="2021-07-27T00:00:00"/>
    <n v="0"/>
    <x v="15"/>
    <d v="2021-09-08T00:00:00"/>
    <n v="81"/>
    <n v="0"/>
    <n v="0"/>
    <s v="Glenda Pevie"/>
    <s v="All Season Access Maintenance"/>
    <m/>
    <s v="VC7556-2019-016"/>
    <s v="938 OF"/>
    <m/>
    <m/>
    <m/>
    <s v="Approved"/>
    <m/>
    <m/>
    <s v="Excavtor 1 loading rock truck, RT hauling material to excavator 2. Excavator 2 spreading material and working on road from F036 to F035 Access."/>
    <n v="10"/>
    <s v="F009-F065"/>
    <s v="Paint Lake Road"/>
    <n v="0"/>
    <d v="2021-08-06T00:00:00"/>
    <m/>
    <s v="14"/>
    <d v="2021-08-08T00:00:00"/>
    <s v=""/>
    <s v=""/>
    <m/>
    <m/>
    <m/>
    <s v="William Ouimet"/>
    <s v="10"/>
    <s v="KABI LAKE FOREST PRODUCTS LTD7186KL-20210727-1Pickup Truck - Truck Only13325"/>
    <s v="KABI LAKE FOREST PRODUCTS LTD7186KL-20210727-1Pickup Truck - Truck Only13325OEWT-PA20-Lem"/>
    <s v=""/>
    <s v="WF10-All Season Maintenance"/>
    <x v="1"/>
  </r>
  <r>
    <x v="2"/>
    <n v="12"/>
    <n v="0"/>
    <n v="7185"/>
    <s v="KL-20210726-1"/>
    <n v="53511012"/>
    <s v="Access"/>
    <n v="0"/>
    <s v="Pickup Truck - Truck Only"/>
    <n v="25"/>
    <n v="21"/>
    <s v="HR"/>
    <s v="19"/>
    <s v="0"/>
    <s v=""/>
    <s v=""/>
    <n v="525"/>
    <n v="68.25"/>
    <n v="593.25"/>
    <d v="2021-07-26T00:00:00"/>
    <n v="0"/>
    <x v="15"/>
    <d v="2021-09-08T00:00:00"/>
    <n v="81"/>
    <n v="0"/>
    <n v="0"/>
    <s v="Glenda Pevie"/>
    <s v="All Season Access Maintenance"/>
    <m/>
    <s v="VC7556-2019-016"/>
    <s v="938 OF"/>
    <m/>
    <m/>
    <m/>
    <s v="Approved"/>
    <m/>
    <m/>
    <s v="Excavtor 1 working on F037 access / Excavator 2 working from F035 to 10660.01 WC"/>
    <n v="10"/>
    <s v="F009-F065"/>
    <s v="Paint Lake Road"/>
    <n v="0"/>
    <d v="2021-08-06T00:00:00"/>
    <m/>
    <s v="14"/>
    <d v="2021-08-08T00:00:00"/>
    <s v=""/>
    <s v=""/>
    <m/>
    <m/>
    <m/>
    <s v="William Ouimet"/>
    <s v="10"/>
    <s v="KABI LAKE FOREST PRODUCTS LTD7185KL-20210726-1Pickup Truck - Truck Only21525"/>
    <s v="KABI LAKE FOREST PRODUCTS LTD7185KL-20210726-1Pickup Truck - Truck Only21525OEWT-PA20-Lem"/>
    <s v=""/>
    <s v="WF10-All Season Maintenance"/>
    <x v="1"/>
  </r>
  <r>
    <x v="2"/>
    <n v="12"/>
    <n v="0"/>
    <n v="7389"/>
    <s v="KL-20210925-1"/>
    <n v="53511012"/>
    <s v="Access"/>
    <n v="0"/>
    <s v="3rd Party Services"/>
    <n v="1"/>
    <n v="4792.37"/>
    <s v="Each"/>
    <s v=""/>
    <s v=""/>
    <s v=""/>
    <s v=""/>
    <n v="4792.37"/>
    <n v="623.00810000000001"/>
    <n v="5415.378099999999"/>
    <d v="2021-09-25T00:00:00"/>
    <n v="0"/>
    <x v="16"/>
    <d v="2021-10-08T00:00:00"/>
    <n v="76"/>
    <n v="0"/>
    <n v="0"/>
    <s v="Nathan Kyme"/>
    <s v="All Season Access Maintenance"/>
    <m/>
    <s v="VC7556-2019-016"/>
    <s v="938 OF"/>
    <m/>
    <m/>
    <m/>
    <s v="Approved"/>
    <m/>
    <m/>
    <s v="Excavator 1 loading rock trucks with trees, excavator 2 finishing placing trees @Km 21 hill and working out to 16.5/Supervision of Morin and Skagen"/>
    <n v="10"/>
    <s v="F033-F118"/>
    <s v="Paint Lake Road 2"/>
    <n v="0"/>
    <d v="2021-09-29T00:00:00"/>
    <m/>
    <s v="50"/>
    <d v="2021-10-01T00:00:00"/>
    <s v="SFF-20210925-1"/>
    <s v="Excavator placing trees @ km 40.5 and shaping road/ grader starting sections of Paint Lake Road 2 to Km 5 - SFF-14381"/>
    <m/>
    <m/>
    <m/>
    <s v="Jim Budgell"/>
    <s v="10"/>
    <s v="KABI LAKE FOREST PRODUCTS LTD7389KL-20210925-13rd Party Services4792.374792.37"/>
    <s v="KABI LAKE FOREST PRODUCTS LTD7389KL-20210925-13rd Party Services4792.374792.37OEWT-PA21-LEM"/>
    <s v=""/>
    <s v="WF10-All Season Maintenance"/>
    <x v="1"/>
  </r>
  <r>
    <x v="2"/>
    <n v="12"/>
    <n v="0"/>
    <n v="7374"/>
    <s v="KL-20210922-1"/>
    <n v="53511012"/>
    <s v="Access"/>
    <n v="0"/>
    <s v="3rd Party Services"/>
    <n v="1"/>
    <n v="6450.96"/>
    <s v="Each"/>
    <s v=""/>
    <s v=""/>
    <s v=""/>
    <s v=""/>
    <n v="6450.96"/>
    <n v="838.62480000000005"/>
    <n v="7289.5847999999996"/>
    <d v="2021-09-22T00:00:00"/>
    <n v="0"/>
    <x v="16"/>
    <d v="2021-10-08T00:00:00"/>
    <n v="76"/>
    <n v="0"/>
    <n v="0"/>
    <s v="Nathan Kyme"/>
    <s v="All Season Access Maintenance"/>
    <m/>
    <s v="VC7556-2019-016"/>
    <s v="938 OF"/>
    <m/>
    <m/>
    <m/>
    <s v="Approved"/>
    <m/>
    <m/>
    <s v="Kabi Excavator working on road maintenance @ 21 km hill/Chapman rock truck hauling trees from F104 to Morin @ km 43/Supervision of Morin and Skagen"/>
    <n v="10"/>
    <s v="F033-F118"/>
    <s v="Paint Lake Road 2"/>
    <n v="0"/>
    <d v="2021-09-28T00:00:00"/>
    <m/>
    <s v="61"/>
    <d v="2021-09-28T00:00:00"/>
    <s v="MC-20210922-1"/>
    <s v="Excavator 1 placing corduroy in low areas @ km 43 Hill and building road around a broken down drill/Excavator tracking from km 46 and loading trees/rock truck hauling trees_x000d__x000a_from F104 to Km 43 hill - MC- 13159-1"/>
    <m/>
    <m/>
    <m/>
    <s v=""/>
    <s v="10"/>
    <s v="KABI LAKE FOREST PRODUCTS LTD7374KL-20210922-13rd Party Services6450.966450.96"/>
    <s v="KABI LAKE FOREST PRODUCTS LTD7374KL-20210922-13rd Party Services6450.966450.96OEWT-PA21-LEM"/>
    <s v=""/>
    <s v="WF10-All Season Maintenance"/>
    <x v="1"/>
  </r>
  <r>
    <x v="2"/>
    <n v="12"/>
    <n v="0"/>
    <n v="7374"/>
    <s v="KL-20210922-1"/>
    <n v="53511012"/>
    <s v="Access"/>
    <n v="0"/>
    <s v="3rd Party Services"/>
    <n v="1"/>
    <n v="2702.73"/>
    <s v="Each"/>
    <s v=""/>
    <s v=""/>
    <s v=""/>
    <s v=""/>
    <n v="2702.73"/>
    <n v="351.35489999999999"/>
    <n v="3054.0848999999998"/>
    <d v="2021-09-22T00:00:00"/>
    <n v="0"/>
    <x v="16"/>
    <d v="2021-10-08T00:00:00"/>
    <n v="76"/>
    <n v="0"/>
    <n v="0"/>
    <s v="Nathan Kyme"/>
    <s v="All Season Access Maintenance"/>
    <m/>
    <s v="VC7556-2019-016"/>
    <s v="938 OF"/>
    <m/>
    <m/>
    <m/>
    <s v="Approved"/>
    <m/>
    <m/>
    <s v="Kabi Excavator working on road maintenance @ 21 km hill/Chapman rock truck hauling trees from F104 to Morin @ km 43/Supervision of Morin and Skagen"/>
    <n v="10"/>
    <s v="F033-F118"/>
    <s v="Paint Lake Road 2"/>
    <n v="0"/>
    <d v="2021-09-28T00:00:00"/>
    <m/>
    <s v="61"/>
    <d v="2021-09-28T00:00:00"/>
    <s v="SSF-20210922-1"/>
    <s v="Excavator loading Chapman Rock Truck and Morin rock truck with trees for corduroy and Carrying trees from F104.5 to F104 for loading - SSF-14379"/>
    <m/>
    <m/>
    <m/>
    <s v=""/>
    <s v="10"/>
    <s v="KABI LAKE FOREST PRODUCTS LTD7374KL-20210922-13rd Party Services2702.732702.73"/>
    <s v="KABI LAKE FOREST PRODUCTS LTD7374KL-20210922-13rd Party Services2702.732702.73OEWT-PA21-LEM"/>
    <s v=""/>
    <s v="WF10-All Season Maintenance"/>
    <x v="1"/>
  </r>
  <r>
    <x v="2"/>
    <n v="12"/>
    <n v="0"/>
    <n v="7370"/>
    <s v="KL-20210921-1"/>
    <n v="53511012"/>
    <s v="Access"/>
    <n v="0"/>
    <s v="3rd Party Services"/>
    <n v="1"/>
    <n v="968.73"/>
    <s v="Each"/>
    <s v=""/>
    <s v=""/>
    <s v=""/>
    <s v=""/>
    <n v="968.73"/>
    <n v="125.93490000000001"/>
    <n v="1094.6649"/>
    <d v="2021-09-21T00:00:00"/>
    <n v="0"/>
    <x v="16"/>
    <d v="2021-10-08T00:00:00"/>
    <n v="76"/>
    <n v="0"/>
    <n v="0"/>
    <s v="Nathan Kyme"/>
    <s v="All Season Access Maintenance"/>
    <m/>
    <s v="VC7556-2019-016"/>
    <s v="938 OF"/>
    <m/>
    <m/>
    <m/>
    <s v="Approved"/>
    <m/>
    <m/>
    <s v="Kabi Excavator working on road maintenance @ 17 to 20 km/Chapman rock truck hauling trees from F104 to Morin @ km 43/Supervision of Morin and Skagen"/>
    <n v="10"/>
    <s v="F033-F118"/>
    <s v="Paint Lake Road 2"/>
    <n v="0"/>
    <d v="2021-09-28T00:00:00"/>
    <m/>
    <s v="50"/>
    <d v="2021-09-28T00:00:00"/>
    <s v="MC-20210921-1"/>
    <s v="Excavator 1 placing corduroy in low areas @ km 43 Hill/Excavator 2 working on ditching for drainage/rock truck driving in from Hwy and hauling trees from_x000d__x000a_F104 to Km 43 hill - MC- 13158"/>
    <m/>
    <m/>
    <m/>
    <s v="Jim Budgell"/>
    <s v="10"/>
    <s v="KABI LAKE FOREST PRODUCTS LTD7370KL-20210921-13rd Party Services968.73968.73"/>
    <s v="KABI LAKE FOREST PRODUCTS LTD7370KL-20210921-13rd Party Services968.73968.73OEWT-PA21-LEM"/>
    <s v=""/>
    <s v="WF10-All Season Maintenance"/>
    <x v="1"/>
  </r>
  <r>
    <x v="2"/>
    <n v="12"/>
    <n v="0"/>
    <n v="7365"/>
    <s v="KL-20210920-1"/>
    <n v="53511012"/>
    <s v="Access"/>
    <n v="0"/>
    <s v="3rd Party Services"/>
    <n v="1"/>
    <n v="1937.45"/>
    <s v="Each"/>
    <s v=""/>
    <s v=""/>
    <s v=""/>
    <s v=""/>
    <n v="1937.45"/>
    <n v="251.86850000000001"/>
    <n v="2189.3184999999999"/>
    <d v="2021-09-20T00:00:00"/>
    <n v="0"/>
    <x v="16"/>
    <d v="2021-10-08T00:00:00"/>
    <n v="76"/>
    <n v="0"/>
    <n v="0"/>
    <s v="Nathan Kyme"/>
    <s v="All Season Access Maintenance"/>
    <m/>
    <s v="VC7556-2019-016"/>
    <s v="938 OF"/>
    <m/>
    <m/>
    <m/>
    <s v="Approved"/>
    <m/>
    <m/>
    <s v="Kabi Excavator working on road maintenance @ 18 to21.5 km and Carrying trees for moving road@ 19.5km/Chapman rock truck hauling trees from F104 to Morin @ km 43"/>
    <n v="10"/>
    <s v="F033-F118"/>
    <s v="Paint Lake Road 2"/>
    <n v="0"/>
    <d v="2021-09-27T00:00:00"/>
    <m/>
    <s v="50"/>
    <d v="2021-09-27T00:00:00"/>
    <s v="MC-20210920-1"/>
    <s v="Road maintenance - MC-13157"/>
    <m/>
    <m/>
    <m/>
    <s v="Jim Budgell"/>
    <s v="10"/>
    <s v="KABI LAKE FOREST PRODUCTS LTD7365KL-20210920-13rd Party Services1937.451937.45"/>
    <s v="KABI LAKE FOREST PRODUCTS LTD7365KL-20210920-13rd Party Services1937.451937.45OEWT-PA21-LEM"/>
    <s v=""/>
    <s v="WF10-All Season Maintenance"/>
    <x v="1"/>
  </r>
  <r>
    <x v="2"/>
    <n v="12"/>
    <n v="0"/>
    <n v="7361"/>
    <s v="KL-20210919-1"/>
    <n v="53511012"/>
    <s v="Access"/>
    <n v="0"/>
    <s v="3rd Party Services"/>
    <n v="1"/>
    <n v="2179.64"/>
    <s v="Each"/>
    <s v=""/>
    <s v=""/>
    <s v=""/>
    <s v=""/>
    <n v="2179.64"/>
    <n v="283.35320000000002"/>
    <n v="2462.9931999999994"/>
    <d v="2021-09-19T00:00:00"/>
    <n v="0"/>
    <x v="16"/>
    <d v="2021-10-08T00:00:00"/>
    <n v="76"/>
    <n v="0"/>
    <n v="0"/>
    <s v="Nathan Kyme"/>
    <s v="All Season Access Maintenance"/>
    <m/>
    <s v="VC7556-2019-016"/>
    <s v="938 OF"/>
    <m/>
    <m/>
    <m/>
    <s v="Approved"/>
    <m/>
    <m/>
    <s v="Kabi Excavator working on road maintenance @ 18 to21 km and pulling pickups @ end of shift /Chapman rock truck hauling trees from F104 to Morin @ km 41 and 42."/>
    <n v="10"/>
    <s v="F033-F118"/>
    <s v="Paint Lake Road 2"/>
    <n v="0"/>
    <d v="2021-09-27T00:00:00"/>
    <m/>
    <s v="50"/>
    <d v="2021-09-27T00:00:00"/>
    <s v="MC-20210919-1"/>
    <s v="Excavator 1 placing corduroy in low areas @ km 41 and 42/Excavator 2 working on road maintenance @ km 44/46 - MC- 13156"/>
    <m/>
    <m/>
    <m/>
    <s v="Jim Budgell"/>
    <s v="10"/>
    <s v="KABI LAKE FOREST PRODUCTS LTD7361KL-20210919-13rd Party Services2179.642179.64"/>
    <s v="KABI LAKE FOREST PRODUCTS LTD7361KL-20210919-13rd Party Services2179.642179.64OEWT-PA21-LEM"/>
    <s v=""/>
    <s v="WF10-All Season Maintenance"/>
    <x v="1"/>
  </r>
  <r>
    <x v="2"/>
    <n v="12"/>
    <n v="0"/>
    <n v="7355"/>
    <s v="KL-20210918-1-R1"/>
    <n v="53511012"/>
    <s v="Access"/>
    <n v="0"/>
    <s v="3rd Party Services"/>
    <n v="1"/>
    <n v="2421.8200000000002"/>
    <s v="Each"/>
    <s v=""/>
    <s v=""/>
    <s v=""/>
    <s v=""/>
    <n v="2421.8200000000002"/>
    <n v="314.83660000000003"/>
    <n v="2736.6565999999998"/>
    <d v="2021-09-18T00:00:00"/>
    <n v="0"/>
    <x v="16"/>
    <d v="2021-10-08T00:00:00"/>
    <n v="76"/>
    <n v="0"/>
    <n v="0"/>
    <s v="Nathan Kyme"/>
    <s v="All Season Access Maintenance"/>
    <m/>
    <s v="VC7556-2019-016"/>
    <s v="938 OF"/>
    <m/>
    <m/>
    <m/>
    <s v="Approved"/>
    <m/>
    <m/>
    <s v="Kabi Excavator working on road maintenance @ 18 to21 km /Chapman rock truck hauling access mats and hauling out broken mats for Morin @ Km 44 to 46"/>
    <n v="10"/>
    <s v="F033-F118"/>
    <s v="Paint Lake Road 2"/>
    <n v="0"/>
    <d v="2021-09-24T00:00:00"/>
    <m/>
    <s v="50"/>
    <d v="2021-09-27T00:00:00"/>
    <s v="MC-20210918-1"/>
    <s v="Excavator leveling ruts, working on drainage and shaping road, fixing access mats and cleaning up broken mats from km 44 to 46 - MC- 13155"/>
    <m/>
    <m/>
    <m/>
    <s v="Jim Budgell"/>
    <s v="10"/>
    <s v="KABI LAKE FOREST PRODUCTS LTD7355KL-20210918-1-R13rd Party Services2421.822421.82"/>
    <s v="KABI LAKE FOREST PRODUCTS LTD7355KL-20210918-1-R13rd Party Services2421.822421.82OEWT-PA21-LEM"/>
    <s v=""/>
    <s v="WF10-All Season Maintenance"/>
    <x v="1"/>
  </r>
  <r>
    <x v="2"/>
    <n v="12"/>
    <n v="0"/>
    <n v="7355"/>
    <s v="KL-20210918-1-R1"/>
    <n v="53511012"/>
    <s v="Access"/>
    <n v="0"/>
    <s v="3rd Party Services"/>
    <n v="1"/>
    <n v="2573.64"/>
    <s v="Each"/>
    <s v=""/>
    <s v=""/>
    <s v=""/>
    <s v=""/>
    <n v="2573.64"/>
    <n v="334.57319999999999"/>
    <n v="2908.2131999999997"/>
    <d v="2021-09-18T00:00:00"/>
    <n v="0"/>
    <x v="16"/>
    <d v="2021-10-08T00:00:00"/>
    <n v="76"/>
    <n v="0"/>
    <n v="0"/>
    <s v="Nathan Kyme"/>
    <s v="All Season Access Maintenance"/>
    <m/>
    <s v="VC7556-2019-016"/>
    <s v="938 OF"/>
    <m/>
    <m/>
    <m/>
    <s v="Approved"/>
    <m/>
    <m/>
    <s v="Kabi Excavator working on road maintenance @ 18 to21 km /Chapman rock truck hauling access mats and hauling out broken mats for Morin @ Km 44 to 46"/>
    <n v="10"/>
    <s v="F033-F118"/>
    <s v="Paint Lake Road 2"/>
    <n v="0"/>
    <d v="2021-09-24T00:00:00"/>
    <m/>
    <s v="50"/>
    <d v="2021-09-27T00:00:00"/>
    <s v="SSF-20210918-1"/>
    <s v="Excavator working on drainage and shaping road from km 39 to 42.5 - SSF-14375"/>
    <m/>
    <m/>
    <m/>
    <s v="Jim Budgell"/>
    <s v="10"/>
    <s v="KABI LAKE FOREST PRODUCTS LTD7355KL-20210918-1-R13rd Party Services2573.642573.64"/>
    <s v="KABI LAKE FOREST PRODUCTS LTD7355KL-20210918-1-R13rd Party Services2573.642573.64OEWT-PA21-LEM"/>
    <s v=""/>
    <s v="WF10-All Season Maintenance"/>
    <x v="1"/>
  </r>
  <r>
    <x v="2"/>
    <n v="12"/>
    <n v="0"/>
    <n v="7326"/>
    <s v="KL-20210908-2"/>
    <n v="53511012"/>
    <s v="Access"/>
    <n v="0"/>
    <s v="3rd Party Services"/>
    <n v="1"/>
    <n v="2323.64"/>
    <s v="Each"/>
    <s v=""/>
    <s v=""/>
    <s v=""/>
    <s v=""/>
    <n v="2323.64"/>
    <n v="302.07319999999999"/>
    <n v="2625.7131999999997"/>
    <d v="2021-09-08T00:00:00"/>
    <n v="0"/>
    <x v="16"/>
    <d v="2021-10-08T00:00:00"/>
    <n v="76"/>
    <n v="0"/>
    <n v="0"/>
    <s v="Nathan Kyme"/>
    <s v="All Season Access Maintenance"/>
    <m/>
    <s v="VC7556-2019-016"/>
    <s v="938 OF"/>
    <m/>
    <m/>
    <m/>
    <s v="Approved"/>
    <m/>
    <m/>
    <s v="Excavator continuing sloping and shaping excavation @ 49 km/ operator Called out to operate Valard rock breaker / Supervision of Morin Contracting and Skagen and Sons"/>
    <n v="10"/>
    <s v="F033-F118"/>
    <s v="Paint Lake Road 2"/>
    <n v="0"/>
    <d v="2021-09-15T00:00:00"/>
    <m/>
    <s v="50"/>
    <d v="2021-09-23T00:00:00"/>
    <s v="MC-20210908-1"/>
    <s v="Excavator Continuing road repairs with access mats and working on drainage @ km 44 to 42 Km - MC-13145"/>
    <m/>
    <m/>
    <m/>
    <s v="Jim Budgell"/>
    <s v="10"/>
    <s v="KABI LAKE FOREST PRODUCTS LTD7326KL-20210908-23rd Party Services2323.642323.64"/>
    <s v="KABI LAKE FOREST PRODUCTS LTD7326KL-20210908-23rd Party Services2323.642323.64OEWT-PA21-LEM"/>
    <s v=""/>
    <s v="WF10-All Season Maintenance"/>
    <x v="1"/>
  </r>
  <r>
    <x v="2"/>
    <n v="12"/>
    <n v="0"/>
    <n v="7326"/>
    <s v="KL-20210908-2"/>
    <n v="53511012"/>
    <s v="Access"/>
    <n v="0"/>
    <s v="3rd Party Services"/>
    <n v="1"/>
    <n v="2323.64"/>
    <s v="Each"/>
    <s v=""/>
    <s v=""/>
    <s v=""/>
    <s v=""/>
    <n v="2323.64"/>
    <n v="302.07319999999999"/>
    <n v="2625.7131999999997"/>
    <d v="2021-09-08T00:00:00"/>
    <n v="0"/>
    <x v="16"/>
    <d v="2021-10-08T00:00:00"/>
    <n v="76"/>
    <n v="0"/>
    <n v="0"/>
    <s v="Nathan Kyme"/>
    <s v="All Season Access Maintenance"/>
    <m/>
    <s v="VC7556-2019-016"/>
    <s v="938 OF"/>
    <m/>
    <m/>
    <m/>
    <s v="Approved"/>
    <m/>
    <m/>
    <s v="Excavator continuing sloping and shaping excavation @ 49 km/ operator Called out to operate Valard rock breaker / Supervision of Morin Contracting and Skagen and Sons"/>
    <n v="10"/>
    <s v="F033-F118"/>
    <s v="Paint Lake Road 2"/>
    <n v="0"/>
    <d v="2021-09-15T00:00:00"/>
    <m/>
    <s v="50"/>
    <d v="2021-09-23T00:00:00"/>
    <s v="SSF-20210908-1"/>
    <s v="Excavator Continuing Shaping road and fixing access mats from 36 to 38 km - SSF-14364"/>
    <m/>
    <m/>
    <m/>
    <s v="Jim Budgell"/>
    <s v="10"/>
    <s v="KABI LAKE FOREST PRODUCTS LTD7326KL-20210908-23rd Party Services2323.642323.64"/>
    <s v="KABI LAKE FOREST PRODUCTS LTD7326KL-20210908-23rd Party Services2323.642323.64OEWT-PA21-LEM"/>
    <s v=""/>
    <s v="WF10-All Season Maintenance"/>
    <x v="1"/>
  </r>
  <r>
    <x v="2"/>
    <n v="12"/>
    <n v="0"/>
    <n v="7325"/>
    <s v="KL-20210907-2"/>
    <n v="53511012"/>
    <s v="Access"/>
    <n v="0"/>
    <s v="3rd Party Services"/>
    <n v="1"/>
    <n v="2323.64"/>
    <s v="Each"/>
    <s v=""/>
    <s v=""/>
    <s v=""/>
    <s v=""/>
    <n v="2323.64"/>
    <n v="302.07319999999999"/>
    <n v="2625.7131999999997"/>
    <d v="2021-09-07T00:00:00"/>
    <n v="0"/>
    <x v="16"/>
    <d v="2021-10-08T00:00:00"/>
    <n v="76"/>
    <n v="0"/>
    <n v="0"/>
    <s v="Nathan Kyme"/>
    <s v="All Season Access Maintenance"/>
    <m/>
    <s v="VC7556-2019-016"/>
    <s v="938 OF"/>
    <m/>
    <m/>
    <m/>
    <s v="Approved"/>
    <m/>
    <m/>
    <s v="Excavator continuing sloping and shaping excavation @ 49 km/ Supervision of Morin Contracting and Skagen and Sons Shaping road and fixing access mats from 36 to 33 km and @_x000d__x000a_km 40.5 to 43.5 Km"/>
    <n v="10"/>
    <s v="F033-F118"/>
    <s v="Paint Lake Road 2"/>
    <n v="0"/>
    <d v="2021-09-15T00:00:00"/>
    <m/>
    <s v="50"/>
    <d v="2021-09-23T00:00:00"/>
    <s v="MC-20210908-1"/>
    <s v="Excavator Continuing road repairs with access mats and working on drainage @ km 40.5 to 43.5 Km - MC-13144"/>
    <m/>
    <m/>
    <m/>
    <s v="Jim Budgell"/>
    <s v="10"/>
    <s v="KABI LAKE FOREST PRODUCTS LTD7325KL-20210907-23rd Party Services2323.642323.64"/>
    <s v="KABI LAKE FOREST PRODUCTS LTD7325KL-20210907-23rd Party Services2323.642323.64OEWT-PA21-LEM"/>
    <s v=""/>
    <s v="WF10-All Season Maintenance"/>
    <x v="1"/>
  </r>
  <r>
    <x v="2"/>
    <n v="12"/>
    <n v="0"/>
    <n v="7325"/>
    <s v="KL-20210907-2"/>
    <n v="53511012"/>
    <s v="Access"/>
    <n v="0"/>
    <s v="3rd Party Services"/>
    <n v="1"/>
    <n v="2581.8200000000002"/>
    <s v="Each"/>
    <s v=""/>
    <s v=""/>
    <s v=""/>
    <s v=""/>
    <n v="2581.8200000000002"/>
    <n v="335.63660000000004"/>
    <n v="2917.4566"/>
    <d v="2021-09-07T00:00:00"/>
    <n v="0"/>
    <x v="16"/>
    <d v="2021-10-08T00:00:00"/>
    <n v="76"/>
    <n v="0"/>
    <n v="0"/>
    <s v="Nathan Kyme"/>
    <s v="All Season Access Maintenance"/>
    <m/>
    <s v="VC7556-2019-016"/>
    <s v="938 OF"/>
    <m/>
    <m/>
    <m/>
    <s v="Approved"/>
    <m/>
    <m/>
    <s v="Excavator continuing sloping and shaping excavation @ 49 km/ Supervision of Morin Contracting and Skagen and Sons Shaping road and fixing access mats from 36 to 33 km and @_x000d__x000a_km 40.5 to 43.5 Km"/>
    <n v="10"/>
    <s v="F033-F118"/>
    <s v="Paint Lake Road 2"/>
    <n v="0"/>
    <d v="2021-09-15T00:00:00"/>
    <m/>
    <s v="50"/>
    <d v="2021-09-23T00:00:00"/>
    <s v="SSF-20210907-1"/>
    <s v="Excavator Continuing Shaping road and fixing access mats from 36 to 33 km - SSF-14363"/>
    <m/>
    <m/>
    <m/>
    <s v="Jim Budgell"/>
    <s v="10"/>
    <s v="KABI LAKE FOREST PRODUCTS LTD7325KL-20210907-23rd Party Services2581.822581.82"/>
    <s v="KABI LAKE FOREST PRODUCTS LTD7325KL-20210907-23rd Party Services2581.822581.82OEWT-PA21-LEM"/>
    <s v=""/>
    <s v="WF10-All Season Maintenance"/>
    <x v="1"/>
  </r>
  <r>
    <x v="2"/>
    <n v="12"/>
    <n v="0"/>
    <n v="7316"/>
    <s v="KL-20210906-2"/>
    <n v="53511012"/>
    <s v="Access"/>
    <n v="0"/>
    <s v="3rd Party Services"/>
    <n v="1"/>
    <n v="1161.82"/>
    <s v="Each"/>
    <s v=""/>
    <s v=""/>
    <s v=""/>
    <s v=""/>
    <n v="1161.82"/>
    <n v="151.03659999999999"/>
    <n v="1312.8565999999998"/>
    <d v="2021-09-06T00:00:00"/>
    <n v="0"/>
    <x v="16"/>
    <d v="2021-10-08T00:00:00"/>
    <n v="76"/>
    <n v="0"/>
    <n v="0"/>
    <s v="Nathan Kyme"/>
    <s v="All Season Access Maintenance"/>
    <m/>
    <s v="VC7556-2019-016"/>
    <s v="938 OF"/>
    <m/>
    <m/>
    <m/>
    <s v="Approved"/>
    <m/>
    <m/>
    <s v="Excavator Continuing road repairs with access mats and working on drainage @ km 40 to 43 Km - MC-13143. Shaping road and fixing access mats from 38 to 36 km - SSF-14362"/>
    <n v="10"/>
    <s v="F033-F118"/>
    <s v="Paint Lake Road 2"/>
    <n v="0"/>
    <d v="2021-09-10T00:00:00"/>
    <m/>
    <s v="50"/>
    <d v="2021-09-11T00:00:00"/>
    <s v="MC-20210906-1"/>
    <s v="Excavator Continuing road repairs with access mats and working on drainage @ km 40 to 43 Km - MC-13143"/>
    <m/>
    <m/>
    <m/>
    <s v="Jim Budgell"/>
    <s v="10"/>
    <s v="KABI LAKE FOREST PRODUCTS LTD7316KL-20210906-23rd Party Services1161.821161.82"/>
    <s v="KABI LAKE FOREST PRODUCTS LTD7316KL-20210906-23rd Party Services1161.821161.82OEWT-PA21-LEM"/>
    <s v=""/>
    <s v="WF10-All Season Maintenance"/>
    <x v="1"/>
  </r>
  <r>
    <x v="2"/>
    <n v="12"/>
    <n v="0"/>
    <n v="7316"/>
    <s v="KL-20210906-2"/>
    <n v="53511012"/>
    <s v="Access"/>
    <n v="0"/>
    <s v="3rd Party Services"/>
    <n v="1"/>
    <n v="1807.27"/>
    <s v="Each"/>
    <s v=""/>
    <s v=""/>
    <s v=""/>
    <s v=""/>
    <n v="1807.27"/>
    <n v="234.9451"/>
    <n v="2042.2150999999999"/>
    <d v="2021-09-06T00:00:00"/>
    <n v="0"/>
    <x v="16"/>
    <d v="2021-10-08T00:00:00"/>
    <n v="76"/>
    <n v="0"/>
    <n v="0"/>
    <s v="Nathan Kyme"/>
    <s v="All Season Access Maintenance"/>
    <m/>
    <s v="VC7556-2019-016"/>
    <s v="938 OF"/>
    <m/>
    <m/>
    <m/>
    <s v="Approved"/>
    <m/>
    <m/>
    <s v="Excavator Continuing road repairs with access mats and working on drainage @ km 40 to 43 Km - MC-13143. Shaping road and fixing access mats from 38 to 36 km - SSF-14362"/>
    <n v="10"/>
    <s v="F033-F118"/>
    <s v="Paint Lake Road 2"/>
    <n v="0"/>
    <d v="2021-09-10T00:00:00"/>
    <m/>
    <s v="50"/>
    <d v="2021-09-11T00:00:00"/>
    <s v="SSF-20210906-1"/>
    <s v="Excavator Continuing Shaping road and fixing access mats from 38 to 36 km - SSF-14362"/>
    <m/>
    <m/>
    <m/>
    <s v="Jim Budgell"/>
    <s v="10"/>
    <s v="KABI LAKE FOREST PRODUCTS LTD7316KL-20210906-23rd Party Services1807.271807.27"/>
    <s v="KABI LAKE FOREST PRODUCTS LTD7316KL-20210906-23rd Party Services1807.271807.27OEWT-PA21-LEM"/>
    <s v=""/>
    <s v="WF10-All Season Maintenance"/>
    <x v="1"/>
  </r>
  <r>
    <x v="2"/>
    <n v="12"/>
    <n v="0"/>
    <n v="7315"/>
    <s v="KL-20210905-2"/>
    <n v="53511012"/>
    <s v="Access"/>
    <n v="0"/>
    <s v="3rd Party Services"/>
    <n v="1"/>
    <n v="2323.64"/>
    <s v="Each"/>
    <s v=""/>
    <s v=""/>
    <s v=""/>
    <s v=""/>
    <n v="2323.64"/>
    <n v="302.07319999999999"/>
    <n v="2625.7131999999997"/>
    <d v="2021-09-05T00:00:00"/>
    <n v="0"/>
    <x v="16"/>
    <d v="2021-10-08T00:00:00"/>
    <n v="76"/>
    <n v="0"/>
    <n v="0"/>
    <s v="Nathan Kyme"/>
    <s v="All Season Access Maintenance"/>
    <m/>
    <s v="VC7556-2019-016"/>
    <s v="938 OF"/>
    <m/>
    <m/>
    <m/>
    <s v="Approved"/>
    <m/>
    <m/>
    <s v="Excavator doing road repairs with access mats and working on drainage @ km 40 to 43 Km - MC-13142. Shaping road and fixing access mats from 43 to 48 km - SSF-14361"/>
    <n v="10"/>
    <s v="F033-F118"/>
    <s v="Paint Lake Road 2"/>
    <n v="0"/>
    <d v="2021-09-10T00:00:00"/>
    <m/>
    <s v="50"/>
    <d v="2021-09-11T00:00:00"/>
    <s v="MC-20210905-1"/>
    <s v="Excavator doing road repairs with access mats and working on drainage @ km 40 to 43 Km - MC-13142"/>
    <m/>
    <m/>
    <m/>
    <s v="Jim Budgell"/>
    <s v="10"/>
    <s v="KABI LAKE FOREST PRODUCTS LTD7315KL-20210905-23rd Party Services2323.642323.64"/>
    <s v="KABI LAKE FOREST PRODUCTS LTD7315KL-20210905-23rd Party Services2323.642323.64OEWT-PA21-LEM"/>
    <s v=""/>
    <s v="WF10-All Season Maintenance"/>
    <x v="1"/>
  </r>
  <r>
    <x v="2"/>
    <n v="12"/>
    <n v="0"/>
    <n v="7315"/>
    <s v="KL-20210905-2"/>
    <n v="53511012"/>
    <s v="Access"/>
    <n v="0"/>
    <s v="3rd Party Services"/>
    <n v="1"/>
    <n v="2581.8200000000002"/>
    <s v="Each"/>
    <s v=""/>
    <s v=""/>
    <s v=""/>
    <s v=""/>
    <n v="2581.8200000000002"/>
    <n v="335.63660000000004"/>
    <n v="2917.4566"/>
    <d v="2021-09-05T00:00:00"/>
    <n v="0"/>
    <x v="16"/>
    <d v="2021-10-08T00:00:00"/>
    <n v="76"/>
    <n v="0"/>
    <n v="0"/>
    <s v="Nathan Kyme"/>
    <s v="All Season Access Maintenance"/>
    <m/>
    <s v="VC7556-2019-016"/>
    <s v="938 OF"/>
    <m/>
    <m/>
    <m/>
    <s v="Approved"/>
    <m/>
    <m/>
    <s v="Excavator doing road repairs with access mats and working on drainage @ km 40 to 43 Km - MC-13142. Shaping road and fixing access mats from 43 to 48 km - SSF-14361"/>
    <n v="10"/>
    <s v="F033-F118"/>
    <s v="Paint Lake Road 2"/>
    <n v="0"/>
    <d v="2021-09-10T00:00:00"/>
    <m/>
    <s v="50"/>
    <d v="2021-09-11T00:00:00"/>
    <s v="SSF-20210905-1"/>
    <s v="Excavator Continuing Shaping road and fixing access mats from 43 to 48 km - SSF-14361"/>
    <m/>
    <m/>
    <m/>
    <s v="Jim Budgell"/>
    <s v="10"/>
    <s v="KABI LAKE FOREST PRODUCTS LTD7315KL-20210905-23rd Party Services2581.822581.82"/>
    <s v="KABI LAKE FOREST PRODUCTS LTD7315KL-20210905-23rd Party Services2581.822581.82OEWT-PA21-LEM"/>
    <s v=""/>
    <s v="WF10-All Season Maintenance"/>
    <x v="1"/>
  </r>
  <r>
    <x v="2"/>
    <n v="12"/>
    <n v="0"/>
    <n v="7313"/>
    <s v="KL-20210904-2"/>
    <n v="53511012"/>
    <s v="Access"/>
    <n v="0"/>
    <s v="3rd Party Services"/>
    <n v="1"/>
    <n v="2323.64"/>
    <s v="Each"/>
    <s v=""/>
    <s v=""/>
    <s v=""/>
    <s v=""/>
    <n v="2323.64"/>
    <n v="302.07319999999999"/>
    <n v="2625.7131999999997"/>
    <d v="2021-09-04T00:00:00"/>
    <n v="0"/>
    <x v="16"/>
    <d v="2021-10-08T00:00:00"/>
    <n v="76"/>
    <n v="0"/>
    <n v="0"/>
    <s v="Nathan Kyme"/>
    <s v="All Season Access Maintenance"/>
    <m/>
    <s v="VC7556-2019-016"/>
    <s v="938 OF"/>
    <m/>
    <m/>
    <m/>
    <s v="Approved"/>
    <m/>
    <m/>
    <s v="Excavator doing road repairs with access mats and working on drainage @ km 40.5 to 43 Km - MC-13141. Shaping road and fixing access mats from 45 to 47 km - SSF-14360"/>
    <n v="10"/>
    <s v="F033-F118"/>
    <s v="Paint Lake Road 2"/>
    <n v="0"/>
    <d v="2021-09-10T00:00:00"/>
    <m/>
    <s v="50"/>
    <d v="2021-09-11T00:00:00"/>
    <s v="MC-20210904-1"/>
    <s v="Excavator doing road repairs with access mats and working on drainage @ km 40.5 to 43 Km - MC-13141"/>
    <m/>
    <m/>
    <m/>
    <s v="Jim Budgell"/>
    <s v="10"/>
    <s v="KABI LAKE FOREST PRODUCTS LTD7313KL-20210904-23rd Party Services2323.642323.64"/>
    <s v="KABI LAKE FOREST PRODUCTS LTD7313KL-20210904-23rd Party Services2323.642323.64OEWT-PA21-LEM"/>
    <s v=""/>
    <s v="WF10-All Season Maintenance"/>
    <x v="1"/>
  </r>
  <r>
    <x v="2"/>
    <n v="12"/>
    <n v="0"/>
    <n v="7313"/>
    <s v="KL-20210904-2"/>
    <n v="53511012"/>
    <s v="Access"/>
    <n v="0"/>
    <s v="3rd Party Services"/>
    <n v="1"/>
    <n v="2581.8200000000002"/>
    <s v="Each"/>
    <s v=""/>
    <s v=""/>
    <s v=""/>
    <s v=""/>
    <n v="2581.8200000000002"/>
    <n v="335.63660000000004"/>
    <n v="2917.4566"/>
    <d v="2021-09-04T00:00:00"/>
    <n v="0"/>
    <x v="16"/>
    <d v="2021-10-08T00:00:00"/>
    <n v="76"/>
    <n v="0"/>
    <n v="0"/>
    <s v="Nathan Kyme"/>
    <s v="All Season Access Maintenance"/>
    <m/>
    <s v="VC7556-2019-016"/>
    <s v="938 OF"/>
    <m/>
    <m/>
    <m/>
    <s v="Approved"/>
    <m/>
    <m/>
    <s v="Excavator doing road repairs with access mats and working on drainage @ km 40.5 to 43 Km - MC-13141. Shaping road and fixing access mats from 45 to 47 km - SSF-14360"/>
    <n v="10"/>
    <s v="F033-F118"/>
    <s v="Paint Lake Road 2"/>
    <n v="0"/>
    <d v="2021-09-10T00:00:00"/>
    <m/>
    <s v="50"/>
    <d v="2021-09-11T00:00:00"/>
    <s v="SSF-20210904-1"/>
    <s v="Excavator Continuing Shaping road and fixing access mats from 45 to 47 km - SSF-14360"/>
    <m/>
    <m/>
    <m/>
    <s v="Jim Budgell"/>
    <s v="10"/>
    <s v="KABI LAKE FOREST PRODUCTS LTD7313KL-20210904-23rd Party Services2581.822581.82"/>
    <s v="KABI LAKE FOREST PRODUCTS LTD7313KL-20210904-23rd Party Services2581.822581.82OEWT-PA21-LEM"/>
    <s v=""/>
    <s v="WF10-All Season Maintenance"/>
    <x v="1"/>
  </r>
  <r>
    <x v="2"/>
    <n v="12"/>
    <n v="0"/>
    <n v="7312"/>
    <s v="KL-20210903-2"/>
    <n v="53511012"/>
    <s v="Access"/>
    <n v="0"/>
    <s v="3rd Party Services"/>
    <n v="1"/>
    <n v="2581.8200000000002"/>
    <s v="Each"/>
    <s v=""/>
    <s v=""/>
    <s v=""/>
    <s v=""/>
    <n v="2581.8200000000002"/>
    <n v="335.63660000000004"/>
    <n v="2917.4566"/>
    <d v="2021-09-03T00:00:00"/>
    <n v="0"/>
    <x v="16"/>
    <d v="2021-10-08T00:00:00"/>
    <n v="76"/>
    <n v="0"/>
    <n v="0"/>
    <s v="Nathan Kyme"/>
    <s v="All Season Access Maintenance"/>
    <m/>
    <s v="VC7556-2019-016"/>
    <s v="938 OF"/>
    <m/>
    <m/>
    <m/>
    <s v="Approved"/>
    <m/>
    <m/>
    <s v="Load and haul gravel from 38.5 km Morin excavator @ km 40/41 for road capping"/>
    <n v="10"/>
    <s v="F033-F118"/>
    <s v="Paint Lake Road 2"/>
    <n v="0"/>
    <d v="2021-09-10T00:00:00"/>
    <m/>
    <s v="50"/>
    <d v="2021-09-11T00:00:00"/>
    <s v="SSF-20210903-1"/>
    <s v="Excavator Continuing Shaping road and fixing access mats from 43 to 45 km - SSF-14359"/>
    <m/>
    <m/>
    <m/>
    <s v="Jim Budgell"/>
    <s v="10"/>
    <s v="KABI LAKE FOREST PRODUCTS LTD7312KL-20210903-23rd Party Services2581.822581.82"/>
    <s v="KABI LAKE FOREST PRODUCTS LTD7312KL-20210903-23rd Party Services2581.822581.82OEWT-PA21-LEM"/>
    <s v=""/>
    <s v="WF10-All Season Maintenance"/>
    <x v="1"/>
  </r>
  <r>
    <x v="2"/>
    <n v="12"/>
    <n v="0"/>
    <n v="7311"/>
    <s v="KL-20210902-2"/>
    <n v="53511012"/>
    <s v="Access"/>
    <n v="0"/>
    <s v="3rd Party Services"/>
    <n v="1"/>
    <n v="2581.8200000000002"/>
    <s v="Each"/>
    <s v=""/>
    <s v=""/>
    <s v=""/>
    <s v=""/>
    <n v="2581.8200000000002"/>
    <n v="335.63660000000004"/>
    <n v="2917.4566"/>
    <d v="2021-09-02T00:00:00"/>
    <n v="0"/>
    <x v="16"/>
    <d v="2021-10-08T00:00:00"/>
    <n v="76"/>
    <n v="0"/>
    <n v="0"/>
    <s v="Nathan Kyme"/>
    <s v="All Season Access Maintenance"/>
    <m/>
    <s v="VC7556-2019-016"/>
    <s v="938 OF"/>
    <m/>
    <m/>
    <m/>
    <s v="Approved"/>
    <m/>
    <m/>
    <s v="Load and haul gravel from 38.5 km Morin excavator @ km 40/41 for road capping"/>
    <n v="10"/>
    <s v="F033-F118"/>
    <s v="Paint Lake Road 2"/>
    <n v="0"/>
    <d v="2021-09-10T00:00:00"/>
    <m/>
    <s v="37"/>
    <d v="2021-09-18T00:00:00"/>
    <s v="SSF-20210902-1"/>
    <s v="Excavator Shaping road and fixing access mats from 43 to 45 km - SSF-14358"/>
    <m/>
    <m/>
    <m/>
    <s v="Harold Furlong"/>
    <s v="10"/>
    <s v="KABI LAKE FOREST PRODUCTS LTD7311KL-20210902-23rd Party Services2581.822581.82"/>
    <s v="KABI LAKE FOREST PRODUCTS LTD7311KL-20210902-23rd Party Services2581.822581.82OEWT-PA21-LEM"/>
    <s v=""/>
    <s v="WF10-All Season Maintenance"/>
    <x v="1"/>
  </r>
  <r>
    <x v="2"/>
    <n v="12"/>
    <n v="0"/>
    <n v="7307"/>
    <s v="KL-20210901-2"/>
    <n v="53511012"/>
    <s v="Access"/>
    <n v="0"/>
    <s v="3rd Party Services"/>
    <n v="1"/>
    <n v="2323.64"/>
    <s v="Each"/>
    <s v=""/>
    <s v=""/>
    <s v=""/>
    <s v=""/>
    <n v="2323.64"/>
    <n v="302.07319999999999"/>
    <n v="2625.7131999999997"/>
    <d v="2021-09-01T00:00:00"/>
    <n v="0"/>
    <x v="16"/>
    <d v="2021-10-08T00:00:00"/>
    <n v="76"/>
    <n v="0"/>
    <n v="0"/>
    <s v="Nathan Kyme"/>
    <s v="All Season Access Maintenance"/>
    <m/>
    <s v="VC7556-2019-016"/>
    <s v="938 OF"/>
    <m/>
    <m/>
    <m/>
    <s v="Approved"/>
    <m/>
    <m/>
    <s v="Load and haul material from @ km49 to Skagen excavator @ km 43/ 2 Kabi , 1 Chapman and 3 Cobiere rock trucks/ excavator 2 preping access @km 35 to 34 for gravel Haul."/>
    <n v="10"/>
    <s v="F033-F118"/>
    <s v="Paint Lake Road 2"/>
    <n v="0"/>
    <d v="2021-09-10T00:00:00"/>
    <m/>
    <s v="37"/>
    <d v="2021-09-18T00:00:00"/>
    <s v="MC-20210901-1"/>
    <s v="Excavator continuing leveling ruts, working on drainage and shaping road sections @ km 40/42 for gravel haul - MC-13138"/>
    <m/>
    <m/>
    <m/>
    <s v="Harold Furlong"/>
    <s v="10"/>
    <s v="KABI LAKE FOREST PRODUCTS LTD7307KL-20210901-23rd Party Services2323.642323.64"/>
    <s v="KABI LAKE FOREST PRODUCTS LTD7307KL-20210901-23rd Party Services2323.642323.64OEWT-PA21-LEM"/>
    <s v=""/>
    <s v="WF10-All Season Maintenance"/>
    <x v="1"/>
  </r>
  <r>
    <x v="2"/>
    <n v="12"/>
    <n v="0"/>
    <n v="7307"/>
    <s v="KL-20210901-2"/>
    <n v="53511012"/>
    <s v="Access"/>
    <n v="0"/>
    <s v="3rd Party Services"/>
    <n v="1"/>
    <n v="2581.8200000000002"/>
    <s v="Each"/>
    <s v=""/>
    <s v=""/>
    <s v=""/>
    <s v=""/>
    <n v="2581.8200000000002"/>
    <n v="335.63660000000004"/>
    <n v="2917.4566"/>
    <d v="2021-09-01T00:00:00"/>
    <n v="0"/>
    <x v="16"/>
    <d v="2021-10-08T00:00:00"/>
    <n v="76"/>
    <n v="0"/>
    <n v="0"/>
    <s v="Nathan Kyme"/>
    <s v="All Season Access Maintenance"/>
    <m/>
    <s v="VC7556-2019-016"/>
    <s v="938 OF"/>
    <m/>
    <m/>
    <m/>
    <s v="Approved"/>
    <m/>
    <m/>
    <s v="Load and haul material from @ km49 to Skagen excavator @ km 43/ 2 Kabi , 1 Chapman and 3 Cobiere rock trucks/ excavator 2 preping access @km 35 to 34 for gravel Haul."/>
    <n v="10"/>
    <s v="F033-F118"/>
    <s v="Paint Lake Road 2"/>
    <n v="0"/>
    <d v="2021-09-10T00:00:00"/>
    <m/>
    <s v="37"/>
    <d v="2021-09-18T00:00:00"/>
    <s v="SSF-20210901-1"/>
    <s v="Excavator Shaping road and spreading Gravel, @ km 44/43 - SSF-14357"/>
    <m/>
    <m/>
    <m/>
    <s v="Harold Furlong"/>
    <s v="10"/>
    <s v="KABI LAKE FOREST PRODUCTS LTD7307KL-20210901-23rd Party Services2581.822581.82"/>
    <s v="KABI LAKE FOREST PRODUCTS LTD7307KL-20210901-23rd Party Services2581.822581.82OEWT-PA21-LEM"/>
    <s v=""/>
    <s v="WF10-All Season Maintenance"/>
    <x v="1"/>
  </r>
  <r>
    <x v="2"/>
    <n v="12"/>
    <n v="0"/>
    <n v="7292"/>
    <s v="KL-20210831-2"/>
    <n v="53511012"/>
    <s v="Access"/>
    <n v="0"/>
    <s v="3rd Party Services"/>
    <n v="1"/>
    <n v="2323.64"/>
    <s v="Each"/>
    <s v=""/>
    <s v=""/>
    <s v=""/>
    <s v=""/>
    <n v="2323.64"/>
    <n v="302.07319999999999"/>
    <n v="2625.7131999999997"/>
    <d v="2021-08-31T00:00:00"/>
    <n v="0"/>
    <x v="16"/>
    <d v="2021-10-08T00:00:00"/>
    <n v="76"/>
    <n v="0"/>
    <n v="0"/>
    <s v="Nathan Kyme"/>
    <s v="All Season Access Maintenance"/>
    <m/>
    <s v="VC7556-2019-016"/>
    <s v="938 OF"/>
    <m/>
    <m/>
    <m/>
    <s v="Approved"/>
    <m/>
    <m/>
    <s v="Load and haul existing material from 49 Km to 44/43Km. 1 Kabi rock truck, 2 Corbiere Rock Trucks &amp; 1 Chapman Rock Truck. Excavator 2 tracking from 49Km to F-086 for gravel haul."/>
    <n v="10"/>
    <s v="F033-F118"/>
    <s v="Paint Lake Road 2"/>
    <n v="0"/>
    <d v="2021-09-03T00:00:00"/>
    <m/>
    <s v="37"/>
    <d v="2021-09-06T00:00:00"/>
    <s v="MC-20210831-1"/>
    <s v="Excavator leveling ruts, working on drainage &amp; shaping road sections @ 40/42km. MC-13137"/>
    <m/>
    <m/>
    <m/>
    <s v="Harold Furlong"/>
    <s v="10"/>
    <s v="KABI LAKE FOREST PRODUCTS LTD7292KL-20210831-23rd Party Services2323.642323.64"/>
    <s v="KABI LAKE FOREST PRODUCTS LTD7292KL-20210831-23rd Party Services2323.642323.64OEWT-PA21-LEM"/>
    <s v=""/>
    <s v="WF10-All Season Maintenance"/>
    <x v="1"/>
  </r>
  <r>
    <x v="2"/>
    <n v="12"/>
    <n v="0"/>
    <n v="7292"/>
    <s v="KL-20210831-2"/>
    <n v="53511012"/>
    <s v="Access"/>
    <n v="0"/>
    <s v="3rd Party Services"/>
    <n v="1"/>
    <n v="2581.8200000000002"/>
    <s v="Each"/>
    <s v=""/>
    <s v=""/>
    <s v=""/>
    <s v=""/>
    <n v="2581.8200000000002"/>
    <n v="335.63660000000004"/>
    <n v="2917.4566"/>
    <d v="2021-08-31T00:00:00"/>
    <n v="0"/>
    <x v="16"/>
    <d v="2021-10-08T00:00:00"/>
    <n v="76"/>
    <n v="0"/>
    <n v="0"/>
    <s v="Nathan Kyme"/>
    <s v="All Season Access Maintenance"/>
    <m/>
    <s v="VC7556-2019-016"/>
    <s v="938 OF"/>
    <m/>
    <m/>
    <m/>
    <s v="Approved"/>
    <m/>
    <m/>
    <s v="Load and haul existing material from 49 Km to 44/43Km. 1 Kabi rock truck, 2 Corbiere Rock Trucks &amp; 1 Chapman Rock Truck. Excavator 2 tracking from 49Km to F-086 for gravel haul."/>
    <n v="10"/>
    <s v="F033-F118"/>
    <s v="Paint Lake Road 2"/>
    <n v="0"/>
    <d v="2021-09-03T00:00:00"/>
    <m/>
    <s v="37"/>
    <d v="2021-09-06T00:00:00"/>
    <s v="SSF-20210831-1"/>
    <s v="Excavator spreading gravel, placing corduroy &amp; shaping road from 44km to 43km"/>
    <m/>
    <m/>
    <m/>
    <s v="Harold Furlong"/>
    <s v="10"/>
    <s v="KABI LAKE FOREST PRODUCTS LTD7292KL-20210831-23rd Party Services2581.822581.82"/>
    <s v="KABI LAKE FOREST PRODUCTS LTD7292KL-20210831-23rd Party Services2581.822581.82OEWT-PA21-LEM"/>
    <s v=""/>
    <s v="WF10-All Season Maintenance"/>
    <x v="1"/>
  </r>
  <r>
    <x v="2"/>
    <n v="12"/>
    <n v="0"/>
    <n v="7288"/>
    <s v="KL-20210830-2"/>
    <n v="53511012"/>
    <s v="Access"/>
    <n v="0"/>
    <s v="3rd Party Services"/>
    <n v="1"/>
    <n v="2581.8200000000002"/>
    <s v="Each"/>
    <s v=""/>
    <s v=""/>
    <s v=""/>
    <s v=""/>
    <n v="2581.8200000000002"/>
    <n v="335.63660000000004"/>
    <n v="2917.4566"/>
    <d v="2021-08-30T00:00:00"/>
    <n v="0"/>
    <x v="16"/>
    <d v="2021-10-08T00:00:00"/>
    <n v="76"/>
    <n v="0"/>
    <n v="0"/>
    <s v="Nathan Kyme"/>
    <s v="All Season Access Maintenance"/>
    <m/>
    <s v="VC7556-2019-016"/>
    <s v="938 OF"/>
    <m/>
    <m/>
    <m/>
    <s v="Approved"/>
    <m/>
    <m/>
    <s v="Load and haul existing material for excavation clean up @ km49 - 1 Kabi , 1 Valard and 1 Cobiere rock trucks/ excavator 2 shaping and leveling slopes"/>
    <n v="10"/>
    <s v="F033-F118"/>
    <s v="Paint Lake Road 2"/>
    <n v="0"/>
    <d v="2021-08-31T00:00:00"/>
    <m/>
    <s v="37"/>
    <d v="2021-09-05T00:00:00"/>
    <s v="SSF-20210830-1"/>
    <s v="Load and haul existing material for excavation clean up @ km49 - 1 Kabi , 1 Valard and 1 Cobiere rock trucks/ excavator 2 shaping and leveling slopes"/>
    <m/>
    <m/>
    <m/>
    <s v="Harold Furlong"/>
    <s v="10"/>
    <s v="KABI LAKE FOREST PRODUCTS LTD7288KL-20210830-23rd Party Services2581.822581.82"/>
    <s v="KABI LAKE FOREST PRODUCTS LTD7288KL-20210830-23rd Party Services2581.822581.82OEWT-PA21-LEM"/>
    <s v=""/>
    <s v="WF10-All Season Maintenance"/>
    <x v="1"/>
  </r>
  <r>
    <x v="2"/>
    <n v="12"/>
    <n v="0"/>
    <n v="7287"/>
    <s v="KL-20210829-2"/>
    <n v="53511012"/>
    <s v="Access"/>
    <n v="0"/>
    <s v="3rd Party Services"/>
    <n v="1"/>
    <n v="774.55"/>
    <s v="Each"/>
    <s v=""/>
    <s v=""/>
    <s v=""/>
    <s v=""/>
    <n v="774.55"/>
    <n v="100.69149999999999"/>
    <n v="875.24149999999986"/>
    <d v="2021-08-29T00:00:00"/>
    <n v="0"/>
    <x v="16"/>
    <d v="2021-10-08T00:00:00"/>
    <n v="76"/>
    <n v="0"/>
    <n v="0"/>
    <s v="Nathan Kyme"/>
    <s v="All Season Access Maintenance"/>
    <m/>
    <s v="VC7556-2019-016"/>
    <s v="938 OF"/>
    <m/>
    <m/>
    <m/>
    <s v="Approved"/>
    <m/>
    <m/>
    <s v="Load and haul existing material for excavation clean up @ km49 - 1 Kabi , 1 Valard and 1 Cobiere rock trucks"/>
    <n v="10"/>
    <s v="F033-F118"/>
    <s v="600 Road"/>
    <n v="0"/>
    <d v="2021-08-31T00:00:00"/>
    <m/>
    <s v="37"/>
    <d v="2021-09-05T00:00:00"/>
    <s v="MC-20210829-1"/>
    <s v="Excavator leveling ruts, working on drainage and shaping road sections @ 40/42 - MC-13136"/>
    <m/>
    <m/>
    <m/>
    <s v="Harold Furlong"/>
    <s v="10"/>
    <s v="KABI LAKE FOREST PRODUCTS LTD7287KL-20210829-23rd Party Services774.55774.55"/>
    <s v="KABI LAKE FOREST PRODUCTS LTD7287KL-20210829-23rd Party Services774.55774.55OEWT-PA21-LEM"/>
    <s v=""/>
    <s v="WF10-All Season Maintenance"/>
    <x v="1"/>
  </r>
  <r>
    <x v="2"/>
    <n v="12"/>
    <n v="0"/>
    <n v="7285"/>
    <s v="KL-20210828-3"/>
    <n v="53511012"/>
    <s v="Access"/>
    <n v="0"/>
    <s v="3rd Party Services"/>
    <n v="1"/>
    <n v="2452.73"/>
    <s v="Each"/>
    <s v=""/>
    <s v=""/>
    <s v=""/>
    <s v=""/>
    <n v="2452.73"/>
    <n v="318.85489999999999"/>
    <n v="2771.5848999999998"/>
    <d v="2021-08-28T00:00:00"/>
    <n v="0"/>
    <x v="16"/>
    <d v="2021-10-08T00:00:00"/>
    <n v="76"/>
    <n v="0"/>
    <n v="0"/>
    <s v="Nathan Kyme"/>
    <s v="All Season Access Maintenance"/>
    <m/>
    <s v="VC7556-2019-016"/>
    <s v="938 OF"/>
    <m/>
    <m/>
    <m/>
    <s v="Approved"/>
    <m/>
    <m/>
    <s v="Load and haul gravel from km49 to Skagen excavator @ 46/45 km - 1 Kabi , 1 Chapman and 2 Cobiere rock trucks"/>
    <n v="10"/>
    <s v="F033-F118"/>
    <s v="Paint Lake Road 2"/>
    <n v="0"/>
    <d v="2021-08-30T00:00:00"/>
    <m/>
    <s v="37"/>
    <d v="2021-09-05T00:00:00"/>
    <s v="MC-20210828-1"/>
    <s v="Excavator leveling ruts and shaping road sections @ km 41/43- Pulls pick ups as required - MC-13135"/>
    <m/>
    <m/>
    <m/>
    <s v="Harold Furlong"/>
    <s v="10"/>
    <s v="KABI LAKE FOREST PRODUCTS LTD7285KL-20210828-33rd Party Services2452.732452.73"/>
    <s v="KABI LAKE FOREST PRODUCTS LTD7285KL-20210828-33rd Party Services2452.732452.73OEWT-PA21-LEM"/>
    <s v=""/>
    <s v="WF10-All Season Maintenance"/>
    <x v="1"/>
  </r>
  <r>
    <x v="2"/>
    <n v="12"/>
    <n v="0"/>
    <n v="7285"/>
    <s v="KL-20210828-3"/>
    <n v="53511012"/>
    <s v="Access"/>
    <n v="0"/>
    <s v="3rd Party Services"/>
    <n v="1"/>
    <n v="2581.8200000000002"/>
    <s v="Each"/>
    <s v=""/>
    <s v=""/>
    <s v=""/>
    <s v=""/>
    <n v="2581.8200000000002"/>
    <n v="335.63660000000004"/>
    <n v="2917.4566"/>
    <d v="2021-08-28T00:00:00"/>
    <n v="0"/>
    <x v="16"/>
    <d v="2021-10-08T00:00:00"/>
    <n v="76"/>
    <n v="0"/>
    <n v="0"/>
    <s v="Nathan Kyme"/>
    <s v="All Season Access Maintenance"/>
    <m/>
    <s v="VC7556-2019-016"/>
    <s v="938 OF"/>
    <m/>
    <m/>
    <m/>
    <s v="Approved"/>
    <m/>
    <m/>
    <s v="Load and haul gravel from km49 to Skagen excavator @ 46/45 km - 1 Kabi , 1 Chapman and 2 Cobiere rock trucks"/>
    <n v="10"/>
    <s v="F033-F118"/>
    <s v="Paint Lake Road 2"/>
    <n v="0"/>
    <d v="2021-08-30T00:00:00"/>
    <m/>
    <s v="37"/>
    <d v="2021-09-05T00:00:00"/>
    <s v="SSF-20210828-2"/>
    <s v="Track to km 46 and spread gravel in soft sections to km 45 - SSF-14354"/>
    <m/>
    <m/>
    <m/>
    <s v="Harold Furlong"/>
    <s v="10"/>
    <s v="KABI LAKE FOREST PRODUCTS LTD7285KL-20210828-33rd Party Services2581.822581.82"/>
    <s v="KABI LAKE FOREST PRODUCTS LTD7285KL-20210828-33rd Party Services2581.822581.82OEWT-PA21-LEM"/>
    <s v=""/>
    <s v="WF10-All Season Maintenance"/>
    <x v="1"/>
  </r>
  <r>
    <x v="2"/>
    <n v="12"/>
    <n v="0"/>
    <n v="7283"/>
    <s v="KL-20210827-3"/>
    <n v="53511012"/>
    <s v="Access"/>
    <n v="0"/>
    <s v="3rd Party Services"/>
    <n v="1"/>
    <n v="2452.73"/>
    <s v="Each"/>
    <s v=""/>
    <s v=""/>
    <s v=""/>
    <s v=""/>
    <n v="2452.73"/>
    <n v="318.85489999999999"/>
    <n v="2771.5848999999998"/>
    <d v="2021-08-27T00:00:00"/>
    <n v="0"/>
    <x v="16"/>
    <d v="2021-10-08T00:00:00"/>
    <n v="76"/>
    <n v="0"/>
    <n v="0"/>
    <s v="Nathan Kyme"/>
    <s v="All Season Access Maintenance"/>
    <m/>
    <s v="VC7556-2019-016"/>
    <s v="938 OF"/>
    <m/>
    <m/>
    <m/>
    <s v="Approved"/>
    <m/>
    <m/>
    <s v="Excavator starting sloping and cleaning up excavation @ km 49/rock truck hauling existing material from Km 39 to Morin Excavator/ Excavator 2 start sloping Km 49"/>
    <n v="10"/>
    <s v="F033-F118"/>
    <s v="Paint Lake Road 2"/>
    <n v="0"/>
    <d v="2021-08-30T00:00:00"/>
    <m/>
    <s v="37"/>
    <d v="2021-09-05T00:00:00"/>
    <s v="MC-20210827-1"/>
    <s v="Excavator continuing spreading existing material and lay corduroy on road sections @ km 41/42 - MC-13134"/>
    <m/>
    <m/>
    <m/>
    <s v="Harold Furlong"/>
    <s v="10"/>
    <s v="KABI LAKE FOREST PRODUCTS LTD7283KL-20210827-33rd Party Services2452.732452.73"/>
    <s v="KABI LAKE FOREST PRODUCTS LTD7283KL-20210827-33rd Party Services2452.732452.73OEWT-PA21-LEM"/>
    <s v=""/>
    <s v="WF10-All Season Maintenance"/>
    <x v="1"/>
  </r>
  <r>
    <x v="2"/>
    <n v="12"/>
    <n v="0"/>
    <n v="7283"/>
    <s v="KL-20210827-3"/>
    <n v="53511012"/>
    <s v="Access"/>
    <n v="0"/>
    <s v="3rd Party Services"/>
    <n v="1"/>
    <n v="2581.8200000000002"/>
    <s v="Each"/>
    <s v=""/>
    <s v=""/>
    <s v=""/>
    <s v=""/>
    <n v="2581.8200000000002"/>
    <n v="335.63660000000004"/>
    <n v="2917.4566"/>
    <d v="2021-08-27T00:00:00"/>
    <n v="0"/>
    <x v="16"/>
    <d v="2021-10-08T00:00:00"/>
    <n v="76"/>
    <n v="0"/>
    <n v="0"/>
    <s v="Nathan Kyme"/>
    <s v="All Season Access Maintenance"/>
    <m/>
    <s v="VC7556-2019-016"/>
    <s v="938 OF"/>
    <m/>
    <m/>
    <m/>
    <s v="Approved"/>
    <m/>
    <m/>
    <s v="Excavator starting sloping and cleaning up excavation @ km 49/rock truck hauling existing material from Km 39 to Morin Excavator/ Excavator 2 start sloping Km 49"/>
    <n v="10"/>
    <s v="F033-F118"/>
    <s v="Paint Lake Road 2"/>
    <n v="0"/>
    <d v="2021-08-30T00:00:00"/>
    <m/>
    <s v="37"/>
    <d v="2021-09-05T00:00:00"/>
    <s v="SSF-20210827-2"/>
    <s v="Excavator doing road repairs and replacing access mats @ 44/46 km - SSF- 14352"/>
    <m/>
    <m/>
    <m/>
    <s v="Harold Furlong"/>
    <s v="10"/>
    <s v="KABI LAKE FOREST PRODUCTS LTD7283KL-20210827-33rd Party Services2581.822581.82"/>
    <s v="KABI LAKE FOREST PRODUCTS LTD7283KL-20210827-33rd Party Services2581.822581.82OEWT-PA21-LEM"/>
    <s v=""/>
    <s v="WF10-All Season Maintenance"/>
    <x v="1"/>
  </r>
  <r>
    <x v="2"/>
    <n v="12"/>
    <n v="0"/>
    <n v="7281"/>
    <s v="KL-20210826-3"/>
    <n v="53511012"/>
    <s v="Access"/>
    <n v="0"/>
    <s v="3rd Party Services"/>
    <n v="1"/>
    <n v="2581.8200000000002"/>
    <s v="Each"/>
    <s v=""/>
    <s v=""/>
    <s v=""/>
    <s v=""/>
    <n v="2581.8200000000002"/>
    <n v="335.63660000000004"/>
    <n v="2917.4566"/>
    <d v="2021-08-26T00:00:00"/>
    <n v="0"/>
    <x v="16"/>
    <d v="2021-10-08T00:00:00"/>
    <n v="76"/>
    <n v="0"/>
    <n v="0"/>
    <s v="Nathan Kyme"/>
    <s v="All Season Access Maintenance"/>
    <m/>
    <s v="VC7556-2019-016"/>
    <s v="938 OF"/>
    <m/>
    <m/>
    <m/>
    <s v="Approved"/>
    <m/>
    <m/>
    <s v="Excavator 1 Continuing sloping &amp; cleaning up Excavation @ 49Km. Rock Truck hauling existing material from 39Km to Morin Excavator. Excavator 2 fixing access from 44Km to 47Km."/>
    <n v="10"/>
    <s v="F033-F118"/>
    <s v="Paint lake Road 2"/>
    <n v="0"/>
    <d v="2021-08-30T00:00:00"/>
    <m/>
    <s v="37"/>
    <d v="2021-09-05T00:00:00"/>
    <s v="MC-20210826-1"/>
    <s v="Excavator continuing spreading existing material and lay corduroy on road sections @ km 41/42 - MC-13133"/>
    <m/>
    <m/>
    <m/>
    <s v="Harold Furlong"/>
    <s v="10"/>
    <s v="KABI LAKE FOREST PRODUCTS LTD7281KL-20210826-33rd Party Services2581.822581.82"/>
    <s v="KABI LAKE FOREST PRODUCTS LTD7281KL-20210826-33rd Party Services2581.822581.82OEWT-PA21-LEM"/>
    <s v=""/>
    <s v="WF10-All Season Maintenance"/>
    <x v="1"/>
  </r>
  <r>
    <x v="2"/>
    <n v="12"/>
    <n v="0"/>
    <n v="7281"/>
    <s v="KL-20210826-3"/>
    <n v="53511012"/>
    <s v="Access"/>
    <n v="0"/>
    <s v="3rd Party Services"/>
    <n v="1"/>
    <n v="2581.8200000000002"/>
    <s v="Each"/>
    <s v=""/>
    <s v=""/>
    <s v=""/>
    <s v=""/>
    <n v="2581.8200000000002"/>
    <n v="335.63660000000004"/>
    <n v="2917.4566"/>
    <d v="2021-08-26T00:00:00"/>
    <n v="0"/>
    <x v="16"/>
    <d v="2021-10-08T00:00:00"/>
    <n v="76"/>
    <n v="0"/>
    <n v="0"/>
    <s v="Nathan Kyme"/>
    <s v="All Season Access Maintenance"/>
    <m/>
    <s v="VC7556-2019-016"/>
    <s v="938 OF"/>
    <m/>
    <m/>
    <m/>
    <s v="Approved"/>
    <m/>
    <m/>
    <s v="Excavator 1 Continuing sloping &amp; cleaning up Excavation @ 49Km. Rock Truck hauling existing material from 39Km to Morin Excavator. Excavator 2 fixing access from 44Km to 47Km."/>
    <n v="10"/>
    <s v="F033-F118"/>
    <s v="Paint lake Road 2"/>
    <n v="0"/>
    <d v="2021-08-30T00:00:00"/>
    <m/>
    <s v="37"/>
    <d v="2021-09-05T00:00:00"/>
    <s v="SSF-20210826-2"/>
    <s v="Excavator cleaning up gravel haul excavations @ 42/43 km and shaping road @ 43 to 45 km - SSF- 14350"/>
    <m/>
    <m/>
    <m/>
    <s v="Harold Furlong"/>
    <s v="10"/>
    <s v="KABI LAKE FOREST PRODUCTS LTD7281KL-20210826-33rd Party Services2581.822581.82"/>
    <s v="KABI LAKE FOREST PRODUCTS LTD7281KL-20210826-33rd Party Services2581.822581.82OEWT-PA21-LEM"/>
    <s v=""/>
    <s v="WF10-All Season Maintenance"/>
    <x v="1"/>
  </r>
  <r>
    <x v="2"/>
    <n v="12"/>
    <n v="0"/>
    <n v="7353"/>
    <s v="KL-20210917-1-R1"/>
    <n v="53511012"/>
    <s v="Access"/>
    <n v="0"/>
    <s v="3rd Party Services"/>
    <n v="1"/>
    <n v="2194.5500000000002"/>
    <s v="Each"/>
    <s v=""/>
    <s v=""/>
    <s v=""/>
    <s v=""/>
    <n v="2194.5500000000002"/>
    <n v="285.29150000000004"/>
    <n v="2479.8415"/>
    <d v="2021-09-17T00:00:00"/>
    <n v="0"/>
    <x v="16"/>
    <d v="2021-10-08T00:00:00"/>
    <n v="76"/>
    <n v="0"/>
    <n v="0"/>
    <s v="Nathan Kyme"/>
    <s v="All Season Access Maintenance"/>
    <m/>
    <s v="VC7556-2019-016"/>
    <s v="938 OF"/>
    <m/>
    <m/>
    <m/>
    <s v="Approved"/>
    <m/>
    <m/>
    <s v="Kabi Excavator working on road maintenance @ 18 to20 km /Chapman rock truck hauling access mats from .5 on hensen to km 43/ Kabi rock trucks driving out for float"/>
    <n v="10"/>
    <s v="F033-F118"/>
    <s v="Paint Lake Road 2"/>
    <n v="0"/>
    <d v="2021-09-24T00:00:00"/>
    <m/>
    <s v="50"/>
    <d v="2021-09-27T00:00:00"/>
    <s v="MC-20210917-1"/>
    <s v="Excavator leveling ruts, working on drainage and shaping road from km 43 to 40.5 - MC- 13154"/>
    <m/>
    <m/>
    <m/>
    <s v="Jim Budgell"/>
    <s v="10"/>
    <s v="KABI LAKE FOREST PRODUCTS LTD7353KL-20210917-1-R13rd Party Services2194.552194.55"/>
    <s v="KABI LAKE FOREST PRODUCTS LTD7353KL-20210917-1-R13rd Party Services2194.552194.55OEWT-PA21-LEM"/>
    <s v=""/>
    <s v="WF10-All Season Maintenance"/>
    <x v="1"/>
  </r>
  <r>
    <x v="2"/>
    <n v="12"/>
    <n v="0"/>
    <n v="7353"/>
    <s v="KL-20210917-1-R1"/>
    <n v="53511012"/>
    <s v="Access"/>
    <n v="0"/>
    <s v="3rd Party Services"/>
    <n v="1"/>
    <n v="2702.73"/>
    <s v="Each"/>
    <s v=""/>
    <s v=""/>
    <s v=""/>
    <s v=""/>
    <n v="2702.73"/>
    <n v="351.35489999999999"/>
    <n v="3054.0848999999998"/>
    <d v="2021-09-17T00:00:00"/>
    <n v="0"/>
    <x v="16"/>
    <d v="2021-10-08T00:00:00"/>
    <n v="76"/>
    <n v="0"/>
    <n v="0"/>
    <s v="Nathan Kyme"/>
    <s v="All Season Access Maintenance"/>
    <m/>
    <s v="VC7556-2019-016"/>
    <s v="938 OF"/>
    <m/>
    <m/>
    <m/>
    <s v="Approved"/>
    <m/>
    <m/>
    <s v="Kabi Excavator working on road maintenance @ 18 to20 km /Chapman rock truck hauling access mats from .5 on hensen to km 43/ Kabi rock trucks driving out for float"/>
    <n v="10"/>
    <s v="F033-F118"/>
    <s v="Paint Lake Road 2"/>
    <n v="0"/>
    <d v="2021-09-24T00:00:00"/>
    <m/>
    <s v="50"/>
    <d v="2021-09-27T00:00:00"/>
    <s v="SSF-20210917-1"/>
    <s v="Excavator working on drainage and shaping road from km 38 to 40.5 - SSF-14374"/>
    <m/>
    <m/>
    <m/>
    <s v="Jim Budgell"/>
    <s v="10"/>
    <s v="KABI LAKE FOREST PRODUCTS LTD7353KL-20210917-1-R13rd Party Services2702.732702.73"/>
    <s v="KABI LAKE FOREST PRODUCTS LTD7353KL-20210917-1-R13rd Party Services2702.732702.73OEWT-PA21-LEM"/>
    <s v=""/>
    <s v="WF10-All Season Maintenance"/>
    <x v="1"/>
  </r>
  <r>
    <x v="2"/>
    <n v="12"/>
    <n v="0"/>
    <n v="7350"/>
    <s v="KL-20210916-1"/>
    <n v="53511012"/>
    <s v="Access"/>
    <n v="0"/>
    <s v="3rd Party Services"/>
    <n v="1"/>
    <n v="4752.45"/>
    <s v="Each"/>
    <s v=""/>
    <s v=""/>
    <s v=""/>
    <s v=""/>
    <n v="4752.45"/>
    <n v="617.81849999999997"/>
    <n v="5370.2684999999992"/>
    <d v="2021-09-16T00:00:00"/>
    <n v="0"/>
    <x v="16"/>
    <d v="2021-10-08T00:00:00"/>
    <n v="76"/>
    <n v="0"/>
    <n v="0"/>
    <s v="Nathan Kyme"/>
    <s v="All Season Access Maintenance"/>
    <m/>
    <s v="VC7556-2019-016"/>
    <s v="938 OF"/>
    <m/>
    <s v="Approved by Mark McLeod"/>
    <m/>
    <s v="Approved"/>
    <m/>
    <m/>
    <s v="Excavator loading and hauling from 18 to19.5 km /Chapman rock truck and Kabi 30 ton rock truck hauling from 38 to 42/43 km with Skagen and Morin"/>
    <n v="10"/>
    <s v="F033-F118"/>
    <s v="Paint Lake Road 2"/>
    <n v="0"/>
    <d v="2021-09-24T00:00:00"/>
    <m/>
    <m/>
    <d v="2021-09-25T00:00:00"/>
    <s v="MC-20210916-1"/>
    <s v="Excavator spreading gravel @ km 42 and doing road work / leveling ruts after hours for pickup access/ Excavator 2 leveling ruts and shaping access mats from km 46 to 44 - MC- 13153"/>
    <m/>
    <m/>
    <m/>
    <s v=""/>
    <s v="10"/>
    <s v="KABI LAKE FOREST PRODUCTS LTD7350KL-20210916-13rd Party Services4752.454752.45"/>
    <s v="KABI LAKE FOREST PRODUCTS LTD7350KL-20210916-13rd Party Services4752.454752.45OEWT-PA21-LEM"/>
    <s v=""/>
    <s v="WF10-All Season Maintenance"/>
    <x v="1"/>
  </r>
  <r>
    <x v="2"/>
    <n v="12"/>
    <n v="0"/>
    <n v="7347"/>
    <s v="KL-20210915-1"/>
    <n v="53511012"/>
    <s v="Access"/>
    <n v="0"/>
    <s v="3rd Party Services"/>
    <n v="1"/>
    <n v="4519.2700000000004"/>
    <s v="Each"/>
    <s v=""/>
    <s v=""/>
    <s v=""/>
    <s v=""/>
    <n v="4519.2700000000004"/>
    <n v="587.50510000000008"/>
    <n v="5106.7750999999998"/>
    <d v="2021-09-15T00:00:00"/>
    <n v="0"/>
    <x v="16"/>
    <d v="2021-10-08T00:00:00"/>
    <n v="76"/>
    <n v="0"/>
    <n v="0"/>
    <s v="Nathan Kyme"/>
    <s v="All Season Access Maintenance"/>
    <m/>
    <s v="VC7556-2019-016"/>
    <s v="938 OF"/>
    <m/>
    <s v="Approved by Mark McLeod"/>
    <m/>
    <s v="Approved"/>
    <m/>
    <m/>
    <s v="Excavator working from 18 to 19.5 km leveling ruts and shaping road for pick up access /Chapman rock truck and Kabi 30 ton rock truck on site to haul with Skagen and Morin"/>
    <n v="10"/>
    <s v="F033-F118"/>
    <s v="Paint Lake Road 2"/>
    <n v="0"/>
    <d v="2021-09-15T00:00:00"/>
    <m/>
    <m/>
    <d v="2021-09-25T00:00:00"/>
    <s v="MC-20210915-1"/>
    <s v="Excavator 1 working from km 43 to km 44 doing road repairs and replacing access mats/ Excavator 2 leveling ruts and shaping road from km 49 to 46 - MC- 13152"/>
    <m/>
    <m/>
    <m/>
    <s v=""/>
    <s v="10"/>
    <s v="KABI LAKE FOREST PRODUCTS LTD7347KL-20210915-13rd Party Services4519.274519.27"/>
    <s v="KABI LAKE FOREST PRODUCTS LTD7347KL-20210915-13rd Party Services4519.274519.27OEWT-PA21-LEM"/>
    <s v=""/>
    <s v="WF10-All Season Maintenance"/>
    <x v="1"/>
  </r>
  <r>
    <x v="2"/>
    <n v="12"/>
    <n v="0"/>
    <n v="7347"/>
    <s v="KL-20210915-1"/>
    <n v="53511012"/>
    <s v="Access"/>
    <n v="0"/>
    <s v="3rd Party Services"/>
    <n v="1"/>
    <n v="2186.36"/>
    <s v="Each"/>
    <s v=""/>
    <s v=""/>
    <s v=""/>
    <s v=""/>
    <n v="2186.36"/>
    <n v="284.22680000000003"/>
    <n v="2470.5868"/>
    <d v="2021-09-15T00:00:00"/>
    <n v="0"/>
    <x v="16"/>
    <d v="2021-10-08T00:00:00"/>
    <n v="76"/>
    <n v="0"/>
    <n v="0"/>
    <s v="Nathan Kyme"/>
    <s v="All Season Access Maintenance"/>
    <m/>
    <s v="VC7556-2019-016"/>
    <s v="938 OF"/>
    <m/>
    <s v="Approved by Mark McLeod"/>
    <m/>
    <s v="Approved"/>
    <m/>
    <m/>
    <s v="Excavator working from 18 to 19.5 km leveling ruts and shaping road for pick up access /Chapman rock truck and Kabi 30 ton rock truck on site to haul with Skagen and Morin"/>
    <n v="10"/>
    <s v="F033-F118"/>
    <s v="Paint Lake Road 2"/>
    <n v="0"/>
    <d v="2021-09-15T00:00:00"/>
    <m/>
    <m/>
    <d v="2021-09-25T00:00:00"/>
    <s v="SSF-20210915-1"/>
    <s v="Excavator working on road maintenance from Km 40.5 to 43 - SSF-14371"/>
    <m/>
    <m/>
    <m/>
    <s v=""/>
    <s v="10"/>
    <s v="KABI LAKE FOREST PRODUCTS LTD7347KL-20210915-13rd Party Services2186.362186.36"/>
    <s v="KABI LAKE FOREST PRODUCTS LTD7347KL-20210915-13rd Party Services2186.362186.36OEWT-PA21-LEM"/>
    <s v=""/>
    <s v="WF10-All Season Maintenance"/>
    <x v="1"/>
  </r>
  <r>
    <x v="2"/>
    <n v="12"/>
    <n v="0"/>
    <n v="7336"/>
    <s v="KL-20210914-2"/>
    <n v="53511012"/>
    <s v="Access"/>
    <n v="0"/>
    <s v="3rd Party Services"/>
    <n v="1"/>
    <n v="2815"/>
    <s v="Each"/>
    <s v=""/>
    <s v=""/>
    <s v=""/>
    <s v=""/>
    <n v="2815"/>
    <n v="365.95"/>
    <n v="3180.95"/>
    <d v="2021-09-14T00:00:00"/>
    <n v="0"/>
    <x v="16"/>
    <d v="2021-10-08T00:00:00"/>
    <n v="76"/>
    <n v="0"/>
    <n v="0"/>
    <s v="Nathan Kyme"/>
    <s v="All Season Access Maintenance"/>
    <m/>
    <s v="VC7556-2019-016"/>
    <s v="938 OF"/>
    <m/>
    <s v="Mark McLeod Approved"/>
    <m/>
    <s v="Approved"/>
    <m/>
    <m/>
    <s v="Kabi loading and hauling from km 17 to km 18.5/Chapman rock truck and Kabi 30 ton rock truck hauling from km 38 to km 40.5 with Skagen and Morin"/>
    <n v="10"/>
    <s v="F033-F118"/>
    <s v="Paint lake Road 2"/>
    <n v="0"/>
    <d v="2021-09-21T00:00:00"/>
    <m/>
    <m/>
    <d v="2021-09-22T00:00:00"/>
    <s v="MC-20210914-1"/>
    <s v="Excavator Continuing road repairs and spreading gravel @ km 40.5 to 43.5 Km/ doing road repairs after hours for pickup access - MC-13151"/>
    <m/>
    <m/>
    <m/>
    <s v=""/>
    <s v="10"/>
    <s v="KABI LAKE FOREST PRODUCTS LTD7336KL-20210914-23rd Party Services28152815"/>
    <s v="KABI LAKE FOREST PRODUCTS LTD7336KL-20210914-23rd Party Services28152815OEWT-PA21-LEM"/>
    <s v=""/>
    <s v="WF10-All Season Maintenance"/>
    <x v="1"/>
  </r>
  <r>
    <x v="2"/>
    <n v="12"/>
    <n v="0"/>
    <n v="7336"/>
    <s v="KL-20210914-2"/>
    <n v="53511012"/>
    <s v="Access"/>
    <n v="0"/>
    <s v="3rd Party Services"/>
    <n v="1"/>
    <n v="2603.64"/>
    <s v="Each"/>
    <s v=""/>
    <s v=""/>
    <s v=""/>
    <s v=""/>
    <n v="2603.64"/>
    <n v="338.47320000000002"/>
    <n v="2942.1131999999998"/>
    <d v="2021-09-14T00:00:00"/>
    <n v="0"/>
    <x v="16"/>
    <d v="2021-10-08T00:00:00"/>
    <n v="76"/>
    <n v="0"/>
    <n v="0"/>
    <s v="Nathan Kyme"/>
    <s v="All Season Access Maintenance"/>
    <m/>
    <s v="VC7556-2019-016"/>
    <s v="938 OF"/>
    <m/>
    <s v="Mark McLeod Approved"/>
    <m/>
    <s v="Approved"/>
    <m/>
    <m/>
    <s v="Kabi loading and hauling from km 17 to km 18.5/Chapman rock truck and Kabi 30 ton rock truck hauling from km 38 to km 40.5 with Skagen and Morin"/>
    <n v="10"/>
    <s v="F033-F118"/>
    <s v="Paint lake Road 2"/>
    <n v="0"/>
    <d v="2021-09-21T00:00:00"/>
    <m/>
    <m/>
    <d v="2021-09-22T00:00:00"/>
    <s v="SSF-20210914-1"/>
    <s v="Excavator loading Existing material and cleaning up excavation @ km 38 /working on road maintenance from Km 38 to 40.5 - SSF-14370"/>
    <m/>
    <m/>
    <m/>
    <s v=""/>
    <s v="10"/>
    <s v="KABI LAKE FOREST PRODUCTS LTD7336KL-20210914-23rd Party Services2603.642603.64"/>
    <s v="KABI LAKE FOREST PRODUCTS LTD7336KL-20210914-23rd Party Services2603.642603.64OEWT-PA21-LEM"/>
    <s v=""/>
    <s v="WF10-All Season Maintenance"/>
    <x v="1"/>
  </r>
  <r>
    <x v="2"/>
    <n v="12"/>
    <n v="0"/>
    <n v="7335"/>
    <s v="KL-20210913-2"/>
    <n v="53511012"/>
    <s v="Access"/>
    <n v="0"/>
    <s v="3rd Party Services"/>
    <n v="1"/>
    <n v="2815"/>
    <s v="Each"/>
    <s v=""/>
    <s v=""/>
    <s v=""/>
    <s v=""/>
    <n v="2815"/>
    <n v="365.95"/>
    <n v="3180.95"/>
    <d v="2021-09-13T00:00:00"/>
    <n v="0"/>
    <x v="16"/>
    <d v="2021-10-08T00:00:00"/>
    <n v="76"/>
    <n v="0"/>
    <n v="0"/>
    <s v="Nathan Kyme"/>
    <s v="All Season Access Maintenance"/>
    <m/>
    <s v="VC7556-2019-016"/>
    <s v="938 OF"/>
    <m/>
    <s v="Mark McLeod Approved"/>
    <m/>
    <s v="Approved"/>
    <m/>
    <m/>
    <s v="Kabi loading and hauling from km 17 to km 18.5/Chapman rock truck and Kabi 30 ton rock truck hauling from km 38 to km 40.5 with Skagen and Morin"/>
    <n v="10"/>
    <s v="F033-F118"/>
    <s v="Paint Lake Road 2"/>
    <n v="0"/>
    <d v="2021-09-21T00:00:00"/>
    <m/>
    <m/>
    <d v="2021-09-22T00:00:00"/>
    <s v="MC-20210913-1"/>
    <s v="Excavator Continuing road repairs and spreading gravel @ km 43 to 40.5 Km/ doing road repairs after hours for pickup access - MC-13150"/>
    <m/>
    <m/>
    <m/>
    <s v=""/>
    <s v="10"/>
    <s v="KABI LAKE FOREST PRODUCTS LTD7335KL-20210913-23rd Party Services28152815"/>
    <s v="KABI LAKE FOREST PRODUCTS LTD7335KL-20210913-23rd Party Services28152815OEWT-PA21-LEM"/>
    <s v=""/>
    <s v="WF10-All Season Maintenance"/>
    <x v="1"/>
  </r>
  <r>
    <x v="2"/>
    <n v="12"/>
    <n v="0"/>
    <n v="7334"/>
    <s v="KL-20210912-2"/>
    <n v="53511012"/>
    <s v="Access"/>
    <n v="0"/>
    <s v="3rd Party Services"/>
    <n v="1"/>
    <n v="2581.8200000000002"/>
    <s v="Each"/>
    <s v=""/>
    <s v=""/>
    <s v=""/>
    <s v=""/>
    <n v="2581.8200000000002"/>
    <n v="335.63660000000004"/>
    <n v="2917.4566"/>
    <d v="2021-09-12T00:00:00"/>
    <n v="0"/>
    <x v="16"/>
    <d v="2021-10-08T00:00:00"/>
    <n v="76"/>
    <n v="0"/>
    <n v="0"/>
    <s v="Nathan Kyme"/>
    <s v="All Season Access Maintenance"/>
    <m/>
    <s v="VC7556-2019-016"/>
    <s v="938 OF"/>
    <m/>
    <m/>
    <m/>
    <s v="Approved"/>
    <m/>
    <m/>
    <s v="Kabi loading and hauling from km 17 to km 19/Chapman rock truck and Kabi 30 ton rock truck hauling from km 38 to km 40 with Skagen and Morin"/>
    <n v="10"/>
    <s v="F033-F118"/>
    <s v="Paint Lake Road 2"/>
    <n v="0"/>
    <d v="2021-09-21T00:00:00"/>
    <m/>
    <s v="50"/>
    <d v="2021-09-23T00:00:00"/>
    <s v="MC-20210912-1"/>
    <s v="Excavator Continuing road repairs and spreading Gravel @ km 40.5 to 42.5 Km - MC-13149"/>
    <m/>
    <m/>
    <m/>
    <s v="Jim Budgell"/>
    <s v="10"/>
    <s v="KABI LAKE FOREST PRODUCTS LTD7334KL-20210912-23rd Party Services2581.822581.82"/>
    <s v="KABI LAKE FOREST PRODUCTS LTD7334KL-20210912-23rd Party Services2581.822581.82OEWT-PA21-LEM"/>
    <s v=""/>
    <s v="WF10-All Season Maintenance"/>
    <x v="1"/>
  </r>
  <r>
    <x v="2"/>
    <n v="12"/>
    <n v="0"/>
    <n v="7334"/>
    <s v="KL-20210912-2"/>
    <n v="53511012"/>
    <s v="Access"/>
    <n v="0"/>
    <s v="3rd Party Services"/>
    <n v="1"/>
    <n v="2581.8200000000002"/>
    <s v="Each"/>
    <s v=""/>
    <s v=""/>
    <s v=""/>
    <s v=""/>
    <n v="2581.8200000000002"/>
    <n v="335.63660000000004"/>
    <n v="2917.4566"/>
    <d v="2021-09-12T00:00:00"/>
    <n v="0"/>
    <x v="16"/>
    <d v="2021-10-08T00:00:00"/>
    <n v="76"/>
    <n v="0"/>
    <n v="0"/>
    <s v="Nathan Kyme"/>
    <s v="All Season Access Maintenance"/>
    <m/>
    <s v="VC7556-2019-016"/>
    <s v="938 OF"/>
    <m/>
    <m/>
    <m/>
    <s v="Approved"/>
    <m/>
    <m/>
    <s v="Kabi loading and hauling from km 17 to km 19/Chapman rock truck and Kabi 30 ton rock truck hauling from km 38 to km 40 with Skagen and Morin"/>
    <n v="10"/>
    <s v="F033-F118"/>
    <s v="Paint Lake Road 2"/>
    <n v="0"/>
    <d v="2021-09-21T00:00:00"/>
    <m/>
    <s v="50"/>
    <d v="2021-09-23T00:00:00"/>
    <s v="SSF-20210912-1"/>
    <s v="Excavator Continue loading Gravel @ km 38 /leveling ruts for pick up access from Km 38 to Km 40 - SSF-14368"/>
    <m/>
    <m/>
    <m/>
    <s v="Jim Budgell"/>
    <s v="10"/>
    <s v="KABI LAKE FOREST PRODUCTS LTD7334KL-20210912-23rd Party Services2581.822581.82"/>
    <s v="KABI LAKE FOREST PRODUCTS LTD7334KL-20210912-23rd Party Services2581.822581.82OEWT-PA21-LEM"/>
    <s v=""/>
    <s v="WF10-All Season Maintenance"/>
    <x v="1"/>
  </r>
  <r>
    <x v="2"/>
    <n v="12"/>
    <n v="0"/>
    <n v="7332"/>
    <s v="KL-20210911-2"/>
    <n v="53511012"/>
    <s v="Access"/>
    <n v="0"/>
    <s v="3rd Party Services"/>
    <n v="1"/>
    <n v="2581.8200000000002"/>
    <s v="Each"/>
    <s v=""/>
    <s v=""/>
    <s v=""/>
    <s v=""/>
    <n v="2581.8200000000002"/>
    <n v="335.63660000000004"/>
    <n v="2917.4566"/>
    <d v="2021-09-11T00:00:00"/>
    <n v="0"/>
    <x v="16"/>
    <d v="2021-10-08T00:00:00"/>
    <n v="76"/>
    <n v="0"/>
    <n v="0"/>
    <s v="Nathan Kyme"/>
    <s v="All Season Access Maintenance"/>
    <m/>
    <s v="VC7556-2019-016"/>
    <s v="938 OF"/>
    <m/>
    <m/>
    <m/>
    <s v="Approved"/>
    <m/>
    <m/>
    <s v="Kabi loading and hauling from km 17 to km 18.5/Chapman rock truck hauling from km 38 to km 40 with Skagen and Morin/Kabi rock truck driving from km .5 on Hensen to km 38 for gravel haul"/>
    <n v="10"/>
    <s v="F033-F118"/>
    <s v="Paint Lake Road 2"/>
    <n v="0"/>
    <d v="2021-09-21T00:00:00"/>
    <m/>
    <s v="50"/>
    <d v="2021-09-23T00:00:00"/>
    <s v="MC-20210911-1"/>
    <s v="Excavator Continuing road repairs for pick up access due to rain @ km 43 to 40 Km - MC-13148"/>
    <m/>
    <m/>
    <m/>
    <s v="Jim Budgell"/>
    <s v="10"/>
    <s v="KABI LAKE FOREST PRODUCTS LTD7332KL-20210911-23rd Party Services2581.822581.82"/>
    <s v="KABI LAKE FOREST PRODUCTS LTD7332KL-20210911-23rd Party Services2581.822581.82OEWT-PA21-LEM"/>
    <s v=""/>
    <s v="WF10-All Season Maintenance"/>
    <x v="1"/>
  </r>
  <r>
    <x v="2"/>
    <n v="12"/>
    <n v="0"/>
    <n v="7332"/>
    <s v="KL-20210911-2"/>
    <n v="53511012"/>
    <s v="Access"/>
    <n v="0"/>
    <s v="3rd Party Services"/>
    <n v="1"/>
    <n v="2581.8200000000002"/>
    <s v="Each"/>
    <s v=""/>
    <s v=""/>
    <s v=""/>
    <s v=""/>
    <n v="2581.8200000000002"/>
    <n v="335.63660000000004"/>
    <n v="2917.4566"/>
    <d v="2021-09-11T00:00:00"/>
    <n v="0"/>
    <x v="16"/>
    <d v="2021-10-08T00:00:00"/>
    <n v="76"/>
    <n v="0"/>
    <n v="0"/>
    <s v="Nathan Kyme"/>
    <s v="All Season Access Maintenance"/>
    <m/>
    <s v="VC7556-2019-016"/>
    <s v="938 OF"/>
    <m/>
    <m/>
    <m/>
    <s v="Approved"/>
    <m/>
    <m/>
    <s v="Kabi loading and hauling from km 17 to km 18.5/Chapman rock truck hauling from km 38 to km 40 with Skagen and Morin/Kabi rock truck driving from km .5 on Hensen to km 38 for gravel haul"/>
    <n v="10"/>
    <s v="F033-F118"/>
    <s v="Paint Lake Road 2"/>
    <n v="0"/>
    <d v="2021-09-21T00:00:00"/>
    <m/>
    <s v="50"/>
    <d v="2021-09-23T00:00:00"/>
    <s v="SSF-20210911-1"/>
    <s v="Excavator Continue loading Gravel @ km 38 /leveling ruts for pick up access from Km 38 to Km 40 - SSF-14367"/>
    <m/>
    <m/>
    <m/>
    <s v="Jim Budgell"/>
    <s v="10"/>
    <s v="KABI LAKE FOREST PRODUCTS LTD7332KL-20210911-23rd Party Services2581.822581.82"/>
    <s v="KABI LAKE FOREST PRODUCTS LTD7332KL-20210911-23rd Party Services2581.822581.82OEWT-PA21-LEM"/>
    <s v=""/>
    <s v="WF10-All Season Maintenance"/>
    <x v="1"/>
  </r>
  <r>
    <x v="2"/>
    <n v="12"/>
    <n v="0"/>
    <n v="7330"/>
    <s v="KL-20210910-2"/>
    <n v="53511012"/>
    <s v="Access"/>
    <n v="0"/>
    <s v="3rd Party Services"/>
    <n v="1"/>
    <n v="2581.8200000000002"/>
    <s v="Each"/>
    <s v=""/>
    <s v=""/>
    <s v=""/>
    <s v=""/>
    <n v="2581.8200000000002"/>
    <n v="335.63660000000004"/>
    <n v="2917.4566"/>
    <d v="2021-09-10T00:00:00"/>
    <n v="0"/>
    <x v="16"/>
    <d v="2021-10-08T00:00:00"/>
    <n v="76"/>
    <n v="0"/>
    <n v="0"/>
    <s v="Nathan Kyme"/>
    <s v="All Season Access Maintenance"/>
    <m/>
    <s v="VC7556-2019-016"/>
    <s v="938 OF"/>
    <m/>
    <m/>
    <m/>
    <s v="Approved"/>
    <m/>
    <m/>
    <s v="Excavator leveling ruts and tracking from Km 12 and Km 5 to Km 19 / 1 rock truck hauling from 38 km to Morin Excavator @ 40/42 km/rock truck 2 driving from Hwy to Km 38 and haul gravel"/>
    <n v="10"/>
    <s v="F033-F118"/>
    <s v="Paint Lake Road 2"/>
    <n v="0"/>
    <d v="2021-09-15T00:00:00"/>
    <m/>
    <s v="50"/>
    <d v="2021-09-23T00:00:00"/>
    <s v="MC-20210910-1"/>
    <s v="Excavator Continuing road repairs and spreading gravel @ km 43 to 40 Km - MC-13147"/>
    <m/>
    <m/>
    <m/>
    <s v="Jim Budgell"/>
    <s v="10"/>
    <s v="KABI LAKE FOREST PRODUCTS LTD7330KL-20210910-23rd Party Services2581.822581.82"/>
    <s v="KABI LAKE FOREST PRODUCTS LTD7330KL-20210910-23rd Party Services2581.822581.82OEWT-PA21-LEM"/>
    <s v=""/>
    <s v="WF10-All Season Maintenance"/>
    <x v="1"/>
  </r>
  <r>
    <x v="2"/>
    <n v="12"/>
    <n v="0"/>
    <n v="7330"/>
    <s v="KL-20210910-2"/>
    <n v="53511012"/>
    <s v="Access"/>
    <n v="0"/>
    <s v="3rd Party Services"/>
    <n v="1"/>
    <n v="2452.73"/>
    <s v="Each"/>
    <s v=""/>
    <s v=""/>
    <s v=""/>
    <s v=""/>
    <n v="2452.73"/>
    <n v="318.85489999999999"/>
    <n v="2771.5848999999998"/>
    <d v="2021-09-10T00:00:00"/>
    <n v="0"/>
    <x v="16"/>
    <d v="2021-10-08T00:00:00"/>
    <n v="76"/>
    <n v="0"/>
    <n v="0"/>
    <s v="Nathan Kyme"/>
    <s v="All Season Access Maintenance"/>
    <m/>
    <s v="VC7556-2019-016"/>
    <s v="938 OF"/>
    <m/>
    <m/>
    <m/>
    <s v="Approved"/>
    <m/>
    <m/>
    <s v="Excavator leveling ruts and tracking from Km 12 and Km 5 to Km 19 / 1 rock truck hauling from 38 km to Morin Excavator @ 40/42 km/rock truck 2 driving from Hwy to Km 38 and haul gravel"/>
    <n v="10"/>
    <s v="F033-F118"/>
    <s v="Paint Lake Road 2"/>
    <n v="0"/>
    <d v="2021-09-15T00:00:00"/>
    <m/>
    <s v="50"/>
    <d v="2021-09-23T00:00:00"/>
    <s v="SSF-20210910-1"/>
    <s v="Excavator Continue loading Gravel @ km 38 /leveling ruts for pick up access- SSF-14366"/>
    <m/>
    <m/>
    <m/>
    <s v="Jim Budgell"/>
    <s v="10"/>
    <s v="KABI LAKE FOREST PRODUCTS LTD7330KL-20210910-23rd Party Services2452.732452.73"/>
    <s v="KABI LAKE FOREST PRODUCTS LTD7330KL-20210910-23rd Party Services2452.732452.73OEWT-PA21-LEM"/>
    <s v=""/>
    <s v="WF10-All Season Maintenance"/>
    <x v="1"/>
  </r>
  <r>
    <x v="2"/>
    <n v="12"/>
    <n v="0"/>
    <n v="7326"/>
    <s v="KL-20210908-2"/>
    <n v="53511012"/>
    <s v="Access"/>
    <n v="0"/>
    <s v="Operator"/>
    <n v="80"/>
    <n v="4"/>
    <s v="HR"/>
    <s v=""/>
    <s v=""/>
    <s v="80"/>
    <s v="0"/>
    <n v="320"/>
    <n v="41.6"/>
    <n v="361.59999999999997"/>
    <d v="2021-09-08T00:00:00"/>
    <n v="0"/>
    <x v="16"/>
    <d v="2021-10-08T00:00:00"/>
    <n v="76"/>
    <n v="0"/>
    <n v="0"/>
    <s v="Nathan Kyme"/>
    <s v="All Season Access Maintenance"/>
    <m/>
    <s v="VC7556-2019-016"/>
    <s v="938 OF"/>
    <m/>
    <m/>
    <m/>
    <s v="Approved"/>
    <m/>
    <m/>
    <s v="Excavator continuing sloping and shaping excavation @ 49 km/ operator Called out to operate Valard rock breaker / Supervision of Morin Contracting and Skagen and Sons"/>
    <n v="10"/>
    <s v="F033-F118"/>
    <s v="Paint Lake Road 2"/>
    <n v="0"/>
    <d v="2021-09-15T00:00:00"/>
    <m/>
    <s v="50"/>
    <d v="2021-09-23T00:00:00"/>
    <s v=""/>
    <s v=""/>
    <m/>
    <m/>
    <m/>
    <s v="Jim Budgell"/>
    <s v="10"/>
    <s v="KABI LAKE FOREST PRODUCTS LTD7326KL-20210908-2Operator4320"/>
    <s v="KABI LAKE FOREST PRODUCTS LTD7326KL-20210908-2Operator4320OEWT-PA21-LEM"/>
    <s v=""/>
    <s v="WF10-All Season Maintenance"/>
    <x v="1"/>
  </r>
  <r>
    <x v="2"/>
    <n v="12"/>
    <n v="0"/>
    <n v="7374"/>
    <s v="KL-20210922-1"/>
    <n v="53511012"/>
    <s v="Access"/>
    <n v="0"/>
    <s v="Supervisor"/>
    <n v="84"/>
    <n v="10"/>
    <s v="HR"/>
    <s v=""/>
    <s v=""/>
    <s v="84"/>
    <s v="0"/>
    <n v="840"/>
    <n v="109.2"/>
    <n v="949.19999999999993"/>
    <d v="2021-09-22T00:00:00"/>
    <n v="0"/>
    <x v="16"/>
    <d v="2021-10-08T00:00:00"/>
    <n v="76"/>
    <n v="0"/>
    <n v="0"/>
    <s v="Nathan Kyme"/>
    <s v="All Season Access Maintenance"/>
    <m/>
    <s v="VC7556-2019-016"/>
    <s v="938 OF"/>
    <m/>
    <m/>
    <m/>
    <s v="Approved"/>
    <m/>
    <m/>
    <s v="Kabi Excavator working on road maintenance @ 21 km hill/Chapman rock truck hauling trees from F104 to Morin @ km 43/Supervision of Morin and Skagen"/>
    <n v="10"/>
    <s v="F033-F118"/>
    <s v="Paint Lake Road 2"/>
    <n v="0"/>
    <d v="2021-09-28T00:00:00"/>
    <m/>
    <s v="61"/>
    <d v="2021-09-28T00:00:00"/>
    <s v=""/>
    <s v=""/>
    <m/>
    <m/>
    <m/>
    <s v=""/>
    <s v="10"/>
    <s v="KABI LAKE FOREST PRODUCTS LTD7374KL-20210922-1Supervisor10840"/>
    <s v="KABI LAKE FOREST PRODUCTS LTD7374KL-20210922-1Supervisor10840OEWT-PA21-LEM"/>
    <s v=""/>
    <s v="WF10-All Season Maintenance"/>
    <x v="1"/>
  </r>
  <r>
    <x v="2"/>
    <n v="12"/>
    <n v="0"/>
    <n v="7370"/>
    <s v="KL-20210921-1"/>
    <n v="53511012"/>
    <s v="Access"/>
    <n v="0"/>
    <s v="Supervisor"/>
    <n v="84"/>
    <n v="8"/>
    <s v="HR"/>
    <s v=""/>
    <s v=""/>
    <s v="84"/>
    <s v="0"/>
    <n v="672"/>
    <n v="87.36"/>
    <n v="759.3599999999999"/>
    <d v="2021-09-21T00:00:00"/>
    <n v="0"/>
    <x v="16"/>
    <d v="2021-10-08T00:00:00"/>
    <n v="76"/>
    <n v="0"/>
    <n v="0"/>
    <s v="Nathan Kyme"/>
    <s v="All Season Access Maintenance"/>
    <m/>
    <s v="VC7556-2019-016"/>
    <s v="938 OF"/>
    <m/>
    <m/>
    <m/>
    <s v="Approved"/>
    <m/>
    <m/>
    <s v="Kabi Excavator working on road maintenance @ 17 to 20 km/Chapman rock truck hauling trees from F104 to Morin @ km 43/Supervision of Morin and Skagen"/>
    <n v="10"/>
    <s v="F033-F118"/>
    <s v="Paint Lake Road 2"/>
    <n v="0"/>
    <d v="2021-09-28T00:00:00"/>
    <m/>
    <s v="50"/>
    <d v="2021-09-28T00:00:00"/>
    <s v=""/>
    <s v=""/>
    <m/>
    <m/>
    <m/>
    <s v="Jim Budgell"/>
    <s v="10"/>
    <s v="KABI LAKE FOREST PRODUCTS LTD7370KL-20210921-1Supervisor8672"/>
    <s v="KABI LAKE FOREST PRODUCTS LTD7370KL-20210921-1Supervisor8672OEWT-PA21-LEM"/>
    <s v=""/>
    <s v="WF10-All Season Maintenance"/>
    <x v="1"/>
  </r>
  <r>
    <x v="2"/>
    <n v="12"/>
    <n v="0"/>
    <n v="7365"/>
    <s v="KL-20210920-1"/>
    <n v="53511012"/>
    <s v="Access"/>
    <n v="0"/>
    <s v="Supervisor"/>
    <n v="84"/>
    <n v="8"/>
    <s v="HR"/>
    <s v=""/>
    <s v=""/>
    <s v="84"/>
    <s v="0"/>
    <n v="672"/>
    <n v="87.36"/>
    <n v="759.3599999999999"/>
    <d v="2021-09-20T00:00:00"/>
    <n v="0"/>
    <x v="16"/>
    <d v="2021-10-08T00:00:00"/>
    <n v="76"/>
    <n v="0"/>
    <n v="0"/>
    <s v="Nathan Kyme"/>
    <s v="All Season Access Maintenance"/>
    <m/>
    <s v="VC7556-2019-016"/>
    <s v="938 OF"/>
    <m/>
    <m/>
    <m/>
    <s v="Approved"/>
    <m/>
    <m/>
    <s v="Kabi Excavator working on road maintenance @ 18 to21.5 km and Carrying trees for moving road@ 19.5km/Chapman rock truck hauling trees from F104 to Morin @ km 43"/>
    <n v="10"/>
    <s v="F033-F118"/>
    <s v="Paint Lake Road 2"/>
    <n v="0"/>
    <d v="2021-09-27T00:00:00"/>
    <m/>
    <s v="50"/>
    <d v="2021-09-27T00:00:00"/>
    <s v=""/>
    <s v=""/>
    <m/>
    <m/>
    <m/>
    <s v="Jim Budgell"/>
    <s v="10"/>
    <s v="KABI LAKE FOREST PRODUCTS LTD7365KL-20210920-1Supervisor8672"/>
    <s v="KABI LAKE FOREST PRODUCTS LTD7365KL-20210920-1Supervisor8672OEWT-PA21-LEM"/>
    <s v=""/>
    <s v="WF10-All Season Maintenance"/>
    <x v="1"/>
  </r>
  <r>
    <x v="2"/>
    <n v="12"/>
    <n v="0"/>
    <n v="7361"/>
    <s v="KL-20210919-1"/>
    <n v="53511012"/>
    <s v="Access"/>
    <n v="0"/>
    <s v="Supervisor"/>
    <n v="84"/>
    <n v="7"/>
    <s v="HR"/>
    <s v=""/>
    <s v=""/>
    <s v="84"/>
    <s v="0"/>
    <n v="588"/>
    <n v="76.44"/>
    <n v="664.43999999999994"/>
    <d v="2021-09-19T00:00:00"/>
    <n v="0"/>
    <x v="16"/>
    <d v="2021-10-08T00:00:00"/>
    <n v="76"/>
    <n v="0"/>
    <n v="0"/>
    <s v="Nathan Kyme"/>
    <s v="All Season Access Maintenance"/>
    <m/>
    <s v="VC7556-2019-016"/>
    <s v="938 OF"/>
    <m/>
    <m/>
    <m/>
    <s v="Approved"/>
    <m/>
    <m/>
    <s v="Kabi Excavator working on road maintenance @ 18 to21 km and pulling pickups @ end of shift /Chapman rock truck hauling trees from F104 to Morin @ km 41 and 42."/>
    <n v="10"/>
    <s v="F033-F118"/>
    <s v="Paint Lake Road 2"/>
    <n v="0"/>
    <d v="2021-09-27T00:00:00"/>
    <m/>
    <s v="50"/>
    <d v="2021-09-27T00:00:00"/>
    <s v=""/>
    <s v=""/>
    <m/>
    <m/>
    <m/>
    <s v="Jim Budgell"/>
    <s v="10"/>
    <s v="KABI LAKE FOREST PRODUCTS LTD7361KL-20210919-1Supervisor7588"/>
    <s v="KABI LAKE FOREST PRODUCTS LTD7361KL-20210919-1Supervisor7588OEWT-PA21-LEM"/>
    <s v=""/>
    <s v="WF10-All Season Maintenance"/>
    <x v="1"/>
  </r>
  <r>
    <x v="2"/>
    <n v="12"/>
    <n v="0"/>
    <n v="7355"/>
    <s v="KL-20210918-1-R1"/>
    <n v="53511012"/>
    <s v="Access"/>
    <n v="0"/>
    <s v="Supervisor"/>
    <n v="84"/>
    <n v="7"/>
    <s v="HR"/>
    <s v=""/>
    <s v=""/>
    <s v="84"/>
    <s v="0"/>
    <n v="588"/>
    <n v="76.44"/>
    <n v="664.43999999999994"/>
    <d v="2021-09-18T00:00:00"/>
    <n v="0"/>
    <x v="16"/>
    <d v="2021-10-08T00:00:00"/>
    <n v="76"/>
    <n v="0"/>
    <n v="0"/>
    <s v="Nathan Kyme"/>
    <s v="All Season Access Maintenance"/>
    <m/>
    <s v="VC7556-2019-016"/>
    <s v="938 OF"/>
    <m/>
    <m/>
    <m/>
    <s v="Approved"/>
    <m/>
    <m/>
    <s v="Kabi Excavator working on road maintenance @ 18 to21 km /Chapman rock truck hauling access mats and hauling out broken mats for Morin @ Km 44 to 46"/>
    <n v="10"/>
    <s v="F033-F118"/>
    <s v="Paint Lake Road 2"/>
    <n v="0"/>
    <d v="2021-09-24T00:00:00"/>
    <m/>
    <s v="50"/>
    <d v="2021-09-27T00:00:00"/>
    <s v=""/>
    <s v=""/>
    <m/>
    <m/>
    <m/>
    <s v="Jim Budgell"/>
    <s v="10"/>
    <s v="KABI LAKE FOREST PRODUCTS LTD7355KL-20210918-1-R1Supervisor7588"/>
    <s v="KABI LAKE FOREST PRODUCTS LTD7355KL-20210918-1-R1Supervisor7588OEWT-PA21-LEM"/>
    <s v=""/>
    <s v="WF10-All Season Maintenance"/>
    <x v="1"/>
  </r>
  <r>
    <x v="2"/>
    <n v="12"/>
    <n v="0"/>
    <n v="7353"/>
    <s v="KL-20210917-1-R1"/>
    <n v="53511012"/>
    <s v="Access"/>
    <n v="0"/>
    <s v="Supervisor"/>
    <n v="84"/>
    <n v="7"/>
    <s v="HR"/>
    <s v=""/>
    <s v=""/>
    <s v="84"/>
    <s v="0"/>
    <n v="588"/>
    <n v="76.44"/>
    <n v="664.43999999999994"/>
    <d v="2021-09-17T00:00:00"/>
    <n v="0"/>
    <x v="16"/>
    <d v="2021-10-08T00:00:00"/>
    <n v="76"/>
    <n v="0"/>
    <n v="0"/>
    <s v="Nathan Kyme"/>
    <s v="All Season Access Maintenance"/>
    <m/>
    <s v="VC7556-2019-016"/>
    <s v="938 OF"/>
    <m/>
    <m/>
    <m/>
    <s v="Approved"/>
    <m/>
    <m/>
    <s v="Kabi Excavator working on road maintenance @ 18 to20 km /Chapman rock truck hauling access mats from .5 on hensen to km 43/ Kabi rock trucks driving out for float"/>
    <n v="10"/>
    <s v="F033-F118"/>
    <s v="Paint Lake Road 2"/>
    <n v="0"/>
    <d v="2021-09-24T00:00:00"/>
    <m/>
    <s v="50"/>
    <d v="2021-09-27T00:00:00"/>
    <s v=""/>
    <s v=""/>
    <m/>
    <m/>
    <m/>
    <s v="Jim Budgell"/>
    <s v="10"/>
    <s v="KABI LAKE FOREST PRODUCTS LTD7353KL-20210917-1-R1Supervisor7588"/>
    <s v="KABI LAKE FOREST PRODUCTS LTD7353KL-20210917-1-R1Supervisor7588OEWT-PA21-LEM"/>
    <s v=""/>
    <s v="WF10-All Season Maintenance"/>
    <x v="1"/>
  </r>
  <r>
    <x v="2"/>
    <n v="12"/>
    <n v="0"/>
    <n v="7350"/>
    <s v="KL-20210916-1"/>
    <n v="53511012"/>
    <s v="Access"/>
    <n v="0"/>
    <s v="Supervisor"/>
    <n v="84"/>
    <n v="8"/>
    <s v="HR"/>
    <s v=""/>
    <s v=""/>
    <s v="84"/>
    <s v="0"/>
    <n v="672"/>
    <n v="87.36"/>
    <n v="759.3599999999999"/>
    <d v="2021-09-16T00:00:00"/>
    <n v="0"/>
    <x v="16"/>
    <d v="2021-10-08T00:00:00"/>
    <n v="76"/>
    <n v="0"/>
    <n v="0"/>
    <s v="Nathan Kyme"/>
    <s v="All Season Access Maintenance"/>
    <m/>
    <s v="VC7556-2019-016"/>
    <s v="938 OF"/>
    <m/>
    <s v="Approved by Mark McLeod"/>
    <m/>
    <s v="Approved"/>
    <m/>
    <m/>
    <s v="Excavator loading and hauling from 18 to19.5 km /Chapman rock truck and Kabi 30 ton rock truck hauling from 38 to 42/43 km with Skagen and Morin"/>
    <n v="10"/>
    <s v="F033-F118"/>
    <s v="Paint Lake Road 2"/>
    <n v="0"/>
    <d v="2021-09-24T00:00:00"/>
    <m/>
    <m/>
    <d v="2021-09-25T00:00:00"/>
    <s v=""/>
    <s v=""/>
    <m/>
    <m/>
    <m/>
    <s v=""/>
    <s v="10"/>
    <s v="KABI LAKE FOREST PRODUCTS LTD7350KL-20210916-1Supervisor8672"/>
    <s v="KABI LAKE FOREST PRODUCTS LTD7350KL-20210916-1Supervisor8672OEWT-PA21-LEM"/>
    <s v=""/>
    <s v="WF10-All Season Maintenance"/>
    <x v="1"/>
  </r>
  <r>
    <x v="2"/>
    <n v="12"/>
    <n v="0"/>
    <n v="7347"/>
    <s v="KL-20210915-1"/>
    <n v="53511012"/>
    <s v="Access"/>
    <n v="0"/>
    <s v="Supervisor"/>
    <n v="84"/>
    <n v="8"/>
    <s v="HR"/>
    <s v=""/>
    <s v=""/>
    <s v="84"/>
    <s v="0"/>
    <n v="672"/>
    <n v="87.36"/>
    <n v="759.3599999999999"/>
    <d v="2021-09-15T00:00:00"/>
    <n v="0"/>
    <x v="16"/>
    <d v="2021-10-08T00:00:00"/>
    <n v="76"/>
    <n v="0"/>
    <n v="0"/>
    <s v="Nathan Kyme"/>
    <s v="All Season Access Maintenance"/>
    <m/>
    <s v="VC7556-2019-016"/>
    <s v="938 OF"/>
    <m/>
    <s v="Approved by Mark McLeod"/>
    <m/>
    <s v="Approved"/>
    <m/>
    <m/>
    <s v="Excavator working from 18 to 19.5 km leveling ruts and shaping road for pick up access /Chapman rock truck and Kabi 30 ton rock truck on site to haul with Skagen and Morin"/>
    <n v="10"/>
    <s v="F033-F118"/>
    <s v="Paint Lake Road 2"/>
    <n v="0"/>
    <d v="2021-09-15T00:00:00"/>
    <m/>
    <m/>
    <d v="2021-09-25T00:00:00"/>
    <s v=""/>
    <s v=""/>
    <m/>
    <m/>
    <m/>
    <s v=""/>
    <s v="10"/>
    <s v="KABI LAKE FOREST PRODUCTS LTD7347KL-20210915-1Supervisor8672"/>
    <s v="KABI LAKE FOREST PRODUCTS LTD7347KL-20210915-1Supervisor8672OEWT-PA21-LEM"/>
    <s v=""/>
    <s v="WF10-All Season Maintenance"/>
    <x v="1"/>
  </r>
  <r>
    <x v="2"/>
    <n v="12"/>
    <n v="0"/>
    <n v="7336"/>
    <s v="KL-20210914-2"/>
    <n v="53511012"/>
    <s v="Access"/>
    <n v="0"/>
    <s v="Supervisor"/>
    <n v="84"/>
    <n v="8"/>
    <s v="HR"/>
    <s v=""/>
    <s v=""/>
    <s v="84"/>
    <s v="0"/>
    <n v="672"/>
    <n v="87.36"/>
    <n v="759.3599999999999"/>
    <d v="2021-09-14T00:00:00"/>
    <n v="0"/>
    <x v="16"/>
    <d v="2021-10-08T00:00:00"/>
    <n v="76"/>
    <n v="0"/>
    <n v="0"/>
    <s v="Nathan Kyme"/>
    <s v="All Season Access Maintenance"/>
    <m/>
    <s v="VC7556-2019-016"/>
    <s v="938 OF"/>
    <m/>
    <s v="Mark McLeod Approved"/>
    <m/>
    <s v="Approved"/>
    <m/>
    <m/>
    <s v="Kabi loading and hauling from km 17 to km 18.5/Chapman rock truck and Kabi 30 ton rock truck hauling from km 38 to km 40.5 with Skagen and Morin"/>
    <n v="10"/>
    <s v="F033-F118"/>
    <s v="Paint lake Road 2"/>
    <n v="0"/>
    <d v="2021-09-21T00:00:00"/>
    <m/>
    <m/>
    <d v="2021-09-22T00:00:00"/>
    <s v=""/>
    <s v=""/>
    <m/>
    <m/>
    <m/>
    <s v=""/>
    <s v="10"/>
    <s v="KABI LAKE FOREST PRODUCTS LTD7336KL-20210914-2Supervisor8672"/>
    <s v="KABI LAKE FOREST PRODUCTS LTD7336KL-20210914-2Supervisor8672OEWT-PA21-LEM"/>
    <s v=""/>
    <s v="WF10-All Season Maintenance"/>
    <x v="1"/>
  </r>
  <r>
    <x v="2"/>
    <n v="12"/>
    <n v="0"/>
    <n v="7335"/>
    <s v="KL-20210913-2"/>
    <n v="53511012"/>
    <s v="Access"/>
    <n v="0"/>
    <s v="Supervisor"/>
    <n v="84"/>
    <n v="10"/>
    <s v="HR"/>
    <s v=""/>
    <s v=""/>
    <s v="84"/>
    <s v="0"/>
    <n v="840"/>
    <n v="109.2"/>
    <n v="949.19999999999993"/>
    <d v="2021-09-13T00:00:00"/>
    <n v="0"/>
    <x v="16"/>
    <d v="2021-10-08T00:00:00"/>
    <n v="76"/>
    <n v="0"/>
    <n v="0"/>
    <s v="Nathan Kyme"/>
    <s v="All Season Access Maintenance"/>
    <m/>
    <s v="VC7556-2019-016"/>
    <s v="938 OF"/>
    <m/>
    <s v="Mark McLeod Approved"/>
    <m/>
    <s v="Approved"/>
    <m/>
    <m/>
    <s v="Kabi loading and hauling from km 17 to km 18.5/Chapman rock truck and Kabi 30 ton rock truck hauling from km 38 to km 40.5 with Skagen and Morin"/>
    <n v="10"/>
    <s v="F033-F118"/>
    <s v="Paint Lake Road 2"/>
    <n v="0"/>
    <d v="2021-09-21T00:00:00"/>
    <m/>
    <m/>
    <d v="2021-09-22T00:00:00"/>
    <s v=""/>
    <s v=""/>
    <m/>
    <m/>
    <m/>
    <s v=""/>
    <s v="10"/>
    <s v="KABI LAKE FOREST PRODUCTS LTD7335KL-20210913-2Supervisor10840"/>
    <s v="KABI LAKE FOREST PRODUCTS LTD7335KL-20210913-2Supervisor10840OEWT-PA21-LEM"/>
    <s v=""/>
    <s v="WF10-All Season Maintenance"/>
    <x v="1"/>
  </r>
  <r>
    <x v="2"/>
    <n v="12"/>
    <n v="0"/>
    <n v="7334"/>
    <s v="KL-20210912-2"/>
    <n v="53511012"/>
    <s v="Access"/>
    <n v="0"/>
    <s v="Supervisor"/>
    <n v="84"/>
    <n v="10"/>
    <s v="HR"/>
    <s v=""/>
    <s v=""/>
    <s v="84"/>
    <s v="0"/>
    <n v="840"/>
    <n v="109.2"/>
    <n v="949.19999999999993"/>
    <d v="2021-09-12T00:00:00"/>
    <n v="0"/>
    <x v="16"/>
    <d v="2021-10-08T00:00:00"/>
    <n v="76"/>
    <n v="0"/>
    <n v="0"/>
    <s v="Nathan Kyme"/>
    <s v="All Season Access Maintenance"/>
    <m/>
    <s v="VC7556-2019-016"/>
    <s v="938 OF"/>
    <m/>
    <m/>
    <m/>
    <s v="Approved"/>
    <m/>
    <m/>
    <s v="Kabi loading and hauling from km 17 to km 19/Chapman rock truck and Kabi 30 ton rock truck hauling from km 38 to km 40 with Skagen and Morin"/>
    <n v="10"/>
    <s v="F033-F118"/>
    <s v="Paint Lake Road 2"/>
    <n v="0"/>
    <d v="2021-09-21T00:00:00"/>
    <m/>
    <s v="50"/>
    <d v="2021-09-23T00:00:00"/>
    <s v=""/>
    <s v=""/>
    <m/>
    <m/>
    <m/>
    <s v="Jim Budgell"/>
    <s v="10"/>
    <s v="KABI LAKE FOREST PRODUCTS LTD7334KL-20210912-2Supervisor10840"/>
    <s v="KABI LAKE FOREST PRODUCTS LTD7334KL-20210912-2Supervisor10840OEWT-PA21-LEM"/>
    <s v=""/>
    <s v="WF10-All Season Maintenance"/>
    <x v="1"/>
  </r>
  <r>
    <x v="2"/>
    <n v="12"/>
    <n v="0"/>
    <n v="7332"/>
    <s v="KL-20210911-2"/>
    <n v="53511012"/>
    <s v="Access"/>
    <n v="0"/>
    <s v="Supervisor"/>
    <n v="84"/>
    <n v="10"/>
    <s v="HR"/>
    <s v=""/>
    <s v=""/>
    <s v="84"/>
    <s v="0"/>
    <n v="840"/>
    <n v="109.2"/>
    <n v="949.19999999999993"/>
    <d v="2021-09-11T00:00:00"/>
    <n v="0"/>
    <x v="16"/>
    <d v="2021-10-08T00:00:00"/>
    <n v="76"/>
    <n v="0"/>
    <n v="0"/>
    <s v="Nathan Kyme"/>
    <s v="All Season Access Maintenance"/>
    <m/>
    <s v="VC7556-2019-016"/>
    <s v="938 OF"/>
    <m/>
    <m/>
    <m/>
    <s v="Approved"/>
    <m/>
    <m/>
    <s v="Kabi loading and hauling from km 17 to km 18.5/Chapman rock truck hauling from km 38 to km 40 with Skagen and Morin/Kabi rock truck driving from km .5 on Hensen to km 38 for gravel haul"/>
    <n v="10"/>
    <s v="F033-F118"/>
    <s v="Paint Lake Road 2"/>
    <n v="0"/>
    <d v="2021-09-21T00:00:00"/>
    <m/>
    <s v="50"/>
    <d v="2021-09-23T00:00:00"/>
    <s v=""/>
    <s v=""/>
    <m/>
    <m/>
    <m/>
    <s v="Jim Budgell"/>
    <s v="10"/>
    <s v="KABI LAKE FOREST PRODUCTS LTD7332KL-20210911-2Supervisor10840"/>
    <s v="KABI LAKE FOREST PRODUCTS LTD7332KL-20210911-2Supervisor10840OEWT-PA21-LEM"/>
    <s v=""/>
    <s v="WF10-All Season Maintenance"/>
    <x v="1"/>
  </r>
  <r>
    <x v="2"/>
    <n v="12"/>
    <n v="0"/>
    <n v="7330"/>
    <s v="KL-20210910-2"/>
    <n v="53511012"/>
    <s v="Access"/>
    <n v="0"/>
    <s v="Supervisor"/>
    <n v="84"/>
    <n v="5"/>
    <s v="HR"/>
    <s v=""/>
    <s v=""/>
    <s v="84"/>
    <s v="0"/>
    <n v="420"/>
    <n v="54.6"/>
    <n v="474.59999999999997"/>
    <d v="2021-09-10T00:00:00"/>
    <n v="0"/>
    <x v="16"/>
    <d v="2021-10-08T00:00:00"/>
    <n v="76"/>
    <n v="0"/>
    <n v="0"/>
    <s v="Nathan Kyme"/>
    <s v="All Season Access Maintenance"/>
    <m/>
    <s v="VC7556-2019-016"/>
    <s v="938 OF"/>
    <m/>
    <m/>
    <m/>
    <s v="Approved"/>
    <m/>
    <m/>
    <s v="Excavator leveling ruts and tracking from Km 12 and Km 5 to Km 19 / 1 rock truck hauling from 38 km to Morin Excavator @ 40/42 km/rock truck 2 driving from Hwy to Km 38 and haul gravel"/>
    <n v="10"/>
    <s v="F033-F118"/>
    <s v="Paint Lake Road 2"/>
    <n v="0"/>
    <d v="2021-09-15T00:00:00"/>
    <m/>
    <s v="50"/>
    <d v="2021-09-23T00:00:00"/>
    <s v=""/>
    <s v=""/>
    <m/>
    <m/>
    <m/>
    <s v="Jim Budgell"/>
    <s v="10"/>
    <s v="KABI LAKE FOREST PRODUCTS LTD7330KL-20210910-2Supervisor5420"/>
    <s v="KABI LAKE FOREST PRODUCTS LTD7330KL-20210910-2Supervisor5420OEWT-PA21-LEM"/>
    <s v=""/>
    <s v="WF10-All Season Maintenance"/>
    <x v="1"/>
  </r>
  <r>
    <x v="2"/>
    <n v="12"/>
    <n v="0"/>
    <n v="7327"/>
    <s v="KL-20210909-2"/>
    <n v="53511012"/>
    <s v="Access"/>
    <n v="0"/>
    <s v="Supervisor"/>
    <n v="84"/>
    <n v="5"/>
    <s v="HR"/>
    <s v=""/>
    <s v=""/>
    <s v="84"/>
    <s v="0"/>
    <n v="420"/>
    <n v="54.6"/>
    <n v="474.59999999999997"/>
    <d v="2021-09-09T00:00:00"/>
    <n v="0"/>
    <x v="16"/>
    <d v="2021-10-08T00:00:00"/>
    <n v="76"/>
    <n v="0"/>
    <n v="0"/>
    <s v="Nathan Kyme"/>
    <s v="All Season Access Maintenance"/>
    <m/>
    <s v="VC7556-2019-016"/>
    <s v="938 OF"/>
    <m/>
    <m/>
    <m/>
    <s v="Approved"/>
    <m/>
    <m/>
    <s v="Excavator leveling ruts and tracking from Km 38 to Km 16 / rock truck hauling from 38 km to Morin Excavator @ 40/42 km"/>
    <n v="10"/>
    <s v="F033-F118"/>
    <s v="Paint Lake Road 2"/>
    <n v="0"/>
    <d v="2021-09-15T00:00:00"/>
    <m/>
    <s v="50"/>
    <d v="2021-09-23T00:00:00"/>
    <s v=""/>
    <s v=""/>
    <m/>
    <m/>
    <m/>
    <s v="Jim Budgell"/>
    <s v="10"/>
    <s v="KABI LAKE FOREST PRODUCTS LTD7327KL-20210909-2Supervisor5420"/>
    <s v="KABI LAKE FOREST PRODUCTS LTD7327KL-20210909-2Supervisor5420OEWT-PA21-LEM"/>
    <s v=""/>
    <s v="WF10-All Season Maintenance"/>
    <x v="1"/>
  </r>
  <r>
    <x v="2"/>
    <n v="12"/>
    <n v="0"/>
    <n v="7326"/>
    <s v="KL-20210908-2"/>
    <n v="53511012"/>
    <s v="Access"/>
    <n v="0"/>
    <s v="Supervisor"/>
    <n v="84"/>
    <n v="4"/>
    <s v="HR"/>
    <s v=""/>
    <s v=""/>
    <s v="84"/>
    <s v="0"/>
    <n v="336"/>
    <n v="43.68"/>
    <n v="379.67999999999995"/>
    <d v="2021-09-08T00:00:00"/>
    <n v="0"/>
    <x v="16"/>
    <d v="2021-10-08T00:00:00"/>
    <n v="76"/>
    <n v="0"/>
    <n v="0"/>
    <s v="Nathan Kyme"/>
    <s v="All Season Access Maintenance"/>
    <m/>
    <s v="VC7556-2019-016"/>
    <s v="938 OF"/>
    <m/>
    <m/>
    <m/>
    <s v="Approved"/>
    <m/>
    <m/>
    <s v="Excavator continuing sloping and shaping excavation @ 49 km/ operator Called out to operate Valard rock breaker / Supervision of Morin Contracting and Skagen and Sons"/>
    <n v="10"/>
    <s v="F033-F118"/>
    <s v="Paint Lake Road 2"/>
    <n v="0"/>
    <d v="2021-09-15T00:00:00"/>
    <m/>
    <s v="50"/>
    <d v="2021-09-23T00:00:00"/>
    <s v=""/>
    <s v=""/>
    <m/>
    <m/>
    <m/>
    <s v="Jim Budgell"/>
    <s v="10"/>
    <s v="KABI LAKE FOREST PRODUCTS LTD7326KL-20210908-2Supervisor4336"/>
    <s v="KABI LAKE FOREST PRODUCTS LTD7326KL-20210908-2Supervisor4336OEWT-PA21-LEM"/>
    <s v=""/>
    <s v="WF10-All Season Maintenance"/>
    <x v="1"/>
  </r>
  <r>
    <x v="2"/>
    <n v="12"/>
    <n v="0"/>
    <n v="7325"/>
    <s v="KL-20210907-2"/>
    <n v="53511012"/>
    <s v="Access"/>
    <n v="0"/>
    <s v="Supervisor"/>
    <n v="84"/>
    <n v="4"/>
    <s v="HR"/>
    <s v=""/>
    <s v=""/>
    <s v="84"/>
    <s v="0"/>
    <n v="336"/>
    <n v="43.68"/>
    <n v="379.67999999999995"/>
    <d v="2021-09-07T00:00:00"/>
    <n v="0"/>
    <x v="16"/>
    <d v="2021-10-08T00:00:00"/>
    <n v="76"/>
    <n v="0"/>
    <n v="0"/>
    <s v="Nathan Kyme"/>
    <s v="All Season Access Maintenance"/>
    <m/>
    <s v="VC7556-2019-016"/>
    <s v="938 OF"/>
    <m/>
    <m/>
    <m/>
    <s v="Approved"/>
    <m/>
    <m/>
    <s v="Excavator continuing sloping and shaping excavation @ 49 km/ Supervision of Morin Contracting and Skagen and Sons Shaping road and fixing access mats from 36 to 33 km and @_x000d__x000a_km 40.5 to 43.5 Km"/>
    <n v="10"/>
    <s v="F033-F118"/>
    <s v="Paint Lake Road 2"/>
    <n v="0"/>
    <d v="2021-09-15T00:00:00"/>
    <m/>
    <s v="50"/>
    <d v="2021-09-23T00:00:00"/>
    <s v=""/>
    <s v=""/>
    <m/>
    <m/>
    <m/>
    <s v="Jim Budgell"/>
    <s v="10"/>
    <s v="KABI LAKE FOREST PRODUCTS LTD7325KL-20210907-2Supervisor4336"/>
    <s v="KABI LAKE FOREST PRODUCTS LTD7325KL-20210907-2Supervisor4336OEWT-PA21-LEM"/>
    <s v=""/>
    <s v="WF10-All Season Maintenance"/>
    <x v="1"/>
  </r>
  <r>
    <x v="2"/>
    <n v="12"/>
    <n v="0"/>
    <n v="7288"/>
    <s v="KL-20210830-2"/>
    <n v="53511012"/>
    <s v="Access"/>
    <n v="0"/>
    <s v="Supervisor"/>
    <n v="84"/>
    <n v="4"/>
    <s v="HR"/>
    <s v=""/>
    <s v=""/>
    <s v="84"/>
    <s v="0"/>
    <n v="336"/>
    <n v="43.68"/>
    <n v="379.67999999999995"/>
    <d v="2021-08-30T00:00:00"/>
    <n v="0"/>
    <x v="16"/>
    <d v="2021-10-08T00:00:00"/>
    <n v="76"/>
    <n v="0"/>
    <n v="0"/>
    <s v="Nathan Kyme"/>
    <s v="All Season Access Maintenance"/>
    <m/>
    <s v="VC7556-2019-016"/>
    <s v="938 OF"/>
    <m/>
    <m/>
    <m/>
    <s v="Approved"/>
    <m/>
    <m/>
    <s v="Load and haul existing material for excavation clean up @ km49 - 1 Kabi , 1 Valard and 1 Cobiere rock trucks/ excavator 2 shaping and leveling slopes"/>
    <n v="10"/>
    <s v="F033-F118"/>
    <s v="Paint Lake Road 2"/>
    <n v="0"/>
    <d v="2021-08-31T00:00:00"/>
    <m/>
    <s v="37"/>
    <d v="2021-09-05T00:00:00"/>
    <s v=""/>
    <s v=""/>
    <m/>
    <m/>
    <m/>
    <s v="Harold Furlong"/>
    <s v="10"/>
    <s v="KABI LAKE FOREST PRODUCTS LTD7288KL-20210830-2Supervisor4336"/>
    <s v="KABI LAKE FOREST PRODUCTS LTD7288KL-20210830-2Supervisor4336OEWT-PA21-LEM"/>
    <s v=""/>
    <s v="WF10-All Season Maintenance"/>
    <x v="1"/>
  </r>
  <r>
    <x v="2"/>
    <n v="12"/>
    <n v="0"/>
    <n v="7287"/>
    <s v="KL-20210829-2"/>
    <n v="53511012"/>
    <s v="Access"/>
    <n v="0"/>
    <s v="Supervisor"/>
    <n v="84"/>
    <n v="4"/>
    <s v="HR"/>
    <s v=""/>
    <s v=""/>
    <s v="84"/>
    <s v="0"/>
    <n v="336"/>
    <n v="43.68"/>
    <n v="379.67999999999995"/>
    <d v="2021-08-29T00:00:00"/>
    <n v="0"/>
    <x v="16"/>
    <d v="2021-10-08T00:00:00"/>
    <n v="76"/>
    <n v="0"/>
    <n v="0"/>
    <s v="Nathan Kyme"/>
    <s v="All Season Access Maintenance"/>
    <m/>
    <s v="VC7556-2019-016"/>
    <s v="938 OF"/>
    <m/>
    <m/>
    <m/>
    <s v="Approved"/>
    <m/>
    <m/>
    <s v="Load and haul existing material for excavation clean up @ km49 - 1 Kabi , 1 Valard and 1 Cobiere rock trucks"/>
    <n v="10"/>
    <s v="F033-F118"/>
    <s v="600 Road"/>
    <n v="0"/>
    <d v="2021-08-31T00:00:00"/>
    <m/>
    <s v="37"/>
    <d v="2021-09-05T00:00:00"/>
    <s v=""/>
    <s v=""/>
    <m/>
    <m/>
    <m/>
    <s v="Harold Furlong"/>
    <s v="10"/>
    <s v="KABI LAKE FOREST PRODUCTS LTD7287KL-20210829-2Supervisor4336"/>
    <s v="KABI LAKE FOREST PRODUCTS LTD7287KL-20210829-2Supervisor4336OEWT-PA21-LEM"/>
    <s v=""/>
    <s v="WF10-All Season Maintenance"/>
    <x v="1"/>
  </r>
  <r>
    <x v="2"/>
    <n v="12"/>
    <n v="0"/>
    <n v="7283"/>
    <s v="KL-20210827-3"/>
    <n v="53511012"/>
    <s v="Access"/>
    <n v="0"/>
    <s v="Supervisor"/>
    <n v="84"/>
    <n v="4"/>
    <s v="HR"/>
    <s v=""/>
    <s v=""/>
    <s v="84"/>
    <s v="0"/>
    <n v="336"/>
    <n v="43.68"/>
    <n v="379.67999999999995"/>
    <d v="2021-08-27T00:00:00"/>
    <n v="0"/>
    <x v="16"/>
    <d v="2021-10-08T00:00:00"/>
    <n v="76"/>
    <n v="0"/>
    <n v="0"/>
    <s v="Nathan Kyme"/>
    <s v="All Season Access Maintenance"/>
    <m/>
    <s v="VC7556-2019-016"/>
    <s v="938 OF"/>
    <m/>
    <m/>
    <m/>
    <s v="Approved"/>
    <m/>
    <m/>
    <s v="Excavator starting sloping and cleaning up excavation @ km 49/rock truck hauling existing material from Km 39 to Morin Excavator/ Excavator 2 start sloping Km 49"/>
    <n v="10"/>
    <s v="F033-F118"/>
    <s v="Paint Lake Road 2"/>
    <n v="0"/>
    <d v="2021-08-30T00:00:00"/>
    <m/>
    <s v="37"/>
    <d v="2021-09-05T00:00:00"/>
    <s v=""/>
    <s v=""/>
    <m/>
    <m/>
    <m/>
    <s v="Harold Furlong"/>
    <s v="10"/>
    <s v="KABI LAKE FOREST PRODUCTS LTD7283KL-20210827-3Supervisor4336"/>
    <s v="KABI LAKE FOREST PRODUCTS LTD7283KL-20210827-3Supervisor4336OEWT-PA21-LEM"/>
    <s v=""/>
    <s v="WF10-All Season Maintenance"/>
    <x v="1"/>
  </r>
  <r>
    <x v="2"/>
    <n v="12"/>
    <n v="0"/>
    <n v="7281"/>
    <s v="KL-20210826-3"/>
    <n v="53511012"/>
    <s v="Access"/>
    <n v="0"/>
    <s v="Supervisor"/>
    <n v="84"/>
    <n v="4"/>
    <s v="HR"/>
    <s v=""/>
    <s v=""/>
    <s v="84"/>
    <s v="0"/>
    <n v="336"/>
    <n v="43.68"/>
    <n v="379.67999999999995"/>
    <d v="2021-08-26T00:00:00"/>
    <n v="0"/>
    <x v="16"/>
    <d v="2021-10-08T00:00:00"/>
    <n v="76"/>
    <n v="0"/>
    <n v="0"/>
    <s v="Nathan Kyme"/>
    <s v="All Season Access Maintenance"/>
    <m/>
    <s v="VC7556-2019-016"/>
    <s v="938 OF"/>
    <m/>
    <m/>
    <m/>
    <s v="Approved"/>
    <m/>
    <m/>
    <s v="Excavator 1 Continuing sloping &amp; cleaning up Excavation @ 49Km. Rock Truck hauling existing material from 39Km to Morin Excavator. Excavator 2 fixing access from 44Km to 47Km."/>
    <n v="10"/>
    <s v="F033-F118"/>
    <s v="Paint lake Road 2"/>
    <n v="0"/>
    <d v="2021-08-30T00:00:00"/>
    <m/>
    <s v="37"/>
    <d v="2021-09-05T00:00:00"/>
    <s v=""/>
    <s v=""/>
    <m/>
    <m/>
    <m/>
    <s v="Harold Furlong"/>
    <s v="10"/>
    <s v="KABI LAKE FOREST PRODUCTS LTD7281KL-20210826-3Supervisor4336"/>
    <s v="KABI LAKE FOREST PRODUCTS LTD7281KL-20210826-3Supervisor4336OEWT-PA21-LEM"/>
    <s v=""/>
    <s v="WF10-All Season Maintenance"/>
    <x v="1"/>
  </r>
  <r>
    <x v="2"/>
    <n v="12"/>
    <n v="0"/>
    <n v="7374"/>
    <s v="KL-20210922-1"/>
    <n v="53511012"/>
    <s v="Access"/>
    <n v="0"/>
    <s v="L.O.A."/>
    <n v="244"/>
    <n v="0.90909090000000004"/>
    <s v="DAY"/>
    <m/>
    <s v="0"/>
    <s v=""/>
    <s v=""/>
    <n v="221.81819999999999"/>
    <n v="28.836365999999998"/>
    <n v="250.65456599999996"/>
    <d v="2021-09-22T00:00:00"/>
    <n v="0"/>
    <x v="16"/>
    <d v="2021-10-08T00:00:00"/>
    <n v="76"/>
    <n v="0"/>
    <n v="0"/>
    <s v="Nathan Kyme"/>
    <s v="All Season Access Maintenance"/>
    <m/>
    <s v="VC7556-2019-016"/>
    <s v="938 OF"/>
    <m/>
    <m/>
    <m/>
    <s v="Approved"/>
    <m/>
    <m/>
    <s v="Kabi Excavator working on road maintenance @ 21 km hill/Chapman rock truck hauling trees from F104 to Morin @ km 43/Supervision of Morin and Skagen"/>
    <n v="10"/>
    <s v="F033-F118"/>
    <s v="Paint Lake Road 2"/>
    <n v="0"/>
    <d v="2021-09-28T00:00:00"/>
    <m/>
    <s v="61"/>
    <d v="2021-09-28T00:00:00"/>
    <s v=""/>
    <s v=""/>
    <m/>
    <m/>
    <m/>
    <s v=""/>
    <s v="10"/>
    <s v="KABI LAKE FOREST PRODUCTS LTD7374KL-20210922-1L.O.A.0.9090909221.8182"/>
    <s v="KABI LAKE FOREST PRODUCTS LTD7374KL-20210922-1L.O.A.0.9090909221.8182OEWT-PA21-LEM"/>
    <s v=""/>
    <s v="WF10-All Season Maintenance"/>
    <x v="1"/>
  </r>
  <r>
    <x v="2"/>
    <n v="12"/>
    <n v="0"/>
    <n v="7374"/>
    <s v="KL-20210922-1"/>
    <n v="53511012"/>
    <s v="Access"/>
    <n v="0"/>
    <s v="L.O.A."/>
    <n v="244"/>
    <n v="0.81818179999999996"/>
    <s v="DAY"/>
    <m/>
    <s v="0"/>
    <s v=""/>
    <s v=""/>
    <n v="199.63640000000001"/>
    <n v="25.952732000000001"/>
    <n v="225.58913199999998"/>
    <d v="2021-09-22T00:00:00"/>
    <n v="0"/>
    <x v="16"/>
    <d v="2021-10-08T00:00:00"/>
    <n v="76"/>
    <n v="0"/>
    <n v="0"/>
    <s v="Nathan Kyme"/>
    <s v="All Season Access Maintenance"/>
    <m/>
    <s v="VC7556-2019-016"/>
    <s v="938 OF"/>
    <m/>
    <m/>
    <m/>
    <s v="Approved"/>
    <m/>
    <m/>
    <s v="Kabi Excavator working on road maintenance @ 21 km hill/Chapman rock truck hauling trees from F104 to Morin @ km 43/Supervision of Morin and Skagen"/>
    <n v="10"/>
    <s v="F033-F118"/>
    <s v="Paint Lake Road 2"/>
    <n v="0"/>
    <d v="2021-09-28T00:00:00"/>
    <m/>
    <s v="61"/>
    <d v="2021-09-28T00:00:00"/>
    <s v=""/>
    <s v=""/>
    <m/>
    <m/>
    <m/>
    <s v=""/>
    <s v="10"/>
    <s v="KABI LAKE FOREST PRODUCTS LTD7374KL-20210922-1L.O.A.0.8181818199.6364"/>
    <s v="KABI LAKE FOREST PRODUCTS LTD7374KL-20210922-1L.O.A.0.8181818199.6364OEWT-PA21-LEM"/>
    <s v=""/>
    <s v="WF10-All Season Maintenance"/>
    <x v="1"/>
  </r>
  <r>
    <x v="2"/>
    <n v="12"/>
    <n v="0"/>
    <n v="7374"/>
    <s v="KL-20210922-1"/>
    <n v="53511012"/>
    <s v="Access"/>
    <n v="0"/>
    <s v="L.O.A."/>
    <n v="244"/>
    <n v="0.81818179999999996"/>
    <s v="DAY"/>
    <m/>
    <s v="0"/>
    <s v=""/>
    <s v=""/>
    <n v="199.63640000000001"/>
    <n v="25.952732000000001"/>
    <n v="225.58913199999998"/>
    <d v="2021-09-22T00:00:00"/>
    <n v="0"/>
    <x v="16"/>
    <d v="2021-10-08T00:00:00"/>
    <n v="76"/>
    <n v="0"/>
    <n v="0"/>
    <s v="Nathan Kyme"/>
    <s v="All Season Access Maintenance"/>
    <m/>
    <s v="VC7556-2019-016"/>
    <s v="938 OF"/>
    <m/>
    <m/>
    <m/>
    <s v="Approved"/>
    <m/>
    <m/>
    <s v="Kabi Excavator working on road maintenance @ 21 km hill/Chapman rock truck hauling trees from F104 to Morin @ km 43/Supervision of Morin and Skagen"/>
    <n v="10"/>
    <s v="F033-F118"/>
    <s v="Paint Lake Road 2"/>
    <n v="0"/>
    <d v="2021-09-28T00:00:00"/>
    <m/>
    <s v="61"/>
    <d v="2021-09-28T00:00:00"/>
    <s v=""/>
    <s v=""/>
    <m/>
    <m/>
    <m/>
    <s v=""/>
    <s v="10"/>
    <s v="KABI LAKE FOREST PRODUCTS LTD7374KL-20210922-1L.O.A.0.8181818199.6364"/>
    <s v="KABI LAKE FOREST PRODUCTS LTD7374KL-20210922-1L.O.A.0.8181818199.6364OEWT-PA21-LEM"/>
    <s v=""/>
    <s v="WF10-All Season Maintenance"/>
    <x v="1"/>
  </r>
  <r>
    <x v="2"/>
    <n v="12"/>
    <n v="0"/>
    <n v="7370"/>
    <s v="KL-20210921-1"/>
    <n v="53511012"/>
    <s v="Access"/>
    <n v="0"/>
    <s v="L.O.A."/>
    <n v="244"/>
    <n v="0.81818179999999996"/>
    <s v="DAY"/>
    <m/>
    <s v="0"/>
    <s v=""/>
    <s v=""/>
    <n v="199.63640000000001"/>
    <n v="25.952732000000001"/>
    <n v="225.58913199999998"/>
    <d v="2021-09-21T00:00:00"/>
    <n v="0"/>
    <x v="16"/>
    <d v="2021-10-08T00:00:00"/>
    <n v="76"/>
    <n v="0"/>
    <n v="0"/>
    <s v="Nathan Kyme"/>
    <s v="All Season Access Maintenance"/>
    <m/>
    <s v="VC7556-2019-016"/>
    <s v="938 OF"/>
    <m/>
    <m/>
    <m/>
    <s v="Approved"/>
    <m/>
    <m/>
    <s v="Kabi Excavator working on road maintenance @ 17 to 20 km/Chapman rock truck hauling trees from F104 to Morin @ km 43/Supervision of Morin and Skagen"/>
    <n v="10"/>
    <s v="F033-F118"/>
    <s v="Paint Lake Road 2"/>
    <n v="0"/>
    <d v="2021-09-28T00:00:00"/>
    <m/>
    <s v="50"/>
    <d v="2021-09-28T00:00:00"/>
    <s v=""/>
    <s v=""/>
    <m/>
    <m/>
    <m/>
    <s v="Jim Budgell"/>
    <s v="10"/>
    <s v="KABI LAKE FOREST PRODUCTS LTD7370KL-20210921-1L.O.A.0.8181818199.6364"/>
    <s v="KABI LAKE FOREST PRODUCTS LTD7370KL-20210921-1L.O.A.0.8181818199.6364OEWT-PA21-LEM"/>
    <s v=""/>
    <s v="WF10-All Season Maintenance"/>
    <x v="1"/>
  </r>
  <r>
    <x v="2"/>
    <n v="12"/>
    <n v="0"/>
    <n v="7370"/>
    <s v="KL-20210921-1"/>
    <n v="53511012"/>
    <s v="Access"/>
    <n v="0"/>
    <s v="L.O.A."/>
    <n v="244"/>
    <n v="0.81818179999999996"/>
    <s v="DAY"/>
    <m/>
    <s v="0"/>
    <s v=""/>
    <s v=""/>
    <n v="199.63640000000001"/>
    <n v="25.952732000000001"/>
    <n v="225.58913199999998"/>
    <d v="2021-09-21T00:00:00"/>
    <n v="0"/>
    <x v="16"/>
    <d v="2021-10-08T00:00:00"/>
    <n v="76"/>
    <n v="0"/>
    <n v="0"/>
    <s v="Nathan Kyme"/>
    <s v="All Season Access Maintenance"/>
    <m/>
    <s v="VC7556-2019-016"/>
    <s v="938 OF"/>
    <m/>
    <m/>
    <m/>
    <s v="Approved"/>
    <m/>
    <m/>
    <s v="Kabi Excavator working on road maintenance @ 17 to 20 km/Chapman rock truck hauling trees from F104 to Morin @ km 43/Supervision of Morin and Skagen"/>
    <n v="10"/>
    <s v="F033-F118"/>
    <s v="Paint Lake Road 2"/>
    <n v="0"/>
    <d v="2021-09-28T00:00:00"/>
    <m/>
    <s v="50"/>
    <d v="2021-09-28T00:00:00"/>
    <s v=""/>
    <s v=""/>
    <m/>
    <m/>
    <m/>
    <s v="Jim Budgell"/>
    <s v="10"/>
    <s v="KABI LAKE FOREST PRODUCTS LTD7370KL-20210921-1L.O.A.0.8181818199.6364"/>
    <s v="KABI LAKE FOREST PRODUCTS LTD7370KL-20210921-1L.O.A.0.8181818199.6364OEWT-PA21-LEM"/>
    <s v=""/>
    <s v="WF10-All Season Maintenance"/>
    <x v="1"/>
  </r>
  <r>
    <x v="2"/>
    <n v="12"/>
    <n v="0"/>
    <n v="7361"/>
    <s v="KL-20210919-1"/>
    <n v="53511012"/>
    <s v="Access"/>
    <n v="0"/>
    <s v="L.O.A."/>
    <n v="244"/>
    <n v="0.90909090000000004"/>
    <s v="DAY"/>
    <m/>
    <s v="0"/>
    <s v=""/>
    <s v=""/>
    <n v="221.81819999999999"/>
    <n v="28.836365999999998"/>
    <n v="250.65456599999996"/>
    <d v="2021-09-19T00:00:00"/>
    <n v="0"/>
    <x v="16"/>
    <d v="2021-10-08T00:00:00"/>
    <n v="76"/>
    <n v="0"/>
    <n v="0"/>
    <s v="Nathan Kyme"/>
    <s v="All Season Access Maintenance"/>
    <m/>
    <s v="VC7556-2019-016"/>
    <s v="938 OF"/>
    <m/>
    <m/>
    <m/>
    <s v="Approved"/>
    <m/>
    <m/>
    <s v="Kabi Excavator working on road maintenance @ 18 to21 km and pulling pickups @ end of shift /Chapman rock truck hauling trees from F104 to Morin @ km 41 and 42."/>
    <n v="10"/>
    <s v="F033-F118"/>
    <s v="Paint Lake Road 2"/>
    <n v="0"/>
    <d v="2021-09-27T00:00:00"/>
    <m/>
    <s v="50"/>
    <d v="2021-09-27T00:00:00"/>
    <s v=""/>
    <s v=""/>
    <m/>
    <m/>
    <m/>
    <s v="Jim Budgell"/>
    <s v="10"/>
    <s v="KABI LAKE FOREST PRODUCTS LTD7361KL-20210919-1L.O.A.0.9090909221.8182"/>
    <s v="KABI LAKE FOREST PRODUCTS LTD7361KL-20210919-1L.O.A.0.9090909221.8182OEWT-PA21-LEM"/>
    <s v=""/>
    <s v="WF10-All Season Maintenance"/>
    <x v="1"/>
  </r>
  <r>
    <x v="2"/>
    <n v="12"/>
    <n v="0"/>
    <n v="7361"/>
    <s v="KL-20210919-1"/>
    <n v="53511012"/>
    <s v="Access"/>
    <n v="0"/>
    <s v="L.O.A."/>
    <n v="244"/>
    <n v="0.90909090000000004"/>
    <s v="DAY"/>
    <m/>
    <s v="0"/>
    <s v=""/>
    <s v=""/>
    <n v="221.81819999999999"/>
    <n v="28.836365999999998"/>
    <n v="250.65456599999996"/>
    <d v="2021-09-19T00:00:00"/>
    <n v="0"/>
    <x v="16"/>
    <d v="2021-10-08T00:00:00"/>
    <n v="76"/>
    <n v="0"/>
    <n v="0"/>
    <s v="Nathan Kyme"/>
    <s v="All Season Access Maintenance"/>
    <m/>
    <s v="VC7556-2019-016"/>
    <s v="938 OF"/>
    <m/>
    <m/>
    <m/>
    <s v="Approved"/>
    <m/>
    <m/>
    <s v="Kabi Excavator working on road maintenance @ 18 to21 km and pulling pickups @ end of shift /Chapman rock truck hauling trees from F104 to Morin @ km 41 and 42."/>
    <n v="10"/>
    <s v="F033-F118"/>
    <s v="Paint Lake Road 2"/>
    <n v="0"/>
    <d v="2021-09-27T00:00:00"/>
    <m/>
    <s v="50"/>
    <d v="2021-09-27T00:00:00"/>
    <s v=""/>
    <s v=""/>
    <m/>
    <m/>
    <m/>
    <s v="Jim Budgell"/>
    <s v="10"/>
    <s v="KABI LAKE FOREST PRODUCTS LTD7361KL-20210919-1L.O.A.0.9090909221.8182"/>
    <s v="KABI LAKE FOREST PRODUCTS LTD7361KL-20210919-1L.O.A.0.9090909221.8182OEWT-PA21-LEM"/>
    <s v=""/>
    <s v="WF10-All Season Maintenance"/>
    <x v="1"/>
  </r>
  <r>
    <x v="2"/>
    <n v="12"/>
    <n v="0"/>
    <n v="7355"/>
    <s v="KL-20210918-1-R1"/>
    <n v="53511012"/>
    <s v="Access"/>
    <n v="0"/>
    <s v="L.O.A."/>
    <n v="244"/>
    <n v="0.63636360000000003"/>
    <s v="DAY"/>
    <m/>
    <s v="0"/>
    <s v=""/>
    <s v=""/>
    <n v="155.27269999999999"/>
    <n v="20.185451"/>
    <n v="175.45815099999996"/>
    <d v="2021-09-18T00:00:00"/>
    <n v="0"/>
    <x v="16"/>
    <d v="2021-10-08T00:00:00"/>
    <n v="76"/>
    <n v="0"/>
    <n v="0"/>
    <s v="Nathan Kyme"/>
    <s v="All Season Access Maintenance"/>
    <m/>
    <s v="VC7556-2019-016"/>
    <s v="938 OF"/>
    <m/>
    <m/>
    <m/>
    <s v="Approved"/>
    <m/>
    <m/>
    <s v="Kabi Excavator working on road maintenance @ 18 to21 km /Chapman rock truck hauling access mats and hauling out broken mats for Morin @ Km 44 to 46"/>
    <n v="10"/>
    <s v="F033-F118"/>
    <s v="Paint Lake Road 2"/>
    <n v="0"/>
    <d v="2021-09-24T00:00:00"/>
    <m/>
    <s v="50"/>
    <d v="2021-09-27T00:00:00"/>
    <s v=""/>
    <s v=""/>
    <m/>
    <m/>
    <m/>
    <s v="Jim Budgell"/>
    <s v="10"/>
    <s v="KABI LAKE FOREST PRODUCTS LTD7355KL-20210918-1-R1L.O.A.0.6363636155.2727"/>
    <s v="KABI LAKE FOREST PRODUCTS LTD7355KL-20210918-1-R1L.O.A.0.6363636155.2727OEWT-PA21-LEM"/>
    <s v=""/>
    <s v="WF10-All Season Maintenance"/>
    <x v="1"/>
  </r>
  <r>
    <x v="2"/>
    <n v="12"/>
    <n v="0"/>
    <n v="7355"/>
    <s v="KL-20210918-1-R1"/>
    <n v="53511012"/>
    <s v="Access"/>
    <n v="0"/>
    <s v="L.O.A."/>
    <n v="244"/>
    <n v="0.81818179999999996"/>
    <s v="DAY"/>
    <m/>
    <s v="0"/>
    <s v=""/>
    <s v=""/>
    <n v="199.63640000000001"/>
    <n v="25.952732000000001"/>
    <n v="225.58913199999998"/>
    <d v="2021-09-18T00:00:00"/>
    <n v="0"/>
    <x v="16"/>
    <d v="2021-10-08T00:00:00"/>
    <n v="76"/>
    <n v="0"/>
    <n v="0"/>
    <s v="Nathan Kyme"/>
    <s v="All Season Access Maintenance"/>
    <m/>
    <s v="VC7556-2019-016"/>
    <s v="938 OF"/>
    <m/>
    <m/>
    <m/>
    <s v="Approved"/>
    <m/>
    <m/>
    <s v="Kabi Excavator working on road maintenance @ 18 to21 km /Chapman rock truck hauling access mats and hauling out broken mats for Morin @ Km 44 to 46"/>
    <n v="10"/>
    <s v="F033-F118"/>
    <s v="Paint Lake Road 2"/>
    <n v="0"/>
    <d v="2021-09-24T00:00:00"/>
    <m/>
    <s v="50"/>
    <d v="2021-09-27T00:00:00"/>
    <s v=""/>
    <s v=""/>
    <m/>
    <m/>
    <m/>
    <s v="Jim Budgell"/>
    <s v="10"/>
    <s v="KABI LAKE FOREST PRODUCTS LTD7355KL-20210918-1-R1L.O.A.0.8181818199.6364"/>
    <s v="KABI LAKE FOREST PRODUCTS LTD7355KL-20210918-1-R1L.O.A.0.8181818199.6364OEWT-PA21-LEM"/>
    <s v=""/>
    <s v="WF10-All Season Maintenance"/>
    <x v="1"/>
  </r>
  <r>
    <x v="2"/>
    <n v="12"/>
    <n v="0"/>
    <n v="7355"/>
    <s v="KL-20210918-1-R1"/>
    <n v="53511012"/>
    <s v="Access"/>
    <n v="0"/>
    <s v="L.O.A."/>
    <n v="244"/>
    <n v="0.81818179999999996"/>
    <s v="DAY"/>
    <m/>
    <s v="0"/>
    <s v=""/>
    <s v=""/>
    <n v="199.63640000000001"/>
    <n v="25.952732000000001"/>
    <n v="225.58913199999998"/>
    <d v="2021-09-18T00:00:00"/>
    <n v="0"/>
    <x v="16"/>
    <d v="2021-10-08T00:00:00"/>
    <n v="76"/>
    <n v="0"/>
    <n v="0"/>
    <s v="Nathan Kyme"/>
    <s v="All Season Access Maintenance"/>
    <m/>
    <s v="VC7556-2019-016"/>
    <s v="938 OF"/>
    <m/>
    <m/>
    <m/>
    <s v="Approved"/>
    <m/>
    <m/>
    <s v="Kabi Excavator working on road maintenance @ 18 to21 km /Chapman rock truck hauling access mats and hauling out broken mats for Morin @ Km 44 to 46"/>
    <n v="10"/>
    <s v="F033-F118"/>
    <s v="Paint Lake Road 2"/>
    <n v="0"/>
    <d v="2021-09-24T00:00:00"/>
    <m/>
    <s v="50"/>
    <d v="2021-09-27T00:00:00"/>
    <s v=""/>
    <s v=""/>
    <m/>
    <m/>
    <m/>
    <s v="Jim Budgell"/>
    <s v="10"/>
    <s v="KABI LAKE FOREST PRODUCTS LTD7355KL-20210918-1-R1L.O.A.0.8181818199.6364"/>
    <s v="KABI LAKE FOREST PRODUCTS LTD7355KL-20210918-1-R1L.O.A.0.8181818199.6364OEWT-PA21-LEM"/>
    <s v=""/>
    <s v="WF10-All Season Maintenance"/>
    <x v="1"/>
  </r>
  <r>
    <x v="2"/>
    <n v="12"/>
    <n v="0"/>
    <n v="7336"/>
    <s v="KL-20210914-2"/>
    <n v="53511012"/>
    <s v="Access"/>
    <n v="0"/>
    <s v="L.O.A."/>
    <n v="244"/>
    <n v="0.81818179999999996"/>
    <s v="DAY"/>
    <m/>
    <s v="0"/>
    <s v=""/>
    <s v=""/>
    <n v="199.63640000000001"/>
    <n v="25.952732000000001"/>
    <n v="225.58913199999998"/>
    <d v="2021-09-14T00:00:00"/>
    <n v="0"/>
    <x v="16"/>
    <d v="2021-10-08T00:00:00"/>
    <n v="76"/>
    <n v="0"/>
    <n v="0"/>
    <s v="Nathan Kyme"/>
    <s v="All Season Access Maintenance"/>
    <m/>
    <s v="VC7556-2019-016"/>
    <s v="938 OF"/>
    <m/>
    <s v="Mark McLeod Approved"/>
    <m/>
    <s v="Approved"/>
    <m/>
    <m/>
    <s v="Kabi loading and hauling from km 17 to km 18.5/Chapman rock truck and Kabi 30 ton rock truck hauling from km 38 to km 40.5 with Skagen and Morin"/>
    <n v="10"/>
    <s v="F033-F118"/>
    <s v="Paint lake Road 2"/>
    <n v="0"/>
    <d v="2021-09-21T00:00:00"/>
    <m/>
    <m/>
    <d v="2021-09-22T00:00:00"/>
    <s v=""/>
    <s v=""/>
    <m/>
    <m/>
    <m/>
    <s v=""/>
    <s v="10"/>
    <s v="KABI LAKE FOREST PRODUCTS LTD7336KL-20210914-2L.O.A.0.8181818199.6364"/>
    <s v="KABI LAKE FOREST PRODUCTS LTD7336KL-20210914-2L.O.A.0.8181818199.6364OEWT-PA21-LEM"/>
    <s v=""/>
    <s v="WF10-All Season Maintenance"/>
    <x v="1"/>
  </r>
  <r>
    <x v="2"/>
    <n v="12"/>
    <n v="0"/>
    <n v="7335"/>
    <s v="KL-20210913-2"/>
    <n v="53511012"/>
    <s v="Access"/>
    <n v="0"/>
    <s v="L.O.A."/>
    <n v="244"/>
    <n v="0.81818179999999996"/>
    <s v="DAY"/>
    <m/>
    <s v="0"/>
    <s v=""/>
    <s v=""/>
    <n v="199.63640000000001"/>
    <n v="25.952732000000001"/>
    <n v="225.58913199999998"/>
    <d v="2021-09-13T00:00:00"/>
    <n v="0"/>
    <x v="16"/>
    <d v="2021-10-08T00:00:00"/>
    <n v="76"/>
    <n v="0"/>
    <n v="0"/>
    <s v="Nathan Kyme"/>
    <s v="All Season Access Maintenance"/>
    <m/>
    <s v="VC7556-2019-016"/>
    <s v="938 OF"/>
    <m/>
    <s v="Mark McLeod Approved"/>
    <m/>
    <s v="Approved"/>
    <m/>
    <m/>
    <s v="Kabi loading and hauling from km 17 to km 18.5/Chapman rock truck and Kabi 30 ton rock truck hauling from km 38 to km 40.5 with Skagen and Morin"/>
    <n v="10"/>
    <s v="F033-F118"/>
    <s v="Paint Lake Road 2"/>
    <n v="0"/>
    <d v="2021-09-21T00:00:00"/>
    <m/>
    <m/>
    <d v="2021-09-22T00:00:00"/>
    <s v=""/>
    <s v=""/>
    <m/>
    <m/>
    <m/>
    <s v=""/>
    <s v="10"/>
    <s v="KABI LAKE FOREST PRODUCTS LTD7335KL-20210913-2L.O.A.0.8181818199.6364"/>
    <s v="KABI LAKE FOREST PRODUCTS LTD7335KL-20210913-2L.O.A.0.8181818199.6364OEWT-PA21-LEM"/>
    <s v=""/>
    <s v="WF10-All Season Maintenance"/>
    <x v="1"/>
  </r>
  <r>
    <x v="2"/>
    <n v="12"/>
    <n v="0"/>
    <n v="7334"/>
    <s v="KL-20210912-2"/>
    <n v="53511012"/>
    <s v="Access"/>
    <n v="0"/>
    <s v="L.O.A."/>
    <n v="244"/>
    <n v="0.81818179999999996"/>
    <s v="DAY"/>
    <m/>
    <s v="0"/>
    <s v=""/>
    <s v=""/>
    <n v="199.63640000000001"/>
    <n v="25.952732000000001"/>
    <n v="225.58913199999998"/>
    <d v="2021-09-12T00:00:00"/>
    <n v="0"/>
    <x v="16"/>
    <d v="2021-10-08T00:00:00"/>
    <n v="76"/>
    <n v="0"/>
    <n v="0"/>
    <s v="Nathan Kyme"/>
    <s v="All Season Access Maintenance"/>
    <m/>
    <s v="VC7556-2019-016"/>
    <s v="938 OF"/>
    <m/>
    <m/>
    <m/>
    <s v="Approved"/>
    <m/>
    <m/>
    <s v="Kabi loading and hauling from km 17 to km 19/Chapman rock truck and Kabi 30 ton rock truck hauling from km 38 to km 40 with Skagen and Morin"/>
    <n v="10"/>
    <s v="F033-F118"/>
    <s v="Paint Lake Road 2"/>
    <n v="0"/>
    <d v="2021-09-21T00:00:00"/>
    <m/>
    <s v="50"/>
    <d v="2021-09-23T00:00:00"/>
    <s v=""/>
    <s v=""/>
    <m/>
    <m/>
    <m/>
    <s v="Jim Budgell"/>
    <s v="10"/>
    <s v="KABI LAKE FOREST PRODUCTS LTD7334KL-20210912-2L.O.A.0.8181818199.6364"/>
    <s v="KABI LAKE FOREST PRODUCTS LTD7334KL-20210912-2L.O.A.0.8181818199.6364OEWT-PA21-LEM"/>
    <s v=""/>
    <s v="WF10-All Season Maintenance"/>
    <x v="1"/>
  </r>
  <r>
    <x v="2"/>
    <n v="12"/>
    <n v="0"/>
    <n v="7353"/>
    <s v="KL-20210917-1-R1"/>
    <n v="53511012"/>
    <s v="Access"/>
    <n v="0"/>
    <s v="L.O.A."/>
    <n v="244"/>
    <n v="0.81818179999999996"/>
    <s v="DAY"/>
    <m/>
    <s v="0"/>
    <s v=""/>
    <s v=""/>
    <n v="199.63640000000001"/>
    <n v="25.952732000000001"/>
    <n v="225.58913199999998"/>
    <d v="2021-09-17T00:00:00"/>
    <n v="0"/>
    <x v="16"/>
    <d v="2021-10-08T00:00:00"/>
    <n v="76"/>
    <n v="0"/>
    <n v="0"/>
    <s v="Nathan Kyme"/>
    <s v="All Season Access Maintenance"/>
    <m/>
    <s v="VC7556-2019-016"/>
    <s v="938 OF"/>
    <m/>
    <m/>
    <m/>
    <s v="Approved"/>
    <m/>
    <m/>
    <s v="Kabi Excavator working on road maintenance @ 18 to20 km /Chapman rock truck hauling access mats from .5 on hensen to km 43/ Kabi rock trucks driving out for float"/>
    <n v="10"/>
    <s v="F033-F118"/>
    <s v="Paint Lake Road 2"/>
    <n v="0"/>
    <d v="2021-09-24T00:00:00"/>
    <m/>
    <s v="50"/>
    <d v="2021-09-27T00:00:00"/>
    <s v=""/>
    <s v=""/>
    <m/>
    <m/>
    <m/>
    <s v="Jim Budgell"/>
    <s v="10"/>
    <s v="KABI LAKE FOREST PRODUCTS LTD7353KL-20210917-1-R1L.O.A.0.8181818199.6364"/>
    <s v="KABI LAKE FOREST PRODUCTS LTD7353KL-20210917-1-R1L.O.A.0.8181818199.6364OEWT-PA21-LEM"/>
    <s v=""/>
    <s v="WF10-All Season Maintenance"/>
    <x v="1"/>
  </r>
  <r>
    <x v="2"/>
    <n v="12"/>
    <n v="0"/>
    <n v="7353"/>
    <s v="KL-20210917-1-R1"/>
    <n v="53511012"/>
    <s v="Access"/>
    <n v="0"/>
    <s v="L.O.A."/>
    <n v="244"/>
    <n v="0.81818179999999996"/>
    <s v="DAY"/>
    <m/>
    <s v="0"/>
    <s v=""/>
    <s v=""/>
    <n v="199.63640000000001"/>
    <n v="25.952732000000001"/>
    <n v="225.58913199999998"/>
    <d v="2021-09-17T00:00:00"/>
    <n v="0"/>
    <x v="16"/>
    <d v="2021-10-08T00:00:00"/>
    <n v="76"/>
    <n v="0"/>
    <n v="0"/>
    <s v="Nathan Kyme"/>
    <s v="All Season Access Maintenance"/>
    <m/>
    <s v="VC7556-2019-016"/>
    <s v="938 OF"/>
    <m/>
    <m/>
    <m/>
    <s v="Approved"/>
    <m/>
    <m/>
    <s v="Kabi Excavator working on road maintenance @ 18 to20 km /Chapman rock truck hauling access mats from .5 on hensen to km 43/ Kabi rock trucks driving out for float"/>
    <n v="10"/>
    <s v="F033-F118"/>
    <s v="Paint Lake Road 2"/>
    <n v="0"/>
    <d v="2021-09-24T00:00:00"/>
    <m/>
    <s v="50"/>
    <d v="2021-09-27T00:00:00"/>
    <s v=""/>
    <s v=""/>
    <m/>
    <m/>
    <m/>
    <s v="Jim Budgell"/>
    <s v="10"/>
    <s v="KABI LAKE FOREST PRODUCTS LTD7353KL-20210917-1-R1L.O.A.0.8181818199.6364"/>
    <s v="KABI LAKE FOREST PRODUCTS LTD7353KL-20210917-1-R1L.O.A.0.8181818199.6364OEWT-PA21-LEM"/>
    <s v=""/>
    <s v="WF10-All Season Maintenance"/>
    <x v="1"/>
  </r>
  <r>
    <x v="2"/>
    <n v="12"/>
    <n v="0"/>
    <n v="7350"/>
    <s v="KL-20210916-1"/>
    <n v="53511012"/>
    <s v="Access"/>
    <n v="0"/>
    <s v="L.O.A."/>
    <n v="244"/>
    <n v="0.81818179999999996"/>
    <s v="DAY"/>
    <m/>
    <s v="0"/>
    <s v=""/>
    <s v=""/>
    <n v="199.63640000000001"/>
    <n v="25.952732000000001"/>
    <n v="225.58913199999998"/>
    <d v="2021-09-16T00:00:00"/>
    <n v="0"/>
    <x v="16"/>
    <d v="2021-10-08T00:00:00"/>
    <n v="76"/>
    <n v="0"/>
    <n v="0"/>
    <s v="Nathan Kyme"/>
    <s v="All Season Access Maintenance"/>
    <m/>
    <s v="VC7556-2019-016"/>
    <s v="938 OF"/>
    <m/>
    <s v="Approved by Mark McLeod"/>
    <m/>
    <s v="Approved"/>
    <m/>
    <m/>
    <s v="Excavator loading and hauling from 18 to19.5 km /Chapman rock truck and Kabi 30 ton rock truck hauling from 38 to 42/43 km with Skagen and Morin"/>
    <n v="10"/>
    <s v="F033-F118"/>
    <s v="Paint Lake Road 2"/>
    <n v="0"/>
    <d v="2021-09-24T00:00:00"/>
    <m/>
    <m/>
    <d v="2021-09-25T00:00:00"/>
    <s v=""/>
    <s v=""/>
    <m/>
    <m/>
    <m/>
    <s v=""/>
    <s v="10"/>
    <s v="KABI LAKE FOREST PRODUCTS LTD7350KL-20210916-1L.O.A.0.8181818199.6364"/>
    <s v="KABI LAKE FOREST PRODUCTS LTD7350KL-20210916-1L.O.A.0.8181818199.6364OEWT-PA21-LEM"/>
    <s v=""/>
    <s v="WF10-All Season Maintenance"/>
    <x v="1"/>
  </r>
  <r>
    <x v="2"/>
    <n v="12"/>
    <n v="0"/>
    <n v="7332"/>
    <s v="KL-20210911-2"/>
    <n v="53511012"/>
    <s v="Access"/>
    <n v="0"/>
    <s v="L.O.A."/>
    <n v="244"/>
    <n v="0.86363639999999997"/>
    <s v="DAY"/>
    <m/>
    <s v="0"/>
    <s v=""/>
    <s v=""/>
    <n v="210.72730000000001"/>
    <n v="27.394549000000001"/>
    <n v="238.121849"/>
    <d v="2021-09-11T00:00:00"/>
    <n v="0"/>
    <x v="16"/>
    <d v="2021-10-08T00:00:00"/>
    <n v="76"/>
    <n v="0"/>
    <n v="0"/>
    <s v="Nathan Kyme"/>
    <s v="All Season Access Maintenance"/>
    <m/>
    <s v="VC7556-2019-016"/>
    <s v="938 OF"/>
    <m/>
    <m/>
    <m/>
    <s v="Approved"/>
    <m/>
    <m/>
    <s v="Kabi loading and hauling from km 17 to km 18.5/Chapman rock truck hauling from km 38 to km 40 with Skagen and Morin/Kabi rock truck driving from km .5 on Hensen to km 38 for gravel haul"/>
    <n v="10"/>
    <s v="F033-F118"/>
    <s v="Paint Lake Road 2"/>
    <n v="0"/>
    <d v="2021-09-21T00:00:00"/>
    <m/>
    <s v="50"/>
    <d v="2021-09-23T00:00:00"/>
    <s v=""/>
    <s v=""/>
    <m/>
    <m/>
    <m/>
    <s v="Jim Budgell"/>
    <s v="10"/>
    <s v="KABI LAKE FOREST PRODUCTS LTD7332KL-20210911-2L.O.A.0.8636364210.7273"/>
    <s v="KABI LAKE FOREST PRODUCTS LTD7332KL-20210911-2L.O.A.0.8636364210.7273OEWT-PA21-LEM"/>
    <s v=""/>
    <s v="WF10-All Season Maintenance"/>
    <x v="1"/>
  </r>
  <r>
    <x v="2"/>
    <n v="12"/>
    <n v="0"/>
    <n v="7330"/>
    <s v="KL-20210910-2"/>
    <n v="53511012"/>
    <s v="Access"/>
    <n v="0"/>
    <s v="L.O.A."/>
    <n v="244"/>
    <n v="0.86363639999999997"/>
    <s v="DAY"/>
    <m/>
    <s v="0"/>
    <s v=""/>
    <s v=""/>
    <n v="210.72730000000001"/>
    <n v="27.394549000000001"/>
    <n v="238.121849"/>
    <d v="2021-09-10T00:00:00"/>
    <n v="0"/>
    <x v="16"/>
    <d v="2021-10-08T00:00:00"/>
    <n v="76"/>
    <n v="0"/>
    <n v="0"/>
    <s v="Nathan Kyme"/>
    <s v="All Season Access Maintenance"/>
    <m/>
    <s v="VC7556-2019-016"/>
    <s v="938 OF"/>
    <m/>
    <m/>
    <m/>
    <s v="Approved"/>
    <m/>
    <m/>
    <s v="Excavator leveling ruts and tracking from Km 12 and Km 5 to Km 19 / 1 rock truck hauling from 38 km to Morin Excavator @ 40/42 km/rock truck 2 driving from Hwy to Km 38 and haul gravel"/>
    <n v="10"/>
    <s v="F033-F118"/>
    <s v="Paint Lake Road 2"/>
    <n v="0"/>
    <d v="2021-09-15T00:00:00"/>
    <m/>
    <s v="50"/>
    <d v="2021-09-23T00:00:00"/>
    <s v=""/>
    <s v=""/>
    <m/>
    <m/>
    <m/>
    <s v="Jim Budgell"/>
    <s v="10"/>
    <s v="KABI LAKE FOREST PRODUCTS LTD7330KL-20210910-2L.O.A.0.8636364210.7273"/>
    <s v="KABI LAKE FOREST PRODUCTS LTD7330KL-20210910-2L.O.A.0.8636364210.7273OEWT-PA21-LEM"/>
    <s v=""/>
    <s v="WF10-All Season Maintenance"/>
    <x v="1"/>
  </r>
  <r>
    <x v="2"/>
    <n v="12"/>
    <n v="0"/>
    <n v="7327"/>
    <s v="KL-20210909-2"/>
    <n v="53511012"/>
    <s v="Access"/>
    <n v="0"/>
    <s v="L.O.A."/>
    <n v="244"/>
    <n v="1.5909091"/>
    <s v="DAY"/>
    <m/>
    <s v="0"/>
    <s v=""/>
    <s v=""/>
    <n v="388.18180000000001"/>
    <n v="50.463634000000006"/>
    <n v="438.64543399999997"/>
    <d v="2021-09-09T00:00:00"/>
    <n v="0"/>
    <x v="16"/>
    <d v="2021-10-08T00:00:00"/>
    <n v="76"/>
    <n v="0"/>
    <n v="0"/>
    <s v="Nathan Kyme"/>
    <s v="All Season Access Maintenance"/>
    <m/>
    <s v="VC7556-2019-016"/>
    <s v="938 OF"/>
    <m/>
    <m/>
    <m/>
    <s v="Approved"/>
    <m/>
    <m/>
    <s v="Excavator leveling ruts and tracking from Km 38 to Km 16 / rock truck hauling from 38 km to Morin Excavator @ 40/42 km"/>
    <n v="10"/>
    <s v="F033-F118"/>
    <s v="Paint Lake Road 2"/>
    <n v="0"/>
    <d v="2021-09-15T00:00:00"/>
    <m/>
    <s v="50"/>
    <d v="2021-09-23T00:00:00"/>
    <s v=""/>
    <s v=""/>
    <m/>
    <m/>
    <m/>
    <s v="Jim Budgell"/>
    <s v="10"/>
    <s v="KABI LAKE FOREST PRODUCTS LTD7327KL-20210909-2L.O.A.1.5909091388.1818"/>
    <s v="KABI LAKE FOREST PRODUCTS LTD7327KL-20210909-2L.O.A.1.5909091388.1818OEWT-PA21-LEM"/>
    <s v=""/>
    <s v="WF10-All Season Maintenance"/>
    <x v="1"/>
  </r>
  <r>
    <x v="2"/>
    <n v="12"/>
    <n v="0"/>
    <n v="7326"/>
    <s v="KL-20210908-2"/>
    <n v="53511012"/>
    <s v="Access"/>
    <n v="0"/>
    <s v="L.O.A."/>
    <n v="244"/>
    <n v="0.86363639999999997"/>
    <s v="DAY"/>
    <m/>
    <s v="0"/>
    <s v=""/>
    <s v=""/>
    <n v="210.72730000000001"/>
    <n v="27.394549000000001"/>
    <n v="238.121849"/>
    <d v="2021-09-08T00:00:00"/>
    <n v="0"/>
    <x v="16"/>
    <d v="2021-10-08T00:00:00"/>
    <n v="76"/>
    <n v="0"/>
    <n v="0"/>
    <s v="Nathan Kyme"/>
    <s v="All Season Access Maintenance"/>
    <m/>
    <s v="VC7556-2019-016"/>
    <s v="938 OF"/>
    <m/>
    <m/>
    <m/>
    <s v="Approved"/>
    <m/>
    <m/>
    <s v="Excavator continuing sloping and shaping excavation @ 49 km/ operator Called out to operate Valard rock breaker / Supervision of Morin Contracting and Skagen and Sons"/>
    <n v="10"/>
    <s v="F033-F118"/>
    <s v="Paint Lake Road 2"/>
    <n v="0"/>
    <d v="2021-09-15T00:00:00"/>
    <m/>
    <s v="50"/>
    <d v="2021-09-23T00:00:00"/>
    <s v=""/>
    <s v=""/>
    <m/>
    <m/>
    <m/>
    <s v="Jim Budgell"/>
    <s v="10"/>
    <s v="KABI LAKE FOREST PRODUCTS LTD7326KL-20210908-2L.O.A.0.8636364210.7273"/>
    <s v="KABI LAKE FOREST PRODUCTS LTD7326KL-20210908-2L.O.A.0.8636364210.7273OEWT-PA21-LEM"/>
    <s v=""/>
    <s v="WF10-All Season Maintenance"/>
    <x v="1"/>
  </r>
  <r>
    <x v="2"/>
    <n v="12"/>
    <n v="0"/>
    <n v="7325"/>
    <s v="KL-20210907-2"/>
    <n v="53511012"/>
    <s v="Access"/>
    <n v="0"/>
    <s v="L.O.A."/>
    <n v="244"/>
    <n v="0.86363639999999997"/>
    <s v="DAY"/>
    <m/>
    <s v="0"/>
    <s v=""/>
    <s v=""/>
    <n v="210.72730000000001"/>
    <n v="27.394549000000001"/>
    <n v="238.121849"/>
    <d v="2021-09-07T00:00:00"/>
    <n v="0"/>
    <x v="16"/>
    <d v="2021-10-08T00:00:00"/>
    <n v="76"/>
    <n v="0"/>
    <n v="0"/>
    <s v="Nathan Kyme"/>
    <s v="All Season Access Maintenance"/>
    <m/>
    <s v="VC7556-2019-016"/>
    <s v="938 OF"/>
    <m/>
    <m/>
    <m/>
    <s v="Approved"/>
    <m/>
    <m/>
    <s v="Excavator continuing sloping and shaping excavation @ 49 km/ Supervision of Morin Contracting and Skagen and Sons Shaping road and fixing access mats from 36 to 33 km and @_x000d__x000a_km 40.5 to 43.5 Km"/>
    <n v="10"/>
    <s v="F033-F118"/>
    <s v="Paint Lake Road 2"/>
    <n v="0"/>
    <d v="2021-09-15T00:00:00"/>
    <m/>
    <s v="50"/>
    <d v="2021-09-23T00:00:00"/>
    <s v=""/>
    <s v=""/>
    <m/>
    <m/>
    <m/>
    <s v="Jim Budgell"/>
    <s v="10"/>
    <s v="KABI LAKE FOREST PRODUCTS LTD7325KL-20210907-2L.O.A.0.8636364210.7273"/>
    <s v="KABI LAKE FOREST PRODUCTS LTD7325KL-20210907-2L.O.A.0.8636364210.7273OEWT-PA21-LEM"/>
    <s v=""/>
    <s v="WF10-All Season Maintenance"/>
    <x v="1"/>
  </r>
  <r>
    <x v="2"/>
    <n v="12"/>
    <n v="0"/>
    <n v="7288"/>
    <s v="KL-20210830-2"/>
    <n v="53511012"/>
    <s v="Access"/>
    <n v="0"/>
    <s v="L.O.A."/>
    <n v="244"/>
    <n v="0.81818179999999996"/>
    <s v="DAY"/>
    <m/>
    <s v="0"/>
    <s v=""/>
    <s v=""/>
    <n v="199.63640000000001"/>
    <n v="25.952732000000001"/>
    <n v="225.58913199999998"/>
    <d v="2021-08-30T00:00:00"/>
    <n v="0"/>
    <x v="16"/>
    <d v="2021-10-08T00:00:00"/>
    <n v="76"/>
    <n v="0"/>
    <n v="0"/>
    <s v="Nathan Kyme"/>
    <s v="All Season Access Maintenance"/>
    <m/>
    <s v="VC7556-2019-016"/>
    <s v="938 OF"/>
    <m/>
    <m/>
    <m/>
    <s v="Approved"/>
    <m/>
    <m/>
    <s v="Load and haul existing material for excavation clean up @ km49 - 1 Kabi , 1 Valard and 1 Cobiere rock trucks/ excavator 2 shaping and leveling slopes"/>
    <n v="10"/>
    <s v="F033-F118"/>
    <s v="Paint Lake Road 2"/>
    <n v="0"/>
    <d v="2021-08-31T00:00:00"/>
    <m/>
    <s v="37"/>
    <d v="2021-09-05T00:00:00"/>
    <s v=""/>
    <s v=""/>
    <m/>
    <m/>
    <m/>
    <s v="Harold Furlong"/>
    <s v="10"/>
    <s v="KABI LAKE FOREST PRODUCTS LTD7288KL-20210830-2L.O.A.0.8181818199.6364"/>
    <s v="KABI LAKE FOREST PRODUCTS LTD7288KL-20210830-2L.O.A.0.8181818199.6364OEWT-PA21-LEM"/>
    <s v=""/>
    <s v="WF10-All Season Maintenance"/>
    <x v="1"/>
  </r>
  <r>
    <x v="2"/>
    <n v="12"/>
    <n v="0"/>
    <n v="7287"/>
    <s v="KL-20210829-2"/>
    <n v="53511012"/>
    <s v="Access"/>
    <n v="0"/>
    <s v="L.O.A."/>
    <n v="244"/>
    <n v="0.81818179999999996"/>
    <s v="DAY"/>
    <m/>
    <s v="0"/>
    <s v=""/>
    <s v=""/>
    <n v="199.63640000000001"/>
    <n v="25.952732000000001"/>
    <n v="225.58913199999998"/>
    <d v="2021-08-29T00:00:00"/>
    <n v="0"/>
    <x v="16"/>
    <d v="2021-10-08T00:00:00"/>
    <n v="76"/>
    <n v="0"/>
    <n v="0"/>
    <s v="Nathan Kyme"/>
    <s v="All Season Access Maintenance"/>
    <m/>
    <s v="VC7556-2019-016"/>
    <s v="938 OF"/>
    <m/>
    <m/>
    <m/>
    <s v="Approved"/>
    <m/>
    <m/>
    <s v="Load and haul existing material for excavation clean up @ km49 - 1 Kabi , 1 Valard and 1 Cobiere rock trucks"/>
    <n v="10"/>
    <s v="F033-F118"/>
    <s v="600 Road"/>
    <n v="0"/>
    <d v="2021-08-31T00:00:00"/>
    <m/>
    <s v="37"/>
    <d v="2021-09-05T00:00:00"/>
    <s v=""/>
    <s v=""/>
    <m/>
    <m/>
    <m/>
    <s v="Harold Furlong"/>
    <s v="10"/>
    <s v="KABI LAKE FOREST PRODUCTS LTD7287KL-20210829-2L.O.A.0.8181818199.6364"/>
    <s v="KABI LAKE FOREST PRODUCTS LTD7287KL-20210829-2L.O.A.0.8181818199.6364OEWT-PA21-LEM"/>
    <s v=""/>
    <s v="WF10-All Season Maintenance"/>
    <x v="1"/>
  </r>
  <r>
    <x v="2"/>
    <n v="12"/>
    <n v="0"/>
    <n v="7287"/>
    <s v="KL-20210829-2"/>
    <n v="53511012"/>
    <s v="Access"/>
    <n v="0"/>
    <s v="L.O.A."/>
    <n v="244"/>
    <n v="0.81818179999999996"/>
    <s v="DAY"/>
    <m/>
    <s v="0"/>
    <s v=""/>
    <s v=""/>
    <n v="199.63640000000001"/>
    <n v="25.952732000000001"/>
    <n v="225.58913199999998"/>
    <d v="2021-08-29T00:00:00"/>
    <n v="0"/>
    <x v="16"/>
    <d v="2021-10-08T00:00:00"/>
    <n v="76"/>
    <n v="0"/>
    <n v="0"/>
    <s v="Nathan Kyme"/>
    <s v="All Season Access Maintenance"/>
    <m/>
    <s v="VC7556-2019-016"/>
    <s v="938 OF"/>
    <m/>
    <m/>
    <m/>
    <s v="Approved"/>
    <m/>
    <m/>
    <s v="Load and haul existing material for excavation clean up @ km49 - 1 Kabi , 1 Valard and 1 Cobiere rock trucks"/>
    <n v="10"/>
    <s v="F033-F118"/>
    <s v="600 Road"/>
    <n v="0"/>
    <d v="2021-08-31T00:00:00"/>
    <m/>
    <s v="37"/>
    <d v="2021-09-05T00:00:00"/>
    <s v=""/>
    <s v=""/>
    <m/>
    <m/>
    <m/>
    <s v="Harold Furlong"/>
    <s v="10"/>
    <s v="KABI LAKE FOREST PRODUCTS LTD7287KL-20210829-2L.O.A.0.8181818199.6364"/>
    <s v="KABI LAKE FOREST PRODUCTS LTD7287KL-20210829-2L.O.A.0.8181818199.6364OEWT-PA21-LEM"/>
    <s v=""/>
    <s v="WF10-All Season Maintenance"/>
    <x v="1"/>
  </r>
  <r>
    <x v="2"/>
    <n v="12"/>
    <n v="0"/>
    <n v="7287"/>
    <s v="KL-20210829-2"/>
    <n v="53511012"/>
    <s v="Access"/>
    <n v="0"/>
    <s v="L.O.A."/>
    <n v="244"/>
    <n v="0.81818179999999996"/>
    <s v="DAY"/>
    <m/>
    <s v="0"/>
    <s v=""/>
    <s v=""/>
    <n v="199.63640000000001"/>
    <n v="25.952732000000001"/>
    <n v="225.58913199999998"/>
    <d v="2021-08-29T00:00:00"/>
    <n v="0"/>
    <x v="16"/>
    <d v="2021-10-08T00:00:00"/>
    <n v="76"/>
    <n v="0"/>
    <n v="0"/>
    <s v="Nathan Kyme"/>
    <s v="All Season Access Maintenance"/>
    <m/>
    <s v="VC7556-2019-016"/>
    <s v="938 OF"/>
    <m/>
    <m/>
    <m/>
    <s v="Approved"/>
    <m/>
    <m/>
    <s v="Load and haul existing material for excavation clean up @ km49 - 1 Kabi , 1 Valard and 1 Cobiere rock trucks"/>
    <n v="10"/>
    <s v="F033-F118"/>
    <s v="600 Road"/>
    <n v="0"/>
    <d v="2021-08-31T00:00:00"/>
    <m/>
    <s v="37"/>
    <d v="2021-09-05T00:00:00"/>
    <s v=""/>
    <s v=""/>
    <m/>
    <m/>
    <m/>
    <s v="Harold Furlong"/>
    <s v="10"/>
    <s v="KABI LAKE FOREST PRODUCTS LTD7287KL-20210829-2L.O.A.0.8181818199.6364"/>
    <s v="KABI LAKE FOREST PRODUCTS LTD7287KL-20210829-2L.O.A.0.8181818199.6364OEWT-PA21-LEM"/>
    <s v=""/>
    <s v="WF10-All Season Maintenance"/>
    <x v="1"/>
  </r>
  <r>
    <x v="2"/>
    <n v="12"/>
    <n v="0"/>
    <n v="7283"/>
    <s v="KL-20210827-3"/>
    <n v="53511012"/>
    <s v="Access"/>
    <n v="0"/>
    <s v="L.O.A."/>
    <n v="244"/>
    <n v="0.81818179999999996"/>
    <s v="DAY"/>
    <m/>
    <s v="0"/>
    <s v=""/>
    <s v=""/>
    <n v="199.63640000000001"/>
    <n v="25.952732000000001"/>
    <n v="225.58913199999998"/>
    <d v="2021-08-27T00:00:00"/>
    <n v="0"/>
    <x v="16"/>
    <d v="2021-10-08T00:00:00"/>
    <n v="76"/>
    <n v="0"/>
    <n v="0"/>
    <s v="Nathan Kyme"/>
    <s v="All Season Access Maintenance"/>
    <m/>
    <s v="VC7556-2019-016"/>
    <s v="938 OF"/>
    <m/>
    <m/>
    <m/>
    <s v="Approved"/>
    <m/>
    <m/>
    <s v="Excavator starting sloping and cleaning up excavation @ km 49/rock truck hauling existing material from Km 39 to Morin Excavator/ Excavator 2 start sloping Km 49"/>
    <n v="10"/>
    <s v="F033-F118"/>
    <s v="Paint Lake Road 2"/>
    <n v="0"/>
    <d v="2021-08-30T00:00:00"/>
    <m/>
    <s v="37"/>
    <d v="2021-09-05T00:00:00"/>
    <s v=""/>
    <s v=""/>
    <m/>
    <m/>
    <m/>
    <s v="Harold Furlong"/>
    <s v="10"/>
    <s v="KABI LAKE FOREST PRODUCTS LTD7283KL-20210827-3L.O.A.0.8181818199.6364"/>
    <s v="KABI LAKE FOREST PRODUCTS LTD7283KL-20210827-3L.O.A.0.8181818199.6364OEWT-PA21-LEM"/>
    <s v=""/>
    <s v="WF10-All Season Maintenance"/>
    <x v="1"/>
  </r>
  <r>
    <x v="2"/>
    <n v="12"/>
    <n v="0"/>
    <n v="7283"/>
    <s v="KL-20210827-3"/>
    <n v="53511012"/>
    <s v="Access"/>
    <n v="0"/>
    <s v="L.O.A."/>
    <n v="244"/>
    <n v="0.54545449999999995"/>
    <s v="DAY"/>
    <m/>
    <s v="0"/>
    <s v=""/>
    <s v=""/>
    <n v="133.0909"/>
    <n v="17.301817"/>
    <n v="150.392717"/>
    <d v="2021-08-27T00:00:00"/>
    <n v="0"/>
    <x v="16"/>
    <d v="2021-10-08T00:00:00"/>
    <n v="76"/>
    <n v="0"/>
    <n v="0"/>
    <s v="Nathan Kyme"/>
    <s v="All Season Access Maintenance"/>
    <m/>
    <s v="VC7556-2019-016"/>
    <s v="938 OF"/>
    <m/>
    <m/>
    <m/>
    <s v="Approved"/>
    <m/>
    <m/>
    <s v="Excavator starting sloping and cleaning up excavation @ km 49/rock truck hauling existing material from Km 39 to Morin Excavator/ Excavator 2 start sloping Km 49"/>
    <n v="10"/>
    <s v="F033-F118"/>
    <s v="Paint Lake Road 2"/>
    <n v="0"/>
    <d v="2021-08-30T00:00:00"/>
    <m/>
    <s v="37"/>
    <d v="2021-09-05T00:00:00"/>
    <s v=""/>
    <s v=""/>
    <m/>
    <m/>
    <m/>
    <s v="Harold Furlong"/>
    <s v="10"/>
    <s v="KABI LAKE FOREST PRODUCTS LTD7283KL-20210827-3L.O.A.0.5454545133.0909"/>
    <s v="KABI LAKE FOREST PRODUCTS LTD7283KL-20210827-3L.O.A.0.5454545133.0909OEWT-PA21-LEM"/>
    <s v=""/>
    <s v="WF10-All Season Maintenance"/>
    <x v="1"/>
  </r>
  <r>
    <x v="2"/>
    <n v="12"/>
    <n v="0"/>
    <n v="7283"/>
    <s v="KL-20210827-3"/>
    <n v="53511012"/>
    <s v="Access"/>
    <n v="0"/>
    <s v="L.O.A."/>
    <n v="244"/>
    <n v="0.81818179999999996"/>
    <s v="DAY"/>
    <m/>
    <s v="0"/>
    <s v=""/>
    <s v=""/>
    <n v="199.63640000000001"/>
    <n v="25.952732000000001"/>
    <n v="225.58913199999998"/>
    <d v="2021-08-27T00:00:00"/>
    <n v="0"/>
    <x v="16"/>
    <d v="2021-10-08T00:00:00"/>
    <n v="76"/>
    <n v="0"/>
    <n v="0"/>
    <s v="Nathan Kyme"/>
    <s v="All Season Access Maintenance"/>
    <m/>
    <s v="VC7556-2019-016"/>
    <s v="938 OF"/>
    <m/>
    <m/>
    <m/>
    <s v="Approved"/>
    <m/>
    <m/>
    <s v="Excavator starting sloping and cleaning up excavation @ km 49/rock truck hauling existing material from Km 39 to Morin Excavator/ Excavator 2 start sloping Km 49"/>
    <n v="10"/>
    <s v="F033-F118"/>
    <s v="Paint Lake Road 2"/>
    <n v="0"/>
    <d v="2021-08-30T00:00:00"/>
    <m/>
    <s v="37"/>
    <d v="2021-09-05T00:00:00"/>
    <s v=""/>
    <s v=""/>
    <m/>
    <m/>
    <m/>
    <s v="Harold Furlong"/>
    <s v="10"/>
    <s v="KABI LAKE FOREST PRODUCTS LTD7283KL-20210827-3L.O.A.0.8181818199.6364"/>
    <s v="KABI LAKE FOREST PRODUCTS LTD7283KL-20210827-3L.O.A.0.8181818199.6364OEWT-PA21-LEM"/>
    <s v=""/>
    <s v="WF10-All Season Maintenance"/>
    <x v="1"/>
  </r>
  <r>
    <x v="2"/>
    <n v="12"/>
    <n v="0"/>
    <n v="7281"/>
    <s v="KL-20210826-3"/>
    <n v="53511012"/>
    <s v="Access"/>
    <n v="0"/>
    <s v="L.O.A."/>
    <n v="244"/>
    <n v="0.77272730000000001"/>
    <s v="DAY"/>
    <m/>
    <s v="0"/>
    <s v=""/>
    <s v=""/>
    <n v="188.5455"/>
    <n v="24.510915000000001"/>
    <n v="213.05641499999999"/>
    <d v="2021-08-26T00:00:00"/>
    <n v="0"/>
    <x v="16"/>
    <d v="2021-10-08T00:00:00"/>
    <n v="76"/>
    <n v="0"/>
    <n v="0"/>
    <s v="Nathan Kyme"/>
    <s v="All Season Access Maintenance"/>
    <m/>
    <s v="VC7556-2019-016"/>
    <s v="938 OF"/>
    <m/>
    <m/>
    <m/>
    <s v="Approved"/>
    <m/>
    <m/>
    <s v="Excavator 1 Continuing sloping &amp; cleaning up Excavation @ 49Km. Rock Truck hauling existing material from 39Km to Morin Excavator. Excavator 2 fixing access from 44Km to 47Km."/>
    <n v="10"/>
    <s v="F033-F118"/>
    <s v="Paint lake Road 2"/>
    <n v="0"/>
    <d v="2021-08-30T00:00:00"/>
    <m/>
    <s v="37"/>
    <d v="2021-09-05T00:00:00"/>
    <s v=""/>
    <s v=""/>
    <m/>
    <m/>
    <m/>
    <s v="Harold Furlong"/>
    <s v="10"/>
    <s v="KABI LAKE FOREST PRODUCTS LTD7281KL-20210826-3L.O.A.0.7727273188.5455"/>
    <s v="KABI LAKE FOREST PRODUCTS LTD7281KL-20210826-3L.O.A.0.7727273188.5455OEWT-PA21-LEM"/>
    <s v=""/>
    <s v="WF10-All Season Maintenance"/>
    <x v="1"/>
  </r>
  <r>
    <x v="2"/>
    <n v="12"/>
    <n v="0"/>
    <n v="7281"/>
    <s v="KL-20210826-3"/>
    <n v="53511012"/>
    <s v="Access"/>
    <n v="0"/>
    <s v="L.O.A."/>
    <n v="244"/>
    <n v="0.81818179999999996"/>
    <s v="DAY"/>
    <m/>
    <s v="0"/>
    <s v=""/>
    <s v=""/>
    <n v="199.63640000000001"/>
    <n v="25.952732000000001"/>
    <n v="225.58913199999998"/>
    <d v="2021-08-26T00:00:00"/>
    <n v="0"/>
    <x v="16"/>
    <d v="2021-10-08T00:00:00"/>
    <n v="76"/>
    <n v="0"/>
    <n v="0"/>
    <s v="Nathan Kyme"/>
    <s v="All Season Access Maintenance"/>
    <m/>
    <s v="VC7556-2019-016"/>
    <s v="938 OF"/>
    <m/>
    <m/>
    <m/>
    <s v="Approved"/>
    <m/>
    <m/>
    <s v="Excavator 1 Continuing sloping &amp; cleaning up Excavation @ 49Km. Rock Truck hauling existing material from 39Km to Morin Excavator. Excavator 2 fixing access from 44Km to 47Km."/>
    <n v="10"/>
    <s v="F033-F118"/>
    <s v="Paint lake Road 2"/>
    <n v="0"/>
    <d v="2021-08-30T00:00:00"/>
    <m/>
    <s v="37"/>
    <d v="2021-09-05T00:00:00"/>
    <s v=""/>
    <s v=""/>
    <m/>
    <m/>
    <m/>
    <s v="Harold Furlong"/>
    <s v="10"/>
    <s v="KABI LAKE FOREST PRODUCTS LTD7281KL-20210826-3L.O.A.0.8181818199.6364"/>
    <s v="KABI LAKE FOREST PRODUCTS LTD7281KL-20210826-3L.O.A.0.8181818199.6364OEWT-PA21-LEM"/>
    <s v=""/>
    <s v="WF10-All Season Maintenance"/>
    <x v="1"/>
  </r>
  <r>
    <x v="2"/>
    <n v="12"/>
    <n v="0"/>
    <n v="7281"/>
    <s v="KL-20210826-3"/>
    <n v="53511012"/>
    <s v="Access"/>
    <n v="0"/>
    <s v="L.O.A."/>
    <n v="244"/>
    <n v="0.81818179999999996"/>
    <s v="DAY"/>
    <m/>
    <s v="0"/>
    <s v=""/>
    <s v=""/>
    <n v="199.63640000000001"/>
    <n v="25.952732000000001"/>
    <n v="225.58913199999998"/>
    <d v="2021-08-26T00:00:00"/>
    <n v="0"/>
    <x v="16"/>
    <d v="2021-10-08T00:00:00"/>
    <n v="76"/>
    <n v="0"/>
    <n v="0"/>
    <s v="Nathan Kyme"/>
    <s v="All Season Access Maintenance"/>
    <m/>
    <s v="VC7556-2019-016"/>
    <s v="938 OF"/>
    <m/>
    <m/>
    <m/>
    <s v="Approved"/>
    <m/>
    <m/>
    <s v="Excavator 1 Continuing sloping &amp; cleaning up Excavation @ 49Km. Rock Truck hauling existing material from 39Km to Morin Excavator. Excavator 2 fixing access from 44Km to 47Km."/>
    <n v="10"/>
    <s v="F033-F118"/>
    <s v="Paint lake Road 2"/>
    <n v="0"/>
    <d v="2021-08-30T00:00:00"/>
    <m/>
    <s v="37"/>
    <d v="2021-09-05T00:00:00"/>
    <s v=""/>
    <s v=""/>
    <m/>
    <m/>
    <m/>
    <s v="Harold Furlong"/>
    <s v="10"/>
    <s v="KABI LAKE FOREST PRODUCTS LTD7281KL-20210826-3L.O.A.0.8181818199.6364"/>
    <s v="KABI LAKE FOREST PRODUCTS LTD7281KL-20210826-3L.O.A.0.8181818199.6364OEWT-PA21-LEM"/>
    <s v=""/>
    <s v="WF10-All Season Maintenance"/>
    <x v="1"/>
  </r>
  <r>
    <x v="2"/>
    <n v="12"/>
    <n v="0"/>
    <n v="7365"/>
    <s v="KL-20210920-1"/>
    <n v="53511012"/>
    <s v="Access"/>
    <n v="0"/>
    <s v="L.O.A."/>
    <n v="244"/>
    <n v="0.81818179999999996"/>
    <s v="DAY"/>
    <m/>
    <s v="0"/>
    <s v=""/>
    <s v=""/>
    <n v="199.63640000000001"/>
    <n v="25.952732000000001"/>
    <n v="225.58913199999998"/>
    <d v="2021-09-20T00:00:00"/>
    <n v="0"/>
    <x v="16"/>
    <d v="2021-10-08T00:00:00"/>
    <n v="76"/>
    <n v="0"/>
    <n v="0"/>
    <s v="Nathan Kyme"/>
    <s v="All Season Access Maintenance"/>
    <m/>
    <s v="VC7556-2019-016"/>
    <s v="938 OF"/>
    <m/>
    <m/>
    <m/>
    <s v="Approved"/>
    <m/>
    <m/>
    <s v="Kabi Excavator working on road maintenance @ 18 to21.5 km and Carrying trees for moving road@ 19.5km/Chapman rock truck hauling trees from F104 to Morin @ km 43"/>
    <n v="10"/>
    <s v="F033-F118"/>
    <s v="Paint Lake Road 2"/>
    <n v="0"/>
    <d v="2021-09-27T00:00:00"/>
    <m/>
    <s v="50"/>
    <d v="2021-09-27T00:00:00"/>
    <s v=""/>
    <s v=""/>
    <m/>
    <m/>
    <m/>
    <s v="Jim Budgell"/>
    <s v="10"/>
    <s v="KABI LAKE FOREST PRODUCTS LTD7365KL-20210920-1L.O.A.0.8181818199.6364"/>
    <s v="KABI LAKE FOREST PRODUCTS LTD7365KL-20210920-1L.O.A.0.8181818199.6364OEWT-PA21-LEM"/>
    <s v=""/>
    <s v="WF10-All Season Maintenance"/>
    <x v="1"/>
  </r>
  <r>
    <x v="2"/>
    <n v="12"/>
    <n v="0"/>
    <n v="7370"/>
    <s v="KL-20210921-1"/>
    <n v="53511003"/>
    <s v="Access"/>
    <n v="0"/>
    <s v="L.O.A."/>
    <n v="244"/>
    <n v="0.81818179999999996"/>
    <s v="DAY"/>
    <m/>
    <s v="0"/>
    <s v=""/>
    <s v=""/>
    <n v="199.63640000000001"/>
    <n v="25.952732000000001"/>
    <n v="225.58913199999998"/>
    <d v="2021-09-21T00:00:00"/>
    <n v="0"/>
    <x v="16"/>
    <d v="2021-10-08T00:00:00"/>
    <n v="76"/>
    <n v="0"/>
    <n v="0"/>
    <s v="Nathan Kyme"/>
    <s v="Wetland Access Development"/>
    <m/>
    <s v="VC7556-2019-016"/>
    <s v="938 OF"/>
    <m/>
    <m/>
    <m/>
    <s v="Approved"/>
    <m/>
    <m/>
    <s v="Kabi Excavator working on road maintenance @ 17 to 20 km/Chapman rock truck hauling trees from F104 to Morin @ km 43/Supervision of Morin and Skagen"/>
    <n v="10"/>
    <s v="F033-F118"/>
    <s v="Paint Lake Road 2"/>
    <n v="0"/>
    <d v="2021-09-28T00:00:00"/>
    <m/>
    <s v="50"/>
    <d v="2021-09-28T00:00:00"/>
    <s v=""/>
    <s v=""/>
    <m/>
    <m/>
    <m/>
    <s v="Jim Budgell"/>
    <s v="10"/>
    <s v="KABI LAKE FOREST PRODUCTS LTD7370KL-20210921-1L.O.A.0.8181818199.6364"/>
    <s v="KABI LAKE FOREST PRODUCTS LTD7370KL-20210921-1L.O.A.0.8181818199.6364OEWT-PA21-LEM"/>
    <s v=""/>
    <s v="WF10-All Season Maintenance"/>
    <x v="1"/>
  </r>
  <r>
    <x v="2"/>
    <n v="12"/>
    <n v="0"/>
    <n v="7365"/>
    <s v="KL-20210920-1"/>
    <n v="53511003"/>
    <s v="Access"/>
    <n v="0"/>
    <s v="L.O.A."/>
    <n v="244"/>
    <n v="0.81818179999999996"/>
    <s v="DAY"/>
    <m/>
    <s v="0"/>
    <s v=""/>
    <s v=""/>
    <n v="199.63640000000001"/>
    <n v="25.952732000000001"/>
    <n v="225.58913199999998"/>
    <d v="2021-09-20T00:00:00"/>
    <n v="0"/>
    <x v="16"/>
    <d v="2021-10-08T00:00:00"/>
    <n v="76"/>
    <n v="0"/>
    <n v="0"/>
    <s v="Nathan Kyme"/>
    <s v="Wetland Access Development"/>
    <m/>
    <s v="VC7556-2019-016"/>
    <s v="938 OF"/>
    <m/>
    <m/>
    <m/>
    <s v="Approved"/>
    <m/>
    <m/>
    <s v="Kabi Excavator working on road maintenance @ 18 to21.5 km and Carrying trees for moving road@ 19.5km/Chapman rock truck hauling trees from F104 to Morin @ km 43"/>
    <n v="10"/>
    <s v="F033-F118"/>
    <s v="Paint Lake Road 2"/>
    <n v="0"/>
    <d v="2021-09-27T00:00:00"/>
    <m/>
    <s v="50"/>
    <d v="2021-09-27T00:00:00"/>
    <s v=""/>
    <s v=""/>
    <m/>
    <m/>
    <m/>
    <s v="Jim Budgell"/>
    <s v="10"/>
    <s v="KABI LAKE FOREST PRODUCTS LTD7365KL-20210920-1L.O.A.0.8181818199.6364"/>
    <s v="KABI LAKE FOREST PRODUCTS LTD7365KL-20210920-1L.O.A.0.8181818199.6364OEWT-PA21-LEM"/>
    <s v=""/>
    <s v="WF10-All Season Maintenance"/>
    <x v="1"/>
  </r>
  <r>
    <x v="2"/>
    <n v="12"/>
    <n v="0"/>
    <n v="7374"/>
    <s v="KL-20210922-1"/>
    <n v="53511012"/>
    <s v="Access"/>
    <n v="0"/>
    <s v="Pickup 1/2 Ton"/>
    <n v="25"/>
    <n v="38"/>
    <s v="HR"/>
    <s v="19"/>
    <s v="0"/>
    <s v=""/>
    <s v=""/>
    <n v="950"/>
    <n v="123.5"/>
    <n v="1073.5"/>
    <d v="2021-09-22T00:00:00"/>
    <n v="0"/>
    <x v="16"/>
    <d v="2021-10-08T00:00:00"/>
    <n v="76"/>
    <n v="0"/>
    <n v="0"/>
    <s v="Nathan Kyme"/>
    <s v="All Season Access Maintenance"/>
    <m/>
    <s v="VC7556-2019-016"/>
    <s v="938 OF"/>
    <m/>
    <m/>
    <m/>
    <s v="Approved"/>
    <m/>
    <m/>
    <s v="Kabi Excavator working on road maintenance @ 21 km hill/Chapman rock truck hauling trees from F104 to Morin @ km 43/Supervision of Morin and Skagen"/>
    <n v="10"/>
    <s v="F033-F118"/>
    <s v="Paint Lake Road 2"/>
    <n v="0"/>
    <d v="2021-09-28T00:00:00"/>
    <m/>
    <s v="61"/>
    <d v="2021-09-28T00:00:00"/>
    <s v=""/>
    <s v=""/>
    <m/>
    <m/>
    <m/>
    <s v=""/>
    <s v="10"/>
    <s v="KABI LAKE FOREST PRODUCTS LTD7374KL-20210922-1Pickup 1/2 Ton38950"/>
    <s v="KABI LAKE FOREST PRODUCTS LTD7374KL-20210922-1Pickup 1/2 Ton38950OEWT-PA21-LEM"/>
    <s v=""/>
    <s v="WF10-All Season Maintenance"/>
    <x v="1"/>
  </r>
  <r>
    <x v="2"/>
    <n v="12"/>
    <n v="0"/>
    <n v="7370"/>
    <s v="KL-20210921-1"/>
    <n v="53511012"/>
    <s v="Access"/>
    <n v="0"/>
    <s v="Pickup 1/2 Ton"/>
    <n v="25"/>
    <n v="26"/>
    <s v="HR"/>
    <s v="19"/>
    <s v="0"/>
    <s v=""/>
    <s v=""/>
    <n v="650"/>
    <n v="84.5"/>
    <n v="734.49999999999989"/>
    <d v="2021-09-21T00:00:00"/>
    <n v="0"/>
    <x v="16"/>
    <d v="2021-10-08T00:00:00"/>
    <n v="76"/>
    <n v="0"/>
    <n v="0"/>
    <s v="Nathan Kyme"/>
    <s v="All Season Access Maintenance"/>
    <m/>
    <s v="VC7556-2019-016"/>
    <s v="938 OF"/>
    <m/>
    <m/>
    <m/>
    <s v="Approved"/>
    <m/>
    <m/>
    <s v="Kabi Excavator working on road maintenance @ 17 to 20 km/Chapman rock truck hauling trees from F104 to Morin @ km 43/Supervision of Morin and Skagen"/>
    <n v="10"/>
    <s v="F033-F118"/>
    <s v="Paint Lake Road 2"/>
    <n v="0"/>
    <d v="2021-09-28T00:00:00"/>
    <m/>
    <s v="50"/>
    <d v="2021-09-28T00:00:00"/>
    <s v=""/>
    <s v=""/>
    <m/>
    <m/>
    <m/>
    <s v="Jim Budgell"/>
    <s v="10"/>
    <s v="KABI LAKE FOREST PRODUCTS LTD7370KL-20210921-1Pickup 1/2 Ton26650"/>
    <s v="KABI LAKE FOREST PRODUCTS LTD7370KL-20210921-1Pickup 1/2 Ton26650OEWT-PA21-LEM"/>
    <s v=""/>
    <s v="WF10-All Season Maintenance"/>
    <x v="1"/>
  </r>
  <r>
    <x v="2"/>
    <n v="12"/>
    <n v="0"/>
    <n v="7355"/>
    <s v="KL-20210918-1-R1"/>
    <n v="53511012"/>
    <s v="Access"/>
    <n v="0"/>
    <s v="Pickup 1/2 Ton"/>
    <n v="25"/>
    <n v="32"/>
    <s v="HR"/>
    <s v="19"/>
    <s v="0"/>
    <s v=""/>
    <s v=""/>
    <n v="800"/>
    <n v="104"/>
    <n v="903.99999999999989"/>
    <d v="2021-09-18T00:00:00"/>
    <n v="0"/>
    <x v="16"/>
    <d v="2021-10-08T00:00:00"/>
    <n v="76"/>
    <n v="0"/>
    <n v="0"/>
    <s v="Nathan Kyme"/>
    <s v="All Season Access Maintenance"/>
    <m/>
    <s v="VC7556-2019-016"/>
    <s v="938 OF"/>
    <m/>
    <m/>
    <m/>
    <s v="Approved"/>
    <m/>
    <m/>
    <s v="Kabi Excavator working on road maintenance @ 18 to21 km /Chapman rock truck hauling access mats and hauling out broken mats for Morin @ Km 44 to 46"/>
    <n v="10"/>
    <s v="F033-F118"/>
    <s v="Paint Lake Road 2"/>
    <n v="0"/>
    <d v="2021-09-24T00:00:00"/>
    <m/>
    <s v="50"/>
    <d v="2021-09-27T00:00:00"/>
    <s v=""/>
    <s v=""/>
    <m/>
    <m/>
    <m/>
    <s v="Jim Budgell"/>
    <s v="10"/>
    <s v="KABI LAKE FOREST PRODUCTS LTD7355KL-20210918-1-R1Pickup 1/2 Ton32800"/>
    <s v="KABI LAKE FOREST PRODUCTS LTD7355KL-20210918-1-R1Pickup 1/2 Ton32800OEWT-PA21-LEM"/>
    <s v=""/>
    <s v="WF10-All Season Maintenance"/>
    <x v="1"/>
  </r>
  <r>
    <x v="2"/>
    <n v="12"/>
    <n v="0"/>
    <n v="7336"/>
    <s v="KL-20210914-2"/>
    <n v="53511012"/>
    <s v="Access"/>
    <n v="0"/>
    <s v="Pickup 1/2 Ton"/>
    <n v="25"/>
    <n v="17"/>
    <s v="HR"/>
    <s v="19"/>
    <s v="0"/>
    <s v=""/>
    <s v=""/>
    <n v="425"/>
    <n v="55.25"/>
    <n v="480.24999999999994"/>
    <d v="2021-09-14T00:00:00"/>
    <n v="0"/>
    <x v="16"/>
    <d v="2021-10-08T00:00:00"/>
    <n v="76"/>
    <n v="0"/>
    <n v="0"/>
    <s v="Nathan Kyme"/>
    <s v="All Season Access Maintenance"/>
    <m/>
    <s v="VC7556-2019-016"/>
    <s v="938 OF"/>
    <m/>
    <s v="Mark McLeod Approved"/>
    <m/>
    <s v="Approved"/>
    <m/>
    <m/>
    <s v="Kabi loading and hauling from km 17 to km 18.5/Chapman rock truck and Kabi 30 ton rock truck hauling from km 38 to km 40.5 with Skagen and Morin"/>
    <n v="10"/>
    <s v="F033-F118"/>
    <s v="Paint lake Road 2"/>
    <n v="0"/>
    <d v="2021-09-21T00:00:00"/>
    <m/>
    <m/>
    <d v="2021-09-22T00:00:00"/>
    <s v=""/>
    <s v=""/>
    <m/>
    <m/>
    <m/>
    <s v=""/>
    <s v="10"/>
    <s v="KABI LAKE FOREST PRODUCTS LTD7336KL-20210914-2Pickup 1/2 Ton17425"/>
    <s v="KABI LAKE FOREST PRODUCTS LTD7336KL-20210914-2Pickup 1/2 Ton17425OEWT-PA21-LEM"/>
    <s v=""/>
    <s v="WF10-All Season Maintenance"/>
    <x v="1"/>
  </r>
  <r>
    <x v="2"/>
    <n v="12"/>
    <n v="0"/>
    <n v="7330"/>
    <s v="KL-20210910-2"/>
    <n v="53511012"/>
    <s v="Access"/>
    <n v="0"/>
    <s v="Pickup 1/2 Ton"/>
    <n v="25"/>
    <n v="14.5"/>
    <s v="HR"/>
    <s v="19"/>
    <s v="0"/>
    <s v=""/>
    <s v=""/>
    <n v="362.5"/>
    <n v="47.125"/>
    <n v="409.62499999999994"/>
    <d v="2021-09-10T00:00:00"/>
    <n v="0"/>
    <x v="16"/>
    <d v="2021-10-08T00:00:00"/>
    <n v="76"/>
    <n v="0"/>
    <n v="0"/>
    <s v="Nathan Kyme"/>
    <s v="All Season Access Maintenance"/>
    <m/>
    <s v="VC7556-2019-016"/>
    <s v="938 OF"/>
    <m/>
    <m/>
    <m/>
    <s v="Approved"/>
    <m/>
    <m/>
    <s v="Excavator leveling ruts and tracking from Km 12 and Km 5 to Km 19 / 1 rock truck hauling from 38 km to Morin Excavator @ 40/42 km/rock truck 2 driving from Hwy to Km 38 and haul gravel"/>
    <n v="10"/>
    <s v="F033-F118"/>
    <s v="Paint Lake Road 2"/>
    <n v="0"/>
    <d v="2021-09-15T00:00:00"/>
    <m/>
    <s v="50"/>
    <d v="2021-09-23T00:00:00"/>
    <s v=""/>
    <s v=""/>
    <m/>
    <m/>
    <m/>
    <s v="Jim Budgell"/>
    <s v="10"/>
    <s v="KABI LAKE FOREST PRODUCTS LTD7330KL-20210910-2Pickup 1/2 Ton14.5362.5"/>
    <s v="KABI LAKE FOREST PRODUCTS LTD7330KL-20210910-2Pickup 1/2 Ton14.5362.5OEWT-PA21-LEM"/>
    <s v=""/>
    <s v="WF10-All Season Maintenance"/>
    <x v="1"/>
  </r>
  <r>
    <x v="2"/>
    <n v="12"/>
    <n v="0"/>
    <n v="7327"/>
    <s v="KL-20210909-2"/>
    <n v="53511012"/>
    <s v="Access"/>
    <n v="0"/>
    <s v="Pickup 1/2 Ton"/>
    <n v="25"/>
    <n v="21.5"/>
    <s v="HR"/>
    <s v="19"/>
    <s v="0"/>
    <s v=""/>
    <s v=""/>
    <n v="537.5"/>
    <n v="69.875"/>
    <n v="607.37499999999989"/>
    <d v="2021-09-09T00:00:00"/>
    <n v="0"/>
    <x v="16"/>
    <d v="2021-10-08T00:00:00"/>
    <n v="76"/>
    <n v="0"/>
    <n v="0"/>
    <s v="Nathan Kyme"/>
    <s v="All Season Access Maintenance"/>
    <m/>
    <s v="VC7556-2019-016"/>
    <s v="938 OF"/>
    <m/>
    <m/>
    <m/>
    <s v="Approved"/>
    <m/>
    <m/>
    <s v="Excavator leveling ruts and tracking from Km 38 to Km 16 / rock truck hauling from 38 km to Morin Excavator @ 40/42 km"/>
    <n v="10"/>
    <s v="F033-F118"/>
    <s v="Paint Lake Road 2"/>
    <n v="0"/>
    <d v="2021-09-15T00:00:00"/>
    <m/>
    <s v="50"/>
    <d v="2021-09-23T00:00:00"/>
    <s v=""/>
    <s v=""/>
    <m/>
    <m/>
    <m/>
    <s v="Jim Budgell"/>
    <s v="10"/>
    <s v="KABI LAKE FOREST PRODUCTS LTD7327KL-20210909-2Pickup 1/2 Ton21.5537.5"/>
    <s v="KABI LAKE FOREST PRODUCTS LTD7327KL-20210909-2Pickup 1/2 Ton21.5537.5OEWT-PA21-LEM"/>
    <s v=""/>
    <s v="WF10-All Season Maintenance"/>
    <x v="1"/>
  </r>
  <r>
    <x v="2"/>
    <n v="12"/>
    <n v="0"/>
    <n v="7326"/>
    <s v="KL-20210908-2"/>
    <n v="53511012"/>
    <s v="Access"/>
    <n v="0"/>
    <s v="Pickup 1/2 Ton"/>
    <n v="25"/>
    <n v="8"/>
    <s v="HR"/>
    <s v="19"/>
    <s v="0"/>
    <s v=""/>
    <s v=""/>
    <n v="200"/>
    <n v="26"/>
    <n v="225.99999999999997"/>
    <d v="2021-09-08T00:00:00"/>
    <n v="0"/>
    <x v="16"/>
    <d v="2021-10-08T00:00:00"/>
    <n v="76"/>
    <n v="0"/>
    <n v="0"/>
    <s v="Nathan Kyme"/>
    <s v="All Season Access Maintenance"/>
    <m/>
    <s v="VC7556-2019-016"/>
    <s v="938 OF"/>
    <m/>
    <m/>
    <m/>
    <s v="Approved"/>
    <m/>
    <m/>
    <s v="Excavator continuing sloping and shaping excavation @ 49 km/ operator Called out to operate Valard rock breaker / Supervision of Morin Contracting and Skagen and Sons"/>
    <n v="10"/>
    <s v="F033-F118"/>
    <s v="Paint Lake Road 2"/>
    <n v="0"/>
    <d v="2021-09-15T00:00:00"/>
    <m/>
    <s v="50"/>
    <d v="2021-09-23T00:00:00"/>
    <s v=""/>
    <s v=""/>
    <m/>
    <m/>
    <m/>
    <s v="Jim Budgell"/>
    <s v="10"/>
    <s v="KABI LAKE FOREST PRODUCTS LTD7326KL-20210908-2Pickup 1/2 Ton8200"/>
    <s v="KABI LAKE FOREST PRODUCTS LTD7326KL-20210908-2Pickup 1/2 Ton8200OEWT-PA21-LEM"/>
    <s v=""/>
    <s v="WF10-All Season Maintenance"/>
    <x v="1"/>
  </r>
  <r>
    <x v="2"/>
    <n v="12"/>
    <n v="0"/>
    <n v="7326"/>
    <s v="KL-20210908-2"/>
    <n v="53511012"/>
    <s v="Access"/>
    <n v="0"/>
    <s v="Pickup 1/2 Ton"/>
    <n v="25"/>
    <n v="9.5"/>
    <s v="HR"/>
    <s v="19"/>
    <s v="0"/>
    <s v=""/>
    <s v=""/>
    <n v="237.5"/>
    <n v="30.875"/>
    <n v="268.375"/>
    <d v="2021-09-08T00:00:00"/>
    <n v="0"/>
    <x v="16"/>
    <d v="2021-10-08T00:00:00"/>
    <n v="76"/>
    <n v="0"/>
    <n v="0"/>
    <s v="Nathan Kyme"/>
    <s v="All Season Access Maintenance"/>
    <m/>
    <s v="VC7556-2019-016"/>
    <s v="938 OF"/>
    <m/>
    <m/>
    <m/>
    <s v="Approved"/>
    <m/>
    <m/>
    <s v="Excavator continuing sloping and shaping excavation @ 49 km/ operator Called out to operate Valard rock breaker / Supervision of Morin Contracting and Skagen and Sons"/>
    <n v="10"/>
    <s v="F033-F118"/>
    <s v="Paint Lake Road 2"/>
    <n v="0"/>
    <d v="2021-09-15T00:00:00"/>
    <m/>
    <s v="50"/>
    <d v="2021-09-23T00:00:00"/>
    <s v=""/>
    <s v=""/>
    <m/>
    <m/>
    <m/>
    <s v="Jim Budgell"/>
    <s v="10"/>
    <s v="KABI LAKE FOREST PRODUCTS LTD7326KL-20210908-2Pickup 1/2 Ton9.5237.5"/>
    <s v="KABI LAKE FOREST PRODUCTS LTD7326KL-20210908-2Pickup 1/2 Ton9.5237.5OEWT-PA21-LEM"/>
    <s v=""/>
    <s v="WF10-All Season Maintenance"/>
    <x v="1"/>
  </r>
  <r>
    <x v="2"/>
    <n v="12"/>
    <n v="0"/>
    <n v="7325"/>
    <s v="KL-20210907-2"/>
    <n v="53511012"/>
    <s v="Access"/>
    <n v="0"/>
    <s v="Pickup 1/2 Ton"/>
    <n v="25"/>
    <n v="13.5"/>
    <s v="HR"/>
    <s v="19"/>
    <s v="0"/>
    <s v=""/>
    <s v=""/>
    <n v="337.5"/>
    <n v="43.875"/>
    <n v="381.37499999999994"/>
    <d v="2021-09-07T00:00:00"/>
    <n v="0"/>
    <x v="16"/>
    <d v="2021-10-08T00:00:00"/>
    <n v="76"/>
    <n v="0"/>
    <n v="0"/>
    <s v="Nathan Kyme"/>
    <s v="All Season Access Maintenance"/>
    <m/>
    <s v="VC7556-2019-016"/>
    <s v="938 OF"/>
    <m/>
    <m/>
    <m/>
    <s v="Approved"/>
    <m/>
    <m/>
    <s v="Excavator continuing sloping and shaping excavation @ 49 km/ Supervision of Morin Contracting and Skagen and Sons Shaping road and fixing access mats from 36 to 33 km and @_x000d__x000a_km 40.5 to 43.5 Km"/>
    <n v="10"/>
    <s v="F033-F118"/>
    <s v="Paint Lake Road 2"/>
    <n v="0"/>
    <d v="2021-09-15T00:00:00"/>
    <m/>
    <s v="50"/>
    <d v="2021-09-23T00:00:00"/>
    <s v=""/>
    <s v=""/>
    <m/>
    <m/>
    <m/>
    <s v="Jim Budgell"/>
    <s v="10"/>
    <s v="KABI LAKE FOREST PRODUCTS LTD7325KL-20210907-2Pickup 1/2 Ton13.5337.5"/>
    <s v="KABI LAKE FOREST PRODUCTS LTD7325KL-20210907-2Pickup 1/2 Ton13.5337.5OEWT-PA21-LEM"/>
    <s v=""/>
    <s v="WF10-All Season Maintenance"/>
    <x v="1"/>
  </r>
  <r>
    <x v="2"/>
    <n v="12"/>
    <n v="0"/>
    <n v="7288"/>
    <s v="KL-20210830-2"/>
    <n v="53511012"/>
    <s v="Access"/>
    <n v="0"/>
    <s v="Pickup 1/2 Ton"/>
    <n v="25"/>
    <n v="13"/>
    <s v="HR"/>
    <s v="19"/>
    <s v="0"/>
    <s v=""/>
    <s v=""/>
    <n v="325"/>
    <n v="42.25"/>
    <n v="367.24999999999994"/>
    <d v="2021-08-30T00:00:00"/>
    <n v="0"/>
    <x v="16"/>
    <d v="2021-10-08T00:00:00"/>
    <n v="76"/>
    <n v="0"/>
    <n v="0"/>
    <s v="Nathan Kyme"/>
    <s v="All Season Access Maintenance"/>
    <m/>
    <s v="VC7556-2019-016"/>
    <s v="938 OF"/>
    <m/>
    <m/>
    <m/>
    <s v="Approved"/>
    <m/>
    <m/>
    <s v="Load and haul existing material for excavation clean up @ km49 - 1 Kabi , 1 Valard and 1 Cobiere rock trucks/ excavator 2 shaping and leveling slopes"/>
    <n v="10"/>
    <s v="F033-F118"/>
    <s v="Paint Lake Road 2"/>
    <n v="0"/>
    <d v="2021-08-31T00:00:00"/>
    <m/>
    <s v="37"/>
    <d v="2021-09-05T00:00:00"/>
    <s v=""/>
    <s v=""/>
    <m/>
    <m/>
    <m/>
    <s v="Harold Furlong"/>
    <s v="10"/>
    <s v="KABI LAKE FOREST PRODUCTS LTD7288KL-20210830-2Pickup 1/2 Ton13325"/>
    <s v="KABI LAKE FOREST PRODUCTS LTD7288KL-20210830-2Pickup 1/2 Ton13325OEWT-PA21-LEM"/>
    <s v=""/>
    <s v="WF10-All Season Maintenance"/>
    <x v="1"/>
  </r>
  <r>
    <x v="2"/>
    <n v="12"/>
    <n v="0"/>
    <n v="7287"/>
    <s v="KL-20210829-2"/>
    <n v="53511012"/>
    <s v="Access"/>
    <n v="0"/>
    <s v="Pickup 1/2 Ton"/>
    <n v="25"/>
    <n v="22"/>
    <s v="HR"/>
    <s v="19"/>
    <s v="0"/>
    <s v=""/>
    <s v=""/>
    <n v="550"/>
    <n v="71.5"/>
    <n v="621.49999999999989"/>
    <d v="2021-08-29T00:00:00"/>
    <n v="0"/>
    <x v="16"/>
    <d v="2021-10-08T00:00:00"/>
    <n v="76"/>
    <n v="0"/>
    <n v="0"/>
    <s v="Nathan Kyme"/>
    <s v="All Season Access Maintenance"/>
    <m/>
    <s v="VC7556-2019-016"/>
    <s v="938 OF"/>
    <m/>
    <m/>
    <m/>
    <s v="Approved"/>
    <m/>
    <m/>
    <s v="Load and haul existing material for excavation clean up @ km49 - 1 Kabi , 1 Valard and 1 Cobiere rock trucks"/>
    <n v="10"/>
    <s v="F033-F118"/>
    <s v="600 Road"/>
    <n v="0"/>
    <d v="2021-08-31T00:00:00"/>
    <m/>
    <s v="37"/>
    <d v="2021-09-05T00:00:00"/>
    <s v=""/>
    <s v=""/>
    <m/>
    <m/>
    <m/>
    <s v="Harold Furlong"/>
    <s v="10"/>
    <s v="KABI LAKE FOREST PRODUCTS LTD7287KL-20210829-2Pickup 1/2 Ton22550"/>
    <s v="KABI LAKE FOREST PRODUCTS LTD7287KL-20210829-2Pickup 1/2 Ton22550OEWT-PA21-LEM"/>
    <s v=""/>
    <s v="WF10-All Season Maintenance"/>
    <x v="1"/>
  </r>
  <r>
    <x v="2"/>
    <n v="12"/>
    <n v="0"/>
    <n v="7283"/>
    <s v="KL-20210827-3"/>
    <n v="53511012"/>
    <s v="Access"/>
    <n v="0"/>
    <s v="Pickup 1/2 Ton"/>
    <n v="25"/>
    <n v="19"/>
    <s v="HR"/>
    <s v="19"/>
    <s v="0"/>
    <s v=""/>
    <s v=""/>
    <n v="475"/>
    <n v="61.75"/>
    <n v="536.75"/>
    <d v="2021-08-27T00:00:00"/>
    <n v="0"/>
    <x v="16"/>
    <d v="2021-10-08T00:00:00"/>
    <n v="76"/>
    <n v="0"/>
    <n v="0"/>
    <s v="Nathan Kyme"/>
    <s v="All Season Access Maintenance"/>
    <m/>
    <s v="VC7556-2019-016"/>
    <s v="938 OF"/>
    <m/>
    <m/>
    <m/>
    <s v="Approved"/>
    <m/>
    <m/>
    <s v="Excavator starting sloping and cleaning up excavation @ km 49/rock truck hauling existing material from Km 39 to Morin Excavator/ Excavator 2 start sloping Km 49"/>
    <n v="10"/>
    <s v="F033-F118"/>
    <s v="Paint Lake Road 2"/>
    <n v="0"/>
    <d v="2021-08-30T00:00:00"/>
    <m/>
    <s v="37"/>
    <d v="2021-09-05T00:00:00"/>
    <s v=""/>
    <s v=""/>
    <m/>
    <m/>
    <m/>
    <s v="Harold Furlong"/>
    <s v="10"/>
    <s v="KABI LAKE FOREST PRODUCTS LTD7283KL-20210827-3Pickup 1/2 Ton19475"/>
    <s v="KABI LAKE FOREST PRODUCTS LTD7283KL-20210827-3Pickup 1/2 Ton19475OEWT-PA21-LEM"/>
    <s v=""/>
    <s v="WF10-All Season Maintenance"/>
    <x v="1"/>
  </r>
  <r>
    <x v="2"/>
    <n v="12"/>
    <n v="0"/>
    <n v="7281"/>
    <s v="KL-20210826-3"/>
    <n v="53511012"/>
    <s v="Access"/>
    <n v="0"/>
    <s v="Pickup 1/2 Ton"/>
    <n v="25"/>
    <n v="22"/>
    <s v="HR"/>
    <s v="19"/>
    <s v="0"/>
    <s v=""/>
    <s v=""/>
    <n v="550"/>
    <n v="71.5"/>
    <n v="621.49999999999989"/>
    <d v="2021-08-26T00:00:00"/>
    <n v="0"/>
    <x v="16"/>
    <d v="2021-10-08T00:00:00"/>
    <n v="76"/>
    <n v="0"/>
    <n v="0"/>
    <s v="Nathan Kyme"/>
    <s v="All Season Access Maintenance"/>
    <m/>
    <s v="VC7556-2019-016"/>
    <s v="938 OF"/>
    <m/>
    <m/>
    <m/>
    <s v="Approved"/>
    <m/>
    <m/>
    <s v="Excavator 1 Continuing sloping &amp; cleaning up Excavation @ 49Km. Rock Truck hauling existing material from 39Km to Morin Excavator. Excavator 2 fixing access from 44Km to 47Km."/>
    <n v="10"/>
    <s v="F033-F118"/>
    <s v="Paint lake Road 2"/>
    <n v="0"/>
    <d v="2021-08-30T00:00:00"/>
    <m/>
    <s v="37"/>
    <d v="2021-09-05T00:00:00"/>
    <s v=""/>
    <s v=""/>
    <m/>
    <m/>
    <m/>
    <s v="Harold Furlong"/>
    <s v="10"/>
    <s v="KABI LAKE FOREST PRODUCTS LTD7281KL-20210826-3Pickup 1/2 Ton22550"/>
    <s v="KABI LAKE FOREST PRODUCTS LTD7281KL-20210826-3Pickup 1/2 Ton22550OEWT-PA21-LEM"/>
    <s v=""/>
    <s v="WF10-All Season Maintenance"/>
    <x v="1"/>
  </r>
  <r>
    <x v="2"/>
    <n v="12"/>
    <n v="0"/>
    <n v="7374"/>
    <s v="KL-20210922-1"/>
    <n v="53511012"/>
    <s v="Access"/>
    <n v="0"/>
    <s v="CAT 25 ton Articulated Truck"/>
    <n v="178"/>
    <n v="10"/>
    <s v="HR"/>
    <s v="134"/>
    <s v="0"/>
    <s v=""/>
    <s v=""/>
    <n v="1780"/>
    <n v="231.4"/>
    <n v="2011.3999999999999"/>
    <d v="2021-09-22T00:00:00"/>
    <n v="0"/>
    <x v="16"/>
    <d v="2021-10-08T00:00:00"/>
    <n v="76"/>
    <n v="0"/>
    <n v="0"/>
    <s v="Nathan Kyme"/>
    <s v="All Season Access Maintenance"/>
    <m/>
    <s v="VC7556-2019-016"/>
    <s v="938 OF"/>
    <m/>
    <m/>
    <m/>
    <s v="Approved"/>
    <m/>
    <m/>
    <s v="Kabi Excavator working on road maintenance @ 21 km hill/Chapman rock truck hauling trees from F104 to Morin @ km 43/Supervision of Morin and Skagen"/>
    <n v="10"/>
    <s v="F033-F118"/>
    <s v="Paint Lake Road 2"/>
    <n v="0"/>
    <d v="2021-09-28T00:00:00"/>
    <m/>
    <s v="61"/>
    <d v="2021-09-28T00:00:00"/>
    <s v=""/>
    <s v=""/>
    <m/>
    <m/>
    <m/>
    <s v=""/>
    <s v="10"/>
    <s v="KABI LAKE FOREST PRODUCTS LTD7374KL-20210922-1CAT 25 ton Articulated Truck101780"/>
    <s v="KABI LAKE FOREST PRODUCTS LTD7374KL-20210922-1CAT 25 ton Articulated Truck101780OEWT-PA21-LEM"/>
    <s v=""/>
    <s v="WF10-All Season Maintenance"/>
    <x v="1"/>
  </r>
  <r>
    <x v="2"/>
    <n v="12"/>
    <n v="0"/>
    <n v="7355"/>
    <s v="KL-20210918-1-R1"/>
    <n v="53511012"/>
    <s v="Access"/>
    <n v="0"/>
    <s v="CAT 25 ton Articulated Truck"/>
    <n v="178"/>
    <n v="7"/>
    <s v="HR"/>
    <s v="134"/>
    <s v="0"/>
    <s v=""/>
    <s v=""/>
    <n v="1246"/>
    <n v="161.98000000000002"/>
    <n v="1407.9799999999998"/>
    <d v="2021-09-18T00:00:00"/>
    <n v="0"/>
    <x v="16"/>
    <d v="2021-10-08T00:00:00"/>
    <n v="76"/>
    <n v="0"/>
    <n v="0"/>
    <s v="Nathan Kyme"/>
    <s v="All Season Access Maintenance"/>
    <m/>
    <s v="VC7556-2019-016"/>
    <s v="938 OF"/>
    <m/>
    <m/>
    <m/>
    <s v="Approved"/>
    <m/>
    <m/>
    <s v="Kabi Excavator working on road maintenance @ 18 to21 km /Chapman rock truck hauling access mats and hauling out broken mats for Morin @ Km 44 to 46"/>
    <n v="10"/>
    <s v="F033-F118"/>
    <s v="Paint Lake Road 2"/>
    <n v="0"/>
    <d v="2021-09-24T00:00:00"/>
    <m/>
    <s v="50"/>
    <d v="2021-09-27T00:00:00"/>
    <s v=""/>
    <s v=""/>
    <m/>
    <m/>
    <m/>
    <s v="Jim Budgell"/>
    <s v="10"/>
    <s v="KABI LAKE FOREST PRODUCTS LTD7355KL-20210918-1-R1CAT 25 ton Articulated Truck71246"/>
    <s v="KABI LAKE FOREST PRODUCTS LTD7355KL-20210918-1-R1CAT 25 ton Articulated Truck71246OEWT-PA21-LEM"/>
    <s v=""/>
    <s v="WF10-All Season Maintenance"/>
    <x v="1"/>
  </r>
  <r>
    <x v="2"/>
    <n v="12"/>
    <n v="0"/>
    <n v="7327"/>
    <s v="KL-20210909-2"/>
    <n v="53511012"/>
    <s v="Access"/>
    <n v="0"/>
    <s v="CAT 25 ton Articulated Truck"/>
    <n v="178"/>
    <n v="6.5"/>
    <s v="HR"/>
    <s v="134"/>
    <s v="0"/>
    <s v=""/>
    <s v=""/>
    <n v="1157"/>
    <n v="150.41"/>
    <n v="1307.4099999999999"/>
    <d v="2021-09-09T00:00:00"/>
    <n v="0"/>
    <x v="16"/>
    <d v="2021-10-08T00:00:00"/>
    <n v="76"/>
    <n v="0"/>
    <n v="0"/>
    <s v="Nathan Kyme"/>
    <s v="All Season Access Maintenance"/>
    <m/>
    <s v="VC7556-2019-016"/>
    <s v="938 OF"/>
    <m/>
    <m/>
    <m/>
    <s v="Approved"/>
    <m/>
    <m/>
    <s v="Excavator leveling ruts and tracking from Km 38 to Km 16 / rock truck hauling from 38 km to Morin Excavator @ 40/42 km"/>
    <n v="10"/>
    <s v="F033-F118"/>
    <s v="Paint Lake Road 2"/>
    <n v="0"/>
    <d v="2021-09-15T00:00:00"/>
    <m/>
    <s v="50"/>
    <d v="2021-09-23T00:00:00"/>
    <s v=""/>
    <s v=""/>
    <m/>
    <m/>
    <m/>
    <s v="Jim Budgell"/>
    <s v="10"/>
    <s v="KABI LAKE FOREST PRODUCTS LTD7327KL-20210909-2CAT 25 ton Articulated Truck6.51157"/>
    <s v="KABI LAKE FOREST PRODUCTS LTD7327KL-20210909-2CAT 25 ton Articulated Truck6.51157OEWT-PA21-LEM"/>
    <s v=""/>
    <s v="WF10-All Season Maintenance"/>
    <x v="1"/>
  </r>
  <r>
    <x v="2"/>
    <n v="12"/>
    <n v="0"/>
    <n v="7287"/>
    <s v="KL-20210829-2"/>
    <n v="53511012"/>
    <s v="Access"/>
    <n v="0"/>
    <s v="CAT 25 ton Articulated Truck"/>
    <n v="178"/>
    <n v="9"/>
    <s v="HR"/>
    <s v="134"/>
    <s v="0"/>
    <s v=""/>
    <s v=""/>
    <n v="1602"/>
    <n v="208.26000000000002"/>
    <n v="1810.2599999999998"/>
    <d v="2021-08-29T00:00:00"/>
    <n v="0"/>
    <x v="16"/>
    <d v="2021-10-08T00:00:00"/>
    <n v="76"/>
    <n v="0"/>
    <n v="0"/>
    <s v="Nathan Kyme"/>
    <s v="All Season Access Maintenance"/>
    <m/>
    <s v="VC7556-2019-016"/>
    <s v="938 OF"/>
    <m/>
    <m/>
    <m/>
    <s v="Approved"/>
    <m/>
    <m/>
    <s v="Load and haul existing material for excavation clean up @ km49 - 1 Kabi , 1 Valard and 1 Cobiere rock trucks"/>
    <n v="10"/>
    <s v="F033-F118"/>
    <s v="600 Road"/>
    <n v="0"/>
    <d v="2021-08-31T00:00:00"/>
    <m/>
    <s v="37"/>
    <d v="2021-09-05T00:00:00"/>
    <s v=""/>
    <s v=""/>
    <m/>
    <m/>
    <m/>
    <s v="Harold Furlong"/>
    <s v="10"/>
    <s v="KABI LAKE FOREST PRODUCTS LTD7287KL-20210829-2CAT 25 ton Articulated Truck91602"/>
    <s v="KABI LAKE FOREST PRODUCTS LTD7287KL-20210829-2CAT 25 ton Articulated Truck91602OEWT-PA21-LEM"/>
    <s v=""/>
    <s v="WF10-All Season Maintenance"/>
    <x v="1"/>
  </r>
  <r>
    <x v="2"/>
    <n v="12"/>
    <n v="0"/>
    <n v="7283"/>
    <s v="KL-20210827-3"/>
    <n v="53511012"/>
    <s v="Access"/>
    <n v="0"/>
    <s v="CAT 25 ton Articulated Truck"/>
    <n v="178"/>
    <n v="9"/>
    <s v="HR"/>
    <s v="134"/>
    <s v="0"/>
    <s v=""/>
    <s v=""/>
    <n v="1602"/>
    <n v="208.26000000000002"/>
    <n v="1810.2599999999998"/>
    <d v="2021-08-27T00:00:00"/>
    <n v="0"/>
    <x v="16"/>
    <d v="2021-10-08T00:00:00"/>
    <n v="76"/>
    <n v="0"/>
    <n v="0"/>
    <s v="Nathan Kyme"/>
    <s v="All Season Access Maintenance"/>
    <m/>
    <s v="VC7556-2019-016"/>
    <s v="938 OF"/>
    <m/>
    <m/>
    <m/>
    <s v="Approved"/>
    <m/>
    <m/>
    <s v="Excavator starting sloping and cleaning up excavation @ km 49/rock truck hauling existing material from Km 39 to Morin Excavator/ Excavator 2 start sloping Km 49"/>
    <n v="10"/>
    <s v="F033-F118"/>
    <s v="Paint Lake Road 2"/>
    <n v="0"/>
    <d v="2021-08-30T00:00:00"/>
    <m/>
    <s v="37"/>
    <d v="2021-09-05T00:00:00"/>
    <s v=""/>
    <s v=""/>
    <m/>
    <m/>
    <m/>
    <s v="Harold Furlong"/>
    <s v="10"/>
    <s v="KABI LAKE FOREST PRODUCTS LTD7283KL-20210827-3CAT 25 ton Articulated Truck91602"/>
    <s v="KABI LAKE FOREST PRODUCTS LTD7283KL-20210827-3CAT 25 ton Articulated Truck91602OEWT-PA21-LEM"/>
    <s v=""/>
    <s v="WF10-All Season Maintenance"/>
    <x v="1"/>
  </r>
  <r>
    <x v="2"/>
    <n v="12"/>
    <n v="0"/>
    <n v="7281"/>
    <s v="KL-20210826-3"/>
    <n v="53511012"/>
    <s v="Access"/>
    <n v="0"/>
    <s v="CAT 25 ton Articulated Truck"/>
    <n v="178"/>
    <n v="8.5"/>
    <s v="HR"/>
    <s v="134"/>
    <s v="0"/>
    <s v=""/>
    <s v=""/>
    <n v="1513"/>
    <n v="196.69"/>
    <n v="1709.6899999999998"/>
    <d v="2021-08-26T00:00:00"/>
    <n v="0"/>
    <x v="16"/>
    <d v="2021-10-08T00:00:00"/>
    <n v="76"/>
    <n v="0"/>
    <n v="0"/>
    <s v="Nathan Kyme"/>
    <s v="All Season Access Maintenance"/>
    <m/>
    <s v="VC7556-2019-016"/>
    <s v="938 OF"/>
    <m/>
    <m/>
    <m/>
    <s v="Approved"/>
    <m/>
    <m/>
    <s v="Excavator 1 Continuing sloping &amp; cleaning up Excavation @ 49Km. Rock Truck hauling existing material from 39Km to Morin Excavator. Excavator 2 fixing access from 44Km to 47Km."/>
    <n v="10"/>
    <s v="F033-F118"/>
    <s v="Paint lake Road 2"/>
    <n v="0"/>
    <d v="2021-08-30T00:00:00"/>
    <m/>
    <s v="37"/>
    <d v="2021-09-05T00:00:00"/>
    <s v=""/>
    <s v=""/>
    <m/>
    <m/>
    <m/>
    <s v="Harold Furlong"/>
    <s v="10"/>
    <s v="KABI LAKE FOREST PRODUCTS LTD7281KL-20210826-3CAT 25 ton Articulated Truck8.51513"/>
    <s v="KABI LAKE FOREST PRODUCTS LTD7281KL-20210826-3CAT 25 ton Articulated Truck8.51513OEWT-PA21-LEM"/>
    <s v=""/>
    <s v="WF10-All Season Maintenance"/>
    <x v="1"/>
  </r>
  <r>
    <x v="2"/>
    <n v="12"/>
    <n v="0"/>
    <n v="7374"/>
    <s v="KL-20210922-1"/>
    <n v="53511012"/>
    <s v="Access"/>
    <n v="0"/>
    <s v="30 Ton Excavator c/w Hydraulic Thumb"/>
    <n v="195"/>
    <n v="9"/>
    <s v="HR"/>
    <s v="147"/>
    <s v="0"/>
    <s v=""/>
    <s v=""/>
    <n v="1755"/>
    <n v="228.15"/>
    <n v="1983.1499999999999"/>
    <d v="2021-09-22T00:00:00"/>
    <n v="0"/>
    <x v="16"/>
    <d v="2021-10-08T00:00:00"/>
    <n v="76"/>
    <n v="0"/>
    <n v="0"/>
    <s v="Nathan Kyme"/>
    <s v="All Season Access Maintenance"/>
    <m/>
    <s v="VC7556-2019-016"/>
    <s v="938 OF"/>
    <m/>
    <m/>
    <m/>
    <s v="Approved"/>
    <m/>
    <m/>
    <s v="Kabi Excavator working on road maintenance @ 21 km hill/Chapman rock truck hauling trees from F104 to Morin @ km 43/Supervision of Morin and Skagen"/>
    <n v="10"/>
    <s v="F033-F118"/>
    <s v="Paint Lake Road 2"/>
    <n v="0"/>
    <d v="2021-09-28T00:00:00"/>
    <m/>
    <s v="61"/>
    <d v="2021-09-28T00:00:00"/>
    <s v=""/>
    <s v=""/>
    <m/>
    <m/>
    <m/>
    <s v=""/>
    <s v="10"/>
    <s v="KABI LAKE FOREST PRODUCTS LTD7374KL-20210922-130 Ton Excavator c/w Hydraulic Thumb91755"/>
    <s v="KABI LAKE FOREST PRODUCTS LTD7374KL-20210922-130 Ton Excavator c/w Hydraulic Thumb91755OEWT-PA21-LEM"/>
    <s v=""/>
    <s v="WF10-All Season Maintenance"/>
    <x v="1"/>
  </r>
  <r>
    <x v="2"/>
    <n v="12"/>
    <n v="0"/>
    <n v="7374"/>
    <s v="KL-20210922-1"/>
    <n v="53511012"/>
    <s v="Access"/>
    <n v="0"/>
    <s v="30 Ton Excavator c/w Hydraulic Thumb"/>
    <n v="195"/>
    <n v="9"/>
    <s v="HR"/>
    <s v="147"/>
    <s v="0"/>
    <s v=""/>
    <s v=""/>
    <n v="1755"/>
    <n v="228.15"/>
    <n v="1983.1499999999999"/>
    <d v="2021-09-22T00:00:00"/>
    <n v="0"/>
    <x v="16"/>
    <d v="2021-10-08T00:00:00"/>
    <n v="76"/>
    <n v="0"/>
    <n v="0"/>
    <s v="Nathan Kyme"/>
    <s v="All Season Access Maintenance"/>
    <m/>
    <s v="VC7556-2019-016"/>
    <s v="938 OF"/>
    <m/>
    <m/>
    <m/>
    <s v="Approved"/>
    <m/>
    <m/>
    <s v="Kabi Excavator working on road maintenance @ 21 km hill/Chapman rock truck hauling trees from F104 to Morin @ km 43/Supervision of Morin and Skagen"/>
    <n v="10"/>
    <s v="F033-F118"/>
    <s v="Paint Lake Road 2"/>
    <n v="0"/>
    <d v="2021-09-28T00:00:00"/>
    <m/>
    <s v="61"/>
    <d v="2021-09-28T00:00:00"/>
    <s v=""/>
    <s v=""/>
    <m/>
    <m/>
    <m/>
    <s v=""/>
    <s v="10"/>
    <s v="KABI LAKE FOREST PRODUCTS LTD7374KL-20210922-130 Ton Excavator c/w Hydraulic Thumb91755"/>
    <s v="KABI LAKE FOREST PRODUCTS LTD7374KL-20210922-130 Ton Excavator c/w Hydraulic Thumb91755OEWT-PA21-LEM"/>
    <s v=""/>
    <s v="WF10-All Season Maintenance"/>
    <x v="1"/>
  </r>
  <r>
    <x v="2"/>
    <n v="12"/>
    <n v="0"/>
    <n v="7370"/>
    <s v="KL-20210921-1"/>
    <n v="53511012"/>
    <s v="Access"/>
    <n v="0"/>
    <s v="30 Ton Excavator c/w Hydraulic Thumb"/>
    <n v="195"/>
    <n v="9"/>
    <s v="HR"/>
    <s v="147"/>
    <s v="0"/>
    <s v=""/>
    <s v=""/>
    <n v="1755"/>
    <n v="228.15"/>
    <n v="1983.1499999999999"/>
    <d v="2021-09-21T00:00:00"/>
    <n v="0"/>
    <x v="16"/>
    <d v="2021-10-08T00:00:00"/>
    <n v="76"/>
    <n v="0"/>
    <n v="0"/>
    <s v="Nathan Kyme"/>
    <s v="All Season Access Maintenance"/>
    <m/>
    <s v="VC7556-2019-016"/>
    <s v="938 OF"/>
    <m/>
    <m/>
    <m/>
    <s v="Approved"/>
    <m/>
    <m/>
    <s v="Kabi Excavator working on road maintenance @ 17 to 20 km/Chapman rock truck hauling trees from F104 to Morin @ km 43/Supervision of Morin and Skagen"/>
    <n v="10"/>
    <s v="F033-F118"/>
    <s v="Paint Lake Road 2"/>
    <n v="0"/>
    <d v="2021-09-28T00:00:00"/>
    <m/>
    <s v="50"/>
    <d v="2021-09-28T00:00:00"/>
    <s v=""/>
    <s v=""/>
    <m/>
    <m/>
    <m/>
    <s v="Jim Budgell"/>
    <s v="10"/>
    <s v="KABI LAKE FOREST PRODUCTS LTD7370KL-20210921-130 Ton Excavator c/w Hydraulic Thumb91755"/>
    <s v="KABI LAKE FOREST PRODUCTS LTD7370KL-20210921-130 Ton Excavator c/w Hydraulic Thumb91755OEWT-PA21-LEM"/>
    <s v=""/>
    <s v="WF10-All Season Maintenance"/>
    <x v="1"/>
  </r>
  <r>
    <x v="2"/>
    <n v="12"/>
    <n v="0"/>
    <n v="7370"/>
    <s v="KL-20210921-1"/>
    <n v="53511012"/>
    <s v="Access"/>
    <n v="0"/>
    <s v="30 Ton Excavator c/w Hydraulic Thumb"/>
    <n v="195"/>
    <n v="9"/>
    <s v="HR"/>
    <s v="147"/>
    <s v="0"/>
    <s v=""/>
    <s v=""/>
    <n v="1755"/>
    <n v="228.15"/>
    <n v="1983.1499999999999"/>
    <d v="2021-09-21T00:00:00"/>
    <n v="0"/>
    <x v="16"/>
    <d v="2021-10-08T00:00:00"/>
    <n v="76"/>
    <n v="0"/>
    <n v="0"/>
    <s v="Nathan Kyme"/>
    <s v="All Season Access Maintenance"/>
    <m/>
    <s v="VC7556-2019-016"/>
    <s v="938 OF"/>
    <m/>
    <m/>
    <m/>
    <s v="Approved"/>
    <m/>
    <m/>
    <s v="Kabi Excavator working on road maintenance @ 17 to 20 km/Chapman rock truck hauling trees from F104 to Morin @ km 43/Supervision of Morin and Skagen"/>
    <n v="10"/>
    <s v="F033-F118"/>
    <s v="Paint Lake Road 2"/>
    <n v="0"/>
    <d v="2021-09-28T00:00:00"/>
    <m/>
    <s v="50"/>
    <d v="2021-09-28T00:00:00"/>
    <s v=""/>
    <s v=""/>
    <m/>
    <m/>
    <m/>
    <s v="Jim Budgell"/>
    <s v="10"/>
    <s v="KABI LAKE FOREST PRODUCTS LTD7370KL-20210921-130 Ton Excavator c/w Hydraulic Thumb91755"/>
    <s v="KABI LAKE FOREST PRODUCTS LTD7370KL-20210921-130 Ton Excavator c/w Hydraulic Thumb91755OEWT-PA21-LEM"/>
    <s v=""/>
    <s v="WF10-All Season Maintenance"/>
    <x v="1"/>
  </r>
  <r>
    <x v="2"/>
    <n v="12"/>
    <n v="0"/>
    <n v="7361"/>
    <s v="KL-20210919-1"/>
    <n v="53511012"/>
    <s v="Access"/>
    <n v="0"/>
    <s v="30 Ton Excavator c/w Hydraulic Thumb"/>
    <n v="195"/>
    <n v="10"/>
    <s v="HR"/>
    <s v="147"/>
    <s v="0"/>
    <s v=""/>
    <s v=""/>
    <n v="1950"/>
    <n v="253.5"/>
    <n v="2203.5"/>
    <d v="2021-09-19T00:00:00"/>
    <n v="0"/>
    <x v="16"/>
    <d v="2021-10-08T00:00:00"/>
    <n v="76"/>
    <n v="0"/>
    <n v="0"/>
    <s v="Nathan Kyme"/>
    <s v="All Season Access Maintenance"/>
    <m/>
    <s v="VC7556-2019-016"/>
    <s v="938 OF"/>
    <m/>
    <m/>
    <m/>
    <s v="Approved"/>
    <m/>
    <m/>
    <s v="Kabi Excavator working on road maintenance @ 18 to21 km and pulling pickups @ end of shift /Chapman rock truck hauling trees from F104 to Morin @ km 41 and 42."/>
    <n v="10"/>
    <s v="F033-F118"/>
    <s v="Paint Lake Road 2"/>
    <n v="0"/>
    <d v="2021-09-27T00:00:00"/>
    <m/>
    <s v="50"/>
    <d v="2021-09-27T00:00:00"/>
    <s v=""/>
    <s v=""/>
    <m/>
    <m/>
    <m/>
    <s v="Jim Budgell"/>
    <s v="10"/>
    <s v="KABI LAKE FOREST PRODUCTS LTD7361KL-20210919-130 Ton Excavator c/w Hydraulic Thumb101950"/>
    <s v="KABI LAKE FOREST PRODUCTS LTD7361KL-20210919-130 Ton Excavator c/w Hydraulic Thumb101950OEWT-PA21-LEM"/>
    <s v=""/>
    <s v="WF10-All Season Maintenance"/>
    <x v="1"/>
  </r>
  <r>
    <x v="2"/>
    <n v="12"/>
    <n v="0"/>
    <n v="7361"/>
    <s v="KL-20210919-1"/>
    <n v="53511012"/>
    <s v="Access"/>
    <n v="0"/>
    <s v="30 Ton Excavator c/w Hydraulic Thumb"/>
    <n v="195"/>
    <n v="10"/>
    <s v="HR"/>
    <s v="147"/>
    <s v="0"/>
    <s v=""/>
    <s v=""/>
    <n v="1950"/>
    <n v="253.5"/>
    <n v="2203.5"/>
    <d v="2021-09-19T00:00:00"/>
    <n v="0"/>
    <x v="16"/>
    <d v="2021-10-08T00:00:00"/>
    <n v="76"/>
    <n v="0"/>
    <n v="0"/>
    <s v="Nathan Kyme"/>
    <s v="All Season Access Maintenance"/>
    <m/>
    <s v="VC7556-2019-016"/>
    <s v="938 OF"/>
    <m/>
    <m/>
    <m/>
    <s v="Approved"/>
    <m/>
    <m/>
    <s v="Kabi Excavator working on road maintenance @ 18 to21 km and pulling pickups @ end of shift /Chapman rock truck hauling trees from F104 to Morin @ km 41 and 42."/>
    <n v="10"/>
    <s v="F033-F118"/>
    <s v="Paint Lake Road 2"/>
    <n v="0"/>
    <d v="2021-09-27T00:00:00"/>
    <m/>
    <s v="50"/>
    <d v="2021-09-27T00:00:00"/>
    <s v=""/>
    <s v=""/>
    <m/>
    <m/>
    <m/>
    <s v="Jim Budgell"/>
    <s v="10"/>
    <s v="KABI LAKE FOREST PRODUCTS LTD7361KL-20210919-130 Ton Excavator c/w Hydraulic Thumb101950"/>
    <s v="KABI LAKE FOREST PRODUCTS LTD7361KL-20210919-130 Ton Excavator c/w Hydraulic Thumb101950OEWT-PA21-LEM"/>
    <s v=""/>
    <s v="WF10-All Season Maintenance"/>
    <x v="1"/>
  </r>
  <r>
    <x v="2"/>
    <n v="12"/>
    <n v="0"/>
    <n v="7355"/>
    <s v="KL-20210918-1-R1"/>
    <n v="53511012"/>
    <s v="Access"/>
    <n v="0"/>
    <s v="30 Ton Excavator c/w Hydraulic Thumb"/>
    <n v="195"/>
    <n v="9"/>
    <s v="HR"/>
    <s v="147"/>
    <s v="0"/>
    <s v=""/>
    <s v=""/>
    <n v="1755"/>
    <n v="228.15"/>
    <n v="1983.1499999999999"/>
    <d v="2021-09-18T00:00:00"/>
    <n v="0"/>
    <x v="16"/>
    <d v="2021-10-08T00:00:00"/>
    <n v="76"/>
    <n v="0"/>
    <n v="0"/>
    <s v="Nathan Kyme"/>
    <s v="All Season Access Maintenance"/>
    <m/>
    <s v="VC7556-2019-016"/>
    <s v="938 OF"/>
    <m/>
    <m/>
    <m/>
    <s v="Approved"/>
    <m/>
    <m/>
    <s v="Kabi Excavator working on road maintenance @ 18 to21 km /Chapman rock truck hauling access mats and hauling out broken mats for Morin @ Km 44 to 46"/>
    <n v="10"/>
    <s v="F033-F118"/>
    <s v="Paint Lake Road 2"/>
    <n v="0"/>
    <d v="2021-09-24T00:00:00"/>
    <m/>
    <s v="50"/>
    <d v="2021-09-27T00:00:00"/>
    <s v=""/>
    <s v=""/>
    <m/>
    <m/>
    <m/>
    <s v="Jim Budgell"/>
    <s v="10"/>
    <s v="KABI LAKE FOREST PRODUCTS LTD7355KL-20210918-1-R130 Ton Excavator c/w Hydraulic Thumb91755"/>
    <s v="KABI LAKE FOREST PRODUCTS LTD7355KL-20210918-1-R130 Ton Excavator c/w Hydraulic Thumb91755OEWT-PA21-LEM"/>
    <s v=""/>
    <s v="WF10-All Season Maintenance"/>
    <x v="1"/>
  </r>
  <r>
    <x v="2"/>
    <n v="12"/>
    <n v="0"/>
    <n v="7336"/>
    <s v="KL-20210914-2"/>
    <n v="53511012"/>
    <s v="Access"/>
    <n v="0"/>
    <s v="30 Ton Excavator c/w Hydraulic Thumb"/>
    <n v="195"/>
    <n v="9"/>
    <s v="HR"/>
    <s v="147"/>
    <s v="0"/>
    <s v=""/>
    <s v=""/>
    <n v="1755"/>
    <n v="228.15"/>
    <n v="1983.1499999999999"/>
    <d v="2021-09-14T00:00:00"/>
    <n v="0"/>
    <x v="16"/>
    <d v="2021-10-08T00:00:00"/>
    <n v="76"/>
    <n v="0"/>
    <n v="0"/>
    <s v="Nathan Kyme"/>
    <s v="All Season Access Maintenance"/>
    <m/>
    <s v="VC7556-2019-016"/>
    <s v="938 OF"/>
    <m/>
    <s v="Mark McLeod Approved"/>
    <m/>
    <s v="Approved"/>
    <m/>
    <m/>
    <s v="Kabi loading and hauling from km 17 to km 18.5/Chapman rock truck and Kabi 30 ton rock truck hauling from km 38 to km 40.5 with Skagen and Morin"/>
    <n v="10"/>
    <s v="F033-F118"/>
    <s v="Paint lake Road 2"/>
    <n v="0"/>
    <d v="2021-09-21T00:00:00"/>
    <m/>
    <m/>
    <d v="2021-09-22T00:00:00"/>
    <s v=""/>
    <s v=""/>
    <m/>
    <m/>
    <m/>
    <s v=""/>
    <s v="10"/>
    <s v="KABI LAKE FOREST PRODUCTS LTD7336KL-20210914-230 Ton Excavator c/w Hydraulic Thumb91755"/>
    <s v="KABI LAKE FOREST PRODUCTS LTD7336KL-20210914-230 Ton Excavator c/w Hydraulic Thumb91755OEWT-PA21-LEM"/>
    <s v=""/>
    <s v="WF10-All Season Maintenance"/>
    <x v="1"/>
  </r>
  <r>
    <x v="2"/>
    <n v="12"/>
    <n v="0"/>
    <n v="7335"/>
    <s v="KL-20210913-2"/>
    <n v="53511012"/>
    <s v="Access"/>
    <n v="0"/>
    <s v="30 Ton Excavator c/w Hydraulic Thumb"/>
    <n v="195"/>
    <n v="9"/>
    <s v="HR"/>
    <s v="147"/>
    <s v="0"/>
    <s v=""/>
    <s v=""/>
    <n v="1755"/>
    <n v="228.15"/>
    <n v="1983.1499999999999"/>
    <d v="2021-09-13T00:00:00"/>
    <n v="0"/>
    <x v="16"/>
    <d v="2021-10-08T00:00:00"/>
    <n v="76"/>
    <n v="0"/>
    <n v="0"/>
    <s v="Nathan Kyme"/>
    <s v="All Season Access Maintenance"/>
    <m/>
    <s v="VC7556-2019-016"/>
    <s v="938 OF"/>
    <m/>
    <s v="Mark McLeod Approved"/>
    <m/>
    <s v="Approved"/>
    <m/>
    <m/>
    <s v="Kabi loading and hauling from km 17 to km 18.5/Chapman rock truck and Kabi 30 ton rock truck hauling from km 38 to km 40.5 with Skagen and Morin"/>
    <n v="10"/>
    <s v="F033-F118"/>
    <s v="Paint Lake Road 2"/>
    <n v="0"/>
    <d v="2021-09-21T00:00:00"/>
    <m/>
    <m/>
    <d v="2021-09-22T00:00:00"/>
    <s v=""/>
    <s v=""/>
    <m/>
    <m/>
    <m/>
    <s v=""/>
    <s v="10"/>
    <s v="KABI LAKE FOREST PRODUCTS LTD7335KL-20210913-230 Ton Excavator c/w Hydraulic Thumb91755"/>
    <s v="KABI LAKE FOREST PRODUCTS LTD7335KL-20210913-230 Ton Excavator c/w Hydraulic Thumb91755OEWT-PA21-LEM"/>
    <s v=""/>
    <s v="WF10-All Season Maintenance"/>
    <x v="1"/>
  </r>
  <r>
    <x v="2"/>
    <n v="12"/>
    <n v="0"/>
    <n v="7334"/>
    <s v="KL-20210912-2"/>
    <n v="53511012"/>
    <s v="Access"/>
    <n v="0"/>
    <s v="30 Ton Excavator c/w Hydraulic Thumb"/>
    <n v="195"/>
    <n v="9"/>
    <s v="HR"/>
    <s v="147"/>
    <s v="0"/>
    <s v=""/>
    <s v=""/>
    <n v="1755"/>
    <n v="228.15"/>
    <n v="1983.1499999999999"/>
    <d v="2021-09-12T00:00:00"/>
    <n v="0"/>
    <x v="16"/>
    <d v="2021-10-08T00:00:00"/>
    <n v="76"/>
    <n v="0"/>
    <n v="0"/>
    <s v="Nathan Kyme"/>
    <s v="All Season Access Maintenance"/>
    <m/>
    <s v="VC7556-2019-016"/>
    <s v="938 OF"/>
    <m/>
    <m/>
    <m/>
    <s v="Approved"/>
    <m/>
    <m/>
    <s v="Kabi loading and hauling from km 17 to km 19/Chapman rock truck and Kabi 30 ton rock truck hauling from km 38 to km 40 with Skagen and Morin"/>
    <n v="10"/>
    <s v="F033-F118"/>
    <s v="Paint Lake Road 2"/>
    <n v="0"/>
    <d v="2021-09-21T00:00:00"/>
    <m/>
    <s v="50"/>
    <d v="2021-09-23T00:00:00"/>
    <s v=""/>
    <s v=""/>
    <m/>
    <m/>
    <m/>
    <s v="Jim Budgell"/>
    <s v="10"/>
    <s v="KABI LAKE FOREST PRODUCTS LTD7334KL-20210912-230 Ton Excavator c/w Hydraulic Thumb91755"/>
    <s v="KABI LAKE FOREST PRODUCTS LTD7334KL-20210912-230 Ton Excavator c/w Hydraulic Thumb91755OEWT-PA21-LEM"/>
    <s v=""/>
    <s v="WF10-All Season Maintenance"/>
    <x v="1"/>
  </r>
  <r>
    <x v="2"/>
    <n v="12"/>
    <n v="0"/>
    <n v="7355"/>
    <s v="KL-20210918-1-R1"/>
    <n v="53511012"/>
    <s v="Access"/>
    <n v="0"/>
    <s v="30 Ton Excavator c/w Hydraulic Thumb"/>
    <n v="195"/>
    <n v="9"/>
    <s v="HR"/>
    <s v="147"/>
    <s v="0"/>
    <s v=""/>
    <s v=""/>
    <n v="1755"/>
    <n v="228.15"/>
    <n v="1983.1499999999999"/>
    <d v="2021-09-18T00:00:00"/>
    <n v="0"/>
    <x v="16"/>
    <d v="2021-10-08T00:00:00"/>
    <n v="76"/>
    <n v="0"/>
    <n v="0"/>
    <s v="Nathan Kyme"/>
    <s v="All Season Access Maintenance"/>
    <m/>
    <s v="VC7556-2019-016"/>
    <s v="938 OF"/>
    <m/>
    <m/>
    <m/>
    <s v="Approved"/>
    <m/>
    <m/>
    <s v="Kabi Excavator working on road maintenance @ 18 to21 km /Chapman rock truck hauling access mats and hauling out broken mats for Morin @ Km 44 to 46"/>
    <n v="10"/>
    <s v="F033-F118"/>
    <s v="Paint Lake Road 2"/>
    <n v="0"/>
    <d v="2021-09-24T00:00:00"/>
    <m/>
    <s v="50"/>
    <d v="2021-09-27T00:00:00"/>
    <s v=""/>
    <s v=""/>
    <m/>
    <m/>
    <m/>
    <s v="Jim Budgell"/>
    <s v="10"/>
    <s v="KABI LAKE FOREST PRODUCTS LTD7355KL-20210918-1-R130 Ton Excavator c/w Hydraulic Thumb91755"/>
    <s v="KABI LAKE FOREST PRODUCTS LTD7355KL-20210918-1-R130 Ton Excavator c/w Hydraulic Thumb91755OEWT-PA21-LEM"/>
    <s v=""/>
    <s v="WF10-All Season Maintenance"/>
    <x v="1"/>
  </r>
  <r>
    <x v="2"/>
    <n v="12"/>
    <n v="0"/>
    <n v="7353"/>
    <s v="KL-20210917-1-R1"/>
    <n v="53511012"/>
    <s v="Access"/>
    <n v="0"/>
    <s v="30 Ton Excavator c/w Hydraulic Thumb"/>
    <n v="195"/>
    <n v="9"/>
    <s v="HR"/>
    <s v="147"/>
    <s v="0"/>
    <s v=""/>
    <s v=""/>
    <n v="1755"/>
    <n v="228.15"/>
    <n v="1983.1499999999999"/>
    <d v="2021-09-17T00:00:00"/>
    <n v="0"/>
    <x v="16"/>
    <d v="2021-10-08T00:00:00"/>
    <n v="76"/>
    <n v="0"/>
    <n v="0"/>
    <s v="Nathan Kyme"/>
    <s v="All Season Access Maintenance"/>
    <m/>
    <s v="VC7556-2019-016"/>
    <s v="938 OF"/>
    <m/>
    <m/>
    <m/>
    <s v="Approved"/>
    <m/>
    <m/>
    <s v="Kabi Excavator working on road maintenance @ 18 to20 km /Chapman rock truck hauling access mats from .5 on hensen to km 43/ Kabi rock trucks driving out for float"/>
    <n v="10"/>
    <s v="F033-F118"/>
    <s v="Paint Lake Road 2"/>
    <n v="0"/>
    <d v="2021-09-24T00:00:00"/>
    <m/>
    <s v="50"/>
    <d v="2021-09-27T00:00:00"/>
    <s v=""/>
    <s v=""/>
    <m/>
    <m/>
    <m/>
    <s v="Jim Budgell"/>
    <s v="10"/>
    <s v="KABI LAKE FOREST PRODUCTS LTD7353KL-20210917-1-R130 Ton Excavator c/w Hydraulic Thumb91755"/>
    <s v="KABI LAKE FOREST PRODUCTS LTD7353KL-20210917-1-R130 Ton Excavator c/w Hydraulic Thumb91755OEWT-PA21-LEM"/>
    <s v=""/>
    <s v="WF10-All Season Maintenance"/>
    <x v="1"/>
  </r>
  <r>
    <x v="2"/>
    <n v="12"/>
    <n v="0"/>
    <n v="7353"/>
    <s v="KL-20210917-1-R1"/>
    <n v="53511012"/>
    <s v="Access"/>
    <n v="0"/>
    <s v="30 Ton Excavator c/w Hydraulic Thumb"/>
    <n v="195"/>
    <n v="9"/>
    <s v="HR"/>
    <s v="147"/>
    <s v="0"/>
    <s v=""/>
    <s v=""/>
    <n v="1755"/>
    <n v="228.15"/>
    <n v="1983.1499999999999"/>
    <d v="2021-09-17T00:00:00"/>
    <n v="0"/>
    <x v="16"/>
    <d v="2021-10-08T00:00:00"/>
    <n v="76"/>
    <n v="0"/>
    <n v="0"/>
    <s v="Nathan Kyme"/>
    <s v="All Season Access Maintenance"/>
    <m/>
    <s v="VC7556-2019-016"/>
    <s v="938 OF"/>
    <m/>
    <m/>
    <m/>
    <s v="Approved"/>
    <m/>
    <m/>
    <s v="Kabi Excavator working on road maintenance @ 18 to20 km /Chapman rock truck hauling access mats from .5 on hensen to km 43/ Kabi rock trucks driving out for float"/>
    <n v="10"/>
    <s v="F033-F118"/>
    <s v="Paint Lake Road 2"/>
    <n v="0"/>
    <d v="2021-09-24T00:00:00"/>
    <m/>
    <s v="50"/>
    <d v="2021-09-27T00:00:00"/>
    <s v=""/>
    <s v=""/>
    <m/>
    <m/>
    <m/>
    <s v="Jim Budgell"/>
    <s v="10"/>
    <s v="KABI LAKE FOREST PRODUCTS LTD7353KL-20210917-1-R130 Ton Excavator c/w Hydraulic Thumb91755"/>
    <s v="KABI LAKE FOREST PRODUCTS LTD7353KL-20210917-1-R130 Ton Excavator c/w Hydraulic Thumb91755OEWT-PA21-LEM"/>
    <s v=""/>
    <s v="WF10-All Season Maintenance"/>
    <x v="1"/>
  </r>
  <r>
    <x v="2"/>
    <n v="12"/>
    <n v="0"/>
    <n v="7350"/>
    <s v="KL-20210916-1"/>
    <n v="53511012"/>
    <s v="Access"/>
    <n v="0"/>
    <s v="30 Ton Excavator c/w Hydraulic Thumb"/>
    <n v="195"/>
    <n v="9"/>
    <s v="HR"/>
    <s v="147"/>
    <s v="0"/>
    <s v=""/>
    <s v=""/>
    <n v="1755"/>
    <n v="228.15"/>
    <n v="1983.1499999999999"/>
    <d v="2021-09-16T00:00:00"/>
    <n v="0"/>
    <x v="16"/>
    <d v="2021-10-08T00:00:00"/>
    <n v="76"/>
    <n v="0"/>
    <n v="0"/>
    <s v="Nathan Kyme"/>
    <s v="All Season Access Maintenance"/>
    <m/>
    <s v="VC7556-2019-016"/>
    <s v="938 OF"/>
    <m/>
    <s v="Approved by Mark McLeod"/>
    <m/>
    <s v="Approved"/>
    <m/>
    <m/>
    <s v="Excavator loading and hauling from 18 to19.5 km /Chapman rock truck and Kabi 30 ton rock truck hauling from 38 to 42/43 km with Skagen and Morin"/>
    <n v="10"/>
    <s v="F033-F118"/>
    <s v="Paint Lake Road 2"/>
    <n v="0"/>
    <d v="2021-09-24T00:00:00"/>
    <m/>
    <m/>
    <d v="2021-09-25T00:00:00"/>
    <s v=""/>
    <s v=""/>
    <m/>
    <m/>
    <m/>
    <s v=""/>
    <s v="10"/>
    <s v="KABI LAKE FOREST PRODUCTS LTD7350KL-20210916-130 Ton Excavator c/w Hydraulic Thumb91755"/>
    <s v="KABI LAKE FOREST PRODUCTS LTD7350KL-20210916-130 Ton Excavator c/w Hydraulic Thumb91755OEWT-PA21-LEM"/>
    <s v=""/>
    <s v="WF10-All Season Maintenance"/>
    <x v="1"/>
  </r>
  <r>
    <x v="2"/>
    <n v="12"/>
    <n v="0"/>
    <n v="7332"/>
    <s v="KL-20210911-2"/>
    <n v="53511012"/>
    <s v="Access"/>
    <n v="0"/>
    <s v="30 Ton Excavator c/w Hydraulic Thumb"/>
    <n v="195"/>
    <n v="9.5"/>
    <s v="HR"/>
    <s v="147"/>
    <s v="0"/>
    <s v=""/>
    <s v=""/>
    <n v="1852.5"/>
    <n v="240.82500000000002"/>
    <n v="2093.3249999999998"/>
    <d v="2021-09-11T00:00:00"/>
    <n v="0"/>
    <x v="16"/>
    <d v="2021-10-08T00:00:00"/>
    <n v="76"/>
    <n v="0"/>
    <n v="0"/>
    <s v="Nathan Kyme"/>
    <s v="All Season Access Maintenance"/>
    <m/>
    <s v="VC7556-2019-016"/>
    <s v="938 OF"/>
    <m/>
    <m/>
    <m/>
    <s v="Approved"/>
    <m/>
    <m/>
    <s v="Kabi loading and hauling from km 17 to km 18.5/Chapman rock truck hauling from km 38 to km 40 with Skagen and Morin/Kabi rock truck driving from km .5 on Hensen to km 38 for gravel haul"/>
    <n v="10"/>
    <s v="F033-F118"/>
    <s v="Paint Lake Road 2"/>
    <n v="0"/>
    <d v="2021-09-21T00:00:00"/>
    <m/>
    <s v="50"/>
    <d v="2021-09-23T00:00:00"/>
    <s v=""/>
    <s v=""/>
    <m/>
    <m/>
    <m/>
    <s v="Jim Budgell"/>
    <s v="10"/>
    <s v="KABI LAKE FOREST PRODUCTS LTD7332KL-20210911-230 Ton Excavator c/w Hydraulic Thumb9.51852.5"/>
    <s v="KABI LAKE FOREST PRODUCTS LTD7332KL-20210911-230 Ton Excavator c/w Hydraulic Thumb9.51852.5OEWT-PA21-LEM"/>
    <s v=""/>
    <s v="WF10-All Season Maintenance"/>
    <x v="1"/>
  </r>
  <r>
    <x v="2"/>
    <n v="12"/>
    <n v="0"/>
    <n v="7330"/>
    <s v="KL-20210910-2"/>
    <n v="53511012"/>
    <s v="Access"/>
    <n v="0"/>
    <s v="30 Ton Excavator c/w Hydraulic Thumb"/>
    <n v="195"/>
    <n v="9.5"/>
    <s v="HR"/>
    <s v="147"/>
    <s v="0"/>
    <s v=""/>
    <s v=""/>
    <n v="1852.5"/>
    <n v="240.82500000000002"/>
    <n v="2093.3249999999998"/>
    <d v="2021-09-10T00:00:00"/>
    <n v="0"/>
    <x v="16"/>
    <d v="2021-10-08T00:00:00"/>
    <n v="76"/>
    <n v="0"/>
    <n v="0"/>
    <s v="Nathan Kyme"/>
    <s v="All Season Access Maintenance"/>
    <m/>
    <s v="VC7556-2019-016"/>
    <s v="938 OF"/>
    <m/>
    <m/>
    <m/>
    <s v="Approved"/>
    <m/>
    <m/>
    <s v="Excavator leveling ruts and tracking from Km 12 and Km 5 to Km 19 / 1 rock truck hauling from 38 km to Morin Excavator @ 40/42 km/rock truck 2 driving from Hwy to Km 38 and haul gravel"/>
    <n v="10"/>
    <s v="F033-F118"/>
    <s v="Paint Lake Road 2"/>
    <n v="0"/>
    <d v="2021-09-15T00:00:00"/>
    <m/>
    <s v="50"/>
    <d v="2021-09-23T00:00:00"/>
    <s v=""/>
    <s v=""/>
    <m/>
    <m/>
    <m/>
    <s v="Jim Budgell"/>
    <s v="10"/>
    <s v="KABI LAKE FOREST PRODUCTS LTD7330KL-20210910-230 Ton Excavator c/w Hydraulic Thumb9.51852.5"/>
    <s v="KABI LAKE FOREST PRODUCTS LTD7330KL-20210910-230 Ton Excavator c/w Hydraulic Thumb9.51852.5OEWT-PA21-LEM"/>
    <s v=""/>
    <s v="WF10-All Season Maintenance"/>
    <x v="1"/>
  </r>
  <r>
    <x v="2"/>
    <n v="12"/>
    <n v="0"/>
    <n v="7327"/>
    <s v="KL-20210909-2"/>
    <n v="53511012"/>
    <s v="Access"/>
    <n v="0"/>
    <s v="30 Ton Excavator c/w Hydraulic Thumb"/>
    <n v="195"/>
    <n v="12"/>
    <s v="HR"/>
    <s v="147"/>
    <s v="0"/>
    <s v=""/>
    <s v=""/>
    <n v="2340"/>
    <n v="304.2"/>
    <n v="2644.2"/>
    <d v="2021-09-09T00:00:00"/>
    <n v="0"/>
    <x v="16"/>
    <d v="2021-10-08T00:00:00"/>
    <n v="76"/>
    <n v="0"/>
    <n v="0"/>
    <s v="Nathan Kyme"/>
    <s v="All Season Access Maintenance"/>
    <m/>
    <s v="VC7556-2019-016"/>
    <s v="938 OF"/>
    <m/>
    <m/>
    <m/>
    <s v="Approved"/>
    <m/>
    <m/>
    <s v="Excavator leveling ruts and tracking from Km 38 to Km 16 / rock truck hauling from 38 km to Morin Excavator @ 40/42 km"/>
    <n v="10"/>
    <s v="F033-F118"/>
    <s v="Paint Lake Road 2"/>
    <n v="0"/>
    <d v="2021-09-15T00:00:00"/>
    <m/>
    <s v="50"/>
    <d v="2021-09-23T00:00:00"/>
    <s v=""/>
    <s v=""/>
    <m/>
    <m/>
    <m/>
    <s v="Jim Budgell"/>
    <s v="10"/>
    <s v="KABI LAKE FOREST PRODUCTS LTD7327KL-20210909-230 Ton Excavator c/w Hydraulic Thumb122340"/>
    <s v="KABI LAKE FOREST PRODUCTS LTD7327KL-20210909-230 Ton Excavator c/w Hydraulic Thumb122340OEWT-PA21-LEM"/>
    <s v=""/>
    <s v="WF10-All Season Maintenance"/>
    <x v="1"/>
  </r>
  <r>
    <x v="2"/>
    <n v="12"/>
    <n v="0"/>
    <n v="7326"/>
    <s v="KL-20210908-2"/>
    <n v="53511012"/>
    <s v="Access"/>
    <n v="0"/>
    <s v="30 Ton Excavator c/w Hydraulic Thumb"/>
    <n v="195"/>
    <n v="9.5"/>
    <s v="HR"/>
    <s v="147"/>
    <s v="0"/>
    <s v=""/>
    <s v=""/>
    <n v="1852.5"/>
    <n v="240.82500000000002"/>
    <n v="2093.3249999999998"/>
    <d v="2021-09-08T00:00:00"/>
    <n v="0"/>
    <x v="16"/>
    <d v="2021-10-08T00:00:00"/>
    <n v="76"/>
    <n v="0"/>
    <n v="0"/>
    <s v="Nathan Kyme"/>
    <s v="All Season Access Maintenance"/>
    <m/>
    <s v="VC7556-2019-016"/>
    <s v="938 OF"/>
    <m/>
    <m/>
    <m/>
    <s v="Approved"/>
    <m/>
    <m/>
    <s v="Excavator continuing sloping and shaping excavation @ 49 km/ operator Called out to operate Valard rock breaker / Supervision of Morin Contracting and Skagen and Sons"/>
    <n v="10"/>
    <s v="F033-F118"/>
    <s v="Paint Lake Road 2"/>
    <n v="0"/>
    <d v="2021-09-15T00:00:00"/>
    <m/>
    <s v="50"/>
    <d v="2021-09-23T00:00:00"/>
    <s v=""/>
    <s v=""/>
    <m/>
    <m/>
    <m/>
    <s v="Jim Budgell"/>
    <s v="10"/>
    <s v="KABI LAKE FOREST PRODUCTS LTD7326KL-20210908-230 Ton Excavator c/w Hydraulic Thumb9.51852.5"/>
    <s v="KABI LAKE FOREST PRODUCTS LTD7326KL-20210908-230 Ton Excavator c/w Hydraulic Thumb9.51852.5OEWT-PA21-LEM"/>
    <s v=""/>
    <s v="WF10-All Season Maintenance"/>
    <x v="1"/>
  </r>
  <r>
    <x v="2"/>
    <n v="12"/>
    <n v="0"/>
    <n v="7325"/>
    <s v="KL-20210907-2"/>
    <n v="53511012"/>
    <s v="Access"/>
    <n v="0"/>
    <s v="30 Ton Excavator c/w Hydraulic Thumb"/>
    <n v="195"/>
    <n v="9.5"/>
    <s v="HR"/>
    <s v="147"/>
    <s v="0"/>
    <s v=""/>
    <s v=""/>
    <n v="1852.5"/>
    <n v="240.82500000000002"/>
    <n v="2093.3249999999998"/>
    <d v="2021-09-07T00:00:00"/>
    <n v="0"/>
    <x v="16"/>
    <d v="2021-10-08T00:00:00"/>
    <n v="76"/>
    <n v="0"/>
    <n v="0"/>
    <s v="Nathan Kyme"/>
    <s v="All Season Access Maintenance"/>
    <m/>
    <s v="VC7556-2019-016"/>
    <s v="938 OF"/>
    <m/>
    <m/>
    <m/>
    <s v="Approved"/>
    <m/>
    <m/>
    <s v="Excavator continuing sloping and shaping excavation @ 49 km/ Supervision of Morin Contracting and Skagen and Sons Shaping road and fixing access mats from 36 to 33 km and @_x000d__x000a_km 40.5 to 43.5 Km"/>
    <n v="10"/>
    <s v="F033-F118"/>
    <s v="Paint Lake Road 2"/>
    <n v="0"/>
    <d v="2021-09-15T00:00:00"/>
    <m/>
    <s v="50"/>
    <d v="2021-09-23T00:00:00"/>
    <s v=""/>
    <s v=""/>
    <m/>
    <m/>
    <m/>
    <s v="Jim Budgell"/>
    <s v="10"/>
    <s v="KABI LAKE FOREST PRODUCTS LTD7325KL-20210907-230 Ton Excavator c/w Hydraulic Thumb9.51852.5"/>
    <s v="KABI LAKE FOREST PRODUCTS LTD7325KL-20210907-230 Ton Excavator c/w Hydraulic Thumb9.51852.5OEWT-PA21-LEM"/>
    <s v=""/>
    <s v="WF10-All Season Maintenance"/>
    <x v="1"/>
  </r>
  <r>
    <x v="2"/>
    <n v="12"/>
    <n v="0"/>
    <n v="7288"/>
    <s v="KL-20210830-2"/>
    <n v="53511012"/>
    <s v="Access"/>
    <n v="0"/>
    <s v="30 Ton Excavator c/w Hydraulic Thumb"/>
    <n v="195"/>
    <n v="9"/>
    <s v="HR"/>
    <s v="147"/>
    <s v="0"/>
    <s v=""/>
    <s v=""/>
    <n v="1755"/>
    <n v="228.15"/>
    <n v="1983.1499999999999"/>
    <d v="2021-08-30T00:00:00"/>
    <n v="0"/>
    <x v="16"/>
    <d v="2021-10-08T00:00:00"/>
    <n v="76"/>
    <n v="0"/>
    <n v="0"/>
    <s v="Nathan Kyme"/>
    <s v="All Season Access Maintenance"/>
    <m/>
    <s v="VC7556-2019-016"/>
    <s v="938 OF"/>
    <m/>
    <m/>
    <m/>
    <s v="Approved"/>
    <m/>
    <m/>
    <s v="Load and haul existing material for excavation clean up @ km49 - 1 Kabi , 1 Valard and 1 Cobiere rock trucks/ excavator 2 shaping and leveling slopes"/>
    <n v="10"/>
    <s v="F033-F118"/>
    <s v="Paint Lake Road 2"/>
    <n v="0"/>
    <d v="2021-08-31T00:00:00"/>
    <m/>
    <s v="37"/>
    <d v="2021-09-05T00:00:00"/>
    <s v=""/>
    <s v=""/>
    <m/>
    <m/>
    <m/>
    <s v="Harold Furlong"/>
    <s v="10"/>
    <s v="KABI LAKE FOREST PRODUCTS LTD7288KL-20210830-230 Ton Excavator c/w Hydraulic Thumb91755"/>
    <s v="KABI LAKE FOREST PRODUCTS LTD7288KL-20210830-230 Ton Excavator c/w Hydraulic Thumb91755OEWT-PA21-LEM"/>
    <s v=""/>
    <s v="WF10-All Season Maintenance"/>
    <x v="1"/>
  </r>
  <r>
    <x v="2"/>
    <n v="12"/>
    <n v="0"/>
    <n v="7287"/>
    <s v="KL-20210829-2"/>
    <n v="53511012"/>
    <s v="Access"/>
    <n v="0"/>
    <s v="30 Ton Excavator c/w Hydraulic Thumb"/>
    <n v="195"/>
    <n v="9"/>
    <s v="HR"/>
    <s v="147"/>
    <s v="0"/>
    <s v=""/>
    <s v=""/>
    <n v="1755"/>
    <n v="228.15"/>
    <n v="1983.1499999999999"/>
    <d v="2021-08-29T00:00:00"/>
    <n v="0"/>
    <x v="16"/>
    <d v="2021-10-08T00:00:00"/>
    <n v="76"/>
    <n v="0"/>
    <n v="0"/>
    <s v="Nathan Kyme"/>
    <s v="All Season Access Maintenance"/>
    <m/>
    <s v="VC7556-2019-016"/>
    <s v="938 OF"/>
    <m/>
    <m/>
    <m/>
    <s v="Approved"/>
    <m/>
    <m/>
    <s v="Load and haul existing material for excavation clean up @ km49 - 1 Kabi , 1 Valard and 1 Cobiere rock trucks"/>
    <n v="10"/>
    <s v="F033-F118"/>
    <s v="600 Road"/>
    <n v="0"/>
    <d v="2021-08-31T00:00:00"/>
    <m/>
    <s v="37"/>
    <d v="2021-09-05T00:00:00"/>
    <s v=""/>
    <s v=""/>
    <m/>
    <m/>
    <m/>
    <s v="Harold Furlong"/>
    <s v="10"/>
    <s v="KABI LAKE FOREST PRODUCTS LTD7287KL-20210829-230 Ton Excavator c/w Hydraulic Thumb91755"/>
    <s v="KABI LAKE FOREST PRODUCTS LTD7287KL-20210829-230 Ton Excavator c/w Hydraulic Thumb91755OEWT-PA21-LEM"/>
    <s v=""/>
    <s v="WF10-All Season Maintenance"/>
    <x v="1"/>
  </r>
  <r>
    <x v="2"/>
    <n v="12"/>
    <n v="0"/>
    <n v="7287"/>
    <s v="KL-20210829-2"/>
    <n v="53511012"/>
    <s v="Access"/>
    <n v="0"/>
    <s v="30 Ton Excavator c/w Hydraulic Thumb"/>
    <n v="195"/>
    <n v="9"/>
    <s v="HR"/>
    <s v="147"/>
    <s v="0"/>
    <s v=""/>
    <s v=""/>
    <n v="1755"/>
    <n v="228.15"/>
    <n v="1983.1499999999999"/>
    <d v="2021-08-29T00:00:00"/>
    <n v="0"/>
    <x v="16"/>
    <d v="2021-10-08T00:00:00"/>
    <n v="76"/>
    <n v="0"/>
    <n v="0"/>
    <s v="Nathan Kyme"/>
    <s v="All Season Access Maintenance"/>
    <m/>
    <s v="VC7556-2019-016"/>
    <s v="938 OF"/>
    <m/>
    <m/>
    <m/>
    <s v="Approved"/>
    <m/>
    <m/>
    <s v="Load and haul existing material for excavation clean up @ km49 - 1 Kabi , 1 Valard and 1 Cobiere rock trucks"/>
    <n v="10"/>
    <s v="F033-F118"/>
    <s v="600 Road"/>
    <n v="0"/>
    <d v="2021-08-31T00:00:00"/>
    <m/>
    <s v="37"/>
    <d v="2021-09-05T00:00:00"/>
    <s v=""/>
    <s v=""/>
    <m/>
    <m/>
    <m/>
    <s v="Harold Furlong"/>
    <s v="10"/>
    <s v="KABI LAKE FOREST PRODUCTS LTD7287KL-20210829-230 Ton Excavator c/w Hydraulic Thumb91755"/>
    <s v="KABI LAKE FOREST PRODUCTS LTD7287KL-20210829-230 Ton Excavator c/w Hydraulic Thumb91755OEWT-PA21-LEM"/>
    <s v=""/>
    <s v="WF10-All Season Maintenance"/>
    <x v="1"/>
  </r>
  <r>
    <x v="2"/>
    <n v="12"/>
    <n v="0"/>
    <n v="7283"/>
    <s v="KL-20210827-3"/>
    <n v="53511012"/>
    <s v="Access"/>
    <n v="0"/>
    <s v="30 Ton Excavator c/w Hydraulic Thumb"/>
    <n v="195"/>
    <n v="6"/>
    <s v="HR"/>
    <s v="147"/>
    <s v="0"/>
    <s v=""/>
    <s v=""/>
    <n v="1170"/>
    <n v="152.1"/>
    <n v="1322.1"/>
    <d v="2021-08-27T00:00:00"/>
    <n v="0"/>
    <x v="16"/>
    <d v="2021-10-08T00:00:00"/>
    <n v="76"/>
    <n v="0"/>
    <n v="0"/>
    <s v="Nathan Kyme"/>
    <s v="All Season Access Maintenance"/>
    <m/>
    <s v="VC7556-2019-016"/>
    <s v="938 OF"/>
    <m/>
    <m/>
    <m/>
    <s v="Approved"/>
    <m/>
    <m/>
    <s v="Excavator starting sloping and cleaning up excavation @ km 49/rock truck hauling existing material from Km 39 to Morin Excavator/ Excavator 2 start sloping Km 49"/>
    <n v="10"/>
    <s v="F033-F118"/>
    <s v="Paint Lake Road 2"/>
    <n v="0"/>
    <d v="2021-08-30T00:00:00"/>
    <m/>
    <s v="37"/>
    <d v="2021-09-05T00:00:00"/>
    <s v=""/>
    <s v=""/>
    <m/>
    <m/>
    <m/>
    <s v="Harold Furlong"/>
    <s v="10"/>
    <s v="KABI LAKE FOREST PRODUCTS LTD7283KL-20210827-330 Ton Excavator c/w Hydraulic Thumb61170"/>
    <s v="KABI LAKE FOREST PRODUCTS LTD7283KL-20210827-330 Ton Excavator c/w Hydraulic Thumb61170OEWT-PA21-LEM"/>
    <s v=""/>
    <s v="WF10-All Season Maintenance"/>
    <x v="1"/>
  </r>
  <r>
    <x v="2"/>
    <n v="12"/>
    <n v="0"/>
    <n v="7283"/>
    <s v="KL-20210827-3"/>
    <n v="53511012"/>
    <s v="Access"/>
    <n v="0"/>
    <s v="30 Ton Excavator c/w Hydraulic Thumb"/>
    <n v="195"/>
    <n v="9"/>
    <s v="HR"/>
    <s v="147"/>
    <s v="0"/>
    <s v=""/>
    <s v=""/>
    <n v="1755"/>
    <n v="228.15"/>
    <n v="1983.1499999999999"/>
    <d v="2021-08-27T00:00:00"/>
    <n v="0"/>
    <x v="16"/>
    <d v="2021-10-08T00:00:00"/>
    <n v="76"/>
    <n v="0"/>
    <n v="0"/>
    <s v="Nathan Kyme"/>
    <s v="All Season Access Maintenance"/>
    <m/>
    <s v="VC7556-2019-016"/>
    <s v="938 OF"/>
    <m/>
    <m/>
    <m/>
    <s v="Approved"/>
    <m/>
    <m/>
    <s v="Excavator starting sloping and cleaning up excavation @ km 49/rock truck hauling existing material from Km 39 to Morin Excavator/ Excavator 2 start sloping Km 49"/>
    <n v="10"/>
    <s v="F033-F118"/>
    <s v="Paint Lake Road 2"/>
    <n v="0"/>
    <d v="2021-08-30T00:00:00"/>
    <m/>
    <s v="37"/>
    <d v="2021-09-05T00:00:00"/>
    <s v=""/>
    <s v=""/>
    <m/>
    <m/>
    <m/>
    <s v="Harold Furlong"/>
    <s v="10"/>
    <s v="KABI LAKE FOREST PRODUCTS LTD7283KL-20210827-330 Ton Excavator c/w Hydraulic Thumb91755"/>
    <s v="KABI LAKE FOREST PRODUCTS LTD7283KL-20210827-330 Ton Excavator c/w Hydraulic Thumb91755OEWT-PA21-LEM"/>
    <s v=""/>
    <s v="WF10-All Season Maintenance"/>
    <x v="1"/>
  </r>
  <r>
    <x v="2"/>
    <n v="12"/>
    <n v="0"/>
    <n v="7281"/>
    <s v="KL-20210826-3"/>
    <n v="53511012"/>
    <s v="Access"/>
    <n v="0"/>
    <s v="30 Ton Excavator c/w Hydraulic Thumb"/>
    <n v="195"/>
    <n v="9"/>
    <s v="HR"/>
    <s v="147"/>
    <s v="0"/>
    <s v=""/>
    <s v=""/>
    <n v="1755"/>
    <n v="228.15"/>
    <n v="1983.1499999999999"/>
    <d v="2021-08-26T00:00:00"/>
    <n v="0"/>
    <x v="16"/>
    <d v="2021-10-08T00:00:00"/>
    <n v="76"/>
    <n v="0"/>
    <n v="0"/>
    <s v="Nathan Kyme"/>
    <s v="All Season Access Maintenance"/>
    <m/>
    <s v="VC7556-2019-016"/>
    <s v="938 OF"/>
    <m/>
    <m/>
    <m/>
    <s v="Approved"/>
    <m/>
    <m/>
    <s v="Excavator 1 Continuing sloping &amp; cleaning up Excavation @ 49Km. Rock Truck hauling existing material from 39Km to Morin Excavator. Excavator 2 fixing access from 44Km to 47Km."/>
    <n v="10"/>
    <s v="F033-F118"/>
    <s v="Paint lake Road 2"/>
    <n v="0"/>
    <d v="2021-08-30T00:00:00"/>
    <m/>
    <s v="37"/>
    <d v="2021-09-05T00:00:00"/>
    <s v=""/>
    <s v=""/>
    <m/>
    <m/>
    <m/>
    <s v="Harold Furlong"/>
    <s v="10"/>
    <s v="KABI LAKE FOREST PRODUCTS LTD7281KL-20210826-330 Ton Excavator c/w Hydraulic Thumb91755"/>
    <s v="KABI LAKE FOREST PRODUCTS LTD7281KL-20210826-330 Ton Excavator c/w Hydraulic Thumb91755OEWT-PA21-LEM"/>
    <s v=""/>
    <s v="WF10-All Season Maintenance"/>
    <x v="1"/>
  </r>
  <r>
    <x v="2"/>
    <n v="12"/>
    <n v="0"/>
    <n v="7281"/>
    <s v="KL-20210826-3"/>
    <n v="53511012"/>
    <s v="Access"/>
    <n v="0"/>
    <s v="30 Ton Excavator c/w Hydraulic Thumb"/>
    <n v="195"/>
    <n v="9"/>
    <s v="HR"/>
    <s v="147"/>
    <s v="0"/>
    <s v=""/>
    <s v=""/>
    <n v="1755"/>
    <n v="228.15"/>
    <n v="1983.1499999999999"/>
    <d v="2021-08-26T00:00:00"/>
    <n v="0"/>
    <x v="16"/>
    <d v="2021-10-08T00:00:00"/>
    <n v="76"/>
    <n v="0"/>
    <n v="0"/>
    <s v="Nathan Kyme"/>
    <s v="All Season Access Maintenance"/>
    <m/>
    <s v="VC7556-2019-016"/>
    <s v="938 OF"/>
    <m/>
    <m/>
    <m/>
    <s v="Approved"/>
    <m/>
    <m/>
    <s v="Excavator 1 Continuing sloping &amp; cleaning up Excavation @ 49Km. Rock Truck hauling existing material from 39Km to Morin Excavator. Excavator 2 fixing access from 44Km to 47Km."/>
    <n v="10"/>
    <s v="F033-F118"/>
    <s v="Paint lake Road 2"/>
    <n v="0"/>
    <d v="2021-08-30T00:00:00"/>
    <m/>
    <s v="37"/>
    <d v="2021-09-05T00:00:00"/>
    <s v=""/>
    <s v=""/>
    <m/>
    <m/>
    <m/>
    <s v="Harold Furlong"/>
    <s v="10"/>
    <s v="KABI LAKE FOREST PRODUCTS LTD7281KL-20210826-330 Ton Excavator c/w Hydraulic Thumb91755"/>
    <s v="KABI LAKE FOREST PRODUCTS LTD7281KL-20210826-330 Ton Excavator c/w Hydraulic Thumb91755OEWT-PA21-LEM"/>
    <s v=""/>
    <s v="WF10-All Season Maintenance"/>
    <x v="1"/>
  </r>
  <r>
    <x v="2"/>
    <n v="12"/>
    <n v="0"/>
    <n v="7365"/>
    <s v="KL-20210920-1"/>
    <n v="53511012"/>
    <s v="Access"/>
    <n v="0"/>
    <s v="30 Ton Excavator c/w Hydraulic Thumb"/>
    <n v="195"/>
    <n v="9"/>
    <s v="HR"/>
    <s v="147"/>
    <s v="0"/>
    <s v=""/>
    <s v=""/>
    <n v="1755"/>
    <n v="228.15"/>
    <n v="1983.1499999999999"/>
    <d v="2021-09-20T00:00:00"/>
    <n v="0"/>
    <x v="16"/>
    <d v="2021-10-08T00:00:00"/>
    <n v="76"/>
    <n v="0"/>
    <n v="0"/>
    <s v="Nathan Kyme"/>
    <s v="All Season Access Maintenance"/>
    <m/>
    <s v="VC7556-2019-016"/>
    <s v="938 OF"/>
    <m/>
    <m/>
    <m/>
    <s v="Approved"/>
    <m/>
    <m/>
    <s v="Kabi Excavator working on road maintenance @ 18 to21.5 km and Carrying trees for moving road@ 19.5km/Chapman rock truck hauling trees from F104 to Morin @ km 43"/>
    <n v="10"/>
    <s v="F033-F118"/>
    <s v="Paint Lake Road 2"/>
    <n v="0"/>
    <d v="2021-09-27T00:00:00"/>
    <m/>
    <s v="50"/>
    <d v="2021-09-27T00:00:00"/>
    <s v=""/>
    <s v=""/>
    <m/>
    <m/>
    <m/>
    <s v="Jim Budgell"/>
    <s v="10"/>
    <s v="KABI LAKE FOREST PRODUCTS LTD7365KL-20210920-130 Ton Excavator c/w Hydraulic Thumb91755"/>
    <s v="KABI LAKE FOREST PRODUCTS LTD7365KL-20210920-130 Ton Excavator c/w Hydraulic Thumb91755OEWT-PA21-LEM"/>
    <s v=""/>
    <s v="WF10-All Season Maintenance"/>
    <x v="1"/>
  </r>
  <r>
    <x v="2"/>
    <n v="12"/>
    <n v="0"/>
    <n v="7365"/>
    <s v="KL-20210920-1"/>
    <n v="53511003"/>
    <s v="Access"/>
    <n v="0"/>
    <s v="30 Ton Excavator c/w Hydraulic Thumb"/>
    <n v="195"/>
    <n v="9"/>
    <s v="HR"/>
    <s v="147"/>
    <s v="0"/>
    <s v=""/>
    <s v=""/>
    <n v="1755"/>
    <n v="228.15"/>
    <n v="1983.1499999999999"/>
    <d v="2021-09-20T00:00:00"/>
    <n v="0"/>
    <x v="16"/>
    <d v="2021-10-08T00:00:00"/>
    <n v="76"/>
    <n v="0"/>
    <n v="0"/>
    <s v="Nathan Kyme"/>
    <s v="Wetland Access Development"/>
    <m/>
    <s v="VC7556-2019-016"/>
    <s v="938 OF"/>
    <m/>
    <m/>
    <m/>
    <s v="Approved"/>
    <m/>
    <m/>
    <s v="Kabi Excavator working on road maintenance @ 18 to21.5 km and Carrying trees for moving road@ 19.5km/Chapman rock truck hauling trees from F104 to Morin @ km 43"/>
    <n v="10"/>
    <s v="F033-F118"/>
    <s v="Paint Lake Road 2"/>
    <n v="0"/>
    <d v="2021-09-27T00:00:00"/>
    <m/>
    <s v="50"/>
    <d v="2021-09-27T00:00:00"/>
    <s v=""/>
    <s v=""/>
    <m/>
    <m/>
    <m/>
    <s v="Jim Budgell"/>
    <s v="10"/>
    <s v="KABI LAKE FOREST PRODUCTS LTD7365KL-20210920-130 Ton Excavator c/w Hydraulic Thumb91755"/>
    <s v="KABI LAKE FOREST PRODUCTS LTD7365KL-20210920-130 Ton Excavator c/w Hydraulic Thumb91755OEWT-PA21-LEM"/>
    <s v=""/>
    <s v="WF10-All Season Maintenance"/>
    <x v="1"/>
  </r>
  <r>
    <x v="2"/>
    <n v="12"/>
    <n v="0"/>
    <n v="7353"/>
    <s v="KL-20210917-1-R1"/>
    <n v="53511012"/>
    <s v="Access"/>
    <n v="0"/>
    <s v="Pickup Truck - Truck Only"/>
    <n v="25"/>
    <n v="21"/>
    <s v="HR"/>
    <s v="19"/>
    <s v="0"/>
    <s v=""/>
    <s v=""/>
    <n v="525"/>
    <n v="68.25"/>
    <n v="593.25"/>
    <d v="2021-09-17T00:00:00"/>
    <n v="0"/>
    <x v="16"/>
    <d v="2021-10-08T00:00:00"/>
    <n v="76"/>
    <n v="0"/>
    <n v="0"/>
    <s v="Nathan Kyme"/>
    <s v="All Season Access Maintenance"/>
    <m/>
    <s v="VC7556-2019-016"/>
    <s v="938 OF"/>
    <m/>
    <m/>
    <m/>
    <s v="Approved"/>
    <m/>
    <m/>
    <s v="Kabi Excavator working on road maintenance @ 18 to20 km /Chapman rock truck hauling access mats from .5 on hensen to km 43/ Kabi rock trucks driving out for float"/>
    <n v="10"/>
    <s v="F033-F118"/>
    <s v="Paint Lake Road 2"/>
    <n v="0"/>
    <d v="2021-09-24T00:00:00"/>
    <m/>
    <s v="50"/>
    <d v="2021-09-27T00:00:00"/>
    <s v=""/>
    <s v=""/>
    <m/>
    <m/>
    <m/>
    <s v="Jim Budgell"/>
    <s v="10"/>
    <s v="KABI LAKE FOREST PRODUCTS LTD7353KL-20210917-1-R1Pickup Truck - Truck Only21525"/>
    <s v="KABI LAKE FOREST PRODUCTS LTD7353KL-20210917-1-R1Pickup Truck - Truck Only21525OEWT-PA21-LEM"/>
    <s v=""/>
    <s v="WF10-All Season Maintenance"/>
    <x v="1"/>
  </r>
  <r>
    <x v="2"/>
    <n v="12"/>
    <n v="0"/>
    <n v="7353"/>
    <s v="KL-20210917-1-R1"/>
    <n v="53511012"/>
    <s v="Access"/>
    <n v="0"/>
    <s v="Pickup Truck - Truck Only"/>
    <n v="25"/>
    <n v="9"/>
    <s v="HR"/>
    <s v="19"/>
    <s v="0"/>
    <s v=""/>
    <s v=""/>
    <n v="225"/>
    <n v="29.25"/>
    <n v="254.24999999999997"/>
    <d v="2021-09-17T00:00:00"/>
    <n v="0"/>
    <x v="16"/>
    <d v="2021-10-08T00:00:00"/>
    <n v="76"/>
    <n v="0"/>
    <n v="0"/>
    <s v="Nathan Kyme"/>
    <s v="All Season Access Maintenance"/>
    <m/>
    <s v="VC7556-2019-016"/>
    <s v="938 OF"/>
    <m/>
    <m/>
    <m/>
    <s v="Approved"/>
    <m/>
    <m/>
    <s v="Kabi Excavator working on road maintenance @ 18 to20 km /Chapman rock truck hauling access mats from .5 on hensen to km 43/ Kabi rock trucks driving out for float"/>
    <n v="10"/>
    <s v="F033-F118"/>
    <s v="Paint Lake Road 2"/>
    <n v="0"/>
    <d v="2021-09-24T00:00:00"/>
    <m/>
    <s v="50"/>
    <d v="2021-09-27T00:00:00"/>
    <s v=""/>
    <s v=""/>
    <m/>
    <m/>
    <m/>
    <s v="Jim Budgell"/>
    <s v="10"/>
    <s v="KABI LAKE FOREST PRODUCTS LTD7353KL-20210917-1-R1Pickup Truck - Truck Only9225"/>
    <s v="KABI LAKE FOREST PRODUCTS LTD7353KL-20210917-1-R1Pickup Truck - Truck Only9225OEWT-PA21-LEM"/>
    <s v=""/>
    <s v="WF10-All Season Maintenance"/>
    <x v="1"/>
  </r>
  <r>
    <x v="2"/>
    <n v="12"/>
    <n v="0"/>
    <n v="7350"/>
    <s v="KL-20210916-1"/>
    <n v="53511012"/>
    <s v="Access"/>
    <n v="0"/>
    <s v="Pickup Truck - Truck Only"/>
    <n v="25"/>
    <n v="9"/>
    <s v="HR"/>
    <s v="19"/>
    <s v="0"/>
    <s v=""/>
    <s v=""/>
    <n v="225"/>
    <n v="29.25"/>
    <n v="254.24999999999997"/>
    <d v="2021-09-16T00:00:00"/>
    <n v="0"/>
    <x v="16"/>
    <d v="2021-10-08T00:00:00"/>
    <n v="76"/>
    <n v="0"/>
    <n v="0"/>
    <s v="Nathan Kyme"/>
    <s v="All Season Access Maintenance"/>
    <m/>
    <s v="VC7556-2019-016"/>
    <s v="938 OF"/>
    <m/>
    <s v="Approved by Mark McLeod"/>
    <m/>
    <s v="Approved"/>
    <m/>
    <m/>
    <s v="Excavator loading and hauling from 18 to19.5 km /Chapman rock truck and Kabi 30 ton rock truck hauling from 38 to 42/43 km with Skagen and Morin"/>
    <n v="10"/>
    <s v="F033-F118"/>
    <s v="Paint Lake Road 2"/>
    <n v="0"/>
    <d v="2021-09-24T00:00:00"/>
    <m/>
    <m/>
    <d v="2021-09-25T00:00:00"/>
    <s v=""/>
    <s v=""/>
    <m/>
    <m/>
    <m/>
    <s v=""/>
    <s v="10"/>
    <s v="KABI LAKE FOREST PRODUCTS LTD7350KL-20210916-1Pickup Truck - Truck Only9225"/>
    <s v="KABI LAKE FOREST PRODUCTS LTD7350KL-20210916-1Pickup Truck - Truck Only9225OEWT-PA21-LEM"/>
    <s v=""/>
    <s v="WF10-All Season Maintenance"/>
    <x v="1"/>
  </r>
  <r>
    <x v="2"/>
    <n v="12"/>
    <n v="0"/>
    <n v="7374"/>
    <s v="KL-20210922-1"/>
    <n v="53511012"/>
    <s v="Access"/>
    <n v="0"/>
    <s v="Single Axle Trailer - without pickup - Daily"/>
    <n v="30"/>
    <n v="1"/>
    <s v="Daily"/>
    <m/>
    <s v="0"/>
    <s v=""/>
    <s v=""/>
    <n v="30"/>
    <n v="3.9000000000000004"/>
    <n v="33.9"/>
    <d v="2021-09-22T00:00:00"/>
    <n v="0"/>
    <x v="16"/>
    <d v="2021-10-08T00:00:00"/>
    <n v="76"/>
    <n v="0"/>
    <n v="0"/>
    <s v="Nathan Kyme"/>
    <s v="All Season Access Maintenance"/>
    <m/>
    <s v="VC7556-2019-016"/>
    <s v="938 OF"/>
    <m/>
    <m/>
    <m/>
    <s v="Approved"/>
    <m/>
    <m/>
    <s v="Kabi Excavator working on road maintenance @ 21 km hill/Chapman rock truck hauling trees from F104 to Morin @ km 43/Supervision of Morin and Skagen"/>
    <n v="10"/>
    <s v="F033-F118"/>
    <s v="Paint Lake Road 2"/>
    <n v="0"/>
    <d v="2021-09-28T00:00:00"/>
    <m/>
    <s v="61"/>
    <d v="2021-09-28T00:00:00"/>
    <s v=""/>
    <s v=""/>
    <m/>
    <m/>
    <m/>
    <s v=""/>
    <s v="10"/>
    <s v="KABI LAKE FOREST PRODUCTS LTD7374KL-20210922-1Single Axle Trailer - without pickup - Daily130"/>
    <s v="KABI LAKE FOREST PRODUCTS LTD7374KL-20210922-1Single Axle Trailer - without pickup - Daily130OEWT-PA21-LEM"/>
    <s v=""/>
    <s v="WF10-All Season Maintenance"/>
    <x v="1"/>
  </r>
  <r>
    <x v="2"/>
    <n v="12"/>
    <n v="0"/>
    <n v="7355"/>
    <s v="KL-20210918-1-R1"/>
    <n v="53511012"/>
    <s v="Access"/>
    <n v="0"/>
    <s v="Single Axle Trailer - without pickup - Daily"/>
    <n v="30"/>
    <n v="1"/>
    <s v="Daily"/>
    <m/>
    <s v="0"/>
    <s v=""/>
    <s v=""/>
    <n v="30"/>
    <n v="3.9000000000000004"/>
    <n v="33.9"/>
    <d v="2021-09-18T00:00:00"/>
    <n v="0"/>
    <x v="16"/>
    <d v="2021-10-08T00:00:00"/>
    <n v="76"/>
    <n v="0"/>
    <n v="0"/>
    <s v="Nathan Kyme"/>
    <s v="All Season Access Maintenance"/>
    <m/>
    <s v="VC7556-2019-016"/>
    <s v="938 OF"/>
    <m/>
    <m/>
    <m/>
    <s v="Approved"/>
    <m/>
    <m/>
    <s v="Kabi Excavator working on road maintenance @ 18 to21 km /Chapman rock truck hauling access mats and hauling out broken mats for Morin @ Km 44 to 46"/>
    <n v="10"/>
    <s v="F033-F118"/>
    <s v="Paint Lake Road 2"/>
    <n v="0"/>
    <d v="2021-09-24T00:00:00"/>
    <m/>
    <s v="50"/>
    <d v="2021-09-27T00:00:00"/>
    <s v=""/>
    <s v=""/>
    <m/>
    <m/>
    <m/>
    <s v="Jim Budgell"/>
    <s v="10"/>
    <s v="KABI LAKE FOREST PRODUCTS LTD7355KL-20210918-1-R1Single Axle Trailer - without pickup - Daily130"/>
    <s v="KABI LAKE FOREST PRODUCTS LTD7355KL-20210918-1-R1Single Axle Trailer - without pickup - Daily130OEWT-PA21-LEM"/>
    <s v=""/>
    <s v="WF10-All Season Maintenance"/>
    <x v="1"/>
  </r>
  <r>
    <x v="2"/>
    <n v="12"/>
    <n v="0"/>
    <n v="7336"/>
    <s v="KL-20210914-2"/>
    <n v="53511012"/>
    <s v="Access"/>
    <n v="0"/>
    <s v="Single Axle Trailer - without pickup - Daily"/>
    <n v="30"/>
    <n v="1"/>
    <s v="Daily"/>
    <m/>
    <s v="0"/>
    <s v=""/>
    <s v=""/>
    <n v="30"/>
    <n v="3.9000000000000004"/>
    <n v="33.9"/>
    <d v="2021-09-14T00:00:00"/>
    <n v="0"/>
    <x v="16"/>
    <d v="2021-10-08T00:00:00"/>
    <n v="76"/>
    <n v="0"/>
    <n v="0"/>
    <s v="Nathan Kyme"/>
    <s v="All Season Access Maintenance"/>
    <m/>
    <s v="VC7556-2019-016"/>
    <s v="938 OF"/>
    <m/>
    <s v="Mark McLeod Approved"/>
    <m/>
    <s v="Approved"/>
    <m/>
    <m/>
    <s v="Kabi loading and hauling from km 17 to km 18.5/Chapman rock truck and Kabi 30 ton rock truck hauling from km 38 to km 40.5 with Skagen and Morin"/>
    <n v="10"/>
    <s v="F033-F118"/>
    <s v="Paint lake Road 2"/>
    <n v="0"/>
    <d v="2021-09-21T00:00:00"/>
    <m/>
    <m/>
    <d v="2021-09-22T00:00:00"/>
    <s v=""/>
    <s v=""/>
    <m/>
    <m/>
    <m/>
    <s v=""/>
    <s v="10"/>
    <s v="KABI LAKE FOREST PRODUCTS LTD7336KL-20210914-2Single Axle Trailer - without pickup - Daily130"/>
    <s v="KABI LAKE FOREST PRODUCTS LTD7336KL-20210914-2Single Axle Trailer - without pickup - Daily130OEWT-PA21-LEM"/>
    <s v=""/>
    <s v="WF10-All Season Maintenance"/>
    <x v="1"/>
  </r>
  <r>
    <x v="2"/>
    <n v="12"/>
    <n v="0"/>
    <n v="7335"/>
    <s v="KL-20210913-2"/>
    <n v="53511012"/>
    <s v="Access"/>
    <n v="0"/>
    <s v="Single Axle Trailer - without pickup - Daily"/>
    <n v="30"/>
    <n v="1"/>
    <s v="Daily"/>
    <m/>
    <s v="0"/>
    <s v=""/>
    <s v=""/>
    <n v="30"/>
    <n v="3.9000000000000004"/>
    <n v="33.9"/>
    <d v="2021-09-13T00:00:00"/>
    <n v="0"/>
    <x v="16"/>
    <d v="2021-10-08T00:00:00"/>
    <n v="76"/>
    <n v="0"/>
    <n v="0"/>
    <s v="Nathan Kyme"/>
    <s v="All Season Access Maintenance"/>
    <m/>
    <s v="VC7556-2019-016"/>
    <s v="938 OF"/>
    <m/>
    <s v="Mark McLeod Approved"/>
    <m/>
    <s v="Approved"/>
    <m/>
    <m/>
    <s v="Kabi loading and hauling from km 17 to km 18.5/Chapman rock truck and Kabi 30 ton rock truck hauling from km 38 to km 40.5 with Skagen and Morin"/>
    <n v="10"/>
    <s v="F033-F118"/>
    <s v="Paint Lake Road 2"/>
    <n v="0"/>
    <d v="2021-09-21T00:00:00"/>
    <m/>
    <m/>
    <d v="2021-09-22T00:00:00"/>
    <s v=""/>
    <s v=""/>
    <m/>
    <m/>
    <m/>
    <s v=""/>
    <s v="10"/>
    <s v="KABI LAKE FOREST PRODUCTS LTD7335KL-20210913-2Single Axle Trailer - without pickup - Daily130"/>
    <s v="KABI LAKE FOREST PRODUCTS LTD7335KL-20210913-2Single Axle Trailer - without pickup - Daily130OEWT-PA21-LEM"/>
    <s v=""/>
    <s v="WF10-All Season Maintenance"/>
    <x v="1"/>
  </r>
  <r>
    <x v="2"/>
    <n v="12"/>
    <n v="0"/>
    <n v="7374"/>
    <s v="KL-20210922-1"/>
    <n v="53511012"/>
    <s v="Access"/>
    <n v="0"/>
    <s v="ATV - side by side - Daily"/>
    <n v="250"/>
    <n v="1"/>
    <s v="Daily"/>
    <m/>
    <s v="0"/>
    <s v=""/>
    <s v=""/>
    <n v="250"/>
    <n v="32.5"/>
    <n v="282.5"/>
    <d v="2021-09-22T00:00:00"/>
    <n v="0"/>
    <x v="16"/>
    <d v="2021-10-08T00:00:00"/>
    <n v="76"/>
    <n v="0"/>
    <n v="0"/>
    <s v="Nathan Kyme"/>
    <s v="All Season Access Maintenance"/>
    <m/>
    <s v="VC7556-2019-016"/>
    <s v="938 OF"/>
    <m/>
    <m/>
    <m/>
    <s v="Approved"/>
    <m/>
    <m/>
    <s v="Kabi Excavator working on road maintenance @ 21 km hill/Chapman rock truck hauling trees from F104 to Morin @ km 43/Supervision of Morin and Skagen"/>
    <n v="10"/>
    <s v="F033-F118"/>
    <s v="Paint Lake Road 2"/>
    <n v="0"/>
    <d v="2021-09-28T00:00:00"/>
    <m/>
    <s v="61"/>
    <d v="2021-09-28T00:00:00"/>
    <s v=""/>
    <s v=""/>
    <m/>
    <m/>
    <m/>
    <s v=""/>
    <s v="10"/>
    <s v="KABI LAKE FOREST PRODUCTS LTD7374KL-20210922-1ATV - side by side - Daily1250"/>
    <s v="KABI LAKE FOREST PRODUCTS LTD7374KL-20210922-1ATV - side by side - Daily1250OEWT-PA21-LEM"/>
    <s v=""/>
    <s v="WF10-All Season Maintenance"/>
    <x v="1"/>
  </r>
  <r>
    <x v="2"/>
    <n v="12"/>
    <n v="0"/>
    <n v="7355"/>
    <s v="KL-20210918-1-R1"/>
    <n v="53511012"/>
    <s v="Access"/>
    <n v="0"/>
    <s v="ATV - side by side - Daily"/>
    <n v="250"/>
    <n v="1"/>
    <s v="Daily"/>
    <m/>
    <s v="0"/>
    <s v=""/>
    <s v=""/>
    <n v="250"/>
    <n v="32.5"/>
    <n v="282.5"/>
    <d v="2021-09-18T00:00:00"/>
    <n v="0"/>
    <x v="16"/>
    <d v="2021-10-08T00:00:00"/>
    <n v="76"/>
    <n v="0"/>
    <n v="0"/>
    <s v="Nathan Kyme"/>
    <s v="All Season Access Maintenance"/>
    <m/>
    <s v="VC7556-2019-016"/>
    <s v="938 OF"/>
    <m/>
    <m/>
    <m/>
    <s v="Approved"/>
    <m/>
    <m/>
    <s v="Kabi Excavator working on road maintenance @ 18 to21 km /Chapman rock truck hauling access mats and hauling out broken mats for Morin @ Km 44 to 46"/>
    <n v="10"/>
    <s v="F033-F118"/>
    <s v="Paint Lake Road 2"/>
    <n v="0"/>
    <d v="2021-09-24T00:00:00"/>
    <m/>
    <s v="50"/>
    <d v="2021-09-27T00:00:00"/>
    <s v=""/>
    <s v=""/>
    <m/>
    <m/>
    <m/>
    <s v="Jim Budgell"/>
    <s v="10"/>
    <s v="KABI LAKE FOREST PRODUCTS LTD7355KL-20210918-1-R1ATV - side by side - Daily1250"/>
    <s v="KABI LAKE FOREST PRODUCTS LTD7355KL-20210918-1-R1ATV - side by side - Daily1250OEWT-PA21-LEM"/>
    <s v=""/>
    <s v="WF10-All Season Maintenance"/>
    <x v="1"/>
  </r>
  <r>
    <x v="2"/>
    <n v="12"/>
    <n v="0"/>
    <n v="7336"/>
    <s v="KL-20210914-2"/>
    <n v="53511012"/>
    <s v="Access"/>
    <n v="0"/>
    <s v="ATV - side by side - Daily"/>
    <n v="250"/>
    <n v="1"/>
    <s v="Daily"/>
    <m/>
    <s v="0"/>
    <s v=""/>
    <s v=""/>
    <n v="250"/>
    <n v="32.5"/>
    <n v="282.5"/>
    <d v="2021-09-14T00:00:00"/>
    <n v="0"/>
    <x v="16"/>
    <d v="2021-10-08T00:00:00"/>
    <n v="76"/>
    <n v="0"/>
    <n v="0"/>
    <s v="Nathan Kyme"/>
    <s v="All Season Access Maintenance"/>
    <m/>
    <s v="VC7556-2019-016"/>
    <s v="938 OF"/>
    <m/>
    <s v="Mark McLeod Approved"/>
    <m/>
    <s v="Approved"/>
    <m/>
    <m/>
    <s v="Kabi loading and hauling from km 17 to km 18.5/Chapman rock truck and Kabi 30 ton rock truck hauling from km 38 to km 40.5 with Skagen and Morin"/>
    <n v="10"/>
    <s v="F033-F118"/>
    <s v="Paint lake Road 2"/>
    <n v="0"/>
    <d v="2021-09-21T00:00:00"/>
    <m/>
    <m/>
    <d v="2021-09-22T00:00:00"/>
    <s v=""/>
    <s v=""/>
    <m/>
    <m/>
    <m/>
    <s v=""/>
    <s v="10"/>
    <s v="KABI LAKE FOREST PRODUCTS LTD7336KL-20210914-2ATV - side by side - Daily1250"/>
    <s v="KABI LAKE FOREST PRODUCTS LTD7336KL-20210914-2ATV - side by side - Daily1250OEWT-PA21-LEM"/>
    <s v=""/>
    <s v="WF10-All Season Maintenance"/>
    <x v="1"/>
  </r>
  <r>
    <x v="2"/>
    <n v="12"/>
    <n v="0"/>
    <n v="7335"/>
    <s v="KL-20210913-2"/>
    <n v="53511012"/>
    <s v="Access"/>
    <n v="0"/>
    <s v="ATV - side by side - Daily"/>
    <n v="250"/>
    <n v="1"/>
    <s v="Daily"/>
    <m/>
    <s v="0"/>
    <s v=""/>
    <s v=""/>
    <n v="250"/>
    <n v="32.5"/>
    <n v="282.5"/>
    <d v="2021-09-13T00:00:00"/>
    <n v="0"/>
    <x v="16"/>
    <d v="2021-10-08T00:00:00"/>
    <n v="76"/>
    <n v="0"/>
    <n v="0"/>
    <s v="Nathan Kyme"/>
    <s v="All Season Access Maintenance"/>
    <m/>
    <s v="VC7556-2019-016"/>
    <s v="938 OF"/>
    <m/>
    <s v="Mark McLeod Approved"/>
    <m/>
    <s v="Approved"/>
    <m/>
    <m/>
    <s v="Kabi loading and hauling from km 17 to km 18.5/Chapman rock truck and Kabi 30 ton rock truck hauling from km 38 to km 40.5 with Skagen and Morin"/>
    <n v="10"/>
    <s v="F033-F118"/>
    <s v="Paint Lake Road 2"/>
    <n v="0"/>
    <d v="2021-09-21T00:00:00"/>
    <m/>
    <m/>
    <d v="2021-09-22T00:00:00"/>
    <s v=""/>
    <s v=""/>
    <m/>
    <m/>
    <m/>
    <s v=""/>
    <s v="10"/>
    <s v="KABI LAKE FOREST PRODUCTS LTD7335KL-20210913-2ATV - side by side - Daily1250"/>
    <s v="KABI LAKE FOREST PRODUCTS LTD7335KL-20210913-2ATV - side by side - Daily1250OEWT-PA21-LEM"/>
    <s v=""/>
    <s v="WF10-All Season Maintenance"/>
    <x v="1"/>
  </r>
  <r>
    <x v="2"/>
    <n v="12"/>
    <n v="0"/>
    <n v="7392"/>
    <s v="KL-20210925-4"/>
    <n v="53510703"/>
    <s v="Access"/>
    <n v="0"/>
    <s v="Supervisor"/>
    <n v="84"/>
    <n v="3"/>
    <s v="HR"/>
    <s v=""/>
    <s v=""/>
    <s v="84"/>
    <s v="0"/>
    <n v="252"/>
    <n v="32.76"/>
    <n v="284.76"/>
    <d v="2021-09-25T00:00:00"/>
    <n v="0"/>
    <x v="16"/>
    <d v="2021-10-08T00:00:00"/>
    <n v="76"/>
    <n v="0"/>
    <n v="0"/>
    <s v="Nathan Kyme"/>
    <s v="Wetland Access Development"/>
    <m/>
    <s v="VC7556-2019-016"/>
    <s v="938 OF"/>
    <m/>
    <m/>
    <m/>
    <s v="Approved"/>
    <m/>
    <m/>
    <s v="Excavator working on drainage and shaping road from D011 to D013/Track packing wetland at D012/ rock truck on site for graveling"/>
    <n v="7"/>
    <s v="D009-D017"/>
    <s v="Three Finger Lake"/>
    <n v="0"/>
    <d v="2021-06-29T00:00:00"/>
    <m/>
    <s v="62"/>
    <d v="2021-10-02T00:00:00"/>
    <s v=""/>
    <s v=""/>
    <m/>
    <m/>
    <m/>
    <s v=""/>
    <s v="07"/>
    <s v="KABI LAKE FOREST PRODUCTS LTD7392KL-20210925-4Supervisor3252"/>
    <s v="KABI LAKE FOREST PRODUCTS LTD7392KL-20210925-4Supervisor3252OEWT-PA21-LEM"/>
    <s v="Wetland Access Development"/>
    <s v=""/>
    <x v="6"/>
  </r>
  <r>
    <x v="2"/>
    <n v="12"/>
    <n v="0"/>
    <n v="7388"/>
    <s v="KL-20210924-5"/>
    <n v="53510703"/>
    <s v="Access"/>
    <n v="0"/>
    <s v="Supervisor"/>
    <n v="84"/>
    <n v="3"/>
    <s v="HR"/>
    <s v=""/>
    <s v=""/>
    <s v="84"/>
    <s v="0"/>
    <n v="252"/>
    <n v="32.76"/>
    <n v="284.76"/>
    <d v="2021-09-24T00:00:00"/>
    <n v="0"/>
    <x v="16"/>
    <d v="2021-10-08T00:00:00"/>
    <n v="76"/>
    <n v="0"/>
    <n v="0"/>
    <s v="Nathan Kyme"/>
    <s v="Wetland Access Development"/>
    <m/>
    <s v="VC7556-2019-016"/>
    <s v="938 OF"/>
    <m/>
    <m/>
    <m/>
    <s v="Approved"/>
    <m/>
    <m/>
    <s v="Continue Load and haul stumps, grubbing and trees for crossing of wetlands from D012 to D013 due to no access mats"/>
    <n v="7"/>
    <s v="D006-D017"/>
    <s v="Three Finger Lake"/>
    <n v="0"/>
    <d v="2021-09-25T00:00:00"/>
    <m/>
    <s v="62"/>
    <d v="2021-10-02T00:00:00"/>
    <s v=""/>
    <s v=""/>
    <m/>
    <m/>
    <m/>
    <s v=""/>
    <s v="07"/>
    <s v="KABI LAKE FOREST PRODUCTS LTD7388KL-20210924-5Supervisor3252"/>
    <s v="KABI LAKE FOREST PRODUCTS LTD7388KL-20210924-5Supervisor3252OEWT-PA21-LEM"/>
    <s v="Wetland Access Development"/>
    <s v=""/>
    <x v="6"/>
  </r>
  <r>
    <x v="2"/>
    <n v="12"/>
    <n v="0"/>
    <n v="7383"/>
    <s v="KL-20210923-5"/>
    <n v="53510703"/>
    <s v="Access"/>
    <n v="0"/>
    <s v="Supervisor"/>
    <n v="84"/>
    <n v="3"/>
    <s v="HR"/>
    <s v=""/>
    <s v=""/>
    <s v="84"/>
    <s v="0"/>
    <n v="252"/>
    <n v="32.76"/>
    <n v="284.76"/>
    <d v="2021-09-23T00:00:00"/>
    <n v="0"/>
    <x v="16"/>
    <d v="2021-10-08T00:00:00"/>
    <n v="76"/>
    <n v="0"/>
    <n v="0"/>
    <s v="Nathan Kyme"/>
    <s v="Wetland Access Development"/>
    <m/>
    <s v="VC7556-2019-016"/>
    <s v="938 OF"/>
    <m/>
    <m/>
    <m/>
    <s v="Approved"/>
    <m/>
    <m/>
    <s v="Continue Load and haul stumps, grubbing and trees for crossing of wetlands from D012 to D013 due to no access mats"/>
    <n v="7"/>
    <s v="D006-D017"/>
    <s v="Three Finger Lake"/>
    <n v="0"/>
    <d v="2021-09-29T00:00:00"/>
    <m/>
    <s v="62"/>
    <d v="2021-10-02T00:00:00"/>
    <s v=""/>
    <s v=""/>
    <m/>
    <m/>
    <m/>
    <s v=""/>
    <s v="07"/>
    <s v="KABI LAKE FOREST PRODUCTS LTD7383KL-20210923-5Supervisor3252"/>
    <s v="KABI LAKE FOREST PRODUCTS LTD7383KL-20210923-5Supervisor3252OEWT-PA21-LEM"/>
    <s v="Wetland Access Development"/>
    <s v=""/>
    <x v="6"/>
  </r>
  <r>
    <x v="2"/>
    <n v="12"/>
    <n v="0"/>
    <n v="7378"/>
    <s v="KL-20210922-5"/>
    <n v="53510703"/>
    <s v="Access"/>
    <n v="0"/>
    <s v="Supervisor"/>
    <n v="84"/>
    <n v="1"/>
    <s v="HR"/>
    <s v=""/>
    <s v=""/>
    <s v="84"/>
    <s v="0"/>
    <n v="84"/>
    <n v="10.92"/>
    <n v="94.919999999999987"/>
    <d v="2021-09-22T00:00:00"/>
    <n v="0"/>
    <x v="16"/>
    <d v="2021-10-08T00:00:00"/>
    <n v="76"/>
    <n v="0"/>
    <n v="0"/>
    <s v="Nathan Kyme"/>
    <s v="Wetland Access Development"/>
    <m/>
    <s v="VC7556-2019-016"/>
    <s v="938 OF"/>
    <m/>
    <m/>
    <m/>
    <s v="Approved"/>
    <m/>
    <m/>
    <s v="Continue Load And haul stumps, grubbing and trees for crossing of wetlands @ D012"/>
    <n v="7"/>
    <s v="D006-D017"/>
    <s v="Three Finger Lake"/>
    <n v="0"/>
    <d v="2021-09-28T00:00:00"/>
    <m/>
    <s v="37"/>
    <d v="2021-09-28T00:00:00"/>
    <s v=""/>
    <s v=""/>
    <m/>
    <m/>
    <m/>
    <s v="Harold Furlong"/>
    <s v="07"/>
    <s v="KABI LAKE FOREST PRODUCTS LTD7378KL-20210922-5Supervisor184"/>
    <s v="KABI LAKE FOREST PRODUCTS LTD7378KL-20210922-5Supervisor184OEWT-PA21-LEM"/>
    <s v="Wetland Access Development"/>
    <s v=""/>
    <x v="6"/>
  </r>
  <r>
    <x v="2"/>
    <n v="12"/>
    <n v="0"/>
    <n v="7372"/>
    <s v="KL-20210921-3"/>
    <n v="53510703"/>
    <s v="Access"/>
    <n v="0"/>
    <s v="Supervisor"/>
    <n v="84"/>
    <n v="3"/>
    <s v="HR"/>
    <s v=""/>
    <s v=""/>
    <s v="84"/>
    <s v="0"/>
    <n v="252"/>
    <n v="32.76"/>
    <n v="284.76"/>
    <d v="2021-09-21T00:00:00"/>
    <n v="0"/>
    <x v="16"/>
    <d v="2021-10-08T00:00:00"/>
    <n v="76"/>
    <n v="0"/>
    <n v="0"/>
    <s v="Nathan Kyme"/>
    <s v="Wetland Access Development"/>
    <m/>
    <s v="VC7556-2019-016"/>
    <s v="938 OF"/>
    <m/>
    <m/>
    <m/>
    <s v="Approved"/>
    <m/>
    <m/>
    <s v="Load And haul stumps, grubbing and trees for crossing of wetlands @ D012"/>
    <n v="7"/>
    <s v="D006-D017"/>
    <s v="Three Finger Lake"/>
    <n v="0"/>
    <d v="2021-09-28T00:00:00"/>
    <m/>
    <s v="37"/>
    <d v="2021-09-28T00:00:00"/>
    <s v=""/>
    <s v=""/>
    <m/>
    <m/>
    <m/>
    <s v="Harold Furlong"/>
    <s v="07"/>
    <s v="KABI LAKE FOREST PRODUCTS LTD7372KL-20210921-3Supervisor3252"/>
    <s v="KABI LAKE FOREST PRODUCTS LTD7372KL-20210921-3Supervisor3252OEWT-PA21-LEM"/>
    <s v="Wetland Access Development"/>
    <s v=""/>
    <x v="6"/>
  </r>
  <r>
    <x v="2"/>
    <n v="12"/>
    <n v="0"/>
    <n v="7392"/>
    <s v="KL-20210925-4"/>
    <n v="53510703"/>
    <s v="Access"/>
    <n v="0"/>
    <s v="L.O.A."/>
    <n v="244"/>
    <n v="0.45454549999999999"/>
    <s v="DAY"/>
    <m/>
    <s v="0"/>
    <s v=""/>
    <s v=""/>
    <n v="110.9091"/>
    <n v="14.418182999999999"/>
    <n v="125.32728299999998"/>
    <d v="2021-09-25T00:00:00"/>
    <n v="0"/>
    <x v="16"/>
    <d v="2021-10-08T00:00:00"/>
    <n v="76"/>
    <n v="0"/>
    <n v="0"/>
    <s v="Nathan Kyme"/>
    <s v="Wetland Access Development"/>
    <m/>
    <s v="VC7556-2019-016"/>
    <s v="938 OF"/>
    <m/>
    <m/>
    <m/>
    <s v="Approved"/>
    <m/>
    <m/>
    <s v="Excavator working on drainage and shaping road from D011 to D013/Track packing wetland at D012/ rock truck on site for graveling"/>
    <n v="7"/>
    <s v="D009-D017"/>
    <s v="Three Finger Lake"/>
    <n v="0"/>
    <d v="2021-06-29T00:00:00"/>
    <m/>
    <s v="62"/>
    <d v="2021-10-02T00:00:00"/>
    <s v=""/>
    <s v=""/>
    <m/>
    <m/>
    <m/>
    <s v=""/>
    <s v="07"/>
    <s v="KABI LAKE FOREST PRODUCTS LTD7392KL-20210925-4L.O.A.0.4545455110.9091"/>
    <s v="KABI LAKE FOREST PRODUCTS LTD7392KL-20210925-4L.O.A.0.4545455110.9091OEWT-PA21-LEM"/>
    <s v="Wetland Access Development"/>
    <s v=""/>
    <x v="6"/>
  </r>
  <r>
    <x v="2"/>
    <n v="12"/>
    <n v="0"/>
    <n v="7392"/>
    <s v="KL-20210925-4"/>
    <n v="53510703"/>
    <s v="Access"/>
    <n v="0"/>
    <s v="L.O.A."/>
    <n v="244"/>
    <n v="0.90909090000000004"/>
    <s v="DAY"/>
    <m/>
    <s v="0"/>
    <s v=""/>
    <s v=""/>
    <n v="221.81819999999999"/>
    <n v="28.836365999999998"/>
    <n v="250.65456599999996"/>
    <d v="2021-09-25T00:00:00"/>
    <n v="0"/>
    <x v="16"/>
    <d v="2021-10-08T00:00:00"/>
    <n v="76"/>
    <n v="0"/>
    <n v="0"/>
    <s v="Nathan Kyme"/>
    <s v="Wetland Access Development"/>
    <m/>
    <s v="VC7556-2019-016"/>
    <s v="938 OF"/>
    <m/>
    <m/>
    <m/>
    <s v="Approved"/>
    <m/>
    <m/>
    <s v="Excavator working on drainage and shaping road from D011 to D013/Track packing wetland at D012/ rock truck on site for graveling"/>
    <n v="7"/>
    <s v="D009-D017"/>
    <s v="Three Finger Lake"/>
    <n v="0"/>
    <d v="2021-06-29T00:00:00"/>
    <m/>
    <s v="62"/>
    <d v="2021-10-02T00:00:00"/>
    <s v=""/>
    <s v=""/>
    <m/>
    <m/>
    <m/>
    <s v=""/>
    <s v="07"/>
    <s v="KABI LAKE FOREST PRODUCTS LTD7392KL-20210925-4L.O.A.0.9090909221.8182"/>
    <s v="KABI LAKE FOREST PRODUCTS LTD7392KL-20210925-4L.O.A.0.9090909221.8182OEWT-PA21-LEM"/>
    <s v="Wetland Access Development"/>
    <s v=""/>
    <x v="6"/>
  </r>
  <r>
    <x v="2"/>
    <n v="12"/>
    <n v="0"/>
    <n v="7388"/>
    <s v="KL-20210924-5"/>
    <n v="53510703"/>
    <s v="Access"/>
    <n v="0"/>
    <s v="L.O.A."/>
    <n v="244"/>
    <n v="0.81818179999999996"/>
    <s v="DAY"/>
    <m/>
    <s v="0"/>
    <s v=""/>
    <s v=""/>
    <n v="199.63640000000001"/>
    <n v="25.952732000000001"/>
    <n v="225.58913199999998"/>
    <d v="2021-09-24T00:00:00"/>
    <n v="0"/>
    <x v="16"/>
    <d v="2021-10-08T00:00:00"/>
    <n v="76"/>
    <n v="0"/>
    <n v="0"/>
    <s v="Nathan Kyme"/>
    <s v="Wetland Access Development"/>
    <m/>
    <s v="VC7556-2019-016"/>
    <s v="938 OF"/>
    <m/>
    <m/>
    <m/>
    <s v="Approved"/>
    <m/>
    <m/>
    <s v="Continue Load and haul stumps, grubbing and trees for crossing of wetlands from D012 to D013 due to no access mats"/>
    <n v="7"/>
    <s v="D006-D017"/>
    <s v="Three Finger Lake"/>
    <n v="0"/>
    <d v="2021-09-25T00:00:00"/>
    <m/>
    <s v="62"/>
    <d v="2021-10-02T00:00:00"/>
    <s v=""/>
    <s v=""/>
    <m/>
    <m/>
    <m/>
    <s v=""/>
    <s v="07"/>
    <s v="KABI LAKE FOREST PRODUCTS LTD7388KL-20210924-5L.O.A.0.8181818199.6364"/>
    <s v="KABI LAKE FOREST PRODUCTS LTD7388KL-20210924-5L.O.A.0.8181818199.6364OEWT-PA21-LEM"/>
    <s v="Wetland Access Development"/>
    <s v=""/>
    <x v="6"/>
  </r>
  <r>
    <x v="2"/>
    <n v="12"/>
    <n v="0"/>
    <n v="7388"/>
    <s v="KL-20210924-5"/>
    <n v="53510703"/>
    <s v="Access"/>
    <n v="0"/>
    <s v="L.O.A."/>
    <n v="244"/>
    <n v="0.90909090000000004"/>
    <s v="DAY"/>
    <m/>
    <s v="0"/>
    <s v=""/>
    <s v=""/>
    <n v="221.81819999999999"/>
    <n v="28.836365999999998"/>
    <n v="250.65456599999996"/>
    <d v="2021-09-24T00:00:00"/>
    <n v="0"/>
    <x v="16"/>
    <d v="2021-10-08T00:00:00"/>
    <n v="76"/>
    <n v="0"/>
    <n v="0"/>
    <s v="Nathan Kyme"/>
    <s v="Wetland Access Development"/>
    <m/>
    <s v="VC7556-2019-016"/>
    <s v="938 OF"/>
    <m/>
    <m/>
    <m/>
    <s v="Approved"/>
    <m/>
    <m/>
    <s v="Continue Load and haul stumps, grubbing and trees for crossing of wetlands from D012 to D013 due to no access mats"/>
    <n v="7"/>
    <s v="D006-D017"/>
    <s v="Three Finger Lake"/>
    <n v="0"/>
    <d v="2021-09-25T00:00:00"/>
    <m/>
    <s v="62"/>
    <d v="2021-10-02T00:00:00"/>
    <s v=""/>
    <s v=""/>
    <m/>
    <m/>
    <m/>
    <s v=""/>
    <s v="07"/>
    <s v="KABI LAKE FOREST PRODUCTS LTD7388KL-20210924-5L.O.A.0.9090909221.8182"/>
    <s v="KABI LAKE FOREST PRODUCTS LTD7388KL-20210924-5L.O.A.0.9090909221.8182OEWT-PA21-LEM"/>
    <s v="Wetland Access Development"/>
    <s v=""/>
    <x v="6"/>
  </r>
  <r>
    <x v="2"/>
    <n v="12"/>
    <n v="0"/>
    <n v="7383"/>
    <s v="KL-20210923-5"/>
    <n v="53510703"/>
    <s v="Access"/>
    <n v="0"/>
    <s v="L.O.A."/>
    <n v="244"/>
    <n v="0.90909090000000004"/>
    <s v="DAY"/>
    <m/>
    <s v="0"/>
    <s v=""/>
    <s v=""/>
    <n v="221.81819999999999"/>
    <n v="28.836365999999998"/>
    <n v="250.65456599999996"/>
    <d v="2021-09-23T00:00:00"/>
    <n v="0"/>
    <x v="16"/>
    <d v="2021-10-08T00:00:00"/>
    <n v="76"/>
    <n v="0"/>
    <n v="0"/>
    <s v="Nathan Kyme"/>
    <s v="Wetland Access Development"/>
    <m/>
    <s v="VC7556-2019-016"/>
    <s v="938 OF"/>
    <m/>
    <m/>
    <m/>
    <s v="Approved"/>
    <m/>
    <m/>
    <s v="Continue Load and haul stumps, grubbing and trees for crossing of wetlands from D012 to D013 due to no access mats"/>
    <n v="7"/>
    <s v="D006-D017"/>
    <s v="Three Finger Lake"/>
    <n v="0"/>
    <d v="2021-09-29T00:00:00"/>
    <m/>
    <s v="62"/>
    <d v="2021-10-02T00:00:00"/>
    <s v=""/>
    <s v=""/>
    <m/>
    <m/>
    <m/>
    <s v=""/>
    <s v="07"/>
    <s v="KABI LAKE FOREST PRODUCTS LTD7383KL-20210923-5L.O.A.0.9090909221.8182"/>
    <s v="KABI LAKE FOREST PRODUCTS LTD7383KL-20210923-5L.O.A.0.9090909221.8182OEWT-PA21-LEM"/>
    <s v="Wetland Access Development"/>
    <s v=""/>
    <x v="6"/>
  </r>
  <r>
    <x v="2"/>
    <n v="12"/>
    <n v="0"/>
    <n v="7383"/>
    <s v="KL-20210923-5"/>
    <n v="53510703"/>
    <s v="Access"/>
    <n v="0"/>
    <s v="L.O.A."/>
    <n v="244"/>
    <n v="0.90909090000000004"/>
    <s v="DAY"/>
    <m/>
    <s v="0"/>
    <s v=""/>
    <s v=""/>
    <n v="221.81819999999999"/>
    <n v="28.836365999999998"/>
    <n v="250.65456599999996"/>
    <d v="2021-09-23T00:00:00"/>
    <n v="0"/>
    <x v="16"/>
    <d v="2021-10-08T00:00:00"/>
    <n v="76"/>
    <n v="0"/>
    <n v="0"/>
    <s v="Nathan Kyme"/>
    <s v="Wetland Access Development"/>
    <m/>
    <s v="VC7556-2019-016"/>
    <s v="938 OF"/>
    <m/>
    <m/>
    <m/>
    <s v="Approved"/>
    <m/>
    <m/>
    <s v="Continue Load and haul stumps, grubbing and trees for crossing of wetlands from D012 to D013 due to no access mats"/>
    <n v="7"/>
    <s v="D006-D017"/>
    <s v="Three Finger Lake"/>
    <n v="0"/>
    <d v="2021-09-29T00:00:00"/>
    <m/>
    <s v="62"/>
    <d v="2021-10-02T00:00:00"/>
    <s v=""/>
    <s v=""/>
    <m/>
    <m/>
    <m/>
    <s v=""/>
    <s v="07"/>
    <s v="KABI LAKE FOREST PRODUCTS LTD7383KL-20210923-5L.O.A.0.9090909221.8182"/>
    <s v="KABI LAKE FOREST PRODUCTS LTD7383KL-20210923-5L.O.A.0.9090909221.8182OEWT-PA21-LEM"/>
    <s v="Wetland Access Development"/>
    <s v=""/>
    <x v="6"/>
  </r>
  <r>
    <x v="2"/>
    <n v="12"/>
    <n v="0"/>
    <n v="7378"/>
    <s v="KL-20210922-5"/>
    <n v="53510703"/>
    <s v="Access"/>
    <n v="0"/>
    <s v="L.O.A."/>
    <n v="244"/>
    <n v="0.90909090000000004"/>
    <s v="DAY"/>
    <m/>
    <s v="0"/>
    <s v=""/>
    <s v=""/>
    <n v="221.81819999999999"/>
    <n v="28.836365999999998"/>
    <n v="250.65456599999996"/>
    <d v="2021-09-22T00:00:00"/>
    <n v="0"/>
    <x v="16"/>
    <d v="2021-10-08T00:00:00"/>
    <n v="76"/>
    <n v="0"/>
    <n v="0"/>
    <s v="Nathan Kyme"/>
    <s v="Wetland Access Development"/>
    <m/>
    <s v="VC7556-2019-016"/>
    <s v="938 OF"/>
    <m/>
    <m/>
    <m/>
    <s v="Approved"/>
    <m/>
    <m/>
    <s v="Continue Load And haul stumps, grubbing and trees for crossing of wetlands @ D012"/>
    <n v="7"/>
    <s v="D006-D017"/>
    <s v="Three Finger Lake"/>
    <n v="0"/>
    <d v="2021-09-28T00:00:00"/>
    <m/>
    <s v="37"/>
    <d v="2021-09-28T00:00:00"/>
    <s v=""/>
    <s v=""/>
    <m/>
    <m/>
    <m/>
    <s v="Harold Furlong"/>
    <s v="07"/>
    <s v="KABI LAKE FOREST PRODUCTS LTD7378KL-20210922-5L.O.A.0.9090909221.8182"/>
    <s v="KABI LAKE FOREST PRODUCTS LTD7378KL-20210922-5L.O.A.0.9090909221.8182OEWT-PA21-LEM"/>
    <s v="Wetland Access Development"/>
    <s v=""/>
    <x v="6"/>
  </r>
  <r>
    <x v="2"/>
    <n v="12"/>
    <n v="0"/>
    <n v="7378"/>
    <s v="KL-20210922-5"/>
    <n v="53510703"/>
    <s v="Access"/>
    <n v="0"/>
    <s v="L.O.A."/>
    <n v="244"/>
    <n v="0.90909090000000004"/>
    <s v="DAY"/>
    <m/>
    <m/>
    <s v=""/>
    <s v=""/>
    <n v="221.81819999999999"/>
    <n v="28.836365999999998"/>
    <n v="250.65456599999996"/>
    <d v="2021-09-22T00:00:00"/>
    <n v="0"/>
    <x v="16"/>
    <d v="2021-10-08T00:00:00"/>
    <n v="76"/>
    <n v="0"/>
    <n v="0"/>
    <s v="Nathan Kyme"/>
    <s v="Wetland Access Development"/>
    <m/>
    <s v="VC7556-2019-016"/>
    <s v="938 OF"/>
    <m/>
    <m/>
    <m/>
    <s v="Approved"/>
    <m/>
    <m/>
    <s v="Continue Load And haul stumps, grubbing and trees for crossing of wetlands @ D012"/>
    <n v="7"/>
    <s v="D006-D017"/>
    <s v="Three Finger Lake"/>
    <n v="0"/>
    <d v="2021-09-28T00:00:00"/>
    <m/>
    <s v="37"/>
    <d v="2021-09-28T00:00:00"/>
    <s v=""/>
    <s v=""/>
    <m/>
    <m/>
    <m/>
    <s v="Harold Furlong"/>
    <s v="07"/>
    <s v="KABI LAKE FOREST PRODUCTS LTD7378KL-20210922-5L.O.A.0.9090909221.8182"/>
    <s v="KABI LAKE FOREST PRODUCTS LTD7378KL-20210922-5L.O.A.0.9090909221.8182OEWT-PA21-LEM"/>
    <s v="Wetland Access Development"/>
    <s v=""/>
    <x v="6"/>
  </r>
  <r>
    <x v="2"/>
    <n v="12"/>
    <n v="0"/>
    <n v="7378"/>
    <s v="KL-20210922-5"/>
    <n v="53510703"/>
    <s v="Access"/>
    <n v="0"/>
    <s v="L.O.A."/>
    <n v="244"/>
    <n v="0.90909090000000004"/>
    <s v="DAY"/>
    <m/>
    <s v="0"/>
    <s v=""/>
    <s v=""/>
    <n v="221.81819999999999"/>
    <n v="28.836365999999998"/>
    <n v="250.65456599999996"/>
    <d v="2021-09-22T00:00:00"/>
    <n v="0"/>
    <x v="16"/>
    <d v="2021-10-08T00:00:00"/>
    <n v="76"/>
    <n v="0"/>
    <n v="0"/>
    <s v="Nathan Kyme"/>
    <s v="Wetland Access Development"/>
    <m/>
    <s v="VC7556-2019-016"/>
    <s v="938 OF"/>
    <m/>
    <m/>
    <m/>
    <s v="Approved"/>
    <m/>
    <m/>
    <s v="Continue Load And haul stumps, grubbing and trees for crossing of wetlands @ D012"/>
    <n v="7"/>
    <s v="D006-D017"/>
    <s v="Three Finger Lake"/>
    <n v="0"/>
    <d v="2021-09-28T00:00:00"/>
    <m/>
    <s v="37"/>
    <d v="2021-09-28T00:00:00"/>
    <s v=""/>
    <s v=""/>
    <m/>
    <m/>
    <m/>
    <s v="Harold Furlong"/>
    <s v="07"/>
    <s v="KABI LAKE FOREST PRODUCTS LTD7378KL-20210922-5L.O.A.0.9090909221.8182"/>
    <s v="KABI LAKE FOREST PRODUCTS LTD7378KL-20210922-5L.O.A.0.9090909221.8182OEWT-PA21-LEM"/>
    <s v="Wetland Access Development"/>
    <s v=""/>
    <x v="6"/>
  </r>
  <r>
    <x v="2"/>
    <n v="12"/>
    <n v="0"/>
    <n v="7372"/>
    <s v="KL-20210921-3"/>
    <n v="53510703"/>
    <s v="Access"/>
    <n v="0"/>
    <s v="L.O.A."/>
    <n v="244"/>
    <n v="0.90909090000000004"/>
    <s v="DAY"/>
    <m/>
    <s v="0"/>
    <s v=""/>
    <s v=""/>
    <n v="221.81819999999999"/>
    <n v="28.836365999999998"/>
    <n v="250.65456599999996"/>
    <d v="2021-09-21T00:00:00"/>
    <n v="0"/>
    <x v="16"/>
    <d v="2021-10-08T00:00:00"/>
    <n v="76"/>
    <n v="0"/>
    <n v="0"/>
    <s v="Nathan Kyme"/>
    <s v="Wetland Access Development"/>
    <m/>
    <s v="VC7556-2019-016"/>
    <s v="938 OF"/>
    <m/>
    <m/>
    <m/>
    <s v="Approved"/>
    <m/>
    <m/>
    <s v="Load And haul stumps, grubbing and trees for crossing of wetlands @ D012"/>
    <n v="7"/>
    <s v="D006-D017"/>
    <s v="Three Finger Lake"/>
    <n v="0"/>
    <d v="2021-09-28T00:00:00"/>
    <m/>
    <s v="37"/>
    <d v="2021-09-28T00:00:00"/>
    <s v=""/>
    <s v=""/>
    <m/>
    <m/>
    <m/>
    <s v="Harold Furlong"/>
    <s v="07"/>
    <s v="KABI LAKE FOREST PRODUCTS LTD7372KL-20210921-3L.O.A.0.9090909221.8182"/>
    <s v="KABI LAKE FOREST PRODUCTS LTD7372KL-20210921-3L.O.A.0.9090909221.8182OEWT-PA21-LEM"/>
    <s v="Wetland Access Development"/>
    <s v=""/>
    <x v="6"/>
  </r>
  <r>
    <x v="2"/>
    <n v="12"/>
    <n v="0"/>
    <n v="7372"/>
    <s v="KL-20210921-3"/>
    <n v="53510703"/>
    <s v="Access"/>
    <n v="0"/>
    <s v="L.O.A."/>
    <n v="244"/>
    <n v="0.90909090000000004"/>
    <s v="DAY"/>
    <m/>
    <s v="0"/>
    <s v=""/>
    <s v=""/>
    <n v="221.81819999999999"/>
    <n v="28.836365999999998"/>
    <n v="250.65456599999996"/>
    <d v="2021-09-21T00:00:00"/>
    <n v="0"/>
    <x v="16"/>
    <d v="2021-10-08T00:00:00"/>
    <n v="76"/>
    <n v="0"/>
    <n v="0"/>
    <s v="Nathan Kyme"/>
    <s v="Wetland Access Development"/>
    <m/>
    <s v="VC7556-2019-016"/>
    <s v="938 OF"/>
    <m/>
    <m/>
    <m/>
    <s v="Approved"/>
    <m/>
    <m/>
    <s v="Load And haul stumps, grubbing and trees for crossing of wetlands @ D012"/>
    <n v="7"/>
    <s v="D006-D017"/>
    <s v="Three Finger Lake"/>
    <n v="0"/>
    <d v="2021-09-28T00:00:00"/>
    <m/>
    <s v="37"/>
    <d v="2021-09-28T00:00:00"/>
    <s v=""/>
    <s v=""/>
    <m/>
    <m/>
    <m/>
    <s v="Harold Furlong"/>
    <s v="07"/>
    <s v="KABI LAKE FOREST PRODUCTS LTD7372KL-20210921-3L.O.A.0.9090909221.8182"/>
    <s v="KABI LAKE FOREST PRODUCTS LTD7372KL-20210921-3L.O.A.0.9090909221.8182OEWT-PA21-LEM"/>
    <s v="Wetland Access Development"/>
    <s v=""/>
    <x v="6"/>
  </r>
  <r>
    <x v="2"/>
    <n v="12"/>
    <n v="0"/>
    <n v="7372"/>
    <s v="KL-20210921-3"/>
    <n v="53510703"/>
    <s v="Access"/>
    <n v="0"/>
    <s v="L.O.A."/>
    <n v="244"/>
    <n v="0.90909090000000004"/>
    <s v="DAY"/>
    <m/>
    <s v="0"/>
    <s v=""/>
    <s v=""/>
    <n v="221.81819999999999"/>
    <n v="28.836365999999998"/>
    <n v="250.65456599999996"/>
    <d v="2021-09-21T00:00:00"/>
    <n v="0"/>
    <x v="16"/>
    <d v="2021-10-08T00:00:00"/>
    <n v="76"/>
    <n v="0"/>
    <n v="0"/>
    <s v="Nathan Kyme"/>
    <s v="Wetland Access Development"/>
    <m/>
    <s v="VC7556-2019-016"/>
    <s v="938 OF"/>
    <m/>
    <m/>
    <m/>
    <s v="Approved"/>
    <m/>
    <m/>
    <s v="Load And haul stumps, grubbing and trees for crossing of wetlands @ D012"/>
    <n v="7"/>
    <s v="D006-D017"/>
    <s v="Three Finger Lake"/>
    <n v="0"/>
    <d v="2021-09-28T00:00:00"/>
    <m/>
    <s v="37"/>
    <d v="2021-09-28T00:00:00"/>
    <s v=""/>
    <s v=""/>
    <m/>
    <m/>
    <m/>
    <s v="Harold Furlong"/>
    <s v="07"/>
    <s v="KABI LAKE FOREST PRODUCTS LTD7372KL-20210921-3L.O.A.0.9090909221.8182"/>
    <s v="KABI LAKE FOREST PRODUCTS LTD7372KL-20210921-3L.O.A.0.9090909221.8182OEWT-PA21-LEM"/>
    <s v="Wetland Access Development"/>
    <s v=""/>
    <x v="6"/>
  </r>
  <r>
    <x v="2"/>
    <n v="12"/>
    <n v="0"/>
    <n v="7392"/>
    <s v="KL-20210925-4"/>
    <n v="53510703"/>
    <s v="Access"/>
    <n v="0"/>
    <s v="Pickup 1/2 Ton"/>
    <n v="25"/>
    <n v="13"/>
    <s v="HR"/>
    <s v="19"/>
    <s v="0"/>
    <s v=""/>
    <s v=""/>
    <n v="325"/>
    <n v="42.25"/>
    <n v="367.24999999999994"/>
    <d v="2021-09-25T00:00:00"/>
    <n v="0"/>
    <x v="16"/>
    <d v="2021-10-08T00:00:00"/>
    <n v="76"/>
    <n v="0"/>
    <n v="0"/>
    <s v="Nathan Kyme"/>
    <s v="Wetland Access Development"/>
    <m/>
    <s v="VC7556-2019-016"/>
    <s v="938 OF"/>
    <m/>
    <m/>
    <m/>
    <s v="Approved"/>
    <m/>
    <m/>
    <s v="Excavator working on drainage and shaping road from D011 to D013/Track packing wetland at D012/ rock truck on site for graveling"/>
    <n v="7"/>
    <s v="D009-D017"/>
    <s v="Three Finger Lake"/>
    <n v="0"/>
    <d v="2021-06-29T00:00:00"/>
    <m/>
    <s v="62"/>
    <d v="2021-10-02T00:00:00"/>
    <s v=""/>
    <s v=""/>
    <m/>
    <m/>
    <m/>
    <s v=""/>
    <s v="07"/>
    <s v="KABI LAKE FOREST PRODUCTS LTD7392KL-20210925-4Pickup 1/2 Ton13325"/>
    <s v="KABI LAKE FOREST PRODUCTS LTD7392KL-20210925-4Pickup 1/2 Ton13325OEWT-PA21-LEM"/>
    <s v="Wetland Access Development"/>
    <s v=""/>
    <x v="6"/>
  </r>
  <r>
    <x v="2"/>
    <n v="12"/>
    <n v="0"/>
    <n v="7388"/>
    <s v="KL-20210924-5"/>
    <n v="53510703"/>
    <s v="Access"/>
    <n v="0"/>
    <s v="Pickup 1/2 Ton"/>
    <n v="25"/>
    <n v="13"/>
    <s v="HR"/>
    <s v="19"/>
    <s v="0"/>
    <s v=""/>
    <s v=""/>
    <n v="325"/>
    <n v="42.25"/>
    <n v="367.24999999999994"/>
    <d v="2021-09-24T00:00:00"/>
    <n v="0"/>
    <x v="16"/>
    <d v="2021-10-08T00:00:00"/>
    <n v="76"/>
    <n v="0"/>
    <n v="0"/>
    <s v="Nathan Kyme"/>
    <s v="Wetland Access Development"/>
    <m/>
    <s v="VC7556-2019-016"/>
    <s v="938 OF"/>
    <m/>
    <m/>
    <m/>
    <s v="Approved"/>
    <m/>
    <m/>
    <s v="Continue Load and haul stumps, grubbing and trees for crossing of wetlands from D012 to D013 due to no access mats"/>
    <n v="7"/>
    <s v="D006-D017"/>
    <s v="Three Finger Lake"/>
    <n v="0"/>
    <d v="2021-09-25T00:00:00"/>
    <m/>
    <s v="62"/>
    <d v="2021-10-02T00:00:00"/>
    <s v=""/>
    <s v=""/>
    <m/>
    <m/>
    <m/>
    <s v=""/>
    <s v="07"/>
    <s v="KABI LAKE FOREST PRODUCTS LTD7388KL-20210924-5Pickup 1/2 Ton13325"/>
    <s v="KABI LAKE FOREST PRODUCTS LTD7388KL-20210924-5Pickup 1/2 Ton13325OEWT-PA21-LEM"/>
    <s v="Wetland Access Development"/>
    <s v=""/>
    <x v="6"/>
  </r>
  <r>
    <x v="2"/>
    <n v="12"/>
    <n v="0"/>
    <n v="7383"/>
    <s v="KL-20210923-5"/>
    <n v="53510703"/>
    <s v="Access"/>
    <n v="0"/>
    <s v="Pickup 1/2 Ton"/>
    <n v="25"/>
    <n v="13"/>
    <s v="HR"/>
    <s v="19"/>
    <s v="0"/>
    <s v=""/>
    <s v=""/>
    <n v="325"/>
    <n v="42.25"/>
    <n v="367.24999999999994"/>
    <d v="2021-09-23T00:00:00"/>
    <n v="0"/>
    <x v="16"/>
    <d v="2021-10-08T00:00:00"/>
    <n v="76"/>
    <n v="0"/>
    <n v="0"/>
    <s v="Nathan Kyme"/>
    <s v="Wetland Access Development"/>
    <m/>
    <s v="VC7556-2019-016"/>
    <s v="938 OF"/>
    <m/>
    <m/>
    <m/>
    <s v="Approved"/>
    <m/>
    <m/>
    <s v="Continue Load and haul stumps, grubbing and trees for crossing of wetlands from D012 to D013 due to no access mats"/>
    <n v="7"/>
    <s v="D006-D017"/>
    <s v="Three Finger Lake"/>
    <n v="0"/>
    <d v="2021-09-29T00:00:00"/>
    <m/>
    <s v="62"/>
    <d v="2021-10-02T00:00:00"/>
    <s v=""/>
    <s v=""/>
    <m/>
    <m/>
    <m/>
    <s v=""/>
    <s v="07"/>
    <s v="KABI LAKE FOREST PRODUCTS LTD7383KL-20210923-5Pickup 1/2 Ton13325"/>
    <s v="KABI LAKE FOREST PRODUCTS LTD7383KL-20210923-5Pickup 1/2 Ton13325OEWT-PA21-LEM"/>
    <s v="Wetland Access Development"/>
    <s v=""/>
    <x v="6"/>
  </r>
  <r>
    <x v="2"/>
    <n v="12"/>
    <n v="0"/>
    <n v="7378"/>
    <s v="KL-20210922-5"/>
    <n v="53510703"/>
    <s v="Access"/>
    <n v="0"/>
    <s v="Pickup 1/2 Ton"/>
    <n v="25"/>
    <n v="21"/>
    <s v="HR"/>
    <s v="19"/>
    <s v="0"/>
    <s v=""/>
    <s v=""/>
    <n v="525"/>
    <n v="68.25"/>
    <n v="593.25"/>
    <d v="2021-09-22T00:00:00"/>
    <n v="0"/>
    <x v="16"/>
    <d v="2021-10-08T00:00:00"/>
    <n v="76"/>
    <n v="0"/>
    <n v="0"/>
    <s v="Nathan Kyme"/>
    <s v="Wetland Access Development"/>
    <m/>
    <s v="VC7556-2019-016"/>
    <s v="938 OF"/>
    <m/>
    <m/>
    <m/>
    <s v="Approved"/>
    <m/>
    <m/>
    <s v="Continue Load And haul stumps, grubbing and trees for crossing of wetlands @ D012"/>
    <n v="7"/>
    <s v="D006-D017"/>
    <s v="Three Finger Lake"/>
    <n v="0"/>
    <d v="2021-09-28T00:00:00"/>
    <m/>
    <s v="37"/>
    <d v="2021-09-28T00:00:00"/>
    <s v=""/>
    <s v=""/>
    <m/>
    <m/>
    <m/>
    <s v="Harold Furlong"/>
    <s v="07"/>
    <s v="KABI LAKE FOREST PRODUCTS LTD7378KL-20210922-5Pickup 1/2 Ton21525"/>
    <s v="KABI LAKE FOREST PRODUCTS LTD7378KL-20210922-5Pickup 1/2 Ton21525OEWT-PA21-LEM"/>
    <s v="Wetland Access Development"/>
    <s v=""/>
    <x v="6"/>
  </r>
  <r>
    <x v="2"/>
    <n v="12"/>
    <n v="0"/>
    <n v="7372"/>
    <s v="KL-20210921-3"/>
    <n v="53510703"/>
    <s v="Access"/>
    <n v="0"/>
    <s v="Pickup 1/2 Ton"/>
    <n v="25"/>
    <n v="23"/>
    <s v="HR"/>
    <s v="19"/>
    <s v="0"/>
    <s v=""/>
    <s v=""/>
    <n v="575"/>
    <n v="74.75"/>
    <n v="649.74999999999989"/>
    <d v="2021-09-21T00:00:00"/>
    <n v="0"/>
    <x v="16"/>
    <d v="2021-10-08T00:00:00"/>
    <n v="76"/>
    <n v="0"/>
    <n v="0"/>
    <s v="Nathan Kyme"/>
    <s v="Wetland Access Development"/>
    <m/>
    <s v="VC7556-2019-016"/>
    <s v="938 OF"/>
    <m/>
    <m/>
    <m/>
    <s v="Approved"/>
    <m/>
    <m/>
    <s v="Load And haul stumps, grubbing and trees for crossing of wetlands @ D012"/>
    <n v="7"/>
    <s v="D006-D017"/>
    <s v="Three Finger Lake"/>
    <n v="0"/>
    <d v="2021-09-28T00:00:00"/>
    <m/>
    <s v="37"/>
    <d v="2021-09-28T00:00:00"/>
    <s v=""/>
    <s v=""/>
    <m/>
    <m/>
    <m/>
    <s v="Harold Furlong"/>
    <s v="07"/>
    <s v="KABI LAKE FOREST PRODUCTS LTD7372KL-20210921-3Pickup 1/2 Ton23575"/>
    <s v="KABI LAKE FOREST PRODUCTS LTD7372KL-20210921-3Pickup 1/2 Ton23575OEWT-PA21-LEM"/>
    <s v="Wetland Access Development"/>
    <s v=""/>
    <x v="6"/>
  </r>
  <r>
    <x v="2"/>
    <n v="12"/>
    <n v="0"/>
    <n v="7392"/>
    <s v="KL-20210925-4"/>
    <n v="53510703"/>
    <s v="Access"/>
    <n v="0"/>
    <s v="CAT 25 ton Articulated Truck"/>
    <n v="178"/>
    <n v="5"/>
    <s v="HR"/>
    <s v="134"/>
    <s v="0"/>
    <s v=""/>
    <s v=""/>
    <n v="890"/>
    <n v="115.7"/>
    <n v="1005.6999999999999"/>
    <d v="2021-09-25T00:00:00"/>
    <n v="0"/>
    <x v="16"/>
    <d v="2021-10-08T00:00:00"/>
    <n v="76"/>
    <n v="0"/>
    <n v="0"/>
    <s v="Nathan Kyme"/>
    <s v="Wetland Access Development"/>
    <m/>
    <s v="VC7556-2019-016"/>
    <s v="938 OF"/>
    <m/>
    <m/>
    <m/>
    <s v="Approved"/>
    <m/>
    <m/>
    <s v="Excavator working on drainage and shaping road from D011 to D013/Track packing wetland at D012/ rock truck on site for graveling"/>
    <n v="7"/>
    <s v="D009-D017"/>
    <s v="Three Finger Lake"/>
    <n v="0"/>
    <d v="2021-06-29T00:00:00"/>
    <m/>
    <s v="62"/>
    <d v="2021-10-02T00:00:00"/>
    <s v=""/>
    <s v=""/>
    <m/>
    <m/>
    <m/>
    <s v=""/>
    <s v="07"/>
    <s v="KABI LAKE FOREST PRODUCTS LTD7392KL-20210925-4CAT 25 ton Articulated Truck5890"/>
    <s v="KABI LAKE FOREST PRODUCTS LTD7392KL-20210925-4CAT 25 ton Articulated Truck5890OEWT-PA21-LEM"/>
    <s v="Wetland Access Development"/>
    <s v=""/>
    <x v="6"/>
  </r>
  <r>
    <x v="2"/>
    <n v="12"/>
    <n v="0"/>
    <n v="7388"/>
    <s v="KL-20210924-5"/>
    <n v="53510703"/>
    <s v="Access"/>
    <n v="0"/>
    <s v="CAT 25 ton Articulated Truck"/>
    <n v="178"/>
    <n v="9"/>
    <s v="HR"/>
    <s v="134"/>
    <s v="0"/>
    <s v=""/>
    <s v=""/>
    <n v="1602"/>
    <n v="208.26000000000002"/>
    <n v="1810.2599999999998"/>
    <d v="2021-09-24T00:00:00"/>
    <n v="0"/>
    <x v="16"/>
    <d v="2021-10-08T00:00:00"/>
    <n v="76"/>
    <n v="0"/>
    <n v="0"/>
    <s v="Nathan Kyme"/>
    <s v="Wetland Access Development"/>
    <m/>
    <s v="VC7556-2019-016"/>
    <s v="938 OF"/>
    <m/>
    <m/>
    <m/>
    <s v="Approved"/>
    <m/>
    <m/>
    <s v="Continue Load and haul stumps, grubbing and trees for crossing of wetlands from D012 to D013 due to no access mats"/>
    <n v="7"/>
    <s v="D006-D017"/>
    <s v="Three Finger Lake"/>
    <n v="0"/>
    <d v="2021-09-25T00:00:00"/>
    <m/>
    <s v="62"/>
    <d v="2021-10-02T00:00:00"/>
    <s v=""/>
    <s v=""/>
    <m/>
    <m/>
    <m/>
    <s v=""/>
    <s v="07"/>
    <s v="KABI LAKE FOREST PRODUCTS LTD7388KL-20210924-5CAT 25 ton Articulated Truck91602"/>
    <s v="KABI LAKE FOREST PRODUCTS LTD7388KL-20210924-5CAT 25 ton Articulated Truck91602OEWT-PA21-LEM"/>
    <s v="Wetland Access Development"/>
    <s v=""/>
    <x v="6"/>
  </r>
  <r>
    <x v="2"/>
    <n v="12"/>
    <n v="0"/>
    <n v="7383"/>
    <s v="KL-20210923-5"/>
    <n v="53510703"/>
    <s v="Access"/>
    <n v="0"/>
    <s v="CAT 25 ton Articulated Truck"/>
    <n v="178"/>
    <n v="10"/>
    <s v="HR"/>
    <s v="134"/>
    <s v="0"/>
    <s v=""/>
    <s v=""/>
    <n v="1780"/>
    <n v="231.4"/>
    <n v="2011.3999999999999"/>
    <d v="2021-09-23T00:00:00"/>
    <n v="0"/>
    <x v="16"/>
    <d v="2021-10-08T00:00:00"/>
    <n v="76"/>
    <n v="0"/>
    <n v="0"/>
    <s v="Nathan Kyme"/>
    <s v="Wetland Access Development"/>
    <m/>
    <s v="VC7556-2019-016"/>
    <s v="938 OF"/>
    <m/>
    <m/>
    <m/>
    <s v="Approved"/>
    <m/>
    <m/>
    <s v="Continue Load and haul stumps, grubbing and trees for crossing of wetlands from D012 to D013 due to no access mats"/>
    <n v="7"/>
    <s v="D006-D017"/>
    <s v="Three Finger Lake"/>
    <n v="0"/>
    <d v="2021-09-29T00:00:00"/>
    <m/>
    <s v="62"/>
    <d v="2021-10-02T00:00:00"/>
    <s v=""/>
    <s v=""/>
    <m/>
    <m/>
    <m/>
    <s v=""/>
    <s v="07"/>
    <s v="KABI LAKE FOREST PRODUCTS LTD7383KL-20210923-5CAT 25 ton Articulated Truck101780"/>
    <s v="KABI LAKE FOREST PRODUCTS LTD7383KL-20210923-5CAT 25 ton Articulated Truck101780OEWT-PA21-LEM"/>
    <s v="Wetland Access Development"/>
    <s v=""/>
    <x v="6"/>
  </r>
  <r>
    <x v="2"/>
    <n v="12"/>
    <n v="0"/>
    <n v="7378"/>
    <s v="KL-20210922-5"/>
    <n v="53510703"/>
    <s v="Access"/>
    <n v="0"/>
    <s v="CAT 25 ton Articulated Truck"/>
    <n v="178"/>
    <n v="10"/>
    <s v="HR"/>
    <s v="134"/>
    <s v="0"/>
    <s v=""/>
    <s v=""/>
    <n v="1780"/>
    <n v="231.4"/>
    <n v="2011.3999999999999"/>
    <d v="2021-09-22T00:00:00"/>
    <n v="0"/>
    <x v="16"/>
    <d v="2021-10-08T00:00:00"/>
    <n v="76"/>
    <n v="0"/>
    <n v="0"/>
    <s v="Nathan Kyme"/>
    <s v="Wetland Access Development"/>
    <m/>
    <s v="VC7556-2019-016"/>
    <s v="938 OF"/>
    <m/>
    <m/>
    <m/>
    <s v="Approved"/>
    <m/>
    <m/>
    <s v="Continue Load And haul stumps, grubbing and trees for crossing of wetlands @ D012"/>
    <n v="7"/>
    <s v="D006-D017"/>
    <s v="Three Finger Lake"/>
    <n v="0"/>
    <d v="2021-09-28T00:00:00"/>
    <m/>
    <s v="37"/>
    <d v="2021-09-28T00:00:00"/>
    <s v=""/>
    <s v=""/>
    <m/>
    <m/>
    <m/>
    <s v="Harold Furlong"/>
    <s v="07"/>
    <s v="KABI LAKE FOREST PRODUCTS LTD7378KL-20210922-5CAT 25 ton Articulated Truck101780"/>
    <s v="KABI LAKE FOREST PRODUCTS LTD7378KL-20210922-5CAT 25 ton Articulated Truck101780OEWT-PA21-LEM"/>
    <s v="Wetland Access Development"/>
    <s v=""/>
    <x v="6"/>
  </r>
  <r>
    <x v="2"/>
    <n v="12"/>
    <n v="0"/>
    <n v="7372"/>
    <s v="KL-20210921-3"/>
    <n v="53510703"/>
    <s v="Access"/>
    <n v="0"/>
    <s v="CAT 25 ton Articulated Truck"/>
    <n v="178"/>
    <n v="10"/>
    <s v="HR"/>
    <s v="134"/>
    <s v="0"/>
    <s v=""/>
    <s v=""/>
    <n v="1780"/>
    <n v="231.4"/>
    <n v="2011.3999999999999"/>
    <d v="2021-09-21T00:00:00"/>
    <n v="0"/>
    <x v="16"/>
    <d v="2021-10-08T00:00:00"/>
    <n v="76"/>
    <n v="0"/>
    <n v="0"/>
    <s v="Nathan Kyme"/>
    <s v="Wetland Access Development"/>
    <m/>
    <s v="VC7556-2019-016"/>
    <s v="938 OF"/>
    <m/>
    <m/>
    <m/>
    <s v="Approved"/>
    <m/>
    <m/>
    <s v="Load And haul stumps, grubbing and trees for crossing of wetlands @ D012"/>
    <n v="7"/>
    <s v="D006-D017"/>
    <s v="Three Finger Lake"/>
    <n v="0"/>
    <d v="2021-09-28T00:00:00"/>
    <m/>
    <s v="37"/>
    <d v="2021-09-28T00:00:00"/>
    <s v=""/>
    <s v=""/>
    <m/>
    <m/>
    <m/>
    <s v="Harold Furlong"/>
    <s v="07"/>
    <s v="KABI LAKE FOREST PRODUCTS LTD7372KL-20210921-3CAT 25 ton Articulated Truck101780"/>
    <s v="KABI LAKE FOREST PRODUCTS LTD7372KL-20210921-3CAT 25 ton Articulated Truck101780OEWT-PA21-LEM"/>
    <s v="Wetland Access Development"/>
    <s v=""/>
    <x v="6"/>
  </r>
  <r>
    <x v="2"/>
    <n v="12"/>
    <n v="0"/>
    <n v="7392"/>
    <s v="KL-20210925-4"/>
    <n v="53510703"/>
    <s v="Access"/>
    <n v="0"/>
    <s v="30 Ton Excavator c/w Hydraulic Thumb"/>
    <n v="195"/>
    <n v="10"/>
    <s v="HR"/>
    <s v="147"/>
    <s v="0"/>
    <s v=""/>
    <s v=""/>
    <n v="1950"/>
    <n v="253.5"/>
    <n v="2203.5"/>
    <d v="2021-09-25T00:00:00"/>
    <n v="0"/>
    <x v="16"/>
    <d v="2021-10-08T00:00:00"/>
    <n v="76"/>
    <n v="0"/>
    <n v="0"/>
    <s v="Nathan Kyme"/>
    <s v="Wetland Access Development"/>
    <m/>
    <s v="VC7556-2019-016"/>
    <s v="938 OF"/>
    <m/>
    <m/>
    <m/>
    <s v="Approved"/>
    <m/>
    <m/>
    <s v="Excavator working on drainage and shaping road from D011 to D013/Track packing wetland at D012/ rock truck on site for graveling"/>
    <n v="7"/>
    <s v="D009-D017"/>
    <s v="Three Finger Lake"/>
    <n v="0"/>
    <d v="2021-06-29T00:00:00"/>
    <m/>
    <s v="62"/>
    <d v="2021-10-02T00:00:00"/>
    <s v=""/>
    <s v=""/>
    <m/>
    <m/>
    <m/>
    <s v=""/>
    <s v="07"/>
    <s v="KABI LAKE FOREST PRODUCTS LTD7392KL-20210925-430 Ton Excavator c/w Hydraulic Thumb101950"/>
    <s v="KABI LAKE FOREST PRODUCTS LTD7392KL-20210925-430 Ton Excavator c/w Hydraulic Thumb101950OEWT-PA21-LEM"/>
    <s v="Wetland Access Development"/>
    <s v=""/>
    <x v="6"/>
  </r>
  <r>
    <x v="2"/>
    <n v="12"/>
    <n v="0"/>
    <n v="7388"/>
    <s v="KL-20210924-5"/>
    <n v="53510703"/>
    <s v="Access"/>
    <n v="0"/>
    <s v="30 Ton Excavator c/w Hydraulic Thumb"/>
    <n v="195"/>
    <n v="10"/>
    <s v="HR"/>
    <s v="147"/>
    <s v="0"/>
    <s v=""/>
    <s v=""/>
    <n v="1950"/>
    <n v="253.5"/>
    <n v="2203.5"/>
    <d v="2021-09-24T00:00:00"/>
    <n v="0"/>
    <x v="16"/>
    <d v="2021-10-08T00:00:00"/>
    <n v="76"/>
    <n v="0"/>
    <n v="0"/>
    <s v="Nathan Kyme"/>
    <s v="Wetland Access Development"/>
    <m/>
    <s v="VC7556-2019-016"/>
    <s v="938 OF"/>
    <m/>
    <m/>
    <m/>
    <s v="Approved"/>
    <m/>
    <m/>
    <s v="Continue Load and haul stumps, grubbing and trees for crossing of wetlands from D012 to D013 due to no access mats"/>
    <n v="7"/>
    <s v="D006-D017"/>
    <s v="Three Finger Lake"/>
    <n v="0"/>
    <d v="2021-09-25T00:00:00"/>
    <m/>
    <s v="62"/>
    <d v="2021-10-02T00:00:00"/>
    <s v=""/>
    <s v=""/>
    <m/>
    <m/>
    <m/>
    <s v=""/>
    <s v="07"/>
    <s v="KABI LAKE FOREST PRODUCTS LTD7388KL-20210924-530 Ton Excavator c/w Hydraulic Thumb101950"/>
    <s v="KABI LAKE FOREST PRODUCTS LTD7388KL-20210924-530 Ton Excavator c/w Hydraulic Thumb101950OEWT-PA21-LEM"/>
    <s v="Wetland Access Development"/>
    <s v=""/>
    <x v="6"/>
  </r>
  <r>
    <x v="2"/>
    <n v="12"/>
    <n v="0"/>
    <n v="7383"/>
    <s v="KL-20210923-5"/>
    <n v="53510703"/>
    <s v="Access"/>
    <n v="0"/>
    <s v="30 Ton Excavator c/w Hydraulic Thumb"/>
    <n v="195"/>
    <n v="10"/>
    <s v="HR"/>
    <s v="147"/>
    <s v="0"/>
    <s v=""/>
    <s v=""/>
    <n v="1950"/>
    <n v="253.5"/>
    <n v="2203.5"/>
    <d v="2021-09-23T00:00:00"/>
    <n v="0"/>
    <x v="16"/>
    <d v="2021-10-08T00:00:00"/>
    <n v="76"/>
    <n v="0"/>
    <n v="0"/>
    <s v="Nathan Kyme"/>
    <s v="Wetland Access Development"/>
    <m/>
    <s v="VC7556-2019-016"/>
    <s v="938 OF"/>
    <m/>
    <m/>
    <m/>
    <s v="Approved"/>
    <m/>
    <m/>
    <s v="Continue Load and haul stumps, grubbing and trees for crossing of wetlands from D012 to D013 due to no access mats"/>
    <n v="7"/>
    <s v="D006-D017"/>
    <s v="Three Finger Lake"/>
    <n v="0"/>
    <d v="2021-09-29T00:00:00"/>
    <m/>
    <s v="62"/>
    <d v="2021-10-02T00:00:00"/>
    <s v=""/>
    <s v=""/>
    <m/>
    <m/>
    <m/>
    <s v=""/>
    <s v="07"/>
    <s v="KABI LAKE FOREST PRODUCTS LTD7383KL-20210923-530 Ton Excavator c/w Hydraulic Thumb101950"/>
    <s v="KABI LAKE FOREST PRODUCTS LTD7383KL-20210923-530 Ton Excavator c/w Hydraulic Thumb101950OEWT-PA21-LEM"/>
    <s v="Wetland Access Development"/>
    <s v=""/>
    <x v="6"/>
  </r>
  <r>
    <x v="2"/>
    <n v="12"/>
    <n v="0"/>
    <n v="7378"/>
    <s v="KL-20210922-5"/>
    <n v="53510703"/>
    <s v="Access"/>
    <n v="0"/>
    <s v="30 Ton Excavator c/w Hydraulic Thumb"/>
    <n v="195"/>
    <n v="10"/>
    <s v="HR"/>
    <s v="147"/>
    <s v="0"/>
    <s v=""/>
    <s v=""/>
    <n v="1950"/>
    <n v="253.5"/>
    <n v="2203.5"/>
    <d v="2021-09-22T00:00:00"/>
    <n v="0"/>
    <x v="16"/>
    <d v="2021-10-08T00:00:00"/>
    <n v="76"/>
    <n v="0"/>
    <n v="0"/>
    <s v="Nathan Kyme"/>
    <s v="Wetland Access Development"/>
    <m/>
    <s v="VC7556-2019-016"/>
    <s v="938 OF"/>
    <m/>
    <m/>
    <m/>
    <s v="Approved"/>
    <m/>
    <m/>
    <s v="Continue Load And haul stumps, grubbing and trees for crossing of wetlands @ D012"/>
    <n v="7"/>
    <s v="D006-D017"/>
    <s v="Three Finger Lake"/>
    <n v="0"/>
    <d v="2021-09-28T00:00:00"/>
    <m/>
    <s v="37"/>
    <d v="2021-09-28T00:00:00"/>
    <s v=""/>
    <s v=""/>
    <m/>
    <m/>
    <m/>
    <s v="Harold Furlong"/>
    <s v="07"/>
    <s v="KABI LAKE FOREST PRODUCTS LTD7378KL-20210922-530 Ton Excavator c/w Hydraulic Thumb101950"/>
    <s v="KABI LAKE FOREST PRODUCTS LTD7378KL-20210922-530 Ton Excavator c/w Hydraulic Thumb101950OEWT-PA21-LEM"/>
    <s v="Wetland Access Development"/>
    <s v=""/>
    <x v="6"/>
  </r>
  <r>
    <x v="2"/>
    <n v="12"/>
    <n v="0"/>
    <n v="7378"/>
    <s v="KL-20210922-5"/>
    <n v="53510703"/>
    <s v="Access"/>
    <n v="0"/>
    <s v="30 Ton Excavator c/w Hydraulic Thumb"/>
    <n v="195"/>
    <n v="10"/>
    <s v="HR"/>
    <s v="147"/>
    <s v="0"/>
    <s v=""/>
    <s v=""/>
    <n v="1950"/>
    <n v="253.5"/>
    <n v="2203.5"/>
    <d v="2021-09-22T00:00:00"/>
    <n v="0"/>
    <x v="16"/>
    <d v="2021-10-08T00:00:00"/>
    <n v="76"/>
    <n v="0"/>
    <n v="0"/>
    <s v="Nathan Kyme"/>
    <s v="Wetland Access Development"/>
    <m/>
    <s v="VC7556-2019-016"/>
    <s v="938 OF"/>
    <m/>
    <m/>
    <m/>
    <s v="Approved"/>
    <m/>
    <m/>
    <s v="Continue Load And haul stumps, grubbing and trees for crossing of wetlands @ D012"/>
    <n v="7"/>
    <s v="D006-D017"/>
    <s v="Three Finger Lake"/>
    <n v="0"/>
    <d v="2021-09-28T00:00:00"/>
    <m/>
    <s v="37"/>
    <d v="2021-09-28T00:00:00"/>
    <s v=""/>
    <s v=""/>
    <m/>
    <m/>
    <m/>
    <s v="Harold Furlong"/>
    <s v="07"/>
    <s v="KABI LAKE FOREST PRODUCTS LTD7378KL-20210922-530 Ton Excavator c/w Hydraulic Thumb101950"/>
    <s v="KABI LAKE FOREST PRODUCTS LTD7378KL-20210922-530 Ton Excavator c/w Hydraulic Thumb101950OEWT-PA21-LEM"/>
    <s v="Wetland Access Development"/>
    <s v=""/>
    <x v="6"/>
  </r>
  <r>
    <x v="2"/>
    <n v="12"/>
    <n v="0"/>
    <n v="7372"/>
    <s v="KL-20210921-3"/>
    <n v="53510703"/>
    <s v="Access"/>
    <n v="0"/>
    <s v="30 Ton Excavator c/w Hydraulic Thumb"/>
    <n v="195"/>
    <n v="10"/>
    <s v="HR"/>
    <s v="147"/>
    <s v="0"/>
    <s v=""/>
    <s v=""/>
    <n v="1950"/>
    <n v="253.5"/>
    <n v="2203.5"/>
    <d v="2021-09-21T00:00:00"/>
    <n v="0"/>
    <x v="16"/>
    <d v="2021-10-08T00:00:00"/>
    <n v="76"/>
    <n v="0"/>
    <n v="0"/>
    <s v="Nathan Kyme"/>
    <s v="Wetland Access Development"/>
    <m/>
    <s v="VC7556-2019-016"/>
    <s v="938 OF"/>
    <m/>
    <m/>
    <m/>
    <s v="Approved"/>
    <m/>
    <m/>
    <s v="Load And haul stumps, grubbing and trees for crossing of wetlands @ D012"/>
    <n v="7"/>
    <s v="D006-D017"/>
    <s v="Three Finger Lake"/>
    <n v="0"/>
    <d v="2021-09-28T00:00:00"/>
    <m/>
    <s v="37"/>
    <d v="2021-09-28T00:00:00"/>
    <s v=""/>
    <s v=""/>
    <m/>
    <m/>
    <m/>
    <s v="Harold Furlong"/>
    <s v="07"/>
    <s v="KABI LAKE FOREST PRODUCTS LTD7372KL-20210921-330 Ton Excavator c/w Hydraulic Thumb101950"/>
    <s v="KABI LAKE FOREST PRODUCTS LTD7372KL-20210921-330 Ton Excavator c/w Hydraulic Thumb101950OEWT-PA21-LEM"/>
    <s v="Wetland Access Development"/>
    <s v=""/>
    <x v="6"/>
  </r>
  <r>
    <x v="2"/>
    <n v="12"/>
    <n v="0"/>
    <n v="7372"/>
    <s v="KL-20210921-3"/>
    <n v="53510703"/>
    <s v="Access"/>
    <n v="0"/>
    <s v="30 Ton Excavator c/w Hydraulic Thumb"/>
    <n v="195"/>
    <n v="10"/>
    <s v="HR"/>
    <s v="147"/>
    <s v="0"/>
    <s v=""/>
    <s v=""/>
    <n v="1950"/>
    <n v="253.5"/>
    <n v="2203.5"/>
    <d v="2021-09-21T00:00:00"/>
    <n v="0"/>
    <x v="16"/>
    <d v="2021-10-08T00:00:00"/>
    <n v="76"/>
    <n v="0"/>
    <n v="0"/>
    <s v="Nathan Kyme"/>
    <s v="Wetland Access Development"/>
    <m/>
    <s v="VC7556-2019-016"/>
    <s v="938 OF"/>
    <m/>
    <m/>
    <m/>
    <s v="Approved"/>
    <m/>
    <m/>
    <s v="Load And haul stumps, grubbing and trees for crossing of wetlands @ D012"/>
    <n v="7"/>
    <s v="D006-D017"/>
    <s v="Three Finger Lake"/>
    <n v="0"/>
    <d v="2021-09-28T00:00:00"/>
    <m/>
    <s v="37"/>
    <d v="2021-09-28T00:00:00"/>
    <s v=""/>
    <s v=""/>
    <m/>
    <m/>
    <m/>
    <s v="Harold Furlong"/>
    <s v="07"/>
    <s v="KABI LAKE FOREST PRODUCTS LTD7372KL-20210921-330 Ton Excavator c/w Hydraulic Thumb101950"/>
    <s v="KABI LAKE FOREST PRODUCTS LTD7372KL-20210921-330 Ton Excavator c/w Hydraulic Thumb101950OEWT-PA21-LEM"/>
    <s v="Wetland Access Development"/>
    <s v=""/>
    <x v="6"/>
  </r>
  <r>
    <x v="2"/>
    <n v="12"/>
    <n v="0"/>
    <n v="7388"/>
    <s v="KL-20210924-5"/>
    <n v="53510703"/>
    <s v="Access"/>
    <n v="0"/>
    <s v="Single Axle Trailer - without pickup - Daily"/>
    <n v="30"/>
    <n v="1"/>
    <s v="Daily"/>
    <m/>
    <s v="0"/>
    <s v=""/>
    <s v=""/>
    <n v="30"/>
    <n v="3.9000000000000004"/>
    <n v="33.9"/>
    <d v="2021-09-24T00:00:00"/>
    <n v="0"/>
    <x v="16"/>
    <d v="2021-10-08T00:00:00"/>
    <n v="76"/>
    <n v="0"/>
    <n v="0"/>
    <s v="Nathan Kyme"/>
    <s v="Wetland Access Development"/>
    <m/>
    <s v="VC7556-2019-016"/>
    <s v="938 OF"/>
    <m/>
    <m/>
    <m/>
    <s v="Approved"/>
    <m/>
    <m/>
    <s v="Continue Load and haul stumps, grubbing and trees for crossing of wetlands from D012 to D013 due to no access mats"/>
    <n v="7"/>
    <s v="D006-D017"/>
    <s v="Three Finger Lake"/>
    <n v="0"/>
    <d v="2021-09-25T00:00:00"/>
    <m/>
    <s v="62"/>
    <d v="2021-10-02T00:00:00"/>
    <s v=""/>
    <s v=""/>
    <m/>
    <m/>
    <m/>
    <s v=""/>
    <s v="07"/>
    <s v="KABI LAKE FOREST PRODUCTS LTD7388KL-20210924-5Single Axle Trailer - without pickup - Daily130"/>
    <s v="KABI LAKE FOREST PRODUCTS LTD7388KL-20210924-5Single Axle Trailer - without pickup - Daily130OEWT-PA21-LEM"/>
    <s v="Wetland Access Development"/>
    <s v=""/>
    <x v="6"/>
  </r>
  <r>
    <x v="2"/>
    <n v="12"/>
    <n v="0"/>
    <n v="7383"/>
    <s v="KL-20210923-5"/>
    <n v="53510703"/>
    <s v="Access"/>
    <n v="0"/>
    <s v="Single Axle Trailer - without pickup - Daily"/>
    <n v="30"/>
    <n v="1"/>
    <s v="Daily"/>
    <m/>
    <s v="0"/>
    <s v=""/>
    <s v=""/>
    <n v="30"/>
    <n v="3.9000000000000004"/>
    <n v="33.9"/>
    <d v="2021-09-23T00:00:00"/>
    <n v="0"/>
    <x v="16"/>
    <d v="2021-10-08T00:00:00"/>
    <n v="76"/>
    <n v="0"/>
    <n v="0"/>
    <s v="Nathan Kyme"/>
    <s v="Wetland Access Development"/>
    <m/>
    <s v="VC7556-2019-016"/>
    <s v="938 OF"/>
    <m/>
    <m/>
    <m/>
    <s v="Approved"/>
    <m/>
    <m/>
    <s v="Continue Load and haul stumps, grubbing and trees for crossing of wetlands from D012 to D013 due to no access mats"/>
    <n v="7"/>
    <s v="D006-D017"/>
    <s v="Three Finger Lake"/>
    <n v="0"/>
    <d v="2021-09-29T00:00:00"/>
    <m/>
    <s v="62"/>
    <d v="2021-10-02T00:00:00"/>
    <s v=""/>
    <s v=""/>
    <m/>
    <m/>
    <m/>
    <s v=""/>
    <s v="07"/>
    <s v="KABI LAKE FOREST PRODUCTS LTD7383KL-20210923-5Single Axle Trailer - without pickup - Daily130"/>
    <s v="KABI LAKE FOREST PRODUCTS LTD7383KL-20210923-5Single Axle Trailer - without pickup - Daily130OEWT-PA21-LEM"/>
    <s v="Wetland Access Development"/>
    <s v=""/>
    <x v="6"/>
  </r>
  <r>
    <x v="2"/>
    <n v="12"/>
    <n v="0"/>
    <n v="7372"/>
    <s v="KL-20210921-3"/>
    <n v="53510703"/>
    <s v="Access"/>
    <n v="0"/>
    <s v="Single Axle Trailer - without pickup - Daily"/>
    <n v="30"/>
    <n v="1"/>
    <s v="Daily"/>
    <m/>
    <s v="0"/>
    <s v=""/>
    <s v=""/>
    <n v="30"/>
    <n v="3.9000000000000004"/>
    <n v="33.9"/>
    <d v="2021-09-21T00:00:00"/>
    <n v="0"/>
    <x v="16"/>
    <d v="2021-10-08T00:00:00"/>
    <n v="76"/>
    <n v="0"/>
    <n v="0"/>
    <s v="Nathan Kyme"/>
    <s v="Wetland Access Development"/>
    <m/>
    <s v="VC7556-2019-016"/>
    <s v="938 OF"/>
    <m/>
    <m/>
    <m/>
    <s v="Approved"/>
    <m/>
    <m/>
    <s v="Load And haul stumps, grubbing and trees for crossing of wetlands @ D012"/>
    <n v="7"/>
    <s v="D006-D017"/>
    <s v="Three Finger Lake"/>
    <n v="0"/>
    <d v="2021-09-28T00:00:00"/>
    <m/>
    <s v="37"/>
    <d v="2021-09-28T00:00:00"/>
    <s v=""/>
    <s v=""/>
    <m/>
    <m/>
    <m/>
    <s v="Harold Furlong"/>
    <s v="07"/>
    <s v="KABI LAKE FOREST PRODUCTS LTD7372KL-20210921-3Single Axle Trailer - without pickup - Daily130"/>
    <s v="KABI LAKE FOREST PRODUCTS LTD7372KL-20210921-3Single Axle Trailer - without pickup - Daily130OEWT-PA21-LEM"/>
    <s v="Wetland Access Development"/>
    <s v=""/>
    <x v="6"/>
  </r>
  <r>
    <x v="2"/>
    <n v="12"/>
    <n v="0"/>
    <n v="7388"/>
    <s v="KL-20210924-5"/>
    <n v="53510703"/>
    <s v="Access"/>
    <n v="0"/>
    <s v="ATV - side by side - Daily"/>
    <n v="250"/>
    <n v="1"/>
    <s v="Daily"/>
    <m/>
    <s v="0"/>
    <s v=""/>
    <s v=""/>
    <n v="250"/>
    <n v="32.5"/>
    <n v="282.5"/>
    <d v="2021-09-24T00:00:00"/>
    <n v="0"/>
    <x v="16"/>
    <d v="2021-10-08T00:00:00"/>
    <n v="76"/>
    <n v="0"/>
    <n v="0"/>
    <s v="Nathan Kyme"/>
    <s v="Wetland Access Development"/>
    <m/>
    <s v="VC7556-2019-016"/>
    <s v="938 OF"/>
    <m/>
    <m/>
    <m/>
    <s v="Approved"/>
    <m/>
    <m/>
    <s v="Continue Load and haul stumps, grubbing and trees for crossing of wetlands from D012 to D013 due to no access mats"/>
    <n v="7"/>
    <s v="D006-D017"/>
    <s v="Three Finger Lake"/>
    <n v="0"/>
    <d v="2021-09-25T00:00:00"/>
    <m/>
    <s v="62"/>
    <d v="2021-10-02T00:00:00"/>
    <s v=""/>
    <s v=""/>
    <m/>
    <m/>
    <m/>
    <s v=""/>
    <s v="07"/>
    <s v="KABI LAKE FOREST PRODUCTS LTD7388KL-20210924-5ATV - side by side - Daily1250"/>
    <s v="KABI LAKE FOREST PRODUCTS LTD7388KL-20210924-5ATV - side by side - Daily1250OEWT-PA21-LEM"/>
    <s v="Wetland Access Development"/>
    <s v=""/>
    <x v="6"/>
  </r>
  <r>
    <x v="2"/>
    <n v="12"/>
    <n v="0"/>
    <n v="7383"/>
    <s v="KL-20210923-5"/>
    <n v="53510703"/>
    <s v="Access"/>
    <n v="0"/>
    <s v="ATV - side by side - Daily"/>
    <n v="250"/>
    <n v="1"/>
    <s v="Daily"/>
    <m/>
    <s v="0"/>
    <s v=""/>
    <s v=""/>
    <n v="250"/>
    <n v="32.5"/>
    <n v="282.5"/>
    <d v="2021-09-23T00:00:00"/>
    <n v="0"/>
    <x v="16"/>
    <d v="2021-10-08T00:00:00"/>
    <n v="76"/>
    <n v="0"/>
    <n v="0"/>
    <s v="Nathan Kyme"/>
    <s v="Wetland Access Development"/>
    <m/>
    <s v="VC7556-2019-016"/>
    <s v="938 OF"/>
    <m/>
    <m/>
    <m/>
    <s v="Approved"/>
    <m/>
    <m/>
    <s v="Continue Load and haul stumps, grubbing and trees for crossing of wetlands from D012 to D013 due to no access mats"/>
    <n v="7"/>
    <s v="D006-D017"/>
    <s v="Three Finger Lake"/>
    <n v="0"/>
    <d v="2021-09-29T00:00:00"/>
    <m/>
    <s v="62"/>
    <d v="2021-10-02T00:00:00"/>
    <s v=""/>
    <s v=""/>
    <m/>
    <m/>
    <m/>
    <s v=""/>
    <s v="07"/>
    <s v="KABI LAKE FOREST PRODUCTS LTD7383KL-20210923-5ATV - side by side - Daily1250"/>
    <s v="KABI LAKE FOREST PRODUCTS LTD7383KL-20210923-5ATV - side by side - Daily1250OEWT-PA21-LEM"/>
    <s v="Wetland Access Development"/>
    <s v=""/>
    <x v="6"/>
  </r>
  <r>
    <x v="2"/>
    <n v="12"/>
    <n v="0"/>
    <n v="7372"/>
    <s v="KL-20210921-3"/>
    <n v="53510703"/>
    <s v="Access"/>
    <n v="0"/>
    <s v="ATV - side by side - Daily"/>
    <n v="250"/>
    <n v="1"/>
    <s v="Daily"/>
    <m/>
    <s v="0"/>
    <s v=""/>
    <s v=""/>
    <n v="250"/>
    <n v="32.5"/>
    <n v="282.5"/>
    <d v="2021-09-21T00:00:00"/>
    <n v="0"/>
    <x v="16"/>
    <d v="2021-10-08T00:00:00"/>
    <n v="76"/>
    <n v="0"/>
    <n v="0"/>
    <s v="Nathan Kyme"/>
    <s v="Wetland Access Development"/>
    <m/>
    <s v="VC7556-2019-016"/>
    <s v="938 OF"/>
    <m/>
    <m/>
    <m/>
    <s v="Approved"/>
    <m/>
    <m/>
    <s v="Load And haul stumps, grubbing and trees for crossing of wetlands @ D012"/>
    <n v="7"/>
    <s v="D006-D017"/>
    <s v="Three Finger Lake"/>
    <n v="0"/>
    <d v="2021-09-28T00:00:00"/>
    <m/>
    <s v="37"/>
    <d v="2021-09-28T00:00:00"/>
    <s v=""/>
    <s v=""/>
    <m/>
    <m/>
    <m/>
    <s v="Harold Furlong"/>
    <s v="07"/>
    <s v="KABI LAKE FOREST PRODUCTS LTD7372KL-20210921-3ATV - side by side - Daily1250"/>
    <s v="KABI LAKE FOREST PRODUCTS LTD7372KL-20210921-3ATV - side by side - Daily1250OEWT-PA21-LEM"/>
    <s v="Wetland Access Development"/>
    <s v=""/>
    <x v="6"/>
  </r>
  <r>
    <x v="2"/>
    <n v="12"/>
    <n v="0"/>
    <n v="7390"/>
    <s v="KL-20210925-2"/>
    <n v="53510604"/>
    <s v="Access"/>
    <n v="0"/>
    <s v="Supervisor"/>
    <n v="84"/>
    <n v="0.5"/>
    <s v="HR"/>
    <s v=""/>
    <s v=""/>
    <s v="84"/>
    <s v="0"/>
    <n v="42"/>
    <n v="5.46"/>
    <n v="47.459999999999994"/>
    <d v="2021-09-25T00:00:00"/>
    <n v="0"/>
    <x v="16"/>
    <d v="2021-10-08T00:00:00"/>
    <n v="76"/>
    <n v="0"/>
    <n v="0"/>
    <s v="Nathan Kyme"/>
    <s v="Gravel Hauling"/>
    <s v="Gravel Hauling"/>
    <s v="VC7556-2019-016"/>
    <s v="938 OF"/>
    <m/>
    <s v="THIS NEEDS TO BE CHARGED TO WF6 NEYS gravel haul"/>
    <m/>
    <s v="Approved"/>
    <m/>
    <m/>
    <s v="Haul Pit run from Cress Pit to Stockpile @ Neys Road WF 6"/>
    <n v="7"/>
    <s v="C219-C235"/>
    <s v="Neys"/>
    <n v="0"/>
    <d v="2021-09-29T00:00:00"/>
    <m/>
    <s v="62"/>
    <d v="2021-10-02T00:00:00"/>
    <s v=""/>
    <s v=""/>
    <m/>
    <m/>
    <m/>
    <s v=""/>
    <s v="06"/>
    <s v="KABI LAKE FOREST PRODUCTS LTD7390KL-20210925-2Supervisor0.542"/>
    <s v="KABI LAKE FOREST PRODUCTS LTD7390KL-20210925-2Supervisor0.542OEWT-PA21-LEM"/>
    <s v="Gravel Hauling"/>
    <s v=""/>
    <x v="3"/>
  </r>
  <r>
    <x v="2"/>
    <n v="12"/>
    <n v="0"/>
    <n v="7367"/>
    <s v="KL-20210920-3"/>
    <n v="53510704"/>
    <s v="Access"/>
    <n v="0"/>
    <s v="Supervisor"/>
    <n v="84"/>
    <n v="3"/>
    <s v="HR"/>
    <s v=""/>
    <s v=""/>
    <s v="84"/>
    <s v="0"/>
    <n v="252"/>
    <n v="32.76"/>
    <n v="284.76"/>
    <d v="2021-09-20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7KL-20210920-3Supervisor3252"/>
    <s v="KABI LAKE FOREST PRODUCTS LTD7367KL-20210920-3Supervisor3252OEWT-PA21-LEM"/>
    <s v="Gravel Hauling"/>
    <s v=""/>
    <x v="3"/>
  </r>
  <r>
    <x v="2"/>
    <n v="12"/>
    <n v="0"/>
    <n v="7364"/>
    <s v="KL-20210919-3"/>
    <n v="53510704"/>
    <s v="Access"/>
    <n v="0"/>
    <s v="Supervisor"/>
    <n v="84"/>
    <n v="4"/>
    <s v="HR"/>
    <s v=""/>
    <s v=""/>
    <s v="84"/>
    <s v="0"/>
    <n v="336"/>
    <n v="43.68"/>
    <n v="379.67999999999995"/>
    <d v="2021-09-19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4KL-20210919-3Supervisor4336"/>
    <s v="KABI LAKE FOREST PRODUCTS LTD7364KL-20210919-3Supervisor4336OEWT-PA21-LEM"/>
    <s v="Gravel Hauling"/>
    <s v=""/>
    <x v="3"/>
  </r>
  <r>
    <x v="2"/>
    <n v="12"/>
    <n v="0"/>
    <n v="7357"/>
    <s v="KL-20210918-3"/>
    <n v="53510704"/>
    <s v="Access"/>
    <n v="0"/>
    <s v="Supervisor"/>
    <n v="84"/>
    <n v="3"/>
    <s v="HR"/>
    <s v=""/>
    <s v=""/>
    <s v="84"/>
    <s v="0"/>
    <n v="252"/>
    <n v="32.76"/>
    <n v="284.76"/>
    <d v="2021-09-18T00:00:00"/>
    <n v="0"/>
    <x v="16"/>
    <d v="2021-10-08T00:00:00"/>
    <n v="76"/>
    <n v="0"/>
    <n v="0"/>
    <s v="Nathan Kyme"/>
    <s v="Gravel Hauling"/>
    <m/>
    <s v="VC7556-2019-016"/>
    <s v="938 OF"/>
    <m/>
    <m/>
    <m/>
    <s v="Approved"/>
    <m/>
    <m/>
    <s v="Load and haul existing material from D010 to D011/D012 access for capping"/>
    <n v="7"/>
    <s v="D006-D017"/>
    <s v="Three Finger Lake"/>
    <n v="0"/>
    <d v="2021-09-24T00:00:00"/>
    <m/>
    <s v="36"/>
    <d v="2021-09-24T00:00:00"/>
    <s v=""/>
    <s v=""/>
    <m/>
    <m/>
    <m/>
    <s v="Mike Lecocq"/>
    <s v="07"/>
    <s v="KABI LAKE FOREST PRODUCTS LTD7357KL-20210918-3Supervisor3252"/>
    <s v="KABI LAKE FOREST PRODUCTS LTD7357KL-20210918-3Supervisor3252OEWT-PA21-LEM"/>
    <s v="Gravel Hauling"/>
    <s v=""/>
    <x v="3"/>
  </r>
  <r>
    <x v="2"/>
    <n v="12"/>
    <n v="0"/>
    <n v="7390"/>
    <s v="KL-20210925-2"/>
    <n v="53510604"/>
    <s v="Access"/>
    <n v="0"/>
    <s v="L.O.A."/>
    <n v="244"/>
    <n v="0.86363639999999997"/>
    <s v="DAY"/>
    <m/>
    <s v="0"/>
    <s v=""/>
    <s v=""/>
    <n v="210.72730000000001"/>
    <n v="27.394549000000001"/>
    <n v="238.121849"/>
    <d v="2021-09-25T00:00:00"/>
    <n v="0"/>
    <x v="16"/>
    <d v="2021-10-08T00:00:00"/>
    <n v="76"/>
    <n v="0"/>
    <n v="0"/>
    <s v="Nathan Kyme"/>
    <s v="Gravel Hauling"/>
    <s v="Gravel Hauling"/>
    <s v="VC7556-2019-016"/>
    <s v="938 OF"/>
    <m/>
    <s v="THIS NEEDS TO BE CHARGED TO WF6 NEYS gravel haul"/>
    <m/>
    <s v="Approved"/>
    <m/>
    <m/>
    <s v="Haul Pit run from Cress Pit to Stockpile @ Neys Road WF 6"/>
    <n v="7"/>
    <s v="C219-C235"/>
    <s v="Neys"/>
    <n v="0"/>
    <d v="2021-09-29T00:00:00"/>
    <m/>
    <s v="62"/>
    <d v="2021-10-02T00:00:00"/>
    <s v=""/>
    <s v=""/>
    <m/>
    <m/>
    <m/>
    <s v=""/>
    <s v="06"/>
    <s v="KABI LAKE FOREST PRODUCTS LTD7390KL-20210925-2L.O.A.0.8636364210.7273"/>
    <s v="KABI LAKE FOREST PRODUCTS LTD7390KL-20210925-2L.O.A.0.8636364210.7273OEWT-PA21-LEM"/>
    <s v="Gravel Hauling"/>
    <s v=""/>
    <x v="3"/>
  </r>
  <r>
    <x v="2"/>
    <n v="12"/>
    <n v="0"/>
    <n v="7367"/>
    <s v="KL-20210920-3"/>
    <n v="53510704"/>
    <s v="Access"/>
    <n v="0"/>
    <s v="L.O.A."/>
    <n v="244"/>
    <n v="0.90909090000000004"/>
    <s v="DAY"/>
    <m/>
    <s v="0"/>
    <s v=""/>
    <s v=""/>
    <n v="221.81819999999999"/>
    <n v="28.836365999999998"/>
    <n v="250.65456599999996"/>
    <d v="2021-09-20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7KL-20210920-3L.O.A.0.9090909221.8182"/>
    <s v="KABI LAKE FOREST PRODUCTS LTD7367KL-20210920-3L.O.A.0.9090909221.8182OEWT-PA21-LEM"/>
    <s v="Gravel Hauling"/>
    <s v=""/>
    <x v="3"/>
  </r>
  <r>
    <x v="2"/>
    <n v="12"/>
    <n v="0"/>
    <n v="7367"/>
    <s v="KL-20210920-3"/>
    <n v="53510704"/>
    <s v="Access"/>
    <n v="0"/>
    <s v="L.O.A."/>
    <n v="244"/>
    <n v="0.90909090000000004"/>
    <s v="DAY"/>
    <m/>
    <s v="0"/>
    <s v=""/>
    <s v=""/>
    <n v="221.81819999999999"/>
    <n v="28.836365999999998"/>
    <n v="250.65456599999996"/>
    <d v="2021-09-20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7KL-20210920-3L.O.A.0.9090909221.8182"/>
    <s v="KABI LAKE FOREST PRODUCTS LTD7367KL-20210920-3L.O.A.0.9090909221.8182OEWT-PA21-LEM"/>
    <s v="Gravel Hauling"/>
    <s v=""/>
    <x v="3"/>
  </r>
  <r>
    <x v="2"/>
    <n v="12"/>
    <n v="0"/>
    <n v="7367"/>
    <s v="KL-20210920-3"/>
    <n v="53510704"/>
    <s v="Access"/>
    <n v="0"/>
    <s v="L.O.A."/>
    <n v="244"/>
    <n v="0.90909090000000004"/>
    <s v="DAY"/>
    <m/>
    <s v="0"/>
    <s v=""/>
    <s v=""/>
    <n v="221.81819999999999"/>
    <n v="28.836365999999998"/>
    <n v="250.65456599999996"/>
    <d v="2021-09-20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7KL-20210920-3L.O.A.0.9090909221.8182"/>
    <s v="KABI LAKE FOREST PRODUCTS LTD7367KL-20210920-3L.O.A.0.9090909221.8182OEWT-PA21-LEM"/>
    <s v="Gravel Hauling"/>
    <s v=""/>
    <x v="3"/>
  </r>
  <r>
    <x v="2"/>
    <n v="12"/>
    <n v="0"/>
    <n v="7367"/>
    <s v="KL-20210920-3"/>
    <n v="53510704"/>
    <s v="Access"/>
    <n v="0"/>
    <s v="L.O.A."/>
    <n v="244"/>
    <n v="0.90909090000000004"/>
    <s v="DAY"/>
    <m/>
    <s v="0"/>
    <s v=""/>
    <s v=""/>
    <n v="221.81819999999999"/>
    <n v="28.836365999999998"/>
    <n v="250.65456599999996"/>
    <d v="2021-09-20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7KL-20210920-3L.O.A.0.9090909221.8182"/>
    <s v="KABI LAKE FOREST PRODUCTS LTD7367KL-20210920-3L.O.A.0.9090909221.8182OEWT-PA21-LEM"/>
    <s v="Gravel Hauling"/>
    <s v=""/>
    <x v="3"/>
  </r>
  <r>
    <x v="2"/>
    <n v="12"/>
    <n v="0"/>
    <n v="7357"/>
    <s v="KL-20210918-3"/>
    <n v="53510704"/>
    <s v="Access"/>
    <n v="0"/>
    <s v="L.O.A."/>
    <n v="244"/>
    <n v="0.72727269999999999"/>
    <s v="DAY"/>
    <m/>
    <s v="0"/>
    <s v=""/>
    <s v=""/>
    <n v="177.4545"/>
    <n v="23.069085000000001"/>
    <n v="200.52358499999997"/>
    <d v="2021-09-18T00:00:00"/>
    <n v="0"/>
    <x v="16"/>
    <d v="2021-10-08T00:00:00"/>
    <n v="76"/>
    <n v="0"/>
    <n v="0"/>
    <s v="Nathan Kyme"/>
    <s v="Gravel Hauling"/>
    <m/>
    <s v="VC7556-2019-016"/>
    <s v="938 OF"/>
    <m/>
    <m/>
    <m/>
    <s v="Approved"/>
    <m/>
    <m/>
    <s v="Load and haul existing material from D010 to D011/D012 access for capping"/>
    <n v="7"/>
    <s v="D006-D017"/>
    <s v="Three Finger Lake"/>
    <n v="0"/>
    <d v="2021-09-24T00:00:00"/>
    <m/>
    <s v="36"/>
    <d v="2021-09-24T00:00:00"/>
    <s v=""/>
    <s v=""/>
    <m/>
    <m/>
    <m/>
    <s v="Mike Lecocq"/>
    <s v="07"/>
    <s v="KABI LAKE FOREST PRODUCTS LTD7357KL-20210918-3L.O.A.0.7272727177.4545"/>
    <s v="KABI LAKE FOREST PRODUCTS LTD7357KL-20210918-3L.O.A.0.7272727177.4545OEWT-PA21-LEM"/>
    <s v="Gravel Hauling"/>
    <s v=""/>
    <x v="3"/>
  </r>
  <r>
    <x v="2"/>
    <n v="12"/>
    <n v="0"/>
    <n v="7357"/>
    <s v="KL-20210918-3"/>
    <n v="53510704"/>
    <s v="Access"/>
    <n v="0"/>
    <s v="L.O.A."/>
    <n v="244"/>
    <n v="0.90909090000000004"/>
    <s v="DAY"/>
    <m/>
    <s v="0"/>
    <s v=""/>
    <s v=""/>
    <n v="221.81819999999999"/>
    <n v="28.836365999999998"/>
    <n v="250.65456599999996"/>
    <d v="2021-09-18T00:00:00"/>
    <n v="0"/>
    <x v="16"/>
    <d v="2021-10-08T00:00:00"/>
    <n v="76"/>
    <n v="0"/>
    <n v="0"/>
    <s v="Nathan Kyme"/>
    <s v="Gravel Hauling"/>
    <m/>
    <s v="VC7556-2019-016"/>
    <s v="938 OF"/>
    <m/>
    <m/>
    <m/>
    <s v="Approved"/>
    <m/>
    <m/>
    <s v="Load and haul existing material from D010 to D011/D012 access for capping"/>
    <n v="7"/>
    <s v="D006-D017"/>
    <s v="Three Finger Lake"/>
    <n v="0"/>
    <d v="2021-09-24T00:00:00"/>
    <m/>
    <s v="36"/>
    <d v="2021-09-24T00:00:00"/>
    <s v=""/>
    <s v=""/>
    <m/>
    <m/>
    <m/>
    <s v="Mike Lecocq"/>
    <s v="07"/>
    <s v="KABI LAKE FOREST PRODUCTS LTD7357KL-20210918-3L.O.A.0.9090909221.8182"/>
    <s v="KABI LAKE FOREST PRODUCTS LTD7357KL-20210918-3L.O.A.0.9090909221.8182OEWT-PA21-LEM"/>
    <s v="Gravel Hauling"/>
    <s v=""/>
    <x v="3"/>
  </r>
  <r>
    <x v="2"/>
    <n v="12"/>
    <n v="0"/>
    <n v="7357"/>
    <s v="KL-20210918-3"/>
    <n v="53510704"/>
    <s v="Access"/>
    <n v="0"/>
    <s v="L.O.A."/>
    <n v="244"/>
    <n v="0.90909090000000004"/>
    <s v="DAY"/>
    <m/>
    <s v="0"/>
    <s v=""/>
    <s v=""/>
    <n v="221.81819999999999"/>
    <n v="28.836365999999998"/>
    <n v="250.65456599999996"/>
    <d v="2021-09-18T00:00:00"/>
    <n v="0"/>
    <x v="16"/>
    <d v="2021-10-08T00:00:00"/>
    <n v="76"/>
    <n v="0"/>
    <n v="0"/>
    <s v="Nathan Kyme"/>
    <s v="Gravel Hauling"/>
    <m/>
    <s v="VC7556-2019-016"/>
    <s v="938 OF"/>
    <m/>
    <m/>
    <m/>
    <s v="Approved"/>
    <m/>
    <m/>
    <s v="Load and haul existing material from D010 to D011/D012 access for capping"/>
    <n v="7"/>
    <s v="D006-D017"/>
    <s v="Three Finger Lake"/>
    <n v="0"/>
    <d v="2021-09-24T00:00:00"/>
    <m/>
    <s v="36"/>
    <d v="2021-09-24T00:00:00"/>
    <s v=""/>
    <s v=""/>
    <m/>
    <m/>
    <m/>
    <s v="Mike Lecocq"/>
    <s v="07"/>
    <s v="KABI LAKE FOREST PRODUCTS LTD7357KL-20210918-3L.O.A.0.9090909221.8182"/>
    <s v="KABI LAKE FOREST PRODUCTS LTD7357KL-20210918-3L.O.A.0.9090909221.8182OEWT-PA21-LEM"/>
    <s v="Gravel Hauling"/>
    <s v=""/>
    <x v="3"/>
  </r>
  <r>
    <x v="2"/>
    <n v="12"/>
    <n v="0"/>
    <n v="7357"/>
    <s v="KL-20210918-3"/>
    <n v="53510704"/>
    <s v="Access"/>
    <n v="0"/>
    <s v="L.O.A."/>
    <n v="244"/>
    <n v="0.90909090000000004"/>
    <s v="DAY"/>
    <m/>
    <s v="0"/>
    <s v=""/>
    <s v=""/>
    <n v="221.81819999999999"/>
    <n v="28.836365999999998"/>
    <n v="250.65456599999996"/>
    <d v="2021-09-18T00:00:00"/>
    <n v="0"/>
    <x v="16"/>
    <d v="2021-10-08T00:00:00"/>
    <n v="76"/>
    <n v="0"/>
    <n v="0"/>
    <s v="Nathan Kyme"/>
    <s v="Gravel Hauling"/>
    <m/>
    <s v="VC7556-2019-016"/>
    <s v="938 OF"/>
    <m/>
    <m/>
    <m/>
    <s v="Approved"/>
    <m/>
    <m/>
    <s v="Load and haul existing material from D010 to D011/D012 access for capping"/>
    <n v="7"/>
    <s v="D006-D017"/>
    <s v="Three Finger Lake"/>
    <n v="0"/>
    <d v="2021-09-24T00:00:00"/>
    <m/>
    <s v="36"/>
    <d v="2021-09-24T00:00:00"/>
    <s v=""/>
    <s v=""/>
    <m/>
    <m/>
    <m/>
    <s v="Mike Lecocq"/>
    <s v="07"/>
    <s v="KABI LAKE FOREST PRODUCTS LTD7357KL-20210918-3L.O.A.0.9090909221.8182"/>
    <s v="KABI LAKE FOREST PRODUCTS LTD7357KL-20210918-3L.O.A.0.9090909221.8182OEWT-PA21-LEM"/>
    <s v="Gravel Hauling"/>
    <s v=""/>
    <x v="3"/>
  </r>
  <r>
    <x v="2"/>
    <n v="12"/>
    <n v="0"/>
    <n v="7364"/>
    <s v="KL-20210919-3"/>
    <n v="53510704"/>
    <s v="Access"/>
    <n v="0"/>
    <s v="L.O.A."/>
    <n v="244"/>
    <n v="0.72727269999999999"/>
    <s v="DAY"/>
    <m/>
    <s v="0"/>
    <s v=""/>
    <s v=""/>
    <n v="177.4545"/>
    <n v="23.069085000000001"/>
    <n v="200.52358499999997"/>
    <d v="2021-09-19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4KL-20210919-3L.O.A.0.7272727177.4545"/>
    <s v="KABI LAKE FOREST PRODUCTS LTD7364KL-20210919-3L.O.A.0.7272727177.4545OEWT-PA21-LEM"/>
    <s v="Gravel Hauling"/>
    <s v=""/>
    <x v="3"/>
  </r>
  <r>
    <x v="2"/>
    <n v="12"/>
    <n v="0"/>
    <n v="7364"/>
    <s v="KL-20210919-3"/>
    <n v="53510704"/>
    <s v="Access"/>
    <n v="0"/>
    <s v="L.O.A."/>
    <n v="244"/>
    <n v="0.90909090000000004"/>
    <s v="DAY"/>
    <m/>
    <s v="0"/>
    <s v=""/>
    <s v=""/>
    <n v="221.81819999999999"/>
    <n v="28.836365999999998"/>
    <n v="250.65456599999996"/>
    <d v="2021-09-19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4KL-20210919-3L.O.A.0.9090909221.8182"/>
    <s v="KABI LAKE FOREST PRODUCTS LTD7364KL-20210919-3L.O.A.0.9090909221.8182OEWT-PA21-LEM"/>
    <s v="Gravel Hauling"/>
    <s v=""/>
    <x v="3"/>
  </r>
  <r>
    <x v="2"/>
    <n v="12"/>
    <n v="0"/>
    <n v="7364"/>
    <s v="KL-20210919-3"/>
    <n v="53510704"/>
    <s v="Access"/>
    <n v="0"/>
    <s v="L.O.A."/>
    <n v="244"/>
    <n v="0.90909090000000004"/>
    <s v="DAY"/>
    <m/>
    <s v="0"/>
    <s v=""/>
    <s v=""/>
    <n v="221.81819999999999"/>
    <n v="28.836365999999998"/>
    <n v="250.65456599999996"/>
    <d v="2021-09-19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4KL-20210919-3L.O.A.0.9090909221.8182"/>
    <s v="KABI LAKE FOREST PRODUCTS LTD7364KL-20210919-3L.O.A.0.9090909221.8182OEWT-PA21-LEM"/>
    <s v="Gravel Hauling"/>
    <s v=""/>
    <x v="3"/>
  </r>
  <r>
    <x v="2"/>
    <n v="12"/>
    <n v="0"/>
    <n v="7364"/>
    <s v="KL-20210919-3"/>
    <n v="53510704"/>
    <s v="Access"/>
    <n v="0"/>
    <s v="L.O.A."/>
    <n v="244"/>
    <n v="0.90909090000000004"/>
    <s v="DAY"/>
    <m/>
    <s v="0"/>
    <s v=""/>
    <s v=""/>
    <n v="221.81819999999999"/>
    <n v="28.836365999999998"/>
    <n v="250.65456599999996"/>
    <d v="2021-09-19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4KL-20210919-3L.O.A.0.9090909221.8182"/>
    <s v="KABI LAKE FOREST PRODUCTS LTD7364KL-20210919-3L.O.A.0.9090909221.8182OEWT-PA21-LEM"/>
    <s v="Gravel Hauling"/>
    <s v=""/>
    <x v="3"/>
  </r>
  <r>
    <x v="2"/>
    <n v="12"/>
    <n v="0"/>
    <n v="7390"/>
    <s v="KL-20210925-2"/>
    <n v="53510604"/>
    <s v="Access"/>
    <n v="0"/>
    <s v="Pickup 1/2 Ton"/>
    <n v="25"/>
    <n v="0.5"/>
    <s v="HR"/>
    <s v="19"/>
    <s v="0"/>
    <s v=""/>
    <s v=""/>
    <n v="12.5"/>
    <n v="1.625"/>
    <n v="14.124999999999998"/>
    <d v="2021-09-25T00:00:00"/>
    <n v="0"/>
    <x v="16"/>
    <d v="2021-10-08T00:00:00"/>
    <n v="76"/>
    <n v="0"/>
    <n v="0"/>
    <s v="Nathan Kyme"/>
    <s v="Gravel Hauling"/>
    <s v="Gravel Hauling"/>
    <s v="VC7556-2019-016"/>
    <s v="938 OF"/>
    <m/>
    <s v="THIS NEEDS TO BE CHARGED TO WF6 NEYS gravel haul"/>
    <m/>
    <s v="Approved"/>
    <m/>
    <m/>
    <s v="Haul Pit run from Cress Pit to Stockpile @ Neys Road WF 6"/>
    <n v="7"/>
    <s v="C219-C235"/>
    <s v="Neys"/>
    <n v="0"/>
    <d v="2021-09-29T00:00:00"/>
    <m/>
    <s v="62"/>
    <d v="2021-10-02T00:00:00"/>
    <s v=""/>
    <s v=""/>
    <m/>
    <m/>
    <m/>
    <s v=""/>
    <s v="06"/>
    <s v="KABI LAKE FOREST PRODUCTS LTD7390KL-20210925-2Pickup 1/2 Ton0.512.5"/>
    <s v="KABI LAKE FOREST PRODUCTS LTD7390KL-20210925-2Pickup 1/2 Ton0.512.5OEWT-PA21-LEM"/>
    <s v="Gravel Hauling"/>
    <s v=""/>
    <x v="3"/>
  </r>
  <r>
    <x v="2"/>
    <n v="12"/>
    <n v="0"/>
    <n v="7367"/>
    <s v="KL-20210920-3"/>
    <n v="53510704"/>
    <s v="Access"/>
    <n v="0"/>
    <s v="Pickup 1/2 Ton"/>
    <n v="25"/>
    <n v="33"/>
    <s v="HR"/>
    <s v="19"/>
    <s v="0"/>
    <s v=""/>
    <s v=""/>
    <n v="825"/>
    <n v="107.25"/>
    <n v="932.24999999999989"/>
    <d v="2021-09-20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7KL-20210920-3Pickup 1/2 Ton33825"/>
    <s v="KABI LAKE FOREST PRODUCTS LTD7367KL-20210920-3Pickup 1/2 Ton33825OEWT-PA21-LEM"/>
    <s v="Gravel Hauling"/>
    <s v=""/>
    <x v="3"/>
  </r>
  <r>
    <x v="2"/>
    <n v="12"/>
    <n v="0"/>
    <n v="7357"/>
    <s v="KL-20210918-3"/>
    <n v="53510704"/>
    <s v="Access"/>
    <n v="0"/>
    <s v="Pickup 1/2 Ton"/>
    <n v="25"/>
    <n v="30.5"/>
    <s v="HR"/>
    <s v="19"/>
    <s v="0"/>
    <s v=""/>
    <s v=""/>
    <n v="762.5"/>
    <n v="99.125"/>
    <n v="861.62499999999989"/>
    <d v="2021-09-18T00:00:00"/>
    <n v="0"/>
    <x v="16"/>
    <d v="2021-10-08T00:00:00"/>
    <n v="76"/>
    <n v="0"/>
    <n v="0"/>
    <s v="Nathan Kyme"/>
    <s v="Gravel Hauling"/>
    <m/>
    <s v="VC7556-2019-016"/>
    <s v="938 OF"/>
    <m/>
    <m/>
    <m/>
    <s v="Approved"/>
    <m/>
    <m/>
    <s v="Load and haul existing material from D010 to D011/D012 access for capping"/>
    <n v="7"/>
    <s v="D006-D017"/>
    <s v="Three Finger Lake"/>
    <n v="0"/>
    <d v="2021-09-24T00:00:00"/>
    <m/>
    <s v="36"/>
    <d v="2021-09-24T00:00:00"/>
    <s v=""/>
    <s v=""/>
    <m/>
    <m/>
    <m/>
    <s v="Mike Lecocq"/>
    <s v="07"/>
    <s v="KABI LAKE FOREST PRODUCTS LTD7357KL-20210918-3Pickup 1/2 Ton30.5762.5"/>
    <s v="KABI LAKE FOREST PRODUCTS LTD7357KL-20210918-3Pickup 1/2 Ton30.5762.5OEWT-PA21-LEM"/>
    <s v="Gravel Hauling"/>
    <s v=""/>
    <x v="3"/>
  </r>
  <r>
    <x v="2"/>
    <n v="12"/>
    <n v="0"/>
    <n v="7364"/>
    <s v="KL-20210919-3"/>
    <n v="53510704"/>
    <s v="Access"/>
    <n v="0"/>
    <s v="Pickup 1/2 Ton"/>
    <n v="25"/>
    <n v="34"/>
    <s v="HR"/>
    <s v="19"/>
    <s v="0"/>
    <s v=""/>
    <s v=""/>
    <n v="850"/>
    <n v="110.5"/>
    <n v="960.49999999999989"/>
    <d v="2021-09-19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4KL-20210919-3Pickup 1/2 Ton34850"/>
    <s v="KABI LAKE FOREST PRODUCTS LTD7364KL-20210919-3Pickup 1/2 Ton34850OEWT-PA21-LEM"/>
    <s v="Gravel Hauling"/>
    <s v=""/>
    <x v="3"/>
  </r>
  <r>
    <x v="2"/>
    <n v="12"/>
    <n v="0"/>
    <n v="7357"/>
    <s v="KL-20210918-3"/>
    <n v="53510704"/>
    <s v="Access"/>
    <n v="0"/>
    <s v="CAT 25 ton Articulated Truck"/>
    <n v="178"/>
    <n v="10"/>
    <s v="HR"/>
    <s v="134"/>
    <s v="0"/>
    <s v=""/>
    <s v=""/>
    <n v="1780"/>
    <n v="231.4"/>
    <n v="2011.3999999999999"/>
    <d v="2021-09-18T00:00:00"/>
    <n v="0"/>
    <x v="16"/>
    <d v="2021-10-08T00:00:00"/>
    <n v="76"/>
    <n v="0"/>
    <n v="0"/>
    <s v="Nathan Kyme"/>
    <s v="Gravel Hauling"/>
    <m/>
    <s v="VC7556-2019-016"/>
    <s v="938 OF"/>
    <m/>
    <m/>
    <m/>
    <s v="Approved"/>
    <m/>
    <m/>
    <s v="Load and haul existing material from D010 to D011/D012 access for capping"/>
    <n v="7"/>
    <s v="D006-D017"/>
    <s v="Three Finger Lake"/>
    <n v="0"/>
    <d v="2021-09-24T00:00:00"/>
    <m/>
    <s v="36"/>
    <d v="2021-09-24T00:00:00"/>
    <s v=""/>
    <s v=""/>
    <m/>
    <m/>
    <m/>
    <s v="Mike Lecocq"/>
    <s v="07"/>
    <s v="KABI LAKE FOREST PRODUCTS LTD7357KL-20210918-3CAT 25 ton Articulated Truck101780"/>
    <s v="KABI LAKE FOREST PRODUCTS LTD7357KL-20210918-3CAT 25 ton Articulated Truck101780OEWT-PA21-LEM"/>
    <s v="Gravel Hauling"/>
    <s v=""/>
    <x v="3"/>
  </r>
  <r>
    <x v="2"/>
    <n v="12"/>
    <n v="0"/>
    <n v="7367"/>
    <s v="KL-20210920-3"/>
    <n v="53510704"/>
    <s v="Access"/>
    <n v="0"/>
    <s v="CAT 25 ton Articulated Truck"/>
    <n v="178"/>
    <n v="10"/>
    <s v="HR"/>
    <s v="134"/>
    <s v="0"/>
    <s v=""/>
    <s v=""/>
    <n v="1780"/>
    <n v="231.4"/>
    <n v="2011.3999999999999"/>
    <d v="2021-09-20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7KL-20210920-3CAT 25 ton Articulated Truck101780"/>
    <s v="KABI LAKE FOREST PRODUCTS LTD7367KL-20210920-3CAT 25 ton Articulated Truck101780OEWT-PA21-LEM"/>
    <s v="Gravel Hauling"/>
    <s v=""/>
    <x v="3"/>
  </r>
  <r>
    <x v="2"/>
    <n v="12"/>
    <n v="0"/>
    <n v="7364"/>
    <s v="KL-20210919-3"/>
    <n v="53510704"/>
    <s v="Access"/>
    <n v="0"/>
    <s v="CAT 25 ton Articulated Truck"/>
    <n v="178"/>
    <n v="10"/>
    <s v="HR"/>
    <s v="134"/>
    <s v="0"/>
    <s v=""/>
    <s v=""/>
    <n v="1780"/>
    <n v="231.4"/>
    <n v="2011.3999999999999"/>
    <d v="2021-09-19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4KL-20210919-3CAT 25 ton Articulated Truck101780"/>
    <s v="KABI LAKE FOREST PRODUCTS LTD7364KL-20210919-3CAT 25 ton Articulated Truck101780OEWT-PA21-LEM"/>
    <s v="Gravel Hauling"/>
    <s v=""/>
    <x v="3"/>
  </r>
  <r>
    <x v="2"/>
    <n v="12"/>
    <n v="0"/>
    <n v="7357"/>
    <s v="KL-20210918-3"/>
    <n v="53510704"/>
    <s v="Access"/>
    <n v="0"/>
    <s v="CAT 30 ton Articulated Truck"/>
    <n v="189"/>
    <n v="7.5"/>
    <s v="HR"/>
    <s v="142"/>
    <s v="0"/>
    <s v=""/>
    <s v=""/>
    <n v="1417.5"/>
    <n v="184.27500000000001"/>
    <n v="1601.7749999999999"/>
    <d v="2021-09-18T00:00:00"/>
    <n v="0"/>
    <x v="16"/>
    <d v="2021-10-08T00:00:00"/>
    <n v="76"/>
    <n v="0"/>
    <n v="0"/>
    <s v="Nathan Kyme"/>
    <s v="Gravel Hauling"/>
    <m/>
    <s v="VC7556-2019-016"/>
    <s v="938 OF"/>
    <m/>
    <m/>
    <m/>
    <s v="Approved"/>
    <m/>
    <m/>
    <s v="Load and haul existing material from D010 to D011/D012 access for capping"/>
    <n v="7"/>
    <s v="D006-D017"/>
    <s v="Three Finger Lake"/>
    <n v="0"/>
    <d v="2021-09-24T00:00:00"/>
    <m/>
    <s v="36"/>
    <d v="2021-09-24T00:00:00"/>
    <s v=""/>
    <s v=""/>
    <m/>
    <m/>
    <m/>
    <s v="Mike Lecocq"/>
    <s v="07"/>
    <s v="KABI LAKE FOREST PRODUCTS LTD7357KL-20210918-3CAT 30 ton Articulated Truck7.51417.5"/>
    <s v="KABI LAKE FOREST PRODUCTS LTD7357KL-20210918-3CAT 30 ton Articulated Truck7.51417.5OEWT-PA21-LEM"/>
    <s v="Gravel Hauling"/>
    <s v=""/>
    <x v="3"/>
  </r>
  <r>
    <x v="2"/>
    <n v="12"/>
    <n v="0"/>
    <n v="7367"/>
    <s v="KL-20210920-3"/>
    <n v="53510704"/>
    <s v="Access"/>
    <n v="0"/>
    <s v="CAT 30 ton Articulated Truck"/>
    <n v="189"/>
    <n v="10"/>
    <s v="HR"/>
    <s v="142"/>
    <s v="0"/>
    <s v=""/>
    <s v=""/>
    <n v="1890"/>
    <n v="245.70000000000002"/>
    <n v="2135.6999999999998"/>
    <d v="2021-09-20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7KL-20210920-3CAT 30 ton Articulated Truck101890"/>
    <s v="KABI LAKE FOREST PRODUCTS LTD7367KL-20210920-3CAT 30 ton Articulated Truck101890OEWT-PA21-LEM"/>
    <s v="Gravel Hauling"/>
    <s v=""/>
    <x v="3"/>
  </r>
  <r>
    <x v="2"/>
    <n v="12"/>
    <n v="0"/>
    <n v="7364"/>
    <s v="KL-20210919-3"/>
    <n v="53510704"/>
    <s v="Access"/>
    <n v="0"/>
    <s v="CAT 30 ton Articulated Truck"/>
    <n v="189"/>
    <n v="10"/>
    <s v="HR"/>
    <s v="142"/>
    <s v="0"/>
    <s v=""/>
    <s v=""/>
    <n v="1890"/>
    <n v="245.70000000000002"/>
    <n v="2135.6999999999998"/>
    <d v="2021-09-19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4KL-20210919-3CAT 30 ton Articulated Truck101890"/>
    <s v="KABI LAKE FOREST PRODUCTS LTD7364KL-20210919-3CAT 30 ton Articulated Truck101890OEWT-PA21-LEM"/>
    <s v="Gravel Hauling"/>
    <s v=""/>
    <x v="3"/>
  </r>
  <r>
    <x v="2"/>
    <n v="12"/>
    <n v="0"/>
    <n v="7357"/>
    <s v="KL-20210918-3"/>
    <n v="53510704"/>
    <s v="Access"/>
    <n v="0"/>
    <s v="30 Ton Excavator c/w Hydraulic Thumb"/>
    <n v="195"/>
    <n v="10"/>
    <s v="HR"/>
    <s v="147"/>
    <s v="0"/>
    <s v=""/>
    <s v=""/>
    <n v="1950"/>
    <n v="253.5"/>
    <n v="2203.5"/>
    <d v="2021-09-18T00:00:00"/>
    <n v="0"/>
    <x v="16"/>
    <d v="2021-10-08T00:00:00"/>
    <n v="76"/>
    <n v="0"/>
    <n v="0"/>
    <s v="Nathan Kyme"/>
    <s v="Gravel Hauling"/>
    <m/>
    <s v="VC7556-2019-016"/>
    <s v="938 OF"/>
    <m/>
    <m/>
    <m/>
    <s v="Approved"/>
    <m/>
    <m/>
    <s v="Load and haul existing material from D010 to D011/D012 access for capping"/>
    <n v="7"/>
    <s v="D006-D017"/>
    <s v="Three Finger Lake"/>
    <n v="0"/>
    <d v="2021-09-24T00:00:00"/>
    <m/>
    <s v="36"/>
    <d v="2021-09-24T00:00:00"/>
    <s v=""/>
    <s v=""/>
    <m/>
    <m/>
    <m/>
    <s v="Mike Lecocq"/>
    <s v="07"/>
    <s v="KABI LAKE FOREST PRODUCTS LTD7357KL-20210918-330 Ton Excavator c/w Hydraulic Thumb101950"/>
    <s v="KABI LAKE FOREST PRODUCTS LTD7357KL-20210918-330 Ton Excavator c/w Hydraulic Thumb101950OEWT-PA21-LEM"/>
    <s v="Gravel Hauling"/>
    <s v=""/>
    <x v="3"/>
  </r>
  <r>
    <x v="2"/>
    <n v="12"/>
    <n v="0"/>
    <n v="7357"/>
    <s v="KL-20210918-3"/>
    <n v="53510704"/>
    <s v="Access"/>
    <n v="0"/>
    <s v="30 Ton Excavator c/w Hydraulic Thumb"/>
    <n v="195"/>
    <n v="10"/>
    <s v="HR"/>
    <s v="147"/>
    <s v="0"/>
    <s v=""/>
    <s v=""/>
    <n v="1950"/>
    <n v="253.5"/>
    <n v="2203.5"/>
    <d v="2021-09-18T00:00:00"/>
    <n v="0"/>
    <x v="16"/>
    <d v="2021-10-08T00:00:00"/>
    <n v="76"/>
    <n v="0"/>
    <n v="0"/>
    <s v="Nathan Kyme"/>
    <s v="Gravel Hauling"/>
    <m/>
    <s v="VC7556-2019-016"/>
    <s v="938 OF"/>
    <m/>
    <m/>
    <m/>
    <s v="Approved"/>
    <m/>
    <m/>
    <s v="Load and haul existing material from D010 to D011/D012 access for capping"/>
    <n v="7"/>
    <s v="D006-D017"/>
    <s v="Three Finger Lake"/>
    <n v="0"/>
    <d v="2021-09-24T00:00:00"/>
    <m/>
    <s v="36"/>
    <d v="2021-09-24T00:00:00"/>
    <s v=""/>
    <s v=""/>
    <m/>
    <m/>
    <m/>
    <s v="Mike Lecocq"/>
    <s v="07"/>
    <s v="KABI LAKE FOREST PRODUCTS LTD7357KL-20210918-330 Ton Excavator c/w Hydraulic Thumb101950"/>
    <s v="KABI LAKE FOREST PRODUCTS LTD7357KL-20210918-330 Ton Excavator c/w Hydraulic Thumb101950OEWT-PA21-LEM"/>
    <s v="Gravel Hauling"/>
    <s v=""/>
    <x v="3"/>
  </r>
  <r>
    <x v="2"/>
    <n v="12"/>
    <n v="0"/>
    <n v="7367"/>
    <s v="KL-20210920-3"/>
    <n v="53510704"/>
    <s v="Access"/>
    <n v="0"/>
    <s v="30 Ton Excavator c/w Hydraulic Thumb"/>
    <n v="195"/>
    <n v="10"/>
    <s v="HR"/>
    <s v="147"/>
    <s v="0"/>
    <s v=""/>
    <s v=""/>
    <n v="1950"/>
    <n v="253.5"/>
    <n v="2203.5"/>
    <d v="2021-09-20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7KL-20210920-330 Ton Excavator c/w Hydraulic Thumb101950"/>
    <s v="KABI LAKE FOREST PRODUCTS LTD7367KL-20210920-330 Ton Excavator c/w Hydraulic Thumb101950OEWT-PA21-LEM"/>
    <s v="Gravel Hauling"/>
    <s v=""/>
    <x v="3"/>
  </r>
  <r>
    <x v="2"/>
    <n v="12"/>
    <n v="0"/>
    <n v="7367"/>
    <s v="KL-20210920-3"/>
    <n v="53510704"/>
    <s v="Access"/>
    <n v="0"/>
    <s v="30 Ton Excavator c/w Hydraulic Thumb"/>
    <n v="195"/>
    <n v="10"/>
    <s v="HR"/>
    <s v="147"/>
    <s v="0"/>
    <s v=""/>
    <s v=""/>
    <n v="1950"/>
    <n v="253.5"/>
    <n v="2203.5"/>
    <d v="2021-09-20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7KL-20210920-330 Ton Excavator c/w Hydraulic Thumb101950"/>
    <s v="KABI LAKE FOREST PRODUCTS LTD7367KL-20210920-330 Ton Excavator c/w Hydraulic Thumb101950OEWT-PA21-LEM"/>
    <s v="Gravel Hauling"/>
    <s v=""/>
    <x v="3"/>
  </r>
  <r>
    <x v="2"/>
    <n v="12"/>
    <n v="0"/>
    <n v="7364"/>
    <s v="KL-20210919-3"/>
    <n v="53510704"/>
    <s v="Access"/>
    <n v="0"/>
    <s v="30 Ton Excavator c/w Hydraulic Thumb"/>
    <n v="195"/>
    <n v="10"/>
    <s v="HR"/>
    <s v="147"/>
    <s v="0"/>
    <s v=""/>
    <s v=""/>
    <n v="1950"/>
    <n v="253.5"/>
    <n v="2203.5"/>
    <d v="2021-09-19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4KL-20210919-330 Ton Excavator c/w Hydraulic Thumb101950"/>
    <s v="KABI LAKE FOREST PRODUCTS LTD7364KL-20210919-330 Ton Excavator c/w Hydraulic Thumb101950OEWT-PA21-LEM"/>
    <s v="Gravel Hauling"/>
    <s v=""/>
    <x v="3"/>
  </r>
  <r>
    <x v="2"/>
    <n v="12"/>
    <n v="0"/>
    <n v="7364"/>
    <s v="KL-20210919-3"/>
    <n v="53510704"/>
    <s v="Access"/>
    <n v="0"/>
    <s v="30 Ton Excavator c/w Hydraulic Thumb"/>
    <n v="195"/>
    <n v="10"/>
    <s v="HR"/>
    <s v="147"/>
    <s v="0"/>
    <s v=""/>
    <s v=""/>
    <n v="1950"/>
    <n v="253.5"/>
    <n v="2203.5"/>
    <d v="2021-09-19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4KL-20210919-330 Ton Excavator c/w Hydraulic Thumb101950"/>
    <s v="KABI LAKE FOREST PRODUCTS LTD7364KL-20210919-330 Ton Excavator c/w Hydraulic Thumb101950OEWT-PA21-LEM"/>
    <s v="Gravel Hauling"/>
    <s v=""/>
    <x v="3"/>
  </r>
  <r>
    <x v="2"/>
    <n v="12"/>
    <n v="0"/>
    <n v="7390"/>
    <s v="KL-20210925-2"/>
    <n v="53510604"/>
    <s v="Access"/>
    <n v="0"/>
    <s v="Tri-Axle Gravel Dump Truck"/>
    <n v="122"/>
    <n v="9.5"/>
    <s v="HR"/>
    <s v="92"/>
    <s v="0"/>
    <s v=""/>
    <s v=""/>
    <n v="1159"/>
    <n v="150.67000000000002"/>
    <n v="1309.6699999999998"/>
    <d v="2021-09-25T00:00:00"/>
    <n v="0"/>
    <x v="16"/>
    <d v="2021-10-08T00:00:00"/>
    <n v="76"/>
    <n v="0"/>
    <n v="0"/>
    <s v="Nathan Kyme"/>
    <s v="Gravel Hauling"/>
    <s v="Gravel Hauling"/>
    <s v="VC7556-2019-016"/>
    <s v="938 OF"/>
    <m/>
    <s v="THIS NEEDS TO BE CHARGED TO WF6 NEYS gravel haul"/>
    <m/>
    <s v="Approved"/>
    <m/>
    <m/>
    <s v="Haul Pit run from Cress Pit to Stockpile @ Neys Road WF 6"/>
    <n v="7"/>
    <s v="C219-C235"/>
    <s v="Neys"/>
    <n v="0"/>
    <d v="2021-09-29T00:00:00"/>
    <m/>
    <s v="62"/>
    <d v="2021-10-02T00:00:00"/>
    <s v=""/>
    <s v=""/>
    <m/>
    <m/>
    <m/>
    <s v=""/>
    <s v="06"/>
    <s v="KABI LAKE FOREST PRODUCTS LTD7390KL-20210925-2Tri-Axle Gravel Dump Truck9.51159"/>
    <s v="KABI LAKE FOREST PRODUCTS LTD7390KL-20210925-2Tri-Axle Gravel Dump Truck9.51159OEWT-PA21-LEM"/>
    <s v="Gravel Hauling"/>
    <s v=""/>
    <x v="3"/>
  </r>
  <r>
    <x v="2"/>
    <n v="12"/>
    <n v="0"/>
    <n v="7367"/>
    <s v="KL-20210920-3"/>
    <n v="53510704"/>
    <s v="Access"/>
    <n v="0"/>
    <s v="Single Axle Trailer - without pickup - Daily"/>
    <n v="30"/>
    <n v="1"/>
    <s v="Daily"/>
    <m/>
    <s v="0"/>
    <s v=""/>
    <s v=""/>
    <n v="30"/>
    <n v="3.9000000000000004"/>
    <n v="33.9"/>
    <d v="2021-09-20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7KL-20210920-3Single Axle Trailer - without pickup - Daily130"/>
    <s v="KABI LAKE FOREST PRODUCTS LTD7367KL-20210920-3Single Axle Trailer - without pickup - Daily130OEWT-PA21-LEM"/>
    <s v="Gravel Hauling"/>
    <s v=""/>
    <x v="3"/>
  </r>
  <r>
    <x v="2"/>
    <n v="12"/>
    <n v="0"/>
    <n v="7364"/>
    <s v="KL-20210919-3"/>
    <n v="53510704"/>
    <s v="Access"/>
    <n v="0"/>
    <s v="Single Axle Trailer - without pickup - Daily"/>
    <n v="30"/>
    <n v="1"/>
    <s v="Daily"/>
    <m/>
    <s v="0"/>
    <s v=""/>
    <s v=""/>
    <n v="30"/>
    <n v="3.9000000000000004"/>
    <n v="33.9"/>
    <d v="2021-09-19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4KL-20210919-3Single Axle Trailer - without pickup - Daily130"/>
    <s v="KABI LAKE FOREST PRODUCTS LTD7364KL-20210919-3Single Axle Trailer - without pickup - Daily130OEWT-PA21-LEM"/>
    <s v="Gravel Hauling"/>
    <s v=""/>
    <x v="3"/>
  </r>
  <r>
    <x v="2"/>
    <n v="12"/>
    <n v="0"/>
    <n v="7367"/>
    <s v="KL-20210920-3"/>
    <n v="53510704"/>
    <s v="Access"/>
    <n v="0"/>
    <s v="ATV - side by side - Daily"/>
    <n v="250"/>
    <n v="1"/>
    <s v="Daily"/>
    <m/>
    <s v="0"/>
    <s v=""/>
    <s v=""/>
    <n v="250"/>
    <n v="32.5"/>
    <n v="282.5"/>
    <d v="2021-09-20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7KL-20210920-3ATV - side by side - Daily1250"/>
    <s v="KABI LAKE FOREST PRODUCTS LTD7367KL-20210920-3ATV - side by side - Daily1250OEWT-PA21-LEM"/>
    <s v="Gravel Hauling"/>
    <s v=""/>
    <x v="3"/>
  </r>
  <r>
    <x v="2"/>
    <n v="12"/>
    <n v="0"/>
    <n v="7364"/>
    <s v="KL-20210919-3"/>
    <n v="53510704"/>
    <s v="Access"/>
    <n v="0"/>
    <s v="ATV - side by side - Daily"/>
    <n v="250"/>
    <n v="1"/>
    <s v="Daily"/>
    <m/>
    <s v="0"/>
    <s v=""/>
    <s v=""/>
    <n v="250"/>
    <n v="32.5"/>
    <n v="282.5"/>
    <d v="2021-09-19T00:00:00"/>
    <n v="0"/>
    <x v="16"/>
    <d v="2021-10-08T00:00:00"/>
    <n v="76"/>
    <n v="0"/>
    <n v="0"/>
    <s v="Nathan Kyme"/>
    <s v="Gravel Hauling"/>
    <m/>
    <s v="VC7556-2019-016"/>
    <s v="938 OF"/>
    <m/>
    <m/>
    <m/>
    <s v="Approved"/>
    <m/>
    <m/>
    <s v="Continuing Load and haul existing material from D010 to D011/D012 access for capping"/>
    <n v="7"/>
    <s v="D006-D017"/>
    <s v="Three Finger Lake"/>
    <n v="0"/>
    <d v="2021-09-27T00:00:00"/>
    <m/>
    <s v="36"/>
    <d v="2021-09-27T00:00:00"/>
    <s v=""/>
    <s v=""/>
    <m/>
    <m/>
    <m/>
    <s v="Mike Lecocq"/>
    <s v="07"/>
    <s v="KABI LAKE FOREST PRODUCTS LTD7364KL-20210919-3ATV - side by side - Daily1250"/>
    <s v="KABI LAKE FOREST PRODUCTS LTD7364KL-20210919-3ATV - side by side - Daily1250OEWT-PA21-LEM"/>
    <s v="Gravel Hauling"/>
    <s v=""/>
    <x v="3"/>
  </r>
  <r>
    <x v="2"/>
    <n v="12"/>
    <n v="0"/>
    <n v="7403"/>
    <s v="KL-20210928-1"/>
    <n v="53511012"/>
    <s v="Access"/>
    <n v="0"/>
    <s v="3rd Party Services"/>
    <n v="1"/>
    <n v="5431.28"/>
    <s v="Each"/>
    <s v=""/>
    <s v=""/>
    <s v=""/>
    <s v=""/>
    <n v="5431.28"/>
    <n v="706.06640000000004"/>
    <n v="6137.3463999999994"/>
    <d v="2021-09-28T00:00:00"/>
    <n v="0"/>
    <x v="17"/>
    <d v="2021-11-02T00:00:00"/>
    <n v="78"/>
    <n v="0"/>
    <n v="0"/>
    <s v="Nathan Kyme"/>
    <s v="All Season Access Maintenance"/>
    <m/>
    <s v="VC7556-2019-016"/>
    <s v="938 OF"/>
    <m/>
    <m/>
    <m/>
    <s v="Approved"/>
    <m/>
    <m/>
    <s v="Excavators working on road maintenance; drainage and fixing bridge approaches to F108 &amp; F109. Rock trucks hauling trees &amp; gravel from 38km to Morin @42km._x000d__x000a_Supervision of this work as well as Skagen/Morin"/>
    <n v="10"/>
    <s v="F033-F118"/>
    <s v="Paint Lake Road 2"/>
    <n v="0"/>
    <d v="2021-10-06T00:00:00"/>
    <m/>
    <s v="50"/>
    <d v="2021-10-09T00:00:00"/>
    <s v="MC-20210928-1"/>
    <s v="Excavator 1 shaping, ditching &amp; capping corduroy @42.5km. Excavator 2 loading trees &amp; existing materials to 38km. Rock truck hauling from 38km to 42.5km."/>
    <m/>
    <m/>
    <m/>
    <s v="Jim Budgell"/>
    <s v="10"/>
    <s v="KABI LAKE FOREST PRODUCTS LTD7403KL-20210928-13rd Party Services5431.285431.28"/>
    <s v="KABI LAKE FOREST PRODUCTS LTD7403KL-20210928-13rd Party Services5431.285431.28OEWT-PA22-Lem"/>
    <s v=""/>
    <s v="WF10-All Season Maintenance"/>
    <x v="1"/>
  </r>
  <r>
    <x v="2"/>
    <n v="12"/>
    <n v="0"/>
    <n v="7403"/>
    <s v="KL-20210928-1"/>
    <n v="53511012"/>
    <s v="Access"/>
    <n v="0"/>
    <s v="3rd Party Services"/>
    <n v="1"/>
    <n v="5153.6400000000003"/>
    <s v="Each"/>
    <s v=""/>
    <s v=""/>
    <s v=""/>
    <s v=""/>
    <n v="5153.6400000000003"/>
    <n v="669.97320000000002"/>
    <n v="5823.6131999999998"/>
    <d v="2021-09-28T00:00:00"/>
    <n v="0"/>
    <x v="17"/>
    <d v="2021-11-02T00:00:00"/>
    <n v="78"/>
    <n v="0"/>
    <n v="0"/>
    <s v="Nathan Kyme"/>
    <s v="All Season Access Maintenance"/>
    <m/>
    <s v="VC7556-2019-016"/>
    <s v="938 OF"/>
    <m/>
    <m/>
    <m/>
    <s v="Approved"/>
    <m/>
    <m/>
    <s v="Excavators working on road maintenance; drainage and fixing bridge approaches to F108 &amp; F109. Rock trucks hauling trees &amp; gravel from 38km to Morin @42km._x000d__x000a_Supervision of this work as well as Skagen/Morin"/>
    <n v="10"/>
    <s v="F033-F118"/>
    <s v="Paint Lake Road 2"/>
    <n v="0"/>
    <d v="2021-10-06T00:00:00"/>
    <m/>
    <s v="50"/>
    <d v="2021-10-09T00:00:00"/>
    <s v="SFF-20210928-1"/>
    <s v="Excavator starting road repairs @36km, loading trees and existing material @38km. Grader finishing grading of Paint Lake Road 2 to 13km. SSF-14384"/>
    <m/>
    <m/>
    <m/>
    <s v="Jim Budgell"/>
    <s v="10"/>
    <s v="KABI LAKE FOREST PRODUCTS LTD7403KL-20210928-13rd Party Services5153.645153.64"/>
    <s v="KABI LAKE FOREST PRODUCTS LTD7403KL-20210928-13rd Party Services5153.645153.64OEWT-PA22-Lem"/>
    <s v=""/>
    <s v="WF10-All Season Maintenance"/>
    <x v="1"/>
  </r>
  <r>
    <x v="2"/>
    <n v="12"/>
    <n v="0"/>
    <n v="7397"/>
    <s v="KL-20210927-1"/>
    <n v="53511012"/>
    <s v="Access"/>
    <n v="0"/>
    <s v="3rd Party Services"/>
    <n v="1"/>
    <n v="6304.92"/>
    <s v="Each"/>
    <s v=""/>
    <s v=""/>
    <s v=""/>
    <s v=""/>
    <n v="6304.92"/>
    <n v="819.63960000000009"/>
    <n v="7124.5595999999996"/>
    <d v="2021-09-27T00:00:00"/>
    <n v="0"/>
    <x v="17"/>
    <d v="2021-11-02T00:00:00"/>
    <n v="78"/>
    <n v="0"/>
    <n v="0"/>
    <s v="Nathan Kyme"/>
    <s v="All Season Access Maintenance"/>
    <m/>
    <s v="VC7556-2019-016"/>
    <s v="938 OF"/>
    <m/>
    <m/>
    <m/>
    <s v="Approved"/>
    <m/>
    <m/>
    <s v="Start road maintenance and fix bridge approaches from 49km to 45km. Chapman rock truck hauling gravel from 38km to Morin @43km. Supervision of this work as well as_x000d__x000a_Skagen/Morin"/>
    <n v="10"/>
    <s v="F033-F118"/>
    <s v="Paint Lake Road 2"/>
    <n v="0"/>
    <d v="2021-10-06T00:00:00"/>
    <m/>
    <s v="50"/>
    <d v="2021-10-09T00:00:00"/>
    <s v="MC-20210927-1"/>
    <s v="Excavator 1 shaping, ditching &amp; capping corduroy @43km. Excavator 2 loading existing materials at 38km. Rock truck hauling from 38km to 42.5km. MC-13164"/>
    <m/>
    <m/>
    <m/>
    <s v="Jim Budgell"/>
    <s v="10"/>
    <s v="KABI LAKE FOREST PRODUCTS LTD7397KL-20210927-13rd Party Services6304.926304.92"/>
    <s v="KABI LAKE FOREST PRODUCTS LTD7397KL-20210927-13rd Party Services6304.926304.92OEWT-PA22-Lem"/>
    <s v=""/>
    <s v="WF10-All Season Maintenance"/>
    <x v="1"/>
  </r>
  <r>
    <x v="2"/>
    <n v="12"/>
    <n v="0"/>
    <n v="7397"/>
    <s v="KL-20210927-1"/>
    <n v="53511012"/>
    <s v="Access"/>
    <n v="0"/>
    <s v="3rd Party Services"/>
    <n v="1"/>
    <n v="4766.37"/>
    <s v="Each"/>
    <s v=""/>
    <s v=""/>
    <s v=""/>
    <s v=""/>
    <n v="4766.37"/>
    <n v="619.62810000000002"/>
    <n v="5385.9980999999998"/>
    <d v="2021-09-27T00:00:00"/>
    <n v="0"/>
    <x v="17"/>
    <d v="2021-11-02T00:00:00"/>
    <n v="78"/>
    <n v="0"/>
    <n v="0"/>
    <s v="Nathan Kyme"/>
    <s v="All Season Access Maintenance"/>
    <m/>
    <s v="VC7556-2019-016"/>
    <s v="938 OF"/>
    <m/>
    <m/>
    <m/>
    <s v="Approved"/>
    <m/>
    <m/>
    <s v="Start road maintenance and fix bridge approaches from 49km to 45km. Chapman rock truck hauling gravel from 38km to Morin @43km. Supervision of this work as well as_x000d__x000a_Skagen/Morin"/>
    <n v="10"/>
    <s v="F033-F118"/>
    <s v="Paint Lake Road 2"/>
    <n v="0"/>
    <d v="2021-10-06T00:00:00"/>
    <m/>
    <s v="50"/>
    <d v="2021-10-09T00:00:00"/>
    <s v="SFF-20210927-1"/>
    <s v="Excavator shaping road from 41 to 36km. Grader continuing grading sections of Paint Lake Road from 5 to 10km. SSF-14383"/>
    <m/>
    <m/>
    <m/>
    <s v="Jim Budgell"/>
    <s v="10"/>
    <s v="KABI LAKE FOREST PRODUCTS LTD7397KL-20210927-13rd Party Services4766.374766.37"/>
    <s v="KABI LAKE FOREST PRODUCTS LTD7397KL-20210927-13rd Party Services4766.374766.37OEWT-PA22-Lem"/>
    <s v=""/>
    <s v="WF10-All Season Maintenance"/>
    <x v="1"/>
  </r>
  <r>
    <x v="2"/>
    <n v="12"/>
    <n v="0"/>
    <n v="7393"/>
    <s v="KL-20210926-1"/>
    <n v="53511012"/>
    <s v="Access"/>
    <n v="0"/>
    <s v="3rd Party Services"/>
    <n v="1"/>
    <n v="6087.73"/>
    <s v="Each"/>
    <s v=""/>
    <s v=""/>
    <s v=""/>
    <s v=""/>
    <n v="6087.73"/>
    <n v="791.4049"/>
    <n v="6879.1348999999991"/>
    <d v="2021-09-26T00:00:00"/>
    <n v="0"/>
    <x v="17"/>
    <d v="2021-11-02T00:00:00"/>
    <n v="78"/>
    <n v="0"/>
    <n v="0"/>
    <s v="Nathan Kyme"/>
    <s v="All Season Access Maintenance"/>
    <m/>
    <s v="VC7556-2019-016"/>
    <s v="938 OF"/>
    <m/>
    <m/>
    <m/>
    <s v="Approved"/>
    <m/>
    <m/>
    <s v="Load, haul &amp; place trees @16.5km &amp; tracking to 12km float access. Rock truck hauling gravel to grader &amp; drive to Hwy. Chapman rock truck hauling trees &amp; gravel from 38km to Skagen 40.5km."/>
    <n v="10"/>
    <s v="F033-F118"/>
    <s v="Paint Lake Road 2"/>
    <n v="0"/>
    <d v="2021-10-06T00:00:00"/>
    <m/>
    <s v="50"/>
    <d v="2021-10-09T00:00:00"/>
    <s v="MC-20210926-1"/>
    <s v="Excavator 1 shaping, ditching &amp; spreading gravel @ 42 to 43km. Excavator 2 loading trees at 38km. Rock truck hauling trees from 38km to 40.5km. MC-13163"/>
    <m/>
    <m/>
    <m/>
    <s v="Jim Budgell"/>
    <s v="10"/>
    <s v="KABI LAKE FOREST PRODUCTS LTD7393KL-20210926-13rd Party Services6087.736087.73"/>
    <s v="KABI LAKE FOREST PRODUCTS LTD7393KL-20210926-13rd Party Services6087.736087.73OEWT-PA22-Lem"/>
    <s v=""/>
    <s v="WF10-All Season Maintenance"/>
    <x v="1"/>
  </r>
  <r>
    <x v="2"/>
    <n v="12"/>
    <n v="0"/>
    <n v="7393"/>
    <s v="KL-20210926-1"/>
    <n v="53511012"/>
    <s v="Access"/>
    <n v="0"/>
    <s v="3rd Party Services"/>
    <n v="1"/>
    <n v="4869.96"/>
    <s v="Each"/>
    <s v=""/>
    <s v=""/>
    <s v=""/>
    <s v=""/>
    <n v="4869.96"/>
    <n v="633.09480000000008"/>
    <n v="5503.0547999999999"/>
    <d v="2021-09-26T00:00:00"/>
    <n v="0"/>
    <x v="17"/>
    <d v="2021-11-02T00:00:00"/>
    <n v="78"/>
    <n v="0"/>
    <n v="0"/>
    <s v="Nathan Kyme"/>
    <s v="All Season Access Maintenance"/>
    <m/>
    <s v="VC7556-2019-016"/>
    <s v="938 OF"/>
    <m/>
    <m/>
    <m/>
    <s v="Approved"/>
    <m/>
    <m/>
    <s v="Load, haul &amp; place trees @16.5km &amp; tracking to 12km float access. Rock truck hauling gravel to grader &amp; drive to Hwy. Chapman rock truck hauling trees &amp; gravel from 38km to Skagen 40.5km."/>
    <n v="10"/>
    <s v="F033-F118"/>
    <s v="Paint Lake Road 2"/>
    <n v="0"/>
    <d v="2021-10-06T00:00:00"/>
    <m/>
    <s v="50"/>
    <d v="2021-10-09T00:00:00"/>
    <s v="SFF-20210926-1"/>
    <s v="Excavator finishing placing trees @ 40.5km &amp; shaping road. Grader continue grading sections of Paint Lake Road from 5km to 8km, and spread gravel @ 7 &amp; 5 km. SSF-14382"/>
    <m/>
    <m/>
    <m/>
    <s v="Jim Budgell"/>
    <s v="10"/>
    <s v="KABI LAKE FOREST PRODUCTS LTD7393KL-20210926-13rd Party Services4869.964869.96"/>
    <s v="KABI LAKE FOREST PRODUCTS LTD7393KL-20210926-13rd Party Services4869.964869.96OEWT-PA22-Lem"/>
    <s v=""/>
    <s v="WF10-All Season Maintenance"/>
    <x v="1"/>
  </r>
  <r>
    <x v="2"/>
    <n v="12"/>
    <n v="0"/>
    <n v="7410"/>
    <s v="KL-20210930-1"/>
    <n v="53511012"/>
    <s v="Access"/>
    <n v="0"/>
    <s v="3rd Party Services"/>
    <n v="1"/>
    <n v="4575.46"/>
    <s v="Each"/>
    <s v=""/>
    <s v=""/>
    <s v=""/>
    <s v=""/>
    <n v="4575.46"/>
    <n v="594.8098"/>
    <n v="5170.2697999999991"/>
    <d v="2021-09-29T00:00:00"/>
    <n v="0"/>
    <x v="17"/>
    <d v="2021-11-02T00:00:00"/>
    <n v="78"/>
    <n v="0"/>
    <n v="0"/>
    <s v="Nathan Kyme"/>
    <s v="All Season Access Maintenance"/>
    <m/>
    <s v="VC7556-2019-016"/>
    <s v="938 OF"/>
    <m/>
    <m/>
    <m/>
    <s v="Approved"/>
    <m/>
    <m/>
    <s v="Excavators working on road maintenance, drainage &amp; fixing bridge approaches to F110 &amp; to F104, rock trucks hauling trees &amp; gravel from 38km to Skagen @ 35/34km. Supervision of Morin/Skagen"/>
    <n v="10"/>
    <s v="F033-F118"/>
    <s v="Paint Lake Road 2"/>
    <n v="0"/>
    <d v="2021-10-07T00:00:00"/>
    <m/>
    <s v="50"/>
    <d v="2021-10-09T00:00:00"/>
    <s v="MC-20210930-1"/>
    <s v="Excavator tracking from 400km to 38km for loading trees &amp; existing material. Rock truck hauling trees &amp; existing material from 38km to 35/34km. MC-13168"/>
    <m/>
    <m/>
    <m/>
    <s v="Jim Budgell"/>
    <s v="10"/>
    <s v="KABI LAKE FOREST PRODUCTS LTD7410KL-20210930-13rd Party Services4575.464575.46"/>
    <s v="KABI LAKE FOREST PRODUCTS LTD7410KL-20210930-13rd Party Services4575.464575.46OEWT-PA22-Lem"/>
    <s v=""/>
    <s v="WF10-All Season Maintenance"/>
    <x v="1"/>
  </r>
  <r>
    <x v="2"/>
    <n v="12"/>
    <n v="0"/>
    <n v="7410"/>
    <s v="KL-20210930-1"/>
    <n v="53511012"/>
    <s v="Access"/>
    <n v="0"/>
    <s v="3rd Party Services"/>
    <n v="1"/>
    <n v="2702.74"/>
    <s v="Each"/>
    <s v=""/>
    <s v=""/>
    <s v=""/>
    <s v=""/>
    <n v="2702.74"/>
    <n v="351.3562"/>
    <n v="3054.0961999999995"/>
    <d v="2021-09-29T00:00:00"/>
    <n v="0"/>
    <x v="17"/>
    <d v="2021-11-02T00:00:00"/>
    <n v="78"/>
    <n v="0"/>
    <n v="0"/>
    <s v="Nathan Kyme"/>
    <s v="All Season Access Maintenance"/>
    <m/>
    <s v="VC7556-2019-016"/>
    <s v="938 OF"/>
    <m/>
    <m/>
    <m/>
    <s v="Approved"/>
    <m/>
    <m/>
    <s v="Excavators working on road maintenance, drainage &amp; fixing bridge approaches to F110 &amp; to F104, rock trucks hauling trees &amp; gravel from 38km to Skagen @ 35/34km. Supervision of Morin/Skagen"/>
    <n v="10"/>
    <s v="F033-F118"/>
    <s v="Paint Lake Road 2"/>
    <n v="0"/>
    <d v="2021-10-07T00:00:00"/>
    <m/>
    <s v="50"/>
    <d v="2021-10-09T00:00:00"/>
    <s v="SFF-20210930-1"/>
    <s v="Tracking from 38km to 35km, placing trees in low/soft areas &amp; shaping road. SSF-14386"/>
    <m/>
    <m/>
    <m/>
    <s v="Jim Budgell"/>
    <s v="10"/>
    <s v="KABI LAKE FOREST PRODUCTS LTD7410KL-20210930-13rd Party Services2702.742702.74"/>
    <s v="KABI LAKE FOREST PRODUCTS LTD7410KL-20210930-13rd Party Services2702.742702.74OEWT-PA22-Lem"/>
    <s v=""/>
    <s v="WF10-All Season Maintenance"/>
    <x v="1"/>
  </r>
  <r>
    <x v="2"/>
    <n v="12"/>
    <n v="0"/>
    <n v="7407"/>
    <s v="KL-20210929-1"/>
    <n v="53511012"/>
    <s v="Access"/>
    <n v="0"/>
    <s v="3rd Party Services"/>
    <n v="1"/>
    <n v="5267"/>
    <s v="Each"/>
    <s v=""/>
    <s v=""/>
    <s v=""/>
    <s v=""/>
    <n v="5267"/>
    <n v="684.71"/>
    <n v="5951.7099999999991"/>
    <d v="2021-09-28T00:00:00"/>
    <n v="0"/>
    <x v="17"/>
    <d v="2021-11-02T00:00:00"/>
    <n v="78"/>
    <n v="0"/>
    <n v="0"/>
    <s v="Nathan Kyme"/>
    <s v="All Season Access Maintenance"/>
    <m/>
    <s v="VC7556-2019-016"/>
    <s v="938 OF"/>
    <m/>
    <m/>
    <m/>
    <s v="Approved"/>
    <m/>
    <m/>
    <s v="Excavators working on road maintenance; drainage and fixing bridge approac to F111. Rock trucks hauling trees &amp; gravel from 38km to Morin @42km. Supervision including_x000d__x000a_of Skagen/Morin"/>
    <n v="10"/>
    <s v="F033-F118"/>
    <s v="Paint Lake Road 2"/>
    <n v="0"/>
    <d v="2021-10-06T00:00:00"/>
    <m/>
    <s v="50"/>
    <d v="2021-10-09T00:00:00"/>
    <s v="MC-20210929-1"/>
    <s v="Excavator shaping, ditching, placing trees &amp; capping with existing material @ 42 km. Rock truck hauling trees/existing material from 38km to 42km. MC-13167"/>
    <m/>
    <m/>
    <m/>
    <s v="Jim Budgell"/>
    <s v="10"/>
    <s v="KABI LAKE FOREST PRODUCTS LTD7407KL-20210929-13rd Party Services52675267"/>
    <s v="KABI LAKE FOREST PRODUCTS LTD7407KL-20210929-13rd Party Services52675267OEWT-PA22-Lem"/>
    <s v=""/>
    <s v="WF10-All Season Maintenance"/>
    <x v="1"/>
  </r>
  <r>
    <x v="2"/>
    <n v="12"/>
    <n v="0"/>
    <n v="7407"/>
    <s v="KL-20210929-1"/>
    <n v="53511012"/>
    <s v="Access"/>
    <n v="0"/>
    <s v="3rd Party Services"/>
    <n v="1"/>
    <n v="2948.42"/>
    <s v="Each"/>
    <s v=""/>
    <s v=""/>
    <s v=""/>
    <s v=""/>
    <n v="2948.42"/>
    <n v="383.2946"/>
    <n v="3331.7145999999998"/>
    <d v="2021-09-28T00:00:00"/>
    <n v="0"/>
    <x v="17"/>
    <d v="2021-11-02T00:00:00"/>
    <n v="78"/>
    <n v="0"/>
    <n v="0"/>
    <s v="Nathan Kyme"/>
    <s v="All Season Access Maintenance"/>
    <m/>
    <s v="VC7556-2019-016"/>
    <s v="938 OF"/>
    <m/>
    <m/>
    <m/>
    <s v="Approved"/>
    <m/>
    <m/>
    <s v="Excavators working on road maintenance; drainage and fixing bridge approac to F111. Rock trucks hauling trees &amp; gravel from 38km to Morin @42km. Supervision including_x000d__x000a_of Skagen/Morin"/>
    <n v="10"/>
    <s v="F033-F118"/>
    <s v="Paint Lake Road 2"/>
    <n v="0"/>
    <d v="2021-10-06T00:00:00"/>
    <m/>
    <s v="50"/>
    <d v="2021-10-09T00:00:00"/>
    <s v="SFF-20210929-1"/>
    <s v="Loading trees &amp; existing material on rock trucks @ 38 km. SSF-14385"/>
    <m/>
    <m/>
    <m/>
    <s v="Jim Budgell"/>
    <s v="10"/>
    <s v="KABI LAKE FOREST PRODUCTS LTD7407KL-20210929-13rd Party Services2948.422948.42"/>
    <s v="KABI LAKE FOREST PRODUCTS LTD7407KL-20210929-13rd Party Services2948.422948.42OEWT-PA22-Lem"/>
    <s v=""/>
    <s v="WF10-All Season Maintenance"/>
    <x v="1"/>
  </r>
  <r>
    <x v="2"/>
    <n v="12"/>
    <n v="0"/>
    <n v="7410"/>
    <s v="KL-20210930-1"/>
    <n v="53511012"/>
    <s v="Access"/>
    <n v="0"/>
    <s v="Supervisor"/>
    <n v="84"/>
    <n v="8"/>
    <s v="HR"/>
    <s v=""/>
    <s v=""/>
    <s v="84"/>
    <s v="0"/>
    <n v="672"/>
    <n v="87.36"/>
    <n v="759.3599999999999"/>
    <d v="2021-09-29T00:00:00"/>
    <n v="0"/>
    <x v="17"/>
    <d v="2021-11-02T00:00:00"/>
    <n v="78"/>
    <n v="0"/>
    <n v="0"/>
    <s v="Nathan Kyme"/>
    <s v="All Season Access Maintenance"/>
    <m/>
    <s v="VC7556-2019-016"/>
    <s v="938 OF"/>
    <m/>
    <m/>
    <m/>
    <s v="Approved"/>
    <m/>
    <m/>
    <s v="Excavators working on road maintenance, drainage &amp; fixing bridge approaches to F110 &amp; to F104, rock trucks hauling trees &amp; gravel from 38km to Skagen @ 35/34km. Supervision of Morin/Skagen"/>
    <n v="10"/>
    <s v="F033-F118"/>
    <s v="Paint Lake Road 2"/>
    <n v="0"/>
    <d v="2021-10-07T00:00:00"/>
    <m/>
    <s v="50"/>
    <d v="2021-10-09T00:00:00"/>
    <s v=""/>
    <s v=""/>
    <m/>
    <m/>
    <m/>
    <s v="Jim Budgell"/>
    <s v="10"/>
    <s v="KABI LAKE FOREST PRODUCTS LTD7410KL-20210930-1Supervisor8672"/>
    <s v="KABI LAKE FOREST PRODUCTS LTD7410KL-20210930-1Supervisor8672OEWT-PA22-Lem"/>
    <s v=""/>
    <s v="WF10-All Season Maintenance"/>
    <x v="1"/>
  </r>
  <r>
    <x v="2"/>
    <n v="12"/>
    <n v="0"/>
    <n v="7407"/>
    <s v="KL-20210929-1"/>
    <n v="53511012"/>
    <s v="Access"/>
    <n v="0"/>
    <s v="Supervisor"/>
    <n v="84"/>
    <n v="7"/>
    <s v="HR"/>
    <s v=""/>
    <s v=""/>
    <s v="84"/>
    <s v="0"/>
    <n v="588"/>
    <n v="76.44"/>
    <n v="664.43999999999994"/>
    <d v="2021-09-28T00:00:00"/>
    <n v="0"/>
    <x v="17"/>
    <d v="2021-11-02T00:00:00"/>
    <n v="78"/>
    <n v="0"/>
    <n v="0"/>
    <s v="Nathan Kyme"/>
    <s v="All Season Access Maintenance"/>
    <m/>
    <s v="VC7556-2019-016"/>
    <s v="938 OF"/>
    <m/>
    <m/>
    <m/>
    <s v="Approved"/>
    <m/>
    <m/>
    <s v="Excavators working on road maintenance; drainage and fixing bridge approac to F111. Rock trucks hauling trees &amp; gravel from 38km to Morin @42km. Supervision including_x000d__x000a_of Skagen/Morin"/>
    <n v="10"/>
    <s v="F033-F118"/>
    <s v="Paint Lake Road 2"/>
    <n v="0"/>
    <d v="2021-10-06T00:00:00"/>
    <m/>
    <s v="50"/>
    <d v="2021-10-09T00:00:00"/>
    <s v=""/>
    <s v=""/>
    <m/>
    <m/>
    <m/>
    <s v="Jim Budgell"/>
    <s v="10"/>
    <s v="KABI LAKE FOREST PRODUCTS LTD7407KL-20210929-1Supervisor7588"/>
    <s v="KABI LAKE FOREST PRODUCTS LTD7407KL-20210929-1Supervisor7588OEWT-PA22-Lem"/>
    <s v=""/>
    <s v="WF10-All Season Maintenance"/>
    <x v="1"/>
  </r>
  <r>
    <x v="2"/>
    <n v="12"/>
    <n v="0"/>
    <n v="7403"/>
    <s v="KL-20210928-1"/>
    <n v="53511012"/>
    <s v="Access"/>
    <n v="0"/>
    <s v="Supervisor"/>
    <n v="84"/>
    <n v="8"/>
    <s v="HR"/>
    <s v=""/>
    <s v=""/>
    <s v="84"/>
    <s v="0"/>
    <n v="672"/>
    <n v="87.36"/>
    <n v="759.3599999999999"/>
    <d v="2021-09-28T00:00:00"/>
    <n v="0"/>
    <x v="17"/>
    <d v="2021-11-02T00:00:00"/>
    <n v="78"/>
    <n v="0"/>
    <n v="0"/>
    <s v="Nathan Kyme"/>
    <s v="All Season Access Maintenance"/>
    <m/>
    <s v="VC7556-2019-016"/>
    <s v="938 OF"/>
    <m/>
    <m/>
    <m/>
    <s v="Approved"/>
    <m/>
    <m/>
    <s v="Excavators working on road maintenance; drainage and fixing bridge approaches to F108 &amp; F109. Rock trucks hauling trees &amp; gravel from 38km to Morin @42km._x000d__x000a_Supervision of this work as well as Skagen/Morin"/>
    <n v="10"/>
    <s v="F033-F118"/>
    <s v="Paint Lake Road 2"/>
    <n v="0"/>
    <d v="2021-10-06T00:00:00"/>
    <m/>
    <s v="50"/>
    <d v="2021-10-09T00:00:00"/>
    <s v=""/>
    <s v=""/>
    <m/>
    <m/>
    <m/>
    <s v="Jim Budgell"/>
    <s v="10"/>
    <s v="KABI LAKE FOREST PRODUCTS LTD7403KL-20210928-1Supervisor8672"/>
    <s v="KABI LAKE FOREST PRODUCTS LTD7403KL-20210928-1Supervisor8672OEWT-PA22-Lem"/>
    <s v=""/>
    <s v="WF10-All Season Maintenance"/>
    <x v="1"/>
  </r>
  <r>
    <x v="2"/>
    <n v="12"/>
    <n v="0"/>
    <n v="7397"/>
    <s v="KL-20210927-1"/>
    <n v="53511012"/>
    <s v="Access"/>
    <n v="0"/>
    <s v="Supervisor"/>
    <n v="84"/>
    <n v="8.5"/>
    <s v="HR"/>
    <s v=""/>
    <s v=""/>
    <s v="84"/>
    <s v="0"/>
    <n v="714"/>
    <n v="92.820000000000007"/>
    <n v="806.81999999999994"/>
    <d v="2021-09-27T00:00:00"/>
    <n v="0"/>
    <x v="17"/>
    <d v="2021-11-02T00:00:00"/>
    <n v="78"/>
    <n v="0"/>
    <n v="0"/>
    <s v="Nathan Kyme"/>
    <s v="All Season Access Maintenance"/>
    <m/>
    <s v="VC7556-2019-016"/>
    <s v="938 OF"/>
    <m/>
    <m/>
    <m/>
    <s v="Approved"/>
    <m/>
    <m/>
    <s v="Start road maintenance and fix bridge approaches from 49km to 45km. Chapman rock truck hauling gravel from 38km to Morin @43km. Supervision of this work as well as_x000d__x000a_Skagen/Morin"/>
    <n v="10"/>
    <s v="F033-F118"/>
    <s v="Paint Lake Road 2"/>
    <n v="0"/>
    <d v="2021-10-06T00:00:00"/>
    <m/>
    <s v="50"/>
    <d v="2021-10-09T00:00:00"/>
    <s v=""/>
    <s v=""/>
    <m/>
    <m/>
    <m/>
    <s v="Jim Budgell"/>
    <s v="10"/>
    <s v="KABI LAKE FOREST PRODUCTS LTD7397KL-20210927-1Supervisor8.5714"/>
    <s v="KABI LAKE FOREST PRODUCTS LTD7397KL-20210927-1Supervisor8.5714OEWT-PA22-Lem"/>
    <s v=""/>
    <s v="WF10-All Season Maintenance"/>
    <x v="1"/>
  </r>
  <r>
    <x v="2"/>
    <n v="12"/>
    <n v="0"/>
    <n v="7393"/>
    <s v="KL-20210926-1"/>
    <n v="53511012"/>
    <s v="Access"/>
    <n v="0"/>
    <s v="Supervisor"/>
    <n v="84"/>
    <n v="8"/>
    <s v="HR"/>
    <s v=""/>
    <s v=""/>
    <s v="84"/>
    <s v="0"/>
    <n v="672"/>
    <n v="87.36"/>
    <n v="759.3599999999999"/>
    <d v="2021-09-26T00:00:00"/>
    <n v="0"/>
    <x v="17"/>
    <d v="2021-11-02T00:00:00"/>
    <n v="78"/>
    <n v="0"/>
    <n v="0"/>
    <s v="Nathan Kyme"/>
    <s v="All Season Access Maintenance"/>
    <m/>
    <s v="VC7556-2019-016"/>
    <s v="938 OF"/>
    <m/>
    <m/>
    <m/>
    <s v="Approved"/>
    <m/>
    <m/>
    <s v="Load, haul &amp; place trees @16.5km &amp; tracking to 12km float access. Rock truck hauling gravel to grader &amp; drive to Hwy. Chapman rock truck hauling trees &amp; gravel from 38km to Skagen 40.5km."/>
    <n v="10"/>
    <s v="F033-F118"/>
    <s v="Paint Lake Road 2"/>
    <n v="0"/>
    <d v="2021-10-06T00:00:00"/>
    <m/>
    <s v="50"/>
    <d v="2021-10-09T00:00:00"/>
    <s v=""/>
    <s v=""/>
    <m/>
    <m/>
    <m/>
    <s v="Jim Budgell"/>
    <s v="10"/>
    <s v="KABI LAKE FOREST PRODUCTS LTD7393KL-20210926-1Supervisor8672"/>
    <s v="KABI LAKE FOREST PRODUCTS LTD7393KL-20210926-1Supervisor8672OEWT-PA22-Lem"/>
    <s v=""/>
    <s v="WF10-All Season Maintenance"/>
    <x v="1"/>
  </r>
  <r>
    <x v="2"/>
    <n v="12"/>
    <n v="0"/>
    <n v="7410"/>
    <s v="KL-20210930-1"/>
    <n v="53511012"/>
    <s v="Access"/>
    <n v="0"/>
    <s v="L.O.A."/>
    <n v="244"/>
    <n v="0.54545449999999995"/>
    <s v="DAY"/>
    <m/>
    <s v="0"/>
    <s v=""/>
    <s v=""/>
    <n v="133.0909"/>
    <n v="17.301817"/>
    <n v="150.392717"/>
    <d v="2021-09-29T00:00:00"/>
    <n v="0"/>
    <x v="17"/>
    <d v="2021-11-02T00:00:00"/>
    <n v="78"/>
    <n v="0"/>
    <n v="0"/>
    <s v="Nathan Kyme"/>
    <s v="All Season Access Maintenance"/>
    <m/>
    <s v="VC7556-2019-016"/>
    <s v="938 OF"/>
    <m/>
    <m/>
    <m/>
    <s v="Approved"/>
    <m/>
    <m/>
    <s v="Excavators working on road maintenance, drainage &amp; fixing bridge approaches to F110 &amp; to F104, rock trucks hauling trees &amp; gravel from 38km to Skagen @ 35/34km. Supervision of Morin/Skagen"/>
    <n v="10"/>
    <s v="F033-F118"/>
    <s v="Paint Lake Road 2"/>
    <n v="0"/>
    <d v="2021-10-07T00:00:00"/>
    <m/>
    <s v="50"/>
    <d v="2021-10-09T00:00:00"/>
    <s v=""/>
    <s v=""/>
    <m/>
    <m/>
    <m/>
    <s v="Jim Budgell"/>
    <s v="10"/>
    <s v="KABI LAKE FOREST PRODUCTS LTD7410KL-20210930-1L.O.A.0.5454545133.0909"/>
    <s v="KABI LAKE FOREST PRODUCTS LTD7410KL-20210930-1L.O.A.0.5454545133.0909OEWT-PA22-Lem"/>
    <s v=""/>
    <s v="WF10-All Season Maintenance"/>
    <x v="1"/>
  </r>
  <r>
    <x v="2"/>
    <n v="12"/>
    <n v="0"/>
    <n v="7410"/>
    <s v="KL-20210930-1"/>
    <n v="53511012"/>
    <s v="Access"/>
    <n v="0"/>
    <s v="L.O.A."/>
    <n v="244"/>
    <n v="0.81818179999999996"/>
    <s v="DAY"/>
    <m/>
    <s v="0"/>
    <s v=""/>
    <s v=""/>
    <n v="199.63640000000001"/>
    <n v="25.952732000000001"/>
    <n v="225.58913199999998"/>
    <d v="2021-09-29T00:00:00"/>
    <n v="0"/>
    <x v="17"/>
    <d v="2021-11-02T00:00:00"/>
    <n v="78"/>
    <n v="0"/>
    <n v="0"/>
    <s v="Nathan Kyme"/>
    <s v="All Season Access Maintenance"/>
    <m/>
    <s v="VC7556-2019-016"/>
    <s v="938 OF"/>
    <m/>
    <m/>
    <m/>
    <s v="Approved"/>
    <m/>
    <m/>
    <s v="Excavators working on road maintenance, drainage &amp; fixing bridge approaches to F110 &amp; to F104, rock trucks hauling trees &amp; gravel from 38km to Skagen @ 35/34km. Supervision of Morin/Skagen"/>
    <n v="10"/>
    <s v="F033-F118"/>
    <s v="Paint Lake Road 2"/>
    <n v="0"/>
    <d v="2021-10-07T00:00:00"/>
    <m/>
    <s v="50"/>
    <d v="2021-10-09T00:00:00"/>
    <s v=""/>
    <s v=""/>
    <m/>
    <m/>
    <m/>
    <s v="Jim Budgell"/>
    <s v="10"/>
    <s v="KABI LAKE FOREST PRODUCTS LTD7410KL-20210930-1L.O.A.0.8181818199.6364"/>
    <s v="KABI LAKE FOREST PRODUCTS LTD7410KL-20210930-1L.O.A.0.8181818199.6364OEWT-PA22-Lem"/>
    <s v=""/>
    <s v="WF10-All Season Maintenance"/>
    <x v="1"/>
  </r>
  <r>
    <x v="2"/>
    <n v="12"/>
    <n v="0"/>
    <n v="7410"/>
    <s v="KL-20210930-1"/>
    <n v="53511012"/>
    <s v="Access"/>
    <n v="0"/>
    <s v="L.O.A."/>
    <n v="244"/>
    <n v="0.81818179999999996"/>
    <s v="DAY"/>
    <m/>
    <s v="0"/>
    <s v=""/>
    <s v=""/>
    <n v="199.63640000000001"/>
    <n v="25.952732000000001"/>
    <n v="225.58913199999998"/>
    <d v="2021-09-29T00:00:00"/>
    <n v="0"/>
    <x v="17"/>
    <d v="2021-11-02T00:00:00"/>
    <n v="78"/>
    <n v="0"/>
    <n v="0"/>
    <s v="Nathan Kyme"/>
    <s v="All Season Access Maintenance"/>
    <m/>
    <s v="VC7556-2019-016"/>
    <s v="938 OF"/>
    <m/>
    <m/>
    <m/>
    <s v="Approved"/>
    <m/>
    <m/>
    <s v="Excavators working on road maintenance, drainage &amp; fixing bridge approaches to F110 &amp; to F104, rock trucks hauling trees &amp; gravel from 38km to Skagen @ 35/34km. Supervision of Morin/Skagen"/>
    <n v="10"/>
    <s v="F033-F118"/>
    <s v="Paint Lake Road 2"/>
    <n v="0"/>
    <d v="2021-10-07T00:00:00"/>
    <m/>
    <s v="50"/>
    <d v="2021-10-09T00:00:00"/>
    <s v=""/>
    <s v=""/>
    <m/>
    <m/>
    <m/>
    <s v="Jim Budgell"/>
    <s v="10"/>
    <s v="KABI LAKE FOREST PRODUCTS LTD7410KL-20210930-1L.O.A.0.8181818199.6364"/>
    <s v="KABI LAKE FOREST PRODUCTS LTD7410KL-20210930-1L.O.A.0.8181818199.6364OEWT-PA22-Lem"/>
    <s v=""/>
    <s v="WF10-All Season Maintenance"/>
    <x v="1"/>
  </r>
  <r>
    <x v="2"/>
    <n v="12"/>
    <n v="0"/>
    <n v="7410"/>
    <s v="KL-20210930-1"/>
    <n v="53511012"/>
    <s v="Access"/>
    <n v="0"/>
    <s v="L.O.A."/>
    <n v="244"/>
    <n v="0.81818179999999996"/>
    <s v="DAY"/>
    <m/>
    <s v="0"/>
    <s v=""/>
    <s v=""/>
    <n v="199.63640000000001"/>
    <n v="25.952732000000001"/>
    <n v="225.58913199999998"/>
    <d v="2021-09-29T00:00:00"/>
    <n v="0"/>
    <x v="17"/>
    <d v="2021-11-02T00:00:00"/>
    <n v="78"/>
    <n v="0"/>
    <n v="0"/>
    <s v="Nathan Kyme"/>
    <s v="All Season Access Maintenance"/>
    <m/>
    <s v="VC7556-2019-016"/>
    <s v="938 OF"/>
    <m/>
    <m/>
    <m/>
    <s v="Approved"/>
    <m/>
    <m/>
    <s v="Excavators working on road maintenance, drainage &amp; fixing bridge approaches to F110 &amp; to F104, rock trucks hauling trees &amp; gravel from 38km to Skagen @ 35/34km. Supervision of Morin/Skagen"/>
    <n v="10"/>
    <s v="F033-F118"/>
    <s v="Paint Lake Road 2"/>
    <n v="0"/>
    <d v="2021-10-07T00:00:00"/>
    <m/>
    <s v="50"/>
    <d v="2021-10-09T00:00:00"/>
    <s v=""/>
    <s v=""/>
    <m/>
    <m/>
    <m/>
    <s v="Jim Budgell"/>
    <s v="10"/>
    <s v="KABI LAKE FOREST PRODUCTS LTD7410KL-20210930-1L.O.A.0.8181818199.6364"/>
    <s v="KABI LAKE FOREST PRODUCTS LTD7410KL-20210930-1L.O.A.0.8181818199.6364OEWT-PA22-Lem"/>
    <s v=""/>
    <s v="WF10-All Season Maintenance"/>
    <x v="1"/>
  </r>
  <r>
    <x v="2"/>
    <n v="12"/>
    <n v="0"/>
    <n v="7407"/>
    <s v="KL-20210929-1"/>
    <n v="53511012"/>
    <s v="Access"/>
    <n v="0"/>
    <s v="L.O.A."/>
    <n v="244"/>
    <n v="1.7727272999999999"/>
    <s v="DAY"/>
    <m/>
    <s v="0"/>
    <s v=""/>
    <s v=""/>
    <n v="432.5455"/>
    <n v="56.230915000000003"/>
    <n v="488.77641499999999"/>
    <d v="2021-09-28T00:00:00"/>
    <n v="0"/>
    <x v="17"/>
    <d v="2021-11-02T00:00:00"/>
    <n v="78"/>
    <n v="0"/>
    <n v="0"/>
    <s v="Nathan Kyme"/>
    <s v="All Season Access Maintenance"/>
    <m/>
    <s v="VC7556-2019-016"/>
    <s v="938 OF"/>
    <m/>
    <m/>
    <m/>
    <s v="Approved"/>
    <m/>
    <m/>
    <s v="Excavators working on road maintenance; drainage and fixing bridge approac to F111. Rock trucks hauling trees &amp; gravel from 38km to Morin @42km. Supervision including_x000d__x000a_of Skagen/Morin"/>
    <n v="10"/>
    <s v="F033-F118"/>
    <s v="Paint Lake Road 2"/>
    <n v="0"/>
    <d v="2021-10-06T00:00:00"/>
    <m/>
    <s v="50"/>
    <d v="2021-10-09T00:00:00"/>
    <s v=""/>
    <s v=""/>
    <m/>
    <m/>
    <m/>
    <s v="Jim Budgell"/>
    <s v="10"/>
    <s v="KABI LAKE FOREST PRODUCTS LTD7407KL-20210929-1L.O.A.1.7727273432.5455"/>
    <s v="KABI LAKE FOREST PRODUCTS LTD7407KL-20210929-1L.O.A.1.7727273432.5455OEWT-PA22-Lem"/>
    <s v=""/>
    <s v="WF10-All Season Maintenance"/>
    <x v="1"/>
  </r>
  <r>
    <x v="2"/>
    <n v="12"/>
    <n v="0"/>
    <n v="7407"/>
    <s v="KL-20210929-1"/>
    <n v="53511012"/>
    <s v="Access"/>
    <n v="0"/>
    <s v="L.O.A."/>
    <n v="244"/>
    <n v="0.81818179999999996"/>
    <s v="DAY"/>
    <m/>
    <s v="0"/>
    <s v=""/>
    <s v=""/>
    <n v="199.63640000000001"/>
    <n v="25.952732000000001"/>
    <n v="225.58913199999998"/>
    <d v="2021-09-28T00:00:00"/>
    <n v="0"/>
    <x v="17"/>
    <d v="2021-11-02T00:00:00"/>
    <n v="78"/>
    <n v="0"/>
    <n v="0"/>
    <s v="Nathan Kyme"/>
    <s v="All Season Access Maintenance"/>
    <m/>
    <s v="VC7556-2019-016"/>
    <s v="938 OF"/>
    <m/>
    <m/>
    <m/>
    <s v="Approved"/>
    <m/>
    <m/>
    <s v="Excavators working on road maintenance; drainage and fixing bridge approac to F111. Rock trucks hauling trees &amp; gravel from 38km to Morin @42km. Supervision including_x000d__x000a_of Skagen/Morin"/>
    <n v="10"/>
    <s v="F033-F118"/>
    <s v="Paint Lake Road 2"/>
    <n v="0"/>
    <d v="2021-10-06T00:00:00"/>
    <m/>
    <s v="50"/>
    <d v="2021-10-09T00:00:00"/>
    <s v=""/>
    <s v=""/>
    <m/>
    <m/>
    <m/>
    <s v="Jim Budgell"/>
    <s v="10"/>
    <s v="KABI LAKE FOREST PRODUCTS LTD7407KL-20210929-1L.O.A.0.8181818199.6364"/>
    <s v="KABI LAKE FOREST PRODUCTS LTD7407KL-20210929-1L.O.A.0.8181818199.6364OEWT-PA22-Lem"/>
    <s v=""/>
    <s v="WF10-All Season Maintenance"/>
    <x v="1"/>
  </r>
  <r>
    <x v="2"/>
    <n v="12"/>
    <n v="0"/>
    <n v="7407"/>
    <s v="KL-20210929-1"/>
    <n v="53511012"/>
    <s v="Access"/>
    <n v="0"/>
    <s v="L.O.A."/>
    <n v="244"/>
    <n v="0.81818179999999996"/>
    <s v="DAY"/>
    <m/>
    <s v="0"/>
    <s v=""/>
    <s v=""/>
    <n v="199.63640000000001"/>
    <n v="25.952732000000001"/>
    <n v="225.58913199999998"/>
    <d v="2021-09-28T00:00:00"/>
    <n v="0"/>
    <x v="17"/>
    <d v="2021-11-02T00:00:00"/>
    <n v="78"/>
    <n v="0"/>
    <n v="0"/>
    <s v="Nathan Kyme"/>
    <s v="All Season Access Maintenance"/>
    <m/>
    <s v="VC7556-2019-016"/>
    <s v="938 OF"/>
    <m/>
    <m/>
    <m/>
    <s v="Approved"/>
    <m/>
    <m/>
    <s v="Excavators working on road maintenance; drainage and fixing bridge approac to F111. Rock trucks hauling trees &amp; gravel from 38km to Morin @42km. Supervision including_x000d__x000a_of Skagen/Morin"/>
    <n v="10"/>
    <s v="F033-F118"/>
    <s v="Paint Lake Road 2"/>
    <n v="0"/>
    <d v="2021-10-06T00:00:00"/>
    <m/>
    <s v="50"/>
    <d v="2021-10-09T00:00:00"/>
    <s v=""/>
    <s v=""/>
    <m/>
    <m/>
    <m/>
    <s v="Jim Budgell"/>
    <s v="10"/>
    <s v="KABI LAKE FOREST PRODUCTS LTD7407KL-20210929-1L.O.A.0.8181818199.6364"/>
    <s v="KABI LAKE FOREST PRODUCTS LTD7407KL-20210929-1L.O.A.0.8181818199.6364OEWT-PA22-Lem"/>
    <s v=""/>
    <s v="WF10-All Season Maintenance"/>
    <x v="1"/>
  </r>
  <r>
    <x v="2"/>
    <n v="12"/>
    <n v="0"/>
    <n v="7403"/>
    <s v="KL-20210928-1"/>
    <n v="53511012"/>
    <s v="Access"/>
    <n v="0"/>
    <s v="L.O.A."/>
    <n v="244"/>
    <n v="0.81818179999999996"/>
    <s v="DAY"/>
    <m/>
    <s v="0"/>
    <s v=""/>
    <s v=""/>
    <n v="199.63640000000001"/>
    <n v="25.952732000000001"/>
    <n v="225.58913199999998"/>
    <d v="2021-09-28T00:00:00"/>
    <n v="0"/>
    <x v="17"/>
    <d v="2021-11-02T00:00:00"/>
    <n v="78"/>
    <n v="0"/>
    <n v="0"/>
    <s v="Nathan Kyme"/>
    <s v="All Season Access Maintenance"/>
    <m/>
    <s v="VC7556-2019-016"/>
    <s v="938 OF"/>
    <m/>
    <m/>
    <m/>
    <s v="Approved"/>
    <m/>
    <m/>
    <s v="Excavators working on road maintenance; drainage and fixing bridge approaches to F108 &amp; F109. Rock trucks hauling trees &amp; gravel from 38km to Morin @42km._x000d__x000a_Supervision of this work as well as Skagen/Morin"/>
    <n v="10"/>
    <s v="F033-F118"/>
    <s v="Paint Lake Road 2"/>
    <n v="0"/>
    <d v="2021-10-06T00:00:00"/>
    <m/>
    <s v="50"/>
    <d v="2021-10-09T00:00:00"/>
    <s v=""/>
    <s v=""/>
    <m/>
    <m/>
    <m/>
    <s v="Jim Budgell"/>
    <s v="10"/>
    <s v="KABI LAKE FOREST PRODUCTS LTD7403KL-20210928-1L.O.A.0.8181818199.6364"/>
    <s v="KABI LAKE FOREST PRODUCTS LTD7403KL-20210928-1L.O.A.0.8181818199.6364OEWT-PA22-Lem"/>
    <s v=""/>
    <s v="WF10-All Season Maintenance"/>
    <x v="1"/>
  </r>
  <r>
    <x v="2"/>
    <n v="12"/>
    <n v="0"/>
    <n v="7403"/>
    <s v="KL-20210928-1"/>
    <n v="53511012"/>
    <s v="Access"/>
    <n v="0"/>
    <s v="L.O.A."/>
    <n v="244"/>
    <n v="0.90909090000000004"/>
    <s v="DAY"/>
    <m/>
    <s v="0"/>
    <s v=""/>
    <s v=""/>
    <n v="221.81819999999999"/>
    <n v="28.836365999999998"/>
    <n v="250.65456599999996"/>
    <d v="2021-09-28T00:00:00"/>
    <n v="0"/>
    <x v="17"/>
    <d v="2021-11-02T00:00:00"/>
    <n v="78"/>
    <n v="0"/>
    <n v="0"/>
    <s v="Nathan Kyme"/>
    <s v="All Season Access Maintenance"/>
    <m/>
    <s v="VC7556-2019-016"/>
    <s v="938 OF"/>
    <m/>
    <m/>
    <m/>
    <s v="Approved"/>
    <m/>
    <m/>
    <s v="Excavators working on road maintenance; drainage and fixing bridge approaches to F108 &amp; F109. Rock trucks hauling trees &amp; gravel from 38km to Morin @42km._x000d__x000a_Supervision of this work as well as Skagen/Morin"/>
    <n v="10"/>
    <s v="F033-F118"/>
    <s v="Paint Lake Road 2"/>
    <n v="0"/>
    <d v="2021-10-06T00:00:00"/>
    <m/>
    <s v="50"/>
    <d v="2021-10-09T00:00:00"/>
    <s v=""/>
    <s v=""/>
    <m/>
    <m/>
    <m/>
    <s v="Jim Budgell"/>
    <s v="10"/>
    <s v="KABI LAKE FOREST PRODUCTS LTD7403KL-20210928-1L.O.A.0.9090909221.8182"/>
    <s v="KABI LAKE FOREST PRODUCTS LTD7403KL-20210928-1L.O.A.0.9090909221.8182OEWT-PA22-Lem"/>
    <s v=""/>
    <s v="WF10-All Season Maintenance"/>
    <x v="1"/>
  </r>
  <r>
    <x v="2"/>
    <n v="12"/>
    <n v="0"/>
    <n v="7403"/>
    <s v="KL-20210928-1"/>
    <n v="53511012"/>
    <s v="Access"/>
    <n v="0"/>
    <s v="L.O.A."/>
    <n v="244"/>
    <n v="0.81818179999999996"/>
    <s v="DAY"/>
    <m/>
    <s v="0"/>
    <s v=""/>
    <s v=""/>
    <n v="199.63640000000001"/>
    <n v="25.952732000000001"/>
    <n v="225.58913199999998"/>
    <d v="2021-09-28T00:00:00"/>
    <n v="0"/>
    <x v="17"/>
    <d v="2021-11-02T00:00:00"/>
    <n v="78"/>
    <n v="0"/>
    <n v="0"/>
    <s v="Nathan Kyme"/>
    <s v="All Season Access Maintenance"/>
    <m/>
    <s v="VC7556-2019-016"/>
    <s v="938 OF"/>
    <m/>
    <m/>
    <m/>
    <s v="Approved"/>
    <m/>
    <m/>
    <s v="Excavators working on road maintenance; drainage and fixing bridge approaches to F108 &amp; F109. Rock trucks hauling trees &amp; gravel from 38km to Morin @42km._x000d__x000a_Supervision of this work as well as Skagen/Morin"/>
    <n v="10"/>
    <s v="F033-F118"/>
    <s v="Paint Lake Road 2"/>
    <n v="0"/>
    <d v="2021-10-06T00:00:00"/>
    <m/>
    <s v="50"/>
    <d v="2021-10-09T00:00:00"/>
    <s v=""/>
    <s v=""/>
    <m/>
    <m/>
    <m/>
    <s v="Jim Budgell"/>
    <s v="10"/>
    <s v="KABI LAKE FOREST PRODUCTS LTD7403KL-20210928-1L.O.A.0.8181818199.6364"/>
    <s v="KABI LAKE FOREST PRODUCTS LTD7403KL-20210928-1L.O.A.0.8181818199.6364OEWT-PA22-Lem"/>
    <s v=""/>
    <s v="WF10-All Season Maintenance"/>
    <x v="1"/>
  </r>
  <r>
    <x v="2"/>
    <n v="12"/>
    <n v="0"/>
    <n v="7403"/>
    <s v="KL-20210928-1"/>
    <n v="53511012"/>
    <s v="Access"/>
    <n v="0"/>
    <s v="L.O.A."/>
    <n v="244"/>
    <n v="0.81818179999999996"/>
    <s v="DAY"/>
    <m/>
    <s v="0"/>
    <s v=""/>
    <s v=""/>
    <n v="199.63640000000001"/>
    <n v="25.952732000000001"/>
    <n v="225.58913199999998"/>
    <d v="2021-09-28T00:00:00"/>
    <n v="0"/>
    <x v="17"/>
    <d v="2021-11-02T00:00:00"/>
    <n v="78"/>
    <n v="0"/>
    <n v="0"/>
    <s v="Nathan Kyme"/>
    <s v="All Season Access Maintenance"/>
    <m/>
    <s v="VC7556-2019-016"/>
    <s v="938 OF"/>
    <m/>
    <m/>
    <m/>
    <s v="Approved"/>
    <m/>
    <m/>
    <s v="Excavators working on road maintenance; drainage and fixing bridge approaches to F108 &amp; F109. Rock trucks hauling trees &amp; gravel from 38km to Morin @42km._x000d__x000a_Supervision of this work as well as Skagen/Morin"/>
    <n v="10"/>
    <s v="F033-F118"/>
    <s v="Paint Lake Road 2"/>
    <n v="0"/>
    <d v="2021-10-06T00:00:00"/>
    <m/>
    <s v="50"/>
    <d v="2021-10-09T00:00:00"/>
    <s v=""/>
    <s v=""/>
    <m/>
    <m/>
    <m/>
    <s v="Jim Budgell"/>
    <s v="10"/>
    <s v="KABI LAKE FOREST PRODUCTS LTD7403KL-20210928-1L.O.A.0.8181818199.6364"/>
    <s v="KABI LAKE FOREST PRODUCTS LTD7403KL-20210928-1L.O.A.0.8181818199.6364OEWT-PA22-Lem"/>
    <s v=""/>
    <s v="WF10-All Season Maintenance"/>
    <x v="1"/>
  </r>
  <r>
    <x v="2"/>
    <n v="12"/>
    <n v="0"/>
    <n v="7397"/>
    <s v="KL-20210927-1"/>
    <n v="53511012"/>
    <s v="Access"/>
    <n v="0"/>
    <s v="L.O.A."/>
    <n v="244"/>
    <n v="0.81818179999999996"/>
    <s v="DAY"/>
    <m/>
    <s v="0"/>
    <s v=""/>
    <s v=""/>
    <n v="199.63640000000001"/>
    <n v="25.952732000000001"/>
    <n v="225.58913199999998"/>
    <d v="2021-09-27T00:00:00"/>
    <n v="0"/>
    <x v="17"/>
    <d v="2021-11-02T00:00:00"/>
    <n v="78"/>
    <n v="0"/>
    <n v="0"/>
    <s v="Nathan Kyme"/>
    <s v="All Season Access Maintenance"/>
    <m/>
    <s v="VC7556-2019-016"/>
    <s v="938 OF"/>
    <m/>
    <m/>
    <m/>
    <s v="Approved"/>
    <m/>
    <m/>
    <s v="Start road maintenance and fix bridge approaches from 49km to 45km. Chapman rock truck hauling gravel from 38km to Morin @43km. Supervision of this work as well as_x000d__x000a_Skagen/Morin"/>
    <n v="10"/>
    <s v="F033-F118"/>
    <s v="Paint Lake Road 2"/>
    <n v="0"/>
    <d v="2021-10-06T00:00:00"/>
    <m/>
    <s v="50"/>
    <d v="2021-10-09T00:00:00"/>
    <s v=""/>
    <s v=""/>
    <m/>
    <m/>
    <m/>
    <s v="Jim Budgell"/>
    <s v="10"/>
    <s v="KABI LAKE FOREST PRODUCTS LTD7397KL-20210927-1L.O.A.0.8181818199.6364"/>
    <s v="KABI LAKE FOREST PRODUCTS LTD7397KL-20210927-1L.O.A.0.8181818199.6364OEWT-PA22-Lem"/>
    <s v=""/>
    <s v="WF10-All Season Maintenance"/>
    <x v="1"/>
  </r>
  <r>
    <x v="2"/>
    <n v="12"/>
    <n v="0"/>
    <n v="7397"/>
    <s v="KL-20210927-1"/>
    <n v="53511012"/>
    <s v="Access"/>
    <n v="0"/>
    <s v="L.O.A."/>
    <n v="244"/>
    <n v="0.81818179999999996"/>
    <s v="DAY"/>
    <m/>
    <s v="0"/>
    <s v=""/>
    <s v=""/>
    <n v="199.63640000000001"/>
    <n v="25.952732000000001"/>
    <n v="225.58913199999998"/>
    <d v="2021-09-27T00:00:00"/>
    <n v="0"/>
    <x v="17"/>
    <d v="2021-11-02T00:00:00"/>
    <n v="78"/>
    <n v="0"/>
    <n v="0"/>
    <s v="Nathan Kyme"/>
    <s v="All Season Access Maintenance"/>
    <m/>
    <s v="VC7556-2019-016"/>
    <s v="938 OF"/>
    <m/>
    <m/>
    <m/>
    <s v="Approved"/>
    <m/>
    <m/>
    <s v="Start road maintenance and fix bridge approaches from 49km to 45km. Chapman rock truck hauling gravel from 38km to Morin @43km. Supervision of this work as well as_x000d__x000a_Skagen/Morin"/>
    <n v="10"/>
    <s v="F033-F118"/>
    <s v="Paint Lake Road 2"/>
    <n v="0"/>
    <d v="2021-10-06T00:00:00"/>
    <m/>
    <s v="50"/>
    <d v="2021-10-09T00:00:00"/>
    <s v=""/>
    <s v=""/>
    <m/>
    <m/>
    <m/>
    <s v="Jim Budgell"/>
    <s v="10"/>
    <s v="KABI LAKE FOREST PRODUCTS LTD7397KL-20210927-1L.O.A.0.8181818199.6364"/>
    <s v="KABI LAKE FOREST PRODUCTS LTD7397KL-20210927-1L.O.A.0.8181818199.6364OEWT-PA22-Lem"/>
    <s v=""/>
    <s v="WF10-All Season Maintenance"/>
    <x v="1"/>
  </r>
  <r>
    <x v="2"/>
    <n v="12"/>
    <n v="0"/>
    <n v="7393"/>
    <s v="KL-20210926-1"/>
    <n v="53511012"/>
    <s v="Access"/>
    <n v="0"/>
    <s v="L.O.A."/>
    <n v="244"/>
    <n v="0.90909090000000004"/>
    <s v="DAY"/>
    <m/>
    <s v="0"/>
    <s v=""/>
    <s v=""/>
    <n v="221.81819999999999"/>
    <n v="28.836365999999998"/>
    <n v="250.65456599999996"/>
    <d v="2021-09-26T00:00:00"/>
    <n v="0"/>
    <x v="17"/>
    <d v="2021-11-02T00:00:00"/>
    <n v="78"/>
    <n v="0"/>
    <n v="0"/>
    <s v="Nathan Kyme"/>
    <s v="All Season Access Maintenance"/>
    <m/>
    <s v="VC7556-2019-016"/>
    <s v="938 OF"/>
    <m/>
    <m/>
    <m/>
    <s v="Approved"/>
    <m/>
    <m/>
    <s v="Load, haul &amp; place trees @16.5km &amp; tracking to 12km float access. Rock truck hauling gravel to grader &amp; drive to Hwy. Chapman rock truck hauling trees &amp; gravel from 38km to Skagen 40.5km."/>
    <n v="10"/>
    <s v="F033-F118"/>
    <s v="Paint Lake Road 2"/>
    <n v="0"/>
    <d v="2021-10-06T00:00:00"/>
    <m/>
    <s v="50"/>
    <d v="2021-10-09T00:00:00"/>
    <s v=""/>
    <s v=""/>
    <m/>
    <m/>
    <m/>
    <s v="Jim Budgell"/>
    <s v="10"/>
    <s v="KABI LAKE FOREST PRODUCTS LTD7393KL-20210926-1L.O.A.0.9090909221.8182"/>
    <s v="KABI LAKE FOREST PRODUCTS LTD7393KL-20210926-1L.O.A.0.9090909221.8182OEWT-PA22-Lem"/>
    <s v=""/>
    <s v="WF10-All Season Maintenance"/>
    <x v="1"/>
  </r>
  <r>
    <x v="2"/>
    <n v="12"/>
    <n v="0"/>
    <n v="7393"/>
    <s v="KL-20210926-1"/>
    <n v="53511012"/>
    <s v="Access"/>
    <n v="0"/>
    <s v="L.O.A."/>
    <n v="244"/>
    <n v="0.81818179999999996"/>
    <s v="DAY"/>
    <m/>
    <s v="0"/>
    <s v=""/>
    <s v=""/>
    <n v="199.63640000000001"/>
    <n v="25.952732000000001"/>
    <n v="225.58913199999998"/>
    <d v="2021-09-26T00:00:00"/>
    <n v="0"/>
    <x v="17"/>
    <d v="2021-11-02T00:00:00"/>
    <n v="78"/>
    <n v="0"/>
    <n v="0"/>
    <s v="Nathan Kyme"/>
    <s v="All Season Access Maintenance"/>
    <m/>
    <s v="VC7556-2019-016"/>
    <s v="938 OF"/>
    <m/>
    <m/>
    <m/>
    <s v="Approved"/>
    <m/>
    <m/>
    <s v="Load, haul &amp; place trees @16.5km &amp; tracking to 12km float access. Rock truck hauling gravel to grader &amp; drive to Hwy. Chapman rock truck hauling trees &amp; gravel from 38km to Skagen 40.5km."/>
    <n v="10"/>
    <s v="F033-F118"/>
    <s v="Paint Lake Road 2"/>
    <n v="0"/>
    <d v="2021-10-06T00:00:00"/>
    <m/>
    <s v="50"/>
    <d v="2021-10-09T00:00:00"/>
    <s v=""/>
    <s v=""/>
    <m/>
    <m/>
    <m/>
    <s v="Jim Budgell"/>
    <s v="10"/>
    <s v="KABI LAKE FOREST PRODUCTS LTD7393KL-20210926-1L.O.A.0.8181818199.6364"/>
    <s v="KABI LAKE FOREST PRODUCTS LTD7393KL-20210926-1L.O.A.0.8181818199.6364OEWT-PA22-Lem"/>
    <s v=""/>
    <s v="WF10-All Season Maintenance"/>
    <x v="1"/>
  </r>
  <r>
    <x v="2"/>
    <n v="12"/>
    <n v="0"/>
    <n v="7393"/>
    <s v="KL-20210926-1"/>
    <n v="53511012"/>
    <s v="Access"/>
    <n v="0"/>
    <s v="L.O.A."/>
    <n v="244"/>
    <n v="0.81818179999999996"/>
    <s v="DAY"/>
    <m/>
    <s v="0"/>
    <s v=""/>
    <s v=""/>
    <n v="199.63640000000001"/>
    <n v="25.952732000000001"/>
    <n v="225.58913199999998"/>
    <d v="2021-09-26T00:00:00"/>
    <n v="0"/>
    <x v="17"/>
    <d v="2021-11-02T00:00:00"/>
    <n v="78"/>
    <n v="0"/>
    <n v="0"/>
    <s v="Nathan Kyme"/>
    <s v="All Season Access Maintenance"/>
    <m/>
    <s v="VC7556-2019-016"/>
    <s v="938 OF"/>
    <m/>
    <m/>
    <m/>
    <s v="Approved"/>
    <m/>
    <m/>
    <s v="Load, haul &amp; place trees @16.5km &amp; tracking to 12km float access. Rock truck hauling gravel to grader &amp; drive to Hwy. Chapman rock truck hauling trees &amp; gravel from 38km to Skagen 40.5km."/>
    <n v="10"/>
    <s v="F033-F118"/>
    <s v="Paint Lake Road 2"/>
    <n v="0"/>
    <d v="2021-10-06T00:00:00"/>
    <m/>
    <s v="50"/>
    <d v="2021-10-09T00:00:00"/>
    <s v=""/>
    <s v=""/>
    <m/>
    <m/>
    <m/>
    <s v="Jim Budgell"/>
    <s v="10"/>
    <s v="KABI LAKE FOREST PRODUCTS LTD7393KL-20210926-1L.O.A.0.8181818199.6364"/>
    <s v="KABI LAKE FOREST PRODUCTS LTD7393KL-20210926-1L.O.A.0.8181818199.6364OEWT-PA22-Lem"/>
    <s v=""/>
    <s v="WF10-All Season Maintenance"/>
    <x v="1"/>
  </r>
  <r>
    <x v="2"/>
    <n v="12"/>
    <n v="0"/>
    <n v="7393"/>
    <s v="KL-20210926-1"/>
    <n v="53511012"/>
    <s v="Access"/>
    <n v="0"/>
    <s v="L.O.A."/>
    <n v="244"/>
    <n v="0.81818179999999996"/>
    <s v="DAY"/>
    <m/>
    <s v="0"/>
    <s v=""/>
    <s v=""/>
    <n v="199.63640000000001"/>
    <n v="25.952732000000001"/>
    <n v="225.58913199999998"/>
    <d v="2021-09-26T00:00:00"/>
    <n v="0"/>
    <x v="17"/>
    <d v="2021-11-02T00:00:00"/>
    <n v="78"/>
    <n v="0"/>
    <n v="0"/>
    <s v="Nathan Kyme"/>
    <s v="All Season Access Maintenance"/>
    <m/>
    <s v="VC7556-2019-016"/>
    <s v="938 OF"/>
    <m/>
    <m/>
    <m/>
    <s v="Approved"/>
    <m/>
    <m/>
    <s v="Load, haul &amp; place trees @16.5km &amp; tracking to 12km float access. Rock truck hauling gravel to grader &amp; drive to Hwy. Chapman rock truck hauling trees &amp; gravel from 38km to Skagen 40.5km."/>
    <n v="10"/>
    <s v="F033-F118"/>
    <s v="Paint Lake Road 2"/>
    <n v="0"/>
    <d v="2021-10-06T00:00:00"/>
    <m/>
    <s v="50"/>
    <d v="2021-10-09T00:00:00"/>
    <s v=""/>
    <s v=""/>
    <m/>
    <m/>
    <m/>
    <s v="Jim Budgell"/>
    <s v="10"/>
    <s v="KABI LAKE FOREST PRODUCTS LTD7393KL-20210926-1L.O.A.0.8181818199.6364"/>
    <s v="KABI LAKE FOREST PRODUCTS LTD7393KL-20210926-1L.O.A.0.8181818199.6364OEWT-PA22-Lem"/>
    <s v=""/>
    <s v="WF10-All Season Maintenance"/>
    <x v="1"/>
  </r>
  <r>
    <x v="2"/>
    <n v="12"/>
    <n v="0"/>
    <n v="7410"/>
    <s v="KL-20210930-1"/>
    <n v="53511012"/>
    <s v="Access"/>
    <n v="0"/>
    <s v="Pickup 1/2 Ton"/>
    <n v="25"/>
    <n v="32"/>
    <s v="HR"/>
    <s v="19"/>
    <s v="0"/>
    <s v=""/>
    <s v=""/>
    <n v="800"/>
    <n v="104"/>
    <n v="903.99999999999989"/>
    <d v="2021-09-29T00:00:00"/>
    <n v="0"/>
    <x v="17"/>
    <d v="2021-11-02T00:00:00"/>
    <n v="78"/>
    <n v="0"/>
    <n v="0"/>
    <s v="Nathan Kyme"/>
    <s v="All Season Access Maintenance"/>
    <m/>
    <s v="VC7556-2019-016"/>
    <s v="938 OF"/>
    <m/>
    <m/>
    <m/>
    <s v="Approved"/>
    <m/>
    <m/>
    <s v="Excavators working on road maintenance, drainage &amp; fixing bridge approaches to F110 &amp; to F104, rock trucks hauling trees &amp; gravel from 38km to Skagen @ 35/34km. Supervision of Morin/Skagen"/>
    <n v="10"/>
    <s v="F033-F118"/>
    <s v="Paint Lake Road 2"/>
    <n v="0"/>
    <d v="2021-10-07T00:00:00"/>
    <m/>
    <s v="50"/>
    <d v="2021-10-09T00:00:00"/>
    <s v=""/>
    <s v=""/>
    <m/>
    <m/>
    <m/>
    <s v="Jim Budgell"/>
    <s v="10"/>
    <s v="KABI LAKE FOREST PRODUCTS LTD7410KL-20210930-1Pickup 1/2 Ton32800"/>
    <s v="KABI LAKE FOREST PRODUCTS LTD7410KL-20210930-1Pickup 1/2 Ton32800OEWT-PA22-Lem"/>
    <s v=""/>
    <s v="WF10-All Season Maintenance"/>
    <x v="1"/>
  </r>
  <r>
    <x v="2"/>
    <n v="12"/>
    <n v="0"/>
    <n v="7407"/>
    <s v="KL-20210929-1"/>
    <n v="53511012"/>
    <s v="Access"/>
    <n v="0"/>
    <s v="Pickup 1/2 Ton"/>
    <n v="25"/>
    <n v="34.5"/>
    <s v="HR"/>
    <s v="19"/>
    <s v="0"/>
    <s v=""/>
    <s v=""/>
    <n v="862.5"/>
    <n v="112.125"/>
    <n v="974.62499999999989"/>
    <d v="2021-09-28T00:00:00"/>
    <n v="0"/>
    <x v="17"/>
    <d v="2021-11-02T00:00:00"/>
    <n v="78"/>
    <n v="0"/>
    <n v="0"/>
    <s v="Nathan Kyme"/>
    <s v="All Season Access Maintenance"/>
    <m/>
    <s v="VC7556-2019-016"/>
    <s v="938 OF"/>
    <m/>
    <m/>
    <m/>
    <s v="Approved"/>
    <m/>
    <m/>
    <s v="Excavators working on road maintenance; drainage and fixing bridge approac to F111. Rock trucks hauling trees &amp; gravel from 38km to Morin @42km. Supervision including_x000d__x000a_of Skagen/Morin"/>
    <n v="10"/>
    <s v="F033-F118"/>
    <s v="Paint Lake Road 2"/>
    <n v="0"/>
    <d v="2021-10-06T00:00:00"/>
    <m/>
    <s v="50"/>
    <d v="2021-10-09T00:00:00"/>
    <s v=""/>
    <s v=""/>
    <m/>
    <m/>
    <m/>
    <s v="Jim Budgell"/>
    <s v="10"/>
    <s v="KABI LAKE FOREST PRODUCTS LTD7407KL-20210929-1Pickup 1/2 Ton34.5862.5"/>
    <s v="KABI LAKE FOREST PRODUCTS LTD7407KL-20210929-1Pickup 1/2 Ton34.5862.5OEWT-PA22-Lem"/>
    <s v=""/>
    <s v="WF10-All Season Maintenance"/>
    <x v="1"/>
  </r>
  <r>
    <x v="2"/>
    <n v="12"/>
    <n v="0"/>
    <n v="7397"/>
    <s v="KL-20210927-1"/>
    <n v="53511012"/>
    <s v="Access"/>
    <n v="0"/>
    <s v="Pickup 1/2 Ton"/>
    <n v="25"/>
    <n v="17.5"/>
    <s v="HR"/>
    <s v="19"/>
    <s v="0"/>
    <s v=""/>
    <s v=""/>
    <n v="437.5"/>
    <n v="56.875"/>
    <n v="494.37499999999994"/>
    <d v="2021-09-27T00:00:00"/>
    <n v="0"/>
    <x v="17"/>
    <d v="2021-11-02T00:00:00"/>
    <n v="78"/>
    <n v="0"/>
    <n v="0"/>
    <s v="Nathan Kyme"/>
    <s v="All Season Access Maintenance"/>
    <m/>
    <s v="VC7556-2019-016"/>
    <s v="938 OF"/>
    <m/>
    <m/>
    <m/>
    <s v="Approved"/>
    <m/>
    <m/>
    <s v="Start road maintenance and fix bridge approaches from 49km to 45km. Chapman rock truck hauling gravel from 38km to Morin @43km. Supervision of this work as well as_x000d__x000a_Skagen/Morin"/>
    <n v="10"/>
    <s v="F033-F118"/>
    <s v="Paint Lake Road 2"/>
    <n v="0"/>
    <d v="2021-10-06T00:00:00"/>
    <m/>
    <s v="50"/>
    <d v="2021-10-09T00:00:00"/>
    <s v=""/>
    <s v=""/>
    <m/>
    <m/>
    <m/>
    <s v="Jim Budgell"/>
    <s v="10"/>
    <s v="KABI LAKE FOREST PRODUCTS LTD7397KL-20210927-1Pickup 1/2 Ton17.5437.5"/>
    <s v="KABI LAKE FOREST PRODUCTS LTD7397KL-20210927-1Pickup 1/2 Ton17.5437.5OEWT-PA22-Lem"/>
    <s v=""/>
    <s v="WF10-All Season Maintenance"/>
    <x v="1"/>
  </r>
  <r>
    <x v="2"/>
    <n v="12"/>
    <n v="0"/>
    <n v="7393"/>
    <s v="KL-20210926-1"/>
    <n v="53511012"/>
    <s v="Access"/>
    <n v="0"/>
    <s v="Pickup 1/2 Ton"/>
    <n v="25"/>
    <n v="36"/>
    <s v="HR"/>
    <s v="19"/>
    <s v="0"/>
    <s v=""/>
    <s v=""/>
    <n v="900"/>
    <n v="117"/>
    <n v="1016.9999999999999"/>
    <d v="2021-09-26T00:00:00"/>
    <n v="0"/>
    <x v="17"/>
    <d v="2021-11-02T00:00:00"/>
    <n v="78"/>
    <n v="0"/>
    <n v="0"/>
    <s v="Nathan Kyme"/>
    <s v="All Season Access Maintenance"/>
    <m/>
    <s v="VC7556-2019-016"/>
    <s v="938 OF"/>
    <m/>
    <m/>
    <m/>
    <s v="Approved"/>
    <m/>
    <m/>
    <s v="Load, haul &amp; place trees @16.5km &amp; tracking to 12km float access. Rock truck hauling gravel to grader &amp; drive to Hwy. Chapman rock truck hauling trees &amp; gravel from 38km to Skagen 40.5km."/>
    <n v="10"/>
    <s v="F033-F118"/>
    <s v="Paint Lake Road 2"/>
    <n v="0"/>
    <d v="2021-10-06T00:00:00"/>
    <m/>
    <s v="50"/>
    <d v="2021-10-09T00:00:00"/>
    <s v=""/>
    <s v=""/>
    <m/>
    <m/>
    <m/>
    <s v="Jim Budgell"/>
    <s v="10"/>
    <s v="KABI LAKE FOREST PRODUCTS LTD7393KL-20210926-1Pickup 1/2 Ton36900"/>
    <s v="KABI LAKE FOREST PRODUCTS LTD7393KL-20210926-1Pickup 1/2 Ton36900OEWT-PA22-Lem"/>
    <s v=""/>
    <s v="WF10-All Season Maintenance"/>
    <x v="1"/>
  </r>
  <r>
    <x v="2"/>
    <n v="12"/>
    <n v="0"/>
    <n v="7410"/>
    <s v="KL-20210930-1"/>
    <n v="53511012"/>
    <s v="Access"/>
    <n v="0"/>
    <s v="CAT 25 ton Articulated Truck"/>
    <n v="178"/>
    <n v="9"/>
    <s v="HR"/>
    <s v="134"/>
    <s v="0"/>
    <s v=""/>
    <s v=""/>
    <n v="1602"/>
    <n v="208.26000000000002"/>
    <n v="1810.2599999999998"/>
    <d v="2021-09-29T00:00:00"/>
    <n v="0"/>
    <x v="17"/>
    <d v="2021-11-02T00:00:00"/>
    <n v="78"/>
    <n v="0"/>
    <n v="0"/>
    <s v="Nathan Kyme"/>
    <s v="All Season Access Maintenance"/>
    <m/>
    <s v="VC7556-2019-016"/>
    <s v="938 OF"/>
    <m/>
    <m/>
    <m/>
    <s v="Approved"/>
    <m/>
    <m/>
    <s v="Excavators working on road maintenance, drainage &amp; fixing bridge approaches to F110 &amp; to F104, rock trucks hauling trees &amp; gravel from 38km to Skagen @ 35/34km. Supervision of Morin/Skagen"/>
    <n v="10"/>
    <s v="F033-F118"/>
    <s v="Paint Lake Road 2"/>
    <n v="0"/>
    <d v="2021-10-07T00:00:00"/>
    <m/>
    <s v="50"/>
    <d v="2021-10-09T00:00:00"/>
    <s v=""/>
    <s v=""/>
    <m/>
    <m/>
    <m/>
    <s v="Jim Budgell"/>
    <s v="10"/>
    <s v="KABI LAKE FOREST PRODUCTS LTD7410KL-20210930-1CAT 25 ton Articulated Truck91602"/>
    <s v="KABI LAKE FOREST PRODUCTS LTD7410KL-20210930-1CAT 25 ton Articulated Truck91602OEWT-PA22-Lem"/>
    <s v=""/>
    <s v="WF10-All Season Maintenance"/>
    <x v="1"/>
  </r>
  <r>
    <x v="2"/>
    <n v="12"/>
    <n v="0"/>
    <n v="7407"/>
    <s v="KL-20210929-1"/>
    <n v="53511012"/>
    <s v="Access"/>
    <n v="0"/>
    <s v="CAT 25 ton Articulated Truck"/>
    <n v="178"/>
    <n v="11"/>
    <s v="HR"/>
    <s v="134"/>
    <s v="0"/>
    <s v=""/>
    <s v=""/>
    <n v="1958"/>
    <n v="254.54000000000002"/>
    <n v="2212.54"/>
    <d v="2021-09-28T00:00:00"/>
    <n v="0"/>
    <x v="17"/>
    <d v="2021-11-02T00:00:00"/>
    <n v="78"/>
    <n v="0"/>
    <n v="0"/>
    <s v="Nathan Kyme"/>
    <s v="All Season Access Maintenance"/>
    <m/>
    <s v="VC7556-2019-016"/>
    <s v="938 OF"/>
    <m/>
    <m/>
    <m/>
    <s v="Approved"/>
    <m/>
    <m/>
    <s v="Excavators working on road maintenance; drainage and fixing bridge approac to F111. Rock trucks hauling trees &amp; gravel from 38km to Morin @42km. Supervision including_x000d__x000a_of Skagen/Morin"/>
    <n v="10"/>
    <s v="F033-F118"/>
    <s v="Paint Lake Road 2"/>
    <n v="0"/>
    <d v="2021-10-06T00:00:00"/>
    <m/>
    <s v="50"/>
    <d v="2021-10-09T00:00:00"/>
    <s v=""/>
    <s v=""/>
    <m/>
    <m/>
    <m/>
    <s v="Jim Budgell"/>
    <s v="10"/>
    <s v="KABI LAKE FOREST PRODUCTS LTD7407KL-20210929-1CAT 25 ton Articulated Truck111958"/>
    <s v="KABI LAKE FOREST PRODUCTS LTD7407KL-20210929-1CAT 25 ton Articulated Truck111958OEWT-PA22-Lem"/>
    <s v=""/>
    <s v="WF10-All Season Maintenance"/>
    <x v="1"/>
  </r>
  <r>
    <x v="2"/>
    <n v="12"/>
    <n v="0"/>
    <n v="7403"/>
    <s v="KL-20210928-1"/>
    <n v="53511012"/>
    <s v="Access"/>
    <n v="0"/>
    <s v="CAT 25 ton Articulated Truck"/>
    <n v="178"/>
    <n v="10"/>
    <s v="HR"/>
    <s v="134"/>
    <s v="0"/>
    <s v=""/>
    <s v=""/>
    <n v="1780"/>
    <n v="231.4"/>
    <n v="2011.3999999999999"/>
    <d v="2021-09-28T00:00:00"/>
    <n v="0"/>
    <x v="17"/>
    <d v="2021-11-02T00:00:00"/>
    <n v="78"/>
    <n v="0"/>
    <n v="0"/>
    <s v="Nathan Kyme"/>
    <s v="All Season Access Maintenance"/>
    <m/>
    <s v="VC7556-2019-016"/>
    <s v="938 OF"/>
    <m/>
    <m/>
    <m/>
    <s v="Approved"/>
    <m/>
    <m/>
    <s v="Excavators working on road maintenance; drainage and fixing bridge approaches to F108 &amp; F109. Rock trucks hauling trees &amp; gravel from 38km to Morin @42km._x000d__x000a_Supervision of this work as well as Skagen/Morin"/>
    <n v="10"/>
    <s v="F033-F118"/>
    <s v="Paint Lake Road 2"/>
    <n v="0"/>
    <d v="2021-10-06T00:00:00"/>
    <m/>
    <s v="50"/>
    <d v="2021-10-09T00:00:00"/>
    <s v=""/>
    <s v=""/>
    <m/>
    <m/>
    <m/>
    <s v="Jim Budgell"/>
    <s v="10"/>
    <s v="KABI LAKE FOREST PRODUCTS LTD7403KL-20210928-1CAT 25 ton Articulated Truck101780"/>
    <s v="KABI LAKE FOREST PRODUCTS LTD7403KL-20210928-1CAT 25 ton Articulated Truck101780OEWT-PA22-Lem"/>
    <s v=""/>
    <s v="WF10-All Season Maintenance"/>
    <x v="1"/>
  </r>
  <r>
    <x v="2"/>
    <n v="12"/>
    <n v="0"/>
    <n v="7393"/>
    <s v="KL-20210926-1"/>
    <n v="53511012"/>
    <s v="Access"/>
    <n v="0"/>
    <s v="CAT 25 ton Articulated Truck"/>
    <n v="178"/>
    <n v="9"/>
    <s v="HR"/>
    <s v="134"/>
    <s v="0"/>
    <s v=""/>
    <s v=""/>
    <n v="1602"/>
    <n v="208.26000000000002"/>
    <n v="1810.2599999999998"/>
    <d v="2021-09-26T00:00:00"/>
    <n v="0"/>
    <x v="17"/>
    <d v="2021-11-02T00:00:00"/>
    <n v="78"/>
    <n v="0"/>
    <n v="0"/>
    <s v="Nathan Kyme"/>
    <s v="All Season Access Maintenance"/>
    <m/>
    <s v="VC7556-2019-016"/>
    <s v="938 OF"/>
    <m/>
    <m/>
    <m/>
    <s v="Approved"/>
    <m/>
    <m/>
    <s v="Load, haul &amp; place trees @16.5km &amp; tracking to 12km float access. Rock truck hauling gravel to grader &amp; drive to Hwy. Chapman rock truck hauling trees &amp; gravel from 38km to Skagen 40.5km."/>
    <n v="10"/>
    <s v="F033-F118"/>
    <s v="Paint Lake Road 2"/>
    <n v="0"/>
    <d v="2021-10-06T00:00:00"/>
    <m/>
    <s v="50"/>
    <d v="2021-10-09T00:00:00"/>
    <s v=""/>
    <s v=""/>
    <m/>
    <m/>
    <m/>
    <s v="Jim Budgell"/>
    <s v="10"/>
    <s v="KABI LAKE FOREST PRODUCTS LTD7393KL-20210926-1CAT 25 ton Articulated Truck91602"/>
    <s v="KABI LAKE FOREST PRODUCTS LTD7393KL-20210926-1CAT 25 ton Articulated Truck91602OEWT-PA22-Lem"/>
    <s v=""/>
    <s v="WF10-All Season Maintenance"/>
    <x v="1"/>
  </r>
  <r>
    <x v="2"/>
    <n v="12"/>
    <n v="0"/>
    <n v="7410"/>
    <s v="KL-20210930-1"/>
    <n v="53511012"/>
    <s v="Access"/>
    <n v="0"/>
    <s v="CAT 30 ton Articulated Truck"/>
    <n v="189"/>
    <n v="6"/>
    <s v="HR"/>
    <s v="142"/>
    <s v="0"/>
    <s v=""/>
    <s v=""/>
    <n v="1134"/>
    <n v="147.42000000000002"/>
    <n v="1281.4199999999998"/>
    <d v="2021-09-29T00:00:00"/>
    <n v="0"/>
    <x v="17"/>
    <d v="2021-11-02T00:00:00"/>
    <n v="78"/>
    <n v="0"/>
    <n v="0"/>
    <s v="Nathan Kyme"/>
    <s v="All Season Access Maintenance"/>
    <m/>
    <s v="VC7556-2019-016"/>
    <s v="938 OF"/>
    <m/>
    <m/>
    <m/>
    <s v="Approved"/>
    <m/>
    <m/>
    <s v="Excavators working on road maintenance, drainage &amp; fixing bridge approaches to F110 &amp; to F104, rock trucks hauling trees &amp; gravel from 38km to Skagen @ 35/34km. Supervision of Morin/Skagen"/>
    <n v="10"/>
    <s v="F033-F118"/>
    <s v="Paint Lake Road 2"/>
    <n v="0"/>
    <d v="2021-10-07T00:00:00"/>
    <m/>
    <s v="50"/>
    <d v="2021-10-09T00:00:00"/>
    <s v=""/>
    <s v=""/>
    <m/>
    <m/>
    <m/>
    <s v="Jim Budgell"/>
    <s v="10"/>
    <s v="KABI LAKE FOREST PRODUCTS LTD7410KL-20210930-1CAT 30 ton Articulated Truck61134"/>
    <s v="KABI LAKE FOREST PRODUCTS LTD7410KL-20210930-1CAT 30 ton Articulated Truck61134OEWT-PA22-Lem"/>
    <s v=""/>
    <s v="WF10-All Season Maintenance"/>
    <x v="1"/>
  </r>
  <r>
    <x v="2"/>
    <n v="12"/>
    <n v="0"/>
    <n v="7407"/>
    <s v="KL-20210929-1"/>
    <n v="53511012"/>
    <s v="Access"/>
    <n v="0"/>
    <s v="CAT 30 ton Articulated Truck"/>
    <n v="189"/>
    <n v="8.5"/>
    <s v="HR"/>
    <s v="142"/>
    <s v="0"/>
    <s v=""/>
    <s v=""/>
    <n v="1606.5"/>
    <n v="208.845"/>
    <n v="1815.3449999999998"/>
    <d v="2021-09-28T00:00:00"/>
    <n v="0"/>
    <x v="17"/>
    <d v="2021-11-02T00:00:00"/>
    <n v="78"/>
    <n v="0"/>
    <n v="0"/>
    <s v="Nathan Kyme"/>
    <s v="All Season Access Maintenance"/>
    <m/>
    <s v="VC7556-2019-016"/>
    <s v="938 OF"/>
    <m/>
    <m/>
    <m/>
    <s v="Approved"/>
    <m/>
    <m/>
    <s v="Excavators working on road maintenance; drainage and fixing bridge approac to F111. Rock trucks hauling trees &amp; gravel from 38km to Morin @42km. Supervision including_x000d__x000a_of Skagen/Morin"/>
    <n v="10"/>
    <s v="F033-F118"/>
    <s v="Paint Lake Road 2"/>
    <n v="0"/>
    <d v="2021-10-06T00:00:00"/>
    <m/>
    <s v="50"/>
    <d v="2021-10-09T00:00:00"/>
    <s v=""/>
    <s v=""/>
    <m/>
    <m/>
    <m/>
    <s v="Jim Budgell"/>
    <s v="10"/>
    <s v="KABI LAKE FOREST PRODUCTS LTD7407KL-20210929-1CAT 30 ton Articulated Truck8.51606.5"/>
    <s v="KABI LAKE FOREST PRODUCTS LTD7407KL-20210929-1CAT 30 ton Articulated Truck8.51606.5OEWT-PA22-Lem"/>
    <s v=""/>
    <s v="WF10-All Season Maintenance"/>
    <x v="1"/>
  </r>
  <r>
    <x v="2"/>
    <n v="12"/>
    <n v="0"/>
    <n v="7403"/>
    <s v="KL-20210928-1"/>
    <n v="53511012"/>
    <s v="Access"/>
    <n v="0"/>
    <s v="CAT 30 ton Articulated Truck"/>
    <n v="189"/>
    <n v="9"/>
    <s v="HR"/>
    <s v="142"/>
    <s v="0"/>
    <s v=""/>
    <s v=""/>
    <n v="1701"/>
    <n v="221.13"/>
    <n v="1922.1299999999999"/>
    <d v="2021-09-28T00:00:00"/>
    <n v="0"/>
    <x v="17"/>
    <d v="2021-11-02T00:00:00"/>
    <n v="78"/>
    <n v="0"/>
    <n v="0"/>
    <s v="Nathan Kyme"/>
    <s v="All Season Access Maintenance"/>
    <m/>
    <s v="VC7556-2019-016"/>
    <s v="938 OF"/>
    <m/>
    <m/>
    <m/>
    <s v="Approved"/>
    <m/>
    <m/>
    <s v="Excavators working on road maintenance; drainage and fixing bridge approaches to F108 &amp; F109. Rock trucks hauling trees &amp; gravel from 38km to Morin @42km._x000d__x000a_Supervision of this work as well as Skagen/Morin"/>
    <n v="10"/>
    <s v="F033-F118"/>
    <s v="Paint Lake Road 2"/>
    <n v="0"/>
    <d v="2021-10-06T00:00:00"/>
    <m/>
    <s v="50"/>
    <d v="2021-10-09T00:00:00"/>
    <s v=""/>
    <s v=""/>
    <m/>
    <m/>
    <m/>
    <s v="Jim Budgell"/>
    <s v="10"/>
    <s v="KABI LAKE FOREST PRODUCTS LTD7403KL-20210928-1CAT 30 ton Articulated Truck91701"/>
    <s v="KABI LAKE FOREST PRODUCTS LTD7403KL-20210928-1CAT 30 ton Articulated Truck91701OEWT-PA22-Lem"/>
    <s v=""/>
    <s v="WF10-All Season Maintenance"/>
    <x v="1"/>
  </r>
  <r>
    <x v="2"/>
    <n v="12"/>
    <n v="0"/>
    <n v="7393"/>
    <s v="KL-20210926-1"/>
    <n v="53511012"/>
    <s v="Access"/>
    <n v="0"/>
    <s v="CAT 30 ton Articulated Truck"/>
    <n v="189"/>
    <n v="10"/>
    <s v="HR"/>
    <s v="142"/>
    <s v="0"/>
    <s v=""/>
    <s v=""/>
    <n v="1890"/>
    <n v="245.70000000000002"/>
    <n v="2135.6999999999998"/>
    <d v="2021-09-26T00:00:00"/>
    <n v="0"/>
    <x v="17"/>
    <d v="2021-11-02T00:00:00"/>
    <n v="78"/>
    <n v="0"/>
    <n v="0"/>
    <s v="Nathan Kyme"/>
    <s v="All Season Access Maintenance"/>
    <m/>
    <s v="VC7556-2019-016"/>
    <s v="938 OF"/>
    <m/>
    <m/>
    <m/>
    <s v="Approved"/>
    <m/>
    <m/>
    <s v="Load, haul &amp; place trees @16.5km &amp; tracking to 12km float access. Rock truck hauling gravel to grader &amp; drive to Hwy. Chapman rock truck hauling trees &amp; gravel from 38km to Skagen 40.5km."/>
    <n v="10"/>
    <s v="F033-F118"/>
    <s v="Paint Lake Road 2"/>
    <n v="0"/>
    <d v="2021-10-06T00:00:00"/>
    <m/>
    <s v="50"/>
    <d v="2021-10-09T00:00:00"/>
    <s v=""/>
    <s v=""/>
    <m/>
    <m/>
    <m/>
    <s v="Jim Budgell"/>
    <s v="10"/>
    <s v="KABI LAKE FOREST PRODUCTS LTD7393KL-20210926-1CAT 30 ton Articulated Truck101890"/>
    <s v="KABI LAKE FOREST PRODUCTS LTD7393KL-20210926-1CAT 30 ton Articulated Truck101890OEWT-PA22-Lem"/>
    <s v=""/>
    <s v="WF10-All Season Maintenance"/>
    <x v="1"/>
  </r>
  <r>
    <x v="2"/>
    <n v="12"/>
    <n v="0"/>
    <n v="7410"/>
    <s v="KL-20210930-1"/>
    <n v="53511012"/>
    <s v="Access"/>
    <n v="0"/>
    <s v="30 Ton Excavator c/w Hydraulic Thumb"/>
    <n v="195"/>
    <n v="18"/>
    <s v="HR"/>
    <s v="147"/>
    <s v="0"/>
    <s v=""/>
    <s v=""/>
    <n v="3510"/>
    <n v="456.3"/>
    <n v="3966.2999999999997"/>
    <d v="2021-09-29T00:00:00"/>
    <n v="0"/>
    <x v="17"/>
    <d v="2021-11-02T00:00:00"/>
    <n v="78"/>
    <n v="0"/>
    <n v="0"/>
    <s v="Nathan Kyme"/>
    <s v="All Season Access Maintenance"/>
    <m/>
    <s v="VC7556-2019-016"/>
    <s v="938 OF"/>
    <m/>
    <m/>
    <m/>
    <s v="Approved"/>
    <m/>
    <m/>
    <s v="Excavators working on road maintenance, drainage &amp; fixing bridge approaches to F110 &amp; to F104, rock trucks hauling trees &amp; gravel from 38km to Skagen @ 35/34km. Supervision of Morin/Skagen"/>
    <n v="10"/>
    <s v="F033-F118"/>
    <s v="Paint Lake Road 2"/>
    <n v="0"/>
    <d v="2021-10-07T00:00:00"/>
    <m/>
    <s v="50"/>
    <d v="2021-10-09T00:00:00"/>
    <s v=""/>
    <s v=""/>
    <m/>
    <m/>
    <m/>
    <s v="Jim Budgell"/>
    <s v="10"/>
    <s v="KABI LAKE FOREST PRODUCTS LTD7410KL-20210930-130 Ton Excavator c/w Hydraulic Thumb183510"/>
    <s v="KABI LAKE FOREST PRODUCTS LTD7410KL-20210930-130 Ton Excavator c/w Hydraulic Thumb183510OEWT-PA22-Lem"/>
    <s v=""/>
    <s v="WF10-All Season Maintenance"/>
    <x v="1"/>
  </r>
  <r>
    <x v="2"/>
    <n v="12"/>
    <n v="0"/>
    <n v="7407"/>
    <s v="KL-20210929-1"/>
    <n v="53511012"/>
    <s v="Access"/>
    <n v="0"/>
    <s v="30 Ton Excavator c/w Hydraulic Thumb"/>
    <n v="195"/>
    <n v="18"/>
    <s v="HR"/>
    <s v="147"/>
    <s v="0"/>
    <s v=""/>
    <s v=""/>
    <n v="3510"/>
    <n v="456.3"/>
    <n v="3966.2999999999997"/>
    <d v="2021-09-28T00:00:00"/>
    <n v="0"/>
    <x v="17"/>
    <d v="2021-11-02T00:00:00"/>
    <n v="78"/>
    <n v="0"/>
    <n v="0"/>
    <s v="Nathan Kyme"/>
    <s v="All Season Access Maintenance"/>
    <m/>
    <s v="VC7556-2019-016"/>
    <s v="938 OF"/>
    <m/>
    <m/>
    <m/>
    <s v="Approved"/>
    <m/>
    <m/>
    <s v="Excavators working on road maintenance; drainage and fixing bridge approac to F111. Rock trucks hauling trees &amp; gravel from 38km to Morin @42km. Supervision including_x000d__x000a_of Skagen/Morin"/>
    <n v="10"/>
    <s v="F033-F118"/>
    <s v="Paint Lake Road 2"/>
    <n v="0"/>
    <d v="2021-10-06T00:00:00"/>
    <m/>
    <s v="50"/>
    <d v="2021-10-09T00:00:00"/>
    <s v=""/>
    <s v=""/>
    <m/>
    <m/>
    <m/>
    <s v="Jim Budgell"/>
    <s v="10"/>
    <s v="KABI LAKE FOREST PRODUCTS LTD7407KL-20210929-130 Ton Excavator c/w Hydraulic Thumb183510"/>
    <s v="KABI LAKE FOREST PRODUCTS LTD7407KL-20210929-130 Ton Excavator c/w Hydraulic Thumb183510OEWT-PA22-Lem"/>
    <s v=""/>
    <s v="WF10-All Season Maintenance"/>
    <x v="1"/>
  </r>
  <r>
    <x v="2"/>
    <n v="12"/>
    <n v="0"/>
    <n v="7403"/>
    <s v="KL-20210928-1"/>
    <n v="53511012"/>
    <s v="Access"/>
    <n v="0"/>
    <s v="30 Ton Excavator c/w Hydraulic Thumb"/>
    <n v="195"/>
    <n v="18"/>
    <s v="HR"/>
    <s v="147"/>
    <s v="0"/>
    <s v=""/>
    <s v=""/>
    <n v="3510"/>
    <n v="456.3"/>
    <n v="3966.2999999999997"/>
    <d v="2021-09-28T00:00:00"/>
    <n v="0"/>
    <x v="17"/>
    <d v="2021-11-02T00:00:00"/>
    <n v="78"/>
    <n v="0"/>
    <n v="0"/>
    <s v="Nathan Kyme"/>
    <s v="All Season Access Maintenance"/>
    <m/>
    <s v="VC7556-2019-016"/>
    <s v="938 OF"/>
    <m/>
    <m/>
    <m/>
    <s v="Approved"/>
    <m/>
    <m/>
    <s v="Excavators working on road maintenance; drainage and fixing bridge approaches to F108 &amp; F109. Rock trucks hauling trees &amp; gravel from 38km to Morin @42km._x000d__x000a_Supervision of this work as well as Skagen/Morin"/>
    <n v="10"/>
    <s v="F033-F118"/>
    <s v="Paint Lake Road 2"/>
    <n v="0"/>
    <d v="2021-10-06T00:00:00"/>
    <m/>
    <s v="50"/>
    <d v="2021-10-09T00:00:00"/>
    <s v=""/>
    <s v=""/>
    <m/>
    <m/>
    <m/>
    <s v="Jim Budgell"/>
    <s v="10"/>
    <s v="KABI LAKE FOREST PRODUCTS LTD7403KL-20210928-130 Ton Excavator c/w Hydraulic Thumb183510"/>
    <s v="KABI LAKE FOREST PRODUCTS LTD7403KL-20210928-130 Ton Excavator c/w Hydraulic Thumb183510OEWT-PA22-Lem"/>
    <s v=""/>
    <s v="WF10-All Season Maintenance"/>
    <x v="1"/>
  </r>
  <r>
    <x v="2"/>
    <n v="12"/>
    <n v="0"/>
    <n v="7397"/>
    <s v="KL-20210927-1"/>
    <n v="53511012"/>
    <s v="Access"/>
    <n v="0"/>
    <s v="30 Ton Excavator c/w Hydraulic Thumb"/>
    <n v="195"/>
    <n v="9"/>
    <s v="HR"/>
    <s v="147"/>
    <s v="0"/>
    <s v=""/>
    <s v=""/>
    <n v="1755"/>
    <n v="228.15"/>
    <n v="1983.1499999999999"/>
    <d v="2021-09-27T00:00:00"/>
    <n v="0"/>
    <x v="17"/>
    <d v="2021-11-02T00:00:00"/>
    <n v="78"/>
    <n v="0"/>
    <n v="0"/>
    <s v="Nathan Kyme"/>
    <s v="All Season Access Maintenance"/>
    <m/>
    <s v="VC7556-2019-016"/>
    <s v="938 OF"/>
    <m/>
    <m/>
    <m/>
    <s v="Approved"/>
    <m/>
    <m/>
    <s v="Start road maintenance and fix bridge approaches from 49km to 45km. Chapman rock truck hauling gravel from 38km to Morin @43km. Supervision of this work as well as_x000d__x000a_Skagen/Morin"/>
    <n v="10"/>
    <s v="F033-F118"/>
    <s v="Paint Lake Road 2"/>
    <n v="0"/>
    <d v="2021-10-06T00:00:00"/>
    <m/>
    <s v="50"/>
    <d v="2021-10-09T00:00:00"/>
    <s v=""/>
    <s v=""/>
    <m/>
    <m/>
    <m/>
    <s v="Jim Budgell"/>
    <s v="10"/>
    <s v="KABI LAKE FOREST PRODUCTS LTD7397KL-20210927-130 Ton Excavator c/w Hydraulic Thumb91755"/>
    <s v="KABI LAKE FOREST PRODUCTS LTD7397KL-20210927-130 Ton Excavator c/w Hydraulic Thumb91755OEWT-PA22-Lem"/>
    <s v=""/>
    <s v="WF10-All Season Maintenance"/>
    <x v="1"/>
  </r>
  <r>
    <x v="2"/>
    <n v="12"/>
    <n v="0"/>
    <n v="7397"/>
    <s v="KL-20210927-1"/>
    <n v="53511012"/>
    <s v="Access"/>
    <n v="0"/>
    <s v="30 Ton Excavator c/w Hydraulic Thumb"/>
    <n v="195"/>
    <n v="9"/>
    <s v="HR"/>
    <s v="147"/>
    <s v="0"/>
    <s v=""/>
    <s v=""/>
    <n v="1755"/>
    <n v="228.15"/>
    <n v="1983.1499999999999"/>
    <d v="2021-09-27T00:00:00"/>
    <n v="0"/>
    <x v="17"/>
    <d v="2021-11-02T00:00:00"/>
    <n v="78"/>
    <n v="0"/>
    <n v="0"/>
    <s v="Nathan Kyme"/>
    <s v="All Season Access Maintenance"/>
    <m/>
    <s v="VC7556-2019-016"/>
    <s v="938 OF"/>
    <m/>
    <m/>
    <m/>
    <s v="Approved"/>
    <m/>
    <m/>
    <s v="Start road maintenance and fix bridge approaches from 49km to 45km. Chapman rock truck hauling gravel from 38km to Morin @43km. Supervision of this work as well as_x000d__x000a_Skagen/Morin"/>
    <n v="10"/>
    <s v="F033-F118"/>
    <s v="Paint Lake Road 2"/>
    <n v="0"/>
    <d v="2021-10-06T00:00:00"/>
    <m/>
    <s v="50"/>
    <d v="2021-10-09T00:00:00"/>
    <s v=""/>
    <s v=""/>
    <m/>
    <m/>
    <m/>
    <s v="Jim Budgell"/>
    <s v="10"/>
    <s v="KABI LAKE FOREST PRODUCTS LTD7397KL-20210927-130 Ton Excavator c/w Hydraulic Thumb91755"/>
    <s v="KABI LAKE FOREST PRODUCTS LTD7397KL-20210927-130 Ton Excavator c/w Hydraulic Thumb91755OEWT-PA22-Lem"/>
    <s v=""/>
    <s v="WF10-All Season Maintenance"/>
    <x v="1"/>
  </r>
  <r>
    <x v="2"/>
    <n v="12"/>
    <n v="0"/>
    <n v="7393"/>
    <s v="KL-20210926-1"/>
    <n v="53511012"/>
    <s v="Access"/>
    <n v="0"/>
    <s v="30 Ton Excavator c/w Hydraulic Thumb"/>
    <n v="195"/>
    <n v="9"/>
    <s v="HR"/>
    <s v="147"/>
    <s v="0"/>
    <s v=""/>
    <s v=""/>
    <n v="1755"/>
    <n v="228.15"/>
    <n v="1983.1499999999999"/>
    <d v="2021-09-26T00:00:00"/>
    <n v="0"/>
    <x v="17"/>
    <d v="2021-11-02T00:00:00"/>
    <n v="78"/>
    <n v="0"/>
    <n v="0"/>
    <s v="Nathan Kyme"/>
    <s v="All Season Access Maintenance"/>
    <m/>
    <s v="VC7556-2019-016"/>
    <s v="938 OF"/>
    <m/>
    <m/>
    <m/>
    <s v="Approved"/>
    <m/>
    <m/>
    <s v="Load, haul &amp; place trees @16.5km &amp; tracking to 12km float access. Rock truck hauling gravel to grader &amp; drive to Hwy. Chapman rock truck hauling trees &amp; gravel from 38km to Skagen 40.5km."/>
    <n v="10"/>
    <s v="F033-F118"/>
    <s v="Paint Lake Road 2"/>
    <n v="0"/>
    <d v="2021-10-06T00:00:00"/>
    <m/>
    <s v="50"/>
    <d v="2021-10-09T00:00:00"/>
    <s v=""/>
    <s v=""/>
    <m/>
    <m/>
    <m/>
    <s v="Jim Budgell"/>
    <s v="10"/>
    <s v="KABI LAKE FOREST PRODUCTS LTD7393KL-20210926-130 Ton Excavator c/w Hydraulic Thumb91755"/>
    <s v="KABI LAKE FOREST PRODUCTS LTD7393KL-20210926-130 Ton Excavator c/w Hydraulic Thumb91755OEWT-PA22-Lem"/>
    <s v=""/>
    <s v="WF10-All Season Maintenance"/>
    <x v="1"/>
  </r>
  <r>
    <x v="2"/>
    <n v="12"/>
    <n v="0"/>
    <n v="7393"/>
    <s v="KL-20210926-1"/>
    <n v="53511012"/>
    <s v="Access"/>
    <n v="0"/>
    <s v="30 Ton Excavator c/w Hydraulic Thumb"/>
    <n v="195"/>
    <n v="9"/>
    <s v="HR"/>
    <s v="147"/>
    <s v="0"/>
    <s v=""/>
    <s v=""/>
    <n v="1755"/>
    <n v="228.15"/>
    <n v="1983.1499999999999"/>
    <d v="2021-09-26T00:00:00"/>
    <n v="0"/>
    <x v="17"/>
    <d v="2021-11-02T00:00:00"/>
    <n v="78"/>
    <n v="0"/>
    <n v="0"/>
    <s v="Nathan Kyme"/>
    <s v="All Season Access Maintenance"/>
    <m/>
    <s v="VC7556-2019-016"/>
    <s v="938 OF"/>
    <m/>
    <m/>
    <m/>
    <s v="Approved"/>
    <m/>
    <m/>
    <s v="Load, haul &amp; place trees @16.5km &amp; tracking to 12km float access. Rock truck hauling gravel to grader &amp; drive to Hwy. Chapman rock truck hauling trees &amp; gravel from 38km to Skagen 40.5km."/>
    <n v="10"/>
    <s v="F033-F118"/>
    <s v="Paint Lake Road 2"/>
    <n v="0"/>
    <d v="2021-10-06T00:00:00"/>
    <m/>
    <s v="50"/>
    <d v="2021-10-09T00:00:00"/>
    <s v=""/>
    <s v=""/>
    <m/>
    <m/>
    <m/>
    <s v="Jim Budgell"/>
    <s v="10"/>
    <s v="KABI LAKE FOREST PRODUCTS LTD7393KL-20210926-130 Ton Excavator c/w Hydraulic Thumb91755"/>
    <s v="KABI LAKE FOREST PRODUCTS LTD7393KL-20210926-130 Ton Excavator c/w Hydraulic Thumb91755OEWT-PA22-Lem"/>
    <s v=""/>
    <s v="WF10-All Season Maintenance"/>
    <x v="1"/>
  </r>
  <r>
    <x v="2"/>
    <n v="12"/>
    <n v="0"/>
    <n v="7403"/>
    <s v="KL-20210928-1"/>
    <n v="53511012"/>
    <s v="Access"/>
    <n v="0"/>
    <s v="Pickup Truck - Truck Only"/>
    <n v="25"/>
    <n v="36"/>
    <s v="HR"/>
    <s v="19"/>
    <s v="0"/>
    <s v=""/>
    <s v=""/>
    <n v="900"/>
    <n v="117"/>
    <n v="1016.9999999999999"/>
    <d v="2021-09-28T00:00:00"/>
    <n v="0"/>
    <x v="17"/>
    <d v="2021-11-02T00:00:00"/>
    <n v="78"/>
    <n v="0"/>
    <n v="0"/>
    <s v="Nathan Kyme"/>
    <s v="All Season Access Maintenance"/>
    <m/>
    <s v="VC7556-2019-016"/>
    <s v="938 OF"/>
    <m/>
    <m/>
    <m/>
    <s v="Approved"/>
    <m/>
    <m/>
    <s v="Excavators working on road maintenance; drainage and fixing bridge approaches to F108 &amp; F109. Rock trucks hauling trees &amp; gravel from 38km to Morin @42km._x000d__x000a_Supervision of this work as well as Skagen/Morin"/>
    <n v="10"/>
    <s v="F033-F118"/>
    <s v="Paint Lake Road 2"/>
    <n v="0"/>
    <d v="2021-10-06T00:00:00"/>
    <m/>
    <s v="50"/>
    <d v="2021-10-09T00:00:00"/>
    <s v=""/>
    <s v=""/>
    <m/>
    <m/>
    <m/>
    <s v="Jim Budgell"/>
    <s v="10"/>
    <s v="KABI LAKE FOREST PRODUCTS LTD7403KL-20210928-1Pickup Truck - Truck Only36900"/>
    <s v="KABI LAKE FOREST PRODUCTS LTD7403KL-20210928-1Pickup Truck - Truck Only36900OEWT-PA22-Lem"/>
    <s v=""/>
    <s v="WF10-All Season Maintenance"/>
    <x v="1"/>
  </r>
  <r>
    <x v="2"/>
    <n v="12"/>
    <n v="0"/>
    <n v="7410"/>
    <s v="KL-20210930-1"/>
    <n v="53511012"/>
    <s v="Access"/>
    <n v="0"/>
    <s v="Single Axle Trailer - without pickup - Daily"/>
    <n v="30"/>
    <n v="1"/>
    <s v="Daily"/>
    <m/>
    <s v="0"/>
    <s v=""/>
    <s v=""/>
    <n v="30"/>
    <n v="3.9000000000000004"/>
    <n v="33.9"/>
    <d v="2021-09-29T00:00:00"/>
    <n v="0"/>
    <x v="17"/>
    <d v="2021-11-02T00:00:00"/>
    <n v="78"/>
    <n v="0"/>
    <n v="0"/>
    <s v="Nathan Kyme"/>
    <s v="All Season Access Maintenance"/>
    <m/>
    <s v="VC7556-2019-016"/>
    <s v="938 OF"/>
    <m/>
    <m/>
    <m/>
    <s v="Approved"/>
    <m/>
    <m/>
    <s v="Excavators working on road maintenance, drainage &amp; fixing bridge approaches to F110 &amp; to F104, rock trucks hauling trees &amp; gravel from 38km to Skagen @ 35/34km. Supervision of Morin/Skagen"/>
    <n v="10"/>
    <s v="F033-F118"/>
    <s v="Paint Lake Road 2"/>
    <n v="0"/>
    <d v="2021-10-07T00:00:00"/>
    <m/>
    <s v="50"/>
    <d v="2021-10-09T00:00:00"/>
    <s v=""/>
    <s v=""/>
    <m/>
    <m/>
    <m/>
    <s v="Jim Budgell"/>
    <s v="10"/>
    <s v="KABI LAKE FOREST PRODUCTS LTD7410KL-20210930-1Single Axle Trailer - without pickup - Daily130"/>
    <s v="KABI LAKE FOREST PRODUCTS LTD7410KL-20210930-1Single Axle Trailer - without pickup - Daily130OEWT-PA22-Lem"/>
    <s v=""/>
    <s v="WF10-All Season Maintenance"/>
    <x v="1"/>
  </r>
  <r>
    <x v="2"/>
    <n v="12"/>
    <n v="0"/>
    <n v="7407"/>
    <s v="KL-20210929-1"/>
    <n v="53511012"/>
    <s v="Access"/>
    <n v="0"/>
    <s v="Single Axle Trailer - without pickup - Daily"/>
    <n v="30"/>
    <n v="1"/>
    <s v="Daily"/>
    <m/>
    <s v="0"/>
    <s v=""/>
    <s v=""/>
    <n v="30"/>
    <n v="3.9000000000000004"/>
    <n v="33.9"/>
    <d v="2021-09-28T00:00:00"/>
    <n v="0"/>
    <x v="17"/>
    <d v="2021-11-02T00:00:00"/>
    <n v="78"/>
    <n v="0"/>
    <n v="0"/>
    <s v="Nathan Kyme"/>
    <s v="All Season Access Maintenance"/>
    <m/>
    <s v="VC7556-2019-016"/>
    <s v="938 OF"/>
    <m/>
    <m/>
    <m/>
    <s v="Approved"/>
    <m/>
    <m/>
    <s v="Excavators working on road maintenance; drainage and fixing bridge approac to F111. Rock trucks hauling trees &amp; gravel from 38km to Morin @42km. Supervision including_x000d__x000a_of Skagen/Morin"/>
    <n v="10"/>
    <s v="F033-F118"/>
    <s v="Paint Lake Road 2"/>
    <n v="0"/>
    <d v="2021-10-06T00:00:00"/>
    <m/>
    <s v="50"/>
    <d v="2021-10-09T00:00:00"/>
    <s v=""/>
    <s v=""/>
    <m/>
    <m/>
    <m/>
    <s v="Jim Budgell"/>
    <s v="10"/>
    <s v="KABI LAKE FOREST PRODUCTS LTD7407KL-20210929-1Single Axle Trailer - without pickup - Daily130"/>
    <s v="KABI LAKE FOREST PRODUCTS LTD7407KL-20210929-1Single Axle Trailer - without pickup - Daily130OEWT-PA22-Lem"/>
    <s v=""/>
    <s v="WF10-All Season Maintenance"/>
    <x v="1"/>
  </r>
  <r>
    <x v="2"/>
    <n v="12"/>
    <n v="0"/>
    <n v="7403"/>
    <s v="KL-20210928-1"/>
    <n v="53511012"/>
    <s v="Access"/>
    <n v="0"/>
    <s v="Single Axle Trailer - without pickup - Daily"/>
    <n v="30"/>
    <n v="1"/>
    <s v="Daily"/>
    <m/>
    <s v="0"/>
    <s v=""/>
    <s v=""/>
    <n v="30"/>
    <n v="3.9000000000000004"/>
    <n v="33.9"/>
    <d v="2021-09-28T00:00:00"/>
    <n v="0"/>
    <x v="17"/>
    <d v="2021-11-02T00:00:00"/>
    <n v="78"/>
    <n v="0"/>
    <n v="0"/>
    <s v="Nathan Kyme"/>
    <s v="All Season Access Maintenance"/>
    <m/>
    <s v="VC7556-2019-016"/>
    <s v="938 OF"/>
    <m/>
    <m/>
    <m/>
    <s v="Approved"/>
    <m/>
    <m/>
    <s v="Excavators working on road maintenance; drainage and fixing bridge approaches to F108 &amp; F109. Rock trucks hauling trees &amp; gravel from 38km to Morin @42km._x000d__x000a_Supervision of this work as well as Skagen/Morin"/>
    <n v="10"/>
    <s v="F033-F118"/>
    <s v="Paint Lake Road 2"/>
    <n v="0"/>
    <d v="2021-10-06T00:00:00"/>
    <m/>
    <s v="50"/>
    <d v="2021-10-09T00:00:00"/>
    <s v=""/>
    <s v=""/>
    <m/>
    <m/>
    <m/>
    <s v="Jim Budgell"/>
    <s v="10"/>
    <s v="KABI LAKE FOREST PRODUCTS LTD7403KL-20210928-1Single Axle Trailer - without pickup - Daily130"/>
    <s v="KABI LAKE FOREST PRODUCTS LTD7403KL-20210928-1Single Axle Trailer - without pickup - Daily130OEWT-PA22-Lem"/>
    <s v=""/>
    <s v="WF10-All Season Maintenance"/>
    <x v="1"/>
  </r>
  <r>
    <x v="2"/>
    <n v="12"/>
    <n v="0"/>
    <n v="7397"/>
    <s v="KL-20210927-1"/>
    <n v="53511012"/>
    <s v="Access"/>
    <n v="0"/>
    <s v="Single Axle Trailer - without pickup - Daily"/>
    <n v="30"/>
    <n v="1"/>
    <s v="Daily"/>
    <m/>
    <s v="0"/>
    <s v=""/>
    <s v=""/>
    <n v="30"/>
    <n v="3.9000000000000004"/>
    <n v="33.9"/>
    <d v="2021-09-27T00:00:00"/>
    <n v="0"/>
    <x v="17"/>
    <d v="2021-11-02T00:00:00"/>
    <n v="78"/>
    <n v="0"/>
    <n v="0"/>
    <s v="Nathan Kyme"/>
    <s v="All Season Access Maintenance"/>
    <m/>
    <s v="VC7556-2019-016"/>
    <s v="938 OF"/>
    <m/>
    <m/>
    <m/>
    <s v="Approved"/>
    <m/>
    <m/>
    <s v="Start road maintenance and fix bridge approaches from 49km to 45km. Chapman rock truck hauling gravel from 38km to Morin @43km. Supervision of this work as well as_x000d__x000a_Skagen/Morin"/>
    <n v="10"/>
    <s v="F033-F118"/>
    <s v="Paint Lake Road 2"/>
    <n v="0"/>
    <d v="2021-10-06T00:00:00"/>
    <m/>
    <s v="50"/>
    <d v="2021-10-09T00:00:00"/>
    <s v=""/>
    <s v=""/>
    <m/>
    <m/>
    <m/>
    <s v="Jim Budgell"/>
    <s v="10"/>
    <s v="KABI LAKE FOREST PRODUCTS LTD7397KL-20210927-1Single Axle Trailer - without pickup - Daily130"/>
    <s v="KABI LAKE FOREST PRODUCTS LTD7397KL-20210927-1Single Axle Trailer - without pickup - Daily130OEWT-PA22-Lem"/>
    <s v=""/>
    <s v="WF10-All Season Maintenance"/>
    <x v="1"/>
  </r>
  <r>
    <x v="2"/>
    <n v="12"/>
    <n v="0"/>
    <n v="7393"/>
    <s v="KL-20210926-1"/>
    <n v="53511012"/>
    <s v="Access"/>
    <n v="0"/>
    <s v="Single Axle Trailer - without pickup - Daily"/>
    <n v="30"/>
    <n v="1"/>
    <s v="Daily"/>
    <m/>
    <s v="0"/>
    <s v=""/>
    <s v=""/>
    <n v="30"/>
    <n v="3.9000000000000004"/>
    <n v="33.9"/>
    <d v="2021-09-26T00:00:00"/>
    <n v="0"/>
    <x v="17"/>
    <d v="2021-11-02T00:00:00"/>
    <n v="78"/>
    <n v="0"/>
    <n v="0"/>
    <s v="Nathan Kyme"/>
    <s v="All Season Access Maintenance"/>
    <m/>
    <s v="VC7556-2019-016"/>
    <s v="938 OF"/>
    <m/>
    <m/>
    <m/>
    <s v="Approved"/>
    <m/>
    <m/>
    <s v="Load, haul &amp; place trees @16.5km &amp; tracking to 12km float access. Rock truck hauling gravel to grader &amp; drive to Hwy. Chapman rock truck hauling trees &amp; gravel from 38km to Skagen 40.5km."/>
    <n v="10"/>
    <s v="F033-F118"/>
    <s v="Paint Lake Road 2"/>
    <n v="0"/>
    <d v="2021-10-06T00:00:00"/>
    <m/>
    <s v="50"/>
    <d v="2021-10-09T00:00:00"/>
    <s v=""/>
    <s v=""/>
    <m/>
    <m/>
    <m/>
    <s v="Jim Budgell"/>
    <s v="10"/>
    <s v="KABI LAKE FOREST PRODUCTS LTD7393KL-20210926-1Single Axle Trailer - without pickup - Daily130"/>
    <s v="KABI LAKE FOREST PRODUCTS LTD7393KL-20210926-1Single Axle Trailer - without pickup - Daily130OEWT-PA22-Lem"/>
    <s v=""/>
    <s v="WF10-All Season Maintenance"/>
    <x v="1"/>
  </r>
  <r>
    <x v="2"/>
    <n v="12"/>
    <n v="0"/>
    <n v="7410"/>
    <s v="KL-20210930-1"/>
    <n v="53511012"/>
    <s v="Access"/>
    <n v="0"/>
    <s v="ATV - side by side - Daily"/>
    <n v="250"/>
    <n v="1"/>
    <s v="Daily"/>
    <m/>
    <s v="0"/>
    <s v=""/>
    <s v=""/>
    <n v="250"/>
    <n v="32.5"/>
    <n v="282.5"/>
    <d v="2021-09-29T00:00:00"/>
    <n v="0"/>
    <x v="17"/>
    <d v="2021-11-02T00:00:00"/>
    <n v="78"/>
    <n v="0"/>
    <n v="0"/>
    <s v="Nathan Kyme"/>
    <s v="All Season Access Maintenance"/>
    <m/>
    <s v="VC7556-2019-016"/>
    <s v="938 OF"/>
    <m/>
    <m/>
    <m/>
    <s v="Approved"/>
    <m/>
    <m/>
    <s v="Excavators working on road maintenance, drainage &amp; fixing bridge approaches to F110 &amp; to F104, rock trucks hauling trees &amp; gravel from 38km to Skagen @ 35/34km. Supervision of Morin/Skagen"/>
    <n v="10"/>
    <s v="F033-F118"/>
    <s v="Paint Lake Road 2"/>
    <n v="0"/>
    <d v="2021-10-07T00:00:00"/>
    <m/>
    <s v="50"/>
    <d v="2021-10-09T00:00:00"/>
    <s v=""/>
    <s v=""/>
    <m/>
    <m/>
    <m/>
    <s v="Jim Budgell"/>
    <s v="10"/>
    <s v="KABI LAKE FOREST PRODUCTS LTD7410KL-20210930-1ATV - side by side - Daily1250"/>
    <s v="KABI LAKE FOREST PRODUCTS LTD7410KL-20210930-1ATV - side by side - Daily1250OEWT-PA22-Lem"/>
    <s v=""/>
    <s v="WF10-All Season Maintenance"/>
    <x v="1"/>
  </r>
  <r>
    <x v="2"/>
    <n v="12"/>
    <n v="0"/>
    <n v="7407"/>
    <s v="KL-20210929-1"/>
    <n v="53511012"/>
    <s v="Access"/>
    <n v="0"/>
    <s v="ATV - side by side - Daily"/>
    <n v="250"/>
    <n v="1"/>
    <s v="Daily"/>
    <m/>
    <s v="0"/>
    <s v=""/>
    <s v=""/>
    <n v="250"/>
    <n v="32.5"/>
    <n v="282.5"/>
    <d v="2021-09-28T00:00:00"/>
    <n v="0"/>
    <x v="17"/>
    <d v="2021-11-02T00:00:00"/>
    <n v="78"/>
    <n v="0"/>
    <n v="0"/>
    <s v="Nathan Kyme"/>
    <s v="All Season Access Maintenance"/>
    <m/>
    <s v="VC7556-2019-016"/>
    <s v="938 OF"/>
    <m/>
    <m/>
    <m/>
    <s v="Approved"/>
    <m/>
    <m/>
    <s v="Excavators working on road maintenance; drainage and fixing bridge approac to F111. Rock trucks hauling trees &amp; gravel from 38km to Morin @42km. Supervision including_x000d__x000a_of Skagen/Morin"/>
    <n v="10"/>
    <s v="F033-F118"/>
    <s v="Paint Lake Road 2"/>
    <n v="0"/>
    <d v="2021-10-06T00:00:00"/>
    <m/>
    <s v="50"/>
    <d v="2021-10-09T00:00:00"/>
    <s v=""/>
    <s v=""/>
    <m/>
    <m/>
    <m/>
    <s v="Jim Budgell"/>
    <s v="10"/>
    <s v="KABI LAKE FOREST PRODUCTS LTD7407KL-20210929-1ATV - side by side - Daily1250"/>
    <s v="KABI LAKE FOREST PRODUCTS LTD7407KL-20210929-1ATV - side by side - Daily1250OEWT-PA22-Lem"/>
    <s v=""/>
    <s v="WF10-All Season Maintenance"/>
    <x v="1"/>
  </r>
  <r>
    <x v="2"/>
    <n v="12"/>
    <n v="0"/>
    <n v="7403"/>
    <s v="KL-20210928-1"/>
    <n v="53511012"/>
    <s v="Access"/>
    <n v="0"/>
    <s v="ATV - side by side - Daily"/>
    <n v="250"/>
    <n v="1"/>
    <s v="Daily"/>
    <m/>
    <s v="0"/>
    <s v=""/>
    <s v=""/>
    <n v="250"/>
    <n v="32.5"/>
    <n v="282.5"/>
    <d v="2021-09-28T00:00:00"/>
    <n v="0"/>
    <x v="17"/>
    <d v="2021-11-02T00:00:00"/>
    <n v="78"/>
    <n v="0"/>
    <n v="0"/>
    <s v="Nathan Kyme"/>
    <s v="All Season Access Maintenance"/>
    <m/>
    <s v="VC7556-2019-016"/>
    <s v="938 OF"/>
    <m/>
    <m/>
    <m/>
    <s v="Approved"/>
    <m/>
    <m/>
    <s v="Excavators working on road maintenance; drainage and fixing bridge approaches to F108 &amp; F109. Rock trucks hauling trees &amp; gravel from 38km to Morin @42km._x000d__x000a_Supervision of this work as well as Skagen/Morin"/>
    <n v="10"/>
    <s v="F033-F118"/>
    <s v="Paint Lake Road 2"/>
    <n v="0"/>
    <d v="2021-10-06T00:00:00"/>
    <m/>
    <s v="50"/>
    <d v="2021-10-09T00:00:00"/>
    <s v=""/>
    <s v=""/>
    <m/>
    <m/>
    <m/>
    <s v="Jim Budgell"/>
    <s v="10"/>
    <s v="KABI LAKE FOREST PRODUCTS LTD7403KL-20210928-1ATV - side by side - Daily1250"/>
    <s v="KABI LAKE FOREST PRODUCTS LTD7403KL-20210928-1ATV - side by side - Daily1250OEWT-PA22-Lem"/>
    <s v=""/>
    <s v="WF10-All Season Maintenance"/>
    <x v="1"/>
  </r>
  <r>
    <x v="2"/>
    <n v="12"/>
    <n v="0"/>
    <n v="7397"/>
    <s v="KL-20210927-1"/>
    <n v="53511012"/>
    <s v="Access"/>
    <n v="0"/>
    <s v="ATV - side by side - Daily"/>
    <n v="250"/>
    <n v="1"/>
    <s v="Daily"/>
    <m/>
    <s v="0"/>
    <s v=""/>
    <s v=""/>
    <n v="250"/>
    <n v="32.5"/>
    <n v="282.5"/>
    <d v="2021-09-27T00:00:00"/>
    <n v="0"/>
    <x v="17"/>
    <d v="2021-11-02T00:00:00"/>
    <n v="78"/>
    <n v="0"/>
    <n v="0"/>
    <s v="Nathan Kyme"/>
    <s v="All Season Access Maintenance"/>
    <m/>
    <s v="VC7556-2019-016"/>
    <s v="938 OF"/>
    <m/>
    <m/>
    <m/>
    <s v="Approved"/>
    <m/>
    <m/>
    <s v="Start road maintenance and fix bridge approaches from 49km to 45km. Chapman rock truck hauling gravel from 38km to Morin @43km. Supervision of this work as well as_x000d__x000a_Skagen/Morin"/>
    <n v="10"/>
    <s v="F033-F118"/>
    <s v="Paint Lake Road 2"/>
    <n v="0"/>
    <d v="2021-10-06T00:00:00"/>
    <m/>
    <s v="50"/>
    <d v="2021-10-09T00:00:00"/>
    <s v=""/>
    <s v=""/>
    <m/>
    <m/>
    <m/>
    <s v="Jim Budgell"/>
    <s v="10"/>
    <s v="KABI LAKE FOREST PRODUCTS LTD7397KL-20210927-1ATV - side by side - Daily1250"/>
    <s v="KABI LAKE FOREST PRODUCTS LTD7397KL-20210927-1ATV - side by side - Daily1250OEWT-PA22-Lem"/>
    <s v=""/>
    <s v="WF10-All Season Maintenance"/>
    <x v="1"/>
  </r>
  <r>
    <x v="2"/>
    <n v="12"/>
    <n v="0"/>
    <n v="7393"/>
    <s v="KL-20210926-1"/>
    <n v="53511012"/>
    <s v="Access"/>
    <n v="0"/>
    <s v="ATV - side by side - Daily"/>
    <n v="250"/>
    <n v="1"/>
    <s v="Daily"/>
    <m/>
    <s v="0"/>
    <s v=""/>
    <s v=""/>
    <n v="250"/>
    <n v="32.5"/>
    <n v="282.5"/>
    <d v="2021-09-26T00:00:00"/>
    <n v="0"/>
    <x v="17"/>
    <d v="2021-11-02T00:00:00"/>
    <n v="78"/>
    <n v="0"/>
    <n v="0"/>
    <s v="Nathan Kyme"/>
    <s v="All Season Access Maintenance"/>
    <m/>
    <s v="VC7556-2019-016"/>
    <s v="938 OF"/>
    <m/>
    <m/>
    <m/>
    <s v="Approved"/>
    <m/>
    <m/>
    <s v="Load, haul &amp; place trees @16.5km &amp; tracking to 12km float access. Rock truck hauling gravel to grader &amp; drive to Hwy. Chapman rock truck hauling trees &amp; gravel from 38km to Skagen 40.5km."/>
    <n v="10"/>
    <s v="F033-F118"/>
    <s v="Paint Lake Road 2"/>
    <n v="0"/>
    <d v="2021-10-06T00:00:00"/>
    <m/>
    <s v="50"/>
    <d v="2021-10-09T00:00:00"/>
    <s v=""/>
    <s v=""/>
    <m/>
    <m/>
    <m/>
    <s v="Jim Budgell"/>
    <s v="10"/>
    <s v="KABI LAKE FOREST PRODUCTS LTD7393KL-20210926-1ATV - side by side - Daily1250"/>
    <s v="KABI LAKE FOREST PRODUCTS LTD7393KL-20210926-1ATV - side by side - Daily1250OEWT-PA22-Lem"/>
    <s v=""/>
    <s v="WF10-All Season Maintenance"/>
    <x v="1"/>
  </r>
  <r>
    <x v="2"/>
    <n v="12"/>
    <n v="0"/>
    <n v="7459"/>
    <s v="KL-20211015-3"/>
    <n v="53530701"/>
    <s v="Rig/Access Mats"/>
    <n v="0"/>
    <s v="Supervisor"/>
    <n v="84"/>
    <n v="3"/>
    <s v="HR"/>
    <s v=""/>
    <s v=""/>
    <s v="84"/>
    <s v="0"/>
    <n v="252"/>
    <n v="32.76"/>
    <n v="284.76"/>
    <d v="2021-10-15T00:00:00"/>
    <n v="0"/>
    <x v="17"/>
    <d v="2021-11-02T00:00:00"/>
    <n v="78"/>
    <n v="0"/>
    <n v="0"/>
    <s v="Nathan Kyme"/>
    <s v="Rig/Access Mat Handling"/>
    <m/>
    <s v="VC7556-2019-016"/>
    <s v="938 OF"/>
    <m/>
    <m/>
    <m/>
    <s v="Approved"/>
    <m/>
    <m/>
    <s v="Finish hauling &amp; placing 45 access mats from D009 to D014 soft areas."/>
    <n v="7"/>
    <s v="D-009 to D-017"/>
    <s v="Three Finger Lake"/>
    <n v="0"/>
    <d v="2021-10-18T00:00:00"/>
    <m/>
    <s v="37"/>
    <d v="2021-10-26T00:00:00"/>
    <s v=""/>
    <s v=""/>
    <m/>
    <m/>
    <m/>
    <s v="Harold Furlong"/>
    <s v="07"/>
    <s v="KABI LAKE FOREST PRODUCTS LTD7459KL-20211015-3Supervisor3252"/>
    <s v="KABI LAKE FOREST PRODUCTS LTD7459KL-20211015-3Supervisor3252OEWT-PA22-Lem"/>
    <s v="Rig/Access Mat Handling"/>
    <s v=""/>
    <x v="0"/>
  </r>
  <r>
    <x v="2"/>
    <n v="12"/>
    <n v="0"/>
    <n v="7454"/>
    <s v="KL-20211014-2"/>
    <n v="53530701"/>
    <s v="Rig/Access Mats"/>
    <n v="0"/>
    <s v="Supervisor"/>
    <n v="84"/>
    <n v="3"/>
    <s v="HR"/>
    <s v=""/>
    <s v=""/>
    <s v="84"/>
    <s v="0"/>
    <n v="252"/>
    <n v="32.76"/>
    <n v="284.76"/>
    <d v="2021-10-14T00:00:00"/>
    <n v="0"/>
    <x v="17"/>
    <d v="2021-11-02T00:00:00"/>
    <n v="78"/>
    <n v="0"/>
    <n v="0"/>
    <s v="Nathan Kyme"/>
    <s v="Rig/Access Mat Handling"/>
    <m/>
    <s v="VC7556-2019-016"/>
    <s v="938 OF"/>
    <m/>
    <m/>
    <m/>
    <s v="Approved"/>
    <m/>
    <m/>
    <s v="Start hauling &amp; placing access mats from D009 to D014 soft areas."/>
    <n v="7"/>
    <s v="D-009 to D-017"/>
    <s v="Three Finger Lake"/>
    <n v="0"/>
    <d v="2021-10-18T00:00:00"/>
    <m/>
    <s v="37"/>
    <d v="2021-10-26T00:00:00"/>
    <s v=""/>
    <s v=""/>
    <m/>
    <m/>
    <m/>
    <s v="Harold Furlong"/>
    <s v="07"/>
    <s v="KABI LAKE FOREST PRODUCTS LTD7454KL-20211014-2Supervisor3252"/>
    <s v="KABI LAKE FOREST PRODUCTS LTD7454KL-20211014-2Supervisor3252OEWT-PA22-Lem"/>
    <s v="Rig/Access Mat Handling"/>
    <s v=""/>
    <x v="0"/>
  </r>
  <r>
    <x v="2"/>
    <n v="12"/>
    <n v="0"/>
    <n v="7466"/>
    <s v="KL-20211017-2"/>
    <n v="53530701"/>
    <s v="Rig/Access Mats"/>
    <n v="0"/>
    <s v="L.O.A."/>
    <n v="244"/>
    <n v="0.18181820000000001"/>
    <s v="DAY"/>
    <m/>
    <s v="0"/>
    <s v=""/>
    <s v=""/>
    <n v="44.363599999999998"/>
    <n v="5.7672679999999996"/>
    <n v="50.130867999999992"/>
    <d v="2021-10-17T00:00:00"/>
    <n v="0"/>
    <x v="17"/>
    <d v="2021-11-02T00:00:00"/>
    <n v="78"/>
    <n v="0"/>
    <n v="0"/>
    <s v="Nathan Kyme"/>
    <s v="Rig/Access Mat Handling"/>
    <m/>
    <s v="VC7556-2019-016"/>
    <s v="938 OF"/>
    <m/>
    <m/>
    <m/>
    <s v="Approved"/>
    <m/>
    <m/>
    <s v="Float 40 foot rig mat back to Valard Marathon Yard"/>
    <n v="7"/>
    <s v="D-009 to D-017"/>
    <s v="Three Finger Lake"/>
    <n v="0"/>
    <d v="2021-10-25T00:00:00"/>
    <m/>
    <s v="37"/>
    <d v="2021-10-27T00:00:00"/>
    <s v=""/>
    <s v=""/>
    <m/>
    <m/>
    <m/>
    <s v="Harold Furlong"/>
    <s v="07"/>
    <s v="KABI LAKE FOREST PRODUCTS LTD7466KL-20211017-2L.O.A.0.181818244.3636"/>
    <s v="KABI LAKE FOREST PRODUCTS LTD7466KL-20211017-2L.O.A.0.181818244.3636OEWT-PA22-Lem"/>
    <s v="Rig/Access Mat Handling"/>
    <s v=""/>
    <x v="0"/>
  </r>
  <r>
    <x v="2"/>
    <n v="12"/>
    <n v="0"/>
    <n v="7450"/>
    <s v="KL-20211013-3"/>
    <n v="53530701"/>
    <s v="Rig/Access Mats"/>
    <n v="0"/>
    <s v="L.O.A."/>
    <n v="244"/>
    <n v="0.18181820000000001"/>
    <s v="DAY"/>
    <m/>
    <s v="0"/>
    <s v=""/>
    <s v=""/>
    <n v="44.363599999999998"/>
    <n v="5.7672679999999996"/>
    <n v="50.130867999999992"/>
    <d v="2021-10-13T00:00:00"/>
    <n v="0"/>
    <x v="17"/>
    <d v="2021-11-02T00:00:00"/>
    <n v="78"/>
    <n v="0"/>
    <n v="0"/>
    <s v="Nathan Kyme"/>
    <s v="Rig/Access Mat Handling"/>
    <m/>
    <s v="VC7556-2019-016"/>
    <s v="938 OF"/>
    <m/>
    <m/>
    <m/>
    <s v="Approved"/>
    <m/>
    <m/>
    <s v="Float 40 foot rig mat from Pic River West for dragging of Access Mats to D014."/>
    <n v="7"/>
    <s v="D-009 to D-017"/>
    <s v="Three Finger Lake"/>
    <n v="0"/>
    <d v="2021-10-18T00:00:00"/>
    <m/>
    <s v="37"/>
    <d v="2021-10-26T00:00:00"/>
    <s v=""/>
    <s v=""/>
    <m/>
    <m/>
    <m/>
    <s v="Harold Furlong"/>
    <s v="07"/>
    <s v="KABI LAKE FOREST PRODUCTS LTD7450KL-20211013-3L.O.A.0.181818244.3636"/>
    <s v="KABI LAKE FOREST PRODUCTS LTD7450KL-20211013-3L.O.A.0.181818244.3636OEWT-PA22-Lem"/>
    <s v="Rig/Access Mat Handling"/>
    <s v=""/>
    <x v="0"/>
  </r>
  <r>
    <x v="2"/>
    <n v="12"/>
    <n v="0"/>
    <n v="7459"/>
    <s v="KL-20211015-3"/>
    <n v="53530701"/>
    <s v="Rig/Access Mats"/>
    <n v="0"/>
    <s v="L.O.A."/>
    <n v="244"/>
    <n v="0.90909090000000004"/>
    <s v="DAY"/>
    <m/>
    <s v="0"/>
    <s v=""/>
    <s v=""/>
    <n v="221.81819999999999"/>
    <n v="28.836365999999998"/>
    <n v="250.65456599999996"/>
    <d v="2021-10-15T00:00:00"/>
    <n v="0"/>
    <x v="17"/>
    <d v="2021-11-02T00:00:00"/>
    <n v="78"/>
    <n v="0"/>
    <n v="0"/>
    <s v="Nathan Kyme"/>
    <s v="Rig/Access Mat Handling"/>
    <m/>
    <s v="VC7556-2019-016"/>
    <s v="938 OF"/>
    <m/>
    <m/>
    <m/>
    <s v="Approved"/>
    <m/>
    <m/>
    <s v="Finish hauling &amp; placing 45 access mats from D009 to D014 soft areas."/>
    <n v="7"/>
    <s v="D-009 to D-017"/>
    <s v="Three Finger Lake"/>
    <n v="0"/>
    <d v="2021-10-18T00:00:00"/>
    <m/>
    <s v="37"/>
    <d v="2021-10-26T00:00:00"/>
    <s v=""/>
    <s v=""/>
    <m/>
    <m/>
    <m/>
    <s v="Harold Furlong"/>
    <s v="07"/>
    <s v="KABI LAKE FOREST PRODUCTS LTD7459KL-20211015-3L.O.A.0.9090909221.8182"/>
    <s v="KABI LAKE FOREST PRODUCTS LTD7459KL-20211015-3L.O.A.0.9090909221.8182OEWT-PA22-Lem"/>
    <s v="Rig/Access Mat Handling"/>
    <s v=""/>
    <x v="0"/>
  </r>
  <r>
    <x v="2"/>
    <n v="12"/>
    <n v="0"/>
    <n v="7459"/>
    <s v="KL-20211015-3"/>
    <n v="53530701"/>
    <s v="Rig/Access Mats"/>
    <n v="0"/>
    <s v="L.O.A."/>
    <n v="244"/>
    <n v="0.90909090000000004"/>
    <s v="DAY"/>
    <m/>
    <s v="0"/>
    <s v=""/>
    <s v=""/>
    <n v="221.81819999999999"/>
    <n v="28.836365999999998"/>
    <n v="250.65456599999996"/>
    <d v="2021-10-15T00:00:00"/>
    <n v="0"/>
    <x v="17"/>
    <d v="2021-11-02T00:00:00"/>
    <n v="78"/>
    <n v="0"/>
    <n v="0"/>
    <s v="Nathan Kyme"/>
    <s v="Rig/Access Mat Handling"/>
    <m/>
    <s v="VC7556-2019-016"/>
    <s v="938 OF"/>
    <m/>
    <m/>
    <m/>
    <s v="Approved"/>
    <m/>
    <m/>
    <s v="Finish hauling &amp; placing 45 access mats from D009 to D014 soft areas."/>
    <n v="7"/>
    <s v="D-009 to D-017"/>
    <s v="Three Finger Lake"/>
    <n v="0"/>
    <d v="2021-10-18T00:00:00"/>
    <m/>
    <s v="37"/>
    <d v="2021-10-26T00:00:00"/>
    <s v=""/>
    <s v=""/>
    <m/>
    <m/>
    <m/>
    <s v="Harold Furlong"/>
    <s v="07"/>
    <s v="KABI LAKE FOREST PRODUCTS LTD7459KL-20211015-3L.O.A.0.9090909221.8182"/>
    <s v="KABI LAKE FOREST PRODUCTS LTD7459KL-20211015-3L.O.A.0.9090909221.8182OEWT-PA22-Lem"/>
    <s v="Rig/Access Mat Handling"/>
    <s v=""/>
    <x v="0"/>
  </r>
  <r>
    <x v="2"/>
    <n v="12"/>
    <n v="0"/>
    <n v="7455"/>
    <s v="KL-20211014-3"/>
    <n v="53530701"/>
    <s v="Rig/Access Mats"/>
    <n v="0"/>
    <s v="L.O.A."/>
    <n v="244"/>
    <n v="0.31818180000000001"/>
    <s v="DAY"/>
    <m/>
    <s v="0"/>
    <s v=""/>
    <s v=""/>
    <n v="77.636399999999995"/>
    <n v="10.092732"/>
    <n v="87.729131999999993"/>
    <d v="2021-10-14T00:00:00"/>
    <n v="0"/>
    <x v="17"/>
    <d v="2021-11-02T00:00:00"/>
    <n v="78"/>
    <n v="0"/>
    <n v="0"/>
    <s v="Nathan Kyme"/>
    <s v="Rig/Access Mat Handling"/>
    <m/>
    <s v="VC7556-2019-016"/>
    <s v="938 OF"/>
    <m/>
    <m/>
    <m/>
    <s v="Approved"/>
    <m/>
    <m/>
    <s v="Float Cat D6 Dozer from Pic River West for hauling of access mats to D014."/>
    <n v="7"/>
    <s v="D-009 to D-017"/>
    <s v="Three Finger Lake"/>
    <n v="0"/>
    <d v="2021-10-18T00:00:00"/>
    <m/>
    <s v="37"/>
    <d v="2021-10-26T00:00:00"/>
    <s v=""/>
    <s v=""/>
    <m/>
    <m/>
    <m/>
    <s v="Harold Furlong"/>
    <s v="07"/>
    <s v="KABI LAKE FOREST PRODUCTS LTD7455KL-20211014-3L.O.A.0.318181877.6364"/>
    <s v="KABI LAKE FOREST PRODUCTS LTD7455KL-20211014-3L.O.A.0.318181877.6364OEWT-PA22-Lem"/>
    <s v="Rig/Access Mat Handling"/>
    <s v=""/>
    <x v="0"/>
  </r>
  <r>
    <x v="2"/>
    <n v="12"/>
    <n v="0"/>
    <n v="7454"/>
    <s v="KL-20211014-2"/>
    <n v="53530701"/>
    <s v="Rig/Access Mats"/>
    <n v="0"/>
    <s v="L.O.A."/>
    <n v="244"/>
    <n v="0.5"/>
    <s v="DAY"/>
    <m/>
    <s v="0"/>
    <s v=""/>
    <s v=""/>
    <n v="122"/>
    <n v="15.860000000000001"/>
    <n v="137.85999999999999"/>
    <d v="2021-10-14T00:00:00"/>
    <n v="0"/>
    <x v="17"/>
    <d v="2021-11-02T00:00:00"/>
    <n v="78"/>
    <n v="0"/>
    <n v="0"/>
    <s v="Nathan Kyme"/>
    <s v="Rig/Access Mat Handling"/>
    <m/>
    <s v="VC7556-2019-016"/>
    <s v="938 OF"/>
    <m/>
    <m/>
    <m/>
    <s v="Approved"/>
    <m/>
    <m/>
    <s v="Start hauling &amp; placing access mats from D009 to D014 soft areas."/>
    <n v="7"/>
    <s v="D-009 to D-017"/>
    <s v="Three Finger Lake"/>
    <n v="0"/>
    <d v="2021-10-18T00:00:00"/>
    <m/>
    <s v="37"/>
    <d v="2021-10-26T00:00:00"/>
    <s v=""/>
    <s v=""/>
    <m/>
    <m/>
    <m/>
    <s v="Harold Furlong"/>
    <s v="07"/>
    <s v="KABI LAKE FOREST PRODUCTS LTD7454KL-20211014-2L.O.A.0.5122"/>
    <s v="KABI LAKE FOREST PRODUCTS LTD7454KL-20211014-2L.O.A.0.5122OEWT-PA22-Lem"/>
    <s v="Rig/Access Mat Handling"/>
    <s v=""/>
    <x v="0"/>
  </r>
  <r>
    <x v="2"/>
    <n v="12"/>
    <n v="0"/>
    <n v="7454"/>
    <s v="KL-20211014-2"/>
    <n v="53530701"/>
    <s v="Rig/Access Mats"/>
    <n v="0"/>
    <s v="L.O.A."/>
    <n v="244"/>
    <n v="0.90909090000000004"/>
    <s v="DAY"/>
    <m/>
    <s v="0"/>
    <s v=""/>
    <s v=""/>
    <n v="221.81819999999999"/>
    <n v="28.836365999999998"/>
    <n v="250.65456599999996"/>
    <d v="2021-10-14T00:00:00"/>
    <n v="0"/>
    <x v="17"/>
    <d v="2021-11-02T00:00:00"/>
    <n v="78"/>
    <n v="0"/>
    <n v="0"/>
    <s v="Nathan Kyme"/>
    <s v="Rig/Access Mat Handling"/>
    <m/>
    <s v="VC7556-2019-016"/>
    <s v="938 OF"/>
    <m/>
    <m/>
    <m/>
    <s v="Approved"/>
    <m/>
    <m/>
    <s v="Start hauling &amp; placing access mats from D009 to D014 soft areas."/>
    <n v="7"/>
    <s v="D-009 to D-017"/>
    <s v="Three Finger Lake"/>
    <n v="0"/>
    <d v="2021-10-18T00:00:00"/>
    <m/>
    <s v="37"/>
    <d v="2021-10-26T00:00:00"/>
    <s v=""/>
    <s v=""/>
    <m/>
    <m/>
    <m/>
    <s v="Harold Furlong"/>
    <s v="07"/>
    <s v="KABI LAKE FOREST PRODUCTS LTD7454KL-20211014-2L.O.A.0.9090909221.8182"/>
    <s v="KABI LAKE FOREST PRODUCTS LTD7454KL-20211014-2L.O.A.0.9090909221.8182OEWT-PA22-Lem"/>
    <s v="Rig/Access Mat Handling"/>
    <s v=""/>
    <x v="0"/>
  </r>
  <r>
    <x v="2"/>
    <n v="12"/>
    <n v="0"/>
    <n v="7459"/>
    <s v="KL-20211015-3"/>
    <n v="53530701"/>
    <s v="Rig/Access Mats"/>
    <n v="0"/>
    <s v="Pickup 1/2 Ton"/>
    <n v="25"/>
    <n v="23"/>
    <s v="HR"/>
    <s v="19"/>
    <s v="0"/>
    <s v=""/>
    <s v=""/>
    <n v="575"/>
    <n v="74.75"/>
    <n v="649.74999999999989"/>
    <d v="2021-10-15T00:00:00"/>
    <n v="0"/>
    <x v="17"/>
    <d v="2021-11-02T00:00:00"/>
    <n v="78"/>
    <n v="0"/>
    <n v="0"/>
    <s v="Nathan Kyme"/>
    <s v="Rig/Access Mat Handling"/>
    <m/>
    <s v="VC7556-2019-016"/>
    <s v="938 OF"/>
    <m/>
    <m/>
    <m/>
    <s v="Approved"/>
    <m/>
    <m/>
    <s v="Finish hauling &amp; placing 45 access mats from D009 to D014 soft areas."/>
    <n v="7"/>
    <s v="D-009 to D-017"/>
    <s v="Three Finger Lake"/>
    <n v="0"/>
    <d v="2021-10-18T00:00:00"/>
    <m/>
    <s v="37"/>
    <d v="2021-10-26T00:00:00"/>
    <s v=""/>
    <s v=""/>
    <m/>
    <m/>
    <m/>
    <s v="Harold Furlong"/>
    <s v="07"/>
    <s v="KABI LAKE FOREST PRODUCTS LTD7459KL-20211015-3Pickup 1/2 Ton23575"/>
    <s v="KABI LAKE FOREST PRODUCTS LTD7459KL-20211015-3Pickup 1/2 Ton23575OEWT-PA22-Lem"/>
    <s v="Rig/Access Mat Handling"/>
    <s v=""/>
    <x v="0"/>
  </r>
  <r>
    <x v="2"/>
    <n v="12"/>
    <n v="0"/>
    <n v="7454"/>
    <s v="KL-20211014-2"/>
    <n v="53530701"/>
    <s v="Rig/Access Mats"/>
    <n v="0"/>
    <s v="Pickup 1/2 Ton"/>
    <n v="25"/>
    <n v="18.5"/>
    <s v="HR"/>
    <s v="19"/>
    <s v="0"/>
    <s v=""/>
    <s v=""/>
    <n v="462.5"/>
    <n v="60.125"/>
    <n v="522.625"/>
    <d v="2021-10-14T00:00:00"/>
    <n v="0"/>
    <x v="17"/>
    <d v="2021-11-02T00:00:00"/>
    <n v="78"/>
    <n v="0"/>
    <n v="0"/>
    <s v="Nathan Kyme"/>
    <s v="Rig/Access Mat Handling"/>
    <m/>
    <s v="VC7556-2019-016"/>
    <s v="938 OF"/>
    <m/>
    <m/>
    <m/>
    <s v="Approved"/>
    <m/>
    <m/>
    <s v="Start hauling &amp; placing access mats from D009 to D014 soft areas."/>
    <n v="7"/>
    <s v="D-009 to D-017"/>
    <s v="Three Finger Lake"/>
    <n v="0"/>
    <d v="2021-10-18T00:00:00"/>
    <m/>
    <s v="37"/>
    <d v="2021-10-26T00:00:00"/>
    <s v=""/>
    <s v=""/>
    <m/>
    <m/>
    <m/>
    <s v="Harold Furlong"/>
    <s v="07"/>
    <s v="KABI LAKE FOREST PRODUCTS LTD7454KL-20211014-2Pickup 1/2 Ton18.5462.5"/>
    <s v="KABI LAKE FOREST PRODUCTS LTD7454KL-20211014-2Pickup 1/2 Ton18.5462.5OEWT-PA22-Lem"/>
    <s v="Rig/Access Mat Handling"/>
    <s v=""/>
    <x v="0"/>
  </r>
  <r>
    <x v="2"/>
    <n v="12"/>
    <n v="0"/>
    <n v="7459"/>
    <s v="KL-20211015-3"/>
    <n v="53530701"/>
    <s v="Rig/Access Mats"/>
    <n v="0"/>
    <s v="CAT D6 - LPG"/>
    <n v="179"/>
    <n v="10"/>
    <s v="HR"/>
    <s v="135"/>
    <s v="0"/>
    <s v=""/>
    <s v=""/>
    <n v="1790"/>
    <n v="232.70000000000002"/>
    <n v="2022.6999999999998"/>
    <d v="2021-10-15T00:00:00"/>
    <n v="0"/>
    <x v="17"/>
    <d v="2021-11-02T00:00:00"/>
    <n v="78"/>
    <n v="0"/>
    <n v="0"/>
    <s v="Nathan Kyme"/>
    <s v="Rig/Access Mat Handling"/>
    <m/>
    <s v="VC7556-2019-016"/>
    <s v="938 OF"/>
    <m/>
    <m/>
    <m/>
    <s v="Approved"/>
    <m/>
    <m/>
    <s v="Finish hauling &amp; placing 45 access mats from D009 to D014 soft areas."/>
    <n v="7"/>
    <s v="D-009 to D-017"/>
    <s v="Three Finger Lake"/>
    <n v="0"/>
    <d v="2021-10-18T00:00:00"/>
    <m/>
    <s v="37"/>
    <d v="2021-10-26T00:00:00"/>
    <s v=""/>
    <s v=""/>
    <m/>
    <m/>
    <m/>
    <s v="Harold Furlong"/>
    <s v="07"/>
    <s v="KABI LAKE FOREST PRODUCTS LTD7459KL-20211015-3CAT D6 - LPG101790"/>
    <s v="KABI LAKE FOREST PRODUCTS LTD7459KL-20211015-3CAT D6 - LPG101790OEWT-PA22-Lem"/>
    <s v="Rig/Access Mat Handling"/>
    <s v=""/>
    <x v="0"/>
  </r>
  <r>
    <x v="2"/>
    <n v="12"/>
    <n v="0"/>
    <n v="7454"/>
    <s v="KL-20211014-2"/>
    <n v="53530701"/>
    <s v="Rig/Access Mats"/>
    <n v="0"/>
    <s v="30 Ton Excavator c/w Hydraulic Thumb"/>
    <n v="195"/>
    <n v="15.5"/>
    <s v="HR"/>
    <s v="147"/>
    <s v="0"/>
    <s v=""/>
    <s v=""/>
    <n v="3022.5"/>
    <n v="392.92500000000001"/>
    <n v="3415.4249999999997"/>
    <d v="2021-10-14T00:00:00"/>
    <n v="0"/>
    <x v="17"/>
    <d v="2021-11-02T00:00:00"/>
    <n v="78"/>
    <n v="0"/>
    <n v="0"/>
    <s v="Nathan Kyme"/>
    <s v="Rig/Access Mat Handling"/>
    <m/>
    <s v="VC7556-2019-016"/>
    <s v="938 OF"/>
    <m/>
    <m/>
    <m/>
    <s v="Approved"/>
    <m/>
    <m/>
    <s v="Start hauling &amp; placing access mats from D009 to D014 soft areas."/>
    <n v="7"/>
    <s v="D-009 to D-017"/>
    <s v="Three Finger Lake"/>
    <n v="0"/>
    <d v="2021-10-18T00:00:00"/>
    <m/>
    <s v="37"/>
    <d v="2021-10-26T00:00:00"/>
    <s v=""/>
    <s v=""/>
    <m/>
    <m/>
    <m/>
    <s v="Harold Furlong"/>
    <s v="07"/>
    <s v="KABI LAKE FOREST PRODUCTS LTD7454KL-20211014-230 Ton Excavator c/w Hydraulic Thumb15.53022.5"/>
    <s v="KABI LAKE FOREST PRODUCTS LTD7454KL-20211014-230 Ton Excavator c/w Hydraulic Thumb15.53022.5OEWT-PA22-Lem"/>
    <s v="Rig/Access Mat Handling"/>
    <s v=""/>
    <x v="0"/>
  </r>
  <r>
    <x v="2"/>
    <n v="12"/>
    <n v="0"/>
    <n v="7459"/>
    <s v="KL-20211015-3"/>
    <n v="53530701"/>
    <s v="Rig/Access Mats"/>
    <n v="0"/>
    <s v="30 Ton Excavator c/w Hydraulic Thumb"/>
    <n v="195"/>
    <n v="10"/>
    <s v="HR"/>
    <s v="147"/>
    <s v="0"/>
    <s v=""/>
    <s v=""/>
    <n v="1950"/>
    <n v="253.5"/>
    <n v="2203.5"/>
    <d v="2021-10-15T00:00:00"/>
    <n v="0"/>
    <x v="17"/>
    <d v="2021-11-02T00:00:00"/>
    <n v="78"/>
    <n v="0"/>
    <n v="0"/>
    <s v="Nathan Kyme"/>
    <s v="Rig/Access Mat Handling"/>
    <m/>
    <s v="VC7556-2019-016"/>
    <s v="938 OF"/>
    <m/>
    <m/>
    <m/>
    <s v="Approved"/>
    <m/>
    <m/>
    <s v="Finish hauling &amp; placing 45 access mats from D009 to D014 soft areas."/>
    <n v="7"/>
    <s v="D-009 to D-017"/>
    <s v="Three Finger Lake"/>
    <n v="0"/>
    <d v="2021-10-18T00:00:00"/>
    <m/>
    <s v="37"/>
    <d v="2021-10-26T00:00:00"/>
    <s v=""/>
    <s v=""/>
    <m/>
    <m/>
    <m/>
    <s v="Harold Furlong"/>
    <s v="07"/>
    <s v="KABI LAKE FOREST PRODUCTS LTD7459KL-20211015-330 Ton Excavator c/w Hydraulic Thumb101950"/>
    <s v="KABI LAKE FOREST PRODUCTS LTD7459KL-20211015-330 Ton Excavator c/w Hydraulic Thumb101950OEWT-PA22-Lem"/>
    <s v="Rig/Access Mat Handling"/>
    <s v=""/>
    <x v="0"/>
  </r>
  <r>
    <x v="2"/>
    <n v="12"/>
    <n v="0"/>
    <n v="7466"/>
    <s v="KL-20211017-2"/>
    <n v="53530701"/>
    <s v="Rig/Access Mats"/>
    <n v="0"/>
    <s v="Float Truck - 60 ton"/>
    <n v="188"/>
    <n v="2"/>
    <s v="HR"/>
    <s v="141"/>
    <s v="0"/>
    <s v=""/>
    <s v=""/>
    <n v="376"/>
    <n v="48.88"/>
    <n v="424.87999999999994"/>
    <d v="2021-10-17T00:00:00"/>
    <n v="0"/>
    <x v="17"/>
    <d v="2021-11-02T00:00:00"/>
    <n v="78"/>
    <n v="0"/>
    <n v="0"/>
    <s v="Nathan Kyme"/>
    <s v="Rig/Access Mat Handling"/>
    <m/>
    <s v="VC7556-2019-016"/>
    <s v="938 OF"/>
    <m/>
    <m/>
    <m/>
    <s v="Approved"/>
    <m/>
    <m/>
    <s v="Float 40 foot rig mat back to Valard Marathon Yard"/>
    <n v="7"/>
    <s v="D-009 to D-017"/>
    <s v="Three Finger Lake"/>
    <n v="0"/>
    <d v="2021-10-25T00:00:00"/>
    <m/>
    <s v="37"/>
    <d v="2021-10-27T00:00:00"/>
    <s v=""/>
    <s v=""/>
    <m/>
    <m/>
    <m/>
    <s v="Harold Furlong"/>
    <s v="07"/>
    <s v="KABI LAKE FOREST PRODUCTS LTD7466KL-20211017-2Float Truck - 60 ton2376"/>
    <s v="KABI LAKE FOREST PRODUCTS LTD7466KL-20211017-2Float Truck - 60 ton2376OEWT-PA22-Lem"/>
    <s v="Rig/Access Mat Handling"/>
    <s v=""/>
    <x v="0"/>
  </r>
  <r>
    <x v="2"/>
    <n v="12"/>
    <n v="0"/>
    <n v="7450"/>
    <s v="KL-20211013-3"/>
    <n v="53530701"/>
    <s v="Rig/Access Mats"/>
    <n v="0"/>
    <s v="Float Truck - 60 ton"/>
    <n v="188"/>
    <n v="2"/>
    <s v="HR"/>
    <s v="141"/>
    <s v="0"/>
    <s v=""/>
    <s v=""/>
    <n v="376"/>
    <n v="48.88"/>
    <n v="424.87999999999994"/>
    <d v="2021-10-13T00:00:00"/>
    <n v="0"/>
    <x v="17"/>
    <d v="2021-11-02T00:00:00"/>
    <n v="78"/>
    <n v="0"/>
    <n v="0"/>
    <s v="Nathan Kyme"/>
    <s v="Rig/Access Mat Handling"/>
    <m/>
    <s v="VC7556-2019-016"/>
    <s v="938 OF"/>
    <m/>
    <m/>
    <m/>
    <s v="Approved"/>
    <m/>
    <m/>
    <s v="Float 40 foot rig mat from Pic River West for dragging of Access Mats to D014."/>
    <n v="7"/>
    <s v="D-009 to D-017"/>
    <s v="Three Finger Lake"/>
    <n v="0"/>
    <d v="2021-10-18T00:00:00"/>
    <m/>
    <s v="37"/>
    <d v="2021-10-26T00:00:00"/>
    <s v=""/>
    <s v=""/>
    <m/>
    <m/>
    <m/>
    <s v="Harold Furlong"/>
    <s v="07"/>
    <s v="KABI LAKE FOREST PRODUCTS LTD7450KL-20211013-3Float Truck - 60 ton2376"/>
    <s v="KABI LAKE FOREST PRODUCTS LTD7450KL-20211013-3Float Truck - 60 ton2376OEWT-PA22-Lem"/>
    <s v="Rig/Access Mat Handling"/>
    <s v=""/>
    <x v="0"/>
  </r>
  <r>
    <x v="2"/>
    <n v="12"/>
    <n v="0"/>
    <n v="7455"/>
    <s v="KL-20211014-3"/>
    <n v="53530701"/>
    <s v="Rig/Access Mats"/>
    <n v="0"/>
    <s v="Float Truck - 60 ton"/>
    <n v="188"/>
    <n v="3.5"/>
    <s v="HR"/>
    <s v="141"/>
    <s v="0"/>
    <s v=""/>
    <s v=""/>
    <n v="658"/>
    <n v="85.54"/>
    <n v="743.54"/>
    <d v="2021-10-14T00:00:00"/>
    <n v="0"/>
    <x v="17"/>
    <d v="2021-11-02T00:00:00"/>
    <n v="78"/>
    <n v="0"/>
    <n v="0"/>
    <s v="Nathan Kyme"/>
    <s v="Rig/Access Mat Handling"/>
    <m/>
    <s v="VC7556-2019-016"/>
    <s v="938 OF"/>
    <m/>
    <m/>
    <m/>
    <s v="Approved"/>
    <m/>
    <m/>
    <s v="Float Cat D6 Dozer from Pic River West for hauling of access mats to D014."/>
    <n v="7"/>
    <s v="D-009 to D-017"/>
    <s v="Three Finger Lake"/>
    <n v="0"/>
    <d v="2021-10-18T00:00:00"/>
    <m/>
    <s v="37"/>
    <d v="2021-10-26T00:00:00"/>
    <s v=""/>
    <s v=""/>
    <m/>
    <m/>
    <m/>
    <s v="Harold Furlong"/>
    <s v="07"/>
    <s v="KABI LAKE FOREST PRODUCTS LTD7455KL-20211014-3Float Truck - 60 ton3.5658"/>
    <s v="KABI LAKE FOREST PRODUCTS LTD7455KL-20211014-3Float Truck - 60 ton3.5658OEWT-PA22-Lem"/>
    <s v="Rig/Access Mat Handling"/>
    <s v=""/>
    <x v="0"/>
  </r>
  <r>
    <x v="2"/>
    <n v="12"/>
    <n v="0"/>
    <n v="7418"/>
    <s v="KL-20211001-5"/>
    <n v="53510703"/>
    <s v="Access"/>
    <n v="0"/>
    <s v="Labourer"/>
    <n v="65"/>
    <n v="2"/>
    <s v="HR"/>
    <s v=""/>
    <s v=""/>
    <s v="65"/>
    <s v="0"/>
    <n v="130"/>
    <n v="16.900000000000002"/>
    <n v="146.89999999999998"/>
    <d v="2021-10-01T00:00:00"/>
    <n v="0"/>
    <x v="17"/>
    <d v="2021-11-02T00:00:00"/>
    <n v="78"/>
    <n v="0"/>
    <n v="0"/>
    <s v="Nathan Kyme"/>
    <s v="Wetland Access Development"/>
    <m/>
    <s v="VC7556-2019-016"/>
    <s v="938 OF"/>
    <m/>
    <m/>
    <m/>
    <s v="Approved"/>
    <m/>
    <m/>
    <s v="Continue loading &amp; hauling existing material for capping of wetland @ D-012 to D-013.Labourer delivering GEO from Marathon yard."/>
    <n v="7"/>
    <s v="D-009 to D-017"/>
    <s v="Three Finger Lake"/>
    <n v="0"/>
    <d v="2021-10-08T00:00:00"/>
    <s v=""/>
    <s v="62"/>
    <d v="2021-10-09T00:00:00"/>
    <s v=""/>
    <s v=""/>
    <m/>
    <m/>
    <m/>
    <s v=""/>
    <s v="07"/>
    <s v="KABI LAKE FOREST PRODUCTS LTD7418KL-20211001-5Labourer2130"/>
    <s v="KABI LAKE FOREST PRODUCTS LTD7418KL-20211001-5Labourer2130OEWT-PA22-Lem"/>
    <s v="Wetland Access Development"/>
    <s v=""/>
    <x v="6"/>
  </r>
  <r>
    <x v="2"/>
    <n v="12"/>
    <n v="0"/>
    <n v="7404"/>
    <s v="KL-20210928-2"/>
    <n v="53510703"/>
    <s v="Access"/>
    <n v="0"/>
    <s v="Labourer"/>
    <n v="65"/>
    <n v="6"/>
    <s v="HR"/>
    <s v=""/>
    <s v=""/>
    <s v="65"/>
    <s v="0"/>
    <n v="390"/>
    <n v="50.7"/>
    <n v="440.69999999999993"/>
    <d v="2021-09-28T00:00:00"/>
    <n v="0"/>
    <x v="17"/>
    <d v="2021-11-02T00:00:00"/>
    <n v="78"/>
    <n v="0"/>
    <n v="0"/>
    <s v="Nathan Kyme"/>
    <s v="Wetland Access Development"/>
    <m/>
    <s v="VC7556-2019-016"/>
    <s v="938 OF"/>
    <m/>
    <m/>
    <m/>
    <s v="Approved"/>
    <m/>
    <m/>
    <s v="Continue loading &amp; hauling stumps, grubbing. Hauling trees/existing material for crossing of Wetland @D012 to D013. Excavator/labourers delivering 6 rolls of GEO from_x000d__x000a_Marathon yard."/>
    <n v="7"/>
    <s v="D009-D017"/>
    <s v="Three Finger Lake"/>
    <n v="0"/>
    <d v="2021-10-06T00:00:00"/>
    <m/>
    <s v="62"/>
    <d v="2021-10-09T00:00:00"/>
    <s v=""/>
    <s v=""/>
    <m/>
    <m/>
    <m/>
    <s v=""/>
    <s v="07"/>
    <s v="KABI LAKE FOREST PRODUCTS LTD7404KL-20210928-2Labourer6390"/>
    <s v="KABI LAKE FOREST PRODUCTS LTD7404KL-20210928-2Labourer6390OEWT-PA22-Lem"/>
    <s v="Wetland Access Development"/>
    <s v=""/>
    <x v="6"/>
  </r>
  <r>
    <x v="2"/>
    <n v="12"/>
    <n v="0"/>
    <n v="7423"/>
    <s v="KL-20211003-3"/>
    <n v="53510703"/>
    <s v="Access"/>
    <n v="0"/>
    <s v="Supervisor"/>
    <n v="84"/>
    <n v="2"/>
    <s v="HR"/>
    <s v=""/>
    <s v=""/>
    <s v="84"/>
    <s v="0"/>
    <n v="168"/>
    <n v="21.84"/>
    <n v="189.83999999999997"/>
    <d v="2021-10-03T00:00:00"/>
    <n v="0"/>
    <x v="17"/>
    <d v="2021-11-02T00:00:00"/>
    <n v="78"/>
    <n v="0"/>
    <n v="0"/>
    <s v="Nathan Kyme"/>
    <s v="Wetland Access Development"/>
    <m/>
    <s v="VC7556-2019-016"/>
    <s v="938 OF"/>
    <m/>
    <m/>
    <m/>
    <s v="Approved"/>
    <m/>
    <m/>
    <s v="Excavator working on drainage &amp; shaping access from D011 to D013. Piling material up for capping."/>
    <n v="7"/>
    <s v="D-009 to D-017"/>
    <s v="Three Finger Lake"/>
    <n v="0"/>
    <d v="2021-10-08T00:00:00"/>
    <m/>
    <s v="37"/>
    <d v="2021-10-09T00:00:00"/>
    <s v=""/>
    <s v=""/>
    <m/>
    <m/>
    <m/>
    <s v="Harold Furlong"/>
    <s v="07"/>
    <s v="KABI LAKE FOREST PRODUCTS LTD7423KL-20211003-3Supervisor2168"/>
    <s v="KABI LAKE FOREST PRODUCTS LTD7423KL-20211003-3Supervisor2168OEWT-PA22-Lem"/>
    <s v="Wetland Access Development"/>
    <s v=""/>
    <x v="6"/>
  </r>
  <r>
    <x v="2"/>
    <n v="12"/>
    <n v="0"/>
    <n v="7418"/>
    <s v="KL-20211001-5"/>
    <n v="53510703"/>
    <s v="Access"/>
    <n v="0"/>
    <s v="Supervisor"/>
    <n v="84"/>
    <n v="3"/>
    <s v="HR"/>
    <s v=""/>
    <s v=""/>
    <s v="84"/>
    <s v="0"/>
    <n v="252"/>
    <n v="32.76"/>
    <n v="284.76"/>
    <d v="2021-10-01T00:00:00"/>
    <n v="0"/>
    <x v="17"/>
    <d v="2021-11-02T00:00:00"/>
    <n v="78"/>
    <n v="0"/>
    <n v="0"/>
    <s v="Nathan Kyme"/>
    <s v="Wetland Access Development"/>
    <m/>
    <s v="VC7556-2019-016"/>
    <s v="938 OF"/>
    <m/>
    <m/>
    <m/>
    <s v="Approved"/>
    <m/>
    <m/>
    <s v="Continue loading &amp; hauling existing material for capping of wetland @ D-012 to D-013.Labourer delivering GEO from Marathon yard."/>
    <n v="7"/>
    <s v="D-009 to D-017"/>
    <s v="Three Finger Lake"/>
    <n v="0"/>
    <d v="2021-10-08T00:00:00"/>
    <s v=""/>
    <s v="62"/>
    <d v="2021-10-09T00:00:00"/>
    <s v=""/>
    <s v=""/>
    <m/>
    <m/>
    <m/>
    <s v=""/>
    <s v="07"/>
    <s v="KABI LAKE FOREST PRODUCTS LTD7418KL-20211001-5Supervisor3252"/>
    <s v="KABI LAKE FOREST PRODUCTS LTD7418KL-20211001-5Supervisor3252OEWT-PA22-Lem"/>
    <s v="Wetland Access Development"/>
    <s v=""/>
    <x v="6"/>
  </r>
  <r>
    <x v="2"/>
    <n v="12"/>
    <n v="0"/>
    <n v="7412"/>
    <s v="KL-20210930-3"/>
    <n v="53510703"/>
    <s v="Access"/>
    <n v="0"/>
    <s v="Supervisor"/>
    <n v="84"/>
    <n v="2"/>
    <s v="HR"/>
    <s v=""/>
    <s v=""/>
    <s v="84"/>
    <s v="0"/>
    <n v="168"/>
    <n v="21.84"/>
    <n v="189.83999999999997"/>
    <d v="2021-09-30T00:00:00"/>
    <n v="0"/>
    <x v="17"/>
    <d v="2021-11-02T00:00:00"/>
    <n v="78"/>
    <n v="0"/>
    <n v="0"/>
    <s v="Nathan Kyme"/>
    <s v="Wetland Access Development"/>
    <m/>
    <s v="VC7556-2019-016"/>
    <s v="938 OF"/>
    <m/>
    <m/>
    <m/>
    <s v="Approved"/>
    <m/>
    <m/>
    <s v="Continue loading &amp; hauling existing material for capping of wetland @ D-012 to D-013. Excavator laying geo."/>
    <n v="7"/>
    <s v="D-009 to D-017"/>
    <s v="Three Finger Lake"/>
    <n v="0"/>
    <d v="2021-10-07T00:00:00"/>
    <m/>
    <s v="62"/>
    <d v="2021-10-09T00:00:00"/>
    <s v=""/>
    <s v=""/>
    <m/>
    <m/>
    <m/>
    <s v=""/>
    <s v="07"/>
    <s v="KABI LAKE FOREST PRODUCTS LTD7412KL-20210930-3Supervisor2168"/>
    <s v="KABI LAKE FOREST PRODUCTS LTD7412KL-20210930-3Supervisor2168OEWT-PA22-Lem"/>
    <s v="Wetland Access Development"/>
    <s v=""/>
    <x v="6"/>
  </r>
  <r>
    <x v="2"/>
    <n v="12"/>
    <n v="0"/>
    <n v="7408"/>
    <s v="KL-20210929-2"/>
    <n v="53510703"/>
    <s v="Access"/>
    <n v="0"/>
    <s v="Supervisor"/>
    <n v="84"/>
    <n v="2"/>
    <s v="HR"/>
    <s v=""/>
    <s v=""/>
    <s v="84"/>
    <s v="0"/>
    <n v="168"/>
    <n v="21.84"/>
    <n v="189.83999999999997"/>
    <d v="2021-09-29T00:00:00"/>
    <n v="0"/>
    <x v="17"/>
    <d v="2021-11-02T00:00:00"/>
    <n v="78"/>
    <n v="0"/>
    <n v="0"/>
    <s v="Nathan Kyme"/>
    <s v="Wetland Access Development"/>
    <m/>
    <s v="VC7556-2019-016"/>
    <s v="938 OF"/>
    <m/>
    <m/>
    <m/>
    <s v="Approved"/>
    <m/>
    <m/>
    <s v="Continue loading &amp; hauling stumps, grubbing &amp; capping with existing material for crossing of wetland @ D012 to D013."/>
    <n v="7"/>
    <s v="D-009 to D-017"/>
    <s v="Three Finger Lake"/>
    <n v="0"/>
    <d v="2021-10-07T00:00:00"/>
    <m/>
    <s v="62"/>
    <d v="2021-10-09T00:00:00"/>
    <s v=""/>
    <s v=""/>
    <m/>
    <m/>
    <m/>
    <s v=""/>
    <s v="07"/>
    <s v="KABI LAKE FOREST PRODUCTS LTD7408KL-20210929-2Supervisor2168"/>
    <s v="KABI LAKE FOREST PRODUCTS LTD7408KL-20210929-2Supervisor2168OEWT-PA22-Lem"/>
    <s v="Wetland Access Development"/>
    <s v=""/>
    <x v="6"/>
  </r>
  <r>
    <x v="2"/>
    <n v="12"/>
    <n v="0"/>
    <n v="7404"/>
    <s v="KL-20210928-2"/>
    <n v="53510703"/>
    <s v="Access"/>
    <n v="0"/>
    <s v="Supervisor"/>
    <n v="84"/>
    <n v="4"/>
    <s v="HR"/>
    <s v=""/>
    <s v=""/>
    <s v="84"/>
    <s v="0"/>
    <n v="336"/>
    <n v="43.68"/>
    <n v="379.67999999999995"/>
    <d v="2021-09-28T00:00:00"/>
    <n v="0"/>
    <x v="17"/>
    <d v="2021-11-02T00:00:00"/>
    <n v="78"/>
    <n v="0"/>
    <n v="0"/>
    <s v="Nathan Kyme"/>
    <s v="Wetland Access Development"/>
    <m/>
    <s v="VC7556-2019-016"/>
    <s v="938 OF"/>
    <m/>
    <m/>
    <m/>
    <s v="Approved"/>
    <m/>
    <m/>
    <s v="Continue loading &amp; hauling stumps, grubbing. Hauling trees/existing material for crossing of Wetland @D012 to D013. Excavator/labourers delivering 6 rolls of GEO from_x000d__x000a_Marathon yard."/>
    <n v="7"/>
    <s v="D009-D017"/>
    <s v="Three Finger Lake"/>
    <n v="0"/>
    <d v="2021-10-06T00:00:00"/>
    <m/>
    <s v="62"/>
    <d v="2021-10-09T00:00:00"/>
    <s v=""/>
    <s v=""/>
    <m/>
    <m/>
    <m/>
    <s v=""/>
    <s v="07"/>
    <s v="KABI LAKE FOREST PRODUCTS LTD7404KL-20210928-2Supervisor4336"/>
    <s v="KABI LAKE FOREST PRODUCTS LTD7404KL-20210928-2Supervisor4336OEWT-PA22-Lem"/>
    <s v="Wetland Access Development"/>
    <s v=""/>
    <x v="6"/>
  </r>
  <r>
    <x v="2"/>
    <n v="12"/>
    <n v="0"/>
    <n v="7398"/>
    <s v="KL-20210927-2"/>
    <n v="53510703"/>
    <s v="Access"/>
    <n v="0"/>
    <s v="Supervisor"/>
    <n v="84"/>
    <n v="3"/>
    <s v="HR"/>
    <s v=""/>
    <s v=""/>
    <s v="84"/>
    <s v="0"/>
    <n v="252"/>
    <n v="32.76"/>
    <n v="284.76"/>
    <d v="2021-09-27T00:00:00"/>
    <n v="0"/>
    <x v="17"/>
    <d v="2021-11-02T00:00:00"/>
    <n v="78"/>
    <n v="0"/>
    <n v="0"/>
    <s v="Nathan Kyme"/>
    <s v="Wetland Access Development"/>
    <m/>
    <s v="VC7556-2019-016"/>
    <s v="938 OF"/>
    <m/>
    <m/>
    <m/>
    <s v="Approved"/>
    <m/>
    <m/>
    <s v="Continue loading &amp; hauling stumps, grubbing &amp; trees for crossing of wetland D012 to D013."/>
    <n v="7"/>
    <s v="D-009 to D-017"/>
    <s v="Three Finger Lake"/>
    <n v="0"/>
    <d v="2021-10-06T00:00:00"/>
    <m/>
    <s v="62"/>
    <d v="2021-10-09T00:00:00"/>
    <s v=""/>
    <s v=""/>
    <m/>
    <m/>
    <m/>
    <s v=""/>
    <s v="07"/>
    <s v="KABI LAKE FOREST PRODUCTS LTD7398KL-20210927-2Supervisor3252"/>
    <s v="KABI LAKE FOREST PRODUCTS LTD7398KL-20210927-2Supervisor3252OEWT-PA22-Lem"/>
    <s v="Wetland Access Development"/>
    <s v=""/>
    <x v="6"/>
  </r>
  <r>
    <x v="2"/>
    <n v="12"/>
    <n v="0"/>
    <n v="7438"/>
    <s v="KL-20211008-3"/>
    <n v="53510703"/>
    <s v="Access"/>
    <n v="0"/>
    <s v="Supervisor"/>
    <n v="84"/>
    <n v="2"/>
    <s v="HR"/>
    <s v=""/>
    <s v=""/>
    <s v="84"/>
    <s v="0"/>
    <n v="168"/>
    <n v="21.84"/>
    <n v="189.83999999999997"/>
    <d v="2021-10-08T00:00:00"/>
    <n v="0"/>
    <x v="17"/>
    <d v="2021-11-02T00:00:00"/>
    <n v="78"/>
    <n v="0"/>
    <n v="0"/>
    <s v="Nathan Kyme"/>
    <s v="Wetland Access Development"/>
    <m/>
    <s v="VC7556-2019-016"/>
    <s v="938 OF"/>
    <m/>
    <m/>
    <m/>
    <s v="Approved"/>
    <m/>
    <m/>
    <s v="Shape road, ditch &amp; add material in low areas @ D012/D013."/>
    <n v="7"/>
    <s v="D-009 to D-017"/>
    <s v="Three Finger Lake"/>
    <n v="0"/>
    <d v="2021-10-15T00:00:00"/>
    <m/>
    <s v="37"/>
    <d v="2021-10-26T00:00:00"/>
    <s v=""/>
    <s v=""/>
    <m/>
    <m/>
    <m/>
    <s v="Harold Furlong"/>
    <s v="07"/>
    <s v="KABI LAKE FOREST PRODUCTS LTD7438KL-20211008-3Supervisor2168"/>
    <s v="KABI LAKE FOREST PRODUCTS LTD7438KL-20211008-3Supervisor2168OEWT-PA22-Lem"/>
    <s v="Wetland Access Development"/>
    <s v=""/>
    <x v="6"/>
  </r>
  <r>
    <x v="2"/>
    <n v="12"/>
    <n v="0"/>
    <n v="7436"/>
    <s v="KL-20211007-3"/>
    <n v="53510703"/>
    <s v="Access"/>
    <n v="0"/>
    <s v="Supervisor"/>
    <n v="84"/>
    <n v="3"/>
    <s v="HR"/>
    <s v=""/>
    <s v=""/>
    <s v="84"/>
    <s v="0"/>
    <n v="252"/>
    <n v="32.76"/>
    <n v="284.76"/>
    <d v="2021-10-07T00:00:00"/>
    <n v="0"/>
    <x v="17"/>
    <d v="2021-11-02T00:00:00"/>
    <n v="78"/>
    <n v="0"/>
    <n v="0"/>
    <s v="Nathan Kyme"/>
    <s v="Wetland Access Development"/>
    <m/>
    <s v="VC7556-2019-016"/>
    <s v="938 OF"/>
    <m/>
    <m/>
    <m/>
    <s v="Approved"/>
    <m/>
    <m/>
    <s v="Finish loading and hauling existing material from D010 for road repairs out to D011"/>
    <n v="7"/>
    <s v="D009-D017"/>
    <s v="Three Finger Lake"/>
    <n v="0"/>
    <d v="2021-10-15T00:00:00"/>
    <m/>
    <s v="37"/>
    <d v="2021-10-26T00:00:00"/>
    <s v=""/>
    <s v=""/>
    <m/>
    <m/>
    <m/>
    <s v="Harold Furlong"/>
    <s v="07"/>
    <s v="KABI LAKE FOREST PRODUCTS LTD7436KL-20211007-3Supervisor3252"/>
    <s v="KABI LAKE FOREST PRODUCTS LTD7436KL-20211007-3Supervisor3252OEWT-PA22-Lem"/>
    <s v="Wetland Access Development"/>
    <s v=""/>
    <x v="6"/>
  </r>
  <r>
    <x v="2"/>
    <n v="12"/>
    <n v="0"/>
    <n v="7433"/>
    <s v="KL-20211006-3"/>
    <n v="53510703"/>
    <s v="Access"/>
    <n v="0"/>
    <s v="Supervisor"/>
    <n v="84"/>
    <n v="3.5"/>
    <s v="HR"/>
    <s v=""/>
    <s v=""/>
    <s v="84"/>
    <s v="0"/>
    <n v="294"/>
    <n v="38.22"/>
    <n v="332.21999999999997"/>
    <d v="2021-10-06T00:00:00"/>
    <n v="0"/>
    <x v="17"/>
    <d v="2021-11-02T00:00:00"/>
    <n v="78"/>
    <n v="0"/>
    <n v="0"/>
    <s v="Nathan Kyme"/>
    <s v="Wetland Access Development"/>
    <m/>
    <s v="VC7556-2019-016"/>
    <s v="938 OF"/>
    <m/>
    <m/>
    <m/>
    <s v="Approved"/>
    <m/>
    <m/>
    <s v="Finish loading and hauling existing material from D010 for capping of wetlands @ D012 and start road repairs out to D011"/>
    <n v="7"/>
    <s v="D-009 to D-017"/>
    <s v="Three Finger Lake"/>
    <n v="0"/>
    <d v="2021-10-15T00:00:00"/>
    <m/>
    <s v="63"/>
    <d v="2021-10-15T00:00:00"/>
    <s v=""/>
    <s v=""/>
    <m/>
    <m/>
    <m/>
    <s v=""/>
    <s v="07"/>
    <s v="KABI LAKE FOREST PRODUCTS LTD7433KL-20211006-3Supervisor3.5294"/>
    <s v="KABI LAKE FOREST PRODUCTS LTD7433KL-20211006-3Supervisor3.5294OEWT-PA22-Lem"/>
    <s v="Wetland Access Development"/>
    <s v=""/>
    <x v="6"/>
  </r>
  <r>
    <x v="2"/>
    <n v="12"/>
    <n v="0"/>
    <n v="7429"/>
    <s v="KL-20211005-3"/>
    <n v="53510703"/>
    <s v="Access"/>
    <n v="0"/>
    <s v="Supervisor"/>
    <n v="84"/>
    <n v="2"/>
    <s v="HR"/>
    <s v=""/>
    <s v=""/>
    <s v="84"/>
    <s v="0"/>
    <n v="168"/>
    <n v="21.84"/>
    <n v="189.83999999999997"/>
    <d v="2021-10-05T00:00:00"/>
    <n v="0"/>
    <x v="17"/>
    <d v="2021-11-02T00:00:00"/>
    <n v="78"/>
    <n v="0"/>
    <n v="0"/>
    <s v="Nathan Kyme"/>
    <s v="Wetland Access Development"/>
    <m/>
    <s v="VC7556-2019-016"/>
    <s v="938 OF"/>
    <m/>
    <m/>
    <m/>
    <s v="Approved"/>
    <m/>
    <m/>
    <s v="Continue loading &amp; hauling existing material from D-010 for capping of wetland @ D012."/>
    <n v="7"/>
    <s v="D-009 to D-017"/>
    <s v="Three Finger Lake"/>
    <n v="0"/>
    <d v="2021-10-08T00:00:00"/>
    <m/>
    <s v="37"/>
    <d v="2021-10-26T00:00:00"/>
    <s v=""/>
    <s v=""/>
    <m/>
    <m/>
    <m/>
    <s v="Harold Furlong"/>
    <s v="07"/>
    <s v="KABI LAKE FOREST PRODUCTS LTD7429KL-20211005-3Supervisor2168"/>
    <s v="KABI LAKE FOREST PRODUCTS LTD7429KL-20211005-3Supervisor2168OEWT-PA22-Lem"/>
    <s v="Wetland Access Development"/>
    <s v=""/>
    <x v="6"/>
  </r>
  <r>
    <x v="2"/>
    <n v="12"/>
    <n v="0"/>
    <n v="7426"/>
    <s v="KL-20211004-3"/>
    <n v="53510703"/>
    <s v="Access"/>
    <n v="0"/>
    <s v="Supervisor"/>
    <n v="84"/>
    <n v="2"/>
    <s v="HR"/>
    <s v=""/>
    <s v=""/>
    <s v="84"/>
    <s v="0"/>
    <n v="168"/>
    <n v="21.84"/>
    <n v="189.83999999999997"/>
    <d v="2021-10-04T00:00:00"/>
    <n v="0"/>
    <x v="17"/>
    <d v="2021-11-02T00:00:00"/>
    <n v="78"/>
    <n v="0"/>
    <n v="0"/>
    <s v="Nathan Kyme"/>
    <s v="Wetland Access Development"/>
    <m/>
    <s v="VC7556-2019-016"/>
    <s v="938 OF"/>
    <m/>
    <m/>
    <m/>
    <s v="Approved"/>
    <m/>
    <m/>
    <s v="Continue loading &amp; hauling existing material for capping of wetland @ D012 to D013."/>
    <n v="7"/>
    <s v="D-009 to D-017"/>
    <s v="Three Finger Lake"/>
    <n v="0"/>
    <d v="2021-10-08T00:00:00"/>
    <m/>
    <s v="37"/>
    <d v="2021-10-09T00:00:00"/>
    <s v=""/>
    <s v=""/>
    <m/>
    <m/>
    <m/>
    <s v="Harold Furlong"/>
    <s v="07"/>
    <s v="KABI LAKE FOREST PRODUCTS LTD7426KL-20211004-3Supervisor2168"/>
    <s v="KABI LAKE FOREST PRODUCTS LTD7426KL-20211004-3Supervisor2168OEWT-PA22-Lem"/>
    <s v="Wetland Access Development"/>
    <s v=""/>
    <x v="6"/>
  </r>
  <r>
    <x v="2"/>
    <n v="12"/>
    <n v="0"/>
    <n v="7438"/>
    <s v="KL-20211008-3"/>
    <n v="53510703"/>
    <s v="Access"/>
    <n v="0"/>
    <s v="L.O.A."/>
    <n v="244"/>
    <n v="0.77272730000000001"/>
    <s v="DAY"/>
    <m/>
    <s v="0"/>
    <s v=""/>
    <s v=""/>
    <n v="188.5455"/>
    <n v="24.510915000000001"/>
    <n v="213.05641499999999"/>
    <d v="2021-10-08T00:00:00"/>
    <n v="0"/>
    <x v="17"/>
    <d v="2021-11-02T00:00:00"/>
    <n v="78"/>
    <n v="0"/>
    <n v="0"/>
    <s v="Nathan Kyme"/>
    <s v="Wetland Access Development"/>
    <m/>
    <s v="VC7556-2019-016"/>
    <s v="938 OF"/>
    <m/>
    <m/>
    <m/>
    <s v="Approved"/>
    <m/>
    <m/>
    <s v="Shape road, ditch &amp; add material in low areas @ D012/D013."/>
    <n v="7"/>
    <s v="D-009 to D-017"/>
    <s v="Three Finger Lake"/>
    <n v="0"/>
    <d v="2021-10-15T00:00:00"/>
    <m/>
    <s v="37"/>
    <d v="2021-10-26T00:00:00"/>
    <s v=""/>
    <s v=""/>
    <m/>
    <m/>
    <m/>
    <s v="Harold Furlong"/>
    <s v="07"/>
    <s v="KABI LAKE FOREST PRODUCTS LTD7438KL-20211008-3L.O.A.0.7727273188.5455"/>
    <s v="KABI LAKE FOREST PRODUCTS LTD7438KL-20211008-3L.O.A.0.7727273188.5455OEWT-PA22-Lem"/>
    <s v="Wetland Access Development"/>
    <s v=""/>
    <x v="6"/>
  </r>
  <r>
    <x v="2"/>
    <n v="12"/>
    <n v="0"/>
    <n v="7436"/>
    <s v="KL-20211007-3"/>
    <n v="53510703"/>
    <s v="Access"/>
    <n v="0"/>
    <s v="L.O.A."/>
    <n v="244"/>
    <n v="0.59090909999999996"/>
    <s v="DAY"/>
    <m/>
    <s v="0"/>
    <s v=""/>
    <s v=""/>
    <n v="144.18180000000001"/>
    <n v="18.743634000000004"/>
    <n v="162.925434"/>
    <d v="2021-10-07T00:00:00"/>
    <n v="0"/>
    <x v="17"/>
    <d v="2021-11-02T00:00:00"/>
    <n v="78"/>
    <n v="0"/>
    <n v="0"/>
    <s v="Nathan Kyme"/>
    <s v="Wetland Access Development"/>
    <m/>
    <s v="VC7556-2019-016"/>
    <s v="938 OF"/>
    <m/>
    <m/>
    <m/>
    <s v="Approved"/>
    <m/>
    <m/>
    <s v="Finish loading and hauling existing material from D010 for road repairs out to D011"/>
    <n v="7"/>
    <s v="D009-D017"/>
    <s v="Three Finger Lake"/>
    <n v="0"/>
    <d v="2021-10-15T00:00:00"/>
    <m/>
    <s v="37"/>
    <d v="2021-10-26T00:00:00"/>
    <s v=""/>
    <s v=""/>
    <m/>
    <m/>
    <m/>
    <s v="Harold Furlong"/>
    <s v="07"/>
    <s v="KABI LAKE FOREST PRODUCTS LTD7436KL-20211007-3L.O.A.0.5909091144.1818"/>
    <s v="KABI LAKE FOREST PRODUCTS LTD7436KL-20211007-3L.O.A.0.5909091144.1818OEWT-PA22-Lem"/>
    <s v="Wetland Access Development"/>
    <s v=""/>
    <x v="6"/>
  </r>
  <r>
    <x v="2"/>
    <n v="12"/>
    <n v="0"/>
    <n v="7436"/>
    <s v="KL-20211007-3"/>
    <n v="53510703"/>
    <s v="Access"/>
    <n v="0"/>
    <s v="L.O.A."/>
    <n v="244"/>
    <n v="0.59090909999999996"/>
    <s v="DAY"/>
    <m/>
    <s v="0"/>
    <s v=""/>
    <s v=""/>
    <n v="144.18180000000001"/>
    <n v="18.743634000000004"/>
    <n v="162.925434"/>
    <d v="2021-10-07T00:00:00"/>
    <n v="0"/>
    <x v="17"/>
    <d v="2021-11-02T00:00:00"/>
    <n v="78"/>
    <n v="0"/>
    <n v="0"/>
    <s v="Nathan Kyme"/>
    <s v="Wetland Access Development"/>
    <m/>
    <s v="VC7556-2019-016"/>
    <s v="938 OF"/>
    <m/>
    <m/>
    <m/>
    <s v="Approved"/>
    <m/>
    <m/>
    <s v="Finish loading and hauling existing material from D010 for road repairs out to D011"/>
    <n v="7"/>
    <s v="D009-D017"/>
    <s v="Three Finger Lake"/>
    <n v="0"/>
    <d v="2021-10-15T00:00:00"/>
    <m/>
    <s v="37"/>
    <d v="2021-10-26T00:00:00"/>
    <s v=""/>
    <s v=""/>
    <m/>
    <m/>
    <m/>
    <s v="Harold Furlong"/>
    <s v="07"/>
    <s v="KABI LAKE FOREST PRODUCTS LTD7436KL-20211007-3L.O.A.0.5909091144.1818"/>
    <s v="KABI LAKE FOREST PRODUCTS LTD7436KL-20211007-3L.O.A.0.5909091144.1818OEWT-PA22-Lem"/>
    <s v="Wetland Access Development"/>
    <s v=""/>
    <x v="6"/>
  </r>
  <r>
    <x v="2"/>
    <n v="12"/>
    <n v="0"/>
    <n v="7436"/>
    <s v="KL-20211007-3"/>
    <n v="53510703"/>
    <s v="Access"/>
    <n v="0"/>
    <s v="L.O.A."/>
    <n v="244"/>
    <n v="0.95454550000000005"/>
    <s v="DAY"/>
    <m/>
    <s v="0"/>
    <s v=""/>
    <s v=""/>
    <n v="232.9091"/>
    <n v="30.278183000000002"/>
    <n v="263.18728299999998"/>
    <d v="2021-10-07T00:00:00"/>
    <n v="0"/>
    <x v="17"/>
    <d v="2021-11-02T00:00:00"/>
    <n v="78"/>
    <n v="0"/>
    <n v="0"/>
    <s v="Nathan Kyme"/>
    <s v="Wetland Access Development"/>
    <m/>
    <s v="VC7556-2019-016"/>
    <s v="938 OF"/>
    <m/>
    <m/>
    <m/>
    <s v="Approved"/>
    <m/>
    <m/>
    <s v="Finish loading and hauling existing material from D010 for road repairs out to D011"/>
    <n v="7"/>
    <s v="D009-D017"/>
    <s v="Three Finger Lake"/>
    <n v="0"/>
    <d v="2021-10-15T00:00:00"/>
    <m/>
    <s v="37"/>
    <d v="2021-10-26T00:00:00"/>
    <s v=""/>
    <s v=""/>
    <m/>
    <m/>
    <m/>
    <s v="Harold Furlong"/>
    <s v="07"/>
    <s v="KABI LAKE FOREST PRODUCTS LTD7436KL-20211007-3L.O.A.0.9545455232.9091"/>
    <s v="KABI LAKE FOREST PRODUCTS LTD7436KL-20211007-3L.O.A.0.9545455232.9091OEWT-PA22-Lem"/>
    <s v="Wetland Access Development"/>
    <s v=""/>
    <x v="6"/>
  </r>
  <r>
    <x v="2"/>
    <n v="12"/>
    <n v="0"/>
    <n v="7433"/>
    <s v="KL-20211006-3"/>
    <n v="53510703"/>
    <s v="Access"/>
    <n v="0"/>
    <s v="L.O.A."/>
    <n v="244"/>
    <n v="0.90909090000000004"/>
    <s v="DAY"/>
    <m/>
    <s v="0"/>
    <s v=""/>
    <s v=""/>
    <n v="221.81819999999999"/>
    <n v="28.836365999999998"/>
    <n v="250.65456599999996"/>
    <d v="2021-10-06T00:00:00"/>
    <n v="0"/>
    <x v="17"/>
    <d v="2021-11-02T00:00:00"/>
    <n v="78"/>
    <n v="0"/>
    <n v="0"/>
    <s v="Nathan Kyme"/>
    <s v="Wetland Access Development"/>
    <m/>
    <s v="VC7556-2019-016"/>
    <s v="938 OF"/>
    <m/>
    <m/>
    <m/>
    <s v="Approved"/>
    <m/>
    <m/>
    <s v="Finish loading and hauling existing material from D010 for capping of wetlands @ D012 and start road repairs out to D011"/>
    <n v="7"/>
    <s v="D-009 to D-017"/>
    <s v="Three Finger Lake"/>
    <n v="0"/>
    <d v="2021-10-15T00:00:00"/>
    <m/>
    <s v="63"/>
    <d v="2021-10-15T00:00:00"/>
    <s v=""/>
    <s v=""/>
    <m/>
    <m/>
    <m/>
    <s v=""/>
    <s v="07"/>
    <s v="KABI LAKE FOREST PRODUCTS LTD7433KL-20211006-3L.O.A.0.9090909221.8182"/>
    <s v="KABI LAKE FOREST PRODUCTS LTD7433KL-20211006-3L.O.A.0.9090909221.8182OEWT-PA22-Lem"/>
    <s v="Wetland Access Development"/>
    <s v=""/>
    <x v="6"/>
  </r>
  <r>
    <x v="2"/>
    <n v="12"/>
    <n v="0"/>
    <n v="7433"/>
    <s v="KL-20211006-3"/>
    <n v="53510703"/>
    <s v="Access"/>
    <n v="0"/>
    <s v="L.O.A."/>
    <n v="244"/>
    <n v="0.90909090000000004"/>
    <s v="DAY"/>
    <m/>
    <s v="0"/>
    <s v=""/>
    <s v=""/>
    <n v="221.81819999999999"/>
    <n v="28.836365999999998"/>
    <n v="250.65456599999996"/>
    <d v="2021-10-06T00:00:00"/>
    <n v="0"/>
    <x v="17"/>
    <d v="2021-11-02T00:00:00"/>
    <n v="78"/>
    <n v="0"/>
    <n v="0"/>
    <s v="Nathan Kyme"/>
    <s v="Wetland Access Development"/>
    <m/>
    <s v="VC7556-2019-016"/>
    <s v="938 OF"/>
    <m/>
    <m/>
    <m/>
    <s v="Approved"/>
    <m/>
    <m/>
    <s v="Finish loading and hauling existing material from D010 for capping of wetlands @ D012 and start road repairs out to D011"/>
    <n v="7"/>
    <s v="D-009 to D-017"/>
    <s v="Three Finger Lake"/>
    <n v="0"/>
    <d v="2021-10-15T00:00:00"/>
    <m/>
    <s v="63"/>
    <d v="2021-10-15T00:00:00"/>
    <s v=""/>
    <s v=""/>
    <m/>
    <m/>
    <m/>
    <s v=""/>
    <s v="07"/>
    <s v="KABI LAKE FOREST PRODUCTS LTD7433KL-20211006-3L.O.A.0.9090909221.8182"/>
    <s v="KABI LAKE FOREST PRODUCTS LTD7433KL-20211006-3L.O.A.0.9090909221.8182OEWT-PA22-Lem"/>
    <s v="Wetland Access Development"/>
    <s v=""/>
    <x v="6"/>
  </r>
  <r>
    <x v="2"/>
    <n v="12"/>
    <n v="0"/>
    <n v="7433"/>
    <s v="KL-20211006-3"/>
    <n v="53510703"/>
    <s v="Access"/>
    <n v="0"/>
    <s v="L.O.A."/>
    <n v="244"/>
    <n v="0.90909090000000004"/>
    <s v="DAY"/>
    <m/>
    <s v="0"/>
    <s v=""/>
    <s v=""/>
    <n v="221.81819999999999"/>
    <n v="28.836365999999998"/>
    <n v="250.65456599999996"/>
    <d v="2021-10-06T00:00:00"/>
    <n v="0"/>
    <x v="17"/>
    <d v="2021-11-02T00:00:00"/>
    <n v="78"/>
    <n v="0"/>
    <n v="0"/>
    <s v="Nathan Kyme"/>
    <s v="Wetland Access Development"/>
    <m/>
    <s v="VC7556-2019-016"/>
    <s v="938 OF"/>
    <m/>
    <m/>
    <m/>
    <s v="Approved"/>
    <m/>
    <m/>
    <s v="Finish loading and hauling existing material from D010 for capping of wetlands @ D012 and start road repairs out to D011"/>
    <n v="7"/>
    <s v="D-009 to D-017"/>
    <s v="Three Finger Lake"/>
    <n v="0"/>
    <d v="2021-10-15T00:00:00"/>
    <m/>
    <s v="63"/>
    <d v="2021-10-15T00:00:00"/>
    <s v=""/>
    <s v=""/>
    <m/>
    <m/>
    <m/>
    <s v=""/>
    <s v="07"/>
    <s v="KABI LAKE FOREST PRODUCTS LTD7433KL-20211006-3L.O.A.0.9090909221.8182"/>
    <s v="KABI LAKE FOREST PRODUCTS LTD7433KL-20211006-3L.O.A.0.9090909221.8182OEWT-PA22-Lem"/>
    <s v="Wetland Access Development"/>
    <s v=""/>
    <x v="6"/>
  </r>
  <r>
    <x v="2"/>
    <n v="12"/>
    <n v="0"/>
    <n v="7423"/>
    <s v="KL-20211003-3"/>
    <n v="53510703"/>
    <s v="Access"/>
    <n v="0"/>
    <s v="L.O.A."/>
    <n v="244"/>
    <n v="0.95454550000000005"/>
    <s v="DAY"/>
    <m/>
    <s v="0"/>
    <s v=""/>
    <s v=""/>
    <n v="232.9091"/>
    <n v="30.278183000000002"/>
    <n v="263.18728299999998"/>
    <d v="2021-10-03T00:00:00"/>
    <n v="0"/>
    <x v="17"/>
    <d v="2021-11-02T00:00:00"/>
    <n v="78"/>
    <n v="0"/>
    <n v="0"/>
    <s v="Nathan Kyme"/>
    <s v="Wetland Access Development"/>
    <m/>
    <s v="VC7556-2019-016"/>
    <s v="938 OF"/>
    <m/>
    <m/>
    <m/>
    <s v="Approved"/>
    <m/>
    <m/>
    <s v="Excavator working on drainage &amp; shaping access from D011 to D013. Piling material up for capping."/>
    <n v="7"/>
    <s v="D-009 to D-017"/>
    <s v="Three Finger Lake"/>
    <n v="0"/>
    <d v="2021-10-08T00:00:00"/>
    <m/>
    <s v="37"/>
    <d v="2021-10-09T00:00:00"/>
    <s v=""/>
    <s v=""/>
    <m/>
    <m/>
    <m/>
    <s v="Harold Furlong"/>
    <s v="07"/>
    <s v="KABI LAKE FOREST PRODUCTS LTD7423KL-20211003-3L.O.A.0.9545455232.9091"/>
    <s v="KABI LAKE FOREST PRODUCTS LTD7423KL-20211003-3L.O.A.0.9545455232.9091OEWT-PA22-Lem"/>
    <s v="Wetland Access Development"/>
    <s v=""/>
    <x v="6"/>
  </r>
  <r>
    <x v="2"/>
    <n v="12"/>
    <n v="0"/>
    <n v="7418"/>
    <s v="KL-20211001-5"/>
    <n v="53510703"/>
    <s v="Access"/>
    <n v="0"/>
    <s v="L.O.A."/>
    <n v="244"/>
    <n v="0.95454550000000005"/>
    <s v="DAY"/>
    <m/>
    <m/>
    <s v=""/>
    <s v=""/>
    <n v="232.9091"/>
    <n v="30.278183000000002"/>
    <n v="263.18728299999998"/>
    <d v="2021-10-01T00:00:00"/>
    <n v="0"/>
    <x v="17"/>
    <d v="2021-11-02T00:00:00"/>
    <n v="78"/>
    <n v="0"/>
    <n v="0"/>
    <s v="Nathan Kyme"/>
    <s v="Wetland Access Development"/>
    <m/>
    <s v="VC7556-2019-016"/>
    <s v="938 OF"/>
    <m/>
    <m/>
    <m/>
    <s v="Approved"/>
    <m/>
    <m/>
    <s v="Continue loading &amp; hauling existing material for capping of wetland @ D-012 to D-013.Labourer delivering GEO from Marathon yard."/>
    <n v="7"/>
    <s v="D-009 to D-017"/>
    <s v="Three Finger Lake"/>
    <n v="0"/>
    <d v="2021-10-08T00:00:00"/>
    <s v=""/>
    <s v="62"/>
    <d v="2021-10-09T00:00:00"/>
    <s v=""/>
    <s v=""/>
    <m/>
    <m/>
    <m/>
    <s v=""/>
    <s v="07"/>
    <s v="KABI LAKE FOREST PRODUCTS LTD7418KL-20211001-5L.O.A.0.9545455232.9091"/>
    <s v="KABI LAKE FOREST PRODUCTS LTD7418KL-20211001-5L.O.A.0.9545455232.9091OEWT-PA22-Lem"/>
    <s v="Wetland Access Development"/>
    <s v=""/>
    <x v="6"/>
  </r>
  <r>
    <x v="2"/>
    <n v="12"/>
    <n v="0"/>
    <n v="7418"/>
    <s v="KL-20211001-5"/>
    <n v="53510703"/>
    <s v="Access"/>
    <n v="0"/>
    <s v="L.O.A."/>
    <n v="244"/>
    <n v="0.95454550000000005"/>
    <s v="DAY"/>
    <m/>
    <s v="0"/>
    <s v=""/>
    <s v=""/>
    <n v="232.9091"/>
    <n v="30.278183000000002"/>
    <n v="263.18728299999998"/>
    <d v="2021-10-01T00:00:00"/>
    <n v="0"/>
    <x v="17"/>
    <d v="2021-11-02T00:00:00"/>
    <n v="78"/>
    <n v="0"/>
    <n v="0"/>
    <s v="Nathan Kyme"/>
    <s v="Wetland Access Development"/>
    <m/>
    <s v="VC7556-2019-016"/>
    <s v="938 OF"/>
    <m/>
    <m/>
    <m/>
    <s v="Approved"/>
    <m/>
    <m/>
    <s v="Continue loading &amp; hauling existing material for capping of wetland @ D-012 to D-013.Labourer delivering GEO from Marathon yard."/>
    <n v="7"/>
    <s v="D-009 to D-017"/>
    <s v="Three Finger Lake"/>
    <n v="0"/>
    <d v="2021-10-08T00:00:00"/>
    <s v=""/>
    <s v="62"/>
    <d v="2021-10-09T00:00:00"/>
    <s v=""/>
    <s v=""/>
    <m/>
    <m/>
    <m/>
    <s v=""/>
    <s v="07"/>
    <s v="KABI LAKE FOREST PRODUCTS LTD7418KL-20211001-5L.O.A.0.9545455232.9091"/>
    <s v="KABI LAKE FOREST PRODUCTS LTD7418KL-20211001-5L.O.A.0.9545455232.9091OEWT-PA22-Lem"/>
    <s v="Wetland Access Development"/>
    <s v=""/>
    <x v="6"/>
  </r>
  <r>
    <x v="2"/>
    <n v="12"/>
    <n v="0"/>
    <n v="7418"/>
    <s v="KL-20211001-5"/>
    <n v="53510703"/>
    <s v="Access"/>
    <n v="0"/>
    <s v="L.O.A."/>
    <n v="244"/>
    <n v="0.95454550000000005"/>
    <s v="DAY"/>
    <m/>
    <s v="0"/>
    <s v=""/>
    <s v=""/>
    <n v="232.9091"/>
    <n v="30.278183000000002"/>
    <n v="263.18728299999998"/>
    <d v="2021-10-01T00:00:00"/>
    <n v="0"/>
    <x v="17"/>
    <d v="2021-11-02T00:00:00"/>
    <n v="78"/>
    <n v="0"/>
    <n v="0"/>
    <s v="Nathan Kyme"/>
    <s v="Wetland Access Development"/>
    <m/>
    <s v="VC7556-2019-016"/>
    <s v="938 OF"/>
    <m/>
    <m/>
    <m/>
    <s v="Approved"/>
    <m/>
    <m/>
    <s v="Continue loading &amp; hauling existing material for capping of wetland @ D-012 to D-013.Labourer delivering GEO from Marathon yard."/>
    <n v="7"/>
    <s v="D-009 to D-017"/>
    <s v="Three Finger Lake"/>
    <n v="0"/>
    <d v="2021-10-08T00:00:00"/>
    <s v=""/>
    <s v="62"/>
    <d v="2021-10-09T00:00:00"/>
    <s v=""/>
    <s v=""/>
    <m/>
    <m/>
    <m/>
    <s v=""/>
    <s v="07"/>
    <s v="KABI LAKE FOREST PRODUCTS LTD7418KL-20211001-5L.O.A.0.9545455232.9091"/>
    <s v="KABI LAKE FOREST PRODUCTS LTD7418KL-20211001-5L.O.A.0.9545455232.9091OEWT-PA22-Lem"/>
    <s v="Wetland Access Development"/>
    <s v=""/>
    <x v="6"/>
  </r>
  <r>
    <x v="2"/>
    <n v="12"/>
    <n v="0"/>
    <n v="7412"/>
    <s v="KL-20210930-3"/>
    <n v="53510703"/>
    <s v="Access"/>
    <n v="0"/>
    <s v="L.O.A."/>
    <n v="244"/>
    <n v="0.90909090000000004"/>
    <s v="DAY"/>
    <m/>
    <s v="0"/>
    <s v=""/>
    <s v=""/>
    <n v="221.81819999999999"/>
    <n v="28.836365999999998"/>
    <n v="250.65456599999996"/>
    <d v="2021-09-30T00:00:00"/>
    <n v="0"/>
    <x v="17"/>
    <d v="2021-11-02T00:00:00"/>
    <n v="78"/>
    <n v="0"/>
    <n v="0"/>
    <s v="Nathan Kyme"/>
    <s v="Wetland Access Development"/>
    <m/>
    <s v="VC7556-2019-016"/>
    <s v="938 OF"/>
    <m/>
    <m/>
    <m/>
    <s v="Approved"/>
    <m/>
    <m/>
    <s v="Continue loading &amp; hauling existing material for capping of wetland @ D-012 to D-013. Excavator laying geo."/>
    <n v="7"/>
    <s v="D-009 to D-017"/>
    <s v="Three Finger Lake"/>
    <n v="0"/>
    <d v="2021-10-07T00:00:00"/>
    <m/>
    <s v="62"/>
    <d v="2021-10-09T00:00:00"/>
    <s v=""/>
    <s v=""/>
    <m/>
    <m/>
    <m/>
    <s v=""/>
    <s v="07"/>
    <s v="KABI LAKE FOREST PRODUCTS LTD7412KL-20210930-3L.O.A.0.9090909221.8182"/>
    <s v="KABI LAKE FOREST PRODUCTS LTD7412KL-20210930-3L.O.A.0.9090909221.8182OEWT-PA22-Lem"/>
    <s v="Wetland Access Development"/>
    <s v=""/>
    <x v="6"/>
  </r>
  <r>
    <x v="2"/>
    <n v="12"/>
    <n v="0"/>
    <n v="7412"/>
    <s v="KL-20210930-3"/>
    <n v="53510703"/>
    <s v="Access"/>
    <n v="0"/>
    <s v="L.O.A."/>
    <n v="244"/>
    <n v="0.90909090000000004"/>
    <s v="DAY"/>
    <m/>
    <s v="0"/>
    <s v=""/>
    <s v=""/>
    <n v="221.81819999999999"/>
    <n v="28.836365999999998"/>
    <n v="250.65456599999996"/>
    <d v="2021-09-30T00:00:00"/>
    <n v="0"/>
    <x v="17"/>
    <d v="2021-11-02T00:00:00"/>
    <n v="78"/>
    <n v="0"/>
    <n v="0"/>
    <s v="Nathan Kyme"/>
    <s v="Wetland Access Development"/>
    <m/>
    <s v="VC7556-2019-016"/>
    <s v="938 OF"/>
    <m/>
    <m/>
    <m/>
    <s v="Approved"/>
    <m/>
    <m/>
    <s v="Continue loading &amp; hauling existing material for capping of wetland @ D-012 to D-013. Excavator laying geo."/>
    <n v="7"/>
    <s v="D-009 to D-017"/>
    <s v="Three Finger Lake"/>
    <n v="0"/>
    <d v="2021-10-07T00:00:00"/>
    <m/>
    <s v="62"/>
    <d v="2021-10-09T00:00:00"/>
    <s v=""/>
    <s v=""/>
    <m/>
    <m/>
    <m/>
    <s v=""/>
    <s v="07"/>
    <s v="KABI LAKE FOREST PRODUCTS LTD7412KL-20210930-3L.O.A.0.9090909221.8182"/>
    <s v="KABI LAKE FOREST PRODUCTS LTD7412KL-20210930-3L.O.A.0.9090909221.8182OEWT-PA22-Lem"/>
    <s v="Wetland Access Development"/>
    <s v=""/>
    <x v="6"/>
  </r>
  <r>
    <x v="2"/>
    <n v="12"/>
    <n v="0"/>
    <n v="7412"/>
    <s v="KL-20210930-3"/>
    <n v="53510703"/>
    <s v="Access"/>
    <n v="0"/>
    <s v="L.O.A."/>
    <n v="244"/>
    <n v="0.90909090000000004"/>
    <s v="DAY"/>
    <m/>
    <s v="0"/>
    <s v=""/>
    <s v=""/>
    <n v="221.81819999999999"/>
    <n v="28.836365999999998"/>
    <n v="250.65456599999996"/>
    <d v="2021-09-30T00:00:00"/>
    <n v="0"/>
    <x v="17"/>
    <d v="2021-11-02T00:00:00"/>
    <n v="78"/>
    <n v="0"/>
    <n v="0"/>
    <s v="Nathan Kyme"/>
    <s v="Wetland Access Development"/>
    <m/>
    <s v="VC7556-2019-016"/>
    <s v="938 OF"/>
    <m/>
    <m/>
    <m/>
    <s v="Approved"/>
    <m/>
    <m/>
    <s v="Continue loading &amp; hauling existing material for capping of wetland @ D-012 to D-013. Excavator laying geo."/>
    <n v="7"/>
    <s v="D-009 to D-017"/>
    <s v="Three Finger Lake"/>
    <n v="0"/>
    <d v="2021-10-07T00:00:00"/>
    <m/>
    <s v="62"/>
    <d v="2021-10-09T00:00:00"/>
    <s v=""/>
    <s v=""/>
    <m/>
    <m/>
    <m/>
    <s v=""/>
    <s v="07"/>
    <s v="KABI LAKE FOREST PRODUCTS LTD7412KL-20210930-3L.O.A.0.9090909221.8182"/>
    <s v="KABI LAKE FOREST PRODUCTS LTD7412KL-20210930-3L.O.A.0.9090909221.8182OEWT-PA22-Lem"/>
    <s v="Wetland Access Development"/>
    <s v=""/>
    <x v="6"/>
  </r>
  <r>
    <x v="2"/>
    <n v="12"/>
    <n v="0"/>
    <n v="7408"/>
    <s v="KL-20210929-2"/>
    <n v="53510703"/>
    <s v="Access"/>
    <n v="0"/>
    <s v="L.O.A."/>
    <n v="244"/>
    <n v="0.90909090000000004"/>
    <s v="DAY"/>
    <m/>
    <s v="0"/>
    <s v=""/>
    <s v=""/>
    <n v="221.81819999999999"/>
    <n v="28.836365999999998"/>
    <n v="250.65456599999996"/>
    <d v="2021-09-29T00:00:00"/>
    <n v="0"/>
    <x v="17"/>
    <d v="2021-11-02T00:00:00"/>
    <n v="78"/>
    <n v="0"/>
    <n v="0"/>
    <s v="Nathan Kyme"/>
    <s v="Wetland Access Development"/>
    <m/>
    <s v="VC7556-2019-016"/>
    <s v="938 OF"/>
    <m/>
    <m/>
    <m/>
    <s v="Approved"/>
    <m/>
    <m/>
    <s v="Continue loading &amp; hauling stumps, grubbing &amp; capping with existing material for crossing of wetland @ D012 to D013."/>
    <n v="7"/>
    <s v="D-009 to D-017"/>
    <s v="Three Finger Lake"/>
    <n v="0"/>
    <d v="2021-10-07T00:00:00"/>
    <m/>
    <s v="62"/>
    <d v="2021-10-09T00:00:00"/>
    <s v=""/>
    <s v=""/>
    <m/>
    <m/>
    <m/>
    <s v=""/>
    <s v="07"/>
    <s v="KABI LAKE FOREST PRODUCTS LTD7408KL-20210929-2L.O.A.0.9090909221.8182"/>
    <s v="KABI LAKE FOREST PRODUCTS LTD7408KL-20210929-2L.O.A.0.9090909221.8182OEWT-PA22-Lem"/>
    <s v="Wetland Access Development"/>
    <s v=""/>
    <x v="6"/>
  </r>
  <r>
    <x v="2"/>
    <n v="12"/>
    <n v="0"/>
    <n v="7408"/>
    <s v="KL-20210929-2"/>
    <n v="53510703"/>
    <s v="Access"/>
    <n v="0"/>
    <s v="L.O.A."/>
    <n v="244"/>
    <n v="0.90909090000000004"/>
    <s v="DAY"/>
    <m/>
    <s v="0"/>
    <s v=""/>
    <s v=""/>
    <n v="221.81819999999999"/>
    <n v="28.836365999999998"/>
    <n v="250.65456599999996"/>
    <d v="2021-09-29T00:00:00"/>
    <n v="0"/>
    <x v="17"/>
    <d v="2021-11-02T00:00:00"/>
    <n v="78"/>
    <n v="0"/>
    <n v="0"/>
    <s v="Nathan Kyme"/>
    <s v="Wetland Access Development"/>
    <m/>
    <s v="VC7556-2019-016"/>
    <s v="938 OF"/>
    <m/>
    <m/>
    <m/>
    <s v="Approved"/>
    <m/>
    <m/>
    <s v="Continue loading &amp; hauling stumps, grubbing &amp; capping with existing material for crossing of wetland @ D012 to D013."/>
    <n v="7"/>
    <s v="D-009 to D-017"/>
    <s v="Three Finger Lake"/>
    <n v="0"/>
    <d v="2021-10-07T00:00:00"/>
    <m/>
    <s v="62"/>
    <d v="2021-10-09T00:00:00"/>
    <s v=""/>
    <s v=""/>
    <m/>
    <m/>
    <m/>
    <s v=""/>
    <s v="07"/>
    <s v="KABI LAKE FOREST PRODUCTS LTD7408KL-20210929-2L.O.A.0.9090909221.8182"/>
    <s v="KABI LAKE FOREST PRODUCTS LTD7408KL-20210929-2L.O.A.0.9090909221.8182OEWT-PA22-Lem"/>
    <s v="Wetland Access Development"/>
    <s v=""/>
    <x v="6"/>
  </r>
  <r>
    <x v="2"/>
    <n v="12"/>
    <n v="0"/>
    <n v="7408"/>
    <s v="KL-20210929-2"/>
    <n v="53510703"/>
    <s v="Access"/>
    <n v="0"/>
    <s v="L.O.A."/>
    <n v="244"/>
    <n v="0.90909090000000004"/>
    <s v="DAY"/>
    <m/>
    <s v="0"/>
    <s v=""/>
    <s v=""/>
    <n v="221.81819999999999"/>
    <n v="28.836365999999998"/>
    <n v="250.65456599999996"/>
    <d v="2021-09-29T00:00:00"/>
    <n v="0"/>
    <x v="17"/>
    <d v="2021-11-02T00:00:00"/>
    <n v="78"/>
    <n v="0"/>
    <n v="0"/>
    <s v="Nathan Kyme"/>
    <s v="Wetland Access Development"/>
    <m/>
    <s v="VC7556-2019-016"/>
    <s v="938 OF"/>
    <m/>
    <m/>
    <m/>
    <s v="Approved"/>
    <m/>
    <m/>
    <s v="Continue loading &amp; hauling stumps, grubbing &amp; capping with existing material for crossing of wetland @ D012 to D013."/>
    <n v="7"/>
    <s v="D-009 to D-017"/>
    <s v="Three Finger Lake"/>
    <n v="0"/>
    <d v="2021-10-07T00:00:00"/>
    <m/>
    <s v="62"/>
    <d v="2021-10-09T00:00:00"/>
    <s v=""/>
    <s v=""/>
    <m/>
    <m/>
    <m/>
    <s v=""/>
    <s v="07"/>
    <s v="KABI LAKE FOREST PRODUCTS LTD7408KL-20210929-2L.O.A.0.9090909221.8182"/>
    <s v="KABI LAKE FOREST PRODUCTS LTD7408KL-20210929-2L.O.A.0.9090909221.8182OEWT-PA22-Lem"/>
    <s v="Wetland Access Development"/>
    <s v=""/>
    <x v="6"/>
  </r>
  <r>
    <x v="2"/>
    <n v="12"/>
    <n v="0"/>
    <n v="7404"/>
    <s v="KL-20210928-2"/>
    <n v="53510703"/>
    <s v="Access"/>
    <n v="0"/>
    <s v="L.O.A."/>
    <n v="244"/>
    <n v="0.90909090000000004"/>
    <s v="DAY"/>
    <m/>
    <s v="0"/>
    <s v=""/>
    <s v=""/>
    <n v="221.81819999999999"/>
    <n v="28.836365999999998"/>
    <n v="250.65456599999996"/>
    <d v="2021-09-28T00:00:00"/>
    <n v="0"/>
    <x v="17"/>
    <d v="2021-11-02T00:00:00"/>
    <n v="78"/>
    <n v="0"/>
    <n v="0"/>
    <s v="Nathan Kyme"/>
    <s v="Wetland Access Development"/>
    <m/>
    <s v="VC7556-2019-016"/>
    <s v="938 OF"/>
    <m/>
    <m/>
    <m/>
    <s v="Approved"/>
    <m/>
    <m/>
    <s v="Continue loading &amp; hauling stumps, grubbing. Hauling trees/existing material for crossing of Wetland @D012 to D013. Excavator/labourers delivering 6 rolls of GEO from_x000d__x000a_Marathon yard."/>
    <n v="7"/>
    <s v="D009-D017"/>
    <s v="Three Finger Lake"/>
    <n v="0"/>
    <d v="2021-10-06T00:00:00"/>
    <m/>
    <s v="62"/>
    <d v="2021-10-09T00:00:00"/>
    <s v=""/>
    <s v=""/>
    <m/>
    <m/>
    <m/>
    <s v=""/>
    <s v="07"/>
    <s v="KABI LAKE FOREST PRODUCTS LTD7404KL-20210928-2L.O.A.0.9090909221.8182"/>
    <s v="KABI LAKE FOREST PRODUCTS LTD7404KL-20210928-2L.O.A.0.9090909221.8182OEWT-PA22-Lem"/>
    <s v="Wetland Access Development"/>
    <s v=""/>
    <x v="6"/>
  </r>
  <r>
    <x v="2"/>
    <n v="12"/>
    <n v="0"/>
    <n v="7404"/>
    <s v="KL-20210928-2"/>
    <n v="53510703"/>
    <s v="Access"/>
    <n v="0"/>
    <s v="L.O.A."/>
    <n v="244"/>
    <n v="0.90909090000000004"/>
    <s v="DAY"/>
    <m/>
    <s v="0"/>
    <s v=""/>
    <s v=""/>
    <n v="221.81819999999999"/>
    <n v="28.836365999999998"/>
    <n v="250.65456599999996"/>
    <d v="2021-09-28T00:00:00"/>
    <n v="0"/>
    <x v="17"/>
    <d v="2021-11-02T00:00:00"/>
    <n v="78"/>
    <n v="0"/>
    <n v="0"/>
    <s v="Nathan Kyme"/>
    <s v="Wetland Access Development"/>
    <m/>
    <s v="VC7556-2019-016"/>
    <s v="938 OF"/>
    <m/>
    <m/>
    <m/>
    <s v="Approved"/>
    <m/>
    <m/>
    <s v="Continue loading &amp; hauling stumps, grubbing. Hauling trees/existing material for crossing of Wetland @D012 to D013. Excavator/labourers delivering 6 rolls of GEO from_x000d__x000a_Marathon yard."/>
    <n v="7"/>
    <s v="D009-D017"/>
    <s v="Three Finger Lake"/>
    <n v="0"/>
    <d v="2021-10-06T00:00:00"/>
    <m/>
    <s v="62"/>
    <d v="2021-10-09T00:00:00"/>
    <s v=""/>
    <s v=""/>
    <m/>
    <m/>
    <m/>
    <s v=""/>
    <s v="07"/>
    <s v="KABI LAKE FOREST PRODUCTS LTD7404KL-20210928-2L.O.A.0.9090909221.8182"/>
    <s v="KABI LAKE FOREST PRODUCTS LTD7404KL-20210928-2L.O.A.0.9090909221.8182OEWT-PA22-Lem"/>
    <s v="Wetland Access Development"/>
    <s v=""/>
    <x v="6"/>
  </r>
  <r>
    <x v="2"/>
    <n v="12"/>
    <n v="0"/>
    <n v="7404"/>
    <s v="KL-20210928-2"/>
    <n v="53510703"/>
    <s v="Access"/>
    <n v="0"/>
    <s v="L.O.A."/>
    <n v="244"/>
    <n v="0.90909090000000004"/>
    <s v="DAY"/>
    <m/>
    <s v="0"/>
    <s v=""/>
    <s v=""/>
    <n v="221.81819999999999"/>
    <n v="28.836365999999998"/>
    <n v="250.65456599999996"/>
    <d v="2021-09-28T00:00:00"/>
    <n v="0"/>
    <x v="17"/>
    <d v="2021-11-02T00:00:00"/>
    <n v="78"/>
    <n v="0"/>
    <n v="0"/>
    <s v="Nathan Kyme"/>
    <s v="Wetland Access Development"/>
    <m/>
    <s v="VC7556-2019-016"/>
    <s v="938 OF"/>
    <m/>
    <m/>
    <m/>
    <s v="Approved"/>
    <m/>
    <m/>
    <s v="Continue loading &amp; hauling stumps, grubbing. Hauling trees/existing material for crossing of Wetland @D012 to D013. Excavator/labourers delivering 6 rolls of GEO from_x000d__x000a_Marathon yard."/>
    <n v="7"/>
    <s v="D009-D017"/>
    <s v="Three Finger Lake"/>
    <n v="0"/>
    <d v="2021-10-06T00:00:00"/>
    <m/>
    <s v="62"/>
    <d v="2021-10-09T00:00:00"/>
    <s v=""/>
    <s v=""/>
    <m/>
    <m/>
    <m/>
    <s v=""/>
    <s v="07"/>
    <s v="KABI LAKE FOREST PRODUCTS LTD7404KL-20210928-2L.O.A.0.9090909221.8182"/>
    <s v="KABI LAKE FOREST PRODUCTS LTD7404KL-20210928-2L.O.A.0.9090909221.8182OEWT-PA22-Lem"/>
    <s v="Wetland Access Development"/>
    <s v=""/>
    <x v="6"/>
  </r>
  <r>
    <x v="2"/>
    <n v="12"/>
    <n v="0"/>
    <n v="7398"/>
    <s v="KL-20210927-2"/>
    <n v="53510703"/>
    <s v="Access"/>
    <n v="0"/>
    <s v="L.O.A."/>
    <n v="244"/>
    <n v="0.90909090000000004"/>
    <s v="DAY"/>
    <m/>
    <s v="0"/>
    <s v=""/>
    <s v=""/>
    <n v="221.81819999999999"/>
    <n v="28.836365999999998"/>
    <n v="250.65456599999996"/>
    <d v="2021-09-27T00:00:00"/>
    <n v="0"/>
    <x v="17"/>
    <d v="2021-11-02T00:00:00"/>
    <n v="78"/>
    <n v="0"/>
    <n v="0"/>
    <s v="Nathan Kyme"/>
    <s v="Wetland Access Development"/>
    <m/>
    <s v="VC7556-2019-016"/>
    <s v="938 OF"/>
    <m/>
    <m/>
    <m/>
    <s v="Approved"/>
    <m/>
    <m/>
    <s v="Continue loading &amp; hauling stumps, grubbing &amp; trees for crossing of wetland D012 to D013."/>
    <n v="7"/>
    <s v="D-009 to D-017"/>
    <s v="Three Finger Lake"/>
    <n v="0"/>
    <d v="2021-10-06T00:00:00"/>
    <m/>
    <s v="62"/>
    <d v="2021-10-09T00:00:00"/>
    <s v=""/>
    <s v=""/>
    <m/>
    <m/>
    <m/>
    <s v=""/>
    <s v="07"/>
    <s v="KABI LAKE FOREST PRODUCTS LTD7398KL-20210927-2L.O.A.0.9090909221.8182"/>
    <s v="KABI LAKE FOREST PRODUCTS LTD7398KL-20210927-2L.O.A.0.9090909221.8182OEWT-PA22-Lem"/>
    <s v="Wetland Access Development"/>
    <s v=""/>
    <x v="6"/>
  </r>
  <r>
    <x v="2"/>
    <n v="12"/>
    <n v="0"/>
    <n v="7398"/>
    <s v="KL-20210927-2"/>
    <n v="53510703"/>
    <s v="Access"/>
    <n v="0"/>
    <s v="L.O.A."/>
    <n v="244"/>
    <n v="0.90909090000000004"/>
    <s v="DAY"/>
    <m/>
    <s v="0"/>
    <s v=""/>
    <s v=""/>
    <n v="221.81819999999999"/>
    <n v="28.836365999999998"/>
    <n v="250.65456599999996"/>
    <d v="2021-09-27T00:00:00"/>
    <n v="0"/>
    <x v="17"/>
    <d v="2021-11-02T00:00:00"/>
    <n v="78"/>
    <n v="0"/>
    <n v="0"/>
    <s v="Nathan Kyme"/>
    <s v="Wetland Access Development"/>
    <m/>
    <s v="VC7556-2019-016"/>
    <s v="938 OF"/>
    <m/>
    <m/>
    <m/>
    <s v="Approved"/>
    <m/>
    <m/>
    <s v="Continue loading &amp; hauling stumps, grubbing &amp; trees for crossing of wetland D012 to D013."/>
    <n v="7"/>
    <s v="D-009 to D-017"/>
    <s v="Three Finger Lake"/>
    <n v="0"/>
    <d v="2021-10-06T00:00:00"/>
    <m/>
    <s v="62"/>
    <d v="2021-10-09T00:00:00"/>
    <s v=""/>
    <s v=""/>
    <m/>
    <m/>
    <m/>
    <s v=""/>
    <s v="07"/>
    <s v="KABI LAKE FOREST PRODUCTS LTD7398KL-20210927-2L.O.A.0.9090909221.8182"/>
    <s v="KABI LAKE FOREST PRODUCTS LTD7398KL-20210927-2L.O.A.0.9090909221.8182OEWT-PA22-Lem"/>
    <s v="Wetland Access Development"/>
    <s v=""/>
    <x v="6"/>
  </r>
  <r>
    <x v="2"/>
    <n v="12"/>
    <n v="0"/>
    <n v="7398"/>
    <s v="KL-20210927-2"/>
    <n v="53510703"/>
    <s v="Access"/>
    <n v="0"/>
    <s v="L.O.A."/>
    <n v="244"/>
    <n v="0.90909090000000004"/>
    <s v="DAY"/>
    <m/>
    <s v="0"/>
    <s v=""/>
    <s v=""/>
    <n v="221.81819999999999"/>
    <n v="28.836365999999998"/>
    <n v="250.65456599999996"/>
    <d v="2021-09-27T00:00:00"/>
    <n v="0"/>
    <x v="17"/>
    <d v="2021-11-02T00:00:00"/>
    <n v="78"/>
    <n v="0"/>
    <n v="0"/>
    <s v="Nathan Kyme"/>
    <s v="Wetland Access Development"/>
    <m/>
    <s v="VC7556-2019-016"/>
    <s v="938 OF"/>
    <m/>
    <m/>
    <m/>
    <s v="Approved"/>
    <m/>
    <m/>
    <s v="Continue loading &amp; hauling stumps, grubbing &amp; trees for crossing of wetland D012 to D013."/>
    <n v="7"/>
    <s v="D-009 to D-017"/>
    <s v="Three Finger Lake"/>
    <n v="0"/>
    <d v="2021-10-06T00:00:00"/>
    <m/>
    <s v="62"/>
    <d v="2021-10-09T00:00:00"/>
    <s v=""/>
    <s v=""/>
    <m/>
    <m/>
    <m/>
    <s v=""/>
    <s v="07"/>
    <s v="KABI LAKE FOREST PRODUCTS LTD7398KL-20210927-2L.O.A.0.9090909221.8182"/>
    <s v="KABI LAKE FOREST PRODUCTS LTD7398KL-20210927-2L.O.A.0.9090909221.8182OEWT-PA22-Lem"/>
    <s v="Wetland Access Development"/>
    <s v=""/>
    <x v="6"/>
  </r>
  <r>
    <x v="2"/>
    <n v="12"/>
    <n v="0"/>
    <n v="7429"/>
    <s v="KL-20211005-3"/>
    <n v="53510703"/>
    <s v="Access"/>
    <n v="0"/>
    <s v="L.O.A."/>
    <n v="244"/>
    <n v="0.90909090000000004"/>
    <s v="DAY"/>
    <m/>
    <s v="0"/>
    <s v=""/>
    <s v=""/>
    <n v="221.81819999999999"/>
    <n v="28.836365999999998"/>
    <n v="250.65456599999996"/>
    <d v="2021-10-05T00:00:00"/>
    <n v="0"/>
    <x v="17"/>
    <d v="2021-11-02T00:00:00"/>
    <n v="78"/>
    <n v="0"/>
    <n v="0"/>
    <s v="Nathan Kyme"/>
    <s v="Wetland Access Development"/>
    <m/>
    <s v="VC7556-2019-016"/>
    <s v="938 OF"/>
    <m/>
    <m/>
    <m/>
    <s v="Approved"/>
    <m/>
    <m/>
    <s v="Continue loading &amp; hauling existing material from D-010 for capping of wetland @ D012."/>
    <n v="7"/>
    <s v="D-009 to D-017"/>
    <s v="Three Finger Lake"/>
    <n v="0"/>
    <d v="2021-10-08T00:00:00"/>
    <m/>
    <s v="37"/>
    <d v="2021-10-26T00:00:00"/>
    <s v=""/>
    <s v=""/>
    <m/>
    <m/>
    <m/>
    <s v="Harold Furlong"/>
    <s v="07"/>
    <s v="KABI LAKE FOREST PRODUCTS LTD7429KL-20211005-3L.O.A.0.9090909221.8182"/>
    <s v="KABI LAKE FOREST PRODUCTS LTD7429KL-20211005-3L.O.A.0.9090909221.8182OEWT-PA22-Lem"/>
    <s v="Wetland Access Development"/>
    <s v=""/>
    <x v="6"/>
  </r>
  <r>
    <x v="2"/>
    <n v="12"/>
    <n v="0"/>
    <n v="7429"/>
    <s v="KL-20211005-3"/>
    <n v="53510703"/>
    <s v="Access"/>
    <n v="0"/>
    <s v="L.O.A."/>
    <n v="244"/>
    <n v="0.90909090000000004"/>
    <s v="DAY"/>
    <m/>
    <s v="0"/>
    <s v=""/>
    <s v=""/>
    <n v="221.81819999999999"/>
    <n v="28.836365999999998"/>
    <n v="250.65456599999996"/>
    <d v="2021-10-05T00:00:00"/>
    <n v="0"/>
    <x v="17"/>
    <d v="2021-11-02T00:00:00"/>
    <n v="78"/>
    <n v="0"/>
    <n v="0"/>
    <s v="Nathan Kyme"/>
    <s v="Wetland Access Development"/>
    <m/>
    <s v="VC7556-2019-016"/>
    <s v="938 OF"/>
    <m/>
    <m/>
    <m/>
    <s v="Approved"/>
    <m/>
    <m/>
    <s v="Continue loading &amp; hauling existing material from D-010 for capping of wetland @ D012."/>
    <n v="7"/>
    <s v="D-009 to D-017"/>
    <s v="Three Finger Lake"/>
    <n v="0"/>
    <d v="2021-10-08T00:00:00"/>
    <m/>
    <s v="37"/>
    <d v="2021-10-26T00:00:00"/>
    <s v=""/>
    <s v=""/>
    <m/>
    <m/>
    <m/>
    <s v="Harold Furlong"/>
    <s v="07"/>
    <s v="KABI LAKE FOREST PRODUCTS LTD7429KL-20211005-3L.O.A.0.9090909221.8182"/>
    <s v="KABI LAKE FOREST PRODUCTS LTD7429KL-20211005-3L.O.A.0.9090909221.8182OEWT-PA22-Lem"/>
    <s v="Wetland Access Development"/>
    <s v=""/>
    <x v="6"/>
  </r>
  <r>
    <x v="2"/>
    <n v="12"/>
    <n v="0"/>
    <n v="7429"/>
    <s v="KL-20211005-3"/>
    <n v="53510703"/>
    <s v="Access"/>
    <n v="0"/>
    <s v="L.O.A."/>
    <n v="244"/>
    <n v="0.90909090000000004"/>
    <s v="DAY"/>
    <m/>
    <s v="0"/>
    <s v=""/>
    <s v=""/>
    <n v="221.81819999999999"/>
    <n v="28.836365999999998"/>
    <n v="250.65456599999996"/>
    <d v="2021-10-05T00:00:00"/>
    <n v="0"/>
    <x v="17"/>
    <d v="2021-11-02T00:00:00"/>
    <n v="78"/>
    <n v="0"/>
    <n v="0"/>
    <s v="Nathan Kyme"/>
    <s v="Wetland Access Development"/>
    <m/>
    <s v="VC7556-2019-016"/>
    <s v="938 OF"/>
    <m/>
    <m/>
    <m/>
    <s v="Approved"/>
    <m/>
    <m/>
    <s v="Continue loading &amp; hauling existing material from D-010 for capping of wetland @ D012."/>
    <n v="7"/>
    <s v="D-009 to D-017"/>
    <s v="Three Finger Lake"/>
    <n v="0"/>
    <d v="2021-10-08T00:00:00"/>
    <m/>
    <s v="37"/>
    <d v="2021-10-26T00:00:00"/>
    <s v=""/>
    <s v=""/>
    <m/>
    <m/>
    <m/>
    <s v="Harold Furlong"/>
    <s v="07"/>
    <s v="KABI LAKE FOREST PRODUCTS LTD7429KL-20211005-3L.O.A.0.9090909221.8182"/>
    <s v="KABI LAKE FOREST PRODUCTS LTD7429KL-20211005-3L.O.A.0.9090909221.8182OEWT-PA22-Lem"/>
    <s v="Wetland Access Development"/>
    <s v=""/>
    <x v="6"/>
  </r>
  <r>
    <x v="2"/>
    <n v="12"/>
    <n v="0"/>
    <n v="7426"/>
    <s v="KL-20211004-3"/>
    <n v="53510703"/>
    <s v="Access"/>
    <n v="0"/>
    <s v="L.O.A."/>
    <n v="244"/>
    <n v="0.90909090000000004"/>
    <s v="DAY"/>
    <m/>
    <s v="0"/>
    <s v=""/>
    <s v=""/>
    <n v="221.81819999999999"/>
    <n v="28.836365999999998"/>
    <n v="250.65456599999996"/>
    <d v="2021-10-04T00:00:00"/>
    <n v="0"/>
    <x v="17"/>
    <d v="2021-11-02T00:00:00"/>
    <n v="78"/>
    <n v="0"/>
    <n v="0"/>
    <s v="Nathan Kyme"/>
    <s v="Wetland Access Development"/>
    <m/>
    <s v="VC7556-2019-016"/>
    <s v="938 OF"/>
    <m/>
    <m/>
    <m/>
    <s v="Approved"/>
    <m/>
    <m/>
    <s v="Continue loading &amp; hauling existing material for capping of wetland @ D012 to D013."/>
    <n v="7"/>
    <s v="D-009 to D-017"/>
    <s v="Three Finger Lake"/>
    <n v="0"/>
    <d v="2021-10-08T00:00:00"/>
    <m/>
    <s v="37"/>
    <d v="2021-10-09T00:00:00"/>
    <s v=""/>
    <s v=""/>
    <m/>
    <m/>
    <m/>
    <s v="Harold Furlong"/>
    <s v="07"/>
    <s v="KABI LAKE FOREST PRODUCTS LTD7426KL-20211004-3L.O.A.0.9090909221.8182"/>
    <s v="KABI LAKE FOREST PRODUCTS LTD7426KL-20211004-3L.O.A.0.9090909221.8182OEWT-PA22-Lem"/>
    <s v="Wetland Access Development"/>
    <s v=""/>
    <x v="6"/>
  </r>
  <r>
    <x v="2"/>
    <n v="12"/>
    <n v="0"/>
    <n v="7426"/>
    <s v="KL-20211004-3"/>
    <n v="53510703"/>
    <s v="Access"/>
    <n v="0"/>
    <s v="L.O.A."/>
    <n v="244"/>
    <n v="0.90909090000000004"/>
    <s v="DAY"/>
    <m/>
    <s v="0"/>
    <s v=""/>
    <s v=""/>
    <n v="221.81819999999999"/>
    <n v="28.836365999999998"/>
    <n v="250.65456599999996"/>
    <d v="2021-10-04T00:00:00"/>
    <n v="0"/>
    <x v="17"/>
    <d v="2021-11-02T00:00:00"/>
    <n v="78"/>
    <n v="0"/>
    <n v="0"/>
    <s v="Nathan Kyme"/>
    <s v="Wetland Access Development"/>
    <m/>
    <s v="VC7556-2019-016"/>
    <s v="938 OF"/>
    <m/>
    <m/>
    <m/>
    <s v="Approved"/>
    <m/>
    <m/>
    <s v="Continue loading &amp; hauling existing material for capping of wetland @ D012 to D013."/>
    <n v="7"/>
    <s v="D-009 to D-017"/>
    <s v="Three Finger Lake"/>
    <n v="0"/>
    <d v="2021-10-08T00:00:00"/>
    <m/>
    <s v="37"/>
    <d v="2021-10-09T00:00:00"/>
    <s v=""/>
    <s v=""/>
    <m/>
    <m/>
    <m/>
    <s v="Harold Furlong"/>
    <s v="07"/>
    <s v="KABI LAKE FOREST PRODUCTS LTD7426KL-20211004-3L.O.A.0.9090909221.8182"/>
    <s v="KABI LAKE FOREST PRODUCTS LTD7426KL-20211004-3L.O.A.0.9090909221.8182OEWT-PA22-Lem"/>
    <s v="Wetland Access Development"/>
    <s v=""/>
    <x v="6"/>
  </r>
  <r>
    <x v="2"/>
    <n v="12"/>
    <n v="0"/>
    <n v="7426"/>
    <s v="KL-20211004-3"/>
    <n v="53510703"/>
    <s v="Access"/>
    <n v="0"/>
    <s v="L.O.A."/>
    <n v="244"/>
    <n v="0.90909090000000004"/>
    <s v="DAY"/>
    <m/>
    <s v="0"/>
    <s v=""/>
    <s v=""/>
    <n v="221.81819999999999"/>
    <n v="28.836365999999998"/>
    <n v="250.65456599999996"/>
    <d v="2021-10-04T00:00:00"/>
    <n v="0"/>
    <x v="17"/>
    <d v="2021-11-02T00:00:00"/>
    <n v="78"/>
    <n v="0"/>
    <n v="0"/>
    <s v="Nathan Kyme"/>
    <s v="Wetland Access Development"/>
    <m/>
    <s v="VC7556-2019-016"/>
    <s v="938 OF"/>
    <m/>
    <m/>
    <m/>
    <s v="Approved"/>
    <m/>
    <m/>
    <s v="Continue loading &amp; hauling existing material for capping of wetland @ D012 to D013."/>
    <n v="7"/>
    <s v="D-009 to D-017"/>
    <s v="Three Finger Lake"/>
    <n v="0"/>
    <d v="2021-10-08T00:00:00"/>
    <m/>
    <s v="37"/>
    <d v="2021-10-09T00:00:00"/>
    <s v=""/>
    <s v=""/>
    <m/>
    <m/>
    <m/>
    <s v="Harold Furlong"/>
    <s v="07"/>
    <s v="KABI LAKE FOREST PRODUCTS LTD7426KL-20211004-3L.O.A.0.9090909221.8182"/>
    <s v="KABI LAKE FOREST PRODUCTS LTD7426KL-20211004-3L.O.A.0.9090909221.8182OEWT-PA22-Lem"/>
    <s v="Wetland Access Development"/>
    <s v=""/>
    <x v="6"/>
  </r>
  <r>
    <x v="2"/>
    <n v="12"/>
    <n v="0"/>
    <n v="7438"/>
    <s v="KL-20211008-3"/>
    <n v="53510703"/>
    <s v="Access"/>
    <n v="0"/>
    <s v="Pickup 1/2 Ton"/>
    <n v="25"/>
    <n v="10.5"/>
    <s v="HR"/>
    <s v="19"/>
    <s v="0"/>
    <s v=""/>
    <s v=""/>
    <n v="262.5"/>
    <n v="34.125"/>
    <n v="296.625"/>
    <d v="2021-10-08T00:00:00"/>
    <n v="0"/>
    <x v="17"/>
    <d v="2021-11-02T00:00:00"/>
    <n v="78"/>
    <n v="0"/>
    <n v="0"/>
    <s v="Nathan Kyme"/>
    <s v="Wetland Access Development"/>
    <m/>
    <s v="VC7556-2019-016"/>
    <s v="938 OF"/>
    <m/>
    <m/>
    <m/>
    <s v="Approved"/>
    <m/>
    <m/>
    <s v="Shape road, ditch &amp; add material in low areas @ D012/D013."/>
    <n v="7"/>
    <s v="D-009 to D-017"/>
    <s v="Three Finger Lake"/>
    <n v="0"/>
    <d v="2021-10-15T00:00:00"/>
    <m/>
    <s v="37"/>
    <d v="2021-10-26T00:00:00"/>
    <s v=""/>
    <s v=""/>
    <m/>
    <m/>
    <m/>
    <s v="Harold Furlong"/>
    <s v="07"/>
    <s v="KABI LAKE FOREST PRODUCTS LTD7438KL-20211008-3Pickup 1/2 Ton10.5262.5"/>
    <s v="KABI LAKE FOREST PRODUCTS LTD7438KL-20211008-3Pickup 1/2 Ton10.5262.5OEWT-PA22-Lem"/>
    <s v="Wetland Access Development"/>
    <s v=""/>
    <x v="6"/>
  </r>
  <r>
    <x v="2"/>
    <n v="12"/>
    <n v="0"/>
    <n v="7436"/>
    <s v="KL-20211007-3"/>
    <n v="53510703"/>
    <s v="Access"/>
    <n v="0"/>
    <s v="Pickup 1/2 Ton"/>
    <n v="25"/>
    <n v="19.5"/>
    <s v="HR"/>
    <s v="19"/>
    <s v="0"/>
    <s v=""/>
    <s v=""/>
    <n v="487.5"/>
    <n v="63.375"/>
    <n v="550.875"/>
    <d v="2021-10-07T00:00:00"/>
    <n v="0"/>
    <x v="17"/>
    <d v="2021-11-02T00:00:00"/>
    <n v="78"/>
    <n v="0"/>
    <n v="0"/>
    <s v="Nathan Kyme"/>
    <s v="Wetland Access Development"/>
    <m/>
    <s v="VC7556-2019-016"/>
    <s v="938 OF"/>
    <m/>
    <m/>
    <m/>
    <s v="Approved"/>
    <m/>
    <m/>
    <s v="Finish loading and hauling existing material from D010 for road repairs out to D011"/>
    <n v="7"/>
    <s v="D009-D017"/>
    <s v="Three Finger Lake"/>
    <n v="0"/>
    <d v="2021-10-15T00:00:00"/>
    <m/>
    <s v="37"/>
    <d v="2021-10-26T00:00:00"/>
    <s v=""/>
    <s v=""/>
    <m/>
    <m/>
    <m/>
    <s v="Harold Furlong"/>
    <s v="07"/>
    <s v="KABI LAKE FOREST PRODUCTS LTD7436KL-20211007-3Pickup 1/2 Ton19.5487.5"/>
    <s v="KABI LAKE FOREST PRODUCTS LTD7436KL-20211007-3Pickup 1/2 Ton19.5487.5OEWT-PA22-Lem"/>
    <s v="Wetland Access Development"/>
    <s v=""/>
    <x v="6"/>
  </r>
  <r>
    <x v="2"/>
    <n v="12"/>
    <n v="0"/>
    <n v="7433"/>
    <s v="KL-20211006-3"/>
    <n v="53510703"/>
    <s v="Access"/>
    <n v="0"/>
    <s v="Pickup 1/2 Ton"/>
    <n v="25"/>
    <n v="23.5"/>
    <s v="HR"/>
    <s v="19"/>
    <s v="0"/>
    <s v=""/>
    <s v=""/>
    <n v="587.5"/>
    <n v="76.375"/>
    <n v="663.87499999999989"/>
    <d v="2021-10-06T00:00:00"/>
    <n v="0"/>
    <x v="17"/>
    <d v="2021-11-02T00:00:00"/>
    <n v="78"/>
    <n v="0"/>
    <n v="0"/>
    <s v="Nathan Kyme"/>
    <s v="Wetland Access Development"/>
    <m/>
    <s v="VC7556-2019-016"/>
    <s v="938 OF"/>
    <m/>
    <m/>
    <m/>
    <s v="Approved"/>
    <m/>
    <m/>
    <s v="Finish loading and hauling existing material from D010 for capping of wetlands @ D012 and start road repairs out to D011"/>
    <n v="7"/>
    <s v="D-009 to D-017"/>
    <s v="Three Finger Lake"/>
    <n v="0"/>
    <d v="2021-10-15T00:00:00"/>
    <m/>
    <s v="63"/>
    <d v="2021-10-15T00:00:00"/>
    <s v=""/>
    <s v=""/>
    <m/>
    <m/>
    <m/>
    <s v=""/>
    <s v="07"/>
    <s v="KABI LAKE FOREST PRODUCTS LTD7433KL-20211006-3Pickup 1/2 Ton23.5587.5"/>
    <s v="KABI LAKE FOREST PRODUCTS LTD7433KL-20211006-3Pickup 1/2 Ton23.5587.5OEWT-PA22-Lem"/>
    <s v="Wetland Access Development"/>
    <s v=""/>
    <x v="6"/>
  </r>
  <r>
    <x v="2"/>
    <n v="12"/>
    <n v="0"/>
    <n v="7423"/>
    <s v="KL-20211003-3"/>
    <n v="53510703"/>
    <s v="Access"/>
    <n v="0"/>
    <s v="Pickup 1/2 Ton"/>
    <n v="25"/>
    <n v="12"/>
    <s v="HR"/>
    <s v="19"/>
    <s v="0"/>
    <s v=""/>
    <s v=""/>
    <n v="300"/>
    <n v="39"/>
    <n v="338.99999999999994"/>
    <d v="2021-10-03T00:00:00"/>
    <n v="0"/>
    <x v="17"/>
    <d v="2021-11-02T00:00:00"/>
    <n v="78"/>
    <n v="0"/>
    <n v="0"/>
    <s v="Nathan Kyme"/>
    <s v="Wetland Access Development"/>
    <m/>
    <s v="VC7556-2019-016"/>
    <s v="938 OF"/>
    <m/>
    <m/>
    <m/>
    <s v="Approved"/>
    <m/>
    <m/>
    <s v="Excavator working on drainage &amp; shaping access from D011 to D013. Piling material up for capping."/>
    <n v="7"/>
    <s v="D-009 to D-017"/>
    <s v="Three Finger Lake"/>
    <n v="0"/>
    <d v="2021-10-08T00:00:00"/>
    <m/>
    <s v="37"/>
    <d v="2021-10-09T00:00:00"/>
    <s v=""/>
    <s v=""/>
    <m/>
    <m/>
    <m/>
    <s v="Harold Furlong"/>
    <s v="07"/>
    <s v="KABI LAKE FOREST PRODUCTS LTD7423KL-20211003-3Pickup 1/2 Ton12300"/>
    <s v="KABI LAKE FOREST PRODUCTS LTD7423KL-20211003-3Pickup 1/2 Ton12300OEWT-PA22-Lem"/>
    <s v="Wetland Access Development"/>
    <s v=""/>
    <x v="6"/>
  </r>
  <r>
    <x v="2"/>
    <n v="12"/>
    <n v="0"/>
    <n v="7418"/>
    <s v="KL-20211001-5"/>
    <n v="53510703"/>
    <s v="Access"/>
    <n v="0"/>
    <s v="Pickup 1/2 Ton"/>
    <n v="25"/>
    <n v="25"/>
    <s v="HR"/>
    <s v="19"/>
    <s v="0"/>
    <s v=""/>
    <s v=""/>
    <n v="625"/>
    <n v="81.25"/>
    <n v="706.24999999999989"/>
    <d v="2021-10-01T00:00:00"/>
    <n v="0"/>
    <x v="17"/>
    <d v="2021-11-02T00:00:00"/>
    <n v="78"/>
    <n v="0"/>
    <n v="0"/>
    <s v="Nathan Kyme"/>
    <s v="Wetland Access Development"/>
    <m/>
    <s v="VC7556-2019-016"/>
    <s v="938 OF"/>
    <m/>
    <m/>
    <m/>
    <s v="Approved"/>
    <m/>
    <m/>
    <s v="Continue loading &amp; hauling existing material for capping of wetland @ D-012 to D-013.Labourer delivering GEO from Marathon yard."/>
    <n v="7"/>
    <s v="D-009 to D-017"/>
    <s v="Three Finger Lake"/>
    <n v="0"/>
    <d v="2021-10-08T00:00:00"/>
    <s v=""/>
    <s v="62"/>
    <d v="2021-10-09T00:00:00"/>
    <s v=""/>
    <s v=""/>
    <m/>
    <m/>
    <m/>
    <s v=""/>
    <s v="07"/>
    <s v="KABI LAKE FOREST PRODUCTS LTD7418KL-20211001-5Pickup 1/2 Ton25625"/>
    <s v="KABI LAKE FOREST PRODUCTS LTD7418KL-20211001-5Pickup 1/2 Ton25625OEWT-PA22-Lem"/>
    <s v="Wetland Access Development"/>
    <s v=""/>
    <x v="6"/>
  </r>
  <r>
    <x v="2"/>
    <n v="12"/>
    <n v="0"/>
    <n v="7412"/>
    <s v="KL-20210930-3"/>
    <n v="53510703"/>
    <s v="Access"/>
    <n v="0"/>
    <s v="Pickup 1/2 Ton"/>
    <n v="25"/>
    <n v="22"/>
    <s v="HR"/>
    <s v="19"/>
    <s v="0"/>
    <s v=""/>
    <s v=""/>
    <n v="550"/>
    <n v="71.5"/>
    <n v="621.49999999999989"/>
    <d v="2021-09-30T00:00:00"/>
    <n v="0"/>
    <x v="17"/>
    <d v="2021-11-02T00:00:00"/>
    <n v="78"/>
    <n v="0"/>
    <n v="0"/>
    <s v="Nathan Kyme"/>
    <s v="Wetland Access Development"/>
    <m/>
    <s v="VC7556-2019-016"/>
    <s v="938 OF"/>
    <m/>
    <m/>
    <m/>
    <s v="Approved"/>
    <m/>
    <m/>
    <s v="Continue loading &amp; hauling existing material for capping of wetland @ D-012 to D-013. Excavator laying geo."/>
    <n v="7"/>
    <s v="D-009 to D-017"/>
    <s v="Three Finger Lake"/>
    <n v="0"/>
    <d v="2021-10-07T00:00:00"/>
    <m/>
    <s v="62"/>
    <d v="2021-10-09T00:00:00"/>
    <s v=""/>
    <s v=""/>
    <m/>
    <m/>
    <m/>
    <s v=""/>
    <s v="07"/>
    <s v="KABI LAKE FOREST PRODUCTS LTD7412KL-20210930-3Pickup 1/2 Ton22550"/>
    <s v="KABI LAKE FOREST PRODUCTS LTD7412KL-20210930-3Pickup 1/2 Ton22550OEWT-PA22-Lem"/>
    <s v="Wetland Access Development"/>
    <s v=""/>
    <x v="6"/>
  </r>
  <r>
    <x v="2"/>
    <n v="12"/>
    <n v="0"/>
    <n v="7408"/>
    <s v="KL-20210929-2"/>
    <n v="53510703"/>
    <s v="Access"/>
    <n v="0"/>
    <s v="Pickup 1/2 Ton"/>
    <n v="25"/>
    <n v="22"/>
    <s v="HR"/>
    <s v="19"/>
    <s v="0"/>
    <s v=""/>
    <s v=""/>
    <n v="550"/>
    <n v="71.5"/>
    <n v="621.49999999999989"/>
    <d v="2021-09-29T00:00:00"/>
    <n v="0"/>
    <x v="17"/>
    <d v="2021-11-02T00:00:00"/>
    <n v="78"/>
    <n v="0"/>
    <n v="0"/>
    <s v="Nathan Kyme"/>
    <s v="Wetland Access Development"/>
    <m/>
    <s v="VC7556-2019-016"/>
    <s v="938 OF"/>
    <m/>
    <m/>
    <m/>
    <s v="Approved"/>
    <m/>
    <m/>
    <s v="Continue loading &amp; hauling stumps, grubbing &amp; capping with existing material for crossing of wetland @ D012 to D013."/>
    <n v="7"/>
    <s v="D-009 to D-017"/>
    <s v="Three Finger Lake"/>
    <n v="0"/>
    <d v="2021-10-07T00:00:00"/>
    <m/>
    <s v="62"/>
    <d v="2021-10-09T00:00:00"/>
    <s v=""/>
    <s v=""/>
    <m/>
    <m/>
    <m/>
    <s v=""/>
    <s v="07"/>
    <s v="KABI LAKE FOREST PRODUCTS LTD7408KL-20210929-2Pickup 1/2 Ton22550"/>
    <s v="KABI LAKE FOREST PRODUCTS LTD7408KL-20210929-2Pickup 1/2 Ton22550OEWT-PA22-Lem"/>
    <s v="Wetland Access Development"/>
    <s v=""/>
    <x v="6"/>
  </r>
  <r>
    <x v="2"/>
    <n v="12"/>
    <n v="0"/>
    <n v="7404"/>
    <s v="KL-20210928-2"/>
    <n v="53510703"/>
    <s v="Access"/>
    <n v="0"/>
    <s v="Pickup 1/2 Ton"/>
    <n v="25"/>
    <n v="27"/>
    <s v="HR"/>
    <s v="19"/>
    <s v="0"/>
    <s v=""/>
    <s v=""/>
    <n v="675"/>
    <n v="87.75"/>
    <n v="762.74999999999989"/>
    <d v="2021-09-28T00:00:00"/>
    <n v="0"/>
    <x v="17"/>
    <d v="2021-11-02T00:00:00"/>
    <n v="78"/>
    <n v="0"/>
    <n v="0"/>
    <s v="Nathan Kyme"/>
    <s v="Wetland Access Development"/>
    <m/>
    <s v="VC7556-2019-016"/>
    <s v="938 OF"/>
    <m/>
    <m/>
    <m/>
    <s v="Approved"/>
    <m/>
    <m/>
    <s v="Continue loading &amp; hauling stumps, grubbing. Hauling trees/existing material for crossing of Wetland @D012 to D013. Excavator/labourers delivering 6 rolls of GEO from_x000d__x000a_Marathon yard."/>
    <n v="7"/>
    <s v="D009-D017"/>
    <s v="Three Finger Lake"/>
    <n v="0"/>
    <d v="2021-10-06T00:00:00"/>
    <m/>
    <s v="62"/>
    <d v="2021-10-09T00:00:00"/>
    <s v=""/>
    <s v=""/>
    <m/>
    <m/>
    <m/>
    <s v=""/>
    <s v="07"/>
    <s v="KABI LAKE FOREST PRODUCTS LTD7404KL-20210928-2Pickup 1/2 Ton27675"/>
    <s v="KABI LAKE FOREST PRODUCTS LTD7404KL-20210928-2Pickup 1/2 Ton27675OEWT-PA22-Lem"/>
    <s v="Wetland Access Development"/>
    <s v=""/>
    <x v="6"/>
  </r>
  <r>
    <x v="2"/>
    <n v="12"/>
    <n v="0"/>
    <n v="7398"/>
    <s v="KL-20210927-2"/>
    <n v="53510703"/>
    <s v="Access"/>
    <n v="0"/>
    <s v="Pickup 1/2 Ton"/>
    <n v="25"/>
    <n v="23"/>
    <s v="HR"/>
    <s v="19"/>
    <s v="0"/>
    <s v=""/>
    <s v=""/>
    <n v="575"/>
    <n v="74.75"/>
    <n v="649.74999999999989"/>
    <d v="2021-09-27T00:00:00"/>
    <n v="0"/>
    <x v="17"/>
    <d v="2021-11-02T00:00:00"/>
    <n v="78"/>
    <n v="0"/>
    <n v="0"/>
    <s v="Nathan Kyme"/>
    <s v="Wetland Access Development"/>
    <m/>
    <s v="VC7556-2019-016"/>
    <s v="938 OF"/>
    <m/>
    <m/>
    <m/>
    <s v="Approved"/>
    <m/>
    <m/>
    <s v="Continue loading &amp; hauling stumps, grubbing &amp; trees for crossing of wetland D012 to D013."/>
    <n v="7"/>
    <s v="D-009 to D-017"/>
    <s v="Three Finger Lake"/>
    <n v="0"/>
    <d v="2021-10-06T00:00:00"/>
    <m/>
    <s v="62"/>
    <d v="2021-10-09T00:00:00"/>
    <s v=""/>
    <s v=""/>
    <m/>
    <m/>
    <m/>
    <s v=""/>
    <s v="07"/>
    <s v="KABI LAKE FOREST PRODUCTS LTD7398KL-20210927-2Pickup 1/2 Ton23575"/>
    <s v="KABI LAKE FOREST PRODUCTS LTD7398KL-20210927-2Pickup 1/2 Ton23575OEWT-PA22-Lem"/>
    <s v="Wetland Access Development"/>
    <s v=""/>
    <x v="6"/>
  </r>
  <r>
    <x v="2"/>
    <n v="12"/>
    <n v="0"/>
    <n v="7429"/>
    <s v="KL-20211005-3"/>
    <n v="53510703"/>
    <s v="Access"/>
    <n v="0"/>
    <s v="Pickup 1/2 Ton"/>
    <n v="25"/>
    <n v="22"/>
    <s v="HR"/>
    <s v="19"/>
    <s v="0"/>
    <s v=""/>
    <s v=""/>
    <n v="550"/>
    <n v="71.5"/>
    <n v="621.49999999999989"/>
    <d v="2021-10-05T00:00:00"/>
    <n v="0"/>
    <x v="17"/>
    <d v="2021-11-02T00:00:00"/>
    <n v="78"/>
    <n v="0"/>
    <n v="0"/>
    <s v="Nathan Kyme"/>
    <s v="Wetland Access Development"/>
    <m/>
    <s v="VC7556-2019-016"/>
    <s v="938 OF"/>
    <m/>
    <m/>
    <m/>
    <s v="Approved"/>
    <m/>
    <m/>
    <s v="Continue loading &amp; hauling existing material from D-010 for capping of wetland @ D012."/>
    <n v="7"/>
    <s v="D-009 to D-017"/>
    <s v="Three Finger Lake"/>
    <n v="0"/>
    <d v="2021-10-08T00:00:00"/>
    <m/>
    <s v="37"/>
    <d v="2021-10-26T00:00:00"/>
    <s v=""/>
    <s v=""/>
    <m/>
    <m/>
    <m/>
    <s v="Harold Furlong"/>
    <s v="07"/>
    <s v="KABI LAKE FOREST PRODUCTS LTD7429KL-20211005-3Pickup 1/2 Ton22550"/>
    <s v="KABI LAKE FOREST PRODUCTS LTD7429KL-20211005-3Pickup 1/2 Ton22550OEWT-PA22-Lem"/>
    <s v="Wetland Access Development"/>
    <s v=""/>
    <x v="6"/>
  </r>
  <r>
    <x v="2"/>
    <n v="12"/>
    <n v="0"/>
    <n v="7436"/>
    <s v="KL-20211007-3"/>
    <n v="53510703"/>
    <s v="Access"/>
    <n v="0"/>
    <s v="CAT 25 ton Articulated Truck"/>
    <n v="178"/>
    <n v="6.5"/>
    <s v="HR"/>
    <s v="134"/>
    <s v="0"/>
    <s v=""/>
    <s v=""/>
    <n v="1157"/>
    <n v="150.41"/>
    <n v="1307.4099999999999"/>
    <d v="2021-10-07T00:00:00"/>
    <n v="0"/>
    <x v="17"/>
    <d v="2021-11-02T00:00:00"/>
    <n v="78"/>
    <n v="0"/>
    <n v="0"/>
    <s v="Nathan Kyme"/>
    <s v="Wetland Access Development"/>
    <m/>
    <s v="VC7556-2019-016"/>
    <s v="938 OF"/>
    <m/>
    <m/>
    <m/>
    <s v="Approved"/>
    <m/>
    <m/>
    <s v="Finish loading and hauling existing material from D010 for road repairs out to D011"/>
    <n v="7"/>
    <s v="D009-D017"/>
    <s v="Three Finger Lake"/>
    <n v="0"/>
    <d v="2021-10-15T00:00:00"/>
    <m/>
    <s v="37"/>
    <d v="2021-10-26T00:00:00"/>
    <s v=""/>
    <s v=""/>
    <m/>
    <m/>
    <m/>
    <s v="Harold Furlong"/>
    <s v="07"/>
    <s v="KABI LAKE FOREST PRODUCTS LTD7436KL-20211007-3CAT 25 ton Articulated Truck6.51157"/>
    <s v="KABI LAKE FOREST PRODUCTS LTD7436KL-20211007-3CAT 25 ton Articulated Truck6.51157OEWT-PA22-Lem"/>
    <s v="Wetland Access Development"/>
    <s v=""/>
    <x v="6"/>
  </r>
  <r>
    <x v="2"/>
    <n v="12"/>
    <n v="0"/>
    <n v="7433"/>
    <s v="KL-20211006-3"/>
    <n v="53510703"/>
    <s v="Access"/>
    <n v="0"/>
    <s v="CAT 25 ton Articulated Truck"/>
    <n v="178"/>
    <n v="10"/>
    <s v="HR"/>
    <s v="134"/>
    <s v="0"/>
    <s v=""/>
    <s v=""/>
    <n v="1780"/>
    <n v="231.4"/>
    <n v="2011.3999999999999"/>
    <d v="2021-10-06T00:00:00"/>
    <n v="0"/>
    <x v="17"/>
    <d v="2021-11-02T00:00:00"/>
    <n v="78"/>
    <n v="0"/>
    <n v="0"/>
    <s v="Nathan Kyme"/>
    <s v="Wetland Access Development"/>
    <m/>
    <s v="VC7556-2019-016"/>
    <s v="938 OF"/>
    <m/>
    <m/>
    <m/>
    <s v="Approved"/>
    <m/>
    <m/>
    <s v="Finish loading and hauling existing material from D010 for capping of wetlands @ D012 and start road repairs out to D011"/>
    <n v="7"/>
    <s v="D-009 to D-017"/>
    <s v="Three Finger Lake"/>
    <n v="0"/>
    <d v="2021-10-15T00:00:00"/>
    <m/>
    <s v="63"/>
    <d v="2021-10-15T00:00:00"/>
    <s v=""/>
    <s v=""/>
    <m/>
    <m/>
    <m/>
    <s v=""/>
    <s v="07"/>
    <s v="KABI LAKE FOREST PRODUCTS LTD7433KL-20211006-3CAT 25 ton Articulated Truck101780"/>
    <s v="KABI LAKE FOREST PRODUCTS LTD7433KL-20211006-3CAT 25 ton Articulated Truck101780OEWT-PA22-Lem"/>
    <s v="Wetland Access Development"/>
    <s v=""/>
    <x v="6"/>
  </r>
  <r>
    <x v="2"/>
    <n v="12"/>
    <n v="0"/>
    <n v="7418"/>
    <s v="KL-20211001-5"/>
    <n v="53510703"/>
    <s v="Access"/>
    <n v="0"/>
    <s v="CAT 25 ton Articulated Truck"/>
    <n v="178"/>
    <n v="10.5"/>
    <s v="HR"/>
    <s v="134"/>
    <s v="0"/>
    <s v=""/>
    <s v=""/>
    <n v="1869"/>
    <n v="242.97"/>
    <n v="2111.9699999999998"/>
    <d v="2021-10-01T00:00:00"/>
    <n v="0"/>
    <x v="17"/>
    <d v="2021-11-02T00:00:00"/>
    <n v="78"/>
    <n v="0"/>
    <n v="0"/>
    <s v="Nathan Kyme"/>
    <s v="Wetland Access Development"/>
    <m/>
    <s v="VC7556-2019-016"/>
    <s v="938 OF"/>
    <m/>
    <m/>
    <m/>
    <s v="Approved"/>
    <m/>
    <m/>
    <s v="Continue loading &amp; hauling existing material for capping of wetland @ D-012 to D-013.Labourer delivering GEO from Marathon yard."/>
    <n v="7"/>
    <s v="D-009 to D-017"/>
    <s v="Three Finger Lake"/>
    <n v="0"/>
    <d v="2021-10-08T00:00:00"/>
    <s v=""/>
    <s v="62"/>
    <d v="2021-10-09T00:00:00"/>
    <s v=""/>
    <s v=""/>
    <m/>
    <m/>
    <m/>
    <s v=""/>
    <s v="07"/>
    <s v="KABI LAKE FOREST PRODUCTS LTD7418KL-20211001-5CAT 25 ton Articulated Truck10.51869"/>
    <s v="KABI LAKE FOREST PRODUCTS LTD7418KL-20211001-5CAT 25 ton Articulated Truck10.51869OEWT-PA22-Lem"/>
    <s v="Wetland Access Development"/>
    <s v=""/>
    <x v="6"/>
  </r>
  <r>
    <x v="2"/>
    <n v="12"/>
    <n v="0"/>
    <n v="7412"/>
    <s v="KL-20210930-3"/>
    <n v="53510703"/>
    <s v="Access"/>
    <n v="0"/>
    <s v="CAT 25 ton Articulated Truck"/>
    <n v="178"/>
    <n v="10"/>
    <s v="HR"/>
    <s v="134"/>
    <s v="0"/>
    <s v=""/>
    <s v=""/>
    <n v="1780"/>
    <n v="231.4"/>
    <n v="2011.3999999999999"/>
    <d v="2021-09-30T00:00:00"/>
    <n v="0"/>
    <x v="17"/>
    <d v="2021-11-02T00:00:00"/>
    <n v="78"/>
    <n v="0"/>
    <n v="0"/>
    <s v="Nathan Kyme"/>
    <s v="Wetland Access Development"/>
    <m/>
    <s v="VC7556-2019-016"/>
    <s v="938 OF"/>
    <m/>
    <m/>
    <m/>
    <s v="Approved"/>
    <m/>
    <m/>
    <s v="Continue loading &amp; hauling existing material for capping of wetland @ D-012 to D-013. Excavator laying geo."/>
    <n v="7"/>
    <s v="D-009 to D-017"/>
    <s v="Three Finger Lake"/>
    <n v="0"/>
    <d v="2021-10-07T00:00:00"/>
    <m/>
    <s v="62"/>
    <d v="2021-10-09T00:00:00"/>
    <s v=""/>
    <s v=""/>
    <m/>
    <m/>
    <m/>
    <s v=""/>
    <s v="07"/>
    <s v="KABI LAKE FOREST PRODUCTS LTD7412KL-20210930-3CAT 25 ton Articulated Truck101780"/>
    <s v="KABI LAKE FOREST PRODUCTS LTD7412KL-20210930-3CAT 25 ton Articulated Truck101780OEWT-PA22-Lem"/>
    <s v="Wetland Access Development"/>
    <s v=""/>
    <x v="6"/>
  </r>
  <r>
    <x v="2"/>
    <n v="12"/>
    <n v="0"/>
    <n v="7408"/>
    <s v="KL-20210929-2"/>
    <n v="53510703"/>
    <s v="Access"/>
    <n v="0"/>
    <s v="CAT 25 ton Articulated Truck"/>
    <n v="178"/>
    <n v="10"/>
    <s v="HR"/>
    <s v="134"/>
    <s v="0"/>
    <s v=""/>
    <s v=""/>
    <n v="1780"/>
    <n v="231.4"/>
    <n v="2011.3999999999999"/>
    <d v="2021-09-29T00:00:00"/>
    <n v="0"/>
    <x v="17"/>
    <d v="2021-11-02T00:00:00"/>
    <n v="78"/>
    <n v="0"/>
    <n v="0"/>
    <s v="Nathan Kyme"/>
    <s v="Wetland Access Development"/>
    <m/>
    <s v="VC7556-2019-016"/>
    <s v="938 OF"/>
    <m/>
    <m/>
    <m/>
    <s v="Approved"/>
    <m/>
    <m/>
    <s v="Continue loading &amp; hauling stumps, grubbing &amp; capping with existing material for crossing of wetland @ D012 to D013."/>
    <n v="7"/>
    <s v="D-009 to D-017"/>
    <s v="Three Finger Lake"/>
    <n v="0"/>
    <d v="2021-10-07T00:00:00"/>
    <m/>
    <s v="62"/>
    <d v="2021-10-09T00:00:00"/>
    <s v=""/>
    <s v=""/>
    <m/>
    <m/>
    <m/>
    <s v=""/>
    <s v="07"/>
    <s v="KABI LAKE FOREST PRODUCTS LTD7408KL-20210929-2CAT 25 ton Articulated Truck101780"/>
    <s v="KABI LAKE FOREST PRODUCTS LTD7408KL-20210929-2CAT 25 ton Articulated Truck101780OEWT-PA22-Lem"/>
    <s v="Wetland Access Development"/>
    <s v=""/>
    <x v="6"/>
  </r>
  <r>
    <x v="2"/>
    <n v="12"/>
    <n v="0"/>
    <n v="7404"/>
    <s v="KL-20210928-2"/>
    <n v="53510703"/>
    <s v="Access"/>
    <n v="0"/>
    <s v="CAT 25 ton Articulated Truck"/>
    <n v="178"/>
    <n v="10"/>
    <s v="HR"/>
    <s v="134"/>
    <s v="0"/>
    <s v=""/>
    <s v=""/>
    <n v="1780"/>
    <n v="231.4"/>
    <n v="2011.3999999999999"/>
    <d v="2021-09-28T00:00:00"/>
    <n v="0"/>
    <x v="17"/>
    <d v="2021-11-02T00:00:00"/>
    <n v="78"/>
    <n v="0"/>
    <n v="0"/>
    <s v="Nathan Kyme"/>
    <s v="Wetland Access Development"/>
    <m/>
    <s v="VC7556-2019-016"/>
    <s v="938 OF"/>
    <m/>
    <m/>
    <m/>
    <s v="Approved"/>
    <m/>
    <m/>
    <s v="Continue loading &amp; hauling stumps, grubbing. Hauling trees/existing material for crossing of Wetland @D012 to D013. Excavator/labourers delivering 6 rolls of GEO from_x000d__x000a_Marathon yard."/>
    <n v="7"/>
    <s v="D009-D017"/>
    <s v="Three Finger Lake"/>
    <n v="0"/>
    <d v="2021-10-06T00:00:00"/>
    <m/>
    <s v="62"/>
    <d v="2021-10-09T00:00:00"/>
    <s v=""/>
    <s v=""/>
    <m/>
    <m/>
    <m/>
    <s v=""/>
    <s v="07"/>
    <s v="KABI LAKE FOREST PRODUCTS LTD7404KL-20210928-2CAT 25 ton Articulated Truck101780"/>
    <s v="KABI LAKE FOREST PRODUCTS LTD7404KL-20210928-2CAT 25 ton Articulated Truck101780OEWT-PA22-Lem"/>
    <s v="Wetland Access Development"/>
    <s v=""/>
    <x v="6"/>
  </r>
  <r>
    <x v="2"/>
    <n v="12"/>
    <n v="0"/>
    <n v="7398"/>
    <s v="KL-20210927-2"/>
    <n v="53510703"/>
    <s v="Access"/>
    <n v="0"/>
    <s v="CAT 25 ton Articulated Truck"/>
    <n v="178"/>
    <n v="10"/>
    <s v="HR"/>
    <s v="134"/>
    <s v="0"/>
    <s v=""/>
    <s v=""/>
    <n v="1780"/>
    <n v="231.4"/>
    <n v="2011.3999999999999"/>
    <d v="2021-09-27T00:00:00"/>
    <n v="0"/>
    <x v="17"/>
    <d v="2021-11-02T00:00:00"/>
    <n v="78"/>
    <n v="0"/>
    <n v="0"/>
    <s v="Nathan Kyme"/>
    <s v="Wetland Access Development"/>
    <m/>
    <s v="VC7556-2019-016"/>
    <s v="938 OF"/>
    <m/>
    <m/>
    <m/>
    <s v="Approved"/>
    <m/>
    <m/>
    <s v="Continue loading &amp; hauling stumps, grubbing &amp; trees for crossing of wetland D012 to D013."/>
    <n v="7"/>
    <s v="D-009 to D-017"/>
    <s v="Three Finger Lake"/>
    <n v="0"/>
    <d v="2021-10-06T00:00:00"/>
    <m/>
    <s v="62"/>
    <d v="2021-10-09T00:00:00"/>
    <s v=""/>
    <s v=""/>
    <m/>
    <m/>
    <m/>
    <s v=""/>
    <s v="07"/>
    <s v="KABI LAKE FOREST PRODUCTS LTD7398KL-20210927-2CAT 25 ton Articulated Truck101780"/>
    <s v="KABI LAKE FOREST PRODUCTS LTD7398KL-20210927-2CAT 25 ton Articulated Truck101780OEWT-PA22-Lem"/>
    <s v="Wetland Access Development"/>
    <s v=""/>
    <x v="6"/>
  </r>
  <r>
    <x v="2"/>
    <n v="12"/>
    <n v="0"/>
    <n v="7429"/>
    <s v="KL-20211005-3"/>
    <n v="53510703"/>
    <s v="Access"/>
    <n v="0"/>
    <s v="CAT 25 ton Articulated Truck"/>
    <n v="178"/>
    <n v="10"/>
    <s v="HR"/>
    <s v="134"/>
    <s v="0"/>
    <s v=""/>
    <s v=""/>
    <n v="1780"/>
    <n v="231.4"/>
    <n v="2011.3999999999999"/>
    <d v="2021-10-05T00:00:00"/>
    <n v="0"/>
    <x v="17"/>
    <d v="2021-11-02T00:00:00"/>
    <n v="78"/>
    <n v="0"/>
    <n v="0"/>
    <s v="Nathan Kyme"/>
    <s v="Wetland Access Development"/>
    <m/>
    <s v="VC7556-2019-016"/>
    <s v="938 OF"/>
    <m/>
    <m/>
    <m/>
    <s v="Approved"/>
    <m/>
    <m/>
    <s v="Continue loading &amp; hauling existing material from D-010 for capping of wetland @ D012."/>
    <n v="7"/>
    <s v="D-009 to D-017"/>
    <s v="Three Finger Lake"/>
    <n v="0"/>
    <d v="2021-10-08T00:00:00"/>
    <m/>
    <s v="37"/>
    <d v="2021-10-26T00:00:00"/>
    <s v=""/>
    <s v=""/>
    <m/>
    <m/>
    <m/>
    <s v="Harold Furlong"/>
    <s v="07"/>
    <s v="KABI LAKE FOREST PRODUCTS LTD7429KL-20211005-3CAT 25 ton Articulated Truck101780"/>
    <s v="KABI LAKE FOREST PRODUCTS LTD7429KL-20211005-3CAT 25 ton Articulated Truck101780OEWT-PA22-Lem"/>
    <s v="Wetland Access Development"/>
    <s v=""/>
    <x v="6"/>
  </r>
  <r>
    <x v="2"/>
    <n v="12"/>
    <n v="0"/>
    <n v="7426"/>
    <s v="KL-20211004-3"/>
    <n v="53510703"/>
    <s v="Access"/>
    <n v="0"/>
    <s v="CAT 25 ton Articulated Truck"/>
    <n v="178"/>
    <n v="10"/>
    <s v="HR"/>
    <s v="134"/>
    <s v="0"/>
    <s v=""/>
    <s v=""/>
    <n v="1780"/>
    <n v="231.4"/>
    <n v="2011.3999999999999"/>
    <d v="2021-10-04T00:00:00"/>
    <n v="0"/>
    <x v="17"/>
    <d v="2021-11-02T00:00:00"/>
    <n v="78"/>
    <n v="0"/>
    <n v="0"/>
    <s v="Nathan Kyme"/>
    <s v="Wetland Access Development"/>
    <m/>
    <s v="VC7556-2019-016"/>
    <s v="938 OF"/>
    <m/>
    <m/>
    <m/>
    <s v="Approved"/>
    <m/>
    <m/>
    <s v="Continue loading &amp; hauling existing material for capping of wetland @ D012 to D013."/>
    <n v="7"/>
    <s v="D-009 to D-017"/>
    <s v="Three Finger Lake"/>
    <n v="0"/>
    <d v="2021-10-08T00:00:00"/>
    <m/>
    <s v="37"/>
    <d v="2021-10-09T00:00:00"/>
    <s v=""/>
    <s v=""/>
    <m/>
    <m/>
    <m/>
    <s v="Harold Furlong"/>
    <s v="07"/>
    <s v="KABI LAKE FOREST PRODUCTS LTD7426KL-20211004-3CAT 25 ton Articulated Truck101780"/>
    <s v="KABI LAKE FOREST PRODUCTS LTD7426KL-20211004-3CAT 25 ton Articulated Truck101780OEWT-PA22-Lem"/>
    <s v="Wetland Access Development"/>
    <s v=""/>
    <x v="6"/>
  </r>
  <r>
    <x v="2"/>
    <n v="12"/>
    <n v="0"/>
    <n v="7438"/>
    <s v="KL-20211008-3"/>
    <n v="53510703"/>
    <s v="Access"/>
    <n v="0"/>
    <s v="30 Ton Excavator c/w Hydraulic Thumb"/>
    <n v="195"/>
    <n v="8.5"/>
    <s v="HR"/>
    <s v="147"/>
    <s v="0"/>
    <s v=""/>
    <s v=""/>
    <n v="1657.5"/>
    <n v="215.47499999999999"/>
    <n v="1872.9749999999999"/>
    <d v="2021-10-08T00:00:00"/>
    <n v="0"/>
    <x v="17"/>
    <d v="2021-11-02T00:00:00"/>
    <n v="78"/>
    <n v="0"/>
    <n v="0"/>
    <s v="Nathan Kyme"/>
    <s v="Wetland Access Development"/>
    <m/>
    <s v="VC7556-2019-016"/>
    <s v="938 OF"/>
    <m/>
    <m/>
    <m/>
    <s v="Approved"/>
    <m/>
    <m/>
    <s v="Shape road, ditch &amp; add material in low areas @ D012/D013."/>
    <n v="7"/>
    <s v="D-009 to D-017"/>
    <s v="Three Finger Lake"/>
    <n v="0"/>
    <d v="2021-10-15T00:00:00"/>
    <m/>
    <s v="37"/>
    <d v="2021-10-26T00:00:00"/>
    <s v=""/>
    <s v=""/>
    <m/>
    <m/>
    <m/>
    <s v="Harold Furlong"/>
    <s v="07"/>
    <s v="KABI LAKE FOREST PRODUCTS LTD7438KL-20211008-330 Ton Excavator c/w Hydraulic Thumb8.51657.5"/>
    <s v="KABI LAKE FOREST PRODUCTS LTD7438KL-20211008-330 Ton Excavator c/w Hydraulic Thumb8.51657.5OEWT-PA22-Lem"/>
    <s v="Wetland Access Development"/>
    <s v=""/>
    <x v="6"/>
  </r>
  <r>
    <x v="2"/>
    <n v="12"/>
    <n v="0"/>
    <n v="7436"/>
    <s v="KL-20211007-3"/>
    <n v="53510703"/>
    <s v="Access"/>
    <n v="0"/>
    <s v="30 Ton Excavator c/w Hydraulic Thumb"/>
    <n v="195"/>
    <n v="17"/>
    <s v="HR"/>
    <s v="147"/>
    <s v="0"/>
    <s v=""/>
    <s v=""/>
    <n v="3315"/>
    <n v="430.95"/>
    <n v="3745.95"/>
    <d v="2021-10-07T00:00:00"/>
    <n v="0"/>
    <x v="17"/>
    <d v="2021-11-02T00:00:00"/>
    <n v="78"/>
    <n v="0"/>
    <n v="0"/>
    <s v="Nathan Kyme"/>
    <s v="Wetland Access Development"/>
    <m/>
    <s v="VC7556-2019-016"/>
    <s v="938 OF"/>
    <m/>
    <m/>
    <m/>
    <s v="Approved"/>
    <m/>
    <m/>
    <s v="Finish loading and hauling existing material from D010 for road repairs out to D011"/>
    <n v="7"/>
    <s v="D009-D017"/>
    <s v="Three Finger Lake"/>
    <n v="0"/>
    <d v="2021-10-15T00:00:00"/>
    <m/>
    <s v="37"/>
    <d v="2021-10-26T00:00:00"/>
    <s v=""/>
    <s v=""/>
    <m/>
    <m/>
    <m/>
    <s v="Harold Furlong"/>
    <s v="07"/>
    <s v="KABI LAKE FOREST PRODUCTS LTD7436KL-20211007-330 Ton Excavator c/w Hydraulic Thumb173315"/>
    <s v="KABI LAKE FOREST PRODUCTS LTD7436KL-20211007-330 Ton Excavator c/w Hydraulic Thumb173315OEWT-PA22-Lem"/>
    <s v="Wetland Access Development"/>
    <s v=""/>
    <x v="6"/>
  </r>
  <r>
    <x v="2"/>
    <n v="12"/>
    <n v="0"/>
    <n v="7433"/>
    <s v="KL-20211006-3"/>
    <n v="53510703"/>
    <s v="Access"/>
    <n v="0"/>
    <s v="30 Ton Excavator c/w Hydraulic Thumb"/>
    <n v="195"/>
    <n v="20"/>
    <s v="HR"/>
    <s v="147"/>
    <s v="0"/>
    <s v=""/>
    <s v=""/>
    <n v="3900"/>
    <n v="507"/>
    <n v="4407"/>
    <d v="2021-10-06T00:00:00"/>
    <n v="0"/>
    <x v="17"/>
    <d v="2021-11-02T00:00:00"/>
    <n v="78"/>
    <n v="0"/>
    <n v="0"/>
    <s v="Nathan Kyme"/>
    <s v="Wetland Access Development"/>
    <m/>
    <s v="VC7556-2019-016"/>
    <s v="938 OF"/>
    <m/>
    <m/>
    <m/>
    <s v="Approved"/>
    <m/>
    <m/>
    <s v="Finish loading and hauling existing material from D010 for capping of wetlands @ D012 and start road repairs out to D011"/>
    <n v="7"/>
    <s v="D-009 to D-017"/>
    <s v="Three Finger Lake"/>
    <n v="0"/>
    <d v="2021-10-15T00:00:00"/>
    <m/>
    <s v="63"/>
    <d v="2021-10-15T00:00:00"/>
    <s v=""/>
    <s v=""/>
    <m/>
    <m/>
    <m/>
    <s v=""/>
    <s v="07"/>
    <s v="KABI LAKE FOREST PRODUCTS LTD7433KL-20211006-330 Ton Excavator c/w Hydraulic Thumb203900"/>
    <s v="KABI LAKE FOREST PRODUCTS LTD7433KL-20211006-330 Ton Excavator c/w Hydraulic Thumb203900OEWT-PA22-Lem"/>
    <s v="Wetland Access Development"/>
    <s v=""/>
    <x v="6"/>
  </r>
  <r>
    <x v="2"/>
    <n v="12"/>
    <n v="0"/>
    <n v="7426"/>
    <s v="KL-20211004-3"/>
    <n v="53510703"/>
    <s v="Access"/>
    <n v="0"/>
    <s v="30 Ton Excavator c/w Hydraulic Thumb"/>
    <n v="195"/>
    <n v="20"/>
    <s v="HR"/>
    <s v="147"/>
    <s v="0"/>
    <s v=""/>
    <s v=""/>
    <n v="3900"/>
    <n v="507"/>
    <n v="4407"/>
    <d v="2021-10-04T00:00:00"/>
    <n v="0"/>
    <x v="17"/>
    <d v="2021-11-02T00:00:00"/>
    <n v="78"/>
    <n v="0"/>
    <n v="0"/>
    <s v="Nathan Kyme"/>
    <s v="Wetland Access Development"/>
    <m/>
    <s v="VC7556-2019-016"/>
    <s v="938 OF"/>
    <m/>
    <m/>
    <m/>
    <s v="Approved"/>
    <m/>
    <m/>
    <s v="Continue loading &amp; hauling existing material for capping of wetland @ D012 to D013."/>
    <n v="7"/>
    <s v="D-009 to D-017"/>
    <s v="Three Finger Lake"/>
    <n v="0"/>
    <d v="2021-10-08T00:00:00"/>
    <m/>
    <s v="37"/>
    <d v="2021-10-09T00:00:00"/>
    <s v=""/>
    <s v=""/>
    <m/>
    <m/>
    <m/>
    <s v="Harold Furlong"/>
    <s v="07"/>
    <s v="KABI LAKE FOREST PRODUCTS LTD7426KL-20211004-330 Ton Excavator c/w Hydraulic Thumb203900"/>
    <s v="KABI LAKE FOREST PRODUCTS LTD7426KL-20211004-330 Ton Excavator c/w Hydraulic Thumb203900OEWT-PA22-Lem"/>
    <s v="Wetland Access Development"/>
    <s v=""/>
    <x v="6"/>
  </r>
  <r>
    <x v="2"/>
    <n v="12"/>
    <n v="0"/>
    <n v="7423"/>
    <s v="KL-20211003-3"/>
    <n v="53510703"/>
    <s v="Access"/>
    <n v="0"/>
    <s v="30 Ton Excavator c/w Hydraulic Thumb"/>
    <n v="195"/>
    <n v="10.5"/>
    <s v="HR"/>
    <s v="147"/>
    <s v="0"/>
    <s v=""/>
    <s v=""/>
    <n v="2047.5"/>
    <n v="266.17500000000001"/>
    <n v="2313.6749999999997"/>
    <d v="2021-10-03T00:00:00"/>
    <n v="0"/>
    <x v="17"/>
    <d v="2021-11-02T00:00:00"/>
    <n v="78"/>
    <n v="0"/>
    <n v="0"/>
    <s v="Nathan Kyme"/>
    <s v="Wetland Access Development"/>
    <m/>
    <s v="VC7556-2019-016"/>
    <s v="938 OF"/>
    <m/>
    <m/>
    <m/>
    <s v="Approved"/>
    <m/>
    <m/>
    <s v="Excavator working on drainage &amp; shaping access from D011 to D013. Piling material up for capping."/>
    <n v="7"/>
    <s v="D-009 to D-017"/>
    <s v="Three Finger Lake"/>
    <n v="0"/>
    <d v="2021-10-08T00:00:00"/>
    <m/>
    <s v="37"/>
    <d v="2021-10-09T00:00:00"/>
    <s v=""/>
    <s v=""/>
    <m/>
    <m/>
    <m/>
    <s v="Harold Furlong"/>
    <s v="07"/>
    <s v="KABI LAKE FOREST PRODUCTS LTD7423KL-20211003-330 Ton Excavator c/w Hydraulic Thumb10.52047.5"/>
    <s v="KABI LAKE FOREST PRODUCTS LTD7423KL-20211003-330 Ton Excavator c/w Hydraulic Thumb10.52047.5OEWT-PA22-Lem"/>
    <s v="Wetland Access Development"/>
    <s v=""/>
    <x v="6"/>
  </r>
  <r>
    <x v="2"/>
    <n v="12"/>
    <n v="0"/>
    <n v="7418"/>
    <s v="KL-20211001-5"/>
    <n v="53510703"/>
    <s v="Access"/>
    <n v="0"/>
    <s v="30 Ton Excavator c/w Hydraulic Thumb"/>
    <n v="195"/>
    <n v="21"/>
    <s v="HR"/>
    <s v="147"/>
    <s v="0"/>
    <s v=""/>
    <s v=""/>
    <n v="4095"/>
    <n v="532.35"/>
    <n v="4627.3499999999995"/>
    <d v="2021-10-01T00:00:00"/>
    <n v="0"/>
    <x v="17"/>
    <d v="2021-11-02T00:00:00"/>
    <n v="78"/>
    <n v="0"/>
    <n v="0"/>
    <s v="Nathan Kyme"/>
    <s v="Wetland Access Development"/>
    <m/>
    <s v="VC7556-2019-016"/>
    <s v="938 OF"/>
    <m/>
    <m/>
    <m/>
    <s v="Approved"/>
    <m/>
    <m/>
    <s v="Continue loading &amp; hauling existing material for capping of wetland @ D-012 to D-013.Labourer delivering GEO from Marathon yard."/>
    <n v="7"/>
    <s v="D-009 to D-017"/>
    <s v="Three Finger Lake"/>
    <n v="0"/>
    <d v="2021-10-08T00:00:00"/>
    <s v=""/>
    <s v="62"/>
    <d v="2021-10-09T00:00:00"/>
    <s v=""/>
    <s v=""/>
    <m/>
    <m/>
    <m/>
    <s v=""/>
    <s v="07"/>
    <s v="KABI LAKE FOREST PRODUCTS LTD7418KL-20211001-530 Ton Excavator c/w Hydraulic Thumb214095"/>
    <s v="KABI LAKE FOREST PRODUCTS LTD7418KL-20211001-530 Ton Excavator c/w Hydraulic Thumb214095OEWT-PA22-Lem"/>
    <s v="Wetland Access Development"/>
    <s v=""/>
    <x v="6"/>
  </r>
  <r>
    <x v="2"/>
    <n v="12"/>
    <n v="0"/>
    <n v="7412"/>
    <s v="KL-20210930-3"/>
    <n v="53510703"/>
    <s v="Access"/>
    <n v="0"/>
    <s v="30 Ton Excavator c/w Hydraulic Thumb"/>
    <n v="195"/>
    <n v="20"/>
    <s v="HR"/>
    <s v="147"/>
    <s v="0"/>
    <s v=""/>
    <s v=""/>
    <n v="3900"/>
    <n v="507"/>
    <n v="4407"/>
    <d v="2021-09-30T00:00:00"/>
    <n v="0"/>
    <x v="17"/>
    <d v="2021-11-02T00:00:00"/>
    <n v="78"/>
    <n v="0"/>
    <n v="0"/>
    <s v="Nathan Kyme"/>
    <s v="Wetland Access Development"/>
    <m/>
    <s v="VC7556-2019-016"/>
    <s v="938 OF"/>
    <m/>
    <m/>
    <m/>
    <s v="Approved"/>
    <m/>
    <m/>
    <s v="Continue loading &amp; hauling existing material for capping of wetland @ D-012 to D-013. Excavator laying geo."/>
    <n v="7"/>
    <s v="D-009 to D-017"/>
    <s v="Three Finger Lake"/>
    <n v="0"/>
    <d v="2021-10-07T00:00:00"/>
    <m/>
    <s v="62"/>
    <d v="2021-10-09T00:00:00"/>
    <s v=""/>
    <s v=""/>
    <m/>
    <m/>
    <m/>
    <s v=""/>
    <s v="07"/>
    <s v="KABI LAKE FOREST PRODUCTS LTD7412KL-20210930-330 Ton Excavator c/w Hydraulic Thumb203900"/>
    <s v="KABI LAKE FOREST PRODUCTS LTD7412KL-20210930-330 Ton Excavator c/w Hydraulic Thumb203900OEWT-PA22-Lem"/>
    <s v="Wetland Access Development"/>
    <s v=""/>
    <x v="6"/>
  </r>
  <r>
    <x v="2"/>
    <n v="12"/>
    <n v="0"/>
    <n v="7408"/>
    <s v="KL-20210929-2"/>
    <n v="53510703"/>
    <s v="Access"/>
    <n v="0"/>
    <s v="30 Ton Excavator c/w Hydraulic Thumb"/>
    <n v="195"/>
    <n v="20"/>
    <s v="HR"/>
    <s v="147"/>
    <s v="0"/>
    <s v=""/>
    <s v=""/>
    <n v="3900"/>
    <n v="507"/>
    <n v="4407"/>
    <d v="2021-09-29T00:00:00"/>
    <n v="0"/>
    <x v="17"/>
    <d v="2021-11-02T00:00:00"/>
    <n v="78"/>
    <n v="0"/>
    <n v="0"/>
    <s v="Nathan Kyme"/>
    <s v="Wetland Access Development"/>
    <m/>
    <s v="VC7556-2019-016"/>
    <s v="938 OF"/>
    <m/>
    <m/>
    <m/>
    <s v="Approved"/>
    <m/>
    <m/>
    <s v="Continue loading &amp; hauling stumps, grubbing &amp; capping with existing material for crossing of wetland @ D012 to D013."/>
    <n v="7"/>
    <s v="D-009 to D-017"/>
    <s v="Three Finger Lake"/>
    <n v="0"/>
    <d v="2021-10-07T00:00:00"/>
    <m/>
    <s v="62"/>
    <d v="2021-10-09T00:00:00"/>
    <s v=""/>
    <s v=""/>
    <m/>
    <m/>
    <m/>
    <s v=""/>
    <s v="07"/>
    <s v="KABI LAKE FOREST PRODUCTS LTD7408KL-20210929-230 Ton Excavator c/w Hydraulic Thumb203900"/>
    <s v="KABI LAKE FOREST PRODUCTS LTD7408KL-20210929-230 Ton Excavator c/w Hydraulic Thumb203900OEWT-PA22-Lem"/>
    <s v="Wetland Access Development"/>
    <s v=""/>
    <x v="6"/>
  </r>
  <r>
    <x v="2"/>
    <n v="12"/>
    <n v="0"/>
    <n v="7404"/>
    <s v="KL-20210928-2"/>
    <n v="53510703"/>
    <s v="Access"/>
    <n v="0"/>
    <s v="30 Ton Excavator c/w Hydraulic Thumb"/>
    <n v="195"/>
    <n v="20"/>
    <s v="HR"/>
    <s v="147"/>
    <s v="0"/>
    <s v=""/>
    <s v=""/>
    <n v="3900"/>
    <n v="507"/>
    <n v="4407"/>
    <d v="2021-09-28T00:00:00"/>
    <n v="0"/>
    <x v="17"/>
    <d v="2021-11-02T00:00:00"/>
    <n v="78"/>
    <n v="0"/>
    <n v="0"/>
    <s v="Nathan Kyme"/>
    <s v="Wetland Access Development"/>
    <m/>
    <s v="VC7556-2019-016"/>
    <s v="938 OF"/>
    <m/>
    <m/>
    <m/>
    <s v="Approved"/>
    <m/>
    <m/>
    <s v="Continue loading &amp; hauling stumps, grubbing. Hauling trees/existing material for crossing of Wetland @D012 to D013. Excavator/labourers delivering 6 rolls of GEO from_x000d__x000a_Marathon yard."/>
    <n v="7"/>
    <s v="D009-D017"/>
    <s v="Three Finger Lake"/>
    <n v="0"/>
    <d v="2021-10-06T00:00:00"/>
    <m/>
    <s v="62"/>
    <d v="2021-10-09T00:00:00"/>
    <s v=""/>
    <s v=""/>
    <m/>
    <m/>
    <m/>
    <s v=""/>
    <s v="07"/>
    <s v="KABI LAKE FOREST PRODUCTS LTD7404KL-20210928-230 Ton Excavator c/w Hydraulic Thumb203900"/>
    <s v="KABI LAKE FOREST PRODUCTS LTD7404KL-20210928-230 Ton Excavator c/w Hydraulic Thumb203900OEWT-PA22-Lem"/>
    <s v="Wetland Access Development"/>
    <s v=""/>
    <x v="6"/>
  </r>
  <r>
    <x v="2"/>
    <n v="12"/>
    <n v="0"/>
    <n v="7398"/>
    <s v="KL-20210927-2"/>
    <n v="53510703"/>
    <s v="Access"/>
    <n v="0"/>
    <s v="30 Ton Excavator c/w Hydraulic Thumb"/>
    <n v="195"/>
    <n v="20"/>
    <s v="HR"/>
    <s v="147"/>
    <s v="0"/>
    <s v=""/>
    <s v=""/>
    <n v="3900"/>
    <n v="507"/>
    <n v="4407"/>
    <d v="2021-09-27T00:00:00"/>
    <n v="0"/>
    <x v="17"/>
    <d v="2021-11-02T00:00:00"/>
    <n v="78"/>
    <n v="0"/>
    <n v="0"/>
    <s v="Nathan Kyme"/>
    <s v="Wetland Access Development"/>
    <m/>
    <s v="VC7556-2019-016"/>
    <s v="938 OF"/>
    <m/>
    <m/>
    <m/>
    <s v="Approved"/>
    <m/>
    <m/>
    <s v="Continue loading &amp; hauling stumps, grubbing &amp; trees for crossing of wetland D012 to D013."/>
    <n v="7"/>
    <s v="D-009 to D-017"/>
    <s v="Three Finger Lake"/>
    <n v="0"/>
    <d v="2021-10-06T00:00:00"/>
    <m/>
    <s v="62"/>
    <d v="2021-10-09T00:00:00"/>
    <s v=""/>
    <s v=""/>
    <m/>
    <m/>
    <m/>
    <s v=""/>
    <s v="07"/>
    <s v="KABI LAKE FOREST PRODUCTS LTD7398KL-20210927-230 Ton Excavator c/w Hydraulic Thumb203900"/>
    <s v="KABI LAKE FOREST PRODUCTS LTD7398KL-20210927-230 Ton Excavator c/w Hydraulic Thumb203900OEWT-PA22-Lem"/>
    <s v="Wetland Access Development"/>
    <s v=""/>
    <x v="6"/>
  </r>
  <r>
    <x v="2"/>
    <n v="12"/>
    <n v="0"/>
    <n v="7429"/>
    <s v="KL-20211005-3"/>
    <n v="53510703"/>
    <s v="Access"/>
    <n v="0"/>
    <s v="30 Ton Excavator c/w Hydraulic Thumb"/>
    <n v="195"/>
    <n v="20"/>
    <s v="HR"/>
    <s v="147"/>
    <s v="0"/>
    <s v=""/>
    <s v=""/>
    <n v="3900"/>
    <n v="507"/>
    <n v="4407"/>
    <d v="2021-10-05T00:00:00"/>
    <n v="0"/>
    <x v="17"/>
    <d v="2021-11-02T00:00:00"/>
    <n v="78"/>
    <n v="0"/>
    <n v="0"/>
    <s v="Nathan Kyme"/>
    <s v="Wetland Access Development"/>
    <m/>
    <s v="VC7556-2019-016"/>
    <s v="938 OF"/>
    <m/>
    <m/>
    <m/>
    <s v="Approved"/>
    <m/>
    <m/>
    <s v="Continue loading &amp; hauling existing material from D-010 for capping of wetland @ D012."/>
    <n v="7"/>
    <s v="D-009 to D-017"/>
    <s v="Three Finger Lake"/>
    <n v="0"/>
    <d v="2021-10-08T00:00:00"/>
    <m/>
    <s v="37"/>
    <d v="2021-10-26T00:00:00"/>
    <s v=""/>
    <s v=""/>
    <m/>
    <m/>
    <m/>
    <s v="Harold Furlong"/>
    <s v="07"/>
    <s v="KABI LAKE FOREST PRODUCTS LTD7429KL-20211005-330 Ton Excavator c/w Hydraulic Thumb203900"/>
    <s v="KABI LAKE FOREST PRODUCTS LTD7429KL-20211005-330 Ton Excavator c/w Hydraulic Thumb203900OEWT-PA22-Lem"/>
    <s v="Wetland Access Development"/>
    <s v=""/>
    <x v="6"/>
  </r>
  <r>
    <x v="2"/>
    <n v="12"/>
    <n v="0"/>
    <n v="7426"/>
    <s v="KL-20211004-3"/>
    <n v="53510703"/>
    <s v="Access"/>
    <n v="0"/>
    <s v="Pickup Truck - Truck Only"/>
    <n v="25"/>
    <n v="22"/>
    <s v="HR"/>
    <s v="19"/>
    <s v="0"/>
    <s v=""/>
    <s v=""/>
    <n v="550"/>
    <n v="71.5"/>
    <n v="621.49999999999989"/>
    <d v="2021-10-04T00:00:00"/>
    <n v="0"/>
    <x v="17"/>
    <d v="2021-11-02T00:00:00"/>
    <n v="78"/>
    <n v="0"/>
    <n v="0"/>
    <s v="Nathan Kyme"/>
    <s v="Wetland Access Development"/>
    <m/>
    <s v="VC7556-2019-016"/>
    <s v="938 OF"/>
    <m/>
    <m/>
    <m/>
    <s v="Approved"/>
    <m/>
    <m/>
    <s v="Continue loading &amp; hauling existing material for capping of wetland @ D012 to D013."/>
    <n v="7"/>
    <s v="D-009 to D-017"/>
    <s v="Three Finger Lake"/>
    <n v="0"/>
    <d v="2021-10-08T00:00:00"/>
    <m/>
    <s v="37"/>
    <d v="2021-10-09T00:00:00"/>
    <s v=""/>
    <s v=""/>
    <m/>
    <m/>
    <m/>
    <s v="Harold Furlong"/>
    <s v="07"/>
    <s v="KABI LAKE FOREST PRODUCTS LTD7426KL-20211004-3Pickup Truck - Truck Only22550"/>
    <s v="KABI LAKE FOREST PRODUCTS LTD7426KL-20211004-3Pickup Truck - Truck Only22550OEWT-PA22-Lem"/>
    <s v="Wetland Access Development"/>
    <s v=""/>
    <x v="6"/>
  </r>
  <r>
    <x v="2"/>
    <n v="12"/>
    <n v="0"/>
    <n v="7404"/>
    <s v="KL-20210928-2"/>
    <n v="53510703"/>
    <s v="Access"/>
    <n v="0"/>
    <s v="Tandum Trailer - without pickup - Daily"/>
    <n v="75"/>
    <n v="1"/>
    <s v="Daily"/>
    <m/>
    <s v="0"/>
    <s v=""/>
    <s v=""/>
    <n v="75"/>
    <n v="9.75"/>
    <n v="84.749999999999986"/>
    <d v="2021-09-28T00:00:00"/>
    <n v="0"/>
    <x v="17"/>
    <d v="2021-11-02T00:00:00"/>
    <n v="78"/>
    <n v="0"/>
    <n v="0"/>
    <s v="Nathan Kyme"/>
    <s v="Wetland Access Development"/>
    <m/>
    <s v="VC7556-2019-016"/>
    <s v="938 OF"/>
    <m/>
    <m/>
    <m/>
    <s v="Approved"/>
    <m/>
    <m/>
    <s v="Continue loading &amp; hauling stumps, grubbing. Hauling trees/existing material for crossing of Wetland @D012 to D013. Excavator/labourers delivering 6 rolls of GEO from_x000d__x000a_Marathon yard."/>
    <n v="7"/>
    <s v="D009-D017"/>
    <s v="Three Finger Lake"/>
    <n v="0"/>
    <d v="2021-10-06T00:00:00"/>
    <m/>
    <s v="62"/>
    <d v="2021-10-09T00:00:00"/>
    <s v=""/>
    <s v=""/>
    <m/>
    <m/>
    <m/>
    <s v=""/>
    <s v="07"/>
    <s v="KABI LAKE FOREST PRODUCTS LTD7404KL-20210928-2Tandum Trailer - without pickup - Daily175"/>
    <s v="KABI LAKE FOREST PRODUCTS LTD7404KL-20210928-2Tandum Trailer - without pickup - Daily175OEWT-PA22-Lem"/>
    <s v="Wetland Access Development"/>
    <s v=""/>
    <x v="6"/>
  </r>
  <r>
    <x v="2"/>
    <n v="12"/>
    <n v="0"/>
    <n v="7408"/>
    <s v="KL-20210929-2"/>
    <n v="53510703"/>
    <s v="Access"/>
    <n v="0"/>
    <s v="Single Axle Trailer - without pickup - Daily"/>
    <n v="30"/>
    <n v="1"/>
    <s v="Daily"/>
    <m/>
    <s v="0"/>
    <s v=""/>
    <s v=""/>
    <n v="30"/>
    <n v="3.9000000000000004"/>
    <n v="33.9"/>
    <d v="2021-09-29T00:00:00"/>
    <n v="0"/>
    <x v="17"/>
    <d v="2021-11-02T00:00:00"/>
    <n v="78"/>
    <n v="0"/>
    <n v="0"/>
    <s v="Nathan Kyme"/>
    <s v="Wetland Access Development"/>
    <m/>
    <s v="VC7556-2019-016"/>
    <s v="938 OF"/>
    <m/>
    <m/>
    <m/>
    <s v="Approved"/>
    <m/>
    <m/>
    <s v="Continue loading &amp; hauling stumps, grubbing &amp; capping with existing material for crossing of wetland @ D012 to D013."/>
    <n v="7"/>
    <s v="D-009 to D-017"/>
    <s v="Three Finger Lake"/>
    <n v="0"/>
    <d v="2021-10-07T00:00:00"/>
    <m/>
    <s v="62"/>
    <d v="2021-10-09T00:00:00"/>
    <s v=""/>
    <s v=""/>
    <m/>
    <m/>
    <m/>
    <s v=""/>
    <s v="07"/>
    <s v="KABI LAKE FOREST PRODUCTS LTD7408KL-20210929-2Single Axle Trailer - without pickup - Daily130"/>
    <s v="KABI LAKE FOREST PRODUCTS LTD7408KL-20210929-2Single Axle Trailer - without pickup - Daily130OEWT-PA22-Lem"/>
    <s v="Wetland Access Development"/>
    <s v=""/>
    <x v="6"/>
  </r>
  <r>
    <x v="2"/>
    <n v="12"/>
    <n v="0"/>
    <n v="7404"/>
    <s v="KL-20210928-2"/>
    <n v="53510703"/>
    <s v="Access"/>
    <n v="0"/>
    <s v="Single Axle Trailer - without pickup - Daily"/>
    <n v="30"/>
    <n v="1"/>
    <s v="Daily"/>
    <m/>
    <s v="0"/>
    <s v=""/>
    <s v=""/>
    <n v="30"/>
    <n v="3.9000000000000004"/>
    <n v="33.9"/>
    <d v="2021-09-28T00:00:00"/>
    <n v="0"/>
    <x v="17"/>
    <d v="2021-11-02T00:00:00"/>
    <n v="78"/>
    <n v="0"/>
    <n v="0"/>
    <s v="Nathan Kyme"/>
    <s v="Wetland Access Development"/>
    <m/>
    <s v="VC7556-2019-016"/>
    <s v="938 OF"/>
    <m/>
    <m/>
    <m/>
    <s v="Approved"/>
    <m/>
    <m/>
    <s v="Continue loading &amp; hauling stumps, grubbing. Hauling trees/existing material for crossing of Wetland @D012 to D013. Excavator/labourers delivering 6 rolls of GEO from_x000d__x000a_Marathon yard."/>
    <n v="7"/>
    <s v="D009-D017"/>
    <s v="Three Finger Lake"/>
    <n v="0"/>
    <d v="2021-10-06T00:00:00"/>
    <m/>
    <s v="62"/>
    <d v="2021-10-09T00:00:00"/>
    <s v=""/>
    <s v=""/>
    <m/>
    <m/>
    <m/>
    <s v=""/>
    <s v="07"/>
    <s v="KABI LAKE FOREST PRODUCTS LTD7404KL-20210928-2Single Axle Trailer - without pickup - Daily130"/>
    <s v="KABI LAKE FOREST PRODUCTS LTD7404KL-20210928-2Single Axle Trailer - without pickup - Daily130OEWT-PA22-Lem"/>
    <s v="Wetland Access Development"/>
    <s v=""/>
    <x v="6"/>
  </r>
  <r>
    <x v="2"/>
    <n v="12"/>
    <n v="0"/>
    <n v="7398"/>
    <s v="KL-20210927-2"/>
    <n v="53510703"/>
    <s v="Access"/>
    <n v="0"/>
    <s v="Single Axle Trailer - without pickup - Daily"/>
    <n v="30"/>
    <n v="1"/>
    <s v="Daily"/>
    <m/>
    <s v="0"/>
    <s v=""/>
    <s v=""/>
    <n v="30"/>
    <n v="3.9000000000000004"/>
    <n v="33.9"/>
    <d v="2021-09-27T00:00:00"/>
    <n v="0"/>
    <x v="17"/>
    <d v="2021-11-02T00:00:00"/>
    <n v="78"/>
    <n v="0"/>
    <n v="0"/>
    <s v="Nathan Kyme"/>
    <s v="Wetland Access Development"/>
    <m/>
    <s v="VC7556-2019-016"/>
    <s v="938 OF"/>
    <m/>
    <m/>
    <m/>
    <s v="Approved"/>
    <m/>
    <m/>
    <s v="Continue loading &amp; hauling stumps, grubbing &amp; trees for crossing of wetland D012 to D013."/>
    <n v="7"/>
    <s v="D-009 to D-017"/>
    <s v="Three Finger Lake"/>
    <n v="0"/>
    <d v="2021-10-06T00:00:00"/>
    <m/>
    <s v="62"/>
    <d v="2021-10-09T00:00:00"/>
    <s v=""/>
    <s v=""/>
    <m/>
    <m/>
    <m/>
    <s v=""/>
    <s v="07"/>
    <s v="KABI LAKE FOREST PRODUCTS LTD7398KL-20210927-2Single Axle Trailer - without pickup - Daily130"/>
    <s v="KABI LAKE FOREST PRODUCTS LTD7398KL-20210927-2Single Axle Trailer - without pickup - Daily130OEWT-PA22-Lem"/>
    <s v="Wetland Access Development"/>
    <s v=""/>
    <x v="6"/>
  </r>
  <r>
    <x v="2"/>
    <n v="12"/>
    <n v="0"/>
    <n v="7408"/>
    <s v="KL-20210929-2"/>
    <n v="53510703"/>
    <s v="Access"/>
    <n v="0"/>
    <s v="ATV - side by side - Daily"/>
    <n v="250"/>
    <n v="1"/>
    <s v="Daily"/>
    <m/>
    <s v="0"/>
    <s v=""/>
    <s v=""/>
    <n v="250"/>
    <n v="32.5"/>
    <n v="282.5"/>
    <d v="2021-09-29T00:00:00"/>
    <n v="0"/>
    <x v="17"/>
    <d v="2021-11-02T00:00:00"/>
    <n v="78"/>
    <n v="0"/>
    <n v="0"/>
    <s v="Nathan Kyme"/>
    <s v="Wetland Access Development"/>
    <m/>
    <s v="VC7556-2019-016"/>
    <s v="938 OF"/>
    <m/>
    <m/>
    <m/>
    <s v="Approved"/>
    <m/>
    <m/>
    <s v="Continue loading &amp; hauling stumps, grubbing &amp; capping with existing material for crossing of wetland @ D012 to D013."/>
    <n v="7"/>
    <s v="D-009 to D-017"/>
    <s v="Three Finger Lake"/>
    <n v="0"/>
    <d v="2021-10-07T00:00:00"/>
    <m/>
    <s v="62"/>
    <d v="2021-10-09T00:00:00"/>
    <s v=""/>
    <s v=""/>
    <m/>
    <m/>
    <m/>
    <s v=""/>
    <s v="07"/>
    <s v="KABI LAKE FOREST PRODUCTS LTD7408KL-20210929-2ATV - side by side - Daily1250"/>
    <s v="KABI LAKE FOREST PRODUCTS LTD7408KL-20210929-2ATV - side by side - Daily1250OEWT-PA22-Lem"/>
    <s v="Wetland Access Development"/>
    <s v=""/>
    <x v="6"/>
  </r>
  <r>
    <x v="2"/>
    <n v="12"/>
    <n v="0"/>
    <n v="7404"/>
    <s v="KL-20210928-2"/>
    <n v="53510703"/>
    <s v="Access"/>
    <n v="0"/>
    <s v="ATV - side by side - Daily"/>
    <n v="250"/>
    <n v="1"/>
    <s v="Daily"/>
    <m/>
    <s v="0"/>
    <s v=""/>
    <s v=""/>
    <n v="250"/>
    <n v="32.5"/>
    <n v="282.5"/>
    <d v="2021-09-28T00:00:00"/>
    <n v="0"/>
    <x v="17"/>
    <d v="2021-11-02T00:00:00"/>
    <n v="78"/>
    <n v="0"/>
    <n v="0"/>
    <s v="Nathan Kyme"/>
    <s v="Wetland Access Development"/>
    <m/>
    <s v="VC7556-2019-016"/>
    <s v="938 OF"/>
    <m/>
    <m/>
    <m/>
    <s v="Approved"/>
    <m/>
    <m/>
    <s v="Continue loading &amp; hauling stumps, grubbing. Hauling trees/existing material for crossing of Wetland @D012 to D013. Excavator/labourers delivering 6 rolls of GEO from_x000d__x000a_Marathon yard."/>
    <n v="7"/>
    <s v="D009-D017"/>
    <s v="Three Finger Lake"/>
    <n v="0"/>
    <d v="2021-10-06T00:00:00"/>
    <m/>
    <s v="62"/>
    <d v="2021-10-09T00:00:00"/>
    <s v=""/>
    <s v=""/>
    <m/>
    <m/>
    <m/>
    <s v=""/>
    <s v="07"/>
    <s v="KABI LAKE FOREST PRODUCTS LTD7404KL-20210928-2ATV - side by side - Daily1250"/>
    <s v="KABI LAKE FOREST PRODUCTS LTD7404KL-20210928-2ATV - side by side - Daily1250OEWT-PA22-Lem"/>
    <s v="Wetland Access Development"/>
    <s v=""/>
    <x v="6"/>
  </r>
  <r>
    <x v="2"/>
    <n v="12"/>
    <n v="0"/>
    <n v="7398"/>
    <s v="KL-20210927-2"/>
    <n v="53510703"/>
    <s v="Access"/>
    <n v="0"/>
    <s v="ATV - side by side - Daily"/>
    <n v="250"/>
    <n v="1"/>
    <s v="Daily"/>
    <m/>
    <s v="0"/>
    <s v=""/>
    <s v=""/>
    <n v="250"/>
    <n v="32.5"/>
    <n v="282.5"/>
    <d v="2021-09-27T00:00:00"/>
    <n v="0"/>
    <x v="17"/>
    <d v="2021-11-02T00:00:00"/>
    <n v="78"/>
    <n v="0"/>
    <n v="0"/>
    <s v="Nathan Kyme"/>
    <s v="Wetland Access Development"/>
    <m/>
    <s v="VC7556-2019-016"/>
    <s v="938 OF"/>
    <m/>
    <m/>
    <m/>
    <s v="Approved"/>
    <m/>
    <m/>
    <s v="Continue loading &amp; hauling stumps, grubbing &amp; trees for crossing of wetland D012 to D013."/>
    <n v="7"/>
    <s v="D-009 to D-017"/>
    <s v="Three Finger Lake"/>
    <n v="0"/>
    <d v="2021-10-06T00:00:00"/>
    <m/>
    <s v="62"/>
    <d v="2021-10-09T00:00:00"/>
    <s v=""/>
    <s v=""/>
    <m/>
    <m/>
    <m/>
    <s v=""/>
    <s v="07"/>
    <s v="KABI LAKE FOREST PRODUCTS LTD7398KL-20210927-2ATV - side by side - Daily1250"/>
    <s v="KABI LAKE FOREST PRODUCTS LTD7398KL-20210927-2ATV - side by side - Daily1250OEWT-PA22-Lem"/>
    <s v="Wetland Access Development"/>
    <s v=""/>
    <x v="6"/>
  </r>
  <r>
    <x v="2"/>
    <n v="12"/>
    <n v="0"/>
    <n v="7394"/>
    <s v="KL-20210926-2"/>
    <n v="53510712"/>
    <s v="Access"/>
    <n v="0"/>
    <s v="Supervisor"/>
    <n v="84"/>
    <n v="1"/>
    <s v="HR"/>
    <s v=""/>
    <s v=""/>
    <s v="84"/>
    <s v="0"/>
    <n v="84"/>
    <n v="10.92"/>
    <n v="94.919999999999987"/>
    <d v="2021-09-26T00:00:00"/>
    <n v="0"/>
    <x v="17"/>
    <d v="2021-11-02T00:00:00"/>
    <n v="78"/>
    <n v="0"/>
    <n v="0"/>
    <s v="Nathan Kyme"/>
    <s v="All Season Access Maintenance"/>
    <m/>
    <s v="VC7556-2019-016"/>
    <s v="938 OF"/>
    <m/>
    <m/>
    <m/>
    <s v="Approved"/>
    <m/>
    <m/>
    <s v="Excavator continuing work on drainage &amp; shaping road from D-011 to D-013. Piling up stumps @ D-012 for wetland. Rock truck on site for gravelling."/>
    <n v="7"/>
    <s v="D-009 to D-017"/>
    <s v="Three Finger Lake"/>
    <n v="0"/>
    <d v="2021-10-05T00:00:00"/>
    <m/>
    <s v="62"/>
    <d v="2021-10-09T00:00:00"/>
    <s v=""/>
    <s v=""/>
    <m/>
    <m/>
    <m/>
    <s v=""/>
    <s v="07"/>
    <s v="KABI LAKE FOREST PRODUCTS LTD7394KL-20210926-2Supervisor184"/>
    <s v="KABI LAKE FOREST PRODUCTS LTD7394KL-20210926-2Supervisor184OEWT-PA22-Lem"/>
    <s v=""/>
    <s v="CZ - All Season Access Maintenance"/>
    <x v="4"/>
  </r>
  <r>
    <x v="2"/>
    <n v="12"/>
    <n v="0"/>
    <n v="7461"/>
    <s v="KL-20211016-2"/>
    <n v="53510712"/>
    <s v="Access"/>
    <n v="0"/>
    <s v="Supervisor"/>
    <n v="84"/>
    <n v="1"/>
    <s v="HR"/>
    <s v=""/>
    <s v=""/>
    <s v="84"/>
    <s v="0"/>
    <n v="84"/>
    <n v="10.92"/>
    <n v="94.919999999999987"/>
    <d v="2021-10-16T00:00:00"/>
    <n v="0"/>
    <x v="17"/>
    <d v="2021-11-02T00:00:00"/>
    <n v="78"/>
    <n v="0"/>
    <n v="0"/>
    <s v="Nathan Kyme"/>
    <s v="All Season Access Maintenance"/>
    <m/>
    <s v="VC7556-2019-016"/>
    <s v="938 OF"/>
    <m/>
    <m/>
    <m/>
    <s v="Approved"/>
    <m/>
    <m/>
    <s v="Finish capping soft areas with grindings @ D025 /Shaping , ditch and leveling ruts working out"/>
    <n v="7"/>
    <s v="D-009 to D-017"/>
    <s v="Three Finger Lake"/>
    <n v="0"/>
    <d v="2021-10-25T00:00:00"/>
    <m/>
    <s v="37"/>
    <d v="2021-10-27T00:00:00"/>
    <s v=""/>
    <s v=""/>
    <m/>
    <m/>
    <m/>
    <s v="Harold Furlong"/>
    <s v="07"/>
    <s v="KABI LAKE FOREST PRODUCTS LTD7461KL-20211016-2Supervisor184"/>
    <s v="KABI LAKE FOREST PRODUCTS LTD7461KL-20211016-2Supervisor184OEWT-PA22-Lem"/>
    <s v=""/>
    <s v="CZ - All Season Access Maintenance"/>
    <x v="4"/>
  </r>
  <r>
    <x v="2"/>
    <n v="12"/>
    <n v="0"/>
    <n v="7447"/>
    <s v="KL-20211012-3"/>
    <n v="53510712"/>
    <s v="Access"/>
    <n v="0"/>
    <s v="Supervisor"/>
    <n v="84"/>
    <n v="2"/>
    <s v="HR"/>
    <s v=""/>
    <s v=""/>
    <s v="84"/>
    <s v="0"/>
    <n v="168"/>
    <n v="21.84"/>
    <n v="189.83999999999997"/>
    <d v="2021-10-12T00:00:00"/>
    <n v="0"/>
    <x v="17"/>
    <d v="2021-11-02T00:00:00"/>
    <n v="78"/>
    <n v="0"/>
    <n v="0"/>
    <s v="Nathan Kyme"/>
    <s v="All Season Access Maintenance"/>
    <m/>
    <s v="VC7556-2019-016"/>
    <s v="938 OF"/>
    <m/>
    <m/>
    <m/>
    <s v="Approved"/>
    <m/>
    <m/>
    <s v="Excavator working on drainage, shaping road, ditching &amp; adding material in low areas @ D012/D013. Start cleaning up &amp; sloping excavation @ D010."/>
    <n v="7"/>
    <s v="D-009 to D-017"/>
    <s v="Three Finger Lake"/>
    <n v="0"/>
    <d v="2021-10-18T00:00:00"/>
    <m/>
    <s v="37"/>
    <d v="2021-10-26T00:00:00"/>
    <s v=""/>
    <s v=""/>
    <m/>
    <m/>
    <m/>
    <s v="Harold Furlong"/>
    <s v="07"/>
    <s v="KABI LAKE FOREST PRODUCTS LTD7447KL-20211012-3Supervisor2168"/>
    <s v="KABI LAKE FOREST PRODUCTS LTD7447KL-20211012-3Supervisor2168OEWT-PA22-Lem"/>
    <s v=""/>
    <s v="CZ - All Season Access Maintenance"/>
    <x v="4"/>
  </r>
  <r>
    <x v="2"/>
    <n v="12"/>
    <n v="0"/>
    <n v="7461"/>
    <s v="KL-20211016-2"/>
    <n v="53510712"/>
    <s v="Access"/>
    <n v="0"/>
    <s v="L.O.A."/>
    <n v="244"/>
    <n v="0.90909090000000004"/>
    <s v="DAY"/>
    <m/>
    <s v="0"/>
    <s v=""/>
    <s v=""/>
    <n v="221.81819999999999"/>
    <n v="28.836365999999998"/>
    <n v="250.65456599999996"/>
    <d v="2021-10-16T00:00:00"/>
    <n v="0"/>
    <x v="17"/>
    <d v="2021-11-02T00:00:00"/>
    <n v="78"/>
    <n v="0"/>
    <n v="0"/>
    <s v="Nathan Kyme"/>
    <s v="All Season Access Maintenance"/>
    <m/>
    <s v="VC7556-2019-016"/>
    <s v="938 OF"/>
    <m/>
    <m/>
    <m/>
    <s v="Approved"/>
    <m/>
    <m/>
    <s v="Finish capping soft areas with grindings @ D025 /Shaping , ditch and leveling ruts working out"/>
    <n v="7"/>
    <s v="D-009 to D-017"/>
    <s v="Three Finger Lake"/>
    <n v="0"/>
    <d v="2021-10-25T00:00:00"/>
    <m/>
    <s v="37"/>
    <d v="2021-10-27T00:00:00"/>
    <s v=""/>
    <s v=""/>
    <m/>
    <m/>
    <m/>
    <s v="Harold Furlong"/>
    <s v="07"/>
    <s v="KABI LAKE FOREST PRODUCTS LTD7461KL-20211016-2L.O.A.0.9090909221.8182"/>
    <s v="KABI LAKE FOREST PRODUCTS LTD7461KL-20211016-2L.O.A.0.9090909221.8182OEWT-PA22-Lem"/>
    <s v=""/>
    <s v="CZ - All Season Access Maintenance"/>
    <x v="4"/>
  </r>
  <r>
    <x v="2"/>
    <n v="12"/>
    <n v="0"/>
    <n v="7461"/>
    <s v="KL-20211016-2"/>
    <n v="53510712"/>
    <s v="Access"/>
    <n v="0"/>
    <s v="L.O.A."/>
    <n v="244"/>
    <n v="0.90909090000000004"/>
    <s v="DAY"/>
    <m/>
    <s v="0"/>
    <s v=""/>
    <s v=""/>
    <n v="221.81819999999999"/>
    <n v="28.836365999999998"/>
    <n v="250.65456599999996"/>
    <d v="2021-10-16T00:00:00"/>
    <n v="0"/>
    <x v="17"/>
    <d v="2021-11-02T00:00:00"/>
    <n v="78"/>
    <n v="0"/>
    <n v="0"/>
    <s v="Nathan Kyme"/>
    <s v="All Season Access Maintenance"/>
    <m/>
    <s v="VC7556-2019-016"/>
    <s v="938 OF"/>
    <m/>
    <m/>
    <m/>
    <s v="Approved"/>
    <m/>
    <m/>
    <s v="Finish capping soft areas with grindings @ D025 /Shaping , ditch and leveling ruts working out"/>
    <n v="7"/>
    <s v="D-009 to D-017"/>
    <s v="Three Finger Lake"/>
    <n v="0"/>
    <d v="2021-10-25T00:00:00"/>
    <m/>
    <s v="37"/>
    <d v="2021-10-27T00:00:00"/>
    <s v=""/>
    <s v=""/>
    <m/>
    <m/>
    <m/>
    <s v="Harold Furlong"/>
    <s v="07"/>
    <s v="KABI LAKE FOREST PRODUCTS LTD7461KL-20211016-2L.O.A.0.9090909221.8182"/>
    <s v="KABI LAKE FOREST PRODUCTS LTD7461KL-20211016-2L.O.A.0.9090909221.8182OEWT-PA22-Lem"/>
    <s v=""/>
    <s v="CZ - All Season Access Maintenance"/>
    <x v="4"/>
  </r>
  <r>
    <x v="2"/>
    <n v="12"/>
    <n v="0"/>
    <n v="7447"/>
    <s v="KL-20211012-3"/>
    <n v="53510712"/>
    <s v="Access"/>
    <n v="0"/>
    <s v="L.O.A."/>
    <n v="244"/>
    <n v="0.77272730000000001"/>
    <s v="DAY"/>
    <m/>
    <s v="0"/>
    <s v=""/>
    <s v=""/>
    <n v="188.5455"/>
    <n v="24.510915000000001"/>
    <n v="213.05641499999999"/>
    <d v="2021-10-12T00:00:00"/>
    <n v="0"/>
    <x v="17"/>
    <d v="2021-11-02T00:00:00"/>
    <n v="78"/>
    <n v="0"/>
    <n v="0"/>
    <s v="Nathan Kyme"/>
    <s v="All Season Access Maintenance"/>
    <m/>
    <s v="VC7556-2019-016"/>
    <s v="938 OF"/>
    <m/>
    <m/>
    <m/>
    <s v="Approved"/>
    <m/>
    <m/>
    <s v="Excavator working on drainage, shaping road, ditching &amp; adding material in low areas @ D012/D013. Start cleaning up &amp; sloping excavation @ D010."/>
    <n v="7"/>
    <s v="D-009 to D-017"/>
    <s v="Three Finger Lake"/>
    <n v="0"/>
    <d v="2021-10-18T00:00:00"/>
    <m/>
    <s v="37"/>
    <d v="2021-10-26T00:00:00"/>
    <s v=""/>
    <s v=""/>
    <m/>
    <m/>
    <m/>
    <s v="Harold Furlong"/>
    <s v="07"/>
    <s v="KABI LAKE FOREST PRODUCTS LTD7447KL-20211012-3L.O.A.0.7727273188.5455"/>
    <s v="KABI LAKE FOREST PRODUCTS LTD7447KL-20211012-3L.O.A.0.7727273188.5455OEWT-PA22-Lem"/>
    <s v=""/>
    <s v="CZ - All Season Access Maintenance"/>
    <x v="4"/>
  </r>
  <r>
    <x v="2"/>
    <n v="12"/>
    <n v="0"/>
    <n v="7394"/>
    <s v="KL-20210926-2"/>
    <n v="53510712"/>
    <s v="Access"/>
    <n v="0"/>
    <s v="L.O.A."/>
    <n v="244"/>
    <n v="0.45454549999999999"/>
    <s v="DAY"/>
    <m/>
    <s v="0"/>
    <s v=""/>
    <s v=""/>
    <n v="110.9091"/>
    <n v="14.418182999999999"/>
    <n v="125.32728299999998"/>
    <d v="2021-09-26T00:00:00"/>
    <n v="0"/>
    <x v="17"/>
    <d v="2021-11-02T00:00:00"/>
    <n v="78"/>
    <n v="0"/>
    <n v="0"/>
    <s v="Nathan Kyme"/>
    <s v="All Season Access Maintenance"/>
    <m/>
    <s v="VC7556-2019-016"/>
    <s v="938 OF"/>
    <m/>
    <m/>
    <m/>
    <s v="Approved"/>
    <m/>
    <m/>
    <s v="Excavator continuing work on drainage &amp; shaping road from D-011 to D-013. Piling up stumps @ D-012 for wetland. Rock truck on site for gravelling."/>
    <n v="7"/>
    <s v="D-009 to D-017"/>
    <s v="Three Finger Lake"/>
    <n v="0"/>
    <d v="2021-10-05T00:00:00"/>
    <m/>
    <s v="62"/>
    <d v="2021-10-09T00:00:00"/>
    <s v=""/>
    <s v=""/>
    <m/>
    <m/>
    <m/>
    <s v=""/>
    <s v="07"/>
    <s v="KABI LAKE FOREST PRODUCTS LTD7394KL-20210926-2L.O.A.0.4545455110.9091"/>
    <s v="KABI LAKE FOREST PRODUCTS LTD7394KL-20210926-2L.O.A.0.4545455110.9091OEWT-PA22-Lem"/>
    <s v=""/>
    <s v="CZ - All Season Access Maintenance"/>
    <x v="4"/>
  </r>
  <r>
    <x v="2"/>
    <n v="12"/>
    <n v="0"/>
    <n v="7394"/>
    <s v="KL-20210926-2"/>
    <n v="53510712"/>
    <s v="Access"/>
    <n v="0"/>
    <s v="L.O.A."/>
    <n v="244"/>
    <n v="0.90909090000000004"/>
    <s v="DAY"/>
    <m/>
    <s v="0"/>
    <s v=""/>
    <s v=""/>
    <n v="221.81819999999999"/>
    <n v="28.836365999999998"/>
    <n v="250.65456599999996"/>
    <d v="2021-09-26T00:00:00"/>
    <n v="0"/>
    <x v="17"/>
    <d v="2021-11-02T00:00:00"/>
    <n v="78"/>
    <n v="0"/>
    <n v="0"/>
    <s v="Nathan Kyme"/>
    <s v="All Season Access Maintenance"/>
    <m/>
    <s v="VC7556-2019-016"/>
    <s v="938 OF"/>
    <m/>
    <m/>
    <m/>
    <s v="Approved"/>
    <m/>
    <m/>
    <s v="Excavator continuing work on drainage &amp; shaping road from D-011 to D-013. Piling up stumps @ D-012 for wetland. Rock truck on site for gravelling."/>
    <n v="7"/>
    <s v="D-009 to D-017"/>
    <s v="Three Finger Lake"/>
    <n v="0"/>
    <d v="2021-10-05T00:00:00"/>
    <m/>
    <s v="62"/>
    <d v="2021-10-09T00:00:00"/>
    <s v=""/>
    <s v=""/>
    <m/>
    <m/>
    <m/>
    <s v=""/>
    <s v="07"/>
    <s v="KABI LAKE FOREST PRODUCTS LTD7394KL-20210926-2L.O.A.0.9090909221.8182"/>
    <s v="KABI LAKE FOREST PRODUCTS LTD7394KL-20210926-2L.O.A.0.9090909221.8182OEWT-PA22-Lem"/>
    <s v=""/>
    <s v="CZ - All Season Access Maintenance"/>
    <x v="4"/>
  </r>
  <r>
    <x v="2"/>
    <n v="12"/>
    <n v="0"/>
    <n v="7461"/>
    <s v="KL-20211016-2"/>
    <n v="53510712"/>
    <s v="Access"/>
    <n v="0"/>
    <s v="Pickup 1/2 Ton"/>
    <n v="25"/>
    <n v="21"/>
    <s v="HR"/>
    <s v="19"/>
    <s v="0"/>
    <s v=""/>
    <s v=""/>
    <n v="525"/>
    <n v="68.25"/>
    <n v="593.25"/>
    <d v="2021-10-16T00:00:00"/>
    <n v="0"/>
    <x v="17"/>
    <d v="2021-11-02T00:00:00"/>
    <n v="78"/>
    <n v="0"/>
    <n v="0"/>
    <s v="Nathan Kyme"/>
    <s v="All Season Access Maintenance"/>
    <m/>
    <s v="VC7556-2019-016"/>
    <s v="938 OF"/>
    <m/>
    <m/>
    <m/>
    <s v="Approved"/>
    <m/>
    <m/>
    <s v="Finish capping soft areas with grindings @ D025 /Shaping , ditch and leveling ruts working out"/>
    <n v="7"/>
    <s v="D-009 to D-017"/>
    <s v="Three Finger Lake"/>
    <n v="0"/>
    <d v="2021-10-25T00:00:00"/>
    <m/>
    <s v="37"/>
    <d v="2021-10-27T00:00:00"/>
    <s v=""/>
    <s v=""/>
    <m/>
    <m/>
    <m/>
    <s v="Harold Furlong"/>
    <s v="07"/>
    <s v="KABI LAKE FOREST PRODUCTS LTD7461KL-20211016-2Pickup 1/2 Ton21525"/>
    <s v="KABI LAKE FOREST PRODUCTS LTD7461KL-20211016-2Pickup 1/2 Ton21525OEWT-PA22-Lem"/>
    <s v=""/>
    <s v="CZ - All Season Access Maintenance"/>
    <x v="4"/>
  </r>
  <r>
    <x v="2"/>
    <n v="12"/>
    <n v="0"/>
    <n v="7447"/>
    <s v="KL-20211012-3"/>
    <n v="53510712"/>
    <s v="Access"/>
    <n v="0"/>
    <s v="Pickup 1/2 Ton"/>
    <n v="25"/>
    <n v="2"/>
    <s v="HR"/>
    <s v="19"/>
    <s v="0"/>
    <s v=""/>
    <s v=""/>
    <n v="50"/>
    <n v="6.5"/>
    <n v="56.499999999999993"/>
    <d v="2021-10-12T00:00:00"/>
    <n v="0"/>
    <x v="17"/>
    <d v="2021-11-02T00:00:00"/>
    <n v="78"/>
    <n v="0"/>
    <n v="0"/>
    <s v="Nathan Kyme"/>
    <s v="All Season Access Maintenance"/>
    <m/>
    <s v="VC7556-2019-016"/>
    <s v="938 OF"/>
    <m/>
    <m/>
    <m/>
    <s v="Approved"/>
    <m/>
    <m/>
    <s v="Excavator working on drainage, shaping road, ditching &amp; adding material in low areas @ D012/D013. Start cleaning up &amp; sloping excavation @ D010."/>
    <n v="7"/>
    <s v="D-009 to D-017"/>
    <s v="Three Finger Lake"/>
    <n v="0"/>
    <d v="2021-10-18T00:00:00"/>
    <m/>
    <s v="37"/>
    <d v="2021-10-26T00:00:00"/>
    <s v=""/>
    <s v=""/>
    <m/>
    <m/>
    <m/>
    <s v="Harold Furlong"/>
    <s v="07"/>
    <s v="KABI LAKE FOREST PRODUCTS LTD7447KL-20211012-3Pickup 1/2 Ton250"/>
    <s v="KABI LAKE FOREST PRODUCTS LTD7447KL-20211012-3Pickup 1/2 Ton250OEWT-PA22-Lem"/>
    <s v=""/>
    <s v="CZ - All Season Access Maintenance"/>
    <x v="4"/>
  </r>
  <r>
    <x v="2"/>
    <n v="12"/>
    <n v="0"/>
    <n v="7447"/>
    <s v="KL-20211012-3"/>
    <n v="53510712"/>
    <s v="Access"/>
    <n v="0"/>
    <s v="Pickup 1/2 Ton"/>
    <n v="25"/>
    <n v="8.5"/>
    <s v="HR"/>
    <s v="19"/>
    <s v="0"/>
    <s v=""/>
    <s v=""/>
    <n v="212.5"/>
    <n v="27.625"/>
    <n v="240.12499999999997"/>
    <d v="2021-10-12T00:00:00"/>
    <n v="0"/>
    <x v="17"/>
    <d v="2021-11-02T00:00:00"/>
    <n v="78"/>
    <n v="0"/>
    <n v="0"/>
    <s v="Nathan Kyme"/>
    <s v="All Season Access Maintenance"/>
    <m/>
    <s v="VC7556-2019-016"/>
    <s v="938 OF"/>
    <m/>
    <m/>
    <m/>
    <s v="Approved"/>
    <m/>
    <m/>
    <s v="Excavator working on drainage, shaping road, ditching &amp; adding material in low areas @ D012/D013. Start cleaning up &amp; sloping excavation @ D010."/>
    <n v="7"/>
    <s v="D-009 to D-017"/>
    <s v="Three Finger Lake"/>
    <n v="0"/>
    <d v="2021-10-18T00:00:00"/>
    <m/>
    <s v="37"/>
    <d v="2021-10-26T00:00:00"/>
    <s v=""/>
    <s v=""/>
    <m/>
    <m/>
    <m/>
    <s v="Harold Furlong"/>
    <s v="07"/>
    <s v="KABI LAKE FOREST PRODUCTS LTD7447KL-20211012-3Pickup 1/2 Ton8.5212.5"/>
    <s v="KABI LAKE FOREST PRODUCTS LTD7447KL-20211012-3Pickup 1/2 Ton8.5212.5OEWT-PA22-Lem"/>
    <s v=""/>
    <s v="CZ - All Season Access Maintenance"/>
    <x v="4"/>
  </r>
  <r>
    <x v="2"/>
    <n v="12"/>
    <n v="0"/>
    <n v="7394"/>
    <s v="KL-20210926-2"/>
    <n v="53510712"/>
    <s v="Access"/>
    <n v="0"/>
    <s v="Pickup 1/2 Ton"/>
    <n v="25"/>
    <n v="11"/>
    <s v="HR"/>
    <s v="19"/>
    <s v="0"/>
    <s v=""/>
    <s v=""/>
    <n v="275"/>
    <n v="35.75"/>
    <n v="310.74999999999994"/>
    <d v="2021-09-26T00:00:00"/>
    <n v="0"/>
    <x v="17"/>
    <d v="2021-11-02T00:00:00"/>
    <n v="78"/>
    <n v="0"/>
    <n v="0"/>
    <s v="Nathan Kyme"/>
    <s v="All Season Access Maintenance"/>
    <m/>
    <s v="VC7556-2019-016"/>
    <s v="938 OF"/>
    <m/>
    <m/>
    <m/>
    <s v="Approved"/>
    <m/>
    <m/>
    <s v="Excavator continuing work on drainage &amp; shaping road from D-011 to D-013. Piling up stumps @ D-012 for wetland. Rock truck on site for gravelling."/>
    <n v="7"/>
    <s v="D-009 to D-017"/>
    <s v="Three Finger Lake"/>
    <n v="0"/>
    <d v="2021-10-05T00:00:00"/>
    <m/>
    <s v="62"/>
    <d v="2021-10-09T00:00:00"/>
    <s v=""/>
    <s v=""/>
    <m/>
    <m/>
    <m/>
    <s v=""/>
    <s v="07"/>
    <s v="KABI LAKE FOREST PRODUCTS LTD7394KL-20210926-2Pickup 1/2 Ton11275"/>
    <s v="KABI LAKE FOREST PRODUCTS LTD7394KL-20210926-2Pickup 1/2 Ton11275OEWT-PA22-Lem"/>
    <s v=""/>
    <s v="CZ - All Season Access Maintenance"/>
    <x v="4"/>
  </r>
  <r>
    <x v="2"/>
    <n v="12"/>
    <n v="0"/>
    <n v="7394"/>
    <s v="KL-20210926-2"/>
    <n v="53510712"/>
    <s v="Access"/>
    <n v="0"/>
    <s v="CAT 25 ton Articulated Truck"/>
    <n v="178"/>
    <n v="5"/>
    <s v="HR"/>
    <s v="134"/>
    <s v="0"/>
    <s v=""/>
    <s v=""/>
    <n v="890"/>
    <n v="115.7"/>
    <n v="1005.6999999999999"/>
    <d v="2021-09-26T00:00:00"/>
    <n v="0"/>
    <x v="17"/>
    <d v="2021-11-02T00:00:00"/>
    <n v="78"/>
    <n v="0"/>
    <n v="0"/>
    <s v="Nathan Kyme"/>
    <s v="All Season Access Maintenance"/>
    <m/>
    <s v="VC7556-2019-016"/>
    <s v="938 OF"/>
    <m/>
    <m/>
    <m/>
    <s v="Approved"/>
    <m/>
    <m/>
    <s v="Excavator continuing work on drainage &amp; shaping road from D-011 to D-013. Piling up stumps @ D-012 for wetland. Rock truck on site for gravelling."/>
    <n v="7"/>
    <s v="D-009 to D-017"/>
    <s v="Three Finger Lake"/>
    <n v="0"/>
    <d v="2021-10-05T00:00:00"/>
    <m/>
    <s v="62"/>
    <d v="2021-10-09T00:00:00"/>
    <s v=""/>
    <s v=""/>
    <m/>
    <m/>
    <m/>
    <s v=""/>
    <s v="07"/>
    <s v="KABI LAKE FOREST PRODUCTS LTD7394KL-20210926-2CAT 25 ton Articulated Truck5890"/>
    <s v="KABI LAKE FOREST PRODUCTS LTD7394KL-20210926-2CAT 25 ton Articulated Truck5890OEWT-PA22-Lem"/>
    <s v=""/>
    <s v="CZ - All Season Access Maintenance"/>
    <x v="4"/>
  </r>
  <r>
    <x v="2"/>
    <n v="12"/>
    <n v="0"/>
    <n v="7461"/>
    <s v="KL-20211016-2"/>
    <n v="53510712"/>
    <s v="Access"/>
    <n v="0"/>
    <s v="CAT D6 - LPG"/>
    <n v="179"/>
    <n v="10"/>
    <s v="HR"/>
    <s v="135"/>
    <s v="0"/>
    <s v=""/>
    <s v=""/>
    <n v="1790"/>
    <n v="232.70000000000002"/>
    <n v="2022.6999999999998"/>
    <d v="2021-10-16T00:00:00"/>
    <n v="0"/>
    <x v="17"/>
    <d v="2021-11-02T00:00:00"/>
    <n v="78"/>
    <n v="0"/>
    <n v="0"/>
    <s v="Nathan Kyme"/>
    <s v="All Season Access Maintenance"/>
    <m/>
    <s v="VC7556-2019-016"/>
    <s v="938 OF"/>
    <m/>
    <m/>
    <m/>
    <s v="Approved"/>
    <m/>
    <m/>
    <s v="Finish capping soft areas with grindings @ D025 /Shaping , ditch and leveling ruts working out"/>
    <n v="7"/>
    <s v="D-009 to D-017"/>
    <s v="Three Finger Lake"/>
    <n v="0"/>
    <d v="2021-10-25T00:00:00"/>
    <m/>
    <s v="37"/>
    <d v="2021-10-27T00:00:00"/>
    <s v=""/>
    <s v=""/>
    <m/>
    <m/>
    <m/>
    <s v="Harold Furlong"/>
    <s v="07"/>
    <s v="KABI LAKE FOREST PRODUCTS LTD7461KL-20211016-2CAT D6 - LPG101790"/>
    <s v="KABI LAKE FOREST PRODUCTS LTD7461KL-20211016-2CAT D6 - LPG101790OEWT-PA22-Lem"/>
    <s v=""/>
    <s v="CZ - All Season Access Maintenance"/>
    <x v="4"/>
  </r>
  <r>
    <x v="2"/>
    <n v="12"/>
    <n v="0"/>
    <n v="7461"/>
    <s v="KL-20211016-2"/>
    <n v="53510712"/>
    <s v="Access"/>
    <n v="0"/>
    <s v="30 Ton Excavator c/w Hydraulic Thumb"/>
    <n v="195"/>
    <n v="10"/>
    <s v="HR"/>
    <s v="147"/>
    <s v="0"/>
    <s v=""/>
    <s v=""/>
    <n v="1950"/>
    <n v="253.5"/>
    <n v="2203.5"/>
    <d v="2021-10-16T00:00:00"/>
    <n v="0"/>
    <x v="17"/>
    <d v="2021-11-02T00:00:00"/>
    <n v="78"/>
    <n v="0"/>
    <n v="0"/>
    <s v="Nathan Kyme"/>
    <s v="All Season Access Maintenance"/>
    <m/>
    <s v="VC7556-2019-016"/>
    <s v="938 OF"/>
    <m/>
    <m/>
    <m/>
    <s v="Approved"/>
    <m/>
    <m/>
    <s v="Finish capping soft areas with grindings @ D025 /Shaping , ditch and leveling ruts working out"/>
    <n v="7"/>
    <s v="D-009 to D-017"/>
    <s v="Three Finger Lake"/>
    <n v="0"/>
    <d v="2021-10-25T00:00:00"/>
    <m/>
    <s v="37"/>
    <d v="2021-10-27T00:00:00"/>
    <s v=""/>
    <s v=""/>
    <m/>
    <m/>
    <m/>
    <s v="Harold Furlong"/>
    <s v="07"/>
    <s v="KABI LAKE FOREST PRODUCTS LTD7461KL-20211016-230 Ton Excavator c/w Hydraulic Thumb101950"/>
    <s v="KABI LAKE FOREST PRODUCTS LTD7461KL-20211016-230 Ton Excavator c/w Hydraulic Thumb101950OEWT-PA22-Lem"/>
    <s v=""/>
    <s v="CZ - All Season Access Maintenance"/>
    <x v="4"/>
  </r>
  <r>
    <x v="2"/>
    <n v="12"/>
    <n v="0"/>
    <n v="7447"/>
    <s v="KL-20211012-3"/>
    <n v="53510712"/>
    <s v="Access"/>
    <n v="0"/>
    <s v="30 Ton Excavator c/w Hydraulic Thumb"/>
    <n v="195"/>
    <n v="8.5"/>
    <s v="HR"/>
    <s v="147"/>
    <s v="0"/>
    <s v=""/>
    <s v=""/>
    <n v="1657.5"/>
    <n v="215.47499999999999"/>
    <n v="1872.9749999999999"/>
    <d v="2021-10-12T00:00:00"/>
    <n v="0"/>
    <x v="17"/>
    <d v="2021-11-02T00:00:00"/>
    <n v="78"/>
    <n v="0"/>
    <n v="0"/>
    <s v="Nathan Kyme"/>
    <s v="All Season Access Maintenance"/>
    <m/>
    <s v="VC7556-2019-016"/>
    <s v="938 OF"/>
    <m/>
    <m/>
    <m/>
    <s v="Approved"/>
    <m/>
    <m/>
    <s v="Excavator working on drainage, shaping road, ditching &amp; adding material in low areas @ D012/D013. Start cleaning up &amp; sloping excavation @ D010."/>
    <n v="7"/>
    <s v="D-009 to D-017"/>
    <s v="Three Finger Lake"/>
    <n v="0"/>
    <d v="2021-10-18T00:00:00"/>
    <m/>
    <s v="37"/>
    <d v="2021-10-26T00:00:00"/>
    <s v=""/>
    <s v=""/>
    <m/>
    <m/>
    <m/>
    <s v="Harold Furlong"/>
    <s v="07"/>
    <s v="KABI LAKE FOREST PRODUCTS LTD7447KL-20211012-330 Ton Excavator c/w Hydraulic Thumb8.51657.5"/>
    <s v="KABI LAKE FOREST PRODUCTS LTD7447KL-20211012-330 Ton Excavator c/w Hydraulic Thumb8.51657.5OEWT-PA22-Lem"/>
    <s v=""/>
    <s v="CZ - All Season Access Maintenance"/>
    <x v="4"/>
  </r>
  <r>
    <x v="2"/>
    <n v="12"/>
    <n v="0"/>
    <n v="7394"/>
    <s v="KL-20210926-2"/>
    <n v="53510712"/>
    <s v="Access"/>
    <n v="0"/>
    <s v="30 Ton Excavator c/w Hydraulic Thumb"/>
    <n v="195"/>
    <n v="10"/>
    <s v="HR"/>
    <s v="147"/>
    <s v="0"/>
    <s v=""/>
    <s v=""/>
    <n v="1950"/>
    <n v="253.5"/>
    <n v="2203.5"/>
    <d v="2021-09-26T00:00:00"/>
    <n v="0"/>
    <x v="17"/>
    <d v="2021-11-02T00:00:00"/>
    <n v="78"/>
    <n v="0"/>
    <n v="0"/>
    <s v="Nathan Kyme"/>
    <s v="All Season Access Maintenance"/>
    <m/>
    <s v="VC7556-2019-016"/>
    <s v="938 OF"/>
    <m/>
    <m/>
    <m/>
    <s v="Approved"/>
    <m/>
    <m/>
    <s v="Excavator continuing work on drainage &amp; shaping road from D-011 to D-013. Piling up stumps @ D-012 for wetland. Rock truck on site for gravelling."/>
    <n v="7"/>
    <s v="D-009 to D-017"/>
    <s v="Three Finger Lake"/>
    <n v="0"/>
    <d v="2021-10-05T00:00:00"/>
    <m/>
    <s v="62"/>
    <d v="2021-10-09T00:00:00"/>
    <s v=""/>
    <s v=""/>
    <m/>
    <m/>
    <m/>
    <s v=""/>
    <s v="07"/>
    <s v="KABI LAKE FOREST PRODUCTS LTD7394KL-20210926-230 Ton Excavator c/w Hydraulic Thumb101950"/>
    <s v="KABI LAKE FOREST PRODUCTS LTD7394KL-20210926-230 Ton Excavator c/w Hydraulic Thumb101950OEWT-PA22-Lem"/>
    <s v=""/>
    <s v="CZ - All Season Access Maintenance"/>
    <x v="4"/>
  </r>
  <r>
    <x v="1"/>
    <n v="6"/>
    <n v="0"/>
    <n v="11765"/>
    <s v="20220309-5"/>
    <n v="53510611"/>
    <s v="Access"/>
    <n v="0"/>
    <s v="Operator - Principle - After Jan 10"/>
    <n v="75"/>
    <n v="11"/>
    <s v="HR"/>
    <s v=""/>
    <s v=""/>
    <s v="0"/>
    <s v="0"/>
    <n v="825"/>
    <n v="107.25"/>
    <n v="932.24999999999989"/>
    <d v="2022-03-09T00:00:00"/>
    <m/>
    <x v="18"/>
    <d v="2022-04-07T00:00:00"/>
    <m/>
    <n v="1"/>
    <n v="0"/>
    <s v="Nathan Kyme"/>
    <s v="Winter Access Maintenance"/>
    <m/>
    <s v="VC7556-2019-017"/>
    <s v="929 OF"/>
    <m/>
    <m/>
    <m/>
    <s v="Pending"/>
    <m/>
    <m/>
    <s v="WAM Activities"/>
    <n v="6"/>
    <s v="C236-C243"/>
    <s v="Culvert Creek"/>
    <n v="0"/>
    <d v="2022-03-16T00:00:00"/>
    <m/>
    <m/>
    <m/>
    <s v=""/>
    <s v=""/>
    <m/>
    <m/>
    <m/>
    <s v=""/>
    <s v="06"/>
    <s v="Corbiere and Sons Contracting1176520220309-5Operator - Principle - After Jan 1011825"/>
    <s v="Corbiere and Sons Contracting1176520220309-5Operator - Principle - After Jan 1011825"/>
    <s v="CZ - Winter Maintenance"/>
    <s v="CZ - Winter Maintenance"/>
    <x v="5"/>
  </r>
  <r>
    <x v="1"/>
    <n v="6"/>
    <n v="0"/>
    <n v="11765"/>
    <s v="20220309-5"/>
    <n v="53510611"/>
    <s v="Access"/>
    <n v="0"/>
    <s v="L.O.A."/>
    <n v="210"/>
    <n v="1"/>
    <s v="DAY"/>
    <s v=""/>
    <s v=""/>
    <m/>
    <s v="0"/>
    <n v="210"/>
    <n v="27.3"/>
    <n v="237.29999999999998"/>
    <d v="2022-03-09T00:00:00"/>
    <m/>
    <x v="18"/>
    <d v="2022-04-07T00:00:00"/>
    <m/>
    <n v="1"/>
    <n v="0"/>
    <s v="Nathan Kyme"/>
    <s v="Winter Access Maintenance"/>
    <m/>
    <s v="VC7556-2019-017"/>
    <s v="929 OF"/>
    <m/>
    <m/>
    <m/>
    <s v="Pending"/>
    <m/>
    <m/>
    <s v="WAM Activities"/>
    <n v="6"/>
    <s v="C236-C243"/>
    <s v="Culvert Creek"/>
    <n v="0"/>
    <d v="2022-03-16T00:00:00"/>
    <m/>
    <m/>
    <m/>
    <s v=""/>
    <s v=""/>
    <m/>
    <m/>
    <m/>
    <s v=""/>
    <s v="06"/>
    <s v="Corbiere and Sons Contracting1176520220309-5L.O.A.1210"/>
    <s v="Corbiere and Sons Contracting1176520220309-5L.O.A.1210"/>
    <s v="CZ - Winter Maintenance"/>
    <s v="CZ - Winter Maintenance"/>
    <x v="5"/>
  </r>
  <r>
    <x v="1"/>
    <n v="6"/>
    <n v="0"/>
    <n v="11765"/>
    <s v="20220309-5"/>
    <n v="53510611"/>
    <s v="Access"/>
    <n v="0"/>
    <s v="Light Truck - Pick up- After Jan 10"/>
    <n v="243.75"/>
    <n v="1"/>
    <s v="DAY"/>
    <s v="182.81"/>
    <s v="0"/>
    <s v=""/>
    <s v=""/>
    <n v="243.75"/>
    <n v="31.6875"/>
    <n v="275.4375"/>
    <d v="2022-03-09T00:00:00"/>
    <m/>
    <x v="18"/>
    <d v="2022-04-07T00:00:00"/>
    <m/>
    <n v="1"/>
    <n v="0"/>
    <s v="Nathan Kyme"/>
    <s v="Winter Access Maintenance"/>
    <m/>
    <s v="VC7556-2019-017"/>
    <s v="929 OF"/>
    <m/>
    <m/>
    <m/>
    <s v="Pending"/>
    <m/>
    <m/>
    <s v="WAM Activities"/>
    <n v="6"/>
    <s v="C236-C243"/>
    <s v="Culvert Creek"/>
    <n v="0"/>
    <d v="2022-03-16T00:00:00"/>
    <m/>
    <m/>
    <m/>
    <s v=""/>
    <s v=""/>
    <m/>
    <m/>
    <m/>
    <s v=""/>
    <s v="06"/>
    <s v="Corbiere and Sons Contracting1176520220309-5Light Truck - Pick up- After Jan 101243.75"/>
    <s v="Corbiere and Sons Contracting1176520220309-5Light Truck - Pick up- After Jan 101243.75"/>
    <s v="CZ - Winter Maintenance"/>
    <s v="CZ - Winter Maintenance"/>
    <x v="5"/>
  </r>
  <r>
    <x v="1"/>
    <n v="6"/>
    <n v="0"/>
    <n v="11765"/>
    <s v="20220309-5"/>
    <n v="53510611"/>
    <s v="Access"/>
    <n v="0"/>
    <s v="Dozer D6 or equal- After Jan 10"/>
    <n v="131.47999999999999"/>
    <n v="10"/>
    <s v="Dynamic"/>
    <s v="0"/>
    <s v="0"/>
    <s v=""/>
    <s v=""/>
    <n v="1314.8"/>
    <n v="170.92400000000001"/>
    <n v="1485.7239999999997"/>
    <d v="2022-03-09T00:00:00"/>
    <m/>
    <x v="18"/>
    <d v="2022-04-07T00:00:00"/>
    <m/>
    <n v="1"/>
    <n v="0"/>
    <s v="Nathan Kyme"/>
    <s v="Winter Access Maintenance"/>
    <m/>
    <s v="VC7556-2019-017"/>
    <s v="929 OF"/>
    <m/>
    <m/>
    <m/>
    <s v="Pending"/>
    <m/>
    <m/>
    <s v="WAM Activities"/>
    <n v="6"/>
    <s v="C236-C243"/>
    <s v="Culvert Creek"/>
    <n v="0"/>
    <d v="2022-03-16T00:00:00"/>
    <m/>
    <m/>
    <m/>
    <s v=""/>
    <s v=""/>
    <m/>
    <m/>
    <m/>
    <s v=""/>
    <s v="06"/>
    <s v="Corbiere and Sons Contracting1176520220309-5Dozer D6 or equal- After Jan 10101314.8"/>
    <s v="Corbiere and Sons Contracting1176520220309-5Dozer D6 or equal- After Jan 10101314.8"/>
    <s v="CZ - Winter Maintenance"/>
    <s v="CZ - Winter Maintenance"/>
    <x v="5"/>
  </r>
  <r>
    <x v="1"/>
    <n v="6"/>
    <n v="0"/>
    <n v="11763"/>
    <s v="20220309-3"/>
    <n v="53510611"/>
    <s v="Access"/>
    <n v="0"/>
    <s v="Operator - Principle - After Jan 10"/>
    <n v="75"/>
    <n v="12"/>
    <s v="HR"/>
    <s v=""/>
    <s v=""/>
    <s v="0"/>
    <s v="0"/>
    <n v="900"/>
    <n v="117"/>
    <n v="1016.9999999999999"/>
    <d v="2022-03-09T00:00:00"/>
    <m/>
    <x v="18"/>
    <d v="2022-04-07T00:00:00"/>
    <m/>
    <n v="1"/>
    <n v="0"/>
    <s v="Nathan Kyme"/>
    <s v="Winter Access Maintenance"/>
    <m/>
    <s v="VC7556-2019-017"/>
    <s v="929 OF"/>
    <m/>
    <m/>
    <m/>
    <s v="Pending"/>
    <m/>
    <m/>
    <s v="WAM Activities"/>
    <n v="6"/>
    <s v="C219-C235"/>
    <s v="Neys"/>
    <n v="0"/>
    <d v="2022-03-16T00:00:00"/>
    <m/>
    <m/>
    <m/>
    <s v=""/>
    <s v=""/>
    <m/>
    <m/>
    <m/>
    <s v=""/>
    <s v="06"/>
    <s v="Corbiere and Sons Contracting1176320220309-3Operator - Principle - After Jan 1012900"/>
    <s v="Corbiere and Sons Contracting1176320220309-3Operator - Principle - After Jan 1012900"/>
    <s v="CZ - Winter Maintenance"/>
    <s v="CZ - Winter Maintenance"/>
    <x v="5"/>
  </r>
  <r>
    <x v="1"/>
    <n v="6"/>
    <n v="0"/>
    <n v="11763"/>
    <s v="20220309-3"/>
    <n v="53510611"/>
    <s v="Access"/>
    <n v="0"/>
    <s v="Operator - Principle - After Jan 10"/>
    <n v="75"/>
    <n v="11"/>
    <s v="HR"/>
    <s v=""/>
    <s v=""/>
    <s v="0"/>
    <s v="0"/>
    <n v="825"/>
    <n v="107.25"/>
    <n v="932.24999999999989"/>
    <d v="2022-03-09T00:00:00"/>
    <m/>
    <x v="18"/>
    <d v="2022-04-07T00:00:00"/>
    <m/>
    <n v="1"/>
    <n v="0"/>
    <s v="Nathan Kyme"/>
    <s v="Winter Access Maintenance"/>
    <m/>
    <s v="VC7556-2019-017"/>
    <s v="929 OF"/>
    <m/>
    <m/>
    <m/>
    <s v="Pending"/>
    <m/>
    <m/>
    <s v="WAM Activities"/>
    <n v="6"/>
    <s v="C219-C235"/>
    <s v="Neys"/>
    <n v="0"/>
    <d v="2022-03-16T00:00:00"/>
    <m/>
    <m/>
    <m/>
    <s v=""/>
    <s v=""/>
    <m/>
    <m/>
    <m/>
    <s v=""/>
    <s v="06"/>
    <s v="Corbiere and Sons Contracting1176320220309-3Operator - Principle - After Jan 1011825"/>
    <s v="Corbiere and Sons Contracting1176320220309-3Operator - Principle - After Jan 1011825"/>
    <s v="CZ - Winter Maintenance"/>
    <s v="CZ - Winter Maintenance"/>
    <x v="5"/>
  </r>
  <r>
    <x v="1"/>
    <n v="6"/>
    <n v="0"/>
    <n v="11763"/>
    <s v="20220309-3"/>
    <n v="53510611"/>
    <s v="Access"/>
    <n v="0"/>
    <s v="L.O.A."/>
    <n v="210"/>
    <n v="1"/>
    <s v="DAY"/>
    <s v=""/>
    <s v=""/>
    <s v="0"/>
    <s v="0"/>
    <n v="210"/>
    <n v="27.3"/>
    <n v="237.29999999999998"/>
    <d v="2022-03-09T00:00:00"/>
    <m/>
    <x v="18"/>
    <d v="2022-04-07T00:00:00"/>
    <m/>
    <n v="1"/>
    <n v="0"/>
    <s v="Nathan Kyme"/>
    <s v="Winter Access Maintenance"/>
    <m/>
    <s v="VC7556-2019-017"/>
    <s v="929 OF"/>
    <m/>
    <m/>
    <m/>
    <s v="Pending"/>
    <m/>
    <m/>
    <s v="WAM Activities"/>
    <n v="6"/>
    <s v="C219-C235"/>
    <s v="Neys"/>
    <n v="0"/>
    <d v="2022-03-16T00:00:00"/>
    <m/>
    <m/>
    <m/>
    <s v=""/>
    <s v=""/>
    <m/>
    <m/>
    <m/>
    <s v=""/>
    <s v="06"/>
    <s v="Corbiere and Sons Contracting1176320220309-3L.O.A.1210"/>
    <s v="Corbiere and Sons Contracting1176320220309-3L.O.A.1210"/>
    <s v="CZ - Winter Maintenance"/>
    <s v="CZ - Winter Maintenance"/>
    <x v="5"/>
  </r>
  <r>
    <x v="1"/>
    <n v="6"/>
    <n v="0"/>
    <n v="11763"/>
    <s v="20220309-3"/>
    <n v="53510611"/>
    <s v="Access"/>
    <n v="0"/>
    <s v="L.O.A."/>
    <n v="210"/>
    <n v="1"/>
    <s v="DAY"/>
    <s v=""/>
    <s v=""/>
    <s v="0"/>
    <s v="0"/>
    <n v="210"/>
    <n v="27.3"/>
    <n v="237.29999999999998"/>
    <d v="2022-03-09T00:00:00"/>
    <m/>
    <x v="18"/>
    <d v="2022-04-07T00:00:00"/>
    <m/>
    <n v="1"/>
    <n v="0"/>
    <s v="Nathan Kyme"/>
    <s v="Winter Access Maintenance"/>
    <m/>
    <s v="VC7556-2019-017"/>
    <s v="929 OF"/>
    <m/>
    <m/>
    <m/>
    <s v="Pending"/>
    <m/>
    <m/>
    <s v="WAM Activities"/>
    <n v="6"/>
    <s v="C219-C235"/>
    <s v="Neys"/>
    <n v="0"/>
    <d v="2022-03-16T00:00:00"/>
    <m/>
    <m/>
    <m/>
    <s v=""/>
    <s v=""/>
    <m/>
    <m/>
    <m/>
    <s v=""/>
    <s v="06"/>
    <s v="Corbiere and Sons Contracting1176320220309-3L.O.A.1210"/>
    <s v="Corbiere and Sons Contracting1176320220309-3L.O.A.1210"/>
    <s v="CZ - Winter Maintenance"/>
    <s v="CZ - Winter Maintenance"/>
    <x v="5"/>
  </r>
  <r>
    <x v="1"/>
    <n v="6"/>
    <n v="0"/>
    <n v="11763"/>
    <s v="20220309-3"/>
    <n v="53510611"/>
    <s v="Access"/>
    <n v="0"/>
    <s v="Light Truck - Pick up- After Jan 10"/>
    <n v="243.75"/>
    <n v="2"/>
    <s v="DAY"/>
    <s v="0"/>
    <s v="0"/>
    <s v=""/>
    <s v=""/>
    <n v="487.5"/>
    <n v="63.375"/>
    <n v="550.875"/>
    <d v="2022-03-09T00:00:00"/>
    <m/>
    <x v="18"/>
    <d v="2022-04-07T00:00:00"/>
    <m/>
    <n v="1"/>
    <n v="0"/>
    <s v="Nathan Kyme"/>
    <s v="Winter Access Maintenance"/>
    <m/>
    <s v="VC7556-2019-017"/>
    <s v="929 OF"/>
    <m/>
    <m/>
    <m/>
    <s v="Pending"/>
    <m/>
    <m/>
    <s v="WAM Activities"/>
    <n v="6"/>
    <s v="C219-C235"/>
    <s v="Neys"/>
    <n v="0"/>
    <d v="2022-03-16T00:00:00"/>
    <m/>
    <m/>
    <m/>
    <s v=""/>
    <s v=""/>
    <m/>
    <m/>
    <m/>
    <s v=""/>
    <s v="06"/>
    <s v="Corbiere and Sons Contracting1176320220309-3Light Truck - Pick up- After Jan 102487.5"/>
    <s v="Corbiere and Sons Contracting1176320220309-3Light Truck - Pick up- After Jan 102487.5"/>
    <s v="CZ - Winter Maintenance"/>
    <s v="CZ - Winter Maintenance"/>
    <x v="5"/>
  </r>
  <r>
    <x v="1"/>
    <n v="6"/>
    <n v="0"/>
    <n v="11763"/>
    <s v="20220309-3"/>
    <n v="53510611"/>
    <s v="Access"/>
    <n v="0"/>
    <s v="Grader - Cat 12 to 14 or equal- After Jan 10"/>
    <n v="126.98"/>
    <n v="9"/>
    <s v="Dynamic"/>
    <s v="0"/>
    <s v="0"/>
    <s v=""/>
    <s v=""/>
    <n v="1142.82"/>
    <n v="148.56659999999999"/>
    <n v="1291.3865999999998"/>
    <d v="2022-03-09T00:00:00"/>
    <m/>
    <x v="18"/>
    <d v="2022-04-07T00:00:00"/>
    <m/>
    <n v="1"/>
    <n v="0"/>
    <s v="Nathan Kyme"/>
    <s v="Winter Access Maintenance"/>
    <m/>
    <s v="VC7556-2019-017"/>
    <s v="929 OF"/>
    <m/>
    <m/>
    <m/>
    <s v="Pending"/>
    <m/>
    <m/>
    <s v="WAM Activities"/>
    <n v="6"/>
    <s v="C219-C235"/>
    <s v="Neys"/>
    <n v="0"/>
    <d v="2022-03-16T00:00:00"/>
    <m/>
    <m/>
    <m/>
    <s v=""/>
    <s v=""/>
    <m/>
    <m/>
    <m/>
    <s v=""/>
    <s v="06"/>
    <s v="Corbiere and Sons Contracting1176320220309-3Grader - Cat 12 to 14 or equal- After Jan 1091142.82"/>
    <s v="Corbiere and Sons Contracting1176320220309-3Grader - Cat 12 to 14 or equal- After Jan 1091142.82"/>
    <s v="CZ - Winter Maintenance"/>
    <s v="CZ - Winter Maintenance"/>
    <x v="5"/>
  </r>
  <r>
    <x v="1"/>
    <n v="6"/>
    <n v="0"/>
    <n v="11761"/>
    <s v="20220308-6"/>
    <n v="53510611"/>
    <s v="Access"/>
    <n v="0"/>
    <s v="Driver - AZ - After Jan 10"/>
    <n v="70"/>
    <n v="5"/>
    <s v="HR"/>
    <s v=""/>
    <s v=""/>
    <s v="70"/>
    <s v="0"/>
    <n v="350"/>
    <n v="45.5"/>
    <n v="395.49999999999994"/>
    <d v="2022-03-08T00:00:00"/>
    <m/>
    <x v="18"/>
    <d v="2022-04-07T00:00:00"/>
    <m/>
    <n v="1"/>
    <n v="0"/>
    <s v="Nathan Kyme"/>
    <s v="Winter Access Maintenance"/>
    <m/>
    <s v="VC7556-2019-017"/>
    <s v="929 OF"/>
    <m/>
    <m/>
    <m/>
    <s v="Pending"/>
    <m/>
    <m/>
    <s v="WAM Activities"/>
    <n v="6"/>
    <s v="C236-C243"/>
    <s v="Culvert Creek"/>
    <n v="0"/>
    <d v="2022-03-16T00:00:00"/>
    <m/>
    <m/>
    <m/>
    <s v=""/>
    <s v=""/>
    <m/>
    <m/>
    <m/>
    <s v=""/>
    <s v="06"/>
    <s v="Corbiere and Sons Contracting1176120220308-6Driver - AZ - After Jan 105350"/>
    <s v="Corbiere and Sons Contracting1176120220308-6Driver - AZ - After Jan 105350"/>
    <s v="CZ - Winter Maintenance"/>
    <s v="CZ - Winter Maintenance"/>
    <x v="5"/>
  </r>
  <r>
    <x v="1"/>
    <n v="6"/>
    <n v="0"/>
    <n v="11761"/>
    <s v="20220308-6"/>
    <n v="53510611"/>
    <s v="Access"/>
    <n v="0"/>
    <s v="Operator - Principle - After Jan 10"/>
    <n v="75"/>
    <n v="5"/>
    <s v="HR"/>
    <s v=""/>
    <s v=""/>
    <s v="0"/>
    <s v="0"/>
    <n v="375"/>
    <n v="48.75"/>
    <n v="423.74999999999994"/>
    <d v="2022-03-08T00:00:00"/>
    <m/>
    <x v="18"/>
    <d v="2022-04-07T00:00:00"/>
    <m/>
    <n v="1"/>
    <n v="0"/>
    <s v="Nathan Kyme"/>
    <s v="Winter Access Maintenance"/>
    <m/>
    <s v="VC7556-2019-017"/>
    <s v="929 OF"/>
    <m/>
    <m/>
    <m/>
    <s v="Pending"/>
    <m/>
    <m/>
    <s v="WAM Activities"/>
    <n v="6"/>
    <s v="C236-C243"/>
    <s v="Culvert Creek"/>
    <n v="0"/>
    <d v="2022-03-16T00:00:00"/>
    <m/>
    <m/>
    <m/>
    <s v=""/>
    <s v=""/>
    <m/>
    <m/>
    <m/>
    <s v=""/>
    <s v="06"/>
    <s v="Corbiere and Sons Contracting1176120220308-6Operator - Principle - After Jan 105375"/>
    <s v="Corbiere and Sons Contracting1176120220308-6Operator - Principle - After Jan 105375"/>
    <s v="CZ - Winter Maintenance"/>
    <s v="CZ - Winter Maintenance"/>
    <x v="5"/>
  </r>
  <r>
    <x v="1"/>
    <n v="6"/>
    <n v="0"/>
    <n v="11761"/>
    <s v="20220308-6"/>
    <n v="53510611"/>
    <s v="Access"/>
    <n v="0"/>
    <s v="Tractor Trailer - 60 Ton- After Jan 10"/>
    <n v="122.39"/>
    <n v="5"/>
    <s v="Dynamic"/>
    <s v="91.79"/>
    <s v="0"/>
    <s v=""/>
    <s v=""/>
    <n v="611.95000000000005"/>
    <n v="79.553500000000014"/>
    <n v="691.50350000000003"/>
    <d v="2022-03-08T00:00:00"/>
    <m/>
    <x v="18"/>
    <d v="2022-04-07T00:00:00"/>
    <m/>
    <n v="1"/>
    <n v="0"/>
    <s v="Nathan Kyme"/>
    <s v="Winter Access Maintenance"/>
    <m/>
    <s v="VC7556-2019-017"/>
    <s v="929 OF"/>
    <m/>
    <m/>
    <m/>
    <s v="Pending"/>
    <m/>
    <m/>
    <s v="WAM Activities"/>
    <n v="6"/>
    <s v="C236-C243"/>
    <s v="Culvert Creek"/>
    <n v="0"/>
    <d v="2022-03-16T00:00:00"/>
    <m/>
    <m/>
    <m/>
    <s v=""/>
    <s v=""/>
    <m/>
    <m/>
    <m/>
    <s v=""/>
    <s v="06"/>
    <s v="Corbiere and Sons Contracting1176120220308-6Tractor Trailer - 60 Ton- After Jan 105611.95"/>
    <s v="Corbiere and Sons Contracting1176120220308-6Tractor Trailer - 60 Ton- After Jan 105611.95"/>
    <s v="CZ - Winter Maintenance"/>
    <s v="CZ - Winter Maintenance"/>
    <x v="5"/>
  </r>
  <r>
    <x v="1"/>
    <n v="6"/>
    <n v="0"/>
    <n v="11761"/>
    <s v="20220308-6"/>
    <n v="53510611"/>
    <s v="Access"/>
    <n v="0"/>
    <s v="Dozer D6 or equal- After Jan 10"/>
    <n v="131.47999999999999"/>
    <n v="2"/>
    <s v="Dynamic"/>
    <s v="0"/>
    <s v="0"/>
    <s v=""/>
    <s v=""/>
    <n v="262.95999999999998"/>
    <n v="34.184799999999996"/>
    <n v="297.14479999999998"/>
    <d v="2022-03-08T00:00:00"/>
    <m/>
    <x v="18"/>
    <d v="2022-04-07T00:00:00"/>
    <m/>
    <n v="1"/>
    <n v="0"/>
    <s v="Nathan Kyme"/>
    <s v="Winter Access Maintenance"/>
    <m/>
    <s v="VC7556-2019-017"/>
    <s v="929 OF"/>
    <m/>
    <m/>
    <m/>
    <s v="Pending"/>
    <m/>
    <m/>
    <s v="WAM Activities"/>
    <n v="6"/>
    <s v="C236-C243"/>
    <s v="Culvert Creek"/>
    <n v="0"/>
    <d v="2022-03-16T00:00:00"/>
    <m/>
    <m/>
    <m/>
    <s v=""/>
    <s v=""/>
    <m/>
    <m/>
    <m/>
    <s v=""/>
    <s v="06"/>
    <s v="Corbiere and Sons Contracting1176120220308-6Dozer D6 or equal- After Jan 102262.96"/>
    <s v="Corbiere and Sons Contracting1176120220308-6Dozer D6 or equal- After Jan 102262.96"/>
    <s v="CZ - Winter Maintenance"/>
    <s v="CZ - Winter Maintenance"/>
    <x v="5"/>
  </r>
  <r>
    <x v="1"/>
    <n v="6"/>
    <n v="0"/>
    <n v="11758"/>
    <s v="20220308-3"/>
    <n v="53510611"/>
    <s v="Access"/>
    <n v="0"/>
    <s v="Driver - AZ - After Jan 10"/>
    <n v="70"/>
    <n v="6"/>
    <s v="HR"/>
    <s v=""/>
    <s v=""/>
    <s v="70"/>
    <s v="0"/>
    <n v="420"/>
    <n v="54.6"/>
    <n v="474.59999999999997"/>
    <d v="2022-03-08T00:00:00"/>
    <m/>
    <x v="18"/>
    <d v="2022-04-07T00:00:00"/>
    <m/>
    <n v="1"/>
    <n v="0"/>
    <s v="Nathan Kyme"/>
    <s v="Winter Access Maintenance"/>
    <m/>
    <s v="VC7556-2019-017"/>
    <s v="929 OF"/>
    <m/>
    <m/>
    <m/>
    <s v="Pending"/>
    <m/>
    <m/>
    <s v="WAM Activities"/>
    <n v="6"/>
    <s v="C219-C235"/>
    <s v="Neys"/>
    <n v="0"/>
    <d v="2022-03-16T00:00:00"/>
    <m/>
    <m/>
    <m/>
    <s v=""/>
    <s v=""/>
    <m/>
    <m/>
    <m/>
    <s v=""/>
    <s v="06"/>
    <s v="Corbiere and Sons Contracting1175820220308-3Driver - AZ - After Jan 106420"/>
    <s v="Corbiere and Sons Contracting1175820220308-3Driver - AZ - After Jan 106420"/>
    <s v="CZ - Winter Maintenance"/>
    <s v="CZ - Winter Maintenance"/>
    <x v="5"/>
  </r>
  <r>
    <x v="1"/>
    <n v="6"/>
    <n v="0"/>
    <n v="11758"/>
    <s v="20220308-3"/>
    <n v="53510611"/>
    <s v="Access"/>
    <n v="0"/>
    <s v="Operator - Principle - After Jan 10"/>
    <n v="75"/>
    <n v="12"/>
    <s v="HR"/>
    <s v=""/>
    <s v=""/>
    <s v="0"/>
    <s v="0"/>
    <n v="900"/>
    <n v="117"/>
    <n v="1016.9999999999999"/>
    <d v="2022-03-08T00:00:00"/>
    <m/>
    <x v="18"/>
    <d v="2022-04-07T00:00:00"/>
    <m/>
    <n v="1"/>
    <n v="0"/>
    <s v="Nathan Kyme"/>
    <s v="Winter Access Maintenance"/>
    <m/>
    <s v="VC7556-2019-017"/>
    <s v="929 OF"/>
    <m/>
    <m/>
    <m/>
    <s v="Pending"/>
    <m/>
    <m/>
    <s v="WAM Activities"/>
    <n v="6"/>
    <s v="C219-C235"/>
    <s v="Neys"/>
    <n v="0"/>
    <d v="2022-03-16T00:00:00"/>
    <m/>
    <m/>
    <m/>
    <s v=""/>
    <s v=""/>
    <m/>
    <m/>
    <m/>
    <s v=""/>
    <s v="06"/>
    <s v="Corbiere and Sons Contracting1175820220308-3Operator - Principle - After Jan 1012900"/>
    <s v="Corbiere and Sons Contracting1175820220308-3Operator - Principle - After Jan 1012900"/>
    <s v="CZ - Winter Maintenance"/>
    <s v="CZ - Winter Maintenance"/>
    <x v="5"/>
  </r>
  <r>
    <x v="1"/>
    <n v="6"/>
    <n v="0"/>
    <n v="11758"/>
    <s v="20220308-3"/>
    <n v="53510611"/>
    <s v="Access"/>
    <n v="0"/>
    <s v="Operator - Principle - After Jan 10"/>
    <n v="75"/>
    <n v="11"/>
    <s v="HR"/>
    <s v=""/>
    <s v=""/>
    <s v="0"/>
    <s v="0"/>
    <n v="825"/>
    <n v="107.25"/>
    <n v="932.24999999999989"/>
    <d v="2022-03-08T00:00:00"/>
    <m/>
    <x v="18"/>
    <d v="2022-04-07T00:00:00"/>
    <m/>
    <n v="1"/>
    <n v="0"/>
    <s v="Nathan Kyme"/>
    <s v="Winter Access Maintenance"/>
    <m/>
    <s v="VC7556-2019-017"/>
    <s v="929 OF"/>
    <m/>
    <m/>
    <m/>
    <s v="Pending"/>
    <m/>
    <m/>
    <s v="WAM Activities"/>
    <n v="6"/>
    <s v="C219-C235"/>
    <s v="Neys"/>
    <n v="0"/>
    <d v="2022-03-16T00:00:00"/>
    <m/>
    <m/>
    <m/>
    <s v=""/>
    <s v=""/>
    <m/>
    <m/>
    <m/>
    <s v=""/>
    <s v="06"/>
    <s v="Corbiere and Sons Contracting1175820220308-3Operator - Principle - After Jan 1011825"/>
    <s v="Corbiere and Sons Contracting1175820220308-3Operator - Principle - After Jan 1011825"/>
    <s v="CZ - Winter Maintenance"/>
    <s v="CZ - Winter Maintenance"/>
    <x v="5"/>
  </r>
  <r>
    <x v="1"/>
    <n v="6"/>
    <n v="0"/>
    <n v="11758"/>
    <s v="20220308-3"/>
    <n v="53510611"/>
    <s v="Access"/>
    <n v="0"/>
    <s v="L.O.A."/>
    <n v="210"/>
    <n v="1"/>
    <s v="DAY"/>
    <s v=""/>
    <s v=""/>
    <m/>
    <s v="0"/>
    <n v="210"/>
    <n v="27.3"/>
    <n v="237.29999999999998"/>
    <d v="2022-03-08T00:00:00"/>
    <m/>
    <x v="18"/>
    <d v="2022-04-07T00:00:00"/>
    <m/>
    <n v="1"/>
    <n v="0"/>
    <s v="Nathan Kyme"/>
    <s v="Winter Access Maintenance"/>
    <m/>
    <s v="VC7556-2019-017"/>
    <s v="929 OF"/>
    <m/>
    <m/>
    <m/>
    <s v="Pending"/>
    <m/>
    <m/>
    <s v="WAM Activities"/>
    <n v="6"/>
    <s v="C219-C235"/>
    <s v="Neys"/>
    <n v="0"/>
    <d v="2022-03-16T00:00:00"/>
    <m/>
    <m/>
    <m/>
    <s v=""/>
    <s v=""/>
    <m/>
    <m/>
    <m/>
    <s v=""/>
    <s v="06"/>
    <s v="Corbiere and Sons Contracting1175820220308-3L.O.A.1210"/>
    <s v="Corbiere and Sons Contracting1175820220308-3L.O.A.1210"/>
    <s v="CZ - Winter Maintenance"/>
    <s v="CZ - Winter Maintenance"/>
    <x v="5"/>
  </r>
  <r>
    <x v="1"/>
    <n v="6"/>
    <n v="0"/>
    <n v="11758"/>
    <s v="20220308-3"/>
    <n v="53510611"/>
    <s v="Access"/>
    <n v="0"/>
    <s v="L.O.A."/>
    <n v="210"/>
    <n v="1"/>
    <s v="DAY"/>
    <s v=""/>
    <s v=""/>
    <s v="0"/>
    <s v="0"/>
    <n v="210"/>
    <n v="27.3"/>
    <n v="237.29999999999998"/>
    <d v="2022-03-08T00:00:00"/>
    <m/>
    <x v="18"/>
    <d v="2022-04-07T00:00:00"/>
    <m/>
    <n v="1"/>
    <n v="0"/>
    <s v="Nathan Kyme"/>
    <s v="Winter Access Maintenance"/>
    <m/>
    <s v="VC7556-2019-017"/>
    <s v="929 OF"/>
    <m/>
    <m/>
    <m/>
    <s v="Pending"/>
    <m/>
    <m/>
    <s v="WAM Activities"/>
    <n v="6"/>
    <s v="C219-C235"/>
    <s v="Neys"/>
    <n v="0"/>
    <d v="2022-03-16T00:00:00"/>
    <m/>
    <m/>
    <m/>
    <s v=""/>
    <s v=""/>
    <m/>
    <m/>
    <m/>
    <s v=""/>
    <s v="06"/>
    <s v="Corbiere and Sons Contracting1175820220308-3L.O.A.1210"/>
    <s v="Corbiere and Sons Contracting1175820220308-3L.O.A.1210"/>
    <s v="CZ - Winter Maintenance"/>
    <s v="CZ - Winter Maintenance"/>
    <x v="5"/>
  </r>
  <r>
    <x v="1"/>
    <n v="6"/>
    <n v="0"/>
    <n v="11758"/>
    <s v="20220308-3"/>
    <n v="53510611"/>
    <s v="Access"/>
    <n v="0"/>
    <s v="L.O.A."/>
    <n v="210"/>
    <n v="1"/>
    <s v="DAY"/>
    <s v=""/>
    <s v=""/>
    <s v="0"/>
    <s v="0"/>
    <n v="210"/>
    <n v="27.3"/>
    <n v="237.29999999999998"/>
    <d v="2022-03-08T00:00:00"/>
    <m/>
    <x v="18"/>
    <d v="2022-04-07T00:00:00"/>
    <m/>
    <n v="1"/>
    <n v="0"/>
    <s v="Nathan Kyme"/>
    <s v="Winter Access Maintenance"/>
    <m/>
    <s v="VC7556-2019-017"/>
    <s v="929 OF"/>
    <m/>
    <m/>
    <m/>
    <s v="Pending"/>
    <m/>
    <m/>
    <s v="WAM Activities"/>
    <n v="6"/>
    <s v="C219-C235"/>
    <s v="Neys"/>
    <n v="0"/>
    <d v="2022-03-16T00:00:00"/>
    <m/>
    <m/>
    <m/>
    <s v=""/>
    <s v=""/>
    <m/>
    <m/>
    <m/>
    <s v=""/>
    <s v="06"/>
    <s v="Corbiere and Sons Contracting1175820220308-3L.O.A.1210"/>
    <s v="Corbiere and Sons Contracting1175820220308-3L.O.A.1210"/>
    <s v="CZ - Winter Maintenance"/>
    <s v="CZ - Winter Maintenance"/>
    <x v="5"/>
  </r>
  <r>
    <x v="1"/>
    <n v="6"/>
    <n v="0"/>
    <n v="11758"/>
    <s v="20220308-3"/>
    <n v="53510611"/>
    <s v="Access"/>
    <n v="0"/>
    <s v="Pickup w/ plow and sander"/>
    <n v="80"/>
    <n v="6"/>
    <m/>
    <s v="0"/>
    <s v="0"/>
    <s v=""/>
    <s v=""/>
    <n v="480"/>
    <n v="62.400000000000006"/>
    <n v="542.4"/>
    <d v="2022-03-08T00:00:00"/>
    <m/>
    <x v="18"/>
    <d v="2022-04-07T00:00:00"/>
    <m/>
    <n v="1"/>
    <n v="0"/>
    <s v="Nathan Kyme"/>
    <s v="Winter Access Maintenance"/>
    <m/>
    <s v="VC7556-2019-017"/>
    <s v="929 OF"/>
    <m/>
    <m/>
    <m/>
    <s v="Pending"/>
    <m/>
    <m/>
    <s v="WAM Activities"/>
    <n v="6"/>
    <s v="C219-C235"/>
    <s v="Neys"/>
    <n v="0"/>
    <d v="2022-03-16T00:00:00"/>
    <m/>
    <m/>
    <m/>
    <s v=""/>
    <s v=""/>
    <m/>
    <m/>
    <m/>
    <s v=""/>
    <s v="06"/>
    <s v="Corbiere and Sons Contracting1175820220308-3Pickup w/ plow and sander6480"/>
    <s v="Corbiere and Sons Contracting1175820220308-3Pickup w/ plow and sander6480"/>
    <s v="CZ - Winter Maintenance"/>
    <s v="CZ - Winter Maintenance"/>
    <x v="5"/>
  </r>
  <r>
    <x v="1"/>
    <n v="6"/>
    <n v="0"/>
    <n v="11758"/>
    <s v="20220308-3"/>
    <n v="53510611"/>
    <s v="Access"/>
    <n v="0"/>
    <s v="Light Truck - Pick up- After Jan 10"/>
    <n v="243.75"/>
    <n v="1"/>
    <s v="DAY"/>
    <s v="0"/>
    <s v="0"/>
    <s v=""/>
    <s v=""/>
    <n v="243.75"/>
    <n v="31.6875"/>
    <n v="275.4375"/>
    <d v="2022-03-08T00:00:00"/>
    <m/>
    <x v="18"/>
    <d v="2022-04-07T00:00:00"/>
    <m/>
    <n v="1"/>
    <n v="0"/>
    <s v="Nathan Kyme"/>
    <s v="Winter Access Maintenance"/>
    <m/>
    <s v="VC7556-2019-017"/>
    <s v="929 OF"/>
    <m/>
    <m/>
    <m/>
    <s v="Pending"/>
    <m/>
    <m/>
    <s v="WAM Activities"/>
    <n v="6"/>
    <s v="C219-C235"/>
    <s v="Neys"/>
    <n v="0"/>
    <d v="2022-03-16T00:00:00"/>
    <m/>
    <m/>
    <m/>
    <s v=""/>
    <s v=""/>
    <m/>
    <m/>
    <m/>
    <s v=""/>
    <s v="06"/>
    <s v="Corbiere and Sons Contracting1175820220308-3Light Truck - Pick up- After Jan 101243.75"/>
    <s v="Corbiere and Sons Contracting1175820220308-3Light Truck - Pick up- After Jan 101243.75"/>
    <s v="CZ - Winter Maintenance"/>
    <s v="CZ - Winter Maintenance"/>
    <x v="5"/>
  </r>
  <r>
    <x v="1"/>
    <n v="6"/>
    <n v="0"/>
    <n v="11758"/>
    <s v="20220308-3"/>
    <n v="53510611"/>
    <s v="Access"/>
    <n v="0"/>
    <s v="Grader - Cat 12 to 14 or equal- After Jan 10"/>
    <n v="126.98"/>
    <n v="10"/>
    <s v="Dynamic"/>
    <s v="0"/>
    <s v="0"/>
    <s v=""/>
    <s v=""/>
    <n v="1269.8"/>
    <n v="165.07400000000001"/>
    <n v="1434.8739999999998"/>
    <d v="2022-03-08T00:00:00"/>
    <m/>
    <x v="18"/>
    <d v="2022-04-07T00:00:00"/>
    <m/>
    <n v="1"/>
    <n v="0"/>
    <s v="Nathan Kyme"/>
    <s v="Winter Access Maintenance"/>
    <m/>
    <s v="VC7556-2019-017"/>
    <s v="929 OF"/>
    <m/>
    <m/>
    <m/>
    <s v="Pending"/>
    <m/>
    <m/>
    <s v="WAM Activities"/>
    <n v="6"/>
    <s v="C219-C235"/>
    <s v="Neys"/>
    <n v="0"/>
    <d v="2022-03-16T00:00:00"/>
    <m/>
    <m/>
    <m/>
    <s v=""/>
    <s v=""/>
    <m/>
    <m/>
    <m/>
    <s v=""/>
    <s v="06"/>
    <s v="Corbiere and Sons Contracting1175820220308-3Grader - Cat 12 to 14 or equal- After Jan 10101269.8"/>
    <s v="Corbiere and Sons Contracting1175820220308-3Grader - Cat 12 to 14 or equal- After Jan 10101269.8"/>
    <s v="CZ - Winter Maintenance"/>
    <s v="CZ - Winter Maintenance"/>
    <x v="5"/>
  </r>
  <r>
    <x v="1"/>
    <n v="6"/>
    <n v="0"/>
    <n v="11755"/>
    <s v="20220307-4"/>
    <n v="53510611"/>
    <s v="Access"/>
    <n v="0"/>
    <s v="Operator - Principle - After Jan 10"/>
    <n v="75"/>
    <n v="11"/>
    <s v="HR"/>
    <s v=""/>
    <s v=""/>
    <s v="0"/>
    <s v="0"/>
    <n v="825"/>
    <n v="107.25"/>
    <n v="932.24999999999989"/>
    <d v="2022-03-07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5520220307-4Operator - Principle - After Jan 1011825"/>
    <s v="Corbiere and Sons Contracting1175520220307-4Operator - Principle - After Jan 1011825"/>
    <s v="CZ - Winter Maintenance"/>
    <s v="CZ - Winter Maintenance"/>
    <x v="5"/>
  </r>
  <r>
    <x v="1"/>
    <n v="6"/>
    <n v="0"/>
    <n v="11755"/>
    <s v="20220307-4"/>
    <n v="53510611"/>
    <s v="Access"/>
    <n v="0"/>
    <s v="L.O.A."/>
    <n v="210"/>
    <n v="1"/>
    <s v="DAY"/>
    <s v=""/>
    <s v=""/>
    <s v="0"/>
    <s v="0"/>
    <n v="210"/>
    <n v="27.3"/>
    <n v="237.29999999999998"/>
    <d v="2022-03-07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5520220307-4L.O.A.1210"/>
    <s v="Corbiere and Sons Contracting1175520220307-4L.O.A.1210"/>
    <s v="CZ - Winter Maintenance"/>
    <s v="CZ - Winter Maintenance"/>
    <x v="5"/>
  </r>
  <r>
    <x v="1"/>
    <n v="6"/>
    <n v="0"/>
    <n v="11755"/>
    <s v="20220307-4"/>
    <n v="53510611"/>
    <s v="Access"/>
    <n v="0"/>
    <s v="Light Truck - Pick up- After Jan 10"/>
    <n v="243.75"/>
    <n v="1"/>
    <s v="DAY"/>
    <s v="0"/>
    <s v="0"/>
    <s v=""/>
    <s v=""/>
    <n v="243.75"/>
    <n v="31.6875"/>
    <n v="275.4375"/>
    <d v="2022-03-07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5520220307-4Light Truck - Pick up- After Jan 101243.75"/>
    <s v="Corbiere and Sons Contracting1175520220307-4Light Truck - Pick up- After Jan 101243.75"/>
    <s v="CZ - Winter Maintenance"/>
    <s v="CZ - Winter Maintenance"/>
    <x v="5"/>
  </r>
  <r>
    <x v="1"/>
    <n v="6"/>
    <n v="0"/>
    <n v="11755"/>
    <s v="20220307-4"/>
    <n v="53510611"/>
    <s v="Access"/>
    <n v="0"/>
    <s v="Grader - Cat 12 to 14 or equal- After Jan 10"/>
    <n v="126.98"/>
    <n v="7"/>
    <s v="Dynamic"/>
    <s v="0"/>
    <s v="0"/>
    <s v=""/>
    <s v=""/>
    <n v="888.86"/>
    <n v="115.5518"/>
    <n v="1004.4118"/>
    <d v="2022-03-07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5520220307-4Grader - Cat 12 to 14 or equal- After Jan 107888.86"/>
    <s v="Corbiere and Sons Contracting1175520220307-4Grader - Cat 12 to 14 or equal- After Jan 107888.86"/>
    <s v="CZ - Winter Maintenance"/>
    <s v="CZ - Winter Maintenance"/>
    <x v="5"/>
  </r>
  <r>
    <x v="1"/>
    <n v="6"/>
    <n v="0"/>
    <n v="11754"/>
    <s v="20220307-3"/>
    <n v="53510611"/>
    <s v="Access"/>
    <n v="0"/>
    <s v="Operator - Principle - After Jan 10"/>
    <n v="75"/>
    <n v="12"/>
    <s v="HR"/>
    <s v=""/>
    <s v=""/>
    <s v="0"/>
    <s v="0"/>
    <n v="900"/>
    <n v="117"/>
    <n v="1016.9999999999999"/>
    <d v="2022-03-07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5420220307-3Operator - Principle - After Jan 1012900"/>
    <s v="Corbiere and Sons Contracting1175420220307-3Operator - Principle - After Jan 1012900"/>
    <s v="CZ - Winter Maintenance"/>
    <s v="CZ - Winter Maintenance"/>
    <x v="5"/>
  </r>
  <r>
    <x v="1"/>
    <n v="6"/>
    <n v="0"/>
    <n v="11754"/>
    <s v="20220307-3"/>
    <n v="53510611"/>
    <s v="Access"/>
    <n v="0"/>
    <s v="Operator - Principle - After Jan 10"/>
    <n v="75"/>
    <n v="11"/>
    <s v="HR"/>
    <s v=""/>
    <s v=""/>
    <s v="0"/>
    <s v="0"/>
    <n v="825"/>
    <n v="107.25"/>
    <n v="932.24999999999989"/>
    <d v="2022-03-07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5420220307-3Operator - Principle - After Jan 1011825"/>
    <s v="Corbiere and Sons Contracting1175420220307-3Operator - Principle - After Jan 1011825"/>
    <s v="CZ - Winter Maintenance"/>
    <s v="CZ - Winter Maintenance"/>
    <x v="5"/>
  </r>
  <r>
    <x v="1"/>
    <n v="6"/>
    <n v="0"/>
    <n v="11754"/>
    <s v="20220307-3"/>
    <n v="53510611"/>
    <s v="Access"/>
    <n v="0"/>
    <s v="L.O.A."/>
    <n v="210"/>
    <n v="1"/>
    <s v="DAY"/>
    <s v=""/>
    <s v=""/>
    <s v="0"/>
    <s v="0"/>
    <n v="210"/>
    <n v="27.3"/>
    <n v="237.29999999999998"/>
    <d v="2022-03-07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5420220307-3L.O.A.1210"/>
    <s v="Corbiere and Sons Contracting1175420220307-3L.O.A.1210"/>
    <s v="CZ - Winter Maintenance"/>
    <s v="CZ - Winter Maintenance"/>
    <x v="5"/>
  </r>
  <r>
    <x v="1"/>
    <n v="6"/>
    <n v="0"/>
    <n v="11754"/>
    <s v="20220307-3"/>
    <n v="53510611"/>
    <s v="Access"/>
    <n v="0"/>
    <s v="L.O.A."/>
    <n v="210"/>
    <n v="1"/>
    <s v="DAY"/>
    <s v=""/>
    <s v=""/>
    <s v="0"/>
    <s v="0"/>
    <n v="210"/>
    <n v="27.3"/>
    <n v="237.29999999999998"/>
    <d v="2022-03-07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5420220307-3L.O.A.1210"/>
    <s v="Corbiere and Sons Contracting1175420220307-3L.O.A.1210"/>
    <s v="CZ - Winter Maintenance"/>
    <s v="CZ - Winter Maintenance"/>
    <x v="5"/>
  </r>
  <r>
    <x v="1"/>
    <n v="6"/>
    <n v="0"/>
    <n v="11754"/>
    <s v="20220307-3"/>
    <n v="53510611"/>
    <s v="Access"/>
    <n v="0"/>
    <s v="Light Truck - Pick up- After Jan 10"/>
    <n v="243.75"/>
    <n v="1"/>
    <s v="DAY"/>
    <s v="0"/>
    <s v="0"/>
    <s v=""/>
    <s v=""/>
    <n v="243.75"/>
    <n v="31.6875"/>
    <n v="275.4375"/>
    <d v="2022-03-07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5420220307-3Light Truck - Pick up- After Jan 101243.75"/>
    <s v="Corbiere and Sons Contracting1175420220307-3Light Truck - Pick up- After Jan 101243.75"/>
    <s v="CZ - Winter Maintenance"/>
    <s v="CZ - Winter Maintenance"/>
    <x v="5"/>
  </r>
  <r>
    <x v="1"/>
    <n v="6"/>
    <n v="0"/>
    <n v="11754"/>
    <s v="20220307-3"/>
    <n v="53510611"/>
    <s v="Access"/>
    <n v="0"/>
    <s v="Grader - Cat 12 to 14 or equal- After Jan 10"/>
    <n v="126.98"/>
    <n v="7"/>
    <s v="Dynamic"/>
    <s v="0"/>
    <s v="0"/>
    <s v=""/>
    <s v=""/>
    <n v="888.86"/>
    <n v="115.5518"/>
    <n v="1004.4118"/>
    <d v="2022-03-07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5420220307-3Grader - Cat 12 to 14 or equal- After Jan 107888.86"/>
    <s v="Corbiere and Sons Contracting1175420220307-3Grader - Cat 12 to 14 or equal- After Jan 107888.86"/>
    <s v="CZ - Winter Maintenance"/>
    <s v="CZ - Winter Maintenance"/>
    <x v="5"/>
  </r>
  <r>
    <x v="1"/>
    <n v="6"/>
    <n v="0"/>
    <n v="11752"/>
    <s v="20220306-5"/>
    <n v="53510611"/>
    <s v="Access"/>
    <n v="0"/>
    <s v="Driver - AZ - After Jan 10"/>
    <n v="70"/>
    <n v="4"/>
    <s v="HR"/>
    <s v=""/>
    <s v=""/>
    <s v="70"/>
    <s v="0"/>
    <n v="280"/>
    <n v="36.4"/>
    <n v="316.39999999999998"/>
    <d v="2022-03-06T00:00:00"/>
    <m/>
    <x v="18"/>
    <d v="2022-04-07T00:00:00"/>
    <m/>
    <n v="1"/>
    <n v="0"/>
    <s v="Nathan Kyme"/>
    <s v="Winter Access Maintenance"/>
    <m/>
    <s v="VC7556-2019-017"/>
    <s v="929 OF"/>
    <m/>
    <m/>
    <m/>
    <s v="Pending"/>
    <m/>
    <m/>
    <s v="WAM Activities"/>
    <n v="6"/>
    <s v="C158 - C170"/>
    <s v="Santoy Mountain"/>
    <n v="0"/>
    <d v="2022-03-16T00:00:00"/>
    <m/>
    <m/>
    <m/>
    <s v=""/>
    <s v=""/>
    <m/>
    <m/>
    <m/>
    <s v=""/>
    <s v="06"/>
    <s v="Corbiere and Sons Contracting1175220220306-5Driver - AZ - After Jan 104280"/>
    <s v="Corbiere and Sons Contracting1175220220306-5Driver - AZ - After Jan 104280"/>
    <s v="CZ - Winter Maintenance"/>
    <s v="CZ - Winter Maintenance"/>
    <x v="5"/>
  </r>
  <r>
    <x v="1"/>
    <n v="6"/>
    <n v="0"/>
    <n v="11752"/>
    <s v="20220306-5"/>
    <n v="53510611"/>
    <s v="Access"/>
    <n v="0"/>
    <s v="Operator - Principle - After Jan 10"/>
    <n v="75"/>
    <n v="2.5"/>
    <s v="HR"/>
    <s v=""/>
    <s v=""/>
    <s v="75"/>
    <s v="0"/>
    <n v="187.5"/>
    <n v="24.375"/>
    <n v="211.87499999999997"/>
    <d v="2022-03-06T00:00:00"/>
    <m/>
    <x v="18"/>
    <d v="2022-04-07T00:00:00"/>
    <m/>
    <n v="1"/>
    <n v="0"/>
    <s v="Nathan Kyme"/>
    <s v="Winter Access Maintenance"/>
    <m/>
    <s v="VC7556-2019-017"/>
    <s v="929 OF"/>
    <m/>
    <m/>
    <m/>
    <s v="Pending"/>
    <m/>
    <m/>
    <s v="WAM Activities"/>
    <n v="6"/>
    <s v="C158 - C170"/>
    <s v="Santoy Mountain"/>
    <n v="0"/>
    <d v="2022-03-16T00:00:00"/>
    <m/>
    <m/>
    <m/>
    <s v=""/>
    <s v=""/>
    <m/>
    <m/>
    <m/>
    <s v=""/>
    <s v="06"/>
    <s v="Corbiere and Sons Contracting1175220220306-5Operator - Principle - After Jan 102.5187.5"/>
    <s v="Corbiere and Sons Contracting1175220220306-5Operator - Principle - After Jan 102.5187.5"/>
    <s v="CZ - Winter Maintenance"/>
    <s v="CZ - Winter Maintenance"/>
    <x v="5"/>
  </r>
  <r>
    <x v="1"/>
    <n v="6"/>
    <n v="0"/>
    <n v="11752"/>
    <s v="20220306-5"/>
    <n v="53510611"/>
    <s v="Access"/>
    <n v="0"/>
    <s v="L.O.A."/>
    <n v="210"/>
    <n v="1"/>
    <s v="DAY"/>
    <s v=""/>
    <s v=""/>
    <m/>
    <s v="0"/>
    <n v="210"/>
    <n v="27.3"/>
    <n v="237.29999999999998"/>
    <d v="2022-03-06T00:00:00"/>
    <m/>
    <x v="18"/>
    <d v="2022-04-07T00:00:00"/>
    <m/>
    <n v="1"/>
    <n v="0"/>
    <s v="Nathan Kyme"/>
    <s v="Winter Access Maintenance"/>
    <m/>
    <s v="VC7556-2019-017"/>
    <s v="929 OF"/>
    <m/>
    <m/>
    <m/>
    <s v="Pending"/>
    <m/>
    <m/>
    <s v="WAM Activities"/>
    <n v="6"/>
    <s v="C158 - C170"/>
    <s v="Santoy Mountain"/>
    <n v="0"/>
    <d v="2022-03-16T00:00:00"/>
    <m/>
    <m/>
    <m/>
    <s v=""/>
    <s v=""/>
    <m/>
    <m/>
    <m/>
    <s v=""/>
    <s v="06"/>
    <s v="Corbiere and Sons Contracting1175220220306-5L.O.A.1210"/>
    <s v="Corbiere and Sons Contracting1175220220306-5L.O.A.1210"/>
    <s v="CZ - Winter Maintenance"/>
    <s v="CZ - Winter Maintenance"/>
    <x v="5"/>
  </r>
  <r>
    <x v="1"/>
    <n v="6"/>
    <n v="0"/>
    <n v="11752"/>
    <s v="20220306-5"/>
    <n v="53510611"/>
    <s v="Access"/>
    <n v="0"/>
    <s v="Tractor Trailer - 60 Ton- After Jan 10"/>
    <n v="122.39"/>
    <n v="4"/>
    <s v="Dynamic"/>
    <s v="91.79"/>
    <s v="0"/>
    <s v=""/>
    <s v=""/>
    <n v="489.56"/>
    <n v="63.642800000000001"/>
    <n v="553.20279999999991"/>
    <d v="2022-03-06T00:00:00"/>
    <m/>
    <x v="18"/>
    <d v="2022-04-07T00:00:00"/>
    <m/>
    <n v="1"/>
    <n v="0"/>
    <s v="Nathan Kyme"/>
    <s v="Winter Access Maintenance"/>
    <m/>
    <s v="VC7556-2019-017"/>
    <s v="929 OF"/>
    <m/>
    <m/>
    <m/>
    <s v="Pending"/>
    <m/>
    <m/>
    <s v="WAM Activities"/>
    <n v="6"/>
    <s v="C158 - C170"/>
    <s v="Santoy Mountain"/>
    <n v="0"/>
    <d v="2022-03-16T00:00:00"/>
    <m/>
    <m/>
    <m/>
    <s v=""/>
    <s v=""/>
    <m/>
    <m/>
    <m/>
    <s v=""/>
    <s v="06"/>
    <s v="Corbiere and Sons Contracting1175220220306-5Tractor Trailer - 60 Ton- After Jan 104489.56"/>
    <s v="Corbiere and Sons Contracting1175220220306-5Tractor Trailer - 60 Ton- After Jan 104489.56"/>
    <s v="CZ - Winter Maintenance"/>
    <s v="CZ - Winter Maintenance"/>
    <x v="5"/>
  </r>
  <r>
    <x v="1"/>
    <n v="6"/>
    <n v="0"/>
    <n v="11752"/>
    <s v="20220306-5"/>
    <n v="53510611"/>
    <s v="Access"/>
    <n v="0"/>
    <s v="Dozer D6 or equal- After Jan 10"/>
    <n v="131.47999999999999"/>
    <n v="2.5"/>
    <s v="Dynamic"/>
    <s v="98.61"/>
    <s v="0"/>
    <s v=""/>
    <s v=""/>
    <n v="328.7"/>
    <n v="42.731000000000002"/>
    <n v="371.43099999999993"/>
    <d v="2022-03-06T00:00:00"/>
    <m/>
    <x v="18"/>
    <d v="2022-04-07T00:00:00"/>
    <m/>
    <n v="1"/>
    <n v="0"/>
    <s v="Nathan Kyme"/>
    <s v="Winter Access Maintenance"/>
    <m/>
    <s v="VC7556-2019-017"/>
    <s v="929 OF"/>
    <m/>
    <m/>
    <m/>
    <s v="Pending"/>
    <m/>
    <m/>
    <s v="WAM Activities"/>
    <n v="6"/>
    <s v="C158 - C170"/>
    <s v="Santoy Mountain"/>
    <n v="0"/>
    <d v="2022-03-16T00:00:00"/>
    <m/>
    <m/>
    <m/>
    <s v=""/>
    <s v=""/>
    <m/>
    <m/>
    <m/>
    <s v=""/>
    <s v="06"/>
    <s v="Corbiere and Sons Contracting1175220220306-5Dozer D6 or equal- After Jan 102.5328.7"/>
    <s v="Corbiere and Sons Contracting1175220220306-5Dozer D6 or equal- After Jan 102.5328.7"/>
    <s v="CZ - Winter Maintenance"/>
    <s v="CZ - Winter Maintenance"/>
    <x v="5"/>
  </r>
  <r>
    <x v="1"/>
    <n v="6"/>
    <n v="0"/>
    <n v="11749"/>
    <s v="20220306-4"/>
    <n v="53510611"/>
    <s v="Access"/>
    <n v="0"/>
    <s v="Operator - Principle - After Jan 10"/>
    <n v="75"/>
    <n v="11"/>
    <s v="HR"/>
    <s v=""/>
    <s v=""/>
    <s v="0"/>
    <s v="0"/>
    <n v="825"/>
    <n v="107.25"/>
    <n v="932.24999999999989"/>
    <d v="2022-03-06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4920220306-4Operator - Principle - After Jan 1011825"/>
    <s v="Corbiere and Sons Contracting1174920220306-4Operator - Principle - After Jan 1011825"/>
    <s v="CZ - Winter Maintenance"/>
    <s v="CZ - Winter Maintenance"/>
    <x v="5"/>
  </r>
  <r>
    <x v="1"/>
    <n v="6"/>
    <n v="0"/>
    <n v="11749"/>
    <s v="20220306-4"/>
    <n v="53510611"/>
    <s v="Access"/>
    <n v="0"/>
    <s v="L.O.A."/>
    <n v="210"/>
    <n v="1"/>
    <s v="DAY"/>
    <s v=""/>
    <s v=""/>
    <s v="0"/>
    <s v="0"/>
    <n v="210"/>
    <n v="27.3"/>
    <n v="237.29999999999998"/>
    <d v="2022-03-06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4920220306-4L.O.A.1210"/>
    <s v="Corbiere and Sons Contracting1174920220306-4L.O.A.1210"/>
    <s v="CZ - Winter Maintenance"/>
    <s v="CZ - Winter Maintenance"/>
    <x v="5"/>
  </r>
  <r>
    <x v="1"/>
    <n v="6"/>
    <n v="0"/>
    <n v="11749"/>
    <s v="20220306-4"/>
    <n v="53510611"/>
    <s v="Access"/>
    <n v="0"/>
    <s v="Light Truck - Pick up- After Jan 10"/>
    <n v="243.75"/>
    <n v="1"/>
    <s v="DAY"/>
    <s v="0"/>
    <s v="0"/>
    <s v=""/>
    <s v=""/>
    <n v="243.75"/>
    <n v="31.6875"/>
    <n v="275.4375"/>
    <d v="2022-03-06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4920220306-4Light Truck - Pick up- After Jan 101243.75"/>
    <s v="Corbiere and Sons Contracting1174920220306-4Light Truck - Pick up- After Jan 101243.75"/>
    <s v="CZ - Winter Maintenance"/>
    <s v="CZ - Winter Maintenance"/>
    <x v="5"/>
  </r>
  <r>
    <x v="1"/>
    <n v="6"/>
    <n v="0"/>
    <n v="11749"/>
    <s v="20220306-4"/>
    <n v="53510611"/>
    <s v="Access"/>
    <n v="0"/>
    <s v="Grader - Cat 12 to 14 or equal- After Jan 10"/>
    <n v="126.98"/>
    <n v="9"/>
    <s v="Dynamic"/>
    <s v="0"/>
    <s v="0"/>
    <s v=""/>
    <s v=""/>
    <n v="1142.82"/>
    <n v="148.56659999999999"/>
    <n v="1291.3865999999998"/>
    <d v="2022-03-06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4920220306-4Grader - Cat 12 to 14 or equal- After Jan 1091142.82"/>
    <s v="Corbiere and Sons Contracting1174920220306-4Grader - Cat 12 to 14 or equal- After Jan 1091142.82"/>
    <s v="CZ - Winter Maintenance"/>
    <s v="CZ - Winter Maintenance"/>
    <x v="5"/>
  </r>
  <r>
    <x v="1"/>
    <n v="6"/>
    <n v="0"/>
    <n v="11748"/>
    <s v="20220306-3"/>
    <n v="53510611"/>
    <s v="Access"/>
    <n v="0"/>
    <s v="Operator - Principle - After Jan 10"/>
    <n v="75"/>
    <n v="12"/>
    <s v="HR"/>
    <s v=""/>
    <s v=""/>
    <s v="75"/>
    <s v="0"/>
    <n v="900"/>
    <n v="117"/>
    <n v="1016.9999999999999"/>
    <d v="2022-03-06T00:00:00"/>
    <m/>
    <x v="18"/>
    <d v="2022-04-07T00:00:00"/>
    <m/>
    <n v="0"/>
    <n v="0"/>
    <s v="Nathan Kyme"/>
    <s v="Winter Access Maintenance"/>
    <m/>
    <s v="VC7556-2019-017"/>
    <s v="929 OF"/>
    <m/>
    <m/>
    <m/>
    <m/>
    <m/>
    <m/>
    <s v="WAM Activities"/>
    <n v="6"/>
    <s v="C158-C170"/>
    <s v="Santoy Lake"/>
    <n v="0"/>
    <d v="2022-03-16T00:00:00"/>
    <m/>
    <m/>
    <m/>
    <s v=""/>
    <s v=""/>
    <m/>
    <m/>
    <m/>
    <s v=""/>
    <s v="06"/>
    <s v="Corbiere and Sons Contracting1174820220306-3Operator - Principle - After Jan 1012900"/>
    <s v="Corbiere and Sons Contracting1174820220306-3Operator - Principle - After Jan 1012900"/>
    <s v="CZ - Winter Maintenance"/>
    <s v="CZ - Winter Maintenance"/>
    <x v="5"/>
  </r>
  <r>
    <x v="1"/>
    <n v="6"/>
    <n v="0"/>
    <n v="11748"/>
    <s v="20220306-3"/>
    <n v="53510611"/>
    <s v="Access"/>
    <n v="0"/>
    <s v="Operator - Principle - After Jan 10"/>
    <n v="75"/>
    <n v="11"/>
    <s v="HR"/>
    <s v=""/>
    <s v=""/>
    <s v="0"/>
    <s v="0"/>
    <n v="825"/>
    <n v="107.25"/>
    <n v="932.24999999999989"/>
    <d v="2022-03-06T00:00:00"/>
    <m/>
    <x v="18"/>
    <d v="2022-04-07T00:00:00"/>
    <m/>
    <n v="0"/>
    <n v="0"/>
    <s v="Nathan Kyme"/>
    <s v="Winter Access Maintenance"/>
    <m/>
    <s v="VC7556-2019-017"/>
    <s v="929 OF"/>
    <m/>
    <m/>
    <m/>
    <m/>
    <m/>
    <m/>
    <s v="WAM Activities"/>
    <n v="6"/>
    <s v="C158-C170"/>
    <s v="Santoy Lake"/>
    <n v="0"/>
    <d v="2022-03-16T00:00:00"/>
    <m/>
    <m/>
    <m/>
    <s v=""/>
    <s v=""/>
    <m/>
    <m/>
    <m/>
    <s v=""/>
    <s v="06"/>
    <s v="Corbiere and Sons Contracting1174820220306-3Operator - Principle - After Jan 1011825"/>
    <s v="Corbiere and Sons Contracting1174820220306-3Operator - Principle - After Jan 1011825"/>
    <s v="CZ - Winter Maintenance"/>
    <s v="CZ - Winter Maintenance"/>
    <x v="5"/>
  </r>
  <r>
    <x v="1"/>
    <n v="6"/>
    <n v="0"/>
    <n v="11748"/>
    <s v="20220306-3"/>
    <n v="53510611"/>
    <s v="Access"/>
    <n v="0"/>
    <s v="L.O.A."/>
    <n v="210"/>
    <n v="1"/>
    <s v="DAY"/>
    <s v=""/>
    <s v=""/>
    <m/>
    <s v="0"/>
    <n v="210"/>
    <n v="27.3"/>
    <n v="237.29999999999998"/>
    <d v="2022-03-06T00:00:00"/>
    <m/>
    <x v="18"/>
    <d v="2022-04-07T00:00:00"/>
    <m/>
    <n v="0"/>
    <n v="0"/>
    <s v="Nathan Kyme"/>
    <s v="Winter Access Maintenance"/>
    <m/>
    <s v="VC7556-2019-017"/>
    <s v="929 OF"/>
    <m/>
    <m/>
    <m/>
    <m/>
    <m/>
    <m/>
    <s v="WAM Activities"/>
    <n v="6"/>
    <s v="C158-C170"/>
    <s v="Santoy Lake"/>
    <n v="0"/>
    <d v="2022-03-16T00:00:00"/>
    <m/>
    <m/>
    <m/>
    <s v=""/>
    <s v=""/>
    <m/>
    <m/>
    <m/>
    <s v=""/>
    <s v="06"/>
    <s v="Corbiere and Sons Contracting1174820220306-3L.O.A.1210"/>
    <s v="Corbiere and Sons Contracting1174820220306-3L.O.A.1210"/>
    <s v="CZ - Winter Maintenance"/>
    <s v="CZ - Winter Maintenance"/>
    <x v="5"/>
  </r>
  <r>
    <x v="1"/>
    <n v="6"/>
    <n v="0"/>
    <n v="11748"/>
    <s v="20220306-3"/>
    <n v="53510611"/>
    <s v="Access"/>
    <n v="0"/>
    <s v="L.O.A."/>
    <n v="210"/>
    <n v="1"/>
    <s v="DAY"/>
    <s v=""/>
    <s v=""/>
    <s v="0"/>
    <s v="0"/>
    <n v="210"/>
    <n v="27.3"/>
    <n v="237.29999999999998"/>
    <d v="2022-03-06T00:00:00"/>
    <m/>
    <x v="18"/>
    <d v="2022-04-07T00:00:00"/>
    <m/>
    <n v="0"/>
    <n v="0"/>
    <s v="Nathan Kyme"/>
    <s v="Winter Access Maintenance"/>
    <m/>
    <s v="VC7556-2019-017"/>
    <s v="929 OF"/>
    <m/>
    <m/>
    <m/>
    <m/>
    <m/>
    <m/>
    <s v="WAM Activities"/>
    <n v="6"/>
    <s v="C158-C170"/>
    <s v="Santoy Lake"/>
    <n v="0"/>
    <d v="2022-03-16T00:00:00"/>
    <m/>
    <m/>
    <m/>
    <s v=""/>
    <s v=""/>
    <m/>
    <m/>
    <m/>
    <s v=""/>
    <s v="06"/>
    <s v="Corbiere and Sons Contracting1174820220306-3L.O.A.1210"/>
    <s v="Corbiere and Sons Contracting1174820220306-3L.O.A.1210"/>
    <s v="CZ - Winter Maintenance"/>
    <s v="CZ - Winter Maintenance"/>
    <x v="5"/>
  </r>
  <r>
    <x v="1"/>
    <n v="6"/>
    <n v="0"/>
    <n v="11748"/>
    <s v="20220306-3"/>
    <n v="53510611"/>
    <s v="Access"/>
    <n v="0"/>
    <s v="Pickup w/ plow and sander"/>
    <n v="80"/>
    <n v="12"/>
    <m/>
    <s v="0"/>
    <s v="0"/>
    <s v=""/>
    <s v=""/>
    <n v="960"/>
    <n v="124.80000000000001"/>
    <n v="1084.8"/>
    <d v="2022-03-06T00:00:00"/>
    <m/>
    <x v="18"/>
    <d v="2022-04-07T00:00:00"/>
    <m/>
    <n v="0"/>
    <n v="0"/>
    <s v="Nathan Kyme"/>
    <s v="Winter Access Maintenance"/>
    <m/>
    <s v="VC7556-2019-017"/>
    <s v="929 OF"/>
    <m/>
    <m/>
    <m/>
    <m/>
    <m/>
    <m/>
    <s v="WAM Activities"/>
    <n v="6"/>
    <s v="C158-C170"/>
    <s v="Santoy Lake"/>
    <n v="0"/>
    <d v="2022-03-16T00:00:00"/>
    <m/>
    <m/>
    <m/>
    <s v=""/>
    <s v=""/>
    <m/>
    <m/>
    <m/>
    <s v=""/>
    <s v="06"/>
    <s v="Corbiere and Sons Contracting1174820220306-3Pickup w/ plow and sander12960"/>
    <s v="Corbiere and Sons Contracting1174820220306-3Pickup w/ plow and sander12960"/>
    <s v="CZ - Winter Maintenance"/>
    <s v="CZ - Winter Maintenance"/>
    <x v="5"/>
  </r>
  <r>
    <x v="1"/>
    <n v="6"/>
    <n v="0"/>
    <n v="11748"/>
    <s v="20220306-3"/>
    <n v="53510611"/>
    <s v="Access"/>
    <n v="0"/>
    <s v="Light Truck - Pick up- After Jan 10"/>
    <n v="243.75"/>
    <n v="1"/>
    <s v="DAY"/>
    <s v="0"/>
    <s v="0"/>
    <s v=""/>
    <s v=""/>
    <n v="243.75"/>
    <n v="31.6875"/>
    <n v="275.4375"/>
    <d v="2022-03-06T00:00:00"/>
    <m/>
    <x v="18"/>
    <d v="2022-04-07T00:00:00"/>
    <m/>
    <n v="0"/>
    <n v="0"/>
    <s v="Nathan Kyme"/>
    <s v="Winter Access Maintenance"/>
    <m/>
    <s v="VC7556-2019-017"/>
    <s v="929 OF"/>
    <m/>
    <m/>
    <m/>
    <m/>
    <m/>
    <m/>
    <s v="WAM Activities"/>
    <n v="6"/>
    <s v="C158-C170"/>
    <s v="Santoy Lake"/>
    <n v="0"/>
    <d v="2022-03-16T00:00:00"/>
    <m/>
    <m/>
    <m/>
    <s v=""/>
    <s v=""/>
    <m/>
    <m/>
    <m/>
    <s v=""/>
    <s v="06"/>
    <s v="Corbiere and Sons Contracting1174820220306-3Light Truck - Pick up- After Jan 101243.75"/>
    <s v="Corbiere and Sons Contracting1174820220306-3Light Truck - Pick up- After Jan 101243.75"/>
    <s v="CZ - Winter Maintenance"/>
    <s v="CZ - Winter Maintenance"/>
    <x v="5"/>
  </r>
  <r>
    <x v="1"/>
    <n v="6"/>
    <n v="0"/>
    <n v="11748"/>
    <s v="20220306-3"/>
    <n v="53510611"/>
    <s v="Access"/>
    <n v="0"/>
    <s v="Grader - Cat 12 to 14 or equal- After Jan 10"/>
    <n v="126.98"/>
    <n v="10"/>
    <s v="Dynamic"/>
    <s v="0"/>
    <s v="0"/>
    <s v=""/>
    <s v=""/>
    <n v="1269.8"/>
    <n v="165.07400000000001"/>
    <n v="1434.8739999999998"/>
    <d v="2022-03-06T00:00:00"/>
    <m/>
    <x v="18"/>
    <d v="2022-04-07T00:00:00"/>
    <m/>
    <n v="0"/>
    <n v="0"/>
    <s v="Nathan Kyme"/>
    <s v="Winter Access Maintenance"/>
    <m/>
    <s v="VC7556-2019-017"/>
    <s v="929 OF"/>
    <m/>
    <m/>
    <m/>
    <m/>
    <m/>
    <m/>
    <s v="WAM Activities"/>
    <n v="6"/>
    <s v="C158-C170"/>
    <s v="Santoy Lake"/>
    <n v="0"/>
    <d v="2022-03-16T00:00:00"/>
    <m/>
    <m/>
    <m/>
    <s v=""/>
    <s v=""/>
    <m/>
    <m/>
    <m/>
    <s v=""/>
    <s v="06"/>
    <s v="Corbiere and Sons Contracting1174820220306-3Grader - Cat 12 to 14 or equal- After Jan 10101269.8"/>
    <s v="Corbiere and Sons Contracting1174820220306-3Grader - Cat 12 to 14 or equal- After Jan 10101269.8"/>
    <s v="CZ - Winter Maintenance"/>
    <s v="CZ - Winter Maintenance"/>
    <x v="5"/>
  </r>
  <r>
    <x v="1"/>
    <n v="6"/>
    <n v="0"/>
    <n v="11744"/>
    <s v="20220305-5"/>
    <n v="53510611"/>
    <s v="Access"/>
    <n v="0"/>
    <s v="Operator - Principle - After Jan 10"/>
    <n v="75"/>
    <n v="8"/>
    <s v="HR"/>
    <s v=""/>
    <s v=""/>
    <s v="0"/>
    <s v="0"/>
    <n v="600"/>
    <n v="78"/>
    <n v="677.99999999999989"/>
    <d v="2022-03-05T00:00:00"/>
    <m/>
    <x v="18"/>
    <d v="2022-04-07T00:00:00"/>
    <m/>
    <n v="1"/>
    <n v="0"/>
    <s v="Nathan Kyme"/>
    <s v="Winter Access Maintenance"/>
    <m/>
    <s v="VC7556-2019-017"/>
    <s v="929 OF"/>
    <m/>
    <m/>
    <m/>
    <s v="Pending"/>
    <m/>
    <m/>
    <s v="WAM Activities"/>
    <n v="6"/>
    <s v="C219-C235"/>
    <s v="Neys"/>
    <n v="0"/>
    <d v="2022-03-16T00:00:00"/>
    <m/>
    <m/>
    <m/>
    <s v=""/>
    <s v=""/>
    <m/>
    <m/>
    <m/>
    <s v=""/>
    <s v="06"/>
    <s v="Corbiere and Sons Contracting1174420220305-5Operator - Principle - After Jan 108600"/>
    <s v="Corbiere and Sons Contracting1174420220305-5Operator - Principle - After Jan 108600"/>
    <s v="CZ - Winter Maintenance"/>
    <s v="CZ - Winter Maintenance"/>
    <x v="5"/>
  </r>
  <r>
    <x v="1"/>
    <n v="6"/>
    <n v="0"/>
    <n v="11744"/>
    <s v="20220305-5"/>
    <n v="53510611"/>
    <s v="Access"/>
    <n v="0"/>
    <s v="L.O.A."/>
    <n v="210"/>
    <n v="1"/>
    <s v="DAY"/>
    <s v=""/>
    <s v=""/>
    <s v="0"/>
    <s v="0"/>
    <n v="210"/>
    <n v="27.3"/>
    <n v="237.29999999999998"/>
    <d v="2022-03-05T00:00:00"/>
    <m/>
    <x v="18"/>
    <d v="2022-04-07T00:00:00"/>
    <m/>
    <n v="1"/>
    <n v="0"/>
    <s v="Nathan Kyme"/>
    <s v="Winter Access Maintenance"/>
    <m/>
    <s v="VC7556-2019-017"/>
    <s v="929 OF"/>
    <m/>
    <m/>
    <m/>
    <s v="Pending"/>
    <m/>
    <m/>
    <s v="WAM Activities"/>
    <n v="6"/>
    <s v="C219-C235"/>
    <s v="Neys"/>
    <n v="0"/>
    <d v="2022-03-16T00:00:00"/>
    <m/>
    <m/>
    <m/>
    <s v=""/>
    <s v=""/>
    <m/>
    <m/>
    <m/>
    <s v=""/>
    <s v="06"/>
    <s v="Corbiere and Sons Contracting1174420220305-5L.O.A.1210"/>
    <s v="Corbiere and Sons Contracting1174420220305-5L.O.A.1210"/>
    <s v="CZ - Winter Maintenance"/>
    <s v="CZ - Winter Maintenance"/>
    <x v="5"/>
  </r>
  <r>
    <x v="1"/>
    <n v="6"/>
    <n v="0"/>
    <n v="11744"/>
    <s v="20220305-5"/>
    <n v="53510611"/>
    <s v="Access"/>
    <n v="0"/>
    <s v="Light Truck - Pick up- After Jan 10"/>
    <n v="243.75"/>
    <n v="1"/>
    <s v="DAY"/>
    <s v="0"/>
    <s v="0"/>
    <s v=""/>
    <s v=""/>
    <n v="243.75"/>
    <n v="31.6875"/>
    <n v="275.4375"/>
    <d v="2022-03-05T00:00:00"/>
    <m/>
    <x v="18"/>
    <d v="2022-04-07T00:00:00"/>
    <m/>
    <n v="1"/>
    <n v="0"/>
    <s v="Nathan Kyme"/>
    <s v="Winter Access Maintenance"/>
    <m/>
    <s v="VC7556-2019-017"/>
    <s v="929 OF"/>
    <m/>
    <m/>
    <m/>
    <s v="Pending"/>
    <m/>
    <m/>
    <s v="WAM Activities"/>
    <n v="6"/>
    <s v="C219-C235"/>
    <s v="Neys"/>
    <n v="0"/>
    <d v="2022-03-16T00:00:00"/>
    <m/>
    <m/>
    <m/>
    <s v=""/>
    <s v=""/>
    <m/>
    <m/>
    <m/>
    <s v=""/>
    <s v="06"/>
    <s v="Corbiere and Sons Contracting1174420220305-5Light Truck - Pick up- After Jan 101243.75"/>
    <s v="Corbiere and Sons Contracting1174420220305-5Light Truck - Pick up- After Jan 101243.75"/>
    <s v="CZ - Winter Maintenance"/>
    <s v="CZ - Winter Maintenance"/>
    <x v="5"/>
  </r>
  <r>
    <x v="1"/>
    <n v="6"/>
    <n v="0"/>
    <n v="11744"/>
    <s v="20220305-5"/>
    <n v="53510611"/>
    <s v="Access"/>
    <n v="0"/>
    <s v="Dozer D6 or equal- After Jan 10"/>
    <n v="131.47999999999999"/>
    <n v="7"/>
    <s v="Dynamic"/>
    <s v="0"/>
    <s v="0"/>
    <s v=""/>
    <s v=""/>
    <n v="920.36"/>
    <n v="119.6468"/>
    <n v="1040.0067999999999"/>
    <d v="2022-03-05T00:00:00"/>
    <m/>
    <x v="18"/>
    <d v="2022-04-07T00:00:00"/>
    <m/>
    <n v="1"/>
    <n v="0"/>
    <s v="Nathan Kyme"/>
    <s v="Winter Access Maintenance"/>
    <m/>
    <s v="VC7556-2019-017"/>
    <s v="929 OF"/>
    <m/>
    <m/>
    <m/>
    <s v="Pending"/>
    <m/>
    <m/>
    <s v="WAM Activities"/>
    <n v="6"/>
    <s v="C219-C235"/>
    <s v="Neys"/>
    <n v="0"/>
    <d v="2022-03-16T00:00:00"/>
    <m/>
    <m/>
    <m/>
    <s v=""/>
    <s v=""/>
    <m/>
    <m/>
    <m/>
    <s v=""/>
    <s v="06"/>
    <s v="Corbiere and Sons Contracting1174420220305-5Dozer D6 or equal- After Jan 107920.36"/>
    <s v="Corbiere and Sons Contracting1174420220305-5Dozer D6 or equal- After Jan 107920.36"/>
    <s v="CZ - Winter Maintenance"/>
    <s v="CZ - Winter Maintenance"/>
    <x v="5"/>
  </r>
  <r>
    <x v="1"/>
    <n v="6"/>
    <n v="0"/>
    <n v="11742"/>
    <s v="20220305-4"/>
    <n v="53510611"/>
    <s v="Access"/>
    <n v="0"/>
    <s v="Operator - Principle - After Jan 10"/>
    <n v="75"/>
    <n v="11"/>
    <s v="HR"/>
    <s v=""/>
    <s v=""/>
    <s v="0"/>
    <s v="0"/>
    <n v="825"/>
    <n v="107.25"/>
    <n v="932.24999999999989"/>
    <d v="2022-03-05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4220220305-4Operator - Principle - After Jan 1011825"/>
    <s v="Corbiere and Sons Contracting1174220220305-4Operator - Principle - After Jan 1011825"/>
    <s v="CZ - Winter Maintenance"/>
    <s v="CZ - Winter Maintenance"/>
    <x v="5"/>
  </r>
  <r>
    <x v="1"/>
    <n v="6"/>
    <n v="0"/>
    <n v="11742"/>
    <s v="20220305-4"/>
    <n v="53510611"/>
    <s v="Access"/>
    <n v="0"/>
    <s v="L.O.A."/>
    <n v="210"/>
    <n v="1"/>
    <s v="DAY"/>
    <s v=""/>
    <s v=""/>
    <s v="0"/>
    <s v="0"/>
    <n v="210"/>
    <n v="27.3"/>
    <n v="237.29999999999998"/>
    <d v="2022-03-05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4220220305-4L.O.A.1210"/>
    <s v="Corbiere and Sons Contracting1174220220305-4L.O.A.1210"/>
    <s v="CZ - Winter Maintenance"/>
    <s v="CZ - Winter Maintenance"/>
    <x v="5"/>
  </r>
  <r>
    <x v="1"/>
    <n v="6"/>
    <n v="0"/>
    <n v="11742"/>
    <s v="20220305-4"/>
    <n v="53510611"/>
    <s v="Access"/>
    <n v="0"/>
    <s v="Light Truck - Pick up- After Jan 10"/>
    <n v="243.75"/>
    <n v="1"/>
    <s v="DAY"/>
    <s v="0"/>
    <s v="0"/>
    <s v=""/>
    <s v=""/>
    <n v="243.75"/>
    <n v="31.6875"/>
    <n v="275.4375"/>
    <d v="2022-03-05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4220220305-4Light Truck - Pick up- After Jan 101243.75"/>
    <s v="Corbiere and Sons Contracting1174220220305-4Light Truck - Pick up- After Jan 101243.75"/>
    <s v="CZ - Winter Maintenance"/>
    <s v="CZ - Winter Maintenance"/>
    <x v="5"/>
  </r>
  <r>
    <x v="1"/>
    <n v="6"/>
    <n v="0"/>
    <n v="11742"/>
    <s v="20220305-4"/>
    <n v="53510611"/>
    <s v="Access"/>
    <n v="0"/>
    <s v="Grader - Cat 12 to 14 or equal- After Jan 10"/>
    <n v="126.98"/>
    <n v="9"/>
    <s v="Dynamic"/>
    <s v="0"/>
    <s v="0"/>
    <s v=""/>
    <s v=""/>
    <n v="1142.82"/>
    <n v="148.56659999999999"/>
    <n v="1291.3865999999998"/>
    <d v="2022-03-05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4220220305-4Grader - Cat 12 to 14 or equal- After Jan 1091142.82"/>
    <s v="Corbiere and Sons Contracting1174220220305-4Grader - Cat 12 to 14 or equal- After Jan 1091142.82"/>
    <s v="CZ - Winter Maintenance"/>
    <s v="CZ - Winter Maintenance"/>
    <x v="5"/>
  </r>
  <r>
    <x v="1"/>
    <n v="6"/>
    <n v="0"/>
    <n v="11743"/>
    <s v="20220305-3"/>
    <n v="53510611"/>
    <s v="Access"/>
    <n v="0"/>
    <s v="Driver - AZ - After Jan 10"/>
    <n v="70"/>
    <n v="3"/>
    <s v="HR"/>
    <s v=""/>
    <s v=""/>
    <s v="0"/>
    <s v="0"/>
    <n v="210"/>
    <n v="27.3"/>
    <n v="237.29999999999998"/>
    <d v="2022-03-05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4320220305-3Driver - AZ - After Jan 103210"/>
    <s v="Corbiere and Sons Contracting1174320220305-3Driver - AZ - After Jan 103210"/>
    <s v="CZ - Winter Maintenance"/>
    <s v="CZ - Winter Maintenance"/>
    <x v="5"/>
  </r>
  <r>
    <x v="1"/>
    <n v="6"/>
    <n v="0"/>
    <n v="11743"/>
    <s v="20220305-3"/>
    <n v="53510611"/>
    <s v="Access"/>
    <n v="0"/>
    <s v="Operator - Principle - After Jan 10"/>
    <n v="75"/>
    <n v="11"/>
    <s v="HR"/>
    <s v=""/>
    <s v=""/>
    <s v="0"/>
    <s v="0"/>
    <n v="825"/>
    <n v="107.25"/>
    <n v="932.24999999999989"/>
    <d v="2022-03-05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4320220305-3Operator - Principle - After Jan 1011825"/>
    <s v="Corbiere and Sons Contracting1174320220305-3Operator - Principle - After Jan 1011825"/>
    <s v="CZ - Winter Maintenance"/>
    <s v="CZ - Winter Maintenance"/>
    <x v="5"/>
  </r>
  <r>
    <x v="1"/>
    <n v="6"/>
    <n v="0"/>
    <n v="11743"/>
    <s v="20220305-3"/>
    <n v="53510611"/>
    <s v="Access"/>
    <n v="0"/>
    <s v="L.O.A."/>
    <n v="210"/>
    <n v="1"/>
    <s v="DAY"/>
    <s v=""/>
    <s v=""/>
    <s v="0"/>
    <s v="0"/>
    <n v="210"/>
    <n v="27.3"/>
    <n v="237.29999999999998"/>
    <d v="2022-03-05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4320220305-3L.O.A.1210"/>
    <s v="Corbiere and Sons Contracting1174320220305-3L.O.A.1210"/>
    <s v="CZ - Winter Maintenance"/>
    <s v="CZ - Winter Maintenance"/>
    <x v="5"/>
  </r>
  <r>
    <x v="1"/>
    <n v="6"/>
    <n v="0"/>
    <n v="11743"/>
    <s v="20220305-3"/>
    <n v="53510611"/>
    <s v="Access"/>
    <n v="0"/>
    <s v="Tractor Trailer - 60 Ton- After Jan 10"/>
    <n v="122.39"/>
    <n v="3"/>
    <s v="Dynamic"/>
    <s v="0"/>
    <s v="0"/>
    <s v=""/>
    <s v=""/>
    <n v="367.17"/>
    <n v="47.732100000000003"/>
    <n v="414.90209999999996"/>
    <d v="2022-03-05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4320220305-3Tractor Trailer - 60 Ton- After Jan 103367.17"/>
    <s v="Corbiere and Sons Contracting1174320220305-3Tractor Trailer - 60 Ton- After Jan 103367.17"/>
    <s v="CZ - Winter Maintenance"/>
    <s v="CZ - Winter Maintenance"/>
    <x v="5"/>
  </r>
  <r>
    <x v="1"/>
    <n v="6"/>
    <n v="0"/>
    <n v="11743"/>
    <s v="20220305-3"/>
    <n v="53510611"/>
    <s v="Access"/>
    <n v="0"/>
    <s v="Light Truck - Pick up- After Jan 10"/>
    <n v="243.75"/>
    <n v="1"/>
    <s v="DAY"/>
    <s v="0"/>
    <s v="0"/>
    <s v=""/>
    <s v=""/>
    <n v="243.75"/>
    <n v="31.6875"/>
    <n v="275.4375"/>
    <d v="2022-03-05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4320220305-3Light Truck - Pick up- After Jan 101243.75"/>
    <s v="Corbiere and Sons Contracting1174320220305-3Light Truck - Pick up- After Jan 101243.75"/>
    <s v="CZ - Winter Maintenance"/>
    <s v="CZ - Winter Maintenance"/>
    <x v="5"/>
  </r>
  <r>
    <x v="1"/>
    <n v="6"/>
    <n v="0"/>
    <n v="11743"/>
    <s v="20220305-3"/>
    <n v="53510611"/>
    <s v="Access"/>
    <n v="0"/>
    <s v="Grader - Cat 12 to 14 or equal- After Jan 10"/>
    <n v="126.98"/>
    <n v="10"/>
    <s v="Dynamic"/>
    <s v="0"/>
    <s v="0"/>
    <s v=""/>
    <s v=""/>
    <n v="1269.8"/>
    <n v="165.07400000000001"/>
    <n v="1434.8739999999998"/>
    <d v="2022-03-05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4320220305-3Grader - Cat 12 to 14 or equal- After Jan 10101269.8"/>
    <s v="Corbiere and Sons Contracting1174320220305-3Grader - Cat 12 to 14 or equal- After Jan 10101269.8"/>
    <s v="CZ - Winter Maintenance"/>
    <s v="CZ - Winter Maintenance"/>
    <x v="5"/>
  </r>
  <r>
    <x v="1"/>
    <n v="6"/>
    <n v="0"/>
    <n v="11735"/>
    <s v="20220304-5"/>
    <n v="53510611"/>
    <s v="Access"/>
    <n v="0"/>
    <s v="Operator - Principle - After Jan 10"/>
    <n v="75"/>
    <n v="7"/>
    <s v="HR"/>
    <s v=""/>
    <s v=""/>
    <s v="0"/>
    <s v="0"/>
    <n v="525"/>
    <n v="68.25"/>
    <n v="593.25"/>
    <d v="2022-03-04T00:00:00"/>
    <m/>
    <x v="18"/>
    <d v="2022-04-07T00:00:00"/>
    <m/>
    <n v="1"/>
    <n v="0"/>
    <s v="Nathan Kyme"/>
    <s v="Winter Access Maintenance"/>
    <m/>
    <s v="VC7556-2019-017"/>
    <s v="929 OF"/>
    <m/>
    <m/>
    <m/>
    <s v="Pending"/>
    <m/>
    <m/>
    <s v="WAM Activities"/>
    <n v="6"/>
    <s v="C219-C235"/>
    <s v="Neys"/>
    <n v="0"/>
    <d v="2022-03-16T00:00:00"/>
    <m/>
    <m/>
    <m/>
    <s v=""/>
    <s v=""/>
    <m/>
    <m/>
    <m/>
    <s v=""/>
    <s v="06"/>
    <s v="Corbiere and Sons Contracting1173520220304-5Operator - Principle - After Jan 107525"/>
    <s v="Corbiere and Sons Contracting1173520220304-5Operator - Principle - After Jan 107525"/>
    <s v="CZ - Winter Maintenance"/>
    <s v="CZ - Winter Maintenance"/>
    <x v="5"/>
  </r>
  <r>
    <x v="1"/>
    <n v="6"/>
    <n v="0"/>
    <n v="11735"/>
    <s v="20220304-5"/>
    <n v="53510611"/>
    <s v="Access"/>
    <n v="0"/>
    <s v="L.O.A."/>
    <n v="210"/>
    <n v="1"/>
    <s v="DAY"/>
    <s v=""/>
    <s v=""/>
    <s v="0"/>
    <s v="0"/>
    <n v="210"/>
    <n v="27.3"/>
    <n v="237.29999999999998"/>
    <d v="2022-03-04T00:00:00"/>
    <m/>
    <x v="18"/>
    <d v="2022-04-07T00:00:00"/>
    <m/>
    <n v="1"/>
    <n v="0"/>
    <s v="Nathan Kyme"/>
    <s v="Winter Access Maintenance"/>
    <m/>
    <s v="VC7556-2019-017"/>
    <s v="929 OF"/>
    <m/>
    <m/>
    <m/>
    <s v="Pending"/>
    <m/>
    <m/>
    <s v="WAM Activities"/>
    <n v="6"/>
    <s v="C219-C235"/>
    <s v="Neys"/>
    <n v="0"/>
    <d v="2022-03-16T00:00:00"/>
    <m/>
    <m/>
    <m/>
    <s v=""/>
    <s v=""/>
    <m/>
    <m/>
    <m/>
    <s v=""/>
    <s v="06"/>
    <s v="Corbiere and Sons Contracting1173520220304-5L.O.A.1210"/>
    <s v="Corbiere and Sons Contracting1173520220304-5L.O.A.1210"/>
    <s v="CZ - Winter Maintenance"/>
    <s v="CZ - Winter Maintenance"/>
    <x v="5"/>
  </r>
  <r>
    <x v="1"/>
    <n v="6"/>
    <n v="0"/>
    <n v="11735"/>
    <s v="20220304-5"/>
    <n v="53510611"/>
    <s v="Access"/>
    <n v="0"/>
    <s v="Light Truck - Pick up- After Jan 10"/>
    <n v="243.75"/>
    <n v="1"/>
    <s v="DAY"/>
    <s v="0"/>
    <s v="0"/>
    <s v=""/>
    <s v=""/>
    <n v="243.75"/>
    <n v="31.6875"/>
    <n v="275.4375"/>
    <d v="2022-03-04T00:00:00"/>
    <m/>
    <x v="18"/>
    <d v="2022-04-07T00:00:00"/>
    <m/>
    <n v="1"/>
    <n v="0"/>
    <s v="Nathan Kyme"/>
    <s v="Winter Access Maintenance"/>
    <m/>
    <s v="VC7556-2019-017"/>
    <s v="929 OF"/>
    <m/>
    <m/>
    <m/>
    <s v="Pending"/>
    <m/>
    <m/>
    <s v="WAM Activities"/>
    <n v="6"/>
    <s v="C219-C235"/>
    <s v="Neys"/>
    <n v="0"/>
    <d v="2022-03-16T00:00:00"/>
    <m/>
    <m/>
    <m/>
    <s v=""/>
    <s v=""/>
    <m/>
    <m/>
    <m/>
    <s v=""/>
    <s v="06"/>
    <s v="Corbiere and Sons Contracting1173520220304-5Light Truck - Pick up- After Jan 101243.75"/>
    <s v="Corbiere and Sons Contracting1173520220304-5Light Truck - Pick up- After Jan 101243.75"/>
    <s v="CZ - Winter Maintenance"/>
    <s v="CZ - Winter Maintenance"/>
    <x v="5"/>
  </r>
  <r>
    <x v="1"/>
    <n v="6"/>
    <n v="0"/>
    <n v="11735"/>
    <s v="20220304-5"/>
    <n v="53510611"/>
    <s v="Access"/>
    <n v="0"/>
    <s v="Dozer D6 or equal- After Jan 10"/>
    <n v="131.47999999999999"/>
    <n v="6"/>
    <s v="Dynamic"/>
    <s v="0"/>
    <s v="0"/>
    <s v=""/>
    <s v=""/>
    <n v="788.88"/>
    <n v="102.5544"/>
    <n v="891.43439999999987"/>
    <d v="2022-03-04T00:00:00"/>
    <m/>
    <x v="18"/>
    <d v="2022-04-07T00:00:00"/>
    <m/>
    <n v="1"/>
    <n v="0"/>
    <s v="Nathan Kyme"/>
    <s v="Winter Access Maintenance"/>
    <m/>
    <s v="VC7556-2019-017"/>
    <s v="929 OF"/>
    <m/>
    <m/>
    <m/>
    <s v="Pending"/>
    <m/>
    <m/>
    <s v="WAM Activities"/>
    <n v="6"/>
    <s v="C219-C235"/>
    <s v="Neys"/>
    <n v="0"/>
    <d v="2022-03-16T00:00:00"/>
    <m/>
    <m/>
    <m/>
    <s v=""/>
    <s v=""/>
    <m/>
    <m/>
    <m/>
    <s v=""/>
    <s v="06"/>
    <s v="Corbiere and Sons Contracting1173520220304-5Dozer D6 or equal- After Jan 106788.88"/>
    <s v="Corbiere and Sons Contracting1173520220304-5Dozer D6 or equal- After Jan 106788.88"/>
    <s v="CZ - Winter Maintenance"/>
    <s v="CZ - Winter Maintenance"/>
    <x v="5"/>
  </r>
  <r>
    <x v="1"/>
    <n v="6"/>
    <n v="0"/>
    <n v="11734"/>
    <s v="20220304-4"/>
    <n v="53510611"/>
    <s v="Access"/>
    <n v="0"/>
    <s v="Operator - Principle - After Jan 10"/>
    <n v="75"/>
    <n v="11"/>
    <s v="HR"/>
    <s v=""/>
    <s v=""/>
    <s v="0"/>
    <s v="0"/>
    <n v="825"/>
    <n v="107.25"/>
    <n v="932.24999999999989"/>
    <d v="2022-03-04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3420220304-4Operator - Principle - After Jan 1011825"/>
    <s v="Corbiere and Sons Contracting1173420220304-4Operator - Principle - After Jan 1011825"/>
    <s v="CZ - Winter Maintenance"/>
    <s v="CZ - Winter Maintenance"/>
    <x v="5"/>
  </r>
  <r>
    <x v="1"/>
    <n v="6"/>
    <n v="0"/>
    <n v="11734"/>
    <s v="20220304-4"/>
    <n v="53510611"/>
    <s v="Access"/>
    <n v="0"/>
    <s v="L.O.A."/>
    <n v="210"/>
    <n v="1"/>
    <s v="DAY"/>
    <s v=""/>
    <s v=""/>
    <s v="0"/>
    <s v="0"/>
    <n v="210"/>
    <n v="27.3"/>
    <n v="237.29999999999998"/>
    <d v="2022-03-04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3420220304-4L.O.A.1210"/>
    <s v="Corbiere and Sons Contracting1173420220304-4L.O.A.1210"/>
    <s v="CZ - Winter Maintenance"/>
    <s v="CZ - Winter Maintenance"/>
    <x v="5"/>
  </r>
  <r>
    <x v="1"/>
    <n v="6"/>
    <n v="0"/>
    <n v="11734"/>
    <s v="20220304-4"/>
    <n v="53510611"/>
    <s v="Access"/>
    <n v="0"/>
    <s v="Light Truck - Pick up- After Jan 10"/>
    <n v="243.75"/>
    <n v="1"/>
    <s v="DAY"/>
    <s v="0"/>
    <s v="0"/>
    <s v=""/>
    <s v=""/>
    <n v="243.75"/>
    <n v="31.6875"/>
    <n v="275.4375"/>
    <d v="2022-03-04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3420220304-4Light Truck - Pick up- After Jan 101243.75"/>
    <s v="Corbiere and Sons Contracting1173420220304-4Light Truck - Pick up- After Jan 101243.75"/>
    <s v="CZ - Winter Maintenance"/>
    <s v="CZ - Winter Maintenance"/>
    <x v="5"/>
  </r>
  <r>
    <x v="1"/>
    <n v="6"/>
    <n v="0"/>
    <n v="11734"/>
    <s v="20220304-4"/>
    <n v="53510611"/>
    <s v="Access"/>
    <n v="0"/>
    <s v="Grader - Cat 12 to 14 or equal- After Jan 10"/>
    <n v="126.98"/>
    <n v="10"/>
    <s v="Dynamic"/>
    <s v="0"/>
    <s v="0"/>
    <s v=""/>
    <s v=""/>
    <n v="1269.8"/>
    <n v="165.07400000000001"/>
    <n v="1434.8739999999998"/>
    <d v="2022-03-04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3420220304-4Grader - Cat 12 to 14 or equal- After Jan 10101269.8"/>
    <s v="Corbiere and Sons Contracting1173420220304-4Grader - Cat 12 to 14 or equal- After Jan 10101269.8"/>
    <s v="CZ - Winter Maintenance"/>
    <s v="CZ - Winter Maintenance"/>
    <x v="5"/>
  </r>
  <r>
    <x v="1"/>
    <n v="6"/>
    <n v="0"/>
    <n v="11741"/>
    <s v="20220304-3"/>
    <n v="53510611"/>
    <s v="Access"/>
    <n v="0"/>
    <s v="Driver - AZ - After Jan 10"/>
    <n v="70"/>
    <n v="3"/>
    <s v="HR"/>
    <s v=""/>
    <s v=""/>
    <s v="0"/>
    <s v="0"/>
    <n v="210"/>
    <n v="27.3"/>
    <n v="237.29999999999998"/>
    <d v="2022-03-04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4120220304-3Driver - AZ - After Jan 103210"/>
    <s v="Corbiere and Sons Contracting1174120220304-3Driver - AZ - After Jan 103210"/>
    <s v="CZ - Winter Maintenance"/>
    <s v="CZ - Winter Maintenance"/>
    <x v="5"/>
  </r>
  <r>
    <x v="1"/>
    <n v="6"/>
    <n v="0"/>
    <n v="11741"/>
    <s v="20220304-3"/>
    <n v="53510611"/>
    <s v="Access"/>
    <n v="0"/>
    <s v="Operator - Principle - After Jan 10"/>
    <n v="75"/>
    <n v="11"/>
    <s v="HR"/>
    <s v=""/>
    <s v=""/>
    <s v="0"/>
    <s v="0"/>
    <n v="825"/>
    <n v="107.25"/>
    <n v="932.24999999999989"/>
    <d v="2022-03-04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4120220304-3Operator - Principle - After Jan 1011825"/>
    <s v="Corbiere and Sons Contracting1174120220304-3Operator - Principle - After Jan 1011825"/>
    <s v="CZ - Winter Maintenance"/>
    <s v="CZ - Winter Maintenance"/>
    <x v="5"/>
  </r>
  <r>
    <x v="1"/>
    <n v="6"/>
    <n v="0"/>
    <n v="11741"/>
    <s v="20220304-3"/>
    <n v="53510611"/>
    <s v="Access"/>
    <n v="0"/>
    <s v="L.O.A."/>
    <n v="210"/>
    <n v="1"/>
    <s v="DAY"/>
    <s v=""/>
    <s v=""/>
    <s v="0"/>
    <s v="0"/>
    <n v="210"/>
    <n v="27.3"/>
    <n v="237.29999999999998"/>
    <d v="2022-03-04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4120220304-3L.O.A.1210"/>
    <s v="Corbiere and Sons Contracting1174120220304-3L.O.A.1210"/>
    <s v="CZ - Winter Maintenance"/>
    <s v="CZ - Winter Maintenance"/>
    <x v="5"/>
  </r>
  <r>
    <x v="1"/>
    <n v="6"/>
    <n v="0"/>
    <n v="11741"/>
    <s v="20220304-3"/>
    <n v="53510611"/>
    <s v="Access"/>
    <n v="0"/>
    <s v="L.O.A."/>
    <n v="210"/>
    <n v="1"/>
    <s v="DAY"/>
    <s v=""/>
    <s v=""/>
    <s v="0"/>
    <s v="0"/>
    <n v="210"/>
    <n v="27.3"/>
    <n v="237.29999999999998"/>
    <d v="2022-03-04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4120220304-3L.O.A.1210"/>
    <s v="Corbiere and Sons Contracting1174120220304-3L.O.A.1210"/>
    <s v="CZ - Winter Maintenance"/>
    <s v="CZ - Winter Maintenance"/>
    <x v="5"/>
  </r>
  <r>
    <x v="1"/>
    <n v="6"/>
    <n v="0"/>
    <n v="11741"/>
    <s v="20220304-3"/>
    <n v="53510611"/>
    <s v="Access"/>
    <n v="0"/>
    <s v="Tractor Trailer - 60 Ton- After Jan 10"/>
    <n v="122.39"/>
    <n v="3"/>
    <s v="Dynamic"/>
    <s v="0"/>
    <s v="0"/>
    <s v=""/>
    <s v=""/>
    <n v="367.17"/>
    <n v="47.732100000000003"/>
    <n v="414.90209999999996"/>
    <d v="2022-03-04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4120220304-3Tractor Trailer - 60 Ton- After Jan 103367.17"/>
    <s v="Corbiere and Sons Contracting1174120220304-3Tractor Trailer - 60 Ton- After Jan 103367.17"/>
    <s v="CZ - Winter Maintenance"/>
    <s v="CZ - Winter Maintenance"/>
    <x v="5"/>
  </r>
  <r>
    <x v="1"/>
    <n v="6"/>
    <n v="0"/>
    <n v="11741"/>
    <s v="20220304-3"/>
    <n v="53510611"/>
    <s v="Access"/>
    <n v="0"/>
    <s v="Light Truck - Pick up- After Jan 10"/>
    <n v="243.75"/>
    <n v="1"/>
    <s v="DAY"/>
    <s v="0"/>
    <s v="0"/>
    <s v=""/>
    <s v=""/>
    <n v="243.75"/>
    <n v="31.6875"/>
    <n v="275.4375"/>
    <d v="2022-03-04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4120220304-3Light Truck - Pick up- After Jan 101243.75"/>
    <s v="Corbiere and Sons Contracting1174120220304-3Light Truck - Pick up- After Jan 101243.75"/>
    <s v="CZ - Winter Maintenance"/>
    <s v="CZ - Winter Maintenance"/>
    <x v="5"/>
  </r>
  <r>
    <x v="1"/>
    <n v="6"/>
    <n v="0"/>
    <n v="11741"/>
    <s v="20220304-3"/>
    <n v="53510611"/>
    <s v="Access"/>
    <n v="0"/>
    <s v="Grader - Cat 12 to 14 or equal- After Jan 10"/>
    <n v="126.98"/>
    <n v="10"/>
    <s v="Dynamic"/>
    <s v="0"/>
    <s v="0"/>
    <s v=""/>
    <s v=""/>
    <n v="1269.8"/>
    <n v="165.07400000000001"/>
    <n v="1434.8739999999998"/>
    <d v="2022-03-04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4120220304-3Grader - Cat 12 to 14 or equal- After Jan 10101269.8"/>
    <s v="Corbiere and Sons Contracting1174120220304-3Grader - Cat 12 to 14 or equal- After Jan 10101269.8"/>
    <s v="CZ - Winter Maintenance"/>
    <s v="CZ - Winter Maintenance"/>
    <x v="5"/>
  </r>
  <r>
    <x v="1"/>
    <n v="6"/>
    <n v="0"/>
    <n v="11730"/>
    <s v="20220303-5"/>
    <n v="53510611"/>
    <s v="Access"/>
    <n v="0"/>
    <s v="Operator - Principle - After Jan 10"/>
    <n v="75"/>
    <n v="11"/>
    <s v="HR"/>
    <s v=""/>
    <s v=""/>
    <s v="0"/>
    <s v="0"/>
    <n v="825"/>
    <n v="107.25"/>
    <n v="932.24999999999989"/>
    <d v="2022-03-03T00:00:00"/>
    <m/>
    <x v="18"/>
    <d v="2022-04-07T00:00:00"/>
    <m/>
    <n v="1"/>
    <n v="0"/>
    <s v="Nathan Kyme"/>
    <s v="Winter Access Maintenance"/>
    <m/>
    <s v="VC7556-2019-017"/>
    <s v="929 OF"/>
    <m/>
    <m/>
    <m/>
    <s v="Pending"/>
    <m/>
    <m/>
    <s v="WAM Activities"/>
    <n v="6"/>
    <s v="C219-C235"/>
    <s v="Neys"/>
    <n v="0"/>
    <d v="2022-03-16T00:00:00"/>
    <m/>
    <m/>
    <m/>
    <s v=""/>
    <s v=""/>
    <m/>
    <m/>
    <m/>
    <s v=""/>
    <s v="06"/>
    <s v="Corbiere and Sons Contracting1173020220303-5Operator - Principle - After Jan 1011825"/>
    <s v="Corbiere and Sons Contracting1173020220303-5Operator - Principle - After Jan 1011825"/>
    <s v="CZ - Winter Maintenance"/>
    <s v="CZ - Winter Maintenance"/>
    <x v="5"/>
  </r>
  <r>
    <x v="1"/>
    <n v="6"/>
    <n v="0"/>
    <n v="11730"/>
    <s v="20220303-5"/>
    <n v="53510611"/>
    <s v="Access"/>
    <n v="0"/>
    <s v="L.O.A."/>
    <n v="210"/>
    <n v="1"/>
    <s v="DAY"/>
    <s v=""/>
    <s v=""/>
    <s v="0"/>
    <s v="0"/>
    <n v="210"/>
    <n v="27.3"/>
    <n v="237.29999999999998"/>
    <d v="2022-03-03T00:00:00"/>
    <m/>
    <x v="18"/>
    <d v="2022-04-07T00:00:00"/>
    <m/>
    <n v="1"/>
    <n v="0"/>
    <s v="Nathan Kyme"/>
    <s v="Winter Access Maintenance"/>
    <m/>
    <s v="VC7556-2019-017"/>
    <s v="929 OF"/>
    <m/>
    <m/>
    <m/>
    <s v="Pending"/>
    <m/>
    <m/>
    <s v="WAM Activities"/>
    <n v="6"/>
    <s v="C219-C235"/>
    <s v="Neys"/>
    <n v="0"/>
    <d v="2022-03-16T00:00:00"/>
    <m/>
    <m/>
    <m/>
    <s v=""/>
    <s v=""/>
    <m/>
    <m/>
    <m/>
    <s v=""/>
    <s v="06"/>
    <s v="Corbiere and Sons Contracting1173020220303-5L.O.A.1210"/>
    <s v="Corbiere and Sons Contracting1173020220303-5L.O.A.1210"/>
    <s v="CZ - Winter Maintenance"/>
    <s v="CZ - Winter Maintenance"/>
    <x v="5"/>
  </r>
  <r>
    <x v="1"/>
    <n v="6"/>
    <n v="0"/>
    <n v="11730"/>
    <s v="20220303-5"/>
    <n v="53510611"/>
    <s v="Access"/>
    <n v="0"/>
    <s v="Light Truck - Pick up- After Jan 10"/>
    <n v="243.75"/>
    <n v="1"/>
    <s v="DAY"/>
    <s v="0"/>
    <s v="0"/>
    <s v=""/>
    <s v=""/>
    <n v="243.75"/>
    <n v="31.6875"/>
    <n v="275.4375"/>
    <d v="2022-03-03T00:00:00"/>
    <m/>
    <x v="18"/>
    <d v="2022-04-07T00:00:00"/>
    <m/>
    <n v="1"/>
    <n v="0"/>
    <s v="Nathan Kyme"/>
    <s v="Winter Access Maintenance"/>
    <m/>
    <s v="VC7556-2019-017"/>
    <s v="929 OF"/>
    <m/>
    <m/>
    <m/>
    <s v="Pending"/>
    <m/>
    <m/>
    <s v="WAM Activities"/>
    <n v="6"/>
    <s v="C219-C235"/>
    <s v="Neys"/>
    <n v="0"/>
    <d v="2022-03-16T00:00:00"/>
    <m/>
    <m/>
    <m/>
    <s v=""/>
    <s v=""/>
    <m/>
    <m/>
    <m/>
    <s v=""/>
    <s v="06"/>
    <s v="Corbiere and Sons Contracting1173020220303-5Light Truck - Pick up- After Jan 101243.75"/>
    <s v="Corbiere and Sons Contracting1173020220303-5Light Truck - Pick up- After Jan 101243.75"/>
    <s v="CZ - Winter Maintenance"/>
    <s v="CZ - Winter Maintenance"/>
    <x v="5"/>
  </r>
  <r>
    <x v="1"/>
    <n v="6"/>
    <n v="0"/>
    <n v="11730"/>
    <s v="20220303-5"/>
    <n v="53510611"/>
    <s v="Access"/>
    <n v="0"/>
    <s v="Dozer D6 or equal- After Jan 10"/>
    <n v="131.47999999999999"/>
    <n v="6.5"/>
    <s v="Dynamic"/>
    <s v="98.61"/>
    <s v="0"/>
    <s v=""/>
    <s v=""/>
    <n v="854.62"/>
    <n v="111.1006"/>
    <n v="965.72059999999988"/>
    <d v="2022-03-03T00:00:00"/>
    <m/>
    <x v="18"/>
    <d v="2022-04-07T00:00:00"/>
    <m/>
    <n v="1"/>
    <n v="0"/>
    <s v="Nathan Kyme"/>
    <s v="Winter Access Maintenance"/>
    <m/>
    <s v="VC7556-2019-017"/>
    <s v="929 OF"/>
    <m/>
    <m/>
    <m/>
    <s v="Pending"/>
    <m/>
    <m/>
    <s v="WAM Activities"/>
    <n v="6"/>
    <s v="C219-C235"/>
    <s v="Neys"/>
    <n v="0"/>
    <d v="2022-03-16T00:00:00"/>
    <m/>
    <m/>
    <m/>
    <s v=""/>
    <s v=""/>
    <m/>
    <m/>
    <m/>
    <s v=""/>
    <s v="06"/>
    <s v="Corbiere and Sons Contracting1173020220303-5Dozer D6 or equal- After Jan 106.5854.62"/>
    <s v="Corbiere and Sons Contracting1173020220303-5Dozer D6 or equal- After Jan 106.5854.62"/>
    <s v="CZ - Winter Maintenance"/>
    <s v="CZ - Winter Maintenance"/>
    <x v="5"/>
  </r>
  <r>
    <x v="1"/>
    <n v="6"/>
    <n v="0"/>
    <n v="11729"/>
    <s v="20220303-4"/>
    <n v="53510611"/>
    <s v="Access"/>
    <n v="0"/>
    <s v="Operator - Principle - After Jan 10"/>
    <n v="75"/>
    <n v="11"/>
    <s v="HR"/>
    <s v=""/>
    <s v=""/>
    <s v="0"/>
    <s v="0"/>
    <n v="825"/>
    <n v="107.25"/>
    <n v="932.24999999999989"/>
    <d v="2022-03-03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2920220303-4Operator - Principle - After Jan 1011825"/>
    <s v="Corbiere and Sons Contracting1172920220303-4Operator - Principle - After Jan 1011825"/>
    <s v="CZ - Winter Maintenance"/>
    <s v="CZ - Winter Maintenance"/>
    <x v="5"/>
  </r>
  <r>
    <x v="1"/>
    <n v="6"/>
    <n v="0"/>
    <n v="11729"/>
    <s v="20220303-4"/>
    <n v="53510611"/>
    <s v="Access"/>
    <n v="0"/>
    <s v="L.O.A."/>
    <n v="210"/>
    <n v="1"/>
    <s v="DAY"/>
    <s v=""/>
    <s v=""/>
    <s v="0"/>
    <s v="0"/>
    <n v="210"/>
    <n v="27.3"/>
    <n v="237.29999999999998"/>
    <d v="2022-03-03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2920220303-4L.O.A.1210"/>
    <s v="Corbiere and Sons Contracting1172920220303-4L.O.A.1210"/>
    <s v="CZ - Winter Maintenance"/>
    <s v="CZ - Winter Maintenance"/>
    <x v="5"/>
  </r>
  <r>
    <x v="1"/>
    <n v="6"/>
    <n v="0"/>
    <n v="11729"/>
    <s v="20220303-4"/>
    <n v="53510611"/>
    <s v="Access"/>
    <n v="0"/>
    <s v="Light Truck - Pick up- After Jan 10"/>
    <n v="243.75"/>
    <n v="1"/>
    <s v="DAY"/>
    <s v="0"/>
    <s v="0"/>
    <s v=""/>
    <s v=""/>
    <n v="243.75"/>
    <n v="31.6875"/>
    <n v="275.4375"/>
    <d v="2022-03-03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2920220303-4Light Truck - Pick up- After Jan 101243.75"/>
    <s v="Corbiere and Sons Contracting1172920220303-4Light Truck - Pick up- After Jan 101243.75"/>
    <s v="CZ - Winter Maintenance"/>
    <s v="CZ - Winter Maintenance"/>
    <x v="5"/>
  </r>
  <r>
    <x v="1"/>
    <n v="6"/>
    <n v="0"/>
    <n v="11729"/>
    <s v="20220303-4"/>
    <n v="53510611"/>
    <s v="Access"/>
    <n v="0"/>
    <s v="Grader - Cat 12 to 14 or equal- After Jan 10"/>
    <n v="126.98"/>
    <n v="10"/>
    <s v="Dynamic"/>
    <s v="0"/>
    <s v="0"/>
    <s v=""/>
    <s v=""/>
    <n v="1269.8"/>
    <n v="165.07400000000001"/>
    <n v="1434.8739999999998"/>
    <d v="2022-03-03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2920220303-4Grader - Cat 12 to 14 or equal- After Jan 10101269.8"/>
    <s v="Corbiere and Sons Contracting1172920220303-4Grader - Cat 12 to 14 or equal- After Jan 10101269.8"/>
    <s v="CZ - Winter Maintenance"/>
    <s v="CZ - Winter Maintenance"/>
    <x v="5"/>
  </r>
  <r>
    <x v="1"/>
    <n v="6"/>
    <n v="0"/>
    <n v="11728"/>
    <s v="20220303-3"/>
    <n v="53510611"/>
    <s v="Access"/>
    <n v="0"/>
    <s v="Driver - AZ - After Jan 10"/>
    <n v="70"/>
    <n v="11"/>
    <s v="HR"/>
    <s v=""/>
    <s v=""/>
    <s v="0"/>
    <s v="0"/>
    <n v="770"/>
    <n v="100.10000000000001"/>
    <n v="870.1"/>
    <d v="2022-03-03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2820220303-3Driver - AZ - After Jan 1011770"/>
    <s v="Corbiere and Sons Contracting1172820220303-3Driver - AZ - After Jan 1011770"/>
    <s v="CZ - Winter Maintenance"/>
    <s v="CZ - Winter Maintenance"/>
    <x v="5"/>
  </r>
  <r>
    <x v="1"/>
    <n v="6"/>
    <n v="0"/>
    <n v="11728"/>
    <s v="20220303-3"/>
    <n v="53510611"/>
    <s v="Access"/>
    <n v="0"/>
    <s v="Operator - Principle - After Jan 10"/>
    <n v="75"/>
    <n v="11"/>
    <s v="HR"/>
    <s v=""/>
    <s v=""/>
    <s v="0"/>
    <s v="0"/>
    <n v="825"/>
    <n v="107.25"/>
    <n v="932.24999999999989"/>
    <d v="2022-03-03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2820220303-3Operator - Principle - After Jan 1011825"/>
    <s v="Corbiere and Sons Contracting1172820220303-3Operator - Principle - After Jan 1011825"/>
    <s v="CZ - Winter Maintenance"/>
    <s v="CZ - Winter Maintenance"/>
    <x v="5"/>
  </r>
  <r>
    <x v="1"/>
    <n v="6"/>
    <n v="0"/>
    <n v="11728"/>
    <s v="20220303-3"/>
    <n v="53510611"/>
    <s v="Access"/>
    <n v="0"/>
    <s v="L.O.A."/>
    <n v="210"/>
    <n v="1"/>
    <s v="DAY"/>
    <s v=""/>
    <s v=""/>
    <s v="0"/>
    <s v="0"/>
    <n v="210"/>
    <n v="27.3"/>
    <n v="237.29999999999998"/>
    <d v="2022-03-03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2820220303-3L.O.A.1210"/>
    <s v="Corbiere and Sons Contracting1172820220303-3L.O.A.1210"/>
    <s v="CZ - Winter Maintenance"/>
    <s v="CZ - Winter Maintenance"/>
    <x v="5"/>
  </r>
  <r>
    <x v="1"/>
    <n v="6"/>
    <n v="0"/>
    <n v="11728"/>
    <s v="20220303-3"/>
    <n v="53510611"/>
    <s v="Access"/>
    <n v="0"/>
    <s v="L.O.A."/>
    <n v="210"/>
    <n v="1"/>
    <s v="DAY"/>
    <s v=""/>
    <s v=""/>
    <s v="0"/>
    <s v="0"/>
    <n v="210"/>
    <n v="27.3"/>
    <n v="237.29999999999998"/>
    <d v="2022-03-03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2820220303-3L.O.A.1210"/>
    <s v="Corbiere and Sons Contracting1172820220303-3L.O.A.1210"/>
    <s v="CZ - Winter Maintenance"/>
    <s v="CZ - Winter Maintenance"/>
    <x v="5"/>
  </r>
  <r>
    <x v="1"/>
    <n v="6"/>
    <n v="0"/>
    <n v="11728"/>
    <s v="20220303-3"/>
    <n v="53510611"/>
    <s v="Access"/>
    <n v="0"/>
    <s v="Tractor Trailer - 60 Ton- After Jan 10"/>
    <n v="122.39"/>
    <n v="11"/>
    <s v="Dynamic"/>
    <s v="0"/>
    <s v="0"/>
    <s v=""/>
    <s v=""/>
    <n v="1346.29"/>
    <n v="175.01769999999999"/>
    <n v="1521.3076999999998"/>
    <d v="2022-03-03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2820220303-3Tractor Trailer - 60 Ton- After Jan 10111346.29"/>
    <s v="Corbiere and Sons Contracting1172820220303-3Tractor Trailer - 60 Ton- After Jan 10111346.29"/>
    <s v="CZ - Winter Maintenance"/>
    <s v="CZ - Winter Maintenance"/>
    <x v="5"/>
  </r>
  <r>
    <x v="1"/>
    <n v="6"/>
    <n v="0"/>
    <n v="11728"/>
    <s v="20220303-3"/>
    <n v="53510611"/>
    <s v="Access"/>
    <n v="0"/>
    <s v="Light Truck - Pick up- After Jan 10"/>
    <n v="243.75"/>
    <n v="1"/>
    <s v="DAY"/>
    <s v="0"/>
    <s v="0"/>
    <s v=""/>
    <s v=""/>
    <n v="243.75"/>
    <n v="31.6875"/>
    <n v="275.4375"/>
    <d v="2022-03-03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2820220303-3Light Truck - Pick up- After Jan 101243.75"/>
    <s v="Corbiere and Sons Contracting1172820220303-3Light Truck - Pick up- After Jan 101243.75"/>
    <s v="CZ - Winter Maintenance"/>
    <s v="CZ - Winter Maintenance"/>
    <x v="5"/>
  </r>
  <r>
    <x v="1"/>
    <n v="6"/>
    <n v="0"/>
    <n v="11728"/>
    <s v="20220303-3"/>
    <n v="53510611"/>
    <s v="Access"/>
    <n v="0"/>
    <s v="Grader - Cat 12 to 14 or equal- After Jan 10"/>
    <n v="126.98"/>
    <n v="10"/>
    <s v="Dynamic"/>
    <s v="0"/>
    <s v="0"/>
    <s v=""/>
    <s v=""/>
    <n v="1269.8"/>
    <n v="165.07400000000001"/>
    <n v="1434.8739999999998"/>
    <d v="2022-03-03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2820220303-3Grader - Cat 12 to 14 or equal- After Jan 10101269.8"/>
    <s v="Corbiere and Sons Contracting1172820220303-3Grader - Cat 12 to 14 or equal- After Jan 10101269.8"/>
    <s v="CZ - Winter Maintenance"/>
    <s v="CZ - Winter Maintenance"/>
    <x v="5"/>
  </r>
  <r>
    <x v="1"/>
    <n v="6"/>
    <n v="0"/>
    <n v="11724"/>
    <s v="20220302-6"/>
    <n v="53510611"/>
    <s v="Access"/>
    <n v="0"/>
    <s v="Operator - Principle - After Jan 10"/>
    <n v="75"/>
    <n v="11"/>
    <s v="HR"/>
    <s v=""/>
    <s v=""/>
    <s v="0"/>
    <s v="0"/>
    <n v="825"/>
    <n v="107.25"/>
    <n v="932.24999999999989"/>
    <d v="2022-03-02T00:00:00"/>
    <m/>
    <x v="18"/>
    <d v="2022-04-07T00:00:00"/>
    <m/>
    <n v="1"/>
    <n v="0"/>
    <s v="Nathan Kyme"/>
    <s v="Winter Access Maintenance"/>
    <m/>
    <s v="VC7556-2019-017"/>
    <s v="929 OF"/>
    <m/>
    <m/>
    <m/>
    <s v="Pending"/>
    <m/>
    <m/>
    <s v="WAM Activities"/>
    <n v="6"/>
    <s v="C219-C235"/>
    <s v="Neys"/>
    <n v="0"/>
    <d v="2022-03-16T00:00:00"/>
    <m/>
    <m/>
    <m/>
    <s v=""/>
    <s v=""/>
    <m/>
    <m/>
    <m/>
    <s v=""/>
    <s v="06"/>
    <s v="Corbiere and Sons Contracting1172420220302-6Operator - Principle - After Jan 1011825"/>
    <s v="Corbiere and Sons Contracting1172420220302-6Operator - Principle - After Jan 1011825"/>
    <s v="CZ - Winter Maintenance"/>
    <s v="CZ - Winter Maintenance"/>
    <x v="5"/>
  </r>
  <r>
    <x v="1"/>
    <n v="6"/>
    <n v="0"/>
    <n v="11724"/>
    <s v="20220302-6"/>
    <n v="53510611"/>
    <s v="Access"/>
    <n v="0"/>
    <s v="L.O.A."/>
    <n v="210"/>
    <n v="1"/>
    <s v="DAY"/>
    <s v=""/>
    <s v=""/>
    <m/>
    <s v="0"/>
    <n v="210"/>
    <n v="27.3"/>
    <n v="237.29999999999998"/>
    <d v="2022-03-02T00:00:00"/>
    <m/>
    <x v="18"/>
    <d v="2022-04-07T00:00:00"/>
    <m/>
    <n v="1"/>
    <n v="0"/>
    <s v="Nathan Kyme"/>
    <s v="Winter Access Maintenance"/>
    <m/>
    <s v="VC7556-2019-017"/>
    <s v="929 OF"/>
    <m/>
    <m/>
    <m/>
    <s v="Pending"/>
    <m/>
    <m/>
    <s v="WAM Activities"/>
    <n v="6"/>
    <s v="C219-C235"/>
    <s v="Neys"/>
    <n v="0"/>
    <d v="2022-03-16T00:00:00"/>
    <m/>
    <m/>
    <m/>
    <s v=""/>
    <s v=""/>
    <m/>
    <m/>
    <m/>
    <s v=""/>
    <s v="06"/>
    <s v="Corbiere and Sons Contracting1172420220302-6L.O.A.1210"/>
    <s v="Corbiere and Sons Contracting1172420220302-6L.O.A.1210"/>
    <s v="CZ - Winter Maintenance"/>
    <s v="CZ - Winter Maintenance"/>
    <x v="5"/>
  </r>
  <r>
    <x v="1"/>
    <n v="6"/>
    <n v="0"/>
    <n v="11724"/>
    <s v="20220302-6"/>
    <n v="53510611"/>
    <s v="Access"/>
    <n v="0"/>
    <s v="Light Truck - Pick up- After Jan 10"/>
    <n v="243.75"/>
    <n v="1"/>
    <s v="DAY"/>
    <s v="182.81"/>
    <s v="0"/>
    <s v=""/>
    <s v=""/>
    <n v="243.75"/>
    <n v="31.6875"/>
    <n v="275.4375"/>
    <d v="2022-03-02T00:00:00"/>
    <m/>
    <x v="18"/>
    <d v="2022-04-07T00:00:00"/>
    <m/>
    <n v="1"/>
    <n v="0"/>
    <s v="Nathan Kyme"/>
    <s v="Winter Access Maintenance"/>
    <m/>
    <s v="VC7556-2019-017"/>
    <s v="929 OF"/>
    <m/>
    <m/>
    <m/>
    <s v="Pending"/>
    <m/>
    <m/>
    <s v="WAM Activities"/>
    <n v="6"/>
    <s v="C219-C235"/>
    <s v="Neys"/>
    <n v="0"/>
    <d v="2022-03-16T00:00:00"/>
    <m/>
    <m/>
    <m/>
    <s v=""/>
    <s v=""/>
    <m/>
    <m/>
    <m/>
    <s v=""/>
    <s v="06"/>
    <s v="Corbiere and Sons Contracting1172420220302-6Light Truck - Pick up- After Jan 101243.75"/>
    <s v="Corbiere and Sons Contracting1172420220302-6Light Truck - Pick up- After Jan 101243.75"/>
    <s v="CZ - Winter Maintenance"/>
    <s v="CZ - Winter Maintenance"/>
    <x v="5"/>
  </r>
  <r>
    <x v="1"/>
    <n v="6"/>
    <n v="0"/>
    <n v="11724"/>
    <s v="20220302-6"/>
    <n v="53510611"/>
    <s v="Access"/>
    <n v="0"/>
    <s v="Dozer D6 or equal- After Jan 10"/>
    <n v="131.47999999999999"/>
    <n v="6.5"/>
    <s v="Dynamic"/>
    <s v="98.61"/>
    <s v="0"/>
    <s v=""/>
    <s v=""/>
    <n v="854.62"/>
    <n v="111.1006"/>
    <n v="965.72059999999988"/>
    <d v="2022-03-02T00:00:00"/>
    <m/>
    <x v="18"/>
    <d v="2022-04-07T00:00:00"/>
    <m/>
    <n v="1"/>
    <n v="0"/>
    <s v="Nathan Kyme"/>
    <s v="Winter Access Maintenance"/>
    <m/>
    <s v="VC7556-2019-017"/>
    <s v="929 OF"/>
    <m/>
    <m/>
    <m/>
    <s v="Pending"/>
    <m/>
    <m/>
    <s v="WAM Activities"/>
    <n v="6"/>
    <s v="C219-C235"/>
    <s v="Neys"/>
    <n v="0"/>
    <d v="2022-03-16T00:00:00"/>
    <m/>
    <m/>
    <m/>
    <s v=""/>
    <s v=""/>
    <m/>
    <m/>
    <m/>
    <s v=""/>
    <s v="06"/>
    <s v="Corbiere and Sons Contracting1172420220302-6Dozer D6 or equal- After Jan 106.5854.62"/>
    <s v="Corbiere and Sons Contracting1172420220302-6Dozer D6 or equal- After Jan 106.5854.62"/>
    <s v="CZ - Winter Maintenance"/>
    <s v="CZ - Winter Maintenance"/>
    <x v="5"/>
  </r>
  <r>
    <x v="1"/>
    <n v="6"/>
    <n v="0"/>
    <n v="11723"/>
    <s v="20220302-4"/>
    <n v="53510611"/>
    <s v="Access"/>
    <n v="0"/>
    <s v="Operator - Principle - After Jan 10"/>
    <n v="75"/>
    <n v="8"/>
    <s v="HR"/>
    <s v=""/>
    <s v=""/>
    <s v="0"/>
    <s v="0"/>
    <n v="600"/>
    <n v="78"/>
    <n v="677.99999999999989"/>
    <d v="2022-03-02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2320220302-4Operator - Principle - After Jan 108600"/>
    <s v="Corbiere and Sons Contracting1172320220302-4Operator - Principle - After Jan 108600"/>
    <s v="CZ - Winter Maintenance"/>
    <s v="CZ - Winter Maintenance"/>
    <x v="5"/>
  </r>
  <r>
    <x v="1"/>
    <n v="6"/>
    <n v="0"/>
    <n v="11723"/>
    <s v="20220302-4"/>
    <n v="53510611"/>
    <s v="Access"/>
    <n v="0"/>
    <s v="L.O.A."/>
    <n v="210"/>
    <n v="1"/>
    <s v="DAY"/>
    <s v=""/>
    <s v=""/>
    <s v="0"/>
    <s v="0"/>
    <n v="210"/>
    <n v="27.3"/>
    <n v="237.29999999999998"/>
    <d v="2022-03-02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2320220302-4L.O.A.1210"/>
    <s v="Corbiere and Sons Contracting1172320220302-4L.O.A.1210"/>
    <s v="CZ - Winter Maintenance"/>
    <s v="CZ - Winter Maintenance"/>
    <x v="5"/>
  </r>
  <r>
    <x v="1"/>
    <n v="6"/>
    <n v="0"/>
    <n v="11723"/>
    <s v="20220302-4"/>
    <n v="53510611"/>
    <s v="Access"/>
    <n v="0"/>
    <s v="Light Truck - Pick up- After Jan 10"/>
    <n v="243.75"/>
    <n v="1"/>
    <s v="DAY"/>
    <s v="0"/>
    <s v="0"/>
    <s v=""/>
    <s v=""/>
    <n v="243.75"/>
    <n v="31.6875"/>
    <n v="275.4375"/>
    <d v="2022-03-02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2320220302-4Light Truck - Pick up- After Jan 101243.75"/>
    <s v="Corbiere and Sons Contracting1172320220302-4Light Truck - Pick up- After Jan 101243.75"/>
    <s v="CZ - Winter Maintenance"/>
    <s v="CZ - Winter Maintenance"/>
    <x v="5"/>
  </r>
  <r>
    <x v="1"/>
    <n v="6"/>
    <n v="0"/>
    <n v="11723"/>
    <s v="20220302-4"/>
    <n v="53510611"/>
    <s v="Access"/>
    <n v="0"/>
    <s v="Grader - Cat 12 to 14 or equal- After Jan 10"/>
    <n v="126.98"/>
    <n v="6"/>
    <s v="Dynamic"/>
    <s v="0"/>
    <s v="0"/>
    <s v=""/>
    <s v=""/>
    <n v="761.88"/>
    <n v="99.044399999999996"/>
    <n v="860.92439999999988"/>
    <d v="2022-03-02T00:00:00"/>
    <m/>
    <x v="18"/>
    <d v="2022-04-07T00:00:00"/>
    <m/>
    <n v="1"/>
    <n v="0"/>
    <s v="Nathan Kyme"/>
    <s v="Winter Access Maintenance"/>
    <m/>
    <s v="VC7556-2019-017"/>
    <s v="929 OF"/>
    <m/>
    <m/>
    <m/>
    <s v="Pending"/>
    <m/>
    <m/>
    <s v="WAM Activities"/>
    <n v="6"/>
    <s v="C171-C185"/>
    <s v="Prairie River"/>
    <n v="0"/>
    <d v="2022-03-16T00:00:00"/>
    <m/>
    <m/>
    <m/>
    <s v=""/>
    <s v=""/>
    <m/>
    <m/>
    <m/>
    <s v=""/>
    <s v="06"/>
    <s v="Corbiere and Sons Contracting1172320220302-4Grader - Cat 12 to 14 or equal- After Jan 106761.88"/>
    <s v="Corbiere and Sons Contracting1172320220302-4Grader - Cat 12 to 14 or equal- After Jan 106761.88"/>
    <s v="CZ - Winter Maintenance"/>
    <s v="CZ - Winter Maintenance"/>
    <x v="5"/>
  </r>
  <r>
    <x v="1"/>
    <n v="6"/>
    <n v="0"/>
    <n v="11722"/>
    <s v="20220302-3"/>
    <n v="53510611"/>
    <s v="Access"/>
    <n v="0"/>
    <s v="Driver - AZ - After Jan 10"/>
    <n v="70"/>
    <n v="11"/>
    <s v="HR"/>
    <s v=""/>
    <s v=""/>
    <s v="70"/>
    <s v="0"/>
    <n v="770"/>
    <n v="100.10000000000001"/>
    <n v="870.09999999999991"/>
    <d v="2022-03-02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2220220302-3Driver - AZ - After Jan 1011770"/>
    <s v="Corbiere and Sons Contracting1172220220302-3Driver - AZ - After Jan 1011770"/>
    <s v="CZ - Winter Maintenance"/>
    <s v="CZ - Winter Maintenance"/>
    <x v="5"/>
  </r>
  <r>
    <x v="1"/>
    <n v="6"/>
    <n v="0"/>
    <n v="11722"/>
    <s v="20220302-3"/>
    <n v="53510611"/>
    <s v="Access"/>
    <n v="0"/>
    <s v="Operator - Principle - After Jan 10"/>
    <n v="75"/>
    <n v="11"/>
    <s v="HR"/>
    <s v=""/>
    <s v=""/>
    <s v="0"/>
    <s v="0"/>
    <n v="825"/>
    <n v="107.25"/>
    <n v="932.24999999999989"/>
    <d v="2022-03-02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2220220302-3Operator - Principle - After Jan 1011825"/>
    <s v="Corbiere and Sons Contracting1172220220302-3Operator - Principle - After Jan 1011825"/>
    <s v="CZ - Winter Maintenance"/>
    <s v="CZ - Winter Maintenance"/>
    <x v="5"/>
  </r>
  <r>
    <x v="1"/>
    <n v="6"/>
    <n v="0"/>
    <n v="11722"/>
    <s v="20220302-3"/>
    <n v="53510611"/>
    <s v="Access"/>
    <n v="0"/>
    <s v="L.O.A."/>
    <n v="210"/>
    <n v="1"/>
    <s v="DAY"/>
    <s v=""/>
    <s v=""/>
    <m/>
    <s v="0"/>
    <n v="210"/>
    <n v="27.3"/>
    <n v="237.29999999999998"/>
    <d v="2022-03-02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2220220302-3L.O.A.1210"/>
    <s v="Corbiere and Sons Contracting1172220220302-3L.O.A.1210"/>
    <s v="CZ - Winter Maintenance"/>
    <s v="CZ - Winter Maintenance"/>
    <x v="5"/>
  </r>
  <r>
    <x v="1"/>
    <n v="6"/>
    <n v="0"/>
    <n v="11722"/>
    <s v="20220302-3"/>
    <n v="53510611"/>
    <s v="Access"/>
    <n v="0"/>
    <s v="L.O.A."/>
    <n v="210"/>
    <n v="1"/>
    <s v="DAY"/>
    <s v=""/>
    <s v=""/>
    <s v="0"/>
    <s v="0"/>
    <n v="210"/>
    <n v="27.3"/>
    <n v="237.29999999999998"/>
    <d v="2022-03-02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2220220302-3L.O.A.1210"/>
    <s v="Corbiere and Sons Contracting1172220220302-3L.O.A.1210"/>
    <s v="CZ - Winter Maintenance"/>
    <s v="CZ - Winter Maintenance"/>
    <x v="5"/>
  </r>
  <r>
    <x v="1"/>
    <n v="6"/>
    <n v="0"/>
    <n v="11722"/>
    <s v="20220302-3"/>
    <n v="53510611"/>
    <s v="Access"/>
    <n v="0"/>
    <s v="Tractor Trailer - 60 Ton- After Jan 10"/>
    <n v="122.39"/>
    <n v="11"/>
    <s v="Dynamic"/>
    <s v="91.79"/>
    <s v="0"/>
    <s v=""/>
    <s v=""/>
    <n v="1346.29"/>
    <n v="175.01769999999999"/>
    <n v="1521.3076999999998"/>
    <d v="2022-03-02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2220220302-3Tractor Trailer - 60 Ton- After Jan 10111346.29"/>
    <s v="Corbiere and Sons Contracting1172220220302-3Tractor Trailer - 60 Ton- After Jan 10111346.29"/>
    <s v="CZ - Winter Maintenance"/>
    <s v="CZ - Winter Maintenance"/>
    <x v="5"/>
  </r>
  <r>
    <x v="1"/>
    <n v="6"/>
    <n v="0"/>
    <n v="11722"/>
    <s v="20220302-3"/>
    <n v="53510611"/>
    <s v="Access"/>
    <n v="0"/>
    <s v="Light Truck - Pick up- After Jan 10"/>
    <n v="243.75"/>
    <n v="1"/>
    <s v="DAY"/>
    <s v="0"/>
    <s v="0"/>
    <s v=""/>
    <s v=""/>
    <n v="243.75"/>
    <n v="31.6875"/>
    <n v="275.4375"/>
    <d v="2022-03-02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2220220302-3Light Truck - Pick up- After Jan 101243.75"/>
    <s v="Corbiere and Sons Contracting1172220220302-3Light Truck - Pick up- After Jan 101243.75"/>
    <s v="CZ - Winter Maintenance"/>
    <s v="CZ - Winter Maintenance"/>
    <x v="5"/>
  </r>
  <r>
    <x v="1"/>
    <n v="6"/>
    <n v="0"/>
    <n v="11722"/>
    <s v="20220302-3"/>
    <n v="53510611"/>
    <s v="Access"/>
    <n v="0"/>
    <s v="Grader - Cat 12 to 14 or equal- After Jan 10"/>
    <n v="126.98"/>
    <n v="9"/>
    <s v="Dynamic"/>
    <s v="0"/>
    <s v="0"/>
    <s v=""/>
    <s v=""/>
    <n v="1142.82"/>
    <n v="148.56659999999999"/>
    <n v="1291.3865999999998"/>
    <d v="2022-03-02T00:00:00"/>
    <m/>
    <x v="18"/>
    <d v="2022-04-07T00:00:00"/>
    <m/>
    <n v="1"/>
    <n v="0"/>
    <s v="Nathan Kyme"/>
    <s v="Winter Access Maintenance"/>
    <m/>
    <s v="VC7556-2019-017"/>
    <s v="929 OF"/>
    <m/>
    <m/>
    <m/>
    <s v="Pending"/>
    <m/>
    <m/>
    <s v="WAM Activities"/>
    <n v="6"/>
    <s v="C158-C170"/>
    <s v="Santoy Lake"/>
    <n v="0"/>
    <d v="2022-03-16T00:00:00"/>
    <m/>
    <m/>
    <m/>
    <s v=""/>
    <s v=""/>
    <m/>
    <m/>
    <m/>
    <s v=""/>
    <s v="06"/>
    <s v="Corbiere and Sons Contracting1172220220302-3Grader - Cat 12 to 14 or equal- After Jan 1091142.82"/>
    <s v="Corbiere and Sons Contracting1172220220302-3Grader - Cat 12 to 14 or equal- After Jan 1091142.82"/>
    <s v="CZ - Winter Maintenance"/>
    <s v="CZ - Winter Maintenance"/>
    <x v="5"/>
  </r>
  <r>
    <x v="3"/>
    <m/>
    <m/>
    <m/>
    <m/>
    <m/>
    <m/>
    <m/>
    <m/>
    <m/>
    <m/>
    <m/>
    <m/>
    <m/>
    <m/>
    <m/>
    <m/>
    <m/>
    <m/>
    <m/>
    <m/>
    <x v="19"/>
    <m/>
    <m/>
    <m/>
    <m/>
    <m/>
    <m/>
    <m/>
    <m/>
    <m/>
    <m/>
    <m/>
    <m/>
    <m/>
    <m/>
    <m/>
    <m/>
    <m/>
    <m/>
    <m/>
    <m/>
    <m/>
    <m/>
    <m/>
    <m/>
    <m/>
    <m/>
    <m/>
    <m/>
    <m/>
    <m/>
    <m/>
    <m/>
    <m/>
    <m/>
    <m/>
    <x v="7"/>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67">
  <r>
    <s v="WF5_6455"/>
    <s v="C106"/>
    <s v="NO"/>
    <n v="0.215661197785598"/>
    <s v=" "/>
    <x v="0"/>
    <s v="Non-Mulch"/>
    <x v="0"/>
    <n v="5"/>
    <n v="54"/>
    <s v="C106-C108"/>
    <n v="1"/>
    <n v="0"/>
    <n v="0"/>
    <n v="0"/>
    <s v=" "/>
  </r>
  <r>
    <s v="WF5_2306"/>
    <s v="C106"/>
    <s v="NO"/>
    <n v="0.125251074527722"/>
    <s v=" "/>
    <x v="0"/>
    <s v="Non-Mulch"/>
    <x v="1"/>
    <n v="5"/>
    <n v="54"/>
    <s v="C106-C108"/>
    <n v="0"/>
    <n v="1"/>
    <n v="0"/>
    <n v="0"/>
    <s v=" "/>
  </r>
  <r>
    <s v="WF5_7828"/>
    <s v="C106"/>
    <s v="NO"/>
    <n v="1.2409796769380901"/>
    <s v=" "/>
    <x v="0"/>
    <s v="Non-Mulch"/>
    <x v="0"/>
    <n v="5"/>
    <n v="54"/>
    <s v="C106-C108"/>
    <n v="1"/>
    <n v="0"/>
    <n v="0"/>
    <n v="0"/>
    <s v="Clearing type change based on field request"/>
  </r>
  <r>
    <s v="WF5_6456"/>
    <s v="C107"/>
    <s v="NO"/>
    <n v="0.79354561191938899"/>
    <s v=" "/>
    <x v="0"/>
    <s v="Non-Mulch"/>
    <x v="0"/>
    <n v="5"/>
    <n v="54"/>
    <s v="C106-C108"/>
    <n v="1"/>
    <n v="0"/>
    <n v="0"/>
    <n v="0"/>
    <s v=" "/>
  </r>
  <r>
    <s v="WF5_6892"/>
    <s v="C107"/>
    <s v="NO"/>
    <n v="0.61212401003867301"/>
    <s v=" "/>
    <x v="1"/>
    <s v="Handfall"/>
    <x v="0"/>
    <n v="5"/>
    <n v="54"/>
    <s v="C106-C108"/>
    <n v="1"/>
    <n v="0"/>
    <n v="0"/>
    <n v="0"/>
    <s v=" "/>
  </r>
  <r>
    <s v="WF5_6893"/>
    <s v="C107"/>
    <s v="NO"/>
    <n v="0.146795634383351"/>
    <s v=" "/>
    <x v="1"/>
    <s v="Handfall"/>
    <x v="0"/>
    <n v="5"/>
    <n v="54"/>
    <s v="C106-C108"/>
    <n v="1"/>
    <n v="0"/>
    <n v="0"/>
    <n v="0"/>
    <s v=" "/>
  </r>
  <r>
    <s v="WF5_6894"/>
    <s v="C107"/>
    <s v="NO"/>
    <n v="5.7518560518359997E-2"/>
    <s v=" "/>
    <x v="1"/>
    <s v="Handfall"/>
    <x v="0"/>
    <n v="5"/>
    <n v="54"/>
    <s v="C106-C108"/>
    <n v="1"/>
    <n v="0"/>
    <n v="0"/>
    <n v="0"/>
    <s v=" "/>
  </r>
  <r>
    <s v="WF5_2313"/>
    <s v="C107"/>
    <s v="NO"/>
    <n v="8.7570799770838995E-2"/>
    <s v=" "/>
    <x v="2"/>
    <s v="Retention"/>
    <x v="0"/>
    <n v="5"/>
    <n v="54"/>
    <s v="C106-C108"/>
    <n v="1"/>
    <n v="0"/>
    <n v="0"/>
    <n v="8"/>
    <s v=" "/>
  </r>
  <r>
    <s v="WF5_7769"/>
    <s v="C107"/>
    <s v="NO"/>
    <n v="0.378385272093819"/>
    <s v=" "/>
    <x v="0"/>
    <s v="Non-Mulch"/>
    <x v="0"/>
    <n v="5"/>
    <n v="54"/>
    <s v="C106-C108"/>
    <n v="1"/>
    <n v="0"/>
    <n v="0"/>
    <n v="0"/>
    <s v=" "/>
  </r>
  <r>
    <s v="WF5_8056"/>
    <s v="C107"/>
    <s v="NO"/>
    <n v="0.26492234401852999"/>
    <s v=" "/>
    <x v="1"/>
    <s v="Handfall"/>
    <x v="0"/>
    <n v="5"/>
    <n v="54"/>
    <s v="C106-C108"/>
    <n v="1"/>
    <n v="0"/>
    <n v="0"/>
    <n v="0"/>
    <s v="Clearing type change based on field request"/>
  </r>
  <r>
    <s v="WF5_8072"/>
    <s v="C107"/>
    <s v="NO"/>
    <n v="6.6850901642749996E-2"/>
    <s v=" "/>
    <x v="1"/>
    <s v="Handfall"/>
    <x v="1"/>
    <n v="5"/>
    <n v="54"/>
    <s v="C106-C108"/>
    <n v="0"/>
    <n v="1"/>
    <n v="0"/>
    <n v="0"/>
    <s v="Clearing type change based on field request"/>
  </r>
  <r>
    <s v="WF5_2316"/>
    <s v="C108"/>
    <s v="YES"/>
    <n v="4.4549652553235002E-2"/>
    <s v=" "/>
    <x v="1"/>
    <s v="Handfall"/>
    <x v="0"/>
    <n v="5"/>
    <n v="55"/>
    <s v="C108-C110"/>
    <n v="1"/>
    <n v="0"/>
    <n v="0"/>
    <n v="0"/>
    <s v=" "/>
  </r>
  <r>
    <s v="WF5_6559"/>
    <s v="C108"/>
    <s v="YES"/>
    <n v="7.9493601462267999E-2"/>
    <s v=" "/>
    <x v="1"/>
    <s v="Handfall"/>
    <x v="0"/>
    <n v="5"/>
    <n v="55"/>
    <s v="C108-C110"/>
    <n v="1"/>
    <n v="0"/>
    <n v="0"/>
    <n v="0"/>
    <s v=" "/>
  </r>
  <r>
    <s v="WF5_6888"/>
    <s v="C108"/>
    <s v="NO"/>
    <n v="5.3025681170663003E-2"/>
    <s v=" "/>
    <x v="1"/>
    <s v="Handfall"/>
    <x v="0"/>
    <n v="5"/>
    <n v="55"/>
    <s v="C108-C110"/>
    <n v="1"/>
    <n v="0"/>
    <n v="0"/>
    <n v="0"/>
    <s v=" "/>
  </r>
  <r>
    <s v="WF5_6889"/>
    <s v="C108"/>
    <s v="NO"/>
    <n v="8.8743558888394997E-2"/>
    <s v=" "/>
    <x v="1"/>
    <s v="Handfall"/>
    <x v="0"/>
    <n v="5"/>
    <n v="55"/>
    <s v="C108-C110"/>
    <n v="1"/>
    <n v="0"/>
    <n v="0"/>
    <n v="0"/>
    <s v=" "/>
  </r>
  <r>
    <s v="WF5_6890"/>
    <s v="C108"/>
    <s v="NO"/>
    <n v="1.0405272634122E-2"/>
    <s v=" "/>
    <x v="1"/>
    <s v="Handfall"/>
    <x v="0"/>
    <n v="5"/>
    <n v="55"/>
    <s v="C108-C110"/>
    <n v="1"/>
    <n v="0"/>
    <n v="0"/>
    <n v="0"/>
    <s v=" "/>
  </r>
  <r>
    <s v="WF5_6891"/>
    <s v="C108"/>
    <s v="NO"/>
    <n v="0.117081413396187"/>
    <s v=" "/>
    <x v="1"/>
    <s v="Handfall"/>
    <x v="0"/>
    <n v="5"/>
    <n v="55"/>
    <s v="C108-C110"/>
    <n v="1"/>
    <n v="0"/>
    <n v="0"/>
    <n v="0"/>
    <s v=" "/>
  </r>
  <r>
    <s v="WF5_6892"/>
    <s v="C108"/>
    <s v="NO"/>
    <n v="5.6424719852124001E-2"/>
    <s v=" "/>
    <x v="1"/>
    <s v="Handfall"/>
    <x v="0"/>
    <n v="5"/>
    <n v="55"/>
    <s v="C108-C110"/>
    <n v="1"/>
    <n v="0"/>
    <n v="0"/>
    <n v="0"/>
    <s v=" "/>
  </r>
  <r>
    <s v="WF5_2310"/>
    <s v="C108"/>
    <s v="NO"/>
    <n v="0.716150295697769"/>
    <s v=" "/>
    <x v="3"/>
    <s v="Mulch"/>
    <x v="1"/>
    <n v="5"/>
    <n v="55"/>
    <s v="C108-C110"/>
    <n v="0"/>
    <n v="1"/>
    <n v="0"/>
    <n v="0"/>
    <s v=" "/>
  </r>
  <r>
    <s v="WF5_2314"/>
    <s v="C108"/>
    <s v="NO"/>
    <n v="0.25115650252569999"/>
    <s v=" "/>
    <x v="2"/>
    <s v="Retention"/>
    <x v="0"/>
    <n v="5"/>
    <n v="55"/>
    <s v="C108-C110"/>
    <n v="1"/>
    <n v="0"/>
    <n v="0"/>
    <n v="8"/>
    <s v=" "/>
  </r>
  <r>
    <s v="WF5_2315"/>
    <s v="C108"/>
    <s v="NO"/>
    <n v="4.4328303899912998E-2"/>
    <s v=" "/>
    <x v="2"/>
    <s v="Retention"/>
    <x v="0"/>
    <n v="5"/>
    <n v="55"/>
    <s v="C108-C110"/>
    <n v="1"/>
    <n v="0"/>
    <n v="0"/>
    <n v="8"/>
    <s v=" "/>
  </r>
  <r>
    <s v="WF5_2318"/>
    <s v="C108"/>
    <s v="NO"/>
    <n v="0.40812756260448602"/>
    <s v=" "/>
    <x v="2"/>
    <s v="Retention"/>
    <x v="0"/>
    <n v="5"/>
    <n v="55"/>
    <s v="C108-C110"/>
    <n v="1"/>
    <n v="0"/>
    <n v="0"/>
    <n v="8"/>
    <s v=" "/>
  </r>
  <r>
    <s v="WF5_7643"/>
    <s v="C108"/>
    <s v="NO"/>
    <n v="0.35151439492846198"/>
    <s v=" "/>
    <x v="0"/>
    <s v="Non-Mulch"/>
    <x v="0"/>
    <n v="5"/>
    <n v="55"/>
    <s v="C108-C110"/>
    <n v="1"/>
    <n v="0"/>
    <n v="0"/>
    <n v="0"/>
    <s v=" "/>
  </r>
  <r>
    <s v="WF5_7770"/>
    <s v="C108"/>
    <s v="NO"/>
    <n v="0.71766176276848204"/>
    <s v=" "/>
    <x v="0"/>
    <s v="Non-Mulch"/>
    <x v="0"/>
    <n v="5"/>
    <n v="55"/>
    <s v="C108-C110"/>
    <n v="1"/>
    <n v="0"/>
    <n v="0"/>
    <n v="0"/>
    <s v=" "/>
  </r>
  <r>
    <s v="WF5_8056"/>
    <s v="C108"/>
    <s v="NO"/>
    <n v="5.0268782646288E-2"/>
    <s v=" "/>
    <x v="1"/>
    <s v="Handfall"/>
    <x v="0"/>
    <n v="5"/>
    <n v="55"/>
    <s v="C108-C110"/>
    <n v="1"/>
    <n v="0"/>
    <n v="0"/>
    <n v="0"/>
    <s v="Clearing type change based on field request"/>
  </r>
  <r>
    <s v="WF5_8072"/>
    <s v="C108"/>
    <s v="NO"/>
    <n v="3.5084916783181E-2"/>
    <s v=" "/>
    <x v="1"/>
    <s v="Handfall"/>
    <x v="1"/>
    <n v="5"/>
    <n v="55"/>
    <s v="C108-C110"/>
    <n v="0"/>
    <n v="1"/>
    <n v="0"/>
    <n v="0"/>
    <s v="Clearing type change based on field request"/>
  </r>
  <r>
    <s v="WF5_2317"/>
    <s v="C109"/>
    <s v="NO"/>
    <n v="0.22937435536224299"/>
    <s v=" "/>
    <x v="0"/>
    <s v="Non-Mulch"/>
    <x v="0"/>
    <n v="5"/>
    <n v="55"/>
    <s v="C108-C110"/>
    <n v="1"/>
    <n v="0"/>
    <n v="0"/>
    <n v="0"/>
    <s v=" "/>
  </r>
  <r>
    <s v="WF5_6457"/>
    <s v="C109"/>
    <s v="NO"/>
    <n v="0.18076698520430901"/>
    <s v=" "/>
    <x v="0"/>
    <s v="Non-Mulch"/>
    <x v="0"/>
    <n v="5"/>
    <n v="55"/>
    <s v="C108-C110"/>
    <n v="1"/>
    <n v="0"/>
    <n v="0"/>
    <n v="0"/>
    <s v=" "/>
  </r>
  <r>
    <s v="WF5_6897"/>
    <s v="C109"/>
    <s v="NO"/>
    <n v="6.2948035539774003E-2"/>
    <s v=" "/>
    <x v="1"/>
    <s v="Handfall"/>
    <x v="0"/>
    <n v="5"/>
    <n v="55"/>
    <s v="C108-C110"/>
    <n v="1"/>
    <n v="0"/>
    <n v="0"/>
    <n v="0"/>
    <s v=" "/>
  </r>
  <r>
    <s v="WF5_6898"/>
    <s v="C109"/>
    <s v="NO"/>
    <n v="8.8697608667059002E-2"/>
    <s v=" "/>
    <x v="1"/>
    <s v="Handfall"/>
    <x v="0"/>
    <n v="5"/>
    <n v="55"/>
    <s v="C108-C110"/>
    <n v="1"/>
    <n v="0"/>
    <n v="0"/>
    <n v="0"/>
    <s v=" "/>
  </r>
  <r>
    <s v="WF5_6899"/>
    <s v="C109"/>
    <s v="NO"/>
    <n v="0.99310818476749996"/>
    <s v=" "/>
    <x v="0"/>
    <s v="Non-Mulch"/>
    <x v="0"/>
    <n v="5"/>
    <n v="55"/>
    <s v="C108-C110"/>
    <n v="1"/>
    <n v="0"/>
    <n v="0"/>
    <n v="0"/>
    <s v="Clearing type change based on field request"/>
  </r>
  <r>
    <s v="WF5_2310"/>
    <s v="C109"/>
    <s v="NO"/>
    <n v="0.44340036337454602"/>
    <s v=" "/>
    <x v="3"/>
    <s v="Mulch"/>
    <x v="1"/>
    <n v="5"/>
    <n v="55"/>
    <s v="C108-C110"/>
    <n v="0"/>
    <n v="1"/>
    <n v="0"/>
    <n v="0"/>
    <s v=" "/>
  </r>
  <r>
    <s v="WF5_2310"/>
    <s v="C109"/>
    <s v="NO"/>
    <n v="0.30279663270559298"/>
    <s v=" "/>
    <x v="3"/>
    <s v="Mulch"/>
    <x v="1"/>
    <n v="5"/>
    <n v="55"/>
    <s v="C108-C110"/>
    <n v="0"/>
    <n v="1"/>
    <n v="0"/>
    <n v="0"/>
    <s v=" "/>
  </r>
  <r>
    <s v="WF5_2310"/>
    <s v="C109"/>
    <s v="NO"/>
    <n v="0.144876472275801"/>
    <s v=" "/>
    <x v="3"/>
    <s v="Mulch"/>
    <x v="1"/>
    <n v="5"/>
    <n v="55"/>
    <s v="C108-C110"/>
    <n v="0"/>
    <n v="1"/>
    <n v="0"/>
    <n v="0"/>
    <s v=" "/>
  </r>
  <r>
    <s v="WF5_2310"/>
    <s v="C109"/>
    <s v="NO"/>
    <n v="8.3398505164941003E-2"/>
    <s v=" "/>
    <x v="3"/>
    <s v="Mulch"/>
    <x v="1"/>
    <n v="5"/>
    <n v="55"/>
    <s v="C108-C110"/>
    <n v="0"/>
    <n v="1"/>
    <n v="0"/>
    <n v="0"/>
    <s v=" "/>
  </r>
  <r>
    <s v="WF5_2310"/>
    <s v="C109"/>
    <s v="NO"/>
    <n v="1.3255023320926001E-2"/>
    <s v=" "/>
    <x v="3"/>
    <s v="Mulch"/>
    <x v="1"/>
    <n v="5"/>
    <n v="56"/>
    <s v="C110-C112"/>
    <n v="0"/>
    <n v="1"/>
    <n v="0"/>
    <n v="0"/>
    <s v=" "/>
  </r>
  <r>
    <s v="WF5_2319"/>
    <s v="C109"/>
    <s v="NO"/>
    <n v="3.9634145034328001E-2"/>
    <s v=" "/>
    <x v="2"/>
    <s v="Retention"/>
    <x v="0"/>
    <n v="5"/>
    <n v="55"/>
    <s v="C108-C110"/>
    <n v="1"/>
    <n v="0"/>
    <n v="0"/>
    <n v="8"/>
    <s v=" "/>
  </r>
  <r>
    <s v="WF5_2320"/>
    <s v="C109"/>
    <s v="NO"/>
    <n v="8.5978427666665996E-2"/>
    <s v=" "/>
    <x v="2"/>
    <s v="Retention"/>
    <x v="0"/>
    <n v="5"/>
    <n v="55"/>
    <s v="C108-C110"/>
    <n v="1"/>
    <n v="0"/>
    <n v="0"/>
    <n v="8"/>
    <s v=" "/>
  </r>
  <r>
    <s v="WF5_2310"/>
    <s v="C109"/>
    <s v="NO"/>
    <n v="4.8209173811080003E-2"/>
    <s v=" "/>
    <x v="3"/>
    <s v="Mulch"/>
    <x v="1"/>
    <n v="5"/>
    <n v="55"/>
    <s v="C108-C110"/>
    <n v="0"/>
    <n v="1"/>
    <n v="0"/>
    <n v="0"/>
    <s v=" "/>
  </r>
  <r>
    <s v="WF5_2310"/>
    <s v="C109"/>
    <s v="NO"/>
    <n v="4.8209173811080003E-2"/>
    <s v=" "/>
    <x v="3"/>
    <s v="Mulch"/>
    <x v="1"/>
    <n v="5"/>
    <n v="55"/>
    <s v="C108-C110"/>
    <n v="0"/>
    <n v="1"/>
    <n v="0"/>
    <n v="0"/>
    <s v=" "/>
  </r>
  <r>
    <s v="WF5_2323"/>
    <s v="C110"/>
    <s v="YES"/>
    <n v="0.18006186852505099"/>
    <s v=" "/>
    <x v="1"/>
    <s v="Handfall"/>
    <x v="0"/>
    <n v="5"/>
    <n v="56"/>
    <s v="C110-C112"/>
    <n v="1"/>
    <n v="0"/>
    <n v="0"/>
    <n v="0"/>
    <s v=" "/>
  </r>
  <r>
    <s v="WF5_2328"/>
    <s v="C110"/>
    <s v="YES"/>
    <n v="0.117976240083574"/>
    <s v=" "/>
    <x v="1"/>
    <s v="Handfall"/>
    <x v="0"/>
    <n v="5"/>
    <n v="56"/>
    <s v="C110-C112"/>
    <n v="1"/>
    <n v="0"/>
    <n v="0"/>
    <n v="0"/>
    <s v=" "/>
  </r>
  <r>
    <s v="WF5_6458"/>
    <s v="C110"/>
    <s v="NO"/>
    <n v="9.7885526182630994E-2"/>
    <s v=" "/>
    <x v="0"/>
    <s v="Non-Mulch"/>
    <x v="0"/>
    <n v="5"/>
    <n v="56"/>
    <s v="C110-C112"/>
    <n v="1"/>
    <n v="0"/>
    <n v="0"/>
    <n v="0"/>
    <s v=" "/>
  </r>
  <r>
    <s v="WF5_6896"/>
    <s v="C110"/>
    <s v="NO"/>
    <n v="0.580020154629175"/>
    <s v=" "/>
    <x v="0"/>
    <s v="Non-Mulch"/>
    <x v="0"/>
    <n v="5"/>
    <n v="56"/>
    <s v="C110-C112"/>
    <n v="1"/>
    <n v="0"/>
    <n v="0"/>
    <n v="0"/>
    <s v="Clearing type change based on field request"/>
  </r>
  <r>
    <s v="WF5_6901"/>
    <s v="C110"/>
    <s v="NO"/>
    <n v="0.20273807076227501"/>
    <s v=" "/>
    <x v="0"/>
    <s v="Non-Mulch"/>
    <x v="0"/>
    <n v="5"/>
    <n v="56"/>
    <s v="C110-C112"/>
    <n v="1"/>
    <n v="0"/>
    <n v="0"/>
    <n v="0"/>
    <s v="Clearing type change based on field request"/>
  </r>
  <r>
    <s v="WF5_2310"/>
    <s v="C110"/>
    <s v="NO"/>
    <n v="0.38567378604978497"/>
    <s v=" "/>
    <x v="3"/>
    <s v="Mulch"/>
    <x v="1"/>
    <n v="5"/>
    <n v="56"/>
    <s v="C110-C112"/>
    <n v="0"/>
    <n v="1"/>
    <n v="0"/>
    <n v="0"/>
    <s v=" "/>
  </r>
  <r>
    <s v="WF5_2324"/>
    <s v="C110"/>
    <s v="NO"/>
    <n v="8.3684524056567997E-2"/>
    <s v=" "/>
    <x v="4"/>
    <s v="Non-Treed"/>
    <x v="0"/>
    <n v="5"/>
    <n v="56"/>
    <s v="C110-C112"/>
    <n v="1"/>
    <n v="0"/>
    <n v="0"/>
    <n v="0"/>
    <s v=" "/>
  </r>
  <r>
    <s v="WF5_2321"/>
    <s v="C110"/>
    <s v="NO"/>
    <n v="0.23393571612724801"/>
    <s v=" "/>
    <x v="2"/>
    <s v="Retention"/>
    <x v="0"/>
    <n v="5"/>
    <n v="56"/>
    <s v="C110-C112"/>
    <n v="1"/>
    <n v="0"/>
    <n v="0"/>
    <n v="8"/>
    <s v=" "/>
  </r>
  <r>
    <s v="WF5_2322"/>
    <s v="C110"/>
    <s v="YES"/>
    <n v="5.1331120166822002E-2"/>
    <s v=" "/>
    <x v="2"/>
    <s v="Retention"/>
    <x v="0"/>
    <n v="5"/>
    <n v="56"/>
    <s v="C110-C112"/>
    <n v="1"/>
    <n v="0"/>
    <n v="0"/>
    <n v="8"/>
    <s v=" "/>
  </r>
  <r>
    <s v="WF5_2325"/>
    <s v="C110"/>
    <s v="NO"/>
    <n v="0.271174272165846"/>
    <s v=" "/>
    <x v="2"/>
    <s v="Retention"/>
    <x v="0"/>
    <n v="5"/>
    <n v="56"/>
    <s v="C110-C112"/>
    <n v="1"/>
    <n v="0"/>
    <n v="0"/>
    <n v="8"/>
    <s v=" "/>
  </r>
  <r>
    <s v="WF5_2330"/>
    <s v="C110"/>
    <s v="NO"/>
    <n v="0.43827730451734198"/>
    <s v=" "/>
    <x v="2"/>
    <s v="Retention"/>
    <x v="0"/>
    <n v="5"/>
    <n v="56"/>
    <s v="C110-C112"/>
    <n v="1"/>
    <n v="0"/>
    <n v="0"/>
    <n v="8"/>
    <s v=" "/>
  </r>
  <r>
    <s v="WF5_2332"/>
    <s v="C110"/>
    <s v="NO"/>
    <n v="0.585269587190961"/>
    <s v=" "/>
    <x v="2"/>
    <s v="Retention"/>
    <x v="0"/>
    <n v="5"/>
    <n v="56"/>
    <s v="C110-C112"/>
    <n v="1"/>
    <n v="0"/>
    <n v="0"/>
    <n v="8"/>
    <s v=" "/>
  </r>
  <r>
    <s v="WF5_7644"/>
    <s v="C110"/>
    <s v="NO"/>
    <n v="8.3277094243099994E-2"/>
    <s v=" "/>
    <x v="0"/>
    <s v="Non-Mulch"/>
    <x v="0"/>
    <n v="5"/>
    <n v="56"/>
    <s v="C110-C112"/>
    <n v="1"/>
    <n v="0"/>
    <n v="0"/>
    <n v="0"/>
    <s v=" "/>
  </r>
  <r>
    <s v="WF5_7645"/>
    <s v="C110"/>
    <s v="NO"/>
    <n v="0.39898395455314101"/>
    <s v=" "/>
    <x v="0"/>
    <s v="Non-Mulch"/>
    <x v="0"/>
    <n v="5"/>
    <n v="56"/>
    <s v="C110-C112"/>
    <n v="1"/>
    <n v="0"/>
    <n v="0"/>
    <n v="0"/>
    <s v=" "/>
  </r>
  <r>
    <s v="WF5_7771"/>
    <s v="C110"/>
    <s v="NO"/>
    <n v="0.13664956768886699"/>
    <s v=" "/>
    <x v="0"/>
    <s v="Non-Mulch"/>
    <x v="0"/>
    <n v="5"/>
    <n v="56"/>
    <s v="C110-C112"/>
    <n v="1"/>
    <n v="0"/>
    <n v="0"/>
    <n v="0"/>
    <s v=" "/>
  </r>
  <r>
    <s v="WF5_2327"/>
    <s v="C111"/>
    <s v="NO"/>
    <n v="0.21740088791684101"/>
    <s v=" "/>
    <x v="0"/>
    <s v="Non-Mulch"/>
    <x v="0"/>
    <n v="5"/>
    <n v="56"/>
    <s v="C110-C112"/>
    <n v="1"/>
    <n v="0"/>
    <n v="0"/>
    <n v="0"/>
    <s v=" "/>
  </r>
  <r>
    <s v="WF5_2331"/>
    <s v="C111"/>
    <s v="NO"/>
    <n v="0.51229830262791598"/>
    <s v=" "/>
    <x v="0"/>
    <s v="Non-Mulch"/>
    <x v="0"/>
    <n v="5"/>
    <n v="56"/>
    <s v="C110-C112"/>
    <n v="1"/>
    <n v="0"/>
    <n v="0"/>
    <n v="0"/>
    <s v=" "/>
  </r>
  <r>
    <s v="WF5_2329"/>
    <s v="C111"/>
    <s v="YES"/>
    <n v="0.112119850025898"/>
    <s v=" "/>
    <x v="1"/>
    <s v="Handfall"/>
    <x v="0"/>
    <n v="5"/>
    <n v="56"/>
    <s v="C110-C112"/>
    <n v="1"/>
    <n v="0"/>
    <n v="0"/>
    <n v="0"/>
    <s v=" "/>
  </r>
  <r>
    <s v="WF5_2335"/>
    <s v="C111"/>
    <s v="YES"/>
    <n v="7.5131706590031003E-2"/>
    <s v=" "/>
    <x v="1"/>
    <s v="Handfall"/>
    <x v="0"/>
    <n v="5"/>
    <n v="56"/>
    <s v="C110-C112"/>
    <n v="1"/>
    <n v="0"/>
    <n v="0"/>
    <n v="0"/>
    <s v=" "/>
  </r>
  <r>
    <s v="WF5_6560"/>
    <s v="C111"/>
    <s v="YES"/>
    <n v="0.15821716174209299"/>
    <s v=" "/>
    <x v="1"/>
    <s v="Handfall"/>
    <x v="0"/>
    <n v="5"/>
    <n v="56"/>
    <s v="C110-C112"/>
    <n v="1"/>
    <n v="0"/>
    <n v="0"/>
    <n v="0"/>
    <s v=" "/>
  </r>
  <r>
    <s v="WF5_6561"/>
    <s v="C111"/>
    <s v="YES"/>
    <n v="0.10529349387845199"/>
    <s v=" "/>
    <x v="1"/>
    <s v="Handfall"/>
    <x v="0"/>
    <n v="5"/>
    <n v="56"/>
    <s v="C110-C112"/>
    <n v="1"/>
    <n v="0"/>
    <n v="0"/>
    <n v="0"/>
    <s v=" "/>
  </r>
  <r>
    <s v="WF5_6563"/>
    <s v="C111"/>
    <s v="YES"/>
    <n v="0.11749810799110599"/>
    <s v=" "/>
    <x v="1"/>
    <s v="Handfall"/>
    <x v="0"/>
    <n v="5"/>
    <n v="56"/>
    <s v="C110-C112"/>
    <n v="1"/>
    <n v="0"/>
    <n v="0"/>
    <n v="0"/>
    <s v=" "/>
  </r>
  <r>
    <s v="WF5_6900"/>
    <s v="C111"/>
    <s v="NO"/>
    <n v="7.8741218755500997E-2"/>
    <s v=" "/>
    <x v="1"/>
    <s v="Handfall"/>
    <x v="0"/>
    <n v="5"/>
    <n v="56"/>
    <s v="C110-C112"/>
    <n v="1"/>
    <n v="0"/>
    <n v="0"/>
    <n v="0"/>
    <s v=" "/>
  </r>
  <r>
    <s v="WF5_6901"/>
    <s v="C111"/>
    <s v="NO"/>
    <n v="1.4032687475895001E-2"/>
    <s v=" "/>
    <x v="0"/>
    <s v="Non-Mulch"/>
    <x v="0"/>
    <n v="5"/>
    <n v="56"/>
    <s v="C110-C112"/>
    <n v="1"/>
    <n v="0"/>
    <n v="0"/>
    <n v="0"/>
    <s v="Clearing type change based on field request"/>
  </r>
  <r>
    <s v="WF5_6911"/>
    <s v="C111"/>
    <s v="NO"/>
    <n v="0.111357097059647"/>
    <s v=" "/>
    <x v="1"/>
    <s v="Handfall"/>
    <x v="0"/>
    <n v="5"/>
    <n v="56"/>
    <s v="C110-C112"/>
    <n v="1"/>
    <n v="0"/>
    <n v="0"/>
    <n v="0"/>
    <s v=" "/>
  </r>
  <r>
    <s v="WF5_2326"/>
    <s v="C111"/>
    <s v="YES"/>
    <n v="0.27776208871840702"/>
    <s v=" "/>
    <x v="0"/>
    <s v="Non-Mulch"/>
    <x v="1"/>
    <n v="5"/>
    <n v="56"/>
    <s v="C110-C112"/>
    <n v="1"/>
    <n v="1"/>
    <n v="0"/>
    <n v="0"/>
    <s v="Clearing type change based on field request"/>
  </r>
  <r>
    <s v="WF5_2337"/>
    <s v="C111"/>
    <s v="NO"/>
    <n v="0.15266198714924001"/>
    <s v=" "/>
    <x v="4"/>
    <s v="Non-Treed"/>
    <x v="0"/>
    <n v="5"/>
    <n v="56"/>
    <s v="C110-C112"/>
    <n v="1"/>
    <n v="0"/>
    <n v="0"/>
    <n v="0"/>
    <s v=" "/>
  </r>
  <r>
    <s v="WF5_2332"/>
    <s v="C111"/>
    <s v="NO"/>
    <n v="0.81048698776054096"/>
    <s v=" "/>
    <x v="2"/>
    <s v="Retention"/>
    <x v="0"/>
    <n v="5"/>
    <n v="56"/>
    <s v="C110-C112"/>
    <n v="1"/>
    <n v="0"/>
    <n v="0"/>
    <n v="8"/>
    <s v=" "/>
  </r>
  <r>
    <s v="WF5_2340"/>
    <s v="C112"/>
    <s v="YES"/>
    <n v="0.10193363543471901"/>
    <s v=" "/>
    <x v="1"/>
    <s v="Handfall"/>
    <x v="0"/>
    <n v="5"/>
    <n v="57"/>
    <s v="C112-C114"/>
    <n v="1"/>
    <n v="0"/>
    <n v="0"/>
    <n v="0"/>
    <s v=" "/>
  </r>
  <r>
    <s v="WF5_6562"/>
    <s v="C112"/>
    <s v="YES"/>
    <n v="1.2770137125743999E-2"/>
    <s v=" "/>
    <x v="1"/>
    <s v="Handfall"/>
    <x v="0"/>
    <n v="5"/>
    <n v="57"/>
    <s v="C112-C114"/>
    <n v="1"/>
    <n v="0"/>
    <n v="0"/>
    <n v="0"/>
    <s v=" "/>
  </r>
  <r>
    <s v="WF5_6564"/>
    <s v="C112"/>
    <s v="YES"/>
    <n v="6.3979566100153998E-2"/>
    <s v=" "/>
    <x v="1"/>
    <s v="Handfall"/>
    <x v="0"/>
    <n v="5"/>
    <n v="57"/>
    <s v="C112-C114"/>
    <n v="1"/>
    <n v="0"/>
    <n v="0"/>
    <n v="0"/>
    <s v=" "/>
  </r>
  <r>
    <s v="WF5_6912"/>
    <s v="C112"/>
    <s v="NO"/>
    <n v="9.9146490972260998E-2"/>
    <s v=" "/>
    <x v="1"/>
    <s v="Handfall"/>
    <x v="0"/>
    <n v="5"/>
    <n v="57"/>
    <s v="C112-C114"/>
    <n v="1"/>
    <n v="0"/>
    <n v="0"/>
    <n v="0"/>
    <s v=" "/>
  </r>
  <r>
    <s v="WF5_2337"/>
    <s v="C112"/>
    <s v="NO"/>
    <n v="0.14498527485745899"/>
    <s v=" "/>
    <x v="4"/>
    <s v="Non-Treed"/>
    <x v="0"/>
    <n v="5"/>
    <n v="57"/>
    <s v="C112-C114"/>
    <n v="1"/>
    <n v="0"/>
    <n v="0"/>
    <n v="0"/>
    <s v=" "/>
  </r>
  <r>
    <s v="WF5_2343"/>
    <s v="C112"/>
    <s v="NO"/>
    <n v="1.8775337258394999E-2"/>
    <s v=" "/>
    <x v="4"/>
    <s v="Non-Treed"/>
    <x v="0"/>
    <n v="5"/>
    <n v="57"/>
    <s v="C112-C114"/>
    <n v="1"/>
    <n v="0"/>
    <n v="0"/>
    <n v="0"/>
    <s v=" "/>
  </r>
  <r>
    <s v="WF5_2336"/>
    <s v="C112"/>
    <s v="NO"/>
    <n v="0.49145851294579801"/>
    <s v=" "/>
    <x v="2"/>
    <s v="Retention"/>
    <x v="0"/>
    <n v="5"/>
    <n v="57"/>
    <s v="C112-C114"/>
    <n v="1"/>
    <n v="0"/>
    <n v="0"/>
    <n v="8"/>
    <s v=" "/>
  </r>
  <r>
    <s v="WF5_7647"/>
    <s v="C112"/>
    <s v="NO"/>
    <n v="1.0683012271172001"/>
    <s v=" "/>
    <x v="0"/>
    <s v="Non-Mulch"/>
    <x v="0"/>
    <n v="5"/>
    <n v="57"/>
    <s v="C112-C114"/>
    <n v="1"/>
    <n v="0"/>
    <n v="0"/>
    <n v="0"/>
    <s v=" "/>
  </r>
  <r>
    <s v="WF5_7713"/>
    <s v="C112"/>
    <s v="YES"/>
    <n v="5.213560732111E-2"/>
    <s v=" "/>
    <x v="1"/>
    <s v="Handfall"/>
    <x v="0"/>
    <n v="5"/>
    <n v="57"/>
    <s v="C112-C114"/>
    <n v="1"/>
    <n v="0"/>
    <n v="0"/>
    <n v="0"/>
    <s v=" "/>
  </r>
  <r>
    <s v="WF5_7802"/>
    <s v="C112"/>
    <s v="YES"/>
    <n v="7.1378785706664005E-2"/>
    <s v=" "/>
    <x v="1"/>
    <s v="Handfall"/>
    <x v="0"/>
    <n v="5"/>
    <n v="57"/>
    <s v="C112-C114"/>
    <n v="1"/>
    <n v="0"/>
    <n v="0"/>
    <n v="0"/>
    <s v=" "/>
  </r>
  <r>
    <s v="WF5_6908"/>
    <s v="C113"/>
    <s v="NO"/>
    <n v="0.133768248110265"/>
    <s v=" "/>
    <x v="1"/>
    <s v="Handfall"/>
    <x v="0"/>
    <n v="5"/>
    <n v="57"/>
    <s v="C112-C114"/>
    <n v="1"/>
    <n v="0"/>
    <n v="0"/>
    <n v="0"/>
    <s v=" "/>
  </r>
  <r>
    <s v="WF5_6909"/>
    <s v="C113"/>
    <s v="NO"/>
    <n v="7.2490052564868998E-2"/>
    <s v=" "/>
    <x v="1"/>
    <s v="Handfall"/>
    <x v="0"/>
    <n v="5"/>
    <n v="57"/>
    <s v="C112-C114"/>
    <n v="1"/>
    <n v="0"/>
    <n v="0"/>
    <n v="0"/>
    <s v=" "/>
  </r>
  <r>
    <s v="WF5_6910"/>
    <s v="C113"/>
    <s v="NO"/>
    <n v="3.1687961811211002E-2"/>
    <s v=" "/>
    <x v="1"/>
    <s v="Handfall"/>
    <x v="0"/>
    <n v="5"/>
    <n v="57"/>
    <s v="C112-C114"/>
    <n v="1"/>
    <n v="0"/>
    <n v="0"/>
    <n v="0"/>
    <s v=" "/>
  </r>
  <r>
    <s v="WF5_2342"/>
    <s v="C113"/>
    <s v="NO"/>
    <n v="6.2295177014210001E-2"/>
    <s v=" "/>
    <x v="0"/>
    <s v="Non-Mulch"/>
    <x v="1"/>
    <n v="5"/>
    <n v="57"/>
    <s v="C112-C114"/>
    <n v="0"/>
    <n v="1"/>
    <n v="0"/>
    <n v="0"/>
    <s v=" "/>
  </r>
  <r>
    <s v="WF5_2344"/>
    <s v="C113"/>
    <s v="NO"/>
    <n v="4.5165293094689002E-2"/>
    <s v=" "/>
    <x v="4"/>
    <s v="Non-Treed"/>
    <x v="0"/>
    <n v="5"/>
    <n v="57"/>
    <s v="C112-C114"/>
    <n v="1"/>
    <n v="0"/>
    <n v="0"/>
    <n v="0"/>
    <s v=" "/>
  </r>
  <r>
    <s v="WF5_2347"/>
    <s v="C113"/>
    <s v="NO"/>
    <n v="1.2720411355841999E-2"/>
    <s v=" "/>
    <x v="4"/>
    <s v="Non-Treed"/>
    <x v="0"/>
    <n v="5"/>
    <n v="57"/>
    <s v="C112-C114"/>
    <n v="1"/>
    <n v="0"/>
    <n v="0"/>
    <n v="0"/>
    <s v=" "/>
  </r>
  <r>
    <s v="WF5_2345"/>
    <s v="C113"/>
    <s v="NO"/>
    <n v="0.32279521913424303"/>
    <s v=" "/>
    <x v="2"/>
    <s v="Retention"/>
    <x v="0"/>
    <n v="5"/>
    <n v="57"/>
    <s v="C112-C114"/>
    <n v="1"/>
    <n v="0"/>
    <n v="0"/>
    <n v="8"/>
    <s v=" "/>
  </r>
  <r>
    <s v="WF5_7648"/>
    <s v="C113"/>
    <s v="NO"/>
    <n v="0.95850746295826195"/>
    <s v=" "/>
    <x v="0"/>
    <s v="Non-Mulch"/>
    <x v="0"/>
    <n v="5"/>
    <n v="57"/>
    <s v="C112-C114"/>
    <n v="1"/>
    <n v="0"/>
    <n v="0"/>
    <n v="0"/>
    <s v=" "/>
  </r>
  <r>
    <s v="WF5_7803"/>
    <s v="C113"/>
    <s v="YES"/>
    <n v="2.4705632409472E-2"/>
    <s v=" "/>
    <x v="1"/>
    <s v="Handfall"/>
    <x v="0"/>
    <n v="5"/>
    <n v="57"/>
    <s v="C112-C114"/>
    <n v="1"/>
    <n v="0"/>
    <n v="0"/>
    <n v="0"/>
    <s v=" "/>
  </r>
  <r>
    <s v="WF5_6905"/>
    <s v="C114"/>
    <s v="NO"/>
    <n v="7.3904595816942004E-2"/>
    <s v=" "/>
    <x v="1"/>
    <s v="Handfall"/>
    <x v="0"/>
    <n v="5"/>
    <n v="58"/>
    <s v="C114-C116"/>
    <n v="1"/>
    <n v="0"/>
    <n v="0"/>
    <n v="0"/>
    <s v=" "/>
  </r>
  <r>
    <s v="WF5_6906"/>
    <s v="C114"/>
    <s v="NO"/>
    <n v="0.24823262848487301"/>
    <s v=" "/>
    <x v="1"/>
    <s v="Handfall"/>
    <x v="0"/>
    <n v="5"/>
    <n v="58"/>
    <s v="C114-C116"/>
    <n v="1"/>
    <n v="0"/>
    <n v="0"/>
    <n v="0"/>
    <s v=" "/>
  </r>
  <r>
    <s v="WF5_6907"/>
    <s v="C114"/>
    <s v="NO"/>
    <n v="1.6182335608512E-2"/>
    <s v=" "/>
    <x v="1"/>
    <s v="Handfall"/>
    <x v="0"/>
    <n v="5"/>
    <n v="58"/>
    <s v="C114-C116"/>
    <n v="1"/>
    <n v="0"/>
    <n v="0"/>
    <n v="0"/>
    <s v=" "/>
  </r>
  <r>
    <s v="WF5_2346"/>
    <s v="C114"/>
    <s v="NO"/>
    <n v="0.15057889411594699"/>
    <s v=" "/>
    <x v="2"/>
    <s v="Retention"/>
    <x v="0"/>
    <n v="5"/>
    <n v="58"/>
    <s v="C114-C116"/>
    <n v="1"/>
    <n v="0"/>
    <n v="0"/>
    <n v="8"/>
    <s v=" "/>
  </r>
  <r>
    <s v="WF5_2348"/>
    <s v="C114"/>
    <s v="NO"/>
    <n v="0.101774864419287"/>
    <s v=" "/>
    <x v="2"/>
    <s v="Retention"/>
    <x v="0"/>
    <n v="5"/>
    <n v="58"/>
    <s v="C114-C116"/>
    <n v="1"/>
    <n v="0"/>
    <n v="0"/>
    <n v="8"/>
    <s v=" "/>
  </r>
  <r>
    <s v="WF5_7649"/>
    <s v="C114"/>
    <s v="NO"/>
    <n v="1.1884729714162401"/>
    <s v=" "/>
    <x v="0"/>
    <s v="Non-Mulch"/>
    <x v="0"/>
    <n v="5"/>
    <n v="58"/>
    <s v="C114-C116"/>
    <n v="1"/>
    <n v="0"/>
    <n v="0"/>
    <n v="0"/>
    <s v=" "/>
  </r>
  <r>
    <s v="WF5_7829"/>
    <s v="C114"/>
    <s v="NO"/>
    <n v="0.14703623489537099"/>
    <s v=" "/>
    <x v="1"/>
    <s v="Handfall"/>
    <x v="0"/>
    <n v="5"/>
    <n v="58"/>
    <s v="C114-C116"/>
    <n v="1"/>
    <n v="0"/>
    <n v="0"/>
    <n v="0"/>
    <s v=" "/>
  </r>
  <r>
    <s v="WF5_6903"/>
    <s v="C115"/>
    <s v="NO"/>
    <n v="0.27611240135876403"/>
    <s v=" "/>
    <x v="1"/>
    <s v="Handfall"/>
    <x v="0"/>
    <n v="5"/>
    <n v="58"/>
    <s v="C114-C116"/>
    <n v="1"/>
    <n v="0"/>
    <n v="0"/>
    <n v="0"/>
    <s v=" "/>
  </r>
  <r>
    <s v="WF5_2353"/>
    <s v="C115"/>
    <s v="NO"/>
    <n v="0.18611576880182701"/>
    <s v=" "/>
    <x v="3"/>
    <s v="Mulch"/>
    <x v="1"/>
    <n v="5"/>
    <n v="58"/>
    <s v="C114-C116"/>
    <n v="0"/>
    <n v="1"/>
    <n v="0"/>
    <n v="0"/>
    <s v=" "/>
  </r>
  <r>
    <s v="WF5_2356"/>
    <s v="C115"/>
    <s v="NO"/>
    <n v="0.27612117548548798"/>
    <s v=" "/>
    <x v="3"/>
    <s v="Mulch"/>
    <x v="1"/>
    <n v="5"/>
    <n v="58"/>
    <s v="C114-C116"/>
    <n v="0"/>
    <n v="1"/>
    <n v="0"/>
    <n v="0"/>
    <s v=" "/>
  </r>
  <r>
    <s v="WF5_2360"/>
    <s v="C115"/>
    <s v="NO"/>
    <n v="4.5027988747289999E-3"/>
    <s v=" "/>
    <x v="3"/>
    <s v="Mulch"/>
    <x v="1"/>
    <n v="5"/>
    <n v="58"/>
    <s v="C114-C116"/>
    <n v="0"/>
    <n v="1"/>
    <n v="0"/>
    <n v="0"/>
    <s v=" "/>
  </r>
  <r>
    <s v="WF5_7650"/>
    <s v="C115"/>
    <s v="NO"/>
    <n v="1.02851491081082"/>
    <s v=" "/>
    <x v="0"/>
    <s v="Non-Mulch"/>
    <x v="0"/>
    <n v="5"/>
    <n v="58"/>
    <s v="C114-C116"/>
    <n v="1"/>
    <n v="0"/>
    <n v="0"/>
    <n v="0"/>
    <s v=" "/>
  </r>
  <r>
    <s v="WF5_7898"/>
    <s v="C115"/>
    <s v="NO"/>
    <n v="0.24255229472103401"/>
    <s v=" "/>
    <x v="1"/>
    <s v="Handfall"/>
    <x v="0"/>
    <n v="5"/>
    <n v="58"/>
    <s v="C114-C116"/>
    <n v="1"/>
    <n v="0"/>
    <n v="0"/>
    <n v="0"/>
    <s v="Clearing type change based on field request"/>
  </r>
  <r>
    <s v="WF5_2351"/>
    <s v="C116"/>
    <s v="YES"/>
    <n v="1.7333943333334999E-2"/>
    <s v=" "/>
    <x v="1"/>
    <s v="Handfall"/>
    <x v="0"/>
    <n v="5"/>
    <n v="59"/>
    <s v="C116-C118"/>
    <n v="1"/>
    <n v="0"/>
    <n v="0"/>
    <n v="0"/>
    <s v=" "/>
  </r>
  <r>
    <s v="WF5_2355"/>
    <s v="C116"/>
    <s v="YES"/>
    <n v="0.15918388095990901"/>
    <s v=" "/>
    <x v="1"/>
    <s v="Handfall"/>
    <x v="0"/>
    <n v="5"/>
    <n v="59"/>
    <s v="C116-C118"/>
    <n v="1"/>
    <n v="0"/>
    <n v="0"/>
    <n v="0"/>
    <s v=" "/>
  </r>
  <r>
    <s v="WF5_6565"/>
    <s v="C116"/>
    <s v="YES"/>
    <n v="6.3433296524819993E-2"/>
    <s v=" "/>
    <x v="1"/>
    <s v="Handfall"/>
    <x v="0"/>
    <n v="5"/>
    <n v="59"/>
    <s v="C116-C118"/>
    <n v="1"/>
    <n v="0"/>
    <n v="0"/>
    <n v="0"/>
    <s v=" "/>
  </r>
  <r>
    <s v="WF5_6566"/>
    <s v="C116"/>
    <s v="YES"/>
    <n v="4.0969487610443001E-2"/>
    <s v=" "/>
    <x v="1"/>
    <s v="Handfall"/>
    <x v="0"/>
    <n v="5"/>
    <n v="59"/>
    <s v="C116-C118"/>
    <n v="1"/>
    <n v="0"/>
    <n v="0"/>
    <n v="0"/>
    <s v=" "/>
  </r>
  <r>
    <s v="WF5_6902"/>
    <s v="C116"/>
    <s v="NO"/>
    <n v="1.3848854595500001E-2"/>
    <s v=" "/>
    <x v="1"/>
    <s v="Handfall"/>
    <x v="0"/>
    <n v="5"/>
    <n v="59"/>
    <s v="C116-C118"/>
    <n v="1"/>
    <n v="0"/>
    <n v="0"/>
    <n v="0"/>
    <s v=" "/>
  </r>
  <r>
    <s v="WF5_6904"/>
    <s v="C116"/>
    <s v="NO"/>
    <n v="3.5846993543336002E-2"/>
    <s v=" "/>
    <x v="1"/>
    <s v="Handfall"/>
    <x v="0"/>
    <n v="5"/>
    <n v="59"/>
    <s v="C116-C118"/>
    <n v="1"/>
    <n v="0"/>
    <n v="0"/>
    <n v="0"/>
    <s v=" "/>
  </r>
  <r>
    <s v="WF5_2360"/>
    <s v="C116"/>
    <s v="NO"/>
    <n v="8.7229640044872006E-2"/>
    <s v=" "/>
    <x v="3"/>
    <s v="Mulch"/>
    <x v="1"/>
    <n v="5"/>
    <n v="59"/>
    <s v="C116-C118"/>
    <n v="0"/>
    <n v="1"/>
    <n v="0"/>
    <n v="0"/>
    <s v=" "/>
  </r>
  <r>
    <s v="WF5_2350"/>
    <s v="C116"/>
    <s v="NO"/>
    <n v="1.40243347194722"/>
    <s v=" "/>
    <x v="4"/>
    <s v="Non-Treed"/>
    <x v="0"/>
    <n v="5"/>
    <n v="59"/>
    <s v="C116-C118"/>
    <n v="1"/>
    <n v="0"/>
    <n v="0"/>
    <n v="0"/>
    <s v=" "/>
  </r>
  <r>
    <s v="WF5_2349"/>
    <s v="C116"/>
    <s v="YES"/>
    <n v="0.120490992518954"/>
    <s v=" "/>
    <x v="2"/>
    <s v="Retention"/>
    <x v="0"/>
    <n v="5"/>
    <n v="59"/>
    <s v="C116-C118"/>
    <n v="1"/>
    <n v="0"/>
    <n v="0"/>
    <n v="8"/>
    <s v=" "/>
  </r>
  <r>
    <s v="WF5_2352"/>
    <s v="C116"/>
    <s v="YES"/>
    <n v="7.6175425887759995E-2"/>
    <s v=" "/>
    <x v="2"/>
    <s v="Retention"/>
    <x v="0"/>
    <n v="5"/>
    <n v="59"/>
    <s v="C116-C118"/>
    <n v="1"/>
    <n v="0"/>
    <n v="0"/>
    <n v="8"/>
    <s v=" "/>
  </r>
  <r>
    <s v="WF5_2354"/>
    <s v="C116"/>
    <s v="YES"/>
    <n v="8.6232425851688999E-2"/>
    <s v=" "/>
    <x v="2"/>
    <s v="Retention"/>
    <x v="0"/>
    <n v="5"/>
    <n v="59"/>
    <s v="C116-C118"/>
    <n v="1"/>
    <n v="0"/>
    <n v="0"/>
    <n v="8"/>
    <s v=" "/>
  </r>
  <r>
    <s v="WF5_2359"/>
    <s v="C116"/>
    <s v="YES"/>
    <n v="5.3087501946298001E-2"/>
    <s v=" "/>
    <x v="2"/>
    <s v="Retention"/>
    <x v="0"/>
    <n v="5"/>
    <n v="59"/>
    <s v="C116-C118"/>
    <n v="1"/>
    <n v="0"/>
    <n v="0"/>
    <n v="8"/>
    <s v=" "/>
  </r>
  <r>
    <s v="WF5_7646"/>
    <s v="C116"/>
    <s v="NO"/>
    <n v="0.297612826684992"/>
    <s v=" "/>
    <x v="1"/>
    <s v="Handfall"/>
    <x v="0"/>
    <n v="5"/>
    <n v="59"/>
    <s v="C116-C118"/>
    <n v="1"/>
    <n v="0"/>
    <n v="0"/>
    <n v="0"/>
    <s v="Clearing type change based on field request"/>
  </r>
  <r>
    <s v="WF5_7651"/>
    <s v="C116"/>
    <s v="NO"/>
    <n v="0.38416847219156902"/>
    <s v=" "/>
    <x v="0"/>
    <s v="Non-Mulch"/>
    <x v="0"/>
    <n v="5"/>
    <n v="59"/>
    <s v="C116-C118"/>
    <n v="1"/>
    <n v="0"/>
    <n v="0"/>
    <n v="0"/>
    <s v=" "/>
  </r>
  <r>
    <s v="WF5_2361"/>
    <s v="C117"/>
    <s v="NO"/>
    <n v="6.7576848275265999E-2"/>
    <s v=" "/>
    <x v="2"/>
    <s v="Retention"/>
    <x v="0"/>
    <n v="5"/>
    <n v="59"/>
    <s v="C116-C118"/>
    <n v="1"/>
    <n v="0"/>
    <n v="0"/>
    <n v="8"/>
    <s v=" "/>
  </r>
  <r>
    <s v="WF5_7652"/>
    <s v="C117"/>
    <s v="NO"/>
    <n v="1.8555448224706901"/>
    <s v=" "/>
    <x v="0"/>
    <s v="Non-Mulch"/>
    <x v="0"/>
    <n v="5"/>
    <n v="59"/>
    <s v="C116-C118"/>
    <n v="1"/>
    <n v="0"/>
    <n v="0"/>
    <n v="0"/>
    <s v=" "/>
  </r>
  <r>
    <s v="WF5_2363"/>
    <s v="C118"/>
    <s v="NO"/>
    <n v="4.1530332389037E-2"/>
    <s v=" "/>
    <x v="0"/>
    <s v="Non-Mulch"/>
    <x v="0"/>
    <n v="5"/>
    <n v="60"/>
    <s v="C118-C120"/>
    <n v="1"/>
    <n v="0"/>
    <n v="0"/>
    <n v="0"/>
    <s v=" "/>
  </r>
  <r>
    <s v="WF5_2357"/>
    <s v="C118"/>
    <s v="NO"/>
    <n v="1.75784810816635"/>
    <s v=" "/>
    <x v="0"/>
    <s v="Non-Mulch"/>
    <x v="0"/>
    <n v="5"/>
    <n v="60"/>
    <s v="C118-C120"/>
    <n v="1"/>
    <n v="0"/>
    <n v="0"/>
    <n v="0"/>
    <s v=" "/>
  </r>
  <r>
    <s v="WF5_2364"/>
    <s v="C118"/>
    <s v="NO"/>
    <n v="1.1584196754069E-2"/>
    <s v=" "/>
    <x v="0"/>
    <s v="Non-Mulch"/>
    <x v="0"/>
    <n v="5"/>
    <n v="60"/>
    <s v="C118-C120"/>
    <n v="1"/>
    <n v="0"/>
    <n v="0"/>
    <n v="0"/>
    <s v=" "/>
  </r>
  <r>
    <s v="WF5_6913"/>
    <s v="C118"/>
    <s v="NO"/>
    <n v="9.6073294863966999E-2"/>
    <s v=" "/>
    <x v="1"/>
    <s v="Handfall"/>
    <x v="0"/>
    <n v="5"/>
    <n v="60"/>
    <s v="C118-C120"/>
    <n v="1"/>
    <n v="0"/>
    <n v="0"/>
    <n v="0"/>
    <s v=" "/>
  </r>
  <r>
    <s v="WF5_6916"/>
    <s v="C118"/>
    <s v="NO"/>
    <n v="0.103834970351182"/>
    <s v=" "/>
    <x v="1"/>
    <s v="Handfall"/>
    <x v="0"/>
    <n v="5"/>
    <n v="60"/>
    <s v="C118-C120"/>
    <n v="1"/>
    <n v="0"/>
    <n v="0"/>
    <n v="0"/>
    <s v=" "/>
  </r>
  <r>
    <s v="WF5_2362"/>
    <s v="C118"/>
    <s v="NO"/>
    <n v="0.14656491432312799"/>
    <s v=" "/>
    <x v="2"/>
    <s v="Retention"/>
    <x v="0"/>
    <n v="5"/>
    <n v="60"/>
    <s v="C118-C120"/>
    <n v="1"/>
    <n v="0"/>
    <n v="0"/>
    <n v="8"/>
    <s v=" "/>
  </r>
  <r>
    <s v="WF5_7653"/>
    <s v="C118"/>
    <s v="NO"/>
    <n v="0.10851299526661599"/>
    <s v=" "/>
    <x v="1"/>
    <s v="Handfall"/>
    <x v="0"/>
    <n v="5"/>
    <n v="60"/>
    <s v="C118-C120"/>
    <n v="1"/>
    <n v="0"/>
    <n v="0"/>
    <n v="0"/>
    <s v="Clearing type change based on field request"/>
  </r>
  <r>
    <s v="WF5_6915"/>
    <s v="C119"/>
    <s v="NO"/>
    <n v="0.70942604081281602"/>
    <s v=" "/>
    <x v="1"/>
    <s v="Handfall"/>
    <x v="0"/>
    <n v="5"/>
    <n v="60"/>
    <s v="C118-C120"/>
    <n v="1"/>
    <n v="0"/>
    <n v="0"/>
    <n v="0"/>
    <s v=" "/>
  </r>
  <r>
    <s v="WF5_6917"/>
    <s v="C119"/>
    <s v="NO"/>
    <n v="3.4730980712051003E-2"/>
    <s v=" "/>
    <x v="1"/>
    <s v="Handfall"/>
    <x v="0"/>
    <n v="5"/>
    <n v="60"/>
    <s v="C118-C120"/>
    <n v="1"/>
    <n v="0"/>
    <n v="0"/>
    <n v="0"/>
    <s v=" "/>
  </r>
  <r>
    <s v="WF5_2368"/>
    <s v="C119"/>
    <s v="NO"/>
    <n v="0.25203135954578598"/>
    <s v=" "/>
    <x v="3"/>
    <s v="Mulch"/>
    <x v="2"/>
    <n v="5"/>
    <n v="60"/>
    <s v="C118-C120"/>
    <n v="0"/>
    <n v="1"/>
    <n v="0"/>
    <n v="0"/>
    <s v=" "/>
  </r>
  <r>
    <s v="WF5_2368"/>
    <s v="C119"/>
    <s v="NO"/>
    <n v="0.216644392737425"/>
    <s v=" "/>
    <x v="3"/>
    <s v="Mulch"/>
    <x v="2"/>
    <n v="5"/>
    <n v="60"/>
    <s v="C118-C120"/>
    <n v="0"/>
    <n v="1"/>
    <n v="0"/>
    <n v="0"/>
    <s v=" "/>
  </r>
  <r>
    <s v="WF5_2365"/>
    <s v="C119"/>
    <s v="NO"/>
    <n v="7.1551932716807001E-2"/>
    <s v=" "/>
    <x v="2"/>
    <s v="Retention"/>
    <x v="0"/>
    <n v="5"/>
    <n v="60"/>
    <s v="C118-C120"/>
    <n v="1"/>
    <n v="0"/>
    <n v="0"/>
    <n v="8"/>
    <s v=" "/>
  </r>
  <r>
    <s v="WF5_7657"/>
    <s v="C119"/>
    <s v="NO"/>
    <n v="0.25611036833738099"/>
    <s v=" "/>
    <x v="0"/>
    <s v="Non-Mulch"/>
    <x v="0"/>
    <n v="5"/>
    <n v="60"/>
    <s v="C118-C120"/>
    <n v="1"/>
    <n v="0"/>
    <n v="0"/>
    <n v="0"/>
    <s v=" "/>
  </r>
  <r>
    <s v="WF5_7830"/>
    <s v="C119"/>
    <s v="NO"/>
    <n v="2.6716188232200001E-2"/>
    <s v=" "/>
    <x v="1"/>
    <s v="Handfall"/>
    <x v="0"/>
    <n v="5"/>
    <n v="60"/>
    <s v="C118-C120"/>
    <n v="1"/>
    <n v="0"/>
    <n v="0"/>
    <n v="0"/>
    <s v=" "/>
  </r>
  <r>
    <s v="WF5_7899"/>
    <s v="C119"/>
    <s v="NO"/>
    <n v="0.37315026812277102"/>
    <s v=" "/>
    <x v="1"/>
    <s v="Handfall"/>
    <x v="0"/>
    <n v="5"/>
    <n v="60"/>
    <s v="C118-C120"/>
    <n v="1"/>
    <n v="0"/>
    <n v="0"/>
    <n v="0"/>
    <s v="Clearing type change based on field request"/>
  </r>
  <r>
    <s v="WF5_8070"/>
    <s v="C119"/>
    <s v="NO"/>
    <n v="0.238121410511965"/>
    <s v=" "/>
    <x v="1"/>
    <s v="Handfall"/>
    <x v="0"/>
    <n v="5"/>
    <n v="60"/>
    <s v="C118-C120"/>
    <n v="1"/>
    <n v="0"/>
    <n v="0"/>
    <n v="0"/>
    <s v="Clearing type change based on field request"/>
  </r>
  <r>
    <s v="WF5_6162"/>
    <s v="C120"/>
    <s v="NO"/>
    <n v="0.17229870689444499"/>
    <s v=" "/>
    <x v="3"/>
    <s v="Mulch"/>
    <x v="1"/>
    <n v="5"/>
    <n v="61"/>
    <s v="C120-C122"/>
    <n v="0"/>
    <n v="1"/>
    <n v="0"/>
    <n v="0"/>
    <s v=" "/>
  </r>
  <r>
    <s v="WF5_2366"/>
    <s v="C120"/>
    <s v="NO"/>
    <n v="8.9990582518680001E-2"/>
    <s v=" "/>
    <x v="2"/>
    <s v="Retention"/>
    <x v="0"/>
    <n v="5"/>
    <n v="61"/>
    <s v="C120-C122"/>
    <n v="1"/>
    <n v="0"/>
    <n v="0"/>
    <n v="8"/>
    <s v=" "/>
  </r>
  <r>
    <s v="WF5_2367"/>
    <s v="C120"/>
    <s v="NO"/>
    <n v="5.2063678897992002E-2"/>
    <s v=" "/>
    <x v="2"/>
    <s v="Retention"/>
    <x v="0"/>
    <n v="5"/>
    <n v="61"/>
    <s v="C120-C122"/>
    <n v="1"/>
    <n v="0"/>
    <n v="0"/>
    <n v="8"/>
    <s v=" "/>
  </r>
  <r>
    <s v="WF5_7656"/>
    <s v="C120"/>
    <s v="NO"/>
    <n v="2.0672007431471999"/>
    <s v=" "/>
    <x v="0"/>
    <s v="Non-Mulch"/>
    <x v="0"/>
    <n v="5"/>
    <n v="61"/>
    <s v="C120-C122"/>
    <n v="1"/>
    <n v="0"/>
    <n v="0"/>
    <n v="0"/>
    <s v=" "/>
  </r>
  <r>
    <s v="WF5_8033"/>
    <s v="C120"/>
    <s v="NO"/>
    <n v="9.4428368420963998E-2"/>
    <s v=" "/>
    <x v="1"/>
    <s v="Handfall"/>
    <x v="0"/>
    <n v="5"/>
    <n v="61"/>
    <s v="C120-C122"/>
    <n v="1"/>
    <n v="0"/>
    <n v="0"/>
    <n v="0"/>
    <s v="Clearing type change based on field request"/>
  </r>
  <r>
    <s v="WF5_6914"/>
    <s v="C121"/>
    <s v="NO"/>
    <n v="0.124950954841896"/>
    <s v=" "/>
    <x v="1"/>
    <s v="Handfall"/>
    <x v="0"/>
    <n v="5"/>
    <n v="61"/>
    <s v="C120-C122"/>
    <n v="1"/>
    <n v="0"/>
    <n v="0"/>
    <n v="0"/>
    <s v=" "/>
  </r>
  <r>
    <s v="WF5_2369"/>
    <s v="C121"/>
    <s v="NO"/>
    <n v="9.4870598529388006E-2"/>
    <s v=" "/>
    <x v="2"/>
    <s v="Retention"/>
    <x v="0"/>
    <n v="5"/>
    <n v="61"/>
    <s v="C120-C122"/>
    <n v="1"/>
    <n v="0"/>
    <n v="0"/>
    <n v="8"/>
    <s v=" "/>
  </r>
  <r>
    <s v="WF5_7654"/>
    <s v="C121"/>
    <s v="NO"/>
    <n v="1.66734487037674"/>
    <s v=" "/>
    <x v="0"/>
    <s v="Non-Mulch"/>
    <x v="0"/>
    <n v="5"/>
    <n v="61"/>
    <s v="C120-C122"/>
    <n v="1"/>
    <n v="0"/>
    <n v="0"/>
    <n v="0"/>
    <s v=" "/>
  </r>
  <r>
    <s v="WF5_8034"/>
    <s v="C121"/>
    <s v="NO"/>
    <n v="0.13634640299666001"/>
    <s v=" "/>
    <x v="1"/>
    <s v="Handfall"/>
    <x v="0"/>
    <n v="5"/>
    <n v="61"/>
    <s v="C120-C122"/>
    <n v="1"/>
    <n v="0"/>
    <n v="0"/>
    <n v="0"/>
    <s v="Clearing type change based on field request"/>
  </r>
  <r>
    <s v="WF5_8035"/>
    <s v="C121"/>
    <s v="NO"/>
    <n v="6.2134316788043001E-2"/>
    <s v=" "/>
    <x v="1"/>
    <s v="Handfall"/>
    <x v="0"/>
    <n v="5"/>
    <n v="61"/>
    <s v="C120-C122"/>
    <n v="1"/>
    <n v="0"/>
    <n v="0"/>
    <n v="0"/>
    <s v="Clearing type change based on field request"/>
  </r>
  <r>
    <s v="WF5_2370"/>
    <s v="C122"/>
    <s v="NO"/>
    <n v="3.6332444319675999E-2"/>
    <s v=" "/>
    <x v="0"/>
    <s v="Non-Mulch"/>
    <x v="0"/>
    <n v="5"/>
    <n v="62"/>
    <s v="C122-C124"/>
    <n v="1"/>
    <n v="0"/>
    <n v="0"/>
    <n v="0"/>
    <s v=" "/>
  </r>
  <r>
    <s v="WF5_2374"/>
    <s v="C122"/>
    <s v="NO"/>
    <n v="0.219015654007886"/>
    <s v=" "/>
    <x v="3"/>
    <s v="Mulch"/>
    <x v="0"/>
    <n v="5"/>
    <n v="62"/>
    <s v="C122-C124"/>
    <n v="1"/>
    <n v="0"/>
    <n v="0"/>
    <n v="0"/>
    <s v=" "/>
  </r>
  <r>
    <s v="WF5_2371"/>
    <s v="C122"/>
    <s v="NO"/>
    <n v="0.38655837537769799"/>
    <s v=" "/>
    <x v="4"/>
    <s v="Non-Treed"/>
    <x v="0"/>
    <n v="5"/>
    <n v="62"/>
    <s v="C122-C124"/>
    <n v="1"/>
    <n v="0"/>
    <n v="0"/>
    <n v="0"/>
    <s v=" "/>
  </r>
  <r>
    <s v="WF5_7655"/>
    <s v="C122"/>
    <s v="NO"/>
    <n v="0.91955659768477405"/>
    <s v=" "/>
    <x v="0"/>
    <s v="Non-Mulch"/>
    <x v="0"/>
    <n v="5"/>
    <n v="62"/>
    <s v="C122-C124"/>
    <n v="1"/>
    <n v="0"/>
    <n v="0"/>
    <n v="0"/>
    <s v=" "/>
  </r>
  <r>
    <s v="WF5_2373"/>
    <s v="C123"/>
    <s v="NO"/>
    <n v="0.36655849253807099"/>
    <s v=" "/>
    <x v="3"/>
    <s v="Mulch"/>
    <x v="0"/>
    <n v="5"/>
    <n v="62"/>
    <s v="C122-C124"/>
    <n v="1"/>
    <n v="0"/>
    <n v="0"/>
    <n v="0"/>
    <s v=" "/>
  </r>
  <r>
    <s v="WF5_2374"/>
    <s v="C123"/>
    <s v="NO"/>
    <n v="0.23908679220365101"/>
    <s v=" "/>
    <x v="3"/>
    <s v="Mulch"/>
    <x v="0"/>
    <n v="5"/>
    <n v="62"/>
    <s v="C122-C124"/>
    <n v="1"/>
    <n v="0"/>
    <n v="0"/>
    <n v="0"/>
    <s v=" "/>
  </r>
  <r>
    <s v="WF5_2376"/>
    <s v="C123"/>
    <s v="NO"/>
    <n v="1.0251693248126299"/>
    <s v=" "/>
    <x v="0"/>
    <s v="Non-Mulch"/>
    <x v="0"/>
    <n v="5"/>
    <n v="62"/>
    <s v="C122-C124"/>
    <n v="1"/>
    <n v="0"/>
    <n v="0"/>
    <n v="0"/>
    <s v=" "/>
  </r>
  <r>
    <s v="WF5_2371"/>
    <s v="C123"/>
    <s v="NO"/>
    <n v="0.29334230515779403"/>
    <s v=" "/>
    <x v="4"/>
    <s v="Non-Treed"/>
    <x v="0"/>
    <n v="5"/>
    <n v="62"/>
    <s v="C122-C124"/>
    <n v="1"/>
    <n v="0"/>
    <n v="0"/>
    <n v="0"/>
    <s v=" "/>
  </r>
  <r>
    <s v="WF5_2375"/>
    <s v="C123"/>
    <s v="NO"/>
    <n v="0.121681722163173"/>
    <s v=" "/>
    <x v="4"/>
    <s v="Non-Treed"/>
    <x v="0"/>
    <n v="5"/>
    <n v="62"/>
    <s v="C122-C124"/>
    <n v="1"/>
    <n v="0"/>
    <n v="0"/>
    <n v="0"/>
    <s v=" "/>
  </r>
  <r>
    <s v="WF5_2372"/>
    <s v="C123"/>
    <s v="NO"/>
    <n v="0.11558840369531601"/>
    <s v=" "/>
    <x v="2"/>
    <s v="Retention"/>
    <x v="0"/>
    <n v="5"/>
    <n v="62"/>
    <s v="C122-C124"/>
    <n v="1"/>
    <n v="0"/>
    <n v="0"/>
    <n v="8"/>
    <s v=" "/>
  </r>
  <r>
    <s v="WF5_2376"/>
    <s v="C124"/>
    <s v="NO"/>
    <n v="0.132225522727214"/>
    <s v=" "/>
    <x v="0"/>
    <s v="Non-Mulch"/>
    <x v="0"/>
    <n v="5"/>
    <n v="63"/>
    <s v="C124-C126"/>
    <n v="1"/>
    <n v="0"/>
    <n v="0"/>
    <n v="0"/>
    <s v=" "/>
  </r>
  <r>
    <s v="WF5_2378"/>
    <s v="C124"/>
    <s v="NO"/>
    <n v="1.77682709313294"/>
    <s v=" "/>
    <x v="0"/>
    <s v="Non-Mulch"/>
    <x v="0"/>
    <n v="5"/>
    <n v="63"/>
    <s v="C124-C126"/>
    <n v="1"/>
    <n v="0"/>
    <n v="0"/>
    <n v="0"/>
    <s v=" "/>
  </r>
  <r>
    <s v="WF5_2377"/>
    <s v="C124"/>
    <s v="NO"/>
    <n v="0.11419670104249501"/>
    <s v=" "/>
    <x v="4"/>
    <s v="Non-Treed"/>
    <x v="0"/>
    <n v="5"/>
    <n v="63"/>
    <s v="C124-C126"/>
    <n v="1"/>
    <n v="0"/>
    <n v="0"/>
    <n v="0"/>
    <s v=" "/>
  </r>
  <r>
    <s v="WF5_2379"/>
    <s v="C124"/>
    <s v="NO"/>
    <n v="9.9250564328999993E-2"/>
    <s v=" "/>
    <x v="2"/>
    <s v="Retention"/>
    <x v="0"/>
    <n v="5"/>
    <n v="63"/>
    <s v="C124-C126"/>
    <n v="1"/>
    <n v="0"/>
    <n v="0"/>
    <n v="8"/>
    <s v=" "/>
  </r>
  <r>
    <s v="WF5_2380"/>
    <s v="C125"/>
    <s v="NO"/>
    <n v="2.3675660247436999E-2"/>
    <s v=" "/>
    <x v="0"/>
    <s v="Non-Mulch"/>
    <x v="0"/>
    <n v="5"/>
    <n v="63"/>
    <s v="C124-C126"/>
    <n v="1"/>
    <n v="0"/>
    <n v="0"/>
    <n v="0"/>
    <s v=" "/>
  </r>
  <r>
    <s v="WF5_2378"/>
    <s v="C125"/>
    <s v="NO"/>
    <n v="1.5941005348130699"/>
    <s v=" "/>
    <x v="0"/>
    <s v="Non-Mulch"/>
    <x v="0"/>
    <n v="5"/>
    <n v="63"/>
    <s v="C124-C126"/>
    <n v="1"/>
    <n v="0"/>
    <n v="0"/>
    <n v="0"/>
    <s v=" "/>
  </r>
  <r>
    <s v="WF5_2384"/>
    <s v="C125"/>
    <s v="NO"/>
    <n v="0.22396535766568901"/>
    <s v=" "/>
    <x v="0"/>
    <s v="Non-Mulch"/>
    <x v="0"/>
    <n v="5"/>
    <n v="63"/>
    <s v="C124-C126"/>
    <n v="1"/>
    <n v="0"/>
    <n v="0"/>
    <n v="0"/>
    <s v=" "/>
  </r>
  <r>
    <s v="WF5_2381"/>
    <s v="C125"/>
    <s v="NO"/>
    <n v="0.19703932845647201"/>
    <s v=" "/>
    <x v="2"/>
    <s v="Retention"/>
    <x v="0"/>
    <n v="5"/>
    <n v="63"/>
    <s v="C124-C126"/>
    <n v="1"/>
    <n v="0"/>
    <n v="0"/>
    <n v="8"/>
    <s v=" "/>
  </r>
  <r>
    <s v="WF5_2382"/>
    <s v="C125"/>
    <s v="NO"/>
    <n v="0.110247749116771"/>
    <s v=" "/>
    <x v="2"/>
    <s v="Retention"/>
    <x v="0"/>
    <n v="5"/>
    <n v="63"/>
    <s v="C124-C126"/>
    <n v="1"/>
    <n v="0"/>
    <n v="0"/>
    <n v="8"/>
    <s v=" "/>
  </r>
  <r>
    <s v="WF5_8057"/>
    <s v="C125"/>
    <s v="NO"/>
    <n v="9.1527984002554005E-2"/>
    <s v=" "/>
    <x v="1"/>
    <s v="Handfall"/>
    <x v="0"/>
    <n v="5"/>
    <n v="63"/>
    <s v="C124-C126"/>
    <n v="1"/>
    <n v="0"/>
    <n v="0"/>
    <n v="0"/>
    <s v="Clearing type change based on field request"/>
  </r>
  <r>
    <s v="WF5_2384"/>
    <s v="C126"/>
    <s v="NO"/>
    <n v="2.3231191039358601"/>
    <s v=" "/>
    <x v="0"/>
    <s v="Non-Mulch"/>
    <x v="0"/>
    <n v="5"/>
    <n v="64"/>
    <s v="C126-C128"/>
    <n v="1"/>
    <n v="0"/>
    <n v="0"/>
    <n v="0"/>
    <s v=" "/>
  </r>
  <r>
    <s v="WF5_2385"/>
    <s v="C126"/>
    <s v="NO"/>
    <n v="2.9130332319287001E-2"/>
    <s v=" "/>
    <x v="0"/>
    <s v="Non-Mulch"/>
    <x v="0"/>
    <n v="5"/>
    <n v="64"/>
    <s v="C126-C128"/>
    <n v="1"/>
    <n v="0"/>
    <n v="0"/>
    <n v="0"/>
    <s v=" "/>
  </r>
  <r>
    <s v="WF5_2386"/>
    <s v="C126"/>
    <s v="NO"/>
    <n v="3.1654990673945997E-2"/>
    <s v=" "/>
    <x v="0"/>
    <s v="Non-Mulch"/>
    <x v="0"/>
    <n v="5"/>
    <n v="64"/>
    <s v="C126-C128"/>
    <n v="1"/>
    <n v="0"/>
    <n v="0"/>
    <n v="0"/>
    <s v=" "/>
  </r>
  <r>
    <s v="WF5_2384"/>
    <s v="C127"/>
    <s v="NO"/>
    <n v="1.8900045969866199"/>
    <s v=" "/>
    <x v="0"/>
    <s v="Non-Mulch"/>
    <x v="0"/>
    <n v="5"/>
    <n v="64"/>
    <s v="C126-C128"/>
    <n v="1"/>
    <n v="0"/>
    <n v="0"/>
    <n v="0"/>
    <s v=" "/>
  </r>
  <r>
    <s v="WF5_2895"/>
    <s v="C128"/>
    <s v="NO"/>
    <n v="0.29401588866025102"/>
    <s v=" "/>
    <x v="3"/>
    <s v="Mulch"/>
    <x v="2"/>
    <n v="5"/>
    <n v="65"/>
    <s v="C128-C129"/>
    <n v="0"/>
    <n v="1"/>
    <n v="0"/>
    <n v="0"/>
    <s v=" "/>
  </r>
  <r>
    <s v="WF5_2388"/>
    <s v="C128"/>
    <s v="NO"/>
    <n v="0.56531036171811599"/>
    <s v=" "/>
    <x v="1"/>
    <s v="Handfall"/>
    <x v="0"/>
    <n v="5"/>
    <n v="65"/>
    <s v="C128-C129"/>
    <n v="1"/>
    <n v="0"/>
    <n v="0"/>
    <n v="0"/>
    <s v="Clearing type change based on field request"/>
  </r>
  <r>
    <s v="WF5_6918"/>
    <s v="C128"/>
    <s v="NO"/>
    <n v="0.55306447869119402"/>
    <s v=" "/>
    <x v="1"/>
    <s v="Handfall"/>
    <x v="0"/>
    <n v="5"/>
    <n v="65"/>
    <s v="C128-C129"/>
    <n v="1"/>
    <n v="0"/>
    <n v="0"/>
    <n v="0"/>
    <s v=" "/>
  </r>
  <r>
    <s v="WF5_7291"/>
    <s v="C128"/>
    <s v="NO"/>
    <n v="0.23111964388388301"/>
    <s v=" "/>
    <x v="1"/>
    <s v="Handfall"/>
    <x v="0"/>
    <n v="5"/>
    <n v="65"/>
    <s v="C128-C129"/>
    <n v="1"/>
    <n v="0"/>
    <n v="0"/>
    <n v="0"/>
    <s v="Clearing type change based on field request"/>
  </r>
  <r>
    <s v="WF5_2384"/>
    <s v="C128"/>
    <s v="NO"/>
    <n v="9.5013153071013004E-2"/>
    <s v=" "/>
    <x v="0"/>
    <s v="Non-Mulch"/>
    <x v="0"/>
    <n v="5"/>
    <n v="65"/>
    <s v="C128-C129"/>
    <n v="1"/>
    <n v="0"/>
    <n v="0"/>
    <n v="0"/>
    <s v=" "/>
  </r>
  <r>
    <s v="WF5_2387"/>
    <s v="C128"/>
    <s v="NO"/>
    <n v="0.304812332787124"/>
    <s v=" "/>
    <x v="4"/>
    <s v="Non-Treed"/>
    <x v="0"/>
    <n v="5"/>
    <n v="65"/>
    <s v="C128-C129"/>
    <n v="1"/>
    <n v="0"/>
    <n v="0"/>
    <n v="0"/>
    <s v=" "/>
  </r>
  <r>
    <s v="WF5_2389"/>
    <s v="C128"/>
    <s v="NO"/>
    <n v="0.111154916787698"/>
    <s v=" "/>
    <x v="2"/>
    <s v="Retention"/>
    <x v="0"/>
    <n v="5"/>
    <n v="65"/>
    <s v="C128-C129"/>
    <n v="1"/>
    <n v="0"/>
    <n v="0"/>
    <n v="8"/>
    <s v=" "/>
  </r>
  <r>
    <s v="WF6_2402"/>
    <s v="C129"/>
    <s v="YES"/>
    <n v="2.8121890244057E-2"/>
    <s v=" "/>
    <x v="1"/>
    <s v="Handfall"/>
    <x v="0"/>
    <n v="6"/>
    <n v="1"/>
    <s v="C129-C131"/>
    <n v="1"/>
    <n v="0"/>
    <n v="0"/>
    <n v="0"/>
    <s v=" "/>
  </r>
  <r>
    <s v="WF6_2403"/>
    <s v="C129"/>
    <s v="YES"/>
    <n v="3.8142551136487998E-2"/>
    <s v=" "/>
    <x v="1"/>
    <s v="Handfall"/>
    <x v="0"/>
    <n v="6"/>
    <n v="1"/>
    <s v="C129-C131"/>
    <n v="1"/>
    <n v="0"/>
    <n v="0"/>
    <n v="0"/>
    <s v=" "/>
  </r>
  <r>
    <s v="WF5_2388"/>
    <s v="C129"/>
    <s v="NO"/>
    <n v="7.8628353929346001E-2"/>
    <s v=" "/>
    <x v="1"/>
    <s v="Handfall"/>
    <x v="0"/>
    <n v="5"/>
    <n v="1"/>
    <s v="C129-C131"/>
    <n v="1"/>
    <n v="0"/>
    <n v="0"/>
    <n v="0"/>
    <s v="Clearing type change based on field request"/>
  </r>
  <r>
    <s v="WF5_2390"/>
    <s v="C129"/>
    <s v="NO"/>
    <n v="4.2983580451741998E-2"/>
    <s v=" "/>
    <x v="1"/>
    <s v="Handfall"/>
    <x v="0"/>
    <n v="5"/>
    <n v="1"/>
    <s v="C129-C131"/>
    <n v="1"/>
    <n v="0"/>
    <n v="0"/>
    <n v="0"/>
    <s v="Clearing type change based on field request"/>
  </r>
  <r>
    <s v="WF5_2397"/>
    <s v="C129"/>
    <s v="NO"/>
    <n v="2.0560035891055001E-2"/>
    <s v=" "/>
    <x v="0"/>
    <s v="Non-Mulch"/>
    <x v="0"/>
    <n v="5"/>
    <n v="1"/>
    <s v="C129-C131"/>
    <n v="1"/>
    <n v="0"/>
    <n v="0"/>
    <n v="0"/>
    <s v=" "/>
  </r>
  <r>
    <s v="WF5_2404"/>
    <s v="C129"/>
    <s v="NO"/>
    <n v="5.3949141232758999E-2"/>
    <s v=" "/>
    <x v="0"/>
    <s v="Non-Mulch"/>
    <x v="0"/>
    <n v="5"/>
    <n v="1"/>
    <s v="C129-C131"/>
    <n v="1"/>
    <n v="0"/>
    <n v="0"/>
    <n v="0"/>
    <s v=" "/>
  </r>
  <r>
    <s v="WF6_7043"/>
    <s v="C129"/>
    <s v="YES"/>
    <n v="0.23763547775479901"/>
    <s v=" "/>
    <x v="1"/>
    <s v="Handfall"/>
    <x v="0"/>
    <n v="6"/>
    <n v="1"/>
    <s v="C129-C131"/>
    <n v="1"/>
    <n v="0"/>
    <n v="0"/>
    <n v="0"/>
    <s v=" "/>
  </r>
  <r>
    <s v="WF6_7184"/>
    <s v="C129"/>
    <s v="NO"/>
    <n v="9.7483685220655994E-2"/>
    <s v=" "/>
    <x v="1"/>
    <s v="Handfall"/>
    <x v="0"/>
    <n v="6"/>
    <n v="1"/>
    <s v="C129-C131"/>
    <n v="1"/>
    <n v="0"/>
    <n v="0"/>
    <n v="0"/>
    <s v=" "/>
  </r>
  <r>
    <s v="WF6_2400"/>
    <s v="C129"/>
    <s v="NO"/>
    <n v="1.14670876040968"/>
    <s v=" "/>
    <x v="0"/>
    <s v="Non-Mulch"/>
    <x v="0"/>
    <n v="6"/>
    <n v="1"/>
    <s v="C129-C131"/>
    <n v="1"/>
    <n v="0"/>
    <n v="0"/>
    <n v="0"/>
    <s v=" "/>
  </r>
  <r>
    <s v="WF6_2391"/>
    <s v="C129"/>
    <s v="NO"/>
    <n v="2.7950793203133002E-2"/>
    <s v=" "/>
    <x v="4"/>
    <s v="Non-Treed"/>
    <x v="0"/>
    <n v="6"/>
    <n v="1"/>
    <s v="C129-C131"/>
    <n v="1"/>
    <n v="0"/>
    <n v="0"/>
    <n v="0"/>
    <s v=" "/>
  </r>
  <r>
    <s v="WF6_2395"/>
    <s v="C129"/>
    <s v="NO"/>
    <n v="9.0760038954529998E-2"/>
    <s v=" "/>
    <x v="4"/>
    <s v="Non-Treed"/>
    <x v="0"/>
    <n v="6"/>
    <n v="1"/>
    <s v="C129-C131"/>
    <n v="1"/>
    <n v="0"/>
    <n v="0"/>
    <n v="0"/>
    <s v=" "/>
  </r>
  <r>
    <s v="WF6_2394"/>
    <s v="C129"/>
    <s v="YES"/>
    <n v="2.8843411095929E-2"/>
    <s v=" "/>
    <x v="2"/>
    <s v="Retention"/>
    <x v="0"/>
    <n v="6"/>
    <n v="1"/>
    <s v="C129-C131"/>
    <n v="1"/>
    <n v="0"/>
    <n v="0"/>
    <n v="8"/>
    <s v=" "/>
  </r>
  <r>
    <s v="WF6_2396"/>
    <s v="C129"/>
    <s v="YES"/>
    <n v="6.1159687641418999E-2"/>
    <s v=" "/>
    <x v="2"/>
    <s v="Retention"/>
    <x v="0"/>
    <n v="6"/>
    <n v="1"/>
    <s v="C129-C131"/>
    <n v="1"/>
    <n v="0"/>
    <n v="0"/>
    <n v="8"/>
    <s v=" "/>
  </r>
  <r>
    <s v="WF6_2405"/>
    <s v="C129"/>
    <s v="YES"/>
    <n v="0.15932635474701801"/>
    <s v=" "/>
    <x v="2"/>
    <s v="Retention"/>
    <x v="0"/>
    <n v="6"/>
    <n v="1"/>
    <s v="C129-C131"/>
    <n v="1"/>
    <n v="0"/>
    <n v="0"/>
    <n v="8"/>
    <s v=" "/>
  </r>
  <r>
    <s v="WF6_2408"/>
    <s v="C129"/>
    <s v="NO"/>
    <n v="7.8110788778420995E-2"/>
    <s v=" "/>
    <x v="2"/>
    <s v="Retention"/>
    <x v="0"/>
    <n v="6"/>
    <n v="1"/>
    <s v="C129-C131"/>
    <n v="1"/>
    <n v="0"/>
    <n v="0"/>
    <n v="8"/>
    <s v=" "/>
  </r>
  <r>
    <s v="WF6_2409"/>
    <s v="C129"/>
    <s v="NO"/>
    <n v="6.4750306915507996E-2"/>
    <s v=" "/>
    <x v="2"/>
    <s v="Retention"/>
    <x v="0"/>
    <n v="6"/>
    <n v="1"/>
    <s v="C129-C131"/>
    <n v="1"/>
    <n v="0"/>
    <n v="0"/>
    <n v="8"/>
    <s v=" "/>
  </r>
  <r>
    <s v="WF6_2413"/>
    <s v="C129"/>
    <s v="NO"/>
    <n v="0.17114321424708201"/>
    <s v=" "/>
    <x v="2"/>
    <s v="Retention"/>
    <x v="0"/>
    <n v="6"/>
    <n v="1"/>
    <s v="C129-C131"/>
    <n v="1"/>
    <n v="0"/>
    <n v="0"/>
    <n v="8"/>
    <s v=" "/>
  </r>
  <r>
    <s v="WF6_2400"/>
    <s v="C130"/>
    <s v="NO"/>
    <n v="1.7871348286681901"/>
    <s v=" "/>
    <x v="0"/>
    <s v="Non-Mulch"/>
    <x v="0"/>
    <n v="6"/>
    <n v="1"/>
    <s v="C129-C131"/>
    <n v="1"/>
    <n v="0"/>
    <n v="0"/>
    <n v="0"/>
    <s v=" "/>
  </r>
  <r>
    <s v="WF6_2414"/>
    <s v="C130"/>
    <s v="NO"/>
    <n v="5.5605798225022998E-2"/>
    <s v=" "/>
    <x v="2"/>
    <s v="Retention"/>
    <x v="0"/>
    <n v="6"/>
    <n v="1"/>
    <s v="C129-C131"/>
    <n v="1"/>
    <n v="0"/>
    <n v="0"/>
    <n v="8"/>
    <s v=" "/>
  </r>
  <r>
    <s v="WF6_2400"/>
    <s v="C131"/>
    <s v="NO"/>
    <n v="1.6870696295787799"/>
    <s v=" "/>
    <x v="0"/>
    <s v="Non-Mulch"/>
    <x v="0"/>
    <n v="6"/>
    <n v="2"/>
    <s v="C131-C133"/>
    <n v="1"/>
    <n v="0"/>
    <n v="0"/>
    <n v="0"/>
    <s v=" "/>
  </r>
  <r>
    <s v="WF6_2416"/>
    <s v="C131"/>
    <s v="NO"/>
    <n v="0.223935634054889"/>
    <s v=" "/>
    <x v="0"/>
    <s v="Non-Mulch"/>
    <x v="0"/>
    <n v="6"/>
    <n v="2"/>
    <s v="C131-C133"/>
    <n v="1"/>
    <n v="0"/>
    <n v="0"/>
    <n v="0"/>
    <s v=" "/>
  </r>
  <r>
    <s v="WF6_2415"/>
    <s v="C131"/>
    <s v="NO"/>
    <n v="6.6455908886380005E-2"/>
    <s v=" "/>
    <x v="2"/>
    <s v="Retention"/>
    <x v="0"/>
    <n v="6"/>
    <n v="2"/>
    <s v="C131-C133"/>
    <n v="1"/>
    <n v="0"/>
    <n v="0"/>
    <n v="8"/>
    <s v=" "/>
  </r>
  <r>
    <s v="WF6_2416"/>
    <s v="C132"/>
    <s v="NO"/>
    <n v="1.51862521786076"/>
    <s v=" "/>
    <x v="0"/>
    <s v="Non-Mulch"/>
    <x v="0"/>
    <n v="6"/>
    <n v="2"/>
    <s v="C131-C133"/>
    <n v="1"/>
    <n v="0"/>
    <n v="0"/>
    <n v="0"/>
    <s v=" "/>
  </r>
  <r>
    <s v="WF6_2416"/>
    <s v="C133"/>
    <s v="NO"/>
    <n v="1.96209009754018"/>
    <s v=" "/>
    <x v="0"/>
    <s v="Non-Mulch"/>
    <x v="0"/>
    <n v="6"/>
    <n v="3"/>
    <s v="C133-C135"/>
    <n v="1"/>
    <n v="0"/>
    <n v="0"/>
    <n v="0"/>
    <s v=" "/>
  </r>
  <r>
    <s v="WF6_2422"/>
    <s v="C133"/>
    <s v="NO"/>
    <n v="0.223935489255841"/>
    <s v=" "/>
    <x v="0"/>
    <s v="Non-Mulch"/>
    <x v="0"/>
    <n v="6"/>
    <n v="3"/>
    <s v="C133-C135"/>
    <n v="1"/>
    <n v="0"/>
    <n v="0"/>
    <n v="0"/>
    <s v=" "/>
  </r>
  <r>
    <s v="WF6_2420"/>
    <s v="C133"/>
    <s v="NO"/>
    <n v="1.7744950136613001E-2"/>
    <s v=" "/>
    <x v="2"/>
    <s v="Retention"/>
    <x v="0"/>
    <n v="6"/>
    <n v="3"/>
    <s v="C133-C135"/>
    <n v="1"/>
    <n v="0"/>
    <n v="0"/>
    <n v="8"/>
    <s v=" "/>
  </r>
  <r>
    <s v="WF6_2421"/>
    <s v="C133"/>
    <s v="NO"/>
    <n v="5.2322071987351997E-2"/>
    <s v=" "/>
    <x v="2"/>
    <s v="Retention"/>
    <x v="0"/>
    <n v="6"/>
    <n v="3"/>
    <s v="C133-C135"/>
    <n v="1"/>
    <n v="0"/>
    <n v="0"/>
    <n v="8"/>
    <s v=" "/>
  </r>
  <r>
    <s v="WF6_2424"/>
    <s v="C133"/>
    <s v="NO"/>
    <n v="8.4026868894155005E-2"/>
    <s v=" "/>
    <x v="2"/>
    <s v="Retention"/>
    <x v="0"/>
    <n v="6"/>
    <n v="3"/>
    <s v="C133-C135"/>
    <n v="1"/>
    <n v="0"/>
    <n v="0"/>
    <n v="8"/>
    <s v=" "/>
  </r>
  <r>
    <s v="WF6_2423"/>
    <s v="C134"/>
    <s v="NO"/>
    <n v="5.1534303502762002E-2"/>
    <s v=" "/>
    <x v="3"/>
    <s v="Mulch"/>
    <x v="0"/>
    <n v="6"/>
    <n v="3"/>
    <s v="C133-C135"/>
    <n v="1"/>
    <n v="0"/>
    <n v="0"/>
    <n v="0"/>
    <s v=" "/>
  </r>
  <r>
    <s v="WF6_2422"/>
    <s v="C134"/>
    <s v="NO"/>
    <n v="2.0769756950618499"/>
    <s v=" "/>
    <x v="0"/>
    <s v="Non-Mulch"/>
    <x v="0"/>
    <n v="6"/>
    <n v="3"/>
    <s v="C133-C135"/>
    <n v="1"/>
    <n v="0"/>
    <n v="0"/>
    <n v="0"/>
    <s v=" "/>
  </r>
  <r>
    <s v="WF6_2422"/>
    <s v="C135"/>
    <s v="NO"/>
    <n v="1.6063910993067401"/>
    <s v=" "/>
    <x v="0"/>
    <s v="Non-Mulch"/>
    <x v="0"/>
    <n v="6"/>
    <n v="4"/>
    <s v="C135-C137"/>
    <n v="1"/>
    <n v="0"/>
    <n v="0"/>
    <n v="0"/>
    <s v=" "/>
  </r>
  <r>
    <s v="WF6_6333"/>
    <s v="C136"/>
    <s v="NO"/>
    <n v="0.61678878464100395"/>
    <s v=" "/>
    <x v="3"/>
    <s v="Mulch"/>
    <x v="2"/>
    <n v="6"/>
    <n v="8"/>
    <s v="C137-C139"/>
    <n v="0"/>
    <n v="1"/>
    <n v="0"/>
    <n v="0"/>
    <s v=" "/>
  </r>
  <r>
    <s v="WF6_6113"/>
    <s v="C136"/>
    <s v="NO"/>
    <n v="0.61312158377358905"/>
    <s v=" "/>
    <x v="3"/>
    <s v="Mulch"/>
    <x v="2"/>
    <n v="6"/>
    <n v="8"/>
    <s v="C137-C139"/>
    <n v="0"/>
    <n v="1"/>
    <n v="0"/>
    <n v="0"/>
    <s v=" "/>
  </r>
  <r>
    <s v="WF6_6404"/>
    <s v="C136"/>
    <s v="NO"/>
    <n v="0.360740937978134"/>
    <s v=" "/>
    <x v="3"/>
    <s v="Mulch"/>
    <x v="3"/>
    <n v="6"/>
    <n v="6"/>
    <s v="C137-C139"/>
    <n v="0"/>
    <n v="1"/>
    <n v="0"/>
    <n v="0"/>
    <s v=" "/>
  </r>
  <r>
    <s v="WF6_6404"/>
    <s v="C136"/>
    <s v="NO"/>
    <n v="0.35024454698455498"/>
    <s v=" "/>
    <x v="3"/>
    <s v="Mulch"/>
    <x v="3"/>
    <n v="6"/>
    <n v="7"/>
    <s v="C137-C139"/>
    <n v="0"/>
    <n v="1"/>
    <n v="0"/>
    <n v="0"/>
    <s v=" "/>
  </r>
  <r>
    <s v="WF6_6404"/>
    <s v="C136"/>
    <s v="NO"/>
    <n v="0.197134397508405"/>
    <s v=" "/>
    <x v="3"/>
    <s v="Mulch"/>
    <x v="3"/>
    <n v="6"/>
    <n v="7"/>
    <s v="C137-C139"/>
    <n v="0"/>
    <n v="1"/>
    <n v="0"/>
    <n v="0"/>
    <s v=" "/>
  </r>
  <r>
    <s v="WF6_6404"/>
    <s v="C136"/>
    <s v="NO"/>
    <n v="1.5936575107754002E-2"/>
    <s v=" "/>
    <x v="3"/>
    <s v="Mulch"/>
    <x v="3"/>
    <n v="6"/>
    <n v="7"/>
    <s v="C137-C139"/>
    <n v="0"/>
    <n v="1"/>
    <n v="0"/>
    <n v="0"/>
    <s v=" "/>
  </r>
  <r>
    <s v="WF6_6100"/>
    <s v="C136"/>
    <s v="NO"/>
    <n v="0.27461134830348"/>
    <s v=" "/>
    <x v="3"/>
    <s v="Mulch"/>
    <x v="4"/>
    <n v="6"/>
    <n v="4"/>
    <s v="C135-C137"/>
    <n v="0"/>
    <n v="1"/>
    <n v="0"/>
    <n v="0"/>
    <s v=" "/>
  </r>
  <r>
    <s v="WF6_6100"/>
    <s v="C136"/>
    <s v="NO"/>
    <n v="0.65728482092172702"/>
    <s v=" "/>
    <x v="3"/>
    <s v="Mulch"/>
    <x v="4"/>
    <n v="6"/>
    <n v="4"/>
    <s v="C135-C137"/>
    <n v="0"/>
    <n v="1"/>
    <n v="0"/>
    <n v="0"/>
    <s v=" "/>
  </r>
  <r>
    <s v="WF6_6100"/>
    <s v="C136"/>
    <s v="NO"/>
    <n v="9.8753452099071007E-2"/>
    <s v=" "/>
    <x v="3"/>
    <s v="Mulch"/>
    <x v="4"/>
    <n v="6"/>
    <n v="6"/>
    <s v="C137-C139"/>
    <n v="0"/>
    <n v="1"/>
    <n v="0"/>
    <n v="0"/>
    <s v=" "/>
  </r>
  <r>
    <s v="WF6_2288"/>
    <s v="C136"/>
    <s v="NO"/>
    <n v="0.160129852207233"/>
    <s v=" "/>
    <x v="3"/>
    <s v="Mulch"/>
    <x v="3"/>
    <n v="6"/>
    <n v="6"/>
    <s v="C137-C139"/>
    <n v="0"/>
    <n v="1"/>
    <n v="0"/>
    <n v="0"/>
    <s v=" "/>
  </r>
  <r>
    <s v="WF6_2288"/>
    <s v="C136"/>
    <s v="NO"/>
    <n v="0.18060482147950299"/>
    <s v=" "/>
    <x v="3"/>
    <s v="Mulch"/>
    <x v="3"/>
    <n v="6"/>
    <n v="6"/>
    <s v="C137-C139"/>
    <n v="0"/>
    <n v="1"/>
    <n v="0"/>
    <n v="0"/>
    <s v=" "/>
  </r>
  <r>
    <s v="WF6_2288"/>
    <s v="C136"/>
    <s v="NO"/>
    <n v="0.353956613862148"/>
    <s v=" "/>
    <x v="3"/>
    <s v="Mulch"/>
    <x v="3"/>
    <n v="6"/>
    <n v="7"/>
    <s v="C137-C139"/>
    <n v="0"/>
    <n v="1"/>
    <n v="0"/>
    <n v="0"/>
    <s v=" "/>
  </r>
  <r>
    <s v="WF6_2288"/>
    <s v="C136"/>
    <s v="NO"/>
    <n v="0.19274078792569299"/>
    <s v=" "/>
    <x v="3"/>
    <s v="Mulch"/>
    <x v="3"/>
    <n v="6"/>
    <n v="7"/>
    <s v="C137-C139"/>
    <n v="0"/>
    <n v="1"/>
    <n v="0"/>
    <n v="0"/>
    <s v=" "/>
  </r>
  <r>
    <s v="WF6_2288"/>
    <s v="C136"/>
    <s v="NO"/>
    <n v="3.7810572693692E-2"/>
    <s v=" "/>
    <x v="3"/>
    <s v="Mulch"/>
    <x v="3"/>
    <n v="6"/>
    <n v="7"/>
    <s v="C137-C139"/>
    <n v="0"/>
    <n v="1"/>
    <n v="0"/>
    <n v="0"/>
    <s v=" "/>
  </r>
  <r>
    <s v="WF6_2422"/>
    <s v="C136"/>
    <s v="NO"/>
    <n v="1.78547691240619"/>
    <s v=" "/>
    <x v="0"/>
    <s v="Non-Mulch"/>
    <x v="0"/>
    <n v="6"/>
    <n v="4"/>
    <s v="C135-C137"/>
    <n v="1"/>
    <n v="0"/>
    <n v="0"/>
    <n v="0"/>
    <s v=" "/>
  </r>
  <r>
    <s v="WF6_2426"/>
    <s v="C136"/>
    <s v="NO"/>
    <n v="0.52038951003019396"/>
    <s v=" "/>
    <x v="2"/>
    <s v="Retention"/>
    <x v="0"/>
    <n v="6"/>
    <n v="4"/>
    <s v="C135-C137"/>
    <n v="1"/>
    <n v="0"/>
    <n v="0"/>
    <n v="8"/>
    <s v=" "/>
  </r>
  <r>
    <s v="WF6_2427"/>
    <s v="C136"/>
    <s v="NO"/>
    <n v="9.9777737518197004E-2"/>
    <s v=" "/>
    <x v="2"/>
    <s v="Retention"/>
    <x v="0"/>
    <n v="6"/>
    <n v="4"/>
    <s v="C135-C137"/>
    <n v="1"/>
    <n v="0"/>
    <n v="0"/>
    <n v="8"/>
    <s v=" "/>
  </r>
  <r>
    <s v="WF6_7044"/>
    <s v="C137"/>
    <s v="YES"/>
    <n v="2.1400177729212998E-2"/>
    <s v=" "/>
    <x v="1"/>
    <s v="Handfall"/>
    <x v="0"/>
    <n v="6"/>
    <n v="5"/>
    <s v="C137-C139"/>
    <n v="1"/>
    <n v="0"/>
    <n v="0"/>
    <n v="0"/>
    <s v=" "/>
  </r>
  <r>
    <s v="WF6_7185"/>
    <s v="C137"/>
    <s v="NO"/>
    <n v="3.0560450786265E-2"/>
    <s v=" "/>
    <x v="1"/>
    <s v="Handfall"/>
    <x v="0"/>
    <n v="6"/>
    <n v="5"/>
    <s v="C137-C139"/>
    <n v="1"/>
    <n v="0"/>
    <n v="0"/>
    <n v="0"/>
    <s v=" "/>
  </r>
  <r>
    <s v="WF6_7186"/>
    <s v="C137"/>
    <s v="NO"/>
    <n v="0.25584674918775901"/>
    <s v=" "/>
    <x v="1"/>
    <s v="Handfall"/>
    <x v="0"/>
    <n v="6"/>
    <n v="5"/>
    <s v="C137-C139"/>
    <n v="1"/>
    <n v="0"/>
    <n v="0"/>
    <n v="0"/>
    <s v=" "/>
  </r>
  <r>
    <s v="WF6_6404"/>
    <s v="C137"/>
    <s v="NO"/>
    <n v="1.6616707493586999E-2"/>
    <s v=" "/>
    <x v="3"/>
    <s v="Mulch"/>
    <x v="3"/>
    <n v="6"/>
    <n v="6"/>
    <s v="C137-C139"/>
    <n v="0"/>
    <n v="1"/>
    <n v="0"/>
    <n v="0"/>
    <s v=" "/>
  </r>
  <r>
    <s v="WF6_2428"/>
    <s v="C137"/>
    <s v="YES"/>
    <n v="2.5254558398994001E-2"/>
    <s v=" "/>
    <x v="1"/>
    <s v="Handfall"/>
    <x v="0"/>
    <n v="6"/>
    <n v="5"/>
    <s v="C137-C139"/>
    <n v="1"/>
    <n v="0"/>
    <n v="0"/>
    <n v="0"/>
    <s v=" "/>
  </r>
  <r>
    <s v="WF6_6101"/>
    <s v="C137"/>
    <s v="NO"/>
    <n v="0.199075430924958"/>
    <s v=" "/>
    <x v="3"/>
    <s v="Mulch"/>
    <x v="4"/>
    <n v="6"/>
    <n v="5"/>
    <s v="C137-C139"/>
    <n v="0"/>
    <n v="1"/>
    <n v="0"/>
    <n v="0"/>
    <s v=" "/>
  </r>
  <r>
    <s v="WF6_6101"/>
    <s v="C137"/>
    <s v="NO"/>
    <n v="5.8764289230149001E-2"/>
    <s v=" "/>
    <x v="3"/>
    <s v="Mulch"/>
    <x v="4"/>
    <n v="6"/>
    <n v="5"/>
    <s v="C137-C139"/>
    <n v="0"/>
    <n v="1"/>
    <n v="0"/>
    <n v="0"/>
    <s v=" "/>
  </r>
  <r>
    <s v="WF6_6101"/>
    <s v="C137"/>
    <s v="NO"/>
    <n v="0.86918360478665802"/>
    <s v=" "/>
    <x v="3"/>
    <s v="Mulch"/>
    <x v="4"/>
    <n v="6"/>
    <n v="6"/>
    <s v="C137-C139"/>
    <n v="0"/>
    <n v="1"/>
    <n v="0"/>
    <n v="0"/>
    <s v=" "/>
  </r>
  <r>
    <s v="WF6_2288"/>
    <s v="C137"/>
    <s v="NO"/>
    <n v="1.1717544206564999E-2"/>
    <s v=" "/>
    <x v="3"/>
    <s v="Mulch"/>
    <x v="3"/>
    <n v="6"/>
    <n v="6"/>
    <s v="C137-C139"/>
    <n v="0"/>
    <n v="1"/>
    <n v="0"/>
    <n v="0"/>
    <s v=" "/>
  </r>
  <r>
    <s v="WF6_2422"/>
    <s v="C137"/>
    <s v="NO"/>
    <n v="0.30568932901567297"/>
    <s v=" "/>
    <x v="0"/>
    <s v="Non-Mulch"/>
    <x v="0"/>
    <n v="6"/>
    <n v="5"/>
    <s v="C137-C139"/>
    <n v="1"/>
    <n v="0"/>
    <n v="0"/>
    <n v="0"/>
    <s v=" "/>
  </r>
  <r>
    <s v="WF6_2431"/>
    <s v="C137"/>
    <s v="NO"/>
    <n v="6.1101502573376001E-2"/>
    <s v=" "/>
    <x v="1"/>
    <s v="Handfall"/>
    <x v="0"/>
    <n v="6"/>
    <n v="5"/>
    <s v="C137-C139"/>
    <n v="1"/>
    <n v="0"/>
    <n v="0"/>
    <n v="0"/>
    <s v=" "/>
  </r>
  <r>
    <s v="WF6_2437"/>
    <s v="C137"/>
    <s v="YES"/>
    <n v="4.1782189085872001E-2"/>
    <s v=" "/>
    <x v="1"/>
    <s v="Handfall"/>
    <x v="0"/>
    <n v="6"/>
    <n v="5"/>
    <s v="C137-C139"/>
    <n v="1"/>
    <n v="0"/>
    <n v="0"/>
    <n v="0"/>
    <s v=" "/>
  </r>
  <r>
    <s v="WF6_2438"/>
    <s v="C137"/>
    <s v="YES"/>
    <n v="6.6729310176994003E-2"/>
    <s v=" "/>
    <x v="1"/>
    <s v="Handfall"/>
    <x v="0"/>
    <n v="6"/>
    <n v="5"/>
    <s v="C137-C139"/>
    <n v="1"/>
    <n v="0"/>
    <n v="0"/>
    <n v="0"/>
    <s v=" "/>
  </r>
  <r>
    <s v="WF6_2430"/>
    <s v="C137"/>
    <s v="NO"/>
    <n v="2.8077102722373799"/>
    <s v=" "/>
    <x v="4"/>
    <s v="Non-Treed"/>
    <x v="0"/>
    <n v="6"/>
    <n v="5"/>
    <s v="C137-C139"/>
    <n v="1"/>
    <n v="0"/>
    <n v="0"/>
    <n v="0"/>
    <s v=" "/>
  </r>
  <r>
    <s v="WF6_2429"/>
    <s v="C137"/>
    <s v="YES"/>
    <n v="8.3747617877159994E-2"/>
    <s v=" "/>
    <x v="2"/>
    <s v="Retention"/>
    <x v="0"/>
    <n v="6"/>
    <n v="5"/>
    <s v="C137-C139"/>
    <n v="1"/>
    <n v="0"/>
    <n v="0"/>
    <n v="8"/>
    <s v=" "/>
  </r>
  <r>
    <s v="WF6_2432"/>
    <s v="C137"/>
    <s v="NO"/>
    <n v="6.9034342375764002E-2"/>
    <s v=" "/>
    <x v="2"/>
    <s v="Retention"/>
    <x v="0"/>
    <n v="6"/>
    <n v="5"/>
    <s v="C137-C139"/>
    <n v="1"/>
    <n v="0"/>
    <n v="0"/>
    <n v="8"/>
    <s v=" "/>
  </r>
  <r>
    <s v="WF6_2433"/>
    <s v="C137"/>
    <s v="YES"/>
    <n v="7.0747584399228999E-2"/>
    <s v=" "/>
    <x v="2"/>
    <s v="Retention"/>
    <x v="0"/>
    <n v="6"/>
    <n v="5"/>
    <s v="C137-C139"/>
    <n v="1"/>
    <n v="0"/>
    <n v="0"/>
    <n v="8"/>
    <s v=" "/>
  </r>
  <r>
    <s v="WF6_2434"/>
    <s v="C137"/>
    <s v="NO"/>
    <n v="4.0107311194032998E-2"/>
    <s v=" "/>
    <x v="2"/>
    <s v="Retention"/>
    <x v="0"/>
    <n v="6"/>
    <n v="5"/>
    <s v="C137-C139"/>
    <n v="1"/>
    <n v="0"/>
    <n v="0"/>
    <n v="8"/>
    <s v=" "/>
  </r>
  <r>
    <s v="WF6_2439"/>
    <s v="C137"/>
    <s v="YES"/>
    <n v="9.4721973186880998E-2"/>
    <s v=" "/>
    <x v="2"/>
    <s v="Retention"/>
    <x v="0"/>
    <n v="6"/>
    <n v="5"/>
    <s v="C137-C139"/>
    <n v="1"/>
    <n v="0"/>
    <n v="0"/>
    <n v="8"/>
    <s v=" "/>
  </r>
  <r>
    <s v="WF6_7188"/>
    <s v="C138"/>
    <s v="NO"/>
    <n v="8.0796290301230006E-2"/>
    <s v=" "/>
    <x v="1"/>
    <s v="Handfall"/>
    <x v="0"/>
    <n v="6"/>
    <n v="5"/>
    <s v="C137-C139"/>
    <n v="1"/>
    <n v="0"/>
    <n v="0"/>
    <n v="0"/>
    <s v=" "/>
  </r>
  <r>
    <s v="WF6_2436"/>
    <s v="C138"/>
    <s v="NO"/>
    <n v="0.28400250231958102"/>
    <s v=" "/>
    <x v="3"/>
    <s v="Mulch"/>
    <x v="4"/>
    <n v="6"/>
    <n v="5"/>
    <s v="C137-C139"/>
    <n v="0"/>
    <n v="1"/>
    <n v="0"/>
    <n v="0"/>
    <s v=" "/>
  </r>
  <r>
    <s v="WF6_6101"/>
    <s v="C138"/>
    <s v="NO"/>
    <n v="0.241581016202152"/>
    <s v=" "/>
    <x v="3"/>
    <s v="Mulch"/>
    <x v="4"/>
    <n v="6"/>
    <n v="5"/>
    <s v="C137-C139"/>
    <n v="0"/>
    <n v="1"/>
    <n v="0"/>
    <n v="0"/>
    <s v=" "/>
  </r>
  <r>
    <s v="WF6_2435"/>
    <s v="C138"/>
    <s v="NO"/>
    <n v="0.85061553087560704"/>
    <s v=" "/>
    <x v="0"/>
    <s v="Non-Mulch"/>
    <x v="0"/>
    <n v="6"/>
    <n v="5"/>
    <s v="C137-C139"/>
    <n v="1"/>
    <n v="0"/>
    <n v="0"/>
    <n v="0"/>
    <s v=" "/>
  </r>
  <r>
    <s v="WF6_2440"/>
    <s v="C138"/>
    <s v="NO"/>
    <n v="0.33827379691203302"/>
    <s v=" "/>
    <x v="2"/>
    <s v="Retention"/>
    <x v="0"/>
    <n v="6"/>
    <n v="5"/>
    <s v="C137-C139"/>
    <n v="1"/>
    <n v="0"/>
    <n v="0"/>
    <n v="8"/>
    <s v=" "/>
  </r>
  <r>
    <s v="WF6_7772"/>
    <s v="C138"/>
    <s v="NO"/>
    <n v="0.67921183144007202"/>
    <s v=" "/>
    <x v="0"/>
    <s v="Non-Mulch"/>
    <x v="0"/>
    <n v="6"/>
    <n v="5"/>
    <s v="C137-C139"/>
    <n v="1"/>
    <n v="0"/>
    <n v="0"/>
    <n v="0"/>
    <s v=" "/>
  </r>
  <r>
    <s v="WF6_7876"/>
    <s v="C138"/>
    <s v="NO"/>
    <n v="0.50235136984004702"/>
    <s v=" "/>
    <x v="1"/>
    <s v="Handfall"/>
    <x v="0"/>
    <n v="6"/>
    <n v="5"/>
    <s v="C137-C139"/>
    <n v="1"/>
    <n v="0"/>
    <n v="0"/>
    <n v="0"/>
    <s v=" "/>
  </r>
  <r>
    <s v="WF6_6335"/>
    <s v="C139"/>
    <s v="NO"/>
    <n v="8.9703602672300001E-2"/>
    <s v=" "/>
    <x v="5"/>
    <s v="Mulch"/>
    <x v="0"/>
    <n v="6"/>
    <n v="9"/>
    <s v="C139-C141"/>
    <n v="1"/>
    <n v="0"/>
    <n v="0"/>
    <n v="0"/>
    <s v=" "/>
  </r>
  <r>
    <s v="WF6_6459"/>
    <s v="C139"/>
    <s v="NO"/>
    <n v="0.13767976474438301"/>
    <s v=" "/>
    <x v="0"/>
    <s v="Non-Mulch"/>
    <x v="0"/>
    <n v="6"/>
    <n v="9"/>
    <s v="C139-C141"/>
    <n v="1"/>
    <n v="0"/>
    <n v="0"/>
    <n v="0"/>
    <s v=" "/>
  </r>
  <r>
    <s v="WF6_7079"/>
    <s v="C139"/>
    <s v="NO"/>
    <n v="0.20339480223423001"/>
    <s v=" "/>
    <x v="1"/>
    <s v="Handfall"/>
    <x v="0"/>
    <n v="6"/>
    <n v="9"/>
    <s v="C139-C141"/>
    <n v="1"/>
    <n v="0"/>
    <n v="0"/>
    <n v="0"/>
    <s v=" "/>
  </r>
  <r>
    <s v="WF6_7080"/>
    <s v="C139"/>
    <s v="NO"/>
    <n v="0.58828319593265699"/>
    <s v=" "/>
    <x v="1"/>
    <s v="Handfall"/>
    <x v="0"/>
    <n v="6"/>
    <n v="9"/>
    <s v="C139-C141"/>
    <n v="1"/>
    <n v="0"/>
    <n v="0"/>
    <n v="0"/>
    <s v=" "/>
  </r>
  <r>
    <s v="WF6_7081"/>
    <s v="C139"/>
    <s v="NO"/>
    <n v="7.8884114759050994E-2"/>
    <s v=" "/>
    <x v="1"/>
    <s v="Handfall"/>
    <x v="0"/>
    <n v="6"/>
    <n v="9"/>
    <s v="C139-C141"/>
    <n v="1"/>
    <n v="0"/>
    <n v="0"/>
    <n v="0"/>
    <s v=" "/>
  </r>
  <r>
    <s v="WF6_7189"/>
    <s v="C139"/>
    <s v="NO"/>
    <n v="7.5276351625633994E-2"/>
    <s v=" "/>
    <x v="1"/>
    <s v="Handfall"/>
    <x v="0"/>
    <n v="6"/>
    <n v="9"/>
    <s v="C139-C141"/>
    <n v="1"/>
    <n v="0"/>
    <n v="0"/>
    <n v="0"/>
    <s v=" "/>
  </r>
  <r>
    <s v="WF6_2441"/>
    <s v="C139"/>
    <s v="NO"/>
    <n v="0.30941978157403"/>
    <s v=" "/>
    <x v="5"/>
    <s v="Mulch"/>
    <x v="0"/>
    <n v="6"/>
    <n v="9"/>
    <s v="C139-C141"/>
    <n v="1"/>
    <n v="0"/>
    <n v="0"/>
    <n v="0"/>
    <s v=" "/>
  </r>
  <r>
    <s v="WF6_2444"/>
    <s v="C139"/>
    <s v="NO"/>
    <n v="7.7326235129940996E-2"/>
    <s v=" "/>
    <x v="5"/>
    <s v="Mulch"/>
    <x v="0"/>
    <n v="6"/>
    <n v="9"/>
    <s v="C139-C141"/>
    <n v="1"/>
    <n v="0"/>
    <n v="0"/>
    <n v="0"/>
    <s v=" "/>
  </r>
  <r>
    <s v="WF6_2445"/>
    <s v="C139"/>
    <s v="NO"/>
    <n v="0.14642706663050301"/>
    <s v=" "/>
    <x v="0"/>
    <s v="Non-Mulch"/>
    <x v="0"/>
    <n v="6"/>
    <n v="9"/>
    <s v="C139-C141"/>
    <n v="1"/>
    <n v="0"/>
    <n v="0"/>
    <n v="0"/>
    <s v=" "/>
  </r>
  <r>
    <s v="WF6_2443"/>
    <s v="C139"/>
    <s v="NO"/>
    <n v="4.3125500048101E-2"/>
    <s v=" "/>
    <x v="4"/>
    <s v="Non-Treed"/>
    <x v="0"/>
    <n v="6"/>
    <n v="9"/>
    <s v="C139-C141"/>
    <n v="1"/>
    <n v="0"/>
    <n v="0"/>
    <n v="0"/>
    <s v=" "/>
  </r>
  <r>
    <s v="WF6_2442"/>
    <s v="C139"/>
    <s v="NO"/>
    <n v="0.17106326329572299"/>
    <s v=" "/>
    <x v="2"/>
    <s v="Retention"/>
    <x v="0"/>
    <n v="6"/>
    <n v="9"/>
    <s v="C139-C141"/>
    <n v="1"/>
    <n v="0"/>
    <n v="0"/>
    <n v="8"/>
    <s v=" "/>
  </r>
  <r>
    <s v="WF6_2446"/>
    <s v="C139"/>
    <s v="NO"/>
    <n v="0.30338633187535402"/>
    <s v=" "/>
    <x v="2"/>
    <s v="Retention"/>
    <x v="0"/>
    <n v="6"/>
    <n v="9"/>
    <s v="C139-C141"/>
    <n v="1"/>
    <n v="0"/>
    <n v="0"/>
    <n v="8"/>
    <s v=" "/>
  </r>
  <r>
    <s v="WF6_7259"/>
    <s v="C139"/>
    <s v="NO"/>
    <n v="3.9858902779367003E-2"/>
    <s v=" "/>
    <x v="4"/>
    <s v="Non-Treed"/>
    <x v="0"/>
    <n v="6"/>
    <n v="9"/>
    <s v="C139-C141"/>
    <n v="1"/>
    <n v="0"/>
    <n v="0"/>
    <n v="0"/>
    <s v=" "/>
  </r>
  <r>
    <s v="WF6_7190"/>
    <s v="C140"/>
    <s v="NO"/>
    <n v="4.4525874872574998E-2"/>
    <s v=" "/>
    <x v="1"/>
    <s v="Handfall"/>
    <x v="0"/>
    <n v="6"/>
    <n v="9"/>
    <s v="C139-C141"/>
    <n v="1"/>
    <n v="0"/>
    <n v="0"/>
    <n v="0"/>
    <s v=" "/>
  </r>
  <r>
    <s v="WF6_2450"/>
    <s v="C140"/>
    <s v="NO"/>
    <n v="3.7090702564332001E-2"/>
    <s v=" "/>
    <x v="3"/>
    <s v="Mulch"/>
    <x v="4"/>
    <n v="6"/>
    <n v="9"/>
    <s v="C139-C141"/>
    <n v="0"/>
    <n v="1"/>
    <n v="0"/>
    <n v="0"/>
    <s v=" "/>
  </r>
  <r>
    <s v="WF6_2445"/>
    <s v="C140"/>
    <s v="NO"/>
    <n v="2.0508231899000999"/>
    <s v=" "/>
    <x v="0"/>
    <s v="Non-Mulch"/>
    <x v="0"/>
    <n v="6"/>
    <n v="9"/>
    <s v="C139-C141"/>
    <n v="1"/>
    <n v="0"/>
    <n v="0"/>
    <n v="0"/>
    <s v=" "/>
  </r>
  <r>
    <s v="WF6_7877"/>
    <s v="C140"/>
    <s v="NO"/>
    <n v="0.18455728941560001"/>
    <s v=" "/>
    <x v="1"/>
    <s v="Handfall"/>
    <x v="0"/>
    <n v="6"/>
    <n v="9"/>
    <s v="C139-C141"/>
    <n v="1"/>
    <n v="0"/>
    <n v="0"/>
    <n v="0"/>
    <s v=" "/>
  </r>
  <r>
    <s v="WF6_6336"/>
    <s v="C141"/>
    <s v="NO"/>
    <n v="0.19082567237522999"/>
    <s v=" "/>
    <x v="5"/>
    <s v="Mulch"/>
    <x v="0"/>
    <n v="6"/>
    <n v="10"/>
    <s v="C141-C143"/>
    <n v="1"/>
    <n v="0"/>
    <n v="0"/>
    <n v="0"/>
    <s v=" "/>
  </r>
  <r>
    <s v="WF6_7082"/>
    <s v="C141"/>
    <s v="NO"/>
    <n v="7.7690659139714E-2"/>
    <s v=" "/>
    <x v="1"/>
    <s v="Handfall"/>
    <x v="0"/>
    <n v="6"/>
    <n v="10"/>
    <s v="C141-C143"/>
    <n v="1"/>
    <n v="0"/>
    <n v="0"/>
    <n v="0"/>
    <s v=" "/>
  </r>
  <r>
    <s v="WF6_7083"/>
    <s v="C141"/>
    <s v="NO"/>
    <n v="0.36252192151939899"/>
    <s v=" "/>
    <x v="1"/>
    <s v="Handfall"/>
    <x v="0"/>
    <n v="6"/>
    <n v="10"/>
    <s v="C141-C143"/>
    <n v="1"/>
    <n v="0"/>
    <n v="0"/>
    <n v="0"/>
    <s v=" "/>
  </r>
  <r>
    <s v="WF6_2447"/>
    <s v="C141"/>
    <s v="NO"/>
    <n v="8.4783322174382003E-2"/>
    <s v=" "/>
    <x v="5"/>
    <s v="Mulch"/>
    <x v="0"/>
    <n v="6"/>
    <n v="10"/>
    <s v="C141-C143"/>
    <n v="1"/>
    <n v="0"/>
    <n v="0"/>
    <n v="0"/>
    <s v=" "/>
  </r>
  <r>
    <s v="WF6_2460"/>
    <s v="C141"/>
    <s v="NO"/>
    <n v="0.19836600676459101"/>
    <s v=" "/>
    <x v="3"/>
    <s v="Mulch"/>
    <x v="4"/>
    <n v="6"/>
    <n v="10"/>
    <s v="C141-C143"/>
    <n v="0"/>
    <n v="1"/>
    <n v="0"/>
    <n v="0"/>
    <s v=" "/>
  </r>
  <r>
    <s v="WF6_2460"/>
    <s v="C141"/>
    <s v="NO"/>
    <n v="0.11191200720916999"/>
    <s v=" "/>
    <x v="3"/>
    <s v="Mulch"/>
    <x v="4"/>
    <n v="6"/>
    <n v="10"/>
    <s v="C141-C143"/>
    <n v="0"/>
    <n v="1"/>
    <n v="0"/>
    <n v="0"/>
    <s v=" "/>
  </r>
  <r>
    <s v="WF6_2445"/>
    <s v="C141"/>
    <s v="NO"/>
    <n v="0.88691885745964505"/>
    <s v=" "/>
    <x v="0"/>
    <s v="Non-Mulch"/>
    <x v="0"/>
    <n v="6"/>
    <n v="10"/>
    <s v="C141-C143"/>
    <n v="1"/>
    <n v="0"/>
    <n v="0"/>
    <n v="0"/>
    <s v=" "/>
  </r>
  <r>
    <s v="WF6_7500"/>
    <s v="C141"/>
    <s v="YES"/>
    <n v="1.9469125265241999E-2"/>
    <s v=" "/>
    <x v="1"/>
    <s v="Handfall"/>
    <x v="0"/>
    <n v="6"/>
    <n v="10"/>
    <s v="C141-C143"/>
    <n v="1"/>
    <n v="0"/>
    <n v="0"/>
    <n v="0"/>
    <s v=" "/>
  </r>
  <r>
    <s v="WF6_7730"/>
    <s v="C141"/>
    <s v="NO"/>
    <n v="0.230800573551981"/>
    <s v=" "/>
    <x v="5"/>
    <s v="Mulch"/>
    <x v="0"/>
    <n v="6"/>
    <n v="10"/>
    <s v="C141-C143"/>
    <n v="1"/>
    <n v="0"/>
    <n v="0"/>
    <n v="0"/>
    <s v=" "/>
  </r>
  <r>
    <s v="WF6_7851"/>
    <s v="C141"/>
    <s v="YES"/>
    <n v="1.0113654163903999E-2"/>
    <s v=" "/>
    <x v="1"/>
    <s v="Handfall"/>
    <x v="0"/>
    <n v="6"/>
    <n v="10"/>
    <s v="C141-C143"/>
    <n v="1"/>
    <n v="0"/>
    <n v="0"/>
    <n v="0"/>
    <s v=" "/>
  </r>
  <r>
    <s v="WF6_2452"/>
    <s v="C142"/>
    <s v="YES"/>
    <n v="5.8356459750582998E-2"/>
    <s v=" "/>
    <x v="1"/>
    <s v="Handfall"/>
    <x v="0"/>
    <n v="6"/>
    <n v="10"/>
    <s v="C141-C143"/>
    <n v="1"/>
    <n v="0"/>
    <n v="0"/>
    <n v="0"/>
    <s v=" "/>
  </r>
  <r>
    <s v="WF6_2455"/>
    <s v="C142"/>
    <s v="YES"/>
    <n v="1.1222717559024001E-2"/>
    <s v=" "/>
    <x v="1"/>
    <s v="Handfall"/>
    <x v="0"/>
    <n v="6"/>
    <n v="10"/>
    <s v="C141-C143"/>
    <n v="1"/>
    <n v="0"/>
    <n v="0"/>
    <n v="0"/>
    <s v=" "/>
  </r>
  <r>
    <s v="WF6_2457"/>
    <s v="C142"/>
    <s v="YES"/>
    <n v="3.9443876253398E-2"/>
    <s v=" "/>
    <x v="1"/>
    <s v="Handfall"/>
    <x v="0"/>
    <n v="6"/>
    <n v="10"/>
    <s v="C141-C143"/>
    <n v="1"/>
    <n v="0"/>
    <n v="0"/>
    <n v="0"/>
    <s v=" "/>
  </r>
  <r>
    <s v="WF6_2459"/>
    <s v="C142"/>
    <s v="YES"/>
    <n v="2.1274187367831002E-2"/>
    <s v=" "/>
    <x v="1"/>
    <s v="Handfall"/>
    <x v="0"/>
    <n v="6"/>
    <n v="10"/>
    <s v="C141-C143"/>
    <n v="1"/>
    <n v="0"/>
    <n v="0"/>
    <n v="0"/>
    <s v=" "/>
  </r>
  <r>
    <s v="WF6_6337"/>
    <s v="C142"/>
    <s v="NO"/>
    <n v="8.3653819289521994E-2"/>
    <s v=" "/>
    <x v="5"/>
    <s v="Mulch"/>
    <x v="0"/>
    <n v="6"/>
    <n v="10"/>
    <s v="C141-C143"/>
    <n v="1"/>
    <n v="0"/>
    <n v="0"/>
    <n v="0"/>
    <s v=" "/>
  </r>
  <r>
    <s v="WF6_7045"/>
    <s v="C142"/>
    <s v="YES"/>
    <n v="0.176823285112399"/>
    <s v=" "/>
    <x v="1"/>
    <s v="Handfall"/>
    <x v="0"/>
    <n v="6"/>
    <n v="10"/>
    <s v="C141-C143"/>
    <n v="1"/>
    <n v="0"/>
    <n v="0"/>
    <n v="0"/>
    <s v=" "/>
  </r>
  <r>
    <s v="WF6_7084"/>
    <s v="C142"/>
    <s v="NO"/>
    <n v="1.3760681453072E-2"/>
    <s v=" "/>
    <x v="1"/>
    <s v="Handfall"/>
    <x v="0"/>
    <n v="6"/>
    <n v="10"/>
    <s v="C141-C143"/>
    <n v="1"/>
    <n v="0"/>
    <n v="0"/>
    <n v="0"/>
    <s v=" "/>
  </r>
  <r>
    <s v="WF6_7191"/>
    <s v="C142"/>
    <s v="NO"/>
    <n v="0.25235744483906097"/>
    <s v=" "/>
    <x v="1"/>
    <s v="Handfall"/>
    <x v="0"/>
    <n v="6"/>
    <n v="10"/>
    <s v="C141-C143"/>
    <n v="1"/>
    <n v="0"/>
    <n v="0"/>
    <n v="0"/>
    <s v=" "/>
  </r>
  <r>
    <s v="WF6_2460"/>
    <s v="C142"/>
    <s v="NO"/>
    <n v="1.47343031369272"/>
    <s v=" "/>
    <x v="3"/>
    <s v="Mulch"/>
    <x v="4"/>
    <n v="6"/>
    <n v="10"/>
    <s v="C141-C143"/>
    <n v="0"/>
    <n v="1"/>
    <n v="0"/>
    <n v="0"/>
    <s v=" "/>
  </r>
  <r>
    <s v="WF6_2460"/>
    <s v="C142"/>
    <s v="NO"/>
    <n v="8.6567710224237995E-2"/>
    <s v=" "/>
    <x v="3"/>
    <s v="Mulch"/>
    <x v="4"/>
    <n v="6"/>
    <n v="11"/>
    <s v="C143-C145"/>
    <n v="0"/>
    <n v="1"/>
    <n v="0"/>
    <n v="0"/>
    <s v=" "/>
  </r>
  <r>
    <s v="WF6_2458"/>
    <s v="C142"/>
    <s v="NO"/>
    <n v="0.185649047715988"/>
    <s v=" "/>
    <x v="0"/>
    <s v="Non-Mulch"/>
    <x v="0"/>
    <n v="6"/>
    <n v="10"/>
    <s v="C141-C143"/>
    <n v="1"/>
    <n v="0"/>
    <n v="0"/>
    <n v="0"/>
    <s v=" "/>
  </r>
  <r>
    <s v="WF6_2453"/>
    <s v="C142"/>
    <s v="NO"/>
    <n v="1.9595582583076001E-2"/>
    <s v=" "/>
    <x v="4"/>
    <s v="Non-Treed"/>
    <x v="0"/>
    <n v="6"/>
    <n v="10"/>
    <s v="C141-C143"/>
    <n v="1"/>
    <n v="0"/>
    <n v="0"/>
    <n v="0"/>
    <s v=" "/>
  </r>
  <r>
    <s v="WF6_2454"/>
    <s v="C142"/>
    <s v="NO"/>
    <n v="0.48722666304576201"/>
    <s v=" "/>
    <x v="4"/>
    <s v="Non-Treed"/>
    <x v="0"/>
    <n v="6"/>
    <n v="10"/>
    <s v="C141-C143"/>
    <n v="1"/>
    <n v="0"/>
    <n v="0"/>
    <n v="0"/>
    <s v=" "/>
  </r>
  <r>
    <s v="WF6_2449"/>
    <s v="C142"/>
    <s v="YES"/>
    <n v="0.90974619536220203"/>
    <s v=" "/>
    <x v="2"/>
    <s v="Retention"/>
    <x v="0"/>
    <n v="6"/>
    <n v="10"/>
    <s v="C141-C143"/>
    <n v="1"/>
    <n v="0"/>
    <n v="0"/>
    <n v="8"/>
    <s v=" "/>
  </r>
  <r>
    <s v="WF6_2456"/>
    <s v="C142"/>
    <s v="NO"/>
    <n v="0.16981440852679799"/>
    <s v=" "/>
    <x v="2"/>
    <s v="Retention"/>
    <x v="0"/>
    <n v="6"/>
    <n v="10"/>
    <s v="C141-C143"/>
    <n v="1"/>
    <n v="0"/>
    <n v="0"/>
    <n v="8"/>
    <s v=" "/>
  </r>
  <r>
    <s v="WF6_2451"/>
    <s v="C143"/>
    <s v="NO"/>
    <n v="0.72604758659788704"/>
    <s v=" "/>
    <x v="3"/>
    <s v="Mulch"/>
    <x v="4"/>
    <n v="6"/>
    <n v="11"/>
    <s v="C143-C145"/>
    <n v="0"/>
    <n v="1"/>
    <n v="0"/>
    <n v="0"/>
    <s v=" "/>
  </r>
  <r>
    <s v="WF6_2460"/>
    <s v="C143"/>
    <s v="NO"/>
    <n v="8.7116791012164005E-2"/>
    <s v=" "/>
    <x v="3"/>
    <s v="Mulch"/>
    <x v="4"/>
    <n v="6"/>
    <n v="11"/>
    <s v="C143-C145"/>
    <n v="0"/>
    <n v="1"/>
    <n v="0"/>
    <n v="0"/>
    <s v=" "/>
  </r>
  <r>
    <s v="WF6_2460"/>
    <s v="C143"/>
    <s v="NO"/>
    <n v="1.95250158946"/>
    <s v=" "/>
    <x v="3"/>
    <s v="Mulch"/>
    <x v="4"/>
    <n v="6"/>
    <n v="11"/>
    <s v="C143-C145"/>
    <n v="0"/>
    <n v="1"/>
    <n v="0"/>
    <n v="0"/>
    <s v=" "/>
  </r>
  <r>
    <s v="WF6_2570"/>
    <s v="C143"/>
    <s v="NO"/>
    <n v="0.314084105322399"/>
    <s v=" "/>
    <x v="3"/>
    <s v="Mulch"/>
    <x v="4"/>
    <n v="6"/>
    <n v="11"/>
    <s v="C143-C145"/>
    <n v="0"/>
    <n v="1"/>
    <n v="0"/>
    <n v="0"/>
    <s v=" "/>
  </r>
  <r>
    <s v="WF6_2458"/>
    <s v="C143"/>
    <s v="NO"/>
    <n v="2.0831899351115801"/>
    <s v=" "/>
    <x v="0"/>
    <s v="Non-Mulch"/>
    <x v="0"/>
    <n v="6"/>
    <n v="11"/>
    <s v="C143-C145"/>
    <n v="1"/>
    <n v="0"/>
    <n v="0"/>
    <n v="0"/>
    <s v=" "/>
  </r>
  <r>
    <s v="WF6_2462"/>
    <s v="C143"/>
    <s v="NO"/>
    <n v="0.148995119454369"/>
    <s v=" "/>
    <x v="2"/>
    <s v="Retention"/>
    <x v="0"/>
    <n v="6"/>
    <n v="11"/>
    <s v="C143-C145"/>
    <n v="1"/>
    <n v="0"/>
    <n v="0"/>
    <n v="8"/>
    <s v=" "/>
  </r>
  <r>
    <s v="WF6_2467"/>
    <s v="C143"/>
    <s v="NO"/>
    <n v="0.28823463077004702"/>
    <s v=" "/>
    <x v="2"/>
    <s v="Retention"/>
    <x v="0"/>
    <n v="6"/>
    <n v="11"/>
    <s v="C143-C145"/>
    <n v="1"/>
    <n v="0"/>
    <n v="0"/>
    <n v="8"/>
    <s v=" "/>
  </r>
  <r>
    <s v="WF6_7085"/>
    <s v="C144"/>
    <s v="NO"/>
    <n v="0.83518913103384596"/>
    <s v=" "/>
    <x v="1"/>
    <s v="Handfall"/>
    <x v="0"/>
    <n v="6"/>
    <n v="11"/>
    <s v="C143-C145"/>
    <n v="1"/>
    <n v="0"/>
    <n v="0"/>
    <n v="0"/>
    <s v=" "/>
  </r>
  <r>
    <s v="WF6_7192"/>
    <s v="C144"/>
    <s v="NO"/>
    <n v="1.9699225207731E-2"/>
    <s v=" "/>
    <x v="1"/>
    <s v="Handfall"/>
    <x v="0"/>
    <n v="6"/>
    <n v="11"/>
    <s v="C143-C145"/>
    <n v="1"/>
    <n v="0"/>
    <n v="0"/>
    <n v="0"/>
    <s v=" "/>
  </r>
  <r>
    <s v="WF6_7193"/>
    <s v="C144"/>
    <s v="NO"/>
    <n v="6.7386455191584996E-2"/>
    <s v=" "/>
    <x v="1"/>
    <s v="Handfall"/>
    <x v="0"/>
    <n v="6"/>
    <n v="11"/>
    <s v="C143-C145"/>
    <n v="1"/>
    <n v="0"/>
    <n v="0"/>
    <n v="0"/>
    <s v=" "/>
  </r>
  <r>
    <s v="WF6_2460"/>
    <s v="C144"/>
    <s v="NO"/>
    <n v="7.0061955602123999E-2"/>
    <s v=" "/>
    <x v="3"/>
    <s v="Mulch"/>
    <x v="4"/>
    <n v="6"/>
    <n v="11"/>
    <s v="C143-C145"/>
    <n v="0"/>
    <n v="1"/>
    <n v="0"/>
    <n v="0"/>
    <s v=" "/>
  </r>
  <r>
    <s v="WF6_2466"/>
    <s v="C144"/>
    <s v="NO"/>
    <n v="2.0399427477130999E-2"/>
    <s v=" "/>
    <x v="5"/>
    <s v="Mulch"/>
    <x v="0"/>
    <n v="6"/>
    <n v="11"/>
    <s v="C143-C145"/>
    <n v="1"/>
    <n v="0"/>
    <n v="0"/>
    <n v="0"/>
    <s v=" "/>
  </r>
  <r>
    <s v="WF6_2458"/>
    <s v="C144"/>
    <s v="NO"/>
    <n v="0.47430844772567499"/>
    <s v=" "/>
    <x v="0"/>
    <s v="Non-Mulch"/>
    <x v="0"/>
    <n v="6"/>
    <n v="11"/>
    <s v="C143-C145"/>
    <n v="1"/>
    <n v="0"/>
    <n v="0"/>
    <n v="0"/>
    <s v=" "/>
  </r>
  <r>
    <s v="WF6_2468"/>
    <s v="C144"/>
    <s v="NO"/>
    <n v="0.13149075379494099"/>
    <s v=" "/>
    <x v="0"/>
    <s v="Non-Mulch"/>
    <x v="0"/>
    <n v="6"/>
    <n v="11"/>
    <s v="C143-C145"/>
    <n v="1"/>
    <n v="0"/>
    <n v="0"/>
    <n v="0"/>
    <s v="Reduced retention area due to violation in C145-C146 (BMC-TRN-1349/1358)"/>
  </r>
  <r>
    <s v="WF6_2470"/>
    <s v="C144"/>
    <s v="NO"/>
    <n v="0.18096390286494299"/>
    <s v=" "/>
    <x v="2"/>
    <s v="Retention"/>
    <x v="0"/>
    <n v="6"/>
    <n v="11"/>
    <s v="C143-C145"/>
    <n v="1"/>
    <n v="0"/>
    <n v="0"/>
    <n v="8"/>
    <s v=" "/>
  </r>
  <r>
    <s v="WF6_2468"/>
    <s v="C144"/>
    <s v="NO"/>
    <n v="3.2679527727728003E-2"/>
    <s v=" "/>
    <x v="0"/>
    <s v="Non-Mulch"/>
    <x v="0"/>
    <n v="6"/>
    <n v="11"/>
    <s v="C143-C145"/>
    <n v="1"/>
    <n v="0"/>
    <n v="0"/>
    <n v="0"/>
    <s v="Reduced retention area due to violation in C145-C146 (BMC-TRN-1349/1358)"/>
  </r>
  <r>
    <s v="WF6_2468"/>
    <s v="C144"/>
    <s v="NO"/>
    <n v="3.1172044579877E-2"/>
    <s v=" "/>
    <x v="0"/>
    <s v="Non-Mulch"/>
    <x v="0"/>
    <n v="6"/>
    <n v="12"/>
    <s v="C145-C148"/>
    <n v="1"/>
    <n v="0"/>
    <n v="0"/>
    <n v="0"/>
    <s v="Reduced retention area due to violation in C145-C146 (BMC-TRN-1349/1358)"/>
  </r>
  <r>
    <s v="WF6_6460"/>
    <s v="C145"/>
    <s v="NO"/>
    <n v="0.280230715675094"/>
    <s v=" "/>
    <x v="0"/>
    <s v="Non-Mulch"/>
    <x v="0"/>
    <n v="6"/>
    <n v="12"/>
    <s v="C145-C148"/>
    <n v="1"/>
    <n v="0"/>
    <n v="0"/>
    <n v="0"/>
    <s v=" "/>
  </r>
  <r>
    <s v="WF6_7194"/>
    <s v="C145"/>
    <s v="NO"/>
    <n v="0.48016371027060401"/>
    <s v=" "/>
    <x v="1"/>
    <s v="Handfall"/>
    <x v="0"/>
    <n v="6"/>
    <n v="12"/>
    <s v="C145-C148"/>
    <n v="1"/>
    <n v="0"/>
    <n v="0"/>
    <n v="0"/>
    <s v=" "/>
  </r>
  <r>
    <s v="WF6_2461"/>
    <s v="C145"/>
    <s v="NO"/>
    <n v="0.49097384149255002"/>
    <s v=" "/>
    <x v="3"/>
    <s v="Mulch"/>
    <x v="4"/>
    <n v="6"/>
    <n v="12"/>
    <s v="C145-C148"/>
    <n v="0"/>
    <n v="1"/>
    <n v="0"/>
    <n v="0"/>
    <s v=" "/>
  </r>
  <r>
    <s v="WF6_2489"/>
    <s v="C145"/>
    <s v="NO"/>
    <n v="0.15457852114873699"/>
    <s v=" "/>
    <x v="3"/>
    <s v="Mulch"/>
    <x v="4"/>
    <n v="6"/>
    <n v="12"/>
    <s v="C145-C148"/>
    <n v="0"/>
    <n v="1"/>
    <n v="0"/>
    <n v="0"/>
    <s v=" "/>
  </r>
  <r>
    <s v="WF6_2489"/>
    <s v="C145"/>
    <s v="NO"/>
    <n v="0.68501833116442001"/>
    <s v=" "/>
    <x v="3"/>
    <s v="Mulch"/>
    <x v="4"/>
    <n v="6"/>
    <n v="12"/>
    <s v="C145-C148"/>
    <n v="0"/>
    <n v="1"/>
    <n v="0"/>
    <n v="0"/>
    <s v=" "/>
  </r>
  <r>
    <s v="WF6_2570"/>
    <s v="C145"/>
    <s v="NO"/>
    <n v="0.202968869617144"/>
    <s v=" "/>
    <x v="3"/>
    <s v="Mulch"/>
    <x v="4"/>
    <n v="6"/>
    <n v="11"/>
    <s v="C143-C145"/>
    <n v="0"/>
    <n v="1"/>
    <n v="0"/>
    <n v="0"/>
    <s v=" "/>
  </r>
  <r>
    <s v="WF6_2570"/>
    <s v="C145"/>
    <s v="NO"/>
    <n v="0.41339878730290802"/>
    <s v=" "/>
    <x v="3"/>
    <s v="Mulch"/>
    <x v="4"/>
    <n v="6"/>
    <n v="12"/>
    <s v="C145-C148"/>
    <n v="0"/>
    <n v="1"/>
    <n v="0"/>
    <n v="0"/>
    <s v=" "/>
  </r>
  <r>
    <s v="WF6_2468"/>
    <s v="C145"/>
    <s v="NO"/>
    <n v="0.85387545059425496"/>
    <s v=" "/>
    <x v="0"/>
    <s v="Non-Mulch"/>
    <x v="0"/>
    <n v="6"/>
    <n v="12"/>
    <s v="C145-C148"/>
    <n v="1"/>
    <n v="0"/>
    <n v="0"/>
    <n v="0"/>
    <s v="Reduced retention area due to violation in C145-C146 (BMC-TRN-1349/1358)"/>
  </r>
  <r>
    <s v="WF6_2472"/>
    <s v="C145"/>
    <s v="NO"/>
    <n v="4.7730080202947001E-2"/>
    <s v=" "/>
    <x v="0"/>
    <s v="Non-Mulch"/>
    <x v="0"/>
    <n v="6"/>
    <n v="12"/>
    <s v="C145-C148"/>
    <n v="1"/>
    <n v="0"/>
    <n v="0"/>
    <n v="0"/>
    <s v=" "/>
  </r>
  <r>
    <s v="WF6_2471"/>
    <s v="C145"/>
    <s v="NO"/>
    <n v="3.9246466806133001E-2"/>
    <s v=" "/>
    <x v="4"/>
    <s v="Non-Treed"/>
    <x v="0"/>
    <n v="6"/>
    <n v="12"/>
    <s v="C145-C148"/>
    <n v="1"/>
    <n v="0"/>
    <n v="0"/>
    <n v="0"/>
    <s v=" "/>
  </r>
  <r>
    <s v="WF6_2469"/>
    <s v="C145"/>
    <s v="NO"/>
    <n v="0.21393635459459501"/>
    <s v=" "/>
    <x v="2"/>
    <s v="Retention"/>
    <x v="0"/>
    <n v="6"/>
    <n v="12"/>
    <s v="C145-C148"/>
    <n v="1"/>
    <n v="0"/>
    <n v="0"/>
    <n v="8"/>
    <s v=" "/>
  </r>
  <r>
    <s v="WF6_2473"/>
    <s v="C145"/>
    <s v="NO"/>
    <n v="6.9852721452956998E-2"/>
    <s v=" "/>
    <x v="2"/>
    <s v="Retention"/>
    <x v="0"/>
    <n v="6"/>
    <n v="12"/>
    <s v="C145-C148"/>
    <n v="1"/>
    <n v="0"/>
    <n v="0"/>
    <n v="8"/>
    <s v=" "/>
  </r>
  <r>
    <s v="WF6_2477"/>
    <s v="C145"/>
    <s v="NO"/>
    <n v="0.12135828855398401"/>
    <s v=" "/>
    <x v="2"/>
    <s v="Retention"/>
    <x v="0"/>
    <n v="6"/>
    <n v="12"/>
    <s v="C145-C148"/>
    <n v="1"/>
    <n v="0"/>
    <n v="0"/>
    <n v="8"/>
    <s v=" "/>
  </r>
  <r>
    <s v="WF6_2481"/>
    <s v="C145"/>
    <s v="NO"/>
    <n v="0.19198664698271301"/>
    <s v=" "/>
    <x v="2"/>
    <s v="Retention"/>
    <x v="0"/>
    <n v="6"/>
    <n v="12"/>
    <s v="C145-C148"/>
    <n v="1"/>
    <n v="0"/>
    <n v="0"/>
    <n v="8"/>
    <s v=" "/>
  </r>
  <r>
    <s v="WF6_7195"/>
    <s v="C146"/>
    <s v="NO"/>
    <n v="6.3592877169833001E-2"/>
    <s v=" "/>
    <x v="1"/>
    <s v="Handfall"/>
    <x v="0"/>
    <n v="6"/>
    <n v="12"/>
    <s v="C145-C148"/>
    <n v="1"/>
    <n v="0"/>
    <n v="0"/>
    <n v="0"/>
    <s v=" "/>
  </r>
  <r>
    <s v="WF6_2461"/>
    <s v="C146"/>
    <s v="NO"/>
    <n v="8.1136661019380996E-2"/>
    <s v=" "/>
    <x v="3"/>
    <s v="Mulch"/>
    <x v="4"/>
    <n v="6"/>
    <n v="12"/>
    <s v="C145-C148"/>
    <n v="0"/>
    <n v="1"/>
    <n v="0"/>
    <n v="0"/>
    <s v=" "/>
  </r>
  <r>
    <s v="WF6_2495"/>
    <s v="C146"/>
    <s v="NO"/>
    <n v="0.50918899842335397"/>
    <s v=" "/>
    <x v="3"/>
    <s v="Mulch"/>
    <x v="4"/>
    <n v="6"/>
    <n v="12"/>
    <s v="C145-C148"/>
    <n v="0"/>
    <n v="1"/>
    <n v="0"/>
    <n v="0"/>
    <s v=" "/>
  </r>
  <r>
    <s v="WF6_2479"/>
    <s v="C146"/>
    <s v="NO"/>
    <n v="1.854039780583"/>
    <s v=" "/>
    <x v="0"/>
    <s v="Non-Mulch"/>
    <x v="0"/>
    <n v="6"/>
    <n v="12"/>
    <s v="C145-C148"/>
    <n v="1"/>
    <n v="0"/>
    <n v="0"/>
    <n v="0"/>
    <s v=" "/>
  </r>
  <r>
    <s v="WF6_2478"/>
    <s v="C146"/>
    <s v="NO"/>
    <n v="4.1318891668127002E-2"/>
    <s v=" "/>
    <x v="4"/>
    <s v="Non-Treed"/>
    <x v="0"/>
    <n v="6"/>
    <n v="12"/>
    <s v="C145-C148"/>
    <n v="1"/>
    <n v="0"/>
    <n v="0"/>
    <n v="0"/>
    <s v=" "/>
  </r>
  <r>
    <s v="WF6_2482"/>
    <s v="C146"/>
    <s v="NO"/>
    <n v="0.15110300914080299"/>
    <s v=" "/>
    <x v="2"/>
    <s v="Retention"/>
    <x v="0"/>
    <n v="6"/>
    <n v="12"/>
    <s v="C145-C148"/>
    <n v="1"/>
    <n v="0"/>
    <n v="0"/>
    <n v="8"/>
    <s v=" "/>
  </r>
  <r>
    <s v="WF6_2487"/>
    <s v="C146"/>
    <s v="NO"/>
    <n v="0.119393677441456"/>
    <s v=" "/>
    <x v="2"/>
    <s v="Retention"/>
    <x v="0"/>
    <n v="6"/>
    <n v="12"/>
    <s v="C145-C148"/>
    <n v="1"/>
    <n v="0"/>
    <n v="0"/>
    <n v="8"/>
    <s v=" "/>
  </r>
  <r>
    <s v="WF6_7725"/>
    <s v="C146"/>
    <s v="YES"/>
    <n v="1.4877158042917E-2"/>
    <s v=" "/>
    <x v="1"/>
    <s v="Handfall"/>
    <x v="0"/>
    <n v="6"/>
    <n v="12"/>
    <s v="C145-C148"/>
    <n v="1"/>
    <n v="0"/>
    <n v="0"/>
    <n v="0"/>
    <s v=" "/>
  </r>
  <r>
    <s v="WF6_7773"/>
    <s v="C146"/>
    <s v="NO"/>
    <n v="0.168973271938263"/>
    <s v=" "/>
    <x v="0"/>
    <s v="Non-Mulch"/>
    <x v="0"/>
    <n v="6"/>
    <n v="12"/>
    <s v="C145-C148"/>
    <n v="1"/>
    <n v="0"/>
    <n v="0"/>
    <n v="0"/>
    <s v=" "/>
  </r>
  <r>
    <s v="WF6_2483"/>
    <s v="C148"/>
    <s v="YES"/>
    <n v="0.32931169321371101"/>
    <s v=" "/>
    <x v="1"/>
    <s v="Handfall"/>
    <x v="0"/>
    <n v="6"/>
    <n v="13"/>
    <s v="C148-C150"/>
    <n v="1"/>
    <n v="0"/>
    <n v="0"/>
    <n v="0"/>
    <s v=" "/>
  </r>
  <r>
    <s v="WF6_2488"/>
    <s v="C148"/>
    <s v="YES"/>
    <n v="0.16339448180809801"/>
    <s v=" "/>
    <x v="1"/>
    <s v="Handfall"/>
    <x v="0"/>
    <n v="6"/>
    <n v="13"/>
    <s v="C148-C150"/>
    <n v="1"/>
    <n v="0"/>
    <n v="0"/>
    <n v="0"/>
    <s v=" "/>
  </r>
  <r>
    <s v="WF6_2493"/>
    <s v="C148"/>
    <s v="YES"/>
    <n v="0.14229591947537901"/>
    <s v=" "/>
    <x v="1"/>
    <s v="Handfall"/>
    <x v="0"/>
    <n v="6"/>
    <n v="13"/>
    <s v="C148-C150"/>
    <n v="1"/>
    <n v="0"/>
    <n v="0"/>
    <n v="0"/>
    <s v=" "/>
  </r>
  <r>
    <s v="WF6_2497"/>
    <s v="C148"/>
    <s v="YES"/>
    <n v="5.3696072121420003E-2"/>
    <s v=" "/>
    <x v="1"/>
    <s v="Handfall"/>
    <x v="0"/>
    <n v="6"/>
    <n v="13"/>
    <s v="C148-C150"/>
    <n v="1"/>
    <n v="0"/>
    <n v="0"/>
    <n v="0"/>
    <s v=" "/>
  </r>
  <r>
    <s v="WF6_7196"/>
    <s v="C148"/>
    <s v="NO"/>
    <n v="1.1446735817623999E-2"/>
    <s v=" "/>
    <x v="1"/>
    <s v="Handfall"/>
    <x v="0"/>
    <n v="6"/>
    <n v="13"/>
    <s v="C148-C150"/>
    <n v="1"/>
    <n v="0"/>
    <n v="0"/>
    <n v="0"/>
    <s v=" "/>
  </r>
  <r>
    <s v="WF6_7198"/>
    <s v="C148"/>
    <s v="NO"/>
    <n v="3.4789398090354001E-2"/>
    <s v=" "/>
    <x v="1"/>
    <s v="Handfall"/>
    <x v="0"/>
    <n v="6"/>
    <n v="13"/>
    <s v="C148-C150"/>
    <n v="1"/>
    <n v="0"/>
    <n v="0"/>
    <n v="0"/>
    <s v=" "/>
  </r>
  <r>
    <s v="WF6_2507"/>
    <s v="C148"/>
    <s v="NO"/>
    <n v="0.70053501560791598"/>
    <s v=" "/>
    <x v="3"/>
    <s v="Mulch"/>
    <x v="4"/>
    <n v="6"/>
    <n v="13"/>
    <s v="C148-C150"/>
    <n v="0"/>
    <n v="1"/>
    <n v="0"/>
    <n v="0"/>
    <s v=" "/>
  </r>
  <r>
    <s v="WF6_2479"/>
    <s v="C148"/>
    <s v="NO"/>
    <n v="7.1075066764171996E-2"/>
    <s v=" "/>
    <x v="0"/>
    <s v="Non-Mulch"/>
    <x v="0"/>
    <n v="6"/>
    <n v="13"/>
    <s v="C148-C150"/>
    <n v="1"/>
    <n v="0"/>
    <n v="0"/>
    <n v="0"/>
    <s v=" "/>
  </r>
  <r>
    <s v="WF6_2491"/>
    <s v="C148"/>
    <s v="NO"/>
    <n v="0.31088780665813498"/>
    <s v=" "/>
    <x v="0"/>
    <s v="Non-Mulch"/>
    <x v="0"/>
    <n v="6"/>
    <n v="13"/>
    <s v="C148-C150"/>
    <n v="1"/>
    <n v="0"/>
    <n v="0"/>
    <n v="0"/>
    <s v=" "/>
  </r>
  <r>
    <s v="WF6_2484"/>
    <s v="C148"/>
    <s v="NO"/>
    <n v="0.189702969380767"/>
    <s v=" "/>
    <x v="4"/>
    <s v="Non-Treed"/>
    <x v="0"/>
    <n v="6"/>
    <n v="13"/>
    <s v="C148-C150"/>
    <n v="1"/>
    <n v="0"/>
    <n v="0"/>
    <n v="0"/>
    <s v=" "/>
  </r>
  <r>
    <s v="WF6_2486"/>
    <s v="C148"/>
    <s v="NO"/>
    <n v="0.63735545164667395"/>
    <s v=" "/>
    <x v="4"/>
    <s v="Non-Treed"/>
    <x v="0"/>
    <n v="6"/>
    <n v="13"/>
    <s v="C148-C150"/>
    <n v="1"/>
    <n v="0"/>
    <n v="0"/>
    <n v="0"/>
    <s v=" "/>
  </r>
  <r>
    <s v="WF6_2485"/>
    <s v="C148"/>
    <s v="YES"/>
    <n v="0.15006170297871599"/>
    <s v=" "/>
    <x v="2"/>
    <s v="Retention"/>
    <x v="0"/>
    <n v="6"/>
    <n v="13"/>
    <s v="C148-C150"/>
    <n v="1"/>
    <n v="0"/>
    <n v="0"/>
    <n v="8"/>
    <s v=" "/>
  </r>
  <r>
    <s v="WF6_2490"/>
    <s v="C148"/>
    <s v="NO"/>
    <n v="0.14089775890377901"/>
    <s v=" "/>
    <x v="2"/>
    <s v="Retention"/>
    <x v="0"/>
    <n v="6"/>
    <n v="13"/>
    <s v="C148-C150"/>
    <n v="1"/>
    <n v="0"/>
    <n v="0"/>
    <n v="8"/>
    <s v=" "/>
  </r>
  <r>
    <s v="WF6_2494"/>
    <s v="C148"/>
    <s v="YES"/>
    <n v="0.15826878281540399"/>
    <s v=" "/>
    <x v="2"/>
    <s v="Retention"/>
    <x v="0"/>
    <n v="6"/>
    <n v="13"/>
    <s v="C148-C150"/>
    <n v="1"/>
    <n v="0"/>
    <n v="0"/>
    <n v="8"/>
    <s v=" "/>
  </r>
  <r>
    <s v="WF6_2496"/>
    <s v="C148"/>
    <s v="YES"/>
    <n v="1.2699243150858E-2"/>
    <s v=" "/>
    <x v="2"/>
    <s v="Retention"/>
    <x v="0"/>
    <n v="6"/>
    <n v="13"/>
    <s v="C148-C150"/>
    <n v="1"/>
    <n v="0"/>
    <n v="0"/>
    <n v="8"/>
    <s v=" "/>
  </r>
  <r>
    <s v="WF6_7260"/>
    <s v="C148"/>
    <s v="NO"/>
    <n v="4.9330668796366002E-2"/>
    <s v=" "/>
    <x v="4"/>
    <s v="Non-Treed"/>
    <x v="0"/>
    <n v="6"/>
    <n v="13"/>
    <s v="C148-C150"/>
    <n v="1"/>
    <n v="0"/>
    <n v="0"/>
    <n v="0"/>
    <s v=" "/>
  </r>
  <r>
    <s v="WF6_7261"/>
    <s v="C148"/>
    <s v="NO"/>
    <n v="2.3063151275720999E-2"/>
    <s v=" "/>
    <x v="4"/>
    <s v="Non-Treed"/>
    <x v="0"/>
    <n v="6"/>
    <n v="13"/>
    <s v="C148-C150"/>
    <n v="1"/>
    <n v="0"/>
    <n v="0"/>
    <n v="0"/>
    <s v=" "/>
  </r>
  <r>
    <s v="WF6_6461"/>
    <s v="C149"/>
    <s v="NO"/>
    <n v="1.2113708360564699"/>
    <s v=" "/>
    <x v="0"/>
    <s v="Non-Mulch"/>
    <x v="0"/>
    <n v="6"/>
    <n v="13"/>
    <s v="C148-C150"/>
    <n v="1"/>
    <n v="0"/>
    <n v="0"/>
    <n v="0"/>
    <s v=" "/>
  </r>
  <r>
    <s v="WF6_7197"/>
    <s v="C149"/>
    <s v="NO"/>
    <n v="0.28442640217033099"/>
    <s v=" "/>
    <x v="1"/>
    <s v="Handfall"/>
    <x v="0"/>
    <n v="6"/>
    <n v="13"/>
    <s v="C148-C150"/>
    <n v="1"/>
    <n v="0"/>
    <n v="0"/>
    <n v="0"/>
    <s v=" "/>
  </r>
  <r>
    <s v="WF6_2492"/>
    <s v="C149"/>
    <s v="NO"/>
    <n v="0.104012295255691"/>
    <s v=" "/>
    <x v="3"/>
    <s v="Mulch"/>
    <x v="4"/>
    <n v="6"/>
    <n v="13"/>
    <s v="C148-C150"/>
    <n v="0"/>
    <n v="1"/>
    <n v="0"/>
    <n v="0"/>
    <s v=" "/>
  </r>
  <r>
    <s v="WF6_2499"/>
    <s v="C149"/>
    <s v="NO"/>
    <n v="0.68626123200703604"/>
    <s v=" "/>
    <x v="5"/>
    <s v="Mulch"/>
    <x v="0"/>
    <n v="6"/>
    <n v="13"/>
    <s v="C148-C150"/>
    <n v="1"/>
    <n v="0"/>
    <n v="0"/>
    <n v="0"/>
    <s v=" "/>
  </r>
  <r>
    <s v="WF6_2499"/>
    <s v="C149"/>
    <s v="NO"/>
    <n v="1.4928489966699E-2"/>
    <s v=" "/>
    <x v="5"/>
    <s v="Mulch"/>
    <x v="0"/>
    <n v="6"/>
    <n v="14"/>
    <s v="C150-C152"/>
    <n v="1"/>
    <n v="0"/>
    <n v="0"/>
    <n v="0"/>
    <s v=" "/>
  </r>
  <r>
    <s v="WF6_2507"/>
    <s v="C149"/>
    <s v="NO"/>
    <n v="0.20845882258155801"/>
    <s v=" "/>
    <x v="3"/>
    <s v="Mulch"/>
    <x v="4"/>
    <n v="6"/>
    <n v="13"/>
    <s v="C148-C150"/>
    <n v="0"/>
    <n v="1"/>
    <n v="0"/>
    <n v="0"/>
    <s v=" "/>
  </r>
  <r>
    <s v="WF6_2491"/>
    <s v="C149"/>
    <s v="NO"/>
    <n v="0.37822744914063"/>
    <s v=" "/>
    <x v="0"/>
    <s v="Non-Mulch"/>
    <x v="0"/>
    <n v="6"/>
    <n v="13"/>
    <s v="C148-C150"/>
    <n v="1"/>
    <n v="0"/>
    <n v="0"/>
    <n v="0"/>
    <s v=" "/>
  </r>
  <r>
    <s v="WF6_2498"/>
    <s v="C149"/>
    <s v="NO"/>
    <n v="0.109648575407997"/>
    <s v=" "/>
    <x v="4"/>
    <s v="Non-Treed"/>
    <x v="0"/>
    <n v="6"/>
    <n v="13"/>
    <s v="C148-C150"/>
    <n v="1"/>
    <n v="0"/>
    <n v="0"/>
    <n v="0"/>
    <s v=" "/>
  </r>
  <r>
    <s v="WF6_2502"/>
    <s v="C149"/>
    <s v="NO"/>
    <n v="0.11995238041616001"/>
    <s v=" "/>
    <x v="2"/>
    <s v="Retention"/>
    <x v="0"/>
    <n v="6"/>
    <n v="13"/>
    <s v="C148-C150"/>
    <n v="1"/>
    <n v="0"/>
    <n v="0"/>
    <n v="8"/>
    <s v=" "/>
  </r>
  <r>
    <s v="WF6_2520"/>
    <s v="C151"/>
    <s v="YES"/>
    <n v="9.5869997620763994E-2"/>
    <s v=" "/>
    <x v="1"/>
    <s v="Handfall"/>
    <x v="0"/>
    <n v="6"/>
    <n v="14"/>
    <s v="C150-C152"/>
    <n v="1"/>
    <n v="0"/>
    <n v="0"/>
    <n v="0"/>
    <s v=" "/>
  </r>
  <r>
    <s v="WF6_2521"/>
    <s v="C151"/>
    <s v="NO"/>
    <n v="4.3576804249752001E-2"/>
    <s v=" "/>
    <x v="1"/>
    <s v="Handfall"/>
    <x v="0"/>
    <n v="6"/>
    <n v="14"/>
    <s v="C150-C152"/>
    <n v="1"/>
    <n v="0"/>
    <n v="0"/>
    <n v="0"/>
    <s v=" "/>
  </r>
  <r>
    <s v="WF6_2501"/>
    <s v="C151"/>
    <s v="NO"/>
    <n v="9.9836612546433001E-2"/>
    <s v=" "/>
    <x v="5"/>
    <s v="Mulch"/>
    <x v="0"/>
    <n v="6"/>
    <n v="14"/>
    <s v="C150-C152"/>
    <n v="1"/>
    <n v="0"/>
    <n v="0"/>
    <n v="0"/>
    <s v=" "/>
  </r>
  <r>
    <s v="WF6_2508"/>
    <s v="C151"/>
    <s v="NO"/>
    <n v="0.33768039781400699"/>
    <s v=" "/>
    <x v="5"/>
    <s v="Mulch"/>
    <x v="0"/>
    <n v="6"/>
    <n v="14"/>
    <s v="C150-C152"/>
    <n v="1"/>
    <n v="0"/>
    <n v="0"/>
    <n v="0"/>
    <s v=" "/>
  </r>
  <r>
    <s v="WF6_2519"/>
    <s v="C151"/>
    <s v="NO"/>
    <n v="0.207042784580561"/>
    <s v=" "/>
    <x v="0"/>
    <s v="Non-Mulch"/>
    <x v="0"/>
    <n v="6"/>
    <n v="14"/>
    <s v="C150-C152"/>
    <n v="1"/>
    <n v="0"/>
    <n v="0"/>
    <n v="0"/>
    <s v=" "/>
  </r>
  <r>
    <s v="WF6_7086"/>
    <s v="C151"/>
    <s v="NO"/>
    <n v="0.57795212507933502"/>
    <s v=" "/>
    <x v="1"/>
    <s v="Handfall"/>
    <x v="0"/>
    <n v="6"/>
    <n v="14"/>
    <s v="C150-C152"/>
    <n v="1"/>
    <n v="0"/>
    <n v="0"/>
    <n v="0"/>
    <s v=" "/>
  </r>
  <r>
    <s v="WF6_7087"/>
    <s v="C151"/>
    <s v="NO"/>
    <n v="0.43899191476940602"/>
    <s v=" "/>
    <x v="1"/>
    <s v="Handfall"/>
    <x v="0"/>
    <n v="6"/>
    <n v="14"/>
    <s v="C150-C152"/>
    <n v="1"/>
    <n v="0"/>
    <n v="0"/>
    <n v="0"/>
    <s v=" "/>
  </r>
  <r>
    <s v="WF6_7088"/>
    <s v="C151"/>
    <s v="NO"/>
    <n v="0.14538840494233601"/>
    <s v=" "/>
    <x v="1"/>
    <s v="Handfall"/>
    <x v="0"/>
    <n v="6"/>
    <n v="14"/>
    <s v="C150-C152"/>
    <n v="1"/>
    <n v="0"/>
    <n v="0"/>
    <n v="0"/>
    <s v=" "/>
  </r>
  <r>
    <s v="WF6_2492"/>
    <s v="C151"/>
    <s v="NO"/>
    <n v="0.62627780685063295"/>
    <s v=" "/>
    <x v="3"/>
    <s v="Mulch"/>
    <x v="4"/>
    <n v="6"/>
    <n v="14"/>
    <s v="C150-C152"/>
    <n v="0"/>
    <n v="1"/>
    <n v="0"/>
    <n v="0"/>
    <s v=" "/>
  </r>
  <r>
    <s v="WF6_2499"/>
    <s v="C151"/>
    <s v="NO"/>
    <n v="6.8394486489950002E-2"/>
    <s v=" "/>
    <x v="5"/>
    <s v="Mulch"/>
    <x v="0"/>
    <n v="6"/>
    <n v="14"/>
    <s v="C150-C152"/>
    <n v="1"/>
    <n v="0"/>
    <n v="0"/>
    <n v="0"/>
    <s v=" "/>
  </r>
  <r>
    <s v="WF6_2505"/>
    <s v="C151"/>
    <s v="NO"/>
    <n v="0.571779720335713"/>
    <s v=" "/>
    <x v="4"/>
    <s v="Non-Treed"/>
    <x v="0"/>
    <n v="6"/>
    <n v="14"/>
    <s v="C150-C152"/>
    <n v="1"/>
    <n v="0"/>
    <n v="0"/>
    <n v="0"/>
    <s v=" "/>
  </r>
  <r>
    <s v="WF6_2511"/>
    <s v="C151"/>
    <s v="NO"/>
    <n v="3.6365568094614997E-2"/>
    <s v=" "/>
    <x v="4"/>
    <s v="Non-Treed"/>
    <x v="0"/>
    <n v="6"/>
    <n v="14"/>
    <s v="C150-C152"/>
    <n v="1"/>
    <n v="0"/>
    <n v="0"/>
    <n v="0"/>
    <s v=" "/>
  </r>
  <r>
    <s v="WF6_2513"/>
    <s v="C151"/>
    <s v="NO"/>
    <n v="2.4666963280774801"/>
    <s v=" "/>
    <x v="4"/>
    <s v="Non-Treed"/>
    <x v="0"/>
    <n v="6"/>
    <n v="14"/>
    <s v="C150-C152"/>
    <n v="1"/>
    <n v="0"/>
    <n v="0"/>
    <n v="0"/>
    <s v=" "/>
  </r>
  <r>
    <s v="WF6_2518"/>
    <s v="C151"/>
    <s v="NO"/>
    <n v="7.7742520085549993E-2"/>
    <s v=" "/>
    <x v="4"/>
    <s v="Non-Treed"/>
    <x v="0"/>
    <n v="6"/>
    <n v="14"/>
    <s v="C150-C152"/>
    <n v="1"/>
    <n v="0"/>
    <n v="0"/>
    <n v="0"/>
    <s v=" "/>
  </r>
  <r>
    <s v="WF6_2500"/>
    <s v="C151"/>
    <s v="NO"/>
    <n v="0.80603898103559501"/>
    <s v=" "/>
    <x v="2"/>
    <s v="Retention"/>
    <x v="0"/>
    <n v="6"/>
    <n v="14"/>
    <s v="C150-C152"/>
    <n v="1"/>
    <n v="0"/>
    <n v="0"/>
    <n v="8"/>
    <s v=" "/>
  </r>
  <r>
    <s v="WF6_2509"/>
    <s v="C151"/>
    <s v="NO"/>
    <n v="0.18487607009193699"/>
    <s v=" "/>
    <x v="2"/>
    <s v="Retention"/>
    <x v="0"/>
    <n v="6"/>
    <n v="14"/>
    <s v="C150-C152"/>
    <n v="1"/>
    <n v="0"/>
    <n v="0"/>
    <n v="8"/>
    <s v=" "/>
  </r>
  <r>
    <s v="WF6_2510"/>
    <s v="C151"/>
    <s v="NO"/>
    <n v="0.16737859671195701"/>
    <s v=" "/>
    <x v="2"/>
    <s v="Retention"/>
    <x v="0"/>
    <n v="6"/>
    <n v="14"/>
    <s v="C150-C152"/>
    <n v="1"/>
    <n v="0"/>
    <n v="0"/>
    <n v="8"/>
    <s v=" "/>
  </r>
  <r>
    <s v="WF6_2512"/>
    <s v="C151"/>
    <s v="NO"/>
    <n v="0.48491030059561602"/>
    <s v=" "/>
    <x v="2"/>
    <s v="Retention"/>
    <x v="0"/>
    <n v="6"/>
    <n v="14"/>
    <s v="C150-C152"/>
    <n v="1"/>
    <n v="0"/>
    <n v="0"/>
    <n v="8"/>
    <s v=" "/>
  </r>
  <r>
    <s v="WF6_2517"/>
    <s v="C151"/>
    <s v="YES"/>
    <n v="0.16706922875341301"/>
    <s v=" "/>
    <x v="2"/>
    <s v="Retention"/>
    <x v="0"/>
    <n v="6"/>
    <n v="14"/>
    <s v="C150-C152"/>
    <n v="1"/>
    <n v="0"/>
    <n v="0"/>
    <n v="8"/>
    <s v=" "/>
  </r>
  <r>
    <s v="WF6_2525"/>
    <s v="C151"/>
    <s v="YES"/>
    <n v="0.26637244501422302"/>
    <s v=" "/>
    <x v="2"/>
    <s v="Retention"/>
    <x v="0"/>
    <n v="6"/>
    <n v="14"/>
    <s v="C150-C152"/>
    <n v="1"/>
    <n v="0"/>
    <n v="0"/>
    <n v="8"/>
    <s v=" "/>
  </r>
  <r>
    <s v="WF6_2515"/>
    <s v="C151"/>
    <s v="NO"/>
    <n v="0.14908933430709301"/>
    <s v=" "/>
    <x v="2"/>
    <s v="Retention"/>
    <x v="0"/>
    <n v="6"/>
    <n v="14"/>
    <s v="C150-C152"/>
    <n v="1"/>
    <n v="0"/>
    <n v="0"/>
    <n v="8"/>
    <s v=" "/>
  </r>
  <r>
    <s v="WF6_7262"/>
    <s v="C151"/>
    <s v="NO"/>
    <n v="2.5710872824763E-2"/>
    <s v=" "/>
    <x v="4"/>
    <s v="Non-Treed"/>
    <x v="0"/>
    <n v="6"/>
    <n v="14"/>
    <s v="C150-C152"/>
    <n v="1"/>
    <n v="0"/>
    <n v="0"/>
    <n v="0"/>
    <s v=" "/>
  </r>
  <r>
    <s v="WF6_7263"/>
    <s v="C151"/>
    <s v="NO"/>
    <n v="5.4775403338176001E-2"/>
    <s v=" "/>
    <x v="4"/>
    <s v="Non-Treed"/>
    <x v="0"/>
    <n v="6"/>
    <n v="14"/>
    <s v="C150-C152"/>
    <n v="1"/>
    <n v="0"/>
    <n v="0"/>
    <n v="0"/>
    <s v=" "/>
  </r>
  <r>
    <s v="WF6_7857"/>
    <s v="C151"/>
    <s v="NO"/>
    <n v="0.37040825550224599"/>
    <s v=" "/>
    <x v="1"/>
    <s v="Handfall"/>
    <x v="0"/>
    <n v="6"/>
    <n v="14"/>
    <s v="C150-C152"/>
    <n v="1"/>
    <n v="0"/>
    <n v="0"/>
    <n v="0"/>
    <s v=" "/>
  </r>
  <r>
    <s v="WF6_2464"/>
    <s v="C152"/>
    <s v="NO"/>
    <n v="4.3124997280924997E-2"/>
    <s v=" "/>
    <x v="3"/>
    <s v="Mulch"/>
    <x v="2"/>
    <n v="6"/>
    <n v="15"/>
    <s v="C152-C154"/>
    <n v="0"/>
    <n v="1"/>
    <n v="0"/>
    <n v="0"/>
    <s v=" "/>
  </r>
  <r>
    <s v="WF6_6338"/>
    <s v="C152"/>
    <s v="NO"/>
    <n v="3.7733830492659E-2"/>
    <s v=" "/>
    <x v="3"/>
    <s v="Mulch"/>
    <x v="2"/>
    <n v="6"/>
    <n v="15"/>
    <s v="C152-C154"/>
    <n v="0"/>
    <n v="1"/>
    <n v="0"/>
    <n v="0"/>
    <s v=" "/>
  </r>
  <r>
    <s v="WF6_2480"/>
    <s v="C152"/>
    <s v="NO"/>
    <n v="0.18666336312117299"/>
    <s v=" "/>
    <x v="3"/>
    <s v="Mulch"/>
    <x v="3"/>
    <n v="6"/>
    <n v="15"/>
    <s v="C152-C154"/>
    <n v="0"/>
    <n v="1"/>
    <n v="0"/>
    <n v="0"/>
    <s v=" "/>
  </r>
  <r>
    <s v="WF6_2480"/>
    <s v="C152"/>
    <s v="NO"/>
    <n v="0.25268729800506301"/>
    <s v=" "/>
    <x v="3"/>
    <s v="Mulch"/>
    <x v="3"/>
    <n v="6"/>
    <n v="15"/>
    <s v="C152-C154"/>
    <n v="0"/>
    <n v="1"/>
    <n v="0"/>
    <n v="0"/>
    <s v=" "/>
  </r>
  <r>
    <s v="WF6_2522"/>
    <s v="C152"/>
    <s v="NO"/>
    <n v="3.562449360956E-2"/>
    <s v=" "/>
    <x v="4"/>
    <s v="Non-Treed"/>
    <x v="0"/>
    <n v="6"/>
    <n v="15"/>
    <s v="C152-C154"/>
    <n v="1"/>
    <n v="0"/>
    <n v="0"/>
    <n v="0"/>
    <s v=" "/>
  </r>
  <r>
    <s v="WF6_2524"/>
    <s v="C152"/>
    <s v="NO"/>
    <n v="0.21007934473384901"/>
    <s v=" "/>
    <x v="2"/>
    <s v="Retention"/>
    <x v="0"/>
    <n v="6"/>
    <n v="15"/>
    <s v="C152-C154"/>
    <n v="1"/>
    <n v="0"/>
    <n v="0"/>
    <n v="8"/>
    <s v=" "/>
  </r>
  <r>
    <s v="WF6_7658"/>
    <s v="C152"/>
    <s v="NO"/>
    <n v="1.58619584897767"/>
    <s v=" "/>
    <x v="0"/>
    <s v="Non-Mulch"/>
    <x v="0"/>
    <n v="6"/>
    <n v="15"/>
    <s v="C152-C154"/>
    <n v="1"/>
    <n v="0"/>
    <n v="0"/>
    <n v="0"/>
    <s v=" "/>
  </r>
  <r>
    <s v="WF6_7660"/>
    <s v="C152"/>
    <s v="NO"/>
    <n v="1.23360555250751"/>
    <s v=" "/>
    <x v="0"/>
    <s v="Non-Mulch"/>
    <x v="0"/>
    <n v="6"/>
    <n v="15"/>
    <s v="C152-C154"/>
    <n v="1"/>
    <n v="0"/>
    <n v="0"/>
    <n v="0"/>
    <s v=" "/>
  </r>
  <r>
    <s v="WF6_2526"/>
    <s v="C153"/>
    <s v="NO"/>
    <n v="0.103187522531154"/>
    <s v=" "/>
    <x v="0"/>
    <s v="Non-Mulch"/>
    <x v="4"/>
    <n v="6"/>
    <n v="15"/>
    <s v="C152-C154"/>
    <n v="0"/>
    <n v="1"/>
    <n v="0"/>
    <n v="0"/>
    <s v=" "/>
  </r>
  <r>
    <s v="WF6_7659"/>
    <s v="C153"/>
    <s v="NO"/>
    <n v="2.14779743572115"/>
    <s v=" "/>
    <x v="0"/>
    <s v="Non-Mulch"/>
    <x v="0"/>
    <n v="6"/>
    <n v="15"/>
    <s v="C152-C154"/>
    <n v="1"/>
    <n v="0"/>
    <n v="0"/>
    <n v="0"/>
    <s v=" "/>
  </r>
  <r>
    <s v="WF6_2523"/>
    <s v="C154"/>
    <s v="NO"/>
    <n v="0.42967036390205698"/>
    <s v=" "/>
    <x v="0"/>
    <s v="Non-Mulch"/>
    <x v="0"/>
    <n v="6"/>
    <n v="16"/>
    <s v="C154-C156"/>
    <n v="1"/>
    <n v="0"/>
    <n v="0"/>
    <n v="0"/>
    <s v=" "/>
  </r>
  <r>
    <s v="WF6_7089"/>
    <s v="C154"/>
    <s v="NO"/>
    <n v="0.65106841707131202"/>
    <s v=" "/>
    <x v="1"/>
    <s v="Handfall"/>
    <x v="0"/>
    <n v="6"/>
    <n v="16"/>
    <s v="C154-C156"/>
    <n v="1"/>
    <n v="0"/>
    <n v="0"/>
    <n v="0"/>
    <s v=" "/>
  </r>
  <r>
    <s v="WF6_7091"/>
    <s v="C154"/>
    <s v="NO"/>
    <n v="0.30375660940500798"/>
    <s v=" "/>
    <x v="1"/>
    <s v="Handfall"/>
    <x v="0"/>
    <n v="6"/>
    <n v="16"/>
    <s v="C154-C156"/>
    <n v="1"/>
    <n v="0"/>
    <n v="0"/>
    <n v="0"/>
    <s v=" "/>
  </r>
  <r>
    <s v="WF6_2530"/>
    <s v="C154"/>
    <s v="NO"/>
    <n v="0.10922765376919499"/>
    <s v=" "/>
    <x v="5"/>
    <s v="Mulch"/>
    <x v="0"/>
    <n v="6"/>
    <n v="16"/>
    <s v="C154-C156"/>
    <n v="1"/>
    <n v="0"/>
    <n v="0"/>
    <n v="0"/>
    <s v=" "/>
  </r>
  <r>
    <s v="WF6_2528"/>
    <s v="C154"/>
    <s v="NO"/>
    <n v="7.6976035011235996E-2"/>
    <s v=" "/>
    <x v="4"/>
    <s v="Non-Treed"/>
    <x v="0"/>
    <n v="6"/>
    <n v="16"/>
    <s v="C154-C156"/>
    <n v="1"/>
    <n v="0"/>
    <n v="0"/>
    <n v="0"/>
    <s v=" "/>
  </r>
  <r>
    <s v="WF6_2527"/>
    <s v="C154"/>
    <s v="NO"/>
    <n v="0.35161800481831101"/>
    <s v=" "/>
    <x v="2"/>
    <s v="Retention"/>
    <x v="0"/>
    <n v="6"/>
    <n v="16"/>
    <s v="C154-C156"/>
    <n v="1"/>
    <n v="0"/>
    <n v="0"/>
    <n v="8"/>
    <s v=" "/>
  </r>
  <r>
    <s v="WF6_2529"/>
    <s v="C154"/>
    <s v="NO"/>
    <n v="0.16454266041410801"/>
    <s v=" "/>
    <x v="2"/>
    <s v="Retention"/>
    <x v="0"/>
    <n v="6"/>
    <n v="16"/>
    <s v="C154-C156"/>
    <n v="1"/>
    <n v="0"/>
    <n v="0"/>
    <n v="8"/>
    <s v=" "/>
  </r>
  <r>
    <s v="WF6_2531"/>
    <s v="C154"/>
    <s v="NO"/>
    <n v="0.139755721327083"/>
    <s v=" "/>
    <x v="2"/>
    <s v="Retention"/>
    <x v="0"/>
    <n v="6"/>
    <n v="16"/>
    <s v="C154-C156"/>
    <n v="1"/>
    <n v="0"/>
    <n v="0"/>
    <n v="8"/>
    <s v=" "/>
  </r>
  <r>
    <s v="WF6_7090"/>
    <s v="C155"/>
    <s v="NO"/>
    <n v="0.82922805679942202"/>
    <s v=" "/>
    <x v="1"/>
    <s v="Handfall"/>
    <x v="0"/>
    <n v="6"/>
    <n v="16"/>
    <s v="C154-C156"/>
    <n v="1"/>
    <n v="0"/>
    <n v="0"/>
    <n v="0"/>
    <s v=" "/>
  </r>
  <r>
    <s v="WF6_2516"/>
    <s v="C155"/>
    <s v="NO"/>
    <n v="0.274879977895923"/>
    <s v=" "/>
    <x v="3"/>
    <s v="Mulch"/>
    <x v="4"/>
    <n v="6"/>
    <n v="16"/>
    <s v="C154-C156"/>
    <n v="0"/>
    <n v="1"/>
    <n v="0"/>
    <n v="0"/>
    <s v=" "/>
  </r>
  <r>
    <s v="WF6_2516"/>
    <s v="C155"/>
    <s v="NO"/>
    <n v="0.27082855964445901"/>
    <s v=" "/>
    <x v="3"/>
    <s v="Mulch"/>
    <x v="4"/>
    <n v="6"/>
    <n v="16"/>
    <s v="C154-C156"/>
    <n v="0"/>
    <n v="1"/>
    <n v="0"/>
    <n v="0"/>
    <s v=" "/>
  </r>
  <r>
    <s v="WF6_2516"/>
    <s v="C155"/>
    <s v="NO"/>
    <n v="0.29812310965254701"/>
    <s v=" "/>
    <x v="3"/>
    <s v="Mulch"/>
    <x v="4"/>
    <n v="6"/>
    <n v="16"/>
    <s v="C154-C156"/>
    <n v="0"/>
    <n v="1"/>
    <n v="0"/>
    <n v="0"/>
    <s v=" "/>
  </r>
  <r>
    <s v="WF6_2530"/>
    <s v="C155"/>
    <s v="NO"/>
    <n v="0.59153962911166902"/>
    <s v=" "/>
    <x v="5"/>
    <s v="Mulch"/>
    <x v="0"/>
    <n v="6"/>
    <n v="16"/>
    <s v="C154-C156"/>
    <n v="1"/>
    <n v="0"/>
    <n v="0"/>
    <n v="0"/>
    <s v=" "/>
  </r>
  <r>
    <s v="WF6_6406"/>
    <s v="C156"/>
    <s v="NO"/>
    <n v="0.24620932124054501"/>
    <s v=" "/>
    <x v="3"/>
    <s v="Mulch"/>
    <x v="2"/>
    <n v="6"/>
    <n v="19"/>
    <s v="C156-C158"/>
    <n v="0"/>
    <n v="1"/>
    <n v="0"/>
    <n v="0"/>
    <s v=" "/>
  </r>
  <r>
    <s v="WF6_6115"/>
    <s v="C156"/>
    <s v="NO"/>
    <n v="0.241625650304095"/>
    <s v=" "/>
    <x v="3"/>
    <s v="Mulch"/>
    <x v="2"/>
    <n v="6"/>
    <n v="19"/>
    <s v="C156-C158"/>
    <n v="0"/>
    <n v="1"/>
    <n v="0"/>
    <n v="0"/>
    <s v=" "/>
  </r>
  <r>
    <s v="WF6_7092"/>
    <s v="C156"/>
    <s v="NO"/>
    <n v="0.16451741844289899"/>
    <s v=" "/>
    <x v="1"/>
    <s v="Handfall"/>
    <x v="0"/>
    <n v="6"/>
    <n v="17"/>
    <s v="C156-C158"/>
    <n v="1"/>
    <n v="0"/>
    <n v="0"/>
    <n v="0"/>
    <s v=" "/>
  </r>
  <r>
    <s v="WF6_2530"/>
    <s v="C156"/>
    <s v="NO"/>
    <n v="2.1883980851136702"/>
    <s v=" "/>
    <x v="5"/>
    <s v="Mulch"/>
    <x v="0"/>
    <n v="6"/>
    <n v="17"/>
    <s v="C156-C158"/>
    <n v="1"/>
    <n v="0"/>
    <n v="0"/>
    <n v="0"/>
    <s v=" "/>
  </r>
  <r>
    <s v="WF6_2572"/>
    <s v="C156"/>
    <s v="NO"/>
    <n v="0.15561388254535299"/>
    <s v=" "/>
    <x v="3"/>
    <s v="Mulch"/>
    <x v="4"/>
    <n v="6"/>
    <n v="17"/>
    <s v="C156-C158"/>
    <n v="0"/>
    <n v="1"/>
    <n v="0"/>
    <n v="0"/>
    <s v=" "/>
  </r>
  <r>
    <s v="WF6_2572"/>
    <s v="C156"/>
    <s v="NO"/>
    <n v="2.8348087200174999E-2"/>
    <s v=" "/>
    <x v="3"/>
    <s v="Mulch"/>
    <x v="4"/>
    <n v="6"/>
    <n v="17"/>
    <s v="C156-C158"/>
    <n v="0"/>
    <n v="1"/>
    <n v="0"/>
    <n v="0"/>
    <s v=" "/>
  </r>
  <r>
    <s v="WF6_2572"/>
    <s v="C156"/>
    <s v="NO"/>
    <n v="0.89900261538667403"/>
    <s v=" "/>
    <x v="3"/>
    <s v="Mulch"/>
    <x v="4"/>
    <n v="6"/>
    <n v="18"/>
    <s v="C156-C158"/>
    <n v="0"/>
    <n v="1"/>
    <n v="0"/>
    <n v="0"/>
    <s v=" "/>
  </r>
  <r>
    <s v="WF6_2533"/>
    <s v="C156"/>
    <s v="NO"/>
    <n v="9.6644625833797002E-2"/>
    <s v=" "/>
    <x v="2"/>
    <s v="Retention"/>
    <x v="0"/>
    <n v="6"/>
    <n v="17"/>
    <s v="C156-C158"/>
    <n v="1"/>
    <n v="0"/>
    <n v="0"/>
    <n v="8"/>
    <s v=" "/>
  </r>
  <r>
    <s v="WF6_7046"/>
    <s v="C157"/>
    <s v="YES"/>
    <n v="0.14578953753232801"/>
    <s v=" "/>
    <x v="1"/>
    <s v="Handfall"/>
    <x v="0"/>
    <n v="6"/>
    <n v="17"/>
    <s v="C156-C158"/>
    <n v="1"/>
    <n v="0"/>
    <n v="0"/>
    <n v="0"/>
    <s v=" "/>
  </r>
  <r>
    <s v="WF6_7093"/>
    <s v="C157"/>
    <s v="NO"/>
    <n v="1.0079417058686699"/>
    <s v=" "/>
    <x v="1"/>
    <s v="Handfall"/>
    <x v="0"/>
    <n v="6"/>
    <n v="17"/>
    <s v="C156-C158"/>
    <n v="1"/>
    <n v="0"/>
    <n v="0"/>
    <n v="0"/>
    <s v=" "/>
  </r>
  <r>
    <s v="WF6_2542"/>
    <s v="C157"/>
    <s v="YES"/>
    <n v="6.1137457376345003E-2"/>
    <s v=" "/>
    <x v="1"/>
    <s v="Handfall"/>
    <x v="0"/>
    <n v="6"/>
    <n v="17"/>
    <s v="C156-C158"/>
    <n v="1"/>
    <n v="0"/>
    <n v="0"/>
    <n v="0"/>
    <s v=" "/>
  </r>
  <r>
    <s v="WF6_2530"/>
    <s v="C157"/>
    <s v="NO"/>
    <n v="0.31182516121696902"/>
    <s v=" "/>
    <x v="5"/>
    <s v="Mulch"/>
    <x v="0"/>
    <n v="6"/>
    <n v="17"/>
    <s v="C156-C158"/>
    <n v="1"/>
    <n v="0"/>
    <n v="0"/>
    <n v="0"/>
    <s v=" "/>
  </r>
  <r>
    <s v="WF6_2535"/>
    <s v="C157"/>
    <s v="NO"/>
    <n v="0.13880054507120301"/>
    <s v=" "/>
    <x v="3"/>
    <s v="Mulch"/>
    <x v="0"/>
    <n v="6"/>
    <n v="17"/>
    <s v="C156-C158"/>
    <n v="1"/>
    <n v="0"/>
    <n v="0"/>
    <n v="0"/>
    <s v=" "/>
  </r>
  <r>
    <s v="WF6_2548"/>
    <s v="C157"/>
    <s v="YES"/>
    <n v="8.8784027321061998E-2"/>
    <s v=" "/>
    <x v="1"/>
    <s v="Handfall"/>
    <x v="0"/>
    <n v="6"/>
    <n v="17"/>
    <s v="C156-C158"/>
    <n v="1"/>
    <n v="0"/>
    <n v="0"/>
    <n v="0"/>
    <s v=" "/>
  </r>
  <r>
    <s v="WF6_2550"/>
    <s v="C157"/>
    <s v="NO"/>
    <n v="1.4130636795664E-2"/>
    <s v=" "/>
    <x v="1"/>
    <s v="Handfall"/>
    <x v="0"/>
    <n v="6"/>
    <n v="17"/>
    <s v="C156-C158"/>
    <n v="1"/>
    <n v="0"/>
    <n v="0"/>
    <n v="0"/>
    <s v=" "/>
  </r>
  <r>
    <s v="WF6_2534"/>
    <s v="C157"/>
    <s v="NO"/>
    <n v="0.28198718812859103"/>
    <s v=" "/>
    <x v="2"/>
    <s v="Retention"/>
    <x v="0"/>
    <n v="6"/>
    <n v="17"/>
    <s v="C156-C158"/>
    <n v="1"/>
    <n v="0"/>
    <n v="0"/>
    <n v="8"/>
    <s v=" "/>
  </r>
  <r>
    <s v="WF6_2555"/>
    <s v="C157"/>
    <s v="NO"/>
    <n v="6.1688804981836001E-2"/>
    <s v=" "/>
    <x v="2"/>
    <s v="Retention"/>
    <x v="0"/>
    <n v="6"/>
    <n v="17"/>
    <s v="C156-C158"/>
    <n v="1"/>
    <n v="0"/>
    <n v="0"/>
    <n v="8"/>
    <s v=" "/>
  </r>
  <r>
    <s v="WF6_7048"/>
    <s v="C158"/>
    <s v="YES"/>
    <n v="0.106467385638992"/>
    <s v=" "/>
    <x v="1"/>
    <s v="Handfall"/>
    <x v="0"/>
    <n v="6"/>
    <n v="20"/>
    <s v="C158-C160"/>
    <n v="1"/>
    <n v="0"/>
    <n v="0"/>
    <n v="0"/>
    <s v=" "/>
  </r>
  <r>
    <s v="WF6_7094"/>
    <s v="C158"/>
    <s v="NO"/>
    <n v="1.9832973232492002E-2"/>
    <s v=" "/>
    <x v="1"/>
    <s v="Handfall"/>
    <x v="0"/>
    <n v="6"/>
    <n v="20"/>
    <s v="C158-C160"/>
    <n v="1"/>
    <n v="0"/>
    <n v="0"/>
    <n v="0"/>
    <s v=" "/>
  </r>
  <r>
    <s v="WF6_6342"/>
    <s v="C158"/>
    <s v="NO"/>
    <n v="4.2616727178361E-2"/>
    <s v=" "/>
    <x v="3"/>
    <s v="Mulch"/>
    <x v="3"/>
    <n v="6"/>
    <n v="20"/>
    <s v="C158-C160"/>
    <n v="0"/>
    <n v="1"/>
    <n v="0"/>
    <n v="0"/>
    <s v=" "/>
  </r>
  <r>
    <s v="WF6_6342"/>
    <s v="C158"/>
    <s v="NO"/>
    <n v="1.0946778871534999E-2"/>
    <s v=" "/>
    <x v="3"/>
    <s v="Mulch"/>
    <x v="3"/>
    <n v="6"/>
    <n v="20"/>
    <s v="C158-C160"/>
    <n v="0"/>
    <n v="1"/>
    <n v="0"/>
    <n v="0"/>
    <s v=" "/>
  </r>
  <r>
    <s v="WF6_2544"/>
    <s v="C158"/>
    <s v="YES"/>
    <n v="5.8211139548323E-2"/>
    <s v=" "/>
    <x v="1"/>
    <s v="Handfall"/>
    <x v="0"/>
    <n v="6"/>
    <n v="20"/>
    <s v="C158-C160"/>
    <n v="1"/>
    <n v="0"/>
    <n v="0"/>
    <n v="0"/>
    <s v=" "/>
  </r>
  <r>
    <s v="WF6_2535"/>
    <s v="C158"/>
    <s v="NO"/>
    <n v="0.37447088680564"/>
    <s v=" "/>
    <x v="3"/>
    <s v="Mulch"/>
    <x v="0"/>
    <n v="6"/>
    <n v="20"/>
    <s v="C158-C160"/>
    <n v="1"/>
    <n v="0"/>
    <n v="0"/>
    <n v="0"/>
    <s v=" "/>
  </r>
  <r>
    <s v="WF6_2537"/>
    <s v="C158"/>
    <s v="NO"/>
    <n v="1.42691629816647"/>
    <s v=" "/>
    <x v="3"/>
    <s v="Mulch"/>
    <x v="0"/>
    <n v="6"/>
    <n v="20"/>
    <s v="C158-C160"/>
    <n v="1"/>
    <n v="0"/>
    <n v="0"/>
    <n v="0"/>
    <s v=" "/>
  </r>
  <r>
    <s v="WF6_2574"/>
    <s v="C158"/>
    <s v="NO"/>
    <n v="4.2909082004708998E-2"/>
    <s v=" "/>
    <x v="3"/>
    <s v="Mulch"/>
    <x v="3"/>
    <n v="6"/>
    <n v="20"/>
    <s v="C158-C160"/>
    <n v="0"/>
    <n v="1"/>
    <n v="0"/>
    <n v="0"/>
    <s v=" "/>
  </r>
  <r>
    <s v="WF6_2574"/>
    <s v="C158"/>
    <s v="NO"/>
    <n v="1.5607731136814001E-2"/>
    <s v=" "/>
    <x v="3"/>
    <s v="Mulch"/>
    <x v="3"/>
    <n v="6"/>
    <n v="20"/>
    <s v="C158-C160"/>
    <n v="0"/>
    <n v="1"/>
    <n v="0"/>
    <n v="0"/>
    <s v=" "/>
  </r>
  <r>
    <s v="WF6_2536"/>
    <s v="C158"/>
    <s v="NO"/>
    <n v="0.139554972684657"/>
    <s v=" "/>
    <x v="2"/>
    <s v="Retention"/>
    <x v="0"/>
    <n v="6"/>
    <n v="20"/>
    <s v="C158-C160"/>
    <n v="1"/>
    <n v="0"/>
    <n v="0"/>
    <n v="8"/>
    <s v=" "/>
  </r>
  <r>
    <s v="WF6_2556"/>
    <s v="C158"/>
    <s v="NO"/>
    <n v="0.13516923395056199"/>
    <s v=" "/>
    <x v="2"/>
    <s v="Retention"/>
    <x v="0"/>
    <n v="6"/>
    <n v="20"/>
    <s v="C158-C160"/>
    <n v="1"/>
    <n v="0"/>
    <n v="0"/>
    <n v="8"/>
    <s v=" "/>
  </r>
  <r>
    <s v="WF6_2552"/>
    <s v="C159"/>
    <s v="YES"/>
    <n v="0.14866728930444001"/>
    <s v=" "/>
    <x v="1"/>
    <s v="Handfall"/>
    <x v="0"/>
    <n v="6"/>
    <n v="20"/>
    <s v="C158-C160"/>
    <n v="1"/>
    <n v="0"/>
    <n v="0"/>
    <n v="0"/>
    <s v=" "/>
  </r>
  <r>
    <s v="WF6_7095"/>
    <s v="C159"/>
    <s v="NO"/>
    <n v="0.34433636344741098"/>
    <s v=" "/>
    <x v="1"/>
    <s v="Handfall"/>
    <x v="0"/>
    <n v="6"/>
    <n v="20"/>
    <s v="C158-C160"/>
    <n v="1"/>
    <n v="0"/>
    <n v="0"/>
    <n v="0"/>
    <s v=" "/>
  </r>
  <r>
    <s v="WF6_2537"/>
    <s v="C159"/>
    <s v="NO"/>
    <n v="0.68016833994164005"/>
    <s v=" "/>
    <x v="3"/>
    <s v="Mulch"/>
    <x v="0"/>
    <n v="6"/>
    <n v="20"/>
    <s v="C158-C160"/>
    <n v="1"/>
    <n v="0"/>
    <n v="0"/>
    <n v="0"/>
    <s v=" "/>
  </r>
  <r>
    <s v="WF6_2538"/>
    <s v="C159"/>
    <s v="NO"/>
    <n v="8.6390974071440002E-2"/>
    <s v=" "/>
    <x v="2"/>
    <s v="Retention"/>
    <x v="0"/>
    <n v="6"/>
    <n v="20"/>
    <s v="C158-C160"/>
    <n v="1"/>
    <n v="0"/>
    <n v="0"/>
    <n v="8"/>
    <s v=" "/>
  </r>
  <r>
    <s v="WF6_2539"/>
    <s v="C159"/>
    <s v="NO"/>
    <n v="0.19795365162308601"/>
    <s v=" "/>
    <x v="2"/>
    <s v="Retention"/>
    <x v="0"/>
    <n v="6"/>
    <n v="20"/>
    <s v="C158-C160"/>
    <n v="1"/>
    <n v="0"/>
    <n v="0"/>
    <n v="8"/>
    <s v=" "/>
  </r>
  <r>
    <s v="WF6_2557"/>
    <s v="C159"/>
    <s v="NO"/>
    <n v="0.29358699136122302"/>
    <s v=" "/>
    <x v="2"/>
    <s v="Retention"/>
    <x v="0"/>
    <n v="6"/>
    <n v="20"/>
    <s v="C158-C160"/>
    <n v="1"/>
    <n v="0"/>
    <n v="0"/>
    <n v="8"/>
    <s v=" "/>
  </r>
  <r>
    <s v="WF6_7731"/>
    <s v="C159"/>
    <s v="NO"/>
    <n v="0.62383420776175103"/>
    <s v=" "/>
    <x v="3"/>
    <s v="Mulch"/>
    <x v="0"/>
    <n v="6"/>
    <n v="20"/>
    <s v="C158-C160"/>
    <n v="1"/>
    <n v="0"/>
    <n v="0"/>
    <n v="0"/>
    <s v=" "/>
  </r>
  <r>
    <s v="WF6_6340"/>
    <s v="C160"/>
    <s v="NO"/>
    <n v="1.71533493335591"/>
    <s v=" "/>
    <x v="3"/>
    <s v="Mulch"/>
    <x v="0"/>
    <n v="6"/>
    <n v="21"/>
    <s v="C160-C162"/>
    <n v="1"/>
    <n v="0"/>
    <n v="0"/>
    <n v="0"/>
    <s v=" "/>
  </r>
  <r>
    <s v="WF6_2541"/>
    <s v="C160"/>
    <s v="NO"/>
    <n v="0.43061511936725899"/>
    <s v=" "/>
    <x v="3"/>
    <s v="Mulch"/>
    <x v="0"/>
    <n v="6"/>
    <n v="21"/>
    <s v="C160-C162"/>
    <n v="1"/>
    <n v="0"/>
    <n v="0"/>
    <n v="0"/>
    <s v=" "/>
  </r>
  <r>
    <s v="WF6_2540"/>
    <s v="C160"/>
    <s v="NO"/>
    <n v="0.114779434561772"/>
    <s v=" "/>
    <x v="4"/>
    <s v="Non-Treed"/>
    <x v="0"/>
    <n v="6"/>
    <n v="21"/>
    <s v="C160-C162"/>
    <n v="1"/>
    <n v="0"/>
    <n v="0"/>
    <n v="0"/>
    <s v=" "/>
  </r>
  <r>
    <s v="WF6_2541"/>
    <s v="C161"/>
    <s v="NO"/>
    <n v="2.2964476776730098"/>
    <s v=" "/>
    <x v="3"/>
    <s v="Mulch"/>
    <x v="0"/>
    <n v="6"/>
    <n v="21"/>
    <s v="C160-C162"/>
    <n v="1"/>
    <n v="0"/>
    <n v="0"/>
    <n v="0"/>
    <s v=" "/>
  </r>
  <r>
    <s v="WF6_7047"/>
    <s v="C162"/>
    <s v="YES"/>
    <n v="0.45150473432669003"/>
    <s v=" "/>
    <x v="1"/>
    <s v="Handfall"/>
    <x v="0"/>
    <n v="6"/>
    <n v="22"/>
    <s v="C162-C164"/>
    <n v="1"/>
    <n v="0"/>
    <n v="0"/>
    <n v="0"/>
    <s v=" "/>
  </r>
  <r>
    <s v="WF6_7096"/>
    <s v="C162"/>
    <s v="NO"/>
    <n v="0.108916365439179"/>
    <s v=" "/>
    <x v="1"/>
    <s v="Handfall"/>
    <x v="0"/>
    <n v="6"/>
    <n v="22"/>
    <s v="C162-C164"/>
    <n v="1"/>
    <n v="0"/>
    <n v="0"/>
    <n v="0"/>
    <s v=" "/>
  </r>
  <r>
    <s v="WF6_7097"/>
    <s v="C162"/>
    <s v="NO"/>
    <n v="5.5833738850389003E-2"/>
    <s v=" "/>
    <x v="1"/>
    <s v="Handfall"/>
    <x v="0"/>
    <n v="6"/>
    <n v="22"/>
    <s v="C162-C164"/>
    <n v="1"/>
    <n v="0"/>
    <n v="0"/>
    <n v="0"/>
    <s v=" "/>
  </r>
  <r>
    <s v="WF6_2543"/>
    <s v="C162"/>
    <s v="YES"/>
    <n v="5.7547987204837003E-2"/>
    <s v=" "/>
    <x v="1"/>
    <s v="Handfall"/>
    <x v="0"/>
    <n v="6"/>
    <n v="22"/>
    <s v="C162-C164"/>
    <n v="1"/>
    <n v="0"/>
    <n v="0"/>
    <n v="0"/>
    <s v=" "/>
  </r>
  <r>
    <s v="WF6_2541"/>
    <s v="C162"/>
    <s v="NO"/>
    <n v="1.8924178674140001E-2"/>
    <s v=" "/>
    <x v="3"/>
    <s v="Mulch"/>
    <x v="0"/>
    <n v="6"/>
    <n v="21"/>
    <s v="C160-C162"/>
    <n v="1"/>
    <n v="0"/>
    <n v="0"/>
    <n v="0"/>
    <s v=" "/>
  </r>
  <r>
    <s v="WF6_2541"/>
    <s v="C162"/>
    <s v="NO"/>
    <n v="0.94824666915045597"/>
    <s v=" "/>
    <x v="3"/>
    <s v="Mulch"/>
    <x v="0"/>
    <n v="6"/>
    <n v="22"/>
    <s v="C162-C164"/>
    <n v="1"/>
    <n v="0"/>
    <n v="0"/>
    <n v="0"/>
    <s v=" "/>
  </r>
  <r>
    <s v="WF6_2546"/>
    <s v="C162"/>
    <s v="NO"/>
    <n v="0.48593326156100303"/>
    <s v=" "/>
    <x v="3"/>
    <s v="Mulch"/>
    <x v="0"/>
    <n v="6"/>
    <n v="22"/>
    <s v="C162-C164"/>
    <n v="1"/>
    <n v="0"/>
    <n v="0"/>
    <n v="0"/>
    <s v=" "/>
  </r>
  <r>
    <s v="WF6_2545"/>
    <s v="C162"/>
    <s v="YES"/>
    <n v="0.10121727816430701"/>
    <s v=" "/>
    <x v="2"/>
    <s v="Retention"/>
    <x v="0"/>
    <n v="6"/>
    <n v="22"/>
    <s v="C162-C164"/>
    <n v="1"/>
    <n v="0"/>
    <n v="0"/>
    <n v="8"/>
    <s v=" "/>
  </r>
  <r>
    <s v="WF6_2558"/>
    <s v="C162"/>
    <s v="NO"/>
    <n v="7.4340214211409003E-2"/>
    <s v=" "/>
    <x v="2"/>
    <s v="Retention"/>
    <x v="0"/>
    <n v="6"/>
    <n v="22"/>
    <s v="C162-C164"/>
    <n v="1"/>
    <n v="0"/>
    <n v="0"/>
    <n v="8"/>
    <s v=" "/>
  </r>
  <r>
    <s v="WF6_2546"/>
    <s v="C163"/>
    <s v="NO"/>
    <n v="2.2169282563832402"/>
    <s v=" "/>
    <x v="3"/>
    <s v="Mulch"/>
    <x v="0"/>
    <n v="6"/>
    <n v="22"/>
    <s v="C162-C164"/>
    <n v="1"/>
    <n v="0"/>
    <n v="0"/>
    <n v="0"/>
    <s v=" "/>
  </r>
  <r>
    <s v="WF6_7098"/>
    <s v="C164"/>
    <s v="NO"/>
    <n v="6.0643957512137997E-2"/>
    <s v=" "/>
    <x v="1"/>
    <s v="Handfall"/>
    <x v="0"/>
    <n v="6"/>
    <n v="23"/>
    <s v="C164-C166"/>
    <n v="1"/>
    <n v="0"/>
    <n v="0"/>
    <n v="0"/>
    <s v=" "/>
  </r>
  <r>
    <s v="WF6_7099"/>
    <s v="C164"/>
    <s v="NO"/>
    <n v="1.0820901250374999E-2"/>
    <s v=" "/>
    <x v="1"/>
    <s v="Handfall"/>
    <x v="0"/>
    <n v="6"/>
    <n v="23"/>
    <s v="C164-C166"/>
    <n v="1"/>
    <n v="0"/>
    <n v="0"/>
    <n v="0"/>
    <s v=" "/>
  </r>
  <r>
    <s v="WF6_2546"/>
    <s v="C164"/>
    <s v="NO"/>
    <n v="0.209987227435812"/>
    <s v=" "/>
    <x v="3"/>
    <s v="Mulch"/>
    <x v="0"/>
    <n v="6"/>
    <n v="23"/>
    <s v="C164-C166"/>
    <n v="1"/>
    <n v="0"/>
    <n v="0"/>
    <n v="0"/>
    <s v=" "/>
  </r>
  <r>
    <s v="WF6_2549"/>
    <s v="C164"/>
    <s v="NO"/>
    <n v="1.9567031056786099"/>
    <s v=" "/>
    <x v="5"/>
    <s v="Mulch"/>
    <x v="0"/>
    <n v="6"/>
    <n v="23"/>
    <s v="C164-C166"/>
    <n v="1"/>
    <n v="0"/>
    <n v="0"/>
    <n v="0"/>
    <s v=" "/>
  </r>
  <r>
    <s v="WF6_2547"/>
    <s v="C164"/>
    <s v="NO"/>
    <n v="5.2652000648164998E-2"/>
    <s v=" "/>
    <x v="2"/>
    <s v="Retention"/>
    <x v="0"/>
    <n v="6"/>
    <n v="23"/>
    <s v="C164-C166"/>
    <n v="1"/>
    <n v="0"/>
    <n v="0"/>
    <n v="8"/>
    <s v=" "/>
  </r>
  <r>
    <s v="WF6_2559"/>
    <s v="C164"/>
    <s v="NO"/>
    <n v="4.6272221772791E-2"/>
    <s v=" "/>
    <x v="2"/>
    <s v="Retention"/>
    <x v="0"/>
    <n v="6"/>
    <n v="23"/>
    <s v="C164-C166"/>
    <n v="1"/>
    <n v="0"/>
    <n v="0"/>
    <n v="8"/>
    <s v=" "/>
  </r>
  <r>
    <s v="WF6_2549"/>
    <s v="C165"/>
    <s v="NO"/>
    <n v="1.53291976776187"/>
    <s v=" "/>
    <x v="5"/>
    <s v="Mulch"/>
    <x v="0"/>
    <n v="6"/>
    <n v="23"/>
    <s v="C164-C166"/>
    <n v="1"/>
    <n v="0"/>
    <n v="0"/>
    <n v="0"/>
    <s v=" "/>
  </r>
  <r>
    <s v="WF6_2551"/>
    <s v="C165"/>
    <s v="NO"/>
    <n v="0.130527734913264"/>
    <s v=" "/>
    <x v="2"/>
    <s v="Retention"/>
    <x v="0"/>
    <n v="6"/>
    <n v="23"/>
    <s v="C164-C166"/>
    <n v="1"/>
    <n v="0"/>
    <n v="0"/>
    <n v="8"/>
    <s v=" "/>
  </r>
  <r>
    <s v="WF6_2549"/>
    <s v="C166"/>
    <s v="NO"/>
    <n v="0.45926228188961699"/>
    <s v=" "/>
    <x v="5"/>
    <s v="Mulch"/>
    <x v="0"/>
    <n v="6"/>
    <n v="24"/>
    <s v="C166-C168"/>
    <n v="1"/>
    <n v="0"/>
    <n v="0"/>
    <n v="0"/>
    <s v=" "/>
  </r>
  <r>
    <s v="WF6_2553"/>
    <s v="C166"/>
    <s v="NO"/>
    <n v="1.31126574695995"/>
    <s v=" "/>
    <x v="3"/>
    <s v="Mulch"/>
    <x v="0"/>
    <n v="6"/>
    <n v="24"/>
    <s v="C166-C168"/>
    <n v="1"/>
    <n v="0"/>
    <n v="0"/>
    <n v="0"/>
    <s v=" "/>
  </r>
  <r>
    <s v="WF6_2554"/>
    <s v="C166"/>
    <s v="NO"/>
    <n v="4.9653070342574997E-2"/>
    <s v=" "/>
    <x v="4"/>
    <s v="Non-Treed"/>
    <x v="0"/>
    <n v="6"/>
    <n v="24"/>
    <s v="C166-C168"/>
    <n v="1"/>
    <n v="0"/>
    <n v="0"/>
    <n v="0"/>
    <s v=" "/>
  </r>
  <r>
    <s v="WF6_2553"/>
    <s v="C167"/>
    <s v="NO"/>
    <n v="0.70792722358762805"/>
    <s v=" "/>
    <x v="3"/>
    <s v="Mulch"/>
    <x v="0"/>
    <n v="6"/>
    <n v="24"/>
    <s v="C166-C168"/>
    <n v="1"/>
    <n v="0"/>
    <n v="0"/>
    <n v="0"/>
    <s v=" "/>
  </r>
  <r>
    <s v="WF6_2561"/>
    <s v="C167"/>
    <s v="NO"/>
    <n v="0.85254299402604306"/>
    <s v=" "/>
    <x v="3"/>
    <s v="Mulch"/>
    <x v="0"/>
    <n v="6"/>
    <n v="24"/>
    <s v="C166-C168"/>
    <n v="1"/>
    <n v="0"/>
    <n v="0"/>
    <n v="0"/>
    <s v=" "/>
  </r>
  <r>
    <s v="WF6_2564"/>
    <s v="C167"/>
    <s v="NO"/>
    <n v="0.58384519655229805"/>
    <s v=" "/>
    <x v="5"/>
    <s v="Mulch"/>
    <x v="0"/>
    <n v="6"/>
    <n v="24"/>
    <s v="C166-C168"/>
    <n v="1"/>
    <n v="0"/>
    <n v="0"/>
    <n v="0"/>
    <s v=" "/>
  </r>
  <r>
    <s v="WF6_2560"/>
    <s v="C167"/>
    <s v="NO"/>
    <n v="3.6613195899912E-2"/>
    <s v=" "/>
    <x v="4"/>
    <s v="Non-Treed"/>
    <x v="0"/>
    <n v="6"/>
    <n v="24"/>
    <s v="C166-C168"/>
    <n v="1"/>
    <n v="0"/>
    <n v="0"/>
    <n v="0"/>
    <s v=" "/>
  </r>
  <r>
    <s v="WF6_6341"/>
    <s v="C168"/>
    <s v="NO"/>
    <n v="1.3504504283782"/>
    <s v=" "/>
    <x v="5"/>
    <s v="Mulch"/>
    <x v="0"/>
    <n v="6"/>
    <n v="25"/>
    <s v="C168-C170"/>
    <n v="1"/>
    <n v="0"/>
    <n v="0"/>
    <n v="0"/>
    <s v=" "/>
  </r>
  <r>
    <s v="WF6_7100"/>
    <s v="C168"/>
    <s v="NO"/>
    <n v="0.499162937519879"/>
    <s v=" "/>
    <x v="1"/>
    <s v="Handfall"/>
    <x v="0"/>
    <n v="6"/>
    <n v="25"/>
    <s v="C168-C170"/>
    <n v="1"/>
    <n v="0"/>
    <n v="0"/>
    <n v="0"/>
    <s v=" "/>
  </r>
  <r>
    <s v="WF6_7101"/>
    <s v="C168"/>
    <s v="NO"/>
    <n v="5.5486475170913999E-2"/>
    <s v=" "/>
    <x v="1"/>
    <s v="Handfall"/>
    <x v="0"/>
    <n v="6"/>
    <n v="25"/>
    <s v="C168-C170"/>
    <n v="1"/>
    <n v="0"/>
    <n v="0"/>
    <n v="0"/>
    <s v=" "/>
  </r>
  <r>
    <s v="WF6_2562"/>
    <s v="C168"/>
    <s v="NO"/>
    <n v="0.176889469759312"/>
    <s v=" "/>
    <x v="5"/>
    <s v="Mulch"/>
    <x v="4"/>
    <n v="6"/>
    <n v="25"/>
    <s v="C168-C170"/>
    <n v="0"/>
    <n v="1"/>
    <n v="0"/>
    <n v="0"/>
    <s v=" "/>
  </r>
  <r>
    <s v="WF6_2564"/>
    <s v="C168"/>
    <s v="NO"/>
    <n v="0.21239477782538899"/>
    <s v=" "/>
    <x v="5"/>
    <s v="Mulch"/>
    <x v="0"/>
    <n v="6"/>
    <n v="25"/>
    <s v="C168-C170"/>
    <n v="1"/>
    <n v="0"/>
    <n v="0"/>
    <n v="0"/>
    <s v=" "/>
  </r>
  <r>
    <s v="WF6_2583"/>
    <s v="C168"/>
    <s v="NO"/>
    <n v="0.196055583043693"/>
    <s v=" "/>
    <x v="2"/>
    <s v="Retention"/>
    <x v="0"/>
    <n v="6"/>
    <n v="25"/>
    <s v="C168-C170"/>
    <n v="1"/>
    <n v="0"/>
    <n v="0"/>
    <n v="8"/>
    <s v=" "/>
  </r>
  <r>
    <s v="WF6_2568"/>
    <s v="C169"/>
    <s v="NO"/>
    <n v="4.5744904305052E-2"/>
    <s v=" "/>
    <x v="5"/>
    <s v="Mulch"/>
    <x v="0"/>
    <n v="6"/>
    <n v="25"/>
    <s v="C168-C170"/>
    <n v="1"/>
    <n v="0"/>
    <n v="0"/>
    <n v="0"/>
    <s v=" "/>
  </r>
  <r>
    <s v="WF6_7102"/>
    <s v="C169"/>
    <s v="NO"/>
    <n v="7.2506013644426007E-2"/>
    <s v=" "/>
    <x v="1"/>
    <s v="Handfall"/>
    <x v="0"/>
    <n v="6"/>
    <n v="25"/>
    <s v="C168-C170"/>
    <n v="1"/>
    <n v="0"/>
    <n v="0"/>
    <n v="0"/>
    <s v=" "/>
  </r>
  <r>
    <s v="WF6_2566"/>
    <s v="C169"/>
    <s v="NO"/>
    <n v="0.13072174461814401"/>
    <s v=" "/>
    <x v="5"/>
    <s v="Mulch"/>
    <x v="0"/>
    <n v="6"/>
    <n v="25"/>
    <s v="C168-C170"/>
    <n v="1"/>
    <n v="0"/>
    <n v="0"/>
    <n v="0"/>
    <s v=" "/>
  </r>
  <r>
    <s v="WF6_2567"/>
    <s v="C169"/>
    <s v="NO"/>
    <n v="2.5441088786647002E-2"/>
    <s v=" "/>
    <x v="4"/>
    <s v="Non-Treed"/>
    <x v="0"/>
    <n v="6"/>
    <n v="25"/>
    <s v="C168-C170"/>
    <n v="1"/>
    <n v="0"/>
    <n v="0"/>
    <n v="0"/>
    <s v=" "/>
  </r>
  <r>
    <s v="WF6_2569"/>
    <s v="C169"/>
    <s v="NO"/>
    <n v="0.44245501160061401"/>
    <s v=" "/>
    <x v="2"/>
    <s v="Retention"/>
    <x v="0"/>
    <n v="6"/>
    <n v="25"/>
    <s v="C168-C170"/>
    <n v="1"/>
    <n v="0"/>
    <n v="0"/>
    <n v="8"/>
    <s v=" "/>
  </r>
  <r>
    <s v="WF6_2582"/>
    <s v="C169"/>
    <s v="NO"/>
    <n v="0.40216969181237699"/>
    <s v=" "/>
    <x v="2"/>
    <s v="Retention"/>
    <x v="0"/>
    <n v="6"/>
    <n v="25"/>
    <s v="C168-C170"/>
    <n v="1"/>
    <n v="0"/>
    <n v="0"/>
    <n v="8"/>
    <s v=" "/>
  </r>
  <r>
    <s v="WF6_7732"/>
    <s v="C169"/>
    <s v="NO"/>
    <n v="0.70585673566793605"/>
    <s v=" "/>
    <x v="5"/>
    <s v="Mulch"/>
    <x v="0"/>
    <n v="6"/>
    <n v="25"/>
    <s v="C168-C170"/>
    <n v="1"/>
    <n v="0"/>
    <n v="0"/>
    <n v="0"/>
    <s v=" "/>
  </r>
  <r>
    <s v="WF6_2592"/>
    <s v="C170"/>
    <s v="YES"/>
    <n v="6.2750048403637002E-2"/>
    <s v=" "/>
    <x v="2"/>
    <s v="Retention"/>
    <x v="0"/>
    <n v="6"/>
    <n v="26"/>
    <s v="C170-C172"/>
    <n v="1"/>
    <n v="0"/>
    <n v="0"/>
    <n v="0"/>
    <s v="Changed to retention as per review of clearance"/>
  </r>
  <r>
    <s v="WF6_2578"/>
    <s v="C170"/>
    <s v="NO"/>
    <n v="1.3500467626582E-2"/>
    <s v=" "/>
    <x v="5"/>
    <s v="Mulch"/>
    <x v="0"/>
    <n v="6"/>
    <n v="26"/>
    <s v="C170-C172"/>
    <n v="1"/>
    <n v="0"/>
    <n v="0"/>
    <n v="0"/>
    <s v=" "/>
  </r>
  <r>
    <s v="WF6_2594"/>
    <s v="C170"/>
    <s v="NO"/>
    <n v="8.5006617877985996E-2"/>
    <s v=" "/>
    <x v="2"/>
    <s v="Retention"/>
    <x v="0"/>
    <n v="6"/>
    <n v="26"/>
    <s v="C170-C172"/>
    <n v="1"/>
    <n v="0"/>
    <n v="0"/>
    <n v="0"/>
    <s v="Changed to retention as per review of clearance"/>
  </r>
  <r>
    <s v="WF6_3738"/>
    <s v="C170"/>
    <s v="NO"/>
    <n v="1.421670844907E-2"/>
    <s v=" "/>
    <x v="5"/>
    <s v="Mulch"/>
    <x v="0"/>
    <n v="6"/>
    <n v="26"/>
    <s v="C170-C172"/>
    <n v="1"/>
    <n v="0"/>
    <n v="0"/>
    <n v="0"/>
    <s v=" "/>
  </r>
  <r>
    <s v="WF6_2580"/>
    <s v="C170"/>
    <s v="YES"/>
    <n v="0.13296919995020201"/>
    <s v=" "/>
    <x v="1"/>
    <s v="Handfall"/>
    <x v="0"/>
    <n v="6"/>
    <n v="26"/>
    <s v="C170-C172"/>
    <n v="1"/>
    <n v="0"/>
    <n v="0"/>
    <n v="0"/>
    <s v=" "/>
  </r>
  <r>
    <s v="WF6_2581"/>
    <s v="C170"/>
    <s v="YES"/>
    <n v="0.119455825213831"/>
    <s v=" "/>
    <x v="1"/>
    <s v="Handfall"/>
    <x v="0"/>
    <n v="6"/>
    <n v="26"/>
    <s v="C170-C172"/>
    <n v="1"/>
    <n v="0"/>
    <n v="0"/>
    <n v="0"/>
    <s v=" "/>
  </r>
  <r>
    <s v="WF6_7103"/>
    <s v="C170"/>
    <s v="NO"/>
    <n v="0.48748481109139702"/>
    <s v=" "/>
    <x v="1"/>
    <s v="Handfall"/>
    <x v="0"/>
    <n v="6"/>
    <n v="26"/>
    <s v="C170-C172"/>
    <n v="1"/>
    <n v="0"/>
    <n v="0"/>
    <n v="0"/>
    <s v=" "/>
  </r>
  <r>
    <s v="WF6_7104"/>
    <s v="C170"/>
    <s v="NO"/>
    <n v="0.47462144431462699"/>
    <s v=" "/>
    <x v="1"/>
    <s v="Handfall"/>
    <x v="0"/>
    <n v="6"/>
    <n v="26"/>
    <s v="C170-C172"/>
    <n v="1"/>
    <n v="0"/>
    <n v="0"/>
    <n v="0"/>
    <s v=" "/>
  </r>
  <r>
    <s v="WF6_2566"/>
    <s v="C170"/>
    <s v="NO"/>
    <n v="0.26844634114215599"/>
    <s v=" "/>
    <x v="5"/>
    <s v="Mulch"/>
    <x v="0"/>
    <n v="6"/>
    <n v="26"/>
    <s v="C170-C172"/>
    <n v="1"/>
    <n v="0"/>
    <n v="0"/>
    <n v="0"/>
    <s v=" "/>
  </r>
  <r>
    <s v="WF6_2579"/>
    <s v="C170"/>
    <s v="NO"/>
    <n v="0.284667452058812"/>
    <s v=" "/>
    <x v="5"/>
    <s v="Mulch"/>
    <x v="0"/>
    <n v="6"/>
    <n v="26"/>
    <s v="C170-C172"/>
    <n v="1"/>
    <n v="0"/>
    <n v="0"/>
    <n v="0"/>
    <s v=" "/>
  </r>
  <r>
    <s v="WF6_2576"/>
    <s v="C170"/>
    <s v="NO"/>
    <n v="0.31346644955056102"/>
    <s v=" "/>
    <x v="4"/>
    <s v="Non-Treed"/>
    <x v="0"/>
    <n v="6"/>
    <n v="26"/>
    <s v="C170-C172"/>
    <n v="1"/>
    <n v="0"/>
    <n v="0"/>
    <n v="0"/>
    <s v=" "/>
  </r>
  <r>
    <s v="WF6_2565"/>
    <s v="C170"/>
    <s v="NO"/>
    <n v="0.499754361154442"/>
    <s v=" "/>
    <x v="2"/>
    <s v="Retention"/>
    <x v="0"/>
    <n v="6"/>
    <n v="26"/>
    <s v="C170-C172"/>
    <n v="1"/>
    <n v="0"/>
    <n v="0"/>
    <n v="8"/>
    <s v=" "/>
  </r>
  <r>
    <s v="WF6_2573"/>
    <s v="C170"/>
    <s v="NO"/>
    <n v="0.31288501876178199"/>
    <s v=" "/>
    <x v="2"/>
    <s v="Retention"/>
    <x v="0"/>
    <n v="6"/>
    <n v="26"/>
    <s v="C170-C172"/>
    <n v="1"/>
    <n v="0"/>
    <n v="0"/>
    <n v="8"/>
    <s v=" "/>
  </r>
  <r>
    <s v="WF6_2582"/>
    <s v="C170"/>
    <s v="NO"/>
    <n v="1.0744020546147001E-2"/>
    <s v=" "/>
    <x v="2"/>
    <s v="Retention"/>
    <x v="0"/>
    <n v="6"/>
    <n v="25"/>
    <s v="C168-C170"/>
    <n v="1"/>
    <n v="0"/>
    <n v="0"/>
    <n v="8"/>
    <s v=" "/>
  </r>
  <r>
    <s v="WF6_2582"/>
    <s v="C170"/>
    <s v="NO"/>
    <n v="1.0108509123687399"/>
    <s v=" "/>
    <x v="2"/>
    <s v="Retention"/>
    <x v="0"/>
    <n v="6"/>
    <n v="26"/>
    <s v="C170-C172"/>
    <n v="1"/>
    <n v="0"/>
    <n v="0"/>
    <n v="8"/>
    <s v=" "/>
  </r>
  <r>
    <s v="WF6_2589"/>
    <s v="C170"/>
    <s v="NO"/>
    <n v="0.66530312228163702"/>
    <s v=" "/>
    <x v="2"/>
    <s v="Retention"/>
    <x v="0"/>
    <n v="6"/>
    <n v="26"/>
    <s v="C170-C172"/>
    <n v="1"/>
    <n v="0"/>
    <n v="0"/>
    <n v="8"/>
    <s v=" "/>
  </r>
  <r>
    <s v="WF6_7264"/>
    <s v="C170"/>
    <s v="NO"/>
    <n v="1.8535557112413E-2"/>
    <s v=" "/>
    <x v="4"/>
    <s v="Non-Treed"/>
    <x v="0"/>
    <n v="6"/>
    <n v="26"/>
    <s v="C170-C172"/>
    <n v="1"/>
    <n v="0"/>
    <n v="0"/>
    <n v="0"/>
    <s v=" "/>
  </r>
  <r>
    <s v="WF6_7532"/>
    <s v="C170"/>
    <s v="NO"/>
    <n v="3.3907731450776003E-2"/>
    <s v=" "/>
    <x v="5"/>
    <s v="Mulch"/>
    <x v="0"/>
    <n v="6"/>
    <n v="26"/>
    <s v="C170-C172"/>
    <n v="1"/>
    <n v="0"/>
    <n v="0"/>
    <n v="0"/>
    <s v=" "/>
  </r>
  <r>
    <s v="WF6_7533"/>
    <s v="C170"/>
    <s v="NO"/>
    <n v="4.6237189797298003E-2"/>
    <s v=" "/>
    <x v="2"/>
    <s v="Retention"/>
    <x v="0"/>
    <n v="6"/>
    <n v="26"/>
    <s v="C170-C172"/>
    <n v="1"/>
    <n v="0"/>
    <n v="0"/>
    <n v="0"/>
    <s v="Changed to retention as per review of clearance"/>
  </r>
  <r>
    <s v="WF6_7732"/>
    <s v="C170"/>
    <s v="NO"/>
    <n v="9.2016740403076003E-2"/>
    <s v=" "/>
    <x v="5"/>
    <s v="Mulch"/>
    <x v="0"/>
    <n v="6"/>
    <n v="26"/>
    <s v="C170-C172"/>
    <n v="1"/>
    <n v="0"/>
    <n v="0"/>
    <n v="0"/>
    <s v=" "/>
  </r>
  <r>
    <s v="WF6_2603"/>
    <s v="C171"/>
    <s v="YES"/>
    <n v="4.4922900367427E-2"/>
    <s v=" "/>
    <x v="2"/>
    <s v="Retention"/>
    <x v="0"/>
    <n v="6"/>
    <n v="26"/>
    <s v="C170-C172"/>
    <n v="1"/>
    <n v="0"/>
    <n v="0"/>
    <n v="0"/>
    <s v="Changed to retention as per review of clearance"/>
  </r>
  <r>
    <s v="WF6_2590"/>
    <s v="C171"/>
    <s v="NO"/>
    <n v="3.5180116758416001E-2"/>
    <s v=" "/>
    <x v="5"/>
    <s v="Mulch"/>
    <x v="0"/>
    <n v="6"/>
    <n v="26"/>
    <s v="C170-C172"/>
    <n v="1"/>
    <n v="0"/>
    <n v="0"/>
    <n v="0"/>
    <s v=" "/>
  </r>
  <r>
    <s v="WF6_2584"/>
    <s v="C171"/>
    <s v="YES"/>
    <n v="8.8082672028051007E-2"/>
    <s v=" "/>
    <x v="1"/>
    <s v="Handfall"/>
    <x v="0"/>
    <n v="6"/>
    <n v="26"/>
    <s v="C170-C172"/>
    <n v="1"/>
    <n v="0"/>
    <n v="0"/>
    <n v="0"/>
    <s v=" "/>
  </r>
  <r>
    <s v="WF6_2585"/>
    <s v="C171"/>
    <s v="YES"/>
    <n v="0.28755018468029098"/>
    <s v=" "/>
    <x v="1"/>
    <s v="Handfall"/>
    <x v="0"/>
    <n v="6"/>
    <n v="26"/>
    <s v="C170-C172"/>
    <n v="1"/>
    <n v="0"/>
    <n v="0"/>
    <n v="0"/>
    <s v=" "/>
  </r>
  <r>
    <s v="WF6_7049"/>
    <s v="C171"/>
    <s v="YES"/>
    <n v="9.3332564667548995E-2"/>
    <s v=" "/>
    <x v="2"/>
    <s v="Retention"/>
    <x v="0"/>
    <n v="6"/>
    <n v="26"/>
    <s v="C170-C172"/>
    <n v="1"/>
    <n v="0"/>
    <n v="0"/>
    <n v="0"/>
    <s v="Changed to retention as per review of clearance"/>
  </r>
  <r>
    <s v="WF6_7105"/>
    <s v="C171"/>
    <s v="NO"/>
    <n v="1.2434320570142801"/>
    <s v=" "/>
    <x v="1"/>
    <s v="Handfall"/>
    <x v="0"/>
    <n v="6"/>
    <n v="26"/>
    <s v="C170-C172"/>
    <n v="1"/>
    <n v="0"/>
    <n v="0"/>
    <n v="0"/>
    <s v=" "/>
  </r>
  <r>
    <s v="WF6_7106"/>
    <s v="C171"/>
    <s v="NO"/>
    <n v="0.120088213553083"/>
    <s v=" "/>
    <x v="1"/>
    <s v="Handfall"/>
    <x v="0"/>
    <n v="6"/>
    <n v="26"/>
    <s v="C170-C172"/>
    <n v="1"/>
    <n v="0"/>
    <n v="0"/>
    <n v="0"/>
    <s v=" "/>
  </r>
  <r>
    <s v="WF6_7108"/>
    <s v="C171"/>
    <s v="NO"/>
    <n v="0.30640330048430098"/>
    <s v=" "/>
    <x v="2"/>
    <s v="Retention"/>
    <x v="0"/>
    <n v="6"/>
    <n v="26"/>
    <s v="C170-C172"/>
    <n v="1"/>
    <n v="0"/>
    <n v="0"/>
    <n v="0"/>
    <s v="Changed to retention as per review of clearance"/>
  </r>
  <r>
    <s v="WF6_2579"/>
    <s v="C171"/>
    <s v="NO"/>
    <n v="0.64877912957806305"/>
    <s v=" "/>
    <x v="5"/>
    <s v="Mulch"/>
    <x v="0"/>
    <n v="6"/>
    <n v="26"/>
    <s v="C170-C172"/>
    <n v="1"/>
    <n v="0"/>
    <n v="0"/>
    <n v="0"/>
    <s v=" "/>
  </r>
  <r>
    <s v="WF6_2586"/>
    <s v="C171"/>
    <s v="NO"/>
    <n v="0.32961706316025202"/>
    <s v=" "/>
    <x v="5"/>
    <s v="Mulch"/>
    <x v="0"/>
    <n v="6"/>
    <n v="26"/>
    <s v="C170-C172"/>
    <n v="1"/>
    <n v="0"/>
    <n v="0"/>
    <n v="0"/>
    <s v=" "/>
  </r>
  <r>
    <s v="WF6_2616"/>
    <s v="C171"/>
    <s v="NO"/>
    <n v="0.36777705426250101"/>
    <s v=" "/>
    <x v="3"/>
    <s v="Mulch"/>
    <x v="4"/>
    <n v="6"/>
    <n v="26"/>
    <s v="C170-C172"/>
    <n v="0"/>
    <n v="1"/>
    <n v="0"/>
    <n v="0"/>
    <s v=" "/>
  </r>
  <r>
    <s v="WF6_2589"/>
    <s v="C171"/>
    <s v="NO"/>
    <n v="0.48926972344185199"/>
    <s v=" "/>
    <x v="2"/>
    <s v="Retention"/>
    <x v="0"/>
    <n v="6"/>
    <n v="26"/>
    <s v="C170-C172"/>
    <n v="1"/>
    <n v="0"/>
    <n v="0"/>
    <n v="8"/>
    <s v=" "/>
  </r>
  <r>
    <s v="WF6_2593"/>
    <s v="C171"/>
    <s v="NO"/>
    <n v="0.65043677978164105"/>
    <s v=" "/>
    <x v="2"/>
    <s v="Retention"/>
    <x v="0"/>
    <n v="6"/>
    <n v="26"/>
    <s v="C170-C172"/>
    <n v="1"/>
    <n v="0"/>
    <n v="0"/>
    <n v="8"/>
    <s v=" "/>
  </r>
  <r>
    <s v="WF6_7501"/>
    <s v="C171"/>
    <s v="YES"/>
    <n v="0.103198804208705"/>
    <s v=" "/>
    <x v="2"/>
    <s v="Retention"/>
    <x v="0"/>
    <n v="6"/>
    <n v="26"/>
    <s v="C170-C172"/>
    <n v="1"/>
    <n v="0"/>
    <n v="0"/>
    <n v="0"/>
    <s v="Changed to retention as per review of clearance"/>
  </r>
  <r>
    <s v="WF6_7533"/>
    <s v="C171"/>
    <s v="NO"/>
    <n v="0.22277999967661199"/>
    <s v=" "/>
    <x v="2"/>
    <s v="Retention"/>
    <x v="0"/>
    <n v="6"/>
    <n v="26"/>
    <s v="C170-C172"/>
    <n v="1"/>
    <n v="0"/>
    <n v="0"/>
    <n v="0"/>
    <s v="Changed to retention as per review of clearance"/>
  </r>
  <r>
    <s v="WF6_2591"/>
    <s v="C171"/>
    <s v="NO"/>
    <n v="0.17331481126773601"/>
    <s v=" "/>
    <x v="5"/>
    <s v="Mulch"/>
    <x v="0"/>
    <n v="6"/>
    <n v="26"/>
    <s v="C170-C172"/>
    <n v="1"/>
    <n v="0"/>
    <n v="0"/>
    <n v="0"/>
    <s v=" "/>
  </r>
  <r>
    <s v="WF6_2604"/>
    <s v="C172"/>
    <s v="YES"/>
    <n v="0.13402865193241301"/>
    <s v=" "/>
    <x v="2"/>
    <s v="Retention"/>
    <x v="0"/>
    <n v="6"/>
    <n v="27"/>
    <s v="C172-C174"/>
    <n v="1"/>
    <n v="0"/>
    <n v="0"/>
    <n v="0"/>
    <s v="Changed to retention as per review of clearance"/>
  </r>
  <r>
    <s v="WF6_2607"/>
    <s v="C172"/>
    <s v="NO"/>
    <n v="1.4422876078084E-2"/>
    <s v=" "/>
    <x v="5"/>
    <s v="Mulch"/>
    <x v="0"/>
    <n v="6"/>
    <n v="27"/>
    <s v="C172-C174"/>
    <n v="1"/>
    <n v="0"/>
    <n v="0"/>
    <n v="0"/>
    <s v=" "/>
  </r>
  <r>
    <s v="WF6_2588"/>
    <s v="C172"/>
    <s v="YES"/>
    <n v="0.17088984138192001"/>
    <s v=" "/>
    <x v="1"/>
    <s v="Handfall"/>
    <x v="0"/>
    <n v="6"/>
    <n v="27"/>
    <s v="C172-C174"/>
    <n v="1"/>
    <n v="0"/>
    <n v="0"/>
    <n v="0"/>
    <s v=" "/>
  </r>
  <r>
    <s v="WF6_2600"/>
    <s v="C172"/>
    <s v="NO"/>
    <n v="2.680527952954E-2"/>
    <s v=" "/>
    <x v="1"/>
    <s v="Handfall"/>
    <x v="0"/>
    <n v="6"/>
    <n v="27"/>
    <s v="C172-C174"/>
    <n v="1"/>
    <n v="0"/>
    <n v="0"/>
    <n v="0"/>
    <s v=" "/>
  </r>
  <r>
    <s v="WF6_7107"/>
    <s v="C172"/>
    <s v="NO"/>
    <n v="0.35844501101388798"/>
    <s v=" "/>
    <x v="1"/>
    <s v="Handfall"/>
    <x v="0"/>
    <n v="6"/>
    <n v="27"/>
    <s v="C172-C174"/>
    <n v="1"/>
    <n v="0"/>
    <n v="0"/>
    <n v="0"/>
    <s v=" "/>
  </r>
  <r>
    <s v="WF6_7109"/>
    <s v="C172"/>
    <s v="NO"/>
    <n v="5.2750100183422001E-2"/>
    <s v=" "/>
    <x v="1"/>
    <s v="Handfall"/>
    <x v="0"/>
    <n v="6"/>
    <n v="27"/>
    <s v="C172-C174"/>
    <n v="1"/>
    <n v="0"/>
    <n v="0"/>
    <n v="0"/>
    <s v=" "/>
  </r>
  <r>
    <s v="WF6_2586"/>
    <s v="C172"/>
    <s v="NO"/>
    <n v="1.8702484488043E-2"/>
    <s v=" "/>
    <x v="5"/>
    <s v="Mulch"/>
    <x v="0"/>
    <n v="6"/>
    <n v="26"/>
    <s v="C170-C172"/>
    <n v="1"/>
    <n v="0"/>
    <n v="0"/>
    <n v="0"/>
    <s v=" "/>
  </r>
  <r>
    <s v="WF6_2586"/>
    <s v="C172"/>
    <s v="NO"/>
    <n v="0.238554024481478"/>
    <s v=" "/>
    <x v="5"/>
    <s v="Mulch"/>
    <x v="0"/>
    <n v="6"/>
    <n v="27"/>
    <s v="C172-C174"/>
    <n v="1"/>
    <n v="0"/>
    <n v="0"/>
    <n v="0"/>
    <s v=" "/>
  </r>
  <r>
    <s v="WF6_2605"/>
    <s v="C172"/>
    <s v="NO"/>
    <n v="0.56282191732678999"/>
    <s v=" "/>
    <x v="5"/>
    <s v="Mulch"/>
    <x v="0"/>
    <n v="6"/>
    <n v="27"/>
    <s v="C172-C174"/>
    <n v="1"/>
    <n v="0"/>
    <n v="0"/>
    <n v="0"/>
    <s v=" "/>
  </r>
  <r>
    <s v="WF6_2616"/>
    <s v="C172"/>
    <s v="NO"/>
    <n v="1.2587515093115001E-2"/>
    <s v=" "/>
    <x v="3"/>
    <s v="Mulch"/>
    <x v="4"/>
    <n v="6"/>
    <n v="26"/>
    <s v="C170-C172"/>
    <n v="0"/>
    <n v="1"/>
    <n v="0"/>
    <n v="0"/>
    <s v=" "/>
  </r>
  <r>
    <s v="WF6_2616"/>
    <s v="C172"/>
    <s v="NO"/>
    <n v="0.12933139750824699"/>
    <s v=" "/>
    <x v="3"/>
    <s v="Mulch"/>
    <x v="4"/>
    <n v="6"/>
    <n v="27"/>
    <s v="C172-C174"/>
    <n v="0"/>
    <n v="1"/>
    <n v="0"/>
    <n v="0"/>
    <s v=" "/>
  </r>
  <r>
    <s v="WF6_2596"/>
    <s v="C172"/>
    <s v="NO"/>
    <n v="1.1028316430277101"/>
    <s v=" "/>
    <x v="2"/>
    <s v="Retention"/>
    <x v="0"/>
    <n v="6"/>
    <n v="27"/>
    <s v="C172-C174"/>
    <n v="1"/>
    <n v="0"/>
    <n v="0"/>
    <n v="8"/>
    <s v=" "/>
  </r>
  <r>
    <s v="WF6_7858"/>
    <s v="C172"/>
    <s v="NO"/>
    <n v="5.6210104172494002E-2"/>
    <s v=" "/>
    <x v="1"/>
    <s v="Handfall"/>
    <x v="0"/>
    <n v="6"/>
    <n v="27"/>
    <s v="C172-C174"/>
    <n v="1"/>
    <n v="0"/>
    <n v="0"/>
    <n v="0"/>
    <s v=" "/>
  </r>
  <r>
    <s v="WF6_2606"/>
    <s v="C173"/>
    <s v="YES"/>
    <n v="2.1305314351657001E-2"/>
    <s v=" "/>
    <x v="1"/>
    <s v="Handfall"/>
    <x v="0"/>
    <n v="6"/>
    <n v="27"/>
    <s v="C172-C174"/>
    <n v="1"/>
    <n v="0"/>
    <n v="0"/>
    <n v="0"/>
    <s v=" "/>
  </r>
  <r>
    <s v="WF6_7050"/>
    <s v="C173"/>
    <s v="YES"/>
    <n v="0.33054803588216097"/>
    <s v=" "/>
    <x v="1"/>
    <s v="Handfall"/>
    <x v="0"/>
    <n v="6"/>
    <n v="27"/>
    <s v="C172-C174"/>
    <n v="1"/>
    <n v="0"/>
    <n v="0"/>
    <n v="0"/>
    <s v=" "/>
  </r>
  <r>
    <s v="WF6_7110"/>
    <s v="C173"/>
    <s v="NO"/>
    <n v="0.10912045671576601"/>
    <s v=" "/>
    <x v="1"/>
    <s v="Handfall"/>
    <x v="0"/>
    <n v="6"/>
    <n v="27"/>
    <s v="C172-C174"/>
    <n v="1"/>
    <n v="0"/>
    <n v="0"/>
    <n v="0"/>
    <s v=" "/>
  </r>
  <r>
    <s v="WF6_2605"/>
    <s v="C173"/>
    <s v="NO"/>
    <n v="0.95339082925993801"/>
    <s v=" "/>
    <x v="5"/>
    <s v="Mulch"/>
    <x v="0"/>
    <n v="6"/>
    <n v="27"/>
    <s v="C172-C174"/>
    <n v="1"/>
    <n v="0"/>
    <n v="0"/>
    <n v="0"/>
    <s v=" "/>
  </r>
  <r>
    <s v="WF6_2609"/>
    <s v="C173"/>
    <s v="NO"/>
    <n v="0.33104660066167801"/>
    <s v=" "/>
    <x v="5"/>
    <s v="Mulch"/>
    <x v="0"/>
    <n v="6"/>
    <n v="27"/>
    <s v="C172-C174"/>
    <n v="1"/>
    <n v="0"/>
    <n v="0"/>
    <n v="0"/>
    <s v=" "/>
  </r>
  <r>
    <s v="WF6_2609"/>
    <s v="C174"/>
    <s v="NO"/>
    <n v="1.45733207936326"/>
    <s v=" "/>
    <x v="5"/>
    <s v="Mulch"/>
    <x v="0"/>
    <n v="6"/>
    <n v="28"/>
    <s v="C174-C176"/>
    <n v="1"/>
    <n v="0"/>
    <n v="0"/>
    <n v="0"/>
    <s v=" "/>
  </r>
  <r>
    <s v="WF6_2614"/>
    <s v="C175"/>
    <s v="YES"/>
    <n v="2.2293544217046001E-2"/>
    <s v=" "/>
    <x v="1"/>
    <s v="Handfall"/>
    <x v="0"/>
    <n v="6"/>
    <n v="28"/>
    <s v="C174-C176"/>
    <n v="1"/>
    <n v="0"/>
    <n v="0"/>
    <n v="0"/>
    <s v=" "/>
  </r>
  <r>
    <s v="WF6_7051"/>
    <s v="C175"/>
    <s v="YES"/>
    <n v="0.18693655211062199"/>
    <s v=" "/>
    <x v="1"/>
    <s v="Handfall"/>
    <x v="0"/>
    <n v="6"/>
    <n v="28"/>
    <s v="C174-C176"/>
    <n v="1"/>
    <n v="0"/>
    <n v="0"/>
    <n v="0"/>
    <s v=" "/>
  </r>
  <r>
    <s v="WF6_7053"/>
    <s v="C175"/>
    <s v="YES"/>
    <n v="5.6678247148682998E-2"/>
    <s v=" "/>
    <x v="1"/>
    <s v="Handfall"/>
    <x v="0"/>
    <n v="6"/>
    <n v="28"/>
    <s v="C174-C176"/>
    <n v="1"/>
    <n v="0"/>
    <n v="0"/>
    <n v="0"/>
    <s v=" "/>
  </r>
  <r>
    <s v="WF6_7111"/>
    <s v="C175"/>
    <s v="NO"/>
    <n v="0.44678485862280098"/>
    <s v=" "/>
    <x v="1"/>
    <s v="Handfall"/>
    <x v="0"/>
    <n v="6"/>
    <n v="28"/>
    <s v="C174-C176"/>
    <n v="1"/>
    <n v="0"/>
    <n v="0"/>
    <n v="0"/>
    <s v=" "/>
  </r>
  <r>
    <s v="WF6_2609"/>
    <s v="C175"/>
    <s v="NO"/>
    <n v="0.27904329529760302"/>
    <s v=" "/>
    <x v="5"/>
    <s v="Mulch"/>
    <x v="0"/>
    <n v="6"/>
    <n v="28"/>
    <s v="C174-C176"/>
    <n v="1"/>
    <n v="0"/>
    <n v="0"/>
    <n v="0"/>
    <s v=" "/>
  </r>
  <r>
    <s v="WF6_2610"/>
    <s v="C175"/>
    <s v="NO"/>
    <n v="8.7473320446305E-2"/>
    <s v=" "/>
    <x v="3"/>
    <s v="Mulch"/>
    <x v="4"/>
    <n v="6"/>
    <n v="28"/>
    <s v="C174-C176"/>
    <n v="0"/>
    <n v="1"/>
    <n v="0"/>
    <n v="0"/>
    <s v=" "/>
  </r>
  <r>
    <s v="WF6_2631"/>
    <s v="C175"/>
    <s v="NO"/>
    <n v="0.104036738067714"/>
    <s v=" "/>
    <x v="3"/>
    <s v="Mulch"/>
    <x v="4"/>
    <n v="6"/>
    <n v="28"/>
    <s v="C174-C176"/>
    <n v="0"/>
    <n v="1"/>
    <n v="0"/>
    <n v="0"/>
    <s v=" "/>
  </r>
  <r>
    <s v="WF6_2619"/>
    <s v="C175"/>
    <s v="NO"/>
    <n v="0.21816960487388101"/>
    <s v=" "/>
    <x v="1"/>
    <s v="Handfall"/>
    <x v="0"/>
    <n v="6"/>
    <n v="28"/>
    <s v="C174-C176"/>
    <n v="1"/>
    <n v="0"/>
    <n v="0"/>
    <n v="0"/>
    <s v=" "/>
  </r>
  <r>
    <s v="WF6_7852"/>
    <s v="C175"/>
    <s v="YES"/>
    <n v="0.15620829610171799"/>
    <s v=" "/>
    <x v="1"/>
    <s v="Handfall"/>
    <x v="0"/>
    <n v="6"/>
    <n v="28"/>
    <s v="C174-C176"/>
    <n v="1"/>
    <n v="0"/>
    <n v="0"/>
    <n v="0"/>
    <s v=" "/>
  </r>
  <r>
    <s v="WF6_7052"/>
    <s v="C176"/>
    <s v="YES"/>
    <n v="0.96732612492708303"/>
    <s v=" "/>
    <x v="1"/>
    <s v="Handfall"/>
    <x v="0"/>
    <n v="6"/>
    <n v="29"/>
    <s v="C176-C178"/>
    <n v="1"/>
    <n v="0"/>
    <n v="0"/>
    <n v="0"/>
    <s v=" "/>
  </r>
  <r>
    <s v="WF6_7112"/>
    <s v="C176"/>
    <s v="NO"/>
    <n v="0.98284435921765201"/>
    <s v=" "/>
    <x v="1"/>
    <s v="Handfall"/>
    <x v="0"/>
    <n v="6"/>
    <n v="29"/>
    <s v="C176-C178"/>
    <n v="1"/>
    <n v="0"/>
    <n v="0"/>
    <n v="0"/>
    <s v=" "/>
  </r>
  <r>
    <s v="WF6_7113"/>
    <s v="C176"/>
    <s v="NO"/>
    <n v="3.2320825697711997E-2"/>
    <s v=" "/>
    <x v="1"/>
    <s v="Handfall"/>
    <x v="0"/>
    <n v="6"/>
    <n v="29"/>
    <s v="C176-C178"/>
    <n v="1"/>
    <n v="0"/>
    <n v="0"/>
    <n v="0"/>
    <s v=" "/>
  </r>
  <r>
    <s v="WF6_2598"/>
    <s v="C176"/>
    <s v="NO"/>
    <n v="0.128369056681058"/>
    <s v=" "/>
    <x v="3"/>
    <s v="Mulch"/>
    <x v="4"/>
    <n v="6"/>
    <n v="29"/>
    <s v="C176-C178"/>
    <n v="0"/>
    <n v="1"/>
    <n v="0"/>
    <n v="0"/>
    <s v=" "/>
  </r>
  <r>
    <s v="WF6_2599"/>
    <s v="C176"/>
    <s v="NO"/>
    <n v="1.1760037845924E-2"/>
    <s v=" "/>
    <x v="3"/>
    <s v="Mulch"/>
    <x v="4"/>
    <n v="6"/>
    <n v="29"/>
    <s v="C176-C178"/>
    <n v="0"/>
    <n v="1"/>
    <n v="0"/>
    <n v="0"/>
    <s v=" "/>
  </r>
  <r>
    <s v="WF6_2613"/>
    <s v="C176"/>
    <s v="NO"/>
    <n v="0.112763018911664"/>
    <s v=" "/>
    <x v="3"/>
    <s v="Mulch"/>
    <x v="4"/>
    <n v="6"/>
    <n v="29"/>
    <s v="C176-C178"/>
    <n v="0"/>
    <n v="1"/>
    <n v="0"/>
    <n v="0"/>
    <s v=" "/>
  </r>
  <r>
    <s v="WF6_2618"/>
    <s v="C176"/>
    <s v="NO"/>
    <n v="0.55036721315749404"/>
    <s v=" "/>
    <x v="5"/>
    <s v="Mulch"/>
    <x v="0"/>
    <n v="6"/>
    <n v="29"/>
    <s v="C176-C178"/>
    <n v="1"/>
    <n v="0"/>
    <n v="0"/>
    <n v="0"/>
    <s v=" "/>
  </r>
  <r>
    <s v="WF6_2619"/>
    <s v="C176"/>
    <s v="NO"/>
    <n v="1.5358830087025E-2"/>
    <s v=" "/>
    <x v="1"/>
    <s v="Handfall"/>
    <x v="0"/>
    <n v="6"/>
    <n v="29"/>
    <s v="C176-C178"/>
    <n v="1"/>
    <n v="0"/>
    <n v="0"/>
    <n v="0"/>
    <s v=" "/>
  </r>
  <r>
    <s v="WF6_2622"/>
    <s v="C177"/>
    <s v="YES"/>
    <n v="2.8565344907318001E-2"/>
    <s v=" "/>
    <x v="1"/>
    <s v="Handfall"/>
    <x v="0"/>
    <n v="6"/>
    <n v="29"/>
    <s v="C176-C178"/>
    <n v="1"/>
    <n v="0"/>
    <n v="0"/>
    <n v="0"/>
    <s v=" "/>
  </r>
  <r>
    <s v="WF6_2620"/>
    <s v="C177"/>
    <s v="YES"/>
    <n v="0.34456466004196801"/>
    <s v=" "/>
    <x v="1"/>
    <s v="Handfall"/>
    <x v="0"/>
    <n v="6"/>
    <n v="29"/>
    <s v="C176-C178"/>
    <n v="1"/>
    <n v="0"/>
    <n v="0"/>
    <n v="0"/>
    <s v=" "/>
  </r>
  <r>
    <s v="WF6_2623"/>
    <s v="C177"/>
    <s v="NO"/>
    <n v="0.10356395083153"/>
    <s v=" "/>
    <x v="1"/>
    <s v="Handfall"/>
    <x v="0"/>
    <n v="6"/>
    <n v="29"/>
    <s v="C176-C178"/>
    <n v="1"/>
    <n v="0"/>
    <n v="0"/>
    <n v="0"/>
    <s v=" "/>
  </r>
  <r>
    <s v="WF6_7054"/>
    <s v="C177"/>
    <s v="YES"/>
    <n v="0.62630325710929302"/>
    <s v=" "/>
    <x v="1"/>
    <s v="Handfall"/>
    <x v="0"/>
    <n v="6"/>
    <n v="29"/>
    <s v="C176-C178"/>
    <n v="1"/>
    <n v="0"/>
    <n v="0"/>
    <n v="0"/>
    <s v=" "/>
  </r>
  <r>
    <s v="WF6_7114"/>
    <s v="C177"/>
    <s v="NO"/>
    <n v="3.3975647459750999E-2"/>
    <s v=" "/>
    <x v="1"/>
    <s v="Handfall"/>
    <x v="0"/>
    <n v="6"/>
    <n v="29"/>
    <s v="C176-C178"/>
    <n v="1"/>
    <n v="0"/>
    <n v="0"/>
    <n v="0"/>
    <s v=" "/>
  </r>
  <r>
    <s v="WF6_2595"/>
    <s v="C177"/>
    <s v="NO"/>
    <n v="0.32553471315875399"/>
    <s v=" "/>
    <x v="3"/>
    <s v="Mulch"/>
    <x v="4"/>
    <n v="6"/>
    <n v="29"/>
    <s v="C176-C178"/>
    <n v="0"/>
    <n v="1"/>
    <n v="0"/>
    <n v="0"/>
    <s v=" "/>
  </r>
  <r>
    <s v="WF6_2599"/>
    <s v="C177"/>
    <s v="NO"/>
    <n v="4.1341125720340002E-2"/>
    <s v=" "/>
    <x v="3"/>
    <s v="Mulch"/>
    <x v="4"/>
    <n v="6"/>
    <n v="29"/>
    <s v="C176-C178"/>
    <n v="0"/>
    <n v="1"/>
    <n v="0"/>
    <n v="0"/>
    <s v=" "/>
  </r>
  <r>
    <s v="WF6_2612"/>
    <s v="C177"/>
    <s v="NO"/>
    <n v="0.31168398117085699"/>
    <s v=" "/>
    <x v="3"/>
    <s v="Mulch"/>
    <x v="4"/>
    <n v="6"/>
    <n v="29"/>
    <s v="C176-C178"/>
    <n v="0"/>
    <n v="1"/>
    <n v="0"/>
    <n v="0"/>
    <s v=" "/>
  </r>
  <r>
    <s v="WF6_2618"/>
    <s v="C177"/>
    <s v="NO"/>
    <n v="0.28988958661516401"/>
    <s v=" "/>
    <x v="5"/>
    <s v="Mulch"/>
    <x v="0"/>
    <n v="6"/>
    <n v="29"/>
    <s v="C176-C178"/>
    <n v="1"/>
    <n v="0"/>
    <n v="0"/>
    <n v="0"/>
    <s v=" "/>
  </r>
  <r>
    <s v="WF6_2625"/>
    <s v="C177"/>
    <s v="NO"/>
    <n v="0.39961253779509098"/>
    <s v=" "/>
    <x v="5"/>
    <s v="Mulch"/>
    <x v="0"/>
    <n v="6"/>
    <n v="29"/>
    <s v="C176-C178"/>
    <n v="1"/>
    <n v="0"/>
    <n v="0"/>
    <n v="0"/>
    <s v=" "/>
  </r>
  <r>
    <s v="WF6_2621"/>
    <s v="C177"/>
    <s v="YES"/>
    <n v="0.18657430408943701"/>
    <s v=" "/>
    <x v="4"/>
    <s v="Non-Treed"/>
    <x v="0"/>
    <n v="6"/>
    <n v="29"/>
    <s v="C176-C178"/>
    <n v="1"/>
    <n v="0"/>
    <n v="0"/>
    <n v="0"/>
    <s v=" "/>
  </r>
  <r>
    <s v="WF6_2628"/>
    <s v="C177"/>
    <s v="YES"/>
    <n v="0.31602656505436799"/>
    <s v=" "/>
    <x v="2"/>
    <s v="Retention"/>
    <x v="0"/>
    <n v="6"/>
    <n v="29"/>
    <s v="C176-C178"/>
    <n v="1"/>
    <n v="0"/>
    <n v="0"/>
    <n v="8"/>
    <s v=" "/>
  </r>
  <r>
    <s v="WF6_2633"/>
    <s v="C177"/>
    <s v="NO"/>
    <n v="6.0520972049112998E-2"/>
    <s v=" "/>
    <x v="2"/>
    <s v="Retention"/>
    <x v="0"/>
    <n v="6"/>
    <n v="29"/>
    <s v="C176-C178"/>
    <n v="1"/>
    <n v="0"/>
    <n v="0"/>
    <n v="8"/>
    <s v=" "/>
  </r>
  <r>
    <s v="WF6_7265"/>
    <s v="C177"/>
    <s v="YES"/>
    <n v="0.44008900041452398"/>
    <s v=" "/>
    <x v="4"/>
    <s v="Non-Treed"/>
    <x v="0"/>
    <n v="6"/>
    <n v="29"/>
    <s v="C176-C178"/>
    <n v="1"/>
    <n v="0"/>
    <n v="0"/>
    <n v="0"/>
    <s v=" "/>
  </r>
  <r>
    <s v="WF6_7859"/>
    <s v="C177"/>
    <s v="NO"/>
    <n v="0.60787041228032801"/>
    <s v=" "/>
    <x v="1"/>
    <s v="Handfall"/>
    <x v="0"/>
    <n v="6"/>
    <n v="29"/>
    <s v="C176-C178"/>
    <n v="1"/>
    <n v="0"/>
    <n v="0"/>
    <n v="0"/>
    <s v=" "/>
  </r>
  <r>
    <s v="WF6_7115"/>
    <s v="C178"/>
    <s v="NO"/>
    <n v="7.0706649436139996E-2"/>
    <s v=" "/>
    <x v="1"/>
    <s v="Handfall"/>
    <x v="0"/>
    <n v="6"/>
    <n v="30"/>
    <s v="C178-C180"/>
    <n v="1"/>
    <n v="0"/>
    <n v="0"/>
    <n v="0"/>
    <s v=" "/>
  </r>
  <r>
    <s v="WF6_7116"/>
    <s v="C178"/>
    <s v="NO"/>
    <n v="0.73634226422812599"/>
    <s v=" "/>
    <x v="1"/>
    <s v="Handfall"/>
    <x v="0"/>
    <n v="6"/>
    <n v="30"/>
    <s v="C178-C180"/>
    <n v="1"/>
    <n v="0"/>
    <n v="0"/>
    <n v="0"/>
    <s v=" "/>
  </r>
  <r>
    <s v="WF6_2608"/>
    <s v="C178"/>
    <s v="NO"/>
    <n v="0.24557004779556699"/>
    <s v=" "/>
    <x v="3"/>
    <s v="Mulch"/>
    <x v="4"/>
    <n v="6"/>
    <n v="30"/>
    <s v="C178-C180"/>
    <n v="0"/>
    <n v="1"/>
    <n v="0"/>
    <n v="0"/>
    <s v=" "/>
  </r>
  <r>
    <s v="WF6_2612"/>
    <s v="C178"/>
    <s v="NO"/>
    <n v="0.25539633689812002"/>
    <s v=" "/>
    <x v="3"/>
    <s v="Mulch"/>
    <x v="4"/>
    <n v="6"/>
    <n v="30"/>
    <s v="C178-C180"/>
    <n v="0"/>
    <n v="1"/>
    <n v="0"/>
    <n v="0"/>
    <s v=" "/>
  </r>
  <r>
    <s v="WF6_2625"/>
    <s v="C178"/>
    <s v="NO"/>
    <n v="2.1971821612408502"/>
    <s v=" "/>
    <x v="5"/>
    <s v="Mulch"/>
    <x v="0"/>
    <n v="6"/>
    <n v="30"/>
    <s v="C178-C180"/>
    <n v="1"/>
    <n v="0"/>
    <n v="0"/>
    <n v="0"/>
    <s v=" "/>
  </r>
  <r>
    <s v="WF6_2642"/>
    <s v="C178"/>
    <s v="YES"/>
    <n v="9.2365813302642999E-2"/>
    <s v=" "/>
    <x v="4"/>
    <s v="Non-Treed"/>
    <x v="0"/>
    <n v="6"/>
    <n v="30"/>
    <s v="C178-C180"/>
    <n v="1"/>
    <n v="0"/>
    <n v="0"/>
    <n v="0"/>
    <s v=" "/>
  </r>
  <r>
    <s v="WF6_2633"/>
    <s v="C178"/>
    <s v="NO"/>
    <n v="0.34854461797200198"/>
    <s v=" "/>
    <x v="2"/>
    <s v="Retention"/>
    <x v="0"/>
    <n v="6"/>
    <n v="30"/>
    <s v="C178-C180"/>
    <n v="1"/>
    <n v="0"/>
    <n v="0"/>
    <n v="8"/>
    <s v=" "/>
  </r>
  <r>
    <s v="WF6_2637"/>
    <s v="C178"/>
    <s v="NO"/>
    <n v="0.294965255068939"/>
    <s v=" "/>
    <x v="2"/>
    <s v="Retention"/>
    <x v="0"/>
    <n v="6"/>
    <n v="30"/>
    <s v="C178-C180"/>
    <n v="1"/>
    <n v="0"/>
    <n v="0"/>
    <n v="8"/>
    <s v=" "/>
  </r>
  <r>
    <s v="WF6_2638"/>
    <s v="C178"/>
    <s v="NO"/>
    <n v="7.1407125224193999E-2"/>
    <s v=" "/>
    <x v="2"/>
    <s v="Retention"/>
    <x v="0"/>
    <n v="6"/>
    <n v="30"/>
    <s v="C178-C180"/>
    <n v="1"/>
    <n v="0"/>
    <n v="0"/>
    <n v="8"/>
    <s v=" "/>
  </r>
  <r>
    <s v="WF6_7734"/>
    <s v="C178"/>
    <s v="NO"/>
    <n v="5.1936751234717998E-2"/>
    <s v=" "/>
    <x v="5"/>
    <s v="Mulch"/>
    <x v="0"/>
    <n v="6"/>
    <n v="30"/>
    <s v="C178-C180"/>
    <n v="1"/>
    <n v="0"/>
    <n v="0"/>
    <n v="0"/>
    <s v=" "/>
  </r>
  <r>
    <s v="WF6_7117"/>
    <s v="C179"/>
    <s v="NO"/>
    <n v="0.78942148297699299"/>
    <s v=" "/>
    <x v="1"/>
    <s v="Handfall"/>
    <x v="0"/>
    <n v="6"/>
    <n v="30"/>
    <s v="C178-C180"/>
    <n v="1"/>
    <n v="0"/>
    <n v="0"/>
    <n v="0"/>
    <s v=" "/>
  </r>
  <r>
    <s v="WF6_2608"/>
    <s v="C179"/>
    <s v="NO"/>
    <n v="0.80778367392438699"/>
    <s v=" "/>
    <x v="3"/>
    <s v="Mulch"/>
    <x v="4"/>
    <n v="6"/>
    <n v="30"/>
    <s v="C178-C180"/>
    <n v="0"/>
    <n v="1"/>
    <n v="0"/>
    <n v="0"/>
    <s v=" "/>
  </r>
  <r>
    <s v="WF6_2642"/>
    <s v="C179"/>
    <s v="YES"/>
    <n v="0.37650602642630898"/>
    <s v=" "/>
    <x v="4"/>
    <s v="Non-Treed"/>
    <x v="0"/>
    <n v="6"/>
    <n v="30"/>
    <s v="C178-C180"/>
    <n v="1"/>
    <n v="0"/>
    <n v="0"/>
    <n v="0"/>
    <s v=" "/>
  </r>
  <r>
    <s v="WF6_2638"/>
    <s v="C179"/>
    <s v="NO"/>
    <n v="1.1298603431625101"/>
    <s v=" "/>
    <x v="2"/>
    <s v="Retention"/>
    <x v="0"/>
    <n v="6"/>
    <n v="30"/>
    <s v="C178-C180"/>
    <n v="1"/>
    <n v="0"/>
    <n v="0"/>
    <n v="8"/>
    <s v=" "/>
  </r>
  <r>
    <s v="WF6_7733"/>
    <s v="C179"/>
    <s v="NO"/>
    <n v="1.13350563174987"/>
    <s v=" "/>
    <x v="5"/>
    <s v="Mulch"/>
    <x v="0"/>
    <n v="6"/>
    <n v="30"/>
    <s v="C178-C180"/>
    <n v="1"/>
    <n v="0"/>
    <n v="0"/>
    <n v="0"/>
    <s v=" "/>
  </r>
  <r>
    <s v="WF6_2646"/>
    <s v="C180"/>
    <s v="YES"/>
    <n v="3.9988181558324003E-2"/>
    <s v=" "/>
    <x v="1"/>
    <s v="Handfall"/>
    <x v="0"/>
    <n v="6"/>
    <n v="31"/>
    <s v="C180-C182"/>
    <n v="1"/>
    <n v="0"/>
    <n v="0"/>
    <n v="0"/>
    <s v=" "/>
  </r>
  <r>
    <s v="WF6_6343"/>
    <s v="C180"/>
    <s v="NO"/>
    <n v="1.25792676687344"/>
    <s v=" "/>
    <x v="5"/>
    <s v="Mulch"/>
    <x v="0"/>
    <n v="6"/>
    <n v="31"/>
    <s v="C180-C182"/>
    <n v="1"/>
    <n v="0"/>
    <n v="0"/>
    <n v="0"/>
    <s v=" "/>
  </r>
  <r>
    <s v="WF6_7118"/>
    <s v="C180"/>
    <s v="NO"/>
    <n v="8.8087600253429002E-2"/>
    <s v=" "/>
    <x v="1"/>
    <s v="Handfall"/>
    <x v="0"/>
    <n v="6"/>
    <n v="31"/>
    <s v="C180-C182"/>
    <n v="1"/>
    <n v="0"/>
    <n v="0"/>
    <n v="0"/>
    <s v=" "/>
  </r>
  <r>
    <s v="WF6_7119"/>
    <s v="C180"/>
    <s v="NO"/>
    <n v="8.8226184728505005E-2"/>
    <s v=" "/>
    <x v="1"/>
    <s v="Handfall"/>
    <x v="0"/>
    <n v="6"/>
    <n v="31"/>
    <s v="C180-C182"/>
    <n v="1"/>
    <n v="0"/>
    <n v="0"/>
    <n v="0"/>
    <s v=" "/>
  </r>
  <r>
    <s v="WF6_2608"/>
    <s v="C180"/>
    <s v="NO"/>
    <n v="0.141854232303775"/>
    <s v=" "/>
    <x v="3"/>
    <s v="Mulch"/>
    <x v="4"/>
    <n v="6"/>
    <n v="31"/>
    <s v="C180-C182"/>
    <n v="0"/>
    <n v="1"/>
    <n v="0"/>
    <n v="0"/>
    <s v=" "/>
  </r>
  <r>
    <s v="WF6_2636"/>
    <s v="C180"/>
    <s v="NO"/>
    <n v="0.69228425363050905"/>
    <s v=" "/>
    <x v="5"/>
    <s v="Mulch"/>
    <x v="0"/>
    <n v="6"/>
    <n v="31"/>
    <s v="C180-C182"/>
    <n v="1"/>
    <n v="0"/>
    <n v="0"/>
    <n v="0"/>
    <s v=" "/>
  </r>
  <r>
    <s v="WF6_2653"/>
    <s v="C180"/>
    <s v="NO"/>
    <n v="0.144724912099815"/>
    <s v=" "/>
    <x v="3"/>
    <s v="Mulch"/>
    <x v="4"/>
    <n v="6"/>
    <n v="31"/>
    <s v="C180-C182"/>
    <n v="0"/>
    <n v="1"/>
    <n v="0"/>
    <n v="0"/>
    <s v=" "/>
  </r>
  <r>
    <s v="WF6_2639"/>
    <s v="C180"/>
    <s v="YES"/>
    <n v="5.0940454985453E-2"/>
    <s v=" "/>
    <x v="1"/>
    <s v="Handfall"/>
    <x v="0"/>
    <n v="6"/>
    <n v="31"/>
    <s v="C180-C182"/>
    <n v="1"/>
    <n v="0"/>
    <n v="0"/>
    <n v="0"/>
    <s v=" "/>
  </r>
  <r>
    <s v="WF6_2640"/>
    <s v="C180"/>
    <s v="YES"/>
    <n v="5.5940301568487998E-2"/>
    <s v=" "/>
    <x v="1"/>
    <s v="Handfall"/>
    <x v="0"/>
    <n v="6"/>
    <n v="31"/>
    <s v="C180-C182"/>
    <n v="1"/>
    <n v="0"/>
    <n v="0"/>
    <n v="0"/>
    <s v=" "/>
  </r>
  <r>
    <s v="WF6_2635"/>
    <s v="C180"/>
    <s v="NO"/>
    <n v="3.1437846358950999E-2"/>
    <s v=" "/>
    <x v="4"/>
    <s v="Non-Treed"/>
    <x v="0"/>
    <n v="6"/>
    <n v="31"/>
    <s v="C180-C182"/>
    <n v="1"/>
    <n v="0"/>
    <n v="0"/>
    <n v="0"/>
    <s v=" "/>
  </r>
  <r>
    <s v="WF6_2643"/>
    <s v="C180"/>
    <s v="YES"/>
    <n v="2.9070590304349001E-2"/>
    <s v=" "/>
    <x v="4"/>
    <s v="Non-Treed"/>
    <x v="0"/>
    <n v="6"/>
    <n v="31"/>
    <s v="C180-C182"/>
    <n v="1"/>
    <n v="0"/>
    <n v="0"/>
    <n v="0"/>
    <s v=" "/>
  </r>
  <r>
    <s v="WF6_2632"/>
    <s v="C180"/>
    <s v="NO"/>
    <n v="0.24764361399597601"/>
    <s v=" "/>
    <x v="2"/>
    <s v="Retention"/>
    <x v="0"/>
    <n v="6"/>
    <n v="31"/>
    <s v="C180-C182"/>
    <n v="1"/>
    <n v="0"/>
    <n v="0"/>
    <n v="8"/>
    <s v=" "/>
  </r>
  <r>
    <s v="WF6_2634"/>
    <s v="C180"/>
    <s v="NO"/>
    <n v="6.1943915929613E-2"/>
    <s v=" "/>
    <x v="2"/>
    <s v="Retention"/>
    <x v="0"/>
    <n v="6"/>
    <n v="31"/>
    <s v="C180-C182"/>
    <n v="1"/>
    <n v="0"/>
    <n v="0"/>
    <n v="8"/>
    <s v=" "/>
  </r>
  <r>
    <s v="WF6_2638"/>
    <s v="C180"/>
    <s v="NO"/>
    <n v="1.2651714815971001E-2"/>
    <s v=" "/>
    <x v="2"/>
    <s v="Retention"/>
    <x v="0"/>
    <n v="6"/>
    <n v="30"/>
    <s v="C178-C180"/>
    <n v="1"/>
    <n v="0"/>
    <n v="0"/>
    <n v="8"/>
    <s v=" "/>
  </r>
  <r>
    <s v="WF6_2638"/>
    <s v="C180"/>
    <s v="NO"/>
    <n v="0.243178423888852"/>
    <s v=" "/>
    <x v="2"/>
    <s v="Retention"/>
    <x v="0"/>
    <n v="6"/>
    <n v="31"/>
    <s v="C180-C182"/>
    <n v="1"/>
    <n v="0"/>
    <n v="0"/>
    <n v="8"/>
    <s v=" "/>
  </r>
  <r>
    <s v="WF6_2641"/>
    <s v="C180"/>
    <s v="NO"/>
    <n v="0.97876836731675299"/>
    <s v=" "/>
    <x v="2"/>
    <s v="Retention"/>
    <x v="0"/>
    <n v="6"/>
    <n v="31"/>
    <s v="C180-C182"/>
    <n v="1"/>
    <n v="0"/>
    <n v="0"/>
    <n v="8"/>
    <s v=" "/>
  </r>
  <r>
    <s v="WF6_2644"/>
    <s v="C180"/>
    <s v="NO"/>
    <n v="0.479446045800411"/>
    <s v=" "/>
    <x v="2"/>
    <s v="Retention"/>
    <x v="0"/>
    <n v="6"/>
    <n v="31"/>
    <s v="C180-C182"/>
    <n v="1"/>
    <n v="0"/>
    <n v="0"/>
    <n v="8"/>
    <s v=" "/>
  </r>
  <r>
    <s v="WF6_2647"/>
    <s v="C180"/>
    <s v="NO"/>
    <n v="0.119476515421873"/>
    <s v=" "/>
    <x v="2"/>
    <s v="Retention"/>
    <x v="0"/>
    <n v="6"/>
    <n v="31"/>
    <s v="C180-C182"/>
    <n v="1"/>
    <n v="0"/>
    <n v="0"/>
    <n v="8"/>
    <s v=" "/>
  </r>
  <r>
    <s v="WF6_7266"/>
    <s v="C180"/>
    <s v="NO"/>
    <n v="1.2909911926476E-2"/>
    <s v=" "/>
    <x v="4"/>
    <s v="Non-Treed"/>
    <x v="0"/>
    <n v="6"/>
    <n v="31"/>
    <s v="C180-C182"/>
    <n v="1"/>
    <n v="0"/>
    <n v="0"/>
    <n v="0"/>
    <s v=" "/>
  </r>
  <r>
    <s v="WF6_7120"/>
    <s v="C181"/>
    <s v="NO"/>
    <n v="8.3886758965529995E-2"/>
    <s v=" "/>
    <x v="1"/>
    <s v="Handfall"/>
    <x v="0"/>
    <n v="6"/>
    <n v="31"/>
    <s v="C180-C182"/>
    <n v="1"/>
    <n v="0"/>
    <n v="0"/>
    <n v="0"/>
    <s v=" "/>
  </r>
  <r>
    <s v="WF6_7121"/>
    <s v="C181"/>
    <s v="NO"/>
    <n v="8.3810245983614001E-2"/>
    <s v=" "/>
    <x v="1"/>
    <s v="Handfall"/>
    <x v="0"/>
    <n v="6"/>
    <n v="31"/>
    <s v="C180-C182"/>
    <n v="1"/>
    <n v="0"/>
    <n v="0"/>
    <n v="0"/>
    <s v=" "/>
  </r>
  <r>
    <s v="WF6_2636"/>
    <s v="C181"/>
    <s v="NO"/>
    <n v="2.4781100435855201"/>
    <s v=" "/>
    <x v="5"/>
    <s v="Mulch"/>
    <x v="0"/>
    <n v="6"/>
    <n v="31"/>
    <s v="C180-C182"/>
    <n v="1"/>
    <n v="0"/>
    <n v="0"/>
    <n v="0"/>
    <s v=" "/>
  </r>
  <r>
    <s v="WF6_2653"/>
    <s v="C181"/>
    <s v="NO"/>
    <n v="0.89528595690466295"/>
    <s v=" "/>
    <x v="3"/>
    <s v="Mulch"/>
    <x v="4"/>
    <n v="6"/>
    <n v="31"/>
    <s v="C180-C182"/>
    <n v="0"/>
    <n v="1"/>
    <n v="0"/>
    <n v="0"/>
    <s v=" "/>
  </r>
  <r>
    <s v="WF6_2647"/>
    <s v="C181"/>
    <s v="NO"/>
    <n v="0.64417266607262202"/>
    <s v=" "/>
    <x v="2"/>
    <s v="Retention"/>
    <x v="0"/>
    <n v="6"/>
    <n v="31"/>
    <s v="C180-C182"/>
    <n v="1"/>
    <n v="0"/>
    <n v="0"/>
    <n v="8"/>
    <s v=" "/>
  </r>
  <r>
    <s v="WF6_2648"/>
    <s v="C181"/>
    <s v="NO"/>
    <n v="0.21394094394125099"/>
    <s v=" "/>
    <x v="2"/>
    <s v="Retention"/>
    <x v="0"/>
    <n v="6"/>
    <n v="31"/>
    <s v="C180-C182"/>
    <n v="1"/>
    <n v="0"/>
    <n v="0"/>
    <n v="8"/>
    <s v=" "/>
  </r>
  <r>
    <s v="WF6_6344"/>
    <s v="C182"/>
    <s v="NO"/>
    <n v="0.19752738962550501"/>
    <s v=" "/>
    <x v="5"/>
    <s v="Mulch"/>
    <x v="0"/>
    <n v="6"/>
    <n v="32"/>
    <s v="C182-C184"/>
    <n v="1"/>
    <n v="0"/>
    <n v="0"/>
    <n v="0"/>
    <s v=" "/>
  </r>
  <r>
    <s v="WF6_2636"/>
    <s v="C182"/>
    <s v="NO"/>
    <n v="0.72876615632555497"/>
    <s v=" "/>
    <x v="5"/>
    <s v="Mulch"/>
    <x v="0"/>
    <n v="6"/>
    <n v="32"/>
    <s v="C182-C184"/>
    <n v="1"/>
    <n v="0"/>
    <n v="0"/>
    <n v="0"/>
    <s v=" "/>
  </r>
  <r>
    <s v="WF6_2653"/>
    <s v="C182"/>
    <s v="NO"/>
    <n v="0.30233543381576"/>
    <s v=" "/>
    <x v="3"/>
    <s v="Mulch"/>
    <x v="4"/>
    <n v="6"/>
    <n v="32"/>
    <s v="C182-C184"/>
    <n v="0"/>
    <n v="1"/>
    <n v="0"/>
    <n v="0"/>
    <s v=" "/>
  </r>
  <r>
    <s v="WF6_7860"/>
    <s v="C182"/>
    <s v="NO"/>
    <n v="1.4914208631819501"/>
    <s v=" "/>
    <x v="1"/>
    <s v="Handfall"/>
    <x v="0"/>
    <n v="6"/>
    <n v="32"/>
    <s v="C182-C184"/>
    <n v="1"/>
    <n v="0"/>
    <n v="0"/>
    <n v="0"/>
    <s v=" "/>
  </r>
  <r>
    <s v="WF6_7055"/>
    <s v="C183"/>
    <s v="YES"/>
    <n v="0.225455598008965"/>
    <s v=" "/>
    <x v="1"/>
    <s v="Handfall"/>
    <x v="0"/>
    <n v="6"/>
    <n v="32"/>
    <s v="C182-C184"/>
    <n v="1"/>
    <n v="0"/>
    <n v="0"/>
    <n v="0"/>
    <s v=" "/>
  </r>
  <r>
    <s v="WF6_7056"/>
    <s v="C183"/>
    <s v="YES"/>
    <n v="0.18616747591466501"/>
    <s v=" "/>
    <x v="1"/>
    <s v="Handfall"/>
    <x v="0"/>
    <n v="6"/>
    <n v="32"/>
    <s v="C182-C184"/>
    <n v="1"/>
    <n v="0"/>
    <n v="0"/>
    <n v="0"/>
    <s v=" "/>
  </r>
  <r>
    <s v="WF6_7122"/>
    <s v="C183"/>
    <s v="NO"/>
    <n v="1.9520318550936999E-2"/>
    <s v=" "/>
    <x v="1"/>
    <s v="Handfall"/>
    <x v="0"/>
    <n v="6"/>
    <n v="32"/>
    <s v="C182-C184"/>
    <n v="1"/>
    <n v="0"/>
    <n v="0"/>
    <n v="0"/>
    <s v=" "/>
  </r>
  <r>
    <s v="WF6_2650"/>
    <s v="C183"/>
    <s v="YES"/>
    <n v="0.25725849808673501"/>
    <s v=" "/>
    <x v="1"/>
    <s v="Handfall"/>
    <x v="0"/>
    <n v="6"/>
    <n v="32"/>
    <s v="C182-C184"/>
    <n v="1"/>
    <n v="0"/>
    <n v="0"/>
    <n v="0"/>
    <s v=" "/>
  </r>
  <r>
    <s v="WF6_2649"/>
    <s v="C183"/>
    <s v="NO"/>
    <n v="0.140466038508128"/>
    <s v=" "/>
    <x v="5"/>
    <s v="Mulch"/>
    <x v="4"/>
    <n v="6"/>
    <n v="32"/>
    <s v="C182-C184"/>
    <n v="0"/>
    <n v="1"/>
    <n v="0"/>
    <n v="0"/>
    <s v=" "/>
  </r>
  <r>
    <s v="WF6_2651"/>
    <s v="C183"/>
    <s v="NO"/>
    <n v="8.1493097041941007E-2"/>
    <s v=" "/>
    <x v="5"/>
    <s v="Mulch"/>
    <x v="0"/>
    <n v="6"/>
    <n v="32"/>
    <s v="C182-C184"/>
    <n v="1"/>
    <n v="0"/>
    <n v="0"/>
    <n v="0"/>
    <s v=" "/>
  </r>
  <r>
    <s v="WF6_2654"/>
    <s v="C183"/>
    <s v="NO"/>
    <n v="0.10660254550978"/>
    <s v=" "/>
    <x v="2"/>
    <s v="Retention"/>
    <x v="0"/>
    <n v="6"/>
    <n v="32"/>
    <s v="C182-C184"/>
    <n v="1"/>
    <n v="0"/>
    <n v="0"/>
    <n v="8"/>
    <s v=" "/>
  </r>
  <r>
    <s v="WF6_2655"/>
    <s v="C183"/>
    <s v="YES"/>
    <n v="0.104109614728693"/>
    <s v=" "/>
    <x v="2"/>
    <s v="Retention"/>
    <x v="0"/>
    <n v="6"/>
    <n v="32"/>
    <s v="C182-C184"/>
    <n v="1"/>
    <n v="0"/>
    <n v="0"/>
    <n v="8"/>
    <s v=" "/>
  </r>
  <r>
    <s v="WF6_7735"/>
    <s v="C183"/>
    <s v="NO"/>
    <n v="0.447343918775989"/>
    <s v=" "/>
    <x v="5"/>
    <s v="Mulch"/>
    <x v="0"/>
    <n v="6"/>
    <n v="32"/>
    <s v="C182-C184"/>
    <n v="1"/>
    <n v="0"/>
    <n v="0"/>
    <n v="0"/>
    <s v=" "/>
  </r>
  <r>
    <s v="WF6_7861"/>
    <s v="C183"/>
    <s v="NO"/>
    <n v="0.17292001101035701"/>
    <s v=" "/>
    <x v="1"/>
    <s v="Handfall"/>
    <x v="0"/>
    <n v="6"/>
    <n v="32"/>
    <s v="C182-C184"/>
    <n v="1"/>
    <n v="0"/>
    <n v="0"/>
    <n v="0"/>
    <s v=" "/>
  </r>
  <r>
    <s v="WF6_7862"/>
    <s v="C183"/>
    <s v="NO"/>
    <n v="0.82016506911223896"/>
    <s v=" "/>
    <x v="1"/>
    <s v="Handfall"/>
    <x v="0"/>
    <n v="6"/>
    <n v="32"/>
    <s v="C182-C184"/>
    <n v="1"/>
    <n v="0"/>
    <n v="0"/>
    <n v="0"/>
    <s v=" "/>
  </r>
  <r>
    <s v="WF6_6345"/>
    <s v="C184"/>
    <s v="NO"/>
    <n v="0.39795347147460403"/>
    <s v=" "/>
    <x v="5"/>
    <s v="Mulch"/>
    <x v="0"/>
    <n v="6"/>
    <n v="33"/>
    <s v="C184-C186"/>
    <n v="1"/>
    <n v="0"/>
    <n v="0"/>
    <n v="0"/>
    <s v=" "/>
  </r>
  <r>
    <s v="WF6_7123"/>
    <s v="C184"/>
    <s v="NO"/>
    <n v="1.2582511510905201"/>
    <s v=" "/>
    <x v="1"/>
    <s v="Handfall"/>
    <x v="0"/>
    <n v="6"/>
    <n v="33"/>
    <s v="C184-C186"/>
    <n v="1"/>
    <n v="0"/>
    <n v="0"/>
    <n v="0"/>
    <s v=" "/>
  </r>
  <r>
    <s v="WF6_7124"/>
    <s v="C184"/>
    <s v="NO"/>
    <n v="6.2599682220885994E-2"/>
    <s v=" "/>
    <x v="1"/>
    <s v="Handfall"/>
    <x v="0"/>
    <n v="6"/>
    <n v="33"/>
    <s v="C184-C186"/>
    <n v="1"/>
    <n v="0"/>
    <n v="0"/>
    <n v="0"/>
    <s v=" "/>
  </r>
  <r>
    <s v="WF6_6346"/>
    <s v="C184"/>
    <s v="NO"/>
    <n v="0.37298668542105001"/>
    <s v=" "/>
    <x v="3"/>
    <s v="Mulch"/>
    <x v="2"/>
    <n v="6"/>
    <n v="33"/>
    <s v="C184-C186"/>
    <n v="0"/>
    <n v="1"/>
    <n v="0"/>
    <n v="0"/>
    <s v=" "/>
  </r>
  <r>
    <s v="WF6_2659"/>
    <s v="C184"/>
    <s v="NO"/>
    <n v="0.42278777216686497"/>
    <s v=" "/>
    <x v="5"/>
    <s v="Mulch"/>
    <x v="0"/>
    <n v="6"/>
    <n v="33"/>
    <s v="C184-C186"/>
    <n v="1"/>
    <n v="0"/>
    <n v="0"/>
    <n v="0"/>
    <s v=" "/>
  </r>
  <r>
    <s v="WF6_2676"/>
    <s v="C184"/>
    <s v="NO"/>
    <n v="0.37510070280950603"/>
    <s v=" "/>
    <x v="3"/>
    <s v="Mulch"/>
    <x v="2"/>
    <n v="6"/>
    <n v="33"/>
    <s v="C184-C186"/>
    <n v="0"/>
    <n v="1"/>
    <n v="0"/>
    <n v="0"/>
    <s v=" "/>
  </r>
  <r>
    <s v="WF6_2674"/>
    <s v="C184"/>
    <s v="NO"/>
    <n v="0.155118061740187"/>
    <s v=" "/>
    <x v="3"/>
    <s v="Mulch"/>
    <x v="4"/>
    <n v="6"/>
    <n v="33"/>
    <s v="C184-C186"/>
    <n v="0"/>
    <n v="1"/>
    <n v="0"/>
    <n v="0"/>
    <s v=" "/>
  </r>
  <r>
    <s v="WF6_2657"/>
    <s v="C184"/>
    <s v="NO"/>
    <n v="2.6851507505704E-2"/>
    <s v=" "/>
    <x v="4"/>
    <s v="Non-Treed"/>
    <x v="0"/>
    <n v="6"/>
    <n v="33"/>
    <s v="C184-C186"/>
    <n v="1"/>
    <n v="0"/>
    <n v="0"/>
    <n v="0"/>
    <s v=" "/>
  </r>
  <r>
    <s v="WF6_2656"/>
    <s v="C184"/>
    <s v="NO"/>
    <n v="2.2383338526384002E-2"/>
    <s v=" "/>
    <x v="2"/>
    <s v="Retention"/>
    <x v="0"/>
    <n v="6"/>
    <n v="33"/>
    <s v="C184-C186"/>
    <n v="1"/>
    <n v="0"/>
    <n v="0"/>
    <n v="8"/>
    <s v=" "/>
  </r>
  <r>
    <s v="WF6_2658"/>
    <s v="C184"/>
    <s v="NO"/>
    <n v="7.8918827467051006E-2"/>
    <s v=" "/>
    <x v="2"/>
    <s v="Retention"/>
    <x v="0"/>
    <n v="6"/>
    <n v="33"/>
    <s v="C184-C186"/>
    <n v="1"/>
    <n v="0"/>
    <n v="0"/>
    <n v="8"/>
    <s v=" "/>
  </r>
  <r>
    <s v="WF6_6300"/>
    <s v="C185"/>
    <s v="NO"/>
    <n v="1.6112470777404998E-2"/>
    <s v=" "/>
    <x v="1"/>
    <s v="Handfall"/>
    <x v="0"/>
    <n v="6"/>
    <n v="33"/>
    <s v="C184-C186"/>
    <n v="1"/>
    <n v="0"/>
    <n v="0"/>
    <n v="0"/>
    <s v=" "/>
  </r>
  <r>
    <s v="WF6_7057"/>
    <s v="C185"/>
    <s v="NO"/>
    <n v="0.294065650590766"/>
    <s v=" "/>
    <x v="1"/>
    <s v="Handfall"/>
    <x v="0"/>
    <n v="6"/>
    <n v="33"/>
    <s v="C184-C186"/>
    <n v="1"/>
    <n v="0"/>
    <n v="0"/>
    <n v="0"/>
    <s v=" "/>
  </r>
  <r>
    <s v="WF6_7125"/>
    <s v="C185"/>
    <s v="NO"/>
    <n v="1.4571683386431E-2"/>
    <s v=" "/>
    <x v="1"/>
    <s v="Handfall"/>
    <x v="0"/>
    <n v="6"/>
    <n v="33"/>
    <s v="C184-C186"/>
    <n v="1"/>
    <n v="0"/>
    <n v="0"/>
    <n v="0"/>
    <s v=" "/>
  </r>
  <r>
    <s v="WF6_7199"/>
    <s v="C185"/>
    <s v="NO"/>
    <n v="1.8518685439815E-2"/>
    <s v=" "/>
    <x v="1"/>
    <s v="Handfall"/>
    <x v="0"/>
    <n v="6"/>
    <n v="33"/>
    <s v="C184-C186"/>
    <n v="1"/>
    <n v="0"/>
    <n v="0"/>
    <n v="0"/>
    <s v=" "/>
  </r>
  <r>
    <s v="WF6_2663"/>
    <s v="C185"/>
    <s v="NO"/>
    <n v="0.110786062957401"/>
    <s v=" "/>
    <x v="1"/>
    <s v="Handfall"/>
    <x v="0"/>
    <n v="6"/>
    <n v="33"/>
    <s v="C184-C186"/>
    <n v="1"/>
    <n v="0"/>
    <n v="0"/>
    <n v="0"/>
    <s v=" "/>
  </r>
  <r>
    <s v="WF6_2659"/>
    <s v="C185"/>
    <s v="NO"/>
    <n v="0.29544199432454599"/>
    <s v=" "/>
    <x v="5"/>
    <s v="Mulch"/>
    <x v="0"/>
    <n v="6"/>
    <n v="33"/>
    <s v="C184-C186"/>
    <n v="1"/>
    <n v="0"/>
    <n v="0"/>
    <n v="0"/>
    <s v=" "/>
  </r>
  <r>
    <s v="WF6_2684"/>
    <s v="C185"/>
    <s v="NO"/>
    <n v="0.13136584826440401"/>
    <s v=" "/>
    <x v="3"/>
    <s v="Mulch"/>
    <x v="4"/>
    <n v="6"/>
    <n v="33"/>
    <s v="C184-C186"/>
    <n v="0"/>
    <n v="1"/>
    <n v="0"/>
    <n v="0"/>
    <s v=" "/>
  </r>
  <r>
    <s v="WF6_2668"/>
    <s v="C185"/>
    <s v="NO"/>
    <n v="0.231246301833337"/>
    <s v=" "/>
    <x v="0"/>
    <s v="Non-Mulch"/>
    <x v="0"/>
    <n v="6"/>
    <n v="33"/>
    <s v="C184-C186"/>
    <n v="1"/>
    <n v="0"/>
    <n v="0"/>
    <n v="0"/>
    <s v=" "/>
  </r>
  <r>
    <s v="WF6_2670"/>
    <s v="C185"/>
    <s v="NO"/>
    <n v="0.1751002481526"/>
    <s v=" "/>
    <x v="0"/>
    <s v="Non-Mulch"/>
    <x v="0"/>
    <n v="6"/>
    <n v="33"/>
    <s v="C184-C186"/>
    <n v="1"/>
    <n v="0"/>
    <n v="0"/>
    <n v="0"/>
    <s v=" "/>
  </r>
  <r>
    <s v="WF6_2665"/>
    <s v="C185"/>
    <s v="YES"/>
    <n v="0.12567711342492299"/>
    <s v=" "/>
    <x v="1"/>
    <s v="Handfall"/>
    <x v="0"/>
    <n v="6"/>
    <n v="33"/>
    <s v="C184-C186"/>
    <n v="1"/>
    <n v="0"/>
    <n v="0"/>
    <n v="0"/>
    <s v=" "/>
  </r>
  <r>
    <s v="WF6_2669"/>
    <s v="C185"/>
    <s v="YES"/>
    <n v="7.3870300757483007E-2"/>
    <s v=" "/>
    <x v="1"/>
    <s v="Handfall"/>
    <x v="0"/>
    <n v="6"/>
    <n v="33"/>
    <s v="C184-C186"/>
    <n v="1"/>
    <n v="0"/>
    <n v="0"/>
    <n v="0"/>
    <s v=" "/>
  </r>
  <r>
    <s v="WF6_2661"/>
    <s v="C185"/>
    <s v="NO"/>
    <n v="0.14604667832863599"/>
    <s v=" "/>
    <x v="4"/>
    <s v="Non-Treed"/>
    <x v="0"/>
    <n v="6"/>
    <n v="33"/>
    <s v="C184-C186"/>
    <n v="1"/>
    <n v="0"/>
    <n v="0"/>
    <n v="0"/>
    <s v=" "/>
  </r>
  <r>
    <s v="WF6_2667"/>
    <s v="C185"/>
    <s v="NO"/>
    <n v="4.2063759198969999E-2"/>
    <s v=" "/>
    <x v="4"/>
    <s v="Non-Treed"/>
    <x v="0"/>
    <n v="6"/>
    <n v="33"/>
    <s v="C184-C186"/>
    <n v="1"/>
    <n v="0"/>
    <n v="0"/>
    <n v="0"/>
    <s v=" "/>
  </r>
  <r>
    <s v="WF6_2660"/>
    <s v="C185"/>
    <s v="NO"/>
    <n v="0.13461695964477699"/>
    <s v=" "/>
    <x v="2"/>
    <s v="Retention"/>
    <x v="0"/>
    <n v="6"/>
    <n v="33"/>
    <s v="C184-C186"/>
    <n v="1"/>
    <n v="0"/>
    <n v="0"/>
    <n v="8"/>
    <s v=" "/>
  </r>
  <r>
    <s v="WF6_2662"/>
    <s v="C185"/>
    <s v="NO"/>
    <n v="0.148632542560861"/>
    <s v=" "/>
    <x v="2"/>
    <s v="Retention"/>
    <x v="0"/>
    <n v="6"/>
    <n v="33"/>
    <s v="C184-C186"/>
    <n v="1"/>
    <n v="0"/>
    <n v="0"/>
    <n v="8"/>
    <s v=" "/>
  </r>
  <r>
    <s v="WF6_2666"/>
    <s v="C185"/>
    <s v="NO"/>
    <n v="2.7790157170530998E-2"/>
    <s v=" "/>
    <x v="2"/>
    <s v="Retention"/>
    <x v="0"/>
    <n v="6"/>
    <n v="33"/>
    <s v="C184-C186"/>
    <n v="1"/>
    <n v="0"/>
    <n v="0"/>
    <n v="8"/>
    <s v=" "/>
  </r>
  <r>
    <s v="WF6_2671"/>
    <s v="C185"/>
    <s v="YES"/>
    <n v="0.247964824640554"/>
    <s v=" "/>
    <x v="2"/>
    <s v="Retention"/>
    <x v="0"/>
    <n v="6"/>
    <n v="33"/>
    <s v="C184-C186"/>
    <n v="1"/>
    <n v="0"/>
    <n v="0"/>
    <n v="8"/>
    <s v=" "/>
  </r>
  <r>
    <s v="WF6_2672"/>
    <s v="C185"/>
    <s v="NO"/>
    <n v="9.5889327874709995E-2"/>
    <s v=" "/>
    <x v="2"/>
    <s v="Retention"/>
    <x v="0"/>
    <n v="6"/>
    <n v="33"/>
    <s v="C184-C186"/>
    <n v="1"/>
    <n v="0"/>
    <n v="0"/>
    <n v="8"/>
    <s v=" "/>
  </r>
  <r>
    <s v="WF6_7276"/>
    <s v="C185"/>
    <s v="NO"/>
    <n v="4.6412330993742999E-2"/>
    <s v=" "/>
    <x v="2"/>
    <s v="Retention"/>
    <x v="0"/>
    <n v="6"/>
    <n v="33"/>
    <s v="C184-C186"/>
    <n v="1"/>
    <n v="0"/>
    <n v="0"/>
    <n v="8"/>
    <s v=" "/>
  </r>
  <r>
    <s v="WF6_7277"/>
    <s v="C185"/>
    <s v="NO"/>
    <n v="4.5912773051946999E-2"/>
    <s v=" "/>
    <x v="2"/>
    <s v="Retention"/>
    <x v="0"/>
    <n v="6"/>
    <n v="33"/>
    <s v="C184-C186"/>
    <n v="1"/>
    <n v="0"/>
    <n v="0"/>
    <n v="8"/>
    <s v=" "/>
  </r>
  <r>
    <s v="WF6_2684"/>
    <s v="C186"/>
    <s v="NO"/>
    <n v="0.100166608379351"/>
    <s v=" "/>
    <x v="3"/>
    <s v="Mulch"/>
    <x v="4"/>
    <n v="6"/>
    <n v="34"/>
    <s v="C186-C188"/>
    <n v="0"/>
    <n v="1"/>
    <n v="0"/>
    <n v="0"/>
    <s v=" "/>
  </r>
  <r>
    <s v="WF6_2684"/>
    <s v="C186"/>
    <s v="NO"/>
    <n v="0.828534048514182"/>
    <s v=" "/>
    <x v="3"/>
    <s v="Mulch"/>
    <x v="4"/>
    <n v="6"/>
    <n v="34"/>
    <s v="C186-C188"/>
    <n v="0"/>
    <n v="1"/>
    <n v="0"/>
    <n v="0"/>
    <s v=" "/>
  </r>
  <r>
    <s v="WF6_2668"/>
    <s v="C186"/>
    <s v="NO"/>
    <n v="1.67612942906388"/>
    <s v=" "/>
    <x v="0"/>
    <s v="Non-Mulch"/>
    <x v="0"/>
    <n v="6"/>
    <n v="34"/>
    <s v="C186-C188"/>
    <n v="1"/>
    <n v="0"/>
    <n v="0"/>
    <n v="0"/>
    <s v=" "/>
  </r>
  <r>
    <s v="WF6_2677"/>
    <s v="C186"/>
    <s v="NO"/>
    <n v="8.1844081034885996E-2"/>
    <s v=" "/>
    <x v="4"/>
    <s v="Non-Treed"/>
    <x v="0"/>
    <n v="6"/>
    <n v="34"/>
    <s v="C186-C188"/>
    <n v="1"/>
    <n v="0"/>
    <n v="0"/>
    <n v="0"/>
    <s v=" "/>
  </r>
  <r>
    <s v="WF6_2699"/>
    <s v="C187"/>
    <s v="NO"/>
    <n v="7.6719950427578995E-2"/>
    <s v=" "/>
    <x v="3"/>
    <s v="Mulch"/>
    <x v="4"/>
    <n v="6"/>
    <n v="34"/>
    <s v="C186-C188"/>
    <n v="0"/>
    <n v="1"/>
    <n v="0"/>
    <n v="0"/>
    <s v=" "/>
  </r>
  <r>
    <s v="WF6_2668"/>
    <s v="C187"/>
    <s v="NO"/>
    <n v="1.6880029046732199"/>
    <s v=" "/>
    <x v="0"/>
    <s v="Non-Mulch"/>
    <x v="0"/>
    <n v="6"/>
    <n v="34"/>
    <s v="C186-C188"/>
    <n v="1"/>
    <n v="0"/>
    <n v="0"/>
    <n v="0"/>
    <s v=" "/>
  </r>
  <r>
    <s v="WF6_2673"/>
    <s v="C187"/>
    <s v="NO"/>
    <n v="5.9106278151134999E-2"/>
    <s v=" "/>
    <x v="2"/>
    <s v="Retention"/>
    <x v="0"/>
    <n v="6"/>
    <n v="34"/>
    <s v="C186-C188"/>
    <n v="1"/>
    <n v="0"/>
    <n v="0"/>
    <n v="8"/>
    <s v=" "/>
  </r>
  <r>
    <s v="WF6_2681"/>
    <s v="C187"/>
    <s v="NO"/>
    <n v="9.6974104886745002E-2"/>
    <s v=" "/>
    <x v="2"/>
    <s v="Retention"/>
    <x v="0"/>
    <n v="6"/>
    <n v="34"/>
    <s v="C186-C188"/>
    <n v="1"/>
    <n v="0"/>
    <n v="0"/>
    <n v="8"/>
    <s v=" "/>
  </r>
  <r>
    <s v="WF6_6347"/>
    <s v="C188"/>
    <s v="NO"/>
    <n v="2.0325340634293001E-2"/>
    <s v=" "/>
    <x v="5"/>
    <s v="Mulch"/>
    <x v="0"/>
    <n v="6"/>
    <n v="35"/>
    <s v="C188-C190"/>
    <n v="1"/>
    <n v="0"/>
    <n v="0"/>
    <n v="0"/>
    <s v=" "/>
  </r>
  <r>
    <s v="WF6_7126"/>
    <s v="C188"/>
    <s v="NO"/>
    <n v="0.50043801385693998"/>
    <s v=" "/>
    <x v="1"/>
    <s v="Handfall"/>
    <x v="0"/>
    <n v="6"/>
    <n v="35"/>
    <s v="C188-C190"/>
    <n v="1"/>
    <n v="0"/>
    <n v="0"/>
    <n v="0"/>
    <s v=" "/>
  </r>
  <r>
    <s v="WF6_7127"/>
    <s v="C188"/>
    <s v="NO"/>
    <n v="0.13356419094650099"/>
    <s v=" "/>
    <x v="1"/>
    <s v="Handfall"/>
    <x v="0"/>
    <n v="6"/>
    <n v="35"/>
    <s v="C188-C190"/>
    <n v="1"/>
    <n v="0"/>
    <n v="0"/>
    <n v="0"/>
    <s v=" "/>
  </r>
  <r>
    <s v="WF6_2664"/>
    <s v="C188"/>
    <s v="NO"/>
    <n v="9.8355489544060995E-2"/>
    <s v=" "/>
    <x v="3"/>
    <s v="Mulch"/>
    <x v="4"/>
    <n v="6"/>
    <n v="35"/>
    <s v="C188-C190"/>
    <n v="0"/>
    <n v="1"/>
    <n v="0"/>
    <n v="0"/>
    <s v=" "/>
  </r>
  <r>
    <s v="WF6_2678"/>
    <s v="C188"/>
    <s v="NO"/>
    <n v="0.31202178972077199"/>
    <s v=" "/>
    <x v="5"/>
    <s v="Mulch"/>
    <x v="0"/>
    <n v="6"/>
    <n v="35"/>
    <s v="C188-C190"/>
    <n v="1"/>
    <n v="0"/>
    <n v="0"/>
    <n v="0"/>
    <s v=" "/>
  </r>
  <r>
    <s v="WF6_2699"/>
    <s v="C188"/>
    <s v="NO"/>
    <n v="8.4411832741631998E-2"/>
    <s v=" "/>
    <x v="3"/>
    <s v="Mulch"/>
    <x v="4"/>
    <n v="6"/>
    <n v="34"/>
    <s v="C186-C188"/>
    <n v="0"/>
    <n v="1"/>
    <n v="0"/>
    <n v="0"/>
    <s v=" "/>
  </r>
  <r>
    <s v="WF6_2699"/>
    <s v="C188"/>
    <s v="NO"/>
    <n v="3.8507333093320002E-2"/>
    <s v=" "/>
    <x v="3"/>
    <s v="Mulch"/>
    <x v="4"/>
    <n v="6"/>
    <n v="34"/>
    <s v="C186-C188"/>
    <n v="0"/>
    <n v="1"/>
    <n v="0"/>
    <n v="0"/>
    <s v=" "/>
  </r>
  <r>
    <s v="WF6_2699"/>
    <s v="C188"/>
    <s v="NO"/>
    <n v="0.18620680639465101"/>
    <s v=" "/>
    <x v="3"/>
    <s v="Mulch"/>
    <x v="4"/>
    <n v="6"/>
    <n v="35"/>
    <s v="C188-C190"/>
    <n v="0"/>
    <n v="1"/>
    <n v="0"/>
    <n v="0"/>
    <s v=" "/>
  </r>
  <r>
    <s v="WF6_2699"/>
    <s v="C188"/>
    <s v="NO"/>
    <n v="0.36961116467635502"/>
    <s v=" "/>
    <x v="3"/>
    <s v="Mulch"/>
    <x v="4"/>
    <n v="6"/>
    <n v="35"/>
    <s v="C188-C190"/>
    <n v="0"/>
    <n v="1"/>
    <n v="0"/>
    <n v="0"/>
    <s v=" "/>
  </r>
  <r>
    <s v="WF6_2668"/>
    <s v="C188"/>
    <s v="NO"/>
    <n v="0.30402200112438199"/>
    <s v=" "/>
    <x v="0"/>
    <s v="Non-Mulch"/>
    <x v="0"/>
    <n v="6"/>
    <n v="35"/>
    <s v="C188-C190"/>
    <n v="1"/>
    <n v="0"/>
    <n v="0"/>
    <n v="0"/>
    <s v=" "/>
  </r>
  <r>
    <s v="WF6_2675"/>
    <s v="C188"/>
    <s v="NO"/>
    <n v="0.164356157406127"/>
    <s v=" "/>
    <x v="2"/>
    <s v="Retention"/>
    <x v="0"/>
    <n v="6"/>
    <n v="35"/>
    <s v="C188-C190"/>
    <n v="1"/>
    <n v="0"/>
    <n v="0"/>
    <n v="8"/>
    <s v=" "/>
  </r>
  <r>
    <s v="WF6_2682"/>
    <s v="C188"/>
    <s v="NO"/>
    <n v="8.2835134146346995E-2"/>
    <s v=" "/>
    <x v="2"/>
    <s v="Retention"/>
    <x v="0"/>
    <n v="6"/>
    <n v="35"/>
    <s v="C188-C190"/>
    <n v="1"/>
    <n v="0"/>
    <n v="0"/>
    <n v="8"/>
    <s v=" "/>
  </r>
  <r>
    <s v="WF6_7128"/>
    <s v="C189"/>
    <s v="NO"/>
    <n v="0.17360079973495199"/>
    <s v=" "/>
    <x v="1"/>
    <s v="Handfall"/>
    <x v="0"/>
    <n v="6"/>
    <n v="35"/>
    <s v="C188-C190"/>
    <n v="1"/>
    <n v="0"/>
    <n v="0"/>
    <n v="0"/>
    <s v=" "/>
  </r>
  <r>
    <s v="WF6_7129"/>
    <s v="C189"/>
    <s v="NO"/>
    <n v="0.107156751762454"/>
    <s v=" "/>
    <x v="1"/>
    <s v="Handfall"/>
    <x v="0"/>
    <n v="6"/>
    <n v="35"/>
    <s v="C188-C190"/>
    <n v="1"/>
    <n v="0"/>
    <n v="0"/>
    <n v="0"/>
    <s v=" "/>
  </r>
  <r>
    <s v="WF6_7130"/>
    <s v="C189"/>
    <s v="NO"/>
    <n v="4.8282526537069999E-2"/>
    <s v=" "/>
    <x v="1"/>
    <s v="Handfall"/>
    <x v="0"/>
    <n v="6"/>
    <n v="35"/>
    <s v="C188-C190"/>
    <n v="1"/>
    <n v="0"/>
    <n v="0"/>
    <n v="0"/>
    <s v=" "/>
  </r>
  <r>
    <s v="WF6_2664"/>
    <s v="C189"/>
    <s v="NO"/>
    <n v="0.73685543969636702"/>
    <s v=" "/>
    <x v="3"/>
    <s v="Mulch"/>
    <x v="4"/>
    <n v="6"/>
    <n v="35"/>
    <s v="C188-C190"/>
    <n v="0"/>
    <n v="1"/>
    <n v="0"/>
    <n v="0"/>
    <s v=" "/>
  </r>
  <r>
    <s v="WF6_2678"/>
    <s v="C189"/>
    <s v="NO"/>
    <n v="1.22982393868588"/>
    <s v=" "/>
    <x v="5"/>
    <s v="Mulch"/>
    <x v="0"/>
    <n v="6"/>
    <n v="35"/>
    <s v="C188-C190"/>
    <n v="1"/>
    <n v="0"/>
    <n v="0"/>
    <n v="0"/>
    <s v=" "/>
  </r>
  <r>
    <s v="WF6_2680"/>
    <s v="C189"/>
    <s v="NO"/>
    <n v="7.3411081382967994E-2"/>
    <s v=" "/>
    <x v="2"/>
    <s v="Retention"/>
    <x v="0"/>
    <n v="6"/>
    <n v="35"/>
    <s v="C188-C190"/>
    <n v="1"/>
    <n v="0"/>
    <n v="0"/>
    <n v="8"/>
    <s v=" "/>
  </r>
  <r>
    <s v="WF6_7863"/>
    <s v="C189"/>
    <s v="NO"/>
    <n v="9.6278095321061005E-2"/>
    <s v=" "/>
    <x v="1"/>
    <s v="Handfall"/>
    <x v="0"/>
    <n v="6"/>
    <n v="35"/>
    <s v="C188-C190"/>
    <n v="1"/>
    <n v="0"/>
    <n v="0"/>
    <n v="0"/>
    <s v=" "/>
  </r>
  <r>
    <s v="WF6_2690"/>
    <s v="C190"/>
    <s v="YES"/>
    <n v="4.1309823365909999E-2"/>
    <s v=" "/>
    <x v="1"/>
    <s v="Handfall"/>
    <x v="0"/>
    <n v="6"/>
    <n v="36"/>
    <s v="C190-C192"/>
    <n v="1"/>
    <n v="0"/>
    <n v="0"/>
    <n v="0"/>
    <s v=" "/>
  </r>
  <r>
    <s v="WF6_2696"/>
    <s v="C190"/>
    <s v="NO"/>
    <n v="3.2499432347605002E-2"/>
    <s v=" "/>
    <x v="5"/>
    <s v="Mulch"/>
    <x v="0"/>
    <n v="6"/>
    <n v="36"/>
    <s v="C190-C192"/>
    <n v="1"/>
    <n v="0"/>
    <n v="0"/>
    <n v="0"/>
    <s v=" "/>
  </r>
  <r>
    <s v="WF6_2689"/>
    <s v="C190"/>
    <s v="NO"/>
    <n v="6.6494440250704001E-2"/>
    <s v=" "/>
    <x v="1"/>
    <s v="Handfall"/>
    <x v="0"/>
    <n v="6"/>
    <n v="36"/>
    <s v="C190-C192"/>
    <n v="1"/>
    <n v="0"/>
    <n v="0"/>
    <n v="0"/>
    <s v=" "/>
  </r>
  <r>
    <s v="WF6_2692"/>
    <s v="C190"/>
    <s v="YES"/>
    <n v="0.15501926256528301"/>
    <s v=" "/>
    <x v="1"/>
    <s v="Handfall"/>
    <x v="0"/>
    <n v="6"/>
    <n v="36"/>
    <s v="C190-C192"/>
    <n v="1"/>
    <n v="0"/>
    <n v="0"/>
    <n v="0"/>
    <s v=" "/>
  </r>
  <r>
    <s v="WF6_7131"/>
    <s v="C190"/>
    <s v="NO"/>
    <n v="3.4501147763756998E-2"/>
    <s v=" "/>
    <x v="1"/>
    <s v="Handfall"/>
    <x v="0"/>
    <n v="6"/>
    <n v="36"/>
    <s v="C190-C192"/>
    <n v="1"/>
    <n v="0"/>
    <n v="0"/>
    <n v="0"/>
    <s v=" "/>
  </r>
  <r>
    <s v="WF6_7132"/>
    <s v="C190"/>
    <s v="NO"/>
    <n v="0.148842356256491"/>
    <s v=" "/>
    <x v="1"/>
    <s v="Handfall"/>
    <x v="0"/>
    <n v="6"/>
    <n v="36"/>
    <s v="C190-C192"/>
    <n v="1"/>
    <n v="0"/>
    <n v="0"/>
    <n v="0"/>
    <s v=" "/>
  </r>
  <r>
    <s v="WF6_7200"/>
    <s v="C190"/>
    <s v="NO"/>
    <n v="2.9353797278828999E-2"/>
    <s v=" "/>
    <x v="1"/>
    <s v="Handfall"/>
    <x v="0"/>
    <n v="6"/>
    <n v="36"/>
    <s v="C190-C192"/>
    <n v="1"/>
    <n v="0"/>
    <n v="0"/>
    <n v="0"/>
    <s v=" "/>
  </r>
  <r>
    <s v="WF6_2664"/>
    <s v="C190"/>
    <s v="NO"/>
    <n v="0.28283446995237999"/>
    <s v=" "/>
    <x v="3"/>
    <s v="Mulch"/>
    <x v="4"/>
    <n v="6"/>
    <n v="36"/>
    <s v="C190-C192"/>
    <n v="0"/>
    <n v="1"/>
    <n v="0"/>
    <n v="0"/>
    <s v=" "/>
  </r>
  <r>
    <s v="WF6_2678"/>
    <s v="C190"/>
    <s v="NO"/>
    <n v="0.35315789181492502"/>
    <s v=" "/>
    <x v="5"/>
    <s v="Mulch"/>
    <x v="0"/>
    <n v="6"/>
    <n v="36"/>
    <s v="C190-C192"/>
    <n v="1"/>
    <n v="0"/>
    <n v="0"/>
    <n v="0"/>
    <s v=" "/>
  </r>
  <r>
    <s v="WF6_2686"/>
    <s v="C190"/>
    <s v="NO"/>
    <n v="0.41221994892333402"/>
    <s v=" "/>
    <x v="5"/>
    <s v="Mulch"/>
    <x v="0"/>
    <n v="6"/>
    <n v="36"/>
    <s v="C190-C192"/>
    <n v="1"/>
    <n v="0"/>
    <n v="0"/>
    <n v="0"/>
    <s v=" "/>
  </r>
  <r>
    <s v="WF6_2714"/>
    <s v="C190"/>
    <s v="NO"/>
    <n v="0.24256323051061601"/>
    <s v=" "/>
    <x v="3"/>
    <s v="Mulch"/>
    <x v="4"/>
    <n v="6"/>
    <n v="36"/>
    <s v="C190-C192"/>
    <n v="0"/>
    <n v="1"/>
    <n v="0"/>
    <n v="0"/>
    <s v=" "/>
  </r>
  <r>
    <s v="WF6_2691"/>
    <s v="C190"/>
    <s v="NO"/>
    <n v="6.5366204201891001E-2"/>
    <s v=" "/>
    <x v="0"/>
    <s v="Non-Mulch"/>
    <x v="0"/>
    <n v="6"/>
    <n v="36"/>
    <s v="C190-C192"/>
    <n v="1"/>
    <n v="0"/>
    <n v="0"/>
    <n v="0"/>
    <s v=" "/>
  </r>
  <r>
    <s v="WF6_2685"/>
    <s v="C190"/>
    <s v="NO"/>
    <n v="0.120993303381977"/>
    <s v=" "/>
    <x v="2"/>
    <s v="Retention"/>
    <x v="0"/>
    <n v="6"/>
    <n v="36"/>
    <s v="C190-C192"/>
    <n v="1"/>
    <n v="0"/>
    <n v="0"/>
    <n v="8"/>
    <s v=" "/>
  </r>
  <r>
    <s v="WF6_2687"/>
    <s v="C190"/>
    <s v="NO"/>
    <n v="0.47626472713187201"/>
    <s v=" "/>
    <x v="2"/>
    <s v="Retention"/>
    <x v="0"/>
    <n v="6"/>
    <n v="36"/>
    <s v="C190-C192"/>
    <n v="1"/>
    <n v="0"/>
    <n v="0"/>
    <n v="8"/>
    <s v=" "/>
  </r>
  <r>
    <s v="WF6_2694"/>
    <s v="C190"/>
    <s v="NO"/>
    <n v="8.6852564657317E-2"/>
    <s v=" "/>
    <x v="2"/>
    <s v="Retention"/>
    <x v="0"/>
    <n v="6"/>
    <n v="36"/>
    <s v="C190-C192"/>
    <n v="1"/>
    <n v="0"/>
    <n v="0"/>
    <n v="8"/>
    <s v=" "/>
  </r>
  <r>
    <s v="WF6_2697"/>
    <s v="C190"/>
    <s v="NO"/>
    <n v="0.4099150060615"/>
    <s v=" "/>
    <x v="2"/>
    <s v="Retention"/>
    <x v="0"/>
    <n v="6"/>
    <n v="36"/>
    <s v="C190-C192"/>
    <n v="1"/>
    <n v="0"/>
    <n v="0"/>
    <n v="8"/>
    <s v=" "/>
  </r>
  <r>
    <s v="WF6_7278"/>
    <s v="C190"/>
    <s v="NO"/>
    <n v="1.3490572535264001E-2"/>
    <s v=" "/>
    <x v="2"/>
    <s v="Retention"/>
    <x v="0"/>
    <n v="6"/>
    <n v="36"/>
    <s v="C190-C192"/>
    <n v="1"/>
    <n v="0"/>
    <n v="0"/>
    <n v="8"/>
    <s v=" "/>
  </r>
  <r>
    <s v="WF6_7279"/>
    <s v="C190"/>
    <s v="NO"/>
    <n v="2.1345445629212999E-2"/>
    <s v=" "/>
    <x v="2"/>
    <s v="Retention"/>
    <x v="0"/>
    <n v="6"/>
    <n v="36"/>
    <s v="C190-C192"/>
    <n v="1"/>
    <n v="0"/>
    <n v="0"/>
    <n v="8"/>
    <s v=" "/>
  </r>
  <r>
    <s v="WF6_2693"/>
    <s v="C191"/>
    <s v="YES"/>
    <n v="1.4537255966835E-2"/>
    <s v=" "/>
    <x v="1"/>
    <s v="Handfall"/>
    <x v="0"/>
    <n v="6"/>
    <n v="36"/>
    <s v="C190-C192"/>
    <n v="1"/>
    <n v="0"/>
    <n v="0"/>
    <n v="0"/>
    <s v=" "/>
  </r>
  <r>
    <s v="WF6_2695"/>
    <s v="C191"/>
    <s v="YES"/>
    <n v="0.12738470361214099"/>
    <s v=" "/>
    <x v="1"/>
    <s v="Handfall"/>
    <x v="0"/>
    <n v="6"/>
    <n v="36"/>
    <s v="C190-C192"/>
    <n v="1"/>
    <n v="0"/>
    <n v="0"/>
    <n v="0"/>
    <s v=" "/>
  </r>
  <r>
    <s v="WF6_2703"/>
    <s v="C191"/>
    <s v="YES"/>
    <n v="1.7660878503383E-2"/>
    <s v=" "/>
    <x v="1"/>
    <s v="Handfall"/>
    <x v="0"/>
    <n v="6"/>
    <n v="36"/>
    <s v="C190-C192"/>
    <n v="1"/>
    <n v="0"/>
    <n v="0"/>
    <n v="0"/>
    <s v=" "/>
  </r>
  <r>
    <s v="WF6_2700"/>
    <s v="C191"/>
    <s v="NO"/>
    <n v="2.3563380014370999E-2"/>
    <s v=" "/>
    <x v="1"/>
    <s v="Handfall"/>
    <x v="0"/>
    <n v="6"/>
    <n v="36"/>
    <s v="C190-C192"/>
    <n v="1"/>
    <n v="0"/>
    <n v="0"/>
    <n v="0"/>
    <s v=" "/>
  </r>
  <r>
    <s v="WF6_7058"/>
    <s v="C191"/>
    <s v="YES"/>
    <n v="0.29392476382595201"/>
    <s v=" "/>
    <x v="1"/>
    <s v="Handfall"/>
    <x v="0"/>
    <n v="6"/>
    <n v="36"/>
    <s v="C190-C192"/>
    <n v="1"/>
    <n v="0"/>
    <n v="0"/>
    <n v="0"/>
    <s v=" "/>
  </r>
  <r>
    <s v="WF6_7059"/>
    <s v="C191"/>
    <s v="YES"/>
    <n v="0.249253535597592"/>
    <s v=" "/>
    <x v="1"/>
    <s v="Handfall"/>
    <x v="0"/>
    <n v="6"/>
    <n v="36"/>
    <s v="C190-C192"/>
    <n v="1"/>
    <n v="0"/>
    <n v="0"/>
    <n v="0"/>
    <s v=" "/>
  </r>
  <r>
    <s v="WF6_7201"/>
    <s v="C191"/>
    <s v="NO"/>
    <n v="0.347626455440465"/>
    <s v=" "/>
    <x v="1"/>
    <s v="Handfall"/>
    <x v="0"/>
    <n v="6"/>
    <n v="36"/>
    <s v="C190-C192"/>
    <n v="1"/>
    <n v="0"/>
    <n v="0"/>
    <n v="0"/>
    <s v=" "/>
  </r>
  <r>
    <s v="WF6_7203"/>
    <s v="C191"/>
    <s v="NO"/>
    <n v="8.4732292714255003E-2"/>
    <s v=" "/>
    <x v="1"/>
    <s v="Handfall"/>
    <x v="0"/>
    <n v="6"/>
    <n v="36"/>
    <s v="C190-C192"/>
    <n v="1"/>
    <n v="0"/>
    <n v="0"/>
    <n v="0"/>
    <s v=" "/>
  </r>
  <r>
    <s v="WF6_2722"/>
    <s v="C191"/>
    <s v="NO"/>
    <n v="0.55490720676190597"/>
    <s v=" "/>
    <x v="3"/>
    <s v="Mulch"/>
    <x v="4"/>
    <n v="6"/>
    <n v="36"/>
    <s v="C190-C192"/>
    <n v="0"/>
    <n v="1"/>
    <n v="0"/>
    <n v="0"/>
    <s v=" "/>
  </r>
  <r>
    <s v="WF6_2714"/>
    <s v="C191"/>
    <s v="NO"/>
    <n v="1.6680471303047999E-2"/>
    <s v=" "/>
    <x v="3"/>
    <s v="Mulch"/>
    <x v="4"/>
    <n v="6"/>
    <n v="36"/>
    <s v="C190-C192"/>
    <n v="0"/>
    <n v="1"/>
    <n v="0"/>
    <n v="0"/>
    <s v=" "/>
  </r>
  <r>
    <s v="WF6_2691"/>
    <s v="C191"/>
    <s v="NO"/>
    <n v="0.51060881733862895"/>
    <s v=" "/>
    <x v="0"/>
    <s v="Non-Mulch"/>
    <x v="0"/>
    <n v="6"/>
    <n v="36"/>
    <s v="C190-C192"/>
    <n v="1"/>
    <n v="0"/>
    <n v="0"/>
    <n v="0"/>
    <s v=" "/>
  </r>
  <r>
    <s v="WF6_2704"/>
    <s v="C191"/>
    <s v="NO"/>
    <n v="4.7370099908240003E-2"/>
    <s v=" "/>
    <x v="0"/>
    <s v="Non-Mulch"/>
    <x v="0"/>
    <n v="6"/>
    <n v="36"/>
    <s v="C190-C192"/>
    <n v="1"/>
    <n v="0"/>
    <n v="0"/>
    <n v="0"/>
    <s v=" "/>
  </r>
  <r>
    <s v="WF6_2701"/>
    <s v="C191"/>
    <s v="NO"/>
    <n v="0.66250399401563898"/>
    <s v=" "/>
    <x v="4"/>
    <s v="Non-Treed"/>
    <x v="0"/>
    <n v="6"/>
    <n v="36"/>
    <s v="C190-C192"/>
    <n v="1"/>
    <n v="0"/>
    <n v="0"/>
    <n v="0"/>
    <s v=" "/>
  </r>
  <r>
    <s v="WF6_7878"/>
    <s v="C191"/>
    <s v="NO"/>
    <n v="5.4203210516738001E-2"/>
    <s v=" "/>
    <x v="1"/>
    <s v="Handfall"/>
    <x v="0"/>
    <n v="6"/>
    <n v="36"/>
    <s v="C190-C192"/>
    <n v="1"/>
    <n v="0"/>
    <n v="0"/>
    <n v="0"/>
    <s v=" "/>
  </r>
  <r>
    <s v="WF6_2704"/>
    <s v="C192"/>
    <s v="NO"/>
    <n v="1.40059601350995"/>
    <s v=" "/>
    <x v="0"/>
    <s v="Non-Mulch"/>
    <x v="0"/>
    <n v="6"/>
    <n v="37"/>
    <s v="C192-C194"/>
    <n v="1"/>
    <n v="0"/>
    <n v="0"/>
    <n v="0"/>
    <s v=" "/>
  </r>
  <r>
    <s v="WF6_2705"/>
    <s v="C192"/>
    <s v="NO"/>
    <n v="9.2918869244620006E-2"/>
    <s v=" "/>
    <x v="2"/>
    <s v="Retention"/>
    <x v="0"/>
    <n v="6"/>
    <n v="37"/>
    <s v="C192-C194"/>
    <n v="1"/>
    <n v="0"/>
    <n v="0"/>
    <n v="8"/>
    <s v=" "/>
  </r>
  <r>
    <s v="WF6_2706"/>
    <s v="C192"/>
    <s v="NO"/>
    <n v="9.0367486701934993E-2"/>
    <s v=" "/>
    <x v="2"/>
    <s v="Retention"/>
    <x v="0"/>
    <n v="6"/>
    <n v="37"/>
    <s v="C192-C194"/>
    <n v="1"/>
    <n v="0"/>
    <n v="0"/>
    <n v="8"/>
    <s v=" "/>
  </r>
  <r>
    <s v="WF6_7879"/>
    <s v="C192"/>
    <s v="NO"/>
    <n v="0.12542264604037101"/>
    <s v=" "/>
    <x v="1"/>
    <s v="Handfall"/>
    <x v="0"/>
    <n v="6"/>
    <n v="37"/>
    <s v="C192-C194"/>
    <n v="1"/>
    <n v="0"/>
    <n v="0"/>
    <n v="0"/>
    <s v=" "/>
  </r>
  <r>
    <s v="WF6_2709"/>
    <s v="C193"/>
    <s v="YES"/>
    <n v="0.19689514678315301"/>
    <s v=" "/>
    <x v="1"/>
    <s v="Handfall"/>
    <x v="0"/>
    <n v="6"/>
    <n v="37"/>
    <s v="C192-C194"/>
    <n v="1"/>
    <n v="0"/>
    <n v="0"/>
    <n v="0"/>
    <s v=" "/>
  </r>
  <r>
    <s v="WF6_2712"/>
    <s v="C193"/>
    <s v="YES"/>
    <n v="1.8416600379536002E-2"/>
    <s v=" "/>
    <x v="1"/>
    <s v="Handfall"/>
    <x v="0"/>
    <n v="6"/>
    <n v="37"/>
    <s v="C192-C194"/>
    <n v="1"/>
    <n v="0"/>
    <n v="0"/>
    <n v="0"/>
    <s v=" "/>
  </r>
  <r>
    <s v="WF6_2713"/>
    <s v="C193"/>
    <s v="YES"/>
    <n v="5.4629021361584998E-2"/>
    <s v=" "/>
    <x v="1"/>
    <s v="Handfall"/>
    <x v="0"/>
    <n v="6"/>
    <n v="37"/>
    <s v="C192-C194"/>
    <n v="1"/>
    <n v="0"/>
    <n v="0"/>
    <n v="0"/>
    <s v=" "/>
  </r>
  <r>
    <s v="WF6_7202"/>
    <s v="C193"/>
    <s v="NO"/>
    <n v="0.114944175702555"/>
    <s v=" "/>
    <x v="1"/>
    <s v="Handfall"/>
    <x v="0"/>
    <n v="6"/>
    <n v="37"/>
    <s v="C192-C194"/>
    <n v="1"/>
    <n v="0"/>
    <n v="0"/>
    <n v="0"/>
    <s v=" "/>
  </r>
  <r>
    <s v="WF6_6199"/>
    <s v="C193"/>
    <s v="NO"/>
    <n v="0.15593470548016999"/>
    <s v=" "/>
    <x v="3"/>
    <s v="Mulch"/>
    <x v="4"/>
    <n v="6"/>
    <n v="37"/>
    <s v="C192-C194"/>
    <n v="0"/>
    <n v="1"/>
    <n v="0"/>
    <n v="0"/>
    <s v=" "/>
  </r>
  <r>
    <s v="WF6_6199"/>
    <s v="C193"/>
    <s v="NO"/>
    <n v="0.187357387023809"/>
    <s v=" "/>
    <x v="3"/>
    <s v="Mulch"/>
    <x v="4"/>
    <n v="6"/>
    <n v="37"/>
    <s v="C192-C194"/>
    <n v="0"/>
    <n v="1"/>
    <n v="0"/>
    <n v="0"/>
    <s v=" "/>
  </r>
  <r>
    <s v="WF6_2729"/>
    <s v="C193"/>
    <s v="NO"/>
    <n v="0.17630345753056401"/>
    <s v=" "/>
    <x v="3"/>
    <s v="Mulch"/>
    <x v="4"/>
    <n v="6"/>
    <n v="37"/>
    <s v="C192-C194"/>
    <n v="0"/>
    <n v="1"/>
    <n v="0"/>
    <n v="0"/>
    <s v=" "/>
  </r>
  <r>
    <s v="WF6_2729"/>
    <s v="C193"/>
    <s v="NO"/>
    <n v="0.640131857996037"/>
    <s v=" "/>
    <x v="3"/>
    <s v="Mulch"/>
    <x v="4"/>
    <n v="6"/>
    <n v="37"/>
    <s v="C192-C194"/>
    <n v="0"/>
    <n v="1"/>
    <n v="0"/>
    <n v="0"/>
    <s v=" "/>
  </r>
  <r>
    <s v="WF6_2729"/>
    <s v="C193"/>
    <s v="NO"/>
    <n v="3.5471850619606997E-2"/>
    <s v=" "/>
    <x v="3"/>
    <s v="Mulch"/>
    <x v="4"/>
    <n v="6"/>
    <n v="38"/>
    <s v="C194-C197"/>
    <n v="0"/>
    <n v="1"/>
    <n v="0"/>
    <n v="0"/>
    <s v=" "/>
  </r>
  <r>
    <s v="WF6_2704"/>
    <s v="C193"/>
    <s v="NO"/>
    <n v="0.223518104626442"/>
    <s v=" "/>
    <x v="0"/>
    <s v="Non-Mulch"/>
    <x v="0"/>
    <n v="6"/>
    <n v="37"/>
    <s v="C192-C194"/>
    <n v="1"/>
    <n v="0"/>
    <n v="0"/>
    <n v="0"/>
    <s v=" "/>
  </r>
  <r>
    <s v="WF6_2708"/>
    <s v="C193"/>
    <s v="NO"/>
    <n v="0.46128786131254401"/>
    <s v=" "/>
    <x v="4"/>
    <s v="Non-Treed"/>
    <x v="0"/>
    <n v="6"/>
    <n v="37"/>
    <s v="C192-C194"/>
    <n v="1"/>
    <n v="0"/>
    <n v="0"/>
    <n v="0"/>
    <s v=" "/>
  </r>
  <r>
    <s v="WF6_2707"/>
    <s v="C193"/>
    <s v="NO"/>
    <n v="9.8167196894758002E-2"/>
    <s v=" "/>
    <x v="2"/>
    <s v="Retention"/>
    <x v="0"/>
    <n v="6"/>
    <n v="37"/>
    <s v="C192-C194"/>
    <n v="1"/>
    <n v="0"/>
    <n v="0"/>
    <n v="8"/>
    <s v=" "/>
  </r>
  <r>
    <s v="WF6_2721"/>
    <s v="C193"/>
    <s v="NO"/>
    <n v="5.7624912147133001E-2"/>
    <s v=" "/>
    <x v="2"/>
    <s v="Retention"/>
    <x v="0"/>
    <n v="6"/>
    <n v="37"/>
    <s v="C192-C194"/>
    <n v="1"/>
    <n v="0"/>
    <n v="0"/>
    <n v="8"/>
    <s v=" "/>
  </r>
  <r>
    <s v="WF6_7726"/>
    <s v="C193"/>
    <s v="NO"/>
    <n v="0.18272927493513899"/>
    <s v=" "/>
    <x v="1"/>
    <s v="Handfall"/>
    <x v="0"/>
    <n v="6"/>
    <n v="37"/>
    <s v="C192-C194"/>
    <n v="1"/>
    <n v="0"/>
    <n v="0"/>
    <n v="0"/>
    <s v=" "/>
  </r>
  <r>
    <s v="WF6_2715"/>
    <s v="C194"/>
    <s v="YES"/>
    <n v="0.13560720559758299"/>
    <s v=" "/>
    <x v="1"/>
    <s v="Handfall"/>
    <x v="0"/>
    <n v="6"/>
    <n v="38"/>
    <s v="C194-C197"/>
    <n v="1"/>
    <n v="0"/>
    <n v="0"/>
    <n v="0"/>
    <s v=" "/>
  </r>
  <r>
    <s v="WF6_2723"/>
    <s v="C194"/>
    <s v="YES"/>
    <n v="0.105027062137673"/>
    <s v=" "/>
    <x v="1"/>
    <s v="Handfall"/>
    <x v="0"/>
    <n v="6"/>
    <n v="38"/>
    <s v="C194-C197"/>
    <n v="1"/>
    <n v="0"/>
    <n v="0"/>
    <n v="0"/>
    <s v=" "/>
  </r>
  <r>
    <s v="WF6_2710"/>
    <s v="C194"/>
    <s v="NO"/>
    <n v="0.52656862008967098"/>
    <s v=" "/>
    <x v="1"/>
    <s v="Handfall"/>
    <x v="0"/>
    <n v="6"/>
    <n v="38"/>
    <s v="C194-C197"/>
    <n v="1"/>
    <n v="0"/>
    <n v="0"/>
    <n v="0"/>
    <s v=" "/>
  </r>
  <r>
    <s v="WF6_7133"/>
    <s v="C194"/>
    <s v="NO"/>
    <n v="4.8956254531791997E-2"/>
    <s v=" "/>
    <x v="1"/>
    <s v="Handfall"/>
    <x v="0"/>
    <n v="6"/>
    <n v="38"/>
    <s v="C194-C197"/>
    <n v="1"/>
    <n v="0"/>
    <n v="0"/>
    <n v="0"/>
    <s v=" "/>
  </r>
  <r>
    <s v="WF6_2720"/>
    <s v="C194"/>
    <s v="NO"/>
    <n v="1.0301351920789299"/>
    <s v=" "/>
    <x v="5"/>
    <s v="Mulch"/>
    <x v="0"/>
    <n v="6"/>
    <n v="38"/>
    <s v="C194-C197"/>
    <n v="1"/>
    <n v="0"/>
    <n v="0"/>
    <n v="0"/>
    <s v=" "/>
  </r>
  <r>
    <s v="WF6_2729"/>
    <s v="C194"/>
    <s v="NO"/>
    <n v="0.73127067623268904"/>
    <s v=" "/>
    <x v="3"/>
    <s v="Mulch"/>
    <x v="4"/>
    <n v="6"/>
    <n v="38"/>
    <s v="C194-C197"/>
    <n v="0"/>
    <n v="1"/>
    <n v="0"/>
    <n v="0"/>
    <s v=" "/>
  </r>
  <r>
    <s v="WF6_2729"/>
    <s v="C194"/>
    <s v="NO"/>
    <n v="0.23193549250720599"/>
    <s v=" "/>
    <x v="3"/>
    <s v="Mulch"/>
    <x v="4"/>
    <n v="6"/>
    <n v="38"/>
    <s v="C194-C197"/>
    <n v="0"/>
    <n v="1"/>
    <n v="0"/>
    <n v="0"/>
    <s v=" "/>
  </r>
  <r>
    <s v="WF6_2729"/>
    <s v="C194"/>
    <s v="NO"/>
    <n v="0.624732624242057"/>
    <s v=" "/>
    <x v="3"/>
    <s v="Mulch"/>
    <x v="4"/>
    <n v="6"/>
    <n v="38"/>
    <s v="C194-C197"/>
    <n v="0"/>
    <n v="1"/>
    <n v="0"/>
    <n v="0"/>
    <s v=" "/>
  </r>
  <r>
    <s v="WF6_2711"/>
    <s v="C194"/>
    <s v="NO"/>
    <n v="0.156712769238364"/>
    <s v=" "/>
    <x v="2"/>
    <s v="Retention"/>
    <x v="0"/>
    <n v="6"/>
    <n v="38"/>
    <s v="C194-C197"/>
    <n v="1"/>
    <n v="0"/>
    <n v="0"/>
    <n v="8"/>
    <s v=" "/>
  </r>
  <r>
    <s v="WF6_2716"/>
    <s v="C194"/>
    <s v="YES"/>
    <n v="5.6501650361264998E-2"/>
    <s v=" "/>
    <x v="2"/>
    <s v="Retention"/>
    <x v="0"/>
    <n v="6"/>
    <n v="38"/>
    <s v="C194-C197"/>
    <n v="1"/>
    <n v="0"/>
    <n v="0"/>
    <n v="8"/>
    <s v=" "/>
  </r>
  <r>
    <s v="WF6_2719"/>
    <s v="C194"/>
    <s v="NO"/>
    <n v="2.9132181917663001E-2"/>
    <s v=" "/>
    <x v="2"/>
    <s v="Retention"/>
    <x v="0"/>
    <n v="6"/>
    <n v="38"/>
    <s v="C194-C197"/>
    <n v="1"/>
    <n v="0"/>
    <n v="0"/>
    <n v="8"/>
    <s v=" "/>
  </r>
  <r>
    <s v="WF6_2724"/>
    <s v="C194"/>
    <s v="NO"/>
    <n v="0.24520389765651901"/>
    <s v=" "/>
    <x v="2"/>
    <s v="Retention"/>
    <x v="0"/>
    <n v="6"/>
    <n v="38"/>
    <s v="C194-C197"/>
    <n v="1"/>
    <n v="0"/>
    <n v="0"/>
    <n v="8"/>
    <s v=" "/>
  </r>
  <r>
    <s v="WF6_2725"/>
    <s v="C194"/>
    <s v="NO"/>
    <n v="5.5829968118856002E-2"/>
    <s v=" "/>
    <x v="2"/>
    <s v="Retention"/>
    <x v="0"/>
    <n v="6"/>
    <n v="38"/>
    <s v="C194-C197"/>
    <n v="1"/>
    <n v="0"/>
    <n v="0"/>
    <n v="8"/>
    <s v=" "/>
  </r>
  <r>
    <s v="WF6_2717"/>
    <s v="C194"/>
    <s v="YES"/>
    <n v="1.9320692316582001E-2"/>
    <s v=" "/>
    <x v="4"/>
    <s v="Non-Treed"/>
    <x v="0"/>
    <n v="6"/>
    <n v="38"/>
    <s v="C194-C197"/>
    <n v="1"/>
    <n v="0"/>
    <n v="0"/>
    <n v="0"/>
    <s v=" "/>
  </r>
  <r>
    <s v="WF6_2718"/>
    <s v="C194"/>
    <s v="NO"/>
    <n v="3.1351113879580998E-2"/>
    <s v=" "/>
    <x v="4"/>
    <s v="Non-Treed"/>
    <x v="0"/>
    <n v="6"/>
    <n v="38"/>
    <s v="C194-C197"/>
    <n v="1"/>
    <n v="0"/>
    <n v="0"/>
    <n v="0"/>
    <s v=" "/>
  </r>
  <r>
    <s v="WF6_6348"/>
    <s v="C195"/>
    <s v="NO"/>
    <n v="1.8645946588802999E-2"/>
    <s v=" "/>
    <x v="5"/>
    <s v="Mulch"/>
    <x v="0"/>
    <n v="6"/>
    <n v="38"/>
    <s v="C194-C197"/>
    <n v="1"/>
    <n v="0"/>
    <n v="0"/>
    <n v="0"/>
    <s v=" "/>
  </r>
  <r>
    <s v="WF6_7136"/>
    <s v="C195"/>
    <s v="NO"/>
    <n v="8.5488419702062002E-2"/>
    <s v=" "/>
    <x v="1"/>
    <s v="Handfall"/>
    <x v="0"/>
    <n v="6"/>
    <n v="38"/>
    <s v="C194-C197"/>
    <n v="1"/>
    <n v="0"/>
    <n v="0"/>
    <n v="0"/>
    <s v=" "/>
  </r>
  <r>
    <s v="WF6_6349"/>
    <s v="C195"/>
    <s v="NO"/>
    <n v="2.3090782231620002E-3"/>
    <s v=" "/>
    <x v="3"/>
    <s v="Mulch"/>
    <x v="4"/>
    <n v="6"/>
    <n v="38"/>
    <s v="C194-C197"/>
    <n v="0"/>
    <n v="1"/>
    <n v="0"/>
    <n v="0"/>
    <s v=" "/>
  </r>
  <r>
    <s v="WF6_2720"/>
    <s v="C195"/>
    <s v="NO"/>
    <n v="1.82129539483076"/>
    <s v=" "/>
    <x v="5"/>
    <s v="Mulch"/>
    <x v="0"/>
    <n v="6"/>
    <n v="38"/>
    <s v="C194-C197"/>
    <n v="1"/>
    <n v="0"/>
    <n v="0"/>
    <n v="0"/>
    <s v=" "/>
  </r>
  <r>
    <s v="WF6_2745"/>
    <s v="C195"/>
    <s v="NO"/>
    <n v="1.7505776176320001E-2"/>
    <s v=" "/>
    <x v="3"/>
    <s v="Mulch"/>
    <x v="4"/>
    <n v="6"/>
    <n v="38"/>
    <s v="C194-C197"/>
    <n v="0"/>
    <n v="1"/>
    <n v="0"/>
    <n v="0"/>
    <s v=" "/>
  </r>
  <r>
    <s v="WF6_2734"/>
    <s v="C195"/>
    <s v="NO"/>
    <n v="9.9529372452952999E-2"/>
    <s v=" "/>
    <x v="2"/>
    <s v="Retention"/>
    <x v="0"/>
    <n v="6"/>
    <n v="38"/>
    <s v="C194-C197"/>
    <n v="1"/>
    <n v="0"/>
    <n v="0"/>
    <n v="8"/>
    <s v=" "/>
  </r>
  <r>
    <s v="WF6_7864"/>
    <s v="C195"/>
    <s v="NO"/>
    <n v="2.9459566590482E-2"/>
    <s v=" "/>
    <x v="1"/>
    <s v="Handfall"/>
    <x v="0"/>
    <n v="6"/>
    <n v="38"/>
    <s v="C194-C197"/>
    <n v="1"/>
    <n v="0"/>
    <n v="0"/>
    <n v="0"/>
    <s v=" "/>
  </r>
  <r>
    <s v="WF6_7865"/>
    <s v="C195"/>
    <s v="NO"/>
    <n v="7.9797613600928005E-2"/>
    <s v=" "/>
    <x v="1"/>
    <s v="Handfall"/>
    <x v="0"/>
    <n v="6"/>
    <n v="38"/>
    <s v="C194-C197"/>
    <n v="1"/>
    <n v="0"/>
    <n v="0"/>
    <n v="0"/>
    <s v=" "/>
  </r>
  <r>
    <s v="WF6_7866"/>
    <s v="C195"/>
    <s v="NO"/>
    <n v="2.4557720905396999E-2"/>
    <s v=" "/>
    <x v="1"/>
    <s v="Handfall"/>
    <x v="0"/>
    <n v="6"/>
    <n v="38"/>
    <s v="C194-C197"/>
    <n v="1"/>
    <n v="0"/>
    <n v="0"/>
    <n v="0"/>
    <s v=" "/>
  </r>
  <r>
    <s v="WF6_2733"/>
    <s v="C197"/>
    <s v="NO"/>
    <n v="0.10341928665703801"/>
    <s v=" "/>
    <x v="1"/>
    <s v="Handfall"/>
    <x v="0"/>
    <n v="6"/>
    <n v="39"/>
    <s v="C197-C199"/>
    <n v="1"/>
    <n v="0"/>
    <n v="0"/>
    <n v="0"/>
    <s v=" "/>
  </r>
  <r>
    <s v="WF6_7134"/>
    <s v="C197"/>
    <s v="NO"/>
    <n v="3.8987392367624003E-2"/>
    <s v=" "/>
    <x v="1"/>
    <s v="Handfall"/>
    <x v="0"/>
    <n v="6"/>
    <n v="39"/>
    <s v="C197-C199"/>
    <n v="1"/>
    <n v="0"/>
    <n v="0"/>
    <n v="0"/>
    <s v=" "/>
  </r>
  <r>
    <s v="WF6_7135"/>
    <s v="C197"/>
    <s v="NO"/>
    <n v="4.5169669229945003E-2"/>
    <s v=" "/>
    <x v="1"/>
    <s v="Handfall"/>
    <x v="0"/>
    <n v="6"/>
    <n v="39"/>
    <s v="C197-C199"/>
    <n v="1"/>
    <n v="0"/>
    <n v="0"/>
    <n v="0"/>
    <s v=" "/>
  </r>
  <r>
    <s v="WF6_7137"/>
    <s v="C197"/>
    <s v="NO"/>
    <n v="0.20760899185520601"/>
    <s v=" "/>
    <x v="1"/>
    <s v="Handfall"/>
    <x v="0"/>
    <n v="6"/>
    <n v="39"/>
    <s v="C197-C199"/>
    <n v="1"/>
    <n v="0"/>
    <n v="0"/>
    <n v="0"/>
    <s v=" "/>
  </r>
  <r>
    <s v="WF6_7138"/>
    <s v="C197"/>
    <s v="NO"/>
    <n v="0.17653740179351099"/>
    <s v=" "/>
    <x v="1"/>
    <s v="Handfall"/>
    <x v="0"/>
    <n v="6"/>
    <n v="39"/>
    <s v="C197-C199"/>
    <n v="1"/>
    <n v="0"/>
    <n v="0"/>
    <n v="0"/>
    <s v=" "/>
  </r>
  <r>
    <s v="WF6_6349"/>
    <s v="C197"/>
    <s v="NO"/>
    <n v="8.0221775308770005E-3"/>
    <s v=" "/>
    <x v="3"/>
    <s v="Mulch"/>
    <x v="4"/>
    <n v="6"/>
    <n v="38"/>
    <s v="C194-C197"/>
    <n v="0"/>
    <n v="1"/>
    <n v="0"/>
    <n v="0"/>
    <s v=" "/>
  </r>
  <r>
    <s v="WF6_2731"/>
    <s v="C197"/>
    <s v="NO"/>
    <n v="0.50102240196777803"/>
    <s v=" "/>
    <x v="5"/>
    <s v="Mulch"/>
    <x v="0"/>
    <n v="6"/>
    <n v="39"/>
    <s v="C197-C199"/>
    <n v="1"/>
    <n v="0"/>
    <n v="0"/>
    <n v="0"/>
    <s v=" "/>
  </r>
  <r>
    <s v="WF6_2749"/>
    <s v="C197"/>
    <s v="NO"/>
    <n v="0.23551902632817301"/>
    <s v=" "/>
    <x v="3"/>
    <s v="Mulch"/>
    <x v="4"/>
    <n v="6"/>
    <n v="38"/>
    <s v="C194-C197"/>
    <n v="0"/>
    <n v="1"/>
    <n v="0"/>
    <n v="0"/>
    <s v=" "/>
  </r>
  <r>
    <s v="WF6_2749"/>
    <s v="C197"/>
    <s v="NO"/>
    <n v="0.24018105304222301"/>
    <s v=" "/>
    <x v="3"/>
    <s v="Mulch"/>
    <x v="4"/>
    <n v="6"/>
    <n v="39"/>
    <s v="C197-C199"/>
    <n v="0"/>
    <n v="1"/>
    <n v="0"/>
    <n v="0"/>
    <s v=" "/>
  </r>
  <r>
    <s v="WF6_2749"/>
    <s v="C197"/>
    <s v="NO"/>
    <n v="0.25351141726451298"/>
    <s v=" "/>
    <x v="3"/>
    <s v="Mulch"/>
    <x v="4"/>
    <n v="6"/>
    <n v="39"/>
    <s v="C197-C199"/>
    <n v="0"/>
    <n v="1"/>
    <n v="0"/>
    <n v="0"/>
    <s v=" "/>
  </r>
  <r>
    <s v="WF6_2749"/>
    <s v="C197"/>
    <s v="NO"/>
    <n v="0.33406048033395902"/>
    <s v=" "/>
    <x v="3"/>
    <s v="Mulch"/>
    <x v="4"/>
    <n v="6"/>
    <n v="39"/>
    <s v="C197-C199"/>
    <n v="0"/>
    <n v="1"/>
    <n v="0"/>
    <n v="0"/>
    <s v=" "/>
  </r>
  <r>
    <s v="WF6_2727"/>
    <s v="C197"/>
    <s v="NO"/>
    <n v="0.21723173191731501"/>
    <s v=" "/>
    <x v="4"/>
    <s v="Non-Treed"/>
    <x v="0"/>
    <n v="6"/>
    <n v="39"/>
    <s v="C197-C199"/>
    <n v="1"/>
    <n v="0"/>
    <n v="0"/>
    <n v="0"/>
    <s v=" "/>
  </r>
  <r>
    <s v="WF6_2730"/>
    <s v="C197"/>
    <s v="NO"/>
    <n v="0.213846001653961"/>
    <s v=" "/>
    <x v="4"/>
    <s v="Non-Treed"/>
    <x v="0"/>
    <n v="6"/>
    <n v="39"/>
    <s v="C197-C199"/>
    <n v="1"/>
    <n v="0"/>
    <n v="0"/>
    <n v="0"/>
    <s v=" "/>
  </r>
  <r>
    <s v="WF6_2726"/>
    <s v="C197"/>
    <s v="NO"/>
    <n v="8.7579011947387E-2"/>
    <s v=" "/>
    <x v="2"/>
    <s v="Retention"/>
    <x v="0"/>
    <n v="6"/>
    <n v="39"/>
    <s v="C197-C199"/>
    <n v="1"/>
    <n v="0"/>
    <n v="0"/>
    <n v="8"/>
    <s v=" "/>
  </r>
  <r>
    <s v="WF6_2728"/>
    <s v="C197"/>
    <s v="NO"/>
    <n v="0.113840805884802"/>
    <s v=" "/>
    <x v="2"/>
    <s v="Retention"/>
    <x v="0"/>
    <n v="6"/>
    <n v="39"/>
    <s v="C197-C199"/>
    <n v="1"/>
    <n v="0"/>
    <n v="0"/>
    <n v="8"/>
    <s v=" "/>
  </r>
  <r>
    <s v="WF6_2732"/>
    <s v="C197"/>
    <s v="NO"/>
    <n v="0.240567824601717"/>
    <s v=" "/>
    <x v="2"/>
    <s v="Retention"/>
    <x v="0"/>
    <n v="6"/>
    <n v="39"/>
    <s v="C197-C199"/>
    <n v="1"/>
    <n v="0"/>
    <n v="0"/>
    <n v="8"/>
    <s v=" "/>
  </r>
  <r>
    <s v="WF6_2736"/>
    <s v="C197"/>
    <s v="NO"/>
    <n v="7.6889973185719995E-2"/>
    <s v=" "/>
    <x v="2"/>
    <s v="Retention"/>
    <x v="0"/>
    <n v="6"/>
    <n v="39"/>
    <s v="C197-C199"/>
    <n v="1"/>
    <n v="0"/>
    <n v="0"/>
    <n v="8"/>
    <s v=" "/>
  </r>
  <r>
    <s v="WF6_2737"/>
    <s v="C197"/>
    <s v="NO"/>
    <n v="0.169268830152041"/>
    <s v=" "/>
    <x v="2"/>
    <s v="Retention"/>
    <x v="0"/>
    <n v="6"/>
    <n v="39"/>
    <s v="C197-C199"/>
    <n v="1"/>
    <n v="0"/>
    <n v="0"/>
    <n v="8"/>
    <s v=" "/>
  </r>
  <r>
    <s v="WF6_7267"/>
    <s v="C197"/>
    <s v="NO"/>
    <n v="2.0792826154243001E-2"/>
    <s v=" "/>
    <x v="4"/>
    <s v="Non-Treed"/>
    <x v="0"/>
    <n v="6"/>
    <n v="39"/>
    <s v="C197-C199"/>
    <n v="1"/>
    <n v="0"/>
    <n v="0"/>
    <n v="0"/>
    <s v=" "/>
  </r>
  <r>
    <s v="WF6_2749"/>
    <s v="C197"/>
    <s v="NO"/>
    <n v="2.4581507822696001E-2"/>
    <s v=" "/>
    <x v="3"/>
    <s v="Mulch"/>
    <x v="4"/>
    <n v="6"/>
    <n v="39"/>
    <s v="C197-C199"/>
    <n v="0"/>
    <n v="1"/>
    <n v="0"/>
    <n v="0"/>
    <s v=" "/>
  </r>
  <r>
    <s v="WF6_2749"/>
    <s v="C197"/>
    <s v="NO"/>
    <n v="2.4581507822696001E-2"/>
    <s v=" "/>
    <x v="3"/>
    <s v="Mulch"/>
    <x v="4"/>
    <n v="6"/>
    <n v="39"/>
    <s v="C197-C199"/>
    <n v="0"/>
    <n v="1"/>
    <n v="0"/>
    <n v="0"/>
    <s v=" "/>
  </r>
  <r>
    <s v="WF6_2731"/>
    <s v="C198"/>
    <s v="NO"/>
    <n v="0.28991495244849602"/>
    <s v=" "/>
    <x v="5"/>
    <s v="Mulch"/>
    <x v="0"/>
    <n v="6"/>
    <n v="39"/>
    <s v="C197-C199"/>
    <n v="1"/>
    <n v="0"/>
    <n v="0"/>
    <n v="0"/>
    <s v=" "/>
  </r>
  <r>
    <s v="WF6_2735"/>
    <s v="C198"/>
    <s v="NO"/>
    <n v="1.5390658823780199"/>
    <s v=" "/>
    <x v="0"/>
    <s v="Non-Mulch"/>
    <x v="0"/>
    <n v="6"/>
    <n v="39"/>
    <s v="C197-C199"/>
    <n v="1"/>
    <n v="0"/>
    <n v="0"/>
    <n v="0"/>
    <s v=" "/>
  </r>
  <r>
    <s v="WF6_2740"/>
    <s v="C199"/>
    <s v="NO"/>
    <n v="2.3494119217103E-2"/>
    <s v=" "/>
    <x v="5"/>
    <s v="Mulch"/>
    <x v="0"/>
    <n v="6"/>
    <n v="40"/>
    <s v="C199-C201"/>
    <n v="1"/>
    <n v="0"/>
    <n v="0"/>
    <n v="0"/>
    <s v=" "/>
  </r>
  <r>
    <s v="WF6_2743"/>
    <s v="C199"/>
    <s v="NO"/>
    <n v="0.46198930216658901"/>
    <s v=" "/>
    <x v="5"/>
    <s v="Mulch"/>
    <x v="0"/>
    <n v="6"/>
    <n v="40"/>
    <s v="C199-C201"/>
    <n v="1"/>
    <n v="0"/>
    <n v="0"/>
    <n v="0"/>
    <s v=" "/>
  </r>
  <r>
    <s v="WF6_2735"/>
    <s v="C199"/>
    <s v="NO"/>
    <n v="1.1711034239538101"/>
    <s v=" "/>
    <x v="0"/>
    <s v="Non-Mulch"/>
    <x v="0"/>
    <n v="6"/>
    <n v="40"/>
    <s v="C199-C201"/>
    <n v="1"/>
    <n v="0"/>
    <n v="0"/>
    <n v="0"/>
    <s v=" "/>
  </r>
  <r>
    <s v="WF6_2744"/>
    <s v="C199"/>
    <s v="NO"/>
    <n v="0.31123974159506601"/>
    <s v=" "/>
    <x v="0"/>
    <s v="Non-Mulch"/>
    <x v="0"/>
    <n v="6"/>
    <n v="40"/>
    <s v="C199-C201"/>
    <n v="1"/>
    <n v="0"/>
    <n v="0"/>
    <n v="0"/>
    <s v=" "/>
  </r>
  <r>
    <s v="WF6_2741"/>
    <s v="C199"/>
    <s v="NO"/>
    <n v="0.28143220244851003"/>
    <s v=" "/>
    <x v="2"/>
    <s v="Retention"/>
    <x v="0"/>
    <n v="6"/>
    <n v="40"/>
    <s v="C199-C201"/>
    <n v="1"/>
    <n v="0"/>
    <n v="0"/>
    <n v="8"/>
    <s v=" "/>
  </r>
  <r>
    <s v="WF6_2744"/>
    <s v="C200"/>
    <s v="NO"/>
    <n v="2.6768995120036898"/>
    <s v=" "/>
    <x v="0"/>
    <s v="Non-Mulch"/>
    <x v="0"/>
    <n v="6"/>
    <n v="40"/>
    <s v="C199-C201"/>
    <n v="1"/>
    <n v="0"/>
    <n v="0"/>
    <n v="0"/>
    <s v=" "/>
  </r>
  <r>
    <s v="WF6_2750"/>
    <s v="C202"/>
    <s v="YES"/>
    <n v="1.9709459290232999E-2"/>
    <s v=" "/>
    <x v="1"/>
    <s v="Handfall"/>
    <x v="0"/>
    <n v="6"/>
    <n v="41"/>
    <s v="C201-C203"/>
    <n v="1"/>
    <n v="0"/>
    <n v="0"/>
    <n v="0"/>
    <s v=" "/>
  </r>
  <r>
    <s v="WF6_2764"/>
    <s v="C202"/>
    <s v="YES"/>
    <n v="9.1147046888890998E-2"/>
    <s v=" "/>
    <x v="1"/>
    <s v="Handfall"/>
    <x v="0"/>
    <n v="6"/>
    <n v="41"/>
    <s v="C201-C203"/>
    <n v="1"/>
    <n v="0"/>
    <n v="0"/>
    <n v="0"/>
    <s v=" "/>
  </r>
  <r>
    <s v="WF6_7060"/>
    <s v="C202"/>
    <s v="YES"/>
    <n v="0.468131175114611"/>
    <s v=" "/>
    <x v="1"/>
    <s v="Handfall"/>
    <x v="0"/>
    <n v="6"/>
    <n v="41"/>
    <s v="C201-C203"/>
    <n v="1"/>
    <n v="0"/>
    <n v="0"/>
    <n v="0"/>
    <s v=" "/>
  </r>
  <r>
    <s v="WF6_7061"/>
    <s v="C202"/>
    <s v="NO"/>
    <n v="0.25904530490057298"/>
    <s v=" "/>
    <x v="1"/>
    <s v="Handfall"/>
    <x v="0"/>
    <n v="6"/>
    <n v="41"/>
    <s v="C201-C203"/>
    <n v="1"/>
    <n v="0"/>
    <n v="0"/>
    <n v="0"/>
    <s v=" "/>
  </r>
  <r>
    <s v="WF6_7139"/>
    <s v="C202"/>
    <s v="NO"/>
    <n v="5.6934372468989997E-2"/>
    <s v=" "/>
    <x v="1"/>
    <s v="Handfall"/>
    <x v="0"/>
    <n v="6"/>
    <n v="41"/>
    <s v="C201-C203"/>
    <n v="1"/>
    <n v="0"/>
    <n v="0"/>
    <n v="0"/>
    <s v=" "/>
  </r>
  <r>
    <s v="WF6_7204"/>
    <s v="C202"/>
    <s v="NO"/>
    <n v="0.13717165675236401"/>
    <s v=" "/>
    <x v="1"/>
    <s v="Handfall"/>
    <x v="0"/>
    <n v="6"/>
    <n v="41"/>
    <s v="C201-C203"/>
    <n v="1"/>
    <n v="0"/>
    <n v="0"/>
    <n v="0"/>
    <s v=" "/>
  </r>
  <r>
    <s v="WF6_2758"/>
    <s v="C202"/>
    <s v="NO"/>
    <n v="8.8872214815273007E-2"/>
    <s v=" "/>
    <x v="5"/>
    <s v="Mulch"/>
    <x v="0"/>
    <n v="6"/>
    <n v="41"/>
    <s v="C201-C203"/>
    <n v="1"/>
    <n v="0"/>
    <n v="0"/>
    <n v="0"/>
    <s v=" "/>
  </r>
  <r>
    <s v="WF6_2744"/>
    <s v="C202"/>
    <s v="NO"/>
    <n v="3.1918221003849001E-2"/>
    <s v=" "/>
    <x v="0"/>
    <s v="Non-Mulch"/>
    <x v="0"/>
    <n v="6"/>
    <n v="41"/>
    <s v="C201-C203"/>
    <n v="1"/>
    <n v="0"/>
    <n v="0"/>
    <n v="0"/>
    <s v=" "/>
  </r>
  <r>
    <s v="WF6_2744"/>
    <s v="C202"/>
    <s v="NO"/>
    <n v="2.2012028294110899"/>
    <s v=" "/>
    <x v="0"/>
    <s v="Non-Mulch"/>
    <x v="0"/>
    <n v="6"/>
    <n v="41"/>
    <s v="C201-C203"/>
    <n v="1"/>
    <n v="0"/>
    <n v="0"/>
    <n v="0"/>
    <s v=" "/>
  </r>
  <r>
    <s v="WF6_2751"/>
    <s v="C202"/>
    <s v="NO"/>
    <n v="3.0673087587833598"/>
    <s v=" "/>
    <x v="4"/>
    <s v="Non-Treed"/>
    <x v="0"/>
    <n v="6"/>
    <n v="41"/>
    <s v="C201-C203"/>
    <n v="1"/>
    <n v="0"/>
    <n v="0"/>
    <n v="0"/>
    <s v=" "/>
  </r>
  <r>
    <s v="WF6_2747"/>
    <s v="C202"/>
    <s v="NO"/>
    <n v="0.178415853269141"/>
    <s v=" "/>
    <x v="2"/>
    <s v="Retention"/>
    <x v="0"/>
    <n v="6"/>
    <n v="41"/>
    <s v="C201-C203"/>
    <n v="1"/>
    <n v="0"/>
    <n v="0"/>
    <n v="8"/>
    <s v=" "/>
  </r>
  <r>
    <s v="WF6_2748"/>
    <s v="C202"/>
    <s v="NO"/>
    <n v="0.160609130067806"/>
    <s v=" "/>
    <x v="2"/>
    <s v="Retention"/>
    <x v="0"/>
    <n v="6"/>
    <n v="41"/>
    <s v="C201-C203"/>
    <n v="1"/>
    <n v="0"/>
    <n v="0"/>
    <n v="8"/>
    <s v=" "/>
  </r>
  <r>
    <s v="WF6_2753"/>
    <s v="C202"/>
    <s v="YES"/>
    <n v="3.6530279761099002E-2"/>
    <s v=" "/>
    <x v="2"/>
    <s v="Retention"/>
    <x v="0"/>
    <n v="6"/>
    <n v="41"/>
    <s v="C201-C203"/>
    <n v="1"/>
    <n v="0"/>
    <n v="0"/>
    <n v="8"/>
    <s v=" "/>
  </r>
  <r>
    <s v="WF6_2754"/>
    <s v="C202"/>
    <s v="NO"/>
    <n v="0.15440113733306801"/>
    <s v=" "/>
    <x v="2"/>
    <s v="Retention"/>
    <x v="0"/>
    <n v="6"/>
    <n v="41"/>
    <s v="C201-C203"/>
    <n v="1"/>
    <n v="0"/>
    <n v="0"/>
    <n v="8"/>
    <s v=" "/>
  </r>
  <r>
    <s v="WF6_2756"/>
    <s v="C202"/>
    <s v="NO"/>
    <n v="0.26486265753131899"/>
    <s v=" "/>
    <x v="2"/>
    <s v="Retention"/>
    <x v="0"/>
    <n v="6"/>
    <n v="41"/>
    <s v="C201-C203"/>
    <n v="1"/>
    <n v="0"/>
    <n v="0"/>
    <n v="8"/>
    <s v=" "/>
  </r>
  <r>
    <s v="WF6_2757"/>
    <s v="C202"/>
    <s v="YES"/>
    <n v="0.109617425507682"/>
    <s v=" "/>
    <x v="2"/>
    <s v="Retention"/>
    <x v="0"/>
    <n v="6"/>
    <n v="41"/>
    <s v="C201-C203"/>
    <n v="1"/>
    <n v="0"/>
    <n v="0"/>
    <n v="8"/>
    <s v=" "/>
  </r>
  <r>
    <s v="WF6_2760"/>
    <s v="C202"/>
    <s v="NO"/>
    <n v="2.3881076715475E-2"/>
    <s v=" "/>
    <x v="2"/>
    <s v="Retention"/>
    <x v="0"/>
    <n v="6"/>
    <n v="41"/>
    <s v="C201-C203"/>
    <n v="1"/>
    <n v="0"/>
    <n v="0"/>
    <n v="8"/>
    <s v=" "/>
  </r>
  <r>
    <s v="WF6_2761"/>
    <s v="C202"/>
    <s v="YES"/>
    <n v="0.116209090765128"/>
    <s v=" "/>
    <x v="2"/>
    <s v="Retention"/>
    <x v="0"/>
    <n v="6"/>
    <n v="41"/>
    <s v="C201-C203"/>
    <n v="1"/>
    <n v="0"/>
    <n v="0"/>
    <n v="8"/>
    <s v=" "/>
  </r>
  <r>
    <s v="WF6_2762"/>
    <s v="C202"/>
    <s v="YES"/>
    <n v="6.1263435692588998E-2"/>
    <s v=" "/>
    <x v="2"/>
    <s v="Retention"/>
    <x v="0"/>
    <n v="6"/>
    <n v="41"/>
    <s v="C201-C203"/>
    <n v="1"/>
    <n v="0"/>
    <n v="0"/>
    <n v="8"/>
    <s v=" "/>
  </r>
  <r>
    <s v="WF6_2767"/>
    <s v="C202"/>
    <s v="YES"/>
    <n v="7.6005658963964995E-2"/>
    <s v=" "/>
    <x v="2"/>
    <s v="Retention"/>
    <x v="0"/>
    <n v="6"/>
    <n v="41"/>
    <s v="C201-C203"/>
    <n v="1"/>
    <n v="0"/>
    <n v="0"/>
    <n v="8"/>
    <s v=" "/>
  </r>
  <r>
    <s v="WF6_7853"/>
    <s v="C202"/>
    <s v="YES"/>
    <n v="4.4486129699154997E-2"/>
    <s v=" "/>
    <x v="1"/>
    <s v="Handfall"/>
    <x v="0"/>
    <n v="6"/>
    <n v="41"/>
    <s v="C201-C203"/>
    <n v="1"/>
    <n v="0"/>
    <n v="0"/>
    <n v="0"/>
    <s v=" "/>
  </r>
  <r>
    <s v="WF6_7880"/>
    <s v="C202"/>
    <s v="NO"/>
    <n v="4.7142635353089997E-2"/>
    <s v=" "/>
    <x v="1"/>
    <s v="Handfall"/>
    <x v="0"/>
    <n v="6"/>
    <n v="41"/>
    <s v="C201-C203"/>
    <n v="1"/>
    <n v="0"/>
    <n v="0"/>
    <n v="0"/>
    <s v=" "/>
  </r>
  <r>
    <s v="WF6_2766"/>
    <s v="C203"/>
    <s v="YES"/>
    <n v="0.34024513626124703"/>
    <s v=" "/>
    <x v="1"/>
    <s v="Handfall"/>
    <x v="0"/>
    <n v="6"/>
    <n v="42"/>
    <s v="C203-C205"/>
    <n v="1"/>
    <n v="0"/>
    <n v="0"/>
    <n v="0"/>
    <s v=" "/>
  </r>
  <r>
    <s v="WF6_7140"/>
    <s v="C203"/>
    <s v="NO"/>
    <n v="6.3581632866845997E-2"/>
    <s v=" "/>
    <x v="1"/>
    <s v="Handfall"/>
    <x v="0"/>
    <n v="6"/>
    <n v="42"/>
    <s v="C203-C205"/>
    <n v="1"/>
    <n v="0"/>
    <n v="0"/>
    <n v="0"/>
    <s v=" "/>
  </r>
  <r>
    <s v="WF6_7141"/>
    <s v="C203"/>
    <s v="NO"/>
    <n v="0.34827052756243099"/>
    <s v=" "/>
    <x v="1"/>
    <s v="Handfall"/>
    <x v="0"/>
    <n v="6"/>
    <n v="42"/>
    <s v="C203-C205"/>
    <n v="1"/>
    <n v="0"/>
    <n v="0"/>
    <n v="0"/>
    <s v=" "/>
  </r>
  <r>
    <s v="WF6_7142"/>
    <s v="C203"/>
    <s v="NO"/>
    <n v="6.8358550337144997E-2"/>
    <s v=" "/>
    <x v="1"/>
    <s v="Handfall"/>
    <x v="0"/>
    <n v="6"/>
    <n v="42"/>
    <s v="C203-C205"/>
    <n v="1"/>
    <n v="0"/>
    <n v="0"/>
    <n v="0"/>
    <s v=" "/>
  </r>
  <r>
    <s v="WF6_7143"/>
    <s v="C203"/>
    <s v="NO"/>
    <n v="2.0367850889966E-2"/>
    <s v=" "/>
    <x v="1"/>
    <s v="Handfall"/>
    <x v="0"/>
    <n v="6"/>
    <n v="42"/>
    <s v="C203-C205"/>
    <n v="1"/>
    <n v="0"/>
    <n v="0"/>
    <n v="0"/>
    <s v=" "/>
  </r>
  <r>
    <s v="WF6_7145"/>
    <s v="C203"/>
    <s v="NO"/>
    <n v="1.8547560464616999E-2"/>
    <s v=" "/>
    <x v="1"/>
    <s v="Handfall"/>
    <x v="0"/>
    <n v="6"/>
    <n v="42"/>
    <s v="C203-C205"/>
    <n v="1"/>
    <n v="0"/>
    <n v="0"/>
    <n v="0"/>
    <s v=" "/>
  </r>
  <r>
    <s v="WF6_2758"/>
    <s v="C203"/>
    <s v="NO"/>
    <n v="1.06727752816554"/>
    <s v=" "/>
    <x v="5"/>
    <s v="Mulch"/>
    <x v="0"/>
    <n v="6"/>
    <n v="42"/>
    <s v="C203-C205"/>
    <n v="1"/>
    <n v="0"/>
    <n v="0"/>
    <n v="0"/>
    <s v=" "/>
  </r>
  <r>
    <s v="WF6_2768"/>
    <s v="C203"/>
    <s v="NO"/>
    <n v="4.2352044430508003E-2"/>
    <s v=" "/>
    <x v="5"/>
    <s v="Mulch"/>
    <x v="0"/>
    <n v="6"/>
    <n v="42"/>
    <s v="C203-C205"/>
    <n v="1"/>
    <n v="0"/>
    <n v="0"/>
    <n v="0"/>
    <s v=" "/>
  </r>
  <r>
    <s v="WF6_2772"/>
    <s v="C203"/>
    <s v="NO"/>
    <n v="0.147197670986186"/>
    <s v=" "/>
    <x v="2"/>
    <s v="Retention"/>
    <x v="0"/>
    <n v="6"/>
    <n v="42"/>
    <s v="C203-C205"/>
    <n v="1"/>
    <n v="0"/>
    <n v="0"/>
    <n v="8"/>
    <s v=" "/>
  </r>
  <r>
    <s v="WF6_7146"/>
    <s v="C204"/>
    <s v="NO"/>
    <n v="0.256360689818594"/>
    <s v=" "/>
    <x v="1"/>
    <s v="Handfall"/>
    <x v="0"/>
    <n v="6"/>
    <n v="42"/>
    <s v="C203-C205"/>
    <n v="1"/>
    <n v="0"/>
    <n v="0"/>
    <n v="0"/>
    <s v=" "/>
  </r>
  <r>
    <s v="WF6_2768"/>
    <s v="C204"/>
    <s v="NO"/>
    <n v="0.54751166184427502"/>
    <s v=" "/>
    <x v="5"/>
    <s v="Mulch"/>
    <x v="0"/>
    <n v="6"/>
    <n v="42"/>
    <s v="C203-C205"/>
    <n v="1"/>
    <n v="0"/>
    <n v="0"/>
    <n v="0"/>
    <s v=" "/>
  </r>
  <r>
    <s v="WF6_2771"/>
    <s v="C204"/>
    <s v="NO"/>
    <n v="0.73769252640540295"/>
    <s v=" "/>
    <x v="5"/>
    <s v="Mulch"/>
    <x v="0"/>
    <n v="6"/>
    <n v="42"/>
    <s v="C203-C205"/>
    <n v="1"/>
    <n v="0"/>
    <n v="0"/>
    <n v="0"/>
    <s v=" "/>
  </r>
  <r>
    <s v="WF6_2786"/>
    <s v="C204"/>
    <s v="NO"/>
    <n v="0.50430948032650802"/>
    <s v=" "/>
    <x v="3"/>
    <s v="Mulch"/>
    <x v="4"/>
    <n v="6"/>
    <n v="42"/>
    <s v="C203-C205"/>
    <n v="0"/>
    <n v="1"/>
    <n v="0"/>
    <n v="0"/>
    <s v=" "/>
  </r>
  <r>
    <s v="WF6_2770"/>
    <s v="C204"/>
    <s v="NO"/>
    <n v="7.4474359327239004E-2"/>
    <s v=" "/>
    <x v="4"/>
    <s v="Non-Treed"/>
    <x v="0"/>
    <n v="6"/>
    <n v="42"/>
    <s v="C203-C205"/>
    <n v="1"/>
    <n v="0"/>
    <n v="0"/>
    <n v="0"/>
    <s v=" "/>
  </r>
  <r>
    <s v="WF6_2769"/>
    <s v="C204"/>
    <s v="NO"/>
    <n v="0.101604869315571"/>
    <s v=" "/>
    <x v="2"/>
    <s v="Retention"/>
    <x v="0"/>
    <n v="6"/>
    <n v="42"/>
    <s v="C203-C205"/>
    <n v="1"/>
    <n v="0"/>
    <n v="0"/>
    <n v="8"/>
    <s v=" "/>
  </r>
  <r>
    <s v="WF6_2774"/>
    <s v="C204"/>
    <s v="NO"/>
    <n v="0.13450955641816101"/>
    <s v=" "/>
    <x v="2"/>
    <s v="Retention"/>
    <x v="0"/>
    <n v="6"/>
    <n v="42"/>
    <s v="C203-C205"/>
    <n v="1"/>
    <n v="0"/>
    <n v="0"/>
    <n v="8"/>
    <s v=" "/>
  </r>
  <r>
    <s v="WF6_2776"/>
    <s v="C205"/>
    <s v="YES"/>
    <n v="0.1499255164088"/>
    <s v=" "/>
    <x v="1"/>
    <s v="Handfall"/>
    <x v="0"/>
    <n v="6"/>
    <n v="43"/>
    <s v="C205-C207"/>
    <n v="1"/>
    <n v="0"/>
    <n v="0"/>
    <n v="0"/>
    <s v=" "/>
  </r>
  <r>
    <s v="WF6_2781"/>
    <s v="C205"/>
    <s v="YES"/>
    <n v="0.149641134350813"/>
    <s v=" "/>
    <x v="1"/>
    <s v="Handfall"/>
    <x v="0"/>
    <n v="6"/>
    <n v="43"/>
    <s v="C205-C207"/>
    <n v="1"/>
    <n v="0"/>
    <n v="0"/>
    <n v="0"/>
    <s v=" "/>
  </r>
  <r>
    <s v="WF6_7147"/>
    <s v="C205"/>
    <s v="NO"/>
    <n v="0.15154345833673799"/>
    <s v=" "/>
    <x v="1"/>
    <s v="Handfall"/>
    <x v="0"/>
    <n v="6"/>
    <n v="43"/>
    <s v="C205-C207"/>
    <n v="1"/>
    <n v="0"/>
    <n v="0"/>
    <n v="0"/>
    <s v=" "/>
  </r>
  <r>
    <s v="WF6_7148"/>
    <s v="C205"/>
    <s v="NO"/>
    <n v="0.171215497152999"/>
    <s v=" "/>
    <x v="1"/>
    <s v="Handfall"/>
    <x v="0"/>
    <n v="6"/>
    <n v="43"/>
    <s v="C205-C207"/>
    <n v="1"/>
    <n v="0"/>
    <n v="0"/>
    <n v="0"/>
    <s v=" "/>
  </r>
  <r>
    <s v="WF6_2777"/>
    <s v="C205"/>
    <s v="NO"/>
    <n v="2.4737559343151E-2"/>
    <s v=" "/>
    <x v="3"/>
    <s v="Mulch"/>
    <x v="4"/>
    <n v="6"/>
    <n v="43"/>
    <s v="C205-C207"/>
    <n v="0"/>
    <n v="1"/>
    <n v="0"/>
    <n v="0"/>
    <s v=" "/>
  </r>
  <r>
    <s v="WF6_2771"/>
    <s v="C205"/>
    <s v="NO"/>
    <n v="0.67291003443898201"/>
    <s v=" "/>
    <x v="5"/>
    <s v="Mulch"/>
    <x v="0"/>
    <n v="6"/>
    <n v="43"/>
    <s v="C205-C207"/>
    <n v="1"/>
    <n v="0"/>
    <n v="0"/>
    <n v="0"/>
    <s v=" "/>
  </r>
  <r>
    <s v="WF6_2780"/>
    <s v="C205"/>
    <s v="NO"/>
    <n v="0.32573372463278399"/>
    <s v=" "/>
    <x v="5"/>
    <s v="Mulch"/>
    <x v="0"/>
    <n v="6"/>
    <n v="43"/>
    <s v="C205-C207"/>
    <n v="1"/>
    <n v="0"/>
    <n v="0"/>
    <n v="0"/>
    <s v=" "/>
  </r>
  <r>
    <s v="WF6_2792"/>
    <s v="C205"/>
    <s v="NO"/>
    <n v="7.0250811531898993E-2"/>
    <s v=" "/>
    <x v="3"/>
    <s v="Mulch"/>
    <x v="4"/>
    <n v="6"/>
    <n v="43"/>
    <s v="C205-C207"/>
    <n v="0"/>
    <n v="1"/>
    <n v="0"/>
    <n v="0"/>
    <s v=" "/>
  </r>
  <r>
    <s v="WF6_2775"/>
    <s v="C205"/>
    <s v="NO"/>
    <n v="4.6732250759716001E-2"/>
    <s v=" "/>
    <x v="4"/>
    <s v="Non-Treed"/>
    <x v="0"/>
    <n v="6"/>
    <n v="43"/>
    <s v="C205-C207"/>
    <n v="1"/>
    <n v="0"/>
    <n v="0"/>
    <n v="0"/>
    <s v=" "/>
  </r>
  <r>
    <s v="WF6_2773"/>
    <s v="C205"/>
    <s v="NO"/>
    <n v="0.24913663352528001"/>
    <s v=" "/>
    <x v="2"/>
    <s v="Retention"/>
    <x v="0"/>
    <n v="6"/>
    <n v="43"/>
    <s v="C205-C207"/>
    <n v="1"/>
    <n v="0"/>
    <n v="0"/>
    <n v="8"/>
    <s v=" "/>
  </r>
  <r>
    <s v="WF6_2779"/>
    <s v="C205"/>
    <s v="NO"/>
    <n v="6.9511417908957998E-2"/>
    <s v=" "/>
    <x v="2"/>
    <s v="Retention"/>
    <x v="0"/>
    <n v="6"/>
    <n v="43"/>
    <s v="C205-C207"/>
    <n v="1"/>
    <n v="0"/>
    <n v="0"/>
    <n v="8"/>
    <s v=" "/>
  </r>
  <r>
    <s v="WF6_2782"/>
    <s v="C205"/>
    <s v="NO"/>
    <n v="0.113470413098094"/>
    <s v=" "/>
    <x v="2"/>
    <s v="Retention"/>
    <x v="0"/>
    <n v="6"/>
    <n v="43"/>
    <s v="C205-C207"/>
    <n v="1"/>
    <n v="0"/>
    <n v="0"/>
    <n v="8"/>
    <s v=" "/>
  </r>
  <r>
    <s v="WF6_2784"/>
    <s v="C205"/>
    <s v="NO"/>
    <n v="9.1899684055469999E-2"/>
    <s v=" "/>
    <x v="2"/>
    <s v="Retention"/>
    <x v="0"/>
    <n v="6"/>
    <n v="43"/>
    <s v="C205-C207"/>
    <n v="1"/>
    <n v="0"/>
    <n v="0"/>
    <n v="8"/>
    <s v=" "/>
  </r>
  <r>
    <s v="WF6_6350"/>
    <s v="C206"/>
    <s v="NO"/>
    <n v="7.5159693592304996E-2"/>
    <s v=" "/>
    <x v="5"/>
    <s v="Mulch"/>
    <x v="0"/>
    <n v="6"/>
    <n v="43"/>
    <s v="C205-C207"/>
    <n v="1"/>
    <n v="0"/>
    <n v="0"/>
    <n v="0"/>
    <s v=" "/>
  </r>
  <r>
    <s v="WF6_7149"/>
    <s v="C206"/>
    <s v="NO"/>
    <n v="0.72938125874466597"/>
    <s v=" "/>
    <x v="1"/>
    <s v="Handfall"/>
    <x v="0"/>
    <n v="6"/>
    <n v="43"/>
    <s v="C205-C207"/>
    <n v="1"/>
    <n v="0"/>
    <n v="0"/>
    <n v="0"/>
    <s v=" "/>
  </r>
  <r>
    <s v="WF6_7151"/>
    <s v="C206"/>
    <s v="NO"/>
    <n v="5.2002593944883997E-2"/>
    <s v=" "/>
    <x v="1"/>
    <s v="Handfall"/>
    <x v="0"/>
    <n v="6"/>
    <n v="43"/>
    <s v="C205-C207"/>
    <n v="1"/>
    <n v="0"/>
    <n v="0"/>
    <n v="0"/>
    <s v=" "/>
  </r>
  <r>
    <s v="WF6_2777"/>
    <s v="C206"/>
    <s v="NO"/>
    <n v="1.048237177E-2"/>
    <s v=" "/>
    <x v="3"/>
    <s v="Mulch"/>
    <x v="4"/>
    <n v="6"/>
    <n v="43"/>
    <s v="C205-C207"/>
    <n v="0"/>
    <n v="1"/>
    <n v="0"/>
    <n v="0"/>
    <s v=" "/>
  </r>
  <r>
    <s v="WF6_6339"/>
    <s v="C206"/>
    <s v="NO"/>
    <n v="0.38258952895467202"/>
    <s v=" "/>
    <x v="3"/>
    <s v="Mulch"/>
    <x v="3"/>
    <n v="6"/>
    <n v="45"/>
    <s v="C205-C207"/>
    <n v="0"/>
    <n v="1"/>
    <n v="0"/>
    <n v="0"/>
    <s v=" "/>
  </r>
  <r>
    <s v="WF6_6407"/>
    <s v="C206"/>
    <s v="NO"/>
    <n v="0.29705771827077998"/>
    <s v=" "/>
    <x v="3"/>
    <s v="Mulch"/>
    <x v="3"/>
    <n v="6"/>
    <n v="44"/>
    <s v="C205-C207"/>
    <n v="0"/>
    <n v="1"/>
    <n v="0"/>
    <n v="0"/>
    <s v=" "/>
  </r>
  <r>
    <s v="WF6_6407"/>
    <s v="C206"/>
    <s v="NO"/>
    <n v="3.8041262502525999E-2"/>
    <s v=" "/>
    <x v="3"/>
    <s v="Mulch"/>
    <x v="3"/>
    <n v="6"/>
    <n v="45"/>
    <s v="C205-C207"/>
    <n v="0"/>
    <n v="1"/>
    <n v="0"/>
    <n v="0"/>
    <s v=" "/>
  </r>
  <r>
    <s v="WF6_2504"/>
    <s v="C206"/>
    <s v="NO"/>
    <n v="0.38238580885323997"/>
    <s v=" "/>
    <x v="3"/>
    <s v="Mulch"/>
    <x v="3"/>
    <n v="6"/>
    <n v="45"/>
    <s v="C205-C207"/>
    <n v="0"/>
    <n v="1"/>
    <n v="0"/>
    <n v="0"/>
    <s v=" "/>
  </r>
  <r>
    <s v="WF6_2630"/>
    <s v="C206"/>
    <s v="NO"/>
    <n v="0.37693574718482298"/>
    <s v=" "/>
    <x v="3"/>
    <s v="Mulch"/>
    <x v="4"/>
    <n v="6"/>
    <n v="43"/>
    <s v="C205-C207"/>
    <n v="0"/>
    <n v="1"/>
    <n v="0"/>
    <n v="0"/>
    <s v=" "/>
  </r>
  <r>
    <s v="WF6_2630"/>
    <s v="C206"/>
    <s v="NO"/>
    <n v="4.6599577398485997E-2"/>
    <s v=" "/>
    <x v="3"/>
    <s v="Mulch"/>
    <x v="4"/>
    <n v="6"/>
    <n v="44"/>
    <s v="C205-C207"/>
    <n v="0"/>
    <n v="1"/>
    <n v="0"/>
    <n v="0"/>
    <s v=" "/>
  </r>
  <r>
    <s v="WF6_2630"/>
    <s v="C206"/>
    <s v="NO"/>
    <n v="0.100168912471332"/>
    <s v=" "/>
    <x v="3"/>
    <s v="Mulch"/>
    <x v="4"/>
    <n v="6"/>
    <n v="44"/>
    <s v="C205-C207"/>
    <n v="0"/>
    <n v="1"/>
    <n v="0"/>
    <n v="0"/>
    <s v=" "/>
  </r>
  <r>
    <s v="WF6_2630"/>
    <s v="C206"/>
    <s v="NO"/>
    <n v="0.68954841293047098"/>
    <s v=" "/>
    <x v="3"/>
    <s v="Mulch"/>
    <x v="4"/>
    <n v="6"/>
    <n v="44"/>
    <s v="C205-C207"/>
    <n v="0"/>
    <n v="1"/>
    <n v="0"/>
    <n v="0"/>
    <s v=" "/>
  </r>
  <r>
    <s v="WF6_2780"/>
    <s v="C206"/>
    <s v="NO"/>
    <n v="0.35145420395132798"/>
    <s v=" "/>
    <x v="5"/>
    <s v="Mulch"/>
    <x v="0"/>
    <n v="6"/>
    <n v="43"/>
    <s v="C205-C207"/>
    <n v="1"/>
    <n v="0"/>
    <n v="0"/>
    <n v="0"/>
    <s v=" "/>
  </r>
  <r>
    <s v="WF6_6116"/>
    <s v="C206"/>
    <s v="NO"/>
    <n v="0.30379093385482903"/>
    <s v=" "/>
    <x v="3"/>
    <s v="Mulch"/>
    <x v="3"/>
    <n v="6"/>
    <n v="44"/>
    <s v="C205-C207"/>
    <n v="0"/>
    <n v="1"/>
    <n v="0"/>
    <n v="0"/>
    <s v=" "/>
  </r>
  <r>
    <s v="WF6_6116"/>
    <s v="C206"/>
    <s v="NO"/>
    <n v="3.7245884722099998E-2"/>
    <s v=" "/>
    <x v="3"/>
    <s v="Mulch"/>
    <x v="3"/>
    <n v="6"/>
    <n v="45"/>
    <s v="C205-C207"/>
    <n v="0"/>
    <n v="1"/>
    <n v="0"/>
    <n v="0"/>
    <s v=" "/>
  </r>
  <r>
    <s v="WF6_2630"/>
    <s v="C206"/>
    <s v="NO"/>
    <n v="1.9503135547081E-2"/>
    <s v=" "/>
    <x v="3"/>
    <s v="Mulch"/>
    <x v="4"/>
    <n v="6"/>
    <n v="44"/>
    <s v="C205-C207"/>
    <n v="0"/>
    <n v="1"/>
    <n v="0"/>
    <n v="0"/>
    <s v=" "/>
  </r>
  <r>
    <s v="WF6_2630"/>
    <s v="C206"/>
    <s v="NO"/>
    <n v="1.9503135547081E-2"/>
    <s v=" "/>
    <x v="3"/>
    <s v="Mulch"/>
    <x v="4"/>
    <n v="6"/>
    <n v="44"/>
    <s v="C205-C207"/>
    <n v="0"/>
    <n v="1"/>
    <n v="0"/>
    <n v="0"/>
    <s v=" "/>
  </r>
  <r>
    <s v="WF6_7150"/>
    <s v="C207"/>
    <s v="NO"/>
    <n v="1.11700538085146"/>
    <s v=" "/>
    <x v="1"/>
    <s v="Handfall"/>
    <x v="0"/>
    <n v="6"/>
    <n v="46"/>
    <s v="C207-C209"/>
    <n v="1"/>
    <n v="0"/>
    <n v="0"/>
    <n v="0"/>
    <s v=" "/>
  </r>
  <r>
    <s v="WF6_7205"/>
    <s v="C207"/>
    <s v="NO"/>
    <n v="4.2883252477378002E-2"/>
    <s v=" "/>
    <x v="1"/>
    <s v="Handfall"/>
    <x v="0"/>
    <n v="6"/>
    <n v="46"/>
    <s v="C207-C209"/>
    <n v="1"/>
    <n v="0"/>
    <n v="0"/>
    <n v="0"/>
    <s v=" "/>
  </r>
  <r>
    <s v="WF6_2630"/>
    <s v="C207"/>
    <s v="NO"/>
    <n v="0.889203473089758"/>
    <s v=" "/>
    <x v="3"/>
    <s v="Mulch"/>
    <x v="4"/>
    <n v="6"/>
    <n v="46"/>
    <s v="C207-C209"/>
    <n v="0"/>
    <n v="1"/>
    <n v="0"/>
    <n v="0"/>
    <s v=" "/>
  </r>
  <r>
    <s v="WF6_2785"/>
    <s v="C207"/>
    <s v="NO"/>
    <n v="0.58415430136100999"/>
    <s v=" "/>
    <x v="0"/>
    <s v="Non-Mulch"/>
    <x v="0"/>
    <n v="6"/>
    <n v="46"/>
    <s v="C207-C209"/>
    <n v="1"/>
    <n v="0"/>
    <n v="0"/>
    <n v="0"/>
    <s v=" "/>
  </r>
  <r>
    <s v="WF6_2783"/>
    <s v="C207"/>
    <s v="NO"/>
    <n v="0.22042072342528801"/>
    <s v=" "/>
    <x v="2"/>
    <s v="Retention"/>
    <x v="0"/>
    <n v="6"/>
    <n v="46"/>
    <s v="C207-C209"/>
    <n v="1"/>
    <n v="0"/>
    <n v="0"/>
    <n v="8"/>
    <s v=" "/>
  </r>
  <r>
    <s v="WF6_2787"/>
    <s v="C207"/>
    <s v="NO"/>
    <n v="0.209028506992985"/>
    <s v=" "/>
    <x v="2"/>
    <s v="Retention"/>
    <x v="0"/>
    <n v="6"/>
    <n v="46"/>
    <s v="C207-C209"/>
    <n v="1"/>
    <n v="0"/>
    <n v="0"/>
    <n v="8"/>
    <s v=" "/>
  </r>
  <r>
    <s v="WF6_7736"/>
    <s v="C207"/>
    <s v="NO"/>
    <n v="0.17393019230428799"/>
    <s v=" "/>
    <x v="5"/>
    <s v="Mulch"/>
    <x v="0"/>
    <n v="6"/>
    <n v="46"/>
    <s v="C207-C209"/>
    <n v="1"/>
    <n v="0"/>
    <n v="0"/>
    <n v="0"/>
    <s v=" "/>
  </r>
  <r>
    <s v="WF6_2630"/>
    <s v="C208"/>
    <s v="NO"/>
    <n v="0.25655946124093998"/>
    <s v=" "/>
    <x v="3"/>
    <s v="Mulch"/>
    <x v="4"/>
    <n v="6"/>
    <n v="46"/>
    <s v="C207-C209"/>
    <n v="0"/>
    <n v="1"/>
    <n v="0"/>
    <n v="0"/>
    <s v=" "/>
  </r>
  <r>
    <s v="WF6_2785"/>
    <s v="C208"/>
    <s v="NO"/>
    <n v="1.7764324286747299"/>
    <s v=" "/>
    <x v="0"/>
    <s v="Non-Mulch"/>
    <x v="0"/>
    <n v="6"/>
    <n v="46"/>
    <s v="C207-C209"/>
    <n v="1"/>
    <n v="0"/>
    <n v="0"/>
    <n v="0"/>
    <s v=" "/>
  </r>
  <r>
    <s v="WF6_2790"/>
    <s v="C208"/>
    <s v="NO"/>
    <n v="9.7509221426061998E-2"/>
    <s v=" "/>
    <x v="2"/>
    <s v="Retention"/>
    <x v="0"/>
    <n v="6"/>
    <n v="46"/>
    <s v="C207-C209"/>
    <n v="1"/>
    <n v="0"/>
    <n v="0"/>
    <n v="8"/>
    <s v=" "/>
  </r>
  <r>
    <s v="WF6_2804"/>
    <s v="C208"/>
    <s v="NO"/>
    <n v="0.12906282886710799"/>
    <s v=" "/>
    <x v="2"/>
    <s v="Retention"/>
    <x v="0"/>
    <n v="6"/>
    <n v="46"/>
    <s v="C207-C209"/>
    <n v="1"/>
    <n v="0"/>
    <n v="0"/>
    <n v="8"/>
    <s v=" "/>
  </r>
  <r>
    <s v="WF6_2794"/>
    <s v="C209"/>
    <s v="NO"/>
    <n v="7.2397343802817996E-2"/>
    <s v=" "/>
    <x v="5"/>
    <s v="Mulch"/>
    <x v="0"/>
    <n v="6"/>
    <n v="47"/>
    <s v="C209-C211"/>
    <n v="1"/>
    <n v="0"/>
    <n v="0"/>
    <n v="0"/>
    <s v=" "/>
  </r>
  <r>
    <s v="WF6_6352"/>
    <s v="C209"/>
    <s v="NO"/>
    <n v="4.0311639540729999E-2"/>
    <s v=" "/>
    <x v="5"/>
    <s v="Mulch"/>
    <x v="0"/>
    <n v="6"/>
    <n v="47"/>
    <s v="C209-C211"/>
    <n v="1"/>
    <n v="0"/>
    <n v="0"/>
    <n v="0"/>
    <s v=" "/>
  </r>
  <r>
    <s v="WF6_7157"/>
    <s v="C209"/>
    <s v="NO"/>
    <n v="0.62154769512733199"/>
    <s v=" "/>
    <x v="1"/>
    <s v="Handfall"/>
    <x v="0"/>
    <n v="6"/>
    <n v="47"/>
    <s v="C209-C211"/>
    <n v="1"/>
    <n v="0"/>
    <n v="0"/>
    <n v="0"/>
    <s v=" "/>
  </r>
  <r>
    <s v="WF6_2785"/>
    <s v="C209"/>
    <s v="NO"/>
    <n v="0.108473103818195"/>
    <s v=" "/>
    <x v="0"/>
    <s v="Non-Mulch"/>
    <x v="0"/>
    <n v="6"/>
    <n v="47"/>
    <s v="C209-C211"/>
    <n v="1"/>
    <n v="0"/>
    <n v="0"/>
    <n v="0"/>
    <s v=" "/>
  </r>
  <r>
    <s v="WF6_2798"/>
    <s v="C209"/>
    <s v="NO"/>
    <n v="0.68870241929371001"/>
    <s v=" "/>
    <x v="0"/>
    <s v="Non-Mulch"/>
    <x v="0"/>
    <n v="6"/>
    <n v="47"/>
    <s v="C209-C211"/>
    <n v="1"/>
    <n v="0"/>
    <n v="0"/>
    <n v="0"/>
    <s v=" "/>
  </r>
  <r>
    <s v="WF6_2810"/>
    <s v="C209"/>
    <s v="NO"/>
    <n v="0.231832208241677"/>
    <s v=" "/>
    <x v="2"/>
    <s v="Retention"/>
    <x v="0"/>
    <n v="6"/>
    <n v="47"/>
    <s v="C209-C211"/>
    <n v="1"/>
    <n v="0"/>
    <n v="0"/>
    <n v="8"/>
    <s v=" "/>
  </r>
  <r>
    <s v="WF6_2798"/>
    <s v="C210"/>
    <s v="NO"/>
    <n v="1.2792841330592599"/>
    <s v=" "/>
    <x v="0"/>
    <s v="Non-Mulch"/>
    <x v="0"/>
    <n v="6"/>
    <n v="47"/>
    <s v="C209-C211"/>
    <n v="1"/>
    <n v="0"/>
    <n v="0"/>
    <n v="0"/>
    <s v=" "/>
  </r>
  <r>
    <s v="WF6_2816"/>
    <s v="C211"/>
    <s v="YES"/>
    <n v="9.6861463682931997E-2"/>
    <s v=" "/>
    <x v="1"/>
    <s v="Handfall"/>
    <x v="0"/>
    <n v="6"/>
    <n v="48"/>
    <s v="C211-C213"/>
    <n v="1"/>
    <n v="0"/>
    <n v="0"/>
    <n v="0"/>
    <s v=" "/>
  </r>
  <r>
    <s v="WF6_2825"/>
    <s v="C211"/>
    <s v="YES"/>
    <n v="0.133826249341332"/>
    <s v=" "/>
    <x v="1"/>
    <s v="Handfall"/>
    <x v="0"/>
    <n v="6"/>
    <n v="48"/>
    <s v="C211-C213"/>
    <n v="1"/>
    <n v="0"/>
    <n v="0"/>
    <n v="0"/>
    <s v=" "/>
  </r>
  <r>
    <s v="WF6_2830"/>
    <s v="C211"/>
    <s v="YES"/>
    <n v="3.7706286726280999E-2"/>
    <s v=" "/>
    <x v="1"/>
    <s v="Handfall"/>
    <x v="0"/>
    <n v="6"/>
    <n v="48"/>
    <s v="C211-C213"/>
    <n v="1"/>
    <n v="0"/>
    <n v="0"/>
    <n v="0"/>
    <s v=" "/>
  </r>
  <r>
    <s v="WF6_7206"/>
    <s v="C211"/>
    <s v="NO"/>
    <n v="0.385845062491593"/>
    <s v=" "/>
    <x v="1"/>
    <s v="Handfall"/>
    <x v="0"/>
    <n v="6"/>
    <n v="48"/>
    <s v="C211-C213"/>
    <n v="1"/>
    <n v="0"/>
    <n v="0"/>
    <n v="0"/>
    <s v=" "/>
  </r>
  <r>
    <s v="WF6_7210"/>
    <s v="C211"/>
    <s v="NO"/>
    <n v="2.0711546023951002E-2"/>
    <s v=" "/>
    <x v="1"/>
    <s v="Handfall"/>
    <x v="0"/>
    <n v="6"/>
    <n v="48"/>
    <s v="C211-C213"/>
    <n v="1"/>
    <n v="0"/>
    <n v="0"/>
    <n v="0"/>
    <s v=" "/>
  </r>
  <r>
    <s v="WF6_2844"/>
    <s v="C211"/>
    <s v="NO"/>
    <n v="0.15783549308435799"/>
    <s v=" "/>
    <x v="3"/>
    <s v="Mulch"/>
    <x v="4"/>
    <n v="6"/>
    <n v="48"/>
    <s v="C211-C213"/>
    <n v="0"/>
    <n v="1"/>
    <n v="0"/>
    <n v="0"/>
    <s v=" "/>
  </r>
  <r>
    <s v="WF6_2844"/>
    <s v="C211"/>
    <s v="NO"/>
    <n v="0.37753848257261402"/>
    <s v=" "/>
    <x v="3"/>
    <s v="Mulch"/>
    <x v="4"/>
    <n v="6"/>
    <n v="48"/>
    <s v="C211-C213"/>
    <n v="0"/>
    <n v="1"/>
    <n v="0"/>
    <n v="0"/>
    <s v=" "/>
  </r>
  <r>
    <s v="WF6_2798"/>
    <s v="C211"/>
    <s v="NO"/>
    <n v="0.43379669496396001"/>
    <s v=" "/>
    <x v="0"/>
    <s v="Non-Mulch"/>
    <x v="0"/>
    <n v="6"/>
    <n v="48"/>
    <s v="C211-C213"/>
    <n v="1"/>
    <n v="0"/>
    <n v="0"/>
    <n v="0"/>
    <s v=" "/>
  </r>
  <r>
    <s v="WF6_2827"/>
    <s v="C211"/>
    <s v="NO"/>
    <n v="0.14626602562521299"/>
    <s v=" "/>
    <x v="0"/>
    <s v="Non-Mulch"/>
    <x v="0"/>
    <n v="6"/>
    <n v="48"/>
    <s v="C211-C213"/>
    <n v="1"/>
    <n v="0"/>
    <n v="0"/>
    <n v="0"/>
    <s v=" "/>
  </r>
  <r>
    <s v="WF6_2817"/>
    <s v="C211"/>
    <s v="NO"/>
    <n v="4.7376929229745998E-2"/>
    <s v=" "/>
    <x v="4"/>
    <s v="Non-Treed"/>
    <x v="0"/>
    <n v="6"/>
    <n v="48"/>
    <s v="C211-C213"/>
    <n v="1"/>
    <n v="0"/>
    <n v="0"/>
    <n v="0"/>
    <s v=" "/>
  </r>
  <r>
    <s v="WF6_2821"/>
    <s v="C211"/>
    <s v="NO"/>
    <n v="5.2201514073356999E-2"/>
    <s v=" "/>
    <x v="4"/>
    <s v="Non-Treed"/>
    <x v="0"/>
    <n v="6"/>
    <n v="48"/>
    <s v="C211-C213"/>
    <n v="1"/>
    <n v="0"/>
    <n v="0"/>
    <n v="0"/>
    <s v=" "/>
  </r>
  <r>
    <s v="WF6_2814"/>
    <s v="C211"/>
    <s v="NO"/>
    <n v="3.8987198211342999E-2"/>
    <s v=" "/>
    <x v="2"/>
    <s v="Retention"/>
    <x v="0"/>
    <n v="6"/>
    <n v="48"/>
    <s v="C211-C213"/>
    <n v="1"/>
    <n v="0"/>
    <n v="0"/>
    <n v="8"/>
    <s v=" "/>
  </r>
  <r>
    <s v="WF6_2815"/>
    <s v="C211"/>
    <s v="YES"/>
    <n v="6.0226375905128998E-2"/>
    <s v=" "/>
    <x v="2"/>
    <s v="Retention"/>
    <x v="0"/>
    <n v="6"/>
    <n v="48"/>
    <s v="C211-C213"/>
    <n v="1"/>
    <n v="0"/>
    <n v="0"/>
    <n v="8"/>
    <s v=" "/>
  </r>
  <r>
    <s v="WF6_2820"/>
    <s v="C211"/>
    <s v="YES"/>
    <n v="3.5832298285796003E-2"/>
    <s v=" "/>
    <x v="2"/>
    <s v="Retention"/>
    <x v="0"/>
    <n v="6"/>
    <n v="48"/>
    <s v="C211-C213"/>
    <n v="1"/>
    <n v="0"/>
    <n v="0"/>
    <n v="8"/>
    <s v=" "/>
  </r>
  <r>
    <s v="WF6_2824"/>
    <s v="C211"/>
    <s v="YES"/>
    <n v="4.6208215516441997E-2"/>
    <s v=" "/>
    <x v="2"/>
    <s v="Retention"/>
    <x v="0"/>
    <n v="6"/>
    <n v="48"/>
    <s v="C211-C213"/>
    <n v="1"/>
    <n v="0"/>
    <n v="0"/>
    <n v="8"/>
    <s v=" "/>
  </r>
  <r>
    <s v="WF6_2835"/>
    <s v="C211"/>
    <s v="NO"/>
    <n v="0.21599055178922799"/>
    <s v=" "/>
    <x v="2"/>
    <s v="Retention"/>
    <x v="0"/>
    <n v="6"/>
    <n v="48"/>
    <s v="C211-C213"/>
    <n v="1"/>
    <n v="0"/>
    <n v="0"/>
    <n v="8"/>
    <s v=" "/>
  </r>
  <r>
    <s v="WF6_2838"/>
    <s v="C211"/>
    <s v="YES"/>
    <n v="7.9580135262928994E-2"/>
    <s v=" "/>
    <x v="2"/>
    <s v="Retention"/>
    <x v="0"/>
    <n v="6"/>
    <n v="48"/>
    <s v="C211-C213"/>
    <n v="1"/>
    <n v="0"/>
    <n v="0"/>
    <n v="8"/>
    <s v=" "/>
  </r>
  <r>
    <s v="WF6_7211"/>
    <s v="C212"/>
    <s v="NO"/>
    <n v="0.285047696870246"/>
    <s v=" "/>
    <x v="1"/>
    <s v="Handfall"/>
    <x v="0"/>
    <n v="6"/>
    <n v="48"/>
    <s v="C211-C213"/>
    <n v="1"/>
    <n v="0"/>
    <n v="0"/>
    <n v="0"/>
    <s v=" "/>
  </r>
  <r>
    <s v="WF6_2791"/>
    <s v="C212"/>
    <s v="NO"/>
    <n v="0.51524175474218203"/>
    <s v=" "/>
    <x v="3"/>
    <s v="Mulch"/>
    <x v="4"/>
    <n v="6"/>
    <n v="48"/>
    <s v="C211-C213"/>
    <n v="0"/>
    <n v="1"/>
    <n v="0"/>
    <n v="0"/>
    <s v=" "/>
  </r>
  <r>
    <s v="WF6_2844"/>
    <s v="C212"/>
    <s v="NO"/>
    <n v="0.24985367563702399"/>
    <s v=" "/>
    <x v="3"/>
    <s v="Mulch"/>
    <x v="4"/>
    <n v="6"/>
    <n v="48"/>
    <s v="C211-C213"/>
    <n v="0"/>
    <n v="1"/>
    <n v="0"/>
    <n v="0"/>
    <s v=" "/>
  </r>
  <r>
    <s v="WF6_2844"/>
    <s v="C212"/>
    <s v="NO"/>
    <n v="0.33682886991956701"/>
    <s v=" "/>
    <x v="3"/>
    <s v="Mulch"/>
    <x v="4"/>
    <n v="6"/>
    <n v="48"/>
    <s v="C211-C213"/>
    <n v="0"/>
    <n v="1"/>
    <n v="0"/>
    <n v="0"/>
    <s v=" "/>
  </r>
  <r>
    <s v="WF6_2827"/>
    <s v="C212"/>
    <s v="NO"/>
    <n v="1.23279301812525"/>
    <s v=" "/>
    <x v="0"/>
    <s v="Non-Mulch"/>
    <x v="0"/>
    <n v="6"/>
    <n v="48"/>
    <s v="C211-C213"/>
    <n v="1"/>
    <n v="0"/>
    <n v="0"/>
    <n v="0"/>
    <s v=" "/>
  </r>
  <r>
    <s v="WF6_2829"/>
    <s v="C212"/>
    <s v="NO"/>
    <n v="0.17399958839107901"/>
    <s v=" "/>
    <x v="2"/>
    <s v="Retention"/>
    <x v="0"/>
    <n v="6"/>
    <n v="48"/>
    <s v="C211-C213"/>
    <n v="1"/>
    <n v="0"/>
    <n v="0"/>
    <n v="8"/>
    <s v=" "/>
  </r>
  <r>
    <s v="WF6_2839"/>
    <s v="C212"/>
    <s v="NO"/>
    <n v="0.21178215213742899"/>
    <s v=" "/>
    <x v="2"/>
    <s v="Retention"/>
    <x v="0"/>
    <n v="6"/>
    <n v="48"/>
    <s v="C211-C213"/>
    <n v="1"/>
    <n v="0"/>
    <n v="0"/>
    <n v="8"/>
    <s v=" "/>
  </r>
  <r>
    <s v="WF6_2844"/>
    <s v="C212"/>
    <s v="NO"/>
    <n v="1.2403602626421E-2"/>
    <s v=" "/>
    <x v="3"/>
    <s v="Mulch"/>
    <x v="4"/>
    <n v="6"/>
    <n v="48"/>
    <s v="C211-C213"/>
    <n v="0"/>
    <n v="1"/>
    <n v="0"/>
    <n v="0"/>
    <s v=" "/>
  </r>
  <r>
    <s v="WF6_2844"/>
    <s v="C212"/>
    <s v="NO"/>
    <n v="1.2403602626421E-2"/>
    <s v=" "/>
    <x v="3"/>
    <s v="Mulch"/>
    <x v="4"/>
    <n v="6"/>
    <n v="48"/>
    <s v="C211-C213"/>
    <n v="0"/>
    <n v="1"/>
    <n v="0"/>
    <n v="0"/>
    <s v=" "/>
  </r>
  <r>
    <s v="WF6_6301"/>
    <s v="C213"/>
    <s v="YES"/>
    <n v="6.1761125296387998E-2"/>
    <s v=" "/>
    <x v="1"/>
    <s v="Handfall"/>
    <x v="0"/>
    <n v="6"/>
    <n v="49"/>
    <s v="C213-C215"/>
    <n v="1"/>
    <n v="0"/>
    <n v="0"/>
    <n v="0"/>
    <s v=" "/>
  </r>
  <r>
    <s v="WF6_6462"/>
    <s v="C213"/>
    <s v="NO"/>
    <n v="1.2774574405480001E-2"/>
    <s v=" "/>
    <x v="0"/>
    <s v="Non-Mulch"/>
    <x v="0"/>
    <n v="6"/>
    <n v="49"/>
    <s v="C213-C215"/>
    <n v="1"/>
    <n v="0"/>
    <n v="0"/>
    <n v="0"/>
    <s v=" "/>
  </r>
  <r>
    <s v="WF6_7062"/>
    <s v="C213"/>
    <s v="YES"/>
    <n v="9.0277950098853005E-2"/>
    <s v=" "/>
    <x v="1"/>
    <s v="Handfall"/>
    <x v="0"/>
    <n v="6"/>
    <n v="49"/>
    <s v="C213-C215"/>
    <n v="1"/>
    <n v="0"/>
    <n v="0"/>
    <n v="0"/>
    <s v=" "/>
  </r>
  <r>
    <s v="WF6_7063"/>
    <s v="C213"/>
    <s v="YES"/>
    <n v="2.1626630082662999E-2"/>
    <s v=" "/>
    <x v="1"/>
    <s v="Handfall"/>
    <x v="0"/>
    <n v="6"/>
    <n v="49"/>
    <s v="C213-C215"/>
    <n v="1"/>
    <n v="0"/>
    <n v="0"/>
    <n v="0"/>
    <s v=" "/>
  </r>
  <r>
    <s v="WF6_7207"/>
    <s v="C213"/>
    <s v="NO"/>
    <n v="0.124351018991897"/>
    <s v=" "/>
    <x v="1"/>
    <s v="Handfall"/>
    <x v="0"/>
    <n v="6"/>
    <n v="49"/>
    <s v="C213-C215"/>
    <n v="1"/>
    <n v="0"/>
    <n v="0"/>
    <n v="0"/>
    <s v=" "/>
  </r>
  <r>
    <s v="WF6_7208"/>
    <s v="C213"/>
    <s v="NO"/>
    <n v="2.245996968405E-2"/>
    <s v=" "/>
    <x v="1"/>
    <s v="Handfall"/>
    <x v="0"/>
    <n v="6"/>
    <n v="49"/>
    <s v="C213-C215"/>
    <n v="1"/>
    <n v="0"/>
    <n v="0"/>
    <n v="0"/>
    <s v=" "/>
  </r>
  <r>
    <s v="WF6_7209"/>
    <s v="C213"/>
    <s v="NO"/>
    <n v="2.2763750467774999E-2"/>
    <s v=" "/>
    <x v="1"/>
    <s v="Handfall"/>
    <x v="0"/>
    <n v="6"/>
    <n v="49"/>
    <s v="C213-C215"/>
    <n v="1"/>
    <n v="0"/>
    <n v="0"/>
    <n v="0"/>
    <s v=" "/>
  </r>
  <r>
    <s v="WF6_2802"/>
    <s v="C213"/>
    <s v="NO"/>
    <n v="0.33799263716538702"/>
    <s v=" "/>
    <x v="3"/>
    <s v="Mulch"/>
    <x v="4"/>
    <n v="6"/>
    <n v="49"/>
    <s v="C213-C215"/>
    <n v="0"/>
    <n v="1"/>
    <n v="0"/>
    <n v="0"/>
    <s v=" "/>
  </r>
  <r>
    <s v="WF6_2848"/>
    <s v="C213"/>
    <s v="NO"/>
    <n v="0.16364628262447201"/>
    <s v=" "/>
    <x v="3"/>
    <s v="Mulch"/>
    <x v="4"/>
    <n v="6"/>
    <n v="49"/>
    <s v="C213-C215"/>
    <n v="0"/>
    <n v="1"/>
    <n v="0"/>
    <n v="0"/>
    <s v=" "/>
  </r>
  <r>
    <s v="WF6_2848"/>
    <s v="C213"/>
    <s v="NO"/>
    <n v="0.35993395845055798"/>
    <s v=" "/>
    <x v="3"/>
    <s v="Mulch"/>
    <x v="4"/>
    <n v="6"/>
    <n v="49"/>
    <s v="C213-C215"/>
    <n v="0"/>
    <n v="1"/>
    <n v="0"/>
    <n v="0"/>
    <s v=" "/>
  </r>
  <r>
    <s v="WF6_2801"/>
    <s v="C213"/>
    <s v="NO"/>
    <n v="1.84650499267621"/>
    <s v=" "/>
    <x v="0"/>
    <s v="Non-Mulch"/>
    <x v="0"/>
    <n v="6"/>
    <n v="49"/>
    <s v="C213-C215"/>
    <n v="1"/>
    <n v="0"/>
    <n v="0"/>
    <n v="0"/>
    <s v=" "/>
  </r>
  <r>
    <s v="WF6_2827"/>
    <s v="C213"/>
    <s v="NO"/>
    <n v="0.17084073490590901"/>
    <s v=" "/>
    <x v="0"/>
    <s v="Non-Mulch"/>
    <x v="0"/>
    <n v="6"/>
    <n v="49"/>
    <s v="C213-C215"/>
    <n v="1"/>
    <n v="0"/>
    <n v="0"/>
    <n v="0"/>
    <s v=" "/>
  </r>
  <r>
    <s v="WF6_2795"/>
    <s v="C213"/>
    <s v="YES"/>
    <n v="0.289828778566604"/>
    <s v=" "/>
    <x v="4"/>
    <s v="Non-Treed"/>
    <x v="0"/>
    <n v="6"/>
    <n v="49"/>
    <s v="C213-C215"/>
    <n v="1"/>
    <n v="0"/>
    <n v="0"/>
    <n v="0"/>
    <s v=" "/>
  </r>
  <r>
    <s v="WF6_2831"/>
    <s v="C213"/>
    <s v="NO"/>
    <n v="0.29416706935174702"/>
    <s v=" "/>
    <x v="4"/>
    <s v="Non-Treed"/>
    <x v="0"/>
    <n v="6"/>
    <n v="49"/>
    <s v="C213-C215"/>
    <n v="1"/>
    <n v="0"/>
    <n v="0"/>
    <n v="0"/>
    <s v=" "/>
  </r>
  <r>
    <s v="WF6_2811"/>
    <s v="C213"/>
    <s v="YES"/>
    <n v="1.3654866460650299"/>
    <s v=" "/>
    <x v="2"/>
    <s v="Retention"/>
    <x v="0"/>
    <n v="6"/>
    <n v="49"/>
    <s v="C213-C215"/>
    <n v="1"/>
    <n v="0"/>
    <n v="0"/>
    <n v="8"/>
    <s v=" "/>
  </r>
  <r>
    <s v="WF6_7881"/>
    <s v="C213"/>
    <s v="NO"/>
    <n v="0.446066902142079"/>
    <s v=" "/>
    <x v="1"/>
    <s v="Handfall"/>
    <x v="0"/>
    <n v="6"/>
    <n v="49"/>
    <s v="C213-C215"/>
    <n v="1"/>
    <n v="0"/>
    <n v="0"/>
    <n v="0"/>
    <s v=" "/>
  </r>
  <r>
    <s v="WF6_2809"/>
    <s v="C214"/>
    <s v="YES"/>
    <n v="3.4236584938020002E-2"/>
    <s v=" "/>
    <x v="1"/>
    <s v="Handfall"/>
    <x v="0"/>
    <n v="6"/>
    <n v="49"/>
    <s v="C213-C215"/>
    <n v="1"/>
    <n v="0"/>
    <n v="0"/>
    <n v="0"/>
    <s v=" "/>
  </r>
  <r>
    <s v="WF6_2812"/>
    <s v="C214"/>
    <s v="YES"/>
    <n v="0.15242469666504399"/>
    <s v=" "/>
    <x v="1"/>
    <s v="Handfall"/>
    <x v="0"/>
    <n v="6"/>
    <n v="49"/>
    <s v="C213-C215"/>
    <n v="1"/>
    <n v="0"/>
    <n v="0"/>
    <n v="0"/>
    <s v=" "/>
  </r>
  <r>
    <s v="WF6_2846"/>
    <s v="C214"/>
    <s v="NO"/>
    <n v="5.4854824525831E-2"/>
    <s v=" "/>
    <x v="1"/>
    <s v="Handfall"/>
    <x v="0"/>
    <n v="6"/>
    <n v="49"/>
    <s v="C213-C215"/>
    <n v="1"/>
    <n v="0"/>
    <n v="0"/>
    <n v="0"/>
    <s v=" "/>
  </r>
  <r>
    <s v="WF6_2799"/>
    <s v="C214"/>
    <s v="YES"/>
    <n v="4.8165278338395998E-2"/>
    <s v=" "/>
    <x v="1"/>
    <s v="Handfall"/>
    <x v="0"/>
    <n v="6"/>
    <n v="49"/>
    <s v="C213-C215"/>
    <n v="1"/>
    <n v="0"/>
    <n v="0"/>
    <n v="0"/>
    <s v=" "/>
  </r>
  <r>
    <s v="WF6_7156"/>
    <s v="C214"/>
    <s v="NO"/>
    <n v="3.1465547845984002E-2"/>
    <s v=" "/>
    <x v="1"/>
    <s v="Handfall"/>
    <x v="0"/>
    <n v="6"/>
    <n v="49"/>
    <s v="C213-C215"/>
    <n v="1"/>
    <n v="0"/>
    <n v="0"/>
    <n v="0"/>
    <s v=" "/>
  </r>
  <r>
    <s v="WF6_2788"/>
    <s v="C214"/>
    <s v="NO"/>
    <n v="0.333142606159188"/>
    <s v=" "/>
    <x v="5"/>
    <s v="Mulch"/>
    <x v="0"/>
    <n v="6"/>
    <n v="49"/>
    <s v="C213-C215"/>
    <n v="1"/>
    <n v="0"/>
    <n v="0"/>
    <n v="0"/>
    <s v=" "/>
  </r>
  <r>
    <s v="WF6_2788"/>
    <s v="C214"/>
    <s v="NO"/>
    <n v="5.1841279537975002E-2"/>
    <s v=" "/>
    <x v="5"/>
    <s v="Mulch"/>
    <x v="0"/>
    <n v="6"/>
    <n v="50"/>
    <s v="C215-C217"/>
    <n v="1"/>
    <n v="0"/>
    <n v="0"/>
    <n v="0"/>
    <s v=" "/>
  </r>
  <r>
    <s v="WF6_2801"/>
    <s v="C214"/>
    <s v="NO"/>
    <n v="0.13630307455826199"/>
    <s v=" "/>
    <x v="0"/>
    <s v="Non-Mulch"/>
    <x v="0"/>
    <n v="6"/>
    <n v="49"/>
    <s v="C213-C215"/>
    <n v="1"/>
    <n v="0"/>
    <n v="0"/>
    <n v="0"/>
    <s v=" "/>
  </r>
  <r>
    <s v="WF6_2795"/>
    <s v="C214"/>
    <s v="YES"/>
    <n v="2.3243883570083499"/>
    <s v=" "/>
    <x v="4"/>
    <s v="Non-Treed"/>
    <x v="0"/>
    <n v="6"/>
    <n v="49"/>
    <s v="C213-C215"/>
    <n v="1"/>
    <n v="0"/>
    <n v="0"/>
    <n v="0"/>
    <s v=" "/>
  </r>
  <r>
    <s v="WF6_2807"/>
    <s v="C214"/>
    <s v="NO"/>
    <n v="0.28747511226907502"/>
    <s v=" "/>
    <x v="4"/>
    <s v="Non-Treed"/>
    <x v="0"/>
    <n v="6"/>
    <n v="49"/>
    <s v="C213-C215"/>
    <n v="1"/>
    <n v="0"/>
    <n v="0"/>
    <n v="0"/>
    <s v=" "/>
  </r>
  <r>
    <s v="WF6_2807"/>
    <s v="C214"/>
    <s v="NO"/>
    <n v="5.1429484646673997E-2"/>
    <s v=" "/>
    <x v="4"/>
    <s v="Non-Treed"/>
    <x v="0"/>
    <n v="6"/>
    <n v="50"/>
    <s v="C215-C217"/>
    <n v="1"/>
    <n v="0"/>
    <n v="0"/>
    <n v="0"/>
    <s v=" "/>
  </r>
  <r>
    <s v="WF6_2789"/>
    <s v="C214"/>
    <s v="NO"/>
    <n v="0.13721952735673801"/>
    <s v=" "/>
    <x v="2"/>
    <s v="Retention"/>
    <x v="0"/>
    <n v="6"/>
    <n v="49"/>
    <s v="C213-C215"/>
    <n v="1"/>
    <n v="0"/>
    <n v="0"/>
    <n v="8"/>
    <s v=" "/>
  </r>
  <r>
    <s v="WF6_2796"/>
    <s v="C214"/>
    <s v="YES"/>
    <n v="2.2252667908506E-2"/>
    <s v=" "/>
    <x v="2"/>
    <s v="Retention"/>
    <x v="0"/>
    <n v="6"/>
    <n v="49"/>
    <s v="C213-C215"/>
    <n v="1"/>
    <n v="0"/>
    <n v="0"/>
    <n v="8"/>
    <s v=" "/>
  </r>
  <r>
    <s v="WF6_2797"/>
    <s v="C214"/>
    <s v="NO"/>
    <n v="0.152998434588205"/>
    <s v=" "/>
    <x v="2"/>
    <s v="Retention"/>
    <x v="0"/>
    <n v="6"/>
    <n v="49"/>
    <s v="C213-C215"/>
    <n v="1"/>
    <n v="0"/>
    <n v="0"/>
    <n v="8"/>
    <s v=" "/>
  </r>
  <r>
    <s v="WF6_2806"/>
    <s v="C214"/>
    <s v="NO"/>
    <n v="0.15122866116509601"/>
    <s v=" "/>
    <x v="2"/>
    <s v="Retention"/>
    <x v="0"/>
    <n v="6"/>
    <n v="49"/>
    <s v="C213-C215"/>
    <n v="1"/>
    <n v="0"/>
    <n v="0"/>
    <n v="8"/>
    <s v=" "/>
  </r>
  <r>
    <s v="WF6_2811"/>
    <s v="C214"/>
    <s v="YES"/>
    <n v="0.15020205163112499"/>
    <s v=" "/>
    <x v="2"/>
    <s v="Retention"/>
    <x v="0"/>
    <n v="6"/>
    <n v="49"/>
    <s v="C213-C215"/>
    <n v="1"/>
    <n v="0"/>
    <n v="0"/>
    <n v="8"/>
    <s v=" "/>
  </r>
  <r>
    <s v="WF6_2832"/>
    <s v="C214"/>
    <s v="NO"/>
    <n v="1.0129604773889999E-2"/>
    <s v=" "/>
    <x v="2"/>
    <s v="Retention"/>
    <x v="0"/>
    <n v="6"/>
    <n v="49"/>
    <s v="C213-C215"/>
    <n v="1"/>
    <n v="0"/>
    <n v="0"/>
    <n v="8"/>
    <s v=" "/>
  </r>
  <r>
    <s v="WF6_2836"/>
    <s v="C214"/>
    <s v="NO"/>
    <n v="0.85022409126487497"/>
    <s v=" "/>
    <x v="2"/>
    <s v="Retention"/>
    <x v="0"/>
    <n v="6"/>
    <n v="49"/>
    <s v="C213-C215"/>
    <n v="1"/>
    <n v="0"/>
    <n v="0"/>
    <n v="8"/>
    <s v=" "/>
  </r>
  <r>
    <s v="WF6_2836"/>
    <s v="C214"/>
    <s v="NO"/>
    <n v="0.19820561696934599"/>
    <s v=" "/>
    <x v="2"/>
    <s v="Retention"/>
    <x v="0"/>
    <n v="6"/>
    <n v="50"/>
    <s v="C215-C217"/>
    <n v="1"/>
    <n v="0"/>
    <n v="0"/>
    <n v="8"/>
    <s v=" "/>
  </r>
  <r>
    <s v="WF6_7854"/>
    <s v="C214"/>
    <s v="YES"/>
    <n v="0.18108501383827499"/>
    <s v=" "/>
    <x v="1"/>
    <s v="Handfall"/>
    <x v="0"/>
    <n v="6"/>
    <n v="49"/>
    <s v="C213-C215"/>
    <n v="1"/>
    <n v="0"/>
    <n v="0"/>
    <n v="0"/>
    <s v=" "/>
  </r>
  <r>
    <s v="WF6_2841"/>
    <s v="C215"/>
    <s v="NO"/>
    <n v="0.27445997972543201"/>
    <s v=" "/>
    <x v="5"/>
    <s v="Mulch"/>
    <x v="0"/>
    <n v="6"/>
    <n v="50"/>
    <s v="C215-C217"/>
    <n v="1"/>
    <n v="0"/>
    <n v="0"/>
    <n v="0"/>
    <s v=" "/>
  </r>
  <r>
    <s v="WF6_2841"/>
    <s v="C215"/>
    <s v="NO"/>
    <n v="8.3278888582312999E-2"/>
    <s v=" "/>
    <x v="5"/>
    <s v="Mulch"/>
    <x v="0"/>
    <n v="6"/>
    <n v="50"/>
    <s v="C215-C217"/>
    <n v="1"/>
    <n v="0"/>
    <n v="0"/>
    <n v="0"/>
    <s v=" "/>
  </r>
  <r>
    <s v="WF6_6351"/>
    <s v="C215"/>
    <s v="NO"/>
    <n v="0.98071393605757795"/>
    <s v=" "/>
    <x v="5"/>
    <s v="Mulch"/>
    <x v="0"/>
    <n v="6"/>
    <n v="50"/>
    <s v="C215-C217"/>
    <n v="1"/>
    <n v="0"/>
    <n v="0"/>
    <n v="0"/>
    <s v=" "/>
  </r>
  <r>
    <s v="WF6_7152"/>
    <s v="C215"/>
    <s v="NO"/>
    <n v="6.2943094405974995E-2"/>
    <s v=" "/>
    <x v="1"/>
    <s v="Handfall"/>
    <x v="0"/>
    <n v="6"/>
    <n v="50"/>
    <s v="C215-C217"/>
    <n v="1"/>
    <n v="0"/>
    <n v="0"/>
    <n v="0"/>
    <s v=" "/>
  </r>
  <r>
    <s v="WF6_7153"/>
    <s v="C215"/>
    <s v="NO"/>
    <n v="0.13393057285134599"/>
    <s v=" "/>
    <x v="1"/>
    <s v="Handfall"/>
    <x v="0"/>
    <n v="6"/>
    <n v="50"/>
    <s v="C215-C217"/>
    <n v="1"/>
    <n v="0"/>
    <n v="0"/>
    <n v="0"/>
    <s v=" "/>
  </r>
  <r>
    <s v="WF6_7154"/>
    <s v="C215"/>
    <s v="NO"/>
    <n v="0.36815812352713401"/>
    <s v=" "/>
    <x v="1"/>
    <s v="Handfall"/>
    <x v="0"/>
    <n v="6"/>
    <n v="50"/>
    <s v="C215-C217"/>
    <n v="1"/>
    <n v="0"/>
    <n v="0"/>
    <n v="0"/>
    <s v=" "/>
  </r>
  <r>
    <s v="WF6_7158"/>
    <s v="C215"/>
    <s v="NO"/>
    <n v="0.10351132108884099"/>
    <s v=" "/>
    <x v="1"/>
    <s v="Handfall"/>
    <x v="0"/>
    <n v="6"/>
    <n v="50"/>
    <s v="C215-C217"/>
    <n v="1"/>
    <n v="0"/>
    <n v="0"/>
    <n v="0"/>
    <s v=" "/>
  </r>
  <r>
    <s v="WF6_2788"/>
    <s v="C215"/>
    <s v="NO"/>
    <n v="0.80475514812812898"/>
    <s v=" "/>
    <x v="5"/>
    <s v="Mulch"/>
    <x v="0"/>
    <n v="6"/>
    <n v="50"/>
    <s v="C215-C217"/>
    <n v="1"/>
    <n v="0"/>
    <n v="0"/>
    <n v="0"/>
    <s v=" "/>
  </r>
  <r>
    <s v="WF6_2851"/>
    <s v="C215"/>
    <s v="NO"/>
    <n v="1.1144341190379501"/>
    <s v=" "/>
    <x v="3"/>
    <s v="Mulch"/>
    <x v="4"/>
    <n v="6"/>
    <n v="50"/>
    <s v="C215-C217"/>
    <n v="0"/>
    <n v="1"/>
    <n v="0"/>
    <n v="0"/>
    <s v=" "/>
  </r>
  <r>
    <s v="WF6_2807"/>
    <s v="C215"/>
    <s v="NO"/>
    <n v="1.0764539628584999"/>
    <s v=" "/>
    <x v="4"/>
    <s v="Non-Treed"/>
    <x v="0"/>
    <n v="6"/>
    <n v="50"/>
    <s v="C215-C217"/>
    <n v="1"/>
    <n v="0"/>
    <n v="0"/>
    <n v="0"/>
    <s v=" "/>
  </r>
  <r>
    <s v="WF6_2834"/>
    <s v="C215"/>
    <s v="YES"/>
    <n v="1.1411527353681001E-2"/>
    <s v=" "/>
    <x v="4"/>
    <s v="Non-Treed"/>
    <x v="0"/>
    <n v="6"/>
    <n v="50"/>
    <s v="C215-C217"/>
    <n v="1"/>
    <n v="0"/>
    <n v="0"/>
    <n v="0"/>
    <s v=" "/>
  </r>
  <r>
    <s v="WF6_2793"/>
    <s v="C215"/>
    <s v="NO"/>
    <n v="8.0705946095205996E-2"/>
    <s v=" "/>
    <x v="2"/>
    <s v="Retention"/>
    <x v="0"/>
    <n v="6"/>
    <n v="50"/>
    <s v="C215-C217"/>
    <n v="1"/>
    <n v="0"/>
    <n v="0"/>
    <n v="8"/>
    <s v=" "/>
  </r>
  <r>
    <s v="WF6_2833"/>
    <s v="C215"/>
    <s v="NO"/>
    <n v="0.189805500904554"/>
    <s v=" "/>
    <x v="2"/>
    <s v="Retention"/>
    <x v="0"/>
    <n v="6"/>
    <n v="50"/>
    <s v="C215-C217"/>
    <n v="1"/>
    <n v="0"/>
    <n v="0"/>
    <n v="8"/>
    <s v=" "/>
  </r>
  <r>
    <s v="WF6_2836"/>
    <s v="C215"/>
    <s v="NO"/>
    <n v="0.45380552442427202"/>
    <s v=" "/>
    <x v="2"/>
    <s v="Retention"/>
    <x v="0"/>
    <n v="6"/>
    <n v="50"/>
    <s v="C215-C217"/>
    <n v="1"/>
    <n v="0"/>
    <n v="0"/>
    <n v="8"/>
    <s v=" "/>
  </r>
  <r>
    <s v="WF6_2843"/>
    <s v="C215"/>
    <s v="NO"/>
    <n v="0.206299117644824"/>
    <s v=" "/>
    <x v="2"/>
    <s v="Retention"/>
    <x v="0"/>
    <n v="6"/>
    <n v="50"/>
    <s v="C215-C217"/>
    <n v="1"/>
    <n v="0"/>
    <n v="0"/>
    <n v="8"/>
    <s v=" "/>
  </r>
  <r>
    <s v="WF6_2845"/>
    <s v="C215"/>
    <s v="NO"/>
    <n v="1.33770634874289"/>
    <s v=" "/>
    <x v="2"/>
    <s v="Retention"/>
    <x v="0"/>
    <n v="6"/>
    <n v="50"/>
    <s v="C215-C217"/>
    <n v="1"/>
    <n v="0"/>
    <n v="0"/>
    <n v="8"/>
    <s v=" "/>
  </r>
  <r>
    <s v="WF6_7269"/>
    <s v="C215"/>
    <s v="NO"/>
    <n v="2.1981003636767998E-2"/>
    <s v=" "/>
    <x v="4"/>
    <s v="Non-Treed"/>
    <x v="0"/>
    <n v="6"/>
    <n v="50"/>
    <s v="C215-C217"/>
    <n v="1"/>
    <n v="0"/>
    <n v="0"/>
    <n v="0"/>
    <s v=" "/>
  </r>
  <r>
    <s v="WF6_7867"/>
    <s v="C215"/>
    <s v="NO"/>
    <n v="0.43393099991804601"/>
    <s v=" "/>
    <x v="1"/>
    <s v="Handfall"/>
    <x v="0"/>
    <n v="6"/>
    <n v="50"/>
    <s v="C215-C217"/>
    <n v="1"/>
    <n v="0"/>
    <n v="0"/>
    <n v="0"/>
    <s v=" "/>
  </r>
  <r>
    <s v="WF6_2847"/>
    <s v="C216"/>
    <s v="NO"/>
    <n v="0.25345816776684699"/>
    <s v=" "/>
    <x v="5"/>
    <s v="Mulch"/>
    <x v="0"/>
    <n v="6"/>
    <n v="50"/>
    <s v="C215-C217"/>
    <n v="1"/>
    <n v="0"/>
    <n v="0"/>
    <n v="0"/>
    <s v=" "/>
  </r>
  <r>
    <s v="WF6_7155"/>
    <s v="C216"/>
    <s v="NO"/>
    <n v="1.03325358156134"/>
    <s v=" "/>
    <x v="1"/>
    <s v="Handfall"/>
    <x v="0"/>
    <n v="6"/>
    <n v="50"/>
    <s v="C215-C217"/>
    <n v="1"/>
    <n v="0"/>
    <n v="0"/>
    <n v="0"/>
    <s v=" "/>
  </r>
  <r>
    <s v="WF6_7159"/>
    <s v="C216"/>
    <s v="NO"/>
    <n v="0.56573545983243501"/>
    <s v=" "/>
    <x v="1"/>
    <s v="Handfall"/>
    <x v="0"/>
    <n v="6"/>
    <n v="50"/>
    <s v="C215-C217"/>
    <n v="1"/>
    <n v="0"/>
    <n v="0"/>
    <n v="0"/>
    <s v=" "/>
  </r>
  <r>
    <s v="WF6_7160"/>
    <s v="C216"/>
    <s v="NO"/>
    <n v="9.7423633703723006E-2"/>
    <s v=" "/>
    <x v="1"/>
    <s v="Handfall"/>
    <x v="0"/>
    <n v="6"/>
    <n v="50"/>
    <s v="C215-C217"/>
    <n v="1"/>
    <n v="0"/>
    <n v="0"/>
    <n v="0"/>
    <s v=" "/>
  </r>
  <r>
    <s v="WF6_7161"/>
    <s v="C216"/>
    <s v="NO"/>
    <n v="4.9233842558260001E-2"/>
    <s v=" "/>
    <x v="1"/>
    <s v="Handfall"/>
    <x v="0"/>
    <n v="6"/>
    <n v="50"/>
    <s v="C215-C217"/>
    <n v="1"/>
    <n v="0"/>
    <n v="0"/>
    <n v="0"/>
    <s v=" "/>
  </r>
  <r>
    <s v="WF6_7162"/>
    <s v="C216"/>
    <s v="NO"/>
    <n v="3.6103565909099002E-2"/>
    <s v=" "/>
    <x v="1"/>
    <s v="Handfall"/>
    <x v="0"/>
    <n v="6"/>
    <n v="50"/>
    <s v="C215-C217"/>
    <n v="1"/>
    <n v="0"/>
    <n v="0"/>
    <n v="0"/>
    <s v=" "/>
  </r>
  <r>
    <s v="WF6_2859"/>
    <s v="C216"/>
    <s v="NO"/>
    <n v="0.118151175204132"/>
    <s v=" "/>
    <x v="3"/>
    <s v="Mulch"/>
    <x v="4"/>
    <n v="6"/>
    <n v="50"/>
    <s v="C215-C217"/>
    <n v="0"/>
    <n v="1"/>
    <n v="0"/>
    <n v="0"/>
    <s v=" "/>
  </r>
  <r>
    <s v="WF6_2859"/>
    <s v="C216"/>
    <s v="NO"/>
    <n v="6.9818089034060005E-2"/>
    <s v=" "/>
    <x v="3"/>
    <s v="Mulch"/>
    <x v="4"/>
    <n v="6"/>
    <n v="50"/>
    <s v="C215-C217"/>
    <n v="0"/>
    <n v="1"/>
    <n v="0"/>
    <n v="0"/>
    <s v=" "/>
  </r>
  <r>
    <s v="WF6_2807"/>
    <s v="C216"/>
    <s v="NO"/>
    <n v="0.66490153140170305"/>
    <s v=" "/>
    <x v="4"/>
    <s v="Non-Treed"/>
    <x v="0"/>
    <n v="6"/>
    <n v="50"/>
    <s v="C215-C217"/>
    <n v="1"/>
    <n v="0"/>
    <n v="0"/>
    <n v="0"/>
    <s v=" "/>
  </r>
  <r>
    <s v="WF6_2845"/>
    <s v="C216"/>
    <s v="NO"/>
    <n v="0.68719203722859001"/>
    <s v=" "/>
    <x v="2"/>
    <s v="Retention"/>
    <x v="0"/>
    <n v="6"/>
    <n v="50"/>
    <s v="C215-C217"/>
    <n v="1"/>
    <n v="0"/>
    <n v="0"/>
    <n v="8"/>
    <s v=" "/>
  </r>
  <r>
    <s v="WF6_2849"/>
    <s v="C216"/>
    <s v="NO"/>
    <n v="0.13214206178586099"/>
    <s v=" "/>
    <x v="2"/>
    <s v="Retention"/>
    <x v="0"/>
    <n v="6"/>
    <n v="50"/>
    <s v="C215-C217"/>
    <n v="1"/>
    <n v="0"/>
    <n v="0"/>
    <n v="8"/>
    <s v=" "/>
  </r>
  <r>
    <s v="WF6_7268"/>
    <s v="C216"/>
    <s v="NO"/>
    <n v="2.0582964735676001E-2"/>
    <s v=" "/>
    <x v="4"/>
    <s v="Non-Treed"/>
    <x v="0"/>
    <n v="6"/>
    <n v="50"/>
    <s v="C215-C217"/>
    <n v="1"/>
    <n v="0"/>
    <n v="0"/>
    <n v="0"/>
    <s v=" "/>
  </r>
  <r>
    <s v="WF6_7269"/>
    <s v="C216"/>
    <s v="NO"/>
    <n v="5.0674847925586998E-2"/>
    <s v=" "/>
    <x v="4"/>
    <s v="Non-Treed"/>
    <x v="0"/>
    <n v="6"/>
    <n v="50"/>
    <s v="C215-C217"/>
    <n v="1"/>
    <n v="0"/>
    <n v="0"/>
    <n v="0"/>
    <s v=" "/>
  </r>
  <r>
    <s v="WF6_7270"/>
    <s v="C216"/>
    <s v="NO"/>
    <n v="2.6733717920673999E-2"/>
    <s v=" "/>
    <x v="4"/>
    <s v="Non-Treed"/>
    <x v="0"/>
    <n v="6"/>
    <n v="50"/>
    <s v="C215-C217"/>
    <n v="1"/>
    <n v="0"/>
    <n v="0"/>
    <n v="0"/>
    <s v=" "/>
  </r>
  <r>
    <s v="WF6_7869"/>
    <s v="C216"/>
    <s v="NO"/>
    <n v="8.7417301154723001E-2"/>
    <s v=" "/>
    <x v="1"/>
    <s v="Handfall"/>
    <x v="0"/>
    <n v="6"/>
    <n v="50"/>
    <s v="C215-C217"/>
    <n v="1"/>
    <n v="0"/>
    <n v="0"/>
    <n v="0"/>
    <s v=" "/>
  </r>
  <r>
    <s v="WF6_2853"/>
    <s v="C217"/>
    <s v="NO"/>
    <n v="2.3538240759689001E-2"/>
    <s v=" "/>
    <x v="1"/>
    <s v="Handfall"/>
    <x v="0"/>
    <n v="6"/>
    <n v="51"/>
    <s v="C217-C219"/>
    <n v="1"/>
    <n v="0"/>
    <n v="0"/>
    <n v="0"/>
    <s v=" "/>
  </r>
  <r>
    <s v="WF6_7064"/>
    <s v="C217"/>
    <s v="NO"/>
    <n v="0.365579624675475"/>
    <s v=" "/>
    <x v="1"/>
    <s v="Handfall"/>
    <x v="0"/>
    <n v="6"/>
    <n v="51"/>
    <s v="C217-C219"/>
    <n v="1"/>
    <n v="0"/>
    <n v="0"/>
    <n v="0"/>
    <s v=" "/>
  </r>
  <r>
    <s v="WF6_7164"/>
    <s v="C217"/>
    <s v="NO"/>
    <n v="1.2350865024337999E-2"/>
    <s v=" "/>
    <x v="1"/>
    <s v="Handfall"/>
    <x v="0"/>
    <n v="6"/>
    <n v="51"/>
    <s v="C217-C219"/>
    <n v="1"/>
    <n v="0"/>
    <n v="0"/>
    <n v="0"/>
    <s v=" "/>
  </r>
  <r>
    <s v="WF6_6118"/>
    <s v="C217"/>
    <s v="NO"/>
    <n v="8.0169152011625999E-2"/>
    <s v=" "/>
    <x v="3"/>
    <s v="Mulch"/>
    <x v="4"/>
    <n v="6"/>
    <n v="51"/>
    <s v="C217-C219"/>
    <n v="0"/>
    <n v="1"/>
    <n v="0"/>
    <n v="0"/>
    <s v=" "/>
  </r>
  <r>
    <s v="WF6_2842"/>
    <s v="C217"/>
    <s v="NO"/>
    <n v="0.26773969338927001"/>
    <s v=" "/>
    <x v="3"/>
    <s v="Mulch"/>
    <x v="2"/>
    <n v="6"/>
    <n v="51"/>
    <s v="C217-C219"/>
    <n v="0"/>
    <n v="1"/>
    <n v="0"/>
    <n v="0"/>
    <s v=" "/>
  </r>
  <r>
    <s v="WF6_2860"/>
    <s v="C217"/>
    <s v="NO"/>
    <n v="0.28908938153193098"/>
    <s v=" "/>
    <x v="5"/>
    <s v="Mulch"/>
    <x v="0"/>
    <n v="6"/>
    <n v="51"/>
    <s v="C217-C219"/>
    <n v="1"/>
    <n v="0"/>
    <n v="0"/>
    <n v="0"/>
    <s v=" "/>
  </r>
  <r>
    <s v="WF6_2861"/>
    <s v="C217"/>
    <s v="NO"/>
    <n v="0.15742575266530301"/>
    <s v=" "/>
    <x v="5"/>
    <s v="Mulch"/>
    <x v="0"/>
    <n v="6"/>
    <n v="51"/>
    <s v="C217-C219"/>
    <n v="1"/>
    <n v="0"/>
    <n v="0"/>
    <n v="0"/>
    <s v=" "/>
  </r>
  <r>
    <s v="WF6_2857"/>
    <s v="C217"/>
    <s v="NO"/>
    <n v="8.1267220807713994E-2"/>
    <s v=" "/>
    <x v="1"/>
    <s v="Handfall"/>
    <x v="0"/>
    <n v="6"/>
    <n v="51"/>
    <s v="C217-C219"/>
    <n v="1"/>
    <n v="0"/>
    <n v="0"/>
    <n v="0"/>
    <s v=" "/>
  </r>
  <r>
    <s v="WF6_2852"/>
    <s v="C217"/>
    <s v="NO"/>
    <n v="0.30002879036340302"/>
    <s v=" "/>
    <x v="4"/>
    <s v="Non-Treed"/>
    <x v="0"/>
    <n v="6"/>
    <n v="51"/>
    <s v="C217-C219"/>
    <n v="1"/>
    <n v="0"/>
    <n v="0"/>
    <n v="0"/>
    <s v=" "/>
  </r>
  <r>
    <s v="WF6_2855"/>
    <s v="C217"/>
    <s v="YES"/>
    <n v="0.36481011162648203"/>
    <s v=" "/>
    <x v="4"/>
    <s v="Non-Treed"/>
    <x v="0"/>
    <n v="6"/>
    <n v="51"/>
    <s v="C217-C219"/>
    <n v="1"/>
    <n v="0"/>
    <n v="0"/>
    <n v="0"/>
    <s v=" "/>
  </r>
  <r>
    <s v="WF6_2858"/>
    <s v="C217"/>
    <s v="NO"/>
    <n v="3.6844135895762999E-2"/>
    <s v=" "/>
    <x v="4"/>
    <s v="Non-Treed"/>
    <x v="0"/>
    <n v="6"/>
    <n v="51"/>
    <s v="C217-C219"/>
    <n v="1"/>
    <n v="0"/>
    <n v="0"/>
    <n v="0"/>
    <s v=" "/>
  </r>
  <r>
    <s v="WF6_2850"/>
    <s v="C217"/>
    <s v="NO"/>
    <n v="0.21362853525182701"/>
    <s v=" "/>
    <x v="2"/>
    <s v="Retention"/>
    <x v="0"/>
    <n v="6"/>
    <n v="51"/>
    <s v="C217-C219"/>
    <n v="1"/>
    <n v="0"/>
    <n v="0"/>
    <n v="8"/>
    <s v=" "/>
  </r>
  <r>
    <s v="WF6_2854"/>
    <s v="C217"/>
    <s v="NO"/>
    <n v="0.253248300712"/>
    <s v=" "/>
    <x v="2"/>
    <s v="Retention"/>
    <x v="0"/>
    <n v="6"/>
    <n v="51"/>
    <s v="C217-C219"/>
    <n v="1"/>
    <n v="0"/>
    <n v="0"/>
    <n v="8"/>
    <s v=" "/>
  </r>
  <r>
    <s v="WF6_2856"/>
    <s v="C217"/>
    <s v="NO"/>
    <n v="0.58539669103511605"/>
    <s v=" "/>
    <x v="2"/>
    <s v="Retention"/>
    <x v="0"/>
    <n v="6"/>
    <n v="51"/>
    <s v="C217-C219"/>
    <n v="1"/>
    <n v="0"/>
    <n v="0"/>
    <n v="8"/>
    <s v=" "/>
  </r>
  <r>
    <s v="WF6_7280"/>
    <s v="C217"/>
    <s v="NO"/>
    <n v="0.106861129194119"/>
    <s v=" "/>
    <x v="2"/>
    <s v="Retention"/>
    <x v="0"/>
    <n v="6"/>
    <n v="51"/>
    <s v="C217-C219"/>
    <n v="1"/>
    <n v="0"/>
    <n v="0"/>
    <n v="8"/>
    <s v=" "/>
  </r>
  <r>
    <s v="WF6_7281"/>
    <s v="C217"/>
    <s v="NO"/>
    <n v="1.0859854158191001E-2"/>
    <s v=" "/>
    <x v="2"/>
    <s v="Retention"/>
    <x v="0"/>
    <n v="6"/>
    <n v="51"/>
    <s v="C217-C219"/>
    <n v="1"/>
    <n v="0"/>
    <n v="0"/>
    <n v="8"/>
    <s v=" "/>
  </r>
  <r>
    <s v="WF6_7534"/>
    <s v="C217"/>
    <s v="NO"/>
    <n v="4.6215193437773E-2"/>
    <s v=" "/>
    <x v="5"/>
    <s v="Mulch"/>
    <x v="0"/>
    <n v="6"/>
    <n v="51"/>
    <s v="C217-C219"/>
    <n v="1"/>
    <n v="0"/>
    <n v="0"/>
    <n v="0"/>
    <s v=" "/>
  </r>
  <r>
    <s v="WF6_7868"/>
    <s v="C217"/>
    <s v="NO"/>
    <n v="1.8091115237296999E-2"/>
    <s v=" "/>
    <x v="1"/>
    <s v="Handfall"/>
    <x v="0"/>
    <n v="6"/>
    <n v="51"/>
    <s v="C217-C219"/>
    <n v="1"/>
    <n v="0"/>
    <n v="0"/>
    <n v="0"/>
    <s v=" "/>
  </r>
  <r>
    <s v="WF6_7870"/>
    <s v="C217"/>
    <s v="NO"/>
    <n v="0.18121463968349399"/>
    <s v=" "/>
    <x v="1"/>
    <s v="Handfall"/>
    <x v="0"/>
    <n v="6"/>
    <n v="51"/>
    <s v="C217-C219"/>
    <n v="1"/>
    <n v="0"/>
    <n v="0"/>
    <n v="0"/>
    <s v=" "/>
  </r>
  <r>
    <s v="WF6_7163"/>
    <s v="C218"/>
    <s v="NO"/>
    <n v="0.41789576355222102"/>
    <s v=" "/>
    <x v="1"/>
    <s v="Handfall"/>
    <x v="0"/>
    <n v="6"/>
    <n v="51"/>
    <s v="C217-C219"/>
    <n v="1"/>
    <n v="0"/>
    <n v="0"/>
    <n v="0"/>
    <s v=" "/>
  </r>
  <r>
    <s v="WF6_2860"/>
    <s v="C218"/>
    <s v="NO"/>
    <n v="0.49077701108604199"/>
    <s v=" "/>
    <x v="5"/>
    <s v="Mulch"/>
    <x v="0"/>
    <n v="6"/>
    <n v="51"/>
    <s v="C217-C219"/>
    <n v="1"/>
    <n v="0"/>
    <n v="0"/>
    <n v="0"/>
    <s v=" "/>
  </r>
  <r>
    <s v="WF6_2866"/>
    <s v="C218"/>
    <s v="NO"/>
    <n v="0.30472639579122901"/>
    <s v=" "/>
    <x v="5"/>
    <s v="Mulch"/>
    <x v="0"/>
    <n v="6"/>
    <n v="51"/>
    <s v="C217-C219"/>
    <n v="1"/>
    <n v="0"/>
    <n v="0"/>
    <n v="0"/>
    <s v=" "/>
  </r>
  <r>
    <s v="WF6_2865"/>
    <s v="C218"/>
    <s v="NO"/>
    <n v="0.10352176889504799"/>
    <s v=" "/>
    <x v="4"/>
    <s v="Non-Treed"/>
    <x v="0"/>
    <n v="6"/>
    <n v="51"/>
    <s v="C217-C219"/>
    <n v="1"/>
    <n v="0"/>
    <n v="0"/>
    <n v="0"/>
    <s v=" "/>
  </r>
  <r>
    <s v="WF6_2862"/>
    <s v="C218"/>
    <s v="NO"/>
    <n v="0.62521780424920204"/>
    <s v=" "/>
    <x v="2"/>
    <s v="Retention"/>
    <x v="0"/>
    <n v="6"/>
    <n v="51"/>
    <s v="C217-C219"/>
    <n v="1"/>
    <n v="0"/>
    <n v="0"/>
    <n v="8"/>
    <s v=" "/>
  </r>
  <r>
    <s v="WF6_2863"/>
    <s v="C218"/>
    <s v="NO"/>
    <n v="0.63541263281277405"/>
    <s v=" "/>
    <x v="2"/>
    <s v="Retention"/>
    <x v="0"/>
    <n v="6"/>
    <n v="51"/>
    <s v="C217-C219"/>
    <n v="1"/>
    <n v="0"/>
    <n v="0"/>
    <n v="8"/>
    <s v=" "/>
  </r>
  <r>
    <s v="WF6_2867"/>
    <s v="C218"/>
    <s v="NO"/>
    <n v="9.3109145716602004E-2"/>
    <s v=" "/>
    <x v="2"/>
    <s v="Retention"/>
    <x v="0"/>
    <n v="6"/>
    <n v="51"/>
    <s v="C217-C219"/>
    <n v="1"/>
    <n v="0"/>
    <n v="0"/>
    <n v="8"/>
    <s v=" "/>
  </r>
  <r>
    <s v="WF6_2871"/>
    <s v="C218"/>
    <s v="NO"/>
    <n v="5.3398209802082E-2"/>
    <s v=" "/>
    <x v="2"/>
    <s v="Retention"/>
    <x v="0"/>
    <n v="6"/>
    <n v="51"/>
    <s v="C217-C219"/>
    <n v="1"/>
    <n v="0"/>
    <n v="0"/>
    <n v="8"/>
    <s v=" "/>
  </r>
  <r>
    <s v="WF6_7212"/>
    <s v="C219"/>
    <s v="NO"/>
    <n v="4.6916812609851997E-2"/>
    <s v=" "/>
    <x v="1"/>
    <s v="Handfall"/>
    <x v="0"/>
    <n v="6"/>
    <n v="52"/>
    <s v="C219-C221"/>
    <n v="1"/>
    <n v="0"/>
    <n v="0"/>
    <n v="0"/>
    <s v=" "/>
  </r>
  <r>
    <s v="WF6_2866"/>
    <s v="C219"/>
    <s v="NO"/>
    <n v="0.72030130505914503"/>
    <s v=" "/>
    <x v="5"/>
    <s v="Mulch"/>
    <x v="0"/>
    <n v="6"/>
    <n v="52"/>
    <s v="C219-C221"/>
    <n v="1"/>
    <n v="0"/>
    <n v="0"/>
    <n v="0"/>
    <s v=" "/>
  </r>
  <r>
    <s v="WF6_2869"/>
    <s v="C219"/>
    <s v="NO"/>
    <n v="0.437500820154343"/>
    <s v=" "/>
    <x v="3"/>
    <s v="Mulch"/>
    <x v="4"/>
    <n v="6"/>
    <n v="52"/>
    <s v="C219-C221"/>
    <n v="0"/>
    <n v="1"/>
    <n v="0"/>
    <n v="0"/>
    <s v=" "/>
  </r>
  <r>
    <s v="WF6_2872"/>
    <s v="C219"/>
    <s v="NO"/>
    <n v="0.86978857705180002"/>
    <s v=" "/>
    <x v="0"/>
    <s v="Non-Mulch"/>
    <x v="0"/>
    <n v="6"/>
    <n v="52"/>
    <s v="C219-C221"/>
    <n v="1"/>
    <n v="0"/>
    <n v="0"/>
    <n v="0"/>
    <s v=" "/>
  </r>
  <r>
    <s v="WF6_2870"/>
    <s v="C219"/>
    <s v="NO"/>
    <n v="0.15674993646827701"/>
    <s v=" "/>
    <x v="2"/>
    <s v="Retention"/>
    <x v="0"/>
    <n v="6"/>
    <n v="52"/>
    <s v="C219-C221"/>
    <n v="1"/>
    <n v="0"/>
    <n v="0"/>
    <n v="8"/>
    <s v=" "/>
  </r>
  <r>
    <s v="WF6_2873"/>
    <s v="C219"/>
    <s v="NO"/>
    <n v="0.125618853175226"/>
    <s v=" "/>
    <x v="2"/>
    <s v="Retention"/>
    <x v="0"/>
    <n v="6"/>
    <n v="52"/>
    <s v="C219-C221"/>
    <n v="1"/>
    <n v="0"/>
    <n v="0"/>
    <n v="8"/>
    <s v=" "/>
  </r>
  <r>
    <s v="WF6_2874"/>
    <s v="C219"/>
    <s v="NO"/>
    <n v="0.22247204154234401"/>
    <s v=" "/>
    <x v="2"/>
    <s v="Retention"/>
    <x v="0"/>
    <n v="6"/>
    <n v="52"/>
    <s v="C219-C221"/>
    <n v="1"/>
    <n v="0"/>
    <n v="0"/>
    <n v="8"/>
    <s v=" "/>
  </r>
  <r>
    <s v="WF6_2869"/>
    <s v="C220"/>
    <s v="NO"/>
    <n v="0.33276599711066601"/>
    <s v=" "/>
    <x v="3"/>
    <s v="Mulch"/>
    <x v="4"/>
    <n v="6"/>
    <n v="52"/>
    <s v="C219-C221"/>
    <n v="0"/>
    <n v="1"/>
    <n v="0"/>
    <n v="0"/>
    <s v=" "/>
  </r>
  <r>
    <s v="WF6_2876"/>
    <s v="C220"/>
    <s v="NO"/>
    <n v="1.145647068629E-2"/>
    <s v=" "/>
    <x v="3"/>
    <s v="Mulch"/>
    <x v="0"/>
    <n v="6"/>
    <n v="52"/>
    <s v="C219-C221"/>
    <n v="1"/>
    <n v="0"/>
    <n v="0"/>
    <n v="0"/>
    <s v=" "/>
  </r>
  <r>
    <s v="WF6_2872"/>
    <s v="C220"/>
    <s v="NO"/>
    <n v="1.7577128717530699"/>
    <s v=" "/>
    <x v="0"/>
    <s v="Non-Mulch"/>
    <x v="0"/>
    <n v="6"/>
    <n v="52"/>
    <s v="C219-C221"/>
    <n v="1"/>
    <n v="0"/>
    <n v="0"/>
    <n v="0"/>
    <s v=" "/>
  </r>
  <r>
    <s v="WF6_7213"/>
    <s v="C221"/>
    <s v="NO"/>
    <n v="8.1060850591022998E-2"/>
    <s v=" "/>
    <x v="1"/>
    <s v="Handfall"/>
    <x v="0"/>
    <n v="6"/>
    <n v="53"/>
    <s v="C221-C223"/>
    <n v="1"/>
    <n v="0"/>
    <n v="0"/>
    <n v="0"/>
    <s v=" "/>
  </r>
  <r>
    <s v="WF6_2885"/>
    <s v="C221"/>
    <s v="NO"/>
    <n v="0.167573065101565"/>
    <s v=" "/>
    <x v="3"/>
    <s v="Mulch"/>
    <x v="4"/>
    <n v="6"/>
    <n v="53"/>
    <s v="C221-C223"/>
    <n v="0"/>
    <n v="1"/>
    <n v="0"/>
    <n v="0"/>
    <s v=" "/>
  </r>
  <r>
    <s v="WF6_2885"/>
    <s v="C221"/>
    <s v="NO"/>
    <n v="0.16182114744478901"/>
    <s v=" "/>
    <x v="3"/>
    <s v="Mulch"/>
    <x v="4"/>
    <n v="6"/>
    <n v="53"/>
    <s v="C221-C223"/>
    <n v="0"/>
    <n v="1"/>
    <n v="0"/>
    <n v="0"/>
    <s v=" "/>
  </r>
  <r>
    <s v="WF6_2885"/>
    <s v="C221"/>
    <s v="NO"/>
    <n v="0.142393850832921"/>
    <s v=" "/>
    <x v="3"/>
    <s v="Mulch"/>
    <x v="4"/>
    <n v="6"/>
    <n v="53"/>
    <s v="C221-C223"/>
    <n v="0"/>
    <n v="1"/>
    <n v="0"/>
    <n v="0"/>
    <s v=" "/>
  </r>
  <r>
    <s v="WF6_2887"/>
    <s v="C221"/>
    <s v="NO"/>
    <n v="0.13582060655830899"/>
    <s v=" "/>
    <x v="3"/>
    <s v="Mulch"/>
    <x v="4"/>
    <n v="6"/>
    <n v="53"/>
    <s v="C221-C223"/>
    <n v="0"/>
    <n v="1"/>
    <n v="0"/>
    <n v="0"/>
    <s v=" "/>
  </r>
  <r>
    <s v="WF6_2872"/>
    <s v="C221"/>
    <s v="NO"/>
    <n v="1.17896233220416"/>
    <s v=" "/>
    <x v="0"/>
    <s v="Non-Mulch"/>
    <x v="0"/>
    <n v="6"/>
    <n v="53"/>
    <s v="C221-C223"/>
    <n v="1"/>
    <n v="0"/>
    <n v="0"/>
    <n v="0"/>
    <s v=" "/>
  </r>
  <r>
    <s v="WF6_2881"/>
    <s v="C221"/>
    <s v="NO"/>
    <n v="0.22346737296788199"/>
    <s v=" "/>
    <x v="0"/>
    <s v="Non-Mulch"/>
    <x v="0"/>
    <n v="6"/>
    <n v="53"/>
    <s v="C221-C223"/>
    <n v="1"/>
    <n v="0"/>
    <n v="0"/>
    <n v="0"/>
    <s v=" "/>
  </r>
  <r>
    <s v="WF6_2878"/>
    <s v="C221"/>
    <s v="NO"/>
    <n v="0.58045069475477096"/>
    <s v=" "/>
    <x v="2"/>
    <s v="Retention"/>
    <x v="0"/>
    <n v="6"/>
    <n v="53"/>
    <s v="C221-C223"/>
    <n v="1"/>
    <n v="0"/>
    <n v="0"/>
    <n v="8"/>
    <s v=" "/>
  </r>
  <r>
    <s v="WF6_2879"/>
    <s v="C221"/>
    <s v="NO"/>
    <n v="0.23931875690353399"/>
    <s v=" "/>
    <x v="2"/>
    <s v="Retention"/>
    <x v="0"/>
    <n v="6"/>
    <n v="53"/>
    <s v="C221-C223"/>
    <n v="1"/>
    <n v="0"/>
    <n v="0"/>
    <n v="8"/>
    <s v=" "/>
  </r>
  <r>
    <s v="WF6_6463"/>
    <s v="C222"/>
    <s v="NO"/>
    <n v="1.1130835141963001E-2"/>
    <s v=" "/>
    <x v="0"/>
    <s v="Non-Mulch"/>
    <x v="0"/>
    <n v="6"/>
    <n v="53"/>
    <s v="C221-C223"/>
    <n v="1"/>
    <n v="0"/>
    <n v="0"/>
    <n v="0"/>
    <s v=" "/>
  </r>
  <r>
    <s v="WF6_7214"/>
    <s v="C222"/>
    <s v="NO"/>
    <n v="0.13214716785917899"/>
    <s v=" "/>
    <x v="1"/>
    <s v="Handfall"/>
    <x v="0"/>
    <n v="6"/>
    <n v="53"/>
    <s v="C221-C223"/>
    <n v="1"/>
    <n v="0"/>
    <n v="0"/>
    <n v="0"/>
    <s v=" "/>
  </r>
  <r>
    <s v="WF6_7215"/>
    <s v="C222"/>
    <s v="NO"/>
    <n v="0.40983744930646798"/>
    <s v=" "/>
    <x v="1"/>
    <s v="Handfall"/>
    <x v="0"/>
    <n v="6"/>
    <n v="53"/>
    <s v="C221-C223"/>
    <n v="1"/>
    <n v="0"/>
    <n v="0"/>
    <n v="0"/>
    <s v=" "/>
  </r>
  <r>
    <s v="WF6_7216"/>
    <s v="C222"/>
    <s v="NO"/>
    <n v="0.110755230513786"/>
    <s v=" "/>
    <x v="1"/>
    <s v="Handfall"/>
    <x v="0"/>
    <n v="6"/>
    <n v="53"/>
    <s v="C221-C223"/>
    <n v="1"/>
    <n v="0"/>
    <n v="0"/>
    <n v="0"/>
    <s v=" "/>
  </r>
  <r>
    <s v="WF6_2887"/>
    <s v="C222"/>
    <s v="NO"/>
    <n v="4.1163519581856003E-2"/>
    <s v=" "/>
    <x v="3"/>
    <s v="Mulch"/>
    <x v="4"/>
    <n v="6"/>
    <n v="53"/>
    <s v="C221-C223"/>
    <n v="0"/>
    <n v="1"/>
    <n v="0"/>
    <n v="0"/>
    <s v=" "/>
  </r>
  <r>
    <s v="WF6_2887"/>
    <s v="C222"/>
    <s v="NO"/>
    <n v="0.16478392035810799"/>
    <s v=" "/>
    <x v="3"/>
    <s v="Mulch"/>
    <x v="4"/>
    <n v="6"/>
    <n v="53"/>
    <s v="C221-C223"/>
    <n v="0"/>
    <n v="1"/>
    <n v="0"/>
    <n v="0"/>
    <s v=" "/>
  </r>
  <r>
    <s v="WF6_2887"/>
    <s v="C222"/>
    <s v="NO"/>
    <n v="0.50540694106306605"/>
    <s v=" "/>
    <x v="3"/>
    <s v="Mulch"/>
    <x v="4"/>
    <n v="6"/>
    <n v="53"/>
    <s v="C221-C223"/>
    <n v="0"/>
    <n v="1"/>
    <n v="0"/>
    <n v="0"/>
    <s v=" "/>
  </r>
  <r>
    <s v="WF6_2881"/>
    <s v="C222"/>
    <s v="NO"/>
    <n v="0.38524529245384698"/>
    <s v=" "/>
    <x v="0"/>
    <s v="Non-Mulch"/>
    <x v="0"/>
    <n v="6"/>
    <n v="53"/>
    <s v="C221-C223"/>
    <n v="1"/>
    <n v="0"/>
    <n v="0"/>
    <n v="0"/>
    <s v=" "/>
  </r>
  <r>
    <s v="WF6_2882"/>
    <s v="C222"/>
    <s v="NO"/>
    <n v="5.0837439400604E-2"/>
    <s v=" "/>
    <x v="2"/>
    <s v="Retention"/>
    <x v="0"/>
    <n v="6"/>
    <n v="53"/>
    <s v="C221-C223"/>
    <n v="1"/>
    <n v="0"/>
    <n v="0"/>
    <n v="8"/>
    <s v=" "/>
  </r>
  <r>
    <s v="WF6_2884"/>
    <s v="C222"/>
    <s v="NO"/>
    <n v="8.5208824377572004E-2"/>
    <s v=" "/>
    <x v="2"/>
    <s v="Retention"/>
    <x v="0"/>
    <n v="6"/>
    <n v="53"/>
    <s v="C221-C223"/>
    <n v="1"/>
    <n v="0"/>
    <n v="0"/>
    <n v="8"/>
    <s v=" "/>
  </r>
  <r>
    <s v="WF6_7774"/>
    <s v="C222"/>
    <s v="NO"/>
    <n v="0.31873690515159098"/>
    <s v=" "/>
    <x v="0"/>
    <s v="Non-Mulch"/>
    <x v="0"/>
    <n v="6"/>
    <n v="53"/>
    <s v="C221-C223"/>
    <n v="1"/>
    <n v="0"/>
    <n v="0"/>
    <n v="0"/>
    <s v=" "/>
  </r>
  <r>
    <s v="WF6_6464"/>
    <s v="C223"/>
    <s v="NO"/>
    <n v="0.92707708741368999"/>
    <s v=" "/>
    <x v="0"/>
    <s v="Non-Mulch"/>
    <x v="0"/>
    <n v="6"/>
    <n v="54"/>
    <s v="C223-C225"/>
    <n v="1"/>
    <n v="0"/>
    <n v="0"/>
    <n v="0"/>
    <s v=" "/>
  </r>
  <r>
    <s v="WF6_7219"/>
    <s v="C223"/>
    <s v="NO"/>
    <n v="0.10373743697967799"/>
    <s v=" "/>
    <x v="1"/>
    <s v="Handfall"/>
    <x v="0"/>
    <n v="6"/>
    <n v="54"/>
    <s v="C223-C225"/>
    <n v="1"/>
    <n v="0"/>
    <n v="0"/>
    <n v="0"/>
    <s v=" "/>
  </r>
  <r>
    <s v="WF6_2883"/>
    <s v="C223"/>
    <s v="NO"/>
    <n v="0.32035146857040903"/>
    <s v=" "/>
    <x v="3"/>
    <s v="Mulch"/>
    <x v="4"/>
    <n v="6"/>
    <n v="54"/>
    <s v="C223-C225"/>
    <n v="0"/>
    <n v="1"/>
    <n v="0"/>
    <n v="0"/>
    <s v=" "/>
  </r>
  <r>
    <s v="WF6_2887"/>
    <s v="C223"/>
    <s v="NO"/>
    <n v="0.10434509756712999"/>
    <s v=" "/>
    <x v="3"/>
    <s v="Mulch"/>
    <x v="4"/>
    <n v="6"/>
    <n v="54"/>
    <s v="C223-C225"/>
    <n v="0"/>
    <n v="1"/>
    <n v="0"/>
    <n v="0"/>
    <s v=" "/>
  </r>
  <r>
    <s v="WF6_2886"/>
    <s v="C223"/>
    <s v="NO"/>
    <n v="9.5536564849926994E-2"/>
    <s v=" "/>
    <x v="2"/>
    <s v="Retention"/>
    <x v="0"/>
    <n v="6"/>
    <n v="54"/>
    <s v="C223-C225"/>
    <n v="1"/>
    <n v="0"/>
    <n v="0"/>
    <n v="8"/>
    <s v=" "/>
  </r>
  <r>
    <s v="WF6_2889"/>
    <s v="C223"/>
    <s v="NO"/>
    <n v="0.103259198060326"/>
    <s v=" "/>
    <x v="2"/>
    <s v="Retention"/>
    <x v="0"/>
    <n v="6"/>
    <n v="54"/>
    <s v="C223-C225"/>
    <n v="1"/>
    <n v="0"/>
    <n v="0"/>
    <n v="8"/>
    <s v=" "/>
  </r>
  <r>
    <s v="WF6_7775"/>
    <s v="C223"/>
    <s v="NO"/>
    <n v="0.37235351479430301"/>
    <s v=" "/>
    <x v="0"/>
    <s v="Non-Mulch"/>
    <x v="0"/>
    <n v="6"/>
    <n v="54"/>
    <s v="C223-C225"/>
    <n v="1"/>
    <n v="0"/>
    <n v="0"/>
    <n v="0"/>
    <s v=" "/>
  </r>
  <r>
    <s v="WF6_6465"/>
    <s v="C224"/>
    <s v="NO"/>
    <n v="1.7559230545362801"/>
    <s v=" "/>
    <x v="0"/>
    <s v="Non-Mulch"/>
    <x v="0"/>
    <n v="6"/>
    <n v="54"/>
    <s v="C223-C225"/>
    <n v="1"/>
    <n v="0"/>
    <n v="0"/>
    <n v="0"/>
    <s v=" "/>
  </r>
  <r>
    <s v="WF6_7217"/>
    <s v="C224"/>
    <s v="NO"/>
    <n v="3.3227322651272997E-2"/>
    <s v=" "/>
    <x v="1"/>
    <s v="Handfall"/>
    <x v="0"/>
    <n v="6"/>
    <n v="54"/>
    <s v="C223-C225"/>
    <n v="1"/>
    <n v="0"/>
    <n v="0"/>
    <n v="0"/>
    <s v=" "/>
  </r>
  <r>
    <s v="WF6_2883"/>
    <s v="C224"/>
    <s v="NO"/>
    <n v="0.61873583453913095"/>
    <s v=" "/>
    <x v="3"/>
    <s v="Mulch"/>
    <x v="4"/>
    <n v="6"/>
    <n v="54"/>
    <s v="C223-C225"/>
    <n v="0"/>
    <n v="1"/>
    <n v="0"/>
    <n v="0"/>
    <s v=" "/>
  </r>
  <r>
    <s v="WF6_2888"/>
    <s v="C224"/>
    <s v="NO"/>
    <n v="8.7495302783685003E-2"/>
    <s v=" "/>
    <x v="2"/>
    <s v="Retention"/>
    <x v="0"/>
    <n v="6"/>
    <n v="54"/>
    <s v="C223-C225"/>
    <n v="1"/>
    <n v="0"/>
    <n v="0"/>
    <n v="8"/>
    <s v=" "/>
  </r>
  <r>
    <s v="WF6_2891"/>
    <s v="C224"/>
    <s v="NO"/>
    <n v="0.123419326560486"/>
    <s v=" "/>
    <x v="2"/>
    <s v="Retention"/>
    <x v="0"/>
    <n v="6"/>
    <n v="54"/>
    <s v="C223-C225"/>
    <n v="1"/>
    <n v="0"/>
    <n v="0"/>
    <n v="8"/>
    <s v=" "/>
  </r>
  <r>
    <s v="WF6_7218"/>
    <s v="C225"/>
    <s v="NO"/>
    <n v="1.0836890106010799"/>
    <s v=" "/>
    <x v="1"/>
    <s v="Handfall"/>
    <x v="0"/>
    <n v="6"/>
    <n v="55"/>
    <s v="C225-C227"/>
    <n v="1"/>
    <n v="0"/>
    <n v="0"/>
    <n v="0"/>
    <s v=" "/>
  </r>
  <r>
    <s v="WF6_2892"/>
    <s v="C225"/>
    <s v="NO"/>
    <n v="0.27456148415020298"/>
    <s v=" "/>
    <x v="2"/>
    <s v="Retention"/>
    <x v="0"/>
    <n v="6"/>
    <n v="55"/>
    <s v="C225-C227"/>
    <n v="1"/>
    <n v="0"/>
    <n v="0"/>
    <n v="8"/>
    <s v=" "/>
  </r>
  <r>
    <s v="WF6_2897"/>
    <s v="C225"/>
    <s v="NO"/>
    <n v="0.11014756538015701"/>
    <s v=" "/>
    <x v="2"/>
    <s v="Retention"/>
    <x v="0"/>
    <n v="6"/>
    <n v="55"/>
    <s v="C225-C227"/>
    <n v="1"/>
    <n v="0"/>
    <n v="0"/>
    <n v="8"/>
    <s v=" "/>
  </r>
  <r>
    <s v="WF6_7727"/>
    <s v="C225"/>
    <s v="NO"/>
    <n v="0.97472441095413798"/>
    <s v=" "/>
    <x v="1"/>
    <s v="Handfall"/>
    <x v="0"/>
    <n v="6"/>
    <n v="55"/>
    <s v="C225-C227"/>
    <n v="1"/>
    <n v="0"/>
    <n v="0"/>
    <n v="0"/>
    <s v=" "/>
  </r>
  <r>
    <s v="WF6_2910"/>
    <s v="C226"/>
    <s v="NO"/>
    <n v="3.9258061660436001E-2"/>
    <s v=" "/>
    <x v="3"/>
    <s v="Mulch"/>
    <x v="2"/>
    <n v="6"/>
    <n v="55"/>
    <s v="C225-C227"/>
    <n v="0"/>
    <n v="1"/>
    <n v="0"/>
    <n v="0"/>
    <s v=" "/>
  </r>
  <r>
    <s v="WF6_2898"/>
    <s v="C226"/>
    <s v="NO"/>
    <n v="1.3619068030476E-2"/>
    <s v=" "/>
    <x v="3"/>
    <s v="Mulch"/>
    <x v="0"/>
    <n v="6"/>
    <n v="55"/>
    <s v="C225-C227"/>
    <n v="1"/>
    <n v="0"/>
    <n v="0"/>
    <n v="0"/>
    <s v=" "/>
  </r>
  <r>
    <s v="WF6_2893"/>
    <s v="C226"/>
    <s v="NO"/>
    <n v="0.25148135690558499"/>
    <s v=" "/>
    <x v="1"/>
    <s v="Handfall"/>
    <x v="0"/>
    <n v="6"/>
    <n v="55"/>
    <s v="C225-C227"/>
    <n v="1"/>
    <n v="0"/>
    <n v="0"/>
    <n v="0"/>
    <s v=" "/>
  </r>
  <r>
    <s v="WF6_7165"/>
    <s v="C226"/>
    <s v="NO"/>
    <n v="0.68468320780986502"/>
    <s v=" "/>
    <x v="1"/>
    <s v="Handfall"/>
    <x v="0"/>
    <n v="6"/>
    <n v="55"/>
    <s v="C225-C227"/>
    <n v="1"/>
    <n v="0"/>
    <n v="0"/>
    <n v="0"/>
    <s v=" "/>
  </r>
  <r>
    <s v="WF6_2894"/>
    <s v="C226"/>
    <s v="NO"/>
    <n v="0.24585483912185799"/>
    <s v=" "/>
    <x v="3"/>
    <s v="Mulch"/>
    <x v="4"/>
    <n v="6"/>
    <n v="55"/>
    <s v="C225-C227"/>
    <n v="0"/>
    <n v="1"/>
    <n v="0"/>
    <n v="0"/>
    <s v=" "/>
  </r>
  <r>
    <s v="WF6_2910"/>
    <s v="C226"/>
    <s v="NO"/>
    <n v="0.32763599119568299"/>
    <s v=" "/>
    <x v="3"/>
    <s v="Mulch"/>
    <x v="2"/>
    <n v="6"/>
    <n v="55"/>
    <s v="C225-C227"/>
    <n v="0"/>
    <n v="1"/>
    <n v="0"/>
    <n v="0"/>
    <s v=" "/>
  </r>
  <r>
    <s v="WF6_2902"/>
    <s v="C226"/>
    <s v="NO"/>
    <n v="0.32271634368403401"/>
    <s v=" "/>
    <x v="4"/>
    <s v="Non-Treed"/>
    <x v="0"/>
    <n v="6"/>
    <n v="55"/>
    <s v="C225-C227"/>
    <n v="1"/>
    <n v="0"/>
    <n v="0"/>
    <n v="0"/>
    <s v=" "/>
  </r>
  <r>
    <s v="WF6_2896"/>
    <s v="C226"/>
    <s v="NO"/>
    <n v="0.10585938190033101"/>
    <s v=" "/>
    <x v="2"/>
    <s v="Retention"/>
    <x v="0"/>
    <n v="6"/>
    <n v="55"/>
    <s v="C225-C227"/>
    <n v="1"/>
    <n v="0"/>
    <n v="0"/>
    <n v="8"/>
    <s v=" "/>
  </r>
  <r>
    <s v="WF6_2900"/>
    <s v="C226"/>
    <s v="NO"/>
    <n v="7.8744765981557996E-2"/>
    <s v=" "/>
    <x v="2"/>
    <s v="Retention"/>
    <x v="0"/>
    <n v="6"/>
    <n v="55"/>
    <s v="C225-C227"/>
    <n v="1"/>
    <n v="0"/>
    <n v="0"/>
    <n v="8"/>
    <s v=" "/>
  </r>
  <r>
    <s v="WF6_2901"/>
    <s v="C226"/>
    <s v="NO"/>
    <n v="3.0667789753274999E-2"/>
    <s v=" "/>
    <x v="2"/>
    <s v="Retention"/>
    <x v="0"/>
    <n v="6"/>
    <n v="55"/>
    <s v="C225-C227"/>
    <n v="1"/>
    <n v="0"/>
    <n v="0"/>
    <n v="8"/>
    <s v=" "/>
  </r>
  <r>
    <s v="WF6_2903"/>
    <s v="C226"/>
    <s v="NO"/>
    <n v="9.3862718353402999E-2"/>
    <s v=" "/>
    <x v="2"/>
    <s v="Retention"/>
    <x v="0"/>
    <n v="6"/>
    <n v="55"/>
    <s v="C225-C227"/>
    <n v="1"/>
    <n v="0"/>
    <n v="0"/>
    <n v="8"/>
    <s v=" "/>
  </r>
  <r>
    <s v="WF6_2906"/>
    <s v="C226"/>
    <s v="NO"/>
    <n v="9.2965197000443006E-2"/>
    <s v=" "/>
    <x v="2"/>
    <s v="Retention"/>
    <x v="0"/>
    <n v="6"/>
    <n v="55"/>
    <s v="C225-C227"/>
    <n v="1"/>
    <n v="0"/>
    <n v="0"/>
    <n v="8"/>
    <s v=" "/>
  </r>
  <r>
    <s v="WF6_2910"/>
    <s v="C227"/>
    <s v="NO"/>
    <n v="1.05565671313397"/>
    <s v=" "/>
    <x v="3"/>
    <s v="Mulch"/>
    <x v="2"/>
    <n v="6"/>
    <n v="57"/>
    <s v="C225-C227"/>
    <n v="0"/>
    <n v="1"/>
    <n v="0"/>
    <n v="0"/>
    <s v=" "/>
  </r>
  <r>
    <s v="WF6_2905"/>
    <s v="C227"/>
    <s v="NO"/>
    <n v="0.23936425982551601"/>
    <s v=" "/>
    <x v="3"/>
    <s v="Mulch"/>
    <x v="0"/>
    <n v="6"/>
    <n v="58"/>
    <s v="C227-C229"/>
    <n v="1"/>
    <n v="0"/>
    <n v="0"/>
    <n v="0"/>
    <s v=" "/>
  </r>
  <r>
    <s v="WF6_6354"/>
    <s v="C227"/>
    <s v="NO"/>
    <n v="2.7232751164435999E-2"/>
    <s v=" "/>
    <x v="3"/>
    <s v="Mulch"/>
    <x v="0"/>
    <n v="6"/>
    <n v="58"/>
    <s v="C227-C229"/>
    <n v="1"/>
    <n v="0"/>
    <n v="0"/>
    <n v="0"/>
    <s v=" "/>
  </r>
  <r>
    <s v="WF6_7166"/>
    <s v="C227"/>
    <s v="NO"/>
    <n v="1.7743070121489199"/>
    <s v=" "/>
    <x v="1"/>
    <s v="Handfall"/>
    <x v="0"/>
    <n v="6"/>
    <n v="58"/>
    <s v="C227-C229"/>
    <n v="1"/>
    <n v="0"/>
    <n v="0"/>
    <n v="0"/>
    <s v=" "/>
  </r>
  <r>
    <s v="WF6_6119"/>
    <s v="C227"/>
    <s v="NO"/>
    <n v="9.2591436365615607"/>
    <s v=" "/>
    <x v="3"/>
    <s v="Mulch"/>
    <x v="4"/>
    <n v="6"/>
    <n v="56"/>
    <s v="C225-C227"/>
    <n v="0"/>
    <n v="1"/>
    <n v="0"/>
    <n v="0"/>
    <s v=" "/>
  </r>
  <r>
    <s v="WF6_2910"/>
    <s v="C227"/>
    <s v="NO"/>
    <n v="1.1023138224098701"/>
    <s v=" "/>
    <x v="3"/>
    <s v="Mulch"/>
    <x v="2"/>
    <n v="6"/>
    <n v="56"/>
    <s v="C225-C227"/>
    <n v="0"/>
    <n v="1"/>
    <n v="0"/>
    <n v="0"/>
    <s v=" "/>
  </r>
  <r>
    <s v="WF6_2910"/>
    <s v="C227"/>
    <s v="NO"/>
    <n v="0.144296421736682"/>
    <s v=" "/>
    <x v="3"/>
    <s v="Mulch"/>
    <x v="2"/>
    <n v="6"/>
    <n v="58"/>
    <s v="C227-C229"/>
    <n v="0"/>
    <n v="1"/>
    <n v="0"/>
    <n v="0"/>
    <s v=" "/>
  </r>
  <r>
    <s v="WF6_2910"/>
    <s v="C227"/>
    <s v="NO"/>
    <n v="0.150978245037932"/>
    <s v=" "/>
    <x v="3"/>
    <s v="Mulch"/>
    <x v="2"/>
    <n v="6"/>
    <n v="58"/>
    <s v="C227-C229"/>
    <n v="0"/>
    <n v="1"/>
    <n v="0"/>
    <n v="0"/>
    <s v=" "/>
  </r>
  <r>
    <s v="WF6_2902"/>
    <s v="C227"/>
    <s v="NO"/>
    <n v="0.17083183978525701"/>
    <s v=" "/>
    <x v="4"/>
    <s v="Non-Treed"/>
    <x v="0"/>
    <n v="6"/>
    <n v="58"/>
    <s v="C227-C229"/>
    <n v="1"/>
    <n v="0"/>
    <n v="0"/>
    <n v="0"/>
    <s v=" "/>
  </r>
  <r>
    <s v="WF6_2904"/>
    <s v="C227"/>
    <s v="NO"/>
    <n v="0.150165997491886"/>
    <s v=" "/>
    <x v="2"/>
    <s v="Retention"/>
    <x v="0"/>
    <n v="6"/>
    <n v="58"/>
    <s v="C227-C229"/>
    <n v="1"/>
    <n v="0"/>
    <n v="0"/>
    <n v="8"/>
    <s v=" "/>
  </r>
  <r>
    <s v="WF6_2907"/>
    <s v="C227"/>
    <s v="NO"/>
    <n v="0.15588204061996"/>
    <s v=" "/>
    <x v="2"/>
    <s v="Retention"/>
    <x v="0"/>
    <n v="6"/>
    <n v="58"/>
    <s v="C227-C229"/>
    <n v="1"/>
    <n v="0"/>
    <n v="0"/>
    <n v="8"/>
    <s v=" "/>
  </r>
  <r>
    <s v="WF6_6354"/>
    <s v="C228"/>
    <s v="NO"/>
    <n v="0.27086008777138398"/>
    <s v=" "/>
    <x v="3"/>
    <s v="Mulch"/>
    <x v="0"/>
    <n v="6"/>
    <n v="58"/>
    <s v="C227-C229"/>
    <n v="1"/>
    <n v="0"/>
    <n v="0"/>
    <n v="0"/>
    <s v=" "/>
  </r>
  <r>
    <s v="WF6_7220"/>
    <s v="C228"/>
    <s v="NO"/>
    <n v="6.3975208032366004E-2"/>
    <s v=" "/>
    <x v="1"/>
    <s v="Handfall"/>
    <x v="0"/>
    <n v="6"/>
    <n v="58"/>
    <s v="C227-C229"/>
    <n v="1"/>
    <n v="0"/>
    <n v="0"/>
    <n v="0"/>
    <s v=" "/>
  </r>
  <r>
    <s v="WF6_2913"/>
    <s v="C228"/>
    <s v="NO"/>
    <n v="0.136679264808338"/>
    <s v=" "/>
    <x v="3"/>
    <s v="Mulch"/>
    <x v="4"/>
    <n v="6"/>
    <n v="58"/>
    <s v="C227-C229"/>
    <n v="0"/>
    <n v="1"/>
    <n v="0"/>
    <n v="0"/>
    <s v=" "/>
  </r>
  <r>
    <s v="WF6_2908"/>
    <s v="C228"/>
    <s v="NO"/>
    <n v="0.311159172779986"/>
    <s v=" "/>
    <x v="0"/>
    <s v="Non-Mulch"/>
    <x v="0"/>
    <n v="6"/>
    <n v="58"/>
    <s v="C227-C229"/>
    <n v="1"/>
    <n v="0"/>
    <n v="0"/>
    <n v="0"/>
    <s v=" "/>
  </r>
  <r>
    <s v="WF6_2909"/>
    <s v="C228"/>
    <s v="NO"/>
    <n v="0.17998232254885399"/>
    <s v=" "/>
    <x v="2"/>
    <s v="Retention"/>
    <x v="0"/>
    <n v="6"/>
    <n v="58"/>
    <s v="C227-C229"/>
    <n v="1"/>
    <n v="0"/>
    <n v="0"/>
    <n v="8"/>
    <s v=" "/>
  </r>
  <r>
    <s v="WF6_2911"/>
    <s v="C228"/>
    <s v="NO"/>
    <n v="0.26848395223840898"/>
    <s v=" "/>
    <x v="2"/>
    <s v="Retention"/>
    <x v="0"/>
    <n v="6"/>
    <n v="58"/>
    <s v="C227-C229"/>
    <n v="1"/>
    <n v="0"/>
    <n v="0"/>
    <n v="8"/>
    <s v=" "/>
  </r>
  <r>
    <s v="WF6_7777"/>
    <s v="C228"/>
    <s v="NO"/>
    <n v="0.65040149443945405"/>
    <s v=" "/>
    <x v="0"/>
    <s v="Non-Mulch"/>
    <x v="0"/>
    <n v="6"/>
    <n v="58"/>
    <s v="C227-C229"/>
    <n v="1"/>
    <n v="0"/>
    <n v="0"/>
    <n v="0"/>
    <s v=" "/>
  </r>
  <r>
    <s v="WF6_6466"/>
    <s v="C229"/>
    <s v="NO"/>
    <n v="1.37130613005619"/>
    <s v=" "/>
    <x v="0"/>
    <s v="Non-Mulch"/>
    <x v="0"/>
    <n v="6"/>
    <n v="59"/>
    <s v="C229-C231"/>
    <n v="1"/>
    <n v="0"/>
    <n v="0"/>
    <n v="0"/>
    <s v=" "/>
  </r>
  <r>
    <s v="WF6_2913"/>
    <s v="C229"/>
    <s v="NO"/>
    <n v="0.24711134223139999"/>
    <s v=" "/>
    <x v="3"/>
    <s v="Mulch"/>
    <x v="4"/>
    <n v="6"/>
    <n v="59"/>
    <s v="C229-C231"/>
    <n v="0"/>
    <n v="1"/>
    <n v="0"/>
    <n v="0"/>
    <s v=" "/>
  </r>
  <r>
    <s v="WF6_6120"/>
    <s v="C229"/>
    <s v="NO"/>
    <n v="7.3331694895887006E-2"/>
    <s v=" "/>
    <x v="3"/>
    <s v="Mulch"/>
    <x v="3"/>
    <n v="6"/>
    <n v="59"/>
    <s v="C229-C231"/>
    <n v="0"/>
    <n v="1"/>
    <n v="0"/>
    <n v="0"/>
    <s v=" "/>
  </r>
  <r>
    <s v="WF6_6121"/>
    <s v="C229"/>
    <s v="NO"/>
    <n v="2.1665657182441001E-2"/>
    <s v=" "/>
    <x v="3"/>
    <s v="Mulch"/>
    <x v="3"/>
    <n v="6"/>
    <n v="59"/>
    <s v="C229-C231"/>
    <n v="0"/>
    <n v="1"/>
    <n v="0"/>
    <n v="0"/>
    <s v=" "/>
  </r>
  <r>
    <s v="WF6_7221"/>
    <s v="C230"/>
    <s v="NO"/>
    <n v="0.24065959383373201"/>
    <s v=" "/>
    <x v="1"/>
    <s v="Handfall"/>
    <x v="0"/>
    <n v="6"/>
    <n v="59"/>
    <s v="C229-C231"/>
    <n v="1"/>
    <n v="0"/>
    <n v="0"/>
    <n v="0"/>
    <s v=" "/>
  </r>
  <r>
    <s v="WF6_2916"/>
    <s v="C230"/>
    <s v="NO"/>
    <n v="6.2851725909571998E-2"/>
    <s v=" "/>
    <x v="3"/>
    <s v="Mulch"/>
    <x v="4"/>
    <n v="6"/>
    <n v="59"/>
    <s v="C229-C231"/>
    <n v="0"/>
    <n v="1"/>
    <n v="0"/>
    <n v="0"/>
    <s v=" "/>
  </r>
  <r>
    <s v="WF6_2918"/>
    <s v="C230"/>
    <s v="NO"/>
    <n v="0.13624138239980499"/>
    <s v=" "/>
    <x v="3"/>
    <s v="Mulch"/>
    <x v="4"/>
    <n v="6"/>
    <n v="59"/>
    <s v="C229-C231"/>
    <n v="0"/>
    <n v="1"/>
    <n v="0"/>
    <n v="0"/>
    <s v=" "/>
  </r>
  <r>
    <s v="WF6_6121"/>
    <s v="C230"/>
    <s v="NO"/>
    <n v="3.3390706402219E-2"/>
    <s v=" "/>
    <x v="3"/>
    <s v="Mulch"/>
    <x v="3"/>
    <n v="6"/>
    <n v="59"/>
    <s v="C229-C231"/>
    <n v="0"/>
    <n v="1"/>
    <n v="0"/>
    <n v="0"/>
    <s v=" "/>
  </r>
  <r>
    <s v="WF6_7776"/>
    <s v="C230"/>
    <s v="NO"/>
    <n v="0.42529677568308399"/>
    <s v=" "/>
    <x v="0"/>
    <s v="Non-Mulch"/>
    <x v="0"/>
    <n v="6"/>
    <n v="59"/>
    <s v="C229-C231"/>
    <n v="1"/>
    <n v="0"/>
    <n v="0"/>
    <n v="0"/>
    <s v=" "/>
  </r>
  <r>
    <s v="WF6_7778"/>
    <s v="C230"/>
    <s v="NO"/>
    <n v="0.90654618137379805"/>
    <s v=" "/>
    <x v="0"/>
    <s v="Non-Mulch"/>
    <x v="0"/>
    <n v="6"/>
    <n v="59"/>
    <s v="C229-C231"/>
    <n v="1"/>
    <n v="0"/>
    <n v="0"/>
    <n v="0"/>
    <s v=" "/>
  </r>
  <r>
    <s v="WF6_7779"/>
    <s v="C231"/>
    <s v="NO"/>
    <n v="1.72449739815037"/>
    <s v=" "/>
    <x v="0"/>
    <s v="Non-Mulch"/>
    <x v="0"/>
    <n v="6"/>
    <n v="60"/>
    <s v="C231-C233"/>
    <n v="1"/>
    <n v="0"/>
    <n v="0"/>
    <n v="0"/>
    <s v=" "/>
  </r>
  <r>
    <s v="WF6_2922"/>
    <s v="C232"/>
    <s v="YES"/>
    <n v="2.7972824280458001E-2"/>
    <s v=" "/>
    <x v="1"/>
    <s v="Handfall"/>
    <x v="0"/>
    <n v="6"/>
    <n v="60"/>
    <s v="C231-C233"/>
    <n v="1"/>
    <n v="0"/>
    <n v="0"/>
    <n v="0"/>
    <s v=" "/>
  </r>
  <r>
    <s v="WF6_2924"/>
    <s v="C232"/>
    <s v="YES"/>
    <n v="6.7492469384183004E-2"/>
    <s v=" "/>
    <x v="1"/>
    <s v="Handfall"/>
    <x v="0"/>
    <n v="6"/>
    <n v="60"/>
    <s v="C231-C233"/>
    <n v="1"/>
    <n v="0"/>
    <n v="0"/>
    <n v="0"/>
    <s v=" "/>
  </r>
  <r>
    <s v="WF6_2926"/>
    <s v="C232"/>
    <s v="YES"/>
    <n v="1.2420164732270001E-2"/>
    <s v=" "/>
    <x v="1"/>
    <s v="Handfall"/>
    <x v="0"/>
    <n v="6"/>
    <n v="60"/>
    <s v="C231-C233"/>
    <n v="1"/>
    <n v="0"/>
    <n v="0"/>
    <n v="0"/>
    <s v=" "/>
  </r>
  <r>
    <s v="WF6_6467"/>
    <s v="C232"/>
    <s v="NO"/>
    <n v="1.4284483933049901"/>
    <s v=" "/>
    <x v="0"/>
    <s v="Non-Mulch"/>
    <x v="0"/>
    <n v="6"/>
    <n v="60"/>
    <s v="C231-C233"/>
    <n v="1"/>
    <n v="0"/>
    <n v="0"/>
    <n v="0"/>
    <s v=" "/>
  </r>
  <r>
    <s v="WF6_7065"/>
    <s v="C232"/>
    <s v="YES"/>
    <n v="8.1416147121754004E-2"/>
    <s v=" "/>
    <x v="1"/>
    <s v="Handfall"/>
    <x v="0"/>
    <n v="6"/>
    <n v="60"/>
    <s v="C231-C233"/>
    <n v="1"/>
    <n v="0"/>
    <n v="0"/>
    <n v="0"/>
    <s v=" "/>
  </r>
  <r>
    <s v="WF6_7066"/>
    <s v="C232"/>
    <s v="YES"/>
    <n v="6.4749275824267996E-2"/>
    <s v=" "/>
    <x v="1"/>
    <s v="Handfall"/>
    <x v="0"/>
    <n v="6"/>
    <n v="60"/>
    <s v="C231-C233"/>
    <n v="1"/>
    <n v="0"/>
    <n v="0"/>
    <n v="0"/>
    <s v=" "/>
  </r>
  <r>
    <s v="WF6_7222"/>
    <s v="C232"/>
    <s v="NO"/>
    <n v="1.7759341200685001E-2"/>
    <s v=" "/>
    <x v="1"/>
    <s v="Handfall"/>
    <x v="0"/>
    <n v="6"/>
    <n v="60"/>
    <s v="C231-C233"/>
    <n v="1"/>
    <n v="0"/>
    <n v="0"/>
    <n v="0"/>
    <s v=" "/>
  </r>
  <r>
    <s v="WF6_7223"/>
    <s v="C232"/>
    <s v="NO"/>
    <n v="8.4370487520507007E-2"/>
    <s v=" "/>
    <x v="1"/>
    <s v="Handfall"/>
    <x v="0"/>
    <n v="6"/>
    <n v="60"/>
    <s v="C231-C233"/>
    <n v="1"/>
    <n v="0"/>
    <n v="0"/>
    <n v="0"/>
    <s v=" "/>
  </r>
  <r>
    <s v="WF6_7224"/>
    <s v="C232"/>
    <s v="NO"/>
    <n v="3.6338260358983999E-2"/>
    <s v=" "/>
    <x v="1"/>
    <s v="Handfall"/>
    <x v="0"/>
    <n v="6"/>
    <n v="60"/>
    <s v="C231-C233"/>
    <n v="1"/>
    <n v="0"/>
    <n v="0"/>
    <n v="0"/>
    <s v=" "/>
  </r>
  <r>
    <s v="WF6_7225"/>
    <s v="C232"/>
    <s v="NO"/>
    <n v="3.3049853414879003E-2"/>
    <s v=" "/>
    <x v="1"/>
    <s v="Handfall"/>
    <x v="0"/>
    <n v="6"/>
    <n v="60"/>
    <s v="C231-C233"/>
    <n v="1"/>
    <n v="0"/>
    <n v="0"/>
    <n v="0"/>
    <s v=" "/>
  </r>
  <r>
    <s v="WF6_6355"/>
    <s v="C232"/>
    <s v="NO"/>
    <n v="4.7679823547472001E-2"/>
    <s v=" "/>
    <x v="3"/>
    <s v="Mulch"/>
    <x v="3"/>
    <n v="6"/>
    <n v="60"/>
    <s v="C231-C233"/>
    <n v="0"/>
    <n v="1"/>
    <n v="0"/>
    <n v="0"/>
    <s v=" "/>
  </r>
  <r>
    <s v="WF6_6355"/>
    <s v="C232"/>
    <s v="NO"/>
    <n v="5.0885631624741003E-2"/>
    <s v=" "/>
    <x v="3"/>
    <s v="Mulch"/>
    <x v="3"/>
    <n v="6"/>
    <n v="60"/>
    <s v="C231-C233"/>
    <n v="0"/>
    <n v="1"/>
    <n v="0"/>
    <n v="0"/>
    <s v=" "/>
  </r>
  <r>
    <s v="WF6_2929"/>
    <s v="C232"/>
    <s v="NO"/>
    <n v="5.4618128695997997E-2"/>
    <s v=" "/>
    <x v="3"/>
    <s v="Mulch"/>
    <x v="3"/>
    <n v="6"/>
    <n v="60"/>
    <s v="C231-C233"/>
    <n v="0"/>
    <n v="1"/>
    <n v="0"/>
    <n v="0"/>
    <s v=" "/>
  </r>
  <r>
    <s v="WF6_2929"/>
    <s v="C232"/>
    <s v="NO"/>
    <n v="5.4740094654706001E-2"/>
    <s v=" "/>
    <x v="3"/>
    <s v="Mulch"/>
    <x v="3"/>
    <n v="6"/>
    <n v="60"/>
    <s v="C231-C233"/>
    <n v="0"/>
    <n v="1"/>
    <n v="0"/>
    <n v="0"/>
    <s v=" "/>
  </r>
  <r>
    <s v="WF6_2925"/>
    <s v="C232"/>
    <s v="NO"/>
    <n v="0.56512634276608698"/>
    <s v=" "/>
    <x v="0"/>
    <s v="Non-Mulch"/>
    <x v="0"/>
    <n v="6"/>
    <n v="60"/>
    <s v="C231-C233"/>
    <n v="1"/>
    <n v="0"/>
    <n v="0"/>
    <n v="0"/>
    <s v=" "/>
  </r>
  <r>
    <s v="WF6_2921"/>
    <s v="C232"/>
    <s v="YES"/>
    <n v="0.70594882931870295"/>
    <s v=" "/>
    <x v="4"/>
    <s v="Non-Treed"/>
    <x v="0"/>
    <n v="6"/>
    <n v="60"/>
    <s v="C231-C233"/>
    <n v="1"/>
    <n v="0"/>
    <n v="0"/>
    <n v="0"/>
    <s v=" "/>
  </r>
  <r>
    <s v="WF6_2919"/>
    <s v="C232"/>
    <s v="NO"/>
    <n v="2.7114325193599999E-2"/>
    <s v=" "/>
    <x v="2"/>
    <s v="Retention"/>
    <x v="0"/>
    <n v="6"/>
    <n v="60"/>
    <s v="C231-C233"/>
    <n v="1"/>
    <n v="0"/>
    <n v="0"/>
    <n v="8"/>
    <s v=" "/>
  </r>
  <r>
    <s v="WF6_2920"/>
    <s v="C232"/>
    <s v="YES"/>
    <n v="4.6295671109782E-2"/>
    <s v=" "/>
    <x v="2"/>
    <s v="Retention"/>
    <x v="0"/>
    <n v="6"/>
    <n v="60"/>
    <s v="C231-C233"/>
    <n v="1"/>
    <n v="0"/>
    <n v="0"/>
    <n v="8"/>
    <s v=" "/>
  </r>
  <r>
    <s v="WF6_2923"/>
    <s v="C232"/>
    <s v="NO"/>
    <n v="7.5275824825763005E-2"/>
    <s v=" "/>
    <x v="2"/>
    <s v="Retention"/>
    <x v="0"/>
    <n v="6"/>
    <n v="60"/>
    <s v="C231-C233"/>
    <n v="1"/>
    <n v="0"/>
    <n v="0"/>
    <n v="8"/>
    <s v=" "/>
  </r>
  <r>
    <s v="WF6_2927"/>
    <s v="C232"/>
    <s v="NO"/>
    <n v="0.713524572139974"/>
    <s v=" "/>
    <x v="2"/>
    <s v="Retention"/>
    <x v="0"/>
    <n v="6"/>
    <n v="60"/>
    <s v="C231-C233"/>
    <n v="1"/>
    <n v="0"/>
    <n v="0"/>
    <n v="8"/>
    <s v=" "/>
  </r>
  <r>
    <s v="WF6_6355"/>
    <s v="C233"/>
    <s v="NO"/>
    <n v="5.9781265595999999E-2"/>
    <s v=" "/>
    <x v="3"/>
    <s v="Mulch"/>
    <x v="3"/>
    <n v="6"/>
    <n v="61"/>
    <s v="C233-C235"/>
    <n v="0"/>
    <n v="1"/>
    <n v="0"/>
    <n v="0"/>
    <s v=" "/>
  </r>
  <r>
    <s v="WF6_6355"/>
    <s v="C233"/>
    <s v="NO"/>
    <n v="2.7803695116084E-2"/>
    <s v=" "/>
    <x v="3"/>
    <s v="Mulch"/>
    <x v="3"/>
    <n v="6"/>
    <n v="61"/>
    <s v="C233-C235"/>
    <n v="0"/>
    <n v="1"/>
    <n v="0"/>
    <n v="0"/>
    <s v=" "/>
  </r>
  <r>
    <s v="WF6_2928"/>
    <s v="C233"/>
    <s v="NO"/>
    <n v="3.0638411551651999E-2"/>
    <s v=" "/>
    <x v="3"/>
    <s v="Mulch"/>
    <x v="0"/>
    <n v="6"/>
    <n v="61"/>
    <s v="C233-C235"/>
    <n v="1"/>
    <n v="0"/>
    <n v="0"/>
    <n v="0"/>
    <s v=" "/>
  </r>
  <r>
    <s v="WF6_2929"/>
    <s v="C233"/>
    <s v="NO"/>
    <n v="6.4073617280951997E-2"/>
    <s v=" "/>
    <x v="3"/>
    <s v="Mulch"/>
    <x v="3"/>
    <n v="6"/>
    <n v="61"/>
    <s v="C233-C235"/>
    <n v="0"/>
    <n v="1"/>
    <n v="0"/>
    <n v="0"/>
    <s v=" "/>
  </r>
  <r>
    <s v="WF6_2929"/>
    <s v="C233"/>
    <s v="NO"/>
    <n v="2.7773992539228E-2"/>
    <s v=" "/>
    <x v="3"/>
    <s v="Mulch"/>
    <x v="3"/>
    <n v="6"/>
    <n v="61"/>
    <s v="C233-C235"/>
    <n v="0"/>
    <n v="1"/>
    <n v="0"/>
    <n v="0"/>
    <s v=" "/>
  </r>
  <r>
    <s v="WF6_2925"/>
    <s v="C233"/>
    <s v="NO"/>
    <n v="2.5835853436275"/>
    <s v=" "/>
    <x v="0"/>
    <s v="Non-Mulch"/>
    <x v="0"/>
    <n v="6"/>
    <n v="61"/>
    <s v="C233-C235"/>
    <n v="1"/>
    <n v="0"/>
    <n v="0"/>
    <n v="0"/>
    <s v=" "/>
  </r>
  <r>
    <s v="WF6_2927"/>
    <s v="C233"/>
    <s v="NO"/>
    <n v="0.55555665562891099"/>
    <s v=" "/>
    <x v="2"/>
    <s v="Retention"/>
    <x v="0"/>
    <n v="6"/>
    <n v="61"/>
    <s v="C233-C235"/>
    <n v="1"/>
    <n v="0"/>
    <n v="0"/>
    <n v="8"/>
    <s v=" "/>
  </r>
  <r>
    <s v="WF6_2932"/>
    <s v="C233"/>
    <s v="NO"/>
    <n v="7.4280985636584002E-2"/>
    <s v=" "/>
    <x v="2"/>
    <s v="Retention"/>
    <x v="0"/>
    <n v="6"/>
    <n v="61"/>
    <s v="C233-C235"/>
    <n v="1"/>
    <n v="0"/>
    <n v="0"/>
    <n v="8"/>
    <s v=" "/>
  </r>
  <r>
    <s v="WF6_2935"/>
    <s v="C234"/>
    <s v="NO"/>
    <n v="6.6352592062494997E-2"/>
    <s v=" "/>
    <x v="1"/>
    <s v="Handfall"/>
    <x v="0"/>
    <n v="6"/>
    <n v="61"/>
    <s v="C233-C235"/>
    <n v="1"/>
    <n v="0"/>
    <n v="0"/>
    <n v="0"/>
    <s v=" "/>
  </r>
  <r>
    <s v="WF6_2936"/>
    <s v="C234"/>
    <s v="YES"/>
    <n v="7.8550760381675994E-2"/>
    <s v=" "/>
    <x v="1"/>
    <s v="Handfall"/>
    <x v="0"/>
    <n v="6"/>
    <n v="61"/>
    <s v="C233-C235"/>
    <n v="1"/>
    <n v="0"/>
    <n v="0"/>
    <n v="0"/>
    <s v=" "/>
  </r>
  <r>
    <s v="WF6_2938"/>
    <s v="C234"/>
    <s v="YES"/>
    <n v="6.8966542835269998E-2"/>
    <s v=" "/>
    <x v="1"/>
    <s v="Handfall"/>
    <x v="0"/>
    <n v="6"/>
    <n v="61"/>
    <s v="C233-C235"/>
    <n v="1"/>
    <n v="0"/>
    <n v="0"/>
    <n v="0"/>
    <s v=" "/>
  </r>
  <r>
    <s v="WF6_7226"/>
    <s v="C234"/>
    <s v="NO"/>
    <n v="0.161022906395102"/>
    <s v=" "/>
    <x v="1"/>
    <s v="Handfall"/>
    <x v="0"/>
    <n v="6"/>
    <n v="61"/>
    <s v="C233-C235"/>
    <n v="1"/>
    <n v="0"/>
    <n v="0"/>
    <n v="0"/>
    <s v=" "/>
  </r>
  <r>
    <s v="WF6_7227"/>
    <s v="C234"/>
    <s v="NO"/>
    <n v="9.7821247659605995E-2"/>
    <s v=" "/>
    <x v="1"/>
    <s v="Handfall"/>
    <x v="0"/>
    <n v="6"/>
    <n v="61"/>
    <s v="C233-C235"/>
    <n v="1"/>
    <n v="0"/>
    <n v="0"/>
    <n v="0"/>
    <s v=" "/>
  </r>
  <r>
    <s v="WF6_7229"/>
    <s v="C234"/>
    <s v="NO"/>
    <n v="2.0542574196922E-2"/>
    <s v=" "/>
    <x v="1"/>
    <s v="Handfall"/>
    <x v="0"/>
    <n v="6"/>
    <n v="61"/>
    <s v="C233-C235"/>
    <n v="1"/>
    <n v="0"/>
    <n v="0"/>
    <n v="0"/>
    <s v=" "/>
  </r>
  <r>
    <s v="WF6_2914"/>
    <s v="C234"/>
    <s v="NO"/>
    <n v="0.24498922197846301"/>
    <s v=" "/>
    <x v="3"/>
    <s v="Mulch"/>
    <x v="4"/>
    <n v="6"/>
    <n v="61"/>
    <s v="C233-C235"/>
    <n v="0"/>
    <n v="1"/>
    <n v="0"/>
    <n v="0"/>
    <s v=" "/>
  </r>
  <r>
    <s v="WF6_2914"/>
    <s v="C234"/>
    <s v="NO"/>
    <n v="0.11439895400178"/>
    <s v=" "/>
    <x v="3"/>
    <s v="Mulch"/>
    <x v="4"/>
    <n v="6"/>
    <n v="61"/>
    <s v="C233-C235"/>
    <n v="0"/>
    <n v="1"/>
    <n v="0"/>
    <n v="0"/>
    <s v=" "/>
  </r>
  <r>
    <s v="WF6_2915"/>
    <s v="C234"/>
    <s v="NO"/>
    <n v="0.22554524516747501"/>
    <s v=" "/>
    <x v="3"/>
    <s v="Mulch"/>
    <x v="4"/>
    <n v="6"/>
    <n v="61"/>
    <s v="C233-C235"/>
    <n v="0"/>
    <n v="1"/>
    <n v="0"/>
    <n v="0"/>
    <s v=" "/>
  </r>
  <r>
    <s v="WF6_2915"/>
    <s v="C234"/>
    <s v="NO"/>
    <n v="0.32392669824227599"/>
    <s v=" "/>
    <x v="3"/>
    <s v="Mulch"/>
    <x v="4"/>
    <n v="6"/>
    <n v="61"/>
    <s v="C233-C235"/>
    <n v="0"/>
    <n v="1"/>
    <n v="0"/>
    <n v="0"/>
    <s v=" "/>
  </r>
  <r>
    <s v="WF6_2915"/>
    <s v="C234"/>
    <s v="NO"/>
    <n v="1.5282015053896999E-2"/>
    <s v=" "/>
    <x v="3"/>
    <s v="Mulch"/>
    <x v="4"/>
    <n v="6"/>
    <n v="62"/>
    <s v="C235-C237"/>
    <n v="0"/>
    <n v="1"/>
    <n v="0"/>
    <n v="0"/>
    <s v=" "/>
  </r>
  <r>
    <s v="WF6_2925"/>
    <s v="C234"/>
    <s v="NO"/>
    <n v="0.38956532245334902"/>
    <s v=" "/>
    <x v="0"/>
    <s v="Non-Mulch"/>
    <x v="0"/>
    <n v="6"/>
    <n v="61"/>
    <s v="C233-C235"/>
    <n v="1"/>
    <n v="0"/>
    <n v="0"/>
    <n v="0"/>
    <s v=" "/>
  </r>
  <r>
    <s v="WF6_2933"/>
    <s v="C234"/>
    <s v="NO"/>
    <n v="1.6298603288348E-2"/>
    <s v=" "/>
    <x v="0"/>
    <s v="Non-Mulch"/>
    <x v="0"/>
    <n v="6"/>
    <n v="61"/>
    <s v="C233-C235"/>
    <n v="1"/>
    <n v="0"/>
    <n v="0"/>
    <n v="0"/>
    <s v=" "/>
  </r>
  <r>
    <s v="WF6_2937"/>
    <s v="C234"/>
    <s v="NO"/>
    <n v="0.24790777319156801"/>
    <s v=" "/>
    <x v="0"/>
    <s v="Non-Mulch"/>
    <x v="0"/>
    <n v="6"/>
    <n v="61"/>
    <s v="C233-C235"/>
    <n v="1"/>
    <n v="0"/>
    <n v="0"/>
    <n v="0"/>
    <s v=" "/>
  </r>
  <r>
    <s v="WF6_2940"/>
    <s v="C234"/>
    <s v="NO"/>
    <n v="1.2402387237189E-2"/>
    <s v=" "/>
    <x v="0"/>
    <s v="Non-Mulch"/>
    <x v="0"/>
    <n v="6"/>
    <n v="61"/>
    <s v="C233-C235"/>
    <n v="1"/>
    <n v="0"/>
    <n v="0"/>
    <n v="0"/>
    <s v=" "/>
  </r>
  <r>
    <s v="WF6_2931"/>
    <s v="C234"/>
    <s v="NO"/>
    <n v="9.0333712653660997E-2"/>
    <s v=" "/>
    <x v="2"/>
    <s v="Retention"/>
    <x v="0"/>
    <n v="6"/>
    <n v="61"/>
    <s v="C233-C235"/>
    <n v="1"/>
    <n v="0"/>
    <n v="0"/>
    <n v="8"/>
    <s v=" "/>
  </r>
  <r>
    <s v="WF6_2934"/>
    <s v="C234"/>
    <s v="NO"/>
    <n v="0.44716869760508499"/>
    <s v=" "/>
    <x v="2"/>
    <s v="Retention"/>
    <x v="0"/>
    <n v="6"/>
    <n v="61"/>
    <s v="C233-C235"/>
    <n v="1"/>
    <n v="0"/>
    <n v="0"/>
    <n v="8"/>
    <s v=" "/>
  </r>
  <r>
    <s v="WF6_6468"/>
    <s v="C235"/>
    <s v="NO"/>
    <n v="0.73498174022841301"/>
    <s v=" "/>
    <x v="0"/>
    <s v="Non-Mulch"/>
    <x v="0"/>
    <n v="6"/>
    <n v="62"/>
    <s v="C235-C237"/>
    <n v="1"/>
    <n v="0"/>
    <n v="0"/>
    <n v="0"/>
    <s v=" "/>
  </r>
  <r>
    <s v="WF6_7228"/>
    <s v="C235"/>
    <s v="NO"/>
    <n v="0.14113102400476099"/>
    <s v=" "/>
    <x v="1"/>
    <s v="Handfall"/>
    <x v="0"/>
    <n v="6"/>
    <n v="62"/>
    <s v="C235-C237"/>
    <n v="1"/>
    <n v="0"/>
    <n v="0"/>
    <n v="0"/>
    <s v=" "/>
  </r>
  <r>
    <s v="WF6_2915"/>
    <s v="C235"/>
    <s v="NO"/>
    <n v="4.0752236218979998E-2"/>
    <s v=" "/>
    <x v="3"/>
    <s v="Mulch"/>
    <x v="4"/>
    <n v="6"/>
    <n v="62"/>
    <s v="C235-C237"/>
    <n v="0"/>
    <n v="1"/>
    <n v="0"/>
    <n v="0"/>
    <s v=" "/>
  </r>
  <r>
    <s v="WF6_2917"/>
    <s v="C235"/>
    <s v="NO"/>
    <n v="0.81043166333822203"/>
    <s v=" "/>
    <x v="3"/>
    <s v="Mulch"/>
    <x v="4"/>
    <n v="6"/>
    <n v="62"/>
    <s v="C235-C237"/>
    <n v="0"/>
    <n v="1"/>
    <n v="0"/>
    <n v="0"/>
    <s v=" "/>
  </r>
  <r>
    <s v="WF6_2937"/>
    <s v="C235"/>
    <s v="NO"/>
    <n v="0.884994629393418"/>
    <s v=" "/>
    <x v="0"/>
    <s v="Non-Mulch"/>
    <x v="0"/>
    <n v="6"/>
    <n v="62"/>
    <s v="C235-C237"/>
    <n v="1"/>
    <n v="0"/>
    <n v="0"/>
    <n v="0"/>
    <s v=" "/>
  </r>
  <r>
    <s v="WF6_2917"/>
    <s v="C235"/>
    <s v="NO"/>
    <n v="1.5691393470086999E-2"/>
    <s v=" "/>
    <x v="3"/>
    <s v="Mulch"/>
    <x v="4"/>
    <n v="6"/>
    <n v="62"/>
    <s v="C235-C237"/>
    <n v="0"/>
    <n v="1"/>
    <n v="0"/>
    <n v="0"/>
    <s v=" "/>
  </r>
  <r>
    <s v="WF6_2947"/>
    <s v="C236"/>
    <s v="YES"/>
    <n v="0.10368181272276"/>
    <s v=" "/>
    <x v="1"/>
    <s v="Handfall"/>
    <x v="0"/>
    <n v="6"/>
    <n v="62"/>
    <s v="C235-C237"/>
    <n v="1"/>
    <n v="0"/>
    <n v="0"/>
    <n v="0"/>
    <s v=" "/>
  </r>
  <r>
    <s v="WF6_2948"/>
    <s v="C236"/>
    <s v="YES"/>
    <n v="0.12929101336728799"/>
    <s v=" "/>
    <x v="1"/>
    <s v="Handfall"/>
    <x v="0"/>
    <n v="6"/>
    <n v="62"/>
    <s v="C235-C237"/>
    <n v="1"/>
    <n v="0"/>
    <n v="0"/>
    <n v="0"/>
    <s v=" "/>
  </r>
  <r>
    <s v="WF6_2951"/>
    <s v="C236"/>
    <s v="YES"/>
    <n v="6.9651550908411006E-2"/>
    <s v=" "/>
    <x v="1"/>
    <s v="Handfall"/>
    <x v="0"/>
    <n v="6"/>
    <n v="62"/>
    <s v="C235-C237"/>
    <n v="1"/>
    <n v="0"/>
    <n v="0"/>
    <n v="0"/>
    <s v=" "/>
  </r>
  <r>
    <s v="WF6_7067"/>
    <s v="C236"/>
    <s v="YES"/>
    <n v="8.0530889565570002E-2"/>
    <s v=" "/>
    <x v="1"/>
    <s v="Handfall"/>
    <x v="0"/>
    <n v="6"/>
    <n v="62"/>
    <s v="C235-C237"/>
    <n v="1"/>
    <n v="0"/>
    <n v="0"/>
    <n v="0"/>
    <s v=" "/>
  </r>
  <r>
    <s v="WF6_7230"/>
    <s v="C236"/>
    <s v="NO"/>
    <n v="1.6277979849593002E-2"/>
    <s v=" "/>
    <x v="1"/>
    <s v="Handfall"/>
    <x v="0"/>
    <n v="6"/>
    <n v="62"/>
    <s v="C235-C237"/>
    <n v="1"/>
    <n v="0"/>
    <n v="0"/>
    <n v="0"/>
    <s v=" "/>
  </r>
  <r>
    <s v="WF6_7231"/>
    <s v="C236"/>
    <s v="NO"/>
    <n v="1.6733988801333002E-2"/>
    <s v=" "/>
    <x v="1"/>
    <s v="Handfall"/>
    <x v="0"/>
    <n v="6"/>
    <n v="62"/>
    <s v="C235-C237"/>
    <n v="1"/>
    <n v="0"/>
    <n v="0"/>
    <n v="0"/>
    <s v=" "/>
  </r>
  <r>
    <s v="WF6_2917"/>
    <s v="C236"/>
    <s v="NO"/>
    <n v="0.90709488763553503"/>
    <s v=" "/>
    <x v="3"/>
    <s v="Mulch"/>
    <x v="4"/>
    <n v="6"/>
    <n v="62"/>
    <s v="C235-C237"/>
    <n v="0"/>
    <n v="1"/>
    <n v="0"/>
    <n v="0"/>
    <s v=" "/>
  </r>
  <r>
    <s v="WF6_2945"/>
    <s v="C236"/>
    <s v="NO"/>
    <n v="1.0085128024652099"/>
    <s v=" "/>
    <x v="0"/>
    <s v="Non-Mulch"/>
    <x v="0"/>
    <n v="6"/>
    <n v="62"/>
    <s v="C235-C237"/>
    <n v="1"/>
    <n v="0"/>
    <n v="0"/>
    <n v="0"/>
    <s v=" "/>
  </r>
  <r>
    <s v="WF6_2950"/>
    <s v="C236"/>
    <s v="NO"/>
    <n v="0.42375827144066502"/>
    <s v=" "/>
    <x v="0"/>
    <s v="Non-Mulch"/>
    <x v="0"/>
    <n v="6"/>
    <n v="62"/>
    <s v="C235-C237"/>
    <n v="1"/>
    <n v="0"/>
    <n v="0"/>
    <n v="0"/>
    <s v=" "/>
  </r>
  <r>
    <s v="WF6_2944"/>
    <s v="C236"/>
    <s v="NO"/>
    <n v="4.7360202333449002E-2"/>
    <s v=" "/>
    <x v="4"/>
    <s v="Non-Treed"/>
    <x v="0"/>
    <n v="6"/>
    <n v="62"/>
    <s v="C235-C237"/>
    <n v="1"/>
    <n v="0"/>
    <n v="0"/>
    <n v="0"/>
    <s v=" "/>
  </r>
  <r>
    <s v="WF6_7780"/>
    <s v="C236"/>
    <s v="NO"/>
    <n v="0.17234158992545201"/>
    <s v=" "/>
    <x v="0"/>
    <s v="Non-Mulch"/>
    <x v="0"/>
    <n v="6"/>
    <n v="62"/>
    <s v="C235-C237"/>
    <n v="1"/>
    <n v="0"/>
    <n v="0"/>
    <n v="0"/>
    <s v=" "/>
  </r>
  <r>
    <s v="WF6_2917"/>
    <s v="C236"/>
    <s v="NO"/>
    <n v="1.5691393470086999E-2"/>
    <s v=" "/>
    <x v="3"/>
    <s v="Mulch"/>
    <x v="4"/>
    <n v="6"/>
    <n v="62"/>
    <s v="C235-C237"/>
    <n v="0"/>
    <n v="1"/>
    <n v="0"/>
    <n v="0"/>
    <s v=" "/>
  </r>
  <r>
    <s v="WF6_2950"/>
    <s v="C237"/>
    <s v="NO"/>
    <n v="1.41791011047454"/>
    <s v=" "/>
    <x v="0"/>
    <s v="Non-Mulch"/>
    <x v="0"/>
    <n v="6"/>
    <n v="63"/>
    <s v="C237-C239"/>
    <n v="1"/>
    <n v="0"/>
    <n v="0"/>
    <n v="0"/>
    <s v=" "/>
  </r>
  <r>
    <s v="WF6_7232"/>
    <s v="C238"/>
    <s v="NO"/>
    <n v="0.10615882318486999"/>
    <s v=" "/>
    <x v="1"/>
    <s v="Handfall"/>
    <x v="0"/>
    <n v="6"/>
    <n v="63"/>
    <s v="C237-C239"/>
    <n v="1"/>
    <n v="0"/>
    <n v="0"/>
    <n v="0"/>
    <s v=" "/>
  </r>
  <r>
    <s v="WF6_2949"/>
    <s v="C238"/>
    <s v="NO"/>
    <n v="0.29371853518193702"/>
    <s v=" "/>
    <x v="3"/>
    <s v="Mulch"/>
    <x v="3"/>
    <n v="6"/>
    <n v="63"/>
    <s v="C237-C239"/>
    <n v="0"/>
    <n v="1"/>
    <n v="0"/>
    <n v="0"/>
    <s v=" "/>
  </r>
  <r>
    <s v="WF6_2950"/>
    <s v="C238"/>
    <s v="NO"/>
    <n v="1.8928847048801301"/>
    <s v=" "/>
    <x v="0"/>
    <s v="Non-Mulch"/>
    <x v="0"/>
    <n v="6"/>
    <n v="63"/>
    <s v="C237-C239"/>
    <n v="1"/>
    <n v="0"/>
    <n v="0"/>
    <n v="0"/>
    <s v=" "/>
  </r>
  <r>
    <s v="WF6_2956"/>
    <s v="C238"/>
    <s v="NO"/>
    <n v="0.11067190720915"/>
    <s v=" "/>
    <x v="2"/>
    <s v="Retention"/>
    <x v="0"/>
    <n v="6"/>
    <n v="63"/>
    <s v="C237-C239"/>
    <n v="1"/>
    <n v="0"/>
    <n v="0"/>
    <n v="8"/>
    <s v=" "/>
  </r>
  <r>
    <s v="WF6_7233"/>
    <s v="C239"/>
    <s v="NO"/>
    <n v="6.7676166483075006E-2"/>
    <s v=" "/>
    <x v="1"/>
    <s v="Handfall"/>
    <x v="0"/>
    <n v="6"/>
    <n v="64"/>
    <s v="C239-C241"/>
    <n v="1"/>
    <n v="0"/>
    <n v="0"/>
    <n v="0"/>
    <s v=" "/>
  </r>
  <r>
    <s v="WF6_7234"/>
    <s v="C239"/>
    <s v="NO"/>
    <n v="0.25501712506590102"/>
    <s v=" "/>
    <x v="1"/>
    <s v="Handfall"/>
    <x v="0"/>
    <n v="6"/>
    <n v="64"/>
    <s v="C239-C241"/>
    <n v="1"/>
    <n v="0"/>
    <n v="0"/>
    <n v="0"/>
    <s v=" "/>
  </r>
  <r>
    <s v="WF6_2950"/>
    <s v="C239"/>
    <s v="NO"/>
    <n v="1.8013707095145901"/>
    <s v=" "/>
    <x v="0"/>
    <s v="Non-Mulch"/>
    <x v="0"/>
    <n v="6"/>
    <n v="64"/>
    <s v="C239-C241"/>
    <n v="1"/>
    <n v="0"/>
    <n v="0"/>
    <n v="0"/>
    <s v=" "/>
  </r>
  <r>
    <s v="WF6_7235"/>
    <s v="C240"/>
    <s v="NO"/>
    <n v="4.9572239544659003E-2"/>
    <s v=" "/>
    <x v="1"/>
    <s v="Handfall"/>
    <x v="0"/>
    <n v="6"/>
    <n v="64"/>
    <s v="C239-C241"/>
    <n v="1"/>
    <n v="0"/>
    <n v="0"/>
    <n v="0"/>
    <s v=" "/>
  </r>
  <r>
    <s v="WF6_6122"/>
    <s v="C240"/>
    <s v="NO"/>
    <n v="0.22011924243711101"/>
    <s v=" "/>
    <x v="3"/>
    <s v="Mulch"/>
    <x v="3"/>
    <n v="6"/>
    <n v="64"/>
    <s v="C239-C241"/>
    <n v="0"/>
    <n v="1"/>
    <n v="0"/>
    <n v="0"/>
    <s v=" "/>
  </r>
  <r>
    <s v="WF6_6122"/>
    <s v="C240"/>
    <s v="NO"/>
    <n v="4.0395813455244997E-2"/>
    <s v=" "/>
    <x v="3"/>
    <s v="Mulch"/>
    <x v="3"/>
    <n v="6"/>
    <n v="64"/>
    <s v="C239-C241"/>
    <n v="0"/>
    <n v="1"/>
    <n v="0"/>
    <n v="0"/>
    <s v=" "/>
  </r>
  <r>
    <s v="WF6_2950"/>
    <s v="C240"/>
    <s v="NO"/>
    <n v="1.8932845738147499"/>
    <s v=" "/>
    <x v="0"/>
    <s v="Non-Mulch"/>
    <x v="0"/>
    <n v="6"/>
    <n v="64"/>
    <s v="C239-C241"/>
    <n v="1"/>
    <n v="0"/>
    <n v="0"/>
    <n v="0"/>
    <s v=" "/>
  </r>
  <r>
    <s v="WF6_2946"/>
    <s v="C240"/>
    <s v="NO"/>
    <n v="0.38755690401885501"/>
    <s v=" "/>
    <x v="3"/>
    <s v="Mulch"/>
    <x v="4"/>
    <n v="6"/>
    <n v="64"/>
    <s v="C239-C241"/>
    <n v="0"/>
    <n v="1"/>
    <n v="0"/>
    <n v="0"/>
    <s v=" "/>
  </r>
  <r>
    <s v="WF6_2946"/>
    <s v="C240"/>
    <s v="NO"/>
    <n v="5.9513911411670999E-2"/>
    <s v=" "/>
    <x v="3"/>
    <s v="Mulch"/>
    <x v="4"/>
    <n v="6"/>
    <n v="64"/>
    <s v="C239-C241"/>
    <n v="0"/>
    <n v="1"/>
    <n v="0"/>
    <n v="0"/>
    <s v=" "/>
  </r>
  <r>
    <s v="WF6_7167"/>
    <s v="C241"/>
    <s v="NO"/>
    <n v="0.50144527381738002"/>
    <s v=" "/>
    <x v="1"/>
    <s v="Handfall"/>
    <x v="0"/>
    <n v="6"/>
    <n v="65"/>
    <s v="C241-C243"/>
    <n v="1"/>
    <n v="0"/>
    <n v="0"/>
    <n v="0"/>
    <s v=" "/>
  </r>
  <r>
    <s v="WF6_7236"/>
    <s v="C241"/>
    <s v="NO"/>
    <n v="1.7285384791459999E-2"/>
    <s v=" "/>
    <x v="1"/>
    <s v="Handfall"/>
    <x v="0"/>
    <n v="6"/>
    <n v="65"/>
    <s v="C241-C243"/>
    <n v="1"/>
    <n v="0"/>
    <n v="0"/>
    <n v="0"/>
    <s v=" "/>
  </r>
  <r>
    <s v="WF6_7237"/>
    <s v="C241"/>
    <s v="NO"/>
    <n v="2.1177801057427999E-2"/>
    <s v=" "/>
    <x v="1"/>
    <s v="Handfall"/>
    <x v="0"/>
    <n v="6"/>
    <n v="65"/>
    <s v="C241-C243"/>
    <n v="1"/>
    <n v="0"/>
    <n v="0"/>
    <n v="0"/>
    <s v=" "/>
  </r>
  <r>
    <s v="WF6_7317"/>
    <s v="C241"/>
    <s v="NO"/>
    <n v="0.275034539501116"/>
    <s v=" "/>
    <x v="3"/>
    <s v="Mulch"/>
    <x v="4"/>
    <n v="6"/>
    <n v="65"/>
    <s v="C241-C243"/>
    <n v="0"/>
    <n v="1"/>
    <n v="0"/>
    <n v="0"/>
    <s v=" "/>
  </r>
  <r>
    <s v="WF6_7317"/>
    <s v="C241"/>
    <s v="NO"/>
    <n v="0.10576009168061"/>
    <s v=" "/>
    <x v="3"/>
    <s v="Mulch"/>
    <x v="4"/>
    <n v="6"/>
    <n v="65"/>
    <s v="C241-C243"/>
    <n v="0"/>
    <n v="1"/>
    <n v="0"/>
    <n v="0"/>
    <s v=" "/>
  </r>
  <r>
    <s v="WF6_7317"/>
    <s v="C241"/>
    <s v="NO"/>
    <n v="0.12939297180544701"/>
    <s v=" "/>
    <x v="3"/>
    <s v="Mulch"/>
    <x v="4"/>
    <n v="6"/>
    <n v="65"/>
    <s v="C241-C243"/>
    <n v="0"/>
    <n v="1"/>
    <n v="0"/>
    <n v="0"/>
    <s v=" "/>
  </r>
  <r>
    <s v="WF6_2959"/>
    <s v="C241"/>
    <s v="NO"/>
    <n v="6.6074111583353995E-2"/>
    <s v=" "/>
    <x v="5"/>
    <s v="Mulch"/>
    <x v="0"/>
    <n v="6"/>
    <n v="65"/>
    <s v="C241-C243"/>
    <n v="1"/>
    <n v="0"/>
    <n v="0"/>
    <n v="0"/>
    <s v=" "/>
  </r>
  <r>
    <s v="WF6_2950"/>
    <s v="C241"/>
    <s v="NO"/>
    <n v="0.73583100762189202"/>
    <s v=" "/>
    <x v="0"/>
    <s v="Non-Mulch"/>
    <x v="0"/>
    <n v="6"/>
    <n v="65"/>
    <s v="C241-C243"/>
    <n v="1"/>
    <n v="0"/>
    <n v="0"/>
    <n v="0"/>
    <s v=" "/>
  </r>
  <r>
    <s v="WF6_2960"/>
    <s v="C241"/>
    <s v="NO"/>
    <n v="0.13847245022841301"/>
    <s v=" "/>
    <x v="2"/>
    <s v="Retention"/>
    <x v="0"/>
    <n v="6"/>
    <n v="65"/>
    <s v="C241-C243"/>
    <n v="1"/>
    <n v="0"/>
    <n v="0"/>
    <n v="8"/>
    <s v=" "/>
  </r>
  <r>
    <s v="WF6_7535"/>
    <s v="C241"/>
    <s v="NO"/>
    <n v="0.224310002745572"/>
    <s v=" "/>
    <x v="5"/>
    <s v="Mulch"/>
    <x v="0"/>
    <n v="6"/>
    <n v="65"/>
    <s v="C241-C243"/>
    <n v="1"/>
    <n v="0"/>
    <n v="0"/>
    <n v="0"/>
    <s v=" "/>
  </r>
  <r>
    <s v="WF6_7871"/>
    <s v="C241"/>
    <s v="NO"/>
    <n v="1.8270288610748E-2"/>
    <s v=" "/>
    <x v="1"/>
    <s v="Handfall"/>
    <x v="0"/>
    <n v="6"/>
    <n v="65"/>
    <s v="C241-C243"/>
    <n v="1"/>
    <n v="0"/>
    <n v="0"/>
    <n v="0"/>
    <s v=" "/>
  </r>
  <r>
    <s v="WF6_6356"/>
    <s v="C242"/>
    <s v="NO"/>
    <n v="0.23654243207079401"/>
    <s v=" "/>
    <x v="3"/>
    <s v="Mulch"/>
    <x v="2"/>
    <n v="6"/>
    <n v="67"/>
    <s v="C241-C243"/>
    <n v="0"/>
    <n v="1"/>
    <n v="0"/>
    <n v="0"/>
    <s v=" "/>
  </r>
  <r>
    <s v="WF6_2980"/>
    <s v="C242"/>
    <s v="NO"/>
    <n v="0.24010501998397701"/>
    <s v=" "/>
    <x v="3"/>
    <s v="Mulch"/>
    <x v="2"/>
    <n v="6"/>
    <n v="67"/>
    <s v="C241-C243"/>
    <n v="0"/>
    <n v="1"/>
    <n v="0"/>
    <n v="0"/>
    <s v=" "/>
  </r>
  <r>
    <s v="WF6_2962"/>
    <s v="C242"/>
    <s v="NO"/>
    <n v="0.15279162650509201"/>
    <s v=" "/>
    <x v="5"/>
    <s v="Mulch"/>
    <x v="0"/>
    <n v="6"/>
    <n v="65"/>
    <s v="C241-C243"/>
    <n v="1"/>
    <n v="0"/>
    <n v="0"/>
    <n v="0"/>
    <s v=" "/>
  </r>
  <r>
    <s v="WF6_2964"/>
    <s v="C242"/>
    <s v="NO"/>
    <n v="1.1702388802931001E-2"/>
    <s v=" "/>
    <x v="3"/>
    <s v="Mulch"/>
    <x v="0"/>
    <n v="6"/>
    <n v="65"/>
    <s v="C241-C243"/>
    <n v="1"/>
    <n v="0"/>
    <n v="0"/>
    <n v="0"/>
    <s v=" "/>
  </r>
  <r>
    <s v="WF6_2965"/>
    <s v="C242"/>
    <s v="NO"/>
    <n v="2.0632360315817E-2"/>
    <s v=" "/>
    <x v="5"/>
    <s v="Mulch"/>
    <x v="0"/>
    <n v="6"/>
    <n v="65"/>
    <s v="C241-C243"/>
    <n v="1"/>
    <n v="0"/>
    <n v="0"/>
    <n v="0"/>
    <s v=" "/>
  </r>
  <r>
    <s v="WF6_2975"/>
    <s v="C242"/>
    <s v="NO"/>
    <n v="1.0188823058173001E-2"/>
    <s v=" "/>
    <x v="3"/>
    <s v="Mulch"/>
    <x v="0"/>
    <n v="6"/>
    <n v="65"/>
    <s v="C241-C243"/>
    <n v="1"/>
    <n v="0"/>
    <n v="0"/>
    <n v="0"/>
    <s v=" "/>
  </r>
  <r>
    <s v="WF6_7168"/>
    <s v="C242"/>
    <s v="NO"/>
    <n v="7.1271164234817996E-2"/>
    <s v=" "/>
    <x v="1"/>
    <s v="Handfall"/>
    <x v="0"/>
    <n v="6"/>
    <n v="65"/>
    <s v="C241-C243"/>
    <n v="1"/>
    <n v="0"/>
    <n v="0"/>
    <n v="0"/>
    <s v=" "/>
  </r>
  <r>
    <s v="WF6_7238"/>
    <s v="C242"/>
    <s v="NO"/>
    <n v="0.13213609037178101"/>
    <s v=" "/>
    <x v="1"/>
    <s v="Handfall"/>
    <x v="0"/>
    <n v="6"/>
    <n v="65"/>
    <s v="C241-C243"/>
    <n v="1"/>
    <n v="0"/>
    <n v="0"/>
    <n v="0"/>
    <s v=" "/>
  </r>
  <r>
    <s v="WF6_6356"/>
    <s v="C242"/>
    <s v="NO"/>
    <n v="0.327387647326356"/>
    <s v=" "/>
    <x v="3"/>
    <s v="Mulch"/>
    <x v="2"/>
    <n v="6"/>
    <n v="65"/>
    <s v="C241-C243"/>
    <n v="0"/>
    <n v="1"/>
    <n v="0"/>
    <n v="0"/>
    <s v=" "/>
  </r>
  <r>
    <s v="WF6_7317"/>
    <s v="C242"/>
    <s v="NO"/>
    <n v="0.230586158555277"/>
    <s v=" "/>
    <x v="3"/>
    <s v="Mulch"/>
    <x v="4"/>
    <n v="6"/>
    <n v="65"/>
    <s v="C241-C243"/>
    <n v="0"/>
    <n v="1"/>
    <n v="0"/>
    <n v="0"/>
    <s v=" "/>
  </r>
  <r>
    <s v="WF6_2952"/>
    <s v="C242"/>
    <s v="NO"/>
    <n v="0.30610786720475502"/>
    <s v=" "/>
    <x v="3"/>
    <s v="Mulch"/>
    <x v="4"/>
    <n v="6"/>
    <n v="65"/>
    <s v="C241-C243"/>
    <n v="0"/>
    <n v="1"/>
    <n v="0"/>
    <n v="0"/>
    <s v=" "/>
  </r>
  <r>
    <s v="WF6_2952"/>
    <s v="C242"/>
    <s v="NO"/>
    <n v="0.51797469044539202"/>
    <s v=" "/>
    <x v="3"/>
    <s v="Mulch"/>
    <x v="4"/>
    <n v="6"/>
    <n v="65"/>
    <s v="C241-C243"/>
    <n v="0"/>
    <n v="1"/>
    <n v="0"/>
    <n v="0"/>
    <s v=" "/>
  </r>
  <r>
    <s v="WF6_2978"/>
    <s v="C242"/>
    <s v="NO"/>
    <n v="0.18411321685382501"/>
    <s v=" "/>
    <x v="3"/>
    <s v="Mulch"/>
    <x v="4"/>
    <n v="6"/>
    <n v="65"/>
    <s v="C241-C243"/>
    <n v="0"/>
    <n v="1"/>
    <n v="0"/>
    <n v="0"/>
    <s v=" "/>
  </r>
  <r>
    <s v="WF6_2980"/>
    <s v="C242"/>
    <s v="NO"/>
    <n v="0.338399378011633"/>
    <s v=" "/>
    <x v="3"/>
    <s v="Mulch"/>
    <x v="2"/>
    <n v="6"/>
    <n v="65"/>
    <s v="C241-C243"/>
    <n v="0"/>
    <n v="1"/>
    <n v="0"/>
    <n v="0"/>
    <s v=" "/>
  </r>
  <r>
    <s v="WF6_6123"/>
    <s v="C242"/>
    <s v="NO"/>
    <n v="0.51989277073020601"/>
    <s v=" "/>
    <x v="3"/>
    <s v="Mulch"/>
    <x v="2"/>
    <n v="6"/>
    <n v="65"/>
    <s v="C241-C243"/>
    <n v="0"/>
    <n v="1"/>
    <n v="0"/>
    <n v="0"/>
    <s v=" "/>
  </r>
  <r>
    <s v="WF6_2967"/>
    <s v="C242"/>
    <s v="NO"/>
    <n v="0.119567500777463"/>
    <s v=" "/>
    <x v="0"/>
    <s v="Non-Mulch"/>
    <x v="0"/>
    <n v="6"/>
    <n v="65"/>
    <s v="C241-C243"/>
    <n v="1"/>
    <n v="0"/>
    <n v="0"/>
    <n v="0"/>
    <s v=" "/>
  </r>
  <r>
    <s v="WF6_2971"/>
    <s v="C242"/>
    <s v="NO"/>
    <n v="3.0462876852818999E-2"/>
    <s v=" "/>
    <x v="0"/>
    <s v="Non-Mulch"/>
    <x v="0"/>
    <n v="6"/>
    <n v="65"/>
    <s v="C241-C243"/>
    <n v="1"/>
    <n v="0"/>
    <n v="0"/>
    <n v="0"/>
    <s v=" "/>
  </r>
  <r>
    <s v="WF6_2973"/>
    <s v="C242"/>
    <s v="NO"/>
    <n v="0.39009940694556"/>
    <s v=" "/>
    <x v="0"/>
    <s v="Non-Mulch"/>
    <x v="0"/>
    <n v="6"/>
    <n v="65"/>
    <s v="C241-C243"/>
    <n v="1"/>
    <n v="0"/>
    <n v="0"/>
    <n v="0"/>
    <s v=" "/>
  </r>
  <r>
    <s v="WF6_2972"/>
    <s v="C242"/>
    <s v="NO"/>
    <n v="4.4388799559728999E-2"/>
    <s v=" "/>
    <x v="4"/>
    <s v="Non-Treed"/>
    <x v="0"/>
    <n v="6"/>
    <n v="65"/>
    <s v="C241-C243"/>
    <n v="1"/>
    <n v="0"/>
    <n v="0"/>
    <n v="0"/>
    <s v=" "/>
  </r>
  <r>
    <s v="WF6_2963"/>
    <s v="C242"/>
    <s v="NO"/>
    <n v="0.32533948963452403"/>
    <s v=" "/>
    <x v="2"/>
    <s v="Retention"/>
    <x v="0"/>
    <n v="6"/>
    <n v="65"/>
    <s v="C241-C243"/>
    <n v="1"/>
    <n v="0"/>
    <n v="0"/>
    <n v="8"/>
    <s v=" "/>
  </r>
  <r>
    <s v="WF6_2966"/>
    <s v="C242"/>
    <s v="NO"/>
    <n v="9.5547500566873E-2"/>
    <s v=" "/>
    <x v="2"/>
    <s v="Retention"/>
    <x v="0"/>
    <n v="6"/>
    <n v="65"/>
    <s v="C241-C243"/>
    <n v="1"/>
    <n v="0"/>
    <n v="0"/>
    <n v="8"/>
    <s v=" "/>
  </r>
  <r>
    <s v="WF6_2970"/>
    <s v="C242"/>
    <s v="NO"/>
    <n v="0.30359962567757198"/>
    <s v=" "/>
    <x v="2"/>
    <s v="Retention"/>
    <x v="0"/>
    <n v="6"/>
    <n v="65"/>
    <s v="C241-C243"/>
    <n v="1"/>
    <n v="0"/>
    <n v="0"/>
    <n v="8"/>
    <s v=" "/>
  </r>
  <r>
    <s v="WF6_2976"/>
    <s v="C242"/>
    <s v="NO"/>
    <n v="0.252956528142397"/>
    <s v=" "/>
    <x v="2"/>
    <s v="Retention"/>
    <x v="0"/>
    <n v="6"/>
    <n v="65"/>
    <s v="C241-C243"/>
    <n v="1"/>
    <n v="0"/>
    <n v="0"/>
    <n v="8"/>
    <s v=" "/>
  </r>
  <r>
    <s v="WF6_7282"/>
    <s v="C242"/>
    <s v="NO"/>
    <n v="0.75295432251225003"/>
    <s v=" "/>
    <x v="2"/>
    <s v="Retention"/>
    <x v="0"/>
    <n v="6"/>
    <n v="65"/>
    <s v="C241-C243"/>
    <n v="1"/>
    <n v="0"/>
    <n v="0"/>
    <n v="8"/>
    <s v=" "/>
  </r>
  <r>
    <s v="WF6_7069"/>
    <s v="C243"/>
    <s v="NO"/>
    <n v="0.29647962812185502"/>
    <s v=" "/>
    <x v="1"/>
    <s v="Handfall"/>
    <x v="0"/>
    <n v="6"/>
    <n v="68"/>
    <s v="C243-C245"/>
    <n v="1"/>
    <n v="0"/>
    <n v="0"/>
    <n v="0"/>
    <s v=" "/>
  </r>
  <r>
    <s v="WF6_7239"/>
    <s v="C243"/>
    <s v="NO"/>
    <n v="0.53892272682711795"/>
    <s v=" "/>
    <x v="1"/>
    <s v="Handfall"/>
    <x v="0"/>
    <n v="6"/>
    <n v="68"/>
    <s v="C243-C245"/>
    <n v="1"/>
    <n v="0"/>
    <n v="0"/>
    <n v="0"/>
    <s v=" "/>
  </r>
  <r>
    <s v="WF6_2973"/>
    <s v="C243"/>
    <s v="NO"/>
    <n v="0.23861069465732801"/>
    <s v=" "/>
    <x v="0"/>
    <s v="Non-Mulch"/>
    <x v="0"/>
    <n v="6"/>
    <n v="68"/>
    <s v="C243-C245"/>
    <n v="1"/>
    <n v="0"/>
    <n v="0"/>
    <n v="0"/>
    <s v=" "/>
  </r>
  <r>
    <s v="WF6_2979"/>
    <s v="C243"/>
    <s v="NO"/>
    <n v="9.6896935736057996E-2"/>
    <s v=" "/>
    <x v="4"/>
    <s v="Non-Treed"/>
    <x v="0"/>
    <n v="6"/>
    <n v="68"/>
    <s v="C243-C245"/>
    <n v="1"/>
    <n v="0"/>
    <n v="0"/>
    <n v="0"/>
    <s v=" "/>
  </r>
  <r>
    <s v="WF6_2982"/>
    <s v="C243"/>
    <s v="NO"/>
    <n v="0.10885952746680599"/>
    <s v=" "/>
    <x v="4"/>
    <s v="Non-Treed"/>
    <x v="0"/>
    <n v="6"/>
    <n v="68"/>
    <s v="C243-C245"/>
    <n v="1"/>
    <n v="0"/>
    <n v="0"/>
    <n v="0"/>
    <s v=" "/>
  </r>
  <r>
    <s v="WF6_2977"/>
    <s v="C243"/>
    <s v="NO"/>
    <n v="1.0702597952270001"/>
    <s v=" "/>
    <x v="2"/>
    <s v="Retention"/>
    <x v="0"/>
    <n v="6"/>
    <n v="68"/>
    <s v="C243-C245"/>
    <n v="1"/>
    <n v="0"/>
    <n v="0"/>
    <n v="8"/>
    <s v=" "/>
  </r>
  <r>
    <s v="WF6_2981"/>
    <s v="C243"/>
    <s v="YES"/>
    <n v="8.7266508620453001E-2"/>
    <s v=" "/>
    <x v="2"/>
    <s v="Retention"/>
    <x v="0"/>
    <n v="6"/>
    <n v="68"/>
    <s v="C243-C245"/>
    <n v="1"/>
    <n v="0"/>
    <n v="0"/>
    <n v="8"/>
    <s v=" "/>
  </r>
  <r>
    <s v="WF6_7502"/>
    <s v="C243"/>
    <s v="NO"/>
    <n v="1.2786288707586999E-2"/>
    <s v=" "/>
    <x v="1"/>
    <s v="Handfall"/>
    <x v="0"/>
    <n v="6"/>
    <n v="68"/>
    <s v="C243-C245"/>
    <n v="1"/>
    <n v="0"/>
    <n v="0"/>
    <n v="0"/>
    <s v=" "/>
  </r>
  <r>
    <s v="WF6_2984"/>
    <s v="C244"/>
    <s v="NO"/>
    <n v="5.1150223007276001E-2"/>
    <s v=" "/>
    <x v="1"/>
    <s v="Handfall"/>
    <x v="0"/>
    <n v="6"/>
    <n v="68"/>
    <s v="C243-C245"/>
    <n v="1"/>
    <n v="0"/>
    <n v="0"/>
    <n v="0"/>
    <s v=" "/>
  </r>
  <r>
    <s v="WF6_7068"/>
    <s v="C244"/>
    <s v="NO"/>
    <n v="2.5465264089384002E-2"/>
    <s v=" "/>
    <x v="1"/>
    <s v="Handfall"/>
    <x v="0"/>
    <n v="6"/>
    <n v="68"/>
    <s v="C243-C245"/>
    <n v="1"/>
    <n v="0"/>
    <n v="0"/>
    <n v="0"/>
    <s v=" "/>
  </r>
  <r>
    <s v="WF6_7240"/>
    <s v="C244"/>
    <s v="NO"/>
    <n v="7.8825551944284006E-2"/>
    <s v=" "/>
    <x v="1"/>
    <s v="Handfall"/>
    <x v="0"/>
    <n v="6"/>
    <n v="68"/>
    <s v="C243-C245"/>
    <n v="1"/>
    <n v="0"/>
    <n v="0"/>
    <n v="0"/>
    <s v=" "/>
  </r>
  <r>
    <s v="WF6_7241"/>
    <s v="C244"/>
    <s v="NO"/>
    <n v="9.0861505962002001E-2"/>
    <s v=" "/>
    <x v="1"/>
    <s v="Handfall"/>
    <x v="0"/>
    <n v="6"/>
    <n v="68"/>
    <s v="C243-C245"/>
    <n v="1"/>
    <n v="0"/>
    <n v="0"/>
    <n v="0"/>
    <s v=" "/>
  </r>
  <r>
    <s v="WF6_2987"/>
    <s v="C244"/>
    <s v="NO"/>
    <n v="0.23492999556059499"/>
    <s v=" "/>
    <x v="3"/>
    <s v="Mulch"/>
    <x v="4"/>
    <n v="6"/>
    <n v="68"/>
    <s v="C243-C245"/>
    <n v="0"/>
    <n v="1"/>
    <n v="0"/>
    <n v="0"/>
    <s v=" "/>
  </r>
  <r>
    <s v="WF6_2987"/>
    <s v="C244"/>
    <s v="NO"/>
    <n v="0.95648531686271099"/>
    <s v=" "/>
    <x v="3"/>
    <s v="Mulch"/>
    <x v="4"/>
    <n v="6"/>
    <n v="68"/>
    <s v="C243-C245"/>
    <n v="0"/>
    <n v="1"/>
    <n v="0"/>
    <n v="0"/>
    <s v=" "/>
  </r>
  <r>
    <s v="WF6_2985"/>
    <s v="C244"/>
    <s v="NO"/>
    <n v="1.6074859614995001"/>
    <s v=" "/>
    <x v="0"/>
    <s v="Non-Mulch"/>
    <x v="0"/>
    <n v="6"/>
    <n v="68"/>
    <s v="C243-C245"/>
    <n v="1"/>
    <n v="0"/>
    <n v="0"/>
    <n v="0"/>
    <s v=" "/>
  </r>
  <r>
    <s v="WF6_2986"/>
    <s v="C244"/>
    <s v="NO"/>
    <n v="3.0029400567120001E-2"/>
    <s v=" "/>
    <x v="0"/>
    <s v="Non-Mulch"/>
    <x v="0"/>
    <n v="6"/>
    <n v="68"/>
    <s v="C243-C245"/>
    <n v="1"/>
    <n v="0"/>
    <n v="0"/>
    <n v="0"/>
    <s v=" "/>
  </r>
  <r>
    <s v="WF6_7169"/>
    <s v="C245"/>
    <s v="NO"/>
    <n v="0.56550169745662604"/>
    <s v=" "/>
    <x v="1"/>
    <s v="Handfall"/>
    <x v="0"/>
    <n v="6"/>
    <n v="69"/>
    <s v="C245-C247"/>
    <n v="1"/>
    <n v="0"/>
    <n v="0"/>
    <n v="0"/>
    <s v=" "/>
  </r>
  <r>
    <s v="WF6_2990"/>
    <s v="C245"/>
    <s v="NO"/>
    <n v="1.5246007808194E-2"/>
    <s v=" "/>
    <x v="5"/>
    <s v="Mulch"/>
    <x v="0"/>
    <n v="6"/>
    <n v="69"/>
    <s v="C245-C247"/>
    <n v="1"/>
    <n v="0"/>
    <n v="0"/>
    <n v="0"/>
    <s v=" "/>
  </r>
  <r>
    <s v="WF6_2995"/>
    <s v="C245"/>
    <s v="NO"/>
    <n v="0.37808194669294798"/>
    <s v=" "/>
    <x v="3"/>
    <s v="Mulch"/>
    <x v="4"/>
    <n v="6"/>
    <n v="69"/>
    <s v="C245-C247"/>
    <n v="0"/>
    <n v="1"/>
    <n v="0"/>
    <n v="0"/>
    <s v=" "/>
  </r>
  <r>
    <s v="WF6_2985"/>
    <s v="C245"/>
    <s v="NO"/>
    <n v="1.5452609979326399"/>
    <s v=" "/>
    <x v="0"/>
    <s v="Non-Mulch"/>
    <x v="0"/>
    <n v="6"/>
    <n v="69"/>
    <s v="C245-C247"/>
    <n v="1"/>
    <n v="0"/>
    <n v="0"/>
    <n v="0"/>
    <s v=" "/>
  </r>
  <r>
    <s v="WF6_2989"/>
    <s v="C245"/>
    <s v="NO"/>
    <n v="2.9925076426173002E-2"/>
    <s v=" "/>
    <x v="1"/>
    <s v="Handfall"/>
    <x v="0"/>
    <n v="6"/>
    <n v="69"/>
    <s v="C245-C247"/>
    <n v="1"/>
    <n v="0"/>
    <n v="0"/>
    <n v="0"/>
    <s v=" "/>
  </r>
  <r>
    <s v="WF6_2974"/>
    <s v="C245"/>
    <s v="NO"/>
    <n v="0.25594280954110799"/>
    <s v=" "/>
    <x v="3"/>
    <s v="Mulch"/>
    <x v="4"/>
    <n v="6"/>
    <n v="69"/>
    <s v="C245-C247"/>
    <n v="0"/>
    <n v="1"/>
    <n v="0"/>
    <n v="0"/>
    <s v=" "/>
  </r>
  <r>
    <s v="WF6_2974"/>
    <s v="C245"/>
    <s v="NO"/>
    <n v="0.312865167383783"/>
    <s v=" "/>
    <x v="3"/>
    <s v="Mulch"/>
    <x v="4"/>
    <n v="6"/>
    <n v="69"/>
    <s v="C245-C247"/>
    <n v="0"/>
    <n v="1"/>
    <n v="0"/>
    <n v="0"/>
    <s v=" "/>
  </r>
  <r>
    <s v="WF6_2974"/>
    <s v="C245"/>
    <s v="NO"/>
    <n v="0.32744763468747401"/>
    <s v=" "/>
    <x v="3"/>
    <s v="Mulch"/>
    <x v="4"/>
    <n v="6"/>
    <n v="69"/>
    <s v="C245-C247"/>
    <n v="0"/>
    <n v="1"/>
    <n v="0"/>
    <n v="0"/>
    <s v=" "/>
  </r>
  <r>
    <s v="WF6_2988"/>
    <s v="C245"/>
    <s v="NO"/>
    <n v="0.11899603123989"/>
    <s v=" "/>
    <x v="2"/>
    <s v="Retention"/>
    <x v="0"/>
    <n v="6"/>
    <n v="69"/>
    <s v="C245-C247"/>
    <n v="1"/>
    <n v="0"/>
    <n v="0"/>
    <n v="8"/>
    <s v=" "/>
  </r>
  <r>
    <s v="WF6_2991"/>
    <s v="C245"/>
    <s v="NO"/>
    <n v="0.18282755967691799"/>
    <s v=" "/>
    <x v="2"/>
    <s v="Retention"/>
    <x v="0"/>
    <n v="6"/>
    <n v="69"/>
    <s v="C245-C247"/>
    <n v="1"/>
    <n v="0"/>
    <n v="0"/>
    <n v="8"/>
    <s v=" "/>
  </r>
  <r>
    <s v="WF6_6357"/>
    <s v="C246"/>
    <s v="NO"/>
    <n v="5.5017074438874998E-2"/>
    <s v=" "/>
    <x v="5"/>
    <s v="Mulch"/>
    <x v="0"/>
    <n v="6"/>
    <n v="69"/>
    <s v="C245-C247"/>
    <n v="1"/>
    <n v="0"/>
    <n v="0"/>
    <n v="0"/>
    <s v=" "/>
  </r>
  <r>
    <s v="WF6_7242"/>
    <s v="C246"/>
    <s v="NO"/>
    <n v="0.12842349654741"/>
    <s v=" "/>
    <x v="1"/>
    <s v="Handfall"/>
    <x v="0"/>
    <n v="6"/>
    <n v="69"/>
    <s v="C245-C247"/>
    <n v="1"/>
    <n v="0"/>
    <n v="0"/>
    <n v="0"/>
    <s v=" "/>
  </r>
  <r>
    <s v="WF6_2995"/>
    <s v="C246"/>
    <s v="NO"/>
    <n v="0.15317251557379699"/>
    <s v=" "/>
    <x v="3"/>
    <s v="Mulch"/>
    <x v="4"/>
    <n v="6"/>
    <n v="69"/>
    <s v="C245-C247"/>
    <n v="0"/>
    <n v="1"/>
    <n v="0"/>
    <n v="0"/>
    <s v=" "/>
  </r>
  <r>
    <s v="WF6_2992"/>
    <s v="C246"/>
    <s v="NO"/>
    <n v="3.2052697004582999E-2"/>
    <s v=" "/>
    <x v="0"/>
    <s v="Non-Mulch"/>
    <x v="0"/>
    <n v="6"/>
    <n v="69"/>
    <s v="C245-C247"/>
    <n v="1"/>
    <n v="0"/>
    <n v="0"/>
    <n v="0"/>
    <s v=" "/>
  </r>
  <r>
    <s v="WF6_2993"/>
    <s v="C246"/>
    <s v="NO"/>
    <n v="1.54039050783807"/>
    <s v=" "/>
    <x v="0"/>
    <s v="Non-Mulch"/>
    <x v="0"/>
    <n v="6"/>
    <n v="69"/>
    <s v="C245-C247"/>
    <n v="1"/>
    <n v="0"/>
    <n v="0"/>
    <n v="0"/>
    <s v=" "/>
  </r>
  <r>
    <s v="WF6_7872"/>
    <s v="C246"/>
    <s v="NO"/>
    <n v="0.35415699260433497"/>
    <s v=" "/>
    <x v="1"/>
    <s v="Handfall"/>
    <x v="0"/>
    <n v="6"/>
    <n v="69"/>
    <s v="C245-C247"/>
    <n v="1"/>
    <n v="0"/>
    <n v="0"/>
    <n v="0"/>
    <s v=" "/>
  </r>
  <r>
    <s v="WF6_2999"/>
    <s v="C247"/>
    <s v="NO"/>
    <n v="5.5452951375700998E-2"/>
    <s v=" "/>
    <x v="1"/>
    <s v="Handfall"/>
    <x v="0"/>
    <n v="6"/>
    <n v="70"/>
    <s v="C247-C249"/>
    <n v="1"/>
    <n v="0"/>
    <n v="0"/>
    <n v="0"/>
    <s v=" "/>
  </r>
  <r>
    <s v="WF6_2996"/>
    <s v="C247"/>
    <s v="NO"/>
    <n v="0.236277604209362"/>
    <s v=" "/>
    <x v="5"/>
    <s v="Mulch"/>
    <x v="0"/>
    <n v="6"/>
    <n v="70"/>
    <s v="C247-C249"/>
    <n v="1"/>
    <n v="0"/>
    <n v="0"/>
    <n v="0"/>
    <s v=" "/>
  </r>
  <r>
    <s v="WF6_2997"/>
    <s v="C247"/>
    <s v="NO"/>
    <n v="0.124919869603727"/>
    <s v=" "/>
    <x v="1"/>
    <s v="Handfall"/>
    <x v="0"/>
    <n v="6"/>
    <n v="70"/>
    <s v="C247-C249"/>
    <n v="1"/>
    <n v="0"/>
    <n v="0"/>
    <n v="0"/>
    <s v=" "/>
  </r>
  <r>
    <s v="WF6_7070"/>
    <s v="C247"/>
    <s v="NO"/>
    <n v="0.16781069087285"/>
    <s v=" "/>
    <x v="1"/>
    <s v="Handfall"/>
    <x v="0"/>
    <n v="6"/>
    <n v="70"/>
    <s v="C247-C249"/>
    <n v="1"/>
    <n v="0"/>
    <n v="0"/>
    <n v="0"/>
    <s v=" "/>
  </r>
  <r>
    <s v="WF6_7170"/>
    <s v="C247"/>
    <s v="NO"/>
    <n v="0.38757705509781998"/>
    <s v=" "/>
    <x v="1"/>
    <s v="Handfall"/>
    <x v="0"/>
    <n v="6"/>
    <n v="70"/>
    <s v="C247-C249"/>
    <n v="1"/>
    <n v="0"/>
    <n v="0"/>
    <n v="0"/>
    <s v=" "/>
  </r>
  <r>
    <s v="WF6_2942"/>
    <s v="C247"/>
    <s v="NO"/>
    <n v="1.9640793464244199"/>
    <s v=" "/>
    <x v="3"/>
    <s v="Mulch"/>
    <x v="4"/>
    <n v="6"/>
    <n v="71"/>
    <s v="C247-C249"/>
    <n v="0"/>
    <n v="1"/>
    <n v="0"/>
    <n v="0"/>
    <s v=" "/>
  </r>
  <r>
    <s v="WF6_2958"/>
    <s v="C247"/>
    <s v="NO"/>
    <n v="0.29565201432779697"/>
    <s v=" "/>
    <x v="3"/>
    <s v="Mulch"/>
    <x v="4"/>
    <n v="6"/>
    <n v="70"/>
    <s v="C247-C249"/>
    <n v="0"/>
    <n v="1"/>
    <n v="0"/>
    <n v="0"/>
    <s v=" "/>
  </r>
  <r>
    <s v="WF6_2958"/>
    <s v="C247"/>
    <s v="NO"/>
    <n v="0.82179586012971295"/>
    <s v=" "/>
    <x v="3"/>
    <s v="Mulch"/>
    <x v="4"/>
    <n v="6"/>
    <n v="70"/>
    <s v="C247-C249"/>
    <n v="0"/>
    <n v="1"/>
    <n v="0"/>
    <n v="0"/>
    <s v=" "/>
  </r>
  <r>
    <s v="WF6_2958"/>
    <s v="C247"/>
    <s v="NO"/>
    <n v="0.31796318252368699"/>
    <s v=" "/>
    <x v="3"/>
    <s v="Mulch"/>
    <x v="4"/>
    <n v="6"/>
    <n v="71"/>
    <s v="C247-C249"/>
    <n v="0"/>
    <n v="1"/>
    <n v="0"/>
    <n v="0"/>
    <s v=" "/>
  </r>
  <r>
    <s v="WF6_2993"/>
    <s v="C247"/>
    <s v="NO"/>
    <n v="0.22406523388657901"/>
    <s v=" "/>
    <x v="0"/>
    <s v="Non-Mulch"/>
    <x v="0"/>
    <n v="6"/>
    <n v="70"/>
    <s v="C247-C249"/>
    <n v="1"/>
    <n v="0"/>
    <n v="0"/>
    <n v="0"/>
    <s v=" "/>
  </r>
  <r>
    <s v="WF6_2998"/>
    <s v="C247"/>
    <s v="NO"/>
    <n v="0.55483247358475996"/>
    <s v=" "/>
    <x v="2"/>
    <s v="Retention"/>
    <x v="0"/>
    <n v="6"/>
    <n v="70"/>
    <s v="C247-C249"/>
    <n v="1"/>
    <n v="0"/>
    <n v="0"/>
    <n v="8"/>
    <s v=" "/>
  </r>
  <r>
    <s v="WF6_2958"/>
    <s v="C247"/>
    <s v="NO"/>
    <n v="1.1688425126279E-2"/>
    <s v=" "/>
    <x v="3"/>
    <s v="Mulch"/>
    <x v="4"/>
    <n v="6"/>
    <n v="70"/>
    <s v="C247-C249"/>
    <n v="0"/>
    <n v="1"/>
    <n v="0"/>
    <n v="0"/>
    <s v=" "/>
  </r>
  <r>
    <s v="WF6_3001"/>
    <s v="C248"/>
    <s v="YES"/>
    <n v="0.10686854722724"/>
    <s v=" "/>
    <x v="1"/>
    <s v="Handfall"/>
    <x v="0"/>
    <n v="6"/>
    <n v="70"/>
    <s v="C247-C249"/>
    <n v="1"/>
    <n v="0"/>
    <n v="0"/>
    <n v="0"/>
    <s v=" "/>
  </r>
  <r>
    <s v="WF6_3009"/>
    <s v="C248"/>
    <s v="YES"/>
    <n v="8.4071804068462E-2"/>
    <s v=" "/>
    <x v="1"/>
    <s v="Handfall"/>
    <x v="0"/>
    <n v="6"/>
    <n v="70"/>
    <s v="C247-C249"/>
    <n v="1"/>
    <n v="0"/>
    <n v="0"/>
    <n v="0"/>
    <s v=" "/>
  </r>
  <r>
    <s v="WF6_3011"/>
    <s v="C248"/>
    <s v="NO"/>
    <n v="0.17657688906987301"/>
    <s v=" "/>
    <x v="1"/>
    <s v="Handfall"/>
    <x v="0"/>
    <n v="6"/>
    <n v="70"/>
    <s v="C247-C249"/>
    <n v="1"/>
    <n v="0"/>
    <n v="0"/>
    <n v="0"/>
    <s v=" "/>
  </r>
  <r>
    <s v="WF6_7171"/>
    <s v="C248"/>
    <s v="NO"/>
    <n v="1.7446169929532001E-2"/>
    <s v=" "/>
    <x v="1"/>
    <s v="Handfall"/>
    <x v="0"/>
    <n v="6"/>
    <n v="70"/>
    <s v="C247-C249"/>
    <n v="1"/>
    <n v="0"/>
    <n v="0"/>
    <n v="0"/>
    <s v=" "/>
  </r>
  <r>
    <s v="WF6_3010"/>
    <s v="C248"/>
    <s v="NO"/>
    <n v="0.235040783575867"/>
    <s v=" "/>
    <x v="5"/>
    <s v="Mulch"/>
    <x v="0"/>
    <n v="6"/>
    <n v="70"/>
    <s v="C247-C249"/>
    <n v="1"/>
    <n v="0"/>
    <n v="0"/>
    <n v="0"/>
    <s v=" "/>
  </r>
  <r>
    <s v="WF6_3003"/>
    <s v="C248"/>
    <s v="NO"/>
    <n v="1.21764533778008"/>
    <s v=" "/>
    <x v="4"/>
    <s v="Non-Treed"/>
    <x v="0"/>
    <n v="6"/>
    <n v="70"/>
    <s v="C247-C249"/>
    <n v="1"/>
    <n v="0"/>
    <n v="0"/>
    <n v="0"/>
    <s v=" "/>
  </r>
  <r>
    <s v="WF6_3000"/>
    <s v="C248"/>
    <s v="YES"/>
    <n v="5.6599860342048003E-2"/>
    <s v=" "/>
    <x v="2"/>
    <s v="Retention"/>
    <x v="0"/>
    <n v="6"/>
    <n v="70"/>
    <s v="C247-C249"/>
    <n v="1"/>
    <n v="0"/>
    <n v="0"/>
    <n v="8"/>
    <s v=" "/>
  </r>
  <r>
    <s v="WF6_3006"/>
    <s v="C248"/>
    <s v="NO"/>
    <n v="0.24969241631790401"/>
    <s v=" "/>
    <x v="2"/>
    <s v="Retention"/>
    <x v="0"/>
    <n v="6"/>
    <n v="70"/>
    <s v="C247-C249"/>
    <n v="1"/>
    <n v="0"/>
    <n v="0"/>
    <n v="8"/>
    <s v=" "/>
  </r>
  <r>
    <s v="WF6_3007"/>
    <s v="C248"/>
    <s v="YES"/>
    <n v="3.4937606289834999E-2"/>
    <s v=" "/>
    <x v="2"/>
    <s v="Retention"/>
    <x v="0"/>
    <n v="6"/>
    <n v="70"/>
    <s v="C247-C249"/>
    <n v="1"/>
    <n v="0"/>
    <n v="0"/>
    <n v="8"/>
    <s v=" "/>
  </r>
  <r>
    <s v="WF6_3012"/>
    <s v="C248"/>
    <s v="NO"/>
    <n v="0.244336775593922"/>
    <s v=" "/>
    <x v="2"/>
    <s v="Retention"/>
    <x v="0"/>
    <n v="6"/>
    <n v="70"/>
    <s v="C247-C249"/>
    <n v="1"/>
    <n v="0"/>
    <n v="0"/>
    <n v="8"/>
    <s v=" "/>
  </r>
  <r>
    <s v="WF6_7855"/>
    <s v="C248"/>
    <s v="NO"/>
    <n v="0.17318473227507"/>
    <s v=" "/>
    <x v="1"/>
    <s v="Handfall"/>
    <x v="0"/>
    <n v="6"/>
    <n v="70"/>
    <s v="C247-C249"/>
    <n v="1"/>
    <n v="0"/>
    <n v="0"/>
    <n v="0"/>
    <s v=" "/>
  </r>
  <r>
    <s v="WF6_2958"/>
    <s v="C248"/>
    <s v="NO"/>
    <n v="1.1688425126279E-2"/>
    <s v=" "/>
    <x v="3"/>
    <s v="Mulch"/>
    <x v="4"/>
    <n v="6"/>
    <n v="70"/>
    <s v="C247-C249"/>
    <n v="0"/>
    <n v="1"/>
    <n v="0"/>
    <n v="0"/>
    <s v=" "/>
  </r>
  <r>
    <s v="WF6_3013"/>
    <s v="C249"/>
    <s v="NO"/>
    <n v="0.12578349562619501"/>
    <s v=" "/>
    <x v="1"/>
    <s v="Handfall"/>
    <x v="0"/>
    <n v="6"/>
    <n v="72"/>
    <s v="C249-C251"/>
    <n v="1"/>
    <n v="0"/>
    <n v="0"/>
    <n v="0"/>
    <s v=" "/>
  </r>
  <r>
    <s v="WF6_7172"/>
    <s v="C249"/>
    <s v="NO"/>
    <n v="2.0874819074782999E-2"/>
    <s v=" "/>
    <x v="1"/>
    <s v="Handfall"/>
    <x v="0"/>
    <n v="6"/>
    <n v="72"/>
    <s v="C249-C251"/>
    <n v="1"/>
    <n v="0"/>
    <n v="0"/>
    <n v="0"/>
    <s v=" "/>
  </r>
  <r>
    <s v="WF6_7173"/>
    <s v="C249"/>
    <s v="NO"/>
    <n v="0.42734959208129297"/>
    <s v=" "/>
    <x v="1"/>
    <s v="Handfall"/>
    <x v="0"/>
    <n v="6"/>
    <n v="72"/>
    <s v="C249-C251"/>
    <n v="1"/>
    <n v="0"/>
    <n v="0"/>
    <n v="0"/>
    <s v=" "/>
  </r>
  <r>
    <s v="WF6_2942"/>
    <s v="C249"/>
    <s v="NO"/>
    <n v="0.32899298746582101"/>
    <s v=" "/>
    <x v="3"/>
    <s v="Mulch"/>
    <x v="4"/>
    <n v="6"/>
    <n v="71"/>
    <s v="C247-C249"/>
    <n v="0"/>
    <n v="1"/>
    <n v="0"/>
    <n v="0"/>
    <s v=" "/>
  </r>
  <r>
    <s v="WF6_2968"/>
    <s v="C249"/>
    <s v="NO"/>
    <n v="2.9959600909009999E-2"/>
    <s v=" "/>
    <x v="3"/>
    <s v="Mulch"/>
    <x v="4"/>
    <n v="6"/>
    <n v="71"/>
    <s v="C247-C249"/>
    <n v="0"/>
    <n v="1"/>
    <n v="0"/>
    <n v="0"/>
    <s v=" "/>
  </r>
  <r>
    <s v="WF6_2968"/>
    <s v="C249"/>
    <s v="NO"/>
    <n v="0.71442002479301803"/>
    <s v=" "/>
    <x v="3"/>
    <s v="Mulch"/>
    <x v="4"/>
    <n v="6"/>
    <n v="72"/>
    <s v="C249-C251"/>
    <n v="0"/>
    <n v="1"/>
    <n v="0"/>
    <n v="0"/>
    <s v=" "/>
  </r>
  <r>
    <s v="WF6_2968"/>
    <s v="C249"/>
    <s v="NO"/>
    <n v="0.76699670085677296"/>
    <s v=" "/>
    <x v="3"/>
    <s v="Mulch"/>
    <x v="4"/>
    <n v="6"/>
    <n v="72"/>
    <s v="C249-C251"/>
    <n v="0"/>
    <n v="1"/>
    <n v="0"/>
    <n v="0"/>
    <s v=" "/>
  </r>
  <r>
    <s v="WF6_3010"/>
    <s v="C249"/>
    <s v="NO"/>
    <n v="0.648075303796397"/>
    <s v=" "/>
    <x v="5"/>
    <s v="Mulch"/>
    <x v="0"/>
    <n v="6"/>
    <n v="72"/>
    <s v="C249-C251"/>
    <n v="1"/>
    <n v="0"/>
    <n v="0"/>
    <n v="0"/>
    <s v=" "/>
  </r>
  <r>
    <s v="WF6_3014"/>
    <s v="C249"/>
    <s v="NO"/>
    <n v="0.53263176729017103"/>
    <s v=" "/>
    <x v="5"/>
    <s v="Mulch"/>
    <x v="0"/>
    <n v="6"/>
    <n v="72"/>
    <s v="C249-C251"/>
    <n v="1"/>
    <n v="0"/>
    <n v="0"/>
    <n v="0"/>
    <s v=" "/>
  </r>
  <r>
    <s v="WF6_3015"/>
    <s v="C249"/>
    <s v="NO"/>
    <n v="9.3906220795025003E-2"/>
    <s v=" "/>
    <x v="2"/>
    <s v="Retention"/>
    <x v="0"/>
    <n v="6"/>
    <n v="72"/>
    <s v="C249-C251"/>
    <n v="1"/>
    <n v="0"/>
    <n v="0"/>
    <n v="8"/>
    <s v=" "/>
  </r>
  <r>
    <s v="WF6_6516"/>
    <s v="C249"/>
    <s v="NO"/>
    <n v="1.2590418014863001E-2"/>
    <s v=" "/>
    <x v="2"/>
    <s v="Retention"/>
    <x v="0"/>
    <n v="6"/>
    <n v="72"/>
    <s v="C249-C251"/>
    <n v="1"/>
    <n v="0"/>
    <n v="0"/>
    <n v="8"/>
    <s v=" "/>
  </r>
  <r>
    <s v="WF6_7283"/>
    <s v="C249"/>
    <s v="NO"/>
    <n v="2.1136242684493999E-2"/>
    <s v=" "/>
    <x v="2"/>
    <s v="Retention"/>
    <x v="0"/>
    <n v="6"/>
    <n v="72"/>
    <s v="C249-C251"/>
    <n v="1"/>
    <n v="0"/>
    <n v="0"/>
    <n v="8"/>
    <s v=" "/>
  </r>
  <r>
    <s v="WF6_7284"/>
    <s v="C249"/>
    <s v="NO"/>
    <n v="5.8700570787160997E-2"/>
    <s v=" "/>
    <x v="2"/>
    <s v="Retention"/>
    <x v="0"/>
    <n v="6"/>
    <n v="72"/>
    <s v="C249-C251"/>
    <n v="1"/>
    <n v="0"/>
    <n v="0"/>
    <n v="8"/>
    <s v=" "/>
  </r>
  <r>
    <s v="WF6_7174"/>
    <s v="C250"/>
    <s v="NO"/>
    <n v="1.1359127052838001"/>
    <s v=" "/>
    <x v="1"/>
    <s v="Handfall"/>
    <x v="0"/>
    <n v="6"/>
    <n v="72"/>
    <s v="C249-C251"/>
    <n v="1"/>
    <n v="0"/>
    <n v="0"/>
    <n v="0"/>
    <s v=" "/>
  </r>
  <r>
    <s v="WF6_7175"/>
    <s v="C250"/>
    <s v="NO"/>
    <n v="5.4771795345206001E-2"/>
    <s v=" "/>
    <x v="1"/>
    <s v="Handfall"/>
    <x v="0"/>
    <n v="6"/>
    <n v="72"/>
    <s v="C249-C251"/>
    <n v="1"/>
    <n v="0"/>
    <n v="0"/>
    <n v="0"/>
    <s v=" "/>
  </r>
  <r>
    <s v="WF6_3014"/>
    <s v="C250"/>
    <s v="NO"/>
    <n v="0.39443133247070999"/>
    <s v=" "/>
    <x v="5"/>
    <s v="Mulch"/>
    <x v="0"/>
    <n v="6"/>
    <n v="72"/>
    <s v="C249-C251"/>
    <n v="1"/>
    <n v="0"/>
    <n v="0"/>
    <n v="0"/>
    <s v=" "/>
  </r>
  <r>
    <s v="WF6_3017"/>
    <s v="C250"/>
    <s v="NO"/>
    <n v="0.15518807631190601"/>
    <s v=" "/>
    <x v="3"/>
    <s v="Mulch"/>
    <x v="4"/>
    <n v="6"/>
    <n v="72"/>
    <s v="C249-C251"/>
    <n v="0"/>
    <n v="1"/>
    <n v="0"/>
    <n v="0"/>
    <s v=" "/>
  </r>
  <r>
    <s v="WF6_3025"/>
    <s v="C250"/>
    <s v="NO"/>
    <n v="0.26099278021228101"/>
    <s v=" "/>
    <x v="3"/>
    <s v="Mulch"/>
    <x v="4"/>
    <n v="6"/>
    <n v="72"/>
    <s v="C249-C251"/>
    <n v="0"/>
    <n v="1"/>
    <n v="0"/>
    <n v="0"/>
    <s v=" "/>
  </r>
  <r>
    <s v="WF6_3020"/>
    <s v="C250"/>
    <s v="NO"/>
    <n v="0.26188371261519799"/>
    <s v=" "/>
    <x v="2"/>
    <s v="Retention"/>
    <x v="0"/>
    <n v="6"/>
    <n v="72"/>
    <s v="C249-C251"/>
    <n v="1"/>
    <n v="0"/>
    <n v="0"/>
    <n v="8"/>
    <s v=" "/>
  </r>
  <r>
    <s v="WF6_7737"/>
    <s v="C250"/>
    <s v="NO"/>
    <n v="0.54868810061539997"/>
    <s v=" "/>
    <x v="5"/>
    <s v="Mulch"/>
    <x v="0"/>
    <n v="6"/>
    <n v="72"/>
    <s v="C249-C251"/>
    <n v="1"/>
    <n v="0"/>
    <n v="0"/>
    <n v="0"/>
    <s v=" "/>
  </r>
  <r>
    <s v="WF6_7873"/>
    <s v="C250"/>
    <s v="NO"/>
    <n v="2.9525376554604001E-2"/>
    <s v=" "/>
    <x v="1"/>
    <s v="Handfall"/>
    <x v="0"/>
    <n v="6"/>
    <n v="72"/>
    <s v="C249-C251"/>
    <n v="1"/>
    <n v="0"/>
    <n v="0"/>
    <n v="0"/>
    <s v=" "/>
  </r>
  <r>
    <s v="WF6_3021"/>
    <s v="C251"/>
    <s v="NO"/>
    <n v="3.0382940300509999E-2"/>
    <s v=" "/>
    <x v="1"/>
    <s v="Handfall"/>
    <x v="0"/>
    <n v="6"/>
    <n v="73"/>
    <s v="C251-C253"/>
    <n v="1"/>
    <n v="0"/>
    <n v="0"/>
    <n v="0"/>
    <s v=" "/>
  </r>
  <r>
    <s v="WF6_6302"/>
    <s v="C251"/>
    <s v="NO"/>
    <n v="1.9706886149131998E-2"/>
    <s v=" "/>
    <x v="1"/>
    <s v="Handfall"/>
    <x v="0"/>
    <n v="6"/>
    <n v="73"/>
    <s v="C251-C253"/>
    <n v="1"/>
    <n v="0"/>
    <n v="0"/>
    <n v="0"/>
    <s v=" "/>
  </r>
  <r>
    <s v="WF6_6303"/>
    <s v="C251"/>
    <s v="NO"/>
    <n v="2.8065170175192E-2"/>
    <s v=" "/>
    <x v="1"/>
    <s v="Handfall"/>
    <x v="0"/>
    <n v="6"/>
    <n v="73"/>
    <s v="C251-C253"/>
    <n v="1"/>
    <n v="0"/>
    <n v="0"/>
    <n v="0"/>
    <s v=" "/>
  </r>
  <r>
    <s v="WF6_6358"/>
    <s v="C251"/>
    <s v="NO"/>
    <n v="0.24559917212174201"/>
    <s v=" "/>
    <x v="5"/>
    <s v="Mulch"/>
    <x v="0"/>
    <n v="6"/>
    <n v="73"/>
    <s v="C251-C253"/>
    <n v="1"/>
    <n v="0"/>
    <n v="0"/>
    <n v="0"/>
    <s v=" "/>
  </r>
  <r>
    <s v="WF6_6359"/>
    <s v="C251"/>
    <s v="NO"/>
    <n v="3.2566792411367E-2"/>
    <s v=" "/>
    <x v="5"/>
    <s v="Mulch"/>
    <x v="0"/>
    <n v="6"/>
    <n v="73"/>
    <s v="C251-C253"/>
    <n v="1"/>
    <n v="0"/>
    <n v="0"/>
    <n v="0"/>
    <s v=" "/>
  </r>
  <r>
    <s v="WF6_7071"/>
    <s v="C251"/>
    <s v="NO"/>
    <n v="0.63388339858488196"/>
    <s v=" "/>
    <x v="1"/>
    <s v="Handfall"/>
    <x v="0"/>
    <n v="6"/>
    <n v="73"/>
    <s v="C251-C253"/>
    <n v="1"/>
    <n v="0"/>
    <n v="0"/>
    <n v="0"/>
    <s v=" "/>
  </r>
  <r>
    <s v="WF6_7176"/>
    <s v="C251"/>
    <s v="NO"/>
    <n v="3.7882291852533001E-2"/>
    <s v=" "/>
    <x v="1"/>
    <s v="Handfall"/>
    <x v="0"/>
    <n v="6"/>
    <n v="73"/>
    <s v="C251-C253"/>
    <n v="1"/>
    <n v="0"/>
    <n v="0"/>
    <n v="0"/>
    <s v=" "/>
  </r>
  <r>
    <s v="WF6_7177"/>
    <s v="C251"/>
    <s v="NO"/>
    <n v="2.8592704104962001E-2"/>
    <s v=" "/>
    <x v="1"/>
    <s v="Handfall"/>
    <x v="0"/>
    <n v="6"/>
    <n v="73"/>
    <s v="C251-C253"/>
    <n v="1"/>
    <n v="0"/>
    <n v="0"/>
    <n v="0"/>
    <s v=" "/>
  </r>
  <r>
    <s v="WF6_7178"/>
    <s v="C251"/>
    <s v="NO"/>
    <n v="0.23923075550412701"/>
    <s v=" "/>
    <x v="1"/>
    <s v="Handfall"/>
    <x v="0"/>
    <n v="6"/>
    <n v="73"/>
    <s v="C251-C253"/>
    <n v="1"/>
    <n v="0"/>
    <n v="0"/>
    <n v="0"/>
    <s v=" "/>
  </r>
  <r>
    <s v="WF6_7244"/>
    <s v="C251"/>
    <s v="NO"/>
    <n v="2.3615077129278E-2"/>
    <s v=" "/>
    <x v="1"/>
    <s v="Handfall"/>
    <x v="0"/>
    <n v="6"/>
    <n v="73"/>
    <s v="C251-C253"/>
    <n v="1"/>
    <n v="0"/>
    <n v="0"/>
    <n v="0"/>
    <s v=" "/>
  </r>
  <r>
    <s v="WF6_3017"/>
    <s v="C251"/>
    <s v="NO"/>
    <n v="0.45313812145131899"/>
    <s v=" "/>
    <x v="3"/>
    <s v="Mulch"/>
    <x v="4"/>
    <n v="6"/>
    <n v="73"/>
    <s v="C251-C253"/>
    <n v="0"/>
    <n v="1"/>
    <n v="0"/>
    <n v="0"/>
    <s v=" "/>
  </r>
  <r>
    <s v="WF6_3022"/>
    <s v="C251"/>
    <s v="NO"/>
    <n v="0.55869787188043396"/>
    <s v=" "/>
    <x v="5"/>
    <s v="Mulch"/>
    <x v="0"/>
    <n v="6"/>
    <n v="73"/>
    <s v="C251-C253"/>
    <n v="1"/>
    <n v="0"/>
    <n v="0"/>
    <n v="0"/>
    <s v=" "/>
  </r>
  <r>
    <s v="WF6_3019"/>
    <s v="C251"/>
    <s v="NO"/>
    <n v="5.6078128182311997E-2"/>
    <s v=" "/>
    <x v="2"/>
    <s v="Retention"/>
    <x v="0"/>
    <n v="6"/>
    <n v="73"/>
    <s v="C251-C253"/>
    <n v="1"/>
    <n v="0"/>
    <n v="0"/>
    <n v="8"/>
    <s v=" "/>
  </r>
  <r>
    <s v="WF6_3023"/>
    <s v="C251"/>
    <s v="NO"/>
    <n v="0.13837912332073601"/>
    <s v=" "/>
    <x v="2"/>
    <s v="Retention"/>
    <x v="0"/>
    <n v="6"/>
    <n v="73"/>
    <s v="C251-C253"/>
    <n v="1"/>
    <n v="0"/>
    <n v="0"/>
    <n v="8"/>
    <s v=" "/>
  </r>
  <r>
    <s v="WF6_3024"/>
    <s v="C251"/>
    <s v="NO"/>
    <n v="3.0305596926955999E-2"/>
    <s v=" "/>
    <x v="2"/>
    <s v="Retention"/>
    <x v="0"/>
    <n v="6"/>
    <n v="73"/>
    <s v="C251-C253"/>
    <n v="1"/>
    <n v="0"/>
    <n v="0"/>
    <n v="8"/>
    <s v=" "/>
  </r>
  <r>
    <s v="WF6_3027"/>
    <s v="C251"/>
    <s v="NO"/>
    <n v="9.6388336118265999E-2"/>
    <s v=" "/>
    <x v="2"/>
    <s v="Retention"/>
    <x v="0"/>
    <n v="6"/>
    <n v="73"/>
    <s v="C251-C253"/>
    <n v="1"/>
    <n v="0"/>
    <n v="0"/>
    <n v="8"/>
    <s v=" "/>
  </r>
  <r>
    <s v="WF6_7285"/>
    <s v="C251"/>
    <s v="NO"/>
    <n v="1.6607641708877002E-2"/>
    <s v=" "/>
    <x v="2"/>
    <s v="Retention"/>
    <x v="0"/>
    <n v="6"/>
    <n v="73"/>
    <s v="C251-C253"/>
    <n v="1"/>
    <n v="0"/>
    <n v="0"/>
    <n v="8"/>
    <s v=" "/>
  </r>
  <r>
    <s v="WF6_3035"/>
    <s v="C252"/>
    <s v="NO"/>
    <n v="4.1735877948542999E-2"/>
    <s v=" "/>
    <x v="1"/>
    <s v="Handfall"/>
    <x v="0"/>
    <n v="6"/>
    <n v="73"/>
    <s v="C251-C253"/>
    <n v="1"/>
    <n v="0"/>
    <n v="0"/>
    <n v="0"/>
    <s v=" "/>
  </r>
  <r>
    <s v="WF6_7243"/>
    <s v="C252"/>
    <s v="NO"/>
    <n v="4.9183791585839999E-2"/>
    <s v=" "/>
    <x v="1"/>
    <s v="Handfall"/>
    <x v="0"/>
    <n v="6"/>
    <n v="73"/>
    <s v="C251-C253"/>
    <n v="1"/>
    <n v="0"/>
    <n v="0"/>
    <n v="0"/>
    <s v=" "/>
  </r>
  <r>
    <s v="WF6_7245"/>
    <s v="C252"/>
    <s v="NO"/>
    <n v="2.3093339936939999E-2"/>
    <s v=" "/>
    <x v="1"/>
    <s v="Handfall"/>
    <x v="0"/>
    <n v="6"/>
    <n v="73"/>
    <s v="C251-C253"/>
    <n v="1"/>
    <n v="0"/>
    <n v="0"/>
    <n v="0"/>
    <s v=" "/>
  </r>
  <r>
    <s v="WF6_7246"/>
    <s v="C252"/>
    <s v="NO"/>
    <n v="5.2250716201967001E-2"/>
    <s v=" "/>
    <x v="1"/>
    <s v="Handfall"/>
    <x v="0"/>
    <n v="6"/>
    <n v="73"/>
    <s v="C251-C253"/>
    <n v="1"/>
    <n v="0"/>
    <n v="0"/>
    <n v="0"/>
    <s v=" "/>
  </r>
  <r>
    <s v="WF6_7247"/>
    <s v="C252"/>
    <s v="NO"/>
    <n v="1.3688833304754001E-2"/>
    <s v=" "/>
    <x v="1"/>
    <s v="Handfall"/>
    <x v="0"/>
    <n v="6"/>
    <n v="73"/>
    <s v="C251-C253"/>
    <n v="1"/>
    <n v="0"/>
    <n v="0"/>
    <n v="0"/>
    <s v=" "/>
  </r>
  <r>
    <s v="WF6_3004"/>
    <s v="C252"/>
    <s v="NO"/>
    <n v="0.32710211187722699"/>
    <s v=" "/>
    <x v="3"/>
    <s v="Mulch"/>
    <x v="4"/>
    <n v="6"/>
    <n v="73"/>
    <s v="C251-C253"/>
    <n v="0"/>
    <n v="1"/>
    <n v="0"/>
    <n v="0"/>
    <s v=" "/>
  </r>
  <r>
    <s v="WF6_3004"/>
    <s v="C252"/>
    <s v="NO"/>
    <n v="0.2911561903662"/>
    <s v=" "/>
    <x v="3"/>
    <s v="Mulch"/>
    <x v="4"/>
    <n v="6"/>
    <n v="73"/>
    <s v="C251-C253"/>
    <n v="0"/>
    <n v="1"/>
    <n v="0"/>
    <n v="0"/>
    <s v=" "/>
  </r>
  <r>
    <s v="WF6_3004"/>
    <s v="C252"/>
    <s v="NO"/>
    <n v="0.733996031499624"/>
    <s v=" "/>
    <x v="3"/>
    <s v="Mulch"/>
    <x v="4"/>
    <n v="6"/>
    <n v="73"/>
    <s v="C251-C253"/>
    <n v="0"/>
    <n v="1"/>
    <n v="0"/>
    <n v="0"/>
    <s v=" "/>
  </r>
  <r>
    <s v="WF6_3028"/>
    <s v="C252"/>
    <s v="NO"/>
    <n v="1.3814261315995999"/>
    <s v=" "/>
    <x v="0"/>
    <s v="Non-Mulch"/>
    <x v="0"/>
    <n v="6"/>
    <n v="73"/>
    <s v="C251-C253"/>
    <n v="1"/>
    <n v="0"/>
    <n v="0"/>
    <n v="0"/>
    <s v=" "/>
  </r>
  <r>
    <s v="WF6_3033"/>
    <s v="C252"/>
    <s v="NO"/>
    <n v="0.111570849587027"/>
    <s v=" "/>
    <x v="0"/>
    <s v="Non-Mulch"/>
    <x v="0"/>
    <n v="6"/>
    <n v="73"/>
    <s v="C251-C253"/>
    <n v="1"/>
    <n v="0"/>
    <n v="0"/>
    <n v="0"/>
    <s v=" "/>
  </r>
  <r>
    <s v="WF6_3030"/>
    <s v="C252"/>
    <s v="NO"/>
    <n v="0.37947174922909399"/>
    <s v=" "/>
    <x v="2"/>
    <s v="Retention"/>
    <x v="0"/>
    <n v="6"/>
    <n v="73"/>
    <s v="C251-C253"/>
    <n v="1"/>
    <n v="0"/>
    <n v="0"/>
    <n v="8"/>
    <s v=" "/>
  </r>
  <r>
    <s v="WF6_3031"/>
    <s v="C252"/>
    <s v="NO"/>
    <n v="5.6495889731741002E-2"/>
    <s v=" "/>
    <x v="2"/>
    <s v="Retention"/>
    <x v="0"/>
    <n v="6"/>
    <n v="73"/>
    <s v="C251-C253"/>
    <n v="1"/>
    <n v="0"/>
    <n v="0"/>
    <n v="8"/>
    <s v=" "/>
  </r>
  <r>
    <s v="WF6_6517"/>
    <s v="C252"/>
    <s v="NO"/>
    <n v="5.3090230221858999E-2"/>
    <s v=" "/>
    <x v="2"/>
    <s v="Retention"/>
    <x v="0"/>
    <n v="6"/>
    <n v="73"/>
    <s v="C251-C253"/>
    <n v="1"/>
    <n v="0"/>
    <n v="0"/>
    <n v="8"/>
    <s v=" "/>
  </r>
  <r>
    <s v="WF6_7286"/>
    <s v="C252"/>
    <s v="NO"/>
    <n v="9.0153261841946997E-2"/>
    <s v=" "/>
    <x v="2"/>
    <s v="Retention"/>
    <x v="0"/>
    <n v="6"/>
    <n v="73"/>
    <s v="C251-C253"/>
    <n v="1"/>
    <n v="0"/>
    <n v="0"/>
    <n v="8"/>
    <s v=" "/>
  </r>
  <r>
    <s v="WF6_7287"/>
    <s v="C252"/>
    <s v="NO"/>
    <n v="6.8875712879500006E-2"/>
    <s v=" "/>
    <x v="2"/>
    <s v="Retention"/>
    <x v="0"/>
    <n v="6"/>
    <n v="73"/>
    <s v="C251-C253"/>
    <n v="1"/>
    <n v="0"/>
    <n v="0"/>
    <n v="8"/>
    <s v=" "/>
  </r>
  <r>
    <s v="WF6_7738"/>
    <s v="C252"/>
    <s v="NO"/>
    <n v="9.0328395766548997E-2"/>
    <s v=" "/>
    <x v="5"/>
    <s v="Mulch"/>
    <x v="0"/>
    <n v="6"/>
    <n v="73"/>
    <s v="C251-C253"/>
    <n v="1"/>
    <n v="0"/>
    <n v="0"/>
    <n v="0"/>
    <s v=" "/>
  </r>
  <r>
    <s v="WF6_7874"/>
    <s v="C252"/>
    <s v="NO"/>
    <n v="0.16384586421314901"/>
    <s v=" "/>
    <x v="1"/>
    <s v="Handfall"/>
    <x v="0"/>
    <n v="6"/>
    <n v="73"/>
    <s v="C251-C253"/>
    <n v="1"/>
    <n v="0"/>
    <n v="0"/>
    <n v="0"/>
    <s v=" "/>
  </r>
  <r>
    <s v="WF6_7882"/>
    <s v="C252"/>
    <s v="NO"/>
    <n v="7.5291299694456998E-2"/>
    <s v=" "/>
    <x v="1"/>
    <s v="Handfall"/>
    <x v="0"/>
    <n v="6"/>
    <n v="73"/>
    <s v="C251-C253"/>
    <n v="1"/>
    <n v="0"/>
    <n v="0"/>
    <n v="0"/>
    <s v=" "/>
  </r>
  <r>
    <s v="WF6_3004"/>
    <s v="C252"/>
    <s v="NO"/>
    <n v="1.5366596965191E-2"/>
    <s v=" "/>
    <x v="3"/>
    <s v="Mulch"/>
    <x v="4"/>
    <n v="6"/>
    <n v="73"/>
    <s v="C251-C253"/>
    <n v="0"/>
    <n v="1"/>
    <n v="0"/>
    <n v="0"/>
    <s v=" "/>
  </r>
  <r>
    <s v="WF6_3039"/>
    <s v="C253"/>
    <s v="NO"/>
    <n v="4.7704983424225002E-2"/>
    <s v=" "/>
    <x v="5"/>
    <s v="Mulch"/>
    <x v="0"/>
    <n v="6"/>
    <n v="74"/>
    <s v="C253-C255"/>
    <n v="1"/>
    <n v="0"/>
    <n v="0"/>
    <n v="0"/>
    <s v=" "/>
  </r>
  <r>
    <s v="WF6_3043"/>
    <s v="C253"/>
    <s v="NO"/>
    <n v="1.3591939615744E-2"/>
    <s v=" "/>
    <x v="0"/>
    <s v="Non-Mulch"/>
    <x v="0"/>
    <n v="6"/>
    <n v="74"/>
    <s v="C253-C255"/>
    <n v="1"/>
    <n v="0"/>
    <n v="0"/>
    <n v="0"/>
    <s v=" "/>
  </r>
  <r>
    <s v="WF6_3038"/>
    <s v="C253"/>
    <s v="NO"/>
    <n v="2.9532708231456001E-2"/>
    <s v=" "/>
    <x v="1"/>
    <s v="Handfall"/>
    <x v="0"/>
    <n v="6"/>
    <n v="74"/>
    <s v="C253-C255"/>
    <n v="1"/>
    <n v="0"/>
    <n v="0"/>
    <n v="0"/>
    <s v=" "/>
  </r>
  <r>
    <s v="WF6_3042"/>
    <s v="C253"/>
    <s v="YES"/>
    <n v="0.117216326290395"/>
    <s v=" "/>
    <x v="1"/>
    <s v="Handfall"/>
    <x v="0"/>
    <n v="6"/>
    <n v="74"/>
    <s v="C253-C255"/>
    <n v="1"/>
    <n v="0"/>
    <n v="0"/>
    <n v="0"/>
    <s v=" "/>
  </r>
  <r>
    <s v="WF6_3037"/>
    <s v="C253"/>
    <s v="NO"/>
    <n v="3.2564076803544999E-2"/>
    <s v=" "/>
    <x v="1"/>
    <s v="Handfall"/>
    <x v="0"/>
    <n v="6"/>
    <n v="74"/>
    <s v="C253-C255"/>
    <n v="1"/>
    <n v="0"/>
    <n v="0"/>
    <n v="0"/>
    <s v=" "/>
  </r>
  <r>
    <s v="WF6_7248"/>
    <s v="C253"/>
    <s v="NO"/>
    <n v="1.1781910651115999E-2"/>
    <s v=" "/>
    <x v="1"/>
    <s v="Handfall"/>
    <x v="0"/>
    <n v="6"/>
    <n v="74"/>
    <s v="C253-C255"/>
    <n v="1"/>
    <n v="0"/>
    <n v="0"/>
    <n v="0"/>
    <s v=" "/>
  </r>
  <r>
    <s v="WF6_7249"/>
    <s v="C253"/>
    <s v="NO"/>
    <n v="5.7369719650084E-2"/>
    <s v=" "/>
    <x v="1"/>
    <s v="Handfall"/>
    <x v="0"/>
    <n v="6"/>
    <n v="74"/>
    <s v="C253-C255"/>
    <n v="1"/>
    <n v="0"/>
    <n v="0"/>
    <n v="0"/>
    <s v=" "/>
  </r>
  <r>
    <s v="WF6_3004"/>
    <s v="C253"/>
    <s v="NO"/>
    <n v="0.18484789649633601"/>
    <s v=" "/>
    <x v="3"/>
    <s v="Mulch"/>
    <x v="4"/>
    <n v="6"/>
    <n v="73"/>
    <s v="C251-C253"/>
    <n v="0"/>
    <n v="1"/>
    <n v="0"/>
    <n v="0"/>
    <s v=" "/>
  </r>
  <r>
    <s v="WF6_3004"/>
    <s v="C253"/>
    <s v="NO"/>
    <n v="0.109100272854721"/>
    <s v=" "/>
    <x v="3"/>
    <s v="Mulch"/>
    <x v="4"/>
    <n v="6"/>
    <n v="74"/>
    <s v="C253-C255"/>
    <n v="0"/>
    <n v="1"/>
    <n v="0"/>
    <n v="0"/>
    <s v=" "/>
  </r>
  <r>
    <s v="WF6_3004"/>
    <s v="C253"/>
    <s v="NO"/>
    <n v="0.49731517768203298"/>
    <s v=" "/>
    <x v="3"/>
    <s v="Mulch"/>
    <x v="4"/>
    <n v="6"/>
    <n v="74"/>
    <s v="C253-C255"/>
    <n v="0"/>
    <n v="1"/>
    <n v="0"/>
    <n v="0"/>
    <s v=" "/>
  </r>
  <r>
    <s v="WF6_3004"/>
    <s v="C253"/>
    <s v="NO"/>
    <n v="0.119528881006518"/>
    <s v=" "/>
    <x v="3"/>
    <s v="Mulch"/>
    <x v="4"/>
    <n v="6"/>
    <n v="74"/>
    <s v="C253-C255"/>
    <n v="0"/>
    <n v="1"/>
    <n v="0"/>
    <n v="0"/>
    <s v=" "/>
  </r>
  <r>
    <s v="WF6_3034"/>
    <s v="C253"/>
    <s v="NO"/>
    <n v="0.12847400462365599"/>
    <s v=" "/>
    <x v="3"/>
    <s v="Mulch"/>
    <x v="4"/>
    <n v="6"/>
    <n v="74"/>
    <s v="C253-C255"/>
    <n v="0"/>
    <n v="1"/>
    <n v="0"/>
    <n v="0"/>
    <s v=" "/>
  </r>
  <r>
    <s v="WF6_6198"/>
    <s v="C253"/>
    <s v="NO"/>
    <n v="0.228353390566577"/>
    <s v=" "/>
    <x v="3"/>
    <s v="Mulch"/>
    <x v="4"/>
    <n v="6"/>
    <n v="74"/>
    <s v="C253-C255"/>
    <n v="0"/>
    <n v="1"/>
    <n v="0"/>
    <n v="0"/>
    <s v=" "/>
  </r>
  <r>
    <s v="WF6_3033"/>
    <s v="C253"/>
    <s v="NO"/>
    <n v="1.0471412026218601"/>
    <s v=" "/>
    <x v="0"/>
    <s v="Non-Mulch"/>
    <x v="0"/>
    <n v="6"/>
    <n v="74"/>
    <s v="C253-C255"/>
    <n v="1"/>
    <n v="0"/>
    <n v="0"/>
    <n v="0"/>
    <s v=" "/>
  </r>
  <r>
    <s v="WF6_3036"/>
    <s v="C253"/>
    <s v="NO"/>
    <n v="0.32301105934031799"/>
    <s v=" "/>
    <x v="2"/>
    <s v="Retention"/>
    <x v="0"/>
    <n v="6"/>
    <n v="74"/>
    <s v="C253-C255"/>
    <n v="1"/>
    <n v="0"/>
    <n v="0"/>
    <n v="8"/>
    <s v=" "/>
  </r>
  <r>
    <s v="WF6_3041"/>
    <s v="C253"/>
    <s v="NO"/>
    <n v="0.29741140094116397"/>
    <s v=" "/>
    <x v="2"/>
    <s v="Retention"/>
    <x v="0"/>
    <n v="6"/>
    <n v="74"/>
    <s v="C253-C255"/>
    <n v="1"/>
    <n v="0"/>
    <n v="0"/>
    <n v="8"/>
    <s v=" "/>
  </r>
  <r>
    <s v="WF6_3004"/>
    <s v="C253"/>
    <s v="NO"/>
    <n v="1.5366596965191E-2"/>
    <s v=" "/>
    <x v="3"/>
    <s v="Mulch"/>
    <x v="4"/>
    <n v="6"/>
    <n v="73"/>
    <s v="C251-C253"/>
    <n v="0"/>
    <n v="1"/>
    <n v="0"/>
    <n v="0"/>
    <s v=" "/>
  </r>
  <r>
    <s v="WF6_3046"/>
    <s v="C254"/>
    <s v="NO"/>
    <n v="0.22395425036178199"/>
    <s v=" "/>
    <x v="5"/>
    <s v="Mulch"/>
    <x v="0"/>
    <n v="6"/>
    <n v="74"/>
    <s v="C253-C255"/>
    <n v="1"/>
    <n v="0"/>
    <n v="0"/>
    <n v="0"/>
    <s v=" "/>
  </r>
  <r>
    <s v="WF6_3040"/>
    <s v="C254"/>
    <s v="NO"/>
    <n v="1.45452853791238"/>
    <s v=" "/>
    <x v="0"/>
    <s v="Non-Mulch"/>
    <x v="0"/>
    <n v="6"/>
    <n v="74"/>
    <s v="C253-C255"/>
    <n v="1"/>
    <n v="0"/>
    <n v="0"/>
    <n v="0"/>
    <s v=" "/>
  </r>
  <r>
    <s v="WF6_3034"/>
    <s v="C254"/>
    <s v="NO"/>
    <n v="0.106109226433036"/>
    <s v=" "/>
    <x v="3"/>
    <s v="Mulch"/>
    <x v="4"/>
    <n v="6"/>
    <n v="74"/>
    <s v="C253-C255"/>
    <n v="0"/>
    <n v="1"/>
    <n v="0"/>
    <n v="0"/>
    <s v=" "/>
  </r>
  <r>
    <s v="WF6_6198"/>
    <s v="C254"/>
    <s v="NO"/>
    <n v="0.29670561425545"/>
    <s v=" "/>
    <x v="3"/>
    <s v="Mulch"/>
    <x v="4"/>
    <n v="6"/>
    <n v="74"/>
    <s v="C253-C255"/>
    <n v="0"/>
    <n v="1"/>
    <n v="0"/>
    <n v="0"/>
    <s v=" "/>
  </r>
  <r>
    <s v="WF6_6198"/>
    <s v="C254"/>
    <s v="NO"/>
    <n v="0.52546719689103205"/>
    <s v=" "/>
    <x v="3"/>
    <s v="Mulch"/>
    <x v="4"/>
    <n v="6"/>
    <n v="74"/>
    <s v="C253-C255"/>
    <n v="0"/>
    <n v="1"/>
    <n v="0"/>
    <n v="0"/>
    <s v=" "/>
  </r>
  <r>
    <s v="WF6_3044"/>
    <s v="C254"/>
    <s v="NO"/>
    <n v="6.7404965547769993E-2"/>
    <s v=" "/>
    <x v="2"/>
    <s v="Retention"/>
    <x v="0"/>
    <n v="6"/>
    <n v="74"/>
    <s v="C253-C255"/>
    <n v="1"/>
    <n v="0"/>
    <n v="0"/>
    <n v="8"/>
    <s v=" "/>
  </r>
  <r>
    <s v="WF6_3045"/>
    <s v="C254"/>
    <s v="NO"/>
    <n v="8.3101862572853E-2"/>
    <s v=" "/>
    <x v="2"/>
    <s v="Retention"/>
    <x v="0"/>
    <n v="6"/>
    <n v="74"/>
    <s v="C253-C255"/>
    <n v="1"/>
    <n v="0"/>
    <n v="0"/>
    <n v="8"/>
    <s v=" "/>
  </r>
  <r>
    <s v="WF6_3048"/>
    <s v="C254"/>
    <s v="NO"/>
    <n v="6.9258586276344E-2"/>
    <s v=" "/>
    <x v="2"/>
    <s v="Retention"/>
    <x v="0"/>
    <n v="6"/>
    <n v="74"/>
    <s v="C253-C255"/>
    <n v="1"/>
    <n v="0"/>
    <n v="0"/>
    <n v="8"/>
    <s v=" "/>
  </r>
  <r>
    <s v="WF6_8197"/>
    <s v="C254"/>
    <s v="NO"/>
    <n v="5.7504744967368002E-2"/>
    <s v=" "/>
    <x v="1"/>
    <s v="Mulch"/>
    <x v="0"/>
    <n v="6"/>
    <n v="74"/>
    <s v="C253-C255"/>
    <n v="1"/>
    <n v="0"/>
    <n v="0"/>
    <n v="0"/>
    <s v=" "/>
  </r>
  <r>
    <s v="WF6_7661"/>
    <s v="C254"/>
    <s v="NO"/>
    <n v="3.6359292971484998E-2"/>
    <s v=" "/>
    <x v="0"/>
    <s v="Non-Mulch"/>
    <x v="0"/>
    <n v="6"/>
    <n v="74"/>
    <s v="C253-C255"/>
    <n v="1"/>
    <n v="0"/>
    <n v="0"/>
    <n v="0"/>
    <s v=" "/>
  </r>
  <r>
    <s v="WF6_7536"/>
    <s v="C254"/>
    <s v="NO"/>
    <n v="5.3333248233463998E-2"/>
    <s v=" "/>
    <x v="5"/>
    <s v="Mulch"/>
    <x v="0"/>
    <n v="6"/>
    <n v="74"/>
    <s v="C253-C255"/>
    <n v="1"/>
    <n v="0"/>
    <n v="0"/>
    <n v="0"/>
    <s v=" "/>
  </r>
  <r>
    <s v="WF6_8228"/>
    <s v="C254"/>
    <s v="NO"/>
    <n v="3.7761660736833E-2"/>
    <s v=" "/>
    <x v="5"/>
    <s v="Mulch"/>
    <x v="0"/>
    <n v="6"/>
    <n v="74"/>
    <s v="C253-C255"/>
    <n v="1"/>
    <n v="0"/>
    <n v="0"/>
    <n v="0"/>
    <s v=" "/>
  </r>
  <r>
    <s v="WF6_8229"/>
    <s v="C254"/>
    <s v="NO"/>
    <n v="9.5963393194496996E-2"/>
    <s v=" "/>
    <x v="1"/>
    <s v="Mulch"/>
    <x v="0"/>
    <n v="6"/>
    <n v="74"/>
    <s v="C253-C255"/>
    <n v="1"/>
    <n v="0"/>
    <n v="0"/>
    <n v="0"/>
    <s v=" "/>
  </r>
  <r>
    <s v="WF6_7538"/>
    <s v="C255"/>
    <s v="NO"/>
    <n v="1.45381036083986"/>
    <s v=" "/>
    <x v="5"/>
    <s v="Mulch"/>
    <x v="0"/>
    <n v="6"/>
    <n v="75"/>
    <s v="C255-C257"/>
    <n v="1"/>
    <n v="0"/>
    <n v="0"/>
    <n v="0"/>
    <s v=" "/>
  </r>
  <r>
    <s v="WF6_8230"/>
    <s v="C255"/>
    <s v="NO"/>
    <n v="0.16305132912703801"/>
    <s v=" "/>
    <x v="1"/>
    <s v="Mulch"/>
    <x v="0"/>
    <n v="6"/>
    <n v="75"/>
    <s v="C255-C257"/>
    <n v="1"/>
    <n v="0"/>
    <n v="0"/>
    <n v="0"/>
    <s v=" "/>
  </r>
  <r>
    <s v="WF6_3049"/>
    <s v="C256"/>
    <s v="NO"/>
    <n v="0.22973046391551999"/>
    <s v=" "/>
    <x v="1"/>
    <s v="Handfall"/>
    <x v="0"/>
    <n v="6"/>
    <n v="75"/>
    <s v="C255-C257"/>
    <n v="1"/>
    <n v="0"/>
    <n v="0"/>
    <n v="0"/>
    <s v=" "/>
  </r>
  <r>
    <s v="WF6_3052"/>
    <s v="C256"/>
    <s v="NO"/>
    <n v="0.44078846096348701"/>
    <s v=" "/>
    <x v="5"/>
    <s v="Mulch"/>
    <x v="0"/>
    <n v="6"/>
    <n v="75"/>
    <s v="C255-C257"/>
    <n v="1"/>
    <n v="0"/>
    <n v="0"/>
    <n v="0"/>
    <s v=" "/>
  </r>
  <r>
    <s v="WF6_3056"/>
    <s v="C256"/>
    <s v="NO"/>
    <n v="0.16952724559110899"/>
    <s v=" "/>
    <x v="5"/>
    <s v="Mulch"/>
    <x v="0"/>
    <n v="6"/>
    <n v="75"/>
    <s v="C255-C257"/>
    <n v="1"/>
    <n v="0"/>
    <n v="0"/>
    <n v="0"/>
    <s v=" "/>
  </r>
  <r>
    <s v="WF6_3055"/>
    <s v="C256"/>
    <s v="NO"/>
    <n v="0.104093523143307"/>
    <s v=" "/>
    <x v="4"/>
    <s v="Non-Treed"/>
    <x v="0"/>
    <n v="6"/>
    <n v="75"/>
    <s v="C255-C257"/>
    <n v="1"/>
    <n v="0"/>
    <n v="0"/>
    <n v="0"/>
    <s v=" "/>
  </r>
  <r>
    <s v="WF6_3050"/>
    <s v="C256"/>
    <s v="NO"/>
    <n v="0.54160249113011905"/>
    <s v=" "/>
    <x v="2"/>
    <s v="Retention"/>
    <x v="0"/>
    <n v="6"/>
    <n v="75"/>
    <s v="C255-C257"/>
    <n v="1"/>
    <n v="0"/>
    <n v="0"/>
    <n v="8"/>
    <s v=" "/>
  </r>
  <r>
    <s v="WF6_3054"/>
    <s v="C256"/>
    <s v="NO"/>
    <n v="0.39417414815852603"/>
    <s v=" "/>
    <x v="2"/>
    <s v="Retention"/>
    <x v="0"/>
    <n v="6"/>
    <n v="75"/>
    <s v="C255-C257"/>
    <n v="1"/>
    <n v="0"/>
    <n v="0"/>
    <n v="8"/>
    <s v=" "/>
  </r>
  <r>
    <s v="WF6_3057"/>
    <s v="C256"/>
    <s v="NO"/>
    <n v="3.2887709896468997E-2"/>
    <s v=" "/>
    <x v="2"/>
    <s v="Retention"/>
    <x v="0"/>
    <n v="6"/>
    <n v="75"/>
    <s v="C255-C257"/>
    <n v="1"/>
    <n v="0"/>
    <n v="0"/>
    <n v="8"/>
    <s v=" "/>
  </r>
  <r>
    <s v="WF6_8198"/>
    <s v="C256"/>
    <s v="NO"/>
    <n v="0.17061118550014301"/>
    <s v=" "/>
    <x v="1"/>
    <s v="Mulch"/>
    <x v="0"/>
    <n v="6"/>
    <n v="75"/>
    <s v="C255-C257"/>
    <n v="1"/>
    <n v="0"/>
    <n v="0"/>
    <n v="0"/>
    <s v=" "/>
  </r>
  <r>
    <s v="WF6_7537"/>
    <s v="C256"/>
    <s v="NO"/>
    <n v="5.8295726057450002E-2"/>
    <s v=" "/>
    <x v="5"/>
    <s v="Mulch"/>
    <x v="0"/>
    <n v="6"/>
    <n v="75"/>
    <s v="C255-C257"/>
    <n v="1"/>
    <n v="0"/>
    <n v="0"/>
    <n v="0"/>
    <s v=" "/>
  </r>
  <r>
    <s v="WF6_7179"/>
    <s v="C257"/>
    <s v="NO"/>
    <n v="0.79644327547973104"/>
    <s v=" "/>
    <x v="1"/>
    <s v="Handfall"/>
    <x v="0"/>
    <n v="6"/>
    <n v="76"/>
    <s v="C257-C259"/>
    <n v="1"/>
    <n v="0"/>
    <n v="0"/>
    <n v="0"/>
    <s v=" "/>
  </r>
  <r>
    <s v="WF6_3053"/>
    <s v="C257"/>
    <s v="NO"/>
    <n v="0.34646874551468798"/>
    <s v=" "/>
    <x v="3"/>
    <s v="Mulch"/>
    <x v="4"/>
    <n v="6"/>
    <n v="76"/>
    <s v="C257-C259"/>
    <n v="0"/>
    <n v="1"/>
    <n v="0"/>
    <n v="0"/>
    <s v=" "/>
  </r>
  <r>
    <s v="WF6_3056"/>
    <s v="C257"/>
    <s v="NO"/>
    <n v="0.548535638897655"/>
    <s v=" "/>
    <x v="5"/>
    <s v="Mulch"/>
    <x v="0"/>
    <n v="6"/>
    <n v="76"/>
    <s v="C257-C259"/>
    <n v="1"/>
    <n v="0"/>
    <n v="0"/>
    <n v="0"/>
    <s v=" "/>
  </r>
  <r>
    <s v="WF6_7875"/>
    <s v="C257"/>
    <s v="NO"/>
    <n v="2.9991894556974999E-2"/>
    <s v=" "/>
    <x v="1"/>
    <s v="Handfall"/>
    <x v="0"/>
    <n v="6"/>
    <n v="76"/>
    <s v="C257-C259"/>
    <n v="1"/>
    <n v="0"/>
    <n v="0"/>
    <n v="0"/>
    <s v=" "/>
  </r>
  <r>
    <s v="WF6_3062"/>
    <s v="C258"/>
    <s v="YES"/>
    <n v="3.1070353123171999E-2"/>
    <s v=" "/>
    <x v="1"/>
    <s v="Handfall"/>
    <x v="0"/>
    <n v="6"/>
    <n v="76"/>
    <s v="C257-C259"/>
    <n v="1"/>
    <n v="0"/>
    <n v="0"/>
    <n v="0"/>
    <s v=" "/>
  </r>
  <r>
    <s v="WF6_6304"/>
    <s v="C258"/>
    <s v="YES"/>
    <n v="3.0260186108351E-2"/>
    <s v=" "/>
    <x v="1"/>
    <s v="Handfall"/>
    <x v="0"/>
    <n v="6"/>
    <n v="76"/>
    <s v="C257-C259"/>
    <n v="1"/>
    <n v="0"/>
    <n v="0"/>
    <n v="0"/>
    <s v=" "/>
  </r>
  <r>
    <s v="WF6_6360"/>
    <s v="C258"/>
    <s v="NO"/>
    <n v="0.33292408355769698"/>
    <s v=" "/>
    <x v="5"/>
    <s v="Mulch"/>
    <x v="0"/>
    <n v="6"/>
    <n v="76"/>
    <s v="C257-C259"/>
    <n v="1"/>
    <n v="0"/>
    <n v="0"/>
    <n v="0"/>
    <s v=" "/>
  </r>
  <r>
    <s v="WF6_7072"/>
    <s v="C258"/>
    <s v="YES"/>
    <n v="0.40191352080509202"/>
    <s v=" "/>
    <x v="1"/>
    <s v="Handfall"/>
    <x v="0"/>
    <n v="6"/>
    <n v="76"/>
    <s v="C257-C259"/>
    <n v="1"/>
    <n v="0"/>
    <n v="0"/>
    <n v="0"/>
    <s v=" "/>
  </r>
  <r>
    <s v="WF6_7180"/>
    <s v="C258"/>
    <s v="NO"/>
    <n v="0.92001483090349601"/>
    <s v=" "/>
    <x v="1"/>
    <s v="Handfall"/>
    <x v="0"/>
    <n v="6"/>
    <n v="76"/>
    <s v="C257-C259"/>
    <n v="1"/>
    <n v="0"/>
    <n v="0"/>
    <n v="0"/>
    <s v=" "/>
  </r>
  <r>
    <s v="WF6_7250"/>
    <s v="C258"/>
    <s v="NO"/>
    <n v="7.9551177530837E-2"/>
    <s v=" "/>
    <x v="1"/>
    <s v="Handfall"/>
    <x v="0"/>
    <n v="6"/>
    <n v="76"/>
    <s v="C257-C259"/>
    <n v="1"/>
    <n v="0"/>
    <n v="0"/>
    <n v="0"/>
    <s v=" "/>
  </r>
  <r>
    <s v="WF6_3053"/>
    <s v="C258"/>
    <s v="NO"/>
    <n v="0.16918281816873601"/>
    <s v=" "/>
    <x v="3"/>
    <s v="Mulch"/>
    <x v="4"/>
    <n v="6"/>
    <n v="76"/>
    <s v="C257-C259"/>
    <n v="0"/>
    <n v="1"/>
    <n v="0"/>
    <n v="0"/>
    <s v=" "/>
  </r>
  <r>
    <s v="WF6_3060"/>
    <s v="C258"/>
    <s v="NO"/>
    <n v="0.14207753445274399"/>
    <s v=" "/>
    <x v="3"/>
    <s v="Mulch"/>
    <x v="4"/>
    <n v="6"/>
    <n v="76"/>
    <s v="C257-C259"/>
    <n v="0"/>
    <n v="1"/>
    <n v="0"/>
    <n v="0"/>
    <s v=" "/>
  </r>
  <r>
    <s v="WF6_3063"/>
    <s v="C258"/>
    <s v="NO"/>
    <n v="0.23087832369853001"/>
    <s v=" "/>
    <x v="0"/>
    <s v="Non-Mulch"/>
    <x v="0"/>
    <n v="6"/>
    <n v="76"/>
    <s v="C257-C259"/>
    <n v="1"/>
    <n v="0"/>
    <n v="0"/>
    <n v="0"/>
    <s v=" "/>
  </r>
  <r>
    <s v="WF6_3059"/>
    <s v="C258"/>
    <s v="NO"/>
    <n v="0.13929376475229499"/>
    <s v=" "/>
    <x v="2"/>
    <s v="Retention"/>
    <x v="0"/>
    <n v="6"/>
    <n v="76"/>
    <s v="C257-C259"/>
    <n v="1"/>
    <n v="0"/>
    <n v="0"/>
    <n v="8"/>
    <s v=" "/>
  </r>
  <r>
    <s v="WF6_3070"/>
    <s v="C259"/>
    <s v="YES"/>
    <n v="0.40056057037933801"/>
    <s v=" "/>
    <x v="1"/>
    <s v="Handfall"/>
    <x v="0"/>
    <n v="6"/>
    <n v="77"/>
    <s v="C259-C261"/>
    <n v="1"/>
    <n v="0"/>
    <n v="0"/>
    <n v="0"/>
    <s v=" "/>
  </r>
  <r>
    <s v="WF6_3064"/>
    <s v="C259"/>
    <s v="YES"/>
    <n v="0.20370804475777099"/>
    <s v=" "/>
    <x v="1"/>
    <s v="Handfall"/>
    <x v="0"/>
    <n v="6"/>
    <n v="77"/>
    <s v="C259-C261"/>
    <n v="1"/>
    <n v="0"/>
    <n v="0"/>
    <n v="0"/>
    <s v=" "/>
  </r>
  <r>
    <s v="WF6_3066"/>
    <s v="C259"/>
    <s v="YES"/>
    <n v="0.94426197271697399"/>
    <s v=" "/>
    <x v="1"/>
    <s v="Handfall"/>
    <x v="0"/>
    <n v="6"/>
    <n v="77"/>
    <s v="C259-C261"/>
    <n v="1"/>
    <n v="0"/>
    <n v="0"/>
    <n v="0"/>
    <s v=" "/>
  </r>
  <r>
    <s v="WF6_3069"/>
    <s v="C259"/>
    <s v="YES"/>
    <n v="2.9569827091684001E-2"/>
    <s v=" "/>
    <x v="1"/>
    <s v="Handfall"/>
    <x v="0"/>
    <n v="6"/>
    <n v="77"/>
    <s v="C259-C261"/>
    <n v="1"/>
    <n v="0"/>
    <n v="0"/>
    <n v="0"/>
    <s v=" "/>
  </r>
  <r>
    <s v="WF6_7251"/>
    <s v="C259"/>
    <s v="NO"/>
    <n v="0.106341541661563"/>
    <s v=" "/>
    <x v="1"/>
    <s v="Handfall"/>
    <x v="0"/>
    <n v="6"/>
    <n v="77"/>
    <s v="C259-C261"/>
    <n v="1"/>
    <n v="0"/>
    <n v="0"/>
    <n v="0"/>
    <s v=" "/>
  </r>
  <r>
    <s v="WF6_3058"/>
    <s v="C259"/>
    <s v="NO"/>
    <n v="0.70497356883140005"/>
    <s v=" "/>
    <x v="3"/>
    <s v="Mulch"/>
    <x v="4"/>
    <n v="6"/>
    <n v="77"/>
    <s v="C259-C261"/>
    <n v="0"/>
    <n v="1"/>
    <n v="0"/>
    <n v="0"/>
    <s v=" "/>
  </r>
  <r>
    <s v="WF6_3063"/>
    <s v="C259"/>
    <s v="NO"/>
    <n v="0.174973513029404"/>
    <s v=" "/>
    <x v="0"/>
    <s v="Non-Mulch"/>
    <x v="0"/>
    <n v="6"/>
    <n v="77"/>
    <s v="C259-C261"/>
    <n v="1"/>
    <n v="0"/>
    <n v="0"/>
    <n v="0"/>
    <s v=" "/>
  </r>
  <r>
    <s v="WF6_3072"/>
    <s v="C259"/>
    <s v="NO"/>
    <n v="3.9218690239810998E-2"/>
    <s v=" "/>
    <x v="0"/>
    <s v="Non-Mulch"/>
    <x v="0"/>
    <n v="6"/>
    <n v="77"/>
    <s v="C259-C261"/>
    <n v="1"/>
    <n v="0"/>
    <n v="0"/>
    <n v="0"/>
    <s v=" "/>
  </r>
  <r>
    <s v="WF6_3065"/>
    <s v="C259"/>
    <s v="YES"/>
    <n v="5.9874099791526997E-2"/>
    <s v=" "/>
    <x v="4"/>
    <s v="Non-Treed"/>
    <x v="0"/>
    <n v="6"/>
    <n v="77"/>
    <s v="C259-C261"/>
    <n v="1"/>
    <n v="0"/>
    <n v="0"/>
    <n v="0"/>
    <s v=" "/>
  </r>
  <r>
    <s v="WF6_3068"/>
    <s v="C259"/>
    <s v="YES"/>
    <n v="0.249885817125274"/>
    <s v=" "/>
    <x v="4"/>
    <s v="Non-Treed"/>
    <x v="0"/>
    <n v="6"/>
    <n v="77"/>
    <s v="C259-C261"/>
    <n v="1"/>
    <n v="0"/>
    <n v="0"/>
    <n v="0"/>
    <s v=" "/>
  </r>
  <r>
    <s v="WF6_7271"/>
    <s v="C259"/>
    <s v="YES"/>
    <n v="2.3112280431737998E-2"/>
    <s v=" "/>
    <x v="4"/>
    <s v="Non-Treed"/>
    <x v="0"/>
    <n v="6"/>
    <n v="77"/>
    <s v="C259-C261"/>
    <n v="1"/>
    <n v="0"/>
    <n v="0"/>
    <n v="0"/>
    <s v=" "/>
  </r>
  <r>
    <s v="WF6_7272"/>
    <s v="C259"/>
    <s v="YES"/>
    <n v="1.2545568819414999E-2"/>
    <s v=" "/>
    <x v="4"/>
    <s v="Non-Treed"/>
    <x v="0"/>
    <n v="6"/>
    <n v="77"/>
    <s v="C259-C261"/>
    <n v="1"/>
    <n v="0"/>
    <n v="0"/>
    <n v="0"/>
    <s v=" "/>
  </r>
  <r>
    <s v="WF6_7273"/>
    <s v="C259"/>
    <s v="YES"/>
    <n v="1.6072253893858E-2"/>
    <s v=" "/>
    <x v="4"/>
    <s v="Non-Treed"/>
    <x v="0"/>
    <n v="6"/>
    <n v="77"/>
    <s v="C259-C261"/>
    <n v="1"/>
    <n v="0"/>
    <n v="0"/>
    <n v="0"/>
    <s v=" "/>
  </r>
  <r>
    <s v="WF6_3077"/>
    <s v="C260"/>
    <s v="YES"/>
    <n v="0.33676364480256699"/>
    <s v=" "/>
    <x v="1"/>
    <s v="Handfall"/>
    <x v="0"/>
    <n v="6"/>
    <n v="77"/>
    <s v="C259-C261"/>
    <n v="1"/>
    <n v="0"/>
    <n v="0"/>
    <n v="0"/>
    <s v=" "/>
  </r>
  <r>
    <s v="WF6_3085"/>
    <s v="C260"/>
    <s v="YES"/>
    <n v="2.6690315742166001E-2"/>
    <s v=" "/>
    <x v="1"/>
    <s v="Handfall"/>
    <x v="0"/>
    <n v="6"/>
    <n v="77"/>
    <s v="C259-C261"/>
    <n v="1"/>
    <n v="0"/>
    <n v="0"/>
    <n v="0"/>
    <s v=" "/>
  </r>
  <r>
    <s v="WF6_7252"/>
    <s v="C260"/>
    <s v="NO"/>
    <n v="0.14151078606358899"/>
    <s v=" "/>
    <x v="1"/>
    <s v="Handfall"/>
    <x v="0"/>
    <n v="6"/>
    <n v="77"/>
    <s v="C259-C261"/>
    <n v="1"/>
    <n v="0"/>
    <n v="0"/>
    <n v="0"/>
    <s v=" "/>
  </r>
  <r>
    <s v="WF6_3071"/>
    <s v="C260"/>
    <s v="NO"/>
    <n v="0.47146339393292203"/>
    <s v=" "/>
    <x v="3"/>
    <s v="Mulch"/>
    <x v="4"/>
    <n v="6"/>
    <n v="77"/>
    <s v="C259-C261"/>
    <n v="0"/>
    <n v="1"/>
    <n v="0"/>
    <n v="0"/>
    <s v=" "/>
  </r>
  <r>
    <s v="WF6_3072"/>
    <s v="C260"/>
    <s v="NO"/>
    <n v="0.165359951874127"/>
    <s v=" "/>
    <x v="0"/>
    <s v="Non-Mulch"/>
    <x v="0"/>
    <n v="6"/>
    <n v="77"/>
    <s v="C259-C261"/>
    <n v="1"/>
    <n v="0"/>
    <n v="0"/>
    <n v="0"/>
    <s v=" "/>
  </r>
  <r>
    <s v="WF6_3078"/>
    <s v="C260"/>
    <s v="NO"/>
    <n v="0.14023314995116601"/>
    <s v=" "/>
    <x v="0"/>
    <s v="Non-Mulch"/>
    <x v="0"/>
    <n v="6"/>
    <n v="77"/>
    <s v="C259-C261"/>
    <n v="1"/>
    <n v="0"/>
    <n v="0"/>
    <n v="0"/>
    <s v=" "/>
  </r>
  <r>
    <s v="WF6_3074"/>
    <s v="C260"/>
    <s v="YES"/>
    <n v="0.104370959965383"/>
    <s v=" "/>
    <x v="4"/>
    <s v="Non-Treed"/>
    <x v="0"/>
    <n v="6"/>
    <n v="77"/>
    <s v="C259-C261"/>
    <n v="1"/>
    <n v="0"/>
    <n v="0"/>
    <n v="0"/>
    <s v=" "/>
  </r>
  <r>
    <s v="WF6_3075"/>
    <s v="C260"/>
    <s v="YES"/>
    <n v="3.2661631761525999E-2"/>
    <s v=" "/>
    <x v="4"/>
    <s v="Non-Treed"/>
    <x v="0"/>
    <n v="6"/>
    <n v="77"/>
    <s v="C259-C261"/>
    <n v="1"/>
    <n v="0"/>
    <n v="0"/>
    <n v="0"/>
    <s v=" "/>
  </r>
  <r>
    <s v="WF6_3073"/>
    <s v="C260"/>
    <s v="YES"/>
    <n v="3.3663302501406998E-2"/>
    <s v=" "/>
    <x v="2"/>
    <s v="Retention"/>
    <x v="0"/>
    <n v="6"/>
    <n v="77"/>
    <s v="C259-C261"/>
    <n v="1"/>
    <n v="0"/>
    <n v="0"/>
    <n v="8"/>
    <s v=" "/>
  </r>
  <r>
    <s v="WF6_3076"/>
    <s v="C260"/>
    <s v="YES"/>
    <n v="8.662248998897E-2"/>
    <s v=" "/>
    <x v="2"/>
    <s v="Retention"/>
    <x v="0"/>
    <n v="6"/>
    <n v="77"/>
    <s v="C259-C261"/>
    <n v="1"/>
    <n v="0"/>
    <n v="0"/>
    <n v="8"/>
    <s v=" "/>
  </r>
  <r>
    <s v="WF6_3084"/>
    <s v="C260"/>
    <s v="YES"/>
    <n v="0.12559959338483101"/>
    <s v=" "/>
    <x v="2"/>
    <s v="Retention"/>
    <x v="0"/>
    <n v="6"/>
    <n v="77"/>
    <s v="C259-C261"/>
    <n v="1"/>
    <n v="0"/>
    <n v="0"/>
    <n v="8"/>
    <s v=" "/>
  </r>
  <r>
    <s v="WF6_7274"/>
    <s v="C260"/>
    <s v="YES"/>
    <n v="3.5372384709794001E-2"/>
    <s v=" "/>
    <x v="4"/>
    <s v="Non-Treed"/>
    <x v="0"/>
    <n v="6"/>
    <n v="77"/>
    <s v="C259-C261"/>
    <n v="1"/>
    <n v="0"/>
    <n v="0"/>
    <n v="0"/>
    <s v=" "/>
  </r>
  <r>
    <s v="WF6_7503"/>
    <s v="C260"/>
    <s v="YES"/>
    <n v="0.352824020306999"/>
    <s v=" "/>
    <x v="1"/>
    <s v="Handfall"/>
    <x v="0"/>
    <n v="6"/>
    <n v="77"/>
    <s v="C259-C261"/>
    <n v="1"/>
    <n v="0"/>
    <n v="0"/>
    <n v="0"/>
    <s v=" "/>
  </r>
  <r>
    <s v="WF6_7253"/>
    <s v="C261"/>
    <s v="NO"/>
    <n v="0.17723673436166401"/>
    <s v=" "/>
    <x v="1"/>
    <s v="Handfall"/>
    <x v="0"/>
    <n v="6"/>
    <n v="78"/>
    <s v="C261-C263"/>
    <n v="1"/>
    <n v="0"/>
    <n v="0"/>
    <n v="0"/>
    <s v=" "/>
  </r>
  <r>
    <s v="WF6_6197"/>
    <s v="C261"/>
    <s v="NO"/>
    <n v="0.166455554411714"/>
    <s v=" "/>
    <x v="3"/>
    <s v="Mulch"/>
    <x v="4"/>
    <n v="6"/>
    <n v="78"/>
    <s v="C261-C263"/>
    <n v="0"/>
    <n v="1"/>
    <n v="0"/>
    <n v="0"/>
    <s v=" "/>
  </r>
  <r>
    <s v="WF6_6197"/>
    <s v="C261"/>
    <s v="NO"/>
    <n v="1.5932163916423998E-2"/>
    <s v=" "/>
    <x v="3"/>
    <s v="Mulch"/>
    <x v="4"/>
    <n v="6"/>
    <n v="78"/>
    <s v="C261-C263"/>
    <n v="0"/>
    <n v="1"/>
    <n v="0"/>
    <n v="0"/>
    <s v=" "/>
  </r>
  <r>
    <s v="WF6_3071"/>
    <s v="C261"/>
    <s v="NO"/>
    <n v="1.6644429026229E-2"/>
    <s v=" "/>
    <x v="3"/>
    <s v="Mulch"/>
    <x v="4"/>
    <n v="6"/>
    <n v="78"/>
    <s v="C261-C263"/>
    <n v="0"/>
    <n v="1"/>
    <n v="0"/>
    <n v="0"/>
    <s v=" "/>
  </r>
  <r>
    <s v="WF6_3088"/>
    <s v="C261"/>
    <s v="NO"/>
    <n v="0.21985255609958099"/>
    <s v=" "/>
    <x v="3"/>
    <s v="Mulch"/>
    <x v="4"/>
    <n v="6"/>
    <n v="78"/>
    <s v="C261-C263"/>
    <n v="0"/>
    <n v="1"/>
    <n v="0"/>
    <n v="0"/>
    <s v=" "/>
  </r>
  <r>
    <s v="WF6_3088"/>
    <s v="C261"/>
    <s v="NO"/>
    <n v="2.6750980659405999E-2"/>
    <s v=" "/>
    <x v="3"/>
    <s v="Mulch"/>
    <x v="4"/>
    <n v="6"/>
    <n v="78"/>
    <s v="C261-C263"/>
    <n v="0"/>
    <n v="1"/>
    <n v="0"/>
    <n v="0"/>
    <s v=" "/>
  </r>
  <r>
    <s v="WF6_3078"/>
    <s v="C261"/>
    <s v="NO"/>
    <n v="0.265985380194872"/>
    <s v=" "/>
    <x v="0"/>
    <s v="Non-Mulch"/>
    <x v="0"/>
    <n v="6"/>
    <n v="78"/>
    <s v="C261-C263"/>
    <n v="1"/>
    <n v="0"/>
    <n v="0"/>
    <n v="0"/>
    <s v=" "/>
  </r>
  <r>
    <s v="WF6_3083"/>
    <s v="C261"/>
    <s v="NO"/>
    <n v="0.53253323742972203"/>
    <s v=" "/>
    <x v="0"/>
    <s v="Non-Mulch"/>
    <x v="0"/>
    <n v="6"/>
    <n v="78"/>
    <s v="C261-C263"/>
    <n v="0"/>
    <n v="1"/>
    <n v="0"/>
    <n v="0"/>
    <s v=" "/>
  </r>
  <r>
    <s v="WF6_3067"/>
    <s v="C261"/>
    <s v="NO"/>
    <n v="0.71685006277141705"/>
    <s v=" "/>
    <x v="1"/>
    <s v="Handfall"/>
    <x v="0"/>
    <n v="6"/>
    <n v="78"/>
    <s v="C261-C263"/>
    <n v="1"/>
    <n v="0"/>
    <n v="0"/>
    <n v="0"/>
    <s v=" "/>
  </r>
  <r>
    <s v="WF6_3082"/>
    <s v="C261"/>
    <s v="NO"/>
    <n v="4.7519487855520001E-2"/>
    <s v=" "/>
    <x v="4"/>
    <s v="Non-Treed"/>
    <x v="0"/>
    <n v="6"/>
    <n v="78"/>
    <s v="C261-C263"/>
    <n v="1"/>
    <n v="0"/>
    <n v="0"/>
    <n v="0"/>
    <s v=" "/>
  </r>
  <r>
    <s v="WF6_3061"/>
    <s v="C261"/>
    <s v="NO"/>
    <n v="0.31595801436403997"/>
    <s v=" "/>
    <x v="2"/>
    <s v="Retention"/>
    <x v="0"/>
    <n v="6"/>
    <n v="78"/>
    <s v="C261-C263"/>
    <n v="1"/>
    <n v="0"/>
    <n v="0"/>
    <n v="8"/>
    <s v=" "/>
  </r>
  <r>
    <s v="WF6_7254"/>
    <s v="C262"/>
    <s v="NO"/>
    <n v="0.375574457556904"/>
    <s v=" "/>
    <x v="1"/>
    <s v="Handfall"/>
    <x v="0"/>
    <n v="6"/>
    <n v="78"/>
    <s v="C261-C263"/>
    <n v="1"/>
    <n v="1"/>
    <n v="0"/>
    <n v="0"/>
    <s v=" "/>
  </r>
  <r>
    <s v="WF6_3083"/>
    <s v="C262"/>
    <s v="NO"/>
    <n v="1.8221687703871201"/>
    <s v=" "/>
    <x v="0"/>
    <s v="Non-Mulch"/>
    <x v="0"/>
    <n v="6"/>
    <n v="78"/>
    <s v="C261-C263"/>
    <n v="0"/>
    <n v="1"/>
    <n v="0"/>
    <n v="0"/>
    <s v=" "/>
  </r>
  <r>
    <s v="WF6_3086"/>
    <s v="C262"/>
    <s v="NO"/>
    <n v="0.65130030603143796"/>
    <s v=" "/>
    <x v="0"/>
    <s v="Non-Mulch"/>
    <x v="0"/>
    <n v="6"/>
    <n v="78"/>
    <s v="C261-C263"/>
    <n v="1"/>
    <n v="0"/>
    <n v="0"/>
    <n v="0"/>
    <s v=" "/>
  </r>
  <r>
    <s v="WF6_3087"/>
    <s v="C262"/>
    <s v="NO"/>
    <n v="0.38346664881737802"/>
    <s v=" "/>
    <x v="2"/>
    <s v="Retention"/>
    <x v="0"/>
    <n v="6"/>
    <n v="78"/>
    <s v="C261-C263"/>
    <n v="1"/>
    <n v="0"/>
    <n v="0"/>
    <n v="8"/>
    <s v=" "/>
  </r>
  <r>
    <s v="WF6_3083"/>
    <s v="C263"/>
    <s v="NO"/>
    <n v="2.2285192806409202"/>
    <s v=" "/>
    <x v="0"/>
    <s v="Non-Mulch"/>
    <x v="0"/>
    <n v="6"/>
    <n v="79"/>
    <s v="C263-C265"/>
    <n v="0"/>
    <n v="1"/>
    <n v="0"/>
    <n v="0"/>
    <s v=" "/>
  </r>
  <r>
    <s v="WF6_6207"/>
    <s v="C264"/>
    <s v="NO"/>
    <n v="1.7190802286781999E-2"/>
    <s v=" "/>
    <x v="3"/>
    <s v="Mulch"/>
    <x v="3"/>
    <n v="6"/>
    <n v="79"/>
    <s v="C263-C265"/>
    <n v="0"/>
    <n v="1"/>
    <n v="0"/>
    <n v="0"/>
    <s v=" "/>
  </r>
  <r>
    <s v="WF6_6361"/>
    <s v="C264"/>
    <s v="NO"/>
    <n v="0.184221937767238"/>
    <s v=" "/>
    <x v="3"/>
    <s v="Mulch"/>
    <x v="3"/>
    <n v="6"/>
    <n v="80"/>
    <s v="C263-C265"/>
    <n v="0"/>
    <n v="1"/>
    <n v="0"/>
    <n v="0"/>
    <s v=" "/>
  </r>
  <r>
    <s v="WF6_6409"/>
    <s v="C264"/>
    <s v="NO"/>
    <n v="1.7018653743438E-2"/>
    <s v=" "/>
    <x v="3"/>
    <s v="Mulch"/>
    <x v="3"/>
    <n v="6"/>
    <n v="79"/>
    <s v="C263-C265"/>
    <n v="0"/>
    <n v="1"/>
    <n v="0"/>
    <n v="0"/>
    <s v=" "/>
  </r>
  <r>
    <s v="WF6_3080"/>
    <s v="C264"/>
    <s v="NO"/>
    <n v="0.17973790594719899"/>
    <s v=" "/>
    <x v="3"/>
    <s v="Mulch"/>
    <x v="3"/>
    <n v="6"/>
    <n v="80"/>
    <s v="C263-C265"/>
    <n v="0"/>
    <n v="1"/>
    <n v="0"/>
    <n v="0"/>
    <s v=" "/>
  </r>
  <r>
    <s v="WF6_3089"/>
    <s v="C264"/>
    <s v="NO"/>
    <n v="0.15803768657681999"/>
    <s v=" "/>
    <x v="3"/>
    <s v="Mulch"/>
    <x v="3"/>
    <n v="6"/>
    <n v="79"/>
    <s v="C263-C265"/>
    <n v="0"/>
    <n v="1"/>
    <n v="0"/>
    <n v="0"/>
    <s v=" "/>
  </r>
  <r>
    <s v="WF6_3089"/>
    <s v="C264"/>
    <s v="NO"/>
    <n v="3.1019537008031998E-2"/>
    <s v=" "/>
    <x v="3"/>
    <s v="Mulch"/>
    <x v="3"/>
    <n v="6"/>
    <n v="79"/>
    <s v="C263-C265"/>
    <n v="0"/>
    <n v="1"/>
    <n v="0"/>
    <n v="0"/>
    <s v=" "/>
  </r>
  <r>
    <s v="WF6_3089"/>
    <s v="C264"/>
    <s v="NO"/>
    <n v="3.3997563642154997E-2"/>
    <s v=" "/>
    <x v="3"/>
    <s v="Mulch"/>
    <x v="3"/>
    <n v="6"/>
    <n v="79"/>
    <s v="C263-C265"/>
    <n v="0"/>
    <n v="1"/>
    <n v="0"/>
    <n v="0"/>
    <s v=" "/>
  </r>
  <r>
    <s v="WF6_3089"/>
    <s v="C264"/>
    <s v="NO"/>
    <n v="0.34847442566470599"/>
    <s v=" "/>
    <x v="3"/>
    <s v="Mulch"/>
    <x v="3"/>
    <n v="6"/>
    <n v="80"/>
    <s v="C263-C265"/>
    <n v="0"/>
    <n v="1"/>
    <n v="0"/>
    <n v="0"/>
    <s v=" "/>
  </r>
  <r>
    <s v="WF6_3089"/>
    <s v="C264"/>
    <s v="NO"/>
    <n v="0.34471173690524098"/>
    <s v=" "/>
    <x v="3"/>
    <s v="Mulch"/>
    <x v="3"/>
    <n v="6"/>
    <n v="80"/>
    <s v="C263-C265"/>
    <n v="0"/>
    <n v="1"/>
    <n v="0"/>
    <n v="0"/>
    <s v=" "/>
  </r>
  <r>
    <s v="WF6_3094"/>
    <s v="C264"/>
    <s v="NO"/>
    <n v="5.8584725389642003E-2"/>
    <s v=" "/>
    <x v="3"/>
    <s v="Mulch"/>
    <x v="3"/>
    <n v="6"/>
    <n v="79"/>
    <s v="C263-C265"/>
    <n v="0"/>
    <n v="1"/>
    <n v="0"/>
    <n v="0"/>
    <s v=" "/>
  </r>
  <r>
    <s v="WF6_3095"/>
    <s v="C264"/>
    <s v="NO"/>
    <n v="0.607824650572105"/>
    <s v=" "/>
    <x v="3"/>
    <s v="Mulch"/>
    <x v="4"/>
    <n v="6"/>
    <n v="79"/>
    <s v="C263-C265"/>
    <n v="0"/>
    <n v="1"/>
    <n v="0"/>
    <n v="0"/>
    <s v=" "/>
  </r>
  <r>
    <s v="WF6_6124"/>
    <s v="C264"/>
    <s v="NO"/>
    <n v="6.0172480888287999E-2"/>
    <s v=" "/>
    <x v="3"/>
    <s v="Mulch"/>
    <x v="4"/>
    <n v="6"/>
    <n v="79"/>
    <s v="C263-C265"/>
    <n v="0"/>
    <n v="1"/>
    <n v="0"/>
    <n v="0"/>
    <s v=" "/>
  </r>
  <r>
    <s v="WF6_3083"/>
    <s v="C264"/>
    <s v="NO"/>
    <n v="2.2328260628612999"/>
    <s v=" "/>
    <x v="0"/>
    <s v="Non-Mulch"/>
    <x v="0"/>
    <n v="6"/>
    <n v="79"/>
    <s v="C263-C265"/>
    <n v="0"/>
    <n v="1"/>
    <n v="0"/>
    <n v="0"/>
    <s v=" "/>
  </r>
  <r>
    <s v="WF6_3093"/>
    <s v="C264"/>
    <s v="NO"/>
    <n v="7.5215853624094997E-2"/>
    <s v=" "/>
    <x v="0"/>
    <s v="Non-Mulch"/>
    <x v="0"/>
    <n v="6"/>
    <n v="79"/>
    <s v="C263-C265"/>
    <n v="1"/>
    <n v="0"/>
    <n v="0"/>
    <n v="0"/>
    <s v=" "/>
  </r>
  <r>
    <s v="WF6_3095"/>
    <s v="C265"/>
    <s v="NO"/>
    <n v="8.0844870150016998E-2"/>
    <s v=" "/>
    <x v="3"/>
    <s v="Mulch"/>
    <x v="4"/>
    <n v="6"/>
    <n v="79"/>
    <s v="C263-C265"/>
    <n v="0"/>
    <n v="1"/>
    <n v="0"/>
    <n v="0"/>
    <s v=" "/>
  </r>
  <r>
    <s v="WF6_3095"/>
    <s v="C265"/>
    <s v="NO"/>
    <n v="0.51691765227822295"/>
    <s v=" "/>
    <x v="3"/>
    <s v="Mulch"/>
    <x v="4"/>
    <n v="6"/>
    <n v="81"/>
    <s v="C265-C267"/>
    <n v="0"/>
    <n v="1"/>
    <n v="0"/>
    <n v="0"/>
    <s v=" "/>
  </r>
  <r>
    <s v="WF6_3083"/>
    <s v="C265"/>
    <s v="NO"/>
    <n v="2.3785153414748999E-2"/>
    <s v=" "/>
    <x v="0"/>
    <s v="Non-Mulch"/>
    <x v="0"/>
    <n v="6"/>
    <n v="79"/>
    <s v="C263-C265"/>
    <n v="0"/>
    <n v="1"/>
    <n v="0"/>
    <n v="0"/>
    <s v=" "/>
  </r>
  <r>
    <s v="WF6_3083"/>
    <s v="C265"/>
    <s v="NO"/>
    <n v="1.84361270906615"/>
    <s v=" "/>
    <x v="0"/>
    <s v="Non-Mulch"/>
    <x v="0"/>
    <n v="6"/>
    <n v="81"/>
    <s v="C265-C267"/>
    <n v="0"/>
    <n v="1"/>
    <n v="0"/>
    <n v="0"/>
    <s v=" "/>
  </r>
  <r>
    <s v="WF6_3093"/>
    <s v="C265"/>
    <s v="NO"/>
    <n v="2.0130591664214E-2"/>
    <s v=" "/>
    <x v="0"/>
    <s v="Non-Mulch"/>
    <x v="0"/>
    <n v="6"/>
    <n v="81"/>
    <s v="C265-C267"/>
    <n v="1"/>
    <n v="0"/>
    <n v="0"/>
    <n v="0"/>
    <s v=" "/>
  </r>
  <r>
    <s v="WF6_3096"/>
    <s v="C265"/>
    <s v="NO"/>
    <n v="0.95962720263411005"/>
    <s v=" "/>
    <x v="0"/>
    <s v="Non-Mulch"/>
    <x v="0"/>
    <n v="6"/>
    <n v="81"/>
    <s v="C265-C267"/>
    <n v="1"/>
    <n v="0"/>
    <n v="0"/>
    <n v="0"/>
    <s v=" "/>
  </r>
  <r>
    <s v="WF6_3097"/>
    <s v="C266"/>
    <s v="YES"/>
    <n v="2.2620318182359E-2"/>
    <s v=" "/>
    <x v="1"/>
    <s v="Handfall"/>
    <x v="0"/>
    <n v="6"/>
    <n v="81"/>
    <s v="C265-C267"/>
    <n v="1"/>
    <n v="0"/>
    <n v="0"/>
    <n v="0"/>
    <s v=" "/>
  </r>
  <r>
    <s v="WF6_6469"/>
    <s v="C266"/>
    <s v="NO"/>
    <n v="0.65415778554304405"/>
    <s v=" "/>
    <x v="0"/>
    <s v="Non-Mulch"/>
    <x v="0"/>
    <n v="6"/>
    <n v="81"/>
    <s v="C265-C267"/>
    <n v="1"/>
    <n v="0"/>
    <n v="0"/>
    <n v="0"/>
    <s v=" "/>
  </r>
  <r>
    <s v="WF6_7073"/>
    <s v="C266"/>
    <s v="YES"/>
    <n v="0.420186138130141"/>
    <s v=" "/>
    <x v="1"/>
    <s v="Handfall"/>
    <x v="0"/>
    <n v="6"/>
    <n v="81"/>
    <s v="C265-C267"/>
    <n v="1"/>
    <n v="0"/>
    <n v="0"/>
    <n v="0"/>
    <s v=" "/>
  </r>
  <r>
    <s v="WF6_7255"/>
    <s v="C266"/>
    <s v="NO"/>
    <n v="0.29260710724337102"/>
    <s v=" "/>
    <x v="1"/>
    <s v="Handfall"/>
    <x v="0"/>
    <n v="6"/>
    <n v="81"/>
    <s v="C265-C267"/>
    <n v="1"/>
    <n v="0"/>
    <n v="0"/>
    <n v="0"/>
    <s v=" "/>
  </r>
  <r>
    <s v="WF6_7256"/>
    <s v="C266"/>
    <s v="NO"/>
    <n v="8.326856983092E-2"/>
    <s v=" "/>
    <x v="1"/>
    <s v="Handfall"/>
    <x v="0"/>
    <n v="6"/>
    <n v="81"/>
    <s v="C265-C267"/>
    <n v="1"/>
    <n v="0"/>
    <n v="0"/>
    <n v="0"/>
    <s v=" "/>
  </r>
  <r>
    <s v="WF6_3101"/>
    <s v="C266"/>
    <s v="NO"/>
    <n v="0.61652993522771105"/>
    <s v=" "/>
    <x v="3"/>
    <s v="Mulch"/>
    <x v="4"/>
    <n v="6"/>
    <n v="81"/>
    <s v="C265-C267"/>
    <n v="0"/>
    <n v="1"/>
    <n v="0"/>
    <n v="0"/>
    <s v=" "/>
  </r>
  <r>
    <s v="WF6_3101"/>
    <s v="C266"/>
    <s v="NO"/>
    <n v="0.202670499714528"/>
    <s v=" "/>
    <x v="3"/>
    <s v="Mulch"/>
    <x v="4"/>
    <n v="6"/>
    <n v="82"/>
    <s v="C267-C269"/>
    <n v="0"/>
    <n v="1"/>
    <n v="0"/>
    <n v="0"/>
    <s v=" "/>
  </r>
  <r>
    <s v="WF6_3083"/>
    <s v="C266"/>
    <s v="NO"/>
    <n v="7.8605542678510998E-2"/>
    <s v=" "/>
    <x v="0"/>
    <s v="Non-Mulch"/>
    <x v="0"/>
    <n v="6"/>
    <n v="81"/>
    <s v="C265-C267"/>
    <n v="0"/>
    <n v="1"/>
    <n v="0"/>
    <n v="0"/>
    <s v=" "/>
  </r>
  <r>
    <s v="WF6_3098"/>
    <s v="C266"/>
    <s v="NO"/>
    <n v="1.4503598195885E-2"/>
    <s v=" "/>
    <x v="0"/>
    <s v="Non-Mulch"/>
    <x v="0"/>
    <n v="6"/>
    <n v="81"/>
    <s v="C265-C267"/>
    <n v="1"/>
    <n v="0"/>
    <n v="0"/>
    <n v="0"/>
    <s v=" "/>
  </r>
  <r>
    <s v="WF6_3099"/>
    <s v="C266"/>
    <s v="NO"/>
    <n v="1.72928158896883"/>
    <s v=" "/>
    <x v="0"/>
    <s v="Non-Mulch"/>
    <x v="0"/>
    <n v="6"/>
    <n v="81"/>
    <s v="C265-C267"/>
    <n v="1"/>
    <n v="0"/>
    <n v="0"/>
    <n v="0"/>
    <s v=" "/>
  </r>
  <r>
    <s v="WF6_3101"/>
    <s v="C267"/>
    <s v="NO"/>
    <n v="6.9658098442874003E-2"/>
    <s v=" "/>
    <x v="3"/>
    <s v="Mulch"/>
    <x v="4"/>
    <n v="6"/>
    <n v="82"/>
    <s v="C267-C269"/>
    <n v="0"/>
    <n v="1"/>
    <n v="0"/>
    <n v="0"/>
    <s v=" "/>
  </r>
  <r>
    <s v="WF6_3102"/>
    <s v="C267"/>
    <s v="NO"/>
    <n v="8.7093350705921002E-2"/>
    <s v=" "/>
    <x v="3"/>
    <s v="Mulch"/>
    <x v="4"/>
    <n v="6"/>
    <n v="82"/>
    <s v="C267-C269"/>
    <n v="0"/>
    <n v="1"/>
    <n v="0"/>
    <n v="0"/>
    <s v=" "/>
  </r>
  <r>
    <s v="WF6_3099"/>
    <s v="C267"/>
    <s v="NO"/>
    <n v="2.5335908962145899"/>
    <s v=" "/>
    <x v="0"/>
    <s v="Non-Mulch"/>
    <x v="0"/>
    <n v="6"/>
    <n v="82"/>
    <s v="C267-C269"/>
    <n v="1"/>
    <n v="0"/>
    <n v="0"/>
    <n v="0"/>
    <s v=" "/>
  </r>
  <r>
    <s v="WF6_6195"/>
    <s v="C268"/>
    <s v="NO"/>
    <n v="0.21281801295789399"/>
    <s v=" "/>
    <x v="5"/>
    <s v="Mulch"/>
    <x v="0"/>
    <n v="6"/>
    <n v="82"/>
    <s v="C267-C269"/>
    <n v="1"/>
    <n v="0"/>
    <n v="0"/>
    <n v="0"/>
    <s v=" "/>
  </r>
  <r>
    <s v="WF6_6195"/>
    <s v="C268"/>
    <s v="NO"/>
    <n v="1.1131189305324E-2"/>
    <s v=" "/>
    <x v="5"/>
    <s v="Mulch"/>
    <x v="0"/>
    <n v="6"/>
    <n v="83"/>
    <s v="C269-C271"/>
    <n v="1"/>
    <n v="0"/>
    <n v="0"/>
    <n v="0"/>
    <s v=" "/>
  </r>
  <r>
    <s v="WF6_3103"/>
    <s v="C268"/>
    <s v="NO"/>
    <n v="0.28329341671643099"/>
    <s v=" "/>
    <x v="3"/>
    <s v="Mulch"/>
    <x v="4"/>
    <n v="6"/>
    <n v="82"/>
    <s v="C267-C269"/>
    <n v="0"/>
    <n v="1"/>
    <n v="0"/>
    <n v="0"/>
    <s v=" "/>
  </r>
  <r>
    <s v="WF6_3103"/>
    <s v="C268"/>
    <s v="NO"/>
    <n v="0.26696160448115203"/>
    <s v=" "/>
    <x v="3"/>
    <s v="Mulch"/>
    <x v="4"/>
    <n v="6"/>
    <n v="82"/>
    <s v="C267-C269"/>
    <n v="0"/>
    <n v="1"/>
    <n v="0"/>
    <n v="0"/>
    <s v=" "/>
  </r>
  <r>
    <s v="WF6_3103"/>
    <s v="C268"/>
    <s v="NO"/>
    <n v="0.260185719061926"/>
    <s v=" "/>
    <x v="3"/>
    <s v="Mulch"/>
    <x v="4"/>
    <n v="6"/>
    <n v="82"/>
    <s v="C267-C269"/>
    <n v="0"/>
    <n v="1"/>
    <n v="0"/>
    <n v="0"/>
    <s v=" "/>
  </r>
  <r>
    <s v="WF6_3099"/>
    <s v="C268"/>
    <s v="NO"/>
    <n v="1.46596055252908"/>
    <s v=" "/>
    <x v="0"/>
    <s v="Non-Mulch"/>
    <x v="0"/>
    <n v="6"/>
    <n v="82"/>
    <s v="C267-C269"/>
    <n v="1"/>
    <n v="0"/>
    <n v="0"/>
    <n v="0"/>
    <s v=" "/>
  </r>
  <r>
    <s v="WF6_3104"/>
    <s v="C268"/>
    <s v="NO"/>
    <n v="0.137553824412601"/>
    <s v=" "/>
    <x v="2"/>
    <s v="Retention"/>
    <x v="0"/>
    <n v="6"/>
    <n v="82"/>
    <s v="C267-C269"/>
    <n v="1"/>
    <n v="0"/>
    <n v="0"/>
    <n v="8"/>
    <s v=" "/>
  </r>
  <r>
    <s v="WF6_3105"/>
    <s v="C268"/>
    <s v="NO"/>
    <n v="0.21726502736595299"/>
    <s v=" "/>
    <x v="2"/>
    <s v="Retention"/>
    <x v="0"/>
    <n v="6"/>
    <n v="82"/>
    <s v="C267-C269"/>
    <n v="1"/>
    <n v="0"/>
    <n v="0"/>
    <n v="8"/>
    <s v=" "/>
  </r>
  <r>
    <s v="WF6_3103"/>
    <s v="C268"/>
    <s v="NO"/>
    <n v="2.4094442574240999E-2"/>
    <s v=" "/>
    <x v="3"/>
    <s v="Mulch"/>
    <x v="4"/>
    <n v="6"/>
    <n v="82"/>
    <s v="C267-C269"/>
    <n v="0"/>
    <n v="1"/>
    <n v="0"/>
    <n v="0"/>
    <s v=" "/>
  </r>
  <r>
    <s v="WF6_3103"/>
    <s v="C268"/>
    <s v="NO"/>
    <n v="2.4094442574240999E-2"/>
    <s v=" "/>
    <x v="3"/>
    <s v="Mulch"/>
    <x v="4"/>
    <n v="6"/>
    <n v="82"/>
    <s v="C267-C269"/>
    <n v="0"/>
    <n v="1"/>
    <n v="0"/>
    <n v="0"/>
    <s v=" "/>
  </r>
  <r>
    <s v="WF6_7182"/>
    <s v="C269"/>
    <s v="NO"/>
    <n v="0.480978046460386"/>
    <s v=" "/>
    <x v="1"/>
    <s v="Handfall"/>
    <x v="0"/>
    <n v="6"/>
    <n v="83"/>
    <s v="C269-C271"/>
    <n v="1"/>
    <n v="0"/>
    <n v="0"/>
    <n v="0"/>
    <s v=" "/>
  </r>
  <r>
    <s v="WF6_3103"/>
    <s v="C269"/>
    <s v="NO"/>
    <n v="5.3911801040408998E-2"/>
    <s v=" "/>
    <x v="3"/>
    <s v="Mulch"/>
    <x v="4"/>
    <n v="6"/>
    <n v="82"/>
    <s v="C267-C269"/>
    <n v="0"/>
    <n v="1"/>
    <n v="0"/>
    <n v="0"/>
    <s v=" "/>
  </r>
  <r>
    <s v="WF6_3103"/>
    <s v="C269"/>
    <s v="NO"/>
    <n v="0.59698517448156796"/>
    <s v=" "/>
    <x v="3"/>
    <s v="Mulch"/>
    <x v="4"/>
    <n v="6"/>
    <n v="83"/>
    <s v="C269-C271"/>
    <n v="0"/>
    <n v="1"/>
    <n v="0"/>
    <n v="0"/>
    <s v=" "/>
  </r>
  <r>
    <s v="WF6_3110"/>
    <s v="C269"/>
    <s v="NO"/>
    <n v="0.15952932374451101"/>
    <s v=" "/>
    <x v="4"/>
    <s v="Non-Treed"/>
    <x v="0"/>
    <n v="6"/>
    <n v="83"/>
    <s v="C269-C271"/>
    <n v="1"/>
    <n v="0"/>
    <n v="0"/>
    <n v="0"/>
    <s v=" "/>
  </r>
  <r>
    <s v="WF6_3107"/>
    <s v="C269"/>
    <s v="NO"/>
    <n v="0.21469662880874399"/>
    <s v=" "/>
    <x v="2"/>
    <s v="Retention"/>
    <x v="0"/>
    <n v="6"/>
    <n v="83"/>
    <s v="C269-C271"/>
    <n v="1"/>
    <n v="0"/>
    <n v="0"/>
    <n v="8"/>
    <s v=" "/>
  </r>
  <r>
    <s v="WF6_3108"/>
    <s v="C269"/>
    <s v="NO"/>
    <n v="0.41260801813298698"/>
    <s v=" "/>
    <x v="2"/>
    <s v="Retention"/>
    <x v="0"/>
    <n v="6"/>
    <n v="83"/>
    <s v="C269-C271"/>
    <n v="1"/>
    <n v="0"/>
    <n v="0"/>
    <n v="8"/>
    <s v=" "/>
  </r>
  <r>
    <s v="WF6_3109"/>
    <s v="C269"/>
    <s v="NO"/>
    <n v="0.81963727733900205"/>
    <s v=" "/>
    <x v="2"/>
    <s v="Retention"/>
    <x v="0"/>
    <n v="6"/>
    <n v="83"/>
    <s v="C269-C271"/>
    <n v="1"/>
    <n v="0"/>
    <n v="0"/>
    <n v="8"/>
    <s v=" "/>
  </r>
  <r>
    <s v="WF6_3111"/>
    <s v="C269"/>
    <s v="NO"/>
    <n v="2.2662090936616999E-2"/>
    <s v=" "/>
    <x v="2"/>
    <s v="Retention"/>
    <x v="0"/>
    <n v="6"/>
    <n v="83"/>
    <s v="C269-C271"/>
    <n v="1"/>
    <n v="0"/>
    <n v="0"/>
    <n v="8"/>
    <s v=" "/>
  </r>
  <r>
    <s v="WF6_7615"/>
    <s v="C269"/>
    <s v="NO"/>
    <n v="0.12928691772794099"/>
    <s v=" "/>
    <x v="5"/>
    <s v="Mulch"/>
    <x v="0"/>
    <n v="6"/>
    <n v="83"/>
    <s v="C269-C271"/>
    <n v="1"/>
    <n v="0"/>
    <n v="0"/>
    <n v="0"/>
    <s v=" "/>
  </r>
  <r>
    <s v="WF6_7616"/>
    <s v="C269"/>
    <s v="NO"/>
    <n v="1.8186485586993002E-2"/>
    <s v=" "/>
    <x v="5"/>
    <s v="Mulch"/>
    <x v="0"/>
    <n v="6"/>
    <n v="83"/>
    <s v="C269-C271"/>
    <n v="1"/>
    <n v="0"/>
    <n v="0"/>
    <n v="0"/>
    <s v=" "/>
  </r>
  <r>
    <s v="WF6_7765"/>
    <s v="C269"/>
    <s v="NO"/>
    <n v="0.57172499669875199"/>
    <s v=" "/>
    <x v="5"/>
    <s v="Mulch"/>
    <x v="0"/>
    <n v="6"/>
    <n v="83"/>
    <s v="C269-C271"/>
    <n v="1"/>
    <n v="0"/>
    <n v="0"/>
    <n v="0"/>
    <s v=" "/>
  </r>
  <r>
    <s v="WF6_6196"/>
    <s v="C270"/>
    <s v="NO"/>
    <n v="0.31075305600498199"/>
    <s v=" "/>
    <x v="5"/>
    <s v="Mulch"/>
    <x v="0"/>
    <n v="6"/>
    <n v="83"/>
    <s v="C269-C271"/>
    <n v="1"/>
    <n v="0"/>
    <n v="0"/>
    <n v="0"/>
    <s v=" "/>
  </r>
  <r>
    <s v="WF6_6421"/>
    <s v="C270"/>
    <s v="NO"/>
    <n v="1.7417098154214002E-2"/>
    <s v=" "/>
    <x v="5"/>
    <s v="Mulch"/>
    <x v="0"/>
    <n v="6"/>
    <n v="83"/>
    <s v="C269-C271"/>
    <n v="1"/>
    <n v="0"/>
    <n v="0"/>
    <n v="0"/>
    <s v=" "/>
  </r>
  <r>
    <s v="WF6_6422"/>
    <s v="C270"/>
    <s v="NO"/>
    <n v="0.12563018788300201"/>
    <s v=" "/>
    <x v="5"/>
    <s v="Mulch"/>
    <x v="0"/>
    <n v="6"/>
    <n v="83"/>
    <s v="C269-C271"/>
    <n v="1"/>
    <n v="0"/>
    <n v="0"/>
    <n v="0"/>
    <s v=" "/>
  </r>
  <r>
    <s v="WF6_7183"/>
    <s v="C270"/>
    <s v="NO"/>
    <n v="1.0783032166562601"/>
    <s v=" "/>
    <x v="1"/>
    <s v="Handfall"/>
    <x v="0"/>
    <n v="6"/>
    <n v="83"/>
    <s v="C269-C271"/>
    <n v="1"/>
    <n v="0"/>
    <n v="0"/>
    <n v="0"/>
    <s v=" "/>
  </r>
  <r>
    <s v="WF6_3113"/>
    <s v="C270"/>
    <s v="NO"/>
    <n v="0.359944162997546"/>
    <s v=" "/>
    <x v="4"/>
    <s v="Non-Treed"/>
    <x v="0"/>
    <n v="6"/>
    <n v="83"/>
    <s v="C269-C271"/>
    <n v="1"/>
    <n v="0"/>
    <n v="0"/>
    <n v="0"/>
    <s v=" "/>
  </r>
  <r>
    <s v="WF6_3114"/>
    <s v="C270"/>
    <s v="NO"/>
    <n v="0.24303172444652499"/>
    <s v=" "/>
    <x v="2"/>
    <s v="Retention"/>
    <x v="0"/>
    <n v="6"/>
    <n v="83"/>
    <s v="C269-C271"/>
    <n v="1"/>
    <n v="0"/>
    <n v="0"/>
    <n v="8"/>
    <s v=" "/>
  </r>
  <r>
    <s v="WF6_3116"/>
    <s v="C270"/>
    <s v="NO"/>
    <n v="8.2095158850936004E-2"/>
    <s v=" "/>
    <x v="2"/>
    <s v="Retention"/>
    <x v="0"/>
    <n v="6"/>
    <n v="83"/>
    <s v="C269-C271"/>
    <n v="1"/>
    <n v="0"/>
    <n v="0"/>
    <n v="8"/>
    <s v=" "/>
  </r>
  <r>
    <s v="WF6_7275"/>
    <s v="C270"/>
    <s v="NO"/>
    <n v="0.23761916871941599"/>
    <s v=" "/>
    <x v="4"/>
    <s v="Non-Treed"/>
    <x v="0"/>
    <n v="6"/>
    <n v="83"/>
    <s v="C269-C271"/>
    <n v="1"/>
    <n v="0"/>
    <n v="0"/>
    <n v="0"/>
    <s v=" "/>
  </r>
  <r>
    <s v="WF6_7288"/>
    <s v="C270"/>
    <s v="NO"/>
    <n v="0.32583425982650399"/>
    <s v=" "/>
    <x v="2"/>
    <s v="Retention"/>
    <x v="0"/>
    <n v="6"/>
    <n v="83"/>
    <s v="C269-C271"/>
    <n v="1"/>
    <n v="0"/>
    <n v="0"/>
    <n v="8"/>
    <s v=" "/>
  </r>
  <r>
    <s v="WF6_3106"/>
    <s v="C271"/>
    <s v="NO"/>
    <n v="0.49092060098733997"/>
    <s v=" "/>
    <x v="5"/>
    <s v="Mulch"/>
    <x v="0"/>
    <n v="6"/>
    <n v="84"/>
    <s v="C271-C273"/>
    <n v="1"/>
    <n v="0"/>
    <n v="0"/>
    <n v="0"/>
    <s v=" "/>
  </r>
  <r>
    <s v="WF6_6362"/>
    <s v="C271"/>
    <s v="NO"/>
    <n v="0.12061013463388599"/>
    <s v=" "/>
    <x v="5"/>
    <s v="Mulch"/>
    <x v="0"/>
    <n v="6"/>
    <n v="84"/>
    <s v="C271-C273"/>
    <n v="1"/>
    <n v="0"/>
    <n v="0"/>
    <n v="0"/>
    <s v=" "/>
  </r>
  <r>
    <s v="WF6_7181"/>
    <s v="C271"/>
    <s v="NO"/>
    <n v="0.54709515379406304"/>
    <s v=" "/>
    <x v="1"/>
    <s v="Handfall"/>
    <x v="0"/>
    <n v="6"/>
    <n v="84"/>
    <s v="C271-C273"/>
    <n v="1"/>
    <n v="0"/>
    <n v="0"/>
    <n v="0"/>
    <s v=" "/>
  </r>
  <r>
    <s v="WF6_3115"/>
    <s v="C271"/>
    <s v="NO"/>
    <n v="0.53343365710202595"/>
    <s v=" "/>
    <x v="3"/>
    <s v="Mulch"/>
    <x v="4"/>
    <n v="6"/>
    <n v="84"/>
    <s v="C271-C273"/>
    <n v="0"/>
    <n v="1"/>
    <n v="0"/>
    <n v="0"/>
    <s v=" "/>
  </r>
  <r>
    <s v="WF6_3117"/>
    <s v="C271"/>
    <s v="NO"/>
    <n v="0.19151021005730201"/>
    <s v=" "/>
    <x v="2"/>
    <s v="Retention"/>
    <x v="0"/>
    <n v="6"/>
    <n v="84"/>
    <s v="C271-C273"/>
    <n v="1"/>
    <n v="0"/>
    <n v="0"/>
    <n v="8"/>
    <s v=" "/>
  </r>
  <r>
    <s v="WF6_3118"/>
    <s v="C271"/>
    <s v="NO"/>
    <n v="0.45361524479385201"/>
    <s v=" "/>
    <x v="2"/>
    <s v="Retention"/>
    <x v="0"/>
    <n v="6"/>
    <n v="84"/>
    <s v="C271-C273"/>
    <n v="1"/>
    <n v="0"/>
    <n v="0"/>
    <n v="8"/>
    <s v=" "/>
  </r>
  <r>
    <s v="WF6_3120"/>
    <s v="C272"/>
    <s v="NO"/>
    <n v="0.100969168949976"/>
    <s v=" "/>
    <x v="3"/>
    <s v="Mulch"/>
    <x v="4"/>
    <n v="6"/>
    <n v="84"/>
    <s v="C271-C273"/>
    <n v="0"/>
    <n v="1"/>
    <n v="0"/>
    <n v="0"/>
    <s v=" "/>
  </r>
  <r>
    <s v="WF6_3122"/>
    <s v="C272"/>
    <s v="NO"/>
    <n v="0.18017418307125099"/>
    <s v=" "/>
    <x v="0"/>
    <s v="Non-Mulch"/>
    <x v="0"/>
    <n v="6"/>
    <n v="84"/>
    <s v="C271-C273"/>
    <n v="1"/>
    <n v="0"/>
    <n v="0"/>
    <n v="0"/>
    <s v=" "/>
  </r>
  <r>
    <s v="WF6_3121"/>
    <s v="C272"/>
    <s v="NO"/>
    <n v="7.9515914364755996E-2"/>
    <s v=" "/>
    <x v="4"/>
    <s v="Non-Treed"/>
    <x v="0"/>
    <n v="6"/>
    <n v="84"/>
    <s v="C271-C273"/>
    <n v="1"/>
    <n v="0"/>
    <n v="0"/>
    <n v="0"/>
    <s v=" "/>
  </r>
  <r>
    <s v="WF6_3119"/>
    <s v="C272"/>
    <s v="NO"/>
    <n v="0.14609936090474501"/>
    <s v=" "/>
    <x v="2"/>
    <s v="Retention"/>
    <x v="0"/>
    <n v="6"/>
    <n v="84"/>
    <s v="C271-C273"/>
    <n v="1"/>
    <n v="0"/>
    <n v="0"/>
    <n v="8"/>
    <s v=" "/>
  </r>
  <r>
    <s v="WF6_3123"/>
    <s v="C272"/>
    <s v="NO"/>
    <n v="6.4272677271887999E-2"/>
    <s v=" "/>
    <x v="2"/>
    <s v="Retention"/>
    <x v="0"/>
    <n v="6"/>
    <n v="84"/>
    <s v="C271-C273"/>
    <n v="1"/>
    <n v="0"/>
    <n v="0"/>
    <n v="8"/>
    <s v=" "/>
  </r>
  <r>
    <s v="WF6_7739"/>
    <s v="C272"/>
    <s v="NO"/>
    <n v="1.1880703534664501"/>
    <s v=" "/>
    <x v="5"/>
    <s v="Mulch"/>
    <x v="0"/>
    <n v="6"/>
    <n v="84"/>
    <s v="C271-C273"/>
    <n v="1"/>
    <n v="0"/>
    <n v="0"/>
    <n v="0"/>
    <s v=" "/>
  </r>
  <r>
    <s v="WF6_7257"/>
    <s v="C273"/>
    <s v="NO"/>
    <n v="1.3830647357333E-2"/>
    <s v=" "/>
    <x v="1"/>
    <s v="Handfall"/>
    <x v="0"/>
    <n v="6"/>
    <n v="85"/>
    <s v="C273-C275"/>
    <n v="1"/>
    <n v="0"/>
    <n v="0"/>
    <n v="0"/>
    <s v=" "/>
  </r>
  <r>
    <s v="WF6_3122"/>
    <s v="C273"/>
    <s v="NO"/>
    <n v="1.8311059908054701"/>
    <s v=" "/>
    <x v="0"/>
    <s v="Non-Mulch"/>
    <x v="0"/>
    <n v="6"/>
    <n v="85"/>
    <s v="C273-C275"/>
    <n v="1"/>
    <n v="0"/>
    <n v="0"/>
    <n v="0"/>
    <s v=" "/>
  </r>
  <r>
    <s v="WF6_3124"/>
    <s v="C274"/>
    <s v="NO"/>
    <n v="1.2373273113726E-2"/>
    <s v=" "/>
    <x v="0"/>
    <s v="Non-Mulch"/>
    <x v="0"/>
    <n v="6"/>
    <n v="85"/>
    <s v="C273-C275"/>
    <n v="1"/>
    <n v="0"/>
    <n v="0"/>
    <n v="0"/>
    <s v=" "/>
  </r>
  <r>
    <s v="WF6_6470"/>
    <s v="C274"/>
    <s v="NO"/>
    <n v="1.91854900473475"/>
    <s v=" "/>
    <x v="0"/>
    <s v="Non-Mulch"/>
    <x v="0"/>
    <n v="6"/>
    <n v="85"/>
    <s v="C273-C275"/>
    <n v="1"/>
    <n v="0"/>
    <n v="0"/>
    <n v="0"/>
    <s v=" "/>
  </r>
  <r>
    <s v="WF6_7257"/>
    <s v="C274"/>
    <s v="NO"/>
    <n v="0.14012925918514299"/>
    <s v=" "/>
    <x v="1"/>
    <s v="Handfall"/>
    <x v="0"/>
    <n v="6"/>
    <n v="85"/>
    <s v="C273-C275"/>
    <n v="1"/>
    <n v="0"/>
    <n v="0"/>
    <n v="0"/>
    <s v=" "/>
  </r>
  <r>
    <s v="WF6_3132"/>
    <s v="C274"/>
    <s v="NO"/>
    <n v="0.10210176685720899"/>
    <s v=" "/>
    <x v="3"/>
    <s v="Mulch"/>
    <x v="4"/>
    <n v="6"/>
    <n v="85"/>
    <s v="C273-C275"/>
    <n v="0"/>
    <n v="1"/>
    <n v="0"/>
    <n v="0"/>
    <s v=" "/>
  </r>
  <r>
    <s v="WF6_3132"/>
    <s v="C274"/>
    <s v="NO"/>
    <n v="1.3908046882240999E-2"/>
    <s v=" "/>
    <x v="3"/>
    <s v="Mulch"/>
    <x v="4"/>
    <n v="6"/>
    <n v="86"/>
    <s v="C275-C277"/>
    <n v="0"/>
    <n v="1"/>
    <n v="0"/>
    <n v="0"/>
    <s v=" "/>
  </r>
  <r>
    <s v="WF6_3122"/>
    <s v="C274"/>
    <s v="NO"/>
    <n v="9.2615191446782999E-2"/>
    <s v=" "/>
    <x v="0"/>
    <s v="Non-Mulch"/>
    <x v="0"/>
    <n v="6"/>
    <n v="85"/>
    <s v="C273-C275"/>
    <n v="1"/>
    <n v="0"/>
    <n v="0"/>
    <n v="0"/>
    <s v=" "/>
  </r>
  <r>
    <s v="WF6_3127"/>
    <s v="C275"/>
    <s v="YES"/>
    <n v="1.9357010274114999E-2"/>
    <s v=" "/>
    <x v="1"/>
    <s v="Handfall"/>
    <x v="0"/>
    <n v="6"/>
    <n v="86"/>
    <s v="C275-C277"/>
    <n v="1"/>
    <n v="0"/>
    <n v="0"/>
    <n v="0"/>
    <s v=" "/>
  </r>
  <r>
    <s v="WF6_3130"/>
    <s v="C275"/>
    <s v="YES"/>
    <n v="0.148467847674327"/>
    <s v=" "/>
    <x v="1"/>
    <s v="Handfall"/>
    <x v="0"/>
    <n v="6"/>
    <n v="86"/>
    <s v="C275-C277"/>
    <n v="1"/>
    <n v="0"/>
    <n v="0"/>
    <n v="0"/>
    <s v=" "/>
  </r>
  <r>
    <s v="WF6_6305"/>
    <s v="C275"/>
    <s v="YES"/>
    <n v="1.4823331776928E-2"/>
    <s v=" "/>
    <x v="1"/>
    <s v="Handfall"/>
    <x v="0"/>
    <n v="6"/>
    <n v="86"/>
    <s v="C275-C277"/>
    <n v="1"/>
    <n v="0"/>
    <n v="0"/>
    <n v="0"/>
    <s v=" "/>
  </r>
  <r>
    <s v="WF6_7074"/>
    <s v="C275"/>
    <s v="YES"/>
    <n v="0.120567052894493"/>
    <s v=" "/>
    <x v="1"/>
    <s v="Handfall"/>
    <x v="0"/>
    <n v="6"/>
    <n v="86"/>
    <s v="C275-C277"/>
    <n v="1"/>
    <n v="0"/>
    <n v="0"/>
    <n v="0"/>
    <s v=" "/>
  </r>
  <r>
    <s v="WF6_7075"/>
    <s v="C275"/>
    <s v="YES"/>
    <n v="0.31229331350323702"/>
    <s v=" "/>
    <x v="1"/>
    <s v="Handfall"/>
    <x v="0"/>
    <n v="6"/>
    <n v="86"/>
    <s v="C275-C277"/>
    <n v="1"/>
    <n v="0"/>
    <n v="0"/>
    <n v="0"/>
    <s v=" "/>
  </r>
  <r>
    <s v="WF6_3132"/>
    <s v="C275"/>
    <s v="NO"/>
    <n v="0.263980862354532"/>
    <s v=" "/>
    <x v="3"/>
    <s v="Mulch"/>
    <x v="4"/>
    <n v="6"/>
    <n v="86"/>
    <s v="C275-C277"/>
    <n v="0"/>
    <n v="1"/>
    <n v="0"/>
    <n v="0"/>
    <s v=" "/>
  </r>
  <r>
    <s v="WF6_3132"/>
    <s v="C275"/>
    <s v="NO"/>
    <n v="8.2491990228623996E-2"/>
    <s v=" "/>
    <x v="3"/>
    <s v="Mulch"/>
    <x v="4"/>
    <n v="6"/>
    <n v="86"/>
    <s v="C275-C277"/>
    <n v="0"/>
    <n v="1"/>
    <n v="0"/>
    <n v="0"/>
    <s v=" "/>
  </r>
  <r>
    <s v="WF6_3132"/>
    <s v="C275"/>
    <s v="NO"/>
    <n v="0.31487226676915597"/>
    <s v=" "/>
    <x v="3"/>
    <s v="Mulch"/>
    <x v="4"/>
    <n v="6"/>
    <n v="86"/>
    <s v="C275-C277"/>
    <n v="0"/>
    <n v="1"/>
    <n v="0"/>
    <n v="0"/>
    <s v=" "/>
  </r>
  <r>
    <s v="WF6_3131"/>
    <s v="C275"/>
    <s v="NO"/>
    <n v="0.2706325362798"/>
    <s v=" "/>
    <x v="0"/>
    <s v="Non-Mulch"/>
    <x v="0"/>
    <n v="6"/>
    <n v="86"/>
    <s v="C275-C277"/>
    <n v="1"/>
    <n v="0"/>
    <n v="0"/>
    <n v="0"/>
    <s v=" "/>
  </r>
  <r>
    <s v="WF6_3128"/>
    <s v="C275"/>
    <s v="YES"/>
    <n v="0.45815624977417702"/>
    <s v=" "/>
    <x v="4"/>
    <s v="Non-Treed"/>
    <x v="0"/>
    <n v="6"/>
    <n v="86"/>
    <s v="C275-C277"/>
    <n v="1"/>
    <n v="0"/>
    <n v="0"/>
    <n v="0"/>
    <s v=" "/>
  </r>
  <r>
    <s v="WF6_3126"/>
    <s v="C275"/>
    <s v="YES"/>
    <n v="7.0915839799034E-2"/>
    <s v=" "/>
    <x v="2"/>
    <s v="Retention"/>
    <x v="0"/>
    <n v="6"/>
    <n v="86"/>
    <s v="C275-C277"/>
    <n v="1"/>
    <n v="0"/>
    <n v="0"/>
    <n v="8"/>
    <s v=" "/>
  </r>
  <r>
    <s v="WF6_3129"/>
    <s v="C275"/>
    <s v="NO"/>
    <n v="0.18306647543487001"/>
    <s v=" "/>
    <x v="2"/>
    <s v="Retention"/>
    <x v="0"/>
    <n v="6"/>
    <n v="86"/>
    <s v="C275-C277"/>
    <n v="1"/>
    <n v="0"/>
    <n v="0"/>
    <n v="8"/>
    <s v=" "/>
  </r>
  <r>
    <s v="WF6_3133"/>
    <s v="C275"/>
    <s v="YES"/>
    <n v="0.11684630191209699"/>
    <s v=" "/>
    <x v="2"/>
    <s v="Retention"/>
    <x v="0"/>
    <n v="6"/>
    <n v="86"/>
    <s v="C275-C277"/>
    <n v="1"/>
    <n v="0"/>
    <n v="0"/>
    <n v="8"/>
    <s v=" "/>
  </r>
  <r>
    <s v="WF6_7781"/>
    <s v="C275"/>
    <s v="NO"/>
    <n v="0.27489415673925499"/>
    <s v=" "/>
    <x v="0"/>
    <s v="Non-Mulch"/>
    <x v="0"/>
    <n v="6"/>
    <n v="86"/>
    <s v="C275-C277"/>
    <n v="1"/>
    <n v="0"/>
    <n v="0"/>
    <n v="0"/>
    <s v=" "/>
  </r>
  <r>
    <s v="WF6_3134"/>
    <s v="C276"/>
    <s v="YES"/>
    <n v="1.088200586545E-2"/>
    <s v=" "/>
    <x v="1"/>
    <s v="Handfall"/>
    <x v="0"/>
    <n v="6"/>
    <n v="86"/>
    <s v="C275-C277"/>
    <n v="1"/>
    <n v="0"/>
    <n v="0"/>
    <n v="0"/>
    <s v=" "/>
  </r>
  <r>
    <s v="WF6_3136"/>
    <s v="C276"/>
    <s v="YES"/>
    <n v="1.2828501477389001E-2"/>
    <s v=" "/>
    <x v="1"/>
    <s v="Handfall"/>
    <x v="0"/>
    <n v="6"/>
    <n v="86"/>
    <s v="C275-C277"/>
    <n v="1"/>
    <n v="0"/>
    <n v="0"/>
    <n v="0"/>
    <s v=" "/>
  </r>
  <r>
    <s v="WF6_3139"/>
    <s v="C276"/>
    <s v="YES"/>
    <n v="3.0907856507018001E-2"/>
    <s v=" "/>
    <x v="1"/>
    <s v="Handfall"/>
    <x v="0"/>
    <n v="6"/>
    <n v="86"/>
    <s v="C275-C277"/>
    <n v="1"/>
    <n v="0"/>
    <n v="0"/>
    <n v="0"/>
    <s v=" "/>
  </r>
  <r>
    <s v="WF6_6306"/>
    <s v="C276"/>
    <s v="YES"/>
    <n v="1.2392778049E-2"/>
    <s v=" "/>
    <x v="1"/>
    <s v="Handfall"/>
    <x v="0"/>
    <n v="6"/>
    <n v="86"/>
    <s v="C275-C277"/>
    <n v="1"/>
    <n v="0"/>
    <n v="0"/>
    <n v="0"/>
    <s v=" "/>
  </r>
  <r>
    <s v="WF6_7076"/>
    <s v="C276"/>
    <s v="YES"/>
    <n v="5.8263947945250999E-2"/>
    <s v=" "/>
    <x v="1"/>
    <s v="Handfall"/>
    <x v="0"/>
    <n v="6"/>
    <n v="86"/>
    <s v="C275-C277"/>
    <n v="1"/>
    <n v="0"/>
    <n v="0"/>
    <n v="0"/>
    <s v=" "/>
  </r>
  <r>
    <s v="WF6_7077"/>
    <s v="C276"/>
    <s v="YES"/>
    <n v="1.1945602454639E-2"/>
    <s v=" "/>
    <x v="1"/>
    <s v="Handfall"/>
    <x v="0"/>
    <n v="6"/>
    <n v="86"/>
    <s v="C275-C277"/>
    <n v="1"/>
    <n v="0"/>
    <n v="0"/>
    <n v="0"/>
    <s v=" "/>
  </r>
  <r>
    <s v="WF6_7078"/>
    <s v="C276"/>
    <s v="YES"/>
    <n v="3.1975154130590003E-2"/>
    <s v=" "/>
    <x v="1"/>
    <s v="Handfall"/>
    <x v="0"/>
    <n v="6"/>
    <n v="86"/>
    <s v="C275-C277"/>
    <n v="1"/>
    <n v="0"/>
    <n v="0"/>
    <n v="0"/>
    <s v=" "/>
  </r>
  <r>
    <s v="WF6_7258"/>
    <s v="C276"/>
    <s v="NO"/>
    <n v="0.18039076629585701"/>
    <s v=" "/>
    <x v="1"/>
    <s v="Handfall"/>
    <x v="0"/>
    <n v="6"/>
    <n v="86"/>
    <s v="C275-C277"/>
    <n v="1"/>
    <n v="0"/>
    <n v="0"/>
    <n v="0"/>
    <s v=" "/>
  </r>
  <r>
    <s v="WF6_3131"/>
    <s v="C276"/>
    <s v="NO"/>
    <n v="0.90316074241376398"/>
    <s v=" "/>
    <x v="0"/>
    <s v="Non-Mulch"/>
    <x v="0"/>
    <n v="6"/>
    <n v="86"/>
    <s v="C275-C277"/>
    <n v="1"/>
    <n v="0"/>
    <n v="0"/>
    <n v="0"/>
    <s v=" "/>
  </r>
  <r>
    <s v="WF6_3137"/>
    <s v="C276"/>
    <s v="NO"/>
    <n v="3.8343874565654003E-2"/>
    <s v=" "/>
    <x v="4"/>
    <s v="Non-Treed"/>
    <x v="0"/>
    <n v="6"/>
    <n v="86"/>
    <s v="C275-C277"/>
    <n v="1"/>
    <n v="0"/>
    <n v="0"/>
    <n v="0"/>
    <s v=" "/>
  </r>
  <r>
    <s v="WF6_3135"/>
    <s v="C276"/>
    <s v="YES"/>
    <n v="5.4518090691398999E-2"/>
    <s v=" "/>
    <x v="2"/>
    <s v="Retention"/>
    <x v="0"/>
    <n v="6"/>
    <n v="86"/>
    <s v="C275-C277"/>
    <n v="1"/>
    <n v="0"/>
    <n v="0"/>
    <n v="8"/>
    <s v=" "/>
  </r>
  <r>
    <s v="WF6_3138"/>
    <s v="C276"/>
    <s v="NO"/>
    <n v="0.18260097489253799"/>
    <s v=" "/>
    <x v="2"/>
    <s v="Retention"/>
    <x v="0"/>
    <n v="6"/>
    <n v="86"/>
    <s v="C275-C277"/>
    <n v="1"/>
    <n v="0"/>
    <n v="0"/>
    <n v="8"/>
    <s v=" "/>
  </r>
  <r>
    <s v="WF6_3140"/>
    <s v="C276"/>
    <s v="YES"/>
    <n v="6.3172092257318999E-2"/>
    <s v=" "/>
    <x v="2"/>
    <s v="Retention"/>
    <x v="0"/>
    <n v="6"/>
    <n v="86"/>
    <s v="C275-C277"/>
    <n v="1"/>
    <n v="0"/>
    <n v="0"/>
    <n v="8"/>
    <s v=" "/>
  </r>
  <r>
    <s v="WF6_3142"/>
    <s v="C276"/>
    <s v="NO"/>
    <n v="1.8262415603894001E-2"/>
    <s v=" "/>
    <x v="2"/>
    <s v="Retention"/>
    <x v="0"/>
    <n v="6"/>
    <n v="86"/>
    <s v="C275-C277"/>
    <n v="1"/>
    <n v="0"/>
    <n v="0"/>
    <n v="8"/>
    <s v=" "/>
  </r>
  <r>
    <s v="WF6_6518"/>
    <s v="C276"/>
    <s v="NO"/>
    <n v="0.22935051711005999"/>
    <s v=" "/>
    <x v="2"/>
    <s v="Retention"/>
    <x v="0"/>
    <n v="6"/>
    <n v="86"/>
    <s v="C275-C277"/>
    <n v="1"/>
    <n v="0"/>
    <n v="0"/>
    <n v="8"/>
    <s v=" "/>
  </r>
  <r>
    <s v="WF6_7289"/>
    <s v="C276"/>
    <s v="YES"/>
    <n v="3.4153470324183997E-2"/>
    <s v=" "/>
    <x v="2"/>
    <s v="Retention"/>
    <x v="0"/>
    <n v="6"/>
    <n v="86"/>
    <s v="C275-C277"/>
    <n v="1"/>
    <n v="0"/>
    <n v="0"/>
    <n v="8"/>
    <s v=" "/>
  </r>
  <r>
    <s v="WF6_7290"/>
    <s v="C276"/>
    <s v="NO"/>
    <n v="6.6229362749517004E-2"/>
    <s v=" "/>
    <x v="2"/>
    <s v="Retention"/>
    <x v="0"/>
    <n v="6"/>
    <n v="86"/>
    <s v="C275-C277"/>
    <n v="1"/>
    <n v="0"/>
    <n v="0"/>
    <n v="8"/>
    <s v=" "/>
  </r>
  <r>
    <s v="WF6_7504"/>
    <s v="C276"/>
    <s v="YES"/>
    <n v="0.123547340938362"/>
    <s v=" "/>
    <x v="1"/>
    <s v="Handfall"/>
    <x v="0"/>
    <n v="6"/>
    <n v="86"/>
    <s v="C275-C277"/>
    <n v="1"/>
    <n v="0"/>
    <n v="0"/>
    <n v="0"/>
    <s v=" "/>
  </r>
  <r>
    <s v="WF6_7663"/>
    <s v="C276"/>
    <s v="NO"/>
    <n v="0.39783913514115798"/>
    <s v=" "/>
    <x v="0"/>
    <s v="Non-Mulch"/>
    <x v="0"/>
    <n v="6"/>
    <n v="86"/>
    <s v="C275-C277"/>
    <n v="1"/>
    <n v="0"/>
    <n v="0"/>
    <n v="0"/>
    <s v=" "/>
  </r>
  <r>
    <s v="WF6_7856"/>
    <s v="C276"/>
    <s v="YES"/>
    <n v="1.9999696768071999E-2"/>
    <s v=" "/>
    <x v="1"/>
    <s v="Handfall"/>
    <x v="0"/>
    <n v="6"/>
    <n v="86"/>
    <s v="C275-C277"/>
    <n v="1"/>
    <n v="0"/>
    <n v="0"/>
    <n v="0"/>
    <s v=" "/>
  </r>
  <r>
    <s v="WF6_3143"/>
    <s v="C277"/>
    <s v="NO"/>
    <n v="0.10914559372341701"/>
    <s v=" "/>
    <x v="2"/>
    <s v="Retention"/>
    <x v="0"/>
    <n v="6"/>
    <n v="87"/>
    <s v="C277-C279"/>
    <n v="1"/>
    <n v="0"/>
    <n v="0"/>
    <n v="8"/>
    <s v=" "/>
  </r>
  <r>
    <s v="WF6_3144"/>
    <s v="C277"/>
    <s v="NO"/>
    <n v="0.108314554795285"/>
    <s v=" "/>
    <x v="2"/>
    <s v="Retention"/>
    <x v="0"/>
    <n v="6"/>
    <n v="87"/>
    <s v="C277-C279"/>
    <n v="1"/>
    <n v="0"/>
    <n v="0"/>
    <n v="8"/>
    <s v=" "/>
  </r>
  <r>
    <s v="WF6_7662"/>
    <s v="C277"/>
    <s v="NO"/>
    <n v="1.9486422320710699"/>
    <s v=" "/>
    <x v="0"/>
    <s v="Non-Mulch"/>
    <x v="0"/>
    <n v="6"/>
    <n v="87"/>
    <s v="C277-C279"/>
    <n v="1"/>
    <n v="0"/>
    <n v="0"/>
    <n v="0"/>
    <s v=" "/>
  </r>
  <r>
    <s v="WF6_3150"/>
    <s v="C278"/>
    <s v="NO"/>
    <m/>
    <s v=" "/>
    <x v="5"/>
    <s v="Mulch"/>
    <x v="0"/>
    <n v="6"/>
    <n v="87"/>
    <s v="C277-C279"/>
    <n v="0"/>
    <n v="0"/>
    <n v="1"/>
    <n v="0"/>
    <s v=" "/>
  </r>
  <r>
    <s v="WF6_3145"/>
    <s v="C278"/>
    <s v="NO"/>
    <m/>
    <s v=" "/>
    <x v="0"/>
    <s v="Non-Mulch"/>
    <x v="0"/>
    <n v="6"/>
    <n v="87"/>
    <s v="C277-C279"/>
    <n v="0"/>
    <n v="0"/>
    <n v="1"/>
    <n v="0"/>
    <s v=" "/>
  </r>
  <r>
    <s v="WF6_3166"/>
    <s v="C278"/>
    <s v="NO"/>
    <n v="7.4561857642393994E-2"/>
    <s v=" "/>
    <x v="3"/>
    <s v="Mulch"/>
    <x v="0"/>
    <n v="6"/>
    <n v="87"/>
    <s v="C277-C279"/>
    <n v="1"/>
    <n v="0"/>
    <n v="0"/>
    <n v="0"/>
    <s v=" "/>
  </r>
  <r>
    <s v="WF6_3141"/>
    <s v="C278"/>
    <s v="NO"/>
    <n v="1.8760867391923"/>
    <s v=" "/>
    <x v="0"/>
    <s v="Non-Mulch"/>
    <x v="0"/>
    <n v="6"/>
    <n v="87"/>
    <s v="C277-C279"/>
    <n v="1"/>
    <n v="0"/>
    <n v="0"/>
    <n v="0"/>
    <s v=" "/>
  </r>
  <r>
    <s v="WF6_3141"/>
    <s v="C278"/>
    <s v="NO"/>
    <n v="1.9041729923078999E-2"/>
    <s v=" "/>
    <x v="0"/>
    <s v="Non-Mulch"/>
    <x v="0"/>
    <n v="6"/>
    <n v="87"/>
    <s v="C277-C279"/>
    <n v="1"/>
    <n v="0"/>
    <n v="0"/>
    <n v="0"/>
    <s v=" "/>
  </r>
  <r>
    <s v="WF6_3163"/>
    <s v="C278"/>
    <s v="NO"/>
    <n v="0.26685032444998003"/>
    <s v=" "/>
    <x v="3"/>
    <s v="Mulch"/>
    <x v="4"/>
    <n v="6"/>
    <n v="87"/>
    <s v="C277-C279"/>
    <n v="0"/>
    <n v="1"/>
    <n v="0"/>
    <n v="0"/>
    <s v=" "/>
  </r>
  <r>
    <s v="WF5_2229"/>
    <s v="C99"/>
    <s v="NO"/>
    <n v="0.35203810923726198"/>
    <s v=" "/>
    <x v="3"/>
    <s v="Mulch"/>
    <x v="1"/>
    <n v="5"/>
    <n v="50"/>
    <s v="C098-C100"/>
    <n v="0"/>
    <n v="1"/>
    <n v="0"/>
    <n v="0"/>
    <s v=" "/>
  </r>
  <r>
    <s v="WF6_3163"/>
    <s v="D001"/>
    <s v="NO"/>
    <n v="1.7820213116425E-2"/>
    <s v=" "/>
    <x v="3"/>
    <s v="Mulch"/>
    <x v="4"/>
    <n v="6"/>
    <n v="87"/>
    <s v="C277-C279"/>
    <n v="0"/>
    <n v="1"/>
    <n v="0"/>
    <n v="0"/>
    <s v=" "/>
  </r>
  <r>
    <s v="WF6_6363"/>
    <s v="D001"/>
    <s v="NO"/>
    <n v="7.2538974588755994E-2"/>
    <s v=" "/>
    <x v="3"/>
    <s v="Mulch"/>
    <x v="4"/>
    <n v="6"/>
    <n v="87"/>
    <s v="C277-C279"/>
    <n v="0"/>
    <n v="1"/>
    <n v="0"/>
    <n v="0"/>
    <s v=" "/>
  </r>
  <r>
    <s v="WF7_3176"/>
    <s v="D001"/>
    <s v="NO"/>
    <n v="1.36986394057468"/>
    <s v=" "/>
    <x v="5"/>
    <s v="Mulch"/>
    <x v="0"/>
    <n v="7"/>
    <n v="1"/>
    <s v="D001-D003"/>
    <n v="1"/>
    <n v="0"/>
    <n v="0"/>
    <n v="0"/>
    <s v=" "/>
  </r>
  <r>
    <s v="WF7_3171"/>
    <s v="D001"/>
    <s v="NO"/>
    <n v="0.101323627538664"/>
    <s v=" "/>
    <x v="4"/>
    <s v="Non-Treed"/>
    <x v="2"/>
    <n v="7"/>
    <n v="1"/>
    <s v="D001-D003"/>
    <n v="0"/>
    <n v="1"/>
    <n v="0"/>
    <n v="0"/>
    <s v=" "/>
  </r>
  <r>
    <s v="WF7_3172"/>
    <s v="D001"/>
    <s v="NO"/>
    <n v="0.176431217417995"/>
    <s v=" "/>
    <x v="4"/>
    <s v="Non-Treed"/>
    <x v="0"/>
    <n v="7"/>
    <n v="1"/>
    <s v="D001-D003"/>
    <n v="1"/>
    <n v="0"/>
    <n v="0"/>
    <n v="0"/>
    <s v=" "/>
  </r>
  <r>
    <s v="WF7_3173"/>
    <s v="D001"/>
    <s v="NO"/>
    <n v="2.9810508274190999E-2"/>
    <s v=" "/>
    <x v="4"/>
    <s v="Non-Treed"/>
    <x v="0"/>
    <n v="7"/>
    <n v="1"/>
    <s v="D001-D003"/>
    <n v="1"/>
    <n v="0"/>
    <n v="0"/>
    <n v="0"/>
    <s v=" "/>
  </r>
  <r>
    <s v="WF7_3174"/>
    <s v="D001"/>
    <s v="NO"/>
    <n v="8.5569629167756997E-2"/>
    <s v=" "/>
    <x v="4"/>
    <s v="Non-Treed"/>
    <x v="0"/>
    <n v="7"/>
    <n v="1"/>
    <s v="D001-D003"/>
    <n v="1"/>
    <n v="0"/>
    <n v="0"/>
    <n v="0"/>
    <s v=" "/>
  </r>
  <r>
    <s v="WF7_3176"/>
    <s v="D002"/>
    <s v="NO"/>
    <n v="0.11827177759452299"/>
    <s v=" "/>
    <x v="5"/>
    <s v="Mulch"/>
    <x v="0"/>
    <n v="7"/>
    <n v="1"/>
    <s v="D001-D003"/>
    <n v="1"/>
    <n v="0"/>
    <n v="0"/>
    <n v="0"/>
    <s v=" "/>
  </r>
  <r>
    <s v="WF7_3195"/>
    <s v="D002"/>
    <s v="NO"/>
    <n v="0.27857880374171301"/>
    <s v=" "/>
    <x v="5"/>
    <s v="Mulch"/>
    <x v="0"/>
    <n v="7"/>
    <n v="1"/>
    <s v="D001-D003"/>
    <n v="1"/>
    <n v="0"/>
    <n v="0"/>
    <n v="0"/>
    <s v=" "/>
  </r>
  <r>
    <s v="WF7_3206"/>
    <s v="D002"/>
    <s v="NO"/>
    <n v="0.72927420826384304"/>
    <s v=" "/>
    <x v="5"/>
    <s v="Mulch"/>
    <x v="0"/>
    <n v="7"/>
    <n v="1"/>
    <s v="D001-D003"/>
    <n v="1"/>
    <n v="0"/>
    <n v="0"/>
    <n v="0"/>
    <s v=" "/>
  </r>
  <r>
    <s v="WF7_3191"/>
    <s v="D002"/>
    <s v="NO"/>
    <n v="1.0039001167126"/>
    <s v=" "/>
    <x v="0"/>
    <s v="Non-Mulch"/>
    <x v="0"/>
    <n v="7"/>
    <n v="1"/>
    <s v="D001-D003"/>
    <n v="1"/>
    <n v="0"/>
    <n v="0"/>
    <n v="0"/>
    <s v=" "/>
  </r>
  <r>
    <s v="WF7_3204"/>
    <s v="D002"/>
    <s v="NO"/>
    <n v="2.6577285210763999E-2"/>
    <s v=" "/>
    <x v="4"/>
    <s v="Non-Treed"/>
    <x v="0"/>
    <n v="7"/>
    <n v="1"/>
    <s v="D001-D003"/>
    <n v="1"/>
    <n v="0"/>
    <n v="0"/>
    <n v="0"/>
    <s v=" "/>
  </r>
  <r>
    <s v="WF7_3220"/>
    <s v="D002"/>
    <s v="NO"/>
    <n v="5.2054451551403001E-2"/>
    <s v=" "/>
    <x v="4"/>
    <s v="Non-Treed"/>
    <x v="0"/>
    <n v="7"/>
    <n v="1"/>
    <s v="D001-D003"/>
    <n v="1"/>
    <n v="0"/>
    <n v="0"/>
    <n v="0"/>
    <s v=" "/>
  </r>
  <r>
    <s v="WF7_3206"/>
    <s v="D003"/>
    <s v="NO"/>
    <n v="2.1972005441667499"/>
    <s v=" "/>
    <x v="5"/>
    <s v="Mulch"/>
    <x v="0"/>
    <n v="7"/>
    <n v="2"/>
    <s v="D003-D005"/>
    <n v="1"/>
    <n v="0"/>
    <n v="0"/>
    <n v="0"/>
    <s v=" "/>
  </r>
  <r>
    <s v="WF7_3220"/>
    <s v="D003"/>
    <s v="NO"/>
    <n v="6.7980965366366997E-2"/>
    <s v=" "/>
    <x v="4"/>
    <s v="Non-Treed"/>
    <x v="0"/>
    <n v="7"/>
    <n v="2"/>
    <s v="D003-D005"/>
    <n v="1"/>
    <n v="0"/>
    <n v="0"/>
    <n v="0"/>
    <s v=" "/>
  </r>
  <r>
    <s v="WF7_3206"/>
    <s v="D004"/>
    <s v="NO"/>
    <n v="2.06507510193161"/>
    <s v=" "/>
    <x v="5"/>
    <s v="Mulch"/>
    <x v="0"/>
    <n v="7"/>
    <n v="2"/>
    <s v="D003-D005"/>
    <n v="1"/>
    <n v="0"/>
    <n v="0"/>
    <n v="0"/>
    <s v=" "/>
  </r>
  <r>
    <s v="WF7_3247"/>
    <s v="D005"/>
    <s v="YES"/>
    <n v="0.136410691156687"/>
    <s v=" "/>
    <x v="1"/>
    <s v="Handfall"/>
    <x v="0"/>
    <n v="7"/>
    <n v="3"/>
    <s v="D005-D007"/>
    <n v="1"/>
    <n v="0"/>
    <n v="0"/>
    <n v="0"/>
    <s v=" "/>
  </r>
  <r>
    <s v="WF7_3263"/>
    <s v="D005"/>
    <s v="NO"/>
    <n v="1.0937988996369099"/>
    <s v=" "/>
    <x v="3"/>
    <s v="Mulch"/>
    <x v="0"/>
    <n v="7"/>
    <n v="3"/>
    <s v="D005-D007"/>
    <n v="1"/>
    <n v="0"/>
    <n v="0"/>
    <n v="0"/>
    <s v=" "/>
  </r>
  <r>
    <s v="WF7_3206"/>
    <s v="D005"/>
    <s v="NO"/>
    <n v="8.5957457461592002E-2"/>
    <s v=" "/>
    <x v="5"/>
    <s v="Mulch"/>
    <x v="0"/>
    <n v="7"/>
    <n v="3"/>
    <s v="D005-D007"/>
    <n v="1"/>
    <n v="0"/>
    <n v="0"/>
    <n v="0"/>
    <s v=" "/>
  </r>
  <r>
    <s v="WF7_3273"/>
    <s v="D005"/>
    <s v="NO"/>
    <n v="0.16566466193814999"/>
    <s v=" "/>
    <x v="5"/>
    <s v="Mulch"/>
    <x v="0"/>
    <n v="7"/>
    <n v="3"/>
    <s v="D005-D007"/>
    <n v="1"/>
    <n v="0"/>
    <n v="0"/>
    <n v="0"/>
    <s v=" "/>
  </r>
  <r>
    <s v="WF7_3253"/>
    <s v="D005"/>
    <s v="NO"/>
    <n v="0.18753000295321001"/>
    <s v=" "/>
    <x v="4"/>
    <s v="Non-Treed"/>
    <x v="0"/>
    <n v="7"/>
    <n v="3"/>
    <s v="D005-D007"/>
    <n v="1"/>
    <n v="0"/>
    <n v="0"/>
    <n v="0"/>
    <s v=" "/>
  </r>
  <r>
    <s v="WF7_3259"/>
    <s v="D005"/>
    <s v="NO"/>
    <n v="3.8072811231959998E-2"/>
    <s v=" "/>
    <x v="4"/>
    <s v="Non-Treed"/>
    <x v="0"/>
    <n v="7"/>
    <n v="3"/>
    <s v="D005-D007"/>
    <n v="1"/>
    <n v="0"/>
    <n v="0"/>
    <n v="0"/>
    <s v=" "/>
  </r>
  <r>
    <s v="WF7_3252"/>
    <s v="D005"/>
    <s v="YES"/>
    <n v="4.4356939197334001E-2"/>
    <s v=" "/>
    <x v="2"/>
    <s v="Retention"/>
    <x v="0"/>
    <n v="7"/>
    <n v="3"/>
    <s v="D005-D007"/>
    <n v="1"/>
    <n v="0"/>
    <n v="0"/>
    <n v="8"/>
    <s v=" "/>
  </r>
  <r>
    <s v="WF7_3257"/>
    <s v="D005"/>
    <s v="YES"/>
    <n v="0.40222297694049303"/>
    <s v=" "/>
    <x v="2"/>
    <s v="Retention"/>
    <x v="0"/>
    <n v="7"/>
    <n v="3"/>
    <s v="D005-D007"/>
    <n v="1"/>
    <n v="0"/>
    <n v="0"/>
    <n v="8"/>
    <s v=" "/>
  </r>
  <r>
    <s v="WF7_3261"/>
    <s v="D005"/>
    <s v="NO"/>
    <n v="0.22572663982160099"/>
    <s v=" "/>
    <x v="2"/>
    <s v="Retention"/>
    <x v="0"/>
    <n v="7"/>
    <n v="3"/>
    <s v="D005-D007"/>
    <n v="1"/>
    <n v="0"/>
    <n v="0"/>
    <n v="8"/>
    <s v=" "/>
  </r>
  <r>
    <s v="WF7_3263"/>
    <s v="D006"/>
    <s v="NO"/>
    <n v="0.31932074041019598"/>
    <s v=" "/>
    <x v="3"/>
    <s v="Mulch"/>
    <x v="0"/>
    <n v="7"/>
    <n v="3"/>
    <s v="D005-D007"/>
    <n v="1"/>
    <n v="0"/>
    <n v="0"/>
    <n v="0"/>
    <s v=" "/>
  </r>
  <r>
    <s v="WF7_3273"/>
    <s v="D006"/>
    <s v="NO"/>
    <n v="4.6388971487628002E-2"/>
    <s v=" "/>
    <x v="5"/>
    <s v="Mulch"/>
    <x v="0"/>
    <n v="7"/>
    <n v="3"/>
    <s v="D005-D007"/>
    <n v="1"/>
    <n v="0"/>
    <n v="0"/>
    <n v="0"/>
    <s v=" "/>
  </r>
  <r>
    <s v="WF7_3278"/>
    <s v="D006"/>
    <s v="NO"/>
    <n v="1.84311694568425"/>
    <s v=" "/>
    <x v="5"/>
    <s v="Mulch"/>
    <x v="0"/>
    <n v="7"/>
    <n v="3"/>
    <s v="D005-D007"/>
    <n v="1"/>
    <n v="0"/>
    <n v="0"/>
    <n v="0"/>
    <s v=" "/>
  </r>
  <r>
    <s v="WF7_3277"/>
    <s v="D006"/>
    <s v="NO"/>
    <n v="0.12950013971343199"/>
    <s v=" "/>
    <x v="2"/>
    <s v="Retention"/>
    <x v="0"/>
    <n v="7"/>
    <n v="3"/>
    <s v="D005-D007"/>
    <n v="1"/>
    <n v="0"/>
    <n v="0"/>
    <n v="8"/>
    <s v=" "/>
  </r>
  <r>
    <s v="WF7_3288"/>
    <s v="D006"/>
    <s v="NO"/>
    <n v="6.6636947306849006E-2"/>
    <s v=" "/>
    <x v="2"/>
    <s v="Retention"/>
    <x v="0"/>
    <n v="7"/>
    <n v="3"/>
    <s v="D005-D007"/>
    <n v="1"/>
    <n v="0"/>
    <n v="0"/>
    <n v="8"/>
    <s v=" "/>
  </r>
  <r>
    <s v="WF7_3278"/>
    <s v="D007"/>
    <s v="NO"/>
    <n v="2.2745600019571701"/>
    <s v=" "/>
    <x v="5"/>
    <s v="Mulch"/>
    <x v="0"/>
    <n v="7"/>
    <n v="4"/>
    <s v="D007-D009"/>
    <n v="1"/>
    <n v="0"/>
    <n v="0"/>
    <n v="0"/>
    <s v=" "/>
  </r>
  <r>
    <s v="WF7_3335"/>
    <s v="D007"/>
    <s v="NO"/>
    <n v="0.45876111189514401"/>
    <s v=" "/>
    <x v="4"/>
    <s v="Non-Treed"/>
    <x v="0"/>
    <n v="7"/>
    <n v="4"/>
    <s v="D007-D009"/>
    <n v="1"/>
    <n v="0"/>
    <n v="0"/>
    <n v="0"/>
    <s v=" "/>
  </r>
  <r>
    <s v="WF7_3336"/>
    <s v="D007"/>
    <s v="NO"/>
    <n v="0.59485626378437395"/>
    <s v=" "/>
    <x v="2"/>
    <s v="Retention"/>
    <x v="0"/>
    <n v="7"/>
    <n v="4"/>
    <s v="D007-D009"/>
    <n v="1"/>
    <n v="0"/>
    <n v="0"/>
    <n v="8"/>
    <s v=" "/>
  </r>
  <r>
    <s v="WF7_3343"/>
    <s v="D008"/>
    <s v="NO"/>
    <n v="0.27327564369205298"/>
    <s v=" "/>
    <x v="5"/>
    <s v="Mulch"/>
    <x v="0"/>
    <n v="7"/>
    <n v="4"/>
    <s v="D007-D009"/>
    <n v="1"/>
    <n v="0"/>
    <n v="0"/>
    <n v="0"/>
    <s v=" "/>
  </r>
  <r>
    <s v="WF7_3278"/>
    <s v="D008"/>
    <s v="NO"/>
    <n v="1.27846372591108"/>
    <s v=" "/>
    <x v="5"/>
    <s v="Mulch"/>
    <x v="0"/>
    <n v="7"/>
    <n v="4"/>
    <s v="D007-D009"/>
    <n v="1"/>
    <n v="0"/>
    <n v="0"/>
    <n v="0"/>
    <s v=" "/>
  </r>
  <r>
    <s v="WF7_3303"/>
    <s v="D008"/>
    <s v="NO"/>
    <n v="2.0756222192676001E-2"/>
    <s v=" "/>
    <x v="5"/>
    <s v="Mulch"/>
    <x v="2"/>
    <n v="7"/>
    <n v="4"/>
    <s v="D007-D009"/>
    <n v="0"/>
    <n v="1"/>
    <n v="0"/>
    <n v="0"/>
    <s v=" "/>
  </r>
  <r>
    <s v="WF7_3331"/>
    <s v="D008"/>
    <s v="NO"/>
    <n v="0.41396789234521097"/>
    <s v=" "/>
    <x v="5"/>
    <s v="Mulch"/>
    <x v="0"/>
    <n v="7"/>
    <n v="4"/>
    <s v="D007-D009"/>
    <n v="1"/>
    <n v="0"/>
    <n v="0"/>
    <n v="0"/>
    <s v=" "/>
  </r>
  <r>
    <s v="WF7_3334"/>
    <s v="D008"/>
    <s v="NO"/>
    <n v="0.11616021563793701"/>
    <s v=" "/>
    <x v="5"/>
    <s v="Mulch"/>
    <x v="0"/>
    <n v="7"/>
    <n v="4"/>
    <s v="D007-D009"/>
    <n v="1"/>
    <n v="0"/>
    <n v="0"/>
    <n v="0"/>
    <s v=" "/>
  </r>
  <r>
    <s v="WF7_3332"/>
    <s v="D008"/>
    <s v="NO"/>
    <n v="4.4430928858614001E-2"/>
    <s v=" "/>
    <x v="4"/>
    <s v="Non-Treed"/>
    <x v="0"/>
    <n v="7"/>
    <n v="4"/>
    <s v="D007-D009"/>
    <n v="1"/>
    <n v="0"/>
    <n v="0"/>
    <n v="0"/>
    <s v=" "/>
  </r>
  <r>
    <s v="WF7_3333"/>
    <s v="D008"/>
    <s v="NO"/>
    <n v="0.29158715892751602"/>
    <s v=" "/>
    <x v="4"/>
    <s v="Non-Treed"/>
    <x v="0"/>
    <n v="7"/>
    <n v="4"/>
    <s v="D007-D009"/>
    <n v="1"/>
    <n v="0"/>
    <n v="0"/>
    <n v="0"/>
    <s v=" "/>
  </r>
  <r>
    <s v="WF7_3344"/>
    <s v="D008"/>
    <s v="NO"/>
    <n v="0.78034014079992298"/>
    <s v=" "/>
    <x v="2"/>
    <s v="Retention"/>
    <x v="0"/>
    <n v="7"/>
    <n v="4"/>
    <s v="D007-D009"/>
    <n v="1"/>
    <n v="0"/>
    <n v="0"/>
    <n v="8"/>
    <s v=" "/>
  </r>
  <r>
    <s v="WF7_3297"/>
    <s v="D009"/>
    <s v="YES"/>
    <n v="0.179200528882033"/>
    <s v=" "/>
    <x v="1"/>
    <s v="Handfall"/>
    <x v="1"/>
    <n v="7"/>
    <n v="5"/>
    <s v="D009-D011"/>
    <n v="0"/>
    <n v="1"/>
    <n v="0"/>
    <n v="0"/>
    <s v=" "/>
  </r>
  <r>
    <s v="WF7_6290"/>
    <s v="D009"/>
    <s v="YES"/>
    <n v="4.6523654742030997E-2"/>
    <s v=" "/>
    <x v="1"/>
    <s v="Handfall"/>
    <x v="2"/>
    <n v="7"/>
    <n v="5"/>
    <s v="D009-D011"/>
    <n v="0"/>
    <n v="1"/>
    <n v="0"/>
    <n v="0"/>
    <s v=" "/>
  </r>
  <r>
    <s v="WF7_3309"/>
    <s v="D009"/>
    <s v="YES"/>
    <n v="1.1044769477539001E-2"/>
    <s v=" "/>
    <x v="1"/>
    <s v="Handfall"/>
    <x v="1"/>
    <n v="7"/>
    <n v="5"/>
    <s v="D009-D011"/>
    <n v="0"/>
    <n v="1"/>
    <n v="0"/>
    <n v="0"/>
    <s v=" "/>
  </r>
  <r>
    <s v="WF7_3300"/>
    <s v="D009"/>
    <s v="NO"/>
    <n v="4.1696736734199998E-2"/>
    <s v=" "/>
    <x v="5"/>
    <s v="Mulch"/>
    <x v="1"/>
    <n v="7"/>
    <n v="5"/>
    <s v="D009-D011"/>
    <n v="0"/>
    <n v="1"/>
    <n v="0"/>
    <n v="0"/>
    <s v=" "/>
  </r>
  <r>
    <s v="WF7_3304"/>
    <s v="D009"/>
    <s v="NO"/>
    <n v="3.4202545018469997E-2"/>
    <s v=" "/>
    <x v="0"/>
    <s v="Non-Mulch"/>
    <x v="1"/>
    <n v="7"/>
    <n v="5"/>
    <s v="D009-D011"/>
    <n v="0"/>
    <n v="1"/>
    <n v="0"/>
    <n v="0"/>
    <s v=" "/>
  </r>
  <r>
    <s v="WF7_3299"/>
    <s v="D009"/>
    <s v="YES"/>
    <n v="2.1816169762418E-2"/>
    <s v=" "/>
    <x v="1"/>
    <s v="Handfall"/>
    <x v="2"/>
    <n v="7"/>
    <n v="5"/>
    <s v="D009-D011"/>
    <n v="0"/>
    <n v="1"/>
    <n v="0"/>
    <n v="0"/>
    <s v=" "/>
  </r>
  <r>
    <s v="WF7_3322"/>
    <s v="D009"/>
    <s v="YES"/>
    <n v="0.152259295295573"/>
    <s v=" "/>
    <x v="1"/>
    <s v="Handfall"/>
    <x v="0"/>
    <n v="7"/>
    <n v="5"/>
    <s v="D009-D011"/>
    <n v="1"/>
    <n v="0"/>
    <n v="0"/>
    <n v="0"/>
    <s v=" "/>
  </r>
  <r>
    <s v="WF7_3323"/>
    <s v="D009"/>
    <s v="YES"/>
    <n v="2.9680789689189999E-2"/>
    <s v=" "/>
    <x v="1"/>
    <s v="Handfall"/>
    <x v="0"/>
    <n v="7"/>
    <n v="5"/>
    <s v="D009-D011"/>
    <n v="1"/>
    <n v="0"/>
    <n v="0"/>
    <n v="0"/>
    <s v=" "/>
  </r>
  <r>
    <s v="WF7_3325"/>
    <s v="D009"/>
    <s v="YES"/>
    <n v="0.550886075105956"/>
    <s v=" "/>
    <x v="1"/>
    <s v="Handfall"/>
    <x v="0"/>
    <n v="7"/>
    <n v="5"/>
    <s v="D009-D011"/>
    <n v="1"/>
    <n v="0"/>
    <n v="0"/>
    <n v="0"/>
    <s v=" "/>
  </r>
  <r>
    <s v="WF7_3327"/>
    <s v="D009"/>
    <s v="YES"/>
    <n v="0.17750012003827001"/>
    <s v=" "/>
    <x v="1"/>
    <s v="Handfall"/>
    <x v="0"/>
    <n v="7"/>
    <n v="5"/>
    <s v="D009-D011"/>
    <n v="1"/>
    <n v="0"/>
    <n v="0"/>
    <n v="0"/>
    <s v=" "/>
  </r>
  <r>
    <s v="WF7_3303"/>
    <s v="D009"/>
    <s v="NO"/>
    <n v="3.2973953892444001E-2"/>
    <s v=" "/>
    <x v="5"/>
    <s v="Mulch"/>
    <x v="2"/>
    <n v="7"/>
    <n v="5"/>
    <s v="D009-D011"/>
    <n v="0"/>
    <n v="1"/>
    <n v="0"/>
    <n v="0"/>
    <s v=" "/>
  </r>
  <r>
    <s v="WF7_3329"/>
    <s v="D009"/>
    <s v="NO"/>
    <n v="1.3760937440105999E-2"/>
    <s v=" "/>
    <x v="5"/>
    <s v="Mulch"/>
    <x v="0"/>
    <n v="7"/>
    <n v="5"/>
    <s v="D009-D011"/>
    <n v="1"/>
    <n v="0"/>
    <n v="0"/>
    <n v="0"/>
    <s v=" "/>
  </r>
  <r>
    <s v="WF7_3331"/>
    <s v="D009"/>
    <s v="NO"/>
    <n v="0.48319164722256602"/>
    <s v=" "/>
    <x v="5"/>
    <s v="Mulch"/>
    <x v="0"/>
    <n v="7"/>
    <n v="5"/>
    <s v="D009-D011"/>
    <n v="1"/>
    <n v="0"/>
    <n v="0"/>
    <n v="0"/>
    <s v=" "/>
  </r>
  <r>
    <s v="WF7_7351"/>
    <s v="D009"/>
    <s v="NO"/>
    <n v="2.2669959899077999E-2"/>
    <s v=" "/>
    <x v="5"/>
    <s v="Mulch"/>
    <x v="2"/>
    <n v="7"/>
    <n v="5"/>
    <s v="D009-D011"/>
    <n v="0"/>
    <n v="1"/>
    <n v="0"/>
    <n v="0"/>
    <s v=" "/>
  </r>
  <r>
    <s v="WF7_3301"/>
    <s v="D009"/>
    <s v="NO"/>
    <n v="1.1417980243586E-2"/>
    <s v=" "/>
    <x v="4"/>
    <s v="Non-Treed"/>
    <x v="2"/>
    <n v="7"/>
    <n v="5"/>
    <s v="D009-D011"/>
    <n v="0"/>
    <n v="1"/>
    <n v="0"/>
    <n v="0"/>
    <s v=" "/>
  </r>
  <r>
    <s v="WF7_3324"/>
    <s v="D009"/>
    <s v="NO"/>
    <n v="0.58797830844326104"/>
    <s v=" "/>
    <x v="4"/>
    <s v="Non-Treed"/>
    <x v="0"/>
    <n v="7"/>
    <n v="5"/>
    <s v="D009-D011"/>
    <n v="1"/>
    <n v="0"/>
    <n v="0"/>
    <n v="0"/>
    <s v=" "/>
  </r>
  <r>
    <s v="WF7_3326"/>
    <s v="D009"/>
    <s v="YES"/>
    <n v="5.8754979129962998E-2"/>
    <s v=" "/>
    <x v="4"/>
    <s v="Non-Treed"/>
    <x v="0"/>
    <n v="7"/>
    <n v="5"/>
    <s v="D009-D011"/>
    <n v="1"/>
    <n v="0"/>
    <n v="0"/>
    <n v="0"/>
    <s v=" "/>
  </r>
  <r>
    <s v="WF7_3328"/>
    <s v="D009"/>
    <s v="NO"/>
    <n v="6.3501249144718996E-2"/>
    <s v=" "/>
    <x v="4"/>
    <s v="Non-Treed"/>
    <x v="0"/>
    <n v="7"/>
    <n v="5"/>
    <s v="D009-D011"/>
    <n v="1"/>
    <n v="0"/>
    <n v="0"/>
    <n v="0"/>
    <s v=" "/>
  </r>
  <r>
    <s v="WF7_3330"/>
    <s v="D009"/>
    <s v="NO"/>
    <n v="1.7735056073683E-2"/>
    <s v=" "/>
    <x v="4"/>
    <s v="Non-Treed"/>
    <x v="0"/>
    <n v="7"/>
    <n v="5"/>
    <s v="D009-D011"/>
    <n v="1"/>
    <n v="0"/>
    <n v="0"/>
    <n v="0"/>
    <s v=" "/>
  </r>
  <r>
    <s v="WF7_3338"/>
    <s v="D009"/>
    <s v="NO"/>
    <n v="6.7408526824180998E-2"/>
    <s v=" "/>
    <x v="4"/>
    <s v="Non-Treed"/>
    <x v="0"/>
    <n v="7"/>
    <n v="5"/>
    <s v="D009-D011"/>
    <n v="1"/>
    <n v="0"/>
    <n v="0"/>
    <n v="0"/>
    <s v=" "/>
  </r>
  <r>
    <s v="WF7_3340"/>
    <s v="D010"/>
    <s v="NO"/>
    <n v="0.18786741335002699"/>
    <s v=" "/>
    <x v="1"/>
    <s v="Handfall"/>
    <x v="1"/>
    <n v="7"/>
    <n v="5"/>
    <s v="D009-D011"/>
    <n v="0"/>
    <n v="1"/>
    <n v="0"/>
    <n v="0"/>
    <s v=" "/>
  </r>
  <r>
    <s v="WF7_3342"/>
    <s v="D010"/>
    <s v="NO"/>
    <n v="3.8112960237527999E-2"/>
    <s v=" "/>
    <x v="0"/>
    <s v="Non-Mulch"/>
    <x v="1"/>
    <n v="7"/>
    <n v="5"/>
    <s v="D009-D011"/>
    <n v="0"/>
    <n v="1"/>
    <n v="0"/>
    <n v="0"/>
    <s v=" "/>
  </r>
  <r>
    <s v="WF7_3318"/>
    <s v="D010"/>
    <s v="YES"/>
    <n v="0.227575194134262"/>
    <s v=" "/>
    <x v="1"/>
    <s v="Handfall"/>
    <x v="0"/>
    <n v="7"/>
    <n v="5"/>
    <s v="D009-D011"/>
    <n v="1"/>
    <n v="0"/>
    <n v="0"/>
    <n v="0"/>
    <s v=" "/>
  </r>
  <r>
    <s v="WF7_3320"/>
    <s v="D010"/>
    <s v="YES"/>
    <n v="0.21444784528835101"/>
    <s v=" "/>
    <x v="1"/>
    <s v="Handfall"/>
    <x v="0"/>
    <n v="7"/>
    <n v="5"/>
    <s v="D009-D011"/>
    <n v="1"/>
    <n v="0"/>
    <n v="0"/>
    <n v="0"/>
    <s v=" "/>
  </r>
  <r>
    <s v="WF7_3322"/>
    <s v="D010"/>
    <s v="YES"/>
    <n v="1.8414279446341001E-2"/>
    <s v=" "/>
    <x v="1"/>
    <s v="Handfall"/>
    <x v="0"/>
    <n v="7"/>
    <n v="5"/>
    <s v="D009-D011"/>
    <n v="1"/>
    <n v="0"/>
    <n v="0"/>
    <n v="0"/>
    <s v=" "/>
  </r>
  <r>
    <s v="WF7_3341"/>
    <s v="D010"/>
    <s v="YES"/>
    <n v="3.7262451314000002E-2"/>
    <s v=" "/>
    <x v="1"/>
    <s v="Handfall"/>
    <x v="1"/>
    <n v="7"/>
    <n v="5"/>
    <s v="D009-D011"/>
    <n v="0"/>
    <n v="1"/>
    <n v="0"/>
    <n v="0"/>
    <s v=" "/>
  </r>
  <r>
    <s v="WF7_3317"/>
    <s v="D010"/>
    <s v="NO"/>
    <n v="0.19020409902080199"/>
    <s v=" "/>
    <x v="5"/>
    <s v="Mulch"/>
    <x v="0"/>
    <n v="7"/>
    <n v="5"/>
    <s v="D009-D011"/>
    <n v="1"/>
    <n v="0"/>
    <n v="0"/>
    <n v="0"/>
    <s v=" "/>
  </r>
  <r>
    <s v="WF7_3315"/>
    <s v="D010"/>
    <s v="NO"/>
    <n v="1.2373602546800599"/>
    <s v=" "/>
    <x v="0"/>
    <s v="Non-Mulch"/>
    <x v="0"/>
    <n v="7"/>
    <n v="5"/>
    <s v="D009-D011"/>
    <n v="1"/>
    <n v="0"/>
    <n v="0"/>
    <n v="0"/>
    <s v=" "/>
  </r>
  <r>
    <s v="WF7_3321"/>
    <s v="D010"/>
    <s v="NO"/>
    <n v="0.143460020214214"/>
    <s v=" "/>
    <x v="0"/>
    <s v="Non-Mulch"/>
    <x v="0"/>
    <n v="7"/>
    <n v="5"/>
    <s v="D009-D011"/>
    <n v="1"/>
    <n v="0"/>
    <n v="0"/>
    <n v="0"/>
    <s v=" "/>
  </r>
  <r>
    <s v="WF7_3319"/>
    <s v="D010"/>
    <s v="NO"/>
    <n v="0.14316051939041999"/>
    <s v=" "/>
    <x v="4"/>
    <s v="Non-Treed"/>
    <x v="0"/>
    <n v="7"/>
    <n v="5"/>
    <s v="D009-D011"/>
    <n v="1"/>
    <n v="0"/>
    <n v="0"/>
    <n v="0"/>
    <s v=" "/>
  </r>
  <r>
    <s v="WF7_3314"/>
    <s v="D011"/>
    <s v="NO"/>
    <n v="0.123853588344188"/>
    <s v=" "/>
    <x v="5"/>
    <s v="Mulch"/>
    <x v="0"/>
    <n v="7"/>
    <n v="6"/>
    <s v="D011-D013"/>
    <n v="1"/>
    <n v="0"/>
    <n v="0"/>
    <n v="0"/>
    <s v=" "/>
  </r>
  <r>
    <s v="WF7_3315"/>
    <s v="D011"/>
    <s v="NO"/>
    <n v="2.13632435548632"/>
    <s v=" "/>
    <x v="0"/>
    <s v="Non-Mulch"/>
    <x v="0"/>
    <n v="7"/>
    <n v="6"/>
    <s v="D011-D013"/>
    <n v="1"/>
    <n v="0"/>
    <n v="0"/>
    <n v="0"/>
    <s v=" "/>
  </r>
  <r>
    <s v="WF7_3313"/>
    <s v="D012"/>
    <s v="NO"/>
    <n v="4.9607931101253999E-2"/>
    <s v=" "/>
    <x v="5"/>
    <s v="Mulch"/>
    <x v="0"/>
    <n v="7"/>
    <n v="6"/>
    <s v="D011-D013"/>
    <n v="1"/>
    <n v="0"/>
    <n v="0"/>
    <n v="0"/>
    <s v=" "/>
  </r>
  <r>
    <s v="WF7_3314"/>
    <s v="D012"/>
    <s v="NO"/>
    <n v="1.51330183672938"/>
    <s v=" "/>
    <x v="5"/>
    <s v="Mulch"/>
    <x v="0"/>
    <n v="7"/>
    <n v="6"/>
    <s v="D011-D013"/>
    <n v="1"/>
    <n v="0"/>
    <n v="0"/>
    <n v="0"/>
    <s v=" "/>
  </r>
  <r>
    <s v="WF7_3312"/>
    <s v="D012"/>
    <s v="NO"/>
    <n v="0.674746142062984"/>
    <s v=" "/>
    <x v="0"/>
    <s v="Non-Mulch"/>
    <x v="0"/>
    <n v="7"/>
    <n v="6"/>
    <s v="D011-D013"/>
    <n v="1"/>
    <n v="0"/>
    <n v="0"/>
    <n v="0"/>
    <s v=" "/>
  </r>
  <r>
    <s v="WF7_3315"/>
    <s v="D012"/>
    <s v="NO"/>
    <n v="4.8986761345849998E-2"/>
    <s v=" "/>
    <x v="0"/>
    <s v="Non-Mulch"/>
    <x v="0"/>
    <n v="7"/>
    <n v="6"/>
    <s v="D011-D013"/>
    <n v="1"/>
    <n v="0"/>
    <n v="0"/>
    <n v="0"/>
    <s v=" "/>
  </r>
  <r>
    <s v="WF7_3311"/>
    <s v="D013"/>
    <s v="NO"/>
    <n v="0.72063145032656395"/>
    <s v=" "/>
    <x v="5"/>
    <s v="Mulch"/>
    <x v="0"/>
    <n v="7"/>
    <n v="7"/>
    <s v="D013-D015"/>
    <n v="1"/>
    <n v="0"/>
    <n v="0"/>
    <n v="0"/>
    <s v=" "/>
  </r>
  <r>
    <s v="WF7_3313"/>
    <s v="D013"/>
    <s v="NO"/>
    <n v="0.18812264289453901"/>
    <s v=" "/>
    <x v="5"/>
    <s v="Mulch"/>
    <x v="0"/>
    <n v="7"/>
    <n v="7"/>
    <s v="D013-D015"/>
    <n v="1"/>
    <n v="0"/>
    <n v="0"/>
    <n v="0"/>
    <s v=" "/>
  </r>
  <r>
    <s v="WF7_3310"/>
    <s v="D013"/>
    <s v="NO"/>
    <n v="0.47753425315361497"/>
    <s v=" "/>
    <x v="0"/>
    <s v="Non-Mulch"/>
    <x v="0"/>
    <n v="7"/>
    <n v="7"/>
    <s v="D013-D015"/>
    <n v="1"/>
    <n v="0"/>
    <n v="0"/>
    <n v="0"/>
    <s v=" "/>
  </r>
  <r>
    <s v="WF7_3312"/>
    <s v="D013"/>
    <s v="NO"/>
    <n v="0.48046279070950698"/>
    <s v=" "/>
    <x v="0"/>
    <s v="Non-Mulch"/>
    <x v="0"/>
    <n v="7"/>
    <n v="7"/>
    <s v="D013-D015"/>
    <n v="1"/>
    <n v="0"/>
    <n v="0"/>
    <n v="0"/>
    <s v=" "/>
  </r>
  <r>
    <s v="WF7_3306"/>
    <s v="D014"/>
    <s v="YES"/>
    <n v="0.139898017224419"/>
    <s v=" "/>
    <x v="1"/>
    <s v="Handfall"/>
    <x v="0"/>
    <n v="7"/>
    <n v="7"/>
    <s v="D013-D015"/>
    <n v="1"/>
    <n v="0"/>
    <n v="0"/>
    <n v="0"/>
    <s v=" "/>
  </r>
  <r>
    <s v="WF7_3308"/>
    <s v="D014"/>
    <s v="YES"/>
    <n v="0.60323534155631697"/>
    <s v=" "/>
    <x v="1"/>
    <s v="Handfall"/>
    <x v="0"/>
    <n v="7"/>
    <n v="7"/>
    <s v="D013-D015"/>
    <n v="1"/>
    <n v="0"/>
    <n v="0"/>
    <n v="0"/>
    <s v=" "/>
  </r>
  <r>
    <s v="WF7_3307"/>
    <s v="D014"/>
    <s v="NO"/>
    <n v="1.2710594415162999"/>
    <s v=" "/>
    <x v="0"/>
    <s v="Non-Mulch"/>
    <x v="0"/>
    <n v="7"/>
    <n v="7"/>
    <s v="D013-D015"/>
    <n v="1"/>
    <n v="0"/>
    <n v="0"/>
    <n v="0"/>
    <s v=" "/>
  </r>
  <r>
    <s v="WF7_3307"/>
    <s v="D014"/>
    <s v="NO"/>
    <n v="1.0131105913351E-2"/>
    <s v=" "/>
    <x v="0"/>
    <s v="Non-Mulch"/>
    <x v="0"/>
    <n v="7"/>
    <n v="8"/>
    <s v="D015-D017"/>
    <n v="1"/>
    <n v="0"/>
    <n v="0"/>
    <n v="0"/>
    <s v=" "/>
  </r>
  <r>
    <s v="WF7_3310"/>
    <s v="D014"/>
    <s v="NO"/>
    <n v="0.26137108652505697"/>
    <s v=" "/>
    <x v="0"/>
    <s v="Non-Mulch"/>
    <x v="0"/>
    <n v="7"/>
    <n v="7"/>
    <s v="D013-D015"/>
    <n v="1"/>
    <n v="0"/>
    <n v="0"/>
    <n v="0"/>
    <s v=" "/>
  </r>
  <r>
    <s v="WF7_3306"/>
    <s v="D015"/>
    <s v="YES"/>
    <n v="1.2140534003696E-2"/>
    <s v=" "/>
    <x v="1"/>
    <s v="Handfall"/>
    <x v="0"/>
    <n v="7"/>
    <n v="7"/>
    <s v="D013-D015"/>
    <n v="1"/>
    <n v="0"/>
    <n v="0"/>
    <n v="0"/>
    <s v=" "/>
  </r>
  <r>
    <s v="WF7_3306"/>
    <s v="D015"/>
    <s v="YES"/>
    <n v="6.9951346554204E-2"/>
    <s v=" "/>
    <x v="1"/>
    <s v="Handfall"/>
    <x v="0"/>
    <n v="7"/>
    <n v="8"/>
    <s v="D015-D017"/>
    <n v="1"/>
    <n v="0"/>
    <n v="0"/>
    <n v="0"/>
    <s v=" "/>
  </r>
  <r>
    <s v="WF7_3339"/>
    <s v="D015"/>
    <s v="YES"/>
    <n v="4.7754132148363999E-2"/>
    <s v=" "/>
    <x v="1"/>
    <s v="Handfall"/>
    <x v="0"/>
    <n v="7"/>
    <n v="8"/>
    <s v="D015-D017"/>
    <n v="1"/>
    <n v="0"/>
    <n v="0"/>
    <n v="0"/>
    <s v=" "/>
  </r>
  <r>
    <s v="WF7_3346"/>
    <s v="D015"/>
    <s v="NO"/>
    <n v="0.22200789611423799"/>
    <s v=" "/>
    <x v="5"/>
    <s v="Mulch"/>
    <x v="0"/>
    <n v="7"/>
    <n v="8"/>
    <s v="D015-D017"/>
    <n v="1"/>
    <n v="0"/>
    <n v="0"/>
    <n v="0"/>
    <s v=" "/>
  </r>
  <r>
    <s v="WF7_3307"/>
    <s v="D015"/>
    <s v="NO"/>
    <n v="1.3685199717854"/>
    <s v=" "/>
    <x v="0"/>
    <s v="Non-Mulch"/>
    <x v="0"/>
    <n v="7"/>
    <n v="8"/>
    <s v="D015-D017"/>
    <n v="1"/>
    <n v="0"/>
    <n v="0"/>
    <n v="0"/>
    <s v=" "/>
  </r>
  <r>
    <s v="WF7_3346"/>
    <s v="D016"/>
    <s v="NO"/>
    <n v="1.0702413553302099"/>
    <s v=" "/>
    <x v="5"/>
    <s v="Mulch"/>
    <x v="0"/>
    <n v="7"/>
    <n v="8"/>
    <s v="D015-D017"/>
    <n v="1"/>
    <n v="0"/>
    <n v="0"/>
    <n v="0"/>
    <s v=" "/>
  </r>
  <r>
    <s v="WF7_3351"/>
    <s v="D016"/>
    <s v="NO"/>
    <n v="0.74446697819441199"/>
    <s v=" "/>
    <x v="0"/>
    <s v="Non-Mulch"/>
    <x v="0"/>
    <n v="7"/>
    <n v="8"/>
    <s v="D015-D017"/>
    <n v="1"/>
    <n v="0"/>
    <n v="0"/>
    <n v="0"/>
    <s v=" "/>
  </r>
  <r>
    <s v="WF7_3352"/>
    <s v="D017"/>
    <s v="YES"/>
    <n v="0.16355460059264701"/>
    <s v=" "/>
    <x v="1"/>
    <s v="Handfall"/>
    <x v="0"/>
    <n v="7"/>
    <n v="9"/>
    <s v="D017-D019"/>
    <n v="1"/>
    <n v="0"/>
    <n v="0"/>
    <n v="0"/>
    <s v=" "/>
  </r>
  <r>
    <s v="WF7_3356"/>
    <s v="D017"/>
    <s v="YES"/>
    <n v="0.37900403134370902"/>
    <s v=" "/>
    <x v="1"/>
    <s v="Handfall"/>
    <x v="0"/>
    <n v="7"/>
    <n v="9"/>
    <s v="D017-D019"/>
    <n v="1"/>
    <n v="0"/>
    <n v="0"/>
    <n v="0"/>
    <s v=" "/>
  </r>
  <r>
    <s v="WF7_3358"/>
    <s v="D017"/>
    <s v="YES"/>
    <n v="0.20447590991290099"/>
    <s v=" "/>
    <x v="1"/>
    <s v="Handfall"/>
    <x v="0"/>
    <n v="7"/>
    <n v="9"/>
    <s v="D017-D019"/>
    <n v="1"/>
    <n v="0"/>
    <n v="0"/>
    <n v="0"/>
    <s v=" "/>
  </r>
  <r>
    <s v="WF7_3359"/>
    <s v="D017"/>
    <s v="NO"/>
    <n v="0.66055289055370003"/>
    <s v=" "/>
    <x v="0"/>
    <s v="Non-Mulch"/>
    <x v="0"/>
    <n v="7"/>
    <n v="9"/>
    <s v="D017-D019"/>
    <n v="1"/>
    <n v="0"/>
    <n v="0"/>
    <n v="0"/>
    <s v=" "/>
  </r>
  <r>
    <s v="WF7_3361"/>
    <s v="D017"/>
    <s v="YES"/>
    <n v="0.43021446946851999"/>
    <s v=" "/>
    <x v="1"/>
    <s v="Handfall"/>
    <x v="0"/>
    <n v="7"/>
    <n v="9"/>
    <s v="D017-D019"/>
    <n v="1"/>
    <n v="0"/>
    <n v="0"/>
    <n v="0"/>
    <s v=" "/>
  </r>
  <r>
    <s v="WF7_3351"/>
    <s v="D017"/>
    <s v="NO"/>
    <n v="0.154271647818437"/>
    <s v=" "/>
    <x v="0"/>
    <s v="Non-Mulch"/>
    <x v="0"/>
    <n v="7"/>
    <n v="9"/>
    <s v="D017-D019"/>
    <n v="1"/>
    <n v="0"/>
    <n v="0"/>
    <n v="0"/>
    <s v=" "/>
  </r>
  <r>
    <s v="WF7_3362"/>
    <s v="D017"/>
    <s v="NO"/>
    <n v="0.47972937859892201"/>
    <s v=" "/>
    <x v="0"/>
    <s v="Non-Mulch"/>
    <x v="0"/>
    <n v="7"/>
    <n v="9"/>
    <s v="D017-D019"/>
    <n v="1"/>
    <n v="0"/>
    <n v="0"/>
    <n v="0"/>
    <s v=" "/>
  </r>
  <r>
    <s v="WF7_3357"/>
    <s v="D017"/>
    <s v="NO"/>
    <n v="0.43697638939903299"/>
    <s v=" "/>
    <x v="4"/>
    <s v="Non-Treed"/>
    <x v="0"/>
    <n v="7"/>
    <n v="9"/>
    <s v="D017-D019"/>
    <n v="1"/>
    <n v="0"/>
    <n v="0"/>
    <n v="0"/>
    <s v=" "/>
  </r>
  <r>
    <s v="WF7_3376"/>
    <s v="D018"/>
    <s v="YES"/>
    <n v="6.9120990629879003E-2"/>
    <s v=" "/>
    <x v="1"/>
    <s v="Handfall"/>
    <x v="0"/>
    <n v="7"/>
    <n v="9"/>
    <s v="D017-D019"/>
    <n v="1"/>
    <n v="0"/>
    <n v="0"/>
    <n v="0"/>
    <s v=" "/>
  </r>
  <r>
    <s v="WF7_3362"/>
    <s v="D018"/>
    <s v="NO"/>
    <n v="1.7833810407464199"/>
    <s v=" "/>
    <x v="0"/>
    <s v="Non-Mulch"/>
    <x v="0"/>
    <n v="7"/>
    <n v="9"/>
    <s v="D017-D019"/>
    <n v="1"/>
    <n v="0"/>
    <n v="0"/>
    <n v="0"/>
    <s v=" "/>
  </r>
  <r>
    <s v="WF7_3387"/>
    <s v="D019"/>
    <s v="YES"/>
    <n v="6.8689806527544001E-2"/>
    <s v=" "/>
    <x v="1"/>
    <s v="Handfall"/>
    <x v="0"/>
    <n v="7"/>
    <n v="10"/>
    <s v="D019-D021"/>
    <n v="1"/>
    <n v="0"/>
    <n v="0"/>
    <n v="0"/>
    <s v=" "/>
  </r>
  <r>
    <s v="WF7_3376"/>
    <s v="D019"/>
    <s v="YES"/>
    <n v="0.38999857947522498"/>
    <s v=" "/>
    <x v="1"/>
    <s v="Handfall"/>
    <x v="0"/>
    <n v="7"/>
    <n v="10"/>
    <s v="D019-D021"/>
    <n v="1"/>
    <n v="0"/>
    <n v="0"/>
    <n v="0"/>
    <s v=" "/>
  </r>
  <r>
    <s v="WF7_3384"/>
    <s v="D019"/>
    <s v="YES"/>
    <n v="0.27112547760728201"/>
    <s v=" "/>
    <x v="1"/>
    <s v="Handfall"/>
    <x v="0"/>
    <n v="7"/>
    <n v="10"/>
    <s v="D019-D021"/>
    <n v="1"/>
    <n v="0"/>
    <n v="0"/>
    <n v="0"/>
    <s v=" "/>
  </r>
  <r>
    <s v="WF7_3379"/>
    <s v="D019"/>
    <s v="NO"/>
    <n v="0.82081916115374498"/>
    <s v=" "/>
    <x v="5"/>
    <s v="Mulch"/>
    <x v="0"/>
    <n v="7"/>
    <n v="10"/>
    <s v="D019-D021"/>
    <n v="1"/>
    <n v="0"/>
    <n v="0"/>
    <n v="0"/>
    <s v=" "/>
  </r>
  <r>
    <s v="WF7_3383"/>
    <s v="D019"/>
    <s v="NO"/>
    <n v="0.26456208469335801"/>
    <s v=" "/>
    <x v="5"/>
    <s v="Mulch"/>
    <x v="1"/>
    <n v="7"/>
    <n v="10"/>
    <s v="D019-D021"/>
    <n v="0"/>
    <n v="1"/>
    <n v="0"/>
    <n v="0"/>
    <s v=" "/>
  </r>
  <r>
    <s v="WF7_3383"/>
    <s v="D019"/>
    <s v="NO"/>
    <n v="0.21773003412592501"/>
    <s v=" "/>
    <x v="5"/>
    <s v="Mulch"/>
    <x v="1"/>
    <n v="7"/>
    <n v="11"/>
    <s v="D019-D021"/>
    <n v="0"/>
    <n v="1"/>
    <n v="0"/>
    <n v="0"/>
    <s v=" "/>
  </r>
  <r>
    <s v="WF7_3446"/>
    <s v="D019"/>
    <s v="NO"/>
    <n v="0.359807324147845"/>
    <s v=" "/>
    <x v="5"/>
    <s v="Mulch"/>
    <x v="1"/>
    <n v="7"/>
    <n v="11"/>
    <s v="D019-D021"/>
    <n v="0"/>
    <n v="1"/>
    <n v="0"/>
    <n v="0"/>
    <s v=" "/>
  </r>
  <r>
    <s v="WF7_3477"/>
    <s v="D019"/>
    <s v="NO"/>
    <n v="7.9373145964162006E-2"/>
    <s v=" "/>
    <x v="5"/>
    <s v="Mulch"/>
    <x v="3"/>
    <n v="7"/>
    <n v="11"/>
    <s v="D019-D021"/>
    <n v="0"/>
    <n v="1"/>
    <n v="0"/>
    <n v="0"/>
    <s v=" "/>
  </r>
  <r>
    <s v="WF7_3362"/>
    <s v="D019"/>
    <s v="NO"/>
    <n v="0.262560309677624"/>
    <s v=" "/>
    <x v="0"/>
    <s v="Non-Mulch"/>
    <x v="0"/>
    <n v="7"/>
    <n v="10"/>
    <s v="D019-D021"/>
    <n v="1"/>
    <n v="0"/>
    <n v="0"/>
    <n v="0"/>
    <s v=" "/>
  </r>
  <r>
    <s v="WF7_3386"/>
    <s v="D019"/>
    <s v="NO"/>
    <n v="6.9076428654888999E-2"/>
    <s v=" "/>
    <x v="0"/>
    <s v="Non-Mulch"/>
    <x v="0"/>
    <n v="7"/>
    <n v="10"/>
    <s v="D019-D021"/>
    <n v="1"/>
    <n v="0"/>
    <n v="0"/>
    <n v="0"/>
    <s v=" "/>
  </r>
  <r>
    <s v="WF7_3389"/>
    <s v="D019"/>
    <s v="NO"/>
    <n v="0.352056302375092"/>
    <s v=" "/>
    <x v="0"/>
    <s v="Non-Mulch"/>
    <x v="0"/>
    <n v="7"/>
    <n v="10"/>
    <s v="D019-D021"/>
    <n v="1"/>
    <n v="0"/>
    <n v="0"/>
    <n v="0"/>
    <s v=" "/>
  </r>
  <r>
    <s v="WF7_3399"/>
    <s v="D019"/>
    <s v="NO"/>
    <n v="0.33939928640091399"/>
    <s v=" "/>
    <x v="0"/>
    <s v="Non-Mulch"/>
    <x v="1"/>
    <n v="7"/>
    <n v="11"/>
    <s v="D019-D021"/>
    <n v="0"/>
    <n v="1"/>
    <n v="0"/>
    <n v="0"/>
    <s v=" "/>
  </r>
  <r>
    <s v="WF7_3504"/>
    <s v="D019"/>
    <s v="NO"/>
    <n v="0.14295907398750701"/>
    <s v=" "/>
    <x v="0"/>
    <s v="Non-Mulch"/>
    <x v="3"/>
    <n v="7"/>
    <n v="11"/>
    <s v="D019-D021"/>
    <n v="0"/>
    <n v="1"/>
    <n v="0"/>
    <n v="0"/>
    <s v=" "/>
  </r>
  <r>
    <s v="WF7_7354"/>
    <s v="D019"/>
    <s v="NO"/>
    <n v="8.1421198209873993E-2"/>
    <s v=" "/>
    <x v="5"/>
    <s v="Mulch"/>
    <x v="3"/>
    <n v="7"/>
    <n v="11"/>
    <s v="D019-D021"/>
    <n v="0"/>
    <n v="1"/>
    <n v="0"/>
    <n v="0"/>
    <s v=" "/>
  </r>
  <r>
    <s v="WF7_7405"/>
    <s v="D019"/>
    <s v="NO"/>
    <n v="0.14270408004313301"/>
    <s v=" "/>
    <x v="0"/>
    <s v="Non-Mulch"/>
    <x v="3"/>
    <n v="7"/>
    <n v="11"/>
    <s v="D019-D021"/>
    <n v="0"/>
    <n v="1"/>
    <n v="0"/>
    <n v="0"/>
    <s v=" "/>
  </r>
  <r>
    <s v="WF7_3392"/>
    <s v="D020"/>
    <s v="YES"/>
    <n v="0.33643659709699603"/>
    <s v=" "/>
    <x v="1"/>
    <s v="Handfall"/>
    <x v="0"/>
    <n v="7"/>
    <n v="10"/>
    <s v="D019-D021"/>
    <n v="1"/>
    <n v="0"/>
    <n v="0"/>
    <n v="0"/>
    <s v=" "/>
  </r>
  <r>
    <s v="WF7_3397"/>
    <s v="D020"/>
    <s v="NO"/>
    <n v="0.43296331907424501"/>
    <s v=" "/>
    <x v="5"/>
    <s v="Mulch"/>
    <x v="0"/>
    <n v="7"/>
    <n v="10"/>
    <s v="D019-D021"/>
    <n v="1"/>
    <n v="0"/>
    <n v="0"/>
    <n v="0"/>
    <s v=" "/>
  </r>
  <r>
    <s v="WF7_3389"/>
    <s v="D020"/>
    <s v="NO"/>
    <n v="1.1281240625490201"/>
    <s v=" "/>
    <x v="0"/>
    <s v="Non-Mulch"/>
    <x v="0"/>
    <n v="7"/>
    <n v="10"/>
    <s v="D019-D021"/>
    <n v="1"/>
    <n v="0"/>
    <n v="0"/>
    <n v="0"/>
    <s v=" "/>
  </r>
  <r>
    <s v="WF7_7335"/>
    <s v="D021"/>
    <s v=" "/>
    <n v="1.0344503762721001E-2"/>
    <s v=" "/>
    <x v="5"/>
    <s v="Mulch"/>
    <x v="0"/>
    <n v="7"/>
    <n v="12"/>
    <s v="D021-D023"/>
    <n v="0"/>
    <n v="1"/>
    <n v="0"/>
    <n v="0"/>
    <s v=" "/>
  </r>
  <r>
    <s v="WF7_7336"/>
    <s v="D021"/>
    <s v=" "/>
    <n v="0.119333533209024"/>
    <s v=" "/>
    <x v="5"/>
    <s v="Mulch"/>
    <x v="0"/>
    <n v="7"/>
    <n v="12"/>
    <s v="D021-D023"/>
    <n v="0"/>
    <n v="1"/>
    <n v="0"/>
    <n v="0"/>
    <s v=" "/>
  </r>
  <r>
    <s v="WF7_3397"/>
    <s v="D021"/>
    <s v="NO"/>
    <n v="1.8592196779226"/>
    <s v=" "/>
    <x v="5"/>
    <s v="Mulch"/>
    <x v="0"/>
    <n v="7"/>
    <n v="12"/>
    <s v="D021-D023"/>
    <n v="1"/>
    <n v="0"/>
    <n v="0"/>
    <n v="0"/>
    <s v=" "/>
  </r>
  <r>
    <s v="WF7_3405"/>
    <s v="D022"/>
    <s v="NO"/>
    <m/>
    <s v=" "/>
    <x v="5"/>
    <s v="Mulch"/>
    <x v="1"/>
    <n v="7"/>
    <n v="12"/>
    <s v="D021-D023"/>
    <n v="0"/>
    <n v="0"/>
    <n v="1"/>
    <n v="0"/>
    <s v=" "/>
  </r>
  <r>
    <s v="WF7_3438"/>
    <s v="D022"/>
    <s v="NO"/>
    <n v="1.9552058696297E-2"/>
    <s v=" "/>
    <x v="5"/>
    <s v="Mulch"/>
    <x v="1"/>
    <n v="7"/>
    <n v="12"/>
    <s v="D021-D023"/>
    <n v="0"/>
    <n v="0"/>
    <n v="1"/>
    <n v="0"/>
    <s v=" "/>
  </r>
  <r>
    <s v="WF7_3461"/>
    <s v="D022"/>
    <s v="NO"/>
    <n v="6.4955227500736998E-2"/>
    <s v=" "/>
    <x v="5"/>
    <s v="Mulch"/>
    <x v="1"/>
    <n v="7"/>
    <n v="12"/>
    <s v="D021-D023"/>
    <n v="0"/>
    <n v="0"/>
    <n v="1"/>
    <n v="0"/>
    <s v=" "/>
  </r>
  <r>
    <s v="WF7_3418"/>
    <s v="D022"/>
    <s v="NO"/>
    <n v="0.47244347098436601"/>
    <s v=" "/>
    <x v="0"/>
    <s v="Non-Mulch"/>
    <x v="1"/>
    <n v="7"/>
    <n v="12"/>
    <s v="D021-D023"/>
    <n v="0"/>
    <n v="0"/>
    <n v="1"/>
    <n v="0"/>
    <s v=" "/>
  </r>
  <r>
    <s v="WF7_3443"/>
    <s v="D022"/>
    <s v="NO"/>
    <m/>
    <s v=" "/>
    <x v="0"/>
    <s v="Non-Mulch"/>
    <x v="1"/>
    <n v="7"/>
    <n v="12"/>
    <s v="D021-D023"/>
    <n v="0"/>
    <n v="0"/>
    <n v="1"/>
    <n v="0"/>
    <s v=" "/>
  </r>
  <r>
    <s v="WF7_3397"/>
    <s v="D022"/>
    <s v="NO"/>
    <n v="0.41636847566870799"/>
    <s v=" "/>
    <x v="5"/>
    <s v="Mulch"/>
    <x v="0"/>
    <n v="7"/>
    <n v="12"/>
    <s v="D021-D023"/>
    <n v="1"/>
    <n v="0"/>
    <n v="0"/>
    <n v="0"/>
    <s v=" "/>
  </r>
  <r>
    <s v="WF7_3453"/>
    <s v="D022"/>
    <s v="NO"/>
    <n v="0.47633969063195197"/>
    <s v=" "/>
    <x v="5"/>
    <s v="Mulch"/>
    <x v="0"/>
    <n v="7"/>
    <n v="12"/>
    <s v="D021-D023"/>
    <n v="1"/>
    <n v="0"/>
    <n v="0"/>
    <n v="0"/>
    <s v=" "/>
  </r>
  <r>
    <s v="WF7_3430"/>
    <s v="D022"/>
    <s v="NO"/>
    <n v="1.1681369681065299"/>
    <s v=" "/>
    <x v="0"/>
    <s v="Non-Mulch"/>
    <x v="0"/>
    <n v="7"/>
    <n v="12"/>
    <s v="D021-D023"/>
    <n v="1"/>
    <n v="0"/>
    <n v="1"/>
    <n v="0"/>
    <s v=" "/>
  </r>
  <r>
    <s v="WF7_3462"/>
    <s v="D022"/>
    <s v="NO"/>
    <n v="0.11682921916863601"/>
    <s v=" "/>
    <x v="0"/>
    <s v="Non-Mulch"/>
    <x v="0"/>
    <n v="7"/>
    <n v="12"/>
    <s v="D021-D023"/>
    <n v="1"/>
    <n v="0"/>
    <n v="0"/>
    <n v="0"/>
    <s v=" "/>
  </r>
  <r>
    <s v="WF7_8202"/>
    <s v="D022"/>
    <s v="NO"/>
    <n v="8.4340782163816005E-2"/>
    <s v=" "/>
    <x v="1"/>
    <s v="Mulch"/>
    <x v="0"/>
    <n v="7"/>
    <n v="12"/>
    <s v="D021-D023"/>
    <n v="1"/>
    <n v="0"/>
    <n v="0"/>
    <n v="0"/>
    <s v=" "/>
  </r>
  <r>
    <s v="WF7_3493"/>
    <s v="D023"/>
    <s v="NO"/>
    <n v="0.108033648125506"/>
    <s v=" "/>
    <x v="1"/>
    <s v="Handfall"/>
    <x v="0"/>
    <n v="7"/>
    <n v="13"/>
    <s v="D023-D025"/>
    <n v="1"/>
    <n v="0"/>
    <n v="0"/>
    <n v="0"/>
    <s v=" "/>
  </r>
  <r>
    <s v="WF7_3453"/>
    <s v="D023"/>
    <s v="NO"/>
    <n v="3.9471393648627999E-2"/>
    <s v=" "/>
    <x v="5"/>
    <s v="Mulch"/>
    <x v="0"/>
    <n v="7"/>
    <n v="13"/>
    <s v="D023-D025"/>
    <n v="1"/>
    <n v="0"/>
    <n v="0"/>
    <n v="0"/>
    <s v=" "/>
  </r>
  <r>
    <s v="WF7_3462"/>
    <s v="D023"/>
    <s v="NO"/>
    <n v="1.64906035754139"/>
    <s v=" "/>
    <x v="0"/>
    <s v="Non-Mulch"/>
    <x v="0"/>
    <n v="7"/>
    <n v="13"/>
    <s v="D023-D025"/>
    <n v="1"/>
    <n v="0"/>
    <n v="0"/>
    <n v="0"/>
    <s v=" "/>
  </r>
  <r>
    <s v="WF7_3492"/>
    <s v="D023"/>
    <s v="NO"/>
    <n v="0.15342721895146"/>
    <s v=" "/>
    <x v="4"/>
    <s v="Non-Treed"/>
    <x v="1"/>
    <n v="7"/>
    <n v="13"/>
    <s v="D023-D025"/>
    <n v="0"/>
    <n v="1"/>
    <n v="0"/>
    <n v="0"/>
    <s v=" "/>
  </r>
  <r>
    <s v="WF7_3493"/>
    <s v="D024"/>
    <s v="NO"/>
    <n v="0.908186385223819"/>
    <s v=" "/>
    <x v="1"/>
    <s v="Handfall"/>
    <x v="0"/>
    <n v="7"/>
    <n v="13"/>
    <s v="D023-D025"/>
    <n v="1"/>
    <n v="0"/>
    <n v="0"/>
    <n v="0"/>
    <s v=" "/>
  </r>
  <r>
    <s v="WF7_3462"/>
    <s v="D024"/>
    <s v="NO"/>
    <n v="0.31829033194747502"/>
    <s v=" "/>
    <x v="0"/>
    <s v="Non-Mulch"/>
    <x v="0"/>
    <n v="7"/>
    <n v="13"/>
    <s v="D023-D025"/>
    <n v="1"/>
    <n v="0"/>
    <n v="0"/>
    <n v="0"/>
    <s v=" "/>
  </r>
  <r>
    <s v="WF7_3513"/>
    <s v="D024"/>
    <s v="NO"/>
    <n v="0.38769922464129303"/>
    <s v=" "/>
    <x v="0"/>
    <s v="Non-Mulch"/>
    <x v="0"/>
    <n v="7"/>
    <n v="13"/>
    <s v="D023-D025"/>
    <n v="1"/>
    <n v="0"/>
    <n v="0"/>
    <n v="0"/>
    <s v=" "/>
  </r>
  <r>
    <s v="WF7_3492"/>
    <s v="D024"/>
    <s v="NO"/>
    <n v="9.1003445366730995E-2"/>
    <s v=" "/>
    <x v="4"/>
    <s v="Non-Treed"/>
    <x v="1"/>
    <n v="7"/>
    <n v="13"/>
    <s v="D023-D025"/>
    <n v="0"/>
    <n v="1"/>
    <n v="0"/>
    <n v="0"/>
    <s v=" "/>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2" cacheId="9233" applyNumberFormats="0" applyBorderFormats="0" applyFontFormats="0" applyPatternFormats="0" applyAlignmentFormats="0" applyWidthHeightFormats="1" dataCaption="Values" updatedVersion="7" minRefreshableVersion="3" showDrill="0" showMemberPropertyTips="0" useAutoFormatting="1" itemPrintTitles="1" createdVersion="7" indent="0" compact="0" compactData="0" gridDropZones="1" multipleFieldFilters="0">
  <location ref="A16:B19" firstHeaderRow="2" firstDataRow="2" firstDataCol="1"/>
  <pivotFields count="17">
    <pivotField compact="0" outline="0" showAll="0"/>
    <pivotField compact="0" outline="0" showAll="0"/>
    <pivotField compact="0" outline="0" showAll="0"/>
    <pivotField compact="0" outline="0" showAll="0"/>
    <pivotField compact="0" numFmtId="177" outline="0" showAll="0"/>
    <pivotField axis="axisRow" compact="0" outline="0" showAll="0">
      <items count="2">
        <item x="0"/>
        <item t="default"/>
      </items>
    </pivotField>
    <pivotField compact="0" outline="0" showAll="0"/>
    <pivotField compact="0" outline="0" showAll="0"/>
    <pivotField compact="0" numFmtId="178" outline="0" showAll="0"/>
    <pivotField compact="0" numFmtId="171" outline="0" showAll="0"/>
    <pivotField dataField="1" compact="0" numFmtId="171" outline="0" showAll="0"/>
    <pivotField compact="0" numFmtId="171" outline="0" showAll="0"/>
    <pivotField compact="0" numFmtId="171" outline="0" showAll="0"/>
    <pivotField compact="0" outline="0" showAll="0"/>
    <pivotField compact="0" outline="0" showAll="0"/>
    <pivotField compact="0" outline="0" showAll="0"/>
    <pivotField compact="0" outline="0" showAll="0"/>
  </pivotFields>
  <rowFields count="1">
    <field x="5"/>
  </rowFields>
  <rowItems count="2">
    <i>
      <x/>
    </i>
    <i t="grand">
      <x/>
    </i>
  </rowItems>
  <colItems count="1">
    <i/>
  </colItems>
  <dataFields count="1">
    <dataField name="Sum of Labour Cost" fld="10" baseField="0" baseItem="0"/>
  </dataFields>
  <formats count="8">
    <format dxfId="113">
      <pivotArea outline="0" collapsedLevelsAreSubtotals="1" fieldPosition="0"/>
    </format>
    <format dxfId="114">
      <pivotArea type="all" dataOnly="0" outline="0" fieldPosition="0"/>
    </format>
    <format dxfId="115">
      <pivotArea outline="0" collapsedLevelsAreSubtotals="1" fieldPosition="0"/>
    </format>
    <format dxfId="116">
      <pivotArea type="origin" dataOnly="0" labelOnly="1" outline="0" fieldPosition="0"/>
    </format>
    <format dxfId="117">
      <pivotArea field="5" type="button" dataOnly="0" labelOnly="1" outline="0" axis="axisRow" fieldPosition="0"/>
    </format>
    <format dxfId="118">
      <pivotArea dataOnly="0" labelOnly="1" outline="0" fieldPosition="0">
        <references count="1">
          <reference field="5" count="0"/>
        </references>
      </pivotArea>
    </format>
    <format dxfId="119">
      <pivotArea dataOnly="0" labelOnly="1" grandRow="1" outline="0" fieldPosition="0"/>
    </format>
    <format dxfId="120">
      <pivotArea type="topRight"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9232" applyNumberFormats="0" applyBorderFormats="0" applyFontFormats="0" applyPatternFormats="0" applyAlignmentFormats="0" applyWidthHeightFormats="1" dataCaption="Values" updatedVersion="7" minRefreshableVersion="3" showDrill="0" showMemberPropertyTips="0" useAutoFormatting="1" itemPrintTitles="1" createdVersion="7" indent="0" compact="0" compactData="0" gridDropZones="1" multipleFieldFilters="0">
  <location ref="A22:B25" firstHeaderRow="2" firstDataRow="2" firstDataCol="1"/>
  <pivotFields count="15">
    <pivotField compact="0" outline="0" subtotalTop="0" showAll="0"/>
    <pivotField compact="0" outline="0" subtotalTop="0" showAll="0"/>
    <pivotField compact="0" outline="0" subtotalTop="0" showAll="0"/>
    <pivotField compact="0" numFmtId="177" outline="0" showAll="0"/>
    <pivotField axis="axisRow" compact="0" outline="0" showAll="0">
      <items count="2">
        <item x="0"/>
        <item t="default"/>
      </items>
    </pivotField>
    <pivotField compact="0" outline="0" showAll="0"/>
    <pivotField compact="0" outline="0" showAll="0"/>
    <pivotField compact="0" numFmtId="178" outline="0" subtotalTop="0" showAll="0"/>
    <pivotField compact="0" numFmtId="171" outline="0" showAll="0"/>
    <pivotField dataField="1" compact="0" numFmtId="171" outline="0" showAll="0"/>
    <pivotField compact="0" outline="0" showAll="0"/>
    <pivotField compact="0" outline="0" showAll="0"/>
    <pivotField compact="0" outline="0" showAll="0"/>
    <pivotField compact="0" outline="0" showAll="0"/>
    <pivotField compact="0" outline="0" showAll="0"/>
  </pivotFields>
  <rowFields count="1">
    <field x="4"/>
  </rowFields>
  <rowItems count="2">
    <i>
      <x/>
    </i>
    <i t="grand">
      <x/>
    </i>
  </rowItems>
  <colItems count="1">
    <i/>
  </colItems>
  <dataFields count="1">
    <dataField name="Sum of Equipment Cost" fld="9" baseField="0" baseItem="0" numFmtId="44"/>
  </dataFields>
  <formats count="8">
    <format dxfId="105">
      <pivotArea outline="0" collapsedLevelsAreSubtotals="1" fieldPosition="0"/>
    </format>
    <format dxfId="106">
      <pivotArea type="all" dataOnly="0" outline="0" fieldPosition="0"/>
    </format>
    <format dxfId="107">
      <pivotArea outline="0" collapsedLevelsAreSubtotals="1" fieldPosition="0"/>
    </format>
    <format dxfId="108">
      <pivotArea type="origin" dataOnly="0" labelOnly="1" outline="0" fieldPosition="0"/>
    </format>
    <format dxfId="109">
      <pivotArea field="4" type="button" dataOnly="0" labelOnly="1" outline="0" axis="axisRow" fieldPosition="0"/>
    </format>
    <format dxfId="110">
      <pivotArea dataOnly="0" labelOnly="1" outline="0" fieldPosition="0">
        <references count="1">
          <reference field="4" count="0"/>
        </references>
      </pivotArea>
    </format>
    <format dxfId="111">
      <pivotArea dataOnly="0" labelOnly="1" grandRow="1" outline="0" fieldPosition="0"/>
    </format>
    <format dxfId="112">
      <pivotArea type="topRight" dataOnly="0" labelOnly="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D00-000002000000}" name="PivotTable5" cacheId="9234" applyNumberFormats="0" applyBorderFormats="0" applyFontFormats="0" applyPatternFormats="0" applyAlignmentFormats="0" applyWidthHeightFormats="1" dataCaption="Values" updatedVersion="7" minRefreshableVersion="3" itemPrintTitles="1" createdVersion="7" indent="0" compact="0" compactData="0" multipleFieldFilters="0">
  <location ref="A24:J45" firstHeaderRow="1" firstDataRow="2" firstDataCol="2"/>
  <pivotFields count="58">
    <pivotField axis="axisRow" compact="0" outline="0" showAll="0" defaultSubtotal="0">
      <items count="4">
        <item x="1"/>
        <item x="2"/>
        <item x="0"/>
        <item h="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0">
        <item x="0"/>
        <item x="1"/>
        <item x="2"/>
        <item x="3"/>
        <item x="4"/>
        <item x="5"/>
        <item x="6"/>
        <item x="7"/>
        <item x="8"/>
        <item x="9"/>
        <item x="10"/>
        <item x="11"/>
        <item x="12"/>
        <item x="18"/>
        <item x="13"/>
        <item x="14"/>
        <item x="15"/>
        <item x="16"/>
        <item x="17"/>
        <item x="1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Col" compact="0" outline="0" showAll="0" defaultSubtotal="0">
      <items count="11">
        <item m="1" x="10"/>
        <item m="1" x="8"/>
        <item x="4"/>
        <item x="5"/>
        <item x="1"/>
        <item x="3"/>
        <item m="1" x="9"/>
        <item x="2"/>
        <item x="0"/>
        <item x="6"/>
        <item x="7"/>
      </items>
      <extLst>
        <ext xmlns:x14="http://schemas.microsoft.com/office/spreadsheetml/2009/9/main" uri="{2946ED86-A175-432a-8AC1-64E0C546D7DE}">
          <x14:pivotField fillDownLabels="1"/>
        </ext>
      </extLst>
    </pivotField>
  </pivotFields>
  <rowFields count="2">
    <field x="0"/>
    <field x="21"/>
  </rowFields>
  <rowItems count="20">
    <i>
      <x/>
      <x v="3"/>
    </i>
    <i r="1">
      <x v="4"/>
    </i>
    <i r="1">
      <x v="5"/>
    </i>
    <i r="1">
      <x v="6"/>
    </i>
    <i r="1">
      <x v="7"/>
    </i>
    <i r="1">
      <x v="8"/>
    </i>
    <i r="1">
      <x v="9"/>
    </i>
    <i r="1">
      <x v="10"/>
    </i>
    <i r="1">
      <x v="11"/>
    </i>
    <i r="1">
      <x v="12"/>
    </i>
    <i r="1">
      <x v="13"/>
    </i>
    <i r="1">
      <x v="14"/>
    </i>
    <i>
      <x v="1"/>
      <x v="15"/>
    </i>
    <i r="1">
      <x v="16"/>
    </i>
    <i r="1">
      <x v="17"/>
    </i>
    <i r="1">
      <x v="18"/>
    </i>
    <i>
      <x v="2"/>
      <x/>
    </i>
    <i r="1">
      <x v="1"/>
    </i>
    <i r="1">
      <x v="2"/>
    </i>
    <i t="grand">
      <x/>
    </i>
  </rowItems>
  <colFields count="1">
    <field x="57"/>
  </colFields>
  <colItems count="8">
    <i>
      <x v="2"/>
    </i>
    <i>
      <x v="3"/>
    </i>
    <i>
      <x v="4"/>
    </i>
    <i>
      <x v="5"/>
    </i>
    <i>
      <x v="7"/>
    </i>
    <i>
      <x v="8"/>
    </i>
    <i>
      <x v="9"/>
    </i>
    <i t="grand">
      <x/>
    </i>
  </colItems>
  <dataFields count="1">
    <dataField name="Sum of SubTotal" fld="16" baseField="21" baseItem="8" numFmtId="42"/>
  </dataFields>
  <formats count="39">
    <format dxfId="66">
      <pivotArea type="all" dataOnly="0" outline="0" fieldPosition="0"/>
    </format>
    <format dxfId="67">
      <pivotArea outline="0" collapsedLevelsAreSubtotals="1" fieldPosition="0"/>
    </format>
    <format dxfId="68">
      <pivotArea type="origin" dataOnly="0" labelOnly="1" outline="0" fieldPosition="0"/>
    </format>
    <format dxfId="69">
      <pivotArea field="57" type="button" dataOnly="0" labelOnly="1" outline="0" axis="axisCol" fieldPosition="0"/>
    </format>
    <format dxfId="70">
      <pivotArea type="topRight" dataOnly="0" labelOnly="1" outline="0" fieldPosition="0"/>
    </format>
    <format dxfId="71">
      <pivotArea field="0" type="button" dataOnly="0" labelOnly="1" outline="0" axis="axisRow" fieldPosition="0"/>
    </format>
    <format dxfId="72">
      <pivotArea field="21" type="button" dataOnly="0" labelOnly="1" outline="0" axis="axisRow" fieldPosition="1"/>
    </format>
    <format dxfId="73">
      <pivotArea dataOnly="0" labelOnly="1" outline="0" fieldPosition="0">
        <references count="1">
          <reference field="0" count="0"/>
        </references>
      </pivotArea>
    </format>
    <format dxfId="74">
      <pivotArea dataOnly="0" labelOnly="1" grandRow="1" outline="0" fieldPosition="0"/>
    </format>
    <format dxfId="75">
      <pivotArea dataOnly="0" labelOnly="1" outline="0" fieldPosition="0">
        <references count="2">
          <reference field="0" count="1" selected="0">
            <x v="0"/>
          </reference>
          <reference field="21" count="12">
            <x v="3"/>
            <x v="4"/>
            <x v="5"/>
            <x v="6"/>
            <x v="7"/>
            <x v="8"/>
            <x v="9"/>
            <x v="10"/>
            <x v="11"/>
            <x v="12"/>
            <x v="13"/>
            <x v="14"/>
          </reference>
        </references>
      </pivotArea>
    </format>
    <format dxfId="76">
      <pivotArea dataOnly="0" labelOnly="1" outline="0" fieldPosition="0">
        <references count="2">
          <reference field="0" count="1" selected="0">
            <x v="1"/>
          </reference>
          <reference field="21" count="4">
            <x v="15"/>
            <x v="16"/>
            <x v="17"/>
            <x v="18"/>
          </reference>
        </references>
      </pivotArea>
    </format>
    <format dxfId="77">
      <pivotArea dataOnly="0" labelOnly="1" outline="0" fieldPosition="0">
        <references count="2">
          <reference field="0" count="1" selected="0">
            <x v="2"/>
          </reference>
          <reference field="21" count="3">
            <x v="0"/>
            <x v="1"/>
            <x v="2"/>
          </reference>
        </references>
      </pivotArea>
    </format>
    <format dxfId="78">
      <pivotArea dataOnly="0" labelOnly="1" outline="0" fieldPosition="0">
        <references count="2">
          <reference field="0" count="1" selected="0">
            <x v="3"/>
          </reference>
          <reference field="21" count="1">
            <x v="19"/>
          </reference>
        </references>
      </pivotArea>
    </format>
    <format dxfId="79">
      <pivotArea dataOnly="0" labelOnly="1" outline="0" fieldPosition="0">
        <references count="1">
          <reference field="57" count="0"/>
        </references>
      </pivotArea>
    </format>
    <format dxfId="80">
      <pivotArea dataOnly="0" labelOnly="1" grandCol="1" outline="0" fieldPosition="0"/>
    </format>
    <format dxfId="81">
      <pivotArea field="0" type="button" dataOnly="0" labelOnly="1" outline="0" axis="axisRow" fieldPosition="0"/>
    </format>
    <format dxfId="82">
      <pivotArea field="21" type="button" dataOnly="0" labelOnly="1" outline="0" axis="axisRow" fieldPosition="1"/>
    </format>
    <format dxfId="83">
      <pivotArea dataOnly="0" labelOnly="1" outline="0" fieldPosition="0">
        <references count="1">
          <reference field="57" count="0"/>
        </references>
      </pivotArea>
    </format>
    <format dxfId="84">
      <pivotArea dataOnly="0" labelOnly="1" grandCol="1" outline="0" fieldPosition="0"/>
    </format>
    <format dxfId="85">
      <pivotArea field="0" type="button" dataOnly="0" labelOnly="1" outline="0" axis="axisRow" fieldPosition="0"/>
    </format>
    <format dxfId="86">
      <pivotArea field="21" type="button" dataOnly="0" labelOnly="1" outline="0" axis="axisRow" fieldPosition="1"/>
    </format>
    <format dxfId="87">
      <pivotArea dataOnly="0" labelOnly="1" outline="0" fieldPosition="0">
        <references count="1">
          <reference field="57" count="0"/>
        </references>
      </pivotArea>
    </format>
    <format dxfId="88">
      <pivotArea dataOnly="0" labelOnly="1" grandCol="1" outline="0" fieldPosition="0"/>
    </format>
    <format dxfId="89">
      <pivotArea field="0" type="button" dataOnly="0" labelOnly="1" outline="0" axis="axisRow" fieldPosition="0"/>
    </format>
    <format dxfId="90">
      <pivotArea field="21" type="button" dataOnly="0" labelOnly="1" outline="0" axis="axisRow" fieldPosition="1"/>
    </format>
    <format dxfId="91">
      <pivotArea dataOnly="0" labelOnly="1" outline="0" fieldPosition="0">
        <references count="1">
          <reference field="57" count="0"/>
        </references>
      </pivotArea>
    </format>
    <format dxfId="92">
      <pivotArea dataOnly="0" labelOnly="1" grandCol="1" outline="0" fieldPosition="0"/>
    </format>
    <format dxfId="93">
      <pivotArea type="topRight" dataOnly="0" labelOnly="1" outline="0" offset="E1:G1" fieldPosition="0"/>
    </format>
    <format dxfId="94">
      <pivotArea dataOnly="0" labelOnly="1" outline="0" fieldPosition="0">
        <references count="1">
          <reference field="57" count="1">
            <x v="6"/>
          </reference>
        </references>
      </pivotArea>
    </format>
    <format dxfId="95">
      <pivotArea type="topRight" dataOnly="0" labelOnly="1" outline="0" offset="C1" fieldPosition="0"/>
    </format>
    <format dxfId="96">
      <pivotArea dataOnly="0" labelOnly="1" outline="0" fieldPosition="0">
        <references count="1">
          <reference field="57" count="1">
            <x v="5"/>
          </reference>
        </references>
      </pivotArea>
    </format>
    <format dxfId="97">
      <pivotArea dataOnly="0" labelOnly="1" outline="0" fieldPosition="0">
        <references count="1">
          <reference field="57" count="3">
            <x v="0"/>
            <x v="1"/>
            <x v="4"/>
          </reference>
        </references>
      </pivotArea>
    </format>
    <format dxfId="98">
      <pivotArea type="topRight" dataOnly="0" labelOnly="1" outline="0" offset="D1:F1" fieldPosition="0"/>
    </format>
    <format dxfId="99">
      <pivotArea dataOnly="0" labelOnly="1" outline="0" fieldPosition="0">
        <references count="1">
          <reference field="57" count="3">
            <x v="7"/>
            <x v="8"/>
            <x v="9"/>
          </reference>
        </references>
      </pivotArea>
    </format>
    <format dxfId="100">
      <pivotArea type="topRight" dataOnly="0" labelOnly="1" outline="0" offset="G1" fieldPosition="0"/>
    </format>
    <format dxfId="101">
      <pivotArea field="57" type="button" dataOnly="0" labelOnly="1" outline="0" axis="axisCol" fieldPosition="0"/>
    </format>
    <format dxfId="102">
      <pivotArea type="topRight" dataOnly="0" labelOnly="1" outline="0" offset="A1:B1" fieldPosition="0"/>
    </format>
    <format dxfId="103">
      <pivotArea dataOnly="0" labelOnly="1" outline="0" fieldPosition="0">
        <references count="1">
          <reference field="57" count="3">
            <x v="2"/>
            <x v="3"/>
            <x v="4"/>
          </reference>
        </references>
      </pivotArea>
    </format>
    <format dxfId="104">
      <pivotArea dataOnly="0" labelOnly="1" outline="0" fieldPosition="0">
        <references count="1">
          <reference field="57" count="7">
            <x v="2"/>
            <x v="3"/>
            <x v="4"/>
            <x v="5"/>
            <x v="7"/>
            <x v="8"/>
            <x v="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200-000003000000}" name="PivotTable1" cacheId="923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C30:G36" firstHeaderRow="1" firstDataRow="2" firstDataCol="1"/>
  <pivotFields count="16">
    <pivotField showAll="0"/>
    <pivotField showAll="0"/>
    <pivotField showAll="0"/>
    <pivotField dataField="1" showAll="0"/>
    <pivotField showAll="0"/>
    <pivotField axis="axisRow" showAll="0">
      <items count="7">
        <item x="1"/>
        <item x="5"/>
        <item x="0"/>
        <item h="1" x="4"/>
        <item x="3"/>
        <item h="1" x="2"/>
        <item t="default"/>
      </items>
    </pivotField>
    <pivotField showAll="0"/>
    <pivotField axis="axisCol" showAll="0">
      <items count="6">
        <item h="1" x="0"/>
        <item x="1"/>
        <item x="4"/>
        <item h="1" x="2"/>
        <item x="3"/>
        <item t="default"/>
      </items>
    </pivotField>
    <pivotField showAll="0"/>
    <pivotField showAll="0"/>
    <pivotField showAll="0"/>
    <pivotField showAll="0"/>
    <pivotField showAll="0"/>
    <pivotField showAll="0"/>
    <pivotField showAll="0"/>
    <pivotField showAll="0"/>
  </pivotFields>
  <rowFields count="1">
    <field x="5"/>
  </rowFields>
  <rowItems count="5">
    <i>
      <x/>
    </i>
    <i>
      <x v="1"/>
    </i>
    <i>
      <x v="2"/>
    </i>
    <i>
      <x v="4"/>
    </i>
    <i t="grand">
      <x/>
    </i>
  </rowItems>
  <colFields count="1">
    <field x="7"/>
  </colFields>
  <colItems count="4">
    <i>
      <x v="1"/>
    </i>
    <i>
      <x v="2"/>
    </i>
    <i>
      <x v="4"/>
    </i>
    <i t="grand">
      <x/>
    </i>
  </colItems>
  <dataFields count="1">
    <dataField name="Sum of AREA_HA"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5" displayName="Table5" ref="A1:BF4566" totalsRowShown="0" headerRowDxfId="59" dataDxfId="58">
  <autoFilter ref="A1:BF4566" xr:uid="{00000000-0009-0000-0100-000001000000}"/>
  <tableColumns count="58">
    <tableColumn id="1" xr3:uid="{00000000-0010-0000-0000-000001000000}" name="Company" dataDxfId="57"/>
    <tableColumn id="2" xr3:uid="{00000000-0010-0000-0000-000002000000}" name="ID" dataDxfId="56"/>
    <tableColumn id="3" xr3:uid="{00000000-0010-0000-0000-000003000000}" name="ROWSegment" dataDxfId="55"/>
    <tableColumn id="4" xr3:uid="{00000000-0010-0000-0000-000004000000}" name="TicketID" dataDxfId="54"/>
    <tableColumn id="5" xr3:uid="{00000000-0010-0000-0000-000005000000}" name="TimeTicket" dataDxfId="53"/>
    <tableColumn id="6" xr3:uid="{00000000-0010-0000-0000-000006000000}" name="CostCode" dataDxfId="52"/>
    <tableColumn id="7" xr3:uid="{00000000-0010-0000-0000-000007000000}" name="Category" dataDxfId="51"/>
    <tableColumn id="8" xr3:uid="{00000000-0010-0000-0000-000008000000}" name="NightShift" dataDxfId="50"/>
    <tableColumn id="9" xr3:uid="{00000000-0010-0000-0000-000009000000}" name="Activity" dataDxfId="49"/>
    <tableColumn id="10" xr3:uid="{00000000-0010-0000-0000-00000A000000}" name="Rate" dataDxfId="48"/>
    <tableColumn id="11" xr3:uid="{00000000-0010-0000-0000-00000B000000}" name="ActivityUnits" dataDxfId="47"/>
    <tableColumn id="12" xr3:uid="{00000000-0010-0000-0000-00000C000000}" name="UnitofMeasure" dataDxfId="46"/>
    <tableColumn id="13" xr3:uid="{00000000-0010-0000-0000-00000D000000}" name="StandByRate" dataDxfId="45"/>
    <tableColumn id="14" xr3:uid="{00000000-0010-0000-0000-00000E000000}" name="StandByUnit" dataDxfId="44"/>
    <tableColumn id="15" xr3:uid="{00000000-0010-0000-0000-00000F000000}" name="OvertimeRate" dataDxfId="43"/>
    <tableColumn id="16" xr3:uid="{00000000-0010-0000-0000-000010000000}" name="OvertimeUnit" dataDxfId="42"/>
    <tableColumn id="17" xr3:uid="{00000000-0010-0000-0000-000011000000}" name="SubTotal" dataDxfId="41" dataCellStyle="Currency"/>
    <tableColumn id="18" xr3:uid="{00000000-0010-0000-0000-000012000000}" name="GST" dataDxfId="40"/>
    <tableColumn id="19" xr3:uid="{00000000-0010-0000-0000-000013000000}" name="Total" dataDxfId="39"/>
    <tableColumn id="20" xr3:uid="{00000000-0010-0000-0000-000014000000}" name="TicketDate" dataDxfId="38"/>
    <tableColumn id="21" xr3:uid="{00000000-0010-0000-0000-000015000000}" name="Paid" dataDxfId="37"/>
    <tableColumn id="22" xr3:uid="{00000000-0010-0000-0000-000016000000}" name="InvoiceNumber" dataDxfId="36"/>
    <tableColumn id="23" xr3:uid="{00000000-0010-0000-0000-000017000000}" name="InvoiceDate" dataDxfId="35"/>
    <tableColumn id="24" xr3:uid="{00000000-0010-0000-0000-000018000000}" name="Invoice ID" dataDxfId="34"/>
    <tableColumn id="25" xr3:uid="{00000000-0010-0000-0000-000019000000}" name="Error" dataDxfId="33"/>
    <tableColumn id="26" xr3:uid="{00000000-0010-0000-0000-00001A000000}" name="ExtraWork" dataDxfId="32"/>
    <tableColumn id="27" xr3:uid="{00000000-0010-0000-0000-00001B000000}" name="AddedBy" dataDxfId="31"/>
    <tableColumn id="28" xr3:uid="{00000000-0010-0000-0000-00001C000000}" name="Task" dataDxfId="30"/>
    <tableColumn id="29" xr3:uid="{00000000-0010-0000-0000-00001D000000}" name="AssociatedTask" dataDxfId="29"/>
    <tableColumn id="30" xr3:uid="{00000000-0010-0000-0000-00001E000000}" name="Contract_Number" dataDxfId="28"/>
    <tableColumn id="31" xr3:uid="{00000000-0010-0000-0000-00001F000000}" name="PO_Number" dataDxfId="27"/>
    <tableColumn id="32" xr3:uid="{00000000-0010-0000-0000-000020000000}" name="WorkOrder" dataDxfId="26"/>
    <tableColumn id="33" xr3:uid="{00000000-0010-0000-0000-000021000000}" name="Notes" dataDxfId="25"/>
    <tableColumn id="34" xr3:uid="{00000000-0010-0000-0000-000022000000}" name="ChangeManagementID" dataDxfId="24"/>
    <tableColumn id="35" xr3:uid="{00000000-0010-0000-0000-000023000000}" name="Status" dataDxfId="23"/>
    <tableColumn id="36" xr3:uid="{00000000-0010-0000-0000-000024000000}" name="DESCRIPTION OF CHANGE" dataDxfId="22"/>
    <tableColumn id="37" xr3:uid="{00000000-0010-0000-0000-000025000000}" name="CHANGE ORDER NUMBER" dataDxfId="21"/>
    <tableColumn id="38" xr3:uid="{00000000-0010-0000-0000-000026000000}" name="Description" dataDxfId="20"/>
    <tableColumn id="39" xr3:uid="{00000000-0010-0000-0000-000027000000}" name="WF" dataDxfId="19"/>
    <tableColumn id="40" xr3:uid="{00000000-0010-0000-0000-000028000000}" name="Specific IDs" dataDxfId="18"/>
    <tableColumn id="41" xr3:uid="{00000000-0010-0000-0000-000029000000}" name="LocationsWorked" dataDxfId="17"/>
    <tableColumn id="42" xr3:uid="{00000000-0010-0000-0000-00002A000000}" name="CM_Boolean" dataDxfId="16"/>
    <tableColumn id="43" xr3:uid="{00000000-0010-0000-0000-00002B000000}" name="SubmittedToValard" dataDxfId="15"/>
    <tableColumn id="44" xr3:uid="{00000000-0010-0000-0000-00002C000000}" name="ChangeManagementType" dataDxfId="14"/>
    <tableColumn id="45" xr3:uid="{00000000-0010-0000-0000-00002D000000}" name="ApprovedBy" dataDxfId="13"/>
    <tableColumn id="46" xr3:uid="{00000000-0010-0000-0000-00002E000000}" name="ApprovedDate" dataDxfId="12"/>
    <tableColumn id="47" xr3:uid="{00000000-0010-0000-0000-00002F000000}" name="ThirdPartyTicket" dataDxfId="11"/>
    <tableColumn id="48" xr3:uid="{00000000-0010-0000-0000-000030000000}" name="ThirdPartyNote" dataDxfId="10"/>
    <tableColumn id="49" xr3:uid="{00000000-0010-0000-0000-000031000000}" name="Crossing #" dataDxfId="9"/>
    <tableColumn id="50" xr3:uid="{00000000-0010-0000-0000-000032000000}" name="Road Type" dataDxfId="8"/>
    <tableColumn id="51" xr3:uid="{00000000-0010-0000-0000-000033000000}" name="Crossing Type" dataDxfId="7"/>
    <tableColumn id="52" xr3:uid="{00000000-0010-0000-0000-000034000000}" name="ApproverFullName" dataDxfId="6"/>
    <tableColumn id="53" xr3:uid="{00000000-0010-0000-0000-000035000000}" name="Workfront" dataDxfId="5"/>
    <tableColumn id="54" xr3:uid="{00000000-0010-0000-0000-000036000000}" name="ID-1" dataDxfId="4"/>
    <tableColumn id="55" xr3:uid="{00000000-0010-0000-0000-000037000000}" name="ID-2" dataDxfId="3"/>
    <tableColumn id="56" xr3:uid="{00000000-0010-0000-0000-000038000000}" name="Item - 1 " dataDxfId="2"/>
    <tableColumn id="57" xr3:uid="{00000000-0010-0000-0000-000039000000}" name="Item - 2" dataDxfId="1"/>
    <tableColumn id="58" xr3:uid="{00000000-0010-0000-0000-00003A000000}" name="Net"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s://www.oscseeds.com/product/rural-ontario-roadside-native-mixture-8145/" TargetMode="Externa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Microsoft_Visio_Drawing1.vsdx"/><Relationship Id="rId5" Type="http://schemas.openxmlformats.org/officeDocument/2006/relationships/image" Target="../media/image1.emf"/><Relationship Id="rId4" Type="http://schemas.openxmlformats.org/officeDocument/2006/relationships/package" Target="../embeddings/Microsoft_Visio_Drawing.vsdx"/></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sheetPr>
  <dimension ref="A1:E19"/>
  <sheetViews>
    <sheetView workbookViewId="0">
      <selection activeCell="D24" sqref="D24"/>
    </sheetView>
  </sheetViews>
  <sheetFormatPr defaultRowHeight="15"/>
  <cols>
    <col min="1" max="1" width="16.140625" style="13" customWidth="1"/>
    <col min="2" max="2" width="30" style="13" customWidth="1"/>
    <col min="3" max="3" width="35" style="13" customWidth="1"/>
    <col min="4" max="4" width="13.5703125" style="13" customWidth="1"/>
    <col min="5" max="5" width="67.42578125" style="13" customWidth="1"/>
  </cols>
  <sheetData>
    <row r="1" spans="1:5">
      <c r="A1" s="539" t="s">
        <v>0</v>
      </c>
      <c r="B1" s="539" t="s">
        <v>1</v>
      </c>
      <c r="C1" s="539" t="s">
        <v>2</v>
      </c>
      <c r="D1" s="539" t="s">
        <v>3</v>
      </c>
      <c r="E1" s="539" t="s">
        <v>4</v>
      </c>
    </row>
    <row r="2" spans="1:5">
      <c r="A2" s="540"/>
      <c r="B2" s="540"/>
      <c r="C2" s="540"/>
      <c r="D2" s="541"/>
      <c r="E2" s="540"/>
    </row>
    <row r="3" spans="1:5">
      <c r="A3" s="540"/>
      <c r="B3" s="540"/>
      <c r="C3" s="540"/>
      <c r="D3" s="541"/>
      <c r="E3" s="540"/>
    </row>
    <row r="4" spans="1:5">
      <c r="A4" s="542"/>
      <c r="B4" s="542"/>
      <c r="C4" s="542"/>
      <c r="D4" s="542"/>
      <c r="E4" s="542"/>
    </row>
    <row r="5" spans="1:5">
      <c r="A5" s="542"/>
      <c r="B5" s="542"/>
      <c r="C5" s="542"/>
      <c r="D5" s="542"/>
      <c r="E5" s="542"/>
    </row>
    <row r="6" spans="1:5">
      <c r="A6" s="542"/>
      <c r="B6" s="542"/>
      <c r="C6" s="542"/>
      <c r="D6" s="542"/>
      <c r="E6" s="542"/>
    </row>
    <row r="7" spans="1:5">
      <c r="A7" s="542"/>
      <c r="B7" s="542"/>
      <c r="C7" s="542"/>
      <c r="D7" s="542"/>
      <c r="E7" s="542"/>
    </row>
    <row r="8" spans="1:5">
      <c r="A8" s="542"/>
      <c r="B8" s="542"/>
      <c r="C8" s="542"/>
      <c r="D8" s="542"/>
      <c r="E8" s="542"/>
    </row>
    <row r="9" spans="1:5">
      <c r="A9" s="542"/>
      <c r="B9" s="542"/>
      <c r="C9" s="542"/>
      <c r="D9" s="542"/>
      <c r="E9" s="542"/>
    </row>
    <row r="10" spans="1:5">
      <c r="A10" s="542"/>
      <c r="B10" s="542"/>
      <c r="C10" s="542"/>
      <c r="D10" s="542"/>
      <c r="E10" s="542"/>
    </row>
    <row r="11" spans="1:5">
      <c r="A11" s="542"/>
      <c r="B11" s="542"/>
      <c r="C11" s="542"/>
      <c r="D11" s="542"/>
      <c r="E11" s="542"/>
    </row>
    <row r="12" spans="1:5">
      <c r="A12" s="542"/>
      <c r="B12" s="542"/>
      <c r="C12" s="542"/>
      <c r="D12" s="542"/>
      <c r="E12" s="542"/>
    </row>
    <row r="13" spans="1:5">
      <c r="A13" s="542"/>
      <c r="B13" s="542"/>
      <c r="C13" s="542"/>
      <c r="D13" s="542"/>
      <c r="E13" s="542"/>
    </row>
    <row r="14" spans="1:5">
      <c r="A14" s="542"/>
      <c r="B14" s="542"/>
      <c r="C14" s="542"/>
      <c r="D14" s="542"/>
      <c r="E14" s="542"/>
    </row>
    <row r="15" spans="1:5">
      <c r="A15" s="542"/>
      <c r="B15" s="542"/>
      <c r="C15" s="542"/>
      <c r="D15" s="542"/>
      <c r="E15" s="542"/>
    </row>
    <row r="16" spans="1:5">
      <c r="A16" s="542"/>
      <c r="B16" s="542"/>
      <c r="C16" s="542"/>
      <c r="D16" s="542"/>
      <c r="E16" s="542"/>
    </row>
    <row r="17" spans="1:5">
      <c r="A17" s="542"/>
      <c r="B17" s="542"/>
      <c r="C17" s="542"/>
      <c r="D17" s="542"/>
      <c r="E17" s="542"/>
    </row>
    <row r="18" spans="1:5">
      <c r="A18" s="542"/>
      <c r="B18" s="542"/>
      <c r="C18" s="542"/>
      <c r="D18" s="542"/>
      <c r="E18" s="542"/>
    </row>
    <row r="19" spans="1:5">
      <c r="A19" s="542"/>
      <c r="B19" s="542"/>
      <c r="C19" s="542"/>
      <c r="D19" s="542"/>
      <c r="E19" s="542"/>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59999389629810485"/>
    <pageSetUpPr fitToPage="1"/>
  </sheetPr>
  <dimension ref="A1:Q248"/>
  <sheetViews>
    <sheetView zoomScaleNormal="100" workbookViewId="0">
      <pane ySplit="4" topLeftCell="A5" activePane="bottomLeft" state="frozen"/>
      <selection pane="bottomLeft" activeCell="G239" sqref="G239"/>
      <selection activeCell="C4" sqref="C4"/>
    </sheetView>
  </sheetViews>
  <sheetFormatPr defaultColWidth="9.140625" defaultRowHeight="15"/>
  <cols>
    <col min="1" max="1" width="8" style="240" bestFit="1" customWidth="1"/>
    <col min="2" max="2" width="31.5703125" style="240" bestFit="1" customWidth="1"/>
    <col min="3" max="3" width="23.42578125" style="240" bestFit="1" customWidth="1"/>
    <col min="4" max="4" width="13.140625" style="240" customWidth="1"/>
    <col min="5" max="5" width="10.140625" style="240" customWidth="1"/>
    <col min="6" max="6" width="36.140625" style="240" customWidth="1"/>
    <col min="7" max="7" width="67" style="240" bestFit="1" customWidth="1"/>
    <col min="8" max="8" width="12.42578125" style="240" customWidth="1"/>
    <col min="9" max="9" width="8.42578125" style="240" bestFit="1" customWidth="1"/>
    <col min="10" max="10" width="8.7109375" style="240" bestFit="1" customWidth="1"/>
    <col min="11" max="11" width="14.140625" style="240" bestFit="1" customWidth="1"/>
    <col min="12" max="13" width="14.140625" style="240" customWidth="1"/>
    <col min="14" max="14" width="9.85546875" style="240" bestFit="1" customWidth="1"/>
    <col min="15" max="15" width="28.140625" style="240" bestFit="1" customWidth="1"/>
    <col min="16" max="16" width="27.140625" style="240" bestFit="1" customWidth="1"/>
    <col min="17" max="17" width="31.28515625" style="240" bestFit="1" customWidth="1"/>
    <col min="18" max="16384" width="9.140625" style="240"/>
  </cols>
  <sheetData>
    <row r="1" spans="1:17">
      <c r="A1" s="241"/>
      <c r="B1" s="242"/>
      <c r="C1" s="242"/>
      <c r="D1" s="242"/>
      <c r="E1" s="242"/>
      <c r="F1" s="494" t="s">
        <v>503</v>
      </c>
      <c r="G1" s="495"/>
      <c r="H1" s="495"/>
      <c r="I1" s="495"/>
      <c r="J1" s="495"/>
      <c r="K1" s="495"/>
      <c r="L1" s="495"/>
      <c r="M1" s="495"/>
      <c r="N1" s="495"/>
      <c r="O1" s="242"/>
      <c r="P1" s="242" t="s">
        <v>481</v>
      </c>
      <c r="Q1" s="243"/>
    </row>
    <row r="2" spans="1:17">
      <c r="A2" s="244"/>
      <c r="F2" s="496"/>
      <c r="G2" s="496"/>
      <c r="H2" s="496"/>
      <c r="I2" s="496"/>
      <c r="J2" s="496"/>
      <c r="K2" s="496"/>
      <c r="L2" s="496"/>
      <c r="M2" s="496"/>
      <c r="N2" s="496"/>
      <c r="P2" s="240" t="s">
        <v>482</v>
      </c>
      <c r="Q2" s="245"/>
    </row>
    <row r="3" spans="1:17" ht="15.75" thickBot="1">
      <c r="A3" s="246"/>
      <c r="B3" s="247"/>
      <c r="C3" s="247"/>
      <c r="D3" s="247"/>
      <c r="E3" s="247"/>
      <c r="F3" s="497"/>
      <c r="G3" s="497"/>
      <c r="H3" s="497"/>
      <c r="I3" s="497"/>
      <c r="J3" s="497"/>
      <c r="K3" s="497"/>
      <c r="L3" s="497"/>
      <c r="M3" s="497"/>
      <c r="N3" s="497"/>
      <c r="O3" s="247"/>
      <c r="P3" s="247" t="s">
        <v>483</v>
      </c>
      <c r="Q3" s="248"/>
    </row>
    <row r="4" spans="1:17" ht="15.75" thickBot="1">
      <c r="A4" s="249" t="s">
        <v>66</v>
      </c>
      <c r="B4" s="250" t="s">
        <v>504</v>
      </c>
      <c r="C4" s="250" t="s">
        <v>505</v>
      </c>
      <c r="D4" s="250" t="s">
        <v>506</v>
      </c>
      <c r="E4" s="250" t="s">
        <v>3</v>
      </c>
      <c r="F4" s="250" t="s">
        <v>475</v>
      </c>
      <c r="G4" s="250" t="s">
        <v>507</v>
      </c>
      <c r="H4" s="250" t="s">
        <v>508</v>
      </c>
      <c r="I4" s="250" t="s">
        <v>509</v>
      </c>
      <c r="J4" s="250" t="s">
        <v>510</v>
      </c>
      <c r="K4" s="250" t="s">
        <v>511</v>
      </c>
      <c r="L4" s="250" t="s">
        <v>512</v>
      </c>
      <c r="M4" s="250" t="s">
        <v>513</v>
      </c>
      <c r="N4" s="250" t="s">
        <v>514</v>
      </c>
      <c r="O4" s="250" t="s">
        <v>351</v>
      </c>
      <c r="P4" s="250" t="s">
        <v>515</v>
      </c>
      <c r="Q4" s="251" t="s">
        <v>516</v>
      </c>
    </row>
    <row r="5" spans="1:17">
      <c r="A5" s="608">
        <v>117403</v>
      </c>
      <c r="B5" s="609" t="s">
        <v>517</v>
      </c>
      <c r="C5" s="609" t="s">
        <v>518</v>
      </c>
      <c r="D5" s="609" t="s">
        <v>519</v>
      </c>
      <c r="E5" s="610">
        <v>44397</v>
      </c>
      <c r="F5" s="609" t="s">
        <v>476</v>
      </c>
      <c r="G5" s="611" t="s">
        <v>520</v>
      </c>
      <c r="H5" s="612" t="s">
        <v>521</v>
      </c>
      <c r="I5" s="613">
        <v>6.5</v>
      </c>
      <c r="J5" s="614">
        <v>146.88999999999999</v>
      </c>
      <c r="K5" s="614">
        <f t="shared" ref="K5:K68" si="0">J5*I5</f>
        <v>954.78499999999985</v>
      </c>
      <c r="L5" s="614">
        <f t="shared" ref="L5:L68" si="1">IF(OR(I5=11,I5&gt;11),210,210*(I5/11))</f>
        <v>124.09090909090909</v>
      </c>
      <c r="M5" s="614">
        <f t="shared" ref="M5:M46" si="2">SUM(K5:L5)</f>
        <v>1078.8759090909089</v>
      </c>
      <c r="N5" s="609"/>
      <c r="O5" s="609"/>
      <c r="P5" s="615"/>
      <c r="Q5" s="616" t="s">
        <v>522</v>
      </c>
    </row>
    <row r="6" spans="1:17">
      <c r="A6" s="617">
        <v>205419</v>
      </c>
      <c r="B6" s="618" t="s">
        <v>523</v>
      </c>
      <c r="C6" s="609" t="s">
        <v>524</v>
      </c>
      <c r="D6" s="618" t="s">
        <v>519</v>
      </c>
      <c r="E6" s="619">
        <v>44397</v>
      </c>
      <c r="F6" s="618" t="s">
        <v>476</v>
      </c>
      <c r="G6" s="620" t="s">
        <v>520</v>
      </c>
      <c r="H6" s="621" t="s">
        <v>521</v>
      </c>
      <c r="I6" s="622">
        <v>6.5</v>
      </c>
      <c r="J6" s="614">
        <v>81.03</v>
      </c>
      <c r="K6" s="614">
        <f t="shared" si="0"/>
        <v>526.69500000000005</v>
      </c>
      <c r="L6" s="614">
        <f t="shared" si="1"/>
        <v>124.09090909090909</v>
      </c>
      <c r="M6" s="614">
        <f t="shared" si="2"/>
        <v>650.78590909090917</v>
      </c>
      <c r="N6" s="618"/>
      <c r="O6" s="618"/>
      <c r="P6" s="623"/>
      <c r="Q6" s="624" t="s">
        <v>522</v>
      </c>
    </row>
    <row r="7" spans="1:17" ht="51">
      <c r="A7" s="617">
        <v>203987</v>
      </c>
      <c r="B7" s="618" t="s">
        <v>525</v>
      </c>
      <c r="C7" s="609" t="s">
        <v>524</v>
      </c>
      <c r="D7" s="618" t="s">
        <v>519</v>
      </c>
      <c r="E7" s="619">
        <v>44397</v>
      </c>
      <c r="F7" s="618" t="s">
        <v>476</v>
      </c>
      <c r="G7" s="620" t="s">
        <v>526</v>
      </c>
      <c r="H7" s="621" t="s">
        <v>521</v>
      </c>
      <c r="I7" s="622">
        <v>5.5</v>
      </c>
      <c r="J7" s="614">
        <v>81.03</v>
      </c>
      <c r="K7" s="614">
        <f t="shared" si="0"/>
        <v>445.66500000000002</v>
      </c>
      <c r="L7" s="614">
        <f t="shared" si="1"/>
        <v>105</v>
      </c>
      <c r="M7" s="614">
        <f t="shared" si="2"/>
        <v>550.66499999999996</v>
      </c>
      <c r="N7" s="618"/>
      <c r="O7" s="618"/>
      <c r="P7" s="623"/>
      <c r="Q7" s="624" t="s">
        <v>522</v>
      </c>
    </row>
    <row r="8" spans="1:17" ht="51">
      <c r="A8" s="617">
        <v>197247</v>
      </c>
      <c r="B8" s="618" t="s">
        <v>527</v>
      </c>
      <c r="C8" s="609" t="s">
        <v>528</v>
      </c>
      <c r="D8" s="618" t="s">
        <v>519</v>
      </c>
      <c r="E8" s="619">
        <v>44397</v>
      </c>
      <c r="F8" s="618" t="s">
        <v>476</v>
      </c>
      <c r="G8" s="620" t="s">
        <v>526</v>
      </c>
      <c r="H8" s="621" t="s">
        <v>521</v>
      </c>
      <c r="I8" s="622">
        <v>5.5</v>
      </c>
      <c r="J8" s="614">
        <v>111.7</v>
      </c>
      <c r="K8" s="614">
        <f t="shared" si="0"/>
        <v>614.35</v>
      </c>
      <c r="L8" s="614">
        <f t="shared" si="1"/>
        <v>105</v>
      </c>
      <c r="M8" s="614">
        <f t="shared" si="2"/>
        <v>719.35</v>
      </c>
      <c r="N8" s="618"/>
      <c r="O8" s="618"/>
      <c r="P8" s="623"/>
      <c r="Q8" s="624" t="s">
        <v>522</v>
      </c>
    </row>
    <row r="9" spans="1:17" ht="51">
      <c r="A9" s="617">
        <v>196261</v>
      </c>
      <c r="B9" s="618" t="s">
        <v>529</v>
      </c>
      <c r="C9" s="609" t="s">
        <v>524</v>
      </c>
      <c r="D9" s="618" t="s">
        <v>519</v>
      </c>
      <c r="E9" s="619">
        <v>44397</v>
      </c>
      <c r="F9" s="618" t="s">
        <v>476</v>
      </c>
      <c r="G9" s="620" t="s">
        <v>526</v>
      </c>
      <c r="H9" s="621" t="s">
        <v>521</v>
      </c>
      <c r="I9" s="622">
        <v>4</v>
      </c>
      <c r="J9" s="614">
        <v>81.03</v>
      </c>
      <c r="K9" s="614">
        <f t="shared" si="0"/>
        <v>324.12</v>
      </c>
      <c r="L9" s="614">
        <f t="shared" si="1"/>
        <v>76.36363636363636</v>
      </c>
      <c r="M9" s="614">
        <f t="shared" si="2"/>
        <v>400.48363636363638</v>
      </c>
      <c r="N9" s="618"/>
      <c r="O9" s="618"/>
      <c r="P9" s="623"/>
      <c r="Q9" s="624" t="s">
        <v>522</v>
      </c>
    </row>
    <row r="10" spans="1:17" ht="25.5">
      <c r="A10" s="617">
        <v>117745</v>
      </c>
      <c r="B10" s="618" t="s">
        <v>530</v>
      </c>
      <c r="C10" s="609" t="s">
        <v>528</v>
      </c>
      <c r="D10" s="618" t="s">
        <v>519</v>
      </c>
      <c r="E10" s="619">
        <v>44397</v>
      </c>
      <c r="F10" s="618" t="s">
        <v>476</v>
      </c>
      <c r="G10" s="620" t="s">
        <v>531</v>
      </c>
      <c r="H10" s="621" t="s">
        <v>521</v>
      </c>
      <c r="I10" s="622">
        <v>4.5</v>
      </c>
      <c r="J10" s="614">
        <v>111.7</v>
      </c>
      <c r="K10" s="614">
        <f t="shared" si="0"/>
        <v>502.65000000000003</v>
      </c>
      <c r="L10" s="614">
        <f t="shared" si="1"/>
        <v>85.909090909090921</v>
      </c>
      <c r="M10" s="614">
        <f t="shared" si="2"/>
        <v>588.55909090909097</v>
      </c>
      <c r="N10" s="618"/>
      <c r="O10" s="618"/>
      <c r="P10" s="623"/>
      <c r="Q10" s="624" t="s">
        <v>522</v>
      </c>
    </row>
    <row r="11" spans="1:17" ht="25.5">
      <c r="A11" s="617">
        <v>118960</v>
      </c>
      <c r="B11" s="618" t="s">
        <v>532</v>
      </c>
      <c r="C11" s="609" t="s">
        <v>524</v>
      </c>
      <c r="D11" s="618" t="s">
        <v>519</v>
      </c>
      <c r="E11" s="619">
        <v>44397</v>
      </c>
      <c r="F11" s="618" t="s">
        <v>476</v>
      </c>
      <c r="G11" s="620" t="s">
        <v>531</v>
      </c>
      <c r="H11" s="621" t="s">
        <v>521</v>
      </c>
      <c r="I11" s="622">
        <v>4.5</v>
      </c>
      <c r="J11" s="614">
        <v>81.03</v>
      </c>
      <c r="K11" s="614">
        <f t="shared" si="0"/>
        <v>364.63499999999999</v>
      </c>
      <c r="L11" s="614">
        <f t="shared" si="1"/>
        <v>85.909090909090921</v>
      </c>
      <c r="M11" s="614">
        <f t="shared" si="2"/>
        <v>450.54409090909093</v>
      </c>
      <c r="N11" s="618"/>
      <c r="O11" s="618"/>
      <c r="P11" s="623"/>
      <c r="Q11" s="624" t="s">
        <v>522</v>
      </c>
    </row>
    <row r="12" spans="1:17">
      <c r="A12" s="617">
        <v>117424</v>
      </c>
      <c r="B12" s="618" t="s">
        <v>533</v>
      </c>
      <c r="C12" s="609" t="s">
        <v>528</v>
      </c>
      <c r="D12" s="618" t="s">
        <v>519</v>
      </c>
      <c r="E12" s="619">
        <v>44397</v>
      </c>
      <c r="F12" s="618" t="s">
        <v>476</v>
      </c>
      <c r="G12" s="620" t="s">
        <v>534</v>
      </c>
      <c r="H12" s="621" t="s">
        <v>521</v>
      </c>
      <c r="I12" s="622">
        <v>3</v>
      </c>
      <c r="J12" s="614">
        <v>111.7</v>
      </c>
      <c r="K12" s="614">
        <f t="shared" si="0"/>
        <v>335.1</v>
      </c>
      <c r="L12" s="614">
        <f t="shared" si="1"/>
        <v>57.272727272727266</v>
      </c>
      <c r="M12" s="614">
        <f t="shared" si="2"/>
        <v>392.37272727272727</v>
      </c>
      <c r="N12" s="618"/>
      <c r="O12" s="618"/>
      <c r="P12" s="623"/>
      <c r="Q12" s="624" t="s">
        <v>522</v>
      </c>
    </row>
    <row r="13" spans="1:17">
      <c r="A13" s="617">
        <v>190198</v>
      </c>
      <c r="B13" s="618" t="s">
        <v>535</v>
      </c>
      <c r="C13" s="609" t="s">
        <v>524</v>
      </c>
      <c r="D13" s="618" t="s">
        <v>519</v>
      </c>
      <c r="E13" s="619">
        <v>44397</v>
      </c>
      <c r="F13" s="618" t="s">
        <v>476</v>
      </c>
      <c r="G13" s="620" t="s">
        <v>534</v>
      </c>
      <c r="H13" s="621" t="s">
        <v>521</v>
      </c>
      <c r="I13" s="622">
        <v>3</v>
      </c>
      <c r="J13" s="614">
        <v>81.03</v>
      </c>
      <c r="K13" s="614">
        <f t="shared" si="0"/>
        <v>243.09</v>
      </c>
      <c r="L13" s="614">
        <f t="shared" si="1"/>
        <v>57.272727272727266</v>
      </c>
      <c r="M13" s="614">
        <f t="shared" si="2"/>
        <v>300.36272727272728</v>
      </c>
      <c r="N13" s="618"/>
      <c r="O13" s="618"/>
      <c r="P13" s="623"/>
      <c r="Q13" s="624" t="s">
        <v>522</v>
      </c>
    </row>
    <row r="14" spans="1:17" ht="25.5">
      <c r="A14" s="617">
        <v>117855</v>
      </c>
      <c r="B14" s="618" t="s">
        <v>536</v>
      </c>
      <c r="C14" s="609" t="s">
        <v>537</v>
      </c>
      <c r="D14" s="618" t="s">
        <v>519</v>
      </c>
      <c r="E14" s="619">
        <v>44397</v>
      </c>
      <c r="F14" s="618" t="s">
        <v>476</v>
      </c>
      <c r="G14" s="620" t="s">
        <v>538</v>
      </c>
      <c r="H14" s="621" t="s">
        <v>521</v>
      </c>
      <c r="I14" s="622">
        <v>9</v>
      </c>
      <c r="J14" s="614">
        <v>132.15</v>
      </c>
      <c r="K14" s="614">
        <f t="shared" si="0"/>
        <v>1189.3500000000001</v>
      </c>
      <c r="L14" s="614">
        <f t="shared" si="1"/>
        <v>171.81818181818184</v>
      </c>
      <c r="M14" s="614">
        <f t="shared" si="2"/>
        <v>1361.1681818181819</v>
      </c>
      <c r="N14" s="618"/>
      <c r="O14" s="618"/>
      <c r="P14" s="623"/>
      <c r="Q14" s="624" t="s">
        <v>522</v>
      </c>
    </row>
    <row r="15" spans="1:17" ht="25.5">
      <c r="A15" s="617">
        <v>117346</v>
      </c>
      <c r="B15" s="618" t="s">
        <v>539</v>
      </c>
      <c r="C15" s="609" t="s">
        <v>518</v>
      </c>
      <c r="D15" s="618" t="s">
        <v>519</v>
      </c>
      <c r="E15" s="619">
        <v>44397</v>
      </c>
      <c r="F15" s="618" t="s">
        <v>476</v>
      </c>
      <c r="G15" s="620" t="s">
        <v>538</v>
      </c>
      <c r="H15" s="621" t="s">
        <v>521</v>
      </c>
      <c r="I15" s="622">
        <v>9</v>
      </c>
      <c r="J15" s="614">
        <v>146.88999999999999</v>
      </c>
      <c r="K15" s="614">
        <f t="shared" si="0"/>
        <v>1322.0099999999998</v>
      </c>
      <c r="L15" s="614">
        <f t="shared" si="1"/>
        <v>171.81818181818184</v>
      </c>
      <c r="M15" s="614">
        <f t="shared" si="2"/>
        <v>1493.8281818181815</v>
      </c>
      <c r="N15" s="618"/>
      <c r="O15" s="618"/>
      <c r="P15" s="623"/>
      <c r="Q15" s="624" t="s">
        <v>522</v>
      </c>
    </row>
    <row r="16" spans="1:17" ht="25.5">
      <c r="A16" s="617">
        <v>176397</v>
      </c>
      <c r="B16" s="618" t="s">
        <v>540</v>
      </c>
      <c r="C16" s="609" t="s">
        <v>537</v>
      </c>
      <c r="D16" s="618" t="s">
        <v>519</v>
      </c>
      <c r="E16" s="619">
        <v>44397</v>
      </c>
      <c r="F16" s="618" t="s">
        <v>476</v>
      </c>
      <c r="G16" s="620" t="s">
        <v>538</v>
      </c>
      <c r="H16" s="621" t="s">
        <v>521</v>
      </c>
      <c r="I16" s="622">
        <v>9</v>
      </c>
      <c r="J16" s="614">
        <v>132.15</v>
      </c>
      <c r="K16" s="614">
        <f t="shared" si="0"/>
        <v>1189.3500000000001</v>
      </c>
      <c r="L16" s="614">
        <f t="shared" si="1"/>
        <v>171.81818181818184</v>
      </c>
      <c r="M16" s="614">
        <f t="shared" si="2"/>
        <v>1361.1681818181819</v>
      </c>
      <c r="N16" s="618"/>
      <c r="O16" s="618"/>
      <c r="P16" s="623"/>
      <c r="Q16" s="624" t="s">
        <v>522</v>
      </c>
    </row>
    <row r="17" spans="1:17" ht="25.5">
      <c r="A17" s="617">
        <v>204485</v>
      </c>
      <c r="B17" s="618" t="s">
        <v>541</v>
      </c>
      <c r="C17" s="609" t="s">
        <v>537</v>
      </c>
      <c r="D17" s="618" t="s">
        <v>519</v>
      </c>
      <c r="E17" s="619">
        <v>44397</v>
      </c>
      <c r="F17" s="618" t="s">
        <v>476</v>
      </c>
      <c r="G17" s="620" t="s">
        <v>538</v>
      </c>
      <c r="H17" s="621" t="s">
        <v>521</v>
      </c>
      <c r="I17" s="622">
        <v>9</v>
      </c>
      <c r="J17" s="614">
        <v>132.15</v>
      </c>
      <c r="K17" s="614">
        <f t="shared" si="0"/>
        <v>1189.3500000000001</v>
      </c>
      <c r="L17" s="614">
        <f t="shared" si="1"/>
        <v>171.81818181818184</v>
      </c>
      <c r="M17" s="614">
        <f t="shared" si="2"/>
        <v>1361.1681818181819</v>
      </c>
      <c r="N17" s="618"/>
      <c r="O17" s="618"/>
      <c r="P17" s="623"/>
      <c r="Q17" s="624" t="s">
        <v>522</v>
      </c>
    </row>
    <row r="18" spans="1:17" ht="25.5">
      <c r="A18" s="617">
        <v>118038</v>
      </c>
      <c r="B18" s="618" t="s">
        <v>542</v>
      </c>
      <c r="C18" s="609" t="s">
        <v>524</v>
      </c>
      <c r="D18" s="618" t="s">
        <v>519</v>
      </c>
      <c r="E18" s="619">
        <v>44397</v>
      </c>
      <c r="F18" s="618" t="s">
        <v>476</v>
      </c>
      <c r="G18" s="620" t="s">
        <v>538</v>
      </c>
      <c r="H18" s="621" t="s">
        <v>521</v>
      </c>
      <c r="I18" s="622">
        <v>9</v>
      </c>
      <c r="J18" s="614">
        <v>81.03</v>
      </c>
      <c r="K18" s="614">
        <f t="shared" si="0"/>
        <v>729.27</v>
      </c>
      <c r="L18" s="614">
        <f t="shared" si="1"/>
        <v>171.81818181818184</v>
      </c>
      <c r="M18" s="614">
        <f t="shared" si="2"/>
        <v>901.08818181818185</v>
      </c>
      <c r="N18" s="618"/>
      <c r="O18" s="618"/>
      <c r="P18" s="623"/>
      <c r="Q18" s="624" t="s">
        <v>522</v>
      </c>
    </row>
    <row r="19" spans="1:17" ht="25.5">
      <c r="A19" s="617">
        <v>117563</v>
      </c>
      <c r="B19" s="618" t="s">
        <v>543</v>
      </c>
      <c r="C19" s="609" t="s">
        <v>524</v>
      </c>
      <c r="D19" s="618" t="s">
        <v>519</v>
      </c>
      <c r="E19" s="619">
        <v>44397</v>
      </c>
      <c r="F19" s="618" t="s">
        <v>476</v>
      </c>
      <c r="G19" s="620" t="s">
        <v>538</v>
      </c>
      <c r="H19" s="621" t="s">
        <v>521</v>
      </c>
      <c r="I19" s="622">
        <v>9</v>
      </c>
      <c r="J19" s="614">
        <v>81.03</v>
      </c>
      <c r="K19" s="614">
        <f t="shared" si="0"/>
        <v>729.27</v>
      </c>
      <c r="L19" s="614">
        <f t="shared" si="1"/>
        <v>171.81818181818184</v>
      </c>
      <c r="M19" s="614">
        <f t="shared" si="2"/>
        <v>901.08818181818185</v>
      </c>
      <c r="N19" s="618"/>
      <c r="O19" s="618"/>
      <c r="P19" s="623"/>
      <c r="Q19" s="624" t="s">
        <v>522</v>
      </c>
    </row>
    <row r="20" spans="1:17" ht="25.5">
      <c r="A20" s="617">
        <v>118248</v>
      </c>
      <c r="B20" s="618" t="s">
        <v>544</v>
      </c>
      <c r="C20" s="609" t="s">
        <v>528</v>
      </c>
      <c r="D20" s="618" t="s">
        <v>519</v>
      </c>
      <c r="E20" s="619">
        <v>44397</v>
      </c>
      <c r="F20" s="618" t="s">
        <v>476</v>
      </c>
      <c r="G20" s="620" t="s">
        <v>538</v>
      </c>
      <c r="H20" s="621" t="s">
        <v>521</v>
      </c>
      <c r="I20" s="622">
        <v>9</v>
      </c>
      <c r="J20" s="614">
        <v>111.7</v>
      </c>
      <c r="K20" s="614">
        <f t="shared" si="0"/>
        <v>1005.3000000000001</v>
      </c>
      <c r="L20" s="614">
        <f t="shared" si="1"/>
        <v>171.81818181818184</v>
      </c>
      <c r="M20" s="614">
        <f t="shared" si="2"/>
        <v>1177.1181818181819</v>
      </c>
      <c r="N20" s="618"/>
      <c r="O20" s="618"/>
      <c r="P20" s="623"/>
      <c r="Q20" s="624" t="s">
        <v>522</v>
      </c>
    </row>
    <row r="21" spans="1:17" ht="25.5">
      <c r="A21" s="617">
        <v>117296</v>
      </c>
      <c r="B21" s="618" t="s">
        <v>545</v>
      </c>
      <c r="C21" s="609" t="s">
        <v>528</v>
      </c>
      <c r="D21" s="618" t="s">
        <v>519</v>
      </c>
      <c r="E21" s="619">
        <v>44397</v>
      </c>
      <c r="F21" s="618" t="s">
        <v>476</v>
      </c>
      <c r="G21" s="620" t="s">
        <v>538</v>
      </c>
      <c r="H21" s="621" t="s">
        <v>521</v>
      </c>
      <c r="I21" s="622">
        <v>9</v>
      </c>
      <c r="J21" s="614">
        <v>111.7</v>
      </c>
      <c r="K21" s="614">
        <f t="shared" si="0"/>
        <v>1005.3000000000001</v>
      </c>
      <c r="L21" s="614">
        <f t="shared" si="1"/>
        <v>171.81818181818184</v>
      </c>
      <c r="M21" s="614">
        <f t="shared" si="2"/>
        <v>1177.1181818181819</v>
      </c>
      <c r="N21" s="618"/>
      <c r="O21" s="618"/>
      <c r="P21" s="623"/>
      <c r="Q21" s="624" t="s">
        <v>522</v>
      </c>
    </row>
    <row r="22" spans="1:17" ht="25.5">
      <c r="A22" s="617">
        <v>118557</v>
      </c>
      <c r="B22" s="618" t="s">
        <v>546</v>
      </c>
      <c r="C22" s="609" t="s">
        <v>528</v>
      </c>
      <c r="D22" s="618" t="s">
        <v>519</v>
      </c>
      <c r="E22" s="619">
        <v>44397</v>
      </c>
      <c r="F22" s="618" t="s">
        <v>476</v>
      </c>
      <c r="G22" s="620" t="s">
        <v>538</v>
      </c>
      <c r="H22" s="621" t="s">
        <v>521</v>
      </c>
      <c r="I22" s="622">
        <v>9</v>
      </c>
      <c r="J22" s="614">
        <v>111.7</v>
      </c>
      <c r="K22" s="614">
        <f t="shared" si="0"/>
        <v>1005.3000000000001</v>
      </c>
      <c r="L22" s="614">
        <f t="shared" si="1"/>
        <v>171.81818181818184</v>
      </c>
      <c r="M22" s="614">
        <f t="shared" si="2"/>
        <v>1177.1181818181819</v>
      </c>
      <c r="N22" s="618"/>
      <c r="O22" s="618"/>
      <c r="P22" s="623"/>
      <c r="Q22" s="624" t="s">
        <v>522</v>
      </c>
    </row>
    <row r="23" spans="1:17" ht="25.5">
      <c r="A23" s="617">
        <v>118106</v>
      </c>
      <c r="B23" s="618" t="s">
        <v>547</v>
      </c>
      <c r="C23" s="609" t="s">
        <v>518</v>
      </c>
      <c r="D23" s="618" t="s">
        <v>519</v>
      </c>
      <c r="E23" s="619">
        <v>44397</v>
      </c>
      <c r="F23" s="618" t="s">
        <v>476</v>
      </c>
      <c r="G23" s="620" t="s">
        <v>538</v>
      </c>
      <c r="H23" s="621" t="s">
        <v>521</v>
      </c>
      <c r="I23" s="622">
        <v>9</v>
      </c>
      <c r="J23" s="614">
        <v>146.88999999999999</v>
      </c>
      <c r="K23" s="614">
        <f t="shared" si="0"/>
        <v>1322.0099999999998</v>
      </c>
      <c r="L23" s="614">
        <f t="shared" si="1"/>
        <v>171.81818181818184</v>
      </c>
      <c r="M23" s="614">
        <f t="shared" si="2"/>
        <v>1493.8281818181815</v>
      </c>
      <c r="N23" s="618"/>
      <c r="O23" s="618"/>
      <c r="P23" s="623"/>
      <c r="Q23" s="624" t="s">
        <v>522</v>
      </c>
    </row>
    <row r="24" spans="1:17" ht="25.5">
      <c r="A24" s="617">
        <v>186559</v>
      </c>
      <c r="B24" s="618" t="s">
        <v>548</v>
      </c>
      <c r="C24" s="609" t="s">
        <v>524</v>
      </c>
      <c r="D24" s="618" t="s">
        <v>519</v>
      </c>
      <c r="E24" s="619">
        <v>44397</v>
      </c>
      <c r="F24" s="618" t="s">
        <v>476</v>
      </c>
      <c r="G24" s="620" t="s">
        <v>538</v>
      </c>
      <c r="H24" s="621" t="s">
        <v>521</v>
      </c>
      <c r="I24" s="622">
        <v>9</v>
      </c>
      <c r="J24" s="614">
        <v>81.03</v>
      </c>
      <c r="K24" s="614">
        <f t="shared" si="0"/>
        <v>729.27</v>
      </c>
      <c r="L24" s="614">
        <f t="shared" si="1"/>
        <v>171.81818181818184</v>
      </c>
      <c r="M24" s="614">
        <f t="shared" si="2"/>
        <v>901.08818181818185</v>
      </c>
      <c r="N24" s="618"/>
      <c r="O24" s="618"/>
      <c r="P24" s="623"/>
      <c r="Q24" s="624" t="s">
        <v>522</v>
      </c>
    </row>
    <row r="25" spans="1:17" ht="25.5">
      <c r="A25" s="617">
        <v>195654</v>
      </c>
      <c r="B25" s="618" t="s">
        <v>549</v>
      </c>
      <c r="C25" s="609" t="s">
        <v>524</v>
      </c>
      <c r="D25" s="618" t="s">
        <v>519</v>
      </c>
      <c r="E25" s="619">
        <v>44397</v>
      </c>
      <c r="F25" s="618" t="s">
        <v>476</v>
      </c>
      <c r="G25" s="620" t="s">
        <v>538</v>
      </c>
      <c r="H25" s="621" t="s">
        <v>521</v>
      </c>
      <c r="I25" s="622">
        <v>9</v>
      </c>
      <c r="J25" s="614">
        <v>81.03</v>
      </c>
      <c r="K25" s="614">
        <f t="shared" si="0"/>
        <v>729.27</v>
      </c>
      <c r="L25" s="614">
        <f t="shared" si="1"/>
        <v>171.81818181818184</v>
      </c>
      <c r="M25" s="614">
        <f t="shared" si="2"/>
        <v>901.08818181818185</v>
      </c>
      <c r="N25" s="618"/>
      <c r="O25" s="618"/>
      <c r="P25" s="623"/>
      <c r="Q25" s="624" t="s">
        <v>522</v>
      </c>
    </row>
    <row r="26" spans="1:17" ht="25.5">
      <c r="A26" s="617">
        <v>118962</v>
      </c>
      <c r="B26" s="618" t="s">
        <v>550</v>
      </c>
      <c r="C26" s="609" t="s">
        <v>518</v>
      </c>
      <c r="D26" s="618" t="s">
        <v>519</v>
      </c>
      <c r="E26" s="619">
        <v>44397</v>
      </c>
      <c r="F26" s="618" t="s">
        <v>476</v>
      </c>
      <c r="G26" s="620" t="s">
        <v>538</v>
      </c>
      <c r="H26" s="621" t="s">
        <v>521</v>
      </c>
      <c r="I26" s="622">
        <v>9</v>
      </c>
      <c r="J26" s="614">
        <v>146.88999999999999</v>
      </c>
      <c r="K26" s="614">
        <f t="shared" si="0"/>
        <v>1322.0099999999998</v>
      </c>
      <c r="L26" s="614">
        <f t="shared" si="1"/>
        <v>171.81818181818184</v>
      </c>
      <c r="M26" s="614">
        <f t="shared" si="2"/>
        <v>1493.8281818181815</v>
      </c>
      <c r="N26" s="618"/>
      <c r="O26" s="618"/>
      <c r="P26" s="623"/>
      <c r="Q26" s="624" t="s">
        <v>522</v>
      </c>
    </row>
    <row r="27" spans="1:17" ht="25.5">
      <c r="A27" s="617">
        <v>205991</v>
      </c>
      <c r="B27" s="618" t="s">
        <v>551</v>
      </c>
      <c r="C27" s="609" t="s">
        <v>552</v>
      </c>
      <c r="D27" s="618" t="s">
        <v>519</v>
      </c>
      <c r="E27" s="619">
        <v>44397</v>
      </c>
      <c r="F27" s="618" t="s">
        <v>476</v>
      </c>
      <c r="G27" s="620" t="s">
        <v>538</v>
      </c>
      <c r="H27" s="621" t="s">
        <v>521</v>
      </c>
      <c r="I27" s="622">
        <v>9</v>
      </c>
      <c r="J27" s="614">
        <v>70.81</v>
      </c>
      <c r="K27" s="614">
        <f t="shared" si="0"/>
        <v>637.29</v>
      </c>
      <c r="L27" s="614">
        <f t="shared" si="1"/>
        <v>171.81818181818184</v>
      </c>
      <c r="M27" s="614">
        <f t="shared" si="2"/>
        <v>809.10818181818183</v>
      </c>
      <c r="N27" s="618"/>
      <c r="O27" s="618"/>
      <c r="P27" s="623"/>
      <c r="Q27" s="624" t="s">
        <v>522</v>
      </c>
    </row>
    <row r="28" spans="1:17">
      <c r="A28" s="617">
        <v>118087</v>
      </c>
      <c r="B28" s="618" t="s">
        <v>553</v>
      </c>
      <c r="C28" s="609" t="s">
        <v>554</v>
      </c>
      <c r="D28" s="618" t="s">
        <v>519</v>
      </c>
      <c r="E28" s="619">
        <v>44397</v>
      </c>
      <c r="F28" s="618" t="s">
        <v>476</v>
      </c>
      <c r="G28" s="620" t="s">
        <v>555</v>
      </c>
      <c r="H28" s="621" t="s">
        <v>521</v>
      </c>
      <c r="I28" s="622">
        <v>9</v>
      </c>
      <c r="J28" s="614">
        <v>150.59</v>
      </c>
      <c r="K28" s="614">
        <f t="shared" si="0"/>
        <v>1355.31</v>
      </c>
      <c r="L28" s="614">
        <f t="shared" si="1"/>
        <v>171.81818181818184</v>
      </c>
      <c r="M28" s="614">
        <f t="shared" si="2"/>
        <v>1527.1281818181817</v>
      </c>
      <c r="N28" s="618"/>
      <c r="O28" s="618"/>
      <c r="P28" s="623"/>
      <c r="Q28" s="624" t="s">
        <v>522</v>
      </c>
    </row>
    <row r="29" spans="1:17">
      <c r="A29" s="617">
        <v>117459</v>
      </c>
      <c r="B29" s="618" t="s">
        <v>556</v>
      </c>
      <c r="C29" s="609" t="s">
        <v>524</v>
      </c>
      <c r="D29" s="618" t="s">
        <v>519</v>
      </c>
      <c r="E29" s="619">
        <v>44397</v>
      </c>
      <c r="F29" s="618" t="s">
        <v>476</v>
      </c>
      <c r="G29" s="620" t="s">
        <v>557</v>
      </c>
      <c r="H29" s="621" t="s">
        <v>521</v>
      </c>
      <c r="I29" s="622">
        <v>1.5</v>
      </c>
      <c r="J29" s="614">
        <v>81.03</v>
      </c>
      <c r="K29" s="614">
        <f t="shared" si="0"/>
        <v>121.545</v>
      </c>
      <c r="L29" s="614">
        <f t="shared" si="1"/>
        <v>28.636363636363633</v>
      </c>
      <c r="M29" s="614">
        <f t="shared" si="2"/>
        <v>150.18136363636364</v>
      </c>
      <c r="N29" s="618"/>
      <c r="O29" s="618"/>
      <c r="P29" s="623"/>
      <c r="Q29" s="624" t="s">
        <v>522</v>
      </c>
    </row>
    <row r="30" spans="1:17">
      <c r="A30" s="617">
        <v>118183</v>
      </c>
      <c r="B30" s="618" t="s">
        <v>558</v>
      </c>
      <c r="C30" s="609" t="s">
        <v>528</v>
      </c>
      <c r="D30" s="618" t="s">
        <v>519</v>
      </c>
      <c r="E30" s="619">
        <v>44397</v>
      </c>
      <c r="F30" s="618" t="s">
        <v>476</v>
      </c>
      <c r="G30" s="620" t="s">
        <v>557</v>
      </c>
      <c r="H30" s="621" t="s">
        <v>521</v>
      </c>
      <c r="I30" s="622">
        <v>1.5</v>
      </c>
      <c r="J30" s="614">
        <v>111.7</v>
      </c>
      <c r="K30" s="614">
        <f t="shared" si="0"/>
        <v>167.55</v>
      </c>
      <c r="L30" s="614">
        <f t="shared" si="1"/>
        <v>28.636363636363633</v>
      </c>
      <c r="M30" s="614">
        <f t="shared" si="2"/>
        <v>196.18636363636364</v>
      </c>
      <c r="N30" s="618"/>
      <c r="O30" s="618"/>
      <c r="P30" s="623"/>
      <c r="Q30" s="624" t="s">
        <v>522</v>
      </c>
    </row>
    <row r="31" spans="1:17">
      <c r="A31" s="617">
        <v>117569</v>
      </c>
      <c r="B31" s="618" t="s">
        <v>559</v>
      </c>
      <c r="C31" s="609" t="s">
        <v>518</v>
      </c>
      <c r="D31" s="618" t="s">
        <v>519</v>
      </c>
      <c r="E31" s="619">
        <v>44397</v>
      </c>
      <c r="F31" s="618" t="s">
        <v>476</v>
      </c>
      <c r="G31" s="620" t="s">
        <v>557</v>
      </c>
      <c r="H31" s="621" t="s">
        <v>521</v>
      </c>
      <c r="I31" s="622">
        <v>1.5</v>
      </c>
      <c r="J31" s="614">
        <v>146.88999999999999</v>
      </c>
      <c r="K31" s="614">
        <f t="shared" si="0"/>
        <v>220.33499999999998</v>
      </c>
      <c r="L31" s="614">
        <f t="shared" si="1"/>
        <v>28.636363636363633</v>
      </c>
      <c r="M31" s="614">
        <f t="shared" si="2"/>
        <v>248.97136363636361</v>
      </c>
      <c r="N31" s="618"/>
      <c r="O31" s="618"/>
      <c r="P31" s="623"/>
      <c r="Q31" s="624" t="s">
        <v>522</v>
      </c>
    </row>
    <row r="32" spans="1:17">
      <c r="A32" s="617">
        <v>116573</v>
      </c>
      <c r="B32" s="618" t="s">
        <v>560</v>
      </c>
      <c r="C32" s="609" t="s">
        <v>524</v>
      </c>
      <c r="D32" s="618" t="s">
        <v>519</v>
      </c>
      <c r="E32" s="619">
        <v>44397</v>
      </c>
      <c r="F32" s="618" t="s">
        <v>476</v>
      </c>
      <c r="G32" s="620" t="s">
        <v>557</v>
      </c>
      <c r="H32" s="621" t="s">
        <v>521</v>
      </c>
      <c r="I32" s="622">
        <v>1.5</v>
      </c>
      <c r="J32" s="614">
        <v>81.03</v>
      </c>
      <c r="K32" s="614">
        <f t="shared" si="0"/>
        <v>121.545</v>
      </c>
      <c r="L32" s="614">
        <f t="shared" si="1"/>
        <v>28.636363636363633</v>
      </c>
      <c r="M32" s="614">
        <f t="shared" si="2"/>
        <v>150.18136363636364</v>
      </c>
      <c r="N32" s="618"/>
      <c r="O32" s="618"/>
      <c r="P32" s="623"/>
      <c r="Q32" s="624" t="s">
        <v>522</v>
      </c>
    </row>
    <row r="33" spans="1:17">
      <c r="A33" s="617">
        <v>205779</v>
      </c>
      <c r="B33" s="618" t="s">
        <v>561</v>
      </c>
      <c r="C33" s="609" t="s">
        <v>524</v>
      </c>
      <c r="D33" s="618" t="s">
        <v>519</v>
      </c>
      <c r="E33" s="619">
        <v>44397</v>
      </c>
      <c r="F33" s="618" t="s">
        <v>476</v>
      </c>
      <c r="G33" s="620" t="s">
        <v>562</v>
      </c>
      <c r="H33" s="621" t="s">
        <v>521</v>
      </c>
      <c r="I33" s="622">
        <v>6</v>
      </c>
      <c r="J33" s="614">
        <v>81.03</v>
      </c>
      <c r="K33" s="614">
        <f t="shared" si="0"/>
        <v>486.18</v>
      </c>
      <c r="L33" s="614">
        <f t="shared" si="1"/>
        <v>114.54545454545453</v>
      </c>
      <c r="M33" s="614">
        <f t="shared" si="2"/>
        <v>600.72545454545457</v>
      </c>
      <c r="N33" s="618"/>
      <c r="O33" s="618"/>
      <c r="P33" s="623"/>
      <c r="Q33" s="624" t="s">
        <v>522</v>
      </c>
    </row>
    <row r="34" spans="1:17">
      <c r="A34" s="617">
        <v>185469</v>
      </c>
      <c r="B34" s="618" t="s">
        <v>563</v>
      </c>
      <c r="C34" s="609" t="s">
        <v>524</v>
      </c>
      <c r="D34" s="618" t="s">
        <v>519</v>
      </c>
      <c r="E34" s="619">
        <v>44397</v>
      </c>
      <c r="F34" s="618" t="s">
        <v>476</v>
      </c>
      <c r="G34" s="620" t="s">
        <v>562</v>
      </c>
      <c r="H34" s="621" t="s">
        <v>521</v>
      </c>
      <c r="I34" s="622">
        <v>3</v>
      </c>
      <c r="J34" s="614">
        <v>81.03</v>
      </c>
      <c r="K34" s="614">
        <f t="shared" si="0"/>
        <v>243.09</v>
      </c>
      <c r="L34" s="614">
        <f t="shared" si="1"/>
        <v>57.272727272727266</v>
      </c>
      <c r="M34" s="614">
        <f t="shared" si="2"/>
        <v>300.36272727272728</v>
      </c>
      <c r="N34" s="618"/>
      <c r="O34" s="618"/>
      <c r="P34" s="623"/>
      <c r="Q34" s="624" t="s">
        <v>522</v>
      </c>
    </row>
    <row r="35" spans="1:17">
      <c r="A35" s="617">
        <v>119196</v>
      </c>
      <c r="B35" s="618" t="s">
        <v>564</v>
      </c>
      <c r="C35" s="609" t="s">
        <v>518</v>
      </c>
      <c r="D35" s="618" t="s">
        <v>519</v>
      </c>
      <c r="E35" s="619">
        <v>44397</v>
      </c>
      <c r="F35" s="618" t="s">
        <v>476</v>
      </c>
      <c r="G35" s="620" t="s">
        <v>562</v>
      </c>
      <c r="H35" s="621" t="s">
        <v>521</v>
      </c>
      <c r="I35" s="622">
        <v>6</v>
      </c>
      <c r="J35" s="614">
        <v>146.88999999999999</v>
      </c>
      <c r="K35" s="614">
        <f t="shared" si="0"/>
        <v>881.33999999999992</v>
      </c>
      <c r="L35" s="614">
        <f t="shared" si="1"/>
        <v>114.54545454545453</v>
      </c>
      <c r="M35" s="614">
        <f t="shared" si="2"/>
        <v>995.88545454545442</v>
      </c>
      <c r="N35" s="618"/>
      <c r="O35" s="618"/>
      <c r="P35" s="623"/>
      <c r="Q35" s="624" t="s">
        <v>522</v>
      </c>
    </row>
    <row r="36" spans="1:17">
      <c r="A36" s="617">
        <v>116660</v>
      </c>
      <c r="B36" s="618" t="s">
        <v>565</v>
      </c>
      <c r="C36" s="609" t="s">
        <v>528</v>
      </c>
      <c r="D36" s="618" t="s">
        <v>519</v>
      </c>
      <c r="E36" s="619">
        <v>44397</v>
      </c>
      <c r="F36" s="618" t="s">
        <v>476</v>
      </c>
      <c r="G36" s="620" t="s">
        <v>562</v>
      </c>
      <c r="H36" s="621" t="s">
        <v>521</v>
      </c>
      <c r="I36" s="622">
        <v>6</v>
      </c>
      <c r="J36" s="614">
        <v>111.7</v>
      </c>
      <c r="K36" s="614">
        <f t="shared" si="0"/>
        <v>670.2</v>
      </c>
      <c r="L36" s="614">
        <f t="shared" si="1"/>
        <v>114.54545454545453</v>
      </c>
      <c r="M36" s="614">
        <f t="shared" si="2"/>
        <v>784.74545454545455</v>
      </c>
      <c r="N36" s="618"/>
      <c r="O36" s="618"/>
      <c r="P36" s="623"/>
      <c r="Q36" s="624" t="s">
        <v>522</v>
      </c>
    </row>
    <row r="37" spans="1:17">
      <c r="A37" s="617">
        <v>204132</v>
      </c>
      <c r="B37" s="618" t="s">
        <v>566</v>
      </c>
      <c r="C37" s="609" t="s">
        <v>524</v>
      </c>
      <c r="D37" s="618" t="s">
        <v>519</v>
      </c>
      <c r="E37" s="619">
        <v>44397</v>
      </c>
      <c r="F37" s="618" t="s">
        <v>476</v>
      </c>
      <c r="G37" s="620" t="s">
        <v>562</v>
      </c>
      <c r="H37" s="621" t="s">
        <v>521</v>
      </c>
      <c r="I37" s="622">
        <v>3</v>
      </c>
      <c r="J37" s="614">
        <v>81.03</v>
      </c>
      <c r="K37" s="614">
        <f t="shared" si="0"/>
        <v>243.09</v>
      </c>
      <c r="L37" s="614">
        <f t="shared" si="1"/>
        <v>57.272727272727266</v>
      </c>
      <c r="M37" s="614">
        <f t="shared" si="2"/>
        <v>300.36272727272728</v>
      </c>
      <c r="N37" s="618"/>
      <c r="O37" s="618"/>
      <c r="P37" s="623"/>
      <c r="Q37" s="624" t="s">
        <v>522</v>
      </c>
    </row>
    <row r="38" spans="1:17">
      <c r="A38" s="617">
        <v>204116</v>
      </c>
      <c r="B38" s="618" t="s">
        <v>567</v>
      </c>
      <c r="C38" s="609" t="s">
        <v>524</v>
      </c>
      <c r="D38" s="618" t="s">
        <v>519</v>
      </c>
      <c r="E38" s="619">
        <v>44397</v>
      </c>
      <c r="F38" s="618" t="s">
        <v>476</v>
      </c>
      <c r="G38" s="620" t="s">
        <v>562</v>
      </c>
      <c r="H38" s="621" t="s">
        <v>521</v>
      </c>
      <c r="I38" s="622">
        <v>3</v>
      </c>
      <c r="J38" s="614">
        <v>81.03</v>
      </c>
      <c r="K38" s="614">
        <f t="shared" si="0"/>
        <v>243.09</v>
      </c>
      <c r="L38" s="614">
        <f t="shared" si="1"/>
        <v>57.272727272727266</v>
      </c>
      <c r="M38" s="614">
        <f t="shared" si="2"/>
        <v>300.36272727272728</v>
      </c>
      <c r="N38" s="618"/>
      <c r="O38" s="618"/>
      <c r="P38" s="623"/>
      <c r="Q38" s="624" t="s">
        <v>522</v>
      </c>
    </row>
    <row r="39" spans="1:17">
      <c r="A39" s="617">
        <v>185748</v>
      </c>
      <c r="B39" s="618" t="s">
        <v>568</v>
      </c>
      <c r="C39" s="609" t="s">
        <v>524</v>
      </c>
      <c r="D39" s="618" t="s">
        <v>519</v>
      </c>
      <c r="E39" s="619">
        <v>44397</v>
      </c>
      <c r="F39" s="618" t="s">
        <v>476</v>
      </c>
      <c r="G39" s="620" t="s">
        <v>562</v>
      </c>
      <c r="H39" s="621" t="s">
        <v>521</v>
      </c>
      <c r="I39" s="622">
        <v>3</v>
      </c>
      <c r="J39" s="614">
        <v>81.03</v>
      </c>
      <c r="K39" s="614">
        <f t="shared" si="0"/>
        <v>243.09</v>
      </c>
      <c r="L39" s="614">
        <f t="shared" si="1"/>
        <v>57.272727272727266</v>
      </c>
      <c r="M39" s="614">
        <f t="shared" si="2"/>
        <v>300.36272727272728</v>
      </c>
      <c r="N39" s="618"/>
      <c r="O39" s="618"/>
      <c r="P39" s="623"/>
      <c r="Q39" s="624" t="s">
        <v>522</v>
      </c>
    </row>
    <row r="40" spans="1:17">
      <c r="A40" s="617">
        <v>177096</v>
      </c>
      <c r="B40" s="618" t="s">
        <v>569</v>
      </c>
      <c r="C40" s="609" t="s">
        <v>524</v>
      </c>
      <c r="D40" s="618" t="s">
        <v>519</v>
      </c>
      <c r="E40" s="619">
        <v>44397</v>
      </c>
      <c r="F40" s="618" t="s">
        <v>476</v>
      </c>
      <c r="G40" s="620" t="s">
        <v>562</v>
      </c>
      <c r="H40" s="621" t="s">
        <v>521</v>
      </c>
      <c r="I40" s="622">
        <v>3</v>
      </c>
      <c r="J40" s="614">
        <v>81.03</v>
      </c>
      <c r="K40" s="614">
        <f t="shared" si="0"/>
        <v>243.09</v>
      </c>
      <c r="L40" s="614">
        <f t="shared" si="1"/>
        <v>57.272727272727266</v>
      </c>
      <c r="M40" s="614">
        <f t="shared" si="2"/>
        <v>300.36272727272728</v>
      </c>
      <c r="N40" s="618"/>
      <c r="O40" s="618"/>
      <c r="P40" s="623"/>
      <c r="Q40" s="624" t="s">
        <v>522</v>
      </c>
    </row>
    <row r="41" spans="1:17">
      <c r="A41" s="617">
        <v>117873</v>
      </c>
      <c r="B41" s="618" t="s">
        <v>570</v>
      </c>
      <c r="C41" s="609" t="s">
        <v>524</v>
      </c>
      <c r="D41" s="618" t="s">
        <v>519</v>
      </c>
      <c r="E41" s="619">
        <v>44397</v>
      </c>
      <c r="F41" s="618" t="s">
        <v>476</v>
      </c>
      <c r="G41" s="620" t="s">
        <v>562</v>
      </c>
      <c r="H41" s="621" t="s">
        <v>521</v>
      </c>
      <c r="I41" s="622">
        <v>3</v>
      </c>
      <c r="J41" s="614">
        <v>81.03</v>
      </c>
      <c r="K41" s="614">
        <f t="shared" si="0"/>
        <v>243.09</v>
      </c>
      <c r="L41" s="614">
        <f t="shared" si="1"/>
        <v>57.272727272727266</v>
      </c>
      <c r="M41" s="614">
        <f t="shared" si="2"/>
        <v>300.36272727272728</v>
      </c>
      <c r="N41" s="618"/>
      <c r="O41" s="618"/>
      <c r="P41" s="623"/>
      <c r="Q41" s="624" t="s">
        <v>522</v>
      </c>
    </row>
    <row r="42" spans="1:17">
      <c r="A42" s="617">
        <v>205229</v>
      </c>
      <c r="B42" s="618" t="s">
        <v>571</v>
      </c>
      <c r="C42" s="609" t="s">
        <v>524</v>
      </c>
      <c r="D42" s="618" t="s">
        <v>519</v>
      </c>
      <c r="E42" s="619">
        <v>44397</v>
      </c>
      <c r="F42" s="618" t="s">
        <v>476</v>
      </c>
      <c r="G42" s="620" t="s">
        <v>562</v>
      </c>
      <c r="H42" s="621" t="s">
        <v>521</v>
      </c>
      <c r="I42" s="622">
        <v>3</v>
      </c>
      <c r="J42" s="614">
        <v>81.03</v>
      </c>
      <c r="K42" s="614">
        <f t="shared" si="0"/>
        <v>243.09</v>
      </c>
      <c r="L42" s="614">
        <f t="shared" si="1"/>
        <v>57.272727272727266</v>
      </c>
      <c r="M42" s="614">
        <f t="shared" si="2"/>
        <v>300.36272727272728</v>
      </c>
      <c r="N42" s="618"/>
      <c r="O42" s="618"/>
      <c r="P42" s="623"/>
      <c r="Q42" s="624" t="s">
        <v>522</v>
      </c>
    </row>
    <row r="43" spans="1:17">
      <c r="A43" s="617">
        <v>176091</v>
      </c>
      <c r="B43" s="618" t="s">
        <v>572</v>
      </c>
      <c r="C43" s="609" t="s">
        <v>524</v>
      </c>
      <c r="D43" s="618" t="s">
        <v>519</v>
      </c>
      <c r="E43" s="619">
        <v>44397</v>
      </c>
      <c r="F43" s="618" t="s">
        <v>476</v>
      </c>
      <c r="G43" s="620" t="s">
        <v>562</v>
      </c>
      <c r="H43" s="621" t="s">
        <v>521</v>
      </c>
      <c r="I43" s="622">
        <v>3</v>
      </c>
      <c r="J43" s="614">
        <v>81.03</v>
      </c>
      <c r="K43" s="614">
        <f t="shared" si="0"/>
        <v>243.09</v>
      </c>
      <c r="L43" s="614">
        <f t="shared" si="1"/>
        <v>57.272727272727266</v>
      </c>
      <c r="M43" s="614">
        <f t="shared" si="2"/>
        <v>300.36272727272728</v>
      </c>
      <c r="N43" s="618"/>
      <c r="O43" s="618"/>
      <c r="P43" s="623"/>
      <c r="Q43" s="624" t="s">
        <v>522</v>
      </c>
    </row>
    <row r="44" spans="1:17">
      <c r="A44" s="617">
        <v>117812</v>
      </c>
      <c r="B44" s="618" t="s">
        <v>573</v>
      </c>
      <c r="C44" s="609" t="s">
        <v>524</v>
      </c>
      <c r="D44" s="618" t="s">
        <v>519</v>
      </c>
      <c r="E44" s="619">
        <v>44397</v>
      </c>
      <c r="F44" s="618" t="s">
        <v>476</v>
      </c>
      <c r="G44" s="620" t="s">
        <v>574</v>
      </c>
      <c r="H44" s="625" t="s">
        <v>521</v>
      </c>
      <c r="I44" s="622">
        <v>1</v>
      </c>
      <c r="J44" s="614">
        <v>81.03</v>
      </c>
      <c r="K44" s="614">
        <f t="shared" si="0"/>
        <v>81.03</v>
      </c>
      <c r="L44" s="614">
        <f t="shared" si="1"/>
        <v>19.09090909090909</v>
      </c>
      <c r="M44" s="614">
        <f t="shared" si="2"/>
        <v>100.12090909090909</v>
      </c>
      <c r="N44" s="618"/>
      <c r="O44" s="618"/>
      <c r="P44" s="623"/>
      <c r="Q44" s="624" t="s">
        <v>522</v>
      </c>
    </row>
    <row r="45" spans="1:17">
      <c r="A45" s="617">
        <v>176481</v>
      </c>
      <c r="B45" s="618" t="s">
        <v>575</v>
      </c>
      <c r="C45" s="609" t="s">
        <v>524</v>
      </c>
      <c r="D45" s="618" t="s">
        <v>519</v>
      </c>
      <c r="E45" s="619">
        <v>44397</v>
      </c>
      <c r="F45" s="618" t="s">
        <v>476</v>
      </c>
      <c r="G45" s="620" t="s">
        <v>574</v>
      </c>
      <c r="H45" s="625" t="s">
        <v>521</v>
      </c>
      <c r="I45" s="622">
        <v>1</v>
      </c>
      <c r="J45" s="614">
        <v>81.03</v>
      </c>
      <c r="K45" s="614">
        <f t="shared" si="0"/>
        <v>81.03</v>
      </c>
      <c r="L45" s="614">
        <f t="shared" si="1"/>
        <v>19.09090909090909</v>
      </c>
      <c r="M45" s="614">
        <f t="shared" si="2"/>
        <v>100.12090909090909</v>
      </c>
      <c r="N45" s="618"/>
      <c r="O45" s="618"/>
      <c r="P45" s="623"/>
      <c r="Q45" s="624" t="s">
        <v>522</v>
      </c>
    </row>
    <row r="46" spans="1:17">
      <c r="A46" s="617">
        <v>185005</v>
      </c>
      <c r="B46" s="618" t="s">
        <v>576</v>
      </c>
      <c r="C46" s="609" t="s">
        <v>524</v>
      </c>
      <c r="D46" s="618" t="s">
        <v>519</v>
      </c>
      <c r="E46" s="619">
        <v>44397</v>
      </c>
      <c r="F46" s="618" t="s">
        <v>476</v>
      </c>
      <c r="G46" s="620" t="s">
        <v>574</v>
      </c>
      <c r="H46" s="625" t="s">
        <v>521</v>
      </c>
      <c r="I46" s="622">
        <v>1</v>
      </c>
      <c r="J46" s="614">
        <v>81.03</v>
      </c>
      <c r="K46" s="614">
        <f t="shared" si="0"/>
        <v>81.03</v>
      </c>
      <c r="L46" s="614">
        <f t="shared" si="1"/>
        <v>19.09090909090909</v>
      </c>
      <c r="M46" s="614">
        <f t="shared" si="2"/>
        <v>100.12090909090909</v>
      </c>
      <c r="N46" s="618"/>
      <c r="O46" s="618"/>
      <c r="P46" s="623"/>
      <c r="Q46" s="624" t="s">
        <v>522</v>
      </c>
    </row>
    <row r="47" spans="1:17">
      <c r="A47" s="617">
        <v>174879</v>
      </c>
      <c r="B47" s="618" t="s">
        <v>577</v>
      </c>
      <c r="C47" s="609" t="s">
        <v>524</v>
      </c>
      <c r="D47" s="618" t="s">
        <v>519</v>
      </c>
      <c r="E47" s="619">
        <v>44397</v>
      </c>
      <c r="F47" s="618" t="s">
        <v>476</v>
      </c>
      <c r="G47" s="620" t="s">
        <v>574</v>
      </c>
      <c r="H47" s="625" t="s">
        <v>521</v>
      </c>
      <c r="I47" s="622">
        <v>1</v>
      </c>
      <c r="J47" s="614">
        <v>81.03</v>
      </c>
      <c r="K47" s="614">
        <f t="shared" si="0"/>
        <v>81.03</v>
      </c>
      <c r="L47" s="614">
        <f t="shared" si="1"/>
        <v>19.09090909090909</v>
      </c>
      <c r="M47" s="614">
        <f t="shared" ref="M47:M110" si="3">SUM(K47:L47)</f>
        <v>100.12090909090909</v>
      </c>
      <c r="N47" s="618"/>
      <c r="O47" s="618"/>
      <c r="P47" s="623"/>
      <c r="Q47" s="624" t="s">
        <v>522</v>
      </c>
    </row>
    <row r="48" spans="1:17">
      <c r="A48" s="617">
        <v>117570</v>
      </c>
      <c r="B48" s="618" t="s">
        <v>578</v>
      </c>
      <c r="C48" s="609" t="s">
        <v>518</v>
      </c>
      <c r="D48" s="618" t="s">
        <v>519</v>
      </c>
      <c r="E48" s="619">
        <v>44397</v>
      </c>
      <c r="F48" s="618" t="s">
        <v>476</v>
      </c>
      <c r="G48" s="620" t="s">
        <v>579</v>
      </c>
      <c r="H48" s="618" t="s">
        <v>521</v>
      </c>
      <c r="I48" s="622">
        <v>2</v>
      </c>
      <c r="J48" s="614">
        <v>146.88999999999999</v>
      </c>
      <c r="K48" s="614">
        <f t="shared" si="0"/>
        <v>293.77999999999997</v>
      </c>
      <c r="L48" s="614">
        <f t="shared" si="1"/>
        <v>38.18181818181818</v>
      </c>
      <c r="M48" s="614">
        <f t="shared" si="3"/>
        <v>331.96181818181816</v>
      </c>
      <c r="N48" s="618"/>
      <c r="O48" s="618"/>
      <c r="P48" s="623"/>
      <c r="Q48" s="624" t="s">
        <v>522</v>
      </c>
    </row>
    <row r="49" spans="1:17">
      <c r="A49" s="617">
        <v>118615</v>
      </c>
      <c r="B49" s="618" t="s">
        <v>580</v>
      </c>
      <c r="C49" s="609" t="s">
        <v>518</v>
      </c>
      <c r="D49" s="618" t="s">
        <v>519</v>
      </c>
      <c r="E49" s="619">
        <v>44397</v>
      </c>
      <c r="F49" s="618" t="s">
        <v>476</v>
      </c>
      <c r="G49" s="620" t="s">
        <v>581</v>
      </c>
      <c r="H49" s="625" t="s">
        <v>521</v>
      </c>
      <c r="I49" s="622">
        <v>3</v>
      </c>
      <c r="J49" s="614">
        <v>146.88999999999999</v>
      </c>
      <c r="K49" s="614">
        <f t="shared" si="0"/>
        <v>440.66999999999996</v>
      </c>
      <c r="L49" s="614">
        <f t="shared" si="1"/>
        <v>57.272727272727266</v>
      </c>
      <c r="M49" s="614">
        <f t="shared" si="3"/>
        <v>497.94272727272721</v>
      </c>
      <c r="N49" s="618"/>
      <c r="O49" s="618"/>
      <c r="P49" s="623"/>
      <c r="Q49" s="624" t="s">
        <v>522</v>
      </c>
    </row>
    <row r="50" spans="1:17">
      <c r="A50" s="617">
        <v>205842</v>
      </c>
      <c r="B50" s="618" t="s">
        <v>582</v>
      </c>
      <c r="C50" s="609" t="s">
        <v>524</v>
      </c>
      <c r="D50" s="618" t="s">
        <v>519</v>
      </c>
      <c r="E50" s="619">
        <v>44397</v>
      </c>
      <c r="F50" s="618" t="s">
        <v>476</v>
      </c>
      <c r="G50" s="620" t="s">
        <v>581</v>
      </c>
      <c r="H50" s="625" t="s">
        <v>521</v>
      </c>
      <c r="I50" s="622">
        <v>3</v>
      </c>
      <c r="J50" s="614">
        <v>81.03</v>
      </c>
      <c r="K50" s="614">
        <f t="shared" si="0"/>
        <v>243.09</v>
      </c>
      <c r="L50" s="614">
        <f t="shared" si="1"/>
        <v>57.272727272727266</v>
      </c>
      <c r="M50" s="614">
        <f t="shared" si="3"/>
        <v>300.36272727272728</v>
      </c>
      <c r="N50" s="618"/>
      <c r="O50" s="618"/>
      <c r="P50" s="623"/>
      <c r="Q50" s="624" t="s">
        <v>522</v>
      </c>
    </row>
    <row r="51" spans="1:17">
      <c r="A51" s="617">
        <v>118036</v>
      </c>
      <c r="B51" s="618" t="s">
        <v>583</v>
      </c>
      <c r="C51" s="609" t="s">
        <v>528</v>
      </c>
      <c r="D51" s="618" t="s">
        <v>519</v>
      </c>
      <c r="E51" s="619">
        <v>44397</v>
      </c>
      <c r="F51" s="618" t="s">
        <v>476</v>
      </c>
      <c r="G51" s="620" t="s">
        <v>584</v>
      </c>
      <c r="H51" s="618" t="s">
        <v>521</v>
      </c>
      <c r="I51" s="622">
        <v>3</v>
      </c>
      <c r="J51" s="614">
        <v>111.7</v>
      </c>
      <c r="K51" s="614">
        <f t="shared" si="0"/>
        <v>335.1</v>
      </c>
      <c r="L51" s="614">
        <f t="shared" si="1"/>
        <v>57.272727272727266</v>
      </c>
      <c r="M51" s="614">
        <f t="shared" si="3"/>
        <v>392.37272727272727</v>
      </c>
      <c r="N51" s="618"/>
      <c r="O51" s="618"/>
      <c r="P51" s="623"/>
      <c r="Q51" s="624" t="s">
        <v>522</v>
      </c>
    </row>
    <row r="52" spans="1:17">
      <c r="A52" s="617">
        <v>118239</v>
      </c>
      <c r="B52" s="618" t="s">
        <v>585</v>
      </c>
      <c r="C52" s="609" t="s">
        <v>524</v>
      </c>
      <c r="D52" s="618" t="s">
        <v>519</v>
      </c>
      <c r="E52" s="619">
        <v>44397</v>
      </c>
      <c r="F52" s="618" t="s">
        <v>476</v>
      </c>
      <c r="G52" s="620" t="s">
        <v>584</v>
      </c>
      <c r="H52" s="618" t="s">
        <v>521</v>
      </c>
      <c r="I52" s="622">
        <v>3</v>
      </c>
      <c r="J52" s="614">
        <v>81.03</v>
      </c>
      <c r="K52" s="614">
        <f t="shared" si="0"/>
        <v>243.09</v>
      </c>
      <c r="L52" s="614">
        <f t="shared" si="1"/>
        <v>57.272727272727266</v>
      </c>
      <c r="M52" s="614">
        <f t="shared" si="3"/>
        <v>300.36272727272728</v>
      </c>
      <c r="N52" s="618"/>
      <c r="O52" s="618"/>
      <c r="P52" s="623"/>
      <c r="Q52" s="624" t="s">
        <v>522</v>
      </c>
    </row>
    <row r="53" spans="1:17">
      <c r="A53" s="617">
        <v>117815</v>
      </c>
      <c r="B53" s="618" t="s">
        <v>586</v>
      </c>
      <c r="C53" s="609" t="s">
        <v>524</v>
      </c>
      <c r="D53" s="618" t="s">
        <v>519</v>
      </c>
      <c r="E53" s="619">
        <v>44397</v>
      </c>
      <c r="F53" s="618" t="s">
        <v>476</v>
      </c>
      <c r="G53" s="620" t="s">
        <v>584</v>
      </c>
      <c r="H53" s="625" t="s">
        <v>521</v>
      </c>
      <c r="I53" s="622">
        <v>3</v>
      </c>
      <c r="J53" s="614">
        <v>81.03</v>
      </c>
      <c r="K53" s="614">
        <f t="shared" si="0"/>
        <v>243.09</v>
      </c>
      <c r="L53" s="614">
        <f t="shared" si="1"/>
        <v>57.272727272727266</v>
      </c>
      <c r="M53" s="614">
        <f t="shared" si="3"/>
        <v>300.36272727272728</v>
      </c>
      <c r="N53" s="618"/>
      <c r="O53" s="618"/>
      <c r="P53" s="623"/>
      <c r="Q53" s="624" t="s">
        <v>522</v>
      </c>
    </row>
    <row r="54" spans="1:17">
      <c r="A54" s="617">
        <v>116488</v>
      </c>
      <c r="B54" s="618" t="s">
        <v>587</v>
      </c>
      <c r="C54" s="609" t="s">
        <v>524</v>
      </c>
      <c r="D54" s="618" t="s">
        <v>519</v>
      </c>
      <c r="E54" s="619">
        <v>44397</v>
      </c>
      <c r="F54" s="618" t="s">
        <v>476</v>
      </c>
      <c r="G54" s="620" t="s">
        <v>584</v>
      </c>
      <c r="H54" s="625" t="s">
        <v>521</v>
      </c>
      <c r="I54" s="622">
        <v>3</v>
      </c>
      <c r="J54" s="614">
        <v>81.03</v>
      </c>
      <c r="K54" s="614">
        <f t="shared" si="0"/>
        <v>243.09</v>
      </c>
      <c r="L54" s="614">
        <f t="shared" si="1"/>
        <v>57.272727272727266</v>
      </c>
      <c r="M54" s="614">
        <f t="shared" si="3"/>
        <v>300.36272727272728</v>
      </c>
      <c r="N54" s="618"/>
      <c r="O54" s="618"/>
      <c r="P54" s="623"/>
      <c r="Q54" s="624" t="s">
        <v>522</v>
      </c>
    </row>
    <row r="55" spans="1:17">
      <c r="A55" s="617">
        <v>118238</v>
      </c>
      <c r="B55" s="618" t="s">
        <v>588</v>
      </c>
      <c r="C55" s="609" t="s">
        <v>524</v>
      </c>
      <c r="D55" s="618" t="s">
        <v>519</v>
      </c>
      <c r="E55" s="619">
        <v>44397</v>
      </c>
      <c r="F55" s="618" t="s">
        <v>476</v>
      </c>
      <c r="G55" s="620" t="s">
        <v>584</v>
      </c>
      <c r="H55" s="625" t="s">
        <v>521</v>
      </c>
      <c r="I55" s="622">
        <v>3</v>
      </c>
      <c r="J55" s="614">
        <v>81.03</v>
      </c>
      <c r="K55" s="614">
        <f t="shared" si="0"/>
        <v>243.09</v>
      </c>
      <c r="L55" s="614">
        <f t="shared" si="1"/>
        <v>57.272727272727266</v>
      </c>
      <c r="M55" s="614">
        <f t="shared" si="3"/>
        <v>300.36272727272728</v>
      </c>
      <c r="N55" s="618"/>
      <c r="O55" s="618"/>
      <c r="P55" s="623"/>
      <c r="Q55" s="624" t="s">
        <v>522</v>
      </c>
    </row>
    <row r="56" spans="1:17">
      <c r="A56" s="617">
        <v>174876</v>
      </c>
      <c r="B56" s="618" t="s">
        <v>589</v>
      </c>
      <c r="C56" s="609" t="s">
        <v>524</v>
      </c>
      <c r="D56" s="618" t="s">
        <v>519</v>
      </c>
      <c r="E56" s="619">
        <v>44397</v>
      </c>
      <c r="F56" s="618" t="s">
        <v>476</v>
      </c>
      <c r="G56" s="620" t="s">
        <v>584</v>
      </c>
      <c r="H56" s="625" t="s">
        <v>521</v>
      </c>
      <c r="I56" s="622">
        <v>3</v>
      </c>
      <c r="J56" s="614">
        <v>81.03</v>
      </c>
      <c r="K56" s="614">
        <f t="shared" si="0"/>
        <v>243.09</v>
      </c>
      <c r="L56" s="614">
        <f t="shared" si="1"/>
        <v>57.272727272727266</v>
      </c>
      <c r="M56" s="614">
        <f t="shared" si="3"/>
        <v>300.36272727272728</v>
      </c>
      <c r="N56" s="618"/>
      <c r="O56" s="618"/>
      <c r="P56" s="623"/>
      <c r="Q56" s="624" t="s">
        <v>522</v>
      </c>
    </row>
    <row r="57" spans="1:17">
      <c r="A57" s="617">
        <v>196449</v>
      </c>
      <c r="B57" s="618" t="s">
        <v>590</v>
      </c>
      <c r="C57" s="609" t="s">
        <v>524</v>
      </c>
      <c r="D57" s="618" t="s">
        <v>519</v>
      </c>
      <c r="E57" s="619">
        <v>44397</v>
      </c>
      <c r="F57" s="618" t="s">
        <v>476</v>
      </c>
      <c r="G57" s="620" t="s">
        <v>584</v>
      </c>
      <c r="H57" s="625" t="s">
        <v>521</v>
      </c>
      <c r="I57" s="622">
        <v>3</v>
      </c>
      <c r="J57" s="614">
        <v>81.03</v>
      </c>
      <c r="K57" s="614">
        <f t="shared" si="0"/>
        <v>243.09</v>
      </c>
      <c r="L57" s="614">
        <f t="shared" si="1"/>
        <v>57.272727272727266</v>
      </c>
      <c r="M57" s="614">
        <f t="shared" si="3"/>
        <v>300.36272727272728</v>
      </c>
      <c r="N57" s="618"/>
      <c r="O57" s="618"/>
      <c r="P57" s="623"/>
      <c r="Q57" s="624" t="s">
        <v>522</v>
      </c>
    </row>
    <row r="58" spans="1:17">
      <c r="A58" s="617">
        <v>205918</v>
      </c>
      <c r="B58" s="618" t="s">
        <v>591</v>
      </c>
      <c r="C58" s="609" t="s">
        <v>524</v>
      </c>
      <c r="D58" s="618" t="s">
        <v>519</v>
      </c>
      <c r="E58" s="619">
        <v>44397</v>
      </c>
      <c r="F58" s="618" t="s">
        <v>476</v>
      </c>
      <c r="G58" s="620" t="s">
        <v>584</v>
      </c>
      <c r="H58" s="625" t="s">
        <v>521</v>
      </c>
      <c r="I58" s="622">
        <v>3</v>
      </c>
      <c r="J58" s="614">
        <v>81.03</v>
      </c>
      <c r="K58" s="614">
        <f t="shared" si="0"/>
        <v>243.09</v>
      </c>
      <c r="L58" s="614">
        <f t="shared" si="1"/>
        <v>57.272727272727266</v>
      </c>
      <c r="M58" s="614">
        <f t="shared" si="3"/>
        <v>300.36272727272728</v>
      </c>
      <c r="N58" s="618"/>
      <c r="O58" s="618"/>
      <c r="P58" s="623"/>
      <c r="Q58" s="624" t="s">
        <v>522</v>
      </c>
    </row>
    <row r="59" spans="1:17">
      <c r="A59" s="617">
        <v>117550</v>
      </c>
      <c r="B59" s="618" t="s">
        <v>592</v>
      </c>
      <c r="C59" s="609" t="s">
        <v>518</v>
      </c>
      <c r="D59" s="618" t="s">
        <v>519</v>
      </c>
      <c r="E59" s="619">
        <v>44397</v>
      </c>
      <c r="F59" s="618" t="s">
        <v>476</v>
      </c>
      <c r="G59" s="620" t="s">
        <v>584</v>
      </c>
      <c r="H59" s="625" t="s">
        <v>521</v>
      </c>
      <c r="I59" s="622">
        <v>3</v>
      </c>
      <c r="J59" s="614">
        <v>146.88999999999999</v>
      </c>
      <c r="K59" s="614">
        <f t="shared" si="0"/>
        <v>440.66999999999996</v>
      </c>
      <c r="L59" s="614">
        <f t="shared" si="1"/>
        <v>57.272727272727266</v>
      </c>
      <c r="M59" s="614">
        <f t="shared" si="3"/>
        <v>497.94272727272721</v>
      </c>
      <c r="N59" s="618"/>
      <c r="O59" s="618"/>
      <c r="P59" s="623"/>
      <c r="Q59" s="624" t="s">
        <v>522</v>
      </c>
    </row>
    <row r="60" spans="1:17">
      <c r="A60" s="617">
        <v>175342</v>
      </c>
      <c r="B60" s="618" t="s">
        <v>593</v>
      </c>
      <c r="C60" s="609" t="s">
        <v>594</v>
      </c>
      <c r="D60" s="618" t="s">
        <v>519</v>
      </c>
      <c r="E60" s="619">
        <v>44397</v>
      </c>
      <c r="F60" s="618" t="s">
        <v>476</v>
      </c>
      <c r="G60" s="620" t="s">
        <v>584</v>
      </c>
      <c r="H60" s="625" t="s">
        <v>521</v>
      </c>
      <c r="I60" s="622">
        <v>3</v>
      </c>
      <c r="J60" s="614">
        <v>81.03</v>
      </c>
      <c r="K60" s="614">
        <f t="shared" si="0"/>
        <v>243.09</v>
      </c>
      <c r="L60" s="614">
        <f t="shared" si="1"/>
        <v>57.272727272727266</v>
      </c>
      <c r="M60" s="614">
        <f t="shared" si="3"/>
        <v>300.36272727272728</v>
      </c>
      <c r="N60" s="618"/>
      <c r="O60" s="618"/>
      <c r="P60" s="623"/>
      <c r="Q60" s="624" t="s">
        <v>522</v>
      </c>
    </row>
    <row r="61" spans="1:17" ht="25.5">
      <c r="A61" s="617">
        <v>118960</v>
      </c>
      <c r="B61" s="618" t="s">
        <v>532</v>
      </c>
      <c r="C61" s="609" t="s">
        <v>524</v>
      </c>
      <c r="D61" s="618" t="s">
        <v>519</v>
      </c>
      <c r="E61" s="619">
        <v>44398</v>
      </c>
      <c r="F61" s="618" t="s">
        <v>476</v>
      </c>
      <c r="G61" s="620" t="s">
        <v>595</v>
      </c>
      <c r="H61" s="625" t="s">
        <v>521</v>
      </c>
      <c r="I61" s="622">
        <v>11</v>
      </c>
      <c r="J61" s="614">
        <v>81.03</v>
      </c>
      <c r="K61" s="614">
        <f t="shared" si="0"/>
        <v>891.33</v>
      </c>
      <c r="L61" s="614">
        <f t="shared" si="1"/>
        <v>210</v>
      </c>
      <c r="M61" s="614">
        <f t="shared" si="3"/>
        <v>1101.33</v>
      </c>
      <c r="N61" s="618"/>
      <c r="O61" s="618"/>
      <c r="P61" s="623"/>
      <c r="Q61" s="624" t="s">
        <v>522</v>
      </c>
    </row>
    <row r="62" spans="1:17" ht="25.5">
      <c r="A62" s="617">
        <v>117745</v>
      </c>
      <c r="B62" s="618" t="s">
        <v>530</v>
      </c>
      <c r="C62" s="609" t="s">
        <v>528</v>
      </c>
      <c r="D62" s="618" t="s">
        <v>519</v>
      </c>
      <c r="E62" s="619">
        <v>44398</v>
      </c>
      <c r="F62" s="618" t="s">
        <v>476</v>
      </c>
      <c r="G62" s="620" t="s">
        <v>595</v>
      </c>
      <c r="H62" s="625" t="s">
        <v>521</v>
      </c>
      <c r="I62" s="622">
        <v>11</v>
      </c>
      <c r="J62" s="614">
        <v>111.7</v>
      </c>
      <c r="K62" s="614">
        <f t="shared" si="0"/>
        <v>1228.7</v>
      </c>
      <c r="L62" s="614">
        <f t="shared" si="1"/>
        <v>210</v>
      </c>
      <c r="M62" s="614">
        <f t="shared" si="3"/>
        <v>1438.7</v>
      </c>
      <c r="N62" s="618"/>
      <c r="O62" s="618"/>
      <c r="P62" s="623"/>
      <c r="Q62" s="624" t="s">
        <v>522</v>
      </c>
    </row>
    <row r="63" spans="1:17">
      <c r="A63" s="617">
        <v>119254</v>
      </c>
      <c r="B63" s="618" t="s">
        <v>596</v>
      </c>
      <c r="C63" s="609" t="s">
        <v>597</v>
      </c>
      <c r="D63" s="618" t="s">
        <v>519</v>
      </c>
      <c r="E63" s="619">
        <v>44398</v>
      </c>
      <c r="F63" s="618" t="s">
        <v>476</v>
      </c>
      <c r="G63" s="620" t="s">
        <v>598</v>
      </c>
      <c r="H63" s="618" t="s">
        <v>521</v>
      </c>
      <c r="I63" s="622">
        <v>11.5</v>
      </c>
      <c r="J63" s="614">
        <v>127.04</v>
      </c>
      <c r="K63" s="614">
        <f t="shared" si="0"/>
        <v>1460.96</v>
      </c>
      <c r="L63" s="614">
        <f t="shared" si="1"/>
        <v>210</v>
      </c>
      <c r="M63" s="614">
        <f t="shared" si="3"/>
        <v>1670.96</v>
      </c>
      <c r="N63" s="618"/>
      <c r="O63" s="618"/>
      <c r="P63" s="618"/>
      <c r="Q63" s="624" t="s">
        <v>522</v>
      </c>
    </row>
    <row r="64" spans="1:17">
      <c r="A64" s="617">
        <v>118054</v>
      </c>
      <c r="B64" s="618" t="s">
        <v>599</v>
      </c>
      <c r="C64" s="609" t="s">
        <v>528</v>
      </c>
      <c r="D64" s="618" t="s">
        <v>519</v>
      </c>
      <c r="E64" s="619">
        <v>44398</v>
      </c>
      <c r="F64" s="618" t="s">
        <v>476</v>
      </c>
      <c r="G64" s="620" t="s">
        <v>598</v>
      </c>
      <c r="H64" s="625" t="s">
        <v>521</v>
      </c>
      <c r="I64" s="622">
        <v>11</v>
      </c>
      <c r="J64" s="614">
        <v>111.7</v>
      </c>
      <c r="K64" s="614">
        <f t="shared" si="0"/>
        <v>1228.7</v>
      </c>
      <c r="L64" s="614">
        <f t="shared" si="1"/>
        <v>210</v>
      </c>
      <c r="M64" s="614">
        <f t="shared" si="3"/>
        <v>1438.7</v>
      </c>
      <c r="N64" s="618"/>
      <c r="O64" s="618"/>
      <c r="P64" s="623"/>
      <c r="Q64" s="624" t="s">
        <v>522</v>
      </c>
    </row>
    <row r="65" spans="1:17" ht="25.5">
      <c r="A65" s="617">
        <v>205419</v>
      </c>
      <c r="B65" s="618" t="s">
        <v>523</v>
      </c>
      <c r="C65" s="609" t="s">
        <v>524</v>
      </c>
      <c r="D65" s="618" t="s">
        <v>519</v>
      </c>
      <c r="E65" s="619">
        <v>44398</v>
      </c>
      <c r="F65" s="618" t="s">
        <v>476</v>
      </c>
      <c r="G65" s="620" t="s">
        <v>600</v>
      </c>
      <c r="H65" s="618" t="s">
        <v>521</v>
      </c>
      <c r="I65" s="622">
        <v>11</v>
      </c>
      <c r="J65" s="614">
        <v>81.03</v>
      </c>
      <c r="K65" s="614">
        <f t="shared" si="0"/>
        <v>891.33</v>
      </c>
      <c r="L65" s="614">
        <f t="shared" si="1"/>
        <v>210</v>
      </c>
      <c r="M65" s="614">
        <f t="shared" si="3"/>
        <v>1101.33</v>
      </c>
      <c r="N65" s="618"/>
      <c r="O65" s="618"/>
      <c r="P65" s="623"/>
      <c r="Q65" s="624" t="s">
        <v>522</v>
      </c>
    </row>
    <row r="66" spans="1:17" ht="25.5">
      <c r="A66" s="617">
        <v>117403</v>
      </c>
      <c r="B66" s="618" t="s">
        <v>517</v>
      </c>
      <c r="C66" s="609" t="s">
        <v>518</v>
      </c>
      <c r="D66" s="618" t="s">
        <v>519</v>
      </c>
      <c r="E66" s="619">
        <v>44398</v>
      </c>
      <c r="F66" s="618" t="s">
        <v>476</v>
      </c>
      <c r="G66" s="620" t="s">
        <v>600</v>
      </c>
      <c r="H66" s="625" t="s">
        <v>521</v>
      </c>
      <c r="I66" s="622">
        <v>11</v>
      </c>
      <c r="J66" s="614">
        <v>146.88999999999999</v>
      </c>
      <c r="K66" s="614">
        <f t="shared" si="0"/>
        <v>1615.79</v>
      </c>
      <c r="L66" s="614">
        <f t="shared" si="1"/>
        <v>210</v>
      </c>
      <c r="M66" s="614">
        <f t="shared" si="3"/>
        <v>1825.79</v>
      </c>
      <c r="N66" s="618"/>
      <c r="O66" s="618"/>
      <c r="P66" s="623"/>
      <c r="Q66" s="624" t="s">
        <v>522</v>
      </c>
    </row>
    <row r="67" spans="1:17">
      <c r="A67" s="617">
        <v>190198</v>
      </c>
      <c r="B67" s="618" t="s">
        <v>535</v>
      </c>
      <c r="C67" s="609" t="s">
        <v>524</v>
      </c>
      <c r="D67" s="618" t="s">
        <v>519</v>
      </c>
      <c r="E67" s="619">
        <v>44398</v>
      </c>
      <c r="F67" s="618" t="s">
        <v>476</v>
      </c>
      <c r="G67" s="620" t="s">
        <v>601</v>
      </c>
      <c r="H67" s="625" t="s">
        <v>521</v>
      </c>
      <c r="I67" s="622">
        <v>11</v>
      </c>
      <c r="J67" s="614">
        <v>81.03</v>
      </c>
      <c r="K67" s="614">
        <f t="shared" si="0"/>
        <v>891.33</v>
      </c>
      <c r="L67" s="614">
        <f t="shared" si="1"/>
        <v>210</v>
      </c>
      <c r="M67" s="614">
        <f t="shared" si="3"/>
        <v>1101.33</v>
      </c>
      <c r="N67" s="618"/>
      <c r="O67" s="618"/>
      <c r="P67" s="623"/>
      <c r="Q67" s="624" t="s">
        <v>522</v>
      </c>
    </row>
    <row r="68" spans="1:17">
      <c r="A68" s="617">
        <v>117424</v>
      </c>
      <c r="B68" s="618" t="s">
        <v>533</v>
      </c>
      <c r="C68" s="609" t="s">
        <v>528</v>
      </c>
      <c r="D68" s="618" t="s">
        <v>519</v>
      </c>
      <c r="E68" s="619">
        <v>44398</v>
      </c>
      <c r="F68" s="618" t="s">
        <v>476</v>
      </c>
      <c r="G68" s="620" t="s">
        <v>601</v>
      </c>
      <c r="H68" s="618" t="s">
        <v>521</v>
      </c>
      <c r="I68" s="622">
        <v>11</v>
      </c>
      <c r="J68" s="614">
        <v>111.7</v>
      </c>
      <c r="K68" s="614">
        <f t="shared" si="0"/>
        <v>1228.7</v>
      </c>
      <c r="L68" s="614">
        <f t="shared" si="1"/>
        <v>210</v>
      </c>
      <c r="M68" s="614">
        <f t="shared" si="3"/>
        <v>1438.7</v>
      </c>
      <c r="N68" s="618"/>
      <c r="O68" s="618"/>
      <c r="P68" s="623"/>
      <c r="Q68" s="624" t="s">
        <v>522</v>
      </c>
    </row>
    <row r="69" spans="1:17">
      <c r="A69" s="617">
        <v>156144</v>
      </c>
      <c r="B69" s="618" t="s">
        <v>602</v>
      </c>
      <c r="C69" s="609" t="s">
        <v>524</v>
      </c>
      <c r="D69" s="618" t="s">
        <v>519</v>
      </c>
      <c r="E69" s="619">
        <v>44398</v>
      </c>
      <c r="F69" s="618" t="s">
        <v>476</v>
      </c>
      <c r="G69" s="620" t="s">
        <v>603</v>
      </c>
      <c r="H69" s="625" t="s">
        <v>521</v>
      </c>
      <c r="I69" s="622">
        <v>11</v>
      </c>
      <c r="J69" s="614">
        <v>81.03</v>
      </c>
      <c r="K69" s="614">
        <f t="shared" ref="K69:K132" si="4">J69*I69</f>
        <v>891.33</v>
      </c>
      <c r="L69" s="614">
        <f t="shared" ref="L69:L132" si="5">IF(OR(I69=11,I69&gt;11),210,210*(I69/11))</f>
        <v>210</v>
      </c>
      <c r="M69" s="614">
        <f t="shared" si="3"/>
        <v>1101.33</v>
      </c>
      <c r="N69" s="618"/>
      <c r="O69" s="618"/>
      <c r="P69" s="623"/>
      <c r="Q69" s="624" t="s">
        <v>522</v>
      </c>
    </row>
    <row r="70" spans="1:17">
      <c r="A70" s="617">
        <v>117567</v>
      </c>
      <c r="B70" s="618" t="s">
        <v>604</v>
      </c>
      <c r="C70" s="609" t="s">
        <v>524</v>
      </c>
      <c r="D70" s="618" t="s">
        <v>519</v>
      </c>
      <c r="E70" s="619">
        <v>44398</v>
      </c>
      <c r="F70" s="618" t="s">
        <v>476</v>
      </c>
      <c r="G70" s="620" t="s">
        <v>603</v>
      </c>
      <c r="H70" s="625" t="s">
        <v>521</v>
      </c>
      <c r="I70" s="622">
        <v>11</v>
      </c>
      <c r="J70" s="614">
        <v>81.03</v>
      </c>
      <c r="K70" s="614">
        <f t="shared" si="4"/>
        <v>891.33</v>
      </c>
      <c r="L70" s="614">
        <f t="shared" si="5"/>
        <v>210</v>
      </c>
      <c r="M70" s="614">
        <f t="shared" si="3"/>
        <v>1101.33</v>
      </c>
      <c r="N70" s="618"/>
      <c r="O70" s="618"/>
      <c r="P70" s="623"/>
      <c r="Q70" s="624" t="s">
        <v>522</v>
      </c>
    </row>
    <row r="71" spans="1:17">
      <c r="A71" s="617">
        <v>117372</v>
      </c>
      <c r="B71" s="618" t="s">
        <v>605</v>
      </c>
      <c r="C71" s="609" t="s">
        <v>524</v>
      </c>
      <c r="D71" s="618" t="s">
        <v>519</v>
      </c>
      <c r="E71" s="619">
        <v>44398</v>
      </c>
      <c r="F71" s="618" t="s">
        <v>476</v>
      </c>
      <c r="G71" s="620" t="s">
        <v>603</v>
      </c>
      <c r="H71" s="618" t="s">
        <v>521</v>
      </c>
      <c r="I71" s="622">
        <v>11</v>
      </c>
      <c r="J71" s="614">
        <v>81.03</v>
      </c>
      <c r="K71" s="614">
        <f t="shared" si="4"/>
        <v>891.33</v>
      </c>
      <c r="L71" s="614">
        <f t="shared" si="5"/>
        <v>210</v>
      </c>
      <c r="M71" s="614">
        <f t="shared" si="3"/>
        <v>1101.33</v>
      </c>
      <c r="N71" s="618"/>
      <c r="O71" s="618"/>
      <c r="P71" s="623"/>
      <c r="Q71" s="624" t="s">
        <v>522</v>
      </c>
    </row>
    <row r="72" spans="1:17">
      <c r="A72" s="617">
        <v>117776</v>
      </c>
      <c r="B72" s="618" t="s">
        <v>606</v>
      </c>
      <c r="C72" s="609" t="s">
        <v>524</v>
      </c>
      <c r="D72" s="618" t="s">
        <v>519</v>
      </c>
      <c r="E72" s="619">
        <v>44398</v>
      </c>
      <c r="F72" s="618" t="s">
        <v>476</v>
      </c>
      <c r="G72" s="620" t="s">
        <v>603</v>
      </c>
      <c r="H72" s="625" t="s">
        <v>521</v>
      </c>
      <c r="I72" s="622">
        <v>11</v>
      </c>
      <c r="J72" s="614">
        <v>81.03</v>
      </c>
      <c r="K72" s="614">
        <f t="shared" si="4"/>
        <v>891.33</v>
      </c>
      <c r="L72" s="614">
        <f t="shared" si="5"/>
        <v>210</v>
      </c>
      <c r="M72" s="614">
        <f t="shared" si="3"/>
        <v>1101.33</v>
      </c>
      <c r="N72" s="618"/>
      <c r="O72" s="618"/>
      <c r="P72" s="623"/>
      <c r="Q72" s="624" t="s">
        <v>522</v>
      </c>
    </row>
    <row r="73" spans="1:17">
      <c r="A73" s="617">
        <v>176090</v>
      </c>
      <c r="B73" s="618" t="s">
        <v>607</v>
      </c>
      <c r="C73" s="609" t="s">
        <v>524</v>
      </c>
      <c r="D73" s="618" t="s">
        <v>519</v>
      </c>
      <c r="E73" s="619">
        <v>44398</v>
      </c>
      <c r="F73" s="618" t="s">
        <v>476</v>
      </c>
      <c r="G73" s="620" t="s">
        <v>603</v>
      </c>
      <c r="H73" s="625" t="s">
        <v>521</v>
      </c>
      <c r="I73" s="622">
        <v>11</v>
      </c>
      <c r="J73" s="614">
        <v>81.03</v>
      </c>
      <c r="K73" s="614">
        <f t="shared" si="4"/>
        <v>891.33</v>
      </c>
      <c r="L73" s="614">
        <f t="shared" si="5"/>
        <v>210</v>
      </c>
      <c r="M73" s="614">
        <f t="shared" si="3"/>
        <v>1101.33</v>
      </c>
      <c r="N73" s="618"/>
      <c r="O73" s="618"/>
      <c r="P73" s="623"/>
      <c r="Q73" s="624" t="s">
        <v>522</v>
      </c>
    </row>
    <row r="74" spans="1:17">
      <c r="A74" s="617">
        <v>156263</v>
      </c>
      <c r="B74" s="618" t="s">
        <v>608</v>
      </c>
      <c r="C74" s="609" t="s">
        <v>524</v>
      </c>
      <c r="D74" s="618" t="s">
        <v>519</v>
      </c>
      <c r="E74" s="619">
        <v>44398</v>
      </c>
      <c r="F74" s="618" t="s">
        <v>476</v>
      </c>
      <c r="G74" s="620" t="s">
        <v>603</v>
      </c>
      <c r="H74" s="618" t="s">
        <v>521</v>
      </c>
      <c r="I74" s="622">
        <v>11</v>
      </c>
      <c r="J74" s="614">
        <v>81.03</v>
      </c>
      <c r="K74" s="614">
        <f t="shared" si="4"/>
        <v>891.33</v>
      </c>
      <c r="L74" s="614">
        <f t="shared" si="5"/>
        <v>210</v>
      </c>
      <c r="M74" s="614">
        <f t="shared" si="3"/>
        <v>1101.33</v>
      </c>
      <c r="N74" s="618"/>
      <c r="O74" s="618"/>
      <c r="P74" s="623"/>
      <c r="Q74" s="624" t="s">
        <v>522</v>
      </c>
    </row>
    <row r="75" spans="1:17">
      <c r="A75" s="617">
        <v>116573</v>
      </c>
      <c r="B75" s="618" t="s">
        <v>560</v>
      </c>
      <c r="C75" s="609" t="s">
        <v>524</v>
      </c>
      <c r="D75" s="618" t="s">
        <v>519</v>
      </c>
      <c r="E75" s="619">
        <v>44398</v>
      </c>
      <c r="F75" s="618" t="s">
        <v>476</v>
      </c>
      <c r="G75" s="620" t="s">
        <v>603</v>
      </c>
      <c r="H75" s="618" t="s">
        <v>521</v>
      </c>
      <c r="I75" s="622">
        <v>11</v>
      </c>
      <c r="J75" s="614">
        <v>81.03</v>
      </c>
      <c r="K75" s="614">
        <f t="shared" si="4"/>
        <v>891.33</v>
      </c>
      <c r="L75" s="614">
        <f t="shared" si="5"/>
        <v>210</v>
      </c>
      <c r="M75" s="614">
        <f t="shared" si="3"/>
        <v>1101.33</v>
      </c>
      <c r="N75" s="618"/>
      <c r="O75" s="618"/>
      <c r="P75" s="623"/>
      <c r="Q75" s="624" t="s">
        <v>522</v>
      </c>
    </row>
    <row r="76" spans="1:17">
      <c r="A76" s="617">
        <v>118183</v>
      </c>
      <c r="B76" s="618" t="s">
        <v>558</v>
      </c>
      <c r="C76" s="609" t="s">
        <v>528</v>
      </c>
      <c r="D76" s="618" t="s">
        <v>519</v>
      </c>
      <c r="E76" s="619">
        <v>44398</v>
      </c>
      <c r="F76" s="618" t="s">
        <v>476</v>
      </c>
      <c r="G76" s="620" t="s">
        <v>603</v>
      </c>
      <c r="H76" s="625" t="s">
        <v>521</v>
      </c>
      <c r="I76" s="622">
        <v>11</v>
      </c>
      <c r="J76" s="614">
        <v>111.7</v>
      </c>
      <c r="K76" s="614">
        <f t="shared" si="4"/>
        <v>1228.7</v>
      </c>
      <c r="L76" s="614">
        <f t="shared" si="5"/>
        <v>210</v>
      </c>
      <c r="M76" s="614">
        <f t="shared" si="3"/>
        <v>1438.7</v>
      </c>
      <c r="N76" s="618"/>
      <c r="O76" s="618"/>
      <c r="P76" s="623"/>
      <c r="Q76" s="624" t="s">
        <v>522</v>
      </c>
    </row>
    <row r="77" spans="1:17">
      <c r="A77" s="617">
        <v>117459</v>
      </c>
      <c r="B77" s="618" t="s">
        <v>556</v>
      </c>
      <c r="C77" s="609" t="s">
        <v>524</v>
      </c>
      <c r="D77" s="618" t="s">
        <v>519</v>
      </c>
      <c r="E77" s="619">
        <v>44398</v>
      </c>
      <c r="F77" s="618" t="s">
        <v>476</v>
      </c>
      <c r="G77" s="620" t="s">
        <v>603</v>
      </c>
      <c r="H77" s="625" t="s">
        <v>521</v>
      </c>
      <c r="I77" s="622">
        <v>11</v>
      </c>
      <c r="J77" s="614">
        <v>81.03</v>
      </c>
      <c r="K77" s="614">
        <f t="shared" si="4"/>
        <v>891.33</v>
      </c>
      <c r="L77" s="614">
        <f t="shared" si="5"/>
        <v>210</v>
      </c>
      <c r="M77" s="614">
        <f t="shared" si="3"/>
        <v>1101.33</v>
      </c>
      <c r="N77" s="618"/>
      <c r="O77" s="618"/>
      <c r="P77" s="623"/>
      <c r="Q77" s="624" t="s">
        <v>522</v>
      </c>
    </row>
    <row r="78" spans="1:17">
      <c r="A78" s="617">
        <v>117569</v>
      </c>
      <c r="B78" s="618" t="s">
        <v>559</v>
      </c>
      <c r="C78" s="609" t="s">
        <v>518</v>
      </c>
      <c r="D78" s="618" t="s">
        <v>519</v>
      </c>
      <c r="E78" s="619">
        <v>44398</v>
      </c>
      <c r="F78" s="618" t="s">
        <v>476</v>
      </c>
      <c r="G78" s="620" t="s">
        <v>603</v>
      </c>
      <c r="H78" s="618" t="s">
        <v>521</v>
      </c>
      <c r="I78" s="622">
        <v>11</v>
      </c>
      <c r="J78" s="614">
        <v>146.88999999999999</v>
      </c>
      <c r="K78" s="614">
        <f t="shared" si="4"/>
        <v>1615.79</v>
      </c>
      <c r="L78" s="614">
        <f t="shared" si="5"/>
        <v>210</v>
      </c>
      <c r="M78" s="614">
        <f t="shared" si="3"/>
        <v>1825.79</v>
      </c>
      <c r="N78" s="618"/>
      <c r="O78" s="618"/>
      <c r="P78" s="623"/>
      <c r="Q78" s="624" t="s">
        <v>522</v>
      </c>
    </row>
    <row r="79" spans="1:17">
      <c r="A79" s="617">
        <v>176091</v>
      </c>
      <c r="B79" s="618" t="s">
        <v>572</v>
      </c>
      <c r="C79" s="609" t="s">
        <v>524</v>
      </c>
      <c r="D79" s="618" t="s">
        <v>519</v>
      </c>
      <c r="E79" s="619">
        <v>44398</v>
      </c>
      <c r="F79" s="618" t="s">
        <v>476</v>
      </c>
      <c r="G79" s="620" t="s">
        <v>609</v>
      </c>
      <c r="H79" s="618" t="s">
        <v>521</v>
      </c>
      <c r="I79" s="622">
        <v>11</v>
      </c>
      <c r="J79" s="614">
        <v>81.03</v>
      </c>
      <c r="K79" s="614">
        <f t="shared" si="4"/>
        <v>891.33</v>
      </c>
      <c r="L79" s="614">
        <f t="shared" si="5"/>
        <v>210</v>
      </c>
      <c r="M79" s="614">
        <f t="shared" si="3"/>
        <v>1101.33</v>
      </c>
      <c r="N79" s="618"/>
      <c r="O79" s="618"/>
      <c r="P79" s="623"/>
      <c r="Q79" s="624" t="s">
        <v>522</v>
      </c>
    </row>
    <row r="80" spans="1:17">
      <c r="A80" s="617">
        <v>205229</v>
      </c>
      <c r="B80" s="618" t="s">
        <v>571</v>
      </c>
      <c r="C80" s="609" t="s">
        <v>524</v>
      </c>
      <c r="D80" s="618" t="s">
        <v>519</v>
      </c>
      <c r="E80" s="619">
        <v>44398</v>
      </c>
      <c r="F80" s="618" t="s">
        <v>476</v>
      </c>
      <c r="G80" s="620" t="s">
        <v>609</v>
      </c>
      <c r="H80" s="618" t="s">
        <v>521</v>
      </c>
      <c r="I80" s="622">
        <v>11</v>
      </c>
      <c r="J80" s="614">
        <v>81.03</v>
      </c>
      <c r="K80" s="614">
        <f t="shared" si="4"/>
        <v>891.33</v>
      </c>
      <c r="L80" s="614">
        <f t="shared" si="5"/>
        <v>210</v>
      </c>
      <c r="M80" s="614">
        <f t="shared" si="3"/>
        <v>1101.33</v>
      </c>
      <c r="N80" s="618"/>
      <c r="O80" s="618"/>
      <c r="P80" s="618"/>
      <c r="Q80" s="624" t="s">
        <v>522</v>
      </c>
    </row>
    <row r="81" spans="1:17">
      <c r="A81" s="617">
        <v>117873</v>
      </c>
      <c r="B81" s="618" t="s">
        <v>570</v>
      </c>
      <c r="C81" s="609" t="s">
        <v>524</v>
      </c>
      <c r="D81" s="618" t="s">
        <v>519</v>
      </c>
      <c r="E81" s="619">
        <v>44398</v>
      </c>
      <c r="F81" s="618" t="s">
        <v>476</v>
      </c>
      <c r="G81" s="620" t="s">
        <v>609</v>
      </c>
      <c r="H81" s="625" t="s">
        <v>521</v>
      </c>
      <c r="I81" s="622">
        <v>11</v>
      </c>
      <c r="J81" s="614">
        <v>81.03</v>
      </c>
      <c r="K81" s="614">
        <f t="shared" si="4"/>
        <v>891.33</v>
      </c>
      <c r="L81" s="614">
        <f t="shared" si="5"/>
        <v>210</v>
      </c>
      <c r="M81" s="614">
        <f t="shared" si="3"/>
        <v>1101.33</v>
      </c>
      <c r="N81" s="618"/>
      <c r="O81" s="618"/>
      <c r="P81" s="623"/>
      <c r="Q81" s="624" t="s">
        <v>522</v>
      </c>
    </row>
    <row r="82" spans="1:17">
      <c r="A82" s="617">
        <v>177096</v>
      </c>
      <c r="B82" s="618" t="s">
        <v>569</v>
      </c>
      <c r="C82" s="609" t="s">
        <v>524</v>
      </c>
      <c r="D82" s="618" t="s">
        <v>519</v>
      </c>
      <c r="E82" s="619">
        <v>44398</v>
      </c>
      <c r="F82" s="618" t="s">
        <v>476</v>
      </c>
      <c r="G82" s="620" t="s">
        <v>609</v>
      </c>
      <c r="H82" s="625" t="s">
        <v>521</v>
      </c>
      <c r="I82" s="622">
        <v>11</v>
      </c>
      <c r="J82" s="614">
        <v>81.03</v>
      </c>
      <c r="K82" s="614">
        <f t="shared" si="4"/>
        <v>891.33</v>
      </c>
      <c r="L82" s="614">
        <f t="shared" si="5"/>
        <v>210</v>
      </c>
      <c r="M82" s="614">
        <f t="shared" si="3"/>
        <v>1101.33</v>
      </c>
      <c r="N82" s="618"/>
      <c r="O82" s="618"/>
      <c r="P82" s="623"/>
      <c r="Q82" s="624" t="s">
        <v>522</v>
      </c>
    </row>
    <row r="83" spans="1:17">
      <c r="A83" s="617">
        <v>185748</v>
      </c>
      <c r="B83" s="618" t="s">
        <v>568</v>
      </c>
      <c r="C83" s="609" t="s">
        <v>524</v>
      </c>
      <c r="D83" s="618" t="s">
        <v>519</v>
      </c>
      <c r="E83" s="619">
        <v>44398</v>
      </c>
      <c r="F83" s="618" t="s">
        <v>476</v>
      </c>
      <c r="G83" s="620" t="s">
        <v>609</v>
      </c>
      <c r="H83" s="625" t="s">
        <v>521</v>
      </c>
      <c r="I83" s="622">
        <v>11</v>
      </c>
      <c r="J83" s="614">
        <v>81.03</v>
      </c>
      <c r="K83" s="614">
        <f t="shared" si="4"/>
        <v>891.33</v>
      </c>
      <c r="L83" s="614">
        <f t="shared" si="5"/>
        <v>210</v>
      </c>
      <c r="M83" s="614">
        <f t="shared" si="3"/>
        <v>1101.33</v>
      </c>
      <c r="N83" s="618"/>
      <c r="O83" s="618"/>
      <c r="P83" s="623"/>
      <c r="Q83" s="624" t="s">
        <v>522</v>
      </c>
    </row>
    <row r="84" spans="1:17">
      <c r="A84" s="617">
        <v>204116</v>
      </c>
      <c r="B84" s="618" t="s">
        <v>567</v>
      </c>
      <c r="C84" s="609" t="s">
        <v>524</v>
      </c>
      <c r="D84" s="618" t="s">
        <v>519</v>
      </c>
      <c r="E84" s="619">
        <v>44398</v>
      </c>
      <c r="F84" s="618" t="s">
        <v>476</v>
      </c>
      <c r="G84" s="620" t="s">
        <v>609</v>
      </c>
      <c r="H84" s="618" t="s">
        <v>521</v>
      </c>
      <c r="I84" s="622">
        <v>11</v>
      </c>
      <c r="J84" s="614">
        <v>81.03</v>
      </c>
      <c r="K84" s="614">
        <f t="shared" si="4"/>
        <v>891.33</v>
      </c>
      <c r="L84" s="614">
        <f t="shared" si="5"/>
        <v>210</v>
      </c>
      <c r="M84" s="614">
        <f t="shared" si="3"/>
        <v>1101.33</v>
      </c>
      <c r="N84" s="618"/>
      <c r="O84" s="618"/>
      <c r="P84" s="623"/>
      <c r="Q84" s="624" t="s">
        <v>522</v>
      </c>
    </row>
    <row r="85" spans="1:17">
      <c r="A85" s="617">
        <v>204132</v>
      </c>
      <c r="B85" s="618" t="s">
        <v>566</v>
      </c>
      <c r="C85" s="609" t="s">
        <v>524</v>
      </c>
      <c r="D85" s="618" t="s">
        <v>519</v>
      </c>
      <c r="E85" s="619">
        <v>44398</v>
      </c>
      <c r="F85" s="618" t="s">
        <v>476</v>
      </c>
      <c r="G85" s="620" t="s">
        <v>609</v>
      </c>
      <c r="H85" s="618" t="s">
        <v>521</v>
      </c>
      <c r="I85" s="622">
        <v>11</v>
      </c>
      <c r="J85" s="614">
        <v>81.03</v>
      </c>
      <c r="K85" s="614">
        <f t="shared" si="4"/>
        <v>891.33</v>
      </c>
      <c r="L85" s="614">
        <f t="shared" si="5"/>
        <v>210</v>
      </c>
      <c r="M85" s="614">
        <f t="shared" si="3"/>
        <v>1101.33</v>
      </c>
      <c r="N85" s="618"/>
      <c r="O85" s="618"/>
      <c r="P85" s="623"/>
      <c r="Q85" s="624" t="s">
        <v>522</v>
      </c>
    </row>
    <row r="86" spans="1:17">
      <c r="A86" s="617">
        <v>116660</v>
      </c>
      <c r="B86" s="618" t="s">
        <v>565</v>
      </c>
      <c r="C86" s="609" t="s">
        <v>528</v>
      </c>
      <c r="D86" s="618" t="s">
        <v>519</v>
      </c>
      <c r="E86" s="619">
        <v>44398</v>
      </c>
      <c r="F86" s="618" t="s">
        <v>476</v>
      </c>
      <c r="G86" s="620" t="s">
        <v>609</v>
      </c>
      <c r="H86" s="625" t="s">
        <v>521</v>
      </c>
      <c r="I86" s="622">
        <v>12</v>
      </c>
      <c r="J86" s="614">
        <v>111.7</v>
      </c>
      <c r="K86" s="614">
        <f t="shared" si="4"/>
        <v>1340.4</v>
      </c>
      <c r="L86" s="614">
        <f t="shared" si="5"/>
        <v>210</v>
      </c>
      <c r="M86" s="614">
        <f t="shared" si="3"/>
        <v>1550.4</v>
      </c>
      <c r="N86" s="618"/>
      <c r="O86" s="618"/>
      <c r="P86" s="623"/>
      <c r="Q86" s="624" t="s">
        <v>522</v>
      </c>
    </row>
    <row r="87" spans="1:17">
      <c r="A87" s="617">
        <v>185469</v>
      </c>
      <c r="B87" s="618" t="s">
        <v>563</v>
      </c>
      <c r="C87" s="609" t="s">
        <v>524</v>
      </c>
      <c r="D87" s="618" t="s">
        <v>519</v>
      </c>
      <c r="E87" s="619">
        <v>44398</v>
      </c>
      <c r="F87" s="618" t="s">
        <v>476</v>
      </c>
      <c r="G87" s="620" t="s">
        <v>609</v>
      </c>
      <c r="H87" s="618" t="s">
        <v>521</v>
      </c>
      <c r="I87" s="622">
        <v>12</v>
      </c>
      <c r="J87" s="614">
        <v>81.03</v>
      </c>
      <c r="K87" s="614">
        <f t="shared" si="4"/>
        <v>972.36</v>
      </c>
      <c r="L87" s="614">
        <f t="shared" si="5"/>
        <v>210</v>
      </c>
      <c r="M87" s="614">
        <f t="shared" si="3"/>
        <v>1182.3600000000001</v>
      </c>
      <c r="N87" s="618"/>
      <c r="O87" s="618"/>
      <c r="P87" s="618"/>
      <c r="Q87" s="624" t="s">
        <v>522</v>
      </c>
    </row>
    <row r="88" spans="1:17">
      <c r="A88" s="617">
        <v>205779</v>
      </c>
      <c r="B88" s="618" t="s">
        <v>561</v>
      </c>
      <c r="C88" s="609" t="s">
        <v>524</v>
      </c>
      <c r="D88" s="618" t="s">
        <v>519</v>
      </c>
      <c r="E88" s="619">
        <v>44398</v>
      </c>
      <c r="F88" s="618" t="s">
        <v>476</v>
      </c>
      <c r="G88" s="620" t="s">
        <v>609</v>
      </c>
      <c r="H88" s="618" t="s">
        <v>521</v>
      </c>
      <c r="I88" s="622">
        <v>12</v>
      </c>
      <c r="J88" s="614">
        <v>81.03</v>
      </c>
      <c r="K88" s="614">
        <f t="shared" si="4"/>
        <v>972.36</v>
      </c>
      <c r="L88" s="614">
        <f t="shared" si="5"/>
        <v>210</v>
      </c>
      <c r="M88" s="614">
        <f t="shared" si="3"/>
        <v>1182.3600000000001</v>
      </c>
      <c r="N88" s="618"/>
      <c r="O88" s="618"/>
      <c r="P88" s="618"/>
      <c r="Q88" s="624" t="s">
        <v>522</v>
      </c>
    </row>
    <row r="89" spans="1:17">
      <c r="A89" s="617">
        <v>119196</v>
      </c>
      <c r="B89" s="618" t="s">
        <v>564</v>
      </c>
      <c r="C89" s="609" t="s">
        <v>518</v>
      </c>
      <c r="D89" s="618" t="s">
        <v>519</v>
      </c>
      <c r="E89" s="619">
        <v>44398</v>
      </c>
      <c r="F89" s="618" t="s">
        <v>476</v>
      </c>
      <c r="G89" s="620" t="s">
        <v>609</v>
      </c>
      <c r="H89" s="618" t="s">
        <v>521</v>
      </c>
      <c r="I89" s="622">
        <v>12</v>
      </c>
      <c r="J89" s="614">
        <v>146.88999999999999</v>
      </c>
      <c r="K89" s="614">
        <f t="shared" si="4"/>
        <v>1762.6799999999998</v>
      </c>
      <c r="L89" s="614">
        <f t="shared" si="5"/>
        <v>210</v>
      </c>
      <c r="M89" s="614">
        <f t="shared" si="3"/>
        <v>1972.6799999999998</v>
      </c>
      <c r="N89" s="618"/>
      <c r="O89" s="618"/>
      <c r="P89" s="618"/>
      <c r="Q89" s="624" t="s">
        <v>522</v>
      </c>
    </row>
    <row r="90" spans="1:17">
      <c r="A90" s="617">
        <v>117455</v>
      </c>
      <c r="B90" s="618" t="s">
        <v>610</v>
      </c>
      <c r="C90" s="609" t="s">
        <v>528</v>
      </c>
      <c r="D90" s="618" t="s">
        <v>519</v>
      </c>
      <c r="E90" s="619">
        <v>44398</v>
      </c>
      <c r="F90" s="618" t="s">
        <v>476</v>
      </c>
      <c r="G90" s="620" t="s">
        <v>611</v>
      </c>
      <c r="H90" s="618" t="s">
        <v>521</v>
      </c>
      <c r="I90" s="622">
        <v>4</v>
      </c>
      <c r="J90" s="614">
        <v>111.7</v>
      </c>
      <c r="K90" s="614">
        <f t="shared" si="4"/>
        <v>446.8</v>
      </c>
      <c r="L90" s="614">
        <f t="shared" si="5"/>
        <v>76.36363636363636</v>
      </c>
      <c r="M90" s="614">
        <f t="shared" si="3"/>
        <v>523.16363636363633</v>
      </c>
      <c r="N90" s="618"/>
      <c r="O90" s="618"/>
      <c r="P90" s="618"/>
      <c r="Q90" s="624" t="s">
        <v>522</v>
      </c>
    </row>
    <row r="91" spans="1:17">
      <c r="A91" s="617">
        <v>117813</v>
      </c>
      <c r="B91" s="618" t="s">
        <v>612</v>
      </c>
      <c r="C91" s="609" t="s">
        <v>524</v>
      </c>
      <c r="D91" s="618" t="s">
        <v>519</v>
      </c>
      <c r="E91" s="619">
        <v>44398</v>
      </c>
      <c r="F91" s="618" t="s">
        <v>476</v>
      </c>
      <c r="G91" s="620" t="s">
        <v>611</v>
      </c>
      <c r="H91" s="621" t="s">
        <v>521</v>
      </c>
      <c r="I91" s="622">
        <v>4</v>
      </c>
      <c r="J91" s="614">
        <v>81.03</v>
      </c>
      <c r="K91" s="614">
        <f t="shared" si="4"/>
        <v>324.12</v>
      </c>
      <c r="L91" s="614">
        <f t="shared" si="5"/>
        <v>76.36363636363636</v>
      </c>
      <c r="M91" s="614">
        <f t="shared" si="3"/>
        <v>400.48363636363638</v>
      </c>
      <c r="N91" s="618"/>
      <c r="O91" s="618"/>
      <c r="P91" s="623"/>
      <c r="Q91" s="624" t="s">
        <v>522</v>
      </c>
    </row>
    <row r="92" spans="1:17">
      <c r="A92" s="617">
        <v>116524</v>
      </c>
      <c r="B92" s="618" t="s">
        <v>613</v>
      </c>
      <c r="C92" s="609" t="s">
        <v>524</v>
      </c>
      <c r="D92" s="618" t="s">
        <v>519</v>
      </c>
      <c r="E92" s="619">
        <v>44398</v>
      </c>
      <c r="F92" s="618" t="s">
        <v>476</v>
      </c>
      <c r="G92" s="620" t="s">
        <v>611</v>
      </c>
      <c r="H92" s="621" t="s">
        <v>521</v>
      </c>
      <c r="I92" s="622">
        <v>4</v>
      </c>
      <c r="J92" s="614">
        <v>81.03</v>
      </c>
      <c r="K92" s="614">
        <f t="shared" si="4"/>
        <v>324.12</v>
      </c>
      <c r="L92" s="614">
        <f t="shared" si="5"/>
        <v>76.36363636363636</v>
      </c>
      <c r="M92" s="614">
        <f t="shared" si="3"/>
        <v>400.48363636363638</v>
      </c>
      <c r="N92" s="618"/>
      <c r="O92" s="618"/>
      <c r="P92" s="623"/>
      <c r="Q92" s="624" t="s">
        <v>522</v>
      </c>
    </row>
    <row r="93" spans="1:17">
      <c r="A93" s="617">
        <v>117967</v>
      </c>
      <c r="B93" s="618" t="s">
        <v>614</v>
      </c>
      <c r="C93" s="609" t="s">
        <v>518</v>
      </c>
      <c r="D93" s="618" t="s">
        <v>519</v>
      </c>
      <c r="E93" s="619">
        <v>44398</v>
      </c>
      <c r="F93" s="618" t="s">
        <v>476</v>
      </c>
      <c r="G93" s="620" t="s">
        <v>611</v>
      </c>
      <c r="H93" s="621" t="s">
        <v>521</v>
      </c>
      <c r="I93" s="622">
        <v>4</v>
      </c>
      <c r="J93" s="614">
        <v>146.88999999999999</v>
      </c>
      <c r="K93" s="614">
        <f t="shared" si="4"/>
        <v>587.55999999999995</v>
      </c>
      <c r="L93" s="614">
        <f t="shared" si="5"/>
        <v>76.36363636363636</v>
      </c>
      <c r="M93" s="614">
        <f t="shared" si="3"/>
        <v>663.92363636363632</v>
      </c>
      <c r="N93" s="618"/>
      <c r="O93" s="618"/>
      <c r="P93" s="623"/>
      <c r="Q93" s="624" t="s">
        <v>522</v>
      </c>
    </row>
    <row r="94" spans="1:17">
      <c r="A94" s="617">
        <v>117812</v>
      </c>
      <c r="B94" s="618" t="s">
        <v>573</v>
      </c>
      <c r="C94" s="609" t="s">
        <v>524</v>
      </c>
      <c r="D94" s="618" t="s">
        <v>519</v>
      </c>
      <c r="E94" s="619">
        <v>44398</v>
      </c>
      <c r="F94" s="618" t="s">
        <v>476</v>
      </c>
      <c r="G94" s="620" t="s">
        <v>611</v>
      </c>
      <c r="H94" s="621" t="s">
        <v>521</v>
      </c>
      <c r="I94" s="622">
        <v>4</v>
      </c>
      <c r="J94" s="614">
        <v>81.03</v>
      </c>
      <c r="K94" s="614">
        <f t="shared" si="4"/>
        <v>324.12</v>
      </c>
      <c r="L94" s="614">
        <f t="shared" si="5"/>
        <v>76.36363636363636</v>
      </c>
      <c r="M94" s="614">
        <f t="shared" si="3"/>
        <v>400.48363636363638</v>
      </c>
      <c r="N94" s="618"/>
      <c r="O94" s="618"/>
      <c r="P94" s="623"/>
      <c r="Q94" s="624" t="s">
        <v>522</v>
      </c>
    </row>
    <row r="95" spans="1:17">
      <c r="A95" s="617">
        <v>176481</v>
      </c>
      <c r="B95" s="618" t="s">
        <v>575</v>
      </c>
      <c r="C95" s="609" t="s">
        <v>524</v>
      </c>
      <c r="D95" s="618" t="s">
        <v>519</v>
      </c>
      <c r="E95" s="619">
        <v>44398</v>
      </c>
      <c r="F95" s="618" t="s">
        <v>476</v>
      </c>
      <c r="G95" s="620" t="s">
        <v>611</v>
      </c>
      <c r="H95" s="621" t="s">
        <v>521</v>
      </c>
      <c r="I95" s="622">
        <v>4</v>
      </c>
      <c r="J95" s="614">
        <v>81.03</v>
      </c>
      <c r="K95" s="614">
        <f t="shared" si="4"/>
        <v>324.12</v>
      </c>
      <c r="L95" s="614">
        <f t="shared" si="5"/>
        <v>76.36363636363636</v>
      </c>
      <c r="M95" s="614">
        <f t="shared" si="3"/>
        <v>400.48363636363638</v>
      </c>
      <c r="N95" s="618"/>
      <c r="O95" s="618"/>
      <c r="P95" s="623"/>
      <c r="Q95" s="624" t="s">
        <v>522</v>
      </c>
    </row>
    <row r="96" spans="1:17">
      <c r="A96" s="617">
        <v>175345</v>
      </c>
      <c r="B96" s="618" t="s">
        <v>615</v>
      </c>
      <c r="C96" s="609" t="s">
        <v>524</v>
      </c>
      <c r="D96" s="618" t="s">
        <v>519</v>
      </c>
      <c r="E96" s="619">
        <v>44398</v>
      </c>
      <c r="F96" s="618" t="s">
        <v>476</v>
      </c>
      <c r="G96" s="620" t="s">
        <v>611</v>
      </c>
      <c r="H96" s="621" t="s">
        <v>521</v>
      </c>
      <c r="I96" s="622">
        <v>4</v>
      </c>
      <c r="J96" s="614">
        <v>81.03</v>
      </c>
      <c r="K96" s="614">
        <f t="shared" si="4"/>
        <v>324.12</v>
      </c>
      <c r="L96" s="614">
        <f t="shared" si="5"/>
        <v>76.36363636363636</v>
      </c>
      <c r="M96" s="614">
        <f t="shared" si="3"/>
        <v>400.48363636363638</v>
      </c>
      <c r="N96" s="618"/>
      <c r="O96" s="618"/>
      <c r="P96" s="623"/>
      <c r="Q96" s="624" t="s">
        <v>522</v>
      </c>
    </row>
    <row r="97" spans="1:17">
      <c r="A97" s="617">
        <v>176490</v>
      </c>
      <c r="B97" s="618" t="s">
        <v>616</v>
      </c>
      <c r="C97" s="609" t="s">
        <v>524</v>
      </c>
      <c r="D97" s="618" t="s">
        <v>519</v>
      </c>
      <c r="E97" s="619">
        <v>44398</v>
      </c>
      <c r="F97" s="618" t="s">
        <v>476</v>
      </c>
      <c r="G97" s="620" t="s">
        <v>611</v>
      </c>
      <c r="H97" s="621" t="s">
        <v>521</v>
      </c>
      <c r="I97" s="622">
        <v>4</v>
      </c>
      <c r="J97" s="614">
        <v>81.03</v>
      </c>
      <c r="K97" s="614">
        <f t="shared" si="4"/>
        <v>324.12</v>
      </c>
      <c r="L97" s="614">
        <f t="shared" si="5"/>
        <v>76.36363636363636</v>
      </c>
      <c r="M97" s="614">
        <f t="shared" si="3"/>
        <v>400.48363636363638</v>
      </c>
      <c r="N97" s="618"/>
      <c r="O97" s="618"/>
      <c r="P97" s="623"/>
      <c r="Q97" s="624" t="s">
        <v>522</v>
      </c>
    </row>
    <row r="98" spans="1:17">
      <c r="A98" s="617">
        <v>185005</v>
      </c>
      <c r="B98" s="618" t="s">
        <v>576</v>
      </c>
      <c r="C98" s="609" t="s">
        <v>524</v>
      </c>
      <c r="D98" s="618" t="s">
        <v>519</v>
      </c>
      <c r="E98" s="619">
        <v>44398</v>
      </c>
      <c r="F98" s="618" t="s">
        <v>476</v>
      </c>
      <c r="G98" s="620" t="s">
        <v>611</v>
      </c>
      <c r="H98" s="621" t="s">
        <v>521</v>
      </c>
      <c r="I98" s="622">
        <v>4</v>
      </c>
      <c r="J98" s="614">
        <v>81.03</v>
      </c>
      <c r="K98" s="614">
        <f t="shared" si="4"/>
        <v>324.12</v>
      </c>
      <c r="L98" s="614">
        <f t="shared" si="5"/>
        <v>76.36363636363636</v>
      </c>
      <c r="M98" s="614">
        <f t="shared" si="3"/>
        <v>400.48363636363638</v>
      </c>
      <c r="N98" s="618"/>
      <c r="O98" s="618"/>
      <c r="P98" s="623"/>
      <c r="Q98" s="624" t="s">
        <v>522</v>
      </c>
    </row>
    <row r="99" spans="1:17">
      <c r="A99" s="617">
        <v>153100</v>
      </c>
      <c r="B99" s="618" t="s">
        <v>617</v>
      </c>
      <c r="C99" s="609" t="s">
        <v>524</v>
      </c>
      <c r="D99" s="618" t="s">
        <v>519</v>
      </c>
      <c r="E99" s="619">
        <v>44398</v>
      </c>
      <c r="F99" s="618" t="s">
        <v>476</v>
      </c>
      <c r="G99" s="620" t="s">
        <v>611</v>
      </c>
      <c r="H99" s="621" t="s">
        <v>521</v>
      </c>
      <c r="I99" s="622">
        <v>4</v>
      </c>
      <c r="J99" s="614">
        <v>81.03</v>
      </c>
      <c r="K99" s="614">
        <f t="shared" si="4"/>
        <v>324.12</v>
      </c>
      <c r="L99" s="614">
        <f t="shared" si="5"/>
        <v>76.36363636363636</v>
      </c>
      <c r="M99" s="614">
        <f t="shared" si="3"/>
        <v>400.48363636363638</v>
      </c>
      <c r="N99" s="618"/>
      <c r="O99" s="618"/>
      <c r="P99" s="623"/>
      <c r="Q99" s="624" t="s">
        <v>522</v>
      </c>
    </row>
    <row r="100" spans="1:17">
      <c r="A100" s="617">
        <v>174879</v>
      </c>
      <c r="B100" s="618" t="s">
        <v>577</v>
      </c>
      <c r="C100" s="609" t="s">
        <v>524</v>
      </c>
      <c r="D100" s="618" t="s">
        <v>519</v>
      </c>
      <c r="E100" s="619">
        <v>44398</v>
      </c>
      <c r="F100" s="618" t="s">
        <v>476</v>
      </c>
      <c r="G100" s="620" t="s">
        <v>611</v>
      </c>
      <c r="H100" s="625" t="s">
        <v>521</v>
      </c>
      <c r="I100" s="622">
        <v>4</v>
      </c>
      <c r="J100" s="614">
        <v>81.03</v>
      </c>
      <c r="K100" s="614">
        <f t="shared" si="4"/>
        <v>324.12</v>
      </c>
      <c r="L100" s="614">
        <f t="shared" si="5"/>
        <v>76.36363636363636</v>
      </c>
      <c r="M100" s="614">
        <f t="shared" si="3"/>
        <v>400.48363636363638</v>
      </c>
      <c r="N100" s="618"/>
      <c r="O100" s="618"/>
      <c r="P100" s="623"/>
      <c r="Q100" s="624" t="s">
        <v>522</v>
      </c>
    </row>
    <row r="101" spans="1:17">
      <c r="A101" s="617">
        <v>118087</v>
      </c>
      <c r="B101" s="618" t="s">
        <v>553</v>
      </c>
      <c r="C101" s="609" t="s">
        <v>554</v>
      </c>
      <c r="D101" s="618" t="s">
        <v>519</v>
      </c>
      <c r="E101" s="619">
        <v>44398</v>
      </c>
      <c r="F101" s="618" t="s">
        <v>476</v>
      </c>
      <c r="G101" s="620" t="s">
        <v>618</v>
      </c>
      <c r="H101" s="625" t="s">
        <v>521</v>
      </c>
      <c r="I101" s="622">
        <v>12</v>
      </c>
      <c r="J101" s="614">
        <v>150.59</v>
      </c>
      <c r="K101" s="614">
        <f t="shared" si="4"/>
        <v>1807.08</v>
      </c>
      <c r="L101" s="614">
        <f t="shared" si="5"/>
        <v>210</v>
      </c>
      <c r="M101" s="614">
        <f t="shared" si="3"/>
        <v>2017.08</v>
      </c>
      <c r="N101" s="618"/>
      <c r="O101" s="618"/>
      <c r="P101" s="623"/>
      <c r="Q101" s="624" t="s">
        <v>522</v>
      </c>
    </row>
    <row r="102" spans="1:17">
      <c r="A102" s="617">
        <v>117513</v>
      </c>
      <c r="B102" s="618" t="s">
        <v>619</v>
      </c>
      <c r="C102" s="609" t="s">
        <v>597</v>
      </c>
      <c r="D102" s="618" t="s">
        <v>519</v>
      </c>
      <c r="E102" s="619">
        <v>44398</v>
      </c>
      <c r="F102" s="618" t="s">
        <v>476</v>
      </c>
      <c r="G102" s="620" t="s">
        <v>620</v>
      </c>
      <c r="H102" s="625" t="s">
        <v>521</v>
      </c>
      <c r="I102" s="622">
        <v>13</v>
      </c>
      <c r="J102" s="614">
        <v>127.04</v>
      </c>
      <c r="K102" s="614">
        <f t="shared" si="4"/>
        <v>1651.52</v>
      </c>
      <c r="L102" s="614">
        <f t="shared" si="5"/>
        <v>210</v>
      </c>
      <c r="M102" s="614">
        <f t="shared" si="3"/>
        <v>1861.52</v>
      </c>
      <c r="N102" s="618"/>
      <c r="O102" s="618"/>
      <c r="P102" s="623"/>
      <c r="Q102" s="624" t="s">
        <v>522</v>
      </c>
    </row>
    <row r="103" spans="1:17">
      <c r="A103" s="617">
        <v>117248</v>
      </c>
      <c r="B103" s="618" t="s">
        <v>621</v>
      </c>
      <c r="C103" s="609" t="s">
        <v>528</v>
      </c>
      <c r="D103" s="618" t="s">
        <v>519</v>
      </c>
      <c r="E103" s="619">
        <v>44398</v>
      </c>
      <c r="F103" s="618" t="s">
        <v>476</v>
      </c>
      <c r="G103" s="620" t="s">
        <v>620</v>
      </c>
      <c r="H103" s="625" t="s">
        <v>521</v>
      </c>
      <c r="I103" s="622">
        <v>13</v>
      </c>
      <c r="J103" s="614">
        <v>111.7</v>
      </c>
      <c r="K103" s="614">
        <f t="shared" si="4"/>
        <v>1452.1000000000001</v>
      </c>
      <c r="L103" s="614">
        <f t="shared" si="5"/>
        <v>210</v>
      </c>
      <c r="M103" s="614">
        <f t="shared" si="3"/>
        <v>1662.1000000000001</v>
      </c>
      <c r="N103" s="618"/>
      <c r="O103" s="618"/>
      <c r="P103" s="623"/>
      <c r="Q103" s="624" t="s">
        <v>522</v>
      </c>
    </row>
    <row r="104" spans="1:17">
      <c r="A104" s="617">
        <v>205991</v>
      </c>
      <c r="B104" s="618" t="s">
        <v>551</v>
      </c>
      <c r="C104" s="609" t="s">
        <v>552</v>
      </c>
      <c r="D104" s="618" t="s">
        <v>519</v>
      </c>
      <c r="E104" s="619">
        <v>44398</v>
      </c>
      <c r="F104" s="618" t="s">
        <v>476</v>
      </c>
      <c r="G104" s="620" t="s">
        <v>620</v>
      </c>
      <c r="H104" s="625" t="s">
        <v>521</v>
      </c>
      <c r="I104" s="622">
        <v>12</v>
      </c>
      <c r="J104" s="614">
        <v>70.81</v>
      </c>
      <c r="K104" s="614">
        <f t="shared" si="4"/>
        <v>849.72</v>
      </c>
      <c r="L104" s="614">
        <f t="shared" si="5"/>
        <v>210</v>
      </c>
      <c r="M104" s="614">
        <f t="shared" si="3"/>
        <v>1059.72</v>
      </c>
      <c r="N104" s="618"/>
      <c r="O104" s="618"/>
      <c r="P104" s="623"/>
      <c r="Q104" s="624" t="s">
        <v>522</v>
      </c>
    </row>
    <row r="105" spans="1:17">
      <c r="A105" s="617">
        <v>118962</v>
      </c>
      <c r="B105" s="618" t="s">
        <v>550</v>
      </c>
      <c r="C105" s="609" t="s">
        <v>518</v>
      </c>
      <c r="D105" s="618" t="s">
        <v>519</v>
      </c>
      <c r="E105" s="619">
        <v>44398</v>
      </c>
      <c r="F105" s="618" t="s">
        <v>476</v>
      </c>
      <c r="G105" s="620" t="s">
        <v>620</v>
      </c>
      <c r="H105" s="625" t="s">
        <v>521</v>
      </c>
      <c r="I105" s="622">
        <v>12</v>
      </c>
      <c r="J105" s="614">
        <v>146.88999999999999</v>
      </c>
      <c r="K105" s="614">
        <f t="shared" si="4"/>
        <v>1762.6799999999998</v>
      </c>
      <c r="L105" s="614">
        <f t="shared" si="5"/>
        <v>210</v>
      </c>
      <c r="M105" s="614">
        <f t="shared" si="3"/>
        <v>1972.6799999999998</v>
      </c>
      <c r="N105" s="618"/>
      <c r="O105" s="618"/>
      <c r="P105" s="623"/>
      <c r="Q105" s="624" t="s">
        <v>522</v>
      </c>
    </row>
    <row r="106" spans="1:17">
      <c r="A106" s="617">
        <v>195654</v>
      </c>
      <c r="B106" s="618" t="s">
        <v>549</v>
      </c>
      <c r="C106" s="609" t="s">
        <v>524</v>
      </c>
      <c r="D106" s="618" t="s">
        <v>519</v>
      </c>
      <c r="E106" s="619">
        <v>44398</v>
      </c>
      <c r="F106" s="618" t="s">
        <v>476</v>
      </c>
      <c r="G106" s="620" t="s">
        <v>620</v>
      </c>
      <c r="H106" s="621" t="s">
        <v>521</v>
      </c>
      <c r="I106" s="622">
        <v>12</v>
      </c>
      <c r="J106" s="614">
        <v>81.03</v>
      </c>
      <c r="K106" s="614">
        <f t="shared" si="4"/>
        <v>972.36</v>
      </c>
      <c r="L106" s="614">
        <f t="shared" si="5"/>
        <v>210</v>
      </c>
      <c r="M106" s="614">
        <f t="shared" si="3"/>
        <v>1182.3600000000001</v>
      </c>
      <c r="N106" s="618"/>
      <c r="O106" s="618"/>
      <c r="P106" s="623"/>
      <c r="Q106" s="624" t="s">
        <v>522</v>
      </c>
    </row>
    <row r="107" spans="1:17">
      <c r="A107" s="617">
        <v>186559</v>
      </c>
      <c r="B107" s="618" t="s">
        <v>548</v>
      </c>
      <c r="C107" s="609" t="s">
        <v>524</v>
      </c>
      <c r="D107" s="618" t="s">
        <v>519</v>
      </c>
      <c r="E107" s="619">
        <v>44398</v>
      </c>
      <c r="F107" s="618" t="s">
        <v>476</v>
      </c>
      <c r="G107" s="620" t="s">
        <v>620</v>
      </c>
      <c r="H107" s="625" t="s">
        <v>521</v>
      </c>
      <c r="I107" s="622">
        <v>12</v>
      </c>
      <c r="J107" s="614">
        <v>81.03</v>
      </c>
      <c r="K107" s="614">
        <f t="shared" si="4"/>
        <v>972.36</v>
      </c>
      <c r="L107" s="614">
        <f t="shared" si="5"/>
        <v>210</v>
      </c>
      <c r="M107" s="614">
        <f t="shared" si="3"/>
        <v>1182.3600000000001</v>
      </c>
      <c r="N107" s="618"/>
      <c r="O107" s="618"/>
      <c r="P107" s="623"/>
      <c r="Q107" s="624" t="s">
        <v>522</v>
      </c>
    </row>
    <row r="108" spans="1:17">
      <c r="A108" s="617">
        <v>118106</v>
      </c>
      <c r="B108" s="618" t="s">
        <v>547</v>
      </c>
      <c r="C108" s="609" t="s">
        <v>518</v>
      </c>
      <c r="D108" s="618" t="s">
        <v>519</v>
      </c>
      <c r="E108" s="619">
        <v>44398</v>
      </c>
      <c r="F108" s="618" t="s">
        <v>476</v>
      </c>
      <c r="G108" s="620" t="s">
        <v>620</v>
      </c>
      <c r="H108" s="625" t="s">
        <v>521</v>
      </c>
      <c r="I108" s="622">
        <v>12</v>
      </c>
      <c r="J108" s="614">
        <v>146.88999999999999</v>
      </c>
      <c r="K108" s="614">
        <f t="shared" si="4"/>
        <v>1762.6799999999998</v>
      </c>
      <c r="L108" s="614">
        <f t="shared" si="5"/>
        <v>210</v>
      </c>
      <c r="M108" s="614">
        <f t="shared" si="3"/>
        <v>1972.6799999999998</v>
      </c>
      <c r="N108" s="618"/>
      <c r="O108" s="618"/>
      <c r="P108" s="623"/>
      <c r="Q108" s="624" t="s">
        <v>522</v>
      </c>
    </row>
    <row r="109" spans="1:17">
      <c r="A109" s="617">
        <v>118557</v>
      </c>
      <c r="B109" s="618" t="s">
        <v>546</v>
      </c>
      <c r="C109" s="609" t="s">
        <v>528</v>
      </c>
      <c r="D109" s="618" t="s">
        <v>519</v>
      </c>
      <c r="E109" s="619">
        <v>44398</v>
      </c>
      <c r="F109" s="618" t="s">
        <v>476</v>
      </c>
      <c r="G109" s="620" t="s">
        <v>620</v>
      </c>
      <c r="H109" s="625" t="s">
        <v>521</v>
      </c>
      <c r="I109" s="622">
        <v>12</v>
      </c>
      <c r="J109" s="614">
        <v>111.7</v>
      </c>
      <c r="K109" s="614">
        <f t="shared" si="4"/>
        <v>1340.4</v>
      </c>
      <c r="L109" s="614">
        <f t="shared" si="5"/>
        <v>210</v>
      </c>
      <c r="M109" s="614">
        <f t="shared" si="3"/>
        <v>1550.4</v>
      </c>
      <c r="N109" s="618"/>
      <c r="O109" s="618"/>
      <c r="P109" s="623"/>
      <c r="Q109" s="624" t="s">
        <v>522</v>
      </c>
    </row>
    <row r="110" spans="1:17">
      <c r="A110" s="617">
        <v>117296</v>
      </c>
      <c r="B110" s="618" t="s">
        <v>545</v>
      </c>
      <c r="C110" s="609" t="s">
        <v>528</v>
      </c>
      <c r="D110" s="618" t="s">
        <v>519</v>
      </c>
      <c r="E110" s="619">
        <v>44398</v>
      </c>
      <c r="F110" s="618" t="s">
        <v>476</v>
      </c>
      <c r="G110" s="620" t="s">
        <v>620</v>
      </c>
      <c r="H110" s="625" t="s">
        <v>521</v>
      </c>
      <c r="I110" s="622">
        <v>12</v>
      </c>
      <c r="J110" s="614">
        <v>111.7</v>
      </c>
      <c r="K110" s="614">
        <f t="shared" si="4"/>
        <v>1340.4</v>
      </c>
      <c r="L110" s="614">
        <f t="shared" si="5"/>
        <v>210</v>
      </c>
      <c r="M110" s="614">
        <f t="shared" si="3"/>
        <v>1550.4</v>
      </c>
      <c r="N110" s="618"/>
      <c r="O110" s="618"/>
      <c r="P110" s="623"/>
      <c r="Q110" s="624" t="s">
        <v>522</v>
      </c>
    </row>
    <row r="111" spans="1:17">
      <c r="A111" s="617">
        <v>118248</v>
      </c>
      <c r="B111" s="618" t="s">
        <v>544</v>
      </c>
      <c r="C111" s="609" t="s">
        <v>528</v>
      </c>
      <c r="D111" s="618" t="s">
        <v>519</v>
      </c>
      <c r="E111" s="619">
        <v>44398</v>
      </c>
      <c r="F111" s="618" t="s">
        <v>476</v>
      </c>
      <c r="G111" s="620" t="s">
        <v>620</v>
      </c>
      <c r="H111" s="625" t="s">
        <v>521</v>
      </c>
      <c r="I111" s="622">
        <v>12</v>
      </c>
      <c r="J111" s="614">
        <v>111.7</v>
      </c>
      <c r="K111" s="614">
        <f t="shared" si="4"/>
        <v>1340.4</v>
      </c>
      <c r="L111" s="614">
        <f t="shared" si="5"/>
        <v>210</v>
      </c>
      <c r="M111" s="614">
        <f t="shared" ref="M111:M174" si="6">SUM(K111:L111)</f>
        <v>1550.4</v>
      </c>
      <c r="N111" s="618"/>
      <c r="O111" s="618"/>
      <c r="P111" s="623"/>
      <c r="Q111" s="624" t="s">
        <v>522</v>
      </c>
    </row>
    <row r="112" spans="1:17">
      <c r="A112" s="617">
        <v>117563</v>
      </c>
      <c r="B112" s="618" t="s">
        <v>543</v>
      </c>
      <c r="C112" s="609" t="s">
        <v>524</v>
      </c>
      <c r="D112" s="618" t="s">
        <v>519</v>
      </c>
      <c r="E112" s="619">
        <v>44398</v>
      </c>
      <c r="F112" s="618" t="s">
        <v>476</v>
      </c>
      <c r="G112" s="620" t="s">
        <v>620</v>
      </c>
      <c r="H112" s="625" t="s">
        <v>521</v>
      </c>
      <c r="I112" s="622">
        <v>12</v>
      </c>
      <c r="J112" s="614">
        <v>81.03</v>
      </c>
      <c r="K112" s="614">
        <f t="shared" si="4"/>
        <v>972.36</v>
      </c>
      <c r="L112" s="614">
        <f t="shared" si="5"/>
        <v>210</v>
      </c>
      <c r="M112" s="614">
        <f t="shared" si="6"/>
        <v>1182.3600000000001</v>
      </c>
      <c r="N112" s="618"/>
      <c r="O112" s="618"/>
      <c r="P112" s="623"/>
      <c r="Q112" s="624" t="s">
        <v>522</v>
      </c>
    </row>
    <row r="113" spans="1:17">
      <c r="A113" s="617">
        <v>118038</v>
      </c>
      <c r="B113" s="618" t="s">
        <v>542</v>
      </c>
      <c r="C113" s="609" t="s">
        <v>524</v>
      </c>
      <c r="D113" s="618" t="s">
        <v>519</v>
      </c>
      <c r="E113" s="619">
        <v>44398</v>
      </c>
      <c r="F113" s="618" t="s">
        <v>476</v>
      </c>
      <c r="G113" s="620" t="s">
        <v>620</v>
      </c>
      <c r="H113" s="625" t="s">
        <v>521</v>
      </c>
      <c r="I113" s="622">
        <v>12</v>
      </c>
      <c r="J113" s="614">
        <v>81.03</v>
      </c>
      <c r="K113" s="614">
        <f t="shared" si="4"/>
        <v>972.36</v>
      </c>
      <c r="L113" s="614">
        <f t="shared" si="5"/>
        <v>210</v>
      </c>
      <c r="M113" s="614">
        <f t="shared" si="6"/>
        <v>1182.3600000000001</v>
      </c>
      <c r="N113" s="618"/>
      <c r="O113" s="618"/>
      <c r="P113" s="623"/>
      <c r="Q113" s="624" t="s">
        <v>522</v>
      </c>
    </row>
    <row r="114" spans="1:17">
      <c r="A114" s="617">
        <v>204485</v>
      </c>
      <c r="B114" s="618" t="s">
        <v>541</v>
      </c>
      <c r="C114" s="609" t="s">
        <v>537</v>
      </c>
      <c r="D114" s="618" t="s">
        <v>519</v>
      </c>
      <c r="E114" s="619">
        <v>44398</v>
      </c>
      <c r="F114" s="618" t="s">
        <v>476</v>
      </c>
      <c r="G114" s="620" t="s">
        <v>620</v>
      </c>
      <c r="H114" s="625" t="s">
        <v>521</v>
      </c>
      <c r="I114" s="622">
        <v>12</v>
      </c>
      <c r="J114" s="614">
        <v>132.15</v>
      </c>
      <c r="K114" s="614">
        <f t="shared" si="4"/>
        <v>1585.8000000000002</v>
      </c>
      <c r="L114" s="614">
        <f t="shared" si="5"/>
        <v>210</v>
      </c>
      <c r="M114" s="614">
        <f t="shared" si="6"/>
        <v>1795.8000000000002</v>
      </c>
      <c r="N114" s="618"/>
      <c r="O114" s="618"/>
      <c r="P114" s="623"/>
      <c r="Q114" s="624" t="s">
        <v>522</v>
      </c>
    </row>
    <row r="115" spans="1:17">
      <c r="A115" s="617">
        <v>117346</v>
      </c>
      <c r="B115" s="618" t="s">
        <v>539</v>
      </c>
      <c r="C115" s="609" t="s">
        <v>518</v>
      </c>
      <c r="D115" s="618" t="s">
        <v>519</v>
      </c>
      <c r="E115" s="619">
        <v>44398</v>
      </c>
      <c r="F115" s="618" t="s">
        <v>476</v>
      </c>
      <c r="G115" s="620" t="s">
        <v>620</v>
      </c>
      <c r="H115" s="625" t="s">
        <v>521</v>
      </c>
      <c r="I115" s="622">
        <v>12</v>
      </c>
      <c r="J115" s="614">
        <v>146.88999999999999</v>
      </c>
      <c r="K115" s="614">
        <f t="shared" si="4"/>
        <v>1762.6799999999998</v>
      </c>
      <c r="L115" s="614">
        <f t="shared" si="5"/>
        <v>210</v>
      </c>
      <c r="M115" s="614">
        <f t="shared" si="6"/>
        <v>1972.6799999999998</v>
      </c>
      <c r="N115" s="618"/>
      <c r="O115" s="618"/>
      <c r="P115" s="623"/>
      <c r="Q115" s="624" t="s">
        <v>522</v>
      </c>
    </row>
    <row r="116" spans="1:17">
      <c r="A116" s="617">
        <v>117855</v>
      </c>
      <c r="B116" s="618" t="s">
        <v>536</v>
      </c>
      <c r="C116" s="609" t="s">
        <v>537</v>
      </c>
      <c r="D116" s="618" t="s">
        <v>519</v>
      </c>
      <c r="E116" s="619">
        <v>44398</v>
      </c>
      <c r="F116" s="618" t="s">
        <v>476</v>
      </c>
      <c r="G116" s="620" t="s">
        <v>620</v>
      </c>
      <c r="H116" s="618" t="s">
        <v>521</v>
      </c>
      <c r="I116" s="622">
        <v>12</v>
      </c>
      <c r="J116" s="614">
        <v>132.15</v>
      </c>
      <c r="K116" s="614">
        <f t="shared" si="4"/>
        <v>1585.8000000000002</v>
      </c>
      <c r="L116" s="614">
        <f t="shared" si="5"/>
        <v>210</v>
      </c>
      <c r="M116" s="614">
        <f t="shared" si="6"/>
        <v>1795.8000000000002</v>
      </c>
      <c r="N116" s="618"/>
      <c r="O116" s="618"/>
      <c r="P116" s="623"/>
      <c r="Q116" s="624" t="s">
        <v>522</v>
      </c>
    </row>
    <row r="117" spans="1:17">
      <c r="A117" s="617">
        <v>176397</v>
      </c>
      <c r="B117" s="618" t="s">
        <v>540</v>
      </c>
      <c r="C117" s="609" t="s">
        <v>537</v>
      </c>
      <c r="D117" s="618" t="s">
        <v>519</v>
      </c>
      <c r="E117" s="619">
        <v>44398</v>
      </c>
      <c r="F117" s="618" t="s">
        <v>476</v>
      </c>
      <c r="G117" s="620" t="s">
        <v>620</v>
      </c>
      <c r="H117" s="625" t="s">
        <v>521</v>
      </c>
      <c r="I117" s="622">
        <v>12</v>
      </c>
      <c r="J117" s="614">
        <v>132.15</v>
      </c>
      <c r="K117" s="614">
        <f t="shared" si="4"/>
        <v>1585.8000000000002</v>
      </c>
      <c r="L117" s="614">
        <f t="shared" si="5"/>
        <v>210</v>
      </c>
      <c r="M117" s="614">
        <f t="shared" si="6"/>
        <v>1795.8000000000002</v>
      </c>
      <c r="N117" s="618"/>
      <c r="O117" s="618"/>
      <c r="P117" s="623"/>
      <c r="Q117" s="624" t="s">
        <v>522</v>
      </c>
    </row>
    <row r="118" spans="1:17">
      <c r="A118" s="617">
        <v>205842</v>
      </c>
      <c r="B118" s="618" t="s">
        <v>582</v>
      </c>
      <c r="C118" s="609" t="s">
        <v>524</v>
      </c>
      <c r="D118" s="618" t="s">
        <v>519</v>
      </c>
      <c r="E118" s="619">
        <v>44398</v>
      </c>
      <c r="F118" s="618" t="s">
        <v>476</v>
      </c>
      <c r="G118" s="620" t="s">
        <v>622</v>
      </c>
      <c r="H118" s="625" t="s">
        <v>521</v>
      </c>
      <c r="I118" s="622">
        <v>11</v>
      </c>
      <c r="J118" s="614">
        <v>81.03</v>
      </c>
      <c r="K118" s="614">
        <f t="shared" si="4"/>
        <v>891.33</v>
      </c>
      <c r="L118" s="614">
        <f t="shared" si="5"/>
        <v>210</v>
      </c>
      <c r="M118" s="614">
        <f t="shared" si="6"/>
        <v>1101.33</v>
      </c>
      <c r="N118" s="618"/>
      <c r="O118" s="618"/>
      <c r="P118" s="623"/>
      <c r="Q118" s="624" t="s">
        <v>522</v>
      </c>
    </row>
    <row r="119" spans="1:17">
      <c r="A119" s="617">
        <v>118615</v>
      </c>
      <c r="B119" s="618" t="s">
        <v>580</v>
      </c>
      <c r="C119" s="609" t="s">
        <v>518</v>
      </c>
      <c r="D119" s="618" t="s">
        <v>519</v>
      </c>
      <c r="E119" s="619">
        <v>44398</v>
      </c>
      <c r="F119" s="618" t="s">
        <v>476</v>
      </c>
      <c r="G119" s="620" t="s">
        <v>622</v>
      </c>
      <c r="H119" s="618" t="s">
        <v>521</v>
      </c>
      <c r="I119" s="622">
        <v>11</v>
      </c>
      <c r="J119" s="614">
        <v>146.88999999999999</v>
      </c>
      <c r="K119" s="614">
        <f t="shared" si="4"/>
        <v>1615.79</v>
      </c>
      <c r="L119" s="614">
        <f t="shared" si="5"/>
        <v>210</v>
      </c>
      <c r="M119" s="614">
        <f t="shared" si="6"/>
        <v>1825.79</v>
      </c>
      <c r="N119" s="618"/>
      <c r="O119" s="618"/>
      <c r="P119" s="623"/>
      <c r="Q119" s="624" t="s">
        <v>522</v>
      </c>
    </row>
    <row r="120" spans="1:17">
      <c r="A120" s="617">
        <v>117438</v>
      </c>
      <c r="B120" s="618" t="s">
        <v>623</v>
      </c>
      <c r="C120" s="609" t="s">
        <v>597</v>
      </c>
      <c r="D120" s="618" t="s">
        <v>519</v>
      </c>
      <c r="E120" s="619">
        <v>44399</v>
      </c>
      <c r="F120" s="618" t="s">
        <v>476</v>
      </c>
      <c r="G120" s="620" t="s">
        <v>598</v>
      </c>
      <c r="H120" s="618" t="s">
        <v>521</v>
      </c>
      <c r="I120" s="622">
        <v>6</v>
      </c>
      <c r="J120" s="614">
        <v>127.04</v>
      </c>
      <c r="K120" s="614">
        <f t="shared" si="4"/>
        <v>762.24</v>
      </c>
      <c r="L120" s="614">
        <f t="shared" si="5"/>
        <v>114.54545454545453</v>
      </c>
      <c r="M120" s="614">
        <f t="shared" si="6"/>
        <v>876.78545454545451</v>
      </c>
      <c r="N120" s="618"/>
      <c r="O120" s="618"/>
      <c r="P120" s="623"/>
      <c r="Q120" s="624" t="s">
        <v>522</v>
      </c>
    </row>
    <row r="121" spans="1:17">
      <c r="A121" s="617">
        <v>205842</v>
      </c>
      <c r="B121" s="618" t="s">
        <v>582</v>
      </c>
      <c r="C121" s="609" t="s">
        <v>524</v>
      </c>
      <c r="D121" s="618" t="s">
        <v>519</v>
      </c>
      <c r="E121" s="619">
        <v>44399</v>
      </c>
      <c r="F121" s="618" t="s">
        <v>476</v>
      </c>
      <c r="G121" s="620" t="s">
        <v>624</v>
      </c>
      <c r="H121" s="618" t="s">
        <v>521</v>
      </c>
      <c r="I121" s="622">
        <v>4</v>
      </c>
      <c r="J121" s="614">
        <v>81.03</v>
      </c>
      <c r="K121" s="614">
        <f t="shared" si="4"/>
        <v>324.12</v>
      </c>
      <c r="L121" s="614">
        <f t="shared" si="5"/>
        <v>76.36363636363636</v>
      </c>
      <c r="M121" s="614">
        <f t="shared" si="6"/>
        <v>400.48363636363638</v>
      </c>
      <c r="N121" s="618"/>
      <c r="O121" s="618"/>
      <c r="P121" s="623"/>
      <c r="Q121" s="624" t="s">
        <v>522</v>
      </c>
    </row>
    <row r="122" spans="1:17">
      <c r="A122" s="617">
        <v>118615</v>
      </c>
      <c r="B122" s="618" t="s">
        <v>580</v>
      </c>
      <c r="C122" s="609" t="s">
        <v>518</v>
      </c>
      <c r="D122" s="618" t="s">
        <v>519</v>
      </c>
      <c r="E122" s="619">
        <v>44399</v>
      </c>
      <c r="F122" s="618" t="s">
        <v>476</v>
      </c>
      <c r="G122" s="620" t="s">
        <v>624</v>
      </c>
      <c r="H122" s="618" t="s">
        <v>521</v>
      </c>
      <c r="I122" s="622">
        <v>4</v>
      </c>
      <c r="J122" s="614">
        <v>146.88999999999999</v>
      </c>
      <c r="K122" s="614">
        <f t="shared" si="4"/>
        <v>587.55999999999995</v>
      </c>
      <c r="L122" s="614">
        <f t="shared" si="5"/>
        <v>76.36363636363636</v>
      </c>
      <c r="M122" s="614">
        <f t="shared" si="6"/>
        <v>663.92363636363632</v>
      </c>
      <c r="N122" s="618"/>
      <c r="O122" s="618"/>
      <c r="P122" s="623"/>
      <c r="Q122" s="624" t="s">
        <v>522</v>
      </c>
    </row>
    <row r="123" spans="1:17">
      <c r="A123" s="617">
        <v>117403</v>
      </c>
      <c r="B123" s="618" t="s">
        <v>517</v>
      </c>
      <c r="C123" s="609" t="s">
        <v>518</v>
      </c>
      <c r="D123" s="618" t="s">
        <v>519</v>
      </c>
      <c r="E123" s="619">
        <v>44399</v>
      </c>
      <c r="F123" s="618" t="s">
        <v>476</v>
      </c>
      <c r="G123" s="620" t="s">
        <v>625</v>
      </c>
      <c r="H123" s="618" t="s">
        <v>521</v>
      </c>
      <c r="I123" s="622">
        <v>5</v>
      </c>
      <c r="J123" s="614">
        <v>146.88999999999999</v>
      </c>
      <c r="K123" s="614">
        <f t="shared" si="4"/>
        <v>734.44999999999993</v>
      </c>
      <c r="L123" s="614">
        <f t="shared" si="5"/>
        <v>95.454545454545453</v>
      </c>
      <c r="M123" s="614">
        <f t="shared" si="6"/>
        <v>829.90454545454543</v>
      </c>
      <c r="N123" s="618"/>
      <c r="O123" s="618"/>
      <c r="P123" s="623"/>
      <c r="Q123" s="624" t="s">
        <v>522</v>
      </c>
    </row>
    <row r="124" spans="1:17">
      <c r="A124" s="617">
        <v>205419</v>
      </c>
      <c r="B124" s="618" t="s">
        <v>523</v>
      </c>
      <c r="C124" s="609" t="s">
        <v>524</v>
      </c>
      <c r="D124" s="618" t="s">
        <v>519</v>
      </c>
      <c r="E124" s="619">
        <v>44399</v>
      </c>
      <c r="F124" s="618" t="s">
        <v>476</v>
      </c>
      <c r="G124" s="620" t="s">
        <v>625</v>
      </c>
      <c r="H124" s="618" t="s">
        <v>521</v>
      </c>
      <c r="I124" s="622">
        <v>5</v>
      </c>
      <c r="J124" s="614">
        <v>81.03</v>
      </c>
      <c r="K124" s="614">
        <f t="shared" si="4"/>
        <v>405.15</v>
      </c>
      <c r="L124" s="614">
        <f t="shared" si="5"/>
        <v>95.454545454545453</v>
      </c>
      <c r="M124" s="614">
        <f t="shared" si="6"/>
        <v>500.60454545454542</v>
      </c>
      <c r="N124" s="618"/>
      <c r="O124" s="618"/>
      <c r="P124" s="623"/>
      <c r="Q124" s="624" t="s">
        <v>522</v>
      </c>
    </row>
    <row r="125" spans="1:17">
      <c r="A125" s="617">
        <v>118087</v>
      </c>
      <c r="B125" s="618" t="s">
        <v>553</v>
      </c>
      <c r="C125" s="609" t="s">
        <v>554</v>
      </c>
      <c r="D125" s="618" t="s">
        <v>519</v>
      </c>
      <c r="E125" s="619">
        <v>44399</v>
      </c>
      <c r="F125" s="618" t="s">
        <v>476</v>
      </c>
      <c r="G125" s="620" t="s">
        <v>626</v>
      </c>
      <c r="H125" s="618" t="s">
        <v>521</v>
      </c>
      <c r="I125" s="622">
        <v>12</v>
      </c>
      <c r="J125" s="614">
        <v>150.59</v>
      </c>
      <c r="K125" s="614">
        <f t="shared" si="4"/>
        <v>1807.08</v>
      </c>
      <c r="L125" s="614">
        <f t="shared" si="5"/>
        <v>210</v>
      </c>
      <c r="M125" s="614">
        <f t="shared" si="6"/>
        <v>2017.08</v>
      </c>
      <c r="N125" s="618"/>
      <c r="O125" s="618"/>
      <c r="P125" s="623"/>
      <c r="Q125" s="624" t="s">
        <v>522</v>
      </c>
    </row>
    <row r="126" spans="1:17" ht="25.5">
      <c r="A126" s="617">
        <v>117513</v>
      </c>
      <c r="B126" s="618" t="s">
        <v>619</v>
      </c>
      <c r="C126" s="609" t="s">
        <v>597</v>
      </c>
      <c r="D126" s="618" t="s">
        <v>519</v>
      </c>
      <c r="E126" s="619">
        <v>44399</v>
      </c>
      <c r="F126" s="618" t="s">
        <v>476</v>
      </c>
      <c r="G126" s="620" t="s">
        <v>627</v>
      </c>
      <c r="H126" s="618" t="s">
        <v>521</v>
      </c>
      <c r="I126" s="622">
        <v>13.5</v>
      </c>
      <c r="J126" s="614">
        <v>127.04</v>
      </c>
      <c r="K126" s="614">
        <f t="shared" si="4"/>
        <v>1715.0400000000002</v>
      </c>
      <c r="L126" s="614">
        <f t="shared" si="5"/>
        <v>210</v>
      </c>
      <c r="M126" s="614">
        <f t="shared" si="6"/>
        <v>1925.0400000000002</v>
      </c>
      <c r="N126" s="618"/>
      <c r="O126" s="618"/>
      <c r="P126" s="623"/>
      <c r="Q126" s="624" t="s">
        <v>522</v>
      </c>
    </row>
    <row r="127" spans="1:17" ht="25.5">
      <c r="A127" s="617">
        <v>117248</v>
      </c>
      <c r="B127" s="618" t="s">
        <v>621</v>
      </c>
      <c r="C127" s="609" t="s">
        <v>528</v>
      </c>
      <c r="D127" s="618" t="s">
        <v>519</v>
      </c>
      <c r="E127" s="619">
        <v>44399</v>
      </c>
      <c r="F127" s="618" t="s">
        <v>476</v>
      </c>
      <c r="G127" s="620" t="s">
        <v>627</v>
      </c>
      <c r="H127" s="625" t="s">
        <v>521</v>
      </c>
      <c r="I127" s="622">
        <v>13.5</v>
      </c>
      <c r="J127" s="614">
        <v>111.7</v>
      </c>
      <c r="K127" s="614">
        <f t="shared" si="4"/>
        <v>1507.95</v>
      </c>
      <c r="L127" s="614">
        <f t="shared" si="5"/>
        <v>210</v>
      </c>
      <c r="M127" s="614">
        <f t="shared" si="6"/>
        <v>1717.95</v>
      </c>
      <c r="N127" s="618"/>
      <c r="O127" s="618"/>
      <c r="P127" s="623"/>
      <c r="Q127" s="624" t="s">
        <v>522</v>
      </c>
    </row>
    <row r="128" spans="1:17" ht="25.5">
      <c r="A128" s="617">
        <v>205991</v>
      </c>
      <c r="B128" s="618" t="s">
        <v>551</v>
      </c>
      <c r="C128" s="609" t="s">
        <v>552</v>
      </c>
      <c r="D128" s="618" t="s">
        <v>519</v>
      </c>
      <c r="E128" s="619">
        <v>44399</v>
      </c>
      <c r="F128" s="618" t="s">
        <v>476</v>
      </c>
      <c r="G128" s="620" t="s">
        <v>627</v>
      </c>
      <c r="H128" s="618" t="s">
        <v>521</v>
      </c>
      <c r="I128" s="622">
        <v>12</v>
      </c>
      <c r="J128" s="614">
        <v>70.81</v>
      </c>
      <c r="K128" s="614">
        <f t="shared" si="4"/>
        <v>849.72</v>
      </c>
      <c r="L128" s="614">
        <f t="shared" si="5"/>
        <v>210</v>
      </c>
      <c r="M128" s="614">
        <f t="shared" si="6"/>
        <v>1059.72</v>
      </c>
      <c r="N128" s="618"/>
      <c r="O128" s="618"/>
      <c r="P128" s="623"/>
      <c r="Q128" s="624" t="s">
        <v>522</v>
      </c>
    </row>
    <row r="129" spans="1:17" ht="25.5">
      <c r="A129" s="617">
        <v>118962</v>
      </c>
      <c r="B129" s="618" t="s">
        <v>550</v>
      </c>
      <c r="C129" s="609" t="s">
        <v>518</v>
      </c>
      <c r="D129" s="618" t="s">
        <v>519</v>
      </c>
      <c r="E129" s="619">
        <v>44399</v>
      </c>
      <c r="F129" s="618" t="s">
        <v>476</v>
      </c>
      <c r="G129" s="620" t="s">
        <v>627</v>
      </c>
      <c r="H129" s="618" t="s">
        <v>521</v>
      </c>
      <c r="I129" s="622">
        <v>12</v>
      </c>
      <c r="J129" s="614">
        <v>146.88999999999999</v>
      </c>
      <c r="K129" s="614">
        <f t="shared" si="4"/>
        <v>1762.6799999999998</v>
      </c>
      <c r="L129" s="614">
        <f t="shared" si="5"/>
        <v>210</v>
      </c>
      <c r="M129" s="614">
        <f t="shared" si="6"/>
        <v>1972.6799999999998</v>
      </c>
      <c r="N129" s="618"/>
      <c r="O129" s="618"/>
      <c r="P129" s="623"/>
      <c r="Q129" s="624" t="s">
        <v>522</v>
      </c>
    </row>
    <row r="130" spans="1:17" ht="25.5">
      <c r="A130" s="617">
        <v>195654</v>
      </c>
      <c r="B130" s="618" t="s">
        <v>549</v>
      </c>
      <c r="C130" s="609" t="s">
        <v>524</v>
      </c>
      <c r="D130" s="618" t="s">
        <v>519</v>
      </c>
      <c r="E130" s="619">
        <v>44399</v>
      </c>
      <c r="F130" s="618" t="s">
        <v>476</v>
      </c>
      <c r="G130" s="620" t="s">
        <v>627</v>
      </c>
      <c r="H130" s="618" t="s">
        <v>521</v>
      </c>
      <c r="I130" s="622">
        <v>12</v>
      </c>
      <c r="J130" s="614">
        <v>81.03</v>
      </c>
      <c r="K130" s="614">
        <f t="shared" si="4"/>
        <v>972.36</v>
      </c>
      <c r="L130" s="614">
        <f t="shared" si="5"/>
        <v>210</v>
      </c>
      <c r="M130" s="614">
        <f t="shared" si="6"/>
        <v>1182.3600000000001</v>
      </c>
      <c r="N130" s="618"/>
      <c r="O130" s="618"/>
      <c r="P130" s="623"/>
      <c r="Q130" s="624" t="s">
        <v>522</v>
      </c>
    </row>
    <row r="131" spans="1:17" ht="25.5">
      <c r="A131" s="617">
        <v>186559</v>
      </c>
      <c r="B131" s="618" t="s">
        <v>548</v>
      </c>
      <c r="C131" s="609" t="s">
        <v>524</v>
      </c>
      <c r="D131" s="618" t="s">
        <v>519</v>
      </c>
      <c r="E131" s="619">
        <v>44399</v>
      </c>
      <c r="F131" s="618" t="s">
        <v>476</v>
      </c>
      <c r="G131" s="620" t="s">
        <v>627</v>
      </c>
      <c r="H131" s="618" t="s">
        <v>521</v>
      </c>
      <c r="I131" s="622">
        <v>12</v>
      </c>
      <c r="J131" s="614">
        <v>81.03</v>
      </c>
      <c r="K131" s="614">
        <f t="shared" si="4"/>
        <v>972.36</v>
      </c>
      <c r="L131" s="614">
        <f t="shared" si="5"/>
        <v>210</v>
      </c>
      <c r="M131" s="614">
        <f t="shared" si="6"/>
        <v>1182.3600000000001</v>
      </c>
      <c r="N131" s="618"/>
      <c r="O131" s="618"/>
      <c r="P131" s="623"/>
      <c r="Q131" s="624" t="s">
        <v>522</v>
      </c>
    </row>
    <row r="132" spans="1:17" ht="25.5">
      <c r="A132" s="617">
        <v>118106</v>
      </c>
      <c r="B132" s="618" t="s">
        <v>547</v>
      </c>
      <c r="C132" s="609" t="s">
        <v>518</v>
      </c>
      <c r="D132" s="618" t="s">
        <v>519</v>
      </c>
      <c r="E132" s="619">
        <v>44399</v>
      </c>
      <c r="F132" s="618" t="s">
        <v>476</v>
      </c>
      <c r="G132" s="620" t="s">
        <v>627</v>
      </c>
      <c r="H132" s="618" t="s">
        <v>521</v>
      </c>
      <c r="I132" s="622">
        <v>12</v>
      </c>
      <c r="J132" s="614">
        <v>146.88999999999999</v>
      </c>
      <c r="K132" s="614">
        <f t="shared" si="4"/>
        <v>1762.6799999999998</v>
      </c>
      <c r="L132" s="614">
        <f t="shared" si="5"/>
        <v>210</v>
      </c>
      <c r="M132" s="614">
        <f t="shared" si="6"/>
        <v>1972.6799999999998</v>
      </c>
      <c r="N132" s="618"/>
      <c r="O132" s="618"/>
      <c r="P132" s="623"/>
      <c r="Q132" s="624" t="s">
        <v>522</v>
      </c>
    </row>
    <row r="133" spans="1:17" ht="25.5">
      <c r="A133" s="617">
        <v>118557</v>
      </c>
      <c r="B133" s="618" t="s">
        <v>546</v>
      </c>
      <c r="C133" s="609" t="s">
        <v>528</v>
      </c>
      <c r="D133" s="618" t="s">
        <v>519</v>
      </c>
      <c r="E133" s="619">
        <v>44399</v>
      </c>
      <c r="F133" s="618" t="s">
        <v>476</v>
      </c>
      <c r="G133" s="620" t="s">
        <v>627</v>
      </c>
      <c r="H133" s="618" t="s">
        <v>521</v>
      </c>
      <c r="I133" s="622">
        <v>12</v>
      </c>
      <c r="J133" s="614">
        <v>111.7</v>
      </c>
      <c r="K133" s="614">
        <f t="shared" ref="K133:K196" si="7">J133*I133</f>
        <v>1340.4</v>
      </c>
      <c r="L133" s="614">
        <f t="shared" ref="L133:L196" si="8">IF(OR(I133=11,I133&gt;11),210,210*(I133/11))</f>
        <v>210</v>
      </c>
      <c r="M133" s="614">
        <f t="shared" si="6"/>
        <v>1550.4</v>
      </c>
      <c r="N133" s="618"/>
      <c r="O133" s="618"/>
      <c r="P133" s="623"/>
      <c r="Q133" s="624" t="s">
        <v>522</v>
      </c>
    </row>
    <row r="134" spans="1:17" ht="25.5">
      <c r="A134" s="617">
        <v>117296</v>
      </c>
      <c r="B134" s="618" t="s">
        <v>545</v>
      </c>
      <c r="C134" s="609" t="s">
        <v>528</v>
      </c>
      <c r="D134" s="618" t="s">
        <v>519</v>
      </c>
      <c r="E134" s="619">
        <v>44399</v>
      </c>
      <c r="F134" s="618" t="s">
        <v>476</v>
      </c>
      <c r="G134" s="620" t="s">
        <v>627</v>
      </c>
      <c r="H134" s="625" t="s">
        <v>521</v>
      </c>
      <c r="I134" s="622">
        <v>12</v>
      </c>
      <c r="J134" s="614">
        <v>111.7</v>
      </c>
      <c r="K134" s="614">
        <f t="shared" si="7"/>
        <v>1340.4</v>
      </c>
      <c r="L134" s="614">
        <f t="shared" si="8"/>
        <v>210</v>
      </c>
      <c r="M134" s="614">
        <f t="shared" si="6"/>
        <v>1550.4</v>
      </c>
      <c r="N134" s="618"/>
      <c r="O134" s="618"/>
      <c r="P134" s="623"/>
      <c r="Q134" s="624" t="s">
        <v>522</v>
      </c>
    </row>
    <row r="135" spans="1:17" ht="25.5">
      <c r="A135" s="617">
        <v>118248</v>
      </c>
      <c r="B135" s="618" t="s">
        <v>544</v>
      </c>
      <c r="C135" s="609" t="s">
        <v>528</v>
      </c>
      <c r="D135" s="618" t="s">
        <v>519</v>
      </c>
      <c r="E135" s="619">
        <v>44399</v>
      </c>
      <c r="F135" s="618" t="s">
        <v>476</v>
      </c>
      <c r="G135" s="620" t="s">
        <v>627</v>
      </c>
      <c r="H135" s="625" t="s">
        <v>521</v>
      </c>
      <c r="I135" s="622">
        <v>12</v>
      </c>
      <c r="J135" s="614">
        <v>111.7</v>
      </c>
      <c r="K135" s="614">
        <f t="shared" si="7"/>
        <v>1340.4</v>
      </c>
      <c r="L135" s="614">
        <f t="shared" si="8"/>
        <v>210</v>
      </c>
      <c r="M135" s="614">
        <f t="shared" si="6"/>
        <v>1550.4</v>
      </c>
      <c r="N135" s="618"/>
      <c r="O135" s="618"/>
      <c r="P135" s="623"/>
      <c r="Q135" s="624" t="s">
        <v>522</v>
      </c>
    </row>
    <row r="136" spans="1:17" ht="25.5">
      <c r="A136" s="626">
        <v>117563</v>
      </c>
      <c r="B136" s="625" t="s">
        <v>543</v>
      </c>
      <c r="C136" s="609" t="s">
        <v>524</v>
      </c>
      <c r="D136" s="625" t="s">
        <v>519</v>
      </c>
      <c r="E136" s="627">
        <v>44399</v>
      </c>
      <c r="F136" s="618" t="s">
        <v>476</v>
      </c>
      <c r="G136" s="620" t="s">
        <v>627</v>
      </c>
      <c r="H136" s="621" t="s">
        <v>521</v>
      </c>
      <c r="I136" s="622">
        <v>12</v>
      </c>
      <c r="J136" s="614">
        <v>81.03</v>
      </c>
      <c r="K136" s="614">
        <f t="shared" si="7"/>
        <v>972.36</v>
      </c>
      <c r="L136" s="614">
        <f t="shared" si="8"/>
        <v>210</v>
      </c>
      <c r="M136" s="614">
        <f t="shared" si="6"/>
        <v>1182.3600000000001</v>
      </c>
      <c r="N136" s="618"/>
      <c r="O136" s="618"/>
      <c r="P136" s="623"/>
      <c r="Q136" s="624" t="s">
        <v>522</v>
      </c>
    </row>
    <row r="137" spans="1:17" ht="25.5">
      <c r="A137" s="617">
        <v>118038</v>
      </c>
      <c r="B137" s="618" t="s">
        <v>542</v>
      </c>
      <c r="C137" s="609" t="s">
        <v>524</v>
      </c>
      <c r="D137" s="618" t="s">
        <v>519</v>
      </c>
      <c r="E137" s="619">
        <v>44399</v>
      </c>
      <c r="F137" s="618" t="s">
        <v>476</v>
      </c>
      <c r="G137" s="620" t="s">
        <v>627</v>
      </c>
      <c r="H137" s="618" t="s">
        <v>521</v>
      </c>
      <c r="I137" s="622">
        <v>12</v>
      </c>
      <c r="J137" s="614">
        <v>81.03</v>
      </c>
      <c r="K137" s="614">
        <f t="shared" si="7"/>
        <v>972.36</v>
      </c>
      <c r="L137" s="614">
        <f t="shared" si="8"/>
        <v>210</v>
      </c>
      <c r="M137" s="614">
        <f t="shared" si="6"/>
        <v>1182.3600000000001</v>
      </c>
      <c r="N137" s="618"/>
      <c r="O137" s="618"/>
      <c r="P137" s="623"/>
      <c r="Q137" s="624" t="s">
        <v>522</v>
      </c>
    </row>
    <row r="138" spans="1:17" ht="25.5">
      <c r="A138" s="617">
        <v>204485</v>
      </c>
      <c r="B138" s="618" t="s">
        <v>541</v>
      </c>
      <c r="C138" s="609" t="s">
        <v>537</v>
      </c>
      <c r="D138" s="618" t="s">
        <v>519</v>
      </c>
      <c r="E138" s="619">
        <v>44399</v>
      </c>
      <c r="F138" s="618" t="s">
        <v>476</v>
      </c>
      <c r="G138" s="620" t="s">
        <v>627</v>
      </c>
      <c r="H138" s="618" t="s">
        <v>521</v>
      </c>
      <c r="I138" s="622">
        <v>12</v>
      </c>
      <c r="J138" s="614">
        <v>132.15</v>
      </c>
      <c r="K138" s="614">
        <f t="shared" si="7"/>
        <v>1585.8000000000002</v>
      </c>
      <c r="L138" s="614">
        <f t="shared" si="8"/>
        <v>210</v>
      </c>
      <c r="M138" s="614">
        <f t="shared" si="6"/>
        <v>1795.8000000000002</v>
      </c>
      <c r="N138" s="618"/>
      <c r="O138" s="618"/>
      <c r="P138" s="623"/>
      <c r="Q138" s="624" t="s">
        <v>522</v>
      </c>
    </row>
    <row r="139" spans="1:17" ht="25.5">
      <c r="A139" s="617">
        <v>117346</v>
      </c>
      <c r="B139" s="618" t="s">
        <v>539</v>
      </c>
      <c r="C139" s="609" t="s">
        <v>518</v>
      </c>
      <c r="D139" s="618" t="s">
        <v>519</v>
      </c>
      <c r="E139" s="619">
        <v>44399</v>
      </c>
      <c r="F139" s="618" t="s">
        <v>476</v>
      </c>
      <c r="G139" s="620" t="s">
        <v>627</v>
      </c>
      <c r="H139" s="618" t="s">
        <v>521</v>
      </c>
      <c r="I139" s="622">
        <v>12</v>
      </c>
      <c r="J139" s="614">
        <v>146.88999999999999</v>
      </c>
      <c r="K139" s="614">
        <f t="shared" si="7"/>
        <v>1762.6799999999998</v>
      </c>
      <c r="L139" s="614">
        <f t="shared" si="8"/>
        <v>210</v>
      </c>
      <c r="M139" s="614">
        <f t="shared" si="6"/>
        <v>1972.6799999999998</v>
      </c>
      <c r="N139" s="618"/>
      <c r="O139" s="618"/>
      <c r="P139" s="623"/>
      <c r="Q139" s="624" t="s">
        <v>522</v>
      </c>
    </row>
    <row r="140" spans="1:17" ht="25.5">
      <c r="A140" s="617">
        <v>117855</v>
      </c>
      <c r="B140" s="618" t="s">
        <v>536</v>
      </c>
      <c r="C140" s="609" t="s">
        <v>537</v>
      </c>
      <c r="D140" s="618" t="s">
        <v>519</v>
      </c>
      <c r="E140" s="619">
        <v>44399</v>
      </c>
      <c r="F140" s="618" t="s">
        <v>476</v>
      </c>
      <c r="G140" s="620" t="s">
        <v>627</v>
      </c>
      <c r="H140" s="618" t="s">
        <v>521</v>
      </c>
      <c r="I140" s="622">
        <v>12</v>
      </c>
      <c r="J140" s="614">
        <v>132.15</v>
      </c>
      <c r="K140" s="614">
        <f t="shared" si="7"/>
        <v>1585.8000000000002</v>
      </c>
      <c r="L140" s="614">
        <f t="shared" si="8"/>
        <v>210</v>
      </c>
      <c r="M140" s="614">
        <f t="shared" si="6"/>
        <v>1795.8000000000002</v>
      </c>
      <c r="N140" s="618"/>
      <c r="O140" s="618"/>
      <c r="P140" s="623"/>
      <c r="Q140" s="624" t="s">
        <v>522</v>
      </c>
    </row>
    <row r="141" spans="1:17" ht="25.5">
      <c r="A141" s="617">
        <v>176397</v>
      </c>
      <c r="B141" s="618" t="s">
        <v>540</v>
      </c>
      <c r="C141" s="609" t="s">
        <v>537</v>
      </c>
      <c r="D141" s="618" t="s">
        <v>519</v>
      </c>
      <c r="E141" s="619">
        <v>44399</v>
      </c>
      <c r="F141" s="618" t="s">
        <v>476</v>
      </c>
      <c r="G141" s="620" t="s">
        <v>627</v>
      </c>
      <c r="H141" s="618" t="s">
        <v>521</v>
      </c>
      <c r="I141" s="622">
        <v>12</v>
      </c>
      <c r="J141" s="614">
        <v>132.15</v>
      </c>
      <c r="K141" s="614">
        <f t="shared" si="7"/>
        <v>1585.8000000000002</v>
      </c>
      <c r="L141" s="614">
        <f t="shared" si="8"/>
        <v>210</v>
      </c>
      <c r="M141" s="614">
        <f t="shared" si="6"/>
        <v>1795.8000000000002</v>
      </c>
      <c r="N141" s="618"/>
      <c r="O141" s="618"/>
      <c r="P141" s="623"/>
      <c r="Q141" s="624" t="s">
        <v>522</v>
      </c>
    </row>
    <row r="142" spans="1:17">
      <c r="A142" s="617">
        <v>117513</v>
      </c>
      <c r="B142" s="618" t="s">
        <v>619</v>
      </c>
      <c r="C142" s="609" t="s">
        <v>597</v>
      </c>
      <c r="D142" s="618" t="s">
        <v>519</v>
      </c>
      <c r="E142" s="619">
        <v>44400</v>
      </c>
      <c r="F142" s="618" t="s">
        <v>476</v>
      </c>
      <c r="G142" s="620" t="s">
        <v>628</v>
      </c>
      <c r="H142" s="618" t="s">
        <v>521</v>
      </c>
      <c r="I142" s="622">
        <v>11</v>
      </c>
      <c r="J142" s="614">
        <v>127.04</v>
      </c>
      <c r="K142" s="614">
        <f t="shared" si="7"/>
        <v>1397.44</v>
      </c>
      <c r="L142" s="614">
        <f t="shared" si="8"/>
        <v>210</v>
      </c>
      <c r="M142" s="614">
        <f t="shared" si="6"/>
        <v>1607.44</v>
      </c>
      <c r="N142" s="618"/>
      <c r="O142" s="618"/>
      <c r="P142" s="623"/>
      <c r="Q142" s="624" t="s">
        <v>522</v>
      </c>
    </row>
    <row r="143" spans="1:17">
      <c r="A143" s="617">
        <v>117248</v>
      </c>
      <c r="B143" s="618" t="s">
        <v>621</v>
      </c>
      <c r="C143" s="609" t="s">
        <v>528</v>
      </c>
      <c r="D143" s="618" t="s">
        <v>519</v>
      </c>
      <c r="E143" s="619">
        <v>44400</v>
      </c>
      <c r="F143" s="618" t="s">
        <v>476</v>
      </c>
      <c r="G143" s="620" t="s">
        <v>628</v>
      </c>
      <c r="H143" s="618" t="s">
        <v>521</v>
      </c>
      <c r="I143" s="622">
        <v>11</v>
      </c>
      <c r="J143" s="614">
        <v>111.7</v>
      </c>
      <c r="K143" s="614">
        <f t="shared" si="7"/>
        <v>1228.7</v>
      </c>
      <c r="L143" s="614">
        <f t="shared" si="8"/>
        <v>210</v>
      </c>
      <c r="M143" s="614">
        <f t="shared" si="6"/>
        <v>1438.7</v>
      </c>
      <c r="N143" s="618"/>
      <c r="O143" s="618"/>
      <c r="P143" s="623"/>
      <c r="Q143" s="624" t="s">
        <v>522</v>
      </c>
    </row>
    <row r="144" spans="1:17">
      <c r="A144" s="617">
        <v>118557</v>
      </c>
      <c r="B144" s="618" t="s">
        <v>546</v>
      </c>
      <c r="C144" s="609" t="s">
        <v>528</v>
      </c>
      <c r="D144" s="618" t="s">
        <v>519</v>
      </c>
      <c r="E144" s="619">
        <v>44400</v>
      </c>
      <c r="F144" s="618" t="s">
        <v>476</v>
      </c>
      <c r="G144" s="620" t="s">
        <v>628</v>
      </c>
      <c r="H144" s="618" t="s">
        <v>521</v>
      </c>
      <c r="I144" s="622">
        <v>11</v>
      </c>
      <c r="J144" s="614">
        <v>111.7</v>
      </c>
      <c r="K144" s="614">
        <f t="shared" si="7"/>
        <v>1228.7</v>
      </c>
      <c r="L144" s="614">
        <f t="shared" si="8"/>
        <v>210</v>
      </c>
      <c r="M144" s="614">
        <f t="shared" si="6"/>
        <v>1438.7</v>
      </c>
      <c r="N144" s="618"/>
      <c r="O144" s="618"/>
      <c r="P144" s="623"/>
      <c r="Q144" s="624" t="s">
        <v>522</v>
      </c>
    </row>
    <row r="145" spans="1:17">
      <c r="A145" s="617">
        <v>118106</v>
      </c>
      <c r="B145" s="618" t="s">
        <v>547</v>
      </c>
      <c r="C145" s="609" t="s">
        <v>518</v>
      </c>
      <c r="D145" s="618" t="s">
        <v>519</v>
      </c>
      <c r="E145" s="619">
        <v>44400</v>
      </c>
      <c r="F145" s="618" t="s">
        <v>476</v>
      </c>
      <c r="G145" s="620" t="s">
        <v>628</v>
      </c>
      <c r="H145" s="625" t="s">
        <v>521</v>
      </c>
      <c r="I145" s="622">
        <v>11</v>
      </c>
      <c r="J145" s="614">
        <v>146.88999999999999</v>
      </c>
      <c r="K145" s="614">
        <f t="shared" si="7"/>
        <v>1615.79</v>
      </c>
      <c r="L145" s="614">
        <f t="shared" si="8"/>
        <v>210</v>
      </c>
      <c r="M145" s="614">
        <f t="shared" si="6"/>
        <v>1825.79</v>
      </c>
      <c r="N145" s="618"/>
      <c r="O145" s="618"/>
      <c r="P145" s="623"/>
      <c r="Q145" s="624" t="s">
        <v>522</v>
      </c>
    </row>
    <row r="146" spans="1:17">
      <c r="A146" s="617">
        <v>186559</v>
      </c>
      <c r="B146" s="618" t="s">
        <v>548</v>
      </c>
      <c r="C146" s="609" t="s">
        <v>524</v>
      </c>
      <c r="D146" s="618" t="s">
        <v>519</v>
      </c>
      <c r="E146" s="619">
        <v>44400</v>
      </c>
      <c r="F146" s="618" t="s">
        <v>476</v>
      </c>
      <c r="G146" s="620" t="s">
        <v>628</v>
      </c>
      <c r="H146" s="625" t="s">
        <v>521</v>
      </c>
      <c r="I146" s="622">
        <v>11</v>
      </c>
      <c r="J146" s="614">
        <v>81.03</v>
      </c>
      <c r="K146" s="614">
        <f t="shared" si="7"/>
        <v>891.33</v>
      </c>
      <c r="L146" s="614">
        <f t="shared" si="8"/>
        <v>210</v>
      </c>
      <c r="M146" s="614">
        <f t="shared" si="6"/>
        <v>1101.33</v>
      </c>
      <c r="N146" s="618"/>
      <c r="O146" s="618"/>
      <c r="P146" s="623"/>
      <c r="Q146" s="624" t="s">
        <v>522</v>
      </c>
    </row>
    <row r="147" spans="1:17">
      <c r="A147" s="617">
        <v>195654</v>
      </c>
      <c r="B147" s="618" t="s">
        <v>549</v>
      </c>
      <c r="C147" s="609" t="s">
        <v>524</v>
      </c>
      <c r="D147" s="618" t="s">
        <v>519</v>
      </c>
      <c r="E147" s="619">
        <v>44400</v>
      </c>
      <c r="F147" s="618" t="s">
        <v>476</v>
      </c>
      <c r="G147" s="620" t="s">
        <v>628</v>
      </c>
      <c r="H147" s="625" t="s">
        <v>521</v>
      </c>
      <c r="I147" s="622">
        <v>11</v>
      </c>
      <c r="J147" s="614">
        <v>81.03</v>
      </c>
      <c r="K147" s="614">
        <f t="shared" si="7"/>
        <v>891.33</v>
      </c>
      <c r="L147" s="614">
        <f t="shared" si="8"/>
        <v>210</v>
      </c>
      <c r="M147" s="614">
        <f t="shared" si="6"/>
        <v>1101.33</v>
      </c>
      <c r="N147" s="618"/>
      <c r="O147" s="618"/>
      <c r="P147" s="623"/>
      <c r="Q147" s="624" t="s">
        <v>522</v>
      </c>
    </row>
    <row r="148" spans="1:17">
      <c r="A148" s="617">
        <v>205991</v>
      </c>
      <c r="B148" s="618" t="s">
        <v>551</v>
      </c>
      <c r="C148" s="609" t="s">
        <v>552</v>
      </c>
      <c r="D148" s="618" t="s">
        <v>519</v>
      </c>
      <c r="E148" s="619">
        <v>44400</v>
      </c>
      <c r="F148" s="618" t="s">
        <v>476</v>
      </c>
      <c r="G148" s="620" t="s">
        <v>628</v>
      </c>
      <c r="H148" s="625" t="s">
        <v>521</v>
      </c>
      <c r="I148" s="622">
        <v>11</v>
      </c>
      <c r="J148" s="614">
        <v>70.81</v>
      </c>
      <c r="K148" s="614">
        <f t="shared" si="7"/>
        <v>778.91000000000008</v>
      </c>
      <c r="L148" s="614">
        <f t="shared" si="8"/>
        <v>210</v>
      </c>
      <c r="M148" s="614">
        <f t="shared" si="6"/>
        <v>988.91000000000008</v>
      </c>
      <c r="N148" s="618"/>
      <c r="O148" s="618"/>
      <c r="P148" s="623"/>
      <c r="Q148" s="624" t="s">
        <v>522</v>
      </c>
    </row>
    <row r="149" spans="1:17">
      <c r="A149" s="617">
        <v>118038</v>
      </c>
      <c r="B149" s="618" t="s">
        <v>542</v>
      </c>
      <c r="C149" s="609" t="s">
        <v>524</v>
      </c>
      <c r="D149" s="618" t="s">
        <v>519</v>
      </c>
      <c r="E149" s="619">
        <v>44400</v>
      </c>
      <c r="F149" s="618" t="s">
        <v>476</v>
      </c>
      <c r="G149" s="620" t="s">
        <v>628</v>
      </c>
      <c r="H149" s="618" t="s">
        <v>521</v>
      </c>
      <c r="I149" s="622">
        <v>11</v>
      </c>
      <c r="J149" s="614">
        <v>81.03</v>
      </c>
      <c r="K149" s="614">
        <f t="shared" si="7"/>
        <v>891.33</v>
      </c>
      <c r="L149" s="614">
        <f t="shared" si="8"/>
        <v>210</v>
      </c>
      <c r="M149" s="614">
        <f t="shared" si="6"/>
        <v>1101.33</v>
      </c>
      <c r="N149" s="618"/>
      <c r="O149" s="618"/>
      <c r="P149" s="623"/>
      <c r="Q149" s="624" t="s">
        <v>522</v>
      </c>
    </row>
    <row r="150" spans="1:17">
      <c r="A150" s="617">
        <v>117563</v>
      </c>
      <c r="B150" s="618" t="s">
        <v>543</v>
      </c>
      <c r="C150" s="609" t="s">
        <v>524</v>
      </c>
      <c r="D150" s="618" t="s">
        <v>519</v>
      </c>
      <c r="E150" s="619">
        <v>44400</v>
      </c>
      <c r="F150" s="618" t="s">
        <v>476</v>
      </c>
      <c r="G150" s="620" t="s">
        <v>628</v>
      </c>
      <c r="H150" s="618" t="s">
        <v>521</v>
      </c>
      <c r="I150" s="622">
        <v>11</v>
      </c>
      <c r="J150" s="614">
        <v>81.03</v>
      </c>
      <c r="K150" s="614">
        <f t="shared" si="7"/>
        <v>891.33</v>
      </c>
      <c r="L150" s="614">
        <f t="shared" si="8"/>
        <v>210</v>
      </c>
      <c r="M150" s="614">
        <f t="shared" si="6"/>
        <v>1101.33</v>
      </c>
      <c r="N150" s="618"/>
      <c r="O150" s="618"/>
      <c r="P150" s="623"/>
      <c r="Q150" s="624" t="s">
        <v>522</v>
      </c>
    </row>
    <row r="151" spans="1:17">
      <c r="A151" s="617">
        <v>117855</v>
      </c>
      <c r="B151" s="618" t="s">
        <v>536</v>
      </c>
      <c r="C151" s="609" t="s">
        <v>537</v>
      </c>
      <c r="D151" s="618" t="s">
        <v>519</v>
      </c>
      <c r="E151" s="619">
        <v>44400</v>
      </c>
      <c r="F151" s="618" t="s">
        <v>476</v>
      </c>
      <c r="G151" s="620" t="s">
        <v>628</v>
      </c>
      <c r="H151" s="618" t="s">
        <v>521</v>
      </c>
      <c r="I151" s="622">
        <v>11</v>
      </c>
      <c r="J151" s="614">
        <v>132.15</v>
      </c>
      <c r="K151" s="614">
        <f t="shared" si="7"/>
        <v>1453.65</v>
      </c>
      <c r="L151" s="614">
        <f t="shared" si="8"/>
        <v>210</v>
      </c>
      <c r="M151" s="614">
        <f t="shared" si="6"/>
        <v>1663.65</v>
      </c>
      <c r="N151" s="618"/>
      <c r="O151" s="618"/>
      <c r="P151" s="623"/>
      <c r="Q151" s="624" t="s">
        <v>522</v>
      </c>
    </row>
    <row r="152" spans="1:17">
      <c r="A152" s="617">
        <v>176397</v>
      </c>
      <c r="B152" s="618" t="s">
        <v>540</v>
      </c>
      <c r="C152" s="609" t="s">
        <v>537</v>
      </c>
      <c r="D152" s="618" t="s">
        <v>519</v>
      </c>
      <c r="E152" s="619">
        <v>44400</v>
      </c>
      <c r="F152" s="618" t="s">
        <v>476</v>
      </c>
      <c r="G152" s="620" t="s">
        <v>628</v>
      </c>
      <c r="H152" s="618" t="s">
        <v>521</v>
      </c>
      <c r="I152" s="622">
        <v>11</v>
      </c>
      <c r="J152" s="614">
        <v>132.15</v>
      </c>
      <c r="K152" s="614">
        <f t="shared" si="7"/>
        <v>1453.65</v>
      </c>
      <c r="L152" s="614">
        <f t="shared" si="8"/>
        <v>210</v>
      </c>
      <c r="M152" s="614">
        <f t="shared" si="6"/>
        <v>1663.65</v>
      </c>
      <c r="N152" s="618"/>
      <c r="O152" s="618"/>
      <c r="P152" s="623"/>
      <c r="Q152" s="624" t="s">
        <v>522</v>
      </c>
    </row>
    <row r="153" spans="1:17">
      <c r="A153" s="617">
        <v>204485</v>
      </c>
      <c r="B153" s="618" t="s">
        <v>541</v>
      </c>
      <c r="C153" s="609" t="s">
        <v>537</v>
      </c>
      <c r="D153" s="618" t="s">
        <v>519</v>
      </c>
      <c r="E153" s="619">
        <v>44400</v>
      </c>
      <c r="F153" s="618" t="s">
        <v>476</v>
      </c>
      <c r="G153" s="620" t="s">
        <v>628</v>
      </c>
      <c r="H153" s="618" t="s">
        <v>521</v>
      </c>
      <c r="I153" s="622">
        <v>11</v>
      </c>
      <c r="J153" s="614">
        <v>132.15</v>
      </c>
      <c r="K153" s="614">
        <f t="shared" si="7"/>
        <v>1453.65</v>
      </c>
      <c r="L153" s="614">
        <f t="shared" si="8"/>
        <v>210</v>
      </c>
      <c r="M153" s="614">
        <f t="shared" si="6"/>
        <v>1663.65</v>
      </c>
      <c r="N153" s="618"/>
      <c r="O153" s="618"/>
      <c r="P153" s="623"/>
      <c r="Q153" s="624" t="s">
        <v>522</v>
      </c>
    </row>
    <row r="154" spans="1:17">
      <c r="A154" s="617">
        <v>117346</v>
      </c>
      <c r="B154" s="618" t="s">
        <v>539</v>
      </c>
      <c r="C154" s="609" t="s">
        <v>518</v>
      </c>
      <c r="D154" s="618" t="s">
        <v>519</v>
      </c>
      <c r="E154" s="619">
        <v>44400</v>
      </c>
      <c r="F154" s="618" t="s">
        <v>476</v>
      </c>
      <c r="G154" s="620" t="s">
        <v>628</v>
      </c>
      <c r="H154" s="618" t="s">
        <v>521</v>
      </c>
      <c r="I154" s="622">
        <v>11</v>
      </c>
      <c r="J154" s="614">
        <v>146.88999999999999</v>
      </c>
      <c r="K154" s="614">
        <f t="shared" si="7"/>
        <v>1615.79</v>
      </c>
      <c r="L154" s="614">
        <f t="shared" si="8"/>
        <v>210</v>
      </c>
      <c r="M154" s="614">
        <f t="shared" si="6"/>
        <v>1825.79</v>
      </c>
      <c r="N154" s="618"/>
      <c r="O154" s="618"/>
      <c r="P154" s="623"/>
      <c r="Q154" s="624" t="s">
        <v>522</v>
      </c>
    </row>
    <row r="155" spans="1:17">
      <c r="A155" s="617">
        <v>117296</v>
      </c>
      <c r="B155" s="618" t="s">
        <v>545</v>
      </c>
      <c r="C155" s="609" t="s">
        <v>528</v>
      </c>
      <c r="D155" s="618" t="s">
        <v>519</v>
      </c>
      <c r="E155" s="619">
        <v>44400</v>
      </c>
      <c r="F155" s="618" t="s">
        <v>476</v>
      </c>
      <c r="G155" s="620" t="s">
        <v>628</v>
      </c>
      <c r="H155" s="618" t="s">
        <v>521</v>
      </c>
      <c r="I155" s="622">
        <v>11</v>
      </c>
      <c r="J155" s="614">
        <v>111.7</v>
      </c>
      <c r="K155" s="614">
        <f t="shared" si="7"/>
        <v>1228.7</v>
      </c>
      <c r="L155" s="614">
        <f t="shared" si="8"/>
        <v>210</v>
      </c>
      <c r="M155" s="614">
        <f t="shared" si="6"/>
        <v>1438.7</v>
      </c>
      <c r="N155" s="618"/>
      <c r="O155" s="618"/>
      <c r="P155" s="623"/>
      <c r="Q155" s="624" t="s">
        <v>522</v>
      </c>
    </row>
    <row r="156" spans="1:17">
      <c r="A156" s="617">
        <v>118962</v>
      </c>
      <c r="B156" s="618" t="s">
        <v>550</v>
      </c>
      <c r="C156" s="609" t="s">
        <v>518</v>
      </c>
      <c r="D156" s="618" t="s">
        <v>519</v>
      </c>
      <c r="E156" s="619">
        <v>44400</v>
      </c>
      <c r="F156" s="618" t="s">
        <v>476</v>
      </c>
      <c r="G156" s="620" t="s">
        <v>628</v>
      </c>
      <c r="H156" s="625" t="s">
        <v>521</v>
      </c>
      <c r="I156" s="622">
        <v>11</v>
      </c>
      <c r="J156" s="614">
        <v>146.88999999999999</v>
      </c>
      <c r="K156" s="614">
        <f t="shared" si="7"/>
        <v>1615.79</v>
      </c>
      <c r="L156" s="614">
        <f t="shared" si="8"/>
        <v>210</v>
      </c>
      <c r="M156" s="614">
        <f t="shared" si="6"/>
        <v>1825.79</v>
      </c>
      <c r="N156" s="618"/>
      <c r="O156" s="618"/>
      <c r="P156" s="623"/>
      <c r="Q156" s="624" t="s">
        <v>522</v>
      </c>
    </row>
    <row r="157" spans="1:17">
      <c r="A157" s="617">
        <v>118248</v>
      </c>
      <c r="B157" s="618" t="s">
        <v>544</v>
      </c>
      <c r="C157" s="609" t="s">
        <v>528</v>
      </c>
      <c r="D157" s="618" t="s">
        <v>519</v>
      </c>
      <c r="E157" s="619">
        <v>44400</v>
      </c>
      <c r="F157" s="618" t="s">
        <v>476</v>
      </c>
      <c r="G157" s="620" t="s">
        <v>628</v>
      </c>
      <c r="H157" s="625" t="s">
        <v>521</v>
      </c>
      <c r="I157" s="622">
        <v>11</v>
      </c>
      <c r="J157" s="614">
        <v>111.7</v>
      </c>
      <c r="K157" s="614">
        <f t="shared" si="7"/>
        <v>1228.7</v>
      </c>
      <c r="L157" s="614">
        <f t="shared" si="8"/>
        <v>210</v>
      </c>
      <c r="M157" s="614">
        <f t="shared" si="6"/>
        <v>1438.7</v>
      </c>
      <c r="N157" s="618"/>
      <c r="O157" s="618"/>
      <c r="P157" s="623"/>
      <c r="Q157" s="624" t="s">
        <v>522</v>
      </c>
    </row>
    <row r="158" spans="1:17">
      <c r="A158" s="617">
        <v>118087</v>
      </c>
      <c r="B158" s="618" t="s">
        <v>553</v>
      </c>
      <c r="C158" s="609" t="s">
        <v>554</v>
      </c>
      <c r="D158" s="618" t="s">
        <v>519</v>
      </c>
      <c r="E158" s="619">
        <v>44400</v>
      </c>
      <c r="F158" s="618" t="s">
        <v>476</v>
      </c>
      <c r="G158" s="620" t="s">
        <v>628</v>
      </c>
      <c r="H158" s="625" t="s">
        <v>521</v>
      </c>
      <c r="I158" s="622">
        <v>11</v>
      </c>
      <c r="J158" s="614">
        <v>150.59</v>
      </c>
      <c r="K158" s="614">
        <f t="shared" si="7"/>
        <v>1656.49</v>
      </c>
      <c r="L158" s="614">
        <f t="shared" si="8"/>
        <v>210</v>
      </c>
      <c r="M158" s="614">
        <f t="shared" si="6"/>
        <v>1866.49</v>
      </c>
      <c r="N158" s="618"/>
      <c r="O158" s="618"/>
      <c r="P158" s="623"/>
      <c r="Q158" s="624" t="s">
        <v>522</v>
      </c>
    </row>
    <row r="159" spans="1:17" ht="38.25">
      <c r="A159" s="617">
        <v>205419</v>
      </c>
      <c r="B159" s="618" t="s">
        <v>523</v>
      </c>
      <c r="C159" s="609" t="s">
        <v>524</v>
      </c>
      <c r="D159" s="618" t="s">
        <v>519</v>
      </c>
      <c r="E159" s="619">
        <v>44400</v>
      </c>
      <c r="F159" s="618" t="s">
        <v>476</v>
      </c>
      <c r="G159" s="620" t="s">
        <v>629</v>
      </c>
      <c r="H159" s="625" t="s">
        <v>521</v>
      </c>
      <c r="I159" s="622">
        <v>11</v>
      </c>
      <c r="J159" s="614">
        <v>81.03</v>
      </c>
      <c r="K159" s="614">
        <f t="shared" si="7"/>
        <v>891.33</v>
      </c>
      <c r="L159" s="614">
        <f t="shared" si="8"/>
        <v>210</v>
      </c>
      <c r="M159" s="614">
        <f t="shared" si="6"/>
        <v>1101.33</v>
      </c>
      <c r="N159" s="618"/>
      <c r="O159" s="618"/>
      <c r="P159" s="623"/>
      <c r="Q159" s="624" t="s">
        <v>522</v>
      </c>
    </row>
    <row r="160" spans="1:17" ht="38.25">
      <c r="A160" s="617">
        <v>117403</v>
      </c>
      <c r="B160" s="618" t="s">
        <v>517</v>
      </c>
      <c r="C160" s="609" t="s">
        <v>518</v>
      </c>
      <c r="D160" s="618" t="s">
        <v>519</v>
      </c>
      <c r="E160" s="619">
        <v>44400</v>
      </c>
      <c r="F160" s="618" t="s">
        <v>476</v>
      </c>
      <c r="G160" s="620" t="s">
        <v>629</v>
      </c>
      <c r="H160" s="618" t="s">
        <v>521</v>
      </c>
      <c r="I160" s="622">
        <v>11</v>
      </c>
      <c r="J160" s="614">
        <v>146.88999999999999</v>
      </c>
      <c r="K160" s="614">
        <f t="shared" si="7"/>
        <v>1615.79</v>
      </c>
      <c r="L160" s="614">
        <f t="shared" si="8"/>
        <v>210</v>
      </c>
      <c r="M160" s="614">
        <f t="shared" si="6"/>
        <v>1825.79</v>
      </c>
      <c r="N160" s="618"/>
      <c r="O160" s="618"/>
      <c r="P160" s="623"/>
      <c r="Q160" s="624" t="s">
        <v>522</v>
      </c>
    </row>
    <row r="161" spans="1:17">
      <c r="A161" s="617">
        <v>119254</v>
      </c>
      <c r="B161" s="618" t="s">
        <v>596</v>
      </c>
      <c r="C161" s="609" t="s">
        <v>597</v>
      </c>
      <c r="D161" s="618" t="s">
        <v>519</v>
      </c>
      <c r="E161" s="619">
        <v>44400</v>
      </c>
      <c r="F161" s="618" t="s">
        <v>476</v>
      </c>
      <c r="G161" s="620" t="s">
        <v>630</v>
      </c>
      <c r="H161" s="625" t="s">
        <v>521</v>
      </c>
      <c r="I161" s="622">
        <v>11</v>
      </c>
      <c r="J161" s="614">
        <v>127.04</v>
      </c>
      <c r="K161" s="614">
        <f t="shared" si="7"/>
        <v>1397.44</v>
      </c>
      <c r="L161" s="614">
        <f t="shared" si="8"/>
        <v>210</v>
      </c>
      <c r="M161" s="614">
        <f t="shared" si="6"/>
        <v>1607.44</v>
      </c>
      <c r="N161" s="618"/>
      <c r="O161" s="618"/>
      <c r="P161" s="623"/>
      <c r="Q161" s="624" t="s">
        <v>522</v>
      </c>
    </row>
    <row r="162" spans="1:17">
      <c r="A162" s="626">
        <v>118054</v>
      </c>
      <c r="B162" s="625" t="s">
        <v>599</v>
      </c>
      <c r="C162" s="609" t="s">
        <v>528</v>
      </c>
      <c r="D162" s="625" t="s">
        <v>519</v>
      </c>
      <c r="E162" s="627">
        <v>44400</v>
      </c>
      <c r="F162" s="618" t="s">
        <v>476</v>
      </c>
      <c r="G162" s="620" t="s">
        <v>630</v>
      </c>
      <c r="H162" s="621" t="s">
        <v>521</v>
      </c>
      <c r="I162" s="622">
        <v>12</v>
      </c>
      <c r="J162" s="614">
        <v>111.7</v>
      </c>
      <c r="K162" s="614">
        <f t="shared" si="7"/>
        <v>1340.4</v>
      </c>
      <c r="L162" s="614">
        <f t="shared" si="8"/>
        <v>210</v>
      </c>
      <c r="M162" s="614">
        <f t="shared" si="6"/>
        <v>1550.4</v>
      </c>
      <c r="N162" s="618"/>
      <c r="O162" s="618"/>
      <c r="P162" s="623"/>
      <c r="Q162" s="624" t="s">
        <v>522</v>
      </c>
    </row>
    <row r="163" spans="1:17">
      <c r="A163" s="617">
        <v>155244</v>
      </c>
      <c r="B163" s="618" t="s">
        <v>631</v>
      </c>
      <c r="C163" s="609" t="s">
        <v>632</v>
      </c>
      <c r="D163" s="618" t="s">
        <v>519</v>
      </c>
      <c r="E163" s="619">
        <v>44400</v>
      </c>
      <c r="F163" s="618" t="s">
        <v>476</v>
      </c>
      <c r="G163" s="620" t="s">
        <v>633</v>
      </c>
      <c r="H163" s="618" t="s">
        <v>521</v>
      </c>
      <c r="I163" s="622">
        <v>7.5</v>
      </c>
      <c r="J163" s="614">
        <v>132.15</v>
      </c>
      <c r="K163" s="614">
        <f t="shared" si="7"/>
        <v>991.125</v>
      </c>
      <c r="L163" s="614">
        <f t="shared" si="8"/>
        <v>143.18181818181816</v>
      </c>
      <c r="M163" s="614">
        <f t="shared" si="6"/>
        <v>1134.3068181818182</v>
      </c>
      <c r="N163" s="618"/>
      <c r="O163" s="618"/>
      <c r="P163" s="623"/>
      <c r="Q163" s="624" t="s">
        <v>522</v>
      </c>
    </row>
    <row r="164" spans="1:17">
      <c r="A164" s="626">
        <v>138222</v>
      </c>
      <c r="B164" s="625" t="s">
        <v>634</v>
      </c>
      <c r="C164" s="609" t="s">
        <v>632</v>
      </c>
      <c r="D164" s="625" t="s">
        <v>519</v>
      </c>
      <c r="E164" s="627">
        <v>44400</v>
      </c>
      <c r="F164" s="618" t="s">
        <v>476</v>
      </c>
      <c r="G164" s="620" t="s">
        <v>633</v>
      </c>
      <c r="H164" s="621" t="s">
        <v>521</v>
      </c>
      <c r="I164" s="622">
        <v>7.5</v>
      </c>
      <c r="J164" s="614">
        <v>132.15</v>
      </c>
      <c r="K164" s="614">
        <f t="shared" si="7"/>
        <v>991.125</v>
      </c>
      <c r="L164" s="614">
        <f t="shared" si="8"/>
        <v>143.18181818181816</v>
      </c>
      <c r="M164" s="614">
        <f t="shared" si="6"/>
        <v>1134.3068181818182</v>
      </c>
      <c r="N164" s="618"/>
      <c r="O164" s="618"/>
      <c r="P164" s="623"/>
      <c r="Q164" s="624" t="s">
        <v>522</v>
      </c>
    </row>
    <row r="165" spans="1:17">
      <c r="A165" s="617">
        <v>205419</v>
      </c>
      <c r="B165" s="618" t="s">
        <v>523</v>
      </c>
      <c r="C165" s="609" t="s">
        <v>524</v>
      </c>
      <c r="D165" s="618" t="s">
        <v>519</v>
      </c>
      <c r="E165" s="619">
        <v>44401</v>
      </c>
      <c r="F165" s="618" t="s">
        <v>476</v>
      </c>
      <c r="G165" s="620" t="s">
        <v>635</v>
      </c>
      <c r="H165" s="618" t="s">
        <v>521</v>
      </c>
      <c r="I165" s="622">
        <v>11</v>
      </c>
      <c r="J165" s="614">
        <v>81.03</v>
      </c>
      <c r="K165" s="614">
        <f t="shared" si="7"/>
        <v>891.33</v>
      </c>
      <c r="L165" s="614">
        <f t="shared" si="8"/>
        <v>210</v>
      </c>
      <c r="M165" s="614">
        <f t="shared" si="6"/>
        <v>1101.33</v>
      </c>
      <c r="N165" s="618"/>
      <c r="O165" s="618"/>
      <c r="P165" s="623"/>
      <c r="Q165" s="624" t="s">
        <v>522</v>
      </c>
    </row>
    <row r="166" spans="1:17">
      <c r="A166" s="617">
        <v>117403</v>
      </c>
      <c r="B166" s="618" t="s">
        <v>517</v>
      </c>
      <c r="C166" s="609" t="s">
        <v>518</v>
      </c>
      <c r="D166" s="618" t="s">
        <v>519</v>
      </c>
      <c r="E166" s="619">
        <v>44401</v>
      </c>
      <c r="F166" s="618" t="s">
        <v>476</v>
      </c>
      <c r="G166" s="620" t="s">
        <v>635</v>
      </c>
      <c r="H166" s="625" t="s">
        <v>521</v>
      </c>
      <c r="I166" s="622">
        <v>11</v>
      </c>
      <c r="J166" s="614">
        <v>146.88999999999999</v>
      </c>
      <c r="K166" s="614">
        <f t="shared" si="7"/>
        <v>1615.79</v>
      </c>
      <c r="L166" s="614">
        <f t="shared" si="8"/>
        <v>210</v>
      </c>
      <c r="M166" s="614">
        <f t="shared" si="6"/>
        <v>1825.79</v>
      </c>
      <c r="N166" s="618"/>
      <c r="O166" s="618"/>
      <c r="P166" s="623"/>
      <c r="Q166" s="624" t="s">
        <v>522</v>
      </c>
    </row>
    <row r="167" spans="1:17">
      <c r="A167" s="626">
        <v>117438</v>
      </c>
      <c r="B167" s="625" t="s">
        <v>623</v>
      </c>
      <c r="C167" s="609" t="s">
        <v>597</v>
      </c>
      <c r="D167" s="625" t="s">
        <v>519</v>
      </c>
      <c r="E167" s="627">
        <v>44401</v>
      </c>
      <c r="F167" s="618" t="s">
        <v>476</v>
      </c>
      <c r="G167" s="620" t="s">
        <v>630</v>
      </c>
      <c r="H167" s="621" t="s">
        <v>521</v>
      </c>
      <c r="I167" s="622">
        <v>7</v>
      </c>
      <c r="J167" s="614">
        <v>127.04</v>
      </c>
      <c r="K167" s="614">
        <f t="shared" si="7"/>
        <v>889.28000000000009</v>
      </c>
      <c r="L167" s="614">
        <f t="shared" si="8"/>
        <v>133.63636363636363</v>
      </c>
      <c r="M167" s="614">
        <f t="shared" si="6"/>
        <v>1022.9163636363637</v>
      </c>
      <c r="N167" s="618"/>
      <c r="O167" s="618"/>
      <c r="P167" s="623"/>
      <c r="Q167" s="624" t="s">
        <v>522</v>
      </c>
    </row>
    <row r="168" spans="1:17">
      <c r="A168" s="617">
        <v>119254</v>
      </c>
      <c r="B168" s="618" t="s">
        <v>596</v>
      </c>
      <c r="C168" s="609" t="s">
        <v>597</v>
      </c>
      <c r="D168" s="618" t="s">
        <v>519</v>
      </c>
      <c r="E168" s="619">
        <v>44401</v>
      </c>
      <c r="F168" s="618" t="s">
        <v>476</v>
      </c>
      <c r="G168" s="620" t="s">
        <v>630</v>
      </c>
      <c r="H168" s="618" t="s">
        <v>521</v>
      </c>
      <c r="I168" s="622">
        <v>11</v>
      </c>
      <c r="J168" s="614">
        <v>127.04</v>
      </c>
      <c r="K168" s="614">
        <f t="shared" si="7"/>
        <v>1397.44</v>
      </c>
      <c r="L168" s="614">
        <f t="shared" si="8"/>
        <v>210</v>
      </c>
      <c r="M168" s="614">
        <f t="shared" si="6"/>
        <v>1607.44</v>
      </c>
      <c r="N168" s="618"/>
      <c r="O168" s="618"/>
      <c r="P168" s="618"/>
      <c r="Q168" s="624" t="s">
        <v>522</v>
      </c>
    </row>
    <row r="169" spans="1:17">
      <c r="A169" s="617">
        <v>176227</v>
      </c>
      <c r="B169" s="618" t="s">
        <v>636</v>
      </c>
      <c r="C169" s="609" t="s">
        <v>632</v>
      </c>
      <c r="D169" s="618" t="s">
        <v>519</v>
      </c>
      <c r="E169" s="619">
        <v>44401</v>
      </c>
      <c r="F169" s="618" t="s">
        <v>476</v>
      </c>
      <c r="G169" s="620" t="s">
        <v>637</v>
      </c>
      <c r="H169" s="625" t="s">
        <v>521</v>
      </c>
      <c r="I169" s="622">
        <v>10</v>
      </c>
      <c r="J169" s="614">
        <v>132.15</v>
      </c>
      <c r="K169" s="614">
        <f t="shared" si="7"/>
        <v>1321.5</v>
      </c>
      <c r="L169" s="614">
        <f t="shared" si="8"/>
        <v>190.90909090909091</v>
      </c>
      <c r="M169" s="614">
        <f t="shared" si="6"/>
        <v>1512.409090909091</v>
      </c>
      <c r="N169" s="618"/>
      <c r="O169" s="618"/>
      <c r="P169" s="623"/>
      <c r="Q169" s="624" t="s">
        <v>522</v>
      </c>
    </row>
    <row r="170" spans="1:17">
      <c r="A170" s="617">
        <v>117128</v>
      </c>
      <c r="B170" s="618" t="s">
        <v>638</v>
      </c>
      <c r="C170" s="609" t="s">
        <v>639</v>
      </c>
      <c r="D170" s="618" t="s">
        <v>519</v>
      </c>
      <c r="E170" s="619">
        <v>44402</v>
      </c>
      <c r="F170" s="618" t="s">
        <v>476</v>
      </c>
      <c r="G170" s="620" t="s">
        <v>640</v>
      </c>
      <c r="H170" s="625" t="s">
        <v>521</v>
      </c>
      <c r="I170" s="622">
        <v>12</v>
      </c>
      <c r="J170" s="614">
        <v>91.26</v>
      </c>
      <c r="K170" s="614">
        <f t="shared" si="7"/>
        <v>1095.1200000000001</v>
      </c>
      <c r="L170" s="614">
        <f t="shared" si="8"/>
        <v>210</v>
      </c>
      <c r="M170" s="614">
        <f t="shared" si="6"/>
        <v>1305.1200000000001</v>
      </c>
      <c r="N170" s="618"/>
      <c r="O170" s="618"/>
      <c r="P170" s="623"/>
      <c r="Q170" s="624" t="s">
        <v>522</v>
      </c>
    </row>
    <row r="171" spans="1:17">
      <c r="A171" s="626">
        <v>117438</v>
      </c>
      <c r="B171" s="625" t="s">
        <v>623</v>
      </c>
      <c r="C171" s="609" t="s">
        <v>597</v>
      </c>
      <c r="D171" s="625" t="s">
        <v>519</v>
      </c>
      <c r="E171" s="627">
        <v>44402</v>
      </c>
      <c r="F171" s="618" t="s">
        <v>476</v>
      </c>
      <c r="G171" s="620" t="s">
        <v>630</v>
      </c>
      <c r="H171" s="621" t="s">
        <v>521</v>
      </c>
      <c r="I171" s="622">
        <v>4</v>
      </c>
      <c r="J171" s="614">
        <v>127.04</v>
      </c>
      <c r="K171" s="614">
        <f t="shared" si="7"/>
        <v>508.16</v>
      </c>
      <c r="L171" s="614">
        <f t="shared" si="8"/>
        <v>76.36363636363636</v>
      </c>
      <c r="M171" s="614">
        <f t="shared" si="6"/>
        <v>584.52363636363634</v>
      </c>
      <c r="N171" s="618"/>
      <c r="O171" s="618"/>
      <c r="P171" s="623"/>
      <c r="Q171" s="624" t="s">
        <v>522</v>
      </c>
    </row>
    <row r="172" spans="1:17">
      <c r="A172" s="617">
        <v>206244</v>
      </c>
      <c r="B172" s="618" t="s">
        <v>641</v>
      </c>
      <c r="C172" s="609" t="s">
        <v>524</v>
      </c>
      <c r="D172" s="618" t="s">
        <v>519</v>
      </c>
      <c r="E172" s="619">
        <v>44402</v>
      </c>
      <c r="F172" s="618" t="s">
        <v>476</v>
      </c>
      <c r="G172" s="620" t="s">
        <v>642</v>
      </c>
      <c r="H172" s="625" t="s">
        <v>521</v>
      </c>
      <c r="I172" s="622">
        <v>11</v>
      </c>
      <c r="J172" s="614">
        <v>81.03</v>
      </c>
      <c r="K172" s="614">
        <f t="shared" si="7"/>
        <v>891.33</v>
      </c>
      <c r="L172" s="614">
        <f t="shared" si="8"/>
        <v>210</v>
      </c>
      <c r="M172" s="614">
        <f t="shared" si="6"/>
        <v>1101.33</v>
      </c>
      <c r="N172" s="618"/>
      <c r="O172" s="618"/>
      <c r="P172" s="623"/>
      <c r="Q172" s="624" t="s">
        <v>522</v>
      </c>
    </row>
    <row r="173" spans="1:17">
      <c r="A173" s="617">
        <v>206248</v>
      </c>
      <c r="B173" s="618" t="s">
        <v>643</v>
      </c>
      <c r="C173" s="609" t="s">
        <v>524</v>
      </c>
      <c r="D173" s="618" t="s">
        <v>519</v>
      </c>
      <c r="E173" s="619">
        <v>44402</v>
      </c>
      <c r="F173" s="618" t="s">
        <v>476</v>
      </c>
      <c r="G173" s="620" t="s">
        <v>642</v>
      </c>
      <c r="H173" s="618" t="s">
        <v>521</v>
      </c>
      <c r="I173" s="622">
        <v>11</v>
      </c>
      <c r="J173" s="614">
        <v>81.03</v>
      </c>
      <c r="K173" s="614">
        <f t="shared" si="7"/>
        <v>891.33</v>
      </c>
      <c r="L173" s="614">
        <f t="shared" si="8"/>
        <v>210</v>
      </c>
      <c r="M173" s="614">
        <f t="shared" si="6"/>
        <v>1101.33</v>
      </c>
      <c r="N173" s="618"/>
      <c r="O173" s="618"/>
      <c r="P173" s="623"/>
      <c r="Q173" s="624" t="s">
        <v>522</v>
      </c>
    </row>
    <row r="174" spans="1:17">
      <c r="A174" s="617">
        <v>190198</v>
      </c>
      <c r="B174" s="618" t="s">
        <v>535</v>
      </c>
      <c r="C174" s="609" t="s">
        <v>524</v>
      </c>
      <c r="D174" s="618" t="s">
        <v>519</v>
      </c>
      <c r="E174" s="619">
        <v>44402</v>
      </c>
      <c r="F174" s="618" t="s">
        <v>476</v>
      </c>
      <c r="G174" s="620" t="s">
        <v>642</v>
      </c>
      <c r="H174" s="618" t="s">
        <v>521</v>
      </c>
      <c r="I174" s="622">
        <v>11</v>
      </c>
      <c r="J174" s="614">
        <v>81.03</v>
      </c>
      <c r="K174" s="614">
        <f t="shared" si="7"/>
        <v>891.33</v>
      </c>
      <c r="L174" s="614">
        <f t="shared" si="8"/>
        <v>210</v>
      </c>
      <c r="M174" s="614">
        <f t="shared" si="6"/>
        <v>1101.33</v>
      </c>
      <c r="N174" s="618"/>
      <c r="O174" s="618"/>
      <c r="P174" s="623"/>
      <c r="Q174" s="624" t="s">
        <v>522</v>
      </c>
    </row>
    <row r="175" spans="1:17">
      <c r="A175" s="617">
        <v>117424</v>
      </c>
      <c r="B175" s="618" t="s">
        <v>533</v>
      </c>
      <c r="C175" s="609" t="s">
        <v>528</v>
      </c>
      <c r="D175" s="618" t="s">
        <v>519</v>
      </c>
      <c r="E175" s="619">
        <v>44402</v>
      </c>
      <c r="F175" s="618" t="s">
        <v>476</v>
      </c>
      <c r="G175" s="620" t="s">
        <v>642</v>
      </c>
      <c r="H175" s="618" t="s">
        <v>521</v>
      </c>
      <c r="I175" s="622">
        <v>11</v>
      </c>
      <c r="J175" s="614">
        <v>111.7</v>
      </c>
      <c r="K175" s="614">
        <f t="shared" si="7"/>
        <v>1228.7</v>
      </c>
      <c r="L175" s="614">
        <f t="shared" si="8"/>
        <v>210</v>
      </c>
      <c r="M175" s="614">
        <f t="shared" ref="M175:M233" si="9">SUM(K175:L175)</f>
        <v>1438.7</v>
      </c>
      <c r="N175" s="618"/>
      <c r="O175" s="618"/>
      <c r="P175" s="623"/>
      <c r="Q175" s="624" t="s">
        <v>522</v>
      </c>
    </row>
    <row r="176" spans="1:17">
      <c r="A176" s="617">
        <v>203233</v>
      </c>
      <c r="B176" s="618" t="s">
        <v>644</v>
      </c>
      <c r="C176" s="609" t="s">
        <v>597</v>
      </c>
      <c r="D176" s="618" t="s">
        <v>519</v>
      </c>
      <c r="E176" s="619">
        <v>44402</v>
      </c>
      <c r="F176" s="618" t="s">
        <v>476</v>
      </c>
      <c r="G176" s="620" t="s">
        <v>645</v>
      </c>
      <c r="H176" s="618" t="s">
        <v>521</v>
      </c>
      <c r="I176" s="622">
        <v>11</v>
      </c>
      <c r="J176" s="614">
        <v>127.04</v>
      </c>
      <c r="K176" s="614">
        <f t="shared" si="7"/>
        <v>1397.44</v>
      </c>
      <c r="L176" s="614">
        <f t="shared" si="8"/>
        <v>210</v>
      </c>
      <c r="M176" s="614">
        <f t="shared" si="9"/>
        <v>1607.44</v>
      </c>
      <c r="N176" s="618"/>
      <c r="O176" s="618"/>
      <c r="P176" s="623"/>
      <c r="Q176" s="624" t="s">
        <v>522</v>
      </c>
    </row>
    <row r="177" spans="1:17">
      <c r="A177" s="617">
        <v>118625</v>
      </c>
      <c r="B177" s="618" t="s">
        <v>646</v>
      </c>
      <c r="C177" s="609" t="s">
        <v>524</v>
      </c>
      <c r="D177" s="618" t="s">
        <v>519</v>
      </c>
      <c r="E177" s="619">
        <v>44402</v>
      </c>
      <c r="F177" s="618" t="s">
        <v>476</v>
      </c>
      <c r="G177" s="620" t="s">
        <v>647</v>
      </c>
      <c r="H177" s="618" t="s">
        <v>521</v>
      </c>
      <c r="I177" s="622">
        <v>5</v>
      </c>
      <c r="J177" s="614">
        <v>81.03</v>
      </c>
      <c r="K177" s="614">
        <f t="shared" si="7"/>
        <v>405.15</v>
      </c>
      <c r="L177" s="614">
        <f t="shared" si="8"/>
        <v>95.454545454545453</v>
      </c>
      <c r="M177" s="614">
        <f t="shared" si="9"/>
        <v>500.60454545454542</v>
      </c>
      <c r="N177" s="618"/>
      <c r="O177" s="618"/>
      <c r="P177" s="623"/>
      <c r="Q177" s="624" t="s">
        <v>522</v>
      </c>
    </row>
    <row r="178" spans="1:17">
      <c r="A178" s="617">
        <v>195524</v>
      </c>
      <c r="B178" s="618" t="s">
        <v>648</v>
      </c>
      <c r="C178" s="609" t="s">
        <v>524</v>
      </c>
      <c r="D178" s="618" t="s">
        <v>519</v>
      </c>
      <c r="E178" s="619">
        <v>44402</v>
      </c>
      <c r="F178" s="618" t="s">
        <v>476</v>
      </c>
      <c r="G178" s="620" t="s">
        <v>647</v>
      </c>
      <c r="H178" s="618" t="s">
        <v>521</v>
      </c>
      <c r="I178" s="622">
        <v>5</v>
      </c>
      <c r="J178" s="614">
        <v>81.03</v>
      </c>
      <c r="K178" s="614">
        <f t="shared" si="7"/>
        <v>405.15</v>
      </c>
      <c r="L178" s="614">
        <f t="shared" si="8"/>
        <v>95.454545454545453</v>
      </c>
      <c r="M178" s="614">
        <f t="shared" si="9"/>
        <v>500.60454545454542</v>
      </c>
      <c r="N178" s="618"/>
      <c r="O178" s="618"/>
      <c r="P178" s="623"/>
      <c r="Q178" s="624" t="s">
        <v>522</v>
      </c>
    </row>
    <row r="179" spans="1:17">
      <c r="A179" s="617">
        <v>119017</v>
      </c>
      <c r="B179" s="618" t="s">
        <v>649</v>
      </c>
      <c r="C179" s="609" t="s">
        <v>524</v>
      </c>
      <c r="D179" s="618" t="s">
        <v>519</v>
      </c>
      <c r="E179" s="619">
        <v>44402</v>
      </c>
      <c r="F179" s="618" t="s">
        <v>476</v>
      </c>
      <c r="G179" s="620" t="s">
        <v>647</v>
      </c>
      <c r="H179" s="618" t="s">
        <v>521</v>
      </c>
      <c r="I179" s="622">
        <v>5</v>
      </c>
      <c r="J179" s="614">
        <v>81.03</v>
      </c>
      <c r="K179" s="614">
        <f t="shared" si="7"/>
        <v>405.15</v>
      </c>
      <c r="L179" s="614">
        <f t="shared" si="8"/>
        <v>95.454545454545453</v>
      </c>
      <c r="M179" s="614">
        <f t="shared" si="9"/>
        <v>500.60454545454542</v>
      </c>
      <c r="N179" s="618"/>
      <c r="O179" s="618"/>
      <c r="P179" s="623"/>
      <c r="Q179" s="624" t="s">
        <v>522</v>
      </c>
    </row>
    <row r="180" spans="1:17">
      <c r="A180" s="617">
        <v>116651</v>
      </c>
      <c r="B180" s="618" t="s">
        <v>650</v>
      </c>
      <c r="C180" s="609" t="s">
        <v>518</v>
      </c>
      <c r="D180" s="618" t="s">
        <v>519</v>
      </c>
      <c r="E180" s="619">
        <v>44402</v>
      </c>
      <c r="F180" s="618" t="s">
        <v>476</v>
      </c>
      <c r="G180" s="620" t="s">
        <v>647</v>
      </c>
      <c r="H180" s="618" t="s">
        <v>521</v>
      </c>
      <c r="I180" s="622">
        <v>5</v>
      </c>
      <c r="J180" s="614">
        <v>146.88999999999999</v>
      </c>
      <c r="K180" s="614">
        <f t="shared" si="7"/>
        <v>734.44999999999993</v>
      </c>
      <c r="L180" s="614">
        <f t="shared" si="8"/>
        <v>95.454545454545453</v>
      </c>
      <c r="M180" s="614">
        <f t="shared" si="9"/>
        <v>829.90454545454543</v>
      </c>
      <c r="N180" s="618"/>
      <c r="O180" s="618"/>
      <c r="P180" s="623"/>
      <c r="Q180" s="624" t="s">
        <v>522</v>
      </c>
    </row>
    <row r="181" spans="1:17" ht="25.5">
      <c r="A181" s="617">
        <v>116651</v>
      </c>
      <c r="B181" s="618" t="s">
        <v>650</v>
      </c>
      <c r="C181" s="609" t="s">
        <v>518</v>
      </c>
      <c r="D181" s="618" t="s">
        <v>519</v>
      </c>
      <c r="E181" s="619">
        <v>44402</v>
      </c>
      <c r="F181" s="618" t="s">
        <v>476</v>
      </c>
      <c r="G181" s="620" t="s">
        <v>651</v>
      </c>
      <c r="H181" s="618" t="s">
        <v>521</v>
      </c>
      <c r="I181" s="622">
        <v>6</v>
      </c>
      <c r="J181" s="614">
        <v>146.88999999999999</v>
      </c>
      <c r="K181" s="614">
        <f t="shared" si="7"/>
        <v>881.33999999999992</v>
      </c>
      <c r="L181" s="614">
        <f t="shared" si="8"/>
        <v>114.54545454545453</v>
      </c>
      <c r="M181" s="614">
        <f t="shared" si="9"/>
        <v>995.88545454545442</v>
      </c>
      <c r="N181" s="618"/>
      <c r="O181" s="618"/>
      <c r="P181" s="623"/>
      <c r="Q181" s="624" t="s">
        <v>522</v>
      </c>
    </row>
    <row r="182" spans="1:17" ht="25.5">
      <c r="A182" s="617">
        <v>119017</v>
      </c>
      <c r="B182" s="618" t="s">
        <v>649</v>
      </c>
      <c r="C182" s="609" t="s">
        <v>524</v>
      </c>
      <c r="D182" s="618" t="s">
        <v>519</v>
      </c>
      <c r="E182" s="619">
        <v>44402</v>
      </c>
      <c r="F182" s="618" t="s">
        <v>476</v>
      </c>
      <c r="G182" s="620" t="s">
        <v>651</v>
      </c>
      <c r="H182" s="618" t="s">
        <v>521</v>
      </c>
      <c r="I182" s="622">
        <v>6</v>
      </c>
      <c r="J182" s="614">
        <v>81.03</v>
      </c>
      <c r="K182" s="614">
        <f t="shared" si="7"/>
        <v>486.18</v>
      </c>
      <c r="L182" s="614">
        <f t="shared" si="8"/>
        <v>114.54545454545453</v>
      </c>
      <c r="M182" s="614">
        <f t="shared" si="9"/>
        <v>600.72545454545457</v>
      </c>
      <c r="N182" s="618"/>
      <c r="O182" s="618"/>
      <c r="P182" s="623"/>
      <c r="Q182" s="624" t="s">
        <v>522</v>
      </c>
    </row>
    <row r="183" spans="1:17" ht="25.5">
      <c r="A183" s="617">
        <v>195524</v>
      </c>
      <c r="B183" s="618" t="s">
        <v>648</v>
      </c>
      <c r="C183" s="609" t="s">
        <v>524</v>
      </c>
      <c r="D183" s="618" t="s">
        <v>519</v>
      </c>
      <c r="E183" s="619">
        <v>44402</v>
      </c>
      <c r="F183" s="618" t="s">
        <v>476</v>
      </c>
      <c r="G183" s="620" t="s">
        <v>651</v>
      </c>
      <c r="H183" s="625" t="s">
        <v>521</v>
      </c>
      <c r="I183" s="622">
        <v>6</v>
      </c>
      <c r="J183" s="614">
        <v>81.03</v>
      </c>
      <c r="K183" s="614">
        <f t="shared" si="7"/>
        <v>486.18</v>
      </c>
      <c r="L183" s="614">
        <f t="shared" si="8"/>
        <v>114.54545454545453</v>
      </c>
      <c r="M183" s="614">
        <f t="shared" si="9"/>
        <v>600.72545454545457</v>
      </c>
      <c r="N183" s="618"/>
      <c r="O183" s="618"/>
      <c r="P183" s="623"/>
      <c r="Q183" s="624" t="s">
        <v>522</v>
      </c>
    </row>
    <row r="184" spans="1:17" ht="25.5">
      <c r="A184" s="617">
        <v>118625</v>
      </c>
      <c r="B184" s="618" t="s">
        <v>646</v>
      </c>
      <c r="C184" s="609" t="s">
        <v>524</v>
      </c>
      <c r="D184" s="618" t="s">
        <v>519</v>
      </c>
      <c r="E184" s="619">
        <v>44402</v>
      </c>
      <c r="F184" s="618" t="s">
        <v>476</v>
      </c>
      <c r="G184" s="620" t="s">
        <v>651</v>
      </c>
      <c r="H184" s="625" t="s">
        <v>521</v>
      </c>
      <c r="I184" s="622">
        <v>6</v>
      </c>
      <c r="J184" s="614">
        <v>81.03</v>
      </c>
      <c r="K184" s="614">
        <f t="shared" si="7"/>
        <v>486.18</v>
      </c>
      <c r="L184" s="614">
        <f t="shared" si="8"/>
        <v>114.54545454545453</v>
      </c>
      <c r="M184" s="614">
        <f t="shared" si="9"/>
        <v>600.72545454545457</v>
      </c>
      <c r="N184" s="618"/>
      <c r="O184" s="618"/>
      <c r="P184" s="623"/>
      <c r="Q184" s="624" t="s">
        <v>522</v>
      </c>
    </row>
    <row r="185" spans="1:17">
      <c r="A185" s="617">
        <v>176478</v>
      </c>
      <c r="B185" s="618" t="s">
        <v>652</v>
      </c>
      <c r="C185" s="609" t="s">
        <v>524</v>
      </c>
      <c r="D185" s="618" t="s">
        <v>519</v>
      </c>
      <c r="E185" s="619">
        <v>44403</v>
      </c>
      <c r="F185" s="618" t="s">
        <v>476</v>
      </c>
      <c r="G185" s="620" t="s">
        <v>653</v>
      </c>
      <c r="H185" s="618" t="s">
        <v>521</v>
      </c>
      <c r="I185" s="622">
        <v>3.75</v>
      </c>
      <c r="J185" s="614">
        <v>81.03</v>
      </c>
      <c r="K185" s="614">
        <f t="shared" si="7"/>
        <v>303.86250000000001</v>
      </c>
      <c r="L185" s="614">
        <f t="shared" si="8"/>
        <v>71.590909090909079</v>
      </c>
      <c r="M185" s="614">
        <f t="shared" si="9"/>
        <v>375.45340909090908</v>
      </c>
      <c r="N185" s="618"/>
      <c r="O185" s="618"/>
      <c r="P185" s="618"/>
      <c r="Q185" s="624" t="s">
        <v>522</v>
      </c>
    </row>
    <row r="186" spans="1:17">
      <c r="A186" s="617">
        <v>117128</v>
      </c>
      <c r="B186" s="618" t="s">
        <v>638</v>
      </c>
      <c r="C186" s="609" t="s">
        <v>639</v>
      </c>
      <c r="D186" s="618" t="s">
        <v>519</v>
      </c>
      <c r="E186" s="619">
        <v>44403</v>
      </c>
      <c r="F186" s="618" t="s">
        <v>476</v>
      </c>
      <c r="G186" s="620" t="s">
        <v>654</v>
      </c>
      <c r="H186" s="618" t="s">
        <v>521</v>
      </c>
      <c r="I186" s="622">
        <v>12</v>
      </c>
      <c r="J186" s="614">
        <v>91.26</v>
      </c>
      <c r="K186" s="614">
        <f t="shared" si="7"/>
        <v>1095.1200000000001</v>
      </c>
      <c r="L186" s="614">
        <f t="shared" si="8"/>
        <v>210</v>
      </c>
      <c r="M186" s="614">
        <f t="shared" si="9"/>
        <v>1305.1200000000001</v>
      </c>
      <c r="N186" s="618"/>
      <c r="O186" s="618"/>
      <c r="P186" s="623"/>
      <c r="Q186" s="624" t="s">
        <v>522</v>
      </c>
    </row>
    <row r="187" spans="1:17">
      <c r="A187" s="617">
        <v>206244</v>
      </c>
      <c r="B187" s="618" t="s">
        <v>641</v>
      </c>
      <c r="C187" s="609" t="s">
        <v>524</v>
      </c>
      <c r="D187" s="618" t="s">
        <v>519</v>
      </c>
      <c r="E187" s="619">
        <v>44403</v>
      </c>
      <c r="F187" s="618" t="s">
        <v>476</v>
      </c>
      <c r="G187" s="620" t="s">
        <v>655</v>
      </c>
      <c r="H187" s="618" t="s">
        <v>521</v>
      </c>
      <c r="I187" s="622">
        <v>11</v>
      </c>
      <c r="J187" s="614">
        <v>81.03</v>
      </c>
      <c r="K187" s="614">
        <f t="shared" si="7"/>
        <v>891.33</v>
      </c>
      <c r="L187" s="614">
        <f t="shared" si="8"/>
        <v>210</v>
      </c>
      <c r="M187" s="614">
        <f t="shared" si="9"/>
        <v>1101.33</v>
      </c>
      <c r="N187" s="618"/>
      <c r="O187" s="618"/>
      <c r="P187" s="618"/>
      <c r="Q187" s="624" t="s">
        <v>522</v>
      </c>
    </row>
    <row r="188" spans="1:17">
      <c r="A188" s="617">
        <v>190198</v>
      </c>
      <c r="B188" s="618" t="s">
        <v>535</v>
      </c>
      <c r="C188" s="609" t="s">
        <v>524</v>
      </c>
      <c r="D188" s="618" t="s">
        <v>519</v>
      </c>
      <c r="E188" s="619">
        <v>44403</v>
      </c>
      <c r="F188" s="618" t="s">
        <v>476</v>
      </c>
      <c r="G188" s="620" t="s">
        <v>655</v>
      </c>
      <c r="H188" s="618" t="s">
        <v>521</v>
      </c>
      <c r="I188" s="622">
        <v>11</v>
      </c>
      <c r="J188" s="614">
        <v>81.03</v>
      </c>
      <c r="K188" s="614">
        <f t="shared" si="7"/>
        <v>891.33</v>
      </c>
      <c r="L188" s="614">
        <f t="shared" si="8"/>
        <v>210</v>
      </c>
      <c r="M188" s="614">
        <f t="shared" si="9"/>
        <v>1101.33</v>
      </c>
      <c r="N188" s="618"/>
      <c r="O188" s="618"/>
      <c r="P188" s="618"/>
      <c r="Q188" s="624" t="s">
        <v>522</v>
      </c>
    </row>
    <row r="189" spans="1:17">
      <c r="A189" s="617">
        <v>117424</v>
      </c>
      <c r="B189" s="618" t="s">
        <v>533</v>
      </c>
      <c r="C189" s="609" t="s">
        <v>528</v>
      </c>
      <c r="D189" s="618" t="s">
        <v>519</v>
      </c>
      <c r="E189" s="619">
        <v>44403</v>
      </c>
      <c r="F189" s="618" t="s">
        <v>476</v>
      </c>
      <c r="G189" s="620" t="s">
        <v>655</v>
      </c>
      <c r="H189" s="625" t="s">
        <v>521</v>
      </c>
      <c r="I189" s="622">
        <v>11</v>
      </c>
      <c r="J189" s="614">
        <v>111.7</v>
      </c>
      <c r="K189" s="614">
        <f t="shared" si="7"/>
        <v>1228.7</v>
      </c>
      <c r="L189" s="614">
        <f t="shared" si="8"/>
        <v>210</v>
      </c>
      <c r="M189" s="614">
        <f t="shared" si="9"/>
        <v>1438.7</v>
      </c>
      <c r="N189" s="618"/>
      <c r="O189" s="618"/>
      <c r="P189" s="623"/>
      <c r="Q189" s="624" t="s">
        <v>522</v>
      </c>
    </row>
    <row r="190" spans="1:17">
      <c r="A190" s="617">
        <v>185848</v>
      </c>
      <c r="B190" s="618" t="s">
        <v>656</v>
      </c>
      <c r="C190" s="609" t="s">
        <v>524</v>
      </c>
      <c r="D190" s="618" t="s">
        <v>519</v>
      </c>
      <c r="E190" s="619">
        <v>44403</v>
      </c>
      <c r="F190" s="618" t="s">
        <v>476</v>
      </c>
      <c r="G190" s="620" t="s">
        <v>657</v>
      </c>
      <c r="H190" s="618" t="s">
        <v>521</v>
      </c>
      <c r="I190" s="622">
        <v>14</v>
      </c>
      <c r="J190" s="614">
        <v>81.03</v>
      </c>
      <c r="K190" s="614">
        <f t="shared" si="7"/>
        <v>1134.42</v>
      </c>
      <c r="L190" s="614">
        <f t="shared" si="8"/>
        <v>210</v>
      </c>
      <c r="M190" s="614">
        <f t="shared" si="9"/>
        <v>1344.42</v>
      </c>
      <c r="N190" s="618"/>
      <c r="O190" s="618"/>
      <c r="P190" s="618"/>
      <c r="Q190" s="624" t="s">
        <v>522</v>
      </c>
    </row>
    <row r="191" spans="1:17" ht="25.5">
      <c r="A191" s="617">
        <v>118625</v>
      </c>
      <c r="B191" s="618" t="s">
        <v>646</v>
      </c>
      <c r="C191" s="609" t="s">
        <v>524</v>
      </c>
      <c r="D191" s="618" t="s">
        <v>519</v>
      </c>
      <c r="E191" s="619">
        <v>44403</v>
      </c>
      <c r="F191" s="618" t="s">
        <v>476</v>
      </c>
      <c r="G191" s="620" t="s">
        <v>658</v>
      </c>
      <c r="H191" s="618" t="s">
        <v>521</v>
      </c>
      <c r="I191" s="622">
        <v>11</v>
      </c>
      <c r="J191" s="614">
        <v>81.03</v>
      </c>
      <c r="K191" s="614">
        <f t="shared" si="7"/>
        <v>891.33</v>
      </c>
      <c r="L191" s="614">
        <f t="shared" si="8"/>
        <v>210</v>
      </c>
      <c r="M191" s="614">
        <f t="shared" si="9"/>
        <v>1101.33</v>
      </c>
      <c r="N191" s="618"/>
      <c r="O191" s="618"/>
      <c r="P191" s="618"/>
      <c r="Q191" s="624" t="s">
        <v>522</v>
      </c>
    </row>
    <row r="192" spans="1:17" ht="25.5">
      <c r="A192" s="617">
        <v>195524</v>
      </c>
      <c r="B192" s="618" t="s">
        <v>648</v>
      </c>
      <c r="C192" s="609" t="s">
        <v>524</v>
      </c>
      <c r="D192" s="618" t="s">
        <v>519</v>
      </c>
      <c r="E192" s="619">
        <v>44403</v>
      </c>
      <c r="F192" s="618" t="s">
        <v>476</v>
      </c>
      <c r="G192" s="620" t="s">
        <v>658</v>
      </c>
      <c r="H192" s="618" t="s">
        <v>521</v>
      </c>
      <c r="I192" s="622">
        <v>11</v>
      </c>
      <c r="J192" s="614">
        <v>81.03</v>
      </c>
      <c r="K192" s="614">
        <f t="shared" si="7"/>
        <v>891.33</v>
      </c>
      <c r="L192" s="614">
        <f t="shared" si="8"/>
        <v>210</v>
      </c>
      <c r="M192" s="614">
        <f t="shared" si="9"/>
        <v>1101.33</v>
      </c>
      <c r="N192" s="618"/>
      <c r="O192" s="618"/>
      <c r="P192" s="623"/>
      <c r="Q192" s="624" t="s">
        <v>522</v>
      </c>
    </row>
    <row r="193" spans="1:17" ht="25.5">
      <c r="A193" s="626">
        <v>119017</v>
      </c>
      <c r="B193" s="625" t="s">
        <v>649</v>
      </c>
      <c r="C193" s="609" t="s">
        <v>524</v>
      </c>
      <c r="D193" s="625" t="s">
        <v>519</v>
      </c>
      <c r="E193" s="627">
        <v>44403</v>
      </c>
      <c r="F193" s="618" t="s">
        <v>476</v>
      </c>
      <c r="G193" s="620" t="s">
        <v>658</v>
      </c>
      <c r="H193" s="621" t="s">
        <v>521</v>
      </c>
      <c r="I193" s="622">
        <v>11</v>
      </c>
      <c r="J193" s="614">
        <v>81.03</v>
      </c>
      <c r="K193" s="614">
        <f t="shared" si="7"/>
        <v>891.33</v>
      </c>
      <c r="L193" s="614">
        <f t="shared" si="8"/>
        <v>210</v>
      </c>
      <c r="M193" s="614">
        <f t="shared" si="9"/>
        <v>1101.33</v>
      </c>
      <c r="N193" s="618"/>
      <c r="O193" s="618"/>
      <c r="P193" s="623"/>
      <c r="Q193" s="624" t="s">
        <v>522</v>
      </c>
    </row>
    <row r="194" spans="1:17" ht="25.5">
      <c r="A194" s="617">
        <v>116651</v>
      </c>
      <c r="B194" s="618" t="s">
        <v>650</v>
      </c>
      <c r="C194" s="609" t="s">
        <v>518</v>
      </c>
      <c r="D194" s="618" t="s">
        <v>519</v>
      </c>
      <c r="E194" s="619">
        <v>44403</v>
      </c>
      <c r="F194" s="618" t="s">
        <v>476</v>
      </c>
      <c r="G194" s="620" t="s">
        <v>658</v>
      </c>
      <c r="H194" s="618" t="s">
        <v>521</v>
      </c>
      <c r="I194" s="622">
        <v>11</v>
      </c>
      <c r="J194" s="614">
        <v>146.88999999999999</v>
      </c>
      <c r="K194" s="614">
        <f t="shared" si="7"/>
        <v>1615.79</v>
      </c>
      <c r="L194" s="614">
        <f t="shared" si="8"/>
        <v>210</v>
      </c>
      <c r="M194" s="614">
        <f t="shared" si="9"/>
        <v>1825.79</v>
      </c>
      <c r="N194" s="618"/>
      <c r="O194" s="618"/>
      <c r="P194" s="623"/>
      <c r="Q194" s="624" t="s">
        <v>522</v>
      </c>
    </row>
    <row r="195" spans="1:17" ht="25.5">
      <c r="A195" s="617">
        <v>203233</v>
      </c>
      <c r="B195" s="618" t="s">
        <v>644</v>
      </c>
      <c r="C195" s="609" t="s">
        <v>597</v>
      </c>
      <c r="D195" s="618" t="s">
        <v>519</v>
      </c>
      <c r="E195" s="619">
        <v>44403</v>
      </c>
      <c r="F195" s="618" t="s">
        <v>476</v>
      </c>
      <c r="G195" s="620" t="s">
        <v>659</v>
      </c>
      <c r="H195" s="618" t="s">
        <v>521</v>
      </c>
      <c r="I195" s="622">
        <v>11</v>
      </c>
      <c r="J195" s="614">
        <v>127.04</v>
      </c>
      <c r="K195" s="614">
        <f t="shared" si="7"/>
        <v>1397.44</v>
      </c>
      <c r="L195" s="614">
        <f t="shared" si="8"/>
        <v>210</v>
      </c>
      <c r="M195" s="614">
        <f t="shared" si="9"/>
        <v>1607.44</v>
      </c>
      <c r="N195" s="618"/>
      <c r="O195" s="618"/>
      <c r="P195" s="623"/>
      <c r="Q195" s="624" t="s">
        <v>522</v>
      </c>
    </row>
    <row r="196" spans="1:17">
      <c r="A196" s="617">
        <v>176478</v>
      </c>
      <c r="B196" s="618" t="s">
        <v>652</v>
      </c>
      <c r="C196" s="609" t="s">
        <v>524</v>
      </c>
      <c r="D196" s="618" t="s">
        <v>519</v>
      </c>
      <c r="E196" s="619">
        <v>44404</v>
      </c>
      <c r="F196" s="618" t="s">
        <v>476</v>
      </c>
      <c r="G196" s="620" t="s">
        <v>653</v>
      </c>
      <c r="H196" s="618" t="s">
        <v>521</v>
      </c>
      <c r="I196" s="622">
        <v>0.5</v>
      </c>
      <c r="J196" s="614">
        <v>81.03</v>
      </c>
      <c r="K196" s="614">
        <f t="shared" si="7"/>
        <v>40.515000000000001</v>
      </c>
      <c r="L196" s="614">
        <f t="shared" si="8"/>
        <v>9.545454545454545</v>
      </c>
      <c r="M196" s="614">
        <f t="shared" si="9"/>
        <v>50.060454545454547</v>
      </c>
      <c r="N196" s="618"/>
      <c r="O196" s="618"/>
      <c r="P196" s="623"/>
      <c r="Q196" s="624" t="s">
        <v>522</v>
      </c>
    </row>
    <row r="197" spans="1:17">
      <c r="A197" s="617">
        <v>117128</v>
      </c>
      <c r="B197" s="618" t="s">
        <v>638</v>
      </c>
      <c r="C197" s="609" t="s">
        <v>639</v>
      </c>
      <c r="D197" s="618" t="s">
        <v>519</v>
      </c>
      <c r="E197" s="619">
        <v>44404</v>
      </c>
      <c r="F197" s="618" t="s">
        <v>476</v>
      </c>
      <c r="G197" s="620" t="s">
        <v>660</v>
      </c>
      <c r="H197" s="618" t="s">
        <v>521</v>
      </c>
      <c r="I197" s="622">
        <v>12</v>
      </c>
      <c r="J197" s="614">
        <v>91.26</v>
      </c>
      <c r="K197" s="614">
        <f t="shared" ref="K197:K233" si="10">J197*I197</f>
        <v>1095.1200000000001</v>
      </c>
      <c r="L197" s="614">
        <f t="shared" ref="L197:L233" si="11">IF(OR(I197=11,I197&gt;11),210,210*(I197/11))</f>
        <v>210</v>
      </c>
      <c r="M197" s="614">
        <f t="shared" si="9"/>
        <v>1305.1200000000001</v>
      </c>
      <c r="N197" s="618"/>
      <c r="O197" s="618"/>
      <c r="P197" s="623"/>
      <c r="Q197" s="624" t="s">
        <v>522</v>
      </c>
    </row>
    <row r="198" spans="1:17">
      <c r="A198" s="617">
        <v>176478</v>
      </c>
      <c r="B198" s="618" t="s">
        <v>652</v>
      </c>
      <c r="C198" s="609" t="s">
        <v>524</v>
      </c>
      <c r="D198" s="618" t="s">
        <v>519</v>
      </c>
      <c r="E198" s="619">
        <v>44404</v>
      </c>
      <c r="F198" s="618" t="s">
        <v>476</v>
      </c>
      <c r="G198" s="620" t="s">
        <v>653</v>
      </c>
      <c r="H198" s="618" t="s">
        <v>521</v>
      </c>
      <c r="I198" s="622">
        <v>14</v>
      </c>
      <c r="J198" s="614">
        <v>81.03</v>
      </c>
      <c r="K198" s="614">
        <f t="shared" si="10"/>
        <v>1134.42</v>
      </c>
      <c r="L198" s="614">
        <f t="shared" si="11"/>
        <v>210</v>
      </c>
      <c r="M198" s="614">
        <f t="shared" si="9"/>
        <v>1344.42</v>
      </c>
      <c r="N198" s="618"/>
      <c r="O198" s="618"/>
      <c r="P198" s="623"/>
      <c r="Q198" s="624" t="s">
        <v>522</v>
      </c>
    </row>
    <row r="199" spans="1:17">
      <c r="A199" s="617">
        <v>185848</v>
      </c>
      <c r="B199" s="618" t="s">
        <v>656</v>
      </c>
      <c r="C199" s="609" t="s">
        <v>524</v>
      </c>
      <c r="D199" s="618" t="s">
        <v>519</v>
      </c>
      <c r="E199" s="619">
        <v>44404</v>
      </c>
      <c r="F199" s="618" t="s">
        <v>476</v>
      </c>
      <c r="G199" s="620" t="s">
        <v>657</v>
      </c>
      <c r="H199" s="618" t="s">
        <v>521</v>
      </c>
      <c r="I199" s="622">
        <v>14</v>
      </c>
      <c r="J199" s="614">
        <v>81.03</v>
      </c>
      <c r="K199" s="614">
        <f t="shared" si="10"/>
        <v>1134.42</v>
      </c>
      <c r="L199" s="614">
        <f t="shared" si="11"/>
        <v>210</v>
      </c>
      <c r="M199" s="614">
        <f t="shared" si="9"/>
        <v>1344.42</v>
      </c>
      <c r="N199" s="618"/>
      <c r="O199" s="618"/>
      <c r="P199" s="623"/>
      <c r="Q199" s="624" t="s">
        <v>522</v>
      </c>
    </row>
    <row r="200" spans="1:17">
      <c r="A200" s="626">
        <v>196172</v>
      </c>
      <c r="B200" s="625" t="s">
        <v>661</v>
      </c>
      <c r="C200" s="609" t="s">
        <v>524</v>
      </c>
      <c r="D200" s="625" t="s">
        <v>519</v>
      </c>
      <c r="E200" s="627">
        <v>44404</v>
      </c>
      <c r="F200" s="618" t="s">
        <v>476</v>
      </c>
      <c r="G200" s="620" t="s">
        <v>657</v>
      </c>
      <c r="H200" s="621" t="s">
        <v>521</v>
      </c>
      <c r="I200" s="622">
        <v>3</v>
      </c>
      <c r="J200" s="614">
        <v>81.03</v>
      </c>
      <c r="K200" s="614">
        <f t="shared" si="10"/>
        <v>243.09</v>
      </c>
      <c r="L200" s="614">
        <f t="shared" si="11"/>
        <v>57.272727272727266</v>
      </c>
      <c r="M200" s="614">
        <f t="shared" si="9"/>
        <v>300.36272727272728</v>
      </c>
      <c r="N200" s="618"/>
      <c r="O200" s="618"/>
      <c r="P200" s="623"/>
      <c r="Q200" s="624" t="s">
        <v>522</v>
      </c>
    </row>
    <row r="201" spans="1:17">
      <c r="A201" s="617">
        <v>117128</v>
      </c>
      <c r="B201" s="618" t="s">
        <v>638</v>
      </c>
      <c r="C201" s="609" t="s">
        <v>639</v>
      </c>
      <c r="D201" s="618" t="s">
        <v>519</v>
      </c>
      <c r="E201" s="619">
        <v>44405</v>
      </c>
      <c r="F201" s="618" t="s">
        <v>476</v>
      </c>
      <c r="G201" s="620" t="s">
        <v>662</v>
      </c>
      <c r="H201" s="618" t="s">
        <v>521</v>
      </c>
      <c r="I201" s="622">
        <v>12</v>
      </c>
      <c r="J201" s="614">
        <v>91.26</v>
      </c>
      <c r="K201" s="614">
        <f t="shared" si="10"/>
        <v>1095.1200000000001</v>
      </c>
      <c r="L201" s="614">
        <f t="shared" si="11"/>
        <v>210</v>
      </c>
      <c r="M201" s="614">
        <f t="shared" si="9"/>
        <v>1305.1200000000001</v>
      </c>
      <c r="N201" s="618"/>
      <c r="O201" s="618"/>
      <c r="P201" s="623"/>
      <c r="Q201" s="624" t="s">
        <v>522</v>
      </c>
    </row>
    <row r="202" spans="1:17">
      <c r="A202" s="617">
        <v>176478</v>
      </c>
      <c r="B202" s="618" t="s">
        <v>652</v>
      </c>
      <c r="C202" s="609" t="s">
        <v>524</v>
      </c>
      <c r="D202" s="618" t="s">
        <v>519</v>
      </c>
      <c r="E202" s="619">
        <v>44405</v>
      </c>
      <c r="F202" s="618" t="s">
        <v>476</v>
      </c>
      <c r="G202" s="620" t="s">
        <v>653</v>
      </c>
      <c r="H202" s="618" t="s">
        <v>521</v>
      </c>
      <c r="I202" s="622">
        <v>12</v>
      </c>
      <c r="J202" s="614">
        <v>81.03</v>
      </c>
      <c r="K202" s="614">
        <f t="shared" si="10"/>
        <v>972.36</v>
      </c>
      <c r="L202" s="614">
        <f t="shared" si="11"/>
        <v>210</v>
      </c>
      <c r="M202" s="614">
        <f t="shared" si="9"/>
        <v>1182.3600000000001</v>
      </c>
      <c r="N202" s="618"/>
      <c r="O202" s="618"/>
      <c r="P202" s="623"/>
      <c r="Q202" s="624" t="s">
        <v>522</v>
      </c>
    </row>
    <row r="203" spans="1:17">
      <c r="A203" s="617">
        <v>118087</v>
      </c>
      <c r="B203" s="618" t="s">
        <v>553</v>
      </c>
      <c r="C203" s="609" t="s">
        <v>554</v>
      </c>
      <c r="D203" s="618" t="s">
        <v>519</v>
      </c>
      <c r="E203" s="619">
        <v>44405</v>
      </c>
      <c r="F203" s="618" t="s">
        <v>476</v>
      </c>
      <c r="G203" s="620" t="s">
        <v>663</v>
      </c>
      <c r="H203" s="618" t="s">
        <v>521</v>
      </c>
      <c r="I203" s="622">
        <v>11</v>
      </c>
      <c r="J203" s="614">
        <v>150.59</v>
      </c>
      <c r="K203" s="614">
        <f t="shared" si="10"/>
        <v>1656.49</v>
      </c>
      <c r="L203" s="614">
        <f t="shared" si="11"/>
        <v>210</v>
      </c>
      <c r="M203" s="614">
        <f t="shared" si="9"/>
        <v>1866.49</v>
      </c>
      <c r="N203" s="618"/>
      <c r="O203" s="618"/>
      <c r="P203" s="623"/>
      <c r="Q203" s="624" t="s">
        <v>522</v>
      </c>
    </row>
    <row r="204" spans="1:17">
      <c r="A204" s="617">
        <v>185848</v>
      </c>
      <c r="B204" s="618" t="s">
        <v>656</v>
      </c>
      <c r="C204" s="609" t="s">
        <v>524</v>
      </c>
      <c r="D204" s="618" t="s">
        <v>519</v>
      </c>
      <c r="E204" s="619">
        <v>44405</v>
      </c>
      <c r="F204" s="618" t="s">
        <v>476</v>
      </c>
      <c r="G204" s="620" t="s">
        <v>657</v>
      </c>
      <c r="H204" s="618" t="s">
        <v>521</v>
      </c>
      <c r="I204" s="622">
        <v>12</v>
      </c>
      <c r="J204" s="614">
        <v>81.03</v>
      </c>
      <c r="K204" s="614">
        <f t="shared" si="10"/>
        <v>972.36</v>
      </c>
      <c r="L204" s="614">
        <f t="shared" si="11"/>
        <v>210</v>
      </c>
      <c r="M204" s="614">
        <f t="shared" si="9"/>
        <v>1182.3600000000001</v>
      </c>
      <c r="N204" s="618"/>
      <c r="O204" s="618"/>
      <c r="P204" s="623"/>
      <c r="Q204" s="624" t="s">
        <v>522</v>
      </c>
    </row>
    <row r="205" spans="1:17">
      <c r="A205" s="617">
        <v>118248</v>
      </c>
      <c r="B205" s="618" t="s">
        <v>544</v>
      </c>
      <c r="C205" s="609" t="s">
        <v>528</v>
      </c>
      <c r="D205" s="618" t="s">
        <v>519</v>
      </c>
      <c r="E205" s="619">
        <v>44405</v>
      </c>
      <c r="F205" s="618" t="s">
        <v>476</v>
      </c>
      <c r="G205" s="620" t="s">
        <v>664</v>
      </c>
      <c r="H205" s="621" t="s">
        <v>521</v>
      </c>
      <c r="I205" s="622">
        <v>11</v>
      </c>
      <c r="J205" s="614">
        <v>111.7</v>
      </c>
      <c r="K205" s="614">
        <f t="shared" si="10"/>
        <v>1228.7</v>
      </c>
      <c r="L205" s="614">
        <f t="shared" si="11"/>
        <v>210</v>
      </c>
      <c r="M205" s="614">
        <f t="shared" si="9"/>
        <v>1438.7</v>
      </c>
      <c r="N205" s="618"/>
      <c r="O205" s="618"/>
      <c r="P205" s="623"/>
      <c r="Q205" s="624" t="s">
        <v>522</v>
      </c>
    </row>
    <row r="206" spans="1:17">
      <c r="A206" s="617">
        <v>117296</v>
      </c>
      <c r="B206" s="618" t="s">
        <v>545</v>
      </c>
      <c r="C206" s="609" t="s">
        <v>528</v>
      </c>
      <c r="D206" s="618" t="s">
        <v>519</v>
      </c>
      <c r="E206" s="619">
        <v>44405</v>
      </c>
      <c r="F206" s="618" t="s">
        <v>476</v>
      </c>
      <c r="G206" s="620" t="s">
        <v>664</v>
      </c>
      <c r="H206" s="621" t="s">
        <v>521</v>
      </c>
      <c r="I206" s="622">
        <v>11</v>
      </c>
      <c r="J206" s="614">
        <v>111.7</v>
      </c>
      <c r="K206" s="614">
        <f t="shared" si="10"/>
        <v>1228.7</v>
      </c>
      <c r="L206" s="614">
        <f t="shared" si="11"/>
        <v>210</v>
      </c>
      <c r="M206" s="614">
        <f t="shared" si="9"/>
        <v>1438.7</v>
      </c>
      <c r="N206" s="618"/>
      <c r="O206" s="618"/>
      <c r="P206" s="623"/>
      <c r="Q206" s="624" t="s">
        <v>522</v>
      </c>
    </row>
    <row r="207" spans="1:17">
      <c r="A207" s="617">
        <v>117346</v>
      </c>
      <c r="B207" s="618" t="s">
        <v>539</v>
      </c>
      <c r="C207" s="609" t="s">
        <v>518</v>
      </c>
      <c r="D207" s="618" t="s">
        <v>519</v>
      </c>
      <c r="E207" s="619">
        <v>44405</v>
      </c>
      <c r="F207" s="618" t="s">
        <v>476</v>
      </c>
      <c r="G207" s="620" t="s">
        <v>664</v>
      </c>
      <c r="H207" s="621" t="s">
        <v>521</v>
      </c>
      <c r="I207" s="622">
        <v>11</v>
      </c>
      <c r="J207" s="614">
        <v>146.88999999999999</v>
      </c>
      <c r="K207" s="614">
        <f t="shared" si="10"/>
        <v>1615.79</v>
      </c>
      <c r="L207" s="614">
        <f t="shared" si="11"/>
        <v>210</v>
      </c>
      <c r="M207" s="614">
        <f t="shared" si="9"/>
        <v>1825.79</v>
      </c>
      <c r="N207" s="618"/>
      <c r="O207" s="618"/>
      <c r="P207" s="623"/>
      <c r="Q207" s="624" t="s">
        <v>522</v>
      </c>
    </row>
    <row r="208" spans="1:17">
      <c r="A208" s="617">
        <v>204485</v>
      </c>
      <c r="B208" s="618" t="s">
        <v>541</v>
      </c>
      <c r="C208" s="609" t="s">
        <v>537</v>
      </c>
      <c r="D208" s="618" t="s">
        <v>519</v>
      </c>
      <c r="E208" s="619">
        <v>44405</v>
      </c>
      <c r="F208" s="618" t="s">
        <v>476</v>
      </c>
      <c r="G208" s="620" t="s">
        <v>664</v>
      </c>
      <c r="H208" s="621" t="s">
        <v>521</v>
      </c>
      <c r="I208" s="622">
        <v>11</v>
      </c>
      <c r="J208" s="614">
        <v>132.15</v>
      </c>
      <c r="K208" s="614">
        <f t="shared" si="10"/>
        <v>1453.65</v>
      </c>
      <c r="L208" s="614">
        <f t="shared" si="11"/>
        <v>210</v>
      </c>
      <c r="M208" s="614">
        <f t="shared" si="9"/>
        <v>1663.65</v>
      </c>
      <c r="N208" s="618"/>
      <c r="O208" s="618"/>
      <c r="P208" s="623"/>
      <c r="Q208" s="624" t="s">
        <v>522</v>
      </c>
    </row>
    <row r="209" spans="1:17">
      <c r="A209" s="617">
        <v>117128</v>
      </c>
      <c r="B209" s="618" t="s">
        <v>638</v>
      </c>
      <c r="C209" s="609" t="s">
        <v>639</v>
      </c>
      <c r="D209" s="618" t="s">
        <v>519</v>
      </c>
      <c r="E209" s="619">
        <v>44406</v>
      </c>
      <c r="F209" s="618" t="s">
        <v>476</v>
      </c>
      <c r="G209" s="620" t="s">
        <v>665</v>
      </c>
      <c r="H209" s="625" t="s">
        <v>521</v>
      </c>
      <c r="I209" s="622">
        <v>12</v>
      </c>
      <c r="J209" s="614">
        <v>91.26</v>
      </c>
      <c r="K209" s="614">
        <f t="shared" si="10"/>
        <v>1095.1200000000001</v>
      </c>
      <c r="L209" s="614">
        <f t="shared" si="11"/>
        <v>210</v>
      </c>
      <c r="M209" s="614">
        <f t="shared" si="9"/>
        <v>1305.1200000000001</v>
      </c>
      <c r="N209" s="618"/>
      <c r="O209" s="618"/>
      <c r="P209" s="623"/>
      <c r="Q209" s="624" t="s">
        <v>522</v>
      </c>
    </row>
    <row r="210" spans="1:17">
      <c r="A210" s="617">
        <v>176478</v>
      </c>
      <c r="B210" s="618" t="s">
        <v>652</v>
      </c>
      <c r="C210" s="609" t="s">
        <v>524</v>
      </c>
      <c r="D210" s="618" t="s">
        <v>519</v>
      </c>
      <c r="E210" s="619">
        <v>44406</v>
      </c>
      <c r="F210" s="618" t="s">
        <v>476</v>
      </c>
      <c r="G210" s="620" t="s">
        <v>653</v>
      </c>
      <c r="H210" s="625" t="s">
        <v>521</v>
      </c>
      <c r="I210" s="622">
        <v>13.5</v>
      </c>
      <c r="J210" s="614">
        <v>81.03</v>
      </c>
      <c r="K210" s="614">
        <f t="shared" si="10"/>
        <v>1093.905</v>
      </c>
      <c r="L210" s="614">
        <f t="shared" si="11"/>
        <v>210</v>
      </c>
      <c r="M210" s="614">
        <f t="shared" si="9"/>
        <v>1303.905</v>
      </c>
      <c r="N210" s="618"/>
      <c r="O210" s="618"/>
      <c r="P210" s="623"/>
      <c r="Q210" s="624" t="s">
        <v>522</v>
      </c>
    </row>
    <row r="211" spans="1:17">
      <c r="A211" s="617">
        <v>176478</v>
      </c>
      <c r="B211" s="618" t="s">
        <v>652</v>
      </c>
      <c r="C211" s="609" t="s">
        <v>524</v>
      </c>
      <c r="D211" s="618" t="s">
        <v>519</v>
      </c>
      <c r="E211" s="619">
        <v>44407</v>
      </c>
      <c r="F211" s="618" t="s">
        <v>476</v>
      </c>
      <c r="G211" s="620" t="s">
        <v>653</v>
      </c>
      <c r="H211" s="625" t="s">
        <v>521</v>
      </c>
      <c r="I211" s="622">
        <v>11</v>
      </c>
      <c r="J211" s="614">
        <v>81.03</v>
      </c>
      <c r="K211" s="614">
        <f t="shared" si="10"/>
        <v>891.33</v>
      </c>
      <c r="L211" s="614">
        <f t="shared" si="11"/>
        <v>210</v>
      </c>
      <c r="M211" s="614">
        <f t="shared" si="9"/>
        <v>1101.33</v>
      </c>
      <c r="N211" s="618"/>
      <c r="O211" s="618"/>
      <c r="P211" s="623"/>
      <c r="Q211" s="624" t="s">
        <v>522</v>
      </c>
    </row>
    <row r="212" spans="1:17">
      <c r="A212" s="617">
        <v>117128</v>
      </c>
      <c r="B212" s="618" t="s">
        <v>638</v>
      </c>
      <c r="C212" s="609" t="s">
        <v>639</v>
      </c>
      <c r="D212" s="618" t="s">
        <v>519</v>
      </c>
      <c r="E212" s="619">
        <v>44407</v>
      </c>
      <c r="F212" s="618" t="s">
        <v>476</v>
      </c>
      <c r="G212" s="620" t="s">
        <v>666</v>
      </c>
      <c r="H212" s="618" t="s">
        <v>521</v>
      </c>
      <c r="I212" s="622">
        <v>11</v>
      </c>
      <c r="J212" s="614">
        <v>91.26</v>
      </c>
      <c r="K212" s="614">
        <f t="shared" si="10"/>
        <v>1003.86</v>
      </c>
      <c r="L212" s="614">
        <f t="shared" si="11"/>
        <v>210</v>
      </c>
      <c r="M212" s="614">
        <f t="shared" si="9"/>
        <v>1213.8600000000001</v>
      </c>
      <c r="N212" s="618"/>
      <c r="O212" s="618"/>
      <c r="P212" s="623"/>
      <c r="Q212" s="624" t="s">
        <v>522</v>
      </c>
    </row>
    <row r="213" spans="1:17">
      <c r="A213" s="617">
        <v>176478</v>
      </c>
      <c r="B213" s="618" t="s">
        <v>652</v>
      </c>
      <c r="C213" s="609" t="s">
        <v>524</v>
      </c>
      <c r="D213" s="618" t="s">
        <v>519</v>
      </c>
      <c r="E213" s="619">
        <v>44408</v>
      </c>
      <c r="F213" s="618" t="s">
        <v>476</v>
      </c>
      <c r="G213" s="620" t="s">
        <v>653</v>
      </c>
      <c r="H213" s="618" t="s">
        <v>521</v>
      </c>
      <c r="I213" s="622">
        <v>1</v>
      </c>
      <c r="J213" s="614">
        <v>81.03</v>
      </c>
      <c r="K213" s="614">
        <f t="shared" si="10"/>
        <v>81.03</v>
      </c>
      <c r="L213" s="614">
        <f t="shared" si="11"/>
        <v>19.09090909090909</v>
      </c>
      <c r="M213" s="614">
        <f t="shared" si="9"/>
        <v>100.12090909090909</v>
      </c>
      <c r="N213" s="618"/>
      <c r="O213" s="618"/>
      <c r="P213" s="623"/>
      <c r="Q213" s="624" t="s">
        <v>522</v>
      </c>
    </row>
    <row r="214" spans="1:17">
      <c r="A214" s="617">
        <v>117128</v>
      </c>
      <c r="B214" s="618" t="s">
        <v>638</v>
      </c>
      <c r="C214" s="609" t="s">
        <v>639</v>
      </c>
      <c r="D214" s="618" t="s">
        <v>519</v>
      </c>
      <c r="E214" s="619">
        <v>44410</v>
      </c>
      <c r="F214" s="618" t="s">
        <v>476</v>
      </c>
      <c r="G214" s="620" t="s">
        <v>667</v>
      </c>
      <c r="H214" s="621" t="s">
        <v>521</v>
      </c>
      <c r="I214" s="622">
        <v>2</v>
      </c>
      <c r="J214" s="614">
        <v>91.26</v>
      </c>
      <c r="K214" s="614">
        <f t="shared" si="10"/>
        <v>182.52</v>
      </c>
      <c r="L214" s="614">
        <f t="shared" si="11"/>
        <v>38.18181818181818</v>
      </c>
      <c r="M214" s="614">
        <f t="shared" si="9"/>
        <v>220.7018181818182</v>
      </c>
      <c r="N214" s="618"/>
      <c r="O214" s="618"/>
      <c r="P214" s="623"/>
      <c r="Q214" s="624" t="s">
        <v>522</v>
      </c>
    </row>
    <row r="215" spans="1:17">
      <c r="A215" s="617">
        <v>117128</v>
      </c>
      <c r="B215" s="618" t="s">
        <v>638</v>
      </c>
      <c r="C215" s="609" t="s">
        <v>639</v>
      </c>
      <c r="D215" s="618" t="s">
        <v>519</v>
      </c>
      <c r="E215" s="619">
        <v>44411</v>
      </c>
      <c r="F215" s="618" t="s">
        <v>476</v>
      </c>
      <c r="G215" s="620" t="s">
        <v>668</v>
      </c>
      <c r="H215" s="618" t="s">
        <v>521</v>
      </c>
      <c r="I215" s="622">
        <v>1</v>
      </c>
      <c r="J215" s="614">
        <v>91.26</v>
      </c>
      <c r="K215" s="614">
        <f t="shared" si="10"/>
        <v>91.26</v>
      </c>
      <c r="L215" s="614">
        <f t="shared" si="11"/>
        <v>19.09090909090909</v>
      </c>
      <c r="M215" s="614">
        <f t="shared" si="9"/>
        <v>110.3509090909091</v>
      </c>
      <c r="N215" s="618"/>
      <c r="O215" s="618"/>
      <c r="P215" s="623"/>
      <c r="Q215" s="624" t="s">
        <v>522</v>
      </c>
    </row>
    <row r="216" spans="1:17">
      <c r="A216" s="617">
        <v>154287</v>
      </c>
      <c r="B216" s="618" t="s">
        <v>669</v>
      </c>
      <c r="C216" s="609" t="s">
        <v>670</v>
      </c>
      <c r="D216" s="618" t="s">
        <v>519</v>
      </c>
      <c r="E216" s="619">
        <v>44412</v>
      </c>
      <c r="F216" s="618" t="s">
        <v>476</v>
      </c>
      <c r="G216" s="620" t="s">
        <v>671</v>
      </c>
      <c r="H216" s="618" t="s">
        <v>521</v>
      </c>
      <c r="I216" s="622">
        <v>1</v>
      </c>
      <c r="J216" s="614">
        <v>111.7</v>
      </c>
      <c r="K216" s="614">
        <f t="shared" si="10"/>
        <v>111.7</v>
      </c>
      <c r="L216" s="614">
        <f t="shared" si="11"/>
        <v>19.09090909090909</v>
      </c>
      <c r="M216" s="614">
        <f t="shared" si="9"/>
        <v>130.79090909090908</v>
      </c>
      <c r="N216" s="618"/>
      <c r="O216" s="618"/>
      <c r="P216" s="623"/>
      <c r="Q216" s="624" t="s">
        <v>522</v>
      </c>
    </row>
    <row r="217" spans="1:17">
      <c r="A217" s="617">
        <v>154287</v>
      </c>
      <c r="B217" s="618" t="s">
        <v>669</v>
      </c>
      <c r="C217" s="609" t="s">
        <v>670</v>
      </c>
      <c r="D217" s="618" t="s">
        <v>519</v>
      </c>
      <c r="E217" s="619">
        <v>44413</v>
      </c>
      <c r="F217" s="618" t="s">
        <v>476</v>
      </c>
      <c r="G217" s="620" t="s">
        <v>672</v>
      </c>
      <c r="H217" s="618" t="s">
        <v>521</v>
      </c>
      <c r="I217" s="622">
        <v>5</v>
      </c>
      <c r="J217" s="614">
        <v>111.7</v>
      </c>
      <c r="K217" s="614">
        <f t="shared" si="10"/>
        <v>558.5</v>
      </c>
      <c r="L217" s="614">
        <f t="shared" si="11"/>
        <v>95.454545454545453</v>
      </c>
      <c r="M217" s="614">
        <f t="shared" si="9"/>
        <v>653.9545454545455</v>
      </c>
      <c r="N217" s="618"/>
      <c r="O217" s="618"/>
      <c r="P217" s="623"/>
      <c r="Q217" s="624" t="s">
        <v>522</v>
      </c>
    </row>
    <row r="218" spans="1:17">
      <c r="A218" s="617">
        <v>154287</v>
      </c>
      <c r="B218" s="618" t="s">
        <v>669</v>
      </c>
      <c r="C218" s="609" t="s">
        <v>670</v>
      </c>
      <c r="D218" s="618" t="s">
        <v>519</v>
      </c>
      <c r="E218" s="619">
        <v>44414</v>
      </c>
      <c r="F218" s="618" t="s">
        <v>476</v>
      </c>
      <c r="G218" s="620" t="s">
        <v>673</v>
      </c>
      <c r="H218" s="618" t="s">
        <v>521</v>
      </c>
      <c r="I218" s="622">
        <v>5</v>
      </c>
      <c r="J218" s="614">
        <v>111.7</v>
      </c>
      <c r="K218" s="614">
        <f t="shared" si="10"/>
        <v>558.5</v>
      </c>
      <c r="L218" s="614">
        <f t="shared" si="11"/>
        <v>95.454545454545453</v>
      </c>
      <c r="M218" s="614">
        <f t="shared" si="9"/>
        <v>653.9545454545455</v>
      </c>
      <c r="N218" s="618"/>
      <c r="O218" s="618"/>
      <c r="P218" s="623"/>
      <c r="Q218" s="624" t="s">
        <v>522</v>
      </c>
    </row>
    <row r="219" spans="1:17">
      <c r="A219" s="617">
        <v>154287</v>
      </c>
      <c r="B219" s="618" t="s">
        <v>669</v>
      </c>
      <c r="C219" s="609" t="s">
        <v>670</v>
      </c>
      <c r="D219" s="618" t="s">
        <v>519</v>
      </c>
      <c r="E219" s="619">
        <v>44415</v>
      </c>
      <c r="F219" s="618" t="s">
        <v>476</v>
      </c>
      <c r="G219" s="620" t="s">
        <v>674</v>
      </c>
      <c r="H219" s="618" t="s">
        <v>521</v>
      </c>
      <c r="I219" s="622">
        <v>5</v>
      </c>
      <c r="J219" s="614">
        <v>111.7</v>
      </c>
      <c r="K219" s="614">
        <f t="shared" si="10"/>
        <v>558.5</v>
      </c>
      <c r="L219" s="614">
        <f t="shared" si="11"/>
        <v>95.454545454545453</v>
      </c>
      <c r="M219" s="614">
        <f t="shared" si="9"/>
        <v>653.9545454545455</v>
      </c>
      <c r="N219" s="618"/>
      <c r="O219" s="618"/>
      <c r="P219" s="623"/>
      <c r="Q219" s="624" t="s">
        <v>522</v>
      </c>
    </row>
    <row r="220" spans="1:17">
      <c r="A220" s="617">
        <v>154287</v>
      </c>
      <c r="B220" s="618" t="s">
        <v>669</v>
      </c>
      <c r="C220" s="609" t="s">
        <v>670</v>
      </c>
      <c r="D220" s="618" t="s">
        <v>519</v>
      </c>
      <c r="E220" s="619">
        <v>44416</v>
      </c>
      <c r="F220" s="618" t="s">
        <v>476</v>
      </c>
      <c r="G220" s="620" t="s">
        <v>675</v>
      </c>
      <c r="H220" s="621" t="s">
        <v>521</v>
      </c>
      <c r="I220" s="622">
        <v>6</v>
      </c>
      <c r="J220" s="614">
        <v>111.7</v>
      </c>
      <c r="K220" s="614">
        <f t="shared" si="10"/>
        <v>670.2</v>
      </c>
      <c r="L220" s="614">
        <f t="shared" si="11"/>
        <v>114.54545454545453</v>
      </c>
      <c r="M220" s="614">
        <f t="shared" si="9"/>
        <v>784.74545454545455</v>
      </c>
      <c r="N220" s="618"/>
      <c r="O220" s="618"/>
      <c r="P220" s="623"/>
      <c r="Q220" s="624" t="s">
        <v>522</v>
      </c>
    </row>
    <row r="221" spans="1:17">
      <c r="A221" s="617">
        <v>205991</v>
      </c>
      <c r="B221" s="618" t="s">
        <v>551</v>
      </c>
      <c r="C221" s="609" t="s">
        <v>552</v>
      </c>
      <c r="D221" s="618" t="s">
        <v>519</v>
      </c>
      <c r="E221" s="619">
        <v>44420</v>
      </c>
      <c r="F221" s="618" t="s">
        <v>476</v>
      </c>
      <c r="G221" s="620" t="s">
        <v>676</v>
      </c>
      <c r="H221" s="621" t="s">
        <v>521</v>
      </c>
      <c r="I221" s="622">
        <v>5</v>
      </c>
      <c r="J221" s="614">
        <v>70.81</v>
      </c>
      <c r="K221" s="614">
        <f t="shared" si="10"/>
        <v>354.05</v>
      </c>
      <c r="L221" s="614">
        <f t="shared" si="11"/>
        <v>95.454545454545453</v>
      </c>
      <c r="M221" s="614">
        <f t="shared" si="9"/>
        <v>449.50454545454545</v>
      </c>
      <c r="N221" s="618"/>
      <c r="O221" s="618"/>
      <c r="P221" s="623"/>
      <c r="Q221" s="624" t="s">
        <v>522</v>
      </c>
    </row>
    <row r="222" spans="1:17">
      <c r="A222" s="617">
        <v>117346</v>
      </c>
      <c r="B222" s="618" t="s">
        <v>539</v>
      </c>
      <c r="C222" s="609" t="s">
        <v>518</v>
      </c>
      <c r="D222" s="618" t="s">
        <v>519</v>
      </c>
      <c r="E222" s="619">
        <v>44420</v>
      </c>
      <c r="F222" s="618" t="s">
        <v>476</v>
      </c>
      <c r="G222" s="620" t="s">
        <v>676</v>
      </c>
      <c r="H222" s="625" t="s">
        <v>521</v>
      </c>
      <c r="I222" s="622">
        <v>5</v>
      </c>
      <c r="J222" s="614">
        <v>146.88999999999999</v>
      </c>
      <c r="K222" s="614">
        <f t="shared" si="10"/>
        <v>734.44999999999993</v>
      </c>
      <c r="L222" s="614">
        <f t="shared" si="11"/>
        <v>95.454545454545453</v>
      </c>
      <c r="M222" s="614">
        <f t="shared" si="9"/>
        <v>829.90454545454543</v>
      </c>
      <c r="N222" s="618"/>
      <c r="O222" s="618"/>
      <c r="P222" s="623"/>
      <c r="Q222" s="624" t="s">
        <v>522</v>
      </c>
    </row>
    <row r="223" spans="1:17">
      <c r="A223" s="617">
        <v>118087</v>
      </c>
      <c r="B223" s="618" t="s">
        <v>553</v>
      </c>
      <c r="C223" s="609" t="s">
        <v>554</v>
      </c>
      <c r="D223" s="618" t="s">
        <v>519</v>
      </c>
      <c r="E223" s="619">
        <v>44420</v>
      </c>
      <c r="F223" s="618" t="s">
        <v>476</v>
      </c>
      <c r="G223" s="620" t="s">
        <v>676</v>
      </c>
      <c r="H223" s="625" t="s">
        <v>521</v>
      </c>
      <c r="I223" s="622">
        <v>5</v>
      </c>
      <c r="J223" s="614">
        <v>150.59</v>
      </c>
      <c r="K223" s="614">
        <f t="shared" si="10"/>
        <v>752.95</v>
      </c>
      <c r="L223" s="614">
        <f t="shared" si="11"/>
        <v>95.454545454545453</v>
      </c>
      <c r="M223" s="614">
        <f t="shared" si="9"/>
        <v>848.40454545454554</v>
      </c>
      <c r="N223" s="618"/>
      <c r="O223" s="618"/>
      <c r="P223" s="623"/>
      <c r="Q223" s="624" t="s">
        <v>522</v>
      </c>
    </row>
    <row r="224" spans="1:17">
      <c r="A224" s="617">
        <v>117296</v>
      </c>
      <c r="B224" s="618" t="s">
        <v>545</v>
      </c>
      <c r="C224" s="609" t="s">
        <v>528</v>
      </c>
      <c r="D224" s="618" t="s">
        <v>519</v>
      </c>
      <c r="E224" s="619">
        <v>44420</v>
      </c>
      <c r="F224" s="618" t="s">
        <v>476</v>
      </c>
      <c r="G224" s="620" t="s">
        <v>676</v>
      </c>
      <c r="H224" s="618" t="s">
        <v>521</v>
      </c>
      <c r="I224" s="622">
        <v>5</v>
      </c>
      <c r="J224" s="614">
        <v>111.7</v>
      </c>
      <c r="K224" s="614">
        <f t="shared" si="10"/>
        <v>558.5</v>
      </c>
      <c r="L224" s="614">
        <f t="shared" si="11"/>
        <v>95.454545454545453</v>
      </c>
      <c r="M224" s="614">
        <f t="shared" si="9"/>
        <v>653.9545454545455</v>
      </c>
      <c r="N224" s="618"/>
      <c r="O224" s="618"/>
      <c r="P224" s="623"/>
      <c r="Q224" s="624" t="s">
        <v>522</v>
      </c>
    </row>
    <row r="225" spans="1:17">
      <c r="A225" s="617">
        <v>117128</v>
      </c>
      <c r="B225" s="618" t="s">
        <v>638</v>
      </c>
      <c r="C225" s="609" t="s">
        <v>639</v>
      </c>
      <c r="D225" s="618" t="s">
        <v>519</v>
      </c>
      <c r="E225" s="619">
        <v>44423</v>
      </c>
      <c r="F225" s="618" t="s">
        <v>476</v>
      </c>
      <c r="G225" s="620" t="s">
        <v>677</v>
      </c>
      <c r="H225" s="618" t="s">
        <v>521</v>
      </c>
      <c r="I225" s="622">
        <v>1</v>
      </c>
      <c r="J225" s="614">
        <v>91.26</v>
      </c>
      <c r="K225" s="614">
        <f t="shared" si="10"/>
        <v>91.26</v>
      </c>
      <c r="L225" s="614">
        <f t="shared" si="11"/>
        <v>19.09090909090909</v>
      </c>
      <c r="M225" s="614">
        <f t="shared" si="9"/>
        <v>110.3509090909091</v>
      </c>
      <c r="N225" s="618"/>
      <c r="O225" s="618"/>
      <c r="P225" s="623"/>
      <c r="Q225" s="624" t="s">
        <v>522</v>
      </c>
    </row>
    <row r="226" spans="1:17">
      <c r="A226" s="617">
        <v>117128</v>
      </c>
      <c r="B226" s="618" t="s">
        <v>638</v>
      </c>
      <c r="C226" s="609" t="s">
        <v>639</v>
      </c>
      <c r="D226" s="618" t="s">
        <v>519</v>
      </c>
      <c r="E226" s="619">
        <v>44424</v>
      </c>
      <c r="F226" s="618" t="s">
        <v>476</v>
      </c>
      <c r="G226" s="620" t="s">
        <v>678</v>
      </c>
      <c r="H226" s="621" t="s">
        <v>521</v>
      </c>
      <c r="I226" s="622">
        <v>1</v>
      </c>
      <c r="J226" s="614">
        <v>91.26</v>
      </c>
      <c r="K226" s="614">
        <f t="shared" si="10"/>
        <v>91.26</v>
      </c>
      <c r="L226" s="614">
        <f t="shared" si="11"/>
        <v>19.09090909090909</v>
      </c>
      <c r="M226" s="614">
        <f t="shared" si="9"/>
        <v>110.3509090909091</v>
      </c>
      <c r="N226" s="618"/>
      <c r="O226" s="618"/>
      <c r="P226" s="623"/>
      <c r="Q226" s="624" t="s">
        <v>522</v>
      </c>
    </row>
    <row r="227" spans="1:17">
      <c r="A227" s="617">
        <v>117128</v>
      </c>
      <c r="B227" s="618" t="s">
        <v>638</v>
      </c>
      <c r="C227" s="609" t="s">
        <v>639</v>
      </c>
      <c r="D227" s="618" t="s">
        <v>519</v>
      </c>
      <c r="E227" s="619">
        <v>44427</v>
      </c>
      <c r="F227" s="618" t="s">
        <v>476</v>
      </c>
      <c r="G227" s="620" t="s">
        <v>679</v>
      </c>
      <c r="H227" s="618" t="s">
        <v>521</v>
      </c>
      <c r="I227" s="622">
        <v>1</v>
      </c>
      <c r="J227" s="614">
        <v>91.26</v>
      </c>
      <c r="K227" s="614">
        <f t="shared" si="10"/>
        <v>91.26</v>
      </c>
      <c r="L227" s="614">
        <f t="shared" si="11"/>
        <v>19.09090909090909</v>
      </c>
      <c r="M227" s="614">
        <f t="shared" si="9"/>
        <v>110.3509090909091</v>
      </c>
      <c r="N227" s="618"/>
      <c r="O227" s="618"/>
      <c r="P227" s="623"/>
      <c r="Q227" s="624" t="s">
        <v>522</v>
      </c>
    </row>
    <row r="228" spans="1:17">
      <c r="A228" s="617">
        <v>117128</v>
      </c>
      <c r="B228" s="618" t="s">
        <v>638</v>
      </c>
      <c r="C228" s="609" t="s">
        <v>639</v>
      </c>
      <c r="D228" s="618" t="s">
        <v>519</v>
      </c>
      <c r="E228" s="619">
        <v>44428</v>
      </c>
      <c r="F228" s="618" t="s">
        <v>476</v>
      </c>
      <c r="G228" s="620" t="s">
        <v>680</v>
      </c>
      <c r="H228" s="618" t="s">
        <v>521</v>
      </c>
      <c r="I228" s="622">
        <v>1</v>
      </c>
      <c r="J228" s="614">
        <v>91.26</v>
      </c>
      <c r="K228" s="614">
        <f t="shared" si="10"/>
        <v>91.26</v>
      </c>
      <c r="L228" s="614">
        <f t="shared" si="11"/>
        <v>19.09090909090909</v>
      </c>
      <c r="M228" s="614">
        <f t="shared" si="9"/>
        <v>110.3509090909091</v>
      </c>
      <c r="N228" s="618"/>
      <c r="O228" s="618"/>
      <c r="P228" s="623"/>
      <c r="Q228" s="624" t="s">
        <v>522</v>
      </c>
    </row>
    <row r="229" spans="1:17">
      <c r="A229" s="617">
        <v>117128</v>
      </c>
      <c r="B229" s="618" t="s">
        <v>638</v>
      </c>
      <c r="C229" s="609" t="s">
        <v>639</v>
      </c>
      <c r="D229" s="618" t="s">
        <v>519</v>
      </c>
      <c r="E229" s="619">
        <v>44429</v>
      </c>
      <c r="F229" s="618" t="s">
        <v>476</v>
      </c>
      <c r="G229" s="620" t="s">
        <v>681</v>
      </c>
      <c r="H229" s="618" t="s">
        <v>521</v>
      </c>
      <c r="I229" s="622">
        <v>1</v>
      </c>
      <c r="J229" s="614">
        <v>91.26</v>
      </c>
      <c r="K229" s="614">
        <f t="shared" si="10"/>
        <v>91.26</v>
      </c>
      <c r="L229" s="614">
        <f t="shared" si="11"/>
        <v>19.09090909090909</v>
      </c>
      <c r="M229" s="614">
        <f t="shared" si="9"/>
        <v>110.3509090909091</v>
      </c>
      <c r="N229" s="618"/>
      <c r="O229" s="618"/>
      <c r="P229" s="623"/>
      <c r="Q229" s="624" t="s">
        <v>522</v>
      </c>
    </row>
    <row r="230" spans="1:17">
      <c r="A230" s="617">
        <v>117128</v>
      </c>
      <c r="B230" s="618" t="s">
        <v>638</v>
      </c>
      <c r="C230" s="609" t="s">
        <v>639</v>
      </c>
      <c r="D230" s="618" t="s">
        <v>519</v>
      </c>
      <c r="E230" s="619">
        <v>44430</v>
      </c>
      <c r="F230" s="618" t="s">
        <v>476</v>
      </c>
      <c r="G230" s="620" t="s">
        <v>682</v>
      </c>
      <c r="H230" s="618" t="s">
        <v>521</v>
      </c>
      <c r="I230" s="622">
        <v>3</v>
      </c>
      <c r="J230" s="614">
        <v>91.26</v>
      </c>
      <c r="K230" s="614">
        <f t="shared" si="10"/>
        <v>273.78000000000003</v>
      </c>
      <c r="L230" s="614">
        <f t="shared" si="11"/>
        <v>57.272727272727266</v>
      </c>
      <c r="M230" s="614">
        <f t="shared" si="9"/>
        <v>331.05272727272728</v>
      </c>
      <c r="N230" s="618"/>
      <c r="O230" s="618"/>
      <c r="P230" s="623"/>
      <c r="Q230" s="624" t="s">
        <v>522</v>
      </c>
    </row>
    <row r="231" spans="1:17">
      <c r="A231" s="617">
        <v>119036</v>
      </c>
      <c r="B231" s="618" t="s">
        <v>683</v>
      </c>
      <c r="C231" s="609" t="s">
        <v>528</v>
      </c>
      <c r="D231" s="618" t="s">
        <v>519</v>
      </c>
      <c r="E231" s="619">
        <v>44430</v>
      </c>
      <c r="F231" s="618" t="s">
        <v>476</v>
      </c>
      <c r="G231" s="620" t="s">
        <v>653</v>
      </c>
      <c r="H231" s="618" t="s">
        <v>521</v>
      </c>
      <c r="I231" s="622">
        <v>4</v>
      </c>
      <c r="J231" s="614">
        <v>111.7</v>
      </c>
      <c r="K231" s="614">
        <f t="shared" si="10"/>
        <v>446.8</v>
      </c>
      <c r="L231" s="614">
        <f t="shared" si="11"/>
        <v>76.36363636363636</v>
      </c>
      <c r="M231" s="614">
        <f t="shared" si="9"/>
        <v>523.16363636363633</v>
      </c>
      <c r="N231" s="618"/>
      <c r="O231" s="618"/>
      <c r="P231" s="623"/>
      <c r="Q231" s="624" t="s">
        <v>522</v>
      </c>
    </row>
    <row r="232" spans="1:17">
      <c r="A232" s="617">
        <v>191544</v>
      </c>
      <c r="B232" s="618" t="s">
        <v>684</v>
      </c>
      <c r="C232" s="609" t="s">
        <v>524</v>
      </c>
      <c r="D232" s="618" t="s">
        <v>519</v>
      </c>
      <c r="E232" s="619">
        <v>44430</v>
      </c>
      <c r="F232" s="618" t="s">
        <v>476</v>
      </c>
      <c r="G232" s="620" t="s">
        <v>653</v>
      </c>
      <c r="H232" s="621" t="s">
        <v>521</v>
      </c>
      <c r="I232" s="622">
        <v>4</v>
      </c>
      <c r="J232" s="614">
        <v>81.03</v>
      </c>
      <c r="K232" s="614">
        <f t="shared" si="10"/>
        <v>324.12</v>
      </c>
      <c r="L232" s="614">
        <f t="shared" si="11"/>
        <v>76.36363636363636</v>
      </c>
      <c r="M232" s="614">
        <f t="shared" si="9"/>
        <v>400.48363636363638</v>
      </c>
      <c r="N232" s="618"/>
      <c r="O232" s="618"/>
      <c r="P232" s="623"/>
      <c r="Q232" s="624" t="s">
        <v>522</v>
      </c>
    </row>
    <row r="233" spans="1:17">
      <c r="A233" s="617">
        <v>117128</v>
      </c>
      <c r="B233" s="618" t="s">
        <v>638</v>
      </c>
      <c r="C233" s="609" t="s">
        <v>639</v>
      </c>
      <c r="D233" s="618" t="s">
        <v>519</v>
      </c>
      <c r="E233" s="619">
        <v>44431</v>
      </c>
      <c r="F233" s="618" t="s">
        <v>476</v>
      </c>
      <c r="G233" s="620" t="s">
        <v>685</v>
      </c>
      <c r="H233" s="621" t="s">
        <v>521</v>
      </c>
      <c r="I233" s="622">
        <v>2</v>
      </c>
      <c r="J233" s="614">
        <v>91.26</v>
      </c>
      <c r="K233" s="614">
        <f t="shared" si="10"/>
        <v>182.52</v>
      </c>
      <c r="L233" s="614">
        <f t="shared" si="11"/>
        <v>38.18181818181818</v>
      </c>
      <c r="M233" s="614">
        <f t="shared" si="9"/>
        <v>220.7018181818182</v>
      </c>
      <c r="N233" s="618"/>
      <c r="O233" s="618"/>
      <c r="P233" s="623"/>
      <c r="Q233" s="624" t="s">
        <v>522</v>
      </c>
    </row>
    <row r="234" spans="1:17">
      <c r="A234" s="628"/>
      <c r="B234" s="629"/>
      <c r="C234" s="629"/>
      <c r="D234" s="629"/>
      <c r="E234" s="630"/>
      <c r="F234" s="629"/>
      <c r="G234" s="631"/>
      <c r="H234" s="632"/>
      <c r="I234" s="633"/>
      <c r="J234" s="634"/>
      <c r="K234" s="635"/>
      <c r="L234" s="635"/>
      <c r="M234" s="635"/>
      <c r="N234" s="636"/>
      <c r="O234" s="637"/>
      <c r="P234" s="638"/>
      <c r="Q234" s="639"/>
    </row>
    <row r="235" spans="1:17">
      <c r="A235" s="628"/>
      <c r="B235" s="629"/>
      <c r="C235" s="629"/>
      <c r="D235" s="629"/>
      <c r="E235" s="630"/>
      <c r="F235" s="629"/>
      <c r="G235" s="631"/>
      <c r="H235" s="632"/>
      <c r="I235" s="633"/>
      <c r="J235" s="634"/>
      <c r="K235" s="635"/>
      <c r="L235" s="635"/>
      <c r="M235" s="635"/>
      <c r="N235" s="636"/>
      <c r="O235" s="637"/>
      <c r="P235" s="638"/>
      <c r="Q235" s="639"/>
    </row>
    <row r="236" spans="1:17">
      <c r="A236" s="628"/>
      <c r="B236" s="629"/>
      <c r="C236" s="629"/>
      <c r="D236" s="629"/>
      <c r="E236" s="630"/>
      <c r="F236" s="629"/>
      <c r="G236" s="631"/>
      <c r="H236" s="629"/>
      <c r="I236" s="633"/>
      <c r="J236" s="634"/>
      <c r="K236" s="635"/>
      <c r="L236" s="640"/>
      <c r="M236" s="635"/>
      <c r="N236" s="636"/>
      <c r="O236" s="637"/>
      <c r="P236" s="638"/>
      <c r="Q236" s="639"/>
    </row>
    <row r="237" spans="1:17" ht="15.75" thickBot="1">
      <c r="A237" s="641"/>
      <c r="B237" s="642"/>
      <c r="C237" s="642"/>
      <c r="D237" s="642"/>
      <c r="E237" s="643"/>
      <c r="F237" s="642"/>
      <c r="G237" s="644"/>
      <c r="H237" s="642"/>
      <c r="I237" s="645"/>
      <c r="J237" s="646"/>
      <c r="K237" s="252"/>
      <c r="L237" s="252"/>
      <c r="M237" s="252"/>
      <c r="N237" s="253"/>
      <c r="O237" s="642"/>
      <c r="P237" s="647"/>
      <c r="Q237" s="648"/>
    </row>
    <row r="238" spans="1:17" ht="15.75" thickBot="1">
      <c r="K238" s="428"/>
      <c r="L238" s="428"/>
      <c r="M238" s="428"/>
    </row>
    <row r="239" spans="1:17" ht="15.75" thickBot="1">
      <c r="K239" s="254" t="s">
        <v>445</v>
      </c>
      <c r="L239" s="254" t="s">
        <v>445</v>
      </c>
      <c r="M239" s="254" t="s">
        <v>445</v>
      </c>
    </row>
    <row r="248" spans="6:7">
      <c r="F248" s="255"/>
      <c r="G248" s="255"/>
    </row>
  </sheetData>
  <autoFilter ref="A4:Q233" xr:uid="{00000000-0009-0000-0000-000009000000}"/>
  <mergeCells count="1">
    <mergeCell ref="F1:N3"/>
  </mergeCells>
  <pageMargins left="0.7" right="0.7" top="0.75" bottom="0.75" header="0.3" footer="0.3"/>
  <pageSetup scale="34" fitToHeight="0" orientation="landscape" r:id="rId1"/>
  <headerFooter differentFirst="1">
    <oddHeader>&amp;C
White Lake Narrows
Construction Labour Timesheets</oddHeader>
    <oddFooter>&amp;C&amp;P of &amp;N</oddFooter>
    <firstFooter>&amp;C&amp;P of &amp;N</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59999389629810485"/>
    <pageSetUpPr fitToPage="1"/>
  </sheetPr>
  <dimension ref="A1:O139"/>
  <sheetViews>
    <sheetView zoomScaleNormal="100" workbookViewId="0">
      <pane ySplit="4" topLeftCell="A134" activePane="bottomLeft" state="frozen"/>
      <selection pane="bottomLeft" activeCell="J138" sqref="J138"/>
      <selection activeCell="C4" sqref="C4"/>
    </sheetView>
  </sheetViews>
  <sheetFormatPr defaultColWidth="9.140625" defaultRowHeight="15"/>
  <cols>
    <col min="1" max="1" width="38.85546875" style="240" bestFit="1" customWidth="1"/>
    <col min="2" max="2" width="23.140625" style="240" bestFit="1" customWidth="1"/>
    <col min="3" max="3" width="13.140625" style="240" customWidth="1"/>
    <col min="4" max="4" width="10.140625" style="240" customWidth="1"/>
    <col min="5" max="5" width="36.140625" style="240" customWidth="1"/>
    <col min="6" max="6" width="66.7109375" style="240" bestFit="1" customWidth="1"/>
    <col min="7" max="7" width="12.42578125" style="240" customWidth="1"/>
    <col min="8" max="8" width="13.28515625" style="240" bestFit="1" customWidth="1"/>
    <col min="9" max="9" width="11.28515625" style="240" bestFit="1" customWidth="1"/>
    <col min="10" max="10" width="17.5703125" style="240" bestFit="1" customWidth="1"/>
    <col min="11" max="11" width="9.85546875" style="240" bestFit="1" customWidth="1"/>
    <col min="12" max="12" width="17.5703125" style="240" bestFit="1" customWidth="1"/>
    <col min="13" max="13" width="27.140625" style="240" bestFit="1" customWidth="1"/>
    <col min="14" max="14" width="32" style="240" bestFit="1" customWidth="1"/>
    <col min="15" max="15" width="14.5703125" style="240" bestFit="1" customWidth="1"/>
    <col min="16" max="16384" width="9.140625" style="240"/>
  </cols>
  <sheetData>
    <row r="1" spans="1:15" ht="15" customHeight="1">
      <c r="A1" s="241"/>
      <c r="B1" s="242"/>
      <c r="C1" s="242"/>
      <c r="D1" s="242"/>
      <c r="E1" s="494" t="s">
        <v>686</v>
      </c>
      <c r="F1" s="494"/>
      <c r="G1" s="494"/>
      <c r="H1" s="494"/>
      <c r="I1" s="494"/>
      <c r="J1" s="494"/>
      <c r="K1" s="494"/>
      <c r="L1" s="494"/>
      <c r="M1" s="242"/>
      <c r="N1" s="242" t="s">
        <v>481</v>
      </c>
      <c r="O1" s="243"/>
    </row>
    <row r="2" spans="1:15" ht="15" customHeight="1">
      <c r="A2" s="244"/>
      <c r="E2" s="504"/>
      <c r="F2" s="504"/>
      <c r="G2" s="504"/>
      <c r="H2" s="504"/>
      <c r="I2" s="504"/>
      <c r="J2" s="504"/>
      <c r="K2" s="504"/>
      <c r="L2" s="504"/>
      <c r="N2" s="240" t="s">
        <v>482</v>
      </c>
      <c r="O2" s="245"/>
    </row>
    <row r="3" spans="1:15" ht="15.75" customHeight="1" thickBot="1">
      <c r="A3" s="246"/>
      <c r="B3" s="247"/>
      <c r="C3" s="247"/>
      <c r="D3" s="247"/>
      <c r="E3" s="505"/>
      <c r="F3" s="505"/>
      <c r="G3" s="505"/>
      <c r="H3" s="505"/>
      <c r="I3" s="505"/>
      <c r="J3" s="505"/>
      <c r="K3" s="505"/>
      <c r="L3" s="505"/>
      <c r="M3" s="247"/>
      <c r="N3" s="247" t="s">
        <v>483</v>
      </c>
      <c r="O3" s="248"/>
    </row>
    <row r="4" spans="1:15" ht="15.75" thickBot="1">
      <c r="A4" s="256" t="s">
        <v>687</v>
      </c>
      <c r="B4" s="257" t="s">
        <v>67</v>
      </c>
      <c r="C4" s="257" t="s">
        <v>506</v>
      </c>
      <c r="D4" s="257" t="s">
        <v>3</v>
      </c>
      <c r="E4" s="257" t="s">
        <v>475</v>
      </c>
      <c r="F4" s="257" t="s">
        <v>507</v>
      </c>
      <c r="G4" s="257" t="s">
        <v>508</v>
      </c>
      <c r="H4" s="257" t="s">
        <v>509</v>
      </c>
      <c r="I4" s="257" t="s">
        <v>510</v>
      </c>
      <c r="J4" s="257" t="s">
        <v>688</v>
      </c>
      <c r="K4" s="257" t="s">
        <v>514</v>
      </c>
      <c r="L4" s="257" t="s">
        <v>351</v>
      </c>
      <c r="M4" s="257" t="s">
        <v>515</v>
      </c>
      <c r="N4" s="257" t="s">
        <v>516</v>
      </c>
      <c r="O4" s="258" t="s">
        <v>689</v>
      </c>
    </row>
    <row r="5" spans="1:15">
      <c r="A5" s="608" t="s">
        <v>690</v>
      </c>
      <c r="B5" s="609" t="s">
        <v>691</v>
      </c>
      <c r="C5" s="609" t="s">
        <v>692</v>
      </c>
      <c r="D5" s="610">
        <v>44397</v>
      </c>
      <c r="E5" s="609" t="s">
        <v>476</v>
      </c>
      <c r="F5" s="611" t="s">
        <v>555</v>
      </c>
      <c r="G5" s="612" t="s">
        <v>521</v>
      </c>
      <c r="H5" s="649">
        <v>9</v>
      </c>
      <c r="I5" s="614">
        <v>31.95</v>
      </c>
      <c r="J5" s="614">
        <f>I5*H5</f>
        <v>287.55</v>
      </c>
      <c r="K5" s="609"/>
      <c r="L5" s="609"/>
      <c r="M5" s="615"/>
      <c r="N5" s="609" t="s">
        <v>522</v>
      </c>
      <c r="O5" s="650">
        <v>10624</v>
      </c>
    </row>
    <row r="6" spans="1:15">
      <c r="A6" s="608" t="s">
        <v>693</v>
      </c>
      <c r="B6" s="609" t="s">
        <v>694</v>
      </c>
      <c r="C6" s="609" t="s">
        <v>692</v>
      </c>
      <c r="D6" s="619">
        <v>44397</v>
      </c>
      <c r="E6" s="618" t="s">
        <v>476</v>
      </c>
      <c r="F6" s="620" t="s">
        <v>574</v>
      </c>
      <c r="G6" s="621" t="s">
        <v>521</v>
      </c>
      <c r="H6" s="651">
        <v>1</v>
      </c>
      <c r="I6" s="614">
        <v>138.54</v>
      </c>
      <c r="J6" s="614">
        <f t="shared" ref="J6:J69" si="0">I6*H6</f>
        <v>138.54</v>
      </c>
      <c r="K6" s="618"/>
      <c r="L6" s="618"/>
      <c r="M6" s="623"/>
      <c r="N6" s="609" t="s">
        <v>522</v>
      </c>
      <c r="O6" s="650">
        <v>72861</v>
      </c>
    </row>
    <row r="7" spans="1:15">
      <c r="A7" s="608" t="s">
        <v>695</v>
      </c>
      <c r="B7" s="609" t="s">
        <v>691</v>
      </c>
      <c r="C7" s="609" t="s">
        <v>692</v>
      </c>
      <c r="D7" s="619">
        <v>44397</v>
      </c>
      <c r="E7" s="618" t="s">
        <v>476</v>
      </c>
      <c r="F7" s="620" t="s">
        <v>574</v>
      </c>
      <c r="G7" s="621" t="s">
        <v>521</v>
      </c>
      <c r="H7" s="651">
        <v>1</v>
      </c>
      <c r="I7" s="614">
        <v>31.95</v>
      </c>
      <c r="J7" s="614">
        <f t="shared" si="0"/>
        <v>31.95</v>
      </c>
      <c r="K7" s="618"/>
      <c r="L7" s="618"/>
      <c r="M7" s="623"/>
      <c r="N7" s="609" t="s">
        <v>522</v>
      </c>
      <c r="O7" s="650">
        <v>2824</v>
      </c>
    </row>
    <row r="8" spans="1:15">
      <c r="A8" s="608" t="s">
        <v>696</v>
      </c>
      <c r="B8" s="609" t="s">
        <v>694</v>
      </c>
      <c r="C8" s="609" t="s">
        <v>692</v>
      </c>
      <c r="D8" s="619">
        <v>44397</v>
      </c>
      <c r="E8" s="618" t="s">
        <v>476</v>
      </c>
      <c r="F8" s="620" t="s">
        <v>562</v>
      </c>
      <c r="G8" s="621" t="s">
        <v>521</v>
      </c>
      <c r="H8" s="651">
        <v>2</v>
      </c>
      <c r="I8" s="614">
        <v>138.54</v>
      </c>
      <c r="J8" s="614">
        <f t="shared" si="0"/>
        <v>277.08</v>
      </c>
      <c r="K8" s="618"/>
      <c r="L8" s="618"/>
      <c r="M8" s="623"/>
      <c r="N8" s="609" t="s">
        <v>522</v>
      </c>
      <c r="O8" s="650">
        <v>72863</v>
      </c>
    </row>
    <row r="9" spans="1:15">
      <c r="A9" s="608" t="s">
        <v>697</v>
      </c>
      <c r="B9" s="609" t="s">
        <v>698</v>
      </c>
      <c r="C9" s="609" t="s">
        <v>692</v>
      </c>
      <c r="D9" s="619">
        <v>44397</v>
      </c>
      <c r="E9" s="618" t="s">
        <v>476</v>
      </c>
      <c r="F9" s="620" t="s">
        <v>562</v>
      </c>
      <c r="G9" s="621" t="s">
        <v>521</v>
      </c>
      <c r="H9" s="651">
        <v>3</v>
      </c>
      <c r="I9" s="614">
        <v>27.07</v>
      </c>
      <c r="J9" s="614">
        <f t="shared" si="0"/>
        <v>81.210000000000008</v>
      </c>
      <c r="K9" s="618"/>
      <c r="L9" s="618"/>
      <c r="M9" s="623"/>
      <c r="N9" s="609" t="s">
        <v>522</v>
      </c>
      <c r="O9" s="650">
        <v>10547</v>
      </c>
    </row>
    <row r="10" spans="1:15">
      <c r="A10" s="608" t="s">
        <v>699</v>
      </c>
      <c r="B10" s="609" t="s">
        <v>691</v>
      </c>
      <c r="C10" s="609" t="s">
        <v>692</v>
      </c>
      <c r="D10" s="619">
        <v>44397</v>
      </c>
      <c r="E10" s="618" t="s">
        <v>476</v>
      </c>
      <c r="F10" s="620" t="s">
        <v>562</v>
      </c>
      <c r="G10" s="621" t="s">
        <v>521</v>
      </c>
      <c r="H10" s="651">
        <v>3</v>
      </c>
      <c r="I10" s="614">
        <v>31.95</v>
      </c>
      <c r="J10" s="614">
        <f t="shared" si="0"/>
        <v>95.85</v>
      </c>
      <c r="K10" s="618"/>
      <c r="L10" s="618"/>
      <c r="M10" s="623"/>
      <c r="N10" s="609" t="s">
        <v>522</v>
      </c>
      <c r="O10" s="650">
        <v>10622</v>
      </c>
    </row>
    <row r="11" spans="1:15">
      <c r="A11" s="608" t="s">
        <v>700</v>
      </c>
      <c r="B11" s="609" t="s">
        <v>698</v>
      </c>
      <c r="C11" s="609" t="s">
        <v>692</v>
      </c>
      <c r="D11" s="619">
        <v>44397</v>
      </c>
      <c r="E11" s="618" t="s">
        <v>476</v>
      </c>
      <c r="F11" s="620" t="s">
        <v>562</v>
      </c>
      <c r="G11" s="621" t="s">
        <v>521</v>
      </c>
      <c r="H11" s="651">
        <v>6</v>
      </c>
      <c r="I11" s="614">
        <v>27.07</v>
      </c>
      <c r="J11" s="614">
        <f t="shared" si="0"/>
        <v>162.42000000000002</v>
      </c>
      <c r="K11" s="618"/>
      <c r="L11" s="618"/>
      <c r="M11" s="623"/>
      <c r="N11" s="609" t="s">
        <v>522</v>
      </c>
      <c r="O11" s="650">
        <v>2214</v>
      </c>
    </row>
    <row r="12" spans="1:15">
      <c r="A12" s="608" t="s">
        <v>701</v>
      </c>
      <c r="B12" s="609" t="s">
        <v>691</v>
      </c>
      <c r="C12" s="609" t="s">
        <v>692</v>
      </c>
      <c r="D12" s="619">
        <v>44397</v>
      </c>
      <c r="E12" s="618" t="s">
        <v>476</v>
      </c>
      <c r="F12" s="620" t="s">
        <v>557</v>
      </c>
      <c r="G12" s="621" t="s">
        <v>521</v>
      </c>
      <c r="H12" s="651">
        <v>1.5</v>
      </c>
      <c r="I12" s="614">
        <v>31.95</v>
      </c>
      <c r="J12" s="614">
        <f t="shared" si="0"/>
        <v>47.924999999999997</v>
      </c>
      <c r="K12" s="618"/>
      <c r="L12" s="618"/>
      <c r="M12" s="623"/>
      <c r="N12" s="609" t="s">
        <v>522</v>
      </c>
      <c r="O12" s="650">
        <v>21471</v>
      </c>
    </row>
    <row r="13" spans="1:15">
      <c r="A13" s="608" t="s">
        <v>702</v>
      </c>
      <c r="B13" s="609" t="s">
        <v>698</v>
      </c>
      <c r="C13" s="609" t="s">
        <v>692</v>
      </c>
      <c r="D13" s="619">
        <v>44397</v>
      </c>
      <c r="E13" s="618" t="s">
        <v>476</v>
      </c>
      <c r="F13" s="620" t="s">
        <v>584</v>
      </c>
      <c r="G13" s="621" t="s">
        <v>521</v>
      </c>
      <c r="H13" s="651">
        <v>3</v>
      </c>
      <c r="I13" s="614">
        <v>27.07</v>
      </c>
      <c r="J13" s="614">
        <f t="shared" si="0"/>
        <v>81.210000000000008</v>
      </c>
      <c r="K13" s="618"/>
      <c r="L13" s="618"/>
      <c r="M13" s="623"/>
      <c r="N13" s="609" t="s">
        <v>522</v>
      </c>
      <c r="O13" s="650">
        <v>10577</v>
      </c>
    </row>
    <row r="14" spans="1:15">
      <c r="A14" s="608" t="s">
        <v>703</v>
      </c>
      <c r="B14" s="609" t="s">
        <v>698</v>
      </c>
      <c r="C14" s="609" t="s">
        <v>692</v>
      </c>
      <c r="D14" s="619">
        <v>44397</v>
      </c>
      <c r="E14" s="618" t="s">
        <v>476</v>
      </c>
      <c r="F14" s="620" t="s">
        <v>584</v>
      </c>
      <c r="G14" s="621" t="s">
        <v>521</v>
      </c>
      <c r="H14" s="651">
        <v>3</v>
      </c>
      <c r="I14" s="614">
        <v>27.07</v>
      </c>
      <c r="J14" s="614">
        <f t="shared" si="0"/>
        <v>81.210000000000008</v>
      </c>
      <c r="K14" s="618"/>
      <c r="L14" s="618"/>
      <c r="M14" s="623"/>
      <c r="N14" s="609" t="s">
        <v>522</v>
      </c>
      <c r="O14" s="650">
        <v>10544</v>
      </c>
    </row>
    <row r="15" spans="1:15">
      <c r="A15" s="608" t="s">
        <v>704</v>
      </c>
      <c r="B15" s="609" t="s">
        <v>691</v>
      </c>
      <c r="C15" s="609" t="s">
        <v>692</v>
      </c>
      <c r="D15" s="619">
        <v>44397</v>
      </c>
      <c r="E15" s="618" t="s">
        <v>476</v>
      </c>
      <c r="F15" s="620" t="s">
        <v>584</v>
      </c>
      <c r="G15" s="621" t="s">
        <v>521</v>
      </c>
      <c r="H15" s="651">
        <v>3</v>
      </c>
      <c r="I15" s="614">
        <v>31.95</v>
      </c>
      <c r="J15" s="614">
        <f t="shared" si="0"/>
        <v>95.85</v>
      </c>
      <c r="K15" s="618"/>
      <c r="L15" s="618"/>
      <c r="M15" s="623"/>
      <c r="N15" s="609" t="s">
        <v>522</v>
      </c>
      <c r="O15" s="650">
        <v>2963</v>
      </c>
    </row>
    <row r="16" spans="1:15">
      <c r="A16" s="608" t="s">
        <v>705</v>
      </c>
      <c r="B16" s="609" t="s">
        <v>694</v>
      </c>
      <c r="C16" s="609" t="s">
        <v>692</v>
      </c>
      <c r="D16" s="619">
        <v>44397</v>
      </c>
      <c r="E16" s="618" t="s">
        <v>476</v>
      </c>
      <c r="F16" s="620" t="s">
        <v>584</v>
      </c>
      <c r="G16" s="621" t="s">
        <v>521</v>
      </c>
      <c r="H16" s="651">
        <v>3</v>
      </c>
      <c r="I16" s="614">
        <v>138.54</v>
      </c>
      <c r="J16" s="614">
        <f t="shared" si="0"/>
        <v>415.62</v>
      </c>
      <c r="K16" s="618"/>
      <c r="L16" s="618"/>
      <c r="M16" s="623"/>
      <c r="N16" s="609" t="s">
        <v>522</v>
      </c>
      <c r="O16" s="650">
        <v>7002</v>
      </c>
    </row>
    <row r="17" spans="1:15" ht="25.5">
      <c r="A17" s="608" t="s">
        <v>706</v>
      </c>
      <c r="B17" s="609" t="s">
        <v>707</v>
      </c>
      <c r="C17" s="609" t="s">
        <v>692</v>
      </c>
      <c r="D17" s="619">
        <v>44397</v>
      </c>
      <c r="E17" s="618" t="s">
        <v>476</v>
      </c>
      <c r="F17" s="620" t="s">
        <v>538</v>
      </c>
      <c r="G17" s="621" t="s">
        <v>521</v>
      </c>
      <c r="H17" s="651">
        <v>2</v>
      </c>
      <c r="I17" s="614">
        <v>90.19</v>
      </c>
      <c r="J17" s="614">
        <f t="shared" si="0"/>
        <v>180.38</v>
      </c>
      <c r="K17" s="618"/>
      <c r="L17" s="618"/>
      <c r="M17" s="623"/>
      <c r="N17" s="609" t="s">
        <v>522</v>
      </c>
      <c r="O17" s="650">
        <v>76373</v>
      </c>
    </row>
    <row r="18" spans="1:15" ht="25.5">
      <c r="A18" s="608" t="s">
        <v>708</v>
      </c>
      <c r="B18" s="609" t="s">
        <v>709</v>
      </c>
      <c r="C18" s="609" t="s">
        <v>692</v>
      </c>
      <c r="D18" s="619">
        <v>44397</v>
      </c>
      <c r="E18" s="618" t="s">
        <v>476</v>
      </c>
      <c r="F18" s="620" t="s">
        <v>538</v>
      </c>
      <c r="G18" s="621" t="s">
        <v>521</v>
      </c>
      <c r="H18" s="651">
        <v>1</v>
      </c>
      <c r="I18" s="614">
        <v>173.26</v>
      </c>
      <c r="J18" s="614">
        <f t="shared" si="0"/>
        <v>173.26</v>
      </c>
      <c r="K18" s="618"/>
      <c r="L18" s="618"/>
      <c r="M18" s="623"/>
      <c r="N18" s="609" t="s">
        <v>522</v>
      </c>
      <c r="O18" s="650">
        <v>72853</v>
      </c>
    </row>
    <row r="19" spans="1:15" ht="25.5">
      <c r="A19" s="608" t="s">
        <v>710</v>
      </c>
      <c r="B19" s="609" t="s">
        <v>711</v>
      </c>
      <c r="C19" s="609" t="s">
        <v>692</v>
      </c>
      <c r="D19" s="619">
        <v>44397</v>
      </c>
      <c r="E19" s="618" t="s">
        <v>476</v>
      </c>
      <c r="F19" s="620" t="s">
        <v>538</v>
      </c>
      <c r="G19" s="621" t="s">
        <v>521</v>
      </c>
      <c r="H19" s="651">
        <v>1</v>
      </c>
      <c r="I19" s="614">
        <v>73.489999999999995</v>
      </c>
      <c r="J19" s="614">
        <f t="shared" si="0"/>
        <v>73.489999999999995</v>
      </c>
      <c r="K19" s="618"/>
      <c r="L19" s="618"/>
      <c r="M19" s="623"/>
      <c r="N19" s="618" t="s">
        <v>522</v>
      </c>
      <c r="O19" s="650">
        <v>569028</v>
      </c>
    </row>
    <row r="20" spans="1:15" ht="25.5">
      <c r="A20" s="608" t="s">
        <v>712</v>
      </c>
      <c r="B20" s="609" t="s">
        <v>713</v>
      </c>
      <c r="C20" s="609" t="s">
        <v>692</v>
      </c>
      <c r="D20" s="619">
        <v>44397</v>
      </c>
      <c r="E20" s="618" t="s">
        <v>476</v>
      </c>
      <c r="F20" s="620" t="s">
        <v>538</v>
      </c>
      <c r="G20" s="621" t="s">
        <v>521</v>
      </c>
      <c r="H20" s="651">
        <v>1</v>
      </c>
      <c r="I20" s="614">
        <v>335</v>
      </c>
      <c r="J20" s="614">
        <f t="shared" si="0"/>
        <v>335</v>
      </c>
      <c r="K20" s="618"/>
      <c r="L20" s="618"/>
      <c r="M20" s="623"/>
      <c r="N20" s="618" t="s">
        <v>522</v>
      </c>
      <c r="O20" s="650">
        <v>7955</v>
      </c>
    </row>
    <row r="21" spans="1:15" ht="25.5">
      <c r="A21" s="608" t="s">
        <v>714</v>
      </c>
      <c r="B21" s="609" t="s">
        <v>715</v>
      </c>
      <c r="C21" s="609" t="s">
        <v>692</v>
      </c>
      <c r="D21" s="619">
        <v>44397</v>
      </c>
      <c r="E21" s="618" t="s">
        <v>476</v>
      </c>
      <c r="F21" s="620" t="s">
        <v>538</v>
      </c>
      <c r="G21" s="621" t="s">
        <v>521</v>
      </c>
      <c r="H21" s="651">
        <v>1</v>
      </c>
      <c r="I21" s="614">
        <v>431.32</v>
      </c>
      <c r="J21" s="614">
        <f t="shared" si="0"/>
        <v>431.32</v>
      </c>
      <c r="K21" s="618"/>
      <c r="L21" s="618"/>
      <c r="M21" s="623"/>
      <c r="N21" s="618" t="s">
        <v>522</v>
      </c>
      <c r="O21" s="650">
        <v>7975</v>
      </c>
    </row>
    <row r="22" spans="1:15" ht="25.5">
      <c r="A22" s="608" t="s">
        <v>716</v>
      </c>
      <c r="B22" s="609" t="s">
        <v>698</v>
      </c>
      <c r="C22" s="609" t="s">
        <v>692</v>
      </c>
      <c r="D22" s="619">
        <v>44397</v>
      </c>
      <c r="E22" s="618" t="s">
        <v>476</v>
      </c>
      <c r="F22" s="620" t="s">
        <v>538</v>
      </c>
      <c r="G22" s="621" t="s">
        <v>521</v>
      </c>
      <c r="H22" s="651">
        <v>9</v>
      </c>
      <c r="I22" s="614">
        <v>27.07</v>
      </c>
      <c r="J22" s="614">
        <f t="shared" si="0"/>
        <v>243.63</v>
      </c>
      <c r="K22" s="618"/>
      <c r="L22" s="618"/>
      <c r="M22" s="623"/>
      <c r="N22" s="618" t="s">
        <v>522</v>
      </c>
      <c r="O22" s="650">
        <v>2619</v>
      </c>
    </row>
    <row r="23" spans="1:15" ht="25.5">
      <c r="A23" s="608" t="s">
        <v>717</v>
      </c>
      <c r="B23" s="609" t="s">
        <v>691</v>
      </c>
      <c r="C23" s="609" t="s">
        <v>692</v>
      </c>
      <c r="D23" s="619">
        <v>44397</v>
      </c>
      <c r="E23" s="618" t="s">
        <v>476</v>
      </c>
      <c r="F23" s="620" t="s">
        <v>538</v>
      </c>
      <c r="G23" s="621" t="s">
        <v>521</v>
      </c>
      <c r="H23" s="651">
        <v>9</v>
      </c>
      <c r="I23" s="614">
        <v>31.95</v>
      </c>
      <c r="J23" s="614">
        <f t="shared" si="0"/>
        <v>287.55</v>
      </c>
      <c r="K23" s="618"/>
      <c r="L23" s="618"/>
      <c r="M23" s="623"/>
      <c r="N23" s="618" t="s">
        <v>522</v>
      </c>
      <c r="O23" s="650">
        <v>2169</v>
      </c>
    </row>
    <row r="24" spans="1:15" ht="25.5">
      <c r="A24" s="608" t="s">
        <v>718</v>
      </c>
      <c r="B24" s="609" t="s">
        <v>698</v>
      </c>
      <c r="C24" s="609" t="s">
        <v>692</v>
      </c>
      <c r="D24" s="619">
        <v>44397</v>
      </c>
      <c r="E24" s="618" t="s">
        <v>476</v>
      </c>
      <c r="F24" s="620" t="s">
        <v>538</v>
      </c>
      <c r="G24" s="621" t="s">
        <v>521</v>
      </c>
      <c r="H24" s="651">
        <v>9</v>
      </c>
      <c r="I24" s="614">
        <v>27.07</v>
      </c>
      <c r="J24" s="614">
        <f t="shared" si="0"/>
        <v>243.63</v>
      </c>
      <c r="K24" s="618"/>
      <c r="L24" s="618"/>
      <c r="M24" s="623"/>
      <c r="N24" s="618" t="s">
        <v>522</v>
      </c>
      <c r="O24" s="650">
        <v>2869</v>
      </c>
    </row>
    <row r="25" spans="1:15" ht="25.5">
      <c r="A25" s="608" t="s">
        <v>719</v>
      </c>
      <c r="B25" s="609" t="s">
        <v>691</v>
      </c>
      <c r="C25" s="609" t="s">
        <v>692</v>
      </c>
      <c r="D25" s="619">
        <v>44397</v>
      </c>
      <c r="E25" s="618" t="s">
        <v>476</v>
      </c>
      <c r="F25" s="620" t="s">
        <v>538</v>
      </c>
      <c r="G25" s="621" t="s">
        <v>521</v>
      </c>
      <c r="H25" s="651">
        <v>9</v>
      </c>
      <c r="I25" s="614">
        <v>31.95</v>
      </c>
      <c r="J25" s="614">
        <f t="shared" si="0"/>
        <v>287.55</v>
      </c>
      <c r="K25" s="618"/>
      <c r="L25" s="618"/>
      <c r="M25" s="623"/>
      <c r="N25" s="618" t="s">
        <v>522</v>
      </c>
      <c r="O25" s="650">
        <v>2825</v>
      </c>
    </row>
    <row r="26" spans="1:15" ht="25.5">
      <c r="A26" s="608" t="s">
        <v>720</v>
      </c>
      <c r="B26" s="609" t="s">
        <v>691</v>
      </c>
      <c r="C26" s="609" t="s">
        <v>692</v>
      </c>
      <c r="D26" s="619">
        <v>44397</v>
      </c>
      <c r="E26" s="618" t="s">
        <v>476</v>
      </c>
      <c r="F26" s="620" t="s">
        <v>538</v>
      </c>
      <c r="G26" s="621" t="s">
        <v>521</v>
      </c>
      <c r="H26" s="651">
        <v>9</v>
      </c>
      <c r="I26" s="614">
        <v>31.95</v>
      </c>
      <c r="J26" s="614">
        <f t="shared" si="0"/>
        <v>287.55</v>
      </c>
      <c r="K26" s="618"/>
      <c r="L26" s="618"/>
      <c r="M26" s="623"/>
      <c r="N26" s="618" t="s">
        <v>522</v>
      </c>
      <c r="O26" s="650">
        <v>2091</v>
      </c>
    </row>
    <row r="27" spans="1:15" ht="25.5">
      <c r="A27" s="608" t="s">
        <v>721</v>
      </c>
      <c r="B27" s="609" t="s">
        <v>691</v>
      </c>
      <c r="C27" s="609" t="s">
        <v>692</v>
      </c>
      <c r="D27" s="619">
        <v>44397</v>
      </c>
      <c r="E27" s="618" t="s">
        <v>476</v>
      </c>
      <c r="F27" s="620" t="s">
        <v>538</v>
      </c>
      <c r="G27" s="621" t="s">
        <v>521</v>
      </c>
      <c r="H27" s="651">
        <v>9</v>
      </c>
      <c r="I27" s="614">
        <v>31.95</v>
      </c>
      <c r="J27" s="614">
        <f t="shared" si="0"/>
        <v>287.55</v>
      </c>
      <c r="K27" s="618"/>
      <c r="L27" s="618"/>
      <c r="M27" s="623"/>
      <c r="N27" s="609" t="s">
        <v>522</v>
      </c>
      <c r="O27" s="650">
        <v>2050</v>
      </c>
    </row>
    <row r="28" spans="1:15">
      <c r="A28" s="608" t="s">
        <v>722</v>
      </c>
      <c r="B28" s="609" t="s">
        <v>694</v>
      </c>
      <c r="C28" s="609" t="s">
        <v>692</v>
      </c>
      <c r="D28" s="619">
        <v>44397</v>
      </c>
      <c r="E28" s="618" t="s">
        <v>476</v>
      </c>
      <c r="F28" s="620" t="s">
        <v>581</v>
      </c>
      <c r="G28" s="621" t="s">
        <v>521</v>
      </c>
      <c r="H28" s="651">
        <v>3</v>
      </c>
      <c r="I28" s="614">
        <v>138.54</v>
      </c>
      <c r="J28" s="614">
        <f t="shared" si="0"/>
        <v>415.62</v>
      </c>
      <c r="K28" s="618"/>
      <c r="L28" s="618"/>
      <c r="M28" s="623"/>
      <c r="N28" s="609" t="s">
        <v>522</v>
      </c>
      <c r="O28" s="650">
        <v>7596</v>
      </c>
    </row>
    <row r="29" spans="1:15">
      <c r="A29" s="608" t="s">
        <v>723</v>
      </c>
      <c r="B29" s="609" t="s">
        <v>691</v>
      </c>
      <c r="C29" s="609" t="s">
        <v>692</v>
      </c>
      <c r="D29" s="619">
        <v>44397</v>
      </c>
      <c r="E29" s="618" t="s">
        <v>476</v>
      </c>
      <c r="F29" s="620" t="s">
        <v>581</v>
      </c>
      <c r="G29" s="621" t="s">
        <v>521</v>
      </c>
      <c r="H29" s="651">
        <v>3</v>
      </c>
      <c r="I29" s="614">
        <v>31.95</v>
      </c>
      <c r="J29" s="614">
        <f t="shared" si="0"/>
        <v>95.85</v>
      </c>
      <c r="K29" s="618"/>
      <c r="L29" s="618"/>
      <c r="M29" s="623"/>
      <c r="N29" s="609" t="s">
        <v>522</v>
      </c>
      <c r="O29" s="650">
        <v>2767</v>
      </c>
    </row>
    <row r="30" spans="1:15">
      <c r="A30" s="608" t="s">
        <v>724</v>
      </c>
      <c r="B30" s="609" t="s">
        <v>725</v>
      </c>
      <c r="C30" s="609" t="s">
        <v>692</v>
      </c>
      <c r="D30" s="619">
        <v>44397</v>
      </c>
      <c r="E30" s="618" t="s">
        <v>476</v>
      </c>
      <c r="F30" s="620" t="s">
        <v>598</v>
      </c>
      <c r="G30" s="621" t="s">
        <v>521</v>
      </c>
      <c r="H30" s="651">
        <v>11</v>
      </c>
      <c r="I30" s="614">
        <v>11.5</v>
      </c>
      <c r="J30" s="614">
        <f t="shared" si="0"/>
        <v>126.5</v>
      </c>
      <c r="K30" s="618"/>
      <c r="L30" s="618"/>
      <c r="M30" s="623"/>
      <c r="N30" s="618" t="s">
        <v>522</v>
      </c>
      <c r="O30" s="650">
        <v>932042</v>
      </c>
    </row>
    <row r="31" spans="1:15">
      <c r="A31" s="608" t="s">
        <v>726</v>
      </c>
      <c r="B31" s="609" t="s">
        <v>727</v>
      </c>
      <c r="C31" s="609" t="s">
        <v>692</v>
      </c>
      <c r="D31" s="619">
        <v>44397</v>
      </c>
      <c r="E31" s="618" t="s">
        <v>476</v>
      </c>
      <c r="F31" s="620" t="s">
        <v>598</v>
      </c>
      <c r="G31" s="621" t="s">
        <v>521</v>
      </c>
      <c r="H31" s="651">
        <v>11</v>
      </c>
      <c r="I31" s="614">
        <v>137.22</v>
      </c>
      <c r="J31" s="614">
        <f t="shared" si="0"/>
        <v>1509.42</v>
      </c>
      <c r="K31" s="618"/>
      <c r="L31" s="618"/>
      <c r="M31" s="623"/>
      <c r="N31" s="609" t="s">
        <v>522</v>
      </c>
      <c r="O31" s="650">
        <v>3292</v>
      </c>
    </row>
    <row r="32" spans="1:15">
      <c r="A32" s="608" t="s">
        <v>728</v>
      </c>
      <c r="B32" s="609" t="s">
        <v>725</v>
      </c>
      <c r="C32" s="609" t="s">
        <v>692</v>
      </c>
      <c r="D32" s="619">
        <v>44397</v>
      </c>
      <c r="E32" s="618" t="s">
        <v>476</v>
      </c>
      <c r="F32" s="620" t="s">
        <v>598</v>
      </c>
      <c r="G32" s="621" t="s">
        <v>521</v>
      </c>
      <c r="H32" s="651">
        <v>5.5</v>
      </c>
      <c r="I32" s="614">
        <v>11.5</v>
      </c>
      <c r="J32" s="614">
        <f t="shared" si="0"/>
        <v>63.25</v>
      </c>
      <c r="K32" s="618"/>
      <c r="L32" s="618"/>
      <c r="M32" s="623"/>
      <c r="N32" s="618" t="s">
        <v>522</v>
      </c>
      <c r="O32" s="650">
        <v>4703</v>
      </c>
    </row>
    <row r="33" spans="1:15">
      <c r="A33" s="608" t="s">
        <v>729</v>
      </c>
      <c r="B33" s="609" t="s">
        <v>727</v>
      </c>
      <c r="C33" s="609" t="s">
        <v>692</v>
      </c>
      <c r="D33" s="619">
        <v>44397</v>
      </c>
      <c r="E33" s="618" t="s">
        <v>476</v>
      </c>
      <c r="F33" s="620" t="s">
        <v>598</v>
      </c>
      <c r="G33" s="621" t="s">
        <v>521</v>
      </c>
      <c r="H33" s="651">
        <v>5.5</v>
      </c>
      <c r="I33" s="614">
        <v>137.22</v>
      </c>
      <c r="J33" s="614">
        <f t="shared" si="0"/>
        <v>754.71</v>
      </c>
      <c r="K33" s="618"/>
      <c r="L33" s="618"/>
      <c r="M33" s="623"/>
      <c r="N33" s="609" t="s">
        <v>522</v>
      </c>
      <c r="O33" s="650" t="s">
        <v>730</v>
      </c>
    </row>
    <row r="34" spans="1:15">
      <c r="A34" s="608" t="s">
        <v>731</v>
      </c>
      <c r="B34" s="609" t="s">
        <v>694</v>
      </c>
      <c r="C34" s="609" t="s">
        <v>692</v>
      </c>
      <c r="D34" s="619">
        <v>44397</v>
      </c>
      <c r="E34" s="618" t="s">
        <v>476</v>
      </c>
      <c r="F34" s="620" t="s">
        <v>520</v>
      </c>
      <c r="G34" s="621" t="s">
        <v>521</v>
      </c>
      <c r="H34" s="651">
        <v>6</v>
      </c>
      <c r="I34" s="614">
        <v>138.54</v>
      </c>
      <c r="J34" s="614">
        <f t="shared" si="0"/>
        <v>831.24</v>
      </c>
      <c r="K34" s="618"/>
      <c r="L34" s="618"/>
      <c r="M34" s="623"/>
      <c r="N34" s="618" t="s">
        <v>522</v>
      </c>
      <c r="O34" s="650">
        <v>7649</v>
      </c>
    </row>
    <row r="35" spans="1:15">
      <c r="A35" s="608" t="s">
        <v>732</v>
      </c>
      <c r="B35" s="609" t="s">
        <v>691</v>
      </c>
      <c r="C35" s="609" t="s">
        <v>692</v>
      </c>
      <c r="D35" s="619">
        <v>44397</v>
      </c>
      <c r="E35" s="618" t="s">
        <v>476</v>
      </c>
      <c r="F35" s="620" t="s">
        <v>520</v>
      </c>
      <c r="G35" s="621" t="s">
        <v>521</v>
      </c>
      <c r="H35" s="651">
        <v>6.5</v>
      </c>
      <c r="I35" s="614">
        <v>31.95</v>
      </c>
      <c r="J35" s="614">
        <f t="shared" si="0"/>
        <v>207.67499999999998</v>
      </c>
      <c r="K35" s="618"/>
      <c r="L35" s="618"/>
      <c r="M35" s="623"/>
      <c r="N35" s="618" t="s">
        <v>522</v>
      </c>
      <c r="O35" s="650">
        <v>2990</v>
      </c>
    </row>
    <row r="36" spans="1:15">
      <c r="A36" s="608" t="s">
        <v>733</v>
      </c>
      <c r="B36" s="609" t="s">
        <v>691</v>
      </c>
      <c r="C36" s="609" t="s">
        <v>692</v>
      </c>
      <c r="D36" s="619">
        <v>44397</v>
      </c>
      <c r="E36" s="618" t="s">
        <v>476</v>
      </c>
      <c r="F36" s="620" t="s">
        <v>579</v>
      </c>
      <c r="G36" s="621" t="s">
        <v>521</v>
      </c>
      <c r="H36" s="651">
        <v>2</v>
      </c>
      <c r="I36" s="614">
        <v>31.95</v>
      </c>
      <c r="J36" s="614">
        <f t="shared" si="0"/>
        <v>63.9</v>
      </c>
      <c r="K36" s="618"/>
      <c r="L36" s="618"/>
      <c r="M36" s="623"/>
      <c r="N36" s="618" t="s">
        <v>522</v>
      </c>
      <c r="O36" s="650">
        <v>21458</v>
      </c>
    </row>
    <row r="37" spans="1:15">
      <c r="A37" s="608" t="s">
        <v>690</v>
      </c>
      <c r="B37" s="609" t="s">
        <v>691</v>
      </c>
      <c r="C37" s="609" t="s">
        <v>692</v>
      </c>
      <c r="D37" s="619">
        <v>44398</v>
      </c>
      <c r="E37" s="618" t="s">
        <v>476</v>
      </c>
      <c r="F37" s="620" t="s">
        <v>618</v>
      </c>
      <c r="G37" s="621" t="s">
        <v>521</v>
      </c>
      <c r="H37" s="651">
        <v>12</v>
      </c>
      <c r="I37" s="614">
        <v>31.95</v>
      </c>
      <c r="J37" s="614">
        <f t="shared" si="0"/>
        <v>383.4</v>
      </c>
      <c r="K37" s="618"/>
      <c r="L37" s="618"/>
      <c r="M37" s="623"/>
      <c r="N37" s="618" t="s">
        <v>522</v>
      </c>
      <c r="O37" s="650">
        <v>10624</v>
      </c>
    </row>
    <row r="38" spans="1:15">
      <c r="A38" s="608" t="s">
        <v>734</v>
      </c>
      <c r="B38" s="609" t="s">
        <v>691</v>
      </c>
      <c r="C38" s="609" t="s">
        <v>692</v>
      </c>
      <c r="D38" s="619">
        <v>44398</v>
      </c>
      <c r="E38" s="618" t="s">
        <v>476</v>
      </c>
      <c r="F38" s="620" t="s">
        <v>601</v>
      </c>
      <c r="G38" s="621" t="s">
        <v>521</v>
      </c>
      <c r="H38" s="651">
        <v>11</v>
      </c>
      <c r="I38" s="614">
        <v>31.95</v>
      </c>
      <c r="J38" s="614">
        <f t="shared" si="0"/>
        <v>351.45</v>
      </c>
      <c r="K38" s="618"/>
      <c r="L38" s="618"/>
      <c r="M38" s="623"/>
      <c r="N38" s="618" t="s">
        <v>522</v>
      </c>
      <c r="O38" s="650">
        <v>2826</v>
      </c>
    </row>
    <row r="39" spans="1:15">
      <c r="A39" s="608" t="s">
        <v>697</v>
      </c>
      <c r="B39" s="609" t="s">
        <v>698</v>
      </c>
      <c r="C39" s="609" t="s">
        <v>692</v>
      </c>
      <c r="D39" s="619">
        <v>44398</v>
      </c>
      <c r="E39" s="618" t="s">
        <v>476</v>
      </c>
      <c r="F39" s="620" t="s">
        <v>609</v>
      </c>
      <c r="G39" s="621" t="s">
        <v>521</v>
      </c>
      <c r="H39" s="651">
        <v>11</v>
      </c>
      <c r="I39" s="614">
        <v>27.07</v>
      </c>
      <c r="J39" s="614">
        <f t="shared" si="0"/>
        <v>297.77</v>
      </c>
      <c r="K39" s="618"/>
      <c r="L39" s="618"/>
      <c r="M39" s="623"/>
      <c r="N39" s="618" t="s">
        <v>522</v>
      </c>
      <c r="O39" s="650">
        <v>10547</v>
      </c>
    </row>
    <row r="40" spans="1:15">
      <c r="A40" s="608" t="s">
        <v>699</v>
      </c>
      <c r="B40" s="609" t="s">
        <v>691</v>
      </c>
      <c r="C40" s="609" t="s">
        <v>692</v>
      </c>
      <c r="D40" s="619">
        <v>44398</v>
      </c>
      <c r="E40" s="618" t="s">
        <v>476</v>
      </c>
      <c r="F40" s="620" t="s">
        <v>609</v>
      </c>
      <c r="G40" s="621" t="s">
        <v>521</v>
      </c>
      <c r="H40" s="651">
        <v>11</v>
      </c>
      <c r="I40" s="614">
        <v>31.95</v>
      </c>
      <c r="J40" s="614">
        <f t="shared" si="0"/>
        <v>351.45</v>
      </c>
      <c r="K40" s="618"/>
      <c r="L40" s="618"/>
      <c r="M40" s="623"/>
      <c r="N40" s="609" t="s">
        <v>522</v>
      </c>
      <c r="O40" s="650">
        <v>10622</v>
      </c>
    </row>
    <row r="41" spans="1:15">
      <c r="A41" s="608" t="s">
        <v>700</v>
      </c>
      <c r="B41" s="609" t="s">
        <v>698</v>
      </c>
      <c r="C41" s="609" t="s">
        <v>692</v>
      </c>
      <c r="D41" s="619">
        <v>44398</v>
      </c>
      <c r="E41" s="618" t="s">
        <v>476</v>
      </c>
      <c r="F41" s="620" t="s">
        <v>609</v>
      </c>
      <c r="G41" s="621" t="s">
        <v>521</v>
      </c>
      <c r="H41" s="651">
        <v>11</v>
      </c>
      <c r="I41" s="614">
        <v>27.07</v>
      </c>
      <c r="J41" s="614">
        <f t="shared" si="0"/>
        <v>297.77</v>
      </c>
      <c r="K41" s="618"/>
      <c r="L41" s="618"/>
      <c r="M41" s="623"/>
      <c r="N41" s="618" t="s">
        <v>522</v>
      </c>
      <c r="O41" s="650">
        <v>2214</v>
      </c>
    </row>
    <row r="42" spans="1:15">
      <c r="A42" s="608" t="s">
        <v>735</v>
      </c>
      <c r="B42" s="609" t="s">
        <v>691</v>
      </c>
      <c r="C42" s="609" t="s">
        <v>692</v>
      </c>
      <c r="D42" s="619">
        <v>44398</v>
      </c>
      <c r="E42" s="618" t="s">
        <v>476</v>
      </c>
      <c r="F42" s="620" t="s">
        <v>603</v>
      </c>
      <c r="G42" s="621" t="s">
        <v>521</v>
      </c>
      <c r="H42" s="651">
        <v>11</v>
      </c>
      <c r="I42" s="614">
        <v>31.95</v>
      </c>
      <c r="J42" s="614">
        <f t="shared" si="0"/>
        <v>351.45</v>
      </c>
      <c r="K42" s="618"/>
      <c r="L42" s="618"/>
      <c r="M42" s="623"/>
      <c r="N42" s="618" t="s">
        <v>522</v>
      </c>
      <c r="O42" s="650">
        <v>10582</v>
      </c>
    </row>
    <row r="43" spans="1:15">
      <c r="A43" s="608" t="s">
        <v>736</v>
      </c>
      <c r="B43" s="609" t="s">
        <v>691</v>
      </c>
      <c r="C43" s="609" t="s">
        <v>692</v>
      </c>
      <c r="D43" s="619">
        <v>44398</v>
      </c>
      <c r="E43" s="618" t="s">
        <v>476</v>
      </c>
      <c r="F43" s="620" t="s">
        <v>603</v>
      </c>
      <c r="G43" s="621" t="s">
        <v>521</v>
      </c>
      <c r="H43" s="651">
        <v>11</v>
      </c>
      <c r="I43" s="614">
        <v>31.95</v>
      </c>
      <c r="J43" s="614">
        <f t="shared" si="0"/>
        <v>351.45</v>
      </c>
      <c r="K43" s="618"/>
      <c r="L43" s="618"/>
      <c r="M43" s="623"/>
      <c r="N43" s="618" t="s">
        <v>522</v>
      </c>
      <c r="O43" s="650">
        <v>10580</v>
      </c>
    </row>
    <row r="44" spans="1:15">
      <c r="A44" s="608" t="s">
        <v>701</v>
      </c>
      <c r="B44" s="609" t="s">
        <v>691</v>
      </c>
      <c r="C44" s="609" t="s">
        <v>692</v>
      </c>
      <c r="D44" s="619">
        <v>44398</v>
      </c>
      <c r="E44" s="618" t="s">
        <v>476</v>
      </c>
      <c r="F44" s="620" t="s">
        <v>603</v>
      </c>
      <c r="G44" s="621" t="s">
        <v>521</v>
      </c>
      <c r="H44" s="651">
        <v>11</v>
      </c>
      <c r="I44" s="614">
        <v>31.95</v>
      </c>
      <c r="J44" s="614">
        <f t="shared" si="0"/>
        <v>351.45</v>
      </c>
      <c r="K44" s="618"/>
      <c r="L44" s="618"/>
      <c r="M44" s="623"/>
      <c r="N44" s="618" t="s">
        <v>522</v>
      </c>
      <c r="O44" s="650">
        <v>21471</v>
      </c>
    </row>
    <row r="45" spans="1:15">
      <c r="A45" s="608" t="s">
        <v>695</v>
      </c>
      <c r="B45" s="609" t="s">
        <v>691</v>
      </c>
      <c r="C45" s="609" t="s">
        <v>692</v>
      </c>
      <c r="D45" s="619">
        <v>44398</v>
      </c>
      <c r="E45" s="618" t="s">
        <v>476</v>
      </c>
      <c r="F45" s="620" t="s">
        <v>611</v>
      </c>
      <c r="G45" s="621" t="s">
        <v>521</v>
      </c>
      <c r="H45" s="651">
        <v>4</v>
      </c>
      <c r="I45" s="614">
        <v>31.95</v>
      </c>
      <c r="J45" s="614">
        <f t="shared" si="0"/>
        <v>127.8</v>
      </c>
      <c r="K45" s="618"/>
      <c r="L45" s="618"/>
      <c r="M45" s="618"/>
      <c r="N45" s="618" t="s">
        <v>522</v>
      </c>
      <c r="O45" s="650">
        <v>2824</v>
      </c>
    </row>
    <row r="46" spans="1:15">
      <c r="A46" s="608" t="s">
        <v>737</v>
      </c>
      <c r="B46" s="609" t="s">
        <v>698</v>
      </c>
      <c r="C46" s="609" t="s">
        <v>692</v>
      </c>
      <c r="D46" s="619">
        <v>44398</v>
      </c>
      <c r="E46" s="618" t="s">
        <v>476</v>
      </c>
      <c r="F46" s="620" t="s">
        <v>611</v>
      </c>
      <c r="G46" s="621" t="s">
        <v>521</v>
      </c>
      <c r="H46" s="651">
        <v>4</v>
      </c>
      <c r="I46" s="614">
        <v>27.07</v>
      </c>
      <c r="J46" s="614">
        <f t="shared" si="0"/>
        <v>108.28</v>
      </c>
      <c r="K46" s="618"/>
      <c r="L46" s="618"/>
      <c r="M46" s="623"/>
      <c r="N46" s="618" t="s">
        <v>522</v>
      </c>
      <c r="O46" s="650">
        <v>2570</v>
      </c>
    </row>
    <row r="47" spans="1:15">
      <c r="A47" s="608" t="s">
        <v>738</v>
      </c>
      <c r="B47" s="609" t="s">
        <v>691</v>
      </c>
      <c r="C47" s="609" t="s">
        <v>692</v>
      </c>
      <c r="D47" s="619">
        <v>44398</v>
      </c>
      <c r="E47" s="618" t="s">
        <v>476</v>
      </c>
      <c r="F47" s="620" t="s">
        <v>611</v>
      </c>
      <c r="G47" s="621" t="s">
        <v>521</v>
      </c>
      <c r="H47" s="651">
        <v>4</v>
      </c>
      <c r="I47" s="614">
        <v>31.95</v>
      </c>
      <c r="J47" s="614">
        <f t="shared" si="0"/>
        <v>127.8</v>
      </c>
      <c r="K47" s="618"/>
      <c r="L47" s="618"/>
      <c r="M47" s="618"/>
      <c r="N47" s="618" t="s">
        <v>522</v>
      </c>
      <c r="O47" s="650">
        <v>10583</v>
      </c>
    </row>
    <row r="48" spans="1:15">
      <c r="A48" s="608" t="s">
        <v>724</v>
      </c>
      <c r="B48" s="609" t="s">
        <v>725</v>
      </c>
      <c r="C48" s="609" t="s">
        <v>692</v>
      </c>
      <c r="D48" s="619">
        <v>44398</v>
      </c>
      <c r="E48" s="618" t="s">
        <v>476</v>
      </c>
      <c r="F48" s="620" t="s">
        <v>598</v>
      </c>
      <c r="G48" s="621" t="s">
        <v>521</v>
      </c>
      <c r="H48" s="651">
        <v>11</v>
      </c>
      <c r="I48" s="614">
        <v>11.5</v>
      </c>
      <c r="J48" s="614">
        <f t="shared" si="0"/>
        <v>126.5</v>
      </c>
      <c r="K48" s="618"/>
      <c r="L48" s="618"/>
      <c r="M48" s="618"/>
      <c r="N48" s="618" t="s">
        <v>522</v>
      </c>
      <c r="O48" s="650">
        <v>932042</v>
      </c>
    </row>
    <row r="49" spans="1:15">
      <c r="A49" s="617" t="s">
        <v>726</v>
      </c>
      <c r="B49" s="609" t="s">
        <v>727</v>
      </c>
      <c r="C49" s="618" t="s">
        <v>692</v>
      </c>
      <c r="D49" s="619">
        <v>44398</v>
      </c>
      <c r="E49" s="618" t="s">
        <v>476</v>
      </c>
      <c r="F49" s="620" t="s">
        <v>598</v>
      </c>
      <c r="G49" s="621" t="s">
        <v>521</v>
      </c>
      <c r="H49" s="651">
        <v>11</v>
      </c>
      <c r="I49" s="614">
        <v>137.22</v>
      </c>
      <c r="J49" s="614">
        <f t="shared" si="0"/>
        <v>1509.42</v>
      </c>
      <c r="K49" s="618"/>
      <c r="L49" s="618"/>
      <c r="M49" s="623"/>
      <c r="N49" s="618" t="s">
        <v>522</v>
      </c>
      <c r="O49" s="652">
        <v>3292</v>
      </c>
    </row>
    <row r="50" spans="1:15">
      <c r="A50" s="617" t="s">
        <v>728</v>
      </c>
      <c r="B50" s="609" t="s">
        <v>725</v>
      </c>
      <c r="C50" s="618" t="s">
        <v>692</v>
      </c>
      <c r="D50" s="619">
        <v>44398</v>
      </c>
      <c r="E50" s="618" t="s">
        <v>476</v>
      </c>
      <c r="F50" s="620" t="s">
        <v>598</v>
      </c>
      <c r="G50" s="621" t="s">
        <v>521</v>
      </c>
      <c r="H50" s="651">
        <v>11.5</v>
      </c>
      <c r="I50" s="614">
        <v>11.5</v>
      </c>
      <c r="J50" s="614">
        <f t="shared" si="0"/>
        <v>132.25</v>
      </c>
      <c r="K50" s="618"/>
      <c r="L50" s="618"/>
      <c r="M50" s="618"/>
      <c r="N50" s="618" t="s">
        <v>522</v>
      </c>
      <c r="O50" s="652">
        <v>4703</v>
      </c>
    </row>
    <row r="51" spans="1:15">
      <c r="A51" s="617" t="s">
        <v>729</v>
      </c>
      <c r="B51" s="609" t="s">
        <v>727</v>
      </c>
      <c r="C51" s="618" t="s">
        <v>692</v>
      </c>
      <c r="D51" s="619">
        <v>44398</v>
      </c>
      <c r="E51" s="618" t="s">
        <v>476</v>
      </c>
      <c r="F51" s="620" t="s">
        <v>598</v>
      </c>
      <c r="G51" s="621" t="s">
        <v>521</v>
      </c>
      <c r="H51" s="651">
        <v>11.5</v>
      </c>
      <c r="I51" s="614">
        <v>137.22</v>
      </c>
      <c r="J51" s="614">
        <f t="shared" si="0"/>
        <v>1578.03</v>
      </c>
      <c r="K51" s="618"/>
      <c r="L51" s="618"/>
      <c r="M51" s="618"/>
      <c r="N51" s="618" t="s">
        <v>522</v>
      </c>
      <c r="O51" s="652" t="s">
        <v>730</v>
      </c>
    </row>
    <row r="52" spans="1:15" ht="25.5">
      <c r="A52" s="617" t="s">
        <v>732</v>
      </c>
      <c r="B52" s="609" t="s">
        <v>691</v>
      </c>
      <c r="C52" s="618" t="s">
        <v>692</v>
      </c>
      <c r="D52" s="619">
        <v>44398</v>
      </c>
      <c r="E52" s="618" t="s">
        <v>476</v>
      </c>
      <c r="F52" s="620" t="s">
        <v>600</v>
      </c>
      <c r="G52" s="621" t="s">
        <v>521</v>
      </c>
      <c r="H52" s="651">
        <v>11</v>
      </c>
      <c r="I52" s="614">
        <v>31.95</v>
      </c>
      <c r="J52" s="614">
        <f t="shared" si="0"/>
        <v>351.45</v>
      </c>
      <c r="K52" s="618"/>
      <c r="L52" s="618"/>
      <c r="M52" s="623"/>
      <c r="N52" s="618" t="s">
        <v>522</v>
      </c>
      <c r="O52" s="652">
        <v>2990</v>
      </c>
    </row>
    <row r="53" spans="1:15">
      <c r="A53" s="617" t="s">
        <v>739</v>
      </c>
      <c r="B53" s="609" t="s">
        <v>707</v>
      </c>
      <c r="C53" s="618" t="s">
        <v>692</v>
      </c>
      <c r="D53" s="619">
        <v>44398</v>
      </c>
      <c r="E53" s="618" t="s">
        <v>476</v>
      </c>
      <c r="F53" s="620" t="s">
        <v>620</v>
      </c>
      <c r="G53" s="621" t="s">
        <v>521</v>
      </c>
      <c r="H53" s="651">
        <v>2</v>
      </c>
      <c r="I53" s="614">
        <v>90.19</v>
      </c>
      <c r="J53" s="614">
        <f t="shared" si="0"/>
        <v>180.38</v>
      </c>
      <c r="K53" s="618"/>
      <c r="L53" s="618"/>
      <c r="M53" s="623"/>
      <c r="N53" s="618" t="s">
        <v>522</v>
      </c>
      <c r="O53" s="652">
        <v>76369</v>
      </c>
    </row>
    <row r="54" spans="1:15">
      <c r="A54" s="617" t="s">
        <v>706</v>
      </c>
      <c r="B54" s="609" t="s">
        <v>707</v>
      </c>
      <c r="C54" s="618" t="s">
        <v>692</v>
      </c>
      <c r="D54" s="619">
        <v>44398</v>
      </c>
      <c r="E54" s="618" t="s">
        <v>476</v>
      </c>
      <c r="F54" s="620" t="s">
        <v>620</v>
      </c>
      <c r="G54" s="621" t="s">
        <v>521</v>
      </c>
      <c r="H54" s="651">
        <v>4</v>
      </c>
      <c r="I54" s="614">
        <v>90.19</v>
      </c>
      <c r="J54" s="614">
        <f t="shared" si="0"/>
        <v>360.76</v>
      </c>
      <c r="K54" s="618"/>
      <c r="L54" s="618"/>
      <c r="M54" s="623"/>
      <c r="N54" s="618" t="s">
        <v>522</v>
      </c>
      <c r="O54" s="652">
        <v>76373</v>
      </c>
    </row>
    <row r="55" spans="1:15">
      <c r="A55" s="617" t="s">
        <v>740</v>
      </c>
      <c r="B55" s="609" t="s">
        <v>694</v>
      </c>
      <c r="C55" s="618" t="s">
        <v>692</v>
      </c>
      <c r="D55" s="619">
        <v>44398</v>
      </c>
      <c r="E55" s="618" t="s">
        <v>476</v>
      </c>
      <c r="F55" s="620" t="s">
        <v>620</v>
      </c>
      <c r="G55" s="621" t="s">
        <v>521</v>
      </c>
      <c r="H55" s="651">
        <v>2</v>
      </c>
      <c r="I55" s="614">
        <v>138.54</v>
      </c>
      <c r="J55" s="614">
        <f t="shared" si="0"/>
        <v>277.08</v>
      </c>
      <c r="K55" s="618"/>
      <c r="L55" s="618"/>
      <c r="M55" s="618"/>
      <c r="N55" s="618" t="s">
        <v>522</v>
      </c>
      <c r="O55" s="652">
        <v>72869</v>
      </c>
    </row>
    <row r="56" spans="1:15">
      <c r="A56" s="617" t="s">
        <v>708</v>
      </c>
      <c r="B56" s="618" t="s">
        <v>709</v>
      </c>
      <c r="C56" s="618" t="s">
        <v>692</v>
      </c>
      <c r="D56" s="619">
        <v>44398</v>
      </c>
      <c r="E56" s="618" t="s">
        <v>476</v>
      </c>
      <c r="F56" s="620" t="s">
        <v>620</v>
      </c>
      <c r="G56" s="621" t="s">
        <v>521</v>
      </c>
      <c r="H56" s="651">
        <v>4</v>
      </c>
      <c r="I56" s="614">
        <v>173.26</v>
      </c>
      <c r="J56" s="614">
        <f t="shared" si="0"/>
        <v>693.04</v>
      </c>
      <c r="K56" s="618"/>
      <c r="L56" s="618"/>
      <c r="M56" s="618"/>
      <c r="N56" s="618" t="s">
        <v>522</v>
      </c>
      <c r="O56" s="652">
        <v>72853</v>
      </c>
    </row>
    <row r="57" spans="1:15">
      <c r="A57" s="617" t="s">
        <v>741</v>
      </c>
      <c r="B57" s="609" t="s">
        <v>742</v>
      </c>
      <c r="C57" s="618" t="s">
        <v>692</v>
      </c>
      <c r="D57" s="619">
        <v>44398</v>
      </c>
      <c r="E57" s="618" t="s">
        <v>476</v>
      </c>
      <c r="F57" s="620" t="s">
        <v>620</v>
      </c>
      <c r="G57" s="621" t="s">
        <v>521</v>
      </c>
      <c r="H57" s="651">
        <v>2</v>
      </c>
      <c r="I57" s="614">
        <v>175.9</v>
      </c>
      <c r="J57" s="614">
        <f t="shared" si="0"/>
        <v>351.8</v>
      </c>
      <c r="K57" s="618"/>
      <c r="L57" s="618"/>
      <c r="M57" s="618"/>
      <c r="N57" s="618" t="s">
        <v>522</v>
      </c>
      <c r="O57" s="652">
        <v>7029</v>
      </c>
    </row>
    <row r="58" spans="1:15">
      <c r="A58" s="617" t="s">
        <v>710</v>
      </c>
      <c r="B58" s="609" t="s">
        <v>711</v>
      </c>
      <c r="C58" s="618" t="s">
        <v>692</v>
      </c>
      <c r="D58" s="619">
        <v>44398</v>
      </c>
      <c r="E58" s="618" t="s">
        <v>476</v>
      </c>
      <c r="F58" s="620" t="s">
        <v>620</v>
      </c>
      <c r="G58" s="621" t="s">
        <v>521</v>
      </c>
      <c r="H58" s="651">
        <v>4</v>
      </c>
      <c r="I58" s="614">
        <v>73.489999999999995</v>
      </c>
      <c r="J58" s="614">
        <f t="shared" si="0"/>
        <v>293.95999999999998</v>
      </c>
      <c r="K58" s="618"/>
      <c r="L58" s="618"/>
      <c r="M58" s="618"/>
      <c r="N58" s="618" t="s">
        <v>522</v>
      </c>
      <c r="O58" s="652">
        <v>569028</v>
      </c>
    </row>
    <row r="59" spans="1:15">
      <c r="A59" s="617" t="s">
        <v>712</v>
      </c>
      <c r="B59" s="609" t="s">
        <v>713</v>
      </c>
      <c r="C59" s="618" t="s">
        <v>692</v>
      </c>
      <c r="D59" s="619">
        <v>44398</v>
      </c>
      <c r="E59" s="618" t="s">
        <v>476</v>
      </c>
      <c r="F59" s="620" t="s">
        <v>620</v>
      </c>
      <c r="G59" s="621" t="s">
        <v>521</v>
      </c>
      <c r="H59" s="651">
        <v>12</v>
      </c>
      <c r="I59" s="614">
        <v>335</v>
      </c>
      <c r="J59" s="614">
        <f t="shared" si="0"/>
        <v>4020</v>
      </c>
      <c r="K59" s="618"/>
      <c r="L59" s="618"/>
      <c r="M59" s="618"/>
      <c r="N59" s="618" t="s">
        <v>522</v>
      </c>
      <c r="O59" s="652">
        <v>7955</v>
      </c>
    </row>
    <row r="60" spans="1:15">
      <c r="A60" s="617" t="s">
        <v>714</v>
      </c>
      <c r="B60" s="609" t="s">
        <v>715</v>
      </c>
      <c r="C60" s="618" t="s">
        <v>692</v>
      </c>
      <c r="D60" s="619">
        <v>44398</v>
      </c>
      <c r="E60" s="618" t="s">
        <v>476</v>
      </c>
      <c r="F60" s="620" t="s">
        <v>620</v>
      </c>
      <c r="G60" s="621" t="s">
        <v>521</v>
      </c>
      <c r="H60" s="651">
        <v>12</v>
      </c>
      <c r="I60" s="614">
        <v>431.32</v>
      </c>
      <c r="J60" s="614">
        <f t="shared" si="0"/>
        <v>5175.84</v>
      </c>
      <c r="K60" s="618"/>
      <c r="L60" s="618"/>
      <c r="M60" s="618"/>
      <c r="N60" s="618" t="s">
        <v>522</v>
      </c>
      <c r="O60" s="652">
        <v>7975</v>
      </c>
    </row>
    <row r="61" spans="1:15">
      <c r="A61" s="617" t="s">
        <v>716</v>
      </c>
      <c r="B61" s="609" t="s">
        <v>698</v>
      </c>
      <c r="C61" s="618" t="s">
        <v>692</v>
      </c>
      <c r="D61" s="619">
        <v>44398</v>
      </c>
      <c r="E61" s="618" t="s">
        <v>476</v>
      </c>
      <c r="F61" s="620" t="s">
        <v>620</v>
      </c>
      <c r="G61" s="621" t="s">
        <v>521</v>
      </c>
      <c r="H61" s="651">
        <v>12</v>
      </c>
      <c r="I61" s="614">
        <v>27.07</v>
      </c>
      <c r="J61" s="614">
        <f t="shared" si="0"/>
        <v>324.84000000000003</v>
      </c>
      <c r="K61" s="618"/>
      <c r="L61" s="618"/>
      <c r="M61" s="618"/>
      <c r="N61" s="618" t="s">
        <v>522</v>
      </c>
      <c r="O61" s="652">
        <v>2619</v>
      </c>
    </row>
    <row r="62" spans="1:15">
      <c r="A62" s="617" t="s">
        <v>717</v>
      </c>
      <c r="B62" s="609" t="s">
        <v>691</v>
      </c>
      <c r="C62" s="618" t="s">
        <v>692</v>
      </c>
      <c r="D62" s="619">
        <v>44398</v>
      </c>
      <c r="E62" s="618" t="s">
        <v>476</v>
      </c>
      <c r="F62" s="620" t="s">
        <v>620</v>
      </c>
      <c r="G62" s="621" t="s">
        <v>521</v>
      </c>
      <c r="H62" s="651">
        <v>12</v>
      </c>
      <c r="I62" s="614">
        <v>31.95</v>
      </c>
      <c r="J62" s="614">
        <f t="shared" si="0"/>
        <v>383.4</v>
      </c>
      <c r="K62" s="618"/>
      <c r="L62" s="618"/>
      <c r="M62" s="618"/>
      <c r="N62" s="618" t="s">
        <v>522</v>
      </c>
      <c r="O62" s="652">
        <v>2169</v>
      </c>
    </row>
    <row r="63" spans="1:15">
      <c r="A63" s="617" t="s">
        <v>718</v>
      </c>
      <c r="B63" s="609" t="s">
        <v>698</v>
      </c>
      <c r="C63" s="618" t="s">
        <v>692</v>
      </c>
      <c r="D63" s="619">
        <v>44398</v>
      </c>
      <c r="E63" s="618" t="s">
        <v>476</v>
      </c>
      <c r="F63" s="620" t="s">
        <v>620</v>
      </c>
      <c r="G63" s="621" t="s">
        <v>521</v>
      </c>
      <c r="H63" s="651">
        <v>12</v>
      </c>
      <c r="I63" s="614">
        <v>27.07</v>
      </c>
      <c r="J63" s="614">
        <f t="shared" si="0"/>
        <v>324.84000000000003</v>
      </c>
      <c r="K63" s="618"/>
      <c r="L63" s="618"/>
      <c r="M63" s="618"/>
      <c r="N63" s="618" t="s">
        <v>522</v>
      </c>
      <c r="O63" s="652">
        <v>2869</v>
      </c>
    </row>
    <row r="64" spans="1:15">
      <c r="A64" s="617" t="s">
        <v>719</v>
      </c>
      <c r="B64" s="609" t="s">
        <v>691</v>
      </c>
      <c r="C64" s="618" t="s">
        <v>692</v>
      </c>
      <c r="D64" s="619">
        <v>44398</v>
      </c>
      <c r="E64" s="618" t="s">
        <v>476</v>
      </c>
      <c r="F64" s="620" t="s">
        <v>620</v>
      </c>
      <c r="G64" s="621" t="s">
        <v>521</v>
      </c>
      <c r="H64" s="651">
        <v>12</v>
      </c>
      <c r="I64" s="614">
        <v>31.95</v>
      </c>
      <c r="J64" s="614">
        <f t="shared" si="0"/>
        <v>383.4</v>
      </c>
      <c r="K64" s="618"/>
      <c r="L64" s="618"/>
      <c r="M64" s="623"/>
      <c r="N64" s="618" t="s">
        <v>522</v>
      </c>
      <c r="O64" s="652">
        <v>2825</v>
      </c>
    </row>
    <row r="65" spans="1:15">
      <c r="A65" s="617" t="s">
        <v>720</v>
      </c>
      <c r="B65" s="609" t="s">
        <v>691</v>
      </c>
      <c r="C65" s="618" t="s">
        <v>692</v>
      </c>
      <c r="D65" s="619">
        <v>44398</v>
      </c>
      <c r="E65" s="618" t="s">
        <v>476</v>
      </c>
      <c r="F65" s="620" t="s">
        <v>620</v>
      </c>
      <c r="G65" s="621" t="s">
        <v>521</v>
      </c>
      <c r="H65" s="651">
        <v>12</v>
      </c>
      <c r="I65" s="614">
        <v>31.95</v>
      </c>
      <c r="J65" s="614">
        <f t="shared" si="0"/>
        <v>383.4</v>
      </c>
      <c r="K65" s="618"/>
      <c r="L65" s="618"/>
      <c r="M65" s="623"/>
      <c r="N65" s="618" t="s">
        <v>522</v>
      </c>
      <c r="O65" s="652">
        <v>2091</v>
      </c>
    </row>
    <row r="66" spans="1:15">
      <c r="A66" s="617" t="s">
        <v>721</v>
      </c>
      <c r="B66" s="609" t="s">
        <v>691</v>
      </c>
      <c r="C66" s="618" t="s">
        <v>692</v>
      </c>
      <c r="D66" s="619">
        <v>44398</v>
      </c>
      <c r="E66" s="618" t="s">
        <v>476</v>
      </c>
      <c r="F66" s="620" t="s">
        <v>620</v>
      </c>
      <c r="G66" s="621" t="s">
        <v>521</v>
      </c>
      <c r="H66" s="651">
        <v>12</v>
      </c>
      <c r="I66" s="614">
        <v>31.95</v>
      </c>
      <c r="J66" s="614">
        <f t="shared" si="0"/>
        <v>383.4</v>
      </c>
      <c r="K66" s="618"/>
      <c r="L66" s="618"/>
      <c r="M66" s="623"/>
      <c r="N66" s="618" t="s">
        <v>522</v>
      </c>
      <c r="O66" s="652">
        <v>2050</v>
      </c>
    </row>
    <row r="67" spans="1:15">
      <c r="A67" s="617" t="s">
        <v>723</v>
      </c>
      <c r="B67" s="609" t="s">
        <v>691</v>
      </c>
      <c r="C67" s="618" t="s">
        <v>692</v>
      </c>
      <c r="D67" s="619">
        <v>44398</v>
      </c>
      <c r="E67" s="618" t="s">
        <v>476</v>
      </c>
      <c r="F67" s="620" t="s">
        <v>622</v>
      </c>
      <c r="G67" s="621" t="s">
        <v>521</v>
      </c>
      <c r="H67" s="651">
        <v>11</v>
      </c>
      <c r="I67" s="614">
        <v>31.95</v>
      </c>
      <c r="J67" s="614">
        <f t="shared" si="0"/>
        <v>351.45</v>
      </c>
      <c r="K67" s="618"/>
      <c r="L67" s="618"/>
      <c r="M67" s="623"/>
      <c r="N67" s="618" t="s">
        <v>522</v>
      </c>
      <c r="O67" s="652">
        <v>2767</v>
      </c>
    </row>
    <row r="68" spans="1:15" ht="25.5">
      <c r="A68" s="617" t="s">
        <v>743</v>
      </c>
      <c r="B68" s="609" t="s">
        <v>691</v>
      </c>
      <c r="C68" s="618" t="s">
        <v>692</v>
      </c>
      <c r="D68" s="619">
        <v>44398</v>
      </c>
      <c r="E68" s="618" t="s">
        <v>476</v>
      </c>
      <c r="F68" s="620" t="s">
        <v>595</v>
      </c>
      <c r="G68" s="621" t="s">
        <v>521</v>
      </c>
      <c r="H68" s="651">
        <v>11</v>
      </c>
      <c r="I68" s="614">
        <v>31.95</v>
      </c>
      <c r="J68" s="614">
        <f t="shared" si="0"/>
        <v>351.45</v>
      </c>
      <c r="K68" s="618"/>
      <c r="L68" s="618"/>
      <c r="M68" s="623"/>
      <c r="N68" s="618" t="s">
        <v>522</v>
      </c>
      <c r="O68" s="652">
        <v>2184</v>
      </c>
    </row>
    <row r="69" spans="1:15">
      <c r="A69" s="617" t="s">
        <v>690</v>
      </c>
      <c r="B69" s="609" t="s">
        <v>691</v>
      </c>
      <c r="C69" s="618" t="s">
        <v>692</v>
      </c>
      <c r="D69" s="619">
        <v>44399</v>
      </c>
      <c r="E69" s="618" t="s">
        <v>476</v>
      </c>
      <c r="F69" s="620" t="s">
        <v>626</v>
      </c>
      <c r="G69" s="621" t="s">
        <v>521</v>
      </c>
      <c r="H69" s="651">
        <v>12</v>
      </c>
      <c r="I69" s="614">
        <v>31.95</v>
      </c>
      <c r="J69" s="614">
        <f t="shared" si="0"/>
        <v>383.4</v>
      </c>
      <c r="K69" s="618"/>
      <c r="L69" s="618"/>
      <c r="M69" s="623"/>
      <c r="N69" s="618" t="s">
        <v>522</v>
      </c>
      <c r="O69" s="652">
        <v>10624</v>
      </c>
    </row>
    <row r="70" spans="1:15" ht="25.5">
      <c r="A70" s="617" t="s">
        <v>744</v>
      </c>
      <c r="B70" s="609" t="s">
        <v>715</v>
      </c>
      <c r="C70" s="618" t="s">
        <v>692</v>
      </c>
      <c r="D70" s="619">
        <v>44399</v>
      </c>
      <c r="E70" s="618" t="s">
        <v>476</v>
      </c>
      <c r="F70" s="620" t="s">
        <v>627</v>
      </c>
      <c r="G70" s="621" t="s">
        <v>521</v>
      </c>
      <c r="H70" s="651">
        <v>12</v>
      </c>
      <c r="I70" s="614">
        <v>431.32</v>
      </c>
      <c r="J70" s="614">
        <f t="shared" ref="J70:J133" si="1">I70*H70</f>
        <v>5175.84</v>
      </c>
      <c r="K70" s="618"/>
      <c r="L70" s="618"/>
      <c r="M70" s="623"/>
      <c r="N70" s="618" t="s">
        <v>522</v>
      </c>
      <c r="O70" s="652">
        <v>7948</v>
      </c>
    </row>
    <row r="71" spans="1:15" ht="25.5">
      <c r="A71" s="617" t="s">
        <v>739</v>
      </c>
      <c r="B71" s="609" t="s">
        <v>707</v>
      </c>
      <c r="C71" s="618" t="s">
        <v>692</v>
      </c>
      <c r="D71" s="619">
        <v>44399</v>
      </c>
      <c r="E71" s="618" t="s">
        <v>476</v>
      </c>
      <c r="F71" s="620" t="s">
        <v>627</v>
      </c>
      <c r="G71" s="621" t="s">
        <v>521</v>
      </c>
      <c r="H71" s="651">
        <v>4</v>
      </c>
      <c r="I71" s="614">
        <v>90.19</v>
      </c>
      <c r="J71" s="614">
        <f t="shared" si="1"/>
        <v>360.76</v>
      </c>
      <c r="K71" s="618"/>
      <c r="L71" s="618"/>
      <c r="M71" s="623"/>
      <c r="N71" s="618" t="s">
        <v>522</v>
      </c>
      <c r="O71" s="652">
        <v>76369</v>
      </c>
    </row>
    <row r="72" spans="1:15" ht="25.5">
      <c r="A72" s="617" t="s">
        <v>706</v>
      </c>
      <c r="B72" s="609" t="s">
        <v>707</v>
      </c>
      <c r="C72" s="618" t="s">
        <v>692</v>
      </c>
      <c r="D72" s="619">
        <v>44399</v>
      </c>
      <c r="E72" s="618" t="s">
        <v>476</v>
      </c>
      <c r="F72" s="620" t="s">
        <v>627</v>
      </c>
      <c r="G72" s="621" t="s">
        <v>521</v>
      </c>
      <c r="H72" s="651">
        <v>4</v>
      </c>
      <c r="I72" s="614">
        <v>90.19</v>
      </c>
      <c r="J72" s="614">
        <f t="shared" si="1"/>
        <v>360.76</v>
      </c>
      <c r="K72" s="618"/>
      <c r="L72" s="618"/>
      <c r="M72" s="623"/>
      <c r="N72" s="618"/>
      <c r="O72" s="652">
        <v>76373</v>
      </c>
    </row>
    <row r="73" spans="1:15" ht="25.5">
      <c r="A73" s="617" t="s">
        <v>740</v>
      </c>
      <c r="B73" s="609" t="s">
        <v>694</v>
      </c>
      <c r="C73" s="618" t="s">
        <v>692</v>
      </c>
      <c r="D73" s="619">
        <v>44399</v>
      </c>
      <c r="E73" s="618" t="s">
        <v>476</v>
      </c>
      <c r="F73" s="620" t="s">
        <v>627</v>
      </c>
      <c r="G73" s="621" t="s">
        <v>521</v>
      </c>
      <c r="H73" s="651">
        <v>2</v>
      </c>
      <c r="I73" s="614">
        <v>138.54</v>
      </c>
      <c r="J73" s="614">
        <f t="shared" si="1"/>
        <v>277.08</v>
      </c>
      <c r="K73" s="618"/>
      <c r="L73" s="618"/>
      <c r="M73" s="623"/>
      <c r="N73" s="618"/>
      <c r="O73" s="652">
        <v>72869</v>
      </c>
    </row>
    <row r="74" spans="1:15" ht="25.5">
      <c r="A74" s="617" t="s">
        <v>708</v>
      </c>
      <c r="B74" s="618" t="s">
        <v>709</v>
      </c>
      <c r="C74" s="618" t="s">
        <v>692</v>
      </c>
      <c r="D74" s="619">
        <v>44399</v>
      </c>
      <c r="E74" s="618" t="s">
        <v>476</v>
      </c>
      <c r="F74" s="620" t="s">
        <v>627</v>
      </c>
      <c r="G74" s="621" t="s">
        <v>521</v>
      </c>
      <c r="H74" s="651">
        <v>2</v>
      </c>
      <c r="I74" s="614">
        <v>173.26</v>
      </c>
      <c r="J74" s="614">
        <f t="shared" si="1"/>
        <v>346.52</v>
      </c>
      <c r="K74" s="618"/>
      <c r="L74" s="618"/>
      <c r="M74" s="623"/>
      <c r="N74" s="618"/>
      <c r="O74" s="652">
        <v>72853</v>
      </c>
    </row>
    <row r="75" spans="1:15" ht="25.5">
      <c r="A75" s="617" t="s">
        <v>741</v>
      </c>
      <c r="B75" s="609" t="s">
        <v>742</v>
      </c>
      <c r="C75" s="618" t="s">
        <v>692</v>
      </c>
      <c r="D75" s="619">
        <v>44399</v>
      </c>
      <c r="E75" s="618" t="s">
        <v>476</v>
      </c>
      <c r="F75" s="620" t="s">
        <v>627</v>
      </c>
      <c r="G75" s="621" t="s">
        <v>521</v>
      </c>
      <c r="H75" s="651">
        <v>2</v>
      </c>
      <c r="I75" s="614">
        <v>175.9</v>
      </c>
      <c r="J75" s="614">
        <f t="shared" si="1"/>
        <v>351.8</v>
      </c>
      <c r="K75" s="618"/>
      <c r="L75" s="618"/>
      <c r="M75" s="623"/>
      <c r="N75" s="618"/>
      <c r="O75" s="652">
        <v>7029</v>
      </c>
    </row>
    <row r="76" spans="1:15" ht="25.5">
      <c r="A76" s="617" t="s">
        <v>710</v>
      </c>
      <c r="B76" s="609" t="s">
        <v>711</v>
      </c>
      <c r="C76" s="618" t="s">
        <v>692</v>
      </c>
      <c r="D76" s="619">
        <v>44399</v>
      </c>
      <c r="E76" s="618" t="s">
        <v>476</v>
      </c>
      <c r="F76" s="620" t="s">
        <v>627</v>
      </c>
      <c r="G76" s="621" t="s">
        <v>521</v>
      </c>
      <c r="H76" s="651">
        <v>2</v>
      </c>
      <c r="I76" s="614">
        <v>73.489999999999995</v>
      </c>
      <c r="J76" s="614">
        <f t="shared" si="1"/>
        <v>146.97999999999999</v>
      </c>
      <c r="K76" s="618"/>
      <c r="L76" s="618"/>
      <c r="M76" s="623"/>
      <c r="N76" s="618"/>
      <c r="O76" s="652">
        <v>569028</v>
      </c>
    </row>
    <row r="77" spans="1:15" ht="25.5">
      <c r="A77" s="617" t="s">
        <v>712</v>
      </c>
      <c r="B77" s="609" t="s">
        <v>713</v>
      </c>
      <c r="C77" s="618" t="s">
        <v>692</v>
      </c>
      <c r="D77" s="619">
        <v>44399</v>
      </c>
      <c r="E77" s="618" t="s">
        <v>476</v>
      </c>
      <c r="F77" s="620" t="s">
        <v>627</v>
      </c>
      <c r="G77" s="621" t="s">
        <v>521</v>
      </c>
      <c r="H77" s="651">
        <v>10</v>
      </c>
      <c r="I77" s="614">
        <v>335</v>
      </c>
      <c r="J77" s="614">
        <f t="shared" si="1"/>
        <v>3350</v>
      </c>
      <c r="K77" s="618"/>
      <c r="L77" s="618"/>
      <c r="M77" s="623"/>
      <c r="N77" s="618"/>
      <c r="O77" s="652">
        <v>7955</v>
      </c>
    </row>
    <row r="78" spans="1:15" ht="25.5">
      <c r="A78" s="617" t="s">
        <v>714</v>
      </c>
      <c r="B78" s="609" t="s">
        <v>715</v>
      </c>
      <c r="C78" s="618" t="s">
        <v>692</v>
      </c>
      <c r="D78" s="619">
        <v>44399</v>
      </c>
      <c r="E78" s="618" t="s">
        <v>476</v>
      </c>
      <c r="F78" s="620" t="s">
        <v>627</v>
      </c>
      <c r="G78" s="621" t="s">
        <v>521</v>
      </c>
      <c r="H78" s="651">
        <v>10</v>
      </c>
      <c r="I78" s="614">
        <v>431.32</v>
      </c>
      <c r="J78" s="614">
        <f t="shared" si="1"/>
        <v>4313.2</v>
      </c>
      <c r="K78" s="618"/>
      <c r="L78" s="618"/>
      <c r="M78" s="623"/>
      <c r="N78" s="618"/>
      <c r="O78" s="652">
        <v>7975</v>
      </c>
    </row>
    <row r="79" spans="1:15" ht="25.5">
      <c r="A79" s="617" t="s">
        <v>716</v>
      </c>
      <c r="B79" s="609" t="s">
        <v>698</v>
      </c>
      <c r="C79" s="618" t="s">
        <v>692</v>
      </c>
      <c r="D79" s="619">
        <v>44399</v>
      </c>
      <c r="E79" s="618" t="s">
        <v>476</v>
      </c>
      <c r="F79" s="620" t="s">
        <v>627</v>
      </c>
      <c r="G79" s="621" t="s">
        <v>521</v>
      </c>
      <c r="H79" s="651">
        <v>12</v>
      </c>
      <c r="I79" s="614">
        <v>27.07</v>
      </c>
      <c r="J79" s="614">
        <f t="shared" si="1"/>
        <v>324.84000000000003</v>
      </c>
      <c r="K79" s="618"/>
      <c r="L79" s="618"/>
      <c r="M79" s="623"/>
      <c r="N79" s="618"/>
      <c r="O79" s="652">
        <v>2619</v>
      </c>
    </row>
    <row r="80" spans="1:15" ht="25.5">
      <c r="A80" s="617" t="s">
        <v>717</v>
      </c>
      <c r="B80" s="609" t="s">
        <v>691</v>
      </c>
      <c r="C80" s="618" t="s">
        <v>692</v>
      </c>
      <c r="D80" s="619">
        <v>44399</v>
      </c>
      <c r="E80" s="618" t="s">
        <v>476</v>
      </c>
      <c r="F80" s="620" t="s">
        <v>627</v>
      </c>
      <c r="G80" s="621" t="s">
        <v>521</v>
      </c>
      <c r="H80" s="651">
        <v>12</v>
      </c>
      <c r="I80" s="614">
        <v>31.95</v>
      </c>
      <c r="J80" s="614">
        <f t="shared" si="1"/>
        <v>383.4</v>
      </c>
      <c r="K80" s="618"/>
      <c r="L80" s="618"/>
      <c r="M80" s="623"/>
      <c r="N80" s="618"/>
      <c r="O80" s="652">
        <v>2169</v>
      </c>
    </row>
    <row r="81" spans="1:15" ht="25.5">
      <c r="A81" s="617" t="s">
        <v>718</v>
      </c>
      <c r="B81" s="609" t="s">
        <v>698</v>
      </c>
      <c r="C81" s="618" t="s">
        <v>692</v>
      </c>
      <c r="D81" s="619">
        <v>44399</v>
      </c>
      <c r="E81" s="618" t="s">
        <v>476</v>
      </c>
      <c r="F81" s="620" t="s">
        <v>627</v>
      </c>
      <c r="G81" s="621" t="s">
        <v>521</v>
      </c>
      <c r="H81" s="651">
        <v>12</v>
      </c>
      <c r="I81" s="614">
        <v>27.07</v>
      </c>
      <c r="J81" s="614">
        <f t="shared" si="1"/>
        <v>324.84000000000003</v>
      </c>
      <c r="K81" s="618"/>
      <c r="L81" s="618"/>
      <c r="M81" s="623"/>
      <c r="N81" s="618"/>
      <c r="O81" s="652">
        <v>2869</v>
      </c>
    </row>
    <row r="82" spans="1:15" ht="25.5">
      <c r="A82" s="617" t="s">
        <v>719</v>
      </c>
      <c r="B82" s="609" t="s">
        <v>691</v>
      </c>
      <c r="C82" s="618" t="s">
        <v>692</v>
      </c>
      <c r="D82" s="619">
        <v>44399</v>
      </c>
      <c r="E82" s="618" t="s">
        <v>476</v>
      </c>
      <c r="F82" s="620" t="s">
        <v>627</v>
      </c>
      <c r="G82" s="621" t="s">
        <v>521</v>
      </c>
      <c r="H82" s="651">
        <v>12</v>
      </c>
      <c r="I82" s="614">
        <v>31.95</v>
      </c>
      <c r="J82" s="614">
        <f t="shared" si="1"/>
        <v>383.4</v>
      </c>
      <c r="K82" s="618"/>
      <c r="L82" s="618"/>
      <c r="M82" s="623"/>
      <c r="N82" s="618"/>
      <c r="O82" s="652">
        <v>2825</v>
      </c>
    </row>
    <row r="83" spans="1:15" ht="25.5">
      <c r="A83" s="617" t="s">
        <v>720</v>
      </c>
      <c r="B83" s="609" t="s">
        <v>691</v>
      </c>
      <c r="C83" s="618" t="s">
        <v>692</v>
      </c>
      <c r="D83" s="619">
        <v>44399</v>
      </c>
      <c r="E83" s="618" t="s">
        <v>476</v>
      </c>
      <c r="F83" s="620" t="s">
        <v>627</v>
      </c>
      <c r="G83" s="621" t="s">
        <v>521</v>
      </c>
      <c r="H83" s="651">
        <v>12</v>
      </c>
      <c r="I83" s="614">
        <v>31.95</v>
      </c>
      <c r="J83" s="614">
        <f t="shared" si="1"/>
        <v>383.4</v>
      </c>
      <c r="K83" s="618"/>
      <c r="L83" s="618"/>
      <c r="M83" s="623"/>
      <c r="N83" s="618"/>
      <c r="O83" s="652">
        <v>2091</v>
      </c>
    </row>
    <row r="84" spans="1:15" ht="25.5">
      <c r="A84" s="617" t="s">
        <v>721</v>
      </c>
      <c r="B84" s="609" t="s">
        <v>691</v>
      </c>
      <c r="C84" s="618" t="s">
        <v>692</v>
      </c>
      <c r="D84" s="619">
        <v>44399</v>
      </c>
      <c r="E84" s="618" t="s">
        <v>476</v>
      </c>
      <c r="F84" s="620" t="s">
        <v>627</v>
      </c>
      <c r="G84" s="621" t="s">
        <v>521</v>
      </c>
      <c r="H84" s="651">
        <v>12</v>
      </c>
      <c r="I84" s="614">
        <v>31.95</v>
      </c>
      <c r="J84" s="614">
        <f t="shared" si="1"/>
        <v>383.4</v>
      </c>
      <c r="K84" s="618"/>
      <c r="L84" s="618"/>
      <c r="M84" s="623"/>
      <c r="N84" s="618"/>
      <c r="O84" s="652">
        <v>2050</v>
      </c>
    </row>
    <row r="85" spans="1:15">
      <c r="A85" s="617" t="s">
        <v>723</v>
      </c>
      <c r="B85" s="609" t="s">
        <v>691</v>
      </c>
      <c r="C85" s="618" t="s">
        <v>692</v>
      </c>
      <c r="D85" s="619">
        <v>44399</v>
      </c>
      <c r="E85" s="618" t="s">
        <v>476</v>
      </c>
      <c r="F85" s="620" t="s">
        <v>624</v>
      </c>
      <c r="G85" s="621" t="s">
        <v>521</v>
      </c>
      <c r="H85" s="651">
        <v>4</v>
      </c>
      <c r="I85" s="614">
        <v>31.95</v>
      </c>
      <c r="J85" s="614">
        <f t="shared" si="1"/>
        <v>127.8</v>
      </c>
      <c r="K85" s="618"/>
      <c r="L85" s="618"/>
      <c r="M85" s="623"/>
      <c r="N85" s="618"/>
      <c r="O85" s="652">
        <v>2767</v>
      </c>
    </row>
    <row r="86" spans="1:15">
      <c r="A86" s="617" t="s">
        <v>745</v>
      </c>
      <c r="B86" s="609" t="s">
        <v>725</v>
      </c>
      <c r="C86" s="618" t="s">
        <v>692</v>
      </c>
      <c r="D86" s="619">
        <v>44399</v>
      </c>
      <c r="E86" s="618" t="s">
        <v>476</v>
      </c>
      <c r="F86" s="620" t="s">
        <v>598</v>
      </c>
      <c r="G86" s="621" t="s">
        <v>521</v>
      </c>
      <c r="H86" s="651">
        <v>6</v>
      </c>
      <c r="I86" s="614">
        <v>11.5</v>
      </c>
      <c r="J86" s="614">
        <f t="shared" si="1"/>
        <v>69</v>
      </c>
      <c r="K86" s="618"/>
      <c r="L86" s="618"/>
      <c r="M86" s="623"/>
      <c r="N86" s="618"/>
      <c r="O86" s="652">
        <v>932044</v>
      </c>
    </row>
    <row r="87" spans="1:15">
      <c r="A87" s="617" t="s">
        <v>746</v>
      </c>
      <c r="B87" s="609" t="s">
        <v>727</v>
      </c>
      <c r="C87" s="618" t="s">
        <v>692</v>
      </c>
      <c r="D87" s="619">
        <v>44399</v>
      </c>
      <c r="E87" s="618" t="s">
        <v>476</v>
      </c>
      <c r="F87" s="620" t="s">
        <v>598</v>
      </c>
      <c r="G87" s="621" t="s">
        <v>521</v>
      </c>
      <c r="H87" s="651">
        <v>6</v>
      </c>
      <c r="I87" s="614">
        <v>137.22</v>
      </c>
      <c r="J87" s="614">
        <f t="shared" si="1"/>
        <v>823.31999999999994</v>
      </c>
      <c r="K87" s="618"/>
      <c r="L87" s="618"/>
      <c r="M87" s="623"/>
      <c r="N87" s="618"/>
      <c r="O87" s="652">
        <v>3293</v>
      </c>
    </row>
    <row r="88" spans="1:15">
      <c r="A88" s="617" t="s">
        <v>744</v>
      </c>
      <c r="B88" s="609" t="s">
        <v>715</v>
      </c>
      <c r="C88" s="618" t="s">
        <v>692</v>
      </c>
      <c r="D88" s="619">
        <v>44400</v>
      </c>
      <c r="E88" s="618" t="s">
        <v>476</v>
      </c>
      <c r="F88" s="620" t="s">
        <v>628</v>
      </c>
      <c r="G88" s="621" t="s">
        <v>521</v>
      </c>
      <c r="H88" s="651">
        <v>11</v>
      </c>
      <c r="I88" s="614">
        <v>431.32</v>
      </c>
      <c r="J88" s="614">
        <f t="shared" si="1"/>
        <v>4744.5199999999995</v>
      </c>
      <c r="K88" s="618"/>
      <c r="L88" s="618"/>
      <c r="M88" s="623"/>
      <c r="N88" s="618"/>
      <c r="O88" s="652">
        <v>7948</v>
      </c>
    </row>
    <row r="89" spans="1:15">
      <c r="A89" s="617" t="s">
        <v>739</v>
      </c>
      <c r="B89" s="609" t="s">
        <v>707</v>
      </c>
      <c r="C89" s="618" t="s">
        <v>692</v>
      </c>
      <c r="D89" s="619">
        <v>44400</v>
      </c>
      <c r="E89" s="618" t="s">
        <v>476</v>
      </c>
      <c r="F89" s="620" t="s">
        <v>628</v>
      </c>
      <c r="G89" s="621" t="s">
        <v>521</v>
      </c>
      <c r="H89" s="651">
        <v>11</v>
      </c>
      <c r="I89" s="614">
        <v>90.19</v>
      </c>
      <c r="J89" s="614">
        <f t="shared" si="1"/>
        <v>992.08999999999992</v>
      </c>
      <c r="K89" s="618"/>
      <c r="L89" s="618"/>
      <c r="M89" s="623"/>
      <c r="N89" s="618"/>
      <c r="O89" s="652">
        <v>76369</v>
      </c>
    </row>
    <row r="90" spans="1:15">
      <c r="A90" s="617" t="s">
        <v>706</v>
      </c>
      <c r="B90" s="609" t="s">
        <v>707</v>
      </c>
      <c r="C90" s="618" t="s">
        <v>692</v>
      </c>
      <c r="D90" s="619">
        <v>44400</v>
      </c>
      <c r="E90" s="618" t="s">
        <v>476</v>
      </c>
      <c r="F90" s="620" t="s">
        <v>628</v>
      </c>
      <c r="G90" s="621" t="s">
        <v>521</v>
      </c>
      <c r="H90" s="651">
        <v>11</v>
      </c>
      <c r="I90" s="614">
        <v>90.19</v>
      </c>
      <c r="J90" s="614">
        <f t="shared" si="1"/>
        <v>992.08999999999992</v>
      </c>
      <c r="K90" s="618"/>
      <c r="L90" s="618"/>
      <c r="M90" s="623"/>
      <c r="N90" s="618"/>
      <c r="O90" s="652">
        <v>76373</v>
      </c>
    </row>
    <row r="91" spans="1:15">
      <c r="A91" s="617" t="s">
        <v>740</v>
      </c>
      <c r="B91" s="609" t="s">
        <v>694</v>
      </c>
      <c r="C91" s="618" t="s">
        <v>692</v>
      </c>
      <c r="D91" s="619">
        <v>44400</v>
      </c>
      <c r="E91" s="618" t="s">
        <v>476</v>
      </c>
      <c r="F91" s="620" t="s">
        <v>628</v>
      </c>
      <c r="G91" s="621" t="s">
        <v>521</v>
      </c>
      <c r="H91" s="651">
        <v>11</v>
      </c>
      <c r="I91" s="614">
        <v>138.54</v>
      </c>
      <c r="J91" s="614">
        <f t="shared" si="1"/>
        <v>1523.9399999999998</v>
      </c>
      <c r="K91" s="618"/>
      <c r="L91" s="618"/>
      <c r="M91" s="623"/>
      <c r="N91" s="618"/>
      <c r="O91" s="652">
        <v>72869</v>
      </c>
    </row>
    <row r="92" spans="1:15">
      <c r="A92" s="617" t="s">
        <v>708</v>
      </c>
      <c r="B92" s="618" t="s">
        <v>709</v>
      </c>
      <c r="C92" s="618" t="s">
        <v>692</v>
      </c>
      <c r="D92" s="619">
        <v>44400</v>
      </c>
      <c r="E92" s="618" t="s">
        <v>476</v>
      </c>
      <c r="F92" s="620" t="s">
        <v>628</v>
      </c>
      <c r="G92" s="621" t="s">
        <v>521</v>
      </c>
      <c r="H92" s="651">
        <v>11</v>
      </c>
      <c r="I92" s="614">
        <v>173.26</v>
      </c>
      <c r="J92" s="614">
        <f t="shared" si="1"/>
        <v>1905.86</v>
      </c>
      <c r="K92" s="618"/>
      <c r="L92" s="618"/>
      <c r="M92" s="623"/>
      <c r="N92" s="618"/>
      <c r="O92" s="652">
        <v>72853</v>
      </c>
    </row>
    <row r="93" spans="1:15">
      <c r="A93" s="617" t="s">
        <v>741</v>
      </c>
      <c r="B93" s="609" t="s">
        <v>742</v>
      </c>
      <c r="C93" s="618" t="s">
        <v>692</v>
      </c>
      <c r="D93" s="619">
        <v>44400</v>
      </c>
      <c r="E93" s="618" t="s">
        <v>476</v>
      </c>
      <c r="F93" s="620" t="s">
        <v>628</v>
      </c>
      <c r="G93" s="621" t="s">
        <v>521</v>
      </c>
      <c r="H93" s="651">
        <v>11</v>
      </c>
      <c r="I93" s="614">
        <v>175.9</v>
      </c>
      <c r="J93" s="614">
        <f t="shared" si="1"/>
        <v>1934.9</v>
      </c>
      <c r="K93" s="618"/>
      <c r="L93" s="618"/>
      <c r="M93" s="623"/>
      <c r="N93" s="618"/>
      <c r="O93" s="652">
        <v>7029</v>
      </c>
    </row>
    <row r="94" spans="1:15">
      <c r="A94" s="617" t="s">
        <v>710</v>
      </c>
      <c r="B94" s="609" t="s">
        <v>711</v>
      </c>
      <c r="C94" s="618" t="s">
        <v>692</v>
      </c>
      <c r="D94" s="619">
        <v>44400</v>
      </c>
      <c r="E94" s="618" t="s">
        <v>476</v>
      </c>
      <c r="F94" s="620" t="s">
        <v>628</v>
      </c>
      <c r="G94" s="621" t="s">
        <v>521</v>
      </c>
      <c r="H94" s="651">
        <v>11</v>
      </c>
      <c r="I94" s="614">
        <v>73.489999999999995</v>
      </c>
      <c r="J94" s="614">
        <f t="shared" si="1"/>
        <v>808.39</v>
      </c>
      <c r="K94" s="618"/>
      <c r="L94" s="618"/>
      <c r="M94" s="623"/>
      <c r="N94" s="618"/>
      <c r="O94" s="652">
        <v>569028</v>
      </c>
    </row>
    <row r="95" spans="1:15">
      <c r="A95" s="617" t="s">
        <v>714</v>
      </c>
      <c r="B95" s="609" t="s">
        <v>715</v>
      </c>
      <c r="C95" s="618" t="s">
        <v>692</v>
      </c>
      <c r="D95" s="619">
        <v>44400</v>
      </c>
      <c r="E95" s="618" t="s">
        <v>476</v>
      </c>
      <c r="F95" s="620" t="s">
        <v>628</v>
      </c>
      <c r="G95" s="621" t="s">
        <v>521</v>
      </c>
      <c r="H95" s="651">
        <v>11</v>
      </c>
      <c r="I95" s="614">
        <v>431.32</v>
      </c>
      <c r="J95" s="614">
        <f t="shared" si="1"/>
        <v>4744.5199999999995</v>
      </c>
      <c r="K95" s="618"/>
      <c r="L95" s="618"/>
      <c r="M95" s="623"/>
      <c r="N95" s="618"/>
      <c r="O95" s="652">
        <v>7975</v>
      </c>
    </row>
    <row r="96" spans="1:15">
      <c r="A96" s="617" t="s">
        <v>717</v>
      </c>
      <c r="B96" s="609" t="s">
        <v>691</v>
      </c>
      <c r="C96" s="618" t="s">
        <v>692</v>
      </c>
      <c r="D96" s="619">
        <v>44400</v>
      </c>
      <c r="E96" s="618" t="s">
        <v>476</v>
      </c>
      <c r="F96" s="620" t="s">
        <v>628</v>
      </c>
      <c r="G96" s="621" t="s">
        <v>521</v>
      </c>
      <c r="H96" s="651">
        <v>11</v>
      </c>
      <c r="I96" s="614">
        <v>31.95</v>
      </c>
      <c r="J96" s="614">
        <f t="shared" si="1"/>
        <v>351.45</v>
      </c>
      <c r="K96" s="618"/>
      <c r="L96" s="618"/>
      <c r="M96" s="623"/>
      <c r="N96" s="618"/>
      <c r="O96" s="652">
        <v>2169</v>
      </c>
    </row>
    <row r="97" spans="1:15">
      <c r="A97" s="617" t="s">
        <v>718</v>
      </c>
      <c r="B97" s="609" t="s">
        <v>698</v>
      </c>
      <c r="C97" s="618" t="s">
        <v>692</v>
      </c>
      <c r="D97" s="619">
        <v>44400</v>
      </c>
      <c r="E97" s="618" t="s">
        <v>476</v>
      </c>
      <c r="F97" s="620" t="s">
        <v>628</v>
      </c>
      <c r="G97" s="621" t="s">
        <v>521</v>
      </c>
      <c r="H97" s="651">
        <v>11</v>
      </c>
      <c r="I97" s="614">
        <v>27.07</v>
      </c>
      <c r="J97" s="614">
        <f t="shared" si="1"/>
        <v>297.77</v>
      </c>
      <c r="K97" s="618"/>
      <c r="L97" s="618"/>
      <c r="M97" s="623"/>
      <c r="N97" s="618"/>
      <c r="O97" s="652">
        <v>2869</v>
      </c>
    </row>
    <row r="98" spans="1:15">
      <c r="A98" s="617" t="s">
        <v>719</v>
      </c>
      <c r="B98" s="609" t="s">
        <v>691</v>
      </c>
      <c r="C98" s="618" t="s">
        <v>692</v>
      </c>
      <c r="D98" s="619">
        <v>44400</v>
      </c>
      <c r="E98" s="618" t="s">
        <v>476</v>
      </c>
      <c r="F98" s="620" t="s">
        <v>628</v>
      </c>
      <c r="G98" s="621" t="s">
        <v>521</v>
      </c>
      <c r="H98" s="651">
        <v>11</v>
      </c>
      <c r="I98" s="614">
        <v>31.95</v>
      </c>
      <c r="J98" s="614">
        <f t="shared" si="1"/>
        <v>351.45</v>
      </c>
      <c r="K98" s="618"/>
      <c r="L98" s="618"/>
      <c r="M98" s="623"/>
      <c r="N98" s="618"/>
      <c r="O98" s="652">
        <v>2825</v>
      </c>
    </row>
    <row r="99" spans="1:15">
      <c r="A99" s="617" t="s">
        <v>720</v>
      </c>
      <c r="B99" s="609" t="s">
        <v>691</v>
      </c>
      <c r="C99" s="618" t="s">
        <v>692</v>
      </c>
      <c r="D99" s="619">
        <v>44400</v>
      </c>
      <c r="E99" s="618" t="s">
        <v>476</v>
      </c>
      <c r="F99" s="620" t="s">
        <v>628</v>
      </c>
      <c r="G99" s="621" t="s">
        <v>521</v>
      </c>
      <c r="H99" s="651">
        <v>11</v>
      </c>
      <c r="I99" s="614">
        <v>31.95</v>
      </c>
      <c r="J99" s="614">
        <f t="shared" si="1"/>
        <v>351.45</v>
      </c>
      <c r="K99" s="618"/>
      <c r="L99" s="618"/>
      <c r="M99" s="623"/>
      <c r="N99" s="618"/>
      <c r="O99" s="652">
        <v>2091</v>
      </c>
    </row>
    <row r="100" spans="1:15">
      <c r="A100" s="617" t="s">
        <v>721</v>
      </c>
      <c r="B100" s="609" t="s">
        <v>691</v>
      </c>
      <c r="C100" s="618" t="s">
        <v>692</v>
      </c>
      <c r="D100" s="619">
        <v>44400</v>
      </c>
      <c r="E100" s="618" t="s">
        <v>476</v>
      </c>
      <c r="F100" s="620" t="s">
        <v>628</v>
      </c>
      <c r="G100" s="621" t="s">
        <v>521</v>
      </c>
      <c r="H100" s="651">
        <v>11</v>
      </c>
      <c r="I100" s="614">
        <v>31.95</v>
      </c>
      <c r="J100" s="614">
        <f t="shared" si="1"/>
        <v>351.45</v>
      </c>
      <c r="K100" s="618"/>
      <c r="L100" s="618"/>
      <c r="M100" s="623"/>
      <c r="N100" s="618"/>
      <c r="O100" s="652">
        <v>2050</v>
      </c>
    </row>
    <row r="101" spans="1:15">
      <c r="A101" s="617" t="s">
        <v>690</v>
      </c>
      <c r="B101" s="609" t="s">
        <v>691</v>
      </c>
      <c r="C101" s="618" t="s">
        <v>692</v>
      </c>
      <c r="D101" s="619">
        <v>44400</v>
      </c>
      <c r="E101" s="618" t="s">
        <v>476</v>
      </c>
      <c r="F101" s="620" t="s">
        <v>628</v>
      </c>
      <c r="G101" s="621" t="s">
        <v>521</v>
      </c>
      <c r="H101" s="651">
        <v>11</v>
      </c>
      <c r="I101" s="614">
        <v>31.95</v>
      </c>
      <c r="J101" s="614">
        <f t="shared" si="1"/>
        <v>351.45</v>
      </c>
      <c r="K101" s="618"/>
      <c r="L101" s="618"/>
      <c r="M101" s="623"/>
      <c r="N101" s="618"/>
      <c r="O101" s="652">
        <v>10624</v>
      </c>
    </row>
    <row r="102" spans="1:15">
      <c r="A102" s="617" t="s">
        <v>728</v>
      </c>
      <c r="B102" s="609" t="s">
        <v>725</v>
      </c>
      <c r="C102" s="618" t="s">
        <v>692</v>
      </c>
      <c r="D102" s="619">
        <v>44400</v>
      </c>
      <c r="E102" s="618" t="s">
        <v>476</v>
      </c>
      <c r="F102" s="620" t="s">
        <v>630</v>
      </c>
      <c r="G102" s="621" t="s">
        <v>521</v>
      </c>
      <c r="H102" s="651">
        <v>11</v>
      </c>
      <c r="I102" s="614">
        <v>11.5</v>
      </c>
      <c r="J102" s="614">
        <f t="shared" si="1"/>
        <v>126.5</v>
      </c>
      <c r="K102" s="618"/>
      <c r="L102" s="618"/>
      <c r="M102" s="623"/>
      <c r="N102" s="618"/>
      <c r="O102" s="652">
        <v>4703</v>
      </c>
    </row>
    <row r="103" spans="1:15">
      <c r="A103" s="617" t="s">
        <v>729</v>
      </c>
      <c r="B103" s="609" t="s">
        <v>727</v>
      </c>
      <c r="C103" s="618" t="s">
        <v>692</v>
      </c>
      <c r="D103" s="619">
        <v>44400</v>
      </c>
      <c r="E103" s="618" t="s">
        <v>476</v>
      </c>
      <c r="F103" s="620" t="s">
        <v>630</v>
      </c>
      <c r="G103" s="621" t="s">
        <v>521</v>
      </c>
      <c r="H103" s="651">
        <v>11</v>
      </c>
      <c r="I103" s="614">
        <v>137.22</v>
      </c>
      <c r="J103" s="614">
        <f t="shared" si="1"/>
        <v>1509.42</v>
      </c>
      <c r="K103" s="618"/>
      <c r="L103" s="618"/>
      <c r="M103" s="623"/>
      <c r="N103" s="618"/>
      <c r="O103" s="652" t="s">
        <v>730</v>
      </c>
    </row>
    <row r="104" spans="1:15">
      <c r="A104" s="617" t="s">
        <v>724</v>
      </c>
      <c r="B104" s="609" t="s">
        <v>725</v>
      </c>
      <c r="C104" s="618" t="s">
        <v>692</v>
      </c>
      <c r="D104" s="619">
        <v>44400</v>
      </c>
      <c r="E104" s="618" t="s">
        <v>476</v>
      </c>
      <c r="F104" s="620" t="s">
        <v>630</v>
      </c>
      <c r="G104" s="621" t="s">
        <v>521</v>
      </c>
      <c r="H104" s="651">
        <v>12</v>
      </c>
      <c r="I104" s="614">
        <v>11.5</v>
      </c>
      <c r="J104" s="614">
        <f t="shared" si="1"/>
        <v>138</v>
      </c>
      <c r="K104" s="618"/>
      <c r="L104" s="618"/>
      <c r="M104" s="623"/>
      <c r="N104" s="618"/>
      <c r="O104" s="652">
        <v>932042</v>
      </c>
    </row>
    <row r="105" spans="1:15">
      <c r="A105" s="617" t="s">
        <v>726</v>
      </c>
      <c r="B105" s="609" t="s">
        <v>727</v>
      </c>
      <c r="C105" s="618" t="s">
        <v>692</v>
      </c>
      <c r="D105" s="619">
        <v>44400</v>
      </c>
      <c r="E105" s="618" t="s">
        <v>476</v>
      </c>
      <c r="F105" s="620" t="s">
        <v>630</v>
      </c>
      <c r="G105" s="621" t="s">
        <v>521</v>
      </c>
      <c r="H105" s="651">
        <v>12</v>
      </c>
      <c r="I105" s="614">
        <v>137.22</v>
      </c>
      <c r="J105" s="614">
        <f t="shared" si="1"/>
        <v>1646.6399999999999</v>
      </c>
      <c r="K105" s="618"/>
      <c r="L105" s="618"/>
      <c r="M105" s="623"/>
      <c r="N105" s="618"/>
      <c r="O105" s="652">
        <v>3292</v>
      </c>
    </row>
    <row r="106" spans="1:15" ht="38.25">
      <c r="A106" s="617" t="s">
        <v>732</v>
      </c>
      <c r="B106" s="609" t="s">
        <v>691</v>
      </c>
      <c r="C106" s="618" t="s">
        <v>692</v>
      </c>
      <c r="D106" s="619">
        <v>44400</v>
      </c>
      <c r="E106" s="618" t="s">
        <v>476</v>
      </c>
      <c r="F106" s="620" t="s">
        <v>629</v>
      </c>
      <c r="G106" s="621" t="s">
        <v>521</v>
      </c>
      <c r="H106" s="651">
        <v>11</v>
      </c>
      <c r="I106" s="614">
        <v>31.95</v>
      </c>
      <c r="J106" s="614">
        <f t="shared" si="1"/>
        <v>351.45</v>
      </c>
      <c r="K106" s="618"/>
      <c r="L106" s="618"/>
      <c r="M106" s="623"/>
      <c r="N106" s="618"/>
      <c r="O106" s="652">
        <v>2990</v>
      </c>
    </row>
    <row r="107" spans="1:15">
      <c r="A107" s="617" t="s">
        <v>747</v>
      </c>
      <c r="B107" s="609" t="s">
        <v>691</v>
      </c>
      <c r="C107" s="618" t="s">
        <v>692</v>
      </c>
      <c r="D107" s="619">
        <v>44400</v>
      </c>
      <c r="E107" s="618" t="s">
        <v>476</v>
      </c>
      <c r="F107" s="620" t="s">
        <v>633</v>
      </c>
      <c r="G107" s="621" t="s">
        <v>521</v>
      </c>
      <c r="H107" s="651">
        <v>7.5</v>
      </c>
      <c r="I107" s="614">
        <v>31.95</v>
      </c>
      <c r="J107" s="614">
        <f t="shared" si="1"/>
        <v>239.625</v>
      </c>
      <c r="K107" s="618"/>
      <c r="L107" s="618"/>
      <c r="M107" s="623"/>
      <c r="N107" s="618"/>
      <c r="O107" s="652">
        <v>2981</v>
      </c>
    </row>
    <row r="108" spans="1:15">
      <c r="A108" s="617" t="s">
        <v>728</v>
      </c>
      <c r="B108" s="609" t="s">
        <v>725</v>
      </c>
      <c r="C108" s="618" t="s">
        <v>692</v>
      </c>
      <c r="D108" s="619">
        <v>44401</v>
      </c>
      <c r="E108" s="618" t="s">
        <v>476</v>
      </c>
      <c r="F108" s="620" t="s">
        <v>630</v>
      </c>
      <c r="G108" s="621" t="s">
        <v>521</v>
      </c>
      <c r="H108" s="651">
        <v>11</v>
      </c>
      <c r="I108" s="614">
        <v>11.5</v>
      </c>
      <c r="J108" s="614">
        <f t="shared" si="1"/>
        <v>126.5</v>
      </c>
      <c r="K108" s="618"/>
      <c r="L108" s="618"/>
      <c r="M108" s="623"/>
      <c r="N108" s="618"/>
      <c r="O108" s="652">
        <v>4703</v>
      </c>
    </row>
    <row r="109" spans="1:15">
      <c r="A109" s="617" t="s">
        <v>729</v>
      </c>
      <c r="B109" s="609" t="s">
        <v>727</v>
      </c>
      <c r="C109" s="618" t="s">
        <v>692</v>
      </c>
      <c r="D109" s="619">
        <v>44401</v>
      </c>
      <c r="E109" s="618" t="s">
        <v>476</v>
      </c>
      <c r="F109" s="620" t="s">
        <v>630</v>
      </c>
      <c r="G109" s="621" t="s">
        <v>521</v>
      </c>
      <c r="H109" s="651">
        <v>11</v>
      </c>
      <c r="I109" s="614">
        <v>137.22</v>
      </c>
      <c r="J109" s="614">
        <f t="shared" si="1"/>
        <v>1509.42</v>
      </c>
      <c r="K109" s="618"/>
      <c r="L109" s="618"/>
      <c r="M109" s="623"/>
      <c r="N109" s="618"/>
      <c r="O109" s="652" t="s">
        <v>730</v>
      </c>
    </row>
    <row r="110" spans="1:15">
      <c r="A110" s="617" t="s">
        <v>745</v>
      </c>
      <c r="B110" s="609" t="s">
        <v>725</v>
      </c>
      <c r="C110" s="618" t="s">
        <v>692</v>
      </c>
      <c r="D110" s="619">
        <v>44401</v>
      </c>
      <c r="E110" s="618" t="s">
        <v>476</v>
      </c>
      <c r="F110" s="620" t="s">
        <v>630</v>
      </c>
      <c r="G110" s="621" t="s">
        <v>521</v>
      </c>
      <c r="H110" s="651">
        <v>7</v>
      </c>
      <c r="I110" s="614">
        <v>11.5</v>
      </c>
      <c r="J110" s="614">
        <f t="shared" si="1"/>
        <v>80.5</v>
      </c>
      <c r="K110" s="618"/>
      <c r="L110" s="618"/>
      <c r="M110" s="623"/>
      <c r="N110" s="618"/>
      <c r="O110" s="652">
        <v>932044</v>
      </c>
    </row>
    <row r="111" spans="1:15">
      <c r="A111" s="617" t="s">
        <v>746</v>
      </c>
      <c r="B111" s="609" t="s">
        <v>727</v>
      </c>
      <c r="C111" s="618" t="s">
        <v>692</v>
      </c>
      <c r="D111" s="619">
        <v>44401</v>
      </c>
      <c r="E111" s="618" t="s">
        <v>476</v>
      </c>
      <c r="F111" s="620" t="s">
        <v>630</v>
      </c>
      <c r="G111" s="621" t="s">
        <v>521</v>
      </c>
      <c r="H111" s="651">
        <v>7</v>
      </c>
      <c r="I111" s="614">
        <v>137.22</v>
      </c>
      <c r="J111" s="614">
        <f t="shared" si="1"/>
        <v>960.54</v>
      </c>
      <c r="K111" s="618"/>
      <c r="L111" s="618"/>
      <c r="M111" s="623"/>
      <c r="N111" s="618"/>
      <c r="O111" s="652">
        <v>3293</v>
      </c>
    </row>
    <row r="112" spans="1:15">
      <c r="A112" s="617" t="s">
        <v>732</v>
      </c>
      <c r="B112" s="609" t="s">
        <v>691</v>
      </c>
      <c r="C112" s="618" t="s">
        <v>692</v>
      </c>
      <c r="D112" s="619">
        <v>44401</v>
      </c>
      <c r="E112" s="618" t="s">
        <v>476</v>
      </c>
      <c r="F112" s="620" t="s">
        <v>635</v>
      </c>
      <c r="G112" s="621" t="s">
        <v>521</v>
      </c>
      <c r="H112" s="651">
        <v>11</v>
      </c>
      <c r="I112" s="614">
        <v>31.95</v>
      </c>
      <c r="J112" s="614">
        <f t="shared" si="1"/>
        <v>351.45</v>
      </c>
      <c r="K112" s="618"/>
      <c r="L112" s="618"/>
      <c r="M112" s="623"/>
      <c r="N112" s="618"/>
      <c r="O112" s="652">
        <v>2990</v>
      </c>
    </row>
    <row r="113" spans="1:15">
      <c r="A113" s="617" t="s">
        <v>748</v>
      </c>
      <c r="B113" s="609" t="s">
        <v>691</v>
      </c>
      <c r="C113" s="618" t="s">
        <v>692</v>
      </c>
      <c r="D113" s="619">
        <v>44401</v>
      </c>
      <c r="E113" s="618" t="s">
        <v>476</v>
      </c>
      <c r="F113" s="620" t="s">
        <v>637</v>
      </c>
      <c r="G113" s="621" t="s">
        <v>521</v>
      </c>
      <c r="H113" s="651">
        <v>10</v>
      </c>
      <c r="I113" s="614">
        <v>31.95</v>
      </c>
      <c r="J113" s="614">
        <f t="shared" si="1"/>
        <v>319.5</v>
      </c>
      <c r="K113" s="618"/>
      <c r="L113" s="618"/>
      <c r="M113" s="623"/>
      <c r="N113" s="618"/>
      <c r="O113" s="652">
        <v>2983</v>
      </c>
    </row>
    <row r="114" spans="1:15">
      <c r="A114" s="617" t="s">
        <v>749</v>
      </c>
      <c r="B114" s="609" t="s">
        <v>750</v>
      </c>
      <c r="C114" s="618" t="s">
        <v>692</v>
      </c>
      <c r="D114" s="619">
        <v>44401</v>
      </c>
      <c r="E114" s="618" t="s">
        <v>476</v>
      </c>
      <c r="F114" s="620" t="s">
        <v>637</v>
      </c>
      <c r="G114" s="621" t="s">
        <v>521</v>
      </c>
      <c r="H114" s="651">
        <v>10</v>
      </c>
      <c r="I114" s="614">
        <v>55</v>
      </c>
      <c r="J114" s="614">
        <f t="shared" si="1"/>
        <v>550</v>
      </c>
      <c r="K114" s="618"/>
      <c r="L114" s="618"/>
      <c r="M114" s="623"/>
      <c r="N114" s="618"/>
      <c r="O114" s="652">
        <v>9198</v>
      </c>
    </row>
    <row r="115" spans="1:15">
      <c r="A115" s="617" t="s">
        <v>734</v>
      </c>
      <c r="B115" s="609" t="s">
        <v>691</v>
      </c>
      <c r="C115" s="618" t="s">
        <v>692</v>
      </c>
      <c r="D115" s="619">
        <v>44402</v>
      </c>
      <c r="E115" s="618" t="s">
        <v>476</v>
      </c>
      <c r="F115" s="620" t="s">
        <v>642</v>
      </c>
      <c r="G115" s="621" t="s">
        <v>521</v>
      </c>
      <c r="H115" s="651">
        <v>11</v>
      </c>
      <c r="I115" s="614">
        <v>31.95</v>
      </c>
      <c r="J115" s="614">
        <f t="shared" si="1"/>
        <v>351.45</v>
      </c>
      <c r="K115" s="618"/>
      <c r="L115" s="618"/>
      <c r="M115" s="623"/>
      <c r="N115" s="618"/>
      <c r="O115" s="652">
        <v>2826</v>
      </c>
    </row>
    <row r="116" spans="1:15">
      <c r="A116" s="617" t="s">
        <v>751</v>
      </c>
      <c r="B116" s="609" t="s">
        <v>698</v>
      </c>
      <c r="C116" s="618" t="s">
        <v>692</v>
      </c>
      <c r="D116" s="619">
        <v>44402</v>
      </c>
      <c r="E116" s="618" t="s">
        <v>476</v>
      </c>
      <c r="F116" s="620" t="s">
        <v>647</v>
      </c>
      <c r="G116" s="621" t="s">
        <v>521</v>
      </c>
      <c r="H116" s="651">
        <v>5</v>
      </c>
      <c r="I116" s="614">
        <v>27.07</v>
      </c>
      <c r="J116" s="614">
        <f t="shared" si="1"/>
        <v>135.35</v>
      </c>
      <c r="K116" s="618"/>
      <c r="L116" s="618"/>
      <c r="M116" s="623"/>
      <c r="N116" s="618"/>
      <c r="O116" s="652">
        <v>41855</v>
      </c>
    </row>
    <row r="117" spans="1:15" ht="25.5">
      <c r="A117" s="617" t="s">
        <v>751</v>
      </c>
      <c r="B117" s="609" t="s">
        <v>698</v>
      </c>
      <c r="C117" s="618" t="s">
        <v>692</v>
      </c>
      <c r="D117" s="619">
        <v>44402</v>
      </c>
      <c r="E117" s="618" t="s">
        <v>476</v>
      </c>
      <c r="F117" s="620" t="s">
        <v>651</v>
      </c>
      <c r="G117" s="621" t="s">
        <v>521</v>
      </c>
      <c r="H117" s="651">
        <v>6</v>
      </c>
      <c r="I117" s="614">
        <v>27.07</v>
      </c>
      <c r="J117" s="614">
        <f t="shared" si="1"/>
        <v>162.42000000000002</v>
      </c>
      <c r="K117" s="618"/>
      <c r="L117" s="618"/>
      <c r="M117" s="623"/>
      <c r="N117" s="618"/>
      <c r="O117" s="652">
        <v>41855</v>
      </c>
    </row>
    <row r="118" spans="1:15">
      <c r="A118" s="617" t="s">
        <v>752</v>
      </c>
      <c r="B118" s="609" t="s">
        <v>727</v>
      </c>
      <c r="C118" s="618" t="s">
        <v>692</v>
      </c>
      <c r="D118" s="619">
        <v>44402</v>
      </c>
      <c r="E118" s="618" t="s">
        <v>476</v>
      </c>
      <c r="F118" s="620" t="s">
        <v>645</v>
      </c>
      <c r="G118" s="621" t="s">
        <v>521</v>
      </c>
      <c r="H118" s="651">
        <v>11</v>
      </c>
      <c r="I118" s="614">
        <v>137.22</v>
      </c>
      <c r="J118" s="614">
        <f t="shared" si="1"/>
        <v>1509.42</v>
      </c>
      <c r="K118" s="618"/>
      <c r="L118" s="618"/>
      <c r="M118" s="623"/>
      <c r="N118" s="618"/>
      <c r="O118" s="652">
        <v>3340</v>
      </c>
    </row>
    <row r="119" spans="1:15">
      <c r="A119" s="617" t="s">
        <v>745</v>
      </c>
      <c r="B119" s="609" t="s">
        <v>725</v>
      </c>
      <c r="C119" s="618" t="s">
        <v>692</v>
      </c>
      <c r="D119" s="619">
        <v>44402</v>
      </c>
      <c r="E119" s="618" t="s">
        <v>476</v>
      </c>
      <c r="F119" s="620" t="s">
        <v>630</v>
      </c>
      <c r="G119" s="621" t="s">
        <v>521</v>
      </c>
      <c r="H119" s="651">
        <v>4</v>
      </c>
      <c r="I119" s="614">
        <v>11.5</v>
      </c>
      <c r="J119" s="614">
        <f t="shared" si="1"/>
        <v>46</v>
      </c>
      <c r="K119" s="618"/>
      <c r="L119" s="618"/>
      <c r="M119" s="623"/>
      <c r="N119" s="618"/>
      <c r="O119" s="652">
        <v>932044</v>
      </c>
    </row>
    <row r="120" spans="1:15">
      <c r="A120" s="617" t="s">
        <v>746</v>
      </c>
      <c r="B120" s="609" t="s">
        <v>727</v>
      </c>
      <c r="C120" s="618" t="s">
        <v>692</v>
      </c>
      <c r="D120" s="619">
        <v>44402</v>
      </c>
      <c r="E120" s="618" t="s">
        <v>476</v>
      </c>
      <c r="F120" s="620" t="s">
        <v>630</v>
      </c>
      <c r="G120" s="621" t="s">
        <v>521</v>
      </c>
      <c r="H120" s="651">
        <v>4</v>
      </c>
      <c r="I120" s="614">
        <v>137.22</v>
      </c>
      <c r="J120" s="614">
        <f t="shared" si="1"/>
        <v>548.88</v>
      </c>
      <c r="K120" s="618"/>
      <c r="L120" s="618"/>
      <c r="M120" s="623"/>
      <c r="N120" s="618"/>
      <c r="O120" s="652">
        <v>3293</v>
      </c>
    </row>
    <row r="121" spans="1:15">
      <c r="A121" s="617" t="s">
        <v>753</v>
      </c>
      <c r="B121" s="609" t="s">
        <v>698</v>
      </c>
      <c r="C121" s="618" t="s">
        <v>692</v>
      </c>
      <c r="D121" s="619">
        <v>44402</v>
      </c>
      <c r="E121" s="618" t="s">
        <v>476</v>
      </c>
      <c r="F121" s="620" t="s">
        <v>640</v>
      </c>
      <c r="G121" s="621" t="s">
        <v>521</v>
      </c>
      <c r="H121" s="651">
        <v>12</v>
      </c>
      <c r="I121" s="614">
        <v>27.07</v>
      </c>
      <c r="J121" s="614">
        <f t="shared" si="1"/>
        <v>324.84000000000003</v>
      </c>
      <c r="K121" s="618"/>
      <c r="L121" s="618"/>
      <c r="M121" s="623"/>
      <c r="N121" s="618"/>
      <c r="O121" s="652">
        <v>1508</v>
      </c>
    </row>
    <row r="122" spans="1:15">
      <c r="A122" s="617" t="s">
        <v>734</v>
      </c>
      <c r="B122" s="609" t="s">
        <v>691</v>
      </c>
      <c r="C122" s="618" t="s">
        <v>692</v>
      </c>
      <c r="D122" s="619">
        <v>44403</v>
      </c>
      <c r="E122" s="618" t="s">
        <v>476</v>
      </c>
      <c r="F122" s="620" t="s">
        <v>655</v>
      </c>
      <c r="G122" s="621" t="s">
        <v>521</v>
      </c>
      <c r="H122" s="651">
        <v>11</v>
      </c>
      <c r="I122" s="614">
        <v>31.95</v>
      </c>
      <c r="J122" s="614">
        <f t="shared" si="1"/>
        <v>351.45</v>
      </c>
      <c r="K122" s="618"/>
      <c r="L122" s="618"/>
      <c r="M122" s="623"/>
      <c r="N122" s="618"/>
      <c r="O122" s="652">
        <v>2826</v>
      </c>
    </row>
    <row r="123" spans="1:15" ht="25.5">
      <c r="A123" s="617" t="s">
        <v>751</v>
      </c>
      <c r="B123" s="609" t="s">
        <v>698</v>
      </c>
      <c r="C123" s="618" t="s">
        <v>692</v>
      </c>
      <c r="D123" s="619">
        <v>44403</v>
      </c>
      <c r="E123" s="618" t="s">
        <v>476</v>
      </c>
      <c r="F123" s="620" t="s">
        <v>658</v>
      </c>
      <c r="G123" s="621" t="s">
        <v>521</v>
      </c>
      <c r="H123" s="651">
        <v>11</v>
      </c>
      <c r="I123" s="614">
        <v>27.07</v>
      </c>
      <c r="J123" s="614">
        <f t="shared" si="1"/>
        <v>297.77</v>
      </c>
      <c r="K123" s="618"/>
      <c r="L123" s="618"/>
      <c r="M123" s="623"/>
      <c r="N123" s="618"/>
      <c r="O123" s="652">
        <v>41855</v>
      </c>
    </row>
    <row r="124" spans="1:15" ht="25.5">
      <c r="A124" s="617" t="s">
        <v>752</v>
      </c>
      <c r="B124" s="609" t="s">
        <v>727</v>
      </c>
      <c r="C124" s="618" t="s">
        <v>692</v>
      </c>
      <c r="D124" s="619">
        <v>44403</v>
      </c>
      <c r="E124" s="618" t="s">
        <v>476</v>
      </c>
      <c r="F124" s="620" t="s">
        <v>659</v>
      </c>
      <c r="G124" s="621" t="s">
        <v>521</v>
      </c>
      <c r="H124" s="651">
        <v>11</v>
      </c>
      <c r="I124" s="614">
        <v>137.22</v>
      </c>
      <c r="J124" s="614">
        <f t="shared" si="1"/>
        <v>1509.42</v>
      </c>
      <c r="K124" s="618"/>
      <c r="L124" s="618"/>
      <c r="M124" s="623"/>
      <c r="N124" s="618"/>
      <c r="O124" s="652">
        <v>3340</v>
      </c>
    </row>
    <row r="125" spans="1:15">
      <c r="A125" s="617" t="s">
        <v>753</v>
      </c>
      <c r="B125" s="609" t="s">
        <v>698</v>
      </c>
      <c r="C125" s="618" t="s">
        <v>692</v>
      </c>
      <c r="D125" s="619">
        <v>44403</v>
      </c>
      <c r="E125" s="618" t="s">
        <v>476</v>
      </c>
      <c r="F125" s="620" t="s">
        <v>654</v>
      </c>
      <c r="G125" s="621" t="s">
        <v>521</v>
      </c>
      <c r="H125" s="651">
        <v>12</v>
      </c>
      <c r="I125" s="614">
        <v>27.07</v>
      </c>
      <c r="J125" s="614">
        <f t="shared" si="1"/>
        <v>324.84000000000003</v>
      </c>
      <c r="K125" s="618"/>
      <c r="L125" s="618"/>
      <c r="M125" s="623"/>
      <c r="N125" s="618"/>
      <c r="O125" s="652">
        <v>1508</v>
      </c>
    </row>
    <row r="126" spans="1:15">
      <c r="A126" s="617" t="s">
        <v>754</v>
      </c>
      <c r="B126" s="609" t="s">
        <v>691</v>
      </c>
      <c r="C126" s="618" t="s">
        <v>692</v>
      </c>
      <c r="D126" s="619">
        <v>44404</v>
      </c>
      <c r="E126" s="618" t="s">
        <v>476</v>
      </c>
      <c r="F126" s="620" t="s">
        <v>657</v>
      </c>
      <c r="G126" s="621" t="s">
        <v>521</v>
      </c>
      <c r="H126" s="651">
        <v>14</v>
      </c>
      <c r="I126" s="614">
        <v>31.95</v>
      </c>
      <c r="J126" s="614">
        <f t="shared" si="1"/>
        <v>447.3</v>
      </c>
      <c r="K126" s="618"/>
      <c r="L126" s="618"/>
      <c r="M126" s="623"/>
      <c r="N126" s="618"/>
      <c r="O126" s="652">
        <v>2794</v>
      </c>
    </row>
    <row r="127" spans="1:15">
      <c r="A127" s="617" t="s">
        <v>753</v>
      </c>
      <c r="B127" s="609" t="s">
        <v>698</v>
      </c>
      <c r="C127" s="618" t="s">
        <v>692</v>
      </c>
      <c r="D127" s="619">
        <v>44404</v>
      </c>
      <c r="E127" s="618" t="s">
        <v>476</v>
      </c>
      <c r="F127" s="620" t="s">
        <v>660</v>
      </c>
      <c r="G127" s="621" t="s">
        <v>521</v>
      </c>
      <c r="H127" s="651">
        <v>12</v>
      </c>
      <c r="I127" s="614">
        <v>27.07</v>
      </c>
      <c r="J127" s="614">
        <f t="shared" si="1"/>
        <v>324.84000000000003</v>
      </c>
      <c r="K127" s="618"/>
      <c r="L127" s="618"/>
      <c r="M127" s="623"/>
      <c r="N127" s="618"/>
      <c r="O127" s="652">
        <v>1508</v>
      </c>
    </row>
    <row r="128" spans="1:15">
      <c r="A128" s="617" t="s">
        <v>754</v>
      </c>
      <c r="B128" s="609" t="s">
        <v>691</v>
      </c>
      <c r="C128" s="618" t="s">
        <v>692</v>
      </c>
      <c r="D128" s="619">
        <v>44405</v>
      </c>
      <c r="E128" s="618" t="s">
        <v>476</v>
      </c>
      <c r="F128" s="620" t="s">
        <v>657</v>
      </c>
      <c r="G128" s="621" t="s">
        <v>521</v>
      </c>
      <c r="H128" s="651">
        <v>12</v>
      </c>
      <c r="I128" s="614">
        <v>31.95</v>
      </c>
      <c r="J128" s="614">
        <f t="shared" si="1"/>
        <v>383.4</v>
      </c>
      <c r="K128" s="618"/>
      <c r="L128" s="618"/>
      <c r="M128" s="623"/>
      <c r="N128" s="618"/>
      <c r="O128" s="652">
        <v>2794</v>
      </c>
    </row>
    <row r="129" spans="1:15">
      <c r="A129" s="617" t="s">
        <v>716</v>
      </c>
      <c r="B129" s="609" t="s">
        <v>698</v>
      </c>
      <c r="C129" s="618" t="s">
        <v>692</v>
      </c>
      <c r="D129" s="619">
        <v>44405</v>
      </c>
      <c r="E129" s="618" t="s">
        <v>476</v>
      </c>
      <c r="F129" s="620" t="s">
        <v>664</v>
      </c>
      <c r="G129" s="621" t="s">
        <v>521</v>
      </c>
      <c r="H129" s="651">
        <v>11</v>
      </c>
      <c r="I129" s="614">
        <v>27.07</v>
      </c>
      <c r="J129" s="614">
        <f t="shared" si="1"/>
        <v>297.77</v>
      </c>
      <c r="K129" s="618"/>
      <c r="L129" s="618"/>
      <c r="M129" s="623"/>
      <c r="N129" s="618"/>
      <c r="O129" s="652">
        <v>2619</v>
      </c>
    </row>
    <row r="130" spans="1:15">
      <c r="A130" s="617" t="s">
        <v>720</v>
      </c>
      <c r="B130" s="609" t="s">
        <v>691</v>
      </c>
      <c r="C130" s="618" t="s">
        <v>692</v>
      </c>
      <c r="D130" s="619">
        <v>44405</v>
      </c>
      <c r="E130" s="618" t="s">
        <v>476</v>
      </c>
      <c r="F130" s="620" t="s">
        <v>664</v>
      </c>
      <c r="G130" s="621" t="s">
        <v>521</v>
      </c>
      <c r="H130" s="651">
        <v>11</v>
      </c>
      <c r="I130" s="614">
        <v>31.95</v>
      </c>
      <c r="J130" s="614">
        <f t="shared" si="1"/>
        <v>351.45</v>
      </c>
      <c r="K130" s="618"/>
      <c r="L130" s="618"/>
      <c r="M130" s="623"/>
      <c r="N130" s="618"/>
      <c r="O130" s="652">
        <v>2091</v>
      </c>
    </row>
    <row r="131" spans="1:15">
      <c r="A131" s="617" t="s">
        <v>712</v>
      </c>
      <c r="B131" s="609" t="s">
        <v>713</v>
      </c>
      <c r="C131" s="618" t="s">
        <v>692</v>
      </c>
      <c r="D131" s="619">
        <v>44405</v>
      </c>
      <c r="E131" s="618" t="s">
        <v>476</v>
      </c>
      <c r="F131" s="620" t="s">
        <v>664</v>
      </c>
      <c r="G131" s="621" t="s">
        <v>521</v>
      </c>
      <c r="H131" s="651">
        <v>11</v>
      </c>
      <c r="I131" s="614">
        <v>335</v>
      </c>
      <c r="J131" s="614">
        <f t="shared" si="1"/>
        <v>3685</v>
      </c>
      <c r="K131" s="618"/>
      <c r="L131" s="618"/>
      <c r="M131" s="623"/>
      <c r="N131" s="618"/>
      <c r="O131" s="652">
        <v>7955</v>
      </c>
    </row>
    <row r="132" spans="1:15">
      <c r="A132" s="617" t="s">
        <v>690</v>
      </c>
      <c r="B132" s="609" t="s">
        <v>691</v>
      </c>
      <c r="C132" s="618" t="s">
        <v>692</v>
      </c>
      <c r="D132" s="619">
        <v>44405</v>
      </c>
      <c r="E132" s="618" t="s">
        <v>476</v>
      </c>
      <c r="F132" s="620" t="s">
        <v>663</v>
      </c>
      <c r="G132" s="621" t="s">
        <v>521</v>
      </c>
      <c r="H132" s="651">
        <v>11</v>
      </c>
      <c r="I132" s="614">
        <v>31.95</v>
      </c>
      <c r="J132" s="614">
        <f t="shared" si="1"/>
        <v>351.45</v>
      </c>
      <c r="K132" s="618"/>
      <c r="L132" s="618"/>
      <c r="M132" s="623"/>
      <c r="N132" s="618"/>
      <c r="O132" s="652">
        <v>10624</v>
      </c>
    </row>
    <row r="133" spans="1:15">
      <c r="A133" s="617" t="s">
        <v>753</v>
      </c>
      <c r="B133" s="609" t="s">
        <v>698</v>
      </c>
      <c r="C133" s="618" t="s">
        <v>692</v>
      </c>
      <c r="D133" s="619">
        <v>44405</v>
      </c>
      <c r="E133" s="618" t="s">
        <v>476</v>
      </c>
      <c r="F133" s="620" t="s">
        <v>662</v>
      </c>
      <c r="G133" s="621" t="s">
        <v>521</v>
      </c>
      <c r="H133" s="651">
        <v>12</v>
      </c>
      <c r="I133" s="614">
        <v>27.07</v>
      </c>
      <c r="J133" s="614">
        <f t="shared" si="1"/>
        <v>324.84000000000003</v>
      </c>
      <c r="K133" s="618"/>
      <c r="L133" s="618"/>
      <c r="M133" s="623"/>
      <c r="N133" s="618"/>
      <c r="O133" s="652">
        <v>1508</v>
      </c>
    </row>
    <row r="134" spans="1:15">
      <c r="A134" s="617" t="s">
        <v>753</v>
      </c>
      <c r="B134" s="609" t="s">
        <v>698</v>
      </c>
      <c r="C134" s="618" t="s">
        <v>692</v>
      </c>
      <c r="D134" s="619">
        <v>44406</v>
      </c>
      <c r="E134" s="618" t="s">
        <v>476</v>
      </c>
      <c r="F134" s="620" t="s">
        <v>665</v>
      </c>
      <c r="G134" s="621" t="s">
        <v>521</v>
      </c>
      <c r="H134" s="651">
        <v>12</v>
      </c>
      <c r="I134" s="614">
        <v>27.07</v>
      </c>
      <c r="J134" s="614">
        <f t="shared" ref="J134:J137" si="2">I134*H134</f>
        <v>324.84000000000003</v>
      </c>
      <c r="K134" s="618"/>
      <c r="L134" s="618"/>
      <c r="M134" s="623"/>
      <c r="N134" s="618"/>
      <c r="O134" s="652">
        <v>1508</v>
      </c>
    </row>
    <row r="135" spans="1:15">
      <c r="A135" s="617" t="s">
        <v>753</v>
      </c>
      <c r="B135" s="609" t="s">
        <v>698</v>
      </c>
      <c r="C135" s="618" t="s">
        <v>692</v>
      </c>
      <c r="D135" s="619">
        <v>44407</v>
      </c>
      <c r="E135" s="618" t="s">
        <v>476</v>
      </c>
      <c r="F135" s="620" t="s">
        <v>666</v>
      </c>
      <c r="G135" s="621" t="s">
        <v>521</v>
      </c>
      <c r="H135" s="651">
        <v>11</v>
      </c>
      <c r="I135" s="614">
        <v>27.07</v>
      </c>
      <c r="J135" s="614">
        <f t="shared" si="2"/>
        <v>297.77</v>
      </c>
      <c r="K135" s="618"/>
      <c r="L135" s="618"/>
      <c r="M135" s="623"/>
      <c r="N135" s="618"/>
      <c r="O135" s="652">
        <v>1508</v>
      </c>
    </row>
    <row r="136" spans="1:15">
      <c r="A136" s="617" t="s">
        <v>690</v>
      </c>
      <c r="B136" s="609" t="s">
        <v>691</v>
      </c>
      <c r="C136" s="618" t="s">
        <v>692</v>
      </c>
      <c r="D136" s="619">
        <v>44420</v>
      </c>
      <c r="E136" s="618" t="s">
        <v>476</v>
      </c>
      <c r="F136" s="620" t="s">
        <v>676</v>
      </c>
      <c r="G136" s="621" t="s">
        <v>521</v>
      </c>
      <c r="H136" s="651">
        <v>5</v>
      </c>
      <c r="I136" s="614">
        <v>31.95</v>
      </c>
      <c r="J136" s="614">
        <f t="shared" si="2"/>
        <v>159.75</v>
      </c>
      <c r="K136" s="618"/>
      <c r="L136" s="618"/>
      <c r="M136" s="623"/>
      <c r="N136" s="618"/>
      <c r="O136" s="652">
        <v>10624</v>
      </c>
    </row>
    <row r="137" spans="1:15" ht="15.75" thickBot="1">
      <c r="A137" s="641" t="s">
        <v>755</v>
      </c>
      <c r="B137" s="642" t="s">
        <v>691</v>
      </c>
      <c r="C137" s="642" t="s">
        <v>692</v>
      </c>
      <c r="D137" s="643">
        <v>44430</v>
      </c>
      <c r="E137" s="642" t="s">
        <v>476</v>
      </c>
      <c r="F137" s="644" t="s">
        <v>653</v>
      </c>
      <c r="G137" s="653" t="s">
        <v>521</v>
      </c>
      <c r="H137" s="645">
        <v>4</v>
      </c>
      <c r="I137" s="654">
        <v>31.95</v>
      </c>
      <c r="J137" s="646">
        <f t="shared" si="2"/>
        <v>127.8</v>
      </c>
      <c r="K137" s="642"/>
      <c r="L137" s="642"/>
      <c r="M137" s="647"/>
      <c r="N137" s="642"/>
      <c r="O137" s="655">
        <v>2769</v>
      </c>
    </row>
    <row r="138" spans="1:15" ht="15.75" thickBot="1">
      <c r="J138" s="425"/>
    </row>
    <row r="139" spans="1:15" ht="15.75" thickBot="1">
      <c r="J139" s="254" t="s">
        <v>445</v>
      </c>
    </row>
  </sheetData>
  <autoFilter ref="A4:O139" xr:uid="{00000000-0009-0000-0000-00000A000000}"/>
  <mergeCells count="1">
    <mergeCell ref="E1:L3"/>
  </mergeCells>
  <pageMargins left="0.7" right="0.7" top="0.75" bottom="0.75" header="0.3" footer="0.3"/>
  <pageSetup scale="35" fitToHeight="0" orientation="landscape" r:id="rId1"/>
  <headerFooter differentFirst="1">
    <oddHeader>&amp;C
White Lake Narrows
Construction Equipment Timesheets</oddHeader>
    <oddFooter>&amp;C&amp;P of &amp;N</oddFooter>
    <firstHeader xml:space="preserve">&amp;C
</firstHeader>
    <firstFooter>&amp;C&amp;P of &amp;N</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39997558519241921"/>
  </sheetPr>
  <dimension ref="A1:AD23"/>
  <sheetViews>
    <sheetView zoomScaleNormal="100" workbookViewId="0">
      <selection activeCell="D21" sqref="C21:D21"/>
    </sheetView>
  </sheetViews>
  <sheetFormatPr defaultRowHeight="15"/>
  <cols>
    <col min="1" max="1" width="22.7109375" bestFit="1" customWidth="1"/>
    <col min="2" max="2" width="32" customWidth="1"/>
    <col min="3" max="3" width="22.5703125" customWidth="1"/>
    <col min="4" max="4" width="11.7109375" bestFit="1" customWidth="1"/>
    <col min="5" max="5" width="75.5703125" customWidth="1"/>
    <col min="6" max="6" width="28.42578125" customWidth="1"/>
    <col min="7" max="7" width="1.85546875" bestFit="1" customWidth="1"/>
    <col min="8" max="8" width="9.28515625" bestFit="1" customWidth="1"/>
    <col min="9" max="10" width="1.85546875" bestFit="1" customWidth="1"/>
    <col min="11" max="11" width="7.28515625" customWidth="1"/>
    <col min="12" max="12" width="1.85546875" bestFit="1" customWidth="1"/>
    <col min="13" max="13" width="12.42578125" customWidth="1"/>
    <col min="14" max="14" width="2.7109375" bestFit="1" customWidth="1"/>
    <col min="15" max="15" width="9.42578125" customWidth="1"/>
    <col min="16" max="16" width="17" customWidth="1"/>
    <col min="17" max="17" width="45" customWidth="1"/>
    <col min="18" max="18" width="79.140625" bestFit="1" customWidth="1"/>
    <col min="19" max="19" width="14.5703125" customWidth="1"/>
    <col min="20" max="20" width="17.7109375" customWidth="1"/>
    <col min="21" max="21" width="17.42578125" style="13" customWidth="1"/>
    <col min="22" max="22" width="11" customWidth="1"/>
    <col min="23" max="23" width="3" customWidth="1"/>
    <col min="24" max="24" width="9.42578125" customWidth="1"/>
    <col min="25" max="25" width="3" customWidth="1"/>
    <col min="26" max="26" width="10.7109375" customWidth="1"/>
    <col min="27" max="27" width="3" customWidth="1"/>
    <col min="28" max="28" width="12.28515625" bestFit="1" customWidth="1"/>
    <col min="29" max="29" width="16.28515625" customWidth="1"/>
    <col min="30" max="30" width="13.5703125" customWidth="1"/>
    <col min="31" max="31" width="79" customWidth="1"/>
  </cols>
  <sheetData>
    <row r="1" spans="1:30" s="1" customFormat="1" ht="15.75" thickBot="1">
      <c r="A1" s="55" t="s">
        <v>756</v>
      </c>
      <c r="B1" s="56"/>
    </row>
    <row r="2" spans="1:30" s="1" customFormat="1" ht="15.75" thickBot="1">
      <c r="A2" s="42" t="s">
        <v>475</v>
      </c>
      <c r="B2" s="43" t="s">
        <v>757</v>
      </c>
    </row>
    <row r="3" spans="1:30" s="53" customFormat="1" ht="28.5" customHeight="1">
      <c r="A3" s="239" t="s">
        <v>25</v>
      </c>
      <c r="B3" s="326">
        <f>ROUND(SUM('Fire Mitigation - All Labour'!I5:I233)/11,0)</f>
        <v>170</v>
      </c>
      <c r="C3" s="515" t="s">
        <v>758</v>
      </c>
      <c r="D3" s="517"/>
      <c r="E3" s="517"/>
    </row>
    <row r="4" spans="1:30" s="53" customFormat="1" ht="26.65" customHeight="1">
      <c r="A4" s="656" t="s">
        <v>443</v>
      </c>
      <c r="B4" s="657">
        <f>'Direct Activity Supervision'!H11</f>
        <v>390</v>
      </c>
      <c r="C4" s="515" t="s">
        <v>759</v>
      </c>
      <c r="D4" s="516"/>
      <c r="E4" s="516"/>
    </row>
    <row r="5" spans="1:30" s="53" customFormat="1" ht="26.65" customHeight="1">
      <c r="A5" s="656" t="s">
        <v>352</v>
      </c>
      <c r="B5" s="657">
        <f>'Direct Activity Supervision'!H25</f>
        <v>120</v>
      </c>
      <c r="C5" s="515" t="s">
        <v>759</v>
      </c>
      <c r="D5" s="516"/>
      <c r="E5" s="516"/>
    </row>
    <row r="6" spans="1:30" s="53" customFormat="1" ht="26.65" customHeight="1">
      <c r="A6" s="41" t="s">
        <v>760</v>
      </c>
      <c r="B6" s="658">
        <f>'Direct Activity Supervision'!H39</f>
        <v>120</v>
      </c>
      <c r="C6" s="515" t="s">
        <v>759</v>
      </c>
      <c r="D6" s="516"/>
      <c r="E6" s="516"/>
    </row>
    <row r="7" spans="1:30" s="53" customFormat="1" ht="26.65" customHeight="1">
      <c r="A7" s="659" t="s">
        <v>761</v>
      </c>
      <c r="B7" s="660">
        <f>'Direct Activity Supervision'!H53</f>
        <v>120</v>
      </c>
      <c r="C7" s="515" t="s">
        <v>759</v>
      </c>
      <c r="D7" s="516"/>
      <c r="E7" s="516"/>
    </row>
    <row r="8" spans="1:30" s="53" customFormat="1" ht="26.65" customHeight="1" thickBot="1">
      <c r="A8" s="659" t="s">
        <v>762</v>
      </c>
      <c r="B8" s="660">
        <f>'Direct Activity Supervision'!H67</f>
        <v>120</v>
      </c>
      <c r="C8" s="515" t="s">
        <v>759</v>
      </c>
      <c r="D8" s="516"/>
      <c r="E8" s="516"/>
    </row>
    <row r="9" spans="1:30" ht="15.75" thickBot="1">
      <c r="A9" s="61" t="s">
        <v>64</v>
      </c>
      <c r="B9" s="327">
        <f>SUM(B3:B8)</f>
        <v>1040</v>
      </c>
      <c r="C9" s="53"/>
      <c r="D9" s="53"/>
      <c r="E9" s="1"/>
      <c r="F9" s="1"/>
      <c r="G9" s="1"/>
      <c r="J9" s="1"/>
      <c r="K9" s="1"/>
      <c r="L9" s="1"/>
      <c r="M9" s="1"/>
      <c r="N9" s="1"/>
      <c r="O9" s="53"/>
      <c r="P9" s="54"/>
      <c r="Q9" s="52"/>
      <c r="R9" s="21"/>
      <c r="S9" s="22"/>
      <c r="T9" s="50"/>
      <c r="U9" s="31"/>
      <c r="AC9" s="51"/>
    </row>
    <row r="10" spans="1:30" ht="30.75" thickBot="1">
      <c r="A10" s="328" t="s">
        <v>763</v>
      </c>
      <c r="B10" s="329">
        <f>B9*105</f>
        <v>109200</v>
      </c>
      <c r="C10" s="53"/>
      <c r="D10" s="53"/>
      <c r="E10" s="1"/>
      <c r="F10" s="1"/>
      <c r="G10" s="1"/>
      <c r="Q10" s="21"/>
      <c r="R10" s="21"/>
      <c r="S10" s="22"/>
      <c r="T10" s="2"/>
      <c r="U10" s="22"/>
      <c r="V10" s="32"/>
      <c r="W10" s="29"/>
      <c r="X10" s="29"/>
      <c r="Y10" s="29"/>
      <c r="Z10" s="32"/>
      <c r="AA10" s="34"/>
      <c r="AB10" s="38"/>
    </row>
    <row r="11" spans="1:30" ht="15" customHeight="1" thickTop="1" thickBot="1">
      <c r="A11" s="12"/>
      <c r="B11" s="48"/>
      <c r="C11" s="48"/>
      <c r="D11" s="49"/>
      <c r="E11" s="513"/>
      <c r="F11" s="32"/>
      <c r="G11" s="32"/>
      <c r="Q11" s="21"/>
      <c r="R11" s="21"/>
      <c r="S11" s="22"/>
      <c r="T11" s="2"/>
      <c r="U11" s="22"/>
      <c r="V11" s="33"/>
      <c r="W11" s="32"/>
      <c r="X11" s="32"/>
      <c r="Y11" s="32"/>
      <c r="Z11" s="35"/>
      <c r="AA11" s="36"/>
      <c r="AB11" s="30"/>
      <c r="AD11" s="37"/>
    </row>
    <row r="12" spans="1:30">
      <c r="A12" s="506" t="s">
        <v>764</v>
      </c>
      <c r="B12" s="509" t="s">
        <v>765</v>
      </c>
      <c r="C12" s="510"/>
      <c r="D12" s="511"/>
      <c r="E12" s="513"/>
      <c r="F12" s="32"/>
      <c r="G12" s="32"/>
      <c r="S12" s="22"/>
      <c r="T12" s="2"/>
      <c r="U12" s="31"/>
      <c r="V12" s="33"/>
      <c r="W12" s="32"/>
      <c r="X12" s="32"/>
      <c r="Y12" s="32"/>
      <c r="Z12" s="35"/>
      <c r="AA12" s="36"/>
      <c r="AB12" s="30"/>
    </row>
    <row r="13" spans="1:30">
      <c r="A13" s="507"/>
      <c r="B13" s="15" t="s">
        <v>766</v>
      </c>
      <c r="C13" s="81">
        <v>44469</v>
      </c>
      <c r="D13" s="512">
        <f>C14-C13</f>
        <v>61</v>
      </c>
      <c r="E13" s="513"/>
      <c r="F13" s="32"/>
      <c r="G13" s="32"/>
      <c r="S13" s="22"/>
      <c r="T13" s="2"/>
      <c r="U13" s="31"/>
      <c r="V13" s="33"/>
      <c r="W13" s="32"/>
      <c r="X13" s="32"/>
      <c r="Y13" s="32"/>
      <c r="Z13" s="35"/>
      <c r="AA13" s="36"/>
      <c r="AB13" s="30"/>
    </row>
    <row r="14" spans="1:30">
      <c r="A14" s="507"/>
      <c r="B14" s="15" t="s">
        <v>767</v>
      </c>
      <c r="C14" s="82">
        <v>44530</v>
      </c>
      <c r="D14" s="512"/>
      <c r="E14" s="513"/>
      <c r="F14" s="32"/>
      <c r="G14" s="32"/>
      <c r="S14" s="22"/>
      <c r="T14" s="2"/>
      <c r="U14" s="31"/>
    </row>
    <row r="15" spans="1:30">
      <c r="A15" s="507"/>
      <c r="B15" s="15"/>
      <c r="C15" s="30"/>
      <c r="D15" s="39"/>
      <c r="E15" s="513"/>
      <c r="F15" s="32"/>
      <c r="G15" s="32"/>
      <c r="S15" s="22"/>
      <c r="T15" s="2"/>
      <c r="U15" s="31"/>
    </row>
    <row r="16" spans="1:30">
      <c r="A16" s="507"/>
      <c r="B16" s="15" t="s">
        <v>768</v>
      </c>
      <c r="C16" s="84">
        <f>D13</f>
        <v>61</v>
      </c>
      <c r="D16" s="514"/>
      <c r="E16" s="1"/>
      <c r="F16" s="1"/>
      <c r="G16" s="1"/>
      <c r="S16" s="22"/>
      <c r="T16" s="2"/>
      <c r="U16" s="31"/>
      <c r="AC16" s="3"/>
    </row>
    <row r="17" spans="1:7">
      <c r="A17" s="507"/>
      <c r="B17" s="15" t="s">
        <v>769</v>
      </c>
      <c r="C17" s="83">
        <v>136</v>
      </c>
      <c r="D17" s="514"/>
    </row>
    <row r="18" spans="1:7" ht="30">
      <c r="A18" s="507"/>
      <c r="B18" s="330" t="s">
        <v>770</v>
      </c>
      <c r="C18" s="331">
        <f>210*0.5</f>
        <v>105</v>
      </c>
      <c r="D18" s="23"/>
      <c r="E18" s="13" t="s">
        <v>771</v>
      </c>
    </row>
    <row r="19" spans="1:7">
      <c r="A19" s="507"/>
      <c r="B19" s="15"/>
      <c r="C19" s="13"/>
      <c r="D19" s="39"/>
      <c r="E19" s="12"/>
      <c r="F19" s="12"/>
      <c r="G19" s="12"/>
    </row>
    <row r="20" spans="1:7">
      <c r="A20" s="507"/>
      <c r="B20" s="15"/>
      <c r="D20" s="23"/>
    </row>
    <row r="21" spans="1:7" ht="15.75" thickBot="1">
      <c r="A21" s="508"/>
      <c r="B21" s="24"/>
      <c r="C21" s="426"/>
      <c r="D21" s="427"/>
    </row>
    <row r="22" spans="1:7" ht="15.75" thickBot="1">
      <c r="A22" s="57"/>
      <c r="B22" s="58"/>
      <c r="C22" s="59"/>
      <c r="D22" s="60"/>
      <c r="E22" s="71"/>
      <c r="F22" s="32"/>
      <c r="G22" s="32"/>
    </row>
    <row r="23" spans="1:7" ht="15.75" thickBot="1">
      <c r="C23" s="20" t="s">
        <v>64</v>
      </c>
      <c r="D23" s="40">
        <v>980280</v>
      </c>
    </row>
  </sheetData>
  <mergeCells count="11">
    <mergeCell ref="C8:E8"/>
    <mergeCell ref="C3:E3"/>
    <mergeCell ref="C4:E4"/>
    <mergeCell ref="C5:E5"/>
    <mergeCell ref="C6:E6"/>
    <mergeCell ref="C7:E7"/>
    <mergeCell ref="A12:A21"/>
    <mergeCell ref="B12:D12"/>
    <mergeCell ref="D13:D14"/>
    <mergeCell ref="E11:E15"/>
    <mergeCell ref="D16:D17"/>
  </mergeCells>
  <hyperlinks>
    <hyperlink ref="C3:E3" location="'Fire Mitigation - Summary'!A1" display="Calculation included on 'Fire Mitigation -  Summary' Tab" xr:uid="{00000000-0004-0000-0B00-000000000000}"/>
  </hyperlinks>
  <pageMargins left="0.7" right="0.7" top="0.75" bottom="0.75" header="0.3" footer="0.3"/>
  <pageSetup scale="53"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7" tint="0.39997558519241921"/>
    <pageSetUpPr fitToPage="1"/>
  </sheetPr>
  <dimension ref="A1:H24"/>
  <sheetViews>
    <sheetView workbookViewId="0">
      <selection activeCell="A21" sqref="A21"/>
    </sheetView>
  </sheetViews>
  <sheetFormatPr defaultColWidth="9.140625" defaultRowHeight="15" customHeight="1"/>
  <cols>
    <col min="1" max="1" width="100.7109375" style="47" customWidth="1"/>
    <col min="2" max="2" width="20.7109375" style="74" customWidth="1"/>
    <col min="3" max="3" width="31.140625" style="74" customWidth="1"/>
    <col min="4" max="4" width="9.140625" style="47"/>
    <col min="5" max="6" width="14.28515625" style="47" bestFit="1" customWidth="1"/>
    <col min="7" max="16384" width="9.140625" style="47"/>
  </cols>
  <sheetData>
    <row r="1" spans="1:8" ht="21.75" customHeight="1">
      <c r="A1" s="518" t="s">
        <v>772</v>
      </c>
      <c r="B1" s="519"/>
      <c r="C1" s="332"/>
    </row>
    <row r="2" spans="1:8" ht="21.75" customHeight="1">
      <c r="A2" s="518"/>
      <c r="B2" s="519"/>
      <c r="C2" s="332"/>
    </row>
    <row r="3" spans="1:8" ht="21.75" customHeight="1">
      <c r="A3" s="519"/>
      <c r="B3" s="519"/>
      <c r="C3" s="332"/>
    </row>
    <row r="4" spans="1:8" ht="15" customHeight="1" thickBot="1">
      <c r="B4" s="47"/>
      <c r="C4" s="47"/>
    </row>
    <row r="5" spans="1:8" ht="30" customHeight="1" thickBot="1">
      <c r="A5" s="661"/>
      <c r="B5" s="662"/>
      <c r="C5" s="47"/>
      <c r="E5" s="72"/>
      <c r="F5" s="73"/>
    </row>
    <row r="6" spans="1:8" ht="15" customHeight="1">
      <c r="E6" s="520"/>
      <c r="F6" s="520"/>
    </row>
    <row r="7" spans="1:8" ht="15" customHeight="1">
      <c r="A7" s="663" t="s">
        <v>773</v>
      </c>
      <c r="B7" s="664"/>
      <c r="C7" s="665"/>
    </row>
    <row r="8" spans="1:8" ht="15" customHeight="1">
      <c r="A8" s="666" t="s">
        <v>774</v>
      </c>
      <c r="B8" s="667" t="s">
        <v>775</v>
      </c>
      <c r="C8" s="667" t="s">
        <v>776</v>
      </c>
      <c r="H8" s="75"/>
    </row>
    <row r="9" spans="1:8" ht="15" customHeight="1">
      <c r="A9" s="76" t="s">
        <v>777</v>
      </c>
      <c r="B9" s="668" t="e">
        <f>'All Season Access - Detail'!F3</f>
        <v>#REF!</v>
      </c>
      <c r="C9" s="669" t="s">
        <v>778</v>
      </c>
      <c r="E9" s="78"/>
      <c r="F9" s="78"/>
    </row>
    <row r="10" spans="1:8" ht="15" customHeight="1">
      <c r="A10" s="76" t="s">
        <v>779</v>
      </c>
      <c r="B10" s="419">
        <f>'All Season Access - Detail'!F5</f>
        <v>2452911.5683666677</v>
      </c>
      <c r="C10" s="522"/>
      <c r="E10" s="78"/>
      <c r="F10" s="78"/>
    </row>
    <row r="11" spans="1:8" ht="15" customHeight="1">
      <c r="A11" s="76" t="s">
        <v>780</v>
      </c>
      <c r="B11" s="419">
        <f>'All Season Access - Detail'!F6</f>
        <v>842521.56829999993</v>
      </c>
      <c r="C11" s="522"/>
      <c r="E11" s="78"/>
      <c r="F11" s="78"/>
    </row>
    <row r="12" spans="1:8" ht="15" customHeight="1">
      <c r="A12" s="76" t="s">
        <v>781</v>
      </c>
      <c r="B12" s="419">
        <f>'All Season Access - Detail'!F7</f>
        <v>740405</v>
      </c>
      <c r="C12" s="522"/>
      <c r="E12" s="78"/>
      <c r="F12" s="78"/>
    </row>
    <row r="13" spans="1:8" ht="15" customHeight="1">
      <c r="A13" s="76" t="s">
        <v>782</v>
      </c>
      <c r="B13" s="419">
        <f>'All Season Access - Detail'!F8</f>
        <v>346361.65599999996</v>
      </c>
      <c r="C13" s="522"/>
      <c r="E13" s="78"/>
      <c r="F13" s="78"/>
    </row>
    <row r="14" spans="1:8" ht="15" customHeight="1">
      <c r="A14" s="76" t="s">
        <v>783</v>
      </c>
      <c r="B14" s="419">
        <f>'All Season Access - Detail'!F9</f>
        <v>448376.2</v>
      </c>
      <c r="C14" s="670"/>
      <c r="E14" s="78"/>
      <c r="F14" s="78"/>
    </row>
    <row r="15" spans="1:8" ht="15" customHeight="1">
      <c r="A15" s="671"/>
      <c r="B15" s="672"/>
      <c r="C15" s="672"/>
      <c r="E15" s="79"/>
      <c r="F15" s="79"/>
    </row>
    <row r="16" spans="1:8" ht="15" customHeight="1">
      <c r="A16" s="76" t="s">
        <v>784</v>
      </c>
      <c r="B16" s="77">
        <v>1079978.0898160427</v>
      </c>
      <c r="C16" s="77"/>
      <c r="F16" s="80"/>
    </row>
    <row r="17" spans="1:6" ht="15" customHeight="1">
      <c r="A17" s="671"/>
      <c r="B17" s="672"/>
      <c r="C17" s="672"/>
      <c r="E17" s="79"/>
      <c r="F17" s="79"/>
    </row>
    <row r="18" spans="1:6" ht="15" customHeight="1">
      <c r="A18" s="76" t="s">
        <v>785</v>
      </c>
      <c r="B18" s="419">
        <v>1898950</v>
      </c>
      <c r="C18" s="422" t="s">
        <v>778</v>
      </c>
      <c r="E18" s="78"/>
      <c r="F18" s="78"/>
    </row>
    <row r="19" spans="1:6" ht="15" customHeight="1">
      <c r="A19" s="671"/>
      <c r="B19" s="672"/>
      <c r="C19" s="672"/>
      <c r="E19" s="78"/>
      <c r="F19" s="78"/>
    </row>
    <row r="20" spans="1:6" ht="21" customHeight="1">
      <c r="A20" s="76"/>
      <c r="B20" s="77"/>
      <c r="C20" s="77"/>
      <c r="F20" s="80"/>
    </row>
    <row r="21" spans="1:6" ht="15" customHeight="1">
      <c r="A21" s="673"/>
      <c r="B21" s="674"/>
      <c r="C21" s="674"/>
    </row>
    <row r="23" spans="1:6" ht="15" customHeight="1">
      <c r="A23" s="521"/>
      <c r="B23" s="521"/>
      <c r="C23" s="333"/>
    </row>
    <row r="24" spans="1:6" ht="15" customHeight="1">
      <c r="A24" s="521"/>
      <c r="B24" s="521"/>
      <c r="C24" s="333"/>
    </row>
  </sheetData>
  <mergeCells count="5">
    <mergeCell ref="A1:B3"/>
    <mergeCell ref="E6:F6"/>
    <mergeCell ref="A7:B7"/>
    <mergeCell ref="A23:B24"/>
    <mergeCell ref="C9:C14"/>
  </mergeCells>
  <hyperlinks>
    <hyperlink ref="C9:C14" location="'All Season Access - Detail'!A1" display="All Season Access - Detail" xr:uid="{00000000-0004-0000-0C00-000000000000}"/>
    <hyperlink ref="C18" location="'All Season Access - Detail'!A1" display="All Season Access - Detail" xr:uid="{00000000-0004-0000-0C00-000001000000}"/>
  </hyperlinks>
  <printOptions horizontalCentered="1"/>
  <pageMargins left="0.25" right="0.25" top="0.75" bottom="0.75" header="0.3" footer="0.3"/>
  <pageSetup scale="84" orientation="portrait" r:id="rId1"/>
  <headerFooter>
    <oddHeader>&amp;LValard Construction LP&amp;R&amp;D</oddHead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tint="0.39997558519241921"/>
  </sheetPr>
  <dimension ref="A1:M130"/>
  <sheetViews>
    <sheetView zoomScaleNormal="100" workbookViewId="0">
      <selection activeCell="E5" sqref="E5"/>
    </sheetView>
  </sheetViews>
  <sheetFormatPr defaultRowHeight="15"/>
  <cols>
    <col min="1" max="1" width="45.42578125" bestFit="1" customWidth="1"/>
    <col min="2" max="2" width="20.42578125" customWidth="1"/>
    <col min="3" max="3" width="24.85546875" customWidth="1"/>
    <col min="4" max="4" width="29.140625" customWidth="1"/>
    <col min="5" max="5" width="21.42578125" customWidth="1"/>
    <col min="6" max="6" width="17.28515625" customWidth="1"/>
    <col min="7" max="10" width="16" bestFit="1" customWidth="1"/>
    <col min="11" max="11" width="12.28515625" bestFit="1" customWidth="1"/>
    <col min="12" max="12" width="11.5703125" bestFit="1" customWidth="1"/>
    <col min="17" max="17" width="45.42578125" bestFit="1" customWidth="1"/>
    <col min="18" max="18" width="28.140625" bestFit="1" customWidth="1"/>
    <col min="19" max="25" width="23.42578125" customWidth="1"/>
    <col min="26" max="26" width="37.28515625" bestFit="1" customWidth="1"/>
    <col min="27" max="27" width="9.5703125" bestFit="1" customWidth="1"/>
    <col min="28" max="28" width="16.7109375" bestFit="1" customWidth="1"/>
    <col min="29" max="29" width="9.140625" customWidth="1"/>
  </cols>
  <sheetData>
    <row r="1" spans="1:13" ht="21">
      <c r="A1" s="417" t="s">
        <v>786</v>
      </c>
    </row>
    <row r="2" spans="1:13" ht="30">
      <c r="A2" s="675" t="s">
        <v>787</v>
      </c>
      <c r="B2" s="675" t="s">
        <v>788</v>
      </c>
      <c r="C2" s="675" t="s">
        <v>789</v>
      </c>
      <c r="D2" s="675" t="s">
        <v>790</v>
      </c>
      <c r="E2" s="675" t="s">
        <v>791</v>
      </c>
      <c r="F2" s="675" t="s">
        <v>792</v>
      </c>
      <c r="G2" s="675" t="s">
        <v>12</v>
      </c>
      <c r="H2" s="676" t="s">
        <v>793</v>
      </c>
      <c r="I2" s="676"/>
      <c r="J2" s="676"/>
      <c r="K2" s="676"/>
      <c r="L2" s="676"/>
      <c r="M2" s="676"/>
    </row>
    <row r="3" spans="1:13">
      <c r="A3" s="677" t="s">
        <v>777</v>
      </c>
      <c r="B3" s="678">
        <f>SUM(G45:I45)</f>
        <v>2277908.7413000073</v>
      </c>
      <c r="C3" s="678">
        <v>0</v>
      </c>
      <c r="D3" s="679" t="e">
        <f>'All Season Access - Removal'!H3</f>
        <v>#REF!</v>
      </c>
      <c r="E3" s="680">
        <f>SUM('All Season Access - Credits'!G3:G4)</f>
        <v>-618594.18036126555</v>
      </c>
      <c r="F3" s="681" t="e">
        <f>B3+D3+C3+E3</f>
        <v>#REF!</v>
      </c>
      <c r="G3" s="682" t="s">
        <v>794</v>
      </c>
      <c r="H3" s="683" t="s">
        <v>795</v>
      </c>
      <c r="I3" s="684"/>
      <c r="J3" s="684"/>
      <c r="K3" s="684"/>
      <c r="L3" s="684"/>
      <c r="M3" s="685"/>
    </row>
    <row r="4" spans="1:13">
      <c r="A4" s="686"/>
      <c r="B4" s="687"/>
      <c r="C4" s="687"/>
      <c r="D4" s="688"/>
      <c r="E4" s="689"/>
      <c r="F4" s="690"/>
      <c r="G4" s="682" t="s">
        <v>796</v>
      </c>
      <c r="H4" s="691"/>
      <c r="I4" s="692"/>
      <c r="J4" s="692"/>
      <c r="K4" s="692"/>
      <c r="L4" s="692"/>
      <c r="M4" s="693"/>
    </row>
    <row r="5" spans="1:13" ht="63" customHeight="1">
      <c r="A5" s="694" t="s">
        <v>779</v>
      </c>
      <c r="B5" s="695">
        <f>SUM(E45,C45:D45)</f>
        <v>2332445.3167000012</v>
      </c>
      <c r="C5" s="695">
        <v>0</v>
      </c>
      <c r="D5" s="696">
        <f>'All Season Access - Removal'!F92+'All Season Access - Removal'!F74</f>
        <v>120466.25166666666</v>
      </c>
      <c r="E5" s="697"/>
      <c r="F5" s="698">
        <f t="shared" ref="F5:F8" si="0">B5+D5+C5+E5</f>
        <v>2452911.5683666677</v>
      </c>
      <c r="G5" s="682" t="s">
        <v>794</v>
      </c>
      <c r="H5" s="699" t="s">
        <v>797</v>
      </c>
      <c r="I5" s="699"/>
      <c r="J5" s="699"/>
      <c r="K5" s="699"/>
      <c r="L5" s="699"/>
      <c r="M5" s="699"/>
    </row>
    <row r="6" spans="1:13" ht="28.5" customHeight="1">
      <c r="A6" s="694" t="s">
        <v>798</v>
      </c>
      <c r="B6" s="695">
        <f>F45</f>
        <v>622842.24829999998</v>
      </c>
      <c r="C6" s="695">
        <f>B53</f>
        <v>219679.32</v>
      </c>
      <c r="D6" s="698">
        <v>0</v>
      </c>
      <c r="E6" s="697"/>
      <c r="F6" s="698">
        <f t="shared" si="0"/>
        <v>842521.56829999993</v>
      </c>
      <c r="G6" s="698"/>
      <c r="H6" s="700" t="s">
        <v>799</v>
      </c>
      <c r="I6" s="700"/>
      <c r="J6" s="700"/>
      <c r="K6" s="700"/>
      <c r="L6" s="700"/>
      <c r="M6" s="700"/>
    </row>
    <row r="7" spans="1:13" ht="28.5" customHeight="1">
      <c r="A7" s="694" t="s">
        <v>800</v>
      </c>
      <c r="B7" s="695">
        <v>0</v>
      </c>
      <c r="C7" s="695">
        <f>B66</f>
        <v>740405</v>
      </c>
      <c r="D7" s="698">
        <v>0</v>
      </c>
      <c r="E7" s="697"/>
      <c r="F7" s="698">
        <f t="shared" si="0"/>
        <v>740405</v>
      </c>
      <c r="G7" s="698"/>
      <c r="H7" s="700" t="s">
        <v>801</v>
      </c>
      <c r="I7" s="700"/>
      <c r="J7" s="700"/>
      <c r="K7" s="700"/>
      <c r="L7" s="700"/>
      <c r="M7" s="700"/>
    </row>
    <row r="8" spans="1:13" ht="28.5" customHeight="1">
      <c r="A8" s="694" t="s">
        <v>782</v>
      </c>
      <c r="B8" s="695">
        <v>0</v>
      </c>
      <c r="C8" s="695">
        <f>C90</f>
        <v>157836.15999999995</v>
      </c>
      <c r="D8" s="695">
        <f>'All Season Access - Bx Rental'!K23</f>
        <v>188525.49600000004</v>
      </c>
      <c r="E8" s="697"/>
      <c r="F8" s="698">
        <f t="shared" si="0"/>
        <v>346361.65599999996</v>
      </c>
      <c r="G8" s="682" t="s">
        <v>802</v>
      </c>
      <c r="H8" s="700" t="s">
        <v>803</v>
      </c>
      <c r="I8" s="700"/>
      <c r="J8" s="700"/>
      <c r="K8" s="700"/>
      <c r="L8" s="700"/>
      <c r="M8" s="700"/>
    </row>
    <row r="9" spans="1:13" ht="28.5" customHeight="1">
      <c r="A9" s="694" t="s">
        <v>783</v>
      </c>
      <c r="B9" s="695">
        <v>0</v>
      </c>
      <c r="C9" s="695">
        <v>0</v>
      </c>
      <c r="D9" s="334">
        <f>'All Season Access - Seedlings'!K5</f>
        <v>448376.2</v>
      </c>
      <c r="E9" s="701"/>
      <c r="F9" s="698">
        <f>B9+D9+C9+E9</f>
        <v>448376.2</v>
      </c>
      <c r="G9" s="682" t="s">
        <v>804</v>
      </c>
      <c r="H9" s="700" t="s">
        <v>805</v>
      </c>
      <c r="I9" s="700"/>
      <c r="J9" s="700"/>
      <c r="K9" s="700"/>
      <c r="L9" s="700"/>
      <c r="M9" s="700"/>
    </row>
    <row r="10" spans="1:13">
      <c r="A10" s="702" t="s">
        <v>806</v>
      </c>
      <c r="B10" s="703">
        <f>SUM(B3:B9)</f>
        <v>5233196.3063000087</v>
      </c>
      <c r="C10" s="703">
        <f>SUM(C3:C9)</f>
        <v>1117920.48</v>
      </c>
      <c r="D10" s="703" t="e">
        <f>SUM(D3:D9)</f>
        <v>#REF!</v>
      </c>
      <c r="E10" s="703">
        <f>SUM(E3:E9)</f>
        <v>-618594.18036126555</v>
      </c>
      <c r="F10" s="703" t="e">
        <f>SUM(F3:F9)</f>
        <v>#REF!</v>
      </c>
      <c r="G10" s="703"/>
      <c r="H10" s="704"/>
      <c r="I10" s="704"/>
      <c r="J10" s="704"/>
      <c r="K10" s="704"/>
      <c r="L10" s="704"/>
      <c r="M10" s="704"/>
    </row>
    <row r="11" spans="1:13">
      <c r="B11" s="335"/>
      <c r="E11" s="10" t="s">
        <v>807</v>
      </c>
      <c r="F11" s="374" t="e">
        <f>F10*0.15</f>
        <v>#REF!</v>
      </c>
      <c r="G11" s="10" t="s">
        <v>808</v>
      </c>
    </row>
    <row r="12" spans="1:13" ht="15.75">
      <c r="B12" s="335"/>
      <c r="E12" s="375" t="s">
        <v>809</v>
      </c>
      <c r="F12" s="378" t="e">
        <f>F10*1.15</f>
        <v>#REF!</v>
      </c>
      <c r="G12" s="375" t="s">
        <v>810</v>
      </c>
    </row>
    <row r="13" spans="1:13" ht="15.75" thickBot="1">
      <c r="B13" s="335"/>
      <c r="F13" s="374"/>
      <c r="G13" s="10"/>
    </row>
    <row r="14" spans="1:13" ht="28.5" customHeight="1">
      <c r="A14" s="530" t="s">
        <v>811</v>
      </c>
      <c r="B14" s="105" t="s">
        <v>37</v>
      </c>
      <c r="C14" s="106" t="s">
        <v>38</v>
      </c>
      <c r="D14" s="106" t="s">
        <v>39</v>
      </c>
      <c r="E14" s="106" t="s">
        <v>40</v>
      </c>
      <c r="F14" s="107" t="s">
        <v>41</v>
      </c>
    </row>
    <row r="15" spans="1:13" ht="15.75" thickBot="1">
      <c r="A15" s="531"/>
      <c r="B15" s="108" t="s">
        <v>812</v>
      </c>
      <c r="C15" s="705">
        <f>'Mobilization - B-2.3C Bid_Sheet'!P243</f>
        <v>0</v>
      </c>
      <c r="D15" s="706">
        <v>5</v>
      </c>
      <c r="E15" s="706">
        <v>1</v>
      </c>
      <c r="F15" s="707">
        <f t="shared" ref="F15" si="1">(C15*D15)*E15</f>
        <v>0</v>
      </c>
    </row>
    <row r="16" spans="1:13" ht="15.75" thickBot="1">
      <c r="B16" s="335"/>
    </row>
    <row r="17" spans="1:13" ht="16.5" thickBot="1">
      <c r="B17" s="335"/>
      <c r="E17" s="376" t="s">
        <v>813</v>
      </c>
      <c r="F17" s="377" t="e">
        <f>F12+F15</f>
        <v>#REF!</v>
      </c>
      <c r="G17" s="528" t="s">
        <v>814</v>
      </c>
      <c r="H17" s="528"/>
      <c r="I17" s="528"/>
      <c r="J17" s="528"/>
      <c r="K17" s="528"/>
      <c r="L17" s="529"/>
    </row>
    <row r="18" spans="1:13" ht="15.75" thickBot="1"/>
    <row r="19" spans="1:13">
      <c r="A19" s="523" t="s">
        <v>815</v>
      </c>
      <c r="B19" s="523"/>
      <c r="C19" s="336"/>
      <c r="D19" s="336"/>
      <c r="E19" s="336"/>
      <c r="F19" s="336"/>
      <c r="G19" s="336"/>
      <c r="H19" s="336"/>
      <c r="I19" s="336"/>
      <c r="J19" s="336"/>
      <c r="K19" s="336"/>
      <c r="L19" s="336"/>
      <c r="M19" s="337"/>
    </row>
    <row r="20" spans="1:13" ht="23.25">
      <c r="A20" s="524"/>
      <c r="B20" s="524"/>
      <c r="C20" s="338"/>
      <c r="D20" s="338"/>
      <c r="E20" s="338"/>
      <c r="F20" s="338"/>
      <c r="G20" s="338"/>
      <c r="K20" s="338"/>
      <c r="L20" s="338"/>
      <c r="M20" s="339"/>
    </row>
    <row r="21" spans="1:13" ht="23.25">
      <c r="A21" s="47"/>
      <c r="B21" s="47"/>
      <c r="C21" s="47"/>
      <c r="D21" s="47"/>
      <c r="E21" s="47"/>
      <c r="F21" s="47"/>
      <c r="G21" s="47"/>
      <c r="H21" s="47"/>
      <c r="I21" s="47"/>
      <c r="J21" s="47"/>
      <c r="K21" s="47"/>
      <c r="L21" s="338"/>
      <c r="M21" s="340"/>
    </row>
    <row r="22" spans="1:13" ht="23.25">
      <c r="A22" s="364" t="s">
        <v>816</v>
      </c>
      <c r="B22" s="47"/>
      <c r="C22" s="47"/>
      <c r="D22" s="47"/>
      <c r="E22" s="47"/>
      <c r="F22" s="47"/>
      <c r="G22" s="47"/>
      <c r="H22" s="47"/>
      <c r="I22" s="47"/>
      <c r="J22" s="47"/>
      <c r="K22" s="47"/>
      <c r="L22" s="338"/>
      <c r="M22" s="340"/>
    </row>
    <row r="23" spans="1:13" ht="24" thickBot="1">
      <c r="A23" s="420" t="s">
        <v>817</v>
      </c>
      <c r="B23" s="47"/>
      <c r="C23" s="525" t="s">
        <v>779</v>
      </c>
      <c r="D23" s="525"/>
      <c r="E23" s="525"/>
      <c r="F23" s="341" t="s">
        <v>818</v>
      </c>
      <c r="G23" s="526" t="s">
        <v>777</v>
      </c>
      <c r="H23" s="526"/>
      <c r="I23" s="526"/>
      <c r="K23" s="47"/>
      <c r="L23" s="338"/>
      <c r="M23" s="340"/>
    </row>
    <row r="24" spans="1:13" ht="24" thickBot="1">
      <c r="A24" s="342" t="s">
        <v>819</v>
      </c>
      <c r="B24" s="343"/>
      <c r="C24" s="344" t="s">
        <v>820</v>
      </c>
      <c r="D24" s="345"/>
      <c r="E24" s="346"/>
      <c r="F24" s="347"/>
      <c r="G24" s="348"/>
      <c r="H24" s="348"/>
      <c r="I24" s="348"/>
      <c r="J24" s="343"/>
      <c r="K24" s="47"/>
      <c r="L24" s="338"/>
      <c r="M24" s="340"/>
    </row>
    <row r="25" spans="1:13" ht="21.75" customHeight="1" thickBot="1">
      <c r="A25" s="349" t="s">
        <v>506</v>
      </c>
      <c r="B25" s="349" t="s">
        <v>821</v>
      </c>
      <c r="C25" s="369" t="s">
        <v>822</v>
      </c>
      <c r="D25" s="370" t="s">
        <v>823</v>
      </c>
      <c r="E25" s="370" t="s">
        <v>824</v>
      </c>
      <c r="F25" s="371" t="s">
        <v>825</v>
      </c>
      <c r="G25" s="372" t="s">
        <v>826</v>
      </c>
      <c r="H25" s="372" t="s">
        <v>827</v>
      </c>
      <c r="I25" s="373" t="s">
        <v>828</v>
      </c>
      <c r="J25" s="349" t="s">
        <v>477</v>
      </c>
      <c r="K25" s="47"/>
      <c r="L25" s="338"/>
      <c r="M25" s="340"/>
    </row>
    <row r="26" spans="1:13" ht="15" customHeight="1">
      <c r="A26" s="350" t="s">
        <v>829</v>
      </c>
      <c r="B26" s="350" t="s">
        <v>830</v>
      </c>
      <c r="C26" s="351"/>
      <c r="D26" s="352"/>
      <c r="E26" s="352">
        <v>468613.39500000083</v>
      </c>
      <c r="F26" s="352"/>
      <c r="G26" s="352"/>
      <c r="H26" s="352"/>
      <c r="I26" s="352"/>
      <c r="J26" s="353">
        <v>468613.39500000083</v>
      </c>
      <c r="K26" s="47"/>
      <c r="L26" s="338"/>
      <c r="M26" s="340"/>
    </row>
    <row r="27" spans="1:13" ht="15" customHeight="1">
      <c r="A27" s="354" t="s">
        <v>829</v>
      </c>
      <c r="B27" s="354" t="s">
        <v>831</v>
      </c>
      <c r="C27" s="355"/>
      <c r="D27" s="356"/>
      <c r="E27" s="356">
        <v>212176.51000000013</v>
      </c>
      <c r="F27" s="356">
        <v>77475.859999999986</v>
      </c>
      <c r="G27" s="356">
        <v>116452.05500000001</v>
      </c>
      <c r="H27" s="356">
        <v>1749.12</v>
      </c>
      <c r="I27" s="356"/>
      <c r="J27" s="357">
        <v>407853.5450000001</v>
      </c>
      <c r="K27" s="47"/>
      <c r="L27" s="338"/>
      <c r="M27" s="340"/>
    </row>
    <row r="28" spans="1:13" ht="15" customHeight="1">
      <c r="A28" s="354" t="s">
        <v>829</v>
      </c>
      <c r="B28" s="354" t="s">
        <v>832</v>
      </c>
      <c r="C28" s="355"/>
      <c r="D28" s="356"/>
      <c r="E28" s="356"/>
      <c r="F28" s="356">
        <v>225128.61999999997</v>
      </c>
      <c r="G28" s="356">
        <v>941242.0300000048</v>
      </c>
      <c r="H28" s="356">
        <v>4613.71</v>
      </c>
      <c r="I28" s="356"/>
      <c r="J28" s="357">
        <v>1170984.3600000048</v>
      </c>
      <c r="K28" s="47"/>
      <c r="L28" s="338"/>
      <c r="M28" s="340"/>
    </row>
    <row r="29" spans="1:13" ht="15" customHeight="1">
      <c r="A29" s="354" t="s">
        <v>829</v>
      </c>
      <c r="B29" s="354" t="s">
        <v>833</v>
      </c>
      <c r="C29" s="355">
        <v>1565.7</v>
      </c>
      <c r="D29" s="356"/>
      <c r="E29" s="356"/>
      <c r="F29" s="356">
        <v>271537.14999999997</v>
      </c>
      <c r="G29" s="356">
        <v>823649.84500000277</v>
      </c>
      <c r="H29" s="356">
        <v>6047.26</v>
      </c>
      <c r="I29" s="356"/>
      <c r="J29" s="357">
        <v>1102799.9550000026</v>
      </c>
      <c r="K29" s="47"/>
      <c r="L29" s="338"/>
      <c r="M29" s="340"/>
    </row>
    <row r="30" spans="1:13" ht="15" customHeight="1">
      <c r="A30" s="354" t="s">
        <v>829</v>
      </c>
      <c r="B30" s="354" t="s">
        <v>834</v>
      </c>
      <c r="C30" s="355">
        <v>202078.12499999991</v>
      </c>
      <c r="D30" s="356"/>
      <c r="E30" s="356"/>
      <c r="F30" s="356">
        <v>18628.3</v>
      </c>
      <c r="G30" s="356">
        <v>95962.359999999986</v>
      </c>
      <c r="H30" s="356">
        <v>1171.95</v>
      </c>
      <c r="I30" s="356"/>
      <c r="J30" s="357">
        <v>317840.73499999993</v>
      </c>
      <c r="K30" s="47"/>
      <c r="L30" s="338"/>
      <c r="M30" s="340"/>
    </row>
    <row r="31" spans="1:13" ht="15" customHeight="1">
      <c r="A31" s="354" t="s">
        <v>829</v>
      </c>
      <c r="B31" s="354" t="s">
        <v>835</v>
      </c>
      <c r="C31" s="355">
        <v>37291.509999999987</v>
      </c>
      <c r="D31" s="356">
        <v>2870.45</v>
      </c>
      <c r="E31" s="356"/>
      <c r="F31" s="356"/>
      <c r="G31" s="356"/>
      <c r="H31" s="356">
        <v>2037.7049999999999</v>
      </c>
      <c r="I31" s="356"/>
      <c r="J31" s="357">
        <v>42199.664999999986</v>
      </c>
      <c r="K31" s="47"/>
      <c r="L31" s="338"/>
      <c r="M31" s="340"/>
    </row>
    <row r="32" spans="1:13" ht="15" customHeight="1">
      <c r="A32" s="354" t="s">
        <v>829</v>
      </c>
      <c r="B32" s="354" t="s">
        <v>836</v>
      </c>
      <c r="C32" s="355"/>
      <c r="D32" s="356">
        <v>70425.925000000003</v>
      </c>
      <c r="E32" s="356"/>
      <c r="F32" s="356"/>
      <c r="G32" s="356"/>
      <c r="H32" s="356"/>
      <c r="I32" s="356"/>
      <c r="J32" s="357">
        <v>70425.925000000003</v>
      </c>
      <c r="K32" s="47"/>
      <c r="L32" s="338"/>
      <c r="M32" s="340"/>
    </row>
    <row r="33" spans="1:13" ht="15" customHeight="1">
      <c r="A33" s="354" t="s">
        <v>829</v>
      </c>
      <c r="B33" s="354" t="s">
        <v>837</v>
      </c>
      <c r="C33" s="355"/>
      <c r="D33" s="356">
        <v>270815.4549999999</v>
      </c>
      <c r="E33" s="356"/>
      <c r="F33" s="356"/>
      <c r="G33" s="356"/>
      <c r="H33" s="356"/>
      <c r="I33" s="356"/>
      <c r="J33" s="357">
        <v>270815.4549999999</v>
      </c>
      <c r="K33" s="47"/>
      <c r="L33" s="338"/>
      <c r="M33" s="340"/>
    </row>
    <row r="34" spans="1:13" ht="15" customHeight="1">
      <c r="A34" s="354" t="s">
        <v>829</v>
      </c>
      <c r="B34" s="354" t="s">
        <v>838</v>
      </c>
      <c r="C34" s="355">
        <v>1563.8600000000001</v>
      </c>
      <c r="D34" s="356">
        <v>171715.315</v>
      </c>
      <c r="E34" s="356"/>
      <c r="F34" s="356"/>
      <c r="G34" s="356">
        <v>2865.2</v>
      </c>
      <c r="H34" s="356"/>
      <c r="I34" s="356"/>
      <c r="J34" s="357">
        <v>176144.375</v>
      </c>
      <c r="K34" s="47"/>
      <c r="L34" s="338"/>
      <c r="M34" s="340"/>
    </row>
    <row r="35" spans="1:13" ht="15" customHeight="1">
      <c r="A35" s="354" t="s">
        <v>829</v>
      </c>
      <c r="B35" s="354" t="s">
        <v>839</v>
      </c>
      <c r="C35" s="355">
        <v>2763.81</v>
      </c>
      <c r="D35" s="356">
        <v>43230.979999999996</v>
      </c>
      <c r="E35" s="356"/>
      <c r="F35" s="356"/>
      <c r="G35" s="356"/>
      <c r="H35" s="356">
        <v>1171.95</v>
      </c>
      <c r="I35" s="356"/>
      <c r="J35" s="357">
        <v>47166.739999999991</v>
      </c>
      <c r="K35" s="47"/>
      <c r="L35" s="338"/>
      <c r="M35" s="340"/>
    </row>
    <row r="36" spans="1:13" ht="15" customHeight="1">
      <c r="A36" s="354" t="s">
        <v>829</v>
      </c>
      <c r="B36" s="354" t="s">
        <v>840</v>
      </c>
      <c r="C36" s="355"/>
      <c r="D36" s="356">
        <v>60145.350000000013</v>
      </c>
      <c r="E36" s="356"/>
      <c r="F36" s="356"/>
      <c r="G36" s="356"/>
      <c r="H36" s="356"/>
      <c r="I36" s="356"/>
      <c r="J36" s="357">
        <v>60145.350000000013</v>
      </c>
      <c r="K36" s="47"/>
      <c r="L36" s="338"/>
      <c r="M36" s="340"/>
    </row>
    <row r="37" spans="1:13" ht="15" customHeight="1" thickBot="1">
      <c r="A37" s="354" t="s">
        <v>829</v>
      </c>
      <c r="B37" s="358" t="s">
        <v>841</v>
      </c>
      <c r="C37" s="355"/>
      <c r="D37" s="356"/>
      <c r="E37" s="356">
        <v>422684.74000000017</v>
      </c>
      <c r="F37" s="356"/>
      <c r="G37" s="356"/>
      <c r="H37" s="356"/>
      <c r="I37" s="356"/>
      <c r="J37" s="357">
        <v>422684.74000000017</v>
      </c>
      <c r="K37" s="47"/>
      <c r="L37" s="338"/>
      <c r="M37" s="340"/>
    </row>
    <row r="38" spans="1:13" ht="15" customHeight="1">
      <c r="A38" s="354" t="s">
        <v>842</v>
      </c>
      <c r="B38" s="350" t="s">
        <v>843</v>
      </c>
      <c r="C38" s="355"/>
      <c r="D38" s="356"/>
      <c r="E38" s="356">
        <v>7172.4546</v>
      </c>
      <c r="F38" s="356"/>
      <c r="G38" s="356"/>
      <c r="H38" s="356"/>
      <c r="I38" s="356"/>
      <c r="J38" s="357">
        <v>7172.4546</v>
      </c>
      <c r="K38" s="47"/>
      <c r="L38" s="338"/>
      <c r="M38" s="340"/>
    </row>
    <row r="39" spans="1:13" ht="15" customHeight="1">
      <c r="A39" s="354" t="s">
        <v>842</v>
      </c>
      <c r="B39" s="354" t="s">
        <v>844</v>
      </c>
      <c r="C39" s="355"/>
      <c r="D39" s="356"/>
      <c r="E39" s="356">
        <v>49762.58</v>
      </c>
      <c r="F39" s="356"/>
      <c r="G39" s="356"/>
      <c r="H39" s="356"/>
      <c r="I39" s="356"/>
      <c r="J39" s="357">
        <v>49762.58</v>
      </c>
      <c r="K39" s="47"/>
      <c r="L39" s="338"/>
      <c r="M39" s="340"/>
    </row>
    <row r="40" spans="1:13" ht="15" customHeight="1">
      <c r="A40" s="354" t="s">
        <v>842</v>
      </c>
      <c r="B40" s="354" t="s">
        <v>845</v>
      </c>
      <c r="C40" s="355"/>
      <c r="D40" s="356"/>
      <c r="E40" s="356">
        <v>205814.68189999979</v>
      </c>
      <c r="F40" s="356">
        <v>30072.318299999999</v>
      </c>
      <c r="G40" s="356"/>
      <c r="H40" s="356"/>
      <c r="I40" s="356">
        <v>28017.727500000001</v>
      </c>
      <c r="J40" s="357">
        <v>263904.72769999976</v>
      </c>
      <c r="K40" s="47"/>
      <c r="L40" s="338"/>
      <c r="M40" s="340"/>
    </row>
    <row r="41" spans="1:13" ht="15" customHeight="1" thickBot="1">
      <c r="A41" s="354" t="s">
        <v>842</v>
      </c>
      <c r="B41" s="358" t="s">
        <v>846</v>
      </c>
      <c r="C41" s="355">
        <v>10600.9092</v>
      </c>
      <c r="D41" s="356"/>
      <c r="E41" s="356">
        <v>91153.56600000005</v>
      </c>
      <c r="F41" s="356"/>
      <c r="G41" s="356"/>
      <c r="H41" s="356">
        <v>10667.8182</v>
      </c>
      <c r="I41" s="356">
        <v>69742.136799999993</v>
      </c>
      <c r="J41" s="357">
        <v>182164.43020000003</v>
      </c>
      <c r="K41" s="47"/>
      <c r="L41" s="338"/>
      <c r="M41" s="340"/>
    </row>
    <row r="42" spans="1:13" ht="15" customHeight="1">
      <c r="A42" s="354" t="s">
        <v>499</v>
      </c>
      <c r="B42" s="350" t="s">
        <v>847</v>
      </c>
      <c r="C42" s="355"/>
      <c r="D42" s="356"/>
      <c r="E42" s="356"/>
      <c r="F42" s="356"/>
      <c r="G42" s="356"/>
      <c r="H42" s="356">
        <v>122365.71559999995</v>
      </c>
      <c r="I42" s="356"/>
      <c r="J42" s="357">
        <v>122365.71559999995</v>
      </c>
      <c r="K42" s="47"/>
      <c r="L42" s="338"/>
      <c r="M42" s="340"/>
    </row>
    <row r="43" spans="1:13" ht="15" customHeight="1">
      <c r="A43" s="354" t="s">
        <v>499</v>
      </c>
      <c r="B43" s="354" t="s">
        <v>848</v>
      </c>
      <c r="C43" s="355"/>
      <c r="D43" s="356"/>
      <c r="E43" s="356"/>
      <c r="F43" s="356"/>
      <c r="G43" s="356"/>
      <c r="H43" s="356">
        <v>7808.2849999999999</v>
      </c>
      <c r="I43" s="356"/>
      <c r="J43" s="357">
        <v>7808.2849999999999</v>
      </c>
      <c r="K43" s="47"/>
      <c r="L43" s="338"/>
      <c r="M43" s="340"/>
    </row>
    <row r="44" spans="1:13" ht="15" customHeight="1" thickBot="1">
      <c r="A44" s="358" t="s">
        <v>499</v>
      </c>
      <c r="B44" s="358" t="s">
        <v>849</v>
      </c>
      <c r="C44" s="355"/>
      <c r="D44" s="356"/>
      <c r="E44" s="356"/>
      <c r="F44" s="356"/>
      <c r="G44" s="356"/>
      <c r="H44" s="356">
        <v>42343.873200000002</v>
      </c>
      <c r="I44" s="356"/>
      <c r="J44" s="357">
        <v>42343.873200000002</v>
      </c>
      <c r="K44" s="47"/>
      <c r="L44" s="338"/>
      <c r="M44" s="340"/>
    </row>
    <row r="45" spans="1:13" ht="15" customHeight="1" thickBot="1">
      <c r="A45" s="342" t="s">
        <v>477</v>
      </c>
      <c r="B45" s="343"/>
      <c r="C45" s="359">
        <v>255863.91419999988</v>
      </c>
      <c r="D45" s="360">
        <v>619203.47499999986</v>
      </c>
      <c r="E45" s="360">
        <v>1457377.9275000012</v>
      </c>
      <c r="F45" s="360">
        <v>622842.24829999998</v>
      </c>
      <c r="G45" s="360">
        <v>1980171.4900000074</v>
      </c>
      <c r="H45" s="360">
        <v>199977.38699999996</v>
      </c>
      <c r="I45" s="360">
        <v>97759.864299999987</v>
      </c>
      <c r="J45" s="361">
        <v>5233196.3063000077</v>
      </c>
      <c r="K45" s="47"/>
      <c r="L45" s="338"/>
      <c r="M45" s="340"/>
    </row>
    <row r="46" spans="1:13" ht="15" customHeight="1">
      <c r="A46" s="47"/>
      <c r="B46" s="47"/>
      <c r="C46" s="47"/>
      <c r="D46" s="47"/>
      <c r="E46" s="47"/>
      <c r="F46" s="47"/>
      <c r="G46" s="47"/>
      <c r="H46" s="47"/>
      <c r="I46" s="47"/>
      <c r="J46" s="47"/>
      <c r="K46" s="47"/>
      <c r="L46" s="338"/>
      <c r="M46" s="340"/>
    </row>
    <row r="47" spans="1:13" ht="15" customHeight="1">
      <c r="A47" s="47"/>
      <c r="B47" s="47"/>
      <c r="C47" s="47"/>
      <c r="D47" s="47"/>
      <c r="E47" s="47"/>
      <c r="F47" s="47"/>
      <c r="G47" s="47"/>
      <c r="H47" s="47"/>
      <c r="I47" s="47"/>
      <c r="J47" s="47"/>
      <c r="K47" s="47"/>
      <c r="L47" s="338"/>
      <c r="M47" s="340"/>
    </row>
    <row r="48" spans="1:13" ht="15" customHeight="1">
      <c r="A48" s="362" t="s">
        <v>850</v>
      </c>
      <c r="B48" s="47"/>
      <c r="C48" s="47"/>
      <c r="D48" s="47"/>
      <c r="E48" s="47"/>
      <c r="F48" s="47"/>
      <c r="G48" s="47"/>
      <c r="H48" s="47"/>
      <c r="I48" s="47"/>
      <c r="J48" s="47"/>
      <c r="K48" s="47"/>
      <c r="L48" s="338"/>
      <c r="M48" s="340"/>
    </row>
    <row r="49" spans="1:13" ht="15" customHeight="1">
      <c r="A49" s="708" t="s">
        <v>851</v>
      </c>
      <c r="B49" s="708" t="s">
        <v>852</v>
      </c>
      <c r="C49" s="708" t="s">
        <v>853</v>
      </c>
      <c r="D49" s="709" t="s">
        <v>506</v>
      </c>
      <c r="E49" s="709"/>
      <c r="F49" s="47"/>
      <c r="G49" s="47"/>
      <c r="H49" s="47"/>
      <c r="I49" s="47"/>
      <c r="J49" s="47"/>
      <c r="K49" s="47"/>
      <c r="L49" s="338"/>
      <c r="M49" s="340"/>
    </row>
    <row r="50" spans="1:13" ht="15" customHeight="1">
      <c r="A50" s="710" t="s">
        <v>854</v>
      </c>
      <c r="B50" s="711">
        <v>83050</v>
      </c>
      <c r="C50" s="712">
        <v>44482</v>
      </c>
      <c r="D50" s="713" t="s">
        <v>855</v>
      </c>
      <c r="E50" s="713"/>
      <c r="F50" s="47"/>
      <c r="G50" s="47"/>
      <c r="H50" s="47"/>
      <c r="I50" s="47"/>
      <c r="J50" s="47"/>
      <c r="K50" s="47"/>
      <c r="L50" s="338"/>
      <c r="M50" s="340"/>
    </row>
    <row r="51" spans="1:13" ht="15" customHeight="1">
      <c r="A51" s="710" t="s">
        <v>856</v>
      </c>
      <c r="B51" s="711">
        <v>6315.32</v>
      </c>
      <c r="C51" s="712">
        <v>44495</v>
      </c>
      <c r="D51" s="713" t="s">
        <v>857</v>
      </c>
      <c r="E51" s="713"/>
      <c r="F51" s="47"/>
      <c r="G51" s="47"/>
      <c r="H51" s="47"/>
      <c r="I51" s="47"/>
      <c r="J51" s="47"/>
      <c r="K51" s="47"/>
      <c r="L51" s="338"/>
      <c r="M51" s="340"/>
    </row>
    <row r="52" spans="1:13" ht="15" customHeight="1">
      <c r="A52" s="710">
        <v>3334</v>
      </c>
      <c r="B52" s="711">
        <v>130314</v>
      </c>
      <c r="C52" s="712">
        <v>44469</v>
      </c>
      <c r="D52" s="713" t="s">
        <v>857</v>
      </c>
      <c r="E52" s="713"/>
      <c r="F52" s="47"/>
      <c r="G52" s="47"/>
      <c r="H52" s="47"/>
      <c r="I52" s="47"/>
      <c r="J52" s="47"/>
      <c r="K52" s="47"/>
      <c r="L52" s="338"/>
      <c r="M52" s="340"/>
    </row>
    <row r="53" spans="1:13" ht="15" customHeight="1">
      <c r="A53" s="47"/>
      <c r="B53" s="714">
        <f>SUM(B50:B52)</f>
        <v>219679.32</v>
      </c>
      <c r="C53" s="47"/>
      <c r="D53" s="47"/>
      <c r="E53" s="47"/>
      <c r="F53" s="47"/>
      <c r="G53" s="47"/>
      <c r="H53" s="47"/>
      <c r="I53" s="47"/>
      <c r="J53" s="47"/>
      <c r="K53" s="47"/>
      <c r="L53" s="338"/>
      <c r="M53" s="340"/>
    </row>
    <row r="54" spans="1:13" ht="15" customHeight="1">
      <c r="A54" s="47"/>
      <c r="B54" s="47"/>
      <c r="C54" s="47"/>
      <c r="D54" s="47"/>
      <c r="E54" s="47"/>
      <c r="F54" s="47"/>
      <c r="G54" s="47"/>
      <c r="H54" s="47"/>
      <c r="I54" s="47"/>
      <c r="J54" s="47"/>
      <c r="K54" s="47"/>
      <c r="L54" s="338"/>
      <c r="M54" s="340"/>
    </row>
    <row r="55" spans="1:13" ht="15" customHeight="1">
      <c r="A55" s="47"/>
      <c r="B55" s="47"/>
      <c r="C55" s="47"/>
      <c r="D55" s="47"/>
      <c r="E55" s="47"/>
      <c r="F55" s="47"/>
      <c r="G55" s="47"/>
      <c r="H55" s="47"/>
      <c r="I55" s="47"/>
      <c r="J55" s="47"/>
      <c r="K55" s="47"/>
      <c r="L55" s="338"/>
      <c r="M55" s="340"/>
    </row>
    <row r="56" spans="1:13" ht="15" customHeight="1">
      <c r="A56" s="364" t="s">
        <v>858</v>
      </c>
      <c r="B56" s="47"/>
      <c r="C56" s="47"/>
      <c r="D56" s="47"/>
      <c r="E56" s="47"/>
      <c r="F56" s="47"/>
      <c r="G56" s="47"/>
      <c r="H56" s="47"/>
      <c r="I56" s="47"/>
      <c r="J56" s="47"/>
      <c r="K56" s="47"/>
      <c r="L56" s="338"/>
      <c r="M56" s="340"/>
    </row>
    <row r="57" spans="1:13" ht="15" customHeight="1">
      <c r="A57" s="715" t="s">
        <v>851</v>
      </c>
      <c r="B57" s="708" t="s">
        <v>859</v>
      </c>
      <c r="C57" s="708" t="s">
        <v>853</v>
      </c>
      <c r="D57" s="709" t="s">
        <v>506</v>
      </c>
      <c r="E57" s="709"/>
      <c r="F57" s="47"/>
      <c r="G57" s="47"/>
      <c r="H57" s="47"/>
      <c r="I57" s="47"/>
      <c r="J57" s="47"/>
      <c r="K57" s="47"/>
      <c r="L57" s="338"/>
      <c r="M57" s="340"/>
    </row>
    <row r="58" spans="1:13" ht="15" customHeight="1">
      <c r="A58" s="716">
        <v>1353</v>
      </c>
      <c r="B58" s="717">
        <v>157250</v>
      </c>
      <c r="C58" s="712">
        <v>44497</v>
      </c>
      <c r="D58" s="718" t="s">
        <v>860</v>
      </c>
      <c r="E58" s="718"/>
      <c r="F58" s="47"/>
      <c r="G58" s="47"/>
      <c r="H58" s="47"/>
      <c r="I58" s="47"/>
      <c r="J58" s="47"/>
      <c r="K58" s="47"/>
      <c r="L58" s="338"/>
      <c r="M58" s="340"/>
    </row>
    <row r="59" spans="1:13" ht="15" customHeight="1">
      <c r="A59" s="716" t="s">
        <v>861</v>
      </c>
      <c r="B59" s="717">
        <v>157250</v>
      </c>
      <c r="C59" s="712">
        <v>44502</v>
      </c>
      <c r="D59" s="718" t="s">
        <v>860</v>
      </c>
      <c r="E59" s="718"/>
      <c r="F59" s="47"/>
      <c r="G59" s="47"/>
      <c r="H59" s="47"/>
      <c r="I59" s="47"/>
      <c r="J59" s="47"/>
      <c r="K59" s="47"/>
      <c r="L59" s="338"/>
      <c r="M59" s="340"/>
    </row>
    <row r="60" spans="1:13" ht="15" customHeight="1">
      <c r="A60" s="716" t="s">
        <v>862</v>
      </c>
      <c r="B60" s="717">
        <v>8875</v>
      </c>
      <c r="C60" s="712">
        <v>44458</v>
      </c>
      <c r="D60" s="718" t="s">
        <v>863</v>
      </c>
      <c r="E60" s="718"/>
      <c r="F60" s="47"/>
      <c r="G60" s="47"/>
      <c r="H60" s="47"/>
      <c r="I60" s="47"/>
      <c r="J60" s="47"/>
      <c r="K60" s="47"/>
      <c r="L60" s="338"/>
      <c r="M60" s="340"/>
    </row>
    <row r="61" spans="1:13" ht="15" customHeight="1">
      <c r="A61" s="716" t="s">
        <v>864</v>
      </c>
      <c r="B61" s="717">
        <v>127985</v>
      </c>
      <c r="C61" s="712">
        <v>44460</v>
      </c>
      <c r="D61" s="718" t="s">
        <v>863</v>
      </c>
      <c r="E61" s="718"/>
      <c r="F61" s="47"/>
      <c r="G61" s="47"/>
      <c r="H61" s="47"/>
      <c r="I61" s="47"/>
      <c r="J61" s="47"/>
      <c r="K61" s="47"/>
      <c r="L61" s="338"/>
      <c r="M61" s="340"/>
    </row>
    <row r="62" spans="1:13" ht="15" customHeight="1">
      <c r="A62" s="716" t="s">
        <v>865</v>
      </c>
      <c r="B62" s="717">
        <v>87725</v>
      </c>
      <c r="C62" s="712">
        <v>44462</v>
      </c>
      <c r="D62" s="718" t="s">
        <v>863</v>
      </c>
      <c r="E62" s="718"/>
      <c r="F62" s="47"/>
      <c r="G62" s="47"/>
      <c r="H62" s="47"/>
      <c r="I62" s="47"/>
      <c r="J62" s="47"/>
      <c r="K62" s="47"/>
      <c r="L62" s="338"/>
      <c r="M62" s="340"/>
    </row>
    <row r="63" spans="1:13" ht="15" customHeight="1">
      <c r="A63" s="716" t="s">
        <v>866</v>
      </c>
      <c r="B63" s="717">
        <v>35090</v>
      </c>
      <c r="C63" s="712">
        <v>44469</v>
      </c>
      <c r="D63" s="718" t="s">
        <v>863</v>
      </c>
      <c r="E63" s="718"/>
      <c r="F63" s="47"/>
      <c r="G63" s="47"/>
      <c r="H63" s="47"/>
      <c r="I63" s="47"/>
      <c r="J63" s="47"/>
      <c r="K63" s="47"/>
      <c r="L63" s="338"/>
      <c r="M63" s="340"/>
    </row>
    <row r="64" spans="1:13" ht="15" customHeight="1">
      <c r="A64" s="716" t="s">
        <v>867</v>
      </c>
      <c r="B64" s="717">
        <v>61805</v>
      </c>
      <c r="C64" s="712">
        <v>44456</v>
      </c>
      <c r="D64" s="718" t="s">
        <v>863</v>
      </c>
      <c r="E64" s="718"/>
      <c r="F64" s="47"/>
      <c r="G64" s="47"/>
      <c r="H64" s="47"/>
      <c r="I64" s="47"/>
      <c r="J64" s="47"/>
      <c r="K64" s="47"/>
      <c r="L64" s="338"/>
      <c r="M64" s="340"/>
    </row>
    <row r="65" spans="1:13" ht="15" customHeight="1">
      <c r="A65" s="719" t="s">
        <v>868</v>
      </c>
      <c r="B65" s="720">
        <v>104425</v>
      </c>
      <c r="C65" s="721">
        <v>44455</v>
      </c>
      <c r="D65" s="722" t="s">
        <v>863</v>
      </c>
      <c r="E65" s="722"/>
      <c r="F65" s="47"/>
      <c r="G65" s="47"/>
      <c r="H65" s="47"/>
      <c r="I65" s="47"/>
      <c r="J65" s="47"/>
      <c r="K65" s="47"/>
      <c r="L65" s="338"/>
      <c r="M65" s="340"/>
    </row>
    <row r="66" spans="1:13" ht="15" customHeight="1">
      <c r="A66" s="47"/>
      <c r="B66" s="723">
        <f>SUM(B57:B65)</f>
        <v>740405</v>
      </c>
      <c r="C66" s="47"/>
      <c r="D66" s="47"/>
      <c r="E66" s="47"/>
      <c r="F66" s="47"/>
      <c r="G66" s="47"/>
      <c r="H66" s="47"/>
      <c r="I66" s="47"/>
      <c r="J66" s="47"/>
      <c r="K66" s="47"/>
      <c r="L66" s="338"/>
      <c r="M66" s="340"/>
    </row>
    <row r="67" spans="1:13" ht="15" customHeight="1">
      <c r="A67" s="47"/>
      <c r="B67" s="47"/>
      <c r="C67" s="47"/>
      <c r="D67" s="47"/>
      <c r="E67" s="47"/>
      <c r="F67" s="47"/>
      <c r="G67" s="47"/>
      <c r="H67" s="47"/>
      <c r="I67" s="47"/>
      <c r="J67" s="47"/>
      <c r="K67" s="47"/>
      <c r="L67" s="338"/>
      <c r="M67" s="340"/>
    </row>
    <row r="68" spans="1:13" ht="15" customHeight="1">
      <c r="A68" s="47"/>
      <c r="B68" s="47"/>
      <c r="C68" s="47"/>
      <c r="D68" s="47"/>
      <c r="E68" s="47"/>
      <c r="F68" s="47"/>
      <c r="G68" s="47"/>
      <c r="H68" s="47"/>
      <c r="I68" s="47"/>
      <c r="J68" s="47"/>
      <c r="K68" s="47"/>
      <c r="L68" s="338"/>
      <c r="M68" s="340"/>
    </row>
    <row r="69" spans="1:13" ht="15" customHeight="1">
      <c r="A69" s="364" t="s">
        <v>869</v>
      </c>
      <c r="B69" s="47"/>
      <c r="C69" s="47"/>
      <c r="D69" s="47"/>
      <c r="E69" s="47"/>
      <c r="F69" s="47"/>
      <c r="G69" s="47"/>
      <c r="H69" s="47"/>
      <c r="I69" s="47"/>
      <c r="J69" s="47"/>
      <c r="K69" s="47"/>
      <c r="L69" s="338"/>
      <c r="M69" s="340"/>
    </row>
    <row r="70" spans="1:13" ht="15" customHeight="1">
      <c r="A70" s="715" t="s">
        <v>851</v>
      </c>
      <c r="B70" s="708" t="s">
        <v>870</v>
      </c>
      <c r="C70" s="708" t="s">
        <v>871</v>
      </c>
      <c r="D70" s="708" t="s">
        <v>872</v>
      </c>
      <c r="E70" s="708" t="s">
        <v>873</v>
      </c>
      <c r="F70" s="365"/>
      <c r="G70" s="47"/>
      <c r="H70" s="47"/>
      <c r="I70" s="47"/>
      <c r="J70" s="47"/>
      <c r="K70" s="47"/>
      <c r="L70" s="338"/>
      <c r="M70" s="340"/>
    </row>
    <row r="71" spans="1:13" ht="15" customHeight="1">
      <c r="A71" s="710" t="s">
        <v>874</v>
      </c>
      <c r="B71" s="712">
        <v>44439</v>
      </c>
      <c r="C71" s="711">
        <f>SUM('All Season Access - Bx Rental'!L4:L10,'All Season Access - Bx Rental'!L12:L17)</f>
        <v>15735.999999999998</v>
      </c>
      <c r="D71" s="711">
        <v>39508.660000000003</v>
      </c>
      <c r="E71" s="710">
        <v>6</v>
      </c>
      <c r="F71" s="365"/>
      <c r="G71" s="47"/>
      <c r="H71" s="47"/>
      <c r="I71" s="47"/>
      <c r="J71" s="47"/>
      <c r="K71" s="47"/>
      <c r="L71" s="338"/>
      <c r="M71" s="340"/>
    </row>
    <row r="72" spans="1:13" ht="15" customHeight="1">
      <c r="A72" s="710" t="s">
        <v>875</v>
      </c>
      <c r="B72" s="712">
        <v>44469</v>
      </c>
      <c r="C72" s="711">
        <f>C71</f>
        <v>15735.999999999998</v>
      </c>
      <c r="D72" s="711">
        <v>41031.019999999997</v>
      </c>
      <c r="E72" s="710">
        <v>6</v>
      </c>
      <c r="F72" s="365"/>
      <c r="G72" s="47"/>
      <c r="H72" s="47"/>
      <c r="I72" s="47"/>
      <c r="J72" s="47"/>
      <c r="K72" s="47"/>
      <c r="L72" s="338"/>
      <c r="M72" s="340"/>
    </row>
    <row r="73" spans="1:13" ht="15" customHeight="1">
      <c r="A73" s="710" t="s">
        <v>876</v>
      </c>
      <c r="B73" s="712">
        <v>44500</v>
      </c>
      <c r="C73" s="711">
        <f>C71</f>
        <v>15735.999999999998</v>
      </c>
      <c r="D73" s="711">
        <v>41380.93</v>
      </c>
      <c r="E73" s="710">
        <v>6</v>
      </c>
      <c r="F73" s="365"/>
      <c r="G73" s="47"/>
      <c r="H73" s="47"/>
      <c r="I73" s="47"/>
      <c r="J73" s="47"/>
      <c r="K73" s="47"/>
      <c r="L73" s="338"/>
      <c r="M73" s="340"/>
    </row>
    <row r="74" spans="1:13" ht="15" customHeight="1">
      <c r="A74" s="710" t="s">
        <v>877</v>
      </c>
      <c r="B74" s="712">
        <v>44530</v>
      </c>
      <c r="C74" s="724">
        <f>C71</f>
        <v>15735.999999999998</v>
      </c>
      <c r="D74" s="711">
        <v>38684.04</v>
      </c>
      <c r="E74" s="710">
        <v>6</v>
      </c>
      <c r="F74" s="365"/>
      <c r="G74" s="47"/>
      <c r="H74" s="47"/>
      <c r="I74" s="47"/>
      <c r="J74" s="47"/>
      <c r="K74" s="47"/>
      <c r="L74" s="338"/>
      <c r="M74" s="340"/>
    </row>
    <row r="75" spans="1:13" ht="15" customHeight="1">
      <c r="A75" s="710" t="s">
        <v>878</v>
      </c>
      <c r="B75" s="712">
        <v>44561</v>
      </c>
      <c r="C75" s="724">
        <f>C71</f>
        <v>15735.999999999998</v>
      </c>
      <c r="D75" s="711">
        <v>39265.42</v>
      </c>
      <c r="E75" s="710">
        <v>6</v>
      </c>
      <c r="F75" s="365"/>
      <c r="G75" s="47"/>
      <c r="H75" s="47"/>
      <c r="I75" s="47"/>
      <c r="J75" s="47"/>
      <c r="K75" s="47"/>
      <c r="L75" s="338"/>
      <c r="M75" s="340"/>
    </row>
    <row r="76" spans="1:13" ht="15" customHeight="1">
      <c r="A76" s="710" t="s">
        <v>879</v>
      </c>
      <c r="B76" s="712">
        <v>44592</v>
      </c>
      <c r="C76" s="724">
        <f>C71</f>
        <v>15735.999999999998</v>
      </c>
      <c r="D76" s="711">
        <v>39325</v>
      </c>
      <c r="E76" s="710">
        <v>6</v>
      </c>
      <c r="F76" s="365"/>
      <c r="G76" s="47"/>
      <c r="H76" s="47"/>
      <c r="I76" s="47"/>
      <c r="J76" s="47"/>
      <c r="K76" s="47"/>
      <c r="L76" s="338"/>
      <c r="M76" s="340"/>
    </row>
    <row r="77" spans="1:13" ht="15" customHeight="1">
      <c r="A77" s="710" t="s">
        <v>880</v>
      </c>
      <c r="B77" s="712">
        <v>44620</v>
      </c>
      <c r="C77" s="724">
        <f>C71</f>
        <v>15735.999999999998</v>
      </c>
      <c r="D77" s="711">
        <v>39324.980000000003</v>
      </c>
      <c r="E77" s="710">
        <v>6</v>
      </c>
      <c r="F77" s="365"/>
      <c r="G77" s="47"/>
      <c r="H77" s="47"/>
      <c r="I77" s="47"/>
      <c r="J77" s="47"/>
      <c r="K77" s="47"/>
      <c r="L77" s="338"/>
      <c r="M77" s="340"/>
    </row>
    <row r="78" spans="1:13" ht="15" customHeight="1">
      <c r="A78" s="710" t="s">
        <v>881</v>
      </c>
      <c r="B78" s="712">
        <v>44439</v>
      </c>
      <c r="C78" s="725">
        <v>901</v>
      </c>
      <c r="D78" s="726">
        <v>29965.5</v>
      </c>
      <c r="E78" s="710">
        <v>6</v>
      </c>
      <c r="F78" s="47"/>
      <c r="G78" s="47"/>
      <c r="H78" s="47"/>
      <c r="I78" s="47"/>
      <c r="J78" s="47"/>
      <c r="K78" s="47"/>
      <c r="L78" s="338"/>
      <c r="M78" s="340"/>
    </row>
    <row r="79" spans="1:13" ht="15" customHeight="1">
      <c r="A79" s="710" t="s">
        <v>882</v>
      </c>
      <c r="B79" s="712">
        <v>44469</v>
      </c>
      <c r="C79" s="725">
        <v>901</v>
      </c>
      <c r="D79" s="725">
        <v>10370</v>
      </c>
      <c r="E79" s="710">
        <v>6</v>
      </c>
      <c r="F79" s="47"/>
      <c r="G79" s="47"/>
      <c r="H79" s="47"/>
      <c r="I79" s="47"/>
      <c r="J79" s="47"/>
      <c r="K79" s="47"/>
      <c r="L79" s="338"/>
      <c r="M79" s="340"/>
    </row>
    <row r="80" spans="1:13" ht="15" customHeight="1">
      <c r="A80" s="710" t="s">
        <v>883</v>
      </c>
      <c r="B80" s="712">
        <v>44500</v>
      </c>
      <c r="C80" s="725">
        <v>901</v>
      </c>
      <c r="D80" s="725">
        <v>10370</v>
      </c>
      <c r="E80" s="710">
        <v>6</v>
      </c>
      <c r="F80" s="47"/>
      <c r="G80" s="47"/>
      <c r="H80" s="47"/>
      <c r="I80" s="47"/>
      <c r="J80" s="47"/>
      <c r="K80" s="47"/>
      <c r="L80" s="338"/>
      <c r="M80" s="340"/>
    </row>
    <row r="81" spans="1:13" ht="15" customHeight="1">
      <c r="A81" s="710" t="s">
        <v>884</v>
      </c>
      <c r="B81" s="712">
        <v>44530</v>
      </c>
      <c r="C81" s="725">
        <v>901</v>
      </c>
      <c r="D81" s="726">
        <v>10002.799999999999</v>
      </c>
      <c r="E81" s="710">
        <v>6</v>
      </c>
      <c r="F81" s="47"/>
      <c r="G81" s="47"/>
      <c r="H81" s="47"/>
      <c r="I81" s="47"/>
      <c r="J81" s="47"/>
      <c r="K81" s="47"/>
      <c r="L81" s="338"/>
      <c r="M81" s="340"/>
    </row>
    <row r="82" spans="1:13" ht="15" customHeight="1">
      <c r="A82" s="710" t="s">
        <v>885</v>
      </c>
      <c r="B82" s="712">
        <v>44561</v>
      </c>
      <c r="C82" s="726">
        <v>901</v>
      </c>
      <c r="D82" s="726">
        <v>6698</v>
      </c>
      <c r="E82" s="710">
        <v>6</v>
      </c>
      <c r="F82" s="47"/>
      <c r="G82" s="47"/>
      <c r="H82" s="47"/>
      <c r="I82" s="47"/>
      <c r="J82" s="47"/>
      <c r="K82" s="47"/>
      <c r="L82" s="338"/>
      <c r="M82" s="340"/>
    </row>
    <row r="83" spans="1:13" ht="15" customHeight="1">
      <c r="A83" s="710" t="s">
        <v>886</v>
      </c>
      <c r="B83" s="712">
        <v>44592</v>
      </c>
      <c r="C83" s="726">
        <v>901</v>
      </c>
      <c r="D83" s="726">
        <v>6698</v>
      </c>
      <c r="E83" s="710">
        <v>6</v>
      </c>
      <c r="F83" s="47"/>
      <c r="G83" s="47"/>
      <c r="H83" s="47"/>
      <c r="I83" s="47"/>
      <c r="J83" s="47"/>
      <c r="K83" s="47"/>
      <c r="L83" s="338"/>
      <c r="M83" s="340"/>
    </row>
    <row r="84" spans="1:13" ht="15" customHeight="1">
      <c r="A84" s="710" t="s">
        <v>881</v>
      </c>
      <c r="B84" s="712">
        <v>44439</v>
      </c>
      <c r="C84" s="726">
        <f>SUM('All Season Access - Bx Rental'!L18:L22)</f>
        <v>7046.36</v>
      </c>
      <c r="D84" s="726">
        <v>29965</v>
      </c>
      <c r="E84" s="710">
        <v>7</v>
      </c>
      <c r="F84" s="47"/>
      <c r="G84" s="47"/>
      <c r="H84" s="47"/>
      <c r="I84" s="47"/>
      <c r="J84" s="47"/>
      <c r="K84" s="47"/>
      <c r="L84" s="338"/>
      <c r="M84" s="340"/>
    </row>
    <row r="85" spans="1:13" ht="15" customHeight="1">
      <c r="A85" s="710" t="s">
        <v>887</v>
      </c>
      <c r="B85" s="712">
        <v>44469</v>
      </c>
      <c r="C85" s="726">
        <f>C84</f>
        <v>7046.36</v>
      </c>
      <c r="D85" s="726">
        <v>29965</v>
      </c>
      <c r="E85" s="710">
        <v>7</v>
      </c>
      <c r="F85" s="47"/>
      <c r="G85" s="47"/>
      <c r="H85" s="47"/>
      <c r="I85" s="47"/>
      <c r="J85" s="47"/>
      <c r="K85" s="47"/>
      <c r="L85" s="338"/>
      <c r="M85" s="340"/>
    </row>
    <row r="86" spans="1:13" ht="15" customHeight="1">
      <c r="A86" s="710" t="s">
        <v>888</v>
      </c>
      <c r="B86" s="712">
        <v>44500</v>
      </c>
      <c r="C86" s="726">
        <f>C85</f>
        <v>7046.36</v>
      </c>
      <c r="D86" s="726">
        <v>29965</v>
      </c>
      <c r="E86" s="710">
        <v>7</v>
      </c>
      <c r="F86" s="47"/>
      <c r="G86" s="47"/>
      <c r="H86" s="47"/>
      <c r="I86" s="47"/>
      <c r="J86" s="47"/>
      <c r="K86" s="47"/>
      <c r="L86" s="338"/>
      <c r="M86" s="340"/>
    </row>
    <row r="87" spans="1:13" ht="15" customHeight="1">
      <c r="A87" s="710" t="s">
        <v>889</v>
      </c>
      <c r="B87" s="712">
        <v>44530</v>
      </c>
      <c r="C87" s="726">
        <f>C86</f>
        <v>7046.36</v>
      </c>
      <c r="D87" s="726">
        <v>29965</v>
      </c>
      <c r="E87" s="710">
        <v>7</v>
      </c>
      <c r="F87" s="47"/>
      <c r="G87" s="47"/>
      <c r="H87" s="47"/>
      <c r="I87" s="47"/>
      <c r="J87" s="47"/>
      <c r="K87" s="47"/>
      <c r="L87" s="338"/>
      <c r="M87" s="340"/>
    </row>
    <row r="88" spans="1:13" ht="15" customHeight="1">
      <c r="A88" s="710" t="s">
        <v>890</v>
      </c>
      <c r="B88" s="712">
        <v>44561</v>
      </c>
      <c r="C88" s="726">
        <f>C87</f>
        <v>7046.36</v>
      </c>
      <c r="D88" s="726">
        <v>29965</v>
      </c>
      <c r="E88" s="710">
        <v>7</v>
      </c>
      <c r="F88" s="47"/>
      <c r="G88" s="47"/>
      <c r="H88" s="47"/>
      <c r="I88" s="47"/>
      <c r="J88" s="47"/>
      <c r="K88" s="47"/>
      <c r="L88" s="338"/>
      <c r="M88" s="340"/>
    </row>
    <row r="89" spans="1:13" ht="15" customHeight="1">
      <c r="A89" s="710" t="s">
        <v>891</v>
      </c>
      <c r="B89" s="712">
        <v>44592</v>
      </c>
      <c r="C89" s="726">
        <f>C88</f>
        <v>7046.36</v>
      </c>
      <c r="D89" s="726">
        <v>29965</v>
      </c>
      <c r="E89" s="710">
        <v>7</v>
      </c>
      <c r="F89" s="47"/>
      <c r="G89" s="47"/>
      <c r="H89" s="47"/>
      <c r="I89" s="47"/>
      <c r="J89" s="47"/>
      <c r="K89" s="47"/>
      <c r="L89" s="338"/>
      <c r="M89" s="340"/>
    </row>
    <row r="90" spans="1:13" ht="15" customHeight="1">
      <c r="A90" s="47"/>
      <c r="B90" s="47"/>
      <c r="C90" s="714">
        <f>SUM(C71:C89)</f>
        <v>157836.15999999995</v>
      </c>
      <c r="D90" s="421" t="s">
        <v>892</v>
      </c>
      <c r="E90" s="47"/>
      <c r="F90" s="47"/>
      <c r="G90" s="47"/>
      <c r="H90" s="47"/>
      <c r="I90" s="47"/>
      <c r="J90" s="47"/>
      <c r="K90" s="47"/>
      <c r="L90" s="47"/>
      <c r="M90" s="340"/>
    </row>
    <row r="91" spans="1:13" ht="15" customHeight="1">
      <c r="A91" s="47"/>
      <c r="B91" s="47"/>
      <c r="C91" s="47"/>
      <c r="D91" s="47"/>
      <c r="E91" s="47"/>
      <c r="F91" s="47"/>
      <c r="G91" s="47"/>
      <c r="H91" s="47"/>
      <c r="I91" s="47"/>
      <c r="J91" s="47"/>
      <c r="K91" s="47"/>
      <c r="L91" s="47"/>
      <c r="M91" s="340"/>
    </row>
    <row r="92" spans="1:13" ht="15" customHeight="1">
      <c r="A92" s="47"/>
      <c r="B92" s="47"/>
      <c r="C92" s="47"/>
      <c r="D92" s="47"/>
      <c r="E92" s="47"/>
      <c r="F92" s="47"/>
      <c r="G92" s="47"/>
      <c r="H92" s="47"/>
      <c r="I92" s="47"/>
      <c r="J92" s="47"/>
      <c r="K92" s="47"/>
      <c r="L92" s="47"/>
      <c r="M92" s="340"/>
    </row>
    <row r="93" spans="1:13" ht="15" customHeight="1">
      <c r="A93" s="47"/>
      <c r="B93" s="47"/>
      <c r="C93" s="47"/>
      <c r="D93" s="47"/>
      <c r="E93" s="47"/>
      <c r="F93" s="47"/>
      <c r="G93" s="47"/>
      <c r="H93" s="47"/>
      <c r="I93" s="47"/>
      <c r="J93" s="47"/>
      <c r="K93" s="47"/>
      <c r="L93" s="47"/>
      <c r="M93" s="340"/>
    </row>
    <row r="94" spans="1:13" ht="15" customHeight="1">
      <c r="A94" s="47"/>
      <c r="B94" s="47"/>
      <c r="C94" s="79"/>
      <c r="D94" s="47"/>
      <c r="E94" s="47"/>
      <c r="F94" s="47"/>
      <c r="G94" s="47"/>
      <c r="H94" s="47"/>
      <c r="I94" s="47"/>
      <c r="J94" s="47"/>
      <c r="K94" s="47"/>
      <c r="L94" s="47"/>
      <c r="M94" s="340"/>
    </row>
    <row r="95" spans="1:13" ht="15" customHeight="1">
      <c r="A95" s="366"/>
      <c r="B95" s="47"/>
      <c r="C95" s="47"/>
      <c r="D95" s="47"/>
      <c r="E95" s="47"/>
      <c r="F95" s="47"/>
      <c r="G95" s="47"/>
      <c r="H95" s="47"/>
      <c r="I95" s="47"/>
      <c r="J95" s="47"/>
      <c r="K95" s="47"/>
      <c r="L95" s="47"/>
      <c r="M95" s="47"/>
    </row>
    <row r="96" spans="1:13" ht="15" customHeight="1">
      <c r="A96" s="366"/>
      <c r="B96" s="47"/>
      <c r="C96" s="47"/>
      <c r="D96" s="47"/>
      <c r="E96" s="47"/>
      <c r="F96" s="47"/>
      <c r="G96" s="47"/>
      <c r="H96" s="47"/>
      <c r="I96" s="47"/>
      <c r="J96" s="47"/>
      <c r="K96" s="47"/>
      <c r="L96" s="47"/>
      <c r="M96" s="47"/>
    </row>
    <row r="97" spans="1:13" ht="15" customHeight="1">
      <c r="A97" s="366"/>
      <c r="B97" s="47"/>
      <c r="C97" s="47"/>
      <c r="D97" s="47"/>
      <c r="E97" s="47"/>
      <c r="F97" s="47"/>
      <c r="G97" s="47"/>
      <c r="H97" s="47"/>
      <c r="I97" s="47"/>
      <c r="J97" s="47"/>
      <c r="K97" s="47"/>
      <c r="L97" s="47"/>
      <c r="M97" s="47"/>
    </row>
    <row r="98" spans="1:13" ht="15" customHeight="1" thickBot="1">
      <c r="A98" s="367"/>
      <c r="B98" s="368"/>
      <c r="C98" s="368"/>
      <c r="D98" s="368"/>
      <c r="E98" s="368"/>
      <c r="F98" s="368"/>
      <c r="G98" s="368"/>
      <c r="H98" s="368"/>
      <c r="I98" s="368"/>
      <c r="J98" s="368"/>
      <c r="K98" s="368"/>
      <c r="L98" s="368"/>
      <c r="M98" s="368"/>
    </row>
    <row r="99" spans="1:13" ht="15" customHeight="1"/>
    <row r="100" spans="1:13" ht="15" customHeight="1"/>
    <row r="101" spans="1:13" ht="15" customHeight="1"/>
    <row r="102" spans="1:13" ht="15" customHeight="1"/>
    <row r="103" spans="1:13" ht="15" customHeight="1"/>
    <row r="104" spans="1:13" ht="15" customHeight="1"/>
    <row r="105" spans="1:13" ht="15" customHeight="1"/>
    <row r="106" spans="1:13" ht="15" customHeight="1"/>
    <row r="107" spans="1:13" ht="15" customHeight="1"/>
    <row r="108" spans="1:13" ht="15" customHeight="1"/>
    <row r="109" spans="1:13" ht="15" customHeight="1"/>
    <row r="110" spans="1:13" ht="15" customHeight="1"/>
    <row r="111" spans="1:13" ht="15" customHeight="1"/>
    <row r="112" spans="1:13"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sheetData>
  <mergeCells count="32">
    <mergeCell ref="D49:E49"/>
    <mergeCell ref="G17:L17"/>
    <mergeCell ref="A14:A15"/>
    <mergeCell ref="H2:M2"/>
    <mergeCell ref="H5:M5"/>
    <mergeCell ref="H6:M6"/>
    <mergeCell ref="H7:M7"/>
    <mergeCell ref="H8:M8"/>
    <mergeCell ref="A3:A4"/>
    <mergeCell ref="B3:B4"/>
    <mergeCell ref="C3:C4"/>
    <mergeCell ref="D3:D4"/>
    <mergeCell ref="E3:E4"/>
    <mergeCell ref="F3:F4"/>
    <mergeCell ref="H3:M4"/>
    <mergeCell ref="H9:M9"/>
    <mergeCell ref="H10:M10"/>
    <mergeCell ref="A19:B20"/>
    <mergeCell ref="C23:E23"/>
    <mergeCell ref="G23:I23"/>
    <mergeCell ref="D65:E65"/>
    <mergeCell ref="D50:E50"/>
    <mergeCell ref="D51:E51"/>
    <mergeCell ref="D52:E52"/>
    <mergeCell ref="D57:E57"/>
    <mergeCell ref="D58:E58"/>
    <mergeCell ref="D59:E59"/>
    <mergeCell ref="D60:E60"/>
    <mergeCell ref="D61:E61"/>
    <mergeCell ref="D62:E62"/>
    <mergeCell ref="D63:E63"/>
    <mergeCell ref="D64:E64"/>
  </mergeCells>
  <conditionalFormatting sqref="A58:A65">
    <cfRule type="duplicateValues" dxfId="61" priority="1"/>
  </conditionalFormatting>
  <hyperlinks>
    <hyperlink ref="A23" location="'All Season Access - LEM Backup'!A1" display="All Season Access - LEM Backup" xr:uid="{00000000-0004-0000-0D00-000000000000}"/>
    <hyperlink ref="D90" location="'All Season Access - Bx Rental'!A1" display="See 'All Season Access - Bx Rental' Tab for addiitional detail" xr:uid="{00000000-0004-0000-0D00-000001000000}"/>
    <hyperlink ref="G8" location="'All Season Access - Bx Rental'!A1" display="Bx Rental" xr:uid="{00000000-0004-0000-0D00-000002000000}"/>
    <hyperlink ref="G9" location="'All Season Access - Seedlings'!A1" display="Seedlings" xr:uid="{00000000-0004-0000-0D00-000003000000}"/>
    <hyperlink ref="G5" location="'All Season Access - Removal'!A1" display="Removal" xr:uid="{00000000-0004-0000-0D00-000004000000}"/>
    <hyperlink ref="G3" location="'All Season Access - Removal'!A1" display="Removal" xr:uid="{00000000-0004-0000-0D00-000005000000}"/>
    <hyperlink ref="G4" location="'All Season Access - Credits'!A1" display="Credit" xr:uid="{00000000-0004-0000-0D00-000006000000}"/>
  </hyperlink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39997558519241921"/>
  </sheetPr>
  <dimension ref="A1:BG307"/>
  <sheetViews>
    <sheetView topLeftCell="A273" workbookViewId="0">
      <selection activeCell="N26" sqref="N26"/>
    </sheetView>
  </sheetViews>
  <sheetFormatPr defaultRowHeight="15"/>
  <cols>
    <col min="55" max="59" width="9.140625" hidden="1" customWidth="1"/>
  </cols>
  <sheetData>
    <row r="1" spans="1:59">
      <c r="A1" s="727" t="s">
        <v>893</v>
      </c>
      <c r="B1" s="727"/>
      <c r="C1" s="727"/>
      <c r="D1" s="727"/>
      <c r="E1" s="727"/>
      <c r="F1" s="727"/>
      <c r="G1" s="727"/>
      <c r="H1" s="727"/>
      <c r="I1" s="727"/>
      <c r="J1" s="727"/>
      <c r="K1" s="727"/>
      <c r="L1" s="727"/>
      <c r="M1" s="727"/>
      <c r="N1" s="727"/>
      <c r="O1" s="727"/>
      <c r="P1" s="727"/>
      <c r="Q1" s="727"/>
      <c r="R1" s="727"/>
      <c r="S1" s="727"/>
      <c r="T1" s="727"/>
      <c r="U1" s="727"/>
      <c r="V1" s="727"/>
      <c r="W1" s="727"/>
      <c r="X1" s="727"/>
      <c r="Y1" s="727"/>
    </row>
    <row r="2" spans="1:59">
      <c r="A2" s="727"/>
      <c r="B2" s="727"/>
      <c r="C2" s="727"/>
      <c r="D2" s="727"/>
      <c r="E2" s="727"/>
      <c r="F2" s="727"/>
      <c r="G2" s="727"/>
      <c r="H2" s="727"/>
      <c r="I2" s="727"/>
      <c r="J2" s="727"/>
      <c r="K2" s="727"/>
      <c r="L2" s="727"/>
      <c r="M2" s="727"/>
      <c r="N2" s="727"/>
      <c r="O2" s="727"/>
      <c r="P2" s="727"/>
      <c r="Q2" s="727"/>
      <c r="R2" s="727"/>
      <c r="S2" s="727"/>
      <c r="T2" s="727"/>
      <c r="U2" s="727"/>
      <c r="V2" s="727"/>
      <c r="W2" s="727"/>
      <c r="X2" s="727"/>
      <c r="Y2" s="727"/>
    </row>
    <row r="4" spans="1:59">
      <c r="A4" s="728" t="s">
        <v>894</v>
      </c>
      <c r="B4" s="728" t="s">
        <v>895</v>
      </c>
      <c r="C4" s="728" t="s">
        <v>896</v>
      </c>
      <c r="D4" s="728" t="s">
        <v>897</v>
      </c>
      <c r="E4" s="728" t="s">
        <v>898</v>
      </c>
      <c r="F4" s="728" t="s">
        <v>899</v>
      </c>
      <c r="G4" s="728" t="s">
        <v>900</v>
      </c>
      <c r="H4" s="728" t="s">
        <v>901</v>
      </c>
      <c r="I4" s="728" t="s">
        <v>902</v>
      </c>
      <c r="J4" s="728" t="s">
        <v>903</v>
      </c>
      <c r="K4" s="728" t="s">
        <v>904</v>
      </c>
      <c r="L4" s="728" t="s">
        <v>905</v>
      </c>
      <c r="M4" s="728" t="s">
        <v>906</v>
      </c>
      <c r="N4" s="728" t="s">
        <v>907</v>
      </c>
      <c r="O4" s="728" t="s">
        <v>908</v>
      </c>
      <c r="P4" s="728" t="s">
        <v>909</v>
      </c>
      <c r="Q4" s="728" t="s">
        <v>910</v>
      </c>
      <c r="R4" s="728" t="s">
        <v>911</v>
      </c>
      <c r="S4" s="728" t="s">
        <v>912</v>
      </c>
      <c r="T4" s="728" t="s">
        <v>913</v>
      </c>
      <c r="U4" s="728" t="s">
        <v>914</v>
      </c>
      <c r="V4" s="728" t="s">
        <v>915</v>
      </c>
      <c r="W4" s="728" t="s">
        <v>916</v>
      </c>
      <c r="X4" s="728" t="s">
        <v>917</v>
      </c>
      <c r="Y4" s="728" t="s">
        <v>918</v>
      </c>
      <c r="BC4" t="s">
        <v>919</v>
      </c>
      <c r="BD4" t="s">
        <v>920</v>
      </c>
      <c r="BE4" t="s">
        <v>895</v>
      </c>
      <c r="BF4" t="s">
        <v>896</v>
      </c>
      <c r="BG4" t="s">
        <v>901</v>
      </c>
    </row>
    <row r="5" spans="1:59">
      <c r="A5" s="728" t="s">
        <v>921</v>
      </c>
      <c r="B5" s="728" t="s">
        <v>922</v>
      </c>
      <c r="C5" s="728" t="s">
        <v>923</v>
      </c>
      <c r="D5" s="728" t="s">
        <v>924</v>
      </c>
      <c r="E5" s="728" t="s">
        <v>925</v>
      </c>
      <c r="F5" s="728" t="s">
        <v>926</v>
      </c>
      <c r="G5" s="728" t="s">
        <v>927</v>
      </c>
      <c r="H5" s="728">
        <v>5.0411461519999999E-2</v>
      </c>
      <c r="I5" s="728">
        <v>4</v>
      </c>
      <c r="J5" s="728">
        <v>8</v>
      </c>
      <c r="K5" s="728" t="s">
        <v>928</v>
      </c>
      <c r="L5" s="728" t="s">
        <v>928</v>
      </c>
      <c r="M5" s="728" t="s">
        <v>929</v>
      </c>
      <c r="N5" s="728" t="s">
        <v>930</v>
      </c>
      <c r="O5" s="728"/>
      <c r="P5" s="728" t="s">
        <v>926</v>
      </c>
      <c r="Q5" s="728" t="s">
        <v>927</v>
      </c>
      <c r="R5" s="728" t="s">
        <v>923</v>
      </c>
      <c r="S5" s="728">
        <v>0</v>
      </c>
      <c r="T5" s="728" t="s">
        <v>928</v>
      </c>
      <c r="U5" s="728">
        <v>0.05</v>
      </c>
      <c r="V5" s="728">
        <v>0.05</v>
      </c>
      <c r="W5" s="728" t="s">
        <v>931</v>
      </c>
      <c r="X5" s="729">
        <f t="shared" ref="X5:X68" si="0">H5-Y5</f>
        <v>4.9174549519999999E-2</v>
      </c>
      <c r="Y5" s="730">
        <f t="shared" ref="Y5:Y68" si="1">SUMIFS($BG$5:$BG$76,$BE$5:$BE$76,B5)</f>
        <v>1.236912E-3</v>
      </c>
      <c r="BC5" t="s">
        <v>932</v>
      </c>
      <c r="BD5">
        <v>1</v>
      </c>
      <c r="BE5" t="s">
        <v>933</v>
      </c>
      <c r="BF5" t="s">
        <v>923</v>
      </c>
      <c r="BG5">
        <v>0.124097766</v>
      </c>
    </row>
    <row r="6" spans="1:59">
      <c r="A6" s="728" t="s">
        <v>934</v>
      </c>
      <c r="B6" s="728" t="s">
        <v>935</v>
      </c>
      <c r="C6" s="728" t="s">
        <v>923</v>
      </c>
      <c r="D6" s="728" t="s">
        <v>924</v>
      </c>
      <c r="E6" s="728" t="s">
        <v>925</v>
      </c>
      <c r="F6" s="728" t="s">
        <v>926</v>
      </c>
      <c r="G6" s="728" t="s">
        <v>927</v>
      </c>
      <c r="H6" s="728">
        <v>4.5753526949999998E-2</v>
      </c>
      <c r="I6" s="728">
        <v>4</v>
      </c>
      <c r="J6" s="728">
        <v>8</v>
      </c>
      <c r="K6" s="728" t="s">
        <v>928</v>
      </c>
      <c r="L6" s="728" t="s">
        <v>928</v>
      </c>
      <c r="M6" s="728" t="s">
        <v>929</v>
      </c>
      <c r="N6" s="728" t="s">
        <v>930</v>
      </c>
      <c r="O6" s="728"/>
      <c r="P6" s="728" t="s">
        <v>926</v>
      </c>
      <c r="Q6" s="728" t="s">
        <v>927</v>
      </c>
      <c r="R6" s="728" t="s">
        <v>923</v>
      </c>
      <c r="S6" s="728">
        <v>0</v>
      </c>
      <c r="T6" s="728" t="s">
        <v>928</v>
      </c>
      <c r="U6" s="728">
        <v>0.05</v>
      </c>
      <c r="V6" s="728">
        <v>0.05</v>
      </c>
      <c r="W6" s="728" t="s">
        <v>931</v>
      </c>
      <c r="X6" s="729">
        <f t="shared" si="0"/>
        <v>4.5753526949999998E-2</v>
      </c>
      <c r="Y6" s="730">
        <f t="shared" si="1"/>
        <v>0</v>
      </c>
      <c r="BC6" t="s">
        <v>936</v>
      </c>
      <c r="BD6">
        <v>4</v>
      </c>
      <c r="BE6" t="s">
        <v>937</v>
      </c>
      <c r="BF6" t="s">
        <v>923</v>
      </c>
      <c r="BG6">
        <v>3.9728164000000003E-2</v>
      </c>
    </row>
    <row r="7" spans="1:59">
      <c r="A7" s="728" t="s">
        <v>938</v>
      </c>
      <c r="B7" s="728" t="s">
        <v>939</v>
      </c>
      <c r="C7" s="728" t="s">
        <v>923</v>
      </c>
      <c r="D7" s="728" t="s">
        <v>924</v>
      </c>
      <c r="E7" s="728" t="s">
        <v>925</v>
      </c>
      <c r="F7" s="728" t="s">
        <v>926</v>
      </c>
      <c r="G7" s="728" t="s">
        <v>927</v>
      </c>
      <c r="H7" s="728">
        <v>2.2763237610000001E-2</v>
      </c>
      <c r="I7" s="728">
        <v>4</v>
      </c>
      <c r="J7" s="728">
        <v>8</v>
      </c>
      <c r="K7" s="728" t="s">
        <v>940</v>
      </c>
      <c r="L7" s="728" t="s">
        <v>928</v>
      </c>
      <c r="M7" s="728" t="s">
        <v>929</v>
      </c>
      <c r="N7" s="728" t="s">
        <v>930</v>
      </c>
      <c r="O7" s="728"/>
      <c r="P7" s="728" t="s">
        <v>926</v>
      </c>
      <c r="Q7" s="728" t="s">
        <v>927</v>
      </c>
      <c r="R7" s="728" t="s">
        <v>923</v>
      </c>
      <c r="S7" s="728">
        <v>0</v>
      </c>
      <c r="T7" s="728" t="s">
        <v>940</v>
      </c>
      <c r="U7" s="728">
        <v>0.02</v>
      </c>
      <c r="V7" s="728">
        <v>0.02</v>
      </c>
      <c r="W7" s="728" t="s">
        <v>931</v>
      </c>
      <c r="X7" s="729">
        <f t="shared" si="0"/>
        <v>2.2763237610000001E-2</v>
      </c>
      <c r="Y7" s="730">
        <f t="shared" si="1"/>
        <v>0</v>
      </c>
      <c r="BC7" t="s">
        <v>936</v>
      </c>
      <c r="BD7">
        <v>4</v>
      </c>
      <c r="BE7" t="s">
        <v>941</v>
      </c>
      <c r="BF7" t="s">
        <v>923</v>
      </c>
      <c r="BG7">
        <v>0.249632194</v>
      </c>
    </row>
    <row r="8" spans="1:59">
      <c r="A8" s="728" t="s">
        <v>942</v>
      </c>
      <c r="B8" s="728" t="s">
        <v>943</v>
      </c>
      <c r="C8" s="728" t="s">
        <v>923</v>
      </c>
      <c r="D8" s="728" t="s">
        <v>924</v>
      </c>
      <c r="E8" s="728" t="s">
        <v>925</v>
      </c>
      <c r="F8" s="728" t="s">
        <v>926</v>
      </c>
      <c r="G8" s="728" t="s">
        <v>944</v>
      </c>
      <c r="H8" s="728">
        <v>0.16655626543999999</v>
      </c>
      <c r="I8" s="728">
        <v>4</v>
      </c>
      <c r="J8" s="728">
        <v>8</v>
      </c>
      <c r="K8" s="728" t="s">
        <v>928</v>
      </c>
      <c r="L8" s="728" t="s">
        <v>928</v>
      </c>
      <c r="M8" s="728" t="s">
        <v>929</v>
      </c>
      <c r="N8" s="728" t="s">
        <v>930</v>
      </c>
      <c r="O8" s="728"/>
      <c r="P8" s="728" t="s">
        <v>926</v>
      </c>
      <c r="Q8" s="728" t="s">
        <v>944</v>
      </c>
      <c r="R8" s="728" t="s">
        <v>923</v>
      </c>
      <c r="S8" s="728">
        <v>0</v>
      </c>
      <c r="T8" s="728" t="s">
        <v>928</v>
      </c>
      <c r="U8" s="728">
        <v>0.17</v>
      </c>
      <c r="V8" s="728">
        <v>0.17</v>
      </c>
      <c r="W8" s="728" t="s">
        <v>931</v>
      </c>
      <c r="X8" s="729">
        <f t="shared" si="0"/>
        <v>0.16633609544</v>
      </c>
      <c r="Y8" s="730">
        <f t="shared" si="1"/>
        <v>2.2017E-4</v>
      </c>
      <c r="BC8" t="s">
        <v>936</v>
      </c>
      <c r="BD8">
        <v>4</v>
      </c>
      <c r="BE8" t="s">
        <v>945</v>
      </c>
      <c r="BF8" t="s">
        <v>923</v>
      </c>
      <c r="BG8">
        <v>0.29042107499999997</v>
      </c>
    </row>
    <row r="9" spans="1:59">
      <c r="A9" s="728" t="s">
        <v>946</v>
      </c>
      <c r="B9" s="728" t="s">
        <v>947</v>
      </c>
      <c r="C9" s="728" t="s">
        <v>923</v>
      </c>
      <c r="D9" s="728" t="s">
        <v>924</v>
      </c>
      <c r="E9" s="728" t="s">
        <v>925</v>
      </c>
      <c r="F9" s="728" t="s">
        <v>926</v>
      </c>
      <c r="G9" s="728" t="s">
        <v>948</v>
      </c>
      <c r="H9" s="728">
        <v>0.10875071688</v>
      </c>
      <c r="I9" s="728">
        <v>4</v>
      </c>
      <c r="J9" s="728">
        <v>8</v>
      </c>
      <c r="K9" s="728" t="s">
        <v>928</v>
      </c>
      <c r="L9" s="728" t="s">
        <v>928</v>
      </c>
      <c r="M9" s="728" t="s">
        <v>929</v>
      </c>
      <c r="N9" s="728" t="s">
        <v>930</v>
      </c>
      <c r="O9" s="728"/>
      <c r="P9" s="728" t="s">
        <v>926</v>
      </c>
      <c r="Q9" s="728" t="s">
        <v>948</v>
      </c>
      <c r="R9" s="728" t="s">
        <v>923</v>
      </c>
      <c r="S9" s="728">
        <v>0</v>
      </c>
      <c r="T9" s="728" t="s">
        <v>928</v>
      </c>
      <c r="U9" s="728">
        <v>0.11</v>
      </c>
      <c r="V9" s="728">
        <v>0.11</v>
      </c>
      <c r="W9" s="728" t="s">
        <v>931</v>
      </c>
      <c r="X9" s="729">
        <f t="shared" si="0"/>
        <v>0.10862219088</v>
      </c>
      <c r="Y9" s="730">
        <f t="shared" si="1"/>
        <v>1.2852600000000001E-4</v>
      </c>
      <c r="BC9" t="s">
        <v>936</v>
      </c>
      <c r="BD9">
        <v>4</v>
      </c>
      <c r="BE9" t="s">
        <v>949</v>
      </c>
      <c r="BF9" t="s">
        <v>923</v>
      </c>
      <c r="BG9">
        <v>1.0184018E-2</v>
      </c>
    </row>
    <row r="10" spans="1:59">
      <c r="A10" s="728" t="s">
        <v>950</v>
      </c>
      <c r="B10" s="728" t="s">
        <v>951</v>
      </c>
      <c r="C10" s="728" t="s">
        <v>923</v>
      </c>
      <c r="D10" s="728" t="s">
        <v>924</v>
      </c>
      <c r="E10" s="728" t="s">
        <v>925</v>
      </c>
      <c r="F10" s="728" t="s">
        <v>926</v>
      </c>
      <c r="G10" s="728" t="s">
        <v>952</v>
      </c>
      <c r="H10" s="728">
        <v>5.0629024389999999E-2</v>
      </c>
      <c r="I10" s="728">
        <v>4</v>
      </c>
      <c r="J10" s="728">
        <v>8</v>
      </c>
      <c r="K10" s="728" t="s">
        <v>928</v>
      </c>
      <c r="L10" s="728" t="s">
        <v>928</v>
      </c>
      <c r="M10" s="728" t="s">
        <v>929</v>
      </c>
      <c r="N10" s="728" t="s">
        <v>930</v>
      </c>
      <c r="O10" s="728"/>
      <c r="P10" s="728" t="s">
        <v>926</v>
      </c>
      <c r="Q10" s="728" t="s">
        <v>952</v>
      </c>
      <c r="R10" s="728" t="s">
        <v>923</v>
      </c>
      <c r="S10" s="728" t="s">
        <v>953</v>
      </c>
      <c r="T10" s="728" t="s">
        <v>928</v>
      </c>
      <c r="U10" s="728">
        <v>0.05</v>
      </c>
      <c r="V10" s="728">
        <v>0.05</v>
      </c>
      <c r="W10" s="728" t="s">
        <v>931</v>
      </c>
      <c r="X10" s="729">
        <f t="shared" si="0"/>
        <v>5.0629024389999999E-2</v>
      </c>
      <c r="Y10" s="730">
        <f t="shared" si="1"/>
        <v>0</v>
      </c>
      <c r="BC10" t="s">
        <v>936</v>
      </c>
      <c r="BD10">
        <v>4</v>
      </c>
      <c r="BE10" t="s">
        <v>954</v>
      </c>
      <c r="BF10" t="s">
        <v>923</v>
      </c>
      <c r="BG10">
        <v>0.102467576</v>
      </c>
    </row>
    <row r="11" spans="1:59">
      <c r="A11" s="728" t="s">
        <v>955</v>
      </c>
      <c r="B11" s="728" t="s">
        <v>956</v>
      </c>
      <c r="C11" s="728" t="s">
        <v>957</v>
      </c>
      <c r="D11" s="728" t="s">
        <v>924</v>
      </c>
      <c r="E11" s="728" t="s">
        <v>925</v>
      </c>
      <c r="F11" s="728" t="s">
        <v>926</v>
      </c>
      <c r="G11" s="728" t="s">
        <v>958</v>
      </c>
      <c r="H11" s="728">
        <v>4.4967951579999998E-2</v>
      </c>
      <c r="I11" s="728">
        <v>4</v>
      </c>
      <c r="J11" s="728">
        <v>8</v>
      </c>
      <c r="K11" s="728" t="s">
        <v>959</v>
      </c>
      <c r="L11" s="728" t="s">
        <v>959</v>
      </c>
      <c r="M11" s="728" t="s">
        <v>929</v>
      </c>
      <c r="N11" s="728" t="s">
        <v>930</v>
      </c>
      <c r="O11" s="728"/>
      <c r="P11" s="728" t="s">
        <v>926</v>
      </c>
      <c r="Q11" s="728" t="s">
        <v>958</v>
      </c>
      <c r="R11" s="728" t="s">
        <v>957</v>
      </c>
      <c r="S11" s="728" t="s">
        <v>953</v>
      </c>
      <c r="T11" s="728" t="s">
        <v>959</v>
      </c>
      <c r="U11" s="728">
        <v>0.04</v>
      </c>
      <c r="V11" s="728">
        <v>0.04</v>
      </c>
      <c r="W11" s="728" t="s">
        <v>931</v>
      </c>
      <c r="X11" s="729">
        <f t="shared" si="0"/>
        <v>4.4967951579999998E-2</v>
      </c>
      <c r="Y11" s="730">
        <f t="shared" si="1"/>
        <v>0</v>
      </c>
      <c r="BC11" t="s">
        <v>936</v>
      </c>
      <c r="BD11">
        <v>4</v>
      </c>
      <c r="BE11" t="s">
        <v>960</v>
      </c>
      <c r="BF11" t="s">
        <v>923</v>
      </c>
      <c r="BG11">
        <v>3.8076300000000002E-3</v>
      </c>
    </row>
    <row r="12" spans="1:59">
      <c r="A12" s="728" t="s">
        <v>961</v>
      </c>
      <c r="B12" s="728" t="s">
        <v>962</v>
      </c>
      <c r="C12" s="728" t="s">
        <v>923</v>
      </c>
      <c r="D12" s="728" t="s">
        <v>924</v>
      </c>
      <c r="E12" s="728" t="s">
        <v>925</v>
      </c>
      <c r="F12" s="728" t="s">
        <v>926</v>
      </c>
      <c r="G12" s="728" t="s">
        <v>963</v>
      </c>
      <c r="H12" s="728">
        <v>4.733714814E-2</v>
      </c>
      <c r="I12" s="728">
        <v>4</v>
      </c>
      <c r="J12" s="728">
        <v>8</v>
      </c>
      <c r="K12" s="728" t="s">
        <v>964</v>
      </c>
      <c r="L12" s="728" t="s">
        <v>964</v>
      </c>
      <c r="M12" s="728" t="s">
        <v>929</v>
      </c>
      <c r="N12" s="728" t="s">
        <v>930</v>
      </c>
      <c r="O12" s="728"/>
      <c r="P12" s="728" t="s">
        <v>926</v>
      </c>
      <c r="Q12" s="728" t="s">
        <v>963</v>
      </c>
      <c r="R12" s="728" t="s">
        <v>923</v>
      </c>
      <c r="S12" s="728" t="s">
        <v>953</v>
      </c>
      <c r="T12" s="728" t="s">
        <v>964</v>
      </c>
      <c r="U12" s="728">
        <v>0.05</v>
      </c>
      <c r="V12" s="728">
        <v>0.05</v>
      </c>
      <c r="W12" s="728" t="s">
        <v>931</v>
      </c>
      <c r="X12" s="729">
        <f t="shared" si="0"/>
        <v>4.733714814E-2</v>
      </c>
      <c r="Y12" s="730">
        <f t="shared" si="1"/>
        <v>0</v>
      </c>
      <c r="BC12" t="s">
        <v>965</v>
      </c>
      <c r="BD12">
        <v>5</v>
      </c>
      <c r="BE12" t="s">
        <v>960</v>
      </c>
      <c r="BF12" t="s">
        <v>923</v>
      </c>
      <c r="BG12">
        <v>8.1272570000000006E-3</v>
      </c>
    </row>
    <row r="13" spans="1:59">
      <c r="A13" s="728" t="s">
        <v>966</v>
      </c>
      <c r="B13" s="728" t="s">
        <v>967</v>
      </c>
      <c r="C13" s="728" t="s">
        <v>923</v>
      </c>
      <c r="D13" s="728" t="s">
        <v>924</v>
      </c>
      <c r="E13" s="728" t="s">
        <v>925</v>
      </c>
      <c r="F13" s="728" t="s">
        <v>926</v>
      </c>
      <c r="G13" s="728" t="s">
        <v>968</v>
      </c>
      <c r="H13" s="728">
        <v>4.841351646E-2</v>
      </c>
      <c r="I13" s="728">
        <v>4</v>
      </c>
      <c r="J13" s="728">
        <v>8</v>
      </c>
      <c r="K13" s="728" t="s">
        <v>969</v>
      </c>
      <c r="L13" s="728" t="s">
        <v>969</v>
      </c>
      <c r="M13" s="728" t="s">
        <v>929</v>
      </c>
      <c r="N13" s="728" t="s">
        <v>930</v>
      </c>
      <c r="O13" s="728"/>
      <c r="P13" s="728" t="s">
        <v>926</v>
      </c>
      <c r="Q13" s="728" t="s">
        <v>968</v>
      </c>
      <c r="R13" s="728" t="s">
        <v>923</v>
      </c>
      <c r="S13" s="728">
        <v>0</v>
      </c>
      <c r="T13" s="728" t="s">
        <v>969</v>
      </c>
      <c r="U13" s="728">
        <v>0.05</v>
      </c>
      <c r="V13" s="728">
        <v>0.05</v>
      </c>
      <c r="W13" s="728" t="s">
        <v>931</v>
      </c>
      <c r="X13" s="729">
        <f t="shared" si="0"/>
        <v>4.841351646E-2</v>
      </c>
      <c r="Y13" s="730">
        <f t="shared" si="1"/>
        <v>0</v>
      </c>
      <c r="BC13" t="s">
        <v>965</v>
      </c>
      <c r="BD13">
        <v>5</v>
      </c>
      <c r="BE13" t="s">
        <v>970</v>
      </c>
      <c r="BF13" t="s">
        <v>923</v>
      </c>
      <c r="BG13">
        <v>4.1150781999999997E-2</v>
      </c>
    </row>
    <row r="14" spans="1:59">
      <c r="A14" s="728" t="s">
        <v>971</v>
      </c>
      <c r="B14" s="728" t="s">
        <v>972</v>
      </c>
      <c r="C14" s="728" t="s">
        <v>923</v>
      </c>
      <c r="D14" s="728" t="s">
        <v>924</v>
      </c>
      <c r="E14" s="728" t="s">
        <v>925</v>
      </c>
      <c r="F14" s="728" t="s">
        <v>926</v>
      </c>
      <c r="G14" s="728" t="s">
        <v>973</v>
      </c>
      <c r="H14" s="728">
        <v>6.0429634080000003E-2</v>
      </c>
      <c r="I14" s="728">
        <v>4</v>
      </c>
      <c r="J14" s="728">
        <v>8</v>
      </c>
      <c r="K14" s="728" t="s">
        <v>974</v>
      </c>
      <c r="L14" s="728" t="s">
        <v>975</v>
      </c>
      <c r="M14" s="728" t="s">
        <v>929</v>
      </c>
      <c r="N14" s="728" t="s">
        <v>930</v>
      </c>
      <c r="O14" s="728"/>
      <c r="P14" s="728" t="s">
        <v>926</v>
      </c>
      <c r="Q14" s="728" t="s">
        <v>973</v>
      </c>
      <c r="R14" s="728" t="s">
        <v>923</v>
      </c>
      <c r="S14" s="728">
        <v>0</v>
      </c>
      <c r="T14" s="728" t="s">
        <v>974</v>
      </c>
      <c r="U14" s="728">
        <v>0.06</v>
      </c>
      <c r="V14" s="728">
        <v>0.06</v>
      </c>
      <c r="W14" s="728" t="s">
        <v>931</v>
      </c>
      <c r="X14" s="729">
        <f t="shared" si="0"/>
        <v>6.0429634080000003E-2</v>
      </c>
      <c r="Y14" s="730">
        <f t="shared" si="1"/>
        <v>0</v>
      </c>
      <c r="BC14" t="s">
        <v>965</v>
      </c>
      <c r="BD14">
        <v>5</v>
      </c>
      <c r="BE14" t="s">
        <v>976</v>
      </c>
      <c r="BF14" t="s">
        <v>923</v>
      </c>
      <c r="BG14">
        <v>2.2863385999999999E-2</v>
      </c>
    </row>
    <row r="15" spans="1:59">
      <c r="A15" s="728" t="s">
        <v>977</v>
      </c>
      <c r="B15" s="728" t="s">
        <v>978</v>
      </c>
      <c r="C15" s="728" t="s">
        <v>923</v>
      </c>
      <c r="D15" s="728" t="s">
        <v>924</v>
      </c>
      <c r="E15" s="728" t="s">
        <v>925</v>
      </c>
      <c r="F15" s="728" t="s">
        <v>926</v>
      </c>
      <c r="G15" s="728" t="s">
        <v>973</v>
      </c>
      <c r="H15" s="728">
        <v>6.8178405319999996E-2</v>
      </c>
      <c r="I15" s="728">
        <v>4</v>
      </c>
      <c r="J15" s="728">
        <v>8</v>
      </c>
      <c r="K15" s="728" t="s">
        <v>974</v>
      </c>
      <c r="L15" s="728" t="s">
        <v>975</v>
      </c>
      <c r="M15" s="728" t="s">
        <v>929</v>
      </c>
      <c r="N15" s="728" t="s">
        <v>930</v>
      </c>
      <c r="O15" s="728"/>
      <c r="P15" s="728" t="s">
        <v>926</v>
      </c>
      <c r="Q15" s="728" t="s">
        <v>973</v>
      </c>
      <c r="R15" s="728" t="s">
        <v>923</v>
      </c>
      <c r="S15" s="728">
        <v>0</v>
      </c>
      <c r="T15" s="728" t="s">
        <v>974</v>
      </c>
      <c r="U15" s="728">
        <v>7.0000000000000007E-2</v>
      </c>
      <c r="V15" s="728">
        <v>7.0000000000000007E-2</v>
      </c>
      <c r="W15" s="728" t="s">
        <v>931</v>
      </c>
      <c r="X15" s="729">
        <f t="shared" si="0"/>
        <v>6.8178405319999996E-2</v>
      </c>
      <c r="Y15" s="730">
        <f t="shared" si="1"/>
        <v>0</v>
      </c>
      <c r="BC15" t="s">
        <v>965</v>
      </c>
      <c r="BD15">
        <v>5</v>
      </c>
      <c r="BE15" t="s">
        <v>922</v>
      </c>
      <c r="BF15" t="s">
        <v>923</v>
      </c>
      <c r="BG15">
        <v>1.236912E-3</v>
      </c>
    </row>
    <row r="16" spans="1:59">
      <c r="A16" s="728" t="s">
        <v>979</v>
      </c>
      <c r="B16" s="728" t="s">
        <v>980</v>
      </c>
      <c r="C16" s="728" t="s">
        <v>923</v>
      </c>
      <c r="D16" s="728" t="s">
        <v>924</v>
      </c>
      <c r="E16" s="728" t="s">
        <v>925</v>
      </c>
      <c r="F16" s="728" t="s">
        <v>926</v>
      </c>
      <c r="G16" s="728" t="s">
        <v>973</v>
      </c>
      <c r="H16" s="728">
        <v>6.6484284539999994E-2</v>
      </c>
      <c r="I16" s="728">
        <v>4</v>
      </c>
      <c r="J16" s="728">
        <v>8</v>
      </c>
      <c r="K16" s="728" t="s">
        <v>974</v>
      </c>
      <c r="L16" s="728" t="s">
        <v>975</v>
      </c>
      <c r="M16" s="728" t="s">
        <v>929</v>
      </c>
      <c r="N16" s="728" t="s">
        <v>930</v>
      </c>
      <c r="O16" s="728"/>
      <c r="P16" s="728" t="s">
        <v>926</v>
      </c>
      <c r="Q16" s="728" t="s">
        <v>973</v>
      </c>
      <c r="R16" s="728" t="s">
        <v>923</v>
      </c>
      <c r="S16" s="728">
        <v>0</v>
      </c>
      <c r="T16" s="728" t="s">
        <v>974</v>
      </c>
      <c r="U16" s="728">
        <v>7.0000000000000007E-2</v>
      </c>
      <c r="V16" s="728">
        <v>7.0000000000000007E-2</v>
      </c>
      <c r="W16" s="728" t="s">
        <v>931</v>
      </c>
      <c r="X16" s="729">
        <f t="shared" si="0"/>
        <v>6.6484284539999994E-2</v>
      </c>
      <c r="Y16" s="730">
        <f t="shared" si="1"/>
        <v>0</v>
      </c>
      <c r="BC16" t="s">
        <v>965</v>
      </c>
      <c r="BD16">
        <v>5</v>
      </c>
      <c r="BE16" t="s">
        <v>943</v>
      </c>
      <c r="BF16" t="s">
        <v>923</v>
      </c>
      <c r="BG16">
        <v>2.2017E-4</v>
      </c>
    </row>
    <row r="17" spans="1:59">
      <c r="A17" s="728" t="s">
        <v>981</v>
      </c>
      <c r="B17" s="728" t="s">
        <v>982</v>
      </c>
      <c r="C17" s="728" t="s">
        <v>923</v>
      </c>
      <c r="D17" s="728" t="s">
        <v>924</v>
      </c>
      <c r="E17" s="728" t="s">
        <v>925</v>
      </c>
      <c r="F17" s="728" t="s">
        <v>926</v>
      </c>
      <c r="G17" s="728" t="s">
        <v>983</v>
      </c>
      <c r="H17" s="728">
        <v>6.2433422580000002E-2</v>
      </c>
      <c r="I17" s="728">
        <v>4</v>
      </c>
      <c r="J17" s="728">
        <v>8</v>
      </c>
      <c r="K17" s="728" t="s">
        <v>984</v>
      </c>
      <c r="L17" s="728" t="s">
        <v>984</v>
      </c>
      <c r="M17" s="728" t="s">
        <v>929</v>
      </c>
      <c r="N17" s="728" t="s">
        <v>930</v>
      </c>
      <c r="O17" s="728"/>
      <c r="P17" s="728" t="s">
        <v>926</v>
      </c>
      <c r="Q17" s="728" t="s">
        <v>983</v>
      </c>
      <c r="R17" s="728" t="s">
        <v>923</v>
      </c>
      <c r="S17" s="728">
        <v>0</v>
      </c>
      <c r="T17" s="728" t="s">
        <v>984</v>
      </c>
      <c r="U17" s="728">
        <v>0.06</v>
      </c>
      <c r="V17" s="728">
        <v>0.06</v>
      </c>
      <c r="W17" s="728" t="s">
        <v>931</v>
      </c>
      <c r="X17" s="729">
        <f t="shared" si="0"/>
        <v>-4.200000000564863E-10</v>
      </c>
      <c r="Y17" s="730">
        <f t="shared" si="1"/>
        <v>6.2433423000000002E-2</v>
      </c>
      <c r="BC17" t="s">
        <v>965</v>
      </c>
      <c r="BD17">
        <v>5</v>
      </c>
      <c r="BE17" t="s">
        <v>947</v>
      </c>
      <c r="BF17" t="s">
        <v>923</v>
      </c>
      <c r="BG17">
        <v>1.2852600000000001E-4</v>
      </c>
    </row>
    <row r="18" spans="1:59">
      <c r="A18" s="728" t="s">
        <v>985</v>
      </c>
      <c r="B18" s="728" t="s">
        <v>986</v>
      </c>
      <c r="C18" s="728" t="s">
        <v>923</v>
      </c>
      <c r="D18" s="728" t="s">
        <v>924</v>
      </c>
      <c r="E18" s="728" t="s">
        <v>925</v>
      </c>
      <c r="F18" s="728" t="s">
        <v>926</v>
      </c>
      <c r="G18" s="728" t="s">
        <v>987</v>
      </c>
      <c r="H18" s="728">
        <v>6.7617233659999998E-2</v>
      </c>
      <c r="I18" s="728">
        <v>4</v>
      </c>
      <c r="J18" s="728">
        <v>8</v>
      </c>
      <c r="K18" s="728" t="s">
        <v>988</v>
      </c>
      <c r="L18" s="728" t="s">
        <v>988</v>
      </c>
      <c r="M18" s="728" t="s">
        <v>929</v>
      </c>
      <c r="N18" s="728" t="s">
        <v>930</v>
      </c>
      <c r="O18" s="728"/>
      <c r="P18" s="728" t="s">
        <v>926</v>
      </c>
      <c r="Q18" s="728" t="s">
        <v>987</v>
      </c>
      <c r="R18" s="728" t="s">
        <v>923</v>
      </c>
      <c r="S18" s="728">
        <v>0</v>
      </c>
      <c r="T18" s="728" t="s">
        <v>988</v>
      </c>
      <c r="U18" s="728">
        <v>7.0000000000000007E-2</v>
      </c>
      <c r="V18" s="728">
        <v>7.0000000000000007E-2</v>
      </c>
      <c r="W18" s="728" t="s">
        <v>931</v>
      </c>
      <c r="X18" s="729">
        <f t="shared" si="0"/>
        <v>6.7617233659999998E-2</v>
      </c>
      <c r="Y18" s="730">
        <f t="shared" si="1"/>
        <v>0</v>
      </c>
      <c r="BC18" t="s">
        <v>965</v>
      </c>
      <c r="BD18">
        <v>5</v>
      </c>
      <c r="BE18" t="s">
        <v>989</v>
      </c>
      <c r="BF18" t="s">
        <v>923</v>
      </c>
      <c r="BG18">
        <v>0.112649917</v>
      </c>
    </row>
    <row r="19" spans="1:59">
      <c r="A19" s="728" t="s">
        <v>990</v>
      </c>
      <c r="B19" s="728" t="s">
        <v>991</v>
      </c>
      <c r="C19" s="728" t="s">
        <v>957</v>
      </c>
      <c r="D19" s="728" t="s">
        <v>924</v>
      </c>
      <c r="E19" s="728" t="s">
        <v>925</v>
      </c>
      <c r="F19" s="728" t="s">
        <v>926</v>
      </c>
      <c r="G19" s="728" t="s">
        <v>992</v>
      </c>
      <c r="H19" s="728">
        <v>6.1362517149999997E-2</v>
      </c>
      <c r="I19" s="728">
        <v>4</v>
      </c>
      <c r="J19" s="728">
        <v>8</v>
      </c>
      <c r="K19" s="728" t="s">
        <v>993</v>
      </c>
      <c r="L19" s="728" t="s">
        <v>993</v>
      </c>
      <c r="M19" s="728" t="s">
        <v>929</v>
      </c>
      <c r="N19" s="728" t="s">
        <v>994</v>
      </c>
      <c r="O19" s="728"/>
      <c r="P19" s="728" t="s">
        <v>926</v>
      </c>
      <c r="Q19" s="728" t="s">
        <v>992</v>
      </c>
      <c r="R19" s="728" t="s">
        <v>957</v>
      </c>
      <c r="S19" s="728" t="s">
        <v>953</v>
      </c>
      <c r="T19" s="728" t="s">
        <v>993</v>
      </c>
      <c r="U19" s="728">
        <v>0.06</v>
      </c>
      <c r="V19" s="728">
        <v>0.06</v>
      </c>
      <c r="W19" s="728" t="s">
        <v>931</v>
      </c>
      <c r="X19" s="729">
        <f t="shared" si="0"/>
        <v>6.1362517149999997E-2</v>
      </c>
      <c r="Y19" s="730">
        <f t="shared" si="1"/>
        <v>0</v>
      </c>
      <c r="BC19" t="s">
        <v>965</v>
      </c>
      <c r="BD19">
        <v>5</v>
      </c>
      <c r="BE19" t="s">
        <v>995</v>
      </c>
      <c r="BF19" t="s">
        <v>923</v>
      </c>
      <c r="BG19">
        <v>1.539601E-2</v>
      </c>
    </row>
    <row r="20" spans="1:59">
      <c r="A20" s="728" t="s">
        <v>996</v>
      </c>
      <c r="B20" s="728" t="s">
        <v>997</v>
      </c>
      <c r="C20" s="728" t="s">
        <v>923</v>
      </c>
      <c r="D20" s="728" t="s">
        <v>924</v>
      </c>
      <c r="E20" s="728" t="s">
        <v>925</v>
      </c>
      <c r="F20" s="728" t="s">
        <v>926</v>
      </c>
      <c r="G20" s="728" t="s">
        <v>998</v>
      </c>
      <c r="H20" s="728">
        <v>4.2498048650000002E-2</v>
      </c>
      <c r="I20" s="728">
        <v>4</v>
      </c>
      <c r="J20" s="728">
        <v>8</v>
      </c>
      <c r="K20" s="728" t="s">
        <v>999</v>
      </c>
      <c r="L20" s="728" t="s">
        <v>993</v>
      </c>
      <c r="M20" s="728" t="s">
        <v>929</v>
      </c>
      <c r="N20" s="728" t="s">
        <v>930</v>
      </c>
      <c r="O20" s="728"/>
      <c r="P20" s="728" t="s">
        <v>926</v>
      </c>
      <c r="Q20" s="728" t="s">
        <v>998</v>
      </c>
      <c r="R20" s="728" t="s">
        <v>923</v>
      </c>
      <c r="S20" s="728">
        <v>0</v>
      </c>
      <c r="T20" s="728" t="s">
        <v>999</v>
      </c>
      <c r="U20" s="728">
        <v>0.04</v>
      </c>
      <c r="V20" s="728">
        <v>0.04</v>
      </c>
      <c r="W20" s="728" t="s">
        <v>931</v>
      </c>
      <c r="X20" s="729">
        <f t="shared" si="0"/>
        <v>4.2498048650000002E-2</v>
      </c>
      <c r="Y20" s="730">
        <f t="shared" si="1"/>
        <v>0</v>
      </c>
      <c r="BC20" t="s">
        <v>965</v>
      </c>
      <c r="BD20">
        <v>5</v>
      </c>
      <c r="BE20" t="s">
        <v>1000</v>
      </c>
      <c r="BF20" t="s">
        <v>923</v>
      </c>
      <c r="BG20">
        <v>8.1289548000000003E-2</v>
      </c>
    </row>
    <row r="21" spans="1:59">
      <c r="A21" s="728" t="s">
        <v>1001</v>
      </c>
      <c r="B21" s="728" t="s">
        <v>1002</v>
      </c>
      <c r="C21" s="728" t="s">
        <v>923</v>
      </c>
      <c r="D21" s="728" t="s">
        <v>924</v>
      </c>
      <c r="E21" s="728" t="s">
        <v>925</v>
      </c>
      <c r="F21" s="728" t="s">
        <v>926</v>
      </c>
      <c r="G21" s="728" t="s">
        <v>1003</v>
      </c>
      <c r="H21" s="728">
        <v>5.3988190669999998E-2</v>
      </c>
      <c r="I21" s="728">
        <v>4</v>
      </c>
      <c r="J21" s="728">
        <v>8</v>
      </c>
      <c r="K21" s="728" t="s">
        <v>999</v>
      </c>
      <c r="L21" s="728" t="s">
        <v>993</v>
      </c>
      <c r="M21" s="728" t="s">
        <v>929</v>
      </c>
      <c r="N21" s="728" t="s">
        <v>930</v>
      </c>
      <c r="O21" s="728"/>
      <c r="P21" s="728" t="s">
        <v>926</v>
      </c>
      <c r="Q21" s="728" t="s">
        <v>1003</v>
      </c>
      <c r="R21" s="728" t="s">
        <v>923</v>
      </c>
      <c r="S21" s="728">
        <v>0</v>
      </c>
      <c r="T21" s="728" t="s">
        <v>999</v>
      </c>
      <c r="U21" s="728">
        <v>0.05</v>
      </c>
      <c r="V21" s="728">
        <v>0.05</v>
      </c>
      <c r="W21" s="728" t="s">
        <v>931</v>
      </c>
      <c r="X21" s="729">
        <f t="shared" si="0"/>
        <v>5.3988190669999998E-2</v>
      </c>
      <c r="Y21" s="730">
        <f t="shared" si="1"/>
        <v>0</v>
      </c>
      <c r="BC21" t="s">
        <v>1004</v>
      </c>
      <c r="BD21">
        <v>6</v>
      </c>
      <c r="BE21" t="s">
        <v>1005</v>
      </c>
      <c r="BF21" t="s">
        <v>923</v>
      </c>
      <c r="BG21">
        <v>5.9395089999999999E-3</v>
      </c>
    </row>
    <row r="22" spans="1:59">
      <c r="A22" s="728" t="s">
        <v>1006</v>
      </c>
      <c r="B22" s="728" t="s">
        <v>1007</v>
      </c>
      <c r="C22" s="728" t="s">
        <v>923</v>
      </c>
      <c r="D22" s="728" t="s">
        <v>924</v>
      </c>
      <c r="E22" s="728" t="s">
        <v>925</v>
      </c>
      <c r="F22" s="728" t="s">
        <v>926</v>
      </c>
      <c r="G22" s="728" t="s">
        <v>1003</v>
      </c>
      <c r="H22" s="728">
        <v>4.8926532129999999E-2</v>
      </c>
      <c r="I22" s="728">
        <v>4</v>
      </c>
      <c r="J22" s="728">
        <v>8</v>
      </c>
      <c r="K22" s="728" t="s">
        <v>999</v>
      </c>
      <c r="L22" s="728" t="s">
        <v>993</v>
      </c>
      <c r="M22" s="728" t="s">
        <v>929</v>
      </c>
      <c r="N22" s="728" t="s">
        <v>930</v>
      </c>
      <c r="O22" s="728"/>
      <c r="P22" s="728" t="s">
        <v>926</v>
      </c>
      <c r="Q22" s="728" t="s">
        <v>1003</v>
      </c>
      <c r="R22" s="728" t="s">
        <v>923</v>
      </c>
      <c r="S22" s="728">
        <v>0</v>
      </c>
      <c r="T22" s="728" t="s">
        <v>999</v>
      </c>
      <c r="U22" s="728">
        <v>0.05</v>
      </c>
      <c r="V22" s="728">
        <v>0.05</v>
      </c>
      <c r="W22" s="728" t="s">
        <v>931</v>
      </c>
      <c r="X22" s="729">
        <f t="shared" si="0"/>
        <v>4.0398405129999995E-2</v>
      </c>
      <c r="Y22" s="730">
        <f t="shared" si="1"/>
        <v>8.5281269999999999E-3</v>
      </c>
      <c r="BC22" t="s">
        <v>1004</v>
      </c>
      <c r="BD22">
        <v>6</v>
      </c>
      <c r="BE22" t="s">
        <v>1008</v>
      </c>
      <c r="BF22" t="s">
        <v>923</v>
      </c>
      <c r="BG22">
        <v>3.4335599000000001E-2</v>
      </c>
    </row>
    <row r="23" spans="1:59">
      <c r="A23" s="728" t="s">
        <v>1009</v>
      </c>
      <c r="B23" s="728" t="s">
        <v>1010</v>
      </c>
      <c r="C23" s="728" t="s">
        <v>923</v>
      </c>
      <c r="D23" s="728" t="s">
        <v>924</v>
      </c>
      <c r="E23" s="728" t="s">
        <v>925</v>
      </c>
      <c r="F23" s="728" t="s">
        <v>926</v>
      </c>
      <c r="G23" s="728" t="s">
        <v>1011</v>
      </c>
      <c r="H23" s="728">
        <v>0.12571514587999999</v>
      </c>
      <c r="I23" s="728">
        <v>4</v>
      </c>
      <c r="J23" s="728">
        <v>8</v>
      </c>
      <c r="K23" s="728" t="s">
        <v>1012</v>
      </c>
      <c r="L23" s="728" t="s">
        <v>993</v>
      </c>
      <c r="M23" s="728" t="s">
        <v>929</v>
      </c>
      <c r="N23" s="728" t="s">
        <v>994</v>
      </c>
      <c r="O23" s="728"/>
      <c r="P23" s="728" t="s">
        <v>926</v>
      </c>
      <c r="Q23" s="728" t="s">
        <v>1011</v>
      </c>
      <c r="R23" s="728" t="s">
        <v>923</v>
      </c>
      <c r="S23" s="728">
        <v>0</v>
      </c>
      <c r="T23" s="728" t="s">
        <v>1012</v>
      </c>
      <c r="U23" s="728">
        <v>0.13</v>
      </c>
      <c r="V23" s="728">
        <v>0.13</v>
      </c>
      <c r="W23" s="728" t="s">
        <v>931</v>
      </c>
      <c r="X23" s="729">
        <f t="shared" si="0"/>
        <v>-1.2000000992884452E-10</v>
      </c>
      <c r="Y23" s="730">
        <f t="shared" si="1"/>
        <v>0.125715146</v>
      </c>
      <c r="BC23" t="s">
        <v>1004</v>
      </c>
      <c r="BD23">
        <v>6</v>
      </c>
      <c r="BE23" t="s">
        <v>1013</v>
      </c>
      <c r="BF23" t="s">
        <v>923</v>
      </c>
      <c r="BG23">
        <v>3.1350377999999998E-2</v>
      </c>
    </row>
    <row r="24" spans="1:59">
      <c r="A24" s="728" t="s">
        <v>1014</v>
      </c>
      <c r="B24" s="728" t="s">
        <v>1015</v>
      </c>
      <c r="C24" s="728" t="s">
        <v>923</v>
      </c>
      <c r="D24" s="728" t="s">
        <v>924</v>
      </c>
      <c r="E24" s="728" t="s">
        <v>925</v>
      </c>
      <c r="F24" s="728" t="s">
        <v>926</v>
      </c>
      <c r="G24" s="728" t="s">
        <v>1016</v>
      </c>
      <c r="H24" s="728">
        <v>5.9758703769999998E-2</v>
      </c>
      <c r="I24" s="728">
        <v>4</v>
      </c>
      <c r="J24" s="728">
        <v>8</v>
      </c>
      <c r="K24" s="728" t="s">
        <v>1017</v>
      </c>
      <c r="L24" s="728" t="s">
        <v>988</v>
      </c>
      <c r="M24" s="728" t="s">
        <v>929</v>
      </c>
      <c r="N24" s="728" t="s">
        <v>930</v>
      </c>
      <c r="O24" s="728"/>
      <c r="P24" s="728" t="s">
        <v>926</v>
      </c>
      <c r="Q24" s="728" t="s">
        <v>1016</v>
      </c>
      <c r="R24" s="728" t="s">
        <v>923</v>
      </c>
      <c r="S24" s="728">
        <v>0</v>
      </c>
      <c r="T24" s="728" t="s">
        <v>1017</v>
      </c>
      <c r="U24" s="728">
        <v>0.06</v>
      </c>
      <c r="V24" s="728">
        <v>0.06</v>
      </c>
      <c r="W24" s="728" t="s">
        <v>931</v>
      </c>
      <c r="X24" s="729">
        <f t="shared" si="0"/>
        <v>5.9758703769999998E-2</v>
      </c>
      <c r="Y24" s="730">
        <f t="shared" si="1"/>
        <v>0</v>
      </c>
      <c r="BC24" t="s">
        <v>1004</v>
      </c>
      <c r="BD24">
        <v>6</v>
      </c>
      <c r="BE24" t="s">
        <v>1018</v>
      </c>
      <c r="BF24" t="s">
        <v>923</v>
      </c>
      <c r="BG24">
        <v>1.8176652000000001E-2</v>
      </c>
    </row>
    <row r="25" spans="1:59">
      <c r="A25" s="728" t="s">
        <v>1019</v>
      </c>
      <c r="B25" s="728" t="s">
        <v>1020</v>
      </c>
      <c r="C25" s="728" t="s">
        <v>923</v>
      </c>
      <c r="D25" s="728" t="s">
        <v>924</v>
      </c>
      <c r="E25" s="728" t="s">
        <v>925</v>
      </c>
      <c r="F25" s="728" t="s">
        <v>926</v>
      </c>
      <c r="G25" s="728" t="s">
        <v>1016</v>
      </c>
      <c r="H25" s="728">
        <v>5.4303495680000001E-2</v>
      </c>
      <c r="I25" s="728">
        <v>4</v>
      </c>
      <c r="J25" s="728">
        <v>8</v>
      </c>
      <c r="K25" s="728" t="s">
        <v>1017</v>
      </c>
      <c r="L25" s="728" t="s">
        <v>988</v>
      </c>
      <c r="M25" s="728" t="s">
        <v>929</v>
      </c>
      <c r="N25" s="728" t="s">
        <v>930</v>
      </c>
      <c r="O25" s="728"/>
      <c r="P25" s="728" t="s">
        <v>926</v>
      </c>
      <c r="Q25" s="728" t="s">
        <v>1016</v>
      </c>
      <c r="R25" s="728" t="s">
        <v>923</v>
      </c>
      <c r="S25" s="728">
        <v>0</v>
      </c>
      <c r="T25" s="728" t="s">
        <v>1017</v>
      </c>
      <c r="U25" s="728">
        <v>0.05</v>
      </c>
      <c r="V25" s="728">
        <v>0.05</v>
      </c>
      <c r="W25" s="728" t="s">
        <v>931</v>
      </c>
      <c r="X25" s="729">
        <f t="shared" si="0"/>
        <v>5.4303495680000001E-2</v>
      </c>
      <c r="Y25" s="730">
        <f t="shared" si="1"/>
        <v>0</v>
      </c>
      <c r="BC25" t="s">
        <v>1004</v>
      </c>
      <c r="BD25">
        <v>6</v>
      </c>
      <c r="BE25" t="s">
        <v>1021</v>
      </c>
      <c r="BF25" t="s">
        <v>923</v>
      </c>
      <c r="BG25">
        <v>0.13215533600000001</v>
      </c>
    </row>
    <row r="26" spans="1:59">
      <c r="A26" s="728" t="s">
        <v>1022</v>
      </c>
      <c r="B26" s="728" t="s">
        <v>1023</v>
      </c>
      <c r="C26" s="728" t="s">
        <v>923</v>
      </c>
      <c r="D26" s="728" t="s">
        <v>924</v>
      </c>
      <c r="E26" s="728" t="s">
        <v>925</v>
      </c>
      <c r="F26" s="728" t="s">
        <v>926</v>
      </c>
      <c r="G26" s="728" t="s">
        <v>948</v>
      </c>
      <c r="H26" s="728">
        <v>6.9500032830000003E-2</v>
      </c>
      <c r="I26" s="728">
        <v>4</v>
      </c>
      <c r="J26" s="728">
        <v>8</v>
      </c>
      <c r="K26" s="728" t="s">
        <v>928</v>
      </c>
      <c r="L26" s="728" t="s">
        <v>928</v>
      </c>
      <c r="M26" s="728" t="s">
        <v>929</v>
      </c>
      <c r="N26" s="728" t="s">
        <v>930</v>
      </c>
      <c r="O26" s="728"/>
      <c r="P26" s="728" t="s">
        <v>926</v>
      </c>
      <c r="Q26" s="728" t="s">
        <v>948</v>
      </c>
      <c r="R26" s="728" t="s">
        <v>923</v>
      </c>
      <c r="S26" s="728">
        <v>0</v>
      </c>
      <c r="T26" s="728" t="s">
        <v>928</v>
      </c>
      <c r="U26" s="728">
        <v>7.0000000000000007E-2</v>
      </c>
      <c r="V26" s="728">
        <v>7.0000000000000007E-2</v>
      </c>
      <c r="W26" s="728" t="s">
        <v>931</v>
      </c>
      <c r="X26" s="729">
        <f t="shared" si="0"/>
        <v>6.9500032830000003E-2</v>
      </c>
      <c r="Y26" s="730">
        <f t="shared" si="1"/>
        <v>0</v>
      </c>
      <c r="BC26" t="s">
        <v>1024</v>
      </c>
      <c r="BD26">
        <v>7</v>
      </c>
      <c r="BE26" t="s">
        <v>1025</v>
      </c>
      <c r="BF26" t="s">
        <v>923</v>
      </c>
      <c r="BG26">
        <v>7.0790968999999995E-2</v>
      </c>
    </row>
    <row r="27" spans="1:59">
      <c r="A27" s="728" t="s">
        <v>1026</v>
      </c>
      <c r="B27" s="728" t="s">
        <v>1027</v>
      </c>
      <c r="C27" s="728" t="s">
        <v>923</v>
      </c>
      <c r="D27" s="728" t="s">
        <v>924</v>
      </c>
      <c r="E27" s="728" t="s">
        <v>925</v>
      </c>
      <c r="F27" s="728" t="s">
        <v>926</v>
      </c>
      <c r="G27" s="728" t="s">
        <v>948</v>
      </c>
      <c r="H27" s="728">
        <v>2.3610334529999999E-2</v>
      </c>
      <c r="I27" s="728">
        <v>4</v>
      </c>
      <c r="J27" s="728">
        <v>8</v>
      </c>
      <c r="K27" s="728" t="s">
        <v>928</v>
      </c>
      <c r="L27" s="728" t="s">
        <v>928</v>
      </c>
      <c r="M27" s="728" t="s">
        <v>929</v>
      </c>
      <c r="N27" s="728" t="s">
        <v>930</v>
      </c>
      <c r="O27" s="728"/>
      <c r="P27" s="728" t="s">
        <v>926</v>
      </c>
      <c r="Q27" s="728" t="s">
        <v>948</v>
      </c>
      <c r="R27" s="728" t="s">
        <v>923</v>
      </c>
      <c r="S27" s="728">
        <v>0</v>
      </c>
      <c r="T27" s="728" t="s">
        <v>928</v>
      </c>
      <c r="U27" s="728">
        <v>0.02</v>
      </c>
      <c r="V27" s="728">
        <v>0.02</v>
      </c>
      <c r="W27" s="728" t="s">
        <v>931</v>
      </c>
      <c r="X27" s="729">
        <f t="shared" si="0"/>
        <v>2.3610334529999999E-2</v>
      </c>
      <c r="Y27" s="730">
        <f t="shared" si="1"/>
        <v>0</v>
      </c>
      <c r="BC27" t="s">
        <v>1024</v>
      </c>
      <c r="BD27">
        <v>7</v>
      </c>
      <c r="BE27" t="s">
        <v>1028</v>
      </c>
      <c r="BF27" t="s">
        <v>923</v>
      </c>
      <c r="BG27">
        <v>2.6647730000000001E-3</v>
      </c>
    </row>
    <row r="28" spans="1:59">
      <c r="A28" s="728" t="s">
        <v>1029</v>
      </c>
      <c r="B28" s="728" t="s">
        <v>1030</v>
      </c>
      <c r="C28" s="728" t="s">
        <v>923</v>
      </c>
      <c r="D28" s="728" t="s">
        <v>924</v>
      </c>
      <c r="E28" s="728" t="s">
        <v>925</v>
      </c>
      <c r="F28" s="728" t="s">
        <v>926</v>
      </c>
      <c r="G28" s="728" t="s">
        <v>948</v>
      </c>
      <c r="H28" s="728">
        <v>3.3049559690000001E-2</v>
      </c>
      <c r="I28" s="728">
        <v>4</v>
      </c>
      <c r="J28" s="728">
        <v>8</v>
      </c>
      <c r="K28" s="728" t="s">
        <v>1031</v>
      </c>
      <c r="L28" s="728" t="s">
        <v>928</v>
      </c>
      <c r="M28" s="728" t="s">
        <v>929</v>
      </c>
      <c r="N28" s="728" t="s">
        <v>930</v>
      </c>
      <c r="O28" s="728"/>
      <c r="P28" s="728" t="s">
        <v>926</v>
      </c>
      <c r="Q28" s="728" t="s">
        <v>948</v>
      </c>
      <c r="R28" s="728" t="s">
        <v>923</v>
      </c>
      <c r="S28" s="728">
        <v>0</v>
      </c>
      <c r="T28" s="728" t="s">
        <v>1031</v>
      </c>
      <c r="U28" s="728">
        <v>0.03</v>
      </c>
      <c r="V28" s="728">
        <v>0.03</v>
      </c>
      <c r="W28" s="728" t="s">
        <v>931</v>
      </c>
      <c r="X28" s="729">
        <f t="shared" si="0"/>
        <v>3.3049559690000001E-2</v>
      </c>
      <c r="Y28" s="730">
        <f t="shared" si="1"/>
        <v>0</v>
      </c>
      <c r="BC28" t="s">
        <v>1024</v>
      </c>
      <c r="BD28">
        <v>7</v>
      </c>
      <c r="BE28" t="s">
        <v>1032</v>
      </c>
      <c r="BF28" t="s">
        <v>923</v>
      </c>
      <c r="BG28">
        <v>2.1656674000000001E-2</v>
      </c>
    </row>
    <row r="29" spans="1:59">
      <c r="A29" s="728" t="s">
        <v>1033</v>
      </c>
      <c r="B29" s="728" t="s">
        <v>1034</v>
      </c>
      <c r="C29" s="728" t="s">
        <v>923</v>
      </c>
      <c r="D29" s="728" t="s">
        <v>924</v>
      </c>
      <c r="E29" s="728" t="s">
        <v>925</v>
      </c>
      <c r="F29" s="728" t="s">
        <v>926</v>
      </c>
      <c r="G29" s="728" t="s">
        <v>1035</v>
      </c>
      <c r="H29" s="728">
        <v>1.415020355E-2</v>
      </c>
      <c r="I29" s="728">
        <v>4</v>
      </c>
      <c r="J29" s="728">
        <v>8</v>
      </c>
      <c r="K29" s="728" t="s">
        <v>1036</v>
      </c>
      <c r="L29" s="728" t="s">
        <v>1037</v>
      </c>
      <c r="M29" s="728" t="s">
        <v>929</v>
      </c>
      <c r="N29" s="728" t="s">
        <v>930</v>
      </c>
      <c r="O29" s="728"/>
      <c r="P29" s="728" t="s">
        <v>926</v>
      </c>
      <c r="Q29" s="728" t="s">
        <v>1035</v>
      </c>
      <c r="R29" s="728" t="s">
        <v>923</v>
      </c>
      <c r="S29" s="728" t="s">
        <v>953</v>
      </c>
      <c r="T29" s="728" t="s">
        <v>1036</v>
      </c>
      <c r="U29" s="728">
        <v>0.01</v>
      </c>
      <c r="V29" s="728">
        <v>0.01</v>
      </c>
      <c r="W29" s="728" t="s">
        <v>931</v>
      </c>
      <c r="X29" s="729">
        <f t="shared" si="0"/>
        <v>1.415020355E-2</v>
      </c>
      <c r="Y29" s="730">
        <f t="shared" si="1"/>
        <v>0</v>
      </c>
      <c r="BC29" t="s">
        <v>1024</v>
      </c>
      <c r="BD29">
        <v>7</v>
      </c>
      <c r="BE29" t="s">
        <v>1038</v>
      </c>
      <c r="BF29" t="s">
        <v>923</v>
      </c>
      <c r="BG29">
        <v>4.1672966999999998E-2</v>
      </c>
    </row>
    <row r="30" spans="1:59">
      <c r="A30" s="728" t="s">
        <v>1039</v>
      </c>
      <c r="B30" s="728" t="s">
        <v>1040</v>
      </c>
      <c r="C30" s="728" t="s">
        <v>923</v>
      </c>
      <c r="D30" s="728" t="s">
        <v>924</v>
      </c>
      <c r="E30" s="728" t="s">
        <v>925</v>
      </c>
      <c r="F30" s="728" t="s">
        <v>926</v>
      </c>
      <c r="G30" s="728" t="s">
        <v>1041</v>
      </c>
      <c r="H30" s="728">
        <v>5.1233862149999997E-2</v>
      </c>
      <c r="I30" s="728">
        <v>4</v>
      </c>
      <c r="J30" s="728">
        <v>8</v>
      </c>
      <c r="K30" s="728" t="s">
        <v>1042</v>
      </c>
      <c r="L30" s="728" t="s">
        <v>988</v>
      </c>
      <c r="M30" s="728" t="s">
        <v>929</v>
      </c>
      <c r="N30" s="728" t="s">
        <v>930</v>
      </c>
      <c r="O30" s="728"/>
      <c r="P30" s="728" t="s">
        <v>926</v>
      </c>
      <c r="Q30" s="728" t="s">
        <v>1041</v>
      </c>
      <c r="R30" s="728" t="s">
        <v>923</v>
      </c>
      <c r="S30" s="728" t="s">
        <v>953</v>
      </c>
      <c r="T30" s="728" t="s">
        <v>1042</v>
      </c>
      <c r="U30" s="728">
        <v>0.05</v>
      </c>
      <c r="V30" s="728">
        <v>0.05</v>
      </c>
      <c r="W30" s="728" t="s">
        <v>931</v>
      </c>
      <c r="X30" s="729">
        <f t="shared" si="0"/>
        <v>5.1233862149999997E-2</v>
      </c>
      <c r="Y30" s="730">
        <f t="shared" si="1"/>
        <v>0</v>
      </c>
      <c r="BC30" t="s">
        <v>1043</v>
      </c>
      <c r="BD30">
        <v>8</v>
      </c>
      <c r="BE30" t="s">
        <v>1044</v>
      </c>
      <c r="BF30" t="s">
        <v>923</v>
      </c>
      <c r="BG30">
        <v>8.229359E-2</v>
      </c>
    </row>
    <row r="31" spans="1:59">
      <c r="A31" s="728" t="s">
        <v>1045</v>
      </c>
      <c r="B31" s="728" t="s">
        <v>1046</v>
      </c>
      <c r="C31" s="728" t="s">
        <v>923</v>
      </c>
      <c r="D31" s="728" t="s">
        <v>924</v>
      </c>
      <c r="E31" s="728" t="s">
        <v>925</v>
      </c>
      <c r="F31" s="728" t="s">
        <v>926</v>
      </c>
      <c r="G31" s="728" t="s">
        <v>1047</v>
      </c>
      <c r="H31" s="728">
        <v>5.2269149500000001E-2</v>
      </c>
      <c r="I31" s="728">
        <v>4</v>
      </c>
      <c r="J31" s="728">
        <v>8</v>
      </c>
      <c r="K31" s="728" t="s">
        <v>984</v>
      </c>
      <c r="L31" s="728" t="s">
        <v>984</v>
      </c>
      <c r="M31" s="728" t="s">
        <v>929</v>
      </c>
      <c r="N31" s="728" t="s">
        <v>930</v>
      </c>
      <c r="O31" s="728"/>
      <c r="P31" s="728" t="s">
        <v>926</v>
      </c>
      <c r="Q31" s="728" t="s">
        <v>1047</v>
      </c>
      <c r="R31" s="728" t="s">
        <v>923</v>
      </c>
      <c r="S31" s="728">
        <v>0</v>
      </c>
      <c r="T31" s="728" t="s">
        <v>984</v>
      </c>
      <c r="U31" s="728">
        <v>0.05</v>
      </c>
      <c r="V31" s="728">
        <v>0.05</v>
      </c>
      <c r="W31" s="728" t="s">
        <v>931</v>
      </c>
      <c r="X31" s="729">
        <f t="shared" si="0"/>
        <v>5.2269149500000001E-2</v>
      </c>
      <c r="Y31" s="730">
        <f t="shared" si="1"/>
        <v>0</v>
      </c>
      <c r="BC31" t="s">
        <v>1043</v>
      </c>
      <c r="BD31">
        <v>8</v>
      </c>
      <c r="BE31" t="s">
        <v>1048</v>
      </c>
      <c r="BF31" t="s">
        <v>923</v>
      </c>
      <c r="BG31">
        <v>6.9839150000000003E-2</v>
      </c>
    </row>
    <row r="32" spans="1:59">
      <c r="A32" s="728" t="s">
        <v>1049</v>
      </c>
      <c r="B32" s="728" t="s">
        <v>1050</v>
      </c>
      <c r="C32" s="728" t="s">
        <v>923</v>
      </c>
      <c r="D32" s="728" t="s">
        <v>924</v>
      </c>
      <c r="E32" s="728" t="s">
        <v>925</v>
      </c>
      <c r="F32" s="728" t="s">
        <v>926</v>
      </c>
      <c r="G32" s="728" t="s">
        <v>1051</v>
      </c>
      <c r="H32" s="728">
        <v>0.25596494414999998</v>
      </c>
      <c r="I32" s="728">
        <v>4</v>
      </c>
      <c r="J32" s="728">
        <v>8</v>
      </c>
      <c r="K32" s="728" t="s">
        <v>964</v>
      </c>
      <c r="L32" s="728" t="s">
        <v>964</v>
      </c>
      <c r="M32" s="728" t="s">
        <v>929</v>
      </c>
      <c r="N32" s="728" t="s">
        <v>930</v>
      </c>
      <c r="O32" s="728"/>
      <c r="P32" s="728" t="s">
        <v>926</v>
      </c>
      <c r="Q32" s="728" t="s">
        <v>1051</v>
      </c>
      <c r="R32" s="728" t="s">
        <v>923</v>
      </c>
      <c r="S32" s="728" t="s">
        <v>953</v>
      </c>
      <c r="T32" s="728" t="s">
        <v>964</v>
      </c>
      <c r="U32" s="728">
        <v>0.26</v>
      </c>
      <c r="V32" s="728">
        <v>0.26</v>
      </c>
      <c r="W32" s="728" t="s">
        <v>931</v>
      </c>
      <c r="X32" s="729">
        <f t="shared" si="0"/>
        <v>0.25596494414999998</v>
      </c>
      <c r="Y32" s="730">
        <f t="shared" si="1"/>
        <v>0</v>
      </c>
      <c r="BC32" t="s">
        <v>1052</v>
      </c>
      <c r="BD32">
        <v>10</v>
      </c>
      <c r="BE32" t="s">
        <v>1053</v>
      </c>
      <c r="BF32" t="s">
        <v>923</v>
      </c>
      <c r="BG32">
        <v>5.5840964E-2</v>
      </c>
    </row>
    <row r="33" spans="1:59">
      <c r="A33" s="728" t="s">
        <v>1054</v>
      </c>
      <c r="B33" s="728" t="s">
        <v>1055</v>
      </c>
      <c r="C33" s="728" t="s">
        <v>923</v>
      </c>
      <c r="D33" s="728" t="s">
        <v>924</v>
      </c>
      <c r="E33" s="728" t="s">
        <v>925</v>
      </c>
      <c r="F33" s="728" t="s">
        <v>926</v>
      </c>
      <c r="G33" s="728" t="s">
        <v>1051</v>
      </c>
      <c r="H33" s="728">
        <v>1.136443409E-2</v>
      </c>
      <c r="I33" s="728">
        <v>4</v>
      </c>
      <c r="J33" s="728">
        <v>8</v>
      </c>
      <c r="K33" s="728" t="s">
        <v>964</v>
      </c>
      <c r="L33" s="728" t="s">
        <v>964</v>
      </c>
      <c r="M33" s="728" t="s">
        <v>929</v>
      </c>
      <c r="N33" s="728" t="s">
        <v>930</v>
      </c>
      <c r="O33" s="728"/>
      <c r="P33" s="728" t="s">
        <v>926</v>
      </c>
      <c r="Q33" s="728" t="s">
        <v>1051</v>
      </c>
      <c r="R33" s="728" t="s">
        <v>923</v>
      </c>
      <c r="S33" s="728" t="s">
        <v>953</v>
      </c>
      <c r="T33" s="728" t="s">
        <v>964</v>
      </c>
      <c r="U33" s="728">
        <v>0.01</v>
      </c>
      <c r="V33" s="728">
        <v>0.01</v>
      </c>
      <c r="W33" s="728" t="s">
        <v>931</v>
      </c>
      <c r="X33" s="729">
        <f t="shared" si="0"/>
        <v>1.136443409E-2</v>
      </c>
      <c r="Y33" s="730">
        <f t="shared" si="1"/>
        <v>0</v>
      </c>
      <c r="BC33" t="s">
        <v>1052</v>
      </c>
      <c r="BD33">
        <v>10</v>
      </c>
      <c r="BE33" t="s">
        <v>1056</v>
      </c>
      <c r="BF33" t="s">
        <v>923</v>
      </c>
      <c r="BG33">
        <v>7.6515199000000006E-2</v>
      </c>
    </row>
    <row r="34" spans="1:59">
      <c r="A34" s="728" t="s">
        <v>1057</v>
      </c>
      <c r="B34" s="728" t="s">
        <v>1058</v>
      </c>
      <c r="C34" s="728" t="s">
        <v>923</v>
      </c>
      <c r="D34" s="728" t="s">
        <v>924</v>
      </c>
      <c r="E34" s="728" t="s">
        <v>925</v>
      </c>
      <c r="F34" s="728" t="s">
        <v>926</v>
      </c>
      <c r="G34" s="728" t="s">
        <v>1059</v>
      </c>
      <c r="H34" s="728">
        <v>4.754280416E-2</v>
      </c>
      <c r="I34" s="728">
        <v>4</v>
      </c>
      <c r="J34" s="728">
        <v>8</v>
      </c>
      <c r="K34" s="728" t="s">
        <v>1060</v>
      </c>
      <c r="L34" s="728" t="s">
        <v>928</v>
      </c>
      <c r="M34" s="728" t="s">
        <v>929</v>
      </c>
      <c r="N34" s="728" t="s">
        <v>930</v>
      </c>
      <c r="O34" s="728"/>
      <c r="P34" s="728" t="s">
        <v>926</v>
      </c>
      <c r="Q34" s="728" t="s">
        <v>1059</v>
      </c>
      <c r="R34" s="728" t="s">
        <v>923</v>
      </c>
      <c r="S34" s="728" t="s">
        <v>953</v>
      </c>
      <c r="T34" s="728" t="s">
        <v>1060</v>
      </c>
      <c r="U34" s="728">
        <v>0.05</v>
      </c>
      <c r="V34" s="728">
        <v>0.05</v>
      </c>
      <c r="W34" s="728" t="s">
        <v>931</v>
      </c>
      <c r="X34" s="729">
        <f t="shared" si="0"/>
        <v>4.754280416E-2</v>
      </c>
      <c r="Y34" s="730">
        <f t="shared" si="1"/>
        <v>0</v>
      </c>
      <c r="BC34" t="s">
        <v>1052</v>
      </c>
      <c r="BD34">
        <v>10</v>
      </c>
      <c r="BE34" t="s">
        <v>1061</v>
      </c>
      <c r="BF34" t="s">
        <v>923</v>
      </c>
      <c r="BG34">
        <v>1.3387085E-2</v>
      </c>
    </row>
    <row r="35" spans="1:59">
      <c r="A35" s="728" t="s">
        <v>1062</v>
      </c>
      <c r="B35" s="728" t="s">
        <v>1063</v>
      </c>
      <c r="C35" s="728" t="s">
        <v>923</v>
      </c>
      <c r="D35" s="728" t="s">
        <v>924</v>
      </c>
      <c r="E35" s="728" t="s">
        <v>925</v>
      </c>
      <c r="F35" s="728" t="s">
        <v>926</v>
      </c>
      <c r="G35" s="728" t="s">
        <v>927</v>
      </c>
      <c r="H35" s="728">
        <v>7.909241551E-2</v>
      </c>
      <c r="I35" s="728">
        <v>10</v>
      </c>
      <c r="J35" s="728">
        <v>20</v>
      </c>
      <c r="K35" s="728" t="s">
        <v>928</v>
      </c>
      <c r="L35" s="728" t="s">
        <v>928</v>
      </c>
      <c r="M35" s="728"/>
      <c r="N35" s="728" t="s">
        <v>930</v>
      </c>
      <c r="O35" s="728"/>
      <c r="P35" s="728" t="s">
        <v>926</v>
      </c>
      <c r="Q35" s="728" t="s">
        <v>927</v>
      </c>
      <c r="R35" s="728" t="s">
        <v>923</v>
      </c>
      <c r="S35" s="728">
        <v>0</v>
      </c>
      <c r="T35" s="728" t="s">
        <v>928</v>
      </c>
      <c r="U35" s="728">
        <v>0.08</v>
      </c>
      <c r="V35" s="728">
        <v>0.08</v>
      </c>
      <c r="W35" s="728" t="s">
        <v>931</v>
      </c>
      <c r="X35" s="729">
        <f t="shared" si="0"/>
        <v>7.909241551E-2</v>
      </c>
      <c r="Y35" s="730">
        <f t="shared" si="1"/>
        <v>0</v>
      </c>
      <c r="BC35" t="s">
        <v>1064</v>
      </c>
      <c r="BD35">
        <v>14</v>
      </c>
      <c r="BE35" t="s">
        <v>1065</v>
      </c>
      <c r="BF35" t="s">
        <v>923</v>
      </c>
      <c r="BG35">
        <v>6.2463345000000003E-2</v>
      </c>
    </row>
    <row r="36" spans="1:59">
      <c r="A36" s="728" t="s">
        <v>1066</v>
      </c>
      <c r="B36" s="728" t="s">
        <v>1000</v>
      </c>
      <c r="C36" s="728" t="s">
        <v>923</v>
      </c>
      <c r="D36" s="728" t="s">
        <v>924</v>
      </c>
      <c r="E36" s="728" t="s">
        <v>925</v>
      </c>
      <c r="F36" s="728" t="s">
        <v>926</v>
      </c>
      <c r="G36" s="728" t="s">
        <v>944</v>
      </c>
      <c r="H36" s="728">
        <v>0.23015686103999999</v>
      </c>
      <c r="I36" s="728">
        <v>10</v>
      </c>
      <c r="J36" s="728">
        <v>20</v>
      </c>
      <c r="K36" s="728" t="s">
        <v>928</v>
      </c>
      <c r="L36" s="728" t="s">
        <v>928</v>
      </c>
      <c r="M36" s="728"/>
      <c r="N36" s="728" t="s">
        <v>930</v>
      </c>
      <c r="O36" s="728"/>
      <c r="P36" s="728" t="s">
        <v>926</v>
      </c>
      <c r="Q36" s="728" t="s">
        <v>944</v>
      </c>
      <c r="R36" s="728" t="s">
        <v>923</v>
      </c>
      <c r="S36" s="728">
        <v>0</v>
      </c>
      <c r="T36" s="728" t="s">
        <v>928</v>
      </c>
      <c r="U36" s="728">
        <v>0.23</v>
      </c>
      <c r="V36" s="728">
        <v>0.23</v>
      </c>
      <c r="W36" s="728" t="s">
        <v>931</v>
      </c>
      <c r="X36" s="729">
        <f t="shared" si="0"/>
        <v>0.14886731304</v>
      </c>
      <c r="Y36" s="730">
        <f t="shared" si="1"/>
        <v>8.1289548000000003E-2</v>
      </c>
      <c r="BC36" t="s">
        <v>1064</v>
      </c>
      <c r="BD36">
        <v>14</v>
      </c>
      <c r="BE36" t="s">
        <v>1067</v>
      </c>
      <c r="BF36" t="s">
        <v>923</v>
      </c>
      <c r="BG36">
        <v>2.6595711000000001E-2</v>
      </c>
    </row>
    <row r="37" spans="1:59">
      <c r="A37" s="728" t="s">
        <v>1068</v>
      </c>
      <c r="B37" s="728" t="s">
        <v>1069</v>
      </c>
      <c r="C37" s="728" t="s">
        <v>923</v>
      </c>
      <c r="D37" s="728" t="s">
        <v>924</v>
      </c>
      <c r="E37" s="728" t="s">
        <v>925</v>
      </c>
      <c r="F37" s="728" t="s">
        <v>926</v>
      </c>
      <c r="G37" s="728" t="s">
        <v>952</v>
      </c>
      <c r="H37" s="728">
        <v>0.12299196109</v>
      </c>
      <c r="I37" s="728">
        <v>10</v>
      </c>
      <c r="J37" s="728">
        <v>20</v>
      </c>
      <c r="K37" s="728" t="s">
        <v>928</v>
      </c>
      <c r="L37" s="728" t="s">
        <v>928</v>
      </c>
      <c r="M37" s="728"/>
      <c r="N37" s="728" t="s">
        <v>930</v>
      </c>
      <c r="O37" s="728"/>
      <c r="P37" s="728" t="s">
        <v>926</v>
      </c>
      <c r="Q37" s="728" t="s">
        <v>952</v>
      </c>
      <c r="R37" s="728" t="s">
        <v>923</v>
      </c>
      <c r="S37" s="728" t="s">
        <v>953</v>
      </c>
      <c r="T37" s="728" t="s">
        <v>928</v>
      </c>
      <c r="U37" s="728">
        <v>0.12</v>
      </c>
      <c r="V37" s="728">
        <v>0.12</v>
      </c>
      <c r="W37" s="728" t="s">
        <v>931</v>
      </c>
      <c r="X37" s="729">
        <f t="shared" si="0"/>
        <v>0.12299196109</v>
      </c>
      <c r="Y37" s="730">
        <f t="shared" si="1"/>
        <v>0</v>
      </c>
      <c r="BC37" t="s">
        <v>1064</v>
      </c>
      <c r="BD37">
        <v>14</v>
      </c>
      <c r="BE37" t="s">
        <v>1070</v>
      </c>
      <c r="BF37" t="s">
        <v>923</v>
      </c>
      <c r="BG37">
        <v>9.1258799999999998E-4</v>
      </c>
    </row>
    <row r="38" spans="1:59">
      <c r="A38" s="728" t="s">
        <v>1071</v>
      </c>
      <c r="B38" s="728" t="s">
        <v>1072</v>
      </c>
      <c r="C38" s="728" t="s">
        <v>957</v>
      </c>
      <c r="D38" s="728" t="s">
        <v>924</v>
      </c>
      <c r="E38" s="728" t="s">
        <v>925</v>
      </c>
      <c r="F38" s="728" t="s">
        <v>926</v>
      </c>
      <c r="G38" s="728" t="s">
        <v>958</v>
      </c>
      <c r="H38" s="728">
        <v>9.8994611699999999E-2</v>
      </c>
      <c r="I38" s="728">
        <v>7.5</v>
      </c>
      <c r="J38" s="728">
        <v>15</v>
      </c>
      <c r="K38" s="728" t="s">
        <v>959</v>
      </c>
      <c r="L38" s="728" t="s">
        <v>959</v>
      </c>
      <c r="M38" s="728"/>
      <c r="N38" s="728" t="s">
        <v>930</v>
      </c>
      <c r="O38" s="728"/>
      <c r="P38" s="728" t="s">
        <v>926</v>
      </c>
      <c r="Q38" s="728" t="s">
        <v>958</v>
      </c>
      <c r="R38" s="728" t="s">
        <v>957</v>
      </c>
      <c r="S38" s="728" t="s">
        <v>953</v>
      </c>
      <c r="T38" s="728" t="s">
        <v>959</v>
      </c>
      <c r="U38" s="728">
        <v>0.1</v>
      </c>
      <c r="V38" s="728">
        <v>0.1</v>
      </c>
      <c r="W38" s="728" t="s">
        <v>931</v>
      </c>
      <c r="X38" s="729">
        <f t="shared" si="0"/>
        <v>9.8994611699999999E-2</v>
      </c>
      <c r="Y38" s="730">
        <f t="shared" si="1"/>
        <v>0</v>
      </c>
      <c r="BC38" t="s">
        <v>1064</v>
      </c>
      <c r="BD38">
        <v>14</v>
      </c>
      <c r="BE38" t="s">
        <v>1073</v>
      </c>
      <c r="BF38" t="s">
        <v>923</v>
      </c>
      <c r="BG38">
        <v>3.5232065E-2</v>
      </c>
    </row>
    <row r="39" spans="1:59">
      <c r="A39" s="728" t="s">
        <v>1074</v>
      </c>
      <c r="B39" s="728" t="s">
        <v>1075</v>
      </c>
      <c r="C39" s="728" t="s">
        <v>957</v>
      </c>
      <c r="D39" s="728" t="s">
        <v>924</v>
      </c>
      <c r="E39" s="728" t="s">
        <v>925</v>
      </c>
      <c r="F39" s="728" t="s">
        <v>926</v>
      </c>
      <c r="G39" s="728" t="s">
        <v>958</v>
      </c>
      <c r="H39" s="728">
        <v>0.29999995949000002</v>
      </c>
      <c r="I39" s="728">
        <v>7.5</v>
      </c>
      <c r="J39" s="728">
        <v>15</v>
      </c>
      <c r="K39" s="728" t="s">
        <v>959</v>
      </c>
      <c r="L39" s="728" t="s">
        <v>959</v>
      </c>
      <c r="M39" s="728"/>
      <c r="N39" s="728" t="s">
        <v>930</v>
      </c>
      <c r="O39" s="728"/>
      <c r="P39" s="728" t="s">
        <v>926</v>
      </c>
      <c r="Q39" s="728" t="s">
        <v>958</v>
      </c>
      <c r="R39" s="728" t="s">
        <v>957</v>
      </c>
      <c r="S39" s="728" t="s">
        <v>953</v>
      </c>
      <c r="T39" s="728" t="s">
        <v>959</v>
      </c>
      <c r="U39" s="728">
        <v>0.3</v>
      </c>
      <c r="V39" s="728">
        <v>0.3</v>
      </c>
      <c r="W39" s="728" t="s">
        <v>931</v>
      </c>
      <c r="X39" s="729">
        <f t="shared" si="0"/>
        <v>0.29999995949000002</v>
      </c>
      <c r="Y39" s="730">
        <f t="shared" si="1"/>
        <v>0</v>
      </c>
      <c r="BC39" t="s">
        <v>1064</v>
      </c>
      <c r="BD39">
        <v>14</v>
      </c>
      <c r="BE39" t="s">
        <v>982</v>
      </c>
      <c r="BF39" t="s">
        <v>923</v>
      </c>
      <c r="BG39">
        <v>6.2433423000000002E-2</v>
      </c>
    </row>
    <row r="40" spans="1:59">
      <c r="A40" s="728" t="s">
        <v>1076</v>
      </c>
      <c r="B40" s="728" t="s">
        <v>1077</v>
      </c>
      <c r="C40" s="728" t="s">
        <v>957</v>
      </c>
      <c r="D40" s="728" t="s">
        <v>924</v>
      </c>
      <c r="E40" s="728" t="s">
        <v>925</v>
      </c>
      <c r="F40" s="728" t="s">
        <v>926</v>
      </c>
      <c r="G40" s="728" t="s">
        <v>958</v>
      </c>
      <c r="H40" s="728">
        <v>1.1773062860000001E-2</v>
      </c>
      <c r="I40" s="728">
        <v>7.5</v>
      </c>
      <c r="J40" s="728">
        <v>15</v>
      </c>
      <c r="K40" s="728" t="s">
        <v>959</v>
      </c>
      <c r="L40" s="728" t="s">
        <v>959</v>
      </c>
      <c r="M40" s="728"/>
      <c r="N40" s="728" t="s">
        <v>930</v>
      </c>
      <c r="O40" s="728"/>
      <c r="P40" s="728" t="s">
        <v>926</v>
      </c>
      <c r="Q40" s="728" t="s">
        <v>958</v>
      </c>
      <c r="R40" s="728" t="s">
        <v>957</v>
      </c>
      <c r="S40" s="728" t="s">
        <v>953</v>
      </c>
      <c r="T40" s="728" t="s">
        <v>959</v>
      </c>
      <c r="U40" s="728">
        <v>0.01</v>
      </c>
      <c r="V40" s="728">
        <v>0.01</v>
      </c>
      <c r="W40" s="728" t="s">
        <v>931</v>
      </c>
      <c r="X40" s="729">
        <f t="shared" si="0"/>
        <v>1.1773062860000001E-2</v>
      </c>
      <c r="Y40" s="730">
        <f t="shared" si="1"/>
        <v>0</v>
      </c>
      <c r="BC40" t="s">
        <v>1064</v>
      </c>
      <c r="BD40">
        <v>14</v>
      </c>
      <c r="BE40" t="s">
        <v>1078</v>
      </c>
      <c r="BF40" t="s">
        <v>923</v>
      </c>
      <c r="BG40">
        <v>8.7782128000000001E-2</v>
      </c>
    </row>
    <row r="41" spans="1:59">
      <c r="A41" s="728" t="s">
        <v>1079</v>
      </c>
      <c r="B41" s="728" t="s">
        <v>1080</v>
      </c>
      <c r="C41" s="728" t="s">
        <v>957</v>
      </c>
      <c r="D41" s="728" t="s">
        <v>924</v>
      </c>
      <c r="E41" s="728" t="s">
        <v>925</v>
      </c>
      <c r="F41" s="728" t="s">
        <v>926</v>
      </c>
      <c r="G41" s="728" t="s">
        <v>958</v>
      </c>
      <c r="H41" s="728">
        <v>0.30000005363999999</v>
      </c>
      <c r="I41" s="728">
        <v>7.5</v>
      </c>
      <c r="J41" s="728">
        <v>15</v>
      </c>
      <c r="K41" s="728" t="s">
        <v>959</v>
      </c>
      <c r="L41" s="728" t="s">
        <v>959</v>
      </c>
      <c r="M41" s="728"/>
      <c r="N41" s="728" t="s">
        <v>930</v>
      </c>
      <c r="O41" s="728"/>
      <c r="P41" s="728" t="s">
        <v>926</v>
      </c>
      <c r="Q41" s="728" t="s">
        <v>958</v>
      </c>
      <c r="R41" s="728" t="s">
        <v>957</v>
      </c>
      <c r="S41" s="728" t="s">
        <v>953</v>
      </c>
      <c r="T41" s="728" t="s">
        <v>959</v>
      </c>
      <c r="U41" s="728">
        <v>0.3</v>
      </c>
      <c r="V41" s="728">
        <v>0.3</v>
      </c>
      <c r="W41" s="728" t="s">
        <v>931</v>
      </c>
      <c r="X41" s="729">
        <f t="shared" si="0"/>
        <v>0.30000005363999999</v>
      </c>
      <c r="Y41" s="730">
        <f t="shared" si="1"/>
        <v>0</v>
      </c>
      <c r="BC41" t="s">
        <v>1081</v>
      </c>
      <c r="BD41">
        <v>16</v>
      </c>
      <c r="BE41" t="s">
        <v>1082</v>
      </c>
      <c r="BF41" t="s">
        <v>923</v>
      </c>
      <c r="BG41">
        <v>0.10194091700000001</v>
      </c>
    </row>
    <row r="42" spans="1:59">
      <c r="A42" s="728" t="s">
        <v>1083</v>
      </c>
      <c r="B42" s="728" t="s">
        <v>1061</v>
      </c>
      <c r="C42" s="728" t="s">
        <v>923</v>
      </c>
      <c r="D42" s="728" t="s">
        <v>924</v>
      </c>
      <c r="E42" s="728" t="s">
        <v>925</v>
      </c>
      <c r="F42" s="728" t="s">
        <v>926</v>
      </c>
      <c r="G42" s="728" t="s">
        <v>963</v>
      </c>
      <c r="H42" s="728">
        <v>0.26790240621</v>
      </c>
      <c r="I42" s="728">
        <v>10</v>
      </c>
      <c r="J42" s="728">
        <v>20</v>
      </c>
      <c r="K42" s="728" t="s">
        <v>964</v>
      </c>
      <c r="L42" s="728" t="s">
        <v>964</v>
      </c>
      <c r="M42" s="728"/>
      <c r="N42" s="728" t="s">
        <v>930</v>
      </c>
      <c r="O42" s="728"/>
      <c r="P42" s="728" t="s">
        <v>926</v>
      </c>
      <c r="Q42" s="728" t="s">
        <v>963</v>
      </c>
      <c r="R42" s="728" t="s">
        <v>923</v>
      </c>
      <c r="S42" s="728" t="s">
        <v>953</v>
      </c>
      <c r="T42" s="728" t="s">
        <v>964</v>
      </c>
      <c r="U42" s="728">
        <v>0.27</v>
      </c>
      <c r="V42" s="728">
        <v>0.27</v>
      </c>
      <c r="W42" s="728" t="s">
        <v>931</v>
      </c>
      <c r="X42" s="729">
        <f t="shared" si="0"/>
        <v>0.25451532120999998</v>
      </c>
      <c r="Y42" s="730">
        <f t="shared" si="1"/>
        <v>1.3387085E-2</v>
      </c>
      <c r="BC42" t="s">
        <v>1081</v>
      </c>
      <c r="BD42">
        <v>16</v>
      </c>
      <c r="BE42" t="s">
        <v>1084</v>
      </c>
      <c r="BF42" t="s">
        <v>923</v>
      </c>
      <c r="BG42">
        <v>7.9299910000000008E-3</v>
      </c>
    </row>
    <row r="43" spans="1:59">
      <c r="A43" s="728" t="s">
        <v>1085</v>
      </c>
      <c r="B43" s="728" t="s">
        <v>1086</v>
      </c>
      <c r="C43" s="728" t="s">
        <v>923</v>
      </c>
      <c r="D43" s="728" t="s">
        <v>924</v>
      </c>
      <c r="E43" s="728" t="s">
        <v>925</v>
      </c>
      <c r="F43" s="728" t="s">
        <v>926</v>
      </c>
      <c r="G43" s="728" t="s">
        <v>968</v>
      </c>
      <c r="H43" s="728">
        <v>0.26097520696999998</v>
      </c>
      <c r="I43" s="728">
        <v>10</v>
      </c>
      <c r="J43" s="728">
        <v>20</v>
      </c>
      <c r="K43" s="728" t="s">
        <v>969</v>
      </c>
      <c r="L43" s="728" t="s">
        <v>969</v>
      </c>
      <c r="M43" s="728"/>
      <c r="N43" s="728" t="s">
        <v>930</v>
      </c>
      <c r="O43" s="728"/>
      <c r="P43" s="728" t="s">
        <v>926</v>
      </c>
      <c r="Q43" s="728" t="s">
        <v>968</v>
      </c>
      <c r="R43" s="728" t="s">
        <v>923</v>
      </c>
      <c r="S43" s="728">
        <v>0</v>
      </c>
      <c r="T43" s="728" t="s">
        <v>969</v>
      </c>
      <c r="U43" s="728">
        <v>0.26</v>
      </c>
      <c r="V43" s="728">
        <v>0.26</v>
      </c>
      <c r="W43" s="728" t="s">
        <v>931</v>
      </c>
      <c r="X43" s="729">
        <f t="shared" si="0"/>
        <v>0.26097520696999998</v>
      </c>
      <c r="Y43" s="730">
        <f t="shared" si="1"/>
        <v>0</v>
      </c>
      <c r="BC43" t="s">
        <v>1081</v>
      </c>
      <c r="BD43">
        <v>16</v>
      </c>
      <c r="BE43" t="s">
        <v>1087</v>
      </c>
      <c r="BF43" t="s">
        <v>923</v>
      </c>
      <c r="BG43">
        <v>2.0194937E-2</v>
      </c>
    </row>
    <row r="44" spans="1:59">
      <c r="A44" s="728" t="s">
        <v>1088</v>
      </c>
      <c r="B44" s="728" t="s">
        <v>1089</v>
      </c>
      <c r="C44" s="728" t="s">
        <v>957</v>
      </c>
      <c r="D44" s="728" t="s">
        <v>924</v>
      </c>
      <c r="E44" s="728" t="s">
        <v>925</v>
      </c>
      <c r="F44" s="728" t="s">
        <v>926</v>
      </c>
      <c r="G44" s="728" t="s">
        <v>992</v>
      </c>
      <c r="H44" s="728">
        <v>3.5180341400000002E-2</v>
      </c>
      <c r="I44" s="728">
        <v>7.5</v>
      </c>
      <c r="J44" s="728">
        <v>15</v>
      </c>
      <c r="K44" s="728" t="s">
        <v>993</v>
      </c>
      <c r="L44" s="728" t="s">
        <v>993</v>
      </c>
      <c r="M44" s="728"/>
      <c r="N44" s="728" t="s">
        <v>994</v>
      </c>
      <c r="O44" s="728"/>
      <c r="P44" s="728" t="s">
        <v>926</v>
      </c>
      <c r="Q44" s="728" t="s">
        <v>992</v>
      </c>
      <c r="R44" s="728" t="s">
        <v>957</v>
      </c>
      <c r="S44" s="728" t="s">
        <v>953</v>
      </c>
      <c r="T44" s="728" t="s">
        <v>993</v>
      </c>
      <c r="U44" s="728">
        <v>0.04</v>
      </c>
      <c r="V44" s="728">
        <v>0.04</v>
      </c>
      <c r="W44" s="728" t="s">
        <v>931</v>
      </c>
      <c r="X44" s="729">
        <f t="shared" si="0"/>
        <v>3.5180341400000002E-2</v>
      </c>
      <c r="Y44" s="730">
        <f t="shared" si="1"/>
        <v>0</v>
      </c>
      <c r="BC44" t="s">
        <v>1081</v>
      </c>
      <c r="BD44">
        <v>16</v>
      </c>
      <c r="BE44" t="s">
        <v>1090</v>
      </c>
      <c r="BF44" t="s">
        <v>923</v>
      </c>
      <c r="BG44">
        <v>3.2691119999999997E-2</v>
      </c>
    </row>
    <row r="45" spans="1:59">
      <c r="A45" s="728" t="s">
        <v>1091</v>
      </c>
      <c r="B45" s="728" t="s">
        <v>1092</v>
      </c>
      <c r="C45" s="728" t="s">
        <v>957</v>
      </c>
      <c r="D45" s="728" t="s">
        <v>924</v>
      </c>
      <c r="E45" s="728" t="s">
        <v>925</v>
      </c>
      <c r="F45" s="728" t="s">
        <v>926</v>
      </c>
      <c r="G45" s="728" t="s">
        <v>992</v>
      </c>
      <c r="H45" s="728">
        <v>0.19257541131</v>
      </c>
      <c r="I45" s="728">
        <v>7.5</v>
      </c>
      <c r="J45" s="728">
        <v>15</v>
      </c>
      <c r="K45" s="728" t="s">
        <v>993</v>
      </c>
      <c r="L45" s="728" t="s">
        <v>993</v>
      </c>
      <c r="M45" s="728"/>
      <c r="N45" s="728" t="s">
        <v>994</v>
      </c>
      <c r="O45" s="728"/>
      <c r="P45" s="728" t="s">
        <v>926</v>
      </c>
      <c r="Q45" s="728" t="s">
        <v>992</v>
      </c>
      <c r="R45" s="728" t="s">
        <v>957</v>
      </c>
      <c r="S45" s="728" t="s">
        <v>953</v>
      </c>
      <c r="T45" s="728" t="s">
        <v>993</v>
      </c>
      <c r="U45" s="728">
        <v>0.19</v>
      </c>
      <c r="V45" s="728">
        <v>0.19</v>
      </c>
      <c r="W45" s="728" t="s">
        <v>931</v>
      </c>
      <c r="X45" s="729">
        <f t="shared" si="0"/>
        <v>0.19257541131</v>
      </c>
      <c r="Y45" s="730">
        <f t="shared" si="1"/>
        <v>0</v>
      </c>
      <c r="BC45" t="s">
        <v>1081</v>
      </c>
      <c r="BD45">
        <v>16</v>
      </c>
      <c r="BE45" t="s">
        <v>1093</v>
      </c>
      <c r="BF45" t="s">
        <v>923</v>
      </c>
      <c r="BG45">
        <v>2.5999769999999998E-3</v>
      </c>
    </row>
    <row r="46" spans="1:59">
      <c r="A46" s="728" t="s">
        <v>1094</v>
      </c>
      <c r="B46" s="728" t="s">
        <v>1095</v>
      </c>
      <c r="C46" s="728" t="s">
        <v>957</v>
      </c>
      <c r="D46" s="728" t="s">
        <v>924</v>
      </c>
      <c r="E46" s="728" t="s">
        <v>925</v>
      </c>
      <c r="F46" s="728" t="s">
        <v>926</v>
      </c>
      <c r="G46" s="728" t="s">
        <v>992</v>
      </c>
      <c r="H46" s="728">
        <v>0.29999998690000002</v>
      </c>
      <c r="I46" s="728">
        <v>7.5</v>
      </c>
      <c r="J46" s="728">
        <v>15</v>
      </c>
      <c r="K46" s="728" t="s">
        <v>993</v>
      </c>
      <c r="L46" s="728" t="s">
        <v>993</v>
      </c>
      <c r="M46" s="728"/>
      <c r="N46" s="728" t="s">
        <v>994</v>
      </c>
      <c r="O46" s="728"/>
      <c r="P46" s="728" t="s">
        <v>926</v>
      </c>
      <c r="Q46" s="728" t="s">
        <v>992</v>
      </c>
      <c r="R46" s="728" t="s">
        <v>957</v>
      </c>
      <c r="S46" s="728" t="s">
        <v>953</v>
      </c>
      <c r="T46" s="728" t="s">
        <v>993</v>
      </c>
      <c r="U46" s="728">
        <v>0.3</v>
      </c>
      <c r="V46" s="728">
        <v>0.3</v>
      </c>
      <c r="W46" s="728" t="s">
        <v>931</v>
      </c>
      <c r="X46" s="729">
        <f t="shared" si="0"/>
        <v>0.29999998690000002</v>
      </c>
      <c r="Y46" s="730">
        <f t="shared" si="1"/>
        <v>0</v>
      </c>
      <c r="BC46" t="s">
        <v>1096</v>
      </c>
      <c r="BD46">
        <v>17</v>
      </c>
      <c r="BE46" t="s">
        <v>1097</v>
      </c>
      <c r="BF46" t="s">
        <v>923</v>
      </c>
      <c r="BG46">
        <v>4.6331567999999997E-2</v>
      </c>
    </row>
    <row r="47" spans="1:59">
      <c r="A47" s="728" t="s">
        <v>1098</v>
      </c>
      <c r="B47" s="728" t="s">
        <v>1099</v>
      </c>
      <c r="C47" s="728" t="s">
        <v>923</v>
      </c>
      <c r="D47" s="728" t="s">
        <v>924</v>
      </c>
      <c r="E47" s="728" t="s">
        <v>925</v>
      </c>
      <c r="F47" s="728" t="s">
        <v>926</v>
      </c>
      <c r="G47" s="728" t="s">
        <v>1100</v>
      </c>
      <c r="H47" s="728">
        <v>0.14850738445</v>
      </c>
      <c r="I47" s="728">
        <v>10</v>
      </c>
      <c r="J47" s="728">
        <v>20</v>
      </c>
      <c r="K47" s="728" t="s">
        <v>999</v>
      </c>
      <c r="L47" s="728" t="s">
        <v>993</v>
      </c>
      <c r="M47" s="728"/>
      <c r="N47" s="728" t="s">
        <v>930</v>
      </c>
      <c r="O47" s="728"/>
      <c r="P47" s="728" t="s">
        <v>926</v>
      </c>
      <c r="Q47" s="728" t="s">
        <v>1100</v>
      </c>
      <c r="R47" s="728" t="s">
        <v>923</v>
      </c>
      <c r="S47" s="728">
        <v>0</v>
      </c>
      <c r="T47" s="728" t="s">
        <v>999</v>
      </c>
      <c r="U47" s="728">
        <v>0.15</v>
      </c>
      <c r="V47" s="728">
        <v>0.15</v>
      </c>
      <c r="W47" s="728" t="s">
        <v>931</v>
      </c>
      <c r="X47" s="729">
        <f t="shared" si="0"/>
        <v>0.14850738445</v>
      </c>
      <c r="Y47" s="730">
        <f t="shared" si="1"/>
        <v>0</v>
      </c>
      <c r="BC47" t="s">
        <v>1096</v>
      </c>
      <c r="BD47">
        <v>17</v>
      </c>
      <c r="BE47" t="s">
        <v>1007</v>
      </c>
      <c r="BF47" t="s">
        <v>923</v>
      </c>
      <c r="BG47">
        <v>8.5281269999999999E-3</v>
      </c>
    </row>
    <row r="48" spans="1:59">
      <c r="A48" s="728" t="s">
        <v>1101</v>
      </c>
      <c r="B48" s="728" t="s">
        <v>1102</v>
      </c>
      <c r="C48" s="728" t="s">
        <v>923</v>
      </c>
      <c r="D48" s="728" t="s">
        <v>924</v>
      </c>
      <c r="E48" s="728" t="s">
        <v>925</v>
      </c>
      <c r="F48" s="728" t="s">
        <v>926</v>
      </c>
      <c r="G48" s="728" t="s">
        <v>1100</v>
      </c>
      <c r="H48" s="728">
        <v>0.30000004394000002</v>
      </c>
      <c r="I48" s="728">
        <v>10</v>
      </c>
      <c r="J48" s="728">
        <v>20</v>
      </c>
      <c r="K48" s="728" t="s">
        <v>999</v>
      </c>
      <c r="L48" s="728" t="s">
        <v>993</v>
      </c>
      <c r="M48" s="728"/>
      <c r="N48" s="728" t="s">
        <v>930</v>
      </c>
      <c r="O48" s="728"/>
      <c r="P48" s="728" t="s">
        <v>926</v>
      </c>
      <c r="Q48" s="728" t="s">
        <v>1100</v>
      </c>
      <c r="R48" s="728" t="s">
        <v>923</v>
      </c>
      <c r="S48" s="728">
        <v>0</v>
      </c>
      <c r="T48" s="728" t="s">
        <v>999</v>
      </c>
      <c r="U48" s="728">
        <v>0.3</v>
      </c>
      <c r="V48" s="728">
        <v>0.3</v>
      </c>
      <c r="W48" s="728" t="s">
        <v>931</v>
      </c>
      <c r="X48" s="729">
        <f t="shared" si="0"/>
        <v>0.30000004394000002</v>
      </c>
      <c r="Y48" s="730">
        <f t="shared" si="1"/>
        <v>0</v>
      </c>
      <c r="BC48" t="s">
        <v>1103</v>
      </c>
      <c r="BD48">
        <v>18</v>
      </c>
      <c r="BE48" t="s">
        <v>1104</v>
      </c>
      <c r="BF48" t="s">
        <v>923</v>
      </c>
      <c r="BG48">
        <v>0.13380036100000001</v>
      </c>
    </row>
    <row r="49" spans="1:59">
      <c r="A49" s="728" t="s">
        <v>1105</v>
      </c>
      <c r="B49" s="728" t="s">
        <v>1106</v>
      </c>
      <c r="C49" s="728" t="s">
        <v>923</v>
      </c>
      <c r="D49" s="728" t="s">
        <v>924</v>
      </c>
      <c r="E49" s="728" t="s">
        <v>925</v>
      </c>
      <c r="F49" s="728" t="s">
        <v>926</v>
      </c>
      <c r="G49" s="728" t="s">
        <v>1103</v>
      </c>
      <c r="H49" s="728">
        <v>0.21637924997999999</v>
      </c>
      <c r="I49" s="728">
        <v>10</v>
      </c>
      <c r="J49" s="728">
        <v>20</v>
      </c>
      <c r="K49" s="728" t="s">
        <v>999</v>
      </c>
      <c r="L49" s="728" t="s">
        <v>993</v>
      </c>
      <c r="M49" s="728"/>
      <c r="N49" s="728" t="s">
        <v>994</v>
      </c>
      <c r="O49" s="728"/>
      <c r="P49" s="728" t="s">
        <v>926</v>
      </c>
      <c r="Q49" s="728" t="s">
        <v>1103</v>
      </c>
      <c r="R49" s="728" t="s">
        <v>923</v>
      </c>
      <c r="S49" s="728" t="s">
        <v>953</v>
      </c>
      <c r="T49" s="728" t="s">
        <v>999</v>
      </c>
      <c r="U49" s="728">
        <v>0.22</v>
      </c>
      <c r="V49" s="728">
        <v>0.22</v>
      </c>
      <c r="W49" s="728" t="s">
        <v>931</v>
      </c>
      <c r="X49" s="729">
        <f t="shared" si="0"/>
        <v>8.9356006979999986E-2</v>
      </c>
      <c r="Y49" s="730">
        <f t="shared" si="1"/>
        <v>0.12702324300000001</v>
      </c>
      <c r="BC49" t="s">
        <v>1103</v>
      </c>
      <c r="BD49">
        <v>18</v>
      </c>
      <c r="BE49" t="s">
        <v>1107</v>
      </c>
      <c r="BF49" t="s">
        <v>957</v>
      </c>
      <c r="BG49">
        <v>5.9782993E-2</v>
      </c>
    </row>
    <row r="50" spans="1:59">
      <c r="A50" s="728" t="s">
        <v>1108</v>
      </c>
      <c r="B50" s="728" t="s">
        <v>1109</v>
      </c>
      <c r="C50" s="728" t="s">
        <v>923</v>
      </c>
      <c r="D50" s="728" t="s">
        <v>924</v>
      </c>
      <c r="E50" s="728" t="s">
        <v>925</v>
      </c>
      <c r="F50" s="728" t="s">
        <v>926</v>
      </c>
      <c r="G50" s="728" t="s">
        <v>992</v>
      </c>
      <c r="H50" s="728">
        <v>8.658736769E-2</v>
      </c>
      <c r="I50" s="728">
        <v>10</v>
      </c>
      <c r="J50" s="728">
        <v>20</v>
      </c>
      <c r="K50" s="728" t="s">
        <v>1012</v>
      </c>
      <c r="L50" s="728" t="s">
        <v>993</v>
      </c>
      <c r="M50" s="728"/>
      <c r="N50" s="728" t="s">
        <v>994</v>
      </c>
      <c r="O50" s="728"/>
      <c r="P50" s="728" t="s">
        <v>926</v>
      </c>
      <c r="Q50" s="728" t="s">
        <v>992</v>
      </c>
      <c r="R50" s="728" t="s">
        <v>923</v>
      </c>
      <c r="S50" s="728">
        <v>0</v>
      </c>
      <c r="T50" s="728" t="s">
        <v>1012</v>
      </c>
      <c r="U50" s="728">
        <v>0.09</v>
      </c>
      <c r="V50" s="728">
        <v>0.09</v>
      </c>
      <c r="W50" s="728" t="s">
        <v>931</v>
      </c>
      <c r="X50" s="729">
        <f t="shared" si="0"/>
        <v>3.2616217689999998E-2</v>
      </c>
      <c r="Y50" s="730">
        <f t="shared" si="1"/>
        <v>5.3971150000000002E-2</v>
      </c>
      <c r="BC50" t="s">
        <v>1103</v>
      </c>
      <c r="BD50">
        <v>18</v>
      </c>
      <c r="BE50" t="s">
        <v>1110</v>
      </c>
      <c r="BF50" t="s">
        <v>957</v>
      </c>
      <c r="BG50">
        <v>5.8641190000000001E-3</v>
      </c>
    </row>
    <row r="51" spans="1:59">
      <c r="A51" s="728" t="s">
        <v>1111</v>
      </c>
      <c r="B51" s="728" t="s">
        <v>1112</v>
      </c>
      <c r="C51" s="728" t="s">
        <v>923</v>
      </c>
      <c r="D51" s="728" t="s">
        <v>924</v>
      </c>
      <c r="E51" s="728" t="s">
        <v>925</v>
      </c>
      <c r="F51" s="728" t="s">
        <v>926</v>
      </c>
      <c r="G51" s="728" t="s">
        <v>1113</v>
      </c>
      <c r="H51" s="728">
        <v>5.8579140619999998E-2</v>
      </c>
      <c r="I51" s="728">
        <v>10</v>
      </c>
      <c r="J51" s="728">
        <v>20</v>
      </c>
      <c r="K51" s="728" t="s">
        <v>1114</v>
      </c>
      <c r="L51" s="728" t="s">
        <v>1114</v>
      </c>
      <c r="M51" s="728"/>
      <c r="N51" s="728" t="s">
        <v>930</v>
      </c>
      <c r="O51" s="728"/>
      <c r="P51" s="728" t="s">
        <v>926</v>
      </c>
      <c r="Q51" s="728" t="s">
        <v>1113</v>
      </c>
      <c r="R51" s="728" t="s">
        <v>923</v>
      </c>
      <c r="S51" s="728" t="s">
        <v>953</v>
      </c>
      <c r="T51" s="728" t="s">
        <v>1114</v>
      </c>
      <c r="U51" s="728">
        <v>0.06</v>
      </c>
      <c r="V51" s="728">
        <v>0.06</v>
      </c>
      <c r="W51" s="728" t="s">
        <v>931</v>
      </c>
      <c r="X51" s="729">
        <f t="shared" si="0"/>
        <v>5.8579140619999998E-2</v>
      </c>
      <c r="Y51" s="730">
        <f t="shared" si="1"/>
        <v>0</v>
      </c>
      <c r="BC51" t="s">
        <v>1103</v>
      </c>
      <c r="BD51">
        <v>18</v>
      </c>
      <c r="BE51" t="s">
        <v>1115</v>
      </c>
      <c r="BF51" t="s">
        <v>923</v>
      </c>
      <c r="BG51">
        <v>6.2130011999999998E-2</v>
      </c>
    </row>
    <row r="52" spans="1:59">
      <c r="A52" s="728" t="s">
        <v>1116</v>
      </c>
      <c r="B52" s="728" t="s">
        <v>1117</v>
      </c>
      <c r="C52" s="728" t="s">
        <v>923</v>
      </c>
      <c r="D52" s="728" t="s">
        <v>924</v>
      </c>
      <c r="E52" s="728" t="s">
        <v>925</v>
      </c>
      <c r="F52" s="728" t="s">
        <v>926</v>
      </c>
      <c r="G52" s="728" t="s">
        <v>1118</v>
      </c>
      <c r="H52" s="728">
        <v>0.11347152749</v>
      </c>
      <c r="I52" s="728">
        <v>10</v>
      </c>
      <c r="J52" s="728">
        <v>20</v>
      </c>
      <c r="K52" s="728" t="s">
        <v>1114</v>
      </c>
      <c r="L52" s="728" t="s">
        <v>1114</v>
      </c>
      <c r="M52" s="728"/>
      <c r="N52" s="728" t="s">
        <v>930</v>
      </c>
      <c r="O52" s="728"/>
      <c r="P52" s="728" t="s">
        <v>926</v>
      </c>
      <c r="Q52" s="728" t="s">
        <v>1118</v>
      </c>
      <c r="R52" s="728" t="s">
        <v>923</v>
      </c>
      <c r="S52" s="728">
        <v>0</v>
      </c>
      <c r="T52" s="728" t="s">
        <v>1114</v>
      </c>
      <c r="U52" s="728">
        <v>0.11</v>
      </c>
      <c r="V52" s="728">
        <v>0.11</v>
      </c>
      <c r="W52" s="728" t="s">
        <v>931</v>
      </c>
      <c r="X52" s="729">
        <f t="shared" si="0"/>
        <v>0.11347152749</v>
      </c>
      <c r="Y52" s="730">
        <f t="shared" si="1"/>
        <v>0</v>
      </c>
      <c r="BC52" t="s">
        <v>1103</v>
      </c>
      <c r="BD52">
        <v>18</v>
      </c>
      <c r="BE52" t="s">
        <v>1106</v>
      </c>
      <c r="BF52" t="s">
        <v>923</v>
      </c>
      <c r="BG52">
        <v>0.12702324300000001</v>
      </c>
    </row>
    <row r="53" spans="1:59">
      <c r="A53" s="728" t="s">
        <v>1119</v>
      </c>
      <c r="B53" s="728" t="s">
        <v>1120</v>
      </c>
      <c r="C53" s="728" t="s">
        <v>923</v>
      </c>
      <c r="D53" s="728" t="s">
        <v>924</v>
      </c>
      <c r="E53" s="728" t="s">
        <v>925</v>
      </c>
      <c r="F53" s="728" t="s">
        <v>926</v>
      </c>
      <c r="G53" s="728" t="s">
        <v>1121</v>
      </c>
      <c r="H53" s="728">
        <v>0.10022596499</v>
      </c>
      <c r="I53" s="728">
        <v>10</v>
      </c>
      <c r="J53" s="728">
        <v>20</v>
      </c>
      <c r="K53" s="728" t="s">
        <v>1114</v>
      </c>
      <c r="L53" s="728" t="s">
        <v>1114</v>
      </c>
      <c r="M53" s="728"/>
      <c r="N53" s="728" t="s">
        <v>930</v>
      </c>
      <c r="O53" s="728"/>
      <c r="P53" s="728" t="s">
        <v>926</v>
      </c>
      <c r="Q53" s="728" t="s">
        <v>1121</v>
      </c>
      <c r="R53" s="728" t="s">
        <v>923</v>
      </c>
      <c r="S53" s="728">
        <v>0</v>
      </c>
      <c r="T53" s="728" t="s">
        <v>1114</v>
      </c>
      <c r="U53" s="728">
        <v>0.1</v>
      </c>
      <c r="V53" s="728">
        <v>0.1</v>
      </c>
      <c r="W53" s="728" t="s">
        <v>931</v>
      </c>
      <c r="X53" s="729">
        <f t="shared" si="0"/>
        <v>0.10022596499</v>
      </c>
      <c r="Y53" s="730">
        <f t="shared" si="1"/>
        <v>0</v>
      </c>
      <c r="BC53" t="s">
        <v>1122</v>
      </c>
      <c r="BD53">
        <v>19</v>
      </c>
      <c r="BE53" t="s">
        <v>1123</v>
      </c>
      <c r="BF53" t="s">
        <v>923</v>
      </c>
      <c r="BG53">
        <v>4.5705474000000003E-2</v>
      </c>
    </row>
    <row r="54" spans="1:59">
      <c r="A54" s="728" t="s">
        <v>1124</v>
      </c>
      <c r="B54" s="728" t="s">
        <v>1038</v>
      </c>
      <c r="C54" s="728" t="s">
        <v>923</v>
      </c>
      <c r="D54" s="728" t="s">
        <v>924</v>
      </c>
      <c r="E54" s="728" t="s">
        <v>925</v>
      </c>
      <c r="F54" s="728" t="s">
        <v>926</v>
      </c>
      <c r="G54" s="728" t="s">
        <v>958</v>
      </c>
      <c r="H54" s="728">
        <v>4.1672967050000002E-2</v>
      </c>
      <c r="I54" s="728">
        <v>10</v>
      </c>
      <c r="J54" s="728">
        <v>20</v>
      </c>
      <c r="K54" s="728" t="s">
        <v>1125</v>
      </c>
      <c r="L54" s="728" t="s">
        <v>959</v>
      </c>
      <c r="M54" s="728"/>
      <c r="N54" s="728" t="s">
        <v>930</v>
      </c>
      <c r="O54" s="728"/>
      <c r="P54" s="728" t="s">
        <v>926</v>
      </c>
      <c r="Q54" s="728" t="s">
        <v>958</v>
      </c>
      <c r="R54" s="728" t="s">
        <v>923</v>
      </c>
      <c r="S54" s="728">
        <v>0</v>
      </c>
      <c r="T54" s="728" t="s">
        <v>1125</v>
      </c>
      <c r="U54" s="728">
        <v>0.04</v>
      </c>
      <c r="V54" s="728">
        <v>0.04</v>
      </c>
      <c r="W54" s="728" t="s">
        <v>931</v>
      </c>
      <c r="X54" s="729">
        <f t="shared" si="0"/>
        <v>5.000000413701855E-11</v>
      </c>
      <c r="Y54" s="730">
        <f t="shared" si="1"/>
        <v>4.1672966999999998E-2</v>
      </c>
      <c r="BC54" t="s">
        <v>1126</v>
      </c>
      <c r="BD54">
        <v>20</v>
      </c>
      <c r="BE54" t="s">
        <v>1127</v>
      </c>
      <c r="BF54" t="s">
        <v>923</v>
      </c>
      <c r="BG54">
        <v>0.105193721</v>
      </c>
    </row>
    <row r="55" spans="1:59">
      <c r="A55" s="728" t="s">
        <v>1128</v>
      </c>
      <c r="B55" s="728" t="s">
        <v>1129</v>
      </c>
      <c r="C55" s="728" t="s">
        <v>923</v>
      </c>
      <c r="D55" s="728" t="s">
        <v>924</v>
      </c>
      <c r="E55" s="728" t="s">
        <v>925</v>
      </c>
      <c r="F55" s="728" t="s">
        <v>926</v>
      </c>
      <c r="G55" s="728" t="s">
        <v>1130</v>
      </c>
      <c r="H55" s="728">
        <v>9.3932491719999997E-2</v>
      </c>
      <c r="I55" s="728">
        <v>10</v>
      </c>
      <c r="J55" s="728">
        <v>20</v>
      </c>
      <c r="K55" s="728" t="s">
        <v>974</v>
      </c>
      <c r="L55" s="728" t="s">
        <v>975</v>
      </c>
      <c r="M55" s="728"/>
      <c r="N55" s="728" t="s">
        <v>930</v>
      </c>
      <c r="O55" s="728"/>
      <c r="P55" s="728" t="s">
        <v>926</v>
      </c>
      <c r="Q55" s="728" t="s">
        <v>1130</v>
      </c>
      <c r="R55" s="728" t="s">
        <v>923</v>
      </c>
      <c r="S55" s="728">
        <v>0</v>
      </c>
      <c r="T55" s="728" t="s">
        <v>974</v>
      </c>
      <c r="U55" s="728">
        <v>0.09</v>
      </c>
      <c r="V55" s="728">
        <v>0.09</v>
      </c>
      <c r="W55" s="728" t="s">
        <v>931</v>
      </c>
      <c r="X55" s="729">
        <f t="shared" si="0"/>
        <v>9.3932491719999997E-2</v>
      </c>
      <c r="Y55" s="730">
        <f t="shared" si="1"/>
        <v>0</v>
      </c>
      <c r="BC55" t="s">
        <v>1126</v>
      </c>
      <c r="BD55">
        <v>20</v>
      </c>
      <c r="BE55" t="s">
        <v>1010</v>
      </c>
      <c r="BF55" t="s">
        <v>923</v>
      </c>
      <c r="BG55">
        <v>0.125715146</v>
      </c>
    </row>
    <row r="56" spans="1:59">
      <c r="A56" s="728" t="s">
        <v>1131</v>
      </c>
      <c r="B56" s="728" t="s">
        <v>1132</v>
      </c>
      <c r="C56" s="728" t="s">
        <v>923</v>
      </c>
      <c r="D56" s="728" t="s">
        <v>924</v>
      </c>
      <c r="E56" s="728" t="s">
        <v>925</v>
      </c>
      <c r="F56" s="728" t="s">
        <v>926</v>
      </c>
      <c r="G56" s="728" t="s">
        <v>1133</v>
      </c>
      <c r="H56" s="728">
        <v>4.9044746989999999E-2</v>
      </c>
      <c r="I56" s="728">
        <v>10</v>
      </c>
      <c r="J56" s="728">
        <v>20</v>
      </c>
      <c r="K56" s="728" t="s">
        <v>974</v>
      </c>
      <c r="L56" s="728" t="s">
        <v>975</v>
      </c>
      <c r="M56" s="728"/>
      <c r="N56" s="728" t="s">
        <v>930</v>
      </c>
      <c r="O56" s="728"/>
      <c r="P56" s="728" t="s">
        <v>926</v>
      </c>
      <c r="Q56" s="728" t="s">
        <v>1133</v>
      </c>
      <c r="R56" s="728" t="s">
        <v>923</v>
      </c>
      <c r="S56" s="728" t="s">
        <v>953</v>
      </c>
      <c r="T56" s="728" t="s">
        <v>974</v>
      </c>
      <c r="U56" s="728">
        <v>0.05</v>
      </c>
      <c r="V56" s="728">
        <v>0.05</v>
      </c>
      <c r="W56" s="728" t="s">
        <v>931</v>
      </c>
      <c r="X56" s="729">
        <f t="shared" si="0"/>
        <v>4.9044746989999999E-2</v>
      </c>
      <c r="Y56" s="730">
        <f t="shared" si="1"/>
        <v>0</v>
      </c>
      <c r="BC56" t="s">
        <v>1126</v>
      </c>
      <c r="BD56">
        <v>20</v>
      </c>
      <c r="BE56" t="s">
        <v>1134</v>
      </c>
      <c r="BF56" t="s">
        <v>923</v>
      </c>
      <c r="BG56">
        <v>0.207210705</v>
      </c>
    </row>
    <row r="57" spans="1:59">
      <c r="A57" s="728" t="s">
        <v>1135</v>
      </c>
      <c r="B57" s="728" t="s">
        <v>1136</v>
      </c>
      <c r="C57" s="728" t="s">
        <v>923</v>
      </c>
      <c r="D57" s="728" t="s">
        <v>924</v>
      </c>
      <c r="E57" s="728" t="s">
        <v>925</v>
      </c>
      <c r="F57" s="728" t="s">
        <v>926</v>
      </c>
      <c r="G57" s="728" t="s">
        <v>1133</v>
      </c>
      <c r="H57" s="728">
        <v>0.16813602750000001</v>
      </c>
      <c r="I57" s="728">
        <v>10</v>
      </c>
      <c r="J57" s="728">
        <v>20</v>
      </c>
      <c r="K57" s="728" t="s">
        <v>974</v>
      </c>
      <c r="L57" s="728" t="s">
        <v>975</v>
      </c>
      <c r="M57" s="728"/>
      <c r="N57" s="728" t="s">
        <v>930</v>
      </c>
      <c r="O57" s="728"/>
      <c r="P57" s="728" t="s">
        <v>926</v>
      </c>
      <c r="Q57" s="728" t="s">
        <v>1133</v>
      </c>
      <c r="R57" s="728" t="s">
        <v>923</v>
      </c>
      <c r="S57" s="728">
        <v>0</v>
      </c>
      <c r="T57" s="728" t="s">
        <v>974</v>
      </c>
      <c r="U57" s="728">
        <v>0.17</v>
      </c>
      <c r="V57" s="728">
        <v>0.17</v>
      </c>
      <c r="W57" s="728" t="s">
        <v>931</v>
      </c>
      <c r="X57" s="729">
        <f t="shared" si="0"/>
        <v>0.16813602750000001</v>
      </c>
      <c r="Y57" s="730">
        <f t="shared" si="1"/>
        <v>0</v>
      </c>
      <c r="BC57" t="s">
        <v>1126</v>
      </c>
      <c r="BD57">
        <v>20</v>
      </c>
      <c r="BE57" t="s">
        <v>1109</v>
      </c>
      <c r="BF57" t="s">
        <v>923</v>
      </c>
      <c r="BG57">
        <v>5.3971150000000002E-2</v>
      </c>
    </row>
    <row r="58" spans="1:59">
      <c r="A58" s="728" t="s">
        <v>1137</v>
      </c>
      <c r="B58" s="728" t="s">
        <v>1138</v>
      </c>
      <c r="C58" s="728" t="s">
        <v>923</v>
      </c>
      <c r="D58" s="728" t="s">
        <v>924</v>
      </c>
      <c r="E58" s="728" t="s">
        <v>925</v>
      </c>
      <c r="F58" s="728" t="s">
        <v>926</v>
      </c>
      <c r="G58" s="728" t="s">
        <v>1139</v>
      </c>
      <c r="H58" s="728">
        <v>4.2004359050000002E-2</v>
      </c>
      <c r="I58" s="728">
        <v>10</v>
      </c>
      <c r="J58" s="728">
        <v>20</v>
      </c>
      <c r="K58" s="728" t="s">
        <v>974</v>
      </c>
      <c r="L58" s="728" t="s">
        <v>975</v>
      </c>
      <c r="M58" s="728"/>
      <c r="N58" s="728" t="s">
        <v>930</v>
      </c>
      <c r="O58" s="728"/>
      <c r="P58" s="728" t="s">
        <v>926</v>
      </c>
      <c r="Q58" s="728" t="s">
        <v>1139</v>
      </c>
      <c r="R58" s="728" t="s">
        <v>923</v>
      </c>
      <c r="S58" s="728" t="s">
        <v>953</v>
      </c>
      <c r="T58" s="728" t="s">
        <v>974</v>
      </c>
      <c r="U58" s="728">
        <v>0.04</v>
      </c>
      <c r="V58" s="728">
        <v>0.04</v>
      </c>
      <c r="W58" s="728" t="s">
        <v>931</v>
      </c>
      <c r="X58" s="729">
        <f t="shared" si="0"/>
        <v>4.2004359050000002E-2</v>
      </c>
      <c r="Y58" s="730">
        <f t="shared" si="1"/>
        <v>0</v>
      </c>
      <c r="BC58" t="s">
        <v>1140</v>
      </c>
      <c r="BD58">
        <v>24</v>
      </c>
      <c r="BE58" t="s">
        <v>1141</v>
      </c>
      <c r="BF58" t="s">
        <v>1142</v>
      </c>
      <c r="BG58">
        <v>7.1118969000000004E-2</v>
      </c>
    </row>
    <row r="59" spans="1:59">
      <c r="A59" s="728" t="s">
        <v>1143</v>
      </c>
      <c r="B59" s="728" t="s">
        <v>1144</v>
      </c>
      <c r="C59" s="728" t="s">
        <v>923</v>
      </c>
      <c r="D59" s="728" t="s">
        <v>924</v>
      </c>
      <c r="E59" s="728" t="s">
        <v>925</v>
      </c>
      <c r="F59" s="728" t="s">
        <v>926</v>
      </c>
      <c r="G59" s="728" t="s">
        <v>1145</v>
      </c>
      <c r="H59" s="728">
        <v>0.14109195809</v>
      </c>
      <c r="I59" s="728">
        <v>10</v>
      </c>
      <c r="J59" s="728">
        <v>20</v>
      </c>
      <c r="K59" s="728" t="s">
        <v>974</v>
      </c>
      <c r="L59" s="728" t="s">
        <v>975</v>
      </c>
      <c r="M59" s="728"/>
      <c r="N59" s="728" t="s">
        <v>930</v>
      </c>
      <c r="O59" s="728"/>
      <c r="P59" s="728" t="s">
        <v>926</v>
      </c>
      <c r="Q59" s="728" t="s">
        <v>1145</v>
      </c>
      <c r="R59" s="728" t="s">
        <v>923</v>
      </c>
      <c r="S59" s="728" t="s">
        <v>953</v>
      </c>
      <c r="T59" s="728" t="s">
        <v>974</v>
      </c>
      <c r="U59" s="728">
        <v>0.14000000000000001</v>
      </c>
      <c r="V59" s="728">
        <v>0.14000000000000001</v>
      </c>
      <c r="W59" s="728" t="s">
        <v>931</v>
      </c>
      <c r="X59" s="729">
        <f t="shared" si="0"/>
        <v>0.14109195809</v>
      </c>
      <c r="Y59" s="730">
        <f t="shared" si="1"/>
        <v>0</v>
      </c>
      <c r="BC59" t="s">
        <v>1140</v>
      </c>
      <c r="BD59">
        <v>24</v>
      </c>
      <c r="BE59" t="s">
        <v>1146</v>
      </c>
      <c r="BF59" t="s">
        <v>1142</v>
      </c>
      <c r="BG59">
        <v>0.114500238</v>
      </c>
    </row>
    <row r="60" spans="1:59">
      <c r="A60" s="728" t="s">
        <v>1147</v>
      </c>
      <c r="B60" s="728" t="s">
        <v>1148</v>
      </c>
      <c r="C60" s="728" t="s">
        <v>923</v>
      </c>
      <c r="D60" s="728" t="s">
        <v>924</v>
      </c>
      <c r="E60" s="728" t="s">
        <v>925</v>
      </c>
      <c r="F60" s="728" t="s">
        <v>926</v>
      </c>
      <c r="G60" s="728" t="s">
        <v>1149</v>
      </c>
      <c r="H60" s="728">
        <v>0.15473148484999999</v>
      </c>
      <c r="I60" s="728">
        <v>10</v>
      </c>
      <c r="J60" s="728">
        <v>20</v>
      </c>
      <c r="K60" s="728" t="s">
        <v>988</v>
      </c>
      <c r="L60" s="728" t="s">
        <v>988</v>
      </c>
      <c r="M60" s="728"/>
      <c r="N60" s="728" t="s">
        <v>930</v>
      </c>
      <c r="O60" s="728"/>
      <c r="P60" s="728" t="s">
        <v>926</v>
      </c>
      <c r="Q60" s="728" t="s">
        <v>1149</v>
      </c>
      <c r="R60" s="728" t="s">
        <v>923</v>
      </c>
      <c r="S60" s="728" t="s">
        <v>953</v>
      </c>
      <c r="T60" s="728" t="s">
        <v>988</v>
      </c>
      <c r="U60" s="728">
        <v>0.15</v>
      </c>
      <c r="V60" s="728">
        <v>0.15</v>
      </c>
      <c r="W60" s="728" t="s">
        <v>931</v>
      </c>
      <c r="X60" s="729">
        <f t="shared" si="0"/>
        <v>0.15473148484999999</v>
      </c>
      <c r="Y60" s="730">
        <f t="shared" si="1"/>
        <v>0</v>
      </c>
      <c r="BC60" t="s">
        <v>1140</v>
      </c>
      <c r="BD60">
        <v>24</v>
      </c>
      <c r="BE60" t="s">
        <v>1150</v>
      </c>
      <c r="BF60" t="s">
        <v>1142</v>
      </c>
      <c r="BG60">
        <v>4.3665233999999997E-2</v>
      </c>
    </row>
    <row r="61" spans="1:59">
      <c r="A61" s="728" t="s">
        <v>1151</v>
      </c>
      <c r="B61" s="728" t="s">
        <v>1152</v>
      </c>
      <c r="C61" s="728" t="s">
        <v>923</v>
      </c>
      <c r="D61" s="728" t="s">
        <v>924</v>
      </c>
      <c r="E61" s="728" t="s">
        <v>925</v>
      </c>
      <c r="F61" s="728" t="s">
        <v>926</v>
      </c>
      <c r="G61" s="728" t="s">
        <v>1153</v>
      </c>
      <c r="H61" s="728">
        <v>0.19568933132999999</v>
      </c>
      <c r="I61" s="728">
        <v>10</v>
      </c>
      <c r="J61" s="728">
        <v>20</v>
      </c>
      <c r="K61" s="728" t="s">
        <v>1042</v>
      </c>
      <c r="L61" s="728" t="s">
        <v>988</v>
      </c>
      <c r="M61" s="728"/>
      <c r="N61" s="728" t="s">
        <v>930</v>
      </c>
      <c r="O61" s="728"/>
      <c r="P61" s="728" t="s">
        <v>926</v>
      </c>
      <c r="Q61" s="728" t="s">
        <v>1153</v>
      </c>
      <c r="R61" s="728" t="s">
        <v>923</v>
      </c>
      <c r="S61" s="728" t="s">
        <v>953</v>
      </c>
      <c r="T61" s="728" t="s">
        <v>1042</v>
      </c>
      <c r="U61" s="728">
        <v>0.2</v>
      </c>
      <c r="V61" s="728">
        <v>0.2</v>
      </c>
      <c r="W61" s="728" t="s">
        <v>931</v>
      </c>
      <c r="X61" s="729">
        <f t="shared" si="0"/>
        <v>0.19568933132999999</v>
      </c>
      <c r="Y61" s="730">
        <f t="shared" si="1"/>
        <v>0</v>
      </c>
      <c r="BC61" t="s">
        <v>1140</v>
      </c>
      <c r="BD61">
        <v>24</v>
      </c>
      <c r="BE61" t="s">
        <v>1154</v>
      </c>
      <c r="BF61" t="s">
        <v>1142</v>
      </c>
      <c r="BG61">
        <v>7.5923345000000003E-2</v>
      </c>
    </row>
    <row r="62" spans="1:59">
      <c r="A62" s="728" t="s">
        <v>1155</v>
      </c>
      <c r="B62" s="728" t="s">
        <v>1156</v>
      </c>
      <c r="C62" s="728" t="s">
        <v>923</v>
      </c>
      <c r="D62" s="728" t="s">
        <v>924</v>
      </c>
      <c r="E62" s="728" t="s">
        <v>925</v>
      </c>
      <c r="F62" s="728" t="s">
        <v>926</v>
      </c>
      <c r="G62" s="728" t="s">
        <v>1153</v>
      </c>
      <c r="H62" s="728">
        <v>0.14873429834999999</v>
      </c>
      <c r="I62" s="728">
        <v>10</v>
      </c>
      <c r="J62" s="728">
        <v>20</v>
      </c>
      <c r="K62" s="728" t="s">
        <v>1042</v>
      </c>
      <c r="L62" s="728" t="s">
        <v>988</v>
      </c>
      <c r="M62" s="728"/>
      <c r="N62" s="728" t="s">
        <v>930</v>
      </c>
      <c r="O62" s="728"/>
      <c r="P62" s="728" t="s">
        <v>926</v>
      </c>
      <c r="Q62" s="728" t="s">
        <v>1153</v>
      </c>
      <c r="R62" s="728" t="s">
        <v>923</v>
      </c>
      <c r="S62" s="728">
        <v>0</v>
      </c>
      <c r="T62" s="728" t="s">
        <v>1042</v>
      </c>
      <c r="U62" s="728">
        <v>0.15</v>
      </c>
      <c r="V62" s="728">
        <v>0.15</v>
      </c>
      <c r="W62" s="728" t="s">
        <v>931</v>
      </c>
      <c r="X62" s="729">
        <f t="shared" si="0"/>
        <v>0.14873429834999999</v>
      </c>
      <c r="Y62" s="730">
        <f t="shared" si="1"/>
        <v>0</v>
      </c>
      <c r="BC62" t="s">
        <v>1157</v>
      </c>
      <c r="BD62">
        <v>25</v>
      </c>
      <c r="BE62" t="s">
        <v>1158</v>
      </c>
      <c r="BF62" t="s">
        <v>1142</v>
      </c>
      <c r="BG62">
        <v>7.7233540000000003E-2</v>
      </c>
    </row>
    <row r="63" spans="1:59">
      <c r="A63" s="728" t="s">
        <v>1159</v>
      </c>
      <c r="B63" s="728" t="s">
        <v>1160</v>
      </c>
      <c r="C63" s="728" t="s">
        <v>923</v>
      </c>
      <c r="D63" s="728" t="s">
        <v>924</v>
      </c>
      <c r="E63" s="728" t="s">
        <v>925</v>
      </c>
      <c r="F63" s="728" t="s">
        <v>926</v>
      </c>
      <c r="G63" s="728" t="s">
        <v>1161</v>
      </c>
      <c r="H63" s="728">
        <v>0.28282620773</v>
      </c>
      <c r="I63" s="728">
        <v>10</v>
      </c>
      <c r="J63" s="728">
        <v>20</v>
      </c>
      <c r="K63" s="728" t="s">
        <v>988</v>
      </c>
      <c r="L63" s="728" t="s">
        <v>988</v>
      </c>
      <c r="M63" s="728"/>
      <c r="N63" s="728" t="s">
        <v>930</v>
      </c>
      <c r="O63" s="728"/>
      <c r="P63" s="728" t="s">
        <v>926</v>
      </c>
      <c r="Q63" s="728" t="s">
        <v>1161</v>
      </c>
      <c r="R63" s="728" t="s">
        <v>923</v>
      </c>
      <c r="S63" s="728">
        <v>0</v>
      </c>
      <c r="T63" s="728" t="s">
        <v>988</v>
      </c>
      <c r="U63" s="728">
        <v>0.28000000000000003</v>
      </c>
      <c r="V63" s="728">
        <v>0.28000000000000003</v>
      </c>
      <c r="W63" s="728" t="s">
        <v>931</v>
      </c>
      <c r="X63" s="729">
        <f t="shared" si="0"/>
        <v>0.28282620773</v>
      </c>
      <c r="Y63" s="730">
        <f t="shared" si="1"/>
        <v>0</v>
      </c>
      <c r="BC63" t="s">
        <v>1157</v>
      </c>
      <c r="BD63">
        <v>25</v>
      </c>
      <c r="BE63" t="s">
        <v>1162</v>
      </c>
      <c r="BF63" t="s">
        <v>1142</v>
      </c>
      <c r="BG63">
        <v>0.142914602</v>
      </c>
    </row>
    <row r="64" spans="1:59">
      <c r="A64" s="728" t="s">
        <v>1163</v>
      </c>
      <c r="B64" s="728" t="s">
        <v>1164</v>
      </c>
      <c r="C64" s="728" t="s">
        <v>923</v>
      </c>
      <c r="D64" s="728" t="s">
        <v>924</v>
      </c>
      <c r="E64" s="728" t="s">
        <v>925</v>
      </c>
      <c r="F64" s="728" t="s">
        <v>926</v>
      </c>
      <c r="G64" s="728" t="s">
        <v>1165</v>
      </c>
      <c r="H64" s="728">
        <v>0.24723870352999999</v>
      </c>
      <c r="I64" s="728">
        <v>10</v>
      </c>
      <c r="J64" s="728">
        <v>20</v>
      </c>
      <c r="K64" s="728" t="s">
        <v>959</v>
      </c>
      <c r="L64" s="728" t="s">
        <v>959</v>
      </c>
      <c r="M64" s="728"/>
      <c r="N64" s="728" t="s">
        <v>930</v>
      </c>
      <c r="O64" s="728"/>
      <c r="P64" s="728" t="s">
        <v>926</v>
      </c>
      <c r="Q64" s="728" t="s">
        <v>1165</v>
      </c>
      <c r="R64" s="728" t="s">
        <v>923</v>
      </c>
      <c r="S64" s="728" t="s">
        <v>953</v>
      </c>
      <c r="T64" s="728" t="s">
        <v>959</v>
      </c>
      <c r="U64" s="728">
        <v>0.25</v>
      </c>
      <c r="V64" s="728">
        <v>0.25</v>
      </c>
      <c r="W64" s="728" t="s">
        <v>931</v>
      </c>
      <c r="X64" s="729">
        <f t="shared" si="0"/>
        <v>0.24723870352999999</v>
      </c>
      <c r="Y64" s="730">
        <f t="shared" si="1"/>
        <v>0</v>
      </c>
      <c r="BC64" t="s">
        <v>1157</v>
      </c>
      <c r="BD64">
        <v>25</v>
      </c>
      <c r="BE64" t="s">
        <v>1166</v>
      </c>
      <c r="BF64" t="s">
        <v>1142</v>
      </c>
      <c r="BG64">
        <v>0.29999997299999998</v>
      </c>
    </row>
    <row r="65" spans="1:59">
      <c r="A65" s="728" t="s">
        <v>1167</v>
      </c>
      <c r="B65" s="728" t="s">
        <v>1150</v>
      </c>
      <c r="C65" s="728" t="s">
        <v>1142</v>
      </c>
      <c r="D65" s="728" t="s">
        <v>1168</v>
      </c>
      <c r="E65" s="728" t="s">
        <v>925</v>
      </c>
      <c r="F65" s="728" t="s">
        <v>1169</v>
      </c>
      <c r="G65" s="728" t="s">
        <v>1170</v>
      </c>
      <c r="H65" s="728">
        <v>9.2833797620000005E-2</v>
      </c>
      <c r="I65" s="728">
        <v>10</v>
      </c>
      <c r="J65" s="728">
        <v>20</v>
      </c>
      <c r="K65" s="728" t="s">
        <v>1171</v>
      </c>
      <c r="L65" s="728" t="s">
        <v>1171</v>
      </c>
      <c r="M65" s="728"/>
      <c r="N65" s="728" t="s">
        <v>994</v>
      </c>
      <c r="O65" s="728"/>
      <c r="P65" s="728" t="s">
        <v>1169</v>
      </c>
      <c r="Q65" s="728" t="s">
        <v>1170</v>
      </c>
      <c r="R65" s="728" t="s">
        <v>1142</v>
      </c>
      <c r="S65" s="728">
        <v>0</v>
      </c>
      <c r="T65" s="728" t="s">
        <v>1171</v>
      </c>
      <c r="U65" s="728">
        <v>0.09</v>
      </c>
      <c r="V65" s="728">
        <v>0.09</v>
      </c>
      <c r="W65" s="728" t="s">
        <v>931</v>
      </c>
      <c r="X65" s="729">
        <f t="shared" si="0"/>
        <v>4.9168563620000008E-2</v>
      </c>
      <c r="Y65" s="730">
        <f t="shared" si="1"/>
        <v>4.3665233999999997E-2</v>
      </c>
      <c r="BC65" t="s">
        <v>1157</v>
      </c>
      <c r="BD65">
        <v>25</v>
      </c>
      <c r="BE65" t="s">
        <v>1172</v>
      </c>
      <c r="BF65" t="s">
        <v>1142</v>
      </c>
      <c r="BG65">
        <v>0.29078649699999998</v>
      </c>
    </row>
    <row r="66" spans="1:59">
      <c r="A66" s="728" t="s">
        <v>1173</v>
      </c>
      <c r="B66" s="728" t="s">
        <v>1154</v>
      </c>
      <c r="C66" s="728" t="s">
        <v>1142</v>
      </c>
      <c r="D66" s="728" t="s">
        <v>1168</v>
      </c>
      <c r="E66" s="728" t="s">
        <v>925</v>
      </c>
      <c r="F66" s="728" t="s">
        <v>1169</v>
      </c>
      <c r="G66" s="728" t="s">
        <v>1174</v>
      </c>
      <c r="H66" s="728">
        <v>0.12802627311000001</v>
      </c>
      <c r="I66" s="728">
        <v>10</v>
      </c>
      <c r="J66" s="728">
        <v>20</v>
      </c>
      <c r="K66" s="728" t="s">
        <v>1171</v>
      </c>
      <c r="L66" s="728" t="s">
        <v>1171</v>
      </c>
      <c r="M66" s="728"/>
      <c r="N66" s="728" t="s">
        <v>994</v>
      </c>
      <c r="O66" s="728"/>
      <c r="P66" s="728" t="s">
        <v>1169</v>
      </c>
      <c r="Q66" s="728" t="s">
        <v>1174</v>
      </c>
      <c r="R66" s="728" t="s">
        <v>1142</v>
      </c>
      <c r="S66" s="728">
        <v>0</v>
      </c>
      <c r="T66" s="728" t="s">
        <v>1171</v>
      </c>
      <c r="U66" s="728">
        <v>0.13</v>
      </c>
      <c r="V66" s="728">
        <v>0.13</v>
      </c>
      <c r="W66" s="728" t="s">
        <v>931</v>
      </c>
      <c r="X66" s="729">
        <f t="shared" si="0"/>
        <v>5.2102928110000002E-2</v>
      </c>
      <c r="Y66" s="730">
        <f t="shared" si="1"/>
        <v>7.5923345000000003E-2</v>
      </c>
      <c r="BC66" t="s">
        <v>1157</v>
      </c>
      <c r="BD66">
        <v>25</v>
      </c>
      <c r="BE66" t="s">
        <v>1175</v>
      </c>
      <c r="BF66" t="s">
        <v>1142</v>
      </c>
      <c r="BG66">
        <v>4.5214169999999998E-2</v>
      </c>
    </row>
    <row r="67" spans="1:59">
      <c r="A67" s="728" t="s">
        <v>1176</v>
      </c>
      <c r="B67" s="728" t="s">
        <v>1177</v>
      </c>
      <c r="C67" s="728" t="s">
        <v>1142</v>
      </c>
      <c r="D67" s="728" t="s">
        <v>1168</v>
      </c>
      <c r="E67" s="728" t="s">
        <v>925</v>
      </c>
      <c r="F67" s="728" t="s">
        <v>1169</v>
      </c>
      <c r="G67" s="728" t="s">
        <v>1178</v>
      </c>
      <c r="H67" s="728">
        <v>2.2106712069999999E-2</v>
      </c>
      <c r="I67" s="728">
        <v>10</v>
      </c>
      <c r="J67" s="728">
        <v>20</v>
      </c>
      <c r="K67" s="728" t="s">
        <v>1171</v>
      </c>
      <c r="L67" s="728" t="s">
        <v>1171</v>
      </c>
      <c r="M67" s="728"/>
      <c r="N67" s="728" t="s">
        <v>994</v>
      </c>
      <c r="O67" s="728"/>
      <c r="P67" s="728" t="s">
        <v>1169</v>
      </c>
      <c r="Q67" s="728" t="s">
        <v>1178</v>
      </c>
      <c r="R67" s="728" t="s">
        <v>1142</v>
      </c>
      <c r="S67" s="728">
        <v>0</v>
      </c>
      <c r="T67" s="728" t="s">
        <v>1171</v>
      </c>
      <c r="U67" s="728">
        <v>0.02</v>
      </c>
      <c r="V67" s="728">
        <v>0.02</v>
      </c>
      <c r="W67" s="728" t="s">
        <v>931</v>
      </c>
      <c r="X67" s="729">
        <f t="shared" si="0"/>
        <v>2.2106712069999999E-2</v>
      </c>
      <c r="Y67" s="730">
        <f t="shared" si="1"/>
        <v>0</v>
      </c>
      <c r="BC67" t="s">
        <v>1157</v>
      </c>
      <c r="BD67">
        <v>25</v>
      </c>
      <c r="BE67" t="s">
        <v>1179</v>
      </c>
      <c r="BF67" t="s">
        <v>1142</v>
      </c>
      <c r="BG67">
        <v>6.0936245999999999E-2</v>
      </c>
    </row>
    <row r="68" spans="1:59">
      <c r="A68" s="728" t="s">
        <v>1180</v>
      </c>
      <c r="B68" s="728" t="s">
        <v>1181</v>
      </c>
      <c r="C68" s="728" t="s">
        <v>1142</v>
      </c>
      <c r="D68" s="728" t="s">
        <v>1168</v>
      </c>
      <c r="E68" s="728" t="s">
        <v>925</v>
      </c>
      <c r="F68" s="728" t="s">
        <v>1169</v>
      </c>
      <c r="G68" s="728" t="s">
        <v>1182</v>
      </c>
      <c r="H68" s="728">
        <v>2.2394051250000001E-2</v>
      </c>
      <c r="I68" s="728">
        <v>10</v>
      </c>
      <c r="J68" s="728">
        <v>20</v>
      </c>
      <c r="K68" s="728" t="s">
        <v>1171</v>
      </c>
      <c r="L68" s="728" t="s">
        <v>1171</v>
      </c>
      <c r="M68" s="728"/>
      <c r="N68" s="728" t="s">
        <v>994</v>
      </c>
      <c r="O68" s="728"/>
      <c r="P68" s="728" t="s">
        <v>1169</v>
      </c>
      <c r="Q68" s="728" t="s">
        <v>1182</v>
      </c>
      <c r="R68" s="728" t="s">
        <v>1142</v>
      </c>
      <c r="S68" s="728">
        <v>0</v>
      </c>
      <c r="T68" s="728" t="s">
        <v>1171</v>
      </c>
      <c r="U68" s="728">
        <v>0.02</v>
      </c>
      <c r="V68" s="728">
        <v>0.02</v>
      </c>
      <c r="W68" s="728" t="s">
        <v>931</v>
      </c>
      <c r="X68" s="729">
        <f t="shared" si="0"/>
        <v>2.2394051250000001E-2</v>
      </c>
      <c r="Y68" s="730">
        <f t="shared" si="1"/>
        <v>0</v>
      </c>
      <c r="BC68" t="s">
        <v>1157</v>
      </c>
      <c r="BD68">
        <v>25</v>
      </c>
      <c r="BE68" t="s">
        <v>1183</v>
      </c>
      <c r="BF68" t="s">
        <v>1142</v>
      </c>
      <c r="BG68">
        <v>6.0005518000000001E-2</v>
      </c>
    </row>
    <row r="69" spans="1:59">
      <c r="A69" s="728" t="s">
        <v>1184</v>
      </c>
      <c r="B69" s="728" t="s">
        <v>1179</v>
      </c>
      <c r="C69" s="728" t="s">
        <v>1142</v>
      </c>
      <c r="D69" s="728" t="s">
        <v>1168</v>
      </c>
      <c r="E69" s="728" t="s">
        <v>925</v>
      </c>
      <c r="F69" s="728" t="s">
        <v>1169</v>
      </c>
      <c r="G69" s="728" t="s">
        <v>1185</v>
      </c>
      <c r="H69" s="728">
        <v>0.17967162903</v>
      </c>
      <c r="I69" s="728">
        <v>10</v>
      </c>
      <c r="J69" s="728">
        <v>20</v>
      </c>
      <c r="K69" s="728" t="s">
        <v>1186</v>
      </c>
      <c r="L69" s="728" t="s">
        <v>1187</v>
      </c>
      <c r="M69" s="728"/>
      <c r="N69" s="728" t="s">
        <v>994</v>
      </c>
      <c r="O69" s="728"/>
      <c r="P69" s="728" t="s">
        <v>1169</v>
      </c>
      <c r="Q69" s="728" t="s">
        <v>1185</v>
      </c>
      <c r="R69" s="728" t="s">
        <v>1142</v>
      </c>
      <c r="S69" s="728">
        <v>0</v>
      </c>
      <c r="T69" s="728" t="s">
        <v>1186</v>
      </c>
      <c r="U69" s="728">
        <v>0.18</v>
      </c>
      <c r="V69" s="728">
        <v>0.18</v>
      </c>
      <c r="W69" s="728" t="s">
        <v>931</v>
      </c>
      <c r="X69" s="729">
        <f t="shared" ref="X69:X132" si="2">H69-Y69</f>
        <v>0.11873538303</v>
      </c>
      <c r="Y69" s="730">
        <f t="shared" ref="Y69:Y132" si="3">SUMIFS($BG$5:$BG$76,$BE$5:$BE$76,B69)</f>
        <v>6.0936245999999999E-2</v>
      </c>
      <c r="BC69" t="s">
        <v>1157</v>
      </c>
      <c r="BD69">
        <v>25</v>
      </c>
      <c r="BE69" t="s">
        <v>1188</v>
      </c>
      <c r="BF69" t="s">
        <v>1142</v>
      </c>
      <c r="BG69">
        <v>1.1473954E-2</v>
      </c>
    </row>
    <row r="70" spans="1:59">
      <c r="A70" s="728" t="s">
        <v>1189</v>
      </c>
      <c r="B70" s="728" t="s">
        <v>1183</v>
      </c>
      <c r="C70" s="728" t="s">
        <v>1142</v>
      </c>
      <c r="D70" s="728" t="s">
        <v>1168</v>
      </c>
      <c r="E70" s="728" t="s">
        <v>925</v>
      </c>
      <c r="F70" s="728" t="s">
        <v>1169</v>
      </c>
      <c r="G70" s="728" t="s">
        <v>1190</v>
      </c>
      <c r="H70" s="728">
        <v>6.0005518399999999E-2</v>
      </c>
      <c r="I70" s="728">
        <v>10</v>
      </c>
      <c r="J70" s="728">
        <v>20</v>
      </c>
      <c r="K70" s="728" t="s">
        <v>1186</v>
      </c>
      <c r="L70" s="728" t="s">
        <v>1187</v>
      </c>
      <c r="M70" s="728"/>
      <c r="N70" s="728" t="s">
        <v>994</v>
      </c>
      <c r="O70" s="728"/>
      <c r="P70" s="728" t="s">
        <v>1169</v>
      </c>
      <c r="Q70" s="728" t="s">
        <v>1190</v>
      </c>
      <c r="R70" s="728" t="s">
        <v>1142</v>
      </c>
      <c r="S70" s="728">
        <v>0</v>
      </c>
      <c r="T70" s="728" t="s">
        <v>1186</v>
      </c>
      <c r="U70" s="728">
        <v>0.06</v>
      </c>
      <c r="V70" s="728">
        <v>0.06</v>
      </c>
      <c r="W70" s="728" t="s">
        <v>931</v>
      </c>
      <c r="X70" s="729">
        <f t="shared" si="2"/>
        <v>3.9999999840167888E-10</v>
      </c>
      <c r="Y70" s="730">
        <f t="shared" si="3"/>
        <v>6.0005518000000001E-2</v>
      </c>
      <c r="BC70" t="s">
        <v>1191</v>
      </c>
      <c r="BD70">
        <v>26</v>
      </c>
      <c r="BE70" t="s">
        <v>1192</v>
      </c>
      <c r="BF70" t="s">
        <v>1142</v>
      </c>
      <c r="BG70">
        <v>3.4504275000000001E-2</v>
      </c>
    </row>
    <row r="71" spans="1:59">
      <c r="A71" s="728" t="s">
        <v>1193</v>
      </c>
      <c r="B71" s="728" t="s">
        <v>1188</v>
      </c>
      <c r="C71" s="728" t="s">
        <v>1142</v>
      </c>
      <c r="D71" s="728" t="s">
        <v>1168</v>
      </c>
      <c r="E71" s="728" t="s">
        <v>925</v>
      </c>
      <c r="F71" s="728" t="s">
        <v>1169</v>
      </c>
      <c r="G71" s="728" t="s">
        <v>1194</v>
      </c>
      <c r="H71" s="728">
        <v>6.2551335309999997E-2</v>
      </c>
      <c r="I71" s="728">
        <v>10</v>
      </c>
      <c r="J71" s="728">
        <v>20</v>
      </c>
      <c r="K71" s="728" t="s">
        <v>1186</v>
      </c>
      <c r="L71" s="728" t="s">
        <v>1187</v>
      </c>
      <c r="M71" s="728"/>
      <c r="N71" s="728" t="s">
        <v>994</v>
      </c>
      <c r="O71" s="728"/>
      <c r="P71" s="728" t="s">
        <v>1169</v>
      </c>
      <c r="Q71" s="728" t="s">
        <v>1194</v>
      </c>
      <c r="R71" s="728" t="s">
        <v>1142</v>
      </c>
      <c r="S71" s="728">
        <v>0</v>
      </c>
      <c r="T71" s="728" t="s">
        <v>1186</v>
      </c>
      <c r="U71" s="728">
        <v>0.06</v>
      </c>
      <c r="V71" s="728">
        <v>0.06</v>
      </c>
      <c r="W71" s="728" t="s">
        <v>931</v>
      </c>
      <c r="X71" s="729">
        <f t="shared" si="2"/>
        <v>5.1077381309999996E-2</v>
      </c>
      <c r="Y71" s="730">
        <f t="shared" si="3"/>
        <v>1.1473954E-2</v>
      </c>
      <c r="BC71" t="s">
        <v>1191</v>
      </c>
      <c r="BD71">
        <v>26</v>
      </c>
      <c r="BE71" t="s">
        <v>1195</v>
      </c>
      <c r="BF71" t="s">
        <v>1142</v>
      </c>
      <c r="BG71">
        <v>1.7698498E-2</v>
      </c>
    </row>
    <row r="72" spans="1:59">
      <c r="A72" s="728" t="s">
        <v>1196</v>
      </c>
      <c r="B72" s="728" t="s">
        <v>1197</v>
      </c>
      <c r="C72" s="728" t="s">
        <v>1142</v>
      </c>
      <c r="D72" s="728" t="s">
        <v>1168</v>
      </c>
      <c r="E72" s="728" t="s">
        <v>925</v>
      </c>
      <c r="F72" s="728" t="s">
        <v>1169</v>
      </c>
      <c r="G72" s="728" t="s">
        <v>1198</v>
      </c>
      <c r="H72" s="728">
        <v>5.5509989060000001E-2</v>
      </c>
      <c r="I72" s="728">
        <v>10</v>
      </c>
      <c r="J72" s="728">
        <v>20</v>
      </c>
      <c r="K72" s="728" t="s">
        <v>1186</v>
      </c>
      <c r="L72" s="728" t="s">
        <v>1187</v>
      </c>
      <c r="M72" s="728"/>
      <c r="N72" s="728" t="s">
        <v>930</v>
      </c>
      <c r="O72" s="728"/>
      <c r="P72" s="728" t="s">
        <v>1169</v>
      </c>
      <c r="Q72" s="728" t="s">
        <v>1198</v>
      </c>
      <c r="R72" s="728" t="s">
        <v>1142</v>
      </c>
      <c r="S72" s="728">
        <v>0</v>
      </c>
      <c r="T72" s="728" t="s">
        <v>1186</v>
      </c>
      <c r="U72" s="728">
        <v>0.06</v>
      </c>
      <c r="V72" s="728">
        <v>0.06</v>
      </c>
      <c r="W72" s="728" t="s">
        <v>931</v>
      </c>
      <c r="X72" s="729">
        <f t="shared" si="2"/>
        <v>5.5509989060000001E-2</v>
      </c>
      <c r="Y72" s="730">
        <f t="shared" si="3"/>
        <v>0</v>
      </c>
      <c r="BC72" t="s">
        <v>1191</v>
      </c>
      <c r="BD72">
        <v>26</v>
      </c>
      <c r="BE72" t="s">
        <v>1199</v>
      </c>
      <c r="BF72" t="s">
        <v>957</v>
      </c>
      <c r="BG72">
        <v>0.13393392000000001</v>
      </c>
    </row>
    <row r="73" spans="1:59">
      <c r="A73" s="728" t="s">
        <v>1200</v>
      </c>
      <c r="B73" s="728" t="s">
        <v>1201</v>
      </c>
      <c r="C73" s="728" t="s">
        <v>1142</v>
      </c>
      <c r="D73" s="728" t="s">
        <v>1168</v>
      </c>
      <c r="E73" s="728" t="s">
        <v>925</v>
      </c>
      <c r="F73" s="728" t="s">
        <v>1169</v>
      </c>
      <c r="G73" s="728" t="s">
        <v>1202</v>
      </c>
      <c r="H73" s="728">
        <v>0.25136968699000001</v>
      </c>
      <c r="I73" s="728">
        <v>10</v>
      </c>
      <c r="J73" s="728">
        <v>20</v>
      </c>
      <c r="K73" s="728" t="s">
        <v>1171</v>
      </c>
      <c r="L73" s="728" t="s">
        <v>1171</v>
      </c>
      <c r="M73" s="728"/>
      <c r="N73" s="728" t="s">
        <v>994</v>
      </c>
      <c r="O73" s="728"/>
      <c r="P73" s="728" t="s">
        <v>1169</v>
      </c>
      <c r="Q73" s="728" t="s">
        <v>1202</v>
      </c>
      <c r="R73" s="728" t="s">
        <v>1142</v>
      </c>
      <c r="S73" s="728">
        <v>0</v>
      </c>
      <c r="T73" s="728" t="s">
        <v>1171</v>
      </c>
      <c r="U73" s="728">
        <v>0.25</v>
      </c>
      <c r="V73" s="728">
        <v>0.25</v>
      </c>
      <c r="W73" s="728" t="s">
        <v>931</v>
      </c>
      <c r="X73" s="729">
        <f t="shared" si="2"/>
        <v>0.25136968699000001</v>
      </c>
      <c r="Y73" s="730">
        <f t="shared" si="3"/>
        <v>0</v>
      </c>
      <c r="BC73" t="s">
        <v>1191</v>
      </c>
      <c r="BD73">
        <v>26</v>
      </c>
      <c r="BE73" t="s">
        <v>1203</v>
      </c>
      <c r="BF73" t="s">
        <v>1142</v>
      </c>
      <c r="BG73">
        <v>0.104936239</v>
      </c>
    </row>
    <row r="74" spans="1:59">
      <c r="A74" s="728" t="s">
        <v>1204</v>
      </c>
      <c r="B74" s="728" t="s">
        <v>1205</v>
      </c>
      <c r="C74" s="728" t="s">
        <v>1142</v>
      </c>
      <c r="D74" s="728" t="s">
        <v>1168</v>
      </c>
      <c r="E74" s="728" t="s">
        <v>925</v>
      </c>
      <c r="F74" s="728" t="s">
        <v>1169</v>
      </c>
      <c r="G74" s="728" t="s">
        <v>1206</v>
      </c>
      <c r="H74" s="728">
        <v>0.29999996728</v>
      </c>
      <c r="I74" s="728">
        <v>10</v>
      </c>
      <c r="J74" s="728">
        <v>20</v>
      </c>
      <c r="K74" s="728" t="s">
        <v>1187</v>
      </c>
      <c r="L74" s="728" t="s">
        <v>1187</v>
      </c>
      <c r="M74" s="728"/>
      <c r="N74" s="728" t="s">
        <v>994</v>
      </c>
      <c r="O74" s="728"/>
      <c r="P74" s="728" t="s">
        <v>1169</v>
      </c>
      <c r="Q74" s="728" t="s">
        <v>1206</v>
      </c>
      <c r="R74" s="728" t="s">
        <v>1142</v>
      </c>
      <c r="S74" s="728" t="s">
        <v>953</v>
      </c>
      <c r="T74" s="728" t="s">
        <v>1187</v>
      </c>
      <c r="U74" s="728">
        <v>0.3</v>
      </c>
      <c r="V74" s="728">
        <v>0.3</v>
      </c>
      <c r="W74" s="728" t="s">
        <v>931</v>
      </c>
      <c r="X74" s="729">
        <f t="shared" si="2"/>
        <v>0.29999996728</v>
      </c>
      <c r="Y74" s="730">
        <f t="shared" si="3"/>
        <v>0</v>
      </c>
      <c r="BC74" t="s">
        <v>1191</v>
      </c>
      <c r="BD74">
        <v>26</v>
      </c>
      <c r="BE74" t="s">
        <v>1207</v>
      </c>
      <c r="BF74" t="s">
        <v>957</v>
      </c>
      <c r="BG74">
        <v>0.119052433</v>
      </c>
    </row>
    <row r="75" spans="1:59">
      <c r="A75" s="728" t="s">
        <v>1208</v>
      </c>
      <c r="B75" s="728" t="s">
        <v>1209</v>
      </c>
      <c r="C75" s="728" t="s">
        <v>1142</v>
      </c>
      <c r="D75" s="728" t="s">
        <v>1168</v>
      </c>
      <c r="E75" s="728" t="s">
        <v>925</v>
      </c>
      <c r="F75" s="728" t="s">
        <v>1169</v>
      </c>
      <c r="G75" s="728" t="s">
        <v>1210</v>
      </c>
      <c r="H75" s="728">
        <v>0.23818754425999999</v>
      </c>
      <c r="I75" s="728">
        <v>10</v>
      </c>
      <c r="J75" s="728">
        <v>20</v>
      </c>
      <c r="K75" s="728" t="s">
        <v>1211</v>
      </c>
      <c r="L75" s="728" t="s">
        <v>1187</v>
      </c>
      <c r="M75" s="728"/>
      <c r="N75" s="728" t="s">
        <v>994</v>
      </c>
      <c r="O75" s="728"/>
      <c r="P75" s="728" t="s">
        <v>1169</v>
      </c>
      <c r="Q75" s="728" t="s">
        <v>1210</v>
      </c>
      <c r="R75" s="728" t="s">
        <v>1142</v>
      </c>
      <c r="S75" s="728">
        <v>0</v>
      </c>
      <c r="T75" s="728" t="s">
        <v>1211</v>
      </c>
      <c r="U75" s="728">
        <v>0.24</v>
      </c>
      <c r="V75" s="728">
        <v>0.24</v>
      </c>
      <c r="W75" s="728" t="s">
        <v>931</v>
      </c>
      <c r="X75" s="729">
        <f t="shared" si="2"/>
        <v>0.23818754425999999</v>
      </c>
      <c r="Y75" s="730">
        <f t="shared" si="3"/>
        <v>0</v>
      </c>
    </row>
    <row r="76" spans="1:59">
      <c r="A76" s="728" t="s">
        <v>1212</v>
      </c>
      <c r="B76" s="728" t="s">
        <v>1213</v>
      </c>
      <c r="C76" s="728" t="s">
        <v>923</v>
      </c>
      <c r="D76" s="728" t="s">
        <v>924</v>
      </c>
      <c r="E76" s="728" t="s">
        <v>925</v>
      </c>
      <c r="F76" s="728" t="s">
        <v>926</v>
      </c>
      <c r="G76" s="728" t="s">
        <v>1214</v>
      </c>
      <c r="H76" s="728">
        <v>0.20684863634</v>
      </c>
      <c r="I76" s="728">
        <v>10</v>
      </c>
      <c r="J76" s="728">
        <v>20</v>
      </c>
      <c r="K76" s="728" t="s">
        <v>984</v>
      </c>
      <c r="L76" s="728" t="s">
        <v>984</v>
      </c>
      <c r="M76" s="728"/>
      <c r="N76" s="728" t="s">
        <v>930</v>
      </c>
      <c r="O76" s="728"/>
      <c r="P76" s="728" t="s">
        <v>926</v>
      </c>
      <c r="Q76" s="728" t="s">
        <v>1214</v>
      </c>
      <c r="R76" s="728" t="s">
        <v>923</v>
      </c>
      <c r="S76" s="728">
        <v>0</v>
      </c>
      <c r="T76" s="728" t="s">
        <v>984</v>
      </c>
      <c r="U76" s="728">
        <v>0.21</v>
      </c>
      <c r="V76" s="728">
        <v>0.21</v>
      </c>
      <c r="W76" s="728" t="s">
        <v>931</v>
      </c>
      <c r="X76" s="729">
        <f t="shared" si="2"/>
        <v>0.20684863634</v>
      </c>
      <c r="Y76" s="730">
        <f t="shared" si="3"/>
        <v>0</v>
      </c>
    </row>
    <row r="77" spans="1:59">
      <c r="A77" s="728" t="s">
        <v>1215</v>
      </c>
      <c r="B77" s="728" t="s">
        <v>1216</v>
      </c>
      <c r="C77" s="728" t="s">
        <v>923</v>
      </c>
      <c r="D77" s="728" t="s">
        <v>924</v>
      </c>
      <c r="E77" s="728" t="s">
        <v>925</v>
      </c>
      <c r="F77" s="728" t="s">
        <v>926</v>
      </c>
      <c r="G77" s="728" t="s">
        <v>1217</v>
      </c>
      <c r="H77" s="728">
        <v>8.7476110790000006E-2</v>
      </c>
      <c r="I77" s="728">
        <v>10</v>
      </c>
      <c r="J77" s="728">
        <v>20</v>
      </c>
      <c r="K77" s="728" t="s">
        <v>959</v>
      </c>
      <c r="L77" s="728" t="s">
        <v>959</v>
      </c>
      <c r="M77" s="728"/>
      <c r="N77" s="728" t="s">
        <v>930</v>
      </c>
      <c r="O77" s="728"/>
      <c r="P77" s="728" t="s">
        <v>926</v>
      </c>
      <c r="Q77" s="728" t="s">
        <v>1217</v>
      </c>
      <c r="R77" s="728" t="s">
        <v>923</v>
      </c>
      <c r="S77" s="728">
        <v>0</v>
      </c>
      <c r="T77" s="728" t="s">
        <v>959</v>
      </c>
      <c r="U77" s="728">
        <v>0.09</v>
      </c>
      <c r="V77" s="728">
        <v>0.09</v>
      </c>
      <c r="W77" s="728" t="s">
        <v>931</v>
      </c>
      <c r="X77" s="729">
        <f t="shared" si="2"/>
        <v>8.7476110790000006E-2</v>
      </c>
      <c r="Y77" s="730">
        <f t="shared" si="3"/>
        <v>0</v>
      </c>
    </row>
    <row r="78" spans="1:59">
      <c r="A78" s="728" t="s">
        <v>1218</v>
      </c>
      <c r="B78" s="728" t="s">
        <v>1219</v>
      </c>
      <c r="C78" s="728" t="s">
        <v>923</v>
      </c>
      <c r="D78" s="728" t="s">
        <v>924</v>
      </c>
      <c r="E78" s="728" t="s">
        <v>925</v>
      </c>
      <c r="F78" s="728" t="s">
        <v>926</v>
      </c>
      <c r="G78" s="728" t="s">
        <v>968</v>
      </c>
      <c r="H78" s="728">
        <v>6.6285629560000003E-2</v>
      </c>
      <c r="I78" s="728">
        <v>10</v>
      </c>
      <c r="J78" s="728">
        <v>20</v>
      </c>
      <c r="K78" s="728" t="s">
        <v>1220</v>
      </c>
      <c r="L78" s="728" t="s">
        <v>1220</v>
      </c>
      <c r="M78" s="728"/>
      <c r="N78" s="728" t="s">
        <v>930</v>
      </c>
      <c r="O78" s="728"/>
      <c r="P78" s="728" t="s">
        <v>926</v>
      </c>
      <c r="Q78" s="728" t="s">
        <v>968</v>
      </c>
      <c r="R78" s="728" t="s">
        <v>923</v>
      </c>
      <c r="S78" s="728" t="s">
        <v>953</v>
      </c>
      <c r="T78" s="728" t="s">
        <v>1220</v>
      </c>
      <c r="U78" s="728">
        <v>7.0000000000000007E-2</v>
      </c>
      <c r="V78" s="728">
        <v>7.0000000000000007E-2</v>
      </c>
      <c r="W78" s="728" t="s">
        <v>931</v>
      </c>
      <c r="X78" s="729">
        <f t="shared" si="2"/>
        <v>6.6285629560000003E-2</v>
      </c>
      <c r="Y78" s="730">
        <f t="shared" si="3"/>
        <v>0</v>
      </c>
    </row>
    <row r="79" spans="1:59">
      <c r="A79" s="728" t="s">
        <v>1221</v>
      </c>
      <c r="B79" s="728" t="s">
        <v>1222</v>
      </c>
      <c r="C79" s="728" t="s">
        <v>923</v>
      </c>
      <c r="D79" s="728" t="s">
        <v>924</v>
      </c>
      <c r="E79" s="728" t="s">
        <v>925</v>
      </c>
      <c r="F79" s="728" t="s">
        <v>926</v>
      </c>
      <c r="G79" s="728" t="s">
        <v>1223</v>
      </c>
      <c r="H79" s="728">
        <v>9.5846618689999996E-2</v>
      </c>
      <c r="I79" s="728">
        <v>10</v>
      </c>
      <c r="J79" s="728">
        <v>20</v>
      </c>
      <c r="K79" s="728" t="s">
        <v>974</v>
      </c>
      <c r="L79" s="728" t="s">
        <v>975</v>
      </c>
      <c r="M79" s="728"/>
      <c r="N79" s="728" t="s">
        <v>930</v>
      </c>
      <c r="O79" s="728"/>
      <c r="P79" s="728" t="s">
        <v>926</v>
      </c>
      <c r="Q79" s="728" t="s">
        <v>1223</v>
      </c>
      <c r="R79" s="728" t="s">
        <v>923</v>
      </c>
      <c r="S79" s="728">
        <v>0</v>
      </c>
      <c r="T79" s="728" t="s">
        <v>974</v>
      </c>
      <c r="U79" s="728">
        <v>0.1</v>
      </c>
      <c r="V79" s="728">
        <v>0.1</v>
      </c>
      <c r="W79" s="728" t="s">
        <v>931</v>
      </c>
      <c r="X79" s="729">
        <f t="shared" si="2"/>
        <v>9.5846618689999996E-2</v>
      </c>
      <c r="Y79" s="730">
        <f t="shared" si="3"/>
        <v>0</v>
      </c>
    </row>
    <row r="80" spans="1:59">
      <c r="A80" s="728" t="s">
        <v>1224</v>
      </c>
      <c r="B80" s="728" t="s">
        <v>1225</v>
      </c>
      <c r="C80" s="728" t="s">
        <v>1142</v>
      </c>
      <c r="D80" s="728" t="s">
        <v>1168</v>
      </c>
      <c r="E80" s="728" t="s">
        <v>925</v>
      </c>
      <c r="F80" s="728" t="s">
        <v>1169</v>
      </c>
      <c r="G80" s="728" t="s">
        <v>1226</v>
      </c>
      <c r="H80" s="728">
        <v>0.26666058809999998</v>
      </c>
      <c r="I80" s="728">
        <v>10</v>
      </c>
      <c r="J80" s="728">
        <v>20</v>
      </c>
      <c r="K80" s="728" t="s">
        <v>1186</v>
      </c>
      <c r="L80" s="728" t="s">
        <v>1187</v>
      </c>
      <c r="M80" s="728"/>
      <c r="N80" s="728" t="s">
        <v>994</v>
      </c>
      <c r="O80" s="728"/>
      <c r="P80" s="728" t="s">
        <v>1169</v>
      </c>
      <c r="Q80" s="728" t="s">
        <v>1226</v>
      </c>
      <c r="R80" s="728" t="s">
        <v>1142</v>
      </c>
      <c r="S80" s="728">
        <v>0</v>
      </c>
      <c r="T80" s="728" t="s">
        <v>1186</v>
      </c>
      <c r="U80" s="728">
        <v>0.27</v>
      </c>
      <c r="V80" s="728">
        <v>0.27</v>
      </c>
      <c r="W80" s="728" t="s">
        <v>931</v>
      </c>
      <c r="X80" s="729">
        <f t="shared" si="2"/>
        <v>0.26666058809999998</v>
      </c>
      <c r="Y80" s="730">
        <f t="shared" si="3"/>
        <v>0</v>
      </c>
    </row>
    <row r="81" spans="1:25">
      <c r="A81" s="728" t="s">
        <v>1227</v>
      </c>
      <c r="B81" s="728" t="s">
        <v>1228</v>
      </c>
      <c r="C81" s="728" t="s">
        <v>1142</v>
      </c>
      <c r="D81" s="728" t="s">
        <v>1168</v>
      </c>
      <c r="E81" s="728" t="s">
        <v>925</v>
      </c>
      <c r="F81" s="728" t="s">
        <v>1169</v>
      </c>
      <c r="G81" s="728" t="s">
        <v>1229</v>
      </c>
      <c r="H81" s="728">
        <v>5.9286183620000002E-2</v>
      </c>
      <c r="I81" s="728">
        <v>10</v>
      </c>
      <c r="J81" s="728">
        <v>20</v>
      </c>
      <c r="K81" s="728" t="s">
        <v>1186</v>
      </c>
      <c r="L81" s="728" t="s">
        <v>1187</v>
      </c>
      <c r="M81" s="728"/>
      <c r="N81" s="728" t="s">
        <v>994</v>
      </c>
      <c r="O81" s="728"/>
      <c r="P81" s="728" t="s">
        <v>1169</v>
      </c>
      <c r="Q81" s="728" t="s">
        <v>1229</v>
      </c>
      <c r="R81" s="728" t="s">
        <v>1142</v>
      </c>
      <c r="S81" s="728">
        <v>0</v>
      </c>
      <c r="T81" s="728" t="s">
        <v>1186</v>
      </c>
      <c r="U81" s="728">
        <v>0.06</v>
      </c>
      <c r="V81" s="728">
        <v>0.06</v>
      </c>
      <c r="W81" s="728" t="s">
        <v>931</v>
      </c>
      <c r="X81" s="729">
        <f t="shared" si="2"/>
        <v>5.9286183620000002E-2</v>
      </c>
      <c r="Y81" s="730">
        <f t="shared" si="3"/>
        <v>0</v>
      </c>
    </row>
    <row r="82" spans="1:25">
      <c r="A82" s="728" t="s">
        <v>1230</v>
      </c>
      <c r="B82" s="728" t="s">
        <v>1203</v>
      </c>
      <c r="C82" s="728" t="s">
        <v>1142</v>
      </c>
      <c r="D82" s="728" t="s">
        <v>1168</v>
      </c>
      <c r="E82" s="728" t="s">
        <v>925</v>
      </c>
      <c r="F82" s="728" t="s">
        <v>1169</v>
      </c>
      <c r="G82" s="728" t="s">
        <v>1231</v>
      </c>
      <c r="H82" s="728">
        <v>0.10997330965</v>
      </c>
      <c r="I82" s="728">
        <v>10</v>
      </c>
      <c r="J82" s="728">
        <v>20</v>
      </c>
      <c r="K82" s="728" t="s">
        <v>1186</v>
      </c>
      <c r="L82" s="728" t="s">
        <v>1187</v>
      </c>
      <c r="M82" s="728"/>
      <c r="N82" s="728" t="s">
        <v>930</v>
      </c>
      <c r="O82" s="728"/>
      <c r="P82" s="728" t="s">
        <v>1169</v>
      </c>
      <c r="Q82" s="728" t="s">
        <v>1231</v>
      </c>
      <c r="R82" s="728" t="s">
        <v>1142</v>
      </c>
      <c r="S82" s="728">
        <v>0</v>
      </c>
      <c r="T82" s="728" t="s">
        <v>1186</v>
      </c>
      <c r="U82" s="728">
        <v>0.11</v>
      </c>
      <c r="V82" s="728">
        <v>0.11</v>
      </c>
      <c r="W82" s="728" t="s">
        <v>931</v>
      </c>
      <c r="X82" s="729">
        <f t="shared" si="2"/>
        <v>5.0370706500000029E-3</v>
      </c>
      <c r="Y82" s="730">
        <f t="shared" si="3"/>
        <v>0.104936239</v>
      </c>
    </row>
    <row r="83" spans="1:25">
      <c r="A83" s="728" t="s">
        <v>1232</v>
      </c>
      <c r="B83" s="728" t="s">
        <v>1233</v>
      </c>
      <c r="C83" s="728" t="s">
        <v>957</v>
      </c>
      <c r="D83" s="728" t="s">
        <v>1168</v>
      </c>
      <c r="E83" s="728" t="s">
        <v>925</v>
      </c>
      <c r="F83" s="728" t="s">
        <v>1169</v>
      </c>
      <c r="G83" s="728" t="s">
        <v>1210</v>
      </c>
      <c r="H83" s="728">
        <v>0.16563317103</v>
      </c>
      <c r="I83" s="728">
        <v>7.5</v>
      </c>
      <c r="J83" s="728">
        <v>15</v>
      </c>
      <c r="K83" s="728" t="s">
        <v>1187</v>
      </c>
      <c r="L83" s="728" t="s">
        <v>1187</v>
      </c>
      <c r="M83" s="728"/>
      <c r="N83" s="728" t="s">
        <v>994</v>
      </c>
      <c r="O83" s="728"/>
      <c r="P83" s="728" t="s">
        <v>1169</v>
      </c>
      <c r="Q83" s="728" t="s">
        <v>1210</v>
      </c>
      <c r="R83" s="728" t="s">
        <v>957</v>
      </c>
      <c r="S83" s="728" t="s">
        <v>953</v>
      </c>
      <c r="T83" s="728" t="s">
        <v>1187</v>
      </c>
      <c r="U83" s="728">
        <v>0.17</v>
      </c>
      <c r="V83" s="728">
        <v>0.17</v>
      </c>
      <c r="W83" s="728" t="s">
        <v>931</v>
      </c>
      <c r="X83" s="729">
        <f t="shared" si="2"/>
        <v>0.16563317103</v>
      </c>
      <c r="Y83" s="730">
        <f t="shared" si="3"/>
        <v>0</v>
      </c>
    </row>
    <row r="84" spans="1:25">
      <c r="A84" s="728" t="s">
        <v>1234</v>
      </c>
      <c r="B84" s="728" t="s">
        <v>1235</v>
      </c>
      <c r="C84" s="728" t="s">
        <v>957</v>
      </c>
      <c r="D84" s="728" t="s">
        <v>1168</v>
      </c>
      <c r="E84" s="728" t="s">
        <v>925</v>
      </c>
      <c r="F84" s="728" t="s">
        <v>1169</v>
      </c>
      <c r="G84" s="728" t="s">
        <v>1236</v>
      </c>
      <c r="H84" s="728">
        <v>7.0725459140000002E-2</v>
      </c>
      <c r="I84" s="728">
        <v>7.5</v>
      </c>
      <c r="J84" s="728">
        <v>15</v>
      </c>
      <c r="K84" s="728" t="s">
        <v>1186</v>
      </c>
      <c r="L84" s="728" t="s">
        <v>1187</v>
      </c>
      <c r="M84" s="728"/>
      <c r="N84" s="728" t="s">
        <v>930</v>
      </c>
      <c r="O84" s="728"/>
      <c r="P84" s="728" t="s">
        <v>1169</v>
      </c>
      <c r="Q84" s="728" t="s">
        <v>1236</v>
      </c>
      <c r="R84" s="728" t="s">
        <v>957</v>
      </c>
      <c r="S84" s="728">
        <v>0</v>
      </c>
      <c r="T84" s="728" t="s">
        <v>1186</v>
      </c>
      <c r="U84" s="728">
        <v>7.0000000000000007E-2</v>
      </c>
      <c r="V84" s="728">
        <v>7.0000000000000007E-2</v>
      </c>
      <c r="W84" s="728" t="s">
        <v>931</v>
      </c>
      <c r="X84" s="729">
        <f t="shared" si="2"/>
        <v>7.0725459140000002E-2</v>
      </c>
      <c r="Y84" s="730">
        <f t="shared" si="3"/>
        <v>0</v>
      </c>
    </row>
    <row r="85" spans="1:25">
      <c r="A85" s="728" t="s">
        <v>1237</v>
      </c>
      <c r="B85" s="728" t="s">
        <v>1207</v>
      </c>
      <c r="C85" s="728" t="s">
        <v>957</v>
      </c>
      <c r="D85" s="728" t="s">
        <v>1168</v>
      </c>
      <c r="E85" s="728" t="s">
        <v>925</v>
      </c>
      <c r="F85" s="728" t="s">
        <v>1169</v>
      </c>
      <c r="G85" s="728" t="s">
        <v>1236</v>
      </c>
      <c r="H85" s="728">
        <v>0.30000001145999999</v>
      </c>
      <c r="I85" s="728">
        <v>7.5</v>
      </c>
      <c r="J85" s="728">
        <v>15</v>
      </c>
      <c r="K85" s="728" t="s">
        <v>1186</v>
      </c>
      <c r="L85" s="728" t="s">
        <v>1187</v>
      </c>
      <c r="M85" s="728"/>
      <c r="N85" s="728" t="s">
        <v>930</v>
      </c>
      <c r="O85" s="728"/>
      <c r="P85" s="728" t="s">
        <v>1169</v>
      </c>
      <c r="Q85" s="728" t="s">
        <v>1236</v>
      </c>
      <c r="R85" s="728" t="s">
        <v>957</v>
      </c>
      <c r="S85" s="728">
        <v>0</v>
      </c>
      <c r="T85" s="728" t="s">
        <v>1186</v>
      </c>
      <c r="U85" s="728">
        <v>0.3</v>
      </c>
      <c r="V85" s="728">
        <v>0.3</v>
      </c>
      <c r="W85" s="728" t="s">
        <v>931</v>
      </c>
      <c r="X85" s="729">
        <f t="shared" si="2"/>
        <v>0.18094757845999998</v>
      </c>
      <c r="Y85" s="730">
        <f t="shared" si="3"/>
        <v>0.119052433</v>
      </c>
    </row>
    <row r="86" spans="1:25">
      <c r="A86" s="728" t="s">
        <v>1238</v>
      </c>
      <c r="B86" s="728" t="s">
        <v>1239</v>
      </c>
      <c r="C86" s="728" t="s">
        <v>1142</v>
      </c>
      <c r="D86" s="728" t="s">
        <v>1168</v>
      </c>
      <c r="E86" s="728" t="s">
        <v>925</v>
      </c>
      <c r="F86" s="728" t="s">
        <v>1169</v>
      </c>
      <c r="G86" s="728" t="s">
        <v>1240</v>
      </c>
      <c r="H86" s="728">
        <v>0.19545257563000001</v>
      </c>
      <c r="I86" s="728">
        <v>10</v>
      </c>
      <c r="J86" s="728">
        <v>20</v>
      </c>
      <c r="K86" s="728" t="s">
        <v>1171</v>
      </c>
      <c r="L86" s="728" t="s">
        <v>1171</v>
      </c>
      <c r="M86" s="728"/>
      <c r="N86" s="728" t="s">
        <v>994</v>
      </c>
      <c r="O86" s="728"/>
      <c r="P86" s="728" t="s">
        <v>1169</v>
      </c>
      <c r="Q86" s="728" t="s">
        <v>1240</v>
      </c>
      <c r="R86" s="728" t="s">
        <v>1142</v>
      </c>
      <c r="S86" s="728" t="s">
        <v>953</v>
      </c>
      <c r="T86" s="728" t="s">
        <v>1171</v>
      </c>
      <c r="U86" s="728">
        <v>0.2</v>
      </c>
      <c r="V86" s="728">
        <v>0.2</v>
      </c>
      <c r="W86" s="728" t="s">
        <v>931</v>
      </c>
      <c r="X86" s="729">
        <f t="shared" si="2"/>
        <v>0.19545257563000001</v>
      </c>
      <c r="Y86" s="730">
        <f t="shared" si="3"/>
        <v>0</v>
      </c>
    </row>
    <row r="87" spans="1:25">
      <c r="A87" s="728" t="s">
        <v>1241</v>
      </c>
      <c r="B87" s="728" t="s">
        <v>1242</v>
      </c>
      <c r="C87" s="728" t="s">
        <v>923</v>
      </c>
      <c r="D87" s="728" t="s">
        <v>924</v>
      </c>
      <c r="E87" s="728" t="s">
        <v>925</v>
      </c>
      <c r="F87" s="728" t="s">
        <v>926</v>
      </c>
      <c r="G87" s="728" t="s">
        <v>1118</v>
      </c>
      <c r="H87" s="728">
        <v>0.29999994570999999</v>
      </c>
      <c r="I87" s="728">
        <v>10</v>
      </c>
      <c r="J87" s="728">
        <v>20</v>
      </c>
      <c r="K87" s="728" t="s">
        <v>1114</v>
      </c>
      <c r="L87" s="728" t="s">
        <v>1114</v>
      </c>
      <c r="M87" s="728"/>
      <c r="N87" s="728" t="s">
        <v>930</v>
      </c>
      <c r="O87" s="728"/>
      <c r="P87" s="728" t="s">
        <v>926</v>
      </c>
      <c r="Q87" s="728" t="s">
        <v>1118</v>
      </c>
      <c r="R87" s="728" t="s">
        <v>923</v>
      </c>
      <c r="S87" s="728">
        <v>0</v>
      </c>
      <c r="T87" s="728" t="s">
        <v>1114</v>
      </c>
      <c r="U87" s="728">
        <v>0.3</v>
      </c>
      <c r="V87" s="728">
        <v>0.3</v>
      </c>
      <c r="W87" s="728" t="s">
        <v>931</v>
      </c>
      <c r="X87" s="729">
        <f t="shared" si="2"/>
        <v>0.29999994570999999</v>
      </c>
      <c r="Y87" s="730">
        <f t="shared" si="3"/>
        <v>0</v>
      </c>
    </row>
    <row r="88" spans="1:25">
      <c r="A88" s="728" t="s">
        <v>1243</v>
      </c>
      <c r="B88" s="728" t="s">
        <v>1244</v>
      </c>
      <c r="C88" s="728" t="s">
        <v>923</v>
      </c>
      <c r="D88" s="728" t="s">
        <v>924</v>
      </c>
      <c r="E88" s="728" t="s">
        <v>925</v>
      </c>
      <c r="F88" s="728" t="s">
        <v>926</v>
      </c>
      <c r="G88" s="728" t="s">
        <v>1121</v>
      </c>
      <c r="H88" s="728">
        <v>0.30000007419000002</v>
      </c>
      <c r="I88" s="728">
        <v>10</v>
      </c>
      <c r="J88" s="728">
        <v>20</v>
      </c>
      <c r="K88" s="728" t="s">
        <v>1114</v>
      </c>
      <c r="L88" s="728" t="s">
        <v>1114</v>
      </c>
      <c r="M88" s="728"/>
      <c r="N88" s="728" t="s">
        <v>930</v>
      </c>
      <c r="O88" s="728"/>
      <c r="P88" s="728" t="s">
        <v>926</v>
      </c>
      <c r="Q88" s="728" t="s">
        <v>1121</v>
      </c>
      <c r="R88" s="728" t="s">
        <v>923</v>
      </c>
      <c r="S88" s="728">
        <v>0</v>
      </c>
      <c r="T88" s="728" t="s">
        <v>1114</v>
      </c>
      <c r="U88" s="728">
        <v>0.3</v>
      </c>
      <c r="V88" s="728">
        <v>0.3</v>
      </c>
      <c r="W88" s="728" t="s">
        <v>931</v>
      </c>
      <c r="X88" s="729">
        <f t="shared" si="2"/>
        <v>0.30000007419000002</v>
      </c>
      <c r="Y88" s="730">
        <f t="shared" si="3"/>
        <v>0</v>
      </c>
    </row>
    <row r="89" spans="1:25">
      <c r="A89" s="728" t="s">
        <v>1245</v>
      </c>
      <c r="B89" s="728" t="s">
        <v>1032</v>
      </c>
      <c r="C89" s="728" t="s">
        <v>923</v>
      </c>
      <c r="D89" s="728" t="s">
        <v>924</v>
      </c>
      <c r="E89" s="728" t="s">
        <v>925</v>
      </c>
      <c r="F89" s="728" t="s">
        <v>926</v>
      </c>
      <c r="G89" s="728" t="s">
        <v>958</v>
      </c>
      <c r="H89" s="728">
        <v>0.29999995340000002</v>
      </c>
      <c r="I89" s="728">
        <v>10</v>
      </c>
      <c r="J89" s="728">
        <v>20</v>
      </c>
      <c r="K89" s="728" t="s">
        <v>1125</v>
      </c>
      <c r="L89" s="728" t="s">
        <v>959</v>
      </c>
      <c r="M89" s="728"/>
      <c r="N89" s="728" t="s">
        <v>930</v>
      </c>
      <c r="O89" s="728"/>
      <c r="P89" s="728" t="s">
        <v>926</v>
      </c>
      <c r="Q89" s="728" t="s">
        <v>958</v>
      </c>
      <c r="R89" s="728" t="s">
        <v>923</v>
      </c>
      <c r="S89" s="728">
        <v>0</v>
      </c>
      <c r="T89" s="728" t="s">
        <v>1125</v>
      </c>
      <c r="U89" s="728">
        <v>0.3</v>
      </c>
      <c r="V89" s="728">
        <v>0.3</v>
      </c>
      <c r="W89" s="728" t="s">
        <v>931</v>
      </c>
      <c r="X89" s="729">
        <f t="shared" si="2"/>
        <v>0.27834327940000003</v>
      </c>
      <c r="Y89" s="730">
        <f t="shared" si="3"/>
        <v>2.1656674000000001E-2</v>
      </c>
    </row>
    <row r="90" spans="1:25">
      <c r="A90" s="728" t="s">
        <v>1246</v>
      </c>
      <c r="B90" s="728" t="s">
        <v>1247</v>
      </c>
      <c r="C90" s="728" t="s">
        <v>923</v>
      </c>
      <c r="D90" s="728" t="s">
        <v>924</v>
      </c>
      <c r="E90" s="728" t="s">
        <v>925</v>
      </c>
      <c r="F90" s="728" t="s">
        <v>926</v>
      </c>
      <c r="G90" s="728" t="s">
        <v>1130</v>
      </c>
      <c r="H90" s="728">
        <v>0.29999998322999999</v>
      </c>
      <c r="I90" s="728">
        <v>10</v>
      </c>
      <c r="J90" s="728">
        <v>20</v>
      </c>
      <c r="K90" s="728" t="s">
        <v>974</v>
      </c>
      <c r="L90" s="728" t="s">
        <v>975</v>
      </c>
      <c r="M90" s="728"/>
      <c r="N90" s="728" t="s">
        <v>930</v>
      </c>
      <c r="O90" s="728"/>
      <c r="P90" s="728" t="s">
        <v>926</v>
      </c>
      <c r="Q90" s="728" t="s">
        <v>1130</v>
      </c>
      <c r="R90" s="728" t="s">
        <v>923</v>
      </c>
      <c r="S90" s="728">
        <v>0</v>
      </c>
      <c r="T90" s="728" t="s">
        <v>974</v>
      </c>
      <c r="U90" s="728">
        <v>0.3</v>
      </c>
      <c r="V90" s="728">
        <v>0.3</v>
      </c>
      <c r="W90" s="728" t="s">
        <v>931</v>
      </c>
      <c r="X90" s="729">
        <f t="shared" si="2"/>
        <v>0.29999998322999999</v>
      </c>
      <c r="Y90" s="730">
        <f t="shared" si="3"/>
        <v>0</v>
      </c>
    </row>
    <row r="91" spans="1:25">
      <c r="A91" s="728" t="s">
        <v>1248</v>
      </c>
      <c r="B91" s="728" t="s">
        <v>1249</v>
      </c>
      <c r="C91" s="728" t="s">
        <v>923</v>
      </c>
      <c r="D91" s="728" t="s">
        <v>924</v>
      </c>
      <c r="E91" s="728" t="s">
        <v>925</v>
      </c>
      <c r="F91" s="728" t="s">
        <v>926</v>
      </c>
      <c r="G91" s="728" t="s">
        <v>1133</v>
      </c>
      <c r="H91" s="728">
        <v>0.30000009105999997</v>
      </c>
      <c r="I91" s="728">
        <v>10</v>
      </c>
      <c r="J91" s="728">
        <v>20</v>
      </c>
      <c r="K91" s="728" t="s">
        <v>974</v>
      </c>
      <c r="L91" s="728" t="s">
        <v>975</v>
      </c>
      <c r="M91" s="728"/>
      <c r="N91" s="728" t="s">
        <v>930</v>
      </c>
      <c r="O91" s="728"/>
      <c r="P91" s="728" t="s">
        <v>926</v>
      </c>
      <c r="Q91" s="728" t="s">
        <v>1133</v>
      </c>
      <c r="R91" s="728" t="s">
        <v>923</v>
      </c>
      <c r="S91" s="728" t="s">
        <v>953</v>
      </c>
      <c r="T91" s="728" t="s">
        <v>974</v>
      </c>
      <c r="U91" s="728">
        <v>0.3</v>
      </c>
      <c r="V91" s="728">
        <v>0.3</v>
      </c>
      <c r="W91" s="728" t="s">
        <v>931</v>
      </c>
      <c r="X91" s="729">
        <f t="shared" si="2"/>
        <v>0.30000009105999997</v>
      </c>
      <c r="Y91" s="730">
        <f t="shared" si="3"/>
        <v>0</v>
      </c>
    </row>
    <row r="92" spans="1:25">
      <c r="A92" s="728" t="s">
        <v>1250</v>
      </c>
      <c r="B92" s="728" t="s">
        <v>1251</v>
      </c>
      <c r="C92" s="728" t="s">
        <v>923</v>
      </c>
      <c r="D92" s="728" t="s">
        <v>924</v>
      </c>
      <c r="E92" s="728" t="s">
        <v>925</v>
      </c>
      <c r="F92" s="728" t="s">
        <v>926</v>
      </c>
      <c r="G92" s="728" t="s">
        <v>1133</v>
      </c>
      <c r="H92" s="728">
        <v>0.29999999709000003</v>
      </c>
      <c r="I92" s="728">
        <v>10</v>
      </c>
      <c r="J92" s="728">
        <v>20</v>
      </c>
      <c r="K92" s="728" t="s">
        <v>974</v>
      </c>
      <c r="L92" s="728" t="s">
        <v>975</v>
      </c>
      <c r="M92" s="728"/>
      <c r="N92" s="728" t="s">
        <v>930</v>
      </c>
      <c r="O92" s="728"/>
      <c r="P92" s="728" t="s">
        <v>926</v>
      </c>
      <c r="Q92" s="728" t="s">
        <v>1133</v>
      </c>
      <c r="R92" s="728" t="s">
        <v>923</v>
      </c>
      <c r="S92" s="728">
        <v>0</v>
      </c>
      <c r="T92" s="728" t="s">
        <v>974</v>
      </c>
      <c r="U92" s="728">
        <v>0.3</v>
      </c>
      <c r="V92" s="728">
        <v>0.3</v>
      </c>
      <c r="W92" s="728" t="s">
        <v>931</v>
      </c>
      <c r="X92" s="729">
        <f t="shared" si="2"/>
        <v>0.29999999709000003</v>
      </c>
      <c r="Y92" s="730">
        <f t="shared" si="3"/>
        <v>0</v>
      </c>
    </row>
    <row r="93" spans="1:25">
      <c r="A93" s="728" t="s">
        <v>1252</v>
      </c>
      <c r="B93" s="728" t="s">
        <v>1253</v>
      </c>
      <c r="C93" s="728" t="s">
        <v>923</v>
      </c>
      <c r="D93" s="728" t="s">
        <v>924</v>
      </c>
      <c r="E93" s="728" t="s">
        <v>925</v>
      </c>
      <c r="F93" s="728" t="s">
        <v>926</v>
      </c>
      <c r="G93" s="728" t="s">
        <v>1139</v>
      </c>
      <c r="H93" s="728">
        <v>0.29999990204999999</v>
      </c>
      <c r="I93" s="728">
        <v>10</v>
      </c>
      <c r="J93" s="728">
        <v>20</v>
      </c>
      <c r="K93" s="728" t="s">
        <v>974</v>
      </c>
      <c r="L93" s="728" t="s">
        <v>975</v>
      </c>
      <c r="M93" s="728"/>
      <c r="N93" s="728" t="s">
        <v>930</v>
      </c>
      <c r="O93" s="728"/>
      <c r="P93" s="728" t="s">
        <v>926</v>
      </c>
      <c r="Q93" s="728" t="s">
        <v>1139</v>
      </c>
      <c r="R93" s="728" t="s">
        <v>923</v>
      </c>
      <c r="S93" s="728" t="s">
        <v>953</v>
      </c>
      <c r="T93" s="728" t="s">
        <v>974</v>
      </c>
      <c r="U93" s="728">
        <v>0.3</v>
      </c>
      <c r="V93" s="728">
        <v>0.3</v>
      </c>
      <c r="W93" s="728" t="s">
        <v>931</v>
      </c>
      <c r="X93" s="729">
        <f t="shared" si="2"/>
        <v>0.29999990204999999</v>
      </c>
      <c r="Y93" s="730">
        <f t="shared" si="3"/>
        <v>0</v>
      </c>
    </row>
    <row r="94" spans="1:25">
      <c r="A94" s="728" t="s">
        <v>1254</v>
      </c>
      <c r="B94" s="728" t="s">
        <v>1255</v>
      </c>
      <c r="C94" s="728" t="s">
        <v>923</v>
      </c>
      <c r="D94" s="728" t="s">
        <v>924</v>
      </c>
      <c r="E94" s="728" t="s">
        <v>925</v>
      </c>
      <c r="F94" s="728" t="s">
        <v>926</v>
      </c>
      <c r="G94" s="728" t="s">
        <v>1145</v>
      </c>
      <c r="H94" s="728">
        <v>0.29999991592000003</v>
      </c>
      <c r="I94" s="728">
        <v>10</v>
      </c>
      <c r="J94" s="728">
        <v>20</v>
      </c>
      <c r="K94" s="728" t="s">
        <v>974</v>
      </c>
      <c r="L94" s="728" t="s">
        <v>975</v>
      </c>
      <c r="M94" s="728"/>
      <c r="N94" s="728" t="s">
        <v>930</v>
      </c>
      <c r="O94" s="728"/>
      <c r="P94" s="728" t="s">
        <v>926</v>
      </c>
      <c r="Q94" s="728" t="s">
        <v>1145</v>
      </c>
      <c r="R94" s="728" t="s">
        <v>923</v>
      </c>
      <c r="S94" s="728" t="s">
        <v>953</v>
      </c>
      <c r="T94" s="728" t="s">
        <v>974</v>
      </c>
      <c r="U94" s="728">
        <v>0.3</v>
      </c>
      <c r="V94" s="728">
        <v>0.3</v>
      </c>
      <c r="W94" s="728" t="s">
        <v>931</v>
      </c>
      <c r="X94" s="729">
        <f t="shared" si="2"/>
        <v>0.29999991592000003</v>
      </c>
      <c r="Y94" s="730">
        <f t="shared" si="3"/>
        <v>0</v>
      </c>
    </row>
    <row r="95" spans="1:25">
      <c r="A95" s="728" t="s">
        <v>1256</v>
      </c>
      <c r="B95" s="728" t="s">
        <v>1257</v>
      </c>
      <c r="C95" s="728" t="s">
        <v>923</v>
      </c>
      <c r="D95" s="728" t="s">
        <v>924</v>
      </c>
      <c r="E95" s="728" t="s">
        <v>925</v>
      </c>
      <c r="F95" s="728" t="s">
        <v>926</v>
      </c>
      <c r="G95" s="728" t="s">
        <v>1149</v>
      </c>
      <c r="H95" s="728">
        <v>0.29999993320000001</v>
      </c>
      <c r="I95" s="728">
        <v>10</v>
      </c>
      <c r="J95" s="728">
        <v>20</v>
      </c>
      <c r="K95" s="728" t="s">
        <v>988</v>
      </c>
      <c r="L95" s="728" t="s">
        <v>988</v>
      </c>
      <c r="M95" s="728"/>
      <c r="N95" s="728" t="s">
        <v>930</v>
      </c>
      <c r="O95" s="728"/>
      <c r="P95" s="728" t="s">
        <v>926</v>
      </c>
      <c r="Q95" s="728" t="s">
        <v>1149</v>
      </c>
      <c r="R95" s="728" t="s">
        <v>923</v>
      </c>
      <c r="S95" s="728" t="s">
        <v>953</v>
      </c>
      <c r="T95" s="728" t="s">
        <v>988</v>
      </c>
      <c r="U95" s="728">
        <v>0.3</v>
      </c>
      <c r="V95" s="728">
        <v>0.3</v>
      </c>
      <c r="W95" s="728" t="s">
        <v>931</v>
      </c>
      <c r="X95" s="729">
        <f t="shared" si="2"/>
        <v>0.29999993320000001</v>
      </c>
      <c r="Y95" s="730">
        <f t="shared" si="3"/>
        <v>0</v>
      </c>
    </row>
    <row r="96" spans="1:25">
      <c r="A96" s="728" t="s">
        <v>1258</v>
      </c>
      <c r="B96" s="728" t="s">
        <v>1087</v>
      </c>
      <c r="C96" s="728" t="s">
        <v>923</v>
      </c>
      <c r="D96" s="728" t="s">
        <v>924</v>
      </c>
      <c r="E96" s="728" t="s">
        <v>925</v>
      </c>
      <c r="F96" s="728" t="s">
        <v>926</v>
      </c>
      <c r="G96" s="728" t="s">
        <v>1153</v>
      </c>
      <c r="H96" s="728">
        <v>0.30000004458000001</v>
      </c>
      <c r="I96" s="728">
        <v>10</v>
      </c>
      <c r="J96" s="728">
        <v>20</v>
      </c>
      <c r="K96" s="728" t="s">
        <v>1042</v>
      </c>
      <c r="L96" s="728" t="s">
        <v>988</v>
      </c>
      <c r="M96" s="728"/>
      <c r="N96" s="728" t="s">
        <v>930</v>
      </c>
      <c r="O96" s="728"/>
      <c r="P96" s="728" t="s">
        <v>926</v>
      </c>
      <c r="Q96" s="728" t="s">
        <v>1153</v>
      </c>
      <c r="R96" s="728" t="s">
        <v>923</v>
      </c>
      <c r="S96" s="728" t="s">
        <v>953</v>
      </c>
      <c r="T96" s="728" t="s">
        <v>1042</v>
      </c>
      <c r="U96" s="728">
        <v>0.3</v>
      </c>
      <c r="V96" s="728">
        <v>0.3</v>
      </c>
      <c r="W96" s="728" t="s">
        <v>931</v>
      </c>
      <c r="X96" s="729">
        <f t="shared" si="2"/>
        <v>0.27980510757999999</v>
      </c>
      <c r="Y96" s="730">
        <f t="shared" si="3"/>
        <v>2.0194937E-2</v>
      </c>
    </row>
    <row r="97" spans="1:25">
      <c r="A97" s="728" t="s">
        <v>1259</v>
      </c>
      <c r="B97" s="728" t="s">
        <v>1260</v>
      </c>
      <c r="C97" s="728" t="s">
        <v>923</v>
      </c>
      <c r="D97" s="728" t="s">
        <v>924</v>
      </c>
      <c r="E97" s="728" t="s">
        <v>925</v>
      </c>
      <c r="F97" s="728" t="s">
        <v>926</v>
      </c>
      <c r="G97" s="728" t="s">
        <v>1153</v>
      </c>
      <c r="H97" s="728">
        <v>0.29999992647000001</v>
      </c>
      <c r="I97" s="728">
        <v>10</v>
      </c>
      <c r="J97" s="728">
        <v>20</v>
      </c>
      <c r="K97" s="728" t="s">
        <v>1042</v>
      </c>
      <c r="L97" s="728" t="s">
        <v>988</v>
      </c>
      <c r="M97" s="728"/>
      <c r="N97" s="728" t="s">
        <v>930</v>
      </c>
      <c r="O97" s="728"/>
      <c r="P97" s="728" t="s">
        <v>926</v>
      </c>
      <c r="Q97" s="728" t="s">
        <v>1153</v>
      </c>
      <c r="R97" s="728" t="s">
        <v>923</v>
      </c>
      <c r="S97" s="728">
        <v>0</v>
      </c>
      <c r="T97" s="728" t="s">
        <v>1042</v>
      </c>
      <c r="U97" s="728">
        <v>0.3</v>
      </c>
      <c r="V97" s="728">
        <v>0.3</v>
      </c>
      <c r="W97" s="728" t="s">
        <v>931</v>
      </c>
      <c r="X97" s="729">
        <f t="shared" si="2"/>
        <v>0.29999992647000001</v>
      </c>
      <c r="Y97" s="730">
        <f t="shared" si="3"/>
        <v>0</v>
      </c>
    </row>
    <row r="98" spans="1:25">
      <c r="A98" s="728" t="s">
        <v>1261</v>
      </c>
      <c r="B98" s="728" t="s">
        <v>1262</v>
      </c>
      <c r="C98" s="728" t="s">
        <v>923</v>
      </c>
      <c r="D98" s="728" t="s">
        <v>924</v>
      </c>
      <c r="E98" s="728" t="s">
        <v>925</v>
      </c>
      <c r="F98" s="728" t="s">
        <v>926</v>
      </c>
      <c r="G98" s="728" t="s">
        <v>1161</v>
      </c>
      <c r="H98" s="728">
        <v>0.30000001047000002</v>
      </c>
      <c r="I98" s="728">
        <v>10</v>
      </c>
      <c r="J98" s="728">
        <v>20</v>
      </c>
      <c r="K98" s="728" t="s">
        <v>988</v>
      </c>
      <c r="L98" s="728" t="s">
        <v>988</v>
      </c>
      <c r="M98" s="728"/>
      <c r="N98" s="728" t="s">
        <v>930</v>
      </c>
      <c r="O98" s="728"/>
      <c r="P98" s="728" t="s">
        <v>926</v>
      </c>
      <c r="Q98" s="728" t="s">
        <v>1161</v>
      </c>
      <c r="R98" s="728" t="s">
        <v>923</v>
      </c>
      <c r="S98" s="728">
        <v>0</v>
      </c>
      <c r="T98" s="728" t="s">
        <v>988</v>
      </c>
      <c r="U98" s="728">
        <v>0.3</v>
      </c>
      <c r="V98" s="728">
        <v>0.3</v>
      </c>
      <c r="W98" s="728" t="s">
        <v>931</v>
      </c>
      <c r="X98" s="729">
        <f t="shared" si="2"/>
        <v>0.30000001047000002</v>
      </c>
      <c r="Y98" s="730">
        <f t="shared" si="3"/>
        <v>0</v>
      </c>
    </row>
    <row r="99" spans="1:25">
      <c r="A99" s="728" t="s">
        <v>1263</v>
      </c>
      <c r="B99" s="728" t="s">
        <v>1048</v>
      </c>
      <c r="C99" s="728" t="s">
        <v>923</v>
      </c>
      <c r="D99" s="728" t="s">
        <v>924</v>
      </c>
      <c r="E99" s="728" t="s">
        <v>925</v>
      </c>
      <c r="F99" s="728" t="s">
        <v>926</v>
      </c>
      <c r="G99" s="728" t="s">
        <v>1165</v>
      </c>
      <c r="H99" s="728">
        <v>0.30000000967000001</v>
      </c>
      <c r="I99" s="728">
        <v>10</v>
      </c>
      <c r="J99" s="728">
        <v>20</v>
      </c>
      <c r="K99" s="728" t="s">
        <v>959</v>
      </c>
      <c r="L99" s="728" t="s">
        <v>959</v>
      </c>
      <c r="M99" s="728"/>
      <c r="N99" s="728" t="s">
        <v>930</v>
      </c>
      <c r="O99" s="728"/>
      <c r="P99" s="728" t="s">
        <v>926</v>
      </c>
      <c r="Q99" s="728" t="s">
        <v>1165</v>
      </c>
      <c r="R99" s="728" t="s">
        <v>923</v>
      </c>
      <c r="S99" s="728">
        <v>0</v>
      </c>
      <c r="T99" s="728" t="s">
        <v>959</v>
      </c>
      <c r="U99" s="728">
        <v>0.3</v>
      </c>
      <c r="V99" s="728">
        <v>0.3</v>
      </c>
      <c r="W99" s="728" t="s">
        <v>931</v>
      </c>
      <c r="X99" s="729">
        <f t="shared" si="2"/>
        <v>0.23016085967</v>
      </c>
      <c r="Y99" s="730">
        <f t="shared" si="3"/>
        <v>6.9839150000000003E-2</v>
      </c>
    </row>
    <row r="100" spans="1:25">
      <c r="A100" s="728" t="s">
        <v>1264</v>
      </c>
      <c r="B100" s="728" t="s">
        <v>989</v>
      </c>
      <c r="C100" s="728" t="s">
        <v>923</v>
      </c>
      <c r="D100" s="728" t="s">
        <v>924</v>
      </c>
      <c r="E100" s="728" t="s">
        <v>925</v>
      </c>
      <c r="F100" s="728" t="s">
        <v>926</v>
      </c>
      <c r="G100" s="728" t="s">
        <v>927</v>
      </c>
      <c r="H100" s="728">
        <v>0.29999994141000003</v>
      </c>
      <c r="I100" s="728">
        <v>10</v>
      </c>
      <c r="J100" s="728">
        <v>20</v>
      </c>
      <c r="K100" s="728" t="s">
        <v>928</v>
      </c>
      <c r="L100" s="728" t="s">
        <v>928</v>
      </c>
      <c r="M100" s="728"/>
      <c r="N100" s="728" t="s">
        <v>930</v>
      </c>
      <c r="O100" s="728"/>
      <c r="P100" s="728" t="s">
        <v>926</v>
      </c>
      <c r="Q100" s="728" t="s">
        <v>927</v>
      </c>
      <c r="R100" s="728" t="s">
        <v>923</v>
      </c>
      <c r="S100" s="728">
        <v>0</v>
      </c>
      <c r="T100" s="728" t="s">
        <v>928</v>
      </c>
      <c r="U100" s="728">
        <v>0.3</v>
      </c>
      <c r="V100" s="728">
        <v>0.3</v>
      </c>
      <c r="W100" s="728" t="s">
        <v>931</v>
      </c>
      <c r="X100" s="729">
        <f t="shared" si="2"/>
        <v>0.18735002441000004</v>
      </c>
      <c r="Y100" s="730">
        <f t="shared" si="3"/>
        <v>0.112649917</v>
      </c>
    </row>
    <row r="101" spans="1:25">
      <c r="A101" s="728" t="s">
        <v>1265</v>
      </c>
      <c r="B101" s="728" t="s">
        <v>1266</v>
      </c>
      <c r="C101" s="728" t="s">
        <v>923</v>
      </c>
      <c r="D101" s="728" t="s">
        <v>924</v>
      </c>
      <c r="E101" s="728" t="s">
        <v>925</v>
      </c>
      <c r="F101" s="728" t="s">
        <v>926</v>
      </c>
      <c r="G101" s="728" t="s">
        <v>944</v>
      </c>
      <c r="H101" s="728">
        <v>0.3000000028</v>
      </c>
      <c r="I101" s="728">
        <v>10</v>
      </c>
      <c r="J101" s="728">
        <v>20</v>
      </c>
      <c r="K101" s="728" t="s">
        <v>928</v>
      </c>
      <c r="L101" s="728" t="s">
        <v>928</v>
      </c>
      <c r="M101" s="728"/>
      <c r="N101" s="728" t="s">
        <v>930</v>
      </c>
      <c r="O101" s="728"/>
      <c r="P101" s="728" t="s">
        <v>926</v>
      </c>
      <c r="Q101" s="728" t="s">
        <v>944</v>
      </c>
      <c r="R101" s="728" t="s">
        <v>923</v>
      </c>
      <c r="S101" s="728">
        <v>0</v>
      </c>
      <c r="T101" s="728" t="s">
        <v>928</v>
      </c>
      <c r="U101" s="728">
        <v>0.3</v>
      </c>
      <c r="V101" s="728">
        <v>0.3</v>
      </c>
      <c r="W101" s="728" t="s">
        <v>931</v>
      </c>
      <c r="X101" s="729">
        <f t="shared" si="2"/>
        <v>0.3000000028</v>
      </c>
      <c r="Y101" s="730">
        <f t="shared" si="3"/>
        <v>0</v>
      </c>
    </row>
    <row r="102" spans="1:25">
      <c r="A102" s="728" t="s">
        <v>1267</v>
      </c>
      <c r="B102" s="728" t="s">
        <v>995</v>
      </c>
      <c r="C102" s="728" t="s">
        <v>923</v>
      </c>
      <c r="D102" s="728" t="s">
        <v>924</v>
      </c>
      <c r="E102" s="728" t="s">
        <v>925</v>
      </c>
      <c r="F102" s="728" t="s">
        <v>926</v>
      </c>
      <c r="G102" s="728" t="s">
        <v>952</v>
      </c>
      <c r="H102" s="728">
        <v>0.29999995179</v>
      </c>
      <c r="I102" s="728">
        <v>10</v>
      </c>
      <c r="J102" s="728">
        <v>20</v>
      </c>
      <c r="K102" s="728" t="s">
        <v>928</v>
      </c>
      <c r="L102" s="728" t="s">
        <v>928</v>
      </c>
      <c r="M102" s="728"/>
      <c r="N102" s="728" t="s">
        <v>930</v>
      </c>
      <c r="O102" s="728"/>
      <c r="P102" s="728" t="s">
        <v>926</v>
      </c>
      <c r="Q102" s="728" t="s">
        <v>952</v>
      </c>
      <c r="R102" s="728" t="s">
        <v>923</v>
      </c>
      <c r="S102" s="728" t="s">
        <v>953</v>
      </c>
      <c r="T102" s="728" t="s">
        <v>928</v>
      </c>
      <c r="U102" s="728">
        <v>0.3</v>
      </c>
      <c r="V102" s="728">
        <v>0.3</v>
      </c>
      <c r="W102" s="728" t="s">
        <v>931</v>
      </c>
      <c r="X102" s="729">
        <f t="shared" si="2"/>
        <v>0.28460394178999998</v>
      </c>
      <c r="Y102" s="730">
        <f t="shared" si="3"/>
        <v>1.539601E-2</v>
      </c>
    </row>
    <row r="103" spans="1:25">
      <c r="A103" s="728" t="s">
        <v>1268</v>
      </c>
      <c r="B103" s="728" t="s">
        <v>1269</v>
      </c>
      <c r="C103" s="728" t="s">
        <v>957</v>
      </c>
      <c r="D103" s="728" t="s">
        <v>924</v>
      </c>
      <c r="E103" s="728" t="s">
        <v>925</v>
      </c>
      <c r="F103" s="728" t="s">
        <v>926</v>
      </c>
      <c r="G103" s="728" t="s">
        <v>958</v>
      </c>
      <c r="H103" s="728">
        <v>0.30000005175</v>
      </c>
      <c r="I103" s="728">
        <v>7.5</v>
      </c>
      <c r="J103" s="728">
        <v>15</v>
      </c>
      <c r="K103" s="728" t="s">
        <v>959</v>
      </c>
      <c r="L103" s="728" t="s">
        <v>959</v>
      </c>
      <c r="M103" s="728"/>
      <c r="N103" s="728" t="s">
        <v>930</v>
      </c>
      <c r="O103" s="728"/>
      <c r="P103" s="728" t="s">
        <v>926</v>
      </c>
      <c r="Q103" s="728" t="s">
        <v>958</v>
      </c>
      <c r="R103" s="728" t="s">
        <v>957</v>
      </c>
      <c r="S103" s="728" t="s">
        <v>953</v>
      </c>
      <c r="T103" s="728" t="s">
        <v>959</v>
      </c>
      <c r="U103" s="728">
        <v>0.3</v>
      </c>
      <c r="V103" s="728">
        <v>0.3</v>
      </c>
      <c r="W103" s="728" t="s">
        <v>931</v>
      </c>
      <c r="X103" s="729">
        <f t="shared" si="2"/>
        <v>0.30000005175</v>
      </c>
      <c r="Y103" s="730">
        <f t="shared" si="3"/>
        <v>0</v>
      </c>
    </row>
    <row r="104" spans="1:25">
      <c r="A104" s="728" t="s">
        <v>1270</v>
      </c>
      <c r="B104" s="728" t="s">
        <v>1271</v>
      </c>
      <c r="C104" s="728" t="s">
        <v>923</v>
      </c>
      <c r="D104" s="728" t="s">
        <v>924</v>
      </c>
      <c r="E104" s="728" t="s">
        <v>925</v>
      </c>
      <c r="F104" s="728" t="s">
        <v>926</v>
      </c>
      <c r="G104" s="728" t="s">
        <v>1214</v>
      </c>
      <c r="H104" s="728">
        <v>0.30000002851000002</v>
      </c>
      <c r="I104" s="728">
        <v>10</v>
      </c>
      <c r="J104" s="728">
        <v>20</v>
      </c>
      <c r="K104" s="728" t="s">
        <v>984</v>
      </c>
      <c r="L104" s="728" t="s">
        <v>984</v>
      </c>
      <c r="M104" s="728"/>
      <c r="N104" s="728" t="s">
        <v>930</v>
      </c>
      <c r="O104" s="728"/>
      <c r="P104" s="728" t="s">
        <v>926</v>
      </c>
      <c r="Q104" s="728" t="s">
        <v>1214</v>
      </c>
      <c r="R104" s="728" t="s">
        <v>923</v>
      </c>
      <c r="S104" s="728">
        <v>0</v>
      </c>
      <c r="T104" s="728" t="s">
        <v>984</v>
      </c>
      <c r="U104" s="728">
        <v>0.3</v>
      </c>
      <c r="V104" s="728">
        <v>0.3</v>
      </c>
      <c r="W104" s="728" t="s">
        <v>931</v>
      </c>
      <c r="X104" s="729">
        <f t="shared" si="2"/>
        <v>0.30000002851000002</v>
      </c>
      <c r="Y104" s="730">
        <f t="shared" si="3"/>
        <v>0</v>
      </c>
    </row>
    <row r="105" spans="1:25">
      <c r="A105" s="728" t="s">
        <v>1272</v>
      </c>
      <c r="B105" s="728" t="s">
        <v>1044</v>
      </c>
      <c r="C105" s="728" t="s">
        <v>923</v>
      </c>
      <c r="D105" s="728" t="s">
        <v>924</v>
      </c>
      <c r="E105" s="728" t="s">
        <v>925</v>
      </c>
      <c r="F105" s="728" t="s">
        <v>926</v>
      </c>
      <c r="G105" s="728" t="s">
        <v>1217</v>
      </c>
      <c r="H105" s="728">
        <v>0.29999990987000003</v>
      </c>
      <c r="I105" s="728">
        <v>10</v>
      </c>
      <c r="J105" s="728">
        <v>20</v>
      </c>
      <c r="K105" s="728" t="s">
        <v>959</v>
      </c>
      <c r="L105" s="728" t="s">
        <v>959</v>
      </c>
      <c r="M105" s="728"/>
      <c r="N105" s="728" t="s">
        <v>930</v>
      </c>
      <c r="O105" s="728"/>
      <c r="P105" s="728" t="s">
        <v>926</v>
      </c>
      <c r="Q105" s="728" t="s">
        <v>1217</v>
      </c>
      <c r="R105" s="728" t="s">
        <v>923</v>
      </c>
      <c r="S105" s="728">
        <v>0</v>
      </c>
      <c r="T105" s="728" t="s">
        <v>959</v>
      </c>
      <c r="U105" s="728">
        <v>0.3</v>
      </c>
      <c r="V105" s="728">
        <v>0.3</v>
      </c>
      <c r="W105" s="728" t="s">
        <v>931</v>
      </c>
      <c r="X105" s="729">
        <f t="shared" si="2"/>
        <v>0.21770631987000003</v>
      </c>
      <c r="Y105" s="730">
        <f t="shared" si="3"/>
        <v>8.229359E-2</v>
      </c>
    </row>
    <row r="106" spans="1:25">
      <c r="A106" s="728" t="s">
        <v>1273</v>
      </c>
      <c r="B106" s="728" t="s">
        <v>1274</v>
      </c>
      <c r="C106" s="728" t="s">
        <v>923</v>
      </c>
      <c r="D106" s="728" t="s">
        <v>924</v>
      </c>
      <c r="E106" s="728" t="s">
        <v>925</v>
      </c>
      <c r="F106" s="728" t="s">
        <v>926</v>
      </c>
      <c r="G106" s="728" t="s">
        <v>968</v>
      </c>
      <c r="H106" s="728">
        <v>0.30000000424000001</v>
      </c>
      <c r="I106" s="728">
        <v>10</v>
      </c>
      <c r="J106" s="728">
        <v>20</v>
      </c>
      <c r="K106" s="728" t="s">
        <v>1220</v>
      </c>
      <c r="L106" s="728" t="s">
        <v>1220</v>
      </c>
      <c r="M106" s="728"/>
      <c r="N106" s="728" t="s">
        <v>930</v>
      </c>
      <c r="O106" s="728"/>
      <c r="P106" s="728" t="s">
        <v>926</v>
      </c>
      <c r="Q106" s="728" t="s">
        <v>968</v>
      </c>
      <c r="R106" s="728" t="s">
        <v>923</v>
      </c>
      <c r="S106" s="728">
        <v>0</v>
      </c>
      <c r="T106" s="728" t="s">
        <v>1220</v>
      </c>
      <c r="U106" s="728">
        <v>0.3</v>
      </c>
      <c r="V106" s="728">
        <v>0.3</v>
      </c>
      <c r="W106" s="728" t="s">
        <v>931</v>
      </c>
      <c r="X106" s="729">
        <f t="shared" si="2"/>
        <v>0.30000000424000001</v>
      </c>
      <c r="Y106" s="730">
        <f t="shared" si="3"/>
        <v>0</v>
      </c>
    </row>
    <row r="107" spans="1:25">
      <c r="A107" s="728" t="s">
        <v>1275</v>
      </c>
      <c r="B107" s="728" t="s">
        <v>1276</v>
      </c>
      <c r="C107" s="728" t="s">
        <v>923</v>
      </c>
      <c r="D107" s="728" t="s">
        <v>924</v>
      </c>
      <c r="E107" s="728" t="s">
        <v>925</v>
      </c>
      <c r="F107" s="728" t="s">
        <v>926</v>
      </c>
      <c r="G107" s="728" t="s">
        <v>1223</v>
      </c>
      <c r="H107" s="728">
        <v>0.29999993224999999</v>
      </c>
      <c r="I107" s="728">
        <v>10</v>
      </c>
      <c r="J107" s="728">
        <v>20</v>
      </c>
      <c r="K107" s="728" t="s">
        <v>974</v>
      </c>
      <c r="L107" s="728" t="s">
        <v>975</v>
      </c>
      <c r="M107" s="728"/>
      <c r="N107" s="728" t="s">
        <v>930</v>
      </c>
      <c r="O107" s="728"/>
      <c r="P107" s="728" t="s">
        <v>926</v>
      </c>
      <c r="Q107" s="728" t="s">
        <v>1223</v>
      </c>
      <c r="R107" s="728" t="s">
        <v>923</v>
      </c>
      <c r="S107" s="728">
        <v>0</v>
      </c>
      <c r="T107" s="728" t="s">
        <v>974</v>
      </c>
      <c r="U107" s="728">
        <v>0.3</v>
      </c>
      <c r="V107" s="728">
        <v>0.3</v>
      </c>
      <c r="W107" s="728" t="s">
        <v>931</v>
      </c>
      <c r="X107" s="729">
        <f t="shared" si="2"/>
        <v>0.29999993224999999</v>
      </c>
      <c r="Y107" s="730">
        <f t="shared" si="3"/>
        <v>0</v>
      </c>
    </row>
    <row r="108" spans="1:25">
      <c r="A108" s="728" t="s">
        <v>1277</v>
      </c>
      <c r="B108" s="728" t="s">
        <v>1115</v>
      </c>
      <c r="C108" s="728" t="s">
        <v>923</v>
      </c>
      <c r="D108" s="728" t="s">
        <v>924</v>
      </c>
      <c r="E108" s="728" t="s">
        <v>925</v>
      </c>
      <c r="F108" s="728" t="s">
        <v>926</v>
      </c>
      <c r="G108" s="728" t="s">
        <v>1103</v>
      </c>
      <c r="H108" s="728">
        <v>0.30000001351</v>
      </c>
      <c r="I108" s="728">
        <v>10</v>
      </c>
      <c r="J108" s="728">
        <v>20</v>
      </c>
      <c r="K108" s="728" t="s">
        <v>999</v>
      </c>
      <c r="L108" s="728" t="s">
        <v>993</v>
      </c>
      <c r="M108" s="728"/>
      <c r="N108" s="728" t="s">
        <v>994</v>
      </c>
      <c r="O108" s="728"/>
      <c r="P108" s="728" t="s">
        <v>926</v>
      </c>
      <c r="Q108" s="728" t="s">
        <v>1103</v>
      </c>
      <c r="R108" s="728" t="s">
        <v>923</v>
      </c>
      <c r="S108" s="728">
        <v>0</v>
      </c>
      <c r="T108" s="728" t="s">
        <v>999</v>
      </c>
      <c r="U108" s="728">
        <v>0.3</v>
      </c>
      <c r="V108" s="728">
        <v>0.3</v>
      </c>
      <c r="W108" s="728" t="s">
        <v>931</v>
      </c>
      <c r="X108" s="729">
        <f t="shared" si="2"/>
        <v>0.23787000150999998</v>
      </c>
      <c r="Y108" s="730">
        <f t="shared" si="3"/>
        <v>6.2130011999999998E-2</v>
      </c>
    </row>
    <row r="109" spans="1:25">
      <c r="A109" s="728" t="s">
        <v>1278</v>
      </c>
      <c r="B109" s="728" t="s">
        <v>1134</v>
      </c>
      <c r="C109" s="728" t="s">
        <v>923</v>
      </c>
      <c r="D109" s="728" t="s">
        <v>924</v>
      </c>
      <c r="E109" s="728" t="s">
        <v>925</v>
      </c>
      <c r="F109" s="728" t="s">
        <v>926</v>
      </c>
      <c r="G109" s="728" t="s">
        <v>992</v>
      </c>
      <c r="H109" s="728">
        <v>0.29999992889999999</v>
      </c>
      <c r="I109" s="728">
        <v>10</v>
      </c>
      <c r="J109" s="728">
        <v>20</v>
      </c>
      <c r="K109" s="728" t="s">
        <v>1012</v>
      </c>
      <c r="L109" s="728" t="s">
        <v>993</v>
      </c>
      <c r="M109" s="728"/>
      <c r="N109" s="728" t="s">
        <v>994</v>
      </c>
      <c r="O109" s="728"/>
      <c r="P109" s="728" t="s">
        <v>926</v>
      </c>
      <c r="Q109" s="728" t="s">
        <v>992</v>
      </c>
      <c r="R109" s="728" t="s">
        <v>923</v>
      </c>
      <c r="S109" s="728">
        <v>0</v>
      </c>
      <c r="T109" s="728" t="s">
        <v>1012</v>
      </c>
      <c r="U109" s="728">
        <v>0.3</v>
      </c>
      <c r="V109" s="728">
        <v>0.3</v>
      </c>
      <c r="W109" s="728" t="s">
        <v>931</v>
      </c>
      <c r="X109" s="729">
        <f t="shared" si="2"/>
        <v>9.2789223899999995E-2</v>
      </c>
      <c r="Y109" s="730">
        <f t="shared" si="3"/>
        <v>0.207210705</v>
      </c>
    </row>
    <row r="110" spans="1:25">
      <c r="A110" s="728" t="s">
        <v>1279</v>
      </c>
      <c r="B110" s="728" t="s">
        <v>1280</v>
      </c>
      <c r="C110" s="728" t="s">
        <v>923</v>
      </c>
      <c r="D110" s="728" t="s">
        <v>924</v>
      </c>
      <c r="E110" s="728" t="s">
        <v>925</v>
      </c>
      <c r="F110" s="728" t="s">
        <v>926</v>
      </c>
      <c r="G110" s="728" t="s">
        <v>1113</v>
      </c>
      <c r="H110" s="728">
        <v>0.29999993541999997</v>
      </c>
      <c r="I110" s="728">
        <v>10</v>
      </c>
      <c r="J110" s="728">
        <v>20</v>
      </c>
      <c r="K110" s="728" t="s">
        <v>1114</v>
      </c>
      <c r="L110" s="728" t="s">
        <v>1114</v>
      </c>
      <c r="M110" s="728"/>
      <c r="N110" s="728" t="s">
        <v>930</v>
      </c>
      <c r="O110" s="728"/>
      <c r="P110" s="728" t="s">
        <v>926</v>
      </c>
      <c r="Q110" s="728" t="s">
        <v>1113</v>
      </c>
      <c r="R110" s="728" t="s">
        <v>923</v>
      </c>
      <c r="S110" s="728" t="s">
        <v>953</v>
      </c>
      <c r="T110" s="728" t="s">
        <v>1114</v>
      </c>
      <c r="U110" s="728">
        <v>0.3</v>
      </c>
      <c r="V110" s="728">
        <v>0.3</v>
      </c>
      <c r="W110" s="728" t="s">
        <v>931</v>
      </c>
      <c r="X110" s="729">
        <f t="shared" si="2"/>
        <v>0.29999993541999997</v>
      </c>
      <c r="Y110" s="730">
        <f t="shared" si="3"/>
        <v>0</v>
      </c>
    </row>
    <row r="111" spans="1:25">
      <c r="A111" s="728" t="s">
        <v>1281</v>
      </c>
      <c r="B111" s="728" t="s">
        <v>1282</v>
      </c>
      <c r="C111" s="728" t="s">
        <v>957</v>
      </c>
      <c r="D111" s="728" t="s">
        <v>924</v>
      </c>
      <c r="E111" s="728" t="s">
        <v>925</v>
      </c>
      <c r="F111" s="728" t="s">
        <v>926</v>
      </c>
      <c r="G111" s="728" t="s">
        <v>958</v>
      </c>
      <c r="H111" s="728">
        <v>0.30000007108999999</v>
      </c>
      <c r="I111" s="728">
        <v>7.5</v>
      </c>
      <c r="J111" s="728">
        <v>15</v>
      </c>
      <c r="K111" s="728" t="s">
        <v>959</v>
      </c>
      <c r="L111" s="728" t="s">
        <v>959</v>
      </c>
      <c r="M111" s="728"/>
      <c r="N111" s="728" t="s">
        <v>930</v>
      </c>
      <c r="O111" s="728"/>
      <c r="P111" s="728" t="s">
        <v>926</v>
      </c>
      <c r="Q111" s="728" t="s">
        <v>958</v>
      </c>
      <c r="R111" s="728" t="s">
        <v>957</v>
      </c>
      <c r="S111" s="728" t="s">
        <v>953</v>
      </c>
      <c r="T111" s="728" t="s">
        <v>959</v>
      </c>
      <c r="U111" s="728">
        <v>0.3</v>
      </c>
      <c r="V111" s="728">
        <v>0.3</v>
      </c>
      <c r="W111" s="728" t="s">
        <v>931</v>
      </c>
      <c r="X111" s="729">
        <f t="shared" si="2"/>
        <v>0.30000007108999999</v>
      </c>
      <c r="Y111" s="730">
        <f t="shared" si="3"/>
        <v>0</v>
      </c>
    </row>
    <row r="112" spans="1:25">
      <c r="A112" s="728" t="s">
        <v>1283</v>
      </c>
      <c r="B112" s="728" t="s">
        <v>1284</v>
      </c>
      <c r="C112" s="728" t="s">
        <v>923</v>
      </c>
      <c r="D112" s="728" t="s">
        <v>924</v>
      </c>
      <c r="E112" s="728" t="s">
        <v>925</v>
      </c>
      <c r="F112" s="728" t="s">
        <v>926</v>
      </c>
      <c r="G112" s="728" t="s">
        <v>963</v>
      </c>
      <c r="H112" s="728">
        <v>0.30000003401999997</v>
      </c>
      <c r="I112" s="728">
        <v>10</v>
      </c>
      <c r="J112" s="728">
        <v>20</v>
      </c>
      <c r="K112" s="728" t="s">
        <v>964</v>
      </c>
      <c r="L112" s="728" t="s">
        <v>964</v>
      </c>
      <c r="M112" s="728"/>
      <c r="N112" s="728" t="s">
        <v>930</v>
      </c>
      <c r="O112" s="728"/>
      <c r="P112" s="728" t="s">
        <v>926</v>
      </c>
      <c r="Q112" s="728" t="s">
        <v>963</v>
      </c>
      <c r="R112" s="728" t="s">
        <v>923</v>
      </c>
      <c r="S112" s="728" t="s">
        <v>953</v>
      </c>
      <c r="T112" s="728" t="s">
        <v>964</v>
      </c>
      <c r="U112" s="728">
        <v>0.3</v>
      </c>
      <c r="V112" s="728">
        <v>0.3</v>
      </c>
      <c r="W112" s="728" t="s">
        <v>931</v>
      </c>
      <c r="X112" s="729">
        <f t="shared" si="2"/>
        <v>0.30000003401999997</v>
      </c>
      <c r="Y112" s="730">
        <f t="shared" si="3"/>
        <v>0</v>
      </c>
    </row>
    <row r="113" spans="1:25">
      <c r="A113" s="728" t="s">
        <v>1285</v>
      </c>
      <c r="B113" s="728" t="s">
        <v>1286</v>
      </c>
      <c r="C113" s="728" t="s">
        <v>923</v>
      </c>
      <c r="D113" s="728" t="s">
        <v>924</v>
      </c>
      <c r="E113" s="728" t="s">
        <v>925</v>
      </c>
      <c r="F113" s="728" t="s">
        <v>926</v>
      </c>
      <c r="G113" s="728" t="s">
        <v>968</v>
      </c>
      <c r="H113" s="728">
        <v>0.30000001530999998</v>
      </c>
      <c r="I113" s="728">
        <v>10</v>
      </c>
      <c r="J113" s="728">
        <v>20</v>
      </c>
      <c r="K113" s="728" t="s">
        <v>969</v>
      </c>
      <c r="L113" s="728" t="s">
        <v>969</v>
      </c>
      <c r="M113" s="728"/>
      <c r="N113" s="728" t="s">
        <v>930</v>
      </c>
      <c r="O113" s="728"/>
      <c r="P113" s="728" t="s">
        <v>926</v>
      </c>
      <c r="Q113" s="728" t="s">
        <v>968</v>
      </c>
      <c r="R113" s="728" t="s">
        <v>923</v>
      </c>
      <c r="S113" s="728">
        <v>0</v>
      </c>
      <c r="T113" s="728" t="s">
        <v>969</v>
      </c>
      <c r="U113" s="728">
        <v>0.3</v>
      </c>
      <c r="V113" s="728">
        <v>0.3</v>
      </c>
      <c r="W113" s="728" t="s">
        <v>931</v>
      </c>
      <c r="X113" s="729">
        <f t="shared" si="2"/>
        <v>0.30000001530999998</v>
      </c>
      <c r="Y113" s="730">
        <f t="shared" si="3"/>
        <v>0</v>
      </c>
    </row>
    <row r="114" spans="1:25">
      <c r="A114" s="728" t="s">
        <v>1287</v>
      </c>
      <c r="B114" s="728" t="s">
        <v>1288</v>
      </c>
      <c r="C114" s="728" t="s">
        <v>957</v>
      </c>
      <c r="D114" s="728" t="s">
        <v>924</v>
      </c>
      <c r="E114" s="728" t="s">
        <v>925</v>
      </c>
      <c r="F114" s="728" t="s">
        <v>926</v>
      </c>
      <c r="G114" s="728" t="s">
        <v>992</v>
      </c>
      <c r="H114" s="728">
        <v>0.30000003796000002</v>
      </c>
      <c r="I114" s="728">
        <v>7.5</v>
      </c>
      <c r="J114" s="728">
        <v>15</v>
      </c>
      <c r="K114" s="728" t="s">
        <v>993</v>
      </c>
      <c r="L114" s="728" t="s">
        <v>993</v>
      </c>
      <c r="M114" s="728"/>
      <c r="N114" s="728" t="s">
        <v>994</v>
      </c>
      <c r="O114" s="728"/>
      <c r="P114" s="728" t="s">
        <v>926</v>
      </c>
      <c r="Q114" s="728" t="s">
        <v>992</v>
      </c>
      <c r="R114" s="728" t="s">
        <v>957</v>
      </c>
      <c r="S114" s="728" t="s">
        <v>953</v>
      </c>
      <c r="T114" s="728" t="s">
        <v>993</v>
      </c>
      <c r="U114" s="728">
        <v>0.3</v>
      </c>
      <c r="V114" s="728">
        <v>0.3</v>
      </c>
      <c r="W114" s="728" t="s">
        <v>931</v>
      </c>
      <c r="X114" s="729">
        <f t="shared" si="2"/>
        <v>0.30000003796000002</v>
      </c>
      <c r="Y114" s="730">
        <f t="shared" si="3"/>
        <v>0</v>
      </c>
    </row>
    <row r="115" spans="1:25">
      <c r="A115" s="728" t="s">
        <v>1289</v>
      </c>
      <c r="B115" s="728" t="s">
        <v>1290</v>
      </c>
      <c r="C115" s="728" t="s">
        <v>957</v>
      </c>
      <c r="D115" s="728" t="s">
        <v>924</v>
      </c>
      <c r="E115" s="728" t="s">
        <v>925</v>
      </c>
      <c r="F115" s="728" t="s">
        <v>926</v>
      </c>
      <c r="G115" s="728" t="s">
        <v>992</v>
      </c>
      <c r="H115" s="728">
        <v>0.30000002411999999</v>
      </c>
      <c r="I115" s="728">
        <v>7.5</v>
      </c>
      <c r="J115" s="728">
        <v>15</v>
      </c>
      <c r="K115" s="728" t="s">
        <v>993</v>
      </c>
      <c r="L115" s="728" t="s">
        <v>993</v>
      </c>
      <c r="M115" s="728"/>
      <c r="N115" s="728" t="s">
        <v>994</v>
      </c>
      <c r="O115" s="728"/>
      <c r="P115" s="728" t="s">
        <v>926</v>
      </c>
      <c r="Q115" s="728" t="s">
        <v>992</v>
      </c>
      <c r="R115" s="728" t="s">
        <v>957</v>
      </c>
      <c r="S115" s="728" t="s">
        <v>953</v>
      </c>
      <c r="T115" s="728" t="s">
        <v>993</v>
      </c>
      <c r="U115" s="728">
        <v>0.3</v>
      </c>
      <c r="V115" s="728">
        <v>0.3</v>
      </c>
      <c r="W115" s="728" t="s">
        <v>931</v>
      </c>
      <c r="X115" s="729">
        <f t="shared" si="2"/>
        <v>0.30000002411999999</v>
      </c>
      <c r="Y115" s="730">
        <f t="shared" si="3"/>
        <v>0</v>
      </c>
    </row>
    <row r="116" spans="1:25">
      <c r="A116" s="728" t="s">
        <v>1291</v>
      </c>
      <c r="B116" s="728" t="s">
        <v>1292</v>
      </c>
      <c r="C116" s="728" t="s">
        <v>923</v>
      </c>
      <c r="D116" s="728" t="s">
        <v>924</v>
      </c>
      <c r="E116" s="728" t="s">
        <v>925</v>
      </c>
      <c r="F116" s="728" t="s">
        <v>926</v>
      </c>
      <c r="G116" s="728" t="s">
        <v>1100</v>
      </c>
      <c r="H116" s="728">
        <v>0.29999992561</v>
      </c>
      <c r="I116" s="728">
        <v>10</v>
      </c>
      <c r="J116" s="728">
        <v>20</v>
      </c>
      <c r="K116" s="728" t="s">
        <v>999</v>
      </c>
      <c r="L116" s="728" t="s">
        <v>993</v>
      </c>
      <c r="M116" s="728"/>
      <c r="N116" s="728" t="s">
        <v>930</v>
      </c>
      <c r="O116" s="728"/>
      <c r="P116" s="728" t="s">
        <v>926</v>
      </c>
      <c r="Q116" s="728" t="s">
        <v>1100</v>
      </c>
      <c r="R116" s="728" t="s">
        <v>923</v>
      </c>
      <c r="S116" s="728">
        <v>0</v>
      </c>
      <c r="T116" s="728" t="s">
        <v>999</v>
      </c>
      <c r="U116" s="728">
        <v>0.3</v>
      </c>
      <c r="V116" s="728">
        <v>0.3</v>
      </c>
      <c r="W116" s="728" t="s">
        <v>931</v>
      </c>
      <c r="X116" s="729">
        <f t="shared" si="2"/>
        <v>0.29999992561</v>
      </c>
      <c r="Y116" s="730">
        <f t="shared" si="3"/>
        <v>0</v>
      </c>
    </row>
    <row r="117" spans="1:25">
      <c r="A117" s="728" t="s">
        <v>1293</v>
      </c>
      <c r="B117" s="728" t="s">
        <v>1294</v>
      </c>
      <c r="C117" s="728" t="s">
        <v>1295</v>
      </c>
      <c r="D117" s="728" t="s">
        <v>1168</v>
      </c>
      <c r="E117" s="728" t="s">
        <v>925</v>
      </c>
      <c r="F117" s="728" t="s">
        <v>1169</v>
      </c>
      <c r="G117" s="728" t="s">
        <v>1296</v>
      </c>
      <c r="H117" s="728">
        <v>0.35265631337999997</v>
      </c>
      <c r="I117" s="728">
        <v>7.5</v>
      </c>
      <c r="J117" s="728">
        <v>15</v>
      </c>
      <c r="K117" s="728" t="s">
        <v>1171</v>
      </c>
      <c r="L117" s="728" t="s">
        <v>1171</v>
      </c>
      <c r="M117" s="728"/>
      <c r="N117" s="728" t="s">
        <v>994</v>
      </c>
      <c r="O117" s="728"/>
      <c r="P117" s="728" t="s">
        <v>1169</v>
      </c>
      <c r="Q117" s="728" t="s">
        <v>1296</v>
      </c>
      <c r="R117" s="728" t="s">
        <v>1295</v>
      </c>
      <c r="S117" s="728" t="s">
        <v>953</v>
      </c>
      <c r="T117" s="728" t="s">
        <v>1171</v>
      </c>
      <c r="U117" s="728">
        <v>0.35</v>
      </c>
      <c r="V117" s="728">
        <v>0.35</v>
      </c>
      <c r="W117" s="728" t="s">
        <v>931</v>
      </c>
      <c r="X117" s="729">
        <f t="shared" si="2"/>
        <v>0.35265631337999997</v>
      </c>
      <c r="Y117" s="730">
        <f t="shared" si="3"/>
        <v>0</v>
      </c>
    </row>
    <row r="118" spans="1:25">
      <c r="A118" s="728" t="s">
        <v>1297</v>
      </c>
      <c r="B118" s="728" t="s">
        <v>1298</v>
      </c>
      <c r="C118" s="728" t="s">
        <v>1295</v>
      </c>
      <c r="D118" s="728" t="s">
        <v>1168</v>
      </c>
      <c r="E118" s="728" t="s">
        <v>925</v>
      </c>
      <c r="F118" s="728" t="s">
        <v>1169</v>
      </c>
      <c r="G118" s="728" t="s">
        <v>1296</v>
      </c>
      <c r="H118" s="728">
        <v>0.11351559114</v>
      </c>
      <c r="I118" s="728">
        <v>7.5</v>
      </c>
      <c r="J118" s="728">
        <v>15</v>
      </c>
      <c r="K118" s="728" t="s">
        <v>1171</v>
      </c>
      <c r="L118" s="728" t="s">
        <v>1171</v>
      </c>
      <c r="M118" s="728"/>
      <c r="N118" s="728" t="s">
        <v>994</v>
      </c>
      <c r="O118" s="728"/>
      <c r="P118" s="728" t="s">
        <v>1169</v>
      </c>
      <c r="Q118" s="728" t="s">
        <v>1296</v>
      </c>
      <c r="R118" s="728" t="s">
        <v>1295</v>
      </c>
      <c r="S118" s="728" t="s">
        <v>953</v>
      </c>
      <c r="T118" s="728" t="s">
        <v>1171</v>
      </c>
      <c r="U118" s="728">
        <v>0.11</v>
      </c>
      <c r="V118" s="728">
        <v>0.11</v>
      </c>
      <c r="W118" s="728" t="s">
        <v>931</v>
      </c>
      <c r="X118" s="729">
        <f t="shared" si="2"/>
        <v>0.11351559114</v>
      </c>
      <c r="Y118" s="730">
        <f t="shared" si="3"/>
        <v>0</v>
      </c>
    </row>
    <row r="119" spans="1:25">
      <c r="A119" s="728" t="s">
        <v>1299</v>
      </c>
      <c r="B119" s="728" t="s">
        <v>1300</v>
      </c>
      <c r="C119" s="728" t="s">
        <v>1142</v>
      </c>
      <c r="D119" s="728" t="s">
        <v>1168</v>
      </c>
      <c r="E119" s="728" t="s">
        <v>925</v>
      </c>
      <c r="F119" s="728" t="s">
        <v>1169</v>
      </c>
      <c r="G119" s="728" t="s">
        <v>1240</v>
      </c>
      <c r="H119" s="728">
        <v>0.10974101427999999</v>
      </c>
      <c r="I119" s="728">
        <v>10</v>
      </c>
      <c r="J119" s="728">
        <v>20</v>
      </c>
      <c r="K119" s="728" t="s">
        <v>1171</v>
      </c>
      <c r="L119" s="728" t="s">
        <v>1171</v>
      </c>
      <c r="M119" s="728"/>
      <c r="N119" s="728" t="s">
        <v>994</v>
      </c>
      <c r="O119" s="728"/>
      <c r="P119" s="728" t="s">
        <v>1169</v>
      </c>
      <c r="Q119" s="728" t="s">
        <v>1240</v>
      </c>
      <c r="R119" s="728" t="s">
        <v>1142</v>
      </c>
      <c r="S119" s="728" t="s">
        <v>953</v>
      </c>
      <c r="T119" s="728" t="s">
        <v>1171</v>
      </c>
      <c r="U119" s="728">
        <v>0.11</v>
      </c>
      <c r="V119" s="728">
        <v>0.11</v>
      </c>
      <c r="W119" s="728" t="s">
        <v>931</v>
      </c>
      <c r="X119" s="729">
        <f t="shared" si="2"/>
        <v>0.10974101427999999</v>
      </c>
      <c r="Y119" s="730">
        <f t="shared" si="3"/>
        <v>0</v>
      </c>
    </row>
    <row r="120" spans="1:25">
      <c r="A120" s="728" t="s">
        <v>1301</v>
      </c>
      <c r="B120" s="728" t="s">
        <v>1302</v>
      </c>
      <c r="C120" s="728" t="s">
        <v>1142</v>
      </c>
      <c r="D120" s="728" t="s">
        <v>1168</v>
      </c>
      <c r="E120" s="728" t="s">
        <v>925</v>
      </c>
      <c r="F120" s="728" t="s">
        <v>1169</v>
      </c>
      <c r="G120" s="728" t="s">
        <v>1303</v>
      </c>
      <c r="H120" s="728">
        <v>0.23174542283999999</v>
      </c>
      <c r="I120" s="728">
        <v>10</v>
      </c>
      <c r="J120" s="728">
        <v>20</v>
      </c>
      <c r="K120" s="728" t="s">
        <v>1171</v>
      </c>
      <c r="L120" s="728" t="s">
        <v>1171</v>
      </c>
      <c r="M120" s="728"/>
      <c r="N120" s="728" t="s">
        <v>994</v>
      </c>
      <c r="O120" s="728"/>
      <c r="P120" s="728" t="s">
        <v>1169</v>
      </c>
      <c r="Q120" s="728" t="s">
        <v>1303</v>
      </c>
      <c r="R120" s="728" t="s">
        <v>1142</v>
      </c>
      <c r="S120" s="728">
        <v>0</v>
      </c>
      <c r="T120" s="728" t="s">
        <v>1171</v>
      </c>
      <c r="U120" s="728">
        <v>0.23</v>
      </c>
      <c r="V120" s="728">
        <v>0.23</v>
      </c>
      <c r="W120" s="728" t="s">
        <v>931</v>
      </c>
      <c r="X120" s="729">
        <f t="shared" si="2"/>
        <v>0.23174542283999999</v>
      </c>
      <c r="Y120" s="730">
        <f t="shared" si="3"/>
        <v>0</v>
      </c>
    </row>
    <row r="121" spans="1:25">
      <c r="A121" s="728" t="s">
        <v>1304</v>
      </c>
      <c r="B121" s="728" t="s">
        <v>1305</v>
      </c>
      <c r="C121" s="728" t="s">
        <v>923</v>
      </c>
      <c r="D121" s="728" t="s">
        <v>924</v>
      </c>
      <c r="E121" s="728" t="s">
        <v>925</v>
      </c>
      <c r="F121" s="728" t="s">
        <v>926</v>
      </c>
      <c r="G121" s="728" t="s">
        <v>1306</v>
      </c>
      <c r="H121" s="728">
        <v>0.45478359365999999</v>
      </c>
      <c r="I121" s="728">
        <v>10</v>
      </c>
      <c r="J121" s="728">
        <v>20</v>
      </c>
      <c r="K121" s="728" t="s">
        <v>928</v>
      </c>
      <c r="L121" s="728" t="s">
        <v>928</v>
      </c>
      <c r="M121" s="728"/>
      <c r="N121" s="728" t="s">
        <v>930</v>
      </c>
      <c r="O121" s="728"/>
      <c r="P121" s="728" t="s">
        <v>926</v>
      </c>
      <c r="Q121" s="728" t="s">
        <v>1306</v>
      </c>
      <c r="R121" s="728" t="s">
        <v>923</v>
      </c>
      <c r="S121" s="728" t="s">
        <v>1307</v>
      </c>
      <c r="T121" s="728" t="s">
        <v>928</v>
      </c>
      <c r="U121" s="728">
        <v>0.45</v>
      </c>
      <c r="V121" s="728">
        <v>0.45</v>
      </c>
      <c r="W121" s="728" t="s">
        <v>931</v>
      </c>
      <c r="X121" s="729">
        <f t="shared" si="2"/>
        <v>0.45478359365999999</v>
      </c>
      <c r="Y121" s="730">
        <f t="shared" si="3"/>
        <v>0</v>
      </c>
    </row>
    <row r="122" spans="1:25">
      <c r="A122" s="728" t="s">
        <v>1308</v>
      </c>
      <c r="B122" s="728" t="s">
        <v>1309</v>
      </c>
      <c r="C122" s="728" t="s">
        <v>1295</v>
      </c>
      <c r="D122" s="728" t="s">
        <v>924</v>
      </c>
      <c r="E122" s="728" t="s">
        <v>925</v>
      </c>
      <c r="F122" s="728" t="s">
        <v>926</v>
      </c>
      <c r="G122" s="728" t="s">
        <v>1310</v>
      </c>
      <c r="H122" s="728">
        <v>0.18024981159</v>
      </c>
      <c r="I122" s="728">
        <v>7.5</v>
      </c>
      <c r="J122" s="728">
        <v>15</v>
      </c>
      <c r="K122" s="728" t="s">
        <v>1311</v>
      </c>
      <c r="L122" s="728" t="s">
        <v>1311</v>
      </c>
      <c r="M122" s="728"/>
      <c r="N122" s="728" t="s">
        <v>930</v>
      </c>
      <c r="O122" s="728"/>
      <c r="P122" s="728" t="s">
        <v>926</v>
      </c>
      <c r="Q122" s="728" t="s">
        <v>1310</v>
      </c>
      <c r="R122" s="728" t="s">
        <v>1295</v>
      </c>
      <c r="S122" s="728" t="s">
        <v>953</v>
      </c>
      <c r="T122" s="728" t="s">
        <v>1311</v>
      </c>
      <c r="U122" s="728">
        <v>0.18</v>
      </c>
      <c r="V122" s="728">
        <v>0.18</v>
      </c>
      <c r="W122" s="728" t="s">
        <v>931</v>
      </c>
      <c r="X122" s="729">
        <f t="shared" si="2"/>
        <v>0.18024981159</v>
      </c>
      <c r="Y122" s="730">
        <f t="shared" si="3"/>
        <v>0</v>
      </c>
    </row>
    <row r="123" spans="1:25">
      <c r="A123" s="728" t="s">
        <v>1312</v>
      </c>
      <c r="B123" s="728" t="s">
        <v>1313</v>
      </c>
      <c r="C123" s="728" t="s">
        <v>923</v>
      </c>
      <c r="D123" s="728" t="s">
        <v>924</v>
      </c>
      <c r="E123" s="728" t="s">
        <v>925</v>
      </c>
      <c r="F123" s="728" t="s">
        <v>926</v>
      </c>
      <c r="G123" s="728" t="s">
        <v>1306</v>
      </c>
      <c r="H123" s="728">
        <v>4.8308212279999999E-2</v>
      </c>
      <c r="I123" s="728">
        <v>4</v>
      </c>
      <c r="J123" s="728">
        <v>8</v>
      </c>
      <c r="K123" s="728" t="s">
        <v>928</v>
      </c>
      <c r="L123" s="728" t="s">
        <v>928</v>
      </c>
      <c r="M123" s="728" t="s">
        <v>929</v>
      </c>
      <c r="N123" s="728" t="s">
        <v>930</v>
      </c>
      <c r="O123" s="728"/>
      <c r="P123" s="728" t="s">
        <v>926</v>
      </c>
      <c r="Q123" s="728" t="s">
        <v>1306</v>
      </c>
      <c r="R123" s="728" t="s">
        <v>923</v>
      </c>
      <c r="S123" s="728" t="s">
        <v>1307</v>
      </c>
      <c r="T123" s="728" t="s">
        <v>928</v>
      </c>
      <c r="U123" s="728">
        <v>0.05</v>
      </c>
      <c r="V123" s="728">
        <v>0.05</v>
      </c>
      <c r="W123" s="728" t="s">
        <v>931</v>
      </c>
      <c r="X123" s="729">
        <f t="shared" si="2"/>
        <v>4.8308212279999999E-2</v>
      </c>
      <c r="Y123" s="730">
        <f t="shared" si="3"/>
        <v>0</v>
      </c>
    </row>
    <row r="124" spans="1:25">
      <c r="A124" s="728" t="s">
        <v>1314</v>
      </c>
      <c r="B124" s="728" t="s">
        <v>1315</v>
      </c>
      <c r="C124" s="728" t="s">
        <v>923</v>
      </c>
      <c r="D124" s="728" t="s">
        <v>924</v>
      </c>
      <c r="E124" s="728" t="s">
        <v>925</v>
      </c>
      <c r="F124" s="728" t="s">
        <v>926</v>
      </c>
      <c r="G124" s="728" t="s">
        <v>1214</v>
      </c>
      <c r="H124" s="728">
        <v>2.597013473E-2</v>
      </c>
      <c r="I124" s="728">
        <v>10</v>
      </c>
      <c r="J124" s="728">
        <v>20</v>
      </c>
      <c r="K124" s="728" t="s">
        <v>1316</v>
      </c>
      <c r="L124" s="728" t="s">
        <v>984</v>
      </c>
      <c r="M124" s="728"/>
      <c r="N124" s="728" t="s">
        <v>930</v>
      </c>
      <c r="O124" s="728"/>
      <c r="P124" s="728" t="s">
        <v>926</v>
      </c>
      <c r="Q124" s="728" t="s">
        <v>1214</v>
      </c>
      <c r="R124" s="728" t="s">
        <v>923</v>
      </c>
      <c r="S124" s="728">
        <v>0</v>
      </c>
      <c r="T124" s="728" t="s">
        <v>1316</v>
      </c>
      <c r="U124" s="728">
        <v>0.03</v>
      </c>
      <c r="V124" s="728">
        <v>0.03</v>
      </c>
      <c r="W124" s="728" t="s">
        <v>931</v>
      </c>
      <c r="X124" s="729">
        <f t="shared" si="2"/>
        <v>2.597013473E-2</v>
      </c>
      <c r="Y124" s="730">
        <f t="shared" si="3"/>
        <v>0</v>
      </c>
    </row>
    <row r="125" spans="1:25">
      <c r="A125" s="728" t="s">
        <v>1317</v>
      </c>
      <c r="B125" s="728" t="s">
        <v>1318</v>
      </c>
      <c r="C125" s="728" t="s">
        <v>923</v>
      </c>
      <c r="D125" s="728" t="s">
        <v>924</v>
      </c>
      <c r="E125" s="728" t="s">
        <v>925</v>
      </c>
      <c r="F125" s="728" t="s">
        <v>926</v>
      </c>
      <c r="G125" s="728" t="s">
        <v>1214</v>
      </c>
      <c r="H125" s="728">
        <v>5.4350629269999999E-2</v>
      </c>
      <c r="I125" s="728">
        <v>10</v>
      </c>
      <c r="J125" s="728">
        <v>20</v>
      </c>
      <c r="K125" s="728" t="s">
        <v>1316</v>
      </c>
      <c r="L125" s="728" t="s">
        <v>984</v>
      </c>
      <c r="M125" s="728"/>
      <c r="N125" s="728" t="s">
        <v>930</v>
      </c>
      <c r="O125" s="728"/>
      <c r="P125" s="728" t="s">
        <v>926</v>
      </c>
      <c r="Q125" s="728" t="s">
        <v>1214</v>
      </c>
      <c r="R125" s="728" t="s">
        <v>923</v>
      </c>
      <c r="S125" s="728">
        <v>0</v>
      </c>
      <c r="T125" s="728" t="s">
        <v>1316</v>
      </c>
      <c r="U125" s="728">
        <v>0.05</v>
      </c>
      <c r="V125" s="728">
        <v>0.05</v>
      </c>
      <c r="W125" s="728" t="s">
        <v>931</v>
      </c>
      <c r="X125" s="729">
        <f t="shared" si="2"/>
        <v>5.4350629269999999E-2</v>
      </c>
      <c r="Y125" s="730">
        <f t="shared" si="3"/>
        <v>0</v>
      </c>
    </row>
    <row r="126" spans="1:25">
      <c r="A126" s="728" t="s">
        <v>1319</v>
      </c>
      <c r="B126" s="728" t="s">
        <v>937</v>
      </c>
      <c r="C126" s="728" t="s">
        <v>923</v>
      </c>
      <c r="D126" s="728" t="s">
        <v>924</v>
      </c>
      <c r="E126" s="728" t="s">
        <v>925</v>
      </c>
      <c r="F126" s="728" t="s">
        <v>926</v>
      </c>
      <c r="G126" s="728" t="s">
        <v>927</v>
      </c>
      <c r="H126" s="728">
        <v>3.9728164470000001E-2</v>
      </c>
      <c r="I126" s="728">
        <v>10</v>
      </c>
      <c r="J126" s="728">
        <v>20</v>
      </c>
      <c r="K126" s="728" t="s">
        <v>1031</v>
      </c>
      <c r="L126" s="728" t="s">
        <v>928</v>
      </c>
      <c r="M126" s="728"/>
      <c r="N126" s="728" t="s">
        <v>930</v>
      </c>
      <c r="O126" s="728"/>
      <c r="P126" s="728" t="s">
        <v>926</v>
      </c>
      <c r="Q126" s="728" t="s">
        <v>927</v>
      </c>
      <c r="R126" s="728" t="s">
        <v>923</v>
      </c>
      <c r="S126" s="728">
        <v>0</v>
      </c>
      <c r="T126" s="728" t="s">
        <v>1031</v>
      </c>
      <c r="U126" s="728">
        <v>0.04</v>
      </c>
      <c r="V126" s="728">
        <v>0.04</v>
      </c>
      <c r="W126" s="728" t="s">
        <v>931</v>
      </c>
      <c r="X126" s="729">
        <f t="shared" si="2"/>
        <v>4.6999999725461095E-10</v>
      </c>
      <c r="Y126" s="730">
        <f t="shared" si="3"/>
        <v>3.9728164000000003E-2</v>
      </c>
    </row>
    <row r="127" spans="1:25">
      <c r="A127" s="728" t="s">
        <v>1320</v>
      </c>
      <c r="B127" s="728" t="s">
        <v>1321</v>
      </c>
      <c r="C127" s="728" t="s">
        <v>923</v>
      </c>
      <c r="D127" s="728" t="s">
        <v>924</v>
      </c>
      <c r="E127" s="728" t="s">
        <v>925</v>
      </c>
      <c r="F127" s="728" t="s">
        <v>926</v>
      </c>
      <c r="G127" s="728" t="s">
        <v>944</v>
      </c>
      <c r="H127" s="728">
        <v>9.5098061770000006E-2</v>
      </c>
      <c r="I127" s="728">
        <v>10</v>
      </c>
      <c r="J127" s="728">
        <v>20</v>
      </c>
      <c r="K127" s="728" t="s">
        <v>1322</v>
      </c>
      <c r="L127" s="728" t="s">
        <v>928</v>
      </c>
      <c r="M127" s="728"/>
      <c r="N127" s="728" t="s">
        <v>930</v>
      </c>
      <c r="O127" s="728"/>
      <c r="P127" s="728" t="s">
        <v>926</v>
      </c>
      <c r="Q127" s="728" t="s">
        <v>944</v>
      </c>
      <c r="R127" s="728" t="s">
        <v>923</v>
      </c>
      <c r="S127" s="728">
        <v>0</v>
      </c>
      <c r="T127" s="728" t="s">
        <v>1322</v>
      </c>
      <c r="U127" s="728">
        <v>0.1</v>
      </c>
      <c r="V127" s="728">
        <v>0.1</v>
      </c>
      <c r="W127" s="728" t="s">
        <v>931</v>
      </c>
      <c r="X127" s="729">
        <f t="shared" si="2"/>
        <v>9.5098061770000006E-2</v>
      </c>
      <c r="Y127" s="730">
        <f t="shared" si="3"/>
        <v>0</v>
      </c>
    </row>
    <row r="128" spans="1:25">
      <c r="A128" s="728" t="s">
        <v>1323</v>
      </c>
      <c r="B128" s="728" t="s">
        <v>1324</v>
      </c>
      <c r="C128" s="728" t="s">
        <v>923</v>
      </c>
      <c r="D128" s="728" t="s">
        <v>924</v>
      </c>
      <c r="E128" s="728" t="s">
        <v>925</v>
      </c>
      <c r="F128" s="728" t="s">
        <v>926</v>
      </c>
      <c r="G128" s="728" t="s">
        <v>958</v>
      </c>
      <c r="H128" s="728">
        <v>0.20560452726</v>
      </c>
      <c r="I128" s="728">
        <v>10</v>
      </c>
      <c r="J128" s="728">
        <v>20</v>
      </c>
      <c r="K128" s="728" t="s">
        <v>959</v>
      </c>
      <c r="L128" s="728" t="s">
        <v>959</v>
      </c>
      <c r="M128" s="728"/>
      <c r="N128" s="728" t="s">
        <v>930</v>
      </c>
      <c r="O128" s="728"/>
      <c r="P128" s="728" t="s">
        <v>926</v>
      </c>
      <c r="Q128" s="728" t="s">
        <v>958</v>
      </c>
      <c r="R128" s="728" t="s">
        <v>923</v>
      </c>
      <c r="S128" s="728" t="s">
        <v>953</v>
      </c>
      <c r="T128" s="728" t="s">
        <v>959</v>
      </c>
      <c r="U128" s="728">
        <v>0.21</v>
      </c>
      <c r="V128" s="728">
        <v>0.21</v>
      </c>
      <c r="W128" s="728" t="s">
        <v>931</v>
      </c>
      <c r="X128" s="729">
        <f t="shared" si="2"/>
        <v>0.20560452726</v>
      </c>
      <c r="Y128" s="730">
        <f t="shared" si="3"/>
        <v>0</v>
      </c>
    </row>
    <row r="129" spans="1:25">
      <c r="A129" s="728" t="s">
        <v>1325</v>
      </c>
      <c r="B129" s="728" t="s">
        <v>1326</v>
      </c>
      <c r="C129" s="728" t="s">
        <v>923</v>
      </c>
      <c r="D129" s="728" t="s">
        <v>924</v>
      </c>
      <c r="E129" s="728" t="s">
        <v>925</v>
      </c>
      <c r="F129" s="728" t="s">
        <v>926</v>
      </c>
      <c r="G129" s="728" t="s">
        <v>1327</v>
      </c>
      <c r="H129" s="728">
        <v>0.18673174992</v>
      </c>
      <c r="I129" s="728">
        <v>10</v>
      </c>
      <c r="J129" s="728">
        <v>20</v>
      </c>
      <c r="K129" s="728" t="s">
        <v>1125</v>
      </c>
      <c r="L129" s="728" t="s">
        <v>959</v>
      </c>
      <c r="M129" s="728"/>
      <c r="N129" s="728" t="s">
        <v>930</v>
      </c>
      <c r="O129" s="728"/>
      <c r="P129" s="728" t="s">
        <v>926</v>
      </c>
      <c r="Q129" s="728" t="s">
        <v>1327</v>
      </c>
      <c r="R129" s="728" t="s">
        <v>923</v>
      </c>
      <c r="S129" s="728" t="s">
        <v>953</v>
      </c>
      <c r="T129" s="728" t="s">
        <v>1125</v>
      </c>
      <c r="U129" s="728">
        <v>0.19</v>
      </c>
      <c r="V129" s="728">
        <v>0.19</v>
      </c>
      <c r="W129" s="728" t="s">
        <v>931</v>
      </c>
      <c r="X129" s="729">
        <f t="shared" si="2"/>
        <v>0.18673174992</v>
      </c>
      <c r="Y129" s="730">
        <f t="shared" si="3"/>
        <v>0</v>
      </c>
    </row>
    <row r="130" spans="1:25">
      <c r="A130" s="728" t="s">
        <v>1328</v>
      </c>
      <c r="B130" s="728" t="s">
        <v>1329</v>
      </c>
      <c r="C130" s="728" t="s">
        <v>1142</v>
      </c>
      <c r="D130" s="728" t="s">
        <v>1168</v>
      </c>
      <c r="E130" s="728" t="s">
        <v>925</v>
      </c>
      <c r="F130" s="728" t="s">
        <v>1169</v>
      </c>
      <c r="G130" s="728" t="s">
        <v>1236</v>
      </c>
      <c r="H130" s="728">
        <v>4.9692730829999997E-2</v>
      </c>
      <c r="I130" s="728">
        <v>10</v>
      </c>
      <c r="J130" s="728">
        <v>20</v>
      </c>
      <c r="K130" s="728" t="s">
        <v>1330</v>
      </c>
      <c r="L130" s="728" t="s">
        <v>1330</v>
      </c>
      <c r="M130" s="728"/>
      <c r="N130" s="728" t="s">
        <v>930</v>
      </c>
      <c r="O130" s="728"/>
      <c r="P130" s="728" t="s">
        <v>1169</v>
      </c>
      <c r="Q130" s="728" t="s">
        <v>1236</v>
      </c>
      <c r="R130" s="728" t="s">
        <v>1142</v>
      </c>
      <c r="S130" s="728">
        <v>0</v>
      </c>
      <c r="T130" s="728" t="s">
        <v>1330</v>
      </c>
      <c r="U130" s="728">
        <v>0.05</v>
      </c>
      <c r="V130" s="728">
        <v>0.05</v>
      </c>
      <c r="W130" s="728" t="s">
        <v>931</v>
      </c>
      <c r="X130" s="729">
        <f t="shared" si="2"/>
        <v>4.9692730829999997E-2</v>
      </c>
      <c r="Y130" s="730">
        <f t="shared" si="3"/>
        <v>0</v>
      </c>
    </row>
    <row r="131" spans="1:25">
      <c r="A131" s="728" t="s">
        <v>1331</v>
      </c>
      <c r="B131" s="728" t="s">
        <v>1332</v>
      </c>
      <c r="C131" s="728" t="s">
        <v>1142</v>
      </c>
      <c r="D131" s="728" t="s">
        <v>1168</v>
      </c>
      <c r="E131" s="728" t="s">
        <v>925</v>
      </c>
      <c r="F131" s="728" t="s">
        <v>1169</v>
      </c>
      <c r="G131" s="728" t="s">
        <v>1206</v>
      </c>
      <c r="H131" s="728">
        <v>9.8694303000000008E-3</v>
      </c>
      <c r="I131" s="728">
        <v>10</v>
      </c>
      <c r="J131" s="728">
        <v>20</v>
      </c>
      <c r="K131" s="728" t="s">
        <v>1187</v>
      </c>
      <c r="L131" s="728" t="s">
        <v>1187</v>
      </c>
      <c r="M131" s="728"/>
      <c r="N131" s="728" t="s">
        <v>994</v>
      </c>
      <c r="O131" s="728"/>
      <c r="P131" s="728" t="s">
        <v>1169</v>
      </c>
      <c r="Q131" s="728" t="s">
        <v>1206</v>
      </c>
      <c r="R131" s="728" t="s">
        <v>1142</v>
      </c>
      <c r="S131" s="728" t="s">
        <v>953</v>
      </c>
      <c r="T131" s="728" t="s">
        <v>1187</v>
      </c>
      <c r="U131" s="728">
        <v>0.01</v>
      </c>
      <c r="V131" s="728">
        <v>0.01</v>
      </c>
      <c r="W131" s="728" t="s">
        <v>931</v>
      </c>
      <c r="X131" s="729">
        <f t="shared" si="2"/>
        <v>9.8694303000000008E-3</v>
      </c>
      <c r="Y131" s="730">
        <f t="shared" si="3"/>
        <v>0</v>
      </c>
    </row>
    <row r="132" spans="1:25">
      <c r="A132" s="728" t="s">
        <v>1333</v>
      </c>
      <c r="B132" s="728" t="s">
        <v>1334</v>
      </c>
      <c r="C132" s="728" t="s">
        <v>1142</v>
      </c>
      <c r="D132" s="728" t="s">
        <v>1168</v>
      </c>
      <c r="E132" s="728" t="s">
        <v>925</v>
      </c>
      <c r="F132" s="728" t="s">
        <v>1169</v>
      </c>
      <c r="G132" s="728" t="s">
        <v>1335</v>
      </c>
      <c r="H132" s="728">
        <v>0.26300150959000002</v>
      </c>
      <c r="I132" s="728">
        <v>10</v>
      </c>
      <c r="J132" s="728">
        <v>20</v>
      </c>
      <c r="K132" s="728" t="s">
        <v>1186</v>
      </c>
      <c r="L132" s="728" t="s">
        <v>1187</v>
      </c>
      <c r="M132" s="728"/>
      <c r="N132" s="728" t="s">
        <v>994</v>
      </c>
      <c r="O132" s="728"/>
      <c r="P132" s="728" t="s">
        <v>1169</v>
      </c>
      <c r="Q132" s="728" t="s">
        <v>1335</v>
      </c>
      <c r="R132" s="728" t="s">
        <v>1142</v>
      </c>
      <c r="S132" s="728">
        <v>0</v>
      </c>
      <c r="T132" s="728" t="s">
        <v>1186</v>
      </c>
      <c r="U132" s="728">
        <v>0.26</v>
      </c>
      <c r="V132" s="728">
        <v>0.26</v>
      </c>
      <c r="W132" s="728" t="s">
        <v>931</v>
      </c>
      <c r="X132" s="729">
        <f t="shared" si="2"/>
        <v>0.26300150959000002</v>
      </c>
      <c r="Y132" s="730">
        <f t="shared" si="3"/>
        <v>0</v>
      </c>
    </row>
    <row r="133" spans="1:25">
      <c r="A133" s="728" t="s">
        <v>1336</v>
      </c>
      <c r="B133" s="728" t="s">
        <v>1337</v>
      </c>
      <c r="C133" s="728" t="s">
        <v>1142</v>
      </c>
      <c r="D133" s="728" t="s">
        <v>1168</v>
      </c>
      <c r="E133" s="728" t="s">
        <v>925</v>
      </c>
      <c r="F133" s="728" t="s">
        <v>1169</v>
      </c>
      <c r="G133" s="728" t="s">
        <v>1338</v>
      </c>
      <c r="H133" s="728">
        <v>7.9087293310000001E-2</v>
      </c>
      <c r="I133" s="728">
        <v>10</v>
      </c>
      <c r="J133" s="728">
        <v>20</v>
      </c>
      <c r="K133" s="728" t="s">
        <v>1339</v>
      </c>
      <c r="L133" s="728" t="s">
        <v>1187</v>
      </c>
      <c r="M133" s="728"/>
      <c r="N133" s="728" t="s">
        <v>994</v>
      </c>
      <c r="O133" s="728"/>
      <c r="P133" s="728" t="s">
        <v>1169</v>
      </c>
      <c r="Q133" s="728" t="s">
        <v>1338</v>
      </c>
      <c r="R133" s="728" t="s">
        <v>1142</v>
      </c>
      <c r="S133" s="728">
        <v>0</v>
      </c>
      <c r="T133" s="728" t="s">
        <v>1339</v>
      </c>
      <c r="U133" s="728">
        <v>0.08</v>
      </c>
      <c r="V133" s="728">
        <v>0.08</v>
      </c>
      <c r="W133" s="728" t="s">
        <v>931</v>
      </c>
      <c r="X133" s="729">
        <f t="shared" ref="X133:X196" si="4">H133-Y133</f>
        <v>7.9087293310000001E-2</v>
      </c>
      <c r="Y133" s="730">
        <f t="shared" ref="Y133:Y196" si="5">SUMIFS($BG$5:$BG$76,$BE$5:$BE$76,B133)</f>
        <v>0</v>
      </c>
    </row>
    <row r="134" spans="1:25">
      <c r="A134" s="728" t="s">
        <v>1340</v>
      </c>
      <c r="B134" s="728" t="s">
        <v>1341</v>
      </c>
      <c r="C134" s="728" t="s">
        <v>1142</v>
      </c>
      <c r="D134" s="728" t="s">
        <v>1168</v>
      </c>
      <c r="E134" s="728" t="s">
        <v>925</v>
      </c>
      <c r="F134" s="728" t="s">
        <v>1169</v>
      </c>
      <c r="G134" s="728" t="s">
        <v>1338</v>
      </c>
      <c r="H134" s="728">
        <v>3.2787724820000003E-2</v>
      </c>
      <c r="I134" s="728">
        <v>10</v>
      </c>
      <c r="J134" s="728">
        <v>20</v>
      </c>
      <c r="K134" s="728" t="s">
        <v>1186</v>
      </c>
      <c r="L134" s="728" t="s">
        <v>1187</v>
      </c>
      <c r="M134" s="728"/>
      <c r="N134" s="728" t="s">
        <v>994</v>
      </c>
      <c r="O134" s="728"/>
      <c r="P134" s="728" t="s">
        <v>1169</v>
      </c>
      <c r="Q134" s="728" t="s">
        <v>1338</v>
      </c>
      <c r="R134" s="728" t="s">
        <v>1142</v>
      </c>
      <c r="S134" s="728">
        <v>0</v>
      </c>
      <c r="T134" s="728" t="s">
        <v>1186</v>
      </c>
      <c r="U134" s="728">
        <v>0.03</v>
      </c>
      <c r="V134" s="728">
        <v>0.03</v>
      </c>
      <c r="W134" s="728" t="s">
        <v>931</v>
      </c>
      <c r="X134" s="729">
        <f t="shared" si="4"/>
        <v>3.2787724820000003E-2</v>
      </c>
      <c r="Y134" s="730">
        <f t="shared" si="5"/>
        <v>0</v>
      </c>
    </row>
    <row r="135" spans="1:25">
      <c r="A135" s="728" t="s">
        <v>1342</v>
      </c>
      <c r="B135" s="728" t="s">
        <v>1158</v>
      </c>
      <c r="C135" s="728" t="s">
        <v>1142</v>
      </c>
      <c r="D135" s="728" t="s">
        <v>1168</v>
      </c>
      <c r="E135" s="728" t="s">
        <v>925</v>
      </c>
      <c r="F135" s="728" t="s">
        <v>1169</v>
      </c>
      <c r="G135" s="728" t="s">
        <v>1338</v>
      </c>
      <c r="H135" s="728">
        <v>0.26001526430999999</v>
      </c>
      <c r="I135" s="728">
        <v>10</v>
      </c>
      <c r="J135" s="728">
        <v>20</v>
      </c>
      <c r="K135" s="728" t="s">
        <v>1186</v>
      </c>
      <c r="L135" s="728" t="s">
        <v>1187</v>
      </c>
      <c r="M135" s="728"/>
      <c r="N135" s="728" t="s">
        <v>994</v>
      </c>
      <c r="O135" s="728"/>
      <c r="P135" s="728" t="s">
        <v>1169</v>
      </c>
      <c r="Q135" s="728" t="s">
        <v>1338</v>
      </c>
      <c r="R135" s="728" t="s">
        <v>1142</v>
      </c>
      <c r="S135" s="728">
        <v>0</v>
      </c>
      <c r="T135" s="728" t="s">
        <v>1186</v>
      </c>
      <c r="U135" s="728">
        <v>0.26</v>
      </c>
      <c r="V135" s="728">
        <v>0.26</v>
      </c>
      <c r="W135" s="728" t="s">
        <v>931</v>
      </c>
      <c r="X135" s="729">
        <f t="shared" si="4"/>
        <v>0.18278172431</v>
      </c>
      <c r="Y135" s="730">
        <f t="shared" si="5"/>
        <v>7.7233540000000003E-2</v>
      </c>
    </row>
    <row r="136" spans="1:25">
      <c r="A136" s="728" t="s">
        <v>1343</v>
      </c>
      <c r="B136" s="728" t="s">
        <v>1344</v>
      </c>
      <c r="C136" s="728" t="s">
        <v>1142</v>
      </c>
      <c r="D136" s="728" t="s">
        <v>1168</v>
      </c>
      <c r="E136" s="728" t="s">
        <v>925</v>
      </c>
      <c r="F136" s="728" t="s">
        <v>1169</v>
      </c>
      <c r="G136" s="728" t="s">
        <v>1345</v>
      </c>
      <c r="H136" s="728">
        <v>0.14342253866999999</v>
      </c>
      <c r="I136" s="728">
        <v>10</v>
      </c>
      <c r="J136" s="728">
        <v>20</v>
      </c>
      <c r="K136" s="728" t="s">
        <v>1330</v>
      </c>
      <c r="L136" s="728" t="s">
        <v>1330</v>
      </c>
      <c r="M136" s="728"/>
      <c r="N136" s="728" t="s">
        <v>930</v>
      </c>
      <c r="O136" s="728"/>
      <c r="P136" s="728" t="s">
        <v>1169</v>
      </c>
      <c r="Q136" s="728" t="s">
        <v>1345</v>
      </c>
      <c r="R136" s="728" t="s">
        <v>1142</v>
      </c>
      <c r="S136" s="728">
        <v>0</v>
      </c>
      <c r="T136" s="728" t="s">
        <v>1330</v>
      </c>
      <c r="U136" s="728">
        <v>0.14000000000000001</v>
      </c>
      <c r="V136" s="728">
        <v>0.14000000000000001</v>
      </c>
      <c r="W136" s="728" t="s">
        <v>931</v>
      </c>
      <c r="X136" s="729">
        <f t="shared" si="4"/>
        <v>0.14342253866999999</v>
      </c>
      <c r="Y136" s="730">
        <f t="shared" si="5"/>
        <v>0</v>
      </c>
    </row>
    <row r="137" spans="1:25">
      <c r="A137" s="728" t="s">
        <v>1346</v>
      </c>
      <c r="B137" s="728" t="s">
        <v>1347</v>
      </c>
      <c r="C137" s="728" t="s">
        <v>957</v>
      </c>
      <c r="D137" s="728" t="s">
        <v>1168</v>
      </c>
      <c r="E137" s="728" t="s">
        <v>925</v>
      </c>
      <c r="F137" s="728" t="s">
        <v>1169</v>
      </c>
      <c r="G137" s="728" t="s">
        <v>1345</v>
      </c>
      <c r="H137" s="728">
        <v>0.17678078168</v>
      </c>
      <c r="I137" s="728">
        <v>7.5</v>
      </c>
      <c r="J137" s="728">
        <v>15</v>
      </c>
      <c r="K137" s="728" t="s">
        <v>1330</v>
      </c>
      <c r="L137" s="728" t="s">
        <v>1330</v>
      </c>
      <c r="M137" s="728"/>
      <c r="N137" s="728" t="s">
        <v>930</v>
      </c>
      <c r="O137" s="728"/>
      <c r="P137" s="728" t="s">
        <v>1169</v>
      </c>
      <c r="Q137" s="728" t="s">
        <v>1345</v>
      </c>
      <c r="R137" s="728" t="s">
        <v>957</v>
      </c>
      <c r="S137" s="728">
        <v>0</v>
      </c>
      <c r="T137" s="728" t="s">
        <v>1330</v>
      </c>
      <c r="U137" s="728">
        <v>0.18</v>
      </c>
      <c r="V137" s="728">
        <v>0.18</v>
      </c>
      <c r="W137" s="728" t="s">
        <v>931</v>
      </c>
      <c r="X137" s="729">
        <f t="shared" si="4"/>
        <v>0.17678078168</v>
      </c>
      <c r="Y137" s="730">
        <f t="shared" si="5"/>
        <v>0</v>
      </c>
    </row>
    <row r="138" spans="1:25">
      <c r="A138" s="728" t="s">
        <v>1348</v>
      </c>
      <c r="B138" s="728" t="s">
        <v>1349</v>
      </c>
      <c r="C138" s="728" t="s">
        <v>923</v>
      </c>
      <c r="D138" s="728" t="s">
        <v>924</v>
      </c>
      <c r="E138" s="728" t="s">
        <v>925</v>
      </c>
      <c r="F138" s="728" t="s">
        <v>926</v>
      </c>
      <c r="G138" s="728" t="s">
        <v>1041</v>
      </c>
      <c r="H138" s="728">
        <v>0.17553780792000001</v>
      </c>
      <c r="I138" s="728">
        <v>10</v>
      </c>
      <c r="J138" s="728">
        <v>20</v>
      </c>
      <c r="K138" s="728" t="s">
        <v>1042</v>
      </c>
      <c r="L138" s="728" t="s">
        <v>988</v>
      </c>
      <c r="M138" s="728"/>
      <c r="N138" s="728" t="s">
        <v>930</v>
      </c>
      <c r="O138" s="728"/>
      <c r="P138" s="728" t="s">
        <v>926</v>
      </c>
      <c r="Q138" s="728" t="s">
        <v>1041</v>
      </c>
      <c r="R138" s="728" t="s">
        <v>923</v>
      </c>
      <c r="S138" s="728" t="s">
        <v>953</v>
      </c>
      <c r="T138" s="728" t="s">
        <v>1042</v>
      </c>
      <c r="U138" s="728">
        <v>0.18</v>
      </c>
      <c r="V138" s="728">
        <v>0.18</v>
      </c>
      <c r="W138" s="728" t="s">
        <v>931</v>
      </c>
      <c r="X138" s="729">
        <f t="shared" si="4"/>
        <v>0.17553780792000001</v>
      </c>
      <c r="Y138" s="730">
        <f t="shared" si="5"/>
        <v>0</v>
      </c>
    </row>
    <row r="139" spans="1:25">
      <c r="A139" s="728" t="s">
        <v>1350</v>
      </c>
      <c r="B139" s="728" t="s">
        <v>1351</v>
      </c>
      <c r="C139" s="728" t="s">
        <v>923</v>
      </c>
      <c r="D139" s="728" t="s">
        <v>924</v>
      </c>
      <c r="E139" s="728" t="s">
        <v>925</v>
      </c>
      <c r="F139" s="728" t="s">
        <v>926</v>
      </c>
      <c r="G139" s="728" t="s">
        <v>1041</v>
      </c>
      <c r="H139" s="728">
        <v>0.11638414313000001</v>
      </c>
      <c r="I139" s="728">
        <v>10</v>
      </c>
      <c r="J139" s="728">
        <v>20</v>
      </c>
      <c r="K139" s="728" t="s">
        <v>1042</v>
      </c>
      <c r="L139" s="728" t="s">
        <v>988</v>
      </c>
      <c r="M139" s="728"/>
      <c r="N139" s="728" t="s">
        <v>930</v>
      </c>
      <c r="O139" s="728"/>
      <c r="P139" s="728" t="s">
        <v>926</v>
      </c>
      <c r="Q139" s="728" t="s">
        <v>1041</v>
      </c>
      <c r="R139" s="728" t="s">
        <v>923</v>
      </c>
      <c r="S139" s="728">
        <v>0</v>
      </c>
      <c r="T139" s="728" t="s">
        <v>1042</v>
      </c>
      <c r="U139" s="728">
        <v>0.12</v>
      </c>
      <c r="V139" s="728">
        <v>0.12</v>
      </c>
      <c r="W139" s="728" t="s">
        <v>931</v>
      </c>
      <c r="X139" s="729">
        <f t="shared" si="4"/>
        <v>0.11638414313000001</v>
      </c>
      <c r="Y139" s="730">
        <f t="shared" si="5"/>
        <v>0</v>
      </c>
    </row>
    <row r="140" spans="1:25">
      <c r="A140" s="728" t="s">
        <v>1352</v>
      </c>
      <c r="B140" s="728" t="s">
        <v>1353</v>
      </c>
      <c r="C140" s="728" t="s">
        <v>923</v>
      </c>
      <c r="D140" s="728" t="s">
        <v>924</v>
      </c>
      <c r="E140" s="728" t="s">
        <v>925</v>
      </c>
      <c r="F140" s="728" t="s">
        <v>926</v>
      </c>
      <c r="G140" s="728" t="s">
        <v>987</v>
      </c>
      <c r="H140" s="728">
        <v>0.15754235077000001</v>
      </c>
      <c r="I140" s="728">
        <v>10</v>
      </c>
      <c r="J140" s="728">
        <v>20</v>
      </c>
      <c r="K140" s="728" t="s">
        <v>988</v>
      </c>
      <c r="L140" s="728" t="s">
        <v>988</v>
      </c>
      <c r="M140" s="728"/>
      <c r="N140" s="728" t="s">
        <v>930</v>
      </c>
      <c r="O140" s="728"/>
      <c r="P140" s="728" t="s">
        <v>926</v>
      </c>
      <c r="Q140" s="728" t="s">
        <v>987</v>
      </c>
      <c r="R140" s="728" t="s">
        <v>923</v>
      </c>
      <c r="S140" s="728">
        <v>0</v>
      </c>
      <c r="T140" s="728" t="s">
        <v>988</v>
      </c>
      <c r="U140" s="728">
        <v>0.16</v>
      </c>
      <c r="V140" s="728">
        <v>0.16</v>
      </c>
      <c r="W140" s="728" t="s">
        <v>931</v>
      </c>
      <c r="X140" s="729">
        <f t="shared" si="4"/>
        <v>0.15754235077000001</v>
      </c>
      <c r="Y140" s="730">
        <f t="shared" si="5"/>
        <v>0</v>
      </c>
    </row>
    <row r="141" spans="1:25">
      <c r="A141" s="728" t="s">
        <v>1354</v>
      </c>
      <c r="B141" s="728" t="s">
        <v>1355</v>
      </c>
      <c r="C141" s="728" t="s">
        <v>923</v>
      </c>
      <c r="D141" s="728" t="s">
        <v>924</v>
      </c>
      <c r="E141" s="728" t="s">
        <v>925</v>
      </c>
      <c r="F141" s="728" t="s">
        <v>926</v>
      </c>
      <c r="G141" s="728" t="s">
        <v>1047</v>
      </c>
      <c r="H141" s="728">
        <v>0.12112250498</v>
      </c>
      <c r="I141" s="728">
        <v>10</v>
      </c>
      <c r="J141" s="728">
        <v>20</v>
      </c>
      <c r="K141" s="728" t="s">
        <v>984</v>
      </c>
      <c r="L141" s="728" t="s">
        <v>984</v>
      </c>
      <c r="M141" s="728"/>
      <c r="N141" s="728" t="s">
        <v>930</v>
      </c>
      <c r="O141" s="728"/>
      <c r="P141" s="728" t="s">
        <v>926</v>
      </c>
      <c r="Q141" s="728" t="s">
        <v>1047</v>
      </c>
      <c r="R141" s="728" t="s">
        <v>923</v>
      </c>
      <c r="S141" s="728">
        <v>0</v>
      </c>
      <c r="T141" s="728" t="s">
        <v>984</v>
      </c>
      <c r="U141" s="728">
        <v>0.12</v>
      </c>
      <c r="V141" s="728">
        <v>0.12</v>
      </c>
      <c r="W141" s="728" t="s">
        <v>931</v>
      </c>
      <c r="X141" s="729">
        <f t="shared" si="4"/>
        <v>0.12112250498</v>
      </c>
      <c r="Y141" s="730">
        <f t="shared" si="5"/>
        <v>0</v>
      </c>
    </row>
    <row r="142" spans="1:25">
      <c r="A142" s="728" t="s">
        <v>1356</v>
      </c>
      <c r="B142" s="728" t="s">
        <v>1357</v>
      </c>
      <c r="C142" s="728" t="s">
        <v>923</v>
      </c>
      <c r="D142" s="728" t="s">
        <v>924</v>
      </c>
      <c r="E142" s="728" t="s">
        <v>925</v>
      </c>
      <c r="F142" s="728" t="s">
        <v>926</v>
      </c>
      <c r="G142" s="728" t="s">
        <v>1047</v>
      </c>
      <c r="H142" s="728">
        <v>0.18966908737999999</v>
      </c>
      <c r="I142" s="728">
        <v>10</v>
      </c>
      <c r="J142" s="728">
        <v>20</v>
      </c>
      <c r="K142" s="728" t="s">
        <v>984</v>
      </c>
      <c r="L142" s="728" t="s">
        <v>984</v>
      </c>
      <c r="M142" s="728"/>
      <c r="N142" s="728" t="s">
        <v>930</v>
      </c>
      <c r="O142" s="728"/>
      <c r="P142" s="728" t="s">
        <v>926</v>
      </c>
      <c r="Q142" s="728" t="s">
        <v>1047</v>
      </c>
      <c r="R142" s="728" t="s">
        <v>923</v>
      </c>
      <c r="S142" s="728">
        <v>0</v>
      </c>
      <c r="T142" s="728" t="s">
        <v>984</v>
      </c>
      <c r="U142" s="728">
        <v>0.19</v>
      </c>
      <c r="V142" s="728">
        <v>0.19</v>
      </c>
      <c r="W142" s="728" t="s">
        <v>931</v>
      </c>
      <c r="X142" s="729">
        <f t="shared" si="4"/>
        <v>0.18966908737999999</v>
      </c>
      <c r="Y142" s="730">
        <f t="shared" si="5"/>
        <v>0</v>
      </c>
    </row>
    <row r="143" spans="1:25">
      <c r="A143" s="728" t="s">
        <v>1358</v>
      </c>
      <c r="B143" s="728" t="s">
        <v>1359</v>
      </c>
      <c r="C143" s="728" t="s">
        <v>923</v>
      </c>
      <c r="D143" s="728" t="s">
        <v>924</v>
      </c>
      <c r="E143" s="728" t="s">
        <v>925</v>
      </c>
      <c r="F143" s="728" t="s">
        <v>926</v>
      </c>
      <c r="G143" s="728" t="s">
        <v>1051</v>
      </c>
      <c r="H143" s="728">
        <v>0.25672820564999999</v>
      </c>
      <c r="I143" s="728">
        <v>10</v>
      </c>
      <c r="J143" s="728">
        <v>20</v>
      </c>
      <c r="K143" s="728" t="s">
        <v>964</v>
      </c>
      <c r="L143" s="728" t="s">
        <v>964</v>
      </c>
      <c r="M143" s="728"/>
      <c r="N143" s="728" t="s">
        <v>930</v>
      </c>
      <c r="O143" s="728"/>
      <c r="P143" s="728" t="s">
        <v>926</v>
      </c>
      <c r="Q143" s="728" t="s">
        <v>1051</v>
      </c>
      <c r="R143" s="728" t="s">
        <v>923</v>
      </c>
      <c r="S143" s="728" t="s">
        <v>953</v>
      </c>
      <c r="T143" s="728" t="s">
        <v>964</v>
      </c>
      <c r="U143" s="728">
        <v>0.26</v>
      </c>
      <c r="V143" s="728">
        <v>0.26</v>
      </c>
      <c r="W143" s="728" t="s">
        <v>931</v>
      </c>
      <c r="X143" s="729">
        <f t="shared" si="4"/>
        <v>0.25672820564999999</v>
      </c>
      <c r="Y143" s="730">
        <f t="shared" si="5"/>
        <v>0</v>
      </c>
    </row>
    <row r="144" spans="1:25">
      <c r="A144" s="728" t="s">
        <v>1360</v>
      </c>
      <c r="B144" s="728" t="s">
        <v>1361</v>
      </c>
      <c r="C144" s="728" t="s">
        <v>923</v>
      </c>
      <c r="D144" s="728" t="s">
        <v>924</v>
      </c>
      <c r="E144" s="728" t="s">
        <v>925</v>
      </c>
      <c r="F144" s="728" t="s">
        <v>926</v>
      </c>
      <c r="G144" s="728" t="s">
        <v>1051</v>
      </c>
      <c r="H144" s="728">
        <v>1.168285713E-2</v>
      </c>
      <c r="I144" s="728">
        <v>10</v>
      </c>
      <c r="J144" s="728">
        <v>20</v>
      </c>
      <c r="K144" s="728" t="s">
        <v>964</v>
      </c>
      <c r="L144" s="728" t="s">
        <v>964</v>
      </c>
      <c r="M144" s="728"/>
      <c r="N144" s="728" t="s">
        <v>930</v>
      </c>
      <c r="O144" s="728"/>
      <c r="P144" s="728" t="s">
        <v>926</v>
      </c>
      <c r="Q144" s="728" t="s">
        <v>1051</v>
      </c>
      <c r="R144" s="728" t="s">
        <v>923</v>
      </c>
      <c r="S144" s="728" t="s">
        <v>953</v>
      </c>
      <c r="T144" s="728" t="s">
        <v>964</v>
      </c>
      <c r="U144" s="728">
        <v>0.01</v>
      </c>
      <c r="V144" s="728">
        <v>0.01</v>
      </c>
      <c r="W144" s="728" t="s">
        <v>931</v>
      </c>
      <c r="X144" s="729">
        <f t="shared" si="4"/>
        <v>1.168285713E-2</v>
      </c>
      <c r="Y144" s="730">
        <f t="shared" si="5"/>
        <v>0</v>
      </c>
    </row>
    <row r="145" spans="1:25">
      <c r="A145" s="728" t="s">
        <v>1362</v>
      </c>
      <c r="B145" s="728" t="s">
        <v>1363</v>
      </c>
      <c r="C145" s="728" t="s">
        <v>923</v>
      </c>
      <c r="D145" s="728" t="s">
        <v>924</v>
      </c>
      <c r="E145" s="728" t="s">
        <v>925</v>
      </c>
      <c r="F145" s="728" t="s">
        <v>926</v>
      </c>
      <c r="G145" s="728" t="s">
        <v>1051</v>
      </c>
      <c r="H145" s="728">
        <v>1.9125391830000001E-2</v>
      </c>
      <c r="I145" s="728">
        <v>10</v>
      </c>
      <c r="J145" s="728">
        <v>20</v>
      </c>
      <c r="K145" s="728" t="s">
        <v>964</v>
      </c>
      <c r="L145" s="728" t="s">
        <v>964</v>
      </c>
      <c r="M145" s="728"/>
      <c r="N145" s="728" t="s">
        <v>930</v>
      </c>
      <c r="O145" s="728"/>
      <c r="P145" s="728" t="s">
        <v>926</v>
      </c>
      <c r="Q145" s="728" t="s">
        <v>1051</v>
      </c>
      <c r="R145" s="728" t="s">
        <v>923</v>
      </c>
      <c r="S145" s="728" t="s">
        <v>953</v>
      </c>
      <c r="T145" s="728" t="s">
        <v>964</v>
      </c>
      <c r="U145" s="728">
        <v>0.02</v>
      </c>
      <c r="V145" s="728">
        <v>0.02</v>
      </c>
      <c r="W145" s="728" t="s">
        <v>931</v>
      </c>
      <c r="X145" s="729">
        <f t="shared" si="4"/>
        <v>1.9125391830000001E-2</v>
      </c>
      <c r="Y145" s="730">
        <f t="shared" si="5"/>
        <v>0</v>
      </c>
    </row>
    <row r="146" spans="1:25">
      <c r="A146" s="728" t="s">
        <v>1364</v>
      </c>
      <c r="B146" s="728" t="s">
        <v>1365</v>
      </c>
      <c r="C146" s="728" t="s">
        <v>923</v>
      </c>
      <c r="D146" s="728" t="s">
        <v>924</v>
      </c>
      <c r="E146" s="728" t="s">
        <v>925</v>
      </c>
      <c r="F146" s="728" t="s">
        <v>926</v>
      </c>
      <c r="G146" s="728" t="s">
        <v>1051</v>
      </c>
      <c r="H146" s="728">
        <v>2.9322377090000001E-2</v>
      </c>
      <c r="I146" s="728">
        <v>10</v>
      </c>
      <c r="J146" s="728">
        <v>20</v>
      </c>
      <c r="K146" s="728" t="s">
        <v>1366</v>
      </c>
      <c r="L146" s="728" t="s">
        <v>964</v>
      </c>
      <c r="M146" s="728"/>
      <c r="N146" s="728" t="s">
        <v>930</v>
      </c>
      <c r="O146" s="728"/>
      <c r="P146" s="728" t="s">
        <v>926</v>
      </c>
      <c r="Q146" s="728" t="s">
        <v>1051</v>
      </c>
      <c r="R146" s="728" t="s">
        <v>923</v>
      </c>
      <c r="S146" s="728" t="s">
        <v>953</v>
      </c>
      <c r="T146" s="728" t="s">
        <v>1366</v>
      </c>
      <c r="U146" s="728">
        <v>0.03</v>
      </c>
      <c r="V146" s="728">
        <v>0.03</v>
      </c>
      <c r="W146" s="728" t="s">
        <v>931</v>
      </c>
      <c r="X146" s="729">
        <f t="shared" si="4"/>
        <v>2.9322377090000001E-2</v>
      </c>
      <c r="Y146" s="730">
        <f t="shared" si="5"/>
        <v>0</v>
      </c>
    </row>
    <row r="147" spans="1:25">
      <c r="A147" s="728" t="s">
        <v>1367</v>
      </c>
      <c r="B147" s="728" t="s">
        <v>1368</v>
      </c>
      <c r="C147" s="728" t="s">
        <v>923</v>
      </c>
      <c r="D147" s="728" t="s">
        <v>924</v>
      </c>
      <c r="E147" s="728" t="s">
        <v>925</v>
      </c>
      <c r="F147" s="728" t="s">
        <v>926</v>
      </c>
      <c r="G147" s="728" t="s">
        <v>968</v>
      </c>
      <c r="H147" s="728">
        <v>2.4717987350000001E-2</v>
      </c>
      <c r="I147" s="728">
        <v>10</v>
      </c>
      <c r="J147" s="728">
        <v>20</v>
      </c>
      <c r="K147" s="728" t="s">
        <v>964</v>
      </c>
      <c r="L147" s="728" t="s">
        <v>964</v>
      </c>
      <c r="M147" s="728"/>
      <c r="N147" s="728" t="s">
        <v>930</v>
      </c>
      <c r="O147" s="728"/>
      <c r="P147" s="728" t="s">
        <v>926</v>
      </c>
      <c r="Q147" s="728" t="s">
        <v>968</v>
      </c>
      <c r="R147" s="728" t="s">
        <v>923</v>
      </c>
      <c r="S147" s="728" t="s">
        <v>953</v>
      </c>
      <c r="T147" s="728" t="s">
        <v>964</v>
      </c>
      <c r="U147" s="728">
        <v>0.02</v>
      </c>
      <c r="V147" s="728">
        <v>0.02</v>
      </c>
      <c r="W147" s="728" t="s">
        <v>931</v>
      </c>
      <c r="X147" s="729">
        <f t="shared" si="4"/>
        <v>2.4717987350000001E-2</v>
      </c>
      <c r="Y147" s="730">
        <f t="shared" si="5"/>
        <v>0</v>
      </c>
    </row>
    <row r="148" spans="1:25">
      <c r="A148" s="728" t="s">
        <v>1369</v>
      </c>
      <c r="B148" s="728" t="s">
        <v>1370</v>
      </c>
      <c r="C148" s="728" t="s">
        <v>923</v>
      </c>
      <c r="D148" s="728" t="s">
        <v>924</v>
      </c>
      <c r="E148" s="728" t="s">
        <v>925</v>
      </c>
      <c r="F148" s="728" t="s">
        <v>926</v>
      </c>
      <c r="G148" s="728" t="s">
        <v>1113</v>
      </c>
      <c r="H148" s="728">
        <v>0.18724541488999999</v>
      </c>
      <c r="I148" s="728">
        <v>10</v>
      </c>
      <c r="J148" s="728">
        <v>20</v>
      </c>
      <c r="K148" s="728" t="s">
        <v>1371</v>
      </c>
      <c r="L148" s="728" t="s">
        <v>1371</v>
      </c>
      <c r="M148" s="728"/>
      <c r="N148" s="728" t="s">
        <v>930</v>
      </c>
      <c r="O148" s="728"/>
      <c r="P148" s="728" t="s">
        <v>926</v>
      </c>
      <c r="Q148" s="728" t="s">
        <v>1113</v>
      </c>
      <c r="R148" s="728" t="s">
        <v>923</v>
      </c>
      <c r="S148" s="728" t="s">
        <v>953</v>
      </c>
      <c r="T148" s="728" t="s">
        <v>1371</v>
      </c>
      <c r="U148" s="728">
        <v>0.19</v>
      </c>
      <c r="V148" s="728">
        <v>0.19</v>
      </c>
      <c r="W148" s="728" t="s">
        <v>931</v>
      </c>
      <c r="X148" s="729">
        <f t="shared" si="4"/>
        <v>0.18724541488999999</v>
      </c>
      <c r="Y148" s="730">
        <f t="shared" si="5"/>
        <v>0</v>
      </c>
    </row>
    <row r="149" spans="1:25">
      <c r="A149" s="728" t="s">
        <v>1372</v>
      </c>
      <c r="B149" s="728" t="s">
        <v>1373</v>
      </c>
      <c r="C149" s="728" t="s">
        <v>923</v>
      </c>
      <c r="D149" s="728" t="s">
        <v>924</v>
      </c>
      <c r="E149" s="728" t="s">
        <v>925</v>
      </c>
      <c r="F149" s="728" t="s">
        <v>926</v>
      </c>
      <c r="G149" s="728" t="s">
        <v>1059</v>
      </c>
      <c r="H149" s="728">
        <v>5.3546731299999997E-2</v>
      </c>
      <c r="I149" s="728">
        <v>10</v>
      </c>
      <c r="J149" s="728">
        <v>20</v>
      </c>
      <c r="K149" s="728" t="s">
        <v>1060</v>
      </c>
      <c r="L149" s="728" t="s">
        <v>928</v>
      </c>
      <c r="M149" s="728"/>
      <c r="N149" s="728" t="s">
        <v>930</v>
      </c>
      <c r="O149" s="728"/>
      <c r="P149" s="728" t="s">
        <v>926</v>
      </c>
      <c r="Q149" s="728" t="s">
        <v>1059</v>
      </c>
      <c r="R149" s="728" t="s">
        <v>923</v>
      </c>
      <c r="S149" s="728" t="s">
        <v>953</v>
      </c>
      <c r="T149" s="728" t="s">
        <v>1060</v>
      </c>
      <c r="U149" s="728">
        <v>0.05</v>
      </c>
      <c r="V149" s="728">
        <v>0.05</v>
      </c>
      <c r="W149" s="728" t="s">
        <v>931</v>
      </c>
      <c r="X149" s="729">
        <f t="shared" si="4"/>
        <v>5.3546731299999997E-2</v>
      </c>
      <c r="Y149" s="730">
        <f t="shared" si="5"/>
        <v>0</v>
      </c>
    </row>
    <row r="150" spans="1:25">
      <c r="A150" s="728" t="s">
        <v>1374</v>
      </c>
      <c r="B150" s="728" t="s">
        <v>1375</v>
      </c>
      <c r="C150" s="728" t="s">
        <v>923</v>
      </c>
      <c r="D150" s="728" t="s">
        <v>924</v>
      </c>
      <c r="E150" s="728" t="s">
        <v>925</v>
      </c>
      <c r="F150" s="728" t="s">
        <v>926</v>
      </c>
      <c r="G150" s="728" t="s">
        <v>1059</v>
      </c>
      <c r="H150" s="728">
        <v>0.18394094020999999</v>
      </c>
      <c r="I150" s="728">
        <v>10</v>
      </c>
      <c r="J150" s="728">
        <v>20</v>
      </c>
      <c r="K150" s="728" t="s">
        <v>1060</v>
      </c>
      <c r="L150" s="728" t="s">
        <v>928</v>
      </c>
      <c r="M150" s="728"/>
      <c r="N150" s="728" t="s">
        <v>930</v>
      </c>
      <c r="O150" s="728"/>
      <c r="P150" s="728" t="s">
        <v>926</v>
      </c>
      <c r="Q150" s="728" t="s">
        <v>1059</v>
      </c>
      <c r="R150" s="728" t="s">
        <v>923</v>
      </c>
      <c r="S150" s="728" t="s">
        <v>953</v>
      </c>
      <c r="T150" s="728" t="s">
        <v>1060</v>
      </c>
      <c r="U150" s="728">
        <v>0.18</v>
      </c>
      <c r="V150" s="728">
        <v>0.18</v>
      </c>
      <c r="W150" s="728" t="s">
        <v>931</v>
      </c>
      <c r="X150" s="729">
        <f t="shared" si="4"/>
        <v>0.18394094020999999</v>
      </c>
      <c r="Y150" s="730">
        <f t="shared" si="5"/>
        <v>0</v>
      </c>
    </row>
    <row r="151" spans="1:25">
      <c r="A151" s="728" t="s">
        <v>1376</v>
      </c>
      <c r="B151" s="728" t="s">
        <v>1377</v>
      </c>
      <c r="C151" s="728" t="s">
        <v>923</v>
      </c>
      <c r="D151" s="728" t="s">
        <v>924</v>
      </c>
      <c r="E151" s="728" t="s">
        <v>925</v>
      </c>
      <c r="F151" s="728" t="s">
        <v>926</v>
      </c>
      <c r="G151" s="728" t="s">
        <v>1035</v>
      </c>
      <c r="H151" s="728">
        <v>6.9639817359999995E-2</v>
      </c>
      <c r="I151" s="728">
        <v>10</v>
      </c>
      <c r="J151" s="728">
        <v>20</v>
      </c>
      <c r="K151" s="728" t="s">
        <v>1037</v>
      </c>
      <c r="L151" s="728" t="s">
        <v>1037</v>
      </c>
      <c r="M151" s="728"/>
      <c r="N151" s="728" t="s">
        <v>930</v>
      </c>
      <c r="O151" s="728"/>
      <c r="P151" s="728" t="s">
        <v>926</v>
      </c>
      <c r="Q151" s="728" t="s">
        <v>1035</v>
      </c>
      <c r="R151" s="728" t="s">
        <v>923</v>
      </c>
      <c r="S151" s="728" t="s">
        <v>953</v>
      </c>
      <c r="T151" s="728" t="s">
        <v>1037</v>
      </c>
      <c r="U151" s="728">
        <v>7.0000000000000007E-2</v>
      </c>
      <c r="V151" s="728">
        <v>7.0000000000000007E-2</v>
      </c>
      <c r="W151" s="728" t="s">
        <v>931</v>
      </c>
      <c r="X151" s="729">
        <f t="shared" si="4"/>
        <v>6.9639817359999995E-2</v>
      </c>
      <c r="Y151" s="730">
        <f t="shared" si="5"/>
        <v>0</v>
      </c>
    </row>
    <row r="152" spans="1:25">
      <c r="A152" s="728" t="s">
        <v>1378</v>
      </c>
      <c r="B152" s="728" t="s">
        <v>949</v>
      </c>
      <c r="C152" s="728" t="s">
        <v>923</v>
      </c>
      <c r="D152" s="728" t="s">
        <v>924</v>
      </c>
      <c r="E152" s="728" t="s">
        <v>925</v>
      </c>
      <c r="F152" s="728" t="s">
        <v>926</v>
      </c>
      <c r="G152" s="728" t="s">
        <v>1306</v>
      </c>
      <c r="H152" s="728">
        <v>1.051188172E-2</v>
      </c>
      <c r="I152" s="728">
        <v>10</v>
      </c>
      <c r="J152" s="728">
        <v>20</v>
      </c>
      <c r="K152" s="728" t="s">
        <v>928</v>
      </c>
      <c r="L152" s="728" t="s">
        <v>928</v>
      </c>
      <c r="M152" s="728"/>
      <c r="N152" s="728" t="s">
        <v>930</v>
      </c>
      <c r="O152" s="728"/>
      <c r="P152" s="728" t="s">
        <v>926</v>
      </c>
      <c r="Q152" s="728" t="s">
        <v>1306</v>
      </c>
      <c r="R152" s="728" t="s">
        <v>923</v>
      </c>
      <c r="S152" s="728" t="s">
        <v>1307</v>
      </c>
      <c r="T152" s="728" t="s">
        <v>928</v>
      </c>
      <c r="U152" s="728">
        <v>0.01</v>
      </c>
      <c r="V152" s="728">
        <v>0.01</v>
      </c>
      <c r="W152" s="728" t="s">
        <v>931</v>
      </c>
      <c r="X152" s="729">
        <f t="shared" si="4"/>
        <v>3.2786372000000001E-4</v>
      </c>
      <c r="Y152" s="730">
        <f t="shared" si="5"/>
        <v>1.0184018E-2</v>
      </c>
    </row>
    <row r="153" spans="1:25">
      <c r="A153" s="728" t="s">
        <v>1379</v>
      </c>
      <c r="B153" s="728" t="s">
        <v>1380</v>
      </c>
      <c r="C153" s="728" t="s">
        <v>923</v>
      </c>
      <c r="D153" s="728" t="s">
        <v>924</v>
      </c>
      <c r="E153" s="728" t="s">
        <v>925</v>
      </c>
      <c r="F153" s="728" t="s">
        <v>926</v>
      </c>
      <c r="G153" s="728" t="s">
        <v>927</v>
      </c>
      <c r="H153" s="728">
        <v>0.13544910586</v>
      </c>
      <c r="I153" s="728">
        <v>10</v>
      </c>
      <c r="J153" s="728">
        <v>20</v>
      </c>
      <c r="K153" s="728" t="s">
        <v>928</v>
      </c>
      <c r="L153" s="728" t="s">
        <v>928</v>
      </c>
      <c r="M153" s="728"/>
      <c r="N153" s="728" t="s">
        <v>930</v>
      </c>
      <c r="O153" s="728"/>
      <c r="P153" s="728" t="s">
        <v>926</v>
      </c>
      <c r="Q153" s="728" t="s">
        <v>927</v>
      </c>
      <c r="R153" s="728" t="s">
        <v>923</v>
      </c>
      <c r="S153" s="728">
        <v>0</v>
      </c>
      <c r="T153" s="728" t="s">
        <v>928</v>
      </c>
      <c r="U153" s="728">
        <v>0.14000000000000001</v>
      </c>
      <c r="V153" s="728">
        <v>0.14000000000000001</v>
      </c>
      <c r="W153" s="728" t="s">
        <v>931</v>
      </c>
      <c r="X153" s="729">
        <f t="shared" si="4"/>
        <v>0.13544910586</v>
      </c>
      <c r="Y153" s="730">
        <f t="shared" si="5"/>
        <v>0</v>
      </c>
    </row>
    <row r="154" spans="1:25">
      <c r="A154" s="728" t="s">
        <v>1381</v>
      </c>
      <c r="B154" s="728" t="s">
        <v>1382</v>
      </c>
      <c r="C154" s="728" t="s">
        <v>923</v>
      </c>
      <c r="D154" s="728" t="s">
        <v>924</v>
      </c>
      <c r="E154" s="728" t="s">
        <v>925</v>
      </c>
      <c r="F154" s="728" t="s">
        <v>926</v>
      </c>
      <c r="G154" s="728" t="s">
        <v>927</v>
      </c>
      <c r="H154" s="728">
        <v>0.10991786094</v>
      </c>
      <c r="I154" s="728">
        <v>10</v>
      </c>
      <c r="J154" s="728">
        <v>20</v>
      </c>
      <c r="K154" s="728" t="s">
        <v>940</v>
      </c>
      <c r="L154" s="728" t="s">
        <v>928</v>
      </c>
      <c r="M154" s="728"/>
      <c r="N154" s="728" t="s">
        <v>930</v>
      </c>
      <c r="O154" s="728"/>
      <c r="P154" s="728" t="s">
        <v>926</v>
      </c>
      <c r="Q154" s="728" t="s">
        <v>927</v>
      </c>
      <c r="R154" s="728" t="s">
        <v>923</v>
      </c>
      <c r="S154" s="728">
        <v>0</v>
      </c>
      <c r="T154" s="728" t="s">
        <v>940</v>
      </c>
      <c r="U154" s="728">
        <v>0.11</v>
      </c>
      <c r="V154" s="728">
        <v>0.11</v>
      </c>
      <c r="W154" s="728" t="s">
        <v>931</v>
      </c>
      <c r="X154" s="729">
        <f t="shared" si="4"/>
        <v>0.10991786094</v>
      </c>
      <c r="Y154" s="730">
        <f t="shared" si="5"/>
        <v>0</v>
      </c>
    </row>
    <row r="155" spans="1:25">
      <c r="A155" s="728" t="s">
        <v>1383</v>
      </c>
      <c r="B155" s="728" t="s">
        <v>954</v>
      </c>
      <c r="C155" s="728" t="s">
        <v>923</v>
      </c>
      <c r="D155" s="728" t="s">
        <v>924</v>
      </c>
      <c r="E155" s="728" t="s">
        <v>925</v>
      </c>
      <c r="F155" s="728" t="s">
        <v>926</v>
      </c>
      <c r="G155" s="728" t="s">
        <v>927</v>
      </c>
      <c r="H155" s="728">
        <v>0.10246757565</v>
      </c>
      <c r="I155" s="728">
        <v>10</v>
      </c>
      <c r="J155" s="728">
        <v>20</v>
      </c>
      <c r="K155" s="728" t="s">
        <v>928</v>
      </c>
      <c r="L155" s="728" t="s">
        <v>928</v>
      </c>
      <c r="M155" s="728"/>
      <c r="N155" s="728" t="s">
        <v>930</v>
      </c>
      <c r="O155" s="728"/>
      <c r="P155" s="728" t="s">
        <v>926</v>
      </c>
      <c r="Q155" s="728" t="s">
        <v>927</v>
      </c>
      <c r="R155" s="728" t="s">
        <v>923</v>
      </c>
      <c r="S155" s="728">
        <v>0</v>
      </c>
      <c r="T155" s="728" t="s">
        <v>928</v>
      </c>
      <c r="U155" s="728">
        <v>0.1</v>
      </c>
      <c r="V155" s="728">
        <v>0.1</v>
      </c>
      <c r="W155" s="728" t="s">
        <v>931</v>
      </c>
      <c r="X155" s="729">
        <f t="shared" si="4"/>
        <v>-3.5000000120355423E-10</v>
      </c>
      <c r="Y155" s="730">
        <f t="shared" si="5"/>
        <v>0.102467576</v>
      </c>
    </row>
    <row r="156" spans="1:25">
      <c r="A156" s="728" t="s">
        <v>1384</v>
      </c>
      <c r="B156" s="728" t="s">
        <v>960</v>
      </c>
      <c r="C156" s="728" t="s">
        <v>923</v>
      </c>
      <c r="D156" s="728" t="s">
        <v>924</v>
      </c>
      <c r="E156" s="728" t="s">
        <v>925</v>
      </c>
      <c r="F156" s="728" t="s">
        <v>926</v>
      </c>
      <c r="G156" s="728" t="s">
        <v>927</v>
      </c>
      <c r="H156" s="728">
        <v>1.879666961E-2</v>
      </c>
      <c r="I156" s="728">
        <v>10</v>
      </c>
      <c r="J156" s="728">
        <v>20</v>
      </c>
      <c r="K156" s="728" t="s">
        <v>928</v>
      </c>
      <c r="L156" s="728" t="s">
        <v>928</v>
      </c>
      <c r="M156" s="728"/>
      <c r="N156" s="728" t="s">
        <v>930</v>
      </c>
      <c r="O156" s="728"/>
      <c r="P156" s="728" t="s">
        <v>926</v>
      </c>
      <c r="Q156" s="728" t="s">
        <v>927</v>
      </c>
      <c r="R156" s="728" t="s">
        <v>923</v>
      </c>
      <c r="S156" s="728">
        <v>0</v>
      </c>
      <c r="T156" s="728" t="s">
        <v>928</v>
      </c>
      <c r="U156" s="728">
        <v>0.02</v>
      </c>
      <c r="V156" s="728">
        <v>0.02</v>
      </c>
      <c r="W156" s="728" t="s">
        <v>931</v>
      </c>
      <c r="X156" s="729">
        <f t="shared" si="4"/>
        <v>6.8617826099999987E-3</v>
      </c>
      <c r="Y156" s="730">
        <f t="shared" si="5"/>
        <v>1.1934887000000002E-2</v>
      </c>
    </row>
    <row r="157" spans="1:25">
      <c r="A157" s="728" t="s">
        <v>1385</v>
      </c>
      <c r="B157" s="728" t="s">
        <v>1386</v>
      </c>
      <c r="C157" s="728" t="s">
        <v>923</v>
      </c>
      <c r="D157" s="728" t="s">
        <v>924</v>
      </c>
      <c r="E157" s="728" t="s">
        <v>925</v>
      </c>
      <c r="F157" s="728" t="s">
        <v>926</v>
      </c>
      <c r="G157" s="728" t="s">
        <v>927</v>
      </c>
      <c r="H157" s="728">
        <v>1.545698836E-2</v>
      </c>
      <c r="I157" s="728">
        <v>10</v>
      </c>
      <c r="J157" s="728">
        <v>20</v>
      </c>
      <c r="K157" s="728" t="s">
        <v>940</v>
      </c>
      <c r="L157" s="728" t="s">
        <v>928</v>
      </c>
      <c r="M157" s="728"/>
      <c r="N157" s="728" t="s">
        <v>930</v>
      </c>
      <c r="O157" s="728"/>
      <c r="P157" s="728" t="s">
        <v>926</v>
      </c>
      <c r="Q157" s="728" t="s">
        <v>927</v>
      </c>
      <c r="R157" s="728" t="s">
        <v>923</v>
      </c>
      <c r="S157" s="728">
        <v>0</v>
      </c>
      <c r="T157" s="728" t="s">
        <v>940</v>
      </c>
      <c r="U157" s="728">
        <v>0.02</v>
      </c>
      <c r="V157" s="728">
        <v>0.02</v>
      </c>
      <c r="W157" s="728" t="s">
        <v>931</v>
      </c>
      <c r="X157" s="729">
        <f t="shared" si="4"/>
        <v>1.545698836E-2</v>
      </c>
      <c r="Y157" s="730">
        <f t="shared" si="5"/>
        <v>0</v>
      </c>
    </row>
    <row r="158" spans="1:25">
      <c r="A158" s="728" t="s">
        <v>1387</v>
      </c>
      <c r="B158" s="728" t="s">
        <v>1388</v>
      </c>
      <c r="C158" s="728" t="s">
        <v>923</v>
      </c>
      <c r="D158" s="728" t="s">
        <v>924</v>
      </c>
      <c r="E158" s="728" t="s">
        <v>925</v>
      </c>
      <c r="F158" s="728" t="s">
        <v>926</v>
      </c>
      <c r="G158" s="728" t="s">
        <v>1153</v>
      </c>
      <c r="H158" s="728">
        <v>3.8401031369999998E-2</v>
      </c>
      <c r="I158" s="728">
        <v>10</v>
      </c>
      <c r="J158" s="728">
        <v>20</v>
      </c>
      <c r="K158" s="728" t="s">
        <v>1042</v>
      </c>
      <c r="L158" s="728" t="s">
        <v>988</v>
      </c>
      <c r="M158" s="728"/>
      <c r="N158" s="728" t="s">
        <v>930</v>
      </c>
      <c r="O158" s="728"/>
      <c r="P158" s="728" t="s">
        <v>926</v>
      </c>
      <c r="Q158" s="728" t="s">
        <v>1153</v>
      </c>
      <c r="R158" s="728" t="s">
        <v>923</v>
      </c>
      <c r="S158" s="728" t="s">
        <v>953</v>
      </c>
      <c r="T158" s="728" t="s">
        <v>1042</v>
      </c>
      <c r="U158" s="728">
        <v>0.04</v>
      </c>
      <c r="V158" s="728">
        <v>0.04</v>
      </c>
      <c r="W158" s="728" t="s">
        <v>931</v>
      </c>
      <c r="X158" s="729">
        <f t="shared" si="4"/>
        <v>3.8401031369999998E-2</v>
      </c>
      <c r="Y158" s="730">
        <f t="shared" si="5"/>
        <v>0</v>
      </c>
    </row>
    <row r="159" spans="1:25">
      <c r="A159" s="728" t="s">
        <v>1389</v>
      </c>
      <c r="B159" s="728" t="s">
        <v>1390</v>
      </c>
      <c r="C159" s="728" t="s">
        <v>923</v>
      </c>
      <c r="D159" s="728" t="s">
        <v>924</v>
      </c>
      <c r="E159" s="728" t="s">
        <v>925</v>
      </c>
      <c r="F159" s="728" t="s">
        <v>926</v>
      </c>
      <c r="G159" s="728" t="s">
        <v>1041</v>
      </c>
      <c r="H159" s="728">
        <v>0.30550756490999997</v>
      </c>
      <c r="I159" s="728">
        <v>10</v>
      </c>
      <c r="J159" s="728">
        <v>20</v>
      </c>
      <c r="K159" s="728" t="s">
        <v>1017</v>
      </c>
      <c r="L159" s="728" t="s">
        <v>988</v>
      </c>
      <c r="M159" s="728"/>
      <c r="N159" s="728" t="s">
        <v>930</v>
      </c>
      <c r="O159" s="728"/>
      <c r="P159" s="728" t="s">
        <v>926</v>
      </c>
      <c r="Q159" s="728" t="s">
        <v>1041</v>
      </c>
      <c r="R159" s="728" t="s">
        <v>923</v>
      </c>
      <c r="S159" s="728">
        <v>0</v>
      </c>
      <c r="T159" s="728" t="s">
        <v>1017</v>
      </c>
      <c r="U159" s="728">
        <v>0.31</v>
      </c>
      <c r="V159" s="728">
        <v>0.31</v>
      </c>
      <c r="W159" s="728" t="s">
        <v>931</v>
      </c>
      <c r="X159" s="729">
        <f t="shared" si="4"/>
        <v>0.30550756490999997</v>
      </c>
      <c r="Y159" s="730">
        <f t="shared" si="5"/>
        <v>0</v>
      </c>
    </row>
    <row r="160" spans="1:25">
      <c r="A160" s="728" t="s">
        <v>1391</v>
      </c>
      <c r="B160" s="728" t="s">
        <v>1392</v>
      </c>
      <c r="C160" s="728" t="s">
        <v>923</v>
      </c>
      <c r="D160" s="728" t="s">
        <v>924</v>
      </c>
      <c r="E160" s="728" t="s">
        <v>925</v>
      </c>
      <c r="F160" s="728" t="s">
        <v>926</v>
      </c>
      <c r="G160" s="728" t="s">
        <v>1041</v>
      </c>
      <c r="H160" s="728">
        <v>1.834280143E-2</v>
      </c>
      <c r="I160" s="728">
        <v>10</v>
      </c>
      <c r="J160" s="728">
        <v>20</v>
      </c>
      <c r="K160" s="728" t="s">
        <v>1017</v>
      </c>
      <c r="L160" s="728" t="s">
        <v>988</v>
      </c>
      <c r="M160" s="728"/>
      <c r="N160" s="728" t="s">
        <v>930</v>
      </c>
      <c r="O160" s="728"/>
      <c r="P160" s="728" t="s">
        <v>926</v>
      </c>
      <c r="Q160" s="728" t="s">
        <v>1041</v>
      </c>
      <c r="R160" s="728" t="s">
        <v>923</v>
      </c>
      <c r="S160" s="728">
        <v>0</v>
      </c>
      <c r="T160" s="728" t="s">
        <v>1017</v>
      </c>
      <c r="U160" s="728">
        <v>0.02</v>
      </c>
      <c r="V160" s="728">
        <v>0.02</v>
      </c>
      <c r="W160" s="728" t="s">
        <v>931</v>
      </c>
      <c r="X160" s="729">
        <f t="shared" si="4"/>
        <v>1.834280143E-2</v>
      </c>
      <c r="Y160" s="730">
        <f t="shared" si="5"/>
        <v>0</v>
      </c>
    </row>
    <row r="161" spans="1:25">
      <c r="A161" s="728" t="s">
        <v>1393</v>
      </c>
      <c r="B161" s="728" t="s">
        <v>1394</v>
      </c>
      <c r="C161" s="728" t="s">
        <v>923</v>
      </c>
      <c r="D161" s="728" t="s">
        <v>924</v>
      </c>
      <c r="E161" s="728" t="s">
        <v>925</v>
      </c>
      <c r="F161" s="728" t="s">
        <v>926</v>
      </c>
      <c r="G161" s="728" t="s">
        <v>1041</v>
      </c>
      <c r="H161" s="728">
        <v>7.2139524070000002E-2</v>
      </c>
      <c r="I161" s="728">
        <v>10</v>
      </c>
      <c r="J161" s="728">
        <v>20</v>
      </c>
      <c r="K161" s="728" t="s">
        <v>1395</v>
      </c>
      <c r="L161" s="728" t="s">
        <v>988</v>
      </c>
      <c r="M161" s="728"/>
      <c r="N161" s="728" t="s">
        <v>930</v>
      </c>
      <c r="O161" s="728"/>
      <c r="P161" s="728" t="s">
        <v>926</v>
      </c>
      <c r="Q161" s="728" t="s">
        <v>1041</v>
      </c>
      <c r="R161" s="728" t="s">
        <v>923</v>
      </c>
      <c r="S161" s="728">
        <v>0</v>
      </c>
      <c r="T161" s="728" t="s">
        <v>1395</v>
      </c>
      <c r="U161" s="728">
        <v>7.0000000000000007E-2</v>
      </c>
      <c r="V161" s="728">
        <v>7.0000000000000007E-2</v>
      </c>
      <c r="W161" s="728" t="s">
        <v>931</v>
      </c>
      <c r="X161" s="729">
        <f t="shared" si="4"/>
        <v>7.2139524070000002E-2</v>
      </c>
      <c r="Y161" s="730">
        <f t="shared" si="5"/>
        <v>0</v>
      </c>
    </row>
    <row r="162" spans="1:25">
      <c r="A162" s="728" t="s">
        <v>1396</v>
      </c>
      <c r="B162" s="728" t="s">
        <v>1397</v>
      </c>
      <c r="C162" s="728" t="s">
        <v>923</v>
      </c>
      <c r="D162" s="728" t="s">
        <v>924</v>
      </c>
      <c r="E162" s="728" t="s">
        <v>925</v>
      </c>
      <c r="F162" s="728" t="s">
        <v>926</v>
      </c>
      <c r="G162" s="728" t="s">
        <v>1161</v>
      </c>
      <c r="H162" s="728">
        <v>3.7546933749999997E-2</v>
      </c>
      <c r="I162" s="728">
        <v>10</v>
      </c>
      <c r="J162" s="728">
        <v>20</v>
      </c>
      <c r="K162" s="728" t="s">
        <v>988</v>
      </c>
      <c r="L162" s="728" t="s">
        <v>988</v>
      </c>
      <c r="M162" s="728"/>
      <c r="N162" s="728" t="s">
        <v>930</v>
      </c>
      <c r="O162" s="728"/>
      <c r="P162" s="728" t="s">
        <v>926</v>
      </c>
      <c r="Q162" s="728" t="s">
        <v>1161</v>
      </c>
      <c r="R162" s="728" t="s">
        <v>923</v>
      </c>
      <c r="S162" s="728">
        <v>0</v>
      </c>
      <c r="T162" s="728" t="s">
        <v>988</v>
      </c>
      <c r="U162" s="728">
        <v>0.04</v>
      </c>
      <c r="V162" s="728">
        <v>0.04</v>
      </c>
      <c r="W162" s="728" t="s">
        <v>931</v>
      </c>
      <c r="X162" s="729">
        <f t="shared" si="4"/>
        <v>3.7546933749999997E-2</v>
      </c>
      <c r="Y162" s="730">
        <f t="shared" si="5"/>
        <v>0</v>
      </c>
    </row>
    <row r="163" spans="1:25">
      <c r="A163" s="728" t="s">
        <v>1398</v>
      </c>
      <c r="B163" s="728" t="s">
        <v>1399</v>
      </c>
      <c r="C163" s="728" t="s">
        <v>923</v>
      </c>
      <c r="D163" s="728" t="s">
        <v>924</v>
      </c>
      <c r="E163" s="728" t="s">
        <v>925</v>
      </c>
      <c r="F163" s="728" t="s">
        <v>926</v>
      </c>
      <c r="G163" s="728" t="s">
        <v>1400</v>
      </c>
      <c r="H163" s="728">
        <v>0.26559556437999998</v>
      </c>
      <c r="I163" s="728">
        <v>10</v>
      </c>
      <c r="J163" s="728">
        <v>20</v>
      </c>
      <c r="K163" s="728" t="s">
        <v>999</v>
      </c>
      <c r="L163" s="728" t="s">
        <v>993</v>
      </c>
      <c r="M163" s="728"/>
      <c r="N163" s="728" t="s">
        <v>930</v>
      </c>
      <c r="O163" s="728"/>
      <c r="P163" s="728" t="s">
        <v>926</v>
      </c>
      <c r="Q163" s="728" t="s">
        <v>1400</v>
      </c>
      <c r="R163" s="728" t="s">
        <v>923</v>
      </c>
      <c r="S163" s="728">
        <v>0</v>
      </c>
      <c r="T163" s="728" t="s">
        <v>999</v>
      </c>
      <c r="U163" s="728">
        <v>0.27</v>
      </c>
      <c r="V163" s="728">
        <v>0.27</v>
      </c>
      <c r="W163" s="728" t="s">
        <v>931</v>
      </c>
      <c r="X163" s="729">
        <f t="shared" si="4"/>
        <v>0.26559556437999998</v>
      </c>
      <c r="Y163" s="730">
        <f t="shared" si="5"/>
        <v>0</v>
      </c>
    </row>
    <row r="164" spans="1:25">
      <c r="A164" s="728" t="s">
        <v>1401</v>
      </c>
      <c r="B164" s="728" t="s">
        <v>1402</v>
      </c>
      <c r="C164" s="728" t="s">
        <v>923</v>
      </c>
      <c r="D164" s="728" t="s">
        <v>924</v>
      </c>
      <c r="E164" s="728" t="s">
        <v>925</v>
      </c>
      <c r="F164" s="728" t="s">
        <v>926</v>
      </c>
      <c r="G164" s="728" t="s">
        <v>1400</v>
      </c>
      <c r="H164" s="728">
        <v>2.5254319720000001E-2</v>
      </c>
      <c r="I164" s="728">
        <v>10</v>
      </c>
      <c r="J164" s="728">
        <v>20</v>
      </c>
      <c r="K164" s="728" t="s">
        <v>999</v>
      </c>
      <c r="L164" s="728" t="s">
        <v>993</v>
      </c>
      <c r="M164" s="728"/>
      <c r="N164" s="728" t="s">
        <v>930</v>
      </c>
      <c r="O164" s="728"/>
      <c r="P164" s="728" t="s">
        <v>926</v>
      </c>
      <c r="Q164" s="728" t="s">
        <v>1400</v>
      </c>
      <c r="R164" s="728" t="s">
        <v>923</v>
      </c>
      <c r="S164" s="728">
        <v>0</v>
      </c>
      <c r="T164" s="728" t="s">
        <v>999</v>
      </c>
      <c r="U164" s="728">
        <v>0.03</v>
      </c>
      <c r="V164" s="728">
        <v>0.03</v>
      </c>
      <c r="W164" s="728" t="s">
        <v>931</v>
      </c>
      <c r="X164" s="729">
        <f t="shared" si="4"/>
        <v>2.5254319720000001E-2</v>
      </c>
      <c r="Y164" s="730">
        <f t="shared" si="5"/>
        <v>0</v>
      </c>
    </row>
    <row r="165" spans="1:25">
      <c r="A165" s="728" t="s">
        <v>1403</v>
      </c>
      <c r="B165" s="728" t="s">
        <v>1404</v>
      </c>
      <c r="C165" s="728" t="s">
        <v>923</v>
      </c>
      <c r="D165" s="728" t="s">
        <v>924</v>
      </c>
      <c r="E165" s="728" t="s">
        <v>925</v>
      </c>
      <c r="F165" s="728" t="s">
        <v>926</v>
      </c>
      <c r="G165" s="728" t="s">
        <v>998</v>
      </c>
      <c r="H165" s="728">
        <v>0.15168843858</v>
      </c>
      <c r="I165" s="728">
        <v>10</v>
      </c>
      <c r="J165" s="728">
        <v>20</v>
      </c>
      <c r="K165" s="728" t="s">
        <v>999</v>
      </c>
      <c r="L165" s="728" t="s">
        <v>993</v>
      </c>
      <c r="M165" s="728"/>
      <c r="N165" s="728" t="s">
        <v>930</v>
      </c>
      <c r="O165" s="728"/>
      <c r="P165" s="728" t="s">
        <v>926</v>
      </c>
      <c r="Q165" s="728" t="s">
        <v>998</v>
      </c>
      <c r="R165" s="728" t="s">
        <v>923</v>
      </c>
      <c r="S165" s="728">
        <v>0</v>
      </c>
      <c r="T165" s="728" t="s">
        <v>999</v>
      </c>
      <c r="U165" s="728">
        <v>0.15</v>
      </c>
      <c r="V165" s="728">
        <v>0.15</v>
      </c>
      <c r="W165" s="728" t="s">
        <v>931</v>
      </c>
      <c r="X165" s="729">
        <f t="shared" si="4"/>
        <v>0.15168843858</v>
      </c>
      <c r="Y165" s="730">
        <f t="shared" si="5"/>
        <v>0</v>
      </c>
    </row>
    <row r="166" spans="1:25">
      <c r="A166" s="728" t="s">
        <v>1405</v>
      </c>
      <c r="B166" s="728" t="s">
        <v>1406</v>
      </c>
      <c r="C166" s="728" t="s">
        <v>923</v>
      </c>
      <c r="D166" s="728" t="s">
        <v>924</v>
      </c>
      <c r="E166" s="728" t="s">
        <v>925</v>
      </c>
      <c r="F166" s="728" t="s">
        <v>926</v>
      </c>
      <c r="G166" s="728" t="s">
        <v>998</v>
      </c>
      <c r="H166" s="728">
        <v>0.22893365231999999</v>
      </c>
      <c r="I166" s="728">
        <v>10</v>
      </c>
      <c r="J166" s="728">
        <v>20</v>
      </c>
      <c r="K166" s="728" t="s">
        <v>999</v>
      </c>
      <c r="L166" s="728" t="s">
        <v>993</v>
      </c>
      <c r="M166" s="728"/>
      <c r="N166" s="728" t="s">
        <v>930</v>
      </c>
      <c r="O166" s="728"/>
      <c r="P166" s="728" t="s">
        <v>926</v>
      </c>
      <c r="Q166" s="728" t="s">
        <v>998</v>
      </c>
      <c r="R166" s="728" t="s">
        <v>923</v>
      </c>
      <c r="S166" s="728">
        <v>0</v>
      </c>
      <c r="T166" s="728" t="s">
        <v>999</v>
      </c>
      <c r="U166" s="728">
        <v>0.23</v>
      </c>
      <c r="V166" s="728">
        <v>0.23</v>
      </c>
      <c r="W166" s="728" t="s">
        <v>931</v>
      </c>
      <c r="X166" s="729">
        <f t="shared" si="4"/>
        <v>0.22893365231999999</v>
      </c>
      <c r="Y166" s="730">
        <f t="shared" si="5"/>
        <v>0</v>
      </c>
    </row>
    <row r="167" spans="1:25">
      <c r="A167" s="728" t="s">
        <v>1407</v>
      </c>
      <c r="B167" s="728" t="s">
        <v>1408</v>
      </c>
      <c r="C167" s="728" t="s">
        <v>923</v>
      </c>
      <c r="D167" s="728" t="s">
        <v>924</v>
      </c>
      <c r="E167" s="728" t="s">
        <v>925</v>
      </c>
      <c r="F167" s="728" t="s">
        <v>926</v>
      </c>
      <c r="G167" s="728" t="s">
        <v>1003</v>
      </c>
      <c r="H167" s="728">
        <v>2.76141079E-2</v>
      </c>
      <c r="I167" s="728">
        <v>10</v>
      </c>
      <c r="J167" s="728">
        <v>20</v>
      </c>
      <c r="K167" s="728" t="s">
        <v>999</v>
      </c>
      <c r="L167" s="728" t="s">
        <v>993</v>
      </c>
      <c r="M167" s="728"/>
      <c r="N167" s="728" t="s">
        <v>930</v>
      </c>
      <c r="O167" s="728"/>
      <c r="P167" s="728" t="s">
        <v>926</v>
      </c>
      <c r="Q167" s="728" t="s">
        <v>1003</v>
      </c>
      <c r="R167" s="728" t="s">
        <v>923</v>
      </c>
      <c r="S167" s="728">
        <v>0</v>
      </c>
      <c r="T167" s="728" t="s">
        <v>999</v>
      </c>
      <c r="U167" s="728">
        <v>0.03</v>
      </c>
      <c r="V167" s="728">
        <v>0.03</v>
      </c>
      <c r="W167" s="728" t="s">
        <v>931</v>
      </c>
      <c r="X167" s="729">
        <f t="shared" si="4"/>
        <v>2.76141079E-2</v>
      </c>
      <c r="Y167" s="730">
        <f t="shared" si="5"/>
        <v>0</v>
      </c>
    </row>
    <row r="168" spans="1:25">
      <c r="A168" s="728" t="s">
        <v>1409</v>
      </c>
      <c r="B168" s="728" t="s">
        <v>1410</v>
      </c>
      <c r="C168" s="728" t="s">
        <v>923</v>
      </c>
      <c r="D168" s="728" t="s">
        <v>924</v>
      </c>
      <c r="E168" s="728" t="s">
        <v>925</v>
      </c>
      <c r="F168" s="728" t="s">
        <v>926</v>
      </c>
      <c r="G168" s="728" t="s">
        <v>1003</v>
      </c>
      <c r="H168" s="728">
        <v>0.12368077084</v>
      </c>
      <c r="I168" s="728">
        <v>10</v>
      </c>
      <c r="J168" s="728">
        <v>20</v>
      </c>
      <c r="K168" s="728" t="s">
        <v>999</v>
      </c>
      <c r="L168" s="728" t="s">
        <v>993</v>
      </c>
      <c r="M168" s="728"/>
      <c r="N168" s="728" t="s">
        <v>930</v>
      </c>
      <c r="O168" s="728"/>
      <c r="P168" s="728" t="s">
        <v>926</v>
      </c>
      <c r="Q168" s="728" t="s">
        <v>1003</v>
      </c>
      <c r="R168" s="728" t="s">
        <v>923</v>
      </c>
      <c r="S168" s="728">
        <v>0</v>
      </c>
      <c r="T168" s="728" t="s">
        <v>999</v>
      </c>
      <c r="U168" s="728">
        <v>0.12</v>
      </c>
      <c r="V168" s="728">
        <v>0.12</v>
      </c>
      <c r="W168" s="728" t="s">
        <v>931</v>
      </c>
      <c r="X168" s="729">
        <f t="shared" si="4"/>
        <v>0.12368077084</v>
      </c>
      <c r="Y168" s="730">
        <f t="shared" si="5"/>
        <v>0</v>
      </c>
    </row>
    <row r="169" spans="1:25">
      <c r="A169" s="728" t="s">
        <v>1411</v>
      </c>
      <c r="B169" s="728" t="s">
        <v>1097</v>
      </c>
      <c r="C169" s="728" t="s">
        <v>923</v>
      </c>
      <c r="D169" s="728" t="s">
        <v>924</v>
      </c>
      <c r="E169" s="728" t="s">
        <v>925</v>
      </c>
      <c r="F169" s="728" t="s">
        <v>926</v>
      </c>
      <c r="G169" s="728" t="s">
        <v>1003</v>
      </c>
      <c r="H169" s="728">
        <v>5.9293269320000001E-2</v>
      </c>
      <c r="I169" s="728">
        <v>10</v>
      </c>
      <c r="J169" s="728">
        <v>20</v>
      </c>
      <c r="K169" s="728" t="s">
        <v>999</v>
      </c>
      <c r="L169" s="728" t="s">
        <v>993</v>
      </c>
      <c r="M169" s="728"/>
      <c r="N169" s="728" t="s">
        <v>930</v>
      </c>
      <c r="O169" s="728"/>
      <c r="P169" s="728" t="s">
        <v>926</v>
      </c>
      <c r="Q169" s="728" t="s">
        <v>1003</v>
      </c>
      <c r="R169" s="728" t="s">
        <v>923</v>
      </c>
      <c r="S169" s="728">
        <v>0</v>
      </c>
      <c r="T169" s="728" t="s">
        <v>999</v>
      </c>
      <c r="U169" s="728">
        <v>0.06</v>
      </c>
      <c r="V169" s="728">
        <v>0.06</v>
      </c>
      <c r="W169" s="728" t="s">
        <v>931</v>
      </c>
      <c r="X169" s="729">
        <f t="shared" si="4"/>
        <v>1.2961701320000005E-2</v>
      </c>
      <c r="Y169" s="730">
        <f t="shared" si="5"/>
        <v>4.6331567999999997E-2</v>
      </c>
    </row>
    <row r="170" spans="1:25">
      <c r="A170" s="728" t="s">
        <v>1412</v>
      </c>
      <c r="B170" s="728" t="s">
        <v>1123</v>
      </c>
      <c r="C170" s="728" t="s">
        <v>923</v>
      </c>
      <c r="D170" s="728" t="s">
        <v>924</v>
      </c>
      <c r="E170" s="728" t="s">
        <v>925</v>
      </c>
      <c r="F170" s="728" t="s">
        <v>926</v>
      </c>
      <c r="G170" s="728" t="s">
        <v>1122</v>
      </c>
      <c r="H170" s="728">
        <v>0.12616278031</v>
      </c>
      <c r="I170" s="728">
        <v>10</v>
      </c>
      <c r="J170" s="728">
        <v>20</v>
      </c>
      <c r="K170" s="728" t="s">
        <v>1413</v>
      </c>
      <c r="L170" s="728" t="s">
        <v>993</v>
      </c>
      <c r="M170" s="728"/>
      <c r="N170" s="728" t="s">
        <v>930</v>
      </c>
      <c r="O170" s="728"/>
      <c r="P170" s="728" t="s">
        <v>926</v>
      </c>
      <c r="Q170" s="728" t="s">
        <v>1122</v>
      </c>
      <c r="R170" s="728" t="s">
        <v>923</v>
      </c>
      <c r="S170" s="728">
        <v>0</v>
      </c>
      <c r="T170" s="728" t="s">
        <v>1413</v>
      </c>
      <c r="U170" s="728">
        <v>0.13</v>
      </c>
      <c r="V170" s="728">
        <v>0.06</v>
      </c>
      <c r="W170" s="728" t="s">
        <v>931</v>
      </c>
      <c r="X170" s="729">
        <f t="shared" si="4"/>
        <v>8.0457306310000004E-2</v>
      </c>
      <c r="Y170" s="730">
        <f t="shared" si="5"/>
        <v>4.5705474000000003E-2</v>
      </c>
    </row>
    <row r="171" spans="1:25">
      <c r="A171" s="728" t="s">
        <v>1414</v>
      </c>
      <c r="B171" s="728" t="s">
        <v>1104</v>
      </c>
      <c r="C171" s="728" t="s">
        <v>923</v>
      </c>
      <c r="D171" s="728" t="s">
        <v>924</v>
      </c>
      <c r="E171" s="728" t="s">
        <v>925</v>
      </c>
      <c r="F171" s="728" t="s">
        <v>926</v>
      </c>
      <c r="G171" s="728" t="s">
        <v>1122</v>
      </c>
      <c r="H171" s="728">
        <v>0.28937001473000001</v>
      </c>
      <c r="I171" s="728">
        <v>10</v>
      </c>
      <c r="J171" s="728">
        <v>20</v>
      </c>
      <c r="K171" s="728" t="s">
        <v>999</v>
      </c>
      <c r="L171" s="728" t="s">
        <v>993</v>
      </c>
      <c r="M171" s="728"/>
      <c r="N171" s="728" t="s">
        <v>930</v>
      </c>
      <c r="O171" s="728"/>
      <c r="P171" s="728" t="s">
        <v>926</v>
      </c>
      <c r="Q171" s="728" t="s">
        <v>1122</v>
      </c>
      <c r="R171" s="728" t="s">
        <v>923</v>
      </c>
      <c r="S171" s="728">
        <v>0</v>
      </c>
      <c r="T171" s="728" t="s">
        <v>999</v>
      </c>
      <c r="U171" s="728">
        <v>0.28999999999999998</v>
      </c>
      <c r="V171" s="728">
        <v>0.28999999999999998</v>
      </c>
      <c r="W171" s="728" t="s">
        <v>931</v>
      </c>
      <c r="X171" s="729">
        <f t="shared" si="4"/>
        <v>0.15556965373000001</v>
      </c>
      <c r="Y171" s="730">
        <f t="shared" si="5"/>
        <v>0.13380036100000001</v>
      </c>
    </row>
    <row r="172" spans="1:25">
      <c r="A172" s="728" t="s">
        <v>1415</v>
      </c>
      <c r="B172" s="728" t="s">
        <v>1127</v>
      </c>
      <c r="C172" s="728" t="s">
        <v>923</v>
      </c>
      <c r="D172" s="728" t="s">
        <v>924</v>
      </c>
      <c r="E172" s="728" t="s">
        <v>925</v>
      </c>
      <c r="F172" s="728" t="s">
        <v>926</v>
      </c>
      <c r="G172" s="728" t="s">
        <v>1011</v>
      </c>
      <c r="H172" s="728">
        <v>0.1889718343</v>
      </c>
      <c r="I172" s="728">
        <v>10</v>
      </c>
      <c r="J172" s="728">
        <v>20</v>
      </c>
      <c r="K172" s="728" t="s">
        <v>1012</v>
      </c>
      <c r="L172" s="728" t="s">
        <v>993</v>
      </c>
      <c r="M172" s="728"/>
      <c r="N172" s="728" t="s">
        <v>994</v>
      </c>
      <c r="O172" s="728"/>
      <c r="P172" s="728" t="s">
        <v>926</v>
      </c>
      <c r="Q172" s="728" t="s">
        <v>1011</v>
      </c>
      <c r="R172" s="728" t="s">
        <v>923</v>
      </c>
      <c r="S172" s="728">
        <v>0</v>
      </c>
      <c r="T172" s="728" t="s">
        <v>1012</v>
      </c>
      <c r="U172" s="728">
        <v>0.19</v>
      </c>
      <c r="V172" s="728">
        <v>0.19</v>
      </c>
      <c r="W172" s="728" t="s">
        <v>931</v>
      </c>
      <c r="X172" s="729">
        <f t="shared" si="4"/>
        <v>8.3778113299999998E-2</v>
      </c>
      <c r="Y172" s="730">
        <f t="shared" si="5"/>
        <v>0.105193721</v>
      </c>
    </row>
    <row r="173" spans="1:25">
      <c r="A173" s="728" t="s">
        <v>1416</v>
      </c>
      <c r="B173" s="728" t="s">
        <v>1417</v>
      </c>
      <c r="C173" s="728" t="s">
        <v>923</v>
      </c>
      <c r="D173" s="728" t="s">
        <v>924</v>
      </c>
      <c r="E173" s="728" t="s">
        <v>925</v>
      </c>
      <c r="F173" s="728" t="s">
        <v>926</v>
      </c>
      <c r="G173" s="728" t="s">
        <v>1011</v>
      </c>
      <c r="H173" s="728">
        <v>3.7713700750000002E-2</v>
      </c>
      <c r="I173" s="728">
        <v>10</v>
      </c>
      <c r="J173" s="728">
        <v>20</v>
      </c>
      <c r="K173" s="728" t="s">
        <v>1418</v>
      </c>
      <c r="L173" s="728" t="s">
        <v>993</v>
      </c>
      <c r="M173" s="728"/>
      <c r="N173" s="728" t="s">
        <v>994</v>
      </c>
      <c r="O173" s="728"/>
      <c r="P173" s="728" t="s">
        <v>926</v>
      </c>
      <c r="Q173" s="728" t="s">
        <v>1011</v>
      </c>
      <c r="R173" s="728" t="s">
        <v>923</v>
      </c>
      <c r="S173" s="728">
        <v>0</v>
      </c>
      <c r="T173" s="728" t="s">
        <v>1418</v>
      </c>
      <c r="U173" s="728">
        <v>0.04</v>
      </c>
      <c r="V173" s="728">
        <v>0.04</v>
      </c>
      <c r="W173" s="728" t="s">
        <v>931</v>
      </c>
      <c r="X173" s="729">
        <f t="shared" si="4"/>
        <v>3.7713700750000002E-2</v>
      </c>
      <c r="Y173" s="730">
        <f t="shared" si="5"/>
        <v>0</v>
      </c>
    </row>
    <row r="174" spans="1:25">
      <c r="A174" s="728" t="s">
        <v>1419</v>
      </c>
      <c r="B174" s="728" t="s">
        <v>1420</v>
      </c>
      <c r="C174" s="728" t="s">
        <v>923</v>
      </c>
      <c r="D174" s="728" t="s">
        <v>924</v>
      </c>
      <c r="E174" s="728" t="s">
        <v>925</v>
      </c>
      <c r="F174" s="728" t="s">
        <v>926</v>
      </c>
      <c r="G174" s="728" t="s">
        <v>944</v>
      </c>
      <c r="H174" s="728">
        <v>7.0951117920000001E-2</v>
      </c>
      <c r="I174" s="728">
        <v>10</v>
      </c>
      <c r="J174" s="728">
        <v>20</v>
      </c>
      <c r="K174" s="728" t="s">
        <v>928</v>
      </c>
      <c r="L174" s="728" t="s">
        <v>928</v>
      </c>
      <c r="M174" s="728"/>
      <c r="N174" s="728" t="s">
        <v>930</v>
      </c>
      <c r="O174" s="728"/>
      <c r="P174" s="728" t="s">
        <v>926</v>
      </c>
      <c r="Q174" s="728" t="s">
        <v>944</v>
      </c>
      <c r="R174" s="728" t="s">
        <v>923</v>
      </c>
      <c r="S174" s="728">
        <v>0</v>
      </c>
      <c r="T174" s="728" t="s">
        <v>928</v>
      </c>
      <c r="U174" s="728">
        <v>7.0000000000000007E-2</v>
      </c>
      <c r="V174" s="728">
        <v>7.0000000000000007E-2</v>
      </c>
      <c r="W174" s="728" t="s">
        <v>931</v>
      </c>
      <c r="X174" s="729">
        <f t="shared" si="4"/>
        <v>7.0951117920000001E-2</v>
      </c>
      <c r="Y174" s="730">
        <f t="shared" si="5"/>
        <v>0</v>
      </c>
    </row>
    <row r="175" spans="1:25">
      <c r="A175" s="728" t="s">
        <v>1421</v>
      </c>
      <c r="B175" s="728" t="s">
        <v>1422</v>
      </c>
      <c r="C175" s="728" t="s">
        <v>923</v>
      </c>
      <c r="D175" s="728" t="s">
        <v>924</v>
      </c>
      <c r="E175" s="728" t="s">
        <v>925</v>
      </c>
      <c r="F175" s="728" t="s">
        <v>926</v>
      </c>
      <c r="G175" s="728" t="s">
        <v>952</v>
      </c>
      <c r="H175" s="728">
        <v>8.0887434620000004E-2</v>
      </c>
      <c r="I175" s="728">
        <v>10</v>
      </c>
      <c r="J175" s="728">
        <v>20</v>
      </c>
      <c r="K175" s="728" t="s">
        <v>1037</v>
      </c>
      <c r="L175" s="728" t="s">
        <v>1037</v>
      </c>
      <c r="M175" s="728"/>
      <c r="N175" s="728" t="s">
        <v>930</v>
      </c>
      <c r="O175" s="728"/>
      <c r="P175" s="728" t="s">
        <v>926</v>
      </c>
      <c r="Q175" s="728" t="s">
        <v>952</v>
      </c>
      <c r="R175" s="728" t="s">
        <v>923</v>
      </c>
      <c r="S175" s="728" t="s">
        <v>953</v>
      </c>
      <c r="T175" s="728" t="s">
        <v>1037</v>
      </c>
      <c r="U175" s="728">
        <v>0.08</v>
      </c>
      <c r="V175" s="728">
        <v>0.08</v>
      </c>
      <c r="W175" s="728" t="s">
        <v>931</v>
      </c>
      <c r="X175" s="729">
        <f t="shared" si="4"/>
        <v>8.0887434620000004E-2</v>
      </c>
      <c r="Y175" s="730">
        <f t="shared" si="5"/>
        <v>0</v>
      </c>
    </row>
    <row r="176" spans="1:25">
      <c r="A176" s="728" t="s">
        <v>1423</v>
      </c>
      <c r="B176" s="728" t="s">
        <v>1424</v>
      </c>
      <c r="C176" s="728" t="s">
        <v>923</v>
      </c>
      <c r="D176" s="728" t="s">
        <v>924</v>
      </c>
      <c r="E176" s="728" t="s">
        <v>925</v>
      </c>
      <c r="F176" s="728" t="s">
        <v>926</v>
      </c>
      <c r="G176" s="728" t="s">
        <v>1041</v>
      </c>
      <c r="H176" s="728">
        <v>3.6722584459999999E-2</v>
      </c>
      <c r="I176" s="728">
        <v>10</v>
      </c>
      <c r="J176" s="728">
        <v>20</v>
      </c>
      <c r="K176" s="728" t="s">
        <v>1017</v>
      </c>
      <c r="L176" s="728" t="s">
        <v>988</v>
      </c>
      <c r="M176" s="728"/>
      <c r="N176" s="728" t="s">
        <v>930</v>
      </c>
      <c r="O176" s="728"/>
      <c r="P176" s="728" t="s">
        <v>926</v>
      </c>
      <c r="Q176" s="728" t="s">
        <v>1041</v>
      </c>
      <c r="R176" s="728" t="s">
        <v>923</v>
      </c>
      <c r="S176" s="728">
        <v>0</v>
      </c>
      <c r="T176" s="728" t="s">
        <v>1017</v>
      </c>
      <c r="U176" s="728">
        <v>0.04</v>
      </c>
      <c r="V176" s="728">
        <v>0.04</v>
      </c>
      <c r="W176" s="728" t="s">
        <v>931</v>
      </c>
      <c r="X176" s="729">
        <f t="shared" si="4"/>
        <v>3.6722584459999999E-2</v>
      </c>
      <c r="Y176" s="730">
        <f t="shared" si="5"/>
        <v>0</v>
      </c>
    </row>
    <row r="177" spans="1:25">
      <c r="A177" s="728" t="s">
        <v>1425</v>
      </c>
      <c r="B177" s="728" t="s">
        <v>1426</v>
      </c>
      <c r="C177" s="728" t="s">
        <v>923</v>
      </c>
      <c r="D177" s="728" t="s">
        <v>924</v>
      </c>
      <c r="E177" s="728" t="s">
        <v>925</v>
      </c>
      <c r="F177" s="728" t="s">
        <v>926</v>
      </c>
      <c r="G177" s="728" t="s">
        <v>987</v>
      </c>
      <c r="H177" s="728">
        <v>0.12391121003</v>
      </c>
      <c r="I177" s="728">
        <v>10</v>
      </c>
      <c r="J177" s="728">
        <v>20</v>
      </c>
      <c r="K177" s="728" t="s">
        <v>988</v>
      </c>
      <c r="L177" s="728" t="s">
        <v>988</v>
      </c>
      <c r="M177" s="728"/>
      <c r="N177" s="728" t="s">
        <v>930</v>
      </c>
      <c r="O177" s="728"/>
      <c r="P177" s="728" t="s">
        <v>926</v>
      </c>
      <c r="Q177" s="728" t="s">
        <v>987</v>
      </c>
      <c r="R177" s="728" t="s">
        <v>923</v>
      </c>
      <c r="S177" s="728">
        <v>0</v>
      </c>
      <c r="T177" s="728" t="s">
        <v>988</v>
      </c>
      <c r="U177" s="728">
        <v>0.12</v>
      </c>
      <c r="V177" s="728">
        <v>0.12</v>
      </c>
      <c r="W177" s="728" t="s">
        <v>931</v>
      </c>
      <c r="X177" s="729">
        <f t="shared" si="4"/>
        <v>0.12391121003</v>
      </c>
      <c r="Y177" s="730">
        <f t="shared" si="5"/>
        <v>0</v>
      </c>
    </row>
    <row r="178" spans="1:25">
      <c r="A178" s="728" t="s">
        <v>1427</v>
      </c>
      <c r="B178" s="728" t="s">
        <v>1428</v>
      </c>
      <c r="C178" s="728" t="s">
        <v>923</v>
      </c>
      <c r="D178" s="728" t="s">
        <v>924</v>
      </c>
      <c r="E178" s="728" t="s">
        <v>925</v>
      </c>
      <c r="F178" s="728" t="s">
        <v>926</v>
      </c>
      <c r="G178" s="728" t="s">
        <v>987</v>
      </c>
      <c r="H178" s="728">
        <v>9.8063249199999994E-2</v>
      </c>
      <c r="I178" s="728">
        <v>10</v>
      </c>
      <c r="J178" s="728">
        <v>20</v>
      </c>
      <c r="K178" s="728" t="s">
        <v>988</v>
      </c>
      <c r="L178" s="728" t="s">
        <v>988</v>
      </c>
      <c r="M178" s="728"/>
      <c r="N178" s="728" t="s">
        <v>930</v>
      </c>
      <c r="O178" s="728"/>
      <c r="P178" s="728" t="s">
        <v>926</v>
      </c>
      <c r="Q178" s="728" t="s">
        <v>987</v>
      </c>
      <c r="R178" s="728" t="s">
        <v>923</v>
      </c>
      <c r="S178" s="728">
        <v>0</v>
      </c>
      <c r="T178" s="728" t="s">
        <v>988</v>
      </c>
      <c r="U178" s="728">
        <v>0.1</v>
      </c>
      <c r="V178" s="728">
        <v>0.1</v>
      </c>
      <c r="W178" s="728" t="s">
        <v>931</v>
      </c>
      <c r="X178" s="729">
        <f t="shared" si="4"/>
        <v>9.8063249199999994E-2</v>
      </c>
      <c r="Y178" s="730">
        <f t="shared" si="5"/>
        <v>0</v>
      </c>
    </row>
    <row r="179" spans="1:25">
      <c r="A179" s="728" t="s">
        <v>1429</v>
      </c>
      <c r="B179" s="728" t="s">
        <v>1430</v>
      </c>
      <c r="C179" s="728" t="s">
        <v>923</v>
      </c>
      <c r="D179" s="728" t="s">
        <v>924</v>
      </c>
      <c r="E179" s="728" t="s">
        <v>925</v>
      </c>
      <c r="F179" s="728" t="s">
        <v>926</v>
      </c>
      <c r="G179" s="728" t="s">
        <v>987</v>
      </c>
      <c r="H179" s="728">
        <v>0.18178880625999999</v>
      </c>
      <c r="I179" s="728">
        <v>10</v>
      </c>
      <c r="J179" s="728">
        <v>20</v>
      </c>
      <c r="K179" s="728" t="s">
        <v>988</v>
      </c>
      <c r="L179" s="728" t="s">
        <v>988</v>
      </c>
      <c r="M179" s="728"/>
      <c r="N179" s="728" t="s">
        <v>930</v>
      </c>
      <c r="O179" s="728"/>
      <c r="P179" s="728" t="s">
        <v>926</v>
      </c>
      <c r="Q179" s="728" t="s">
        <v>987</v>
      </c>
      <c r="R179" s="728" t="s">
        <v>923</v>
      </c>
      <c r="S179" s="728">
        <v>0</v>
      </c>
      <c r="T179" s="728" t="s">
        <v>988</v>
      </c>
      <c r="U179" s="728">
        <v>0.18</v>
      </c>
      <c r="V179" s="728">
        <v>0.18</v>
      </c>
      <c r="W179" s="728" t="s">
        <v>931</v>
      </c>
      <c r="X179" s="729">
        <f t="shared" si="4"/>
        <v>0.18178880625999999</v>
      </c>
      <c r="Y179" s="730">
        <f t="shared" si="5"/>
        <v>0</v>
      </c>
    </row>
    <row r="180" spans="1:25">
      <c r="A180" s="728" t="s">
        <v>1431</v>
      </c>
      <c r="B180" s="728" t="s">
        <v>1432</v>
      </c>
      <c r="C180" s="728" t="s">
        <v>923</v>
      </c>
      <c r="D180" s="728" t="s">
        <v>924</v>
      </c>
      <c r="E180" s="728" t="s">
        <v>925</v>
      </c>
      <c r="F180" s="728" t="s">
        <v>926</v>
      </c>
      <c r="G180" s="728" t="s">
        <v>1100</v>
      </c>
      <c r="H180" s="728">
        <v>3.801513401E-2</v>
      </c>
      <c r="I180" s="728">
        <v>10</v>
      </c>
      <c r="J180" s="728">
        <v>20</v>
      </c>
      <c r="K180" s="728" t="s">
        <v>999</v>
      </c>
      <c r="L180" s="728" t="s">
        <v>993</v>
      </c>
      <c r="M180" s="728"/>
      <c r="N180" s="728" t="s">
        <v>930</v>
      </c>
      <c r="O180" s="728"/>
      <c r="P180" s="728" t="s">
        <v>926</v>
      </c>
      <c r="Q180" s="728" t="s">
        <v>1100</v>
      </c>
      <c r="R180" s="728" t="s">
        <v>923</v>
      </c>
      <c r="S180" s="728">
        <v>0</v>
      </c>
      <c r="T180" s="728" t="s">
        <v>999</v>
      </c>
      <c r="U180" s="728">
        <v>0.04</v>
      </c>
      <c r="V180" s="728">
        <v>0.04</v>
      </c>
      <c r="W180" s="728" t="s">
        <v>931</v>
      </c>
      <c r="X180" s="729">
        <f t="shared" si="4"/>
        <v>3.801513401E-2</v>
      </c>
      <c r="Y180" s="730">
        <f t="shared" si="5"/>
        <v>0</v>
      </c>
    </row>
    <row r="181" spans="1:25">
      <c r="A181" s="728" t="s">
        <v>1433</v>
      </c>
      <c r="B181" s="728" t="s">
        <v>1434</v>
      </c>
      <c r="C181" s="728" t="s">
        <v>923</v>
      </c>
      <c r="D181" s="728" t="s">
        <v>924</v>
      </c>
      <c r="E181" s="728" t="s">
        <v>925</v>
      </c>
      <c r="F181" s="728" t="s">
        <v>926</v>
      </c>
      <c r="G181" s="728" t="s">
        <v>1435</v>
      </c>
      <c r="H181" s="728">
        <v>3.077892363E-2</v>
      </c>
      <c r="I181" s="728">
        <v>10</v>
      </c>
      <c r="J181" s="728">
        <v>20</v>
      </c>
      <c r="K181" s="728" t="s">
        <v>999</v>
      </c>
      <c r="L181" s="728" t="s">
        <v>993</v>
      </c>
      <c r="M181" s="728"/>
      <c r="N181" s="728" t="s">
        <v>930</v>
      </c>
      <c r="O181" s="728"/>
      <c r="P181" s="728" t="s">
        <v>926</v>
      </c>
      <c r="Q181" s="728" t="s">
        <v>1435</v>
      </c>
      <c r="R181" s="728" t="s">
        <v>923</v>
      </c>
      <c r="S181" s="728">
        <v>0</v>
      </c>
      <c r="T181" s="728" t="s">
        <v>999</v>
      </c>
      <c r="U181" s="728">
        <v>0.03</v>
      </c>
      <c r="V181" s="728">
        <v>0.03</v>
      </c>
      <c r="W181" s="728" t="s">
        <v>931</v>
      </c>
      <c r="X181" s="729">
        <f t="shared" si="4"/>
        <v>3.077892363E-2</v>
      </c>
      <c r="Y181" s="730">
        <f t="shared" si="5"/>
        <v>0</v>
      </c>
    </row>
    <row r="182" spans="1:25">
      <c r="A182" s="728" t="s">
        <v>1436</v>
      </c>
      <c r="B182" s="728" t="s">
        <v>1437</v>
      </c>
      <c r="C182" s="728" t="s">
        <v>923</v>
      </c>
      <c r="D182" s="728" t="s">
        <v>924</v>
      </c>
      <c r="E182" s="728" t="s">
        <v>925</v>
      </c>
      <c r="F182" s="728" t="s">
        <v>926</v>
      </c>
      <c r="G182" s="728" t="s">
        <v>1016</v>
      </c>
      <c r="H182" s="728">
        <v>7.4268683249999995E-2</v>
      </c>
      <c r="I182" s="728">
        <v>10</v>
      </c>
      <c r="J182" s="728">
        <v>20</v>
      </c>
      <c r="K182" s="728" t="s">
        <v>1017</v>
      </c>
      <c r="L182" s="728" t="s">
        <v>988</v>
      </c>
      <c r="M182" s="728"/>
      <c r="N182" s="728" t="s">
        <v>930</v>
      </c>
      <c r="O182" s="728"/>
      <c r="P182" s="728" t="s">
        <v>926</v>
      </c>
      <c r="Q182" s="728" t="s">
        <v>1016</v>
      </c>
      <c r="R182" s="728" t="s">
        <v>923</v>
      </c>
      <c r="S182" s="728">
        <v>0</v>
      </c>
      <c r="T182" s="728" t="s">
        <v>1017</v>
      </c>
      <c r="U182" s="728">
        <v>7.0000000000000007E-2</v>
      </c>
      <c r="V182" s="728">
        <v>7.0000000000000007E-2</v>
      </c>
      <c r="W182" s="728" t="s">
        <v>931</v>
      </c>
      <c r="X182" s="729">
        <f t="shared" si="4"/>
        <v>7.4268683249999995E-2</v>
      </c>
      <c r="Y182" s="730">
        <f t="shared" si="5"/>
        <v>0</v>
      </c>
    </row>
    <row r="183" spans="1:25">
      <c r="A183" s="728" t="s">
        <v>1438</v>
      </c>
      <c r="B183" s="728" t="s">
        <v>1439</v>
      </c>
      <c r="C183" s="728" t="s">
        <v>923</v>
      </c>
      <c r="D183" s="728" t="s">
        <v>924</v>
      </c>
      <c r="E183" s="728" t="s">
        <v>925</v>
      </c>
      <c r="F183" s="728" t="s">
        <v>926</v>
      </c>
      <c r="G183" s="728" t="s">
        <v>1016</v>
      </c>
      <c r="H183" s="728">
        <v>7.8535200200000002E-2</v>
      </c>
      <c r="I183" s="728">
        <v>10</v>
      </c>
      <c r="J183" s="728">
        <v>20</v>
      </c>
      <c r="K183" s="728" t="s">
        <v>1017</v>
      </c>
      <c r="L183" s="728" t="s">
        <v>988</v>
      </c>
      <c r="M183" s="728"/>
      <c r="N183" s="728" t="s">
        <v>930</v>
      </c>
      <c r="O183" s="728"/>
      <c r="P183" s="728" t="s">
        <v>926</v>
      </c>
      <c r="Q183" s="728" t="s">
        <v>1016</v>
      </c>
      <c r="R183" s="728" t="s">
        <v>923</v>
      </c>
      <c r="S183" s="728">
        <v>0</v>
      </c>
      <c r="T183" s="728" t="s">
        <v>1017</v>
      </c>
      <c r="U183" s="728">
        <v>0.08</v>
      </c>
      <c r="V183" s="728">
        <v>0.08</v>
      </c>
      <c r="W183" s="728" t="s">
        <v>931</v>
      </c>
      <c r="X183" s="729">
        <f t="shared" si="4"/>
        <v>7.8535200200000002E-2</v>
      </c>
      <c r="Y183" s="730">
        <f t="shared" si="5"/>
        <v>0</v>
      </c>
    </row>
    <row r="184" spans="1:25">
      <c r="A184" s="728" t="s">
        <v>1440</v>
      </c>
      <c r="B184" s="728" t="s">
        <v>1441</v>
      </c>
      <c r="C184" s="728" t="s">
        <v>923</v>
      </c>
      <c r="D184" s="728" t="s">
        <v>924</v>
      </c>
      <c r="E184" s="728" t="s">
        <v>925</v>
      </c>
      <c r="F184" s="728" t="s">
        <v>926</v>
      </c>
      <c r="G184" s="728" t="s">
        <v>1016</v>
      </c>
      <c r="H184" s="728">
        <v>0.13266549379000001</v>
      </c>
      <c r="I184" s="728">
        <v>10</v>
      </c>
      <c r="J184" s="728">
        <v>20</v>
      </c>
      <c r="K184" s="728" t="s">
        <v>1017</v>
      </c>
      <c r="L184" s="728" t="s">
        <v>988</v>
      </c>
      <c r="M184" s="728"/>
      <c r="N184" s="728" t="s">
        <v>930</v>
      </c>
      <c r="O184" s="728"/>
      <c r="P184" s="728" t="s">
        <v>926</v>
      </c>
      <c r="Q184" s="728" t="s">
        <v>1016</v>
      </c>
      <c r="R184" s="728" t="s">
        <v>923</v>
      </c>
      <c r="S184" s="728">
        <v>0</v>
      </c>
      <c r="T184" s="728" t="s">
        <v>1017</v>
      </c>
      <c r="U184" s="728">
        <v>0.13</v>
      </c>
      <c r="V184" s="728">
        <v>0.13</v>
      </c>
      <c r="W184" s="728" t="s">
        <v>931</v>
      </c>
      <c r="X184" s="729">
        <f t="shared" si="4"/>
        <v>0.13266549379000001</v>
      </c>
      <c r="Y184" s="730">
        <f t="shared" si="5"/>
        <v>0</v>
      </c>
    </row>
    <row r="185" spans="1:25">
      <c r="A185" s="728" t="s">
        <v>1442</v>
      </c>
      <c r="B185" s="728" t="s">
        <v>1443</v>
      </c>
      <c r="C185" s="728" t="s">
        <v>923</v>
      </c>
      <c r="D185" s="728" t="s">
        <v>924</v>
      </c>
      <c r="E185" s="728" t="s">
        <v>925</v>
      </c>
      <c r="F185" s="728" t="s">
        <v>926</v>
      </c>
      <c r="G185" s="728" t="s">
        <v>948</v>
      </c>
      <c r="H185" s="728">
        <v>5.9317172049999999E-2</v>
      </c>
      <c r="I185" s="728">
        <v>10</v>
      </c>
      <c r="J185" s="728">
        <v>20</v>
      </c>
      <c r="K185" s="728" t="s">
        <v>928</v>
      </c>
      <c r="L185" s="728" t="s">
        <v>928</v>
      </c>
      <c r="M185" s="728"/>
      <c r="N185" s="728" t="s">
        <v>930</v>
      </c>
      <c r="O185" s="728"/>
      <c r="P185" s="728" t="s">
        <v>926</v>
      </c>
      <c r="Q185" s="728" t="s">
        <v>948</v>
      </c>
      <c r="R185" s="728" t="s">
        <v>923</v>
      </c>
      <c r="S185" s="728">
        <v>0</v>
      </c>
      <c r="T185" s="728" t="s">
        <v>928</v>
      </c>
      <c r="U185" s="728">
        <v>0.06</v>
      </c>
      <c r="V185" s="728">
        <v>0.06</v>
      </c>
      <c r="W185" s="728" t="s">
        <v>931</v>
      </c>
      <c r="X185" s="729">
        <f t="shared" si="4"/>
        <v>5.9317172049999999E-2</v>
      </c>
      <c r="Y185" s="730">
        <f t="shared" si="5"/>
        <v>0</v>
      </c>
    </row>
    <row r="186" spans="1:25">
      <c r="A186" s="728" t="s">
        <v>1444</v>
      </c>
      <c r="B186" s="728" t="s">
        <v>1445</v>
      </c>
      <c r="C186" s="728" t="s">
        <v>923</v>
      </c>
      <c r="D186" s="728" t="s">
        <v>924</v>
      </c>
      <c r="E186" s="728" t="s">
        <v>925</v>
      </c>
      <c r="F186" s="728" t="s">
        <v>926</v>
      </c>
      <c r="G186" s="728" t="s">
        <v>948</v>
      </c>
      <c r="H186" s="728">
        <v>3.7647112279999999E-2</v>
      </c>
      <c r="I186" s="728">
        <v>10</v>
      </c>
      <c r="J186" s="728">
        <v>20</v>
      </c>
      <c r="K186" s="728" t="s">
        <v>1031</v>
      </c>
      <c r="L186" s="728" t="s">
        <v>928</v>
      </c>
      <c r="M186" s="728"/>
      <c r="N186" s="728" t="s">
        <v>930</v>
      </c>
      <c r="O186" s="728"/>
      <c r="P186" s="728" t="s">
        <v>926</v>
      </c>
      <c r="Q186" s="728" t="s">
        <v>948</v>
      </c>
      <c r="R186" s="728" t="s">
        <v>923</v>
      </c>
      <c r="S186" s="728">
        <v>0</v>
      </c>
      <c r="T186" s="728" t="s">
        <v>1031</v>
      </c>
      <c r="U186" s="728">
        <v>0.04</v>
      </c>
      <c r="V186" s="728">
        <v>0.04</v>
      </c>
      <c r="W186" s="728" t="s">
        <v>931</v>
      </c>
      <c r="X186" s="729">
        <f t="shared" si="4"/>
        <v>3.7647112279999999E-2</v>
      </c>
      <c r="Y186" s="730">
        <f t="shared" si="5"/>
        <v>0</v>
      </c>
    </row>
    <row r="187" spans="1:25">
      <c r="A187" s="728" t="s">
        <v>1446</v>
      </c>
      <c r="B187" s="728" t="s">
        <v>1447</v>
      </c>
      <c r="C187" s="728" t="s">
        <v>923</v>
      </c>
      <c r="D187" s="728" t="s">
        <v>924</v>
      </c>
      <c r="E187" s="728" t="s">
        <v>925</v>
      </c>
      <c r="F187" s="728" t="s">
        <v>926</v>
      </c>
      <c r="G187" s="728" t="s">
        <v>1035</v>
      </c>
      <c r="H187" s="728">
        <v>0.14357710894</v>
      </c>
      <c r="I187" s="728">
        <v>10</v>
      </c>
      <c r="J187" s="728">
        <v>20</v>
      </c>
      <c r="K187" s="728" t="s">
        <v>1036</v>
      </c>
      <c r="L187" s="728" t="s">
        <v>1037</v>
      </c>
      <c r="M187" s="728"/>
      <c r="N187" s="728" t="s">
        <v>930</v>
      </c>
      <c r="O187" s="728"/>
      <c r="P187" s="728" t="s">
        <v>926</v>
      </c>
      <c r="Q187" s="728" t="s">
        <v>1035</v>
      </c>
      <c r="R187" s="728" t="s">
        <v>923</v>
      </c>
      <c r="S187" s="728" t="s">
        <v>953</v>
      </c>
      <c r="T187" s="728" t="s">
        <v>1036</v>
      </c>
      <c r="U187" s="728">
        <v>0.14000000000000001</v>
      </c>
      <c r="V187" s="728">
        <v>0.14000000000000001</v>
      </c>
      <c r="W187" s="728" t="s">
        <v>931</v>
      </c>
      <c r="X187" s="729">
        <f t="shared" si="4"/>
        <v>0.14357710894</v>
      </c>
      <c r="Y187" s="730">
        <f t="shared" si="5"/>
        <v>0</v>
      </c>
    </row>
    <row r="188" spans="1:25">
      <c r="A188" s="728" t="s">
        <v>1448</v>
      </c>
      <c r="B188" s="728" t="s">
        <v>1449</v>
      </c>
      <c r="C188" s="728" t="s">
        <v>923</v>
      </c>
      <c r="D188" s="728" t="s">
        <v>924</v>
      </c>
      <c r="E188" s="728" t="s">
        <v>925</v>
      </c>
      <c r="F188" s="728" t="s">
        <v>926</v>
      </c>
      <c r="G188" s="728" t="s">
        <v>1041</v>
      </c>
      <c r="H188" s="728">
        <v>0.10287591582</v>
      </c>
      <c r="I188" s="728">
        <v>10</v>
      </c>
      <c r="J188" s="728">
        <v>20</v>
      </c>
      <c r="K188" s="728" t="s">
        <v>1017</v>
      </c>
      <c r="L188" s="728" t="s">
        <v>988</v>
      </c>
      <c r="M188" s="728"/>
      <c r="N188" s="728" t="s">
        <v>930</v>
      </c>
      <c r="O188" s="728"/>
      <c r="P188" s="728" t="s">
        <v>926</v>
      </c>
      <c r="Q188" s="728" t="s">
        <v>1041</v>
      </c>
      <c r="R188" s="728" t="s">
        <v>923</v>
      </c>
      <c r="S188" s="728">
        <v>0</v>
      </c>
      <c r="T188" s="728" t="s">
        <v>1017</v>
      </c>
      <c r="U188" s="728">
        <v>0.1</v>
      </c>
      <c r="V188" s="728">
        <v>0.1</v>
      </c>
      <c r="W188" s="728" t="s">
        <v>931</v>
      </c>
      <c r="X188" s="729">
        <f t="shared" si="4"/>
        <v>0.10287591582</v>
      </c>
      <c r="Y188" s="730">
        <f t="shared" si="5"/>
        <v>0</v>
      </c>
    </row>
    <row r="189" spans="1:25">
      <c r="A189" s="728" t="s">
        <v>1450</v>
      </c>
      <c r="B189" s="728" t="s">
        <v>970</v>
      </c>
      <c r="C189" s="728" t="s">
        <v>923</v>
      </c>
      <c r="D189" s="728" t="s">
        <v>924</v>
      </c>
      <c r="E189" s="728" t="s">
        <v>925</v>
      </c>
      <c r="F189" s="728" t="s">
        <v>926</v>
      </c>
      <c r="G189" s="728" t="s">
        <v>948</v>
      </c>
      <c r="H189" s="728">
        <v>4.115078154E-2</v>
      </c>
      <c r="I189" s="728">
        <v>10</v>
      </c>
      <c r="J189" s="728">
        <v>20</v>
      </c>
      <c r="K189" s="728" t="s">
        <v>928</v>
      </c>
      <c r="L189" s="728" t="s">
        <v>928</v>
      </c>
      <c r="M189" s="728"/>
      <c r="N189" s="728" t="s">
        <v>930</v>
      </c>
      <c r="O189" s="728"/>
      <c r="P189" s="728" t="s">
        <v>926</v>
      </c>
      <c r="Q189" s="728" t="s">
        <v>948</v>
      </c>
      <c r="R189" s="728" t="s">
        <v>923</v>
      </c>
      <c r="S189" s="728">
        <v>0</v>
      </c>
      <c r="T189" s="728" t="s">
        <v>928</v>
      </c>
      <c r="U189" s="728">
        <v>0.04</v>
      </c>
      <c r="V189" s="728">
        <v>0.04</v>
      </c>
      <c r="W189" s="728" t="s">
        <v>931</v>
      </c>
      <c r="X189" s="729">
        <f t="shared" si="4"/>
        <v>-4.5999999642720724E-10</v>
      </c>
      <c r="Y189" s="730">
        <f t="shared" si="5"/>
        <v>4.1150781999999997E-2</v>
      </c>
    </row>
    <row r="190" spans="1:25">
      <c r="A190" s="728" t="s">
        <v>1451</v>
      </c>
      <c r="B190" s="728" t="s">
        <v>1452</v>
      </c>
      <c r="C190" s="728" t="s">
        <v>923</v>
      </c>
      <c r="D190" s="728" t="s">
        <v>924</v>
      </c>
      <c r="E190" s="728" t="s">
        <v>925</v>
      </c>
      <c r="F190" s="728" t="s">
        <v>926</v>
      </c>
      <c r="G190" s="728" t="s">
        <v>948</v>
      </c>
      <c r="H190" s="728">
        <v>0.27921803647999999</v>
      </c>
      <c r="I190" s="728">
        <v>10</v>
      </c>
      <c r="J190" s="728">
        <v>20</v>
      </c>
      <c r="K190" s="728" t="s">
        <v>928</v>
      </c>
      <c r="L190" s="728" t="s">
        <v>928</v>
      </c>
      <c r="M190" s="728"/>
      <c r="N190" s="728" t="s">
        <v>930</v>
      </c>
      <c r="O190" s="728"/>
      <c r="P190" s="728" t="s">
        <v>926</v>
      </c>
      <c r="Q190" s="728" t="s">
        <v>948</v>
      </c>
      <c r="R190" s="728" t="s">
        <v>923</v>
      </c>
      <c r="S190" s="728">
        <v>0</v>
      </c>
      <c r="T190" s="728" t="s">
        <v>928</v>
      </c>
      <c r="U190" s="728">
        <v>0.28000000000000003</v>
      </c>
      <c r="V190" s="728">
        <v>0.28000000000000003</v>
      </c>
      <c r="W190" s="728" t="s">
        <v>931</v>
      </c>
      <c r="X190" s="729">
        <f t="shared" si="4"/>
        <v>0.27921803647999999</v>
      </c>
      <c r="Y190" s="730">
        <f t="shared" si="5"/>
        <v>0</v>
      </c>
    </row>
    <row r="191" spans="1:25">
      <c r="A191" s="728" t="s">
        <v>1453</v>
      </c>
      <c r="B191" s="728" t="s">
        <v>976</v>
      </c>
      <c r="C191" s="728" t="s">
        <v>923</v>
      </c>
      <c r="D191" s="728" t="s">
        <v>924</v>
      </c>
      <c r="E191" s="728" t="s">
        <v>925</v>
      </c>
      <c r="F191" s="728" t="s">
        <v>926</v>
      </c>
      <c r="G191" s="728" t="s">
        <v>1454</v>
      </c>
      <c r="H191" s="728">
        <v>0.30922011643000002</v>
      </c>
      <c r="I191" s="728">
        <v>10</v>
      </c>
      <c r="J191" s="728">
        <v>20</v>
      </c>
      <c r="K191" s="728" t="s">
        <v>928</v>
      </c>
      <c r="L191" s="728" t="s">
        <v>928</v>
      </c>
      <c r="M191" s="728"/>
      <c r="N191" s="728" t="s">
        <v>930</v>
      </c>
      <c r="O191" s="728"/>
      <c r="P191" s="728" t="s">
        <v>926</v>
      </c>
      <c r="Q191" s="728" t="s">
        <v>1454</v>
      </c>
      <c r="R191" s="728" t="s">
        <v>923</v>
      </c>
      <c r="S191" s="728">
        <v>0</v>
      </c>
      <c r="T191" s="728" t="s">
        <v>928</v>
      </c>
      <c r="U191" s="728">
        <v>0.31</v>
      </c>
      <c r="V191" s="728">
        <v>0.31</v>
      </c>
      <c r="W191" s="728" t="s">
        <v>931</v>
      </c>
      <c r="X191" s="729">
        <f t="shared" si="4"/>
        <v>0.28635673043000004</v>
      </c>
      <c r="Y191" s="730">
        <f t="shared" si="5"/>
        <v>2.2863385999999999E-2</v>
      </c>
    </row>
    <row r="192" spans="1:25">
      <c r="A192" s="728" t="s">
        <v>1455</v>
      </c>
      <c r="B192" s="728" t="s">
        <v>1456</v>
      </c>
      <c r="C192" s="728" t="s">
        <v>923</v>
      </c>
      <c r="D192" s="728" t="s">
        <v>924</v>
      </c>
      <c r="E192" s="728" t="s">
        <v>925</v>
      </c>
      <c r="F192" s="728" t="s">
        <v>926</v>
      </c>
      <c r="G192" s="728" t="s">
        <v>952</v>
      </c>
      <c r="H192" s="728">
        <v>1.9955271019999998E-2</v>
      </c>
      <c r="I192" s="728">
        <v>10</v>
      </c>
      <c r="J192" s="728">
        <v>20</v>
      </c>
      <c r="K192" s="728" t="s">
        <v>928</v>
      </c>
      <c r="L192" s="728" t="s">
        <v>928</v>
      </c>
      <c r="M192" s="728"/>
      <c r="N192" s="728" t="s">
        <v>930</v>
      </c>
      <c r="O192" s="728"/>
      <c r="P192" s="728" t="s">
        <v>926</v>
      </c>
      <c r="Q192" s="728" t="s">
        <v>952</v>
      </c>
      <c r="R192" s="728" t="s">
        <v>923</v>
      </c>
      <c r="S192" s="728" t="s">
        <v>953</v>
      </c>
      <c r="T192" s="728" t="s">
        <v>928</v>
      </c>
      <c r="U192" s="728">
        <v>0.02</v>
      </c>
      <c r="V192" s="728">
        <v>0.02</v>
      </c>
      <c r="W192" s="728" t="s">
        <v>931</v>
      </c>
      <c r="X192" s="729">
        <f t="shared" si="4"/>
        <v>1.9955271019999998E-2</v>
      </c>
      <c r="Y192" s="730">
        <f t="shared" si="5"/>
        <v>0</v>
      </c>
    </row>
    <row r="193" spans="1:25">
      <c r="A193" s="728" t="s">
        <v>1457</v>
      </c>
      <c r="B193" s="728" t="s">
        <v>1458</v>
      </c>
      <c r="C193" s="728" t="s">
        <v>923</v>
      </c>
      <c r="D193" s="728" t="s">
        <v>924</v>
      </c>
      <c r="E193" s="728" t="s">
        <v>925</v>
      </c>
      <c r="F193" s="728" t="s">
        <v>926</v>
      </c>
      <c r="G193" s="728" t="s">
        <v>952</v>
      </c>
      <c r="H193" s="728">
        <v>0.1499200627</v>
      </c>
      <c r="I193" s="728">
        <v>10</v>
      </c>
      <c r="J193" s="728">
        <v>20</v>
      </c>
      <c r="K193" s="728" t="s">
        <v>928</v>
      </c>
      <c r="L193" s="728" t="s">
        <v>928</v>
      </c>
      <c r="M193" s="728"/>
      <c r="N193" s="728" t="s">
        <v>930</v>
      </c>
      <c r="O193" s="728"/>
      <c r="P193" s="728" t="s">
        <v>926</v>
      </c>
      <c r="Q193" s="728" t="s">
        <v>952</v>
      </c>
      <c r="R193" s="728" t="s">
        <v>923</v>
      </c>
      <c r="S193" s="728" t="s">
        <v>953</v>
      </c>
      <c r="T193" s="728" t="s">
        <v>928</v>
      </c>
      <c r="U193" s="728">
        <v>0.15</v>
      </c>
      <c r="V193" s="728">
        <v>0.15</v>
      </c>
      <c r="W193" s="728" t="s">
        <v>931</v>
      </c>
      <c r="X193" s="729">
        <f t="shared" si="4"/>
        <v>0.1499200627</v>
      </c>
      <c r="Y193" s="730">
        <f t="shared" si="5"/>
        <v>0</v>
      </c>
    </row>
    <row r="194" spans="1:25">
      <c r="A194" s="728" t="s">
        <v>1459</v>
      </c>
      <c r="B194" s="728" t="s">
        <v>1460</v>
      </c>
      <c r="C194" s="728" t="s">
        <v>923</v>
      </c>
      <c r="D194" s="728" t="s">
        <v>924</v>
      </c>
      <c r="E194" s="728" t="s">
        <v>925</v>
      </c>
      <c r="F194" s="728" t="s">
        <v>926</v>
      </c>
      <c r="G194" s="728" t="s">
        <v>952</v>
      </c>
      <c r="H194" s="728">
        <v>3.8034462989999997E-2</v>
      </c>
      <c r="I194" s="728">
        <v>10</v>
      </c>
      <c r="J194" s="728">
        <v>20</v>
      </c>
      <c r="K194" s="728" t="s">
        <v>1461</v>
      </c>
      <c r="L194" s="728" t="s">
        <v>1037</v>
      </c>
      <c r="M194" s="728"/>
      <c r="N194" s="728" t="s">
        <v>930</v>
      </c>
      <c r="O194" s="728"/>
      <c r="P194" s="728" t="s">
        <v>926</v>
      </c>
      <c r="Q194" s="728" t="s">
        <v>952</v>
      </c>
      <c r="R194" s="728" t="s">
        <v>923</v>
      </c>
      <c r="S194" s="728" t="s">
        <v>953</v>
      </c>
      <c r="T194" s="728" t="s">
        <v>1461</v>
      </c>
      <c r="U194" s="728">
        <v>0.04</v>
      </c>
      <c r="V194" s="728">
        <v>0.04</v>
      </c>
      <c r="W194" s="728" t="s">
        <v>931</v>
      </c>
      <c r="X194" s="729">
        <f t="shared" si="4"/>
        <v>3.8034462989999997E-2</v>
      </c>
      <c r="Y194" s="730">
        <f t="shared" si="5"/>
        <v>0</v>
      </c>
    </row>
    <row r="195" spans="1:25">
      <c r="A195" s="728" t="s">
        <v>1462</v>
      </c>
      <c r="B195" s="728" t="s">
        <v>1463</v>
      </c>
      <c r="C195" s="728" t="s">
        <v>923</v>
      </c>
      <c r="D195" s="728" t="s">
        <v>924</v>
      </c>
      <c r="E195" s="728" t="s">
        <v>925</v>
      </c>
      <c r="F195" s="728" t="s">
        <v>926</v>
      </c>
      <c r="G195" s="728" t="s">
        <v>952</v>
      </c>
      <c r="H195" s="728">
        <v>0.16978807656</v>
      </c>
      <c r="I195" s="728">
        <v>10</v>
      </c>
      <c r="J195" s="728">
        <v>20</v>
      </c>
      <c r="K195" s="728" t="s">
        <v>1037</v>
      </c>
      <c r="L195" s="728" t="s">
        <v>1037</v>
      </c>
      <c r="M195" s="728"/>
      <c r="N195" s="728" t="s">
        <v>930</v>
      </c>
      <c r="O195" s="728"/>
      <c r="P195" s="728" t="s">
        <v>926</v>
      </c>
      <c r="Q195" s="728" t="s">
        <v>952</v>
      </c>
      <c r="R195" s="728" t="s">
        <v>923</v>
      </c>
      <c r="S195" s="728" t="s">
        <v>953</v>
      </c>
      <c r="T195" s="728" t="s">
        <v>1037</v>
      </c>
      <c r="U195" s="728">
        <v>0.17</v>
      </c>
      <c r="V195" s="728">
        <v>0.17</v>
      </c>
      <c r="W195" s="728" t="s">
        <v>931</v>
      </c>
      <c r="X195" s="729">
        <f t="shared" si="4"/>
        <v>0.16978807656</v>
      </c>
      <c r="Y195" s="730">
        <f t="shared" si="5"/>
        <v>0</v>
      </c>
    </row>
    <row r="196" spans="1:25">
      <c r="A196" s="728" t="s">
        <v>1464</v>
      </c>
      <c r="B196" s="728" t="s">
        <v>1465</v>
      </c>
      <c r="C196" s="728" t="s">
        <v>923</v>
      </c>
      <c r="D196" s="728" t="s">
        <v>924</v>
      </c>
      <c r="E196" s="728" t="s">
        <v>925</v>
      </c>
      <c r="F196" s="728" t="s">
        <v>926</v>
      </c>
      <c r="G196" s="728" t="s">
        <v>1035</v>
      </c>
      <c r="H196" s="728">
        <v>0.23848862291</v>
      </c>
      <c r="I196" s="728">
        <v>10</v>
      </c>
      <c r="J196" s="728">
        <v>20</v>
      </c>
      <c r="K196" s="728" t="s">
        <v>1461</v>
      </c>
      <c r="L196" s="728" t="s">
        <v>1037</v>
      </c>
      <c r="M196" s="728"/>
      <c r="N196" s="728" t="s">
        <v>930</v>
      </c>
      <c r="O196" s="728"/>
      <c r="P196" s="728" t="s">
        <v>926</v>
      </c>
      <c r="Q196" s="728" t="s">
        <v>1035</v>
      </c>
      <c r="R196" s="728" t="s">
        <v>923</v>
      </c>
      <c r="S196" s="728" t="s">
        <v>953</v>
      </c>
      <c r="T196" s="728" t="s">
        <v>1461</v>
      </c>
      <c r="U196" s="728">
        <v>0.24</v>
      </c>
      <c r="V196" s="728">
        <v>0.24</v>
      </c>
      <c r="W196" s="728" t="s">
        <v>931</v>
      </c>
      <c r="X196" s="729">
        <f t="shared" si="4"/>
        <v>0.23848862291</v>
      </c>
      <c r="Y196" s="730">
        <f t="shared" si="5"/>
        <v>0</v>
      </c>
    </row>
    <row r="197" spans="1:25">
      <c r="A197" s="728" t="s">
        <v>1466</v>
      </c>
      <c r="B197" s="728" t="s">
        <v>1467</v>
      </c>
      <c r="C197" s="728" t="s">
        <v>923</v>
      </c>
      <c r="D197" s="728" t="s">
        <v>924</v>
      </c>
      <c r="E197" s="728" t="s">
        <v>925</v>
      </c>
      <c r="F197" s="728" t="s">
        <v>926</v>
      </c>
      <c r="G197" s="728" t="s">
        <v>963</v>
      </c>
      <c r="H197" s="728">
        <v>1.251155403E-2</v>
      </c>
      <c r="I197" s="728">
        <v>10</v>
      </c>
      <c r="J197" s="728">
        <v>20</v>
      </c>
      <c r="K197" s="728" t="s">
        <v>964</v>
      </c>
      <c r="L197" s="728" t="s">
        <v>964</v>
      </c>
      <c r="M197" s="728"/>
      <c r="N197" s="728" t="s">
        <v>930</v>
      </c>
      <c r="O197" s="728"/>
      <c r="P197" s="728" t="s">
        <v>926</v>
      </c>
      <c r="Q197" s="728" t="s">
        <v>963</v>
      </c>
      <c r="R197" s="728" t="s">
        <v>923</v>
      </c>
      <c r="S197" s="728" t="s">
        <v>953</v>
      </c>
      <c r="T197" s="728" t="s">
        <v>964</v>
      </c>
      <c r="U197" s="728">
        <v>0.01</v>
      </c>
      <c r="V197" s="728">
        <v>0.01</v>
      </c>
      <c r="W197" s="728" t="s">
        <v>931</v>
      </c>
      <c r="X197" s="729">
        <f t="shared" ref="X197:X260" si="6">H197-Y197</f>
        <v>1.251155403E-2</v>
      </c>
      <c r="Y197" s="730">
        <f t="shared" ref="Y197:Y260" si="7">SUMIFS($BG$5:$BG$76,$BE$5:$BE$76,B197)</f>
        <v>0</v>
      </c>
    </row>
    <row r="198" spans="1:25">
      <c r="A198" s="728" t="s">
        <v>1468</v>
      </c>
      <c r="B198" s="728" t="s">
        <v>1469</v>
      </c>
      <c r="C198" s="728" t="s">
        <v>923</v>
      </c>
      <c r="D198" s="728" t="s">
        <v>924</v>
      </c>
      <c r="E198" s="728" t="s">
        <v>925</v>
      </c>
      <c r="F198" s="728" t="s">
        <v>926</v>
      </c>
      <c r="G198" s="728" t="s">
        <v>968</v>
      </c>
      <c r="H198" s="728">
        <v>8.854928192E-2</v>
      </c>
      <c r="I198" s="728">
        <v>10</v>
      </c>
      <c r="J198" s="728">
        <v>20</v>
      </c>
      <c r="K198" s="728" t="s">
        <v>969</v>
      </c>
      <c r="L198" s="728" t="s">
        <v>969</v>
      </c>
      <c r="M198" s="728"/>
      <c r="N198" s="728" t="s">
        <v>930</v>
      </c>
      <c r="O198" s="728"/>
      <c r="P198" s="728" t="s">
        <v>926</v>
      </c>
      <c r="Q198" s="728" t="s">
        <v>968</v>
      </c>
      <c r="R198" s="728" t="s">
        <v>923</v>
      </c>
      <c r="S198" s="728">
        <v>0</v>
      </c>
      <c r="T198" s="728" t="s">
        <v>969</v>
      </c>
      <c r="U198" s="728">
        <v>0.09</v>
      </c>
      <c r="V198" s="728">
        <v>0.09</v>
      </c>
      <c r="W198" s="728" t="s">
        <v>931</v>
      </c>
      <c r="X198" s="729">
        <f t="shared" si="6"/>
        <v>8.854928192E-2</v>
      </c>
      <c r="Y198" s="730">
        <f t="shared" si="7"/>
        <v>0</v>
      </c>
    </row>
    <row r="199" spans="1:25">
      <c r="A199" s="728" t="s">
        <v>1470</v>
      </c>
      <c r="B199" s="728" t="s">
        <v>1471</v>
      </c>
      <c r="C199" s="728" t="s">
        <v>923</v>
      </c>
      <c r="D199" s="728" t="s">
        <v>924</v>
      </c>
      <c r="E199" s="728" t="s">
        <v>925</v>
      </c>
      <c r="F199" s="728" t="s">
        <v>926</v>
      </c>
      <c r="G199" s="728" t="s">
        <v>973</v>
      </c>
      <c r="H199" s="728">
        <v>4.9353215380000003E-2</v>
      </c>
      <c r="I199" s="728">
        <v>10</v>
      </c>
      <c r="J199" s="728">
        <v>20</v>
      </c>
      <c r="K199" s="728" t="s">
        <v>974</v>
      </c>
      <c r="L199" s="728" t="s">
        <v>975</v>
      </c>
      <c r="M199" s="728"/>
      <c r="N199" s="728" t="s">
        <v>930</v>
      </c>
      <c r="O199" s="728"/>
      <c r="P199" s="728" t="s">
        <v>926</v>
      </c>
      <c r="Q199" s="728" t="s">
        <v>973</v>
      </c>
      <c r="R199" s="728" t="s">
        <v>923</v>
      </c>
      <c r="S199" s="728">
        <v>0</v>
      </c>
      <c r="T199" s="728" t="s">
        <v>974</v>
      </c>
      <c r="U199" s="728">
        <v>0.05</v>
      </c>
      <c r="V199" s="728">
        <v>0.05</v>
      </c>
      <c r="W199" s="728" t="s">
        <v>931</v>
      </c>
      <c r="X199" s="729">
        <f t="shared" si="6"/>
        <v>4.9353215380000003E-2</v>
      </c>
      <c r="Y199" s="730">
        <f t="shared" si="7"/>
        <v>0</v>
      </c>
    </row>
    <row r="200" spans="1:25">
      <c r="A200" s="728" t="s">
        <v>1472</v>
      </c>
      <c r="B200" s="728" t="s">
        <v>1473</v>
      </c>
      <c r="C200" s="728" t="s">
        <v>923</v>
      </c>
      <c r="D200" s="728" t="s">
        <v>924</v>
      </c>
      <c r="E200" s="728" t="s">
        <v>925</v>
      </c>
      <c r="F200" s="728" t="s">
        <v>926</v>
      </c>
      <c r="G200" s="728" t="s">
        <v>973</v>
      </c>
      <c r="H200" s="728">
        <v>0.2368923912</v>
      </c>
      <c r="I200" s="728">
        <v>10</v>
      </c>
      <c r="J200" s="728">
        <v>20</v>
      </c>
      <c r="K200" s="728" t="s">
        <v>974</v>
      </c>
      <c r="L200" s="728" t="s">
        <v>975</v>
      </c>
      <c r="M200" s="728"/>
      <c r="N200" s="728" t="s">
        <v>930</v>
      </c>
      <c r="O200" s="728"/>
      <c r="P200" s="728" t="s">
        <v>926</v>
      </c>
      <c r="Q200" s="728" t="s">
        <v>973</v>
      </c>
      <c r="R200" s="728" t="s">
        <v>923</v>
      </c>
      <c r="S200" s="728">
        <v>0</v>
      </c>
      <c r="T200" s="728" t="s">
        <v>974</v>
      </c>
      <c r="U200" s="728">
        <v>0.24</v>
      </c>
      <c r="V200" s="728">
        <v>0.24</v>
      </c>
      <c r="W200" s="728" t="s">
        <v>931</v>
      </c>
      <c r="X200" s="729">
        <f t="shared" si="6"/>
        <v>0.2368923912</v>
      </c>
      <c r="Y200" s="730">
        <f t="shared" si="7"/>
        <v>0</v>
      </c>
    </row>
    <row r="201" spans="1:25">
      <c r="A201" s="728" t="s">
        <v>1474</v>
      </c>
      <c r="B201" s="728" t="s">
        <v>1475</v>
      </c>
      <c r="C201" s="728" t="s">
        <v>923</v>
      </c>
      <c r="D201" s="728" t="s">
        <v>924</v>
      </c>
      <c r="E201" s="728" t="s">
        <v>925</v>
      </c>
      <c r="F201" s="728" t="s">
        <v>926</v>
      </c>
      <c r="G201" s="728" t="s">
        <v>973</v>
      </c>
      <c r="H201" s="728">
        <v>8.0794995999999997E-3</v>
      </c>
      <c r="I201" s="728">
        <v>10</v>
      </c>
      <c r="J201" s="728">
        <v>20</v>
      </c>
      <c r="K201" s="728" t="s">
        <v>974</v>
      </c>
      <c r="L201" s="728" t="s">
        <v>975</v>
      </c>
      <c r="M201" s="728"/>
      <c r="N201" s="728" t="s">
        <v>930</v>
      </c>
      <c r="O201" s="728"/>
      <c r="P201" s="728" t="s">
        <v>926</v>
      </c>
      <c r="Q201" s="728" t="s">
        <v>973</v>
      </c>
      <c r="R201" s="728" t="s">
        <v>923</v>
      </c>
      <c r="S201" s="728">
        <v>0</v>
      </c>
      <c r="T201" s="728" t="s">
        <v>974</v>
      </c>
      <c r="U201" s="728">
        <v>0.01</v>
      </c>
      <c r="V201" s="728">
        <v>0.01</v>
      </c>
      <c r="W201" s="728" t="s">
        <v>931</v>
      </c>
      <c r="X201" s="729">
        <f t="shared" si="6"/>
        <v>8.0794995999999997E-3</v>
      </c>
      <c r="Y201" s="730">
        <f t="shared" si="7"/>
        <v>0</v>
      </c>
    </row>
    <row r="202" spans="1:25">
      <c r="A202" s="728" t="s">
        <v>1476</v>
      </c>
      <c r="B202" s="728" t="s">
        <v>1067</v>
      </c>
      <c r="C202" s="728" t="s">
        <v>923</v>
      </c>
      <c r="D202" s="728" t="s">
        <v>924</v>
      </c>
      <c r="E202" s="728" t="s">
        <v>925</v>
      </c>
      <c r="F202" s="728" t="s">
        <v>926</v>
      </c>
      <c r="G202" s="728" t="s">
        <v>983</v>
      </c>
      <c r="H202" s="728">
        <v>7.7937190020000005E-2</v>
      </c>
      <c r="I202" s="728">
        <v>10</v>
      </c>
      <c r="J202" s="728">
        <v>20</v>
      </c>
      <c r="K202" s="728" t="s">
        <v>984</v>
      </c>
      <c r="L202" s="728" t="s">
        <v>984</v>
      </c>
      <c r="M202" s="728"/>
      <c r="N202" s="728" t="s">
        <v>930</v>
      </c>
      <c r="O202" s="728"/>
      <c r="P202" s="728" t="s">
        <v>926</v>
      </c>
      <c r="Q202" s="728" t="s">
        <v>983</v>
      </c>
      <c r="R202" s="728" t="s">
        <v>923</v>
      </c>
      <c r="S202" s="728">
        <v>0</v>
      </c>
      <c r="T202" s="728" t="s">
        <v>984</v>
      </c>
      <c r="U202" s="728">
        <v>0.08</v>
      </c>
      <c r="V202" s="728">
        <v>0.08</v>
      </c>
      <c r="W202" s="728" t="s">
        <v>931</v>
      </c>
      <c r="X202" s="729">
        <f t="shared" si="6"/>
        <v>5.1341479020000004E-2</v>
      </c>
      <c r="Y202" s="730">
        <f t="shared" si="7"/>
        <v>2.6595711000000001E-2</v>
      </c>
    </row>
    <row r="203" spans="1:25">
      <c r="A203" s="728" t="s">
        <v>1477</v>
      </c>
      <c r="B203" s="728" t="s">
        <v>1478</v>
      </c>
      <c r="C203" s="728" t="s">
        <v>923</v>
      </c>
      <c r="D203" s="728" t="s">
        <v>924</v>
      </c>
      <c r="E203" s="728" t="s">
        <v>925</v>
      </c>
      <c r="F203" s="728" t="s">
        <v>926</v>
      </c>
      <c r="G203" s="728" t="s">
        <v>1041</v>
      </c>
      <c r="H203" s="728">
        <v>0.2590217615</v>
      </c>
      <c r="I203" s="728">
        <v>10</v>
      </c>
      <c r="J203" s="728">
        <v>20</v>
      </c>
      <c r="K203" s="728" t="s">
        <v>1017</v>
      </c>
      <c r="L203" s="728" t="s">
        <v>988</v>
      </c>
      <c r="M203" s="728"/>
      <c r="N203" s="728" t="s">
        <v>930</v>
      </c>
      <c r="O203" s="728"/>
      <c r="P203" s="728" t="s">
        <v>926</v>
      </c>
      <c r="Q203" s="728" t="s">
        <v>1041</v>
      </c>
      <c r="R203" s="728" t="s">
        <v>923</v>
      </c>
      <c r="S203" s="728">
        <v>0</v>
      </c>
      <c r="T203" s="728" t="s">
        <v>1017</v>
      </c>
      <c r="U203" s="728">
        <v>0.26</v>
      </c>
      <c r="V203" s="728">
        <v>0.26</v>
      </c>
      <c r="W203" s="728" t="s">
        <v>931</v>
      </c>
      <c r="X203" s="729">
        <f t="shared" si="6"/>
        <v>0.2590217615</v>
      </c>
      <c r="Y203" s="730">
        <f t="shared" si="7"/>
        <v>0</v>
      </c>
    </row>
    <row r="204" spans="1:25">
      <c r="A204" s="728" t="s">
        <v>1479</v>
      </c>
      <c r="B204" s="728" t="s">
        <v>1107</v>
      </c>
      <c r="C204" s="728" t="s">
        <v>957</v>
      </c>
      <c r="D204" s="728" t="s">
        <v>924</v>
      </c>
      <c r="E204" s="728" t="s">
        <v>925</v>
      </c>
      <c r="F204" s="728" t="s">
        <v>926</v>
      </c>
      <c r="G204" s="728" t="s">
        <v>992</v>
      </c>
      <c r="H204" s="728">
        <v>8.3198489439999995E-2</v>
      </c>
      <c r="I204" s="728">
        <v>7.5</v>
      </c>
      <c r="J204" s="728">
        <v>15</v>
      </c>
      <c r="K204" s="728" t="s">
        <v>993</v>
      </c>
      <c r="L204" s="728" t="s">
        <v>993</v>
      </c>
      <c r="M204" s="728"/>
      <c r="N204" s="728" t="s">
        <v>994</v>
      </c>
      <c r="O204" s="728"/>
      <c r="P204" s="728" t="s">
        <v>926</v>
      </c>
      <c r="Q204" s="728" t="s">
        <v>992</v>
      </c>
      <c r="R204" s="728" t="s">
        <v>957</v>
      </c>
      <c r="S204" s="728" t="s">
        <v>953</v>
      </c>
      <c r="T204" s="728" t="s">
        <v>993</v>
      </c>
      <c r="U204" s="728">
        <v>0.08</v>
      </c>
      <c r="V204" s="728">
        <v>0.08</v>
      </c>
      <c r="W204" s="728" t="s">
        <v>931</v>
      </c>
      <c r="X204" s="729">
        <f t="shared" si="6"/>
        <v>2.3415496439999996E-2</v>
      </c>
      <c r="Y204" s="730">
        <f t="shared" si="7"/>
        <v>5.9782993E-2</v>
      </c>
    </row>
    <row r="205" spans="1:25">
      <c r="A205" s="728" t="s">
        <v>1480</v>
      </c>
      <c r="B205" s="728" t="s">
        <v>1481</v>
      </c>
      <c r="C205" s="728" t="s">
        <v>923</v>
      </c>
      <c r="D205" s="728" t="s">
        <v>924</v>
      </c>
      <c r="E205" s="728" t="s">
        <v>925</v>
      </c>
      <c r="F205" s="728" t="s">
        <v>926</v>
      </c>
      <c r="G205" s="728" t="s">
        <v>1310</v>
      </c>
      <c r="H205" s="728">
        <v>9.2898871369999997E-2</v>
      </c>
      <c r="I205" s="728">
        <v>10</v>
      </c>
      <c r="J205" s="728">
        <v>20</v>
      </c>
      <c r="K205" s="728" t="s">
        <v>1311</v>
      </c>
      <c r="L205" s="728" t="s">
        <v>1311</v>
      </c>
      <c r="M205" s="728"/>
      <c r="N205" s="728" t="s">
        <v>930</v>
      </c>
      <c r="O205" s="728"/>
      <c r="P205" s="728" t="s">
        <v>926</v>
      </c>
      <c r="Q205" s="728" t="s">
        <v>1310</v>
      </c>
      <c r="R205" s="728" t="s">
        <v>923</v>
      </c>
      <c r="S205" s="728" t="s">
        <v>953</v>
      </c>
      <c r="T205" s="728" t="s">
        <v>1311</v>
      </c>
      <c r="U205" s="728">
        <v>0.09</v>
      </c>
      <c r="V205" s="728">
        <v>0.09</v>
      </c>
      <c r="W205" s="728" t="s">
        <v>931</v>
      </c>
      <c r="X205" s="729">
        <f t="shared" si="6"/>
        <v>9.2898871369999997E-2</v>
      </c>
      <c r="Y205" s="730">
        <f t="shared" si="7"/>
        <v>0</v>
      </c>
    </row>
    <row r="206" spans="1:25">
      <c r="A206" s="728" t="s">
        <v>1482</v>
      </c>
      <c r="B206" s="728" t="s">
        <v>1483</v>
      </c>
      <c r="C206" s="728" t="s">
        <v>923</v>
      </c>
      <c r="D206" s="728" t="s">
        <v>924</v>
      </c>
      <c r="E206" s="728" t="s">
        <v>925</v>
      </c>
      <c r="F206" s="728" t="s">
        <v>926</v>
      </c>
      <c r="G206" s="728" t="s">
        <v>1327</v>
      </c>
      <c r="H206" s="728">
        <v>0.10357091451</v>
      </c>
      <c r="I206" s="728">
        <v>10</v>
      </c>
      <c r="J206" s="728">
        <v>20</v>
      </c>
      <c r="K206" s="728" t="s">
        <v>1484</v>
      </c>
      <c r="L206" s="728" t="s">
        <v>959</v>
      </c>
      <c r="M206" s="728"/>
      <c r="N206" s="728" t="s">
        <v>930</v>
      </c>
      <c r="O206" s="728"/>
      <c r="P206" s="728" t="s">
        <v>926</v>
      </c>
      <c r="Q206" s="728" t="s">
        <v>1327</v>
      </c>
      <c r="R206" s="728" t="s">
        <v>923</v>
      </c>
      <c r="S206" s="728" t="s">
        <v>953</v>
      </c>
      <c r="T206" s="728" t="s">
        <v>1484</v>
      </c>
      <c r="U206" s="728">
        <v>0.1</v>
      </c>
      <c r="V206" s="728">
        <v>0.1</v>
      </c>
      <c r="W206" s="728" t="s">
        <v>931</v>
      </c>
      <c r="X206" s="729">
        <f t="shared" si="6"/>
        <v>0.10357091451</v>
      </c>
      <c r="Y206" s="730">
        <f t="shared" si="7"/>
        <v>0</v>
      </c>
    </row>
    <row r="207" spans="1:25">
      <c r="A207" s="728" t="s">
        <v>1485</v>
      </c>
      <c r="B207" s="728" t="s">
        <v>1486</v>
      </c>
      <c r="C207" s="728" t="s">
        <v>923</v>
      </c>
      <c r="D207" s="728" t="s">
        <v>924</v>
      </c>
      <c r="E207" s="728" t="s">
        <v>925</v>
      </c>
      <c r="F207" s="728" t="s">
        <v>926</v>
      </c>
      <c r="G207" s="728" t="s">
        <v>1327</v>
      </c>
      <c r="H207" s="728">
        <v>0.14400433873999999</v>
      </c>
      <c r="I207" s="728">
        <v>10</v>
      </c>
      <c r="J207" s="728">
        <v>20</v>
      </c>
      <c r="K207" s="728" t="s">
        <v>1125</v>
      </c>
      <c r="L207" s="728" t="s">
        <v>959</v>
      </c>
      <c r="M207" s="728"/>
      <c r="N207" s="728" t="s">
        <v>930</v>
      </c>
      <c r="O207" s="728"/>
      <c r="P207" s="728" t="s">
        <v>926</v>
      </c>
      <c r="Q207" s="728" t="s">
        <v>1327</v>
      </c>
      <c r="R207" s="728" t="s">
        <v>923</v>
      </c>
      <c r="S207" s="728">
        <v>0</v>
      </c>
      <c r="T207" s="728" t="s">
        <v>1125</v>
      </c>
      <c r="U207" s="728">
        <v>0.14000000000000001</v>
      </c>
      <c r="V207" s="728">
        <v>0.14000000000000001</v>
      </c>
      <c r="W207" s="728" t="s">
        <v>931</v>
      </c>
      <c r="X207" s="729">
        <f t="shared" si="6"/>
        <v>0.14400433873999999</v>
      </c>
      <c r="Y207" s="730">
        <f t="shared" si="7"/>
        <v>0</v>
      </c>
    </row>
    <row r="208" spans="1:25">
      <c r="A208" s="728" t="s">
        <v>1487</v>
      </c>
      <c r="B208" s="728" t="s">
        <v>1488</v>
      </c>
      <c r="C208" s="728" t="s">
        <v>923</v>
      </c>
      <c r="D208" s="728" t="s">
        <v>924</v>
      </c>
      <c r="E208" s="728" t="s">
        <v>925</v>
      </c>
      <c r="F208" s="728" t="s">
        <v>926</v>
      </c>
      <c r="G208" s="728" t="s">
        <v>1327</v>
      </c>
      <c r="H208" s="728">
        <v>5.3475256110000001E-2</v>
      </c>
      <c r="I208" s="728">
        <v>10</v>
      </c>
      <c r="J208" s="728">
        <v>20</v>
      </c>
      <c r="K208" s="728" t="s">
        <v>1489</v>
      </c>
      <c r="L208" s="728" t="s">
        <v>959</v>
      </c>
      <c r="M208" s="728"/>
      <c r="N208" s="728" t="s">
        <v>930</v>
      </c>
      <c r="O208" s="728"/>
      <c r="P208" s="728" t="s">
        <v>926</v>
      </c>
      <c r="Q208" s="728" t="s">
        <v>1327</v>
      </c>
      <c r="R208" s="728" t="s">
        <v>923</v>
      </c>
      <c r="S208" s="728">
        <v>0</v>
      </c>
      <c r="T208" s="728" t="s">
        <v>1489</v>
      </c>
      <c r="U208" s="728">
        <v>0.05</v>
      </c>
      <c r="V208" s="728">
        <v>0.05</v>
      </c>
      <c r="W208" s="728" t="s">
        <v>931</v>
      </c>
      <c r="X208" s="729">
        <f t="shared" si="6"/>
        <v>5.3475256110000001E-2</v>
      </c>
      <c r="Y208" s="730">
        <f t="shared" si="7"/>
        <v>0</v>
      </c>
    </row>
    <row r="209" spans="1:25">
      <c r="A209" s="728" t="s">
        <v>1490</v>
      </c>
      <c r="B209" s="728" t="s">
        <v>1491</v>
      </c>
      <c r="C209" s="728" t="s">
        <v>923</v>
      </c>
      <c r="D209" s="728" t="s">
        <v>924</v>
      </c>
      <c r="E209" s="728" t="s">
        <v>925</v>
      </c>
      <c r="F209" s="728" t="s">
        <v>926</v>
      </c>
      <c r="G209" s="728" t="s">
        <v>1217</v>
      </c>
      <c r="H209" s="728">
        <v>7.6337733350000006E-2</v>
      </c>
      <c r="I209" s="728">
        <v>10</v>
      </c>
      <c r="J209" s="728">
        <v>20</v>
      </c>
      <c r="K209" s="728" t="s">
        <v>1492</v>
      </c>
      <c r="L209" s="728" t="s">
        <v>959</v>
      </c>
      <c r="M209" s="728"/>
      <c r="N209" s="728" t="s">
        <v>930</v>
      </c>
      <c r="O209" s="728"/>
      <c r="P209" s="728" t="s">
        <v>926</v>
      </c>
      <c r="Q209" s="728" t="s">
        <v>1217</v>
      </c>
      <c r="R209" s="728" t="s">
        <v>923</v>
      </c>
      <c r="S209" s="728">
        <v>0</v>
      </c>
      <c r="T209" s="728" t="s">
        <v>1492</v>
      </c>
      <c r="U209" s="728">
        <v>0.08</v>
      </c>
      <c r="V209" s="728">
        <v>0.08</v>
      </c>
      <c r="W209" s="728" t="s">
        <v>931</v>
      </c>
      <c r="X209" s="729">
        <f t="shared" si="6"/>
        <v>7.6337733350000006E-2</v>
      </c>
      <c r="Y209" s="730">
        <f t="shared" si="7"/>
        <v>0</v>
      </c>
    </row>
    <row r="210" spans="1:25">
      <c r="A210" s="728" t="s">
        <v>1493</v>
      </c>
      <c r="B210" s="728" t="s">
        <v>1494</v>
      </c>
      <c r="C210" s="728" t="s">
        <v>923</v>
      </c>
      <c r="D210" s="728" t="s">
        <v>924</v>
      </c>
      <c r="E210" s="728" t="s">
        <v>925</v>
      </c>
      <c r="F210" s="728" t="s">
        <v>926</v>
      </c>
      <c r="G210" s="728" t="s">
        <v>1217</v>
      </c>
      <c r="H210" s="728">
        <v>6.165320631E-2</v>
      </c>
      <c r="I210" s="728">
        <v>10</v>
      </c>
      <c r="J210" s="728">
        <v>20</v>
      </c>
      <c r="K210" s="728" t="s">
        <v>959</v>
      </c>
      <c r="L210" s="728" t="s">
        <v>959</v>
      </c>
      <c r="M210" s="728"/>
      <c r="N210" s="728" t="s">
        <v>930</v>
      </c>
      <c r="O210" s="728"/>
      <c r="P210" s="728" t="s">
        <v>926</v>
      </c>
      <c r="Q210" s="728" t="s">
        <v>1217</v>
      </c>
      <c r="R210" s="728" t="s">
        <v>923</v>
      </c>
      <c r="S210" s="728">
        <v>0</v>
      </c>
      <c r="T210" s="728" t="s">
        <v>959</v>
      </c>
      <c r="U210" s="728">
        <v>0.06</v>
      </c>
      <c r="V210" s="728">
        <v>0.06</v>
      </c>
      <c r="W210" s="728" t="s">
        <v>931</v>
      </c>
      <c r="X210" s="729">
        <f t="shared" si="6"/>
        <v>6.165320631E-2</v>
      </c>
      <c r="Y210" s="730">
        <f t="shared" si="7"/>
        <v>0</v>
      </c>
    </row>
    <row r="211" spans="1:25">
      <c r="A211" s="728" t="s">
        <v>1495</v>
      </c>
      <c r="B211" s="728" t="s">
        <v>1053</v>
      </c>
      <c r="C211" s="728" t="s">
        <v>923</v>
      </c>
      <c r="D211" s="728" t="s">
        <v>924</v>
      </c>
      <c r="E211" s="728" t="s">
        <v>925</v>
      </c>
      <c r="F211" s="728" t="s">
        <v>926</v>
      </c>
      <c r="G211" s="728" t="s">
        <v>1496</v>
      </c>
      <c r="H211" s="728">
        <v>0.23984689209000001</v>
      </c>
      <c r="I211" s="728">
        <v>10</v>
      </c>
      <c r="J211" s="728">
        <v>20</v>
      </c>
      <c r="K211" s="728" t="s">
        <v>964</v>
      </c>
      <c r="L211" s="728" t="s">
        <v>964</v>
      </c>
      <c r="M211" s="728"/>
      <c r="N211" s="728" t="s">
        <v>930</v>
      </c>
      <c r="O211" s="728"/>
      <c r="P211" s="728" t="s">
        <v>926</v>
      </c>
      <c r="Q211" s="728" t="s">
        <v>1496</v>
      </c>
      <c r="R211" s="728" t="s">
        <v>923</v>
      </c>
      <c r="S211" s="728">
        <v>0</v>
      </c>
      <c r="T211" s="728" t="s">
        <v>964</v>
      </c>
      <c r="U211" s="728">
        <v>0.24</v>
      </c>
      <c r="V211" s="728">
        <v>0.24</v>
      </c>
      <c r="W211" s="728" t="s">
        <v>931</v>
      </c>
      <c r="X211" s="729">
        <f t="shared" si="6"/>
        <v>0.18400592809000002</v>
      </c>
      <c r="Y211" s="730">
        <f t="shared" si="7"/>
        <v>5.5840964E-2</v>
      </c>
    </row>
    <row r="212" spans="1:25">
      <c r="A212" s="728" t="s">
        <v>1497</v>
      </c>
      <c r="B212" s="728" t="s">
        <v>1498</v>
      </c>
      <c r="C212" s="728" t="s">
        <v>923</v>
      </c>
      <c r="D212" s="728" t="s">
        <v>924</v>
      </c>
      <c r="E212" s="728" t="s">
        <v>925</v>
      </c>
      <c r="F212" s="728" t="s">
        <v>926</v>
      </c>
      <c r="G212" s="728" t="s">
        <v>968</v>
      </c>
      <c r="H212" s="728">
        <v>0.21782140629999999</v>
      </c>
      <c r="I212" s="728">
        <v>10</v>
      </c>
      <c r="J212" s="728">
        <v>20</v>
      </c>
      <c r="K212" s="728" t="s">
        <v>964</v>
      </c>
      <c r="L212" s="728" t="s">
        <v>964</v>
      </c>
      <c r="M212" s="728"/>
      <c r="N212" s="728" t="s">
        <v>930</v>
      </c>
      <c r="O212" s="728"/>
      <c r="P212" s="728" t="s">
        <v>926</v>
      </c>
      <c r="Q212" s="728" t="s">
        <v>968</v>
      </c>
      <c r="R212" s="728" t="s">
        <v>923</v>
      </c>
      <c r="S212" s="728" t="s">
        <v>953</v>
      </c>
      <c r="T212" s="728" t="s">
        <v>964</v>
      </c>
      <c r="U212" s="728">
        <v>0.22</v>
      </c>
      <c r="V212" s="728">
        <v>0.22</v>
      </c>
      <c r="W212" s="728" t="s">
        <v>931</v>
      </c>
      <c r="X212" s="729">
        <f t="shared" si="6"/>
        <v>0.21782140629999999</v>
      </c>
      <c r="Y212" s="730">
        <f t="shared" si="7"/>
        <v>0</v>
      </c>
    </row>
    <row r="213" spans="1:25">
      <c r="A213" s="728" t="s">
        <v>1499</v>
      </c>
      <c r="B213" s="728" t="s">
        <v>1500</v>
      </c>
      <c r="C213" s="728" t="s">
        <v>923</v>
      </c>
      <c r="D213" s="728" t="s">
        <v>924</v>
      </c>
      <c r="E213" s="728" t="s">
        <v>925</v>
      </c>
      <c r="F213" s="728" t="s">
        <v>926</v>
      </c>
      <c r="G213" s="728" t="s">
        <v>1223</v>
      </c>
      <c r="H213" s="728">
        <v>8.529924589E-2</v>
      </c>
      <c r="I213" s="728">
        <v>10</v>
      </c>
      <c r="J213" s="728">
        <v>20</v>
      </c>
      <c r="K213" s="728" t="s">
        <v>1501</v>
      </c>
      <c r="L213" s="728" t="s">
        <v>975</v>
      </c>
      <c r="M213" s="728"/>
      <c r="N213" s="728" t="s">
        <v>930</v>
      </c>
      <c r="O213" s="728"/>
      <c r="P213" s="728" t="s">
        <v>926</v>
      </c>
      <c r="Q213" s="728" t="s">
        <v>1223</v>
      </c>
      <c r="R213" s="728" t="s">
        <v>923</v>
      </c>
      <c r="S213" s="728">
        <v>0</v>
      </c>
      <c r="T213" s="728" t="s">
        <v>1501</v>
      </c>
      <c r="U213" s="728">
        <v>0.09</v>
      </c>
      <c r="V213" s="728">
        <v>0.09</v>
      </c>
      <c r="W213" s="728" t="s">
        <v>931</v>
      </c>
      <c r="X213" s="729">
        <f t="shared" si="6"/>
        <v>8.529924589E-2</v>
      </c>
      <c r="Y213" s="730">
        <f t="shared" si="7"/>
        <v>0</v>
      </c>
    </row>
    <row r="214" spans="1:25">
      <c r="A214" s="728" t="s">
        <v>1502</v>
      </c>
      <c r="B214" s="728" t="s">
        <v>1503</v>
      </c>
      <c r="C214" s="728" t="s">
        <v>923</v>
      </c>
      <c r="D214" s="728" t="s">
        <v>924</v>
      </c>
      <c r="E214" s="728" t="s">
        <v>925</v>
      </c>
      <c r="F214" s="728" t="s">
        <v>926</v>
      </c>
      <c r="G214" s="728" t="s">
        <v>987</v>
      </c>
      <c r="H214" s="728">
        <v>6.230123337E-2</v>
      </c>
      <c r="I214" s="728">
        <v>10</v>
      </c>
      <c r="J214" s="728">
        <v>20</v>
      </c>
      <c r="K214" s="728" t="s">
        <v>1504</v>
      </c>
      <c r="L214" s="728" t="s">
        <v>988</v>
      </c>
      <c r="M214" s="728"/>
      <c r="N214" s="728" t="s">
        <v>930</v>
      </c>
      <c r="O214" s="728"/>
      <c r="P214" s="728" t="s">
        <v>926</v>
      </c>
      <c r="Q214" s="728" t="s">
        <v>987</v>
      </c>
      <c r="R214" s="728" t="s">
        <v>923</v>
      </c>
      <c r="S214" s="728">
        <v>0</v>
      </c>
      <c r="T214" s="728" t="s">
        <v>1504</v>
      </c>
      <c r="U214" s="728">
        <v>0.06</v>
      </c>
      <c r="V214" s="728">
        <v>0.06</v>
      </c>
      <c r="W214" s="728" t="s">
        <v>931</v>
      </c>
      <c r="X214" s="729">
        <f t="shared" si="6"/>
        <v>6.230123337E-2</v>
      </c>
      <c r="Y214" s="730">
        <f t="shared" si="7"/>
        <v>0</v>
      </c>
    </row>
    <row r="215" spans="1:25">
      <c r="A215" s="728" t="s">
        <v>1505</v>
      </c>
      <c r="B215" s="728" t="s">
        <v>1506</v>
      </c>
      <c r="C215" s="728" t="s">
        <v>923</v>
      </c>
      <c r="D215" s="728" t="s">
        <v>924</v>
      </c>
      <c r="E215" s="728" t="s">
        <v>925</v>
      </c>
      <c r="F215" s="728" t="s">
        <v>926</v>
      </c>
      <c r="G215" s="728" t="s">
        <v>1161</v>
      </c>
      <c r="H215" s="728">
        <v>3.2273709650000003E-2</v>
      </c>
      <c r="I215" s="728">
        <v>10</v>
      </c>
      <c r="J215" s="728">
        <v>20</v>
      </c>
      <c r="K215" s="728" t="s">
        <v>988</v>
      </c>
      <c r="L215" s="728" t="s">
        <v>988</v>
      </c>
      <c r="M215" s="728"/>
      <c r="N215" s="728" t="s">
        <v>930</v>
      </c>
      <c r="O215" s="728"/>
      <c r="P215" s="728" t="s">
        <v>926</v>
      </c>
      <c r="Q215" s="728" t="s">
        <v>1161</v>
      </c>
      <c r="R215" s="728" t="s">
        <v>923</v>
      </c>
      <c r="S215" s="728">
        <v>0</v>
      </c>
      <c r="T215" s="728" t="s">
        <v>988</v>
      </c>
      <c r="U215" s="728">
        <v>0.03</v>
      </c>
      <c r="V215" s="728">
        <v>0.03</v>
      </c>
      <c r="W215" s="728" t="s">
        <v>931</v>
      </c>
      <c r="X215" s="729">
        <f t="shared" si="6"/>
        <v>3.2273709650000003E-2</v>
      </c>
      <c r="Y215" s="730">
        <f t="shared" si="7"/>
        <v>0</v>
      </c>
    </row>
    <row r="216" spans="1:25">
      <c r="A216" s="728" t="s">
        <v>1507</v>
      </c>
      <c r="B216" s="728" t="s">
        <v>1508</v>
      </c>
      <c r="C216" s="728" t="s">
        <v>923</v>
      </c>
      <c r="D216" s="728" t="s">
        <v>924</v>
      </c>
      <c r="E216" s="728" t="s">
        <v>925</v>
      </c>
      <c r="F216" s="728" t="s">
        <v>926</v>
      </c>
      <c r="G216" s="728" t="s">
        <v>1509</v>
      </c>
      <c r="H216" s="728">
        <v>0.26570374986</v>
      </c>
      <c r="I216" s="728">
        <v>10</v>
      </c>
      <c r="J216" s="728">
        <v>20</v>
      </c>
      <c r="K216" s="728" t="s">
        <v>1510</v>
      </c>
      <c r="L216" s="728" t="s">
        <v>988</v>
      </c>
      <c r="M216" s="728"/>
      <c r="N216" s="728" t="s">
        <v>930</v>
      </c>
      <c r="O216" s="728"/>
      <c r="P216" s="728" t="s">
        <v>926</v>
      </c>
      <c r="Q216" s="728" t="s">
        <v>1509</v>
      </c>
      <c r="R216" s="728" t="s">
        <v>923</v>
      </c>
      <c r="S216" s="728">
        <v>0</v>
      </c>
      <c r="T216" s="728" t="s">
        <v>1510</v>
      </c>
      <c r="U216" s="728">
        <v>0.27</v>
      </c>
      <c r="V216" s="728">
        <v>0.27</v>
      </c>
      <c r="W216" s="728" t="s">
        <v>931</v>
      </c>
      <c r="X216" s="729">
        <f t="shared" si="6"/>
        <v>0.26570374986</v>
      </c>
      <c r="Y216" s="730">
        <f t="shared" si="7"/>
        <v>0</v>
      </c>
    </row>
    <row r="217" spans="1:25">
      <c r="A217" s="728" t="s">
        <v>1511</v>
      </c>
      <c r="B217" s="728" t="s">
        <v>1512</v>
      </c>
      <c r="C217" s="728" t="s">
        <v>923</v>
      </c>
      <c r="D217" s="728" t="s">
        <v>924</v>
      </c>
      <c r="E217" s="728" t="s">
        <v>925</v>
      </c>
      <c r="F217" s="728" t="s">
        <v>926</v>
      </c>
      <c r="G217" s="728" t="s">
        <v>998</v>
      </c>
      <c r="H217" s="728">
        <v>5.1629044950000001E-2</v>
      </c>
      <c r="I217" s="728">
        <v>10</v>
      </c>
      <c r="J217" s="728">
        <v>20</v>
      </c>
      <c r="K217" s="728" t="s">
        <v>1513</v>
      </c>
      <c r="L217" s="728" t="s">
        <v>993</v>
      </c>
      <c r="M217" s="728"/>
      <c r="N217" s="728" t="s">
        <v>930</v>
      </c>
      <c r="O217" s="728"/>
      <c r="P217" s="728" t="s">
        <v>926</v>
      </c>
      <c r="Q217" s="728" t="s">
        <v>998</v>
      </c>
      <c r="R217" s="728" t="s">
        <v>923</v>
      </c>
      <c r="S217" s="728">
        <v>0</v>
      </c>
      <c r="T217" s="728" t="s">
        <v>1513</v>
      </c>
      <c r="U217" s="728">
        <v>0.05</v>
      </c>
      <c r="V217" s="728">
        <v>0.05</v>
      </c>
      <c r="W217" s="728" t="s">
        <v>931</v>
      </c>
      <c r="X217" s="729">
        <f t="shared" si="6"/>
        <v>5.1629044950000001E-2</v>
      </c>
      <c r="Y217" s="730">
        <f t="shared" si="7"/>
        <v>0</v>
      </c>
    </row>
    <row r="218" spans="1:25">
      <c r="A218" s="728" t="s">
        <v>1514</v>
      </c>
      <c r="B218" s="728" t="s">
        <v>1515</v>
      </c>
      <c r="C218" s="728" t="s">
        <v>923</v>
      </c>
      <c r="D218" s="728" t="s">
        <v>924</v>
      </c>
      <c r="E218" s="728" t="s">
        <v>925</v>
      </c>
      <c r="F218" s="728" t="s">
        <v>926</v>
      </c>
      <c r="G218" s="728" t="s">
        <v>1133</v>
      </c>
      <c r="H218" s="728">
        <v>7.3872918599999999E-3</v>
      </c>
      <c r="I218" s="728">
        <v>10</v>
      </c>
      <c r="J218" s="728">
        <v>20</v>
      </c>
      <c r="K218" s="728" t="s">
        <v>974</v>
      </c>
      <c r="L218" s="728" t="s">
        <v>975</v>
      </c>
      <c r="M218" s="728"/>
      <c r="N218" s="728" t="s">
        <v>930</v>
      </c>
      <c r="O218" s="728"/>
      <c r="P218" s="728" t="s">
        <v>926</v>
      </c>
      <c r="Q218" s="728" t="s">
        <v>1133</v>
      </c>
      <c r="R218" s="728" t="s">
        <v>923</v>
      </c>
      <c r="S218" s="728">
        <v>0</v>
      </c>
      <c r="T218" s="728" t="s">
        <v>974</v>
      </c>
      <c r="U218" s="728">
        <v>0.01</v>
      </c>
      <c r="V218" s="728">
        <v>0.01</v>
      </c>
      <c r="W218" s="728" t="s">
        <v>931</v>
      </c>
      <c r="X218" s="729">
        <f t="shared" si="6"/>
        <v>7.3872918599999999E-3</v>
      </c>
      <c r="Y218" s="730">
        <f t="shared" si="7"/>
        <v>0</v>
      </c>
    </row>
    <row r="219" spans="1:25">
      <c r="A219" s="728" t="s">
        <v>1516</v>
      </c>
      <c r="B219" s="728" t="s">
        <v>1517</v>
      </c>
      <c r="C219" s="728" t="s">
        <v>923</v>
      </c>
      <c r="D219" s="728" t="s">
        <v>924</v>
      </c>
      <c r="E219" s="728" t="s">
        <v>925</v>
      </c>
      <c r="F219" s="728" t="s">
        <v>926</v>
      </c>
      <c r="G219" s="728" t="s">
        <v>1518</v>
      </c>
      <c r="H219" s="728">
        <v>1.718019858E-2</v>
      </c>
      <c r="I219" s="728">
        <v>10</v>
      </c>
      <c r="J219" s="728">
        <v>20</v>
      </c>
      <c r="K219" s="728" t="s">
        <v>974</v>
      </c>
      <c r="L219" s="728" t="s">
        <v>975</v>
      </c>
      <c r="M219" s="728"/>
      <c r="N219" s="728" t="s">
        <v>930</v>
      </c>
      <c r="O219" s="728"/>
      <c r="P219" s="728" t="s">
        <v>926</v>
      </c>
      <c r="Q219" s="728" t="s">
        <v>1518</v>
      </c>
      <c r="R219" s="728" t="s">
        <v>923</v>
      </c>
      <c r="S219" s="728" t="s">
        <v>953</v>
      </c>
      <c r="T219" s="728" t="s">
        <v>974</v>
      </c>
      <c r="U219" s="728">
        <v>0.02</v>
      </c>
      <c r="V219" s="728">
        <v>0.02</v>
      </c>
      <c r="W219" s="728" t="s">
        <v>931</v>
      </c>
      <c r="X219" s="729">
        <f t="shared" si="6"/>
        <v>1.718019858E-2</v>
      </c>
      <c r="Y219" s="730">
        <f t="shared" si="7"/>
        <v>0</v>
      </c>
    </row>
    <row r="220" spans="1:25">
      <c r="A220" s="728" t="s">
        <v>1519</v>
      </c>
      <c r="B220" s="728" t="s">
        <v>1520</v>
      </c>
      <c r="C220" s="728" t="s">
        <v>923</v>
      </c>
      <c r="D220" s="728" t="s">
        <v>924</v>
      </c>
      <c r="E220" s="728" t="s">
        <v>925</v>
      </c>
      <c r="F220" s="728" t="s">
        <v>926</v>
      </c>
      <c r="G220" s="728" t="s">
        <v>1139</v>
      </c>
      <c r="H220" s="728">
        <v>8.3749169459999995E-2</v>
      </c>
      <c r="I220" s="728">
        <v>10</v>
      </c>
      <c r="J220" s="728">
        <v>20</v>
      </c>
      <c r="K220" s="728" t="s">
        <v>1521</v>
      </c>
      <c r="L220" s="728" t="s">
        <v>975</v>
      </c>
      <c r="M220" s="728"/>
      <c r="N220" s="728" t="s">
        <v>930</v>
      </c>
      <c r="O220" s="728"/>
      <c r="P220" s="728" t="s">
        <v>926</v>
      </c>
      <c r="Q220" s="728" t="s">
        <v>1139</v>
      </c>
      <c r="R220" s="728" t="s">
        <v>923</v>
      </c>
      <c r="S220" s="728" t="s">
        <v>953</v>
      </c>
      <c r="T220" s="728" t="s">
        <v>1521</v>
      </c>
      <c r="U220" s="728">
        <v>0.08</v>
      </c>
      <c r="V220" s="728">
        <v>0.08</v>
      </c>
      <c r="W220" s="728" t="s">
        <v>931</v>
      </c>
      <c r="X220" s="729">
        <f t="shared" si="6"/>
        <v>8.3749169459999995E-2</v>
      </c>
      <c r="Y220" s="730">
        <f t="shared" si="7"/>
        <v>0</v>
      </c>
    </row>
    <row r="221" spans="1:25">
      <c r="A221" s="728" t="s">
        <v>1522</v>
      </c>
      <c r="B221" s="728" t="s">
        <v>1523</v>
      </c>
      <c r="C221" s="728" t="s">
        <v>923</v>
      </c>
      <c r="D221" s="728" t="s">
        <v>924</v>
      </c>
      <c r="E221" s="728" t="s">
        <v>925</v>
      </c>
      <c r="F221" s="728" t="s">
        <v>926</v>
      </c>
      <c r="G221" s="728" t="s">
        <v>1524</v>
      </c>
      <c r="H221" s="728">
        <v>0.16652045636999999</v>
      </c>
      <c r="I221" s="728">
        <v>10</v>
      </c>
      <c r="J221" s="728">
        <v>20</v>
      </c>
      <c r="K221" s="728" t="s">
        <v>974</v>
      </c>
      <c r="L221" s="728" t="s">
        <v>975</v>
      </c>
      <c r="M221" s="728"/>
      <c r="N221" s="728" t="s">
        <v>930</v>
      </c>
      <c r="O221" s="728"/>
      <c r="P221" s="728" t="s">
        <v>926</v>
      </c>
      <c r="Q221" s="728" t="s">
        <v>1524</v>
      </c>
      <c r="R221" s="728" t="s">
        <v>923</v>
      </c>
      <c r="S221" s="728" t="s">
        <v>953</v>
      </c>
      <c r="T221" s="728" t="s">
        <v>974</v>
      </c>
      <c r="U221" s="728">
        <v>0.17</v>
      </c>
      <c r="V221" s="728">
        <v>0.17</v>
      </c>
      <c r="W221" s="728" t="s">
        <v>931</v>
      </c>
      <c r="X221" s="729">
        <f t="shared" si="6"/>
        <v>0.16652045636999999</v>
      </c>
      <c r="Y221" s="730">
        <f t="shared" si="7"/>
        <v>0</v>
      </c>
    </row>
    <row r="222" spans="1:25">
      <c r="A222" s="728" t="s">
        <v>1525</v>
      </c>
      <c r="B222" s="728" t="s">
        <v>1526</v>
      </c>
      <c r="C222" s="728" t="s">
        <v>923</v>
      </c>
      <c r="D222" s="728" t="s">
        <v>924</v>
      </c>
      <c r="E222" s="728" t="s">
        <v>925</v>
      </c>
      <c r="F222" s="728" t="s">
        <v>926</v>
      </c>
      <c r="G222" s="728" t="s">
        <v>1214</v>
      </c>
      <c r="H222" s="728">
        <v>0.31052120656999999</v>
      </c>
      <c r="I222" s="728">
        <v>10</v>
      </c>
      <c r="J222" s="728">
        <v>20</v>
      </c>
      <c r="K222" s="728" t="s">
        <v>984</v>
      </c>
      <c r="L222" s="728" t="s">
        <v>984</v>
      </c>
      <c r="M222" s="728"/>
      <c r="N222" s="728" t="s">
        <v>930</v>
      </c>
      <c r="O222" s="728"/>
      <c r="P222" s="728" t="s">
        <v>926</v>
      </c>
      <c r="Q222" s="728" t="s">
        <v>1214</v>
      </c>
      <c r="R222" s="728" t="s">
        <v>923</v>
      </c>
      <c r="S222" s="728">
        <v>0</v>
      </c>
      <c r="T222" s="728" t="s">
        <v>984</v>
      </c>
      <c r="U222" s="728">
        <v>0.31</v>
      </c>
      <c r="V222" s="728">
        <v>0.31</v>
      </c>
      <c r="W222" s="728" t="s">
        <v>931</v>
      </c>
      <c r="X222" s="729">
        <f t="shared" si="6"/>
        <v>0.31052120656999999</v>
      </c>
      <c r="Y222" s="730">
        <f t="shared" si="7"/>
        <v>0</v>
      </c>
    </row>
    <row r="223" spans="1:25">
      <c r="A223" s="728" t="s">
        <v>1527</v>
      </c>
      <c r="B223" s="728" t="s">
        <v>1528</v>
      </c>
      <c r="C223" s="728" t="s">
        <v>923</v>
      </c>
      <c r="D223" s="728" t="s">
        <v>924</v>
      </c>
      <c r="E223" s="728" t="s">
        <v>925</v>
      </c>
      <c r="F223" s="728" t="s">
        <v>926</v>
      </c>
      <c r="G223" s="728" t="s">
        <v>1214</v>
      </c>
      <c r="H223" s="728">
        <v>5.6458407889999999E-2</v>
      </c>
      <c r="I223" s="728">
        <v>10</v>
      </c>
      <c r="J223" s="728">
        <v>20</v>
      </c>
      <c r="K223" s="728" t="s">
        <v>984</v>
      </c>
      <c r="L223" s="728" t="s">
        <v>984</v>
      </c>
      <c r="M223" s="728"/>
      <c r="N223" s="728" t="s">
        <v>930</v>
      </c>
      <c r="O223" s="728"/>
      <c r="P223" s="728" t="s">
        <v>926</v>
      </c>
      <c r="Q223" s="728" t="s">
        <v>1214</v>
      </c>
      <c r="R223" s="728" t="s">
        <v>923</v>
      </c>
      <c r="S223" s="728">
        <v>0</v>
      </c>
      <c r="T223" s="728" t="s">
        <v>984</v>
      </c>
      <c r="U223" s="728">
        <v>0.06</v>
      </c>
      <c r="V223" s="728">
        <v>0.06</v>
      </c>
      <c r="W223" s="728" t="s">
        <v>931</v>
      </c>
      <c r="X223" s="729">
        <f t="shared" si="6"/>
        <v>5.6458407889999999E-2</v>
      </c>
      <c r="Y223" s="730">
        <f t="shared" si="7"/>
        <v>0</v>
      </c>
    </row>
    <row r="224" spans="1:25">
      <c r="A224" s="728" t="s">
        <v>1529</v>
      </c>
      <c r="B224" s="728" t="s">
        <v>1530</v>
      </c>
      <c r="C224" s="728" t="s">
        <v>923</v>
      </c>
      <c r="D224" s="728" t="s">
        <v>924</v>
      </c>
      <c r="E224" s="728" t="s">
        <v>925</v>
      </c>
      <c r="F224" s="728" t="s">
        <v>926</v>
      </c>
      <c r="G224" s="728" t="s">
        <v>1531</v>
      </c>
      <c r="H224" s="728">
        <v>0.19733168869000001</v>
      </c>
      <c r="I224" s="728">
        <v>10</v>
      </c>
      <c r="J224" s="728">
        <v>20</v>
      </c>
      <c r="K224" s="728" t="s">
        <v>984</v>
      </c>
      <c r="L224" s="728" t="s">
        <v>984</v>
      </c>
      <c r="M224" s="728"/>
      <c r="N224" s="728" t="s">
        <v>930</v>
      </c>
      <c r="O224" s="728"/>
      <c r="P224" s="728" t="s">
        <v>926</v>
      </c>
      <c r="Q224" s="728" t="s">
        <v>1531</v>
      </c>
      <c r="R224" s="728" t="s">
        <v>923</v>
      </c>
      <c r="S224" s="728">
        <v>0</v>
      </c>
      <c r="T224" s="728" t="s">
        <v>984</v>
      </c>
      <c r="U224" s="728">
        <v>0.2</v>
      </c>
      <c r="V224" s="728">
        <v>0.2</v>
      </c>
      <c r="W224" s="728" t="s">
        <v>931</v>
      </c>
      <c r="X224" s="729">
        <f t="shared" si="6"/>
        <v>0.19733168869000001</v>
      </c>
      <c r="Y224" s="730">
        <f t="shared" si="7"/>
        <v>0</v>
      </c>
    </row>
    <row r="225" spans="1:25">
      <c r="A225" s="728" t="s">
        <v>1532</v>
      </c>
      <c r="B225" s="728" t="s">
        <v>1533</v>
      </c>
      <c r="C225" s="728" t="s">
        <v>923</v>
      </c>
      <c r="D225" s="728" t="s">
        <v>924</v>
      </c>
      <c r="E225" s="728" t="s">
        <v>925</v>
      </c>
      <c r="F225" s="728" t="s">
        <v>926</v>
      </c>
      <c r="G225" s="728" t="s">
        <v>1047</v>
      </c>
      <c r="H225" s="728">
        <v>0.22954963084999999</v>
      </c>
      <c r="I225" s="728">
        <v>10</v>
      </c>
      <c r="J225" s="728">
        <v>20</v>
      </c>
      <c r="K225" s="728" t="s">
        <v>984</v>
      </c>
      <c r="L225" s="728" t="s">
        <v>984</v>
      </c>
      <c r="M225" s="728"/>
      <c r="N225" s="728" t="s">
        <v>930</v>
      </c>
      <c r="O225" s="728"/>
      <c r="P225" s="728" t="s">
        <v>926</v>
      </c>
      <c r="Q225" s="728" t="s">
        <v>1047</v>
      </c>
      <c r="R225" s="728" t="s">
        <v>923</v>
      </c>
      <c r="S225" s="728">
        <v>0</v>
      </c>
      <c r="T225" s="728" t="s">
        <v>984</v>
      </c>
      <c r="U225" s="728">
        <v>0.23</v>
      </c>
      <c r="V225" s="728">
        <v>0.23</v>
      </c>
      <c r="W225" s="728" t="s">
        <v>931</v>
      </c>
      <c r="X225" s="729">
        <f t="shared" si="6"/>
        <v>0.22954963084999999</v>
      </c>
      <c r="Y225" s="730">
        <f t="shared" si="7"/>
        <v>0</v>
      </c>
    </row>
    <row r="226" spans="1:25">
      <c r="A226" s="728" t="s">
        <v>1534</v>
      </c>
      <c r="B226" s="728" t="s">
        <v>941</v>
      </c>
      <c r="C226" s="728" t="s">
        <v>923</v>
      </c>
      <c r="D226" s="728" t="s">
        <v>924</v>
      </c>
      <c r="E226" s="728" t="s">
        <v>925</v>
      </c>
      <c r="F226" s="728" t="s">
        <v>926</v>
      </c>
      <c r="G226" s="728" t="s">
        <v>1306</v>
      </c>
      <c r="H226" s="728">
        <v>0.24963219355999999</v>
      </c>
      <c r="I226" s="728">
        <v>10</v>
      </c>
      <c r="J226" s="728">
        <v>20</v>
      </c>
      <c r="K226" s="728" t="s">
        <v>928</v>
      </c>
      <c r="L226" s="728" t="s">
        <v>928</v>
      </c>
      <c r="M226" s="728"/>
      <c r="N226" s="728" t="s">
        <v>930</v>
      </c>
      <c r="O226" s="728"/>
      <c r="P226" s="728" t="s">
        <v>926</v>
      </c>
      <c r="Q226" s="728" t="s">
        <v>1306</v>
      </c>
      <c r="R226" s="728" t="s">
        <v>923</v>
      </c>
      <c r="S226" s="728" t="s">
        <v>1307</v>
      </c>
      <c r="T226" s="728" t="s">
        <v>928</v>
      </c>
      <c r="U226" s="728">
        <v>0.25</v>
      </c>
      <c r="V226" s="728">
        <v>0.25</v>
      </c>
      <c r="W226" s="728" t="s">
        <v>931</v>
      </c>
      <c r="X226" s="729">
        <f t="shared" si="6"/>
        <v>-4.4000000865018762E-10</v>
      </c>
      <c r="Y226" s="730">
        <f t="shared" si="7"/>
        <v>0.249632194</v>
      </c>
    </row>
    <row r="227" spans="1:25">
      <c r="A227" s="728" t="s">
        <v>1535</v>
      </c>
      <c r="B227" s="728" t="s">
        <v>945</v>
      </c>
      <c r="C227" s="728" t="s">
        <v>923</v>
      </c>
      <c r="D227" s="728" t="s">
        <v>924</v>
      </c>
      <c r="E227" s="728" t="s">
        <v>925</v>
      </c>
      <c r="F227" s="728" t="s">
        <v>926</v>
      </c>
      <c r="G227" s="728" t="s">
        <v>1536</v>
      </c>
      <c r="H227" s="728">
        <v>0.29042107548000001</v>
      </c>
      <c r="I227" s="728">
        <v>10</v>
      </c>
      <c r="J227" s="728">
        <v>20</v>
      </c>
      <c r="K227" s="728" t="s">
        <v>928</v>
      </c>
      <c r="L227" s="728" t="s">
        <v>928</v>
      </c>
      <c r="M227" s="728"/>
      <c r="N227" s="728" t="s">
        <v>930</v>
      </c>
      <c r="O227" s="728"/>
      <c r="P227" s="728" t="s">
        <v>926</v>
      </c>
      <c r="Q227" s="728" t="s">
        <v>1536</v>
      </c>
      <c r="R227" s="728" t="s">
        <v>923</v>
      </c>
      <c r="S227" s="728">
        <v>0</v>
      </c>
      <c r="T227" s="728" t="s">
        <v>928</v>
      </c>
      <c r="U227" s="728">
        <v>0.28999999999999998</v>
      </c>
      <c r="V227" s="728">
        <v>0.28999999999999998</v>
      </c>
      <c r="W227" s="728" t="s">
        <v>931</v>
      </c>
      <c r="X227" s="729">
        <f t="shared" si="6"/>
        <v>4.8000003971537808E-10</v>
      </c>
      <c r="Y227" s="730">
        <f t="shared" si="7"/>
        <v>0.29042107499999997</v>
      </c>
    </row>
    <row r="228" spans="1:25">
      <c r="A228" s="728" t="s">
        <v>1537</v>
      </c>
      <c r="B228" s="728" t="s">
        <v>1538</v>
      </c>
      <c r="C228" s="728" t="s">
        <v>923</v>
      </c>
      <c r="D228" s="728" t="s">
        <v>924</v>
      </c>
      <c r="E228" s="728" t="s">
        <v>925</v>
      </c>
      <c r="F228" s="728" t="s">
        <v>926</v>
      </c>
      <c r="G228" s="728" t="s">
        <v>944</v>
      </c>
      <c r="H228" s="728">
        <v>4.925189571E-2</v>
      </c>
      <c r="I228" s="728">
        <v>10</v>
      </c>
      <c r="J228" s="728">
        <v>20</v>
      </c>
      <c r="K228" s="728" t="s">
        <v>940</v>
      </c>
      <c r="L228" s="728" t="s">
        <v>928</v>
      </c>
      <c r="M228" s="728"/>
      <c r="N228" s="728" t="s">
        <v>930</v>
      </c>
      <c r="O228" s="728"/>
      <c r="P228" s="728" t="s">
        <v>926</v>
      </c>
      <c r="Q228" s="728" t="s">
        <v>944</v>
      </c>
      <c r="R228" s="728" t="s">
        <v>923</v>
      </c>
      <c r="S228" s="728">
        <v>0</v>
      </c>
      <c r="T228" s="728" t="s">
        <v>940</v>
      </c>
      <c r="U228" s="728">
        <v>0.05</v>
      </c>
      <c r="V228" s="728">
        <v>0.05</v>
      </c>
      <c r="W228" s="728" t="s">
        <v>931</v>
      </c>
      <c r="X228" s="729">
        <f t="shared" si="6"/>
        <v>4.925189571E-2</v>
      </c>
      <c r="Y228" s="730">
        <f t="shared" si="7"/>
        <v>0</v>
      </c>
    </row>
    <row r="229" spans="1:25">
      <c r="A229" s="728" t="s">
        <v>1539</v>
      </c>
      <c r="B229" s="728" t="s">
        <v>1540</v>
      </c>
      <c r="C229" s="728" t="s">
        <v>923</v>
      </c>
      <c r="D229" s="728" t="s">
        <v>924</v>
      </c>
      <c r="E229" s="728" t="s">
        <v>925</v>
      </c>
      <c r="F229" s="728" t="s">
        <v>926</v>
      </c>
      <c r="G229" s="728" t="s">
        <v>1035</v>
      </c>
      <c r="H229" s="728">
        <v>5.5532118730000003E-2</v>
      </c>
      <c r="I229" s="728">
        <v>10</v>
      </c>
      <c r="J229" s="728">
        <v>20</v>
      </c>
      <c r="K229" s="728" t="s">
        <v>1036</v>
      </c>
      <c r="L229" s="728" t="s">
        <v>1037</v>
      </c>
      <c r="M229" s="728"/>
      <c r="N229" s="728" t="s">
        <v>930</v>
      </c>
      <c r="O229" s="728"/>
      <c r="P229" s="728" t="s">
        <v>926</v>
      </c>
      <c r="Q229" s="728" t="s">
        <v>1035</v>
      </c>
      <c r="R229" s="728" t="s">
        <v>923</v>
      </c>
      <c r="S229" s="728" t="s">
        <v>953</v>
      </c>
      <c r="T229" s="728" t="s">
        <v>1036</v>
      </c>
      <c r="U229" s="728">
        <v>0.06</v>
      </c>
      <c r="V229" s="728">
        <v>0.06</v>
      </c>
      <c r="W229" s="728" t="s">
        <v>931</v>
      </c>
      <c r="X229" s="729">
        <f t="shared" si="6"/>
        <v>5.5532118730000003E-2</v>
      </c>
      <c r="Y229" s="730">
        <f t="shared" si="7"/>
        <v>0</v>
      </c>
    </row>
    <row r="230" spans="1:25">
      <c r="A230" s="728" t="s">
        <v>1541</v>
      </c>
      <c r="B230" s="728" t="s">
        <v>1542</v>
      </c>
      <c r="C230" s="728" t="s">
        <v>923</v>
      </c>
      <c r="D230" s="728" t="s">
        <v>924</v>
      </c>
      <c r="E230" s="728" t="s">
        <v>925</v>
      </c>
      <c r="F230" s="728" t="s">
        <v>926</v>
      </c>
      <c r="G230" s="728" t="s">
        <v>1035</v>
      </c>
      <c r="H230" s="728">
        <v>1.6864940839999999E-2</v>
      </c>
      <c r="I230" s="728">
        <v>10</v>
      </c>
      <c r="J230" s="728">
        <v>20</v>
      </c>
      <c r="K230" s="728" t="s">
        <v>1036</v>
      </c>
      <c r="L230" s="728" t="s">
        <v>1037</v>
      </c>
      <c r="M230" s="728"/>
      <c r="N230" s="728" t="s">
        <v>930</v>
      </c>
      <c r="O230" s="728"/>
      <c r="P230" s="728" t="s">
        <v>926</v>
      </c>
      <c r="Q230" s="728" t="s">
        <v>1035</v>
      </c>
      <c r="R230" s="728" t="s">
        <v>923</v>
      </c>
      <c r="S230" s="728" t="s">
        <v>953</v>
      </c>
      <c r="T230" s="728" t="s">
        <v>1036</v>
      </c>
      <c r="U230" s="728">
        <v>0.02</v>
      </c>
      <c r="V230" s="728">
        <v>0.02</v>
      </c>
      <c r="W230" s="728" t="s">
        <v>931</v>
      </c>
      <c r="X230" s="729">
        <f t="shared" si="6"/>
        <v>1.6864940839999999E-2</v>
      </c>
      <c r="Y230" s="730">
        <f t="shared" si="7"/>
        <v>0</v>
      </c>
    </row>
    <row r="231" spans="1:25">
      <c r="A231" s="728" t="s">
        <v>1543</v>
      </c>
      <c r="B231" s="728" t="s">
        <v>1544</v>
      </c>
      <c r="C231" s="728" t="s">
        <v>923</v>
      </c>
      <c r="D231" s="728" t="s">
        <v>924</v>
      </c>
      <c r="E231" s="728" t="s">
        <v>925</v>
      </c>
      <c r="F231" s="728" t="s">
        <v>926</v>
      </c>
      <c r="G231" s="728" t="s">
        <v>1113</v>
      </c>
      <c r="H231" s="728">
        <v>3.541219189E-2</v>
      </c>
      <c r="I231" s="728">
        <v>10</v>
      </c>
      <c r="J231" s="728">
        <v>20</v>
      </c>
      <c r="K231" s="728" t="s">
        <v>1545</v>
      </c>
      <c r="L231" s="728" t="s">
        <v>1545</v>
      </c>
      <c r="M231" s="728"/>
      <c r="N231" s="728" t="s">
        <v>930</v>
      </c>
      <c r="O231" s="728"/>
      <c r="P231" s="728" t="s">
        <v>926</v>
      </c>
      <c r="Q231" s="728" t="s">
        <v>1113</v>
      </c>
      <c r="R231" s="728" t="s">
        <v>923</v>
      </c>
      <c r="S231" s="728">
        <v>0</v>
      </c>
      <c r="T231" s="728" t="s">
        <v>1545</v>
      </c>
      <c r="U231" s="728">
        <v>0.04</v>
      </c>
      <c r="V231" s="728">
        <v>0.04</v>
      </c>
      <c r="W231" s="728" t="s">
        <v>931</v>
      </c>
      <c r="X231" s="729">
        <f t="shared" si="6"/>
        <v>3.541219189E-2</v>
      </c>
      <c r="Y231" s="730">
        <f t="shared" si="7"/>
        <v>0</v>
      </c>
    </row>
    <row r="232" spans="1:25">
      <c r="A232" s="728" t="s">
        <v>1546</v>
      </c>
      <c r="B232" s="728" t="s">
        <v>1005</v>
      </c>
      <c r="C232" s="728" t="s">
        <v>923</v>
      </c>
      <c r="D232" s="728" t="s">
        <v>924</v>
      </c>
      <c r="E232" s="728" t="s">
        <v>925</v>
      </c>
      <c r="F232" s="728" t="s">
        <v>926</v>
      </c>
      <c r="G232" s="728" t="s">
        <v>1113</v>
      </c>
      <c r="H232" s="728">
        <v>1.362278076E-2</v>
      </c>
      <c r="I232" s="728">
        <v>10</v>
      </c>
      <c r="J232" s="728">
        <v>20</v>
      </c>
      <c r="K232" s="728" t="s">
        <v>1545</v>
      </c>
      <c r="L232" s="728" t="s">
        <v>1545</v>
      </c>
      <c r="M232" s="728"/>
      <c r="N232" s="728" t="s">
        <v>930</v>
      </c>
      <c r="O232" s="728"/>
      <c r="P232" s="728" t="s">
        <v>926</v>
      </c>
      <c r="Q232" s="728" t="s">
        <v>1113</v>
      </c>
      <c r="R232" s="728" t="s">
        <v>923</v>
      </c>
      <c r="S232" s="728">
        <v>0</v>
      </c>
      <c r="T232" s="728" t="s">
        <v>1545</v>
      </c>
      <c r="U232" s="728">
        <v>0.01</v>
      </c>
      <c r="V232" s="728">
        <v>0.01</v>
      </c>
      <c r="W232" s="728" t="s">
        <v>931</v>
      </c>
      <c r="X232" s="729">
        <f t="shared" si="6"/>
        <v>7.6832717599999998E-3</v>
      </c>
      <c r="Y232" s="730">
        <f t="shared" si="7"/>
        <v>5.9395089999999999E-3</v>
      </c>
    </row>
    <row r="233" spans="1:25">
      <c r="A233" s="728" t="s">
        <v>1547</v>
      </c>
      <c r="B233" s="728" t="s">
        <v>1548</v>
      </c>
      <c r="C233" s="728" t="s">
        <v>923</v>
      </c>
      <c r="D233" s="728" t="s">
        <v>924</v>
      </c>
      <c r="E233" s="728" t="s">
        <v>925</v>
      </c>
      <c r="F233" s="728" t="s">
        <v>926</v>
      </c>
      <c r="G233" s="728" t="s">
        <v>1549</v>
      </c>
      <c r="H233" s="728">
        <v>3.1456704090000003E-2</v>
      </c>
      <c r="I233" s="728">
        <v>10</v>
      </c>
      <c r="J233" s="728">
        <v>20</v>
      </c>
      <c r="K233" s="728" t="s">
        <v>1114</v>
      </c>
      <c r="L233" s="728" t="s">
        <v>1114</v>
      </c>
      <c r="M233" s="728"/>
      <c r="N233" s="728" t="s">
        <v>930</v>
      </c>
      <c r="O233" s="728"/>
      <c r="P233" s="728" t="s">
        <v>926</v>
      </c>
      <c r="Q233" s="728" t="s">
        <v>1549</v>
      </c>
      <c r="R233" s="728" t="s">
        <v>923</v>
      </c>
      <c r="S233" s="728" t="s">
        <v>953</v>
      </c>
      <c r="T233" s="728" t="s">
        <v>1114</v>
      </c>
      <c r="U233" s="728">
        <v>0.03</v>
      </c>
      <c r="V233" s="728">
        <v>0.03</v>
      </c>
      <c r="W233" s="728" t="s">
        <v>931</v>
      </c>
      <c r="X233" s="729">
        <f t="shared" si="6"/>
        <v>3.1456704090000003E-2</v>
      </c>
      <c r="Y233" s="730">
        <f t="shared" si="7"/>
        <v>0</v>
      </c>
    </row>
    <row r="234" spans="1:25">
      <c r="A234" s="728" t="s">
        <v>1550</v>
      </c>
      <c r="B234" s="728" t="s">
        <v>1551</v>
      </c>
      <c r="C234" s="728" t="s">
        <v>923</v>
      </c>
      <c r="D234" s="728" t="s">
        <v>924</v>
      </c>
      <c r="E234" s="728" t="s">
        <v>925</v>
      </c>
      <c r="F234" s="728" t="s">
        <v>926</v>
      </c>
      <c r="G234" s="728" t="s">
        <v>1549</v>
      </c>
      <c r="H234" s="728">
        <v>0.28179246618999998</v>
      </c>
      <c r="I234" s="728">
        <v>10</v>
      </c>
      <c r="J234" s="728">
        <v>20</v>
      </c>
      <c r="K234" s="728" t="s">
        <v>1114</v>
      </c>
      <c r="L234" s="728" t="s">
        <v>1114</v>
      </c>
      <c r="M234" s="728"/>
      <c r="N234" s="728" t="s">
        <v>930</v>
      </c>
      <c r="O234" s="728"/>
      <c r="P234" s="728" t="s">
        <v>926</v>
      </c>
      <c r="Q234" s="728" t="s">
        <v>1549</v>
      </c>
      <c r="R234" s="728" t="s">
        <v>923</v>
      </c>
      <c r="S234" s="728">
        <v>0</v>
      </c>
      <c r="T234" s="728" t="s">
        <v>1114</v>
      </c>
      <c r="U234" s="728">
        <v>0.28000000000000003</v>
      </c>
      <c r="V234" s="728">
        <v>0.28000000000000003</v>
      </c>
      <c r="W234" s="728" t="s">
        <v>931</v>
      </c>
      <c r="X234" s="729">
        <f t="shared" si="6"/>
        <v>0.28179246618999998</v>
      </c>
      <c r="Y234" s="730">
        <f t="shared" si="7"/>
        <v>0</v>
      </c>
    </row>
    <row r="235" spans="1:25">
      <c r="A235" s="728" t="s">
        <v>1552</v>
      </c>
      <c r="B235" s="728" t="s">
        <v>1008</v>
      </c>
      <c r="C235" s="728" t="s">
        <v>923</v>
      </c>
      <c r="D235" s="728" t="s">
        <v>924</v>
      </c>
      <c r="E235" s="728" t="s">
        <v>925</v>
      </c>
      <c r="F235" s="728" t="s">
        <v>926</v>
      </c>
      <c r="G235" s="728" t="s">
        <v>1553</v>
      </c>
      <c r="H235" s="728">
        <v>0.19718176640000001</v>
      </c>
      <c r="I235" s="728">
        <v>10</v>
      </c>
      <c r="J235" s="728">
        <v>20</v>
      </c>
      <c r="K235" s="728" t="s">
        <v>1114</v>
      </c>
      <c r="L235" s="728" t="s">
        <v>1114</v>
      </c>
      <c r="M235" s="728"/>
      <c r="N235" s="728" t="s">
        <v>930</v>
      </c>
      <c r="O235" s="728"/>
      <c r="P235" s="728" t="s">
        <v>926</v>
      </c>
      <c r="Q235" s="728" t="s">
        <v>1553</v>
      </c>
      <c r="R235" s="728" t="s">
        <v>923</v>
      </c>
      <c r="S235" s="728">
        <v>0</v>
      </c>
      <c r="T235" s="728" t="s">
        <v>1114</v>
      </c>
      <c r="U235" s="728">
        <v>0.2</v>
      </c>
      <c r="V235" s="728">
        <v>0.2</v>
      </c>
      <c r="W235" s="728" t="s">
        <v>931</v>
      </c>
      <c r="X235" s="729">
        <f t="shared" si="6"/>
        <v>0.16284616740000002</v>
      </c>
      <c r="Y235" s="730">
        <f t="shared" si="7"/>
        <v>3.4335599000000001E-2</v>
      </c>
    </row>
    <row r="236" spans="1:25">
      <c r="A236" s="728" t="s">
        <v>1554</v>
      </c>
      <c r="B236" s="728" t="s">
        <v>1025</v>
      </c>
      <c r="C236" s="728" t="s">
        <v>923</v>
      </c>
      <c r="D236" s="728" t="s">
        <v>924</v>
      </c>
      <c r="E236" s="728" t="s">
        <v>925</v>
      </c>
      <c r="F236" s="728" t="s">
        <v>926</v>
      </c>
      <c r="G236" s="728" t="s">
        <v>1555</v>
      </c>
      <c r="H236" s="728">
        <v>7.0790969250000002E-2</v>
      </c>
      <c r="I236" s="728">
        <v>10</v>
      </c>
      <c r="J236" s="728">
        <v>20</v>
      </c>
      <c r="K236" s="728" t="s">
        <v>1125</v>
      </c>
      <c r="L236" s="728" t="s">
        <v>959</v>
      </c>
      <c r="M236" s="728"/>
      <c r="N236" s="728" t="s">
        <v>930</v>
      </c>
      <c r="O236" s="728"/>
      <c r="P236" s="728" t="s">
        <v>926</v>
      </c>
      <c r="Q236" s="728" t="s">
        <v>1555</v>
      </c>
      <c r="R236" s="728" t="s">
        <v>923</v>
      </c>
      <c r="S236" s="728">
        <v>0</v>
      </c>
      <c r="T236" s="728" t="s">
        <v>1125</v>
      </c>
      <c r="U236" s="728">
        <v>7.0000000000000007E-2</v>
      </c>
      <c r="V236" s="728">
        <v>7.0000000000000007E-2</v>
      </c>
      <c r="W236" s="728" t="s">
        <v>931</v>
      </c>
      <c r="X236" s="729">
        <f t="shared" si="6"/>
        <v>2.5000000680730494E-10</v>
      </c>
      <c r="Y236" s="730">
        <f t="shared" si="7"/>
        <v>7.0790968999999995E-2</v>
      </c>
    </row>
    <row r="237" spans="1:25">
      <c r="A237" s="728" t="s">
        <v>1556</v>
      </c>
      <c r="B237" s="728" t="s">
        <v>1557</v>
      </c>
      <c r="C237" s="728" t="s">
        <v>923</v>
      </c>
      <c r="D237" s="728" t="s">
        <v>924</v>
      </c>
      <c r="E237" s="728" t="s">
        <v>925</v>
      </c>
      <c r="F237" s="728" t="s">
        <v>926</v>
      </c>
      <c r="G237" s="728" t="s">
        <v>1555</v>
      </c>
      <c r="H237" s="728">
        <v>1.5471656449999999E-2</v>
      </c>
      <c r="I237" s="728">
        <v>10</v>
      </c>
      <c r="J237" s="728">
        <v>20</v>
      </c>
      <c r="K237" s="728" t="s">
        <v>1125</v>
      </c>
      <c r="L237" s="728" t="s">
        <v>959</v>
      </c>
      <c r="M237" s="728"/>
      <c r="N237" s="728" t="s">
        <v>930</v>
      </c>
      <c r="O237" s="728"/>
      <c r="P237" s="728" t="s">
        <v>926</v>
      </c>
      <c r="Q237" s="728" t="s">
        <v>1555</v>
      </c>
      <c r="R237" s="728" t="s">
        <v>923</v>
      </c>
      <c r="S237" s="728">
        <v>0</v>
      </c>
      <c r="T237" s="728" t="s">
        <v>1125</v>
      </c>
      <c r="U237" s="728">
        <v>0.02</v>
      </c>
      <c r="V237" s="728">
        <v>0.02</v>
      </c>
      <c r="W237" s="728" t="s">
        <v>931</v>
      </c>
      <c r="X237" s="729">
        <f t="shared" si="6"/>
        <v>1.5471656449999999E-2</v>
      </c>
      <c r="Y237" s="730">
        <f t="shared" si="7"/>
        <v>0</v>
      </c>
    </row>
    <row r="238" spans="1:25">
      <c r="A238" s="728" t="s">
        <v>1558</v>
      </c>
      <c r="B238" s="728" t="s">
        <v>1559</v>
      </c>
      <c r="C238" s="728" t="s">
        <v>923</v>
      </c>
      <c r="D238" s="728" t="s">
        <v>924</v>
      </c>
      <c r="E238" s="728" t="s">
        <v>925</v>
      </c>
      <c r="F238" s="728" t="s">
        <v>926</v>
      </c>
      <c r="G238" s="728" t="s">
        <v>1555</v>
      </c>
      <c r="H238" s="728">
        <v>0.25266091784</v>
      </c>
      <c r="I238" s="728">
        <v>10</v>
      </c>
      <c r="J238" s="728">
        <v>20</v>
      </c>
      <c r="K238" s="728" t="s">
        <v>1125</v>
      </c>
      <c r="L238" s="728" t="s">
        <v>959</v>
      </c>
      <c r="M238" s="728"/>
      <c r="N238" s="728" t="s">
        <v>930</v>
      </c>
      <c r="O238" s="728"/>
      <c r="P238" s="728" t="s">
        <v>926</v>
      </c>
      <c r="Q238" s="728" t="s">
        <v>1555</v>
      </c>
      <c r="R238" s="728" t="s">
        <v>923</v>
      </c>
      <c r="S238" s="728">
        <v>0</v>
      </c>
      <c r="T238" s="728" t="s">
        <v>1125</v>
      </c>
      <c r="U238" s="728">
        <v>0.25</v>
      </c>
      <c r="V238" s="728">
        <v>0.25</v>
      </c>
      <c r="W238" s="728" t="s">
        <v>931</v>
      </c>
      <c r="X238" s="729">
        <f t="shared" si="6"/>
        <v>0.25266091784</v>
      </c>
      <c r="Y238" s="730">
        <f t="shared" si="7"/>
        <v>0</v>
      </c>
    </row>
    <row r="239" spans="1:25">
      <c r="A239" s="728" t="s">
        <v>1560</v>
      </c>
      <c r="B239" s="728" t="s">
        <v>1561</v>
      </c>
      <c r="C239" s="728" t="s">
        <v>923</v>
      </c>
      <c r="D239" s="728" t="s">
        <v>924</v>
      </c>
      <c r="E239" s="728" t="s">
        <v>925</v>
      </c>
      <c r="F239" s="728" t="s">
        <v>926</v>
      </c>
      <c r="G239" s="728" t="s">
        <v>1562</v>
      </c>
      <c r="H239" s="728">
        <v>4.7558528029999998E-2</v>
      </c>
      <c r="I239" s="728">
        <v>10</v>
      </c>
      <c r="J239" s="728">
        <v>20</v>
      </c>
      <c r="K239" s="728" t="s">
        <v>1563</v>
      </c>
      <c r="L239" s="728" t="s">
        <v>959</v>
      </c>
      <c r="M239" s="728"/>
      <c r="N239" s="728" t="s">
        <v>930</v>
      </c>
      <c r="O239" s="728"/>
      <c r="P239" s="728" t="s">
        <v>926</v>
      </c>
      <c r="Q239" s="728" t="s">
        <v>1562</v>
      </c>
      <c r="R239" s="728" t="s">
        <v>923</v>
      </c>
      <c r="S239" s="728">
        <v>0</v>
      </c>
      <c r="T239" s="728" t="s">
        <v>1563</v>
      </c>
      <c r="U239" s="728">
        <v>0.05</v>
      </c>
      <c r="V239" s="728">
        <v>0.05</v>
      </c>
      <c r="W239" s="728" t="s">
        <v>931</v>
      </c>
      <c r="X239" s="729">
        <f t="shared" si="6"/>
        <v>4.7558528029999998E-2</v>
      </c>
      <c r="Y239" s="730">
        <f t="shared" si="7"/>
        <v>0</v>
      </c>
    </row>
    <row r="240" spans="1:25">
      <c r="A240" s="728" t="s">
        <v>1564</v>
      </c>
      <c r="B240" s="728" t="s">
        <v>1565</v>
      </c>
      <c r="C240" s="728" t="s">
        <v>923</v>
      </c>
      <c r="D240" s="728" t="s">
        <v>924</v>
      </c>
      <c r="E240" s="728" t="s">
        <v>925</v>
      </c>
      <c r="F240" s="728" t="s">
        <v>926</v>
      </c>
      <c r="G240" s="728" t="s">
        <v>1562</v>
      </c>
      <c r="H240" s="728">
        <v>9.5112396109999997E-2</v>
      </c>
      <c r="I240" s="728">
        <v>10</v>
      </c>
      <c r="J240" s="728">
        <v>20</v>
      </c>
      <c r="K240" s="728" t="s">
        <v>1125</v>
      </c>
      <c r="L240" s="728" t="s">
        <v>959</v>
      </c>
      <c r="M240" s="728"/>
      <c r="N240" s="728" t="s">
        <v>930</v>
      </c>
      <c r="O240" s="728"/>
      <c r="P240" s="728" t="s">
        <v>926</v>
      </c>
      <c r="Q240" s="728" t="s">
        <v>1562</v>
      </c>
      <c r="R240" s="728" t="s">
        <v>923</v>
      </c>
      <c r="S240" s="728">
        <v>0</v>
      </c>
      <c r="T240" s="728" t="s">
        <v>1125</v>
      </c>
      <c r="U240" s="728">
        <v>0.1</v>
      </c>
      <c r="V240" s="728">
        <v>0.1</v>
      </c>
      <c r="W240" s="728" t="s">
        <v>931</v>
      </c>
      <c r="X240" s="729">
        <f t="shared" si="6"/>
        <v>9.5112396109999997E-2</v>
      </c>
      <c r="Y240" s="730">
        <f t="shared" si="7"/>
        <v>0</v>
      </c>
    </row>
    <row r="241" spans="1:25">
      <c r="A241" s="728" t="s">
        <v>1566</v>
      </c>
      <c r="B241" s="728" t="s">
        <v>1567</v>
      </c>
      <c r="C241" s="728" t="s">
        <v>923</v>
      </c>
      <c r="D241" s="728" t="s">
        <v>924</v>
      </c>
      <c r="E241" s="728" t="s">
        <v>925</v>
      </c>
      <c r="F241" s="728" t="s">
        <v>926</v>
      </c>
      <c r="G241" s="728" t="s">
        <v>1562</v>
      </c>
      <c r="H241" s="728">
        <v>2.836387106E-2</v>
      </c>
      <c r="I241" s="728">
        <v>10</v>
      </c>
      <c r="J241" s="728">
        <v>20</v>
      </c>
      <c r="K241" s="728" t="s">
        <v>1125</v>
      </c>
      <c r="L241" s="728" t="s">
        <v>959</v>
      </c>
      <c r="M241" s="728"/>
      <c r="N241" s="728" t="s">
        <v>930</v>
      </c>
      <c r="O241" s="728"/>
      <c r="P241" s="728" t="s">
        <v>926</v>
      </c>
      <c r="Q241" s="728" t="s">
        <v>1562</v>
      </c>
      <c r="R241" s="728" t="s">
        <v>923</v>
      </c>
      <c r="S241" s="728">
        <v>0</v>
      </c>
      <c r="T241" s="728" t="s">
        <v>1125</v>
      </c>
      <c r="U241" s="728">
        <v>0.03</v>
      </c>
      <c r="V241" s="728">
        <v>0.03</v>
      </c>
      <c r="W241" s="728" t="s">
        <v>931</v>
      </c>
      <c r="X241" s="729">
        <f t="shared" si="6"/>
        <v>2.836387106E-2</v>
      </c>
      <c r="Y241" s="730">
        <f t="shared" si="7"/>
        <v>0</v>
      </c>
    </row>
    <row r="242" spans="1:25">
      <c r="A242" s="728" t="s">
        <v>1568</v>
      </c>
      <c r="B242" s="728" t="s">
        <v>1569</v>
      </c>
      <c r="C242" s="728" t="s">
        <v>923</v>
      </c>
      <c r="D242" s="728" t="s">
        <v>924</v>
      </c>
      <c r="E242" s="728" t="s">
        <v>925</v>
      </c>
      <c r="F242" s="728" t="s">
        <v>926</v>
      </c>
      <c r="G242" s="728" t="s">
        <v>1562</v>
      </c>
      <c r="H242" s="728">
        <v>0.10142046667</v>
      </c>
      <c r="I242" s="728">
        <v>10</v>
      </c>
      <c r="J242" s="728">
        <v>20</v>
      </c>
      <c r="K242" s="728" t="s">
        <v>1125</v>
      </c>
      <c r="L242" s="728" t="s">
        <v>959</v>
      </c>
      <c r="M242" s="728"/>
      <c r="N242" s="728" t="s">
        <v>930</v>
      </c>
      <c r="O242" s="728"/>
      <c r="P242" s="728" t="s">
        <v>926</v>
      </c>
      <c r="Q242" s="728" t="s">
        <v>1562</v>
      </c>
      <c r="R242" s="728" t="s">
        <v>923</v>
      </c>
      <c r="S242" s="728">
        <v>0</v>
      </c>
      <c r="T242" s="728" t="s">
        <v>1125</v>
      </c>
      <c r="U242" s="728">
        <v>0.1</v>
      </c>
      <c r="V242" s="728">
        <v>0.1</v>
      </c>
      <c r="W242" s="728" t="s">
        <v>931</v>
      </c>
      <c r="X242" s="729">
        <f t="shared" si="6"/>
        <v>0.10142046667</v>
      </c>
      <c r="Y242" s="730">
        <f t="shared" si="7"/>
        <v>0</v>
      </c>
    </row>
    <row r="243" spans="1:25">
      <c r="A243" s="728" t="s">
        <v>1570</v>
      </c>
      <c r="B243" s="728" t="s">
        <v>1571</v>
      </c>
      <c r="C243" s="728" t="s">
        <v>923</v>
      </c>
      <c r="D243" s="728" t="s">
        <v>924</v>
      </c>
      <c r="E243" s="728" t="s">
        <v>925</v>
      </c>
      <c r="F243" s="728" t="s">
        <v>926</v>
      </c>
      <c r="G243" s="728" t="s">
        <v>1562</v>
      </c>
      <c r="H243" s="728">
        <v>4.0075657530000003E-2</v>
      </c>
      <c r="I243" s="728">
        <v>10</v>
      </c>
      <c r="J243" s="728">
        <v>20</v>
      </c>
      <c r="K243" s="728" t="s">
        <v>1125</v>
      </c>
      <c r="L243" s="728" t="s">
        <v>959</v>
      </c>
      <c r="M243" s="728"/>
      <c r="N243" s="728" t="s">
        <v>930</v>
      </c>
      <c r="O243" s="728"/>
      <c r="P243" s="728" t="s">
        <v>926</v>
      </c>
      <c r="Q243" s="728" t="s">
        <v>1562</v>
      </c>
      <c r="R243" s="728" t="s">
        <v>923</v>
      </c>
      <c r="S243" s="728">
        <v>0</v>
      </c>
      <c r="T243" s="728" t="s">
        <v>1125</v>
      </c>
      <c r="U243" s="728">
        <v>0.04</v>
      </c>
      <c r="V243" s="728">
        <v>0.04</v>
      </c>
      <c r="W243" s="728" t="s">
        <v>931</v>
      </c>
      <c r="X243" s="729">
        <f t="shared" si="6"/>
        <v>4.0075657530000003E-2</v>
      </c>
      <c r="Y243" s="730">
        <f t="shared" si="7"/>
        <v>0</v>
      </c>
    </row>
    <row r="244" spans="1:25">
      <c r="A244" s="728" t="s">
        <v>1572</v>
      </c>
      <c r="B244" s="728" t="s">
        <v>1573</v>
      </c>
      <c r="C244" s="728" t="s">
        <v>923</v>
      </c>
      <c r="D244" s="728" t="s">
        <v>924</v>
      </c>
      <c r="E244" s="728" t="s">
        <v>925</v>
      </c>
      <c r="F244" s="728" t="s">
        <v>926</v>
      </c>
      <c r="G244" s="728" t="s">
        <v>963</v>
      </c>
      <c r="H244" s="728">
        <v>6.9063438909999997E-2</v>
      </c>
      <c r="I244" s="728">
        <v>10</v>
      </c>
      <c r="J244" s="728">
        <v>20</v>
      </c>
      <c r="K244" s="728" t="s">
        <v>964</v>
      </c>
      <c r="L244" s="728" t="s">
        <v>964</v>
      </c>
      <c r="M244" s="728"/>
      <c r="N244" s="728" t="s">
        <v>930</v>
      </c>
      <c r="O244" s="728"/>
      <c r="P244" s="728" t="s">
        <v>926</v>
      </c>
      <c r="Q244" s="728" t="s">
        <v>963</v>
      </c>
      <c r="R244" s="728" t="s">
        <v>923</v>
      </c>
      <c r="S244" s="728" t="s">
        <v>953</v>
      </c>
      <c r="T244" s="728" t="s">
        <v>964</v>
      </c>
      <c r="U244" s="728">
        <v>7.0000000000000007E-2</v>
      </c>
      <c r="V244" s="728">
        <v>7.0000000000000007E-2</v>
      </c>
      <c r="W244" s="728" t="s">
        <v>931</v>
      </c>
      <c r="X244" s="729">
        <f t="shared" si="6"/>
        <v>6.9063438909999997E-2</v>
      </c>
      <c r="Y244" s="730">
        <f t="shared" si="7"/>
        <v>0</v>
      </c>
    </row>
    <row r="245" spans="1:25">
      <c r="A245" s="728" t="s">
        <v>1574</v>
      </c>
      <c r="B245" s="728" t="s">
        <v>1056</v>
      </c>
      <c r="C245" s="728" t="s">
        <v>923</v>
      </c>
      <c r="D245" s="728" t="s">
        <v>924</v>
      </c>
      <c r="E245" s="728" t="s">
        <v>925</v>
      </c>
      <c r="F245" s="728" t="s">
        <v>926</v>
      </c>
      <c r="G245" s="728" t="s">
        <v>1051</v>
      </c>
      <c r="H245" s="728">
        <v>0.15568718605000001</v>
      </c>
      <c r="I245" s="728">
        <v>10</v>
      </c>
      <c r="J245" s="728">
        <v>20</v>
      </c>
      <c r="K245" s="728" t="s">
        <v>1366</v>
      </c>
      <c r="L245" s="728" t="s">
        <v>964</v>
      </c>
      <c r="M245" s="728"/>
      <c r="N245" s="728" t="s">
        <v>930</v>
      </c>
      <c r="O245" s="728"/>
      <c r="P245" s="728" t="s">
        <v>926</v>
      </c>
      <c r="Q245" s="728" t="s">
        <v>1051</v>
      </c>
      <c r="R245" s="728" t="s">
        <v>923</v>
      </c>
      <c r="S245" s="728" t="s">
        <v>953</v>
      </c>
      <c r="T245" s="728" t="s">
        <v>1366</v>
      </c>
      <c r="U245" s="728">
        <v>0.16</v>
      </c>
      <c r="V245" s="728">
        <v>0.16</v>
      </c>
      <c r="W245" s="728" t="s">
        <v>931</v>
      </c>
      <c r="X245" s="729">
        <f t="shared" si="6"/>
        <v>7.9171987050000003E-2</v>
      </c>
      <c r="Y245" s="730">
        <f t="shared" si="7"/>
        <v>7.6515199000000006E-2</v>
      </c>
    </row>
    <row r="246" spans="1:25">
      <c r="A246" s="728" t="s">
        <v>1575</v>
      </c>
      <c r="B246" s="728" t="s">
        <v>1576</v>
      </c>
      <c r="C246" s="728" t="s">
        <v>923</v>
      </c>
      <c r="D246" s="728" t="s">
        <v>924</v>
      </c>
      <c r="E246" s="728" t="s">
        <v>925</v>
      </c>
      <c r="F246" s="728" t="s">
        <v>926</v>
      </c>
      <c r="G246" s="728" t="s">
        <v>968</v>
      </c>
      <c r="H246" s="728">
        <v>7.8125199679999993E-2</v>
      </c>
      <c r="I246" s="728">
        <v>10</v>
      </c>
      <c r="J246" s="728">
        <v>20</v>
      </c>
      <c r="K246" s="728" t="s">
        <v>1577</v>
      </c>
      <c r="L246" s="728" t="s">
        <v>964</v>
      </c>
      <c r="M246" s="728"/>
      <c r="N246" s="728" t="s">
        <v>930</v>
      </c>
      <c r="O246" s="728"/>
      <c r="P246" s="728" t="s">
        <v>926</v>
      </c>
      <c r="Q246" s="728" t="s">
        <v>968</v>
      </c>
      <c r="R246" s="728" t="s">
        <v>923</v>
      </c>
      <c r="S246" s="728" t="s">
        <v>953</v>
      </c>
      <c r="T246" s="728" t="s">
        <v>1577</v>
      </c>
      <c r="U246" s="728">
        <v>0.08</v>
      </c>
      <c r="V246" s="728">
        <v>0.08</v>
      </c>
      <c r="W246" s="728" t="s">
        <v>931</v>
      </c>
      <c r="X246" s="729">
        <f t="shared" si="6"/>
        <v>7.8125199679999993E-2</v>
      </c>
      <c r="Y246" s="730">
        <f t="shared" si="7"/>
        <v>0</v>
      </c>
    </row>
    <row r="247" spans="1:25">
      <c r="A247" s="728" t="s">
        <v>1578</v>
      </c>
      <c r="B247" s="728" t="s">
        <v>1579</v>
      </c>
      <c r="C247" s="728" t="s">
        <v>923</v>
      </c>
      <c r="D247" s="728" t="s">
        <v>924</v>
      </c>
      <c r="E247" s="728" t="s">
        <v>925</v>
      </c>
      <c r="F247" s="728" t="s">
        <v>926</v>
      </c>
      <c r="G247" s="728" t="s">
        <v>1580</v>
      </c>
      <c r="H247" s="728">
        <v>7.0305751959999996E-2</v>
      </c>
      <c r="I247" s="728">
        <v>10</v>
      </c>
      <c r="J247" s="728">
        <v>20</v>
      </c>
      <c r="K247" s="728" t="s">
        <v>1581</v>
      </c>
      <c r="L247" s="728" t="s">
        <v>969</v>
      </c>
      <c r="M247" s="728"/>
      <c r="N247" s="728" t="s">
        <v>930</v>
      </c>
      <c r="O247" s="728"/>
      <c r="P247" s="728" t="s">
        <v>926</v>
      </c>
      <c r="Q247" s="728" t="s">
        <v>1580</v>
      </c>
      <c r="R247" s="728" t="s">
        <v>923</v>
      </c>
      <c r="S247" s="728">
        <v>0</v>
      </c>
      <c r="T247" s="728" t="s">
        <v>1581</v>
      </c>
      <c r="U247" s="728">
        <v>7.0000000000000007E-2</v>
      </c>
      <c r="V247" s="728">
        <v>7.0000000000000007E-2</v>
      </c>
      <c r="W247" s="728" t="s">
        <v>931</v>
      </c>
      <c r="X247" s="729">
        <f t="shared" si="6"/>
        <v>7.0305751959999996E-2</v>
      </c>
      <c r="Y247" s="730">
        <f t="shared" si="7"/>
        <v>0</v>
      </c>
    </row>
    <row r="248" spans="1:25">
      <c r="A248" s="728" t="s">
        <v>1582</v>
      </c>
      <c r="B248" s="728" t="s">
        <v>1583</v>
      </c>
      <c r="C248" s="728" t="s">
        <v>923</v>
      </c>
      <c r="D248" s="728" t="s">
        <v>924</v>
      </c>
      <c r="E248" s="728" t="s">
        <v>925</v>
      </c>
      <c r="F248" s="728" t="s">
        <v>926</v>
      </c>
      <c r="G248" s="728" t="s">
        <v>1580</v>
      </c>
      <c r="H248" s="728">
        <v>9.5047757930000004E-2</v>
      </c>
      <c r="I248" s="728">
        <v>10</v>
      </c>
      <c r="J248" s="728">
        <v>20</v>
      </c>
      <c r="K248" s="728" t="s">
        <v>1581</v>
      </c>
      <c r="L248" s="728" t="s">
        <v>969</v>
      </c>
      <c r="M248" s="728"/>
      <c r="N248" s="728" t="s">
        <v>930</v>
      </c>
      <c r="O248" s="728"/>
      <c r="P248" s="728" t="s">
        <v>926</v>
      </c>
      <c r="Q248" s="728" t="s">
        <v>1580</v>
      </c>
      <c r="R248" s="728" t="s">
        <v>923</v>
      </c>
      <c r="S248" s="728">
        <v>0</v>
      </c>
      <c r="T248" s="728" t="s">
        <v>1581</v>
      </c>
      <c r="U248" s="728">
        <v>0.1</v>
      </c>
      <c r="V248" s="728">
        <v>0.1</v>
      </c>
      <c r="W248" s="728" t="s">
        <v>931</v>
      </c>
      <c r="X248" s="729">
        <f t="shared" si="6"/>
        <v>9.5047757930000004E-2</v>
      </c>
      <c r="Y248" s="730">
        <f t="shared" si="7"/>
        <v>0</v>
      </c>
    </row>
    <row r="249" spans="1:25">
      <c r="A249" s="728" t="s">
        <v>1584</v>
      </c>
      <c r="B249" s="728" t="s">
        <v>1585</v>
      </c>
      <c r="C249" s="728" t="s">
        <v>923</v>
      </c>
      <c r="D249" s="728" t="s">
        <v>924</v>
      </c>
      <c r="E249" s="728" t="s">
        <v>925</v>
      </c>
      <c r="F249" s="728" t="s">
        <v>926</v>
      </c>
      <c r="G249" s="728" t="s">
        <v>1580</v>
      </c>
      <c r="H249" s="728">
        <v>1.584239485E-2</v>
      </c>
      <c r="I249" s="728">
        <v>10</v>
      </c>
      <c r="J249" s="728">
        <v>20</v>
      </c>
      <c r="K249" s="728" t="s">
        <v>1581</v>
      </c>
      <c r="L249" s="728" t="s">
        <v>969</v>
      </c>
      <c r="M249" s="728"/>
      <c r="N249" s="728" t="s">
        <v>930</v>
      </c>
      <c r="O249" s="728"/>
      <c r="P249" s="728" t="s">
        <v>926</v>
      </c>
      <c r="Q249" s="728" t="s">
        <v>1580</v>
      </c>
      <c r="R249" s="728" t="s">
        <v>923</v>
      </c>
      <c r="S249" s="728">
        <v>0</v>
      </c>
      <c r="T249" s="728" t="s">
        <v>1581</v>
      </c>
      <c r="U249" s="728">
        <v>0.02</v>
      </c>
      <c r="V249" s="728">
        <v>0.02</v>
      </c>
      <c r="W249" s="728" t="s">
        <v>931</v>
      </c>
      <c r="X249" s="729">
        <f t="shared" si="6"/>
        <v>1.584239485E-2</v>
      </c>
      <c r="Y249" s="730">
        <f t="shared" si="7"/>
        <v>0</v>
      </c>
    </row>
    <row r="250" spans="1:25">
      <c r="A250" s="728" t="s">
        <v>1586</v>
      </c>
      <c r="B250" s="728" t="s">
        <v>1587</v>
      </c>
      <c r="C250" s="728" t="s">
        <v>923</v>
      </c>
      <c r="D250" s="728" t="s">
        <v>924</v>
      </c>
      <c r="E250" s="728" t="s">
        <v>925</v>
      </c>
      <c r="F250" s="728" t="s">
        <v>926</v>
      </c>
      <c r="G250" s="728" t="s">
        <v>1588</v>
      </c>
      <c r="H250" s="728">
        <v>0.18851271353999999</v>
      </c>
      <c r="I250" s="728">
        <v>10</v>
      </c>
      <c r="J250" s="728">
        <v>20</v>
      </c>
      <c r="K250" s="728" t="s">
        <v>1589</v>
      </c>
      <c r="L250" s="728" t="s">
        <v>969</v>
      </c>
      <c r="M250" s="728"/>
      <c r="N250" s="728" t="s">
        <v>930</v>
      </c>
      <c r="O250" s="728"/>
      <c r="P250" s="728" t="s">
        <v>926</v>
      </c>
      <c r="Q250" s="728" t="s">
        <v>1588</v>
      </c>
      <c r="R250" s="728" t="s">
        <v>923</v>
      </c>
      <c r="S250" s="728">
        <v>0</v>
      </c>
      <c r="T250" s="728" t="s">
        <v>1589</v>
      </c>
      <c r="U250" s="728">
        <v>0.19</v>
      </c>
      <c r="V250" s="728">
        <v>0.19</v>
      </c>
      <c r="W250" s="728" t="s">
        <v>931</v>
      </c>
      <c r="X250" s="729">
        <f t="shared" si="6"/>
        <v>0.18851271353999999</v>
      </c>
      <c r="Y250" s="730">
        <f t="shared" si="7"/>
        <v>0</v>
      </c>
    </row>
    <row r="251" spans="1:25">
      <c r="A251" s="728" t="s">
        <v>1590</v>
      </c>
      <c r="B251" s="728" t="s">
        <v>1591</v>
      </c>
      <c r="C251" s="728" t="s">
        <v>923</v>
      </c>
      <c r="D251" s="728" t="s">
        <v>924</v>
      </c>
      <c r="E251" s="728" t="s">
        <v>925</v>
      </c>
      <c r="F251" s="728" t="s">
        <v>926</v>
      </c>
      <c r="G251" s="728" t="s">
        <v>1588</v>
      </c>
      <c r="H251" s="728">
        <v>0.10588304618</v>
      </c>
      <c r="I251" s="728">
        <v>10</v>
      </c>
      <c r="J251" s="728">
        <v>20</v>
      </c>
      <c r="K251" s="728" t="s">
        <v>1589</v>
      </c>
      <c r="L251" s="728" t="s">
        <v>969</v>
      </c>
      <c r="M251" s="728"/>
      <c r="N251" s="728" t="s">
        <v>930</v>
      </c>
      <c r="O251" s="728"/>
      <c r="P251" s="728" t="s">
        <v>926</v>
      </c>
      <c r="Q251" s="728" t="s">
        <v>1588</v>
      </c>
      <c r="R251" s="728" t="s">
        <v>923</v>
      </c>
      <c r="S251" s="728">
        <v>0</v>
      </c>
      <c r="T251" s="728" t="s">
        <v>1589</v>
      </c>
      <c r="U251" s="728">
        <v>0.11</v>
      </c>
      <c r="V251" s="728">
        <v>0.11</v>
      </c>
      <c r="W251" s="728" t="s">
        <v>931</v>
      </c>
      <c r="X251" s="729">
        <f t="shared" si="6"/>
        <v>0.10588304618</v>
      </c>
      <c r="Y251" s="730">
        <f t="shared" si="7"/>
        <v>0</v>
      </c>
    </row>
    <row r="252" spans="1:25">
      <c r="A252" s="728" t="s">
        <v>1592</v>
      </c>
      <c r="B252" s="728" t="s">
        <v>1593</v>
      </c>
      <c r="C252" s="728" t="s">
        <v>923</v>
      </c>
      <c r="D252" s="728" t="s">
        <v>924</v>
      </c>
      <c r="E252" s="728" t="s">
        <v>925</v>
      </c>
      <c r="F252" s="728" t="s">
        <v>926</v>
      </c>
      <c r="G252" s="728" t="s">
        <v>1594</v>
      </c>
      <c r="H252" s="728">
        <v>0.11148790510000001</v>
      </c>
      <c r="I252" s="728">
        <v>10</v>
      </c>
      <c r="J252" s="728">
        <v>20</v>
      </c>
      <c r="K252" s="728" t="s">
        <v>1595</v>
      </c>
      <c r="L252" s="728" t="s">
        <v>1595</v>
      </c>
      <c r="M252" s="728"/>
      <c r="N252" s="728" t="s">
        <v>930</v>
      </c>
      <c r="O252" s="728"/>
      <c r="P252" s="728" t="s">
        <v>926</v>
      </c>
      <c r="Q252" s="728" t="s">
        <v>1594</v>
      </c>
      <c r="R252" s="728" t="s">
        <v>923</v>
      </c>
      <c r="S252" s="728" t="s">
        <v>953</v>
      </c>
      <c r="T252" s="728" t="s">
        <v>1595</v>
      </c>
      <c r="U252" s="728">
        <v>0.11</v>
      </c>
      <c r="V252" s="728">
        <v>0.11</v>
      </c>
      <c r="W252" s="728" t="s">
        <v>931</v>
      </c>
      <c r="X252" s="729">
        <f t="shared" si="6"/>
        <v>0.11148790510000001</v>
      </c>
      <c r="Y252" s="730">
        <f t="shared" si="7"/>
        <v>0</v>
      </c>
    </row>
    <row r="253" spans="1:25">
      <c r="A253" s="728" t="s">
        <v>1596</v>
      </c>
      <c r="B253" s="728" t="s">
        <v>1597</v>
      </c>
      <c r="C253" s="728" t="s">
        <v>923</v>
      </c>
      <c r="D253" s="728" t="s">
        <v>924</v>
      </c>
      <c r="E253" s="728" t="s">
        <v>925</v>
      </c>
      <c r="F253" s="728" t="s">
        <v>926</v>
      </c>
      <c r="G253" s="728" t="s">
        <v>1594</v>
      </c>
      <c r="H253" s="728">
        <v>9.7652283389999997E-2</v>
      </c>
      <c r="I253" s="728">
        <v>10</v>
      </c>
      <c r="J253" s="728">
        <v>20</v>
      </c>
      <c r="K253" s="728" t="s">
        <v>1595</v>
      </c>
      <c r="L253" s="728" t="s">
        <v>1595</v>
      </c>
      <c r="M253" s="728"/>
      <c r="N253" s="728" t="s">
        <v>930</v>
      </c>
      <c r="O253" s="728"/>
      <c r="P253" s="728" t="s">
        <v>926</v>
      </c>
      <c r="Q253" s="728" t="s">
        <v>1594</v>
      </c>
      <c r="R253" s="728" t="s">
        <v>923</v>
      </c>
      <c r="S253" s="728" t="s">
        <v>953</v>
      </c>
      <c r="T253" s="728" t="s">
        <v>1595</v>
      </c>
      <c r="U253" s="728">
        <v>0.1</v>
      </c>
      <c r="V253" s="728">
        <v>0.1</v>
      </c>
      <c r="W253" s="728" t="s">
        <v>931</v>
      </c>
      <c r="X253" s="729">
        <f t="shared" si="6"/>
        <v>9.7652283389999997E-2</v>
      </c>
      <c r="Y253" s="730">
        <f t="shared" si="7"/>
        <v>0</v>
      </c>
    </row>
    <row r="254" spans="1:25">
      <c r="A254" s="728" t="s">
        <v>1598</v>
      </c>
      <c r="B254" s="728" t="s">
        <v>1599</v>
      </c>
      <c r="C254" s="728" t="s">
        <v>923</v>
      </c>
      <c r="D254" s="728" t="s">
        <v>924</v>
      </c>
      <c r="E254" s="728" t="s">
        <v>925</v>
      </c>
      <c r="F254" s="728" t="s">
        <v>926</v>
      </c>
      <c r="G254" s="728" t="s">
        <v>1130</v>
      </c>
      <c r="H254" s="728">
        <v>3.2084984849999998E-2</v>
      </c>
      <c r="I254" s="728">
        <v>10</v>
      </c>
      <c r="J254" s="728">
        <v>20</v>
      </c>
      <c r="K254" s="728" t="s">
        <v>974</v>
      </c>
      <c r="L254" s="728" t="s">
        <v>975</v>
      </c>
      <c r="M254" s="728"/>
      <c r="N254" s="728" t="s">
        <v>930</v>
      </c>
      <c r="O254" s="728"/>
      <c r="P254" s="728" t="s">
        <v>926</v>
      </c>
      <c r="Q254" s="728" t="s">
        <v>1130</v>
      </c>
      <c r="R254" s="728" t="s">
        <v>923</v>
      </c>
      <c r="S254" s="728">
        <v>0</v>
      </c>
      <c r="T254" s="728" t="s">
        <v>974</v>
      </c>
      <c r="U254" s="728">
        <v>0.03</v>
      </c>
      <c r="V254" s="728">
        <v>0.03</v>
      </c>
      <c r="W254" s="728" t="s">
        <v>931</v>
      </c>
      <c r="X254" s="729">
        <f t="shared" si="6"/>
        <v>3.2084984849999998E-2</v>
      </c>
      <c r="Y254" s="730">
        <f t="shared" si="7"/>
        <v>0</v>
      </c>
    </row>
    <row r="255" spans="1:25">
      <c r="A255" s="728" t="s">
        <v>1600</v>
      </c>
      <c r="B255" s="728" t="s">
        <v>1601</v>
      </c>
      <c r="C255" s="728" t="s">
        <v>923</v>
      </c>
      <c r="D255" s="728" t="s">
        <v>924</v>
      </c>
      <c r="E255" s="728" t="s">
        <v>925</v>
      </c>
      <c r="F255" s="728" t="s">
        <v>926</v>
      </c>
      <c r="G255" s="728" t="s">
        <v>1130</v>
      </c>
      <c r="H255" s="728">
        <v>4.0479231540000001E-2</v>
      </c>
      <c r="I255" s="728">
        <v>10</v>
      </c>
      <c r="J255" s="728">
        <v>20</v>
      </c>
      <c r="K255" s="728" t="s">
        <v>974</v>
      </c>
      <c r="L255" s="728" t="s">
        <v>975</v>
      </c>
      <c r="M255" s="728"/>
      <c r="N255" s="728" t="s">
        <v>930</v>
      </c>
      <c r="O255" s="728"/>
      <c r="P255" s="728" t="s">
        <v>926</v>
      </c>
      <c r="Q255" s="728" t="s">
        <v>1130</v>
      </c>
      <c r="R255" s="728" t="s">
        <v>923</v>
      </c>
      <c r="S255" s="728">
        <v>0</v>
      </c>
      <c r="T255" s="728" t="s">
        <v>974</v>
      </c>
      <c r="U255" s="728">
        <v>0.04</v>
      </c>
      <c r="V255" s="728">
        <v>0.04</v>
      </c>
      <c r="W255" s="728" t="s">
        <v>931</v>
      </c>
      <c r="X255" s="729">
        <f t="shared" si="6"/>
        <v>4.0479231540000001E-2</v>
      </c>
      <c r="Y255" s="730">
        <f t="shared" si="7"/>
        <v>0</v>
      </c>
    </row>
    <row r="256" spans="1:25">
      <c r="A256" s="728" t="s">
        <v>1602</v>
      </c>
      <c r="B256" s="728" t="s">
        <v>1603</v>
      </c>
      <c r="C256" s="728" t="s">
        <v>923</v>
      </c>
      <c r="D256" s="728" t="s">
        <v>924</v>
      </c>
      <c r="E256" s="728" t="s">
        <v>925</v>
      </c>
      <c r="F256" s="728" t="s">
        <v>926</v>
      </c>
      <c r="G256" s="728" t="s">
        <v>1133</v>
      </c>
      <c r="H256" s="728">
        <v>2.447727656E-2</v>
      </c>
      <c r="I256" s="728">
        <v>10</v>
      </c>
      <c r="J256" s="728">
        <v>20</v>
      </c>
      <c r="K256" s="728" t="s">
        <v>1604</v>
      </c>
      <c r="L256" s="728" t="s">
        <v>975</v>
      </c>
      <c r="M256" s="728"/>
      <c r="N256" s="728" t="s">
        <v>930</v>
      </c>
      <c r="O256" s="728"/>
      <c r="P256" s="728" t="s">
        <v>926</v>
      </c>
      <c r="Q256" s="728" t="s">
        <v>1133</v>
      </c>
      <c r="R256" s="728" t="s">
        <v>923</v>
      </c>
      <c r="S256" s="728">
        <v>0</v>
      </c>
      <c r="T256" s="728" t="s">
        <v>1604</v>
      </c>
      <c r="U256" s="728">
        <v>0.02</v>
      </c>
      <c r="V256" s="728">
        <v>0.02</v>
      </c>
      <c r="W256" s="728" t="s">
        <v>931</v>
      </c>
      <c r="X256" s="729">
        <f t="shared" si="6"/>
        <v>2.447727656E-2</v>
      </c>
      <c r="Y256" s="730">
        <f t="shared" si="7"/>
        <v>0</v>
      </c>
    </row>
    <row r="257" spans="1:25">
      <c r="A257" s="728" t="s">
        <v>1605</v>
      </c>
      <c r="B257" s="728" t="s">
        <v>1606</v>
      </c>
      <c r="C257" s="728" t="s">
        <v>923</v>
      </c>
      <c r="D257" s="728" t="s">
        <v>924</v>
      </c>
      <c r="E257" s="728" t="s">
        <v>925</v>
      </c>
      <c r="F257" s="728" t="s">
        <v>926</v>
      </c>
      <c r="G257" s="728" t="s">
        <v>1133</v>
      </c>
      <c r="H257" s="728">
        <v>2.4769618980000001E-2</v>
      </c>
      <c r="I257" s="728">
        <v>10</v>
      </c>
      <c r="J257" s="728">
        <v>20</v>
      </c>
      <c r="K257" s="728" t="s">
        <v>974</v>
      </c>
      <c r="L257" s="728" t="s">
        <v>975</v>
      </c>
      <c r="M257" s="728"/>
      <c r="N257" s="728" t="s">
        <v>930</v>
      </c>
      <c r="O257" s="728"/>
      <c r="P257" s="728" t="s">
        <v>926</v>
      </c>
      <c r="Q257" s="728" t="s">
        <v>1133</v>
      </c>
      <c r="R257" s="728" t="s">
        <v>923</v>
      </c>
      <c r="S257" s="728" t="s">
        <v>953</v>
      </c>
      <c r="T257" s="728" t="s">
        <v>974</v>
      </c>
      <c r="U257" s="728">
        <v>0.02</v>
      </c>
      <c r="V257" s="728">
        <v>0.02</v>
      </c>
      <c r="W257" s="728" t="s">
        <v>931</v>
      </c>
      <c r="X257" s="729">
        <f t="shared" si="6"/>
        <v>2.4769618980000001E-2</v>
      </c>
      <c r="Y257" s="730">
        <f t="shared" si="7"/>
        <v>0</v>
      </c>
    </row>
    <row r="258" spans="1:25">
      <c r="A258" s="728" t="s">
        <v>1607</v>
      </c>
      <c r="B258" s="728" t="s">
        <v>1608</v>
      </c>
      <c r="C258" s="728" t="s">
        <v>923</v>
      </c>
      <c r="D258" s="728" t="s">
        <v>924</v>
      </c>
      <c r="E258" s="728" t="s">
        <v>925</v>
      </c>
      <c r="F258" s="728" t="s">
        <v>926</v>
      </c>
      <c r="G258" s="728" t="s">
        <v>1214</v>
      </c>
      <c r="H258" s="728">
        <v>4.6948240959999998E-2</v>
      </c>
      <c r="I258" s="728">
        <v>4</v>
      </c>
      <c r="J258" s="728">
        <v>8</v>
      </c>
      <c r="K258" s="728" t="s">
        <v>1316</v>
      </c>
      <c r="L258" s="728" t="s">
        <v>984</v>
      </c>
      <c r="M258" s="728" t="s">
        <v>929</v>
      </c>
      <c r="N258" s="728" t="s">
        <v>930</v>
      </c>
      <c r="O258" s="728"/>
      <c r="P258" s="728" t="s">
        <v>926</v>
      </c>
      <c r="Q258" s="728" t="s">
        <v>1214</v>
      </c>
      <c r="R258" s="728" t="s">
        <v>923</v>
      </c>
      <c r="S258" s="728">
        <v>0</v>
      </c>
      <c r="T258" s="728" t="s">
        <v>1316</v>
      </c>
      <c r="U258" s="728">
        <v>0.05</v>
      </c>
      <c r="V258" s="728">
        <v>0.05</v>
      </c>
      <c r="W258" s="728" t="s">
        <v>931</v>
      </c>
      <c r="X258" s="729">
        <f t="shared" si="6"/>
        <v>4.6948240959999998E-2</v>
      </c>
      <c r="Y258" s="730">
        <f t="shared" si="7"/>
        <v>0</v>
      </c>
    </row>
    <row r="259" spans="1:25">
      <c r="A259" s="728" t="s">
        <v>1609</v>
      </c>
      <c r="B259" s="728" t="s">
        <v>1028</v>
      </c>
      <c r="C259" s="728" t="s">
        <v>923</v>
      </c>
      <c r="D259" s="728" t="s">
        <v>924</v>
      </c>
      <c r="E259" s="728" t="s">
        <v>925</v>
      </c>
      <c r="F259" s="728" t="s">
        <v>926</v>
      </c>
      <c r="G259" s="728" t="s">
        <v>1555</v>
      </c>
      <c r="H259" s="728">
        <v>6.6483356559999998E-2</v>
      </c>
      <c r="I259" s="728">
        <v>4</v>
      </c>
      <c r="J259" s="728">
        <v>8</v>
      </c>
      <c r="K259" s="728" t="s">
        <v>1125</v>
      </c>
      <c r="L259" s="728" t="s">
        <v>959</v>
      </c>
      <c r="M259" s="728" t="s">
        <v>929</v>
      </c>
      <c r="N259" s="728" t="s">
        <v>930</v>
      </c>
      <c r="O259" s="728"/>
      <c r="P259" s="728" t="s">
        <v>926</v>
      </c>
      <c r="Q259" s="728" t="s">
        <v>1555</v>
      </c>
      <c r="R259" s="728" t="s">
        <v>923</v>
      </c>
      <c r="S259" s="728">
        <v>0</v>
      </c>
      <c r="T259" s="728" t="s">
        <v>1125</v>
      </c>
      <c r="U259" s="728">
        <v>7.0000000000000007E-2</v>
      </c>
      <c r="V259" s="728">
        <v>7.0000000000000007E-2</v>
      </c>
      <c r="W259" s="728" t="s">
        <v>931</v>
      </c>
      <c r="X259" s="729">
        <f t="shared" si="6"/>
        <v>6.3818583560000003E-2</v>
      </c>
      <c r="Y259" s="730">
        <f t="shared" si="7"/>
        <v>2.6647730000000001E-3</v>
      </c>
    </row>
    <row r="260" spans="1:25">
      <c r="A260" s="728" t="s">
        <v>1610</v>
      </c>
      <c r="B260" s="728" t="s">
        <v>1611</v>
      </c>
      <c r="C260" s="728" t="s">
        <v>923</v>
      </c>
      <c r="D260" s="728" t="s">
        <v>924</v>
      </c>
      <c r="E260" s="728" t="s">
        <v>925</v>
      </c>
      <c r="F260" s="728" t="s">
        <v>926</v>
      </c>
      <c r="G260" s="728" t="s">
        <v>1555</v>
      </c>
      <c r="H260" s="728">
        <v>5.8747733859999998E-2</v>
      </c>
      <c r="I260" s="728">
        <v>4</v>
      </c>
      <c r="J260" s="728">
        <v>8</v>
      </c>
      <c r="K260" s="728" t="s">
        <v>1125</v>
      </c>
      <c r="L260" s="728" t="s">
        <v>959</v>
      </c>
      <c r="M260" s="728" t="s">
        <v>929</v>
      </c>
      <c r="N260" s="728" t="s">
        <v>930</v>
      </c>
      <c r="O260" s="728"/>
      <c r="P260" s="728" t="s">
        <v>926</v>
      </c>
      <c r="Q260" s="728" t="s">
        <v>1555</v>
      </c>
      <c r="R260" s="728" t="s">
        <v>923</v>
      </c>
      <c r="S260" s="728">
        <v>0</v>
      </c>
      <c r="T260" s="728" t="s">
        <v>1125</v>
      </c>
      <c r="U260" s="728">
        <v>0.06</v>
      </c>
      <c r="V260" s="728">
        <v>0.06</v>
      </c>
      <c r="W260" s="728" t="s">
        <v>931</v>
      </c>
      <c r="X260" s="729">
        <f t="shared" si="6"/>
        <v>5.8747733859999998E-2</v>
      </c>
      <c r="Y260" s="730">
        <f t="shared" si="7"/>
        <v>0</v>
      </c>
    </row>
    <row r="261" spans="1:25">
      <c r="A261" s="728" t="s">
        <v>1612</v>
      </c>
      <c r="B261" s="728" t="s">
        <v>1613</v>
      </c>
      <c r="C261" s="728" t="s">
        <v>923</v>
      </c>
      <c r="D261" s="728" t="s">
        <v>924</v>
      </c>
      <c r="E261" s="728" t="s">
        <v>925</v>
      </c>
      <c r="F261" s="728" t="s">
        <v>926</v>
      </c>
      <c r="G261" s="728" t="s">
        <v>1562</v>
      </c>
      <c r="H261" s="728">
        <v>1.410732198E-2</v>
      </c>
      <c r="I261" s="728">
        <v>4</v>
      </c>
      <c r="J261" s="728">
        <v>8</v>
      </c>
      <c r="K261" s="728" t="s">
        <v>1563</v>
      </c>
      <c r="L261" s="728" t="s">
        <v>959</v>
      </c>
      <c r="M261" s="728" t="s">
        <v>929</v>
      </c>
      <c r="N261" s="728" t="s">
        <v>930</v>
      </c>
      <c r="O261" s="728"/>
      <c r="P261" s="728" t="s">
        <v>926</v>
      </c>
      <c r="Q261" s="728" t="s">
        <v>1562</v>
      </c>
      <c r="R261" s="728" t="s">
        <v>923</v>
      </c>
      <c r="S261" s="728">
        <v>0</v>
      </c>
      <c r="T261" s="728" t="s">
        <v>1563</v>
      </c>
      <c r="U261" s="728">
        <v>0.01</v>
      </c>
      <c r="V261" s="728">
        <v>0.01</v>
      </c>
      <c r="W261" s="728" t="s">
        <v>931</v>
      </c>
      <c r="X261" s="729">
        <f t="shared" ref="X261:X307" si="8">H261-Y261</f>
        <v>1.410732198E-2</v>
      </c>
      <c r="Y261" s="730">
        <f t="shared" ref="Y261:Y307" si="9">SUMIFS($BG$5:$BG$76,$BE$5:$BE$76,B261)</f>
        <v>0</v>
      </c>
    </row>
    <row r="262" spans="1:25">
      <c r="A262" s="728" t="s">
        <v>1614</v>
      </c>
      <c r="B262" s="728" t="s">
        <v>1615</v>
      </c>
      <c r="C262" s="728" t="s">
        <v>923</v>
      </c>
      <c r="D262" s="728" t="s">
        <v>924</v>
      </c>
      <c r="E262" s="728" t="s">
        <v>925</v>
      </c>
      <c r="F262" s="728" t="s">
        <v>926</v>
      </c>
      <c r="G262" s="728" t="s">
        <v>1562</v>
      </c>
      <c r="H262" s="728">
        <v>6.6473382159999997E-2</v>
      </c>
      <c r="I262" s="728">
        <v>4</v>
      </c>
      <c r="J262" s="728">
        <v>8</v>
      </c>
      <c r="K262" s="728" t="s">
        <v>1125</v>
      </c>
      <c r="L262" s="728" t="s">
        <v>959</v>
      </c>
      <c r="M262" s="728" t="s">
        <v>929</v>
      </c>
      <c r="N262" s="728" t="s">
        <v>930</v>
      </c>
      <c r="O262" s="728"/>
      <c r="P262" s="728" t="s">
        <v>926</v>
      </c>
      <c r="Q262" s="728" t="s">
        <v>1562</v>
      </c>
      <c r="R262" s="728" t="s">
        <v>923</v>
      </c>
      <c r="S262" s="728">
        <v>0</v>
      </c>
      <c r="T262" s="728" t="s">
        <v>1125</v>
      </c>
      <c r="U262" s="728">
        <v>7.0000000000000007E-2</v>
      </c>
      <c r="V262" s="728">
        <v>7.0000000000000007E-2</v>
      </c>
      <c r="W262" s="728" t="s">
        <v>931</v>
      </c>
      <c r="X262" s="729">
        <f t="shared" si="8"/>
        <v>6.6473382159999997E-2</v>
      </c>
      <c r="Y262" s="730">
        <f t="shared" si="9"/>
        <v>0</v>
      </c>
    </row>
    <row r="263" spans="1:25">
      <c r="A263" s="728" t="s">
        <v>1616</v>
      </c>
      <c r="B263" s="728" t="s">
        <v>1617</v>
      </c>
      <c r="C263" s="728" t="s">
        <v>923</v>
      </c>
      <c r="D263" s="728" t="s">
        <v>924</v>
      </c>
      <c r="E263" s="728" t="s">
        <v>925</v>
      </c>
      <c r="F263" s="728" t="s">
        <v>926</v>
      </c>
      <c r="G263" s="728" t="s">
        <v>1562</v>
      </c>
      <c r="H263" s="728">
        <v>6.5347944300000002E-2</v>
      </c>
      <c r="I263" s="728">
        <v>4</v>
      </c>
      <c r="J263" s="728">
        <v>8</v>
      </c>
      <c r="K263" s="728" t="s">
        <v>1125</v>
      </c>
      <c r="L263" s="728" t="s">
        <v>959</v>
      </c>
      <c r="M263" s="728" t="s">
        <v>929</v>
      </c>
      <c r="N263" s="728" t="s">
        <v>930</v>
      </c>
      <c r="O263" s="728"/>
      <c r="P263" s="728" t="s">
        <v>926</v>
      </c>
      <c r="Q263" s="728" t="s">
        <v>1562</v>
      </c>
      <c r="R263" s="728" t="s">
        <v>923</v>
      </c>
      <c r="S263" s="728">
        <v>0</v>
      </c>
      <c r="T263" s="728" t="s">
        <v>1125</v>
      </c>
      <c r="U263" s="728">
        <v>7.0000000000000007E-2</v>
      </c>
      <c r="V263" s="728">
        <v>7.0000000000000007E-2</v>
      </c>
      <c r="W263" s="728" t="s">
        <v>931</v>
      </c>
      <c r="X263" s="729">
        <f t="shared" si="8"/>
        <v>6.5347944300000002E-2</v>
      </c>
      <c r="Y263" s="730">
        <f t="shared" si="9"/>
        <v>0</v>
      </c>
    </row>
    <row r="264" spans="1:25">
      <c r="A264" s="728" t="s">
        <v>1618</v>
      </c>
      <c r="B264" s="728" t="s">
        <v>1619</v>
      </c>
      <c r="C264" s="728" t="s">
        <v>923</v>
      </c>
      <c r="D264" s="728" t="s">
        <v>924</v>
      </c>
      <c r="E264" s="728" t="s">
        <v>925</v>
      </c>
      <c r="F264" s="728" t="s">
        <v>926</v>
      </c>
      <c r="G264" s="728" t="s">
        <v>1562</v>
      </c>
      <c r="H264" s="728">
        <v>9.0739843030000003E-2</v>
      </c>
      <c r="I264" s="728">
        <v>4</v>
      </c>
      <c r="J264" s="728">
        <v>8</v>
      </c>
      <c r="K264" s="728" t="s">
        <v>1125</v>
      </c>
      <c r="L264" s="728" t="s">
        <v>959</v>
      </c>
      <c r="M264" s="728" t="s">
        <v>929</v>
      </c>
      <c r="N264" s="728" t="s">
        <v>930</v>
      </c>
      <c r="O264" s="728"/>
      <c r="P264" s="728" t="s">
        <v>926</v>
      </c>
      <c r="Q264" s="728" t="s">
        <v>1562</v>
      </c>
      <c r="R264" s="728" t="s">
        <v>923</v>
      </c>
      <c r="S264" s="728">
        <v>0</v>
      </c>
      <c r="T264" s="728" t="s">
        <v>1125</v>
      </c>
      <c r="U264" s="728">
        <v>0.09</v>
      </c>
      <c r="V264" s="728">
        <v>0.09</v>
      </c>
      <c r="W264" s="728" t="s">
        <v>931</v>
      </c>
      <c r="X264" s="729">
        <f t="shared" si="8"/>
        <v>9.0739843030000003E-2</v>
      </c>
      <c r="Y264" s="730">
        <f t="shared" si="9"/>
        <v>0</v>
      </c>
    </row>
    <row r="265" spans="1:25">
      <c r="A265" s="728" t="s">
        <v>1620</v>
      </c>
      <c r="B265" s="728" t="s">
        <v>1621</v>
      </c>
      <c r="C265" s="728" t="s">
        <v>923</v>
      </c>
      <c r="D265" s="728" t="s">
        <v>924</v>
      </c>
      <c r="E265" s="728" t="s">
        <v>925</v>
      </c>
      <c r="F265" s="728" t="s">
        <v>926</v>
      </c>
      <c r="G265" s="728" t="s">
        <v>1580</v>
      </c>
      <c r="H265" s="728">
        <v>5.0726150669999998E-2</v>
      </c>
      <c r="I265" s="728">
        <v>4</v>
      </c>
      <c r="J265" s="728">
        <v>8</v>
      </c>
      <c r="K265" s="728" t="s">
        <v>1581</v>
      </c>
      <c r="L265" s="728" t="s">
        <v>969</v>
      </c>
      <c r="M265" s="728" t="s">
        <v>929</v>
      </c>
      <c r="N265" s="728" t="s">
        <v>930</v>
      </c>
      <c r="O265" s="728"/>
      <c r="P265" s="728" t="s">
        <v>926</v>
      </c>
      <c r="Q265" s="728" t="s">
        <v>1580</v>
      </c>
      <c r="R265" s="728" t="s">
        <v>923</v>
      </c>
      <c r="S265" s="728">
        <v>0</v>
      </c>
      <c r="T265" s="728" t="s">
        <v>1581</v>
      </c>
      <c r="U265" s="728">
        <v>0.05</v>
      </c>
      <c r="V265" s="728">
        <v>0.05</v>
      </c>
      <c r="W265" s="728" t="s">
        <v>931</v>
      </c>
      <c r="X265" s="729">
        <f t="shared" si="8"/>
        <v>5.0726150669999998E-2</v>
      </c>
      <c r="Y265" s="730">
        <f t="shared" si="9"/>
        <v>0</v>
      </c>
    </row>
    <row r="266" spans="1:25">
      <c r="A266" s="728" t="s">
        <v>1622</v>
      </c>
      <c r="B266" s="728" t="s">
        <v>1623</v>
      </c>
      <c r="C266" s="728" t="s">
        <v>923</v>
      </c>
      <c r="D266" s="728" t="s">
        <v>924</v>
      </c>
      <c r="E266" s="728" t="s">
        <v>925</v>
      </c>
      <c r="F266" s="728" t="s">
        <v>926</v>
      </c>
      <c r="G266" s="728" t="s">
        <v>1580</v>
      </c>
      <c r="H266" s="728">
        <v>3.268433372E-2</v>
      </c>
      <c r="I266" s="728">
        <v>4</v>
      </c>
      <c r="J266" s="728">
        <v>8</v>
      </c>
      <c r="K266" s="728" t="s">
        <v>1581</v>
      </c>
      <c r="L266" s="728" t="s">
        <v>969</v>
      </c>
      <c r="M266" s="728" t="s">
        <v>929</v>
      </c>
      <c r="N266" s="728" t="s">
        <v>930</v>
      </c>
      <c r="O266" s="728"/>
      <c r="P266" s="728" t="s">
        <v>926</v>
      </c>
      <c r="Q266" s="728" t="s">
        <v>1580</v>
      </c>
      <c r="R266" s="728" t="s">
        <v>923</v>
      </c>
      <c r="S266" s="728">
        <v>0</v>
      </c>
      <c r="T266" s="728" t="s">
        <v>1581</v>
      </c>
      <c r="U266" s="728">
        <v>0.03</v>
      </c>
      <c r="V266" s="728">
        <v>0.03</v>
      </c>
      <c r="W266" s="728" t="s">
        <v>931</v>
      </c>
      <c r="X266" s="729">
        <f t="shared" si="8"/>
        <v>3.268433372E-2</v>
      </c>
      <c r="Y266" s="730">
        <f t="shared" si="9"/>
        <v>0</v>
      </c>
    </row>
    <row r="267" spans="1:25">
      <c r="A267" s="728" t="s">
        <v>1624</v>
      </c>
      <c r="B267" s="728" t="s">
        <v>1625</v>
      </c>
      <c r="C267" s="728" t="s">
        <v>923</v>
      </c>
      <c r="D267" s="728" t="s">
        <v>924</v>
      </c>
      <c r="E267" s="728" t="s">
        <v>925</v>
      </c>
      <c r="F267" s="728" t="s">
        <v>926</v>
      </c>
      <c r="G267" s="728" t="s">
        <v>1588</v>
      </c>
      <c r="H267" s="728">
        <v>3.5617069190000003E-2</v>
      </c>
      <c r="I267" s="728">
        <v>4</v>
      </c>
      <c r="J267" s="728">
        <v>8</v>
      </c>
      <c r="K267" s="728" t="s">
        <v>1589</v>
      </c>
      <c r="L267" s="728" t="s">
        <v>969</v>
      </c>
      <c r="M267" s="728" t="s">
        <v>929</v>
      </c>
      <c r="N267" s="728" t="s">
        <v>930</v>
      </c>
      <c r="O267" s="728"/>
      <c r="P267" s="728" t="s">
        <v>926</v>
      </c>
      <c r="Q267" s="728" t="s">
        <v>1588</v>
      </c>
      <c r="R267" s="728" t="s">
        <v>923</v>
      </c>
      <c r="S267" s="728">
        <v>0</v>
      </c>
      <c r="T267" s="728" t="s">
        <v>1589</v>
      </c>
      <c r="U267" s="728">
        <v>0.04</v>
      </c>
      <c r="V267" s="728">
        <v>0.04</v>
      </c>
      <c r="W267" s="728" t="s">
        <v>931</v>
      </c>
      <c r="X267" s="729">
        <f t="shared" si="8"/>
        <v>3.5617069190000003E-2</v>
      </c>
      <c r="Y267" s="730">
        <f t="shared" si="9"/>
        <v>0</v>
      </c>
    </row>
    <row r="268" spans="1:25">
      <c r="A268" s="728" t="s">
        <v>1626</v>
      </c>
      <c r="B268" s="728" t="s">
        <v>1627</v>
      </c>
      <c r="C268" s="728" t="s">
        <v>923</v>
      </c>
      <c r="D268" s="728" t="s">
        <v>924</v>
      </c>
      <c r="E268" s="728" t="s">
        <v>925</v>
      </c>
      <c r="F268" s="728" t="s">
        <v>926</v>
      </c>
      <c r="G268" s="728" t="s">
        <v>1594</v>
      </c>
      <c r="H268" s="728">
        <v>5.308779969E-2</v>
      </c>
      <c r="I268" s="728">
        <v>4</v>
      </c>
      <c r="J268" s="728">
        <v>8</v>
      </c>
      <c r="K268" s="728" t="s">
        <v>1595</v>
      </c>
      <c r="L268" s="728" t="s">
        <v>1595</v>
      </c>
      <c r="M268" s="728" t="s">
        <v>929</v>
      </c>
      <c r="N268" s="728" t="s">
        <v>930</v>
      </c>
      <c r="O268" s="728"/>
      <c r="P268" s="728" t="s">
        <v>926</v>
      </c>
      <c r="Q268" s="728" t="s">
        <v>1594</v>
      </c>
      <c r="R268" s="728" t="s">
        <v>923</v>
      </c>
      <c r="S268" s="728" t="s">
        <v>953</v>
      </c>
      <c r="T268" s="728" t="s">
        <v>1595</v>
      </c>
      <c r="U268" s="728">
        <v>0.05</v>
      </c>
      <c r="V268" s="728">
        <v>0.05</v>
      </c>
      <c r="W268" s="728" t="s">
        <v>931</v>
      </c>
      <c r="X268" s="729">
        <f t="shared" si="8"/>
        <v>5.308779969E-2</v>
      </c>
      <c r="Y268" s="730">
        <f t="shared" si="9"/>
        <v>0</v>
      </c>
    </row>
    <row r="269" spans="1:25">
      <c r="A269" s="728" t="s">
        <v>1628</v>
      </c>
      <c r="B269" s="728" t="s">
        <v>1629</v>
      </c>
      <c r="C269" s="728" t="s">
        <v>923</v>
      </c>
      <c r="D269" s="728" t="s">
        <v>924</v>
      </c>
      <c r="E269" s="728" t="s">
        <v>925</v>
      </c>
      <c r="F269" s="728" t="s">
        <v>926</v>
      </c>
      <c r="G269" s="728" t="s">
        <v>1130</v>
      </c>
      <c r="H269" s="728">
        <v>0.15103634846</v>
      </c>
      <c r="I269" s="728">
        <v>4</v>
      </c>
      <c r="J269" s="728">
        <v>8</v>
      </c>
      <c r="K269" s="728" t="s">
        <v>974</v>
      </c>
      <c r="L269" s="728" t="s">
        <v>975</v>
      </c>
      <c r="M269" s="728" t="s">
        <v>929</v>
      </c>
      <c r="N269" s="728" t="s">
        <v>930</v>
      </c>
      <c r="O269" s="728"/>
      <c r="P269" s="728" t="s">
        <v>926</v>
      </c>
      <c r="Q269" s="728" t="s">
        <v>1130</v>
      </c>
      <c r="R269" s="728" t="s">
        <v>923</v>
      </c>
      <c r="S269" s="728">
        <v>0</v>
      </c>
      <c r="T269" s="728" t="s">
        <v>974</v>
      </c>
      <c r="U269" s="728">
        <v>0.15</v>
      </c>
      <c r="V269" s="728">
        <v>0.15</v>
      </c>
      <c r="W269" s="728" t="s">
        <v>931</v>
      </c>
      <c r="X269" s="729">
        <f t="shared" si="8"/>
        <v>0.15103634846</v>
      </c>
      <c r="Y269" s="730">
        <f t="shared" si="9"/>
        <v>0</v>
      </c>
    </row>
    <row r="270" spans="1:25">
      <c r="A270" s="728" t="s">
        <v>1630</v>
      </c>
      <c r="B270" s="728" t="s">
        <v>1631</v>
      </c>
      <c r="C270" s="728" t="s">
        <v>923</v>
      </c>
      <c r="D270" s="728" t="s">
        <v>924</v>
      </c>
      <c r="E270" s="728" t="s">
        <v>925</v>
      </c>
      <c r="F270" s="728" t="s">
        <v>926</v>
      </c>
      <c r="G270" s="728" t="s">
        <v>1133</v>
      </c>
      <c r="H270" s="728">
        <v>4.6090683940000002E-2</v>
      </c>
      <c r="I270" s="728">
        <v>4</v>
      </c>
      <c r="J270" s="728">
        <v>8</v>
      </c>
      <c r="K270" s="728" t="s">
        <v>1604</v>
      </c>
      <c r="L270" s="728" t="s">
        <v>975</v>
      </c>
      <c r="M270" s="728" t="s">
        <v>929</v>
      </c>
      <c r="N270" s="728" t="s">
        <v>930</v>
      </c>
      <c r="O270" s="728"/>
      <c r="P270" s="728" t="s">
        <v>926</v>
      </c>
      <c r="Q270" s="728" t="s">
        <v>1133</v>
      </c>
      <c r="R270" s="728" t="s">
        <v>923</v>
      </c>
      <c r="S270" s="728">
        <v>0</v>
      </c>
      <c r="T270" s="728" t="s">
        <v>1604</v>
      </c>
      <c r="U270" s="728">
        <v>0.05</v>
      </c>
      <c r="V270" s="728">
        <v>0.05</v>
      </c>
      <c r="W270" s="728" t="s">
        <v>931</v>
      </c>
      <c r="X270" s="729">
        <f t="shared" si="8"/>
        <v>4.6090683940000002E-2</v>
      </c>
      <c r="Y270" s="730">
        <f t="shared" si="9"/>
        <v>0</v>
      </c>
    </row>
    <row r="271" spans="1:25">
      <c r="A271" s="728" t="s">
        <v>1632</v>
      </c>
      <c r="B271" s="728" t="s">
        <v>1633</v>
      </c>
      <c r="C271" s="728" t="s">
        <v>923</v>
      </c>
      <c r="D271" s="728" t="s">
        <v>924</v>
      </c>
      <c r="E271" s="728" t="s">
        <v>925</v>
      </c>
      <c r="F271" s="728" t="s">
        <v>926</v>
      </c>
      <c r="G271" s="728" t="s">
        <v>1133</v>
      </c>
      <c r="H271" s="728">
        <v>4.597321092E-2</v>
      </c>
      <c r="I271" s="728">
        <v>4</v>
      </c>
      <c r="J271" s="728">
        <v>8</v>
      </c>
      <c r="K271" s="728" t="s">
        <v>974</v>
      </c>
      <c r="L271" s="728" t="s">
        <v>975</v>
      </c>
      <c r="M271" s="728" t="s">
        <v>929</v>
      </c>
      <c r="N271" s="728" t="s">
        <v>930</v>
      </c>
      <c r="O271" s="728"/>
      <c r="P271" s="728" t="s">
        <v>926</v>
      </c>
      <c r="Q271" s="728" t="s">
        <v>1133</v>
      </c>
      <c r="R271" s="728" t="s">
        <v>923</v>
      </c>
      <c r="S271" s="728">
        <v>0</v>
      </c>
      <c r="T271" s="728" t="s">
        <v>974</v>
      </c>
      <c r="U271" s="728">
        <v>0.05</v>
      </c>
      <c r="V271" s="728">
        <v>0.05</v>
      </c>
      <c r="W271" s="728" t="s">
        <v>931</v>
      </c>
      <c r="X271" s="729">
        <f t="shared" si="8"/>
        <v>4.597321092E-2</v>
      </c>
      <c r="Y271" s="730">
        <f t="shared" si="9"/>
        <v>0</v>
      </c>
    </row>
    <row r="272" spans="1:25">
      <c r="A272" s="728" t="s">
        <v>1634</v>
      </c>
      <c r="B272" s="728" t="s">
        <v>1635</v>
      </c>
      <c r="C272" s="728" t="s">
        <v>923</v>
      </c>
      <c r="D272" s="728" t="s">
        <v>924</v>
      </c>
      <c r="E272" s="728" t="s">
        <v>925</v>
      </c>
      <c r="F272" s="728" t="s">
        <v>926</v>
      </c>
      <c r="G272" s="728" t="s">
        <v>1214</v>
      </c>
      <c r="H272" s="728">
        <v>4.9985418929999997E-2</v>
      </c>
      <c r="I272" s="728">
        <v>4</v>
      </c>
      <c r="J272" s="728">
        <v>8</v>
      </c>
      <c r="K272" s="728" t="s">
        <v>984</v>
      </c>
      <c r="L272" s="728" t="s">
        <v>984</v>
      </c>
      <c r="M272" s="728" t="s">
        <v>929</v>
      </c>
      <c r="N272" s="728" t="s">
        <v>930</v>
      </c>
      <c r="O272" s="728"/>
      <c r="P272" s="728" t="s">
        <v>926</v>
      </c>
      <c r="Q272" s="728" t="s">
        <v>1214</v>
      </c>
      <c r="R272" s="728" t="s">
        <v>923</v>
      </c>
      <c r="S272" s="728">
        <v>0</v>
      </c>
      <c r="T272" s="728" t="s">
        <v>984</v>
      </c>
      <c r="U272" s="728">
        <v>0.05</v>
      </c>
      <c r="V272" s="728">
        <v>0.05</v>
      </c>
      <c r="W272" s="728" t="s">
        <v>931</v>
      </c>
      <c r="X272" s="729">
        <f t="shared" si="8"/>
        <v>4.9985418929999997E-2</v>
      </c>
      <c r="Y272" s="730">
        <f t="shared" si="9"/>
        <v>0</v>
      </c>
    </row>
    <row r="273" spans="1:25">
      <c r="A273" s="728" t="s">
        <v>1636</v>
      </c>
      <c r="B273" s="728" t="s">
        <v>1070</v>
      </c>
      <c r="C273" s="728" t="s">
        <v>923</v>
      </c>
      <c r="D273" s="728" t="s">
        <v>924</v>
      </c>
      <c r="E273" s="728" t="s">
        <v>925</v>
      </c>
      <c r="F273" s="728" t="s">
        <v>926</v>
      </c>
      <c r="G273" s="728" t="s">
        <v>1531</v>
      </c>
      <c r="H273" s="728">
        <v>4.5536236969999998E-2</v>
      </c>
      <c r="I273" s="728">
        <v>4</v>
      </c>
      <c r="J273" s="728">
        <v>8</v>
      </c>
      <c r="K273" s="728" t="s">
        <v>984</v>
      </c>
      <c r="L273" s="728" t="s">
        <v>984</v>
      </c>
      <c r="M273" s="728" t="s">
        <v>929</v>
      </c>
      <c r="N273" s="728" t="s">
        <v>930</v>
      </c>
      <c r="O273" s="728"/>
      <c r="P273" s="728" t="s">
        <v>926</v>
      </c>
      <c r="Q273" s="728" t="s">
        <v>1531</v>
      </c>
      <c r="R273" s="728" t="s">
        <v>923</v>
      </c>
      <c r="S273" s="728">
        <v>0</v>
      </c>
      <c r="T273" s="728" t="s">
        <v>984</v>
      </c>
      <c r="U273" s="728">
        <v>0.05</v>
      </c>
      <c r="V273" s="728">
        <v>0.05</v>
      </c>
      <c r="W273" s="728" t="s">
        <v>931</v>
      </c>
      <c r="X273" s="729">
        <f t="shared" si="8"/>
        <v>4.4623648969999999E-2</v>
      </c>
      <c r="Y273" s="730">
        <f t="shared" si="9"/>
        <v>9.1258799999999998E-4</v>
      </c>
    </row>
    <row r="274" spans="1:25">
      <c r="A274" s="728" t="s">
        <v>1637</v>
      </c>
      <c r="B274" s="728" t="s">
        <v>1638</v>
      </c>
      <c r="C274" s="728" t="s">
        <v>923</v>
      </c>
      <c r="D274" s="728" t="s">
        <v>924</v>
      </c>
      <c r="E274" s="728" t="s">
        <v>925</v>
      </c>
      <c r="F274" s="728" t="s">
        <v>926</v>
      </c>
      <c r="G274" s="728" t="s">
        <v>1153</v>
      </c>
      <c r="H274" s="728">
        <v>3.108724408E-2</v>
      </c>
      <c r="I274" s="728">
        <v>4</v>
      </c>
      <c r="J274" s="728">
        <v>8</v>
      </c>
      <c r="K274" s="728" t="s">
        <v>1042</v>
      </c>
      <c r="L274" s="728" t="s">
        <v>988</v>
      </c>
      <c r="M274" s="728" t="s">
        <v>929</v>
      </c>
      <c r="N274" s="728" t="s">
        <v>930</v>
      </c>
      <c r="O274" s="728"/>
      <c r="P274" s="728" t="s">
        <v>926</v>
      </c>
      <c r="Q274" s="728" t="s">
        <v>1153</v>
      </c>
      <c r="R274" s="728" t="s">
        <v>923</v>
      </c>
      <c r="S274" s="728" t="s">
        <v>953</v>
      </c>
      <c r="T274" s="728" t="s">
        <v>1042</v>
      </c>
      <c r="U274" s="728">
        <v>0.03</v>
      </c>
      <c r="V274" s="728">
        <v>0.03</v>
      </c>
      <c r="W274" s="728" t="s">
        <v>931</v>
      </c>
      <c r="X274" s="729">
        <f t="shared" si="8"/>
        <v>3.108724408E-2</v>
      </c>
      <c r="Y274" s="730">
        <f t="shared" si="9"/>
        <v>0</v>
      </c>
    </row>
    <row r="275" spans="1:25">
      <c r="A275" s="728" t="s">
        <v>1639</v>
      </c>
      <c r="B275" s="728" t="s">
        <v>1640</v>
      </c>
      <c r="C275" s="728" t="s">
        <v>923</v>
      </c>
      <c r="D275" s="728" t="s">
        <v>924</v>
      </c>
      <c r="E275" s="728" t="s">
        <v>925</v>
      </c>
      <c r="F275" s="728" t="s">
        <v>926</v>
      </c>
      <c r="G275" s="728" t="s">
        <v>944</v>
      </c>
      <c r="H275" s="728">
        <v>0.16009320347</v>
      </c>
      <c r="I275" s="728">
        <v>4</v>
      </c>
      <c r="J275" s="728">
        <v>8</v>
      </c>
      <c r="K275" s="728" t="s">
        <v>940</v>
      </c>
      <c r="L275" s="728" t="s">
        <v>928</v>
      </c>
      <c r="M275" s="728" t="s">
        <v>929</v>
      </c>
      <c r="N275" s="728" t="s">
        <v>930</v>
      </c>
      <c r="O275" s="728"/>
      <c r="P275" s="728" t="s">
        <v>926</v>
      </c>
      <c r="Q275" s="728" t="s">
        <v>944</v>
      </c>
      <c r="R275" s="728" t="s">
        <v>923</v>
      </c>
      <c r="S275" s="728">
        <v>0</v>
      </c>
      <c r="T275" s="728" t="s">
        <v>940</v>
      </c>
      <c r="U275" s="728">
        <v>0.16</v>
      </c>
      <c r="V275" s="728">
        <v>0.16</v>
      </c>
      <c r="W275" s="728" t="s">
        <v>931</v>
      </c>
      <c r="X275" s="729">
        <f t="shared" si="8"/>
        <v>0.16009320347</v>
      </c>
      <c r="Y275" s="730">
        <f t="shared" si="9"/>
        <v>0</v>
      </c>
    </row>
    <row r="276" spans="1:25">
      <c r="A276" s="728" t="s">
        <v>1641</v>
      </c>
      <c r="B276" s="728" t="s">
        <v>1642</v>
      </c>
      <c r="C276" s="728" t="s">
        <v>923</v>
      </c>
      <c r="D276" s="728" t="s">
        <v>924</v>
      </c>
      <c r="E276" s="728" t="s">
        <v>925</v>
      </c>
      <c r="F276" s="728" t="s">
        <v>926</v>
      </c>
      <c r="G276" s="728" t="s">
        <v>1035</v>
      </c>
      <c r="H276" s="728">
        <v>3.4626836750000001E-2</v>
      </c>
      <c r="I276" s="728">
        <v>4</v>
      </c>
      <c r="J276" s="728">
        <v>8</v>
      </c>
      <c r="K276" s="728" t="s">
        <v>1036</v>
      </c>
      <c r="L276" s="728" t="s">
        <v>1037</v>
      </c>
      <c r="M276" s="728" t="s">
        <v>929</v>
      </c>
      <c r="N276" s="728" t="s">
        <v>930</v>
      </c>
      <c r="O276" s="728"/>
      <c r="P276" s="728" t="s">
        <v>926</v>
      </c>
      <c r="Q276" s="728" t="s">
        <v>1035</v>
      </c>
      <c r="R276" s="728" t="s">
        <v>923</v>
      </c>
      <c r="S276" s="728" t="s">
        <v>953</v>
      </c>
      <c r="T276" s="728" t="s">
        <v>1036</v>
      </c>
      <c r="U276" s="728">
        <v>0.03</v>
      </c>
      <c r="V276" s="728">
        <v>0.03</v>
      </c>
      <c r="W276" s="728" t="s">
        <v>931</v>
      </c>
      <c r="X276" s="729">
        <f t="shared" si="8"/>
        <v>3.4626836750000001E-2</v>
      </c>
      <c r="Y276" s="730">
        <f t="shared" si="9"/>
        <v>0</v>
      </c>
    </row>
    <row r="277" spans="1:25">
      <c r="A277" s="728" t="s">
        <v>1643</v>
      </c>
      <c r="B277" s="728" t="s">
        <v>1644</v>
      </c>
      <c r="C277" s="728" t="s">
        <v>923</v>
      </c>
      <c r="D277" s="728" t="s">
        <v>924</v>
      </c>
      <c r="E277" s="728" t="s">
        <v>925</v>
      </c>
      <c r="F277" s="728" t="s">
        <v>926</v>
      </c>
      <c r="G277" s="728" t="s">
        <v>1035</v>
      </c>
      <c r="H277" s="728">
        <v>2.303041539E-2</v>
      </c>
      <c r="I277" s="728">
        <v>4</v>
      </c>
      <c r="J277" s="728">
        <v>8</v>
      </c>
      <c r="K277" s="728" t="s">
        <v>1036</v>
      </c>
      <c r="L277" s="728" t="s">
        <v>1037</v>
      </c>
      <c r="M277" s="728" t="s">
        <v>929</v>
      </c>
      <c r="N277" s="728" t="s">
        <v>930</v>
      </c>
      <c r="O277" s="728"/>
      <c r="P277" s="728" t="s">
        <v>926</v>
      </c>
      <c r="Q277" s="728" t="s">
        <v>1035</v>
      </c>
      <c r="R277" s="728" t="s">
        <v>923</v>
      </c>
      <c r="S277" s="728" t="s">
        <v>953</v>
      </c>
      <c r="T277" s="728" t="s">
        <v>1036</v>
      </c>
      <c r="U277" s="728">
        <v>0.02</v>
      </c>
      <c r="V277" s="728">
        <v>0.02</v>
      </c>
      <c r="W277" s="728" t="s">
        <v>931</v>
      </c>
      <c r="X277" s="729">
        <f t="shared" si="8"/>
        <v>2.303041539E-2</v>
      </c>
      <c r="Y277" s="730">
        <f t="shared" si="9"/>
        <v>0</v>
      </c>
    </row>
    <row r="278" spans="1:25">
      <c r="A278" s="728" t="s">
        <v>1645</v>
      </c>
      <c r="B278" s="728" t="s">
        <v>1013</v>
      </c>
      <c r="C278" s="728" t="s">
        <v>923</v>
      </c>
      <c r="D278" s="728" t="s">
        <v>924</v>
      </c>
      <c r="E278" s="728" t="s">
        <v>925</v>
      </c>
      <c r="F278" s="728" t="s">
        <v>926</v>
      </c>
      <c r="G278" s="728" t="s">
        <v>1113</v>
      </c>
      <c r="H278" s="728">
        <v>5.4997405050000003E-2</v>
      </c>
      <c r="I278" s="728">
        <v>4</v>
      </c>
      <c r="J278" s="728">
        <v>8</v>
      </c>
      <c r="K278" s="728" t="s">
        <v>1545</v>
      </c>
      <c r="L278" s="728" t="s">
        <v>1545</v>
      </c>
      <c r="M278" s="728" t="s">
        <v>929</v>
      </c>
      <c r="N278" s="728" t="s">
        <v>930</v>
      </c>
      <c r="O278" s="728"/>
      <c r="P278" s="728" t="s">
        <v>926</v>
      </c>
      <c r="Q278" s="728" t="s">
        <v>1113</v>
      </c>
      <c r="R278" s="728" t="s">
        <v>923</v>
      </c>
      <c r="S278" s="728">
        <v>0</v>
      </c>
      <c r="T278" s="728" t="s">
        <v>1545</v>
      </c>
      <c r="U278" s="728">
        <v>0.05</v>
      </c>
      <c r="V278" s="728">
        <v>0.05</v>
      </c>
      <c r="W278" s="728" t="s">
        <v>931</v>
      </c>
      <c r="X278" s="729">
        <f t="shared" si="8"/>
        <v>2.3647027050000005E-2</v>
      </c>
      <c r="Y278" s="730">
        <f t="shared" si="9"/>
        <v>3.1350377999999998E-2</v>
      </c>
    </row>
    <row r="279" spans="1:25">
      <c r="A279" s="728" t="s">
        <v>1646</v>
      </c>
      <c r="B279" s="728" t="s">
        <v>1647</v>
      </c>
      <c r="C279" s="728" t="s">
        <v>923</v>
      </c>
      <c r="D279" s="728" t="s">
        <v>924</v>
      </c>
      <c r="E279" s="728" t="s">
        <v>925</v>
      </c>
      <c r="F279" s="728" t="s">
        <v>926</v>
      </c>
      <c r="G279" s="728" t="s">
        <v>1113</v>
      </c>
      <c r="H279" s="728">
        <v>6.4372835269999998E-2</v>
      </c>
      <c r="I279" s="728">
        <v>4</v>
      </c>
      <c r="J279" s="728">
        <v>8</v>
      </c>
      <c r="K279" s="728" t="s">
        <v>1114</v>
      </c>
      <c r="L279" s="728" t="s">
        <v>1114</v>
      </c>
      <c r="M279" s="728" t="s">
        <v>929</v>
      </c>
      <c r="N279" s="728" t="s">
        <v>930</v>
      </c>
      <c r="O279" s="728"/>
      <c r="P279" s="728" t="s">
        <v>926</v>
      </c>
      <c r="Q279" s="728" t="s">
        <v>1113</v>
      </c>
      <c r="R279" s="728" t="s">
        <v>923</v>
      </c>
      <c r="S279" s="728" t="s">
        <v>953</v>
      </c>
      <c r="T279" s="728" t="s">
        <v>1114</v>
      </c>
      <c r="U279" s="728">
        <v>0.06</v>
      </c>
      <c r="V279" s="728">
        <v>0.06</v>
      </c>
      <c r="W279" s="728" t="s">
        <v>931</v>
      </c>
      <c r="X279" s="729">
        <f t="shared" si="8"/>
        <v>6.4372835269999998E-2</v>
      </c>
      <c r="Y279" s="730">
        <f t="shared" si="9"/>
        <v>0</v>
      </c>
    </row>
    <row r="280" spans="1:25">
      <c r="A280" s="728" t="s">
        <v>1648</v>
      </c>
      <c r="B280" s="728" t="s">
        <v>1649</v>
      </c>
      <c r="C280" s="728" t="s">
        <v>923</v>
      </c>
      <c r="D280" s="728" t="s">
        <v>924</v>
      </c>
      <c r="E280" s="728" t="s">
        <v>925</v>
      </c>
      <c r="F280" s="728" t="s">
        <v>926</v>
      </c>
      <c r="G280" s="728" t="s">
        <v>1549</v>
      </c>
      <c r="H280" s="728">
        <v>5.7010745670000001E-2</v>
      </c>
      <c r="I280" s="728">
        <v>4</v>
      </c>
      <c r="J280" s="728">
        <v>8</v>
      </c>
      <c r="K280" s="728" t="s">
        <v>1114</v>
      </c>
      <c r="L280" s="728" t="s">
        <v>1114</v>
      </c>
      <c r="M280" s="728" t="s">
        <v>929</v>
      </c>
      <c r="N280" s="728" t="s">
        <v>930</v>
      </c>
      <c r="O280" s="728"/>
      <c r="P280" s="728" t="s">
        <v>926</v>
      </c>
      <c r="Q280" s="728" t="s">
        <v>1549</v>
      </c>
      <c r="R280" s="728" t="s">
        <v>923</v>
      </c>
      <c r="S280" s="728">
        <v>0</v>
      </c>
      <c r="T280" s="728" t="s">
        <v>1114</v>
      </c>
      <c r="U280" s="728">
        <v>0.06</v>
      </c>
      <c r="V280" s="728">
        <v>0.06</v>
      </c>
      <c r="W280" s="728" t="s">
        <v>931</v>
      </c>
      <c r="X280" s="729">
        <f t="shared" si="8"/>
        <v>5.7010745670000001E-2</v>
      </c>
      <c r="Y280" s="730">
        <f t="shared" si="9"/>
        <v>0</v>
      </c>
    </row>
    <row r="281" spans="1:25">
      <c r="A281" s="728" t="s">
        <v>1650</v>
      </c>
      <c r="B281" s="728" t="s">
        <v>1018</v>
      </c>
      <c r="C281" s="728" t="s">
        <v>923</v>
      </c>
      <c r="D281" s="728" t="s">
        <v>924</v>
      </c>
      <c r="E281" s="728" t="s">
        <v>925</v>
      </c>
      <c r="F281" s="728" t="s">
        <v>926</v>
      </c>
      <c r="G281" s="728" t="s">
        <v>1553</v>
      </c>
      <c r="H281" s="728">
        <v>3.7550361089999998E-2</v>
      </c>
      <c r="I281" s="728">
        <v>4</v>
      </c>
      <c r="J281" s="728">
        <v>8</v>
      </c>
      <c r="K281" s="728" t="s">
        <v>1114</v>
      </c>
      <c r="L281" s="728" t="s">
        <v>1114</v>
      </c>
      <c r="M281" s="728" t="s">
        <v>929</v>
      </c>
      <c r="N281" s="728" t="s">
        <v>930</v>
      </c>
      <c r="O281" s="728"/>
      <c r="P281" s="728" t="s">
        <v>926</v>
      </c>
      <c r="Q281" s="728" t="s">
        <v>1553</v>
      </c>
      <c r="R281" s="728" t="s">
        <v>923</v>
      </c>
      <c r="S281" s="728">
        <v>0</v>
      </c>
      <c r="T281" s="728" t="s">
        <v>1114</v>
      </c>
      <c r="U281" s="728">
        <v>0.04</v>
      </c>
      <c r="V281" s="728">
        <v>0.04</v>
      </c>
      <c r="W281" s="728" t="s">
        <v>931</v>
      </c>
      <c r="X281" s="729">
        <f t="shared" si="8"/>
        <v>1.9373709089999996E-2</v>
      </c>
      <c r="Y281" s="730">
        <f t="shared" si="9"/>
        <v>1.8176652000000001E-2</v>
      </c>
    </row>
    <row r="282" spans="1:25">
      <c r="A282" s="728" t="s">
        <v>1651</v>
      </c>
      <c r="B282" s="728" t="s">
        <v>1652</v>
      </c>
      <c r="C282" s="728" t="s">
        <v>1142</v>
      </c>
      <c r="D282" s="728" t="s">
        <v>1168</v>
      </c>
      <c r="E282" s="728" t="s">
        <v>925</v>
      </c>
      <c r="F282" s="728" t="s">
        <v>1169</v>
      </c>
      <c r="G282" s="728" t="s">
        <v>1206</v>
      </c>
      <c r="H282" s="728">
        <v>3.1593599659999999E-2</v>
      </c>
      <c r="I282" s="728">
        <v>4</v>
      </c>
      <c r="J282" s="728">
        <v>8</v>
      </c>
      <c r="K282" s="728" t="s">
        <v>1187</v>
      </c>
      <c r="L282" s="728" t="s">
        <v>1187</v>
      </c>
      <c r="M282" s="728" t="s">
        <v>929</v>
      </c>
      <c r="N282" s="728" t="s">
        <v>994</v>
      </c>
      <c r="O282" s="728"/>
      <c r="P282" s="728" t="s">
        <v>1169</v>
      </c>
      <c r="Q282" s="728" t="s">
        <v>1206</v>
      </c>
      <c r="R282" s="728" t="s">
        <v>1142</v>
      </c>
      <c r="S282" s="728" t="s">
        <v>953</v>
      </c>
      <c r="T282" s="728" t="s">
        <v>1187</v>
      </c>
      <c r="U282" s="728">
        <v>0.03</v>
      </c>
      <c r="V282" s="728">
        <v>0.03</v>
      </c>
      <c r="W282" s="728" t="s">
        <v>931</v>
      </c>
      <c r="X282" s="729">
        <f t="shared" si="8"/>
        <v>3.1593599659999999E-2</v>
      </c>
      <c r="Y282" s="730">
        <f t="shared" si="9"/>
        <v>0</v>
      </c>
    </row>
    <row r="283" spans="1:25">
      <c r="A283" s="728" t="s">
        <v>1653</v>
      </c>
      <c r="B283" s="728" t="s">
        <v>1654</v>
      </c>
      <c r="C283" s="728" t="s">
        <v>1142</v>
      </c>
      <c r="D283" s="728" t="s">
        <v>1168</v>
      </c>
      <c r="E283" s="728" t="s">
        <v>925</v>
      </c>
      <c r="F283" s="728" t="s">
        <v>1169</v>
      </c>
      <c r="G283" s="728" t="s">
        <v>1338</v>
      </c>
      <c r="H283" s="728">
        <v>0.12066621989</v>
      </c>
      <c r="I283" s="728">
        <v>4</v>
      </c>
      <c r="J283" s="728">
        <v>8</v>
      </c>
      <c r="K283" s="728" t="s">
        <v>1186</v>
      </c>
      <c r="L283" s="728" t="s">
        <v>1187</v>
      </c>
      <c r="M283" s="728" t="s">
        <v>929</v>
      </c>
      <c r="N283" s="728" t="s">
        <v>994</v>
      </c>
      <c r="O283" s="728"/>
      <c r="P283" s="728" t="s">
        <v>1169</v>
      </c>
      <c r="Q283" s="728" t="s">
        <v>1338</v>
      </c>
      <c r="R283" s="728" t="s">
        <v>1142</v>
      </c>
      <c r="S283" s="728">
        <v>0</v>
      </c>
      <c r="T283" s="728" t="s">
        <v>1186</v>
      </c>
      <c r="U283" s="728">
        <v>0.12</v>
      </c>
      <c r="V283" s="728">
        <v>0.12</v>
      </c>
      <c r="W283" s="728" t="s">
        <v>931</v>
      </c>
      <c r="X283" s="729">
        <f t="shared" si="8"/>
        <v>0.12066621989</v>
      </c>
      <c r="Y283" s="730">
        <f t="shared" si="9"/>
        <v>0</v>
      </c>
    </row>
    <row r="284" spans="1:25">
      <c r="A284" s="728" t="s">
        <v>1655</v>
      </c>
      <c r="B284" s="728" t="s">
        <v>1656</v>
      </c>
      <c r="C284" s="728" t="s">
        <v>1142</v>
      </c>
      <c r="D284" s="728" t="s">
        <v>1168</v>
      </c>
      <c r="E284" s="728" t="s">
        <v>925</v>
      </c>
      <c r="F284" s="728" t="s">
        <v>1169</v>
      </c>
      <c r="G284" s="728" t="s">
        <v>1231</v>
      </c>
      <c r="H284" s="728">
        <v>3.9683128769999999E-2</v>
      </c>
      <c r="I284" s="728">
        <v>4</v>
      </c>
      <c r="J284" s="728">
        <v>8</v>
      </c>
      <c r="K284" s="728" t="s">
        <v>1186</v>
      </c>
      <c r="L284" s="728" t="s">
        <v>1187</v>
      </c>
      <c r="M284" s="728" t="s">
        <v>929</v>
      </c>
      <c r="N284" s="728" t="s">
        <v>930</v>
      </c>
      <c r="O284" s="728"/>
      <c r="P284" s="728" t="s">
        <v>1169</v>
      </c>
      <c r="Q284" s="728" t="s">
        <v>1231</v>
      </c>
      <c r="R284" s="728" t="s">
        <v>1142</v>
      </c>
      <c r="S284" s="728">
        <v>0</v>
      </c>
      <c r="T284" s="728" t="s">
        <v>1186</v>
      </c>
      <c r="U284" s="728">
        <v>0.04</v>
      </c>
      <c r="V284" s="728">
        <v>0.04</v>
      </c>
      <c r="W284" s="728" t="s">
        <v>931</v>
      </c>
      <c r="X284" s="729">
        <f t="shared" si="8"/>
        <v>3.9683128769999999E-2</v>
      </c>
      <c r="Y284" s="730">
        <f t="shared" si="9"/>
        <v>0</v>
      </c>
    </row>
    <row r="285" spans="1:25">
      <c r="A285" s="728" t="s">
        <v>1657</v>
      </c>
      <c r="B285" s="728" t="s">
        <v>1658</v>
      </c>
      <c r="C285" s="728" t="s">
        <v>1142</v>
      </c>
      <c r="D285" s="728" t="s">
        <v>1168</v>
      </c>
      <c r="E285" s="728" t="s">
        <v>925</v>
      </c>
      <c r="F285" s="728" t="s">
        <v>1169</v>
      </c>
      <c r="G285" s="728" t="s">
        <v>1345</v>
      </c>
      <c r="H285" s="728">
        <v>2.6112236010000001E-2</v>
      </c>
      <c r="I285" s="728">
        <v>4</v>
      </c>
      <c r="J285" s="728">
        <v>8</v>
      </c>
      <c r="K285" s="728" t="s">
        <v>1330</v>
      </c>
      <c r="L285" s="728" t="s">
        <v>1330</v>
      </c>
      <c r="M285" s="728" t="s">
        <v>929</v>
      </c>
      <c r="N285" s="728" t="s">
        <v>930</v>
      </c>
      <c r="O285" s="728"/>
      <c r="P285" s="728" t="s">
        <v>1169</v>
      </c>
      <c r="Q285" s="728" t="s">
        <v>1345</v>
      </c>
      <c r="R285" s="728" t="s">
        <v>1142</v>
      </c>
      <c r="S285" s="728">
        <v>0</v>
      </c>
      <c r="T285" s="728" t="s">
        <v>1330</v>
      </c>
      <c r="U285" s="728">
        <v>0.03</v>
      </c>
      <c r="V285" s="728">
        <v>0.03</v>
      </c>
      <c r="W285" s="728" t="s">
        <v>931</v>
      </c>
      <c r="X285" s="729">
        <f t="shared" si="8"/>
        <v>2.6112236010000001E-2</v>
      </c>
      <c r="Y285" s="730">
        <f t="shared" si="9"/>
        <v>0</v>
      </c>
    </row>
    <row r="286" spans="1:25">
      <c r="A286" s="728" t="s">
        <v>1659</v>
      </c>
      <c r="B286" s="728" t="s">
        <v>1660</v>
      </c>
      <c r="C286" s="728" t="s">
        <v>957</v>
      </c>
      <c r="D286" s="728" t="s">
        <v>1168</v>
      </c>
      <c r="E286" s="728" t="s">
        <v>925</v>
      </c>
      <c r="F286" s="728" t="s">
        <v>1169</v>
      </c>
      <c r="G286" s="728" t="s">
        <v>1345</v>
      </c>
      <c r="H286" s="728">
        <v>5.2029277899999999E-3</v>
      </c>
      <c r="I286" s="728">
        <v>4</v>
      </c>
      <c r="J286" s="728">
        <v>8</v>
      </c>
      <c r="K286" s="728" t="s">
        <v>1330</v>
      </c>
      <c r="L286" s="728" t="s">
        <v>1330</v>
      </c>
      <c r="M286" s="728" t="s">
        <v>929</v>
      </c>
      <c r="N286" s="728" t="s">
        <v>930</v>
      </c>
      <c r="O286" s="728"/>
      <c r="P286" s="728" t="s">
        <v>1169</v>
      </c>
      <c r="Q286" s="728" t="s">
        <v>1345</v>
      </c>
      <c r="R286" s="728" t="s">
        <v>957</v>
      </c>
      <c r="S286" s="728">
        <v>0</v>
      </c>
      <c r="T286" s="728" t="s">
        <v>1330</v>
      </c>
      <c r="U286" s="728">
        <v>0.01</v>
      </c>
      <c r="V286" s="728">
        <v>0.01</v>
      </c>
      <c r="W286" s="728" t="s">
        <v>931</v>
      </c>
      <c r="X286" s="729">
        <f t="shared" si="8"/>
        <v>5.2029277899999999E-3</v>
      </c>
      <c r="Y286" s="730">
        <f t="shared" si="9"/>
        <v>0</v>
      </c>
    </row>
    <row r="287" spans="1:25">
      <c r="A287" s="728" t="s">
        <v>1661</v>
      </c>
      <c r="B287" s="728" t="s">
        <v>1662</v>
      </c>
      <c r="C287" s="728" t="s">
        <v>923</v>
      </c>
      <c r="D287" s="728" t="s">
        <v>924</v>
      </c>
      <c r="E287" s="728" t="s">
        <v>925</v>
      </c>
      <c r="F287" s="728" t="s">
        <v>926</v>
      </c>
      <c r="G287" s="728" t="s">
        <v>1003</v>
      </c>
      <c r="H287" s="728">
        <v>9.1572753670000007E-2</v>
      </c>
      <c r="I287" s="728">
        <v>10</v>
      </c>
      <c r="J287" s="728">
        <v>20</v>
      </c>
      <c r="K287" s="728" t="s">
        <v>999</v>
      </c>
      <c r="L287" s="728" t="s">
        <v>993</v>
      </c>
      <c r="M287" s="728"/>
      <c r="N287" s="728" t="s">
        <v>930</v>
      </c>
      <c r="O287" s="728"/>
      <c r="P287" s="728" t="s">
        <v>926</v>
      </c>
      <c r="Q287" s="728" t="s">
        <v>1003</v>
      </c>
      <c r="R287" s="728" t="s">
        <v>923</v>
      </c>
      <c r="S287" s="728">
        <v>0</v>
      </c>
      <c r="T287" s="728" t="s">
        <v>999</v>
      </c>
      <c r="U287" s="728">
        <v>0.09</v>
      </c>
      <c r="V287" s="728">
        <v>0.09</v>
      </c>
      <c r="W287" s="728" t="s">
        <v>931</v>
      </c>
      <c r="X287" s="729">
        <f t="shared" si="8"/>
        <v>9.1572753670000007E-2</v>
      </c>
      <c r="Y287" s="730">
        <f t="shared" si="9"/>
        <v>0</v>
      </c>
    </row>
    <row r="288" spans="1:25">
      <c r="A288" s="728" t="s">
        <v>1663</v>
      </c>
      <c r="B288" s="728" t="s">
        <v>1664</v>
      </c>
      <c r="C288" s="728" t="s">
        <v>923</v>
      </c>
      <c r="D288" s="728" t="s">
        <v>924</v>
      </c>
      <c r="E288" s="728" t="s">
        <v>925</v>
      </c>
      <c r="F288" s="728" t="s">
        <v>926</v>
      </c>
      <c r="G288" s="728" t="s">
        <v>1153</v>
      </c>
      <c r="H288" s="728">
        <v>0.30490401334</v>
      </c>
      <c r="I288" s="728">
        <v>10</v>
      </c>
      <c r="J288" s="728">
        <v>20</v>
      </c>
      <c r="K288" s="728" t="s">
        <v>1042</v>
      </c>
      <c r="L288" s="728" t="s">
        <v>988</v>
      </c>
      <c r="M288" s="728"/>
      <c r="N288" s="728" t="s">
        <v>930</v>
      </c>
      <c r="O288" s="728"/>
      <c r="P288" s="728" t="s">
        <v>926</v>
      </c>
      <c r="Q288" s="728" t="s">
        <v>1153</v>
      </c>
      <c r="R288" s="728" t="s">
        <v>923</v>
      </c>
      <c r="S288" s="728">
        <v>0</v>
      </c>
      <c r="T288" s="728" t="s">
        <v>1042</v>
      </c>
      <c r="U288" s="728">
        <v>0.3</v>
      </c>
      <c r="V288" s="728">
        <v>0.3</v>
      </c>
      <c r="W288" s="728" t="s">
        <v>931</v>
      </c>
      <c r="X288" s="729">
        <f t="shared" si="8"/>
        <v>0.30490401334</v>
      </c>
      <c r="Y288" s="730">
        <f t="shared" si="9"/>
        <v>0</v>
      </c>
    </row>
    <row r="289" spans="1:25">
      <c r="A289" s="728" t="s">
        <v>1665</v>
      </c>
      <c r="B289" s="728" t="s">
        <v>1666</v>
      </c>
      <c r="C289" s="728" t="s">
        <v>923</v>
      </c>
      <c r="D289" s="728" t="s">
        <v>924</v>
      </c>
      <c r="E289" s="728" t="s">
        <v>925</v>
      </c>
      <c r="F289" s="728" t="s">
        <v>926</v>
      </c>
      <c r="G289" s="728" t="s">
        <v>1524</v>
      </c>
      <c r="H289" s="728">
        <v>0.15683695524999999</v>
      </c>
      <c r="I289" s="728">
        <v>10</v>
      </c>
      <c r="J289" s="728">
        <v>20</v>
      </c>
      <c r="K289" s="728" t="s">
        <v>974</v>
      </c>
      <c r="L289" s="728" t="s">
        <v>975</v>
      </c>
      <c r="M289" s="728"/>
      <c r="N289" s="728" t="s">
        <v>930</v>
      </c>
      <c r="O289" s="728"/>
      <c r="P289" s="728" t="s">
        <v>926</v>
      </c>
      <c r="Q289" s="728" t="s">
        <v>1524</v>
      </c>
      <c r="R289" s="728" t="s">
        <v>923</v>
      </c>
      <c r="S289" s="728" t="s">
        <v>953</v>
      </c>
      <c r="T289" s="728" t="s">
        <v>974</v>
      </c>
      <c r="U289" s="728">
        <v>0.16</v>
      </c>
      <c r="V289" s="728">
        <v>0.16</v>
      </c>
      <c r="W289" s="728" t="s">
        <v>931</v>
      </c>
      <c r="X289" s="729">
        <f t="shared" si="8"/>
        <v>0.15683695524999999</v>
      </c>
      <c r="Y289" s="730">
        <f t="shared" si="9"/>
        <v>0</v>
      </c>
    </row>
    <row r="290" spans="1:25">
      <c r="A290" s="728" t="s">
        <v>1667</v>
      </c>
      <c r="B290" s="728" t="s">
        <v>1021</v>
      </c>
      <c r="C290" s="728" t="s">
        <v>923</v>
      </c>
      <c r="D290" s="728" t="s">
        <v>924</v>
      </c>
      <c r="E290" s="728" t="s">
        <v>925</v>
      </c>
      <c r="F290" s="728" t="s">
        <v>926</v>
      </c>
      <c r="G290" s="728" t="s">
        <v>1553</v>
      </c>
      <c r="H290" s="728">
        <v>0.21043357553</v>
      </c>
      <c r="I290" s="728">
        <v>10</v>
      </c>
      <c r="J290" s="728">
        <v>20</v>
      </c>
      <c r="K290" s="728" t="s">
        <v>1114</v>
      </c>
      <c r="L290" s="728" t="s">
        <v>1114</v>
      </c>
      <c r="M290" s="728"/>
      <c r="N290" s="728" t="s">
        <v>930</v>
      </c>
      <c r="O290" s="728"/>
      <c r="P290" s="728" t="s">
        <v>926</v>
      </c>
      <c r="Q290" s="728" t="s">
        <v>1553</v>
      </c>
      <c r="R290" s="728" t="s">
        <v>923</v>
      </c>
      <c r="S290" s="728">
        <v>0</v>
      </c>
      <c r="T290" s="728" t="s">
        <v>1114</v>
      </c>
      <c r="U290" s="728">
        <v>0.21</v>
      </c>
      <c r="V290" s="728">
        <v>0.21</v>
      </c>
      <c r="W290" s="728" t="s">
        <v>931</v>
      </c>
      <c r="X290" s="729">
        <f t="shared" si="8"/>
        <v>7.8278239529999988E-2</v>
      </c>
      <c r="Y290" s="730">
        <f t="shared" si="9"/>
        <v>0.13215533600000001</v>
      </c>
    </row>
    <row r="291" spans="1:25">
      <c r="A291" s="728" t="s">
        <v>1668</v>
      </c>
      <c r="B291" s="728" t="s">
        <v>1166</v>
      </c>
      <c r="C291" s="728" t="s">
        <v>1142</v>
      </c>
      <c r="D291" s="728" t="s">
        <v>1168</v>
      </c>
      <c r="E291" s="728" t="s">
        <v>925</v>
      </c>
      <c r="F291" s="728" t="s">
        <v>1169</v>
      </c>
      <c r="G291" s="728" t="s">
        <v>1190</v>
      </c>
      <c r="H291" s="728">
        <v>0.29999997338000001</v>
      </c>
      <c r="I291" s="728">
        <v>10</v>
      </c>
      <c r="J291" s="728">
        <v>20</v>
      </c>
      <c r="K291" s="728" t="s">
        <v>1186</v>
      </c>
      <c r="L291" s="728" t="s">
        <v>1187</v>
      </c>
      <c r="M291" s="728"/>
      <c r="N291" s="728" t="s">
        <v>994</v>
      </c>
      <c r="O291" s="728"/>
      <c r="P291" s="728" t="s">
        <v>1169</v>
      </c>
      <c r="Q291" s="728" t="s">
        <v>1190</v>
      </c>
      <c r="R291" s="728" t="s">
        <v>1142</v>
      </c>
      <c r="S291" s="728">
        <v>0</v>
      </c>
      <c r="T291" s="728" t="s">
        <v>1186</v>
      </c>
      <c r="U291" s="728">
        <v>0.3</v>
      </c>
      <c r="V291" s="728">
        <v>0.3</v>
      </c>
      <c r="W291" s="728" t="s">
        <v>931</v>
      </c>
      <c r="X291" s="729">
        <f t="shared" si="8"/>
        <v>3.8000003144134098E-10</v>
      </c>
      <c r="Y291" s="730">
        <f t="shared" si="9"/>
        <v>0.29999997299999998</v>
      </c>
    </row>
    <row r="292" spans="1:25">
      <c r="A292" s="728" t="s">
        <v>1669</v>
      </c>
      <c r="B292" s="728" t="s">
        <v>1172</v>
      </c>
      <c r="C292" s="728" t="s">
        <v>1142</v>
      </c>
      <c r="D292" s="728" t="s">
        <v>1168</v>
      </c>
      <c r="E292" s="728" t="s">
        <v>925</v>
      </c>
      <c r="F292" s="728" t="s">
        <v>1169</v>
      </c>
      <c r="G292" s="728" t="s">
        <v>1194</v>
      </c>
      <c r="H292" s="728">
        <v>0.30000002785000002</v>
      </c>
      <c r="I292" s="728">
        <v>10</v>
      </c>
      <c r="J292" s="728">
        <v>20</v>
      </c>
      <c r="K292" s="728" t="s">
        <v>1186</v>
      </c>
      <c r="L292" s="728" t="s">
        <v>1187</v>
      </c>
      <c r="M292" s="728"/>
      <c r="N292" s="728" t="s">
        <v>994</v>
      </c>
      <c r="O292" s="728"/>
      <c r="P292" s="728" t="s">
        <v>1169</v>
      </c>
      <c r="Q292" s="728" t="s">
        <v>1194</v>
      </c>
      <c r="R292" s="728" t="s">
        <v>1142</v>
      </c>
      <c r="S292" s="728">
        <v>0</v>
      </c>
      <c r="T292" s="728" t="s">
        <v>1186</v>
      </c>
      <c r="U292" s="728">
        <v>0.3</v>
      </c>
      <c r="V292" s="728">
        <v>0.3</v>
      </c>
      <c r="W292" s="728" t="s">
        <v>931</v>
      </c>
      <c r="X292" s="729">
        <f t="shared" si="8"/>
        <v>9.2135308500000401E-3</v>
      </c>
      <c r="Y292" s="730">
        <f t="shared" si="9"/>
        <v>0.29078649699999998</v>
      </c>
    </row>
    <row r="293" spans="1:25">
      <c r="A293" s="728" t="s">
        <v>1670</v>
      </c>
      <c r="B293" s="728" t="s">
        <v>1192</v>
      </c>
      <c r="C293" s="728" t="s">
        <v>1142</v>
      </c>
      <c r="D293" s="728" t="s">
        <v>1168</v>
      </c>
      <c r="E293" s="728" t="s">
        <v>925</v>
      </c>
      <c r="F293" s="728" t="s">
        <v>1169</v>
      </c>
      <c r="G293" s="728" t="s">
        <v>1198</v>
      </c>
      <c r="H293" s="728">
        <v>0.30000000003999999</v>
      </c>
      <c r="I293" s="728">
        <v>10</v>
      </c>
      <c r="J293" s="728">
        <v>20</v>
      </c>
      <c r="K293" s="728" t="s">
        <v>1186</v>
      </c>
      <c r="L293" s="728" t="s">
        <v>1187</v>
      </c>
      <c r="M293" s="728"/>
      <c r="N293" s="728" t="s">
        <v>930</v>
      </c>
      <c r="O293" s="728"/>
      <c r="P293" s="728" t="s">
        <v>1169</v>
      </c>
      <c r="Q293" s="728" t="s">
        <v>1198</v>
      </c>
      <c r="R293" s="728" t="s">
        <v>1142</v>
      </c>
      <c r="S293" s="728">
        <v>0</v>
      </c>
      <c r="T293" s="728" t="s">
        <v>1186</v>
      </c>
      <c r="U293" s="728">
        <v>0.3</v>
      </c>
      <c r="V293" s="728">
        <v>0.3</v>
      </c>
      <c r="W293" s="728" t="s">
        <v>931</v>
      </c>
      <c r="X293" s="729">
        <f t="shared" si="8"/>
        <v>0.26549572503999996</v>
      </c>
      <c r="Y293" s="730">
        <f t="shared" si="9"/>
        <v>3.4504275000000001E-2</v>
      </c>
    </row>
    <row r="294" spans="1:25">
      <c r="A294" s="728" t="s">
        <v>1671</v>
      </c>
      <c r="B294" s="728" t="s">
        <v>1672</v>
      </c>
      <c r="C294" s="728" t="s">
        <v>1142</v>
      </c>
      <c r="D294" s="728" t="s">
        <v>1168</v>
      </c>
      <c r="E294" s="728" t="s">
        <v>925</v>
      </c>
      <c r="F294" s="728" t="s">
        <v>1169</v>
      </c>
      <c r="G294" s="728" t="s">
        <v>1202</v>
      </c>
      <c r="H294" s="728">
        <v>0.30000002620999999</v>
      </c>
      <c r="I294" s="728">
        <v>10</v>
      </c>
      <c r="J294" s="728">
        <v>20</v>
      </c>
      <c r="K294" s="728" t="s">
        <v>1171</v>
      </c>
      <c r="L294" s="728" t="s">
        <v>1171</v>
      </c>
      <c r="M294" s="728"/>
      <c r="N294" s="728" t="s">
        <v>994</v>
      </c>
      <c r="O294" s="728"/>
      <c r="P294" s="728" t="s">
        <v>1169</v>
      </c>
      <c r="Q294" s="728" t="s">
        <v>1202</v>
      </c>
      <c r="R294" s="728" t="s">
        <v>1142</v>
      </c>
      <c r="S294" s="728">
        <v>0</v>
      </c>
      <c r="T294" s="728" t="s">
        <v>1171</v>
      </c>
      <c r="U294" s="728">
        <v>0.3</v>
      </c>
      <c r="V294" s="728">
        <v>0.3</v>
      </c>
      <c r="W294" s="728" t="s">
        <v>931</v>
      </c>
      <c r="X294" s="729">
        <f t="shared" si="8"/>
        <v>0.30000002620999999</v>
      </c>
      <c r="Y294" s="730">
        <f t="shared" si="9"/>
        <v>0</v>
      </c>
    </row>
    <row r="295" spans="1:25">
      <c r="A295" s="728" t="s">
        <v>1673</v>
      </c>
      <c r="B295" s="728" t="s">
        <v>1674</v>
      </c>
      <c r="C295" s="728" t="s">
        <v>1142</v>
      </c>
      <c r="D295" s="728" t="s">
        <v>1168</v>
      </c>
      <c r="E295" s="728" t="s">
        <v>925</v>
      </c>
      <c r="F295" s="728" t="s">
        <v>1169</v>
      </c>
      <c r="G295" s="728" t="s">
        <v>1206</v>
      </c>
      <c r="H295" s="728">
        <v>0.30000001532999998</v>
      </c>
      <c r="I295" s="728">
        <v>10</v>
      </c>
      <c r="J295" s="728">
        <v>20</v>
      </c>
      <c r="K295" s="728" t="s">
        <v>1187</v>
      </c>
      <c r="L295" s="728" t="s">
        <v>1187</v>
      </c>
      <c r="M295" s="728"/>
      <c r="N295" s="728" t="s">
        <v>994</v>
      </c>
      <c r="O295" s="728"/>
      <c r="P295" s="728" t="s">
        <v>1169</v>
      </c>
      <c r="Q295" s="728" t="s">
        <v>1206</v>
      </c>
      <c r="R295" s="728" t="s">
        <v>1142</v>
      </c>
      <c r="S295" s="728" t="s">
        <v>953</v>
      </c>
      <c r="T295" s="728" t="s">
        <v>1187</v>
      </c>
      <c r="U295" s="728">
        <v>0.3</v>
      </c>
      <c r="V295" s="728">
        <v>0.3</v>
      </c>
      <c r="W295" s="728" t="s">
        <v>931</v>
      </c>
      <c r="X295" s="729">
        <f t="shared" si="8"/>
        <v>0.30000001532999998</v>
      </c>
      <c r="Y295" s="730">
        <f t="shared" si="9"/>
        <v>0</v>
      </c>
    </row>
    <row r="296" spans="1:25">
      <c r="A296" s="728" t="s">
        <v>1675</v>
      </c>
      <c r="B296" s="728" t="s">
        <v>1676</v>
      </c>
      <c r="C296" s="728" t="s">
        <v>1142</v>
      </c>
      <c r="D296" s="728" t="s">
        <v>1168</v>
      </c>
      <c r="E296" s="728" t="s">
        <v>925</v>
      </c>
      <c r="F296" s="728" t="s">
        <v>1169</v>
      </c>
      <c r="G296" s="728" t="s">
        <v>1210</v>
      </c>
      <c r="H296" s="728">
        <v>0.30000000924999998</v>
      </c>
      <c r="I296" s="728">
        <v>10</v>
      </c>
      <c r="J296" s="728">
        <v>20</v>
      </c>
      <c r="K296" s="728" t="s">
        <v>1211</v>
      </c>
      <c r="L296" s="728" t="s">
        <v>1187</v>
      </c>
      <c r="M296" s="728"/>
      <c r="N296" s="728" t="s">
        <v>994</v>
      </c>
      <c r="O296" s="728"/>
      <c r="P296" s="728" t="s">
        <v>1169</v>
      </c>
      <c r="Q296" s="728" t="s">
        <v>1210</v>
      </c>
      <c r="R296" s="728" t="s">
        <v>1142</v>
      </c>
      <c r="S296" s="728">
        <v>0</v>
      </c>
      <c r="T296" s="728" t="s">
        <v>1211</v>
      </c>
      <c r="U296" s="728">
        <v>0.3</v>
      </c>
      <c r="V296" s="728">
        <v>0.3</v>
      </c>
      <c r="W296" s="728" t="s">
        <v>931</v>
      </c>
      <c r="X296" s="729">
        <f t="shared" si="8"/>
        <v>0.30000000924999998</v>
      </c>
      <c r="Y296" s="730">
        <f t="shared" si="9"/>
        <v>0</v>
      </c>
    </row>
    <row r="297" spans="1:25">
      <c r="A297" s="728" t="s">
        <v>1677</v>
      </c>
      <c r="B297" s="728" t="s">
        <v>1175</v>
      </c>
      <c r="C297" s="728" t="s">
        <v>1142</v>
      </c>
      <c r="D297" s="728" t="s">
        <v>1168</v>
      </c>
      <c r="E297" s="728" t="s">
        <v>925</v>
      </c>
      <c r="F297" s="728" t="s">
        <v>1169</v>
      </c>
      <c r="G297" s="728" t="s">
        <v>1226</v>
      </c>
      <c r="H297" s="728">
        <v>0.30000002351999999</v>
      </c>
      <c r="I297" s="728">
        <v>10</v>
      </c>
      <c r="J297" s="728">
        <v>20</v>
      </c>
      <c r="K297" s="728" t="s">
        <v>1186</v>
      </c>
      <c r="L297" s="728" t="s">
        <v>1187</v>
      </c>
      <c r="M297" s="728"/>
      <c r="N297" s="728" t="s">
        <v>994</v>
      </c>
      <c r="O297" s="728"/>
      <c r="P297" s="728" t="s">
        <v>1169</v>
      </c>
      <c r="Q297" s="728" t="s">
        <v>1226</v>
      </c>
      <c r="R297" s="728" t="s">
        <v>1142</v>
      </c>
      <c r="S297" s="728">
        <v>0</v>
      </c>
      <c r="T297" s="728" t="s">
        <v>1186</v>
      </c>
      <c r="U297" s="728">
        <v>0.3</v>
      </c>
      <c r="V297" s="728">
        <v>0.3</v>
      </c>
      <c r="W297" s="728" t="s">
        <v>931</v>
      </c>
      <c r="X297" s="729">
        <f t="shared" si="8"/>
        <v>0.25478585351999999</v>
      </c>
      <c r="Y297" s="730">
        <f t="shared" si="9"/>
        <v>4.5214169999999998E-2</v>
      </c>
    </row>
    <row r="298" spans="1:25">
      <c r="A298" s="728" t="s">
        <v>1678</v>
      </c>
      <c r="B298" s="728" t="s">
        <v>1679</v>
      </c>
      <c r="C298" s="728" t="s">
        <v>1142</v>
      </c>
      <c r="D298" s="728" t="s">
        <v>1168</v>
      </c>
      <c r="E298" s="728" t="s">
        <v>925</v>
      </c>
      <c r="F298" s="728" t="s">
        <v>1169</v>
      </c>
      <c r="G298" s="728" t="s">
        <v>1229</v>
      </c>
      <c r="H298" s="728">
        <v>0.30000000000999999</v>
      </c>
      <c r="I298" s="728">
        <v>10</v>
      </c>
      <c r="J298" s="728">
        <v>20</v>
      </c>
      <c r="K298" s="728" t="s">
        <v>1186</v>
      </c>
      <c r="L298" s="728" t="s">
        <v>1187</v>
      </c>
      <c r="M298" s="728"/>
      <c r="N298" s="728" t="s">
        <v>994</v>
      </c>
      <c r="O298" s="728"/>
      <c r="P298" s="728" t="s">
        <v>1169</v>
      </c>
      <c r="Q298" s="728" t="s">
        <v>1229</v>
      </c>
      <c r="R298" s="728" t="s">
        <v>1142</v>
      </c>
      <c r="S298" s="728">
        <v>0</v>
      </c>
      <c r="T298" s="728" t="s">
        <v>1186</v>
      </c>
      <c r="U298" s="728">
        <v>0.3</v>
      </c>
      <c r="V298" s="728">
        <v>0.3</v>
      </c>
      <c r="W298" s="728" t="s">
        <v>931</v>
      </c>
      <c r="X298" s="729">
        <f t="shared" si="8"/>
        <v>0.30000000000999999</v>
      </c>
      <c r="Y298" s="730">
        <f t="shared" si="9"/>
        <v>0</v>
      </c>
    </row>
    <row r="299" spans="1:25">
      <c r="A299" s="728" t="s">
        <v>1680</v>
      </c>
      <c r="B299" s="728" t="s">
        <v>1195</v>
      </c>
      <c r="C299" s="728" t="s">
        <v>1142</v>
      </c>
      <c r="D299" s="728" t="s">
        <v>1168</v>
      </c>
      <c r="E299" s="728" t="s">
        <v>925</v>
      </c>
      <c r="F299" s="728" t="s">
        <v>1169</v>
      </c>
      <c r="G299" s="728" t="s">
        <v>1231</v>
      </c>
      <c r="H299" s="728">
        <v>0.30000003136999998</v>
      </c>
      <c r="I299" s="728">
        <v>10</v>
      </c>
      <c r="J299" s="728">
        <v>20</v>
      </c>
      <c r="K299" s="728" t="s">
        <v>1186</v>
      </c>
      <c r="L299" s="728" t="s">
        <v>1187</v>
      </c>
      <c r="M299" s="728"/>
      <c r="N299" s="728" t="s">
        <v>930</v>
      </c>
      <c r="O299" s="728"/>
      <c r="P299" s="728" t="s">
        <v>1169</v>
      </c>
      <c r="Q299" s="728" t="s">
        <v>1231</v>
      </c>
      <c r="R299" s="728" t="s">
        <v>1142</v>
      </c>
      <c r="S299" s="728">
        <v>0</v>
      </c>
      <c r="T299" s="728" t="s">
        <v>1186</v>
      </c>
      <c r="U299" s="728">
        <v>0.3</v>
      </c>
      <c r="V299" s="728">
        <v>0.3</v>
      </c>
      <c r="W299" s="728" t="s">
        <v>931</v>
      </c>
      <c r="X299" s="729">
        <f t="shared" si="8"/>
        <v>0.28230153336999997</v>
      </c>
      <c r="Y299" s="730">
        <f t="shared" si="9"/>
        <v>1.7698498E-2</v>
      </c>
    </row>
    <row r="300" spans="1:25">
      <c r="A300" s="728" t="s">
        <v>1681</v>
      </c>
      <c r="B300" s="728" t="s">
        <v>1682</v>
      </c>
      <c r="C300" s="728" t="s">
        <v>957</v>
      </c>
      <c r="D300" s="728" t="s">
        <v>1168</v>
      </c>
      <c r="E300" s="728" t="s">
        <v>925</v>
      </c>
      <c r="F300" s="728" t="s">
        <v>1169</v>
      </c>
      <c r="G300" s="728" t="s">
        <v>1210</v>
      </c>
      <c r="H300" s="728">
        <v>0.30000001733999998</v>
      </c>
      <c r="I300" s="728">
        <v>7.5</v>
      </c>
      <c r="J300" s="728">
        <v>15</v>
      </c>
      <c r="K300" s="728" t="s">
        <v>1187</v>
      </c>
      <c r="L300" s="728" t="s">
        <v>1187</v>
      </c>
      <c r="M300" s="728"/>
      <c r="N300" s="728" t="s">
        <v>994</v>
      </c>
      <c r="O300" s="728"/>
      <c r="P300" s="728" t="s">
        <v>1169</v>
      </c>
      <c r="Q300" s="728" t="s">
        <v>1210</v>
      </c>
      <c r="R300" s="728" t="s">
        <v>957</v>
      </c>
      <c r="S300" s="728" t="s">
        <v>953</v>
      </c>
      <c r="T300" s="728" t="s">
        <v>1187</v>
      </c>
      <c r="U300" s="728">
        <v>0.3</v>
      </c>
      <c r="V300" s="728">
        <v>0.3</v>
      </c>
      <c r="W300" s="728" t="s">
        <v>931</v>
      </c>
      <c r="X300" s="729">
        <f t="shared" si="8"/>
        <v>0.30000001733999998</v>
      </c>
      <c r="Y300" s="730">
        <f t="shared" si="9"/>
        <v>0</v>
      </c>
    </row>
    <row r="301" spans="1:25">
      <c r="A301" s="728" t="s">
        <v>1683</v>
      </c>
      <c r="B301" s="728" t="s">
        <v>1199</v>
      </c>
      <c r="C301" s="728" t="s">
        <v>957</v>
      </c>
      <c r="D301" s="728" t="s">
        <v>1168</v>
      </c>
      <c r="E301" s="728" t="s">
        <v>925</v>
      </c>
      <c r="F301" s="728" t="s">
        <v>1169</v>
      </c>
      <c r="G301" s="728" t="s">
        <v>1236</v>
      </c>
      <c r="H301" s="728">
        <v>0.30000002637000001</v>
      </c>
      <c r="I301" s="728">
        <v>7.5</v>
      </c>
      <c r="J301" s="728">
        <v>15</v>
      </c>
      <c r="K301" s="728" t="s">
        <v>1186</v>
      </c>
      <c r="L301" s="728" t="s">
        <v>1187</v>
      </c>
      <c r="M301" s="728"/>
      <c r="N301" s="728" t="s">
        <v>930</v>
      </c>
      <c r="O301" s="728"/>
      <c r="P301" s="728" t="s">
        <v>1169</v>
      </c>
      <c r="Q301" s="728" t="s">
        <v>1236</v>
      </c>
      <c r="R301" s="728" t="s">
        <v>957</v>
      </c>
      <c r="S301" s="728">
        <v>0</v>
      </c>
      <c r="T301" s="728" t="s">
        <v>1186</v>
      </c>
      <c r="U301" s="728">
        <v>0.3</v>
      </c>
      <c r="V301" s="728">
        <v>0.3</v>
      </c>
      <c r="W301" s="728" t="s">
        <v>931</v>
      </c>
      <c r="X301" s="729">
        <f t="shared" si="8"/>
        <v>0.16606610636999999</v>
      </c>
      <c r="Y301" s="730">
        <f t="shared" si="9"/>
        <v>0.13393392000000001</v>
      </c>
    </row>
    <row r="302" spans="1:25">
      <c r="A302" s="728" t="s">
        <v>1684</v>
      </c>
      <c r="B302" s="728" t="s">
        <v>1685</v>
      </c>
      <c r="C302" s="728" t="s">
        <v>1142</v>
      </c>
      <c r="D302" s="728" t="s">
        <v>1168</v>
      </c>
      <c r="E302" s="728" t="s">
        <v>925</v>
      </c>
      <c r="F302" s="728" t="s">
        <v>1169</v>
      </c>
      <c r="G302" s="728" t="s">
        <v>1240</v>
      </c>
      <c r="H302" s="728">
        <v>0.29999999965000002</v>
      </c>
      <c r="I302" s="728">
        <v>10</v>
      </c>
      <c r="J302" s="728">
        <v>20</v>
      </c>
      <c r="K302" s="728" t="s">
        <v>1171</v>
      </c>
      <c r="L302" s="728" t="s">
        <v>1171</v>
      </c>
      <c r="M302" s="728"/>
      <c r="N302" s="728" t="s">
        <v>994</v>
      </c>
      <c r="O302" s="728"/>
      <c r="P302" s="728" t="s">
        <v>1169</v>
      </c>
      <c r="Q302" s="728" t="s">
        <v>1240</v>
      </c>
      <c r="R302" s="728" t="s">
        <v>1142</v>
      </c>
      <c r="S302" s="728" t="s">
        <v>953</v>
      </c>
      <c r="T302" s="728" t="s">
        <v>1171</v>
      </c>
      <c r="U302" s="728">
        <v>0.3</v>
      </c>
      <c r="V302" s="728">
        <v>0.3</v>
      </c>
      <c r="W302" s="728" t="s">
        <v>931</v>
      </c>
      <c r="X302" s="729">
        <f t="shared" si="8"/>
        <v>0.29999999965000002</v>
      </c>
      <c r="Y302" s="730">
        <f t="shared" si="9"/>
        <v>0</v>
      </c>
    </row>
    <row r="303" spans="1:25">
      <c r="A303" s="728" t="s">
        <v>1686</v>
      </c>
      <c r="B303" s="728" t="s">
        <v>1141</v>
      </c>
      <c r="C303" s="728" t="s">
        <v>1142</v>
      </c>
      <c r="D303" s="728" t="s">
        <v>1168</v>
      </c>
      <c r="E303" s="728" t="s">
        <v>925</v>
      </c>
      <c r="F303" s="728" t="s">
        <v>1169</v>
      </c>
      <c r="G303" s="728" t="s">
        <v>1170</v>
      </c>
      <c r="H303" s="728">
        <v>0.29999997869</v>
      </c>
      <c r="I303" s="728">
        <v>10</v>
      </c>
      <c r="J303" s="728">
        <v>20</v>
      </c>
      <c r="K303" s="728" t="s">
        <v>1171</v>
      </c>
      <c r="L303" s="728" t="s">
        <v>1171</v>
      </c>
      <c r="M303" s="728"/>
      <c r="N303" s="728" t="s">
        <v>994</v>
      </c>
      <c r="O303" s="728"/>
      <c r="P303" s="728" t="s">
        <v>1169</v>
      </c>
      <c r="Q303" s="728" t="s">
        <v>1170</v>
      </c>
      <c r="R303" s="728" t="s">
        <v>1142</v>
      </c>
      <c r="S303" s="728">
        <v>0</v>
      </c>
      <c r="T303" s="728" t="s">
        <v>1171</v>
      </c>
      <c r="U303" s="728">
        <v>0.3</v>
      </c>
      <c r="V303" s="728">
        <v>0.3</v>
      </c>
      <c r="W303" s="728" t="s">
        <v>931</v>
      </c>
      <c r="X303" s="729">
        <f t="shared" si="8"/>
        <v>0.22888100969</v>
      </c>
      <c r="Y303" s="730">
        <f t="shared" si="9"/>
        <v>7.1118969000000004E-2</v>
      </c>
    </row>
    <row r="304" spans="1:25">
      <c r="A304" s="728" t="s">
        <v>1687</v>
      </c>
      <c r="B304" s="728" t="s">
        <v>1146</v>
      </c>
      <c r="C304" s="728" t="s">
        <v>1142</v>
      </c>
      <c r="D304" s="728" t="s">
        <v>1168</v>
      </c>
      <c r="E304" s="728" t="s">
        <v>925</v>
      </c>
      <c r="F304" s="728" t="s">
        <v>1169</v>
      </c>
      <c r="G304" s="728" t="s">
        <v>1174</v>
      </c>
      <c r="H304" s="728">
        <v>0.29999998398</v>
      </c>
      <c r="I304" s="728">
        <v>10</v>
      </c>
      <c r="J304" s="728">
        <v>20</v>
      </c>
      <c r="K304" s="728" t="s">
        <v>1171</v>
      </c>
      <c r="L304" s="728" t="s">
        <v>1171</v>
      </c>
      <c r="M304" s="728"/>
      <c r="N304" s="728" t="s">
        <v>994</v>
      </c>
      <c r="O304" s="728"/>
      <c r="P304" s="728" t="s">
        <v>1169</v>
      </c>
      <c r="Q304" s="728" t="s">
        <v>1174</v>
      </c>
      <c r="R304" s="728" t="s">
        <v>1142</v>
      </c>
      <c r="S304" s="728">
        <v>0</v>
      </c>
      <c r="T304" s="728" t="s">
        <v>1171</v>
      </c>
      <c r="U304" s="728">
        <v>0.3</v>
      </c>
      <c r="V304" s="728">
        <v>0.3</v>
      </c>
      <c r="W304" s="728" t="s">
        <v>931</v>
      </c>
      <c r="X304" s="729">
        <f t="shared" si="8"/>
        <v>0.18549974597999999</v>
      </c>
      <c r="Y304" s="730">
        <f t="shared" si="9"/>
        <v>0.114500238</v>
      </c>
    </row>
    <row r="305" spans="1:25">
      <c r="A305" s="728" t="s">
        <v>1688</v>
      </c>
      <c r="B305" s="728" t="s">
        <v>1689</v>
      </c>
      <c r="C305" s="728" t="s">
        <v>1142</v>
      </c>
      <c r="D305" s="728" t="s">
        <v>1168</v>
      </c>
      <c r="E305" s="728" t="s">
        <v>925</v>
      </c>
      <c r="F305" s="728" t="s">
        <v>1169</v>
      </c>
      <c r="G305" s="728" t="s">
        <v>1178</v>
      </c>
      <c r="H305" s="728">
        <v>0.30000000724999998</v>
      </c>
      <c r="I305" s="728">
        <v>10</v>
      </c>
      <c r="J305" s="728">
        <v>20</v>
      </c>
      <c r="K305" s="728" t="s">
        <v>1171</v>
      </c>
      <c r="L305" s="728" t="s">
        <v>1171</v>
      </c>
      <c r="M305" s="728"/>
      <c r="N305" s="728" t="s">
        <v>994</v>
      </c>
      <c r="O305" s="728"/>
      <c r="P305" s="728" t="s">
        <v>1169</v>
      </c>
      <c r="Q305" s="728" t="s">
        <v>1178</v>
      </c>
      <c r="R305" s="728" t="s">
        <v>1142</v>
      </c>
      <c r="S305" s="728">
        <v>0</v>
      </c>
      <c r="T305" s="728" t="s">
        <v>1171</v>
      </c>
      <c r="U305" s="728">
        <v>0.3</v>
      </c>
      <c r="V305" s="728">
        <v>0.3</v>
      </c>
      <c r="W305" s="728" t="s">
        <v>931</v>
      </c>
      <c r="X305" s="729">
        <f t="shared" si="8"/>
        <v>0.30000000724999998</v>
      </c>
      <c r="Y305" s="730">
        <f t="shared" si="9"/>
        <v>0</v>
      </c>
    </row>
    <row r="306" spans="1:25">
      <c r="A306" s="728" t="s">
        <v>1690</v>
      </c>
      <c r="B306" s="728" t="s">
        <v>1691</v>
      </c>
      <c r="C306" s="728" t="s">
        <v>1142</v>
      </c>
      <c r="D306" s="728" t="s">
        <v>1168</v>
      </c>
      <c r="E306" s="728" t="s">
        <v>925</v>
      </c>
      <c r="F306" s="728" t="s">
        <v>1169</v>
      </c>
      <c r="G306" s="728" t="s">
        <v>1182</v>
      </c>
      <c r="H306" s="728">
        <v>0.30000001176000002</v>
      </c>
      <c r="I306" s="728">
        <v>10</v>
      </c>
      <c r="J306" s="728">
        <v>20</v>
      </c>
      <c r="K306" s="728" t="s">
        <v>1171</v>
      </c>
      <c r="L306" s="728" t="s">
        <v>1171</v>
      </c>
      <c r="M306" s="728"/>
      <c r="N306" s="728" t="s">
        <v>994</v>
      </c>
      <c r="O306" s="728"/>
      <c r="P306" s="728" t="s">
        <v>1169</v>
      </c>
      <c r="Q306" s="728" t="s">
        <v>1182</v>
      </c>
      <c r="R306" s="728" t="s">
        <v>1142</v>
      </c>
      <c r="S306" s="728">
        <v>0</v>
      </c>
      <c r="T306" s="728" t="s">
        <v>1171</v>
      </c>
      <c r="U306" s="728">
        <v>0.3</v>
      </c>
      <c r="V306" s="728">
        <v>0.3</v>
      </c>
      <c r="W306" s="728" t="s">
        <v>931</v>
      </c>
      <c r="X306" s="729">
        <f t="shared" si="8"/>
        <v>0.30000001176000002</v>
      </c>
      <c r="Y306" s="730">
        <f t="shared" si="9"/>
        <v>0</v>
      </c>
    </row>
    <row r="307" spans="1:25">
      <c r="A307" s="728" t="s">
        <v>1692</v>
      </c>
      <c r="B307" s="728" t="s">
        <v>1162</v>
      </c>
      <c r="C307" s="728" t="s">
        <v>1142</v>
      </c>
      <c r="D307" s="728" t="s">
        <v>1168</v>
      </c>
      <c r="E307" s="728" t="s">
        <v>925</v>
      </c>
      <c r="F307" s="728" t="s">
        <v>1169</v>
      </c>
      <c r="G307" s="728" t="s">
        <v>1185</v>
      </c>
      <c r="H307" s="728">
        <v>0.29999996657</v>
      </c>
      <c r="I307" s="728">
        <v>10</v>
      </c>
      <c r="J307" s="728">
        <v>20</v>
      </c>
      <c r="K307" s="728" t="s">
        <v>1186</v>
      </c>
      <c r="L307" s="728" t="s">
        <v>1187</v>
      </c>
      <c r="M307" s="728"/>
      <c r="N307" s="728" t="s">
        <v>994</v>
      </c>
      <c r="O307" s="728"/>
      <c r="P307" s="728" t="s">
        <v>1169</v>
      </c>
      <c r="Q307" s="728" t="s">
        <v>1185</v>
      </c>
      <c r="R307" s="728" t="s">
        <v>1142</v>
      </c>
      <c r="S307" s="728">
        <v>0</v>
      </c>
      <c r="T307" s="728" t="s">
        <v>1186</v>
      </c>
      <c r="U307" s="728">
        <v>0.3</v>
      </c>
      <c r="V307" s="728">
        <v>0.3</v>
      </c>
      <c r="W307" s="728" t="s">
        <v>931</v>
      </c>
      <c r="X307" s="729">
        <f t="shared" si="8"/>
        <v>0.15708536457</v>
      </c>
      <c r="Y307" s="730">
        <f t="shared" si="9"/>
        <v>0.142914602</v>
      </c>
    </row>
  </sheetData>
  <mergeCells count="1">
    <mergeCell ref="A1:Y2"/>
  </mergeCells>
  <conditionalFormatting sqref="B3:B1048576">
    <cfRule type="duplicateValues" dxfId="60" priority="1"/>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7" tint="0.39997558519241921"/>
  </sheetPr>
  <dimension ref="B1:AG26"/>
  <sheetViews>
    <sheetView workbookViewId="0">
      <selection activeCell="H26" sqref="H26"/>
    </sheetView>
  </sheetViews>
  <sheetFormatPr defaultColWidth="9.140625" defaultRowHeight="15"/>
  <cols>
    <col min="1" max="1" width="9.140625" style="47"/>
    <col min="2" max="2" width="12.28515625" style="380" customWidth="1"/>
    <col min="3" max="3" width="14.85546875" style="380" customWidth="1"/>
    <col min="4" max="4" width="13.42578125" style="380" bestFit="1" customWidth="1"/>
    <col min="5" max="5" width="12.28515625" style="380" customWidth="1"/>
    <col min="6" max="6" width="12" style="380" customWidth="1"/>
    <col min="7" max="20" width="12.28515625" style="380" customWidth="1"/>
    <col min="21" max="21" width="14.85546875" style="380" bestFit="1" customWidth="1"/>
    <col min="22" max="22" width="15" style="380" bestFit="1" customWidth="1"/>
    <col min="23" max="33" width="12.28515625" style="380" customWidth="1"/>
    <col min="34" max="16384" width="9.140625" style="47"/>
  </cols>
  <sheetData>
    <row r="1" spans="2:33">
      <c r="B1" s="386" t="s">
        <v>1693</v>
      </c>
      <c r="C1" s="47"/>
      <c r="D1" s="47"/>
      <c r="E1" s="47"/>
      <c r="F1" s="47"/>
    </row>
    <row r="2" spans="2:33" ht="30">
      <c r="B2" s="731" t="s">
        <v>1694</v>
      </c>
      <c r="C2" s="731"/>
      <c r="D2" s="732" t="s">
        <v>1695</v>
      </c>
      <c r="E2" s="732" t="s">
        <v>1696</v>
      </c>
      <c r="F2" s="733" t="s">
        <v>1697</v>
      </c>
      <c r="G2" s="732" t="s">
        <v>1698</v>
      </c>
      <c r="L2" s="385"/>
    </row>
    <row r="3" spans="2:33">
      <c r="B3" s="532" t="s">
        <v>1699</v>
      </c>
      <c r="C3" s="532"/>
      <c r="D3" s="384">
        <f>SUMIFS('All Season Access - Roads Built'!$H$4:$H$307,'All Season Access - Roads Built'!$F$4:$F$307,"WF6")</f>
        <v>32.471743223899992</v>
      </c>
      <c r="E3" s="382" t="s">
        <v>77</v>
      </c>
      <c r="F3" s="382">
        <v>-15444</v>
      </c>
      <c r="G3" s="382">
        <f>F3*D3</f>
        <v>-501493.60234991147</v>
      </c>
      <c r="K3" s="47"/>
      <c r="L3" s="47"/>
      <c r="M3" s="47"/>
      <c r="N3" s="47"/>
    </row>
    <row r="4" spans="2:33">
      <c r="B4" s="532" t="s">
        <v>1700</v>
      </c>
      <c r="C4" s="532"/>
      <c r="D4" s="384">
        <f>SUMIFS('All Season Access - Roads Built'!$H$4:$H$307,'All Season Access - Roads Built'!$F$4:$F$307,"WF7")</f>
        <v>9.725961628850003</v>
      </c>
      <c r="E4" s="382" t="s">
        <v>77</v>
      </c>
      <c r="F4" s="382">
        <v>-12040</v>
      </c>
      <c r="G4" s="382">
        <f>F4*D4</f>
        <v>-117100.57801135404</v>
      </c>
      <c r="K4" s="47"/>
      <c r="L4" s="47"/>
      <c r="M4" s="47"/>
      <c r="N4" s="47"/>
    </row>
    <row r="5" spans="2:33">
      <c r="B5" s="532"/>
      <c r="C5" s="532"/>
      <c r="D5" s="383"/>
      <c r="E5" s="382"/>
      <c r="F5" s="382"/>
      <c r="G5" s="382"/>
    </row>
    <row r="6" spans="2:33">
      <c r="B6" s="734" t="s">
        <v>1701</v>
      </c>
      <c r="C6" s="734"/>
      <c r="D6" s="735"/>
      <c r="E6" s="735"/>
      <c r="F6" s="735"/>
      <c r="G6" s="735">
        <f>SUM(G3:G5)</f>
        <v>-618594.18036126555</v>
      </c>
    </row>
    <row r="7" spans="2:33">
      <c r="B7" s="47" t="s">
        <v>1702</v>
      </c>
      <c r="C7" s="47"/>
      <c r="D7" s="381"/>
      <c r="E7" s="47"/>
      <c r="F7" s="47"/>
    </row>
    <row r="8" spans="2:33">
      <c r="B8" s="47"/>
      <c r="C8" s="47"/>
      <c r="D8" s="381"/>
      <c r="E8" s="381"/>
      <c r="F8" s="381"/>
    </row>
    <row r="9" spans="2:33">
      <c r="B9" s="47"/>
      <c r="C9" s="47"/>
      <c r="D9" s="47"/>
      <c r="E9" s="47"/>
      <c r="F9" s="47"/>
      <c r="G9" s="47"/>
      <c r="H9" s="47"/>
      <c r="I9" s="47"/>
      <c r="J9" s="47"/>
      <c r="K9" s="47"/>
      <c r="L9" s="47"/>
      <c r="M9" s="47"/>
      <c r="N9" s="47"/>
      <c r="O9" s="47"/>
      <c r="P9" s="47"/>
      <c r="Q9" s="47"/>
      <c r="R9" s="47"/>
      <c r="S9" s="47"/>
      <c r="T9" s="47"/>
      <c r="U9" s="47"/>
      <c r="V9" s="47"/>
      <c r="W9" s="47"/>
      <c r="X9" s="47"/>
      <c r="Y9" s="47"/>
      <c r="Z9" s="47"/>
      <c r="AA9" s="47"/>
      <c r="AB9" s="47"/>
      <c r="AC9" s="47"/>
      <c r="AD9" s="47"/>
      <c r="AE9" s="47"/>
      <c r="AF9" s="47"/>
      <c r="AG9" s="47"/>
    </row>
    <row r="10" spans="2:33">
      <c r="B10" s="47"/>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row>
    <row r="11" spans="2:33">
      <c r="B11" s="47"/>
      <c r="C11" s="47"/>
      <c r="D11" s="47"/>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row>
    <row r="12" spans="2:33">
      <c r="B12" s="47"/>
      <c r="C12" s="47"/>
      <c r="D12" s="47"/>
      <c r="E12" s="47"/>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row>
    <row r="13" spans="2:33">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row>
    <row r="14" spans="2:33">
      <c r="B14" s="47"/>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row>
    <row r="15" spans="2:33">
      <c r="B15" s="47"/>
      <c r="C15" s="47"/>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7"/>
      <c r="AG15" s="47"/>
    </row>
    <row r="16" spans="2:33">
      <c r="B16" s="47"/>
      <c r="C16" s="47"/>
      <c r="D16" s="47"/>
      <c r="E16" s="47"/>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row>
    <row r="17" s="47" customFormat="1"/>
    <row r="18" s="47" customFormat="1"/>
    <row r="19" s="47" customFormat="1"/>
    <row r="20" s="47" customFormat="1"/>
    <row r="21" s="47" customFormat="1"/>
    <row r="22" s="47" customFormat="1"/>
    <row r="23" s="47" customFormat="1"/>
    <row r="24" s="47" customFormat="1"/>
    <row r="25" s="47" customFormat="1"/>
    <row r="26" s="47" customFormat="1"/>
  </sheetData>
  <mergeCells count="5">
    <mergeCell ref="B2:C2"/>
    <mergeCell ref="B3:C3"/>
    <mergeCell ref="B5:C5"/>
    <mergeCell ref="B6:C6"/>
    <mergeCell ref="B4:C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39997558519241921"/>
  </sheetPr>
  <dimension ref="A1:BF4566"/>
  <sheetViews>
    <sheetView workbookViewId="0">
      <selection activeCell="AW9" sqref="AW9"/>
    </sheetView>
  </sheetViews>
  <sheetFormatPr defaultRowHeight="15"/>
  <cols>
    <col min="17" max="17" width="11.5703125" style="387" bestFit="1" customWidth="1"/>
    <col min="43" max="43" width="20.7109375" bestFit="1" customWidth="1"/>
    <col min="46" max="46" width="16.28515625" bestFit="1" customWidth="1"/>
    <col min="58" max="58" width="32.85546875" bestFit="1" customWidth="1"/>
  </cols>
  <sheetData>
    <row r="1" spans="1:58">
      <c r="A1" t="s">
        <v>506</v>
      </c>
      <c r="B1" t="s">
        <v>1703</v>
      </c>
      <c r="C1" t="s">
        <v>1704</v>
      </c>
      <c r="D1" t="s">
        <v>1705</v>
      </c>
      <c r="E1" t="s">
        <v>1706</v>
      </c>
      <c r="F1" t="s">
        <v>1707</v>
      </c>
      <c r="G1" t="s">
        <v>1708</v>
      </c>
      <c r="H1" t="s">
        <v>1709</v>
      </c>
      <c r="I1" t="s">
        <v>475</v>
      </c>
      <c r="J1" t="s">
        <v>510</v>
      </c>
      <c r="K1" t="s">
        <v>1710</v>
      </c>
      <c r="L1" t="s">
        <v>1711</v>
      </c>
      <c r="M1" t="s">
        <v>1712</v>
      </c>
      <c r="N1" t="s">
        <v>1713</v>
      </c>
      <c r="O1" t="s">
        <v>1714</v>
      </c>
      <c r="P1" t="s">
        <v>1715</v>
      </c>
      <c r="Q1" s="387" t="s">
        <v>1716</v>
      </c>
      <c r="R1" t="s">
        <v>1717</v>
      </c>
      <c r="S1" t="s">
        <v>64</v>
      </c>
      <c r="T1" t="s">
        <v>1718</v>
      </c>
      <c r="U1" t="s">
        <v>1719</v>
      </c>
      <c r="V1" t="s">
        <v>821</v>
      </c>
      <c r="W1" t="s">
        <v>1720</v>
      </c>
      <c r="X1" t="s">
        <v>1721</v>
      </c>
      <c r="Y1" t="s">
        <v>1722</v>
      </c>
      <c r="Z1" t="s">
        <v>1723</v>
      </c>
      <c r="AA1" t="s">
        <v>1724</v>
      </c>
      <c r="AB1" t="s">
        <v>1725</v>
      </c>
      <c r="AC1" t="s">
        <v>1726</v>
      </c>
      <c r="AD1" t="s">
        <v>1727</v>
      </c>
      <c r="AE1" t="s">
        <v>1728</v>
      </c>
      <c r="AF1" t="s">
        <v>1729</v>
      </c>
      <c r="AG1" t="s">
        <v>507</v>
      </c>
      <c r="AH1" t="s">
        <v>1730</v>
      </c>
      <c r="AI1" t="s">
        <v>1731</v>
      </c>
      <c r="AJ1" t="s">
        <v>1732</v>
      </c>
      <c r="AK1" t="s">
        <v>1733</v>
      </c>
      <c r="AL1" t="s">
        <v>67</v>
      </c>
      <c r="AM1" t="s">
        <v>873</v>
      </c>
      <c r="AN1" t="s">
        <v>1734</v>
      </c>
      <c r="AO1" t="s">
        <v>1735</v>
      </c>
      <c r="AP1" t="s">
        <v>1736</v>
      </c>
      <c r="AQ1" t="s">
        <v>1737</v>
      </c>
      <c r="AR1" t="s">
        <v>1738</v>
      </c>
      <c r="AS1" t="s">
        <v>1739</v>
      </c>
      <c r="AT1" t="s">
        <v>1740</v>
      </c>
      <c r="AU1" t="s">
        <v>1741</v>
      </c>
      <c r="AV1" t="s">
        <v>1742</v>
      </c>
      <c r="AW1" t="s">
        <v>1743</v>
      </c>
      <c r="AX1" t="s">
        <v>1744</v>
      </c>
      <c r="AY1" t="s">
        <v>1745</v>
      </c>
      <c r="AZ1" t="s">
        <v>1746</v>
      </c>
      <c r="BA1" t="s">
        <v>1747</v>
      </c>
      <c r="BB1" t="s">
        <v>1748</v>
      </c>
      <c r="BC1" t="s">
        <v>1749</v>
      </c>
      <c r="BD1" t="s">
        <v>1750</v>
      </c>
      <c r="BE1" t="s">
        <v>1751</v>
      </c>
      <c r="BF1" t="s">
        <v>820</v>
      </c>
    </row>
    <row r="2" spans="1:58">
      <c r="A2" t="s">
        <v>499</v>
      </c>
      <c r="B2">
        <v>15</v>
      </c>
      <c r="C2">
        <v>0</v>
      </c>
      <c r="D2">
        <v>9954</v>
      </c>
      <c r="E2" t="s">
        <v>1752</v>
      </c>
      <c r="F2">
        <v>53530601</v>
      </c>
      <c r="G2" t="s">
        <v>1753</v>
      </c>
      <c r="H2">
        <v>0</v>
      </c>
      <c r="I2" t="s">
        <v>1754</v>
      </c>
      <c r="J2">
        <v>225</v>
      </c>
      <c r="K2">
        <v>6</v>
      </c>
      <c r="L2" t="s">
        <v>1755</v>
      </c>
      <c r="M2" t="s">
        <v>1756</v>
      </c>
      <c r="N2" t="s">
        <v>1756</v>
      </c>
      <c r="P2" t="s">
        <v>1757</v>
      </c>
      <c r="Q2" s="387">
        <v>1350</v>
      </c>
      <c r="R2">
        <v>175.5</v>
      </c>
      <c r="S2">
        <v>1525.4999999999998</v>
      </c>
      <c r="T2" s="388">
        <v>44461</v>
      </c>
      <c r="U2">
        <v>0</v>
      </c>
      <c r="V2" t="s">
        <v>847</v>
      </c>
      <c r="W2" s="388">
        <v>44476</v>
      </c>
      <c r="X2">
        <v>167</v>
      </c>
      <c r="Y2">
        <v>0</v>
      </c>
      <c r="Z2">
        <v>0</v>
      </c>
      <c r="AA2" t="s">
        <v>1758</v>
      </c>
      <c r="AB2" t="s">
        <v>827</v>
      </c>
      <c r="AD2" t="s">
        <v>1759</v>
      </c>
      <c r="AE2" t="s">
        <v>1760</v>
      </c>
      <c r="AI2" t="s">
        <v>1761</v>
      </c>
      <c r="AL2" t="s">
        <v>1762</v>
      </c>
      <c r="AM2">
        <v>6</v>
      </c>
      <c r="AN2" t="s">
        <v>1763</v>
      </c>
      <c r="AO2" t="s">
        <v>1764</v>
      </c>
      <c r="AP2">
        <v>0</v>
      </c>
      <c r="AQ2" s="388">
        <v>44463</v>
      </c>
      <c r="AS2" t="s">
        <v>1765</v>
      </c>
      <c r="AT2" s="388">
        <v>44463</v>
      </c>
      <c r="AU2" t="s">
        <v>1756</v>
      </c>
      <c r="AV2" t="s">
        <v>1756</v>
      </c>
      <c r="AZ2" t="s">
        <v>1766</v>
      </c>
      <c r="BA2" t="s">
        <v>1767</v>
      </c>
      <c r="BB2" t="s">
        <v>1768</v>
      </c>
      <c r="BC2" t="s">
        <v>1769</v>
      </c>
      <c r="BD2" t="s">
        <v>827</v>
      </c>
      <c r="BE2" t="s">
        <v>1756</v>
      </c>
      <c r="BF2" t="s">
        <v>827</v>
      </c>
    </row>
    <row r="3" spans="1:58">
      <c r="A3" t="s">
        <v>499</v>
      </c>
      <c r="B3">
        <v>15</v>
      </c>
      <c r="C3">
        <v>0</v>
      </c>
      <c r="D3">
        <v>9954</v>
      </c>
      <c r="E3" t="s">
        <v>1752</v>
      </c>
      <c r="F3">
        <v>53530601</v>
      </c>
      <c r="G3" t="s">
        <v>1753</v>
      </c>
      <c r="H3">
        <v>0</v>
      </c>
      <c r="I3" t="s">
        <v>1770</v>
      </c>
      <c r="J3">
        <v>84.69</v>
      </c>
      <c r="K3">
        <v>8</v>
      </c>
      <c r="L3" t="s">
        <v>1771</v>
      </c>
      <c r="M3" t="s">
        <v>1756</v>
      </c>
      <c r="N3" t="s">
        <v>1756</v>
      </c>
      <c r="O3" t="s">
        <v>1772</v>
      </c>
      <c r="P3" t="s">
        <v>1773</v>
      </c>
      <c r="Q3" s="387">
        <v>931.6</v>
      </c>
      <c r="R3">
        <v>121.108</v>
      </c>
      <c r="S3">
        <v>1052.7079999999999</v>
      </c>
      <c r="T3" s="388">
        <v>44461</v>
      </c>
      <c r="U3">
        <v>0</v>
      </c>
      <c r="V3" t="s">
        <v>847</v>
      </c>
      <c r="W3" s="388">
        <v>44476</v>
      </c>
      <c r="X3">
        <v>167</v>
      </c>
      <c r="Y3">
        <v>0</v>
      </c>
      <c r="Z3">
        <v>0</v>
      </c>
      <c r="AA3" t="s">
        <v>1758</v>
      </c>
      <c r="AB3" t="s">
        <v>827</v>
      </c>
      <c r="AD3" t="s">
        <v>1759</v>
      </c>
      <c r="AE3" t="s">
        <v>1760</v>
      </c>
      <c r="AI3" t="s">
        <v>1761</v>
      </c>
      <c r="AL3" t="s">
        <v>1762</v>
      </c>
      <c r="AM3">
        <v>6</v>
      </c>
      <c r="AN3" t="s">
        <v>1763</v>
      </c>
      <c r="AO3" t="s">
        <v>1764</v>
      </c>
      <c r="AP3">
        <v>0</v>
      </c>
      <c r="AQ3" s="388">
        <v>44463</v>
      </c>
      <c r="AS3" t="s">
        <v>1765</v>
      </c>
      <c r="AT3" s="388">
        <v>44463</v>
      </c>
      <c r="AU3" t="s">
        <v>1756</v>
      </c>
      <c r="AV3" t="s">
        <v>1756</v>
      </c>
      <c r="AZ3" t="s">
        <v>1766</v>
      </c>
      <c r="BA3" t="s">
        <v>1767</v>
      </c>
      <c r="BB3" t="s">
        <v>1774</v>
      </c>
      <c r="BC3" t="s">
        <v>1775</v>
      </c>
      <c r="BD3" t="s">
        <v>827</v>
      </c>
      <c r="BE3" t="s">
        <v>1756</v>
      </c>
      <c r="BF3" t="s">
        <v>827</v>
      </c>
    </row>
    <row r="4" spans="1:58">
      <c r="A4" t="s">
        <v>499</v>
      </c>
      <c r="B4">
        <v>15</v>
      </c>
      <c r="C4">
        <v>0</v>
      </c>
      <c r="D4">
        <v>9954</v>
      </c>
      <c r="E4" t="s">
        <v>1752</v>
      </c>
      <c r="F4">
        <v>53530601</v>
      </c>
      <c r="G4" t="s">
        <v>1753</v>
      </c>
      <c r="H4">
        <v>0</v>
      </c>
      <c r="I4" t="s">
        <v>1770</v>
      </c>
      <c r="J4">
        <v>84.69</v>
      </c>
      <c r="K4">
        <v>8</v>
      </c>
      <c r="L4" t="s">
        <v>1771</v>
      </c>
      <c r="M4" t="s">
        <v>1756</v>
      </c>
      <c r="N4" t="s">
        <v>1756</v>
      </c>
      <c r="O4" t="s">
        <v>1772</v>
      </c>
      <c r="P4" t="s">
        <v>1776</v>
      </c>
      <c r="Q4" s="387">
        <v>1058.6400000000001</v>
      </c>
      <c r="R4">
        <v>137.62320000000003</v>
      </c>
      <c r="S4">
        <v>1196.2632000000001</v>
      </c>
      <c r="T4" s="388">
        <v>44461</v>
      </c>
      <c r="U4">
        <v>0</v>
      </c>
      <c r="V4" t="s">
        <v>847</v>
      </c>
      <c r="W4" s="388">
        <v>44476</v>
      </c>
      <c r="X4">
        <v>167</v>
      </c>
      <c r="Y4">
        <v>0</v>
      </c>
      <c r="Z4">
        <v>0</v>
      </c>
      <c r="AA4" t="s">
        <v>1758</v>
      </c>
      <c r="AB4" t="s">
        <v>827</v>
      </c>
      <c r="AD4" t="s">
        <v>1759</v>
      </c>
      <c r="AE4" t="s">
        <v>1760</v>
      </c>
      <c r="AI4" t="s">
        <v>1761</v>
      </c>
      <c r="AL4" t="s">
        <v>1762</v>
      </c>
      <c r="AM4">
        <v>6</v>
      </c>
      <c r="AN4" t="s">
        <v>1763</v>
      </c>
      <c r="AO4" t="s">
        <v>1764</v>
      </c>
      <c r="AP4">
        <v>0</v>
      </c>
      <c r="AQ4" s="388">
        <v>44463</v>
      </c>
      <c r="AS4" t="s">
        <v>1765</v>
      </c>
      <c r="AT4" s="388">
        <v>44463</v>
      </c>
      <c r="AU4" t="s">
        <v>1756</v>
      </c>
      <c r="AV4" t="s">
        <v>1756</v>
      </c>
      <c r="AZ4" t="s">
        <v>1766</v>
      </c>
      <c r="BA4" t="s">
        <v>1767</v>
      </c>
      <c r="BB4" t="s">
        <v>1777</v>
      </c>
      <c r="BC4" t="s">
        <v>1778</v>
      </c>
      <c r="BD4" t="s">
        <v>827</v>
      </c>
      <c r="BE4" t="s">
        <v>1756</v>
      </c>
      <c r="BF4" t="s">
        <v>827</v>
      </c>
    </row>
    <row r="5" spans="1:58">
      <c r="A5" t="s">
        <v>499</v>
      </c>
      <c r="B5">
        <v>15</v>
      </c>
      <c r="C5">
        <v>0</v>
      </c>
      <c r="D5">
        <v>9954</v>
      </c>
      <c r="E5" t="s">
        <v>1752</v>
      </c>
      <c r="F5">
        <v>53530601</v>
      </c>
      <c r="G5" t="s">
        <v>1753</v>
      </c>
      <c r="H5">
        <v>0</v>
      </c>
      <c r="I5" t="s">
        <v>1770</v>
      </c>
      <c r="J5">
        <v>84.69</v>
      </c>
      <c r="K5">
        <v>8</v>
      </c>
      <c r="L5" t="s">
        <v>1771</v>
      </c>
      <c r="M5" t="s">
        <v>1756</v>
      </c>
      <c r="N5" t="s">
        <v>1756</v>
      </c>
      <c r="O5" t="s">
        <v>1772</v>
      </c>
      <c r="P5" t="s">
        <v>1776</v>
      </c>
      <c r="Q5" s="387">
        <v>1058.6400000000001</v>
      </c>
      <c r="R5">
        <v>137.62320000000003</v>
      </c>
      <c r="S5">
        <v>1196.2632000000001</v>
      </c>
      <c r="T5" s="388">
        <v>44461</v>
      </c>
      <c r="U5">
        <v>0</v>
      </c>
      <c r="V5" t="s">
        <v>847</v>
      </c>
      <c r="W5" s="388">
        <v>44476</v>
      </c>
      <c r="X5">
        <v>167</v>
      </c>
      <c r="Y5">
        <v>0</v>
      </c>
      <c r="Z5">
        <v>0</v>
      </c>
      <c r="AA5" t="s">
        <v>1758</v>
      </c>
      <c r="AB5" t="s">
        <v>827</v>
      </c>
      <c r="AD5" t="s">
        <v>1759</v>
      </c>
      <c r="AE5" t="s">
        <v>1760</v>
      </c>
      <c r="AI5" t="s">
        <v>1761</v>
      </c>
      <c r="AL5" t="s">
        <v>1762</v>
      </c>
      <c r="AM5">
        <v>6</v>
      </c>
      <c r="AN5" t="s">
        <v>1763</v>
      </c>
      <c r="AO5" t="s">
        <v>1764</v>
      </c>
      <c r="AP5">
        <v>0</v>
      </c>
      <c r="AQ5" s="388">
        <v>44463</v>
      </c>
      <c r="AS5" t="s">
        <v>1765</v>
      </c>
      <c r="AT5" s="388">
        <v>44463</v>
      </c>
      <c r="AU5" t="s">
        <v>1756</v>
      </c>
      <c r="AV5" t="s">
        <v>1756</v>
      </c>
      <c r="AZ5" t="s">
        <v>1766</v>
      </c>
      <c r="BA5" t="s">
        <v>1767</v>
      </c>
      <c r="BB5" t="s">
        <v>1777</v>
      </c>
      <c r="BC5" t="s">
        <v>1778</v>
      </c>
      <c r="BD5" t="s">
        <v>827</v>
      </c>
      <c r="BE5" t="s">
        <v>1756</v>
      </c>
      <c r="BF5" t="s">
        <v>827</v>
      </c>
    </row>
    <row r="6" spans="1:58">
      <c r="A6" t="s">
        <v>499</v>
      </c>
      <c r="B6">
        <v>15</v>
      </c>
      <c r="C6">
        <v>0</v>
      </c>
      <c r="D6">
        <v>9954</v>
      </c>
      <c r="E6" t="s">
        <v>1752</v>
      </c>
      <c r="F6">
        <v>53530601</v>
      </c>
      <c r="G6" t="s">
        <v>1753</v>
      </c>
      <c r="H6">
        <v>0</v>
      </c>
      <c r="I6" t="s">
        <v>1770</v>
      </c>
      <c r="J6">
        <v>84.69</v>
      </c>
      <c r="K6">
        <v>8</v>
      </c>
      <c r="L6" t="s">
        <v>1771</v>
      </c>
      <c r="M6" t="s">
        <v>1756</v>
      </c>
      <c r="N6" t="s">
        <v>1756</v>
      </c>
      <c r="O6" t="s">
        <v>1772</v>
      </c>
      <c r="P6" t="s">
        <v>1779</v>
      </c>
      <c r="Q6" s="387">
        <v>1185.68</v>
      </c>
      <c r="R6">
        <v>154.13840000000002</v>
      </c>
      <c r="S6">
        <v>1339.8183999999999</v>
      </c>
      <c r="T6" s="388">
        <v>44461</v>
      </c>
      <c r="U6">
        <v>0</v>
      </c>
      <c r="V6" t="s">
        <v>847</v>
      </c>
      <c r="W6" s="388">
        <v>44476</v>
      </c>
      <c r="X6">
        <v>167</v>
      </c>
      <c r="Y6">
        <v>0</v>
      </c>
      <c r="Z6">
        <v>0</v>
      </c>
      <c r="AA6" t="s">
        <v>1758</v>
      </c>
      <c r="AB6" t="s">
        <v>827</v>
      </c>
      <c r="AD6" t="s">
        <v>1759</v>
      </c>
      <c r="AE6" t="s">
        <v>1760</v>
      </c>
      <c r="AI6" t="s">
        <v>1761</v>
      </c>
      <c r="AL6" t="s">
        <v>1762</v>
      </c>
      <c r="AM6">
        <v>6</v>
      </c>
      <c r="AN6" t="s">
        <v>1763</v>
      </c>
      <c r="AO6" t="s">
        <v>1764</v>
      </c>
      <c r="AP6">
        <v>0</v>
      </c>
      <c r="AQ6" s="388">
        <v>44463</v>
      </c>
      <c r="AS6" t="s">
        <v>1765</v>
      </c>
      <c r="AT6" s="388">
        <v>44463</v>
      </c>
      <c r="AU6" t="s">
        <v>1756</v>
      </c>
      <c r="AV6" t="s">
        <v>1756</v>
      </c>
      <c r="AZ6" t="s">
        <v>1766</v>
      </c>
      <c r="BA6" t="s">
        <v>1767</v>
      </c>
      <c r="BB6" t="s">
        <v>1780</v>
      </c>
      <c r="BC6" t="s">
        <v>1781</v>
      </c>
      <c r="BD6" t="s">
        <v>827</v>
      </c>
      <c r="BE6" t="s">
        <v>1756</v>
      </c>
      <c r="BF6" t="s">
        <v>827</v>
      </c>
    </row>
    <row r="7" spans="1:58">
      <c r="A7" t="s">
        <v>499</v>
      </c>
      <c r="B7">
        <v>15</v>
      </c>
      <c r="C7">
        <v>0</v>
      </c>
      <c r="D7">
        <v>9954</v>
      </c>
      <c r="E7" t="s">
        <v>1752</v>
      </c>
      <c r="F7">
        <v>53530601</v>
      </c>
      <c r="G7" t="s">
        <v>1753</v>
      </c>
      <c r="H7">
        <v>0</v>
      </c>
      <c r="I7" t="s">
        <v>1770</v>
      </c>
      <c r="J7">
        <v>84.69</v>
      </c>
      <c r="K7">
        <v>8</v>
      </c>
      <c r="L7" t="s">
        <v>1771</v>
      </c>
      <c r="M7" t="s">
        <v>1756</v>
      </c>
      <c r="N7" t="s">
        <v>1756</v>
      </c>
      <c r="O7" t="s">
        <v>1772</v>
      </c>
      <c r="P7" t="s">
        <v>1776</v>
      </c>
      <c r="Q7" s="387">
        <v>1058.6400000000001</v>
      </c>
      <c r="R7">
        <v>137.62320000000003</v>
      </c>
      <c r="S7">
        <v>1196.2632000000001</v>
      </c>
      <c r="T7" s="388">
        <v>44461</v>
      </c>
      <c r="U7">
        <v>0</v>
      </c>
      <c r="V7" t="s">
        <v>847</v>
      </c>
      <c r="W7" s="388">
        <v>44476</v>
      </c>
      <c r="X7">
        <v>167</v>
      </c>
      <c r="Y7">
        <v>0</v>
      </c>
      <c r="Z7">
        <v>0</v>
      </c>
      <c r="AA7" t="s">
        <v>1758</v>
      </c>
      <c r="AB7" t="s">
        <v>827</v>
      </c>
      <c r="AD7" t="s">
        <v>1759</v>
      </c>
      <c r="AE7" t="s">
        <v>1760</v>
      </c>
      <c r="AI7" t="s">
        <v>1761</v>
      </c>
      <c r="AL7" t="s">
        <v>1762</v>
      </c>
      <c r="AM7">
        <v>6</v>
      </c>
      <c r="AN7" t="s">
        <v>1763</v>
      </c>
      <c r="AO7" t="s">
        <v>1764</v>
      </c>
      <c r="AP7">
        <v>0</v>
      </c>
      <c r="AQ7" s="388">
        <v>44463</v>
      </c>
      <c r="AS7" t="s">
        <v>1765</v>
      </c>
      <c r="AT7" s="388">
        <v>44463</v>
      </c>
      <c r="AU7" t="s">
        <v>1756</v>
      </c>
      <c r="AV7" t="s">
        <v>1756</v>
      </c>
      <c r="AZ7" t="s">
        <v>1766</v>
      </c>
      <c r="BA7" t="s">
        <v>1767</v>
      </c>
      <c r="BB7" t="s">
        <v>1777</v>
      </c>
      <c r="BC7" t="s">
        <v>1778</v>
      </c>
      <c r="BD7" t="s">
        <v>827</v>
      </c>
      <c r="BE7" t="s">
        <v>1756</v>
      </c>
      <c r="BF7" t="s">
        <v>827</v>
      </c>
    </row>
    <row r="8" spans="1:58">
      <c r="A8" t="s">
        <v>499</v>
      </c>
      <c r="B8">
        <v>15</v>
      </c>
      <c r="C8">
        <v>0</v>
      </c>
      <c r="D8">
        <v>9954</v>
      </c>
      <c r="E8" t="s">
        <v>1752</v>
      </c>
      <c r="F8">
        <v>53530601</v>
      </c>
      <c r="G8" t="s">
        <v>1753</v>
      </c>
      <c r="H8">
        <v>0</v>
      </c>
      <c r="I8" t="s">
        <v>554</v>
      </c>
      <c r="J8">
        <v>101.49</v>
      </c>
      <c r="K8">
        <v>8</v>
      </c>
      <c r="L8" t="s">
        <v>1771</v>
      </c>
      <c r="M8" t="s">
        <v>1756</v>
      </c>
      <c r="N8" t="s">
        <v>1756</v>
      </c>
      <c r="O8" t="s">
        <v>1782</v>
      </c>
      <c r="P8" t="s">
        <v>1783</v>
      </c>
      <c r="Q8" s="387">
        <v>1456.92</v>
      </c>
      <c r="R8">
        <v>189.39960000000002</v>
      </c>
      <c r="S8">
        <v>1646.3196</v>
      </c>
      <c r="T8" s="388">
        <v>44461</v>
      </c>
      <c r="U8">
        <v>0</v>
      </c>
      <c r="V8" t="s">
        <v>847</v>
      </c>
      <c r="W8" s="388">
        <v>44476</v>
      </c>
      <c r="X8">
        <v>167</v>
      </c>
      <c r="Y8">
        <v>0</v>
      </c>
      <c r="Z8">
        <v>0</v>
      </c>
      <c r="AA8" t="s">
        <v>1758</v>
      </c>
      <c r="AB8" t="s">
        <v>827</v>
      </c>
      <c r="AD8" t="s">
        <v>1759</v>
      </c>
      <c r="AE8" t="s">
        <v>1760</v>
      </c>
      <c r="AI8" t="s">
        <v>1761</v>
      </c>
      <c r="AL8" t="s">
        <v>1762</v>
      </c>
      <c r="AM8">
        <v>6</v>
      </c>
      <c r="AN8" t="s">
        <v>1763</v>
      </c>
      <c r="AO8" t="s">
        <v>1764</v>
      </c>
      <c r="AP8">
        <v>0</v>
      </c>
      <c r="AQ8" s="388">
        <v>44463</v>
      </c>
      <c r="AS8" t="s">
        <v>1765</v>
      </c>
      <c r="AT8" s="388">
        <v>44463</v>
      </c>
      <c r="AU8" t="s">
        <v>1756</v>
      </c>
      <c r="AV8" t="s">
        <v>1756</v>
      </c>
      <c r="AZ8" t="s">
        <v>1766</v>
      </c>
      <c r="BA8" t="s">
        <v>1767</v>
      </c>
      <c r="BB8" t="s">
        <v>1784</v>
      </c>
      <c r="BC8" t="s">
        <v>1785</v>
      </c>
      <c r="BD8" t="s">
        <v>827</v>
      </c>
      <c r="BE8" t="s">
        <v>1756</v>
      </c>
      <c r="BF8" t="s">
        <v>827</v>
      </c>
    </row>
    <row r="9" spans="1:58">
      <c r="A9" t="s">
        <v>499</v>
      </c>
      <c r="B9">
        <v>15</v>
      </c>
      <c r="C9">
        <v>0</v>
      </c>
      <c r="D9">
        <v>9954</v>
      </c>
      <c r="E9" t="s">
        <v>1752</v>
      </c>
      <c r="F9">
        <v>53530601</v>
      </c>
      <c r="G9" t="s">
        <v>1753</v>
      </c>
      <c r="H9">
        <v>0</v>
      </c>
      <c r="I9" t="s">
        <v>1786</v>
      </c>
      <c r="J9">
        <v>187.5</v>
      </c>
      <c r="K9">
        <v>20</v>
      </c>
      <c r="L9" t="s">
        <v>1771</v>
      </c>
      <c r="N9" t="s">
        <v>1757</v>
      </c>
      <c r="O9" t="s">
        <v>1756</v>
      </c>
      <c r="P9" t="s">
        <v>1756</v>
      </c>
      <c r="Q9" s="387">
        <v>3750</v>
      </c>
      <c r="R9">
        <v>487.5</v>
      </c>
      <c r="S9">
        <v>4237.5</v>
      </c>
      <c r="T9" s="388">
        <v>44461</v>
      </c>
      <c r="U9">
        <v>0</v>
      </c>
      <c r="V9" t="s">
        <v>847</v>
      </c>
      <c r="W9" s="388">
        <v>44476</v>
      </c>
      <c r="X9">
        <v>167</v>
      </c>
      <c r="Y9">
        <v>0</v>
      </c>
      <c r="Z9">
        <v>0</v>
      </c>
      <c r="AA9" t="s">
        <v>1758</v>
      </c>
      <c r="AB9" t="s">
        <v>827</v>
      </c>
      <c r="AD9" t="s">
        <v>1759</v>
      </c>
      <c r="AE9" t="s">
        <v>1760</v>
      </c>
      <c r="AI9" t="s">
        <v>1761</v>
      </c>
      <c r="AL9" t="s">
        <v>1762</v>
      </c>
      <c r="AM9">
        <v>6</v>
      </c>
      <c r="AN9" t="s">
        <v>1763</v>
      </c>
      <c r="AO9" t="s">
        <v>1764</v>
      </c>
      <c r="AP9">
        <v>0</v>
      </c>
      <c r="AQ9" s="388">
        <v>44463</v>
      </c>
      <c r="AS9" t="s">
        <v>1765</v>
      </c>
      <c r="AT9" s="388">
        <v>44463</v>
      </c>
      <c r="AU9" t="s">
        <v>1756</v>
      </c>
      <c r="AV9" t="s">
        <v>1756</v>
      </c>
      <c r="AZ9" t="s">
        <v>1766</v>
      </c>
      <c r="BA9" t="s">
        <v>1767</v>
      </c>
      <c r="BB9" t="s">
        <v>1787</v>
      </c>
      <c r="BC9" t="s">
        <v>1788</v>
      </c>
      <c r="BD9" t="s">
        <v>827</v>
      </c>
      <c r="BE9" t="s">
        <v>1756</v>
      </c>
      <c r="BF9" t="s">
        <v>827</v>
      </c>
    </row>
    <row r="10" spans="1:58">
      <c r="A10" t="s">
        <v>499</v>
      </c>
      <c r="B10">
        <v>15</v>
      </c>
      <c r="C10">
        <v>0</v>
      </c>
      <c r="D10">
        <v>9954</v>
      </c>
      <c r="E10" t="s">
        <v>1752</v>
      </c>
      <c r="F10">
        <v>53530601</v>
      </c>
      <c r="G10" t="s">
        <v>1753</v>
      </c>
      <c r="H10">
        <v>0</v>
      </c>
      <c r="I10" t="s">
        <v>1789</v>
      </c>
      <c r="J10">
        <v>199.14</v>
      </c>
      <c r="K10">
        <v>11</v>
      </c>
      <c r="L10" t="s">
        <v>1771</v>
      </c>
      <c r="N10" t="s">
        <v>1757</v>
      </c>
      <c r="O10" t="s">
        <v>1756</v>
      </c>
      <c r="P10" t="s">
        <v>1756</v>
      </c>
      <c r="Q10" s="387">
        <v>2190.54</v>
      </c>
      <c r="R10">
        <v>284.77019999999999</v>
      </c>
      <c r="S10">
        <v>2475.3101999999999</v>
      </c>
      <c r="T10" s="388">
        <v>44461</v>
      </c>
      <c r="U10">
        <v>0</v>
      </c>
      <c r="V10" t="s">
        <v>847</v>
      </c>
      <c r="W10" s="388">
        <v>44476</v>
      </c>
      <c r="X10">
        <v>167</v>
      </c>
      <c r="Y10">
        <v>0</v>
      </c>
      <c r="Z10">
        <v>0</v>
      </c>
      <c r="AA10" t="s">
        <v>1758</v>
      </c>
      <c r="AB10" t="s">
        <v>827</v>
      </c>
      <c r="AD10" t="s">
        <v>1759</v>
      </c>
      <c r="AE10" t="s">
        <v>1760</v>
      </c>
      <c r="AI10" t="s">
        <v>1761</v>
      </c>
      <c r="AL10" t="s">
        <v>1762</v>
      </c>
      <c r="AM10">
        <v>6</v>
      </c>
      <c r="AN10" t="s">
        <v>1763</v>
      </c>
      <c r="AO10" t="s">
        <v>1764</v>
      </c>
      <c r="AP10">
        <v>0</v>
      </c>
      <c r="AQ10" s="388">
        <v>44463</v>
      </c>
      <c r="AS10" t="s">
        <v>1765</v>
      </c>
      <c r="AT10" s="388">
        <v>44463</v>
      </c>
      <c r="AU10" t="s">
        <v>1756</v>
      </c>
      <c r="AV10" t="s">
        <v>1756</v>
      </c>
      <c r="AZ10" t="s">
        <v>1766</v>
      </c>
      <c r="BA10" t="s">
        <v>1767</v>
      </c>
      <c r="BB10" t="s">
        <v>1790</v>
      </c>
      <c r="BC10" t="s">
        <v>1791</v>
      </c>
      <c r="BD10" t="s">
        <v>827</v>
      </c>
      <c r="BE10" t="s">
        <v>1756</v>
      </c>
      <c r="BF10" t="s">
        <v>827</v>
      </c>
    </row>
    <row r="11" spans="1:58">
      <c r="A11" t="s">
        <v>499</v>
      </c>
      <c r="B11">
        <v>15</v>
      </c>
      <c r="C11">
        <v>0</v>
      </c>
      <c r="D11">
        <v>9954</v>
      </c>
      <c r="E11" t="s">
        <v>1752</v>
      </c>
      <c r="F11">
        <v>53530601</v>
      </c>
      <c r="G11" t="s">
        <v>1753</v>
      </c>
      <c r="H11">
        <v>0</v>
      </c>
      <c r="I11" t="s">
        <v>1792</v>
      </c>
      <c r="J11">
        <v>172.56</v>
      </c>
      <c r="K11">
        <v>19</v>
      </c>
      <c r="L11" t="s">
        <v>1771</v>
      </c>
      <c r="N11" t="s">
        <v>1757</v>
      </c>
      <c r="O11" t="s">
        <v>1756</v>
      </c>
      <c r="P11" t="s">
        <v>1756</v>
      </c>
      <c r="Q11" s="387">
        <v>3278.64</v>
      </c>
      <c r="R11">
        <v>426.22320000000002</v>
      </c>
      <c r="S11">
        <v>3704.8631999999993</v>
      </c>
      <c r="T11" s="388">
        <v>44461</v>
      </c>
      <c r="U11">
        <v>0</v>
      </c>
      <c r="V11" t="s">
        <v>847</v>
      </c>
      <c r="W11" s="388">
        <v>44476</v>
      </c>
      <c r="X11">
        <v>167</v>
      </c>
      <c r="Y11">
        <v>0</v>
      </c>
      <c r="Z11">
        <v>0</v>
      </c>
      <c r="AA11" t="s">
        <v>1758</v>
      </c>
      <c r="AB11" t="s">
        <v>827</v>
      </c>
      <c r="AD11" t="s">
        <v>1759</v>
      </c>
      <c r="AE11" t="s">
        <v>1760</v>
      </c>
      <c r="AI11" t="s">
        <v>1761</v>
      </c>
      <c r="AL11" t="s">
        <v>1762</v>
      </c>
      <c r="AM11">
        <v>6</v>
      </c>
      <c r="AN11" t="s">
        <v>1763</v>
      </c>
      <c r="AO11" t="s">
        <v>1764</v>
      </c>
      <c r="AP11">
        <v>0</v>
      </c>
      <c r="AQ11" s="388">
        <v>44463</v>
      </c>
      <c r="AS11" t="s">
        <v>1765</v>
      </c>
      <c r="AT11" s="388">
        <v>44463</v>
      </c>
      <c r="AU11" t="s">
        <v>1756</v>
      </c>
      <c r="AV11" t="s">
        <v>1756</v>
      </c>
      <c r="AZ11" t="s">
        <v>1766</v>
      </c>
      <c r="BA11" t="s">
        <v>1767</v>
      </c>
      <c r="BB11" t="s">
        <v>1793</v>
      </c>
      <c r="BC11" t="s">
        <v>1794</v>
      </c>
      <c r="BD11" t="s">
        <v>827</v>
      </c>
      <c r="BE11" t="s">
        <v>1756</v>
      </c>
      <c r="BF11" t="s">
        <v>827</v>
      </c>
    </row>
    <row r="12" spans="1:58">
      <c r="A12" t="s">
        <v>499</v>
      </c>
      <c r="B12">
        <v>15</v>
      </c>
      <c r="C12">
        <v>0</v>
      </c>
      <c r="D12">
        <v>9954</v>
      </c>
      <c r="E12" t="s">
        <v>1752</v>
      </c>
      <c r="F12">
        <v>53530601</v>
      </c>
      <c r="G12" t="s">
        <v>1753</v>
      </c>
      <c r="H12">
        <v>0</v>
      </c>
      <c r="I12" t="s">
        <v>1795</v>
      </c>
      <c r="J12">
        <v>98.83</v>
      </c>
      <c r="K12">
        <v>8</v>
      </c>
      <c r="L12" t="s">
        <v>1771</v>
      </c>
      <c r="N12" t="s">
        <v>1757</v>
      </c>
      <c r="O12" t="s">
        <v>1756</v>
      </c>
      <c r="P12" t="s">
        <v>1756</v>
      </c>
      <c r="Q12" s="387">
        <v>790.64</v>
      </c>
      <c r="R12">
        <v>102.78320000000001</v>
      </c>
      <c r="S12">
        <v>893.42319999999995</v>
      </c>
      <c r="T12" s="388">
        <v>44461</v>
      </c>
      <c r="U12">
        <v>0</v>
      </c>
      <c r="V12" t="s">
        <v>847</v>
      </c>
      <c r="W12" s="388">
        <v>44476</v>
      </c>
      <c r="X12">
        <v>167</v>
      </c>
      <c r="Y12">
        <v>0</v>
      </c>
      <c r="Z12">
        <v>0</v>
      </c>
      <c r="AA12" t="s">
        <v>1758</v>
      </c>
      <c r="AB12" t="s">
        <v>827</v>
      </c>
      <c r="AD12" t="s">
        <v>1759</v>
      </c>
      <c r="AE12" t="s">
        <v>1760</v>
      </c>
      <c r="AI12" t="s">
        <v>1761</v>
      </c>
      <c r="AL12" t="s">
        <v>1762</v>
      </c>
      <c r="AM12">
        <v>6</v>
      </c>
      <c r="AN12" t="s">
        <v>1763</v>
      </c>
      <c r="AO12" t="s">
        <v>1764</v>
      </c>
      <c r="AP12">
        <v>0</v>
      </c>
      <c r="AQ12" s="388">
        <v>44463</v>
      </c>
      <c r="AS12" t="s">
        <v>1765</v>
      </c>
      <c r="AT12" s="388">
        <v>44463</v>
      </c>
      <c r="AU12" t="s">
        <v>1756</v>
      </c>
      <c r="AV12" t="s">
        <v>1756</v>
      </c>
      <c r="AZ12" t="s">
        <v>1766</v>
      </c>
      <c r="BA12" t="s">
        <v>1767</v>
      </c>
      <c r="BB12" t="s">
        <v>1796</v>
      </c>
      <c r="BC12" t="s">
        <v>1797</v>
      </c>
      <c r="BD12" t="s">
        <v>827</v>
      </c>
      <c r="BE12" t="s">
        <v>1756</v>
      </c>
      <c r="BF12" t="s">
        <v>827</v>
      </c>
    </row>
    <row r="13" spans="1:58">
      <c r="A13" t="s">
        <v>499</v>
      </c>
      <c r="B13">
        <v>15</v>
      </c>
      <c r="C13">
        <v>0</v>
      </c>
      <c r="D13">
        <v>9954</v>
      </c>
      <c r="E13" t="s">
        <v>1752</v>
      </c>
      <c r="F13">
        <v>53530601</v>
      </c>
      <c r="G13" t="s">
        <v>1753</v>
      </c>
      <c r="H13">
        <v>0</v>
      </c>
      <c r="I13" t="s">
        <v>1795</v>
      </c>
      <c r="J13">
        <v>98.83</v>
      </c>
      <c r="K13">
        <v>10</v>
      </c>
      <c r="L13" t="s">
        <v>1771</v>
      </c>
      <c r="N13" t="s">
        <v>1757</v>
      </c>
      <c r="O13" t="s">
        <v>1756</v>
      </c>
      <c r="P13" t="s">
        <v>1756</v>
      </c>
      <c r="Q13" s="387">
        <v>988.3</v>
      </c>
      <c r="R13">
        <v>128.47899999999998</v>
      </c>
      <c r="S13">
        <v>1116.7789999999998</v>
      </c>
      <c r="T13" s="388">
        <v>44461</v>
      </c>
      <c r="U13">
        <v>0</v>
      </c>
      <c r="V13" t="s">
        <v>847</v>
      </c>
      <c r="W13" s="388">
        <v>44476</v>
      </c>
      <c r="X13">
        <v>167</v>
      </c>
      <c r="Y13">
        <v>0</v>
      </c>
      <c r="Z13">
        <v>0</v>
      </c>
      <c r="AA13" t="s">
        <v>1758</v>
      </c>
      <c r="AB13" t="s">
        <v>827</v>
      </c>
      <c r="AD13" t="s">
        <v>1759</v>
      </c>
      <c r="AE13" t="s">
        <v>1760</v>
      </c>
      <c r="AI13" t="s">
        <v>1761</v>
      </c>
      <c r="AL13" t="s">
        <v>1762</v>
      </c>
      <c r="AM13">
        <v>6</v>
      </c>
      <c r="AN13" t="s">
        <v>1763</v>
      </c>
      <c r="AO13" t="s">
        <v>1764</v>
      </c>
      <c r="AP13">
        <v>0</v>
      </c>
      <c r="AQ13" s="388">
        <v>44463</v>
      </c>
      <c r="AS13" t="s">
        <v>1765</v>
      </c>
      <c r="AT13" s="388">
        <v>44463</v>
      </c>
      <c r="AU13" t="s">
        <v>1756</v>
      </c>
      <c r="AV13" t="s">
        <v>1756</v>
      </c>
      <c r="AZ13" t="s">
        <v>1766</v>
      </c>
      <c r="BA13" t="s">
        <v>1767</v>
      </c>
      <c r="BB13" t="s">
        <v>1798</v>
      </c>
      <c r="BC13" t="s">
        <v>1799</v>
      </c>
      <c r="BD13" t="s">
        <v>827</v>
      </c>
      <c r="BE13" t="s">
        <v>1756</v>
      </c>
      <c r="BF13" t="s">
        <v>827</v>
      </c>
    </row>
    <row r="14" spans="1:58">
      <c r="A14" t="s">
        <v>499</v>
      </c>
      <c r="B14">
        <v>15</v>
      </c>
      <c r="C14">
        <v>0</v>
      </c>
      <c r="D14">
        <v>9954</v>
      </c>
      <c r="E14" t="s">
        <v>1752</v>
      </c>
      <c r="F14">
        <v>53530601</v>
      </c>
      <c r="G14" t="s">
        <v>1753</v>
      </c>
      <c r="H14">
        <v>0</v>
      </c>
      <c r="I14" t="s">
        <v>1800</v>
      </c>
      <c r="J14">
        <v>127.81</v>
      </c>
      <c r="K14">
        <v>9</v>
      </c>
      <c r="L14" t="s">
        <v>1771</v>
      </c>
      <c r="N14" t="s">
        <v>1757</v>
      </c>
      <c r="O14" t="s">
        <v>1756</v>
      </c>
      <c r="P14" t="s">
        <v>1756</v>
      </c>
      <c r="Q14" s="387">
        <v>1150.29</v>
      </c>
      <c r="R14">
        <v>149.5377</v>
      </c>
      <c r="S14">
        <v>1299.8276999999998</v>
      </c>
      <c r="T14" s="388">
        <v>44461</v>
      </c>
      <c r="U14">
        <v>0</v>
      </c>
      <c r="V14" t="s">
        <v>847</v>
      </c>
      <c r="W14" s="388">
        <v>44476</v>
      </c>
      <c r="X14">
        <v>167</v>
      </c>
      <c r="Y14">
        <v>0</v>
      </c>
      <c r="Z14">
        <v>0</v>
      </c>
      <c r="AA14" t="s">
        <v>1758</v>
      </c>
      <c r="AB14" t="s">
        <v>827</v>
      </c>
      <c r="AD14" t="s">
        <v>1759</v>
      </c>
      <c r="AE14" t="s">
        <v>1760</v>
      </c>
      <c r="AI14" t="s">
        <v>1761</v>
      </c>
      <c r="AL14" t="s">
        <v>1762</v>
      </c>
      <c r="AM14">
        <v>6</v>
      </c>
      <c r="AN14" t="s">
        <v>1763</v>
      </c>
      <c r="AO14" t="s">
        <v>1764</v>
      </c>
      <c r="AP14">
        <v>0</v>
      </c>
      <c r="AQ14" s="388">
        <v>44463</v>
      </c>
      <c r="AS14" t="s">
        <v>1765</v>
      </c>
      <c r="AT14" s="388">
        <v>44463</v>
      </c>
      <c r="AU14" t="s">
        <v>1756</v>
      </c>
      <c r="AV14" t="s">
        <v>1756</v>
      </c>
      <c r="AZ14" t="s">
        <v>1766</v>
      </c>
      <c r="BA14" t="s">
        <v>1767</v>
      </c>
      <c r="BB14" t="s">
        <v>1801</v>
      </c>
      <c r="BC14" t="s">
        <v>1802</v>
      </c>
      <c r="BD14" t="s">
        <v>827</v>
      </c>
      <c r="BE14" t="s">
        <v>1756</v>
      </c>
      <c r="BF14" t="s">
        <v>827</v>
      </c>
    </row>
    <row r="15" spans="1:58">
      <c r="A15" t="s">
        <v>499</v>
      </c>
      <c r="B15">
        <v>15</v>
      </c>
      <c r="C15">
        <v>0</v>
      </c>
      <c r="D15">
        <v>9954</v>
      </c>
      <c r="E15" t="s">
        <v>1752</v>
      </c>
      <c r="F15">
        <v>53530601</v>
      </c>
      <c r="G15" t="s">
        <v>1753</v>
      </c>
      <c r="H15">
        <v>0</v>
      </c>
      <c r="I15" t="s">
        <v>1803</v>
      </c>
      <c r="J15">
        <v>225</v>
      </c>
      <c r="K15">
        <v>2</v>
      </c>
      <c r="L15" t="s">
        <v>1755</v>
      </c>
      <c r="N15" t="s">
        <v>1757</v>
      </c>
      <c r="O15" t="s">
        <v>1756</v>
      </c>
      <c r="P15" t="s">
        <v>1756</v>
      </c>
      <c r="Q15" s="387">
        <v>450</v>
      </c>
      <c r="R15">
        <v>58.5</v>
      </c>
      <c r="S15">
        <v>508.49999999999994</v>
      </c>
      <c r="T15" s="388">
        <v>44461</v>
      </c>
      <c r="U15">
        <v>0</v>
      </c>
      <c r="V15" t="s">
        <v>847</v>
      </c>
      <c r="W15" s="388">
        <v>44476</v>
      </c>
      <c r="X15">
        <v>167</v>
      </c>
      <c r="Y15">
        <v>0</v>
      </c>
      <c r="Z15">
        <v>0</v>
      </c>
      <c r="AA15" t="s">
        <v>1758</v>
      </c>
      <c r="AB15" t="s">
        <v>827</v>
      </c>
      <c r="AD15" t="s">
        <v>1759</v>
      </c>
      <c r="AE15" t="s">
        <v>1760</v>
      </c>
      <c r="AI15" t="s">
        <v>1761</v>
      </c>
      <c r="AL15" t="s">
        <v>1762</v>
      </c>
      <c r="AM15">
        <v>6</v>
      </c>
      <c r="AN15" t="s">
        <v>1763</v>
      </c>
      <c r="AO15" t="s">
        <v>1764</v>
      </c>
      <c r="AP15">
        <v>0</v>
      </c>
      <c r="AQ15" s="388">
        <v>44463</v>
      </c>
      <c r="AS15" t="s">
        <v>1765</v>
      </c>
      <c r="AT15" s="388">
        <v>44463</v>
      </c>
      <c r="AU15" t="s">
        <v>1756</v>
      </c>
      <c r="AV15" t="s">
        <v>1756</v>
      </c>
      <c r="AZ15" t="s">
        <v>1766</v>
      </c>
      <c r="BA15" t="s">
        <v>1767</v>
      </c>
      <c r="BB15" t="s">
        <v>1804</v>
      </c>
      <c r="BC15" t="s">
        <v>1805</v>
      </c>
      <c r="BD15" t="s">
        <v>827</v>
      </c>
      <c r="BE15" t="s">
        <v>1756</v>
      </c>
      <c r="BF15" t="s">
        <v>827</v>
      </c>
    </row>
    <row r="16" spans="1:58">
      <c r="A16" t="s">
        <v>499</v>
      </c>
      <c r="B16">
        <v>15</v>
      </c>
      <c r="C16">
        <v>0</v>
      </c>
      <c r="D16">
        <v>9949</v>
      </c>
      <c r="E16" t="s">
        <v>1806</v>
      </c>
      <c r="F16">
        <v>53530601</v>
      </c>
      <c r="G16" t="s">
        <v>1753</v>
      </c>
      <c r="H16">
        <v>0</v>
      </c>
      <c r="I16" t="s">
        <v>1754</v>
      </c>
      <c r="J16">
        <v>225</v>
      </c>
      <c r="K16">
        <v>6</v>
      </c>
      <c r="L16" t="s">
        <v>1755</v>
      </c>
      <c r="M16" t="s">
        <v>1756</v>
      </c>
      <c r="N16" t="s">
        <v>1756</v>
      </c>
      <c r="P16" t="s">
        <v>1757</v>
      </c>
      <c r="Q16" s="387">
        <v>1350</v>
      </c>
      <c r="R16">
        <v>175.5</v>
      </c>
      <c r="S16">
        <v>1525.4999999999998</v>
      </c>
      <c r="T16" s="388">
        <v>44461</v>
      </c>
      <c r="U16">
        <v>0</v>
      </c>
      <c r="V16" t="s">
        <v>847</v>
      </c>
      <c r="W16" s="388">
        <v>44476</v>
      </c>
      <c r="X16">
        <v>167</v>
      </c>
      <c r="Y16">
        <v>0</v>
      </c>
      <c r="Z16">
        <v>0</v>
      </c>
      <c r="AA16" t="s">
        <v>1758</v>
      </c>
      <c r="AB16" t="s">
        <v>827</v>
      </c>
      <c r="AD16" t="s">
        <v>1759</v>
      </c>
      <c r="AE16" t="s">
        <v>1760</v>
      </c>
      <c r="AI16" t="s">
        <v>1761</v>
      </c>
      <c r="AL16" t="s">
        <v>1807</v>
      </c>
      <c r="AM16">
        <v>6</v>
      </c>
      <c r="AN16" t="s">
        <v>1763</v>
      </c>
      <c r="AO16" t="s">
        <v>1808</v>
      </c>
      <c r="AP16">
        <v>0</v>
      </c>
      <c r="AQ16" s="388">
        <v>44460</v>
      </c>
      <c r="AS16" t="s">
        <v>1765</v>
      </c>
      <c r="AT16" s="388">
        <v>44464</v>
      </c>
      <c r="AU16" t="s">
        <v>1756</v>
      </c>
      <c r="AV16" t="s">
        <v>1756</v>
      </c>
      <c r="AZ16" t="s">
        <v>1766</v>
      </c>
      <c r="BA16" t="s">
        <v>1767</v>
      </c>
      <c r="BB16" t="s">
        <v>1809</v>
      </c>
      <c r="BC16" t="s">
        <v>1810</v>
      </c>
      <c r="BD16" t="s">
        <v>827</v>
      </c>
      <c r="BE16" t="s">
        <v>1756</v>
      </c>
      <c r="BF16" t="s">
        <v>827</v>
      </c>
    </row>
    <row r="17" spans="1:58">
      <c r="A17" t="s">
        <v>499</v>
      </c>
      <c r="B17">
        <v>15</v>
      </c>
      <c r="C17">
        <v>0</v>
      </c>
      <c r="D17">
        <v>9949</v>
      </c>
      <c r="E17" t="s">
        <v>1806</v>
      </c>
      <c r="F17">
        <v>53530601</v>
      </c>
      <c r="G17" t="s">
        <v>1753</v>
      </c>
      <c r="H17">
        <v>0</v>
      </c>
      <c r="I17" t="s">
        <v>1770</v>
      </c>
      <c r="J17">
        <v>84.69</v>
      </c>
      <c r="K17">
        <v>8</v>
      </c>
      <c r="L17" t="s">
        <v>1771</v>
      </c>
      <c r="M17" t="s">
        <v>1756</v>
      </c>
      <c r="N17" t="s">
        <v>1756</v>
      </c>
      <c r="O17" t="s">
        <v>1772</v>
      </c>
      <c r="P17" t="s">
        <v>1779</v>
      </c>
      <c r="Q17" s="387">
        <v>1185.68</v>
      </c>
      <c r="R17">
        <v>154.13840000000002</v>
      </c>
      <c r="S17">
        <v>1339.8183999999999</v>
      </c>
      <c r="T17" s="388">
        <v>44461</v>
      </c>
      <c r="U17">
        <v>0</v>
      </c>
      <c r="V17" t="s">
        <v>847</v>
      </c>
      <c r="W17" s="388">
        <v>44476</v>
      </c>
      <c r="X17">
        <v>167</v>
      </c>
      <c r="Y17">
        <v>0</v>
      </c>
      <c r="Z17">
        <v>0</v>
      </c>
      <c r="AA17" t="s">
        <v>1758</v>
      </c>
      <c r="AB17" t="s">
        <v>827</v>
      </c>
      <c r="AD17" t="s">
        <v>1759</v>
      </c>
      <c r="AE17" t="s">
        <v>1760</v>
      </c>
      <c r="AI17" t="s">
        <v>1761</v>
      </c>
      <c r="AL17" t="s">
        <v>1807</v>
      </c>
      <c r="AM17">
        <v>6</v>
      </c>
      <c r="AN17" t="s">
        <v>1763</v>
      </c>
      <c r="AO17" t="s">
        <v>1808</v>
      </c>
      <c r="AP17">
        <v>0</v>
      </c>
      <c r="AQ17" s="388">
        <v>44460</v>
      </c>
      <c r="AS17" t="s">
        <v>1765</v>
      </c>
      <c r="AT17" s="388">
        <v>44464</v>
      </c>
      <c r="AU17" t="s">
        <v>1756</v>
      </c>
      <c r="AV17" t="s">
        <v>1756</v>
      </c>
      <c r="AZ17" t="s">
        <v>1766</v>
      </c>
      <c r="BA17" t="s">
        <v>1767</v>
      </c>
      <c r="BB17" t="s">
        <v>1811</v>
      </c>
      <c r="BC17" t="s">
        <v>1812</v>
      </c>
      <c r="BD17" t="s">
        <v>827</v>
      </c>
      <c r="BE17" t="s">
        <v>1756</v>
      </c>
      <c r="BF17" t="s">
        <v>827</v>
      </c>
    </row>
    <row r="18" spans="1:58">
      <c r="A18" t="s">
        <v>499</v>
      </c>
      <c r="B18">
        <v>15</v>
      </c>
      <c r="C18">
        <v>0</v>
      </c>
      <c r="D18">
        <v>9949</v>
      </c>
      <c r="E18" t="s">
        <v>1806</v>
      </c>
      <c r="F18">
        <v>53530601</v>
      </c>
      <c r="G18" t="s">
        <v>1753</v>
      </c>
      <c r="H18">
        <v>0</v>
      </c>
      <c r="I18" t="s">
        <v>1770</v>
      </c>
      <c r="J18">
        <v>84.69</v>
      </c>
      <c r="K18">
        <v>8</v>
      </c>
      <c r="L18" t="s">
        <v>1771</v>
      </c>
      <c r="M18" t="s">
        <v>1756</v>
      </c>
      <c r="N18" t="s">
        <v>1756</v>
      </c>
      <c r="O18" t="s">
        <v>1772</v>
      </c>
      <c r="P18" t="s">
        <v>1757</v>
      </c>
      <c r="Q18" s="387">
        <v>677.52</v>
      </c>
      <c r="R18">
        <v>88.077600000000004</v>
      </c>
      <c r="S18">
        <v>765.59759999999994</v>
      </c>
      <c r="T18" s="388">
        <v>44461</v>
      </c>
      <c r="U18">
        <v>0</v>
      </c>
      <c r="V18" t="s">
        <v>847</v>
      </c>
      <c r="W18" s="388">
        <v>44476</v>
      </c>
      <c r="X18">
        <v>167</v>
      </c>
      <c r="Y18">
        <v>0</v>
      </c>
      <c r="Z18">
        <v>0</v>
      </c>
      <c r="AA18" t="s">
        <v>1758</v>
      </c>
      <c r="AB18" t="s">
        <v>827</v>
      </c>
      <c r="AD18" t="s">
        <v>1759</v>
      </c>
      <c r="AE18" t="s">
        <v>1760</v>
      </c>
      <c r="AI18" t="s">
        <v>1761</v>
      </c>
      <c r="AL18" t="s">
        <v>1807</v>
      </c>
      <c r="AM18">
        <v>6</v>
      </c>
      <c r="AN18" t="s">
        <v>1763</v>
      </c>
      <c r="AO18" t="s">
        <v>1808</v>
      </c>
      <c r="AP18">
        <v>0</v>
      </c>
      <c r="AQ18" s="388">
        <v>44460</v>
      </c>
      <c r="AS18" t="s">
        <v>1765</v>
      </c>
      <c r="AT18" s="388">
        <v>44464</v>
      </c>
      <c r="AU18" t="s">
        <v>1756</v>
      </c>
      <c r="AV18" t="s">
        <v>1756</v>
      </c>
      <c r="AZ18" t="s">
        <v>1766</v>
      </c>
      <c r="BA18" t="s">
        <v>1767</v>
      </c>
      <c r="BB18" t="s">
        <v>1813</v>
      </c>
      <c r="BC18" t="s">
        <v>1814</v>
      </c>
      <c r="BD18" t="s">
        <v>827</v>
      </c>
      <c r="BE18" t="s">
        <v>1756</v>
      </c>
      <c r="BF18" t="s">
        <v>827</v>
      </c>
    </row>
    <row r="19" spans="1:58">
      <c r="A19" t="s">
        <v>499</v>
      </c>
      <c r="B19">
        <v>15</v>
      </c>
      <c r="C19">
        <v>0</v>
      </c>
      <c r="D19">
        <v>9949</v>
      </c>
      <c r="E19" t="s">
        <v>1806</v>
      </c>
      <c r="F19">
        <v>53530601</v>
      </c>
      <c r="G19" t="s">
        <v>1753</v>
      </c>
      <c r="H19">
        <v>0</v>
      </c>
      <c r="I19" t="s">
        <v>1770</v>
      </c>
      <c r="J19">
        <v>84.69</v>
      </c>
      <c r="K19">
        <v>8</v>
      </c>
      <c r="L19" t="s">
        <v>1771</v>
      </c>
      <c r="M19" t="s">
        <v>1756</v>
      </c>
      <c r="N19" t="s">
        <v>1756</v>
      </c>
      <c r="O19" t="s">
        <v>1772</v>
      </c>
      <c r="P19" t="s">
        <v>1757</v>
      </c>
      <c r="Q19" s="387">
        <v>677.52</v>
      </c>
      <c r="R19">
        <v>88.077600000000004</v>
      </c>
      <c r="S19">
        <v>765.59759999999994</v>
      </c>
      <c r="T19" s="388">
        <v>44461</v>
      </c>
      <c r="U19">
        <v>0</v>
      </c>
      <c r="V19" t="s">
        <v>847</v>
      </c>
      <c r="W19" s="388">
        <v>44476</v>
      </c>
      <c r="X19">
        <v>167</v>
      </c>
      <c r="Y19">
        <v>0</v>
      </c>
      <c r="Z19">
        <v>0</v>
      </c>
      <c r="AA19" t="s">
        <v>1758</v>
      </c>
      <c r="AB19" t="s">
        <v>827</v>
      </c>
      <c r="AD19" t="s">
        <v>1759</v>
      </c>
      <c r="AE19" t="s">
        <v>1760</v>
      </c>
      <c r="AI19" t="s">
        <v>1761</v>
      </c>
      <c r="AL19" t="s">
        <v>1807</v>
      </c>
      <c r="AM19">
        <v>6</v>
      </c>
      <c r="AN19" t="s">
        <v>1763</v>
      </c>
      <c r="AO19" t="s">
        <v>1808</v>
      </c>
      <c r="AP19">
        <v>0</v>
      </c>
      <c r="AQ19" s="388">
        <v>44460</v>
      </c>
      <c r="AS19" t="s">
        <v>1765</v>
      </c>
      <c r="AT19" s="388">
        <v>44464</v>
      </c>
      <c r="AU19" t="s">
        <v>1756</v>
      </c>
      <c r="AV19" t="s">
        <v>1756</v>
      </c>
      <c r="AZ19" t="s">
        <v>1766</v>
      </c>
      <c r="BA19" t="s">
        <v>1767</v>
      </c>
      <c r="BB19" t="s">
        <v>1813</v>
      </c>
      <c r="BC19" t="s">
        <v>1814</v>
      </c>
      <c r="BD19" t="s">
        <v>827</v>
      </c>
      <c r="BE19" t="s">
        <v>1756</v>
      </c>
      <c r="BF19" t="s">
        <v>827</v>
      </c>
    </row>
    <row r="20" spans="1:58">
      <c r="A20" t="s">
        <v>499</v>
      </c>
      <c r="B20">
        <v>15</v>
      </c>
      <c r="C20">
        <v>0</v>
      </c>
      <c r="D20">
        <v>9949</v>
      </c>
      <c r="E20" t="s">
        <v>1806</v>
      </c>
      <c r="F20">
        <v>53530601</v>
      </c>
      <c r="G20" t="s">
        <v>1753</v>
      </c>
      <c r="H20">
        <v>0</v>
      </c>
      <c r="I20" t="s">
        <v>1770</v>
      </c>
      <c r="J20">
        <v>84.69</v>
      </c>
      <c r="K20">
        <v>8</v>
      </c>
      <c r="L20" t="s">
        <v>1771</v>
      </c>
      <c r="M20" t="s">
        <v>1756</v>
      </c>
      <c r="N20" t="s">
        <v>1756</v>
      </c>
      <c r="O20" t="s">
        <v>1772</v>
      </c>
      <c r="P20" t="s">
        <v>1779</v>
      </c>
      <c r="Q20" s="387">
        <v>1185.68</v>
      </c>
      <c r="R20">
        <v>154.13840000000002</v>
      </c>
      <c r="S20">
        <v>1339.8183999999999</v>
      </c>
      <c r="T20" s="388">
        <v>44461</v>
      </c>
      <c r="U20">
        <v>0</v>
      </c>
      <c r="V20" t="s">
        <v>847</v>
      </c>
      <c r="W20" s="388">
        <v>44476</v>
      </c>
      <c r="X20">
        <v>167</v>
      </c>
      <c r="Y20">
        <v>0</v>
      </c>
      <c r="Z20">
        <v>0</v>
      </c>
      <c r="AA20" t="s">
        <v>1758</v>
      </c>
      <c r="AB20" t="s">
        <v>827</v>
      </c>
      <c r="AD20" t="s">
        <v>1759</v>
      </c>
      <c r="AE20" t="s">
        <v>1760</v>
      </c>
      <c r="AI20" t="s">
        <v>1761</v>
      </c>
      <c r="AL20" t="s">
        <v>1807</v>
      </c>
      <c r="AM20">
        <v>6</v>
      </c>
      <c r="AN20" t="s">
        <v>1763</v>
      </c>
      <c r="AO20" t="s">
        <v>1808</v>
      </c>
      <c r="AP20">
        <v>0</v>
      </c>
      <c r="AQ20" s="388">
        <v>44460</v>
      </c>
      <c r="AS20" t="s">
        <v>1765</v>
      </c>
      <c r="AT20" s="388">
        <v>44464</v>
      </c>
      <c r="AU20" t="s">
        <v>1756</v>
      </c>
      <c r="AV20" t="s">
        <v>1756</v>
      </c>
      <c r="AZ20" t="s">
        <v>1766</v>
      </c>
      <c r="BA20" t="s">
        <v>1767</v>
      </c>
      <c r="BB20" t="s">
        <v>1811</v>
      </c>
      <c r="BC20" t="s">
        <v>1812</v>
      </c>
      <c r="BD20" t="s">
        <v>827</v>
      </c>
      <c r="BE20" t="s">
        <v>1756</v>
      </c>
      <c r="BF20" t="s">
        <v>827</v>
      </c>
    </row>
    <row r="21" spans="1:58">
      <c r="A21" t="s">
        <v>499</v>
      </c>
      <c r="B21">
        <v>15</v>
      </c>
      <c r="C21">
        <v>0</v>
      </c>
      <c r="D21">
        <v>9949</v>
      </c>
      <c r="E21" t="s">
        <v>1806</v>
      </c>
      <c r="F21">
        <v>53530601</v>
      </c>
      <c r="G21" t="s">
        <v>1753</v>
      </c>
      <c r="H21">
        <v>0</v>
      </c>
      <c r="I21" t="s">
        <v>1770</v>
      </c>
      <c r="J21">
        <v>84.69</v>
      </c>
      <c r="K21">
        <v>8</v>
      </c>
      <c r="L21" t="s">
        <v>1771</v>
      </c>
      <c r="M21" t="s">
        <v>1756</v>
      </c>
      <c r="N21" t="s">
        <v>1756</v>
      </c>
      <c r="O21" t="s">
        <v>1772</v>
      </c>
      <c r="P21" t="s">
        <v>1773</v>
      </c>
      <c r="Q21" s="387">
        <v>931.6</v>
      </c>
      <c r="R21">
        <v>121.108</v>
      </c>
      <c r="S21">
        <v>1052.7079999999999</v>
      </c>
      <c r="T21" s="388">
        <v>44461</v>
      </c>
      <c r="U21">
        <v>0</v>
      </c>
      <c r="V21" t="s">
        <v>847</v>
      </c>
      <c r="W21" s="388">
        <v>44476</v>
      </c>
      <c r="X21">
        <v>167</v>
      </c>
      <c r="Y21">
        <v>0</v>
      </c>
      <c r="Z21">
        <v>0</v>
      </c>
      <c r="AA21" t="s">
        <v>1758</v>
      </c>
      <c r="AB21" t="s">
        <v>827</v>
      </c>
      <c r="AD21" t="s">
        <v>1759</v>
      </c>
      <c r="AE21" t="s">
        <v>1760</v>
      </c>
      <c r="AI21" t="s">
        <v>1761</v>
      </c>
      <c r="AL21" t="s">
        <v>1807</v>
      </c>
      <c r="AM21">
        <v>6</v>
      </c>
      <c r="AN21" t="s">
        <v>1763</v>
      </c>
      <c r="AO21" t="s">
        <v>1808</v>
      </c>
      <c r="AP21">
        <v>0</v>
      </c>
      <c r="AQ21" s="388">
        <v>44460</v>
      </c>
      <c r="AS21" t="s">
        <v>1765</v>
      </c>
      <c r="AT21" s="388">
        <v>44464</v>
      </c>
      <c r="AU21" t="s">
        <v>1756</v>
      </c>
      <c r="AV21" t="s">
        <v>1756</v>
      </c>
      <c r="AZ21" t="s">
        <v>1766</v>
      </c>
      <c r="BA21" t="s">
        <v>1767</v>
      </c>
      <c r="BB21" t="s">
        <v>1815</v>
      </c>
      <c r="BC21" t="s">
        <v>1816</v>
      </c>
      <c r="BD21" t="s">
        <v>827</v>
      </c>
      <c r="BE21" t="s">
        <v>1756</v>
      </c>
      <c r="BF21" t="s">
        <v>827</v>
      </c>
    </row>
    <row r="22" spans="1:58">
      <c r="A22" t="s">
        <v>499</v>
      </c>
      <c r="B22">
        <v>15</v>
      </c>
      <c r="C22">
        <v>0</v>
      </c>
      <c r="D22">
        <v>9949</v>
      </c>
      <c r="E22" t="s">
        <v>1806</v>
      </c>
      <c r="F22">
        <v>53530601</v>
      </c>
      <c r="G22" t="s">
        <v>1753</v>
      </c>
      <c r="H22">
        <v>0</v>
      </c>
      <c r="I22" t="s">
        <v>554</v>
      </c>
      <c r="J22">
        <v>101.49</v>
      </c>
      <c r="K22">
        <v>8</v>
      </c>
      <c r="L22" t="s">
        <v>1771</v>
      </c>
      <c r="M22" t="s">
        <v>1756</v>
      </c>
      <c r="N22" t="s">
        <v>1756</v>
      </c>
      <c r="O22" t="s">
        <v>1782</v>
      </c>
      <c r="P22" t="s">
        <v>1783</v>
      </c>
      <c r="Q22" s="387">
        <v>1456.92</v>
      </c>
      <c r="R22">
        <v>189.39960000000002</v>
      </c>
      <c r="S22">
        <v>1646.3196</v>
      </c>
      <c r="T22" s="388">
        <v>44461</v>
      </c>
      <c r="U22">
        <v>0</v>
      </c>
      <c r="V22" t="s">
        <v>847</v>
      </c>
      <c r="W22" s="388">
        <v>44476</v>
      </c>
      <c r="X22">
        <v>167</v>
      </c>
      <c r="Y22">
        <v>0</v>
      </c>
      <c r="Z22">
        <v>0</v>
      </c>
      <c r="AA22" t="s">
        <v>1758</v>
      </c>
      <c r="AB22" t="s">
        <v>827</v>
      </c>
      <c r="AD22" t="s">
        <v>1759</v>
      </c>
      <c r="AE22" t="s">
        <v>1760</v>
      </c>
      <c r="AI22" t="s">
        <v>1761</v>
      </c>
      <c r="AL22" t="s">
        <v>1807</v>
      </c>
      <c r="AM22">
        <v>6</v>
      </c>
      <c r="AN22" t="s">
        <v>1763</v>
      </c>
      <c r="AO22" t="s">
        <v>1808</v>
      </c>
      <c r="AP22">
        <v>0</v>
      </c>
      <c r="AQ22" s="388">
        <v>44460</v>
      </c>
      <c r="AS22" t="s">
        <v>1765</v>
      </c>
      <c r="AT22" s="388">
        <v>44464</v>
      </c>
      <c r="AU22" t="s">
        <v>1756</v>
      </c>
      <c r="AV22" t="s">
        <v>1756</v>
      </c>
      <c r="AZ22" t="s">
        <v>1766</v>
      </c>
      <c r="BA22" t="s">
        <v>1767</v>
      </c>
      <c r="BB22" t="s">
        <v>1817</v>
      </c>
      <c r="BC22" t="s">
        <v>1818</v>
      </c>
      <c r="BD22" t="s">
        <v>827</v>
      </c>
      <c r="BE22" t="s">
        <v>1756</v>
      </c>
      <c r="BF22" t="s">
        <v>827</v>
      </c>
    </row>
    <row r="23" spans="1:58">
      <c r="A23" t="s">
        <v>499</v>
      </c>
      <c r="B23">
        <v>15</v>
      </c>
      <c r="C23">
        <v>0</v>
      </c>
      <c r="D23">
        <v>9949</v>
      </c>
      <c r="E23" t="s">
        <v>1806</v>
      </c>
      <c r="F23">
        <v>53530601</v>
      </c>
      <c r="G23" t="s">
        <v>1753</v>
      </c>
      <c r="H23">
        <v>0</v>
      </c>
      <c r="I23" t="s">
        <v>1786</v>
      </c>
      <c r="J23">
        <v>187.5</v>
      </c>
      <c r="K23">
        <v>8.5</v>
      </c>
      <c r="L23" t="s">
        <v>1771</v>
      </c>
      <c r="N23" t="s">
        <v>1757</v>
      </c>
      <c r="O23" t="s">
        <v>1756</v>
      </c>
      <c r="P23" t="s">
        <v>1756</v>
      </c>
      <c r="Q23" s="387">
        <v>1593.75</v>
      </c>
      <c r="R23">
        <v>207.1875</v>
      </c>
      <c r="S23">
        <v>1800.9374999999998</v>
      </c>
      <c r="T23" s="388">
        <v>44461</v>
      </c>
      <c r="U23">
        <v>0</v>
      </c>
      <c r="V23" t="s">
        <v>847</v>
      </c>
      <c r="W23" s="388">
        <v>44476</v>
      </c>
      <c r="X23">
        <v>167</v>
      </c>
      <c r="Y23">
        <v>0</v>
      </c>
      <c r="Z23">
        <v>0</v>
      </c>
      <c r="AA23" t="s">
        <v>1758</v>
      </c>
      <c r="AB23" t="s">
        <v>827</v>
      </c>
      <c r="AD23" t="s">
        <v>1759</v>
      </c>
      <c r="AE23" t="s">
        <v>1760</v>
      </c>
      <c r="AI23" t="s">
        <v>1761</v>
      </c>
      <c r="AL23" t="s">
        <v>1807</v>
      </c>
      <c r="AM23">
        <v>6</v>
      </c>
      <c r="AN23" t="s">
        <v>1763</v>
      </c>
      <c r="AO23" t="s">
        <v>1808</v>
      </c>
      <c r="AP23">
        <v>0</v>
      </c>
      <c r="AQ23" s="388">
        <v>44460</v>
      </c>
      <c r="AS23" t="s">
        <v>1765</v>
      </c>
      <c r="AT23" s="388">
        <v>44464</v>
      </c>
      <c r="AU23" t="s">
        <v>1756</v>
      </c>
      <c r="AV23" t="s">
        <v>1756</v>
      </c>
      <c r="AZ23" t="s">
        <v>1766</v>
      </c>
      <c r="BA23" t="s">
        <v>1767</v>
      </c>
      <c r="BB23" t="s">
        <v>1819</v>
      </c>
      <c r="BC23" t="s">
        <v>1820</v>
      </c>
      <c r="BD23" t="s">
        <v>827</v>
      </c>
      <c r="BE23" t="s">
        <v>1756</v>
      </c>
      <c r="BF23" t="s">
        <v>827</v>
      </c>
    </row>
    <row r="24" spans="1:58">
      <c r="A24" t="s">
        <v>499</v>
      </c>
      <c r="B24">
        <v>15</v>
      </c>
      <c r="C24">
        <v>0</v>
      </c>
      <c r="D24">
        <v>9949</v>
      </c>
      <c r="E24" t="s">
        <v>1806</v>
      </c>
      <c r="F24">
        <v>53530601</v>
      </c>
      <c r="G24" t="s">
        <v>1753</v>
      </c>
      <c r="H24">
        <v>0</v>
      </c>
      <c r="I24" t="s">
        <v>1789</v>
      </c>
      <c r="J24">
        <v>199.14</v>
      </c>
      <c r="K24">
        <v>13</v>
      </c>
      <c r="L24" t="s">
        <v>1771</v>
      </c>
      <c r="N24" t="s">
        <v>1757</v>
      </c>
      <c r="O24" t="s">
        <v>1756</v>
      </c>
      <c r="P24" t="s">
        <v>1756</v>
      </c>
      <c r="Q24" s="387">
        <v>2588.8200000000002</v>
      </c>
      <c r="R24">
        <v>336.54660000000001</v>
      </c>
      <c r="S24">
        <v>2925.3665999999998</v>
      </c>
      <c r="T24" s="388">
        <v>44461</v>
      </c>
      <c r="U24">
        <v>0</v>
      </c>
      <c r="V24" t="s">
        <v>847</v>
      </c>
      <c r="W24" s="388">
        <v>44476</v>
      </c>
      <c r="X24">
        <v>167</v>
      </c>
      <c r="Y24">
        <v>0</v>
      </c>
      <c r="Z24">
        <v>0</v>
      </c>
      <c r="AA24" t="s">
        <v>1758</v>
      </c>
      <c r="AB24" t="s">
        <v>827</v>
      </c>
      <c r="AD24" t="s">
        <v>1759</v>
      </c>
      <c r="AE24" t="s">
        <v>1760</v>
      </c>
      <c r="AI24" t="s">
        <v>1761</v>
      </c>
      <c r="AL24" t="s">
        <v>1807</v>
      </c>
      <c r="AM24">
        <v>6</v>
      </c>
      <c r="AN24" t="s">
        <v>1763</v>
      </c>
      <c r="AO24" t="s">
        <v>1808</v>
      </c>
      <c r="AP24">
        <v>0</v>
      </c>
      <c r="AQ24" s="388">
        <v>44460</v>
      </c>
      <c r="AS24" t="s">
        <v>1765</v>
      </c>
      <c r="AT24" s="388">
        <v>44464</v>
      </c>
      <c r="AU24" t="s">
        <v>1756</v>
      </c>
      <c r="AV24" t="s">
        <v>1756</v>
      </c>
      <c r="AZ24" t="s">
        <v>1766</v>
      </c>
      <c r="BA24" t="s">
        <v>1767</v>
      </c>
      <c r="BB24" t="s">
        <v>1821</v>
      </c>
      <c r="BC24" t="s">
        <v>1822</v>
      </c>
      <c r="BD24" t="s">
        <v>827</v>
      </c>
      <c r="BE24" t="s">
        <v>1756</v>
      </c>
      <c r="BF24" t="s">
        <v>827</v>
      </c>
    </row>
    <row r="25" spans="1:58">
      <c r="A25" t="s">
        <v>499</v>
      </c>
      <c r="B25">
        <v>15</v>
      </c>
      <c r="C25">
        <v>0</v>
      </c>
      <c r="D25">
        <v>9949</v>
      </c>
      <c r="E25" t="s">
        <v>1806</v>
      </c>
      <c r="F25">
        <v>53530601</v>
      </c>
      <c r="G25" t="s">
        <v>1753</v>
      </c>
      <c r="H25">
        <v>0</v>
      </c>
      <c r="I25" t="s">
        <v>1795</v>
      </c>
      <c r="J25">
        <v>98.83</v>
      </c>
      <c r="K25">
        <v>8</v>
      </c>
      <c r="L25" t="s">
        <v>1771</v>
      </c>
      <c r="N25" t="s">
        <v>1757</v>
      </c>
      <c r="O25" t="s">
        <v>1756</v>
      </c>
      <c r="P25" t="s">
        <v>1756</v>
      </c>
      <c r="Q25" s="387">
        <v>790.64</v>
      </c>
      <c r="R25">
        <v>102.78320000000001</v>
      </c>
      <c r="S25">
        <v>893.42319999999995</v>
      </c>
      <c r="T25" s="388">
        <v>44461</v>
      </c>
      <c r="U25">
        <v>0</v>
      </c>
      <c r="V25" t="s">
        <v>847</v>
      </c>
      <c r="W25" s="388">
        <v>44476</v>
      </c>
      <c r="X25">
        <v>167</v>
      </c>
      <c r="Y25">
        <v>0</v>
      </c>
      <c r="Z25">
        <v>0</v>
      </c>
      <c r="AA25" t="s">
        <v>1758</v>
      </c>
      <c r="AB25" t="s">
        <v>827</v>
      </c>
      <c r="AD25" t="s">
        <v>1759</v>
      </c>
      <c r="AE25" t="s">
        <v>1760</v>
      </c>
      <c r="AI25" t="s">
        <v>1761</v>
      </c>
      <c r="AL25" t="s">
        <v>1807</v>
      </c>
      <c r="AM25">
        <v>6</v>
      </c>
      <c r="AN25" t="s">
        <v>1763</v>
      </c>
      <c r="AO25" t="s">
        <v>1808</v>
      </c>
      <c r="AP25">
        <v>0</v>
      </c>
      <c r="AQ25" s="388">
        <v>44460</v>
      </c>
      <c r="AS25" t="s">
        <v>1765</v>
      </c>
      <c r="AT25" s="388">
        <v>44464</v>
      </c>
      <c r="AU25" t="s">
        <v>1756</v>
      </c>
      <c r="AV25" t="s">
        <v>1756</v>
      </c>
      <c r="AZ25" t="s">
        <v>1766</v>
      </c>
      <c r="BA25" t="s">
        <v>1767</v>
      </c>
      <c r="BB25" t="s">
        <v>1823</v>
      </c>
      <c r="BC25" t="s">
        <v>1824</v>
      </c>
      <c r="BD25" t="s">
        <v>827</v>
      </c>
      <c r="BE25" t="s">
        <v>1756</v>
      </c>
      <c r="BF25" t="s">
        <v>827</v>
      </c>
    </row>
    <row r="26" spans="1:58">
      <c r="A26" t="s">
        <v>499</v>
      </c>
      <c r="B26">
        <v>15</v>
      </c>
      <c r="C26">
        <v>0</v>
      </c>
      <c r="D26">
        <v>9949</v>
      </c>
      <c r="E26" t="s">
        <v>1806</v>
      </c>
      <c r="F26">
        <v>53530601</v>
      </c>
      <c r="G26" t="s">
        <v>1753</v>
      </c>
      <c r="H26">
        <v>0</v>
      </c>
      <c r="I26" t="s">
        <v>1795</v>
      </c>
      <c r="J26">
        <v>98.83</v>
      </c>
      <c r="K26">
        <v>2</v>
      </c>
      <c r="L26" t="s">
        <v>1771</v>
      </c>
      <c r="N26" t="s">
        <v>1757</v>
      </c>
      <c r="O26" t="s">
        <v>1756</v>
      </c>
      <c r="P26" t="s">
        <v>1756</v>
      </c>
      <c r="Q26" s="387">
        <v>197.66</v>
      </c>
      <c r="R26">
        <v>25.695800000000002</v>
      </c>
      <c r="S26">
        <v>223.35579999999999</v>
      </c>
      <c r="T26" s="388">
        <v>44461</v>
      </c>
      <c r="U26">
        <v>0</v>
      </c>
      <c r="V26" t="s">
        <v>847</v>
      </c>
      <c r="W26" s="388">
        <v>44476</v>
      </c>
      <c r="X26">
        <v>167</v>
      </c>
      <c r="Y26">
        <v>0</v>
      </c>
      <c r="Z26">
        <v>0</v>
      </c>
      <c r="AA26" t="s">
        <v>1758</v>
      </c>
      <c r="AB26" t="s">
        <v>827</v>
      </c>
      <c r="AD26" t="s">
        <v>1759</v>
      </c>
      <c r="AE26" t="s">
        <v>1760</v>
      </c>
      <c r="AI26" t="s">
        <v>1761</v>
      </c>
      <c r="AL26" t="s">
        <v>1807</v>
      </c>
      <c r="AM26">
        <v>6</v>
      </c>
      <c r="AN26" t="s">
        <v>1763</v>
      </c>
      <c r="AO26" t="s">
        <v>1808</v>
      </c>
      <c r="AP26">
        <v>0</v>
      </c>
      <c r="AQ26" s="388">
        <v>44460</v>
      </c>
      <c r="AS26" t="s">
        <v>1765</v>
      </c>
      <c r="AT26" s="388">
        <v>44464</v>
      </c>
      <c r="AU26" t="s">
        <v>1756</v>
      </c>
      <c r="AV26" t="s">
        <v>1756</v>
      </c>
      <c r="AZ26" t="s">
        <v>1766</v>
      </c>
      <c r="BA26" t="s">
        <v>1767</v>
      </c>
      <c r="BB26" t="s">
        <v>1825</v>
      </c>
      <c r="BC26" t="s">
        <v>1826</v>
      </c>
      <c r="BD26" t="s">
        <v>827</v>
      </c>
      <c r="BE26" t="s">
        <v>1756</v>
      </c>
      <c r="BF26" t="s">
        <v>827</v>
      </c>
    </row>
    <row r="27" spans="1:58">
      <c r="A27" t="s">
        <v>499</v>
      </c>
      <c r="B27">
        <v>15</v>
      </c>
      <c r="C27">
        <v>0</v>
      </c>
      <c r="D27">
        <v>9949</v>
      </c>
      <c r="E27" t="s">
        <v>1806</v>
      </c>
      <c r="F27">
        <v>53530601</v>
      </c>
      <c r="G27" t="s">
        <v>1753</v>
      </c>
      <c r="H27">
        <v>0</v>
      </c>
      <c r="I27" t="s">
        <v>1800</v>
      </c>
      <c r="J27">
        <v>127.81</v>
      </c>
      <c r="K27">
        <v>1</v>
      </c>
      <c r="L27" t="s">
        <v>1771</v>
      </c>
      <c r="N27" t="s">
        <v>1757</v>
      </c>
      <c r="O27" t="s">
        <v>1756</v>
      </c>
      <c r="P27" t="s">
        <v>1756</v>
      </c>
      <c r="Q27" s="387">
        <v>127.81</v>
      </c>
      <c r="R27">
        <v>16.615300000000001</v>
      </c>
      <c r="S27">
        <v>144.42529999999999</v>
      </c>
      <c r="T27" s="388">
        <v>44461</v>
      </c>
      <c r="U27">
        <v>0</v>
      </c>
      <c r="V27" t="s">
        <v>847</v>
      </c>
      <c r="W27" s="388">
        <v>44476</v>
      </c>
      <c r="X27">
        <v>167</v>
      </c>
      <c r="Y27">
        <v>0</v>
      </c>
      <c r="Z27">
        <v>0</v>
      </c>
      <c r="AA27" t="s">
        <v>1758</v>
      </c>
      <c r="AB27" t="s">
        <v>827</v>
      </c>
      <c r="AD27" t="s">
        <v>1759</v>
      </c>
      <c r="AE27" t="s">
        <v>1760</v>
      </c>
      <c r="AI27" t="s">
        <v>1761</v>
      </c>
      <c r="AL27" t="s">
        <v>1807</v>
      </c>
      <c r="AM27">
        <v>6</v>
      </c>
      <c r="AN27" t="s">
        <v>1763</v>
      </c>
      <c r="AO27" t="s">
        <v>1808</v>
      </c>
      <c r="AP27">
        <v>0</v>
      </c>
      <c r="AQ27" s="388">
        <v>44460</v>
      </c>
      <c r="AS27" t="s">
        <v>1765</v>
      </c>
      <c r="AT27" s="388">
        <v>44464</v>
      </c>
      <c r="AU27" t="s">
        <v>1756</v>
      </c>
      <c r="AV27" t="s">
        <v>1756</v>
      </c>
      <c r="AZ27" t="s">
        <v>1766</v>
      </c>
      <c r="BA27" t="s">
        <v>1767</v>
      </c>
      <c r="BB27" t="s">
        <v>1827</v>
      </c>
      <c r="BC27" t="s">
        <v>1828</v>
      </c>
      <c r="BD27" t="s">
        <v>827</v>
      </c>
      <c r="BE27" t="s">
        <v>1756</v>
      </c>
      <c r="BF27" t="s">
        <v>827</v>
      </c>
    </row>
    <row r="28" spans="1:58">
      <c r="A28" t="s">
        <v>499</v>
      </c>
      <c r="B28">
        <v>15</v>
      </c>
      <c r="C28">
        <v>0</v>
      </c>
      <c r="D28">
        <v>9949</v>
      </c>
      <c r="E28" t="s">
        <v>1806</v>
      </c>
      <c r="F28">
        <v>53530601</v>
      </c>
      <c r="G28" t="s">
        <v>1753</v>
      </c>
      <c r="H28">
        <v>0</v>
      </c>
      <c r="I28" t="s">
        <v>1803</v>
      </c>
      <c r="J28">
        <v>225</v>
      </c>
      <c r="K28">
        <v>2</v>
      </c>
      <c r="L28" t="s">
        <v>1755</v>
      </c>
      <c r="N28" t="s">
        <v>1757</v>
      </c>
      <c r="O28" t="s">
        <v>1756</v>
      </c>
      <c r="P28" t="s">
        <v>1756</v>
      </c>
      <c r="Q28" s="387">
        <v>450</v>
      </c>
      <c r="R28">
        <v>58.5</v>
      </c>
      <c r="S28">
        <v>508.49999999999994</v>
      </c>
      <c r="T28" s="388">
        <v>44461</v>
      </c>
      <c r="U28">
        <v>0</v>
      </c>
      <c r="V28" t="s">
        <v>847</v>
      </c>
      <c r="W28" s="388">
        <v>44476</v>
      </c>
      <c r="X28">
        <v>167</v>
      </c>
      <c r="Y28">
        <v>0</v>
      </c>
      <c r="Z28">
        <v>0</v>
      </c>
      <c r="AA28" t="s">
        <v>1758</v>
      </c>
      <c r="AB28" t="s">
        <v>827</v>
      </c>
      <c r="AD28" t="s">
        <v>1759</v>
      </c>
      <c r="AE28" t="s">
        <v>1760</v>
      </c>
      <c r="AI28" t="s">
        <v>1761</v>
      </c>
      <c r="AL28" t="s">
        <v>1807</v>
      </c>
      <c r="AM28">
        <v>6</v>
      </c>
      <c r="AN28" t="s">
        <v>1763</v>
      </c>
      <c r="AO28" t="s">
        <v>1808</v>
      </c>
      <c r="AP28">
        <v>0</v>
      </c>
      <c r="AQ28" s="388">
        <v>44460</v>
      </c>
      <c r="AS28" t="s">
        <v>1765</v>
      </c>
      <c r="AT28" s="388">
        <v>44464</v>
      </c>
      <c r="AU28" t="s">
        <v>1756</v>
      </c>
      <c r="AV28" t="s">
        <v>1756</v>
      </c>
      <c r="AZ28" t="s">
        <v>1766</v>
      </c>
      <c r="BA28" t="s">
        <v>1767</v>
      </c>
      <c r="BB28" t="s">
        <v>1829</v>
      </c>
      <c r="BC28" t="s">
        <v>1830</v>
      </c>
      <c r="BD28" t="s">
        <v>827</v>
      </c>
      <c r="BE28" t="s">
        <v>1756</v>
      </c>
      <c r="BF28" t="s">
        <v>827</v>
      </c>
    </row>
    <row r="29" spans="1:58">
      <c r="A29" t="s">
        <v>499</v>
      </c>
      <c r="B29">
        <v>15</v>
      </c>
      <c r="C29">
        <v>0</v>
      </c>
      <c r="D29">
        <v>9889</v>
      </c>
      <c r="E29" t="s">
        <v>1831</v>
      </c>
      <c r="F29">
        <v>53530601</v>
      </c>
      <c r="G29" t="s">
        <v>1753</v>
      </c>
      <c r="H29">
        <v>0</v>
      </c>
      <c r="I29" t="s">
        <v>1754</v>
      </c>
      <c r="J29">
        <v>225</v>
      </c>
      <c r="K29">
        <v>6</v>
      </c>
      <c r="L29" t="s">
        <v>1755</v>
      </c>
      <c r="M29" t="s">
        <v>1756</v>
      </c>
      <c r="N29" t="s">
        <v>1756</v>
      </c>
      <c r="P29" t="s">
        <v>1757</v>
      </c>
      <c r="Q29" s="387">
        <v>1350</v>
      </c>
      <c r="R29">
        <v>175.5</v>
      </c>
      <c r="S29">
        <v>1525.4999999999998</v>
      </c>
      <c r="T29" s="388">
        <v>44459</v>
      </c>
      <c r="U29">
        <v>0</v>
      </c>
      <c r="V29" t="s">
        <v>847</v>
      </c>
      <c r="W29" s="388">
        <v>44476</v>
      </c>
      <c r="X29">
        <v>167</v>
      </c>
      <c r="Y29">
        <v>0</v>
      </c>
      <c r="Z29">
        <v>0</v>
      </c>
      <c r="AA29" t="s">
        <v>1758</v>
      </c>
      <c r="AB29" t="s">
        <v>827</v>
      </c>
      <c r="AD29" t="s">
        <v>1759</v>
      </c>
      <c r="AE29" t="s">
        <v>1760</v>
      </c>
      <c r="AI29" t="s">
        <v>1761</v>
      </c>
      <c r="AL29" t="s">
        <v>1832</v>
      </c>
      <c r="AM29">
        <v>6</v>
      </c>
      <c r="AN29" t="s">
        <v>1833</v>
      </c>
      <c r="AO29" t="s">
        <v>1834</v>
      </c>
      <c r="AP29">
        <v>0</v>
      </c>
      <c r="AQ29" s="388">
        <v>44460</v>
      </c>
      <c r="AS29" t="s">
        <v>1765</v>
      </c>
      <c r="AT29" s="388">
        <v>44464</v>
      </c>
      <c r="AU29" t="s">
        <v>1756</v>
      </c>
      <c r="AV29" t="s">
        <v>1756</v>
      </c>
      <c r="AZ29" t="s">
        <v>1766</v>
      </c>
      <c r="BA29" t="s">
        <v>1767</v>
      </c>
      <c r="BB29" t="s">
        <v>1835</v>
      </c>
      <c r="BC29" t="s">
        <v>1836</v>
      </c>
      <c r="BD29" t="s">
        <v>827</v>
      </c>
      <c r="BE29" t="s">
        <v>1756</v>
      </c>
      <c r="BF29" t="s">
        <v>827</v>
      </c>
    </row>
    <row r="30" spans="1:58">
      <c r="A30" t="s">
        <v>499</v>
      </c>
      <c r="B30">
        <v>15</v>
      </c>
      <c r="C30">
        <v>0</v>
      </c>
      <c r="D30">
        <v>9889</v>
      </c>
      <c r="E30" t="s">
        <v>1831</v>
      </c>
      <c r="F30">
        <v>53530601</v>
      </c>
      <c r="G30" t="s">
        <v>1753</v>
      </c>
      <c r="H30">
        <v>0</v>
      </c>
      <c r="I30" t="s">
        <v>1770</v>
      </c>
      <c r="J30">
        <v>84.69</v>
      </c>
      <c r="K30">
        <v>8</v>
      </c>
      <c r="L30" t="s">
        <v>1771</v>
      </c>
      <c r="M30" t="s">
        <v>1756</v>
      </c>
      <c r="N30" t="s">
        <v>1756</v>
      </c>
      <c r="O30" t="s">
        <v>1772</v>
      </c>
      <c r="P30" t="s">
        <v>1773</v>
      </c>
      <c r="Q30" s="387">
        <v>931.6</v>
      </c>
      <c r="R30">
        <v>121.108</v>
      </c>
      <c r="S30">
        <v>1052.7079999999999</v>
      </c>
      <c r="T30" s="388">
        <v>44459</v>
      </c>
      <c r="U30">
        <v>0</v>
      </c>
      <c r="V30" t="s">
        <v>847</v>
      </c>
      <c r="W30" s="388">
        <v>44476</v>
      </c>
      <c r="X30">
        <v>167</v>
      </c>
      <c r="Y30">
        <v>0</v>
      </c>
      <c r="Z30">
        <v>0</v>
      </c>
      <c r="AA30" t="s">
        <v>1758</v>
      </c>
      <c r="AB30" t="s">
        <v>827</v>
      </c>
      <c r="AD30" t="s">
        <v>1759</v>
      </c>
      <c r="AE30" t="s">
        <v>1760</v>
      </c>
      <c r="AI30" t="s">
        <v>1761</v>
      </c>
      <c r="AL30" t="s">
        <v>1832</v>
      </c>
      <c r="AM30">
        <v>6</v>
      </c>
      <c r="AN30" t="s">
        <v>1833</v>
      </c>
      <c r="AO30" t="s">
        <v>1834</v>
      </c>
      <c r="AP30">
        <v>0</v>
      </c>
      <c r="AQ30" s="388">
        <v>44460</v>
      </c>
      <c r="AS30" t="s">
        <v>1765</v>
      </c>
      <c r="AT30" s="388">
        <v>44464</v>
      </c>
      <c r="AU30" t="s">
        <v>1756</v>
      </c>
      <c r="AV30" t="s">
        <v>1756</v>
      </c>
      <c r="AZ30" t="s">
        <v>1766</v>
      </c>
      <c r="BA30" t="s">
        <v>1767</v>
      </c>
      <c r="BB30" t="s">
        <v>1837</v>
      </c>
      <c r="BC30" t="s">
        <v>1838</v>
      </c>
      <c r="BD30" t="s">
        <v>827</v>
      </c>
      <c r="BE30" t="s">
        <v>1756</v>
      </c>
      <c r="BF30" t="s">
        <v>827</v>
      </c>
    </row>
    <row r="31" spans="1:58">
      <c r="A31" t="s">
        <v>499</v>
      </c>
      <c r="B31">
        <v>15</v>
      </c>
      <c r="C31">
        <v>0</v>
      </c>
      <c r="D31">
        <v>9889</v>
      </c>
      <c r="E31" t="s">
        <v>1831</v>
      </c>
      <c r="F31">
        <v>53530601</v>
      </c>
      <c r="G31" t="s">
        <v>1753</v>
      </c>
      <c r="H31">
        <v>0</v>
      </c>
      <c r="I31" t="s">
        <v>1770</v>
      </c>
      <c r="J31">
        <v>84.69</v>
      </c>
      <c r="K31">
        <v>8</v>
      </c>
      <c r="L31" t="s">
        <v>1771</v>
      </c>
      <c r="M31" t="s">
        <v>1756</v>
      </c>
      <c r="N31" t="s">
        <v>1756</v>
      </c>
      <c r="O31" t="s">
        <v>1772</v>
      </c>
      <c r="P31" t="s">
        <v>1773</v>
      </c>
      <c r="Q31" s="387">
        <v>931.6</v>
      </c>
      <c r="R31">
        <v>121.108</v>
      </c>
      <c r="S31">
        <v>1052.7079999999999</v>
      </c>
      <c r="T31" s="388">
        <v>44459</v>
      </c>
      <c r="U31">
        <v>0</v>
      </c>
      <c r="V31" t="s">
        <v>847</v>
      </c>
      <c r="W31" s="388">
        <v>44476</v>
      </c>
      <c r="X31">
        <v>167</v>
      </c>
      <c r="Y31">
        <v>0</v>
      </c>
      <c r="Z31">
        <v>0</v>
      </c>
      <c r="AA31" t="s">
        <v>1758</v>
      </c>
      <c r="AB31" t="s">
        <v>827</v>
      </c>
      <c r="AD31" t="s">
        <v>1759</v>
      </c>
      <c r="AE31" t="s">
        <v>1760</v>
      </c>
      <c r="AI31" t="s">
        <v>1761</v>
      </c>
      <c r="AL31" t="s">
        <v>1832</v>
      </c>
      <c r="AM31">
        <v>6</v>
      </c>
      <c r="AN31" t="s">
        <v>1833</v>
      </c>
      <c r="AO31" t="s">
        <v>1834</v>
      </c>
      <c r="AP31">
        <v>0</v>
      </c>
      <c r="AQ31" s="388">
        <v>44460</v>
      </c>
      <c r="AS31" t="s">
        <v>1765</v>
      </c>
      <c r="AT31" s="388">
        <v>44464</v>
      </c>
      <c r="AU31" t="s">
        <v>1756</v>
      </c>
      <c r="AV31" t="s">
        <v>1756</v>
      </c>
      <c r="AZ31" t="s">
        <v>1766</v>
      </c>
      <c r="BA31" t="s">
        <v>1767</v>
      </c>
      <c r="BB31" t="s">
        <v>1837</v>
      </c>
      <c r="BC31" t="s">
        <v>1838</v>
      </c>
      <c r="BD31" t="s">
        <v>827</v>
      </c>
      <c r="BE31" t="s">
        <v>1756</v>
      </c>
      <c r="BF31" t="s">
        <v>827</v>
      </c>
    </row>
    <row r="32" spans="1:58">
      <c r="A32" t="s">
        <v>499</v>
      </c>
      <c r="B32">
        <v>15</v>
      </c>
      <c r="C32">
        <v>0</v>
      </c>
      <c r="D32">
        <v>9889</v>
      </c>
      <c r="E32" t="s">
        <v>1831</v>
      </c>
      <c r="F32">
        <v>53530601</v>
      </c>
      <c r="G32" t="s">
        <v>1753</v>
      </c>
      <c r="H32">
        <v>0</v>
      </c>
      <c r="I32" t="s">
        <v>1770</v>
      </c>
      <c r="J32">
        <v>84.69</v>
      </c>
      <c r="K32">
        <v>8</v>
      </c>
      <c r="L32" t="s">
        <v>1771</v>
      </c>
      <c r="M32" t="s">
        <v>1756</v>
      </c>
      <c r="N32" t="s">
        <v>1756</v>
      </c>
      <c r="O32" t="s">
        <v>1772</v>
      </c>
      <c r="P32" t="s">
        <v>1773</v>
      </c>
      <c r="Q32" s="387">
        <v>931.6</v>
      </c>
      <c r="R32">
        <v>121.108</v>
      </c>
      <c r="S32">
        <v>1052.7079999999999</v>
      </c>
      <c r="T32" s="388">
        <v>44459</v>
      </c>
      <c r="U32">
        <v>0</v>
      </c>
      <c r="V32" t="s">
        <v>847</v>
      </c>
      <c r="W32" s="388">
        <v>44476</v>
      </c>
      <c r="X32">
        <v>167</v>
      </c>
      <c r="Y32">
        <v>0</v>
      </c>
      <c r="Z32">
        <v>0</v>
      </c>
      <c r="AA32" t="s">
        <v>1758</v>
      </c>
      <c r="AB32" t="s">
        <v>827</v>
      </c>
      <c r="AD32" t="s">
        <v>1759</v>
      </c>
      <c r="AE32" t="s">
        <v>1760</v>
      </c>
      <c r="AI32" t="s">
        <v>1761</v>
      </c>
      <c r="AL32" t="s">
        <v>1832</v>
      </c>
      <c r="AM32">
        <v>6</v>
      </c>
      <c r="AN32" t="s">
        <v>1833</v>
      </c>
      <c r="AO32" t="s">
        <v>1834</v>
      </c>
      <c r="AP32">
        <v>0</v>
      </c>
      <c r="AQ32" s="388">
        <v>44460</v>
      </c>
      <c r="AS32" t="s">
        <v>1765</v>
      </c>
      <c r="AT32" s="388">
        <v>44464</v>
      </c>
      <c r="AU32" t="s">
        <v>1756</v>
      </c>
      <c r="AV32" t="s">
        <v>1756</v>
      </c>
      <c r="AZ32" t="s">
        <v>1766</v>
      </c>
      <c r="BA32" t="s">
        <v>1767</v>
      </c>
      <c r="BB32" t="s">
        <v>1837</v>
      </c>
      <c r="BC32" t="s">
        <v>1838</v>
      </c>
      <c r="BD32" t="s">
        <v>827</v>
      </c>
      <c r="BE32" t="s">
        <v>1756</v>
      </c>
      <c r="BF32" t="s">
        <v>827</v>
      </c>
    </row>
    <row r="33" spans="1:58">
      <c r="A33" t="s">
        <v>499</v>
      </c>
      <c r="B33">
        <v>15</v>
      </c>
      <c r="C33">
        <v>0</v>
      </c>
      <c r="D33">
        <v>9889</v>
      </c>
      <c r="E33" t="s">
        <v>1831</v>
      </c>
      <c r="F33">
        <v>53530601</v>
      </c>
      <c r="G33" t="s">
        <v>1753</v>
      </c>
      <c r="H33">
        <v>0</v>
      </c>
      <c r="I33" t="s">
        <v>1770</v>
      </c>
      <c r="J33">
        <v>84.69</v>
      </c>
      <c r="K33">
        <v>8</v>
      </c>
      <c r="L33" t="s">
        <v>1771</v>
      </c>
      <c r="M33" t="s">
        <v>1756</v>
      </c>
      <c r="N33" t="s">
        <v>1756</v>
      </c>
      <c r="O33" t="s">
        <v>1772</v>
      </c>
      <c r="P33" t="s">
        <v>1773</v>
      </c>
      <c r="Q33" s="387">
        <v>931.6</v>
      </c>
      <c r="R33">
        <v>121.108</v>
      </c>
      <c r="S33">
        <v>1052.7079999999999</v>
      </c>
      <c r="T33" s="388">
        <v>44459</v>
      </c>
      <c r="U33">
        <v>0</v>
      </c>
      <c r="V33" t="s">
        <v>847</v>
      </c>
      <c r="W33" s="388">
        <v>44476</v>
      </c>
      <c r="X33">
        <v>167</v>
      </c>
      <c r="Y33">
        <v>0</v>
      </c>
      <c r="Z33">
        <v>0</v>
      </c>
      <c r="AA33" t="s">
        <v>1758</v>
      </c>
      <c r="AB33" t="s">
        <v>827</v>
      </c>
      <c r="AD33" t="s">
        <v>1759</v>
      </c>
      <c r="AE33" t="s">
        <v>1760</v>
      </c>
      <c r="AI33" t="s">
        <v>1761</v>
      </c>
      <c r="AL33" t="s">
        <v>1832</v>
      </c>
      <c r="AM33">
        <v>6</v>
      </c>
      <c r="AN33" t="s">
        <v>1833</v>
      </c>
      <c r="AO33" t="s">
        <v>1834</v>
      </c>
      <c r="AP33">
        <v>0</v>
      </c>
      <c r="AQ33" s="388">
        <v>44460</v>
      </c>
      <c r="AS33" t="s">
        <v>1765</v>
      </c>
      <c r="AT33" s="388">
        <v>44464</v>
      </c>
      <c r="AU33" t="s">
        <v>1756</v>
      </c>
      <c r="AV33" t="s">
        <v>1756</v>
      </c>
      <c r="AZ33" t="s">
        <v>1766</v>
      </c>
      <c r="BA33" t="s">
        <v>1767</v>
      </c>
      <c r="BB33" t="s">
        <v>1837</v>
      </c>
      <c r="BC33" t="s">
        <v>1838</v>
      </c>
      <c r="BD33" t="s">
        <v>827</v>
      </c>
      <c r="BE33" t="s">
        <v>1756</v>
      </c>
      <c r="BF33" t="s">
        <v>827</v>
      </c>
    </row>
    <row r="34" spans="1:58">
      <c r="A34" t="s">
        <v>499</v>
      </c>
      <c r="B34">
        <v>15</v>
      </c>
      <c r="C34">
        <v>0</v>
      </c>
      <c r="D34">
        <v>9889</v>
      </c>
      <c r="E34" t="s">
        <v>1831</v>
      </c>
      <c r="F34">
        <v>53530601</v>
      </c>
      <c r="G34" t="s">
        <v>1753</v>
      </c>
      <c r="H34">
        <v>0</v>
      </c>
      <c r="I34" t="s">
        <v>1770</v>
      </c>
      <c r="J34">
        <v>84.69</v>
      </c>
      <c r="K34">
        <v>8</v>
      </c>
      <c r="L34" t="s">
        <v>1771</v>
      </c>
      <c r="M34" t="s">
        <v>1756</v>
      </c>
      <c r="N34" t="s">
        <v>1756</v>
      </c>
      <c r="O34" t="s">
        <v>1772</v>
      </c>
      <c r="P34" t="s">
        <v>1773</v>
      </c>
      <c r="Q34" s="387">
        <v>931.6</v>
      </c>
      <c r="R34">
        <v>121.108</v>
      </c>
      <c r="S34">
        <v>1052.7079999999999</v>
      </c>
      <c r="T34" s="388">
        <v>44459</v>
      </c>
      <c r="U34">
        <v>0</v>
      </c>
      <c r="V34" t="s">
        <v>847</v>
      </c>
      <c r="W34" s="388">
        <v>44476</v>
      </c>
      <c r="X34">
        <v>167</v>
      </c>
      <c r="Y34">
        <v>0</v>
      </c>
      <c r="Z34">
        <v>0</v>
      </c>
      <c r="AA34" t="s">
        <v>1758</v>
      </c>
      <c r="AB34" t="s">
        <v>827</v>
      </c>
      <c r="AD34" t="s">
        <v>1759</v>
      </c>
      <c r="AE34" t="s">
        <v>1760</v>
      </c>
      <c r="AI34" t="s">
        <v>1761</v>
      </c>
      <c r="AL34" t="s">
        <v>1832</v>
      </c>
      <c r="AM34">
        <v>6</v>
      </c>
      <c r="AN34" t="s">
        <v>1833</v>
      </c>
      <c r="AO34" t="s">
        <v>1834</v>
      </c>
      <c r="AP34">
        <v>0</v>
      </c>
      <c r="AQ34" s="388">
        <v>44460</v>
      </c>
      <c r="AS34" t="s">
        <v>1765</v>
      </c>
      <c r="AT34" s="388">
        <v>44464</v>
      </c>
      <c r="AU34" t="s">
        <v>1756</v>
      </c>
      <c r="AV34" t="s">
        <v>1756</v>
      </c>
      <c r="AZ34" t="s">
        <v>1766</v>
      </c>
      <c r="BA34" t="s">
        <v>1767</v>
      </c>
      <c r="BB34" t="s">
        <v>1837</v>
      </c>
      <c r="BC34" t="s">
        <v>1838</v>
      </c>
      <c r="BD34" t="s">
        <v>827</v>
      </c>
      <c r="BE34" t="s">
        <v>1756</v>
      </c>
      <c r="BF34" t="s">
        <v>827</v>
      </c>
    </row>
    <row r="35" spans="1:58">
      <c r="A35" t="s">
        <v>499</v>
      </c>
      <c r="B35">
        <v>15</v>
      </c>
      <c r="C35">
        <v>0</v>
      </c>
      <c r="D35">
        <v>9889</v>
      </c>
      <c r="E35" t="s">
        <v>1831</v>
      </c>
      <c r="F35">
        <v>53530601</v>
      </c>
      <c r="G35" t="s">
        <v>1753</v>
      </c>
      <c r="H35">
        <v>0</v>
      </c>
      <c r="I35" t="s">
        <v>554</v>
      </c>
      <c r="J35">
        <v>101.49</v>
      </c>
      <c r="K35">
        <v>8</v>
      </c>
      <c r="L35" t="s">
        <v>1771</v>
      </c>
      <c r="M35" t="s">
        <v>1756</v>
      </c>
      <c r="N35" t="s">
        <v>1756</v>
      </c>
      <c r="O35" t="s">
        <v>1782</v>
      </c>
      <c r="P35" t="s">
        <v>1776</v>
      </c>
      <c r="Q35" s="387">
        <v>1198.92</v>
      </c>
      <c r="R35">
        <v>155.85960000000003</v>
      </c>
      <c r="S35">
        <v>1354.7795999999998</v>
      </c>
      <c r="T35" s="388">
        <v>44459</v>
      </c>
      <c r="U35">
        <v>0</v>
      </c>
      <c r="V35" t="s">
        <v>847</v>
      </c>
      <c r="W35" s="388">
        <v>44476</v>
      </c>
      <c r="X35">
        <v>167</v>
      </c>
      <c r="Y35">
        <v>0</v>
      </c>
      <c r="Z35">
        <v>0</v>
      </c>
      <c r="AA35" t="s">
        <v>1758</v>
      </c>
      <c r="AB35" t="s">
        <v>827</v>
      </c>
      <c r="AD35" t="s">
        <v>1759</v>
      </c>
      <c r="AE35" t="s">
        <v>1760</v>
      </c>
      <c r="AI35" t="s">
        <v>1761</v>
      </c>
      <c r="AL35" t="s">
        <v>1832</v>
      </c>
      <c r="AM35">
        <v>6</v>
      </c>
      <c r="AN35" t="s">
        <v>1833</v>
      </c>
      <c r="AO35" t="s">
        <v>1834</v>
      </c>
      <c r="AP35">
        <v>0</v>
      </c>
      <c r="AQ35" s="388">
        <v>44460</v>
      </c>
      <c r="AS35" t="s">
        <v>1765</v>
      </c>
      <c r="AT35" s="388">
        <v>44464</v>
      </c>
      <c r="AU35" t="s">
        <v>1756</v>
      </c>
      <c r="AV35" t="s">
        <v>1756</v>
      </c>
      <c r="AZ35" t="s">
        <v>1766</v>
      </c>
      <c r="BA35" t="s">
        <v>1767</v>
      </c>
      <c r="BB35" t="s">
        <v>1839</v>
      </c>
      <c r="BC35" t="s">
        <v>1840</v>
      </c>
      <c r="BD35" t="s">
        <v>827</v>
      </c>
      <c r="BE35" t="s">
        <v>1756</v>
      </c>
      <c r="BF35" t="s">
        <v>827</v>
      </c>
    </row>
    <row r="36" spans="1:58">
      <c r="A36" t="s">
        <v>499</v>
      </c>
      <c r="B36">
        <v>15</v>
      </c>
      <c r="C36">
        <v>0</v>
      </c>
      <c r="D36">
        <v>9889</v>
      </c>
      <c r="E36" t="s">
        <v>1831</v>
      </c>
      <c r="F36">
        <v>53530601</v>
      </c>
      <c r="G36" t="s">
        <v>1753</v>
      </c>
      <c r="H36">
        <v>0</v>
      </c>
      <c r="I36" t="s">
        <v>1792</v>
      </c>
      <c r="J36">
        <v>172.56</v>
      </c>
      <c r="K36">
        <v>9</v>
      </c>
      <c r="L36" t="s">
        <v>1771</v>
      </c>
      <c r="N36" t="s">
        <v>1757</v>
      </c>
      <c r="O36" t="s">
        <v>1756</v>
      </c>
      <c r="P36" t="s">
        <v>1756</v>
      </c>
      <c r="Q36" s="387">
        <v>1553.04</v>
      </c>
      <c r="R36">
        <v>201.89519999999999</v>
      </c>
      <c r="S36">
        <v>1754.9351999999999</v>
      </c>
      <c r="T36" s="388">
        <v>44459</v>
      </c>
      <c r="U36">
        <v>0</v>
      </c>
      <c r="V36" t="s">
        <v>847</v>
      </c>
      <c r="W36" s="388">
        <v>44476</v>
      </c>
      <c r="X36">
        <v>167</v>
      </c>
      <c r="Y36">
        <v>0</v>
      </c>
      <c r="Z36">
        <v>0</v>
      </c>
      <c r="AA36" t="s">
        <v>1758</v>
      </c>
      <c r="AB36" t="s">
        <v>827</v>
      </c>
      <c r="AD36" t="s">
        <v>1759</v>
      </c>
      <c r="AE36" t="s">
        <v>1760</v>
      </c>
      <c r="AI36" t="s">
        <v>1761</v>
      </c>
      <c r="AL36" t="s">
        <v>1832</v>
      </c>
      <c r="AM36">
        <v>6</v>
      </c>
      <c r="AN36" t="s">
        <v>1833</v>
      </c>
      <c r="AO36" t="s">
        <v>1834</v>
      </c>
      <c r="AP36">
        <v>0</v>
      </c>
      <c r="AQ36" s="388">
        <v>44460</v>
      </c>
      <c r="AS36" t="s">
        <v>1765</v>
      </c>
      <c r="AT36" s="388">
        <v>44464</v>
      </c>
      <c r="AU36" t="s">
        <v>1756</v>
      </c>
      <c r="AV36" t="s">
        <v>1756</v>
      </c>
      <c r="AZ36" t="s">
        <v>1766</v>
      </c>
      <c r="BA36" t="s">
        <v>1767</v>
      </c>
      <c r="BB36" t="s">
        <v>1841</v>
      </c>
      <c r="BC36" t="s">
        <v>1842</v>
      </c>
      <c r="BD36" t="s">
        <v>827</v>
      </c>
      <c r="BE36" t="s">
        <v>1756</v>
      </c>
      <c r="BF36" t="s">
        <v>827</v>
      </c>
    </row>
    <row r="37" spans="1:58">
      <c r="A37" t="s">
        <v>499</v>
      </c>
      <c r="B37">
        <v>15</v>
      </c>
      <c r="C37">
        <v>0</v>
      </c>
      <c r="D37">
        <v>9889</v>
      </c>
      <c r="E37" t="s">
        <v>1831</v>
      </c>
      <c r="F37">
        <v>53530601</v>
      </c>
      <c r="G37" t="s">
        <v>1753</v>
      </c>
      <c r="H37">
        <v>0</v>
      </c>
      <c r="I37" t="s">
        <v>1792</v>
      </c>
      <c r="J37">
        <v>172.56</v>
      </c>
      <c r="K37">
        <v>9</v>
      </c>
      <c r="L37" t="s">
        <v>1771</v>
      </c>
      <c r="N37" t="s">
        <v>1757</v>
      </c>
      <c r="O37" t="s">
        <v>1756</v>
      </c>
      <c r="P37" t="s">
        <v>1756</v>
      </c>
      <c r="Q37" s="387">
        <v>1553.04</v>
      </c>
      <c r="R37">
        <v>201.89519999999999</v>
      </c>
      <c r="S37">
        <v>1754.9351999999999</v>
      </c>
      <c r="T37" s="388">
        <v>44459</v>
      </c>
      <c r="U37">
        <v>0</v>
      </c>
      <c r="V37" t="s">
        <v>847</v>
      </c>
      <c r="W37" s="388">
        <v>44476</v>
      </c>
      <c r="X37">
        <v>167</v>
      </c>
      <c r="Y37">
        <v>0</v>
      </c>
      <c r="Z37">
        <v>0</v>
      </c>
      <c r="AA37" t="s">
        <v>1758</v>
      </c>
      <c r="AB37" t="s">
        <v>827</v>
      </c>
      <c r="AD37" t="s">
        <v>1759</v>
      </c>
      <c r="AE37" t="s">
        <v>1760</v>
      </c>
      <c r="AI37" t="s">
        <v>1761</v>
      </c>
      <c r="AL37" t="s">
        <v>1832</v>
      </c>
      <c r="AM37">
        <v>6</v>
      </c>
      <c r="AN37" t="s">
        <v>1833</v>
      </c>
      <c r="AO37" t="s">
        <v>1834</v>
      </c>
      <c r="AP37">
        <v>0</v>
      </c>
      <c r="AQ37" s="388">
        <v>44460</v>
      </c>
      <c r="AS37" t="s">
        <v>1765</v>
      </c>
      <c r="AT37" s="388">
        <v>44464</v>
      </c>
      <c r="AU37" t="s">
        <v>1756</v>
      </c>
      <c r="AV37" t="s">
        <v>1756</v>
      </c>
      <c r="AZ37" t="s">
        <v>1766</v>
      </c>
      <c r="BA37" t="s">
        <v>1767</v>
      </c>
      <c r="BB37" t="s">
        <v>1841</v>
      </c>
      <c r="BC37" t="s">
        <v>1842</v>
      </c>
      <c r="BD37" t="s">
        <v>827</v>
      </c>
      <c r="BE37" t="s">
        <v>1756</v>
      </c>
      <c r="BF37" t="s">
        <v>827</v>
      </c>
    </row>
    <row r="38" spans="1:58">
      <c r="A38" t="s">
        <v>499</v>
      </c>
      <c r="B38">
        <v>15</v>
      </c>
      <c r="C38">
        <v>0</v>
      </c>
      <c r="D38">
        <v>9889</v>
      </c>
      <c r="E38" t="s">
        <v>1831</v>
      </c>
      <c r="F38">
        <v>53530601</v>
      </c>
      <c r="G38" t="s">
        <v>1753</v>
      </c>
      <c r="H38">
        <v>0</v>
      </c>
      <c r="I38" t="s">
        <v>1795</v>
      </c>
      <c r="J38">
        <v>98.83</v>
      </c>
      <c r="K38">
        <v>4</v>
      </c>
      <c r="L38" t="s">
        <v>1771</v>
      </c>
      <c r="N38" t="s">
        <v>1757</v>
      </c>
      <c r="O38" t="s">
        <v>1756</v>
      </c>
      <c r="P38" t="s">
        <v>1756</v>
      </c>
      <c r="Q38" s="387">
        <v>395.32</v>
      </c>
      <c r="R38">
        <v>51.391600000000004</v>
      </c>
      <c r="S38">
        <v>446.71159999999998</v>
      </c>
      <c r="T38" s="388">
        <v>44459</v>
      </c>
      <c r="U38">
        <v>0</v>
      </c>
      <c r="V38" t="s">
        <v>847</v>
      </c>
      <c r="W38" s="388">
        <v>44476</v>
      </c>
      <c r="X38">
        <v>167</v>
      </c>
      <c r="Y38">
        <v>0</v>
      </c>
      <c r="Z38">
        <v>0</v>
      </c>
      <c r="AA38" t="s">
        <v>1758</v>
      </c>
      <c r="AB38" t="s">
        <v>827</v>
      </c>
      <c r="AD38" t="s">
        <v>1759</v>
      </c>
      <c r="AE38" t="s">
        <v>1760</v>
      </c>
      <c r="AI38" t="s">
        <v>1761</v>
      </c>
      <c r="AL38" t="s">
        <v>1832</v>
      </c>
      <c r="AM38">
        <v>6</v>
      </c>
      <c r="AN38" t="s">
        <v>1833</v>
      </c>
      <c r="AO38" t="s">
        <v>1834</v>
      </c>
      <c r="AP38">
        <v>0</v>
      </c>
      <c r="AQ38" s="388">
        <v>44460</v>
      </c>
      <c r="AS38" t="s">
        <v>1765</v>
      </c>
      <c r="AT38" s="388">
        <v>44464</v>
      </c>
      <c r="AU38" t="s">
        <v>1756</v>
      </c>
      <c r="AV38" t="s">
        <v>1756</v>
      </c>
      <c r="AZ38" t="s">
        <v>1766</v>
      </c>
      <c r="BA38" t="s">
        <v>1767</v>
      </c>
      <c r="BB38" t="s">
        <v>1843</v>
      </c>
      <c r="BC38" t="s">
        <v>1844</v>
      </c>
      <c r="BD38" t="s">
        <v>827</v>
      </c>
      <c r="BE38" t="s">
        <v>1756</v>
      </c>
      <c r="BF38" t="s">
        <v>827</v>
      </c>
    </row>
    <row r="39" spans="1:58">
      <c r="A39" t="s">
        <v>499</v>
      </c>
      <c r="B39">
        <v>15</v>
      </c>
      <c r="C39">
        <v>0</v>
      </c>
      <c r="D39">
        <v>9889</v>
      </c>
      <c r="E39" t="s">
        <v>1831</v>
      </c>
      <c r="F39">
        <v>53530601</v>
      </c>
      <c r="G39" t="s">
        <v>1753</v>
      </c>
      <c r="H39">
        <v>0</v>
      </c>
      <c r="I39" t="s">
        <v>1795</v>
      </c>
      <c r="J39">
        <v>98.83</v>
      </c>
      <c r="K39">
        <v>9</v>
      </c>
      <c r="L39" t="s">
        <v>1771</v>
      </c>
      <c r="N39" t="s">
        <v>1757</v>
      </c>
      <c r="O39" t="s">
        <v>1756</v>
      </c>
      <c r="P39" t="s">
        <v>1756</v>
      </c>
      <c r="Q39" s="387">
        <v>889.47</v>
      </c>
      <c r="R39">
        <v>115.6311</v>
      </c>
      <c r="S39">
        <v>1005.1011</v>
      </c>
      <c r="T39" s="388">
        <v>44459</v>
      </c>
      <c r="U39">
        <v>0</v>
      </c>
      <c r="V39" t="s">
        <v>847</v>
      </c>
      <c r="W39" s="388">
        <v>44476</v>
      </c>
      <c r="X39">
        <v>167</v>
      </c>
      <c r="Y39">
        <v>0</v>
      </c>
      <c r="Z39">
        <v>0</v>
      </c>
      <c r="AA39" t="s">
        <v>1758</v>
      </c>
      <c r="AB39" t="s">
        <v>827</v>
      </c>
      <c r="AD39" t="s">
        <v>1759</v>
      </c>
      <c r="AE39" t="s">
        <v>1760</v>
      </c>
      <c r="AI39" t="s">
        <v>1761</v>
      </c>
      <c r="AL39" t="s">
        <v>1832</v>
      </c>
      <c r="AM39">
        <v>6</v>
      </c>
      <c r="AN39" t="s">
        <v>1833</v>
      </c>
      <c r="AO39" t="s">
        <v>1834</v>
      </c>
      <c r="AP39">
        <v>0</v>
      </c>
      <c r="AQ39" s="388">
        <v>44460</v>
      </c>
      <c r="AS39" t="s">
        <v>1765</v>
      </c>
      <c r="AT39" s="388">
        <v>44464</v>
      </c>
      <c r="AU39" t="s">
        <v>1756</v>
      </c>
      <c r="AV39" t="s">
        <v>1756</v>
      </c>
      <c r="AZ39" t="s">
        <v>1766</v>
      </c>
      <c r="BA39" t="s">
        <v>1767</v>
      </c>
      <c r="BB39" t="s">
        <v>1845</v>
      </c>
      <c r="BC39" t="s">
        <v>1846</v>
      </c>
      <c r="BD39" t="s">
        <v>827</v>
      </c>
      <c r="BE39" t="s">
        <v>1756</v>
      </c>
      <c r="BF39" t="s">
        <v>827</v>
      </c>
    </row>
    <row r="40" spans="1:58">
      <c r="A40" t="s">
        <v>499</v>
      </c>
      <c r="B40">
        <v>15</v>
      </c>
      <c r="C40">
        <v>0</v>
      </c>
      <c r="D40">
        <v>9889</v>
      </c>
      <c r="E40" t="s">
        <v>1831</v>
      </c>
      <c r="F40">
        <v>53530601</v>
      </c>
      <c r="G40" t="s">
        <v>1753</v>
      </c>
      <c r="H40">
        <v>0</v>
      </c>
      <c r="I40" t="s">
        <v>1800</v>
      </c>
      <c r="J40">
        <v>127.81</v>
      </c>
      <c r="K40">
        <v>9</v>
      </c>
      <c r="L40" t="s">
        <v>1771</v>
      </c>
      <c r="N40" t="s">
        <v>1757</v>
      </c>
      <c r="O40" t="s">
        <v>1756</v>
      </c>
      <c r="P40" t="s">
        <v>1756</v>
      </c>
      <c r="Q40" s="387">
        <v>1150.29</v>
      </c>
      <c r="R40">
        <v>149.5377</v>
      </c>
      <c r="S40">
        <v>1299.8276999999998</v>
      </c>
      <c r="T40" s="388">
        <v>44459</v>
      </c>
      <c r="U40">
        <v>0</v>
      </c>
      <c r="V40" t="s">
        <v>847</v>
      </c>
      <c r="W40" s="388">
        <v>44476</v>
      </c>
      <c r="X40">
        <v>167</v>
      </c>
      <c r="Y40">
        <v>0</v>
      </c>
      <c r="Z40">
        <v>0</v>
      </c>
      <c r="AA40" t="s">
        <v>1758</v>
      </c>
      <c r="AB40" t="s">
        <v>827</v>
      </c>
      <c r="AD40" t="s">
        <v>1759</v>
      </c>
      <c r="AE40" t="s">
        <v>1760</v>
      </c>
      <c r="AI40" t="s">
        <v>1761</v>
      </c>
      <c r="AL40" t="s">
        <v>1832</v>
      </c>
      <c r="AM40">
        <v>6</v>
      </c>
      <c r="AN40" t="s">
        <v>1833</v>
      </c>
      <c r="AO40" t="s">
        <v>1834</v>
      </c>
      <c r="AP40">
        <v>0</v>
      </c>
      <c r="AQ40" s="388">
        <v>44460</v>
      </c>
      <c r="AS40" t="s">
        <v>1765</v>
      </c>
      <c r="AT40" s="388">
        <v>44464</v>
      </c>
      <c r="AU40" t="s">
        <v>1756</v>
      </c>
      <c r="AV40" t="s">
        <v>1756</v>
      </c>
      <c r="AZ40" t="s">
        <v>1766</v>
      </c>
      <c r="BA40" t="s">
        <v>1767</v>
      </c>
      <c r="BB40" t="s">
        <v>1847</v>
      </c>
      <c r="BC40" t="s">
        <v>1848</v>
      </c>
      <c r="BD40" t="s">
        <v>827</v>
      </c>
      <c r="BE40" t="s">
        <v>1756</v>
      </c>
      <c r="BF40" t="s">
        <v>827</v>
      </c>
    </row>
    <row r="41" spans="1:58">
      <c r="A41" t="s">
        <v>499</v>
      </c>
      <c r="B41">
        <v>15</v>
      </c>
      <c r="C41">
        <v>0</v>
      </c>
      <c r="D41">
        <v>9889</v>
      </c>
      <c r="E41" t="s">
        <v>1831</v>
      </c>
      <c r="F41">
        <v>53530601</v>
      </c>
      <c r="G41" t="s">
        <v>1753</v>
      </c>
      <c r="H41">
        <v>0</v>
      </c>
      <c r="I41" t="s">
        <v>1803</v>
      </c>
      <c r="J41">
        <v>225</v>
      </c>
      <c r="K41">
        <v>3</v>
      </c>
      <c r="L41" t="s">
        <v>1755</v>
      </c>
      <c r="N41" t="s">
        <v>1757</v>
      </c>
      <c r="O41" t="s">
        <v>1756</v>
      </c>
      <c r="P41" t="s">
        <v>1756</v>
      </c>
      <c r="Q41" s="387">
        <v>675</v>
      </c>
      <c r="R41">
        <v>87.75</v>
      </c>
      <c r="S41">
        <v>762.74999999999989</v>
      </c>
      <c r="T41" s="388">
        <v>44459</v>
      </c>
      <c r="U41">
        <v>0</v>
      </c>
      <c r="V41" t="s">
        <v>847</v>
      </c>
      <c r="W41" s="388">
        <v>44476</v>
      </c>
      <c r="X41">
        <v>167</v>
      </c>
      <c r="Y41">
        <v>0</v>
      </c>
      <c r="Z41">
        <v>0</v>
      </c>
      <c r="AA41" t="s">
        <v>1758</v>
      </c>
      <c r="AB41" t="s">
        <v>827</v>
      </c>
      <c r="AD41" t="s">
        <v>1759</v>
      </c>
      <c r="AE41" t="s">
        <v>1760</v>
      </c>
      <c r="AI41" t="s">
        <v>1761</v>
      </c>
      <c r="AL41" t="s">
        <v>1832</v>
      </c>
      <c r="AM41">
        <v>6</v>
      </c>
      <c r="AN41" t="s">
        <v>1833</v>
      </c>
      <c r="AO41" t="s">
        <v>1834</v>
      </c>
      <c r="AP41">
        <v>0</v>
      </c>
      <c r="AQ41" s="388">
        <v>44460</v>
      </c>
      <c r="AS41" t="s">
        <v>1765</v>
      </c>
      <c r="AT41" s="388">
        <v>44464</v>
      </c>
      <c r="AU41" t="s">
        <v>1756</v>
      </c>
      <c r="AV41" t="s">
        <v>1756</v>
      </c>
      <c r="AZ41" t="s">
        <v>1766</v>
      </c>
      <c r="BA41" t="s">
        <v>1767</v>
      </c>
      <c r="BB41" t="s">
        <v>1849</v>
      </c>
      <c r="BC41" t="s">
        <v>1850</v>
      </c>
      <c r="BD41" t="s">
        <v>827</v>
      </c>
      <c r="BE41" t="s">
        <v>1756</v>
      </c>
      <c r="BF41" t="s">
        <v>827</v>
      </c>
    </row>
    <row r="42" spans="1:58">
      <c r="A42" t="s">
        <v>499</v>
      </c>
      <c r="B42">
        <v>15</v>
      </c>
      <c r="C42">
        <v>0</v>
      </c>
      <c r="D42">
        <v>9888</v>
      </c>
      <c r="E42" t="s">
        <v>1851</v>
      </c>
      <c r="F42">
        <v>53530601</v>
      </c>
      <c r="G42" t="s">
        <v>1753</v>
      </c>
      <c r="H42">
        <v>0</v>
      </c>
      <c r="I42" t="s">
        <v>1754</v>
      </c>
      <c r="J42">
        <v>225</v>
      </c>
      <c r="K42">
        <v>7</v>
      </c>
      <c r="L42" t="s">
        <v>1755</v>
      </c>
      <c r="M42" t="s">
        <v>1756</v>
      </c>
      <c r="N42" t="s">
        <v>1756</v>
      </c>
      <c r="P42" t="s">
        <v>1757</v>
      </c>
      <c r="Q42" s="387">
        <v>1575</v>
      </c>
      <c r="R42">
        <v>204.75</v>
      </c>
      <c r="S42">
        <v>1779.7499999999998</v>
      </c>
      <c r="T42" s="388">
        <v>44458</v>
      </c>
      <c r="U42">
        <v>0</v>
      </c>
      <c r="V42" t="s">
        <v>847</v>
      </c>
      <c r="W42" s="388">
        <v>44476</v>
      </c>
      <c r="X42">
        <v>167</v>
      </c>
      <c r="Y42">
        <v>0</v>
      </c>
      <c r="Z42">
        <v>0</v>
      </c>
      <c r="AA42" t="s">
        <v>1758</v>
      </c>
      <c r="AB42" t="s">
        <v>827</v>
      </c>
      <c r="AD42" t="s">
        <v>1759</v>
      </c>
      <c r="AE42" t="s">
        <v>1760</v>
      </c>
      <c r="AI42" t="s">
        <v>1761</v>
      </c>
      <c r="AL42" t="s">
        <v>1852</v>
      </c>
      <c r="AM42">
        <v>6</v>
      </c>
      <c r="AN42" t="s">
        <v>1833</v>
      </c>
      <c r="AO42" t="s">
        <v>1834</v>
      </c>
      <c r="AP42">
        <v>0</v>
      </c>
      <c r="AQ42" s="388">
        <v>44459</v>
      </c>
      <c r="AS42" t="s">
        <v>1765</v>
      </c>
      <c r="AT42" s="388">
        <v>44460</v>
      </c>
      <c r="AU42" t="s">
        <v>1756</v>
      </c>
      <c r="AV42" t="s">
        <v>1756</v>
      </c>
      <c r="AZ42" t="s">
        <v>1766</v>
      </c>
      <c r="BA42" t="s">
        <v>1767</v>
      </c>
      <c r="BB42" t="s">
        <v>1853</v>
      </c>
      <c r="BC42" t="s">
        <v>1854</v>
      </c>
      <c r="BD42" t="s">
        <v>827</v>
      </c>
      <c r="BE42" t="s">
        <v>1756</v>
      </c>
      <c r="BF42" t="s">
        <v>827</v>
      </c>
    </row>
    <row r="43" spans="1:58">
      <c r="A43" t="s">
        <v>499</v>
      </c>
      <c r="B43">
        <v>15</v>
      </c>
      <c r="C43">
        <v>0</v>
      </c>
      <c r="D43">
        <v>9888</v>
      </c>
      <c r="E43" t="s">
        <v>1851</v>
      </c>
      <c r="F43">
        <v>53530601</v>
      </c>
      <c r="G43" t="s">
        <v>1753</v>
      </c>
      <c r="H43">
        <v>0</v>
      </c>
      <c r="I43" t="s">
        <v>1855</v>
      </c>
      <c r="J43">
        <v>0.82</v>
      </c>
      <c r="K43">
        <v>214</v>
      </c>
      <c r="L43" t="s">
        <v>77</v>
      </c>
      <c r="M43" t="s">
        <v>1756</v>
      </c>
      <c r="N43" t="s">
        <v>1756</v>
      </c>
      <c r="P43" t="s">
        <v>1757</v>
      </c>
      <c r="Q43" s="387">
        <v>175.48</v>
      </c>
      <c r="R43">
        <v>22.8124</v>
      </c>
      <c r="S43">
        <v>198.29239999999996</v>
      </c>
      <c r="T43" s="388">
        <v>44458</v>
      </c>
      <c r="U43">
        <v>0</v>
      </c>
      <c r="V43" t="s">
        <v>847</v>
      </c>
      <c r="W43" s="388">
        <v>44476</v>
      </c>
      <c r="X43">
        <v>167</v>
      </c>
      <c r="Y43">
        <v>0</v>
      </c>
      <c r="Z43">
        <v>0</v>
      </c>
      <c r="AA43" t="s">
        <v>1758</v>
      </c>
      <c r="AB43" t="s">
        <v>827</v>
      </c>
      <c r="AD43" t="s">
        <v>1759</v>
      </c>
      <c r="AE43" t="s">
        <v>1760</v>
      </c>
      <c r="AI43" t="s">
        <v>1761</v>
      </c>
      <c r="AL43" t="s">
        <v>1852</v>
      </c>
      <c r="AM43">
        <v>6</v>
      </c>
      <c r="AN43" t="s">
        <v>1833</v>
      </c>
      <c r="AO43" t="s">
        <v>1834</v>
      </c>
      <c r="AP43">
        <v>0</v>
      </c>
      <c r="AQ43" s="388">
        <v>44459</v>
      </c>
      <c r="AS43" t="s">
        <v>1765</v>
      </c>
      <c r="AT43" s="388">
        <v>44460</v>
      </c>
      <c r="AU43" t="s">
        <v>1756</v>
      </c>
      <c r="AV43" t="s">
        <v>1756</v>
      </c>
      <c r="AZ43" t="s">
        <v>1766</v>
      </c>
      <c r="BA43" t="s">
        <v>1767</v>
      </c>
      <c r="BB43" t="s">
        <v>1856</v>
      </c>
      <c r="BC43" t="s">
        <v>1857</v>
      </c>
      <c r="BD43" t="s">
        <v>827</v>
      </c>
      <c r="BE43" t="s">
        <v>1756</v>
      </c>
      <c r="BF43" t="s">
        <v>827</v>
      </c>
    </row>
    <row r="44" spans="1:58">
      <c r="A44" t="s">
        <v>499</v>
      </c>
      <c r="B44">
        <v>15</v>
      </c>
      <c r="C44">
        <v>0</v>
      </c>
      <c r="D44">
        <v>9888</v>
      </c>
      <c r="E44" t="s">
        <v>1851</v>
      </c>
      <c r="F44">
        <v>53530601</v>
      </c>
      <c r="G44" t="s">
        <v>1753</v>
      </c>
      <c r="H44">
        <v>0</v>
      </c>
      <c r="I44" t="s">
        <v>1858</v>
      </c>
      <c r="K44">
        <v>0</v>
      </c>
      <c r="M44" t="s">
        <v>1756</v>
      </c>
      <c r="N44" t="s">
        <v>1756</v>
      </c>
      <c r="O44" t="s">
        <v>1859</v>
      </c>
      <c r="P44" t="s">
        <v>1779</v>
      </c>
      <c r="Q44" s="387">
        <v>677.68</v>
      </c>
      <c r="R44">
        <v>88.098399999999998</v>
      </c>
      <c r="S44">
        <v>765.77839999999992</v>
      </c>
      <c r="T44" s="388">
        <v>44458</v>
      </c>
      <c r="U44">
        <v>0</v>
      </c>
      <c r="V44" t="s">
        <v>847</v>
      </c>
      <c r="W44" s="388">
        <v>44476</v>
      </c>
      <c r="X44">
        <v>167</v>
      </c>
      <c r="Y44">
        <v>0</v>
      </c>
      <c r="Z44">
        <v>0</v>
      </c>
      <c r="AA44" t="s">
        <v>1758</v>
      </c>
      <c r="AB44" t="s">
        <v>827</v>
      </c>
      <c r="AD44" t="s">
        <v>1759</v>
      </c>
      <c r="AE44" t="s">
        <v>1760</v>
      </c>
      <c r="AI44" t="s">
        <v>1761</v>
      </c>
      <c r="AL44" t="s">
        <v>1852</v>
      </c>
      <c r="AM44">
        <v>6</v>
      </c>
      <c r="AN44" t="s">
        <v>1833</v>
      </c>
      <c r="AO44" t="s">
        <v>1834</v>
      </c>
      <c r="AP44">
        <v>0</v>
      </c>
      <c r="AQ44" s="388">
        <v>44459</v>
      </c>
      <c r="AS44" t="s">
        <v>1765</v>
      </c>
      <c r="AT44" s="388">
        <v>44460</v>
      </c>
      <c r="AU44" t="s">
        <v>1756</v>
      </c>
      <c r="AV44" t="s">
        <v>1756</v>
      </c>
      <c r="AZ44" t="s">
        <v>1766</v>
      </c>
      <c r="BA44" t="s">
        <v>1767</v>
      </c>
      <c r="BB44" t="s">
        <v>1860</v>
      </c>
      <c r="BC44" t="s">
        <v>1861</v>
      </c>
      <c r="BD44" t="s">
        <v>827</v>
      </c>
      <c r="BE44" t="s">
        <v>1756</v>
      </c>
      <c r="BF44" t="s">
        <v>827</v>
      </c>
    </row>
    <row r="45" spans="1:58">
      <c r="A45" t="s">
        <v>499</v>
      </c>
      <c r="B45">
        <v>15</v>
      </c>
      <c r="C45">
        <v>0</v>
      </c>
      <c r="D45">
        <v>9888</v>
      </c>
      <c r="E45" t="s">
        <v>1851</v>
      </c>
      <c r="F45">
        <v>53530601</v>
      </c>
      <c r="G45" t="s">
        <v>1753</v>
      </c>
      <c r="H45">
        <v>0</v>
      </c>
      <c r="I45" t="s">
        <v>1858</v>
      </c>
      <c r="M45" t="s">
        <v>1756</v>
      </c>
      <c r="N45" t="s">
        <v>1756</v>
      </c>
      <c r="O45" t="s">
        <v>1859</v>
      </c>
      <c r="P45" t="s">
        <v>1862</v>
      </c>
      <c r="Q45" s="387">
        <v>423.55</v>
      </c>
      <c r="R45">
        <v>55.061500000000002</v>
      </c>
      <c r="S45">
        <v>478.61149999999998</v>
      </c>
      <c r="T45" s="388">
        <v>44458</v>
      </c>
      <c r="U45">
        <v>0</v>
      </c>
      <c r="V45" t="s">
        <v>847</v>
      </c>
      <c r="W45" s="388">
        <v>44476</v>
      </c>
      <c r="X45">
        <v>167</v>
      </c>
      <c r="Y45">
        <v>0</v>
      </c>
      <c r="Z45">
        <v>0</v>
      </c>
      <c r="AA45" t="s">
        <v>1758</v>
      </c>
      <c r="AB45" t="s">
        <v>827</v>
      </c>
      <c r="AD45" t="s">
        <v>1759</v>
      </c>
      <c r="AE45" t="s">
        <v>1760</v>
      </c>
      <c r="AI45" t="s">
        <v>1761</v>
      </c>
      <c r="AL45" t="s">
        <v>1852</v>
      </c>
      <c r="AM45">
        <v>6</v>
      </c>
      <c r="AN45" t="s">
        <v>1833</v>
      </c>
      <c r="AO45" t="s">
        <v>1834</v>
      </c>
      <c r="AP45">
        <v>0</v>
      </c>
      <c r="AQ45" s="388">
        <v>44459</v>
      </c>
      <c r="AS45" t="s">
        <v>1765</v>
      </c>
      <c r="AT45" s="388">
        <v>44460</v>
      </c>
      <c r="AU45" t="s">
        <v>1756</v>
      </c>
      <c r="AV45" t="s">
        <v>1756</v>
      </c>
      <c r="AZ45" t="s">
        <v>1766</v>
      </c>
      <c r="BA45" t="s">
        <v>1767</v>
      </c>
      <c r="BB45" t="s">
        <v>1863</v>
      </c>
      <c r="BC45" t="s">
        <v>1864</v>
      </c>
      <c r="BD45" t="s">
        <v>827</v>
      </c>
      <c r="BE45" t="s">
        <v>1756</v>
      </c>
      <c r="BF45" t="s">
        <v>827</v>
      </c>
    </row>
    <row r="46" spans="1:58">
      <c r="A46" t="s">
        <v>499</v>
      </c>
      <c r="B46">
        <v>15</v>
      </c>
      <c r="C46">
        <v>0</v>
      </c>
      <c r="D46">
        <v>9888</v>
      </c>
      <c r="E46" t="s">
        <v>1851</v>
      </c>
      <c r="F46">
        <v>53530601</v>
      </c>
      <c r="G46" t="s">
        <v>1753</v>
      </c>
      <c r="H46">
        <v>0</v>
      </c>
      <c r="I46" t="s">
        <v>1858</v>
      </c>
      <c r="K46">
        <v>0</v>
      </c>
      <c r="M46" t="s">
        <v>1756</v>
      </c>
      <c r="N46" t="s">
        <v>1756</v>
      </c>
      <c r="O46" t="s">
        <v>1859</v>
      </c>
      <c r="P46" t="s">
        <v>1865</v>
      </c>
      <c r="Q46" s="387">
        <v>1694.2</v>
      </c>
      <c r="R46">
        <v>220.24600000000001</v>
      </c>
      <c r="S46">
        <v>1914.4459999999999</v>
      </c>
      <c r="T46" s="388">
        <v>44458</v>
      </c>
      <c r="U46">
        <v>0</v>
      </c>
      <c r="V46" t="s">
        <v>847</v>
      </c>
      <c r="W46" s="388">
        <v>44476</v>
      </c>
      <c r="X46">
        <v>167</v>
      </c>
      <c r="Y46">
        <v>0</v>
      </c>
      <c r="Z46">
        <v>0</v>
      </c>
      <c r="AA46" t="s">
        <v>1758</v>
      </c>
      <c r="AB46" t="s">
        <v>827</v>
      </c>
      <c r="AD46" t="s">
        <v>1759</v>
      </c>
      <c r="AE46" t="s">
        <v>1760</v>
      </c>
      <c r="AI46" t="s">
        <v>1761</v>
      </c>
      <c r="AL46" t="s">
        <v>1852</v>
      </c>
      <c r="AM46">
        <v>6</v>
      </c>
      <c r="AN46" t="s">
        <v>1833</v>
      </c>
      <c r="AO46" t="s">
        <v>1834</v>
      </c>
      <c r="AP46">
        <v>0</v>
      </c>
      <c r="AQ46" s="388">
        <v>44459</v>
      </c>
      <c r="AS46" t="s">
        <v>1765</v>
      </c>
      <c r="AT46" s="388">
        <v>44460</v>
      </c>
      <c r="AU46" t="s">
        <v>1756</v>
      </c>
      <c r="AV46" t="s">
        <v>1756</v>
      </c>
      <c r="AZ46" t="s">
        <v>1766</v>
      </c>
      <c r="BA46" t="s">
        <v>1767</v>
      </c>
      <c r="BB46" t="s">
        <v>1866</v>
      </c>
      <c r="BC46" t="s">
        <v>1867</v>
      </c>
      <c r="BD46" t="s">
        <v>827</v>
      </c>
      <c r="BE46" t="s">
        <v>1756</v>
      </c>
      <c r="BF46" t="s">
        <v>827</v>
      </c>
    </row>
    <row r="47" spans="1:58">
      <c r="A47" t="s">
        <v>499</v>
      </c>
      <c r="B47">
        <v>15</v>
      </c>
      <c r="C47">
        <v>0</v>
      </c>
      <c r="D47">
        <v>9888</v>
      </c>
      <c r="E47" t="s">
        <v>1851</v>
      </c>
      <c r="F47">
        <v>53530601</v>
      </c>
      <c r="G47" t="s">
        <v>1753</v>
      </c>
      <c r="H47">
        <v>0</v>
      </c>
      <c r="I47" t="s">
        <v>1858</v>
      </c>
      <c r="K47">
        <v>0</v>
      </c>
      <c r="M47" t="s">
        <v>1756</v>
      </c>
      <c r="N47" t="s">
        <v>1756</v>
      </c>
      <c r="O47" t="s">
        <v>1859</v>
      </c>
      <c r="P47" t="s">
        <v>1865</v>
      </c>
      <c r="Q47" s="387">
        <v>1694.2</v>
      </c>
      <c r="R47">
        <v>220.24600000000001</v>
      </c>
      <c r="S47">
        <v>1914.4459999999999</v>
      </c>
      <c r="T47" s="388">
        <v>44458</v>
      </c>
      <c r="U47">
        <v>0</v>
      </c>
      <c r="V47" t="s">
        <v>847</v>
      </c>
      <c r="W47" s="388">
        <v>44476</v>
      </c>
      <c r="X47">
        <v>167</v>
      </c>
      <c r="Y47">
        <v>0</v>
      </c>
      <c r="Z47">
        <v>0</v>
      </c>
      <c r="AA47" t="s">
        <v>1758</v>
      </c>
      <c r="AB47" t="s">
        <v>827</v>
      </c>
      <c r="AD47" t="s">
        <v>1759</v>
      </c>
      <c r="AE47" t="s">
        <v>1760</v>
      </c>
      <c r="AI47" t="s">
        <v>1761</v>
      </c>
      <c r="AL47" t="s">
        <v>1852</v>
      </c>
      <c r="AM47">
        <v>6</v>
      </c>
      <c r="AN47" t="s">
        <v>1833</v>
      </c>
      <c r="AO47" t="s">
        <v>1834</v>
      </c>
      <c r="AP47">
        <v>0</v>
      </c>
      <c r="AQ47" s="388">
        <v>44459</v>
      </c>
      <c r="AS47" t="s">
        <v>1765</v>
      </c>
      <c r="AT47" s="388">
        <v>44460</v>
      </c>
      <c r="AU47" t="s">
        <v>1756</v>
      </c>
      <c r="AV47" t="s">
        <v>1756</v>
      </c>
      <c r="AZ47" t="s">
        <v>1766</v>
      </c>
      <c r="BA47" t="s">
        <v>1767</v>
      </c>
      <c r="BB47" t="s">
        <v>1866</v>
      </c>
      <c r="BC47" t="s">
        <v>1867</v>
      </c>
      <c r="BD47" t="s">
        <v>827</v>
      </c>
      <c r="BE47" t="s">
        <v>1756</v>
      </c>
      <c r="BF47" t="s">
        <v>827</v>
      </c>
    </row>
    <row r="48" spans="1:58">
      <c r="A48" t="s">
        <v>499</v>
      </c>
      <c r="B48">
        <v>15</v>
      </c>
      <c r="C48">
        <v>0</v>
      </c>
      <c r="D48">
        <v>9888</v>
      </c>
      <c r="E48" t="s">
        <v>1851</v>
      </c>
      <c r="F48">
        <v>53530601</v>
      </c>
      <c r="G48" t="s">
        <v>1753</v>
      </c>
      <c r="H48">
        <v>0</v>
      </c>
      <c r="I48" t="s">
        <v>1858</v>
      </c>
      <c r="K48">
        <v>0</v>
      </c>
      <c r="M48" t="s">
        <v>1756</v>
      </c>
      <c r="N48" t="s">
        <v>1756</v>
      </c>
      <c r="O48" t="s">
        <v>1859</v>
      </c>
      <c r="P48" t="s">
        <v>1865</v>
      </c>
      <c r="Q48" s="387">
        <v>1694.2</v>
      </c>
      <c r="R48">
        <v>220.24600000000001</v>
      </c>
      <c r="S48">
        <v>1914.4459999999999</v>
      </c>
      <c r="T48" s="388">
        <v>44458</v>
      </c>
      <c r="U48">
        <v>0</v>
      </c>
      <c r="V48" t="s">
        <v>847</v>
      </c>
      <c r="W48" s="388">
        <v>44476</v>
      </c>
      <c r="X48">
        <v>167</v>
      </c>
      <c r="Y48">
        <v>0</v>
      </c>
      <c r="Z48">
        <v>0</v>
      </c>
      <c r="AA48" t="s">
        <v>1758</v>
      </c>
      <c r="AB48" t="s">
        <v>827</v>
      </c>
      <c r="AD48" t="s">
        <v>1759</v>
      </c>
      <c r="AE48" t="s">
        <v>1760</v>
      </c>
      <c r="AI48" t="s">
        <v>1761</v>
      </c>
      <c r="AL48" t="s">
        <v>1852</v>
      </c>
      <c r="AM48">
        <v>6</v>
      </c>
      <c r="AN48" t="s">
        <v>1833</v>
      </c>
      <c r="AO48" t="s">
        <v>1834</v>
      </c>
      <c r="AP48">
        <v>0</v>
      </c>
      <c r="AQ48" s="388">
        <v>44459</v>
      </c>
      <c r="AS48" t="s">
        <v>1765</v>
      </c>
      <c r="AT48" s="388">
        <v>44460</v>
      </c>
      <c r="AU48" t="s">
        <v>1756</v>
      </c>
      <c r="AV48" t="s">
        <v>1756</v>
      </c>
      <c r="AZ48" t="s">
        <v>1766</v>
      </c>
      <c r="BA48" t="s">
        <v>1767</v>
      </c>
      <c r="BB48" t="s">
        <v>1866</v>
      </c>
      <c r="BC48" t="s">
        <v>1867</v>
      </c>
      <c r="BD48" t="s">
        <v>827</v>
      </c>
      <c r="BE48" t="s">
        <v>1756</v>
      </c>
      <c r="BF48" t="s">
        <v>827</v>
      </c>
    </row>
    <row r="49" spans="1:58">
      <c r="A49" t="s">
        <v>499</v>
      </c>
      <c r="B49">
        <v>15</v>
      </c>
      <c r="C49">
        <v>0</v>
      </c>
      <c r="D49">
        <v>9888</v>
      </c>
      <c r="E49" t="s">
        <v>1851</v>
      </c>
      <c r="F49">
        <v>53530601</v>
      </c>
      <c r="G49" t="s">
        <v>1753</v>
      </c>
      <c r="H49">
        <v>0</v>
      </c>
      <c r="I49" t="s">
        <v>1858</v>
      </c>
      <c r="K49">
        <v>0</v>
      </c>
      <c r="M49" t="s">
        <v>1756</v>
      </c>
      <c r="N49" t="s">
        <v>1756</v>
      </c>
      <c r="O49" t="s">
        <v>1859</v>
      </c>
      <c r="P49" t="s">
        <v>1865</v>
      </c>
      <c r="Q49" s="387">
        <v>1694.2</v>
      </c>
      <c r="R49">
        <v>220.24600000000001</v>
      </c>
      <c r="S49">
        <v>1914.4459999999999</v>
      </c>
      <c r="T49" s="388">
        <v>44458</v>
      </c>
      <c r="U49">
        <v>0</v>
      </c>
      <c r="V49" t="s">
        <v>847</v>
      </c>
      <c r="W49" s="388">
        <v>44476</v>
      </c>
      <c r="X49">
        <v>167</v>
      </c>
      <c r="Y49">
        <v>0</v>
      </c>
      <c r="Z49">
        <v>0</v>
      </c>
      <c r="AA49" t="s">
        <v>1758</v>
      </c>
      <c r="AB49" t="s">
        <v>827</v>
      </c>
      <c r="AD49" t="s">
        <v>1759</v>
      </c>
      <c r="AE49" t="s">
        <v>1760</v>
      </c>
      <c r="AI49" t="s">
        <v>1761</v>
      </c>
      <c r="AL49" t="s">
        <v>1852</v>
      </c>
      <c r="AM49">
        <v>6</v>
      </c>
      <c r="AN49" t="s">
        <v>1833</v>
      </c>
      <c r="AO49" t="s">
        <v>1834</v>
      </c>
      <c r="AP49">
        <v>0</v>
      </c>
      <c r="AQ49" s="388">
        <v>44459</v>
      </c>
      <c r="AS49" t="s">
        <v>1765</v>
      </c>
      <c r="AT49" s="388">
        <v>44460</v>
      </c>
      <c r="AU49" t="s">
        <v>1756</v>
      </c>
      <c r="AV49" t="s">
        <v>1756</v>
      </c>
      <c r="AZ49" t="s">
        <v>1766</v>
      </c>
      <c r="BA49" t="s">
        <v>1767</v>
      </c>
      <c r="BB49" t="s">
        <v>1866</v>
      </c>
      <c r="BC49" t="s">
        <v>1867</v>
      </c>
      <c r="BD49" t="s">
        <v>827</v>
      </c>
      <c r="BE49" t="s">
        <v>1756</v>
      </c>
      <c r="BF49" t="s">
        <v>827</v>
      </c>
    </row>
    <row r="50" spans="1:58">
      <c r="A50" t="s">
        <v>499</v>
      </c>
      <c r="B50">
        <v>15</v>
      </c>
      <c r="C50">
        <v>0</v>
      </c>
      <c r="D50">
        <v>9888</v>
      </c>
      <c r="E50" t="s">
        <v>1851</v>
      </c>
      <c r="F50">
        <v>53530601</v>
      </c>
      <c r="G50" t="s">
        <v>1753</v>
      </c>
      <c r="H50">
        <v>0</v>
      </c>
      <c r="I50" t="s">
        <v>1868</v>
      </c>
      <c r="K50">
        <v>0</v>
      </c>
      <c r="M50" t="s">
        <v>1756</v>
      </c>
      <c r="N50" t="s">
        <v>1756</v>
      </c>
      <c r="O50" t="s">
        <v>1869</v>
      </c>
      <c r="P50" t="s">
        <v>1870</v>
      </c>
      <c r="Q50" s="387">
        <v>1725.9</v>
      </c>
      <c r="R50">
        <v>224.36700000000002</v>
      </c>
      <c r="S50">
        <v>1950.2669999999998</v>
      </c>
      <c r="T50" s="388">
        <v>44458</v>
      </c>
      <c r="U50">
        <v>0</v>
      </c>
      <c r="V50" t="s">
        <v>847</v>
      </c>
      <c r="W50" s="388">
        <v>44476</v>
      </c>
      <c r="X50">
        <v>167</v>
      </c>
      <c r="Y50">
        <v>0</v>
      </c>
      <c r="Z50">
        <v>0</v>
      </c>
      <c r="AA50" t="s">
        <v>1758</v>
      </c>
      <c r="AB50" t="s">
        <v>827</v>
      </c>
      <c r="AD50" t="s">
        <v>1759</v>
      </c>
      <c r="AE50" t="s">
        <v>1760</v>
      </c>
      <c r="AI50" t="s">
        <v>1761</v>
      </c>
      <c r="AL50" t="s">
        <v>1852</v>
      </c>
      <c r="AM50">
        <v>6</v>
      </c>
      <c r="AN50" t="s">
        <v>1833</v>
      </c>
      <c r="AO50" t="s">
        <v>1834</v>
      </c>
      <c r="AP50">
        <v>0</v>
      </c>
      <c r="AQ50" s="388">
        <v>44459</v>
      </c>
      <c r="AS50" t="s">
        <v>1765</v>
      </c>
      <c r="AT50" s="388">
        <v>44460</v>
      </c>
      <c r="AU50" t="s">
        <v>1756</v>
      </c>
      <c r="AV50" t="s">
        <v>1756</v>
      </c>
      <c r="AZ50" t="s">
        <v>1766</v>
      </c>
      <c r="BA50" t="s">
        <v>1767</v>
      </c>
      <c r="BB50" t="s">
        <v>1871</v>
      </c>
      <c r="BC50" t="s">
        <v>1872</v>
      </c>
      <c r="BD50" t="s">
        <v>827</v>
      </c>
      <c r="BE50" t="s">
        <v>1756</v>
      </c>
      <c r="BF50" t="s">
        <v>827</v>
      </c>
    </row>
    <row r="51" spans="1:58">
      <c r="A51" t="s">
        <v>499</v>
      </c>
      <c r="B51">
        <v>15</v>
      </c>
      <c r="C51">
        <v>0</v>
      </c>
      <c r="D51">
        <v>9888</v>
      </c>
      <c r="E51" t="s">
        <v>1851</v>
      </c>
      <c r="F51">
        <v>53530601</v>
      </c>
      <c r="G51" t="s">
        <v>1753</v>
      </c>
      <c r="H51">
        <v>0</v>
      </c>
      <c r="I51" t="s">
        <v>1792</v>
      </c>
      <c r="J51">
        <v>172.56</v>
      </c>
      <c r="K51">
        <v>8</v>
      </c>
      <c r="L51" t="s">
        <v>1771</v>
      </c>
      <c r="N51" t="s">
        <v>1757</v>
      </c>
      <c r="O51" t="s">
        <v>1756</v>
      </c>
      <c r="P51" t="s">
        <v>1756</v>
      </c>
      <c r="Q51" s="387">
        <v>1380.48</v>
      </c>
      <c r="R51">
        <v>179.4624</v>
      </c>
      <c r="S51">
        <v>1559.9423999999999</v>
      </c>
      <c r="T51" s="388">
        <v>44458</v>
      </c>
      <c r="U51">
        <v>0</v>
      </c>
      <c r="V51" t="s">
        <v>847</v>
      </c>
      <c r="W51" s="388">
        <v>44476</v>
      </c>
      <c r="X51">
        <v>167</v>
      </c>
      <c r="Y51">
        <v>0</v>
      </c>
      <c r="Z51">
        <v>0</v>
      </c>
      <c r="AA51" t="s">
        <v>1758</v>
      </c>
      <c r="AB51" t="s">
        <v>827</v>
      </c>
      <c r="AD51" t="s">
        <v>1759</v>
      </c>
      <c r="AE51" t="s">
        <v>1760</v>
      </c>
      <c r="AI51" t="s">
        <v>1761</v>
      </c>
      <c r="AL51" t="s">
        <v>1852</v>
      </c>
      <c r="AM51">
        <v>6</v>
      </c>
      <c r="AN51" t="s">
        <v>1833</v>
      </c>
      <c r="AO51" t="s">
        <v>1834</v>
      </c>
      <c r="AP51">
        <v>0</v>
      </c>
      <c r="AQ51" s="388">
        <v>44459</v>
      </c>
      <c r="AS51" t="s">
        <v>1765</v>
      </c>
      <c r="AT51" s="388">
        <v>44460</v>
      </c>
      <c r="AU51" t="s">
        <v>1756</v>
      </c>
      <c r="AV51" t="s">
        <v>1756</v>
      </c>
      <c r="AZ51" t="s">
        <v>1766</v>
      </c>
      <c r="BA51" t="s">
        <v>1767</v>
      </c>
      <c r="BB51" t="s">
        <v>1873</v>
      </c>
      <c r="BC51" t="s">
        <v>1874</v>
      </c>
      <c r="BD51" t="s">
        <v>827</v>
      </c>
      <c r="BE51" t="s">
        <v>1756</v>
      </c>
      <c r="BF51" t="s">
        <v>827</v>
      </c>
    </row>
    <row r="52" spans="1:58">
      <c r="A52" t="s">
        <v>499</v>
      </c>
      <c r="B52">
        <v>15</v>
      </c>
      <c r="C52">
        <v>0</v>
      </c>
      <c r="D52">
        <v>9888</v>
      </c>
      <c r="E52" t="s">
        <v>1851</v>
      </c>
      <c r="F52">
        <v>53530601</v>
      </c>
      <c r="G52" t="s">
        <v>1753</v>
      </c>
      <c r="H52">
        <v>0</v>
      </c>
      <c r="I52" t="s">
        <v>1792</v>
      </c>
      <c r="J52">
        <v>172.56</v>
      </c>
      <c r="K52">
        <v>7</v>
      </c>
      <c r="L52" t="s">
        <v>1771</v>
      </c>
      <c r="N52" t="s">
        <v>1757</v>
      </c>
      <c r="O52" t="s">
        <v>1756</v>
      </c>
      <c r="P52" t="s">
        <v>1756</v>
      </c>
      <c r="Q52" s="387">
        <v>1207.92</v>
      </c>
      <c r="R52">
        <v>157.02960000000002</v>
      </c>
      <c r="S52">
        <v>1364.9495999999999</v>
      </c>
      <c r="T52" s="388">
        <v>44458</v>
      </c>
      <c r="U52">
        <v>0</v>
      </c>
      <c r="V52" t="s">
        <v>847</v>
      </c>
      <c r="W52" s="388">
        <v>44476</v>
      </c>
      <c r="X52">
        <v>167</v>
      </c>
      <c r="Y52">
        <v>0</v>
      </c>
      <c r="Z52">
        <v>0</v>
      </c>
      <c r="AA52" t="s">
        <v>1758</v>
      </c>
      <c r="AB52" t="s">
        <v>827</v>
      </c>
      <c r="AD52" t="s">
        <v>1759</v>
      </c>
      <c r="AE52" t="s">
        <v>1760</v>
      </c>
      <c r="AI52" t="s">
        <v>1761</v>
      </c>
      <c r="AL52" t="s">
        <v>1852</v>
      </c>
      <c r="AM52">
        <v>6</v>
      </c>
      <c r="AN52" t="s">
        <v>1833</v>
      </c>
      <c r="AO52" t="s">
        <v>1834</v>
      </c>
      <c r="AP52">
        <v>0</v>
      </c>
      <c r="AQ52" s="388">
        <v>44459</v>
      </c>
      <c r="AS52" t="s">
        <v>1765</v>
      </c>
      <c r="AT52" s="388">
        <v>44460</v>
      </c>
      <c r="AU52" t="s">
        <v>1756</v>
      </c>
      <c r="AV52" t="s">
        <v>1756</v>
      </c>
      <c r="AZ52" t="s">
        <v>1766</v>
      </c>
      <c r="BA52" t="s">
        <v>1767</v>
      </c>
      <c r="BB52" t="s">
        <v>1875</v>
      </c>
      <c r="BC52" t="s">
        <v>1876</v>
      </c>
      <c r="BD52" t="s">
        <v>827</v>
      </c>
      <c r="BE52" t="s">
        <v>1756</v>
      </c>
      <c r="BF52" t="s">
        <v>827</v>
      </c>
    </row>
    <row r="53" spans="1:58">
      <c r="A53" t="s">
        <v>499</v>
      </c>
      <c r="B53">
        <v>15</v>
      </c>
      <c r="C53">
        <v>0</v>
      </c>
      <c r="D53">
        <v>9888</v>
      </c>
      <c r="E53" t="s">
        <v>1851</v>
      </c>
      <c r="F53">
        <v>53530601</v>
      </c>
      <c r="G53" t="s">
        <v>1753</v>
      </c>
      <c r="H53">
        <v>0</v>
      </c>
      <c r="I53" t="s">
        <v>1795</v>
      </c>
      <c r="J53">
        <v>98.83</v>
      </c>
      <c r="K53">
        <v>2</v>
      </c>
      <c r="L53" t="s">
        <v>1771</v>
      </c>
      <c r="N53" t="s">
        <v>1757</v>
      </c>
      <c r="O53" t="s">
        <v>1756</v>
      </c>
      <c r="P53" t="s">
        <v>1756</v>
      </c>
      <c r="Q53" s="387">
        <v>197.66</v>
      </c>
      <c r="R53">
        <v>25.695800000000002</v>
      </c>
      <c r="S53">
        <v>223.35579999999999</v>
      </c>
      <c r="T53" s="388">
        <v>44458</v>
      </c>
      <c r="U53">
        <v>0</v>
      </c>
      <c r="V53" t="s">
        <v>847</v>
      </c>
      <c r="W53" s="388">
        <v>44476</v>
      </c>
      <c r="X53">
        <v>167</v>
      </c>
      <c r="Y53">
        <v>0</v>
      </c>
      <c r="Z53">
        <v>0</v>
      </c>
      <c r="AA53" t="s">
        <v>1758</v>
      </c>
      <c r="AB53" t="s">
        <v>827</v>
      </c>
      <c r="AD53" t="s">
        <v>1759</v>
      </c>
      <c r="AE53" t="s">
        <v>1760</v>
      </c>
      <c r="AI53" t="s">
        <v>1761</v>
      </c>
      <c r="AL53" t="s">
        <v>1852</v>
      </c>
      <c r="AM53">
        <v>6</v>
      </c>
      <c r="AN53" t="s">
        <v>1833</v>
      </c>
      <c r="AO53" t="s">
        <v>1834</v>
      </c>
      <c r="AP53">
        <v>0</v>
      </c>
      <c r="AQ53" s="388">
        <v>44459</v>
      </c>
      <c r="AS53" t="s">
        <v>1765</v>
      </c>
      <c r="AT53" s="388">
        <v>44460</v>
      </c>
      <c r="AU53" t="s">
        <v>1756</v>
      </c>
      <c r="AV53" t="s">
        <v>1756</v>
      </c>
      <c r="AZ53" t="s">
        <v>1766</v>
      </c>
      <c r="BA53" t="s">
        <v>1767</v>
      </c>
      <c r="BB53" t="s">
        <v>1877</v>
      </c>
      <c r="BC53" t="s">
        <v>1878</v>
      </c>
      <c r="BD53" t="s">
        <v>827</v>
      </c>
      <c r="BE53" t="s">
        <v>1756</v>
      </c>
      <c r="BF53" t="s">
        <v>827</v>
      </c>
    </row>
    <row r="54" spans="1:58">
      <c r="A54" t="s">
        <v>499</v>
      </c>
      <c r="B54">
        <v>15</v>
      </c>
      <c r="C54">
        <v>0</v>
      </c>
      <c r="D54">
        <v>9888</v>
      </c>
      <c r="E54" t="s">
        <v>1851</v>
      </c>
      <c r="F54">
        <v>53530601</v>
      </c>
      <c r="G54" t="s">
        <v>1753</v>
      </c>
      <c r="H54">
        <v>0</v>
      </c>
      <c r="I54" t="s">
        <v>1795</v>
      </c>
      <c r="J54">
        <v>98.83</v>
      </c>
      <c r="K54">
        <v>9</v>
      </c>
      <c r="L54" t="s">
        <v>1771</v>
      </c>
      <c r="N54" t="s">
        <v>1757</v>
      </c>
      <c r="O54" t="s">
        <v>1756</v>
      </c>
      <c r="P54" t="s">
        <v>1756</v>
      </c>
      <c r="Q54" s="387">
        <v>889.47</v>
      </c>
      <c r="R54">
        <v>115.6311</v>
      </c>
      <c r="S54">
        <v>1005.1011</v>
      </c>
      <c r="T54" s="388">
        <v>44458</v>
      </c>
      <c r="U54">
        <v>0</v>
      </c>
      <c r="V54" t="s">
        <v>847</v>
      </c>
      <c r="W54" s="388">
        <v>44476</v>
      </c>
      <c r="X54">
        <v>167</v>
      </c>
      <c r="Y54">
        <v>0</v>
      </c>
      <c r="Z54">
        <v>0</v>
      </c>
      <c r="AA54" t="s">
        <v>1758</v>
      </c>
      <c r="AB54" t="s">
        <v>827</v>
      </c>
      <c r="AD54" t="s">
        <v>1759</v>
      </c>
      <c r="AE54" t="s">
        <v>1760</v>
      </c>
      <c r="AI54" t="s">
        <v>1761</v>
      </c>
      <c r="AL54" t="s">
        <v>1852</v>
      </c>
      <c r="AM54">
        <v>6</v>
      </c>
      <c r="AN54" t="s">
        <v>1833</v>
      </c>
      <c r="AO54" t="s">
        <v>1834</v>
      </c>
      <c r="AP54">
        <v>0</v>
      </c>
      <c r="AQ54" s="388">
        <v>44459</v>
      </c>
      <c r="AS54" t="s">
        <v>1765</v>
      </c>
      <c r="AT54" s="388">
        <v>44460</v>
      </c>
      <c r="AU54" t="s">
        <v>1756</v>
      </c>
      <c r="AV54" t="s">
        <v>1756</v>
      </c>
      <c r="AZ54" t="s">
        <v>1766</v>
      </c>
      <c r="BA54" t="s">
        <v>1767</v>
      </c>
      <c r="BB54" t="s">
        <v>1879</v>
      </c>
      <c r="BC54" t="s">
        <v>1880</v>
      </c>
      <c r="BD54" t="s">
        <v>827</v>
      </c>
      <c r="BE54" t="s">
        <v>1756</v>
      </c>
      <c r="BF54" t="s">
        <v>827</v>
      </c>
    </row>
    <row r="55" spans="1:58">
      <c r="A55" t="s">
        <v>499</v>
      </c>
      <c r="B55">
        <v>15</v>
      </c>
      <c r="C55">
        <v>0</v>
      </c>
      <c r="D55">
        <v>9888</v>
      </c>
      <c r="E55" t="s">
        <v>1851</v>
      </c>
      <c r="F55">
        <v>53530601</v>
      </c>
      <c r="G55" t="s">
        <v>1753</v>
      </c>
      <c r="H55">
        <v>0</v>
      </c>
      <c r="I55" t="s">
        <v>1800</v>
      </c>
      <c r="J55">
        <v>127.81</v>
      </c>
      <c r="K55">
        <v>7</v>
      </c>
      <c r="L55" t="s">
        <v>1771</v>
      </c>
      <c r="N55" t="s">
        <v>1757</v>
      </c>
      <c r="O55" t="s">
        <v>1756</v>
      </c>
      <c r="P55" t="s">
        <v>1756</v>
      </c>
      <c r="Q55" s="387">
        <v>894.67</v>
      </c>
      <c r="R55">
        <v>116.30710000000001</v>
      </c>
      <c r="S55">
        <v>1010.9770999999998</v>
      </c>
      <c r="T55" s="388">
        <v>44458</v>
      </c>
      <c r="U55">
        <v>0</v>
      </c>
      <c r="V55" t="s">
        <v>847</v>
      </c>
      <c r="W55" s="388">
        <v>44476</v>
      </c>
      <c r="X55">
        <v>167</v>
      </c>
      <c r="Y55">
        <v>0</v>
      </c>
      <c r="Z55">
        <v>0</v>
      </c>
      <c r="AA55" t="s">
        <v>1758</v>
      </c>
      <c r="AB55" t="s">
        <v>827</v>
      </c>
      <c r="AD55" t="s">
        <v>1759</v>
      </c>
      <c r="AE55" t="s">
        <v>1760</v>
      </c>
      <c r="AI55" t="s">
        <v>1761</v>
      </c>
      <c r="AL55" t="s">
        <v>1852</v>
      </c>
      <c r="AM55">
        <v>6</v>
      </c>
      <c r="AN55" t="s">
        <v>1833</v>
      </c>
      <c r="AO55" t="s">
        <v>1834</v>
      </c>
      <c r="AP55">
        <v>0</v>
      </c>
      <c r="AQ55" s="388">
        <v>44459</v>
      </c>
      <c r="AS55" t="s">
        <v>1765</v>
      </c>
      <c r="AT55" s="388">
        <v>44460</v>
      </c>
      <c r="AU55" t="s">
        <v>1756</v>
      </c>
      <c r="AV55" t="s">
        <v>1756</v>
      </c>
      <c r="AZ55" t="s">
        <v>1766</v>
      </c>
      <c r="BA55" t="s">
        <v>1767</v>
      </c>
      <c r="BB55" t="s">
        <v>1881</v>
      </c>
      <c r="BC55" t="s">
        <v>1882</v>
      </c>
      <c r="BD55" t="s">
        <v>827</v>
      </c>
      <c r="BE55" t="s">
        <v>1756</v>
      </c>
      <c r="BF55" t="s">
        <v>827</v>
      </c>
    </row>
    <row r="56" spans="1:58">
      <c r="A56" t="s">
        <v>499</v>
      </c>
      <c r="B56">
        <v>15</v>
      </c>
      <c r="C56">
        <v>0</v>
      </c>
      <c r="D56">
        <v>9888</v>
      </c>
      <c r="E56" t="s">
        <v>1851</v>
      </c>
      <c r="F56">
        <v>53530601</v>
      </c>
      <c r="G56" t="s">
        <v>1753</v>
      </c>
      <c r="H56">
        <v>0</v>
      </c>
      <c r="I56" t="s">
        <v>1803</v>
      </c>
      <c r="J56">
        <v>225</v>
      </c>
      <c r="K56">
        <v>3</v>
      </c>
      <c r="L56" t="s">
        <v>1755</v>
      </c>
      <c r="N56" t="s">
        <v>1757</v>
      </c>
      <c r="O56" t="s">
        <v>1756</v>
      </c>
      <c r="P56" t="s">
        <v>1756</v>
      </c>
      <c r="Q56" s="387">
        <v>675</v>
      </c>
      <c r="R56">
        <v>87.75</v>
      </c>
      <c r="S56">
        <v>762.74999999999989</v>
      </c>
      <c r="T56" s="388">
        <v>44458</v>
      </c>
      <c r="U56">
        <v>0</v>
      </c>
      <c r="V56" t="s">
        <v>847</v>
      </c>
      <c r="W56" s="388">
        <v>44476</v>
      </c>
      <c r="X56">
        <v>167</v>
      </c>
      <c r="Y56">
        <v>0</v>
      </c>
      <c r="Z56">
        <v>0</v>
      </c>
      <c r="AA56" t="s">
        <v>1758</v>
      </c>
      <c r="AB56" t="s">
        <v>827</v>
      </c>
      <c r="AD56" t="s">
        <v>1759</v>
      </c>
      <c r="AE56" t="s">
        <v>1760</v>
      </c>
      <c r="AI56" t="s">
        <v>1761</v>
      </c>
      <c r="AL56" t="s">
        <v>1852</v>
      </c>
      <c r="AM56">
        <v>6</v>
      </c>
      <c r="AN56" t="s">
        <v>1833</v>
      </c>
      <c r="AO56" t="s">
        <v>1834</v>
      </c>
      <c r="AP56">
        <v>0</v>
      </c>
      <c r="AQ56" s="388">
        <v>44459</v>
      </c>
      <c r="AS56" t="s">
        <v>1765</v>
      </c>
      <c r="AT56" s="388">
        <v>44460</v>
      </c>
      <c r="AU56" t="s">
        <v>1756</v>
      </c>
      <c r="AV56" t="s">
        <v>1756</v>
      </c>
      <c r="AZ56" t="s">
        <v>1766</v>
      </c>
      <c r="BA56" t="s">
        <v>1767</v>
      </c>
      <c r="BB56" t="s">
        <v>1883</v>
      </c>
      <c r="BC56" t="s">
        <v>1884</v>
      </c>
      <c r="BD56" t="s">
        <v>827</v>
      </c>
      <c r="BE56" t="s">
        <v>1756</v>
      </c>
      <c r="BF56" t="s">
        <v>827</v>
      </c>
    </row>
    <row r="57" spans="1:58">
      <c r="A57" t="s">
        <v>499</v>
      </c>
      <c r="B57">
        <v>15</v>
      </c>
      <c r="C57">
        <v>0</v>
      </c>
      <c r="D57">
        <v>9838</v>
      </c>
      <c r="E57" t="s">
        <v>1885</v>
      </c>
      <c r="F57">
        <v>53530601</v>
      </c>
      <c r="G57" t="s">
        <v>1753</v>
      </c>
      <c r="H57">
        <v>0</v>
      </c>
      <c r="I57" t="s">
        <v>1754</v>
      </c>
      <c r="J57">
        <v>225</v>
      </c>
      <c r="K57">
        <v>8</v>
      </c>
      <c r="L57" t="s">
        <v>1755</v>
      </c>
      <c r="M57" t="s">
        <v>1756</v>
      </c>
      <c r="N57" t="s">
        <v>1756</v>
      </c>
      <c r="P57" t="s">
        <v>1757</v>
      </c>
      <c r="Q57" s="387">
        <v>1800</v>
      </c>
      <c r="R57">
        <v>234</v>
      </c>
      <c r="S57">
        <v>2033.9999999999998</v>
      </c>
      <c r="T57" s="388">
        <v>44457</v>
      </c>
      <c r="U57">
        <v>0</v>
      </c>
      <c r="V57" t="s">
        <v>847</v>
      </c>
      <c r="W57" s="388">
        <v>44476</v>
      </c>
      <c r="X57">
        <v>167</v>
      </c>
      <c r="Y57">
        <v>0</v>
      </c>
      <c r="Z57">
        <v>0</v>
      </c>
      <c r="AA57" t="s">
        <v>1758</v>
      </c>
      <c r="AB57" t="s">
        <v>827</v>
      </c>
      <c r="AD57" t="s">
        <v>1759</v>
      </c>
      <c r="AE57" t="s">
        <v>1760</v>
      </c>
      <c r="AI57" t="s">
        <v>1761</v>
      </c>
      <c r="AL57" t="s">
        <v>1886</v>
      </c>
      <c r="AM57">
        <v>6</v>
      </c>
      <c r="AN57" t="s">
        <v>1833</v>
      </c>
      <c r="AO57" t="s">
        <v>1834</v>
      </c>
      <c r="AP57">
        <v>0</v>
      </c>
      <c r="AQ57" s="388">
        <v>44457</v>
      </c>
      <c r="AS57" t="s">
        <v>1765</v>
      </c>
      <c r="AT57" s="388">
        <v>44459</v>
      </c>
      <c r="AU57" t="s">
        <v>1756</v>
      </c>
      <c r="AV57" t="s">
        <v>1756</v>
      </c>
      <c r="AZ57" t="s">
        <v>1766</v>
      </c>
      <c r="BA57" t="s">
        <v>1767</v>
      </c>
      <c r="BB57" t="s">
        <v>1887</v>
      </c>
      <c r="BC57" t="s">
        <v>1888</v>
      </c>
      <c r="BD57" t="s">
        <v>827</v>
      </c>
      <c r="BE57" t="s">
        <v>1756</v>
      </c>
      <c r="BF57" t="s">
        <v>827</v>
      </c>
    </row>
    <row r="58" spans="1:58">
      <c r="A58" t="s">
        <v>499</v>
      </c>
      <c r="B58">
        <v>15</v>
      </c>
      <c r="C58">
        <v>0</v>
      </c>
      <c r="D58">
        <v>9838</v>
      </c>
      <c r="E58" t="s">
        <v>1885</v>
      </c>
      <c r="F58">
        <v>53530601</v>
      </c>
      <c r="G58" t="s">
        <v>1753</v>
      </c>
      <c r="H58">
        <v>0</v>
      </c>
      <c r="I58" t="s">
        <v>1855</v>
      </c>
      <c r="J58">
        <v>0.82</v>
      </c>
      <c r="K58">
        <v>1472</v>
      </c>
      <c r="L58" t="s">
        <v>77</v>
      </c>
      <c r="M58" t="s">
        <v>1756</v>
      </c>
      <c r="N58" t="s">
        <v>1756</v>
      </c>
      <c r="P58" t="s">
        <v>1757</v>
      </c>
      <c r="Q58" s="387">
        <v>1207.04</v>
      </c>
      <c r="R58">
        <v>156.9152</v>
      </c>
      <c r="S58">
        <v>1363.9551999999999</v>
      </c>
      <c r="T58" s="388">
        <v>44457</v>
      </c>
      <c r="U58">
        <v>0</v>
      </c>
      <c r="V58" t="s">
        <v>847</v>
      </c>
      <c r="W58" s="388">
        <v>44476</v>
      </c>
      <c r="X58">
        <v>167</v>
      </c>
      <c r="Y58">
        <v>0</v>
      </c>
      <c r="Z58">
        <v>0</v>
      </c>
      <c r="AA58" t="s">
        <v>1758</v>
      </c>
      <c r="AB58" t="s">
        <v>827</v>
      </c>
      <c r="AD58" t="s">
        <v>1759</v>
      </c>
      <c r="AE58" t="s">
        <v>1760</v>
      </c>
      <c r="AI58" t="s">
        <v>1761</v>
      </c>
      <c r="AL58" t="s">
        <v>1886</v>
      </c>
      <c r="AM58">
        <v>6</v>
      </c>
      <c r="AN58" t="s">
        <v>1833</v>
      </c>
      <c r="AO58" t="s">
        <v>1834</v>
      </c>
      <c r="AP58">
        <v>0</v>
      </c>
      <c r="AQ58" s="388">
        <v>44457</v>
      </c>
      <c r="AS58" t="s">
        <v>1765</v>
      </c>
      <c r="AT58" s="388">
        <v>44459</v>
      </c>
      <c r="AU58" t="s">
        <v>1756</v>
      </c>
      <c r="AV58" t="s">
        <v>1756</v>
      </c>
      <c r="AZ58" t="s">
        <v>1766</v>
      </c>
      <c r="BA58" t="s">
        <v>1767</v>
      </c>
      <c r="BB58" t="s">
        <v>1889</v>
      </c>
      <c r="BC58" t="s">
        <v>1890</v>
      </c>
      <c r="BD58" t="s">
        <v>827</v>
      </c>
      <c r="BE58" t="s">
        <v>1756</v>
      </c>
      <c r="BF58" t="s">
        <v>827</v>
      </c>
    </row>
    <row r="59" spans="1:58">
      <c r="A59" t="s">
        <v>499</v>
      </c>
      <c r="B59">
        <v>15</v>
      </c>
      <c r="C59">
        <v>0</v>
      </c>
      <c r="D59">
        <v>9838</v>
      </c>
      <c r="E59" t="s">
        <v>1885</v>
      </c>
      <c r="F59">
        <v>53530601</v>
      </c>
      <c r="G59" t="s">
        <v>1753</v>
      </c>
      <c r="H59">
        <v>0</v>
      </c>
      <c r="I59" t="s">
        <v>1770</v>
      </c>
      <c r="J59">
        <v>84.69</v>
      </c>
      <c r="K59">
        <v>2</v>
      </c>
      <c r="L59" t="s">
        <v>1771</v>
      </c>
      <c r="M59" t="s">
        <v>1756</v>
      </c>
      <c r="N59" t="s">
        <v>1756</v>
      </c>
      <c r="O59" t="s">
        <v>1772</v>
      </c>
      <c r="P59" t="s">
        <v>1891</v>
      </c>
      <c r="Q59" s="387">
        <v>931.62</v>
      </c>
      <c r="R59">
        <v>121.11060000000001</v>
      </c>
      <c r="S59">
        <v>1052.7305999999999</v>
      </c>
      <c r="T59" s="388">
        <v>44457</v>
      </c>
      <c r="U59">
        <v>0</v>
      </c>
      <c r="V59" t="s">
        <v>847</v>
      </c>
      <c r="W59" s="388">
        <v>44476</v>
      </c>
      <c r="X59">
        <v>167</v>
      </c>
      <c r="Y59">
        <v>0</v>
      </c>
      <c r="Z59">
        <v>0</v>
      </c>
      <c r="AA59" t="s">
        <v>1758</v>
      </c>
      <c r="AB59" t="s">
        <v>827</v>
      </c>
      <c r="AD59" t="s">
        <v>1759</v>
      </c>
      <c r="AE59" t="s">
        <v>1760</v>
      </c>
      <c r="AI59" t="s">
        <v>1761</v>
      </c>
      <c r="AL59" t="s">
        <v>1886</v>
      </c>
      <c r="AM59">
        <v>6</v>
      </c>
      <c r="AN59" t="s">
        <v>1833</v>
      </c>
      <c r="AO59" t="s">
        <v>1834</v>
      </c>
      <c r="AP59">
        <v>0</v>
      </c>
      <c r="AQ59" s="388">
        <v>44457</v>
      </c>
      <c r="AS59" t="s">
        <v>1765</v>
      </c>
      <c r="AT59" s="388">
        <v>44459</v>
      </c>
      <c r="AU59" t="s">
        <v>1756</v>
      </c>
      <c r="AV59" t="s">
        <v>1756</v>
      </c>
      <c r="AZ59" t="s">
        <v>1766</v>
      </c>
      <c r="BA59" t="s">
        <v>1767</v>
      </c>
      <c r="BB59" t="s">
        <v>1892</v>
      </c>
      <c r="BC59" t="s">
        <v>1893</v>
      </c>
      <c r="BD59" t="s">
        <v>827</v>
      </c>
      <c r="BE59" t="s">
        <v>1756</v>
      </c>
      <c r="BF59" t="s">
        <v>827</v>
      </c>
    </row>
    <row r="60" spans="1:58">
      <c r="A60" t="s">
        <v>499</v>
      </c>
      <c r="B60">
        <v>15</v>
      </c>
      <c r="C60">
        <v>0</v>
      </c>
      <c r="D60">
        <v>9838</v>
      </c>
      <c r="E60" t="s">
        <v>1885</v>
      </c>
      <c r="F60">
        <v>53530601</v>
      </c>
      <c r="G60" t="s">
        <v>1753</v>
      </c>
      <c r="H60">
        <v>0</v>
      </c>
      <c r="I60" t="s">
        <v>1770</v>
      </c>
      <c r="J60">
        <v>84.69</v>
      </c>
      <c r="K60">
        <v>0</v>
      </c>
      <c r="L60" t="s">
        <v>1771</v>
      </c>
      <c r="M60" t="s">
        <v>1756</v>
      </c>
      <c r="N60" t="s">
        <v>1756</v>
      </c>
      <c r="O60" t="s">
        <v>1772</v>
      </c>
      <c r="P60" t="s">
        <v>1870</v>
      </c>
      <c r="Q60" s="387">
        <v>1397.44</v>
      </c>
      <c r="R60">
        <v>181.66720000000001</v>
      </c>
      <c r="S60">
        <v>1579.1071999999999</v>
      </c>
      <c r="T60" s="388">
        <v>44457</v>
      </c>
      <c r="U60">
        <v>0</v>
      </c>
      <c r="V60" t="s">
        <v>847</v>
      </c>
      <c r="W60" s="388">
        <v>44476</v>
      </c>
      <c r="X60">
        <v>167</v>
      </c>
      <c r="Y60">
        <v>0</v>
      </c>
      <c r="Z60">
        <v>0</v>
      </c>
      <c r="AA60" t="s">
        <v>1758</v>
      </c>
      <c r="AB60" t="s">
        <v>827</v>
      </c>
      <c r="AD60" t="s">
        <v>1759</v>
      </c>
      <c r="AE60" t="s">
        <v>1760</v>
      </c>
      <c r="AI60" t="s">
        <v>1761</v>
      </c>
      <c r="AL60" t="s">
        <v>1886</v>
      </c>
      <c r="AM60">
        <v>6</v>
      </c>
      <c r="AN60" t="s">
        <v>1833</v>
      </c>
      <c r="AO60" t="s">
        <v>1834</v>
      </c>
      <c r="AP60">
        <v>0</v>
      </c>
      <c r="AQ60" s="388">
        <v>44457</v>
      </c>
      <c r="AS60" t="s">
        <v>1765</v>
      </c>
      <c r="AT60" s="388">
        <v>44459</v>
      </c>
      <c r="AU60" t="s">
        <v>1756</v>
      </c>
      <c r="AV60" t="s">
        <v>1756</v>
      </c>
      <c r="AZ60" t="s">
        <v>1766</v>
      </c>
      <c r="BA60" t="s">
        <v>1767</v>
      </c>
      <c r="BB60" t="s">
        <v>1894</v>
      </c>
      <c r="BC60" t="s">
        <v>1895</v>
      </c>
      <c r="BD60" t="s">
        <v>827</v>
      </c>
      <c r="BE60" t="s">
        <v>1756</v>
      </c>
      <c r="BF60" t="s">
        <v>827</v>
      </c>
    </row>
    <row r="61" spans="1:58">
      <c r="A61" t="s">
        <v>499</v>
      </c>
      <c r="B61">
        <v>15</v>
      </c>
      <c r="C61">
        <v>0</v>
      </c>
      <c r="D61">
        <v>9838</v>
      </c>
      <c r="E61" t="s">
        <v>1885</v>
      </c>
      <c r="F61">
        <v>53530601</v>
      </c>
      <c r="G61" t="s">
        <v>1753</v>
      </c>
      <c r="H61">
        <v>0</v>
      </c>
      <c r="I61" t="s">
        <v>1770</v>
      </c>
      <c r="J61">
        <v>84.69</v>
      </c>
      <c r="K61">
        <v>0</v>
      </c>
      <c r="L61" t="s">
        <v>1771</v>
      </c>
      <c r="M61" t="s">
        <v>1756</v>
      </c>
      <c r="N61" t="s">
        <v>1756</v>
      </c>
      <c r="O61" t="s">
        <v>1772</v>
      </c>
      <c r="P61" t="s">
        <v>1865</v>
      </c>
      <c r="Q61" s="387">
        <v>1270.4000000000001</v>
      </c>
      <c r="R61">
        <v>165.15200000000002</v>
      </c>
      <c r="S61">
        <v>1435.5519999999999</v>
      </c>
      <c r="T61" s="388">
        <v>44457</v>
      </c>
      <c r="U61">
        <v>0</v>
      </c>
      <c r="V61" t="s">
        <v>847</v>
      </c>
      <c r="W61" s="388">
        <v>44476</v>
      </c>
      <c r="X61">
        <v>167</v>
      </c>
      <c r="Y61">
        <v>0</v>
      </c>
      <c r="Z61">
        <v>0</v>
      </c>
      <c r="AA61" t="s">
        <v>1758</v>
      </c>
      <c r="AB61" t="s">
        <v>827</v>
      </c>
      <c r="AD61" t="s">
        <v>1759</v>
      </c>
      <c r="AE61" t="s">
        <v>1760</v>
      </c>
      <c r="AI61" t="s">
        <v>1761</v>
      </c>
      <c r="AL61" t="s">
        <v>1886</v>
      </c>
      <c r="AM61">
        <v>6</v>
      </c>
      <c r="AN61" t="s">
        <v>1833</v>
      </c>
      <c r="AO61" t="s">
        <v>1834</v>
      </c>
      <c r="AP61">
        <v>0</v>
      </c>
      <c r="AQ61" s="388">
        <v>44457</v>
      </c>
      <c r="AS61" t="s">
        <v>1765</v>
      </c>
      <c r="AT61" s="388">
        <v>44459</v>
      </c>
      <c r="AU61" t="s">
        <v>1756</v>
      </c>
      <c r="AV61" t="s">
        <v>1756</v>
      </c>
      <c r="AZ61" t="s">
        <v>1766</v>
      </c>
      <c r="BA61" t="s">
        <v>1767</v>
      </c>
      <c r="BB61" t="s">
        <v>1896</v>
      </c>
      <c r="BC61" t="s">
        <v>1897</v>
      </c>
      <c r="BD61" t="s">
        <v>827</v>
      </c>
      <c r="BE61" t="s">
        <v>1756</v>
      </c>
      <c r="BF61" t="s">
        <v>827</v>
      </c>
    </row>
    <row r="62" spans="1:58">
      <c r="A62" t="s">
        <v>499</v>
      </c>
      <c r="B62">
        <v>15</v>
      </c>
      <c r="C62">
        <v>0</v>
      </c>
      <c r="D62">
        <v>9838</v>
      </c>
      <c r="E62" t="s">
        <v>1885</v>
      </c>
      <c r="F62">
        <v>53530601</v>
      </c>
      <c r="G62" t="s">
        <v>1753</v>
      </c>
      <c r="H62">
        <v>0</v>
      </c>
      <c r="I62" t="s">
        <v>1770</v>
      </c>
      <c r="J62">
        <v>84.69</v>
      </c>
      <c r="K62">
        <v>0</v>
      </c>
      <c r="L62" t="s">
        <v>1771</v>
      </c>
      <c r="M62" t="s">
        <v>1756</v>
      </c>
      <c r="N62" t="s">
        <v>1756</v>
      </c>
      <c r="O62" t="s">
        <v>1772</v>
      </c>
      <c r="P62" t="s">
        <v>1898</v>
      </c>
      <c r="Q62" s="387">
        <v>698.72</v>
      </c>
      <c r="R62">
        <v>90.833600000000004</v>
      </c>
      <c r="S62">
        <v>789.55359999999996</v>
      </c>
      <c r="T62" s="388">
        <v>44457</v>
      </c>
      <c r="U62">
        <v>0</v>
      </c>
      <c r="V62" t="s">
        <v>847</v>
      </c>
      <c r="W62" s="388">
        <v>44476</v>
      </c>
      <c r="X62">
        <v>167</v>
      </c>
      <c r="Y62">
        <v>0</v>
      </c>
      <c r="Z62">
        <v>0</v>
      </c>
      <c r="AA62" t="s">
        <v>1758</v>
      </c>
      <c r="AB62" t="s">
        <v>827</v>
      </c>
      <c r="AD62" t="s">
        <v>1759</v>
      </c>
      <c r="AE62" t="s">
        <v>1760</v>
      </c>
      <c r="AI62" t="s">
        <v>1761</v>
      </c>
      <c r="AL62" t="s">
        <v>1886</v>
      </c>
      <c r="AM62">
        <v>6</v>
      </c>
      <c r="AN62" t="s">
        <v>1833</v>
      </c>
      <c r="AO62" t="s">
        <v>1834</v>
      </c>
      <c r="AP62">
        <v>0</v>
      </c>
      <c r="AQ62" s="388">
        <v>44457</v>
      </c>
      <c r="AS62" t="s">
        <v>1765</v>
      </c>
      <c r="AT62" s="388">
        <v>44459</v>
      </c>
      <c r="AU62" t="s">
        <v>1756</v>
      </c>
      <c r="AV62" t="s">
        <v>1756</v>
      </c>
      <c r="AZ62" t="s">
        <v>1766</v>
      </c>
      <c r="BA62" t="s">
        <v>1767</v>
      </c>
      <c r="BB62" t="s">
        <v>1899</v>
      </c>
      <c r="BC62" t="s">
        <v>1900</v>
      </c>
      <c r="BD62" t="s">
        <v>827</v>
      </c>
      <c r="BE62" t="s">
        <v>1756</v>
      </c>
      <c r="BF62" t="s">
        <v>827</v>
      </c>
    </row>
    <row r="63" spans="1:58">
      <c r="A63" t="s">
        <v>499</v>
      </c>
      <c r="B63">
        <v>15</v>
      </c>
      <c r="C63">
        <v>0</v>
      </c>
      <c r="D63">
        <v>9838</v>
      </c>
      <c r="E63" t="s">
        <v>1885</v>
      </c>
      <c r="F63">
        <v>53530601</v>
      </c>
      <c r="G63" t="s">
        <v>1753</v>
      </c>
      <c r="H63">
        <v>0</v>
      </c>
      <c r="I63" t="s">
        <v>1770</v>
      </c>
      <c r="J63">
        <v>84.69</v>
      </c>
      <c r="K63">
        <v>0</v>
      </c>
      <c r="L63" t="s">
        <v>1771</v>
      </c>
      <c r="M63" t="s">
        <v>1756</v>
      </c>
      <c r="N63" t="s">
        <v>1756</v>
      </c>
      <c r="O63" t="s">
        <v>1772</v>
      </c>
      <c r="P63" t="s">
        <v>1865</v>
      </c>
      <c r="Q63" s="387">
        <v>1270.4000000000001</v>
      </c>
      <c r="R63">
        <v>165.15200000000002</v>
      </c>
      <c r="S63">
        <v>1435.5519999999999</v>
      </c>
      <c r="T63" s="388">
        <v>44457</v>
      </c>
      <c r="U63">
        <v>0</v>
      </c>
      <c r="V63" t="s">
        <v>847</v>
      </c>
      <c r="W63" s="388">
        <v>44476</v>
      </c>
      <c r="X63">
        <v>167</v>
      </c>
      <c r="Y63">
        <v>0</v>
      </c>
      <c r="Z63">
        <v>0</v>
      </c>
      <c r="AA63" t="s">
        <v>1758</v>
      </c>
      <c r="AB63" t="s">
        <v>827</v>
      </c>
      <c r="AD63" t="s">
        <v>1759</v>
      </c>
      <c r="AE63" t="s">
        <v>1760</v>
      </c>
      <c r="AI63" t="s">
        <v>1761</v>
      </c>
      <c r="AL63" t="s">
        <v>1886</v>
      </c>
      <c r="AM63">
        <v>6</v>
      </c>
      <c r="AN63" t="s">
        <v>1833</v>
      </c>
      <c r="AO63" t="s">
        <v>1834</v>
      </c>
      <c r="AP63">
        <v>0</v>
      </c>
      <c r="AQ63" s="388">
        <v>44457</v>
      </c>
      <c r="AS63" t="s">
        <v>1765</v>
      </c>
      <c r="AT63" s="388">
        <v>44459</v>
      </c>
      <c r="AU63" t="s">
        <v>1756</v>
      </c>
      <c r="AV63" t="s">
        <v>1756</v>
      </c>
      <c r="AZ63" t="s">
        <v>1766</v>
      </c>
      <c r="BA63" t="s">
        <v>1767</v>
      </c>
      <c r="BB63" t="s">
        <v>1896</v>
      </c>
      <c r="BC63" t="s">
        <v>1897</v>
      </c>
      <c r="BD63" t="s">
        <v>827</v>
      </c>
      <c r="BE63" t="s">
        <v>1756</v>
      </c>
      <c r="BF63" t="s">
        <v>827</v>
      </c>
    </row>
    <row r="64" spans="1:58">
      <c r="A64" t="s">
        <v>499</v>
      </c>
      <c r="B64">
        <v>15</v>
      </c>
      <c r="C64">
        <v>0</v>
      </c>
      <c r="D64">
        <v>9838</v>
      </c>
      <c r="E64" t="s">
        <v>1885</v>
      </c>
      <c r="F64">
        <v>53530601</v>
      </c>
      <c r="G64" t="s">
        <v>1753</v>
      </c>
      <c r="H64">
        <v>0</v>
      </c>
      <c r="I64" t="s">
        <v>1770</v>
      </c>
      <c r="J64">
        <v>84.69</v>
      </c>
      <c r="K64">
        <v>0</v>
      </c>
      <c r="L64" t="s">
        <v>1771</v>
      </c>
      <c r="M64" t="s">
        <v>1756</v>
      </c>
      <c r="N64" t="s">
        <v>1756</v>
      </c>
      <c r="O64" t="s">
        <v>1772</v>
      </c>
      <c r="P64" t="s">
        <v>1865</v>
      </c>
      <c r="Q64" s="387">
        <v>1270.4000000000001</v>
      </c>
      <c r="R64">
        <v>165.15200000000002</v>
      </c>
      <c r="S64">
        <v>1435.5519999999999</v>
      </c>
      <c r="T64" s="388">
        <v>44457</v>
      </c>
      <c r="U64">
        <v>0</v>
      </c>
      <c r="V64" t="s">
        <v>847</v>
      </c>
      <c r="W64" s="388">
        <v>44476</v>
      </c>
      <c r="X64">
        <v>167</v>
      </c>
      <c r="Y64">
        <v>0</v>
      </c>
      <c r="Z64">
        <v>0</v>
      </c>
      <c r="AA64" t="s">
        <v>1758</v>
      </c>
      <c r="AB64" t="s">
        <v>827</v>
      </c>
      <c r="AD64" t="s">
        <v>1759</v>
      </c>
      <c r="AE64" t="s">
        <v>1760</v>
      </c>
      <c r="AI64" t="s">
        <v>1761</v>
      </c>
      <c r="AL64" t="s">
        <v>1886</v>
      </c>
      <c r="AM64">
        <v>6</v>
      </c>
      <c r="AN64" t="s">
        <v>1833</v>
      </c>
      <c r="AO64" t="s">
        <v>1834</v>
      </c>
      <c r="AP64">
        <v>0</v>
      </c>
      <c r="AQ64" s="388">
        <v>44457</v>
      </c>
      <c r="AS64" t="s">
        <v>1765</v>
      </c>
      <c r="AT64" s="388">
        <v>44459</v>
      </c>
      <c r="AU64" t="s">
        <v>1756</v>
      </c>
      <c r="AV64" t="s">
        <v>1756</v>
      </c>
      <c r="AZ64" t="s">
        <v>1766</v>
      </c>
      <c r="BA64" t="s">
        <v>1767</v>
      </c>
      <c r="BB64" t="s">
        <v>1896</v>
      </c>
      <c r="BC64" t="s">
        <v>1897</v>
      </c>
      <c r="BD64" t="s">
        <v>827</v>
      </c>
      <c r="BE64" t="s">
        <v>1756</v>
      </c>
      <c r="BF64" t="s">
        <v>827</v>
      </c>
    </row>
    <row r="65" spans="1:58">
      <c r="A65" t="s">
        <v>499</v>
      </c>
      <c r="B65">
        <v>15</v>
      </c>
      <c r="C65">
        <v>0</v>
      </c>
      <c r="D65">
        <v>9838</v>
      </c>
      <c r="E65" t="s">
        <v>1885</v>
      </c>
      <c r="F65">
        <v>53530601</v>
      </c>
      <c r="G65" t="s">
        <v>1753</v>
      </c>
      <c r="H65">
        <v>0</v>
      </c>
      <c r="I65" t="s">
        <v>554</v>
      </c>
      <c r="J65">
        <v>101.49</v>
      </c>
      <c r="K65">
        <v>0</v>
      </c>
      <c r="L65" t="s">
        <v>1771</v>
      </c>
      <c r="M65" t="s">
        <v>1756</v>
      </c>
      <c r="N65" t="s">
        <v>1756</v>
      </c>
      <c r="O65" t="s">
        <v>1782</v>
      </c>
      <c r="P65" t="s">
        <v>1901</v>
      </c>
      <c r="Q65" s="387">
        <v>1548</v>
      </c>
      <c r="R65">
        <v>201.24</v>
      </c>
      <c r="S65">
        <v>1749.2399999999998</v>
      </c>
      <c r="T65" s="388">
        <v>44457</v>
      </c>
      <c r="U65">
        <v>0</v>
      </c>
      <c r="V65" t="s">
        <v>847</v>
      </c>
      <c r="W65" s="388">
        <v>44476</v>
      </c>
      <c r="X65">
        <v>167</v>
      </c>
      <c r="Y65">
        <v>0</v>
      </c>
      <c r="Z65">
        <v>0</v>
      </c>
      <c r="AA65" t="s">
        <v>1758</v>
      </c>
      <c r="AB65" t="s">
        <v>827</v>
      </c>
      <c r="AD65" t="s">
        <v>1759</v>
      </c>
      <c r="AE65" t="s">
        <v>1760</v>
      </c>
      <c r="AI65" t="s">
        <v>1761</v>
      </c>
      <c r="AL65" t="s">
        <v>1886</v>
      </c>
      <c r="AM65">
        <v>6</v>
      </c>
      <c r="AN65" t="s">
        <v>1833</v>
      </c>
      <c r="AO65" t="s">
        <v>1834</v>
      </c>
      <c r="AP65">
        <v>0</v>
      </c>
      <c r="AQ65" s="388">
        <v>44457</v>
      </c>
      <c r="AS65" t="s">
        <v>1765</v>
      </c>
      <c r="AT65" s="388">
        <v>44459</v>
      </c>
      <c r="AU65" t="s">
        <v>1756</v>
      </c>
      <c r="AV65" t="s">
        <v>1756</v>
      </c>
      <c r="AZ65" t="s">
        <v>1766</v>
      </c>
      <c r="BA65" t="s">
        <v>1767</v>
      </c>
      <c r="BB65" t="s">
        <v>1902</v>
      </c>
      <c r="BC65" t="s">
        <v>1903</v>
      </c>
      <c r="BD65" t="s">
        <v>827</v>
      </c>
      <c r="BE65" t="s">
        <v>1756</v>
      </c>
      <c r="BF65" t="s">
        <v>827</v>
      </c>
    </row>
    <row r="66" spans="1:58">
      <c r="A66" t="s">
        <v>499</v>
      </c>
      <c r="B66">
        <v>15</v>
      </c>
      <c r="C66">
        <v>0</v>
      </c>
      <c r="D66">
        <v>9838</v>
      </c>
      <c r="E66" t="s">
        <v>1885</v>
      </c>
      <c r="F66">
        <v>53530601</v>
      </c>
      <c r="G66" t="s">
        <v>1753</v>
      </c>
      <c r="H66">
        <v>0</v>
      </c>
      <c r="I66" t="s">
        <v>1789</v>
      </c>
      <c r="J66">
        <v>199.14</v>
      </c>
      <c r="K66">
        <v>3</v>
      </c>
      <c r="L66" t="s">
        <v>1771</v>
      </c>
      <c r="N66" t="s">
        <v>1757</v>
      </c>
      <c r="O66" t="s">
        <v>1756</v>
      </c>
      <c r="P66" t="s">
        <v>1756</v>
      </c>
      <c r="Q66" s="387">
        <v>597.41999999999996</v>
      </c>
      <c r="R66">
        <v>77.664599999999993</v>
      </c>
      <c r="S66">
        <v>675.08459999999991</v>
      </c>
      <c r="T66" s="388">
        <v>44457</v>
      </c>
      <c r="U66">
        <v>0</v>
      </c>
      <c r="V66" t="s">
        <v>847</v>
      </c>
      <c r="W66" s="388">
        <v>44476</v>
      </c>
      <c r="X66">
        <v>167</v>
      </c>
      <c r="Y66">
        <v>0</v>
      </c>
      <c r="Z66">
        <v>0</v>
      </c>
      <c r="AA66" t="s">
        <v>1758</v>
      </c>
      <c r="AB66" t="s">
        <v>827</v>
      </c>
      <c r="AD66" t="s">
        <v>1759</v>
      </c>
      <c r="AE66" t="s">
        <v>1760</v>
      </c>
      <c r="AI66" t="s">
        <v>1761</v>
      </c>
      <c r="AL66" t="s">
        <v>1886</v>
      </c>
      <c r="AM66">
        <v>6</v>
      </c>
      <c r="AN66" t="s">
        <v>1833</v>
      </c>
      <c r="AO66" t="s">
        <v>1834</v>
      </c>
      <c r="AP66">
        <v>0</v>
      </c>
      <c r="AQ66" s="388">
        <v>44457</v>
      </c>
      <c r="AS66" t="s">
        <v>1765</v>
      </c>
      <c r="AT66" s="388">
        <v>44459</v>
      </c>
      <c r="AU66" t="s">
        <v>1756</v>
      </c>
      <c r="AV66" t="s">
        <v>1756</v>
      </c>
      <c r="AZ66" t="s">
        <v>1766</v>
      </c>
      <c r="BA66" t="s">
        <v>1767</v>
      </c>
      <c r="BB66" t="s">
        <v>1904</v>
      </c>
      <c r="BC66" t="s">
        <v>1905</v>
      </c>
      <c r="BD66" t="s">
        <v>827</v>
      </c>
      <c r="BE66" t="s">
        <v>1756</v>
      </c>
      <c r="BF66" t="s">
        <v>827</v>
      </c>
    </row>
    <row r="67" spans="1:58">
      <c r="A67" t="s">
        <v>499</v>
      </c>
      <c r="B67">
        <v>15</v>
      </c>
      <c r="C67">
        <v>0</v>
      </c>
      <c r="D67">
        <v>9838</v>
      </c>
      <c r="E67" t="s">
        <v>1885</v>
      </c>
      <c r="F67">
        <v>53530601</v>
      </c>
      <c r="G67" t="s">
        <v>1753</v>
      </c>
      <c r="H67">
        <v>0</v>
      </c>
      <c r="I67" t="s">
        <v>1789</v>
      </c>
      <c r="J67">
        <v>199.14</v>
      </c>
      <c r="K67">
        <v>32</v>
      </c>
      <c r="L67" t="s">
        <v>1771</v>
      </c>
      <c r="N67" t="s">
        <v>1757</v>
      </c>
      <c r="O67" t="s">
        <v>1756</v>
      </c>
      <c r="P67" t="s">
        <v>1756</v>
      </c>
      <c r="Q67" s="387">
        <v>6372.48</v>
      </c>
      <c r="R67">
        <v>828.42239999999993</v>
      </c>
      <c r="S67">
        <v>7200.902399999999</v>
      </c>
      <c r="T67" s="388">
        <v>44457</v>
      </c>
      <c r="U67">
        <v>0</v>
      </c>
      <c r="V67" t="s">
        <v>847</v>
      </c>
      <c r="W67" s="388">
        <v>44476</v>
      </c>
      <c r="X67">
        <v>167</v>
      </c>
      <c r="Y67">
        <v>0</v>
      </c>
      <c r="Z67">
        <v>0</v>
      </c>
      <c r="AA67" t="s">
        <v>1758</v>
      </c>
      <c r="AB67" t="s">
        <v>827</v>
      </c>
      <c r="AD67" t="s">
        <v>1759</v>
      </c>
      <c r="AE67" t="s">
        <v>1760</v>
      </c>
      <c r="AI67" t="s">
        <v>1761</v>
      </c>
      <c r="AL67" t="s">
        <v>1886</v>
      </c>
      <c r="AM67">
        <v>6</v>
      </c>
      <c r="AN67" t="s">
        <v>1833</v>
      </c>
      <c r="AO67" t="s">
        <v>1834</v>
      </c>
      <c r="AP67">
        <v>0</v>
      </c>
      <c r="AQ67" s="388">
        <v>44457</v>
      </c>
      <c r="AS67" t="s">
        <v>1765</v>
      </c>
      <c r="AT67" s="388">
        <v>44459</v>
      </c>
      <c r="AU67" t="s">
        <v>1756</v>
      </c>
      <c r="AV67" t="s">
        <v>1756</v>
      </c>
      <c r="AZ67" t="s">
        <v>1766</v>
      </c>
      <c r="BA67" t="s">
        <v>1767</v>
      </c>
      <c r="BB67" t="s">
        <v>1906</v>
      </c>
      <c r="BC67" t="s">
        <v>1907</v>
      </c>
      <c r="BD67" t="s">
        <v>827</v>
      </c>
      <c r="BE67" t="s">
        <v>1756</v>
      </c>
      <c r="BF67" t="s">
        <v>827</v>
      </c>
    </row>
    <row r="68" spans="1:58">
      <c r="A68" t="s">
        <v>499</v>
      </c>
      <c r="B68">
        <v>15</v>
      </c>
      <c r="C68">
        <v>0</v>
      </c>
      <c r="D68">
        <v>9838</v>
      </c>
      <c r="E68" t="s">
        <v>1885</v>
      </c>
      <c r="F68">
        <v>53530601</v>
      </c>
      <c r="G68" t="s">
        <v>1753</v>
      </c>
      <c r="H68">
        <v>0</v>
      </c>
      <c r="I68" t="s">
        <v>1792</v>
      </c>
      <c r="J68">
        <v>172.56</v>
      </c>
      <c r="K68">
        <v>2</v>
      </c>
      <c r="L68" t="s">
        <v>1771</v>
      </c>
      <c r="N68" t="s">
        <v>1757</v>
      </c>
      <c r="O68" t="s">
        <v>1756</v>
      </c>
      <c r="P68" t="s">
        <v>1756</v>
      </c>
      <c r="Q68" s="387">
        <v>345.12</v>
      </c>
      <c r="R68">
        <v>44.865600000000001</v>
      </c>
      <c r="S68">
        <v>389.98559999999998</v>
      </c>
      <c r="T68" s="388">
        <v>44457</v>
      </c>
      <c r="U68">
        <v>0</v>
      </c>
      <c r="V68" t="s">
        <v>847</v>
      </c>
      <c r="W68" s="388">
        <v>44476</v>
      </c>
      <c r="X68">
        <v>167</v>
      </c>
      <c r="Y68">
        <v>0</v>
      </c>
      <c r="Z68">
        <v>0</v>
      </c>
      <c r="AA68" t="s">
        <v>1758</v>
      </c>
      <c r="AB68" t="s">
        <v>827</v>
      </c>
      <c r="AD68" t="s">
        <v>1759</v>
      </c>
      <c r="AE68" t="s">
        <v>1760</v>
      </c>
      <c r="AI68" t="s">
        <v>1761</v>
      </c>
      <c r="AL68" t="s">
        <v>1886</v>
      </c>
      <c r="AM68">
        <v>6</v>
      </c>
      <c r="AN68" t="s">
        <v>1833</v>
      </c>
      <c r="AO68" t="s">
        <v>1834</v>
      </c>
      <c r="AP68">
        <v>0</v>
      </c>
      <c r="AQ68" s="388">
        <v>44457</v>
      </c>
      <c r="AS68" t="s">
        <v>1765</v>
      </c>
      <c r="AT68" s="388">
        <v>44459</v>
      </c>
      <c r="AU68" t="s">
        <v>1756</v>
      </c>
      <c r="AV68" t="s">
        <v>1756</v>
      </c>
      <c r="AZ68" t="s">
        <v>1766</v>
      </c>
      <c r="BA68" t="s">
        <v>1767</v>
      </c>
      <c r="BB68" t="s">
        <v>1908</v>
      </c>
      <c r="BC68" t="s">
        <v>1909</v>
      </c>
      <c r="BD68" t="s">
        <v>827</v>
      </c>
      <c r="BE68" t="s">
        <v>1756</v>
      </c>
      <c r="BF68" t="s">
        <v>827</v>
      </c>
    </row>
    <row r="69" spans="1:58">
      <c r="A69" t="s">
        <v>499</v>
      </c>
      <c r="B69">
        <v>15</v>
      </c>
      <c r="C69">
        <v>0</v>
      </c>
      <c r="D69">
        <v>9838</v>
      </c>
      <c r="E69" t="s">
        <v>1885</v>
      </c>
      <c r="F69">
        <v>53530601</v>
      </c>
      <c r="G69" t="s">
        <v>1753</v>
      </c>
      <c r="H69">
        <v>0</v>
      </c>
      <c r="I69" t="s">
        <v>1792</v>
      </c>
      <c r="J69">
        <v>172.56</v>
      </c>
      <c r="K69">
        <v>7</v>
      </c>
      <c r="L69" t="s">
        <v>1771</v>
      </c>
      <c r="N69" t="s">
        <v>1757</v>
      </c>
      <c r="O69" t="s">
        <v>1756</v>
      </c>
      <c r="P69" t="s">
        <v>1756</v>
      </c>
      <c r="Q69" s="387">
        <v>1207.92</v>
      </c>
      <c r="R69">
        <v>157.02960000000002</v>
      </c>
      <c r="S69">
        <v>1364.9495999999999</v>
      </c>
      <c r="T69" s="388">
        <v>44457</v>
      </c>
      <c r="U69">
        <v>0</v>
      </c>
      <c r="V69" t="s">
        <v>847</v>
      </c>
      <c r="W69" s="388">
        <v>44476</v>
      </c>
      <c r="X69">
        <v>167</v>
      </c>
      <c r="Y69">
        <v>0</v>
      </c>
      <c r="Z69">
        <v>0</v>
      </c>
      <c r="AA69" t="s">
        <v>1758</v>
      </c>
      <c r="AB69" t="s">
        <v>827</v>
      </c>
      <c r="AD69" t="s">
        <v>1759</v>
      </c>
      <c r="AE69" t="s">
        <v>1760</v>
      </c>
      <c r="AI69" t="s">
        <v>1761</v>
      </c>
      <c r="AL69" t="s">
        <v>1886</v>
      </c>
      <c r="AM69">
        <v>6</v>
      </c>
      <c r="AN69" t="s">
        <v>1833</v>
      </c>
      <c r="AO69" t="s">
        <v>1834</v>
      </c>
      <c r="AP69">
        <v>0</v>
      </c>
      <c r="AQ69" s="388">
        <v>44457</v>
      </c>
      <c r="AS69" t="s">
        <v>1765</v>
      </c>
      <c r="AT69" s="388">
        <v>44459</v>
      </c>
      <c r="AU69" t="s">
        <v>1756</v>
      </c>
      <c r="AV69" t="s">
        <v>1756</v>
      </c>
      <c r="AZ69" t="s">
        <v>1766</v>
      </c>
      <c r="BA69" t="s">
        <v>1767</v>
      </c>
      <c r="BB69" t="s">
        <v>1910</v>
      </c>
      <c r="BC69" t="s">
        <v>1911</v>
      </c>
      <c r="BD69" t="s">
        <v>827</v>
      </c>
      <c r="BE69" t="s">
        <v>1756</v>
      </c>
      <c r="BF69" t="s">
        <v>827</v>
      </c>
    </row>
    <row r="70" spans="1:58">
      <c r="A70" t="s">
        <v>499</v>
      </c>
      <c r="B70">
        <v>15</v>
      </c>
      <c r="C70">
        <v>0</v>
      </c>
      <c r="D70">
        <v>9838</v>
      </c>
      <c r="E70" t="s">
        <v>1885</v>
      </c>
      <c r="F70">
        <v>53530601</v>
      </c>
      <c r="G70" t="s">
        <v>1753</v>
      </c>
      <c r="H70">
        <v>0</v>
      </c>
      <c r="I70" t="s">
        <v>1795</v>
      </c>
      <c r="J70">
        <v>98.83</v>
      </c>
      <c r="K70">
        <v>4</v>
      </c>
      <c r="L70" t="s">
        <v>1771</v>
      </c>
      <c r="N70" t="s">
        <v>1757</v>
      </c>
      <c r="O70" t="s">
        <v>1756</v>
      </c>
      <c r="P70" t="s">
        <v>1756</v>
      </c>
      <c r="Q70" s="387">
        <v>395.32</v>
      </c>
      <c r="R70">
        <v>51.391600000000004</v>
      </c>
      <c r="S70">
        <v>446.71159999999998</v>
      </c>
      <c r="T70" s="388">
        <v>44457</v>
      </c>
      <c r="U70">
        <v>0</v>
      </c>
      <c r="V70" t="s">
        <v>847</v>
      </c>
      <c r="W70" s="388">
        <v>44476</v>
      </c>
      <c r="X70">
        <v>167</v>
      </c>
      <c r="Y70">
        <v>0</v>
      </c>
      <c r="Z70">
        <v>0</v>
      </c>
      <c r="AA70" t="s">
        <v>1758</v>
      </c>
      <c r="AB70" t="s">
        <v>827</v>
      </c>
      <c r="AD70" t="s">
        <v>1759</v>
      </c>
      <c r="AE70" t="s">
        <v>1760</v>
      </c>
      <c r="AI70" t="s">
        <v>1761</v>
      </c>
      <c r="AL70" t="s">
        <v>1886</v>
      </c>
      <c r="AM70">
        <v>6</v>
      </c>
      <c r="AN70" t="s">
        <v>1833</v>
      </c>
      <c r="AO70" t="s">
        <v>1834</v>
      </c>
      <c r="AP70">
        <v>0</v>
      </c>
      <c r="AQ70" s="388">
        <v>44457</v>
      </c>
      <c r="AS70" t="s">
        <v>1765</v>
      </c>
      <c r="AT70" s="388">
        <v>44459</v>
      </c>
      <c r="AU70" t="s">
        <v>1756</v>
      </c>
      <c r="AV70" t="s">
        <v>1756</v>
      </c>
      <c r="AZ70" t="s">
        <v>1766</v>
      </c>
      <c r="BA70" t="s">
        <v>1767</v>
      </c>
      <c r="BB70" t="s">
        <v>1912</v>
      </c>
      <c r="BC70" t="s">
        <v>1913</v>
      </c>
      <c r="BD70" t="s">
        <v>827</v>
      </c>
      <c r="BE70" t="s">
        <v>1756</v>
      </c>
      <c r="BF70" t="s">
        <v>827</v>
      </c>
    </row>
    <row r="71" spans="1:58">
      <c r="A71" t="s">
        <v>499</v>
      </c>
      <c r="B71">
        <v>15</v>
      </c>
      <c r="C71">
        <v>0</v>
      </c>
      <c r="D71">
        <v>9838</v>
      </c>
      <c r="E71" t="s">
        <v>1885</v>
      </c>
      <c r="F71">
        <v>53530601</v>
      </c>
      <c r="G71" t="s">
        <v>1753</v>
      </c>
      <c r="H71">
        <v>0</v>
      </c>
      <c r="I71" t="s">
        <v>1795</v>
      </c>
      <c r="J71">
        <v>98.83</v>
      </c>
      <c r="K71">
        <v>10</v>
      </c>
      <c r="L71" t="s">
        <v>1771</v>
      </c>
      <c r="N71" t="s">
        <v>1757</v>
      </c>
      <c r="O71" t="s">
        <v>1756</v>
      </c>
      <c r="P71" t="s">
        <v>1756</v>
      </c>
      <c r="Q71" s="387">
        <v>988.3</v>
      </c>
      <c r="R71">
        <v>128.47899999999998</v>
      </c>
      <c r="S71">
        <v>1116.7789999999998</v>
      </c>
      <c r="T71" s="388">
        <v>44457</v>
      </c>
      <c r="U71">
        <v>0</v>
      </c>
      <c r="V71" t="s">
        <v>847</v>
      </c>
      <c r="W71" s="388">
        <v>44476</v>
      </c>
      <c r="X71">
        <v>167</v>
      </c>
      <c r="Y71">
        <v>0</v>
      </c>
      <c r="Z71">
        <v>0</v>
      </c>
      <c r="AA71" t="s">
        <v>1758</v>
      </c>
      <c r="AB71" t="s">
        <v>827</v>
      </c>
      <c r="AD71" t="s">
        <v>1759</v>
      </c>
      <c r="AE71" t="s">
        <v>1760</v>
      </c>
      <c r="AI71" t="s">
        <v>1761</v>
      </c>
      <c r="AL71" t="s">
        <v>1886</v>
      </c>
      <c r="AM71">
        <v>6</v>
      </c>
      <c r="AN71" t="s">
        <v>1833</v>
      </c>
      <c r="AO71" t="s">
        <v>1834</v>
      </c>
      <c r="AP71">
        <v>0</v>
      </c>
      <c r="AQ71" s="388">
        <v>44457</v>
      </c>
      <c r="AS71" t="s">
        <v>1765</v>
      </c>
      <c r="AT71" s="388">
        <v>44459</v>
      </c>
      <c r="AU71" t="s">
        <v>1756</v>
      </c>
      <c r="AV71" t="s">
        <v>1756</v>
      </c>
      <c r="AZ71" t="s">
        <v>1766</v>
      </c>
      <c r="BA71" t="s">
        <v>1767</v>
      </c>
      <c r="BB71" t="s">
        <v>1914</v>
      </c>
      <c r="BC71" t="s">
        <v>1915</v>
      </c>
      <c r="BD71" t="s">
        <v>827</v>
      </c>
      <c r="BE71" t="s">
        <v>1756</v>
      </c>
      <c r="BF71" t="s">
        <v>827</v>
      </c>
    </row>
    <row r="72" spans="1:58">
      <c r="A72" t="s">
        <v>499</v>
      </c>
      <c r="B72">
        <v>15</v>
      </c>
      <c r="C72">
        <v>0</v>
      </c>
      <c r="D72">
        <v>9838</v>
      </c>
      <c r="E72" t="s">
        <v>1885</v>
      </c>
      <c r="F72">
        <v>53530601</v>
      </c>
      <c r="G72" t="s">
        <v>1753</v>
      </c>
      <c r="H72">
        <v>0</v>
      </c>
      <c r="I72" t="s">
        <v>1795</v>
      </c>
      <c r="J72">
        <v>98.83</v>
      </c>
      <c r="K72">
        <v>7</v>
      </c>
      <c r="L72" t="s">
        <v>1771</v>
      </c>
      <c r="N72" t="s">
        <v>1757</v>
      </c>
      <c r="O72" t="s">
        <v>1756</v>
      </c>
      <c r="P72" t="s">
        <v>1756</v>
      </c>
      <c r="Q72" s="387">
        <v>691.81</v>
      </c>
      <c r="R72">
        <v>89.935299999999998</v>
      </c>
      <c r="S72">
        <v>781.74529999999982</v>
      </c>
      <c r="T72" s="388">
        <v>44457</v>
      </c>
      <c r="U72">
        <v>0</v>
      </c>
      <c r="V72" t="s">
        <v>847</v>
      </c>
      <c r="W72" s="388">
        <v>44476</v>
      </c>
      <c r="X72">
        <v>167</v>
      </c>
      <c r="Y72">
        <v>0</v>
      </c>
      <c r="Z72">
        <v>0</v>
      </c>
      <c r="AA72" t="s">
        <v>1758</v>
      </c>
      <c r="AB72" t="s">
        <v>827</v>
      </c>
      <c r="AD72" t="s">
        <v>1759</v>
      </c>
      <c r="AE72" t="s">
        <v>1760</v>
      </c>
      <c r="AI72" t="s">
        <v>1761</v>
      </c>
      <c r="AL72" t="s">
        <v>1886</v>
      </c>
      <c r="AM72">
        <v>6</v>
      </c>
      <c r="AN72" t="s">
        <v>1833</v>
      </c>
      <c r="AO72" t="s">
        <v>1834</v>
      </c>
      <c r="AP72">
        <v>0</v>
      </c>
      <c r="AQ72" s="388">
        <v>44457</v>
      </c>
      <c r="AS72" t="s">
        <v>1765</v>
      </c>
      <c r="AT72" s="388">
        <v>44459</v>
      </c>
      <c r="AU72" t="s">
        <v>1756</v>
      </c>
      <c r="AV72" t="s">
        <v>1756</v>
      </c>
      <c r="AZ72" t="s">
        <v>1766</v>
      </c>
      <c r="BA72" t="s">
        <v>1767</v>
      </c>
      <c r="BB72" t="s">
        <v>1916</v>
      </c>
      <c r="BC72" t="s">
        <v>1917</v>
      </c>
      <c r="BD72" t="s">
        <v>827</v>
      </c>
      <c r="BE72" t="s">
        <v>1756</v>
      </c>
      <c r="BF72" t="s">
        <v>827</v>
      </c>
    </row>
    <row r="73" spans="1:58">
      <c r="A73" t="s">
        <v>499</v>
      </c>
      <c r="B73">
        <v>15</v>
      </c>
      <c r="C73">
        <v>0</v>
      </c>
      <c r="D73">
        <v>9838</v>
      </c>
      <c r="E73" t="s">
        <v>1885</v>
      </c>
      <c r="F73">
        <v>53530601</v>
      </c>
      <c r="G73" t="s">
        <v>1753</v>
      </c>
      <c r="H73">
        <v>0</v>
      </c>
      <c r="I73" t="s">
        <v>1800</v>
      </c>
      <c r="J73">
        <v>127.81</v>
      </c>
      <c r="K73">
        <v>7</v>
      </c>
      <c r="L73" t="s">
        <v>1771</v>
      </c>
      <c r="N73" t="s">
        <v>1757</v>
      </c>
      <c r="O73" t="s">
        <v>1756</v>
      </c>
      <c r="P73" t="s">
        <v>1756</v>
      </c>
      <c r="Q73" s="387">
        <v>894.67</v>
      </c>
      <c r="R73">
        <v>116.30710000000001</v>
      </c>
      <c r="S73">
        <v>1010.9770999999998</v>
      </c>
      <c r="T73" s="388">
        <v>44457</v>
      </c>
      <c r="U73">
        <v>0</v>
      </c>
      <c r="V73" t="s">
        <v>847</v>
      </c>
      <c r="W73" s="388">
        <v>44476</v>
      </c>
      <c r="X73">
        <v>167</v>
      </c>
      <c r="Y73">
        <v>0</v>
      </c>
      <c r="Z73">
        <v>0</v>
      </c>
      <c r="AA73" t="s">
        <v>1758</v>
      </c>
      <c r="AB73" t="s">
        <v>827</v>
      </c>
      <c r="AD73" t="s">
        <v>1759</v>
      </c>
      <c r="AE73" t="s">
        <v>1760</v>
      </c>
      <c r="AI73" t="s">
        <v>1761</v>
      </c>
      <c r="AL73" t="s">
        <v>1886</v>
      </c>
      <c r="AM73">
        <v>6</v>
      </c>
      <c r="AN73" t="s">
        <v>1833</v>
      </c>
      <c r="AO73" t="s">
        <v>1834</v>
      </c>
      <c r="AP73">
        <v>0</v>
      </c>
      <c r="AQ73" s="388">
        <v>44457</v>
      </c>
      <c r="AS73" t="s">
        <v>1765</v>
      </c>
      <c r="AT73" s="388">
        <v>44459</v>
      </c>
      <c r="AU73" t="s">
        <v>1756</v>
      </c>
      <c r="AV73" t="s">
        <v>1756</v>
      </c>
      <c r="AZ73" t="s">
        <v>1766</v>
      </c>
      <c r="BA73" t="s">
        <v>1767</v>
      </c>
      <c r="BB73" t="s">
        <v>1918</v>
      </c>
      <c r="BC73" t="s">
        <v>1919</v>
      </c>
      <c r="BD73" t="s">
        <v>827</v>
      </c>
      <c r="BE73" t="s">
        <v>1756</v>
      </c>
      <c r="BF73" t="s">
        <v>827</v>
      </c>
    </row>
    <row r="74" spans="1:58">
      <c r="A74" t="s">
        <v>499</v>
      </c>
      <c r="B74">
        <v>15</v>
      </c>
      <c r="C74">
        <v>0</v>
      </c>
      <c r="D74">
        <v>9838</v>
      </c>
      <c r="E74" t="s">
        <v>1885</v>
      </c>
      <c r="F74">
        <v>53530601</v>
      </c>
      <c r="G74" t="s">
        <v>1753</v>
      </c>
      <c r="H74">
        <v>0</v>
      </c>
      <c r="I74" t="s">
        <v>1803</v>
      </c>
      <c r="J74">
        <v>225</v>
      </c>
      <c r="K74">
        <v>3</v>
      </c>
      <c r="L74" t="s">
        <v>1755</v>
      </c>
      <c r="N74" t="s">
        <v>1757</v>
      </c>
      <c r="O74" t="s">
        <v>1756</v>
      </c>
      <c r="P74" t="s">
        <v>1756</v>
      </c>
      <c r="Q74" s="387">
        <v>675</v>
      </c>
      <c r="R74">
        <v>87.75</v>
      </c>
      <c r="S74">
        <v>762.74999999999989</v>
      </c>
      <c r="T74" s="388">
        <v>44457</v>
      </c>
      <c r="U74">
        <v>0</v>
      </c>
      <c r="V74" t="s">
        <v>847</v>
      </c>
      <c r="W74" s="388">
        <v>44476</v>
      </c>
      <c r="X74">
        <v>167</v>
      </c>
      <c r="Y74">
        <v>0</v>
      </c>
      <c r="Z74">
        <v>0</v>
      </c>
      <c r="AA74" t="s">
        <v>1758</v>
      </c>
      <c r="AB74" t="s">
        <v>827</v>
      </c>
      <c r="AD74" t="s">
        <v>1759</v>
      </c>
      <c r="AE74" t="s">
        <v>1760</v>
      </c>
      <c r="AI74" t="s">
        <v>1761</v>
      </c>
      <c r="AL74" t="s">
        <v>1886</v>
      </c>
      <c r="AM74">
        <v>6</v>
      </c>
      <c r="AN74" t="s">
        <v>1833</v>
      </c>
      <c r="AO74" t="s">
        <v>1834</v>
      </c>
      <c r="AP74">
        <v>0</v>
      </c>
      <c r="AQ74" s="388">
        <v>44457</v>
      </c>
      <c r="AS74" t="s">
        <v>1765</v>
      </c>
      <c r="AT74" s="388">
        <v>44459</v>
      </c>
      <c r="AU74" t="s">
        <v>1756</v>
      </c>
      <c r="AV74" t="s">
        <v>1756</v>
      </c>
      <c r="AZ74" t="s">
        <v>1766</v>
      </c>
      <c r="BA74" t="s">
        <v>1767</v>
      </c>
      <c r="BB74" t="s">
        <v>1920</v>
      </c>
      <c r="BC74" t="s">
        <v>1921</v>
      </c>
      <c r="BD74" t="s">
        <v>827</v>
      </c>
      <c r="BE74" t="s">
        <v>1756</v>
      </c>
      <c r="BF74" t="s">
        <v>827</v>
      </c>
    </row>
    <row r="75" spans="1:58">
      <c r="A75" t="s">
        <v>499</v>
      </c>
      <c r="B75">
        <v>15</v>
      </c>
      <c r="C75">
        <v>0</v>
      </c>
      <c r="D75">
        <v>9836</v>
      </c>
      <c r="E75" t="s">
        <v>1922</v>
      </c>
      <c r="F75">
        <v>53530601</v>
      </c>
      <c r="G75" t="s">
        <v>1753</v>
      </c>
      <c r="H75">
        <v>0</v>
      </c>
      <c r="I75" t="s">
        <v>1754</v>
      </c>
      <c r="J75">
        <v>225</v>
      </c>
      <c r="K75">
        <v>5</v>
      </c>
      <c r="L75" t="s">
        <v>1755</v>
      </c>
      <c r="M75" t="s">
        <v>1756</v>
      </c>
      <c r="N75" t="s">
        <v>1756</v>
      </c>
      <c r="P75" t="s">
        <v>1757</v>
      </c>
      <c r="Q75" s="387">
        <v>1125</v>
      </c>
      <c r="R75">
        <v>146.25</v>
      </c>
      <c r="S75">
        <v>1271.2499999999998</v>
      </c>
      <c r="T75" s="388">
        <v>44456</v>
      </c>
      <c r="U75">
        <v>0</v>
      </c>
      <c r="V75" t="s">
        <v>847</v>
      </c>
      <c r="W75" s="388">
        <v>44476</v>
      </c>
      <c r="X75">
        <v>167</v>
      </c>
      <c r="Y75">
        <v>0</v>
      </c>
      <c r="Z75">
        <v>0</v>
      </c>
      <c r="AA75" t="s">
        <v>1758</v>
      </c>
      <c r="AB75" t="s">
        <v>827</v>
      </c>
      <c r="AD75" t="s">
        <v>1759</v>
      </c>
      <c r="AE75" t="s">
        <v>1760</v>
      </c>
      <c r="AI75" t="s">
        <v>1761</v>
      </c>
      <c r="AL75" t="s">
        <v>1923</v>
      </c>
      <c r="AM75">
        <v>6</v>
      </c>
      <c r="AN75" t="s">
        <v>1833</v>
      </c>
      <c r="AO75" t="s">
        <v>1834</v>
      </c>
      <c r="AP75">
        <v>0</v>
      </c>
      <c r="AQ75" s="388">
        <v>44456</v>
      </c>
      <c r="AS75" t="s">
        <v>1765</v>
      </c>
      <c r="AT75" s="388">
        <v>44457</v>
      </c>
      <c r="AU75" t="s">
        <v>1756</v>
      </c>
      <c r="AV75" t="s">
        <v>1756</v>
      </c>
      <c r="AZ75" t="s">
        <v>1766</v>
      </c>
      <c r="BA75" t="s">
        <v>1767</v>
      </c>
      <c r="BB75" t="s">
        <v>1924</v>
      </c>
      <c r="BC75" t="s">
        <v>1925</v>
      </c>
      <c r="BD75" t="s">
        <v>827</v>
      </c>
      <c r="BE75" t="s">
        <v>1756</v>
      </c>
      <c r="BF75" t="s">
        <v>827</v>
      </c>
    </row>
    <row r="76" spans="1:58">
      <c r="A76" t="s">
        <v>499</v>
      </c>
      <c r="B76">
        <v>15</v>
      </c>
      <c r="C76">
        <v>0</v>
      </c>
      <c r="D76">
        <v>9836</v>
      </c>
      <c r="E76" t="s">
        <v>1922</v>
      </c>
      <c r="F76">
        <v>53530601</v>
      </c>
      <c r="G76" t="s">
        <v>1753</v>
      </c>
      <c r="H76">
        <v>0</v>
      </c>
      <c r="I76" t="s">
        <v>1770</v>
      </c>
      <c r="J76">
        <v>84.69</v>
      </c>
      <c r="K76">
        <v>3</v>
      </c>
      <c r="L76" t="s">
        <v>1771</v>
      </c>
      <c r="M76" t="s">
        <v>1756</v>
      </c>
      <c r="N76" t="s">
        <v>1756</v>
      </c>
      <c r="O76" t="s">
        <v>1772</v>
      </c>
      <c r="P76" t="s">
        <v>1757</v>
      </c>
      <c r="Q76" s="387">
        <v>254.07</v>
      </c>
      <c r="R76">
        <v>33.0291</v>
      </c>
      <c r="S76">
        <v>287.09909999999996</v>
      </c>
      <c r="T76" s="388">
        <v>44456</v>
      </c>
      <c r="U76">
        <v>0</v>
      </c>
      <c r="V76" t="s">
        <v>847</v>
      </c>
      <c r="W76" s="388">
        <v>44476</v>
      </c>
      <c r="X76">
        <v>167</v>
      </c>
      <c r="Y76">
        <v>0</v>
      </c>
      <c r="Z76">
        <v>0</v>
      </c>
      <c r="AA76" t="s">
        <v>1758</v>
      </c>
      <c r="AB76" t="s">
        <v>827</v>
      </c>
      <c r="AD76" t="s">
        <v>1759</v>
      </c>
      <c r="AE76" t="s">
        <v>1760</v>
      </c>
      <c r="AI76" t="s">
        <v>1761</v>
      </c>
      <c r="AL76" t="s">
        <v>1923</v>
      </c>
      <c r="AM76">
        <v>6</v>
      </c>
      <c r="AN76" t="s">
        <v>1833</v>
      </c>
      <c r="AO76" t="s">
        <v>1834</v>
      </c>
      <c r="AP76">
        <v>0</v>
      </c>
      <c r="AQ76" s="388">
        <v>44456</v>
      </c>
      <c r="AS76" t="s">
        <v>1765</v>
      </c>
      <c r="AT76" s="388">
        <v>44457</v>
      </c>
      <c r="AU76" t="s">
        <v>1756</v>
      </c>
      <c r="AV76" t="s">
        <v>1756</v>
      </c>
      <c r="AZ76" t="s">
        <v>1766</v>
      </c>
      <c r="BA76" t="s">
        <v>1767</v>
      </c>
      <c r="BB76" t="s">
        <v>1926</v>
      </c>
      <c r="BC76" t="s">
        <v>1927</v>
      </c>
      <c r="BD76" t="s">
        <v>827</v>
      </c>
      <c r="BE76" t="s">
        <v>1756</v>
      </c>
      <c r="BF76" t="s">
        <v>827</v>
      </c>
    </row>
    <row r="77" spans="1:58">
      <c r="A77" t="s">
        <v>499</v>
      </c>
      <c r="B77">
        <v>15</v>
      </c>
      <c r="C77">
        <v>0</v>
      </c>
      <c r="D77">
        <v>9836</v>
      </c>
      <c r="E77" t="s">
        <v>1922</v>
      </c>
      <c r="F77">
        <v>53530601</v>
      </c>
      <c r="G77" t="s">
        <v>1753</v>
      </c>
      <c r="H77">
        <v>0</v>
      </c>
      <c r="I77" t="s">
        <v>1770</v>
      </c>
      <c r="J77">
        <v>84.69</v>
      </c>
      <c r="K77">
        <v>8</v>
      </c>
      <c r="L77" t="s">
        <v>1771</v>
      </c>
      <c r="M77" t="s">
        <v>1756</v>
      </c>
      <c r="N77" t="s">
        <v>1756</v>
      </c>
      <c r="O77" t="s">
        <v>1772</v>
      </c>
      <c r="P77" t="s">
        <v>1757</v>
      </c>
      <c r="Q77" s="387">
        <v>677.52</v>
      </c>
      <c r="R77">
        <v>88.077600000000004</v>
      </c>
      <c r="S77">
        <v>765.59759999999994</v>
      </c>
      <c r="T77" s="388">
        <v>44456</v>
      </c>
      <c r="U77">
        <v>0</v>
      </c>
      <c r="V77" t="s">
        <v>847</v>
      </c>
      <c r="W77" s="388">
        <v>44476</v>
      </c>
      <c r="X77">
        <v>167</v>
      </c>
      <c r="Y77">
        <v>0</v>
      </c>
      <c r="Z77">
        <v>0</v>
      </c>
      <c r="AA77" t="s">
        <v>1758</v>
      </c>
      <c r="AB77" t="s">
        <v>827</v>
      </c>
      <c r="AD77" t="s">
        <v>1759</v>
      </c>
      <c r="AE77" t="s">
        <v>1760</v>
      </c>
      <c r="AI77" t="s">
        <v>1761</v>
      </c>
      <c r="AL77" t="s">
        <v>1923</v>
      </c>
      <c r="AM77">
        <v>6</v>
      </c>
      <c r="AN77" t="s">
        <v>1833</v>
      </c>
      <c r="AO77" t="s">
        <v>1834</v>
      </c>
      <c r="AP77">
        <v>0</v>
      </c>
      <c r="AQ77" s="388">
        <v>44456</v>
      </c>
      <c r="AS77" t="s">
        <v>1765</v>
      </c>
      <c r="AT77" s="388">
        <v>44457</v>
      </c>
      <c r="AU77" t="s">
        <v>1756</v>
      </c>
      <c r="AV77" t="s">
        <v>1756</v>
      </c>
      <c r="AZ77" t="s">
        <v>1766</v>
      </c>
      <c r="BA77" t="s">
        <v>1767</v>
      </c>
      <c r="BB77" t="s">
        <v>1928</v>
      </c>
      <c r="BC77" t="s">
        <v>1929</v>
      </c>
      <c r="BD77" t="s">
        <v>827</v>
      </c>
      <c r="BE77" t="s">
        <v>1756</v>
      </c>
      <c r="BF77" t="s">
        <v>827</v>
      </c>
    </row>
    <row r="78" spans="1:58">
      <c r="A78" t="s">
        <v>499</v>
      </c>
      <c r="B78">
        <v>15</v>
      </c>
      <c r="C78">
        <v>0</v>
      </c>
      <c r="D78">
        <v>9836</v>
      </c>
      <c r="E78" t="s">
        <v>1922</v>
      </c>
      <c r="F78">
        <v>53530601</v>
      </c>
      <c r="G78" t="s">
        <v>1753</v>
      </c>
      <c r="H78">
        <v>0</v>
      </c>
      <c r="I78" t="s">
        <v>1770</v>
      </c>
      <c r="J78">
        <v>84.69</v>
      </c>
      <c r="K78">
        <v>8</v>
      </c>
      <c r="L78" t="s">
        <v>1771</v>
      </c>
      <c r="M78" t="s">
        <v>1756</v>
      </c>
      <c r="N78" t="s">
        <v>1756</v>
      </c>
      <c r="O78" t="s">
        <v>1772</v>
      </c>
      <c r="P78" t="s">
        <v>1779</v>
      </c>
      <c r="Q78" s="387">
        <v>1185.68</v>
      </c>
      <c r="R78">
        <v>154.13840000000002</v>
      </c>
      <c r="S78">
        <v>1339.8183999999999</v>
      </c>
      <c r="T78" s="388">
        <v>44456</v>
      </c>
      <c r="U78">
        <v>0</v>
      </c>
      <c r="V78" t="s">
        <v>847</v>
      </c>
      <c r="W78" s="388">
        <v>44476</v>
      </c>
      <c r="X78">
        <v>167</v>
      </c>
      <c r="Y78">
        <v>0</v>
      </c>
      <c r="Z78">
        <v>0</v>
      </c>
      <c r="AA78" t="s">
        <v>1758</v>
      </c>
      <c r="AB78" t="s">
        <v>827</v>
      </c>
      <c r="AD78" t="s">
        <v>1759</v>
      </c>
      <c r="AE78" t="s">
        <v>1760</v>
      </c>
      <c r="AI78" t="s">
        <v>1761</v>
      </c>
      <c r="AL78" t="s">
        <v>1923</v>
      </c>
      <c r="AM78">
        <v>6</v>
      </c>
      <c r="AN78" t="s">
        <v>1833</v>
      </c>
      <c r="AO78" t="s">
        <v>1834</v>
      </c>
      <c r="AP78">
        <v>0</v>
      </c>
      <c r="AQ78" s="388">
        <v>44456</v>
      </c>
      <c r="AS78" t="s">
        <v>1765</v>
      </c>
      <c r="AT78" s="388">
        <v>44457</v>
      </c>
      <c r="AU78" t="s">
        <v>1756</v>
      </c>
      <c r="AV78" t="s">
        <v>1756</v>
      </c>
      <c r="AZ78" t="s">
        <v>1766</v>
      </c>
      <c r="BA78" t="s">
        <v>1767</v>
      </c>
      <c r="BB78" t="s">
        <v>1930</v>
      </c>
      <c r="BC78" t="s">
        <v>1931</v>
      </c>
      <c r="BD78" t="s">
        <v>827</v>
      </c>
      <c r="BE78" t="s">
        <v>1756</v>
      </c>
      <c r="BF78" t="s">
        <v>827</v>
      </c>
    </row>
    <row r="79" spans="1:58">
      <c r="A79" t="s">
        <v>499</v>
      </c>
      <c r="B79">
        <v>15</v>
      </c>
      <c r="C79">
        <v>0</v>
      </c>
      <c r="D79">
        <v>9836</v>
      </c>
      <c r="E79" t="s">
        <v>1922</v>
      </c>
      <c r="F79">
        <v>53530601</v>
      </c>
      <c r="G79" t="s">
        <v>1753</v>
      </c>
      <c r="H79">
        <v>0</v>
      </c>
      <c r="I79" t="s">
        <v>1770</v>
      </c>
      <c r="J79">
        <v>84.69</v>
      </c>
      <c r="K79">
        <v>8</v>
      </c>
      <c r="L79" t="s">
        <v>1771</v>
      </c>
      <c r="M79" t="s">
        <v>1756</v>
      </c>
      <c r="N79" t="s">
        <v>1756</v>
      </c>
      <c r="O79" t="s">
        <v>1772</v>
      </c>
      <c r="P79" t="s">
        <v>1779</v>
      </c>
      <c r="Q79" s="387">
        <v>1185.68</v>
      </c>
      <c r="R79">
        <v>154.13840000000002</v>
      </c>
      <c r="S79">
        <v>1339.8183999999999</v>
      </c>
      <c r="T79" s="388">
        <v>44456</v>
      </c>
      <c r="U79">
        <v>0</v>
      </c>
      <c r="V79" t="s">
        <v>847</v>
      </c>
      <c r="W79" s="388">
        <v>44476</v>
      </c>
      <c r="X79">
        <v>167</v>
      </c>
      <c r="Y79">
        <v>0</v>
      </c>
      <c r="Z79">
        <v>0</v>
      </c>
      <c r="AA79" t="s">
        <v>1758</v>
      </c>
      <c r="AB79" t="s">
        <v>827</v>
      </c>
      <c r="AD79" t="s">
        <v>1759</v>
      </c>
      <c r="AE79" t="s">
        <v>1760</v>
      </c>
      <c r="AI79" t="s">
        <v>1761</v>
      </c>
      <c r="AL79" t="s">
        <v>1923</v>
      </c>
      <c r="AM79">
        <v>6</v>
      </c>
      <c r="AN79" t="s">
        <v>1833</v>
      </c>
      <c r="AO79" t="s">
        <v>1834</v>
      </c>
      <c r="AP79">
        <v>0</v>
      </c>
      <c r="AQ79" s="388">
        <v>44456</v>
      </c>
      <c r="AS79" t="s">
        <v>1765</v>
      </c>
      <c r="AT79" s="388">
        <v>44457</v>
      </c>
      <c r="AU79" t="s">
        <v>1756</v>
      </c>
      <c r="AV79" t="s">
        <v>1756</v>
      </c>
      <c r="AZ79" t="s">
        <v>1766</v>
      </c>
      <c r="BA79" t="s">
        <v>1767</v>
      </c>
      <c r="BB79" t="s">
        <v>1930</v>
      </c>
      <c r="BC79" t="s">
        <v>1931</v>
      </c>
      <c r="BD79" t="s">
        <v>827</v>
      </c>
      <c r="BE79" t="s">
        <v>1756</v>
      </c>
      <c r="BF79" t="s">
        <v>827</v>
      </c>
    </row>
    <row r="80" spans="1:58">
      <c r="A80" t="s">
        <v>499</v>
      </c>
      <c r="B80">
        <v>15</v>
      </c>
      <c r="C80">
        <v>0</v>
      </c>
      <c r="D80">
        <v>9836</v>
      </c>
      <c r="E80" t="s">
        <v>1922</v>
      </c>
      <c r="F80">
        <v>53530601</v>
      </c>
      <c r="G80" t="s">
        <v>1753</v>
      </c>
      <c r="H80">
        <v>0</v>
      </c>
      <c r="I80" t="s">
        <v>1770</v>
      </c>
      <c r="J80">
        <v>84.69</v>
      </c>
      <c r="K80">
        <v>8</v>
      </c>
      <c r="L80" t="s">
        <v>1771</v>
      </c>
      <c r="M80" t="s">
        <v>1756</v>
      </c>
      <c r="N80" t="s">
        <v>1756</v>
      </c>
      <c r="O80" t="s">
        <v>1772</v>
      </c>
      <c r="P80" t="s">
        <v>1779</v>
      </c>
      <c r="Q80" s="387">
        <v>1185.68</v>
      </c>
      <c r="R80">
        <v>154.13840000000002</v>
      </c>
      <c r="S80">
        <v>1339.8183999999999</v>
      </c>
      <c r="T80" s="388">
        <v>44456</v>
      </c>
      <c r="U80">
        <v>0</v>
      </c>
      <c r="V80" t="s">
        <v>847</v>
      </c>
      <c r="W80" s="388">
        <v>44476</v>
      </c>
      <c r="X80">
        <v>167</v>
      </c>
      <c r="Y80">
        <v>0</v>
      </c>
      <c r="Z80">
        <v>0</v>
      </c>
      <c r="AA80" t="s">
        <v>1758</v>
      </c>
      <c r="AB80" t="s">
        <v>827</v>
      </c>
      <c r="AD80" t="s">
        <v>1759</v>
      </c>
      <c r="AE80" t="s">
        <v>1760</v>
      </c>
      <c r="AI80" t="s">
        <v>1761</v>
      </c>
      <c r="AL80" t="s">
        <v>1923</v>
      </c>
      <c r="AM80">
        <v>6</v>
      </c>
      <c r="AN80" t="s">
        <v>1833</v>
      </c>
      <c r="AO80" t="s">
        <v>1834</v>
      </c>
      <c r="AP80">
        <v>0</v>
      </c>
      <c r="AQ80" s="388">
        <v>44456</v>
      </c>
      <c r="AS80" t="s">
        <v>1765</v>
      </c>
      <c r="AT80" s="388">
        <v>44457</v>
      </c>
      <c r="AU80" t="s">
        <v>1756</v>
      </c>
      <c r="AV80" t="s">
        <v>1756</v>
      </c>
      <c r="AZ80" t="s">
        <v>1766</v>
      </c>
      <c r="BA80" t="s">
        <v>1767</v>
      </c>
      <c r="BB80" t="s">
        <v>1930</v>
      </c>
      <c r="BC80" t="s">
        <v>1931</v>
      </c>
      <c r="BD80" t="s">
        <v>827</v>
      </c>
      <c r="BE80" t="s">
        <v>1756</v>
      </c>
      <c r="BF80" t="s">
        <v>827</v>
      </c>
    </row>
    <row r="81" spans="1:58">
      <c r="A81" t="s">
        <v>499</v>
      </c>
      <c r="B81">
        <v>15</v>
      </c>
      <c r="C81">
        <v>0</v>
      </c>
      <c r="D81">
        <v>9836</v>
      </c>
      <c r="E81" t="s">
        <v>1922</v>
      </c>
      <c r="F81">
        <v>53530601</v>
      </c>
      <c r="G81" t="s">
        <v>1753</v>
      </c>
      <c r="H81">
        <v>0</v>
      </c>
      <c r="I81" t="s">
        <v>554</v>
      </c>
      <c r="J81">
        <v>101.49</v>
      </c>
      <c r="K81">
        <v>8</v>
      </c>
      <c r="L81" t="s">
        <v>1771</v>
      </c>
      <c r="M81" t="s">
        <v>1756</v>
      </c>
      <c r="N81" t="s">
        <v>1756</v>
      </c>
      <c r="O81" t="s">
        <v>1782</v>
      </c>
      <c r="P81" t="s">
        <v>1783</v>
      </c>
      <c r="Q81" s="387">
        <v>1456.92</v>
      </c>
      <c r="R81">
        <v>189.39960000000002</v>
      </c>
      <c r="S81">
        <v>1646.3196</v>
      </c>
      <c r="T81" s="388">
        <v>44456</v>
      </c>
      <c r="U81">
        <v>0</v>
      </c>
      <c r="V81" t="s">
        <v>847</v>
      </c>
      <c r="W81" s="388">
        <v>44476</v>
      </c>
      <c r="X81">
        <v>167</v>
      </c>
      <c r="Y81">
        <v>0</v>
      </c>
      <c r="Z81">
        <v>0</v>
      </c>
      <c r="AA81" t="s">
        <v>1758</v>
      </c>
      <c r="AB81" t="s">
        <v>827</v>
      </c>
      <c r="AD81" t="s">
        <v>1759</v>
      </c>
      <c r="AE81" t="s">
        <v>1760</v>
      </c>
      <c r="AI81" t="s">
        <v>1761</v>
      </c>
      <c r="AL81" t="s">
        <v>1923</v>
      </c>
      <c r="AM81">
        <v>6</v>
      </c>
      <c r="AN81" t="s">
        <v>1833</v>
      </c>
      <c r="AO81" t="s">
        <v>1834</v>
      </c>
      <c r="AP81">
        <v>0</v>
      </c>
      <c r="AQ81" s="388">
        <v>44456</v>
      </c>
      <c r="AS81" t="s">
        <v>1765</v>
      </c>
      <c r="AT81" s="388">
        <v>44457</v>
      </c>
      <c r="AU81" t="s">
        <v>1756</v>
      </c>
      <c r="AV81" t="s">
        <v>1756</v>
      </c>
      <c r="AZ81" t="s">
        <v>1766</v>
      </c>
      <c r="BA81" t="s">
        <v>1767</v>
      </c>
      <c r="BB81" t="s">
        <v>1932</v>
      </c>
      <c r="BC81" t="s">
        <v>1933</v>
      </c>
      <c r="BD81" t="s">
        <v>827</v>
      </c>
      <c r="BE81" t="s">
        <v>1756</v>
      </c>
      <c r="BF81" t="s">
        <v>827</v>
      </c>
    </row>
    <row r="82" spans="1:58">
      <c r="A82" t="s">
        <v>499</v>
      </c>
      <c r="B82">
        <v>15</v>
      </c>
      <c r="C82">
        <v>0</v>
      </c>
      <c r="D82">
        <v>9836</v>
      </c>
      <c r="E82" t="s">
        <v>1922</v>
      </c>
      <c r="F82">
        <v>53530601</v>
      </c>
      <c r="G82" t="s">
        <v>1753</v>
      </c>
      <c r="H82">
        <v>0</v>
      </c>
      <c r="I82" t="s">
        <v>1789</v>
      </c>
      <c r="J82">
        <v>199.14</v>
      </c>
      <c r="K82">
        <v>3</v>
      </c>
      <c r="L82" t="s">
        <v>1771</v>
      </c>
      <c r="N82" t="s">
        <v>1757</v>
      </c>
      <c r="O82" t="s">
        <v>1756</v>
      </c>
      <c r="P82" t="s">
        <v>1756</v>
      </c>
      <c r="Q82" s="387">
        <v>597.41999999999996</v>
      </c>
      <c r="R82">
        <v>77.664599999999993</v>
      </c>
      <c r="S82">
        <v>675.08459999999991</v>
      </c>
      <c r="T82" s="388">
        <v>44456</v>
      </c>
      <c r="U82">
        <v>0</v>
      </c>
      <c r="V82" t="s">
        <v>847</v>
      </c>
      <c r="W82" s="388">
        <v>44476</v>
      </c>
      <c r="X82">
        <v>167</v>
      </c>
      <c r="Y82">
        <v>0</v>
      </c>
      <c r="Z82">
        <v>0</v>
      </c>
      <c r="AA82" t="s">
        <v>1758</v>
      </c>
      <c r="AB82" t="s">
        <v>827</v>
      </c>
      <c r="AD82" t="s">
        <v>1759</v>
      </c>
      <c r="AE82" t="s">
        <v>1760</v>
      </c>
      <c r="AI82" t="s">
        <v>1761</v>
      </c>
      <c r="AL82" t="s">
        <v>1923</v>
      </c>
      <c r="AM82">
        <v>6</v>
      </c>
      <c r="AN82" t="s">
        <v>1833</v>
      </c>
      <c r="AO82" t="s">
        <v>1834</v>
      </c>
      <c r="AP82">
        <v>0</v>
      </c>
      <c r="AQ82" s="388">
        <v>44456</v>
      </c>
      <c r="AS82" t="s">
        <v>1765</v>
      </c>
      <c r="AT82" s="388">
        <v>44457</v>
      </c>
      <c r="AU82" t="s">
        <v>1756</v>
      </c>
      <c r="AV82" t="s">
        <v>1756</v>
      </c>
      <c r="AZ82" t="s">
        <v>1766</v>
      </c>
      <c r="BA82" t="s">
        <v>1767</v>
      </c>
      <c r="BB82" t="s">
        <v>1934</v>
      </c>
      <c r="BC82" t="s">
        <v>1935</v>
      </c>
      <c r="BD82" t="s">
        <v>827</v>
      </c>
      <c r="BE82" t="s">
        <v>1756</v>
      </c>
      <c r="BF82" t="s">
        <v>827</v>
      </c>
    </row>
    <row r="83" spans="1:58">
      <c r="A83" t="s">
        <v>499</v>
      </c>
      <c r="B83">
        <v>15</v>
      </c>
      <c r="C83">
        <v>0</v>
      </c>
      <c r="D83">
        <v>9836</v>
      </c>
      <c r="E83" t="s">
        <v>1922</v>
      </c>
      <c r="F83">
        <v>53530601</v>
      </c>
      <c r="G83" t="s">
        <v>1753</v>
      </c>
      <c r="H83">
        <v>0</v>
      </c>
      <c r="I83" t="s">
        <v>1792</v>
      </c>
      <c r="J83">
        <v>172.56</v>
      </c>
      <c r="K83">
        <v>10</v>
      </c>
      <c r="L83" t="s">
        <v>1771</v>
      </c>
      <c r="N83" t="s">
        <v>1757</v>
      </c>
      <c r="O83" t="s">
        <v>1756</v>
      </c>
      <c r="P83" t="s">
        <v>1756</v>
      </c>
      <c r="Q83" s="387">
        <v>1725.6</v>
      </c>
      <c r="R83">
        <v>224.328</v>
      </c>
      <c r="S83">
        <v>1949.9279999999997</v>
      </c>
      <c r="T83" s="388">
        <v>44456</v>
      </c>
      <c r="U83">
        <v>0</v>
      </c>
      <c r="V83" t="s">
        <v>847</v>
      </c>
      <c r="W83" s="388">
        <v>44476</v>
      </c>
      <c r="X83">
        <v>167</v>
      </c>
      <c r="Y83">
        <v>0</v>
      </c>
      <c r="Z83">
        <v>0</v>
      </c>
      <c r="AA83" t="s">
        <v>1758</v>
      </c>
      <c r="AB83" t="s">
        <v>827</v>
      </c>
      <c r="AD83" t="s">
        <v>1759</v>
      </c>
      <c r="AE83" t="s">
        <v>1760</v>
      </c>
      <c r="AI83" t="s">
        <v>1761</v>
      </c>
      <c r="AL83" t="s">
        <v>1923</v>
      </c>
      <c r="AM83">
        <v>6</v>
      </c>
      <c r="AN83" t="s">
        <v>1833</v>
      </c>
      <c r="AO83" t="s">
        <v>1834</v>
      </c>
      <c r="AP83">
        <v>0</v>
      </c>
      <c r="AQ83" s="388">
        <v>44456</v>
      </c>
      <c r="AS83" t="s">
        <v>1765</v>
      </c>
      <c r="AT83" s="388">
        <v>44457</v>
      </c>
      <c r="AU83" t="s">
        <v>1756</v>
      </c>
      <c r="AV83" t="s">
        <v>1756</v>
      </c>
      <c r="AZ83" t="s">
        <v>1766</v>
      </c>
      <c r="BA83" t="s">
        <v>1767</v>
      </c>
      <c r="BB83" t="s">
        <v>1936</v>
      </c>
      <c r="BC83" t="s">
        <v>1937</v>
      </c>
      <c r="BD83" t="s">
        <v>827</v>
      </c>
      <c r="BE83" t="s">
        <v>1756</v>
      </c>
      <c r="BF83" t="s">
        <v>827</v>
      </c>
    </row>
    <row r="84" spans="1:58">
      <c r="A84" t="s">
        <v>499</v>
      </c>
      <c r="B84">
        <v>15</v>
      </c>
      <c r="C84">
        <v>0</v>
      </c>
      <c r="D84">
        <v>9836</v>
      </c>
      <c r="E84" t="s">
        <v>1922</v>
      </c>
      <c r="F84">
        <v>53530601</v>
      </c>
      <c r="G84" t="s">
        <v>1753</v>
      </c>
      <c r="H84">
        <v>0</v>
      </c>
      <c r="I84" t="s">
        <v>1795</v>
      </c>
      <c r="J84">
        <v>98.83</v>
      </c>
      <c r="K84">
        <v>3</v>
      </c>
      <c r="L84" t="s">
        <v>1771</v>
      </c>
      <c r="N84" t="s">
        <v>1757</v>
      </c>
      <c r="O84" t="s">
        <v>1756</v>
      </c>
      <c r="P84" t="s">
        <v>1756</v>
      </c>
      <c r="Q84" s="387">
        <v>296.49</v>
      </c>
      <c r="R84">
        <v>38.543700000000001</v>
      </c>
      <c r="S84">
        <v>335.03369999999995</v>
      </c>
      <c r="T84" s="388">
        <v>44456</v>
      </c>
      <c r="U84">
        <v>0</v>
      </c>
      <c r="V84" t="s">
        <v>847</v>
      </c>
      <c r="W84" s="388">
        <v>44476</v>
      </c>
      <c r="X84">
        <v>167</v>
      </c>
      <c r="Y84">
        <v>0</v>
      </c>
      <c r="Z84">
        <v>0</v>
      </c>
      <c r="AA84" t="s">
        <v>1758</v>
      </c>
      <c r="AB84" t="s">
        <v>827</v>
      </c>
      <c r="AD84" t="s">
        <v>1759</v>
      </c>
      <c r="AE84" t="s">
        <v>1760</v>
      </c>
      <c r="AI84" t="s">
        <v>1761</v>
      </c>
      <c r="AL84" t="s">
        <v>1923</v>
      </c>
      <c r="AM84">
        <v>6</v>
      </c>
      <c r="AN84" t="s">
        <v>1833</v>
      </c>
      <c r="AO84" t="s">
        <v>1834</v>
      </c>
      <c r="AP84">
        <v>0</v>
      </c>
      <c r="AQ84" s="388">
        <v>44456</v>
      </c>
      <c r="AS84" t="s">
        <v>1765</v>
      </c>
      <c r="AT84" s="388">
        <v>44457</v>
      </c>
      <c r="AU84" t="s">
        <v>1756</v>
      </c>
      <c r="AV84" t="s">
        <v>1756</v>
      </c>
      <c r="AZ84" t="s">
        <v>1766</v>
      </c>
      <c r="BA84" t="s">
        <v>1767</v>
      </c>
      <c r="BB84" t="s">
        <v>1938</v>
      </c>
      <c r="BC84" t="s">
        <v>1939</v>
      </c>
      <c r="BD84" t="s">
        <v>827</v>
      </c>
      <c r="BE84" t="s">
        <v>1756</v>
      </c>
      <c r="BF84" t="s">
        <v>827</v>
      </c>
    </row>
    <row r="85" spans="1:58">
      <c r="A85" t="s">
        <v>499</v>
      </c>
      <c r="B85">
        <v>15</v>
      </c>
      <c r="C85">
        <v>0</v>
      </c>
      <c r="D85">
        <v>9836</v>
      </c>
      <c r="E85" t="s">
        <v>1922</v>
      </c>
      <c r="F85">
        <v>53530601</v>
      </c>
      <c r="G85" t="s">
        <v>1753</v>
      </c>
      <c r="H85">
        <v>0</v>
      </c>
      <c r="I85" t="s">
        <v>1795</v>
      </c>
      <c r="J85">
        <v>98.83</v>
      </c>
      <c r="K85">
        <v>7</v>
      </c>
      <c r="L85" t="s">
        <v>1771</v>
      </c>
      <c r="N85" t="s">
        <v>1757</v>
      </c>
      <c r="O85" t="s">
        <v>1756</v>
      </c>
      <c r="P85" t="s">
        <v>1756</v>
      </c>
      <c r="Q85" s="387">
        <v>691.81</v>
      </c>
      <c r="R85">
        <v>89.935299999999998</v>
      </c>
      <c r="S85">
        <v>781.74529999999982</v>
      </c>
      <c r="T85" s="388">
        <v>44456</v>
      </c>
      <c r="U85">
        <v>0</v>
      </c>
      <c r="V85" t="s">
        <v>847</v>
      </c>
      <c r="W85" s="388">
        <v>44476</v>
      </c>
      <c r="X85">
        <v>167</v>
      </c>
      <c r="Y85">
        <v>0</v>
      </c>
      <c r="Z85">
        <v>0</v>
      </c>
      <c r="AA85" t="s">
        <v>1758</v>
      </c>
      <c r="AB85" t="s">
        <v>827</v>
      </c>
      <c r="AD85" t="s">
        <v>1759</v>
      </c>
      <c r="AE85" t="s">
        <v>1760</v>
      </c>
      <c r="AI85" t="s">
        <v>1761</v>
      </c>
      <c r="AL85" t="s">
        <v>1923</v>
      </c>
      <c r="AM85">
        <v>6</v>
      </c>
      <c r="AN85" t="s">
        <v>1833</v>
      </c>
      <c r="AO85" t="s">
        <v>1834</v>
      </c>
      <c r="AP85">
        <v>0</v>
      </c>
      <c r="AQ85" s="388">
        <v>44456</v>
      </c>
      <c r="AS85" t="s">
        <v>1765</v>
      </c>
      <c r="AT85" s="388">
        <v>44457</v>
      </c>
      <c r="AU85" t="s">
        <v>1756</v>
      </c>
      <c r="AV85" t="s">
        <v>1756</v>
      </c>
      <c r="AZ85" t="s">
        <v>1766</v>
      </c>
      <c r="BA85" t="s">
        <v>1767</v>
      </c>
      <c r="BB85" t="s">
        <v>1940</v>
      </c>
      <c r="BC85" t="s">
        <v>1941</v>
      </c>
      <c r="BD85" t="s">
        <v>827</v>
      </c>
      <c r="BE85" t="s">
        <v>1756</v>
      </c>
      <c r="BF85" t="s">
        <v>827</v>
      </c>
    </row>
    <row r="86" spans="1:58">
      <c r="A86" t="s">
        <v>499</v>
      </c>
      <c r="B86">
        <v>15</v>
      </c>
      <c r="C86">
        <v>0</v>
      </c>
      <c r="D86">
        <v>9836</v>
      </c>
      <c r="E86" t="s">
        <v>1922</v>
      </c>
      <c r="F86">
        <v>53530601</v>
      </c>
      <c r="G86" t="s">
        <v>1753</v>
      </c>
      <c r="H86">
        <v>0</v>
      </c>
      <c r="I86" t="s">
        <v>1795</v>
      </c>
      <c r="J86">
        <v>98.83</v>
      </c>
      <c r="K86">
        <v>10</v>
      </c>
      <c r="L86" t="s">
        <v>1771</v>
      </c>
      <c r="N86" t="s">
        <v>1757</v>
      </c>
      <c r="O86" t="s">
        <v>1756</v>
      </c>
      <c r="P86" t="s">
        <v>1756</v>
      </c>
      <c r="Q86" s="387">
        <v>988.3</v>
      </c>
      <c r="R86">
        <v>128.47899999999998</v>
      </c>
      <c r="S86">
        <v>1116.7789999999998</v>
      </c>
      <c r="T86" s="388">
        <v>44456</v>
      </c>
      <c r="U86">
        <v>0</v>
      </c>
      <c r="V86" t="s">
        <v>847</v>
      </c>
      <c r="W86" s="388">
        <v>44476</v>
      </c>
      <c r="X86">
        <v>167</v>
      </c>
      <c r="Y86">
        <v>0</v>
      </c>
      <c r="Z86">
        <v>0</v>
      </c>
      <c r="AA86" t="s">
        <v>1758</v>
      </c>
      <c r="AB86" t="s">
        <v>827</v>
      </c>
      <c r="AD86" t="s">
        <v>1759</v>
      </c>
      <c r="AE86" t="s">
        <v>1760</v>
      </c>
      <c r="AI86" t="s">
        <v>1761</v>
      </c>
      <c r="AL86" t="s">
        <v>1923</v>
      </c>
      <c r="AM86">
        <v>6</v>
      </c>
      <c r="AN86" t="s">
        <v>1833</v>
      </c>
      <c r="AO86" t="s">
        <v>1834</v>
      </c>
      <c r="AP86">
        <v>0</v>
      </c>
      <c r="AQ86" s="388">
        <v>44456</v>
      </c>
      <c r="AS86" t="s">
        <v>1765</v>
      </c>
      <c r="AT86" s="388">
        <v>44457</v>
      </c>
      <c r="AU86" t="s">
        <v>1756</v>
      </c>
      <c r="AV86" t="s">
        <v>1756</v>
      </c>
      <c r="AZ86" t="s">
        <v>1766</v>
      </c>
      <c r="BA86" t="s">
        <v>1767</v>
      </c>
      <c r="BB86" t="s">
        <v>1942</v>
      </c>
      <c r="BC86" t="s">
        <v>1943</v>
      </c>
      <c r="BD86" t="s">
        <v>827</v>
      </c>
      <c r="BE86" t="s">
        <v>1756</v>
      </c>
      <c r="BF86" t="s">
        <v>827</v>
      </c>
    </row>
    <row r="87" spans="1:58">
      <c r="A87" t="s">
        <v>499</v>
      </c>
      <c r="B87">
        <v>15</v>
      </c>
      <c r="C87">
        <v>0</v>
      </c>
      <c r="D87">
        <v>9836</v>
      </c>
      <c r="E87" t="s">
        <v>1922</v>
      </c>
      <c r="F87">
        <v>53530601</v>
      </c>
      <c r="G87" t="s">
        <v>1753</v>
      </c>
      <c r="H87">
        <v>0</v>
      </c>
      <c r="I87" t="s">
        <v>1800</v>
      </c>
      <c r="J87">
        <v>127.81</v>
      </c>
      <c r="K87">
        <v>10</v>
      </c>
      <c r="L87" t="s">
        <v>1771</v>
      </c>
      <c r="N87" t="s">
        <v>1757</v>
      </c>
      <c r="O87" t="s">
        <v>1756</v>
      </c>
      <c r="P87" t="s">
        <v>1756</v>
      </c>
      <c r="Q87" s="387">
        <v>1278.0999999999999</v>
      </c>
      <c r="R87">
        <v>166.15299999999999</v>
      </c>
      <c r="S87">
        <v>1444.2529999999997</v>
      </c>
      <c r="T87" s="388">
        <v>44456</v>
      </c>
      <c r="U87">
        <v>0</v>
      </c>
      <c r="V87" t="s">
        <v>847</v>
      </c>
      <c r="W87" s="388">
        <v>44476</v>
      </c>
      <c r="X87">
        <v>167</v>
      </c>
      <c r="Y87">
        <v>0</v>
      </c>
      <c r="Z87">
        <v>0</v>
      </c>
      <c r="AA87" t="s">
        <v>1758</v>
      </c>
      <c r="AB87" t="s">
        <v>827</v>
      </c>
      <c r="AD87" t="s">
        <v>1759</v>
      </c>
      <c r="AE87" t="s">
        <v>1760</v>
      </c>
      <c r="AI87" t="s">
        <v>1761</v>
      </c>
      <c r="AL87" t="s">
        <v>1923</v>
      </c>
      <c r="AM87">
        <v>6</v>
      </c>
      <c r="AN87" t="s">
        <v>1833</v>
      </c>
      <c r="AO87" t="s">
        <v>1834</v>
      </c>
      <c r="AP87">
        <v>0</v>
      </c>
      <c r="AQ87" s="388">
        <v>44456</v>
      </c>
      <c r="AS87" t="s">
        <v>1765</v>
      </c>
      <c r="AT87" s="388">
        <v>44457</v>
      </c>
      <c r="AU87" t="s">
        <v>1756</v>
      </c>
      <c r="AV87" t="s">
        <v>1756</v>
      </c>
      <c r="AZ87" t="s">
        <v>1766</v>
      </c>
      <c r="BA87" t="s">
        <v>1767</v>
      </c>
      <c r="BB87" t="s">
        <v>1944</v>
      </c>
      <c r="BC87" t="s">
        <v>1945</v>
      </c>
      <c r="BD87" t="s">
        <v>827</v>
      </c>
      <c r="BE87" t="s">
        <v>1756</v>
      </c>
      <c r="BF87" t="s">
        <v>827</v>
      </c>
    </row>
    <row r="88" spans="1:58">
      <c r="A88" t="s">
        <v>499</v>
      </c>
      <c r="B88">
        <v>15</v>
      </c>
      <c r="C88">
        <v>0</v>
      </c>
      <c r="D88">
        <v>9836</v>
      </c>
      <c r="E88" t="s">
        <v>1922</v>
      </c>
      <c r="F88">
        <v>53530601</v>
      </c>
      <c r="G88" t="s">
        <v>1753</v>
      </c>
      <c r="H88">
        <v>0</v>
      </c>
      <c r="I88" t="s">
        <v>1803</v>
      </c>
      <c r="J88">
        <v>225</v>
      </c>
      <c r="K88">
        <v>2</v>
      </c>
      <c r="L88" t="s">
        <v>1755</v>
      </c>
      <c r="N88" t="s">
        <v>1757</v>
      </c>
      <c r="O88" t="s">
        <v>1756</v>
      </c>
      <c r="P88" t="s">
        <v>1756</v>
      </c>
      <c r="Q88" s="387">
        <v>450</v>
      </c>
      <c r="R88">
        <v>58.5</v>
      </c>
      <c r="S88">
        <v>508.49999999999994</v>
      </c>
      <c r="T88" s="388">
        <v>44456</v>
      </c>
      <c r="U88">
        <v>0</v>
      </c>
      <c r="V88" t="s">
        <v>847</v>
      </c>
      <c r="W88" s="388">
        <v>44476</v>
      </c>
      <c r="X88">
        <v>167</v>
      </c>
      <c r="Y88">
        <v>0</v>
      </c>
      <c r="Z88">
        <v>0</v>
      </c>
      <c r="AA88" t="s">
        <v>1758</v>
      </c>
      <c r="AB88" t="s">
        <v>827</v>
      </c>
      <c r="AD88" t="s">
        <v>1759</v>
      </c>
      <c r="AE88" t="s">
        <v>1760</v>
      </c>
      <c r="AI88" t="s">
        <v>1761</v>
      </c>
      <c r="AL88" t="s">
        <v>1923</v>
      </c>
      <c r="AM88">
        <v>6</v>
      </c>
      <c r="AN88" t="s">
        <v>1833</v>
      </c>
      <c r="AO88" t="s">
        <v>1834</v>
      </c>
      <c r="AP88">
        <v>0</v>
      </c>
      <c r="AQ88" s="388">
        <v>44456</v>
      </c>
      <c r="AS88" t="s">
        <v>1765</v>
      </c>
      <c r="AT88" s="388">
        <v>44457</v>
      </c>
      <c r="AU88" t="s">
        <v>1756</v>
      </c>
      <c r="AV88" t="s">
        <v>1756</v>
      </c>
      <c r="AZ88" t="s">
        <v>1766</v>
      </c>
      <c r="BA88" t="s">
        <v>1767</v>
      </c>
      <c r="BB88" t="s">
        <v>1946</v>
      </c>
      <c r="BC88" t="s">
        <v>1947</v>
      </c>
      <c r="BD88" t="s">
        <v>827</v>
      </c>
      <c r="BE88" t="s">
        <v>1756</v>
      </c>
      <c r="BF88" t="s">
        <v>827</v>
      </c>
    </row>
    <row r="89" spans="1:58">
      <c r="A89" t="s">
        <v>499</v>
      </c>
      <c r="B89">
        <v>15</v>
      </c>
      <c r="C89">
        <v>0</v>
      </c>
      <c r="D89">
        <v>9835</v>
      </c>
      <c r="E89" t="s">
        <v>1948</v>
      </c>
      <c r="F89">
        <v>53530601</v>
      </c>
      <c r="G89" t="s">
        <v>1753</v>
      </c>
      <c r="H89">
        <v>0</v>
      </c>
      <c r="I89" t="s">
        <v>1754</v>
      </c>
      <c r="J89">
        <v>225</v>
      </c>
      <c r="K89">
        <v>5</v>
      </c>
      <c r="L89" t="s">
        <v>1755</v>
      </c>
      <c r="M89" t="s">
        <v>1756</v>
      </c>
      <c r="N89" t="s">
        <v>1756</v>
      </c>
      <c r="P89" t="s">
        <v>1757</v>
      </c>
      <c r="Q89" s="387">
        <v>1125</v>
      </c>
      <c r="R89">
        <v>146.25</v>
      </c>
      <c r="S89">
        <v>1271.2499999999998</v>
      </c>
      <c r="T89" s="388">
        <v>44455</v>
      </c>
      <c r="U89">
        <v>0</v>
      </c>
      <c r="V89" t="s">
        <v>847</v>
      </c>
      <c r="W89" s="388">
        <v>44476</v>
      </c>
      <c r="X89">
        <v>167</v>
      </c>
      <c r="Y89">
        <v>0</v>
      </c>
      <c r="Z89">
        <v>0</v>
      </c>
      <c r="AA89" t="s">
        <v>1758</v>
      </c>
      <c r="AB89" t="s">
        <v>827</v>
      </c>
      <c r="AD89" t="s">
        <v>1759</v>
      </c>
      <c r="AE89" t="s">
        <v>1760</v>
      </c>
      <c r="AI89" t="s">
        <v>1761</v>
      </c>
      <c r="AL89" t="s">
        <v>1949</v>
      </c>
      <c r="AM89">
        <v>6</v>
      </c>
      <c r="AN89" t="s">
        <v>1833</v>
      </c>
      <c r="AO89" t="s">
        <v>1834</v>
      </c>
      <c r="AP89">
        <v>0</v>
      </c>
      <c r="AQ89" s="388">
        <v>44457</v>
      </c>
      <c r="AS89" t="s">
        <v>1765</v>
      </c>
      <c r="AT89" s="388">
        <v>44457</v>
      </c>
      <c r="AU89" t="s">
        <v>1756</v>
      </c>
      <c r="AV89" t="s">
        <v>1756</v>
      </c>
      <c r="AZ89" t="s">
        <v>1766</v>
      </c>
      <c r="BA89" t="s">
        <v>1767</v>
      </c>
      <c r="BB89" t="s">
        <v>1950</v>
      </c>
      <c r="BC89" t="s">
        <v>1951</v>
      </c>
      <c r="BD89" t="s">
        <v>827</v>
      </c>
      <c r="BE89" t="s">
        <v>1756</v>
      </c>
      <c r="BF89" t="s">
        <v>827</v>
      </c>
    </row>
    <row r="90" spans="1:58">
      <c r="A90" t="s">
        <v>499</v>
      </c>
      <c r="B90">
        <v>15</v>
      </c>
      <c r="C90">
        <v>0</v>
      </c>
      <c r="D90">
        <v>9835</v>
      </c>
      <c r="E90" t="s">
        <v>1948</v>
      </c>
      <c r="F90">
        <v>53530601</v>
      </c>
      <c r="G90" t="s">
        <v>1753</v>
      </c>
      <c r="H90">
        <v>0</v>
      </c>
      <c r="I90" t="s">
        <v>1855</v>
      </c>
      <c r="J90">
        <v>0.82</v>
      </c>
      <c r="K90">
        <v>475</v>
      </c>
      <c r="L90" t="s">
        <v>77</v>
      </c>
      <c r="M90" t="s">
        <v>1756</v>
      </c>
      <c r="N90" t="s">
        <v>1756</v>
      </c>
      <c r="P90" t="s">
        <v>1757</v>
      </c>
      <c r="Q90" s="387">
        <v>389.5</v>
      </c>
      <c r="R90">
        <v>50.635000000000005</v>
      </c>
      <c r="S90">
        <v>440.13499999999993</v>
      </c>
      <c r="T90" s="388">
        <v>44455</v>
      </c>
      <c r="U90">
        <v>0</v>
      </c>
      <c r="V90" t="s">
        <v>847</v>
      </c>
      <c r="W90" s="388">
        <v>44476</v>
      </c>
      <c r="X90">
        <v>167</v>
      </c>
      <c r="Y90">
        <v>0</v>
      </c>
      <c r="Z90">
        <v>0</v>
      </c>
      <c r="AA90" t="s">
        <v>1758</v>
      </c>
      <c r="AB90" t="s">
        <v>827</v>
      </c>
      <c r="AD90" t="s">
        <v>1759</v>
      </c>
      <c r="AE90" t="s">
        <v>1760</v>
      </c>
      <c r="AI90" t="s">
        <v>1761</v>
      </c>
      <c r="AL90" t="s">
        <v>1949</v>
      </c>
      <c r="AM90">
        <v>6</v>
      </c>
      <c r="AN90" t="s">
        <v>1833</v>
      </c>
      <c r="AO90" t="s">
        <v>1834</v>
      </c>
      <c r="AP90">
        <v>0</v>
      </c>
      <c r="AQ90" s="388">
        <v>44457</v>
      </c>
      <c r="AS90" t="s">
        <v>1765</v>
      </c>
      <c r="AT90" s="388">
        <v>44457</v>
      </c>
      <c r="AU90" t="s">
        <v>1756</v>
      </c>
      <c r="AV90" t="s">
        <v>1756</v>
      </c>
      <c r="AZ90" t="s">
        <v>1766</v>
      </c>
      <c r="BA90" t="s">
        <v>1767</v>
      </c>
      <c r="BB90" t="s">
        <v>1952</v>
      </c>
      <c r="BC90" t="s">
        <v>1953</v>
      </c>
      <c r="BD90" t="s">
        <v>827</v>
      </c>
      <c r="BE90" t="s">
        <v>1756</v>
      </c>
      <c r="BF90" t="s">
        <v>827</v>
      </c>
    </row>
    <row r="91" spans="1:58">
      <c r="A91" t="s">
        <v>499</v>
      </c>
      <c r="B91">
        <v>15</v>
      </c>
      <c r="C91">
        <v>0</v>
      </c>
      <c r="D91">
        <v>9835</v>
      </c>
      <c r="E91" t="s">
        <v>1948</v>
      </c>
      <c r="F91">
        <v>53530601</v>
      </c>
      <c r="G91" t="s">
        <v>1753</v>
      </c>
      <c r="H91">
        <v>0</v>
      </c>
      <c r="I91" t="s">
        <v>1770</v>
      </c>
      <c r="J91">
        <v>84.69</v>
      </c>
      <c r="K91">
        <v>8</v>
      </c>
      <c r="L91" t="s">
        <v>1771</v>
      </c>
      <c r="M91" t="s">
        <v>1756</v>
      </c>
      <c r="N91" t="s">
        <v>1756</v>
      </c>
      <c r="O91" t="s">
        <v>1772</v>
      </c>
      <c r="P91" t="s">
        <v>1954</v>
      </c>
      <c r="Q91" s="387">
        <v>1249.2</v>
      </c>
      <c r="R91">
        <v>162.39600000000002</v>
      </c>
      <c r="S91">
        <v>1411.596</v>
      </c>
      <c r="T91" s="388">
        <v>44455</v>
      </c>
      <c r="U91">
        <v>0</v>
      </c>
      <c r="V91" t="s">
        <v>847</v>
      </c>
      <c r="W91" s="388">
        <v>44476</v>
      </c>
      <c r="X91">
        <v>167</v>
      </c>
      <c r="Y91">
        <v>0</v>
      </c>
      <c r="Z91">
        <v>0</v>
      </c>
      <c r="AA91" t="s">
        <v>1758</v>
      </c>
      <c r="AB91" t="s">
        <v>827</v>
      </c>
      <c r="AD91" t="s">
        <v>1759</v>
      </c>
      <c r="AE91" t="s">
        <v>1760</v>
      </c>
      <c r="AI91" t="s">
        <v>1761</v>
      </c>
      <c r="AL91" t="s">
        <v>1949</v>
      </c>
      <c r="AM91">
        <v>6</v>
      </c>
      <c r="AN91" t="s">
        <v>1833</v>
      </c>
      <c r="AO91" t="s">
        <v>1834</v>
      </c>
      <c r="AP91">
        <v>0</v>
      </c>
      <c r="AQ91" s="388">
        <v>44457</v>
      </c>
      <c r="AS91" t="s">
        <v>1765</v>
      </c>
      <c r="AT91" s="388">
        <v>44457</v>
      </c>
      <c r="AU91" t="s">
        <v>1756</v>
      </c>
      <c r="AV91" t="s">
        <v>1756</v>
      </c>
      <c r="AZ91" t="s">
        <v>1766</v>
      </c>
      <c r="BA91" t="s">
        <v>1767</v>
      </c>
      <c r="BB91" t="s">
        <v>1955</v>
      </c>
      <c r="BC91" t="s">
        <v>1956</v>
      </c>
      <c r="BD91" t="s">
        <v>827</v>
      </c>
      <c r="BE91" t="s">
        <v>1756</v>
      </c>
      <c r="BF91" t="s">
        <v>827</v>
      </c>
    </row>
    <row r="92" spans="1:58">
      <c r="A92" t="s">
        <v>499</v>
      </c>
      <c r="B92">
        <v>15</v>
      </c>
      <c r="C92">
        <v>0</v>
      </c>
      <c r="D92">
        <v>9835</v>
      </c>
      <c r="E92" t="s">
        <v>1948</v>
      </c>
      <c r="F92">
        <v>53530601</v>
      </c>
      <c r="G92" t="s">
        <v>1753</v>
      </c>
      <c r="H92">
        <v>0</v>
      </c>
      <c r="I92" t="s">
        <v>1770</v>
      </c>
      <c r="J92">
        <v>84.69</v>
      </c>
      <c r="K92">
        <v>8</v>
      </c>
      <c r="L92" t="s">
        <v>1771</v>
      </c>
      <c r="M92" t="s">
        <v>1756</v>
      </c>
      <c r="N92" t="s">
        <v>1756</v>
      </c>
      <c r="O92" t="s">
        <v>1772</v>
      </c>
      <c r="P92" t="s">
        <v>1957</v>
      </c>
      <c r="Q92" s="387">
        <v>804.56</v>
      </c>
      <c r="R92">
        <v>104.5928</v>
      </c>
      <c r="S92">
        <v>909.15279999999984</v>
      </c>
      <c r="T92" s="388">
        <v>44455</v>
      </c>
      <c r="U92">
        <v>0</v>
      </c>
      <c r="V92" t="s">
        <v>847</v>
      </c>
      <c r="W92" s="388">
        <v>44476</v>
      </c>
      <c r="X92">
        <v>167</v>
      </c>
      <c r="Y92">
        <v>0</v>
      </c>
      <c r="Z92">
        <v>0</v>
      </c>
      <c r="AA92" t="s">
        <v>1758</v>
      </c>
      <c r="AB92" t="s">
        <v>827</v>
      </c>
      <c r="AD92" t="s">
        <v>1759</v>
      </c>
      <c r="AE92" t="s">
        <v>1760</v>
      </c>
      <c r="AI92" t="s">
        <v>1761</v>
      </c>
      <c r="AL92" t="s">
        <v>1949</v>
      </c>
      <c r="AM92">
        <v>6</v>
      </c>
      <c r="AN92" t="s">
        <v>1833</v>
      </c>
      <c r="AO92" t="s">
        <v>1834</v>
      </c>
      <c r="AP92">
        <v>0</v>
      </c>
      <c r="AQ92" s="388">
        <v>44457</v>
      </c>
      <c r="AS92" t="s">
        <v>1765</v>
      </c>
      <c r="AT92" s="388">
        <v>44457</v>
      </c>
      <c r="AU92" t="s">
        <v>1756</v>
      </c>
      <c r="AV92" t="s">
        <v>1756</v>
      </c>
      <c r="AZ92" t="s">
        <v>1766</v>
      </c>
      <c r="BA92" t="s">
        <v>1767</v>
      </c>
      <c r="BB92" t="s">
        <v>1958</v>
      </c>
      <c r="BC92" t="s">
        <v>1959</v>
      </c>
      <c r="BD92" t="s">
        <v>827</v>
      </c>
      <c r="BE92" t="s">
        <v>1756</v>
      </c>
      <c r="BF92" t="s">
        <v>827</v>
      </c>
    </row>
    <row r="93" spans="1:58">
      <c r="A93" t="s">
        <v>499</v>
      </c>
      <c r="B93">
        <v>15</v>
      </c>
      <c r="C93">
        <v>0</v>
      </c>
      <c r="D93">
        <v>9835</v>
      </c>
      <c r="E93" t="s">
        <v>1948</v>
      </c>
      <c r="F93">
        <v>53530601</v>
      </c>
      <c r="G93" t="s">
        <v>1753</v>
      </c>
      <c r="H93">
        <v>0</v>
      </c>
      <c r="I93" t="s">
        <v>1770</v>
      </c>
      <c r="J93">
        <v>84.69</v>
      </c>
      <c r="K93">
        <v>8</v>
      </c>
      <c r="L93" t="s">
        <v>1771</v>
      </c>
      <c r="M93" t="s">
        <v>1756</v>
      </c>
      <c r="N93" t="s">
        <v>1756</v>
      </c>
      <c r="O93" t="s">
        <v>1772</v>
      </c>
      <c r="P93" t="s">
        <v>1776</v>
      </c>
      <c r="Q93" s="387">
        <v>1058.6400000000001</v>
      </c>
      <c r="R93">
        <v>137.62320000000003</v>
      </c>
      <c r="S93">
        <v>1196.2632000000001</v>
      </c>
      <c r="T93" s="388">
        <v>44455</v>
      </c>
      <c r="U93">
        <v>0</v>
      </c>
      <c r="V93" t="s">
        <v>847</v>
      </c>
      <c r="W93" s="388">
        <v>44476</v>
      </c>
      <c r="X93">
        <v>167</v>
      </c>
      <c r="Y93">
        <v>0</v>
      </c>
      <c r="Z93">
        <v>0</v>
      </c>
      <c r="AA93" t="s">
        <v>1758</v>
      </c>
      <c r="AB93" t="s">
        <v>827</v>
      </c>
      <c r="AD93" t="s">
        <v>1759</v>
      </c>
      <c r="AE93" t="s">
        <v>1760</v>
      </c>
      <c r="AI93" t="s">
        <v>1761</v>
      </c>
      <c r="AL93" t="s">
        <v>1949</v>
      </c>
      <c r="AM93">
        <v>6</v>
      </c>
      <c r="AN93" t="s">
        <v>1833</v>
      </c>
      <c r="AO93" t="s">
        <v>1834</v>
      </c>
      <c r="AP93">
        <v>0</v>
      </c>
      <c r="AQ93" s="388">
        <v>44457</v>
      </c>
      <c r="AS93" t="s">
        <v>1765</v>
      </c>
      <c r="AT93" s="388">
        <v>44457</v>
      </c>
      <c r="AU93" t="s">
        <v>1756</v>
      </c>
      <c r="AV93" t="s">
        <v>1756</v>
      </c>
      <c r="AZ93" t="s">
        <v>1766</v>
      </c>
      <c r="BA93" t="s">
        <v>1767</v>
      </c>
      <c r="BB93" t="s">
        <v>1960</v>
      </c>
      <c r="BC93" t="s">
        <v>1961</v>
      </c>
      <c r="BD93" t="s">
        <v>827</v>
      </c>
      <c r="BE93" t="s">
        <v>1756</v>
      </c>
      <c r="BF93" t="s">
        <v>827</v>
      </c>
    </row>
    <row r="94" spans="1:58">
      <c r="A94" t="s">
        <v>499</v>
      </c>
      <c r="B94">
        <v>15</v>
      </c>
      <c r="C94">
        <v>0</v>
      </c>
      <c r="D94">
        <v>9835</v>
      </c>
      <c r="E94" t="s">
        <v>1948</v>
      </c>
      <c r="F94">
        <v>53530601</v>
      </c>
      <c r="G94" t="s">
        <v>1753</v>
      </c>
      <c r="H94">
        <v>0</v>
      </c>
      <c r="I94" t="s">
        <v>1770</v>
      </c>
      <c r="J94">
        <v>84.69</v>
      </c>
      <c r="K94">
        <v>8</v>
      </c>
      <c r="L94" t="s">
        <v>1771</v>
      </c>
      <c r="M94" t="s">
        <v>1756</v>
      </c>
      <c r="N94" t="s">
        <v>1756</v>
      </c>
      <c r="O94" t="s">
        <v>1772</v>
      </c>
      <c r="P94" t="s">
        <v>1776</v>
      </c>
      <c r="Q94" s="387">
        <v>1058.6400000000001</v>
      </c>
      <c r="R94">
        <v>137.62320000000003</v>
      </c>
      <c r="S94">
        <v>1196.2632000000001</v>
      </c>
      <c r="T94" s="388">
        <v>44455</v>
      </c>
      <c r="U94">
        <v>0</v>
      </c>
      <c r="V94" t="s">
        <v>847</v>
      </c>
      <c r="W94" s="388">
        <v>44476</v>
      </c>
      <c r="X94">
        <v>167</v>
      </c>
      <c r="Y94">
        <v>0</v>
      </c>
      <c r="Z94">
        <v>0</v>
      </c>
      <c r="AA94" t="s">
        <v>1758</v>
      </c>
      <c r="AB94" t="s">
        <v>827</v>
      </c>
      <c r="AD94" t="s">
        <v>1759</v>
      </c>
      <c r="AE94" t="s">
        <v>1760</v>
      </c>
      <c r="AI94" t="s">
        <v>1761</v>
      </c>
      <c r="AL94" t="s">
        <v>1949</v>
      </c>
      <c r="AM94">
        <v>6</v>
      </c>
      <c r="AN94" t="s">
        <v>1833</v>
      </c>
      <c r="AO94" t="s">
        <v>1834</v>
      </c>
      <c r="AP94">
        <v>0</v>
      </c>
      <c r="AQ94" s="388">
        <v>44457</v>
      </c>
      <c r="AS94" t="s">
        <v>1765</v>
      </c>
      <c r="AT94" s="388">
        <v>44457</v>
      </c>
      <c r="AU94" t="s">
        <v>1756</v>
      </c>
      <c r="AV94" t="s">
        <v>1756</v>
      </c>
      <c r="AZ94" t="s">
        <v>1766</v>
      </c>
      <c r="BA94" t="s">
        <v>1767</v>
      </c>
      <c r="BB94" t="s">
        <v>1960</v>
      </c>
      <c r="BC94" t="s">
        <v>1961</v>
      </c>
      <c r="BD94" t="s">
        <v>827</v>
      </c>
      <c r="BE94" t="s">
        <v>1756</v>
      </c>
      <c r="BF94" t="s">
        <v>827</v>
      </c>
    </row>
    <row r="95" spans="1:58">
      <c r="A95" t="s">
        <v>499</v>
      </c>
      <c r="B95">
        <v>15</v>
      </c>
      <c r="C95">
        <v>0</v>
      </c>
      <c r="D95">
        <v>9835</v>
      </c>
      <c r="E95" t="s">
        <v>1948</v>
      </c>
      <c r="F95">
        <v>53530601</v>
      </c>
      <c r="G95" t="s">
        <v>1753</v>
      </c>
      <c r="H95">
        <v>0</v>
      </c>
      <c r="I95" t="s">
        <v>554</v>
      </c>
      <c r="J95">
        <v>101.49</v>
      </c>
      <c r="K95">
        <v>8</v>
      </c>
      <c r="L95" t="s">
        <v>1771</v>
      </c>
      <c r="M95" t="s">
        <v>1756</v>
      </c>
      <c r="N95" t="s">
        <v>1756</v>
      </c>
      <c r="O95" t="s">
        <v>1782</v>
      </c>
      <c r="P95" t="s">
        <v>1898</v>
      </c>
      <c r="Q95" s="387">
        <v>1521.42</v>
      </c>
      <c r="R95">
        <v>197.78460000000001</v>
      </c>
      <c r="S95">
        <v>1719.2046</v>
      </c>
      <c r="T95" s="388">
        <v>44455</v>
      </c>
      <c r="U95">
        <v>0</v>
      </c>
      <c r="V95" t="s">
        <v>847</v>
      </c>
      <c r="W95" s="388">
        <v>44476</v>
      </c>
      <c r="X95">
        <v>167</v>
      </c>
      <c r="Y95">
        <v>0</v>
      </c>
      <c r="Z95">
        <v>0</v>
      </c>
      <c r="AA95" t="s">
        <v>1758</v>
      </c>
      <c r="AB95" t="s">
        <v>827</v>
      </c>
      <c r="AD95" t="s">
        <v>1759</v>
      </c>
      <c r="AE95" t="s">
        <v>1760</v>
      </c>
      <c r="AI95" t="s">
        <v>1761</v>
      </c>
      <c r="AL95" t="s">
        <v>1949</v>
      </c>
      <c r="AM95">
        <v>6</v>
      </c>
      <c r="AN95" t="s">
        <v>1833</v>
      </c>
      <c r="AO95" t="s">
        <v>1834</v>
      </c>
      <c r="AP95">
        <v>0</v>
      </c>
      <c r="AQ95" s="388">
        <v>44457</v>
      </c>
      <c r="AS95" t="s">
        <v>1765</v>
      </c>
      <c r="AT95" s="388">
        <v>44457</v>
      </c>
      <c r="AU95" t="s">
        <v>1756</v>
      </c>
      <c r="AV95" t="s">
        <v>1756</v>
      </c>
      <c r="AZ95" t="s">
        <v>1766</v>
      </c>
      <c r="BA95" t="s">
        <v>1767</v>
      </c>
      <c r="BB95" t="s">
        <v>1962</v>
      </c>
      <c r="BC95" t="s">
        <v>1963</v>
      </c>
      <c r="BD95" t="s">
        <v>827</v>
      </c>
      <c r="BE95" t="s">
        <v>1756</v>
      </c>
      <c r="BF95" t="s">
        <v>827</v>
      </c>
    </row>
    <row r="96" spans="1:58">
      <c r="A96" t="s">
        <v>499</v>
      </c>
      <c r="B96">
        <v>15</v>
      </c>
      <c r="C96">
        <v>0</v>
      </c>
      <c r="D96">
        <v>9835</v>
      </c>
      <c r="E96" t="s">
        <v>1948</v>
      </c>
      <c r="F96">
        <v>53530601</v>
      </c>
      <c r="G96" t="s">
        <v>1753</v>
      </c>
      <c r="H96">
        <v>0</v>
      </c>
      <c r="I96" t="s">
        <v>1789</v>
      </c>
      <c r="J96">
        <v>199.14</v>
      </c>
      <c r="K96">
        <v>28.723500000000001</v>
      </c>
      <c r="L96" t="s">
        <v>1771</v>
      </c>
      <c r="N96" t="s">
        <v>1757</v>
      </c>
      <c r="O96" t="s">
        <v>1756</v>
      </c>
      <c r="P96" t="s">
        <v>1756</v>
      </c>
      <c r="Q96" s="387">
        <v>5719.9978000000001</v>
      </c>
      <c r="R96">
        <v>743.59971400000006</v>
      </c>
      <c r="S96">
        <v>6463.5975139999991</v>
      </c>
      <c r="T96" s="388">
        <v>44455</v>
      </c>
      <c r="U96">
        <v>0</v>
      </c>
      <c r="V96" t="s">
        <v>847</v>
      </c>
      <c r="W96" s="388">
        <v>44476</v>
      </c>
      <c r="X96">
        <v>167</v>
      </c>
      <c r="Y96">
        <v>0</v>
      </c>
      <c r="Z96">
        <v>0</v>
      </c>
      <c r="AA96" t="s">
        <v>1758</v>
      </c>
      <c r="AB96" t="s">
        <v>827</v>
      </c>
      <c r="AD96" t="s">
        <v>1759</v>
      </c>
      <c r="AE96" t="s">
        <v>1760</v>
      </c>
      <c r="AI96" t="s">
        <v>1761</v>
      </c>
      <c r="AL96" t="s">
        <v>1949</v>
      </c>
      <c r="AM96">
        <v>6</v>
      </c>
      <c r="AN96" t="s">
        <v>1833</v>
      </c>
      <c r="AO96" t="s">
        <v>1834</v>
      </c>
      <c r="AP96">
        <v>0</v>
      </c>
      <c r="AQ96" s="388">
        <v>44457</v>
      </c>
      <c r="AS96" t="s">
        <v>1765</v>
      </c>
      <c r="AT96" s="388">
        <v>44457</v>
      </c>
      <c r="AU96" t="s">
        <v>1756</v>
      </c>
      <c r="AV96" t="s">
        <v>1756</v>
      </c>
      <c r="AZ96" t="s">
        <v>1766</v>
      </c>
      <c r="BA96" t="s">
        <v>1767</v>
      </c>
      <c r="BB96" t="s">
        <v>1964</v>
      </c>
      <c r="BC96" t="s">
        <v>1965</v>
      </c>
      <c r="BD96" t="s">
        <v>827</v>
      </c>
      <c r="BE96" t="s">
        <v>1756</v>
      </c>
      <c r="BF96" t="s">
        <v>827</v>
      </c>
    </row>
    <row r="97" spans="1:58">
      <c r="A97" t="s">
        <v>499</v>
      </c>
      <c r="B97">
        <v>15</v>
      </c>
      <c r="C97">
        <v>0</v>
      </c>
      <c r="D97">
        <v>9835</v>
      </c>
      <c r="E97" t="s">
        <v>1948</v>
      </c>
      <c r="F97">
        <v>53530601</v>
      </c>
      <c r="G97" t="s">
        <v>1753</v>
      </c>
      <c r="H97">
        <v>0</v>
      </c>
      <c r="I97" t="s">
        <v>1789</v>
      </c>
      <c r="J97">
        <v>199.14</v>
      </c>
      <c r="K97">
        <v>28.723500000000001</v>
      </c>
      <c r="L97" t="s">
        <v>1771</v>
      </c>
      <c r="N97" t="s">
        <v>1757</v>
      </c>
      <c r="O97" t="s">
        <v>1756</v>
      </c>
      <c r="P97" t="s">
        <v>1756</v>
      </c>
      <c r="Q97" s="387">
        <v>5719.9978000000001</v>
      </c>
      <c r="R97">
        <v>743.59971400000006</v>
      </c>
      <c r="S97">
        <v>6463.5975139999991</v>
      </c>
      <c r="T97" s="388">
        <v>44455</v>
      </c>
      <c r="U97">
        <v>0</v>
      </c>
      <c r="V97" t="s">
        <v>847</v>
      </c>
      <c r="W97" s="388">
        <v>44476</v>
      </c>
      <c r="X97">
        <v>167</v>
      </c>
      <c r="Y97">
        <v>0</v>
      </c>
      <c r="Z97">
        <v>0</v>
      </c>
      <c r="AA97" t="s">
        <v>1758</v>
      </c>
      <c r="AB97" t="s">
        <v>827</v>
      </c>
      <c r="AD97" t="s">
        <v>1759</v>
      </c>
      <c r="AE97" t="s">
        <v>1760</v>
      </c>
      <c r="AI97" t="s">
        <v>1761</v>
      </c>
      <c r="AL97" t="s">
        <v>1949</v>
      </c>
      <c r="AM97">
        <v>6</v>
      </c>
      <c r="AN97" t="s">
        <v>1833</v>
      </c>
      <c r="AO97" t="s">
        <v>1834</v>
      </c>
      <c r="AP97">
        <v>0</v>
      </c>
      <c r="AQ97" s="388">
        <v>44457</v>
      </c>
      <c r="AS97" t="s">
        <v>1765</v>
      </c>
      <c r="AT97" s="388">
        <v>44457</v>
      </c>
      <c r="AU97" t="s">
        <v>1756</v>
      </c>
      <c r="AV97" t="s">
        <v>1756</v>
      </c>
      <c r="AZ97" t="s">
        <v>1766</v>
      </c>
      <c r="BA97" t="s">
        <v>1767</v>
      </c>
      <c r="BB97" t="s">
        <v>1964</v>
      </c>
      <c r="BC97" t="s">
        <v>1965</v>
      </c>
      <c r="BD97" t="s">
        <v>827</v>
      </c>
      <c r="BE97" t="s">
        <v>1756</v>
      </c>
      <c r="BF97" t="s">
        <v>827</v>
      </c>
    </row>
    <row r="98" spans="1:58">
      <c r="A98" t="s">
        <v>499</v>
      </c>
      <c r="B98">
        <v>15</v>
      </c>
      <c r="C98">
        <v>0</v>
      </c>
      <c r="D98">
        <v>9835</v>
      </c>
      <c r="E98" t="s">
        <v>1948</v>
      </c>
      <c r="F98">
        <v>53530601</v>
      </c>
      <c r="G98" t="s">
        <v>1753</v>
      </c>
      <c r="H98">
        <v>0</v>
      </c>
      <c r="I98" t="s">
        <v>1795</v>
      </c>
      <c r="J98">
        <v>98.83</v>
      </c>
      <c r="K98">
        <v>11</v>
      </c>
      <c r="L98" t="s">
        <v>1771</v>
      </c>
      <c r="N98" t="s">
        <v>1757</v>
      </c>
      <c r="O98" t="s">
        <v>1756</v>
      </c>
      <c r="P98" t="s">
        <v>1756</v>
      </c>
      <c r="Q98" s="387">
        <v>1087.1300000000001</v>
      </c>
      <c r="R98">
        <v>141.32690000000002</v>
      </c>
      <c r="S98">
        <v>1228.4568999999999</v>
      </c>
      <c r="T98" s="388">
        <v>44455</v>
      </c>
      <c r="U98">
        <v>0</v>
      </c>
      <c r="V98" t="s">
        <v>847</v>
      </c>
      <c r="W98" s="388">
        <v>44476</v>
      </c>
      <c r="X98">
        <v>167</v>
      </c>
      <c r="Y98">
        <v>0</v>
      </c>
      <c r="Z98">
        <v>0</v>
      </c>
      <c r="AA98" t="s">
        <v>1758</v>
      </c>
      <c r="AB98" t="s">
        <v>827</v>
      </c>
      <c r="AD98" t="s">
        <v>1759</v>
      </c>
      <c r="AE98" t="s">
        <v>1760</v>
      </c>
      <c r="AI98" t="s">
        <v>1761</v>
      </c>
      <c r="AL98" t="s">
        <v>1949</v>
      </c>
      <c r="AM98">
        <v>6</v>
      </c>
      <c r="AN98" t="s">
        <v>1833</v>
      </c>
      <c r="AO98" t="s">
        <v>1834</v>
      </c>
      <c r="AP98">
        <v>0</v>
      </c>
      <c r="AQ98" s="388">
        <v>44457</v>
      </c>
      <c r="AS98" t="s">
        <v>1765</v>
      </c>
      <c r="AT98" s="388">
        <v>44457</v>
      </c>
      <c r="AU98" t="s">
        <v>1756</v>
      </c>
      <c r="AV98" t="s">
        <v>1756</v>
      </c>
      <c r="AZ98" t="s">
        <v>1766</v>
      </c>
      <c r="BA98" t="s">
        <v>1767</v>
      </c>
      <c r="BB98" t="s">
        <v>1966</v>
      </c>
      <c r="BC98" t="s">
        <v>1967</v>
      </c>
      <c r="BD98" t="s">
        <v>827</v>
      </c>
      <c r="BE98" t="s">
        <v>1756</v>
      </c>
      <c r="BF98" t="s">
        <v>827</v>
      </c>
    </row>
    <row r="99" spans="1:58">
      <c r="A99" t="s">
        <v>499</v>
      </c>
      <c r="B99">
        <v>15</v>
      </c>
      <c r="C99">
        <v>0</v>
      </c>
      <c r="D99">
        <v>9835</v>
      </c>
      <c r="E99" t="s">
        <v>1948</v>
      </c>
      <c r="F99">
        <v>53530601</v>
      </c>
      <c r="G99" t="s">
        <v>1753</v>
      </c>
      <c r="H99">
        <v>0</v>
      </c>
      <c r="I99" t="s">
        <v>1795</v>
      </c>
      <c r="J99">
        <v>98.83</v>
      </c>
      <c r="K99">
        <v>7</v>
      </c>
      <c r="L99" t="s">
        <v>1771</v>
      </c>
      <c r="N99" t="s">
        <v>1757</v>
      </c>
      <c r="O99" t="s">
        <v>1756</v>
      </c>
      <c r="P99" t="s">
        <v>1756</v>
      </c>
      <c r="Q99" s="387">
        <v>691.81</v>
      </c>
      <c r="R99">
        <v>89.935299999999998</v>
      </c>
      <c r="S99">
        <v>781.74529999999982</v>
      </c>
      <c r="T99" s="388">
        <v>44455</v>
      </c>
      <c r="U99">
        <v>0</v>
      </c>
      <c r="V99" t="s">
        <v>847</v>
      </c>
      <c r="W99" s="388">
        <v>44476</v>
      </c>
      <c r="X99">
        <v>167</v>
      </c>
      <c r="Y99">
        <v>0</v>
      </c>
      <c r="Z99">
        <v>0</v>
      </c>
      <c r="AA99" t="s">
        <v>1758</v>
      </c>
      <c r="AB99" t="s">
        <v>827</v>
      </c>
      <c r="AD99" t="s">
        <v>1759</v>
      </c>
      <c r="AE99" t="s">
        <v>1760</v>
      </c>
      <c r="AI99" t="s">
        <v>1761</v>
      </c>
      <c r="AL99" t="s">
        <v>1949</v>
      </c>
      <c r="AM99">
        <v>6</v>
      </c>
      <c r="AN99" t="s">
        <v>1833</v>
      </c>
      <c r="AO99" t="s">
        <v>1834</v>
      </c>
      <c r="AP99">
        <v>0</v>
      </c>
      <c r="AQ99" s="388">
        <v>44457</v>
      </c>
      <c r="AS99" t="s">
        <v>1765</v>
      </c>
      <c r="AT99" s="388">
        <v>44457</v>
      </c>
      <c r="AU99" t="s">
        <v>1756</v>
      </c>
      <c r="AV99" t="s">
        <v>1756</v>
      </c>
      <c r="AZ99" t="s">
        <v>1766</v>
      </c>
      <c r="BA99" t="s">
        <v>1767</v>
      </c>
      <c r="BB99" t="s">
        <v>1968</v>
      </c>
      <c r="BC99" t="s">
        <v>1969</v>
      </c>
      <c r="BD99" t="s">
        <v>827</v>
      </c>
      <c r="BE99" t="s">
        <v>1756</v>
      </c>
      <c r="BF99" t="s">
        <v>827</v>
      </c>
    </row>
    <row r="100" spans="1:58">
      <c r="A100" t="s">
        <v>499</v>
      </c>
      <c r="B100">
        <v>15</v>
      </c>
      <c r="C100">
        <v>0</v>
      </c>
      <c r="D100">
        <v>9835</v>
      </c>
      <c r="E100" t="s">
        <v>1948</v>
      </c>
      <c r="F100">
        <v>53530601</v>
      </c>
      <c r="G100" t="s">
        <v>1753</v>
      </c>
      <c r="H100">
        <v>0</v>
      </c>
      <c r="I100" t="s">
        <v>1800</v>
      </c>
      <c r="J100">
        <v>127.81</v>
      </c>
      <c r="K100">
        <v>7</v>
      </c>
      <c r="L100" t="s">
        <v>1771</v>
      </c>
      <c r="N100" t="s">
        <v>1757</v>
      </c>
      <c r="O100" t="s">
        <v>1756</v>
      </c>
      <c r="P100" t="s">
        <v>1756</v>
      </c>
      <c r="Q100" s="387">
        <v>894.67</v>
      </c>
      <c r="R100">
        <v>116.30710000000001</v>
      </c>
      <c r="S100">
        <v>1010.9770999999998</v>
      </c>
      <c r="T100" s="388">
        <v>44455</v>
      </c>
      <c r="U100">
        <v>0</v>
      </c>
      <c r="V100" t="s">
        <v>847</v>
      </c>
      <c r="W100" s="388">
        <v>44476</v>
      </c>
      <c r="X100">
        <v>167</v>
      </c>
      <c r="Y100">
        <v>0</v>
      </c>
      <c r="Z100">
        <v>0</v>
      </c>
      <c r="AA100" t="s">
        <v>1758</v>
      </c>
      <c r="AB100" t="s">
        <v>827</v>
      </c>
      <c r="AD100" t="s">
        <v>1759</v>
      </c>
      <c r="AE100" t="s">
        <v>1760</v>
      </c>
      <c r="AI100" t="s">
        <v>1761</v>
      </c>
      <c r="AL100" t="s">
        <v>1949</v>
      </c>
      <c r="AM100">
        <v>6</v>
      </c>
      <c r="AN100" t="s">
        <v>1833</v>
      </c>
      <c r="AO100" t="s">
        <v>1834</v>
      </c>
      <c r="AP100">
        <v>0</v>
      </c>
      <c r="AQ100" s="388">
        <v>44457</v>
      </c>
      <c r="AS100" t="s">
        <v>1765</v>
      </c>
      <c r="AT100" s="388">
        <v>44457</v>
      </c>
      <c r="AU100" t="s">
        <v>1756</v>
      </c>
      <c r="AV100" t="s">
        <v>1756</v>
      </c>
      <c r="AZ100" t="s">
        <v>1766</v>
      </c>
      <c r="BA100" t="s">
        <v>1767</v>
      </c>
      <c r="BB100" t="s">
        <v>1970</v>
      </c>
      <c r="BC100" t="s">
        <v>1971</v>
      </c>
      <c r="BD100" t="s">
        <v>827</v>
      </c>
      <c r="BE100" t="s">
        <v>1756</v>
      </c>
      <c r="BF100" t="s">
        <v>827</v>
      </c>
    </row>
    <row r="101" spans="1:58">
      <c r="A101" t="s">
        <v>499</v>
      </c>
      <c r="B101">
        <v>15</v>
      </c>
      <c r="C101">
        <v>0</v>
      </c>
      <c r="D101">
        <v>9835</v>
      </c>
      <c r="E101" t="s">
        <v>1948</v>
      </c>
      <c r="F101">
        <v>53530601</v>
      </c>
      <c r="G101" t="s">
        <v>1753</v>
      </c>
      <c r="H101">
        <v>0</v>
      </c>
      <c r="I101" t="s">
        <v>1803</v>
      </c>
      <c r="J101">
        <v>225</v>
      </c>
      <c r="K101">
        <v>2</v>
      </c>
      <c r="L101" t="s">
        <v>1755</v>
      </c>
      <c r="N101" t="s">
        <v>1757</v>
      </c>
      <c r="O101" t="s">
        <v>1756</v>
      </c>
      <c r="P101" t="s">
        <v>1756</v>
      </c>
      <c r="Q101" s="387">
        <v>450</v>
      </c>
      <c r="R101">
        <v>58.5</v>
      </c>
      <c r="S101">
        <v>508.49999999999994</v>
      </c>
      <c r="T101" s="388">
        <v>44455</v>
      </c>
      <c r="U101">
        <v>0</v>
      </c>
      <c r="V101" t="s">
        <v>847</v>
      </c>
      <c r="W101" s="388">
        <v>44476</v>
      </c>
      <c r="X101">
        <v>167</v>
      </c>
      <c r="Y101">
        <v>0</v>
      </c>
      <c r="Z101">
        <v>0</v>
      </c>
      <c r="AA101" t="s">
        <v>1758</v>
      </c>
      <c r="AB101" t="s">
        <v>827</v>
      </c>
      <c r="AD101" t="s">
        <v>1759</v>
      </c>
      <c r="AE101" t="s">
        <v>1760</v>
      </c>
      <c r="AI101" t="s">
        <v>1761</v>
      </c>
      <c r="AL101" t="s">
        <v>1949</v>
      </c>
      <c r="AM101">
        <v>6</v>
      </c>
      <c r="AN101" t="s">
        <v>1833</v>
      </c>
      <c r="AO101" t="s">
        <v>1834</v>
      </c>
      <c r="AP101">
        <v>0</v>
      </c>
      <c r="AQ101" s="388">
        <v>44457</v>
      </c>
      <c r="AS101" t="s">
        <v>1765</v>
      </c>
      <c r="AT101" s="388">
        <v>44457</v>
      </c>
      <c r="AU101" t="s">
        <v>1756</v>
      </c>
      <c r="AV101" t="s">
        <v>1756</v>
      </c>
      <c r="AZ101" t="s">
        <v>1766</v>
      </c>
      <c r="BA101" t="s">
        <v>1767</v>
      </c>
      <c r="BB101" t="s">
        <v>1972</v>
      </c>
      <c r="BC101" t="s">
        <v>1973</v>
      </c>
      <c r="BD101" t="s">
        <v>827</v>
      </c>
      <c r="BE101" t="s">
        <v>1756</v>
      </c>
      <c r="BF101" t="s">
        <v>827</v>
      </c>
    </row>
    <row r="102" spans="1:58">
      <c r="A102" t="s">
        <v>499</v>
      </c>
      <c r="B102">
        <v>15</v>
      </c>
      <c r="C102">
        <v>0</v>
      </c>
      <c r="D102">
        <v>9834</v>
      </c>
      <c r="E102" t="s">
        <v>1974</v>
      </c>
      <c r="F102">
        <v>53530601</v>
      </c>
      <c r="G102" t="s">
        <v>1753</v>
      </c>
      <c r="H102">
        <v>0</v>
      </c>
      <c r="I102" t="s">
        <v>1754</v>
      </c>
      <c r="J102">
        <v>225</v>
      </c>
      <c r="K102">
        <v>7</v>
      </c>
      <c r="L102" t="s">
        <v>1755</v>
      </c>
      <c r="M102" t="s">
        <v>1756</v>
      </c>
      <c r="N102" t="s">
        <v>1756</v>
      </c>
      <c r="P102" t="s">
        <v>1757</v>
      </c>
      <c r="Q102" s="387">
        <v>1575</v>
      </c>
      <c r="R102">
        <v>204.75</v>
      </c>
      <c r="S102">
        <v>1779.7499999999998</v>
      </c>
      <c r="T102" s="388">
        <v>44454</v>
      </c>
      <c r="U102">
        <v>0</v>
      </c>
      <c r="V102" t="s">
        <v>848</v>
      </c>
      <c r="W102" s="388">
        <v>44476</v>
      </c>
      <c r="X102">
        <v>166</v>
      </c>
      <c r="Y102">
        <v>0</v>
      </c>
      <c r="Z102">
        <v>0</v>
      </c>
      <c r="AA102" t="s">
        <v>1758</v>
      </c>
      <c r="AB102" t="s">
        <v>827</v>
      </c>
      <c r="AD102" t="s">
        <v>1759</v>
      </c>
      <c r="AE102" t="s">
        <v>1760</v>
      </c>
      <c r="AI102" t="s">
        <v>1761</v>
      </c>
      <c r="AL102" t="s">
        <v>1975</v>
      </c>
      <c r="AM102">
        <v>6</v>
      </c>
      <c r="AN102" t="s">
        <v>1833</v>
      </c>
      <c r="AO102" t="s">
        <v>1834</v>
      </c>
      <c r="AP102">
        <v>0</v>
      </c>
      <c r="AQ102" s="388">
        <v>44457</v>
      </c>
      <c r="AS102" t="s">
        <v>1765</v>
      </c>
      <c r="AT102" s="388">
        <v>44458</v>
      </c>
      <c r="AU102" t="s">
        <v>1756</v>
      </c>
      <c r="AV102" t="s">
        <v>1756</v>
      </c>
      <c r="AZ102" t="s">
        <v>1766</v>
      </c>
      <c r="BA102" t="s">
        <v>1767</v>
      </c>
      <c r="BB102" t="s">
        <v>1976</v>
      </c>
      <c r="BC102" t="s">
        <v>1977</v>
      </c>
      <c r="BD102" t="s">
        <v>827</v>
      </c>
      <c r="BE102" t="s">
        <v>1756</v>
      </c>
      <c r="BF102" t="s">
        <v>827</v>
      </c>
    </row>
    <row r="103" spans="1:58">
      <c r="A103" t="s">
        <v>499</v>
      </c>
      <c r="B103">
        <v>15</v>
      </c>
      <c r="C103">
        <v>0</v>
      </c>
      <c r="D103">
        <v>9834</v>
      </c>
      <c r="E103" t="s">
        <v>1974</v>
      </c>
      <c r="F103">
        <v>53530601</v>
      </c>
      <c r="G103" t="s">
        <v>1753</v>
      </c>
      <c r="H103">
        <v>0</v>
      </c>
      <c r="I103" t="s">
        <v>1855</v>
      </c>
      <c r="J103">
        <v>0.82</v>
      </c>
      <c r="K103">
        <v>2518</v>
      </c>
      <c r="L103" t="s">
        <v>77</v>
      </c>
      <c r="M103" t="s">
        <v>1756</v>
      </c>
      <c r="N103" t="s">
        <v>1756</v>
      </c>
      <c r="P103" t="s">
        <v>1757</v>
      </c>
      <c r="Q103" s="387">
        <v>2064.7600000000002</v>
      </c>
      <c r="R103">
        <v>268.41880000000003</v>
      </c>
      <c r="S103">
        <v>2333.1788000000001</v>
      </c>
      <c r="T103" s="388">
        <v>44454</v>
      </c>
      <c r="U103">
        <v>0</v>
      </c>
      <c r="V103" t="s">
        <v>848</v>
      </c>
      <c r="W103" s="388">
        <v>44476</v>
      </c>
      <c r="X103">
        <v>166</v>
      </c>
      <c r="Y103">
        <v>0</v>
      </c>
      <c r="Z103">
        <v>0</v>
      </c>
      <c r="AA103" t="s">
        <v>1758</v>
      </c>
      <c r="AB103" t="s">
        <v>827</v>
      </c>
      <c r="AD103" t="s">
        <v>1759</v>
      </c>
      <c r="AE103" t="s">
        <v>1760</v>
      </c>
      <c r="AI103" t="s">
        <v>1761</v>
      </c>
      <c r="AL103" t="s">
        <v>1975</v>
      </c>
      <c r="AM103">
        <v>6</v>
      </c>
      <c r="AN103" t="s">
        <v>1833</v>
      </c>
      <c r="AO103" t="s">
        <v>1834</v>
      </c>
      <c r="AP103">
        <v>0</v>
      </c>
      <c r="AQ103" s="388">
        <v>44457</v>
      </c>
      <c r="AS103" t="s">
        <v>1765</v>
      </c>
      <c r="AT103" s="388">
        <v>44458</v>
      </c>
      <c r="AU103" t="s">
        <v>1756</v>
      </c>
      <c r="AV103" t="s">
        <v>1756</v>
      </c>
      <c r="AZ103" t="s">
        <v>1766</v>
      </c>
      <c r="BA103" t="s">
        <v>1767</v>
      </c>
      <c r="BB103" t="s">
        <v>1978</v>
      </c>
      <c r="BC103" t="s">
        <v>1979</v>
      </c>
      <c r="BD103" t="s">
        <v>827</v>
      </c>
      <c r="BE103" t="s">
        <v>1756</v>
      </c>
      <c r="BF103" t="s">
        <v>827</v>
      </c>
    </row>
    <row r="104" spans="1:58">
      <c r="A104" t="s">
        <v>499</v>
      </c>
      <c r="B104">
        <v>15</v>
      </c>
      <c r="C104">
        <v>0</v>
      </c>
      <c r="D104">
        <v>9834</v>
      </c>
      <c r="E104" t="s">
        <v>1974</v>
      </c>
      <c r="F104">
        <v>53530601</v>
      </c>
      <c r="G104" t="s">
        <v>1753</v>
      </c>
      <c r="H104">
        <v>0</v>
      </c>
      <c r="I104" t="s">
        <v>1980</v>
      </c>
      <c r="J104">
        <v>84.69</v>
      </c>
      <c r="K104">
        <v>8</v>
      </c>
      <c r="L104" t="s">
        <v>1771</v>
      </c>
      <c r="M104" t="s">
        <v>1756</v>
      </c>
      <c r="N104" t="s">
        <v>1756</v>
      </c>
      <c r="P104" t="s">
        <v>1757</v>
      </c>
      <c r="Q104" s="387">
        <v>677.52</v>
      </c>
      <c r="R104">
        <v>88.077600000000004</v>
      </c>
      <c r="S104">
        <v>765.59759999999994</v>
      </c>
      <c r="T104" s="388">
        <v>44454</v>
      </c>
      <c r="U104">
        <v>0</v>
      </c>
      <c r="V104" t="s">
        <v>848</v>
      </c>
      <c r="W104" s="388">
        <v>44476</v>
      </c>
      <c r="X104">
        <v>166</v>
      </c>
      <c r="Y104">
        <v>0</v>
      </c>
      <c r="Z104">
        <v>0</v>
      </c>
      <c r="AA104" t="s">
        <v>1758</v>
      </c>
      <c r="AB104" t="s">
        <v>827</v>
      </c>
      <c r="AD104" t="s">
        <v>1759</v>
      </c>
      <c r="AE104" t="s">
        <v>1760</v>
      </c>
      <c r="AI104" t="s">
        <v>1761</v>
      </c>
      <c r="AL104" t="s">
        <v>1975</v>
      </c>
      <c r="AM104">
        <v>6</v>
      </c>
      <c r="AN104" t="s">
        <v>1833</v>
      </c>
      <c r="AO104" t="s">
        <v>1834</v>
      </c>
      <c r="AP104">
        <v>0</v>
      </c>
      <c r="AQ104" s="388">
        <v>44457</v>
      </c>
      <c r="AS104" t="s">
        <v>1765</v>
      </c>
      <c r="AT104" s="388">
        <v>44458</v>
      </c>
      <c r="AU104" t="s">
        <v>1756</v>
      </c>
      <c r="AV104" t="s">
        <v>1756</v>
      </c>
      <c r="AZ104" t="s">
        <v>1766</v>
      </c>
      <c r="BA104" t="s">
        <v>1767</v>
      </c>
      <c r="BB104" t="s">
        <v>1981</v>
      </c>
      <c r="BC104" t="s">
        <v>1982</v>
      </c>
      <c r="BD104" t="s">
        <v>827</v>
      </c>
      <c r="BE104" t="s">
        <v>1756</v>
      </c>
      <c r="BF104" t="s">
        <v>827</v>
      </c>
    </row>
    <row r="105" spans="1:58">
      <c r="A105" t="s">
        <v>499</v>
      </c>
      <c r="B105">
        <v>15</v>
      </c>
      <c r="C105">
        <v>0</v>
      </c>
      <c r="D105">
        <v>9834</v>
      </c>
      <c r="E105" t="s">
        <v>1974</v>
      </c>
      <c r="F105">
        <v>53530601</v>
      </c>
      <c r="G105" t="s">
        <v>1753</v>
      </c>
      <c r="H105">
        <v>0</v>
      </c>
      <c r="I105" t="s">
        <v>1980</v>
      </c>
      <c r="J105">
        <v>84.69</v>
      </c>
      <c r="K105">
        <v>16</v>
      </c>
      <c r="L105" t="s">
        <v>1771</v>
      </c>
      <c r="M105" t="s">
        <v>1756</v>
      </c>
      <c r="N105" t="s">
        <v>1756</v>
      </c>
      <c r="P105" t="s">
        <v>1757</v>
      </c>
      <c r="Q105" s="387">
        <v>1355.04</v>
      </c>
      <c r="R105">
        <v>176.15520000000001</v>
      </c>
      <c r="S105">
        <v>1531.1951999999999</v>
      </c>
      <c r="T105" s="388">
        <v>44454</v>
      </c>
      <c r="U105">
        <v>0</v>
      </c>
      <c r="V105" t="s">
        <v>848</v>
      </c>
      <c r="W105" s="388">
        <v>44476</v>
      </c>
      <c r="X105">
        <v>166</v>
      </c>
      <c r="Y105">
        <v>0</v>
      </c>
      <c r="Z105">
        <v>0</v>
      </c>
      <c r="AA105" t="s">
        <v>1758</v>
      </c>
      <c r="AB105" t="s">
        <v>827</v>
      </c>
      <c r="AD105" t="s">
        <v>1759</v>
      </c>
      <c r="AE105" t="s">
        <v>1760</v>
      </c>
      <c r="AI105" t="s">
        <v>1761</v>
      </c>
      <c r="AL105" t="s">
        <v>1975</v>
      </c>
      <c r="AM105">
        <v>6</v>
      </c>
      <c r="AN105" t="s">
        <v>1833</v>
      </c>
      <c r="AO105" t="s">
        <v>1834</v>
      </c>
      <c r="AP105">
        <v>0</v>
      </c>
      <c r="AQ105" s="388">
        <v>44457</v>
      </c>
      <c r="AS105" t="s">
        <v>1765</v>
      </c>
      <c r="AT105" s="388">
        <v>44458</v>
      </c>
      <c r="AU105" t="s">
        <v>1756</v>
      </c>
      <c r="AV105" t="s">
        <v>1756</v>
      </c>
      <c r="AZ105" t="s">
        <v>1766</v>
      </c>
      <c r="BA105" t="s">
        <v>1767</v>
      </c>
      <c r="BB105" t="s">
        <v>1983</v>
      </c>
      <c r="BC105" t="s">
        <v>1984</v>
      </c>
      <c r="BD105" t="s">
        <v>827</v>
      </c>
      <c r="BE105" t="s">
        <v>1756</v>
      </c>
      <c r="BF105" t="s">
        <v>827</v>
      </c>
    </row>
    <row r="106" spans="1:58">
      <c r="A106" t="s">
        <v>499</v>
      </c>
      <c r="B106">
        <v>15</v>
      </c>
      <c r="C106">
        <v>0</v>
      </c>
      <c r="D106">
        <v>9834</v>
      </c>
      <c r="E106" t="s">
        <v>1974</v>
      </c>
      <c r="F106">
        <v>53530601</v>
      </c>
      <c r="G106" t="s">
        <v>1753</v>
      </c>
      <c r="H106">
        <v>0</v>
      </c>
      <c r="I106" t="s">
        <v>554</v>
      </c>
      <c r="J106">
        <v>101.49</v>
      </c>
      <c r="K106">
        <v>10.5</v>
      </c>
      <c r="L106" t="s">
        <v>1771</v>
      </c>
      <c r="M106" t="s">
        <v>1756</v>
      </c>
      <c r="N106" t="s">
        <v>1756</v>
      </c>
      <c r="O106" t="s">
        <v>1782</v>
      </c>
      <c r="P106" t="s">
        <v>1757</v>
      </c>
      <c r="Q106" s="387">
        <v>1065.645</v>
      </c>
      <c r="R106">
        <v>138.53385</v>
      </c>
      <c r="S106">
        <v>1204.1788499999998</v>
      </c>
      <c r="T106" s="388">
        <v>44454</v>
      </c>
      <c r="U106">
        <v>0</v>
      </c>
      <c r="V106" t="s">
        <v>848</v>
      </c>
      <c r="W106" s="388">
        <v>44476</v>
      </c>
      <c r="X106">
        <v>166</v>
      </c>
      <c r="Y106">
        <v>0</v>
      </c>
      <c r="Z106">
        <v>0</v>
      </c>
      <c r="AA106" t="s">
        <v>1758</v>
      </c>
      <c r="AB106" t="s">
        <v>827</v>
      </c>
      <c r="AD106" t="s">
        <v>1759</v>
      </c>
      <c r="AE106" t="s">
        <v>1760</v>
      </c>
      <c r="AI106" t="s">
        <v>1761</v>
      </c>
      <c r="AL106" t="s">
        <v>1975</v>
      </c>
      <c r="AM106">
        <v>6</v>
      </c>
      <c r="AN106" t="s">
        <v>1833</v>
      </c>
      <c r="AO106" t="s">
        <v>1834</v>
      </c>
      <c r="AP106">
        <v>0</v>
      </c>
      <c r="AQ106" s="388">
        <v>44457</v>
      </c>
      <c r="AS106" t="s">
        <v>1765</v>
      </c>
      <c r="AT106" s="388">
        <v>44458</v>
      </c>
      <c r="AU106" t="s">
        <v>1756</v>
      </c>
      <c r="AV106" t="s">
        <v>1756</v>
      </c>
      <c r="AZ106" t="s">
        <v>1766</v>
      </c>
      <c r="BA106" t="s">
        <v>1767</v>
      </c>
      <c r="BB106" t="s">
        <v>1985</v>
      </c>
      <c r="BC106" t="s">
        <v>1986</v>
      </c>
      <c r="BD106" t="s">
        <v>827</v>
      </c>
      <c r="BE106" t="s">
        <v>1756</v>
      </c>
      <c r="BF106" t="s">
        <v>827</v>
      </c>
    </row>
    <row r="107" spans="1:58">
      <c r="A107" t="s">
        <v>499</v>
      </c>
      <c r="B107">
        <v>15</v>
      </c>
      <c r="C107">
        <v>0</v>
      </c>
      <c r="D107">
        <v>9834</v>
      </c>
      <c r="E107" t="s">
        <v>1974</v>
      </c>
      <c r="F107">
        <v>53530601</v>
      </c>
      <c r="G107" t="s">
        <v>1753</v>
      </c>
      <c r="H107">
        <v>0</v>
      </c>
      <c r="I107" t="s">
        <v>1795</v>
      </c>
      <c r="J107">
        <v>98.83</v>
      </c>
      <c r="K107">
        <v>4</v>
      </c>
      <c r="L107" t="s">
        <v>1771</v>
      </c>
      <c r="N107" t="s">
        <v>1757</v>
      </c>
      <c r="O107" t="s">
        <v>1756</v>
      </c>
      <c r="P107" t="s">
        <v>1756</v>
      </c>
      <c r="Q107" s="387">
        <v>395.32</v>
      </c>
      <c r="R107">
        <v>51.391600000000004</v>
      </c>
      <c r="S107">
        <v>446.71159999999998</v>
      </c>
      <c r="T107" s="388">
        <v>44454</v>
      </c>
      <c r="U107">
        <v>0</v>
      </c>
      <c r="V107" t="s">
        <v>848</v>
      </c>
      <c r="W107" s="388">
        <v>44476</v>
      </c>
      <c r="X107">
        <v>166</v>
      </c>
      <c r="Y107">
        <v>0</v>
      </c>
      <c r="Z107">
        <v>0</v>
      </c>
      <c r="AA107" t="s">
        <v>1758</v>
      </c>
      <c r="AB107" t="s">
        <v>827</v>
      </c>
      <c r="AD107" t="s">
        <v>1759</v>
      </c>
      <c r="AE107" t="s">
        <v>1760</v>
      </c>
      <c r="AI107" t="s">
        <v>1761</v>
      </c>
      <c r="AL107" t="s">
        <v>1975</v>
      </c>
      <c r="AM107">
        <v>6</v>
      </c>
      <c r="AN107" t="s">
        <v>1833</v>
      </c>
      <c r="AO107" t="s">
        <v>1834</v>
      </c>
      <c r="AP107">
        <v>0</v>
      </c>
      <c r="AQ107" s="388">
        <v>44457</v>
      </c>
      <c r="AS107" t="s">
        <v>1765</v>
      </c>
      <c r="AT107" s="388">
        <v>44458</v>
      </c>
      <c r="AU107" t="s">
        <v>1756</v>
      </c>
      <c r="AV107" t="s">
        <v>1756</v>
      </c>
      <c r="AZ107" t="s">
        <v>1766</v>
      </c>
      <c r="BA107" t="s">
        <v>1767</v>
      </c>
      <c r="BB107" t="s">
        <v>1987</v>
      </c>
      <c r="BC107" t="s">
        <v>1988</v>
      </c>
      <c r="BD107" t="s">
        <v>827</v>
      </c>
      <c r="BE107" t="s">
        <v>1756</v>
      </c>
      <c r="BF107" t="s">
        <v>827</v>
      </c>
    </row>
    <row r="108" spans="1:58">
      <c r="A108" t="s">
        <v>499</v>
      </c>
      <c r="B108">
        <v>15</v>
      </c>
      <c r="C108">
        <v>0</v>
      </c>
      <c r="D108">
        <v>9834</v>
      </c>
      <c r="E108" t="s">
        <v>1974</v>
      </c>
      <c r="F108">
        <v>53530601</v>
      </c>
      <c r="G108" t="s">
        <v>1753</v>
      </c>
      <c r="H108">
        <v>0</v>
      </c>
      <c r="I108" t="s">
        <v>1803</v>
      </c>
      <c r="J108">
        <v>225</v>
      </c>
      <c r="K108">
        <v>3</v>
      </c>
      <c r="L108" t="s">
        <v>1755</v>
      </c>
      <c r="N108" t="s">
        <v>1757</v>
      </c>
      <c r="O108" t="s">
        <v>1756</v>
      </c>
      <c r="P108" t="s">
        <v>1756</v>
      </c>
      <c r="Q108" s="387">
        <v>675</v>
      </c>
      <c r="R108">
        <v>87.75</v>
      </c>
      <c r="S108">
        <v>762.74999999999989</v>
      </c>
      <c r="T108" s="388">
        <v>44454</v>
      </c>
      <c r="U108">
        <v>0</v>
      </c>
      <c r="V108" t="s">
        <v>848</v>
      </c>
      <c r="W108" s="388">
        <v>44476</v>
      </c>
      <c r="X108">
        <v>166</v>
      </c>
      <c r="Y108">
        <v>0</v>
      </c>
      <c r="Z108">
        <v>0</v>
      </c>
      <c r="AA108" t="s">
        <v>1758</v>
      </c>
      <c r="AB108" t="s">
        <v>827</v>
      </c>
      <c r="AD108" t="s">
        <v>1759</v>
      </c>
      <c r="AE108" t="s">
        <v>1760</v>
      </c>
      <c r="AI108" t="s">
        <v>1761</v>
      </c>
      <c r="AL108" t="s">
        <v>1975</v>
      </c>
      <c r="AM108">
        <v>6</v>
      </c>
      <c r="AN108" t="s">
        <v>1833</v>
      </c>
      <c r="AO108" t="s">
        <v>1834</v>
      </c>
      <c r="AP108">
        <v>0</v>
      </c>
      <c r="AQ108" s="388">
        <v>44457</v>
      </c>
      <c r="AS108" t="s">
        <v>1765</v>
      </c>
      <c r="AT108" s="388">
        <v>44458</v>
      </c>
      <c r="AU108" t="s">
        <v>1756</v>
      </c>
      <c r="AV108" t="s">
        <v>1756</v>
      </c>
      <c r="AZ108" t="s">
        <v>1766</v>
      </c>
      <c r="BA108" t="s">
        <v>1767</v>
      </c>
      <c r="BB108" t="s">
        <v>1989</v>
      </c>
      <c r="BC108" t="s">
        <v>1990</v>
      </c>
      <c r="BD108" t="s">
        <v>827</v>
      </c>
      <c r="BE108" t="s">
        <v>1756</v>
      </c>
      <c r="BF108" t="s">
        <v>827</v>
      </c>
    </row>
    <row r="109" spans="1:58">
      <c r="A109" t="s">
        <v>499</v>
      </c>
      <c r="B109">
        <v>15</v>
      </c>
      <c r="C109">
        <v>0</v>
      </c>
      <c r="D109">
        <v>9957</v>
      </c>
      <c r="E109" t="s">
        <v>1991</v>
      </c>
      <c r="F109">
        <v>53530601</v>
      </c>
      <c r="G109" t="s">
        <v>1753</v>
      </c>
      <c r="H109">
        <v>0</v>
      </c>
      <c r="I109" t="s">
        <v>1754</v>
      </c>
      <c r="J109">
        <v>225</v>
      </c>
      <c r="K109">
        <v>2</v>
      </c>
      <c r="L109" t="s">
        <v>1755</v>
      </c>
      <c r="M109" t="s">
        <v>1756</v>
      </c>
      <c r="N109" t="s">
        <v>1756</v>
      </c>
      <c r="P109" t="s">
        <v>1757</v>
      </c>
      <c r="Q109" s="387">
        <v>450</v>
      </c>
      <c r="R109">
        <v>58.5</v>
      </c>
      <c r="S109">
        <v>508.49999999999994</v>
      </c>
      <c r="T109" s="388">
        <v>44464</v>
      </c>
      <c r="U109">
        <v>0</v>
      </c>
      <c r="V109" t="s">
        <v>849</v>
      </c>
      <c r="W109" s="388">
        <v>44491</v>
      </c>
      <c r="X109">
        <v>169</v>
      </c>
      <c r="Y109">
        <v>0</v>
      </c>
      <c r="Z109">
        <v>0</v>
      </c>
      <c r="AA109" t="s">
        <v>1758</v>
      </c>
      <c r="AB109" t="s">
        <v>827</v>
      </c>
      <c r="AD109" t="s">
        <v>1759</v>
      </c>
      <c r="AE109" t="s">
        <v>1760</v>
      </c>
      <c r="AI109" t="s">
        <v>1761</v>
      </c>
      <c r="AL109" t="s">
        <v>1992</v>
      </c>
      <c r="AM109">
        <v>6</v>
      </c>
      <c r="AN109" t="s">
        <v>1993</v>
      </c>
      <c r="AO109" t="s">
        <v>1764</v>
      </c>
      <c r="AP109">
        <v>0</v>
      </c>
      <c r="AQ109" s="388">
        <v>44466</v>
      </c>
      <c r="AS109" t="s">
        <v>1765</v>
      </c>
      <c r="AT109" s="388">
        <v>44466</v>
      </c>
      <c r="AU109" t="s">
        <v>1756</v>
      </c>
      <c r="AV109" t="s">
        <v>1756</v>
      </c>
      <c r="AZ109" t="s">
        <v>1766</v>
      </c>
      <c r="BA109" t="s">
        <v>1767</v>
      </c>
      <c r="BB109" t="s">
        <v>1994</v>
      </c>
      <c r="BC109" t="s">
        <v>1995</v>
      </c>
      <c r="BD109" t="s">
        <v>827</v>
      </c>
      <c r="BE109" t="s">
        <v>1756</v>
      </c>
      <c r="BF109" t="s">
        <v>827</v>
      </c>
    </row>
    <row r="110" spans="1:58">
      <c r="A110" t="s">
        <v>499</v>
      </c>
      <c r="B110">
        <v>15</v>
      </c>
      <c r="C110">
        <v>0</v>
      </c>
      <c r="D110">
        <v>9957</v>
      </c>
      <c r="E110" t="s">
        <v>1991</v>
      </c>
      <c r="F110">
        <v>53530601</v>
      </c>
      <c r="G110" t="s">
        <v>1753</v>
      </c>
      <c r="H110">
        <v>0</v>
      </c>
      <c r="I110" t="s">
        <v>1855</v>
      </c>
      <c r="J110">
        <v>0.82</v>
      </c>
      <c r="K110">
        <v>504</v>
      </c>
      <c r="L110" t="s">
        <v>77</v>
      </c>
      <c r="M110" t="s">
        <v>1756</v>
      </c>
      <c r="N110" t="s">
        <v>1756</v>
      </c>
      <c r="P110" t="s">
        <v>1757</v>
      </c>
      <c r="Q110" s="387">
        <v>413.28</v>
      </c>
      <c r="R110">
        <v>53.726399999999998</v>
      </c>
      <c r="S110">
        <v>467.00639999999993</v>
      </c>
      <c r="T110" s="388">
        <v>44464</v>
      </c>
      <c r="U110">
        <v>0</v>
      </c>
      <c r="V110" t="s">
        <v>849</v>
      </c>
      <c r="W110" s="388">
        <v>44491</v>
      </c>
      <c r="X110">
        <v>169</v>
      </c>
      <c r="Y110">
        <v>0</v>
      </c>
      <c r="Z110">
        <v>0</v>
      </c>
      <c r="AA110" t="s">
        <v>1758</v>
      </c>
      <c r="AB110" t="s">
        <v>827</v>
      </c>
      <c r="AD110" t="s">
        <v>1759</v>
      </c>
      <c r="AE110" t="s">
        <v>1760</v>
      </c>
      <c r="AI110" t="s">
        <v>1761</v>
      </c>
      <c r="AL110" t="s">
        <v>1992</v>
      </c>
      <c r="AM110">
        <v>6</v>
      </c>
      <c r="AN110" t="s">
        <v>1993</v>
      </c>
      <c r="AO110" t="s">
        <v>1764</v>
      </c>
      <c r="AP110">
        <v>0</v>
      </c>
      <c r="AQ110" s="388">
        <v>44466</v>
      </c>
      <c r="AS110" t="s">
        <v>1765</v>
      </c>
      <c r="AT110" s="388">
        <v>44466</v>
      </c>
      <c r="AU110" t="s">
        <v>1756</v>
      </c>
      <c r="AV110" t="s">
        <v>1756</v>
      </c>
      <c r="AZ110" t="s">
        <v>1766</v>
      </c>
      <c r="BA110" t="s">
        <v>1767</v>
      </c>
      <c r="BB110" t="s">
        <v>1996</v>
      </c>
      <c r="BC110" t="s">
        <v>1997</v>
      </c>
      <c r="BD110" t="s">
        <v>827</v>
      </c>
      <c r="BE110" t="s">
        <v>1756</v>
      </c>
      <c r="BF110" t="s">
        <v>827</v>
      </c>
    </row>
    <row r="111" spans="1:58">
      <c r="A111" t="s">
        <v>499</v>
      </c>
      <c r="B111">
        <v>15</v>
      </c>
      <c r="C111">
        <v>0</v>
      </c>
      <c r="D111">
        <v>9957</v>
      </c>
      <c r="E111" t="s">
        <v>1991</v>
      </c>
      <c r="F111">
        <v>53530601</v>
      </c>
      <c r="G111" t="s">
        <v>1753</v>
      </c>
      <c r="H111">
        <v>0</v>
      </c>
      <c r="I111" t="s">
        <v>554</v>
      </c>
      <c r="J111">
        <v>101.49</v>
      </c>
      <c r="K111">
        <v>6</v>
      </c>
      <c r="L111" t="s">
        <v>1771</v>
      </c>
      <c r="M111" t="s">
        <v>1756</v>
      </c>
      <c r="N111" t="s">
        <v>1756</v>
      </c>
      <c r="O111" t="s">
        <v>1782</v>
      </c>
      <c r="P111" t="s">
        <v>1757</v>
      </c>
      <c r="Q111" s="387">
        <v>608.94000000000005</v>
      </c>
      <c r="R111">
        <v>79.162200000000013</v>
      </c>
      <c r="S111">
        <v>688.10220000000004</v>
      </c>
      <c r="T111" s="388">
        <v>44464</v>
      </c>
      <c r="U111">
        <v>0</v>
      </c>
      <c r="V111" t="s">
        <v>849</v>
      </c>
      <c r="W111" s="388">
        <v>44491</v>
      </c>
      <c r="X111">
        <v>169</v>
      </c>
      <c r="Y111">
        <v>0</v>
      </c>
      <c r="Z111">
        <v>0</v>
      </c>
      <c r="AA111" t="s">
        <v>1758</v>
      </c>
      <c r="AB111" t="s">
        <v>827</v>
      </c>
      <c r="AD111" t="s">
        <v>1759</v>
      </c>
      <c r="AE111" t="s">
        <v>1760</v>
      </c>
      <c r="AI111" t="s">
        <v>1761</v>
      </c>
      <c r="AL111" t="s">
        <v>1992</v>
      </c>
      <c r="AM111">
        <v>6</v>
      </c>
      <c r="AN111" t="s">
        <v>1993</v>
      </c>
      <c r="AO111" t="s">
        <v>1764</v>
      </c>
      <c r="AP111">
        <v>0</v>
      </c>
      <c r="AQ111" s="388">
        <v>44466</v>
      </c>
      <c r="AS111" t="s">
        <v>1765</v>
      </c>
      <c r="AT111" s="388">
        <v>44466</v>
      </c>
      <c r="AU111" t="s">
        <v>1756</v>
      </c>
      <c r="AV111" t="s">
        <v>1756</v>
      </c>
      <c r="AZ111" t="s">
        <v>1766</v>
      </c>
      <c r="BA111" t="s">
        <v>1767</v>
      </c>
      <c r="BB111" t="s">
        <v>1998</v>
      </c>
      <c r="BC111" t="s">
        <v>1999</v>
      </c>
      <c r="BD111" t="s">
        <v>827</v>
      </c>
      <c r="BE111" t="s">
        <v>1756</v>
      </c>
      <c r="BF111" t="s">
        <v>827</v>
      </c>
    </row>
    <row r="112" spans="1:58">
      <c r="A112" t="s">
        <v>499</v>
      </c>
      <c r="B112">
        <v>15</v>
      </c>
      <c r="C112">
        <v>0</v>
      </c>
      <c r="D112">
        <v>9957</v>
      </c>
      <c r="E112" t="s">
        <v>1991</v>
      </c>
      <c r="F112">
        <v>53530601</v>
      </c>
      <c r="G112" t="s">
        <v>1753</v>
      </c>
      <c r="H112">
        <v>0</v>
      </c>
      <c r="I112" t="s">
        <v>1789</v>
      </c>
      <c r="J112">
        <v>199.14</v>
      </c>
      <c r="K112">
        <v>28.723510999999998</v>
      </c>
      <c r="L112" t="s">
        <v>1771</v>
      </c>
      <c r="N112" t="s">
        <v>1757</v>
      </c>
      <c r="O112" t="s">
        <v>1756</v>
      </c>
      <c r="P112" t="s">
        <v>1756</v>
      </c>
      <c r="Q112" s="387">
        <v>5720</v>
      </c>
      <c r="R112">
        <v>743.6</v>
      </c>
      <c r="S112">
        <v>6463.5999999999995</v>
      </c>
      <c r="T112" s="388">
        <v>44464</v>
      </c>
      <c r="U112">
        <v>0</v>
      </c>
      <c r="V112" t="s">
        <v>849</v>
      </c>
      <c r="W112" s="388">
        <v>44491</v>
      </c>
      <c r="X112">
        <v>169</v>
      </c>
      <c r="Y112">
        <v>0</v>
      </c>
      <c r="Z112">
        <v>0</v>
      </c>
      <c r="AA112" t="s">
        <v>1758</v>
      </c>
      <c r="AB112" t="s">
        <v>827</v>
      </c>
      <c r="AD112" t="s">
        <v>1759</v>
      </c>
      <c r="AE112" t="s">
        <v>1760</v>
      </c>
      <c r="AI112" t="s">
        <v>1761</v>
      </c>
      <c r="AL112" t="s">
        <v>1992</v>
      </c>
      <c r="AM112">
        <v>6</v>
      </c>
      <c r="AN112" t="s">
        <v>1993</v>
      </c>
      <c r="AO112" t="s">
        <v>1764</v>
      </c>
      <c r="AP112">
        <v>0</v>
      </c>
      <c r="AQ112" s="388">
        <v>44466</v>
      </c>
      <c r="AS112" t="s">
        <v>1765</v>
      </c>
      <c r="AT112" s="388">
        <v>44466</v>
      </c>
      <c r="AU112" t="s">
        <v>1756</v>
      </c>
      <c r="AV112" t="s">
        <v>1756</v>
      </c>
      <c r="AZ112" t="s">
        <v>1766</v>
      </c>
      <c r="BA112" t="s">
        <v>1767</v>
      </c>
      <c r="BB112" t="s">
        <v>2000</v>
      </c>
      <c r="BC112" t="s">
        <v>2001</v>
      </c>
      <c r="BD112" t="s">
        <v>827</v>
      </c>
      <c r="BE112" t="s">
        <v>1756</v>
      </c>
      <c r="BF112" t="s">
        <v>827</v>
      </c>
    </row>
    <row r="113" spans="1:58">
      <c r="A113" t="s">
        <v>499</v>
      </c>
      <c r="B113">
        <v>15</v>
      </c>
      <c r="C113">
        <v>0</v>
      </c>
      <c r="D113">
        <v>9957</v>
      </c>
      <c r="E113" t="s">
        <v>1991</v>
      </c>
      <c r="F113">
        <v>53530601</v>
      </c>
      <c r="G113" t="s">
        <v>1753</v>
      </c>
      <c r="H113">
        <v>0</v>
      </c>
      <c r="I113" t="s">
        <v>1803</v>
      </c>
      <c r="J113">
        <v>225</v>
      </c>
      <c r="K113">
        <v>1</v>
      </c>
      <c r="L113" t="s">
        <v>1755</v>
      </c>
      <c r="N113" t="s">
        <v>1757</v>
      </c>
      <c r="O113" t="s">
        <v>1756</v>
      </c>
      <c r="P113" t="s">
        <v>1756</v>
      </c>
      <c r="Q113" s="387">
        <v>225</v>
      </c>
      <c r="R113">
        <v>29.25</v>
      </c>
      <c r="S113">
        <v>254.24999999999997</v>
      </c>
      <c r="T113" s="388">
        <v>44464</v>
      </c>
      <c r="U113">
        <v>0</v>
      </c>
      <c r="V113" t="s">
        <v>849</v>
      </c>
      <c r="W113" s="388">
        <v>44491</v>
      </c>
      <c r="X113">
        <v>169</v>
      </c>
      <c r="Y113">
        <v>0</v>
      </c>
      <c r="Z113">
        <v>0</v>
      </c>
      <c r="AA113" t="s">
        <v>1758</v>
      </c>
      <c r="AB113" t="s">
        <v>827</v>
      </c>
      <c r="AD113" t="s">
        <v>1759</v>
      </c>
      <c r="AE113" t="s">
        <v>1760</v>
      </c>
      <c r="AI113" t="s">
        <v>1761</v>
      </c>
      <c r="AL113" t="s">
        <v>1992</v>
      </c>
      <c r="AM113">
        <v>6</v>
      </c>
      <c r="AN113" t="s">
        <v>1993</v>
      </c>
      <c r="AO113" t="s">
        <v>1764</v>
      </c>
      <c r="AP113">
        <v>0</v>
      </c>
      <c r="AQ113" s="388">
        <v>44466</v>
      </c>
      <c r="AS113" t="s">
        <v>1765</v>
      </c>
      <c r="AT113" s="388">
        <v>44466</v>
      </c>
      <c r="AU113" t="s">
        <v>1756</v>
      </c>
      <c r="AV113" t="s">
        <v>1756</v>
      </c>
      <c r="AZ113" t="s">
        <v>1766</v>
      </c>
      <c r="BA113" t="s">
        <v>1767</v>
      </c>
      <c r="BB113" t="s">
        <v>2002</v>
      </c>
      <c r="BC113" t="s">
        <v>2003</v>
      </c>
      <c r="BD113" t="s">
        <v>827</v>
      </c>
      <c r="BE113" t="s">
        <v>1756</v>
      </c>
      <c r="BF113" t="s">
        <v>827</v>
      </c>
    </row>
    <row r="114" spans="1:58">
      <c r="A114" t="s">
        <v>499</v>
      </c>
      <c r="B114">
        <v>15</v>
      </c>
      <c r="C114">
        <v>0</v>
      </c>
      <c r="D114">
        <v>9956</v>
      </c>
      <c r="E114" t="s">
        <v>2004</v>
      </c>
      <c r="F114">
        <v>53530601</v>
      </c>
      <c r="G114" t="s">
        <v>1753</v>
      </c>
      <c r="H114">
        <v>0</v>
      </c>
      <c r="I114" t="s">
        <v>1754</v>
      </c>
      <c r="J114">
        <v>225</v>
      </c>
      <c r="K114">
        <v>6</v>
      </c>
      <c r="L114" t="s">
        <v>1755</v>
      </c>
      <c r="M114" t="s">
        <v>1756</v>
      </c>
      <c r="N114" t="s">
        <v>1756</v>
      </c>
      <c r="P114" t="s">
        <v>1757</v>
      </c>
      <c r="Q114" s="387">
        <v>1350</v>
      </c>
      <c r="R114">
        <v>175.5</v>
      </c>
      <c r="S114">
        <v>1525.4999999999998</v>
      </c>
      <c r="T114" s="388">
        <v>44463</v>
      </c>
      <c r="U114">
        <v>0</v>
      </c>
      <c r="V114" t="s">
        <v>849</v>
      </c>
      <c r="W114" s="388">
        <v>44491</v>
      </c>
      <c r="X114">
        <v>169</v>
      </c>
      <c r="Y114">
        <v>0</v>
      </c>
      <c r="Z114">
        <v>0</v>
      </c>
      <c r="AA114" t="s">
        <v>1758</v>
      </c>
      <c r="AB114" t="s">
        <v>827</v>
      </c>
      <c r="AD114" t="s">
        <v>1759</v>
      </c>
      <c r="AE114" t="s">
        <v>1760</v>
      </c>
      <c r="AI114" t="s">
        <v>1761</v>
      </c>
      <c r="AL114" t="s">
        <v>2005</v>
      </c>
      <c r="AM114">
        <v>6</v>
      </c>
      <c r="AN114" t="s">
        <v>1993</v>
      </c>
      <c r="AO114" t="s">
        <v>1764</v>
      </c>
      <c r="AP114">
        <v>0</v>
      </c>
      <c r="AQ114" s="388">
        <v>44466</v>
      </c>
      <c r="AS114" t="s">
        <v>1765</v>
      </c>
      <c r="AT114" s="388">
        <v>44466</v>
      </c>
      <c r="AU114" t="s">
        <v>1756</v>
      </c>
      <c r="AV114" t="s">
        <v>1756</v>
      </c>
      <c r="AZ114" t="s">
        <v>1766</v>
      </c>
      <c r="BA114" t="s">
        <v>1767</v>
      </c>
      <c r="BB114" t="s">
        <v>2006</v>
      </c>
      <c r="BC114" t="s">
        <v>2007</v>
      </c>
      <c r="BD114" t="s">
        <v>827</v>
      </c>
      <c r="BE114" t="s">
        <v>1756</v>
      </c>
      <c r="BF114" t="s">
        <v>827</v>
      </c>
    </row>
    <row r="115" spans="1:58">
      <c r="A115" t="s">
        <v>499</v>
      </c>
      <c r="B115">
        <v>15</v>
      </c>
      <c r="C115">
        <v>0</v>
      </c>
      <c r="D115">
        <v>9956</v>
      </c>
      <c r="E115" t="s">
        <v>2004</v>
      </c>
      <c r="F115">
        <v>53530601</v>
      </c>
      <c r="G115" t="s">
        <v>1753</v>
      </c>
      <c r="H115">
        <v>0</v>
      </c>
      <c r="I115" t="s">
        <v>1855</v>
      </c>
      <c r="J115">
        <v>0.82</v>
      </c>
      <c r="K115">
        <v>4464</v>
      </c>
      <c r="L115" t="s">
        <v>77</v>
      </c>
      <c r="M115" t="s">
        <v>1756</v>
      </c>
      <c r="N115" t="s">
        <v>1756</v>
      </c>
      <c r="P115" t="s">
        <v>1757</v>
      </c>
      <c r="Q115" s="387">
        <v>3660.48</v>
      </c>
      <c r="R115">
        <v>475.86240000000004</v>
      </c>
      <c r="S115">
        <v>4136.3423999999995</v>
      </c>
      <c r="T115" s="388">
        <v>44463</v>
      </c>
      <c r="U115">
        <v>0</v>
      </c>
      <c r="V115" t="s">
        <v>849</v>
      </c>
      <c r="W115" s="388">
        <v>44491</v>
      </c>
      <c r="X115">
        <v>169</v>
      </c>
      <c r="Y115">
        <v>0</v>
      </c>
      <c r="Z115">
        <v>0</v>
      </c>
      <c r="AA115" t="s">
        <v>1758</v>
      </c>
      <c r="AB115" t="s">
        <v>827</v>
      </c>
      <c r="AD115" t="s">
        <v>1759</v>
      </c>
      <c r="AE115" t="s">
        <v>1760</v>
      </c>
      <c r="AI115" t="s">
        <v>1761</v>
      </c>
      <c r="AL115" t="s">
        <v>2005</v>
      </c>
      <c r="AM115">
        <v>6</v>
      </c>
      <c r="AN115" t="s">
        <v>1993</v>
      </c>
      <c r="AO115" t="s">
        <v>1764</v>
      </c>
      <c r="AP115">
        <v>0</v>
      </c>
      <c r="AQ115" s="388">
        <v>44466</v>
      </c>
      <c r="AS115" t="s">
        <v>1765</v>
      </c>
      <c r="AT115" s="388">
        <v>44466</v>
      </c>
      <c r="AU115" t="s">
        <v>1756</v>
      </c>
      <c r="AV115" t="s">
        <v>1756</v>
      </c>
      <c r="AZ115" t="s">
        <v>1766</v>
      </c>
      <c r="BA115" t="s">
        <v>1767</v>
      </c>
      <c r="BB115" t="s">
        <v>2008</v>
      </c>
      <c r="BC115" t="s">
        <v>2009</v>
      </c>
      <c r="BD115" t="s">
        <v>827</v>
      </c>
      <c r="BE115" t="s">
        <v>1756</v>
      </c>
      <c r="BF115" t="s">
        <v>827</v>
      </c>
    </row>
    <row r="116" spans="1:58">
      <c r="A116" t="s">
        <v>499</v>
      </c>
      <c r="B116">
        <v>15</v>
      </c>
      <c r="C116">
        <v>0</v>
      </c>
      <c r="D116">
        <v>9956</v>
      </c>
      <c r="E116" t="s">
        <v>2004</v>
      </c>
      <c r="F116">
        <v>53530601</v>
      </c>
      <c r="G116" t="s">
        <v>1753</v>
      </c>
      <c r="H116">
        <v>0</v>
      </c>
      <c r="I116" t="s">
        <v>1980</v>
      </c>
      <c r="J116">
        <v>84.69</v>
      </c>
      <c r="K116">
        <v>11.5</v>
      </c>
      <c r="L116" t="s">
        <v>1771</v>
      </c>
      <c r="M116" t="s">
        <v>1756</v>
      </c>
      <c r="N116" t="s">
        <v>1756</v>
      </c>
      <c r="P116" t="s">
        <v>1757</v>
      </c>
      <c r="Q116" s="387">
        <v>973.93499999999995</v>
      </c>
      <c r="R116">
        <v>126.61154999999999</v>
      </c>
      <c r="S116">
        <v>1100.5465499999998</v>
      </c>
      <c r="T116" s="388">
        <v>44463</v>
      </c>
      <c r="U116">
        <v>0</v>
      </c>
      <c r="V116" t="s">
        <v>849</v>
      </c>
      <c r="W116" s="388">
        <v>44491</v>
      </c>
      <c r="X116">
        <v>169</v>
      </c>
      <c r="Y116">
        <v>0</v>
      </c>
      <c r="Z116">
        <v>0</v>
      </c>
      <c r="AA116" t="s">
        <v>1758</v>
      </c>
      <c r="AB116" t="s">
        <v>827</v>
      </c>
      <c r="AD116" t="s">
        <v>1759</v>
      </c>
      <c r="AE116" t="s">
        <v>1760</v>
      </c>
      <c r="AI116" t="s">
        <v>1761</v>
      </c>
      <c r="AL116" t="s">
        <v>2005</v>
      </c>
      <c r="AM116">
        <v>6</v>
      </c>
      <c r="AN116" t="s">
        <v>1993</v>
      </c>
      <c r="AO116" t="s">
        <v>1764</v>
      </c>
      <c r="AP116">
        <v>0</v>
      </c>
      <c r="AQ116" s="388">
        <v>44466</v>
      </c>
      <c r="AS116" t="s">
        <v>1765</v>
      </c>
      <c r="AT116" s="388">
        <v>44466</v>
      </c>
      <c r="AU116" t="s">
        <v>1756</v>
      </c>
      <c r="AV116" t="s">
        <v>1756</v>
      </c>
      <c r="AZ116" t="s">
        <v>1766</v>
      </c>
      <c r="BA116" t="s">
        <v>1767</v>
      </c>
      <c r="BB116" t="s">
        <v>2010</v>
      </c>
      <c r="BC116" t="s">
        <v>2011</v>
      </c>
      <c r="BD116" t="s">
        <v>827</v>
      </c>
      <c r="BE116" t="s">
        <v>1756</v>
      </c>
      <c r="BF116" t="s">
        <v>827</v>
      </c>
    </row>
    <row r="117" spans="1:58">
      <c r="A117" t="s">
        <v>499</v>
      </c>
      <c r="B117">
        <v>15</v>
      </c>
      <c r="C117">
        <v>0</v>
      </c>
      <c r="D117">
        <v>9956</v>
      </c>
      <c r="E117" t="s">
        <v>2004</v>
      </c>
      <c r="F117">
        <v>53530601</v>
      </c>
      <c r="G117" t="s">
        <v>1753</v>
      </c>
      <c r="H117">
        <v>0</v>
      </c>
      <c r="I117" t="s">
        <v>554</v>
      </c>
      <c r="J117">
        <v>101.49</v>
      </c>
      <c r="K117">
        <v>12</v>
      </c>
      <c r="L117" t="s">
        <v>1771</v>
      </c>
      <c r="M117" t="s">
        <v>1756</v>
      </c>
      <c r="N117" t="s">
        <v>1756</v>
      </c>
      <c r="O117" t="s">
        <v>1782</v>
      </c>
      <c r="P117" t="s">
        <v>1757</v>
      </c>
      <c r="Q117" s="387">
        <v>1217.8800000000001</v>
      </c>
      <c r="R117">
        <v>158.32440000000003</v>
      </c>
      <c r="S117">
        <v>1376.2044000000001</v>
      </c>
      <c r="T117" s="388">
        <v>44463</v>
      </c>
      <c r="U117">
        <v>0</v>
      </c>
      <c r="V117" t="s">
        <v>849</v>
      </c>
      <c r="W117" s="388">
        <v>44491</v>
      </c>
      <c r="X117">
        <v>169</v>
      </c>
      <c r="Y117">
        <v>0</v>
      </c>
      <c r="Z117">
        <v>0</v>
      </c>
      <c r="AA117" t="s">
        <v>1758</v>
      </c>
      <c r="AB117" t="s">
        <v>827</v>
      </c>
      <c r="AD117" t="s">
        <v>1759</v>
      </c>
      <c r="AE117" t="s">
        <v>1760</v>
      </c>
      <c r="AI117" t="s">
        <v>1761</v>
      </c>
      <c r="AL117" t="s">
        <v>2005</v>
      </c>
      <c r="AM117">
        <v>6</v>
      </c>
      <c r="AN117" t="s">
        <v>1993</v>
      </c>
      <c r="AO117" t="s">
        <v>1764</v>
      </c>
      <c r="AP117">
        <v>0</v>
      </c>
      <c r="AQ117" s="388">
        <v>44466</v>
      </c>
      <c r="AS117" t="s">
        <v>1765</v>
      </c>
      <c r="AT117" s="388">
        <v>44466</v>
      </c>
      <c r="AU117" t="s">
        <v>1756</v>
      </c>
      <c r="AV117" t="s">
        <v>1756</v>
      </c>
      <c r="AZ117" t="s">
        <v>1766</v>
      </c>
      <c r="BA117" t="s">
        <v>1767</v>
      </c>
      <c r="BB117" t="s">
        <v>2012</v>
      </c>
      <c r="BC117" t="s">
        <v>2013</v>
      </c>
      <c r="BD117" t="s">
        <v>827</v>
      </c>
      <c r="BE117" t="s">
        <v>1756</v>
      </c>
      <c r="BF117" t="s">
        <v>827</v>
      </c>
    </row>
    <row r="118" spans="1:58">
      <c r="A118" t="s">
        <v>499</v>
      </c>
      <c r="B118">
        <v>15</v>
      </c>
      <c r="C118">
        <v>0</v>
      </c>
      <c r="D118">
        <v>9956</v>
      </c>
      <c r="E118" t="s">
        <v>2004</v>
      </c>
      <c r="F118">
        <v>53530601</v>
      </c>
      <c r="G118" t="s">
        <v>1753</v>
      </c>
      <c r="H118">
        <v>0</v>
      </c>
      <c r="I118" t="s">
        <v>1789</v>
      </c>
      <c r="J118">
        <v>199.14</v>
      </c>
      <c r="K118">
        <v>24.85688</v>
      </c>
      <c r="L118" t="s">
        <v>1771</v>
      </c>
      <c r="N118" t="s">
        <v>1757</v>
      </c>
      <c r="O118" t="s">
        <v>1756</v>
      </c>
      <c r="P118" t="s">
        <v>1756</v>
      </c>
      <c r="Q118" s="387">
        <v>4949.9991</v>
      </c>
      <c r="R118">
        <v>643.49988300000007</v>
      </c>
      <c r="S118">
        <v>5593.4989829999995</v>
      </c>
      <c r="T118" s="388">
        <v>44463</v>
      </c>
      <c r="U118">
        <v>0</v>
      </c>
      <c r="V118" t="s">
        <v>849</v>
      </c>
      <c r="W118" s="388">
        <v>44491</v>
      </c>
      <c r="X118">
        <v>169</v>
      </c>
      <c r="Y118">
        <v>0</v>
      </c>
      <c r="Z118">
        <v>0</v>
      </c>
      <c r="AA118" t="s">
        <v>1758</v>
      </c>
      <c r="AB118" t="s">
        <v>827</v>
      </c>
      <c r="AD118" t="s">
        <v>1759</v>
      </c>
      <c r="AE118" t="s">
        <v>1760</v>
      </c>
      <c r="AI118" t="s">
        <v>1761</v>
      </c>
      <c r="AL118" t="s">
        <v>2005</v>
      </c>
      <c r="AM118">
        <v>6</v>
      </c>
      <c r="AN118" t="s">
        <v>1993</v>
      </c>
      <c r="AO118" t="s">
        <v>1764</v>
      </c>
      <c r="AP118">
        <v>0</v>
      </c>
      <c r="AQ118" s="388">
        <v>44466</v>
      </c>
      <c r="AS118" t="s">
        <v>1765</v>
      </c>
      <c r="AT118" s="388">
        <v>44466</v>
      </c>
      <c r="AU118" t="s">
        <v>1756</v>
      </c>
      <c r="AV118" t="s">
        <v>1756</v>
      </c>
      <c r="AZ118" t="s">
        <v>1766</v>
      </c>
      <c r="BA118" t="s">
        <v>1767</v>
      </c>
      <c r="BB118" t="s">
        <v>2014</v>
      </c>
      <c r="BC118" t="s">
        <v>2015</v>
      </c>
      <c r="BD118" t="s">
        <v>827</v>
      </c>
      <c r="BE118" t="s">
        <v>1756</v>
      </c>
      <c r="BF118" t="s">
        <v>827</v>
      </c>
    </row>
    <row r="119" spans="1:58">
      <c r="A119" t="s">
        <v>499</v>
      </c>
      <c r="B119">
        <v>15</v>
      </c>
      <c r="C119">
        <v>0</v>
      </c>
      <c r="D119">
        <v>9956</v>
      </c>
      <c r="E119" t="s">
        <v>2004</v>
      </c>
      <c r="F119">
        <v>53530601</v>
      </c>
      <c r="G119" t="s">
        <v>1753</v>
      </c>
      <c r="H119">
        <v>0</v>
      </c>
      <c r="I119" t="s">
        <v>1789</v>
      </c>
      <c r="J119">
        <v>199.14</v>
      </c>
      <c r="K119">
        <v>24.85688</v>
      </c>
      <c r="L119" t="s">
        <v>1771</v>
      </c>
      <c r="N119" t="s">
        <v>1757</v>
      </c>
      <c r="O119" t="s">
        <v>1756</v>
      </c>
      <c r="P119" t="s">
        <v>1756</v>
      </c>
      <c r="Q119" s="387">
        <v>4949.9991</v>
      </c>
      <c r="R119">
        <v>643.49988300000007</v>
      </c>
      <c r="S119">
        <v>5593.4989829999995</v>
      </c>
      <c r="T119" s="388">
        <v>44463</v>
      </c>
      <c r="U119">
        <v>0</v>
      </c>
      <c r="V119" t="s">
        <v>849</v>
      </c>
      <c r="W119" s="388">
        <v>44491</v>
      </c>
      <c r="X119">
        <v>169</v>
      </c>
      <c r="Y119">
        <v>0</v>
      </c>
      <c r="Z119">
        <v>0</v>
      </c>
      <c r="AA119" t="s">
        <v>1758</v>
      </c>
      <c r="AB119" t="s">
        <v>827</v>
      </c>
      <c r="AD119" t="s">
        <v>1759</v>
      </c>
      <c r="AE119" t="s">
        <v>1760</v>
      </c>
      <c r="AI119" t="s">
        <v>1761</v>
      </c>
      <c r="AL119" t="s">
        <v>2005</v>
      </c>
      <c r="AM119">
        <v>6</v>
      </c>
      <c r="AN119" t="s">
        <v>1993</v>
      </c>
      <c r="AO119" t="s">
        <v>1764</v>
      </c>
      <c r="AP119">
        <v>0</v>
      </c>
      <c r="AQ119" s="388">
        <v>44466</v>
      </c>
      <c r="AS119" t="s">
        <v>1765</v>
      </c>
      <c r="AT119" s="388">
        <v>44466</v>
      </c>
      <c r="AU119" t="s">
        <v>1756</v>
      </c>
      <c r="AV119" t="s">
        <v>1756</v>
      </c>
      <c r="AZ119" t="s">
        <v>1766</v>
      </c>
      <c r="BA119" t="s">
        <v>1767</v>
      </c>
      <c r="BB119" t="s">
        <v>2014</v>
      </c>
      <c r="BC119" t="s">
        <v>2015</v>
      </c>
      <c r="BD119" t="s">
        <v>827</v>
      </c>
      <c r="BE119" t="s">
        <v>1756</v>
      </c>
      <c r="BF119" t="s">
        <v>827</v>
      </c>
    </row>
    <row r="120" spans="1:58">
      <c r="A120" t="s">
        <v>499</v>
      </c>
      <c r="B120">
        <v>15</v>
      </c>
      <c r="C120">
        <v>0</v>
      </c>
      <c r="D120">
        <v>9956</v>
      </c>
      <c r="E120" t="s">
        <v>2004</v>
      </c>
      <c r="F120">
        <v>53530601</v>
      </c>
      <c r="G120" t="s">
        <v>1753</v>
      </c>
      <c r="H120">
        <v>0</v>
      </c>
      <c r="I120" t="s">
        <v>1803</v>
      </c>
      <c r="J120">
        <v>225</v>
      </c>
      <c r="K120">
        <v>2</v>
      </c>
      <c r="L120" t="s">
        <v>1755</v>
      </c>
      <c r="N120" t="s">
        <v>1757</v>
      </c>
      <c r="O120" t="s">
        <v>1756</v>
      </c>
      <c r="P120" t="s">
        <v>1756</v>
      </c>
      <c r="Q120" s="387">
        <v>450</v>
      </c>
      <c r="R120">
        <v>58.5</v>
      </c>
      <c r="S120">
        <v>508.49999999999994</v>
      </c>
      <c r="T120" s="388">
        <v>44463</v>
      </c>
      <c r="U120">
        <v>0</v>
      </c>
      <c r="V120" t="s">
        <v>849</v>
      </c>
      <c r="W120" s="388">
        <v>44491</v>
      </c>
      <c r="X120">
        <v>169</v>
      </c>
      <c r="Y120">
        <v>0</v>
      </c>
      <c r="Z120">
        <v>0</v>
      </c>
      <c r="AA120" t="s">
        <v>1758</v>
      </c>
      <c r="AB120" t="s">
        <v>827</v>
      </c>
      <c r="AD120" t="s">
        <v>1759</v>
      </c>
      <c r="AE120" t="s">
        <v>1760</v>
      </c>
      <c r="AI120" t="s">
        <v>1761</v>
      </c>
      <c r="AL120" t="s">
        <v>2005</v>
      </c>
      <c r="AM120">
        <v>6</v>
      </c>
      <c r="AN120" t="s">
        <v>1993</v>
      </c>
      <c r="AO120" t="s">
        <v>1764</v>
      </c>
      <c r="AP120">
        <v>0</v>
      </c>
      <c r="AQ120" s="388">
        <v>44466</v>
      </c>
      <c r="AS120" t="s">
        <v>1765</v>
      </c>
      <c r="AT120" s="388">
        <v>44466</v>
      </c>
      <c r="AU120" t="s">
        <v>1756</v>
      </c>
      <c r="AV120" t="s">
        <v>1756</v>
      </c>
      <c r="AZ120" t="s">
        <v>1766</v>
      </c>
      <c r="BA120" t="s">
        <v>1767</v>
      </c>
      <c r="BB120" t="s">
        <v>2016</v>
      </c>
      <c r="BC120" t="s">
        <v>2017</v>
      </c>
      <c r="BD120" t="s">
        <v>827</v>
      </c>
      <c r="BE120" t="s">
        <v>1756</v>
      </c>
      <c r="BF120" t="s">
        <v>827</v>
      </c>
    </row>
    <row r="121" spans="1:58">
      <c r="A121" t="s">
        <v>499</v>
      </c>
      <c r="B121">
        <v>15</v>
      </c>
      <c r="C121">
        <v>0</v>
      </c>
      <c r="D121">
        <v>9955</v>
      </c>
      <c r="E121" t="s">
        <v>2018</v>
      </c>
      <c r="F121">
        <v>53530601</v>
      </c>
      <c r="G121" t="s">
        <v>1753</v>
      </c>
      <c r="H121">
        <v>0</v>
      </c>
      <c r="I121" t="s">
        <v>1754</v>
      </c>
      <c r="J121">
        <v>225</v>
      </c>
      <c r="K121">
        <v>6</v>
      </c>
      <c r="L121" t="s">
        <v>1755</v>
      </c>
      <c r="M121" t="s">
        <v>1756</v>
      </c>
      <c r="N121" t="s">
        <v>1756</v>
      </c>
      <c r="P121" t="s">
        <v>1757</v>
      </c>
      <c r="Q121" s="387">
        <v>1350</v>
      </c>
      <c r="R121">
        <v>175.5</v>
      </c>
      <c r="S121">
        <v>1525.4999999999998</v>
      </c>
      <c r="T121" s="388">
        <v>44462</v>
      </c>
      <c r="U121">
        <v>0</v>
      </c>
      <c r="V121" t="s">
        <v>849</v>
      </c>
      <c r="W121" s="388">
        <v>44491</v>
      </c>
      <c r="X121">
        <v>169</v>
      </c>
      <c r="Y121">
        <v>0</v>
      </c>
      <c r="Z121">
        <v>0</v>
      </c>
      <c r="AA121" t="s">
        <v>1758</v>
      </c>
      <c r="AB121" t="s">
        <v>827</v>
      </c>
      <c r="AD121" t="s">
        <v>1759</v>
      </c>
      <c r="AE121" t="s">
        <v>1760</v>
      </c>
      <c r="AI121" t="s">
        <v>1761</v>
      </c>
      <c r="AL121" t="s">
        <v>2019</v>
      </c>
      <c r="AM121">
        <v>6</v>
      </c>
      <c r="AN121" t="s">
        <v>1763</v>
      </c>
      <c r="AO121" t="s">
        <v>1764</v>
      </c>
      <c r="AP121">
        <v>0</v>
      </c>
      <c r="AQ121" s="388">
        <v>44464</v>
      </c>
      <c r="AS121" t="s">
        <v>1765</v>
      </c>
      <c r="AT121" s="388">
        <v>44464</v>
      </c>
      <c r="AU121" t="s">
        <v>1756</v>
      </c>
      <c r="AV121" t="s">
        <v>1756</v>
      </c>
      <c r="AZ121" t="s">
        <v>1766</v>
      </c>
      <c r="BA121" t="s">
        <v>1767</v>
      </c>
      <c r="BB121" t="s">
        <v>2020</v>
      </c>
      <c r="BC121" t="s">
        <v>2021</v>
      </c>
      <c r="BD121" t="s">
        <v>827</v>
      </c>
      <c r="BE121" t="s">
        <v>1756</v>
      </c>
      <c r="BF121" t="s">
        <v>827</v>
      </c>
    </row>
    <row r="122" spans="1:58">
      <c r="A122" t="s">
        <v>499</v>
      </c>
      <c r="B122">
        <v>15</v>
      </c>
      <c r="C122">
        <v>0</v>
      </c>
      <c r="D122">
        <v>9955</v>
      </c>
      <c r="E122" t="s">
        <v>2018</v>
      </c>
      <c r="F122">
        <v>53530601</v>
      </c>
      <c r="G122" t="s">
        <v>1753</v>
      </c>
      <c r="H122">
        <v>0</v>
      </c>
      <c r="I122" t="s">
        <v>1770</v>
      </c>
      <c r="J122">
        <v>84.69</v>
      </c>
      <c r="K122">
        <v>8</v>
      </c>
      <c r="L122" t="s">
        <v>1771</v>
      </c>
      <c r="M122" t="s">
        <v>1756</v>
      </c>
      <c r="N122" t="s">
        <v>1756</v>
      </c>
      <c r="O122" t="s">
        <v>1772</v>
      </c>
      <c r="P122" t="s">
        <v>1757</v>
      </c>
      <c r="Q122" s="387">
        <v>677.52</v>
      </c>
      <c r="R122">
        <v>88.077600000000004</v>
      </c>
      <c r="S122">
        <v>765.59759999999994</v>
      </c>
      <c r="T122" s="388">
        <v>44462</v>
      </c>
      <c r="U122">
        <v>0</v>
      </c>
      <c r="V122" t="s">
        <v>849</v>
      </c>
      <c r="W122" s="388">
        <v>44491</v>
      </c>
      <c r="X122">
        <v>169</v>
      </c>
      <c r="Y122">
        <v>0</v>
      </c>
      <c r="Z122">
        <v>0</v>
      </c>
      <c r="AA122" t="s">
        <v>1758</v>
      </c>
      <c r="AB122" t="s">
        <v>827</v>
      </c>
      <c r="AD122" t="s">
        <v>1759</v>
      </c>
      <c r="AE122" t="s">
        <v>1760</v>
      </c>
      <c r="AI122" t="s">
        <v>1761</v>
      </c>
      <c r="AL122" t="s">
        <v>2019</v>
      </c>
      <c r="AM122">
        <v>6</v>
      </c>
      <c r="AN122" t="s">
        <v>1763</v>
      </c>
      <c r="AO122" t="s">
        <v>1764</v>
      </c>
      <c r="AP122">
        <v>0</v>
      </c>
      <c r="AQ122" s="388">
        <v>44464</v>
      </c>
      <c r="AS122" t="s">
        <v>1765</v>
      </c>
      <c r="AT122" s="388">
        <v>44464</v>
      </c>
      <c r="AU122" t="s">
        <v>1756</v>
      </c>
      <c r="AV122" t="s">
        <v>1756</v>
      </c>
      <c r="AZ122" t="s">
        <v>1766</v>
      </c>
      <c r="BA122" t="s">
        <v>1767</v>
      </c>
      <c r="BB122" t="s">
        <v>2022</v>
      </c>
      <c r="BC122" t="s">
        <v>2023</v>
      </c>
      <c r="BD122" t="s">
        <v>827</v>
      </c>
      <c r="BE122" t="s">
        <v>1756</v>
      </c>
      <c r="BF122" t="s">
        <v>827</v>
      </c>
    </row>
    <row r="123" spans="1:58">
      <c r="A123" t="s">
        <v>499</v>
      </c>
      <c r="B123">
        <v>15</v>
      </c>
      <c r="C123">
        <v>0</v>
      </c>
      <c r="D123">
        <v>9955</v>
      </c>
      <c r="E123" t="s">
        <v>2018</v>
      </c>
      <c r="F123">
        <v>53530601</v>
      </c>
      <c r="G123" t="s">
        <v>1753</v>
      </c>
      <c r="H123">
        <v>0</v>
      </c>
      <c r="I123" t="s">
        <v>1770</v>
      </c>
      <c r="J123">
        <v>84.69</v>
      </c>
      <c r="K123">
        <v>8</v>
      </c>
      <c r="L123" t="s">
        <v>1771</v>
      </c>
      <c r="M123" t="s">
        <v>1756</v>
      </c>
      <c r="N123" t="s">
        <v>1756</v>
      </c>
      <c r="O123" t="s">
        <v>1772</v>
      </c>
      <c r="P123" t="s">
        <v>1757</v>
      </c>
      <c r="Q123" s="387">
        <v>677.52</v>
      </c>
      <c r="R123">
        <v>88.077600000000004</v>
      </c>
      <c r="S123">
        <v>765.59759999999994</v>
      </c>
      <c r="T123" s="388">
        <v>44462</v>
      </c>
      <c r="U123">
        <v>0</v>
      </c>
      <c r="V123" t="s">
        <v>849</v>
      </c>
      <c r="W123" s="388">
        <v>44491</v>
      </c>
      <c r="X123">
        <v>169</v>
      </c>
      <c r="Y123">
        <v>0</v>
      </c>
      <c r="Z123">
        <v>0</v>
      </c>
      <c r="AA123" t="s">
        <v>1758</v>
      </c>
      <c r="AB123" t="s">
        <v>827</v>
      </c>
      <c r="AD123" t="s">
        <v>1759</v>
      </c>
      <c r="AE123" t="s">
        <v>1760</v>
      </c>
      <c r="AI123" t="s">
        <v>1761</v>
      </c>
      <c r="AL123" t="s">
        <v>2019</v>
      </c>
      <c r="AM123">
        <v>6</v>
      </c>
      <c r="AN123" t="s">
        <v>1763</v>
      </c>
      <c r="AO123" t="s">
        <v>1764</v>
      </c>
      <c r="AP123">
        <v>0</v>
      </c>
      <c r="AQ123" s="388">
        <v>44464</v>
      </c>
      <c r="AS123" t="s">
        <v>1765</v>
      </c>
      <c r="AT123" s="388">
        <v>44464</v>
      </c>
      <c r="AU123" t="s">
        <v>1756</v>
      </c>
      <c r="AV123" t="s">
        <v>1756</v>
      </c>
      <c r="AZ123" t="s">
        <v>1766</v>
      </c>
      <c r="BA123" t="s">
        <v>1767</v>
      </c>
      <c r="BB123" t="s">
        <v>2022</v>
      </c>
      <c r="BC123" t="s">
        <v>2023</v>
      </c>
      <c r="BD123" t="s">
        <v>827</v>
      </c>
      <c r="BE123" t="s">
        <v>1756</v>
      </c>
      <c r="BF123" t="s">
        <v>827</v>
      </c>
    </row>
    <row r="124" spans="1:58">
      <c r="A124" t="s">
        <v>499</v>
      </c>
      <c r="B124">
        <v>15</v>
      </c>
      <c r="C124">
        <v>0</v>
      </c>
      <c r="D124">
        <v>9955</v>
      </c>
      <c r="E124" t="s">
        <v>2018</v>
      </c>
      <c r="F124">
        <v>53530601</v>
      </c>
      <c r="G124" t="s">
        <v>1753</v>
      </c>
      <c r="H124">
        <v>0</v>
      </c>
      <c r="I124" t="s">
        <v>1770</v>
      </c>
      <c r="J124">
        <v>84.69</v>
      </c>
      <c r="K124">
        <v>8</v>
      </c>
      <c r="L124" t="s">
        <v>1771</v>
      </c>
      <c r="M124" t="s">
        <v>1756</v>
      </c>
      <c r="N124" t="s">
        <v>1756</v>
      </c>
      <c r="O124" t="s">
        <v>1772</v>
      </c>
      <c r="P124" t="s">
        <v>1757</v>
      </c>
      <c r="Q124" s="387">
        <v>677.52</v>
      </c>
      <c r="R124">
        <v>88.077600000000004</v>
      </c>
      <c r="S124">
        <v>765.59759999999994</v>
      </c>
      <c r="T124" s="388">
        <v>44462</v>
      </c>
      <c r="U124">
        <v>0</v>
      </c>
      <c r="V124" t="s">
        <v>849</v>
      </c>
      <c r="W124" s="388">
        <v>44491</v>
      </c>
      <c r="X124">
        <v>169</v>
      </c>
      <c r="Y124">
        <v>0</v>
      </c>
      <c r="Z124">
        <v>0</v>
      </c>
      <c r="AA124" t="s">
        <v>1758</v>
      </c>
      <c r="AB124" t="s">
        <v>827</v>
      </c>
      <c r="AD124" t="s">
        <v>1759</v>
      </c>
      <c r="AE124" t="s">
        <v>1760</v>
      </c>
      <c r="AI124" t="s">
        <v>1761</v>
      </c>
      <c r="AL124" t="s">
        <v>2019</v>
      </c>
      <c r="AM124">
        <v>6</v>
      </c>
      <c r="AN124" t="s">
        <v>1763</v>
      </c>
      <c r="AO124" t="s">
        <v>1764</v>
      </c>
      <c r="AP124">
        <v>0</v>
      </c>
      <c r="AQ124" s="388">
        <v>44464</v>
      </c>
      <c r="AS124" t="s">
        <v>1765</v>
      </c>
      <c r="AT124" s="388">
        <v>44464</v>
      </c>
      <c r="AU124" t="s">
        <v>1756</v>
      </c>
      <c r="AV124" t="s">
        <v>1756</v>
      </c>
      <c r="AZ124" t="s">
        <v>1766</v>
      </c>
      <c r="BA124" t="s">
        <v>1767</v>
      </c>
      <c r="BB124" t="s">
        <v>2022</v>
      </c>
      <c r="BC124" t="s">
        <v>2023</v>
      </c>
      <c r="BD124" t="s">
        <v>827</v>
      </c>
      <c r="BE124" t="s">
        <v>1756</v>
      </c>
      <c r="BF124" t="s">
        <v>827</v>
      </c>
    </row>
    <row r="125" spans="1:58">
      <c r="A125" t="s">
        <v>499</v>
      </c>
      <c r="B125">
        <v>15</v>
      </c>
      <c r="C125">
        <v>0</v>
      </c>
      <c r="D125">
        <v>9955</v>
      </c>
      <c r="E125" t="s">
        <v>2018</v>
      </c>
      <c r="F125">
        <v>53530601</v>
      </c>
      <c r="G125" t="s">
        <v>1753</v>
      </c>
      <c r="H125">
        <v>0</v>
      </c>
      <c r="I125" t="s">
        <v>1770</v>
      </c>
      <c r="J125">
        <v>84.69</v>
      </c>
      <c r="K125">
        <v>8</v>
      </c>
      <c r="L125" t="s">
        <v>1771</v>
      </c>
      <c r="M125" t="s">
        <v>1756</v>
      </c>
      <c r="N125" t="s">
        <v>1756</v>
      </c>
      <c r="O125" t="s">
        <v>1772</v>
      </c>
      <c r="P125" t="s">
        <v>1773</v>
      </c>
      <c r="Q125" s="387">
        <v>931.6</v>
      </c>
      <c r="R125">
        <v>121.108</v>
      </c>
      <c r="S125">
        <v>1052.7079999999999</v>
      </c>
      <c r="T125" s="388">
        <v>44462</v>
      </c>
      <c r="U125">
        <v>0</v>
      </c>
      <c r="V125" t="s">
        <v>849</v>
      </c>
      <c r="W125" s="388">
        <v>44491</v>
      </c>
      <c r="X125">
        <v>169</v>
      </c>
      <c r="Y125">
        <v>0</v>
      </c>
      <c r="Z125">
        <v>0</v>
      </c>
      <c r="AA125" t="s">
        <v>1758</v>
      </c>
      <c r="AB125" t="s">
        <v>827</v>
      </c>
      <c r="AD125" t="s">
        <v>1759</v>
      </c>
      <c r="AE125" t="s">
        <v>1760</v>
      </c>
      <c r="AI125" t="s">
        <v>1761</v>
      </c>
      <c r="AL125" t="s">
        <v>2019</v>
      </c>
      <c r="AM125">
        <v>6</v>
      </c>
      <c r="AN125" t="s">
        <v>1763</v>
      </c>
      <c r="AO125" t="s">
        <v>1764</v>
      </c>
      <c r="AP125">
        <v>0</v>
      </c>
      <c r="AQ125" s="388">
        <v>44464</v>
      </c>
      <c r="AS125" t="s">
        <v>1765</v>
      </c>
      <c r="AT125" s="388">
        <v>44464</v>
      </c>
      <c r="AU125" t="s">
        <v>1756</v>
      </c>
      <c r="AV125" t="s">
        <v>1756</v>
      </c>
      <c r="AZ125" t="s">
        <v>1766</v>
      </c>
      <c r="BA125" t="s">
        <v>1767</v>
      </c>
      <c r="BB125" t="s">
        <v>2024</v>
      </c>
      <c r="BC125" t="s">
        <v>2025</v>
      </c>
      <c r="BD125" t="s">
        <v>827</v>
      </c>
      <c r="BE125" t="s">
        <v>1756</v>
      </c>
      <c r="BF125" t="s">
        <v>827</v>
      </c>
    </row>
    <row r="126" spans="1:58">
      <c r="A126" t="s">
        <v>499</v>
      </c>
      <c r="B126">
        <v>15</v>
      </c>
      <c r="C126">
        <v>0</v>
      </c>
      <c r="D126">
        <v>9955</v>
      </c>
      <c r="E126" t="s">
        <v>2018</v>
      </c>
      <c r="F126">
        <v>53530601</v>
      </c>
      <c r="G126" t="s">
        <v>1753</v>
      </c>
      <c r="H126">
        <v>0</v>
      </c>
      <c r="I126" t="s">
        <v>1770</v>
      </c>
      <c r="J126">
        <v>84.69</v>
      </c>
      <c r="K126">
        <v>8</v>
      </c>
      <c r="L126" t="s">
        <v>1771</v>
      </c>
      <c r="M126" t="s">
        <v>1756</v>
      </c>
      <c r="N126" t="s">
        <v>1756</v>
      </c>
      <c r="O126" t="s">
        <v>1772</v>
      </c>
      <c r="P126" t="s">
        <v>1773</v>
      </c>
      <c r="Q126" s="387">
        <v>931.6</v>
      </c>
      <c r="R126">
        <v>121.108</v>
      </c>
      <c r="S126">
        <v>1052.7079999999999</v>
      </c>
      <c r="T126" s="388">
        <v>44462</v>
      </c>
      <c r="U126">
        <v>0</v>
      </c>
      <c r="V126" t="s">
        <v>849</v>
      </c>
      <c r="W126" s="388">
        <v>44491</v>
      </c>
      <c r="X126">
        <v>169</v>
      </c>
      <c r="Y126">
        <v>0</v>
      </c>
      <c r="Z126">
        <v>0</v>
      </c>
      <c r="AA126" t="s">
        <v>1758</v>
      </c>
      <c r="AB126" t="s">
        <v>827</v>
      </c>
      <c r="AD126" t="s">
        <v>1759</v>
      </c>
      <c r="AE126" t="s">
        <v>1760</v>
      </c>
      <c r="AI126" t="s">
        <v>1761</v>
      </c>
      <c r="AL126" t="s">
        <v>2019</v>
      </c>
      <c r="AM126">
        <v>6</v>
      </c>
      <c r="AN126" t="s">
        <v>1763</v>
      </c>
      <c r="AO126" t="s">
        <v>1764</v>
      </c>
      <c r="AP126">
        <v>0</v>
      </c>
      <c r="AQ126" s="388">
        <v>44464</v>
      </c>
      <c r="AS126" t="s">
        <v>1765</v>
      </c>
      <c r="AT126" s="388">
        <v>44464</v>
      </c>
      <c r="AU126" t="s">
        <v>1756</v>
      </c>
      <c r="AV126" t="s">
        <v>1756</v>
      </c>
      <c r="AZ126" t="s">
        <v>1766</v>
      </c>
      <c r="BA126" t="s">
        <v>1767</v>
      </c>
      <c r="BB126" t="s">
        <v>2024</v>
      </c>
      <c r="BC126" t="s">
        <v>2025</v>
      </c>
      <c r="BD126" t="s">
        <v>827</v>
      </c>
      <c r="BE126" t="s">
        <v>1756</v>
      </c>
      <c r="BF126" t="s">
        <v>827</v>
      </c>
    </row>
    <row r="127" spans="1:58">
      <c r="A127" t="s">
        <v>499</v>
      </c>
      <c r="B127">
        <v>15</v>
      </c>
      <c r="C127">
        <v>0</v>
      </c>
      <c r="D127">
        <v>9955</v>
      </c>
      <c r="E127" t="s">
        <v>2018</v>
      </c>
      <c r="F127">
        <v>53530601</v>
      </c>
      <c r="G127" t="s">
        <v>1753</v>
      </c>
      <c r="H127">
        <v>0</v>
      </c>
      <c r="I127" t="s">
        <v>554</v>
      </c>
      <c r="J127">
        <v>101.49</v>
      </c>
      <c r="K127">
        <v>8</v>
      </c>
      <c r="L127" t="s">
        <v>1771</v>
      </c>
      <c r="M127" t="s">
        <v>1756</v>
      </c>
      <c r="N127" t="s">
        <v>1756</v>
      </c>
      <c r="O127" t="s">
        <v>1782</v>
      </c>
      <c r="P127" t="s">
        <v>1776</v>
      </c>
      <c r="Q127" s="387">
        <v>1198.92</v>
      </c>
      <c r="R127">
        <v>155.85960000000003</v>
      </c>
      <c r="S127">
        <v>1354.7795999999998</v>
      </c>
      <c r="T127" s="388">
        <v>44462</v>
      </c>
      <c r="U127">
        <v>0</v>
      </c>
      <c r="V127" t="s">
        <v>849</v>
      </c>
      <c r="W127" s="388">
        <v>44491</v>
      </c>
      <c r="X127">
        <v>169</v>
      </c>
      <c r="Y127">
        <v>0</v>
      </c>
      <c r="Z127">
        <v>0</v>
      </c>
      <c r="AA127" t="s">
        <v>1758</v>
      </c>
      <c r="AB127" t="s">
        <v>827</v>
      </c>
      <c r="AD127" t="s">
        <v>1759</v>
      </c>
      <c r="AE127" t="s">
        <v>1760</v>
      </c>
      <c r="AI127" t="s">
        <v>1761</v>
      </c>
      <c r="AL127" t="s">
        <v>2019</v>
      </c>
      <c r="AM127">
        <v>6</v>
      </c>
      <c r="AN127" t="s">
        <v>1763</v>
      </c>
      <c r="AO127" t="s">
        <v>1764</v>
      </c>
      <c r="AP127">
        <v>0</v>
      </c>
      <c r="AQ127" s="388">
        <v>44464</v>
      </c>
      <c r="AS127" t="s">
        <v>1765</v>
      </c>
      <c r="AT127" s="388">
        <v>44464</v>
      </c>
      <c r="AU127" t="s">
        <v>1756</v>
      </c>
      <c r="AV127" t="s">
        <v>1756</v>
      </c>
      <c r="AZ127" t="s">
        <v>1766</v>
      </c>
      <c r="BA127" t="s">
        <v>1767</v>
      </c>
      <c r="BB127" t="s">
        <v>2026</v>
      </c>
      <c r="BC127" t="s">
        <v>2027</v>
      </c>
      <c r="BD127" t="s">
        <v>827</v>
      </c>
      <c r="BE127" t="s">
        <v>1756</v>
      </c>
      <c r="BF127" t="s">
        <v>827</v>
      </c>
    </row>
    <row r="128" spans="1:58">
      <c r="A128" t="s">
        <v>499</v>
      </c>
      <c r="B128">
        <v>15</v>
      </c>
      <c r="C128">
        <v>0</v>
      </c>
      <c r="D128">
        <v>9955</v>
      </c>
      <c r="E128" t="s">
        <v>2018</v>
      </c>
      <c r="F128">
        <v>53530601</v>
      </c>
      <c r="G128" t="s">
        <v>1753</v>
      </c>
      <c r="H128">
        <v>0</v>
      </c>
      <c r="I128" t="s">
        <v>1786</v>
      </c>
      <c r="J128">
        <v>187.5</v>
      </c>
      <c r="K128">
        <v>10</v>
      </c>
      <c r="L128" t="s">
        <v>1771</v>
      </c>
      <c r="N128" t="s">
        <v>1757</v>
      </c>
      <c r="O128" t="s">
        <v>1756</v>
      </c>
      <c r="P128" t="s">
        <v>1756</v>
      </c>
      <c r="Q128" s="387">
        <v>1875</v>
      </c>
      <c r="R128">
        <v>243.75</v>
      </c>
      <c r="S128">
        <v>2118.75</v>
      </c>
      <c r="T128" s="388">
        <v>44462</v>
      </c>
      <c r="U128">
        <v>0</v>
      </c>
      <c r="V128" t="s">
        <v>849</v>
      </c>
      <c r="W128" s="388">
        <v>44491</v>
      </c>
      <c r="X128">
        <v>169</v>
      </c>
      <c r="Y128">
        <v>0</v>
      </c>
      <c r="Z128">
        <v>0</v>
      </c>
      <c r="AA128" t="s">
        <v>1758</v>
      </c>
      <c r="AB128" t="s">
        <v>827</v>
      </c>
      <c r="AD128" t="s">
        <v>1759</v>
      </c>
      <c r="AE128" t="s">
        <v>1760</v>
      </c>
      <c r="AI128" t="s">
        <v>1761</v>
      </c>
      <c r="AL128" t="s">
        <v>2019</v>
      </c>
      <c r="AM128">
        <v>6</v>
      </c>
      <c r="AN128" t="s">
        <v>1763</v>
      </c>
      <c r="AO128" t="s">
        <v>1764</v>
      </c>
      <c r="AP128">
        <v>0</v>
      </c>
      <c r="AQ128" s="388">
        <v>44464</v>
      </c>
      <c r="AS128" t="s">
        <v>1765</v>
      </c>
      <c r="AT128" s="388">
        <v>44464</v>
      </c>
      <c r="AU128" t="s">
        <v>1756</v>
      </c>
      <c r="AV128" t="s">
        <v>1756</v>
      </c>
      <c r="AZ128" t="s">
        <v>1766</v>
      </c>
      <c r="BA128" t="s">
        <v>1767</v>
      </c>
      <c r="BB128" t="s">
        <v>2028</v>
      </c>
      <c r="BC128" t="s">
        <v>2029</v>
      </c>
      <c r="BD128" t="s">
        <v>827</v>
      </c>
      <c r="BE128" t="s">
        <v>1756</v>
      </c>
      <c r="BF128" t="s">
        <v>827</v>
      </c>
    </row>
    <row r="129" spans="1:58">
      <c r="A129" t="s">
        <v>499</v>
      </c>
      <c r="B129">
        <v>15</v>
      </c>
      <c r="C129">
        <v>0</v>
      </c>
      <c r="D129">
        <v>9955</v>
      </c>
      <c r="E129" t="s">
        <v>2018</v>
      </c>
      <c r="F129">
        <v>53530601</v>
      </c>
      <c r="G129" t="s">
        <v>1753</v>
      </c>
      <c r="H129">
        <v>0</v>
      </c>
      <c r="I129" t="s">
        <v>1789</v>
      </c>
      <c r="J129">
        <v>199.14</v>
      </c>
      <c r="K129">
        <v>21</v>
      </c>
      <c r="L129" t="s">
        <v>1771</v>
      </c>
      <c r="N129" t="s">
        <v>1757</v>
      </c>
      <c r="O129" t="s">
        <v>1756</v>
      </c>
      <c r="P129" t="s">
        <v>1756</v>
      </c>
      <c r="Q129" s="387">
        <v>4181.9399999999996</v>
      </c>
      <c r="R129">
        <v>543.65219999999999</v>
      </c>
      <c r="S129">
        <v>4725.5921999999991</v>
      </c>
      <c r="T129" s="388">
        <v>44462</v>
      </c>
      <c r="U129">
        <v>0</v>
      </c>
      <c r="V129" t="s">
        <v>849</v>
      </c>
      <c r="W129" s="388">
        <v>44491</v>
      </c>
      <c r="X129">
        <v>169</v>
      </c>
      <c r="Y129">
        <v>0</v>
      </c>
      <c r="Z129">
        <v>0</v>
      </c>
      <c r="AA129" t="s">
        <v>1758</v>
      </c>
      <c r="AB129" t="s">
        <v>827</v>
      </c>
      <c r="AD129" t="s">
        <v>1759</v>
      </c>
      <c r="AE129" t="s">
        <v>1760</v>
      </c>
      <c r="AI129" t="s">
        <v>1761</v>
      </c>
      <c r="AL129" t="s">
        <v>2019</v>
      </c>
      <c r="AM129">
        <v>6</v>
      </c>
      <c r="AN129" t="s">
        <v>1763</v>
      </c>
      <c r="AO129" t="s">
        <v>1764</v>
      </c>
      <c r="AP129">
        <v>0</v>
      </c>
      <c r="AQ129" s="388">
        <v>44464</v>
      </c>
      <c r="AS129" t="s">
        <v>1765</v>
      </c>
      <c r="AT129" s="388">
        <v>44464</v>
      </c>
      <c r="AU129" t="s">
        <v>1756</v>
      </c>
      <c r="AV129" t="s">
        <v>1756</v>
      </c>
      <c r="AZ129" t="s">
        <v>1766</v>
      </c>
      <c r="BA129" t="s">
        <v>1767</v>
      </c>
      <c r="BB129" t="s">
        <v>2030</v>
      </c>
      <c r="BC129" t="s">
        <v>2031</v>
      </c>
      <c r="BD129" t="s">
        <v>827</v>
      </c>
      <c r="BE129" t="s">
        <v>1756</v>
      </c>
      <c r="BF129" t="s">
        <v>827</v>
      </c>
    </row>
    <row r="130" spans="1:58">
      <c r="A130" t="s">
        <v>499</v>
      </c>
      <c r="B130">
        <v>15</v>
      </c>
      <c r="C130">
        <v>0</v>
      </c>
      <c r="D130">
        <v>9955</v>
      </c>
      <c r="E130" t="s">
        <v>2018</v>
      </c>
      <c r="F130">
        <v>53530601</v>
      </c>
      <c r="G130" t="s">
        <v>1753</v>
      </c>
      <c r="H130">
        <v>0</v>
      </c>
      <c r="I130" t="s">
        <v>1792</v>
      </c>
      <c r="J130">
        <v>172.56</v>
      </c>
      <c r="K130">
        <v>13</v>
      </c>
      <c r="L130" t="s">
        <v>1771</v>
      </c>
      <c r="N130" t="s">
        <v>1757</v>
      </c>
      <c r="O130" t="s">
        <v>1756</v>
      </c>
      <c r="P130" t="s">
        <v>1756</v>
      </c>
      <c r="Q130" s="387">
        <v>2243.2800000000002</v>
      </c>
      <c r="R130">
        <v>291.62640000000005</v>
      </c>
      <c r="S130">
        <v>2534.9063999999998</v>
      </c>
      <c r="T130" s="388">
        <v>44462</v>
      </c>
      <c r="U130">
        <v>0</v>
      </c>
      <c r="V130" t="s">
        <v>849</v>
      </c>
      <c r="W130" s="388">
        <v>44491</v>
      </c>
      <c r="X130">
        <v>169</v>
      </c>
      <c r="Y130">
        <v>0</v>
      </c>
      <c r="Z130">
        <v>0</v>
      </c>
      <c r="AA130" t="s">
        <v>1758</v>
      </c>
      <c r="AB130" t="s">
        <v>827</v>
      </c>
      <c r="AD130" t="s">
        <v>1759</v>
      </c>
      <c r="AE130" t="s">
        <v>1760</v>
      </c>
      <c r="AI130" t="s">
        <v>1761</v>
      </c>
      <c r="AL130" t="s">
        <v>2019</v>
      </c>
      <c r="AM130">
        <v>6</v>
      </c>
      <c r="AN130" t="s">
        <v>1763</v>
      </c>
      <c r="AO130" t="s">
        <v>1764</v>
      </c>
      <c r="AP130">
        <v>0</v>
      </c>
      <c r="AQ130" s="388">
        <v>44464</v>
      </c>
      <c r="AS130" t="s">
        <v>1765</v>
      </c>
      <c r="AT130" s="388">
        <v>44464</v>
      </c>
      <c r="AU130" t="s">
        <v>1756</v>
      </c>
      <c r="AV130" t="s">
        <v>1756</v>
      </c>
      <c r="AZ130" t="s">
        <v>1766</v>
      </c>
      <c r="BA130" t="s">
        <v>1767</v>
      </c>
      <c r="BB130" t="s">
        <v>2032</v>
      </c>
      <c r="BC130" t="s">
        <v>2033</v>
      </c>
      <c r="BD130" t="s">
        <v>827</v>
      </c>
      <c r="BE130" t="s">
        <v>1756</v>
      </c>
      <c r="BF130" t="s">
        <v>827</v>
      </c>
    </row>
    <row r="131" spans="1:58">
      <c r="A131" t="s">
        <v>499</v>
      </c>
      <c r="B131">
        <v>15</v>
      </c>
      <c r="C131">
        <v>0</v>
      </c>
      <c r="D131">
        <v>9955</v>
      </c>
      <c r="E131" t="s">
        <v>2018</v>
      </c>
      <c r="F131">
        <v>53530601</v>
      </c>
      <c r="G131" t="s">
        <v>1753</v>
      </c>
      <c r="H131">
        <v>0</v>
      </c>
      <c r="I131" t="s">
        <v>1795</v>
      </c>
      <c r="J131">
        <v>98.83</v>
      </c>
      <c r="K131">
        <v>13</v>
      </c>
      <c r="L131" t="s">
        <v>1771</v>
      </c>
      <c r="N131" t="s">
        <v>1757</v>
      </c>
      <c r="O131" t="s">
        <v>1756</v>
      </c>
      <c r="P131" t="s">
        <v>1756</v>
      </c>
      <c r="Q131" s="387">
        <v>1284.79</v>
      </c>
      <c r="R131">
        <v>167.02270000000001</v>
      </c>
      <c r="S131">
        <v>1451.8126999999997</v>
      </c>
      <c r="T131" s="388">
        <v>44462</v>
      </c>
      <c r="U131">
        <v>0</v>
      </c>
      <c r="V131" t="s">
        <v>849</v>
      </c>
      <c r="W131" s="388">
        <v>44491</v>
      </c>
      <c r="X131">
        <v>169</v>
      </c>
      <c r="Y131">
        <v>0</v>
      </c>
      <c r="Z131">
        <v>0</v>
      </c>
      <c r="AA131" t="s">
        <v>1758</v>
      </c>
      <c r="AB131" t="s">
        <v>827</v>
      </c>
      <c r="AD131" t="s">
        <v>1759</v>
      </c>
      <c r="AE131" t="s">
        <v>1760</v>
      </c>
      <c r="AI131" t="s">
        <v>1761</v>
      </c>
      <c r="AL131" t="s">
        <v>2019</v>
      </c>
      <c r="AM131">
        <v>6</v>
      </c>
      <c r="AN131" t="s">
        <v>1763</v>
      </c>
      <c r="AO131" t="s">
        <v>1764</v>
      </c>
      <c r="AP131">
        <v>0</v>
      </c>
      <c r="AQ131" s="388">
        <v>44464</v>
      </c>
      <c r="AS131" t="s">
        <v>1765</v>
      </c>
      <c r="AT131" s="388">
        <v>44464</v>
      </c>
      <c r="AU131" t="s">
        <v>1756</v>
      </c>
      <c r="AV131" t="s">
        <v>1756</v>
      </c>
      <c r="AZ131" t="s">
        <v>1766</v>
      </c>
      <c r="BA131" t="s">
        <v>1767</v>
      </c>
      <c r="BB131" t="s">
        <v>2034</v>
      </c>
      <c r="BC131" t="s">
        <v>2035</v>
      </c>
      <c r="BD131" t="s">
        <v>827</v>
      </c>
      <c r="BE131" t="s">
        <v>1756</v>
      </c>
      <c r="BF131" t="s">
        <v>827</v>
      </c>
    </row>
    <row r="132" spans="1:58">
      <c r="A132" t="s">
        <v>499</v>
      </c>
      <c r="B132">
        <v>15</v>
      </c>
      <c r="C132">
        <v>0</v>
      </c>
      <c r="D132">
        <v>9955</v>
      </c>
      <c r="E132" t="s">
        <v>2018</v>
      </c>
      <c r="F132">
        <v>53530601</v>
      </c>
      <c r="G132" t="s">
        <v>1753</v>
      </c>
      <c r="H132">
        <v>0</v>
      </c>
      <c r="I132" t="s">
        <v>1800</v>
      </c>
      <c r="J132">
        <v>127.81</v>
      </c>
      <c r="K132">
        <v>7</v>
      </c>
      <c r="L132" t="s">
        <v>1771</v>
      </c>
      <c r="N132" t="s">
        <v>1757</v>
      </c>
      <c r="O132" t="s">
        <v>1756</v>
      </c>
      <c r="P132" t="s">
        <v>1756</v>
      </c>
      <c r="Q132" s="387">
        <v>894.67</v>
      </c>
      <c r="R132">
        <v>116.30710000000001</v>
      </c>
      <c r="S132">
        <v>1010.9770999999998</v>
      </c>
      <c r="T132" s="388">
        <v>44462</v>
      </c>
      <c r="U132">
        <v>0</v>
      </c>
      <c r="V132" t="s">
        <v>849</v>
      </c>
      <c r="W132" s="388">
        <v>44491</v>
      </c>
      <c r="X132">
        <v>169</v>
      </c>
      <c r="Y132">
        <v>0</v>
      </c>
      <c r="Z132">
        <v>0</v>
      </c>
      <c r="AA132" t="s">
        <v>1758</v>
      </c>
      <c r="AB132" t="s">
        <v>827</v>
      </c>
      <c r="AD132" t="s">
        <v>1759</v>
      </c>
      <c r="AE132" t="s">
        <v>1760</v>
      </c>
      <c r="AI132" t="s">
        <v>1761</v>
      </c>
      <c r="AL132" t="s">
        <v>2019</v>
      </c>
      <c r="AM132">
        <v>6</v>
      </c>
      <c r="AN132" t="s">
        <v>1763</v>
      </c>
      <c r="AO132" t="s">
        <v>1764</v>
      </c>
      <c r="AP132">
        <v>0</v>
      </c>
      <c r="AQ132" s="388">
        <v>44464</v>
      </c>
      <c r="AS132" t="s">
        <v>1765</v>
      </c>
      <c r="AT132" s="388">
        <v>44464</v>
      </c>
      <c r="AU132" t="s">
        <v>1756</v>
      </c>
      <c r="AV132" t="s">
        <v>1756</v>
      </c>
      <c r="AZ132" t="s">
        <v>1766</v>
      </c>
      <c r="BA132" t="s">
        <v>1767</v>
      </c>
      <c r="BB132" t="s">
        <v>2036</v>
      </c>
      <c r="BC132" t="s">
        <v>2037</v>
      </c>
      <c r="BD132" t="s">
        <v>827</v>
      </c>
      <c r="BE132" t="s">
        <v>1756</v>
      </c>
      <c r="BF132" t="s">
        <v>827</v>
      </c>
    </row>
    <row r="133" spans="1:58">
      <c r="A133" t="s">
        <v>499</v>
      </c>
      <c r="B133">
        <v>15</v>
      </c>
      <c r="C133">
        <v>0</v>
      </c>
      <c r="D133">
        <v>9955</v>
      </c>
      <c r="E133" t="s">
        <v>2018</v>
      </c>
      <c r="F133">
        <v>53530601</v>
      </c>
      <c r="G133" t="s">
        <v>1753</v>
      </c>
      <c r="H133">
        <v>0</v>
      </c>
      <c r="I133" t="s">
        <v>1803</v>
      </c>
      <c r="J133">
        <v>225</v>
      </c>
      <c r="K133">
        <v>2</v>
      </c>
      <c r="L133" t="s">
        <v>1755</v>
      </c>
      <c r="N133" t="s">
        <v>1757</v>
      </c>
      <c r="O133" t="s">
        <v>1756</v>
      </c>
      <c r="P133" t="s">
        <v>1756</v>
      </c>
      <c r="Q133" s="387">
        <v>450</v>
      </c>
      <c r="R133">
        <v>58.5</v>
      </c>
      <c r="S133">
        <v>508.49999999999994</v>
      </c>
      <c r="T133" s="388">
        <v>44462</v>
      </c>
      <c r="U133">
        <v>0</v>
      </c>
      <c r="V133" t="s">
        <v>849</v>
      </c>
      <c r="W133" s="388">
        <v>44491</v>
      </c>
      <c r="X133">
        <v>169</v>
      </c>
      <c r="Y133">
        <v>0</v>
      </c>
      <c r="Z133">
        <v>0</v>
      </c>
      <c r="AA133" t="s">
        <v>1758</v>
      </c>
      <c r="AB133" t="s">
        <v>827</v>
      </c>
      <c r="AD133" t="s">
        <v>1759</v>
      </c>
      <c r="AE133" t="s">
        <v>1760</v>
      </c>
      <c r="AI133" t="s">
        <v>1761</v>
      </c>
      <c r="AL133" t="s">
        <v>2019</v>
      </c>
      <c r="AM133">
        <v>6</v>
      </c>
      <c r="AN133" t="s">
        <v>1763</v>
      </c>
      <c r="AO133" t="s">
        <v>1764</v>
      </c>
      <c r="AP133">
        <v>0</v>
      </c>
      <c r="AQ133" s="388">
        <v>44464</v>
      </c>
      <c r="AS133" t="s">
        <v>1765</v>
      </c>
      <c r="AT133" s="388">
        <v>44464</v>
      </c>
      <c r="AU133" t="s">
        <v>1756</v>
      </c>
      <c r="AV133" t="s">
        <v>1756</v>
      </c>
      <c r="AZ133" t="s">
        <v>1766</v>
      </c>
      <c r="BA133" t="s">
        <v>1767</v>
      </c>
      <c r="BB133" t="s">
        <v>2038</v>
      </c>
      <c r="BC133" t="s">
        <v>2039</v>
      </c>
      <c r="BD133" t="s">
        <v>827</v>
      </c>
      <c r="BE133" t="s">
        <v>1756</v>
      </c>
      <c r="BF133" t="s">
        <v>827</v>
      </c>
    </row>
    <row r="134" spans="1:58">
      <c r="A134" t="s">
        <v>829</v>
      </c>
      <c r="B134">
        <v>6</v>
      </c>
      <c r="C134">
        <v>0</v>
      </c>
      <c r="D134">
        <v>9756</v>
      </c>
      <c r="E134" t="s">
        <v>2040</v>
      </c>
      <c r="F134">
        <v>53511012</v>
      </c>
      <c r="G134" t="s">
        <v>2041</v>
      </c>
      <c r="H134">
        <v>0</v>
      </c>
      <c r="I134" t="s">
        <v>2042</v>
      </c>
      <c r="J134">
        <v>60</v>
      </c>
      <c r="K134">
        <v>11</v>
      </c>
      <c r="L134" t="s">
        <v>1771</v>
      </c>
      <c r="M134" t="s">
        <v>1756</v>
      </c>
      <c r="N134" t="s">
        <v>1756</v>
      </c>
      <c r="O134" t="s">
        <v>2043</v>
      </c>
      <c r="P134" t="s">
        <v>1757</v>
      </c>
      <c r="Q134" s="387">
        <v>660</v>
      </c>
      <c r="R134">
        <v>85.8</v>
      </c>
      <c r="S134">
        <v>745.8</v>
      </c>
      <c r="T134" s="388">
        <v>44436</v>
      </c>
      <c r="U134">
        <v>0</v>
      </c>
      <c r="V134" t="s">
        <v>830</v>
      </c>
      <c r="W134" s="388">
        <v>44446</v>
      </c>
      <c r="X134">
        <v>160</v>
      </c>
      <c r="Y134">
        <v>0</v>
      </c>
      <c r="Z134">
        <v>0</v>
      </c>
      <c r="AA134" t="s">
        <v>1758</v>
      </c>
      <c r="AB134" t="s">
        <v>2044</v>
      </c>
      <c r="AD134" t="s">
        <v>2045</v>
      </c>
      <c r="AE134" t="s">
        <v>2046</v>
      </c>
      <c r="AI134" t="s">
        <v>1761</v>
      </c>
      <c r="AL134" t="s">
        <v>2047</v>
      </c>
      <c r="AM134">
        <v>6</v>
      </c>
      <c r="AN134" t="s">
        <v>2048</v>
      </c>
      <c r="AO134" t="s">
        <v>2049</v>
      </c>
      <c r="AP134">
        <v>0</v>
      </c>
      <c r="AQ134" s="388">
        <v>44439</v>
      </c>
      <c r="AS134" t="s">
        <v>1765</v>
      </c>
      <c r="AT134" s="388">
        <v>44439</v>
      </c>
      <c r="AU134" t="s">
        <v>1756</v>
      </c>
      <c r="AV134" t="s">
        <v>1756</v>
      </c>
      <c r="AZ134" t="s">
        <v>1766</v>
      </c>
      <c r="BA134" t="s">
        <v>1865</v>
      </c>
      <c r="BB134" t="s">
        <v>2050</v>
      </c>
      <c r="BC134" t="s">
        <v>2051</v>
      </c>
      <c r="BD134" t="s">
        <v>1756</v>
      </c>
      <c r="BE134" t="s">
        <v>824</v>
      </c>
      <c r="BF134" t="s">
        <v>824</v>
      </c>
    </row>
    <row r="135" spans="1:58">
      <c r="A135" t="s">
        <v>829</v>
      </c>
      <c r="B135">
        <v>6</v>
      </c>
      <c r="C135">
        <v>0</v>
      </c>
      <c r="D135">
        <v>9756</v>
      </c>
      <c r="E135" t="s">
        <v>2040</v>
      </c>
      <c r="F135">
        <v>53511012</v>
      </c>
      <c r="G135" t="s">
        <v>2041</v>
      </c>
      <c r="H135">
        <v>0</v>
      </c>
      <c r="I135" t="s">
        <v>2052</v>
      </c>
      <c r="J135">
        <v>75</v>
      </c>
      <c r="K135">
        <v>132</v>
      </c>
      <c r="L135" t="s">
        <v>1771</v>
      </c>
      <c r="M135" t="s">
        <v>1756</v>
      </c>
      <c r="N135" t="s">
        <v>1756</v>
      </c>
      <c r="O135" t="s">
        <v>2053</v>
      </c>
      <c r="P135" t="s">
        <v>1757</v>
      </c>
      <c r="Q135" s="387">
        <v>9900</v>
      </c>
      <c r="R135">
        <v>1287</v>
      </c>
      <c r="S135">
        <v>11186.999999999998</v>
      </c>
      <c r="T135" s="388">
        <v>44436</v>
      </c>
      <c r="U135">
        <v>0</v>
      </c>
      <c r="V135" t="s">
        <v>830</v>
      </c>
      <c r="W135" s="388">
        <v>44446</v>
      </c>
      <c r="X135">
        <v>160</v>
      </c>
      <c r="Y135">
        <v>0</v>
      </c>
      <c r="Z135">
        <v>0</v>
      </c>
      <c r="AA135" t="s">
        <v>1758</v>
      </c>
      <c r="AB135" t="s">
        <v>2044</v>
      </c>
      <c r="AD135" t="s">
        <v>2045</v>
      </c>
      <c r="AE135" t="s">
        <v>2046</v>
      </c>
      <c r="AI135" t="s">
        <v>1761</v>
      </c>
      <c r="AL135" t="s">
        <v>2047</v>
      </c>
      <c r="AM135">
        <v>6</v>
      </c>
      <c r="AN135" t="s">
        <v>2048</v>
      </c>
      <c r="AO135" t="s">
        <v>2049</v>
      </c>
      <c r="AP135">
        <v>0</v>
      </c>
      <c r="AQ135" s="388">
        <v>44439</v>
      </c>
      <c r="AS135" t="s">
        <v>1765</v>
      </c>
      <c r="AT135" s="388">
        <v>44439</v>
      </c>
      <c r="AU135" t="s">
        <v>1756</v>
      </c>
      <c r="AV135" t="s">
        <v>1756</v>
      </c>
      <c r="AZ135" t="s">
        <v>1766</v>
      </c>
      <c r="BA135" t="s">
        <v>1865</v>
      </c>
      <c r="BB135" t="s">
        <v>2054</v>
      </c>
      <c r="BC135" t="s">
        <v>2055</v>
      </c>
      <c r="BD135" t="s">
        <v>1756</v>
      </c>
      <c r="BE135" t="s">
        <v>824</v>
      </c>
      <c r="BF135" t="s">
        <v>824</v>
      </c>
    </row>
    <row r="136" spans="1:58">
      <c r="A136" t="s">
        <v>829</v>
      </c>
      <c r="B136">
        <v>6</v>
      </c>
      <c r="C136">
        <v>0</v>
      </c>
      <c r="D136">
        <v>9756</v>
      </c>
      <c r="E136" t="s">
        <v>2040</v>
      </c>
      <c r="F136">
        <v>53511012</v>
      </c>
      <c r="G136" t="s">
        <v>2041</v>
      </c>
      <c r="H136">
        <v>0</v>
      </c>
      <c r="I136" t="s">
        <v>2056</v>
      </c>
      <c r="J136">
        <v>210</v>
      </c>
      <c r="K136">
        <v>14</v>
      </c>
      <c r="L136" t="s">
        <v>1755</v>
      </c>
      <c r="M136" t="s">
        <v>1756</v>
      </c>
      <c r="N136" t="s">
        <v>1756</v>
      </c>
      <c r="P136" t="s">
        <v>1757</v>
      </c>
      <c r="Q136" s="387">
        <v>2940</v>
      </c>
      <c r="R136">
        <v>382.2</v>
      </c>
      <c r="S136">
        <v>3322.2</v>
      </c>
      <c r="T136" s="388">
        <v>44436</v>
      </c>
      <c r="U136">
        <v>0</v>
      </c>
      <c r="V136" t="s">
        <v>830</v>
      </c>
      <c r="W136" s="388">
        <v>44446</v>
      </c>
      <c r="X136">
        <v>160</v>
      </c>
      <c r="Y136">
        <v>0</v>
      </c>
      <c r="Z136">
        <v>0</v>
      </c>
      <c r="AA136" t="s">
        <v>1758</v>
      </c>
      <c r="AB136" t="s">
        <v>2044</v>
      </c>
      <c r="AD136" t="s">
        <v>2045</v>
      </c>
      <c r="AE136" t="s">
        <v>2046</v>
      </c>
      <c r="AI136" t="s">
        <v>1761</v>
      </c>
      <c r="AL136" t="s">
        <v>2047</v>
      </c>
      <c r="AM136">
        <v>6</v>
      </c>
      <c r="AN136" t="s">
        <v>2048</v>
      </c>
      <c r="AO136" t="s">
        <v>2049</v>
      </c>
      <c r="AP136">
        <v>0</v>
      </c>
      <c r="AQ136" s="388">
        <v>44439</v>
      </c>
      <c r="AS136" t="s">
        <v>1765</v>
      </c>
      <c r="AT136" s="388">
        <v>44439</v>
      </c>
      <c r="AU136" t="s">
        <v>1756</v>
      </c>
      <c r="AV136" t="s">
        <v>1756</v>
      </c>
      <c r="AZ136" t="s">
        <v>1766</v>
      </c>
      <c r="BA136" t="s">
        <v>1865</v>
      </c>
      <c r="BB136" t="s">
        <v>2057</v>
      </c>
      <c r="BC136" t="s">
        <v>2058</v>
      </c>
      <c r="BD136" t="s">
        <v>1756</v>
      </c>
      <c r="BE136" t="s">
        <v>824</v>
      </c>
      <c r="BF136" t="s">
        <v>824</v>
      </c>
    </row>
    <row r="137" spans="1:58">
      <c r="A137" t="s">
        <v>829</v>
      </c>
      <c r="B137">
        <v>6</v>
      </c>
      <c r="C137">
        <v>0</v>
      </c>
      <c r="D137">
        <v>9756</v>
      </c>
      <c r="E137" t="s">
        <v>2040</v>
      </c>
      <c r="F137">
        <v>53511012</v>
      </c>
      <c r="G137" t="s">
        <v>2041</v>
      </c>
      <c r="H137">
        <v>0</v>
      </c>
      <c r="I137" t="s">
        <v>518</v>
      </c>
      <c r="J137">
        <v>95</v>
      </c>
      <c r="K137">
        <v>12</v>
      </c>
      <c r="L137" t="s">
        <v>1771</v>
      </c>
      <c r="M137" t="s">
        <v>1756</v>
      </c>
      <c r="N137" t="s">
        <v>1756</v>
      </c>
      <c r="O137" t="s">
        <v>2059</v>
      </c>
      <c r="P137" t="s">
        <v>1757</v>
      </c>
      <c r="Q137" s="387">
        <v>1140</v>
      </c>
      <c r="R137">
        <v>148.20000000000002</v>
      </c>
      <c r="S137">
        <v>1288.1999999999998</v>
      </c>
      <c r="T137" s="388">
        <v>44436</v>
      </c>
      <c r="U137">
        <v>0</v>
      </c>
      <c r="V137" t="s">
        <v>830</v>
      </c>
      <c r="W137" s="388">
        <v>44446</v>
      </c>
      <c r="X137">
        <v>160</v>
      </c>
      <c r="Y137">
        <v>0</v>
      </c>
      <c r="Z137">
        <v>0</v>
      </c>
      <c r="AA137" t="s">
        <v>1758</v>
      </c>
      <c r="AB137" t="s">
        <v>2044</v>
      </c>
      <c r="AD137" t="s">
        <v>2045</v>
      </c>
      <c r="AE137" t="s">
        <v>2046</v>
      </c>
      <c r="AI137" t="s">
        <v>1761</v>
      </c>
      <c r="AL137" t="s">
        <v>2047</v>
      </c>
      <c r="AM137">
        <v>6</v>
      </c>
      <c r="AN137" t="s">
        <v>2048</v>
      </c>
      <c r="AO137" t="s">
        <v>2049</v>
      </c>
      <c r="AP137">
        <v>0</v>
      </c>
      <c r="AQ137" s="388">
        <v>44439</v>
      </c>
      <c r="AS137" t="s">
        <v>1765</v>
      </c>
      <c r="AT137" s="388">
        <v>44439</v>
      </c>
      <c r="AU137" t="s">
        <v>1756</v>
      </c>
      <c r="AV137" t="s">
        <v>1756</v>
      </c>
      <c r="AZ137" t="s">
        <v>1766</v>
      </c>
      <c r="BA137" t="s">
        <v>1865</v>
      </c>
      <c r="BB137" t="s">
        <v>2060</v>
      </c>
      <c r="BC137" t="s">
        <v>2061</v>
      </c>
      <c r="BD137" t="s">
        <v>1756</v>
      </c>
      <c r="BE137" t="s">
        <v>824</v>
      </c>
      <c r="BF137" t="s">
        <v>824</v>
      </c>
    </row>
    <row r="138" spans="1:58">
      <c r="A138" t="s">
        <v>829</v>
      </c>
      <c r="B138">
        <v>6</v>
      </c>
      <c r="C138">
        <v>0</v>
      </c>
      <c r="D138">
        <v>9756</v>
      </c>
      <c r="E138" t="s">
        <v>2040</v>
      </c>
      <c r="F138">
        <v>53511012</v>
      </c>
      <c r="G138" t="s">
        <v>2041</v>
      </c>
      <c r="H138">
        <v>0</v>
      </c>
      <c r="I138" t="s">
        <v>2062</v>
      </c>
      <c r="J138">
        <v>138.05000000000001</v>
      </c>
      <c r="K138">
        <v>9</v>
      </c>
      <c r="L138" t="s">
        <v>2063</v>
      </c>
      <c r="M138" t="s">
        <v>2064</v>
      </c>
      <c r="N138" t="s">
        <v>1757</v>
      </c>
      <c r="O138" t="s">
        <v>1756</v>
      </c>
      <c r="P138" t="s">
        <v>1756</v>
      </c>
      <c r="Q138" s="387">
        <v>1242.45</v>
      </c>
      <c r="R138">
        <v>161.51850000000002</v>
      </c>
      <c r="S138">
        <v>1403.9684999999999</v>
      </c>
      <c r="T138" s="388">
        <v>44436</v>
      </c>
      <c r="U138">
        <v>0</v>
      </c>
      <c r="V138" t="s">
        <v>830</v>
      </c>
      <c r="W138" s="388">
        <v>44446</v>
      </c>
      <c r="X138">
        <v>160</v>
      </c>
      <c r="Y138">
        <v>0</v>
      </c>
      <c r="Z138">
        <v>0</v>
      </c>
      <c r="AA138" t="s">
        <v>1758</v>
      </c>
      <c r="AB138" t="s">
        <v>2044</v>
      </c>
      <c r="AD138" t="s">
        <v>2045</v>
      </c>
      <c r="AE138" t="s">
        <v>2046</v>
      </c>
      <c r="AI138" t="s">
        <v>1761</v>
      </c>
      <c r="AL138" t="s">
        <v>2047</v>
      </c>
      <c r="AM138">
        <v>6</v>
      </c>
      <c r="AN138" t="s">
        <v>2048</v>
      </c>
      <c r="AO138" t="s">
        <v>2049</v>
      </c>
      <c r="AP138">
        <v>0</v>
      </c>
      <c r="AQ138" s="388">
        <v>44439</v>
      </c>
      <c r="AS138" t="s">
        <v>1765</v>
      </c>
      <c r="AT138" s="388">
        <v>44439</v>
      </c>
      <c r="AU138" t="s">
        <v>1756</v>
      </c>
      <c r="AV138" t="s">
        <v>1756</v>
      </c>
      <c r="AZ138" t="s">
        <v>1766</v>
      </c>
      <c r="BA138" t="s">
        <v>1865</v>
      </c>
      <c r="BB138" t="s">
        <v>2065</v>
      </c>
      <c r="BC138" t="s">
        <v>2066</v>
      </c>
      <c r="BD138" t="s">
        <v>1756</v>
      </c>
      <c r="BE138" t="s">
        <v>824</v>
      </c>
      <c r="BF138" t="s">
        <v>824</v>
      </c>
    </row>
    <row r="139" spans="1:58">
      <c r="A139" t="s">
        <v>829</v>
      </c>
      <c r="B139">
        <v>6</v>
      </c>
      <c r="C139">
        <v>0</v>
      </c>
      <c r="D139">
        <v>9756</v>
      </c>
      <c r="E139" t="s">
        <v>2040</v>
      </c>
      <c r="F139">
        <v>53511012</v>
      </c>
      <c r="G139" t="s">
        <v>2041</v>
      </c>
      <c r="H139">
        <v>0</v>
      </c>
      <c r="I139" t="s">
        <v>2062</v>
      </c>
      <c r="J139">
        <v>138.05000000000001</v>
      </c>
      <c r="K139">
        <v>9</v>
      </c>
      <c r="L139" t="s">
        <v>2063</v>
      </c>
      <c r="M139" t="s">
        <v>2064</v>
      </c>
      <c r="N139" t="s">
        <v>1757</v>
      </c>
      <c r="O139" t="s">
        <v>1756</v>
      </c>
      <c r="P139" t="s">
        <v>1756</v>
      </c>
      <c r="Q139" s="387">
        <v>1242.45</v>
      </c>
      <c r="R139">
        <v>161.51850000000002</v>
      </c>
      <c r="S139">
        <v>1403.9684999999999</v>
      </c>
      <c r="T139" s="388">
        <v>44436</v>
      </c>
      <c r="U139">
        <v>0</v>
      </c>
      <c r="V139" t="s">
        <v>830</v>
      </c>
      <c r="W139" s="388">
        <v>44446</v>
      </c>
      <c r="X139">
        <v>160</v>
      </c>
      <c r="Y139">
        <v>0</v>
      </c>
      <c r="Z139">
        <v>0</v>
      </c>
      <c r="AA139" t="s">
        <v>1758</v>
      </c>
      <c r="AB139" t="s">
        <v>2044</v>
      </c>
      <c r="AD139" t="s">
        <v>2045</v>
      </c>
      <c r="AE139" t="s">
        <v>2046</v>
      </c>
      <c r="AI139" t="s">
        <v>1761</v>
      </c>
      <c r="AL139" t="s">
        <v>2047</v>
      </c>
      <c r="AM139">
        <v>6</v>
      </c>
      <c r="AN139" t="s">
        <v>2048</v>
      </c>
      <c r="AO139" t="s">
        <v>2049</v>
      </c>
      <c r="AP139">
        <v>0</v>
      </c>
      <c r="AQ139" s="388">
        <v>44439</v>
      </c>
      <c r="AS139" t="s">
        <v>1765</v>
      </c>
      <c r="AT139" s="388">
        <v>44439</v>
      </c>
      <c r="AU139" t="s">
        <v>1756</v>
      </c>
      <c r="AV139" t="s">
        <v>1756</v>
      </c>
      <c r="AZ139" t="s">
        <v>1766</v>
      </c>
      <c r="BA139" t="s">
        <v>1865</v>
      </c>
      <c r="BB139" t="s">
        <v>2065</v>
      </c>
      <c r="BC139" t="s">
        <v>2066</v>
      </c>
      <c r="BD139" t="s">
        <v>1756</v>
      </c>
      <c r="BE139" t="s">
        <v>824</v>
      </c>
      <c r="BF139" t="s">
        <v>824</v>
      </c>
    </row>
    <row r="140" spans="1:58">
      <c r="A140" t="s">
        <v>829</v>
      </c>
      <c r="B140">
        <v>6</v>
      </c>
      <c r="C140">
        <v>0</v>
      </c>
      <c r="D140">
        <v>9756</v>
      </c>
      <c r="E140" t="s">
        <v>2040</v>
      </c>
      <c r="F140">
        <v>53511012</v>
      </c>
      <c r="G140" t="s">
        <v>2041</v>
      </c>
      <c r="H140">
        <v>0</v>
      </c>
      <c r="I140" t="s">
        <v>2062</v>
      </c>
      <c r="J140">
        <v>138.05000000000001</v>
      </c>
      <c r="K140">
        <v>7</v>
      </c>
      <c r="L140" t="s">
        <v>2063</v>
      </c>
      <c r="M140" t="s">
        <v>2064</v>
      </c>
      <c r="N140" t="s">
        <v>1757</v>
      </c>
      <c r="O140" t="s">
        <v>1756</v>
      </c>
      <c r="P140" t="s">
        <v>1756</v>
      </c>
      <c r="Q140" s="387">
        <v>966.35</v>
      </c>
      <c r="R140">
        <v>125.6255</v>
      </c>
      <c r="S140">
        <v>1091.9755</v>
      </c>
      <c r="T140" s="388">
        <v>44436</v>
      </c>
      <c r="U140">
        <v>0</v>
      </c>
      <c r="V140" t="s">
        <v>830</v>
      </c>
      <c r="W140" s="388">
        <v>44446</v>
      </c>
      <c r="X140">
        <v>160</v>
      </c>
      <c r="Y140">
        <v>0</v>
      </c>
      <c r="Z140">
        <v>0</v>
      </c>
      <c r="AA140" t="s">
        <v>1758</v>
      </c>
      <c r="AB140" t="s">
        <v>2044</v>
      </c>
      <c r="AD140" t="s">
        <v>2045</v>
      </c>
      <c r="AE140" t="s">
        <v>2046</v>
      </c>
      <c r="AI140" t="s">
        <v>1761</v>
      </c>
      <c r="AL140" t="s">
        <v>2047</v>
      </c>
      <c r="AM140">
        <v>6</v>
      </c>
      <c r="AN140" t="s">
        <v>2048</v>
      </c>
      <c r="AO140" t="s">
        <v>2049</v>
      </c>
      <c r="AP140">
        <v>0</v>
      </c>
      <c r="AQ140" s="388">
        <v>44439</v>
      </c>
      <c r="AS140" t="s">
        <v>1765</v>
      </c>
      <c r="AT140" s="388">
        <v>44439</v>
      </c>
      <c r="AU140" t="s">
        <v>1756</v>
      </c>
      <c r="AV140" t="s">
        <v>1756</v>
      </c>
      <c r="AZ140" t="s">
        <v>1766</v>
      </c>
      <c r="BA140" t="s">
        <v>1865</v>
      </c>
      <c r="BB140" t="s">
        <v>2067</v>
      </c>
      <c r="BC140" t="s">
        <v>2068</v>
      </c>
      <c r="BD140" t="s">
        <v>1756</v>
      </c>
      <c r="BE140" t="s">
        <v>824</v>
      </c>
      <c r="BF140" t="s">
        <v>824</v>
      </c>
    </row>
    <row r="141" spans="1:58">
      <c r="A141" t="s">
        <v>829</v>
      </c>
      <c r="B141">
        <v>6</v>
      </c>
      <c r="C141">
        <v>0</v>
      </c>
      <c r="D141">
        <v>9756</v>
      </c>
      <c r="E141" t="s">
        <v>2040</v>
      </c>
      <c r="F141">
        <v>53511012</v>
      </c>
      <c r="G141" t="s">
        <v>2041</v>
      </c>
      <c r="H141">
        <v>0</v>
      </c>
      <c r="I141" t="s">
        <v>2062</v>
      </c>
      <c r="J141">
        <v>138.05000000000001</v>
      </c>
      <c r="K141">
        <v>9</v>
      </c>
      <c r="L141" t="s">
        <v>2063</v>
      </c>
      <c r="M141" t="s">
        <v>2064</v>
      </c>
      <c r="N141" t="s">
        <v>1757</v>
      </c>
      <c r="O141" t="s">
        <v>1756</v>
      </c>
      <c r="P141" t="s">
        <v>1756</v>
      </c>
      <c r="Q141" s="387">
        <v>1242.45</v>
      </c>
      <c r="R141">
        <v>161.51850000000002</v>
      </c>
      <c r="S141">
        <v>1403.9684999999999</v>
      </c>
      <c r="T141" s="388">
        <v>44436</v>
      </c>
      <c r="U141">
        <v>0</v>
      </c>
      <c r="V141" t="s">
        <v>830</v>
      </c>
      <c r="W141" s="388">
        <v>44446</v>
      </c>
      <c r="X141">
        <v>160</v>
      </c>
      <c r="Y141">
        <v>0</v>
      </c>
      <c r="Z141">
        <v>0</v>
      </c>
      <c r="AA141" t="s">
        <v>1758</v>
      </c>
      <c r="AB141" t="s">
        <v>2044</v>
      </c>
      <c r="AD141" t="s">
        <v>2045</v>
      </c>
      <c r="AE141" t="s">
        <v>2046</v>
      </c>
      <c r="AI141" t="s">
        <v>1761</v>
      </c>
      <c r="AL141" t="s">
        <v>2047</v>
      </c>
      <c r="AM141">
        <v>6</v>
      </c>
      <c r="AN141" t="s">
        <v>2048</v>
      </c>
      <c r="AO141" t="s">
        <v>2049</v>
      </c>
      <c r="AP141">
        <v>0</v>
      </c>
      <c r="AQ141" s="388">
        <v>44439</v>
      </c>
      <c r="AS141" t="s">
        <v>1765</v>
      </c>
      <c r="AT141" s="388">
        <v>44439</v>
      </c>
      <c r="AU141" t="s">
        <v>1756</v>
      </c>
      <c r="AV141" t="s">
        <v>1756</v>
      </c>
      <c r="AZ141" t="s">
        <v>1766</v>
      </c>
      <c r="BA141" t="s">
        <v>1865</v>
      </c>
      <c r="BB141" t="s">
        <v>2065</v>
      </c>
      <c r="BC141" t="s">
        <v>2066</v>
      </c>
      <c r="BD141" t="s">
        <v>1756</v>
      </c>
      <c r="BE141" t="s">
        <v>824</v>
      </c>
      <c r="BF141" t="s">
        <v>824</v>
      </c>
    </row>
    <row r="142" spans="1:58">
      <c r="A142" t="s">
        <v>829</v>
      </c>
      <c r="B142">
        <v>6</v>
      </c>
      <c r="C142">
        <v>0</v>
      </c>
      <c r="D142">
        <v>9756</v>
      </c>
      <c r="E142" t="s">
        <v>2040</v>
      </c>
      <c r="F142">
        <v>53511012</v>
      </c>
      <c r="G142" t="s">
        <v>2041</v>
      </c>
      <c r="H142">
        <v>0</v>
      </c>
      <c r="I142" t="s">
        <v>2069</v>
      </c>
      <c r="J142">
        <v>144.6</v>
      </c>
      <c r="K142">
        <v>5</v>
      </c>
      <c r="L142" t="s">
        <v>2063</v>
      </c>
      <c r="M142" t="s">
        <v>2070</v>
      </c>
      <c r="N142" t="s">
        <v>1757</v>
      </c>
      <c r="O142" t="s">
        <v>1756</v>
      </c>
      <c r="P142" t="s">
        <v>1756</v>
      </c>
      <c r="Q142" s="387">
        <v>723</v>
      </c>
      <c r="R142">
        <v>93.990000000000009</v>
      </c>
      <c r="S142">
        <v>816.9899999999999</v>
      </c>
      <c r="T142" s="388">
        <v>44436</v>
      </c>
      <c r="U142">
        <v>0</v>
      </c>
      <c r="V142" t="s">
        <v>830</v>
      </c>
      <c r="W142" s="388">
        <v>44446</v>
      </c>
      <c r="X142">
        <v>160</v>
      </c>
      <c r="Y142">
        <v>0</v>
      </c>
      <c r="Z142">
        <v>0</v>
      </c>
      <c r="AA142" t="s">
        <v>1758</v>
      </c>
      <c r="AB142" t="s">
        <v>2044</v>
      </c>
      <c r="AD142" t="s">
        <v>2045</v>
      </c>
      <c r="AE142" t="s">
        <v>2046</v>
      </c>
      <c r="AI142" t="s">
        <v>1761</v>
      </c>
      <c r="AL142" t="s">
        <v>2047</v>
      </c>
      <c r="AM142">
        <v>6</v>
      </c>
      <c r="AN142" t="s">
        <v>2048</v>
      </c>
      <c r="AO142" t="s">
        <v>2049</v>
      </c>
      <c r="AP142">
        <v>0</v>
      </c>
      <c r="AQ142" s="388">
        <v>44439</v>
      </c>
      <c r="AS142" t="s">
        <v>1765</v>
      </c>
      <c r="AT142" s="388">
        <v>44439</v>
      </c>
      <c r="AU142" t="s">
        <v>1756</v>
      </c>
      <c r="AV142" t="s">
        <v>1756</v>
      </c>
      <c r="AZ142" t="s">
        <v>1766</v>
      </c>
      <c r="BA142" t="s">
        <v>1865</v>
      </c>
      <c r="BB142" t="s">
        <v>2071</v>
      </c>
      <c r="BC142" t="s">
        <v>2072</v>
      </c>
      <c r="BD142" t="s">
        <v>1756</v>
      </c>
      <c r="BE142" t="s">
        <v>824</v>
      </c>
      <c r="BF142" t="s">
        <v>824</v>
      </c>
    </row>
    <row r="143" spans="1:58">
      <c r="A143" t="s">
        <v>829</v>
      </c>
      <c r="B143">
        <v>6</v>
      </c>
      <c r="C143">
        <v>0</v>
      </c>
      <c r="D143">
        <v>9756</v>
      </c>
      <c r="E143" t="s">
        <v>2040</v>
      </c>
      <c r="F143">
        <v>53511012</v>
      </c>
      <c r="G143" t="s">
        <v>2041</v>
      </c>
      <c r="H143">
        <v>0</v>
      </c>
      <c r="I143" t="s">
        <v>2073</v>
      </c>
      <c r="J143">
        <v>243.75</v>
      </c>
      <c r="K143">
        <v>7</v>
      </c>
      <c r="L143" t="s">
        <v>1755</v>
      </c>
      <c r="M143" t="s">
        <v>2074</v>
      </c>
      <c r="N143" t="s">
        <v>1757</v>
      </c>
      <c r="O143" t="s">
        <v>1756</v>
      </c>
      <c r="P143" t="s">
        <v>1756</v>
      </c>
      <c r="Q143" s="387">
        <v>1706.25</v>
      </c>
      <c r="R143">
        <v>221.8125</v>
      </c>
      <c r="S143">
        <v>1928.0624999999998</v>
      </c>
      <c r="T143" s="388">
        <v>44436</v>
      </c>
      <c r="U143">
        <v>0</v>
      </c>
      <c r="V143" t="s">
        <v>830</v>
      </c>
      <c r="W143" s="388">
        <v>44446</v>
      </c>
      <c r="X143">
        <v>160</v>
      </c>
      <c r="Y143">
        <v>0</v>
      </c>
      <c r="Z143">
        <v>0</v>
      </c>
      <c r="AA143" t="s">
        <v>1758</v>
      </c>
      <c r="AB143" t="s">
        <v>2044</v>
      </c>
      <c r="AD143" t="s">
        <v>2045</v>
      </c>
      <c r="AE143" t="s">
        <v>2046</v>
      </c>
      <c r="AI143" t="s">
        <v>1761</v>
      </c>
      <c r="AL143" t="s">
        <v>2047</v>
      </c>
      <c r="AM143">
        <v>6</v>
      </c>
      <c r="AN143" t="s">
        <v>2048</v>
      </c>
      <c r="AO143" t="s">
        <v>2049</v>
      </c>
      <c r="AP143">
        <v>0</v>
      </c>
      <c r="AQ143" s="388">
        <v>44439</v>
      </c>
      <c r="AS143" t="s">
        <v>1765</v>
      </c>
      <c r="AT143" s="388">
        <v>44439</v>
      </c>
      <c r="AU143" t="s">
        <v>1756</v>
      </c>
      <c r="AV143" t="s">
        <v>1756</v>
      </c>
      <c r="AZ143" t="s">
        <v>1766</v>
      </c>
      <c r="BA143" t="s">
        <v>1865</v>
      </c>
      <c r="BB143" t="s">
        <v>2075</v>
      </c>
      <c r="BC143" t="s">
        <v>2076</v>
      </c>
      <c r="BD143" t="s">
        <v>1756</v>
      </c>
      <c r="BE143" t="s">
        <v>824</v>
      </c>
      <c r="BF143" t="s">
        <v>824</v>
      </c>
    </row>
    <row r="144" spans="1:58">
      <c r="A144" t="s">
        <v>829</v>
      </c>
      <c r="B144">
        <v>6</v>
      </c>
      <c r="C144">
        <v>0</v>
      </c>
      <c r="D144">
        <v>9756</v>
      </c>
      <c r="E144" t="s">
        <v>2040</v>
      </c>
      <c r="F144">
        <v>53511012</v>
      </c>
      <c r="G144" t="s">
        <v>2041</v>
      </c>
      <c r="H144">
        <v>0</v>
      </c>
      <c r="I144" t="s">
        <v>2073</v>
      </c>
      <c r="J144">
        <v>243.75</v>
      </c>
      <c r="K144">
        <v>1</v>
      </c>
      <c r="L144" t="s">
        <v>1755</v>
      </c>
      <c r="M144" t="s">
        <v>2074</v>
      </c>
      <c r="N144" t="s">
        <v>1757</v>
      </c>
      <c r="O144" t="s">
        <v>1756</v>
      </c>
      <c r="P144" t="s">
        <v>1756</v>
      </c>
      <c r="Q144" s="387">
        <v>243.75</v>
      </c>
      <c r="R144">
        <v>31.6875</v>
      </c>
      <c r="S144">
        <v>275.4375</v>
      </c>
      <c r="T144" s="388">
        <v>44436</v>
      </c>
      <c r="U144">
        <v>0</v>
      </c>
      <c r="V144" t="s">
        <v>830</v>
      </c>
      <c r="W144" s="388">
        <v>44446</v>
      </c>
      <c r="X144">
        <v>160</v>
      </c>
      <c r="Y144">
        <v>0</v>
      </c>
      <c r="Z144">
        <v>0</v>
      </c>
      <c r="AA144" t="s">
        <v>1758</v>
      </c>
      <c r="AB144" t="s">
        <v>2044</v>
      </c>
      <c r="AD144" t="s">
        <v>2045</v>
      </c>
      <c r="AE144" t="s">
        <v>2046</v>
      </c>
      <c r="AI144" t="s">
        <v>1761</v>
      </c>
      <c r="AL144" t="s">
        <v>2047</v>
      </c>
      <c r="AM144">
        <v>6</v>
      </c>
      <c r="AN144" t="s">
        <v>2048</v>
      </c>
      <c r="AO144" t="s">
        <v>2049</v>
      </c>
      <c r="AP144">
        <v>0</v>
      </c>
      <c r="AQ144" s="388">
        <v>44439</v>
      </c>
      <c r="AS144" t="s">
        <v>1765</v>
      </c>
      <c r="AT144" s="388">
        <v>44439</v>
      </c>
      <c r="AU144" t="s">
        <v>1756</v>
      </c>
      <c r="AV144" t="s">
        <v>1756</v>
      </c>
      <c r="AZ144" t="s">
        <v>1766</v>
      </c>
      <c r="BA144" t="s">
        <v>1865</v>
      </c>
      <c r="BB144" t="s">
        <v>2077</v>
      </c>
      <c r="BC144" t="s">
        <v>2078</v>
      </c>
      <c r="BD144" t="s">
        <v>1756</v>
      </c>
      <c r="BE144" t="s">
        <v>824</v>
      </c>
      <c r="BF144" t="s">
        <v>824</v>
      </c>
    </row>
    <row r="145" spans="1:58">
      <c r="A145" t="s">
        <v>829</v>
      </c>
      <c r="B145">
        <v>6</v>
      </c>
      <c r="C145">
        <v>0</v>
      </c>
      <c r="D145">
        <v>9756</v>
      </c>
      <c r="E145" t="s">
        <v>2040</v>
      </c>
      <c r="F145">
        <v>53511012</v>
      </c>
      <c r="G145" t="s">
        <v>2041</v>
      </c>
      <c r="H145">
        <v>0</v>
      </c>
      <c r="I145" t="s">
        <v>2079</v>
      </c>
      <c r="J145">
        <v>63.38</v>
      </c>
      <c r="K145">
        <v>9</v>
      </c>
      <c r="L145" t="s">
        <v>1771</v>
      </c>
      <c r="M145" t="s">
        <v>2080</v>
      </c>
      <c r="N145" t="s">
        <v>1757</v>
      </c>
      <c r="O145" t="s">
        <v>1756</v>
      </c>
      <c r="P145" t="s">
        <v>1756</v>
      </c>
      <c r="Q145" s="387">
        <v>570.41999999999996</v>
      </c>
      <c r="R145">
        <v>74.154600000000002</v>
      </c>
      <c r="S145">
        <v>644.57459999999992</v>
      </c>
      <c r="T145" s="388">
        <v>44436</v>
      </c>
      <c r="U145">
        <v>0</v>
      </c>
      <c r="V145" t="s">
        <v>830</v>
      </c>
      <c r="W145" s="388">
        <v>44446</v>
      </c>
      <c r="X145">
        <v>160</v>
      </c>
      <c r="Y145">
        <v>0</v>
      </c>
      <c r="Z145">
        <v>0</v>
      </c>
      <c r="AA145" t="s">
        <v>1758</v>
      </c>
      <c r="AB145" t="s">
        <v>2044</v>
      </c>
      <c r="AD145" t="s">
        <v>2045</v>
      </c>
      <c r="AE145" t="s">
        <v>2046</v>
      </c>
      <c r="AI145" t="s">
        <v>1761</v>
      </c>
      <c r="AL145" t="s">
        <v>2047</v>
      </c>
      <c r="AM145">
        <v>6</v>
      </c>
      <c r="AN145" t="s">
        <v>2048</v>
      </c>
      <c r="AO145" t="s">
        <v>2049</v>
      </c>
      <c r="AP145">
        <v>0</v>
      </c>
      <c r="AQ145" s="388">
        <v>44439</v>
      </c>
      <c r="AS145" t="s">
        <v>1765</v>
      </c>
      <c r="AT145" s="388">
        <v>44439</v>
      </c>
      <c r="AU145" t="s">
        <v>1756</v>
      </c>
      <c r="AV145" t="s">
        <v>1756</v>
      </c>
      <c r="AZ145" t="s">
        <v>1766</v>
      </c>
      <c r="BA145" t="s">
        <v>1865</v>
      </c>
      <c r="BB145" t="s">
        <v>2081</v>
      </c>
      <c r="BC145" t="s">
        <v>2082</v>
      </c>
      <c r="BD145" t="s">
        <v>1756</v>
      </c>
      <c r="BE145" t="s">
        <v>824</v>
      </c>
      <c r="BF145" t="s">
        <v>824</v>
      </c>
    </row>
    <row r="146" spans="1:58">
      <c r="A146" t="s">
        <v>829</v>
      </c>
      <c r="B146">
        <v>6</v>
      </c>
      <c r="C146">
        <v>0</v>
      </c>
      <c r="D146">
        <v>9756</v>
      </c>
      <c r="E146" t="s">
        <v>2040</v>
      </c>
      <c r="F146">
        <v>53511012</v>
      </c>
      <c r="G146" t="s">
        <v>2041</v>
      </c>
      <c r="H146">
        <v>0</v>
      </c>
      <c r="I146" t="s">
        <v>2079</v>
      </c>
      <c r="J146">
        <v>63.38</v>
      </c>
      <c r="K146">
        <v>9</v>
      </c>
      <c r="L146" t="s">
        <v>1771</v>
      </c>
      <c r="M146" t="s">
        <v>2080</v>
      </c>
      <c r="N146" t="s">
        <v>1757</v>
      </c>
      <c r="O146" t="s">
        <v>1756</v>
      </c>
      <c r="P146" t="s">
        <v>1756</v>
      </c>
      <c r="Q146" s="387">
        <v>570.41999999999996</v>
      </c>
      <c r="R146">
        <v>74.154600000000002</v>
      </c>
      <c r="S146">
        <v>644.57459999999992</v>
      </c>
      <c r="T146" s="388">
        <v>44436</v>
      </c>
      <c r="U146">
        <v>0</v>
      </c>
      <c r="V146" t="s">
        <v>830</v>
      </c>
      <c r="W146" s="388">
        <v>44446</v>
      </c>
      <c r="X146">
        <v>160</v>
      </c>
      <c r="Y146">
        <v>0</v>
      </c>
      <c r="Z146">
        <v>0</v>
      </c>
      <c r="AA146" t="s">
        <v>1758</v>
      </c>
      <c r="AB146" t="s">
        <v>2044</v>
      </c>
      <c r="AD146" t="s">
        <v>2045</v>
      </c>
      <c r="AE146" t="s">
        <v>2046</v>
      </c>
      <c r="AI146" t="s">
        <v>1761</v>
      </c>
      <c r="AL146" t="s">
        <v>2047</v>
      </c>
      <c r="AM146">
        <v>6</v>
      </c>
      <c r="AN146" t="s">
        <v>2048</v>
      </c>
      <c r="AO146" t="s">
        <v>2049</v>
      </c>
      <c r="AP146">
        <v>0</v>
      </c>
      <c r="AQ146" s="388">
        <v>44439</v>
      </c>
      <c r="AS146" t="s">
        <v>1765</v>
      </c>
      <c r="AT146" s="388">
        <v>44439</v>
      </c>
      <c r="AU146" t="s">
        <v>1756</v>
      </c>
      <c r="AV146" t="s">
        <v>1756</v>
      </c>
      <c r="AZ146" t="s">
        <v>1766</v>
      </c>
      <c r="BA146" t="s">
        <v>1865</v>
      </c>
      <c r="BB146" t="s">
        <v>2081</v>
      </c>
      <c r="BC146" t="s">
        <v>2082</v>
      </c>
      <c r="BD146" t="s">
        <v>1756</v>
      </c>
      <c r="BE146" t="s">
        <v>824</v>
      </c>
      <c r="BF146" t="s">
        <v>824</v>
      </c>
    </row>
    <row r="147" spans="1:58">
      <c r="A147" t="s">
        <v>829</v>
      </c>
      <c r="B147">
        <v>6</v>
      </c>
      <c r="C147">
        <v>0</v>
      </c>
      <c r="D147">
        <v>9756</v>
      </c>
      <c r="E147" t="s">
        <v>2040</v>
      </c>
      <c r="F147">
        <v>53511012</v>
      </c>
      <c r="G147" t="s">
        <v>2041</v>
      </c>
      <c r="H147">
        <v>0</v>
      </c>
      <c r="I147" t="s">
        <v>2079</v>
      </c>
      <c r="J147">
        <v>63.38</v>
      </c>
      <c r="K147">
        <v>9</v>
      </c>
      <c r="L147" t="s">
        <v>1771</v>
      </c>
      <c r="M147" t="s">
        <v>2080</v>
      </c>
      <c r="N147" t="s">
        <v>1757</v>
      </c>
      <c r="O147" t="s">
        <v>1756</v>
      </c>
      <c r="P147" t="s">
        <v>1756</v>
      </c>
      <c r="Q147" s="387">
        <v>570.41999999999996</v>
      </c>
      <c r="R147">
        <v>74.154600000000002</v>
      </c>
      <c r="S147">
        <v>644.57459999999992</v>
      </c>
      <c r="T147" s="388">
        <v>44436</v>
      </c>
      <c r="U147">
        <v>0</v>
      </c>
      <c r="V147" t="s">
        <v>830</v>
      </c>
      <c r="W147" s="388">
        <v>44446</v>
      </c>
      <c r="X147">
        <v>160</v>
      </c>
      <c r="Y147">
        <v>0</v>
      </c>
      <c r="Z147">
        <v>0</v>
      </c>
      <c r="AA147" t="s">
        <v>1758</v>
      </c>
      <c r="AB147" t="s">
        <v>2044</v>
      </c>
      <c r="AD147" t="s">
        <v>2045</v>
      </c>
      <c r="AE147" t="s">
        <v>2046</v>
      </c>
      <c r="AI147" t="s">
        <v>1761</v>
      </c>
      <c r="AL147" t="s">
        <v>2047</v>
      </c>
      <c r="AM147">
        <v>6</v>
      </c>
      <c r="AN147" t="s">
        <v>2048</v>
      </c>
      <c r="AO147" t="s">
        <v>2049</v>
      </c>
      <c r="AP147">
        <v>0</v>
      </c>
      <c r="AQ147" s="388">
        <v>44439</v>
      </c>
      <c r="AS147" t="s">
        <v>1765</v>
      </c>
      <c r="AT147" s="388">
        <v>44439</v>
      </c>
      <c r="AU147" t="s">
        <v>1756</v>
      </c>
      <c r="AV147" t="s">
        <v>1756</v>
      </c>
      <c r="AZ147" t="s">
        <v>1766</v>
      </c>
      <c r="BA147" t="s">
        <v>1865</v>
      </c>
      <c r="BB147" t="s">
        <v>2081</v>
      </c>
      <c r="BC147" t="s">
        <v>2082</v>
      </c>
      <c r="BD147" t="s">
        <v>1756</v>
      </c>
      <c r="BE147" t="s">
        <v>824</v>
      </c>
      <c r="BF147" t="s">
        <v>824</v>
      </c>
    </row>
    <row r="148" spans="1:58">
      <c r="A148" t="s">
        <v>829</v>
      </c>
      <c r="B148">
        <v>6</v>
      </c>
      <c r="C148">
        <v>0</v>
      </c>
      <c r="D148">
        <v>9756</v>
      </c>
      <c r="E148" t="s">
        <v>2040</v>
      </c>
      <c r="F148">
        <v>53511012</v>
      </c>
      <c r="G148" t="s">
        <v>2041</v>
      </c>
      <c r="H148">
        <v>0</v>
      </c>
      <c r="I148" t="s">
        <v>2083</v>
      </c>
      <c r="J148">
        <v>12.21</v>
      </c>
      <c r="K148">
        <v>6</v>
      </c>
      <c r="L148" t="s">
        <v>1771</v>
      </c>
      <c r="M148" t="s">
        <v>2084</v>
      </c>
      <c r="N148" t="s">
        <v>1757</v>
      </c>
      <c r="O148" t="s">
        <v>1756</v>
      </c>
      <c r="P148" t="s">
        <v>1756</v>
      </c>
      <c r="Q148" s="387">
        <v>73.260000000000005</v>
      </c>
      <c r="R148">
        <v>9.5238000000000014</v>
      </c>
      <c r="S148">
        <v>82.783799999999999</v>
      </c>
      <c r="T148" s="388">
        <v>44436</v>
      </c>
      <c r="U148">
        <v>0</v>
      </c>
      <c r="V148" t="s">
        <v>830</v>
      </c>
      <c r="W148" s="388">
        <v>44446</v>
      </c>
      <c r="X148">
        <v>160</v>
      </c>
      <c r="Y148">
        <v>0</v>
      </c>
      <c r="Z148">
        <v>0</v>
      </c>
      <c r="AA148" t="s">
        <v>1758</v>
      </c>
      <c r="AB148" t="s">
        <v>2044</v>
      </c>
      <c r="AD148" t="s">
        <v>2045</v>
      </c>
      <c r="AE148" t="s">
        <v>2046</v>
      </c>
      <c r="AI148" t="s">
        <v>1761</v>
      </c>
      <c r="AL148" t="s">
        <v>2047</v>
      </c>
      <c r="AM148">
        <v>6</v>
      </c>
      <c r="AN148" t="s">
        <v>2048</v>
      </c>
      <c r="AO148" t="s">
        <v>2049</v>
      </c>
      <c r="AP148">
        <v>0</v>
      </c>
      <c r="AQ148" s="388">
        <v>44439</v>
      </c>
      <c r="AS148" t="s">
        <v>1765</v>
      </c>
      <c r="AT148" s="388">
        <v>44439</v>
      </c>
      <c r="AU148" t="s">
        <v>1756</v>
      </c>
      <c r="AV148" t="s">
        <v>1756</v>
      </c>
      <c r="AZ148" t="s">
        <v>1766</v>
      </c>
      <c r="BA148" t="s">
        <v>1865</v>
      </c>
      <c r="BB148" t="s">
        <v>2085</v>
      </c>
      <c r="BC148" t="s">
        <v>2086</v>
      </c>
      <c r="BD148" t="s">
        <v>1756</v>
      </c>
      <c r="BE148" t="s">
        <v>824</v>
      </c>
      <c r="BF148" t="s">
        <v>824</v>
      </c>
    </row>
    <row r="149" spans="1:58">
      <c r="A149" t="s">
        <v>829</v>
      </c>
      <c r="B149">
        <v>6</v>
      </c>
      <c r="C149">
        <v>0</v>
      </c>
      <c r="D149">
        <v>9756</v>
      </c>
      <c r="E149" t="s">
        <v>2040</v>
      </c>
      <c r="F149">
        <v>53511012</v>
      </c>
      <c r="G149" t="s">
        <v>2041</v>
      </c>
      <c r="H149">
        <v>0</v>
      </c>
      <c r="I149" t="s">
        <v>2083</v>
      </c>
      <c r="J149">
        <v>12.21</v>
      </c>
      <c r="K149">
        <v>9</v>
      </c>
      <c r="L149" t="s">
        <v>1771</v>
      </c>
      <c r="M149" t="s">
        <v>2084</v>
      </c>
      <c r="N149" t="s">
        <v>1757</v>
      </c>
      <c r="O149" t="s">
        <v>1756</v>
      </c>
      <c r="P149" t="s">
        <v>1756</v>
      </c>
      <c r="Q149" s="387">
        <v>109.89</v>
      </c>
      <c r="R149">
        <v>14.2857</v>
      </c>
      <c r="S149">
        <v>124.17569999999999</v>
      </c>
      <c r="T149" s="388">
        <v>44436</v>
      </c>
      <c r="U149">
        <v>0</v>
      </c>
      <c r="V149" t="s">
        <v>830</v>
      </c>
      <c r="W149" s="388">
        <v>44446</v>
      </c>
      <c r="X149">
        <v>160</v>
      </c>
      <c r="Y149">
        <v>0</v>
      </c>
      <c r="Z149">
        <v>0</v>
      </c>
      <c r="AA149" t="s">
        <v>1758</v>
      </c>
      <c r="AB149" t="s">
        <v>2044</v>
      </c>
      <c r="AD149" t="s">
        <v>2045</v>
      </c>
      <c r="AE149" t="s">
        <v>2046</v>
      </c>
      <c r="AI149" t="s">
        <v>1761</v>
      </c>
      <c r="AL149" t="s">
        <v>2047</v>
      </c>
      <c r="AM149">
        <v>6</v>
      </c>
      <c r="AN149" t="s">
        <v>2048</v>
      </c>
      <c r="AO149" t="s">
        <v>2049</v>
      </c>
      <c r="AP149">
        <v>0</v>
      </c>
      <c r="AQ149" s="388">
        <v>44439</v>
      </c>
      <c r="AS149" t="s">
        <v>1765</v>
      </c>
      <c r="AT149" s="388">
        <v>44439</v>
      </c>
      <c r="AU149" t="s">
        <v>1756</v>
      </c>
      <c r="AV149" t="s">
        <v>1756</v>
      </c>
      <c r="AZ149" t="s">
        <v>1766</v>
      </c>
      <c r="BA149" t="s">
        <v>1865</v>
      </c>
      <c r="BB149" t="s">
        <v>2087</v>
      </c>
      <c r="BC149" t="s">
        <v>2088</v>
      </c>
      <c r="BD149" t="s">
        <v>1756</v>
      </c>
      <c r="BE149" t="s">
        <v>824</v>
      </c>
      <c r="BF149" t="s">
        <v>824</v>
      </c>
    </row>
    <row r="150" spans="1:58">
      <c r="A150" t="s">
        <v>829</v>
      </c>
      <c r="B150">
        <v>6</v>
      </c>
      <c r="C150">
        <v>0</v>
      </c>
      <c r="D150">
        <v>9756</v>
      </c>
      <c r="E150" t="s">
        <v>2040</v>
      </c>
      <c r="F150">
        <v>53511012</v>
      </c>
      <c r="G150" t="s">
        <v>2041</v>
      </c>
      <c r="H150">
        <v>0</v>
      </c>
      <c r="I150" t="s">
        <v>2083</v>
      </c>
      <c r="J150">
        <v>12.21</v>
      </c>
      <c r="K150">
        <v>9</v>
      </c>
      <c r="L150" t="s">
        <v>1771</v>
      </c>
      <c r="M150" t="s">
        <v>2084</v>
      </c>
      <c r="N150" t="s">
        <v>1757</v>
      </c>
      <c r="O150" t="s">
        <v>1756</v>
      </c>
      <c r="P150" t="s">
        <v>1756</v>
      </c>
      <c r="Q150" s="387">
        <v>109.89</v>
      </c>
      <c r="R150">
        <v>14.2857</v>
      </c>
      <c r="S150">
        <v>124.17569999999999</v>
      </c>
      <c r="T150" s="388">
        <v>44436</v>
      </c>
      <c r="U150">
        <v>0</v>
      </c>
      <c r="V150" t="s">
        <v>830</v>
      </c>
      <c r="W150" s="388">
        <v>44446</v>
      </c>
      <c r="X150">
        <v>160</v>
      </c>
      <c r="Y150">
        <v>0</v>
      </c>
      <c r="Z150">
        <v>0</v>
      </c>
      <c r="AA150" t="s">
        <v>1758</v>
      </c>
      <c r="AB150" t="s">
        <v>2044</v>
      </c>
      <c r="AD150" t="s">
        <v>2045</v>
      </c>
      <c r="AE150" t="s">
        <v>2046</v>
      </c>
      <c r="AI150" t="s">
        <v>1761</v>
      </c>
      <c r="AL150" t="s">
        <v>2047</v>
      </c>
      <c r="AM150">
        <v>6</v>
      </c>
      <c r="AN150" t="s">
        <v>2048</v>
      </c>
      <c r="AO150" t="s">
        <v>2049</v>
      </c>
      <c r="AP150">
        <v>0</v>
      </c>
      <c r="AQ150" s="388">
        <v>44439</v>
      </c>
      <c r="AS150" t="s">
        <v>1765</v>
      </c>
      <c r="AT150" s="388">
        <v>44439</v>
      </c>
      <c r="AU150" t="s">
        <v>1756</v>
      </c>
      <c r="AV150" t="s">
        <v>1756</v>
      </c>
      <c r="AZ150" t="s">
        <v>1766</v>
      </c>
      <c r="BA150" t="s">
        <v>1865</v>
      </c>
      <c r="BB150" t="s">
        <v>2087</v>
      </c>
      <c r="BC150" t="s">
        <v>2088</v>
      </c>
      <c r="BD150" t="s">
        <v>1756</v>
      </c>
      <c r="BE150" t="s">
        <v>824</v>
      </c>
      <c r="BF150" t="s">
        <v>824</v>
      </c>
    </row>
    <row r="151" spans="1:58">
      <c r="A151" t="s">
        <v>829</v>
      </c>
      <c r="B151">
        <v>6</v>
      </c>
      <c r="C151">
        <v>0</v>
      </c>
      <c r="D151">
        <v>9756</v>
      </c>
      <c r="E151" t="s">
        <v>2040</v>
      </c>
      <c r="F151">
        <v>53511012</v>
      </c>
      <c r="G151" t="s">
        <v>2041</v>
      </c>
      <c r="H151">
        <v>0</v>
      </c>
      <c r="I151" t="s">
        <v>2089</v>
      </c>
      <c r="J151">
        <v>146.96</v>
      </c>
      <c r="K151">
        <v>6</v>
      </c>
      <c r="L151" t="s">
        <v>2063</v>
      </c>
      <c r="M151" t="s">
        <v>2090</v>
      </c>
      <c r="N151" t="s">
        <v>1757</v>
      </c>
      <c r="O151" t="s">
        <v>1756</v>
      </c>
      <c r="P151" t="s">
        <v>1756</v>
      </c>
      <c r="Q151" s="387">
        <v>881.76</v>
      </c>
      <c r="R151">
        <v>114.6288</v>
      </c>
      <c r="S151">
        <v>996.38879999999995</v>
      </c>
      <c r="T151" s="388">
        <v>44436</v>
      </c>
      <c r="U151">
        <v>0</v>
      </c>
      <c r="V151" t="s">
        <v>830</v>
      </c>
      <c r="W151" s="388">
        <v>44446</v>
      </c>
      <c r="X151">
        <v>160</v>
      </c>
      <c r="Y151">
        <v>0</v>
      </c>
      <c r="Z151">
        <v>0</v>
      </c>
      <c r="AA151" t="s">
        <v>1758</v>
      </c>
      <c r="AB151" t="s">
        <v>2044</v>
      </c>
      <c r="AD151" t="s">
        <v>2045</v>
      </c>
      <c r="AE151" t="s">
        <v>2046</v>
      </c>
      <c r="AI151" t="s">
        <v>1761</v>
      </c>
      <c r="AL151" t="s">
        <v>2047</v>
      </c>
      <c r="AM151">
        <v>6</v>
      </c>
      <c r="AN151" t="s">
        <v>2048</v>
      </c>
      <c r="AO151" t="s">
        <v>2049</v>
      </c>
      <c r="AP151">
        <v>0</v>
      </c>
      <c r="AQ151" s="388">
        <v>44439</v>
      </c>
      <c r="AS151" t="s">
        <v>1765</v>
      </c>
      <c r="AT151" s="388">
        <v>44439</v>
      </c>
      <c r="AU151" t="s">
        <v>1756</v>
      </c>
      <c r="AV151" t="s">
        <v>1756</v>
      </c>
      <c r="AZ151" t="s">
        <v>1766</v>
      </c>
      <c r="BA151" t="s">
        <v>1865</v>
      </c>
      <c r="BB151" t="s">
        <v>2091</v>
      </c>
      <c r="BC151" t="s">
        <v>2092</v>
      </c>
      <c r="BD151" t="s">
        <v>1756</v>
      </c>
      <c r="BE151" t="s">
        <v>824</v>
      </c>
      <c r="BF151" t="s">
        <v>824</v>
      </c>
    </row>
    <row r="152" spans="1:58">
      <c r="A152" t="s">
        <v>829</v>
      </c>
      <c r="B152">
        <v>6</v>
      </c>
      <c r="C152">
        <v>0</v>
      </c>
      <c r="D152">
        <v>9756</v>
      </c>
      <c r="E152" t="s">
        <v>2040</v>
      </c>
      <c r="F152">
        <v>53511012</v>
      </c>
      <c r="G152" t="s">
        <v>2041</v>
      </c>
      <c r="H152">
        <v>0</v>
      </c>
      <c r="I152" t="s">
        <v>2089</v>
      </c>
      <c r="J152">
        <v>146.96</v>
      </c>
      <c r="K152">
        <v>9</v>
      </c>
      <c r="L152" t="s">
        <v>2063</v>
      </c>
      <c r="M152" t="s">
        <v>2090</v>
      </c>
      <c r="N152" t="s">
        <v>1757</v>
      </c>
      <c r="O152" t="s">
        <v>1756</v>
      </c>
      <c r="P152" t="s">
        <v>1756</v>
      </c>
      <c r="Q152" s="387">
        <v>1322.64</v>
      </c>
      <c r="R152">
        <v>171.94320000000002</v>
      </c>
      <c r="S152">
        <v>1494.5832</v>
      </c>
      <c r="T152" s="388">
        <v>44436</v>
      </c>
      <c r="U152">
        <v>0</v>
      </c>
      <c r="V152" t="s">
        <v>830</v>
      </c>
      <c r="W152" s="388">
        <v>44446</v>
      </c>
      <c r="X152">
        <v>160</v>
      </c>
      <c r="Y152">
        <v>0</v>
      </c>
      <c r="Z152">
        <v>0</v>
      </c>
      <c r="AA152" t="s">
        <v>1758</v>
      </c>
      <c r="AB152" t="s">
        <v>2044</v>
      </c>
      <c r="AD152" t="s">
        <v>2045</v>
      </c>
      <c r="AE152" t="s">
        <v>2046</v>
      </c>
      <c r="AI152" t="s">
        <v>1761</v>
      </c>
      <c r="AL152" t="s">
        <v>2047</v>
      </c>
      <c r="AM152">
        <v>6</v>
      </c>
      <c r="AN152" t="s">
        <v>2048</v>
      </c>
      <c r="AO152" t="s">
        <v>2049</v>
      </c>
      <c r="AP152">
        <v>0</v>
      </c>
      <c r="AQ152" s="388">
        <v>44439</v>
      </c>
      <c r="AS152" t="s">
        <v>1765</v>
      </c>
      <c r="AT152" s="388">
        <v>44439</v>
      </c>
      <c r="AU152" t="s">
        <v>1756</v>
      </c>
      <c r="AV152" t="s">
        <v>1756</v>
      </c>
      <c r="AZ152" t="s">
        <v>1766</v>
      </c>
      <c r="BA152" t="s">
        <v>1865</v>
      </c>
      <c r="BB152" t="s">
        <v>2093</v>
      </c>
      <c r="BC152" t="s">
        <v>2094</v>
      </c>
      <c r="BD152" t="s">
        <v>1756</v>
      </c>
      <c r="BE152" t="s">
        <v>824</v>
      </c>
      <c r="BF152" t="s">
        <v>824</v>
      </c>
    </row>
    <row r="153" spans="1:58">
      <c r="A153" t="s">
        <v>829</v>
      </c>
      <c r="B153">
        <v>6</v>
      </c>
      <c r="C153">
        <v>0</v>
      </c>
      <c r="D153">
        <v>9756</v>
      </c>
      <c r="E153" t="s">
        <v>2040</v>
      </c>
      <c r="F153">
        <v>53511012</v>
      </c>
      <c r="G153" t="s">
        <v>2041</v>
      </c>
      <c r="H153">
        <v>0</v>
      </c>
      <c r="I153" t="s">
        <v>2089</v>
      </c>
      <c r="J153">
        <v>146.96</v>
      </c>
      <c r="K153">
        <v>9</v>
      </c>
      <c r="L153" t="s">
        <v>2063</v>
      </c>
      <c r="M153" t="s">
        <v>2090</v>
      </c>
      <c r="N153" t="s">
        <v>1757</v>
      </c>
      <c r="O153" t="s">
        <v>1756</v>
      </c>
      <c r="P153" t="s">
        <v>1756</v>
      </c>
      <c r="Q153" s="387">
        <v>1322.64</v>
      </c>
      <c r="R153">
        <v>171.94320000000002</v>
      </c>
      <c r="S153">
        <v>1494.5832</v>
      </c>
      <c r="T153" s="388">
        <v>44436</v>
      </c>
      <c r="U153">
        <v>0</v>
      </c>
      <c r="V153" t="s">
        <v>830</v>
      </c>
      <c r="W153" s="388">
        <v>44446</v>
      </c>
      <c r="X153">
        <v>160</v>
      </c>
      <c r="Y153">
        <v>0</v>
      </c>
      <c r="Z153">
        <v>0</v>
      </c>
      <c r="AA153" t="s">
        <v>1758</v>
      </c>
      <c r="AB153" t="s">
        <v>2044</v>
      </c>
      <c r="AD153" t="s">
        <v>2045</v>
      </c>
      <c r="AE153" t="s">
        <v>2046</v>
      </c>
      <c r="AI153" t="s">
        <v>1761</v>
      </c>
      <c r="AL153" t="s">
        <v>2047</v>
      </c>
      <c r="AM153">
        <v>6</v>
      </c>
      <c r="AN153" t="s">
        <v>2048</v>
      </c>
      <c r="AO153" t="s">
        <v>2049</v>
      </c>
      <c r="AP153">
        <v>0</v>
      </c>
      <c r="AQ153" s="388">
        <v>44439</v>
      </c>
      <c r="AS153" t="s">
        <v>1765</v>
      </c>
      <c r="AT153" s="388">
        <v>44439</v>
      </c>
      <c r="AU153" t="s">
        <v>1756</v>
      </c>
      <c r="AV153" t="s">
        <v>1756</v>
      </c>
      <c r="AZ153" t="s">
        <v>1766</v>
      </c>
      <c r="BA153" t="s">
        <v>1865</v>
      </c>
      <c r="BB153" t="s">
        <v>2093</v>
      </c>
      <c r="BC153" t="s">
        <v>2094</v>
      </c>
      <c r="BD153" t="s">
        <v>1756</v>
      </c>
      <c r="BE153" t="s">
        <v>824</v>
      </c>
      <c r="BF153" t="s">
        <v>824</v>
      </c>
    </row>
    <row r="154" spans="1:58">
      <c r="A154" t="s">
        <v>829</v>
      </c>
      <c r="B154">
        <v>6</v>
      </c>
      <c r="C154">
        <v>0</v>
      </c>
      <c r="D154">
        <v>9756</v>
      </c>
      <c r="E154" t="s">
        <v>2040</v>
      </c>
      <c r="F154">
        <v>53511012</v>
      </c>
      <c r="G154" t="s">
        <v>2041</v>
      </c>
      <c r="H154">
        <v>0</v>
      </c>
      <c r="I154" t="s">
        <v>2089</v>
      </c>
      <c r="J154">
        <v>146.96</v>
      </c>
      <c r="K154">
        <v>9</v>
      </c>
      <c r="L154" t="s">
        <v>2063</v>
      </c>
      <c r="M154" t="s">
        <v>2090</v>
      </c>
      <c r="N154" t="s">
        <v>1757</v>
      </c>
      <c r="O154" t="s">
        <v>1756</v>
      </c>
      <c r="P154" t="s">
        <v>1756</v>
      </c>
      <c r="Q154" s="387">
        <v>1322.64</v>
      </c>
      <c r="R154">
        <v>171.94320000000002</v>
      </c>
      <c r="S154">
        <v>1494.5832</v>
      </c>
      <c r="T154" s="388">
        <v>44436</v>
      </c>
      <c r="U154">
        <v>0</v>
      </c>
      <c r="V154" t="s">
        <v>830</v>
      </c>
      <c r="W154" s="388">
        <v>44446</v>
      </c>
      <c r="X154">
        <v>160</v>
      </c>
      <c r="Y154">
        <v>0</v>
      </c>
      <c r="Z154">
        <v>0</v>
      </c>
      <c r="AA154" t="s">
        <v>1758</v>
      </c>
      <c r="AB154" t="s">
        <v>2044</v>
      </c>
      <c r="AD154" t="s">
        <v>2045</v>
      </c>
      <c r="AE154" t="s">
        <v>2046</v>
      </c>
      <c r="AI154" t="s">
        <v>1761</v>
      </c>
      <c r="AL154" t="s">
        <v>2047</v>
      </c>
      <c r="AM154">
        <v>6</v>
      </c>
      <c r="AN154" t="s">
        <v>2048</v>
      </c>
      <c r="AO154" t="s">
        <v>2049</v>
      </c>
      <c r="AP154">
        <v>0</v>
      </c>
      <c r="AQ154" s="388">
        <v>44439</v>
      </c>
      <c r="AS154" t="s">
        <v>1765</v>
      </c>
      <c r="AT154" s="388">
        <v>44439</v>
      </c>
      <c r="AU154" t="s">
        <v>1756</v>
      </c>
      <c r="AV154" t="s">
        <v>1756</v>
      </c>
      <c r="AZ154" t="s">
        <v>1766</v>
      </c>
      <c r="BA154" t="s">
        <v>1865</v>
      </c>
      <c r="BB154" t="s">
        <v>2093</v>
      </c>
      <c r="BC154" t="s">
        <v>2094</v>
      </c>
      <c r="BD154" t="s">
        <v>1756</v>
      </c>
      <c r="BE154" t="s">
        <v>824</v>
      </c>
      <c r="BF154" t="s">
        <v>824</v>
      </c>
    </row>
    <row r="155" spans="1:58">
      <c r="A155" t="s">
        <v>829</v>
      </c>
      <c r="B155">
        <v>6</v>
      </c>
      <c r="C155">
        <v>0</v>
      </c>
      <c r="D155">
        <v>9756</v>
      </c>
      <c r="E155" t="s">
        <v>2040</v>
      </c>
      <c r="F155">
        <v>53511012</v>
      </c>
      <c r="G155" t="s">
        <v>2041</v>
      </c>
      <c r="H155">
        <v>0</v>
      </c>
      <c r="I155" t="s">
        <v>2095</v>
      </c>
      <c r="J155">
        <v>138.44999999999999</v>
      </c>
      <c r="K155">
        <v>9</v>
      </c>
      <c r="L155" t="s">
        <v>2063</v>
      </c>
      <c r="M155" t="s">
        <v>2096</v>
      </c>
      <c r="N155" t="s">
        <v>1757</v>
      </c>
      <c r="O155" t="s">
        <v>1756</v>
      </c>
      <c r="P155" t="s">
        <v>1756</v>
      </c>
      <c r="Q155" s="387">
        <v>1246.05</v>
      </c>
      <c r="R155">
        <v>161.98650000000001</v>
      </c>
      <c r="S155">
        <v>1408.0364999999997</v>
      </c>
      <c r="T155" s="388">
        <v>44436</v>
      </c>
      <c r="U155">
        <v>0</v>
      </c>
      <c r="V155" t="s">
        <v>830</v>
      </c>
      <c r="W155" s="388">
        <v>44446</v>
      </c>
      <c r="X155">
        <v>160</v>
      </c>
      <c r="Y155">
        <v>0</v>
      </c>
      <c r="Z155">
        <v>0</v>
      </c>
      <c r="AA155" t="s">
        <v>1758</v>
      </c>
      <c r="AB155" t="s">
        <v>2044</v>
      </c>
      <c r="AD155" t="s">
        <v>2045</v>
      </c>
      <c r="AE155" t="s">
        <v>2046</v>
      </c>
      <c r="AI155" t="s">
        <v>1761</v>
      </c>
      <c r="AL155" t="s">
        <v>2047</v>
      </c>
      <c r="AM155">
        <v>6</v>
      </c>
      <c r="AN155" t="s">
        <v>2048</v>
      </c>
      <c r="AO155" t="s">
        <v>2049</v>
      </c>
      <c r="AP155">
        <v>0</v>
      </c>
      <c r="AQ155" s="388">
        <v>44439</v>
      </c>
      <c r="AS155" t="s">
        <v>1765</v>
      </c>
      <c r="AT155" s="388">
        <v>44439</v>
      </c>
      <c r="AU155" t="s">
        <v>1756</v>
      </c>
      <c r="AV155" t="s">
        <v>1756</v>
      </c>
      <c r="AZ155" t="s">
        <v>1766</v>
      </c>
      <c r="BA155" t="s">
        <v>1865</v>
      </c>
      <c r="BB155" t="s">
        <v>2097</v>
      </c>
      <c r="BC155" t="s">
        <v>2098</v>
      </c>
      <c r="BD155" t="s">
        <v>1756</v>
      </c>
      <c r="BE155" t="s">
        <v>824</v>
      </c>
      <c r="BF155" t="s">
        <v>824</v>
      </c>
    </row>
    <row r="156" spans="1:58">
      <c r="A156" t="s">
        <v>829</v>
      </c>
      <c r="B156">
        <v>6</v>
      </c>
      <c r="C156">
        <v>0</v>
      </c>
      <c r="D156">
        <v>9756</v>
      </c>
      <c r="E156" t="s">
        <v>2040</v>
      </c>
      <c r="F156">
        <v>53511012</v>
      </c>
      <c r="G156" t="s">
        <v>2041</v>
      </c>
      <c r="H156">
        <v>0</v>
      </c>
      <c r="I156" t="s">
        <v>2095</v>
      </c>
      <c r="J156">
        <v>138.44999999999999</v>
      </c>
      <c r="K156">
        <v>9</v>
      </c>
      <c r="L156" t="s">
        <v>2063</v>
      </c>
      <c r="M156" t="s">
        <v>2096</v>
      </c>
      <c r="N156" t="s">
        <v>1757</v>
      </c>
      <c r="O156" t="s">
        <v>1756</v>
      </c>
      <c r="P156" t="s">
        <v>1756</v>
      </c>
      <c r="Q156" s="387">
        <v>1246.05</v>
      </c>
      <c r="R156">
        <v>161.98650000000001</v>
      </c>
      <c r="S156">
        <v>1408.0364999999997</v>
      </c>
      <c r="T156" s="388">
        <v>44436</v>
      </c>
      <c r="U156">
        <v>0</v>
      </c>
      <c r="V156" t="s">
        <v>830</v>
      </c>
      <c r="W156" s="388">
        <v>44446</v>
      </c>
      <c r="X156">
        <v>160</v>
      </c>
      <c r="Y156">
        <v>0</v>
      </c>
      <c r="Z156">
        <v>0</v>
      </c>
      <c r="AA156" t="s">
        <v>1758</v>
      </c>
      <c r="AB156" t="s">
        <v>2044</v>
      </c>
      <c r="AD156" t="s">
        <v>2045</v>
      </c>
      <c r="AE156" t="s">
        <v>2046</v>
      </c>
      <c r="AI156" t="s">
        <v>1761</v>
      </c>
      <c r="AL156" t="s">
        <v>2047</v>
      </c>
      <c r="AM156">
        <v>6</v>
      </c>
      <c r="AN156" t="s">
        <v>2048</v>
      </c>
      <c r="AO156" t="s">
        <v>2049</v>
      </c>
      <c r="AP156">
        <v>0</v>
      </c>
      <c r="AQ156" s="388">
        <v>44439</v>
      </c>
      <c r="AS156" t="s">
        <v>1765</v>
      </c>
      <c r="AT156" s="388">
        <v>44439</v>
      </c>
      <c r="AU156" t="s">
        <v>1756</v>
      </c>
      <c r="AV156" t="s">
        <v>1756</v>
      </c>
      <c r="AZ156" t="s">
        <v>1766</v>
      </c>
      <c r="BA156" t="s">
        <v>1865</v>
      </c>
      <c r="BB156" t="s">
        <v>2097</v>
      </c>
      <c r="BC156" t="s">
        <v>2098</v>
      </c>
      <c r="BD156" t="s">
        <v>1756</v>
      </c>
      <c r="BE156" t="s">
        <v>824</v>
      </c>
      <c r="BF156" t="s">
        <v>824</v>
      </c>
    </row>
    <row r="157" spans="1:58">
      <c r="A157" t="s">
        <v>829</v>
      </c>
      <c r="B157">
        <v>6</v>
      </c>
      <c r="C157">
        <v>0</v>
      </c>
      <c r="D157">
        <v>9756</v>
      </c>
      <c r="E157" t="s">
        <v>2040</v>
      </c>
      <c r="F157">
        <v>53511012</v>
      </c>
      <c r="G157" t="s">
        <v>2041</v>
      </c>
      <c r="H157">
        <v>0</v>
      </c>
      <c r="I157" t="s">
        <v>2095</v>
      </c>
      <c r="J157">
        <v>138.44999999999999</v>
      </c>
      <c r="K157">
        <v>9</v>
      </c>
      <c r="L157" t="s">
        <v>2063</v>
      </c>
      <c r="M157" t="s">
        <v>2096</v>
      </c>
      <c r="N157" t="s">
        <v>1757</v>
      </c>
      <c r="O157" t="s">
        <v>1756</v>
      </c>
      <c r="P157" t="s">
        <v>1756</v>
      </c>
      <c r="Q157" s="387">
        <v>1246.05</v>
      </c>
      <c r="R157">
        <v>161.98650000000001</v>
      </c>
      <c r="S157">
        <v>1408.0364999999997</v>
      </c>
      <c r="T157" s="388">
        <v>44436</v>
      </c>
      <c r="U157">
        <v>0</v>
      </c>
      <c r="V157" t="s">
        <v>830</v>
      </c>
      <c r="W157" s="388">
        <v>44446</v>
      </c>
      <c r="X157">
        <v>160</v>
      </c>
      <c r="Y157">
        <v>0</v>
      </c>
      <c r="Z157">
        <v>0</v>
      </c>
      <c r="AA157" t="s">
        <v>1758</v>
      </c>
      <c r="AB157" t="s">
        <v>2044</v>
      </c>
      <c r="AD157" t="s">
        <v>2045</v>
      </c>
      <c r="AE157" t="s">
        <v>2046</v>
      </c>
      <c r="AI157" t="s">
        <v>1761</v>
      </c>
      <c r="AL157" t="s">
        <v>2047</v>
      </c>
      <c r="AM157">
        <v>6</v>
      </c>
      <c r="AN157" t="s">
        <v>2048</v>
      </c>
      <c r="AO157" t="s">
        <v>2049</v>
      </c>
      <c r="AP157">
        <v>0</v>
      </c>
      <c r="AQ157" s="388">
        <v>44439</v>
      </c>
      <c r="AS157" t="s">
        <v>1765</v>
      </c>
      <c r="AT157" s="388">
        <v>44439</v>
      </c>
      <c r="AU157" t="s">
        <v>1756</v>
      </c>
      <c r="AV157" t="s">
        <v>1756</v>
      </c>
      <c r="AZ157" t="s">
        <v>1766</v>
      </c>
      <c r="BA157" t="s">
        <v>1865</v>
      </c>
      <c r="BB157" t="s">
        <v>2097</v>
      </c>
      <c r="BC157" t="s">
        <v>2098</v>
      </c>
      <c r="BD157" t="s">
        <v>1756</v>
      </c>
      <c r="BE157" t="s">
        <v>824</v>
      </c>
      <c r="BF157" t="s">
        <v>824</v>
      </c>
    </row>
    <row r="158" spans="1:58">
      <c r="A158" t="s">
        <v>829</v>
      </c>
      <c r="B158">
        <v>6</v>
      </c>
      <c r="C158">
        <v>0</v>
      </c>
      <c r="D158">
        <v>9755</v>
      </c>
      <c r="E158" t="s">
        <v>2099</v>
      </c>
      <c r="F158">
        <v>53511012</v>
      </c>
      <c r="G158" t="s">
        <v>2041</v>
      </c>
      <c r="H158">
        <v>0</v>
      </c>
      <c r="I158" t="s">
        <v>2042</v>
      </c>
      <c r="J158">
        <v>60</v>
      </c>
      <c r="K158">
        <v>11</v>
      </c>
      <c r="L158" t="s">
        <v>1771</v>
      </c>
      <c r="M158" t="s">
        <v>1756</v>
      </c>
      <c r="N158" t="s">
        <v>1756</v>
      </c>
      <c r="O158" t="s">
        <v>2043</v>
      </c>
      <c r="P158" t="s">
        <v>1757</v>
      </c>
      <c r="Q158" s="387">
        <v>660</v>
      </c>
      <c r="R158">
        <v>85.8</v>
      </c>
      <c r="S158">
        <v>745.8</v>
      </c>
      <c r="T158" s="388">
        <v>44435</v>
      </c>
      <c r="U158">
        <v>0</v>
      </c>
      <c r="V158" t="s">
        <v>830</v>
      </c>
      <c r="W158" s="388">
        <v>44446</v>
      </c>
      <c r="X158">
        <v>160</v>
      </c>
      <c r="Y158">
        <v>0</v>
      </c>
      <c r="Z158">
        <v>0</v>
      </c>
      <c r="AA158" t="s">
        <v>1758</v>
      </c>
      <c r="AB158" t="s">
        <v>2044</v>
      </c>
      <c r="AD158" t="s">
        <v>2045</v>
      </c>
      <c r="AE158" t="s">
        <v>2046</v>
      </c>
      <c r="AI158" t="s">
        <v>1761</v>
      </c>
      <c r="AL158" t="s">
        <v>2100</v>
      </c>
      <c r="AM158">
        <v>6</v>
      </c>
      <c r="AN158" t="s">
        <v>2048</v>
      </c>
      <c r="AO158" t="s">
        <v>2049</v>
      </c>
      <c r="AP158">
        <v>0</v>
      </c>
      <c r="AQ158" s="388">
        <v>44438</v>
      </c>
      <c r="AS158" t="s">
        <v>1765</v>
      </c>
      <c r="AT158" s="388">
        <v>44444</v>
      </c>
      <c r="AU158" t="s">
        <v>1756</v>
      </c>
      <c r="AV158" t="s">
        <v>1756</v>
      </c>
      <c r="AZ158" t="s">
        <v>1766</v>
      </c>
      <c r="BA158" t="s">
        <v>1865</v>
      </c>
      <c r="BB158" t="s">
        <v>2101</v>
      </c>
      <c r="BC158" t="s">
        <v>2102</v>
      </c>
      <c r="BD158" t="s">
        <v>1756</v>
      </c>
      <c r="BE158" t="s">
        <v>824</v>
      </c>
      <c r="BF158" t="s">
        <v>824</v>
      </c>
    </row>
    <row r="159" spans="1:58">
      <c r="A159" t="s">
        <v>829</v>
      </c>
      <c r="B159">
        <v>6</v>
      </c>
      <c r="C159">
        <v>0</v>
      </c>
      <c r="D159">
        <v>9755</v>
      </c>
      <c r="E159" t="s">
        <v>2099</v>
      </c>
      <c r="F159">
        <v>53511012</v>
      </c>
      <c r="G159" t="s">
        <v>2041</v>
      </c>
      <c r="H159">
        <v>0</v>
      </c>
      <c r="I159" t="s">
        <v>2103</v>
      </c>
      <c r="J159">
        <v>70</v>
      </c>
      <c r="K159">
        <v>12</v>
      </c>
      <c r="L159" t="s">
        <v>1771</v>
      </c>
      <c r="M159" t="s">
        <v>1756</v>
      </c>
      <c r="N159" t="s">
        <v>1756</v>
      </c>
      <c r="O159" t="s">
        <v>2104</v>
      </c>
      <c r="P159" t="s">
        <v>1757</v>
      </c>
      <c r="Q159" s="387">
        <v>840</v>
      </c>
      <c r="R159">
        <v>109.2</v>
      </c>
      <c r="S159">
        <v>949.19999999999993</v>
      </c>
      <c r="T159" s="388">
        <v>44435</v>
      </c>
      <c r="U159">
        <v>0</v>
      </c>
      <c r="V159" t="s">
        <v>830</v>
      </c>
      <c r="W159" s="388">
        <v>44446</v>
      </c>
      <c r="X159">
        <v>160</v>
      </c>
      <c r="Y159">
        <v>0</v>
      </c>
      <c r="Z159">
        <v>0</v>
      </c>
      <c r="AA159" t="s">
        <v>1758</v>
      </c>
      <c r="AB159" t="s">
        <v>2044</v>
      </c>
      <c r="AD159" t="s">
        <v>2045</v>
      </c>
      <c r="AE159" t="s">
        <v>2046</v>
      </c>
      <c r="AI159" t="s">
        <v>1761</v>
      </c>
      <c r="AL159" t="s">
        <v>2100</v>
      </c>
      <c r="AM159">
        <v>6</v>
      </c>
      <c r="AN159" t="s">
        <v>2048</v>
      </c>
      <c r="AO159" t="s">
        <v>2049</v>
      </c>
      <c r="AP159">
        <v>0</v>
      </c>
      <c r="AQ159" s="388">
        <v>44438</v>
      </c>
      <c r="AS159" t="s">
        <v>1765</v>
      </c>
      <c r="AT159" s="388">
        <v>44444</v>
      </c>
      <c r="AU159" t="s">
        <v>1756</v>
      </c>
      <c r="AV159" t="s">
        <v>1756</v>
      </c>
      <c r="AZ159" t="s">
        <v>1766</v>
      </c>
      <c r="BA159" t="s">
        <v>1865</v>
      </c>
      <c r="BB159" t="s">
        <v>2105</v>
      </c>
      <c r="BC159" t="s">
        <v>2106</v>
      </c>
      <c r="BD159" t="s">
        <v>1756</v>
      </c>
      <c r="BE159" t="s">
        <v>824</v>
      </c>
      <c r="BF159" t="s">
        <v>824</v>
      </c>
    </row>
    <row r="160" spans="1:58">
      <c r="A160" t="s">
        <v>829</v>
      </c>
      <c r="B160">
        <v>6</v>
      </c>
      <c r="C160">
        <v>0</v>
      </c>
      <c r="D160">
        <v>9755</v>
      </c>
      <c r="E160" t="s">
        <v>2099</v>
      </c>
      <c r="F160">
        <v>53511012</v>
      </c>
      <c r="G160" t="s">
        <v>2041</v>
      </c>
      <c r="H160">
        <v>0</v>
      </c>
      <c r="I160" t="s">
        <v>2052</v>
      </c>
      <c r="J160">
        <v>75</v>
      </c>
      <c r="K160">
        <v>143</v>
      </c>
      <c r="L160" t="s">
        <v>1771</v>
      </c>
      <c r="M160" t="s">
        <v>1756</v>
      </c>
      <c r="N160" t="s">
        <v>1756</v>
      </c>
      <c r="O160" t="s">
        <v>2053</v>
      </c>
      <c r="P160" t="s">
        <v>1757</v>
      </c>
      <c r="Q160" s="387">
        <v>10725</v>
      </c>
      <c r="R160">
        <v>1394.25</v>
      </c>
      <c r="S160">
        <v>12119.249999999998</v>
      </c>
      <c r="T160" s="388">
        <v>44435</v>
      </c>
      <c r="U160">
        <v>0</v>
      </c>
      <c r="V160" t="s">
        <v>830</v>
      </c>
      <c r="W160" s="388">
        <v>44446</v>
      </c>
      <c r="X160">
        <v>160</v>
      </c>
      <c r="Y160">
        <v>0</v>
      </c>
      <c r="Z160">
        <v>0</v>
      </c>
      <c r="AA160" t="s">
        <v>1758</v>
      </c>
      <c r="AB160" t="s">
        <v>2044</v>
      </c>
      <c r="AD160" t="s">
        <v>2045</v>
      </c>
      <c r="AE160" t="s">
        <v>2046</v>
      </c>
      <c r="AI160" t="s">
        <v>1761</v>
      </c>
      <c r="AL160" t="s">
        <v>2100</v>
      </c>
      <c r="AM160">
        <v>6</v>
      </c>
      <c r="AN160" t="s">
        <v>2048</v>
      </c>
      <c r="AO160" t="s">
        <v>2049</v>
      </c>
      <c r="AP160">
        <v>0</v>
      </c>
      <c r="AQ160" s="388">
        <v>44438</v>
      </c>
      <c r="AS160" t="s">
        <v>1765</v>
      </c>
      <c r="AT160" s="388">
        <v>44444</v>
      </c>
      <c r="AU160" t="s">
        <v>1756</v>
      </c>
      <c r="AV160" t="s">
        <v>1756</v>
      </c>
      <c r="AZ160" t="s">
        <v>1766</v>
      </c>
      <c r="BA160" t="s">
        <v>1865</v>
      </c>
      <c r="BB160" t="s">
        <v>2107</v>
      </c>
      <c r="BC160" t="s">
        <v>2108</v>
      </c>
      <c r="BD160" t="s">
        <v>1756</v>
      </c>
      <c r="BE160" t="s">
        <v>824</v>
      </c>
      <c r="BF160" t="s">
        <v>824</v>
      </c>
    </row>
    <row r="161" spans="1:58">
      <c r="A161" t="s">
        <v>829</v>
      </c>
      <c r="B161">
        <v>6</v>
      </c>
      <c r="C161">
        <v>0</v>
      </c>
      <c r="D161">
        <v>9755</v>
      </c>
      <c r="E161" t="s">
        <v>2099</v>
      </c>
      <c r="F161">
        <v>53511012</v>
      </c>
      <c r="G161" t="s">
        <v>2041</v>
      </c>
      <c r="H161">
        <v>0</v>
      </c>
      <c r="I161" t="s">
        <v>2056</v>
      </c>
      <c r="J161">
        <v>210</v>
      </c>
      <c r="K161">
        <v>17</v>
      </c>
      <c r="L161" t="s">
        <v>1755</v>
      </c>
      <c r="M161" t="s">
        <v>1756</v>
      </c>
      <c r="N161" t="s">
        <v>1756</v>
      </c>
      <c r="P161" t="s">
        <v>1757</v>
      </c>
      <c r="Q161" s="387">
        <v>3570</v>
      </c>
      <c r="R161">
        <v>464.1</v>
      </c>
      <c r="S161">
        <v>4034.0999999999995</v>
      </c>
      <c r="T161" s="388">
        <v>44435</v>
      </c>
      <c r="U161">
        <v>0</v>
      </c>
      <c r="V161" t="s">
        <v>830</v>
      </c>
      <c r="W161" s="388">
        <v>44446</v>
      </c>
      <c r="X161">
        <v>160</v>
      </c>
      <c r="Y161">
        <v>0</v>
      </c>
      <c r="Z161">
        <v>0</v>
      </c>
      <c r="AA161" t="s">
        <v>1758</v>
      </c>
      <c r="AB161" t="s">
        <v>2044</v>
      </c>
      <c r="AD161" t="s">
        <v>2045</v>
      </c>
      <c r="AE161" t="s">
        <v>2046</v>
      </c>
      <c r="AI161" t="s">
        <v>1761</v>
      </c>
      <c r="AL161" t="s">
        <v>2100</v>
      </c>
      <c r="AM161">
        <v>6</v>
      </c>
      <c r="AN161" t="s">
        <v>2048</v>
      </c>
      <c r="AO161" t="s">
        <v>2049</v>
      </c>
      <c r="AP161">
        <v>0</v>
      </c>
      <c r="AQ161" s="388">
        <v>44438</v>
      </c>
      <c r="AS161" t="s">
        <v>1765</v>
      </c>
      <c r="AT161" s="388">
        <v>44444</v>
      </c>
      <c r="AU161" t="s">
        <v>1756</v>
      </c>
      <c r="AV161" t="s">
        <v>1756</v>
      </c>
      <c r="AZ161" t="s">
        <v>1766</v>
      </c>
      <c r="BA161" t="s">
        <v>1865</v>
      </c>
      <c r="BB161" t="s">
        <v>2109</v>
      </c>
      <c r="BC161" t="s">
        <v>2110</v>
      </c>
      <c r="BD161" t="s">
        <v>1756</v>
      </c>
      <c r="BE161" t="s">
        <v>824</v>
      </c>
      <c r="BF161" t="s">
        <v>824</v>
      </c>
    </row>
    <row r="162" spans="1:58">
      <c r="A162" t="s">
        <v>829</v>
      </c>
      <c r="B162">
        <v>6</v>
      </c>
      <c r="C162">
        <v>0</v>
      </c>
      <c r="D162">
        <v>9755</v>
      </c>
      <c r="E162" t="s">
        <v>2099</v>
      </c>
      <c r="F162">
        <v>53511012</v>
      </c>
      <c r="G162" t="s">
        <v>2041</v>
      </c>
      <c r="H162">
        <v>0</v>
      </c>
      <c r="I162" t="s">
        <v>518</v>
      </c>
      <c r="J162">
        <v>95</v>
      </c>
      <c r="K162">
        <v>12</v>
      </c>
      <c r="L162" t="s">
        <v>1771</v>
      </c>
      <c r="M162" t="s">
        <v>1756</v>
      </c>
      <c r="N162" t="s">
        <v>1756</v>
      </c>
      <c r="O162" t="s">
        <v>2059</v>
      </c>
      <c r="P162" t="s">
        <v>1757</v>
      </c>
      <c r="Q162" s="387">
        <v>1140</v>
      </c>
      <c r="R162">
        <v>148.20000000000002</v>
      </c>
      <c r="S162">
        <v>1288.1999999999998</v>
      </c>
      <c r="T162" s="388">
        <v>44435</v>
      </c>
      <c r="U162">
        <v>0</v>
      </c>
      <c r="V162" t="s">
        <v>830</v>
      </c>
      <c r="W162" s="388">
        <v>44446</v>
      </c>
      <c r="X162">
        <v>160</v>
      </c>
      <c r="Y162">
        <v>0</v>
      </c>
      <c r="Z162">
        <v>0</v>
      </c>
      <c r="AA162" t="s">
        <v>1758</v>
      </c>
      <c r="AB162" t="s">
        <v>2044</v>
      </c>
      <c r="AD162" t="s">
        <v>2045</v>
      </c>
      <c r="AE162" t="s">
        <v>2046</v>
      </c>
      <c r="AI162" t="s">
        <v>1761</v>
      </c>
      <c r="AL162" t="s">
        <v>2100</v>
      </c>
      <c r="AM162">
        <v>6</v>
      </c>
      <c r="AN162" t="s">
        <v>2048</v>
      </c>
      <c r="AO162" t="s">
        <v>2049</v>
      </c>
      <c r="AP162">
        <v>0</v>
      </c>
      <c r="AQ162" s="388">
        <v>44438</v>
      </c>
      <c r="AS162" t="s">
        <v>1765</v>
      </c>
      <c r="AT162" s="388">
        <v>44444</v>
      </c>
      <c r="AU162" t="s">
        <v>1756</v>
      </c>
      <c r="AV162" t="s">
        <v>1756</v>
      </c>
      <c r="AZ162" t="s">
        <v>1766</v>
      </c>
      <c r="BA162" t="s">
        <v>1865</v>
      </c>
      <c r="BB162" t="s">
        <v>2111</v>
      </c>
      <c r="BC162" t="s">
        <v>2112</v>
      </c>
      <c r="BD162" t="s">
        <v>1756</v>
      </c>
      <c r="BE162" t="s">
        <v>824</v>
      </c>
      <c r="BF162" t="s">
        <v>824</v>
      </c>
    </row>
    <row r="163" spans="1:58">
      <c r="A163" t="s">
        <v>829</v>
      </c>
      <c r="B163">
        <v>6</v>
      </c>
      <c r="C163">
        <v>0</v>
      </c>
      <c r="D163">
        <v>9755</v>
      </c>
      <c r="E163" t="s">
        <v>2099</v>
      </c>
      <c r="F163">
        <v>53511012</v>
      </c>
      <c r="G163" t="s">
        <v>2041</v>
      </c>
      <c r="H163">
        <v>0</v>
      </c>
      <c r="I163" t="s">
        <v>518</v>
      </c>
      <c r="J163">
        <v>95</v>
      </c>
      <c r="K163">
        <v>12</v>
      </c>
      <c r="L163" t="s">
        <v>1771</v>
      </c>
      <c r="M163" t="s">
        <v>1756</v>
      </c>
      <c r="N163" t="s">
        <v>1756</v>
      </c>
      <c r="O163" t="s">
        <v>2059</v>
      </c>
      <c r="P163" t="s">
        <v>1757</v>
      </c>
      <c r="Q163" s="387">
        <v>1140</v>
      </c>
      <c r="R163">
        <v>148.20000000000002</v>
      </c>
      <c r="S163">
        <v>1288.1999999999998</v>
      </c>
      <c r="T163" s="388">
        <v>44435</v>
      </c>
      <c r="U163">
        <v>0</v>
      </c>
      <c r="V163" t="s">
        <v>830</v>
      </c>
      <c r="W163" s="388">
        <v>44446</v>
      </c>
      <c r="X163">
        <v>160</v>
      </c>
      <c r="Y163">
        <v>0</v>
      </c>
      <c r="Z163">
        <v>0</v>
      </c>
      <c r="AA163" t="s">
        <v>1758</v>
      </c>
      <c r="AB163" t="s">
        <v>2044</v>
      </c>
      <c r="AD163" t="s">
        <v>2045</v>
      </c>
      <c r="AE163" t="s">
        <v>2046</v>
      </c>
      <c r="AI163" t="s">
        <v>1761</v>
      </c>
      <c r="AL163" t="s">
        <v>2100</v>
      </c>
      <c r="AM163">
        <v>6</v>
      </c>
      <c r="AN163" t="s">
        <v>2048</v>
      </c>
      <c r="AO163" t="s">
        <v>2049</v>
      </c>
      <c r="AP163">
        <v>0</v>
      </c>
      <c r="AQ163" s="388">
        <v>44438</v>
      </c>
      <c r="AS163" t="s">
        <v>1765</v>
      </c>
      <c r="AT163" s="388">
        <v>44444</v>
      </c>
      <c r="AU163" t="s">
        <v>1756</v>
      </c>
      <c r="AV163" t="s">
        <v>1756</v>
      </c>
      <c r="AZ163" t="s">
        <v>1766</v>
      </c>
      <c r="BA163" t="s">
        <v>1865</v>
      </c>
      <c r="BB163" t="s">
        <v>2111</v>
      </c>
      <c r="BC163" t="s">
        <v>2112</v>
      </c>
      <c r="BD163" t="s">
        <v>1756</v>
      </c>
      <c r="BE163" t="s">
        <v>824</v>
      </c>
      <c r="BF163" t="s">
        <v>824</v>
      </c>
    </row>
    <row r="164" spans="1:58">
      <c r="A164" t="s">
        <v>829</v>
      </c>
      <c r="B164">
        <v>6</v>
      </c>
      <c r="C164">
        <v>0</v>
      </c>
      <c r="D164">
        <v>9755</v>
      </c>
      <c r="E164" t="s">
        <v>2099</v>
      </c>
      <c r="F164">
        <v>53511012</v>
      </c>
      <c r="G164" t="s">
        <v>2041</v>
      </c>
      <c r="H164">
        <v>0</v>
      </c>
      <c r="I164" t="s">
        <v>2113</v>
      </c>
      <c r="J164">
        <v>122.39</v>
      </c>
      <c r="K164">
        <v>12</v>
      </c>
      <c r="L164" t="s">
        <v>2063</v>
      </c>
      <c r="M164" t="s">
        <v>2114</v>
      </c>
      <c r="N164" t="s">
        <v>1757</v>
      </c>
      <c r="O164" t="s">
        <v>1756</v>
      </c>
      <c r="P164" t="s">
        <v>1756</v>
      </c>
      <c r="Q164" s="387">
        <v>1468.68</v>
      </c>
      <c r="R164">
        <v>190.92840000000001</v>
      </c>
      <c r="S164">
        <v>1659.6083999999998</v>
      </c>
      <c r="T164" s="388">
        <v>44435</v>
      </c>
      <c r="U164">
        <v>0</v>
      </c>
      <c r="V164" t="s">
        <v>830</v>
      </c>
      <c r="W164" s="388">
        <v>44446</v>
      </c>
      <c r="X164">
        <v>160</v>
      </c>
      <c r="Y164">
        <v>0</v>
      </c>
      <c r="Z164">
        <v>0</v>
      </c>
      <c r="AA164" t="s">
        <v>1758</v>
      </c>
      <c r="AB164" t="s">
        <v>2044</v>
      </c>
      <c r="AD164" t="s">
        <v>2045</v>
      </c>
      <c r="AE164" t="s">
        <v>2046</v>
      </c>
      <c r="AI164" t="s">
        <v>1761</v>
      </c>
      <c r="AL164" t="s">
        <v>2100</v>
      </c>
      <c r="AM164">
        <v>6</v>
      </c>
      <c r="AN164" t="s">
        <v>2048</v>
      </c>
      <c r="AO164" t="s">
        <v>2049</v>
      </c>
      <c r="AP164">
        <v>0</v>
      </c>
      <c r="AQ164" s="388">
        <v>44438</v>
      </c>
      <c r="AS164" t="s">
        <v>1765</v>
      </c>
      <c r="AT164" s="388">
        <v>44444</v>
      </c>
      <c r="AU164" t="s">
        <v>1756</v>
      </c>
      <c r="AV164" t="s">
        <v>1756</v>
      </c>
      <c r="AZ164" t="s">
        <v>1766</v>
      </c>
      <c r="BA164" t="s">
        <v>1865</v>
      </c>
      <c r="BB164" t="s">
        <v>2115</v>
      </c>
      <c r="BC164" t="s">
        <v>2116</v>
      </c>
      <c r="BD164" t="s">
        <v>1756</v>
      </c>
      <c r="BE164" t="s">
        <v>824</v>
      </c>
      <c r="BF164" t="s">
        <v>824</v>
      </c>
    </row>
    <row r="165" spans="1:58">
      <c r="A165" t="s">
        <v>829</v>
      </c>
      <c r="B165">
        <v>6</v>
      </c>
      <c r="C165">
        <v>0</v>
      </c>
      <c r="D165">
        <v>9755</v>
      </c>
      <c r="E165" t="s">
        <v>2099</v>
      </c>
      <c r="F165">
        <v>53511012</v>
      </c>
      <c r="G165" t="s">
        <v>2041</v>
      </c>
      <c r="H165">
        <v>0</v>
      </c>
      <c r="I165" t="s">
        <v>2062</v>
      </c>
      <c r="J165">
        <v>138.05000000000001</v>
      </c>
      <c r="K165">
        <v>9</v>
      </c>
      <c r="L165" t="s">
        <v>2063</v>
      </c>
      <c r="M165" t="s">
        <v>2064</v>
      </c>
      <c r="N165" t="s">
        <v>1757</v>
      </c>
      <c r="O165" t="s">
        <v>1756</v>
      </c>
      <c r="P165" t="s">
        <v>1756</v>
      </c>
      <c r="Q165" s="387">
        <v>1242.45</v>
      </c>
      <c r="R165">
        <v>161.51850000000002</v>
      </c>
      <c r="S165">
        <v>1403.9684999999999</v>
      </c>
      <c r="T165" s="388">
        <v>44435</v>
      </c>
      <c r="U165">
        <v>0</v>
      </c>
      <c r="V165" t="s">
        <v>830</v>
      </c>
      <c r="W165" s="388">
        <v>44446</v>
      </c>
      <c r="X165">
        <v>160</v>
      </c>
      <c r="Y165">
        <v>0</v>
      </c>
      <c r="Z165">
        <v>0</v>
      </c>
      <c r="AA165" t="s">
        <v>1758</v>
      </c>
      <c r="AB165" t="s">
        <v>2044</v>
      </c>
      <c r="AD165" t="s">
        <v>2045</v>
      </c>
      <c r="AE165" t="s">
        <v>2046</v>
      </c>
      <c r="AI165" t="s">
        <v>1761</v>
      </c>
      <c r="AL165" t="s">
        <v>2100</v>
      </c>
      <c r="AM165">
        <v>6</v>
      </c>
      <c r="AN165" t="s">
        <v>2048</v>
      </c>
      <c r="AO165" t="s">
        <v>2049</v>
      </c>
      <c r="AP165">
        <v>0</v>
      </c>
      <c r="AQ165" s="388">
        <v>44438</v>
      </c>
      <c r="AS165" t="s">
        <v>1765</v>
      </c>
      <c r="AT165" s="388">
        <v>44444</v>
      </c>
      <c r="AU165" t="s">
        <v>1756</v>
      </c>
      <c r="AV165" t="s">
        <v>1756</v>
      </c>
      <c r="AZ165" t="s">
        <v>1766</v>
      </c>
      <c r="BA165" t="s">
        <v>1865</v>
      </c>
      <c r="BB165" t="s">
        <v>2117</v>
      </c>
      <c r="BC165" t="s">
        <v>2118</v>
      </c>
      <c r="BD165" t="s">
        <v>1756</v>
      </c>
      <c r="BE165" t="s">
        <v>824</v>
      </c>
      <c r="BF165" t="s">
        <v>824</v>
      </c>
    </row>
    <row r="166" spans="1:58">
      <c r="A166" t="s">
        <v>829</v>
      </c>
      <c r="B166">
        <v>6</v>
      </c>
      <c r="C166">
        <v>0</v>
      </c>
      <c r="D166">
        <v>9755</v>
      </c>
      <c r="E166" t="s">
        <v>2099</v>
      </c>
      <c r="F166">
        <v>53511012</v>
      </c>
      <c r="G166" t="s">
        <v>2041</v>
      </c>
      <c r="H166">
        <v>0</v>
      </c>
      <c r="I166" t="s">
        <v>2062</v>
      </c>
      <c r="J166">
        <v>138.05000000000001</v>
      </c>
      <c r="K166">
        <v>9</v>
      </c>
      <c r="L166" t="s">
        <v>2063</v>
      </c>
      <c r="M166" t="s">
        <v>2064</v>
      </c>
      <c r="N166" t="s">
        <v>1757</v>
      </c>
      <c r="O166" t="s">
        <v>1756</v>
      </c>
      <c r="P166" t="s">
        <v>1756</v>
      </c>
      <c r="Q166" s="387">
        <v>1242.45</v>
      </c>
      <c r="R166">
        <v>161.51850000000002</v>
      </c>
      <c r="S166">
        <v>1403.9684999999999</v>
      </c>
      <c r="T166" s="388">
        <v>44435</v>
      </c>
      <c r="U166">
        <v>0</v>
      </c>
      <c r="V166" t="s">
        <v>830</v>
      </c>
      <c r="W166" s="388">
        <v>44446</v>
      </c>
      <c r="X166">
        <v>160</v>
      </c>
      <c r="Y166">
        <v>0</v>
      </c>
      <c r="Z166">
        <v>0</v>
      </c>
      <c r="AA166" t="s">
        <v>1758</v>
      </c>
      <c r="AB166" t="s">
        <v>2044</v>
      </c>
      <c r="AD166" t="s">
        <v>2045</v>
      </c>
      <c r="AE166" t="s">
        <v>2046</v>
      </c>
      <c r="AI166" t="s">
        <v>1761</v>
      </c>
      <c r="AL166" t="s">
        <v>2100</v>
      </c>
      <c r="AM166">
        <v>6</v>
      </c>
      <c r="AN166" t="s">
        <v>2048</v>
      </c>
      <c r="AO166" t="s">
        <v>2049</v>
      </c>
      <c r="AP166">
        <v>0</v>
      </c>
      <c r="AQ166" s="388">
        <v>44438</v>
      </c>
      <c r="AS166" t="s">
        <v>1765</v>
      </c>
      <c r="AT166" s="388">
        <v>44444</v>
      </c>
      <c r="AU166" t="s">
        <v>1756</v>
      </c>
      <c r="AV166" t="s">
        <v>1756</v>
      </c>
      <c r="AZ166" t="s">
        <v>1766</v>
      </c>
      <c r="BA166" t="s">
        <v>1865</v>
      </c>
      <c r="BB166" t="s">
        <v>2117</v>
      </c>
      <c r="BC166" t="s">
        <v>2118</v>
      </c>
      <c r="BD166" t="s">
        <v>1756</v>
      </c>
      <c r="BE166" t="s">
        <v>824</v>
      </c>
      <c r="BF166" t="s">
        <v>824</v>
      </c>
    </row>
    <row r="167" spans="1:58">
      <c r="A167" t="s">
        <v>829</v>
      </c>
      <c r="B167">
        <v>6</v>
      </c>
      <c r="C167">
        <v>0</v>
      </c>
      <c r="D167">
        <v>9755</v>
      </c>
      <c r="E167" t="s">
        <v>2099</v>
      </c>
      <c r="F167">
        <v>53511012</v>
      </c>
      <c r="G167" t="s">
        <v>2041</v>
      </c>
      <c r="H167">
        <v>0</v>
      </c>
      <c r="I167" t="s">
        <v>2062</v>
      </c>
      <c r="J167">
        <v>138.05000000000001</v>
      </c>
      <c r="K167">
        <v>9</v>
      </c>
      <c r="L167" t="s">
        <v>2063</v>
      </c>
      <c r="M167" t="s">
        <v>2064</v>
      </c>
      <c r="N167" t="s">
        <v>1757</v>
      </c>
      <c r="O167" t="s">
        <v>1756</v>
      </c>
      <c r="P167" t="s">
        <v>1756</v>
      </c>
      <c r="Q167" s="387">
        <v>1242.45</v>
      </c>
      <c r="R167">
        <v>161.51850000000002</v>
      </c>
      <c r="S167">
        <v>1403.9684999999999</v>
      </c>
      <c r="T167" s="388">
        <v>44435</v>
      </c>
      <c r="U167">
        <v>0</v>
      </c>
      <c r="V167" t="s">
        <v>830</v>
      </c>
      <c r="W167" s="388">
        <v>44446</v>
      </c>
      <c r="X167">
        <v>160</v>
      </c>
      <c r="Y167">
        <v>0</v>
      </c>
      <c r="Z167">
        <v>0</v>
      </c>
      <c r="AA167" t="s">
        <v>1758</v>
      </c>
      <c r="AB167" t="s">
        <v>2044</v>
      </c>
      <c r="AD167" t="s">
        <v>2045</v>
      </c>
      <c r="AE167" t="s">
        <v>2046</v>
      </c>
      <c r="AI167" t="s">
        <v>1761</v>
      </c>
      <c r="AL167" t="s">
        <v>2100</v>
      </c>
      <c r="AM167">
        <v>6</v>
      </c>
      <c r="AN167" t="s">
        <v>2048</v>
      </c>
      <c r="AO167" t="s">
        <v>2049</v>
      </c>
      <c r="AP167">
        <v>0</v>
      </c>
      <c r="AQ167" s="388">
        <v>44438</v>
      </c>
      <c r="AS167" t="s">
        <v>1765</v>
      </c>
      <c r="AT167" s="388">
        <v>44444</v>
      </c>
      <c r="AU167" t="s">
        <v>1756</v>
      </c>
      <c r="AV167" t="s">
        <v>1756</v>
      </c>
      <c r="AZ167" t="s">
        <v>1766</v>
      </c>
      <c r="BA167" t="s">
        <v>1865</v>
      </c>
      <c r="BB167" t="s">
        <v>2117</v>
      </c>
      <c r="BC167" t="s">
        <v>2118</v>
      </c>
      <c r="BD167" t="s">
        <v>1756</v>
      </c>
      <c r="BE167" t="s">
        <v>824</v>
      </c>
      <c r="BF167" t="s">
        <v>824</v>
      </c>
    </row>
    <row r="168" spans="1:58">
      <c r="A168" t="s">
        <v>829</v>
      </c>
      <c r="B168">
        <v>6</v>
      </c>
      <c r="C168">
        <v>0</v>
      </c>
      <c r="D168">
        <v>9755</v>
      </c>
      <c r="E168" t="s">
        <v>2099</v>
      </c>
      <c r="F168">
        <v>53511012</v>
      </c>
      <c r="G168" t="s">
        <v>2041</v>
      </c>
      <c r="H168">
        <v>0</v>
      </c>
      <c r="I168" t="s">
        <v>2062</v>
      </c>
      <c r="J168">
        <v>138.05000000000001</v>
      </c>
      <c r="K168">
        <v>9</v>
      </c>
      <c r="L168" t="s">
        <v>2063</v>
      </c>
      <c r="M168" t="s">
        <v>2064</v>
      </c>
      <c r="N168" t="s">
        <v>1757</v>
      </c>
      <c r="O168" t="s">
        <v>1756</v>
      </c>
      <c r="P168" t="s">
        <v>1756</v>
      </c>
      <c r="Q168" s="387">
        <v>1242.45</v>
      </c>
      <c r="R168">
        <v>161.51850000000002</v>
      </c>
      <c r="S168">
        <v>1403.9684999999999</v>
      </c>
      <c r="T168" s="388">
        <v>44435</v>
      </c>
      <c r="U168">
        <v>0</v>
      </c>
      <c r="V168" t="s">
        <v>830</v>
      </c>
      <c r="W168" s="388">
        <v>44446</v>
      </c>
      <c r="X168">
        <v>160</v>
      </c>
      <c r="Y168">
        <v>0</v>
      </c>
      <c r="Z168">
        <v>0</v>
      </c>
      <c r="AA168" t="s">
        <v>1758</v>
      </c>
      <c r="AB168" t="s">
        <v>2044</v>
      </c>
      <c r="AD168" t="s">
        <v>2045</v>
      </c>
      <c r="AE168" t="s">
        <v>2046</v>
      </c>
      <c r="AI168" t="s">
        <v>1761</v>
      </c>
      <c r="AL168" t="s">
        <v>2100</v>
      </c>
      <c r="AM168">
        <v>6</v>
      </c>
      <c r="AN168" t="s">
        <v>2048</v>
      </c>
      <c r="AO168" t="s">
        <v>2049</v>
      </c>
      <c r="AP168">
        <v>0</v>
      </c>
      <c r="AQ168" s="388">
        <v>44438</v>
      </c>
      <c r="AS168" t="s">
        <v>1765</v>
      </c>
      <c r="AT168" s="388">
        <v>44444</v>
      </c>
      <c r="AU168" t="s">
        <v>1756</v>
      </c>
      <c r="AV168" t="s">
        <v>1756</v>
      </c>
      <c r="AZ168" t="s">
        <v>1766</v>
      </c>
      <c r="BA168" t="s">
        <v>1865</v>
      </c>
      <c r="BB168" t="s">
        <v>2117</v>
      </c>
      <c r="BC168" t="s">
        <v>2118</v>
      </c>
      <c r="BD168" t="s">
        <v>1756</v>
      </c>
      <c r="BE168" t="s">
        <v>824</v>
      </c>
      <c r="BF168" t="s">
        <v>824</v>
      </c>
    </row>
    <row r="169" spans="1:58">
      <c r="A169" t="s">
        <v>829</v>
      </c>
      <c r="B169">
        <v>6</v>
      </c>
      <c r="C169">
        <v>0</v>
      </c>
      <c r="D169">
        <v>9755</v>
      </c>
      <c r="E169" t="s">
        <v>2099</v>
      </c>
      <c r="F169">
        <v>53511012</v>
      </c>
      <c r="G169" t="s">
        <v>2041</v>
      </c>
      <c r="H169">
        <v>0</v>
      </c>
      <c r="I169" t="s">
        <v>2069</v>
      </c>
      <c r="J169">
        <v>144.6</v>
      </c>
      <c r="K169">
        <v>5</v>
      </c>
      <c r="L169" t="s">
        <v>2063</v>
      </c>
      <c r="M169" t="s">
        <v>2070</v>
      </c>
      <c r="N169" t="s">
        <v>1757</v>
      </c>
      <c r="O169" t="s">
        <v>1756</v>
      </c>
      <c r="P169" t="s">
        <v>1756</v>
      </c>
      <c r="Q169" s="387">
        <v>723</v>
      </c>
      <c r="R169">
        <v>93.990000000000009</v>
      </c>
      <c r="S169">
        <v>816.9899999999999</v>
      </c>
      <c r="T169" s="388">
        <v>44435</v>
      </c>
      <c r="U169">
        <v>0</v>
      </c>
      <c r="V169" t="s">
        <v>830</v>
      </c>
      <c r="W169" s="388">
        <v>44446</v>
      </c>
      <c r="X169">
        <v>160</v>
      </c>
      <c r="Y169">
        <v>0</v>
      </c>
      <c r="Z169">
        <v>0</v>
      </c>
      <c r="AA169" t="s">
        <v>1758</v>
      </c>
      <c r="AB169" t="s">
        <v>2044</v>
      </c>
      <c r="AD169" t="s">
        <v>2045</v>
      </c>
      <c r="AE169" t="s">
        <v>2046</v>
      </c>
      <c r="AI169" t="s">
        <v>1761</v>
      </c>
      <c r="AL169" t="s">
        <v>2100</v>
      </c>
      <c r="AM169">
        <v>6</v>
      </c>
      <c r="AN169" t="s">
        <v>2048</v>
      </c>
      <c r="AO169" t="s">
        <v>2049</v>
      </c>
      <c r="AP169">
        <v>0</v>
      </c>
      <c r="AQ169" s="388">
        <v>44438</v>
      </c>
      <c r="AS169" t="s">
        <v>1765</v>
      </c>
      <c r="AT169" s="388">
        <v>44444</v>
      </c>
      <c r="AU169" t="s">
        <v>1756</v>
      </c>
      <c r="AV169" t="s">
        <v>1756</v>
      </c>
      <c r="AZ169" t="s">
        <v>1766</v>
      </c>
      <c r="BA169" t="s">
        <v>1865</v>
      </c>
      <c r="BB169" t="s">
        <v>2119</v>
      </c>
      <c r="BC169" t="s">
        <v>2120</v>
      </c>
      <c r="BD169" t="s">
        <v>1756</v>
      </c>
      <c r="BE169" t="s">
        <v>824</v>
      </c>
      <c r="BF169" t="s">
        <v>824</v>
      </c>
    </row>
    <row r="170" spans="1:58">
      <c r="A170" t="s">
        <v>829</v>
      </c>
      <c r="B170">
        <v>6</v>
      </c>
      <c r="C170">
        <v>0</v>
      </c>
      <c r="D170">
        <v>9755</v>
      </c>
      <c r="E170" t="s">
        <v>2099</v>
      </c>
      <c r="F170">
        <v>53511012</v>
      </c>
      <c r="G170" t="s">
        <v>2041</v>
      </c>
      <c r="H170">
        <v>0</v>
      </c>
      <c r="I170" t="s">
        <v>2073</v>
      </c>
      <c r="J170">
        <v>243.75</v>
      </c>
      <c r="K170">
        <v>7</v>
      </c>
      <c r="L170" t="s">
        <v>1755</v>
      </c>
      <c r="M170" t="s">
        <v>2074</v>
      </c>
      <c r="N170" t="s">
        <v>1757</v>
      </c>
      <c r="O170" t="s">
        <v>1756</v>
      </c>
      <c r="P170" t="s">
        <v>1756</v>
      </c>
      <c r="Q170" s="387">
        <v>1706.25</v>
      </c>
      <c r="R170">
        <v>221.8125</v>
      </c>
      <c r="S170">
        <v>1928.0624999999998</v>
      </c>
      <c r="T170" s="388">
        <v>44435</v>
      </c>
      <c r="U170">
        <v>0</v>
      </c>
      <c r="V170" t="s">
        <v>830</v>
      </c>
      <c r="W170" s="388">
        <v>44446</v>
      </c>
      <c r="X170">
        <v>160</v>
      </c>
      <c r="Y170">
        <v>0</v>
      </c>
      <c r="Z170">
        <v>0</v>
      </c>
      <c r="AA170" t="s">
        <v>1758</v>
      </c>
      <c r="AB170" t="s">
        <v>2044</v>
      </c>
      <c r="AD170" t="s">
        <v>2045</v>
      </c>
      <c r="AE170" t="s">
        <v>2046</v>
      </c>
      <c r="AI170" t="s">
        <v>1761</v>
      </c>
      <c r="AL170" t="s">
        <v>2100</v>
      </c>
      <c r="AM170">
        <v>6</v>
      </c>
      <c r="AN170" t="s">
        <v>2048</v>
      </c>
      <c r="AO170" t="s">
        <v>2049</v>
      </c>
      <c r="AP170">
        <v>0</v>
      </c>
      <c r="AQ170" s="388">
        <v>44438</v>
      </c>
      <c r="AS170" t="s">
        <v>1765</v>
      </c>
      <c r="AT170" s="388">
        <v>44444</v>
      </c>
      <c r="AU170" t="s">
        <v>1756</v>
      </c>
      <c r="AV170" t="s">
        <v>1756</v>
      </c>
      <c r="AZ170" t="s">
        <v>1766</v>
      </c>
      <c r="BA170" t="s">
        <v>1865</v>
      </c>
      <c r="BB170" t="s">
        <v>2121</v>
      </c>
      <c r="BC170" t="s">
        <v>2122</v>
      </c>
      <c r="BD170" t="s">
        <v>1756</v>
      </c>
      <c r="BE170" t="s">
        <v>824</v>
      </c>
      <c r="BF170" t="s">
        <v>824</v>
      </c>
    </row>
    <row r="171" spans="1:58">
      <c r="A171" t="s">
        <v>829</v>
      </c>
      <c r="B171">
        <v>6</v>
      </c>
      <c r="C171">
        <v>0</v>
      </c>
      <c r="D171">
        <v>9755</v>
      </c>
      <c r="E171" t="s">
        <v>2099</v>
      </c>
      <c r="F171">
        <v>53511012</v>
      </c>
      <c r="G171" t="s">
        <v>2041</v>
      </c>
      <c r="H171">
        <v>0</v>
      </c>
      <c r="I171" t="s">
        <v>2073</v>
      </c>
      <c r="J171">
        <v>243.75</v>
      </c>
      <c r="K171">
        <v>1</v>
      </c>
      <c r="L171" t="s">
        <v>1755</v>
      </c>
      <c r="M171" t="s">
        <v>2074</v>
      </c>
      <c r="N171" t="s">
        <v>1757</v>
      </c>
      <c r="O171" t="s">
        <v>1756</v>
      </c>
      <c r="P171" t="s">
        <v>1756</v>
      </c>
      <c r="Q171" s="387">
        <v>243.75</v>
      </c>
      <c r="R171">
        <v>31.6875</v>
      </c>
      <c r="S171">
        <v>275.4375</v>
      </c>
      <c r="T171" s="388">
        <v>44435</v>
      </c>
      <c r="U171">
        <v>0</v>
      </c>
      <c r="V171" t="s">
        <v>830</v>
      </c>
      <c r="W171" s="388">
        <v>44446</v>
      </c>
      <c r="X171">
        <v>160</v>
      </c>
      <c r="Y171">
        <v>0</v>
      </c>
      <c r="Z171">
        <v>0</v>
      </c>
      <c r="AA171" t="s">
        <v>1758</v>
      </c>
      <c r="AB171" t="s">
        <v>2044</v>
      </c>
      <c r="AD171" t="s">
        <v>2045</v>
      </c>
      <c r="AE171" t="s">
        <v>2046</v>
      </c>
      <c r="AI171" t="s">
        <v>1761</v>
      </c>
      <c r="AL171" t="s">
        <v>2100</v>
      </c>
      <c r="AM171">
        <v>6</v>
      </c>
      <c r="AN171" t="s">
        <v>2048</v>
      </c>
      <c r="AO171" t="s">
        <v>2049</v>
      </c>
      <c r="AP171">
        <v>0</v>
      </c>
      <c r="AQ171" s="388">
        <v>44438</v>
      </c>
      <c r="AS171" t="s">
        <v>1765</v>
      </c>
      <c r="AT171" s="388">
        <v>44444</v>
      </c>
      <c r="AU171" t="s">
        <v>1756</v>
      </c>
      <c r="AV171" t="s">
        <v>1756</v>
      </c>
      <c r="AZ171" t="s">
        <v>1766</v>
      </c>
      <c r="BA171" t="s">
        <v>1865</v>
      </c>
      <c r="BB171" t="s">
        <v>2123</v>
      </c>
      <c r="BC171" t="s">
        <v>2124</v>
      </c>
      <c r="BD171" t="s">
        <v>1756</v>
      </c>
      <c r="BE171" t="s">
        <v>824</v>
      </c>
      <c r="BF171" t="s">
        <v>824</v>
      </c>
    </row>
    <row r="172" spans="1:58">
      <c r="A172" t="s">
        <v>829</v>
      </c>
      <c r="B172">
        <v>6</v>
      </c>
      <c r="C172">
        <v>0</v>
      </c>
      <c r="D172">
        <v>9755</v>
      </c>
      <c r="E172" t="s">
        <v>2099</v>
      </c>
      <c r="F172">
        <v>53511012</v>
      </c>
      <c r="G172" t="s">
        <v>2041</v>
      </c>
      <c r="H172">
        <v>0</v>
      </c>
      <c r="I172" t="s">
        <v>2079</v>
      </c>
      <c r="J172">
        <v>63.38</v>
      </c>
      <c r="K172">
        <v>9</v>
      </c>
      <c r="L172" t="s">
        <v>1771</v>
      </c>
      <c r="M172" t="s">
        <v>2080</v>
      </c>
      <c r="N172" t="s">
        <v>1757</v>
      </c>
      <c r="O172" t="s">
        <v>1756</v>
      </c>
      <c r="P172" t="s">
        <v>1756</v>
      </c>
      <c r="Q172" s="387">
        <v>570.41999999999996</v>
      </c>
      <c r="R172">
        <v>74.154600000000002</v>
      </c>
      <c r="S172">
        <v>644.57459999999992</v>
      </c>
      <c r="T172" s="388">
        <v>44435</v>
      </c>
      <c r="U172">
        <v>0</v>
      </c>
      <c r="V172" t="s">
        <v>830</v>
      </c>
      <c r="W172" s="388">
        <v>44446</v>
      </c>
      <c r="X172">
        <v>160</v>
      </c>
      <c r="Y172">
        <v>0</v>
      </c>
      <c r="Z172">
        <v>0</v>
      </c>
      <c r="AA172" t="s">
        <v>1758</v>
      </c>
      <c r="AB172" t="s">
        <v>2044</v>
      </c>
      <c r="AD172" t="s">
        <v>2045</v>
      </c>
      <c r="AE172" t="s">
        <v>2046</v>
      </c>
      <c r="AI172" t="s">
        <v>1761</v>
      </c>
      <c r="AL172" t="s">
        <v>2100</v>
      </c>
      <c r="AM172">
        <v>6</v>
      </c>
      <c r="AN172" t="s">
        <v>2048</v>
      </c>
      <c r="AO172" t="s">
        <v>2049</v>
      </c>
      <c r="AP172">
        <v>0</v>
      </c>
      <c r="AQ172" s="388">
        <v>44438</v>
      </c>
      <c r="AS172" t="s">
        <v>1765</v>
      </c>
      <c r="AT172" s="388">
        <v>44444</v>
      </c>
      <c r="AU172" t="s">
        <v>1756</v>
      </c>
      <c r="AV172" t="s">
        <v>1756</v>
      </c>
      <c r="AZ172" t="s">
        <v>1766</v>
      </c>
      <c r="BA172" t="s">
        <v>1865</v>
      </c>
      <c r="BB172" t="s">
        <v>2125</v>
      </c>
      <c r="BC172" t="s">
        <v>2126</v>
      </c>
      <c r="BD172" t="s">
        <v>1756</v>
      </c>
      <c r="BE172" t="s">
        <v>824</v>
      </c>
      <c r="BF172" t="s">
        <v>824</v>
      </c>
    </row>
    <row r="173" spans="1:58">
      <c r="A173" t="s">
        <v>829</v>
      </c>
      <c r="B173">
        <v>6</v>
      </c>
      <c r="C173">
        <v>0</v>
      </c>
      <c r="D173">
        <v>9755</v>
      </c>
      <c r="E173" t="s">
        <v>2099</v>
      </c>
      <c r="F173">
        <v>53511012</v>
      </c>
      <c r="G173" t="s">
        <v>2041</v>
      </c>
      <c r="H173">
        <v>0</v>
      </c>
      <c r="I173" t="s">
        <v>2079</v>
      </c>
      <c r="J173">
        <v>63.38</v>
      </c>
      <c r="K173">
        <v>9</v>
      </c>
      <c r="L173" t="s">
        <v>1771</v>
      </c>
      <c r="M173" t="s">
        <v>2080</v>
      </c>
      <c r="N173" t="s">
        <v>1757</v>
      </c>
      <c r="O173" t="s">
        <v>1756</v>
      </c>
      <c r="P173" t="s">
        <v>1756</v>
      </c>
      <c r="Q173" s="387">
        <v>570.41999999999996</v>
      </c>
      <c r="R173">
        <v>74.154600000000002</v>
      </c>
      <c r="S173">
        <v>644.57459999999992</v>
      </c>
      <c r="T173" s="388">
        <v>44435</v>
      </c>
      <c r="U173">
        <v>0</v>
      </c>
      <c r="V173" t="s">
        <v>830</v>
      </c>
      <c r="W173" s="388">
        <v>44446</v>
      </c>
      <c r="X173">
        <v>160</v>
      </c>
      <c r="Y173">
        <v>0</v>
      </c>
      <c r="Z173">
        <v>0</v>
      </c>
      <c r="AA173" t="s">
        <v>1758</v>
      </c>
      <c r="AB173" t="s">
        <v>2044</v>
      </c>
      <c r="AD173" t="s">
        <v>2045</v>
      </c>
      <c r="AE173" t="s">
        <v>2046</v>
      </c>
      <c r="AI173" t="s">
        <v>1761</v>
      </c>
      <c r="AL173" t="s">
        <v>2100</v>
      </c>
      <c r="AM173">
        <v>6</v>
      </c>
      <c r="AN173" t="s">
        <v>2048</v>
      </c>
      <c r="AO173" t="s">
        <v>2049</v>
      </c>
      <c r="AP173">
        <v>0</v>
      </c>
      <c r="AQ173" s="388">
        <v>44438</v>
      </c>
      <c r="AS173" t="s">
        <v>1765</v>
      </c>
      <c r="AT173" s="388">
        <v>44444</v>
      </c>
      <c r="AU173" t="s">
        <v>1756</v>
      </c>
      <c r="AV173" t="s">
        <v>1756</v>
      </c>
      <c r="AZ173" t="s">
        <v>1766</v>
      </c>
      <c r="BA173" t="s">
        <v>1865</v>
      </c>
      <c r="BB173" t="s">
        <v>2125</v>
      </c>
      <c r="BC173" t="s">
        <v>2126</v>
      </c>
      <c r="BD173" t="s">
        <v>1756</v>
      </c>
      <c r="BE173" t="s">
        <v>824</v>
      </c>
      <c r="BF173" t="s">
        <v>824</v>
      </c>
    </row>
    <row r="174" spans="1:58">
      <c r="A174" t="s">
        <v>829</v>
      </c>
      <c r="B174">
        <v>6</v>
      </c>
      <c r="C174">
        <v>0</v>
      </c>
      <c r="D174">
        <v>9755</v>
      </c>
      <c r="E174" t="s">
        <v>2099</v>
      </c>
      <c r="F174">
        <v>53511012</v>
      </c>
      <c r="G174" t="s">
        <v>2041</v>
      </c>
      <c r="H174">
        <v>0</v>
      </c>
      <c r="I174" t="s">
        <v>2079</v>
      </c>
      <c r="J174">
        <v>63.38</v>
      </c>
      <c r="K174">
        <v>9</v>
      </c>
      <c r="L174" t="s">
        <v>1771</v>
      </c>
      <c r="M174" t="s">
        <v>2080</v>
      </c>
      <c r="N174" t="s">
        <v>1757</v>
      </c>
      <c r="O174" t="s">
        <v>1756</v>
      </c>
      <c r="P174" t="s">
        <v>1756</v>
      </c>
      <c r="Q174" s="387">
        <v>570.41999999999996</v>
      </c>
      <c r="R174">
        <v>74.154600000000002</v>
      </c>
      <c r="S174">
        <v>644.57459999999992</v>
      </c>
      <c r="T174" s="388">
        <v>44435</v>
      </c>
      <c r="U174">
        <v>0</v>
      </c>
      <c r="V174" t="s">
        <v>830</v>
      </c>
      <c r="W174" s="388">
        <v>44446</v>
      </c>
      <c r="X174">
        <v>160</v>
      </c>
      <c r="Y174">
        <v>0</v>
      </c>
      <c r="Z174">
        <v>0</v>
      </c>
      <c r="AA174" t="s">
        <v>1758</v>
      </c>
      <c r="AB174" t="s">
        <v>2044</v>
      </c>
      <c r="AD174" t="s">
        <v>2045</v>
      </c>
      <c r="AE174" t="s">
        <v>2046</v>
      </c>
      <c r="AI174" t="s">
        <v>1761</v>
      </c>
      <c r="AL174" t="s">
        <v>2100</v>
      </c>
      <c r="AM174">
        <v>6</v>
      </c>
      <c r="AN174" t="s">
        <v>2048</v>
      </c>
      <c r="AO174" t="s">
        <v>2049</v>
      </c>
      <c r="AP174">
        <v>0</v>
      </c>
      <c r="AQ174" s="388">
        <v>44438</v>
      </c>
      <c r="AS174" t="s">
        <v>1765</v>
      </c>
      <c r="AT174" s="388">
        <v>44444</v>
      </c>
      <c r="AU174" t="s">
        <v>1756</v>
      </c>
      <c r="AV174" t="s">
        <v>1756</v>
      </c>
      <c r="AZ174" t="s">
        <v>1766</v>
      </c>
      <c r="BA174" t="s">
        <v>1865</v>
      </c>
      <c r="BB174" t="s">
        <v>2125</v>
      </c>
      <c r="BC174" t="s">
        <v>2126</v>
      </c>
      <c r="BD174" t="s">
        <v>1756</v>
      </c>
      <c r="BE174" t="s">
        <v>824</v>
      </c>
      <c r="BF174" t="s">
        <v>824</v>
      </c>
    </row>
    <row r="175" spans="1:58">
      <c r="A175" t="s">
        <v>829</v>
      </c>
      <c r="B175">
        <v>6</v>
      </c>
      <c r="C175">
        <v>0</v>
      </c>
      <c r="D175">
        <v>9755</v>
      </c>
      <c r="E175" t="s">
        <v>2099</v>
      </c>
      <c r="F175">
        <v>53511012</v>
      </c>
      <c r="G175" t="s">
        <v>2041</v>
      </c>
      <c r="H175">
        <v>0</v>
      </c>
      <c r="I175" t="s">
        <v>2083</v>
      </c>
      <c r="J175">
        <v>12.21</v>
      </c>
      <c r="K175">
        <v>9</v>
      </c>
      <c r="L175" t="s">
        <v>1771</v>
      </c>
      <c r="M175" t="s">
        <v>2084</v>
      </c>
      <c r="N175" t="s">
        <v>1757</v>
      </c>
      <c r="O175" t="s">
        <v>1756</v>
      </c>
      <c r="P175" t="s">
        <v>1756</v>
      </c>
      <c r="Q175" s="387">
        <v>109.89</v>
      </c>
      <c r="R175">
        <v>14.2857</v>
      </c>
      <c r="S175">
        <v>124.17569999999999</v>
      </c>
      <c r="T175" s="388">
        <v>44435</v>
      </c>
      <c r="U175">
        <v>0</v>
      </c>
      <c r="V175" t="s">
        <v>830</v>
      </c>
      <c r="W175" s="388">
        <v>44446</v>
      </c>
      <c r="X175">
        <v>160</v>
      </c>
      <c r="Y175">
        <v>0</v>
      </c>
      <c r="Z175">
        <v>0</v>
      </c>
      <c r="AA175" t="s">
        <v>1758</v>
      </c>
      <c r="AB175" t="s">
        <v>2044</v>
      </c>
      <c r="AD175" t="s">
        <v>2045</v>
      </c>
      <c r="AE175" t="s">
        <v>2046</v>
      </c>
      <c r="AI175" t="s">
        <v>1761</v>
      </c>
      <c r="AL175" t="s">
        <v>2100</v>
      </c>
      <c r="AM175">
        <v>6</v>
      </c>
      <c r="AN175" t="s">
        <v>2048</v>
      </c>
      <c r="AO175" t="s">
        <v>2049</v>
      </c>
      <c r="AP175">
        <v>0</v>
      </c>
      <c r="AQ175" s="388">
        <v>44438</v>
      </c>
      <c r="AS175" t="s">
        <v>1765</v>
      </c>
      <c r="AT175" s="388">
        <v>44444</v>
      </c>
      <c r="AU175" t="s">
        <v>1756</v>
      </c>
      <c r="AV175" t="s">
        <v>1756</v>
      </c>
      <c r="AZ175" t="s">
        <v>1766</v>
      </c>
      <c r="BA175" t="s">
        <v>1865</v>
      </c>
      <c r="BB175" t="s">
        <v>2127</v>
      </c>
      <c r="BC175" t="s">
        <v>2128</v>
      </c>
      <c r="BD175" t="s">
        <v>1756</v>
      </c>
      <c r="BE175" t="s">
        <v>824</v>
      </c>
      <c r="BF175" t="s">
        <v>824</v>
      </c>
    </row>
    <row r="176" spans="1:58">
      <c r="A176" t="s">
        <v>829</v>
      </c>
      <c r="B176">
        <v>6</v>
      </c>
      <c r="C176">
        <v>0</v>
      </c>
      <c r="D176">
        <v>9755</v>
      </c>
      <c r="E176" t="s">
        <v>2099</v>
      </c>
      <c r="F176">
        <v>53511012</v>
      </c>
      <c r="G176" t="s">
        <v>2041</v>
      </c>
      <c r="H176">
        <v>0</v>
      </c>
      <c r="I176" t="s">
        <v>2083</v>
      </c>
      <c r="J176">
        <v>12.21</v>
      </c>
      <c r="K176">
        <v>9</v>
      </c>
      <c r="L176" t="s">
        <v>1771</v>
      </c>
      <c r="M176" t="s">
        <v>2084</v>
      </c>
      <c r="N176" t="s">
        <v>1757</v>
      </c>
      <c r="O176" t="s">
        <v>1756</v>
      </c>
      <c r="P176" t="s">
        <v>1756</v>
      </c>
      <c r="Q176" s="387">
        <v>109.89</v>
      </c>
      <c r="R176">
        <v>14.2857</v>
      </c>
      <c r="S176">
        <v>124.17569999999999</v>
      </c>
      <c r="T176" s="388">
        <v>44435</v>
      </c>
      <c r="U176">
        <v>0</v>
      </c>
      <c r="V176" t="s">
        <v>830</v>
      </c>
      <c r="W176" s="388">
        <v>44446</v>
      </c>
      <c r="X176">
        <v>160</v>
      </c>
      <c r="Y176">
        <v>0</v>
      </c>
      <c r="Z176">
        <v>0</v>
      </c>
      <c r="AA176" t="s">
        <v>1758</v>
      </c>
      <c r="AB176" t="s">
        <v>2044</v>
      </c>
      <c r="AD176" t="s">
        <v>2045</v>
      </c>
      <c r="AE176" t="s">
        <v>2046</v>
      </c>
      <c r="AI176" t="s">
        <v>1761</v>
      </c>
      <c r="AL176" t="s">
        <v>2100</v>
      </c>
      <c r="AM176">
        <v>6</v>
      </c>
      <c r="AN176" t="s">
        <v>2048</v>
      </c>
      <c r="AO176" t="s">
        <v>2049</v>
      </c>
      <c r="AP176">
        <v>0</v>
      </c>
      <c r="AQ176" s="388">
        <v>44438</v>
      </c>
      <c r="AS176" t="s">
        <v>1765</v>
      </c>
      <c r="AT176" s="388">
        <v>44444</v>
      </c>
      <c r="AU176" t="s">
        <v>1756</v>
      </c>
      <c r="AV176" t="s">
        <v>1756</v>
      </c>
      <c r="AZ176" t="s">
        <v>1766</v>
      </c>
      <c r="BA176" t="s">
        <v>1865</v>
      </c>
      <c r="BB176" t="s">
        <v>2127</v>
      </c>
      <c r="BC176" t="s">
        <v>2128</v>
      </c>
      <c r="BD176" t="s">
        <v>1756</v>
      </c>
      <c r="BE176" t="s">
        <v>824</v>
      </c>
      <c r="BF176" t="s">
        <v>824</v>
      </c>
    </row>
    <row r="177" spans="1:58">
      <c r="A177" t="s">
        <v>829</v>
      </c>
      <c r="B177">
        <v>6</v>
      </c>
      <c r="C177">
        <v>0</v>
      </c>
      <c r="D177">
        <v>9755</v>
      </c>
      <c r="E177" t="s">
        <v>2099</v>
      </c>
      <c r="F177">
        <v>53511012</v>
      </c>
      <c r="G177" t="s">
        <v>2041</v>
      </c>
      <c r="H177">
        <v>0</v>
      </c>
      <c r="I177" t="s">
        <v>2083</v>
      </c>
      <c r="J177">
        <v>12.21</v>
      </c>
      <c r="K177">
        <v>9</v>
      </c>
      <c r="L177" t="s">
        <v>1771</v>
      </c>
      <c r="M177" t="s">
        <v>2084</v>
      </c>
      <c r="N177" t="s">
        <v>1757</v>
      </c>
      <c r="O177" t="s">
        <v>1756</v>
      </c>
      <c r="P177" t="s">
        <v>1756</v>
      </c>
      <c r="Q177" s="387">
        <v>109.89</v>
      </c>
      <c r="R177">
        <v>14.2857</v>
      </c>
      <c r="S177">
        <v>124.17569999999999</v>
      </c>
      <c r="T177" s="388">
        <v>44435</v>
      </c>
      <c r="U177">
        <v>0</v>
      </c>
      <c r="V177" t="s">
        <v>830</v>
      </c>
      <c r="W177" s="388">
        <v>44446</v>
      </c>
      <c r="X177">
        <v>160</v>
      </c>
      <c r="Y177">
        <v>0</v>
      </c>
      <c r="Z177">
        <v>0</v>
      </c>
      <c r="AA177" t="s">
        <v>1758</v>
      </c>
      <c r="AB177" t="s">
        <v>2044</v>
      </c>
      <c r="AD177" t="s">
        <v>2045</v>
      </c>
      <c r="AE177" t="s">
        <v>2046</v>
      </c>
      <c r="AI177" t="s">
        <v>1761</v>
      </c>
      <c r="AL177" t="s">
        <v>2100</v>
      </c>
      <c r="AM177">
        <v>6</v>
      </c>
      <c r="AN177" t="s">
        <v>2048</v>
      </c>
      <c r="AO177" t="s">
        <v>2049</v>
      </c>
      <c r="AP177">
        <v>0</v>
      </c>
      <c r="AQ177" s="388">
        <v>44438</v>
      </c>
      <c r="AS177" t="s">
        <v>1765</v>
      </c>
      <c r="AT177" s="388">
        <v>44444</v>
      </c>
      <c r="AU177" t="s">
        <v>1756</v>
      </c>
      <c r="AV177" t="s">
        <v>1756</v>
      </c>
      <c r="AZ177" t="s">
        <v>1766</v>
      </c>
      <c r="BA177" t="s">
        <v>1865</v>
      </c>
      <c r="BB177" t="s">
        <v>2127</v>
      </c>
      <c r="BC177" t="s">
        <v>2128</v>
      </c>
      <c r="BD177" t="s">
        <v>1756</v>
      </c>
      <c r="BE177" t="s">
        <v>824</v>
      </c>
      <c r="BF177" t="s">
        <v>824</v>
      </c>
    </row>
    <row r="178" spans="1:58">
      <c r="A178" t="s">
        <v>829</v>
      </c>
      <c r="B178">
        <v>6</v>
      </c>
      <c r="C178">
        <v>0</v>
      </c>
      <c r="D178">
        <v>9755</v>
      </c>
      <c r="E178" t="s">
        <v>2099</v>
      </c>
      <c r="F178">
        <v>53511012</v>
      </c>
      <c r="G178" t="s">
        <v>2041</v>
      </c>
      <c r="H178">
        <v>0</v>
      </c>
      <c r="I178" t="s">
        <v>2089</v>
      </c>
      <c r="J178">
        <v>146.96</v>
      </c>
      <c r="K178">
        <v>9</v>
      </c>
      <c r="L178" t="s">
        <v>2063</v>
      </c>
      <c r="M178" t="s">
        <v>2090</v>
      </c>
      <c r="N178" t="s">
        <v>1757</v>
      </c>
      <c r="O178" t="s">
        <v>1756</v>
      </c>
      <c r="P178" t="s">
        <v>1756</v>
      </c>
      <c r="Q178" s="387">
        <v>1322.64</v>
      </c>
      <c r="R178">
        <v>171.94320000000002</v>
      </c>
      <c r="S178">
        <v>1494.5832</v>
      </c>
      <c r="T178" s="388">
        <v>44435</v>
      </c>
      <c r="U178">
        <v>0</v>
      </c>
      <c r="V178" t="s">
        <v>830</v>
      </c>
      <c r="W178" s="388">
        <v>44446</v>
      </c>
      <c r="X178">
        <v>160</v>
      </c>
      <c r="Y178">
        <v>0</v>
      </c>
      <c r="Z178">
        <v>0</v>
      </c>
      <c r="AA178" t="s">
        <v>1758</v>
      </c>
      <c r="AB178" t="s">
        <v>2044</v>
      </c>
      <c r="AD178" t="s">
        <v>2045</v>
      </c>
      <c r="AE178" t="s">
        <v>2046</v>
      </c>
      <c r="AI178" t="s">
        <v>1761</v>
      </c>
      <c r="AL178" t="s">
        <v>2100</v>
      </c>
      <c r="AM178">
        <v>6</v>
      </c>
      <c r="AN178" t="s">
        <v>2048</v>
      </c>
      <c r="AO178" t="s">
        <v>2049</v>
      </c>
      <c r="AP178">
        <v>0</v>
      </c>
      <c r="AQ178" s="388">
        <v>44438</v>
      </c>
      <c r="AS178" t="s">
        <v>1765</v>
      </c>
      <c r="AT178" s="388">
        <v>44444</v>
      </c>
      <c r="AU178" t="s">
        <v>1756</v>
      </c>
      <c r="AV178" t="s">
        <v>1756</v>
      </c>
      <c r="AZ178" t="s">
        <v>1766</v>
      </c>
      <c r="BA178" t="s">
        <v>1865</v>
      </c>
      <c r="BB178" t="s">
        <v>2129</v>
      </c>
      <c r="BC178" t="s">
        <v>2130</v>
      </c>
      <c r="BD178" t="s">
        <v>1756</v>
      </c>
      <c r="BE178" t="s">
        <v>824</v>
      </c>
      <c r="BF178" t="s">
        <v>824</v>
      </c>
    </row>
    <row r="179" spans="1:58">
      <c r="A179" t="s">
        <v>829</v>
      </c>
      <c r="B179">
        <v>6</v>
      </c>
      <c r="C179">
        <v>0</v>
      </c>
      <c r="D179">
        <v>9755</v>
      </c>
      <c r="E179" t="s">
        <v>2099</v>
      </c>
      <c r="F179">
        <v>53511012</v>
      </c>
      <c r="G179" t="s">
        <v>2041</v>
      </c>
      <c r="H179">
        <v>0</v>
      </c>
      <c r="I179" t="s">
        <v>2089</v>
      </c>
      <c r="J179">
        <v>146.96</v>
      </c>
      <c r="K179">
        <v>9</v>
      </c>
      <c r="L179" t="s">
        <v>2063</v>
      </c>
      <c r="M179" t="s">
        <v>2090</v>
      </c>
      <c r="N179" t="s">
        <v>1757</v>
      </c>
      <c r="O179" t="s">
        <v>1756</v>
      </c>
      <c r="P179" t="s">
        <v>1756</v>
      </c>
      <c r="Q179" s="387">
        <v>1322.64</v>
      </c>
      <c r="R179">
        <v>171.94320000000002</v>
      </c>
      <c r="S179">
        <v>1494.5832</v>
      </c>
      <c r="T179" s="388">
        <v>44435</v>
      </c>
      <c r="U179">
        <v>0</v>
      </c>
      <c r="V179" t="s">
        <v>830</v>
      </c>
      <c r="W179" s="388">
        <v>44446</v>
      </c>
      <c r="X179">
        <v>160</v>
      </c>
      <c r="Y179">
        <v>0</v>
      </c>
      <c r="Z179">
        <v>0</v>
      </c>
      <c r="AA179" t="s">
        <v>1758</v>
      </c>
      <c r="AB179" t="s">
        <v>2044</v>
      </c>
      <c r="AD179" t="s">
        <v>2045</v>
      </c>
      <c r="AE179" t="s">
        <v>2046</v>
      </c>
      <c r="AI179" t="s">
        <v>1761</v>
      </c>
      <c r="AL179" t="s">
        <v>2100</v>
      </c>
      <c r="AM179">
        <v>6</v>
      </c>
      <c r="AN179" t="s">
        <v>2048</v>
      </c>
      <c r="AO179" t="s">
        <v>2049</v>
      </c>
      <c r="AP179">
        <v>0</v>
      </c>
      <c r="AQ179" s="388">
        <v>44438</v>
      </c>
      <c r="AS179" t="s">
        <v>1765</v>
      </c>
      <c r="AT179" s="388">
        <v>44444</v>
      </c>
      <c r="AU179" t="s">
        <v>1756</v>
      </c>
      <c r="AV179" t="s">
        <v>1756</v>
      </c>
      <c r="AZ179" t="s">
        <v>1766</v>
      </c>
      <c r="BA179" t="s">
        <v>1865</v>
      </c>
      <c r="BB179" t="s">
        <v>2129</v>
      </c>
      <c r="BC179" t="s">
        <v>2130</v>
      </c>
      <c r="BD179" t="s">
        <v>1756</v>
      </c>
      <c r="BE179" t="s">
        <v>824</v>
      </c>
      <c r="BF179" t="s">
        <v>824</v>
      </c>
    </row>
    <row r="180" spans="1:58">
      <c r="A180" t="s">
        <v>829</v>
      </c>
      <c r="B180">
        <v>6</v>
      </c>
      <c r="C180">
        <v>0</v>
      </c>
      <c r="D180">
        <v>9755</v>
      </c>
      <c r="E180" t="s">
        <v>2099</v>
      </c>
      <c r="F180">
        <v>53511012</v>
      </c>
      <c r="G180" t="s">
        <v>2041</v>
      </c>
      <c r="H180">
        <v>0</v>
      </c>
      <c r="I180" t="s">
        <v>2089</v>
      </c>
      <c r="J180">
        <v>146.96</v>
      </c>
      <c r="K180">
        <v>9</v>
      </c>
      <c r="L180" t="s">
        <v>2063</v>
      </c>
      <c r="M180" t="s">
        <v>2090</v>
      </c>
      <c r="N180" t="s">
        <v>1757</v>
      </c>
      <c r="O180" t="s">
        <v>1756</v>
      </c>
      <c r="P180" t="s">
        <v>1756</v>
      </c>
      <c r="Q180" s="387">
        <v>1322.64</v>
      </c>
      <c r="R180">
        <v>171.94320000000002</v>
      </c>
      <c r="S180">
        <v>1494.5832</v>
      </c>
      <c r="T180" s="388">
        <v>44435</v>
      </c>
      <c r="U180">
        <v>0</v>
      </c>
      <c r="V180" t="s">
        <v>830</v>
      </c>
      <c r="W180" s="388">
        <v>44446</v>
      </c>
      <c r="X180">
        <v>160</v>
      </c>
      <c r="Y180">
        <v>0</v>
      </c>
      <c r="Z180">
        <v>0</v>
      </c>
      <c r="AA180" t="s">
        <v>1758</v>
      </c>
      <c r="AB180" t="s">
        <v>2044</v>
      </c>
      <c r="AD180" t="s">
        <v>2045</v>
      </c>
      <c r="AE180" t="s">
        <v>2046</v>
      </c>
      <c r="AI180" t="s">
        <v>1761</v>
      </c>
      <c r="AL180" t="s">
        <v>2100</v>
      </c>
      <c r="AM180">
        <v>6</v>
      </c>
      <c r="AN180" t="s">
        <v>2048</v>
      </c>
      <c r="AO180" t="s">
        <v>2049</v>
      </c>
      <c r="AP180">
        <v>0</v>
      </c>
      <c r="AQ180" s="388">
        <v>44438</v>
      </c>
      <c r="AS180" t="s">
        <v>1765</v>
      </c>
      <c r="AT180" s="388">
        <v>44444</v>
      </c>
      <c r="AU180" t="s">
        <v>1756</v>
      </c>
      <c r="AV180" t="s">
        <v>1756</v>
      </c>
      <c r="AZ180" t="s">
        <v>1766</v>
      </c>
      <c r="BA180" t="s">
        <v>1865</v>
      </c>
      <c r="BB180" t="s">
        <v>2129</v>
      </c>
      <c r="BC180" t="s">
        <v>2130</v>
      </c>
      <c r="BD180" t="s">
        <v>1756</v>
      </c>
      <c r="BE180" t="s">
        <v>824</v>
      </c>
      <c r="BF180" t="s">
        <v>824</v>
      </c>
    </row>
    <row r="181" spans="1:58">
      <c r="A181" t="s">
        <v>829</v>
      </c>
      <c r="B181">
        <v>6</v>
      </c>
      <c r="C181">
        <v>0</v>
      </c>
      <c r="D181">
        <v>9755</v>
      </c>
      <c r="E181" t="s">
        <v>2099</v>
      </c>
      <c r="F181">
        <v>53511012</v>
      </c>
      <c r="G181" t="s">
        <v>2041</v>
      </c>
      <c r="H181">
        <v>0</v>
      </c>
      <c r="I181" t="s">
        <v>2089</v>
      </c>
      <c r="J181">
        <v>146.96</v>
      </c>
      <c r="K181">
        <v>9</v>
      </c>
      <c r="L181" t="s">
        <v>2063</v>
      </c>
      <c r="M181" t="s">
        <v>2090</v>
      </c>
      <c r="N181" t="s">
        <v>1757</v>
      </c>
      <c r="O181" t="s">
        <v>1756</v>
      </c>
      <c r="P181" t="s">
        <v>1756</v>
      </c>
      <c r="Q181" s="387">
        <v>1322.64</v>
      </c>
      <c r="R181">
        <v>171.94320000000002</v>
      </c>
      <c r="S181">
        <v>1494.5832</v>
      </c>
      <c r="T181" s="388">
        <v>44435</v>
      </c>
      <c r="U181">
        <v>0</v>
      </c>
      <c r="V181" t="s">
        <v>830</v>
      </c>
      <c r="W181" s="388">
        <v>44446</v>
      </c>
      <c r="X181">
        <v>160</v>
      </c>
      <c r="Y181">
        <v>0</v>
      </c>
      <c r="Z181">
        <v>0</v>
      </c>
      <c r="AA181" t="s">
        <v>1758</v>
      </c>
      <c r="AB181" t="s">
        <v>2044</v>
      </c>
      <c r="AD181" t="s">
        <v>2045</v>
      </c>
      <c r="AE181" t="s">
        <v>2046</v>
      </c>
      <c r="AI181" t="s">
        <v>1761</v>
      </c>
      <c r="AL181" t="s">
        <v>2100</v>
      </c>
      <c r="AM181">
        <v>6</v>
      </c>
      <c r="AN181" t="s">
        <v>2048</v>
      </c>
      <c r="AO181" t="s">
        <v>2049</v>
      </c>
      <c r="AP181">
        <v>0</v>
      </c>
      <c r="AQ181" s="388">
        <v>44438</v>
      </c>
      <c r="AS181" t="s">
        <v>1765</v>
      </c>
      <c r="AT181" s="388">
        <v>44444</v>
      </c>
      <c r="AU181" t="s">
        <v>1756</v>
      </c>
      <c r="AV181" t="s">
        <v>1756</v>
      </c>
      <c r="AZ181" t="s">
        <v>1766</v>
      </c>
      <c r="BA181" t="s">
        <v>1865</v>
      </c>
      <c r="BB181" t="s">
        <v>2129</v>
      </c>
      <c r="BC181" t="s">
        <v>2130</v>
      </c>
      <c r="BD181" t="s">
        <v>1756</v>
      </c>
      <c r="BE181" t="s">
        <v>824</v>
      </c>
      <c r="BF181" t="s">
        <v>824</v>
      </c>
    </row>
    <row r="182" spans="1:58">
      <c r="A182" t="s">
        <v>829</v>
      </c>
      <c r="B182">
        <v>6</v>
      </c>
      <c r="C182">
        <v>0</v>
      </c>
      <c r="D182">
        <v>9755</v>
      </c>
      <c r="E182" t="s">
        <v>2099</v>
      </c>
      <c r="F182">
        <v>53511012</v>
      </c>
      <c r="G182" t="s">
        <v>2041</v>
      </c>
      <c r="H182">
        <v>0</v>
      </c>
      <c r="I182" t="s">
        <v>2095</v>
      </c>
      <c r="J182">
        <v>138.44999999999999</v>
      </c>
      <c r="K182">
        <v>9</v>
      </c>
      <c r="L182" t="s">
        <v>2063</v>
      </c>
      <c r="M182" t="s">
        <v>2096</v>
      </c>
      <c r="N182" t="s">
        <v>1757</v>
      </c>
      <c r="O182" t="s">
        <v>1756</v>
      </c>
      <c r="P182" t="s">
        <v>1756</v>
      </c>
      <c r="Q182" s="387">
        <v>1246.05</v>
      </c>
      <c r="R182">
        <v>161.98650000000001</v>
      </c>
      <c r="S182">
        <v>1408.0364999999997</v>
      </c>
      <c r="T182" s="388">
        <v>44435</v>
      </c>
      <c r="U182">
        <v>0</v>
      </c>
      <c r="V182" t="s">
        <v>830</v>
      </c>
      <c r="W182" s="388">
        <v>44446</v>
      </c>
      <c r="X182">
        <v>160</v>
      </c>
      <c r="Y182">
        <v>0</v>
      </c>
      <c r="Z182">
        <v>0</v>
      </c>
      <c r="AA182" t="s">
        <v>1758</v>
      </c>
      <c r="AB182" t="s">
        <v>2044</v>
      </c>
      <c r="AD182" t="s">
        <v>2045</v>
      </c>
      <c r="AE182" t="s">
        <v>2046</v>
      </c>
      <c r="AI182" t="s">
        <v>1761</v>
      </c>
      <c r="AL182" t="s">
        <v>2100</v>
      </c>
      <c r="AM182">
        <v>6</v>
      </c>
      <c r="AN182" t="s">
        <v>2048</v>
      </c>
      <c r="AO182" t="s">
        <v>2049</v>
      </c>
      <c r="AP182">
        <v>0</v>
      </c>
      <c r="AQ182" s="388">
        <v>44438</v>
      </c>
      <c r="AS182" t="s">
        <v>1765</v>
      </c>
      <c r="AT182" s="388">
        <v>44444</v>
      </c>
      <c r="AU182" t="s">
        <v>1756</v>
      </c>
      <c r="AV182" t="s">
        <v>1756</v>
      </c>
      <c r="AZ182" t="s">
        <v>1766</v>
      </c>
      <c r="BA182" t="s">
        <v>1865</v>
      </c>
      <c r="BB182" t="s">
        <v>2131</v>
      </c>
      <c r="BC182" t="s">
        <v>2132</v>
      </c>
      <c r="BD182" t="s">
        <v>1756</v>
      </c>
      <c r="BE182" t="s">
        <v>824</v>
      </c>
      <c r="BF182" t="s">
        <v>824</v>
      </c>
    </row>
    <row r="183" spans="1:58">
      <c r="A183" t="s">
        <v>829</v>
      </c>
      <c r="B183">
        <v>6</v>
      </c>
      <c r="C183">
        <v>0</v>
      </c>
      <c r="D183">
        <v>9755</v>
      </c>
      <c r="E183" t="s">
        <v>2099</v>
      </c>
      <c r="F183">
        <v>53511012</v>
      </c>
      <c r="G183" t="s">
        <v>2041</v>
      </c>
      <c r="H183">
        <v>0</v>
      </c>
      <c r="I183" t="s">
        <v>2095</v>
      </c>
      <c r="J183">
        <v>138.44999999999999</v>
      </c>
      <c r="K183">
        <v>9</v>
      </c>
      <c r="L183" t="s">
        <v>2063</v>
      </c>
      <c r="M183" t="s">
        <v>2096</v>
      </c>
      <c r="N183" t="s">
        <v>1757</v>
      </c>
      <c r="O183" t="s">
        <v>1756</v>
      </c>
      <c r="P183" t="s">
        <v>1756</v>
      </c>
      <c r="Q183" s="387">
        <v>1246.05</v>
      </c>
      <c r="R183">
        <v>161.98650000000001</v>
      </c>
      <c r="S183">
        <v>1408.0364999999997</v>
      </c>
      <c r="T183" s="388">
        <v>44435</v>
      </c>
      <c r="U183">
        <v>0</v>
      </c>
      <c r="V183" t="s">
        <v>830</v>
      </c>
      <c r="W183" s="388">
        <v>44446</v>
      </c>
      <c r="X183">
        <v>160</v>
      </c>
      <c r="Y183">
        <v>0</v>
      </c>
      <c r="Z183">
        <v>0</v>
      </c>
      <c r="AA183" t="s">
        <v>1758</v>
      </c>
      <c r="AB183" t="s">
        <v>2044</v>
      </c>
      <c r="AD183" t="s">
        <v>2045</v>
      </c>
      <c r="AE183" t="s">
        <v>2046</v>
      </c>
      <c r="AI183" t="s">
        <v>1761</v>
      </c>
      <c r="AL183" t="s">
        <v>2100</v>
      </c>
      <c r="AM183">
        <v>6</v>
      </c>
      <c r="AN183" t="s">
        <v>2048</v>
      </c>
      <c r="AO183" t="s">
        <v>2049</v>
      </c>
      <c r="AP183">
        <v>0</v>
      </c>
      <c r="AQ183" s="388">
        <v>44438</v>
      </c>
      <c r="AS183" t="s">
        <v>1765</v>
      </c>
      <c r="AT183" s="388">
        <v>44444</v>
      </c>
      <c r="AU183" t="s">
        <v>1756</v>
      </c>
      <c r="AV183" t="s">
        <v>1756</v>
      </c>
      <c r="AZ183" t="s">
        <v>1766</v>
      </c>
      <c r="BA183" t="s">
        <v>1865</v>
      </c>
      <c r="BB183" t="s">
        <v>2131</v>
      </c>
      <c r="BC183" t="s">
        <v>2132</v>
      </c>
      <c r="BD183" t="s">
        <v>1756</v>
      </c>
      <c r="BE183" t="s">
        <v>824</v>
      </c>
      <c r="BF183" t="s">
        <v>824</v>
      </c>
    </row>
    <row r="184" spans="1:58">
      <c r="A184" t="s">
        <v>829</v>
      </c>
      <c r="B184">
        <v>6</v>
      </c>
      <c r="C184">
        <v>0</v>
      </c>
      <c r="D184">
        <v>9755</v>
      </c>
      <c r="E184" t="s">
        <v>2099</v>
      </c>
      <c r="F184">
        <v>53511012</v>
      </c>
      <c r="G184" t="s">
        <v>2041</v>
      </c>
      <c r="H184">
        <v>0</v>
      </c>
      <c r="I184" t="s">
        <v>2095</v>
      </c>
      <c r="J184">
        <v>138.44999999999999</v>
      </c>
      <c r="K184">
        <v>9</v>
      </c>
      <c r="L184" t="s">
        <v>2063</v>
      </c>
      <c r="M184" t="s">
        <v>2096</v>
      </c>
      <c r="N184" t="s">
        <v>1757</v>
      </c>
      <c r="O184" t="s">
        <v>1756</v>
      </c>
      <c r="P184" t="s">
        <v>1756</v>
      </c>
      <c r="Q184" s="387">
        <v>1246.05</v>
      </c>
      <c r="R184">
        <v>161.98650000000001</v>
      </c>
      <c r="S184">
        <v>1408.0364999999997</v>
      </c>
      <c r="T184" s="388">
        <v>44435</v>
      </c>
      <c r="U184">
        <v>0</v>
      </c>
      <c r="V184" t="s">
        <v>830</v>
      </c>
      <c r="W184" s="388">
        <v>44446</v>
      </c>
      <c r="X184">
        <v>160</v>
      </c>
      <c r="Y184">
        <v>0</v>
      </c>
      <c r="Z184">
        <v>0</v>
      </c>
      <c r="AA184" t="s">
        <v>1758</v>
      </c>
      <c r="AB184" t="s">
        <v>2044</v>
      </c>
      <c r="AD184" t="s">
        <v>2045</v>
      </c>
      <c r="AE184" t="s">
        <v>2046</v>
      </c>
      <c r="AI184" t="s">
        <v>1761</v>
      </c>
      <c r="AL184" t="s">
        <v>2100</v>
      </c>
      <c r="AM184">
        <v>6</v>
      </c>
      <c r="AN184" t="s">
        <v>2048</v>
      </c>
      <c r="AO184" t="s">
        <v>2049</v>
      </c>
      <c r="AP184">
        <v>0</v>
      </c>
      <c r="AQ184" s="388">
        <v>44438</v>
      </c>
      <c r="AS184" t="s">
        <v>1765</v>
      </c>
      <c r="AT184" s="388">
        <v>44444</v>
      </c>
      <c r="AU184" t="s">
        <v>1756</v>
      </c>
      <c r="AV184" t="s">
        <v>1756</v>
      </c>
      <c r="AZ184" t="s">
        <v>1766</v>
      </c>
      <c r="BA184" t="s">
        <v>1865</v>
      </c>
      <c r="BB184" t="s">
        <v>2131</v>
      </c>
      <c r="BC184" t="s">
        <v>2132</v>
      </c>
      <c r="BD184" t="s">
        <v>1756</v>
      </c>
      <c r="BE184" t="s">
        <v>824</v>
      </c>
      <c r="BF184" t="s">
        <v>824</v>
      </c>
    </row>
    <row r="185" spans="1:58">
      <c r="A185" t="s">
        <v>829</v>
      </c>
      <c r="B185">
        <v>6</v>
      </c>
      <c r="C185">
        <v>0</v>
      </c>
      <c r="D185">
        <v>9754</v>
      </c>
      <c r="E185" t="s">
        <v>2133</v>
      </c>
      <c r="F185">
        <v>53511012</v>
      </c>
      <c r="G185" t="s">
        <v>2041</v>
      </c>
      <c r="H185">
        <v>0</v>
      </c>
      <c r="I185" t="s">
        <v>2042</v>
      </c>
      <c r="J185">
        <v>60</v>
      </c>
      <c r="K185">
        <v>11</v>
      </c>
      <c r="L185" t="s">
        <v>1771</v>
      </c>
      <c r="M185" t="s">
        <v>1756</v>
      </c>
      <c r="N185" t="s">
        <v>1756</v>
      </c>
      <c r="O185" t="s">
        <v>2043</v>
      </c>
      <c r="P185" t="s">
        <v>1757</v>
      </c>
      <c r="Q185" s="387">
        <v>660</v>
      </c>
      <c r="R185">
        <v>85.8</v>
      </c>
      <c r="S185">
        <v>745.8</v>
      </c>
      <c r="T185" s="388">
        <v>44434</v>
      </c>
      <c r="U185">
        <v>0</v>
      </c>
      <c r="V185" t="s">
        <v>830</v>
      </c>
      <c r="W185" s="388">
        <v>44446</v>
      </c>
      <c r="X185">
        <v>160</v>
      </c>
      <c r="Y185">
        <v>0</v>
      </c>
      <c r="Z185">
        <v>0</v>
      </c>
      <c r="AA185" t="s">
        <v>1758</v>
      </c>
      <c r="AB185" t="s">
        <v>2044</v>
      </c>
      <c r="AD185" t="s">
        <v>2045</v>
      </c>
      <c r="AE185" t="s">
        <v>2046</v>
      </c>
      <c r="AI185" t="s">
        <v>1761</v>
      </c>
      <c r="AL185" t="s">
        <v>2100</v>
      </c>
      <c r="AM185">
        <v>6</v>
      </c>
      <c r="AN185" t="s">
        <v>2048</v>
      </c>
      <c r="AO185" t="s">
        <v>2049</v>
      </c>
      <c r="AP185">
        <v>0</v>
      </c>
      <c r="AQ185" s="388">
        <v>44438</v>
      </c>
      <c r="AS185" t="s">
        <v>1765</v>
      </c>
      <c r="AT185" s="388">
        <v>44439</v>
      </c>
      <c r="AU185" t="s">
        <v>1756</v>
      </c>
      <c r="AV185" t="s">
        <v>1756</v>
      </c>
      <c r="AZ185" t="s">
        <v>1766</v>
      </c>
      <c r="BA185" t="s">
        <v>1865</v>
      </c>
      <c r="BB185" t="s">
        <v>2134</v>
      </c>
      <c r="BC185" t="s">
        <v>2135</v>
      </c>
      <c r="BD185" t="s">
        <v>1756</v>
      </c>
      <c r="BE185" t="s">
        <v>824</v>
      </c>
      <c r="BF185" t="s">
        <v>824</v>
      </c>
    </row>
    <row r="186" spans="1:58">
      <c r="A186" t="s">
        <v>829</v>
      </c>
      <c r="B186">
        <v>6</v>
      </c>
      <c r="C186">
        <v>0</v>
      </c>
      <c r="D186">
        <v>9754</v>
      </c>
      <c r="E186" t="s">
        <v>2133</v>
      </c>
      <c r="F186">
        <v>53511012</v>
      </c>
      <c r="G186" t="s">
        <v>2041</v>
      </c>
      <c r="H186">
        <v>0</v>
      </c>
      <c r="I186" t="s">
        <v>2052</v>
      </c>
      <c r="J186">
        <v>75</v>
      </c>
      <c r="K186">
        <v>143</v>
      </c>
      <c r="L186" t="s">
        <v>1771</v>
      </c>
      <c r="M186" t="s">
        <v>1756</v>
      </c>
      <c r="N186" t="s">
        <v>1756</v>
      </c>
      <c r="O186" t="s">
        <v>2053</v>
      </c>
      <c r="P186" t="s">
        <v>1757</v>
      </c>
      <c r="Q186" s="387">
        <v>10725</v>
      </c>
      <c r="R186">
        <v>1394.25</v>
      </c>
      <c r="S186">
        <v>12119.249999999998</v>
      </c>
      <c r="T186" s="388">
        <v>44434</v>
      </c>
      <c r="U186">
        <v>0</v>
      </c>
      <c r="V186" t="s">
        <v>830</v>
      </c>
      <c r="W186" s="388">
        <v>44446</v>
      </c>
      <c r="X186">
        <v>160</v>
      </c>
      <c r="Y186">
        <v>0</v>
      </c>
      <c r="Z186">
        <v>0</v>
      </c>
      <c r="AA186" t="s">
        <v>1758</v>
      </c>
      <c r="AB186" t="s">
        <v>2044</v>
      </c>
      <c r="AD186" t="s">
        <v>2045</v>
      </c>
      <c r="AE186" t="s">
        <v>2046</v>
      </c>
      <c r="AI186" t="s">
        <v>1761</v>
      </c>
      <c r="AL186" t="s">
        <v>2100</v>
      </c>
      <c r="AM186">
        <v>6</v>
      </c>
      <c r="AN186" t="s">
        <v>2048</v>
      </c>
      <c r="AO186" t="s">
        <v>2049</v>
      </c>
      <c r="AP186">
        <v>0</v>
      </c>
      <c r="AQ186" s="388">
        <v>44438</v>
      </c>
      <c r="AS186" t="s">
        <v>1765</v>
      </c>
      <c r="AT186" s="388">
        <v>44439</v>
      </c>
      <c r="AU186" t="s">
        <v>1756</v>
      </c>
      <c r="AV186" t="s">
        <v>1756</v>
      </c>
      <c r="AZ186" t="s">
        <v>1766</v>
      </c>
      <c r="BA186" t="s">
        <v>1865</v>
      </c>
      <c r="BB186" t="s">
        <v>2136</v>
      </c>
      <c r="BC186" t="s">
        <v>2137</v>
      </c>
      <c r="BD186" t="s">
        <v>1756</v>
      </c>
      <c r="BE186" t="s">
        <v>824</v>
      </c>
      <c r="BF186" t="s">
        <v>824</v>
      </c>
    </row>
    <row r="187" spans="1:58">
      <c r="A187" t="s">
        <v>829</v>
      </c>
      <c r="B187">
        <v>6</v>
      </c>
      <c r="C187">
        <v>0</v>
      </c>
      <c r="D187">
        <v>9754</v>
      </c>
      <c r="E187" t="s">
        <v>2133</v>
      </c>
      <c r="F187">
        <v>53511012</v>
      </c>
      <c r="G187" t="s">
        <v>2041</v>
      </c>
      <c r="H187">
        <v>0</v>
      </c>
      <c r="I187" t="s">
        <v>2056</v>
      </c>
      <c r="J187">
        <v>210</v>
      </c>
      <c r="K187">
        <v>15</v>
      </c>
      <c r="L187" t="s">
        <v>1755</v>
      </c>
      <c r="M187" t="s">
        <v>1756</v>
      </c>
      <c r="N187" t="s">
        <v>1756</v>
      </c>
      <c r="P187" t="s">
        <v>1757</v>
      </c>
      <c r="Q187" s="387">
        <v>3150</v>
      </c>
      <c r="R187">
        <v>409.5</v>
      </c>
      <c r="S187">
        <v>3559.4999999999995</v>
      </c>
      <c r="T187" s="388">
        <v>44434</v>
      </c>
      <c r="U187">
        <v>0</v>
      </c>
      <c r="V187" t="s">
        <v>830</v>
      </c>
      <c r="W187" s="388">
        <v>44446</v>
      </c>
      <c r="X187">
        <v>160</v>
      </c>
      <c r="Y187">
        <v>0</v>
      </c>
      <c r="Z187">
        <v>0</v>
      </c>
      <c r="AA187" t="s">
        <v>1758</v>
      </c>
      <c r="AB187" t="s">
        <v>2044</v>
      </c>
      <c r="AD187" t="s">
        <v>2045</v>
      </c>
      <c r="AE187" t="s">
        <v>2046</v>
      </c>
      <c r="AI187" t="s">
        <v>1761</v>
      </c>
      <c r="AL187" t="s">
        <v>2100</v>
      </c>
      <c r="AM187">
        <v>6</v>
      </c>
      <c r="AN187" t="s">
        <v>2048</v>
      </c>
      <c r="AO187" t="s">
        <v>2049</v>
      </c>
      <c r="AP187">
        <v>0</v>
      </c>
      <c r="AQ187" s="388">
        <v>44438</v>
      </c>
      <c r="AS187" t="s">
        <v>1765</v>
      </c>
      <c r="AT187" s="388">
        <v>44439</v>
      </c>
      <c r="AU187" t="s">
        <v>1756</v>
      </c>
      <c r="AV187" t="s">
        <v>1756</v>
      </c>
      <c r="AZ187" t="s">
        <v>1766</v>
      </c>
      <c r="BA187" t="s">
        <v>1865</v>
      </c>
      <c r="BB187" t="s">
        <v>2138</v>
      </c>
      <c r="BC187" t="s">
        <v>2139</v>
      </c>
      <c r="BD187" t="s">
        <v>1756</v>
      </c>
      <c r="BE187" t="s">
        <v>824</v>
      </c>
      <c r="BF187" t="s">
        <v>824</v>
      </c>
    </row>
    <row r="188" spans="1:58">
      <c r="A188" t="s">
        <v>829</v>
      </c>
      <c r="B188">
        <v>6</v>
      </c>
      <c r="C188">
        <v>0</v>
      </c>
      <c r="D188">
        <v>9754</v>
      </c>
      <c r="E188" t="s">
        <v>2133</v>
      </c>
      <c r="F188">
        <v>53511012</v>
      </c>
      <c r="G188" t="s">
        <v>2041</v>
      </c>
      <c r="H188">
        <v>0</v>
      </c>
      <c r="I188" t="s">
        <v>518</v>
      </c>
      <c r="J188">
        <v>95</v>
      </c>
      <c r="K188">
        <v>12</v>
      </c>
      <c r="L188" t="s">
        <v>1771</v>
      </c>
      <c r="M188" t="s">
        <v>1756</v>
      </c>
      <c r="N188" t="s">
        <v>1756</v>
      </c>
      <c r="O188" t="s">
        <v>2059</v>
      </c>
      <c r="P188" t="s">
        <v>1757</v>
      </c>
      <c r="Q188" s="387">
        <v>1140</v>
      </c>
      <c r="R188">
        <v>148.20000000000002</v>
      </c>
      <c r="S188">
        <v>1288.1999999999998</v>
      </c>
      <c r="T188" s="388">
        <v>44434</v>
      </c>
      <c r="U188">
        <v>0</v>
      </c>
      <c r="V188" t="s">
        <v>830</v>
      </c>
      <c r="W188" s="388">
        <v>44446</v>
      </c>
      <c r="X188">
        <v>160</v>
      </c>
      <c r="Y188">
        <v>0</v>
      </c>
      <c r="Z188">
        <v>0</v>
      </c>
      <c r="AA188" t="s">
        <v>1758</v>
      </c>
      <c r="AB188" t="s">
        <v>2044</v>
      </c>
      <c r="AD188" t="s">
        <v>2045</v>
      </c>
      <c r="AE188" t="s">
        <v>2046</v>
      </c>
      <c r="AI188" t="s">
        <v>1761</v>
      </c>
      <c r="AL188" t="s">
        <v>2100</v>
      </c>
      <c r="AM188">
        <v>6</v>
      </c>
      <c r="AN188" t="s">
        <v>2048</v>
      </c>
      <c r="AO188" t="s">
        <v>2049</v>
      </c>
      <c r="AP188">
        <v>0</v>
      </c>
      <c r="AQ188" s="388">
        <v>44438</v>
      </c>
      <c r="AS188" t="s">
        <v>1765</v>
      </c>
      <c r="AT188" s="388">
        <v>44439</v>
      </c>
      <c r="AU188" t="s">
        <v>1756</v>
      </c>
      <c r="AV188" t="s">
        <v>1756</v>
      </c>
      <c r="AZ188" t="s">
        <v>1766</v>
      </c>
      <c r="BA188" t="s">
        <v>1865</v>
      </c>
      <c r="BB188" t="s">
        <v>2140</v>
      </c>
      <c r="BC188" t="s">
        <v>2141</v>
      </c>
      <c r="BD188" t="s">
        <v>1756</v>
      </c>
      <c r="BE188" t="s">
        <v>824</v>
      </c>
      <c r="BF188" t="s">
        <v>824</v>
      </c>
    </row>
    <row r="189" spans="1:58">
      <c r="A189" t="s">
        <v>829</v>
      </c>
      <c r="B189">
        <v>6</v>
      </c>
      <c r="C189">
        <v>0</v>
      </c>
      <c r="D189">
        <v>9754</v>
      </c>
      <c r="E189" t="s">
        <v>2133</v>
      </c>
      <c r="F189">
        <v>53511012</v>
      </c>
      <c r="G189" t="s">
        <v>2041</v>
      </c>
      <c r="H189">
        <v>0</v>
      </c>
      <c r="I189" t="s">
        <v>2062</v>
      </c>
      <c r="J189">
        <v>138.05000000000001</v>
      </c>
      <c r="K189">
        <v>9</v>
      </c>
      <c r="L189" t="s">
        <v>2063</v>
      </c>
      <c r="M189" t="s">
        <v>2064</v>
      </c>
      <c r="N189" t="s">
        <v>1757</v>
      </c>
      <c r="O189" t="s">
        <v>1756</v>
      </c>
      <c r="P189" t="s">
        <v>1756</v>
      </c>
      <c r="Q189" s="387">
        <v>1242.45</v>
      </c>
      <c r="R189">
        <v>161.51850000000002</v>
      </c>
      <c r="S189">
        <v>1403.9684999999999</v>
      </c>
      <c r="T189" s="388">
        <v>44434</v>
      </c>
      <c r="U189">
        <v>0</v>
      </c>
      <c r="V189" t="s">
        <v>830</v>
      </c>
      <c r="W189" s="388">
        <v>44446</v>
      </c>
      <c r="X189">
        <v>160</v>
      </c>
      <c r="Y189">
        <v>0</v>
      </c>
      <c r="Z189">
        <v>0</v>
      </c>
      <c r="AA189" t="s">
        <v>1758</v>
      </c>
      <c r="AB189" t="s">
        <v>2044</v>
      </c>
      <c r="AD189" t="s">
        <v>2045</v>
      </c>
      <c r="AE189" t="s">
        <v>2046</v>
      </c>
      <c r="AI189" t="s">
        <v>1761</v>
      </c>
      <c r="AL189" t="s">
        <v>2100</v>
      </c>
      <c r="AM189">
        <v>6</v>
      </c>
      <c r="AN189" t="s">
        <v>2048</v>
      </c>
      <c r="AO189" t="s">
        <v>2049</v>
      </c>
      <c r="AP189">
        <v>0</v>
      </c>
      <c r="AQ189" s="388">
        <v>44438</v>
      </c>
      <c r="AS189" t="s">
        <v>1765</v>
      </c>
      <c r="AT189" s="388">
        <v>44439</v>
      </c>
      <c r="AU189" t="s">
        <v>1756</v>
      </c>
      <c r="AV189" t="s">
        <v>1756</v>
      </c>
      <c r="AZ189" t="s">
        <v>1766</v>
      </c>
      <c r="BA189" t="s">
        <v>1865</v>
      </c>
      <c r="BB189" t="s">
        <v>2142</v>
      </c>
      <c r="BC189" t="s">
        <v>2143</v>
      </c>
      <c r="BD189" t="s">
        <v>1756</v>
      </c>
      <c r="BE189" t="s">
        <v>824</v>
      </c>
      <c r="BF189" t="s">
        <v>824</v>
      </c>
    </row>
    <row r="190" spans="1:58">
      <c r="A190" t="s">
        <v>829</v>
      </c>
      <c r="B190">
        <v>6</v>
      </c>
      <c r="C190">
        <v>0</v>
      </c>
      <c r="D190">
        <v>9754</v>
      </c>
      <c r="E190" t="s">
        <v>2133</v>
      </c>
      <c r="F190">
        <v>53511012</v>
      </c>
      <c r="G190" t="s">
        <v>2041</v>
      </c>
      <c r="H190">
        <v>0</v>
      </c>
      <c r="I190" t="s">
        <v>2062</v>
      </c>
      <c r="J190">
        <v>138.05000000000001</v>
      </c>
      <c r="K190">
        <v>9</v>
      </c>
      <c r="L190" t="s">
        <v>2063</v>
      </c>
      <c r="M190" t="s">
        <v>2064</v>
      </c>
      <c r="N190" t="s">
        <v>1757</v>
      </c>
      <c r="O190" t="s">
        <v>1756</v>
      </c>
      <c r="P190" t="s">
        <v>1756</v>
      </c>
      <c r="Q190" s="387">
        <v>1242.45</v>
      </c>
      <c r="R190">
        <v>161.51850000000002</v>
      </c>
      <c r="S190">
        <v>1403.9684999999999</v>
      </c>
      <c r="T190" s="388">
        <v>44434</v>
      </c>
      <c r="U190">
        <v>0</v>
      </c>
      <c r="V190" t="s">
        <v>830</v>
      </c>
      <c r="W190" s="388">
        <v>44446</v>
      </c>
      <c r="X190">
        <v>160</v>
      </c>
      <c r="Y190">
        <v>0</v>
      </c>
      <c r="Z190">
        <v>0</v>
      </c>
      <c r="AA190" t="s">
        <v>1758</v>
      </c>
      <c r="AB190" t="s">
        <v>2044</v>
      </c>
      <c r="AD190" t="s">
        <v>2045</v>
      </c>
      <c r="AE190" t="s">
        <v>2046</v>
      </c>
      <c r="AI190" t="s">
        <v>1761</v>
      </c>
      <c r="AL190" t="s">
        <v>2100</v>
      </c>
      <c r="AM190">
        <v>6</v>
      </c>
      <c r="AN190" t="s">
        <v>2048</v>
      </c>
      <c r="AO190" t="s">
        <v>2049</v>
      </c>
      <c r="AP190">
        <v>0</v>
      </c>
      <c r="AQ190" s="388">
        <v>44438</v>
      </c>
      <c r="AS190" t="s">
        <v>1765</v>
      </c>
      <c r="AT190" s="388">
        <v>44439</v>
      </c>
      <c r="AU190" t="s">
        <v>1756</v>
      </c>
      <c r="AV190" t="s">
        <v>1756</v>
      </c>
      <c r="AZ190" t="s">
        <v>1766</v>
      </c>
      <c r="BA190" t="s">
        <v>1865</v>
      </c>
      <c r="BB190" t="s">
        <v>2142</v>
      </c>
      <c r="BC190" t="s">
        <v>2143</v>
      </c>
      <c r="BD190" t="s">
        <v>1756</v>
      </c>
      <c r="BE190" t="s">
        <v>824</v>
      </c>
      <c r="BF190" t="s">
        <v>824</v>
      </c>
    </row>
    <row r="191" spans="1:58">
      <c r="A191" t="s">
        <v>829</v>
      </c>
      <c r="B191">
        <v>6</v>
      </c>
      <c r="C191">
        <v>0</v>
      </c>
      <c r="D191">
        <v>9754</v>
      </c>
      <c r="E191" t="s">
        <v>2133</v>
      </c>
      <c r="F191">
        <v>53511012</v>
      </c>
      <c r="G191" t="s">
        <v>2041</v>
      </c>
      <c r="H191">
        <v>0</v>
      </c>
      <c r="I191" t="s">
        <v>2062</v>
      </c>
      <c r="J191">
        <v>138.05000000000001</v>
      </c>
      <c r="K191">
        <v>9</v>
      </c>
      <c r="L191" t="s">
        <v>2063</v>
      </c>
      <c r="M191" t="s">
        <v>2064</v>
      </c>
      <c r="N191" t="s">
        <v>1757</v>
      </c>
      <c r="O191" t="s">
        <v>1756</v>
      </c>
      <c r="P191" t="s">
        <v>1756</v>
      </c>
      <c r="Q191" s="387">
        <v>1242.45</v>
      </c>
      <c r="R191">
        <v>161.51850000000002</v>
      </c>
      <c r="S191">
        <v>1403.9684999999999</v>
      </c>
      <c r="T191" s="388">
        <v>44434</v>
      </c>
      <c r="U191">
        <v>0</v>
      </c>
      <c r="V191" t="s">
        <v>830</v>
      </c>
      <c r="W191" s="388">
        <v>44446</v>
      </c>
      <c r="X191">
        <v>160</v>
      </c>
      <c r="Y191">
        <v>0</v>
      </c>
      <c r="Z191">
        <v>0</v>
      </c>
      <c r="AA191" t="s">
        <v>1758</v>
      </c>
      <c r="AB191" t="s">
        <v>2044</v>
      </c>
      <c r="AD191" t="s">
        <v>2045</v>
      </c>
      <c r="AE191" t="s">
        <v>2046</v>
      </c>
      <c r="AI191" t="s">
        <v>1761</v>
      </c>
      <c r="AL191" t="s">
        <v>2100</v>
      </c>
      <c r="AM191">
        <v>6</v>
      </c>
      <c r="AN191" t="s">
        <v>2048</v>
      </c>
      <c r="AO191" t="s">
        <v>2049</v>
      </c>
      <c r="AP191">
        <v>0</v>
      </c>
      <c r="AQ191" s="388">
        <v>44438</v>
      </c>
      <c r="AS191" t="s">
        <v>1765</v>
      </c>
      <c r="AT191" s="388">
        <v>44439</v>
      </c>
      <c r="AU191" t="s">
        <v>1756</v>
      </c>
      <c r="AV191" t="s">
        <v>1756</v>
      </c>
      <c r="AZ191" t="s">
        <v>1766</v>
      </c>
      <c r="BA191" t="s">
        <v>1865</v>
      </c>
      <c r="BB191" t="s">
        <v>2142</v>
      </c>
      <c r="BC191" t="s">
        <v>2143</v>
      </c>
      <c r="BD191" t="s">
        <v>1756</v>
      </c>
      <c r="BE191" t="s">
        <v>824</v>
      </c>
      <c r="BF191" t="s">
        <v>824</v>
      </c>
    </row>
    <row r="192" spans="1:58">
      <c r="A192" t="s">
        <v>829</v>
      </c>
      <c r="B192">
        <v>6</v>
      </c>
      <c r="C192">
        <v>0</v>
      </c>
      <c r="D192">
        <v>9754</v>
      </c>
      <c r="E192" t="s">
        <v>2133</v>
      </c>
      <c r="F192">
        <v>53511012</v>
      </c>
      <c r="G192" t="s">
        <v>2041</v>
      </c>
      <c r="H192">
        <v>0</v>
      </c>
      <c r="I192" t="s">
        <v>2062</v>
      </c>
      <c r="J192">
        <v>138.05000000000001</v>
      </c>
      <c r="K192">
        <v>9</v>
      </c>
      <c r="L192" t="s">
        <v>2063</v>
      </c>
      <c r="M192" t="s">
        <v>2064</v>
      </c>
      <c r="N192" t="s">
        <v>1757</v>
      </c>
      <c r="O192" t="s">
        <v>1756</v>
      </c>
      <c r="P192" t="s">
        <v>1756</v>
      </c>
      <c r="Q192" s="387">
        <v>1242.45</v>
      </c>
      <c r="R192">
        <v>161.51850000000002</v>
      </c>
      <c r="S192">
        <v>1403.9684999999999</v>
      </c>
      <c r="T192" s="388">
        <v>44434</v>
      </c>
      <c r="U192">
        <v>0</v>
      </c>
      <c r="V192" t="s">
        <v>830</v>
      </c>
      <c r="W192" s="388">
        <v>44446</v>
      </c>
      <c r="X192">
        <v>160</v>
      </c>
      <c r="Y192">
        <v>0</v>
      </c>
      <c r="Z192">
        <v>0</v>
      </c>
      <c r="AA192" t="s">
        <v>1758</v>
      </c>
      <c r="AB192" t="s">
        <v>2044</v>
      </c>
      <c r="AD192" t="s">
        <v>2045</v>
      </c>
      <c r="AE192" t="s">
        <v>2046</v>
      </c>
      <c r="AI192" t="s">
        <v>1761</v>
      </c>
      <c r="AL192" t="s">
        <v>2100</v>
      </c>
      <c r="AM192">
        <v>6</v>
      </c>
      <c r="AN192" t="s">
        <v>2048</v>
      </c>
      <c r="AO192" t="s">
        <v>2049</v>
      </c>
      <c r="AP192">
        <v>0</v>
      </c>
      <c r="AQ192" s="388">
        <v>44438</v>
      </c>
      <c r="AS192" t="s">
        <v>1765</v>
      </c>
      <c r="AT192" s="388">
        <v>44439</v>
      </c>
      <c r="AU192" t="s">
        <v>1756</v>
      </c>
      <c r="AV192" t="s">
        <v>1756</v>
      </c>
      <c r="AZ192" t="s">
        <v>1766</v>
      </c>
      <c r="BA192" t="s">
        <v>1865</v>
      </c>
      <c r="BB192" t="s">
        <v>2142</v>
      </c>
      <c r="BC192" t="s">
        <v>2143</v>
      </c>
      <c r="BD192" t="s">
        <v>1756</v>
      </c>
      <c r="BE192" t="s">
        <v>824</v>
      </c>
      <c r="BF192" t="s">
        <v>824</v>
      </c>
    </row>
    <row r="193" spans="1:58">
      <c r="A193" t="s">
        <v>829</v>
      </c>
      <c r="B193">
        <v>6</v>
      </c>
      <c r="C193">
        <v>0</v>
      </c>
      <c r="D193">
        <v>9754</v>
      </c>
      <c r="E193" t="s">
        <v>2133</v>
      </c>
      <c r="F193">
        <v>53511012</v>
      </c>
      <c r="G193" t="s">
        <v>2041</v>
      </c>
      <c r="H193">
        <v>0</v>
      </c>
      <c r="I193" t="s">
        <v>2069</v>
      </c>
      <c r="J193">
        <v>144.6</v>
      </c>
      <c r="K193">
        <v>5</v>
      </c>
      <c r="L193" t="s">
        <v>2063</v>
      </c>
      <c r="M193" t="s">
        <v>2070</v>
      </c>
      <c r="N193" t="s">
        <v>1757</v>
      </c>
      <c r="O193" t="s">
        <v>1756</v>
      </c>
      <c r="P193" t="s">
        <v>1756</v>
      </c>
      <c r="Q193" s="387">
        <v>723</v>
      </c>
      <c r="R193">
        <v>93.990000000000009</v>
      </c>
      <c r="S193">
        <v>816.9899999999999</v>
      </c>
      <c r="T193" s="388">
        <v>44434</v>
      </c>
      <c r="U193">
        <v>0</v>
      </c>
      <c r="V193" t="s">
        <v>830</v>
      </c>
      <c r="W193" s="388">
        <v>44446</v>
      </c>
      <c r="X193">
        <v>160</v>
      </c>
      <c r="Y193">
        <v>0</v>
      </c>
      <c r="Z193">
        <v>0</v>
      </c>
      <c r="AA193" t="s">
        <v>1758</v>
      </c>
      <c r="AB193" t="s">
        <v>2044</v>
      </c>
      <c r="AD193" t="s">
        <v>2045</v>
      </c>
      <c r="AE193" t="s">
        <v>2046</v>
      </c>
      <c r="AI193" t="s">
        <v>1761</v>
      </c>
      <c r="AL193" t="s">
        <v>2100</v>
      </c>
      <c r="AM193">
        <v>6</v>
      </c>
      <c r="AN193" t="s">
        <v>2048</v>
      </c>
      <c r="AO193" t="s">
        <v>2049</v>
      </c>
      <c r="AP193">
        <v>0</v>
      </c>
      <c r="AQ193" s="388">
        <v>44438</v>
      </c>
      <c r="AS193" t="s">
        <v>1765</v>
      </c>
      <c r="AT193" s="388">
        <v>44439</v>
      </c>
      <c r="AU193" t="s">
        <v>1756</v>
      </c>
      <c r="AV193" t="s">
        <v>1756</v>
      </c>
      <c r="AZ193" t="s">
        <v>1766</v>
      </c>
      <c r="BA193" t="s">
        <v>1865</v>
      </c>
      <c r="BB193" t="s">
        <v>2144</v>
      </c>
      <c r="BC193" t="s">
        <v>2145</v>
      </c>
      <c r="BD193" t="s">
        <v>1756</v>
      </c>
      <c r="BE193" t="s">
        <v>824</v>
      </c>
      <c r="BF193" t="s">
        <v>824</v>
      </c>
    </row>
    <row r="194" spans="1:58">
      <c r="A194" t="s">
        <v>829</v>
      </c>
      <c r="B194">
        <v>6</v>
      </c>
      <c r="C194">
        <v>0</v>
      </c>
      <c r="D194">
        <v>9754</v>
      </c>
      <c r="E194" t="s">
        <v>2133</v>
      </c>
      <c r="F194">
        <v>53511012</v>
      </c>
      <c r="G194" t="s">
        <v>2041</v>
      </c>
      <c r="H194">
        <v>0</v>
      </c>
      <c r="I194" t="s">
        <v>2073</v>
      </c>
      <c r="J194">
        <v>243.75</v>
      </c>
      <c r="K194">
        <v>7</v>
      </c>
      <c r="L194" t="s">
        <v>1755</v>
      </c>
      <c r="M194" t="s">
        <v>2074</v>
      </c>
      <c r="N194" t="s">
        <v>1757</v>
      </c>
      <c r="O194" t="s">
        <v>1756</v>
      </c>
      <c r="P194" t="s">
        <v>1756</v>
      </c>
      <c r="Q194" s="387">
        <v>1706.25</v>
      </c>
      <c r="R194">
        <v>221.8125</v>
      </c>
      <c r="S194">
        <v>1928.0624999999998</v>
      </c>
      <c r="T194" s="388">
        <v>44434</v>
      </c>
      <c r="U194">
        <v>0</v>
      </c>
      <c r="V194" t="s">
        <v>830</v>
      </c>
      <c r="W194" s="388">
        <v>44446</v>
      </c>
      <c r="X194">
        <v>160</v>
      </c>
      <c r="Y194">
        <v>0</v>
      </c>
      <c r="Z194">
        <v>0</v>
      </c>
      <c r="AA194" t="s">
        <v>1758</v>
      </c>
      <c r="AB194" t="s">
        <v>2044</v>
      </c>
      <c r="AD194" t="s">
        <v>2045</v>
      </c>
      <c r="AE194" t="s">
        <v>2046</v>
      </c>
      <c r="AI194" t="s">
        <v>1761</v>
      </c>
      <c r="AL194" t="s">
        <v>2100</v>
      </c>
      <c r="AM194">
        <v>6</v>
      </c>
      <c r="AN194" t="s">
        <v>2048</v>
      </c>
      <c r="AO194" t="s">
        <v>2049</v>
      </c>
      <c r="AP194">
        <v>0</v>
      </c>
      <c r="AQ194" s="388">
        <v>44438</v>
      </c>
      <c r="AS194" t="s">
        <v>1765</v>
      </c>
      <c r="AT194" s="388">
        <v>44439</v>
      </c>
      <c r="AU194" t="s">
        <v>1756</v>
      </c>
      <c r="AV194" t="s">
        <v>1756</v>
      </c>
      <c r="AZ194" t="s">
        <v>1766</v>
      </c>
      <c r="BA194" t="s">
        <v>1865</v>
      </c>
      <c r="BB194" t="s">
        <v>2146</v>
      </c>
      <c r="BC194" t="s">
        <v>2147</v>
      </c>
      <c r="BD194" t="s">
        <v>1756</v>
      </c>
      <c r="BE194" t="s">
        <v>824</v>
      </c>
      <c r="BF194" t="s">
        <v>824</v>
      </c>
    </row>
    <row r="195" spans="1:58">
      <c r="A195" t="s">
        <v>829</v>
      </c>
      <c r="B195">
        <v>6</v>
      </c>
      <c r="C195">
        <v>0</v>
      </c>
      <c r="D195">
        <v>9754</v>
      </c>
      <c r="E195" t="s">
        <v>2133</v>
      </c>
      <c r="F195">
        <v>53511012</v>
      </c>
      <c r="G195" t="s">
        <v>2041</v>
      </c>
      <c r="H195">
        <v>0</v>
      </c>
      <c r="I195" t="s">
        <v>2073</v>
      </c>
      <c r="J195">
        <v>243.75</v>
      </c>
      <c r="K195">
        <v>1</v>
      </c>
      <c r="L195" t="s">
        <v>1755</v>
      </c>
      <c r="M195" t="s">
        <v>2074</v>
      </c>
      <c r="N195" t="s">
        <v>1757</v>
      </c>
      <c r="O195" t="s">
        <v>1756</v>
      </c>
      <c r="P195" t="s">
        <v>1756</v>
      </c>
      <c r="Q195" s="387">
        <v>243.75</v>
      </c>
      <c r="R195">
        <v>31.6875</v>
      </c>
      <c r="S195">
        <v>275.4375</v>
      </c>
      <c r="T195" s="388">
        <v>44434</v>
      </c>
      <c r="U195">
        <v>0</v>
      </c>
      <c r="V195" t="s">
        <v>830</v>
      </c>
      <c r="W195" s="388">
        <v>44446</v>
      </c>
      <c r="X195">
        <v>160</v>
      </c>
      <c r="Y195">
        <v>0</v>
      </c>
      <c r="Z195">
        <v>0</v>
      </c>
      <c r="AA195" t="s">
        <v>1758</v>
      </c>
      <c r="AB195" t="s">
        <v>2044</v>
      </c>
      <c r="AD195" t="s">
        <v>2045</v>
      </c>
      <c r="AE195" t="s">
        <v>2046</v>
      </c>
      <c r="AI195" t="s">
        <v>1761</v>
      </c>
      <c r="AL195" t="s">
        <v>2100</v>
      </c>
      <c r="AM195">
        <v>6</v>
      </c>
      <c r="AN195" t="s">
        <v>2048</v>
      </c>
      <c r="AO195" t="s">
        <v>2049</v>
      </c>
      <c r="AP195">
        <v>0</v>
      </c>
      <c r="AQ195" s="388">
        <v>44438</v>
      </c>
      <c r="AS195" t="s">
        <v>1765</v>
      </c>
      <c r="AT195" s="388">
        <v>44439</v>
      </c>
      <c r="AU195" t="s">
        <v>1756</v>
      </c>
      <c r="AV195" t="s">
        <v>1756</v>
      </c>
      <c r="AZ195" t="s">
        <v>1766</v>
      </c>
      <c r="BA195" t="s">
        <v>1865</v>
      </c>
      <c r="BB195" t="s">
        <v>2148</v>
      </c>
      <c r="BC195" t="s">
        <v>2149</v>
      </c>
      <c r="BD195" t="s">
        <v>1756</v>
      </c>
      <c r="BE195" t="s">
        <v>824</v>
      </c>
      <c r="BF195" t="s">
        <v>824</v>
      </c>
    </row>
    <row r="196" spans="1:58">
      <c r="A196" t="s">
        <v>829</v>
      </c>
      <c r="B196">
        <v>6</v>
      </c>
      <c r="C196">
        <v>0</v>
      </c>
      <c r="D196">
        <v>9754</v>
      </c>
      <c r="E196" t="s">
        <v>2133</v>
      </c>
      <c r="F196">
        <v>53511012</v>
      </c>
      <c r="G196" t="s">
        <v>2041</v>
      </c>
      <c r="H196">
        <v>0</v>
      </c>
      <c r="I196" t="s">
        <v>2079</v>
      </c>
      <c r="J196">
        <v>63.38</v>
      </c>
      <c r="K196">
        <v>9</v>
      </c>
      <c r="L196" t="s">
        <v>1771</v>
      </c>
      <c r="M196" t="s">
        <v>2080</v>
      </c>
      <c r="N196" t="s">
        <v>1757</v>
      </c>
      <c r="O196" t="s">
        <v>1756</v>
      </c>
      <c r="P196" t="s">
        <v>1756</v>
      </c>
      <c r="Q196" s="387">
        <v>570.41999999999996</v>
      </c>
      <c r="R196">
        <v>74.154600000000002</v>
      </c>
      <c r="S196">
        <v>644.57459999999992</v>
      </c>
      <c r="T196" s="388">
        <v>44434</v>
      </c>
      <c r="U196">
        <v>0</v>
      </c>
      <c r="V196" t="s">
        <v>830</v>
      </c>
      <c r="W196" s="388">
        <v>44446</v>
      </c>
      <c r="X196">
        <v>160</v>
      </c>
      <c r="Y196">
        <v>0</v>
      </c>
      <c r="Z196">
        <v>0</v>
      </c>
      <c r="AA196" t="s">
        <v>1758</v>
      </c>
      <c r="AB196" t="s">
        <v>2044</v>
      </c>
      <c r="AD196" t="s">
        <v>2045</v>
      </c>
      <c r="AE196" t="s">
        <v>2046</v>
      </c>
      <c r="AI196" t="s">
        <v>1761</v>
      </c>
      <c r="AL196" t="s">
        <v>2100</v>
      </c>
      <c r="AM196">
        <v>6</v>
      </c>
      <c r="AN196" t="s">
        <v>2048</v>
      </c>
      <c r="AO196" t="s">
        <v>2049</v>
      </c>
      <c r="AP196">
        <v>0</v>
      </c>
      <c r="AQ196" s="388">
        <v>44438</v>
      </c>
      <c r="AS196" t="s">
        <v>1765</v>
      </c>
      <c r="AT196" s="388">
        <v>44439</v>
      </c>
      <c r="AU196" t="s">
        <v>1756</v>
      </c>
      <c r="AV196" t="s">
        <v>1756</v>
      </c>
      <c r="AZ196" t="s">
        <v>1766</v>
      </c>
      <c r="BA196" t="s">
        <v>1865</v>
      </c>
      <c r="BB196" t="s">
        <v>2150</v>
      </c>
      <c r="BC196" t="s">
        <v>2151</v>
      </c>
      <c r="BD196" t="s">
        <v>1756</v>
      </c>
      <c r="BE196" t="s">
        <v>824</v>
      </c>
      <c r="BF196" t="s">
        <v>824</v>
      </c>
    </row>
    <row r="197" spans="1:58">
      <c r="A197" t="s">
        <v>829</v>
      </c>
      <c r="B197">
        <v>6</v>
      </c>
      <c r="C197">
        <v>0</v>
      </c>
      <c r="D197">
        <v>9754</v>
      </c>
      <c r="E197" t="s">
        <v>2133</v>
      </c>
      <c r="F197">
        <v>53511012</v>
      </c>
      <c r="G197" t="s">
        <v>2041</v>
      </c>
      <c r="H197">
        <v>0</v>
      </c>
      <c r="I197" t="s">
        <v>2079</v>
      </c>
      <c r="J197">
        <v>63.38</v>
      </c>
      <c r="K197">
        <v>9</v>
      </c>
      <c r="L197" t="s">
        <v>1771</v>
      </c>
      <c r="M197" t="s">
        <v>2080</v>
      </c>
      <c r="N197" t="s">
        <v>1757</v>
      </c>
      <c r="O197" t="s">
        <v>1756</v>
      </c>
      <c r="P197" t="s">
        <v>1756</v>
      </c>
      <c r="Q197" s="387">
        <v>570.41999999999996</v>
      </c>
      <c r="R197">
        <v>74.154600000000002</v>
      </c>
      <c r="S197">
        <v>644.57459999999992</v>
      </c>
      <c r="T197" s="388">
        <v>44434</v>
      </c>
      <c r="U197">
        <v>0</v>
      </c>
      <c r="V197" t="s">
        <v>830</v>
      </c>
      <c r="W197" s="388">
        <v>44446</v>
      </c>
      <c r="X197">
        <v>160</v>
      </c>
      <c r="Y197">
        <v>0</v>
      </c>
      <c r="Z197">
        <v>0</v>
      </c>
      <c r="AA197" t="s">
        <v>1758</v>
      </c>
      <c r="AB197" t="s">
        <v>2044</v>
      </c>
      <c r="AD197" t="s">
        <v>2045</v>
      </c>
      <c r="AE197" t="s">
        <v>2046</v>
      </c>
      <c r="AI197" t="s">
        <v>1761</v>
      </c>
      <c r="AL197" t="s">
        <v>2100</v>
      </c>
      <c r="AM197">
        <v>6</v>
      </c>
      <c r="AN197" t="s">
        <v>2048</v>
      </c>
      <c r="AO197" t="s">
        <v>2049</v>
      </c>
      <c r="AP197">
        <v>0</v>
      </c>
      <c r="AQ197" s="388">
        <v>44438</v>
      </c>
      <c r="AS197" t="s">
        <v>1765</v>
      </c>
      <c r="AT197" s="388">
        <v>44439</v>
      </c>
      <c r="AU197" t="s">
        <v>1756</v>
      </c>
      <c r="AV197" t="s">
        <v>1756</v>
      </c>
      <c r="AZ197" t="s">
        <v>1766</v>
      </c>
      <c r="BA197" t="s">
        <v>1865</v>
      </c>
      <c r="BB197" t="s">
        <v>2150</v>
      </c>
      <c r="BC197" t="s">
        <v>2151</v>
      </c>
      <c r="BD197" t="s">
        <v>1756</v>
      </c>
      <c r="BE197" t="s">
        <v>824</v>
      </c>
      <c r="BF197" t="s">
        <v>824</v>
      </c>
    </row>
    <row r="198" spans="1:58">
      <c r="A198" t="s">
        <v>829</v>
      </c>
      <c r="B198">
        <v>6</v>
      </c>
      <c r="C198">
        <v>0</v>
      </c>
      <c r="D198">
        <v>9754</v>
      </c>
      <c r="E198" t="s">
        <v>2133</v>
      </c>
      <c r="F198">
        <v>53511012</v>
      </c>
      <c r="G198" t="s">
        <v>2041</v>
      </c>
      <c r="H198">
        <v>0</v>
      </c>
      <c r="I198" t="s">
        <v>2079</v>
      </c>
      <c r="J198">
        <v>63.38</v>
      </c>
      <c r="K198">
        <v>8.5</v>
      </c>
      <c r="L198" t="s">
        <v>1771</v>
      </c>
      <c r="M198" t="s">
        <v>2080</v>
      </c>
      <c r="N198" t="s">
        <v>1757</v>
      </c>
      <c r="O198" t="s">
        <v>1756</v>
      </c>
      <c r="P198" t="s">
        <v>1756</v>
      </c>
      <c r="Q198" s="387">
        <v>538.73</v>
      </c>
      <c r="R198">
        <v>70.034900000000007</v>
      </c>
      <c r="S198">
        <v>608.76490000000001</v>
      </c>
      <c r="T198" s="388">
        <v>44434</v>
      </c>
      <c r="U198">
        <v>0</v>
      </c>
      <c r="V198" t="s">
        <v>830</v>
      </c>
      <c r="W198" s="388">
        <v>44446</v>
      </c>
      <c r="X198">
        <v>160</v>
      </c>
      <c r="Y198">
        <v>0</v>
      </c>
      <c r="Z198">
        <v>0</v>
      </c>
      <c r="AA198" t="s">
        <v>1758</v>
      </c>
      <c r="AB198" t="s">
        <v>2044</v>
      </c>
      <c r="AD198" t="s">
        <v>2045</v>
      </c>
      <c r="AE198" t="s">
        <v>2046</v>
      </c>
      <c r="AI198" t="s">
        <v>1761</v>
      </c>
      <c r="AL198" t="s">
        <v>2100</v>
      </c>
      <c r="AM198">
        <v>6</v>
      </c>
      <c r="AN198" t="s">
        <v>2048</v>
      </c>
      <c r="AO198" t="s">
        <v>2049</v>
      </c>
      <c r="AP198">
        <v>0</v>
      </c>
      <c r="AQ198" s="388">
        <v>44438</v>
      </c>
      <c r="AS198" t="s">
        <v>1765</v>
      </c>
      <c r="AT198" s="388">
        <v>44439</v>
      </c>
      <c r="AU198" t="s">
        <v>1756</v>
      </c>
      <c r="AV198" t="s">
        <v>1756</v>
      </c>
      <c r="AZ198" t="s">
        <v>1766</v>
      </c>
      <c r="BA198" t="s">
        <v>1865</v>
      </c>
      <c r="BB198" t="s">
        <v>2152</v>
      </c>
      <c r="BC198" t="s">
        <v>2153</v>
      </c>
      <c r="BD198" t="s">
        <v>1756</v>
      </c>
      <c r="BE198" t="s">
        <v>824</v>
      </c>
      <c r="BF198" t="s">
        <v>824</v>
      </c>
    </row>
    <row r="199" spans="1:58">
      <c r="A199" t="s">
        <v>829</v>
      </c>
      <c r="B199">
        <v>6</v>
      </c>
      <c r="C199">
        <v>0</v>
      </c>
      <c r="D199">
        <v>9754</v>
      </c>
      <c r="E199" t="s">
        <v>2133</v>
      </c>
      <c r="F199">
        <v>53511012</v>
      </c>
      <c r="G199" t="s">
        <v>2041</v>
      </c>
      <c r="H199">
        <v>0</v>
      </c>
      <c r="I199" t="s">
        <v>2083</v>
      </c>
      <c r="J199">
        <v>12.21</v>
      </c>
      <c r="K199">
        <v>9</v>
      </c>
      <c r="L199" t="s">
        <v>1771</v>
      </c>
      <c r="M199" t="s">
        <v>2084</v>
      </c>
      <c r="N199" t="s">
        <v>1757</v>
      </c>
      <c r="O199" t="s">
        <v>1756</v>
      </c>
      <c r="P199" t="s">
        <v>1756</v>
      </c>
      <c r="Q199" s="387">
        <v>109.89</v>
      </c>
      <c r="R199">
        <v>14.2857</v>
      </c>
      <c r="S199">
        <v>124.17569999999999</v>
      </c>
      <c r="T199" s="388">
        <v>44434</v>
      </c>
      <c r="U199">
        <v>0</v>
      </c>
      <c r="V199" t="s">
        <v>830</v>
      </c>
      <c r="W199" s="388">
        <v>44446</v>
      </c>
      <c r="X199">
        <v>160</v>
      </c>
      <c r="Y199">
        <v>0</v>
      </c>
      <c r="Z199">
        <v>0</v>
      </c>
      <c r="AA199" t="s">
        <v>1758</v>
      </c>
      <c r="AB199" t="s">
        <v>2044</v>
      </c>
      <c r="AD199" t="s">
        <v>2045</v>
      </c>
      <c r="AE199" t="s">
        <v>2046</v>
      </c>
      <c r="AI199" t="s">
        <v>1761</v>
      </c>
      <c r="AL199" t="s">
        <v>2100</v>
      </c>
      <c r="AM199">
        <v>6</v>
      </c>
      <c r="AN199" t="s">
        <v>2048</v>
      </c>
      <c r="AO199" t="s">
        <v>2049</v>
      </c>
      <c r="AP199">
        <v>0</v>
      </c>
      <c r="AQ199" s="388">
        <v>44438</v>
      </c>
      <c r="AS199" t="s">
        <v>1765</v>
      </c>
      <c r="AT199" s="388">
        <v>44439</v>
      </c>
      <c r="AU199" t="s">
        <v>1756</v>
      </c>
      <c r="AV199" t="s">
        <v>1756</v>
      </c>
      <c r="AZ199" t="s">
        <v>1766</v>
      </c>
      <c r="BA199" t="s">
        <v>1865</v>
      </c>
      <c r="BB199" t="s">
        <v>2154</v>
      </c>
      <c r="BC199" t="s">
        <v>2155</v>
      </c>
      <c r="BD199" t="s">
        <v>1756</v>
      </c>
      <c r="BE199" t="s">
        <v>824</v>
      </c>
      <c r="BF199" t="s">
        <v>824</v>
      </c>
    </row>
    <row r="200" spans="1:58">
      <c r="A200" t="s">
        <v>829</v>
      </c>
      <c r="B200">
        <v>6</v>
      </c>
      <c r="C200">
        <v>0</v>
      </c>
      <c r="D200">
        <v>9754</v>
      </c>
      <c r="E200" t="s">
        <v>2133</v>
      </c>
      <c r="F200">
        <v>53511012</v>
      </c>
      <c r="G200" t="s">
        <v>2041</v>
      </c>
      <c r="H200">
        <v>0</v>
      </c>
      <c r="I200" t="s">
        <v>2083</v>
      </c>
      <c r="J200">
        <v>12.21</v>
      </c>
      <c r="K200">
        <v>9</v>
      </c>
      <c r="L200" t="s">
        <v>1771</v>
      </c>
      <c r="M200" t="s">
        <v>2084</v>
      </c>
      <c r="N200" t="s">
        <v>1757</v>
      </c>
      <c r="O200" t="s">
        <v>1756</v>
      </c>
      <c r="P200" t="s">
        <v>1756</v>
      </c>
      <c r="Q200" s="387">
        <v>109.89</v>
      </c>
      <c r="R200">
        <v>14.2857</v>
      </c>
      <c r="S200">
        <v>124.17569999999999</v>
      </c>
      <c r="T200" s="388">
        <v>44434</v>
      </c>
      <c r="U200">
        <v>0</v>
      </c>
      <c r="V200" t="s">
        <v>830</v>
      </c>
      <c r="W200" s="388">
        <v>44446</v>
      </c>
      <c r="X200">
        <v>160</v>
      </c>
      <c r="Y200">
        <v>0</v>
      </c>
      <c r="Z200">
        <v>0</v>
      </c>
      <c r="AA200" t="s">
        <v>1758</v>
      </c>
      <c r="AB200" t="s">
        <v>2044</v>
      </c>
      <c r="AD200" t="s">
        <v>2045</v>
      </c>
      <c r="AE200" t="s">
        <v>2046</v>
      </c>
      <c r="AI200" t="s">
        <v>1761</v>
      </c>
      <c r="AL200" t="s">
        <v>2100</v>
      </c>
      <c r="AM200">
        <v>6</v>
      </c>
      <c r="AN200" t="s">
        <v>2048</v>
      </c>
      <c r="AO200" t="s">
        <v>2049</v>
      </c>
      <c r="AP200">
        <v>0</v>
      </c>
      <c r="AQ200" s="388">
        <v>44438</v>
      </c>
      <c r="AS200" t="s">
        <v>1765</v>
      </c>
      <c r="AT200" s="388">
        <v>44439</v>
      </c>
      <c r="AU200" t="s">
        <v>1756</v>
      </c>
      <c r="AV200" t="s">
        <v>1756</v>
      </c>
      <c r="AZ200" t="s">
        <v>1766</v>
      </c>
      <c r="BA200" t="s">
        <v>1865</v>
      </c>
      <c r="BB200" t="s">
        <v>2154</v>
      </c>
      <c r="BC200" t="s">
        <v>2155</v>
      </c>
      <c r="BD200" t="s">
        <v>1756</v>
      </c>
      <c r="BE200" t="s">
        <v>824</v>
      </c>
      <c r="BF200" t="s">
        <v>824</v>
      </c>
    </row>
    <row r="201" spans="1:58">
      <c r="A201" t="s">
        <v>829</v>
      </c>
      <c r="B201">
        <v>6</v>
      </c>
      <c r="C201">
        <v>0</v>
      </c>
      <c r="D201">
        <v>9754</v>
      </c>
      <c r="E201" t="s">
        <v>2133</v>
      </c>
      <c r="F201">
        <v>53511012</v>
      </c>
      <c r="G201" t="s">
        <v>2041</v>
      </c>
      <c r="H201">
        <v>0</v>
      </c>
      <c r="I201" t="s">
        <v>2083</v>
      </c>
      <c r="J201">
        <v>12.21</v>
      </c>
      <c r="K201">
        <v>9</v>
      </c>
      <c r="L201" t="s">
        <v>1771</v>
      </c>
      <c r="M201" t="s">
        <v>2084</v>
      </c>
      <c r="N201" t="s">
        <v>1757</v>
      </c>
      <c r="O201" t="s">
        <v>1756</v>
      </c>
      <c r="P201" t="s">
        <v>1756</v>
      </c>
      <c r="Q201" s="387">
        <v>109.89</v>
      </c>
      <c r="R201">
        <v>14.2857</v>
      </c>
      <c r="S201">
        <v>124.17569999999999</v>
      </c>
      <c r="T201" s="388">
        <v>44434</v>
      </c>
      <c r="U201">
        <v>0</v>
      </c>
      <c r="V201" t="s">
        <v>830</v>
      </c>
      <c r="W201" s="388">
        <v>44446</v>
      </c>
      <c r="X201">
        <v>160</v>
      </c>
      <c r="Y201">
        <v>0</v>
      </c>
      <c r="Z201">
        <v>0</v>
      </c>
      <c r="AA201" t="s">
        <v>1758</v>
      </c>
      <c r="AB201" t="s">
        <v>2044</v>
      </c>
      <c r="AD201" t="s">
        <v>2045</v>
      </c>
      <c r="AE201" t="s">
        <v>2046</v>
      </c>
      <c r="AI201" t="s">
        <v>1761</v>
      </c>
      <c r="AL201" t="s">
        <v>2100</v>
      </c>
      <c r="AM201">
        <v>6</v>
      </c>
      <c r="AN201" t="s">
        <v>2048</v>
      </c>
      <c r="AO201" t="s">
        <v>2049</v>
      </c>
      <c r="AP201">
        <v>0</v>
      </c>
      <c r="AQ201" s="388">
        <v>44438</v>
      </c>
      <c r="AS201" t="s">
        <v>1765</v>
      </c>
      <c r="AT201" s="388">
        <v>44439</v>
      </c>
      <c r="AU201" t="s">
        <v>1756</v>
      </c>
      <c r="AV201" t="s">
        <v>1756</v>
      </c>
      <c r="AZ201" t="s">
        <v>1766</v>
      </c>
      <c r="BA201" t="s">
        <v>1865</v>
      </c>
      <c r="BB201" t="s">
        <v>2154</v>
      </c>
      <c r="BC201" t="s">
        <v>2155</v>
      </c>
      <c r="BD201" t="s">
        <v>1756</v>
      </c>
      <c r="BE201" t="s">
        <v>824</v>
      </c>
      <c r="BF201" t="s">
        <v>824</v>
      </c>
    </row>
    <row r="202" spans="1:58">
      <c r="A202" t="s">
        <v>829</v>
      </c>
      <c r="B202">
        <v>6</v>
      </c>
      <c r="C202">
        <v>0</v>
      </c>
      <c r="D202">
        <v>9754</v>
      </c>
      <c r="E202" t="s">
        <v>2133</v>
      </c>
      <c r="F202">
        <v>53511012</v>
      </c>
      <c r="G202" t="s">
        <v>2041</v>
      </c>
      <c r="H202">
        <v>0</v>
      </c>
      <c r="I202" t="s">
        <v>2083</v>
      </c>
      <c r="J202">
        <v>12.21</v>
      </c>
      <c r="K202">
        <v>9</v>
      </c>
      <c r="L202" t="s">
        <v>1771</v>
      </c>
      <c r="M202" t="s">
        <v>2084</v>
      </c>
      <c r="N202" t="s">
        <v>1757</v>
      </c>
      <c r="O202" t="s">
        <v>1756</v>
      </c>
      <c r="P202" t="s">
        <v>1756</v>
      </c>
      <c r="Q202" s="387">
        <v>109.89</v>
      </c>
      <c r="R202">
        <v>14.2857</v>
      </c>
      <c r="S202">
        <v>124.17569999999999</v>
      </c>
      <c r="T202" s="388">
        <v>44434</v>
      </c>
      <c r="U202">
        <v>0</v>
      </c>
      <c r="V202" t="s">
        <v>830</v>
      </c>
      <c r="W202" s="388">
        <v>44446</v>
      </c>
      <c r="X202">
        <v>160</v>
      </c>
      <c r="Y202">
        <v>0</v>
      </c>
      <c r="Z202">
        <v>0</v>
      </c>
      <c r="AA202" t="s">
        <v>1758</v>
      </c>
      <c r="AB202" t="s">
        <v>2044</v>
      </c>
      <c r="AD202" t="s">
        <v>2045</v>
      </c>
      <c r="AE202" t="s">
        <v>2046</v>
      </c>
      <c r="AI202" t="s">
        <v>1761</v>
      </c>
      <c r="AL202" t="s">
        <v>2100</v>
      </c>
      <c r="AM202">
        <v>6</v>
      </c>
      <c r="AN202" t="s">
        <v>2048</v>
      </c>
      <c r="AO202" t="s">
        <v>2049</v>
      </c>
      <c r="AP202">
        <v>0</v>
      </c>
      <c r="AQ202" s="388">
        <v>44438</v>
      </c>
      <c r="AS202" t="s">
        <v>1765</v>
      </c>
      <c r="AT202" s="388">
        <v>44439</v>
      </c>
      <c r="AU202" t="s">
        <v>1756</v>
      </c>
      <c r="AV202" t="s">
        <v>1756</v>
      </c>
      <c r="AZ202" t="s">
        <v>1766</v>
      </c>
      <c r="BA202" t="s">
        <v>1865</v>
      </c>
      <c r="BB202" t="s">
        <v>2154</v>
      </c>
      <c r="BC202" t="s">
        <v>2155</v>
      </c>
      <c r="BD202" t="s">
        <v>1756</v>
      </c>
      <c r="BE202" t="s">
        <v>824</v>
      </c>
      <c r="BF202" t="s">
        <v>824</v>
      </c>
    </row>
    <row r="203" spans="1:58">
      <c r="A203" t="s">
        <v>829</v>
      </c>
      <c r="B203">
        <v>6</v>
      </c>
      <c r="C203">
        <v>0</v>
      </c>
      <c r="D203">
        <v>9754</v>
      </c>
      <c r="E203" t="s">
        <v>2133</v>
      </c>
      <c r="F203">
        <v>53511012</v>
      </c>
      <c r="G203" t="s">
        <v>2041</v>
      </c>
      <c r="H203">
        <v>0</v>
      </c>
      <c r="I203" t="s">
        <v>2089</v>
      </c>
      <c r="J203">
        <v>146.96</v>
      </c>
      <c r="K203">
        <v>9</v>
      </c>
      <c r="L203" t="s">
        <v>2063</v>
      </c>
      <c r="M203" t="s">
        <v>2090</v>
      </c>
      <c r="N203" t="s">
        <v>1757</v>
      </c>
      <c r="O203" t="s">
        <v>1756</v>
      </c>
      <c r="P203" t="s">
        <v>1756</v>
      </c>
      <c r="Q203" s="387">
        <v>1322.64</v>
      </c>
      <c r="R203">
        <v>171.94320000000002</v>
      </c>
      <c r="S203">
        <v>1494.5832</v>
      </c>
      <c r="T203" s="388">
        <v>44434</v>
      </c>
      <c r="U203">
        <v>0</v>
      </c>
      <c r="V203" t="s">
        <v>830</v>
      </c>
      <c r="W203" s="388">
        <v>44446</v>
      </c>
      <c r="X203">
        <v>160</v>
      </c>
      <c r="Y203">
        <v>0</v>
      </c>
      <c r="Z203">
        <v>0</v>
      </c>
      <c r="AA203" t="s">
        <v>1758</v>
      </c>
      <c r="AB203" t="s">
        <v>2044</v>
      </c>
      <c r="AD203" t="s">
        <v>2045</v>
      </c>
      <c r="AE203" t="s">
        <v>2046</v>
      </c>
      <c r="AI203" t="s">
        <v>1761</v>
      </c>
      <c r="AL203" t="s">
        <v>2100</v>
      </c>
      <c r="AM203">
        <v>6</v>
      </c>
      <c r="AN203" t="s">
        <v>2048</v>
      </c>
      <c r="AO203" t="s">
        <v>2049</v>
      </c>
      <c r="AP203">
        <v>0</v>
      </c>
      <c r="AQ203" s="388">
        <v>44438</v>
      </c>
      <c r="AS203" t="s">
        <v>1765</v>
      </c>
      <c r="AT203" s="388">
        <v>44439</v>
      </c>
      <c r="AU203" t="s">
        <v>1756</v>
      </c>
      <c r="AV203" t="s">
        <v>1756</v>
      </c>
      <c r="AZ203" t="s">
        <v>1766</v>
      </c>
      <c r="BA203" t="s">
        <v>1865</v>
      </c>
      <c r="BB203" t="s">
        <v>2156</v>
      </c>
      <c r="BC203" t="s">
        <v>2157</v>
      </c>
      <c r="BD203" t="s">
        <v>1756</v>
      </c>
      <c r="BE203" t="s">
        <v>824</v>
      </c>
      <c r="BF203" t="s">
        <v>824</v>
      </c>
    </row>
    <row r="204" spans="1:58">
      <c r="A204" t="s">
        <v>829</v>
      </c>
      <c r="B204">
        <v>6</v>
      </c>
      <c r="C204">
        <v>0</v>
      </c>
      <c r="D204">
        <v>9754</v>
      </c>
      <c r="E204" t="s">
        <v>2133</v>
      </c>
      <c r="F204">
        <v>53511012</v>
      </c>
      <c r="G204" t="s">
        <v>2041</v>
      </c>
      <c r="H204">
        <v>0</v>
      </c>
      <c r="I204" t="s">
        <v>2089</v>
      </c>
      <c r="J204">
        <v>146.96</v>
      </c>
      <c r="K204">
        <v>9</v>
      </c>
      <c r="L204" t="s">
        <v>2063</v>
      </c>
      <c r="M204" t="s">
        <v>2090</v>
      </c>
      <c r="N204" t="s">
        <v>1757</v>
      </c>
      <c r="O204" t="s">
        <v>1756</v>
      </c>
      <c r="P204" t="s">
        <v>1756</v>
      </c>
      <c r="Q204" s="387">
        <v>1322.64</v>
      </c>
      <c r="R204">
        <v>171.94320000000002</v>
      </c>
      <c r="S204">
        <v>1494.5832</v>
      </c>
      <c r="T204" s="388">
        <v>44434</v>
      </c>
      <c r="U204">
        <v>0</v>
      </c>
      <c r="V204" t="s">
        <v>830</v>
      </c>
      <c r="W204" s="388">
        <v>44446</v>
      </c>
      <c r="X204">
        <v>160</v>
      </c>
      <c r="Y204">
        <v>0</v>
      </c>
      <c r="Z204">
        <v>0</v>
      </c>
      <c r="AA204" t="s">
        <v>1758</v>
      </c>
      <c r="AB204" t="s">
        <v>2044</v>
      </c>
      <c r="AD204" t="s">
        <v>2045</v>
      </c>
      <c r="AE204" t="s">
        <v>2046</v>
      </c>
      <c r="AI204" t="s">
        <v>1761</v>
      </c>
      <c r="AL204" t="s">
        <v>2100</v>
      </c>
      <c r="AM204">
        <v>6</v>
      </c>
      <c r="AN204" t="s">
        <v>2048</v>
      </c>
      <c r="AO204" t="s">
        <v>2049</v>
      </c>
      <c r="AP204">
        <v>0</v>
      </c>
      <c r="AQ204" s="388">
        <v>44438</v>
      </c>
      <c r="AS204" t="s">
        <v>1765</v>
      </c>
      <c r="AT204" s="388">
        <v>44439</v>
      </c>
      <c r="AU204" t="s">
        <v>1756</v>
      </c>
      <c r="AV204" t="s">
        <v>1756</v>
      </c>
      <c r="AZ204" t="s">
        <v>1766</v>
      </c>
      <c r="BA204" t="s">
        <v>1865</v>
      </c>
      <c r="BB204" t="s">
        <v>2156</v>
      </c>
      <c r="BC204" t="s">
        <v>2157</v>
      </c>
      <c r="BD204" t="s">
        <v>1756</v>
      </c>
      <c r="BE204" t="s">
        <v>824</v>
      </c>
      <c r="BF204" t="s">
        <v>824</v>
      </c>
    </row>
    <row r="205" spans="1:58">
      <c r="A205" t="s">
        <v>829</v>
      </c>
      <c r="B205">
        <v>6</v>
      </c>
      <c r="C205">
        <v>0</v>
      </c>
      <c r="D205">
        <v>9754</v>
      </c>
      <c r="E205" t="s">
        <v>2133</v>
      </c>
      <c r="F205">
        <v>53511012</v>
      </c>
      <c r="G205" t="s">
        <v>2041</v>
      </c>
      <c r="H205">
        <v>0</v>
      </c>
      <c r="I205" t="s">
        <v>2089</v>
      </c>
      <c r="J205">
        <v>146.96</v>
      </c>
      <c r="K205">
        <v>9</v>
      </c>
      <c r="L205" t="s">
        <v>2063</v>
      </c>
      <c r="M205" t="s">
        <v>2090</v>
      </c>
      <c r="N205" t="s">
        <v>1757</v>
      </c>
      <c r="O205" t="s">
        <v>1756</v>
      </c>
      <c r="P205" t="s">
        <v>1756</v>
      </c>
      <c r="Q205" s="387">
        <v>1322.64</v>
      </c>
      <c r="R205">
        <v>171.94320000000002</v>
      </c>
      <c r="S205">
        <v>1494.5832</v>
      </c>
      <c r="T205" s="388">
        <v>44434</v>
      </c>
      <c r="U205">
        <v>0</v>
      </c>
      <c r="V205" t="s">
        <v>830</v>
      </c>
      <c r="W205" s="388">
        <v>44446</v>
      </c>
      <c r="X205">
        <v>160</v>
      </c>
      <c r="Y205">
        <v>0</v>
      </c>
      <c r="Z205">
        <v>0</v>
      </c>
      <c r="AA205" t="s">
        <v>1758</v>
      </c>
      <c r="AB205" t="s">
        <v>2044</v>
      </c>
      <c r="AD205" t="s">
        <v>2045</v>
      </c>
      <c r="AE205" t="s">
        <v>2046</v>
      </c>
      <c r="AI205" t="s">
        <v>1761</v>
      </c>
      <c r="AL205" t="s">
        <v>2100</v>
      </c>
      <c r="AM205">
        <v>6</v>
      </c>
      <c r="AN205" t="s">
        <v>2048</v>
      </c>
      <c r="AO205" t="s">
        <v>2049</v>
      </c>
      <c r="AP205">
        <v>0</v>
      </c>
      <c r="AQ205" s="388">
        <v>44438</v>
      </c>
      <c r="AS205" t="s">
        <v>1765</v>
      </c>
      <c r="AT205" s="388">
        <v>44439</v>
      </c>
      <c r="AU205" t="s">
        <v>1756</v>
      </c>
      <c r="AV205" t="s">
        <v>1756</v>
      </c>
      <c r="AZ205" t="s">
        <v>1766</v>
      </c>
      <c r="BA205" t="s">
        <v>1865</v>
      </c>
      <c r="BB205" t="s">
        <v>2156</v>
      </c>
      <c r="BC205" t="s">
        <v>2157</v>
      </c>
      <c r="BD205" t="s">
        <v>1756</v>
      </c>
      <c r="BE205" t="s">
        <v>824</v>
      </c>
      <c r="BF205" t="s">
        <v>824</v>
      </c>
    </row>
    <row r="206" spans="1:58">
      <c r="A206" t="s">
        <v>829</v>
      </c>
      <c r="B206">
        <v>6</v>
      </c>
      <c r="C206">
        <v>0</v>
      </c>
      <c r="D206">
        <v>9754</v>
      </c>
      <c r="E206" t="s">
        <v>2133</v>
      </c>
      <c r="F206">
        <v>53511012</v>
      </c>
      <c r="G206" t="s">
        <v>2041</v>
      </c>
      <c r="H206">
        <v>0</v>
      </c>
      <c r="I206" t="s">
        <v>2089</v>
      </c>
      <c r="J206">
        <v>146.96</v>
      </c>
      <c r="K206">
        <v>8.5</v>
      </c>
      <c r="L206" t="s">
        <v>2063</v>
      </c>
      <c r="M206" t="s">
        <v>2090</v>
      </c>
      <c r="N206" t="s">
        <v>1757</v>
      </c>
      <c r="O206" t="s">
        <v>1756</v>
      </c>
      <c r="P206" t="s">
        <v>1756</v>
      </c>
      <c r="Q206" s="387">
        <v>1249.1600000000001</v>
      </c>
      <c r="R206">
        <v>162.39080000000001</v>
      </c>
      <c r="S206">
        <v>1411.5508</v>
      </c>
      <c r="T206" s="388">
        <v>44434</v>
      </c>
      <c r="U206">
        <v>0</v>
      </c>
      <c r="V206" t="s">
        <v>830</v>
      </c>
      <c r="W206" s="388">
        <v>44446</v>
      </c>
      <c r="X206">
        <v>160</v>
      </c>
      <c r="Y206">
        <v>0</v>
      </c>
      <c r="Z206">
        <v>0</v>
      </c>
      <c r="AA206" t="s">
        <v>1758</v>
      </c>
      <c r="AB206" t="s">
        <v>2044</v>
      </c>
      <c r="AD206" t="s">
        <v>2045</v>
      </c>
      <c r="AE206" t="s">
        <v>2046</v>
      </c>
      <c r="AI206" t="s">
        <v>1761</v>
      </c>
      <c r="AL206" t="s">
        <v>2100</v>
      </c>
      <c r="AM206">
        <v>6</v>
      </c>
      <c r="AN206" t="s">
        <v>2048</v>
      </c>
      <c r="AO206" t="s">
        <v>2049</v>
      </c>
      <c r="AP206">
        <v>0</v>
      </c>
      <c r="AQ206" s="388">
        <v>44438</v>
      </c>
      <c r="AS206" t="s">
        <v>1765</v>
      </c>
      <c r="AT206" s="388">
        <v>44439</v>
      </c>
      <c r="AU206" t="s">
        <v>1756</v>
      </c>
      <c r="AV206" t="s">
        <v>1756</v>
      </c>
      <c r="AZ206" t="s">
        <v>1766</v>
      </c>
      <c r="BA206" t="s">
        <v>1865</v>
      </c>
      <c r="BB206" t="s">
        <v>2158</v>
      </c>
      <c r="BC206" t="s">
        <v>2159</v>
      </c>
      <c r="BD206" t="s">
        <v>1756</v>
      </c>
      <c r="BE206" t="s">
        <v>824</v>
      </c>
      <c r="BF206" t="s">
        <v>824</v>
      </c>
    </row>
    <row r="207" spans="1:58">
      <c r="A207" t="s">
        <v>829</v>
      </c>
      <c r="B207">
        <v>6</v>
      </c>
      <c r="C207">
        <v>0</v>
      </c>
      <c r="D207">
        <v>9754</v>
      </c>
      <c r="E207" t="s">
        <v>2133</v>
      </c>
      <c r="F207">
        <v>53511012</v>
      </c>
      <c r="G207" t="s">
        <v>2041</v>
      </c>
      <c r="H207">
        <v>0</v>
      </c>
      <c r="I207" t="s">
        <v>2095</v>
      </c>
      <c r="J207">
        <v>138.44999999999999</v>
      </c>
      <c r="K207">
        <v>9</v>
      </c>
      <c r="L207" t="s">
        <v>2063</v>
      </c>
      <c r="M207" t="s">
        <v>2096</v>
      </c>
      <c r="N207" t="s">
        <v>1757</v>
      </c>
      <c r="O207" t="s">
        <v>1756</v>
      </c>
      <c r="P207" t="s">
        <v>1756</v>
      </c>
      <c r="Q207" s="387">
        <v>1246.05</v>
      </c>
      <c r="R207">
        <v>161.98650000000001</v>
      </c>
      <c r="S207">
        <v>1408.0364999999997</v>
      </c>
      <c r="T207" s="388">
        <v>44434</v>
      </c>
      <c r="U207">
        <v>0</v>
      </c>
      <c r="V207" t="s">
        <v>830</v>
      </c>
      <c r="W207" s="388">
        <v>44446</v>
      </c>
      <c r="X207">
        <v>160</v>
      </c>
      <c r="Y207">
        <v>0</v>
      </c>
      <c r="Z207">
        <v>0</v>
      </c>
      <c r="AA207" t="s">
        <v>1758</v>
      </c>
      <c r="AB207" t="s">
        <v>2044</v>
      </c>
      <c r="AD207" t="s">
        <v>2045</v>
      </c>
      <c r="AE207" t="s">
        <v>2046</v>
      </c>
      <c r="AI207" t="s">
        <v>1761</v>
      </c>
      <c r="AL207" t="s">
        <v>2100</v>
      </c>
      <c r="AM207">
        <v>6</v>
      </c>
      <c r="AN207" t="s">
        <v>2048</v>
      </c>
      <c r="AO207" t="s">
        <v>2049</v>
      </c>
      <c r="AP207">
        <v>0</v>
      </c>
      <c r="AQ207" s="388">
        <v>44438</v>
      </c>
      <c r="AS207" t="s">
        <v>1765</v>
      </c>
      <c r="AT207" s="388">
        <v>44439</v>
      </c>
      <c r="AU207" t="s">
        <v>1756</v>
      </c>
      <c r="AV207" t="s">
        <v>1756</v>
      </c>
      <c r="AZ207" t="s">
        <v>1766</v>
      </c>
      <c r="BA207" t="s">
        <v>1865</v>
      </c>
      <c r="BB207" t="s">
        <v>2160</v>
      </c>
      <c r="BC207" t="s">
        <v>2161</v>
      </c>
      <c r="BD207" t="s">
        <v>1756</v>
      </c>
      <c r="BE207" t="s">
        <v>824</v>
      </c>
      <c r="BF207" t="s">
        <v>824</v>
      </c>
    </row>
    <row r="208" spans="1:58">
      <c r="A208" t="s">
        <v>829</v>
      </c>
      <c r="B208">
        <v>6</v>
      </c>
      <c r="C208">
        <v>0</v>
      </c>
      <c r="D208">
        <v>9754</v>
      </c>
      <c r="E208" t="s">
        <v>2133</v>
      </c>
      <c r="F208">
        <v>53511012</v>
      </c>
      <c r="G208" t="s">
        <v>2041</v>
      </c>
      <c r="H208">
        <v>0</v>
      </c>
      <c r="I208" t="s">
        <v>2095</v>
      </c>
      <c r="J208">
        <v>138.44999999999999</v>
      </c>
      <c r="K208">
        <v>9</v>
      </c>
      <c r="L208" t="s">
        <v>2063</v>
      </c>
      <c r="M208" t="s">
        <v>2096</v>
      </c>
      <c r="N208" t="s">
        <v>1757</v>
      </c>
      <c r="O208" t="s">
        <v>1756</v>
      </c>
      <c r="P208" t="s">
        <v>1756</v>
      </c>
      <c r="Q208" s="387">
        <v>1246.05</v>
      </c>
      <c r="R208">
        <v>161.98650000000001</v>
      </c>
      <c r="S208">
        <v>1408.0364999999997</v>
      </c>
      <c r="T208" s="388">
        <v>44434</v>
      </c>
      <c r="U208">
        <v>0</v>
      </c>
      <c r="V208" t="s">
        <v>830</v>
      </c>
      <c r="W208" s="388">
        <v>44446</v>
      </c>
      <c r="X208">
        <v>160</v>
      </c>
      <c r="Y208">
        <v>0</v>
      </c>
      <c r="Z208">
        <v>0</v>
      </c>
      <c r="AA208" t="s">
        <v>1758</v>
      </c>
      <c r="AB208" t="s">
        <v>2044</v>
      </c>
      <c r="AD208" t="s">
        <v>2045</v>
      </c>
      <c r="AE208" t="s">
        <v>2046</v>
      </c>
      <c r="AI208" t="s">
        <v>1761</v>
      </c>
      <c r="AL208" t="s">
        <v>2100</v>
      </c>
      <c r="AM208">
        <v>6</v>
      </c>
      <c r="AN208" t="s">
        <v>2048</v>
      </c>
      <c r="AO208" t="s">
        <v>2049</v>
      </c>
      <c r="AP208">
        <v>0</v>
      </c>
      <c r="AQ208" s="388">
        <v>44438</v>
      </c>
      <c r="AS208" t="s">
        <v>1765</v>
      </c>
      <c r="AT208" s="388">
        <v>44439</v>
      </c>
      <c r="AU208" t="s">
        <v>1756</v>
      </c>
      <c r="AV208" t="s">
        <v>1756</v>
      </c>
      <c r="AZ208" t="s">
        <v>1766</v>
      </c>
      <c r="BA208" t="s">
        <v>1865</v>
      </c>
      <c r="BB208" t="s">
        <v>2160</v>
      </c>
      <c r="BC208" t="s">
        <v>2161</v>
      </c>
      <c r="BD208" t="s">
        <v>1756</v>
      </c>
      <c r="BE208" t="s">
        <v>824</v>
      </c>
      <c r="BF208" t="s">
        <v>824</v>
      </c>
    </row>
    <row r="209" spans="1:58">
      <c r="A209" t="s">
        <v>829</v>
      </c>
      <c r="B209">
        <v>6</v>
      </c>
      <c r="C209">
        <v>0</v>
      </c>
      <c r="D209">
        <v>9754</v>
      </c>
      <c r="E209" t="s">
        <v>2133</v>
      </c>
      <c r="F209">
        <v>53511012</v>
      </c>
      <c r="G209" t="s">
        <v>2041</v>
      </c>
      <c r="H209">
        <v>0</v>
      </c>
      <c r="I209" t="s">
        <v>2095</v>
      </c>
      <c r="J209">
        <v>138.44999999999999</v>
      </c>
      <c r="K209">
        <v>9</v>
      </c>
      <c r="L209" t="s">
        <v>2063</v>
      </c>
      <c r="M209" t="s">
        <v>2096</v>
      </c>
      <c r="N209" t="s">
        <v>1757</v>
      </c>
      <c r="O209" t="s">
        <v>1756</v>
      </c>
      <c r="P209" t="s">
        <v>1756</v>
      </c>
      <c r="Q209" s="387">
        <v>1246.05</v>
      </c>
      <c r="R209">
        <v>161.98650000000001</v>
      </c>
      <c r="S209">
        <v>1408.0364999999997</v>
      </c>
      <c r="T209" s="388">
        <v>44434</v>
      </c>
      <c r="U209">
        <v>0</v>
      </c>
      <c r="V209" t="s">
        <v>830</v>
      </c>
      <c r="W209" s="388">
        <v>44446</v>
      </c>
      <c r="X209">
        <v>160</v>
      </c>
      <c r="Y209">
        <v>0</v>
      </c>
      <c r="Z209">
        <v>0</v>
      </c>
      <c r="AA209" t="s">
        <v>1758</v>
      </c>
      <c r="AB209" t="s">
        <v>2044</v>
      </c>
      <c r="AD209" t="s">
        <v>2045</v>
      </c>
      <c r="AE209" t="s">
        <v>2046</v>
      </c>
      <c r="AI209" t="s">
        <v>1761</v>
      </c>
      <c r="AL209" t="s">
        <v>2100</v>
      </c>
      <c r="AM209">
        <v>6</v>
      </c>
      <c r="AN209" t="s">
        <v>2048</v>
      </c>
      <c r="AO209" t="s">
        <v>2049</v>
      </c>
      <c r="AP209">
        <v>0</v>
      </c>
      <c r="AQ209" s="388">
        <v>44438</v>
      </c>
      <c r="AS209" t="s">
        <v>1765</v>
      </c>
      <c r="AT209" s="388">
        <v>44439</v>
      </c>
      <c r="AU209" t="s">
        <v>1756</v>
      </c>
      <c r="AV209" t="s">
        <v>1756</v>
      </c>
      <c r="AZ209" t="s">
        <v>1766</v>
      </c>
      <c r="BA209" t="s">
        <v>1865</v>
      </c>
      <c r="BB209" t="s">
        <v>2160</v>
      </c>
      <c r="BC209" t="s">
        <v>2161</v>
      </c>
      <c r="BD209" t="s">
        <v>1756</v>
      </c>
      <c r="BE209" t="s">
        <v>824</v>
      </c>
      <c r="BF209" t="s">
        <v>824</v>
      </c>
    </row>
    <row r="210" spans="1:58">
      <c r="A210" t="s">
        <v>829</v>
      </c>
      <c r="B210">
        <v>6</v>
      </c>
      <c r="C210">
        <v>0</v>
      </c>
      <c r="D210">
        <v>9754</v>
      </c>
      <c r="E210" t="s">
        <v>2133</v>
      </c>
      <c r="F210">
        <v>53511012</v>
      </c>
      <c r="G210" t="s">
        <v>2041</v>
      </c>
      <c r="H210">
        <v>0</v>
      </c>
      <c r="I210" t="s">
        <v>2095</v>
      </c>
      <c r="J210">
        <v>138.44999999999999</v>
      </c>
      <c r="K210">
        <v>9</v>
      </c>
      <c r="L210" t="s">
        <v>2063</v>
      </c>
      <c r="M210" t="s">
        <v>2096</v>
      </c>
      <c r="N210" t="s">
        <v>1757</v>
      </c>
      <c r="O210" t="s">
        <v>1756</v>
      </c>
      <c r="P210" t="s">
        <v>1756</v>
      </c>
      <c r="Q210" s="387">
        <v>1246.05</v>
      </c>
      <c r="R210">
        <v>161.98650000000001</v>
      </c>
      <c r="S210">
        <v>1408.0364999999997</v>
      </c>
      <c r="T210" s="388">
        <v>44434</v>
      </c>
      <c r="U210">
        <v>0</v>
      </c>
      <c r="V210" t="s">
        <v>830</v>
      </c>
      <c r="W210" s="388">
        <v>44446</v>
      </c>
      <c r="X210">
        <v>160</v>
      </c>
      <c r="Y210">
        <v>0</v>
      </c>
      <c r="Z210">
        <v>0</v>
      </c>
      <c r="AA210" t="s">
        <v>1758</v>
      </c>
      <c r="AB210" t="s">
        <v>2044</v>
      </c>
      <c r="AD210" t="s">
        <v>2045</v>
      </c>
      <c r="AE210" t="s">
        <v>2046</v>
      </c>
      <c r="AI210" t="s">
        <v>1761</v>
      </c>
      <c r="AL210" t="s">
        <v>2100</v>
      </c>
      <c r="AM210">
        <v>6</v>
      </c>
      <c r="AN210" t="s">
        <v>2048</v>
      </c>
      <c r="AO210" t="s">
        <v>2049</v>
      </c>
      <c r="AP210">
        <v>0</v>
      </c>
      <c r="AQ210" s="388">
        <v>44438</v>
      </c>
      <c r="AS210" t="s">
        <v>1765</v>
      </c>
      <c r="AT210" s="388">
        <v>44439</v>
      </c>
      <c r="AU210" t="s">
        <v>1756</v>
      </c>
      <c r="AV210" t="s">
        <v>1756</v>
      </c>
      <c r="AZ210" t="s">
        <v>1766</v>
      </c>
      <c r="BA210" t="s">
        <v>1865</v>
      </c>
      <c r="BB210" t="s">
        <v>2160</v>
      </c>
      <c r="BC210" t="s">
        <v>2161</v>
      </c>
      <c r="BD210" t="s">
        <v>1756</v>
      </c>
      <c r="BE210" t="s">
        <v>824</v>
      </c>
      <c r="BF210" t="s">
        <v>824</v>
      </c>
    </row>
    <row r="211" spans="1:58">
      <c r="A211" t="s">
        <v>829</v>
      </c>
      <c r="B211">
        <v>6</v>
      </c>
      <c r="C211">
        <v>0</v>
      </c>
      <c r="D211">
        <v>9753</v>
      </c>
      <c r="E211" t="s">
        <v>2162</v>
      </c>
      <c r="F211">
        <v>53511012</v>
      </c>
      <c r="G211" t="s">
        <v>2041</v>
      </c>
      <c r="H211">
        <v>0</v>
      </c>
      <c r="I211" t="s">
        <v>2042</v>
      </c>
      <c r="J211">
        <v>60</v>
      </c>
      <c r="K211">
        <v>11</v>
      </c>
      <c r="L211" t="s">
        <v>1771</v>
      </c>
      <c r="M211" t="s">
        <v>1756</v>
      </c>
      <c r="N211" t="s">
        <v>1756</v>
      </c>
      <c r="O211" t="s">
        <v>2043</v>
      </c>
      <c r="P211" t="s">
        <v>1757</v>
      </c>
      <c r="Q211" s="387">
        <v>660</v>
      </c>
      <c r="R211">
        <v>85.8</v>
      </c>
      <c r="S211">
        <v>745.8</v>
      </c>
      <c r="T211" s="388">
        <v>44433</v>
      </c>
      <c r="U211">
        <v>0</v>
      </c>
      <c r="V211" t="s">
        <v>830</v>
      </c>
      <c r="W211" s="388">
        <v>44446</v>
      </c>
      <c r="X211">
        <v>160</v>
      </c>
      <c r="Y211">
        <v>0</v>
      </c>
      <c r="Z211">
        <v>0</v>
      </c>
      <c r="AA211" t="s">
        <v>1758</v>
      </c>
      <c r="AB211" t="s">
        <v>2044</v>
      </c>
      <c r="AD211" t="s">
        <v>2045</v>
      </c>
      <c r="AE211" t="s">
        <v>2046</v>
      </c>
      <c r="AI211" t="s">
        <v>1761</v>
      </c>
      <c r="AL211" t="s">
        <v>2100</v>
      </c>
      <c r="AM211">
        <v>6</v>
      </c>
      <c r="AN211" t="s">
        <v>2048</v>
      </c>
      <c r="AO211" t="s">
        <v>2163</v>
      </c>
      <c r="AP211">
        <v>0</v>
      </c>
      <c r="AQ211" s="388">
        <v>44438</v>
      </c>
      <c r="AS211" t="s">
        <v>1765</v>
      </c>
      <c r="AT211" s="388">
        <v>44439</v>
      </c>
      <c r="AU211" t="s">
        <v>1756</v>
      </c>
      <c r="AV211" t="s">
        <v>1756</v>
      </c>
      <c r="AZ211" t="s">
        <v>1766</v>
      </c>
      <c r="BA211" t="s">
        <v>1865</v>
      </c>
      <c r="BB211" t="s">
        <v>2164</v>
      </c>
      <c r="BC211" t="s">
        <v>2165</v>
      </c>
      <c r="BD211" t="s">
        <v>1756</v>
      </c>
      <c r="BE211" t="s">
        <v>824</v>
      </c>
      <c r="BF211" t="s">
        <v>824</v>
      </c>
    </row>
    <row r="212" spans="1:58">
      <c r="A212" t="s">
        <v>829</v>
      </c>
      <c r="B212">
        <v>6</v>
      </c>
      <c r="C212">
        <v>0</v>
      </c>
      <c r="D212">
        <v>9753</v>
      </c>
      <c r="E212" t="s">
        <v>2162</v>
      </c>
      <c r="F212">
        <v>53511012</v>
      </c>
      <c r="G212" t="s">
        <v>2041</v>
      </c>
      <c r="H212">
        <v>0</v>
      </c>
      <c r="I212" t="s">
        <v>2103</v>
      </c>
      <c r="J212">
        <v>70</v>
      </c>
      <c r="K212">
        <v>11.5</v>
      </c>
      <c r="L212" t="s">
        <v>1771</v>
      </c>
      <c r="M212" t="s">
        <v>1756</v>
      </c>
      <c r="N212" t="s">
        <v>1756</v>
      </c>
      <c r="O212" t="s">
        <v>2104</v>
      </c>
      <c r="P212" t="s">
        <v>1757</v>
      </c>
      <c r="Q212" s="387">
        <v>805</v>
      </c>
      <c r="R212">
        <v>104.65</v>
      </c>
      <c r="S212">
        <v>909.64999999999986</v>
      </c>
      <c r="T212" s="388">
        <v>44433</v>
      </c>
      <c r="U212">
        <v>0</v>
      </c>
      <c r="V212" t="s">
        <v>830</v>
      </c>
      <c r="W212" s="388">
        <v>44446</v>
      </c>
      <c r="X212">
        <v>160</v>
      </c>
      <c r="Y212">
        <v>0</v>
      </c>
      <c r="Z212">
        <v>0</v>
      </c>
      <c r="AA212" t="s">
        <v>1758</v>
      </c>
      <c r="AB212" t="s">
        <v>2044</v>
      </c>
      <c r="AD212" t="s">
        <v>2045</v>
      </c>
      <c r="AE212" t="s">
        <v>2046</v>
      </c>
      <c r="AI212" t="s">
        <v>1761</v>
      </c>
      <c r="AL212" t="s">
        <v>2100</v>
      </c>
      <c r="AM212">
        <v>6</v>
      </c>
      <c r="AN212" t="s">
        <v>2048</v>
      </c>
      <c r="AO212" t="s">
        <v>2163</v>
      </c>
      <c r="AP212">
        <v>0</v>
      </c>
      <c r="AQ212" s="388">
        <v>44438</v>
      </c>
      <c r="AS212" t="s">
        <v>1765</v>
      </c>
      <c r="AT212" s="388">
        <v>44439</v>
      </c>
      <c r="AU212" t="s">
        <v>1756</v>
      </c>
      <c r="AV212" t="s">
        <v>1756</v>
      </c>
      <c r="AZ212" t="s">
        <v>1766</v>
      </c>
      <c r="BA212" t="s">
        <v>1865</v>
      </c>
      <c r="BB212" t="s">
        <v>2166</v>
      </c>
      <c r="BC212" t="s">
        <v>2167</v>
      </c>
      <c r="BD212" t="s">
        <v>1756</v>
      </c>
      <c r="BE212" t="s">
        <v>824</v>
      </c>
      <c r="BF212" t="s">
        <v>824</v>
      </c>
    </row>
    <row r="213" spans="1:58">
      <c r="A213" t="s">
        <v>829</v>
      </c>
      <c r="B213">
        <v>6</v>
      </c>
      <c r="C213">
        <v>0</v>
      </c>
      <c r="D213">
        <v>9753</v>
      </c>
      <c r="E213" t="s">
        <v>2162</v>
      </c>
      <c r="F213">
        <v>53511012</v>
      </c>
      <c r="G213" t="s">
        <v>2041</v>
      </c>
      <c r="H213">
        <v>0</v>
      </c>
      <c r="I213" t="s">
        <v>2052</v>
      </c>
      <c r="J213">
        <v>75</v>
      </c>
      <c r="K213">
        <v>143</v>
      </c>
      <c r="L213" t="s">
        <v>1771</v>
      </c>
      <c r="M213" t="s">
        <v>1756</v>
      </c>
      <c r="N213" t="s">
        <v>1756</v>
      </c>
      <c r="O213" t="s">
        <v>2053</v>
      </c>
      <c r="P213" t="s">
        <v>1757</v>
      </c>
      <c r="Q213" s="387">
        <v>10725</v>
      </c>
      <c r="R213">
        <v>1394.25</v>
      </c>
      <c r="S213">
        <v>12119.249999999998</v>
      </c>
      <c r="T213" s="388">
        <v>44433</v>
      </c>
      <c r="U213">
        <v>0</v>
      </c>
      <c r="V213" t="s">
        <v>830</v>
      </c>
      <c r="W213" s="388">
        <v>44446</v>
      </c>
      <c r="X213">
        <v>160</v>
      </c>
      <c r="Y213">
        <v>0</v>
      </c>
      <c r="Z213">
        <v>0</v>
      </c>
      <c r="AA213" t="s">
        <v>1758</v>
      </c>
      <c r="AB213" t="s">
        <v>2044</v>
      </c>
      <c r="AD213" t="s">
        <v>2045</v>
      </c>
      <c r="AE213" t="s">
        <v>2046</v>
      </c>
      <c r="AI213" t="s">
        <v>1761</v>
      </c>
      <c r="AL213" t="s">
        <v>2100</v>
      </c>
      <c r="AM213">
        <v>6</v>
      </c>
      <c r="AN213" t="s">
        <v>2048</v>
      </c>
      <c r="AO213" t="s">
        <v>2163</v>
      </c>
      <c r="AP213">
        <v>0</v>
      </c>
      <c r="AQ213" s="388">
        <v>44438</v>
      </c>
      <c r="AS213" t="s">
        <v>1765</v>
      </c>
      <c r="AT213" s="388">
        <v>44439</v>
      </c>
      <c r="AU213" t="s">
        <v>1756</v>
      </c>
      <c r="AV213" t="s">
        <v>1756</v>
      </c>
      <c r="AZ213" t="s">
        <v>1766</v>
      </c>
      <c r="BA213" t="s">
        <v>1865</v>
      </c>
      <c r="BB213" t="s">
        <v>2168</v>
      </c>
      <c r="BC213" t="s">
        <v>2169</v>
      </c>
      <c r="BD213" t="s">
        <v>1756</v>
      </c>
      <c r="BE213" t="s">
        <v>824</v>
      </c>
      <c r="BF213" t="s">
        <v>824</v>
      </c>
    </row>
    <row r="214" spans="1:58">
      <c r="A214" t="s">
        <v>829</v>
      </c>
      <c r="B214">
        <v>6</v>
      </c>
      <c r="C214">
        <v>0</v>
      </c>
      <c r="D214">
        <v>9753</v>
      </c>
      <c r="E214" t="s">
        <v>2162</v>
      </c>
      <c r="F214">
        <v>53511012</v>
      </c>
      <c r="G214" t="s">
        <v>2041</v>
      </c>
      <c r="H214">
        <v>0</v>
      </c>
      <c r="I214" t="s">
        <v>2056</v>
      </c>
      <c r="J214">
        <v>210</v>
      </c>
      <c r="K214">
        <v>16</v>
      </c>
      <c r="L214" t="s">
        <v>1755</v>
      </c>
      <c r="M214" t="s">
        <v>1756</v>
      </c>
      <c r="N214" t="s">
        <v>1756</v>
      </c>
      <c r="P214" t="s">
        <v>1757</v>
      </c>
      <c r="Q214" s="387">
        <v>3360</v>
      </c>
      <c r="R214">
        <v>436.8</v>
      </c>
      <c r="S214">
        <v>3796.7999999999997</v>
      </c>
      <c r="T214" s="388">
        <v>44433</v>
      </c>
      <c r="U214">
        <v>0</v>
      </c>
      <c r="V214" t="s">
        <v>830</v>
      </c>
      <c r="W214" s="388">
        <v>44446</v>
      </c>
      <c r="X214">
        <v>160</v>
      </c>
      <c r="Y214">
        <v>0</v>
      </c>
      <c r="Z214">
        <v>0</v>
      </c>
      <c r="AA214" t="s">
        <v>1758</v>
      </c>
      <c r="AB214" t="s">
        <v>2044</v>
      </c>
      <c r="AD214" t="s">
        <v>2045</v>
      </c>
      <c r="AE214" t="s">
        <v>2046</v>
      </c>
      <c r="AI214" t="s">
        <v>1761</v>
      </c>
      <c r="AL214" t="s">
        <v>2100</v>
      </c>
      <c r="AM214">
        <v>6</v>
      </c>
      <c r="AN214" t="s">
        <v>2048</v>
      </c>
      <c r="AO214" t="s">
        <v>2163</v>
      </c>
      <c r="AP214">
        <v>0</v>
      </c>
      <c r="AQ214" s="388">
        <v>44438</v>
      </c>
      <c r="AS214" t="s">
        <v>1765</v>
      </c>
      <c r="AT214" s="388">
        <v>44439</v>
      </c>
      <c r="AU214" t="s">
        <v>1756</v>
      </c>
      <c r="AV214" t="s">
        <v>1756</v>
      </c>
      <c r="AZ214" t="s">
        <v>1766</v>
      </c>
      <c r="BA214" t="s">
        <v>1865</v>
      </c>
      <c r="BB214" t="s">
        <v>2170</v>
      </c>
      <c r="BC214" t="s">
        <v>2171</v>
      </c>
      <c r="BD214" t="s">
        <v>1756</v>
      </c>
      <c r="BE214" t="s">
        <v>824</v>
      </c>
      <c r="BF214" t="s">
        <v>824</v>
      </c>
    </row>
    <row r="215" spans="1:58">
      <c r="A215" t="s">
        <v>829</v>
      </c>
      <c r="B215">
        <v>6</v>
      </c>
      <c r="C215">
        <v>0</v>
      </c>
      <c r="D215">
        <v>9753</v>
      </c>
      <c r="E215" t="s">
        <v>2162</v>
      </c>
      <c r="F215">
        <v>53511012</v>
      </c>
      <c r="G215" t="s">
        <v>2041</v>
      </c>
      <c r="H215">
        <v>0</v>
      </c>
      <c r="I215" t="s">
        <v>518</v>
      </c>
      <c r="J215">
        <v>95</v>
      </c>
      <c r="K215">
        <v>12</v>
      </c>
      <c r="L215" t="s">
        <v>1771</v>
      </c>
      <c r="M215" t="s">
        <v>1756</v>
      </c>
      <c r="N215" t="s">
        <v>1756</v>
      </c>
      <c r="O215" t="s">
        <v>2059</v>
      </c>
      <c r="P215" t="s">
        <v>1757</v>
      </c>
      <c r="Q215" s="387">
        <v>1140</v>
      </c>
      <c r="R215">
        <v>148.20000000000002</v>
      </c>
      <c r="S215">
        <v>1288.1999999999998</v>
      </c>
      <c r="T215" s="388">
        <v>44433</v>
      </c>
      <c r="U215">
        <v>0</v>
      </c>
      <c r="V215" t="s">
        <v>830</v>
      </c>
      <c r="W215" s="388">
        <v>44446</v>
      </c>
      <c r="X215">
        <v>160</v>
      </c>
      <c r="Y215">
        <v>0</v>
      </c>
      <c r="Z215">
        <v>0</v>
      </c>
      <c r="AA215" t="s">
        <v>1758</v>
      </c>
      <c r="AB215" t="s">
        <v>2044</v>
      </c>
      <c r="AD215" t="s">
        <v>2045</v>
      </c>
      <c r="AE215" t="s">
        <v>2046</v>
      </c>
      <c r="AI215" t="s">
        <v>1761</v>
      </c>
      <c r="AL215" t="s">
        <v>2100</v>
      </c>
      <c r="AM215">
        <v>6</v>
      </c>
      <c r="AN215" t="s">
        <v>2048</v>
      </c>
      <c r="AO215" t="s">
        <v>2163</v>
      </c>
      <c r="AP215">
        <v>0</v>
      </c>
      <c r="AQ215" s="388">
        <v>44438</v>
      </c>
      <c r="AS215" t="s">
        <v>1765</v>
      </c>
      <c r="AT215" s="388">
        <v>44439</v>
      </c>
      <c r="AU215" t="s">
        <v>1756</v>
      </c>
      <c r="AV215" t="s">
        <v>1756</v>
      </c>
      <c r="AZ215" t="s">
        <v>1766</v>
      </c>
      <c r="BA215" t="s">
        <v>1865</v>
      </c>
      <c r="BB215" t="s">
        <v>2172</v>
      </c>
      <c r="BC215" t="s">
        <v>2173</v>
      </c>
      <c r="BD215" t="s">
        <v>1756</v>
      </c>
      <c r="BE215" t="s">
        <v>824</v>
      </c>
      <c r="BF215" t="s">
        <v>824</v>
      </c>
    </row>
    <row r="216" spans="1:58">
      <c r="A216" t="s">
        <v>829</v>
      </c>
      <c r="B216">
        <v>6</v>
      </c>
      <c r="C216">
        <v>0</v>
      </c>
      <c r="D216">
        <v>9753</v>
      </c>
      <c r="E216" t="s">
        <v>2162</v>
      </c>
      <c r="F216">
        <v>53511012</v>
      </c>
      <c r="G216" t="s">
        <v>2041</v>
      </c>
      <c r="H216">
        <v>0</v>
      </c>
      <c r="I216" t="s">
        <v>2113</v>
      </c>
      <c r="J216">
        <v>122.39</v>
      </c>
      <c r="K216">
        <v>11.5</v>
      </c>
      <c r="L216" t="s">
        <v>2063</v>
      </c>
      <c r="M216" t="s">
        <v>2114</v>
      </c>
      <c r="N216" t="s">
        <v>1757</v>
      </c>
      <c r="O216" t="s">
        <v>1756</v>
      </c>
      <c r="P216" t="s">
        <v>1756</v>
      </c>
      <c r="Q216" s="387">
        <v>1407.4849999999999</v>
      </c>
      <c r="R216">
        <v>182.97305</v>
      </c>
      <c r="S216">
        <v>1590.4580499999997</v>
      </c>
      <c r="T216" s="388">
        <v>44433</v>
      </c>
      <c r="U216">
        <v>0</v>
      </c>
      <c r="V216" t="s">
        <v>830</v>
      </c>
      <c r="W216" s="388">
        <v>44446</v>
      </c>
      <c r="X216">
        <v>160</v>
      </c>
      <c r="Y216">
        <v>0</v>
      </c>
      <c r="Z216">
        <v>0</v>
      </c>
      <c r="AA216" t="s">
        <v>1758</v>
      </c>
      <c r="AB216" t="s">
        <v>2044</v>
      </c>
      <c r="AD216" t="s">
        <v>2045</v>
      </c>
      <c r="AE216" t="s">
        <v>2046</v>
      </c>
      <c r="AI216" t="s">
        <v>1761</v>
      </c>
      <c r="AL216" t="s">
        <v>2100</v>
      </c>
      <c r="AM216">
        <v>6</v>
      </c>
      <c r="AN216" t="s">
        <v>2048</v>
      </c>
      <c r="AO216" t="s">
        <v>2163</v>
      </c>
      <c r="AP216">
        <v>0</v>
      </c>
      <c r="AQ216" s="388">
        <v>44438</v>
      </c>
      <c r="AS216" t="s">
        <v>1765</v>
      </c>
      <c r="AT216" s="388">
        <v>44439</v>
      </c>
      <c r="AU216" t="s">
        <v>1756</v>
      </c>
      <c r="AV216" t="s">
        <v>1756</v>
      </c>
      <c r="AZ216" t="s">
        <v>1766</v>
      </c>
      <c r="BA216" t="s">
        <v>1865</v>
      </c>
      <c r="BB216" t="s">
        <v>2174</v>
      </c>
      <c r="BC216" t="s">
        <v>2175</v>
      </c>
      <c r="BD216" t="s">
        <v>1756</v>
      </c>
      <c r="BE216" t="s">
        <v>824</v>
      </c>
      <c r="BF216" t="s">
        <v>824</v>
      </c>
    </row>
    <row r="217" spans="1:58">
      <c r="A217" t="s">
        <v>829</v>
      </c>
      <c r="B217">
        <v>6</v>
      </c>
      <c r="C217">
        <v>0</v>
      </c>
      <c r="D217">
        <v>9753</v>
      </c>
      <c r="E217" t="s">
        <v>2162</v>
      </c>
      <c r="F217">
        <v>53511012</v>
      </c>
      <c r="G217" t="s">
        <v>2041</v>
      </c>
      <c r="H217">
        <v>0</v>
      </c>
      <c r="I217" t="s">
        <v>2062</v>
      </c>
      <c r="J217">
        <v>138.05000000000001</v>
      </c>
      <c r="K217">
        <v>9</v>
      </c>
      <c r="L217" t="s">
        <v>2063</v>
      </c>
      <c r="M217" t="s">
        <v>2064</v>
      </c>
      <c r="N217" t="s">
        <v>1757</v>
      </c>
      <c r="O217" t="s">
        <v>1756</v>
      </c>
      <c r="P217" t="s">
        <v>1756</v>
      </c>
      <c r="Q217" s="387">
        <v>1242.45</v>
      </c>
      <c r="R217">
        <v>161.51850000000002</v>
      </c>
      <c r="S217">
        <v>1403.9684999999999</v>
      </c>
      <c r="T217" s="388">
        <v>44433</v>
      </c>
      <c r="U217">
        <v>0</v>
      </c>
      <c r="V217" t="s">
        <v>830</v>
      </c>
      <c r="W217" s="388">
        <v>44446</v>
      </c>
      <c r="X217">
        <v>160</v>
      </c>
      <c r="Y217">
        <v>0</v>
      </c>
      <c r="Z217">
        <v>0</v>
      </c>
      <c r="AA217" t="s">
        <v>1758</v>
      </c>
      <c r="AB217" t="s">
        <v>2044</v>
      </c>
      <c r="AD217" t="s">
        <v>2045</v>
      </c>
      <c r="AE217" t="s">
        <v>2046</v>
      </c>
      <c r="AI217" t="s">
        <v>1761</v>
      </c>
      <c r="AL217" t="s">
        <v>2100</v>
      </c>
      <c r="AM217">
        <v>6</v>
      </c>
      <c r="AN217" t="s">
        <v>2048</v>
      </c>
      <c r="AO217" t="s">
        <v>2163</v>
      </c>
      <c r="AP217">
        <v>0</v>
      </c>
      <c r="AQ217" s="388">
        <v>44438</v>
      </c>
      <c r="AS217" t="s">
        <v>1765</v>
      </c>
      <c r="AT217" s="388">
        <v>44439</v>
      </c>
      <c r="AU217" t="s">
        <v>1756</v>
      </c>
      <c r="AV217" t="s">
        <v>1756</v>
      </c>
      <c r="AZ217" t="s">
        <v>1766</v>
      </c>
      <c r="BA217" t="s">
        <v>1865</v>
      </c>
      <c r="BB217" t="s">
        <v>2176</v>
      </c>
      <c r="BC217" t="s">
        <v>2177</v>
      </c>
      <c r="BD217" t="s">
        <v>1756</v>
      </c>
      <c r="BE217" t="s">
        <v>824</v>
      </c>
      <c r="BF217" t="s">
        <v>824</v>
      </c>
    </row>
    <row r="218" spans="1:58">
      <c r="A218" t="s">
        <v>829</v>
      </c>
      <c r="B218">
        <v>6</v>
      </c>
      <c r="C218">
        <v>0</v>
      </c>
      <c r="D218">
        <v>9753</v>
      </c>
      <c r="E218" t="s">
        <v>2162</v>
      </c>
      <c r="F218">
        <v>53511012</v>
      </c>
      <c r="G218" t="s">
        <v>2041</v>
      </c>
      <c r="H218">
        <v>0</v>
      </c>
      <c r="I218" t="s">
        <v>2062</v>
      </c>
      <c r="J218">
        <v>138.05000000000001</v>
      </c>
      <c r="K218">
        <v>9</v>
      </c>
      <c r="L218" t="s">
        <v>2063</v>
      </c>
      <c r="M218" t="s">
        <v>2064</v>
      </c>
      <c r="N218" t="s">
        <v>1757</v>
      </c>
      <c r="O218" t="s">
        <v>1756</v>
      </c>
      <c r="P218" t="s">
        <v>1756</v>
      </c>
      <c r="Q218" s="387">
        <v>1242.45</v>
      </c>
      <c r="R218">
        <v>161.51850000000002</v>
      </c>
      <c r="S218">
        <v>1403.9684999999999</v>
      </c>
      <c r="T218" s="388">
        <v>44433</v>
      </c>
      <c r="U218">
        <v>0</v>
      </c>
      <c r="V218" t="s">
        <v>830</v>
      </c>
      <c r="W218" s="388">
        <v>44446</v>
      </c>
      <c r="X218">
        <v>160</v>
      </c>
      <c r="Y218">
        <v>0</v>
      </c>
      <c r="Z218">
        <v>0</v>
      </c>
      <c r="AA218" t="s">
        <v>1758</v>
      </c>
      <c r="AB218" t="s">
        <v>2044</v>
      </c>
      <c r="AD218" t="s">
        <v>2045</v>
      </c>
      <c r="AE218" t="s">
        <v>2046</v>
      </c>
      <c r="AI218" t="s">
        <v>1761</v>
      </c>
      <c r="AL218" t="s">
        <v>2100</v>
      </c>
      <c r="AM218">
        <v>6</v>
      </c>
      <c r="AN218" t="s">
        <v>2048</v>
      </c>
      <c r="AO218" t="s">
        <v>2163</v>
      </c>
      <c r="AP218">
        <v>0</v>
      </c>
      <c r="AQ218" s="388">
        <v>44438</v>
      </c>
      <c r="AS218" t="s">
        <v>1765</v>
      </c>
      <c r="AT218" s="388">
        <v>44439</v>
      </c>
      <c r="AU218" t="s">
        <v>1756</v>
      </c>
      <c r="AV218" t="s">
        <v>1756</v>
      </c>
      <c r="AZ218" t="s">
        <v>1766</v>
      </c>
      <c r="BA218" t="s">
        <v>1865</v>
      </c>
      <c r="BB218" t="s">
        <v>2176</v>
      </c>
      <c r="BC218" t="s">
        <v>2177</v>
      </c>
      <c r="BD218" t="s">
        <v>1756</v>
      </c>
      <c r="BE218" t="s">
        <v>824</v>
      </c>
      <c r="BF218" t="s">
        <v>824</v>
      </c>
    </row>
    <row r="219" spans="1:58">
      <c r="A219" t="s">
        <v>829</v>
      </c>
      <c r="B219">
        <v>6</v>
      </c>
      <c r="C219">
        <v>0</v>
      </c>
      <c r="D219">
        <v>9753</v>
      </c>
      <c r="E219" t="s">
        <v>2162</v>
      </c>
      <c r="F219">
        <v>53511012</v>
      </c>
      <c r="G219" t="s">
        <v>2041</v>
      </c>
      <c r="H219">
        <v>0</v>
      </c>
      <c r="I219" t="s">
        <v>2062</v>
      </c>
      <c r="J219">
        <v>138.05000000000001</v>
      </c>
      <c r="K219">
        <v>9</v>
      </c>
      <c r="L219" t="s">
        <v>2063</v>
      </c>
      <c r="M219" t="s">
        <v>2064</v>
      </c>
      <c r="N219" t="s">
        <v>1757</v>
      </c>
      <c r="O219" t="s">
        <v>1756</v>
      </c>
      <c r="P219" t="s">
        <v>1756</v>
      </c>
      <c r="Q219" s="387">
        <v>1242.45</v>
      </c>
      <c r="R219">
        <v>161.51850000000002</v>
      </c>
      <c r="S219">
        <v>1403.9684999999999</v>
      </c>
      <c r="T219" s="388">
        <v>44433</v>
      </c>
      <c r="U219">
        <v>0</v>
      </c>
      <c r="V219" t="s">
        <v>830</v>
      </c>
      <c r="W219" s="388">
        <v>44446</v>
      </c>
      <c r="X219">
        <v>160</v>
      </c>
      <c r="Y219">
        <v>0</v>
      </c>
      <c r="Z219">
        <v>0</v>
      </c>
      <c r="AA219" t="s">
        <v>1758</v>
      </c>
      <c r="AB219" t="s">
        <v>2044</v>
      </c>
      <c r="AD219" t="s">
        <v>2045</v>
      </c>
      <c r="AE219" t="s">
        <v>2046</v>
      </c>
      <c r="AI219" t="s">
        <v>1761</v>
      </c>
      <c r="AL219" t="s">
        <v>2100</v>
      </c>
      <c r="AM219">
        <v>6</v>
      </c>
      <c r="AN219" t="s">
        <v>2048</v>
      </c>
      <c r="AO219" t="s">
        <v>2163</v>
      </c>
      <c r="AP219">
        <v>0</v>
      </c>
      <c r="AQ219" s="388">
        <v>44438</v>
      </c>
      <c r="AS219" t="s">
        <v>1765</v>
      </c>
      <c r="AT219" s="388">
        <v>44439</v>
      </c>
      <c r="AU219" t="s">
        <v>1756</v>
      </c>
      <c r="AV219" t="s">
        <v>1756</v>
      </c>
      <c r="AZ219" t="s">
        <v>1766</v>
      </c>
      <c r="BA219" t="s">
        <v>1865</v>
      </c>
      <c r="BB219" t="s">
        <v>2176</v>
      </c>
      <c r="BC219" t="s">
        <v>2177</v>
      </c>
      <c r="BD219" t="s">
        <v>1756</v>
      </c>
      <c r="BE219" t="s">
        <v>824</v>
      </c>
      <c r="BF219" t="s">
        <v>824</v>
      </c>
    </row>
    <row r="220" spans="1:58">
      <c r="A220" t="s">
        <v>829</v>
      </c>
      <c r="B220">
        <v>6</v>
      </c>
      <c r="C220">
        <v>0</v>
      </c>
      <c r="D220">
        <v>9753</v>
      </c>
      <c r="E220" t="s">
        <v>2162</v>
      </c>
      <c r="F220">
        <v>53511012</v>
      </c>
      <c r="G220" t="s">
        <v>2041</v>
      </c>
      <c r="H220">
        <v>0</v>
      </c>
      <c r="I220" t="s">
        <v>2069</v>
      </c>
      <c r="J220">
        <v>144.6</v>
      </c>
      <c r="K220">
        <v>5</v>
      </c>
      <c r="L220" t="s">
        <v>2063</v>
      </c>
      <c r="M220" t="s">
        <v>2070</v>
      </c>
      <c r="N220" t="s">
        <v>1757</v>
      </c>
      <c r="O220" t="s">
        <v>1756</v>
      </c>
      <c r="P220" t="s">
        <v>1756</v>
      </c>
      <c r="Q220" s="387">
        <v>723</v>
      </c>
      <c r="R220">
        <v>93.990000000000009</v>
      </c>
      <c r="S220">
        <v>816.9899999999999</v>
      </c>
      <c r="T220" s="388">
        <v>44433</v>
      </c>
      <c r="U220">
        <v>0</v>
      </c>
      <c r="V220" t="s">
        <v>830</v>
      </c>
      <c r="W220" s="388">
        <v>44446</v>
      </c>
      <c r="X220">
        <v>160</v>
      </c>
      <c r="Y220">
        <v>0</v>
      </c>
      <c r="Z220">
        <v>0</v>
      </c>
      <c r="AA220" t="s">
        <v>1758</v>
      </c>
      <c r="AB220" t="s">
        <v>2044</v>
      </c>
      <c r="AD220" t="s">
        <v>2045</v>
      </c>
      <c r="AE220" t="s">
        <v>2046</v>
      </c>
      <c r="AI220" t="s">
        <v>1761</v>
      </c>
      <c r="AL220" t="s">
        <v>2100</v>
      </c>
      <c r="AM220">
        <v>6</v>
      </c>
      <c r="AN220" t="s">
        <v>2048</v>
      </c>
      <c r="AO220" t="s">
        <v>2163</v>
      </c>
      <c r="AP220">
        <v>0</v>
      </c>
      <c r="AQ220" s="388">
        <v>44438</v>
      </c>
      <c r="AS220" t="s">
        <v>1765</v>
      </c>
      <c r="AT220" s="388">
        <v>44439</v>
      </c>
      <c r="AU220" t="s">
        <v>1756</v>
      </c>
      <c r="AV220" t="s">
        <v>1756</v>
      </c>
      <c r="AZ220" t="s">
        <v>1766</v>
      </c>
      <c r="BA220" t="s">
        <v>1865</v>
      </c>
      <c r="BB220" t="s">
        <v>2178</v>
      </c>
      <c r="BC220" t="s">
        <v>2179</v>
      </c>
      <c r="BD220" t="s">
        <v>1756</v>
      </c>
      <c r="BE220" t="s">
        <v>824</v>
      </c>
      <c r="BF220" t="s">
        <v>824</v>
      </c>
    </row>
    <row r="221" spans="1:58">
      <c r="A221" t="s">
        <v>829</v>
      </c>
      <c r="B221">
        <v>6</v>
      </c>
      <c r="C221">
        <v>0</v>
      </c>
      <c r="D221">
        <v>9753</v>
      </c>
      <c r="E221" t="s">
        <v>2162</v>
      </c>
      <c r="F221">
        <v>53511012</v>
      </c>
      <c r="G221" t="s">
        <v>2041</v>
      </c>
      <c r="H221">
        <v>0</v>
      </c>
      <c r="I221" t="s">
        <v>2073</v>
      </c>
      <c r="J221">
        <v>243.75</v>
      </c>
      <c r="K221">
        <v>7</v>
      </c>
      <c r="L221" t="s">
        <v>1755</v>
      </c>
      <c r="M221" t="s">
        <v>2074</v>
      </c>
      <c r="N221" t="s">
        <v>1757</v>
      </c>
      <c r="O221" t="s">
        <v>1756</v>
      </c>
      <c r="P221" t="s">
        <v>1756</v>
      </c>
      <c r="Q221" s="387">
        <v>1706.25</v>
      </c>
      <c r="R221">
        <v>221.8125</v>
      </c>
      <c r="S221">
        <v>1928.0624999999998</v>
      </c>
      <c r="T221" s="388">
        <v>44433</v>
      </c>
      <c r="U221">
        <v>0</v>
      </c>
      <c r="V221" t="s">
        <v>830</v>
      </c>
      <c r="W221" s="388">
        <v>44446</v>
      </c>
      <c r="X221">
        <v>160</v>
      </c>
      <c r="Y221">
        <v>0</v>
      </c>
      <c r="Z221">
        <v>0</v>
      </c>
      <c r="AA221" t="s">
        <v>1758</v>
      </c>
      <c r="AB221" t="s">
        <v>2044</v>
      </c>
      <c r="AD221" t="s">
        <v>2045</v>
      </c>
      <c r="AE221" t="s">
        <v>2046</v>
      </c>
      <c r="AI221" t="s">
        <v>1761</v>
      </c>
      <c r="AL221" t="s">
        <v>2100</v>
      </c>
      <c r="AM221">
        <v>6</v>
      </c>
      <c r="AN221" t="s">
        <v>2048</v>
      </c>
      <c r="AO221" t="s">
        <v>2163</v>
      </c>
      <c r="AP221">
        <v>0</v>
      </c>
      <c r="AQ221" s="388">
        <v>44438</v>
      </c>
      <c r="AS221" t="s">
        <v>1765</v>
      </c>
      <c r="AT221" s="388">
        <v>44439</v>
      </c>
      <c r="AU221" t="s">
        <v>1756</v>
      </c>
      <c r="AV221" t="s">
        <v>1756</v>
      </c>
      <c r="AZ221" t="s">
        <v>1766</v>
      </c>
      <c r="BA221" t="s">
        <v>1865</v>
      </c>
      <c r="BB221" t="s">
        <v>2180</v>
      </c>
      <c r="BC221" t="s">
        <v>2181</v>
      </c>
      <c r="BD221" t="s">
        <v>1756</v>
      </c>
      <c r="BE221" t="s">
        <v>824</v>
      </c>
      <c r="BF221" t="s">
        <v>824</v>
      </c>
    </row>
    <row r="222" spans="1:58">
      <c r="A222" t="s">
        <v>829</v>
      </c>
      <c r="B222">
        <v>6</v>
      </c>
      <c r="C222">
        <v>0</v>
      </c>
      <c r="D222">
        <v>9753</v>
      </c>
      <c r="E222" t="s">
        <v>2162</v>
      </c>
      <c r="F222">
        <v>53511012</v>
      </c>
      <c r="G222" t="s">
        <v>2041</v>
      </c>
      <c r="H222">
        <v>0</v>
      </c>
      <c r="I222" t="s">
        <v>2073</v>
      </c>
      <c r="J222">
        <v>243.75</v>
      </c>
      <c r="K222">
        <v>1</v>
      </c>
      <c r="L222" t="s">
        <v>1755</v>
      </c>
      <c r="M222" t="s">
        <v>2074</v>
      </c>
      <c r="N222" t="s">
        <v>1757</v>
      </c>
      <c r="O222" t="s">
        <v>1756</v>
      </c>
      <c r="P222" t="s">
        <v>1756</v>
      </c>
      <c r="Q222" s="387">
        <v>243.75</v>
      </c>
      <c r="R222">
        <v>31.6875</v>
      </c>
      <c r="S222">
        <v>275.4375</v>
      </c>
      <c r="T222" s="388">
        <v>44433</v>
      </c>
      <c r="U222">
        <v>0</v>
      </c>
      <c r="V222" t="s">
        <v>830</v>
      </c>
      <c r="W222" s="388">
        <v>44446</v>
      </c>
      <c r="X222">
        <v>160</v>
      </c>
      <c r="Y222">
        <v>0</v>
      </c>
      <c r="Z222">
        <v>0</v>
      </c>
      <c r="AA222" t="s">
        <v>1758</v>
      </c>
      <c r="AB222" t="s">
        <v>2044</v>
      </c>
      <c r="AD222" t="s">
        <v>2045</v>
      </c>
      <c r="AE222" t="s">
        <v>2046</v>
      </c>
      <c r="AI222" t="s">
        <v>1761</v>
      </c>
      <c r="AL222" t="s">
        <v>2100</v>
      </c>
      <c r="AM222">
        <v>6</v>
      </c>
      <c r="AN222" t="s">
        <v>2048</v>
      </c>
      <c r="AO222" t="s">
        <v>2163</v>
      </c>
      <c r="AP222">
        <v>0</v>
      </c>
      <c r="AQ222" s="388">
        <v>44438</v>
      </c>
      <c r="AS222" t="s">
        <v>1765</v>
      </c>
      <c r="AT222" s="388">
        <v>44439</v>
      </c>
      <c r="AU222" t="s">
        <v>1756</v>
      </c>
      <c r="AV222" t="s">
        <v>1756</v>
      </c>
      <c r="AZ222" t="s">
        <v>1766</v>
      </c>
      <c r="BA222" t="s">
        <v>1865</v>
      </c>
      <c r="BB222" t="s">
        <v>2182</v>
      </c>
      <c r="BC222" t="s">
        <v>2183</v>
      </c>
      <c r="BD222" t="s">
        <v>1756</v>
      </c>
      <c r="BE222" t="s">
        <v>824</v>
      </c>
      <c r="BF222" t="s">
        <v>824</v>
      </c>
    </row>
    <row r="223" spans="1:58">
      <c r="A223" t="s">
        <v>829</v>
      </c>
      <c r="B223">
        <v>6</v>
      </c>
      <c r="C223">
        <v>0</v>
      </c>
      <c r="D223">
        <v>9753</v>
      </c>
      <c r="E223" t="s">
        <v>2162</v>
      </c>
      <c r="F223">
        <v>53511012</v>
      </c>
      <c r="G223" t="s">
        <v>2041</v>
      </c>
      <c r="H223">
        <v>0</v>
      </c>
      <c r="I223" t="s">
        <v>2079</v>
      </c>
      <c r="J223">
        <v>63.38</v>
      </c>
      <c r="K223">
        <v>9</v>
      </c>
      <c r="L223" t="s">
        <v>1771</v>
      </c>
      <c r="M223" t="s">
        <v>2080</v>
      </c>
      <c r="N223" t="s">
        <v>1757</v>
      </c>
      <c r="O223" t="s">
        <v>1756</v>
      </c>
      <c r="P223" t="s">
        <v>1756</v>
      </c>
      <c r="Q223" s="387">
        <v>570.41999999999996</v>
      </c>
      <c r="R223">
        <v>74.154600000000002</v>
      </c>
      <c r="S223">
        <v>644.57459999999992</v>
      </c>
      <c r="T223" s="388">
        <v>44433</v>
      </c>
      <c r="U223">
        <v>0</v>
      </c>
      <c r="V223" t="s">
        <v>830</v>
      </c>
      <c r="W223" s="388">
        <v>44446</v>
      </c>
      <c r="X223">
        <v>160</v>
      </c>
      <c r="Y223">
        <v>0</v>
      </c>
      <c r="Z223">
        <v>0</v>
      </c>
      <c r="AA223" t="s">
        <v>1758</v>
      </c>
      <c r="AB223" t="s">
        <v>2044</v>
      </c>
      <c r="AD223" t="s">
        <v>2045</v>
      </c>
      <c r="AE223" t="s">
        <v>2046</v>
      </c>
      <c r="AI223" t="s">
        <v>1761</v>
      </c>
      <c r="AL223" t="s">
        <v>2100</v>
      </c>
      <c r="AM223">
        <v>6</v>
      </c>
      <c r="AN223" t="s">
        <v>2048</v>
      </c>
      <c r="AO223" t="s">
        <v>2163</v>
      </c>
      <c r="AP223">
        <v>0</v>
      </c>
      <c r="AQ223" s="388">
        <v>44438</v>
      </c>
      <c r="AS223" t="s">
        <v>1765</v>
      </c>
      <c r="AT223" s="388">
        <v>44439</v>
      </c>
      <c r="AU223" t="s">
        <v>1756</v>
      </c>
      <c r="AV223" t="s">
        <v>1756</v>
      </c>
      <c r="AZ223" t="s">
        <v>1766</v>
      </c>
      <c r="BA223" t="s">
        <v>1865</v>
      </c>
      <c r="BB223" t="s">
        <v>2184</v>
      </c>
      <c r="BC223" t="s">
        <v>2185</v>
      </c>
      <c r="BD223" t="s">
        <v>1756</v>
      </c>
      <c r="BE223" t="s">
        <v>824</v>
      </c>
      <c r="BF223" t="s">
        <v>824</v>
      </c>
    </row>
    <row r="224" spans="1:58">
      <c r="A224" t="s">
        <v>829</v>
      </c>
      <c r="B224">
        <v>6</v>
      </c>
      <c r="C224">
        <v>0</v>
      </c>
      <c r="D224">
        <v>9753</v>
      </c>
      <c r="E224" t="s">
        <v>2162</v>
      </c>
      <c r="F224">
        <v>53511012</v>
      </c>
      <c r="G224" t="s">
        <v>2041</v>
      </c>
      <c r="H224">
        <v>0</v>
      </c>
      <c r="I224" t="s">
        <v>2079</v>
      </c>
      <c r="J224">
        <v>63.38</v>
      </c>
      <c r="K224">
        <v>9</v>
      </c>
      <c r="L224" t="s">
        <v>1771</v>
      </c>
      <c r="M224" t="s">
        <v>2080</v>
      </c>
      <c r="N224" t="s">
        <v>1757</v>
      </c>
      <c r="O224" t="s">
        <v>1756</v>
      </c>
      <c r="P224" t="s">
        <v>1756</v>
      </c>
      <c r="Q224" s="387">
        <v>570.41999999999996</v>
      </c>
      <c r="R224">
        <v>74.154600000000002</v>
      </c>
      <c r="S224">
        <v>644.57459999999992</v>
      </c>
      <c r="T224" s="388">
        <v>44433</v>
      </c>
      <c r="U224">
        <v>0</v>
      </c>
      <c r="V224" t="s">
        <v>830</v>
      </c>
      <c r="W224" s="388">
        <v>44446</v>
      </c>
      <c r="X224">
        <v>160</v>
      </c>
      <c r="Y224">
        <v>0</v>
      </c>
      <c r="Z224">
        <v>0</v>
      </c>
      <c r="AA224" t="s">
        <v>1758</v>
      </c>
      <c r="AB224" t="s">
        <v>2044</v>
      </c>
      <c r="AD224" t="s">
        <v>2045</v>
      </c>
      <c r="AE224" t="s">
        <v>2046</v>
      </c>
      <c r="AI224" t="s">
        <v>1761</v>
      </c>
      <c r="AL224" t="s">
        <v>2100</v>
      </c>
      <c r="AM224">
        <v>6</v>
      </c>
      <c r="AN224" t="s">
        <v>2048</v>
      </c>
      <c r="AO224" t="s">
        <v>2163</v>
      </c>
      <c r="AP224">
        <v>0</v>
      </c>
      <c r="AQ224" s="388">
        <v>44438</v>
      </c>
      <c r="AS224" t="s">
        <v>1765</v>
      </c>
      <c r="AT224" s="388">
        <v>44439</v>
      </c>
      <c r="AU224" t="s">
        <v>1756</v>
      </c>
      <c r="AV224" t="s">
        <v>1756</v>
      </c>
      <c r="AZ224" t="s">
        <v>1766</v>
      </c>
      <c r="BA224" t="s">
        <v>1865</v>
      </c>
      <c r="BB224" t="s">
        <v>2184</v>
      </c>
      <c r="BC224" t="s">
        <v>2185</v>
      </c>
      <c r="BD224" t="s">
        <v>1756</v>
      </c>
      <c r="BE224" t="s">
        <v>824</v>
      </c>
      <c r="BF224" t="s">
        <v>824</v>
      </c>
    </row>
    <row r="225" spans="1:58">
      <c r="A225" t="s">
        <v>829</v>
      </c>
      <c r="B225">
        <v>6</v>
      </c>
      <c r="C225">
        <v>0</v>
      </c>
      <c r="D225">
        <v>9753</v>
      </c>
      <c r="E225" t="s">
        <v>2162</v>
      </c>
      <c r="F225">
        <v>53511012</v>
      </c>
      <c r="G225" t="s">
        <v>2041</v>
      </c>
      <c r="H225">
        <v>0</v>
      </c>
      <c r="I225" t="s">
        <v>2079</v>
      </c>
      <c r="J225">
        <v>63.38</v>
      </c>
      <c r="K225">
        <v>9</v>
      </c>
      <c r="L225" t="s">
        <v>1771</v>
      </c>
      <c r="M225" t="s">
        <v>2080</v>
      </c>
      <c r="N225" t="s">
        <v>1757</v>
      </c>
      <c r="O225" t="s">
        <v>1756</v>
      </c>
      <c r="P225" t="s">
        <v>1756</v>
      </c>
      <c r="Q225" s="387">
        <v>570.41999999999996</v>
      </c>
      <c r="R225">
        <v>74.154600000000002</v>
      </c>
      <c r="S225">
        <v>644.57459999999992</v>
      </c>
      <c r="T225" s="388">
        <v>44433</v>
      </c>
      <c r="U225">
        <v>0</v>
      </c>
      <c r="V225" t="s">
        <v>830</v>
      </c>
      <c r="W225" s="388">
        <v>44446</v>
      </c>
      <c r="X225">
        <v>160</v>
      </c>
      <c r="Y225">
        <v>0</v>
      </c>
      <c r="Z225">
        <v>0</v>
      </c>
      <c r="AA225" t="s">
        <v>1758</v>
      </c>
      <c r="AB225" t="s">
        <v>2044</v>
      </c>
      <c r="AD225" t="s">
        <v>2045</v>
      </c>
      <c r="AE225" t="s">
        <v>2046</v>
      </c>
      <c r="AI225" t="s">
        <v>1761</v>
      </c>
      <c r="AL225" t="s">
        <v>2100</v>
      </c>
      <c r="AM225">
        <v>6</v>
      </c>
      <c r="AN225" t="s">
        <v>2048</v>
      </c>
      <c r="AO225" t="s">
        <v>2163</v>
      </c>
      <c r="AP225">
        <v>0</v>
      </c>
      <c r="AQ225" s="388">
        <v>44438</v>
      </c>
      <c r="AS225" t="s">
        <v>1765</v>
      </c>
      <c r="AT225" s="388">
        <v>44439</v>
      </c>
      <c r="AU225" t="s">
        <v>1756</v>
      </c>
      <c r="AV225" t="s">
        <v>1756</v>
      </c>
      <c r="AZ225" t="s">
        <v>1766</v>
      </c>
      <c r="BA225" t="s">
        <v>1865</v>
      </c>
      <c r="BB225" t="s">
        <v>2184</v>
      </c>
      <c r="BC225" t="s">
        <v>2185</v>
      </c>
      <c r="BD225" t="s">
        <v>1756</v>
      </c>
      <c r="BE225" t="s">
        <v>824</v>
      </c>
      <c r="BF225" t="s">
        <v>824</v>
      </c>
    </row>
    <row r="226" spans="1:58">
      <c r="A226" t="s">
        <v>829</v>
      </c>
      <c r="B226">
        <v>6</v>
      </c>
      <c r="C226">
        <v>0</v>
      </c>
      <c r="D226">
        <v>9753</v>
      </c>
      <c r="E226" t="s">
        <v>2162</v>
      </c>
      <c r="F226">
        <v>53511012</v>
      </c>
      <c r="G226" t="s">
        <v>2041</v>
      </c>
      <c r="H226">
        <v>0</v>
      </c>
      <c r="I226" t="s">
        <v>2083</v>
      </c>
      <c r="J226">
        <v>12.21</v>
      </c>
      <c r="K226">
        <v>9</v>
      </c>
      <c r="L226" t="s">
        <v>1771</v>
      </c>
      <c r="M226" t="s">
        <v>2084</v>
      </c>
      <c r="N226" t="s">
        <v>1757</v>
      </c>
      <c r="O226" t="s">
        <v>1756</v>
      </c>
      <c r="P226" t="s">
        <v>1756</v>
      </c>
      <c r="Q226" s="387">
        <v>109.89</v>
      </c>
      <c r="R226">
        <v>14.2857</v>
      </c>
      <c r="S226">
        <v>124.17569999999999</v>
      </c>
      <c r="T226" s="388">
        <v>44433</v>
      </c>
      <c r="U226">
        <v>0</v>
      </c>
      <c r="V226" t="s">
        <v>830</v>
      </c>
      <c r="W226" s="388">
        <v>44446</v>
      </c>
      <c r="X226">
        <v>160</v>
      </c>
      <c r="Y226">
        <v>0</v>
      </c>
      <c r="Z226">
        <v>0</v>
      </c>
      <c r="AA226" t="s">
        <v>1758</v>
      </c>
      <c r="AB226" t="s">
        <v>2044</v>
      </c>
      <c r="AD226" t="s">
        <v>2045</v>
      </c>
      <c r="AE226" t="s">
        <v>2046</v>
      </c>
      <c r="AI226" t="s">
        <v>1761</v>
      </c>
      <c r="AL226" t="s">
        <v>2100</v>
      </c>
      <c r="AM226">
        <v>6</v>
      </c>
      <c r="AN226" t="s">
        <v>2048</v>
      </c>
      <c r="AO226" t="s">
        <v>2163</v>
      </c>
      <c r="AP226">
        <v>0</v>
      </c>
      <c r="AQ226" s="388">
        <v>44438</v>
      </c>
      <c r="AS226" t="s">
        <v>1765</v>
      </c>
      <c r="AT226" s="388">
        <v>44439</v>
      </c>
      <c r="AU226" t="s">
        <v>1756</v>
      </c>
      <c r="AV226" t="s">
        <v>1756</v>
      </c>
      <c r="AZ226" t="s">
        <v>1766</v>
      </c>
      <c r="BA226" t="s">
        <v>1865</v>
      </c>
      <c r="BB226" t="s">
        <v>2186</v>
      </c>
      <c r="BC226" t="s">
        <v>2187</v>
      </c>
      <c r="BD226" t="s">
        <v>1756</v>
      </c>
      <c r="BE226" t="s">
        <v>824</v>
      </c>
      <c r="BF226" t="s">
        <v>824</v>
      </c>
    </row>
    <row r="227" spans="1:58">
      <c r="A227" t="s">
        <v>829</v>
      </c>
      <c r="B227">
        <v>6</v>
      </c>
      <c r="C227">
        <v>0</v>
      </c>
      <c r="D227">
        <v>9753</v>
      </c>
      <c r="E227" t="s">
        <v>2162</v>
      </c>
      <c r="F227">
        <v>53511012</v>
      </c>
      <c r="G227" t="s">
        <v>2041</v>
      </c>
      <c r="H227">
        <v>0</v>
      </c>
      <c r="I227" t="s">
        <v>2083</v>
      </c>
      <c r="J227">
        <v>12.21</v>
      </c>
      <c r="K227">
        <v>8</v>
      </c>
      <c r="L227" t="s">
        <v>1771</v>
      </c>
      <c r="M227" t="s">
        <v>2084</v>
      </c>
      <c r="N227" t="s">
        <v>1757</v>
      </c>
      <c r="O227" t="s">
        <v>1756</v>
      </c>
      <c r="P227" t="s">
        <v>1756</v>
      </c>
      <c r="Q227" s="387">
        <v>97.68</v>
      </c>
      <c r="R227">
        <v>12.698400000000001</v>
      </c>
      <c r="S227">
        <v>110.3784</v>
      </c>
      <c r="T227" s="388">
        <v>44433</v>
      </c>
      <c r="U227">
        <v>0</v>
      </c>
      <c r="V227" t="s">
        <v>830</v>
      </c>
      <c r="W227" s="388">
        <v>44446</v>
      </c>
      <c r="X227">
        <v>160</v>
      </c>
      <c r="Y227">
        <v>0</v>
      </c>
      <c r="Z227">
        <v>0</v>
      </c>
      <c r="AA227" t="s">
        <v>1758</v>
      </c>
      <c r="AB227" t="s">
        <v>2044</v>
      </c>
      <c r="AD227" t="s">
        <v>2045</v>
      </c>
      <c r="AE227" t="s">
        <v>2046</v>
      </c>
      <c r="AI227" t="s">
        <v>1761</v>
      </c>
      <c r="AL227" t="s">
        <v>2100</v>
      </c>
      <c r="AM227">
        <v>6</v>
      </c>
      <c r="AN227" t="s">
        <v>2048</v>
      </c>
      <c r="AO227" t="s">
        <v>2163</v>
      </c>
      <c r="AP227">
        <v>0</v>
      </c>
      <c r="AQ227" s="388">
        <v>44438</v>
      </c>
      <c r="AS227" t="s">
        <v>1765</v>
      </c>
      <c r="AT227" s="388">
        <v>44439</v>
      </c>
      <c r="AU227" t="s">
        <v>1756</v>
      </c>
      <c r="AV227" t="s">
        <v>1756</v>
      </c>
      <c r="AZ227" t="s">
        <v>1766</v>
      </c>
      <c r="BA227" t="s">
        <v>1865</v>
      </c>
      <c r="BB227" t="s">
        <v>2188</v>
      </c>
      <c r="BC227" t="s">
        <v>2189</v>
      </c>
      <c r="BD227" t="s">
        <v>1756</v>
      </c>
      <c r="BE227" t="s">
        <v>824</v>
      </c>
      <c r="BF227" t="s">
        <v>824</v>
      </c>
    </row>
    <row r="228" spans="1:58">
      <c r="A228" t="s">
        <v>829</v>
      </c>
      <c r="B228">
        <v>6</v>
      </c>
      <c r="C228">
        <v>0</v>
      </c>
      <c r="D228">
        <v>9753</v>
      </c>
      <c r="E228" t="s">
        <v>2162</v>
      </c>
      <c r="F228">
        <v>53511012</v>
      </c>
      <c r="G228" t="s">
        <v>2041</v>
      </c>
      <c r="H228">
        <v>0</v>
      </c>
      <c r="I228" t="s">
        <v>2083</v>
      </c>
      <c r="J228">
        <v>12.21</v>
      </c>
      <c r="K228">
        <v>9</v>
      </c>
      <c r="L228" t="s">
        <v>1771</v>
      </c>
      <c r="M228" t="s">
        <v>2084</v>
      </c>
      <c r="N228" t="s">
        <v>1757</v>
      </c>
      <c r="O228" t="s">
        <v>1756</v>
      </c>
      <c r="P228" t="s">
        <v>1756</v>
      </c>
      <c r="Q228" s="387">
        <v>109.89</v>
      </c>
      <c r="R228">
        <v>14.2857</v>
      </c>
      <c r="S228">
        <v>124.17569999999999</v>
      </c>
      <c r="T228" s="388">
        <v>44433</v>
      </c>
      <c r="U228">
        <v>0</v>
      </c>
      <c r="V228" t="s">
        <v>830</v>
      </c>
      <c r="W228" s="388">
        <v>44446</v>
      </c>
      <c r="X228">
        <v>160</v>
      </c>
      <c r="Y228">
        <v>0</v>
      </c>
      <c r="Z228">
        <v>0</v>
      </c>
      <c r="AA228" t="s">
        <v>1758</v>
      </c>
      <c r="AB228" t="s">
        <v>2044</v>
      </c>
      <c r="AD228" t="s">
        <v>2045</v>
      </c>
      <c r="AE228" t="s">
        <v>2046</v>
      </c>
      <c r="AI228" t="s">
        <v>1761</v>
      </c>
      <c r="AL228" t="s">
        <v>2100</v>
      </c>
      <c r="AM228">
        <v>6</v>
      </c>
      <c r="AN228" t="s">
        <v>2048</v>
      </c>
      <c r="AO228" t="s">
        <v>2163</v>
      </c>
      <c r="AP228">
        <v>0</v>
      </c>
      <c r="AQ228" s="388">
        <v>44438</v>
      </c>
      <c r="AS228" t="s">
        <v>1765</v>
      </c>
      <c r="AT228" s="388">
        <v>44439</v>
      </c>
      <c r="AU228" t="s">
        <v>1756</v>
      </c>
      <c r="AV228" t="s">
        <v>1756</v>
      </c>
      <c r="AZ228" t="s">
        <v>1766</v>
      </c>
      <c r="BA228" t="s">
        <v>1865</v>
      </c>
      <c r="BB228" t="s">
        <v>2186</v>
      </c>
      <c r="BC228" t="s">
        <v>2187</v>
      </c>
      <c r="BD228" t="s">
        <v>1756</v>
      </c>
      <c r="BE228" t="s">
        <v>824</v>
      </c>
      <c r="BF228" t="s">
        <v>824</v>
      </c>
    </row>
    <row r="229" spans="1:58">
      <c r="A229" t="s">
        <v>829</v>
      </c>
      <c r="B229">
        <v>6</v>
      </c>
      <c r="C229">
        <v>0</v>
      </c>
      <c r="D229">
        <v>9753</v>
      </c>
      <c r="E229" t="s">
        <v>2162</v>
      </c>
      <c r="F229">
        <v>53511012</v>
      </c>
      <c r="G229" t="s">
        <v>2041</v>
      </c>
      <c r="H229">
        <v>0</v>
      </c>
      <c r="I229" t="s">
        <v>2083</v>
      </c>
      <c r="J229">
        <v>12.21</v>
      </c>
      <c r="K229">
        <v>9</v>
      </c>
      <c r="L229" t="s">
        <v>1771</v>
      </c>
      <c r="M229" t="s">
        <v>2084</v>
      </c>
      <c r="N229" t="s">
        <v>1757</v>
      </c>
      <c r="O229" t="s">
        <v>1756</v>
      </c>
      <c r="P229" t="s">
        <v>1756</v>
      </c>
      <c r="Q229" s="387">
        <v>109.89</v>
      </c>
      <c r="R229">
        <v>14.2857</v>
      </c>
      <c r="S229">
        <v>124.17569999999999</v>
      </c>
      <c r="T229" s="388">
        <v>44433</v>
      </c>
      <c r="U229">
        <v>0</v>
      </c>
      <c r="V229" t="s">
        <v>830</v>
      </c>
      <c r="W229" s="388">
        <v>44446</v>
      </c>
      <c r="X229">
        <v>160</v>
      </c>
      <c r="Y229">
        <v>0</v>
      </c>
      <c r="Z229">
        <v>0</v>
      </c>
      <c r="AA229" t="s">
        <v>1758</v>
      </c>
      <c r="AB229" t="s">
        <v>2044</v>
      </c>
      <c r="AD229" t="s">
        <v>2045</v>
      </c>
      <c r="AE229" t="s">
        <v>2046</v>
      </c>
      <c r="AI229" t="s">
        <v>1761</v>
      </c>
      <c r="AL229" t="s">
        <v>2100</v>
      </c>
      <c r="AM229">
        <v>6</v>
      </c>
      <c r="AN229" t="s">
        <v>2048</v>
      </c>
      <c r="AO229" t="s">
        <v>2163</v>
      </c>
      <c r="AP229">
        <v>0</v>
      </c>
      <c r="AQ229" s="388">
        <v>44438</v>
      </c>
      <c r="AS229" t="s">
        <v>1765</v>
      </c>
      <c r="AT229" s="388">
        <v>44439</v>
      </c>
      <c r="AU229" t="s">
        <v>1756</v>
      </c>
      <c r="AV229" t="s">
        <v>1756</v>
      </c>
      <c r="AZ229" t="s">
        <v>1766</v>
      </c>
      <c r="BA229" t="s">
        <v>1865</v>
      </c>
      <c r="BB229" t="s">
        <v>2186</v>
      </c>
      <c r="BC229" t="s">
        <v>2187</v>
      </c>
      <c r="BD229" t="s">
        <v>1756</v>
      </c>
      <c r="BE229" t="s">
        <v>824</v>
      </c>
      <c r="BF229" t="s">
        <v>824</v>
      </c>
    </row>
    <row r="230" spans="1:58">
      <c r="A230" t="s">
        <v>829</v>
      </c>
      <c r="B230">
        <v>6</v>
      </c>
      <c r="C230">
        <v>0</v>
      </c>
      <c r="D230">
        <v>9753</v>
      </c>
      <c r="E230" t="s">
        <v>2162</v>
      </c>
      <c r="F230">
        <v>53511012</v>
      </c>
      <c r="G230" t="s">
        <v>2041</v>
      </c>
      <c r="H230">
        <v>0</v>
      </c>
      <c r="I230" t="s">
        <v>2089</v>
      </c>
      <c r="J230">
        <v>146.96</v>
      </c>
      <c r="K230">
        <v>9</v>
      </c>
      <c r="L230" t="s">
        <v>2063</v>
      </c>
      <c r="M230" t="s">
        <v>2090</v>
      </c>
      <c r="N230" t="s">
        <v>1757</v>
      </c>
      <c r="O230" t="s">
        <v>1756</v>
      </c>
      <c r="P230" t="s">
        <v>1756</v>
      </c>
      <c r="Q230" s="387">
        <v>1322.64</v>
      </c>
      <c r="R230">
        <v>171.94320000000002</v>
      </c>
      <c r="S230">
        <v>1494.5832</v>
      </c>
      <c r="T230" s="388">
        <v>44433</v>
      </c>
      <c r="U230">
        <v>0</v>
      </c>
      <c r="V230" t="s">
        <v>830</v>
      </c>
      <c r="W230" s="388">
        <v>44446</v>
      </c>
      <c r="X230">
        <v>160</v>
      </c>
      <c r="Y230">
        <v>0</v>
      </c>
      <c r="Z230">
        <v>0</v>
      </c>
      <c r="AA230" t="s">
        <v>1758</v>
      </c>
      <c r="AB230" t="s">
        <v>2044</v>
      </c>
      <c r="AD230" t="s">
        <v>2045</v>
      </c>
      <c r="AE230" t="s">
        <v>2046</v>
      </c>
      <c r="AI230" t="s">
        <v>1761</v>
      </c>
      <c r="AL230" t="s">
        <v>2100</v>
      </c>
      <c r="AM230">
        <v>6</v>
      </c>
      <c r="AN230" t="s">
        <v>2048</v>
      </c>
      <c r="AO230" t="s">
        <v>2163</v>
      </c>
      <c r="AP230">
        <v>0</v>
      </c>
      <c r="AQ230" s="388">
        <v>44438</v>
      </c>
      <c r="AS230" t="s">
        <v>1765</v>
      </c>
      <c r="AT230" s="388">
        <v>44439</v>
      </c>
      <c r="AU230" t="s">
        <v>1756</v>
      </c>
      <c r="AV230" t="s">
        <v>1756</v>
      </c>
      <c r="AZ230" t="s">
        <v>1766</v>
      </c>
      <c r="BA230" t="s">
        <v>1865</v>
      </c>
      <c r="BB230" t="s">
        <v>2190</v>
      </c>
      <c r="BC230" t="s">
        <v>2191</v>
      </c>
      <c r="BD230" t="s">
        <v>1756</v>
      </c>
      <c r="BE230" t="s">
        <v>824</v>
      </c>
      <c r="BF230" t="s">
        <v>824</v>
      </c>
    </row>
    <row r="231" spans="1:58">
      <c r="A231" t="s">
        <v>829</v>
      </c>
      <c r="B231">
        <v>6</v>
      </c>
      <c r="C231">
        <v>0</v>
      </c>
      <c r="D231">
        <v>9753</v>
      </c>
      <c r="E231" t="s">
        <v>2162</v>
      </c>
      <c r="F231">
        <v>53511012</v>
      </c>
      <c r="G231" t="s">
        <v>2041</v>
      </c>
      <c r="H231">
        <v>0</v>
      </c>
      <c r="I231" t="s">
        <v>2089</v>
      </c>
      <c r="J231">
        <v>146.96</v>
      </c>
      <c r="K231">
        <v>9</v>
      </c>
      <c r="L231" t="s">
        <v>2063</v>
      </c>
      <c r="M231" t="s">
        <v>2090</v>
      </c>
      <c r="N231" t="s">
        <v>1757</v>
      </c>
      <c r="O231" t="s">
        <v>1756</v>
      </c>
      <c r="P231" t="s">
        <v>1756</v>
      </c>
      <c r="Q231" s="387">
        <v>1322.64</v>
      </c>
      <c r="R231">
        <v>171.94320000000002</v>
      </c>
      <c r="S231">
        <v>1494.5832</v>
      </c>
      <c r="T231" s="388">
        <v>44433</v>
      </c>
      <c r="U231">
        <v>0</v>
      </c>
      <c r="V231" t="s">
        <v>830</v>
      </c>
      <c r="W231" s="388">
        <v>44446</v>
      </c>
      <c r="X231">
        <v>160</v>
      </c>
      <c r="Y231">
        <v>0</v>
      </c>
      <c r="Z231">
        <v>0</v>
      </c>
      <c r="AA231" t="s">
        <v>1758</v>
      </c>
      <c r="AB231" t="s">
        <v>2044</v>
      </c>
      <c r="AD231" t="s">
        <v>2045</v>
      </c>
      <c r="AE231" t="s">
        <v>2046</v>
      </c>
      <c r="AI231" t="s">
        <v>1761</v>
      </c>
      <c r="AL231" t="s">
        <v>2100</v>
      </c>
      <c r="AM231">
        <v>6</v>
      </c>
      <c r="AN231" t="s">
        <v>2048</v>
      </c>
      <c r="AO231" t="s">
        <v>2163</v>
      </c>
      <c r="AP231">
        <v>0</v>
      </c>
      <c r="AQ231" s="388">
        <v>44438</v>
      </c>
      <c r="AS231" t="s">
        <v>1765</v>
      </c>
      <c r="AT231" s="388">
        <v>44439</v>
      </c>
      <c r="AU231" t="s">
        <v>1756</v>
      </c>
      <c r="AV231" t="s">
        <v>1756</v>
      </c>
      <c r="AZ231" t="s">
        <v>1766</v>
      </c>
      <c r="BA231" t="s">
        <v>1865</v>
      </c>
      <c r="BB231" t="s">
        <v>2190</v>
      </c>
      <c r="BC231" t="s">
        <v>2191</v>
      </c>
      <c r="BD231" t="s">
        <v>1756</v>
      </c>
      <c r="BE231" t="s">
        <v>824</v>
      </c>
      <c r="BF231" t="s">
        <v>824</v>
      </c>
    </row>
    <row r="232" spans="1:58">
      <c r="A232" t="s">
        <v>829</v>
      </c>
      <c r="B232">
        <v>6</v>
      </c>
      <c r="C232">
        <v>0</v>
      </c>
      <c r="D232">
        <v>9753</v>
      </c>
      <c r="E232" t="s">
        <v>2162</v>
      </c>
      <c r="F232">
        <v>53511012</v>
      </c>
      <c r="G232" t="s">
        <v>2041</v>
      </c>
      <c r="H232">
        <v>0</v>
      </c>
      <c r="I232" t="s">
        <v>2089</v>
      </c>
      <c r="J232">
        <v>146.96</v>
      </c>
      <c r="K232">
        <v>9</v>
      </c>
      <c r="L232" t="s">
        <v>2063</v>
      </c>
      <c r="M232" t="s">
        <v>2090</v>
      </c>
      <c r="N232" t="s">
        <v>1757</v>
      </c>
      <c r="O232" t="s">
        <v>1756</v>
      </c>
      <c r="P232" t="s">
        <v>1756</v>
      </c>
      <c r="Q232" s="387">
        <v>1322.64</v>
      </c>
      <c r="R232">
        <v>171.94320000000002</v>
      </c>
      <c r="S232">
        <v>1494.5832</v>
      </c>
      <c r="T232" s="388">
        <v>44433</v>
      </c>
      <c r="U232">
        <v>0</v>
      </c>
      <c r="V232" t="s">
        <v>830</v>
      </c>
      <c r="W232" s="388">
        <v>44446</v>
      </c>
      <c r="X232">
        <v>160</v>
      </c>
      <c r="Y232">
        <v>0</v>
      </c>
      <c r="Z232">
        <v>0</v>
      </c>
      <c r="AA232" t="s">
        <v>1758</v>
      </c>
      <c r="AB232" t="s">
        <v>2044</v>
      </c>
      <c r="AD232" t="s">
        <v>2045</v>
      </c>
      <c r="AE232" t="s">
        <v>2046</v>
      </c>
      <c r="AI232" t="s">
        <v>1761</v>
      </c>
      <c r="AL232" t="s">
        <v>2100</v>
      </c>
      <c r="AM232">
        <v>6</v>
      </c>
      <c r="AN232" t="s">
        <v>2048</v>
      </c>
      <c r="AO232" t="s">
        <v>2163</v>
      </c>
      <c r="AP232">
        <v>0</v>
      </c>
      <c r="AQ232" s="388">
        <v>44438</v>
      </c>
      <c r="AS232" t="s">
        <v>1765</v>
      </c>
      <c r="AT232" s="388">
        <v>44439</v>
      </c>
      <c r="AU232" t="s">
        <v>1756</v>
      </c>
      <c r="AV232" t="s">
        <v>1756</v>
      </c>
      <c r="AZ232" t="s">
        <v>1766</v>
      </c>
      <c r="BA232" t="s">
        <v>1865</v>
      </c>
      <c r="BB232" t="s">
        <v>2190</v>
      </c>
      <c r="BC232" t="s">
        <v>2191</v>
      </c>
      <c r="BD232" t="s">
        <v>1756</v>
      </c>
      <c r="BE232" t="s">
        <v>824</v>
      </c>
      <c r="BF232" t="s">
        <v>824</v>
      </c>
    </row>
    <row r="233" spans="1:58">
      <c r="A233" t="s">
        <v>829</v>
      </c>
      <c r="B233">
        <v>6</v>
      </c>
      <c r="C233">
        <v>0</v>
      </c>
      <c r="D233">
        <v>9753</v>
      </c>
      <c r="E233" t="s">
        <v>2162</v>
      </c>
      <c r="F233">
        <v>53511012</v>
      </c>
      <c r="G233" t="s">
        <v>2041</v>
      </c>
      <c r="H233">
        <v>0</v>
      </c>
      <c r="I233" t="s">
        <v>2089</v>
      </c>
      <c r="J233">
        <v>146.96</v>
      </c>
      <c r="K233">
        <v>9</v>
      </c>
      <c r="L233" t="s">
        <v>2063</v>
      </c>
      <c r="M233" t="s">
        <v>2090</v>
      </c>
      <c r="N233" t="s">
        <v>1757</v>
      </c>
      <c r="O233" t="s">
        <v>1756</v>
      </c>
      <c r="P233" t="s">
        <v>1756</v>
      </c>
      <c r="Q233" s="387">
        <v>1322.64</v>
      </c>
      <c r="R233">
        <v>171.94320000000002</v>
      </c>
      <c r="S233">
        <v>1494.5832</v>
      </c>
      <c r="T233" s="388">
        <v>44433</v>
      </c>
      <c r="U233">
        <v>0</v>
      </c>
      <c r="V233" t="s">
        <v>830</v>
      </c>
      <c r="W233" s="388">
        <v>44446</v>
      </c>
      <c r="X233">
        <v>160</v>
      </c>
      <c r="Y233">
        <v>0</v>
      </c>
      <c r="Z233">
        <v>0</v>
      </c>
      <c r="AA233" t="s">
        <v>1758</v>
      </c>
      <c r="AB233" t="s">
        <v>2044</v>
      </c>
      <c r="AD233" t="s">
        <v>2045</v>
      </c>
      <c r="AE233" t="s">
        <v>2046</v>
      </c>
      <c r="AI233" t="s">
        <v>1761</v>
      </c>
      <c r="AL233" t="s">
        <v>2100</v>
      </c>
      <c r="AM233">
        <v>6</v>
      </c>
      <c r="AN233" t="s">
        <v>2048</v>
      </c>
      <c r="AO233" t="s">
        <v>2163</v>
      </c>
      <c r="AP233">
        <v>0</v>
      </c>
      <c r="AQ233" s="388">
        <v>44438</v>
      </c>
      <c r="AS233" t="s">
        <v>1765</v>
      </c>
      <c r="AT233" s="388">
        <v>44439</v>
      </c>
      <c r="AU233" t="s">
        <v>1756</v>
      </c>
      <c r="AV233" t="s">
        <v>1756</v>
      </c>
      <c r="AZ233" t="s">
        <v>1766</v>
      </c>
      <c r="BA233" t="s">
        <v>1865</v>
      </c>
      <c r="BB233" t="s">
        <v>2190</v>
      </c>
      <c r="BC233" t="s">
        <v>2191</v>
      </c>
      <c r="BD233" t="s">
        <v>1756</v>
      </c>
      <c r="BE233" t="s">
        <v>824</v>
      </c>
      <c r="BF233" t="s">
        <v>824</v>
      </c>
    </row>
    <row r="234" spans="1:58">
      <c r="A234" t="s">
        <v>829</v>
      </c>
      <c r="B234">
        <v>6</v>
      </c>
      <c r="C234">
        <v>0</v>
      </c>
      <c r="D234">
        <v>9753</v>
      </c>
      <c r="E234" t="s">
        <v>2162</v>
      </c>
      <c r="F234">
        <v>53511012</v>
      </c>
      <c r="G234" t="s">
        <v>2041</v>
      </c>
      <c r="H234">
        <v>0</v>
      </c>
      <c r="I234" t="s">
        <v>2095</v>
      </c>
      <c r="J234">
        <v>138.44999999999999</v>
      </c>
      <c r="K234">
        <v>8</v>
      </c>
      <c r="L234" t="s">
        <v>2063</v>
      </c>
      <c r="M234" t="s">
        <v>2096</v>
      </c>
      <c r="N234" t="s">
        <v>1757</v>
      </c>
      <c r="O234" t="s">
        <v>1756</v>
      </c>
      <c r="P234" t="s">
        <v>1756</v>
      </c>
      <c r="Q234" s="387">
        <v>1107.5999999999999</v>
      </c>
      <c r="R234">
        <v>143.988</v>
      </c>
      <c r="S234">
        <v>1251.5879999999997</v>
      </c>
      <c r="T234" s="388">
        <v>44433</v>
      </c>
      <c r="U234">
        <v>0</v>
      </c>
      <c r="V234" t="s">
        <v>830</v>
      </c>
      <c r="W234" s="388">
        <v>44446</v>
      </c>
      <c r="X234">
        <v>160</v>
      </c>
      <c r="Y234">
        <v>0</v>
      </c>
      <c r="Z234">
        <v>0</v>
      </c>
      <c r="AA234" t="s">
        <v>1758</v>
      </c>
      <c r="AB234" t="s">
        <v>2044</v>
      </c>
      <c r="AD234" t="s">
        <v>2045</v>
      </c>
      <c r="AE234" t="s">
        <v>2046</v>
      </c>
      <c r="AI234" t="s">
        <v>1761</v>
      </c>
      <c r="AL234" t="s">
        <v>2100</v>
      </c>
      <c r="AM234">
        <v>6</v>
      </c>
      <c r="AN234" t="s">
        <v>2048</v>
      </c>
      <c r="AO234" t="s">
        <v>2163</v>
      </c>
      <c r="AP234">
        <v>0</v>
      </c>
      <c r="AQ234" s="388">
        <v>44438</v>
      </c>
      <c r="AS234" t="s">
        <v>1765</v>
      </c>
      <c r="AT234" s="388">
        <v>44439</v>
      </c>
      <c r="AU234" t="s">
        <v>1756</v>
      </c>
      <c r="AV234" t="s">
        <v>1756</v>
      </c>
      <c r="AZ234" t="s">
        <v>1766</v>
      </c>
      <c r="BA234" t="s">
        <v>1865</v>
      </c>
      <c r="BB234" t="s">
        <v>2192</v>
      </c>
      <c r="BC234" t="s">
        <v>2193</v>
      </c>
      <c r="BD234" t="s">
        <v>1756</v>
      </c>
      <c r="BE234" t="s">
        <v>824</v>
      </c>
      <c r="BF234" t="s">
        <v>824</v>
      </c>
    </row>
    <row r="235" spans="1:58">
      <c r="A235" t="s">
        <v>829</v>
      </c>
      <c r="B235">
        <v>6</v>
      </c>
      <c r="C235">
        <v>0</v>
      </c>
      <c r="D235">
        <v>9753</v>
      </c>
      <c r="E235" t="s">
        <v>2162</v>
      </c>
      <c r="F235">
        <v>53511012</v>
      </c>
      <c r="G235" t="s">
        <v>2041</v>
      </c>
      <c r="H235">
        <v>0</v>
      </c>
      <c r="I235" t="s">
        <v>2095</v>
      </c>
      <c r="J235">
        <v>138.44999999999999</v>
      </c>
      <c r="K235">
        <v>9</v>
      </c>
      <c r="L235" t="s">
        <v>2063</v>
      </c>
      <c r="M235" t="s">
        <v>2096</v>
      </c>
      <c r="N235" t="s">
        <v>1757</v>
      </c>
      <c r="O235" t="s">
        <v>1756</v>
      </c>
      <c r="P235" t="s">
        <v>1756</v>
      </c>
      <c r="Q235" s="387">
        <v>1246.05</v>
      </c>
      <c r="R235">
        <v>161.98650000000001</v>
      </c>
      <c r="S235">
        <v>1408.0364999999997</v>
      </c>
      <c r="T235" s="388">
        <v>44433</v>
      </c>
      <c r="U235">
        <v>0</v>
      </c>
      <c r="V235" t="s">
        <v>830</v>
      </c>
      <c r="W235" s="388">
        <v>44446</v>
      </c>
      <c r="X235">
        <v>160</v>
      </c>
      <c r="Y235">
        <v>0</v>
      </c>
      <c r="Z235">
        <v>0</v>
      </c>
      <c r="AA235" t="s">
        <v>1758</v>
      </c>
      <c r="AB235" t="s">
        <v>2044</v>
      </c>
      <c r="AD235" t="s">
        <v>2045</v>
      </c>
      <c r="AE235" t="s">
        <v>2046</v>
      </c>
      <c r="AI235" t="s">
        <v>1761</v>
      </c>
      <c r="AL235" t="s">
        <v>2100</v>
      </c>
      <c r="AM235">
        <v>6</v>
      </c>
      <c r="AN235" t="s">
        <v>2048</v>
      </c>
      <c r="AO235" t="s">
        <v>2163</v>
      </c>
      <c r="AP235">
        <v>0</v>
      </c>
      <c r="AQ235" s="388">
        <v>44438</v>
      </c>
      <c r="AS235" t="s">
        <v>1765</v>
      </c>
      <c r="AT235" s="388">
        <v>44439</v>
      </c>
      <c r="AU235" t="s">
        <v>1756</v>
      </c>
      <c r="AV235" t="s">
        <v>1756</v>
      </c>
      <c r="AZ235" t="s">
        <v>1766</v>
      </c>
      <c r="BA235" t="s">
        <v>1865</v>
      </c>
      <c r="BB235" t="s">
        <v>2194</v>
      </c>
      <c r="BC235" t="s">
        <v>2195</v>
      </c>
      <c r="BD235" t="s">
        <v>1756</v>
      </c>
      <c r="BE235" t="s">
        <v>824</v>
      </c>
      <c r="BF235" t="s">
        <v>824</v>
      </c>
    </row>
    <row r="236" spans="1:58">
      <c r="A236" t="s">
        <v>829</v>
      </c>
      <c r="B236">
        <v>6</v>
      </c>
      <c r="C236">
        <v>0</v>
      </c>
      <c r="D236">
        <v>9753</v>
      </c>
      <c r="E236" t="s">
        <v>2162</v>
      </c>
      <c r="F236">
        <v>53511012</v>
      </c>
      <c r="G236" t="s">
        <v>2041</v>
      </c>
      <c r="H236">
        <v>0</v>
      </c>
      <c r="I236" t="s">
        <v>2095</v>
      </c>
      <c r="J236">
        <v>138.44999999999999</v>
      </c>
      <c r="K236">
        <v>9</v>
      </c>
      <c r="L236" t="s">
        <v>2063</v>
      </c>
      <c r="M236" t="s">
        <v>2096</v>
      </c>
      <c r="N236" t="s">
        <v>1757</v>
      </c>
      <c r="O236" t="s">
        <v>1756</v>
      </c>
      <c r="P236" t="s">
        <v>1756</v>
      </c>
      <c r="Q236" s="387">
        <v>1246.05</v>
      </c>
      <c r="R236">
        <v>161.98650000000001</v>
      </c>
      <c r="S236">
        <v>1408.0364999999997</v>
      </c>
      <c r="T236" s="388">
        <v>44433</v>
      </c>
      <c r="U236">
        <v>0</v>
      </c>
      <c r="V236" t="s">
        <v>830</v>
      </c>
      <c r="W236" s="388">
        <v>44446</v>
      </c>
      <c r="X236">
        <v>160</v>
      </c>
      <c r="Y236">
        <v>0</v>
      </c>
      <c r="Z236">
        <v>0</v>
      </c>
      <c r="AA236" t="s">
        <v>1758</v>
      </c>
      <c r="AB236" t="s">
        <v>2044</v>
      </c>
      <c r="AD236" t="s">
        <v>2045</v>
      </c>
      <c r="AE236" t="s">
        <v>2046</v>
      </c>
      <c r="AI236" t="s">
        <v>1761</v>
      </c>
      <c r="AL236" t="s">
        <v>2100</v>
      </c>
      <c r="AM236">
        <v>6</v>
      </c>
      <c r="AN236" t="s">
        <v>2048</v>
      </c>
      <c r="AO236" t="s">
        <v>2163</v>
      </c>
      <c r="AP236">
        <v>0</v>
      </c>
      <c r="AQ236" s="388">
        <v>44438</v>
      </c>
      <c r="AS236" t="s">
        <v>1765</v>
      </c>
      <c r="AT236" s="388">
        <v>44439</v>
      </c>
      <c r="AU236" t="s">
        <v>1756</v>
      </c>
      <c r="AV236" t="s">
        <v>1756</v>
      </c>
      <c r="AZ236" t="s">
        <v>1766</v>
      </c>
      <c r="BA236" t="s">
        <v>1865</v>
      </c>
      <c r="BB236" t="s">
        <v>2194</v>
      </c>
      <c r="BC236" t="s">
        <v>2195</v>
      </c>
      <c r="BD236" t="s">
        <v>1756</v>
      </c>
      <c r="BE236" t="s">
        <v>824</v>
      </c>
      <c r="BF236" t="s">
        <v>824</v>
      </c>
    </row>
    <row r="237" spans="1:58">
      <c r="A237" t="s">
        <v>829</v>
      </c>
      <c r="B237">
        <v>6</v>
      </c>
      <c r="C237">
        <v>0</v>
      </c>
      <c r="D237">
        <v>9753</v>
      </c>
      <c r="E237" t="s">
        <v>2162</v>
      </c>
      <c r="F237">
        <v>53511012</v>
      </c>
      <c r="G237" t="s">
        <v>2041</v>
      </c>
      <c r="H237">
        <v>0</v>
      </c>
      <c r="I237" t="s">
        <v>2095</v>
      </c>
      <c r="J237">
        <v>138.44999999999999</v>
      </c>
      <c r="K237">
        <v>9</v>
      </c>
      <c r="L237" t="s">
        <v>2063</v>
      </c>
      <c r="M237" t="s">
        <v>2096</v>
      </c>
      <c r="N237" t="s">
        <v>1757</v>
      </c>
      <c r="O237" t="s">
        <v>1756</v>
      </c>
      <c r="P237" t="s">
        <v>1756</v>
      </c>
      <c r="Q237" s="387">
        <v>1246.05</v>
      </c>
      <c r="R237">
        <v>161.98650000000001</v>
      </c>
      <c r="S237">
        <v>1408.0364999999997</v>
      </c>
      <c r="T237" s="388">
        <v>44433</v>
      </c>
      <c r="U237">
        <v>0</v>
      </c>
      <c r="V237" t="s">
        <v>830</v>
      </c>
      <c r="W237" s="388">
        <v>44446</v>
      </c>
      <c r="X237">
        <v>160</v>
      </c>
      <c r="Y237">
        <v>0</v>
      </c>
      <c r="Z237">
        <v>0</v>
      </c>
      <c r="AA237" t="s">
        <v>1758</v>
      </c>
      <c r="AB237" t="s">
        <v>2044</v>
      </c>
      <c r="AD237" t="s">
        <v>2045</v>
      </c>
      <c r="AE237" t="s">
        <v>2046</v>
      </c>
      <c r="AI237" t="s">
        <v>1761</v>
      </c>
      <c r="AL237" t="s">
        <v>2100</v>
      </c>
      <c r="AM237">
        <v>6</v>
      </c>
      <c r="AN237" t="s">
        <v>2048</v>
      </c>
      <c r="AO237" t="s">
        <v>2163</v>
      </c>
      <c r="AP237">
        <v>0</v>
      </c>
      <c r="AQ237" s="388">
        <v>44438</v>
      </c>
      <c r="AS237" t="s">
        <v>1765</v>
      </c>
      <c r="AT237" s="388">
        <v>44439</v>
      </c>
      <c r="AU237" t="s">
        <v>1756</v>
      </c>
      <c r="AV237" t="s">
        <v>1756</v>
      </c>
      <c r="AZ237" t="s">
        <v>1766</v>
      </c>
      <c r="BA237" t="s">
        <v>1865</v>
      </c>
      <c r="BB237" t="s">
        <v>2194</v>
      </c>
      <c r="BC237" t="s">
        <v>2195</v>
      </c>
      <c r="BD237" t="s">
        <v>1756</v>
      </c>
      <c r="BE237" t="s">
        <v>824</v>
      </c>
      <c r="BF237" t="s">
        <v>824</v>
      </c>
    </row>
    <row r="238" spans="1:58">
      <c r="A238" t="s">
        <v>829</v>
      </c>
      <c r="B238">
        <v>6</v>
      </c>
      <c r="C238">
        <v>0</v>
      </c>
      <c r="D238">
        <v>9752</v>
      </c>
      <c r="E238" t="s">
        <v>2196</v>
      </c>
      <c r="F238">
        <v>53511012</v>
      </c>
      <c r="G238" t="s">
        <v>2041</v>
      </c>
      <c r="H238">
        <v>0</v>
      </c>
      <c r="I238" t="s">
        <v>2052</v>
      </c>
      <c r="J238">
        <v>75</v>
      </c>
      <c r="K238">
        <v>11</v>
      </c>
      <c r="L238" t="s">
        <v>1771</v>
      </c>
      <c r="M238" t="s">
        <v>1756</v>
      </c>
      <c r="N238" t="s">
        <v>1756</v>
      </c>
      <c r="O238" t="s">
        <v>2053</v>
      </c>
      <c r="P238" t="s">
        <v>1757</v>
      </c>
      <c r="Q238" s="387">
        <v>825</v>
      </c>
      <c r="R238">
        <v>107.25</v>
      </c>
      <c r="S238">
        <v>932.24999999999989</v>
      </c>
      <c r="T238" s="388">
        <v>44432</v>
      </c>
      <c r="U238">
        <v>0</v>
      </c>
      <c r="V238" t="s">
        <v>830</v>
      </c>
      <c r="W238" s="388">
        <v>44446</v>
      </c>
      <c r="X238">
        <v>160</v>
      </c>
      <c r="Y238">
        <v>0</v>
      </c>
      <c r="Z238">
        <v>0</v>
      </c>
      <c r="AA238" t="s">
        <v>1758</v>
      </c>
      <c r="AB238" t="s">
        <v>2044</v>
      </c>
      <c r="AD238" t="s">
        <v>2045</v>
      </c>
      <c r="AE238" t="s">
        <v>2046</v>
      </c>
      <c r="AI238" t="s">
        <v>1761</v>
      </c>
      <c r="AL238" t="s">
        <v>2197</v>
      </c>
      <c r="AM238">
        <v>6</v>
      </c>
      <c r="AN238" t="s">
        <v>2198</v>
      </c>
      <c r="AO238" t="s">
        <v>2049</v>
      </c>
      <c r="AP238">
        <v>0</v>
      </c>
      <c r="AQ238" s="388">
        <v>44438</v>
      </c>
      <c r="AS238" t="s">
        <v>1765</v>
      </c>
      <c r="AT238" s="388">
        <v>44439</v>
      </c>
      <c r="AU238" t="s">
        <v>1756</v>
      </c>
      <c r="AV238" t="s">
        <v>1756</v>
      </c>
      <c r="AZ238" t="s">
        <v>1766</v>
      </c>
      <c r="BA238" t="s">
        <v>1865</v>
      </c>
      <c r="BB238" t="s">
        <v>2199</v>
      </c>
      <c r="BC238" t="s">
        <v>2200</v>
      </c>
      <c r="BD238" t="s">
        <v>1756</v>
      </c>
      <c r="BE238" t="s">
        <v>824</v>
      </c>
      <c r="BF238" t="s">
        <v>824</v>
      </c>
    </row>
    <row r="239" spans="1:58">
      <c r="A239" t="s">
        <v>829</v>
      </c>
      <c r="B239">
        <v>6</v>
      </c>
      <c r="C239">
        <v>0</v>
      </c>
      <c r="D239">
        <v>9752</v>
      </c>
      <c r="E239" t="s">
        <v>2196</v>
      </c>
      <c r="F239">
        <v>53511012</v>
      </c>
      <c r="G239" t="s">
        <v>2041</v>
      </c>
      <c r="H239">
        <v>0</v>
      </c>
      <c r="I239" t="s">
        <v>2056</v>
      </c>
      <c r="J239">
        <v>210</v>
      </c>
      <c r="K239">
        <v>1</v>
      </c>
      <c r="L239" t="s">
        <v>1755</v>
      </c>
      <c r="M239" t="s">
        <v>1756</v>
      </c>
      <c r="N239" t="s">
        <v>1756</v>
      </c>
      <c r="P239" t="s">
        <v>1757</v>
      </c>
      <c r="Q239" s="387">
        <v>210</v>
      </c>
      <c r="R239">
        <v>27.3</v>
      </c>
      <c r="S239">
        <v>237.29999999999998</v>
      </c>
      <c r="T239" s="388">
        <v>44432</v>
      </c>
      <c r="U239">
        <v>0</v>
      </c>
      <c r="V239" t="s">
        <v>830</v>
      </c>
      <c r="W239" s="388">
        <v>44446</v>
      </c>
      <c r="X239">
        <v>160</v>
      </c>
      <c r="Y239">
        <v>0</v>
      </c>
      <c r="Z239">
        <v>0</v>
      </c>
      <c r="AA239" t="s">
        <v>1758</v>
      </c>
      <c r="AB239" t="s">
        <v>2044</v>
      </c>
      <c r="AD239" t="s">
        <v>2045</v>
      </c>
      <c r="AE239" t="s">
        <v>2046</v>
      </c>
      <c r="AI239" t="s">
        <v>1761</v>
      </c>
      <c r="AL239" t="s">
        <v>2197</v>
      </c>
      <c r="AM239">
        <v>6</v>
      </c>
      <c r="AN239" t="s">
        <v>2198</v>
      </c>
      <c r="AO239" t="s">
        <v>2049</v>
      </c>
      <c r="AP239">
        <v>0</v>
      </c>
      <c r="AQ239" s="388">
        <v>44438</v>
      </c>
      <c r="AS239" t="s">
        <v>1765</v>
      </c>
      <c r="AT239" s="388">
        <v>44439</v>
      </c>
      <c r="AU239" t="s">
        <v>1756</v>
      </c>
      <c r="AV239" t="s">
        <v>1756</v>
      </c>
      <c r="AZ239" t="s">
        <v>1766</v>
      </c>
      <c r="BA239" t="s">
        <v>1865</v>
      </c>
      <c r="BB239" t="s">
        <v>2201</v>
      </c>
      <c r="BC239" t="s">
        <v>2202</v>
      </c>
      <c r="BD239" t="s">
        <v>1756</v>
      </c>
      <c r="BE239" t="s">
        <v>824</v>
      </c>
      <c r="BF239" t="s">
        <v>824</v>
      </c>
    </row>
    <row r="240" spans="1:58">
      <c r="A240" t="s">
        <v>829</v>
      </c>
      <c r="B240">
        <v>6</v>
      </c>
      <c r="C240">
        <v>0</v>
      </c>
      <c r="D240">
        <v>9752</v>
      </c>
      <c r="E240" t="s">
        <v>2196</v>
      </c>
      <c r="F240">
        <v>53511012</v>
      </c>
      <c r="G240" t="s">
        <v>2041</v>
      </c>
      <c r="H240">
        <v>0</v>
      </c>
      <c r="I240" t="s">
        <v>2083</v>
      </c>
      <c r="J240">
        <v>12.21</v>
      </c>
      <c r="K240">
        <v>9</v>
      </c>
      <c r="L240" t="s">
        <v>1771</v>
      </c>
      <c r="M240" t="s">
        <v>2084</v>
      </c>
      <c r="N240" t="s">
        <v>1757</v>
      </c>
      <c r="O240" t="s">
        <v>1756</v>
      </c>
      <c r="P240" t="s">
        <v>1756</v>
      </c>
      <c r="Q240" s="387">
        <v>109.89</v>
      </c>
      <c r="R240">
        <v>14.2857</v>
      </c>
      <c r="S240">
        <v>124.17569999999999</v>
      </c>
      <c r="T240" s="388">
        <v>44432</v>
      </c>
      <c r="U240">
        <v>0</v>
      </c>
      <c r="V240" t="s">
        <v>830</v>
      </c>
      <c r="W240" s="388">
        <v>44446</v>
      </c>
      <c r="X240">
        <v>160</v>
      </c>
      <c r="Y240">
        <v>0</v>
      </c>
      <c r="Z240">
        <v>0</v>
      </c>
      <c r="AA240" t="s">
        <v>1758</v>
      </c>
      <c r="AB240" t="s">
        <v>2044</v>
      </c>
      <c r="AD240" t="s">
        <v>2045</v>
      </c>
      <c r="AE240" t="s">
        <v>2046</v>
      </c>
      <c r="AI240" t="s">
        <v>1761</v>
      </c>
      <c r="AL240" t="s">
        <v>2197</v>
      </c>
      <c r="AM240">
        <v>6</v>
      </c>
      <c r="AN240" t="s">
        <v>2198</v>
      </c>
      <c r="AO240" t="s">
        <v>2049</v>
      </c>
      <c r="AP240">
        <v>0</v>
      </c>
      <c r="AQ240" s="388">
        <v>44438</v>
      </c>
      <c r="AS240" t="s">
        <v>1765</v>
      </c>
      <c r="AT240" s="388">
        <v>44439</v>
      </c>
      <c r="AU240" t="s">
        <v>1756</v>
      </c>
      <c r="AV240" t="s">
        <v>1756</v>
      </c>
      <c r="AZ240" t="s">
        <v>1766</v>
      </c>
      <c r="BA240" t="s">
        <v>1865</v>
      </c>
      <c r="BB240" t="s">
        <v>2203</v>
      </c>
      <c r="BC240" t="s">
        <v>2204</v>
      </c>
      <c r="BD240" t="s">
        <v>1756</v>
      </c>
      <c r="BE240" t="s">
        <v>824</v>
      </c>
      <c r="BF240" t="s">
        <v>824</v>
      </c>
    </row>
    <row r="241" spans="1:58">
      <c r="A241" t="s">
        <v>829</v>
      </c>
      <c r="B241">
        <v>6</v>
      </c>
      <c r="C241">
        <v>0</v>
      </c>
      <c r="D241">
        <v>9752</v>
      </c>
      <c r="E241" t="s">
        <v>2196</v>
      </c>
      <c r="F241">
        <v>53511012</v>
      </c>
      <c r="G241" t="s">
        <v>2041</v>
      </c>
      <c r="H241">
        <v>0</v>
      </c>
      <c r="I241" t="s">
        <v>2089</v>
      </c>
      <c r="J241">
        <v>146.96</v>
      </c>
      <c r="K241">
        <v>9</v>
      </c>
      <c r="L241" t="s">
        <v>2063</v>
      </c>
      <c r="M241" t="s">
        <v>2090</v>
      </c>
      <c r="N241" t="s">
        <v>1757</v>
      </c>
      <c r="O241" t="s">
        <v>1756</v>
      </c>
      <c r="P241" t="s">
        <v>1756</v>
      </c>
      <c r="Q241" s="387">
        <v>1322.64</v>
      </c>
      <c r="R241">
        <v>171.94320000000002</v>
      </c>
      <c r="S241">
        <v>1494.5832</v>
      </c>
      <c r="T241" s="388">
        <v>44432</v>
      </c>
      <c r="U241">
        <v>0</v>
      </c>
      <c r="V241" t="s">
        <v>830</v>
      </c>
      <c r="W241" s="388">
        <v>44446</v>
      </c>
      <c r="X241">
        <v>160</v>
      </c>
      <c r="Y241">
        <v>0</v>
      </c>
      <c r="Z241">
        <v>0</v>
      </c>
      <c r="AA241" t="s">
        <v>1758</v>
      </c>
      <c r="AB241" t="s">
        <v>2044</v>
      </c>
      <c r="AD241" t="s">
        <v>2045</v>
      </c>
      <c r="AE241" t="s">
        <v>2046</v>
      </c>
      <c r="AI241" t="s">
        <v>1761</v>
      </c>
      <c r="AL241" t="s">
        <v>2197</v>
      </c>
      <c r="AM241">
        <v>6</v>
      </c>
      <c r="AN241" t="s">
        <v>2198</v>
      </c>
      <c r="AO241" t="s">
        <v>2049</v>
      </c>
      <c r="AP241">
        <v>0</v>
      </c>
      <c r="AQ241" s="388">
        <v>44438</v>
      </c>
      <c r="AS241" t="s">
        <v>1765</v>
      </c>
      <c r="AT241" s="388">
        <v>44439</v>
      </c>
      <c r="AU241" t="s">
        <v>1756</v>
      </c>
      <c r="AV241" t="s">
        <v>1756</v>
      </c>
      <c r="AZ241" t="s">
        <v>1766</v>
      </c>
      <c r="BA241" t="s">
        <v>1865</v>
      </c>
      <c r="BB241" t="s">
        <v>2205</v>
      </c>
      <c r="BC241" t="s">
        <v>2206</v>
      </c>
      <c r="BD241" t="s">
        <v>1756</v>
      </c>
      <c r="BE241" t="s">
        <v>824</v>
      </c>
      <c r="BF241" t="s">
        <v>824</v>
      </c>
    </row>
    <row r="242" spans="1:58">
      <c r="A242" t="s">
        <v>829</v>
      </c>
      <c r="B242">
        <v>6</v>
      </c>
      <c r="C242">
        <v>0</v>
      </c>
      <c r="D242">
        <v>9751</v>
      </c>
      <c r="E242" t="s">
        <v>2207</v>
      </c>
      <c r="F242">
        <v>53511012</v>
      </c>
      <c r="G242" t="s">
        <v>2041</v>
      </c>
      <c r="H242">
        <v>0</v>
      </c>
      <c r="I242" t="s">
        <v>2042</v>
      </c>
      <c r="J242">
        <v>60</v>
      </c>
      <c r="K242">
        <v>11</v>
      </c>
      <c r="L242" t="s">
        <v>1771</v>
      </c>
      <c r="M242" t="s">
        <v>1756</v>
      </c>
      <c r="N242" t="s">
        <v>1756</v>
      </c>
      <c r="O242" t="s">
        <v>2043</v>
      </c>
      <c r="P242" t="s">
        <v>1757</v>
      </c>
      <c r="Q242" s="387">
        <v>660</v>
      </c>
      <c r="R242">
        <v>85.8</v>
      </c>
      <c r="S242">
        <v>745.8</v>
      </c>
      <c r="T242" s="388">
        <v>44432</v>
      </c>
      <c r="U242">
        <v>0</v>
      </c>
      <c r="V242" t="s">
        <v>830</v>
      </c>
      <c r="W242" s="388">
        <v>44446</v>
      </c>
      <c r="X242">
        <v>160</v>
      </c>
      <c r="Y242">
        <v>0</v>
      </c>
      <c r="Z242">
        <v>0</v>
      </c>
      <c r="AA242" t="s">
        <v>1758</v>
      </c>
      <c r="AB242" t="s">
        <v>2044</v>
      </c>
      <c r="AD242" t="s">
        <v>2045</v>
      </c>
      <c r="AE242" t="s">
        <v>2046</v>
      </c>
      <c r="AI242" t="s">
        <v>1761</v>
      </c>
      <c r="AL242" t="s">
        <v>2208</v>
      </c>
      <c r="AM242">
        <v>6</v>
      </c>
      <c r="AN242" t="s">
        <v>2048</v>
      </c>
      <c r="AO242" t="s">
        <v>2049</v>
      </c>
      <c r="AP242">
        <v>0</v>
      </c>
      <c r="AQ242" s="388">
        <v>44438</v>
      </c>
      <c r="AS242" t="s">
        <v>1765</v>
      </c>
      <c r="AT242" s="388">
        <v>44439</v>
      </c>
      <c r="AU242" t="s">
        <v>1756</v>
      </c>
      <c r="AV242" t="s">
        <v>1756</v>
      </c>
      <c r="AZ242" t="s">
        <v>1766</v>
      </c>
      <c r="BA242" t="s">
        <v>1865</v>
      </c>
      <c r="BB242" t="s">
        <v>2209</v>
      </c>
      <c r="BC242" t="s">
        <v>2210</v>
      </c>
      <c r="BD242" t="s">
        <v>1756</v>
      </c>
      <c r="BE242" t="s">
        <v>824</v>
      </c>
      <c r="BF242" t="s">
        <v>824</v>
      </c>
    </row>
    <row r="243" spans="1:58">
      <c r="A243" t="s">
        <v>829</v>
      </c>
      <c r="B243">
        <v>6</v>
      </c>
      <c r="C243">
        <v>0</v>
      </c>
      <c r="D243">
        <v>9751</v>
      </c>
      <c r="E243" t="s">
        <v>2207</v>
      </c>
      <c r="F243">
        <v>53511012</v>
      </c>
      <c r="G243" t="s">
        <v>2041</v>
      </c>
      <c r="H243">
        <v>0</v>
      </c>
      <c r="I243" t="s">
        <v>2052</v>
      </c>
      <c r="J243">
        <v>75</v>
      </c>
      <c r="K243">
        <v>11</v>
      </c>
      <c r="L243" t="s">
        <v>1771</v>
      </c>
      <c r="M243" t="s">
        <v>1756</v>
      </c>
      <c r="N243" t="s">
        <v>1756</v>
      </c>
      <c r="O243" t="s">
        <v>2053</v>
      </c>
      <c r="P243" t="s">
        <v>1757</v>
      </c>
      <c r="Q243" s="387">
        <v>825</v>
      </c>
      <c r="R243">
        <v>107.25</v>
      </c>
      <c r="S243">
        <v>932.24999999999989</v>
      </c>
      <c r="T243" s="388">
        <v>44432</v>
      </c>
      <c r="U243">
        <v>0</v>
      </c>
      <c r="V243" t="s">
        <v>830</v>
      </c>
      <c r="W243" s="388">
        <v>44446</v>
      </c>
      <c r="X243">
        <v>160</v>
      </c>
      <c r="Y243">
        <v>0</v>
      </c>
      <c r="Z243">
        <v>0</v>
      </c>
      <c r="AA243" t="s">
        <v>1758</v>
      </c>
      <c r="AB243" t="s">
        <v>2044</v>
      </c>
      <c r="AD243" t="s">
        <v>2045</v>
      </c>
      <c r="AE243" t="s">
        <v>2046</v>
      </c>
      <c r="AI243" t="s">
        <v>1761</v>
      </c>
      <c r="AL243" t="s">
        <v>2208</v>
      </c>
      <c r="AM243">
        <v>6</v>
      </c>
      <c r="AN243" t="s">
        <v>2048</v>
      </c>
      <c r="AO243" t="s">
        <v>2049</v>
      </c>
      <c r="AP243">
        <v>0</v>
      </c>
      <c r="AQ243" s="388">
        <v>44438</v>
      </c>
      <c r="AS243" t="s">
        <v>1765</v>
      </c>
      <c r="AT243" s="388">
        <v>44439</v>
      </c>
      <c r="AU243" t="s">
        <v>1756</v>
      </c>
      <c r="AV243" t="s">
        <v>1756</v>
      </c>
      <c r="AZ243" t="s">
        <v>1766</v>
      </c>
      <c r="BA243" t="s">
        <v>1865</v>
      </c>
      <c r="BB243" t="s">
        <v>2211</v>
      </c>
      <c r="BC243" t="s">
        <v>2212</v>
      </c>
      <c r="BD243" t="s">
        <v>1756</v>
      </c>
      <c r="BE243" t="s">
        <v>824</v>
      </c>
      <c r="BF243" t="s">
        <v>824</v>
      </c>
    </row>
    <row r="244" spans="1:58">
      <c r="A244" t="s">
        <v>829</v>
      </c>
      <c r="B244">
        <v>6</v>
      </c>
      <c r="C244">
        <v>0</v>
      </c>
      <c r="D244">
        <v>9751</v>
      </c>
      <c r="E244" t="s">
        <v>2207</v>
      </c>
      <c r="F244">
        <v>53511012</v>
      </c>
      <c r="G244" t="s">
        <v>2041</v>
      </c>
      <c r="H244">
        <v>0</v>
      </c>
      <c r="I244" t="s">
        <v>2052</v>
      </c>
      <c r="J244">
        <v>75</v>
      </c>
      <c r="K244">
        <v>143</v>
      </c>
      <c r="L244" t="s">
        <v>1771</v>
      </c>
      <c r="M244" t="s">
        <v>1756</v>
      </c>
      <c r="N244" t="s">
        <v>1756</v>
      </c>
      <c r="O244" t="s">
        <v>2053</v>
      </c>
      <c r="P244" t="s">
        <v>1757</v>
      </c>
      <c r="Q244" s="387">
        <v>10725</v>
      </c>
      <c r="R244">
        <v>1394.25</v>
      </c>
      <c r="S244">
        <v>12119.249999999998</v>
      </c>
      <c r="T244" s="388">
        <v>44432</v>
      </c>
      <c r="U244">
        <v>0</v>
      </c>
      <c r="V244" t="s">
        <v>830</v>
      </c>
      <c r="W244" s="388">
        <v>44446</v>
      </c>
      <c r="X244">
        <v>160</v>
      </c>
      <c r="Y244">
        <v>0</v>
      </c>
      <c r="Z244">
        <v>0</v>
      </c>
      <c r="AA244" t="s">
        <v>1758</v>
      </c>
      <c r="AB244" t="s">
        <v>2044</v>
      </c>
      <c r="AD244" t="s">
        <v>2045</v>
      </c>
      <c r="AE244" t="s">
        <v>2046</v>
      </c>
      <c r="AI244" t="s">
        <v>1761</v>
      </c>
      <c r="AL244" t="s">
        <v>2208</v>
      </c>
      <c r="AM244">
        <v>6</v>
      </c>
      <c r="AN244" t="s">
        <v>2048</v>
      </c>
      <c r="AO244" t="s">
        <v>2049</v>
      </c>
      <c r="AP244">
        <v>0</v>
      </c>
      <c r="AQ244" s="388">
        <v>44438</v>
      </c>
      <c r="AS244" t="s">
        <v>1765</v>
      </c>
      <c r="AT244" s="388">
        <v>44439</v>
      </c>
      <c r="AU244" t="s">
        <v>1756</v>
      </c>
      <c r="AV244" t="s">
        <v>1756</v>
      </c>
      <c r="AZ244" t="s">
        <v>1766</v>
      </c>
      <c r="BA244" t="s">
        <v>1865</v>
      </c>
      <c r="BB244" t="s">
        <v>2213</v>
      </c>
      <c r="BC244" t="s">
        <v>2214</v>
      </c>
      <c r="BD244" t="s">
        <v>1756</v>
      </c>
      <c r="BE244" t="s">
        <v>824</v>
      </c>
      <c r="BF244" t="s">
        <v>824</v>
      </c>
    </row>
    <row r="245" spans="1:58">
      <c r="A245" t="s">
        <v>829</v>
      </c>
      <c r="B245">
        <v>6</v>
      </c>
      <c r="C245">
        <v>0</v>
      </c>
      <c r="D245">
        <v>9751</v>
      </c>
      <c r="E245" t="s">
        <v>2207</v>
      </c>
      <c r="F245">
        <v>53511012</v>
      </c>
      <c r="G245" t="s">
        <v>2041</v>
      </c>
      <c r="H245">
        <v>0</v>
      </c>
      <c r="I245" t="s">
        <v>2056</v>
      </c>
      <c r="J245">
        <v>210</v>
      </c>
      <c r="K245">
        <v>16</v>
      </c>
      <c r="L245" t="s">
        <v>1755</v>
      </c>
      <c r="M245" t="s">
        <v>1756</v>
      </c>
      <c r="N245" t="s">
        <v>1756</v>
      </c>
      <c r="P245" t="s">
        <v>1757</v>
      </c>
      <c r="Q245" s="387">
        <v>3360</v>
      </c>
      <c r="R245">
        <v>436.8</v>
      </c>
      <c r="S245">
        <v>3796.7999999999997</v>
      </c>
      <c r="T245" s="388">
        <v>44432</v>
      </c>
      <c r="U245">
        <v>0</v>
      </c>
      <c r="V245" t="s">
        <v>830</v>
      </c>
      <c r="W245" s="388">
        <v>44446</v>
      </c>
      <c r="X245">
        <v>160</v>
      </c>
      <c r="Y245">
        <v>0</v>
      </c>
      <c r="Z245">
        <v>0</v>
      </c>
      <c r="AA245" t="s">
        <v>1758</v>
      </c>
      <c r="AB245" t="s">
        <v>2044</v>
      </c>
      <c r="AD245" t="s">
        <v>2045</v>
      </c>
      <c r="AE245" t="s">
        <v>2046</v>
      </c>
      <c r="AI245" t="s">
        <v>1761</v>
      </c>
      <c r="AL245" t="s">
        <v>2208</v>
      </c>
      <c r="AM245">
        <v>6</v>
      </c>
      <c r="AN245" t="s">
        <v>2048</v>
      </c>
      <c r="AO245" t="s">
        <v>2049</v>
      </c>
      <c r="AP245">
        <v>0</v>
      </c>
      <c r="AQ245" s="388">
        <v>44438</v>
      </c>
      <c r="AS245" t="s">
        <v>1765</v>
      </c>
      <c r="AT245" s="388">
        <v>44439</v>
      </c>
      <c r="AU245" t="s">
        <v>1756</v>
      </c>
      <c r="AV245" t="s">
        <v>1756</v>
      </c>
      <c r="AZ245" t="s">
        <v>1766</v>
      </c>
      <c r="BA245" t="s">
        <v>1865</v>
      </c>
      <c r="BB245" t="s">
        <v>2215</v>
      </c>
      <c r="BC245" t="s">
        <v>2216</v>
      </c>
      <c r="BD245" t="s">
        <v>1756</v>
      </c>
      <c r="BE245" t="s">
        <v>824</v>
      </c>
      <c r="BF245" t="s">
        <v>824</v>
      </c>
    </row>
    <row r="246" spans="1:58">
      <c r="A246" t="s">
        <v>829</v>
      </c>
      <c r="B246">
        <v>6</v>
      </c>
      <c r="C246">
        <v>0</v>
      </c>
      <c r="D246">
        <v>9751</v>
      </c>
      <c r="E246" t="s">
        <v>2207</v>
      </c>
      <c r="F246">
        <v>53511012</v>
      </c>
      <c r="G246" t="s">
        <v>2041</v>
      </c>
      <c r="H246">
        <v>0</v>
      </c>
      <c r="I246" t="s">
        <v>518</v>
      </c>
      <c r="J246">
        <v>95</v>
      </c>
      <c r="K246">
        <v>12</v>
      </c>
      <c r="L246" t="s">
        <v>1771</v>
      </c>
      <c r="M246" t="s">
        <v>1756</v>
      </c>
      <c r="N246" t="s">
        <v>1756</v>
      </c>
      <c r="O246" t="s">
        <v>2059</v>
      </c>
      <c r="P246" t="s">
        <v>1757</v>
      </c>
      <c r="Q246" s="387">
        <v>1140</v>
      </c>
      <c r="R246">
        <v>148.20000000000002</v>
      </c>
      <c r="S246">
        <v>1288.1999999999998</v>
      </c>
      <c r="T246" s="388">
        <v>44432</v>
      </c>
      <c r="U246">
        <v>0</v>
      </c>
      <c r="V246" t="s">
        <v>830</v>
      </c>
      <c r="W246" s="388">
        <v>44446</v>
      </c>
      <c r="X246">
        <v>160</v>
      </c>
      <c r="Y246">
        <v>0</v>
      </c>
      <c r="Z246">
        <v>0</v>
      </c>
      <c r="AA246" t="s">
        <v>1758</v>
      </c>
      <c r="AB246" t="s">
        <v>2044</v>
      </c>
      <c r="AD246" t="s">
        <v>2045</v>
      </c>
      <c r="AE246" t="s">
        <v>2046</v>
      </c>
      <c r="AI246" t="s">
        <v>1761</v>
      </c>
      <c r="AL246" t="s">
        <v>2208</v>
      </c>
      <c r="AM246">
        <v>6</v>
      </c>
      <c r="AN246" t="s">
        <v>2048</v>
      </c>
      <c r="AO246" t="s">
        <v>2049</v>
      </c>
      <c r="AP246">
        <v>0</v>
      </c>
      <c r="AQ246" s="388">
        <v>44438</v>
      </c>
      <c r="AS246" t="s">
        <v>1765</v>
      </c>
      <c r="AT246" s="388">
        <v>44439</v>
      </c>
      <c r="AU246" t="s">
        <v>1756</v>
      </c>
      <c r="AV246" t="s">
        <v>1756</v>
      </c>
      <c r="AZ246" t="s">
        <v>1766</v>
      </c>
      <c r="BA246" t="s">
        <v>1865</v>
      </c>
      <c r="BB246" t="s">
        <v>2217</v>
      </c>
      <c r="BC246" t="s">
        <v>2218</v>
      </c>
      <c r="BD246" t="s">
        <v>1756</v>
      </c>
      <c r="BE246" t="s">
        <v>824</v>
      </c>
      <c r="BF246" t="s">
        <v>824</v>
      </c>
    </row>
    <row r="247" spans="1:58">
      <c r="A247" t="s">
        <v>829</v>
      </c>
      <c r="B247">
        <v>6</v>
      </c>
      <c r="C247">
        <v>0</v>
      </c>
      <c r="D247">
        <v>9751</v>
      </c>
      <c r="E247" t="s">
        <v>2207</v>
      </c>
      <c r="F247">
        <v>53511012</v>
      </c>
      <c r="G247" t="s">
        <v>2041</v>
      </c>
      <c r="H247">
        <v>0</v>
      </c>
      <c r="I247" t="s">
        <v>2062</v>
      </c>
      <c r="J247">
        <v>138.05000000000001</v>
      </c>
      <c r="K247">
        <v>9</v>
      </c>
      <c r="L247" t="s">
        <v>2063</v>
      </c>
      <c r="M247" t="s">
        <v>2064</v>
      </c>
      <c r="N247" t="s">
        <v>1757</v>
      </c>
      <c r="O247" t="s">
        <v>1756</v>
      </c>
      <c r="P247" t="s">
        <v>1756</v>
      </c>
      <c r="Q247" s="387">
        <v>1242.45</v>
      </c>
      <c r="R247">
        <v>161.51850000000002</v>
      </c>
      <c r="S247">
        <v>1403.9684999999999</v>
      </c>
      <c r="T247" s="388">
        <v>44432</v>
      </c>
      <c r="U247">
        <v>0</v>
      </c>
      <c r="V247" t="s">
        <v>830</v>
      </c>
      <c r="W247" s="388">
        <v>44446</v>
      </c>
      <c r="X247">
        <v>160</v>
      </c>
      <c r="Y247">
        <v>0</v>
      </c>
      <c r="Z247">
        <v>0</v>
      </c>
      <c r="AA247" t="s">
        <v>1758</v>
      </c>
      <c r="AB247" t="s">
        <v>2044</v>
      </c>
      <c r="AD247" t="s">
        <v>2045</v>
      </c>
      <c r="AE247" t="s">
        <v>2046</v>
      </c>
      <c r="AI247" t="s">
        <v>1761</v>
      </c>
      <c r="AL247" t="s">
        <v>2208</v>
      </c>
      <c r="AM247">
        <v>6</v>
      </c>
      <c r="AN247" t="s">
        <v>2048</v>
      </c>
      <c r="AO247" t="s">
        <v>2049</v>
      </c>
      <c r="AP247">
        <v>0</v>
      </c>
      <c r="AQ247" s="388">
        <v>44438</v>
      </c>
      <c r="AS247" t="s">
        <v>1765</v>
      </c>
      <c r="AT247" s="388">
        <v>44439</v>
      </c>
      <c r="AU247" t="s">
        <v>1756</v>
      </c>
      <c r="AV247" t="s">
        <v>1756</v>
      </c>
      <c r="AZ247" t="s">
        <v>1766</v>
      </c>
      <c r="BA247" t="s">
        <v>1865</v>
      </c>
      <c r="BB247" t="s">
        <v>2219</v>
      </c>
      <c r="BC247" t="s">
        <v>2220</v>
      </c>
      <c r="BD247" t="s">
        <v>1756</v>
      </c>
      <c r="BE247" t="s">
        <v>824</v>
      </c>
      <c r="BF247" t="s">
        <v>824</v>
      </c>
    </row>
    <row r="248" spans="1:58">
      <c r="A248" t="s">
        <v>829</v>
      </c>
      <c r="B248">
        <v>6</v>
      </c>
      <c r="C248">
        <v>0</v>
      </c>
      <c r="D248">
        <v>9751</v>
      </c>
      <c r="E248" t="s">
        <v>2207</v>
      </c>
      <c r="F248">
        <v>53511012</v>
      </c>
      <c r="G248" t="s">
        <v>2041</v>
      </c>
      <c r="H248">
        <v>0</v>
      </c>
      <c r="I248" t="s">
        <v>2062</v>
      </c>
      <c r="J248">
        <v>138.05000000000001</v>
      </c>
      <c r="K248">
        <v>9</v>
      </c>
      <c r="L248" t="s">
        <v>2063</v>
      </c>
      <c r="M248" t="s">
        <v>2064</v>
      </c>
      <c r="N248" t="s">
        <v>1757</v>
      </c>
      <c r="O248" t="s">
        <v>1756</v>
      </c>
      <c r="P248" t="s">
        <v>1756</v>
      </c>
      <c r="Q248" s="387">
        <v>1242.45</v>
      </c>
      <c r="R248">
        <v>161.51850000000002</v>
      </c>
      <c r="S248">
        <v>1403.9684999999999</v>
      </c>
      <c r="T248" s="388">
        <v>44432</v>
      </c>
      <c r="U248">
        <v>0</v>
      </c>
      <c r="V248" t="s">
        <v>830</v>
      </c>
      <c r="W248" s="388">
        <v>44446</v>
      </c>
      <c r="X248">
        <v>160</v>
      </c>
      <c r="Y248">
        <v>0</v>
      </c>
      <c r="Z248">
        <v>0</v>
      </c>
      <c r="AA248" t="s">
        <v>1758</v>
      </c>
      <c r="AB248" t="s">
        <v>2044</v>
      </c>
      <c r="AD248" t="s">
        <v>2045</v>
      </c>
      <c r="AE248" t="s">
        <v>2046</v>
      </c>
      <c r="AI248" t="s">
        <v>1761</v>
      </c>
      <c r="AL248" t="s">
        <v>2208</v>
      </c>
      <c r="AM248">
        <v>6</v>
      </c>
      <c r="AN248" t="s">
        <v>2048</v>
      </c>
      <c r="AO248" t="s">
        <v>2049</v>
      </c>
      <c r="AP248">
        <v>0</v>
      </c>
      <c r="AQ248" s="388">
        <v>44438</v>
      </c>
      <c r="AS248" t="s">
        <v>1765</v>
      </c>
      <c r="AT248" s="388">
        <v>44439</v>
      </c>
      <c r="AU248" t="s">
        <v>1756</v>
      </c>
      <c r="AV248" t="s">
        <v>1756</v>
      </c>
      <c r="AZ248" t="s">
        <v>1766</v>
      </c>
      <c r="BA248" t="s">
        <v>1865</v>
      </c>
      <c r="BB248" t="s">
        <v>2219</v>
      </c>
      <c r="BC248" t="s">
        <v>2220</v>
      </c>
      <c r="BD248" t="s">
        <v>1756</v>
      </c>
      <c r="BE248" t="s">
        <v>824</v>
      </c>
      <c r="BF248" t="s">
        <v>824</v>
      </c>
    </row>
    <row r="249" spans="1:58">
      <c r="A249" t="s">
        <v>829</v>
      </c>
      <c r="B249">
        <v>6</v>
      </c>
      <c r="C249">
        <v>0</v>
      </c>
      <c r="D249">
        <v>9751</v>
      </c>
      <c r="E249" t="s">
        <v>2207</v>
      </c>
      <c r="F249">
        <v>53511012</v>
      </c>
      <c r="G249" t="s">
        <v>2041</v>
      </c>
      <c r="H249">
        <v>0</v>
      </c>
      <c r="I249" t="s">
        <v>2062</v>
      </c>
      <c r="J249">
        <v>138.05000000000001</v>
      </c>
      <c r="K249">
        <v>9</v>
      </c>
      <c r="L249" t="s">
        <v>2063</v>
      </c>
      <c r="M249" t="s">
        <v>2064</v>
      </c>
      <c r="N249" t="s">
        <v>1757</v>
      </c>
      <c r="O249" t="s">
        <v>1756</v>
      </c>
      <c r="P249" t="s">
        <v>1756</v>
      </c>
      <c r="Q249" s="387">
        <v>1242.45</v>
      </c>
      <c r="R249">
        <v>161.51850000000002</v>
      </c>
      <c r="S249">
        <v>1403.9684999999999</v>
      </c>
      <c r="T249" s="388">
        <v>44432</v>
      </c>
      <c r="U249">
        <v>0</v>
      </c>
      <c r="V249" t="s">
        <v>830</v>
      </c>
      <c r="W249" s="388">
        <v>44446</v>
      </c>
      <c r="X249">
        <v>160</v>
      </c>
      <c r="Y249">
        <v>0</v>
      </c>
      <c r="Z249">
        <v>0</v>
      </c>
      <c r="AA249" t="s">
        <v>1758</v>
      </c>
      <c r="AB249" t="s">
        <v>2044</v>
      </c>
      <c r="AD249" t="s">
        <v>2045</v>
      </c>
      <c r="AE249" t="s">
        <v>2046</v>
      </c>
      <c r="AI249" t="s">
        <v>1761</v>
      </c>
      <c r="AL249" t="s">
        <v>2208</v>
      </c>
      <c r="AM249">
        <v>6</v>
      </c>
      <c r="AN249" t="s">
        <v>2048</v>
      </c>
      <c r="AO249" t="s">
        <v>2049</v>
      </c>
      <c r="AP249">
        <v>0</v>
      </c>
      <c r="AQ249" s="388">
        <v>44438</v>
      </c>
      <c r="AS249" t="s">
        <v>1765</v>
      </c>
      <c r="AT249" s="388">
        <v>44439</v>
      </c>
      <c r="AU249" t="s">
        <v>1756</v>
      </c>
      <c r="AV249" t="s">
        <v>1756</v>
      </c>
      <c r="AZ249" t="s">
        <v>1766</v>
      </c>
      <c r="BA249" t="s">
        <v>1865</v>
      </c>
      <c r="BB249" t="s">
        <v>2219</v>
      </c>
      <c r="BC249" t="s">
        <v>2220</v>
      </c>
      <c r="BD249" t="s">
        <v>1756</v>
      </c>
      <c r="BE249" t="s">
        <v>824</v>
      </c>
      <c r="BF249" t="s">
        <v>824</v>
      </c>
    </row>
    <row r="250" spans="1:58">
      <c r="A250" t="s">
        <v>829</v>
      </c>
      <c r="B250">
        <v>6</v>
      </c>
      <c r="C250">
        <v>0</v>
      </c>
      <c r="D250">
        <v>9751</v>
      </c>
      <c r="E250" t="s">
        <v>2207</v>
      </c>
      <c r="F250">
        <v>53511012</v>
      </c>
      <c r="G250" t="s">
        <v>2041</v>
      </c>
      <c r="H250">
        <v>0</v>
      </c>
      <c r="I250" t="s">
        <v>2062</v>
      </c>
      <c r="J250">
        <v>138.05000000000001</v>
      </c>
      <c r="K250">
        <v>9</v>
      </c>
      <c r="L250" t="s">
        <v>2063</v>
      </c>
      <c r="M250" t="s">
        <v>2064</v>
      </c>
      <c r="N250" t="s">
        <v>1757</v>
      </c>
      <c r="O250" t="s">
        <v>1756</v>
      </c>
      <c r="P250" t="s">
        <v>1756</v>
      </c>
      <c r="Q250" s="387">
        <v>1242.45</v>
      </c>
      <c r="R250">
        <v>161.51850000000002</v>
      </c>
      <c r="S250">
        <v>1403.9684999999999</v>
      </c>
      <c r="T250" s="388">
        <v>44432</v>
      </c>
      <c r="U250">
        <v>0</v>
      </c>
      <c r="V250" t="s">
        <v>830</v>
      </c>
      <c r="W250" s="388">
        <v>44446</v>
      </c>
      <c r="X250">
        <v>160</v>
      </c>
      <c r="Y250">
        <v>0</v>
      </c>
      <c r="Z250">
        <v>0</v>
      </c>
      <c r="AA250" t="s">
        <v>1758</v>
      </c>
      <c r="AB250" t="s">
        <v>2044</v>
      </c>
      <c r="AD250" t="s">
        <v>2045</v>
      </c>
      <c r="AE250" t="s">
        <v>2046</v>
      </c>
      <c r="AI250" t="s">
        <v>1761</v>
      </c>
      <c r="AL250" t="s">
        <v>2208</v>
      </c>
      <c r="AM250">
        <v>6</v>
      </c>
      <c r="AN250" t="s">
        <v>2048</v>
      </c>
      <c r="AO250" t="s">
        <v>2049</v>
      </c>
      <c r="AP250">
        <v>0</v>
      </c>
      <c r="AQ250" s="388">
        <v>44438</v>
      </c>
      <c r="AS250" t="s">
        <v>1765</v>
      </c>
      <c r="AT250" s="388">
        <v>44439</v>
      </c>
      <c r="AU250" t="s">
        <v>1756</v>
      </c>
      <c r="AV250" t="s">
        <v>1756</v>
      </c>
      <c r="AZ250" t="s">
        <v>1766</v>
      </c>
      <c r="BA250" t="s">
        <v>1865</v>
      </c>
      <c r="BB250" t="s">
        <v>2219</v>
      </c>
      <c r="BC250" t="s">
        <v>2220</v>
      </c>
      <c r="BD250" t="s">
        <v>1756</v>
      </c>
      <c r="BE250" t="s">
        <v>824</v>
      </c>
      <c r="BF250" t="s">
        <v>824</v>
      </c>
    </row>
    <row r="251" spans="1:58">
      <c r="A251" t="s">
        <v>829</v>
      </c>
      <c r="B251">
        <v>6</v>
      </c>
      <c r="C251">
        <v>0</v>
      </c>
      <c r="D251">
        <v>9751</v>
      </c>
      <c r="E251" t="s">
        <v>2207</v>
      </c>
      <c r="F251">
        <v>53511012</v>
      </c>
      <c r="G251" t="s">
        <v>2041</v>
      </c>
      <c r="H251">
        <v>0</v>
      </c>
      <c r="I251" t="s">
        <v>2062</v>
      </c>
      <c r="J251">
        <v>138.05000000000001</v>
      </c>
      <c r="K251">
        <v>9</v>
      </c>
      <c r="L251" t="s">
        <v>2063</v>
      </c>
      <c r="M251" t="s">
        <v>2064</v>
      </c>
      <c r="N251" t="s">
        <v>1757</v>
      </c>
      <c r="O251" t="s">
        <v>1756</v>
      </c>
      <c r="P251" t="s">
        <v>1756</v>
      </c>
      <c r="Q251" s="387">
        <v>1242.45</v>
      </c>
      <c r="R251">
        <v>161.51850000000002</v>
      </c>
      <c r="S251">
        <v>1403.9684999999999</v>
      </c>
      <c r="T251" s="388">
        <v>44432</v>
      </c>
      <c r="U251">
        <v>0</v>
      </c>
      <c r="V251" t="s">
        <v>830</v>
      </c>
      <c r="W251" s="388">
        <v>44446</v>
      </c>
      <c r="X251">
        <v>160</v>
      </c>
      <c r="Y251">
        <v>0</v>
      </c>
      <c r="Z251">
        <v>0</v>
      </c>
      <c r="AA251" t="s">
        <v>1758</v>
      </c>
      <c r="AB251" t="s">
        <v>2044</v>
      </c>
      <c r="AD251" t="s">
        <v>2045</v>
      </c>
      <c r="AE251" t="s">
        <v>2046</v>
      </c>
      <c r="AI251" t="s">
        <v>1761</v>
      </c>
      <c r="AL251" t="s">
        <v>2208</v>
      </c>
      <c r="AM251">
        <v>6</v>
      </c>
      <c r="AN251" t="s">
        <v>2048</v>
      </c>
      <c r="AO251" t="s">
        <v>2049</v>
      </c>
      <c r="AP251">
        <v>0</v>
      </c>
      <c r="AQ251" s="388">
        <v>44438</v>
      </c>
      <c r="AS251" t="s">
        <v>1765</v>
      </c>
      <c r="AT251" s="388">
        <v>44439</v>
      </c>
      <c r="AU251" t="s">
        <v>1756</v>
      </c>
      <c r="AV251" t="s">
        <v>1756</v>
      </c>
      <c r="AZ251" t="s">
        <v>1766</v>
      </c>
      <c r="BA251" t="s">
        <v>1865</v>
      </c>
      <c r="BB251" t="s">
        <v>2219</v>
      </c>
      <c r="BC251" t="s">
        <v>2220</v>
      </c>
      <c r="BD251" t="s">
        <v>1756</v>
      </c>
      <c r="BE251" t="s">
        <v>824</v>
      </c>
      <c r="BF251" t="s">
        <v>824</v>
      </c>
    </row>
    <row r="252" spans="1:58">
      <c r="A252" t="s">
        <v>829</v>
      </c>
      <c r="B252">
        <v>6</v>
      </c>
      <c r="C252">
        <v>0</v>
      </c>
      <c r="D252">
        <v>9751</v>
      </c>
      <c r="E252" t="s">
        <v>2207</v>
      </c>
      <c r="F252">
        <v>53511012</v>
      </c>
      <c r="G252" t="s">
        <v>2041</v>
      </c>
      <c r="H252">
        <v>0</v>
      </c>
      <c r="I252" t="s">
        <v>2069</v>
      </c>
      <c r="J252">
        <v>144.6</v>
      </c>
      <c r="K252">
        <v>5</v>
      </c>
      <c r="L252" t="s">
        <v>2063</v>
      </c>
      <c r="M252" t="s">
        <v>2070</v>
      </c>
      <c r="N252" t="s">
        <v>1757</v>
      </c>
      <c r="O252" t="s">
        <v>1756</v>
      </c>
      <c r="P252" t="s">
        <v>1756</v>
      </c>
      <c r="Q252" s="387">
        <v>723</v>
      </c>
      <c r="R252">
        <v>93.990000000000009</v>
      </c>
      <c r="S252">
        <v>816.9899999999999</v>
      </c>
      <c r="T252" s="388">
        <v>44432</v>
      </c>
      <c r="U252">
        <v>0</v>
      </c>
      <c r="V252" t="s">
        <v>830</v>
      </c>
      <c r="W252" s="388">
        <v>44446</v>
      </c>
      <c r="X252">
        <v>160</v>
      </c>
      <c r="Y252">
        <v>0</v>
      </c>
      <c r="Z252">
        <v>0</v>
      </c>
      <c r="AA252" t="s">
        <v>1758</v>
      </c>
      <c r="AB252" t="s">
        <v>2044</v>
      </c>
      <c r="AD252" t="s">
        <v>2045</v>
      </c>
      <c r="AE252" t="s">
        <v>2046</v>
      </c>
      <c r="AI252" t="s">
        <v>1761</v>
      </c>
      <c r="AL252" t="s">
        <v>2208</v>
      </c>
      <c r="AM252">
        <v>6</v>
      </c>
      <c r="AN252" t="s">
        <v>2048</v>
      </c>
      <c r="AO252" t="s">
        <v>2049</v>
      </c>
      <c r="AP252">
        <v>0</v>
      </c>
      <c r="AQ252" s="388">
        <v>44438</v>
      </c>
      <c r="AS252" t="s">
        <v>1765</v>
      </c>
      <c r="AT252" s="388">
        <v>44439</v>
      </c>
      <c r="AU252" t="s">
        <v>1756</v>
      </c>
      <c r="AV252" t="s">
        <v>1756</v>
      </c>
      <c r="AZ252" t="s">
        <v>1766</v>
      </c>
      <c r="BA252" t="s">
        <v>1865</v>
      </c>
      <c r="BB252" t="s">
        <v>2221</v>
      </c>
      <c r="BC252" t="s">
        <v>2222</v>
      </c>
      <c r="BD252" t="s">
        <v>1756</v>
      </c>
      <c r="BE252" t="s">
        <v>824</v>
      </c>
      <c r="BF252" t="s">
        <v>824</v>
      </c>
    </row>
    <row r="253" spans="1:58">
      <c r="A253" t="s">
        <v>829</v>
      </c>
      <c r="B253">
        <v>6</v>
      </c>
      <c r="C253">
        <v>0</v>
      </c>
      <c r="D253">
        <v>9751</v>
      </c>
      <c r="E253" t="s">
        <v>2207</v>
      </c>
      <c r="F253">
        <v>53511012</v>
      </c>
      <c r="G253" t="s">
        <v>2041</v>
      </c>
      <c r="H253">
        <v>0</v>
      </c>
      <c r="I253" t="s">
        <v>2073</v>
      </c>
      <c r="J253">
        <v>243.75</v>
      </c>
      <c r="K253">
        <v>8</v>
      </c>
      <c r="L253" t="s">
        <v>1755</v>
      </c>
      <c r="M253" t="s">
        <v>2074</v>
      </c>
      <c r="N253" t="s">
        <v>1757</v>
      </c>
      <c r="O253" t="s">
        <v>1756</v>
      </c>
      <c r="P253" t="s">
        <v>1756</v>
      </c>
      <c r="Q253" s="387">
        <v>1950</v>
      </c>
      <c r="R253">
        <v>253.5</v>
      </c>
      <c r="S253">
        <v>2203.5</v>
      </c>
      <c r="T253" s="388">
        <v>44432</v>
      </c>
      <c r="U253">
        <v>0</v>
      </c>
      <c r="V253" t="s">
        <v>830</v>
      </c>
      <c r="W253" s="388">
        <v>44446</v>
      </c>
      <c r="X253">
        <v>160</v>
      </c>
      <c r="Y253">
        <v>0</v>
      </c>
      <c r="Z253">
        <v>0</v>
      </c>
      <c r="AA253" t="s">
        <v>1758</v>
      </c>
      <c r="AB253" t="s">
        <v>2044</v>
      </c>
      <c r="AD253" t="s">
        <v>2045</v>
      </c>
      <c r="AE253" t="s">
        <v>2046</v>
      </c>
      <c r="AI253" t="s">
        <v>1761</v>
      </c>
      <c r="AL253" t="s">
        <v>2208</v>
      </c>
      <c r="AM253">
        <v>6</v>
      </c>
      <c r="AN253" t="s">
        <v>2048</v>
      </c>
      <c r="AO253" t="s">
        <v>2049</v>
      </c>
      <c r="AP253">
        <v>0</v>
      </c>
      <c r="AQ253" s="388">
        <v>44438</v>
      </c>
      <c r="AS253" t="s">
        <v>1765</v>
      </c>
      <c r="AT253" s="388">
        <v>44439</v>
      </c>
      <c r="AU253" t="s">
        <v>1756</v>
      </c>
      <c r="AV253" t="s">
        <v>1756</v>
      </c>
      <c r="AZ253" t="s">
        <v>1766</v>
      </c>
      <c r="BA253" t="s">
        <v>1865</v>
      </c>
      <c r="BB253" t="s">
        <v>2223</v>
      </c>
      <c r="BC253" t="s">
        <v>2224</v>
      </c>
      <c r="BD253" t="s">
        <v>1756</v>
      </c>
      <c r="BE253" t="s">
        <v>824</v>
      </c>
      <c r="BF253" t="s">
        <v>824</v>
      </c>
    </row>
    <row r="254" spans="1:58">
      <c r="A254" t="s">
        <v>829</v>
      </c>
      <c r="B254">
        <v>6</v>
      </c>
      <c r="C254">
        <v>0</v>
      </c>
      <c r="D254">
        <v>9751</v>
      </c>
      <c r="E254" t="s">
        <v>2207</v>
      </c>
      <c r="F254">
        <v>53511012</v>
      </c>
      <c r="G254" t="s">
        <v>2041</v>
      </c>
      <c r="H254">
        <v>0</v>
      </c>
      <c r="I254" t="s">
        <v>2073</v>
      </c>
      <c r="J254">
        <v>243.75</v>
      </c>
      <c r="K254">
        <v>1</v>
      </c>
      <c r="L254" t="s">
        <v>1755</v>
      </c>
      <c r="M254" t="s">
        <v>2074</v>
      </c>
      <c r="N254" t="s">
        <v>1757</v>
      </c>
      <c r="O254" t="s">
        <v>1756</v>
      </c>
      <c r="P254" t="s">
        <v>1756</v>
      </c>
      <c r="Q254" s="387">
        <v>243.75</v>
      </c>
      <c r="R254">
        <v>31.6875</v>
      </c>
      <c r="S254">
        <v>275.4375</v>
      </c>
      <c r="T254" s="388">
        <v>44432</v>
      </c>
      <c r="U254">
        <v>0</v>
      </c>
      <c r="V254" t="s">
        <v>830</v>
      </c>
      <c r="W254" s="388">
        <v>44446</v>
      </c>
      <c r="X254">
        <v>160</v>
      </c>
      <c r="Y254">
        <v>0</v>
      </c>
      <c r="Z254">
        <v>0</v>
      </c>
      <c r="AA254" t="s">
        <v>1758</v>
      </c>
      <c r="AB254" t="s">
        <v>2044</v>
      </c>
      <c r="AD254" t="s">
        <v>2045</v>
      </c>
      <c r="AE254" t="s">
        <v>2046</v>
      </c>
      <c r="AI254" t="s">
        <v>1761</v>
      </c>
      <c r="AL254" t="s">
        <v>2208</v>
      </c>
      <c r="AM254">
        <v>6</v>
      </c>
      <c r="AN254" t="s">
        <v>2048</v>
      </c>
      <c r="AO254" t="s">
        <v>2049</v>
      </c>
      <c r="AP254">
        <v>0</v>
      </c>
      <c r="AQ254" s="388">
        <v>44438</v>
      </c>
      <c r="AS254" t="s">
        <v>1765</v>
      </c>
      <c r="AT254" s="388">
        <v>44439</v>
      </c>
      <c r="AU254" t="s">
        <v>1756</v>
      </c>
      <c r="AV254" t="s">
        <v>1756</v>
      </c>
      <c r="AZ254" t="s">
        <v>1766</v>
      </c>
      <c r="BA254" t="s">
        <v>1865</v>
      </c>
      <c r="BB254" t="s">
        <v>2225</v>
      </c>
      <c r="BC254" t="s">
        <v>2226</v>
      </c>
      <c r="BD254" t="s">
        <v>1756</v>
      </c>
      <c r="BE254" t="s">
        <v>824</v>
      </c>
      <c r="BF254" t="s">
        <v>824</v>
      </c>
    </row>
    <row r="255" spans="1:58">
      <c r="A255" t="s">
        <v>829</v>
      </c>
      <c r="B255">
        <v>6</v>
      </c>
      <c r="C255">
        <v>0</v>
      </c>
      <c r="D255">
        <v>9751</v>
      </c>
      <c r="E255" t="s">
        <v>2207</v>
      </c>
      <c r="F255">
        <v>53511012</v>
      </c>
      <c r="G255" t="s">
        <v>2041</v>
      </c>
      <c r="H255">
        <v>0</v>
      </c>
      <c r="I255" t="s">
        <v>2079</v>
      </c>
      <c r="J255">
        <v>63.38</v>
      </c>
      <c r="K255">
        <v>5</v>
      </c>
      <c r="L255" t="s">
        <v>1771</v>
      </c>
      <c r="M255" t="s">
        <v>2080</v>
      </c>
      <c r="N255" t="s">
        <v>1757</v>
      </c>
      <c r="O255" t="s">
        <v>1756</v>
      </c>
      <c r="P255" t="s">
        <v>1756</v>
      </c>
      <c r="Q255" s="387">
        <v>316.89999999999998</v>
      </c>
      <c r="R255">
        <v>41.196999999999996</v>
      </c>
      <c r="S255">
        <v>358.09699999999992</v>
      </c>
      <c r="T255" s="388">
        <v>44432</v>
      </c>
      <c r="U255">
        <v>0</v>
      </c>
      <c r="V255" t="s">
        <v>830</v>
      </c>
      <c r="W255" s="388">
        <v>44446</v>
      </c>
      <c r="X255">
        <v>160</v>
      </c>
      <c r="Y255">
        <v>0</v>
      </c>
      <c r="Z255">
        <v>0</v>
      </c>
      <c r="AA255" t="s">
        <v>1758</v>
      </c>
      <c r="AB255" t="s">
        <v>2044</v>
      </c>
      <c r="AD255" t="s">
        <v>2045</v>
      </c>
      <c r="AE255" t="s">
        <v>2046</v>
      </c>
      <c r="AI255" t="s">
        <v>1761</v>
      </c>
      <c r="AL255" t="s">
        <v>2208</v>
      </c>
      <c r="AM255">
        <v>6</v>
      </c>
      <c r="AN255" t="s">
        <v>2048</v>
      </c>
      <c r="AO255" t="s">
        <v>2049</v>
      </c>
      <c r="AP255">
        <v>0</v>
      </c>
      <c r="AQ255" s="388">
        <v>44438</v>
      </c>
      <c r="AS255" t="s">
        <v>1765</v>
      </c>
      <c r="AT255" s="388">
        <v>44439</v>
      </c>
      <c r="AU255" t="s">
        <v>1756</v>
      </c>
      <c r="AV255" t="s">
        <v>1756</v>
      </c>
      <c r="AZ255" t="s">
        <v>1766</v>
      </c>
      <c r="BA255" t="s">
        <v>1865</v>
      </c>
      <c r="BB255" t="s">
        <v>2227</v>
      </c>
      <c r="BC255" t="s">
        <v>2228</v>
      </c>
      <c r="BD255" t="s">
        <v>1756</v>
      </c>
      <c r="BE255" t="s">
        <v>824</v>
      </c>
      <c r="BF255" t="s">
        <v>824</v>
      </c>
    </row>
    <row r="256" spans="1:58">
      <c r="A256" t="s">
        <v>829</v>
      </c>
      <c r="B256">
        <v>6</v>
      </c>
      <c r="C256">
        <v>0</v>
      </c>
      <c r="D256">
        <v>9751</v>
      </c>
      <c r="E256" t="s">
        <v>2207</v>
      </c>
      <c r="F256">
        <v>53511012</v>
      </c>
      <c r="G256" t="s">
        <v>2041</v>
      </c>
      <c r="H256">
        <v>0</v>
      </c>
      <c r="I256" t="s">
        <v>2079</v>
      </c>
      <c r="J256">
        <v>63.38</v>
      </c>
      <c r="K256">
        <v>7</v>
      </c>
      <c r="L256" t="s">
        <v>1771</v>
      </c>
      <c r="M256" t="s">
        <v>2080</v>
      </c>
      <c r="N256" t="s">
        <v>1757</v>
      </c>
      <c r="O256" t="s">
        <v>1756</v>
      </c>
      <c r="P256" t="s">
        <v>1756</v>
      </c>
      <c r="Q256" s="387">
        <v>443.66</v>
      </c>
      <c r="R256">
        <v>57.675800000000002</v>
      </c>
      <c r="S256">
        <v>501.33580000000001</v>
      </c>
      <c r="T256" s="388">
        <v>44432</v>
      </c>
      <c r="U256">
        <v>0</v>
      </c>
      <c r="V256" t="s">
        <v>830</v>
      </c>
      <c r="W256" s="388">
        <v>44446</v>
      </c>
      <c r="X256">
        <v>160</v>
      </c>
      <c r="Y256">
        <v>0</v>
      </c>
      <c r="Z256">
        <v>0</v>
      </c>
      <c r="AA256" t="s">
        <v>1758</v>
      </c>
      <c r="AB256" t="s">
        <v>2044</v>
      </c>
      <c r="AD256" t="s">
        <v>2045</v>
      </c>
      <c r="AE256" t="s">
        <v>2046</v>
      </c>
      <c r="AI256" t="s">
        <v>1761</v>
      </c>
      <c r="AL256" t="s">
        <v>2208</v>
      </c>
      <c r="AM256">
        <v>6</v>
      </c>
      <c r="AN256" t="s">
        <v>2048</v>
      </c>
      <c r="AO256" t="s">
        <v>2049</v>
      </c>
      <c r="AP256">
        <v>0</v>
      </c>
      <c r="AQ256" s="388">
        <v>44438</v>
      </c>
      <c r="AS256" t="s">
        <v>1765</v>
      </c>
      <c r="AT256" s="388">
        <v>44439</v>
      </c>
      <c r="AU256" t="s">
        <v>1756</v>
      </c>
      <c r="AV256" t="s">
        <v>1756</v>
      </c>
      <c r="AZ256" t="s">
        <v>1766</v>
      </c>
      <c r="BA256" t="s">
        <v>1865</v>
      </c>
      <c r="BB256" t="s">
        <v>2229</v>
      </c>
      <c r="BC256" t="s">
        <v>2230</v>
      </c>
      <c r="BD256" t="s">
        <v>1756</v>
      </c>
      <c r="BE256" t="s">
        <v>824</v>
      </c>
      <c r="BF256" t="s">
        <v>824</v>
      </c>
    </row>
    <row r="257" spans="1:58">
      <c r="A257" t="s">
        <v>829</v>
      </c>
      <c r="B257">
        <v>6</v>
      </c>
      <c r="C257">
        <v>0</v>
      </c>
      <c r="D257">
        <v>9751</v>
      </c>
      <c r="E257" t="s">
        <v>2207</v>
      </c>
      <c r="F257">
        <v>53511012</v>
      </c>
      <c r="G257" t="s">
        <v>2041</v>
      </c>
      <c r="H257">
        <v>0</v>
      </c>
      <c r="I257" t="s">
        <v>2079</v>
      </c>
      <c r="J257">
        <v>63.38</v>
      </c>
      <c r="K257">
        <v>9</v>
      </c>
      <c r="L257" t="s">
        <v>1771</v>
      </c>
      <c r="M257" t="s">
        <v>2080</v>
      </c>
      <c r="N257" t="s">
        <v>1757</v>
      </c>
      <c r="O257" t="s">
        <v>1756</v>
      </c>
      <c r="P257" t="s">
        <v>1756</v>
      </c>
      <c r="Q257" s="387">
        <v>570.41999999999996</v>
      </c>
      <c r="R257">
        <v>74.154600000000002</v>
      </c>
      <c r="S257">
        <v>644.57459999999992</v>
      </c>
      <c r="T257" s="388">
        <v>44432</v>
      </c>
      <c r="U257">
        <v>0</v>
      </c>
      <c r="V257" t="s">
        <v>830</v>
      </c>
      <c r="W257" s="388">
        <v>44446</v>
      </c>
      <c r="X257">
        <v>160</v>
      </c>
      <c r="Y257">
        <v>0</v>
      </c>
      <c r="Z257">
        <v>0</v>
      </c>
      <c r="AA257" t="s">
        <v>1758</v>
      </c>
      <c r="AB257" t="s">
        <v>2044</v>
      </c>
      <c r="AD257" t="s">
        <v>2045</v>
      </c>
      <c r="AE257" t="s">
        <v>2046</v>
      </c>
      <c r="AI257" t="s">
        <v>1761</v>
      </c>
      <c r="AL257" t="s">
        <v>2208</v>
      </c>
      <c r="AM257">
        <v>6</v>
      </c>
      <c r="AN257" t="s">
        <v>2048</v>
      </c>
      <c r="AO257" t="s">
        <v>2049</v>
      </c>
      <c r="AP257">
        <v>0</v>
      </c>
      <c r="AQ257" s="388">
        <v>44438</v>
      </c>
      <c r="AS257" t="s">
        <v>1765</v>
      </c>
      <c r="AT257" s="388">
        <v>44439</v>
      </c>
      <c r="AU257" t="s">
        <v>1756</v>
      </c>
      <c r="AV257" t="s">
        <v>1756</v>
      </c>
      <c r="AZ257" t="s">
        <v>1766</v>
      </c>
      <c r="BA257" t="s">
        <v>1865</v>
      </c>
      <c r="BB257" t="s">
        <v>2231</v>
      </c>
      <c r="BC257" t="s">
        <v>2232</v>
      </c>
      <c r="BD257" t="s">
        <v>1756</v>
      </c>
      <c r="BE257" t="s">
        <v>824</v>
      </c>
      <c r="BF257" t="s">
        <v>824</v>
      </c>
    </row>
    <row r="258" spans="1:58">
      <c r="A258" t="s">
        <v>829</v>
      </c>
      <c r="B258">
        <v>6</v>
      </c>
      <c r="C258">
        <v>0</v>
      </c>
      <c r="D258">
        <v>9751</v>
      </c>
      <c r="E258" t="s">
        <v>2207</v>
      </c>
      <c r="F258">
        <v>53511012</v>
      </c>
      <c r="G258" t="s">
        <v>2041</v>
      </c>
      <c r="H258">
        <v>0</v>
      </c>
      <c r="I258" t="s">
        <v>2083</v>
      </c>
      <c r="J258">
        <v>12.21</v>
      </c>
      <c r="K258">
        <v>9</v>
      </c>
      <c r="L258" t="s">
        <v>1771</v>
      </c>
      <c r="M258" t="s">
        <v>2084</v>
      </c>
      <c r="N258" t="s">
        <v>1757</v>
      </c>
      <c r="O258" t="s">
        <v>1756</v>
      </c>
      <c r="P258" t="s">
        <v>1756</v>
      </c>
      <c r="Q258" s="387">
        <v>109.89</v>
      </c>
      <c r="R258">
        <v>14.2857</v>
      </c>
      <c r="S258">
        <v>124.17569999999999</v>
      </c>
      <c r="T258" s="388">
        <v>44432</v>
      </c>
      <c r="U258">
        <v>0</v>
      </c>
      <c r="V258" t="s">
        <v>830</v>
      </c>
      <c r="W258" s="388">
        <v>44446</v>
      </c>
      <c r="X258">
        <v>160</v>
      </c>
      <c r="Y258">
        <v>0</v>
      </c>
      <c r="Z258">
        <v>0</v>
      </c>
      <c r="AA258" t="s">
        <v>1758</v>
      </c>
      <c r="AB258" t="s">
        <v>2044</v>
      </c>
      <c r="AD258" t="s">
        <v>2045</v>
      </c>
      <c r="AE258" t="s">
        <v>2046</v>
      </c>
      <c r="AI258" t="s">
        <v>1761</v>
      </c>
      <c r="AL258" t="s">
        <v>2208</v>
      </c>
      <c r="AM258">
        <v>6</v>
      </c>
      <c r="AN258" t="s">
        <v>2048</v>
      </c>
      <c r="AO258" t="s">
        <v>2049</v>
      </c>
      <c r="AP258">
        <v>0</v>
      </c>
      <c r="AQ258" s="388">
        <v>44438</v>
      </c>
      <c r="AS258" t="s">
        <v>1765</v>
      </c>
      <c r="AT258" s="388">
        <v>44439</v>
      </c>
      <c r="AU258" t="s">
        <v>1756</v>
      </c>
      <c r="AV258" t="s">
        <v>1756</v>
      </c>
      <c r="AZ258" t="s">
        <v>1766</v>
      </c>
      <c r="BA258" t="s">
        <v>1865</v>
      </c>
      <c r="BB258" t="s">
        <v>2233</v>
      </c>
      <c r="BC258" t="s">
        <v>2234</v>
      </c>
      <c r="BD258" t="s">
        <v>1756</v>
      </c>
      <c r="BE258" t="s">
        <v>824</v>
      </c>
      <c r="BF258" t="s">
        <v>824</v>
      </c>
    </row>
    <row r="259" spans="1:58">
      <c r="A259" t="s">
        <v>829</v>
      </c>
      <c r="B259">
        <v>6</v>
      </c>
      <c r="C259">
        <v>0</v>
      </c>
      <c r="D259">
        <v>9751</v>
      </c>
      <c r="E259" t="s">
        <v>2207</v>
      </c>
      <c r="F259">
        <v>53511012</v>
      </c>
      <c r="G259" t="s">
        <v>2041</v>
      </c>
      <c r="H259">
        <v>0</v>
      </c>
      <c r="I259" t="s">
        <v>2083</v>
      </c>
      <c r="J259">
        <v>12.21</v>
      </c>
      <c r="K259">
        <v>2</v>
      </c>
      <c r="L259" t="s">
        <v>1771</v>
      </c>
      <c r="M259" t="s">
        <v>2084</v>
      </c>
      <c r="N259" t="s">
        <v>1757</v>
      </c>
      <c r="O259" t="s">
        <v>1756</v>
      </c>
      <c r="P259" t="s">
        <v>1756</v>
      </c>
      <c r="Q259" s="387">
        <v>24.42</v>
      </c>
      <c r="R259">
        <v>3.1746000000000003</v>
      </c>
      <c r="S259">
        <v>27.5946</v>
      </c>
      <c r="T259" s="388">
        <v>44432</v>
      </c>
      <c r="U259">
        <v>0</v>
      </c>
      <c r="V259" t="s">
        <v>830</v>
      </c>
      <c r="W259" s="388">
        <v>44446</v>
      </c>
      <c r="X259">
        <v>160</v>
      </c>
      <c r="Y259">
        <v>0</v>
      </c>
      <c r="Z259">
        <v>0</v>
      </c>
      <c r="AA259" t="s">
        <v>1758</v>
      </c>
      <c r="AB259" t="s">
        <v>2044</v>
      </c>
      <c r="AD259" t="s">
        <v>2045</v>
      </c>
      <c r="AE259" t="s">
        <v>2046</v>
      </c>
      <c r="AI259" t="s">
        <v>1761</v>
      </c>
      <c r="AL259" t="s">
        <v>2208</v>
      </c>
      <c r="AM259">
        <v>6</v>
      </c>
      <c r="AN259" t="s">
        <v>2048</v>
      </c>
      <c r="AO259" t="s">
        <v>2049</v>
      </c>
      <c r="AP259">
        <v>0</v>
      </c>
      <c r="AQ259" s="388">
        <v>44438</v>
      </c>
      <c r="AS259" t="s">
        <v>1765</v>
      </c>
      <c r="AT259" s="388">
        <v>44439</v>
      </c>
      <c r="AU259" t="s">
        <v>1756</v>
      </c>
      <c r="AV259" t="s">
        <v>1756</v>
      </c>
      <c r="AZ259" t="s">
        <v>1766</v>
      </c>
      <c r="BA259" t="s">
        <v>1865</v>
      </c>
      <c r="BB259" t="s">
        <v>2235</v>
      </c>
      <c r="BC259" t="s">
        <v>2236</v>
      </c>
      <c r="BD259" t="s">
        <v>1756</v>
      </c>
      <c r="BE259" t="s">
        <v>824</v>
      </c>
      <c r="BF259" t="s">
        <v>824</v>
      </c>
    </row>
    <row r="260" spans="1:58">
      <c r="A260" t="s">
        <v>829</v>
      </c>
      <c r="B260">
        <v>6</v>
      </c>
      <c r="C260">
        <v>0</v>
      </c>
      <c r="D260">
        <v>9751</v>
      </c>
      <c r="E260" t="s">
        <v>2207</v>
      </c>
      <c r="F260">
        <v>53511012</v>
      </c>
      <c r="G260" t="s">
        <v>2041</v>
      </c>
      <c r="H260">
        <v>0</v>
      </c>
      <c r="I260" t="s">
        <v>2083</v>
      </c>
      <c r="J260">
        <v>12.21</v>
      </c>
      <c r="K260">
        <v>9</v>
      </c>
      <c r="L260" t="s">
        <v>1771</v>
      </c>
      <c r="M260" t="s">
        <v>2084</v>
      </c>
      <c r="N260" t="s">
        <v>1757</v>
      </c>
      <c r="O260" t="s">
        <v>1756</v>
      </c>
      <c r="P260" t="s">
        <v>1756</v>
      </c>
      <c r="Q260" s="387">
        <v>109.89</v>
      </c>
      <c r="R260">
        <v>14.2857</v>
      </c>
      <c r="S260">
        <v>124.17569999999999</v>
      </c>
      <c r="T260" s="388">
        <v>44432</v>
      </c>
      <c r="U260">
        <v>0</v>
      </c>
      <c r="V260" t="s">
        <v>830</v>
      </c>
      <c r="W260" s="388">
        <v>44446</v>
      </c>
      <c r="X260">
        <v>160</v>
      </c>
      <c r="Y260">
        <v>0</v>
      </c>
      <c r="Z260">
        <v>0</v>
      </c>
      <c r="AA260" t="s">
        <v>1758</v>
      </c>
      <c r="AB260" t="s">
        <v>2044</v>
      </c>
      <c r="AD260" t="s">
        <v>2045</v>
      </c>
      <c r="AE260" t="s">
        <v>2046</v>
      </c>
      <c r="AI260" t="s">
        <v>1761</v>
      </c>
      <c r="AL260" t="s">
        <v>2208</v>
      </c>
      <c r="AM260">
        <v>6</v>
      </c>
      <c r="AN260" t="s">
        <v>2048</v>
      </c>
      <c r="AO260" t="s">
        <v>2049</v>
      </c>
      <c r="AP260">
        <v>0</v>
      </c>
      <c r="AQ260" s="388">
        <v>44438</v>
      </c>
      <c r="AS260" t="s">
        <v>1765</v>
      </c>
      <c r="AT260" s="388">
        <v>44439</v>
      </c>
      <c r="AU260" t="s">
        <v>1756</v>
      </c>
      <c r="AV260" t="s">
        <v>1756</v>
      </c>
      <c r="AZ260" t="s">
        <v>1766</v>
      </c>
      <c r="BA260" t="s">
        <v>1865</v>
      </c>
      <c r="BB260" t="s">
        <v>2233</v>
      </c>
      <c r="BC260" t="s">
        <v>2234</v>
      </c>
      <c r="BD260" t="s">
        <v>1756</v>
      </c>
      <c r="BE260" t="s">
        <v>824</v>
      </c>
      <c r="BF260" t="s">
        <v>824</v>
      </c>
    </row>
    <row r="261" spans="1:58">
      <c r="A261" t="s">
        <v>829</v>
      </c>
      <c r="B261">
        <v>6</v>
      </c>
      <c r="C261">
        <v>0</v>
      </c>
      <c r="D261">
        <v>9751</v>
      </c>
      <c r="E261" t="s">
        <v>2207</v>
      </c>
      <c r="F261">
        <v>53511012</v>
      </c>
      <c r="G261" t="s">
        <v>2041</v>
      </c>
      <c r="H261">
        <v>0</v>
      </c>
      <c r="I261" t="s">
        <v>2089</v>
      </c>
      <c r="J261">
        <v>146.96</v>
      </c>
      <c r="K261">
        <v>2</v>
      </c>
      <c r="L261" t="s">
        <v>2063</v>
      </c>
      <c r="M261" t="s">
        <v>2090</v>
      </c>
      <c r="N261" t="s">
        <v>1757</v>
      </c>
      <c r="O261" t="s">
        <v>1756</v>
      </c>
      <c r="P261" t="s">
        <v>1756</v>
      </c>
      <c r="Q261" s="387">
        <v>293.92</v>
      </c>
      <c r="R261">
        <v>38.209600000000002</v>
      </c>
      <c r="S261">
        <v>332.12959999999998</v>
      </c>
      <c r="T261" s="388">
        <v>44432</v>
      </c>
      <c r="U261">
        <v>0</v>
      </c>
      <c r="V261" t="s">
        <v>830</v>
      </c>
      <c r="W261" s="388">
        <v>44446</v>
      </c>
      <c r="X261">
        <v>160</v>
      </c>
      <c r="Y261">
        <v>0</v>
      </c>
      <c r="Z261">
        <v>0</v>
      </c>
      <c r="AA261" t="s">
        <v>1758</v>
      </c>
      <c r="AB261" t="s">
        <v>2044</v>
      </c>
      <c r="AD261" t="s">
        <v>2045</v>
      </c>
      <c r="AE261" t="s">
        <v>2046</v>
      </c>
      <c r="AI261" t="s">
        <v>1761</v>
      </c>
      <c r="AL261" t="s">
        <v>2208</v>
      </c>
      <c r="AM261">
        <v>6</v>
      </c>
      <c r="AN261" t="s">
        <v>2048</v>
      </c>
      <c r="AO261" t="s">
        <v>2049</v>
      </c>
      <c r="AP261">
        <v>0</v>
      </c>
      <c r="AQ261" s="388">
        <v>44438</v>
      </c>
      <c r="AS261" t="s">
        <v>1765</v>
      </c>
      <c r="AT261" s="388">
        <v>44439</v>
      </c>
      <c r="AU261" t="s">
        <v>1756</v>
      </c>
      <c r="AV261" t="s">
        <v>1756</v>
      </c>
      <c r="AZ261" t="s">
        <v>1766</v>
      </c>
      <c r="BA261" t="s">
        <v>1865</v>
      </c>
      <c r="BB261" t="s">
        <v>2237</v>
      </c>
      <c r="BC261" t="s">
        <v>2238</v>
      </c>
      <c r="BD261" t="s">
        <v>1756</v>
      </c>
      <c r="BE261" t="s">
        <v>824</v>
      </c>
      <c r="BF261" t="s">
        <v>824</v>
      </c>
    </row>
    <row r="262" spans="1:58">
      <c r="A262" t="s">
        <v>829</v>
      </c>
      <c r="B262">
        <v>6</v>
      </c>
      <c r="C262">
        <v>0</v>
      </c>
      <c r="D262">
        <v>9751</v>
      </c>
      <c r="E262" t="s">
        <v>2207</v>
      </c>
      <c r="F262">
        <v>53511012</v>
      </c>
      <c r="G262" t="s">
        <v>2041</v>
      </c>
      <c r="H262">
        <v>0</v>
      </c>
      <c r="I262" t="s">
        <v>2089</v>
      </c>
      <c r="J262">
        <v>146.96</v>
      </c>
      <c r="K262">
        <v>9</v>
      </c>
      <c r="L262" t="s">
        <v>2063</v>
      </c>
      <c r="M262" t="s">
        <v>2090</v>
      </c>
      <c r="N262" t="s">
        <v>1757</v>
      </c>
      <c r="O262" t="s">
        <v>1756</v>
      </c>
      <c r="P262" t="s">
        <v>1756</v>
      </c>
      <c r="Q262" s="387">
        <v>1322.64</v>
      </c>
      <c r="R262">
        <v>171.94320000000002</v>
      </c>
      <c r="S262">
        <v>1494.5832</v>
      </c>
      <c r="T262" s="388">
        <v>44432</v>
      </c>
      <c r="U262">
        <v>0</v>
      </c>
      <c r="V262" t="s">
        <v>830</v>
      </c>
      <c r="W262" s="388">
        <v>44446</v>
      </c>
      <c r="X262">
        <v>160</v>
      </c>
      <c r="Y262">
        <v>0</v>
      </c>
      <c r="Z262">
        <v>0</v>
      </c>
      <c r="AA262" t="s">
        <v>1758</v>
      </c>
      <c r="AB262" t="s">
        <v>2044</v>
      </c>
      <c r="AD262" t="s">
        <v>2045</v>
      </c>
      <c r="AE262" t="s">
        <v>2046</v>
      </c>
      <c r="AI262" t="s">
        <v>1761</v>
      </c>
      <c r="AL262" t="s">
        <v>2208</v>
      </c>
      <c r="AM262">
        <v>6</v>
      </c>
      <c r="AN262" t="s">
        <v>2048</v>
      </c>
      <c r="AO262" t="s">
        <v>2049</v>
      </c>
      <c r="AP262">
        <v>0</v>
      </c>
      <c r="AQ262" s="388">
        <v>44438</v>
      </c>
      <c r="AS262" t="s">
        <v>1765</v>
      </c>
      <c r="AT262" s="388">
        <v>44439</v>
      </c>
      <c r="AU262" t="s">
        <v>1756</v>
      </c>
      <c r="AV262" t="s">
        <v>1756</v>
      </c>
      <c r="AZ262" t="s">
        <v>1766</v>
      </c>
      <c r="BA262" t="s">
        <v>1865</v>
      </c>
      <c r="BB262" t="s">
        <v>2239</v>
      </c>
      <c r="BC262" t="s">
        <v>2240</v>
      </c>
      <c r="BD262" t="s">
        <v>1756</v>
      </c>
      <c r="BE262" t="s">
        <v>824</v>
      </c>
      <c r="BF262" t="s">
        <v>824</v>
      </c>
    </row>
    <row r="263" spans="1:58">
      <c r="A263" t="s">
        <v>829</v>
      </c>
      <c r="B263">
        <v>6</v>
      </c>
      <c r="C263">
        <v>0</v>
      </c>
      <c r="D263">
        <v>9751</v>
      </c>
      <c r="E263" t="s">
        <v>2207</v>
      </c>
      <c r="F263">
        <v>53511012</v>
      </c>
      <c r="G263" t="s">
        <v>2041</v>
      </c>
      <c r="H263">
        <v>0</v>
      </c>
      <c r="I263" t="s">
        <v>2089</v>
      </c>
      <c r="J263">
        <v>146.96</v>
      </c>
      <c r="K263">
        <v>9</v>
      </c>
      <c r="L263" t="s">
        <v>2063</v>
      </c>
      <c r="M263" t="s">
        <v>2090</v>
      </c>
      <c r="N263" t="s">
        <v>1757</v>
      </c>
      <c r="O263" t="s">
        <v>1756</v>
      </c>
      <c r="P263" t="s">
        <v>1756</v>
      </c>
      <c r="Q263" s="387">
        <v>1322.64</v>
      </c>
      <c r="R263">
        <v>171.94320000000002</v>
      </c>
      <c r="S263">
        <v>1494.5832</v>
      </c>
      <c r="T263" s="388">
        <v>44432</v>
      </c>
      <c r="U263">
        <v>0</v>
      </c>
      <c r="V263" t="s">
        <v>830</v>
      </c>
      <c r="W263" s="388">
        <v>44446</v>
      </c>
      <c r="X263">
        <v>160</v>
      </c>
      <c r="Y263">
        <v>0</v>
      </c>
      <c r="Z263">
        <v>0</v>
      </c>
      <c r="AA263" t="s">
        <v>1758</v>
      </c>
      <c r="AB263" t="s">
        <v>2044</v>
      </c>
      <c r="AD263" t="s">
        <v>2045</v>
      </c>
      <c r="AE263" t="s">
        <v>2046</v>
      </c>
      <c r="AI263" t="s">
        <v>1761</v>
      </c>
      <c r="AL263" t="s">
        <v>2208</v>
      </c>
      <c r="AM263">
        <v>6</v>
      </c>
      <c r="AN263" t="s">
        <v>2048</v>
      </c>
      <c r="AO263" t="s">
        <v>2049</v>
      </c>
      <c r="AP263">
        <v>0</v>
      </c>
      <c r="AQ263" s="388">
        <v>44438</v>
      </c>
      <c r="AS263" t="s">
        <v>1765</v>
      </c>
      <c r="AT263" s="388">
        <v>44439</v>
      </c>
      <c r="AU263" t="s">
        <v>1756</v>
      </c>
      <c r="AV263" t="s">
        <v>1756</v>
      </c>
      <c r="AZ263" t="s">
        <v>1766</v>
      </c>
      <c r="BA263" t="s">
        <v>1865</v>
      </c>
      <c r="BB263" t="s">
        <v>2239</v>
      </c>
      <c r="BC263" t="s">
        <v>2240</v>
      </c>
      <c r="BD263" t="s">
        <v>1756</v>
      </c>
      <c r="BE263" t="s">
        <v>824</v>
      </c>
      <c r="BF263" t="s">
        <v>824</v>
      </c>
    </row>
    <row r="264" spans="1:58">
      <c r="A264" t="s">
        <v>829</v>
      </c>
      <c r="B264">
        <v>6</v>
      </c>
      <c r="C264">
        <v>0</v>
      </c>
      <c r="D264">
        <v>9751</v>
      </c>
      <c r="E264" t="s">
        <v>2207</v>
      </c>
      <c r="F264">
        <v>53511012</v>
      </c>
      <c r="G264" t="s">
        <v>2041</v>
      </c>
      <c r="H264">
        <v>0</v>
      </c>
      <c r="I264" t="s">
        <v>2095</v>
      </c>
      <c r="J264">
        <v>138.44999999999999</v>
      </c>
      <c r="K264">
        <v>9</v>
      </c>
      <c r="L264" t="s">
        <v>2063</v>
      </c>
      <c r="M264" t="s">
        <v>2096</v>
      </c>
      <c r="N264" t="s">
        <v>1757</v>
      </c>
      <c r="O264" t="s">
        <v>1756</v>
      </c>
      <c r="P264" t="s">
        <v>1756</v>
      </c>
      <c r="Q264" s="387">
        <v>1246.05</v>
      </c>
      <c r="R264">
        <v>161.98650000000001</v>
      </c>
      <c r="S264">
        <v>1408.0364999999997</v>
      </c>
      <c r="T264" s="388">
        <v>44432</v>
      </c>
      <c r="U264">
        <v>0</v>
      </c>
      <c r="V264" t="s">
        <v>830</v>
      </c>
      <c r="W264" s="388">
        <v>44446</v>
      </c>
      <c r="X264">
        <v>160</v>
      </c>
      <c r="Y264">
        <v>0</v>
      </c>
      <c r="Z264">
        <v>0</v>
      </c>
      <c r="AA264" t="s">
        <v>1758</v>
      </c>
      <c r="AB264" t="s">
        <v>2044</v>
      </c>
      <c r="AD264" t="s">
        <v>2045</v>
      </c>
      <c r="AE264" t="s">
        <v>2046</v>
      </c>
      <c r="AI264" t="s">
        <v>1761</v>
      </c>
      <c r="AL264" t="s">
        <v>2208</v>
      </c>
      <c r="AM264">
        <v>6</v>
      </c>
      <c r="AN264" t="s">
        <v>2048</v>
      </c>
      <c r="AO264" t="s">
        <v>2049</v>
      </c>
      <c r="AP264">
        <v>0</v>
      </c>
      <c r="AQ264" s="388">
        <v>44438</v>
      </c>
      <c r="AS264" t="s">
        <v>1765</v>
      </c>
      <c r="AT264" s="388">
        <v>44439</v>
      </c>
      <c r="AU264" t="s">
        <v>1756</v>
      </c>
      <c r="AV264" t="s">
        <v>1756</v>
      </c>
      <c r="AZ264" t="s">
        <v>1766</v>
      </c>
      <c r="BA264" t="s">
        <v>1865</v>
      </c>
      <c r="BB264" t="s">
        <v>2241</v>
      </c>
      <c r="BC264" t="s">
        <v>2242</v>
      </c>
      <c r="BD264" t="s">
        <v>1756</v>
      </c>
      <c r="BE264" t="s">
        <v>824</v>
      </c>
      <c r="BF264" t="s">
        <v>824</v>
      </c>
    </row>
    <row r="265" spans="1:58">
      <c r="A265" t="s">
        <v>829</v>
      </c>
      <c r="B265">
        <v>6</v>
      </c>
      <c r="C265">
        <v>0</v>
      </c>
      <c r="D265">
        <v>9751</v>
      </c>
      <c r="E265" t="s">
        <v>2207</v>
      </c>
      <c r="F265">
        <v>53511012</v>
      </c>
      <c r="G265" t="s">
        <v>2041</v>
      </c>
      <c r="H265">
        <v>0</v>
      </c>
      <c r="I265" t="s">
        <v>2095</v>
      </c>
      <c r="J265">
        <v>138.44999999999999</v>
      </c>
      <c r="K265">
        <v>5</v>
      </c>
      <c r="L265" t="s">
        <v>2063</v>
      </c>
      <c r="M265" t="s">
        <v>2096</v>
      </c>
      <c r="N265" t="s">
        <v>1757</v>
      </c>
      <c r="O265" t="s">
        <v>1756</v>
      </c>
      <c r="P265" t="s">
        <v>1756</v>
      </c>
      <c r="Q265" s="387">
        <v>692.25</v>
      </c>
      <c r="R265">
        <v>89.992500000000007</v>
      </c>
      <c r="S265">
        <v>782.24249999999995</v>
      </c>
      <c r="T265" s="388">
        <v>44432</v>
      </c>
      <c r="U265">
        <v>0</v>
      </c>
      <c r="V265" t="s">
        <v>830</v>
      </c>
      <c r="W265" s="388">
        <v>44446</v>
      </c>
      <c r="X265">
        <v>160</v>
      </c>
      <c r="Y265">
        <v>0</v>
      </c>
      <c r="Z265">
        <v>0</v>
      </c>
      <c r="AA265" t="s">
        <v>1758</v>
      </c>
      <c r="AB265" t="s">
        <v>2044</v>
      </c>
      <c r="AD265" t="s">
        <v>2045</v>
      </c>
      <c r="AE265" t="s">
        <v>2046</v>
      </c>
      <c r="AI265" t="s">
        <v>1761</v>
      </c>
      <c r="AL265" t="s">
        <v>2208</v>
      </c>
      <c r="AM265">
        <v>6</v>
      </c>
      <c r="AN265" t="s">
        <v>2048</v>
      </c>
      <c r="AO265" t="s">
        <v>2049</v>
      </c>
      <c r="AP265">
        <v>0</v>
      </c>
      <c r="AQ265" s="388">
        <v>44438</v>
      </c>
      <c r="AS265" t="s">
        <v>1765</v>
      </c>
      <c r="AT265" s="388">
        <v>44439</v>
      </c>
      <c r="AU265" t="s">
        <v>1756</v>
      </c>
      <c r="AV265" t="s">
        <v>1756</v>
      </c>
      <c r="AZ265" t="s">
        <v>1766</v>
      </c>
      <c r="BA265" t="s">
        <v>1865</v>
      </c>
      <c r="BB265" t="s">
        <v>2243</v>
      </c>
      <c r="BC265" t="s">
        <v>2244</v>
      </c>
      <c r="BD265" t="s">
        <v>1756</v>
      </c>
      <c r="BE265" t="s">
        <v>824</v>
      </c>
      <c r="BF265" t="s">
        <v>824</v>
      </c>
    </row>
    <row r="266" spans="1:58">
      <c r="A266" t="s">
        <v>829</v>
      </c>
      <c r="B266">
        <v>6</v>
      </c>
      <c r="C266">
        <v>0</v>
      </c>
      <c r="D266">
        <v>9751</v>
      </c>
      <c r="E266" t="s">
        <v>2207</v>
      </c>
      <c r="F266">
        <v>53511012</v>
      </c>
      <c r="G266" t="s">
        <v>2041</v>
      </c>
      <c r="H266">
        <v>0</v>
      </c>
      <c r="I266" t="s">
        <v>2095</v>
      </c>
      <c r="J266">
        <v>138.44999999999999</v>
      </c>
      <c r="K266">
        <v>7</v>
      </c>
      <c r="L266" t="s">
        <v>2063</v>
      </c>
      <c r="M266" t="s">
        <v>2096</v>
      </c>
      <c r="N266" t="s">
        <v>1757</v>
      </c>
      <c r="O266" t="s">
        <v>1756</v>
      </c>
      <c r="P266" t="s">
        <v>1756</v>
      </c>
      <c r="Q266" s="387">
        <v>969.15</v>
      </c>
      <c r="R266">
        <v>125.98950000000001</v>
      </c>
      <c r="S266">
        <v>1095.1394999999998</v>
      </c>
      <c r="T266" s="388">
        <v>44432</v>
      </c>
      <c r="U266">
        <v>0</v>
      </c>
      <c r="V266" t="s">
        <v>830</v>
      </c>
      <c r="W266" s="388">
        <v>44446</v>
      </c>
      <c r="X266">
        <v>160</v>
      </c>
      <c r="Y266">
        <v>0</v>
      </c>
      <c r="Z266">
        <v>0</v>
      </c>
      <c r="AA266" t="s">
        <v>1758</v>
      </c>
      <c r="AB266" t="s">
        <v>2044</v>
      </c>
      <c r="AD266" t="s">
        <v>2045</v>
      </c>
      <c r="AE266" t="s">
        <v>2046</v>
      </c>
      <c r="AI266" t="s">
        <v>1761</v>
      </c>
      <c r="AL266" t="s">
        <v>2208</v>
      </c>
      <c r="AM266">
        <v>6</v>
      </c>
      <c r="AN266" t="s">
        <v>2048</v>
      </c>
      <c r="AO266" t="s">
        <v>2049</v>
      </c>
      <c r="AP266">
        <v>0</v>
      </c>
      <c r="AQ266" s="388">
        <v>44438</v>
      </c>
      <c r="AS266" t="s">
        <v>1765</v>
      </c>
      <c r="AT266" s="388">
        <v>44439</v>
      </c>
      <c r="AU266" t="s">
        <v>1756</v>
      </c>
      <c r="AV266" t="s">
        <v>1756</v>
      </c>
      <c r="AZ266" t="s">
        <v>1766</v>
      </c>
      <c r="BA266" t="s">
        <v>1865</v>
      </c>
      <c r="BB266" t="s">
        <v>2245</v>
      </c>
      <c r="BC266" t="s">
        <v>2246</v>
      </c>
      <c r="BD266" t="s">
        <v>1756</v>
      </c>
      <c r="BE266" t="s">
        <v>824</v>
      </c>
      <c r="BF266" t="s">
        <v>824</v>
      </c>
    </row>
    <row r="267" spans="1:58">
      <c r="A267" t="s">
        <v>829</v>
      </c>
      <c r="B267">
        <v>6</v>
      </c>
      <c r="C267">
        <v>0</v>
      </c>
      <c r="D267">
        <v>9751</v>
      </c>
      <c r="E267" t="s">
        <v>2207</v>
      </c>
      <c r="F267">
        <v>53511012</v>
      </c>
      <c r="G267" t="s">
        <v>2041</v>
      </c>
      <c r="H267">
        <v>0</v>
      </c>
      <c r="I267" t="s">
        <v>2095</v>
      </c>
      <c r="J267">
        <v>138.44999999999999</v>
      </c>
      <c r="K267">
        <v>9</v>
      </c>
      <c r="L267" t="s">
        <v>2063</v>
      </c>
      <c r="M267" t="s">
        <v>2096</v>
      </c>
      <c r="N267" t="s">
        <v>1757</v>
      </c>
      <c r="O267" t="s">
        <v>1756</v>
      </c>
      <c r="P267" t="s">
        <v>1756</v>
      </c>
      <c r="Q267" s="387">
        <v>1246.05</v>
      </c>
      <c r="R267">
        <v>161.98650000000001</v>
      </c>
      <c r="S267">
        <v>1408.0364999999997</v>
      </c>
      <c r="T267" s="388">
        <v>44432</v>
      </c>
      <c r="U267">
        <v>0</v>
      </c>
      <c r="V267" t="s">
        <v>830</v>
      </c>
      <c r="W267" s="388">
        <v>44446</v>
      </c>
      <c r="X267">
        <v>160</v>
      </c>
      <c r="Y267">
        <v>0</v>
      </c>
      <c r="Z267">
        <v>0</v>
      </c>
      <c r="AA267" t="s">
        <v>1758</v>
      </c>
      <c r="AB267" t="s">
        <v>2044</v>
      </c>
      <c r="AD267" t="s">
        <v>2045</v>
      </c>
      <c r="AE267" t="s">
        <v>2046</v>
      </c>
      <c r="AI267" t="s">
        <v>1761</v>
      </c>
      <c r="AL267" t="s">
        <v>2208</v>
      </c>
      <c r="AM267">
        <v>6</v>
      </c>
      <c r="AN267" t="s">
        <v>2048</v>
      </c>
      <c r="AO267" t="s">
        <v>2049</v>
      </c>
      <c r="AP267">
        <v>0</v>
      </c>
      <c r="AQ267" s="388">
        <v>44438</v>
      </c>
      <c r="AS267" t="s">
        <v>1765</v>
      </c>
      <c r="AT267" s="388">
        <v>44439</v>
      </c>
      <c r="AU267" t="s">
        <v>1756</v>
      </c>
      <c r="AV267" t="s">
        <v>1756</v>
      </c>
      <c r="AZ267" t="s">
        <v>1766</v>
      </c>
      <c r="BA267" t="s">
        <v>1865</v>
      </c>
      <c r="BB267" t="s">
        <v>2241</v>
      </c>
      <c r="BC267" t="s">
        <v>2242</v>
      </c>
      <c r="BD267" t="s">
        <v>1756</v>
      </c>
      <c r="BE267" t="s">
        <v>824</v>
      </c>
      <c r="BF267" t="s">
        <v>824</v>
      </c>
    </row>
    <row r="268" spans="1:58">
      <c r="A268" t="s">
        <v>829</v>
      </c>
      <c r="B268">
        <v>6</v>
      </c>
      <c r="C268">
        <v>0</v>
      </c>
      <c r="D268">
        <v>9751</v>
      </c>
      <c r="E268" t="s">
        <v>2207</v>
      </c>
      <c r="F268">
        <v>53511012</v>
      </c>
      <c r="G268" t="s">
        <v>2041</v>
      </c>
      <c r="H268">
        <v>0</v>
      </c>
      <c r="I268" t="s">
        <v>2247</v>
      </c>
      <c r="J268">
        <v>131.47999999999999</v>
      </c>
      <c r="K268">
        <v>9</v>
      </c>
      <c r="L268" t="s">
        <v>2063</v>
      </c>
      <c r="M268" t="s">
        <v>2248</v>
      </c>
      <c r="N268" t="s">
        <v>1757</v>
      </c>
      <c r="O268" t="s">
        <v>1756</v>
      </c>
      <c r="P268" t="s">
        <v>1756</v>
      </c>
      <c r="Q268" s="387">
        <v>1183.32</v>
      </c>
      <c r="R268">
        <v>153.83160000000001</v>
      </c>
      <c r="S268">
        <v>1337.1515999999997</v>
      </c>
      <c r="T268" s="388">
        <v>44432</v>
      </c>
      <c r="U268">
        <v>0</v>
      </c>
      <c r="V268" t="s">
        <v>830</v>
      </c>
      <c r="W268" s="388">
        <v>44446</v>
      </c>
      <c r="X268">
        <v>160</v>
      </c>
      <c r="Y268">
        <v>0</v>
      </c>
      <c r="Z268">
        <v>0</v>
      </c>
      <c r="AA268" t="s">
        <v>1758</v>
      </c>
      <c r="AB268" t="s">
        <v>2044</v>
      </c>
      <c r="AD268" t="s">
        <v>2045</v>
      </c>
      <c r="AE268" t="s">
        <v>2046</v>
      </c>
      <c r="AI268" t="s">
        <v>1761</v>
      </c>
      <c r="AL268" t="s">
        <v>2208</v>
      </c>
      <c r="AM268">
        <v>6</v>
      </c>
      <c r="AN268" t="s">
        <v>2048</v>
      </c>
      <c r="AO268" t="s">
        <v>2049</v>
      </c>
      <c r="AP268">
        <v>0</v>
      </c>
      <c r="AQ268" s="388">
        <v>44438</v>
      </c>
      <c r="AS268" t="s">
        <v>1765</v>
      </c>
      <c r="AT268" s="388">
        <v>44439</v>
      </c>
      <c r="AU268" t="s">
        <v>1756</v>
      </c>
      <c r="AV268" t="s">
        <v>1756</v>
      </c>
      <c r="AZ268" t="s">
        <v>1766</v>
      </c>
      <c r="BA268" t="s">
        <v>1865</v>
      </c>
      <c r="BB268" t="s">
        <v>2249</v>
      </c>
      <c r="BC268" t="s">
        <v>2250</v>
      </c>
      <c r="BD268" t="s">
        <v>1756</v>
      </c>
      <c r="BE268" t="s">
        <v>824</v>
      </c>
      <c r="BF268" t="s">
        <v>824</v>
      </c>
    </row>
    <row r="269" spans="1:58">
      <c r="A269" t="s">
        <v>829</v>
      </c>
      <c r="B269">
        <v>6</v>
      </c>
      <c r="C269">
        <v>0</v>
      </c>
      <c r="D269">
        <v>9740</v>
      </c>
      <c r="E269" t="s">
        <v>2251</v>
      </c>
      <c r="F269">
        <v>53511012</v>
      </c>
      <c r="G269" t="s">
        <v>2041</v>
      </c>
      <c r="H269">
        <v>0</v>
      </c>
      <c r="I269" t="s">
        <v>2052</v>
      </c>
      <c r="J269">
        <v>75</v>
      </c>
      <c r="K269">
        <v>11</v>
      </c>
      <c r="L269" t="s">
        <v>1771</v>
      </c>
      <c r="M269" t="s">
        <v>1756</v>
      </c>
      <c r="N269" t="s">
        <v>1756</v>
      </c>
      <c r="O269" t="s">
        <v>2053</v>
      </c>
      <c r="P269" t="s">
        <v>1757</v>
      </c>
      <c r="Q269" s="387">
        <v>825</v>
      </c>
      <c r="R269">
        <v>107.25</v>
      </c>
      <c r="S269">
        <v>932.24999999999989</v>
      </c>
      <c r="T269" s="388">
        <v>44431</v>
      </c>
      <c r="U269">
        <v>0</v>
      </c>
      <c r="V269" t="s">
        <v>830</v>
      </c>
      <c r="W269" s="388">
        <v>44446</v>
      </c>
      <c r="X269">
        <v>160</v>
      </c>
      <c r="Y269">
        <v>0</v>
      </c>
      <c r="Z269">
        <v>0</v>
      </c>
      <c r="AA269" t="s">
        <v>1758</v>
      </c>
      <c r="AB269" t="s">
        <v>2044</v>
      </c>
      <c r="AD269" t="s">
        <v>2045</v>
      </c>
      <c r="AE269" t="s">
        <v>2046</v>
      </c>
      <c r="AI269" t="s">
        <v>1761</v>
      </c>
      <c r="AL269" t="s">
        <v>2197</v>
      </c>
      <c r="AM269">
        <v>6</v>
      </c>
      <c r="AN269" t="s">
        <v>2198</v>
      </c>
      <c r="AO269" t="s">
        <v>2049</v>
      </c>
      <c r="AP269">
        <v>0</v>
      </c>
      <c r="AQ269" s="388">
        <v>44438</v>
      </c>
      <c r="AS269" t="s">
        <v>1765</v>
      </c>
      <c r="AT269" s="388">
        <v>44439</v>
      </c>
      <c r="AU269" t="s">
        <v>1756</v>
      </c>
      <c r="AV269" t="s">
        <v>1756</v>
      </c>
      <c r="AZ269" t="s">
        <v>1766</v>
      </c>
      <c r="BA269" t="s">
        <v>1865</v>
      </c>
      <c r="BB269" t="s">
        <v>2252</v>
      </c>
      <c r="BC269" t="s">
        <v>2253</v>
      </c>
      <c r="BD269" t="s">
        <v>1756</v>
      </c>
      <c r="BE269" t="s">
        <v>824</v>
      </c>
      <c r="BF269" t="s">
        <v>824</v>
      </c>
    </row>
    <row r="270" spans="1:58">
      <c r="A270" t="s">
        <v>829</v>
      </c>
      <c r="B270">
        <v>6</v>
      </c>
      <c r="C270">
        <v>0</v>
      </c>
      <c r="D270">
        <v>9740</v>
      </c>
      <c r="E270" t="s">
        <v>2251</v>
      </c>
      <c r="F270">
        <v>53511012</v>
      </c>
      <c r="G270" t="s">
        <v>2041</v>
      </c>
      <c r="H270">
        <v>0</v>
      </c>
      <c r="I270" t="s">
        <v>2056</v>
      </c>
      <c r="J270">
        <v>210</v>
      </c>
      <c r="K270">
        <v>1</v>
      </c>
      <c r="L270" t="s">
        <v>1755</v>
      </c>
      <c r="M270" t="s">
        <v>1756</v>
      </c>
      <c r="N270" t="s">
        <v>1756</v>
      </c>
      <c r="P270" t="s">
        <v>1757</v>
      </c>
      <c r="Q270" s="387">
        <v>210</v>
      </c>
      <c r="R270">
        <v>27.3</v>
      </c>
      <c r="S270">
        <v>237.29999999999998</v>
      </c>
      <c r="T270" s="388">
        <v>44431</v>
      </c>
      <c r="U270">
        <v>0</v>
      </c>
      <c r="V270" t="s">
        <v>830</v>
      </c>
      <c r="W270" s="388">
        <v>44446</v>
      </c>
      <c r="X270">
        <v>160</v>
      </c>
      <c r="Y270">
        <v>0</v>
      </c>
      <c r="Z270">
        <v>0</v>
      </c>
      <c r="AA270" t="s">
        <v>1758</v>
      </c>
      <c r="AB270" t="s">
        <v>2044</v>
      </c>
      <c r="AD270" t="s">
        <v>2045</v>
      </c>
      <c r="AE270" t="s">
        <v>2046</v>
      </c>
      <c r="AI270" t="s">
        <v>1761</v>
      </c>
      <c r="AL270" t="s">
        <v>2197</v>
      </c>
      <c r="AM270">
        <v>6</v>
      </c>
      <c r="AN270" t="s">
        <v>2198</v>
      </c>
      <c r="AO270" t="s">
        <v>2049</v>
      </c>
      <c r="AP270">
        <v>0</v>
      </c>
      <c r="AQ270" s="388">
        <v>44438</v>
      </c>
      <c r="AS270" t="s">
        <v>1765</v>
      </c>
      <c r="AT270" s="388">
        <v>44439</v>
      </c>
      <c r="AU270" t="s">
        <v>1756</v>
      </c>
      <c r="AV270" t="s">
        <v>1756</v>
      </c>
      <c r="AZ270" t="s">
        <v>1766</v>
      </c>
      <c r="BA270" t="s">
        <v>1865</v>
      </c>
      <c r="BB270" t="s">
        <v>2254</v>
      </c>
      <c r="BC270" t="s">
        <v>2255</v>
      </c>
      <c r="BD270" t="s">
        <v>1756</v>
      </c>
      <c r="BE270" t="s">
        <v>824</v>
      </c>
      <c r="BF270" t="s">
        <v>824</v>
      </c>
    </row>
    <row r="271" spans="1:58">
      <c r="A271" t="s">
        <v>829</v>
      </c>
      <c r="B271">
        <v>6</v>
      </c>
      <c r="C271">
        <v>0</v>
      </c>
      <c r="D271">
        <v>9740</v>
      </c>
      <c r="E271" t="s">
        <v>2251</v>
      </c>
      <c r="F271">
        <v>53511012</v>
      </c>
      <c r="G271" t="s">
        <v>2041</v>
      </c>
      <c r="H271">
        <v>0</v>
      </c>
      <c r="I271" t="s">
        <v>2083</v>
      </c>
      <c r="J271">
        <v>12.21</v>
      </c>
      <c r="K271">
        <v>9</v>
      </c>
      <c r="L271" t="s">
        <v>1771</v>
      </c>
      <c r="M271" t="s">
        <v>2084</v>
      </c>
      <c r="N271" t="s">
        <v>1757</v>
      </c>
      <c r="O271" t="s">
        <v>1756</v>
      </c>
      <c r="P271" t="s">
        <v>1756</v>
      </c>
      <c r="Q271" s="387">
        <v>109.89</v>
      </c>
      <c r="R271">
        <v>14.2857</v>
      </c>
      <c r="S271">
        <v>124.17569999999999</v>
      </c>
      <c r="T271" s="388">
        <v>44431</v>
      </c>
      <c r="U271">
        <v>0</v>
      </c>
      <c r="V271" t="s">
        <v>830</v>
      </c>
      <c r="W271" s="388">
        <v>44446</v>
      </c>
      <c r="X271">
        <v>160</v>
      </c>
      <c r="Y271">
        <v>0</v>
      </c>
      <c r="Z271">
        <v>0</v>
      </c>
      <c r="AA271" t="s">
        <v>1758</v>
      </c>
      <c r="AB271" t="s">
        <v>2044</v>
      </c>
      <c r="AD271" t="s">
        <v>2045</v>
      </c>
      <c r="AE271" t="s">
        <v>2046</v>
      </c>
      <c r="AI271" t="s">
        <v>1761</v>
      </c>
      <c r="AL271" t="s">
        <v>2197</v>
      </c>
      <c r="AM271">
        <v>6</v>
      </c>
      <c r="AN271" t="s">
        <v>2198</v>
      </c>
      <c r="AO271" t="s">
        <v>2049</v>
      </c>
      <c r="AP271">
        <v>0</v>
      </c>
      <c r="AQ271" s="388">
        <v>44438</v>
      </c>
      <c r="AS271" t="s">
        <v>1765</v>
      </c>
      <c r="AT271" s="388">
        <v>44439</v>
      </c>
      <c r="AU271" t="s">
        <v>1756</v>
      </c>
      <c r="AV271" t="s">
        <v>1756</v>
      </c>
      <c r="AZ271" t="s">
        <v>1766</v>
      </c>
      <c r="BA271" t="s">
        <v>1865</v>
      </c>
      <c r="BB271" t="s">
        <v>2256</v>
      </c>
      <c r="BC271" t="s">
        <v>2257</v>
      </c>
      <c r="BD271" t="s">
        <v>1756</v>
      </c>
      <c r="BE271" t="s">
        <v>824</v>
      </c>
      <c r="BF271" t="s">
        <v>824</v>
      </c>
    </row>
    <row r="272" spans="1:58">
      <c r="A272" t="s">
        <v>829</v>
      </c>
      <c r="B272">
        <v>6</v>
      </c>
      <c r="C272">
        <v>0</v>
      </c>
      <c r="D272">
        <v>9740</v>
      </c>
      <c r="E272" t="s">
        <v>2251</v>
      </c>
      <c r="F272">
        <v>53511012</v>
      </c>
      <c r="G272" t="s">
        <v>2041</v>
      </c>
      <c r="H272">
        <v>0</v>
      </c>
      <c r="I272" t="s">
        <v>2089</v>
      </c>
      <c r="J272">
        <v>146.96</v>
      </c>
      <c r="K272">
        <v>9</v>
      </c>
      <c r="L272" t="s">
        <v>2063</v>
      </c>
      <c r="M272" t="s">
        <v>2090</v>
      </c>
      <c r="N272" t="s">
        <v>1757</v>
      </c>
      <c r="O272" t="s">
        <v>1756</v>
      </c>
      <c r="P272" t="s">
        <v>1756</v>
      </c>
      <c r="Q272" s="387">
        <v>1322.64</v>
      </c>
      <c r="R272">
        <v>171.94320000000002</v>
      </c>
      <c r="S272">
        <v>1494.5832</v>
      </c>
      <c r="T272" s="388">
        <v>44431</v>
      </c>
      <c r="U272">
        <v>0</v>
      </c>
      <c r="V272" t="s">
        <v>830</v>
      </c>
      <c r="W272" s="388">
        <v>44446</v>
      </c>
      <c r="X272">
        <v>160</v>
      </c>
      <c r="Y272">
        <v>0</v>
      </c>
      <c r="Z272">
        <v>0</v>
      </c>
      <c r="AA272" t="s">
        <v>1758</v>
      </c>
      <c r="AB272" t="s">
        <v>2044</v>
      </c>
      <c r="AD272" t="s">
        <v>2045</v>
      </c>
      <c r="AE272" t="s">
        <v>2046</v>
      </c>
      <c r="AI272" t="s">
        <v>1761</v>
      </c>
      <c r="AL272" t="s">
        <v>2197</v>
      </c>
      <c r="AM272">
        <v>6</v>
      </c>
      <c r="AN272" t="s">
        <v>2198</v>
      </c>
      <c r="AO272" t="s">
        <v>2049</v>
      </c>
      <c r="AP272">
        <v>0</v>
      </c>
      <c r="AQ272" s="388">
        <v>44438</v>
      </c>
      <c r="AS272" t="s">
        <v>1765</v>
      </c>
      <c r="AT272" s="388">
        <v>44439</v>
      </c>
      <c r="AU272" t="s">
        <v>1756</v>
      </c>
      <c r="AV272" t="s">
        <v>1756</v>
      </c>
      <c r="AZ272" t="s">
        <v>1766</v>
      </c>
      <c r="BA272" t="s">
        <v>1865</v>
      </c>
      <c r="BB272" t="s">
        <v>2258</v>
      </c>
      <c r="BC272" t="s">
        <v>2259</v>
      </c>
      <c r="BD272" t="s">
        <v>1756</v>
      </c>
      <c r="BE272" t="s">
        <v>824</v>
      </c>
      <c r="BF272" t="s">
        <v>824</v>
      </c>
    </row>
    <row r="273" spans="1:58">
      <c r="A273" t="s">
        <v>829</v>
      </c>
      <c r="B273">
        <v>6</v>
      </c>
      <c r="C273">
        <v>0</v>
      </c>
      <c r="D273">
        <v>9733</v>
      </c>
      <c r="E273" t="s">
        <v>2260</v>
      </c>
      <c r="F273">
        <v>53511012</v>
      </c>
      <c r="G273" t="s">
        <v>2041</v>
      </c>
      <c r="H273">
        <v>0</v>
      </c>
      <c r="I273" t="s">
        <v>2042</v>
      </c>
      <c r="J273">
        <v>60</v>
      </c>
      <c r="K273">
        <v>11</v>
      </c>
      <c r="L273" t="s">
        <v>1771</v>
      </c>
      <c r="M273" t="s">
        <v>1756</v>
      </c>
      <c r="N273" t="s">
        <v>1756</v>
      </c>
      <c r="O273" t="s">
        <v>1757</v>
      </c>
      <c r="P273" t="s">
        <v>1757</v>
      </c>
      <c r="Q273" s="387">
        <v>660</v>
      </c>
      <c r="R273">
        <v>85.8</v>
      </c>
      <c r="S273">
        <v>745.8</v>
      </c>
      <c r="T273" s="388">
        <v>44431</v>
      </c>
      <c r="U273">
        <v>0</v>
      </c>
      <c r="V273" t="s">
        <v>830</v>
      </c>
      <c r="W273" s="388">
        <v>44446</v>
      </c>
      <c r="X273">
        <v>160</v>
      </c>
      <c r="Y273">
        <v>0</v>
      </c>
      <c r="Z273">
        <v>0</v>
      </c>
      <c r="AA273" t="s">
        <v>1758</v>
      </c>
      <c r="AB273" t="s">
        <v>2044</v>
      </c>
      <c r="AD273" t="s">
        <v>2045</v>
      </c>
      <c r="AE273" t="s">
        <v>2046</v>
      </c>
      <c r="AI273" t="s">
        <v>1761</v>
      </c>
      <c r="AL273" t="s">
        <v>2261</v>
      </c>
      <c r="AM273">
        <v>6</v>
      </c>
      <c r="AN273" t="s">
        <v>2048</v>
      </c>
      <c r="AO273" t="s">
        <v>2049</v>
      </c>
      <c r="AP273">
        <v>0</v>
      </c>
      <c r="AQ273" s="388">
        <v>44434</v>
      </c>
      <c r="AS273" t="s">
        <v>1765</v>
      </c>
      <c r="AT273" s="388">
        <v>44440</v>
      </c>
      <c r="AU273" t="s">
        <v>1756</v>
      </c>
      <c r="AV273" t="s">
        <v>1756</v>
      </c>
      <c r="AZ273" t="s">
        <v>1766</v>
      </c>
      <c r="BA273" t="s">
        <v>1865</v>
      </c>
      <c r="BB273" t="s">
        <v>2262</v>
      </c>
      <c r="BC273" t="s">
        <v>2263</v>
      </c>
      <c r="BD273" t="s">
        <v>1756</v>
      </c>
      <c r="BE273" t="s">
        <v>824</v>
      </c>
      <c r="BF273" t="s">
        <v>824</v>
      </c>
    </row>
    <row r="274" spans="1:58">
      <c r="A274" t="s">
        <v>829</v>
      </c>
      <c r="B274">
        <v>6</v>
      </c>
      <c r="C274">
        <v>0</v>
      </c>
      <c r="D274">
        <v>9733</v>
      </c>
      <c r="E274" t="s">
        <v>2260</v>
      </c>
      <c r="F274">
        <v>53511012</v>
      </c>
      <c r="G274" t="s">
        <v>2041</v>
      </c>
      <c r="H274">
        <v>0</v>
      </c>
      <c r="I274" t="s">
        <v>2052</v>
      </c>
      <c r="J274">
        <v>75</v>
      </c>
      <c r="K274">
        <v>143</v>
      </c>
      <c r="L274" t="s">
        <v>1771</v>
      </c>
      <c r="M274" t="s">
        <v>1756</v>
      </c>
      <c r="N274" t="s">
        <v>1756</v>
      </c>
      <c r="O274" t="s">
        <v>1757</v>
      </c>
      <c r="P274" t="s">
        <v>1757</v>
      </c>
      <c r="Q274" s="387">
        <v>10725</v>
      </c>
      <c r="R274">
        <v>1394.25</v>
      </c>
      <c r="S274">
        <v>12119.249999999998</v>
      </c>
      <c r="T274" s="388">
        <v>44431</v>
      </c>
      <c r="U274">
        <v>0</v>
      </c>
      <c r="V274" t="s">
        <v>830</v>
      </c>
      <c r="W274" s="388">
        <v>44446</v>
      </c>
      <c r="X274">
        <v>160</v>
      </c>
      <c r="Y274">
        <v>0</v>
      </c>
      <c r="Z274">
        <v>0</v>
      </c>
      <c r="AA274" t="s">
        <v>1758</v>
      </c>
      <c r="AB274" t="s">
        <v>2044</v>
      </c>
      <c r="AD274" t="s">
        <v>2045</v>
      </c>
      <c r="AE274" t="s">
        <v>2046</v>
      </c>
      <c r="AI274" t="s">
        <v>1761</v>
      </c>
      <c r="AL274" t="s">
        <v>2261</v>
      </c>
      <c r="AM274">
        <v>6</v>
      </c>
      <c r="AN274" t="s">
        <v>2048</v>
      </c>
      <c r="AO274" t="s">
        <v>2049</v>
      </c>
      <c r="AP274">
        <v>0</v>
      </c>
      <c r="AQ274" s="388">
        <v>44434</v>
      </c>
      <c r="AS274" t="s">
        <v>1765</v>
      </c>
      <c r="AT274" s="388">
        <v>44440</v>
      </c>
      <c r="AU274" t="s">
        <v>1756</v>
      </c>
      <c r="AV274" t="s">
        <v>1756</v>
      </c>
      <c r="AZ274" t="s">
        <v>1766</v>
      </c>
      <c r="BA274" t="s">
        <v>1865</v>
      </c>
      <c r="BB274" t="s">
        <v>2264</v>
      </c>
      <c r="BC274" t="s">
        <v>2265</v>
      </c>
      <c r="BD274" t="s">
        <v>1756</v>
      </c>
      <c r="BE274" t="s">
        <v>824</v>
      </c>
      <c r="BF274" t="s">
        <v>824</v>
      </c>
    </row>
    <row r="275" spans="1:58">
      <c r="A275" t="s">
        <v>829</v>
      </c>
      <c r="B275">
        <v>6</v>
      </c>
      <c r="C275">
        <v>0</v>
      </c>
      <c r="D275">
        <v>9733</v>
      </c>
      <c r="E275" t="s">
        <v>2260</v>
      </c>
      <c r="F275">
        <v>53511012</v>
      </c>
      <c r="G275" t="s">
        <v>2041</v>
      </c>
      <c r="H275">
        <v>0</v>
      </c>
      <c r="I275" t="s">
        <v>2056</v>
      </c>
      <c r="J275">
        <v>210</v>
      </c>
      <c r="K275">
        <v>15</v>
      </c>
      <c r="L275" t="s">
        <v>1755</v>
      </c>
      <c r="M275" t="s">
        <v>1756</v>
      </c>
      <c r="N275" t="s">
        <v>1756</v>
      </c>
      <c r="O275" t="s">
        <v>1757</v>
      </c>
      <c r="P275" t="s">
        <v>1757</v>
      </c>
      <c r="Q275" s="387">
        <v>3150</v>
      </c>
      <c r="R275">
        <v>409.5</v>
      </c>
      <c r="S275">
        <v>3559.4999999999995</v>
      </c>
      <c r="T275" s="388">
        <v>44431</v>
      </c>
      <c r="U275">
        <v>0</v>
      </c>
      <c r="V275" t="s">
        <v>830</v>
      </c>
      <c r="W275" s="388">
        <v>44446</v>
      </c>
      <c r="X275">
        <v>160</v>
      </c>
      <c r="Y275">
        <v>0</v>
      </c>
      <c r="Z275">
        <v>0</v>
      </c>
      <c r="AA275" t="s">
        <v>1758</v>
      </c>
      <c r="AB275" t="s">
        <v>2044</v>
      </c>
      <c r="AD275" t="s">
        <v>2045</v>
      </c>
      <c r="AE275" t="s">
        <v>2046</v>
      </c>
      <c r="AI275" t="s">
        <v>1761</v>
      </c>
      <c r="AL275" t="s">
        <v>2261</v>
      </c>
      <c r="AM275">
        <v>6</v>
      </c>
      <c r="AN275" t="s">
        <v>2048</v>
      </c>
      <c r="AO275" t="s">
        <v>2049</v>
      </c>
      <c r="AP275">
        <v>0</v>
      </c>
      <c r="AQ275" s="388">
        <v>44434</v>
      </c>
      <c r="AS275" t="s">
        <v>1765</v>
      </c>
      <c r="AT275" s="388">
        <v>44440</v>
      </c>
      <c r="AU275" t="s">
        <v>1756</v>
      </c>
      <c r="AV275" t="s">
        <v>1756</v>
      </c>
      <c r="AZ275" t="s">
        <v>1766</v>
      </c>
      <c r="BA275" t="s">
        <v>1865</v>
      </c>
      <c r="BB275" t="s">
        <v>2266</v>
      </c>
      <c r="BC275" t="s">
        <v>2267</v>
      </c>
      <c r="BD275" t="s">
        <v>1756</v>
      </c>
      <c r="BE275" t="s">
        <v>824</v>
      </c>
      <c r="BF275" t="s">
        <v>824</v>
      </c>
    </row>
    <row r="276" spans="1:58">
      <c r="A276" t="s">
        <v>829</v>
      </c>
      <c r="B276">
        <v>6</v>
      </c>
      <c r="C276">
        <v>0</v>
      </c>
      <c r="D276">
        <v>9733</v>
      </c>
      <c r="E276" t="s">
        <v>2260</v>
      </c>
      <c r="F276">
        <v>53511012</v>
      </c>
      <c r="G276" t="s">
        <v>2041</v>
      </c>
      <c r="H276">
        <v>0</v>
      </c>
      <c r="I276" t="s">
        <v>518</v>
      </c>
      <c r="J276">
        <v>95</v>
      </c>
      <c r="K276">
        <v>12</v>
      </c>
      <c r="L276" t="s">
        <v>1771</v>
      </c>
      <c r="M276" t="s">
        <v>1756</v>
      </c>
      <c r="N276" t="s">
        <v>1756</v>
      </c>
      <c r="O276" t="s">
        <v>1757</v>
      </c>
      <c r="P276" t="s">
        <v>1757</v>
      </c>
      <c r="Q276" s="387">
        <v>1140</v>
      </c>
      <c r="R276">
        <v>148.20000000000002</v>
      </c>
      <c r="S276">
        <v>1288.1999999999998</v>
      </c>
      <c r="T276" s="388">
        <v>44431</v>
      </c>
      <c r="U276">
        <v>0</v>
      </c>
      <c r="V276" t="s">
        <v>830</v>
      </c>
      <c r="W276" s="388">
        <v>44446</v>
      </c>
      <c r="X276">
        <v>160</v>
      </c>
      <c r="Y276">
        <v>0</v>
      </c>
      <c r="Z276">
        <v>0</v>
      </c>
      <c r="AA276" t="s">
        <v>1758</v>
      </c>
      <c r="AB276" t="s">
        <v>2044</v>
      </c>
      <c r="AD276" t="s">
        <v>2045</v>
      </c>
      <c r="AE276" t="s">
        <v>2046</v>
      </c>
      <c r="AI276" t="s">
        <v>1761</v>
      </c>
      <c r="AL276" t="s">
        <v>2261</v>
      </c>
      <c r="AM276">
        <v>6</v>
      </c>
      <c r="AN276" t="s">
        <v>2048</v>
      </c>
      <c r="AO276" t="s">
        <v>2049</v>
      </c>
      <c r="AP276">
        <v>0</v>
      </c>
      <c r="AQ276" s="388">
        <v>44434</v>
      </c>
      <c r="AS276" t="s">
        <v>1765</v>
      </c>
      <c r="AT276" s="388">
        <v>44440</v>
      </c>
      <c r="AU276" t="s">
        <v>1756</v>
      </c>
      <c r="AV276" t="s">
        <v>1756</v>
      </c>
      <c r="AZ276" t="s">
        <v>1766</v>
      </c>
      <c r="BA276" t="s">
        <v>1865</v>
      </c>
      <c r="BB276" t="s">
        <v>2268</v>
      </c>
      <c r="BC276" t="s">
        <v>2269</v>
      </c>
      <c r="BD276" t="s">
        <v>1756</v>
      </c>
      <c r="BE276" t="s">
        <v>824</v>
      </c>
      <c r="BF276" t="s">
        <v>824</v>
      </c>
    </row>
    <row r="277" spans="1:58">
      <c r="A277" t="s">
        <v>829</v>
      </c>
      <c r="B277">
        <v>6</v>
      </c>
      <c r="C277">
        <v>0</v>
      </c>
      <c r="D277">
        <v>9733</v>
      </c>
      <c r="E277" t="s">
        <v>2260</v>
      </c>
      <c r="F277">
        <v>53511012</v>
      </c>
      <c r="G277" t="s">
        <v>2041</v>
      </c>
      <c r="H277">
        <v>0</v>
      </c>
      <c r="I277" t="s">
        <v>2062</v>
      </c>
      <c r="J277">
        <v>138.05000000000001</v>
      </c>
      <c r="K277">
        <v>9</v>
      </c>
      <c r="L277" t="s">
        <v>2063</v>
      </c>
      <c r="M277" t="s">
        <v>2064</v>
      </c>
      <c r="N277" t="s">
        <v>1757</v>
      </c>
      <c r="O277" t="s">
        <v>1756</v>
      </c>
      <c r="P277" t="s">
        <v>1756</v>
      </c>
      <c r="Q277" s="387">
        <v>1242.45</v>
      </c>
      <c r="R277">
        <v>161.51850000000002</v>
      </c>
      <c r="S277">
        <v>1403.9684999999999</v>
      </c>
      <c r="T277" s="388">
        <v>44431</v>
      </c>
      <c r="U277">
        <v>0</v>
      </c>
      <c r="V277" t="s">
        <v>830</v>
      </c>
      <c r="W277" s="388">
        <v>44446</v>
      </c>
      <c r="X277">
        <v>160</v>
      </c>
      <c r="Y277">
        <v>0</v>
      </c>
      <c r="Z277">
        <v>0</v>
      </c>
      <c r="AA277" t="s">
        <v>1758</v>
      </c>
      <c r="AB277" t="s">
        <v>2044</v>
      </c>
      <c r="AD277" t="s">
        <v>2045</v>
      </c>
      <c r="AE277" t="s">
        <v>2046</v>
      </c>
      <c r="AI277" t="s">
        <v>1761</v>
      </c>
      <c r="AL277" t="s">
        <v>2261</v>
      </c>
      <c r="AM277">
        <v>6</v>
      </c>
      <c r="AN277" t="s">
        <v>2048</v>
      </c>
      <c r="AO277" t="s">
        <v>2049</v>
      </c>
      <c r="AP277">
        <v>0</v>
      </c>
      <c r="AQ277" s="388">
        <v>44434</v>
      </c>
      <c r="AS277" t="s">
        <v>1765</v>
      </c>
      <c r="AT277" s="388">
        <v>44440</v>
      </c>
      <c r="AU277" t="s">
        <v>1756</v>
      </c>
      <c r="AV277" t="s">
        <v>1756</v>
      </c>
      <c r="AZ277" t="s">
        <v>1766</v>
      </c>
      <c r="BA277" t="s">
        <v>1865</v>
      </c>
      <c r="BB277" t="s">
        <v>2270</v>
      </c>
      <c r="BC277" t="s">
        <v>2271</v>
      </c>
      <c r="BD277" t="s">
        <v>1756</v>
      </c>
      <c r="BE277" t="s">
        <v>824</v>
      </c>
      <c r="BF277" t="s">
        <v>824</v>
      </c>
    </row>
    <row r="278" spans="1:58">
      <c r="A278" t="s">
        <v>829</v>
      </c>
      <c r="B278">
        <v>6</v>
      </c>
      <c r="C278">
        <v>0</v>
      </c>
      <c r="D278">
        <v>9733</v>
      </c>
      <c r="E278" t="s">
        <v>2260</v>
      </c>
      <c r="F278">
        <v>53511012</v>
      </c>
      <c r="G278" t="s">
        <v>2041</v>
      </c>
      <c r="H278">
        <v>0</v>
      </c>
      <c r="I278" t="s">
        <v>2062</v>
      </c>
      <c r="J278">
        <v>138.05000000000001</v>
      </c>
      <c r="K278">
        <v>9</v>
      </c>
      <c r="L278" t="s">
        <v>2063</v>
      </c>
      <c r="M278" t="s">
        <v>2064</v>
      </c>
      <c r="N278" t="s">
        <v>1757</v>
      </c>
      <c r="O278" t="s">
        <v>1756</v>
      </c>
      <c r="P278" t="s">
        <v>1756</v>
      </c>
      <c r="Q278" s="387">
        <v>1242.45</v>
      </c>
      <c r="R278">
        <v>161.51850000000002</v>
      </c>
      <c r="S278">
        <v>1403.9684999999999</v>
      </c>
      <c r="T278" s="388">
        <v>44431</v>
      </c>
      <c r="U278">
        <v>0</v>
      </c>
      <c r="V278" t="s">
        <v>830</v>
      </c>
      <c r="W278" s="388">
        <v>44446</v>
      </c>
      <c r="X278">
        <v>160</v>
      </c>
      <c r="Y278">
        <v>0</v>
      </c>
      <c r="Z278">
        <v>0</v>
      </c>
      <c r="AA278" t="s">
        <v>1758</v>
      </c>
      <c r="AB278" t="s">
        <v>2044</v>
      </c>
      <c r="AD278" t="s">
        <v>2045</v>
      </c>
      <c r="AE278" t="s">
        <v>2046</v>
      </c>
      <c r="AI278" t="s">
        <v>1761</v>
      </c>
      <c r="AL278" t="s">
        <v>2261</v>
      </c>
      <c r="AM278">
        <v>6</v>
      </c>
      <c r="AN278" t="s">
        <v>2048</v>
      </c>
      <c r="AO278" t="s">
        <v>2049</v>
      </c>
      <c r="AP278">
        <v>0</v>
      </c>
      <c r="AQ278" s="388">
        <v>44434</v>
      </c>
      <c r="AS278" t="s">
        <v>1765</v>
      </c>
      <c r="AT278" s="388">
        <v>44440</v>
      </c>
      <c r="AU278" t="s">
        <v>1756</v>
      </c>
      <c r="AV278" t="s">
        <v>1756</v>
      </c>
      <c r="AZ278" t="s">
        <v>1766</v>
      </c>
      <c r="BA278" t="s">
        <v>1865</v>
      </c>
      <c r="BB278" t="s">
        <v>2270</v>
      </c>
      <c r="BC278" t="s">
        <v>2271</v>
      </c>
      <c r="BD278" t="s">
        <v>1756</v>
      </c>
      <c r="BE278" t="s">
        <v>824</v>
      </c>
      <c r="BF278" t="s">
        <v>824</v>
      </c>
    </row>
    <row r="279" spans="1:58">
      <c r="A279" t="s">
        <v>829</v>
      </c>
      <c r="B279">
        <v>6</v>
      </c>
      <c r="C279">
        <v>0</v>
      </c>
      <c r="D279">
        <v>9733</v>
      </c>
      <c r="E279" t="s">
        <v>2260</v>
      </c>
      <c r="F279">
        <v>53511012</v>
      </c>
      <c r="G279" t="s">
        <v>2041</v>
      </c>
      <c r="H279">
        <v>0</v>
      </c>
      <c r="I279" t="s">
        <v>2062</v>
      </c>
      <c r="J279">
        <v>138.05000000000001</v>
      </c>
      <c r="K279">
        <v>9</v>
      </c>
      <c r="L279" t="s">
        <v>2063</v>
      </c>
      <c r="M279" t="s">
        <v>2064</v>
      </c>
      <c r="N279" t="s">
        <v>1757</v>
      </c>
      <c r="O279" t="s">
        <v>1756</v>
      </c>
      <c r="P279" t="s">
        <v>1756</v>
      </c>
      <c r="Q279" s="387">
        <v>1242.45</v>
      </c>
      <c r="R279">
        <v>161.51850000000002</v>
      </c>
      <c r="S279">
        <v>1403.9684999999999</v>
      </c>
      <c r="T279" s="388">
        <v>44431</v>
      </c>
      <c r="U279">
        <v>0</v>
      </c>
      <c r="V279" t="s">
        <v>830</v>
      </c>
      <c r="W279" s="388">
        <v>44446</v>
      </c>
      <c r="X279">
        <v>160</v>
      </c>
      <c r="Y279">
        <v>0</v>
      </c>
      <c r="Z279">
        <v>0</v>
      </c>
      <c r="AA279" t="s">
        <v>1758</v>
      </c>
      <c r="AB279" t="s">
        <v>2044</v>
      </c>
      <c r="AD279" t="s">
        <v>2045</v>
      </c>
      <c r="AE279" t="s">
        <v>2046</v>
      </c>
      <c r="AI279" t="s">
        <v>1761</v>
      </c>
      <c r="AL279" t="s">
        <v>2261</v>
      </c>
      <c r="AM279">
        <v>6</v>
      </c>
      <c r="AN279" t="s">
        <v>2048</v>
      </c>
      <c r="AO279" t="s">
        <v>2049</v>
      </c>
      <c r="AP279">
        <v>0</v>
      </c>
      <c r="AQ279" s="388">
        <v>44434</v>
      </c>
      <c r="AS279" t="s">
        <v>1765</v>
      </c>
      <c r="AT279" s="388">
        <v>44440</v>
      </c>
      <c r="AU279" t="s">
        <v>1756</v>
      </c>
      <c r="AV279" t="s">
        <v>1756</v>
      </c>
      <c r="AZ279" t="s">
        <v>1766</v>
      </c>
      <c r="BA279" t="s">
        <v>1865</v>
      </c>
      <c r="BB279" t="s">
        <v>2270</v>
      </c>
      <c r="BC279" t="s">
        <v>2271</v>
      </c>
      <c r="BD279" t="s">
        <v>1756</v>
      </c>
      <c r="BE279" t="s">
        <v>824</v>
      </c>
      <c r="BF279" t="s">
        <v>824</v>
      </c>
    </row>
    <row r="280" spans="1:58">
      <c r="A280" t="s">
        <v>829</v>
      </c>
      <c r="B280">
        <v>6</v>
      </c>
      <c r="C280">
        <v>0</v>
      </c>
      <c r="D280">
        <v>9733</v>
      </c>
      <c r="E280" t="s">
        <v>2260</v>
      </c>
      <c r="F280">
        <v>53511012</v>
      </c>
      <c r="G280" t="s">
        <v>2041</v>
      </c>
      <c r="H280">
        <v>0</v>
      </c>
      <c r="I280" t="s">
        <v>2062</v>
      </c>
      <c r="J280">
        <v>138.05000000000001</v>
      </c>
      <c r="K280">
        <v>9</v>
      </c>
      <c r="L280" t="s">
        <v>2063</v>
      </c>
      <c r="M280" t="s">
        <v>2064</v>
      </c>
      <c r="N280" t="s">
        <v>1757</v>
      </c>
      <c r="O280" t="s">
        <v>1756</v>
      </c>
      <c r="P280" t="s">
        <v>1756</v>
      </c>
      <c r="Q280" s="387">
        <v>1242.45</v>
      </c>
      <c r="R280">
        <v>161.51850000000002</v>
      </c>
      <c r="S280">
        <v>1403.9684999999999</v>
      </c>
      <c r="T280" s="388">
        <v>44431</v>
      </c>
      <c r="U280">
        <v>0</v>
      </c>
      <c r="V280" t="s">
        <v>830</v>
      </c>
      <c r="W280" s="388">
        <v>44446</v>
      </c>
      <c r="X280">
        <v>160</v>
      </c>
      <c r="Y280">
        <v>0</v>
      </c>
      <c r="Z280">
        <v>0</v>
      </c>
      <c r="AA280" t="s">
        <v>1758</v>
      </c>
      <c r="AB280" t="s">
        <v>2044</v>
      </c>
      <c r="AD280" t="s">
        <v>2045</v>
      </c>
      <c r="AE280" t="s">
        <v>2046</v>
      </c>
      <c r="AI280" t="s">
        <v>1761</v>
      </c>
      <c r="AL280" t="s">
        <v>2261</v>
      </c>
      <c r="AM280">
        <v>6</v>
      </c>
      <c r="AN280" t="s">
        <v>2048</v>
      </c>
      <c r="AO280" t="s">
        <v>2049</v>
      </c>
      <c r="AP280">
        <v>0</v>
      </c>
      <c r="AQ280" s="388">
        <v>44434</v>
      </c>
      <c r="AS280" t="s">
        <v>1765</v>
      </c>
      <c r="AT280" s="388">
        <v>44440</v>
      </c>
      <c r="AU280" t="s">
        <v>1756</v>
      </c>
      <c r="AV280" t="s">
        <v>1756</v>
      </c>
      <c r="AZ280" t="s">
        <v>1766</v>
      </c>
      <c r="BA280" t="s">
        <v>1865</v>
      </c>
      <c r="BB280" t="s">
        <v>2270</v>
      </c>
      <c r="BC280" t="s">
        <v>2271</v>
      </c>
      <c r="BD280" t="s">
        <v>1756</v>
      </c>
      <c r="BE280" t="s">
        <v>824</v>
      </c>
      <c r="BF280" t="s">
        <v>824</v>
      </c>
    </row>
    <row r="281" spans="1:58">
      <c r="A281" t="s">
        <v>829</v>
      </c>
      <c r="B281">
        <v>6</v>
      </c>
      <c r="C281">
        <v>0</v>
      </c>
      <c r="D281">
        <v>9733</v>
      </c>
      <c r="E281" t="s">
        <v>2260</v>
      </c>
      <c r="F281">
        <v>53511012</v>
      </c>
      <c r="G281" t="s">
        <v>2041</v>
      </c>
      <c r="H281">
        <v>0</v>
      </c>
      <c r="I281" t="s">
        <v>2069</v>
      </c>
      <c r="J281">
        <v>144.6</v>
      </c>
      <c r="K281">
        <v>5</v>
      </c>
      <c r="L281" t="s">
        <v>2063</v>
      </c>
      <c r="M281" t="s">
        <v>2070</v>
      </c>
      <c r="N281" t="s">
        <v>1757</v>
      </c>
      <c r="O281" t="s">
        <v>1756</v>
      </c>
      <c r="P281" t="s">
        <v>1756</v>
      </c>
      <c r="Q281" s="387">
        <v>723</v>
      </c>
      <c r="R281">
        <v>93.990000000000009</v>
      </c>
      <c r="S281">
        <v>816.9899999999999</v>
      </c>
      <c r="T281" s="388">
        <v>44431</v>
      </c>
      <c r="U281">
        <v>0</v>
      </c>
      <c r="V281" t="s">
        <v>830</v>
      </c>
      <c r="W281" s="388">
        <v>44446</v>
      </c>
      <c r="X281">
        <v>160</v>
      </c>
      <c r="Y281">
        <v>0</v>
      </c>
      <c r="Z281">
        <v>0</v>
      </c>
      <c r="AA281" t="s">
        <v>1758</v>
      </c>
      <c r="AB281" t="s">
        <v>2044</v>
      </c>
      <c r="AD281" t="s">
        <v>2045</v>
      </c>
      <c r="AE281" t="s">
        <v>2046</v>
      </c>
      <c r="AI281" t="s">
        <v>1761</v>
      </c>
      <c r="AL281" t="s">
        <v>2261</v>
      </c>
      <c r="AM281">
        <v>6</v>
      </c>
      <c r="AN281" t="s">
        <v>2048</v>
      </c>
      <c r="AO281" t="s">
        <v>2049</v>
      </c>
      <c r="AP281">
        <v>0</v>
      </c>
      <c r="AQ281" s="388">
        <v>44434</v>
      </c>
      <c r="AS281" t="s">
        <v>1765</v>
      </c>
      <c r="AT281" s="388">
        <v>44440</v>
      </c>
      <c r="AU281" t="s">
        <v>1756</v>
      </c>
      <c r="AV281" t="s">
        <v>1756</v>
      </c>
      <c r="AZ281" t="s">
        <v>1766</v>
      </c>
      <c r="BA281" t="s">
        <v>1865</v>
      </c>
      <c r="BB281" t="s">
        <v>2272</v>
      </c>
      <c r="BC281" t="s">
        <v>2273</v>
      </c>
      <c r="BD281" t="s">
        <v>1756</v>
      </c>
      <c r="BE281" t="s">
        <v>824</v>
      </c>
      <c r="BF281" t="s">
        <v>824</v>
      </c>
    </row>
    <row r="282" spans="1:58">
      <c r="A282" t="s">
        <v>829</v>
      </c>
      <c r="B282">
        <v>6</v>
      </c>
      <c r="C282">
        <v>0</v>
      </c>
      <c r="D282">
        <v>9733</v>
      </c>
      <c r="E282" t="s">
        <v>2260</v>
      </c>
      <c r="F282">
        <v>53511012</v>
      </c>
      <c r="G282" t="s">
        <v>2041</v>
      </c>
      <c r="H282">
        <v>0</v>
      </c>
      <c r="I282" t="s">
        <v>2073</v>
      </c>
      <c r="J282">
        <v>243.75</v>
      </c>
      <c r="K282">
        <v>8</v>
      </c>
      <c r="L282" t="s">
        <v>1755</v>
      </c>
      <c r="M282" t="s">
        <v>2074</v>
      </c>
      <c r="N282" t="s">
        <v>1757</v>
      </c>
      <c r="O282" t="s">
        <v>1756</v>
      </c>
      <c r="P282" t="s">
        <v>1756</v>
      </c>
      <c r="Q282" s="387">
        <v>1950</v>
      </c>
      <c r="R282">
        <v>253.5</v>
      </c>
      <c r="S282">
        <v>2203.5</v>
      </c>
      <c r="T282" s="388">
        <v>44431</v>
      </c>
      <c r="U282">
        <v>0</v>
      </c>
      <c r="V282" t="s">
        <v>830</v>
      </c>
      <c r="W282" s="388">
        <v>44446</v>
      </c>
      <c r="X282">
        <v>160</v>
      </c>
      <c r="Y282">
        <v>0</v>
      </c>
      <c r="Z282">
        <v>0</v>
      </c>
      <c r="AA282" t="s">
        <v>1758</v>
      </c>
      <c r="AB282" t="s">
        <v>2044</v>
      </c>
      <c r="AD282" t="s">
        <v>2045</v>
      </c>
      <c r="AE282" t="s">
        <v>2046</v>
      </c>
      <c r="AI282" t="s">
        <v>1761</v>
      </c>
      <c r="AL282" t="s">
        <v>2261</v>
      </c>
      <c r="AM282">
        <v>6</v>
      </c>
      <c r="AN282" t="s">
        <v>2048</v>
      </c>
      <c r="AO282" t="s">
        <v>2049</v>
      </c>
      <c r="AP282">
        <v>0</v>
      </c>
      <c r="AQ282" s="388">
        <v>44434</v>
      </c>
      <c r="AS282" t="s">
        <v>1765</v>
      </c>
      <c r="AT282" s="388">
        <v>44440</v>
      </c>
      <c r="AU282" t="s">
        <v>1756</v>
      </c>
      <c r="AV282" t="s">
        <v>1756</v>
      </c>
      <c r="AZ282" t="s">
        <v>1766</v>
      </c>
      <c r="BA282" t="s">
        <v>1865</v>
      </c>
      <c r="BB282" t="s">
        <v>2274</v>
      </c>
      <c r="BC282" t="s">
        <v>2275</v>
      </c>
      <c r="BD282" t="s">
        <v>1756</v>
      </c>
      <c r="BE282" t="s">
        <v>824</v>
      </c>
      <c r="BF282" t="s">
        <v>824</v>
      </c>
    </row>
    <row r="283" spans="1:58">
      <c r="A283" t="s">
        <v>829</v>
      </c>
      <c r="B283">
        <v>6</v>
      </c>
      <c r="C283">
        <v>0</v>
      </c>
      <c r="D283">
        <v>9733</v>
      </c>
      <c r="E283" t="s">
        <v>2260</v>
      </c>
      <c r="F283">
        <v>53511012</v>
      </c>
      <c r="G283" t="s">
        <v>2041</v>
      </c>
      <c r="H283">
        <v>0</v>
      </c>
      <c r="I283" t="s">
        <v>2073</v>
      </c>
      <c r="J283">
        <v>243.75</v>
      </c>
      <c r="K283">
        <v>1</v>
      </c>
      <c r="L283" t="s">
        <v>1755</v>
      </c>
      <c r="M283" t="s">
        <v>2074</v>
      </c>
      <c r="N283" t="s">
        <v>1757</v>
      </c>
      <c r="O283" t="s">
        <v>1756</v>
      </c>
      <c r="P283" t="s">
        <v>1756</v>
      </c>
      <c r="Q283" s="387">
        <v>243.75</v>
      </c>
      <c r="R283">
        <v>31.6875</v>
      </c>
      <c r="S283">
        <v>275.4375</v>
      </c>
      <c r="T283" s="388">
        <v>44431</v>
      </c>
      <c r="U283">
        <v>0</v>
      </c>
      <c r="V283" t="s">
        <v>830</v>
      </c>
      <c r="W283" s="388">
        <v>44446</v>
      </c>
      <c r="X283">
        <v>160</v>
      </c>
      <c r="Y283">
        <v>0</v>
      </c>
      <c r="Z283">
        <v>0</v>
      </c>
      <c r="AA283" t="s">
        <v>1758</v>
      </c>
      <c r="AB283" t="s">
        <v>2044</v>
      </c>
      <c r="AD283" t="s">
        <v>2045</v>
      </c>
      <c r="AE283" t="s">
        <v>2046</v>
      </c>
      <c r="AI283" t="s">
        <v>1761</v>
      </c>
      <c r="AL283" t="s">
        <v>2261</v>
      </c>
      <c r="AM283">
        <v>6</v>
      </c>
      <c r="AN283" t="s">
        <v>2048</v>
      </c>
      <c r="AO283" t="s">
        <v>2049</v>
      </c>
      <c r="AP283">
        <v>0</v>
      </c>
      <c r="AQ283" s="388">
        <v>44434</v>
      </c>
      <c r="AS283" t="s">
        <v>1765</v>
      </c>
      <c r="AT283" s="388">
        <v>44440</v>
      </c>
      <c r="AU283" t="s">
        <v>1756</v>
      </c>
      <c r="AV283" t="s">
        <v>1756</v>
      </c>
      <c r="AZ283" t="s">
        <v>1766</v>
      </c>
      <c r="BA283" t="s">
        <v>1865</v>
      </c>
      <c r="BB283" t="s">
        <v>2276</v>
      </c>
      <c r="BC283" t="s">
        <v>2277</v>
      </c>
      <c r="BD283" t="s">
        <v>1756</v>
      </c>
      <c r="BE283" t="s">
        <v>824</v>
      </c>
      <c r="BF283" t="s">
        <v>824</v>
      </c>
    </row>
    <row r="284" spans="1:58">
      <c r="A284" t="s">
        <v>829</v>
      </c>
      <c r="B284">
        <v>6</v>
      </c>
      <c r="C284">
        <v>0</v>
      </c>
      <c r="D284">
        <v>9733</v>
      </c>
      <c r="E284" t="s">
        <v>2260</v>
      </c>
      <c r="F284">
        <v>53511012</v>
      </c>
      <c r="G284" t="s">
        <v>2041</v>
      </c>
      <c r="H284">
        <v>0</v>
      </c>
      <c r="I284" t="s">
        <v>2079</v>
      </c>
      <c r="J284">
        <v>63.38</v>
      </c>
      <c r="K284">
        <v>5</v>
      </c>
      <c r="L284" t="s">
        <v>1771</v>
      </c>
      <c r="M284" t="s">
        <v>2080</v>
      </c>
      <c r="N284" t="s">
        <v>1757</v>
      </c>
      <c r="O284" t="s">
        <v>1756</v>
      </c>
      <c r="P284" t="s">
        <v>1756</v>
      </c>
      <c r="Q284" s="387">
        <v>316.89999999999998</v>
      </c>
      <c r="R284">
        <v>41.196999999999996</v>
      </c>
      <c r="S284">
        <v>358.09699999999992</v>
      </c>
      <c r="T284" s="388">
        <v>44431</v>
      </c>
      <c r="U284">
        <v>0</v>
      </c>
      <c r="V284" t="s">
        <v>830</v>
      </c>
      <c r="W284" s="388">
        <v>44446</v>
      </c>
      <c r="X284">
        <v>160</v>
      </c>
      <c r="Y284">
        <v>0</v>
      </c>
      <c r="Z284">
        <v>0</v>
      </c>
      <c r="AA284" t="s">
        <v>1758</v>
      </c>
      <c r="AB284" t="s">
        <v>2044</v>
      </c>
      <c r="AD284" t="s">
        <v>2045</v>
      </c>
      <c r="AE284" t="s">
        <v>2046</v>
      </c>
      <c r="AI284" t="s">
        <v>1761</v>
      </c>
      <c r="AL284" t="s">
        <v>2261</v>
      </c>
      <c r="AM284">
        <v>6</v>
      </c>
      <c r="AN284" t="s">
        <v>2048</v>
      </c>
      <c r="AO284" t="s">
        <v>2049</v>
      </c>
      <c r="AP284">
        <v>0</v>
      </c>
      <c r="AQ284" s="388">
        <v>44434</v>
      </c>
      <c r="AS284" t="s">
        <v>1765</v>
      </c>
      <c r="AT284" s="388">
        <v>44440</v>
      </c>
      <c r="AU284" t="s">
        <v>1756</v>
      </c>
      <c r="AV284" t="s">
        <v>1756</v>
      </c>
      <c r="AZ284" t="s">
        <v>1766</v>
      </c>
      <c r="BA284" t="s">
        <v>1865</v>
      </c>
      <c r="BB284" t="s">
        <v>2278</v>
      </c>
      <c r="BC284" t="s">
        <v>2279</v>
      </c>
      <c r="BD284" t="s">
        <v>1756</v>
      </c>
      <c r="BE284" t="s">
        <v>824</v>
      </c>
      <c r="BF284" t="s">
        <v>824</v>
      </c>
    </row>
    <row r="285" spans="1:58">
      <c r="A285" t="s">
        <v>829</v>
      </c>
      <c r="B285">
        <v>6</v>
      </c>
      <c r="C285">
        <v>0</v>
      </c>
      <c r="D285">
        <v>9733</v>
      </c>
      <c r="E285" t="s">
        <v>2260</v>
      </c>
      <c r="F285">
        <v>53511012</v>
      </c>
      <c r="G285" t="s">
        <v>2041</v>
      </c>
      <c r="H285">
        <v>0</v>
      </c>
      <c r="I285" t="s">
        <v>2079</v>
      </c>
      <c r="J285">
        <v>63.38</v>
      </c>
      <c r="K285">
        <v>9</v>
      </c>
      <c r="L285" t="s">
        <v>1771</v>
      </c>
      <c r="M285" t="s">
        <v>2080</v>
      </c>
      <c r="N285" t="s">
        <v>1757</v>
      </c>
      <c r="O285" t="s">
        <v>1756</v>
      </c>
      <c r="P285" t="s">
        <v>1756</v>
      </c>
      <c r="Q285" s="387">
        <v>570.41999999999996</v>
      </c>
      <c r="R285">
        <v>74.154600000000002</v>
      </c>
      <c r="S285">
        <v>644.57459999999992</v>
      </c>
      <c r="T285" s="388">
        <v>44431</v>
      </c>
      <c r="U285">
        <v>0</v>
      </c>
      <c r="V285" t="s">
        <v>830</v>
      </c>
      <c r="W285" s="388">
        <v>44446</v>
      </c>
      <c r="X285">
        <v>160</v>
      </c>
      <c r="Y285">
        <v>0</v>
      </c>
      <c r="Z285">
        <v>0</v>
      </c>
      <c r="AA285" t="s">
        <v>1758</v>
      </c>
      <c r="AB285" t="s">
        <v>2044</v>
      </c>
      <c r="AD285" t="s">
        <v>2045</v>
      </c>
      <c r="AE285" t="s">
        <v>2046</v>
      </c>
      <c r="AI285" t="s">
        <v>1761</v>
      </c>
      <c r="AL285" t="s">
        <v>2261</v>
      </c>
      <c r="AM285">
        <v>6</v>
      </c>
      <c r="AN285" t="s">
        <v>2048</v>
      </c>
      <c r="AO285" t="s">
        <v>2049</v>
      </c>
      <c r="AP285">
        <v>0</v>
      </c>
      <c r="AQ285" s="388">
        <v>44434</v>
      </c>
      <c r="AS285" t="s">
        <v>1765</v>
      </c>
      <c r="AT285" s="388">
        <v>44440</v>
      </c>
      <c r="AU285" t="s">
        <v>1756</v>
      </c>
      <c r="AV285" t="s">
        <v>1756</v>
      </c>
      <c r="AZ285" t="s">
        <v>1766</v>
      </c>
      <c r="BA285" t="s">
        <v>1865</v>
      </c>
      <c r="BB285" t="s">
        <v>2280</v>
      </c>
      <c r="BC285" t="s">
        <v>2281</v>
      </c>
      <c r="BD285" t="s">
        <v>1756</v>
      </c>
      <c r="BE285" t="s">
        <v>824</v>
      </c>
      <c r="BF285" t="s">
        <v>824</v>
      </c>
    </row>
    <row r="286" spans="1:58">
      <c r="A286" t="s">
        <v>829</v>
      </c>
      <c r="B286">
        <v>6</v>
      </c>
      <c r="C286">
        <v>0</v>
      </c>
      <c r="D286">
        <v>9733</v>
      </c>
      <c r="E286" t="s">
        <v>2260</v>
      </c>
      <c r="F286">
        <v>53511012</v>
      </c>
      <c r="G286" t="s">
        <v>2041</v>
      </c>
      <c r="H286">
        <v>0</v>
      </c>
      <c r="I286" t="s">
        <v>2079</v>
      </c>
      <c r="J286">
        <v>63.38</v>
      </c>
      <c r="K286">
        <v>9</v>
      </c>
      <c r="L286" t="s">
        <v>1771</v>
      </c>
      <c r="M286" t="s">
        <v>2080</v>
      </c>
      <c r="N286" t="s">
        <v>1757</v>
      </c>
      <c r="O286" t="s">
        <v>1756</v>
      </c>
      <c r="P286" t="s">
        <v>1756</v>
      </c>
      <c r="Q286" s="387">
        <v>570.41999999999996</v>
      </c>
      <c r="R286">
        <v>74.154600000000002</v>
      </c>
      <c r="S286">
        <v>644.57459999999992</v>
      </c>
      <c r="T286" s="388">
        <v>44431</v>
      </c>
      <c r="U286">
        <v>0</v>
      </c>
      <c r="V286" t="s">
        <v>830</v>
      </c>
      <c r="W286" s="388">
        <v>44446</v>
      </c>
      <c r="X286">
        <v>160</v>
      </c>
      <c r="Y286">
        <v>0</v>
      </c>
      <c r="Z286">
        <v>0</v>
      </c>
      <c r="AA286" t="s">
        <v>1758</v>
      </c>
      <c r="AB286" t="s">
        <v>2044</v>
      </c>
      <c r="AD286" t="s">
        <v>2045</v>
      </c>
      <c r="AE286" t="s">
        <v>2046</v>
      </c>
      <c r="AI286" t="s">
        <v>1761</v>
      </c>
      <c r="AL286" t="s">
        <v>2261</v>
      </c>
      <c r="AM286">
        <v>6</v>
      </c>
      <c r="AN286" t="s">
        <v>2048</v>
      </c>
      <c r="AO286" t="s">
        <v>2049</v>
      </c>
      <c r="AP286">
        <v>0</v>
      </c>
      <c r="AQ286" s="388">
        <v>44434</v>
      </c>
      <c r="AS286" t="s">
        <v>1765</v>
      </c>
      <c r="AT286" s="388">
        <v>44440</v>
      </c>
      <c r="AU286" t="s">
        <v>1756</v>
      </c>
      <c r="AV286" t="s">
        <v>1756</v>
      </c>
      <c r="AZ286" t="s">
        <v>1766</v>
      </c>
      <c r="BA286" t="s">
        <v>1865</v>
      </c>
      <c r="BB286" t="s">
        <v>2280</v>
      </c>
      <c r="BC286" t="s">
        <v>2281</v>
      </c>
      <c r="BD286" t="s">
        <v>1756</v>
      </c>
      <c r="BE286" t="s">
        <v>824</v>
      </c>
      <c r="BF286" t="s">
        <v>824</v>
      </c>
    </row>
    <row r="287" spans="1:58">
      <c r="A287" t="s">
        <v>829</v>
      </c>
      <c r="B287">
        <v>6</v>
      </c>
      <c r="C287">
        <v>0</v>
      </c>
      <c r="D287">
        <v>9733</v>
      </c>
      <c r="E287" t="s">
        <v>2260</v>
      </c>
      <c r="F287">
        <v>53511012</v>
      </c>
      <c r="G287" t="s">
        <v>2041</v>
      </c>
      <c r="H287">
        <v>0</v>
      </c>
      <c r="I287" t="s">
        <v>2083</v>
      </c>
      <c r="J287">
        <v>12.21</v>
      </c>
      <c r="K287">
        <v>9</v>
      </c>
      <c r="L287" t="s">
        <v>1771</v>
      </c>
      <c r="M287" t="s">
        <v>2084</v>
      </c>
      <c r="N287" t="s">
        <v>1757</v>
      </c>
      <c r="O287" t="s">
        <v>1756</v>
      </c>
      <c r="P287" t="s">
        <v>1756</v>
      </c>
      <c r="Q287" s="387">
        <v>109.89</v>
      </c>
      <c r="R287">
        <v>14.2857</v>
      </c>
      <c r="S287">
        <v>124.17569999999999</v>
      </c>
      <c r="T287" s="388">
        <v>44431</v>
      </c>
      <c r="U287">
        <v>0</v>
      </c>
      <c r="V287" t="s">
        <v>830</v>
      </c>
      <c r="W287" s="388">
        <v>44446</v>
      </c>
      <c r="X287">
        <v>160</v>
      </c>
      <c r="Y287">
        <v>0</v>
      </c>
      <c r="Z287">
        <v>0</v>
      </c>
      <c r="AA287" t="s">
        <v>1758</v>
      </c>
      <c r="AB287" t="s">
        <v>2044</v>
      </c>
      <c r="AD287" t="s">
        <v>2045</v>
      </c>
      <c r="AE287" t="s">
        <v>2046</v>
      </c>
      <c r="AI287" t="s">
        <v>1761</v>
      </c>
      <c r="AL287" t="s">
        <v>2261</v>
      </c>
      <c r="AM287">
        <v>6</v>
      </c>
      <c r="AN287" t="s">
        <v>2048</v>
      </c>
      <c r="AO287" t="s">
        <v>2049</v>
      </c>
      <c r="AP287">
        <v>0</v>
      </c>
      <c r="AQ287" s="388">
        <v>44434</v>
      </c>
      <c r="AS287" t="s">
        <v>1765</v>
      </c>
      <c r="AT287" s="388">
        <v>44440</v>
      </c>
      <c r="AU287" t="s">
        <v>1756</v>
      </c>
      <c r="AV287" t="s">
        <v>1756</v>
      </c>
      <c r="AZ287" t="s">
        <v>1766</v>
      </c>
      <c r="BA287" t="s">
        <v>1865</v>
      </c>
      <c r="BB287" t="s">
        <v>2282</v>
      </c>
      <c r="BC287" t="s">
        <v>2283</v>
      </c>
      <c r="BD287" t="s">
        <v>1756</v>
      </c>
      <c r="BE287" t="s">
        <v>824</v>
      </c>
      <c r="BF287" t="s">
        <v>824</v>
      </c>
    </row>
    <row r="288" spans="1:58">
      <c r="A288" t="s">
        <v>829</v>
      </c>
      <c r="B288">
        <v>6</v>
      </c>
      <c r="C288">
        <v>0</v>
      </c>
      <c r="D288">
        <v>9733</v>
      </c>
      <c r="E288" t="s">
        <v>2260</v>
      </c>
      <c r="F288">
        <v>53511012</v>
      </c>
      <c r="G288" t="s">
        <v>2041</v>
      </c>
      <c r="H288">
        <v>0</v>
      </c>
      <c r="I288" t="s">
        <v>2083</v>
      </c>
      <c r="J288">
        <v>12.21</v>
      </c>
      <c r="K288">
        <v>9</v>
      </c>
      <c r="L288" t="s">
        <v>1771</v>
      </c>
      <c r="M288" t="s">
        <v>2084</v>
      </c>
      <c r="N288" t="s">
        <v>1757</v>
      </c>
      <c r="O288" t="s">
        <v>1756</v>
      </c>
      <c r="P288" t="s">
        <v>1756</v>
      </c>
      <c r="Q288" s="387">
        <v>109.89</v>
      </c>
      <c r="R288">
        <v>14.2857</v>
      </c>
      <c r="S288">
        <v>124.17569999999999</v>
      </c>
      <c r="T288" s="388">
        <v>44431</v>
      </c>
      <c r="U288">
        <v>0</v>
      </c>
      <c r="V288" t="s">
        <v>830</v>
      </c>
      <c r="W288" s="388">
        <v>44446</v>
      </c>
      <c r="X288">
        <v>160</v>
      </c>
      <c r="Y288">
        <v>0</v>
      </c>
      <c r="Z288">
        <v>0</v>
      </c>
      <c r="AA288" t="s">
        <v>1758</v>
      </c>
      <c r="AB288" t="s">
        <v>2044</v>
      </c>
      <c r="AD288" t="s">
        <v>2045</v>
      </c>
      <c r="AE288" t="s">
        <v>2046</v>
      </c>
      <c r="AI288" t="s">
        <v>1761</v>
      </c>
      <c r="AL288" t="s">
        <v>2261</v>
      </c>
      <c r="AM288">
        <v>6</v>
      </c>
      <c r="AN288" t="s">
        <v>2048</v>
      </c>
      <c r="AO288" t="s">
        <v>2049</v>
      </c>
      <c r="AP288">
        <v>0</v>
      </c>
      <c r="AQ288" s="388">
        <v>44434</v>
      </c>
      <c r="AS288" t="s">
        <v>1765</v>
      </c>
      <c r="AT288" s="388">
        <v>44440</v>
      </c>
      <c r="AU288" t="s">
        <v>1756</v>
      </c>
      <c r="AV288" t="s">
        <v>1756</v>
      </c>
      <c r="AZ288" t="s">
        <v>1766</v>
      </c>
      <c r="BA288" t="s">
        <v>1865</v>
      </c>
      <c r="BB288" t="s">
        <v>2282</v>
      </c>
      <c r="BC288" t="s">
        <v>2283</v>
      </c>
      <c r="BD288" t="s">
        <v>1756</v>
      </c>
      <c r="BE288" t="s">
        <v>824</v>
      </c>
      <c r="BF288" t="s">
        <v>824</v>
      </c>
    </row>
    <row r="289" spans="1:58">
      <c r="A289" t="s">
        <v>829</v>
      </c>
      <c r="B289">
        <v>6</v>
      </c>
      <c r="C289">
        <v>0</v>
      </c>
      <c r="D289">
        <v>9733</v>
      </c>
      <c r="E289" t="s">
        <v>2260</v>
      </c>
      <c r="F289">
        <v>53511012</v>
      </c>
      <c r="G289" t="s">
        <v>2041</v>
      </c>
      <c r="H289">
        <v>0</v>
      </c>
      <c r="I289" t="s">
        <v>2083</v>
      </c>
      <c r="J289">
        <v>12.21</v>
      </c>
      <c r="K289">
        <v>9</v>
      </c>
      <c r="L289" t="s">
        <v>1771</v>
      </c>
      <c r="M289" t="s">
        <v>2084</v>
      </c>
      <c r="N289" t="s">
        <v>1757</v>
      </c>
      <c r="O289" t="s">
        <v>1756</v>
      </c>
      <c r="P289" t="s">
        <v>1756</v>
      </c>
      <c r="Q289" s="387">
        <v>109.89</v>
      </c>
      <c r="R289">
        <v>14.2857</v>
      </c>
      <c r="S289">
        <v>124.17569999999999</v>
      </c>
      <c r="T289" s="388">
        <v>44431</v>
      </c>
      <c r="U289">
        <v>0</v>
      </c>
      <c r="V289" t="s">
        <v>830</v>
      </c>
      <c r="W289" s="388">
        <v>44446</v>
      </c>
      <c r="X289">
        <v>160</v>
      </c>
      <c r="Y289">
        <v>0</v>
      </c>
      <c r="Z289">
        <v>0</v>
      </c>
      <c r="AA289" t="s">
        <v>1758</v>
      </c>
      <c r="AB289" t="s">
        <v>2044</v>
      </c>
      <c r="AD289" t="s">
        <v>2045</v>
      </c>
      <c r="AE289" t="s">
        <v>2046</v>
      </c>
      <c r="AI289" t="s">
        <v>1761</v>
      </c>
      <c r="AL289" t="s">
        <v>2261</v>
      </c>
      <c r="AM289">
        <v>6</v>
      </c>
      <c r="AN289" t="s">
        <v>2048</v>
      </c>
      <c r="AO289" t="s">
        <v>2049</v>
      </c>
      <c r="AP289">
        <v>0</v>
      </c>
      <c r="AQ289" s="388">
        <v>44434</v>
      </c>
      <c r="AS289" t="s">
        <v>1765</v>
      </c>
      <c r="AT289" s="388">
        <v>44440</v>
      </c>
      <c r="AU289" t="s">
        <v>1756</v>
      </c>
      <c r="AV289" t="s">
        <v>1756</v>
      </c>
      <c r="AZ289" t="s">
        <v>1766</v>
      </c>
      <c r="BA289" t="s">
        <v>1865</v>
      </c>
      <c r="BB289" t="s">
        <v>2282</v>
      </c>
      <c r="BC289" t="s">
        <v>2283</v>
      </c>
      <c r="BD289" t="s">
        <v>1756</v>
      </c>
      <c r="BE289" t="s">
        <v>824</v>
      </c>
      <c r="BF289" t="s">
        <v>824</v>
      </c>
    </row>
    <row r="290" spans="1:58">
      <c r="A290" t="s">
        <v>829</v>
      </c>
      <c r="B290">
        <v>6</v>
      </c>
      <c r="C290">
        <v>0</v>
      </c>
      <c r="D290">
        <v>9733</v>
      </c>
      <c r="E290" t="s">
        <v>2260</v>
      </c>
      <c r="F290">
        <v>53511012</v>
      </c>
      <c r="G290" t="s">
        <v>2041</v>
      </c>
      <c r="H290">
        <v>0</v>
      </c>
      <c r="I290" t="s">
        <v>2083</v>
      </c>
      <c r="J290">
        <v>12.21</v>
      </c>
      <c r="K290">
        <v>9</v>
      </c>
      <c r="L290" t="s">
        <v>1771</v>
      </c>
      <c r="M290" t="s">
        <v>2084</v>
      </c>
      <c r="N290" t="s">
        <v>1757</v>
      </c>
      <c r="O290" t="s">
        <v>1756</v>
      </c>
      <c r="P290" t="s">
        <v>1756</v>
      </c>
      <c r="Q290" s="387">
        <v>109.89</v>
      </c>
      <c r="R290">
        <v>14.2857</v>
      </c>
      <c r="S290">
        <v>124.17569999999999</v>
      </c>
      <c r="T290" s="388">
        <v>44431</v>
      </c>
      <c r="U290">
        <v>0</v>
      </c>
      <c r="V290" t="s">
        <v>830</v>
      </c>
      <c r="W290" s="388">
        <v>44446</v>
      </c>
      <c r="X290">
        <v>160</v>
      </c>
      <c r="Y290">
        <v>0</v>
      </c>
      <c r="Z290">
        <v>0</v>
      </c>
      <c r="AA290" t="s">
        <v>1758</v>
      </c>
      <c r="AB290" t="s">
        <v>2044</v>
      </c>
      <c r="AD290" t="s">
        <v>2045</v>
      </c>
      <c r="AE290" t="s">
        <v>2046</v>
      </c>
      <c r="AI290" t="s">
        <v>1761</v>
      </c>
      <c r="AL290" t="s">
        <v>2261</v>
      </c>
      <c r="AM290">
        <v>6</v>
      </c>
      <c r="AN290" t="s">
        <v>2048</v>
      </c>
      <c r="AO290" t="s">
        <v>2049</v>
      </c>
      <c r="AP290">
        <v>0</v>
      </c>
      <c r="AQ290" s="388">
        <v>44434</v>
      </c>
      <c r="AS290" t="s">
        <v>1765</v>
      </c>
      <c r="AT290" s="388">
        <v>44440</v>
      </c>
      <c r="AU290" t="s">
        <v>1756</v>
      </c>
      <c r="AV290" t="s">
        <v>1756</v>
      </c>
      <c r="AZ290" t="s">
        <v>1766</v>
      </c>
      <c r="BA290" t="s">
        <v>1865</v>
      </c>
      <c r="BB290" t="s">
        <v>2282</v>
      </c>
      <c r="BC290" t="s">
        <v>2283</v>
      </c>
      <c r="BD290" t="s">
        <v>1756</v>
      </c>
      <c r="BE290" t="s">
        <v>824</v>
      </c>
      <c r="BF290" t="s">
        <v>824</v>
      </c>
    </row>
    <row r="291" spans="1:58">
      <c r="A291" t="s">
        <v>829</v>
      </c>
      <c r="B291">
        <v>6</v>
      </c>
      <c r="C291">
        <v>0</v>
      </c>
      <c r="D291">
        <v>9733</v>
      </c>
      <c r="E291" t="s">
        <v>2260</v>
      </c>
      <c r="F291">
        <v>53511012</v>
      </c>
      <c r="G291" t="s">
        <v>2041</v>
      </c>
      <c r="H291">
        <v>0</v>
      </c>
      <c r="I291" t="s">
        <v>2089</v>
      </c>
      <c r="J291">
        <v>146.96</v>
      </c>
      <c r="K291">
        <v>9</v>
      </c>
      <c r="L291" t="s">
        <v>2063</v>
      </c>
      <c r="M291" t="s">
        <v>2090</v>
      </c>
      <c r="N291" t="s">
        <v>1757</v>
      </c>
      <c r="O291" t="s">
        <v>1756</v>
      </c>
      <c r="P291" t="s">
        <v>1756</v>
      </c>
      <c r="Q291" s="387">
        <v>1322.64</v>
      </c>
      <c r="R291">
        <v>171.94320000000002</v>
      </c>
      <c r="S291">
        <v>1494.5832</v>
      </c>
      <c r="T291" s="388">
        <v>44431</v>
      </c>
      <c r="U291">
        <v>0</v>
      </c>
      <c r="V291" t="s">
        <v>830</v>
      </c>
      <c r="W291" s="388">
        <v>44446</v>
      </c>
      <c r="X291">
        <v>160</v>
      </c>
      <c r="Y291">
        <v>0</v>
      </c>
      <c r="Z291">
        <v>0</v>
      </c>
      <c r="AA291" t="s">
        <v>1758</v>
      </c>
      <c r="AB291" t="s">
        <v>2044</v>
      </c>
      <c r="AD291" t="s">
        <v>2045</v>
      </c>
      <c r="AE291" t="s">
        <v>2046</v>
      </c>
      <c r="AI291" t="s">
        <v>1761</v>
      </c>
      <c r="AL291" t="s">
        <v>2261</v>
      </c>
      <c r="AM291">
        <v>6</v>
      </c>
      <c r="AN291" t="s">
        <v>2048</v>
      </c>
      <c r="AO291" t="s">
        <v>2049</v>
      </c>
      <c r="AP291">
        <v>0</v>
      </c>
      <c r="AQ291" s="388">
        <v>44434</v>
      </c>
      <c r="AS291" t="s">
        <v>1765</v>
      </c>
      <c r="AT291" s="388">
        <v>44440</v>
      </c>
      <c r="AU291" t="s">
        <v>1756</v>
      </c>
      <c r="AV291" t="s">
        <v>1756</v>
      </c>
      <c r="AZ291" t="s">
        <v>1766</v>
      </c>
      <c r="BA291" t="s">
        <v>1865</v>
      </c>
      <c r="BB291" t="s">
        <v>2284</v>
      </c>
      <c r="BC291" t="s">
        <v>2285</v>
      </c>
      <c r="BD291" t="s">
        <v>1756</v>
      </c>
      <c r="BE291" t="s">
        <v>824</v>
      </c>
      <c r="BF291" t="s">
        <v>824</v>
      </c>
    </row>
    <row r="292" spans="1:58">
      <c r="A292" t="s">
        <v>829</v>
      </c>
      <c r="B292">
        <v>6</v>
      </c>
      <c r="C292">
        <v>0</v>
      </c>
      <c r="D292">
        <v>9733</v>
      </c>
      <c r="E292" t="s">
        <v>2260</v>
      </c>
      <c r="F292">
        <v>53511012</v>
      </c>
      <c r="G292" t="s">
        <v>2041</v>
      </c>
      <c r="H292">
        <v>0</v>
      </c>
      <c r="I292" t="s">
        <v>2089</v>
      </c>
      <c r="J292">
        <v>146.96</v>
      </c>
      <c r="K292">
        <v>9</v>
      </c>
      <c r="L292" t="s">
        <v>2063</v>
      </c>
      <c r="M292" t="s">
        <v>2090</v>
      </c>
      <c r="N292" t="s">
        <v>1757</v>
      </c>
      <c r="O292" t="s">
        <v>1756</v>
      </c>
      <c r="P292" t="s">
        <v>1756</v>
      </c>
      <c r="Q292" s="387">
        <v>1322.64</v>
      </c>
      <c r="R292">
        <v>171.94320000000002</v>
      </c>
      <c r="S292">
        <v>1494.5832</v>
      </c>
      <c r="T292" s="388">
        <v>44431</v>
      </c>
      <c r="U292">
        <v>0</v>
      </c>
      <c r="V292" t="s">
        <v>830</v>
      </c>
      <c r="W292" s="388">
        <v>44446</v>
      </c>
      <c r="X292">
        <v>160</v>
      </c>
      <c r="Y292">
        <v>0</v>
      </c>
      <c r="Z292">
        <v>0</v>
      </c>
      <c r="AA292" t="s">
        <v>1758</v>
      </c>
      <c r="AB292" t="s">
        <v>2044</v>
      </c>
      <c r="AD292" t="s">
        <v>2045</v>
      </c>
      <c r="AE292" t="s">
        <v>2046</v>
      </c>
      <c r="AI292" t="s">
        <v>1761</v>
      </c>
      <c r="AL292" t="s">
        <v>2261</v>
      </c>
      <c r="AM292">
        <v>6</v>
      </c>
      <c r="AN292" t="s">
        <v>2048</v>
      </c>
      <c r="AO292" t="s">
        <v>2049</v>
      </c>
      <c r="AP292">
        <v>0</v>
      </c>
      <c r="AQ292" s="388">
        <v>44434</v>
      </c>
      <c r="AS292" t="s">
        <v>1765</v>
      </c>
      <c r="AT292" s="388">
        <v>44440</v>
      </c>
      <c r="AU292" t="s">
        <v>1756</v>
      </c>
      <c r="AV292" t="s">
        <v>1756</v>
      </c>
      <c r="AZ292" t="s">
        <v>1766</v>
      </c>
      <c r="BA292" t="s">
        <v>1865</v>
      </c>
      <c r="BB292" t="s">
        <v>2284</v>
      </c>
      <c r="BC292" t="s">
        <v>2285</v>
      </c>
      <c r="BD292" t="s">
        <v>1756</v>
      </c>
      <c r="BE292" t="s">
        <v>824</v>
      </c>
      <c r="BF292" t="s">
        <v>824</v>
      </c>
    </row>
    <row r="293" spans="1:58">
      <c r="A293" t="s">
        <v>829</v>
      </c>
      <c r="B293">
        <v>6</v>
      </c>
      <c r="C293">
        <v>0</v>
      </c>
      <c r="D293">
        <v>9733</v>
      </c>
      <c r="E293" t="s">
        <v>2260</v>
      </c>
      <c r="F293">
        <v>53511012</v>
      </c>
      <c r="G293" t="s">
        <v>2041</v>
      </c>
      <c r="H293">
        <v>0</v>
      </c>
      <c r="I293" t="s">
        <v>2089</v>
      </c>
      <c r="J293">
        <v>146.96</v>
      </c>
      <c r="K293">
        <v>9</v>
      </c>
      <c r="L293" t="s">
        <v>2063</v>
      </c>
      <c r="M293" t="s">
        <v>2090</v>
      </c>
      <c r="N293" t="s">
        <v>1757</v>
      </c>
      <c r="O293" t="s">
        <v>1756</v>
      </c>
      <c r="P293" t="s">
        <v>1756</v>
      </c>
      <c r="Q293" s="387">
        <v>1322.64</v>
      </c>
      <c r="R293">
        <v>171.94320000000002</v>
      </c>
      <c r="S293">
        <v>1494.5832</v>
      </c>
      <c r="T293" s="388">
        <v>44431</v>
      </c>
      <c r="U293">
        <v>0</v>
      </c>
      <c r="V293" t="s">
        <v>830</v>
      </c>
      <c r="W293" s="388">
        <v>44446</v>
      </c>
      <c r="X293">
        <v>160</v>
      </c>
      <c r="Y293">
        <v>0</v>
      </c>
      <c r="Z293">
        <v>0</v>
      </c>
      <c r="AA293" t="s">
        <v>1758</v>
      </c>
      <c r="AB293" t="s">
        <v>2044</v>
      </c>
      <c r="AD293" t="s">
        <v>2045</v>
      </c>
      <c r="AE293" t="s">
        <v>2046</v>
      </c>
      <c r="AI293" t="s">
        <v>1761</v>
      </c>
      <c r="AL293" t="s">
        <v>2261</v>
      </c>
      <c r="AM293">
        <v>6</v>
      </c>
      <c r="AN293" t="s">
        <v>2048</v>
      </c>
      <c r="AO293" t="s">
        <v>2049</v>
      </c>
      <c r="AP293">
        <v>0</v>
      </c>
      <c r="AQ293" s="388">
        <v>44434</v>
      </c>
      <c r="AS293" t="s">
        <v>1765</v>
      </c>
      <c r="AT293" s="388">
        <v>44440</v>
      </c>
      <c r="AU293" t="s">
        <v>1756</v>
      </c>
      <c r="AV293" t="s">
        <v>1756</v>
      </c>
      <c r="AZ293" t="s">
        <v>1766</v>
      </c>
      <c r="BA293" t="s">
        <v>1865</v>
      </c>
      <c r="BB293" t="s">
        <v>2284</v>
      </c>
      <c r="BC293" t="s">
        <v>2285</v>
      </c>
      <c r="BD293" t="s">
        <v>1756</v>
      </c>
      <c r="BE293" t="s">
        <v>824</v>
      </c>
      <c r="BF293" t="s">
        <v>824</v>
      </c>
    </row>
    <row r="294" spans="1:58">
      <c r="A294" t="s">
        <v>829</v>
      </c>
      <c r="B294">
        <v>6</v>
      </c>
      <c r="C294">
        <v>0</v>
      </c>
      <c r="D294">
        <v>9733</v>
      </c>
      <c r="E294" t="s">
        <v>2260</v>
      </c>
      <c r="F294">
        <v>53511012</v>
      </c>
      <c r="G294" t="s">
        <v>2041</v>
      </c>
      <c r="H294">
        <v>0</v>
      </c>
      <c r="I294" t="s">
        <v>2095</v>
      </c>
      <c r="J294">
        <v>138.44999999999999</v>
      </c>
      <c r="K294">
        <v>9</v>
      </c>
      <c r="L294" t="s">
        <v>2063</v>
      </c>
      <c r="M294" t="s">
        <v>2096</v>
      </c>
      <c r="N294" t="s">
        <v>1757</v>
      </c>
      <c r="O294" t="s">
        <v>1756</v>
      </c>
      <c r="P294" t="s">
        <v>1756</v>
      </c>
      <c r="Q294" s="387">
        <v>1246.05</v>
      </c>
      <c r="R294">
        <v>161.98650000000001</v>
      </c>
      <c r="S294">
        <v>1408.0364999999997</v>
      </c>
      <c r="T294" s="388">
        <v>44431</v>
      </c>
      <c r="U294">
        <v>0</v>
      </c>
      <c r="V294" t="s">
        <v>830</v>
      </c>
      <c r="W294" s="388">
        <v>44446</v>
      </c>
      <c r="X294">
        <v>160</v>
      </c>
      <c r="Y294">
        <v>0</v>
      </c>
      <c r="Z294">
        <v>0</v>
      </c>
      <c r="AA294" t="s">
        <v>1758</v>
      </c>
      <c r="AB294" t="s">
        <v>2044</v>
      </c>
      <c r="AD294" t="s">
        <v>2045</v>
      </c>
      <c r="AE294" t="s">
        <v>2046</v>
      </c>
      <c r="AI294" t="s">
        <v>1761</v>
      </c>
      <c r="AL294" t="s">
        <v>2261</v>
      </c>
      <c r="AM294">
        <v>6</v>
      </c>
      <c r="AN294" t="s">
        <v>2048</v>
      </c>
      <c r="AO294" t="s">
        <v>2049</v>
      </c>
      <c r="AP294">
        <v>0</v>
      </c>
      <c r="AQ294" s="388">
        <v>44434</v>
      </c>
      <c r="AS294" t="s">
        <v>1765</v>
      </c>
      <c r="AT294" s="388">
        <v>44440</v>
      </c>
      <c r="AU294" t="s">
        <v>1756</v>
      </c>
      <c r="AV294" t="s">
        <v>1756</v>
      </c>
      <c r="AZ294" t="s">
        <v>1766</v>
      </c>
      <c r="BA294" t="s">
        <v>1865</v>
      </c>
      <c r="BB294" t="s">
        <v>2286</v>
      </c>
      <c r="BC294" t="s">
        <v>2287</v>
      </c>
      <c r="BD294" t="s">
        <v>1756</v>
      </c>
      <c r="BE294" t="s">
        <v>824</v>
      </c>
      <c r="BF294" t="s">
        <v>824</v>
      </c>
    </row>
    <row r="295" spans="1:58">
      <c r="A295" t="s">
        <v>829</v>
      </c>
      <c r="B295">
        <v>6</v>
      </c>
      <c r="C295">
        <v>0</v>
      </c>
      <c r="D295">
        <v>9733</v>
      </c>
      <c r="E295" t="s">
        <v>2260</v>
      </c>
      <c r="F295">
        <v>53511012</v>
      </c>
      <c r="G295" t="s">
        <v>2041</v>
      </c>
      <c r="H295">
        <v>0</v>
      </c>
      <c r="I295" t="s">
        <v>2095</v>
      </c>
      <c r="J295">
        <v>138.44999999999999</v>
      </c>
      <c r="K295">
        <v>5</v>
      </c>
      <c r="L295" t="s">
        <v>2063</v>
      </c>
      <c r="M295" t="s">
        <v>2096</v>
      </c>
      <c r="N295" t="s">
        <v>1757</v>
      </c>
      <c r="O295" t="s">
        <v>1756</v>
      </c>
      <c r="P295" t="s">
        <v>1756</v>
      </c>
      <c r="Q295" s="387">
        <v>692.25</v>
      </c>
      <c r="R295">
        <v>89.992500000000007</v>
      </c>
      <c r="S295">
        <v>782.24249999999995</v>
      </c>
      <c r="T295" s="388">
        <v>44431</v>
      </c>
      <c r="U295">
        <v>0</v>
      </c>
      <c r="V295" t="s">
        <v>830</v>
      </c>
      <c r="W295" s="388">
        <v>44446</v>
      </c>
      <c r="X295">
        <v>160</v>
      </c>
      <c r="Y295">
        <v>0</v>
      </c>
      <c r="Z295">
        <v>0</v>
      </c>
      <c r="AA295" t="s">
        <v>1758</v>
      </c>
      <c r="AB295" t="s">
        <v>2044</v>
      </c>
      <c r="AD295" t="s">
        <v>2045</v>
      </c>
      <c r="AE295" t="s">
        <v>2046</v>
      </c>
      <c r="AI295" t="s">
        <v>1761</v>
      </c>
      <c r="AL295" t="s">
        <v>2261</v>
      </c>
      <c r="AM295">
        <v>6</v>
      </c>
      <c r="AN295" t="s">
        <v>2048</v>
      </c>
      <c r="AO295" t="s">
        <v>2049</v>
      </c>
      <c r="AP295">
        <v>0</v>
      </c>
      <c r="AQ295" s="388">
        <v>44434</v>
      </c>
      <c r="AS295" t="s">
        <v>1765</v>
      </c>
      <c r="AT295" s="388">
        <v>44440</v>
      </c>
      <c r="AU295" t="s">
        <v>1756</v>
      </c>
      <c r="AV295" t="s">
        <v>1756</v>
      </c>
      <c r="AZ295" t="s">
        <v>1766</v>
      </c>
      <c r="BA295" t="s">
        <v>1865</v>
      </c>
      <c r="BB295" t="s">
        <v>2288</v>
      </c>
      <c r="BC295" t="s">
        <v>2289</v>
      </c>
      <c r="BD295" t="s">
        <v>1756</v>
      </c>
      <c r="BE295" t="s">
        <v>824</v>
      </c>
      <c r="BF295" t="s">
        <v>824</v>
      </c>
    </row>
    <row r="296" spans="1:58">
      <c r="A296" t="s">
        <v>829</v>
      </c>
      <c r="B296">
        <v>6</v>
      </c>
      <c r="C296">
        <v>0</v>
      </c>
      <c r="D296">
        <v>9733</v>
      </c>
      <c r="E296" t="s">
        <v>2260</v>
      </c>
      <c r="F296">
        <v>53511012</v>
      </c>
      <c r="G296" t="s">
        <v>2041</v>
      </c>
      <c r="H296">
        <v>0</v>
      </c>
      <c r="I296" t="s">
        <v>2095</v>
      </c>
      <c r="J296">
        <v>138.44999999999999</v>
      </c>
      <c r="K296">
        <v>9</v>
      </c>
      <c r="L296" t="s">
        <v>2063</v>
      </c>
      <c r="M296" t="s">
        <v>2096</v>
      </c>
      <c r="N296" t="s">
        <v>1757</v>
      </c>
      <c r="O296" t="s">
        <v>1756</v>
      </c>
      <c r="P296" t="s">
        <v>1756</v>
      </c>
      <c r="Q296" s="387">
        <v>1246.05</v>
      </c>
      <c r="R296">
        <v>161.98650000000001</v>
      </c>
      <c r="S296">
        <v>1408.0364999999997</v>
      </c>
      <c r="T296" s="388">
        <v>44431</v>
      </c>
      <c r="U296">
        <v>0</v>
      </c>
      <c r="V296" t="s">
        <v>830</v>
      </c>
      <c r="W296" s="388">
        <v>44446</v>
      </c>
      <c r="X296">
        <v>160</v>
      </c>
      <c r="Y296">
        <v>0</v>
      </c>
      <c r="Z296">
        <v>0</v>
      </c>
      <c r="AA296" t="s">
        <v>1758</v>
      </c>
      <c r="AB296" t="s">
        <v>2044</v>
      </c>
      <c r="AD296" t="s">
        <v>2045</v>
      </c>
      <c r="AE296" t="s">
        <v>2046</v>
      </c>
      <c r="AI296" t="s">
        <v>1761</v>
      </c>
      <c r="AL296" t="s">
        <v>2261</v>
      </c>
      <c r="AM296">
        <v>6</v>
      </c>
      <c r="AN296" t="s">
        <v>2048</v>
      </c>
      <c r="AO296" t="s">
        <v>2049</v>
      </c>
      <c r="AP296">
        <v>0</v>
      </c>
      <c r="AQ296" s="388">
        <v>44434</v>
      </c>
      <c r="AS296" t="s">
        <v>1765</v>
      </c>
      <c r="AT296" s="388">
        <v>44440</v>
      </c>
      <c r="AU296" t="s">
        <v>1756</v>
      </c>
      <c r="AV296" t="s">
        <v>1756</v>
      </c>
      <c r="AZ296" t="s">
        <v>1766</v>
      </c>
      <c r="BA296" t="s">
        <v>1865</v>
      </c>
      <c r="BB296" t="s">
        <v>2286</v>
      </c>
      <c r="BC296" t="s">
        <v>2287</v>
      </c>
      <c r="BD296" t="s">
        <v>1756</v>
      </c>
      <c r="BE296" t="s">
        <v>824</v>
      </c>
      <c r="BF296" t="s">
        <v>824</v>
      </c>
    </row>
    <row r="297" spans="1:58">
      <c r="A297" t="s">
        <v>829</v>
      </c>
      <c r="B297">
        <v>6</v>
      </c>
      <c r="C297">
        <v>0</v>
      </c>
      <c r="D297">
        <v>9733</v>
      </c>
      <c r="E297" t="s">
        <v>2260</v>
      </c>
      <c r="F297">
        <v>53511012</v>
      </c>
      <c r="G297" t="s">
        <v>2041</v>
      </c>
      <c r="H297">
        <v>0</v>
      </c>
      <c r="I297" t="s">
        <v>2095</v>
      </c>
      <c r="J297">
        <v>138.44999999999999</v>
      </c>
      <c r="K297">
        <v>9</v>
      </c>
      <c r="L297" t="s">
        <v>2063</v>
      </c>
      <c r="M297" t="s">
        <v>2096</v>
      </c>
      <c r="N297" t="s">
        <v>1757</v>
      </c>
      <c r="O297" t="s">
        <v>1756</v>
      </c>
      <c r="P297" t="s">
        <v>1756</v>
      </c>
      <c r="Q297" s="387">
        <v>1246.05</v>
      </c>
      <c r="R297">
        <v>161.98650000000001</v>
      </c>
      <c r="S297">
        <v>1408.0364999999997</v>
      </c>
      <c r="T297" s="388">
        <v>44431</v>
      </c>
      <c r="U297">
        <v>0</v>
      </c>
      <c r="V297" t="s">
        <v>830</v>
      </c>
      <c r="W297" s="388">
        <v>44446</v>
      </c>
      <c r="X297">
        <v>160</v>
      </c>
      <c r="Y297">
        <v>0</v>
      </c>
      <c r="Z297">
        <v>0</v>
      </c>
      <c r="AA297" t="s">
        <v>1758</v>
      </c>
      <c r="AB297" t="s">
        <v>2044</v>
      </c>
      <c r="AD297" t="s">
        <v>2045</v>
      </c>
      <c r="AE297" t="s">
        <v>2046</v>
      </c>
      <c r="AI297" t="s">
        <v>1761</v>
      </c>
      <c r="AL297" t="s">
        <v>2261</v>
      </c>
      <c r="AM297">
        <v>6</v>
      </c>
      <c r="AN297" t="s">
        <v>2048</v>
      </c>
      <c r="AO297" t="s">
        <v>2049</v>
      </c>
      <c r="AP297">
        <v>0</v>
      </c>
      <c r="AQ297" s="388">
        <v>44434</v>
      </c>
      <c r="AS297" t="s">
        <v>1765</v>
      </c>
      <c r="AT297" s="388">
        <v>44440</v>
      </c>
      <c r="AU297" t="s">
        <v>1756</v>
      </c>
      <c r="AV297" t="s">
        <v>1756</v>
      </c>
      <c r="AZ297" t="s">
        <v>1766</v>
      </c>
      <c r="BA297" t="s">
        <v>1865</v>
      </c>
      <c r="BB297" t="s">
        <v>2286</v>
      </c>
      <c r="BC297" t="s">
        <v>2287</v>
      </c>
      <c r="BD297" t="s">
        <v>1756</v>
      </c>
      <c r="BE297" t="s">
        <v>824</v>
      </c>
      <c r="BF297" t="s">
        <v>824</v>
      </c>
    </row>
    <row r="298" spans="1:58">
      <c r="A298" t="s">
        <v>829</v>
      </c>
      <c r="B298">
        <v>6</v>
      </c>
      <c r="C298">
        <v>0</v>
      </c>
      <c r="D298">
        <v>9733</v>
      </c>
      <c r="E298" t="s">
        <v>2260</v>
      </c>
      <c r="F298">
        <v>53511012</v>
      </c>
      <c r="G298" t="s">
        <v>2041</v>
      </c>
      <c r="H298">
        <v>0</v>
      </c>
      <c r="I298" t="s">
        <v>2095</v>
      </c>
      <c r="J298">
        <v>138.44999999999999</v>
      </c>
      <c r="K298">
        <v>9</v>
      </c>
      <c r="L298" t="s">
        <v>2063</v>
      </c>
      <c r="M298" t="s">
        <v>2096</v>
      </c>
      <c r="N298" t="s">
        <v>1757</v>
      </c>
      <c r="O298" t="s">
        <v>1756</v>
      </c>
      <c r="P298" t="s">
        <v>1756</v>
      </c>
      <c r="Q298" s="387">
        <v>1246.05</v>
      </c>
      <c r="R298">
        <v>161.98650000000001</v>
      </c>
      <c r="S298">
        <v>1408.0364999999997</v>
      </c>
      <c r="T298" s="388">
        <v>44431</v>
      </c>
      <c r="U298">
        <v>0</v>
      </c>
      <c r="V298" t="s">
        <v>830</v>
      </c>
      <c r="W298" s="388">
        <v>44446</v>
      </c>
      <c r="X298">
        <v>160</v>
      </c>
      <c r="Y298">
        <v>0</v>
      </c>
      <c r="Z298">
        <v>0</v>
      </c>
      <c r="AA298" t="s">
        <v>1758</v>
      </c>
      <c r="AB298" t="s">
        <v>2044</v>
      </c>
      <c r="AD298" t="s">
        <v>2045</v>
      </c>
      <c r="AE298" t="s">
        <v>2046</v>
      </c>
      <c r="AI298" t="s">
        <v>1761</v>
      </c>
      <c r="AL298" t="s">
        <v>2261</v>
      </c>
      <c r="AM298">
        <v>6</v>
      </c>
      <c r="AN298" t="s">
        <v>2048</v>
      </c>
      <c r="AO298" t="s">
        <v>2049</v>
      </c>
      <c r="AP298">
        <v>0</v>
      </c>
      <c r="AQ298" s="388">
        <v>44434</v>
      </c>
      <c r="AS298" t="s">
        <v>1765</v>
      </c>
      <c r="AT298" s="388">
        <v>44440</v>
      </c>
      <c r="AU298" t="s">
        <v>1756</v>
      </c>
      <c r="AV298" t="s">
        <v>1756</v>
      </c>
      <c r="AZ298" t="s">
        <v>1766</v>
      </c>
      <c r="BA298" t="s">
        <v>1865</v>
      </c>
      <c r="BB298" t="s">
        <v>2286</v>
      </c>
      <c r="BC298" t="s">
        <v>2287</v>
      </c>
      <c r="BD298" t="s">
        <v>1756</v>
      </c>
      <c r="BE298" t="s">
        <v>824</v>
      </c>
      <c r="BF298" t="s">
        <v>824</v>
      </c>
    </row>
    <row r="299" spans="1:58">
      <c r="A299" t="s">
        <v>829</v>
      </c>
      <c r="B299">
        <v>6</v>
      </c>
      <c r="C299">
        <v>0</v>
      </c>
      <c r="D299">
        <v>9733</v>
      </c>
      <c r="E299" t="s">
        <v>2260</v>
      </c>
      <c r="F299">
        <v>53511012</v>
      </c>
      <c r="G299" t="s">
        <v>2041</v>
      </c>
      <c r="H299">
        <v>0</v>
      </c>
      <c r="I299" t="s">
        <v>2247</v>
      </c>
      <c r="J299">
        <v>131.47999999999999</v>
      </c>
      <c r="K299">
        <v>9</v>
      </c>
      <c r="L299" t="s">
        <v>2063</v>
      </c>
      <c r="M299" t="s">
        <v>2248</v>
      </c>
      <c r="N299" t="s">
        <v>1757</v>
      </c>
      <c r="O299" t="s">
        <v>1756</v>
      </c>
      <c r="P299" t="s">
        <v>1756</v>
      </c>
      <c r="Q299" s="387">
        <v>1183.32</v>
      </c>
      <c r="R299">
        <v>153.83160000000001</v>
      </c>
      <c r="S299">
        <v>1337.1515999999997</v>
      </c>
      <c r="T299" s="388">
        <v>44431</v>
      </c>
      <c r="U299">
        <v>0</v>
      </c>
      <c r="V299" t="s">
        <v>830</v>
      </c>
      <c r="W299" s="388">
        <v>44446</v>
      </c>
      <c r="X299">
        <v>160</v>
      </c>
      <c r="Y299">
        <v>0</v>
      </c>
      <c r="Z299">
        <v>0</v>
      </c>
      <c r="AA299" t="s">
        <v>1758</v>
      </c>
      <c r="AB299" t="s">
        <v>2044</v>
      </c>
      <c r="AD299" t="s">
        <v>2045</v>
      </c>
      <c r="AE299" t="s">
        <v>2046</v>
      </c>
      <c r="AI299" t="s">
        <v>1761</v>
      </c>
      <c r="AL299" t="s">
        <v>2261</v>
      </c>
      <c r="AM299">
        <v>6</v>
      </c>
      <c r="AN299" t="s">
        <v>2048</v>
      </c>
      <c r="AO299" t="s">
        <v>2049</v>
      </c>
      <c r="AP299">
        <v>0</v>
      </c>
      <c r="AQ299" s="388">
        <v>44434</v>
      </c>
      <c r="AS299" t="s">
        <v>1765</v>
      </c>
      <c r="AT299" s="388">
        <v>44440</v>
      </c>
      <c r="AU299" t="s">
        <v>1756</v>
      </c>
      <c r="AV299" t="s">
        <v>1756</v>
      </c>
      <c r="AZ299" t="s">
        <v>1766</v>
      </c>
      <c r="BA299" t="s">
        <v>1865</v>
      </c>
      <c r="BB299" t="s">
        <v>2290</v>
      </c>
      <c r="BC299" t="s">
        <v>2291</v>
      </c>
      <c r="BD299" t="s">
        <v>1756</v>
      </c>
      <c r="BE299" t="s">
        <v>824</v>
      </c>
      <c r="BF299" t="s">
        <v>824</v>
      </c>
    </row>
    <row r="300" spans="1:58">
      <c r="A300" t="s">
        <v>829</v>
      </c>
      <c r="B300">
        <v>6</v>
      </c>
      <c r="C300">
        <v>0</v>
      </c>
      <c r="D300">
        <v>9732</v>
      </c>
      <c r="E300" t="s">
        <v>2292</v>
      </c>
      <c r="F300">
        <v>53511012</v>
      </c>
      <c r="G300" t="s">
        <v>2041</v>
      </c>
      <c r="H300">
        <v>0</v>
      </c>
      <c r="I300" t="s">
        <v>2042</v>
      </c>
      <c r="J300">
        <v>60</v>
      </c>
      <c r="K300">
        <v>11</v>
      </c>
      <c r="L300" t="s">
        <v>1771</v>
      </c>
      <c r="M300" t="s">
        <v>1756</v>
      </c>
      <c r="N300" t="s">
        <v>1756</v>
      </c>
      <c r="O300" t="s">
        <v>2043</v>
      </c>
      <c r="P300" t="s">
        <v>1757</v>
      </c>
      <c r="Q300" s="387">
        <v>660</v>
      </c>
      <c r="R300">
        <v>85.8</v>
      </c>
      <c r="S300">
        <v>745.8</v>
      </c>
      <c r="T300" s="388">
        <v>44430</v>
      </c>
      <c r="U300">
        <v>0</v>
      </c>
      <c r="V300" t="s">
        <v>830</v>
      </c>
      <c r="W300" s="388">
        <v>44446</v>
      </c>
      <c r="X300">
        <v>160</v>
      </c>
      <c r="Y300">
        <v>0</v>
      </c>
      <c r="Z300">
        <v>0</v>
      </c>
      <c r="AA300" t="s">
        <v>1758</v>
      </c>
      <c r="AB300" t="s">
        <v>2044</v>
      </c>
      <c r="AD300" t="s">
        <v>2045</v>
      </c>
      <c r="AE300" t="s">
        <v>2046</v>
      </c>
      <c r="AI300" t="s">
        <v>1761</v>
      </c>
      <c r="AL300" t="s">
        <v>2293</v>
      </c>
      <c r="AM300">
        <v>6</v>
      </c>
      <c r="AN300" t="s">
        <v>2048</v>
      </c>
      <c r="AO300" t="s">
        <v>2049</v>
      </c>
      <c r="AP300">
        <v>0</v>
      </c>
      <c r="AQ300" s="388">
        <v>44433</v>
      </c>
      <c r="AS300" t="s">
        <v>2294</v>
      </c>
      <c r="AT300" s="388">
        <v>44433</v>
      </c>
      <c r="AU300" t="s">
        <v>1756</v>
      </c>
      <c r="AV300" t="s">
        <v>1756</v>
      </c>
      <c r="AZ300" t="s">
        <v>1756</v>
      </c>
      <c r="BA300" t="s">
        <v>1865</v>
      </c>
      <c r="BB300" t="s">
        <v>2295</v>
      </c>
      <c r="BC300" t="s">
        <v>2296</v>
      </c>
      <c r="BD300" t="s">
        <v>1756</v>
      </c>
      <c r="BE300" t="s">
        <v>824</v>
      </c>
      <c r="BF300" t="s">
        <v>824</v>
      </c>
    </row>
    <row r="301" spans="1:58">
      <c r="A301" t="s">
        <v>829</v>
      </c>
      <c r="B301">
        <v>6</v>
      </c>
      <c r="C301">
        <v>0</v>
      </c>
      <c r="D301">
        <v>9732</v>
      </c>
      <c r="E301" t="s">
        <v>2292</v>
      </c>
      <c r="F301">
        <v>53511012</v>
      </c>
      <c r="G301" t="s">
        <v>2041</v>
      </c>
      <c r="H301">
        <v>0</v>
      </c>
      <c r="I301" t="s">
        <v>2052</v>
      </c>
      <c r="J301">
        <v>75</v>
      </c>
      <c r="K301">
        <v>121</v>
      </c>
      <c r="L301" t="s">
        <v>1771</v>
      </c>
      <c r="M301" t="s">
        <v>1756</v>
      </c>
      <c r="N301" t="s">
        <v>1756</v>
      </c>
      <c r="O301" t="s">
        <v>2053</v>
      </c>
      <c r="P301" t="s">
        <v>1757</v>
      </c>
      <c r="Q301" s="387">
        <v>9075</v>
      </c>
      <c r="R301">
        <v>1179.75</v>
      </c>
      <c r="S301">
        <v>10254.749999999998</v>
      </c>
      <c r="T301" s="388">
        <v>44430</v>
      </c>
      <c r="U301">
        <v>0</v>
      </c>
      <c r="V301" t="s">
        <v>830</v>
      </c>
      <c r="W301" s="388">
        <v>44446</v>
      </c>
      <c r="X301">
        <v>160</v>
      </c>
      <c r="Y301">
        <v>0</v>
      </c>
      <c r="Z301">
        <v>0</v>
      </c>
      <c r="AA301" t="s">
        <v>1758</v>
      </c>
      <c r="AB301" t="s">
        <v>2044</v>
      </c>
      <c r="AD301" t="s">
        <v>2045</v>
      </c>
      <c r="AE301" t="s">
        <v>2046</v>
      </c>
      <c r="AI301" t="s">
        <v>1761</v>
      </c>
      <c r="AL301" t="s">
        <v>2293</v>
      </c>
      <c r="AM301">
        <v>6</v>
      </c>
      <c r="AN301" t="s">
        <v>2048</v>
      </c>
      <c r="AO301" t="s">
        <v>2049</v>
      </c>
      <c r="AP301">
        <v>0</v>
      </c>
      <c r="AQ301" s="388">
        <v>44433</v>
      </c>
      <c r="AS301" t="s">
        <v>2294</v>
      </c>
      <c r="AT301" s="388">
        <v>44433</v>
      </c>
      <c r="AU301" t="s">
        <v>1756</v>
      </c>
      <c r="AV301" t="s">
        <v>1756</v>
      </c>
      <c r="AZ301" t="s">
        <v>1756</v>
      </c>
      <c r="BA301" t="s">
        <v>1865</v>
      </c>
      <c r="BB301" t="s">
        <v>2297</v>
      </c>
      <c r="BC301" t="s">
        <v>2298</v>
      </c>
      <c r="BD301" t="s">
        <v>1756</v>
      </c>
      <c r="BE301" t="s">
        <v>824</v>
      </c>
      <c r="BF301" t="s">
        <v>824</v>
      </c>
    </row>
    <row r="302" spans="1:58">
      <c r="A302" t="s">
        <v>829</v>
      </c>
      <c r="B302">
        <v>6</v>
      </c>
      <c r="C302">
        <v>0</v>
      </c>
      <c r="D302">
        <v>9732</v>
      </c>
      <c r="E302" t="s">
        <v>2292</v>
      </c>
      <c r="F302">
        <v>53511012</v>
      </c>
      <c r="G302" t="s">
        <v>2041</v>
      </c>
      <c r="H302">
        <v>0</v>
      </c>
      <c r="I302" t="s">
        <v>2056</v>
      </c>
      <c r="J302">
        <v>210</v>
      </c>
      <c r="K302">
        <v>13</v>
      </c>
      <c r="L302" t="s">
        <v>1755</v>
      </c>
      <c r="M302" t="s">
        <v>1756</v>
      </c>
      <c r="N302" t="s">
        <v>1756</v>
      </c>
      <c r="P302" t="s">
        <v>1757</v>
      </c>
      <c r="Q302" s="387">
        <v>2730</v>
      </c>
      <c r="R302">
        <v>354.90000000000003</v>
      </c>
      <c r="S302">
        <v>3084.8999999999996</v>
      </c>
      <c r="T302" s="388">
        <v>44430</v>
      </c>
      <c r="U302">
        <v>0</v>
      </c>
      <c r="V302" t="s">
        <v>830</v>
      </c>
      <c r="W302" s="388">
        <v>44446</v>
      </c>
      <c r="X302">
        <v>160</v>
      </c>
      <c r="Y302">
        <v>0</v>
      </c>
      <c r="Z302">
        <v>0</v>
      </c>
      <c r="AA302" t="s">
        <v>1758</v>
      </c>
      <c r="AB302" t="s">
        <v>2044</v>
      </c>
      <c r="AD302" t="s">
        <v>2045</v>
      </c>
      <c r="AE302" t="s">
        <v>2046</v>
      </c>
      <c r="AI302" t="s">
        <v>1761</v>
      </c>
      <c r="AL302" t="s">
        <v>2293</v>
      </c>
      <c r="AM302">
        <v>6</v>
      </c>
      <c r="AN302" t="s">
        <v>2048</v>
      </c>
      <c r="AO302" t="s">
        <v>2049</v>
      </c>
      <c r="AP302">
        <v>0</v>
      </c>
      <c r="AQ302" s="388">
        <v>44433</v>
      </c>
      <c r="AS302" t="s">
        <v>2294</v>
      </c>
      <c r="AT302" s="388">
        <v>44433</v>
      </c>
      <c r="AU302" t="s">
        <v>1756</v>
      </c>
      <c r="AV302" t="s">
        <v>1756</v>
      </c>
      <c r="AZ302" t="s">
        <v>1756</v>
      </c>
      <c r="BA302" t="s">
        <v>1865</v>
      </c>
      <c r="BB302" t="s">
        <v>2299</v>
      </c>
      <c r="BC302" t="s">
        <v>2300</v>
      </c>
      <c r="BD302" t="s">
        <v>1756</v>
      </c>
      <c r="BE302" t="s">
        <v>824</v>
      </c>
      <c r="BF302" t="s">
        <v>824</v>
      </c>
    </row>
    <row r="303" spans="1:58">
      <c r="A303" t="s">
        <v>829</v>
      </c>
      <c r="B303">
        <v>6</v>
      </c>
      <c r="C303">
        <v>0</v>
      </c>
      <c r="D303">
        <v>9732</v>
      </c>
      <c r="E303" t="s">
        <v>2292</v>
      </c>
      <c r="F303">
        <v>53511012</v>
      </c>
      <c r="G303" t="s">
        <v>2041</v>
      </c>
      <c r="H303">
        <v>0</v>
      </c>
      <c r="I303" t="s">
        <v>518</v>
      </c>
      <c r="J303">
        <v>95</v>
      </c>
      <c r="K303">
        <v>12</v>
      </c>
      <c r="L303" t="s">
        <v>1771</v>
      </c>
      <c r="M303" t="s">
        <v>1756</v>
      </c>
      <c r="N303" t="s">
        <v>1756</v>
      </c>
      <c r="O303" t="s">
        <v>2059</v>
      </c>
      <c r="P303" t="s">
        <v>1757</v>
      </c>
      <c r="Q303" s="387">
        <v>1140</v>
      </c>
      <c r="R303">
        <v>148.20000000000002</v>
      </c>
      <c r="S303">
        <v>1288.1999999999998</v>
      </c>
      <c r="T303" s="388">
        <v>44430</v>
      </c>
      <c r="U303">
        <v>0</v>
      </c>
      <c r="V303" t="s">
        <v>830</v>
      </c>
      <c r="W303" s="388">
        <v>44446</v>
      </c>
      <c r="X303">
        <v>160</v>
      </c>
      <c r="Y303">
        <v>0</v>
      </c>
      <c r="Z303">
        <v>0</v>
      </c>
      <c r="AA303" t="s">
        <v>1758</v>
      </c>
      <c r="AB303" t="s">
        <v>2044</v>
      </c>
      <c r="AD303" t="s">
        <v>2045</v>
      </c>
      <c r="AE303" t="s">
        <v>2046</v>
      </c>
      <c r="AI303" t="s">
        <v>1761</v>
      </c>
      <c r="AL303" t="s">
        <v>2293</v>
      </c>
      <c r="AM303">
        <v>6</v>
      </c>
      <c r="AN303" t="s">
        <v>2048</v>
      </c>
      <c r="AO303" t="s">
        <v>2049</v>
      </c>
      <c r="AP303">
        <v>0</v>
      </c>
      <c r="AQ303" s="388">
        <v>44433</v>
      </c>
      <c r="AS303" t="s">
        <v>2294</v>
      </c>
      <c r="AT303" s="388">
        <v>44433</v>
      </c>
      <c r="AU303" t="s">
        <v>1756</v>
      </c>
      <c r="AV303" t="s">
        <v>1756</v>
      </c>
      <c r="AZ303" t="s">
        <v>1756</v>
      </c>
      <c r="BA303" t="s">
        <v>1865</v>
      </c>
      <c r="BB303" t="s">
        <v>2301</v>
      </c>
      <c r="BC303" t="s">
        <v>2302</v>
      </c>
      <c r="BD303" t="s">
        <v>1756</v>
      </c>
      <c r="BE303" t="s">
        <v>824</v>
      </c>
      <c r="BF303" t="s">
        <v>824</v>
      </c>
    </row>
    <row r="304" spans="1:58">
      <c r="A304" t="s">
        <v>829</v>
      </c>
      <c r="B304">
        <v>6</v>
      </c>
      <c r="C304">
        <v>0</v>
      </c>
      <c r="D304">
        <v>9732</v>
      </c>
      <c r="E304" t="s">
        <v>2292</v>
      </c>
      <c r="F304">
        <v>53511012</v>
      </c>
      <c r="G304" t="s">
        <v>2041</v>
      </c>
      <c r="H304">
        <v>0</v>
      </c>
      <c r="I304" t="s">
        <v>2062</v>
      </c>
      <c r="J304">
        <v>138.05000000000001</v>
      </c>
      <c r="K304">
        <v>9</v>
      </c>
      <c r="L304" t="s">
        <v>2063</v>
      </c>
      <c r="M304" t="s">
        <v>2064</v>
      </c>
      <c r="N304" t="s">
        <v>1757</v>
      </c>
      <c r="O304" t="s">
        <v>1756</v>
      </c>
      <c r="P304" t="s">
        <v>1756</v>
      </c>
      <c r="Q304" s="387">
        <v>1242.45</v>
      </c>
      <c r="R304">
        <v>161.51850000000002</v>
      </c>
      <c r="S304">
        <v>1403.9684999999999</v>
      </c>
      <c r="T304" s="388">
        <v>44430</v>
      </c>
      <c r="U304">
        <v>0</v>
      </c>
      <c r="V304" t="s">
        <v>830</v>
      </c>
      <c r="W304" s="388">
        <v>44446</v>
      </c>
      <c r="X304">
        <v>160</v>
      </c>
      <c r="Y304">
        <v>0</v>
      </c>
      <c r="Z304">
        <v>0</v>
      </c>
      <c r="AA304" t="s">
        <v>1758</v>
      </c>
      <c r="AB304" t="s">
        <v>2044</v>
      </c>
      <c r="AD304" t="s">
        <v>2045</v>
      </c>
      <c r="AE304" t="s">
        <v>2046</v>
      </c>
      <c r="AI304" t="s">
        <v>1761</v>
      </c>
      <c r="AL304" t="s">
        <v>2293</v>
      </c>
      <c r="AM304">
        <v>6</v>
      </c>
      <c r="AN304" t="s">
        <v>2048</v>
      </c>
      <c r="AO304" t="s">
        <v>2049</v>
      </c>
      <c r="AP304">
        <v>0</v>
      </c>
      <c r="AQ304" s="388">
        <v>44433</v>
      </c>
      <c r="AS304" t="s">
        <v>2294</v>
      </c>
      <c r="AT304" s="388">
        <v>44433</v>
      </c>
      <c r="AU304" t="s">
        <v>1756</v>
      </c>
      <c r="AV304" t="s">
        <v>1756</v>
      </c>
      <c r="AZ304" t="s">
        <v>1756</v>
      </c>
      <c r="BA304" t="s">
        <v>1865</v>
      </c>
      <c r="BB304" t="s">
        <v>2303</v>
      </c>
      <c r="BC304" t="s">
        <v>2304</v>
      </c>
      <c r="BD304" t="s">
        <v>1756</v>
      </c>
      <c r="BE304" t="s">
        <v>824</v>
      </c>
      <c r="BF304" t="s">
        <v>824</v>
      </c>
    </row>
    <row r="305" spans="1:58">
      <c r="A305" t="s">
        <v>829</v>
      </c>
      <c r="B305">
        <v>6</v>
      </c>
      <c r="C305">
        <v>0</v>
      </c>
      <c r="D305">
        <v>9732</v>
      </c>
      <c r="E305" t="s">
        <v>2292</v>
      </c>
      <c r="F305">
        <v>53511012</v>
      </c>
      <c r="G305" t="s">
        <v>2041</v>
      </c>
      <c r="H305">
        <v>0</v>
      </c>
      <c r="I305" t="s">
        <v>2062</v>
      </c>
      <c r="J305">
        <v>138.05000000000001</v>
      </c>
      <c r="K305">
        <v>9</v>
      </c>
      <c r="L305" t="s">
        <v>2063</v>
      </c>
      <c r="M305" t="s">
        <v>2064</v>
      </c>
      <c r="N305" t="s">
        <v>1757</v>
      </c>
      <c r="O305" t="s">
        <v>1756</v>
      </c>
      <c r="P305" t="s">
        <v>1756</v>
      </c>
      <c r="Q305" s="387">
        <v>1242.45</v>
      </c>
      <c r="R305">
        <v>161.51850000000002</v>
      </c>
      <c r="S305">
        <v>1403.9684999999999</v>
      </c>
      <c r="T305" s="388">
        <v>44430</v>
      </c>
      <c r="U305">
        <v>0</v>
      </c>
      <c r="V305" t="s">
        <v>830</v>
      </c>
      <c r="W305" s="388">
        <v>44446</v>
      </c>
      <c r="X305">
        <v>160</v>
      </c>
      <c r="Y305">
        <v>0</v>
      </c>
      <c r="Z305">
        <v>0</v>
      </c>
      <c r="AA305" t="s">
        <v>1758</v>
      </c>
      <c r="AB305" t="s">
        <v>2044</v>
      </c>
      <c r="AD305" t="s">
        <v>2045</v>
      </c>
      <c r="AE305" t="s">
        <v>2046</v>
      </c>
      <c r="AI305" t="s">
        <v>1761</v>
      </c>
      <c r="AL305" t="s">
        <v>2293</v>
      </c>
      <c r="AM305">
        <v>6</v>
      </c>
      <c r="AN305" t="s">
        <v>2048</v>
      </c>
      <c r="AO305" t="s">
        <v>2049</v>
      </c>
      <c r="AP305">
        <v>0</v>
      </c>
      <c r="AQ305" s="388">
        <v>44433</v>
      </c>
      <c r="AS305" t="s">
        <v>2294</v>
      </c>
      <c r="AT305" s="388">
        <v>44433</v>
      </c>
      <c r="AU305" t="s">
        <v>1756</v>
      </c>
      <c r="AV305" t="s">
        <v>1756</v>
      </c>
      <c r="AZ305" t="s">
        <v>1756</v>
      </c>
      <c r="BA305" t="s">
        <v>1865</v>
      </c>
      <c r="BB305" t="s">
        <v>2303</v>
      </c>
      <c r="BC305" t="s">
        <v>2304</v>
      </c>
      <c r="BD305" t="s">
        <v>1756</v>
      </c>
      <c r="BE305" t="s">
        <v>824</v>
      </c>
      <c r="BF305" t="s">
        <v>824</v>
      </c>
    </row>
    <row r="306" spans="1:58">
      <c r="A306" t="s">
        <v>829</v>
      </c>
      <c r="B306">
        <v>6</v>
      </c>
      <c r="C306">
        <v>0</v>
      </c>
      <c r="D306">
        <v>9732</v>
      </c>
      <c r="E306" t="s">
        <v>2292</v>
      </c>
      <c r="F306">
        <v>53511012</v>
      </c>
      <c r="G306" t="s">
        <v>2041</v>
      </c>
      <c r="H306">
        <v>0</v>
      </c>
      <c r="I306" t="s">
        <v>2062</v>
      </c>
      <c r="J306">
        <v>138.05000000000001</v>
      </c>
      <c r="K306">
        <v>9</v>
      </c>
      <c r="L306" t="s">
        <v>2063</v>
      </c>
      <c r="M306" t="s">
        <v>2064</v>
      </c>
      <c r="N306" t="s">
        <v>1757</v>
      </c>
      <c r="O306" t="s">
        <v>1756</v>
      </c>
      <c r="P306" t="s">
        <v>1756</v>
      </c>
      <c r="Q306" s="387">
        <v>1242.45</v>
      </c>
      <c r="R306">
        <v>161.51850000000002</v>
      </c>
      <c r="S306">
        <v>1403.9684999999999</v>
      </c>
      <c r="T306" s="388">
        <v>44430</v>
      </c>
      <c r="U306">
        <v>0</v>
      </c>
      <c r="V306" t="s">
        <v>830</v>
      </c>
      <c r="W306" s="388">
        <v>44446</v>
      </c>
      <c r="X306">
        <v>160</v>
      </c>
      <c r="Y306">
        <v>0</v>
      </c>
      <c r="Z306">
        <v>0</v>
      </c>
      <c r="AA306" t="s">
        <v>1758</v>
      </c>
      <c r="AB306" t="s">
        <v>2044</v>
      </c>
      <c r="AD306" t="s">
        <v>2045</v>
      </c>
      <c r="AE306" t="s">
        <v>2046</v>
      </c>
      <c r="AI306" t="s">
        <v>1761</v>
      </c>
      <c r="AL306" t="s">
        <v>2293</v>
      </c>
      <c r="AM306">
        <v>6</v>
      </c>
      <c r="AN306" t="s">
        <v>2048</v>
      </c>
      <c r="AO306" t="s">
        <v>2049</v>
      </c>
      <c r="AP306">
        <v>0</v>
      </c>
      <c r="AQ306" s="388">
        <v>44433</v>
      </c>
      <c r="AS306" t="s">
        <v>2294</v>
      </c>
      <c r="AT306" s="388">
        <v>44433</v>
      </c>
      <c r="AU306" t="s">
        <v>1756</v>
      </c>
      <c r="AV306" t="s">
        <v>1756</v>
      </c>
      <c r="AZ306" t="s">
        <v>1756</v>
      </c>
      <c r="BA306" t="s">
        <v>1865</v>
      </c>
      <c r="BB306" t="s">
        <v>2303</v>
      </c>
      <c r="BC306" t="s">
        <v>2304</v>
      </c>
      <c r="BD306" t="s">
        <v>1756</v>
      </c>
      <c r="BE306" t="s">
        <v>824</v>
      </c>
      <c r="BF306" t="s">
        <v>824</v>
      </c>
    </row>
    <row r="307" spans="1:58">
      <c r="A307" t="s">
        <v>829</v>
      </c>
      <c r="B307">
        <v>6</v>
      </c>
      <c r="C307">
        <v>0</v>
      </c>
      <c r="D307">
        <v>9732</v>
      </c>
      <c r="E307" t="s">
        <v>2292</v>
      </c>
      <c r="F307">
        <v>53511012</v>
      </c>
      <c r="G307" t="s">
        <v>2041</v>
      </c>
      <c r="H307">
        <v>0</v>
      </c>
      <c r="I307" t="s">
        <v>2069</v>
      </c>
      <c r="J307">
        <v>144.6</v>
      </c>
      <c r="K307">
        <v>5</v>
      </c>
      <c r="L307" t="s">
        <v>2063</v>
      </c>
      <c r="M307" t="s">
        <v>2070</v>
      </c>
      <c r="N307" t="s">
        <v>1757</v>
      </c>
      <c r="O307" t="s">
        <v>1756</v>
      </c>
      <c r="P307" t="s">
        <v>1756</v>
      </c>
      <c r="Q307" s="387">
        <v>723</v>
      </c>
      <c r="R307">
        <v>93.990000000000009</v>
      </c>
      <c r="S307">
        <v>816.9899999999999</v>
      </c>
      <c r="T307" s="388">
        <v>44430</v>
      </c>
      <c r="U307">
        <v>0</v>
      </c>
      <c r="V307" t="s">
        <v>830</v>
      </c>
      <c r="W307" s="388">
        <v>44446</v>
      </c>
      <c r="X307">
        <v>160</v>
      </c>
      <c r="Y307">
        <v>0</v>
      </c>
      <c r="Z307">
        <v>0</v>
      </c>
      <c r="AA307" t="s">
        <v>1758</v>
      </c>
      <c r="AB307" t="s">
        <v>2044</v>
      </c>
      <c r="AD307" t="s">
        <v>2045</v>
      </c>
      <c r="AE307" t="s">
        <v>2046</v>
      </c>
      <c r="AI307" t="s">
        <v>1761</v>
      </c>
      <c r="AL307" t="s">
        <v>2293</v>
      </c>
      <c r="AM307">
        <v>6</v>
      </c>
      <c r="AN307" t="s">
        <v>2048</v>
      </c>
      <c r="AO307" t="s">
        <v>2049</v>
      </c>
      <c r="AP307">
        <v>0</v>
      </c>
      <c r="AQ307" s="388">
        <v>44433</v>
      </c>
      <c r="AS307" t="s">
        <v>2294</v>
      </c>
      <c r="AT307" s="388">
        <v>44433</v>
      </c>
      <c r="AU307" t="s">
        <v>1756</v>
      </c>
      <c r="AV307" t="s">
        <v>1756</v>
      </c>
      <c r="AZ307" t="s">
        <v>1756</v>
      </c>
      <c r="BA307" t="s">
        <v>1865</v>
      </c>
      <c r="BB307" t="s">
        <v>2305</v>
      </c>
      <c r="BC307" t="s">
        <v>2306</v>
      </c>
      <c r="BD307" t="s">
        <v>1756</v>
      </c>
      <c r="BE307" t="s">
        <v>824</v>
      </c>
      <c r="BF307" t="s">
        <v>824</v>
      </c>
    </row>
    <row r="308" spans="1:58">
      <c r="A308" t="s">
        <v>829</v>
      </c>
      <c r="B308">
        <v>6</v>
      </c>
      <c r="C308">
        <v>0</v>
      </c>
      <c r="D308">
        <v>9732</v>
      </c>
      <c r="E308" t="s">
        <v>2292</v>
      </c>
      <c r="F308">
        <v>53511012</v>
      </c>
      <c r="G308" t="s">
        <v>2041</v>
      </c>
      <c r="H308">
        <v>0</v>
      </c>
      <c r="I308" t="s">
        <v>2073</v>
      </c>
      <c r="J308">
        <v>243.75</v>
      </c>
      <c r="K308">
        <v>8</v>
      </c>
      <c r="L308" t="s">
        <v>1755</v>
      </c>
      <c r="M308" t="s">
        <v>2074</v>
      </c>
      <c r="N308" t="s">
        <v>1757</v>
      </c>
      <c r="O308" t="s">
        <v>1756</v>
      </c>
      <c r="P308" t="s">
        <v>1756</v>
      </c>
      <c r="Q308" s="387">
        <v>1950</v>
      </c>
      <c r="R308">
        <v>253.5</v>
      </c>
      <c r="S308">
        <v>2203.5</v>
      </c>
      <c r="T308" s="388">
        <v>44430</v>
      </c>
      <c r="U308">
        <v>0</v>
      </c>
      <c r="V308" t="s">
        <v>830</v>
      </c>
      <c r="W308" s="388">
        <v>44446</v>
      </c>
      <c r="X308">
        <v>160</v>
      </c>
      <c r="Y308">
        <v>0</v>
      </c>
      <c r="Z308">
        <v>0</v>
      </c>
      <c r="AA308" t="s">
        <v>1758</v>
      </c>
      <c r="AB308" t="s">
        <v>2044</v>
      </c>
      <c r="AD308" t="s">
        <v>2045</v>
      </c>
      <c r="AE308" t="s">
        <v>2046</v>
      </c>
      <c r="AI308" t="s">
        <v>1761</v>
      </c>
      <c r="AL308" t="s">
        <v>2293</v>
      </c>
      <c r="AM308">
        <v>6</v>
      </c>
      <c r="AN308" t="s">
        <v>2048</v>
      </c>
      <c r="AO308" t="s">
        <v>2049</v>
      </c>
      <c r="AP308">
        <v>0</v>
      </c>
      <c r="AQ308" s="388">
        <v>44433</v>
      </c>
      <c r="AS308" t="s">
        <v>2294</v>
      </c>
      <c r="AT308" s="388">
        <v>44433</v>
      </c>
      <c r="AU308" t="s">
        <v>1756</v>
      </c>
      <c r="AV308" t="s">
        <v>1756</v>
      </c>
      <c r="AZ308" t="s">
        <v>1756</v>
      </c>
      <c r="BA308" t="s">
        <v>1865</v>
      </c>
      <c r="BB308" t="s">
        <v>2307</v>
      </c>
      <c r="BC308" t="s">
        <v>2308</v>
      </c>
      <c r="BD308" t="s">
        <v>1756</v>
      </c>
      <c r="BE308" t="s">
        <v>824</v>
      </c>
      <c r="BF308" t="s">
        <v>824</v>
      </c>
    </row>
    <row r="309" spans="1:58">
      <c r="A309" t="s">
        <v>829</v>
      </c>
      <c r="B309">
        <v>6</v>
      </c>
      <c r="C309">
        <v>0</v>
      </c>
      <c r="D309">
        <v>9732</v>
      </c>
      <c r="E309" t="s">
        <v>2292</v>
      </c>
      <c r="F309">
        <v>53511012</v>
      </c>
      <c r="G309" t="s">
        <v>2041</v>
      </c>
      <c r="H309">
        <v>0</v>
      </c>
      <c r="I309" t="s">
        <v>2079</v>
      </c>
      <c r="J309">
        <v>63.38</v>
      </c>
      <c r="K309">
        <v>9</v>
      </c>
      <c r="L309" t="s">
        <v>1771</v>
      </c>
      <c r="M309" t="s">
        <v>2080</v>
      </c>
      <c r="N309" t="s">
        <v>1757</v>
      </c>
      <c r="O309" t="s">
        <v>1756</v>
      </c>
      <c r="P309" t="s">
        <v>1756</v>
      </c>
      <c r="Q309" s="387">
        <v>570.41999999999996</v>
      </c>
      <c r="R309">
        <v>74.154600000000002</v>
      </c>
      <c r="S309">
        <v>644.57459999999992</v>
      </c>
      <c r="T309" s="388">
        <v>44430</v>
      </c>
      <c r="U309">
        <v>0</v>
      </c>
      <c r="V309" t="s">
        <v>830</v>
      </c>
      <c r="W309" s="388">
        <v>44446</v>
      </c>
      <c r="X309">
        <v>160</v>
      </c>
      <c r="Y309">
        <v>0</v>
      </c>
      <c r="Z309">
        <v>0</v>
      </c>
      <c r="AA309" t="s">
        <v>1758</v>
      </c>
      <c r="AB309" t="s">
        <v>2044</v>
      </c>
      <c r="AD309" t="s">
        <v>2045</v>
      </c>
      <c r="AE309" t="s">
        <v>2046</v>
      </c>
      <c r="AI309" t="s">
        <v>1761</v>
      </c>
      <c r="AL309" t="s">
        <v>2293</v>
      </c>
      <c r="AM309">
        <v>6</v>
      </c>
      <c r="AN309" t="s">
        <v>2048</v>
      </c>
      <c r="AO309" t="s">
        <v>2049</v>
      </c>
      <c r="AP309">
        <v>0</v>
      </c>
      <c r="AQ309" s="388">
        <v>44433</v>
      </c>
      <c r="AS309" t="s">
        <v>2294</v>
      </c>
      <c r="AT309" s="388">
        <v>44433</v>
      </c>
      <c r="AU309" t="s">
        <v>1756</v>
      </c>
      <c r="AV309" t="s">
        <v>1756</v>
      </c>
      <c r="AZ309" t="s">
        <v>1756</v>
      </c>
      <c r="BA309" t="s">
        <v>1865</v>
      </c>
      <c r="BB309" t="s">
        <v>2309</v>
      </c>
      <c r="BC309" t="s">
        <v>2310</v>
      </c>
      <c r="BD309" t="s">
        <v>1756</v>
      </c>
      <c r="BE309" t="s">
        <v>824</v>
      </c>
      <c r="BF309" t="s">
        <v>824</v>
      </c>
    </row>
    <row r="310" spans="1:58">
      <c r="A310" t="s">
        <v>829</v>
      </c>
      <c r="B310">
        <v>6</v>
      </c>
      <c r="C310">
        <v>0</v>
      </c>
      <c r="D310">
        <v>9732</v>
      </c>
      <c r="E310" t="s">
        <v>2292</v>
      </c>
      <c r="F310">
        <v>53511012</v>
      </c>
      <c r="G310" t="s">
        <v>2041</v>
      </c>
      <c r="H310">
        <v>0</v>
      </c>
      <c r="I310" t="s">
        <v>2079</v>
      </c>
      <c r="J310">
        <v>63.38</v>
      </c>
      <c r="K310">
        <v>9</v>
      </c>
      <c r="L310" t="s">
        <v>1771</v>
      </c>
      <c r="M310" t="s">
        <v>2080</v>
      </c>
      <c r="N310" t="s">
        <v>1757</v>
      </c>
      <c r="O310" t="s">
        <v>1756</v>
      </c>
      <c r="P310" t="s">
        <v>1756</v>
      </c>
      <c r="Q310" s="387">
        <v>570.41999999999996</v>
      </c>
      <c r="R310">
        <v>74.154600000000002</v>
      </c>
      <c r="S310">
        <v>644.57459999999992</v>
      </c>
      <c r="T310" s="388">
        <v>44430</v>
      </c>
      <c r="U310">
        <v>0</v>
      </c>
      <c r="V310" t="s">
        <v>830</v>
      </c>
      <c r="W310" s="388">
        <v>44446</v>
      </c>
      <c r="X310">
        <v>160</v>
      </c>
      <c r="Y310">
        <v>0</v>
      </c>
      <c r="Z310">
        <v>0</v>
      </c>
      <c r="AA310" t="s">
        <v>1758</v>
      </c>
      <c r="AB310" t="s">
        <v>2044</v>
      </c>
      <c r="AD310" t="s">
        <v>2045</v>
      </c>
      <c r="AE310" t="s">
        <v>2046</v>
      </c>
      <c r="AI310" t="s">
        <v>1761</v>
      </c>
      <c r="AL310" t="s">
        <v>2293</v>
      </c>
      <c r="AM310">
        <v>6</v>
      </c>
      <c r="AN310" t="s">
        <v>2048</v>
      </c>
      <c r="AO310" t="s">
        <v>2049</v>
      </c>
      <c r="AP310">
        <v>0</v>
      </c>
      <c r="AQ310" s="388">
        <v>44433</v>
      </c>
      <c r="AS310" t="s">
        <v>2294</v>
      </c>
      <c r="AT310" s="388">
        <v>44433</v>
      </c>
      <c r="AU310" t="s">
        <v>1756</v>
      </c>
      <c r="AV310" t="s">
        <v>1756</v>
      </c>
      <c r="AZ310" t="s">
        <v>1756</v>
      </c>
      <c r="BA310" t="s">
        <v>1865</v>
      </c>
      <c r="BB310" t="s">
        <v>2309</v>
      </c>
      <c r="BC310" t="s">
        <v>2310</v>
      </c>
      <c r="BD310" t="s">
        <v>1756</v>
      </c>
      <c r="BE310" t="s">
        <v>824</v>
      </c>
      <c r="BF310" t="s">
        <v>824</v>
      </c>
    </row>
    <row r="311" spans="1:58">
      <c r="A311" t="s">
        <v>829</v>
      </c>
      <c r="B311">
        <v>6</v>
      </c>
      <c r="C311">
        <v>0</v>
      </c>
      <c r="D311">
        <v>9732</v>
      </c>
      <c r="E311" t="s">
        <v>2292</v>
      </c>
      <c r="F311">
        <v>53511012</v>
      </c>
      <c r="G311" t="s">
        <v>2041</v>
      </c>
      <c r="H311">
        <v>0</v>
      </c>
      <c r="I311" t="s">
        <v>2083</v>
      </c>
      <c r="J311">
        <v>12.21</v>
      </c>
      <c r="K311">
        <v>9</v>
      </c>
      <c r="L311" t="s">
        <v>1771</v>
      </c>
      <c r="M311" t="s">
        <v>2084</v>
      </c>
      <c r="N311" t="s">
        <v>1757</v>
      </c>
      <c r="O311" t="s">
        <v>1756</v>
      </c>
      <c r="P311" t="s">
        <v>1756</v>
      </c>
      <c r="Q311" s="387">
        <v>109.89</v>
      </c>
      <c r="R311">
        <v>14.2857</v>
      </c>
      <c r="S311">
        <v>124.17569999999999</v>
      </c>
      <c r="T311" s="388">
        <v>44430</v>
      </c>
      <c r="U311">
        <v>0</v>
      </c>
      <c r="V311" t="s">
        <v>830</v>
      </c>
      <c r="W311" s="388">
        <v>44446</v>
      </c>
      <c r="X311">
        <v>160</v>
      </c>
      <c r="Y311">
        <v>0</v>
      </c>
      <c r="Z311">
        <v>0</v>
      </c>
      <c r="AA311" t="s">
        <v>1758</v>
      </c>
      <c r="AB311" t="s">
        <v>2044</v>
      </c>
      <c r="AD311" t="s">
        <v>2045</v>
      </c>
      <c r="AE311" t="s">
        <v>2046</v>
      </c>
      <c r="AI311" t="s">
        <v>1761</v>
      </c>
      <c r="AL311" t="s">
        <v>2293</v>
      </c>
      <c r="AM311">
        <v>6</v>
      </c>
      <c r="AN311" t="s">
        <v>2048</v>
      </c>
      <c r="AO311" t="s">
        <v>2049</v>
      </c>
      <c r="AP311">
        <v>0</v>
      </c>
      <c r="AQ311" s="388">
        <v>44433</v>
      </c>
      <c r="AS311" t="s">
        <v>2294</v>
      </c>
      <c r="AT311" s="388">
        <v>44433</v>
      </c>
      <c r="AU311" t="s">
        <v>1756</v>
      </c>
      <c r="AV311" t="s">
        <v>1756</v>
      </c>
      <c r="AZ311" t="s">
        <v>1756</v>
      </c>
      <c r="BA311" t="s">
        <v>1865</v>
      </c>
      <c r="BB311" t="s">
        <v>2311</v>
      </c>
      <c r="BC311" t="s">
        <v>2312</v>
      </c>
      <c r="BD311" t="s">
        <v>1756</v>
      </c>
      <c r="BE311" t="s">
        <v>824</v>
      </c>
      <c r="BF311" t="s">
        <v>824</v>
      </c>
    </row>
    <row r="312" spans="1:58">
      <c r="A312" t="s">
        <v>829</v>
      </c>
      <c r="B312">
        <v>6</v>
      </c>
      <c r="C312">
        <v>0</v>
      </c>
      <c r="D312">
        <v>9732</v>
      </c>
      <c r="E312" t="s">
        <v>2292</v>
      </c>
      <c r="F312">
        <v>53511012</v>
      </c>
      <c r="G312" t="s">
        <v>2041</v>
      </c>
      <c r="H312">
        <v>0</v>
      </c>
      <c r="I312" t="s">
        <v>2083</v>
      </c>
      <c r="J312">
        <v>12.21</v>
      </c>
      <c r="K312">
        <v>9</v>
      </c>
      <c r="L312" t="s">
        <v>1771</v>
      </c>
      <c r="M312" t="s">
        <v>2084</v>
      </c>
      <c r="N312" t="s">
        <v>1757</v>
      </c>
      <c r="O312" t="s">
        <v>1756</v>
      </c>
      <c r="P312" t="s">
        <v>1756</v>
      </c>
      <c r="Q312" s="387">
        <v>109.89</v>
      </c>
      <c r="R312">
        <v>14.2857</v>
      </c>
      <c r="S312">
        <v>124.17569999999999</v>
      </c>
      <c r="T312" s="388">
        <v>44430</v>
      </c>
      <c r="U312">
        <v>0</v>
      </c>
      <c r="V312" t="s">
        <v>830</v>
      </c>
      <c r="W312" s="388">
        <v>44446</v>
      </c>
      <c r="X312">
        <v>160</v>
      </c>
      <c r="Y312">
        <v>0</v>
      </c>
      <c r="Z312">
        <v>0</v>
      </c>
      <c r="AA312" t="s">
        <v>1758</v>
      </c>
      <c r="AB312" t="s">
        <v>2044</v>
      </c>
      <c r="AD312" t="s">
        <v>2045</v>
      </c>
      <c r="AE312" t="s">
        <v>2046</v>
      </c>
      <c r="AI312" t="s">
        <v>1761</v>
      </c>
      <c r="AL312" t="s">
        <v>2293</v>
      </c>
      <c r="AM312">
        <v>6</v>
      </c>
      <c r="AN312" t="s">
        <v>2048</v>
      </c>
      <c r="AO312" t="s">
        <v>2049</v>
      </c>
      <c r="AP312">
        <v>0</v>
      </c>
      <c r="AQ312" s="388">
        <v>44433</v>
      </c>
      <c r="AS312" t="s">
        <v>2294</v>
      </c>
      <c r="AT312" s="388">
        <v>44433</v>
      </c>
      <c r="AU312" t="s">
        <v>1756</v>
      </c>
      <c r="AV312" t="s">
        <v>1756</v>
      </c>
      <c r="AZ312" t="s">
        <v>1756</v>
      </c>
      <c r="BA312" t="s">
        <v>1865</v>
      </c>
      <c r="BB312" t="s">
        <v>2311</v>
      </c>
      <c r="BC312" t="s">
        <v>2312</v>
      </c>
      <c r="BD312" t="s">
        <v>1756</v>
      </c>
      <c r="BE312" t="s">
        <v>824</v>
      </c>
      <c r="BF312" t="s">
        <v>824</v>
      </c>
    </row>
    <row r="313" spans="1:58">
      <c r="A313" t="s">
        <v>829</v>
      </c>
      <c r="B313">
        <v>6</v>
      </c>
      <c r="C313">
        <v>0</v>
      </c>
      <c r="D313">
        <v>9732</v>
      </c>
      <c r="E313" t="s">
        <v>2292</v>
      </c>
      <c r="F313">
        <v>53511012</v>
      </c>
      <c r="G313" t="s">
        <v>2041</v>
      </c>
      <c r="H313">
        <v>0</v>
      </c>
      <c r="I313" t="s">
        <v>2083</v>
      </c>
      <c r="J313">
        <v>12.21</v>
      </c>
      <c r="K313">
        <v>9</v>
      </c>
      <c r="L313" t="s">
        <v>1771</v>
      </c>
      <c r="M313" t="s">
        <v>2084</v>
      </c>
      <c r="N313" t="s">
        <v>1757</v>
      </c>
      <c r="O313" t="s">
        <v>1756</v>
      </c>
      <c r="P313" t="s">
        <v>1756</v>
      </c>
      <c r="Q313" s="387">
        <v>109.89</v>
      </c>
      <c r="R313">
        <v>14.2857</v>
      </c>
      <c r="S313">
        <v>124.17569999999999</v>
      </c>
      <c r="T313" s="388">
        <v>44430</v>
      </c>
      <c r="U313">
        <v>0</v>
      </c>
      <c r="V313" t="s">
        <v>830</v>
      </c>
      <c r="W313" s="388">
        <v>44446</v>
      </c>
      <c r="X313">
        <v>160</v>
      </c>
      <c r="Y313">
        <v>0</v>
      </c>
      <c r="Z313">
        <v>0</v>
      </c>
      <c r="AA313" t="s">
        <v>1758</v>
      </c>
      <c r="AB313" t="s">
        <v>2044</v>
      </c>
      <c r="AD313" t="s">
        <v>2045</v>
      </c>
      <c r="AE313" t="s">
        <v>2046</v>
      </c>
      <c r="AI313" t="s">
        <v>1761</v>
      </c>
      <c r="AL313" t="s">
        <v>2293</v>
      </c>
      <c r="AM313">
        <v>6</v>
      </c>
      <c r="AN313" t="s">
        <v>2048</v>
      </c>
      <c r="AO313" t="s">
        <v>2049</v>
      </c>
      <c r="AP313">
        <v>0</v>
      </c>
      <c r="AQ313" s="388">
        <v>44433</v>
      </c>
      <c r="AS313" t="s">
        <v>2294</v>
      </c>
      <c r="AT313" s="388">
        <v>44433</v>
      </c>
      <c r="AU313" t="s">
        <v>1756</v>
      </c>
      <c r="AV313" t="s">
        <v>1756</v>
      </c>
      <c r="AZ313" t="s">
        <v>1756</v>
      </c>
      <c r="BA313" t="s">
        <v>1865</v>
      </c>
      <c r="BB313" t="s">
        <v>2311</v>
      </c>
      <c r="BC313" t="s">
        <v>2312</v>
      </c>
      <c r="BD313" t="s">
        <v>1756</v>
      </c>
      <c r="BE313" t="s">
        <v>824</v>
      </c>
      <c r="BF313" t="s">
        <v>824</v>
      </c>
    </row>
    <row r="314" spans="1:58">
      <c r="A314" t="s">
        <v>829</v>
      </c>
      <c r="B314">
        <v>6</v>
      </c>
      <c r="C314">
        <v>0</v>
      </c>
      <c r="D314">
        <v>9732</v>
      </c>
      <c r="E314" t="s">
        <v>2292</v>
      </c>
      <c r="F314">
        <v>53511012</v>
      </c>
      <c r="G314" t="s">
        <v>2041</v>
      </c>
      <c r="H314">
        <v>0</v>
      </c>
      <c r="I314" t="s">
        <v>2089</v>
      </c>
      <c r="J314">
        <v>146.96</v>
      </c>
      <c r="K314">
        <v>9</v>
      </c>
      <c r="L314" t="s">
        <v>2063</v>
      </c>
      <c r="M314" t="s">
        <v>2090</v>
      </c>
      <c r="N314" t="s">
        <v>1757</v>
      </c>
      <c r="O314" t="s">
        <v>1756</v>
      </c>
      <c r="P314" t="s">
        <v>1756</v>
      </c>
      <c r="Q314" s="387">
        <v>1322.64</v>
      </c>
      <c r="R314">
        <v>171.94320000000002</v>
      </c>
      <c r="S314">
        <v>1494.5832</v>
      </c>
      <c r="T314" s="388">
        <v>44430</v>
      </c>
      <c r="U314">
        <v>0</v>
      </c>
      <c r="V314" t="s">
        <v>830</v>
      </c>
      <c r="W314" s="388">
        <v>44446</v>
      </c>
      <c r="X314">
        <v>160</v>
      </c>
      <c r="Y314">
        <v>0</v>
      </c>
      <c r="Z314">
        <v>0</v>
      </c>
      <c r="AA314" t="s">
        <v>1758</v>
      </c>
      <c r="AB314" t="s">
        <v>2044</v>
      </c>
      <c r="AD314" t="s">
        <v>2045</v>
      </c>
      <c r="AE314" t="s">
        <v>2046</v>
      </c>
      <c r="AI314" t="s">
        <v>1761</v>
      </c>
      <c r="AL314" t="s">
        <v>2293</v>
      </c>
      <c r="AM314">
        <v>6</v>
      </c>
      <c r="AN314" t="s">
        <v>2048</v>
      </c>
      <c r="AO314" t="s">
        <v>2049</v>
      </c>
      <c r="AP314">
        <v>0</v>
      </c>
      <c r="AQ314" s="388">
        <v>44433</v>
      </c>
      <c r="AS314" t="s">
        <v>2294</v>
      </c>
      <c r="AT314" s="388">
        <v>44433</v>
      </c>
      <c r="AU314" t="s">
        <v>1756</v>
      </c>
      <c r="AV314" t="s">
        <v>1756</v>
      </c>
      <c r="AZ314" t="s">
        <v>1756</v>
      </c>
      <c r="BA314" t="s">
        <v>1865</v>
      </c>
      <c r="BB314" t="s">
        <v>2313</v>
      </c>
      <c r="BC314" t="s">
        <v>2314</v>
      </c>
      <c r="BD314" t="s">
        <v>1756</v>
      </c>
      <c r="BE314" t="s">
        <v>824</v>
      </c>
      <c r="BF314" t="s">
        <v>824</v>
      </c>
    </row>
    <row r="315" spans="1:58">
      <c r="A315" t="s">
        <v>829</v>
      </c>
      <c r="B315">
        <v>6</v>
      </c>
      <c r="C315">
        <v>0</v>
      </c>
      <c r="D315">
        <v>9732</v>
      </c>
      <c r="E315" t="s">
        <v>2292</v>
      </c>
      <c r="F315">
        <v>53511012</v>
      </c>
      <c r="G315" t="s">
        <v>2041</v>
      </c>
      <c r="H315">
        <v>0</v>
      </c>
      <c r="I315" t="s">
        <v>2089</v>
      </c>
      <c r="J315">
        <v>146.96</v>
      </c>
      <c r="K315">
        <v>9</v>
      </c>
      <c r="L315" t="s">
        <v>2063</v>
      </c>
      <c r="M315" t="s">
        <v>2090</v>
      </c>
      <c r="N315" t="s">
        <v>1757</v>
      </c>
      <c r="O315" t="s">
        <v>1756</v>
      </c>
      <c r="P315" t="s">
        <v>1756</v>
      </c>
      <c r="Q315" s="387">
        <v>1322.64</v>
      </c>
      <c r="R315">
        <v>171.94320000000002</v>
      </c>
      <c r="S315">
        <v>1494.5832</v>
      </c>
      <c r="T315" s="388">
        <v>44430</v>
      </c>
      <c r="U315">
        <v>0</v>
      </c>
      <c r="V315" t="s">
        <v>830</v>
      </c>
      <c r="W315" s="388">
        <v>44446</v>
      </c>
      <c r="X315">
        <v>160</v>
      </c>
      <c r="Y315">
        <v>0</v>
      </c>
      <c r="Z315">
        <v>0</v>
      </c>
      <c r="AA315" t="s">
        <v>1758</v>
      </c>
      <c r="AB315" t="s">
        <v>2044</v>
      </c>
      <c r="AD315" t="s">
        <v>2045</v>
      </c>
      <c r="AE315" t="s">
        <v>2046</v>
      </c>
      <c r="AI315" t="s">
        <v>1761</v>
      </c>
      <c r="AL315" t="s">
        <v>2293</v>
      </c>
      <c r="AM315">
        <v>6</v>
      </c>
      <c r="AN315" t="s">
        <v>2048</v>
      </c>
      <c r="AO315" t="s">
        <v>2049</v>
      </c>
      <c r="AP315">
        <v>0</v>
      </c>
      <c r="AQ315" s="388">
        <v>44433</v>
      </c>
      <c r="AS315" t="s">
        <v>2294</v>
      </c>
      <c r="AT315" s="388">
        <v>44433</v>
      </c>
      <c r="AU315" t="s">
        <v>1756</v>
      </c>
      <c r="AV315" t="s">
        <v>1756</v>
      </c>
      <c r="AZ315" t="s">
        <v>1756</v>
      </c>
      <c r="BA315" t="s">
        <v>1865</v>
      </c>
      <c r="BB315" t="s">
        <v>2313</v>
      </c>
      <c r="BC315" t="s">
        <v>2314</v>
      </c>
      <c r="BD315" t="s">
        <v>1756</v>
      </c>
      <c r="BE315" t="s">
        <v>824</v>
      </c>
      <c r="BF315" t="s">
        <v>824</v>
      </c>
    </row>
    <row r="316" spans="1:58">
      <c r="A316" t="s">
        <v>829</v>
      </c>
      <c r="B316">
        <v>6</v>
      </c>
      <c r="C316">
        <v>0</v>
      </c>
      <c r="D316">
        <v>9732</v>
      </c>
      <c r="E316" t="s">
        <v>2292</v>
      </c>
      <c r="F316">
        <v>53511012</v>
      </c>
      <c r="G316" t="s">
        <v>2041</v>
      </c>
      <c r="H316">
        <v>0</v>
      </c>
      <c r="I316" t="s">
        <v>2089</v>
      </c>
      <c r="J316">
        <v>146.96</v>
      </c>
      <c r="K316">
        <v>9</v>
      </c>
      <c r="L316" t="s">
        <v>2063</v>
      </c>
      <c r="M316" t="s">
        <v>2090</v>
      </c>
      <c r="N316" t="s">
        <v>1757</v>
      </c>
      <c r="O316" t="s">
        <v>1756</v>
      </c>
      <c r="P316" t="s">
        <v>1756</v>
      </c>
      <c r="Q316" s="387">
        <v>1322.64</v>
      </c>
      <c r="R316">
        <v>171.94320000000002</v>
      </c>
      <c r="S316">
        <v>1494.5832</v>
      </c>
      <c r="T316" s="388">
        <v>44430</v>
      </c>
      <c r="U316">
        <v>0</v>
      </c>
      <c r="V316" t="s">
        <v>830</v>
      </c>
      <c r="W316" s="388">
        <v>44446</v>
      </c>
      <c r="X316">
        <v>160</v>
      </c>
      <c r="Y316">
        <v>0</v>
      </c>
      <c r="Z316">
        <v>0</v>
      </c>
      <c r="AA316" t="s">
        <v>1758</v>
      </c>
      <c r="AB316" t="s">
        <v>2044</v>
      </c>
      <c r="AD316" t="s">
        <v>2045</v>
      </c>
      <c r="AE316" t="s">
        <v>2046</v>
      </c>
      <c r="AI316" t="s">
        <v>1761</v>
      </c>
      <c r="AL316" t="s">
        <v>2293</v>
      </c>
      <c r="AM316">
        <v>6</v>
      </c>
      <c r="AN316" t="s">
        <v>2048</v>
      </c>
      <c r="AO316" t="s">
        <v>2049</v>
      </c>
      <c r="AP316">
        <v>0</v>
      </c>
      <c r="AQ316" s="388">
        <v>44433</v>
      </c>
      <c r="AS316" t="s">
        <v>2294</v>
      </c>
      <c r="AT316" s="388">
        <v>44433</v>
      </c>
      <c r="AU316" t="s">
        <v>1756</v>
      </c>
      <c r="AV316" t="s">
        <v>1756</v>
      </c>
      <c r="AZ316" t="s">
        <v>1756</v>
      </c>
      <c r="BA316" t="s">
        <v>1865</v>
      </c>
      <c r="BB316" t="s">
        <v>2313</v>
      </c>
      <c r="BC316" t="s">
        <v>2314</v>
      </c>
      <c r="BD316" t="s">
        <v>1756</v>
      </c>
      <c r="BE316" t="s">
        <v>824</v>
      </c>
      <c r="BF316" t="s">
        <v>824</v>
      </c>
    </row>
    <row r="317" spans="1:58">
      <c r="A317" t="s">
        <v>829</v>
      </c>
      <c r="B317">
        <v>6</v>
      </c>
      <c r="C317">
        <v>0</v>
      </c>
      <c r="D317">
        <v>9732</v>
      </c>
      <c r="E317" t="s">
        <v>2292</v>
      </c>
      <c r="F317">
        <v>53511012</v>
      </c>
      <c r="G317" t="s">
        <v>2041</v>
      </c>
      <c r="H317">
        <v>0</v>
      </c>
      <c r="I317" t="s">
        <v>2095</v>
      </c>
      <c r="J317">
        <v>138.44999999999999</v>
      </c>
      <c r="K317">
        <v>9</v>
      </c>
      <c r="L317" t="s">
        <v>2063</v>
      </c>
      <c r="M317" t="s">
        <v>2096</v>
      </c>
      <c r="N317" t="s">
        <v>1757</v>
      </c>
      <c r="O317" t="s">
        <v>1756</v>
      </c>
      <c r="P317" t="s">
        <v>1756</v>
      </c>
      <c r="Q317" s="387">
        <v>1246.05</v>
      </c>
      <c r="R317">
        <v>161.98650000000001</v>
      </c>
      <c r="S317">
        <v>1408.0364999999997</v>
      </c>
      <c r="T317" s="388">
        <v>44430</v>
      </c>
      <c r="U317">
        <v>0</v>
      </c>
      <c r="V317" t="s">
        <v>830</v>
      </c>
      <c r="W317" s="388">
        <v>44446</v>
      </c>
      <c r="X317">
        <v>160</v>
      </c>
      <c r="Y317">
        <v>0</v>
      </c>
      <c r="Z317">
        <v>0</v>
      </c>
      <c r="AA317" t="s">
        <v>1758</v>
      </c>
      <c r="AB317" t="s">
        <v>2044</v>
      </c>
      <c r="AD317" t="s">
        <v>2045</v>
      </c>
      <c r="AE317" t="s">
        <v>2046</v>
      </c>
      <c r="AI317" t="s">
        <v>1761</v>
      </c>
      <c r="AL317" t="s">
        <v>2293</v>
      </c>
      <c r="AM317">
        <v>6</v>
      </c>
      <c r="AN317" t="s">
        <v>2048</v>
      </c>
      <c r="AO317" t="s">
        <v>2049</v>
      </c>
      <c r="AP317">
        <v>0</v>
      </c>
      <c r="AQ317" s="388">
        <v>44433</v>
      </c>
      <c r="AS317" t="s">
        <v>2294</v>
      </c>
      <c r="AT317" s="388">
        <v>44433</v>
      </c>
      <c r="AU317" t="s">
        <v>1756</v>
      </c>
      <c r="AV317" t="s">
        <v>1756</v>
      </c>
      <c r="AZ317" t="s">
        <v>1756</v>
      </c>
      <c r="BA317" t="s">
        <v>1865</v>
      </c>
      <c r="BB317" t="s">
        <v>2315</v>
      </c>
      <c r="BC317" t="s">
        <v>2316</v>
      </c>
      <c r="BD317" t="s">
        <v>1756</v>
      </c>
      <c r="BE317" t="s">
        <v>824</v>
      </c>
      <c r="BF317" t="s">
        <v>824</v>
      </c>
    </row>
    <row r="318" spans="1:58">
      <c r="A318" t="s">
        <v>829</v>
      </c>
      <c r="B318">
        <v>6</v>
      </c>
      <c r="C318">
        <v>0</v>
      </c>
      <c r="D318">
        <v>9732</v>
      </c>
      <c r="E318" t="s">
        <v>2292</v>
      </c>
      <c r="F318">
        <v>53511012</v>
      </c>
      <c r="G318" t="s">
        <v>2041</v>
      </c>
      <c r="H318">
        <v>0</v>
      </c>
      <c r="I318" t="s">
        <v>2095</v>
      </c>
      <c r="J318">
        <v>138.44999999999999</v>
      </c>
      <c r="K318">
        <v>9</v>
      </c>
      <c r="L318" t="s">
        <v>2063</v>
      </c>
      <c r="M318" t="s">
        <v>2096</v>
      </c>
      <c r="N318" t="s">
        <v>1757</v>
      </c>
      <c r="O318" t="s">
        <v>1756</v>
      </c>
      <c r="P318" t="s">
        <v>1756</v>
      </c>
      <c r="Q318" s="387">
        <v>1246.05</v>
      </c>
      <c r="R318">
        <v>161.98650000000001</v>
      </c>
      <c r="S318">
        <v>1408.0364999999997</v>
      </c>
      <c r="T318" s="388">
        <v>44430</v>
      </c>
      <c r="U318">
        <v>0</v>
      </c>
      <c r="V318" t="s">
        <v>830</v>
      </c>
      <c r="W318" s="388">
        <v>44446</v>
      </c>
      <c r="X318">
        <v>160</v>
      </c>
      <c r="Y318">
        <v>0</v>
      </c>
      <c r="Z318">
        <v>0</v>
      </c>
      <c r="AA318" t="s">
        <v>1758</v>
      </c>
      <c r="AB318" t="s">
        <v>2044</v>
      </c>
      <c r="AD318" t="s">
        <v>2045</v>
      </c>
      <c r="AE318" t="s">
        <v>2046</v>
      </c>
      <c r="AI318" t="s">
        <v>1761</v>
      </c>
      <c r="AL318" t="s">
        <v>2293</v>
      </c>
      <c r="AM318">
        <v>6</v>
      </c>
      <c r="AN318" t="s">
        <v>2048</v>
      </c>
      <c r="AO318" t="s">
        <v>2049</v>
      </c>
      <c r="AP318">
        <v>0</v>
      </c>
      <c r="AQ318" s="388">
        <v>44433</v>
      </c>
      <c r="AS318" t="s">
        <v>2294</v>
      </c>
      <c r="AT318" s="388">
        <v>44433</v>
      </c>
      <c r="AU318" t="s">
        <v>1756</v>
      </c>
      <c r="AV318" t="s">
        <v>1756</v>
      </c>
      <c r="AZ318" t="s">
        <v>1756</v>
      </c>
      <c r="BA318" t="s">
        <v>1865</v>
      </c>
      <c r="BB318" t="s">
        <v>2315</v>
      </c>
      <c r="BC318" t="s">
        <v>2316</v>
      </c>
      <c r="BD318" t="s">
        <v>1756</v>
      </c>
      <c r="BE318" t="s">
        <v>824</v>
      </c>
      <c r="BF318" t="s">
        <v>824</v>
      </c>
    </row>
    <row r="319" spans="1:58">
      <c r="A319" t="s">
        <v>829</v>
      </c>
      <c r="B319">
        <v>6</v>
      </c>
      <c r="C319">
        <v>0</v>
      </c>
      <c r="D319">
        <v>9732</v>
      </c>
      <c r="E319" t="s">
        <v>2292</v>
      </c>
      <c r="F319">
        <v>53511012</v>
      </c>
      <c r="G319" t="s">
        <v>2041</v>
      </c>
      <c r="H319">
        <v>0</v>
      </c>
      <c r="I319" t="s">
        <v>2095</v>
      </c>
      <c r="J319">
        <v>138.44999999999999</v>
      </c>
      <c r="K319">
        <v>9</v>
      </c>
      <c r="L319" t="s">
        <v>2063</v>
      </c>
      <c r="M319" t="s">
        <v>2096</v>
      </c>
      <c r="N319" t="s">
        <v>1757</v>
      </c>
      <c r="O319" t="s">
        <v>1756</v>
      </c>
      <c r="P319" t="s">
        <v>1756</v>
      </c>
      <c r="Q319" s="387">
        <v>1246.05</v>
      </c>
      <c r="R319">
        <v>161.98650000000001</v>
      </c>
      <c r="S319">
        <v>1408.0364999999997</v>
      </c>
      <c r="T319" s="388">
        <v>44430</v>
      </c>
      <c r="U319">
        <v>0</v>
      </c>
      <c r="V319" t="s">
        <v>830</v>
      </c>
      <c r="W319" s="388">
        <v>44446</v>
      </c>
      <c r="X319">
        <v>160</v>
      </c>
      <c r="Y319">
        <v>0</v>
      </c>
      <c r="Z319">
        <v>0</v>
      </c>
      <c r="AA319" t="s">
        <v>1758</v>
      </c>
      <c r="AB319" t="s">
        <v>2044</v>
      </c>
      <c r="AD319" t="s">
        <v>2045</v>
      </c>
      <c r="AE319" t="s">
        <v>2046</v>
      </c>
      <c r="AI319" t="s">
        <v>1761</v>
      </c>
      <c r="AL319" t="s">
        <v>2293</v>
      </c>
      <c r="AM319">
        <v>6</v>
      </c>
      <c r="AN319" t="s">
        <v>2048</v>
      </c>
      <c r="AO319" t="s">
        <v>2049</v>
      </c>
      <c r="AP319">
        <v>0</v>
      </c>
      <c r="AQ319" s="388">
        <v>44433</v>
      </c>
      <c r="AS319" t="s">
        <v>2294</v>
      </c>
      <c r="AT319" s="388">
        <v>44433</v>
      </c>
      <c r="AU319" t="s">
        <v>1756</v>
      </c>
      <c r="AV319" t="s">
        <v>1756</v>
      </c>
      <c r="AZ319" t="s">
        <v>1756</v>
      </c>
      <c r="BA319" t="s">
        <v>1865</v>
      </c>
      <c r="BB319" t="s">
        <v>2315</v>
      </c>
      <c r="BC319" t="s">
        <v>2316</v>
      </c>
      <c r="BD319" t="s">
        <v>1756</v>
      </c>
      <c r="BE319" t="s">
        <v>824</v>
      </c>
      <c r="BF319" t="s">
        <v>824</v>
      </c>
    </row>
    <row r="320" spans="1:58">
      <c r="A320" t="s">
        <v>829</v>
      </c>
      <c r="B320">
        <v>6</v>
      </c>
      <c r="C320">
        <v>0</v>
      </c>
      <c r="D320">
        <v>9732</v>
      </c>
      <c r="E320" t="s">
        <v>2292</v>
      </c>
      <c r="F320">
        <v>53511012</v>
      </c>
      <c r="G320" t="s">
        <v>2041</v>
      </c>
      <c r="H320">
        <v>0</v>
      </c>
      <c r="I320" t="s">
        <v>2247</v>
      </c>
      <c r="J320">
        <v>131.47999999999999</v>
      </c>
      <c r="K320">
        <v>9</v>
      </c>
      <c r="L320" t="s">
        <v>2063</v>
      </c>
      <c r="M320" t="s">
        <v>2248</v>
      </c>
      <c r="N320" t="s">
        <v>1757</v>
      </c>
      <c r="O320" t="s">
        <v>1756</v>
      </c>
      <c r="P320" t="s">
        <v>1756</v>
      </c>
      <c r="Q320" s="387">
        <v>1183.32</v>
      </c>
      <c r="R320">
        <v>153.83160000000001</v>
      </c>
      <c r="S320">
        <v>1337.1515999999997</v>
      </c>
      <c r="T320" s="388">
        <v>44430</v>
      </c>
      <c r="U320">
        <v>0</v>
      </c>
      <c r="V320" t="s">
        <v>830</v>
      </c>
      <c r="W320" s="388">
        <v>44446</v>
      </c>
      <c r="X320">
        <v>160</v>
      </c>
      <c r="Y320">
        <v>0</v>
      </c>
      <c r="Z320">
        <v>0</v>
      </c>
      <c r="AA320" t="s">
        <v>1758</v>
      </c>
      <c r="AB320" t="s">
        <v>2044</v>
      </c>
      <c r="AD320" t="s">
        <v>2045</v>
      </c>
      <c r="AE320" t="s">
        <v>2046</v>
      </c>
      <c r="AI320" t="s">
        <v>1761</v>
      </c>
      <c r="AL320" t="s">
        <v>2293</v>
      </c>
      <c r="AM320">
        <v>6</v>
      </c>
      <c r="AN320" t="s">
        <v>2048</v>
      </c>
      <c r="AO320" t="s">
        <v>2049</v>
      </c>
      <c r="AP320">
        <v>0</v>
      </c>
      <c r="AQ320" s="388">
        <v>44433</v>
      </c>
      <c r="AS320" t="s">
        <v>2294</v>
      </c>
      <c r="AT320" s="388">
        <v>44433</v>
      </c>
      <c r="AU320" t="s">
        <v>1756</v>
      </c>
      <c r="AV320" t="s">
        <v>1756</v>
      </c>
      <c r="AZ320" t="s">
        <v>1756</v>
      </c>
      <c r="BA320" t="s">
        <v>1865</v>
      </c>
      <c r="BB320" t="s">
        <v>2317</v>
      </c>
      <c r="BC320" t="s">
        <v>2318</v>
      </c>
      <c r="BD320" t="s">
        <v>1756</v>
      </c>
      <c r="BE320" t="s">
        <v>824</v>
      </c>
      <c r="BF320" t="s">
        <v>824</v>
      </c>
    </row>
    <row r="321" spans="1:58">
      <c r="A321" t="s">
        <v>829</v>
      </c>
      <c r="B321">
        <v>6</v>
      </c>
      <c r="C321">
        <v>0</v>
      </c>
      <c r="D321">
        <v>9727</v>
      </c>
      <c r="E321" t="s">
        <v>2319</v>
      </c>
      <c r="F321">
        <v>53511012</v>
      </c>
      <c r="G321" t="s">
        <v>2041</v>
      </c>
      <c r="H321">
        <v>0</v>
      </c>
      <c r="I321" t="s">
        <v>2042</v>
      </c>
      <c r="J321">
        <v>60</v>
      </c>
      <c r="K321">
        <v>11</v>
      </c>
      <c r="L321" t="s">
        <v>1771</v>
      </c>
      <c r="M321" t="s">
        <v>1756</v>
      </c>
      <c r="N321" t="s">
        <v>1756</v>
      </c>
      <c r="O321" t="s">
        <v>1757</v>
      </c>
      <c r="P321" t="s">
        <v>1757</v>
      </c>
      <c r="Q321" s="387">
        <v>660</v>
      </c>
      <c r="R321">
        <v>85.8</v>
      </c>
      <c r="S321">
        <v>745.8</v>
      </c>
      <c r="T321" s="388">
        <v>44429</v>
      </c>
      <c r="U321">
        <v>0</v>
      </c>
      <c r="V321" t="s">
        <v>830</v>
      </c>
      <c r="W321" s="388">
        <v>44446</v>
      </c>
      <c r="X321">
        <v>160</v>
      </c>
      <c r="Y321">
        <v>0</v>
      </c>
      <c r="Z321">
        <v>0</v>
      </c>
      <c r="AA321" t="s">
        <v>1758</v>
      </c>
      <c r="AB321" t="s">
        <v>2044</v>
      </c>
      <c r="AD321" t="s">
        <v>2045</v>
      </c>
      <c r="AE321" t="s">
        <v>2046</v>
      </c>
      <c r="AI321" t="s">
        <v>1761</v>
      </c>
      <c r="AL321" t="s">
        <v>2320</v>
      </c>
      <c r="AM321">
        <v>6</v>
      </c>
      <c r="AO321" t="s">
        <v>2049</v>
      </c>
      <c r="AP321">
        <v>0</v>
      </c>
      <c r="AQ321" s="388">
        <v>44432</v>
      </c>
      <c r="AS321" t="s">
        <v>2294</v>
      </c>
      <c r="AT321" s="388">
        <v>44432</v>
      </c>
      <c r="AU321" t="s">
        <v>1756</v>
      </c>
      <c r="AV321" t="s">
        <v>1756</v>
      </c>
      <c r="AZ321" t="s">
        <v>1756</v>
      </c>
      <c r="BA321" t="s">
        <v>1865</v>
      </c>
      <c r="BB321" t="s">
        <v>2321</v>
      </c>
      <c r="BC321" t="s">
        <v>2322</v>
      </c>
      <c r="BD321" t="s">
        <v>1756</v>
      </c>
      <c r="BE321" t="s">
        <v>824</v>
      </c>
      <c r="BF321" t="s">
        <v>824</v>
      </c>
    </row>
    <row r="322" spans="1:58">
      <c r="A322" t="s">
        <v>829</v>
      </c>
      <c r="B322">
        <v>6</v>
      </c>
      <c r="C322">
        <v>0</v>
      </c>
      <c r="D322">
        <v>9727</v>
      </c>
      <c r="E322" t="s">
        <v>2319</v>
      </c>
      <c r="F322">
        <v>53511012</v>
      </c>
      <c r="G322" t="s">
        <v>2041</v>
      </c>
      <c r="H322">
        <v>0</v>
      </c>
      <c r="I322" t="s">
        <v>2052</v>
      </c>
      <c r="J322">
        <v>75</v>
      </c>
      <c r="K322">
        <v>121</v>
      </c>
      <c r="L322" t="s">
        <v>1771</v>
      </c>
      <c r="M322" t="s">
        <v>1756</v>
      </c>
      <c r="N322" t="s">
        <v>1756</v>
      </c>
      <c r="O322" t="s">
        <v>1757</v>
      </c>
      <c r="P322" t="s">
        <v>1757</v>
      </c>
      <c r="Q322" s="387">
        <v>9075</v>
      </c>
      <c r="R322">
        <v>1179.75</v>
      </c>
      <c r="S322">
        <v>10254.749999999998</v>
      </c>
      <c r="T322" s="388">
        <v>44429</v>
      </c>
      <c r="U322">
        <v>0</v>
      </c>
      <c r="V322" t="s">
        <v>830</v>
      </c>
      <c r="W322" s="388">
        <v>44446</v>
      </c>
      <c r="X322">
        <v>160</v>
      </c>
      <c r="Y322">
        <v>0</v>
      </c>
      <c r="Z322">
        <v>0</v>
      </c>
      <c r="AA322" t="s">
        <v>1758</v>
      </c>
      <c r="AB322" t="s">
        <v>2044</v>
      </c>
      <c r="AD322" t="s">
        <v>2045</v>
      </c>
      <c r="AE322" t="s">
        <v>2046</v>
      </c>
      <c r="AI322" t="s">
        <v>1761</v>
      </c>
      <c r="AL322" t="s">
        <v>2320</v>
      </c>
      <c r="AM322">
        <v>6</v>
      </c>
      <c r="AO322" t="s">
        <v>2049</v>
      </c>
      <c r="AP322">
        <v>0</v>
      </c>
      <c r="AQ322" s="388">
        <v>44432</v>
      </c>
      <c r="AS322" t="s">
        <v>2294</v>
      </c>
      <c r="AT322" s="388">
        <v>44432</v>
      </c>
      <c r="AU322" t="s">
        <v>1756</v>
      </c>
      <c r="AV322" t="s">
        <v>1756</v>
      </c>
      <c r="AZ322" t="s">
        <v>1756</v>
      </c>
      <c r="BA322" t="s">
        <v>1865</v>
      </c>
      <c r="BB322" t="s">
        <v>2323</v>
      </c>
      <c r="BC322" t="s">
        <v>2324</v>
      </c>
      <c r="BD322" t="s">
        <v>1756</v>
      </c>
      <c r="BE322" t="s">
        <v>824</v>
      </c>
      <c r="BF322" t="s">
        <v>824</v>
      </c>
    </row>
    <row r="323" spans="1:58">
      <c r="A323" t="s">
        <v>829</v>
      </c>
      <c r="B323">
        <v>6</v>
      </c>
      <c r="C323">
        <v>0</v>
      </c>
      <c r="D323">
        <v>9727</v>
      </c>
      <c r="E323" t="s">
        <v>2319</v>
      </c>
      <c r="F323">
        <v>53511012</v>
      </c>
      <c r="G323" t="s">
        <v>2041</v>
      </c>
      <c r="H323">
        <v>0</v>
      </c>
      <c r="I323" t="s">
        <v>2056</v>
      </c>
      <c r="J323">
        <v>210</v>
      </c>
      <c r="K323">
        <v>13</v>
      </c>
      <c r="L323" t="s">
        <v>1755</v>
      </c>
      <c r="M323" t="s">
        <v>1756</v>
      </c>
      <c r="N323" t="s">
        <v>1756</v>
      </c>
      <c r="O323" t="s">
        <v>1757</v>
      </c>
      <c r="P323" t="s">
        <v>1757</v>
      </c>
      <c r="Q323" s="387">
        <v>2730</v>
      </c>
      <c r="R323">
        <v>354.90000000000003</v>
      </c>
      <c r="S323">
        <v>3084.8999999999996</v>
      </c>
      <c r="T323" s="388">
        <v>44429</v>
      </c>
      <c r="U323">
        <v>0</v>
      </c>
      <c r="V323" t="s">
        <v>830</v>
      </c>
      <c r="W323" s="388">
        <v>44446</v>
      </c>
      <c r="X323">
        <v>160</v>
      </c>
      <c r="Y323">
        <v>0</v>
      </c>
      <c r="Z323">
        <v>0</v>
      </c>
      <c r="AA323" t="s">
        <v>1758</v>
      </c>
      <c r="AB323" t="s">
        <v>2044</v>
      </c>
      <c r="AD323" t="s">
        <v>2045</v>
      </c>
      <c r="AE323" t="s">
        <v>2046</v>
      </c>
      <c r="AI323" t="s">
        <v>1761</v>
      </c>
      <c r="AL323" t="s">
        <v>2320</v>
      </c>
      <c r="AM323">
        <v>6</v>
      </c>
      <c r="AO323" t="s">
        <v>2049</v>
      </c>
      <c r="AP323">
        <v>0</v>
      </c>
      <c r="AQ323" s="388">
        <v>44432</v>
      </c>
      <c r="AS323" t="s">
        <v>2294</v>
      </c>
      <c r="AT323" s="388">
        <v>44432</v>
      </c>
      <c r="AU323" t="s">
        <v>1756</v>
      </c>
      <c r="AV323" t="s">
        <v>1756</v>
      </c>
      <c r="AZ323" t="s">
        <v>1756</v>
      </c>
      <c r="BA323" t="s">
        <v>1865</v>
      </c>
      <c r="BB323" t="s">
        <v>2325</v>
      </c>
      <c r="BC323" t="s">
        <v>2326</v>
      </c>
      <c r="BD323" t="s">
        <v>1756</v>
      </c>
      <c r="BE323" t="s">
        <v>824</v>
      </c>
      <c r="BF323" t="s">
        <v>824</v>
      </c>
    </row>
    <row r="324" spans="1:58">
      <c r="A324" t="s">
        <v>829</v>
      </c>
      <c r="B324">
        <v>6</v>
      </c>
      <c r="C324">
        <v>0</v>
      </c>
      <c r="D324">
        <v>9727</v>
      </c>
      <c r="E324" t="s">
        <v>2319</v>
      </c>
      <c r="F324">
        <v>53511012</v>
      </c>
      <c r="G324" t="s">
        <v>2041</v>
      </c>
      <c r="H324">
        <v>0</v>
      </c>
      <c r="I324" t="s">
        <v>518</v>
      </c>
      <c r="J324">
        <v>95</v>
      </c>
      <c r="K324">
        <v>12</v>
      </c>
      <c r="L324" t="s">
        <v>1771</v>
      </c>
      <c r="M324" t="s">
        <v>1756</v>
      </c>
      <c r="N324" t="s">
        <v>1756</v>
      </c>
      <c r="O324" t="s">
        <v>1757</v>
      </c>
      <c r="P324" t="s">
        <v>1757</v>
      </c>
      <c r="Q324" s="387">
        <v>1140</v>
      </c>
      <c r="R324">
        <v>148.20000000000002</v>
      </c>
      <c r="S324">
        <v>1288.1999999999998</v>
      </c>
      <c r="T324" s="388">
        <v>44429</v>
      </c>
      <c r="U324">
        <v>0</v>
      </c>
      <c r="V324" t="s">
        <v>830</v>
      </c>
      <c r="W324" s="388">
        <v>44446</v>
      </c>
      <c r="X324">
        <v>160</v>
      </c>
      <c r="Y324">
        <v>0</v>
      </c>
      <c r="Z324">
        <v>0</v>
      </c>
      <c r="AA324" t="s">
        <v>1758</v>
      </c>
      <c r="AB324" t="s">
        <v>2044</v>
      </c>
      <c r="AD324" t="s">
        <v>2045</v>
      </c>
      <c r="AE324" t="s">
        <v>2046</v>
      </c>
      <c r="AI324" t="s">
        <v>1761</v>
      </c>
      <c r="AL324" t="s">
        <v>2320</v>
      </c>
      <c r="AM324">
        <v>6</v>
      </c>
      <c r="AO324" t="s">
        <v>2049</v>
      </c>
      <c r="AP324">
        <v>0</v>
      </c>
      <c r="AQ324" s="388">
        <v>44432</v>
      </c>
      <c r="AS324" t="s">
        <v>2294</v>
      </c>
      <c r="AT324" s="388">
        <v>44432</v>
      </c>
      <c r="AU324" t="s">
        <v>1756</v>
      </c>
      <c r="AV324" t="s">
        <v>1756</v>
      </c>
      <c r="AZ324" t="s">
        <v>1756</v>
      </c>
      <c r="BA324" t="s">
        <v>1865</v>
      </c>
      <c r="BB324" t="s">
        <v>2327</v>
      </c>
      <c r="BC324" t="s">
        <v>2328</v>
      </c>
      <c r="BD324" t="s">
        <v>1756</v>
      </c>
      <c r="BE324" t="s">
        <v>824</v>
      </c>
      <c r="BF324" t="s">
        <v>824</v>
      </c>
    </row>
    <row r="325" spans="1:58">
      <c r="A325" t="s">
        <v>829</v>
      </c>
      <c r="B325">
        <v>6</v>
      </c>
      <c r="C325">
        <v>0</v>
      </c>
      <c r="D325">
        <v>9727</v>
      </c>
      <c r="E325" t="s">
        <v>2319</v>
      </c>
      <c r="F325">
        <v>53511012</v>
      </c>
      <c r="G325" t="s">
        <v>2041</v>
      </c>
      <c r="H325">
        <v>0</v>
      </c>
      <c r="I325" t="s">
        <v>2062</v>
      </c>
      <c r="J325">
        <v>138.05000000000001</v>
      </c>
      <c r="K325">
        <v>9</v>
      </c>
      <c r="L325" t="s">
        <v>2063</v>
      </c>
      <c r="M325" t="s">
        <v>2064</v>
      </c>
      <c r="N325" t="s">
        <v>1757</v>
      </c>
      <c r="O325" t="s">
        <v>1756</v>
      </c>
      <c r="P325" t="s">
        <v>1756</v>
      </c>
      <c r="Q325" s="387">
        <v>1242.45</v>
      </c>
      <c r="R325">
        <v>161.51850000000002</v>
      </c>
      <c r="S325">
        <v>1403.9684999999999</v>
      </c>
      <c r="T325" s="388">
        <v>44429</v>
      </c>
      <c r="U325">
        <v>0</v>
      </c>
      <c r="V325" t="s">
        <v>830</v>
      </c>
      <c r="W325" s="388">
        <v>44446</v>
      </c>
      <c r="X325">
        <v>160</v>
      </c>
      <c r="Y325">
        <v>0</v>
      </c>
      <c r="Z325">
        <v>0</v>
      </c>
      <c r="AA325" t="s">
        <v>1758</v>
      </c>
      <c r="AB325" t="s">
        <v>2044</v>
      </c>
      <c r="AD325" t="s">
        <v>2045</v>
      </c>
      <c r="AE325" t="s">
        <v>2046</v>
      </c>
      <c r="AI325" t="s">
        <v>1761</v>
      </c>
      <c r="AL325" t="s">
        <v>2320</v>
      </c>
      <c r="AM325">
        <v>6</v>
      </c>
      <c r="AO325" t="s">
        <v>2049</v>
      </c>
      <c r="AP325">
        <v>0</v>
      </c>
      <c r="AQ325" s="388">
        <v>44432</v>
      </c>
      <c r="AS325" t="s">
        <v>2294</v>
      </c>
      <c r="AT325" s="388">
        <v>44432</v>
      </c>
      <c r="AU325" t="s">
        <v>1756</v>
      </c>
      <c r="AV325" t="s">
        <v>1756</v>
      </c>
      <c r="AZ325" t="s">
        <v>1756</v>
      </c>
      <c r="BA325" t="s">
        <v>1865</v>
      </c>
      <c r="BB325" t="s">
        <v>2329</v>
      </c>
      <c r="BC325" t="s">
        <v>2330</v>
      </c>
      <c r="BD325" t="s">
        <v>1756</v>
      </c>
      <c r="BE325" t="s">
        <v>824</v>
      </c>
      <c r="BF325" t="s">
        <v>824</v>
      </c>
    </row>
    <row r="326" spans="1:58">
      <c r="A326" t="s">
        <v>829</v>
      </c>
      <c r="B326">
        <v>6</v>
      </c>
      <c r="C326">
        <v>0</v>
      </c>
      <c r="D326">
        <v>9727</v>
      </c>
      <c r="E326" t="s">
        <v>2319</v>
      </c>
      <c r="F326">
        <v>53511012</v>
      </c>
      <c r="G326" t="s">
        <v>2041</v>
      </c>
      <c r="H326">
        <v>0</v>
      </c>
      <c r="I326" t="s">
        <v>2062</v>
      </c>
      <c r="J326">
        <v>138.05000000000001</v>
      </c>
      <c r="K326">
        <v>9</v>
      </c>
      <c r="L326" t="s">
        <v>2063</v>
      </c>
      <c r="M326" t="s">
        <v>2064</v>
      </c>
      <c r="N326" t="s">
        <v>1757</v>
      </c>
      <c r="O326" t="s">
        <v>1756</v>
      </c>
      <c r="P326" t="s">
        <v>1756</v>
      </c>
      <c r="Q326" s="387">
        <v>1242.45</v>
      </c>
      <c r="R326">
        <v>161.51850000000002</v>
      </c>
      <c r="S326">
        <v>1403.9684999999999</v>
      </c>
      <c r="T326" s="388">
        <v>44429</v>
      </c>
      <c r="U326">
        <v>0</v>
      </c>
      <c r="V326" t="s">
        <v>830</v>
      </c>
      <c r="W326" s="388">
        <v>44446</v>
      </c>
      <c r="X326">
        <v>160</v>
      </c>
      <c r="Y326">
        <v>0</v>
      </c>
      <c r="Z326">
        <v>0</v>
      </c>
      <c r="AA326" t="s">
        <v>1758</v>
      </c>
      <c r="AB326" t="s">
        <v>2044</v>
      </c>
      <c r="AD326" t="s">
        <v>2045</v>
      </c>
      <c r="AE326" t="s">
        <v>2046</v>
      </c>
      <c r="AI326" t="s">
        <v>1761</v>
      </c>
      <c r="AL326" t="s">
        <v>2320</v>
      </c>
      <c r="AM326">
        <v>6</v>
      </c>
      <c r="AO326" t="s">
        <v>2049</v>
      </c>
      <c r="AP326">
        <v>0</v>
      </c>
      <c r="AQ326" s="388">
        <v>44432</v>
      </c>
      <c r="AS326" t="s">
        <v>2294</v>
      </c>
      <c r="AT326" s="388">
        <v>44432</v>
      </c>
      <c r="AU326" t="s">
        <v>1756</v>
      </c>
      <c r="AV326" t="s">
        <v>1756</v>
      </c>
      <c r="AZ326" t="s">
        <v>1756</v>
      </c>
      <c r="BA326" t="s">
        <v>1865</v>
      </c>
      <c r="BB326" t="s">
        <v>2329</v>
      </c>
      <c r="BC326" t="s">
        <v>2330</v>
      </c>
      <c r="BD326" t="s">
        <v>1756</v>
      </c>
      <c r="BE326" t="s">
        <v>824</v>
      </c>
      <c r="BF326" t="s">
        <v>824</v>
      </c>
    </row>
    <row r="327" spans="1:58">
      <c r="A327" t="s">
        <v>829</v>
      </c>
      <c r="B327">
        <v>6</v>
      </c>
      <c r="C327">
        <v>0</v>
      </c>
      <c r="D327">
        <v>9727</v>
      </c>
      <c r="E327" t="s">
        <v>2319</v>
      </c>
      <c r="F327">
        <v>53511012</v>
      </c>
      <c r="G327" t="s">
        <v>2041</v>
      </c>
      <c r="H327">
        <v>0</v>
      </c>
      <c r="I327" t="s">
        <v>2062</v>
      </c>
      <c r="J327">
        <v>138.05000000000001</v>
      </c>
      <c r="K327">
        <v>18</v>
      </c>
      <c r="L327" t="s">
        <v>2063</v>
      </c>
      <c r="M327" t="s">
        <v>2064</v>
      </c>
      <c r="N327" t="s">
        <v>1757</v>
      </c>
      <c r="O327" t="s">
        <v>1756</v>
      </c>
      <c r="P327" t="s">
        <v>1756</v>
      </c>
      <c r="Q327" s="387">
        <v>2484.9</v>
      </c>
      <c r="R327">
        <v>323.03700000000003</v>
      </c>
      <c r="S327">
        <v>2807.9369999999999</v>
      </c>
      <c r="T327" s="388">
        <v>44429</v>
      </c>
      <c r="U327">
        <v>0</v>
      </c>
      <c r="V327" t="s">
        <v>830</v>
      </c>
      <c r="W327" s="388">
        <v>44446</v>
      </c>
      <c r="X327">
        <v>160</v>
      </c>
      <c r="Y327">
        <v>0</v>
      </c>
      <c r="Z327">
        <v>0</v>
      </c>
      <c r="AA327" t="s">
        <v>1758</v>
      </c>
      <c r="AB327" t="s">
        <v>2044</v>
      </c>
      <c r="AD327" t="s">
        <v>2045</v>
      </c>
      <c r="AE327" t="s">
        <v>2046</v>
      </c>
      <c r="AI327" t="s">
        <v>1761</v>
      </c>
      <c r="AL327" t="s">
        <v>2320</v>
      </c>
      <c r="AM327">
        <v>6</v>
      </c>
      <c r="AO327" t="s">
        <v>2049</v>
      </c>
      <c r="AP327">
        <v>0</v>
      </c>
      <c r="AQ327" s="388">
        <v>44432</v>
      </c>
      <c r="AS327" t="s">
        <v>2294</v>
      </c>
      <c r="AT327" s="388">
        <v>44432</v>
      </c>
      <c r="AU327" t="s">
        <v>1756</v>
      </c>
      <c r="AV327" t="s">
        <v>1756</v>
      </c>
      <c r="AZ327" t="s">
        <v>1756</v>
      </c>
      <c r="BA327" t="s">
        <v>1865</v>
      </c>
      <c r="BB327" t="s">
        <v>2331</v>
      </c>
      <c r="BC327" t="s">
        <v>2332</v>
      </c>
      <c r="BD327" t="s">
        <v>1756</v>
      </c>
      <c r="BE327" t="s">
        <v>824</v>
      </c>
      <c r="BF327" t="s">
        <v>824</v>
      </c>
    </row>
    <row r="328" spans="1:58">
      <c r="A328" t="s">
        <v>829</v>
      </c>
      <c r="B328">
        <v>6</v>
      </c>
      <c r="C328">
        <v>0</v>
      </c>
      <c r="D328">
        <v>9727</v>
      </c>
      <c r="E328" t="s">
        <v>2319</v>
      </c>
      <c r="F328">
        <v>53511012</v>
      </c>
      <c r="G328" t="s">
        <v>2041</v>
      </c>
      <c r="H328">
        <v>0</v>
      </c>
      <c r="I328" t="s">
        <v>2069</v>
      </c>
      <c r="J328">
        <v>144.6</v>
      </c>
      <c r="K328">
        <v>5</v>
      </c>
      <c r="L328" t="s">
        <v>2063</v>
      </c>
      <c r="M328" t="s">
        <v>2070</v>
      </c>
      <c r="N328" t="s">
        <v>1757</v>
      </c>
      <c r="O328" t="s">
        <v>1756</v>
      </c>
      <c r="P328" t="s">
        <v>1756</v>
      </c>
      <c r="Q328" s="387">
        <v>723</v>
      </c>
      <c r="R328">
        <v>93.990000000000009</v>
      </c>
      <c r="S328">
        <v>816.9899999999999</v>
      </c>
      <c r="T328" s="388">
        <v>44429</v>
      </c>
      <c r="U328">
        <v>0</v>
      </c>
      <c r="V328" t="s">
        <v>830</v>
      </c>
      <c r="W328" s="388">
        <v>44446</v>
      </c>
      <c r="X328">
        <v>160</v>
      </c>
      <c r="Y328">
        <v>0</v>
      </c>
      <c r="Z328">
        <v>0</v>
      </c>
      <c r="AA328" t="s">
        <v>1758</v>
      </c>
      <c r="AB328" t="s">
        <v>2044</v>
      </c>
      <c r="AD328" t="s">
        <v>2045</v>
      </c>
      <c r="AE328" t="s">
        <v>2046</v>
      </c>
      <c r="AI328" t="s">
        <v>1761</v>
      </c>
      <c r="AL328" t="s">
        <v>2320</v>
      </c>
      <c r="AM328">
        <v>6</v>
      </c>
      <c r="AO328" t="s">
        <v>2049</v>
      </c>
      <c r="AP328">
        <v>0</v>
      </c>
      <c r="AQ328" s="388">
        <v>44432</v>
      </c>
      <c r="AS328" t="s">
        <v>2294</v>
      </c>
      <c r="AT328" s="388">
        <v>44432</v>
      </c>
      <c r="AU328" t="s">
        <v>1756</v>
      </c>
      <c r="AV328" t="s">
        <v>1756</v>
      </c>
      <c r="AZ328" t="s">
        <v>1756</v>
      </c>
      <c r="BA328" t="s">
        <v>1865</v>
      </c>
      <c r="BB328" t="s">
        <v>2333</v>
      </c>
      <c r="BC328" t="s">
        <v>2334</v>
      </c>
      <c r="BD328" t="s">
        <v>1756</v>
      </c>
      <c r="BE328" t="s">
        <v>824</v>
      </c>
      <c r="BF328" t="s">
        <v>824</v>
      </c>
    </row>
    <row r="329" spans="1:58">
      <c r="A329" t="s">
        <v>829</v>
      </c>
      <c r="B329">
        <v>6</v>
      </c>
      <c r="C329">
        <v>0</v>
      </c>
      <c r="D329">
        <v>9727</v>
      </c>
      <c r="E329" t="s">
        <v>2319</v>
      </c>
      <c r="F329">
        <v>53511012</v>
      </c>
      <c r="G329" t="s">
        <v>2041</v>
      </c>
      <c r="H329">
        <v>0</v>
      </c>
      <c r="I329" t="s">
        <v>2073</v>
      </c>
      <c r="J329">
        <v>243.75</v>
      </c>
      <c r="K329">
        <v>8</v>
      </c>
      <c r="L329" t="s">
        <v>1755</v>
      </c>
      <c r="M329" t="s">
        <v>2074</v>
      </c>
      <c r="N329" t="s">
        <v>1757</v>
      </c>
      <c r="O329" t="s">
        <v>1756</v>
      </c>
      <c r="P329" t="s">
        <v>1756</v>
      </c>
      <c r="Q329" s="387">
        <v>1950</v>
      </c>
      <c r="R329">
        <v>253.5</v>
      </c>
      <c r="S329">
        <v>2203.5</v>
      </c>
      <c r="T329" s="388">
        <v>44429</v>
      </c>
      <c r="U329">
        <v>0</v>
      </c>
      <c r="V329" t="s">
        <v>830</v>
      </c>
      <c r="W329" s="388">
        <v>44446</v>
      </c>
      <c r="X329">
        <v>160</v>
      </c>
      <c r="Y329">
        <v>0</v>
      </c>
      <c r="Z329">
        <v>0</v>
      </c>
      <c r="AA329" t="s">
        <v>1758</v>
      </c>
      <c r="AB329" t="s">
        <v>2044</v>
      </c>
      <c r="AD329" t="s">
        <v>2045</v>
      </c>
      <c r="AE329" t="s">
        <v>2046</v>
      </c>
      <c r="AI329" t="s">
        <v>1761</v>
      </c>
      <c r="AL329" t="s">
        <v>2320</v>
      </c>
      <c r="AM329">
        <v>6</v>
      </c>
      <c r="AO329" t="s">
        <v>2049</v>
      </c>
      <c r="AP329">
        <v>0</v>
      </c>
      <c r="AQ329" s="388">
        <v>44432</v>
      </c>
      <c r="AS329" t="s">
        <v>2294</v>
      </c>
      <c r="AT329" s="388">
        <v>44432</v>
      </c>
      <c r="AU329" t="s">
        <v>1756</v>
      </c>
      <c r="AV329" t="s">
        <v>1756</v>
      </c>
      <c r="AZ329" t="s">
        <v>1756</v>
      </c>
      <c r="BA329" t="s">
        <v>1865</v>
      </c>
      <c r="BB329" t="s">
        <v>2335</v>
      </c>
      <c r="BC329" t="s">
        <v>2336</v>
      </c>
      <c r="BD329" t="s">
        <v>1756</v>
      </c>
      <c r="BE329" t="s">
        <v>824</v>
      </c>
      <c r="BF329" t="s">
        <v>824</v>
      </c>
    </row>
    <row r="330" spans="1:58">
      <c r="A330" t="s">
        <v>829</v>
      </c>
      <c r="B330">
        <v>6</v>
      </c>
      <c r="C330">
        <v>0</v>
      </c>
      <c r="D330">
        <v>9727</v>
      </c>
      <c r="E330" t="s">
        <v>2319</v>
      </c>
      <c r="F330">
        <v>53511012</v>
      </c>
      <c r="G330" t="s">
        <v>2041</v>
      </c>
      <c r="H330">
        <v>0</v>
      </c>
      <c r="I330" t="s">
        <v>2073</v>
      </c>
      <c r="J330">
        <v>243.75</v>
      </c>
      <c r="K330">
        <v>1</v>
      </c>
      <c r="L330" t="s">
        <v>1755</v>
      </c>
      <c r="M330" t="s">
        <v>2074</v>
      </c>
      <c r="N330" t="s">
        <v>1757</v>
      </c>
      <c r="O330" t="s">
        <v>1756</v>
      </c>
      <c r="P330" t="s">
        <v>1756</v>
      </c>
      <c r="Q330" s="387">
        <v>243.75</v>
      </c>
      <c r="R330">
        <v>31.6875</v>
      </c>
      <c r="S330">
        <v>275.4375</v>
      </c>
      <c r="T330" s="388">
        <v>44429</v>
      </c>
      <c r="U330">
        <v>0</v>
      </c>
      <c r="V330" t="s">
        <v>830</v>
      </c>
      <c r="W330" s="388">
        <v>44446</v>
      </c>
      <c r="X330">
        <v>160</v>
      </c>
      <c r="Y330">
        <v>0</v>
      </c>
      <c r="Z330">
        <v>0</v>
      </c>
      <c r="AA330" t="s">
        <v>1758</v>
      </c>
      <c r="AB330" t="s">
        <v>2044</v>
      </c>
      <c r="AD330" t="s">
        <v>2045</v>
      </c>
      <c r="AE330" t="s">
        <v>2046</v>
      </c>
      <c r="AI330" t="s">
        <v>1761</v>
      </c>
      <c r="AL330" t="s">
        <v>2320</v>
      </c>
      <c r="AM330">
        <v>6</v>
      </c>
      <c r="AO330" t="s">
        <v>2049</v>
      </c>
      <c r="AP330">
        <v>0</v>
      </c>
      <c r="AQ330" s="388">
        <v>44432</v>
      </c>
      <c r="AS330" t="s">
        <v>2294</v>
      </c>
      <c r="AT330" s="388">
        <v>44432</v>
      </c>
      <c r="AU330" t="s">
        <v>1756</v>
      </c>
      <c r="AV330" t="s">
        <v>1756</v>
      </c>
      <c r="AZ330" t="s">
        <v>1756</v>
      </c>
      <c r="BA330" t="s">
        <v>1865</v>
      </c>
      <c r="BB330" t="s">
        <v>2337</v>
      </c>
      <c r="BC330" t="s">
        <v>2338</v>
      </c>
      <c r="BD330" t="s">
        <v>1756</v>
      </c>
      <c r="BE330" t="s">
        <v>824</v>
      </c>
      <c r="BF330" t="s">
        <v>824</v>
      </c>
    </row>
    <row r="331" spans="1:58">
      <c r="A331" t="s">
        <v>829</v>
      </c>
      <c r="B331">
        <v>6</v>
      </c>
      <c r="C331">
        <v>0</v>
      </c>
      <c r="D331">
        <v>9727</v>
      </c>
      <c r="E331" t="s">
        <v>2319</v>
      </c>
      <c r="F331">
        <v>53511012</v>
      </c>
      <c r="G331" t="s">
        <v>2041</v>
      </c>
      <c r="H331">
        <v>0</v>
      </c>
      <c r="I331" t="s">
        <v>2079</v>
      </c>
      <c r="J331">
        <v>63.38</v>
      </c>
      <c r="K331">
        <v>9</v>
      </c>
      <c r="L331" t="s">
        <v>1771</v>
      </c>
      <c r="M331" t="s">
        <v>2080</v>
      </c>
      <c r="N331" t="s">
        <v>1757</v>
      </c>
      <c r="O331" t="s">
        <v>1756</v>
      </c>
      <c r="P331" t="s">
        <v>1756</v>
      </c>
      <c r="Q331" s="387">
        <v>570.41999999999996</v>
      </c>
      <c r="R331">
        <v>74.154600000000002</v>
      </c>
      <c r="S331">
        <v>644.57459999999992</v>
      </c>
      <c r="T331" s="388">
        <v>44429</v>
      </c>
      <c r="U331">
        <v>0</v>
      </c>
      <c r="V331" t="s">
        <v>830</v>
      </c>
      <c r="W331" s="388">
        <v>44446</v>
      </c>
      <c r="X331">
        <v>160</v>
      </c>
      <c r="Y331">
        <v>0</v>
      </c>
      <c r="Z331">
        <v>0</v>
      </c>
      <c r="AA331" t="s">
        <v>1758</v>
      </c>
      <c r="AB331" t="s">
        <v>2044</v>
      </c>
      <c r="AD331" t="s">
        <v>2045</v>
      </c>
      <c r="AE331" t="s">
        <v>2046</v>
      </c>
      <c r="AI331" t="s">
        <v>1761</v>
      </c>
      <c r="AL331" t="s">
        <v>2320</v>
      </c>
      <c r="AM331">
        <v>6</v>
      </c>
      <c r="AO331" t="s">
        <v>2049</v>
      </c>
      <c r="AP331">
        <v>0</v>
      </c>
      <c r="AQ331" s="388">
        <v>44432</v>
      </c>
      <c r="AS331" t="s">
        <v>2294</v>
      </c>
      <c r="AT331" s="388">
        <v>44432</v>
      </c>
      <c r="AU331" t="s">
        <v>1756</v>
      </c>
      <c r="AV331" t="s">
        <v>1756</v>
      </c>
      <c r="AZ331" t="s">
        <v>1756</v>
      </c>
      <c r="BA331" t="s">
        <v>1865</v>
      </c>
      <c r="BB331" t="s">
        <v>2339</v>
      </c>
      <c r="BC331" t="s">
        <v>2340</v>
      </c>
      <c r="BD331" t="s">
        <v>1756</v>
      </c>
      <c r="BE331" t="s">
        <v>824</v>
      </c>
      <c r="BF331" t="s">
        <v>824</v>
      </c>
    </row>
    <row r="332" spans="1:58">
      <c r="A332" t="s">
        <v>829</v>
      </c>
      <c r="B332">
        <v>6</v>
      </c>
      <c r="C332">
        <v>0</v>
      </c>
      <c r="D332">
        <v>9727</v>
      </c>
      <c r="E332" t="s">
        <v>2319</v>
      </c>
      <c r="F332">
        <v>53511012</v>
      </c>
      <c r="G332" t="s">
        <v>2041</v>
      </c>
      <c r="H332">
        <v>0</v>
      </c>
      <c r="I332" t="s">
        <v>2079</v>
      </c>
      <c r="J332">
        <v>63.38</v>
      </c>
      <c r="K332">
        <v>9</v>
      </c>
      <c r="L332" t="s">
        <v>1771</v>
      </c>
      <c r="M332" t="s">
        <v>2080</v>
      </c>
      <c r="N332" t="s">
        <v>1757</v>
      </c>
      <c r="O332" t="s">
        <v>1756</v>
      </c>
      <c r="P332" t="s">
        <v>1756</v>
      </c>
      <c r="Q332" s="387">
        <v>570.41999999999996</v>
      </c>
      <c r="R332">
        <v>74.154600000000002</v>
      </c>
      <c r="S332">
        <v>644.57459999999992</v>
      </c>
      <c r="T332" s="388">
        <v>44429</v>
      </c>
      <c r="U332">
        <v>0</v>
      </c>
      <c r="V332" t="s">
        <v>830</v>
      </c>
      <c r="W332" s="388">
        <v>44446</v>
      </c>
      <c r="X332">
        <v>160</v>
      </c>
      <c r="Y332">
        <v>0</v>
      </c>
      <c r="Z332">
        <v>0</v>
      </c>
      <c r="AA332" t="s">
        <v>1758</v>
      </c>
      <c r="AB332" t="s">
        <v>2044</v>
      </c>
      <c r="AD332" t="s">
        <v>2045</v>
      </c>
      <c r="AE332" t="s">
        <v>2046</v>
      </c>
      <c r="AI332" t="s">
        <v>1761</v>
      </c>
      <c r="AL332" t="s">
        <v>2320</v>
      </c>
      <c r="AM332">
        <v>6</v>
      </c>
      <c r="AO332" t="s">
        <v>2049</v>
      </c>
      <c r="AP332">
        <v>0</v>
      </c>
      <c r="AQ332" s="388">
        <v>44432</v>
      </c>
      <c r="AS332" t="s">
        <v>2294</v>
      </c>
      <c r="AT332" s="388">
        <v>44432</v>
      </c>
      <c r="AU332" t="s">
        <v>1756</v>
      </c>
      <c r="AV332" t="s">
        <v>1756</v>
      </c>
      <c r="AZ332" t="s">
        <v>1756</v>
      </c>
      <c r="BA332" t="s">
        <v>1865</v>
      </c>
      <c r="BB332" t="s">
        <v>2339</v>
      </c>
      <c r="BC332" t="s">
        <v>2340</v>
      </c>
      <c r="BD332" t="s">
        <v>1756</v>
      </c>
      <c r="BE332" t="s">
        <v>824</v>
      </c>
      <c r="BF332" t="s">
        <v>824</v>
      </c>
    </row>
    <row r="333" spans="1:58">
      <c r="A333" t="s">
        <v>829</v>
      </c>
      <c r="B333">
        <v>6</v>
      </c>
      <c r="C333">
        <v>0</v>
      </c>
      <c r="D333">
        <v>9727</v>
      </c>
      <c r="E333" t="s">
        <v>2319</v>
      </c>
      <c r="F333">
        <v>53511012</v>
      </c>
      <c r="G333" t="s">
        <v>2041</v>
      </c>
      <c r="H333">
        <v>0</v>
      </c>
      <c r="I333" t="s">
        <v>2083</v>
      </c>
      <c r="J333">
        <v>12.21</v>
      </c>
      <c r="K333">
        <v>9</v>
      </c>
      <c r="L333" t="s">
        <v>1771</v>
      </c>
      <c r="M333" t="s">
        <v>2084</v>
      </c>
      <c r="N333" t="s">
        <v>1757</v>
      </c>
      <c r="O333" t="s">
        <v>1756</v>
      </c>
      <c r="P333" t="s">
        <v>1756</v>
      </c>
      <c r="Q333" s="387">
        <v>109.89</v>
      </c>
      <c r="R333">
        <v>14.2857</v>
      </c>
      <c r="S333">
        <v>124.17569999999999</v>
      </c>
      <c r="T333" s="388">
        <v>44429</v>
      </c>
      <c r="U333">
        <v>0</v>
      </c>
      <c r="V333" t="s">
        <v>830</v>
      </c>
      <c r="W333" s="388">
        <v>44446</v>
      </c>
      <c r="X333">
        <v>160</v>
      </c>
      <c r="Y333">
        <v>0</v>
      </c>
      <c r="Z333">
        <v>0</v>
      </c>
      <c r="AA333" t="s">
        <v>1758</v>
      </c>
      <c r="AB333" t="s">
        <v>2044</v>
      </c>
      <c r="AD333" t="s">
        <v>2045</v>
      </c>
      <c r="AE333" t="s">
        <v>2046</v>
      </c>
      <c r="AI333" t="s">
        <v>1761</v>
      </c>
      <c r="AL333" t="s">
        <v>2320</v>
      </c>
      <c r="AM333">
        <v>6</v>
      </c>
      <c r="AO333" t="s">
        <v>2049</v>
      </c>
      <c r="AP333">
        <v>0</v>
      </c>
      <c r="AQ333" s="388">
        <v>44432</v>
      </c>
      <c r="AS333" t="s">
        <v>2294</v>
      </c>
      <c r="AT333" s="388">
        <v>44432</v>
      </c>
      <c r="AU333" t="s">
        <v>1756</v>
      </c>
      <c r="AV333" t="s">
        <v>1756</v>
      </c>
      <c r="AZ333" t="s">
        <v>1756</v>
      </c>
      <c r="BA333" t="s">
        <v>1865</v>
      </c>
      <c r="BB333" t="s">
        <v>2341</v>
      </c>
      <c r="BC333" t="s">
        <v>2342</v>
      </c>
      <c r="BD333" t="s">
        <v>1756</v>
      </c>
      <c r="BE333" t="s">
        <v>824</v>
      </c>
      <c r="BF333" t="s">
        <v>824</v>
      </c>
    </row>
    <row r="334" spans="1:58">
      <c r="A334" t="s">
        <v>829</v>
      </c>
      <c r="B334">
        <v>6</v>
      </c>
      <c r="C334">
        <v>0</v>
      </c>
      <c r="D334">
        <v>9727</v>
      </c>
      <c r="E334" t="s">
        <v>2319</v>
      </c>
      <c r="F334">
        <v>53511012</v>
      </c>
      <c r="G334" t="s">
        <v>2041</v>
      </c>
      <c r="H334">
        <v>0</v>
      </c>
      <c r="I334" t="s">
        <v>2083</v>
      </c>
      <c r="J334">
        <v>12.21</v>
      </c>
      <c r="K334">
        <v>9</v>
      </c>
      <c r="L334" t="s">
        <v>1771</v>
      </c>
      <c r="M334" t="s">
        <v>2084</v>
      </c>
      <c r="N334" t="s">
        <v>1757</v>
      </c>
      <c r="O334" t="s">
        <v>1756</v>
      </c>
      <c r="P334" t="s">
        <v>1756</v>
      </c>
      <c r="Q334" s="387">
        <v>109.89</v>
      </c>
      <c r="R334">
        <v>14.2857</v>
      </c>
      <c r="S334">
        <v>124.17569999999999</v>
      </c>
      <c r="T334" s="388">
        <v>44429</v>
      </c>
      <c r="U334">
        <v>0</v>
      </c>
      <c r="V334" t="s">
        <v>830</v>
      </c>
      <c r="W334" s="388">
        <v>44446</v>
      </c>
      <c r="X334">
        <v>160</v>
      </c>
      <c r="Y334">
        <v>0</v>
      </c>
      <c r="Z334">
        <v>0</v>
      </c>
      <c r="AA334" t="s">
        <v>1758</v>
      </c>
      <c r="AB334" t="s">
        <v>2044</v>
      </c>
      <c r="AD334" t="s">
        <v>2045</v>
      </c>
      <c r="AE334" t="s">
        <v>2046</v>
      </c>
      <c r="AI334" t="s">
        <v>1761</v>
      </c>
      <c r="AL334" t="s">
        <v>2320</v>
      </c>
      <c r="AM334">
        <v>6</v>
      </c>
      <c r="AO334" t="s">
        <v>2049</v>
      </c>
      <c r="AP334">
        <v>0</v>
      </c>
      <c r="AQ334" s="388">
        <v>44432</v>
      </c>
      <c r="AS334" t="s">
        <v>2294</v>
      </c>
      <c r="AT334" s="388">
        <v>44432</v>
      </c>
      <c r="AU334" t="s">
        <v>1756</v>
      </c>
      <c r="AV334" t="s">
        <v>1756</v>
      </c>
      <c r="AZ334" t="s">
        <v>1756</v>
      </c>
      <c r="BA334" t="s">
        <v>1865</v>
      </c>
      <c r="BB334" t="s">
        <v>2341</v>
      </c>
      <c r="BC334" t="s">
        <v>2342</v>
      </c>
      <c r="BD334" t="s">
        <v>1756</v>
      </c>
      <c r="BE334" t="s">
        <v>824</v>
      </c>
      <c r="BF334" t="s">
        <v>824</v>
      </c>
    </row>
    <row r="335" spans="1:58">
      <c r="A335" t="s">
        <v>829</v>
      </c>
      <c r="B335">
        <v>6</v>
      </c>
      <c r="C335">
        <v>0</v>
      </c>
      <c r="D335">
        <v>9727</v>
      </c>
      <c r="E335" t="s">
        <v>2319</v>
      </c>
      <c r="F335">
        <v>53511012</v>
      </c>
      <c r="G335" t="s">
        <v>2041</v>
      </c>
      <c r="H335">
        <v>0</v>
      </c>
      <c r="I335" t="s">
        <v>2083</v>
      </c>
      <c r="J335">
        <v>12.21</v>
      </c>
      <c r="K335">
        <v>9</v>
      </c>
      <c r="L335" t="s">
        <v>1771</v>
      </c>
      <c r="M335" t="s">
        <v>2084</v>
      </c>
      <c r="N335" t="s">
        <v>1757</v>
      </c>
      <c r="O335" t="s">
        <v>1756</v>
      </c>
      <c r="P335" t="s">
        <v>1756</v>
      </c>
      <c r="Q335" s="387">
        <v>109.89</v>
      </c>
      <c r="R335">
        <v>14.2857</v>
      </c>
      <c r="S335">
        <v>124.17569999999999</v>
      </c>
      <c r="T335" s="388">
        <v>44429</v>
      </c>
      <c r="U335">
        <v>0</v>
      </c>
      <c r="V335" t="s">
        <v>830</v>
      </c>
      <c r="W335" s="388">
        <v>44446</v>
      </c>
      <c r="X335">
        <v>160</v>
      </c>
      <c r="Y335">
        <v>0</v>
      </c>
      <c r="Z335">
        <v>0</v>
      </c>
      <c r="AA335" t="s">
        <v>1758</v>
      </c>
      <c r="AB335" t="s">
        <v>2044</v>
      </c>
      <c r="AD335" t="s">
        <v>2045</v>
      </c>
      <c r="AE335" t="s">
        <v>2046</v>
      </c>
      <c r="AI335" t="s">
        <v>1761</v>
      </c>
      <c r="AL335" t="s">
        <v>2320</v>
      </c>
      <c r="AM335">
        <v>6</v>
      </c>
      <c r="AO335" t="s">
        <v>2049</v>
      </c>
      <c r="AP335">
        <v>0</v>
      </c>
      <c r="AQ335" s="388">
        <v>44432</v>
      </c>
      <c r="AS335" t="s">
        <v>2294</v>
      </c>
      <c r="AT335" s="388">
        <v>44432</v>
      </c>
      <c r="AU335" t="s">
        <v>1756</v>
      </c>
      <c r="AV335" t="s">
        <v>1756</v>
      </c>
      <c r="AZ335" t="s">
        <v>1756</v>
      </c>
      <c r="BA335" t="s">
        <v>1865</v>
      </c>
      <c r="BB335" t="s">
        <v>2341</v>
      </c>
      <c r="BC335" t="s">
        <v>2342</v>
      </c>
      <c r="BD335" t="s">
        <v>1756</v>
      </c>
      <c r="BE335" t="s">
        <v>824</v>
      </c>
      <c r="BF335" t="s">
        <v>824</v>
      </c>
    </row>
    <row r="336" spans="1:58">
      <c r="A336" t="s">
        <v>829</v>
      </c>
      <c r="B336">
        <v>6</v>
      </c>
      <c r="C336">
        <v>0</v>
      </c>
      <c r="D336">
        <v>9727</v>
      </c>
      <c r="E336" t="s">
        <v>2319</v>
      </c>
      <c r="F336">
        <v>53511012</v>
      </c>
      <c r="G336" t="s">
        <v>2041</v>
      </c>
      <c r="H336">
        <v>0</v>
      </c>
      <c r="I336" t="s">
        <v>2089</v>
      </c>
      <c r="J336">
        <v>146.96</v>
      </c>
      <c r="K336">
        <v>9</v>
      </c>
      <c r="L336" t="s">
        <v>2063</v>
      </c>
      <c r="M336" t="s">
        <v>2090</v>
      </c>
      <c r="N336" t="s">
        <v>1757</v>
      </c>
      <c r="O336" t="s">
        <v>1756</v>
      </c>
      <c r="P336" t="s">
        <v>1756</v>
      </c>
      <c r="Q336" s="387">
        <v>1322.64</v>
      </c>
      <c r="R336">
        <v>171.94320000000002</v>
      </c>
      <c r="S336">
        <v>1494.5832</v>
      </c>
      <c r="T336" s="388">
        <v>44429</v>
      </c>
      <c r="U336">
        <v>0</v>
      </c>
      <c r="V336" t="s">
        <v>830</v>
      </c>
      <c r="W336" s="388">
        <v>44446</v>
      </c>
      <c r="X336">
        <v>160</v>
      </c>
      <c r="Y336">
        <v>0</v>
      </c>
      <c r="Z336">
        <v>0</v>
      </c>
      <c r="AA336" t="s">
        <v>1758</v>
      </c>
      <c r="AB336" t="s">
        <v>2044</v>
      </c>
      <c r="AD336" t="s">
        <v>2045</v>
      </c>
      <c r="AE336" t="s">
        <v>2046</v>
      </c>
      <c r="AI336" t="s">
        <v>1761</v>
      </c>
      <c r="AL336" t="s">
        <v>2320</v>
      </c>
      <c r="AM336">
        <v>6</v>
      </c>
      <c r="AO336" t="s">
        <v>2049</v>
      </c>
      <c r="AP336">
        <v>0</v>
      </c>
      <c r="AQ336" s="388">
        <v>44432</v>
      </c>
      <c r="AS336" t="s">
        <v>2294</v>
      </c>
      <c r="AT336" s="388">
        <v>44432</v>
      </c>
      <c r="AU336" t="s">
        <v>1756</v>
      </c>
      <c r="AV336" t="s">
        <v>1756</v>
      </c>
      <c r="AZ336" t="s">
        <v>1756</v>
      </c>
      <c r="BA336" t="s">
        <v>1865</v>
      </c>
      <c r="BB336" t="s">
        <v>2343</v>
      </c>
      <c r="BC336" t="s">
        <v>2344</v>
      </c>
      <c r="BD336" t="s">
        <v>1756</v>
      </c>
      <c r="BE336" t="s">
        <v>824</v>
      </c>
      <c r="BF336" t="s">
        <v>824</v>
      </c>
    </row>
    <row r="337" spans="1:58">
      <c r="A337" t="s">
        <v>829</v>
      </c>
      <c r="B337">
        <v>6</v>
      </c>
      <c r="C337">
        <v>0</v>
      </c>
      <c r="D337">
        <v>9727</v>
      </c>
      <c r="E337" t="s">
        <v>2319</v>
      </c>
      <c r="F337">
        <v>53511012</v>
      </c>
      <c r="G337" t="s">
        <v>2041</v>
      </c>
      <c r="H337">
        <v>0</v>
      </c>
      <c r="I337" t="s">
        <v>2089</v>
      </c>
      <c r="J337">
        <v>146.96</v>
      </c>
      <c r="K337">
        <v>9</v>
      </c>
      <c r="L337" t="s">
        <v>2063</v>
      </c>
      <c r="M337" t="s">
        <v>2090</v>
      </c>
      <c r="N337" t="s">
        <v>1757</v>
      </c>
      <c r="O337" t="s">
        <v>1756</v>
      </c>
      <c r="P337" t="s">
        <v>1756</v>
      </c>
      <c r="Q337" s="387">
        <v>1322.64</v>
      </c>
      <c r="R337">
        <v>171.94320000000002</v>
      </c>
      <c r="S337">
        <v>1494.5832</v>
      </c>
      <c r="T337" s="388">
        <v>44429</v>
      </c>
      <c r="U337">
        <v>0</v>
      </c>
      <c r="V337" t="s">
        <v>830</v>
      </c>
      <c r="W337" s="388">
        <v>44446</v>
      </c>
      <c r="X337">
        <v>160</v>
      </c>
      <c r="Y337">
        <v>0</v>
      </c>
      <c r="Z337">
        <v>0</v>
      </c>
      <c r="AA337" t="s">
        <v>1758</v>
      </c>
      <c r="AB337" t="s">
        <v>2044</v>
      </c>
      <c r="AD337" t="s">
        <v>2045</v>
      </c>
      <c r="AE337" t="s">
        <v>2046</v>
      </c>
      <c r="AI337" t="s">
        <v>1761</v>
      </c>
      <c r="AL337" t="s">
        <v>2320</v>
      </c>
      <c r="AM337">
        <v>6</v>
      </c>
      <c r="AO337" t="s">
        <v>2049</v>
      </c>
      <c r="AP337">
        <v>0</v>
      </c>
      <c r="AQ337" s="388">
        <v>44432</v>
      </c>
      <c r="AS337" t="s">
        <v>2294</v>
      </c>
      <c r="AT337" s="388">
        <v>44432</v>
      </c>
      <c r="AU337" t="s">
        <v>1756</v>
      </c>
      <c r="AV337" t="s">
        <v>1756</v>
      </c>
      <c r="AZ337" t="s">
        <v>1756</v>
      </c>
      <c r="BA337" t="s">
        <v>1865</v>
      </c>
      <c r="BB337" t="s">
        <v>2343</v>
      </c>
      <c r="BC337" t="s">
        <v>2344</v>
      </c>
      <c r="BD337" t="s">
        <v>1756</v>
      </c>
      <c r="BE337" t="s">
        <v>824</v>
      </c>
      <c r="BF337" t="s">
        <v>824</v>
      </c>
    </row>
    <row r="338" spans="1:58">
      <c r="A338" t="s">
        <v>829</v>
      </c>
      <c r="B338">
        <v>6</v>
      </c>
      <c r="C338">
        <v>0</v>
      </c>
      <c r="D338">
        <v>9727</v>
      </c>
      <c r="E338" t="s">
        <v>2319</v>
      </c>
      <c r="F338">
        <v>53511012</v>
      </c>
      <c r="G338" t="s">
        <v>2041</v>
      </c>
      <c r="H338">
        <v>0</v>
      </c>
      <c r="I338" t="s">
        <v>2089</v>
      </c>
      <c r="J338">
        <v>146.96</v>
      </c>
      <c r="K338">
        <v>9</v>
      </c>
      <c r="L338" t="s">
        <v>2063</v>
      </c>
      <c r="M338" t="s">
        <v>2090</v>
      </c>
      <c r="N338" t="s">
        <v>1757</v>
      </c>
      <c r="O338" t="s">
        <v>1756</v>
      </c>
      <c r="P338" t="s">
        <v>1756</v>
      </c>
      <c r="Q338" s="387">
        <v>1322.64</v>
      </c>
      <c r="R338">
        <v>171.94320000000002</v>
      </c>
      <c r="S338">
        <v>1494.5832</v>
      </c>
      <c r="T338" s="388">
        <v>44429</v>
      </c>
      <c r="U338">
        <v>0</v>
      </c>
      <c r="V338" t="s">
        <v>830</v>
      </c>
      <c r="W338" s="388">
        <v>44446</v>
      </c>
      <c r="X338">
        <v>160</v>
      </c>
      <c r="Y338">
        <v>0</v>
      </c>
      <c r="Z338">
        <v>0</v>
      </c>
      <c r="AA338" t="s">
        <v>1758</v>
      </c>
      <c r="AB338" t="s">
        <v>2044</v>
      </c>
      <c r="AD338" t="s">
        <v>2045</v>
      </c>
      <c r="AE338" t="s">
        <v>2046</v>
      </c>
      <c r="AI338" t="s">
        <v>1761</v>
      </c>
      <c r="AL338" t="s">
        <v>2320</v>
      </c>
      <c r="AM338">
        <v>6</v>
      </c>
      <c r="AO338" t="s">
        <v>2049</v>
      </c>
      <c r="AP338">
        <v>0</v>
      </c>
      <c r="AQ338" s="388">
        <v>44432</v>
      </c>
      <c r="AS338" t="s">
        <v>2294</v>
      </c>
      <c r="AT338" s="388">
        <v>44432</v>
      </c>
      <c r="AU338" t="s">
        <v>1756</v>
      </c>
      <c r="AV338" t="s">
        <v>1756</v>
      </c>
      <c r="AZ338" t="s">
        <v>1756</v>
      </c>
      <c r="BA338" t="s">
        <v>1865</v>
      </c>
      <c r="BB338" t="s">
        <v>2343</v>
      </c>
      <c r="BC338" t="s">
        <v>2344</v>
      </c>
      <c r="BD338" t="s">
        <v>1756</v>
      </c>
      <c r="BE338" t="s">
        <v>824</v>
      </c>
      <c r="BF338" t="s">
        <v>824</v>
      </c>
    </row>
    <row r="339" spans="1:58">
      <c r="A339" t="s">
        <v>829</v>
      </c>
      <c r="B339">
        <v>6</v>
      </c>
      <c r="C339">
        <v>0</v>
      </c>
      <c r="D339">
        <v>9727</v>
      </c>
      <c r="E339" t="s">
        <v>2319</v>
      </c>
      <c r="F339">
        <v>53511012</v>
      </c>
      <c r="G339" t="s">
        <v>2041</v>
      </c>
      <c r="H339">
        <v>0</v>
      </c>
      <c r="I339" t="s">
        <v>2095</v>
      </c>
      <c r="J339">
        <v>138.44999999999999</v>
      </c>
      <c r="K339">
        <v>9</v>
      </c>
      <c r="L339" t="s">
        <v>2063</v>
      </c>
      <c r="M339" t="s">
        <v>2096</v>
      </c>
      <c r="N339" t="s">
        <v>1757</v>
      </c>
      <c r="O339" t="s">
        <v>1756</v>
      </c>
      <c r="P339" t="s">
        <v>1756</v>
      </c>
      <c r="Q339" s="387">
        <v>1246.05</v>
      </c>
      <c r="R339">
        <v>161.98650000000001</v>
      </c>
      <c r="S339">
        <v>1408.0364999999997</v>
      </c>
      <c r="T339" s="388">
        <v>44429</v>
      </c>
      <c r="U339">
        <v>0</v>
      </c>
      <c r="V339" t="s">
        <v>830</v>
      </c>
      <c r="W339" s="388">
        <v>44446</v>
      </c>
      <c r="X339">
        <v>160</v>
      </c>
      <c r="Y339">
        <v>0</v>
      </c>
      <c r="Z339">
        <v>0</v>
      </c>
      <c r="AA339" t="s">
        <v>1758</v>
      </c>
      <c r="AB339" t="s">
        <v>2044</v>
      </c>
      <c r="AD339" t="s">
        <v>2045</v>
      </c>
      <c r="AE339" t="s">
        <v>2046</v>
      </c>
      <c r="AI339" t="s">
        <v>1761</v>
      </c>
      <c r="AL339" t="s">
        <v>2320</v>
      </c>
      <c r="AM339">
        <v>6</v>
      </c>
      <c r="AO339" t="s">
        <v>2049</v>
      </c>
      <c r="AP339">
        <v>0</v>
      </c>
      <c r="AQ339" s="388">
        <v>44432</v>
      </c>
      <c r="AS339" t="s">
        <v>2294</v>
      </c>
      <c r="AT339" s="388">
        <v>44432</v>
      </c>
      <c r="AU339" t="s">
        <v>1756</v>
      </c>
      <c r="AV339" t="s">
        <v>1756</v>
      </c>
      <c r="AZ339" t="s">
        <v>1756</v>
      </c>
      <c r="BA339" t="s">
        <v>1865</v>
      </c>
      <c r="BB339" t="s">
        <v>2345</v>
      </c>
      <c r="BC339" t="s">
        <v>2346</v>
      </c>
      <c r="BD339" t="s">
        <v>1756</v>
      </c>
      <c r="BE339" t="s">
        <v>824</v>
      </c>
      <c r="BF339" t="s">
        <v>824</v>
      </c>
    </row>
    <row r="340" spans="1:58">
      <c r="A340" t="s">
        <v>829</v>
      </c>
      <c r="B340">
        <v>6</v>
      </c>
      <c r="C340">
        <v>0</v>
      </c>
      <c r="D340">
        <v>9727</v>
      </c>
      <c r="E340" t="s">
        <v>2319</v>
      </c>
      <c r="F340">
        <v>53511012</v>
      </c>
      <c r="G340" t="s">
        <v>2041</v>
      </c>
      <c r="H340">
        <v>0</v>
      </c>
      <c r="I340" t="s">
        <v>2095</v>
      </c>
      <c r="J340">
        <v>138.44999999999999</v>
      </c>
      <c r="K340">
        <v>9</v>
      </c>
      <c r="L340" t="s">
        <v>2063</v>
      </c>
      <c r="M340" t="s">
        <v>2096</v>
      </c>
      <c r="N340" t="s">
        <v>1757</v>
      </c>
      <c r="O340" t="s">
        <v>1756</v>
      </c>
      <c r="P340" t="s">
        <v>1756</v>
      </c>
      <c r="Q340" s="387">
        <v>1246.05</v>
      </c>
      <c r="R340">
        <v>161.98650000000001</v>
      </c>
      <c r="S340">
        <v>1408.0364999999997</v>
      </c>
      <c r="T340" s="388">
        <v>44429</v>
      </c>
      <c r="U340">
        <v>0</v>
      </c>
      <c r="V340" t="s">
        <v>830</v>
      </c>
      <c r="W340" s="388">
        <v>44446</v>
      </c>
      <c r="X340">
        <v>160</v>
      </c>
      <c r="Y340">
        <v>0</v>
      </c>
      <c r="Z340">
        <v>0</v>
      </c>
      <c r="AA340" t="s">
        <v>1758</v>
      </c>
      <c r="AB340" t="s">
        <v>2044</v>
      </c>
      <c r="AD340" t="s">
        <v>2045</v>
      </c>
      <c r="AE340" t="s">
        <v>2046</v>
      </c>
      <c r="AI340" t="s">
        <v>1761</v>
      </c>
      <c r="AL340" t="s">
        <v>2320</v>
      </c>
      <c r="AM340">
        <v>6</v>
      </c>
      <c r="AO340" t="s">
        <v>2049</v>
      </c>
      <c r="AP340">
        <v>0</v>
      </c>
      <c r="AQ340" s="388">
        <v>44432</v>
      </c>
      <c r="AS340" t="s">
        <v>2294</v>
      </c>
      <c r="AT340" s="388">
        <v>44432</v>
      </c>
      <c r="AU340" t="s">
        <v>1756</v>
      </c>
      <c r="AV340" t="s">
        <v>1756</v>
      </c>
      <c r="AZ340" t="s">
        <v>1756</v>
      </c>
      <c r="BA340" t="s">
        <v>1865</v>
      </c>
      <c r="BB340" t="s">
        <v>2345</v>
      </c>
      <c r="BC340" t="s">
        <v>2346</v>
      </c>
      <c r="BD340" t="s">
        <v>1756</v>
      </c>
      <c r="BE340" t="s">
        <v>824</v>
      </c>
      <c r="BF340" t="s">
        <v>824</v>
      </c>
    </row>
    <row r="341" spans="1:58">
      <c r="A341" t="s">
        <v>829</v>
      </c>
      <c r="B341">
        <v>6</v>
      </c>
      <c r="C341">
        <v>0</v>
      </c>
      <c r="D341">
        <v>9727</v>
      </c>
      <c r="E341" t="s">
        <v>2319</v>
      </c>
      <c r="F341">
        <v>53511012</v>
      </c>
      <c r="G341" t="s">
        <v>2041</v>
      </c>
      <c r="H341">
        <v>0</v>
      </c>
      <c r="I341" t="s">
        <v>2095</v>
      </c>
      <c r="J341">
        <v>138.44999999999999</v>
      </c>
      <c r="K341">
        <v>9</v>
      </c>
      <c r="L341" t="s">
        <v>2063</v>
      </c>
      <c r="M341" t="s">
        <v>2096</v>
      </c>
      <c r="N341" t="s">
        <v>1757</v>
      </c>
      <c r="O341" t="s">
        <v>1756</v>
      </c>
      <c r="P341" t="s">
        <v>1756</v>
      </c>
      <c r="Q341" s="387">
        <v>1246.05</v>
      </c>
      <c r="R341">
        <v>161.98650000000001</v>
      </c>
      <c r="S341">
        <v>1408.0364999999997</v>
      </c>
      <c r="T341" s="388">
        <v>44429</v>
      </c>
      <c r="U341">
        <v>0</v>
      </c>
      <c r="V341" t="s">
        <v>830</v>
      </c>
      <c r="W341" s="388">
        <v>44446</v>
      </c>
      <c r="X341">
        <v>160</v>
      </c>
      <c r="Y341">
        <v>0</v>
      </c>
      <c r="Z341">
        <v>0</v>
      </c>
      <c r="AA341" t="s">
        <v>1758</v>
      </c>
      <c r="AB341" t="s">
        <v>2044</v>
      </c>
      <c r="AD341" t="s">
        <v>2045</v>
      </c>
      <c r="AE341" t="s">
        <v>2046</v>
      </c>
      <c r="AI341" t="s">
        <v>1761</v>
      </c>
      <c r="AL341" t="s">
        <v>2320</v>
      </c>
      <c r="AM341">
        <v>6</v>
      </c>
      <c r="AO341" t="s">
        <v>2049</v>
      </c>
      <c r="AP341">
        <v>0</v>
      </c>
      <c r="AQ341" s="388">
        <v>44432</v>
      </c>
      <c r="AS341" t="s">
        <v>2294</v>
      </c>
      <c r="AT341" s="388">
        <v>44432</v>
      </c>
      <c r="AU341" t="s">
        <v>1756</v>
      </c>
      <c r="AV341" t="s">
        <v>1756</v>
      </c>
      <c r="AZ341" t="s">
        <v>1756</v>
      </c>
      <c r="BA341" t="s">
        <v>1865</v>
      </c>
      <c r="BB341" t="s">
        <v>2345</v>
      </c>
      <c r="BC341" t="s">
        <v>2346</v>
      </c>
      <c r="BD341" t="s">
        <v>1756</v>
      </c>
      <c r="BE341" t="s">
        <v>824</v>
      </c>
      <c r="BF341" t="s">
        <v>824</v>
      </c>
    </row>
    <row r="342" spans="1:58">
      <c r="A342" t="s">
        <v>829</v>
      </c>
      <c r="B342">
        <v>6</v>
      </c>
      <c r="C342">
        <v>0</v>
      </c>
      <c r="D342">
        <v>9727</v>
      </c>
      <c r="E342" t="s">
        <v>2319</v>
      </c>
      <c r="F342">
        <v>53511012</v>
      </c>
      <c r="G342" t="s">
        <v>2041</v>
      </c>
      <c r="H342">
        <v>0</v>
      </c>
      <c r="I342" t="s">
        <v>2247</v>
      </c>
      <c r="J342">
        <v>131.47999999999999</v>
      </c>
      <c r="K342">
        <v>9</v>
      </c>
      <c r="L342" t="s">
        <v>2063</v>
      </c>
      <c r="M342" t="s">
        <v>2248</v>
      </c>
      <c r="N342" t="s">
        <v>1757</v>
      </c>
      <c r="O342" t="s">
        <v>1756</v>
      </c>
      <c r="P342" t="s">
        <v>1756</v>
      </c>
      <c r="Q342" s="387">
        <v>1183.32</v>
      </c>
      <c r="R342">
        <v>153.83160000000001</v>
      </c>
      <c r="S342">
        <v>1337.1515999999997</v>
      </c>
      <c r="T342" s="388">
        <v>44429</v>
      </c>
      <c r="U342">
        <v>0</v>
      </c>
      <c r="V342" t="s">
        <v>830</v>
      </c>
      <c r="W342" s="388">
        <v>44446</v>
      </c>
      <c r="X342">
        <v>160</v>
      </c>
      <c r="Y342">
        <v>0</v>
      </c>
      <c r="Z342">
        <v>0</v>
      </c>
      <c r="AA342" t="s">
        <v>1758</v>
      </c>
      <c r="AB342" t="s">
        <v>2044</v>
      </c>
      <c r="AD342" t="s">
        <v>2045</v>
      </c>
      <c r="AE342" t="s">
        <v>2046</v>
      </c>
      <c r="AI342" t="s">
        <v>1761</v>
      </c>
      <c r="AL342" t="s">
        <v>2320</v>
      </c>
      <c r="AM342">
        <v>6</v>
      </c>
      <c r="AO342" t="s">
        <v>2049</v>
      </c>
      <c r="AP342">
        <v>0</v>
      </c>
      <c r="AQ342" s="388">
        <v>44432</v>
      </c>
      <c r="AS342" t="s">
        <v>2294</v>
      </c>
      <c r="AT342" s="388">
        <v>44432</v>
      </c>
      <c r="AU342" t="s">
        <v>1756</v>
      </c>
      <c r="AV342" t="s">
        <v>1756</v>
      </c>
      <c r="AZ342" t="s">
        <v>1756</v>
      </c>
      <c r="BA342" t="s">
        <v>1865</v>
      </c>
      <c r="BB342" t="s">
        <v>2347</v>
      </c>
      <c r="BC342" t="s">
        <v>2348</v>
      </c>
      <c r="BD342" t="s">
        <v>1756</v>
      </c>
      <c r="BE342" t="s">
        <v>824</v>
      </c>
      <c r="BF342" t="s">
        <v>824</v>
      </c>
    </row>
    <row r="343" spans="1:58">
      <c r="A343" t="s">
        <v>829</v>
      </c>
      <c r="B343">
        <v>6</v>
      </c>
      <c r="C343">
        <v>0</v>
      </c>
      <c r="D343">
        <v>9726</v>
      </c>
      <c r="E343" t="s">
        <v>2349</v>
      </c>
      <c r="F343">
        <v>53511012</v>
      </c>
      <c r="G343" t="s">
        <v>2041</v>
      </c>
      <c r="H343">
        <v>0</v>
      </c>
      <c r="I343" t="s">
        <v>2042</v>
      </c>
      <c r="J343">
        <v>60</v>
      </c>
      <c r="K343">
        <v>11</v>
      </c>
      <c r="L343" t="s">
        <v>1771</v>
      </c>
      <c r="M343" t="s">
        <v>1756</v>
      </c>
      <c r="N343" t="s">
        <v>1756</v>
      </c>
      <c r="O343" t="s">
        <v>1757</v>
      </c>
      <c r="P343" t="s">
        <v>1757</v>
      </c>
      <c r="Q343" s="387">
        <v>660</v>
      </c>
      <c r="R343">
        <v>85.8</v>
      </c>
      <c r="S343">
        <v>745.8</v>
      </c>
      <c r="T343" s="388">
        <v>44428</v>
      </c>
      <c r="U343">
        <v>0</v>
      </c>
      <c r="V343" t="s">
        <v>830</v>
      </c>
      <c r="W343" s="388">
        <v>44446</v>
      </c>
      <c r="X343">
        <v>160</v>
      </c>
      <c r="Y343">
        <v>0</v>
      </c>
      <c r="Z343">
        <v>0</v>
      </c>
      <c r="AA343" t="s">
        <v>1758</v>
      </c>
      <c r="AB343" t="s">
        <v>2044</v>
      </c>
      <c r="AD343" t="s">
        <v>2045</v>
      </c>
      <c r="AE343" t="s">
        <v>2046</v>
      </c>
      <c r="AI343" t="s">
        <v>1761</v>
      </c>
      <c r="AL343" t="s">
        <v>2320</v>
      </c>
      <c r="AM343">
        <v>6</v>
      </c>
      <c r="AN343" t="s">
        <v>2048</v>
      </c>
      <c r="AO343" t="s">
        <v>2049</v>
      </c>
      <c r="AP343">
        <v>0</v>
      </c>
      <c r="AQ343" s="388">
        <v>44432</v>
      </c>
      <c r="AS343" t="s">
        <v>2294</v>
      </c>
      <c r="AT343" s="388">
        <v>44432</v>
      </c>
      <c r="AU343" t="s">
        <v>1756</v>
      </c>
      <c r="AV343" t="s">
        <v>1756</v>
      </c>
      <c r="AZ343" t="s">
        <v>1756</v>
      </c>
      <c r="BA343" t="s">
        <v>1865</v>
      </c>
      <c r="BB343" t="s">
        <v>2350</v>
      </c>
      <c r="BC343" t="s">
        <v>2351</v>
      </c>
      <c r="BD343" t="s">
        <v>1756</v>
      </c>
      <c r="BE343" t="s">
        <v>824</v>
      </c>
      <c r="BF343" t="s">
        <v>824</v>
      </c>
    </row>
    <row r="344" spans="1:58">
      <c r="A344" t="s">
        <v>829</v>
      </c>
      <c r="B344">
        <v>6</v>
      </c>
      <c r="C344">
        <v>0</v>
      </c>
      <c r="D344">
        <v>9726</v>
      </c>
      <c r="E344" t="s">
        <v>2349</v>
      </c>
      <c r="F344">
        <v>53511012</v>
      </c>
      <c r="G344" t="s">
        <v>2041</v>
      </c>
      <c r="H344">
        <v>0</v>
      </c>
      <c r="I344" t="s">
        <v>2052</v>
      </c>
      <c r="J344">
        <v>75</v>
      </c>
      <c r="K344">
        <v>139</v>
      </c>
      <c r="L344" t="s">
        <v>1771</v>
      </c>
      <c r="M344" t="s">
        <v>1756</v>
      </c>
      <c r="N344" t="s">
        <v>1756</v>
      </c>
      <c r="O344" t="s">
        <v>1757</v>
      </c>
      <c r="P344" t="s">
        <v>1757</v>
      </c>
      <c r="Q344" s="387">
        <v>10425</v>
      </c>
      <c r="R344">
        <v>1355.25</v>
      </c>
      <c r="S344">
        <v>11780.249999999998</v>
      </c>
      <c r="T344" s="388">
        <v>44428</v>
      </c>
      <c r="U344">
        <v>0</v>
      </c>
      <c r="V344" t="s">
        <v>830</v>
      </c>
      <c r="W344" s="388">
        <v>44446</v>
      </c>
      <c r="X344">
        <v>160</v>
      </c>
      <c r="Y344">
        <v>0</v>
      </c>
      <c r="Z344">
        <v>0</v>
      </c>
      <c r="AA344" t="s">
        <v>1758</v>
      </c>
      <c r="AB344" t="s">
        <v>2044</v>
      </c>
      <c r="AD344" t="s">
        <v>2045</v>
      </c>
      <c r="AE344" t="s">
        <v>2046</v>
      </c>
      <c r="AI344" t="s">
        <v>1761</v>
      </c>
      <c r="AL344" t="s">
        <v>2320</v>
      </c>
      <c r="AM344">
        <v>6</v>
      </c>
      <c r="AN344" t="s">
        <v>2048</v>
      </c>
      <c r="AO344" t="s">
        <v>2049</v>
      </c>
      <c r="AP344">
        <v>0</v>
      </c>
      <c r="AQ344" s="388">
        <v>44432</v>
      </c>
      <c r="AS344" t="s">
        <v>2294</v>
      </c>
      <c r="AT344" s="388">
        <v>44432</v>
      </c>
      <c r="AU344" t="s">
        <v>1756</v>
      </c>
      <c r="AV344" t="s">
        <v>1756</v>
      </c>
      <c r="AZ344" t="s">
        <v>1756</v>
      </c>
      <c r="BA344" t="s">
        <v>1865</v>
      </c>
      <c r="BB344" t="s">
        <v>2352</v>
      </c>
      <c r="BC344" t="s">
        <v>2353</v>
      </c>
      <c r="BD344" t="s">
        <v>1756</v>
      </c>
      <c r="BE344" t="s">
        <v>824</v>
      </c>
      <c r="BF344" t="s">
        <v>824</v>
      </c>
    </row>
    <row r="345" spans="1:58">
      <c r="A345" t="s">
        <v>829</v>
      </c>
      <c r="B345">
        <v>6</v>
      </c>
      <c r="C345">
        <v>0</v>
      </c>
      <c r="D345">
        <v>9726</v>
      </c>
      <c r="E345" t="s">
        <v>2349</v>
      </c>
      <c r="F345">
        <v>53511012</v>
      </c>
      <c r="G345" t="s">
        <v>2041</v>
      </c>
      <c r="H345">
        <v>0</v>
      </c>
      <c r="I345" t="s">
        <v>2056</v>
      </c>
      <c r="J345">
        <v>210</v>
      </c>
      <c r="K345">
        <v>15</v>
      </c>
      <c r="L345" t="s">
        <v>1755</v>
      </c>
      <c r="M345" t="s">
        <v>1756</v>
      </c>
      <c r="N345" t="s">
        <v>1756</v>
      </c>
      <c r="O345" t="s">
        <v>1757</v>
      </c>
      <c r="P345" t="s">
        <v>1757</v>
      </c>
      <c r="Q345" s="387">
        <v>3150</v>
      </c>
      <c r="R345">
        <v>409.5</v>
      </c>
      <c r="S345">
        <v>3559.4999999999995</v>
      </c>
      <c r="T345" s="388">
        <v>44428</v>
      </c>
      <c r="U345">
        <v>0</v>
      </c>
      <c r="V345" t="s">
        <v>830</v>
      </c>
      <c r="W345" s="388">
        <v>44446</v>
      </c>
      <c r="X345">
        <v>160</v>
      </c>
      <c r="Y345">
        <v>0</v>
      </c>
      <c r="Z345">
        <v>0</v>
      </c>
      <c r="AA345" t="s">
        <v>1758</v>
      </c>
      <c r="AB345" t="s">
        <v>2044</v>
      </c>
      <c r="AD345" t="s">
        <v>2045</v>
      </c>
      <c r="AE345" t="s">
        <v>2046</v>
      </c>
      <c r="AI345" t="s">
        <v>1761</v>
      </c>
      <c r="AL345" t="s">
        <v>2320</v>
      </c>
      <c r="AM345">
        <v>6</v>
      </c>
      <c r="AN345" t="s">
        <v>2048</v>
      </c>
      <c r="AO345" t="s">
        <v>2049</v>
      </c>
      <c r="AP345">
        <v>0</v>
      </c>
      <c r="AQ345" s="388">
        <v>44432</v>
      </c>
      <c r="AS345" t="s">
        <v>2294</v>
      </c>
      <c r="AT345" s="388">
        <v>44432</v>
      </c>
      <c r="AU345" t="s">
        <v>1756</v>
      </c>
      <c r="AV345" t="s">
        <v>1756</v>
      </c>
      <c r="AZ345" t="s">
        <v>1756</v>
      </c>
      <c r="BA345" t="s">
        <v>1865</v>
      </c>
      <c r="BB345" t="s">
        <v>2354</v>
      </c>
      <c r="BC345" t="s">
        <v>2355</v>
      </c>
      <c r="BD345" t="s">
        <v>1756</v>
      </c>
      <c r="BE345" t="s">
        <v>824</v>
      </c>
      <c r="BF345" t="s">
        <v>824</v>
      </c>
    </row>
    <row r="346" spans="1:58">
      <c r="A346" t="s">
        <v>829</v>
      </c>
      <c r="B346">
        <v>6</v>
      </c>
      <c r="C346">
        <v>0</v>
      </c>
      <c r="D346">
        <v>9726</v>
      </c>
      <c r="E346" t="s">
        <v>2349</v>
      </c>
      <c r="F346">
        <v>53511012</v>
      </c>
      <c r="G346" t="s">
        <v>2041</v>
      </c>
      <c r="H346">
        <v>0</v>
      </c>
      <c r="I346" t="s">
        <v>518</v>
      </c>
      <c r="J346">
        <v>95</v>
      </c>
      <c r="K346">
        <v>12</v>
      </c>
      <c r="L346" t="s">
        <v>1771</v>
      </c>
      <c r="M346" t="s">
        <v>1756</v>
      </c>
      <c r="N346" t="s">
        <v>1756</v>
      </c>
      <c r="O346" t="s">
        <v>1757</v>
      </c>
      <c r="P346" t="s">
        <v>1757</v>
      </c>
      <c r="Q346" s="387">
        <v>1140</v>
      </c>
      <c r="R346">
        <v>148.20000000000002</v>
      </c>
      <c r="S346">
        <v>1288.1999999999998</v>
      </c>
      <c r="T346" s="388">
        <v>44428</v>
      </c>
      <c r="U346">
        <v>0</v>
      </c>
      <c r="V346" t="s">
        <v>830</v>
      </c>
      <c r="W346" s="388">
        <v>44446</v>
      </c>
      <c r="X346">
        <v>160</v>
      </c>
      <c r="Y346">
        <v>0</v>
      </c>
      <c r="Z346">
        <v>0</v>
      </c>
      <c r="AA346" t="s">
        <v>1758</v>
      </c>
      <c r="AB346" t="s">
        <v>2044</v>
      </c>
      <c r="AD346" t="s">
        <v>2045</v>
      </c>
      <c r="AE346" t="s">
        <v>2046</v>
      </c>
      <c r="AI346" t="s">
        <v>1761</v>
      </c>
      <c r="AL346" t="s">
        <v>2320</v>
      </c>
      <c r="AM346">
        <v>6</v>
      </c>
      <c r="AN346" t="s">
        <v>2048</v>
      </c>
      <c r="AO346" t="s">
        <v>2049</v>
      </c>
      <c r="AP346">
        <v>0</v>
      </c>
      <c r="AQ346" s="388">
        <v>44432</v>
      </c>
      <c r="AS346" t="s">
        <v>2294</v>
      </c>
      <c r="AT346" s="388">
        <v>44432</v>
      </c>
      <c r="AU346" t="s">
        <v>1756</v>
      </c>
      <c r="AV346" t="s">
        <v>1756</v>
      </c>
      <c r="AZ346" t="s">
        <v>1756</v>
      </c>
      <c r="BA346" t="s">
        <v>1865</v>
      </c>
      <c r="BB346" t="s">
        <v>2356</v>
      </c>
      <c r="BC346" t="s">
        <v>2357</v>
      </c>
      <c r="BD346" t="s">
        <v>1756</v>
      </c>
      <c r="BE346" t="s">
        <v>824</v>
      </c>
      <c r="BF346" t="s">
        <v>824</v>
      </c>
    </row>
    <row r="347" spans="1:58">
      <c r="A347" t="s">
        <v>829</v>
      </c>
      <c r="B347">
        <v>6</v>
      </c>
      <c r="C347">
        <v>0</v>
      </c>
      <c r="D347">
        <v>9726</v>
      </c>
      <c r="E347" t="s">
        <v>2349</v>
      </c>
      <c r="F347">
        <v>53511012</v>
      </c>
      <c r="G347" t="s">
        <v>2041</v>
      </c>
      <c r="H347">
        <v>0</v>
      </c>
      <c r="I347" t="s">
        <v>2062</v>
      </c>
      <c r="J347">
        <v>138.05000000000001</v>
      </c>
      <c r="K347">
        <v>9</v>
      </c>
      <c r="L347" t="s">
        <v>2063</v>
      </c>
      <c r="M347" t="s">
        <v>2064</v>
      </c>
      <c r="N347" t="s">
        <v>1757</v>
      </c>
      <c r="O347" t="s">
        <v>1756</v>
      </c>
      <c r="P347" t="s">
        <v>1756</v>
      </c>
      <c r="Q347" s="387">
        <v>1242.45</v>
      </c>
      <c r="R347">
        <v>161.51850000000002</v>
      </c>
      <c r="S347">
        <v>1403.9684999999999</v>
      </c>
      <c r="T347" s="388">
        <v>44428</v>
      </c>
      <c r="U347">
        <v>0</v>
      </c>
      <c r="V347" t="s">
        <v>830</v>
      </c>
      <c r="W347" s="388">
        <v>44446</v>
      </c>
      <c r="X347">
        <v>160</v>
      </c>
      <c r="Y347">
        <v>0</v>
      </c>
      <c r="Z347">
        <v>0</v>
      </c>
      <c r="AA347" t="s">
        <v>1758</v>
      </c>
      <c r="AB347" t="s">
        <v>2044</v>
      </c>
      <c r="AD347" t="s">
        <v>2045</v>
      </c>
      <c r="AE347" t="s">
        <v>2046</v>
      </c>
      <c r="AI347" t="s">
        <v>1761</v>
      </c>
      <c r="AL347" t="s">
        <v>2320</v>
      </c>
      <c r="AM347">
        <v>6</v>
      </c>
      <c r="AN347" t="s">
        <v>2048</v>
      </c>
      <c r="AO347" t="s">
        <v>2049</v>
      </c>
      <c r="AP347">
        <v>0</v>
      </c>
      <c r="AQ347" s="388">
        <v>44432</v>
      </c>
      <c r="AS347" t="s">
        <v>2294</v>
      </c>
      <c r="AT347" s="388">
        <v>44432</v>
      </c>
      <c r="AU347" t="s">
        <v>1756</v>
      </c>
      <c r="AV347" t="s">
        <v>1756</v>
      </c>
      <c r="AZ347" t="s">
        <v>1756</v>
      </c>
      <c r="BA347" t="s">
        <v>1865</v>
      </c>
      <c r="BB347" t="s">
        <v>2358</v>
      </c>
      <c r="BC347" t="s">
        <v>2359</v>
      </c>
      <c r="BD347" t="s">
        <v>1756</v>
      </c>
      <c r="BE347" t="s">
        <v>824</v>
      </c>
      <c r="BF347" t="s">
        <v>824</v>
      </c>
    </row>
    <row r="348" spans="1:58">
      <c r="A348" t="s">
        <v>829</v>
      </c>
      <c r="B348">
        <v>6</v>
      </c>
      <c r="C348">
        <v>0</v>
      </c>
      <c r="D348">
        <v>9726</v>
      </c>
      <c r="E348" t="s">
        <v>2349</v>
      </c>
      <c r="F348">
        <v>53511012</v>
      </c>
      <c r="G348" t="s">
        <v>2041</v>
      </c>
      <c r="H348">
        <v>0</v>
      </c>
      <c r="I348" t="s">
        <v>2062</v>
      </c>
      <c r="J348">
        <v>138.05000000000001</v>
      </c>
      <c r="K348">
        <v>9</v>
      </c>
      <c r="L348" t="s">
        <v>2063</v>
      </c>
      <c r="M348" t="s">
        <v>2064</v>
      </c>
      <c r="N348" t="s">
        <v>1757</v>
      </c>
      <c r="O348" t="s">
        <v>1756</v>
      </c>
      <c r="P348" t="s">
        <v>1756</v>
      </c>
      <c r="Q348" s="387">
        <v>1242.45</v>
      </c>
      <c r="R348">
        <v>161.51850000000002</v>
      </c>
      <c r="S348">
        <v>1403.9684999999999</v>
      </c>
      <c r="T348" s="388">
        <v>44428</v>
      </c>
      <c r="U348">
        <v>0</v>
      </c>
      <c r="V348" t="s">
        <v>830</v>
      </c>
      <c r="W348" s="388">
        <v>44446</v>
      </c>
      <c r="X348">
        <v>160</v>
      </c>
      <c r="Y348">
        <v>0</v>
      </c>
      <c r="Z348">
        <v>0</v>
      </c>
      <c r="AA348" t="s">
        <v>1758</v>
      </c>
      <c r="AB348" t="s">
        <v>2044</v>
      </c>
      <c r="AD348" t="s">
        <v>2045</v>
      </c>
      <c r="AE348" t="s">
        <v>2046</v>
      </c>
      <c r="AI348" t="s">
        <v>1761</v>
      </c>
      <c r="AL348" t="s">
        <v>2320</v>
      </c>
      <c r="AM348">
        <v>6</v>
      </c>
      <c r="AN348" t="s">
        <v>2048</v>
      </c>
      <c r="AO348" t="s">
        <v>2049</v>
      </c>
      <c r="AP348">
        <v>0</v>
      </c>
      <c r="AQ348" s="388">
        <v>44432</v>
      </c>
      <c r="AS348" t="s">
        <v>2294</v>
      </c>
      <c r="AT348" s="388">
        <v>44432</v>
      </c>
      <c r="AU348" t="s">
        <v>1756</v>
      </c>
      <c r="AV348" t="s">
        <v>1756</v>
      </c>
      <c r="AZ348" t="s">
        <v>1756</v>
      </c>
      <c r="BA348" t="s">
        <v>1865</v>
      </c>
      <c r="BB348" t="s">
        <v>2358</v>
      </c>
      <c r="BC348" t="s">
        <v>2359</v>
      </c>
      <c r="BD348" t="s">
        <v>1756</v>
      </c>
      <c r="BE348" t="s">
        <v>824</v>
      </c>
      <c r="BF348" t="s">
        <v>824</v>
      </c>
    </row>
    <row r="349" spans="1:58">
      <c r="A349" t="s">
        <v>829</v>
      </c>
      <c r="B349">
        <v>6</v>
      </c>
      <c r="C349">
        <v>0</v>
      </c>
      <c r="D349">
        <v>9726</v>
      </c>
      <c r="E349" t="s">
        <v>2349</v>
      </c>
      <c r="F349">
        <v>53511012</v>
      </c>
      <c r="G349" t="s">
        <v>2041</v>
      </c>
      <c r="H349">
        <v>0</v>
      </c>
      <c r="I349" t="s">
        <v>2062</v>
      </c>
      <c r="J349">
        <v>138.05000000000001</v>
      </c>
      <c r="K349">
        <v>9</v>
      </c>
      <c r="L349" t="s">
        <v>2063</v>
      </c>
      <c r="M349" t="s">
        <v>2064</v>
      </c>
      <c r="N349" t="s">
        <v>1757</v>
      </c>
      <c r="O349" t="s">
        <v>1756</v>
      </c>
      <c r="P349" t="s">
        <v>1756</v>
      </c>
      <c r="Q349" s="387">
        <v>1242.45</v>
      </c>
      <c r="R349">
        <v>161.51850000000002</v>
      </c>
      <c r="S349">
        <v>1403.9684999999999</v>
      </c>
      <c r="T349" s="388">
        <v>44428</v>
      </c>
      <c r="U349">
        <v>0</v>
      </c>
      <c r="V349" t="s">
        <v>830</v>
      </c>
      <c r="W349" s="388">
        <v>44446</v>
      </c>
      <c r="X349">
        <v>160</v>
      </c>
      <c r="Y349">
        <v>0</v>
      </c>
      <c r="Z349">
        <v>0</v>
      </c>
      <c r="AA349" t="s">
        <v>1758</v>
      </c>
      <c r="AB349" t="s">
        <v>2044</v>
      </c>
      <c r="AD349" t="s">
        <v>2045</v>
      </c>
      <c r="AE349" t="s">
        <v>2046</v>
      </c>
      <c r="AI349" t="s">
        <v>1761</v>
      </c>
      <c r="AL349" t="s">
        <v>2320</v>
      </c>
      <c r="AM349">
        <v>6</v>
      </c>
      <c r="AN349" t="s">
        <v>2048</v>
      </c>
      <c r="AO349" t="s">
        <v>2049</v>
      </c>
      <c r="AP349">
        <v>0</v>
      </c>
      <c r="AQ349" s="388">
        <v>44432</v>
      </c>
      <c r="AS349" t="s">
        <v>2294</v>
      </c>
      <c r="AT349" s="388">
        <v>44432</v>
      </c>
      <c r="AU349" t="s">
        <v>1756</v>
      </c>
      <c r="AV349" t="s">
        <v>1756</v>
      </c>
      <c r="AZ349" t="s">
        <v>1756</v>
      </c>
      <c r="BA349" t="s">
        <v>1865</v>
      </c>
      <c r="BB349" t="s">
        <v>2358</v>
      </c>
      <c r="BC349" t="s">
        <v>2359</v>
      </c>
      <c r="BD349" t="s">
        <v>1756</v>
      </c>
      <c r="BE349" t="s">
        <v>824</v>
      </c>
      <c r="BF349" t="s">
        <v>824</v>
      </c>
    </row>
    <row r="350" spans="1:58">
      <c r="A350" t="s">
        <v>829</v>
      </c>
      <c r="B350">
        <v>6</v>
      </c>
      <c r="C350">
        <v>0</v>
      </c>
      <c r="D350">
        <v>9726</v>
      </c>
      <c r="E350" t="s">
        <v>2349</v>
      </c>
      <c r="F350">
        <v>53511012</v>
      </c>
      <c r="G350" t="s">
        <v>2041</v>
      </c>
      <c r="H350">
        <v>0</v>
      </c>
      <c r="I350" t="s">
        <v>2062</v>
      </c>
      <c r="J350">
        <v>138.05000000000001</v>
      </c>
      <c r="K350">
        <v>16</v>
      </c>
      <c r="L350" t="s">
        <v>2063</v>
      </c>
      <c r="M350" t="s">
        <v>2064</v>
      </c>
      <c r="N350" t="s">
        <v>1757</v>
      </c>
      <c r="O350" t="s">
        <v>1756</v>
      </c>
      <c r="P350" t="s">
        <v>1756</v>
      </c>
      <c r="Q350" s="387">
        <v>2208.8000000000002</v>
      </c>
      <c r="R350">
        <v>287.14400000000001</v>
      </c>
      <c r="S350">
        <v>2495.944</v>
      </c>
      <c r="T350" s="388">
        <v>44428</v>
      </c>
      <c r="U350">
        <v>0</v>
      </c>
      <c r="V350" t="s">
        <v>830</v>
      </c>
      <c r="W350" s="388">
        <v>44446</v>
      </c>
      <c r="X350">
        <v>160</v>
      </c>
      <c r="Y350">
        <v>0</v>
      </c>
      <c r="Z350">
        <v>0</v>
      </c>
      <c r="AA350" t="s">
        <v>1758</v>
      </c>
      <c r="AB350" t="s">
        <v>2044</v>
      </c>
      <c r="AD350" t="s">
        <v>2045</v>
      </c>
      <c r="AE350" t="s">
        <v>2046</v>
      </c>
      <c r="AI350" t="s">
        <v>1761</v>
      </c>
      <c r="AL350" t="s">
        <v>2320</v>
      </c>
      <c r="AM350">
        <v>6</v>
      </c>
      <c r="AN350" t="s">
        <v>2048</v>
      </c>
      <c r="AO350" t="s">
        <v>2049</v>
      </c>
      <c r="AP350">
        <v>0</v>
      </c>
      <c r="AQ350" s="388">
        <v>44432</v>
      </c>
      <c r="AS350" t="s">
        <v>2294</v>
      </c>
      <c r="AT350" s="388">
        <v>44432</v>
      </c>
      <c r="AU350" t="s">
        <v>1756</v>
      </c>
      <c r="AV350" t="s">
        <v>1756</v>
      </c>
      <c r="AZ350" t="s">
        <v>1756</v>
      </c>
      <c r="BA350" t="s">
        <v>1865</v>
      </c>
      <c r="BB350" t="s">
        <v>2360</v>
      </c>
      <c r="BC350" t="s">
        <v>2361</v>
      </c>
      <c r="BD350" t="s">
        <v>1756</v>
      </c>
      <c r="BE350" t="s">
        <v>824</v>
      </c>
      <c r="BF350" t="s">
        <v>824</v>
      </c>
    </row>
    <row r="351" spans="1:58">
      <c r="A351" t="s">
        <v>829</v>
      </c>
      <c r="B351">
        <v>6</v>
      </c>
      <c r="C351">
        <v>0</v>
      </c>
      <c r="D351">
        <v>9726</v>
      </c>
      <c r="E351" t="s">
        <v>2349</v>
      </c>
      <c r="F351">
        <v>53511012</v>
      </c>
      <c r="G351" t="s">
        <v>2041</v>
      </c>
      <c r="H351">
        <v>0</v>
      </c>
      <c r="I351" t="s">
        <v>2069</v>
      </c>
      <c r="J351">
        <v>144.6</v>
      </c>
      <c r="K351">
        <v>5</v>
      </c>
      <c r="L351" t="s">
        <v>2063</v>
      </c>
      <c r="M351" t="s">
        <v>2070</v>
      </c>
      <c r="N351" t="s">
        <v>1757</v>
      </c>
      <c r="O351" t="s">
        <v>1756</v>
      </c>
      <c r="P351" t="s">
        <v>1756</v>
      </c>
      <c r="Q351" s="387">
        <v>723</v>
      </c>
      <c r="R351">
        <v>93.990000000000009</v>
      </c>
      <c r="S351">
        <v>816.9899999999999</v>
      </c>
      <c r="T351" s="388">
        <v>44428</v>
      </c>
      <c r="U351">
        <v>0</v>
      </c>
      <c r="V351" t="s">
        <v>830</v>
      </c>
      <c r="W351" s="388">
        <v>44446</v>
      </c>
      <c r="X351">
        <v>160</v>
      </c>
      <c r="Y351">
        <v>0</v>
      </c>
      <c r="Z351">
        <v>0</v>
      </c>
      <c r="AA351" t="s">
        <v>1758</v>
      </c>
      <c r="AB351" t="s">
        <v>2044</v>
      </c>
      <c r="AD351" t="s">
        <v>2045</v>
      </c>
      <c r="AE351" t="s">
        <v>2046</v>
      </c>
      <c r="AI351" t="s">
        <v>1761</v>
      </c>
      <c r="AL351" t="s">
        <v>2320</v>
      </c>
      <c r="AM351">
        <v>6</v>
      </c>
      <c r="AN351" t="s">
        <v>2048</v>
      </c>
      <c r="AO351" t="s">
        <v>2049</v>
      </c>
      <c r="AP351">
        <v>0</v>
      </c>
      <c r="AQ351" s="388">
        <v>44432</v>
      </c>
      <c r="AS351" t="s">
        <v>2294</v>
      </c>
      <c r="AT351" s="388">
        <v>44432</v>
      </c>
      <c r="AU351" t="s">
        <v>1756</v>
      </c>
      <c r="AV351" t="s">
        <v>1756</v>
      </c>
      <c r="AZ351" t="s">
        <v>1756</v>
      </c>
      <c r="BA351" t="s">
        <v>1865</v>
      </c>
      <c r="BB351" t="s">
        <v>2362</v>
      </c>
      <c r="BC351" t="s">
        <v>2363</v>
      </c>
      <c r="BD351" t="s">
        <v>1756</v>
      </c>
      <c r="BE351" t="s">
        <v>824</v>
      </c>
      <c r="BF351" t="s">
        <v>824</v>
      </c>
    </row>
    <row r="352" spans="1:58">
      <c r="A352" t="s">
        <v>829</v>
      </c>
      <c r="B352">
        <v>6</v>
      </c>
      <c r="C352">
        <v>0</v>
      </c>
      <c r="D352">
        <v>9726</v>
      </c>
      <c r="E352" t="s">
        <v>2349</v>
      </c>
      <c r="F352">
        <v>53511012</v>
      </c>
      <c r="G352" t="s">
        <v>2041</v>
      </c>
      <c r="H352">
        <v>0</v>
      </c>
      <c r="I352" t="s">
        <v>2073</v>
      </c>
      <c r="J352">
        <v>243.75</v>
      </c>
      <c r="K352">
        <v>7</v>
      </c>
      <c r="L352" t="s">
        <v>1755</v>
      </c>
      <c r="M352" t="s">
        <v>2074</v>
      </c>
      <c r="N352" t="s">
        <v>1757</v>
      </c>
      <c r="O352" t="s">
        <v>1756</v>
      </c>
      <c r="P352" t="s">
        <v>1756</v>
      </c>
      <c r="Q352" s="387">
        <v>1706.25</v>
      </c>
      <c r="R352">
        <v>221.8125</v>
      </c>
      <c r="S352">
        <v>1928.0624999999998</v>
      </c>
      <c r="T352" s="388">
        <v>44428</v>
      </c>
      <c r="U352">
        <v>0</v>
      </c>
      <c r="V352" t="s">
        <v>830</v>
      </c>
      <c r="W352" s="388">
        <v>44446</v>
      </c>
      <c r="X352">
        <v>160</v>
      </c>
      <c r="Y352">
        <v>0</v>
      </c>
      <c r="Z352">
        <v>0</v>
      </c>
      <c r="AA352" t="s">
        <v>1758</v>
      </c>
      <c r="AB352" t="s">
        <v>2044</v>
      </c>
      <c r="AD352" t="s">
        <v>2045</v>
      </c>
      <c r="AE352" t="s">
        <v>2046</v>
      </c>
      <c r="AI352" t="s">
        <v>1761</v>
      </c>
      <c r="AL352" t="s">
        <v>2320</v>
      </c>
      <c r="AM352">
        <v>6</v>
      </c>
      <c r="AN352" t="s">
        <v>2048</v>
      </c>
      <c r="AO352" t="s">
        <v>2049</v>
      </c>
      <c r="AP352">
        <v>0</v>
      </c>
      <c r="AQ352" s="388">
        <v>44432</v>
      </c>
      <c r="AS352" t="s">
        <v>2294</v>
      </c>
      <c r="AT352" s="388">
        <v>44432</v>
      </c>
      <c r="AU352" t="s">
        <v>1756</v>
      </c>
      <c r="AV352" t="s">
        <v>1756</v>
      </c>
      <c r="AZ352" t="s">
        <v>1756</v>
      </c>
      <c r="BA352" t="s">
        <v>1865</v>
      </c>
      <c r="BB352" t="s">
        <v>2364</v>
      </c>
      <c r="BC352" t="s">
        <v>2365</v>
      </c>
      <c r="BD352" t="s">
        <v>1756</v>
      </c>
      <c r="BE352" t="s">
        <v>824</v>
      </c>
      <c r="BF352" t="s">
        <v>824</v>
      </c>
    </row>
    <row r="353" spans="1:58">
      <c r="A353" t="s">
        <v>829</v>
      </c>
      <c r="B353">
        <v>6</v>
      </c>
      <c r="C353">
        <v>0</v>
      </c>
      <c r="D353">
        <v>9726</v>
      </c>
      <c r="E353" t="s">
        <v>2349</v>
      </c>
      <c r="F353">
        <v>53511012</v>
      </c>
      <c r="G353" t="s">
        <v>2041</v>
      </c>
      <c r="H353">
        <v>0</v>
      </c>
      <c r="I353" t="s">
        <v>2073</v>
      </c>
      <c r="J353">
        <v>243.75</v>
      </c>
      <c r="K353">
        <v>1</v>
      </c>
      <c r="L353" t="s">
        <v>1755</v>
      </c>
      <c r="M353" t="s">
        <v>2074</v>
      </c>
      <c r="N353" t="s">
        <v>1757</v>
      </c>
      <c r="O353" t="s">
        <v>1756</v>
      </c>
      <c r="P353" t="s">
        <v>1756</v>
      </c>
      <c r="Q353" s="387">
        <v>243.75</v>
      </c>
      <c r="R353">
        <v>31.6875</v>
      </c>
      <c r="S353">
        <v>275.4375</v>
      </c>
      <c r="T353" s="388">
        <v>44428</v>
      </c>
      <c r="U353">
        <v>0</v>
      </c>
      <c r="V353" t="s">
        <v>830</v>
      </c>
      <c r="W353" s="388">
        <v>44446</v>
      </c>
      <c r="X353">
        <v>160</v>
      </c>
      <c r="Y353">
        <v>0</v>
      </c>
      <c r="Z353">
        <v>0</v>
      </c>
      <c r="AA353" t="s">
        <v>1758</v>
      </c>
      <c r="AB353" t="s">
        <v>2044</v>
      </c>
      <c r="AD353" t="s">
        <v>2045</v>
      </c>
      <c r="AE353" t="s">
        <v>2046</v>
      </c>
      <c r="AI353" t="s">
        <v>1761</v>
      </c>
      <c r="AL353" t="s">
        <v>2320</v>
      </c>
      <c r="AM353">
        <v>6</v>
      </c>
      <c r="AN353" t="s">
        <v>2048</v>
      </c>
      <c r="AO353" t="s">
        <v>2049</v>
      </c>
      <c r="AP353">
        <v>0</v>
      </c>
      <c r="AQ353" s="388">
        <v>44432</v>
      </c>
      <c r="AS353" t="s">
        <v>2294</v>
      </c>
      <c r="AT353" s="388">
        <v>44432</v>
      </c>
      <c r="AU353" t="s">
        <v>1756</v>
      </c>
      <c r="AV353" t="s">
        <v>1756</v>
      </c>
      <c r="AZ353" t="s">
        <v>1756</v>
      </c>
      <c r="BA353" t="s">
        <v>1865</v>
      </c>
      <c r="BB353" t="s">
        <v>2366</v>
      </c>
      <c r="BC353" t="s">
        <v>2367</v>
      </c>
      <c r="BD353" t="s">
        <v>1756</v>
      </c>
      <c r="BE353" t="s">
        <v>824</v>
      </c>
      <c r="BF353" t="s">
        <v>824</v>
      </c>
    </row>
    <row r="354" spans="1:58">
      <c r="A354" t="s">
        <v>829</v>
      </c>
      <c r="B354">
        <v>6</v>
      </c>
      <c r="C354">
        <v>0</v>
      </c>
      <c r="D354">
        <v>9726</v>
      </c>
      <c r="E354" t="s">
        <v>2349</v>
      </c>
      <c r="F354">
        <v>53511012</v>
      </c>
      <c r="G354" t="s">
        <v>2041</v>
      </c>
      <c r="H354">
        <v>0</v>
      </c>
      <c r="I354" t="s">
        <v>2073</v>
      </c>
      <c r="J354">
        <v>243.75</v>
      </c>
      <c r="K354">
        <v>1</v>
      </c>
      <c r="L354" t="s">
        <v>1755</v>
      </c>
      <c r="M354" t="s">
        <v>2074</v>
      </c>
      <c r="N354" t="s">
        <v>1757</v>
      </c>
      <c r="O354" t="s">
        <v>1756</v>
      </c>
      <c r="P354" t="s">
        <v>1756</v>
      </c>
      <c r="Q354" s="387">
        <v>243.75</v>
      </c>
      <c r="R354">
        <v>31.6875</v>
      </c>
      <c r="S354">
        <v>275.4375</v>
      </c>
      <c r="T354" s="388">
        <v>44428</v>
      </c>
      <c r="U354">
        <v>0</v>
      </c>
      <c r="V354" t="s">
        <v>830</v>
      </c>
      <c r="W354" s="388">
        <v>44446</v>
      </c>
      <c r="X354">
        <v>160</v>
      </c>
      <c r="Y354">
        <v>0</v>
      </c>
      <c r="Z354">
        <v>0</v>
      </c>
      <c r="AA354" t="s">
        <v>1758</v>
      </c>
      <c r="AB354" t="s">
        <v>2044</v>
      </c>
      <c r="AD354" t="s">
        <v>2045</v>
      </c>
      <c r="AE354" t="s">
        <v>2046</v>
      </c>
      <c r="AI354" t="s">
        <v>1761</v>
      </c>
      <c r="AL354" t="s">
        <v>2320</v>
      </c>
      <c r="AM354">
        <v>6</v>
      </c>
      <c r="AN354" t="s">
        <v>2048</v>
      </c>
      <c r="AO354" t="s">
        <v>2049</v>
      </c>
      <c r="AP354">
        <v>0</v>
      </c>
      <c r="AQ354" s="388">
        <v>44432</v>
      </c>
      <c r="AS354" t="s">
        <v>2294</v>
      </c>
      <c r="AT354" s="388">
        <v>44432</v>
      </c>
      <c r="AU354" t="s">
        <v>1756</v>
      </c>
      <c r="AV354" t="s">
        <v>1756</v>
      </c>
      <c r="AZ354" t="s">
        <v>1756</v>
      </c>
      <c r="BA354" t="s">
        <v>1865</v>
      </c>
      <c r="BB354" t="s">
        <v>2366</v>
      </c>
      <c r="BC354" t="s">
        <v>2367</v>
      </c>
      <c r="BD354" t="s">
        <v>1756</v>
      </c>
      <c r="BE354" t="s">
        <v>824</v>
      </c>
      <c r="BF354" t="s">
        <v>824</v>
      </c>
    </row>
    <row r="355" spans="1:58">
      <c r="A355" t="s">
        <v>829</v>
      </c>
      <c r="B355">
        <v>6</v>
      </c>
      <c r="C355">
        <v>0</v>
      </c>
      <c r="D355">
        <v>9726</v>
      </c>
      <c r="E355" t="s">
        <v>2349</v>
      </c>
      <c r="F355">
        <v>53511012</v>
      </c>
      <c r="G355" t="s">
        <v>2041</v>
      </c>
      <c r="H355">
        <v>0</v>
      </c>
      <c r="I355" t="s">
        <v>2079</v>
      </c>
      <c r="J355">
        <v>63.38</v>
      </c>
      <c r="K355">
        <v>8</v>
      </c>
      <c r="L355" t="s">
        <v>1771</v>
      </c>
      <c r="M355" t="s">
        <v>2080</v>
      </c>
      <c r="N355" t="s">
        <v>1757</v>
      </c>
      <c r="O355" t="s">
        <v>1756</v>
      </c>
      <c r="P355" t="s">
        <v>1756</v>
      </c>
      <c r="Q355" s="387">
        <v>507.04</v>
      </c>
      <c r="R355">
        <v>65.915199999999999</v>
      </c>
      <c r="S355">
        <v>572.95519999999999</v>
      </c>
      <c r="T355" s="388">
        <v>44428</v>
      </c>
      <c r="U355">
        <v>0</v>
      </c>
      <c r="V355" t="s">
        <v>830</v>
      </c>
      <c r="W355" s="388">
        <v>44446</v>
      </c>
      <c r="X355">
        <v>160</v>
      </c>
      <c r="Y355">
        <v>0</v>
      </c>
      <c r="Z355">
        <v>0</v>
      </c>
      <c r="AA355" t="s">
        <v>1758</v>
      </c>
      <c r="AB355" t="s">
        <v>2044</v>
      </c>
      <c r="AD355" t="s">
        <v>2045</v>
      </c>
      <c r="AE355" t="s">
        <v>2046</v>
      </c>
      <c r="AI355" t="s">
        <v>1761</v>
      </c>
      <c r="AL355" t="s">
        <v>2320</v>
      </c>
      <c r="AM355">
        <v>6</v>
      </c>
      <c r="AN355" t="s">
        <v>2048</v>
      </c>
      <c r="AO355" t="s">
        <v>2049</v>
      </c>
      <c r="AP355">
        <v>0</v>
      </c>
      <c r="AQ355" s="388">
        <v>44432</v>
      </c>
      <c r="AS355" t="s">
        <v>2294</v>
      </c>
      <c r="AT355" s="388">
        <v>44432</v>
      </c>
      <c r="AU355" t="s">
        <v>1756</v>
      </c>
      <c r="AV355" t="s">
        <v>1756</v>
      </c>
      <c r="AZ355" t="s">
        <v>1756</v>
      </c>
      <c r="BA355" t="s">
        <v>1865</v>
      </c>
      <c r="BB355" t="s">
        <v>2368</v>
      </c>
      <c r="BC355" t="s">
        <v>2369</v>
      </c>
      <c r="BD355" t="s">
        <v>1756</v>
      </c>
      <c r="BE355" t="s">
        <v>824</v>
      </c>
      <c r="BF355" t="s">
        <v>824</v>
      </c>
    </row>
    <row r="356" spans="1:58">
      <c r="A356" t="s">
        <v>829</v>
      </c>
      <c r="B356">
        <v>6</v>
      </c>
      <c r="C356">
        <v>0</v>
      </c>
      <c r="D356">
        <v>9726</v>
      </c>
      <c r="E356" t="s">
        <v>2349</v>
      </c>
      <c r="F356">
        <v>53511012</v>
      </c>
      <c r="G356" t="s">
        <v>2041</v>
      </c>
      <c r="H356">
        <v>0</v>
      </c>
      <c r="I356" t="s">
        <v>2079</v>
      </c>
      <c r="J356">
        <v>63.38</v>
      </c>
      <c r="K356">
        <v>9</v>
      </c>
      <c r="L356" t="s">
        <v>1771</v>
      </c>
      <c r="M356" t="s">
        <v>2080</v>
      </c>
      <c r="N356" t="s">
        <v>1757</v>
      </c>
      <c r="O356" t="s">
        <v>1756</v>
      </c>
      <c r="P356" t="s">
        <v>1756</v>
      </c>
      <c r="Q356" s="387">
        <v>570.41999999999996</v>
      </c>
      <c r="R356">
        <v>74.154600000000002</v>
      </c>
      <c r="S356">
        <v>644.57459999999992</v>
      </c>
      <c r="T356" s="388">
        <v>44428</v>
      </c>
      <c r="U356">
        <v>0</v>
      </c>
      <c r="V356" t="s">
        <v>830</v>
      </c>
      <c r="W356" s="388">
        <v>44446</v>
      </c>
      <c r="X356">
        <v>160</v>
      </c>
      <c r="Y356">
        <v>0</v>
      </c>
      <c r="Z356">
        <v>0</v>
      </c>
      <c r="AA356" t="s">
        <v>1758</v>
      </c>
      <c r="AB356" t="s">
        <v>2044</v>
      </c>
      <c r="AD356" t="s">
        <v>2045</v>
      </c>
      <c r="AE356" t="s">
        <v>2046</v>
      </c>
      <c r="AI356" t="s">
        <v>1761</v>
      </c>
      <c r="AL356" t="s">
        <v>2320</v>
      </c>
      <c r="AM356">
        <v>6</v>
      </c>
      <c r="AN356" t="s">
        <v>2048</v>
      </c>
      <c r="AO356" t="s">
        <v>2049</v>
      </c>
      <c r="AP356">
        <v>0</v>
      </c>
      <c r="AQ356" s="388">
        <v>44432</v>
      </c>
      <c r="AS356" t="s">
        <v>2294</v>
      </c>
      <c r="AT356" s="388">
        <v>44432</v>
      </c>
      <c r="AU356" t="s">
        <v>1756</v>
      </c>
      <c r="AV356" t="s">
        <v>1756</v>
      </c>
      <c r="AZ356" t="s">
        <v>1756</v>
      </c>
      <c r="BA356" t="s">
        <v>1865</v>
      </c>
      <c r="BB356" t="s">
        <v>2370</v>
      </c>
      <c r="BC356" t="s">
        <v>2371</v>
      </c>
      <c r="BD356" t="s">
        <v>1756</v>
      </c>
      <c r="BE356" t="s">
        <v>824</v>
      </c>
      <c r="BF356" t="s">
        <v>824</v>
      </c>
    </row>
    <row r="357" spans="1:58">
      <c r="A357" t="s">
        <v>829</v>
      </c>
      <c r="B357">
        <v>6</v>
      </c>
      <c r="C357">
        <v>0</v>
      </c>
      <c r="D357">
        <v>9726</v>
      </c>
      <c r="E357" t="s">
        <v>2349</v>
      </c>
      <c r="F357">
        <v>53511012</v>
      </c>
      <c r="G357" t="s">
        <v>2041</v>
      </c>
      <c r="H357">
        <v>0</v>
      </c>
      <c r="I357" t="s">
        <v>2083</v>
      </c>
      <c r="J357">
        <v>12.21</v>
      </c>
      <c r="K357">
        <v>9</v>
      </c>
      <c r="L357" t="s">
        <v>1771</v>
      </c>
      <c r="M357" t="s">
        <v>2084</v>
      </c>
      <c r="N357" t="s">
        <v>1757</v>
      </c>
      <c r="O357" t="s">
        <v>1756</v>
      </c>
      <c r="P357" t="s">
        <v>1756</v>
      </c>
      <c r="Q357" s="387">
        <v>109.89</v>
      </c>
      <c r="R357">
        <v>14.2857</v>
      </c>
      <c r="S357">
        <v>124.17569999999999</v>
      </c>
      <c r="T357" s="388">
        <v>44428</v>
      </c>
      <c r="U357">
        <v>0</v>
      </c>
      <c r="V357" t="s">
        <v>830</v>
      </c>
      <c r="W357" s="388">
        <v>44446</v>
      </c>
      <c r="X357">
        <v>160</v>
      </c>
      <c r="Y357">
        <v>0</v>
      </c>
      <c r="Z357">
        <v>0</v>
      </c>
      <c r="AA357" t="s">
        <v>1758</v>
      </c>
      <c r="AB357" t="s">
        <v>2044</v>
      </c>
      <c r="AD357" t="s">
        <v>2045</v>
      </c>
      <c r="AE357" t="s">
        <v>2046</v>
      </c>
      <c r="AI357" t="s">
        <v>1761</v>
      </c>
      <c r="AL357" t="s">
        <v>2320</v>
      </c>
      <c r="AM357">
        <v>6</v>
      </c>
      <c r="AN357" t="s">
        <v>2048</v>
      </c>
      <c r="AO357" t="s">
        <v>2049</v>
      </c>
      <c r="AP357">
        <v>0</v>
      </c>
      <c r="AQ357" s="388">
        <v>44432</v>
      </c>
      <c r="AS357" t="s">
        <v>2294</v>
      </c>
      <c r="AT357" s="388">
        <v>44432</v>
      </c>
      <c r="AU357" t="s">
        <v>1756</v>
      </c>
      <c r="AV357" t="s">
        <v>1756</v>
      </c>
      <c r="AZ357" t="s">
        <v>1756</v>
      </c>
      <c r="BA357" t="s">
        <v>1865</v>
      </c>
      <c r="BB357" t="s">
        <v>2372</v>
      </c>
      <c r="BC357" t="s">
        <v>2373</v>
      </c>
      <c r="BD357" t="s">
        <v>1756</v>
      </c>
      <c r="BE357" t="s">
        <v>824</v>
      </c>
      <c r="BF357" t="s">
        <v>824</v>
      </c>
    </row>
    <row r="358" spans="1:58">
      <c r="A358" t="s">
        <v>829</v>
      </c>
      <c r="B358">
        <v>6</v>
      </c>
      <c r="C358">
        <v>0</v>
      </c>
      <c r="D358">
        <v>9726</v>
      </c>
      <c r="E358" t="s">
        <v>2349</v>
      </c>
      <c r="F358">
        <v>53511012</v>
      </c>
      <c r="G358" t="s">
        <v>2041</v>
      </c>
      <c r="H358">
        <v>0</v>
      </c>
      <c r="I358" t="s">
        <v>2083</v>
      </c>
      <c r="J358">
        <v>12.21</v>
      </c>
      <c r="K358">
        <v>9</v>
      </c>
      <c r="L358" t="s">
        <v>1771</v>
      </c>
      <c r="M358" t="s">
        <v>2084</v>
      </c>
      <c r="N358" t="s">
        <v>1757</v>
      </c>
      <c r="O358" t="s">
        <v>1756</v>
      </c>
      <c r="P358" t="s">
        <v>1756</v>
      </c>
      <c r="Q358" s="387">
        <v>109.89</v>
      </c>
      <c r="R358">
        <v>14.2857</v>
      </c>
      <c r="S358">
        <v>124.17569999999999</v>
      </c>
      <c r="T358" s="388">
        <v>44428</v>
      </c>
      <c r="U358">
        <v>0</v>
      </c>
      <c r="V358" t="s">
        <v>830</v>
      </c>
      <c r="W358" s="388">
        <v>44446</v>
      </c>
      <c r="X358">
        <v>160</v>
      </c>
      <c r="Y358">
        <v>0</v>
      </c>
      <c r="Z358">
        <v>0</v>
      </c>
      <c r="AA358" t="s">
        <v>1758</v>
      </c>
      <c r="AB358" t="s">
        <v>2044</v>
      </c>
      <c r="AD358" t="s">
        <v>2045</v>
      </c>
      <c r="AE358" t="s">
        <v>2046</v>
      </c>
      <c r="AI358" t="s">
        <v>1761</v>
      </c>
      <c r="AL358" t="s">
        <v>2320</v>
      </c>
      <c r="AM358">
        <v>6</v>
      </c>
      <c r="AN358" t="s">
        <v>2048</v>
      </c>
      <c r="AO358" t="s">
        <v>2049</v>
      </c>
      <c r="AP358">
        <v>0</v>
      </c>
      <c r="AQ358" s="388">
        <v>44432</v>
      </c>
      <c r="AS358" t="s">
        <v>2294</v>
      </c>
      <c r="AT358" s="388">
        <v>44432</v>
      </c>
      <c r="AU358" t="s">
        <v>1756</v>
      </c>
      <c r="AV358" t="s">
        <v>1756</v>
      </c>
      <c r="AZ358" t="s">
        <v>1756</v>
      </c>
      <c r="BA358" t="s">
        <v>1865</v>
      </c>
      <c r="BB358" t="s">
        <v>2372</v>
      </c>
      <c r="BC358" t="s">
        <v>2373</v>
      </c>
      <c r="BD358" t="s">
        <v>1756</v>
      </c>
      <c r="BE358" t="s">
        <v>824</v>
      </c>
      <c r="BF358" t="s">
        <v>824</v>
      </c>
    </row>
    <row r="359" spans="1:58">
      <c r="A359" t="s">
        <v>829</v>
      </c>
      <c r="B359">
        <v>6</v>
      </c>
      <c r="C359">
        <v>0</v>
      </c>
      <c r="D359">
        <v>9726</v>
      </c>
      <c r="E359" t="s">
        <v>2349</v>
      </c>
      <c r="F359">
        <v>53511012</v>
      </c>
      <c r="G359" t="s">
        <v>2041</v>
      </c>
      <c r="H359">
        <v>0</v>
      </c>
      <c r="I359" t="s">
        <v>2083</v>
      </c>
      <c r="J359">
        <v>12.21</v>
      </c>
      <c r="K359">
        <v>8</v>
      </c>
      <c r="L359" t="s">
        <v>1771</v>
      </c>
      <c r="M359" t="s">
        <v>2084</v>
      </c>
      <c r="N359" t="s">
        <v>1757</v>
      </c>
      <c r="O359" t="s">
        <v>1756</v>
      </c>
      <c r="P359" t="s">
        <v>1756</v>
      </c>
      <c r="Q359" s="387">
        <v>97.68</v>
      </c>
      <c r="R359">
        <v>12.698400000000001</v>
      </c>
      <c r="S359">
        <v>110.3784</v>
      </c>
      <c r="T359" s="388">
        <v>44428</v>
      </c>
      <c r="U359">
        <v>0</v>
      </c>
      <c r="V359" t="s">
        <v>830</v>
      </c>
      <c r="W359" s="388">
        <v>44446</v>
      </c>
      <c r="X359">
        <v>160</v>
      </c>
      <c r="Y359">
        <v>0</v>
      </c>
      <c r="Z359">
        <v>0</v>
      </c>
      <c r="AA359" t="s">
        <v>1758</v>
      </c>
      <c r="AB359" t="s">
        <v>2044</v>
      </c>
      <c r="AD359" t="s">
        <v>2045</v>
      </c>
      <c r="AE359" t="s">
        <v>2046</v>
      </c>
      <c r="AI359" t="s">
        <v>1761</v>
      </c>
      <c r="AL359" t="s">
        <v>2320</v>
      </c>
      <c r="AM359">
        <v>6</v>
      </c>
      <c r="AN359" t="s">
        <v>2048</v>
      </c>
      <c r="AO359" t="s">
        <v>2049</v>
      </c>
      <c r="AP359">
        <v>0</v>
      </c>
      <c r="AQ359" s="388">
        <v>44432</v>
      </c>
      <c r="AS359" t="s">
        <v>2294</v>
      </c>
      <c r="AT359" s="388">
        <v>44432</v>
      </c>
      <c r="AU359" t="s">
        <v>1756</v>
      </c>
      <c r="AV359" t="s">
        <v>1756</v>
      </c>
      <c r="AZ359" t="s">
        <v>1756</v>
      </c>
      <c r="BA359" t="s">
        <v>1865</v>
      </c>
      <c r="BB359" t="s">
        <v>2374</v>
      </c>
      <c r="BC359" t="s">
        <v>2375</v>
      </c>
      <c r="BD359" t="s">
        <v>1756</v>
      </c>
      <c r="BE359" t="s">
        <v>824</v>
      </c>
      <c r="BF359" t="s">
        <v>824</v>
      </c>
    </row>
    <row r="360" spans="1:58">
      <c r="A360" t="s">
        <v>829</v>
      </c>
      <c r="B360">
        <v>6</v>
      </c>
      <c r="C360">
        <v>0</v>
      </c>
      <c r="D360">
        <v>9726</v>
      </c>
      <c r="E360" t="s">
        <v>2349</v>
      </c>
      <c r="F360">
        <v>53511012</v>
      </c>
      <c r="G360" t="s">
        <v>2041</v>
      </c>
      <c r="H360">
        <v>0</v>
      </c>
      <c r="I360" t="s">
        <v>2083</v>
      </c>
      <c r="J360">
        <v>12.21</v>
      </c>
      <c r="K360">
        <v>9</v>
      </c>
      <c r="L360" t="s">
        <v>1771</v>
      </c>
      <c r="M360" t="s">
        <v>2084</v>
      </c>
      <c r="N360" t="s">
        <v>1757</v>
      </c>
      <c r="O360" t="s">
        <v>1756</v>
      </c>
      <c r="P360" t="s">
        <v>1756</v>
      </c>
      <c r="Q360" s="387">
        <v>109.89</v>
      </c>
      <c r="R360">
        <v>14.2857</v>
      </c>
      <c r="S360">
        <v>124.17569999999999</v>
      </c>
      <c r="T360" s="388">
        <v>44428</v>
      </c>
      <c r="U360">
        <v>0</v>
      </c>
      <c r="V360" t="s">
        <v>830</v>
      </c>
      <c r="W360" s="388">
        <v>44446</v>
      </c>
      <c r="X360">
        <v>160</v>
      </c>
      <c r="Y360">
        <v>0</v>
      </c>
      <c r="Z360">
        <v>0</v>
      </c>
      <c r="AA360" t="s">
        <v>1758</v>
      </c>
      <c r="AB360" t="s">
        <v>2044</v>
      </c>
      <c r="AD360" t="s">
        <v>2045</v>
      </c>
      <c r="AE360" t="s">
        <v>2046</v>
      </c>
      <c r="AI360" t="s">
        <v>1761</v>
      </c>
      <c r="AL360" t="s">
        <v>2320</v>
      </c>
      <c r="AM360">
        <v>6</v>
      </c>
      <c r="AN360" t="s">
        <v>2048</v>
      </c>
      <c r="AO360" t="s">
        <v>2049</v>
      </c>
      <c r="AP360">
        <v>0</v>
      </c>
      <c r="AQ360" s="388">
        <v>44432</v>
      </c>
      <c r="AS360" t="s">
        <v>2294</v>
      </c>
      <c r="AT360" s="388">
        <v>44432</v>
      </c>
      <c r="AU360" t="s">
        <v>1756</v>
      </c>
      <c r="AV360" t="s">
        <v>1756</v>
      </c>
      <c r="AZ360" t="s">
        <v>1756</v>
      </c>
      <c r="BA360" t="s">
        <v>1865</v>
      </c>
      <c r="BB360" t="s">
        <v>2372</v>
      </c>
      <c r="BC360" t="s">
        <v>2373</v>
      </c>
      <c r="BD360" t="s">
        <v>1756</v>
      </c>
      <c r="BE360" t="s">
        <v>824</v>
      </c>
      <c r="BF360" t="s">
        <v>824</v>
      </c>
    </row>
    <row r="361" spans="1:58">
      <c r="A361" t="s">
        <v>829</v>
      </c>
      <c r="B361">
        <v>6</v>
      </c>
      <c r="C361">
        <v>0</v>
      </c>
      <c r="D361">
        <v>9726</v>
      </c>
      <c r="E361" t="s">
        <v>2349</v>
      </c>
      <c r="F361">
        <v>53511012</v>
      </c>
      <c r="G361" t="s">
        <v>2041</v>
      </c>
      <c r="H361">
        <v>0</v>
      </c>
      <c r="I361" t="s">
        <v>2089</v>
      </c>
      <c r="J361">
        <v>146.96</v>
      </c>
      <c r="K361">
        <v>9</v>
      </c>
      <c r="L361" t="s">
        <v>2063</v>
      </c>
      <c r="M361" t="s">
        <v>2090</v>
      </c>
      <c r="N361" t="s">
        <v>1757</v>
      </c>
      <c r="O361" t="s">
        <v>1756</v>
      </c>
      <c r="P361" t="s">
        <v>1756</v>
      </c>
      <c r="Q361" s="387">
        <v>1322.64</v>
      </c>
      <c r="R361">
        <v>171.94320000000002</v>
      </c>
      <c r="S361">
        <v>1494.5832</v>
      </c>
      <c r="T361" s="388">
        <v>44428</v>
      </c>
      <c r="U361">
        <v>0</v>
      </c>
      <c r="V361" t="s">
        <v>830</v>
      </c>
      <c r="W361" s="388">
        <v>44446</v>
      </c>
      <c r="X361">
        <v>160</v>
      </c>
      <c r="Y361">
        <v>0</v>
      </c>
      <c r="Z361">
        <v>0</v>
      </c>
      <c r="AA361" t="s">
        <v>1758</v>
      </c>
      <c r="AB361" t="s">
        <v>2044</v>
      </c>
      <c r="AD361" t="s">
        <v>2045</v>
      </c>
      <c r="AE361" t="s">
        <v>2046</v>
      </c>
      <c r="AI361" t="s">
        <v>1761</v>
      </c>
      <c r="AL361" t="s">
        <v>2320</v>
      </c>
      <c r="AM361">
        <v>6</v>
      </c>
      <c r="AN361" t="s">
        <v>2048</v>
      </c>
      <c r="AO361" t="s">
        <v>2049</v>
      </c>
      <c r="AP361">
        <v>0</v>
      </c>
      <c r="AQ361" s="388">
        <v>44432</v>
      </c>
      <c r="AS361" t="s">
        <v>2294</v>
      </c>
      <c r="AT361" s="388">
        <v>44432</v>
      </c>
      <c r="AU361" t="s">
        <v>1756</v>
      </c>
      <c r="AV361" t="s">
        <v>1756</v>
      </c>
      <c r="AZ361" t="s">
        <v>1756</v>
      </c>
      <c r="BA361" t="s">
        <v>1865</v>
      </c>
      <c r="BB361" t="s">
        <v>2376</v>
      </c>
      <c r="BC361" t="s">
        <v>2377</v>
      </c>
      <c r="BD361" t="s">
        <v>1756</v>
      </c>
      <c r="BE361" t="s">
        <v>824</v>
      </c>
      <c r="BF361" t="s">
        <v>824</v>
      </c>
    </row>
    <row r="362" spans="1:58">
      <c r="A362" t="s">
        <v>829</v>
      </c>
      <c r="B362">
        <v>6</v>
      </c>
      <c r="C362">
        <v>0</v>
      </c>
      <c r="D362">
        <v>9726</v>
      </c>
      <c r="E362" t="s">
        <v>2349</v>
      </c>
      <c r="F362">
        <v>53511012</v>
      </c>
      <c r="G362" t="s">
        <v>2041</v>
      </c>
      <c r="H362">
        <v>0</v>
      </c>
      <c r="I362" t="s">
        <v>2089</v>
      </c>
      <c r="J362">
        <v>146.96</v>
      </c>
      <c r="K362">
        <v>9</v>
      </c>
      <c r="L362" t="s">
        <v>2063</v>
      </c>
      <c r="M362" t="s">
        <v>2090</v>
      </c>
      <c r="N362" t="s">
        <v>1757</v>
      </c>
      <c r="O362" t="s">
        <v>1756</v>
      </c>
      <c r="P362" t="s">
        <v>1756</v>
      </c>
      <c r="Q362" s="387">
        <v>1322.64</v>
      </c>
      <c r="R362">
        <v>171.94320000000002</v>
      </c>
      <c r="S362">
        <v>1494.5832</v>
      </c>
      <c r="T362" s="388">
        <v>44428</v>
      </c>
      <c r="U362">
        <v>0</v>
      </c>
      <c r="V362" t="s">
        <v>830</v>
      </c>
      <c r="W362" s="388">
        <v>44446</v>
      </c>
      <c r="X362">
        <v>160</v>
      </c>
      <c r="Y362">
        <v>0</v>
      </c>
      <c r="Z362">
        <v>0</v>
      </c>
      <c r="AA362" t="s">
        <v>1758</v>
      </c>
      <c r="AB362" t="s">
        <v>2044</v>
      </c>
      <c r="AD362" t="s">
        <v>2045</v>
      </c>
      <c r="AE362" t="s">
        <v>2046</v>
      </c>
      <c r="AI362" t="s">
        <v>1761</v>
      </c>
      <c r="AL362" t="s">
        <v>2320</v>
      </c>
      <c r="AM362">
        <v>6</v>
      </c>
      <c r="AN362" t="s">
        <v>2048</v>
      </c>
      <c r="AO362" t="s">
        <v>2049</v>
      </c>
      <c r="AP362">
        <v>0</v>
      </c>
      <c r="AQ362" s="388">
        <v>44432</v>
      </c>
      <c r="AS362" t="s">
        <v>2294</v>
      </c>
      <c r="AT362" s="388">
        <v>44432</v>
      </c>
      <c r="AU362" t="s">
        <v>1756</v>
      </c>
      <c r="AV362" t="s">
        <v>1756</v>
      </c>
      <c r="AZ362" t="s">
        <v>1756</v>
      </c>
      <c r="BA362" t="s">
        <v>1865</v>
      </c>
      <c r="BB362" t="s">
        <v>2376</v>
      </c>
      <c r="BC362" t="s">
        <v>2377</v>
      </c>
      <c r="BD362" t="s">
        <v>1756</v>
      </c>
      <c r="BE362" t="s">
        <v>824</v>
      </c>
      <c r="BF362" t="s">
        <v>824</v>
      </c>
    </row>
    <row r="363" spans="1:58">
      <c r="A363" t="s">
        <v>829</v>
      </c>
      <c r="B363">
        <v>6</v>
      </c>
      <c r="C363">
        <v>0</v>
      </c>
      <c r="D363">
        <v>9726</v>
      </c>
      <c r="E363" t="s">
        <v>2349</v>
      </c>
      <c r="F363">
        <v>53511012</v>
      </c>
      <c r="G363" t="s">
        <v>2041</v>
      </c>
      <c r="H363">
        <v>0</v>
      </c>
      <c r="I363" t="s">
        <v>2089</v>
      </c>
      <c r="J363">
        <v>146.96</v>
      </c>
      <c r="K363">
        <v>9</v>
      </c>
      <c r="L363" t="s">
        <v>2063</v>
      </c>
      <c r="M363" t="s">
        <v>2090</v>
      </c>
      <c r="N363" t="s">
        <v>1757</v>
      </c>
      <c r="O363" t="s">
        <v>1756</v>
      </c>
      <c r="P363" t="s">
        <v>1756</v>
      </c>
      <c r="Q363" s="387">
        <v>1322.64</v>
      </c>
      <c r="R363">
        <v>171.94320000000002</v>
      </c>
      <c r="S363">
        <v>1494.5832</v>
      </c>
      <c r="T363" s="388">
        <v>44428</v>
      </c>
      <c r="U363">
        <v>0</v>
      </c>
      <c r="V363" t="s">
        <v>830</v>
      </c>
      <c r="W363" s="388">
        <v>44446</v>
      </c>
      <c r="X363">
        <v>160</v>
      </c>
      <c r="Y363">
        <v>0</v>
      </c>
      <c r="Z363">
        <v>0</v>
      </c>
      <c r="AA363" t="s">
        <v>1758</v>
      </c>
      <c r="AB363" t="s">
        <v>2044</v>
      </c>
      <c r="AD363" t="s">
        <v>2045</v>
      </c>
      <c r="AE363" t="s">
        <v>2046</v>
      </c>
      <c r="AI363" t="s">
        <v>1761</v>
      </c>
      <c r="AL363" t="s">
        <v>2320</v>
      </c>
      <c r="AM363">
        <v>6</v>
      </c>
      <c r="AN363" t="s">
        <v>2048</v>
      </c>
      <c r="AO363" t="s">
        <v>2049</v>
      </c>
      <c r="AP363">
        <v>0</v>
      </c>
      <c r="AQ363" s="388">
        <v>44432</v>
      </c>
      <c r="AS363" t="s">
        <v>2294</v>
      </c>
      <c r="AT363" s="388">
        <v>44432</v>
      </c>
      <c r="AU363" t="s">
        <v>1756</v>
      </c>
      <c r="AV363" t="s">
        <v>1756</v>
      </c>
      <c r="AZ363" t="s">
        <v>1756</v>
      </c>
      <c r="BA363" t="s">
        <v>1865</v>
      </c>
      <c r="BB363" t="s">
        <v>2376</v>
      </c>
      <c r="BC363" t="s">
        <v>2377</v>
      </c>
      <c r="BD363" t="s">
        <v>1756</v>
      </c>
      <c r="BE363" t="s">
        <v>824</v>
      </c>
      <c r="BF363" t="s">
        <v>824</v>
      </c>
    </row>
    <row r="364" spans="1:58">
      <c r="A364" t="s">
        <v>829</v>
      </c>
      <c r="B364">
        <v>6</v>
      </c>
      <c r="C364">
        <v>0</v>
      </c>
      <c r="D364">
        <v>9726</v>
      </c>
      <c r="E364" t="s">
        <v>2349</v>
      </c>
      <c r="F364">
        <v>53511012</v>
      </c>
      <c r="G364" t="s">
        <v>2041</v>
      </c>
      <c r="H364">
        <v>0</v>
      </c>
      <c r="I364" t="s">
        <v>2095</v>
      </c>
      <c r="J364">
        <v>138.44999999999999</v>
      </c>
      <c r="K364">
        <v>9</v>
      </c>
      <c r="L364" t="s">
        <v>2063</v>
      </c>
      <c r="M364" t="s">
        <v>2096</v>
      </c>
      <c r="N364" t="s">
        <v>1757</v>
      </c>
      <c r="O364" t="s">
        <v>1756</v>
      </c>
      <c r="P364" t="s">
        <v>1756</v>
      </c>
      <c r="Q364" s="387">
        <v>1246.05</v>
      </c>
      <c r="R364">
        <v>161.98650000000001</v>
      </c>
      <c r="S364">
        <v>1408.0364999999997</v>
      </c>
      <c r="T364" s="388">
        <v>44428</v>
      </c>
      <c r="U364">
        <v>0</v>
      </c>
      <c r="V364" t="s">
        <v>830</v>
      </c>
      <c r="W364" s="388">
        <v>44446</v>
      </c>
      <c r="X364">
        <v>160</v>
      </c>
      <c r="Y364">
        <v>0</v>
      </c>
      <c r="Z364">
        <v>0</v>
      </c>
      <c r="AA364" t="s">
        <v>1758</v>
      </c>
      <c r="AB364" t="s">
        <v>2044</v>
      </c>
      <c r="AD364" t="s">
        <v>2045</v>
      </c>
      <c r="AE364" t="s">
        <v>2046</v>
      </c>
      <c r="AI364" t="s">
        <v>1761</v>
      </c>
      <c r="AL364" t="s">
        <v>2320</v>
      </c>
      <c r="AM364">
        <v>6</v>
      </c>
      <c r="AN364" t="s">
        <v>2048</v>
      </c>
      <c r="AO364" t="s">
        <v>2049</v>
      </c>
      <c r="AP364">
        <v>0</v>
      </c>
      <c r="AQ364" s="388">
        <v>44432</v>
      </c>
      <c r="AS364" t="s">
        <v>2294</v>
      </c>
      <c r="AT364" s="388">
        <v>44432</v>
      </c>
      <c r="AU364" t="s">
        <v>1756</v>
      </c>
      <c r="AV364" t="s">
        <v>1756</v>
      </c>
      <c r="AZ364" t="s">
        <v>1756</v>
      </c>
      <c r="BA364" t="s">
        <v>1865</v>
      </c>
      <c r="BB364" t="s">
        <v>2378</v>
      </c>
      <c r="BC364" t="s">
        <v>2379</v>
      </c>
      <c r="BD364" t="s">
        <v>1756</v>
      </c>
      <c r="BE364" t="s">
        <v>824</v>
      </c>
      <c r="BF364" t="s">
        <v>824</v>
      </c>
    </row>
    <row r="365" spans="1:58">
      <c r="A365" t="s">
        <v>829</v>
      </c>
      <c r="B365">
        <v>6</v>
      </c>
      <c r="C365">
        <v>0</v>
      </c>
      <c r="D365">
        <v>9726</v>
      </c>
      <c r="E365" t="s">
        <v>2349</v>
      </c>
      <c r="F365">
        <v>53511012</v>
      </c>
      <c r="G365" t="s">
        <v>2041</v>
      </c>
      <c r="H365">
        <v>0</v>
      </c>
      <c r="I365" t="s">
        <v>2095</v>
      </c>
      <c r="J365">
        <v>138.44999999999999</v>
      </c>
      <c r="K365">
        <v>8</v>
      </c>
      <c r="L365" t="s">
        <v>2063</v>
      </c>
      <c r="M365" t="s">
        <v>2096</v>
      </c>
      <c r="N365" t="s">
        <v>1757</v>
      </c>
      <c r="O365" t="s">
        <v>1756</v>
      </c>
      <c r="P365" t="s">
        <v>1756</v>
      </c>
      <c r="Q365" s="387">
        <v>1107.5999999999999</v>
      </c>
      <c r="R365">
        <v>143.988</v>
      </c>
      <c r="S365">
        <v>1251.5879999999997</v>
      </c>
      <c r="T365" s="388">
        <v>44428</v>
      </c>
      <c r="U365">
        <v>0</v>
      </c>
      <c r="V365" t="s">
        <v>830</v>
      </c>
      <c r="W365" s="388">
        <v>44446</v>
      </c>
      <c r="X365">
        <v>160</v>
      </c>
      <c r="Y365">
        <v>0</v>
      </c>
      <c r="Z365">
        <v>0</v>
      </c>
      <c r="AA365" t="s">
        <v>1758</v>
      </c>
      <c r="AB365" t="s">
        <v>2044</v>
      </c>
      <c r="AD365" t="s">
        <v>2045</v>
      </c>
      <c r="AE365" t="s">
        <v>2046</v>
      </c>
      <c r="AI365" t="s">
        <v>1761</v>
      </c>
      <c r="AL365" t="s">
        <v>2320</v>
      </c>
      <c r="AM365">
        <v>6</v>
      </c>
      <c r="AN365" t="s">
        <v>2048</v>
      </c>
      <c r="AO365" t="s">
        <v>2049</v>
      </c>
      <c r="AP365">
        <v>0</v>
      </c>
      <c r="AQ365" s="388">
        <v>44432</v>
      </c>
      <c r="AS365" t="s">
        <v>2294</v>
      </c>
      <c r="AT365" s="388">
        <v>44432</v>
      </c>
      <c r="AU365" t="s">
        <v>1756</v>
      </c>
      <c r="AV365" t="s">
        <v>1756</v>
      </c>
      <c r="AZ365" t="s">
        <v>1756</v>
      </c>
      <c r="BA365" t="s">
        <v>1865</v>
      </c>
      <c r="BB365" t="s">
        <v>2380</v>
      </c>
      <c r="BC365" t="s">
        <v>2381</v>
      </c>
      <c r="BD365" t="s">
        <v>1756</v>
      </c>
      <c r="BE365" t="s">
        <v>824</v>
      </c>
      <c r="BF365" t="s">
        <v>824</v>
      </c>
    </row>
    <row r="366" spans="1:58">
      <c r="A366" t="s">
        <v>829</v>
      </c>
      <c r="B366">
        <v>6</v>
      </c>
      <c r="C366">
        <v>0</v>
      </c>
      <c r="D366">
        <v>9726</v>
      </c>
      <c r="E366" t="s">
        <v>2349</v>
      </c>
      <c r="F366">
        <v>53511012</v>
      </c>
      <c r="G366" t="s">
        <v>2041</v>
      </c>
      <c r="H366">
        <v>0</v>
      </c>
      <c r="I366" t="s">
        <v>2095</v>
      </c>
      <c r="J366">
        <v>138.44999999999999</v>
      </c>
      <c r="K366">
        <v>8</v>
      </c>
      <c r="L366" t="s">
        <v>2063</v>
      </c>
      <c r="M366" t="s">
        <v>2096</v>
      </c>
      <c r="N366" t="s">
        <v>1757</v>
      </c>
      <c r="O366" t="s">
        <v>1756</v>
      </c>
      <c r="P366" t="s">
        <v>1756</v>
      </c>
      <c r="Q366" s="387">
        <v>1107.5999999999999</v>
      </c>
      <c r="R366">
        <v>143.988</v>
      </c>
      <c r="S366">
        <v>1251.5879999999997</v>
      </c>
      <c r="T366" s="388">
        <v>44428</v>
      </c>
      <c r="U366">
        <v>0</v>
      </c>
      <c r="V366" t="s">
        <v>830</v>
      </c>
      <c r="W366" s="388">
        <v>44446</v>
      </c>
      <c r="X366">
        <v>160</v>
      </c>
      <c r="Y366">
        <v>0</v>
      </c>
      <c r="Z366">
        <v>0</v>
      </c>
      <c r="AA366" t="s">
        <v>1758</v>
      </c>
      <c r="AB366" t="s">
        <v>2044</v>
      </c>
      <c r="AD366" t="s">
        <v>2045</v>
      </c>
      <c r="AE366" t="s">
        <v>2046</v>
      </c>
      <c r="AI366" t="s">
        <v>1761</v>
      </c>
      <c r="AL366" t="s">
        <v>2320</v>
      </c>
      <c r="AM366">
        <v>6</v>
      </c>
      <c r="AN366" t="s">
        <v>2048</v>
      </c>
      <c r="AO366" t="s">
        <v>2049</v>
      </c>
      <c r="AP366">
        <v>0</v>
      </c>
      <c r="AQ366" s="388">
        <v>44432</v>
      </c>
      <c r="AS366" t="s">
        <v>2294</v>
      </c>
      <c r="AT366" s="388">
        <v>44432</v>
      </c>
      <c r="AU366" t="s">
        <v>1756</v>
      </c>
      <c r="AV366" t="s">
        <v>1756</v>
      </c>
      <c r="AZ366" t="s">
        <v>1756</v>
      </c>
      <c r="BA366" t="s">
        <v>1865</v>
      </c>
      <c r="BB366" t="s">
        <v>2380</v>
      </c>
      <c r="BC366" t="s">
        <v>2381</v>
      </c>
      <c r="BD366" t="s">
        <v>1756</v>
      </c>
      <c r="BE366" t="s">
        <v>824</v>
      </c>
      <c r="BF366" t="s">
        <v>824</v>
      </c>
    </row>
    <row r="367" spans="1:58">
      <c r="A367" t="s">
        <v>829</v>
      </c>
      <c r="B367">
        <v>6</v>
      </c>
      <c r="C367">
        <v>0</v>
      </c>
      <c r="D367">
        <v>9726</v>
      </c>
      <c r="E367" t="s">
        <v>2349</v>
      </c>
      <c r="F367">
        <v>53511012</v>
      </c>
      <c r="G367" t="s">
        <v>2041</v>
      </c>
      <c r="H367">
        <v>0</v>
      </c>
      <c r="I367" t="s">
        <v>2095</v>
      </c>
      <c r="J367">
        <v>138.44999999999999</v>
      </c>
      <c r="K367">
        <v>9</v>
      </c>
      <c r="L367" t="s">
        <v>2063</v>
      </c>
      <c r="M367" t="s">
        <v>2096</v>
      </c>
      <c r="N367" t="s">
        <v>1757</v>
      </c>
      <c r="O367" t="s">
        <v>1756</v>
      </c>
      <c r="P367" t="s">
        <v>1756</v>
      </c>
      <c r="Q367" s="387">
        <v>1246.05</v>
      </c>
      <c r="R367">
        <v>161.98650000000001</v>
      </c>
      <c r="S367">
        <v>1408.0364999999997</v>
      </c>
      <c r="T367" s="388">
        <v>44428</v>
      </c>
      <c r="U367">
        <v>0</v>
      </c>
      <c r="V367" t="s">
        <v>830</v>
      </c>
      <c r="W367" s="388">
        <v>44446</v>
      </c>
      <c r="X367">
        <v>160</v>
      </c>
      <c r="Y367">
        <v>0</v>
      </c>
      <c r="Z367">
        <v>0</v>
      </c>
      <c r="AA367" t="s">
        <v>1758</v>
      </c>
      <c r="AB367" t="s">
        <v>2044</v>
      </c>
      <c r="AD367" t="s">
        <v>2045</v>
      </c>
      <c r="AE367" t="s">
        <v>2046</v>
      </c>
      <c r="AI367" t="s">
        <v>1761</v>
      </c>
      <c r="AL367" t="s">
        <v>2320</v>
      </c>
      <c r="AM367">
        <v>6</v>
      </c>
      <c r="AN367" t="s">
        <v>2048</v>
      </c>
      <c r="AO367" t="s">
        <v>2049</v>
      </c>
      <c r="AP367">
        <v>0</v>
      </c>
      <c r="AQ367" s="388">
        <v>44432</v>
      </c>
      <c r="AS367" t="s">
        <v>2294</v>
      </c>
      <c r="AT367" s="388">
        <v>44432</v>
      </c>
      <c r="AU367" t="s">
        <v>1756</v>
      </c>
      <c r="AV367" t="s">
        <v>1756</v>
      </c>
      <c r="AZ367" t="s">
        <v>1756</v>
      </c>
      <c r="BA367" t="s">
        <v>1865</v>
      </c>
      <c r="BB367" t="s">
        <v>2378</v>
      </c>
      <c r="BC367" t="s">
        <v>2379</v>
      </c>
      <c r="BD367" t="s">
        <v>1756</v>
      </c>
      <c r="BE367" t="s">
        <v>824</v>
      </c>
      <c r="BF367" t="s">
        <v>824</v>
      </c>
    </row>
    <row r="368" spans="1:58">
      <c r="A368" t="s">
        <v>829</v>
      </c>
      <c r="B368">
        <v>6</v>
      </c>
      <c r="C368">
        <v>0</v>
      </c>
      <c r="D368">
        <v>9726</v>
      </c>
      <c r="E368" t="s">
        <v>2349</v>
      </c>
      <c r="F368">
        <v>53511012</v>
      </c>
      <c r="G368" t="s">
        <v>2041</v>
      </c>
      <c r="H368">
        <v>0</v>
      </c>
      <c r="I368" t="s">
        <v>2247</v>
      </c>
      <c r="J368">
        <v>131.47999999999999</v>
      </c>
      <c r="K368">
        <v>9</v>
      </c>
      <c r="L368" t="s">
        <v>2063</v>
      </c>
      <c r="M368" t="s">
        <v>2248</v>
      </c>
      <c r="N368" t="s">
        <v>1757</v>
      </c>
      <c r="O368" t="s">
        <v>1756</v>
      </c>
      <c r="P368" t="s">
        <v>1756</v>
      </c>
      <c r="Q368" s="387">
        <v>1183.32</v>
      </c>
      <c r="R368">
        <v>153.83160000000001</v>
      </c>
      <c r="S368">
        <v>1337.1515999999997</v>
      </c>
      <c r="T368" s="388">
        <v>44428</v>
      </c>
      <c r="U368">
        <v>0</v>
      </c>
      <c r="V368" t="s">
        <v>830</v>
      </c>
      <c r="W368" s="388">
        <v>44446</v>
      </c>
      <c r="X368">
        <v>160</v>
      </c>
      <c r="Y368">
        <v>0</v>
      </c>
      <c r="Z368">
        <v>0</v>
      </c>
      <c r="AA368" t="s">
        <v>1758</v>
      </c>
      <c r="AB368" t="s">
        <v>2044</v>
      </c>
      <c r="AD368" t="s">
        <v>2045</v>
      </c>
      <c r="AE368" t="s">
        <v>2046</v>
      </c>
      <c r="AI368" t="s">
        <v>1761</v>
      </c>
      <c r="AL368" t="s">
        <v>2320</v>
      </c>
      <c r="AM368">
        <v>6</v>
      </c>
      <c r="AN368" t="s">
        <v>2048</v>
      </c>
      <c r="AO368" t="s">
        <v>2049</v>
      </c>
      <c r="AP368">
        <v>0</v>
      </c>
      <c r="AQ368" s="388">
        <v>44432</v>
      </c>
      <c r="AS368" t="s">
        <v>2294</v>
      </c>
      <c r="AT368" s="388">
        <v>44432</v>
      </c>
      <c r="AU368" t="s">
        <v>1756</v>
      </c>
      <c r="AV368" t="s">
        <v>1756</v>
      </c>
      <c r="AZ368" t="s">
        <v>1756</v>
      </c>
      <c r="BA368" t="s">
        <v>1865</v>
      </c>
      <c r="BB368" t="s">
        <v>2382</v>
      </c>
      <c r="BC368" t="s">
        <v>2383</v>
      </c>
      <c r="BD368" t="s">
        <v>1756</v>
      </c>
      <c r="BE368" t="s">
        <v>824</v>
      </c>
      <c r="BF368" t="s">
        <v>824</v>
      </c>
    </row>
    <row r="369" spans="1:58">
      <c r="A369" t="s">
        <v>829</v>
      </c>
      <c r="B369">
        <v>6</v>
      </c>
      <c r="C369">
        <v>0</v>
      </c>
      <c r="D369">
        <v>9725</v>
      </c>
      <c r="E369" t="s">
        <v>2384</v>
      </c>
      <c r="F369">
        <v>53511012</v>
      </c>
      <c r="G369" t="s">
        <v>2041</v>
      </c>
      <c r="H369">
        <v>0</v>
      </c>
      <c r="I369" t="s">
        <v>2042</v>
      </c>
      <c r="J369">
        <v>60</v>
      </c>
      <c r="K369">
        <v>11</v>
      </c>
      <c r="L369" t="s">
        <v>1771</v>
      </c>
      <c r="M369" t="s">
        <v>1756</v>
      </c>
      <c r="N369" t="s">
        <v>1756</v>
      </c>
      <c r="O369" t="s">
        <v>1757</v>
      </c>
      <c r="P369" t="s">
        <v>1757</v>
      </c>
      <c r="Q369" s="387">
        <v>660</v>
      </c>
      <c r="R369">
        <v>85.8</v>
      </c>
      <c r="S369">
        <v>745.8</v>
      </c>
      <c r="T369" s="388">
        <v>44427</v>
      </c>
      <c r="U369">
        <v>0</v>
      </c>
      <c r="V369" t="s">
        <v>830</v>
      </c>
      <c r="W369" s="388">
        <v>44446</v>
      </c>
      <c r="X369">
        <v>160</v>
      </c>
      <c r="Y369">
        <v>0</v>
      </c>
      <c r="Z369">
        <v>0</v>
      </c>
      <c r="AA369" t="s">
        <v>1758</v>
      </c>
      <c r="AB369" t="s">
        <v>2044</v>
      </c>
      <c r="AD369" t="s">
        <v>2045</v>
      </c>
      <c r="AE369" t="s">
        <v>2046</v>
      </c>
      <c r="AI369" t="s">
        <v>1761</v>
      </c>
      <c r="AL369" t="s">
        <v>2320</v>
      </c>
      <c r="AM369">
        <v>6</v>
      </c>
      <c r="AO369" t="s">
        <v>2049</v>
      </c>
      <c r="AP369">
        <v>0</v>
      </c>
      <c r="AQ369" s="388">
        <v>44432</v>
      </c>
      <c r="AS369" t="s">
        <v>2294</v>
      </c>
      <c r="AT369" s="388">
        <v>44432</v>
      </c>
      <c r="AU369" t="s">
        <v>1756</v>
      </c>
      <c r="AV369" t="s">
        <v>1756</v>
      </c>
      <c r="AZ369" t="s">
        <v>1756</v>
      </c>
      <c r="BA369" t="s">
        <v>1865</v>
      </c>
      <c r="BB369" t="s">
        <v>2385</v>
      </c>
      <c r="BC369" t="s">
        <v>2386</v>
      </c>
      <c r="BD369" t="s">
        <v>1756</v>
      </c>
      <c r="BE369" t="s">
        <v>824</v>
      </c>
      <c r="BF369" t="s">
        <v>824</v>
      </c>
    </row>
    <row r="370" spans="1:58">
      <c r="A370" t="s">
        <v>829</v>
      </c>
      <c r="B370">
        <v>6</v>
      </c>
      <c r="C370">
        <v>0</v>
      </c>
      <c r="D370">
        <v>9725</v>
      </c>
      <c r="E370" t="s">
        <v>2384</v>
      </c>
      <c r="F370">
        <v>53511012</v>
      </c>
      <c r="G370" t="s">
        <v>2041</v>
      </c>
      <c r="H370">
        <v>0</v>
      </c>
      <c r="I370" t="s">
        <v>2052</v>
      </c>
      <c r="J370">
        <v>75</v>
      </c>
      <c r="K370">
        <v>149</v>
      </c>
      <c r="L370" t="s">
        <v>1771</v>
      </c>
      <c r="M370" t="s">
        <v>1756</v>
      </c>
      <c r="N370" t="s">
        <v>1756</v>
      </c>
      <c r="O370" t="s">
        <v>1757</v>
      </c>
      <c r="P370" t="s">
        <v>1757</v>
      </c>
      <c r="Q370" s="387">
        <v>11175</v>
      </c>
      <c r="R370">
        <v>1452.75</v>
      </c>
      <c r="S370">
        <v>12627.749999999998</v>
      </c>
      <c r="T370" s="388">
        <v>44427</v>
      </c>
      <c r="U370">
        <v>0</v>
      </c>
      <c r="V370" t="s">
        <v>830</v>
      </c>
      <c r="W370" s="388">
        <v>44446</v>
      </c>
      <c r="X370">
        <v>160</v>
      </c>
      <c r="Y370">
        <v>0</v>
      </c>
      <c r="Z370">
        <v>0</v>
      </c>
      <c r="AA370" t="s">
        <v>1758</v>
      </c>
      <c r="AB370" t="s">
        <v>2044</v>
      </c>
      <c r="AD370" t="s">
        <v>2045</v>
      </c>
      <c r="AE370" t="s">
        <v>2046</v>
      </c>
      <c r="AI370" t="s">
        <v>1761</v>
      </c>
      <c r="AL370" t="s">
        <v>2320</v>
      </c>
      <c r="AM370">
        <v>6</v>
      </c>
      <c r="AO370" t="s">
        <v>2049</v>
      </c>
      <c r="AP370">
        <v>0</v>
      </c>
      <c r="AQ370" s="388">
        <v>44432</v>
      </c>
      <c r="AS370" t="s">
        <v>2294</v>
      </c>
      <c r="AT370" s="388">
        <v>44432</v>
      </c>
      <c r="AU370" t="s">
        <v>1756</v>
      </c>
      <c r="AV370" t="s">
        <v>1756</v>
      </c>
      <c r="AZ370" t="s">
        <v>1756</v>
      </c>
      <c r="BA370" t="s">
        <v>1865</v>
      </c>
      <c r="BB370" t="s">
        <v>2387</v>
      </c>
      <c r="BC370" t="s">
        <v>2388</v>
      </c>
      <c r="BD370" t="s">
        <v>1756</v>
      </c>
      <c r="BE370" t="s">
        <v>824</v>
      </c>
      <c r="BF370" t="s">
        <v>824</v>
      </c>
    </row>
    <row r="371" spans="1:58">
      <c r="A371" t="s">
        <v>829</v>
      </c>
      <c r="B371">
        <v>6</v>
      </c>
      <c r="C371">
        <v>0</v>
      </c>
      <c r="D371">
        <v>9725</v>
      </c>
      <c r="E371" t="s">
        <v>2384</v>
      </c>
      <c r="F371">
        <v>53511012</v>
      </c>
      <c r="G371" t="s">
        <v>2041</v>
      </c>
      <c r="H371">
        <v>0</v>
      </c>
      <c r="I371" t="s">
        <v>2056</v>
      </c>
      <c r="J371">
        <v>210</v>
      </c>
      <c r="K371">
        <v>16</v>
      </c>
      <c r="L371" t="s">
        <v>1755</v>
      </c>
      <c r="M371" t="s">
        <v>1756</v>
      </c>
      <c r="N371" t="s">
        <v>1756</v>
      </c>
      <c r="O371" t="s">
        <v>1757</v>
      </c>
      <c r="P371" t="s">
        <v>1757</v>
      </c>
      <c r="Q371" s="387">
        <v>3360</v>
      </c>
      <c r="R371">
        <v>436.8</v>
      </c>
      <c r="S371">
        <v>3796.7999999999997</v>
      </c>
      <c r="T371" s="388">
        <v>44427</v>
      </c>
      <c r="U371">
        <v>0</v>
      </c>
      <c r="V371" t="s">
        <v>830</v>
      </c>
      <c r="W371" s="388">
        <v>44446</v>
      </c>
      <c r="X371">
        <v>160</v>
      </c>
      <c r="Y371">
        <v>0</v>
      </c>
      <c r="Z371">
        <v>0</v>
      </c>
      <c r="AA371" t="s">
        <v>1758</v>
      </c>
      <c r="AB371" t="s">
        <v>2044</v>
      </c>
      <c r="AD371" t="s">
        <v>2045</v>
      </c>
      <c r="AE371" t="s">
        <v>2046</v>
      </c>
      <c r="AI371" t="s">
        <v>1761</v>
      </c>
      <c r="AL371" t="s">
        <v>2320</v>
      </c>
      <c r="AM371">
        <v>6</v>
      </c>
      <c r="AO371" t="s">
        <v>2049</v>
      </c>
      <c r="AP371">
        <v>0</v>
      </c>
      <c r="AQ371" s="388">
        <v>44432</v>
      </c>
      <c r="AS371" t="s">
        <v>2294</v>
      </c>
      <c r="AT371" s="388">
        <v>44432</v>
      </c>
      <c r="AU371" t="s">
        <v>1756</v>
      </c>
      <c r="AV371" t="s">
        <v>1756</v>
      </c>
      <c r="AZ371" t="s">
        <v>1756</v>
      </c>
      <c r="BA371" t="s">
        <v>1865</v>
      </c>
      <c r="BB371" t="s">
        <v>2389</v>
      </c>
      <c r="BC371" t="s">
        <v>2390</v>
      </c>
      <c r="BD371" t="s">
        <v>1756</v>
      </c>
      <c r="BE371" t="s">
        <v>824</v>
      </c>
      <c r="BF371" t="s">
        <v>824</v>
      </c>
    </row>
    <row r="372" spans="1:58">
      <c r="A372" t="s">
        <v>829</v>
      </c>
      <c r="B372">
        <v>6</v>
      </c>
      <c r="C372">
        <v>0</v>
      </c>
      <c r="D372">
        <v>9725</v>
      </c>
      <c r="E372" t="s">
        <v>2384</v>
      </c>
      <c r="F372">
        <v>53511012</v>
      </c>
      <c r="G372" t="s">
        <v>2041</v>
      </c>
      <c r="H372">
        <v>0</v>
      </c>
      <c r="I372" t="s">
        <v>518</v>
      </c>
      <c r="J372">
        <v>95</v>
      </c>
      <c r="K372">
        <v>12</v>
      </c>
      <c r="L372" t="s">
        <v>1771</v>
      </c>
      <c r="M372" t="s">
        <v>1756</v>
      </c>
      <c r="N372" t="s">
        <v>1756</v>
      </c>
      <c r="O372" t="s">
        <v>1757</v>
      </c>
      <c r="P372" t="s">
        <v>1757</v>
      </c>
      <c r="Q372" s="387">
        <v>1140</v>
      </c>
      <c r="R372">
        <v>148.20000000000002</v>
      </c>
      <c r="S372">
        <v>1288.1999999999998</v>
      </c>
      <c r="T372" s="388">
        <v>44427</v>
      </c>
      <c r="U372">
        <v>0</v>
      </c>
      <c r="V372" t="s">
        <v>830</v>
      </c>
      <c r="W372" s="388">
        <v>44446</v>
      </c>
      <c r="X372">
        <v>160</v>
      </c>
      <c r="Y372">
        <v>0</v>
      </c>
      <c r="Z372">
        <v>0</v>
      </c>
      <c r="AA372" t="s">
        <v>1758</v>
      </c>
      <c r="AB372" t="s">
        <v>2044</v>
      </c>
      <c r="AD372" t="s">
        <v>2045</v>
      </c>
      <c r="AE372" t="s">
        <v>2046</v>
      </c>
      <c r="AI372" t="s">
        <v>1761</v>
      </c>
      <c r="AL372" t="s">
        <v>2320</v>
      </c>
      <c r="AM372">
        <v>6</v>
      </c>
      <c r="AO372" t="s">
        <v>2049</v>
      </c>
      <c r="AP372">
        <v>0</v>
      </c>
      <c r="AQ372" s="388">
        <v>44432</v>
      </c>
      <c r="AS372" t="s">
        <v>2294</v>
      </c>
      <c r="AT372" s="388">
        <v>44432</v>
      </c>
      <c r="AU372" t="s">
        <v>1756</v>
      </c>
      <c r="AV372" t="s">
        <v>1756</v>
      </c>
      <c r="AZ372" t="s">
        <v>1756</v>
      </c>
      <c r="BA372" t="s">
        <v>1865</v>
      </c>
      <c r="BB372" t="s">
        <v>2391</v>
      </c>
      <c r="BC372" t="s">
        <v>2392</v>
      </c>
      <c r="BD372" t="s">
        <v>1756</v>
      </c>
      <c r="BE372" t="s">
        <v>824</v>
      </c>
      <c r="BF372" t="s">
        <v>824</v>
      </c>
    </row>
    <row r="373" spans="1:58">
      <c r="A373" t="s">
        <v>829</v>
      </c>
      <c r="B373">
        <v>6</v>
      </c>
      <c r="C373">
        <v>0</v>
      </c>
      <c r="D373">
        <v>9725</v>
      </c>
      <c r="E373" t="s">
        <v>2384</v>
      </c>
      <c r="F373">
        <v>53511012</v>
      </c>
      <c r="G373" t="s">
        <v>2041</v>
      </c>
      <c r="H373">
        <v>0</v>
      </c>
      <c r="I373" t="s">
        <v>2062</v>
      </c>
      <c r="J373">
        <v>138.05000000000001</v>
      </c>
      <c r="K373">
        <v>5</v>
      </c>
      <c r="L373" t="s">
        <v>2063</v>
      </c>
      <c r="M373" t="s">
        <v>2064</v>
      </c>
      <c r="N373" t="s">
        <v>1757</v>
      </c>
      <c r="O373" t="s">
        <v>1756</v>
      </c>
      <c r="P373" t="s">
        <v>1756</v>
      </c>
      <c r="Q373" s="387">
        <v>690.25</v>
      </c>
      <c r="R373">
        <v>89.732500000000002</v>
      </c>
      <c r="S373">
        <v>779.98249999999996</v>
      </c>
      <c r="T373" s="388">
        <v>44427</v>
      </c>
      <c r="U373">
        <v>0</v>
      </c>
      <c r="V373" t="s">
        <v>830</v>
      </c>
      <c r="W373" s="388">
        <v>44446</v>
      </c>
      <c r="X373">
        <v>160</v>
      </c>
      <c r="Y373">
        <v>0</v>
      </c>
      <c r="Z373">
        <v>0</v>
      </c>
      <c r="AA373" t="s">
        <v>1758</v>
      </c>
      <c r="AB373" t="s">
        <v>2044</v>
      </c>
      <c r="AD373" t="s">
        <v>2045</v>
      </c>
      <c r="AE373" t="s">
        <v>2046</v>
      </c>
      <c r="AI373" t="s">
        <v>1761</v>
      </c>
      <c r="AL373" t="s">
        <v>2320</v>
      </c>
      <c r="AM373">
        <v>6</v>
      </c>
      <c r="AO373" t="s">
        <v>2049</v>
      </c>
      <c r="AP373">
        <v>0</v>
      </c>
      <c r="AQ373" s="388">
        <v>44432</v>
      </c>
      <c r="AS373" t="s">
        <v>2294</v>
      </c>
      <c r="AT373" s="388">
        <v>44432</v>
      </c>
      <c r="AU373" t="s">
        <v>1756</v>
      </c>
      <c r="AV373" t="s">
        <v>1756</v>
      </c>
      <c r="AZ373" t="s">
        <v>1756</v>
      </c>
      <c r="BA373" t="s">
        <v>1865</v>
      </c>
      <c r="BB373" t="s">
        <v>2393</v>
      </c>
      <c r="BC373" t="s">
        <v>2394</v>
      </c>
      <c r="BD373" t="s">
        <v>1756</v>
      </c>
      <c r="BE373" t="s">
        <v>824</v>
      </c>
      <c r="BF373" t="s">
        <v>824</v>
      </c>
    </row>
    <row r="374" spans="1:58">
      <c r="A374" t="s">
        <v>829</v>
      </c>
      <c r="B374">
        <v>6</v>
      </c>
      <c r="C374">
        <v>0</v>
      </c>
      <c r="D374">
        <v>9725</v>
      </c>
      <c r="E374" t="s">
        <v>2384</v>
      </c>
      <c r="F374">
        <v>53511012</v>
      </c>
      <c r="G374" t="s">
        <v>2041</v>
      </c>
      <c r="H374">
        <v>0</v>
      </c>
      <c r="I374" t="s">
        <v>2062</v>
      </c>
      <c r="J374">
        <v>138.05000000000001</v>
      </c>
      <c r="K374">
        <v>9</v>
      </c>
      <c r="L374" t="s">
        <v>2063</v>
      </c>
      <c r="M374" t="s">
        <v>1757</v>
      </c>
      <c r="N374" t="s">
        <v>1757</v>
      </c>
      <c r="O374" t="s">
        <v>1756</v>
      </c>
      <c r="P374" t="s">
        <v>1756</v>
      </c>
      <c r="Q374" s="387">
        <v>1242.45</v>
      </c>
      <c r="R374">
        <v>161.51850000000002</v>
      </c>
      <c r="S374">
        <v>1403.9684999999999</v>
      </c>
      <c r="T374" s="388">
        <v>44427</v>
      </c>
      <c r="U374">
        <v>0</v>
      </c>
      <c r="V374" t="s">
        <v>830</v>
      </c>
      <c r="W374" s="388">
        <v>44446</v>
      </c>
      <c r="X374">
        <v>160</v>
      </c>
      <c r="Y374">
        <v>0</v>
      </c>
      <c r="Z374">
        <v>0</v>
      </c>
      <c r="AA374" t="s">
        <v>1758</v>
      </c>
      <c r="AB374" t="s">
        <v>2044</v>
      </c>
      <c r="AD374" t="s">
        <v>2045</v>
      </c>
      <c r="AE374" t="s">
        <v>2046</v>
      </c>
      <c r="AI374" t="s">
        <v>1761</v>
      </c>
      <c r="AL374" t="s">
        <v>2320</v>
      </c>
      <c r="AM374">
        <v>6</v>
      </c>
      <c r="AO374" t="s">
        <v>2049</v>
      </c>
      <c r="AP374">
        <v>0</v>
      </c>
      <c r="AQ374" s="388">
        <v>44432</v>
      </c>
      <c r="AS374" t="s">
        <v>2294</v>
      </c>
      <c r="AT374" s="388">
        <v>44432</v>
      </c>
      <c r="AU374" t="s">
        <v>1756</v>
      </c>
      <c r="AV374" t="s">
        <v>1756</v>
      </c>
      <c r="AZ374" t="s">
        <v>1756</v>
      </c>
      <c r="BA374" t="s">
        <v>1865</v>
      </c>
      <c r="BB374" t="s">
        <v>2395</v>
      </c>
      <c r="BC374" t="s">
        <v>2396</v>
      </c>
      <c r="BD374" t="s">
        <v>1756</v>
      </c>
      <c r="BE374" t="s">
        <v>824</v>
      </c>
      <c r="BF374" t="s">
        <v>824</v>
      </c>
    </row>
    <row r="375" spans="1:58">
      <c r="A375" t="s">
        <v>829</v>
      </c>
      <c r="B375">
        <v>6</v>
      </c>
      <c r="C375">
        <v>0</v>
      </c>
      <c r="D375">
        <v>9725</v>
      </c>
      <c r="E375" t="s">
        <v>2384</v>
      </c>
      <c r="F375">
        <v>53511012</v>
      </c>
      <c r="G375" t="s">
        <v>2041</v>
      </c>
      <c r="H375">
        <v>0</v>
      </c>
      <c r="I375" t="s">
        <v>2062</v>
      </c>
      <c r="J375">
        <v>138.05000000000001</v>
      </c>
      <c r="K375">
        <v>9</v>
      </c>
      <c r="L375" t="s">
        <v>2063</v>
      </c>
      <c r="M375" t="s">
        <v>1757</v>
      </c>
      <c r="N375" t="s">
        <v>1757</v>
      </c>
      <c r="O375" t="s">
        <v>1756</v>
      </c>
      <c r="P375" t="s">
        <v>1756</v>
      </c>
      <c r="Q375" s="387">
        <v>1242.45</v>
      </c>
      <c r="R375">
        <v>161.51850000000002</v>
      </c>
      <c r="S375">
        <v>1403.9684999999999</v>
      </c>
      <c r="T375" s="388">
        <v>44427</v>
      </c>
      <c r="U375">
        <v>0</v>
      </c>
      <c r="V375" t="s">
        <v>830</v>
      </c>
      <c r="W375" s="388">
        <v>44446</v>
      </c>
      <c r="X375">
        <v>160</v>
      </c>
      <c r="Y375">
        <v>0</v>
      </c>
      <c r="Z375">
        <v>0</v>
      </c>
      <c r="AA375" t="s">
        <v>1758</v>
      </c>
      <c r="AB375" t="s">
        <v>2044</v>
      </c>
      <c r="AD375" t="s">
        <v>2045</v>
      </c>
      <c r="AE375" t="s">
        <v>2046</v>
      </c>
      <c r="AI375" t="s">
        <v>1761</v>
      </c>
      <c r="AL375" t="s">
        <v>2320</v>
      </c>
      <c r="AM375">
        <v>6</v>
      </c>
      <c r="AO375" t="s">
        <v>2049</v>
      </c>
      <c r="AP375">
        <v>0</v>
      </c>
      <c r="AQ375" s="388">
        <v>44432</v>
      </c>
      <c r="AS375" t="s">
        <v>2294</v>
      </c>
      <c r="AT375" s="388">
        <v>44432</v>
      </c>
      <c r="AU375" t="s">
        <v>1756</v>
      </c>
      <c r="AV375" t="s">
        <v>1756</v>
      </c>
      <c r="AZ375" t="s">
        <v>1756</v>
      </c>
      <c r="BA375" t="s">
        <v>1865</v>
      </c>
      <c r="BB375" t="s">
        <v>2395</v>
      </c>
      <c r="BC375" t="s">
        <v>2396</v>
      </c>
      <c r="BD375" t="s">
        <v>1756</v>
      </c>
      <c r="BE375" t="s">
        <v>824</v>
      </c>
      <c r="BF375" t="s">
        <v>824</v>
      </c>
    </row>
    <row r="376" spans="1:58">
      <c r="A376" t="s">
        <v>829</v>
      </c>
      <c r="B376">
        <v>6</v>
      </c>
      <c r="C376">
        <v>0</v>
      </c>
      <c r="D376">
        <v>9725</v>
      </c>
      <c r="E376" t="s">
        <v>2384</v>
      </c>
      <c r="F376">
        <v>53511012</v>
      </c>
      <c r="G376" t="s">
        <v>2041</v>
      </c>
      <c r="H376">
        <v>0</v>
      </c>
      <c r="I376" t="s">
        <v>2062</v>
      </c>
      <c r="J376">
        <v>138.05000000000001</v>
      </c>
      <c r="K376">
        <v>18</v>
      </c>
      <c r="L376" t="s">
        <v>2063</v>
      </c>
      <c r="M376" t="s">
        <v>1757</v>
      </c>
      <c r="N376" t="s">
        <v>1757</v>
      </c>
      <c r="O376" t="s">
        <v>1756</v>
      </c>
      <c r="P376" t="s">
        <v>1756</v>
      </c>
      <c r="Q376" s="387">
        <v>2484.9</v>
      </c>
      <c r="R376">
        <v>323.03700000000003</v>
      </c>
      <c r="S376">
        <v>2807.9369999999999</v>
      </c>
      <c r="T376" s="388">
        <v>44427</v>
      </c>
      <c r="U376">
        <v>0</v>
      </c>
      <c r="V376" t="s">
        <v>830</v>
      </c>
      <c r="W376" s="388">
        <v>44446</v>
      </c>
      <c r="X376">
        <v>160</v>
      </c>
      <c r="Y376">
        <v>0</v>
      </c>
      <c r="Z376">
        <v>0</v>
      </c>
      <c r="AA376" t="s">
        <v>1758</v>
      </c>
      <c r="AB376" t="s">
        <v>2044</v>
      </c>
      <c r="AD376" t="s">
        <v>2045</v>
      </c>
      <c r="AE376" t="s">
        <v>2046</v>
      </c>
      <c r="AI376" t="s">
        <v>1761</v>
      </c>
      <c r="AL376" t="s">
        <v>2320</v>
      </c>
      <c r="AM376">
        <v>6</v>
      </c>
      <c r="AO376" t="s">
        <v>2049</v>
      </c>
      <c r="AP376">
        <v>0</v>
      </c>
      <c r="AQ376" s="388">
        <v>44432</v>
      </c>
      <c r="AS376" t="s">
        <v>2294</v>
      </c>
      <c r="AT376" s="388">
        <v>44432</v>
      </c>
      <c r="AU376" t="s">
        <v>1756</v>
      </c>
      <c r="AV376" t="s">
        <v>1756</v>
      </c>
      <c r="AZ376" t="s">
        <v>1756</v>
      </c>
      <c r="BA376" t="s">
        <v>1865</v>
      </c>
      <c r="BB376" t="s">
        <v>2397</v>
      </c>
      <c r="BC376" t="s">
        <v>2398</v>
      </c>
      <c r="BD376" t="s">
        <v>1756</v>
      </c>
      <c r="BE376" t="s">
        <v>824</v>
      </c>
      <c r="BF376" t="s">
        <v>824</v>
      </c>
    </row>
    <row r="377" spans="1:58">
      <c r="A377" t="s">
        <v>829</v>
      </c>
      <c r="B377">
        <v>6</v>
      </c>
      <c r="C377">
        <v>0</v>
      </c>
      <c r="D377">
        <v>9725</v>
      </c>
      <c r="E377" t="s">
        <v>2384</v>
      </c>
      <c r="F377">
        <v>53511012</v>
      </c>
      <c r="G377" t="s">
        <v>2041</v>
      </c>
      <c r="H377">
        <v>0</v>
      </c>
      <c r="I377" t="s">
        <v>2069</v>
      </c>
      <c r="J377">
        <v>144.6</v>
      </c>
      <c r="K377">
        <v>5</v>
      </c>
      <c r="L377" t="s">
        <v>2063</v>
      </c>
      <c r="M377" t="s">
        <v>1757</v>
      </c>
      <c r="N377" t="s">
        <v>1757</v>
      </c>
      <c r="O377" t="s">
        <v>1756</v>
      </c>
      <c r="P377" t="s">
        <v>1756</v>
      </c>
      <c r="Q377" s="387">
        <v>723</v>
      </c>
      <c r="R377">
        <v>93.990000000000009</v>
      </c>
      <c r="S377">
        <v>816.9899999999999</v>
      </c>
      <c r="T377" s="388">
        <v>44427</v>
      </c>
      <c r="U377">
        <v>0</v>
      </c>
      <c r="V377" t="s">
        <v>830</v>
      </c>
      <c r="W377" s="388">
        <v>44446</v>
      </c>
      <c r="X377">
        <v>160</v>
      </c>
      <c r="Y377">
        <v>0</v>
      </c>
      <c r="Z377">
        <v>0</v>
      </c>
      <c r="AA377" t="s">
        <v>1758</v>
      </c>
      <c r="AB377" t="s">
        <v>2044</v>
      </c>
      <c r="AD377" t="s">
        <v>2045</v>
      </c>
      <c r="AE377" t="s">
        <v>2046</v>
      </c>
      <c r="AI377" t="s">
        <v>1761</v>
      </c>
      <c r="AL377" t="s">
        <v>2320</v>
      </c>
      <c r="AM377">
        <v>6</v>
      </c>
      <c r="AO377" t="s">
        <v>2049</v>
      </c>
      <c r="AP377">
        <v>0</v>
      </c>
      <c r="AQ377" s="388">
        <v>44432</v>
      </c>
      <c r="AS377" t="s">
        <v>2294</v>
      </c>
      <c r="AT377" s="388">
        <v>44432</v>
      </c>
      <c r="AU377" t="s">
        <v>1756</v>
      </c>
      <c r="AV377" t="s">
        <v>1756</v>
      </c>
      <c r="AZ377" t="s">
        <v>1756</v>
      </c>
      <c r="BA377" t="s">
        <v>1865</v>
      </c>
      <c r="BB377" t="s">
        <v>2399</v>
      </c>
      <c r="BC377" t="s">
        <v>2400</v>
      </c>
      <c r="BD377" t="s">
        <v>1756</v>
      </c>
      <c r="BE377" t="s">
        <v>824</v>
      </c>
      <c r="BF377" t="s">
        <v>824</v>
      </c>
    </row>
    <row r="378" spans="1:58">
      <c r="A378" t="s">
        <v>829</v>
      </c>
      <c r="B378">
        <v>6</v>
      </c>
      <c r="C378">
        <v>0</v>
      </c>
      <c r="D378">
        <v>9725</v>
      </c>
      <c r="E378" t="s">
        <v>2384</v>
      </c>
      <c r="F378">
        <v>53511012</v>
      </c>
      <c r="G378" t="s">
        <v>2041</v>
      </c>
      <c r="H378">
        <v>0</v>
      </c>
      <c r="I378" t="s">
        <v>2073</v>
      </c>
      <c r="J378">
        <v>243.75</v>
      </c>
      <c r="K378">
        <v>7</v>
      </c>
      <c r="L378" t="s">
        <v>1755</v>
      </c>
      <c r="M378" t="s">
        <v>1757</v>
      </c>
      <c r="N378" t="s">
        <v>1757</v>
      </c>
      <c r="O378" t="s">
        <v>1756</v>
      </c>
      <c r="P378" t="s">
        <v>1756</v>
      </c>
      <c r="Q378" s="387">
        <v>1706.25</v>
      </c>
      <c r="R378">
        <v>221.8125</v>
      </c>
      <c r="S378">
        <v>1928.0624999999998</v>
      </c>
      <c r="T378" s="388">
        <v>44427</v>
      </c>
      <c r="U378">
        <v>0</v>
      </c>
      <c r="V378" t="s">
        <v>830</v>
      </c>
      <c r="W378" s="388">
        <v>44446</v>
      </c>
      <c r="X378">
        <v>160</v>
      </c>
      <c r="Y378">
        <v>0</v>
      </c>
      <c r="Z378">
        <v>0</v>
      </c>
      <c r="AA378" t="s">
        <v>1758</v>
      </c>
      <c r="AB378" t="s">
        <v>2044</v>
      </c>
      <c r="AD378" t="s">
        <v>2045</v>
      </c>
      <c r="AE378" t="s">
        <v>2046</v>
      </c>
      <c r="AI378" t="s">
        <v>1761</v>
      </c>
      <c r="AL378" t="s">
        <v>2320</v>
      </c>
      <c r="AM378">
        <v>6</v>
      </c>
      <c r="AO378" t="s">
        <v>2049</v>
      </c>
      <c r="AP378">
        <v>0</v>
      </c>
      <c r="AQ378" s="388">
        <v>44432</v>
      </c>
      <c r="AS378" t="s">
        <v>2294</v>
      </c>
      <c r="AT378" s="388">
        <v>44432</v>
      </c>
      <c r="AU378" t="s">
        <v>1756</v>
      </c>
      <c r="AV378" t="s">
        <v>1756</v>
      </c>
      <c r="AZ378" t="s">
        <v>1756</v>
      </c>
      <c r="BA378" t="s">
        <v>1865</v>
      </c>
      <c r="BB378" t="s">
        <v>2401</v>
      </c>
      <c r="BC378" t="s">
        <v>2402</v>
      </c>
      <c r="BD378" t="s">
        <v>1756</v>
      </c>
      <c r="BE378" t="s">
        <v>824</v>
      </c>
      <c r="BF378" t="s">
        <v>824</v>
      </c>
    </row>
    <row r="379" spans="1:58">
      <c r="A379" t="s">
        <v>829</v>
      </c>
      <c r="B379">
        <v>6</v>
      </c>
      <c r="C379">
        <v>0</v>
      </c>
      <c r="D379">
        <v>9725</v>
      </c>
      <c r="E379" t="s">
        <v>2384</v>
      </c>
      <c r="F379">
        <v>53511012</v>
      </c>
      <c r="G379" t="s">
        <v>2041</v>
      </c>
      <c r="H379">
        <v>0</v>
      </c>
      <c r="I379" t="s">
        <v>2073</v>
      </c>
      <c r="J379">
        <v>243.75</v>
      </c>
      <c r="K379">
        <v>1</v>
      </c>
      <c r="L379" t="s">
        <v>1755</v>
      </c>
      <c r="M379" t="s">
        <v>1757</v>
      </c>
      <c r="N379" t="s">
        <v>1757</v>
      </c>
      <c r="O379" t="s">
        <v>1756</v>
      </c>
      <c r="P379" t="s">
        <v>1756</v>
      </c>
      <c r="Q379" s="387">
        <v>243.75</v>
      </c>
      <c r="R379">
        <v>31.6875</v>
      </c>
      <c r="S379">
        <v>275.4375</v>
      </c>
      <c r="T379" s="388">
        <v>44427</v>
      </c>
      <c r="U379">
        <v>0</v>
      </c>
      <c r="V379" t="s">
        <v>830</v>
      </c>
      <c r="W379" s="388">
        <v>44446</v>
      </c>
      <c r="X379">
        <v>160</v>
      </c>
      <c r="Y379">
        <v>0</v>
      </c>
      <c r="Z379">
        <v>0</v>
      </c>
      <c r="AA379" t="s">
        <v>1758</v>
      </c>
      <c r="AB379" t="s">
        <v>2044</v>
      </c>
      <c r="AD379" t="s">
        <v>2045</v>
      </c>
      <c r="AE379" t="s">
        <v>2046</v>
      </c>
      <c r="AI379" t="s">
        <v>1761</v>
      </c>
      <c r="AL379" t="s">
        <v>2320</v>
      </c>
      <c r="AM379">
        <v>6</v>
      </c>
      <c r="AO379" t="s">
        <v>2049</v>
      </c>
      <c r="AP379">
        <v>0</v>
      </c>
      <c r="AQ379" s="388">
        <v>44432</v>
      </c>
      <c r="AS379" t="s">
        <v>2294</v>
      </c>
      <c r="AT379" s="388">
        <v>44432</v>
      </c>
      <c r="AU379" t="s">
        <v>1756</v>
      </c>
      <c r="AV379" t="s">
        <v>1756</v>
      </c>
      <c r="AZ379" t="s">
        <v>1756</v>
      </c>
      <c r="BA379" t="s">
        <v>1865</v>
      </c>
      <c r="BB379" t="s">
        <v>2403</v>
      </c>
      <c r="BC379" t="s">
        <v>2404</v>
      </c>
      <c r="BD379" t="s">
        <v>1756</v>
      </c>
      <c r="BE379" t="s">
        <v>824</v>
      </c>
      <c r="BF379" t="s">
        <v>824</v>
      </c>
    </row>
    <row r="380" spans="1:58">
      <c r="A380" t="s">
        <v>829</v>
      </c>
      <c r="B380">
        <v>6</v>
      </c>
      <c r="C380">
        <v>0</v>
      </c>
      <c r="D380">
        <v>9725</v>
      </c>
      <c r="E380" t="s">
        <v>2384</v>
      </c>
      <c r="F380">
        <v>53511012</v>
      </c>
      <c r="G380" t="s">
        <v>2041</v>
      </c>
      <c r="H380">
        <v>0</v>
      </c>
      <c r="I380" t="s">
        <v>2073</v>
      </c>
      <c r="J380">
        <v>243.75</v>
      </c>
      <c r="K380">
        <v>1</v>
      </c>
      <c r="L380" t="s">
        <v>1755</v>
      </c>
      <c r="M380" t="s">
        <v>1757</v>
      </c>
      <c r="N380" t="s">
        <v>1757</v>
      </c>
      <c r="O380" t="s">
        <v>1756</v>
      </c>
      <c r="P380" t="s">
        <v>1756</v>
      </c>
      <c r="Q380" s="387">
        <v>243.75</v>
      </c>
      <c r="R380">
        <v>31.6875</v>
      </c>
      <c r="S380">
        <v>275.4375</v>
      </c>
      <c r="T380" s="388">
        <v>44427</v>
      </c>
      <c r="U380">
        <v>0</v>
      </c>
      <c r="V380" t="s">
        <v>830</v>
      </c>
      <c r="W380" s="388">
        <v>44446</v>
      </c>
      <c r="X380">
        <v>160</v>
      </c>
      <c r="Y380">
        <v>0</v>
      </c>
      <c r="Z380">
        <v>0</v>
      </c>
      <c r="AA380" t="s">
        <v>1758</v>
      </c>
      <c r="AB380" t="s">
        <v>2044</v>
      </c>
      <c r="AD380" t="s">
        <v>2045</v>
      </c>
      <c r="AE380" t="s">
        <v>2046</v>
      </c>
      <c r="AI380" t="s">
        <v>1761</v>
      </c>
      <c r="AL380" t="s">
        <v>2320</v>
      </c>
      <c r="AM380">
        <v>6</v>
      </c>
      <c r="AO380" t="s">
        <v>2049</v>
      </c>
      <c r="AP380">
        <v>0</v>
      </c>
      <c r="AQ380" s="388">
        <v>44432</v>
      </c>
      <c r="AS380" t="s">
        <v>2294</v>
      </c>
      <c r="AT380" s="388">
        <v>44432</v>
      </c>
      <c r="AU380" t="s">
        <v>1756</v>
      </c>
      <c r="AV380" t="s">
        <v>1756</v>
      </c>
      <c r="AZ380" t="s">
        <v>1756</v>
      </c>
      <c r="BA380" t="s">
        <v>1865</v>
      </c>
      <c r="BB380" t="s">
        <v>2403</v>
      </c>
      <c r="BC380" t="s">
        <v>2404</v>
      </c>
      <c r="BD380" t="s">
        <v>1756</v>
      </c>
      <c r="BE380" t="s">
        <v>824</v>
      </c>
      <c r="BF380" t="s">
        <v>824</v>
      </c>
    </row>
    <row r="381" spans="1:58">
      <c r="A381" t="s">
        <v>829</v>
      </c>
      <c r="B381">
        <v>6</v>
      </c>
      <c r="C381">
        <v>0</v>
      </c>
      <c r="D381">
        <v>9725</v>
      </c>
      <c r="E381" t="s">
        <v>2384</v>
      </c>
      <c r="F381">
        <v>53511012</v>
      </c>
      <c r="G381" t="s">
        <v>2041</v>
      </c>
      <c r="H381">
        <v>0</v>
      </c>
      <c r="I381" t="s">
        <v>2079</v>
      </c>
      <c r="J381">
        <v>63.38</v>
      </c>
      <c r="K381">
        <v>9</v>
      </c>
      <c r="L381" t="s">
        <v>1771</v>
      </c>
      <c r="M381" t="s">
        <v>2080</v>
      </c>
      <c r="N381" t="s">
        <v>1757</v>
      </c>
      <c r="O381" t="s">
        <v>1756</v>
      </c>
      <c r="P381" t="s">
        <v>1756</v>
      </c>
      <c r="Q381" s="387">
        <v>570.41999999999996</v>
      </c>
      <c r="R381">
        <v>74.154600000000002</v>
      </c>
      <c r="S381">
        <v>644.57459999999992</v>
      </c>
      <c r="T381" s="388">
        <v>44427</v>
      </c>
      <c r="U381">
        <v>0</v>
      </c>
      <c r="V381" t="s">
        <v>830</v>
      </c>
      <c r="W381" s="388">
        <v>44446</v>
      </c>
      <c r="X381">
        <v>160</v>
      </c>
      <c r="Y381">
        <v>0</v>
      </c>
      <c r="Z381">
        <v>0</v>
      </c>
      <c r="AA381" t="s">
        <v>1758</v>
      </c>
      <c r="AB381" t="s">
        <v>2044</v>
      </c>
      <c r="AD381" t="s">
        <v>2045</v>
      </c>
      <c r="AE381" t="s">
        <v>2046</v>
      </c>
      <c r="AI381" t="s">
        <v>1761</v>
      </c>
      <c r="AL381" t="s">
        <v>2320</v>
      </c>
      <c r="AM381">
        <v>6</v>
      </c>
      <c r="AO381" t="s">
        <v>2049</v>
      </c>
      <c r="AP381">
        <v>0</v>
      </c>
      <c r="AQ381" s="388">
        <v>44432</v>
      </c>
      <c r="AS381" t="s">
        <v>2294</v>
      </c>
      <c r="AT381" s="388">
        <v>44432</v>
      </c>
      <c r="AU381" t="s">
        <v>1756</v>
      </c>
      <c r="AV381" t="s">
        <v>1756</v>
      </c>
      <c r="AZ381" t="s">
        <v>1756</v>
      </c>
      <c r="BA381" t="s">
        <v>1865</v>
      </c>
      <c r="BB381" t="s">
        <v>2405</v>
      </c>
      <c r="BC381" t="s">
        <v>2406</v>
      </c>
      <c r="BD381" t="s">
        <v>1756</v>
      </c>
      <c r="BE381" t="s">
        <v>824</v>
      </c>
      <c r="BF381" t="s">
        <v>824</v>
      </c>
    </row>
    <row r="382" spans="1:58">
      <c r="A382" t="s">
        <v>829</v>
      </c>
      <c r="B382">
        <v>6</v>
      </c>
      <c r="C382">
        <v>0</v>
      </c>
      <c r="D382">
        <v>9725</v>
      </c>
      <c r="E382" t="s">
        <v>2384</v>
      </c>
      <c r="F382">
        <v>53511012</v>
      </c>
      <c r="G382" t="s">
        <v>2041</v>
      </c>
      <c r="H382">
        <v>0</v>
      </c>
      <c r="I382" t="s">
        <v>2079</v>
      </c>
      <c r="J382">
        <v>63.38</v>
      </c>
      <c r="K382">
        <v>9</v>
      </c>
      <c r="L382" t="s">
        <v>1771</v>
      </c>
      <c r="M382" t="s">
        <v>1757</v>
      </c>
      <c r="N382" t="s">
        <v>1757</v>
      </c>
      <c r="O382" t="s">
        <v>1756</v>
      </c>
      <c r="P382" t="s">
        <v>1756</v>
      </c>
      <c r="Q382" s="387">
        <v>570.41999999999996</v>
      </c>
      <c r="R382">
        <v>74.154600000000002</v>
      </c>
      <c r="S382">
        <v>644.57459999999992</v>
      </c>
      <c r="T382" s="388">
        <v>44427</v>
      </c>
      <c r="U382">
        <v>0</v>
      </c>
      <c r="V382" t="s">
        <v>830</v>
      </c>
      <c r="W382" s="388">
        <v>44446</v>
      </c>
      <c r="X382">
        <v>160</v>
      </c>
      <c r="Y382">
        <v>0</v>
      </c>
      <c r="Z382">
        <v>0</v>
      </c>
      <c r="AA382" t="s">
        <v>1758</v>
      </c>
      <c r="AB382" t="s">
        <v>2044</v>
      </c>
      <c r="AD382" t="s">
        <v>2045</v>
      </c>
      <c r="AE382" t="s">
        <v>2046</v>
      </c>
      <c r="AI382" t="s">
        <v>1761</v>
      </c>
      <c r="AL382" t="s">
        <v>2320</v>
      </c>
      <c r="AM382">
        <v>6</v>
      </c>
      <c r="AO382" t="s">
        <v>2049</v>
      </c>
      <c r="AP382">
        <v>0</v>
      </c>
      <c r="AQ382" s="388">
        <v>44432</v>
      </c>
      <c r="AS382" t="s">
        <v>2294</v>
      </c>
      <c r="AT382" s="388">
        <v>44432</v>
      </c>
      <c r="AU382" t="s">
        <v>1756</v>
      </c>
      <c r="AV382" t="s">
        <v>1756</v>
      </c>
      <c r="AZ382" t="s">
        <v>1756</v>
      </c>
      <c r="BA382" t="s">
        <v>1865</v>
      </c>
      <c r="BB382" t="s">
        <v>2405</v>
      </c>
      <c r="BC382" t="s">
        <v>2406</v>
      </c>
      <c r="BD382" t="s">
        <v>1756</v>
      </c>
      <c r="BE382" t="s">
        <v>824</v>
      </c>
      <c r="BF382" t="s">
        <v>824</v>
      </c>
    </row>
    <row r="383" spans="1:58">
      <c r="A383" t="s">
        <v>829</v>
      </c>
      <c r="B383">
        <v>6</v>
      </c>
      <c r="C383">
        <v>0</v>
      </c>
      <c r="D383">
        <v>9725</v>
      </c>
      <c r="E383" t="s">
        <v>2384</v>
      </c>
      <c r="F383">
        <v>53511012</v>
      </c>
      <c r="G383" t="s">
        <v>2041</v>
      </c>
      <c r="H383">
        <v>0</v>
      </c>
      <c r="I383" t="s">
        <v>2079</v>
      </c>
      <c r="J383">
        <v>63.38</v>
      </c>
      <c r="K383">
        <v>9</v>
      </c>
      <c r="L383" t="s">
        <v>1771</v>
      </c>
      <c r="M383" t="s">
        <v>1757</v>
      </c>
      <c r="N383" t="s">
        <v>1757</v>
      </c>
      <c r="O383" t="s">
        <v>1756</v>
      </c>
      <c r="P383" t="s">
        <v>1756</v>
      </c>
      <c r="Q383" s="387">
        <v>570.41999999999996</v>
      </c>
      <c r="R383">
        <v>74.154600000000002</v>
      </c>
      <c r="S383">
        <v>644.57459999999992</v>
      </c>
      <c r="T383" s="388">
        <v>44427</v>
      </c>
      <c r="U383">
        <v>0</v>
      </c>
      <c r="V383" t="s">
        <v>830</v>
      </c>
      <c r="W383" s="388">
        <v>44446</v>
      </c>
      <c r="X383">
        <v>160</v>
      </c>
      <c r="Y383">
        <v>0</v>
      </c>
      <c r="Z383">
        <v>0</v>
      </c>
      <c r="AA383" t="s">
        <v>1758</v>
      </c>
      <c r="AB383" t="s">
        <v>2044</v>
      </c>
      <c r="AD383" t="s">
        <v>2045</v>
      </c>
      <c r="AE383" t="s">
        <v>2046</v>
      </c>
      <c r="AI383" t="s">
        <v>1761</v>
      </c>
      <c r="AL383" t="s">
        <v>2320</v>
      </c>
      <c r="AM383">
        <v>6</v>
      </c>
      <c r="AO383" t="s">
        <v>2049</v>
      </c>
      <c r="AP383">
        <v>0</v>
      </c>
      <c r="AQ383" s="388">
        <v>44432</v>
      </c>
      <c r="AS383" t="s">
        <v>2294</v>
      </c>
      <c r="AT383" s="388">
        <v>44432</v>
      </c>
      <c r="AU383" t="s">
        <v>1756</v>
      </c>
      <c r="AV383" t="s">
        <v>1756</v>
      </c>
      <c r="AZ383" t="s">
        <v>1756</v>
      </c>
      <c r="BA383" t="s">
        <v>1865</v>
      </c>
      <c r="BB383" t="s">
        <v>2405</v>
      </c>
      <c r="BC383" t="s">
        <v>2406</v>
      </c>
      <c r="BD383" t="s">
        <v>1756</v>
      </c>
      <c r="BE383" t="s">
        <v>824</v>
      </c>
      <c r="BF383" t="s">
        <v>824</v>
      </c>
    </row>
    <row r="384" spans="1:58">
      <c r="A384" t="s">
        <v>829</v>
      </c>
      <c r="B384">
        <v>6</v>
      </c>
      <c r="C384">
        <v>0</v>
      </c>
      <c r="D384">
        <v>9725</v>
      </c>
      <c r="E384" t="s">
        <v>2384</v>
      </c>
      <c r="F384">
        <v>53511012</v>
      </c>
      <c r="G384" t="s">
        <v>2041</v>
      </c>
      <c r="H384">
        <v>0</v>
      </c>
      <c r="I384" t="s">
        <v>2083</v>
      </c>
      <c r="J384">
        <v>12.21</v>
      </c>
      <c r="K384">
        <v>9</v>
      </c>
      <c r="L384" t="s">
        <v>1771</v>
      </c>
      <c r="M384" t="s">
        <v>1757</v>
      </c>
      <c r="N384" t="s">
        <v>1757</v>
      </c>
      <c r="O384" t="s">
        <v>1756</v>
      </c>
      <c r="P384" t="s">
        <v>1756</v>
      </c>
      <c r="Q384" s="387">
        <v>109.89</v>
      </c>
      <c r="R384">
        <v>14.2857</v>
      </c>
      <c r="S384">
        <v>124.17569999999999</v>
      </c>
      <c r="T384" s="388">
        <v>44427</v>
      </c>
      <c r="U384">
        <v>0</v>
      </c>
      <c r="V384" t="s">
        <v>830</v>
      </c>
      <c r="W384" s="388">
        <v>44446</v>
      </c>
      <c r="X384">
        <v>160</v>
      </c>
      <c r="Y384">
        <v>0</v>
      </c>
      <c r="Z384">
        <v>0</v>
      </c>
      <c r="AA384" t="s">
        <v>1758</v>
      </c>
      <c r="AB384" t="s">
        <v>2044</v>
      </c>
      <c r="AD384" t="s">
        <v>2045</v>
      </c>
      <c r="AE384" t="s">
        <v>2046</v>
      </c>
      <c r="AI384" t="s">
        <v>1761</v>
      </c>
      <c r="AL384" t="s">
        <v>2320</v>
      </c>
      <c r="AM384">
        <v>6</v>
      </c>
      <c r="AO384" t="s">
        <v>2049</v>
      </c>
      <c r="AP384">
        <v>0</v>
      </c>
      <c r="AQ384" s="388">
        <v>44432</v>
      </c>
      <c r="AS384" t="s">
        <v>2294</v>
      </c>
      <c r="AT384" s="388">
        <v>44432</v>
      </c>
      <c r="AU384" t="s">
        <v>1756</v>
      </c>
      <c r="AV384" t="s">
        <v>1756</v>
      </c>
      <c r="AZ384" t="s">
        <v>1756</v>
      </c>
      <c r="BA384" t="s">
        <v>1865</v>
      </c>
      <c r="BB384" t="s">
        <v>2407</v>
      </c>
      <c r="BC384" t="s">
        <v>2408</v>
      </c>
      <c r="BD384" t="s">
        <v>1756</v>
      </c>
      <c r="BE384" t="s">
        <v>824</v>
      </c>
      <c r="BF384" t="s">
        <v>824</v>
      </c>
    </row>
    <row r="385" spans="1:58">
      <c r="A385" t="s">
        <v>829</v>
      </c>
      <c r="B385">
        <v>6</v>
      </c>
      <c r="C385">
        <v>0</v>
      </c>
      <c r="D385">
        <v>9725</v>
      </c>
      <c r="E385" t="s">
        <v>2384</v>
      </c>
      <c r="F385">
        <v>53511012</v>
      </c>
      <c r="G385" t="s">
        <v>2041</v>
      </c>
      <c r="H385">
        <v>0</v>
      </c>
      <c r="I385" t="s">
        <v>2083</v>
      </c>
      <c r="J385">
        <v>12.21</v>
      </c>
      <c r="K385">
        <v>9</v>
      </c>
      <c r="L385" t="s">
        <v>1771</v>
      </c>
      <c r="M385" t="s">
        <v>1757</v>
      </c>
      <c r="N385" t="s">
        <v>1757</v>
      </c>
      <c r="O385" t="s">
        <v>1756</v>
      </c>
      <c r="P385" t="s">
        <v>1756</v>
      </c>
      <c r="Q385" s="387">
        <v>109.89</v>
      </c>
      <c r="R385">
        <v>14.2857</v>
      </c>
      <c r="S385">
        <v>124.17569999999999</v>
      </c>
      <c r="T385" s="388">
        <v>44427</v>
      </c>
      <c r="U385">
        <v>0</v>
      </c>
      <c r="V385" t="s">
        <v>830</v>
      </c>
      <c r="W385" s="388">
        <v>44446</v>
      </c>
      <c r="X385">
        <v>160</v>
      </c>
      <c r="Y385">
        <v>0</v>
      </c>
      <c r="Z385">
        <v>0</v>
      </c>
      <c r="AA385" t="s">
        <v>1758</v>
      </c>
      <c r="AB385" t="s">
        <v>2044</v>
      </c>
      <c r="AD385" t="s">
        <v>2045</v>
      </c>
      <c r="AE385" t="s">
        <v>2046</v>
      </c>
      <c r="AI385" t="s">
        <v>1761</v>
      </c>
      <c r="AL385" t="s">
        <v>2320</v>
      </c>
      <c r="AM385">
        <v>6</v>
      </c>
      <c r="AO385" t="s">
        <v>2049</v>
      </c>
      <c r="AP385">
        <v>0</v>
      </c>
      <c r="AQ385" s="388">
        <v>44432</v>
      </c>
      <c r="AS385" t="s">
        <v>2294</v>
      </c>
      <c r="AT385" s="388">
        <v>44432</v>
      </c>
      <c r="AU385" t="s">
        <v>1756</v>
      </c>
      <c r="AV385" t="s">
        <v>1756</v>
      </c>
      <c r="AZ385" t="s">
        <v>1756</v>
      </c>
      <c r="BA385" t="s">
        <v>1865</v>
      </c>
      <c r="BB385" t="s">
        <v>2407</v>
      </c>
      <c r="BC385" t="s">
        <v>2408</v>
      </c>
      <c r="BD385" t="s">
        <v>1756</v>
      </c>
      <c r="BE385" t="s">
        <v>824</v>
      </c>
      <c r="BF385" t="s">
        <v>824</v>
      </c>
    </row>
    <row r="386" spans="1:58">
      <c r="A386" t="s">
        <v>829</v>
      </c>
      <c r="B386">
        <v>6</v>
      </c>
      <c r="C386">
        <v>0</v>
      </c>
      <c r="D386">
        <v>9725</v>
      </c>
      <c r="E386" t="s">
        <v>2384</v>
      </c>
      <c r="F386">
        <v>53511012</v>
      </c>
      <c r="G386" t="s">
        <v>2041</v>
      </c>
      <c r="H386">
        <v>0</v>
      </c>
      <c r="I386" t="s">
        <v>2083</v>
      </c>
      <c r="J386">
        <v>12.21</v>
      </c>
      <c r="K386">
        <v>9</v>
      </c>
      <c r="L386" t="s">
        <v>1771</v>
      </c>
      <c r="M386" t="s">
        <v>1757</v>
      </c>
      <c r="N386" t="s">
        <v>1757</v>
      </c>
      <c r="O386" t="s">
        <v>1756</v>
      </c>
      <c r="P386" t="s">
        <v>1756</v>
      </c>
      <c r="Q386" s="387">
        <v>109.89</v>
      </c>
      <c r="R386">
        <v>14.2857</v>
      </c>
      <c r="S386">
        <v>124.17569999999999</v>
      </c>
      <c r="T386" s="388">
        <v>44427</v>
      </c>
      <c r="U386">
        <v>0</v>
      </c>
      <c r="V386" t="s">
        <v>830</v>
      </c>
      <c r="W386" s="388">
        <v>44446</v>
      </c>
      <c r="X386">
        <v>160</v>
      </c>
      <c r="Y386">
        <v>0</v>
      </c>
      <c r="Z386">
        <v>0</v>
      </c>
      <c r="AA386" t="s">
        <v>1758</v>
      </c>
      <c r="AB386" t="s">
        <v>2044</v>
      </c>
      <c r="AD386" t="s">
        <v>2045</v>
      </c>
      <c r="AE386" t="s">
        <v>2046</v>
      </c>
      <c r="AI386" t="s">
        <v>1761</v>
      </c>
      <c r="AL386" t="s">
        <v>2320</v>
      </c>
      <c r="AM386">
        <v>6</v>
      </c>
      <c r="AO386" t="s">
        <v>2049</v>
      </c>
      <c r="AP386">
        <v>0</v>
      </c>
      <c r="AQ386" s="388">
        <v>44432</v>
      </c>
      <c r="AS386" t="s">
        <v>2294</v>
      </c>
      <c r="AT386" s="388">
        <v>44432</v>
      </c>
      <c r="AU386" t="s">
        <v>1756</v>
      </c>
      <c r="AV386" t="s">
        <v>1756</v>
      </c>
      <c r="AZ386" t="s">
        <v>1756</v>
      </c>
      <c r="BA386" t="s">
        <v>1865</v>
      </c>
      <c r="BB386" t="s">
        <v>2407</v>
      </c>
      <c r="BC386" t="s">
        <v>2408</v>
      </c>
      <c r="BD386" t="s">
        <v>1756</v>
      </c>
      <c r="BE386" t="s">
        <v>824</v>
      </c>
      <c r="BF386" t="s">
        <v>824</v>
      </c>
    </row>
    <row r="387" spans="1:58">
      <c r="A387" t="s">
        <v>829</v>
      </c>
      <c r="B387">
        <v>6</v>
      </c>
      <c r="C387">
        <v>0</v>
      </c>
      <c r="D387">
        <v>9725</v>
      </c>
      <c r="E387" t="s">
        <v>2384</v>
      </c>
      <c r="F387">
        <v>53511012</v>
      </c>
      <c r="G387" t="s">
        <v>2041</v>
      </c>
      <c r="H387">
        <v>0</v>
      </c>
      <c r="I387" t="s">
        <v>2083</v>
      </c>
      <c r="J387">
        <v>12.21</v>
      </c>
      <c r="K387">
        <v>9</v>
      </c>
      <c r="L387" t="s">
        <v>1771</v>
      </c>
      <c r="M387" t="s">
        <v>1757</v>
      </c>
      <c r="N387" t="s">
        <v>1757</v>
      </c>
      <c r="O387" t="s">
        <v>1756</v>
      </c>
      <c r="P387" t="s">
        <v>1756</v>
      </c>
      <c r="Q387" s="387">
        <v>109.89</v>
      </c>
      <c r="R387">
        <v>14.2857</v>
      </c>
      <c r="S387">
        <v>124.17569999999999</v>
      </c>
      <c r="T387" s="388">
        <v>44427</v>
      </c>
      <c r="U387">
        <v>0</v>
      </c>
      <c r="V387" t="s">
        <v>830</v>
      </c>
      <c r="W387" s="388">
        <v>44446</v>
      </c>
      <c r="X387">
        <v>160</v>
      </c>
      <c r="Y387">
        <v>0</v>
      </c>
      <c r="Z387">
        <v>0</v>
      </c>
      <c r="AA387" t="s">
        <v>1758</v>
      </c>
      <c r="AB387" t="s">
        <v>2044</v>
      </c>
      <c r="AD387" t="s">
        <v>2045</v>
      </c>
      <c r="AE387" t="s">
        <v>2046</v>
      </c>
      <c r="AI387" t="s">
        <v>1761</v>
      </c>
      <c r="AL387" t="s">
        <v>2320</v>
      </c>
      <c r="AM387">
        <v>6</v>
      </c>
      <c r="AO387" t="s">
        <v>2049</v>
      </c>
      <c r="AP387">
        <v>0</v>
      </c>
      <c r="AQ387" s="388">
        <v>44432</v>
      </c>
      <c r="AS387" t="s">
        <v>2294</v>
      </c>
      <c r="AT387" s="388">
        <v>44432</v>
      </c>
      <c r="AU387" t="s">
        <v>1756</v>
      </c>
      <c r="AV387" t="s">
        <v>1756</v>
      </c>
      <c r="AZ387" t="s">
        <v>1756</v>
      </c>
      <c r="BA387" t="s">
        <v>1865</v>
      </c>
      <c r="BB387" t="s">
        <v>2407</v>
      </c>
      <c r="BC387" t="s">
        <v>2408</v>
      </c>
      <c r="BD387" t="s">
        <v>1756</v>
      </c>
      <c r="BE387" t="s">
        <v>824</v>
      </c>
      <c r="BF387" t="s">
        <v>824</v>
      </c>
    </row>
    <row r="388" spans="1:58">
      <c r="A388" t="s">
        <v>829</v>
      </c>
      <c r="B388">
        <v>6</v>
      </c>
      <c r="C388">
        <v>0</v>
      </c>
      <c r="D388">
        <v>9725</v>
      </c>
      <c r="E388" t="s">
        <v>2384</v>
      </c>
      <c r="F388">
        <v>53511012</v>
      </c>
      <c r="G388" t="s">
        <v>2041</v>
      </c>
      <c r="H388">
        <v>0</v>
      </c>
      <c r="I388" t="s">
        <v>2089</v>
      </c>
      <c r="J388">
        <v>146.96</v>
      </c>
      <c r="K388">
        <v>9</v>
      </c>
      <c r="L388" t="s">
        <v>2063</v>
      </c>
      <c r="M388" t="s">
        <v>1757</v>
      </c>
      <c r="N388" t="s">
        <v>1757</v>
      </c>
      <c r="O388" t="s">
        <v>1756</v>
      </c>
      <c r="P388" t="s">
        <v>1756</v>
      </c>
      <c r="Q388" s="387">
        <v>1322.64</v>
      </c>
      <c r="R388">
        <v>171.94320000000002</v>
      </c>
      <c r="S388">
        <v>1494.5832</v>
      </c>
      <c r="T388" s="388">
        <v>44427</v>
      </c>
      <c r="U388">
        <v>0</v>
      </c>
      <c r="V388" t="s">
        <v>830</v>
      </c>
      <c r="W388" s="388">
        <v>44446</v>
      </c>
      <c r="X388">
        <v>160</v>
      </c>
      <c r="Y388">
        <v>0</v>
      </c>
      <c r="Z388">
        <v>0</v>
      </c>
      <c r="AA388" t="s">
        <v>1758</v>
      </c>
      <c r="AB388" t="s">
        <v>2044</v>
      </c>
      <c r="AD388" t="s">
        <v>2045</v>
      </c>
      <c r="AE388" t="s">
        <v>2046</v>
      </c>
      <c r="AI388" t="s">
        <v>1761</v>
      </c>
      <c r="AL388" t="s">
        <v>2320</v>
      </c>
      <c r="AM388">
        <v>6</v>
      </c>
      <c r="AO388" t="s">
        <v>2049</v>
      </c>
      <c r="AP388">
        <v>0</v>
      </c>
      <c r="AQ388" s="388">
        <v>44432</v>
      </c>
      <c r="AS388" t="s">
        <v>2294</v>
      </c>
      <c r="AT388" s="388">
        <v>44432</v>
      </c>
      <c r="AU388" t="s">
        <v>1756</v>
      </c>
      <c r="AV388" t="s">
        <v>1756</v>
      </c>
      <c r="AZ388" t="s">
        <v>1756</v>
      </c>
      <c r="BA388" t="s">
        <v>1865</v>
      </c>
      <c r="BB388" t="s">
        <v>2409</v>
      </c>
      <c r="BC388" t="s">
        <v>2410</v>
      </c>
      <c r="BD388" t="s">
        <v>1756</v>
      </c>
      <c r="BE388" t="s">
        <v>824</v>
      </c>
      <c r="BF388" t="s">
        <v>824</v>
      </c>
    </row>
    <row r="389" spans="1:58">
      <c r="A389" t="s">
        <v>829</v>
      </c>
      <c r="B389">
        <v>6</v>
      </c>
      <c r="C389">
        <v>0</v>
      </c>
      <c r="D389">
        <v>9725</v>
      </c>
      <c r="E389" t="s">
        <v>2384</v>
      </c>
      <c r="F389">
        <v>53511012</v>
      </c>
      <c r="G389" t="s">
        <v>2041</v>
      </c>
      <c r="H389">
        <v>0</v>
      </c>
      <c r="I389" t="s">
        <v>2089</v>
      </c>
      <c r="J389">
        <v>146.96</v>
      </c>
      <c r="K389">
        <v>9</v>
      </c>
      <c r="L389" t="s">
        <v>2063</v>
      </c>
      <c r="M389" t="s">
        <v>1757</v>
      </c>
      <c r="N389" t="s">
        <v>1757</v>
      </c>
      <c r="O389" t="s">
        <v>1756</v>
      </c>
      <c r="P389" t="s">
        <v>1756</v>
      </c>
      <c r="Q389" s="387">
        <v>1322.64</v>
      </c>
      <c r="R389">
        <v>171.94320000000002</v>
      </c>
      <c r="S389">
        <v>1494.5832</v>
      </c>
      <c r="T389" s="388">
        <v>44427</v>
      </c>
      <c r="U389">
        <v>0</v>
      </c>
      <c r="V389" t="s">
        <v>830</v>
      </c>
      <c r="W389" s="388">
        <v>44446</v>
      </c>
      <c r="X389">
        <v>160</v>
      </c>
      <c r="Y389">
        <v>0</v>
      </c>
      <c r="Z389">
        <v>0</v>
      </c>
      <c r="AA389" t="s">
        <v>1758</v>
      </c>
      <c r="AB389" t="s">
        <v>2044</v>
      </c>
      <c r="AD389" t="s">
        <v>2045</v>
      </c>
      <c r="AE389" t="s">
        <v>2046</v>
      </c>
      <c r="AI389" t="s">
        <v>1761</v>
      </c>
      <c r="AL389" t="s">
        <v>2320</v>
      </c>
      <c r="AM389">
        <v>6</v>
      </c>
      <c r="AO389" t="s">
        <v>2049</v>
      </c>
      <c r="AP389">
        <v>0</v>
      </c>
      <c r="AQ389" s="388">
        <v>44432</v>
      </c>
      <c r="AS389" t="s">
        <v>2294</v>
      </c>
      <c r="AT389" s="388">
        <v>44432</v>
      </c>
      <c r="AU389" t="s">
        <v>1756</v>
      </c>
      <c r="AV389" t="s">
        <v>1756</v>
      </c>
      <c r="AZ389" t="s">
        <v>1756</v>
      </c>
      <c r="BA389" t="s">
        <v>1865</v>
      </c>
      <c r="BB389" t="s">
        <v>2409</v>
      </c>
      <c r="BC389" t="s">
        <v>2410</v>
      </c>
      <c r="BD389" t="s">
        <v>1756</v>
      </c>
      <c r="BE389" t="s">
        <v>824</v>
      </c>
      <c r="BF389" t="s">
        <v>824</v>
      </c>
    </row>
    <row r="390" spans="1:58">
      <c r="A390" t="s">
        <v>829</v>
      </c>
      <c r="B390">
        <v>6</v>
      </c>
      <c r="C390">
        <v>0</v>
      </c>
      <c r="D390">
        <v>9725</v>
      </c>
      <c r="E390" t="s">
        <v>2384</v>
      </c>
      <c r="F390">
        <v>53511012</v>
      </c>
      <c r="G390" t="s">
        <v>2041</v>
      </c>
      <c r="H390">
        <v>0</v>
      </c>
      <c r="I390" t="s">
        <v>2089</v>
      </c>
      <c r="J390">
        <v>146.96</v>
      </c>
      <c r="K390">
        <v>9</v>
      </c>
      <c r="L390" t="s">
        <v>2063</v>
      </c>
      <c r="M390" t="s">
        <v>1757</v>
      </c>
      <c r="N390" t="s">
        <v>1757</v>
      </c>
      <c r="O390" t="s">
        <v>1756</v>
      </c>
      <c r="P390" t="s">
        <v>1756</v>
      </c>
      <c r="Q390" s="387">
        <v>1322.64</v>
      </c>
      <c r="R390">
        <v>171.94320000000002</v>
      </c>
      <c r="S390">
        <v>1494.5832</v>
      </c>
      <c r="T390" s="388">
        <v>44427</v>
      </c>
      <c r="U390">
        <v>0</v>
      </c>
      <c r="V390" t="s">
        <v>830</v>
      </c>
      <c r="W390" s="388">
        <v>44446</v>
      </c>
      <c r="X390">
        <v>160</v>
      </c>
      <c r="Y390">
        <v>0</v>
      </c>
      <c r="Z390">
        <v>0</v>
      </c>
      <c r="AA390" t="s">
        <v>1758</v>
      </c>
      <c r="AB390" t="s">
        <v>2044</v>
      </c>
      <c r="AD390" t="s">
        <v>2045</v>
      </c>
      <c r="AE390" t="s">
        <v>2046</v>
      </c>
      <c r="AI390" t="s">
        <v>1761</v>
      </c>
      <c r="AL390" t="s">
        <v>2320</v>
      </c>
      <c r="AM390">
        <v>6</v>
      </c>
      <c r="AO390" t="s">
        <v>2049</v>
      </c>
      <c r="AP390">
        <v>0</v>
      </c>
      <c r="AQ390" s="388">
        <v>44432</v>
      </c>
      <c r="AS390" t="s">
        <v>2294</v>
      </c>
      <c r="AT390" s="388">
        <v>44432</v>
      </c>
      <c r="AU390" t="s">
        <v>1756</v>
      </c>
      <c r="AV390" t="s">
        <v>1756</v>
      </c>
      <c r="AZ390" t="s">
        <v>1756</v>
      </c>
      <c r="BA390" t="s">
        <v>1865</v>
      </c>
      <c r="BB390" t="s">
        <v>2409</v>
      </c>
      <c r="BC390" t="s">
        <v>2410</v>
      </c>
      <c r="BD390" t="s">
        <v>1756</v>
      </c>
      <c r="BE390" t="s">
        <v>824</v>
      </c>
      <c r="BF390" t="s">
        <v>824</v>
      </c>
    </row>
    <row r="391" spans="1:58">
      <c r="A391" t="s">
        <v>829</v>
      </c>
      <c r="B391">
        <v>6</v>
      </c>
      <c r="C391">
        <v>0</v>
      </c>
      <c r="D391">
        <v>9725</v>
      </c>
      <c r="E391" t="s">
        <v>2384</v>
      </c>
      <c r="F391">
        <v>53511012</v>
      </c>
      <c r="G391" t="s">
        <v>2041</v>
      </c>
      <c r="H391">
        <v>0</v>
      </c>
      <c r="I391" t="s">
        <v>2095</v>
      </c>
      <c r="J391">
        <v>138.44999999999999</v>
      </c>
      <c r="K391">
        <v>9</v>
      </c>
      <c r="L391" t="s">
        <v>2063</v>
      </c>
      <c r="M391" t="s">
        <v>2096</v>
      </c>
      <c r="N391" t="s">
        <v>1757</v>
      </c>
      <c r="O391" t="s">
        <v>1756</v>
      </c>
      <c r="P391" t="s">
        <v>1756</v>
      </c>
      <c r="Q391" s="387">
        <v>1246.05</v>
      </c>
      <c r="R391">
        <v>161.98650000000001</v>
      </c>
      <c r="S391">
        <v>1408.0364999999997</v>
      </c>
      <c r="T391" s="388">
        <v>44427</v>
      </c>
      <c r="U391">
        <v>0</v>
      </c>
      <c r="V391" t="s">
        <v>830</v>
      </c>
      <c r="W391" s="388">
        <v>44446</v>
      </c>
      <c r="X391">
        <v>160</v>
      </c>
      <c r="Y391">
        <v>0</v>
      </c>
      <c r="Z391">
        <v>0</v>
      </c>
      <c r="AA391" t="s">
        <v>1758</v>
      </c>
      <c r="AB391" t="s">
        <v>2044</v>
      </c>
      <c r="AD391" t="s">
        <v>2045</v>
      </c>
      <c r="AE391" t="s">
        <v>2046</v>
      </c>
      <c r="AI391" t="s">
        <v>1761</v>
      </c>
      <c r="AL391" t="s">
        <v>2320</v>
      </c>
      <c r="AM391">
        <v>6</v>
      </c>
      <c r="AO391" t="s">
        <v>2049</v>
      </c>
      <c r="AP391">
        <v>0</v>
      </c>
      <c r="AQ391" s="388">
        <v>44432</v>
      </c>
      <c r="AS391" t="s">
        <v>2294</v>
      </c>
      <c r="AT391" s="388">
        <v>44432</v>
      </c>
      <c r="AU391" t="s">
        <v>1756</v>
      </c>
      <c r="AV391" t="s">
        <v>1756</v>
      </c>
      <c r="AZ391" t="s">
        <v>1756</v>
      </c>
      <c r="BA391" t="s">
        <v>1865</v>
      </c>
      <c r="BB391" t="s">
        <v>2411</v>
      </c>
      <c r="BC391" t="s">
        <v>2412</v>
      </c>
      <c r="BD391" t="s">
        <v>1756</v>
      </c>
      <c r="BE391" t="s">
        <v>824</v>
      </c>
      <c r="BF391" t="s">
        <v>824</v>
      </c>
    </row>
    <row r="392" spans="1:58">
      <c r="A392" t="s">
        <v>829</v>
      </c>
      <c r="B392">
        <v>6</v>
      </c>
      <c r="C392">
        <v>0</v>
      </c>
      <c r="D392">
        <v>9725</v>
      </c>
      <c r="E392" t="s">
        <v>2384</v>
      </c>
      <c r="F392">
        <v>53511012</v>
      </c>
      <c r="G392" t="s">
        <v>2041</v>
      </c>
      <c r="H392">
        <v>0</v>
      </c>
      <c r="I392" t="s">
        <v>2095</v>
      </c>
      <c r="J392">
        <v>138.44999999999999</v>
      </c>
      <c r="K392">
        <v>9</v>
      </c>
      <c r="L392" t="s">
        <v>2063</v>
      </c>
      <c r="M392" t="s">
        <v>1757</v>
      </c>
      <c r="N392" t="s">
        <v>1757</v>
      </c>
      <c r="O392" t="s">
        <v>1756</v>
      </c>
      <c r="P392" t="s">
        <v>1756</v>
      </c>
      <c r="Q392" s="387">
        <v>1246.05</v>
      </c>
      <c r="R392">
        <v>161.98650000000001</v>
      </c>
      <c r="S392">
        <v>1408.0364999999997</v>
      </c>
      <c r="T392" s="388">
        <v>44427</v>
      </c>
      <c r="U392">
        <v>0</v>
      </c>
      <c r="V392" t="s">
        <v>830</v>
      </c>
      <c r="W392" s="388">
        <v>44446</v>
      </c>
      <c r="X392">
        <v>160</v>
      </c>
      <c r="Y392">
        <v>0</v>
      </c>
      <c r="Z392">
        <v>0</v>
      </c>
      <c r="AA392" t="s">
        <v>1758</v>
      </c>
      <c r="AB392" t="s">
        <v>2044</v>
      </c>
      <c r="AD392" t="s">
        <v>2045</v>
      </c>
      <c r="AE392" t="s">
        <v>2046</v>
      </c>
      <c r="AI392" t="s">
        <v>1761</v>
      </c>
      <c r="AL392" t="s">
        <v>2320</v>
      </c>
      <c r="AM392">
        <v>6</v>
      </c>
      <c r="AO392" t="s">
        <v>2049</v>
      </c>
      <c r="AP392">
        <v>0</v>
      </c>
      <c r="AQ392" s="388">
        <v>44432</v>
      </c>
      <c r="AS392" t="s">
        <v>2294</v>
      </c>
      <c r="AT392" s="388">
        <v>44432</v>
      </c>
      <c r="AU392" t="s">
        <v>1756</v>
      </c>
      <c r="AV392" t="s">
        <v>1756</v>
      </c>
      <c r="AZ392" t="s">
        <v>1756</v>
      </c>
      <c r="BA392" t="s">
        <v>1865</v>
      </c>
      <c r="BB392" t="s">
        <v>2411</v>
      </c>
      <c r="BC392" t="s">
        <v>2412</v>
      </c>
      <c r="BD392" t="s">
        <v>1756</v>
      </c>
      <c r="BE392" t="s">
        <v>824</v>
      </c>
      <c r="BF392" t="s">
        <v>824</v>
      </c>
    </row>
    <row r="393" spans="1:58">
      <c r="A393" t="s">
        <v>829</v>
      </c>
      <c r="B393">
        <v>6</v>
      </c>
      <c r="C393">
        <v>0</v>
      </c>
      <c r="D393">
        <v>9725</v>
      </c>
      <c r="E393" t="s">
        <v>2384</v>
      </c>
      <c r="F393">
        <v>53511012</v>
      </c>
      <c r="G393" t="s">
        <v>2041</v>
      </c>
      <c r="H393">
        <v>0</v>
      </c>
      <c r="I393" t="s">
        <v>2095</v>
      </c>
      <c r="J393">
        <v>138.44999999999999</v>
      </c>
      <c r="K393">
        <v>9</v>
      </c>
      <c r="L393" t="s">
        <v>2063</v>
      </c>
      <c r="M393" t="s">
        <v>1757</v>
      </c>
      <c r="N393" t="s">
        <v>1757</v>
      </c>
      <c r="O393" t="s">
        <v>1756</v>
      </c>
      <c r="P393" t="s">
        <v>1756</v>
      </c>
      <c r="Q393" s="387">
        <v>1246.05</v>
      </c>
      <c r="R393">
        <v>161.98650000000001</v>
      </c>
      <c r="S393">
        <v>1408.0364999999997</v>
      </c>
      <c r="T393" s="388">
        <v>44427</v>
      </c>
      <c r="U393">
        <v>0</v>
      </c>
      <c r="V393" t="s">
        <v>830</v>
      </c>
      <c r="W393" s="388">
        <v>44446</v>
      </c>
      <c r="X393">
        <v>160</v>
      </c>
      <c r="Y393">
        <v>0</v>
      </c>
      <c r="Z393">
        <v>0</v>
      </c>
      <c r="AA393" t="s">
        <v>1758</v>
      </c>
      <c r="AB393" t="s">
        <v>2044</v>
      </c>
      <c r="AD393" t="s">
        <v>2045</v>
      </c>
      <c r="AE393" t="s">
        <v>2046</v>
      </c>
      <c r="AI393" t="s">
        <v>1761</v>
      </c>
      <c r="AL393" t="s">
        <v>2320</v>
      </c>
      <c r="AM393">
        <v>6</v>
      </c>
      <c r="AO393" t="s">
        <v>2049</v>
      </c>
      <c r="AP393">
        <v>0</v>
      </c>
      <c r="AQ393" s="388">
        <v>44432</v>
      </c>
      <c r="AS393" t="s">
        <v>2294</v>
      </c>
      <c r="AT393" s="388">
        <v>44432</v>
      </c>
      <c r="AU393" t="s">
        <v>1756</v>
      </c>
      <c r="AV393" t="s">
        <v>1756</v>
      </c>
      <c r="AZ393" t="s">
        <v>1756</v>
      </c>
      <c r="BA393" t="s">
        <v>1865</v>
      </c>
      <c r="BB393" t="s">
        <v>2411</v>
      </c>
      <c r="BC393" t="s">
        <v>2412</v>
      </c>
      <c r="BD393" t="s">
        <v>1756</v>
      </c>
      <c r="BE393" t="s">
        <v>824</v>
      </c>
      <c r="BF393" t="s">
        <v>824</v>
      </c>
    </row>
    <row r="394" spans="1:58">
      <c r="A394" t="s">
        <v>829</v>
      </c>
      <c r="B394">
        <v>6</v>
      </c>
      <c r="C394">
        <v>0</v>
      </c>
      <c r="D394">
        <v>9725</v>
      </c>
      <c r="E394" t="s">
        <v>2384</v>
      </c>
      <c r="F394">
        <v>53511012</v>
      </c>
      <c r="G394" t="s">
        <v>2041</v>
      </c>
      <c r="H394">
        <v>0</v>
      </c>
      <c r="I394" t="s">
        <v>2095</v>
      </c>
      <c r="J394">
        <v>138.44999999999999</v>
      </c>
      <c r="K394">
        <v>9</v>
      </c>
      <c r="L394" t="s">
        <v>2063</v>
      </c>
      <c r="M394" t="s">
        <v>1757</v>
      </c>
      <c r="N394" t="s">
        <v>1757</v>
      </c>
      <c r="O394" t="s">
        <v>1756</v>
      </c>
      <c r="P394" t="s">
        <v>1756</v>
      </c>
      <c r="Q394" s="387">
        <v>1246.05</v>
      </c>
      <c r="R394">
        <v>161.98650000000001</v>
      </c>
      <c r="S394">
        <v>1408.0364999999997</v>
      </c>
      <c r="T394" s="388">
        <v>44427</v>
      </c>
      <c r="U394">
        <v>0</v>
      </c>
      <c r="V394" t="s">
        <v>830</v>
      </c>
      <c r="W394" s="388">
        <v>44446</v>
      </c>
      <c r="X394">
        <v>160</v>
      </c>
      <c r="Y394">
        <v>0</v>
      </c>
      <c r="Z394">
        <v>0</v>
      </c>
      <c r="AA394" t="s">
        <v>1758</v>
      </c>
      <c r="AB394" t="s">
        <v>2044</v>
      </c>
      <c r="AD394" t="s">
        <v>2045</v>
      </c>
      <c r="AE394" t="s">
        <v>2046</v>
      </c>
      <c r="AI394" t="s">
        <v>1761</v>
      </c>
      <c r="AL394" t="s">
        <v>2320</v>
      </c>
      <c r="AM394">
        <v>6</v>
      </c>
      <c r="AO394" t="s">
        <v>2049</v>
      </c>
      <c r="AP394">
        <v>0</v>
      </c>
      <c r="AQ394" s="388">
        <v>44432</v>
      </c>
      <c r="AS394" t="s">
        <v>2294</v>
      </c>
      <c r="AT394" s="388">
        <v>44432</v>
      </c>
      <c r="AU394" t="s">
        <v>1756</v>
      </c>
      <c r="AV394" t="s">
        <v>1756</v>
      </c>
      <c r="AZ394" t="s">
        <v>1756</v>
      </c>
      <c r="BA394" t="s">
        <v>1865</v>
      </c>
      <c r="BB394" t="s">
        <v>2411</v>
      </c>
      <c r="BC394" t="s">
        <v>2412</v>
      </c>
      <c r="BD394" t="s">
        <v>1756</v>
      </c>
      <c r="BE394" t="s">
        <v>824</v>
      </c>
      <c r="BF394" t="s">
        <v>824</v>
      </c>
    </row>
    <row r="395" spans="1:58">
      <c r="A395" t="s">
        <v>829</v>
      </c>
      <c r="B395">
        <v>6</v>
      </c>
      <c r="C395">
        <v>0</v>
      </c>
      <c r="D395">
        <v>9725</v>
      </c>
      <c r="E395" t="s">
        <v>2384</v>
      </c>
      <c r="F395">
        <v>53511012</v>
      </c>
      <c r="G395" t="s">
        <v>2041</v>
      </c>
      <c r="H395">
        <v>0</v>
      </c>
      <c r="I395" t="s">
        <v>2095</v>
      </c>
      <c r="J395">
        <v>138.44999999999999</v>
      </c>
      <c r="K395">
        <v>9</v>
      </c>
      <c r="L395" t="s">
        <v>2063</v>
      </c>
      <c r="M395" t="s">
        <v>1757</v>
      </c>
      <c r="N395" t="s">
        <v>1757</v>
      </c>
      <c r="O395" t="s">
        <v>1756</v>
      </c>
      <c r="P395" t="s">
        <v>1756</v>
      </c>
      <c r="Q395" s="387">
        <v>1246.05</v>
      </c>
      <c r="R395">
        <v>161.98650000000001</v>
      </c>
      <c r="S395">
        <v>1408.0364999999997</v>
      </c>
      <c r="T395" s="388">
        <v>44427</v>
      </c>
      <c r="U395">
        <v>0</v>
      </c>
      <c r="V395" t="s">
        <v>830</v>
      </c>
      <c r="W395" s="388">
        <v>44446</v>
      </c>
      <c r="X395">
        <v>160</v>
      </c>
      <c r="Y395">
        <v>0</v>
      </c>
      <c r="Z395">
        <v>0</v>
      </c>
      <c r="AA395" t="s">
        <v>1758</v>
      </c>
      <c r="AB395" t="s">
        <v>2044</v>
      </c>
      <c r="AD395" t="s">
        <v>2045</v>
      </c>
      <c r="AE395" t="s">
        <v>2046</v>
      </c>
      <c r="AI395" t="s">
        <v>1761</v>
      </c>
      <c r="AL395" t="s">
        <v>2320</v>
      </c>
      <c r="AM395">
        <v>6</v>
      </c>
      <c r="AO395" t="s">
        <v>2049</v>
      </c>
      <c r="AP395">
        <v>0</v>
      </c>
      <c r="AQ395" s="388">
        <v>44432</v>
      </c>
      <c r="AS395" t="s">
        <v>2294</v>
      </c>
      <c r="AT395" s="388">
        <v>44432</v>
      </c>
      <c r="AU395" t="s">
        <v>1756</v>
      </c>
      <c r="AV395" t="s">
        <v>1756</v>
      </c>
      <c r="AZ395" t="s">
        <v>1756</v>
      </c>
      <c r="BA395" t="s">
        <v>1865</v>
      </c>
      <c r="BB395" t="s">
        <v>2411</v>
      </c>
      <c r="BC395" t="s">
        <v>2412</v>
      </c>
      <c r="BD395" t="s">
        <v>1756</v>
      </c>
      <c r="BE395" t="s">
        <v>824</v>
      </c>
      <c r="BF395" t="s">
        <v>824</v>
      </c>
    </row>
    <row r="396" spans="1:58">
      <c r="A396" t="s">
        <v>829</v>
      </c>
      <c r="B396">
        <v>6</v>
      </c>
      <c r="C396">
        <v>0</v>
      </c>
      <c r="D396">
        <v>9725</v>
      </c>
      <c r="E396" t="s">
        <v>2384</v>
      </c>
      <c r="F396">
        <v>53511012</v>
      </c>
      <c r="G396" t="s">
        <v>2041</v>
      </c>
      <c r="H396">
        <v>0</v>
      </c>
      <c r="I396" t="s">
        <v>2247</v>
      </c>
      <c r="J396">
        <v>131.47999999999999</v>
      </c>
      <c r="K396">
        <v>9</v>
      </c>
      <c r="L396" t="s">
        <v>2063</v>
      </c>
      <c r="M396" t="s">
        <v>1757</v>
      </c>
      <c r="N396" t="s">
        <v>1757</v>
      </c>
      <c r="O396" t="s">
        <v>1756</v>
      </c>
      <c r="P396" t="s">
        <v>1756</v>
      </c>
      <c r="Q396" s="387">
        <v>1183.32</v>
      </c>
      <c r="R396">
        <v>153.83160000000001</v>
      </c>
      <c r="S396">
        <v>1337.1515999999997</v>
      </c>
      <c r="T396" s="388">
        <v>44427</v>
      </c>
      <c r="U396">
        <v>0</v>
      </c>
      <c r="V396" t="s">
        <v>830</v>
      </c>
      <c r="W396" s="388">
        <v>44446</v>
      </c>
      <c r="X396">
        <v>160</v>
      </c>
      <c r="Y396">
        <v>0</v>
      </c>
      <c r="Z396">
        <v>0</v>
      </c>
      <c r="AA396" t="s">
        <v>1758</v>
      </c>
      <c r="AB396" t="s">
        <v>2044</v>
      </c>
      <c r="AD396" t="s">
        <v>2045</v>
      </c>
      <c r="AE396" t="s">
        <v>2046</v>
      </c>
      <c r="AI396" t="s">
        <v>1761</v>
      </c>
      <c r="AL396" t="s">
        <v>2320</v>
      </c>
      <c r="AM396">
        <v>6</v>
      </c>
      <c r="AO396" t="s">
        <v>2049</v>
      </c>
      <c r="AP396">
        <v>0</v>
      </c>
      <c r="AQ396" s="388">
        <v>44432</v>
      </c>
      <c r="AS396" t="s">
        <v>2294</v>
      </c>
      <c r="AT396" s="388">
        <v>44432</v>
      </c>
      <c r="AU396" t="s">
        <v>1756</v>
      </c>
      <c r="AV396" t="s">
        <v>1756</v>
      </c>
      <c r="AZ396" t="s">
        <v>1756</v>
      </c>
      <c r="BA396" t="s">
        <v>1865</v>
      </c>
      <c r="BB396" t="s">
        <v>2413</v>
      </c>
      <c r="BC396" t="s">
        <v>2414</v>
      </c>
      <c r="BD396" t="s">
        <v>1756</v>
      </c>
      <c r="BE396" t="s">
        <v>824</v>
      </c>
      <c r="BF396" t="s">
        <v>824</v>
      </c>
    </row>
    <row r="397" spans="1:58">
      <c r="A397" t="s">
        <v>829</v>
      </c>
      <c r="B397">
        <v>6</v>
      </c>
      <c r="C397">
        <v>0</v>
      </c>
      <c r="D397">
        <v>9724</v>
      </c>
      <c r="E397" t="s">
        <v>2415</v>
      </c>
      <c r="F397">
        <v>53511012</v>
      </c>
      <c r="G397" t="s">
        <v>2041</v>
      </c>
      <c r="H397">
        <v>0</v>
      </c>
      <c r="I397" t="s">
        <v>2042</v>
      </c>
      <c r="J397">
        <v>60</v>
      </c>
      <c r="K397">
        <v>16</v>
      </c>
      <c r="L397" t="s">
        <v>1771</v>
      </c>
      <c r="M397" t="s">
        <v>1756</v>
      </c>
      <c r="N397" t="s">
        <v>1756</v>
      </c>
      <c r="O397" t="s">
        <v>1757</v>
      </c>
      <c r="P397" t="s">
        <v>1757</v>
      </c>
      <c r="Q397" s="387">
        <v>960</v>
      </c>
      <c r="R397">
        <v>124.80000000000001</v>
      </c>
      <c r="S397">
        <v>1084.8</v>
      </c>
      <c r="T397" s="388">
        <v>44427</v>
      </c>
      <c r="U397">
        <v>0</v>
      </c>
      <c r="V397" t="s">
        <v>830</v>
      </c>
      <c r="W397" s="388">
        <v>44446</v>
      </c>
      <c r="X397">
        <v>160</v>
      </c>
      <c r="Y397">
        <v>0</v>
      </c>
      <c r="Z397">
        <v>0</v>
      </c>
      <c r="AA397" t="s">
        <v>1758</v>
      </c>
      <c r="AB397" t="s">
        <v>2044</v>
      </c>
      <c r="AD397" t="s">
        <v>2045</v>
      </c>
      <c r="AE397" t="s">
        <v>2046</v>
      </c>
      <c r="AI397" t="s">
        <v>1761</v>
      </c>
      <c r="AL397" t="s">
        <v>2320</v>
      </c>
      <c r="AM397">
        <v>6</v>
      </c>
      <c r="AN397" t="s">
        <v>2048</v>
      </c>
      <c r="AO397" t="s">
        <v>2416</v>
      </c>
      <c r="AP397">
        <v>0</v>
      </c>
      <c r="AQ397" s="388">
        <v>44432</v>
      </c>
      <c r="AS397" t="s">
        <v>2294</v>
      </c>
      <c r="AT397" s="388">
        <v>44432</v>
      </c>
      <c r="AU397" t="s">
        <v>1756</v>
      </c>
      <c r="AV397" t="s">
        <v>1756</v>
      </c>
      <c r="AZ397" t="s">
        <v>1756</v>
      </c>
      <c r="BA397" t="s">
        <v>1865</v>
      </c>
      <c r="BB397" t="s">
        <v>2417</v>
      </c>
      <c r="BC397" t="s">
        <v>2418</v>
      </c>
      <c r="BD397" t="s">
        <v>1756</v>
      </c>
      <c r="BE397" t="s">
        <v>824</v>
      </c>
      <c r="BF397" t="s">
        <v>824</v>
      </c>
    </row>
    <row r="398" spans="1:58">
      <c r="A398" t="s">
        <v>829</v>
      </c>
      <c r="B398">
        <v>6</v>
      </c>
      <c r="C398">
        <v>0</v>
      </c>
      <c r="D398">
        <v>9724</v>
      </c>
      <c r="E398" t="s">
        <v>2415</v>
      </c>
      <c r="F398">
        <v>53511012</v>
      </c>
      <c r="G398" t="s">
        <v>2041</v>
      </c>
      <c r="H398">
        <v>0</v>
      </c>
      <c r="I398" t="s">
        <v>2052</v>
      </c>
      <c r="J398">
        <v>75</v>
      </c>
      <c r="K398">
        <v>143</v>
      </c>
      <c r="L398" t="s">
        <v>1771</v>
      </c>
      <c r="M398" t="s">
        <v>1756</v>
      </c>
      <c r="N398" t="s">
        <v>1756</v>
      </c>
      <c r="O398" t="s">
        <v>1757</v>
      </c>
      <c r="P398" t="s">
        <v>1757</v>
      </c>
      <c r="Q398" s="387">
        <v>10725</v>
      </c>
      <c r="R398">
        <v>1394.25</v>
      </c>
      <c r="S398">
        <v>12119.249999999998</v>
      </c>
      <c r="T398" s="388">
        <v>44427</v>
      </c>
      <c r="U398">
        <v>0</v>
      </c>
      <c r="V398" t="s">
        <v>830</v>
      </c>
      <c r="W398" s="388">
        <v>44446</v>
      </c>
      <c r="X398">
        <v>160</v>
      </c>
      <c r="Y398">
        <v>0</v>
      </c>
      <c r="Z398">
        <v>0</v>
      </c>
      <c r="AA398" t="s">
        <v>1758</v>
      </c>
      <c r="AB398" t="s">
        <v>2044</v>
      </c>
      <c r="AD398" t="s">
        <v>2045</v>
      </c>
      <c r="AE398" t="s">
        <v>2046</v>
      </c>
      <c r="AI398" t="s">
        <v>1761</v>
      </c>
      <c r="AL398" t="s">
        <v>2320</v>
      </c>
      <c r="AM398">
        <v>6</v>
      </c>
      <c r="AN398" t="s">
        <v>2048</v>
      </c>
      <c r="AO398" t="s">
        <v>2416</v>
      </c>
      <c r="AP398">
        <v>0</v>
      </c>
      <c r="AQ398" s="388">
        <v>44432</v>
      </c>
      <c r="AS398" t="s">
        <v>2294</v>
      </c>
      <c r="AT398" s="388">
        <v>44432</v>
      </c>
      <c r="AU398" t="s">
        <v>1756</v>
      </c>
      <c r="AV398" t="s">
        <v>1756</v>
      </c>
      <c r="AZ398" t="s">
        <v>1756</v>
      </c>
      <c r="BA398" t="s">
        <v>1865</v>
      </c>
      <c r="BB398" t="s">
        <v>2419</v>
      </c>
      <c r="BC398" t="s">
        <v>2420</v>
      </c>
      <c r="BD398" t="s">
        <v>1756</v>
      </c>
      <c r="BE398" t="s">
        <v>824</v>
      </c>
      <c r="BF398" t="s">
        <v>824</v>
      </c>
    </row>
    <row r="399" spans="1:58">
      <c r="A399" t="s">
        <v>829</v>
      </c>
      <c r="B399">
        <v>6</v>
      </c>
      <c r="C399">
        <v>0</v>
      </c>
      <c r="D399">
        <v>9724</v>
      </c>
      <c r="E399" t="s">
        <v>2415</v>
      </c>
      <c r="F399">
        <v>53511012</v>
      </c>
      <c r="G399" t="s">
        <v>2041</v>
      </c>
      <c r="H399">
        <v>0</v>
      </c>
      <c r="I399" t="s">
        <v>2056</v>
      </c>
      <c r="J399">
        <v>210</v>
      </c>
      <c r="K399">
        <v>16</v>
      </c>
      <c r="L399" t="s">
        <v>1755</v>
      </c>
      <c r="M399" t="s">
        <v>1756</v>
      </c>
      <c r="N399" t="s">
        <v>1756</v>
      </c>
      <c r="O399" t="s">
        <v>1757</v>
      </c>
      <c r="P399" t="s">
        <v>1757</v>
      </c>
      <c r="Q399" s="387">
        <v>3360</v>
      </c>
      <c r="R399">
        <v>436.8</v>
      </c>
      <c r="S399">
        <v>3796.7999999999997</v>
      </c>
      <c r="T399" s="388">
        <v>44427</v>
      </c>
      <c r="U399">
        <v>0</v>
      </c>
      <c r="V399" t="s">
        <v>830</v>
      </c>
      <c r="W399" s="388">
        <v>44446</v>
      </c>
      <c r="X399">
        <v>160</v>
      </c>
      <c r="Y399">
        <v>0</v>
      </c>
      <c r="Z399">
        <v>0</v>
      </c>
      <c r="AA399" t="s">
        <v>1758</v>
      </c>
      <c r="AB399" t="s">
        <v>2044</v>
      </c>
      <c r="AD399" t="s">
        <v>2045</v>
      </c>
      <c r="AE399" t="s">
        <v>2046</v>
      </c>
      <c r="AI399" t="s">
        <v>1761</v>
      </c>
      <c r="AL399" t="s">
        <v>2320</v>
      </c>
      <c r="AM399">
        <v>6</v>
      </c>
      <c r="AN399" t="s">
        <v>2048</v>
      </c>
      <c r="AO399" t="s">
        <v>2416</v>
      </c>
      <c r="AP399">
        <v>0</v>
      </c>
      <c r="AQ399" s="388">
        <v>44432</v>
      </c>
      <c r="AS399" t="s">
        <v>2294</v>
      </c>
      <c r="AT399" s="388">
        <v>44432</v>
      </c>
      <c r="AU399" t="s">
        <v>1756</v>
      </c>
      <c r="AV399" t="s">
        <v>1756</v>
      </c>
      <c r="AZ399" t="s">
        <v>1756</v>
      </c>
      <c r="BA399" t="s">
        <v>1865</v>
      </c>
      <c r="BB399" t="s">
        <v>2421</v>
      </c>
      <c r="BC399" t="s">
        <v>2422</v>
      </c>
      <c r="BD399" t="s">
        <v>1756</v>
      </c>
      <c r="BE399" t="s">
        <v>824</v>
      </c>
      <c r="BF399" t="s">
        <v>824</v>
      </c>
    </row>
    <row r="400" spans="1:58">
      <c r="A400" t="s">
        <v>829</v>
      </c>
      <c r="B400">
        <v>6</v>
      </c>
      <c r="C400">
        <v>0</v>
      </c>
      <c r="D400">
        <v>9724</v>
      </c>
      <c r="E400" t="s">
        <v>2415</v>
      </c>
      <c r="F400">
        <v>53511012</v>
      </c>
      <c r="G400" t="s">
        <v>2041</v>
      </c>
      <c r="H400">
        <v>0</v>
      </c>
      <c r="I400" t="s">
        <v>518</v>
      </c>
      <c r="J400">
        <v>95</v>
      </c>
      <c r="K400">
        <v>12</v>
      </c>
      <c r="L400" t="s">
        <v>1771</v>
      </c>
      <c r="M400" t="s">
        <v>1756</v>
      </c>
      <c r="N400" t="s">
        <v>1756</v>
      </c>
      <c r="O400" t="s">
        <v>1757</v>
      </c>
      <c r="P400" t="s">
        <v>1757</v>
      </c>
      <c r="Q400" s="387">
        <v>1140</v>
      </c>
      <c r="R400">
        <v>148.20000000000002</v>
      </c>
      <c r="S400">
        <v>1288.1999999999998</v>
      </c>
      <c r="T400" s="388">
        <v>44427</v>
      </c>
      <c r="U400">
        <v>0</v>
      </c>
      <c r="V400" t="s">
        <v>830</v>
      </c>
      <c r="W400" s="388">
        <v>44446</v>
      </c>
      <c r="X400">
        <v>160</v>
      </c>
      <c r="Y400">
        <v>0</v>
      </c>
      <c r="Z400">
        <v>0</v>
      </c>
      <c r="AA400" t="s">
        <v>1758</v>
      </c>
      <c r="AB400" t="s">
        <v>2044</v>
      </c>
      <c r="AD400" t="s">
        <v>2045</v>
      </c>
      <c r="AE400" t="s">
        <v>2046</v>
      </c>
      <c r="AI400" t="s">
        <v>1761</v>
      </c>
      <c r="AL400" t="s">
        <v>2320</v>
      </c>
      <c r="AM400">
        <v>6</v>
      </c>
      <c r="AN400" t="s">
        <v>2048</v>
      </c>
      <c r="AO400" t="s">
        <v>2416</v>
      </c>
      <c r="AP400">
        <v>0</v>
      </c>
      <c r="AQ400" s="388">
        <v>44432</v>
      </c>
      <c r="AS400" t="s">
        <v>2294</v>
      </c>
      <c r="AT400" s="388">
        <v>44432</v>
      </c>
      <c r="AU400" t="s">
        <v>1756</v>
      </c>
      <c r="AV400" t="s">
        <v>1756</v>
      </c>
      <c r="AZ400" t="s">
        <v>1756</v>
      </c>
      <c r="BA400" t="s">
        <v>1865</v>
      </c>
      <c r="BB400" t="s">
        <v>2423</v>
      </c>
      <c r="BC400" t="s">
        <v>2424</v>
      </c>
      <c r="BD400" t="s">
        <v>1756</v>
      </c>
      <c r="BE400" t="s">
        <v>824</v>
      </c>
      <c r="BF400" t="s">
        <v>824</v>
      </c>
    </row>
    <row r="401" spans="1:58">
      <c r="A401" t="s">
        <v>829</v>
      </c>
      <c r="B401">
        <v>6</v>
      </c>
      <c r="C401">
        <v>0</v>
      </c>
      <c r="D401">
        <v>9724</v>
      </c>
      <c r="E401" t="s">
        <v>2415</v>
      </c>
      <c r="F401">
        <v>53511012</v>
      </c>
      <c r="G401" t="s">
        <v>2041</v>
      </c>
      <c r="H401">
        <v>0</v>
      </c>
      <c r="I401" t="s">
        <v>2062</v>
      </c>
      <c r="J401">
        <v>138.05000000000001</v>
      </c>
      <c r="K401">
        <v>9</v>
      </c>
      <c r="L401" t="s">
        <v>2063</v>
      </c>
      <c r="M401" t="s">
        <v>1757</v>
      </c>
      <c r="N401" t="s">
        <v>1757</v>
      </c>
      <c r="O401" t="s">
        <v>1756</v>
      </c>
      <c r="P401" t="s">
        <v>1756</v>
      </c>
      <c r="Q401" s="387">
        <v>1242.45</v>
      </c>
      <c r="R401">
        <v>161.51850000000002</v>
      </c>
      <c r="S401">
        <v>1403.9684999999999</v>
      </c>
      <c r="T401" s="388">
        <v>44427</v>
      </c>
      <c r="U401">
        <v>0</v>
      </c>
      <c r="V401" t="s">
        <v>830</v>
      </c>
      <c r="W401" s="388">
        <v>44446</v>
      </c>
      <c r="X401">
        <v>160</v>
      </c>
      <c r="Y401">
        <v>0</v>
      </c>
      <c r="Z401">
        <v>0</v>
      </c>
      <c r="AA401" t="s">
        <v>1758</v>
      </c>
      <c r="AB401" t="s">
        <v>2044</v>
      </c>
      <c r="AD401" t="s">
        <v>2045</v>
      </c>
      <c r="AE401" t="s">
        <v>2046</v>
      </c>
      <c r="AI401" t="s">
        <v>1761</v>
      </c>
      <c r="AL401" t="s">
        <v>2320</v>
      </c>
      <c r="AM401">
        <v>6</v>
      </c>
      <c r="AN401" t="s">
        <v>2048</v>
      </c>
      <c r="AO401" t="s">
        <v>2416</v>
      </c>
      <c r="AP401">
        <v>0</v>
      </c>
      <c r="AQ401" s="388">
        <v>44432</v>
      </c>
      <c r="AS401" t="s">
        <v>2294</v>
      </c>
      <c r="AT401" s="388">
        <v>44432</v>
      </c>
      <c r="AU401" t="s">
        <v>1756</v>
      </c>
      <c r="AV401" t="s">
        <v>1756</v>
      </c>
      <c r="AZ401" t="s">
        <v>1756</v>
      </c>
      <c r="BA401" t="s">
        <v>1865</v>
      </c>
      <c r="BB401" t="s">
        <v>2425</v>
      </c>
      <c r="BC401" t="s">
        <v>2426</v>
      </c>
      <c r="BD401" t="s">
        <v>1756</v>
      </c>
      <c r="BE401" t="s">
        <v>824</v>
      </c>
      <c r="BF401" t="s">
        <v>824</v>
      </c>
    </row>
    <row r="402" spans="1:58">
      <c r="A402" t="s">
        <v>829</v>
      </c>
      <c r="B402">
        <v>6</v>
      </c>
      <c r="C402">
        <v>0</v>
      </c>
      <c r="D402">
        <v>9724</v>
      </c>
      <c r="E402" t="s">
        <v>2415</v>
      </c>
      <c r="F402">
        <v>53511012</v>
      </c>
      <c r="G402" t="s">
        <v>2041</v>
      </c>
      <c r="H402">
        <v>0</v>
      </c>
      <c r="I402" t="s">
        <v>2062</v>
      </c>
      <c r="J402">
        <v>138.05000000000001</v>
      </c>
      <c r="K402">
        <v>9</v>
      </c>
      <c r="L402" t="s">
        <v>2063</v>
      </c>
      <c r="M402" t="s">
        <v>1757</v>
      </c>
      <c r="N402" t="s">
        <v>1757</v>
      </c>
      <c r="O402" t="s">
        <v>1756</v>
      </c>
      <c r="P402" t="s">
        <v>1756</v>
      </c>
      <c r="Q402" s="387">
        <v>1242.45</v>
      </c>
      <c r="R402">
        <v>161.51850000000002</v>
      </c>
      <c r="S402">
        <v>1403.9684999999999</v>
      </c>
      <c r="T402" s="388">
        <v>44427</v>
      </c>
      <c r="U402">
        <v>0</v>
      </c>
      <c r="V402" t="s">
        <v>830</v>
      </c>
      <c r="W402" s="388">
        <v>44446</v>
      </c>
      <c r="X402">
        <v>160</v>
      </c>
      <c r="Y402">
        <v>0</v>
      </c>
      <c r="Z402">
        <v>0</v>
      </c>
      <c r="AA402" t="s">
        <v>1758</v>
      </c>
      <c r="AB402" t="s">
        <v>2044</v>
      </c>
      <c r="AD402" t="s">
        <v>2045</v>
      </c>
      <c r="AE402" t="s">
        <v>2046</v>
      </c>
      <c r="AI402" t="s">
        <v>1761</v>
      </c>
      <c r="AL402" t="s">
        <v>2320</v>
      </c>
      <c r="AM402">
        <v>6</v>
      </c>
      <c r="AN402" t="s">
        <v>2048</v>
      </c>
      <c r="AO402" t="s">
        <v>2416</v>
      </c>
      <c r="AP402">
        <v>0</v>
      </c>
      <c r="AQ402" s="388">
        <v>44432</v>
      </c>
      <c r="AS402" t="s">
        <v>2294</v>
      </c>
      <c r="AT402" s="388">
        <v>44432</v>
      </c>
      <c r="AU402" t="s">
        <v>1756</v>
      </c>
      <c r="AV402" t="s">
        <v>1756</v>
      </c>
      <c r="AZ402" t="s">
        <v>1756</v>
      </c>
      <c r="BA402" t="s">
        <v>1865</v>
      </c>
      <c r="BB402" t="s">
        <v>2425</v>
      </c>
      <c r="BC402" t="s">
        <v>2426</v>
      </c>
      <c r="BD402" t="s">
        <v>1756</v>
      </c>
      <c r="BE402" t="s">
        <v>824</v>
      </c>
      <c r="BF402" t="s">
        <v>824</v>
      </c>
    </row>
    <row r="403" spans="1:58">
      <c r="A403" t="s">
        <v>829</v>
      </c>
      <c r="B403">
        <v>6</v>
      </c>
      <c r="C403">
        <v>0</v>
      </c>
      <c r="D403">
        <v>9724</v>
      </c>
      <c r="E403" t="s">
        <v>2415</v>
      </c>
      <c r="F403">
        <v>53511012</v>
      </c>
      <c r="G403" t="s">
        <v>2041</v>
      </c>
      <c r="H403">
        <v>0</v>
      </c>
      <c r="I403" t="s">
        <v>2062</v>
      </c>
      <c r="J403">
        <v>138.05000000000001</v>
      </c>
      <c r="K403">
        <v>18</v>
      </c>
      <c r="L403" t="s">
        <v>2063</v>
      </c>
      <c r="M403" t="s">
        <v>1757</v>
      </c>
      <c r="N403" t="s">
        <v>1757</v>
      </c>
      <c r="O403" t="s">
        <v>1756</v>
      </c>
      <c r="P403" t="s">
        <v>1756</v>
      </c>
      <c r="Q403" s="387">
        <v>2484.9</v>
      </c>
      <c r="R403">
        <v>323.03700000000003</v>
      </c>
      <c r="S403">
        <v>2807.9369999999999</v>
      </c>
      <c r="T403" s="388">
        <v>44427</v>
      </c>
      <c r="U403">
        <v>0</v>
      </c>
      <c r="V403" t="s">
        <v>830</v>
      </c>
      <c r="W403" s="388">
        <v>44446</v>
      </c>
      <c r="X403">
        <v>160</v>
      </c>
      <c r="Y403">
        <v>0</v>
      </c>
      <c r="Z403">
        <v>0</v>
      </c>
      <c r="AA403" t="s">
        <v>1758</v>
      </c>
      <c r="AB403" t="s">
        <v>2044</v>
      </c>
      <c r="AD403" t="s">
        <v>2045</v>
      </c>
      <c r="AE403" t="s">
        <v>2046</v>
      </c>
      <c r="AI403" t="s">
        <v>1761</v>
      </c>
      <c r="AL403" t="s">
        <v>2320</v>
      </c>
      <c r="AM403">
        <v>6</v>
      </c>
      <c r="AN403" t="s">
        <v>2048</v>
      </c>
      <c r="AO403" t="s">
        <v>2416</v>
      </c>
      <c r="AP403">
        <v>0</v>
      </c>
      <c r="AQ403" s="388">
        <v>44432</v>
      </c>
      <c r="AS403" t="s">
        <v>2294</v>
      </c>
      <c r="AT403" s="388">
        <v>44432</v>
      </c>
      <c r="AU403" t="s">
        <v>1756</v>
      </c>
      <c r="AV403" t="s">
        <v>1756</v>
      </c>
      <c r="AZ403" t="s">
        <v>1756</v>
      </c>
      <c r="BA403" t="s">
        <v>1865</v>
      </c>
      <c r="BB403" t="s">
        <v>2427</v>
      </c>
      <c r="BC403" t="s">
        <v>2428</v>
      </c>
      <c r="BD403" t="s">
        <v>1756</v>
      </c>
      <c r="BE403" t="s">
        <v>824</v>
      </c>
      <c r="BF403" t="s">
        <v>824</v>
      </c>
    </row>
    <row r="404" spans="1:58">
      <c r="A404" t="s">
        <v>829</v>
      </c>
      <c r="B404">
        <v>6</v>
      </c>
      <c r="C404">
        <v>0</v>
      </c>
      <c r="D404">
        <v>9724</v>
      </c>
      <c r="E404" t="s">
        <v>2415</v>
      </c>
      <c r="F404">
        <v>53511012</v>
      </c>
      <c r="G404" t="s">
        <v>2041</v>
      </c>
      <c r="H404">
        <v>0</v>
      </c>
      <c r="I404" t="s">
        <v>2069</v>
      </c>
      <c r="J404">
        <v>144.6</v>
      </c>
      <c r="K404">
        <v>5</v>
      </c>
      <c r="L404" t="s">
        <v>2063</v>
      </c>
      <c r="M404" t="s">
        <v>1757</v>
      </c>
      <c r="N404" t="s">
        <v>1757</v>
      </c>
      <c r="O404" t="s">
        <v>1756</v>
      </c>
      <c r="P404" t="s">
        <v>1756</v>
      </c>
      <c r="Q404" s="387">
        <v>723</v>
      </c>
      <c r="R404">
        <v>93.990000000000009</v>
      </c>
      <c r="S404">
        <v>816.9899999999999</v>
      </c>
      <c r="T404" s="388">
        <v>44427</v>
      </c>
      <c r="U404">
        <v>0</v>
      </c>
      <c r="V404" t="s">
        <v>830</v>
      </c>
      <c r="W404" s="388">
        <v>44446</v>
      </c>
      <c r="X404">
        <v>160</v>
      </c>
      <c r="Y404">
        <v>0</v>
      </c>
      <c r="Z404">
        <v>0</v>
      </c>
      <c r="AA404" t="s">
        <v>1758</v>
      </c>
      <c r="AB404" t="s">
        <v>2044</v>
      </c>
      <c r="AD404" t="s">
        <v>2045</v>
      </c>
      <c r="AE404" t="s">
        <v>2046</v>
      </c>
      <c r="AI404" t="s">
        <v>1761</v>
      </c>
      <c r="AL404" t="s">
        <v>2320</v>
      </c>
      <c r="AM404">
        <v>6</v>
      </c>
      <c r="AN404" t="s">
        <v>2048</v>
      </c>
      <c r="AO404" t="s">
        <v>2416</v>
      </c>
      <c r="AP404">
        <v>0</v>
      </c>
      <c r="AQ404" s="388">
        <v>44432</v>
      </c>
      <c r="AS404" t="s">
        <v>2294</v>
      </c>
      <c r="AT404" s="388">
        <v>44432</v>
      </c>
      <c r="AU404" t="s">
        <v>1756</v>
      </c>
      <c r="AV404" t="s">
        <v>1756</v>
      </c>
      <c r="AZ404" t="s">
        <v>1756</v>
      </c>
      <c r="BA404" t="s">
        <v>1865</v>
      </c>
      <c r="BB404" t="s">
        <v>2429</v>
      </c>
      <c r="BC404" t="s">
        <v>2430</v>
      </c>
      <c r="BD404" t="s">
        <v>1756</v>
      </c>
      <c r="BE404" t="s">
        <v>824</v>
      </c>
      <c r="BF404" t="s">
        <v>824</v>
      </c>
    </row>
    <row r="405" spans="1:58">
      <c r="A405" t="s">
        <v>829</v>
      </c>
      <c r="B405">
        <v>6</v>
      </c>
      <c r="C405">
        <v>0</v>
      </c>
      <c r="D405">
        <v>9724</v>
      </c>
      <c r="E405" t="s">
        <v>2415</v>
      </c>
      <c r="F405">
        <v>53511012</v>
      </c>
      <c r="G405" t="s">
        <v>2041</v>
      </c>
      <c r="H405">
        <v>0</v>
      </c>
      <c r="I405" t="s">
        <v>2073</v>
      </c>
      <c r="J405">
        <v>243.75</v>
      </c>
      <c r="K405">
        <v>7</v>
      </c>
      <c r="L405" t="s">
        <v>1755</v>
      </c>
      <c r="M405" t="s">
        <v>1757</v>
      </c>
      <c r="N405" t="s">
        <v>1757</v>
      </c>
      <c r="O405" t="s">
        <v>1756</v>
      </c>
      <c r="P405" t="s">
        <v>1756</v>
      </c>
      <c r="Q405" s="387">
        <v>1706.25</v>
      </c>
      <c r="R405">
        <v>221.8125</v>
      </c>
      <c r="S405">
        <v>1928.0624999999998</v>
      </c>
      <c r="T405" s="388">
        <v>44427</v>
      </c>
      <c r="U405">
        <v>0</v>
      </c>
      <c r="V405" t="s">
        <v>830</v>
      </c>
      <c r="W405" s="388">
        <v>44446</v>
      </c>
      <c r="X405">
        <v>160</v>
      </c>
      <c r="Y405">
        <v>0</v>
      </c>
      <c r="Z405">
        <v>0</v>
      </c>
      <c r="AA405" t="s">
        <v>1758</v>
      </c>
      <c r="AB405" t="s">
        <v>2044</v>
      </c>
      <c r="AD405" t="s">
        <v>2045</v>
      </c>
      <c r="AE405" t="s">
        <v>2046</v>
      </c>
      <c r="AI405" t="s">
        <v>1761</v>
      </c>
      <c r="AL405" t="s">
        <v>2320</v>
      </c>
      <c r="AM405">
        <v>6</v>
      </c>
      <c r="AN405" t="s">
        <v>2048</v>
      </c>
      <c r="AO405" t="s">
        <v>2416</v>
      </c>
      <c r="AP405">
        <v>0</v>
      </c>
      <c r="AQ405" s="388">
        <v>44432</v>
      </c>
      <c r="AS405" t="s">
        <v>2294</v>
      </c>
      <c r="AT405" s="388">
        <v>44432</v>
      </c>
      <c r="AU405" t="s">
        <v>1756</v>
      </c>
      <c r="AV405" t="s">
        <v>1756</v>
      </c>
      <c r="AZ405" t="s">
        <v>1756</v>
      </c>
      <c r="BA405" t="s">
        <v>1865</v>
      </c>
      <c r="BB405" t="s">
        <v>2431</v>
      </c>
      <c r="BC405" t="s">
        <v>2432</v>
      </c>
      <c r="BD405" t="s">
        <v>1756</v>
      </c>
      <c r="BE405" t="s">
        <v>824</v>
      </c>
      <c r="BF405" t="s">
        <v>824</v>
      </c>
    </row>
    <row r="406" spans="1:58">
      <c r="A406" t="s">
        <v>829</v>
      </c>
      <c r="B406">
        <v>6</v>
      </c>
      <c r="C406">
        <v>0</v>
      </c>
      <c r="D406">
        <v>9724</v>
      </c>
      <c r="E406" t="s">
        <v>2415</v>
      </c>
      <c r="F406">
        <v>53511012</v>
      </c>
      <c r="G406" t="s">
        <v>2041</v>
      </c>
      <c r="H406">
        <v>0</v>
      </c>
      <c r="I406" t="s">
        <v>2073</v>
      </c>
      <c r="J406">
        <v>243.75</v>
      </c>
      <c r="K406">
        <v>1</v>
      </c>
      <c r="L406" t="s">
        <v>1755</v>
      </c>
      <c r="M406" t="s">
        <v>1757</v>
      </c>
      <c r="N406" t="s">
        <v>1757</v>
      </c>
      <c r="O406" t="s">
        <v>1756</v>
      </c>
      <c r="P406" t="s">
        <v>1756</v>
      </c>
      <c r="Q406" s="387">
        <v>243.75</v>
      </c>
      <c r="R406">
        <v>31.6875</v>
      </c>
      <c r="S406">
        <v>275.4375</v>
      </c>
      <c r="T406" s="388">
        <v>44427</v>
      </c>
      <c r="U406">
        <v>0</v>
      </c>
      <c r="V406" t="s">
        <v>830</v>
      </c>
      <c r="W406" s="388">
        <v>44446</v>
      </c>
      <c r="X406">
        <v>160</v>
      </c>
      <c r="Y406">
        <v>0</v>
      </c>
      <c r="Z406">
        <v>0</v>
      </c>
      <c r="AA406" t="s">
        <v>1758</v>
      </c>
      <c r="AB406" t="s">
        <v>2044</v>
      </c>
      <c r="AD406" t="s">
        <v>2045</v>
      </c>
      <c r="AE406" t="s">
        <v>2046</v>
      </c>
      <c r="AI406" t="s">
        <v>1761</v>
      </c>
      <c r="AL406" t="s">
        <v>2320</v>
      </c>
      <c r="AM406">
        <v>6</v>
      </c>
      <c r="AN406" t="s">
        <v>2048</v>
      </c>
      <c r="AO406" t="s">
        <v>2416</v>
      </c>
      <c r="AP406">
        <v>0</v>
      </c>
      <c r="AQ406" s="388">
        <v>44432</v>
      </c>
      <c r="AS406" t="s">
        <v>2294</v>
      </c>
      <c r="AT406" s="388">
        <v>44432</v>
      </c>
      <c r="AU406" t="s">
        <v>1756</v>
      </c>
      <c r="AV406" t="s">
        <v>1756</v>
      </c>
      <c r="AZ406" t="s">
        <v>1756</v>
      </c>
      <c r="BA406" t="s">
        <v>1865</v>
      </c>
      <c r="BB406" t="s">
        <v>2433</v>
      </c>
      <c r="BC406" t="s">
        <v>2434</v>
      </c>
      <c r="BD406" t="s">
        <v>1756</v>
      </c>
      <c r="BE406" t="s">
        <v>824</v>
      </c>
      <c r="BF406" t="s">
        <v>824</v>
      </c>
    </row>
    <row r="407" spans="1:58">
      <c r="A407" t="s">
        <v>829</v>
      </c>
      <c r="B407">
        <v>6</v>
      </c>
      <c r="C407">
        <v>0</v>
      </c>
      <c r="D407">
        <v>9724</v>
      </c>
      <c r="E407" t="s">
        <v>2415</v>
      </c>
      <c r="F407">
        <v>53511012</v>
      </c>
      <c r="G407" t="s">
        <v>2041</v>
      </c>
      <c r="H407">
        <v>0</v>
      </c>
      <c r="I407" t="s">
        <v>2073</v>
      </c>
      <c r="J407">
        <v>243.75</v>
      </c>
      <c r="K407">
        <v>1</v>
      </c>
      <c r="L407" t="s">
        <v>1755</v>
      </c>
      <c r="M407" t="s">
        <v>1757</v>
      </c>
      <c r="N407" t="s">
        <v>1757</v>
      </c>
      <c r="O407" t="s">
        <v>1756</v>
      </c>
      <c r="P407" t="s">
        <v>1756</v>
      </c>
      <c r="Q407" s="387">
        <v>243.75</v>
      </c>
      <c r="R407">
        <v>31.6875</v>
      </c>
      <c r="S407">
        <v>275.4375</v>
      </c>
      <c r="T407" s="388">
        <v>44427</v>
      </c>
      <c r="U407">
        <v>0</v>
      </c>
      <c r="V407" t="s">
        <v>830</v>
      </c>
      <c r="W407" s="388">
        <v>44446</v>
      </c>
      <c r="X407">
        <v>160</v>
      </c>
      <c r="Y407">
        <v>0</v>
      </c>
      <c r="Z407">
        <v>0</v>
      </c>
      <c r="AA407" t="s">
        <v>1758</v>
      </c>
      <c r="AB407" t="s">
        <v>2044</v>
      </c>
      <c r="AD407" t="s">
        <v>2045</v>
      </c>
      <c r="AE407" t="s">
        <v>2046</v>
      </c>
      <c r="AI407" t="s">
        <v>1761</v>
      </c>
      <c r="AL407" t="s">
        <v>2320</v>
      </c>
      <c r="AM407">
        <v>6</v>
      </c>
      <c r="AN407" t="s">
        <v>2048</v>
      </c>
      <c r="AO407" t="s">
        <v>2416</v>
      </c>
      <c r="AP407">
        <v>0</v>
      </c>
      <c r="AQ407" s="388">
        <v>44432</v>
      </c>
      <c r="AS407" t="s">
        <v>2294</v>
      </c>
      <c r="AT407" s="388">
        <v>44432</v>
      </c>
      <c r="AU407" t="s">
        <v>1756</v>
      </c>
      <c r="AV407" t="s">
        <v>1756</v>
      </c>
      <c r="AZ407" t="s">
        <v>1756</v>
      </c>
      <c r="BA407" t="s">
        <v>1865</v>
      </c>
      <c r="BB407" t="s">
        <v>2433</v>
      </c>
      <c r="BC407" t="s">
        <v>2434</v>
      </c>
      <c r="BD407" t="s">
        <v>1756</v>
      </c>
      <c r="BE407" t="s">
        <v>824</v>
      </c>
      <c r="BF407" t="s">
        <v>824</v>
      </c>
    </row>
    <row r="408" spans="1:58">
      <c r="A408" t="s">
        <v>829</v>
      </c>
      <c r="B408">
        <v>6</v>
      </c>
      <c r="C408">
        <v>0</v>
      </c>
      <c r="D408">
        <v>9724</v>
      </c>
      <c r="E408" t="s">
        <v>2415</v>
      </c>
      <c r="F408">
        <v>53511012</v>
      </c>
      <c r="G408" t="s">
        <v>2041</v>
      </c>
      <c r="H408">
        <v>0</v>
      </c>
      <c r="I408" t="s">
        <v>2079</v>
      </c>
      <c r="J408">
        <v>63.38</v>
      </c>
      <c r="K408">
        <v>9</v>
      </c>
      <c r="L408" t="s">
        <v>1771</v>
      </c>
      <c r="M408" t="s">
        <v>1757</v>
      </c>
      <c r="N408" t="s">
        <v>1757</v>
      </c>
      <c r="O408" t="s">
        <v>1756</v>
      </c>
      <c r="P408" t="s">
        <v>1756</v>
      </c>
      <c r="Q408" s="387">
        <v>570.41999999999996</v>
      </c>
      <c r="R408">
        <v>74.154600000000002</v>
      </c>
      <c r="S408">
        <v>644.57459999999992</v>
      </c>
      <c r="T408" s="388">
        <v>44427</v>
      </c>
      <c r="U408">
        <v>0</v>
      </c>
      <c r="V408" t="s">
        <v>830</v>
      </c>
      <c r="W408" s="388">
        <v>44446</v>
      </c>
      <c r="X408">
        <v>160</v>
      </c>
      <c r="Y408">
        <v>0</v>
      </c>
      <c r="Z408">
        <v>0</v>
      </c>
      <c r="AA408" t="s">
        <v>1758</v>
      </c>
      <c r="AB408" t="s">
        <v>2044</v>
      </c>
      <c r="AD408" t="s">
        <v>2045</v>
      </c>
      <c r="AE408" t="s">
        <v>2046</v>
      </c>
      <c r="AI408" t="s">
        <v>1761</v>
      </c>
      <c r="AL408" t="s">
        <v>2320</v>
      </c>
      <c r="AM408">
        <v>6</v>
      </c>
      <c r="AN408" t="s">
        <v>2048</v>
      </c>
      <c r="AO408" t="s">
        <v>2416</v>
      </c>
      <c r="AP408">
        <v>0</v>
      </c>
      <c r="AQ408" s="388">
        <v>44432</v>
      </c>
      <c r="AS408" t="s">
        <v>2294</v>
      </c>
      <c r="AT408" s="388">
        <v>44432</v>
      </c>
      <c r="AU408" t="s">
        <v>1756</v>
      </c>
      <c r="AV408" t="s">
        <v>1756</v>
      </c>
      <c r="AZ408" t="s">
        <v>1756</v>
      </c>
      <c r="BA408" t="s">
        <v>1865</v>
      </c>
      <c r="BB408" t="s">
        <v>2435</v>
      </c>
      <c r="BC408" t="s">
        <v>2436</v>
      </c>
      <c r="BD408" t="s">
        <v>1756</v>
      </c>
      <c r="BE408" t="s">
        <v>824</v>
      </c>
      <c r="BF408" t="s">
        <v>824</v>
      </c>
    </row>
    <row r="409" spans="1:58">
      <c r="A409" t="s">
        <v>829</v>
      </c>
      <c r="B409">
        <v>6</v>
      </c>
      <c r="C409">
        <v>0</v>
      </c>
      <c r="D409">
        <v>9724</v>
      </c>
      <c r="E409" t="s">
        <v>2415</v>
      </c>
      <c r="F409">
        <v>53511012</v>
      </c>
      <c r="G409" t="s">
        <v>2041</v>
      </c>
      <c r="H409">
        <v>0</v>
      </c>
      <c r="I409" t="s">
        <v>2079</v>
      </c>
      <c r="J409">
        <v>63.38</v>
      </c>
      <c r="K409">
        <v>9</v>
      </c>
      <c r="L409" t="s">
        <v>1771</v>
      </c>
      <c r="M409" t="s">
        <v>2080</v>
      </c>
      <c r="N409" t="s">
        <v>1757</v>
      </c>
      <c r="O409" t="s">
        <v>1756</v>
      </c>
      <c r="P409" t="s">
        <v>1756</v>
      </c>
      <c r="Q409" s="387">
        <v>570.41999999999996</v>
      </c>
      <c r="R409">
        <v>74.154600000000002</v>
      </c>
      <c r="S409">
        <v>644.57459999999992</v>
      </c>
      <c r="T409" s="388">
        <v>44427</v>
      </c>
      <c r="U409">
        <v>0</v>
      </c>
      <c r="V409" t="s">
        <v>830</v>
      </c>
      <c r="W409" s="388">
        <v>44446</v>
      </c>
      <c r="X409">
        <v>160</v>
      </c>
      <c r="Y409">
        <v>0</v>
      </c>
      <c r="Z409">
        <v>0</v>
      </c>
      <c r="AA409" t="s">
        <v>1758</v>
      </c>
      <c r="AB409" t="s">
        <v>2044</v>
      </c>
      <c r="AD409" t="s">
        <v>2045</v>
      </c>
      <c r="AE409" t="s">
        <v>2046</v>
      </c>
      <c r="AI409" t="s">
        <v>1761</v>
      </c>
      <c r="AL409" t="s">
        <v>2320</v>
      </c>
      <c r="AM409">
        <v>6</v>
      </c>
      <c r="AN409" t="s">
        <v>2048</v>
      </c>
      <c r="AO409" t="s">
        <v>2416</v>
      </c>
      <c r="AP409">
        <v>0</v>
      </c>
      <c r="AQ409" s="388">
        <v>44432</v>
      </c>
      <c r="AS409" t="s">
        <v>2294</v>
      </c>
      <c r="AT409" s="388">
        <v>44432</v>
      </c>
      <c r="AU409" t="s">
        <v>1756</v>
      </c>
      <c r="AV409" t="s">
        <v>1756</v>
      </c>
      <c r="AZ409" t="s">
        <v>1756</v>
      </c>
      <c r="BA409" t="s">
        <v>1865</v>
      </c>
      <c r="BB409" t="s">
        <v>2435</v>
      </c>
      <c r="BC409" t="s">
        <v>2436</v>
      </c>
      <c r="BD409" t="s">
        <v>1756</v>
      </c>
      <c r="BE409" t="s">
        <v>824</v>
      </c>
      <c r="BF409" t="s">
        <v>824</v>
      </c>
    </row>
    <row r="410" spans="1:58">
      <c r="A410" t="s">
        <v>829</v>
      </c>
      <c r="B410">
        <v>6</v>
      </c>
      <c r="C410">
        <v>0</v>
      </c>
      <c r="D410">
        <v>9724</v>
      </c>
      <c r="E410" t="s">
        <v>2415</v>
      </c>
      <c r="F410">
        <v>53511012</v>
      </c>
      <c r="G410" t="s">
        <v>2041</v>
      </c>
      <c r="H410">
        <v>0</v>
      </c>
      <c r="I410" t="s">
        <v>2083</v>
      </c>
      <c r="J410">
        <v>12.21</v>
      </c>
      <c r="K410">
        <v>9</v>
      </c>
      <c r="L410" t="s">
        <v>1771</v>
      </c>
      <c r="M410" t="s">
        <v>2084</v>
      </c>
      <c r="N410" t="s">
        <v>1757</v>
      </c>
      <c r="O410" t="s">
        <v>1756</v>
      </c>
      <c r="P410" t="s">
        <v>1756</v>
      </c>
      <c r="Q410" s="387">
        <v>109.89</v>
      </c>
      <c r="R410">
        <v>14.2857</v>
      </c>
      <c r="S410">
        <v>124.17569999999999</v>
      </c>
      <c r="T410" s="388">
        <v>44427</v>
      </c>
      <c r="U410">
        <v>0</v>
      </c>
      <c r="V410" t="s">
        <v>830</v>
      </c>
      <c r="W410" s="388">
        <v>44446</v>
      </c>
      <c r="X410">
        <v>160</v>
      </c>
      <c r="Y410">
        <v>0</v>
      </c>
      <c r="Z410">
        <v>0</v>
      </c>
      <c r="AA410" t="s">
        <v>1758</v>
      </c>
      <c r="AB410" t="s">
        <v>2044</v>
      </c>
      <c r="AD410" t="s">
        <v>2045</v>
      </c>
      <c r="AE410" t="s">
        <v>2046</v>
      </c>
      <c r="AI410" t="s">
        <v>1761</v>
      </c>
      <c r="AL410" t="s">
        <v>2320</v>
      </c>
      <c r="AM410">
        <v>6</v>
      </c>
      <c r="AN410" t="s">
        <v>2048</v>
      </c>
      <c r="AO410" t="s">
        <v>2416</v>
      </c>
      <c r="AP410">
        <v>0</v>
      </c>
      <c r="AQ410" s="388">
        <v>44432</v>
      </c>
      <c r="AS410" t="s">
        <v>2294</v>
      </c>
      <c r="AT410" s="388">
        <v>44432</v>
      </c>
      <c r="AU410" t="s">
        <v>1756</v>
      </c>
      <c r="AV410" t="s">
        <v>1756</v>
      </c>
      <c r="AZ410" t="s">
        <v>1756</v>
      </c>
      <c r="BA410" t="s">
        <v>1865</v>
      </c>
      <c r="BB410" t="s">
        <v>2437</v>
      </c>
      <c r="BC410" t="s">
        <v>2438</v>
      </c>
      <c r="BD410" t="s">
        <v>1756</v>
      </c>
      <c r="BE410" t="s">
        <v>824</v>
      </c>
      <c r="BF410" t="s">
        <v>824</v>
      </c>
    </row>
    <row r="411" spans="1:58">
      <c r="A411" t="s">
        <v>829</v>
      </c>
      <c r="B411">
        <v>6</v>
      </c>
      <c r="C411">
        <v>0</v>
      </c>
      <c r="D411">
        <v>9724</v>
      </c>
      <c r="E411" t="s">
        <v>2415</v>
      </c>
      <c r="F411">
        <v>53511012</v>
      </c>
      <c r="G411" t="s">
        <v>2041</v>
      </c>
      <c r="H411">
        <v>0</v>
      </c>
      <c r="I411" t="s">
        <v>2083</v>
      </c>
      <c r="J411">
        <v>12.21</v>
      </c>
      <c r="K411">
        <v>9</v>
      </c>
      <c r="L411" t="s">
        <v>1771</v>
      </c>
      <c r="M411" t="s">
        <v>2084</v>
      </c>
      <c r="N411" t="s">
        <v>1757</v>
      </c>
      <c r="O411" t="s">
        <v>1756</v>
      </c>
      <c r="P411" t="s">
        <v>1756</v>
      </c>
      <c r="Q411" s="387">
        <v>109.89</v>
      </c>
      <c r="R411">
        <v>14.2857</v>
      </c>
      <c r="S411">
        <v>124.17569999999999</v>
      </c>
      <c r="T411" s="388">
        <v>44427</v>
      </c>
      <c r="U411">
        <v>0</v>
      </c>
      <c r="V411" t="s">
        <v>830</v>
      </c>
      <c r="W411" s="388">
        <v>44446</v>
      </c>
      <c r="X411">
        <v>160</v>
      </c>
      <c r="Y411">
        <v>0</v>
      </c>
      <c r="Z411">
        <v>0</v>
      </c>
      <c r="AA411" t="s">
        <v>1758</v>
      </c>
      <c r="AB411" t="s">
        <v>2044</v>
      </c>
      <c r="AD411" t="s">
        <v>2045</v>
      </c>
      <c r="AE411" t="s">
        <v>2046</v>
      </c>
      <c r="AI411" t="s">
        <v>1761</v>
      </c>
      <c r="AL411" t="s">
        <v>2320</v>
      </c>
      <c r="AM411">
        <v>6</v>
      </c>
      <c r="AN411" t="s">
        <v>2048</v>
      </c>
      <c r="AO411" t="s">
        <v>2416</v>
      </c>
      <c r="AP411">
        <v>0</v>
      </c>
      <c r="AQ411" s="388">
        <v>44432</v>
      </c>
      <c r="AS411" t="s">
        <v>2294</v>
      </c>
      <c r="AT411" s="388">
        <v>44432</v>
      </c>
      <c r="AU411" t="s">
        <v>1756</v>
      </c>
      <c r="AV411" t="s">
        <v>1756</v>
      </c>
      <c r="AZ411" t="s">
        <v>1756</v>
      </c>
      <c r="BA411" t="s">
        <v>1865</v>
      </c>
      <c r="BB411" t="s">
        <v>2437</v>
      </c>
      <c r="BC411" t="s">
        <v>2438</v>
      </c>
      <c r="BD411" t="s">
        <v>1756</v>
      </c>
      <c r="BE411" t="s">
        <v>824</v>
      </c>
      <c r="BF411" t="s">
        <v>824</v>
      </c>
    </row>
    <row r="412" spans="1:58">
      <c r="A412" t="s">
        <v>829</v>
      </c>
      <c r="B412">
        <v>6</v>
      </c>
      <c r="C412">
        <v>0</v>
      </c>
      <c r="D412">
        <v>9724</v>
      </c>
      <c r="E412" t="s">
        <v>2415</v>
      </c>
      <c r="F412">
        <v>53511012</v>
      </c>
      <c r="G412" t="s">
        <v>2041</v>
      </c>
      <c r="H412">
        <v>0</v>
      </c>
      <c r="I412" t="s">
        <v>2083</v>
      </c>
      <c r="J412">
        <v>12.21</v>
      </c>
      <c r="K412">
        <v>9</v>
      </c>
      <c r="L412" t="s">
        <v>1771</v>
      </c>
      <c r="M412" t="s">
        <v>1757</v>
      </c>
      <c r="N412" t="s">
        <v>1757</v>
      </c>
      <c r="O412" t="s">
        <v>1756</v>
      </c>
      <c r="P412" t="s">
        <v>1756</v>
      </c>
      <c r="Q412" s="387">
        <v>109.89</v>
      </c>
      <c r="R412">
        <v>14.2857</v>
      </c>
      <c r="S412">
        <v>124.17569999999999</v>
      </c>
      <c r="T412" s="388">
        <v>44427</v>
      </c>
      <c r="U412">
        <v>0</v>
      </c>
      <c r="V412" t="s">
        <v>830</v>
      </c>
      <c r="W412" s="388">
        <v>44446</v>
      </c>
      <c r="X412">
        <v>160</v>
      </c>
      <c r="Y412">
        <v>0</v>
      </c>
      <c r="Z412">
        <v>0</v>
      </c>
      <c r="AA412" t="s">
        <v>1758</v>
      </c>
      <c r="AB412" t="s">
        <v>2044</v>
      </c>
      <c r="AD412" t="s">
        <v>2045</v>
      </c>
      <c r="AE412" t="s">
        <v>2046</v>
      </c>
      <c r="AI412" t="s">
        <v>1761</v>
      </c>
      <c r="AL412" t="s">
        <v>2320</v>
      </c>
      <c r="AM412">
        <v>6</v>
      </c>
      <c r="AN412" t="s">
        <v>2048</v>
      </c>
      <c r="AO412" t="s">
        <v>2416</v>
      </c>
      <c r="AP412">
        <v>0</v>
      </c>
      <c r="AQ412" s="388">
        <v>44432</v>
      </c>
      <c r="AS412" t="s">
        <v>2294</v>
      </c>
      <c r="AT412" s="388">
        <v>44432</v>
      </c>
      <c r="AU412" t="s">
        <v>1756</v>
      </c>
      <c r="AV412" t="s">
        <v>1756</v>
      </c>
      <c r="AZ412" t="s">
        <v>1756</v>
      </c>
      <c r="BA412" t="s">
        <v>1865</v>
      </c>
      <c r="BB412" t="s">
        <v>2437</v>
      </c>
      <c r="BC412" t="s">
        <v>2438</v>
      </c>
      <c r="BD412" t="s">
        <v>1756</v>
      </c>
      <c r="BE412" t="s">
        <v>824</v>
      </c>
      <c r="BF412" t="s">
        <v>824</v>
      </c>
    </row>
    <row r="413" spans="1:58">
      <c r="A413" t="s">
        <v>829</v>
      </c>
      <c r="B413">
        <v>6</v>
      </c>
      <c r="C413">
        <v>0</v>
      </c>
      <c r="D413">
        <v>9724</v>
      </c>
      <c r="E413" t="s">
        <v>2415</v>
      </c>
      <c r="F413">
        <v>53511012</v>
      </c>
      <c r="G413" t="s">
        <v>2041</v>
      </c>
      <c r="H413">
        <v>0</v>
      </c>
      <c r="I413" t="s">
        <v>2083</v>
      </c>
      <c r="J413">
        <v>12.21</v>
      </c>
      <c r="K413">
        <v>9</v>
      </c>
      <c r="L413" t="s">
        <v>1771</v>
      </c>
      <c r="M413" t="s">
        <v>1757</v>
      </c>
      <c r="N413" t="s">
        <v>1757</v>
      </c>
      <c r="O413" t="s">
        <v>1756</v>
      </c>
      <c r="P413" t="s">
        <v>1756</v>
      </c>
      <c r="Q413" s="387">
        <v>109.89</v>
      </c>
      <c r="R413">
        <v>14.2857</v>
      </c>
      <c r="S413">
        <v>124.17569999999999</v>
      </c>
      <c r="T413" s="388">
        <v>44427</v>
      </c>
      <c r="U413">
        <v>0</v>
      </c>
      <c r="V413" t="s">
        <v>830</v>
      </c>
      <c r="W413" s="388">
        <v>44446</v>
      </c>
      <c r="X413">
        <v>160</v>
      </c>
      <c r="Y413">
        <v>0</v>
      </c>
      <c r="Z413">
        <v>0</v>
      </c>
      <c r="AA413" t="s">
        <v>1758</v>
      </c>
      <c r="AB413" t="s">
        <v>2044</v>
      </c>
      <c r="AD413" t="s">
        <v>2045</v>
      </c>
      <c r="AE413" t="s">
        <v>2046</v>
      </c>
      <c r="AI413" t="s">
        <v>1761</v>
      </c>
      <c r="AL413" t="s">
        <v>2320</v>
      </c>
      <c r="AM413">
        <v>6</v>
      </c>
      <c r="AN413" t="s">
        <v>2048</v>
      </c>
      <c r="AO413" t="s">
        <v>2416</v>
      </c>
      <c r="AP413">
        <v>0</v>
      </c>
      <c r="AQ413" s="388">
        <v>44432</v>
      </c>
      <c r="AS413" t="s">
        <v>2294</v>
      </c>
      <c r="AT413" s="388">
        <v>44432</v>
      </c>
      <c r="AU413" t="s">
        <v>1756</v>
      </c>
      <c r="AV413" t="s">
        <v>1756</v>
      </c>
      <c r="AZ413" t="s">
        <v>1756</v>
      </c>
      <c r="BA413" t="s">
        <v>1865</v>
      </c>
      <c r="BB413" t="s">
        <v>2437</v>
      </c>
      <c r="BC413" t="s">
        <v>2438</v>
      </c>
      <c r="BD413" t="s">
        <v>1756</v>
      </c>
      <c r="BE413" t="s">
        <v>824</v>
      </c>
      <c r="BF413" t="s">
        <v>824</v>
      </c>
    </row>
    <row r="414" spans="1:58">
      <c r="A414" t="s">
        <v>829</v>
      </c>
      <c r="B414">
        <v>6</v>
      </c>
      <c r="C414">
        <v>0</v>
      </c>
      <c r="D414">
        <v>9724</v>
      </c>
      <c r="E414" t="s">
        <v>2415</v>
      </c>
      <c r="F414">
        <v>53511012</v>
      </c>
      <c r="G414" t="s">
        <v>2041</v>
      </c>
      <c r="H414">
        <v>0</v>
      </c>
      <c r="I414" t="s">
        <v>2083</v>
      </c>
      <c r="J414">
        <v>12.21</v>
      </c>
      <c r="K414">
        <v>9</v>
      </c>
      <c r="L414" t="s">
        <v>1771</v>
      </c>
      <c r="M414" t="s">
        <v>1757</v>
      </c>
      <c r="N414" t="s">
        <v>1757</v>
      </c>
      <c r="O414" t="s">
        <v>1756</v>
      </c>
      <c r="P414" t="s">
        <v>1756</v>
      </c>
      <c r="Q414" s="387">
        <v>109.89</v>
      </c>
      <c r="R414">
        <v>14.2857</v>
      </c>
      <c r="S414">
        <v>124.17569999999999</v>
      </c>
      <c r="T414" s="388">
        <v>44427</v>
      </c>
      <c r="U414">
        <v>0</v>
      </c>
      <c r="V414" t="s">
        <v>830</v>
      </c>
      <c r="W414" s="388">
        <v>44446</v>
      </c>
      <c r="X414">
        <v>160</v>
      </c>
      <c r="Y414">
        <v>0</v>
      </c>
      <c r="Z414">
        <v>0</v>
      </c>
      <c r="AA414" t="s">
        <v>1758</v>
      </c>
      <c r="AB414" t="s">
        <v>2044</v>
      </c>
      <c r="AD414" t="s">
        <v>2045</v>
      </c>
      <c r="AE414" t="s">
        <v>2046</v>
      </c>
      <c r="AI414" t="s">
        <v>1761</v>
      </c>
      <c r="AL414" t="s">
        <v>2320</v>
      </c>
      <c r="AM414">
        <v>6</v>
      </c>
      <c r="AN414" t="s">
        <v>2048</v>
      </c>
      <c r="AO414" t="s">
        <v>2416</v>
      </c>
      <c r="AP414">
        <v>0</v>
      </c>
      <c r="AQ414" s="388">
        <v>44432</v>
      </c>
      <c r="AS414" t="s">
        <v>2294</v>
      </c>
      <c r="AT414" s="388">
        <v>44432</v>
      </c>
      <c r="AU414" t="s">
        <v>1756</v>
      </c>
      <c r="AV414" t="s">
        <v>1756</v>
      </c>
      <c r="AZ414" t="s">
        <v>1756</v>
      </c>
      <c r="BA414" t="s">
        <v>1865</v>
      </c>
      <c r="BB414" t="s">
        <v>2437</v>
      </c>
      <c r="BC414" t="s">
        <v>2438</v>
      </c>
      <c r="BD414" t="s">
        <v>1756</v>
      </c>
      <c r="BE414" t="s">
        <v>824</v>
      </c>
      <c r="BF414" t="s">
        <v>824</v>
      </c>
    </row>
    <row r="415" spans="1:58">
      <c r="A415" t="s">
        <v>829</v>
      </c>
      <c r="B415">
        <v>6</v>
      </c>
      <c r="C415">
        <v>0</v>
      </c>
      <c r="D415">
        <v>9724</v>
      </c>
      <c r="E415" t="s">
        <v>2415</v>
      </c>
      <c r="F415">
        <v>53511012</v>
      </c>
      <c r="G415" t="s">
        <v>2041</v>
      </c>
      <c r="H415">
        <v>0</v>
      </c>
      <c r="I415" t="s">
        <v>2089</v>
      </c>
      <c r="J415">
        <v>146.96</v>
      </c>
      <c r="K415">
        <v>9</v>
      </c>
      <c r="L415" t="s">
        <v>2063</v>
      </c>
      <c r="M415" t="s">
        <v>1757</v>
      </c>
      <c r="N415" t="s">
        <v>1757</v>
      </c>
      <c r="O415" t="s">
        <v>1756</v>
      </c>
      <c r="P415" t="s">
        <v>1756</v>
      </c>
      <c r="Q415" s="387">
        <v>1322.64</v>
      </c>
      <c r="R415">
        <v>171.94320000000002</v>
      </c>
      <c r="S415">
        <v>1494.5832</v>
      </c>
      <c r="T415" s="388">
        <v>44427</v>
      </c>
      <c r="U415">
        <v>0</v>
      </c>
      <c r="V415" t="s">
        <v>830</v>
      </c>
      <c r="W415" s="388">
        <v>44446</v>
      </c>
      <c r="X415">
        <v>160</v>
      </c>
      <c r="Y415">
        <v>0</v>
      </c>
      <c r="Z415">
        <v>0</v>
      </c>
      <c r="AA415" t="s">
        <v>1758</v>
      </c>
      <c r="AB415" t="s">
        <v>2044</v>
      </c>
      <c r="AD415" t="s">
        <v>2045</v>
      </c>
      <c r="AE415" t="s">
        <v>2046</v>
      </c>
      <c r="AI415" t="s">
        <v>1761</v>
      </c>
      <c r="AL415" t="s">
        <v>2320</v>
      </c>
      <c r="AM415">
        <v>6</v>
      </c>
      <c r="AN415" t="s">
        <v>2048</v>
      </c>
      <c r="AO415" t="s">
        <v>2416</v>
      </c>
      <c r="AP415">
        <v>0</v>
      </c>
      <c r="AQ415" s="388">
        <v>44432</v>
      </c>
      <c r="AS415" t="s">
        <v>2294</v>
      </c>
      <c r="AT415" s="388">
        <v>44432</v>
      </c>
      <c r="AU415" t="s">
        <v>1756</v>
      </c>
      <c r="AV415" t="s">
        <v>1756</v>
      </c>
      <c r="AZ415" t="s">
        <v>1756</v>
      </c>
      <c r="BA415" t="s">
        <v>1865</v>
      </c>
      <c r="BB415" t="s">
        <v>2439</v>
      </c>
      <c r="BC415" t="s">
        <v>2440</v>
      </c>
      <c r="BD415" t="s">
        <v>1756</v>
      </c>
      <c r="BE415" t="s">
        <v>824</v>
      </c>
      <c r="BF415" t="s">
        <v>824</v>
      </c>
    </row>
    <row r="416" spans="1:58">
      <c r="A416" t="s">
        <v>829</v>
      </c>
      <c r="B416">
        <v>6</v>
      </c>
      <c r="C416">
        <v>0</v>
      </c>
      <c r="D416">
        <v>9724</v>
      </c>
      <c r="E416" t="s">
        <v>2415</v>
      </c>
      <c r="F416">
        <v>53511012</v>
      </c>
      <c r="G416" t="s">
        <v>2041</v>
      </c>
      <c r="H416">
        <v>0</v>
      </c>
      <c r="I416" t="s">
        <v>2089</v>
      </c>
      <c r="J416">
        <v>146.96</v>
      </c>
      <c r="K416">
        <v>9</v>
      </c>
      <c r="L416" t="s">
        <v>2063</v>
      </c>
      <c r="M416" t="s">
        <v>1757</v>
      </c>
      <c r="N416" t="s">
        <v>1757</v>
      </c>
      <c r="O416" t="s">
        <v>1756</v>
      </c>
      <c r="P416" t="s">
        <v>1756</v>
      </c>
      <c r="Q416" s="387">
        <v>1322.64</v>
      </c>
      <c r="R416">
        <v>171.94320000000002</v>
      </c>
      <c r="S416">
        <v>1494.5832</v>
      </c>
      <c r="T416" s="388">
        <v>44427</v>
      </c>
      <c r="U416">
        <v>0</v>
      </c>
      <c r="V416" t="s">
        <v>830</v>
      </c>
      <c r="W416" s="388">
        <v>44446</v>
      </c>
      <c r="X416">
        <v>160</v>
      </c>
      <c r="Y416">
        <v>0</v>
      </c>
      <c r="Z416">
        <v>0</v>
      </c>
      <c r="AA416" t="s">
        <v>1758</v>
      </c>
      <c r="AB416" t="s">
        <v>2044</v>
      </c>
      <c r="AD416" t="s">
        <v>2045</v>
      </c>
      <c r="AE416" t="s">
        <v>2046</v>
      </c>
      <c r="AI416" t="s">
        <v>1761</v>
      </c>
      <c r="AL416" t="s">
        <v>2320</v>
      </c>
      <c r="AM416">
        <v>6</v>
      </c>
      <c r="AN416" t="s">
        <v>2048</v>
      </c>
      <c r="AO416" t="s">
        <v>2416</v>
      </c>
      <c r="AP416">
        <v>0</v>
      </c>
      <c r="AQ416" s="388">
        <v>44432</v>
      </c>
      <c r="AS416" t="s">
        <v>2294</v>
      </c>
      <c r="AT416" s="388">
        <v>44432</v>
      </c>
      <c r="AU416" t="s">
        <v>1756</v>
      </c>
      <c r="AV416" t="s">
        <v>1756</v>
      </c>
      <c r="AZ416" t="s">
        <v>1756</v>
      </c>
      <c r="BA416" t="s">
        <v>1865</v>
      </c>
      <c r="BB416" t="s">
        <v>2439</v>
      </c>
      <c r="BC416" t="s">
        <v>2440</v>
      </c>
      <c r="BD416" t="s">
        <v>1756</v>
      </c>
      <c r="BE416" t="s">
        <v>824</v>
      </c>
      <c r="BF416" t="s">
        <v>824</v>
      </c>
    </row>
    <row r="417" spans="1:58">
      <c r="A417" t="s">
        <v>829</v>
      </c>
      <c r="B417">
        <v>6</v>
      </c>
      <c r="C417">
        <v>0</v>
      </c>
      <c r="D417">
        <v>9724</v>
      </c>
      <c r="E417" t="s">
        <v>2415</v>
      </c>
      <c r="F417">
        <v>53511012</v>
      </c>
      <c r="G417" t="s">
        <v>2041</v>
      </c>
      <c r="H417">
        <v>0</v>
      </c>
      <c r="I417" t="s">
        <v>2089</v>
      </c>
      <c r="J417">
        <v>146.96</v>
      </c>
      <c r="K417">
        <v>9</v>
      </c>
      <c r="L417" t="s">
        <v>2063</v>
      </c>
      <c r="M417" t="s">
        <v>2090</v>
      </c>
      <c r="N417" t="s">
        <v>1757</v>
      </c>
      <c r="O417" t="s">
        <v>1756</v>
      </c>
      <c r="P417" t="s">
        <v>1756</v>
      </c>
      <c r="Q417" s="387">
        <v>1322.64</v>
      </c>
      <c r="R417">
        <v>171.94320000000002</v>
      </c>
      <c r="S417">
        <v>1494.5832</v>
      </c>
      <c r="T417" s="388">
        <v>44427</v>
      </c>
      <c r="U417">
        <v>0</v>
      </c>
      <c r="V417" t="s">
        <v>830</v>
      </c>
      <c r="W417" s="388">
        <v>44446</v>
      </c>
      <c r="X417">
        <v>160</v>
      </c>
      <c r="Y417">
        <v>0</v>
      </c>
      <c r="Z417">
        <v>0</v>
      </c>
      <c r="AA417" t="s">
        <v>1758</v>
      </c>
      <c r="AB417" t="s">
        <v>2044</v>
      </c>
      <c r="AD417" t="s">
        <v>2045</v>
      </c>
      <c r="AE417" t="s">
        <v>2046</v>
      </c>
      <c r="AI417" t="s">
        <v>1761</v>
      </c>
      <c r="AL417" t="s">
        <v>2320</v>
      </c>
      <c r="AM417">
        <v>6</v>
      </c>
      <c r="AN417" t="s">
        <v>2048</v>
      </c>
      <c r="AO417" t="s">
        <v>2416</v>
      </c>
      <c r="AP417">
        <v>0</v>
      </c>
      <c r="AQ417" s="388">
        <v>44432</v>
      </c>
      <c r="AS417" t="s">
        <v>2294</v>
      </c>
      <c r="AT417" s="388">
        <v>44432</v>
      </c>
      <c r="AU417" t="s">
        <v>1756</v>
      </c>
      <c r="AV417" t="s">
        <v>1756</v>
      </c>
      <c r="AZ417" t="s">
        <v>1756</v>
      </c>
      <c r="BA417" t="s">
        <v>1865</v>
      </c>
      <c r="BB417" t="s">
        <v>2439</v>
      </c>
      <c r="BC417" t="s">
        <v>2440</v>
      </c>
      <c r="BD417" t="s">
        <v>1756</v>
      </c>
      <c r="BE417" t="s">
        <v>824</v>
      </c>
      <c r="BF417" t="s">
        <v>824</v>
      </c>
    </row>
    <row r="418" spans="1:58">
      <c r="A418" t="s">
        <v>829</v>
      </c>
      <c r="B418">
        <v>6</v>
      </c>
      <c r="C418">
        <v>0</v>
      </c>
      <c r="D418">
        <v>9724</v>
      </c>
      <c r="E418" t="s">
        <v>2415</v>
      </c>
      <c r="F418">
        <v>53511012</v>
      </c>
      <c r="G418" t="s">
        <v>2041</v>
      </c>
      <c r="H418">
        <v>0</v>
      </c>
      <c r="I418" t="s">
        <v>2089</v>
      </c>
      <c r="J418">
        <v>146.96</v>
      </c>
      <c r="K418">
        <v>9</v>
      </c>
      <c r="L418" t="s">
        <v>2063</v>
      </c>
      <c r="M418" t="s">
        <v>1757</v>
      </c>
      <c r="N418" t="s">
        <v>1757</v>
      </c>
      <c r="O418" t="s">
        <v>1756</v>
      </c>
      <c r="P418" t="s">
        <v>1756</v>
      </c>
      <c r="Q418" s="387">
        <v>1322.64</v>
      </c>
      <c r="R418">
        <v>171.94320000000002</v>
      </c>
      <c r="S418">
        <v>1494.5832</v>
      </c>
      <c r="T418" s="388">
        <v>44427</v>
      </c>
      <c r="U418">
        <v>0</v>
      </c>
      <c r="V418" t="s">
        <v>830</v>
      </c>
      <c r="W418" s="388">
        <v>44446</v>
      </c>
      <c r="X418">
        <v>160</v>
      </c>
      <c r="Y418">
        <v>0</v>
      </c>
      <c r="Z418">
        <v>0</v>
      </c>
      <c r="AA418" t="s">
        <v>1758</v>
      </c>
      <c r="AB418" t="s">
        <v>2044</v>
      </c>
      <c r="AD418" t="s">
        <v>2045</v>
      </c>
      <c r="AE418" t="s">
        <v>2046</v>
      </c>
      <c r="AI418" t="s">
        <v>1761</v>
      </c>
      <c r="AL418" t="s">
        <v>2320</v>
      </c>
      <c r="AM418">
        <v>6</v>
      </c>
      <c r="AN418" t="s">
        <v>2048</v>
      </c>
      <c r="AO418" t="s">
        <v>2416</v>
      </c>
      <c r="AP418">
        <v>0</v>
      </c>
      <c r="AQ418" s="388">
        <v>44432</v>
      </c>
      <c r="AS418" t="s">
        <v>2294</v>
      </c>
      <c r="AT418" s="388">
        <v>44432</v>
      </c>
      <c r="AU418" t="s">
        <v>1756</v>
      </c>
      <c r="AV418" t="s">
        <v>1756</v>
      </c>
      <c r="AZ418" t="s">
        <v>1756</v>
      </c>
      <c r="BA418" t="s">
        <v>1865</v>
      </c>
      <c r="BB418" t="s">
        <v>2439</v>
      </c>
      <c r="BC418" t="s">
        <v>2440</v>
      </c>
      <c r="BD418" t="s">
        <v>1756</v>
      </c>
      <c r="BE418" t="s">
        <v>824</v>
      </c>
      <c r="BF418" t="s">
        <v>824</v>
      </c>
    </row>
    <row r="419" spans="1:58">
      <c r="A419" t="s">
        <v>829</v>
      </c>
      <c r="B419">
        <v>6</v>
      </c>
      <c r="C419">
        <v>0</v>
      </c>
      <c r="D419">
        <v>9724</v>
      </c>
      <c r="E419" t="s">
        <v>2415</v>
      </c>
      <c r="F419">
        <v>53511012</v>
      </c>
      <c r="G419" t="s">
        <v>2041</v>
      </c>
      <c r="H419">
        <v>0</v>
      </c>
      <c r="I419" t="s">
        <v>2095</v>
      </c>
      <c r="J419">
        <v>138.44999999999999</v>
      </c>
      <c r="K419">
        <v>9</v>
      </c>
      <c r="L419" t="s">
        <v>2063</v>
      </c>
      <c r="M419" t="s">
        <v>1757</v>
      </c>
      <c r="N419" t="s">
        <v>1757</v>
      </c>
      <c r="O419" t="s">
        <v>1756</v>
      </c>
      <c r="P419" t="s">
        <v>1756</v>
      </c>
      <c r="Q419" s="387">
        <v>1246.05</v>
      </c>
      <c r="R419">
        <v>161.98650000000001</v>
      </c>
      <c r="S419">
        <v>1408.0364999999997</v>
      </c>
      <c r="T419" s="388">
        <v>44427</v>
      </c>
      <c r="U419">
        <v>0</v>
      </c>
      <c r="V419" t="s">
        <v>830</v>
      </c>
      <c r="W419" s="388">
        <v>44446</v>
      </c>
      <c r="X419">
        <v>160</v>
      </c>
      <c r="Y419">
        <v>0</v>
      </c>
      <c r="Z419">
        <v>0</v>
      </c>
      <c r="AA419" t="s">
        <v>1758</v>
      </c>
      <c r="AB419" t="s">
        <v>2044</v>
      </c>
      <c r="AD419" t="s">
        <v>2045</v>
      </c>
      <c r="AE419" t="s">
        <v>2046</v>
      </c>
      <c r="AI419" t="s">
        <v>1761</v>
      </c>
      <c r="AL419" t="s">
        <v>2320</v>
      </c>
      <c r="AM419">
        <v>6</v>
      </c>
      <c r="AN419" t="s">
        <v>2048</v>
      </c>
      <c r="AO419" t="s">
        <v>2416</v>
      </c>
      <c r="AP419">
        <v>0</v>
      </c>
      <c r="AQ419" s="388">
        <v>44432</v>
      </c>
      <c r="AS419" t="s">
        <v>2294</v>
      </c>
      <c r="AT419" s="388">
        <v>44432</v>
      </c>
      <c r="AU419" t="s">
        <v>1756</v>
      </c>
      <c r="AV419" t="s">
        <v>1756</v>
      </c>
      <c r="AZ419" t="s">
        <v>1756</v>
      </c>
      <c r="BA419" t="s">
        <v>1865</v>
      </c>
      <c r="BB419" t="s">
        <v>2441</v>
      </c>
      <c r="BC419" t="s">
        <v>2442</v>
      </c>
      <c r="BD419" t="s">
        <v>1756</v>
      </c>
      <c r="BE419" t="s">
        <v>824</v>
      </c>
      <c r="BF419" t="s">
        <v>824</v>
      </c>
    </row>
    <row r="420" spans="1:58">
      <c r="A420" t="s">
        <v>829</v>
      </c>
      <c r="B420">
        <v>6</v>
      </c>
      <c r="C420">
        <v>0</v>
      </c>
      <c r="D420">
        <v>9724</v>
      </c>
      <c r="E420" t="s">
        <v>2415</v>
      </c>
      <c r="F420">
        <v>53511012</v>
      </c>
      <c r="G420" t="s">
        <v>2041</v>
      </c>
      <c r="H420">
        <v>0</v>
      </c>
      <c r="I420" t="s">
        <v>2095</v>
      </c>
      <c r="J420">
        <v>138.44999999999999</v>
      </c>
      <c r="K420">
        <v>9</v>
      </c>
      <c r="L420" t="s">
        <v>2063</v>
      </c>
      <c r="M420" t="s">
        <v>1757</v>
      </c>
      <c r="N420" t="s">
        <v>1757</v>
      </c>
      <c r="O420" t="s">
        <v>1756</v>
      </c>
      <c r="P420" t="s">
        <v>1756</v>
      </c>
      <c r="Q420" s="387">
        <v>1246.05</v>
      </c>
      <c r="R420">
        <v>161.98650000000001</v>
      </c>
      <c r="S420">
        <v>1408.0364999999997</v>
      </c>
      <c r="T420" s="388">
        <v>44427</v>
      </c>
      <c r="U420">
        <v>0</v>
      </c>
      <c r="V420" t="s">
        <v>830</v>
      </c>
      <c r="W420" s="388">
        <v>44446</v>
      </c>
      <c r="X420">
        <v>160</v>
      </c>
      <c r="Y420">
        <v>0</v>
      </c>
      <c r="Z420">
        <v>0</v>
      </c>
      <c r="AA420" t="s">
        <v>1758</v>
      </c>
      <c r="AB420" t="s">
        <v>2044</v>
      </c>
      <c r="AD420" t="s">
        <v>2045</v>
      </c>
      <c r="AE420" t="s">
        <v>2046</v>
      </c>
      <c r="AI420" t="s">
        <v>1761</v>
      </c>
      <c r="AL420" t="s">
        <v>2320</v>
      </c>
      <c r="AM420">
        <v>6</v>
      </c>
      <c r="AN420" t="s">
        <v>2048</v>
      </c>
      <c r="AO420" t="s">
        <v>2416</v>
      </c>
      <c r="AP420">
        <v>0</v>
      </c>
      <c r="AQ420" s="388">
        <v>44432</v>
      </c>
      <c r="AS420" t="s">
        <v>2294</v>
      </c>
      <c r="AT420" s="388">
        <v>44432</v>
      </c>
      <c r="AU420" t="s">
        <v>1756</v>
      </c>
      <c r="AV420" t="s">
        <v>1756</v>
      </c>
      <c r="AZ420" t="s">
        <v>1756</v>
      </c>
      <c r="BA420" t="s">
        <v>1865</v>
      </c>
      <c r="BB420" t="s">
        <v>2441</v>
      </c>
      <c r="BC420" t="s">
        <v>2442</v>
      </c>
      <c r="BD420" t="s">
        <v>1756</v>
      </c>
      <c r="BE420" t="s">
        <v>824</v>
      </c>
      <c r="BF420" t="s">
        <v>824</v>
      </c>
    </row>
    <row r="421" spans="1:58">
      <c r="A421" t="s">
        <v>829</v>
      </c>
      <c r="B421">
        <v>6</v>
      </c>
      <c r="C421">
        <v>0</v>
      </c>
      <c r="D421">
        <v>9724</v>
      </c>
      <c r="E421" t="s">
        <v>2415</v>
      </c>
      <c r="F421">
        <v>53511012</v>
      </c>
      <c r="G421" t="s">
        <v>2041</v>
      </c>
      <c r="H421">
        <v>0</v>
      </c>
      <c r="I421" t="s">
        <v>2095</v>
      </c>
      <c r="J421">
        <v>138.44999999999999</v>
      </c>
      <c r="K421">
        <v>9</v>
      </c>
      <c r="L421" t="s">
        <v>2063</v>
      </c>
      <c r="M421" t="s">
        <v>1757</v>
      </c>
      <c r="N421" t="s">
        <v>1757</v>
      </c>
      <c r="O421" t="s">
        <v>1756</v>
      </c>
      <c r="P421" t="s">
        <v>1756</v>
      </c>
      <c r="Q421" s="387">
        <v>1246.05</v>
      </c>
      <c r="R421">
        <v>161.98650000000001</v>
      </c>
      <c r="S421">
        <v>1408.0364999999997</v>
      </c>
      <c r="T421" s="388">
        <v>44427</v>
      </c>
      <c r="U421">
        <v>0</v>
      </c>
      <c r="V421" t="s">
        <v>830</v>
      </c>
      <c r="W421" s="388">
        <v>44446</v>
      </c>
      <c r="X421">
        <v>160</v>
      </c>
      <c r="Y421">
        <v>0</v>
      </c>
      <c r="Z421">
        <v>0</v>
      </c>
      <c r="AA421" t="s">
        <v>1758</v>
      </c>
      <c r="AB421" t="s">
        <v>2044</v>
      </c>
      <c r="AD421" t="s">
        <v>2045</v>
      </c>
      <c r="AE421" t="s">
        <v>2046</v>
      </c>
      <c r="AI421" t="s">
        <v>1761</v>
      </c>
      <c r="AL421" t="s">
        <v>2320</v>
      </c>
      <c r="AM421">
        <v>6</v>
      </c>
      <c r="AN421" t="s">
        <v>2048</v>
      </c>
      <c r="AO421" t="s">
        <v>2416</v>
      </c>
      <c r="AP421">
        <v>0</v>
      </c>
      <c r="AQ421" s="388">
        <v>44432</v>
      </c>
      <c r="AS421" t="s">
        <v>2294</v>
      </c>
      <c r="AT421" s="388">
        <v>44432</v>
      </c>
      <c r="AU421" t="s">
        <v>1756</v>
      </c>
      <c r="AV421" t="s">
        <v>1756</v>
      </c>
      <c r="AZ421" t="s">
        <v>1756</v>
      </c>
      <c r="BA421" t="s">
        <v>1865</v>
      </c>
      <c r="BB421" t="s">
        <v>2441</v>
      </c>
      <c r="BC421" t="s">
        <v>2442</v>
      </c>
      <c r="BD421" t="s">
        <v>1756</v>
      </c>
      <c r="BE421" t="s">
        <v>824</v>
      </c>
      <c r="BF421" t="s">
        <v>824</v>
      </c>
    </row>
    <row r="422" spans="1:58">
      <c r="A422" t="s">
        <v>829</v>
      </c>
      <c r="B422">
        <v>6</v>
      </c>
      <c r="C422">
        <v>0</v>
      </c>
      <c r="D422">
        <v>9724</v>
      </c>
      <c r="E422" t="s">
        <v>2415</v>
      </c>
      <c r="F422">
        <v>53511012</v>
      </c>
      <c r="G422" t="s">
        <v>2041</v>
      </c>
      <c r="H422">
        <v>0</v>
      </c>
      <c r="I422" t="s">
        <v>2095</v>
      </c>
      <c r="J422">
        <v>138.44999999999999</v>
      </c>
      <c r="K422">
        <v>9</v>
      </c>
      <c r="L422" t="s">
        <v>2063</v>
      </c>
      <c r="M422" t="s">
        <v>1757</v>
      </c>
      <c r="N422" t="s">
        <v>1757</v>
      </c>
      <c r="O422" t="s">
        <v>1756</v>
      </c>
      <c r="P422" t="s">
        <v>1756</v>
      </c>
      <c r="Q422" s="387">
        <v>1246.05</v>
      </c>
      <c r="R422">
        <v>161.98650000000001</v>
      </c>
      <c r="S422">
        <v>1408.0364999999997</v>
      </c>
      <c r="T422" s="388">
        <v>44427</v>
      </c>
      <c r="U422">
        <v>0</v>
      </c>
      <c r="V422" t="s">
        <v>830</v>
      </c>
      <c r="W422" s="388">
        <v>44446</v>
      </c>
      <c r="X422">
        <v>160</v>
      </c>
      <c r="Y422">
        <v>0</v>
      </c>
      <c r="Z422">
        <v>0</v>
      </c>
      <c r="AA422" t="s">
        <v>1758</v>
      </c>
      <c r="AB422" t="s">
        <v>2044</v>
      </c>
      <c r="AD422" t="s">
        <v>2045</v>
      </c>
      <c r="AE422" t="s">
        <v>2046</v>
      </c>
      <c r="AI422" t="s">
        <v>1761</v>
      </c>
      <c r="AL422" t="s">
        <v>2320</v>
      </c>
      <c r="AM422">
        <v>6</v>
      </c>
      <c r="AN422" t="s">
        <v>2048</v>
      </c>
      <c r="AO422" t="s">
        <v>2416</v>
      </c>
      <c r="AP422">
        <v>0</v>
      </c>
      <c r="AQ422" s="388">
        <v>44432</v>
      </c>
      <c r="AS422" t="s">
        <v>2294</v>
      </c>
      <c r="AT422" s="388">
        <v>44432</v>
      </c>
      <c r="AU422" t="s">
        <v>1756</v>
      </c>
      <c r="AV422" t="s">
        <v>1756</v>
      </c>
      <c r="AZ422" t="s">
        <v>1756</v>
      </c>
      <c r="BA422" t="s">
        <v>1865</v>
      </c>
      <c r="BB422" t="s">
        <v>2441</v>
      </c>
      <c r="BC422" t="s">
        <v>2442</v>
      </c>
      <c r="BD422" t="s">
        <v>1756</v>
      </c>
      <c r="BE422" t="s">
        <v>824</v>
      </c>
      <c r="BF422" t="s">
        <v>824</v>
      </c>
    </row>
    <row r="423" spans="1:58">
      <c r="A423" t="s">
        <v>829</v>
      </c>
      <c r="B423">
        <v>6</v>
      </c>
      <c r="C423">
        <v>0</v>
      </c>
      <c r="D423">
        <v>9724</v>
      </c>
      <c r="E423" t="s">
        <v>2415</v>
      </c>
      <c r="F423">
        <v>53511012</v>
      </c>
      <c r="G423" t="s">
        <v>2041</v>
      </c>
      <c r="H423">
        <v>0</v>
      </c>
      <c r="I423" t="s">
        <v>2247</v>
      </c>
      <c r="J423">
        <v>131.47999999999999</v>
      </c>
      <c r="K423">
        <v>9</v>
      </c>
      <c r="L423" t="s">
        <v>2063</v>
      </c>
      <c r="M423" t="s">
        <v>1757</v>
      </c>
      <c r="N423" t="s">
        <v>1757</v>
      </c>
      <c r="O423" t="s">
        <v>1756</v>
      </c>
      <c r="P423" t="s">
        <v>1756</v>
      </c>
      <c r="Q423" s="387">
        <v>1183.32</v>
      </c>
      <c r="R423">
        <v>153.83160000000001</v>
      </c>
      <c r="S423">
        <v>1337.1515999999997</v>
      </c>
      <c r="T423" s="388">
        <v>44427</v>
      </c>
      <c r="U423">
        <v>0</v>
      </c>
      <c r="V423" t="s">
        <v>830</v>
      </c>
      <c r="W423" s="388">
        <v>44446</v>
      </c>
      <c r="X423">
        <v>160</v>
      </c>
      <c r="Y423">
        <v>0</v>
      </c>
      <c r="Z423">
        <v>0</v>
      </c>
      <c r="AA423" t="s">
        <v>1758</v>
      </c>
      <c r="AB423" t="s">
        <v>2044</v>
      </c>
      <c r="AD423" t="s">
        <v>2045</v>
      </c>
      <c r="AE423" t="s">
        <v>2046</v>
      </c>
      <c r="AI423" t="s">
        <v>1761</v>
      </c>
      <c r="AL423" t="s">
        <v>2320</v>
      </c>
      <c r="AM423">
        <v>6</v>
      </c>
      <c r="AN423" t="s">
        <v>2048</v>
      </c>
      <c r="AO423" t="s">
        <v>2416</v>
      </c>
      <c r="AP423">
        <v>0</v>
      </c>
      <c r="AQ423" s="388">
        <v>44432</v>
      </c>
      <c r="AS423" t="s">
        <v>2294</v>
      </c>
      <c r="AT423" s="388">
        <v>44432</v>
      </c>
      <c r="AU423" t="s">
        <v>1756</v>
      </c>
      <c r="AV423" t="s">
        <v>1756</v>
      </c>
      <c r="AZ423" t="s">
        <v>1756</v>
      </c>
      <c r="BA423" t="s">
        <v>1865</v>
      </c>
      <c r="BB423" t="s">
        <v>2443</v>
      </c>
      <c r="BC423" t="s">
        <v>2444</v>
      </c>
      <c r="BD423" t="s">
        <v>1756</v>
      </c>
      <c r="BE423" t="s">
        <v>824</v>
      </c>
      <c r="BF423" t="s">
        <v>824</v>
      </c>
    </row>
    <row r="424" spans="1:58">
      <c r="A424" t="s">
        <v>829</v>
      </c>
      <c r="B424">
        <v>6</v>
      </c>
      <c r="C424">
        <v>0</v>
      </c>
      <c r="D424">
        <v>9723</v>
      </c>
      <c r="E424" t="s">
        <v>2445</v>
      </c>
      <c r="F424">
        <v>53511012</v>
      </c>
      <c r="G424" t="s">
        <v>2041</v>
      </c>
      <c r="H424">
        <v>0</v>
      </c>
      <c r="I424" t="s">
        <v>2042</v>
      </c>
      <c r="J424">
        <v>60</v>
      </c>
      <c r="K424">
        <v>11</v>
      </c>
      <c r="L424" t="s">
        <v>1771</v>
      </c>
      <c r="M424" t="s">
        <v>1756</v>
      </c>
      <c r="N424" t="s">
        <v>1756</v>
      </c>
      <c r="O424" t="s">
        <v>1757</v>
      </c>
      <c r="P424" t="s">
        <v>1757</v>
      </c>
      <c r="Q424" s="387">
        <v>660</v>
      </c>
      <c r="R424">
        <v>85.8</v>
      </c>
      <c r="S424">
        <v>745.8</v>
      </c>
      <c r="T424" s="388">
        <v>44425</v>
      </c>
      <c r="U424">
        <v>0</v>
      </c>
      <c r="V424" t="s">
        <v>830</v>
      </c>
      <c r="W424" s="388">
        <v>44446</v>
      </c>
      <c r="X424">
        <v>160</v>
      </c>
      <c r="Y424">
        <v>0</v>
      </c>
      <c r="Z424">
        <v>0</v>
      </c>
      <c r="AA424" t="s">
        <v>1758</v>
      </c>
      <c r="AB424" t="s">
        <v>2044</v>
      </c>
      <c r="AD424" t="s">
        <v>2045</v>
      </c>
      <c r="AE424" t="s">
        <v>2046</v>
      </c>
      <c r="AI424" t="s">
        <v>1761</v>
      </c>
      <c r="AL424" t="s">
        <v>2320</v>
      </c>
      <c r="AM424">
        <v>6</v>
      </c>
      <c r="AN424" t="s">
        <v>2048</v>
      </c>
      <c r="AO424" t="s">
        <v>2049</v>
      </c>
      <c r="AP424">
        <v>0</v>
      </c>
      <c r="AQ424" s="388">
        <v>44432</v>
      </c>
      <c r="AS424" t="s">
        <v>2294</v>
      </c>
      <c r="AT424" s="388">
        <v>44432</v>
      </c>
      <c r="AU424" t="s">
        <v>1756</v>
      </c>
      <c r="AV424" t="s">
        <v>1756</v>
      </c>
      <c r="AZ424" t="s">
        <v>1756</v>
      </c>
      <c r="BA424" t="s">
        <v>1865</v>
      </c>
      <c r="BB424" t="s">
        <v>2446</v>
      </c>
      <c r="BC424" t="s">
        <v>2447</v>
      </c>
      <c r="BD424" t="s">
        <v>1756</v>
      </c>
      <c r="BE424" t="s">
        <v>824</v>
      </c>
      <c r="BF424" t="s">
        <v>824</v>
      </c>
    </row>
    <row r="425" spans="1:58">
      <c r="A425" t="s">
        <v>829</v>
      </c>
      <c r="B425">
        <v>6</v>
      </c>
      <c r="C425">
        <v>0</v>
      </c>
      <c r="D425">
        <v>9723</v>
      </c>
      <c r="E425" t="s">
        <v>2445</v>
      </c>
      <c r="F425">
        <v>53511012</v>
      </c>
      <c r="G425" t="s">
        <v>2041</v>
      </c>
      <c r="H425">
        <v>0</v>
      </c>
      <c r="I425" t="s">
        <v>2052</v>
      </c>
      <c r="J425">
        <v>75</v>
      </c>
      <c r="K425">
        <v>143</v>
      </c>
      <c r="L425" t="s">
        <v>1771</v>
      </c>
      <c r="M425" t="s">
        <v>1756</v>
      </c>
      <c r="N425" t="s">
        <v>1756</v>
      </c>
      <c r="O425" t="s">
        <v>1757</v>
      </c>
      <c r="P425" t="s">
        <v>1757</v>
      </c>
      <c r="Q425" s="387">
        <v>10725</v>
      </c>
      <c r="R425">
        <v>1394.25</v>
      </c>
      <c r="S425">
        <v>12119.249999999998</v>
      </c>
      <c r="T425" s="388">
        <v>44425</v>
      </c>
      <c r="U425">
        <v>0</v>
      </c>
      <c r="V425" t="s">
        <v>830</v>
      </c>
      <c r="W425" s="388">
        <v>44446</v>
      </c>
      <c r="X425">
        <v>160</v>
      </c>
      <c r="Y425">
        <v>0</v>
      </c>
      <c r="Z425">
        <v>0</v>
      </c>
      <c r="AA425" t="s">
        <v>1758</v>
      </c>
      <c r="AB425" t="s">
        <v>2044</v>
      </c>
      <c r="AD425" t="s">
        <v>2045</v>
      </c>
      <c r="AE425" t="s">
        <v>2046</v>
      </c>
      <c r="AI425" t="s">
        <v>1761</v>
      </c>
      <c r="AL425" t="s">
        <v>2320</v>
      </c>
      <c r="AM425">
        <v>6</v>
      </c>
      <c r="AN425" t="s">
        <v>2048</v>
      </c>
      <c r="AO425" t="s">
        <v>2049</v>
      </c>
      <c r="AP425">
        <v>0</v>
      </c>
      <c r="AQ425" s="388">
        <v>44432</v>
      </c>
      <c r="AS425" t="s">
        <v>2294</v>
      </c>
      <c r="AT425" s="388">
        <v>44432</v>
      </c>
      <c r="AU425" t="s">
        <v>1756</v>
      </c>
      <c r="AV425" t="s">
        <v>1756</v>
      </c>
      <c r="AZ425" t="s">
        <v>1756</v>
      </c>
      <c r="BA425" t="s">
        <v>1865</v>
      </c>
      <c r="BB425" t="s">
        <v>2448</v>
      </c>
      <c r="BC425" t="s">
        <v>2449</v>
      </c>
      <c r="BD425" t="s">
        <v>1756</v>
      </c>
      <c r="BE425" t="s">
        <v>824</v>
      </c>
      <c r="BF425" t="s">
        <v>824</v>
      </c>
    </row>
    <row r="426" spans="1:58">
      <c r="A426" t="s">
        <v>829</v>
      </c>
      <c r="B426">
        <v>6</v>
      </c>
      <c r="C426">
        <v>0</v>
      </c>
      <c r="D426">
        <v>9723</v>
      </c>
      <c r="E426" t="s">
        <v>2445</v>
      </c>
      <c r="F426">
        <v>53511012</v>
      </c>
      <c r="G426" t="s">
        <v>2041</v>
      </c>
      <c r="H426">
        <v>0</v>
      </c>
      <c r="I426" t="s">
        <v>2056</v>
      </c>
      <c r="J426">
        <v>210</v>
      </c>
      <c r="K426">
        <v>15</v>
      </c>
      <c r="L426" t="s">
        <v>1755</v>
      </c>
      <c r="M426" t="s">
        <v>1756</v>
      </c>
      <c r="N426" t="s">
        <v>1756</v>
      </c>
      <c r="O426" t="s">
        <v>1757</v>
      </c>
      <c r="P426" t="s">
        <v>1757</v>
      </c>
      <c r="Q426" s="387">
        <v>3150</v>
      </c>
      <c r="R426">
        <v>409.5</v>
      </c>
      <c r="S426">
        <v>3559.4999999999995</v>
      </c>
      <c r="T426" s="388">
        <v>44425</v>
      </c>
      <c r="U426">
        <v>0</v>
      </c>
      <c r="V426" t="s">
        <v>830</v>
      </c>
      <c r="W426" s="388">
        <v>44446</v>
      </c>
      <c r="X426">
        <v>160</v>
      </c>
      <c r="Y426">
        <v>0</v>
      </c>
      <c r="Z426">
        <v>0</v>
      </c>
      <c r="AA426" t="s">
        <v>1758</v>
      </c>
      <c r="AB426" t="s">
        <v>2044</v>
      </c>
      <c r="AD426" t="s">
        <v>2045</v>
      </c>
      <c r="AE426" t="s">
        <v>2046</v>
      </c>
      <c r="AI426" t="s">
        <v>1761</v>
      </c>
      <c r="AL426" t="s">
        <v>2320</v>
      </c>
      <c r="AM426">
        <v>6</v>
      </c>
      <c r="AN426" t="s">
        <v>2048</v>
      </c>
      <c r="AO426" t="s">
        <v>2049</v>
      </c>
      <c r="AP426">
        <v>0</v>
      </c>
      <c r="AQ426" s="388">
        <v>44432</v>
      </c>
      <c r="AS426" t="s">
        <v>2294</v>
      </c>
      <c r="AT426" s="388">
        <v>44432</v>
      </c>
      <c r="AU426" t="s">
        <v>1756</v>
      </c>
      <c r="AV426" t="s">
        <v>1756</v>
      </c>
      <c r="AZ426" t="s">
        <v>1756</v>
      </c>
      <c r="BA426" t="s">
        <v>1865</v>
      </c>
      <c r="BB426" t="s">
        <v>2450</v>
      </c>
      <c r="BC426" t="s">
        <v>2451</v>
      </c>
      <c r="BD426" t="s">
        <v>1756</v>
      </c>
      <c r="BE426" t="s">
        <v>824</v>
      </c>
      <c r="BF426" t="s">
        <v>824</v>
      </c>
    </row>
    <row r="427" spans="1:58">
      <c r="A427" t="s">
        <v>829</v>
      </c>
      <c r="B427">
        <v>6</v>
      </c>
      <c r="C427">
        <v>0</v>
      </c>
      <c r="D427">
        <v>9723</v>
      </c>
      <c r="E427" t="s">
        <v>2445</v>
      </c>
      <c r="F427">
        <v>53511012</v>
      </c>
      <c r="G427" t="s">
        <v>2041</v>
      </c>
      <c r="H427">
        <v>0</v>
      </c>
      <c r="I427" t="s">
        <v>518</v>
      </c>
      <c r="J427">
        <v>95</v>
      </c>
      <c r="K427">
        <v>12</v>
      </c>
      <c r="L427" t="s">
        <v>1771</v>
      </c>
      <c r="M427" t="s">
        <v>1756</v>
      </c>
      <c r="N427" t="s">
        <v>1756</v>
      </c>
      <c r="O427" t="s">
        <v>1757</v>
      </c>
      <c r="P427" t="s">
        <v>1757</v>
      </c>
      <c r="Q427" s="387">
        <v>1140</v>
      </c>
      <c r="R427">
        <v>148.20000000000002</v>
      </c>
      <c r="S427">
        <v>1288.1999999999998</v>
      </c>
      <c r="T427" s="388">
        <v>44425</v>
      </c>
      <c r="U427">
        <v>0</v>
      </c>
      <c r="V427" t="s">
        <v>830</v>
      </c>
      <c r="W427" s="388">
        <v>44446</v>
      </c>
      <c r="X427">
        <v>160</v>
      </c>
      <c r="Y427">
        <v>0</v>
      </c>
      <c r="Z427">
        <v>0</v>
      </c>
      <c r="AA427" t="s">
        <v>1758</v>
      </c>
      <c r="AB427" t="s">
        <v>2044</v>
      </c>
      <c r="AD427" t="s">
        <v>2045</v>
      </c>
      <c r="AE427" t="s">
        <v>2046</v>
      </c>
      <c r="AI427" t="s">
        <v>1761</v>
      </c>
      <c r="AL427" t="s">
        <v>2320</v>
      </c>
      <c r="AM427">
        <v>6</v>
      </c>
      <c r="AN427" t="s">
        <v>2048</v>
      </c>
      <c r="AO427" t="s">
        <v>2049</v>
      </c>
      <c r="AP427">
        <v>0</v>
      </c>
      <c r="AQ427" s="388">
        <v>44432</v>
      </c>
      <c r="AS427" t="s">
        <v>2294</v>
      </c>
      <c r="AT427" s="388">
        <v>44432</v>
      </c>
      <c r="AU427" t="s">
        <v>1756</v>
      </c>
      <c r="AV427" t="s">
        <v>1756</v>
      </c>
      <c r="AZ427" t="s">
        <v>1756</v>
      </c>
      <c r="BA427" t="s">
        <v>1865</v>
      </c>
      <c r="BB427" t="s">
        <v>2452</v>
      </c>
      <c r="BC427" t="s">
        <v>2453</v>
      </c>
      <c r="BD427" t="s">
        <v>1756</v>
      </c>
      <c r="BE427" t="s">
        <v>824</v>
      </c>
      <c r="BF427" t="s">
        <v>824</v>
      </c>
    </row>
    <row r="428" spans="1:58">
      <c r="A428" t="s">
        <v>829</v>
      </c>
      <c r="B428">
        <v>6</v>
      </c>
      <c r="C428">
        <v>0</v>
      </c>
      <c r="D428">
        <v>9723</v>
      </c>
      <c r="E428" t="s">
        <v>2445</v>
      </c>
      <c r="F428">
        <v>53511012</v>
      </c>
      <c r="G428" t="s">
        <v>2041</v>
      </c>
      <c r="H428">
        <v>0</v>
      </c>
      <c r="I428" t="s">
        <v>2062</v>
      </c>
      <c r="J428">
        <v>138.05000000000001</v>
      </c>
      <c r="K428">
        <v>9</v>
      </c>
      <c r="L428" t="s">
        <v>2063</v>
      </c>
      <c r="M428" t="s">
        <v>2064</v>
      </c>
      <c r="N428" t="s">
        <v>1757</v>
      </c>
      <c r="O428" t="s">
        <v>1756</v>
      </c>
      <c r="P428" t="s">
        <v>1756</v>
      </c>
      <c r="Q428" s="387">
        <v>1242.45</v>
      </c>
      <c r="R428">
        <v>161.51850000000002</v>
      </c>
      <c r="S428">
        <v>1403.9684999999999</v>
      </c>
      <c r="T428" s="388">
        <v>44425</v>
      </c>
      <c r="U428">
        <v>0</v>
      </c>
      <c r="V428" t="s">
        <v>830</v>
      </c>
      <c r="W428" s="388">
        <v>44446</v>
      </c>
      <c r="X428">
        <v>160</v>
      </c>
      <c r="Y428">
        <v>0</v>
      </c>
      <c r="Z428">
        <v>0</v>
      </c>
      <c r="AA428" t="s">
        <v>1758</v>
      </c>
      <c r="AB428" t="s">
        <v>2044</v>
      </c>
      <c r="AD428" t="s">
        <v>2045</v>
      </c>
      <c r="AE428" t="s">
        <v>2046</v>
      </c>
      <c r="AI428" t="s">
        <v>1761</v>
      </c>
      <c r="AL428" t="s">
        <v>2320</v>
      </c>
      <c r="AM428">
        <v>6</v>
      </c>
      <c r="AN428" t="s">
        <v>2048</v>
      </c>
      <c r="AO428" t="s">
        <v>2049</v>
      </c>
      <c r="AP428">
        <v>0</v>
      </c>
      <c r="AQ428" s="388">
        <v>44432</v>
      </c>
      <c r="AS428" t="s">
        <v>2294</v>
      </c>
      <c r="AT428" s="388">
        <v>44432</v>
      </c>
      <c r="AU428" t="s">
        <v>1756</v>
      </c>
      <c r="AV428" t="s">
        <v>1756</v>
      </c>
      <c r="AZ428" t="s">
        <v>1756</v>
      </c>
      <c r="BA428" t="s">
        <v>1865</v>
      </c>
      <c r="BB428" t="s">
        <v>2454</v>
      </c>
      <c r="BC428" t="s">
        <v>2455</v>
      </c>
      <c r="BD428" t="s">
        <v>1756</v>
      </c>
      <c r="BE428" t="s">
        <v>824</v>
      </c>
      <c r="BF428" t="s">
        <v>824</v>
      </c>
    </row>
    <row r="429" spans="1:58">
      <c r="A429" t="s">
        <v>829</v>
      </c>
      <c r="B429">
        <v>6</v>
      </c>
      <c r="C429">
        <v>0</v>
      </c>
      <c r="D429">
        <v>9723</v>
      </c>
      <c r="E429" t="s">
        <v>2445</v>
      </c>
      <c r="F429">
        <v>53511012</v>
      </c>
      <c r="G429" t="s">
        <v>2041</v>
      </c>
      <c r="H429">
        <v>0</v>
      </c>
      <c r="I429" t="s">
        <v>2062</v>
      </c>
      <c r="J429">
        <v>138.05000000000001</v>
      </c>
      <c r="K429">
        <v>9</v>
      </c>
      <c r="L429" t="s">
        <v>2063</v>
      </c>
      <c r="M429" t="s">
        <v>1757</v>
      </c>
      <c r="N429" t="s">
        <v>1757</v>
      </c>
      <c r="O429" t="s">
        <v>1756</v>
      </c>
      <c r="P429" t="s">
        <v>1756</v>
      </c>
      <c r="Q429" s="387">
        <v>1242.45</v>
      </c>
      <c r="R429">
        <v>161.51850000000002</v>
      </c>
      <c r="S429">
        <v>1403.9684999999999</v>
      </c>
      <c r="T429" s="388">
        <v>44425</v>
      </c>
      <c r="U429">
        <v>0</v>
      </c>
      <c r="V429" t="s">
        <v>830</v>
      </c>
      <c r="W429" s="388">
        <v>44446</v>
      </c>
      <c r="X429">
        <v>160</v>
      </c>
      <c r="Y429">
        <v>0</v>
      </c>
      <c r="Z429">
        <v>0</v>
      </c>
      <c r="AA429" t="s">
        <v>1758</v>
      </c>
      <c r="AB429" t="s">
        <v>2044</v>
      </c>
      <c r="AD429" t="s">
        <v>2045</v>
      </c>
      <c r="AE429" t="s">
        <v>2046</v>
      </c>
      <c r="AI429" t="s">
        <v>1761</v>
      </c>
      <c r="AL429" t="s">
        <v>2320</v>
      </c>
      <c r="AM429">
        <v>6</v>
      </c>
      <c r="AN429" t="s">
        <v>2048</v>
      </c>
      <c r="AO429" t="s">
        <v>2049</v>
      </c>
      <c r="AP429">
        <v>0</v>
      </c>
      <c r="AQ429" s="388">
        <v>44432</v>
      </c>
      <c r="AS429" t="s">
        <v>2294</v>
      </c>
      <c r="AT429" s="388">
        <v>44432</v>
      </c>
      <c r="AU429" t="s">
        <v>1756</v>
      </c>
      <c r="AV429" t="s">
        <v>1756</v>
      </c>
      <c r="AZ429" t="s">
        <v>1756</v>
      </c>
      <c r="BA429" t="s">
        <v>1865</v>
      </c>
      <c r="BB429" t="s">
        <v>2454</v>
      </c>
      <c r="BC429" t="s">
        <v>2455</v>
      </c>
      <c r="BD429" t="s">
        <v>1756</v>
      </c>
      <c r="BE429" t="s">
        <v>824</v>
      </c>
      <c r="BF429" t="s">
        <v>824</v>
      </c>
    </row>
    <row r="430" spans="1:58">
      <c r="A430" t="s">
        <v>829</v>
      </c>
      <c r="B430">
        <v>6</v>
      </c>
      <c r="C430">
        <v>0</v>
      </c>
      <c r="D430">
        <v>9723</v>
      </c>
      <c r="E430" t="s">
        <v>2445</v>
      </c>
      <c r="F430">
        <v>53511012</v>
      </c>
      <c r="G430" t="s">
        <v>2041</v>
      </c>
      <c r="H430">
        <v>0</v>
      </c>
      <c r="I430" t="s">
        <v>2062</v>
      </c>
      <c r="J430">
        <v>138.05000000000001</v>
      </c>
      <c r="K430">
        <v>18</v>
      </c>
      <c r="L430" t="s">
        <v>2063</v>
      </c>
      <c r="M430" t="s">
        <v>1757</v>
      </c>
      <c r="N430" t="s">
        <v>1757</v>
      </c>
      <c r="O430" t="s">
        <v>1756</v>
      </c>
      <c r="P430" t="s">
        <v>1756</v>
      </c>
      <c r="Q430" s="387">
        <v>2484.9</v>
      </c>
      <c r="R430">
        <v>323.03700000000003</v>
      </c>
      <c r="S430">
        <v>2807.9369999999999</v>
      </c>
      <c r="T430" s="388">
        <v>44425</v>
      </c>
      <c r="U430">
        <v>0</v>
      </c>
      <c r="V430" t="s">
        <v>830</v>
      </c>
      <c r="W430" s="388">
        <v>44446</v>
      </c>
      <c r="X430">
        <v>160</v>
      </c>
      <c r="Y430">
        <v>0</v>
      </c>
      <c r="Z430">
        <v>0</v>
      </c>
      <c r="AA430" t="s">
        <v>1758</v>
      </c>
      <c r="AB430" t="s">
        <v>2044</v>
      </c>
      <c r="AD430" t="s">
        <v>2045</v>
      </c>
      <c r="AE430" t="s">
        <v>2046</v>
      </c>
      <c r="AI430" t="s">
        <v>1761</v>
      </c>
      <c r="AL430" t="s">
        <v>2320</v>
      </c>
      <c r="AM430">
        <v>6</v>
      </c>
      <c r="AN430" t="s">
        <v>2048</v>
      </c>
      <c r="AO430" t="s">
        <v>2049</v>
      </c>
      <c r="AP430">
        <v>0</v>
      </c>
      <c r="AQ430" s="388">
        <v>44432</v>
      </c>
      <c r="AS430" t="s">
        <v>2294</v>
      </c>
      <c r="AT430" s="388">
        <v>44432</v>
      </c>
      <c r="AU430" t="s">
        <v>1756</v>
      </c>
      <c r="AV430" t="s">
        <v>1756</v>
      </c>
      <c r="AZ430" t="s">
        <v>1756</v>
      </c>
      <c r="BA430" t="s">
        <v>1865</v>
      </c>
      <c r="BB430" t="s">
        <v>2456</v>
      </c>
      <c r="BC430" t="s">
        <v>2457</v>
      </c>
      <c r="BD430" t="s">
        <v>1756</v>
      </c>
      <c r="BE430" t="s">
        <v>824</v>
      </c>
      <c r="BF430" t="s">
        <v>824</v>
      </c>
    </row>
    <row r="431" spans="1:58">
      <c r="A431" t="s">
        <v>829</v>
      </c>
      <c r="B431">
        <v>6</v>
      </c>
      <c r="C431">
        <v>0</v>
      </c>
      <c r="D431">
        <v>9723</v>
      </c>
      <c r="E431" t="s">
        <v>2445</v>
      </c>
      <c r="F431">
        <v>53511012</v>
      </c>
      <c r="G431" t="s">
        <v>2041</v>
      </c>
      <c r="H431">
        <v>0</v>
      </c>
      <c r="I431" t="s">
        <v>2069</v>
      </c>
      <c r="J431">
        <v>144.6</v>
      </c>
      <c r="K431">
        <v>5</v>
      </c>
      <c r="L431" t="s">
        <v>2063</v>
      </c>
      <c r="M431" t="s">
        <v>2070</v>
      </c>
      <c r="N431" t="s">
        <v>1757</v>
      </c>
      <c r="O431" t="s">
        <v>1756</v>
      </c>
      <c r="P431" t="s">
        <v>1756</v>
      </c>
      <c r="Q431" s="387">
        <v>723</v>
      </c>
      <c r="R431">
        <v>93.990000000000009</v>
      </c>
      <c r="S431">
        <v>816.9899999999999</v>
      </c>
      <c r="T431" s="388">
        <v>44425</v>
      </c>
      <c r="U431">
        <v>0</v>
      </c>
      <c r="V431" t="s">
        <v>830</v>
      </c>
      <c r="W431" s="388">
        <v>44446</v>
      </c>
      <c r="X431">
        <v>160</v>
      </c>
      <c r="Y431">
        <v>0</v>
      </c>
      <c r="Z431">
        <v>0</v>
      </c>
      <c r="AA431" t="s">
        <v>1758</v>
      </c>
      <c r="AB431" t="s">
        <v>2044</v>
      </c>
      <c r="AD431" t="s">
        <v>2045</v>
      </c>
      <c r="AE431" t="s">
        <v>2046</v>
      </c>
      <c r="AI431" t="s">
        <v>1761</v>
      </c>
      <c r="AL431" t="s">
        <v>2320</v>
      </c>
      <c r="AM431">
        <v>6</v>
      </c>
      <c r="AN431" t="s">
        <v>2048</v>
      </c>
      <c r="AO431" t="s">
        <v>2049</v>
      </c>
      <c r="AP431">
        <v>0</v>
      </c>
      <c r="AQ431" s="388">
        <v>44432</v>
      </c>
      <c r="AS431" t="s">
        <v>2294</v>
      </c>
      <c r="AT431" s="388">
        <v>44432</v>
      </c>
      <c r="AU431" t="s">
        <v>1756</v>
      </c>
      <c r="AV431" t="s">
        <v>1756</v>
      </c>
      <c r="AZ431" t="s">
        <v>1756</v>
      </c>
      <c r="BA431" t="s">
        <v>1865</v>
      </c>
      <c r="BB431" t="s">
        <v>2458</v>
      </c>
      <c r="BC431" t="s">
        <v>2459</v>
      </c>
      <c r="BD431" t="s">
        <v>1756</v>
      </c>
      <c r="BE431" t="s">
        <v>824</v>
      </c>
      <c r="BF431" t="s">
        <v>824</v>
      </c>
    </row>
    <row r="432" spans="1:58">
      <c r="A432" t="s">
        <v>829</v>
      </c>
      <c r="B432">
        <v>6</v>
      </c>
      <c r="C432">
        <v>0</v>
      </c>
      <c r="D432">
        <v>9723</v>
      </c>
      <c r="E432" t="s">
        <v>2445</v>
      </c>
      <c r="F432">
        <v>53511012</v>
      </c>
      <c r="G432" t="s">
        <v>2041</v>
      </c>
      <c r="H432">
        <v>0</v>
      </c>
      <c r="I432" t="s">
        <v>2073</v>
      </c>
      <c r="J432">
        <v>243.75</v>
      </c>
      <c r="K432">
        <v>7</v>
      </c>
      <c r="L432" t="s">
        <v>1755</v>
      </c>
      <c r="M432" t="s">
        <v>2074</v>
      </c>
      <c r="N432" t="s">
        <v>1757</v>
      </c>
      <c r="O432" t="s">
        <v>1756</v>
      </c>
      <c r="P432" t="s">
        <v>1756</v>
      </c>
      <c r="Q432" s="387">
        <v>1706.25</v>
      </c>
      <c r="R432">
        <v>221.8125</v>
      </c>
      <c r="S432">
        <v>1928.0624999999998</v>
      </c>
      <c r="T432" s="388">
        <v>44425</v>
      </c>
      <c r="U432">
        <v>0</v>
      </c>
      <c r="V432" t="s">
        <v>830</v>
      </c>
      <c r="W432" s="388">
        <v>44446</v>
      </c>
      <c r="X432">
        <v>160</v>
      </c>
      <c r="Y432">
        <v>0</v>
      </c>
      <c r="Z432">
        <v>0</v>
      </c>
      <c r="AA432" t="s">
        <v>1758</v>
      </c>
      <c r="AB432" t="s">
        <v>2044</v>
      </c>
      <c r="AD432" t="s">
        <v>2045</v>
      </c>
      <c r="AE432" t="s">
        <v>2046</v>
      </c>
      <c r="AI432" t="s">
        <v>1761</v>
      </c>
      <c r="AL432" t="s">
        <v>2320</v>
      </c>
      <c r="AM432">
        <v>6</v>
      </c>
      <c r="AN432" t="s">
        <v>2048</v>
      </c>
      <c r="AO432" t="s">
        <v>2049</v>
      </c>
      <c r="AP432">
        <v>0</v>
      </c>
      <c r="AQ432" s="388">
        <v>44432</v>
      </c>
      <c r="AS432" t="s">
        <v>2294</v>
      </c>
      <c r="AT432" s="388">
        <v>44432</v>
      </c>
      <c r="AU432" t="s">
        <v>1756</v>
      </c>
      <c r="AV432" t="s">
        <v>1756</v>
      </c>
      <c r="AZ432" t="s">
        <v>1756</v>
      </c>
      <c r="BA432" t="s">
        <v>1865</v>
      </c>
      <c r="BB432" t="s">
        <v>2460</v>
      </c>
      <c r="BC432" t="s">
        <v>2461</v>
      </c>
      <c r="BD432" t="s">
        <v>1756</v>
      </c>
      <c r="BE432" t="s">
        <v>824</v>
      </c>
      <c r="BF432" t="s">
        <v>824</v>
      </c>
    </row>
    <row r="433" spans="1:58">
      <c r="A433" t="s">
        <v>829</v>
      </c>
      <c r="B433">
        <v>6</v>
      </c>
      <c r="C433">
        <v>0</v>
      </c>
      <c r="D433">
        <v>9723</v>
      </c>
      <c r="E433" t="s">
        <v>2445</v>
      </c>
      <c r="F433">
        <v>53511012</v>
      </c>
      <c r="G433" t="s">
        <v>2041</v>
      </c>
      <c r="H433">
        <v>0</v>
      </c>
      <c r="I433" t="s">
        <v>2073</v>
      </c>
      <c r="J433">
        <v>243.75</v>
      </c>
      <c r="K433">
        <v>1</v>
      </c>
      <c r="L433" t="s">
        <v>1755</v>
      </c>
      <c r="M433" t="s">
        <v>2074</v>
      </c>
      <c r="N433" t="s">
        <v>1757</v>
      </c>
      <c r="O433" t="s">
        <v>1756</v>
      </c>
      <c r="P433" t="s">
        <v>1756</v>
      </c>
      <c r="Q433" s="387">
        <v>243.75</v>
      </c>
      <c r="R433">
        <v>31.6875</v>
      </c>
      <c r="S433">
        <v>275.4375</v>
      </c>
      <c r="T433" s="388">
        <v>44425</v>
      </c>
      <c r="U433">
        <v>0</v>
      </c>
      <c r="V433" t="s">
        <v>830</v>
      </c>
      <c r="W433" s="388">
        <v>44446</v>
      </c>
      <c r="X433">
        <v>160</v>
      </c>
      <c r="Y433">
        <v>0</v>
      </c>
      <c r="Z433">
        <v>0</v>
      </c>
      <c r="AA433" t="s">
        <v>1758</v>
      </c>
      <c r="AB433" t="s">
        <v>2044</v>
      </c>
      <c r="AD433" t="s">
        <v>2045</v>
      </c>
      <c r="AE433" t="s">
        <v>2046</v>
      </c>
      <c r="AI433" t="s">
        <v>1761</v>
      </c>
      <c r="AL433" t="s">
        <v>2320</v>
      </c>
      <c r="AM433">
        <v>6</v>
      </c>
      <c r="AN433" t="s">
        <v>2048</v>
      </c>
      <c r="AO433" t="s">
        <v>2049</v>
      </c>
      <c r="AP433">
        <v>0</v>
      </c>
      <c r="AQ433" s="388">
        <v>44432</v>
      </c>
      <c r="AS433" t="s">
        <v>2294</v>
      </c>
      <c r="AT433" s="388">
        <v>44432</v>
      </c>
      <c r="AU433" t="s">
        <v>1756</v>
      </c>
      <c r="AV433" t="s">
        <v>1756</v>
      </c>
      <c r="AZ433" t="s">
        <v>1756</v>
      </c>
      <c r="BA433" t="s">
        <v>1865</v>
      </c>
      <c r="BB433" t="s">
        <v>2462</v>
      </c>
      <c r="BC433" t="s">
        <v>2463</v>
      </c>
      <c r="BD433" t="s">
        <v>1756</v>
      </c>
      <c r="BE433" t="s">
        <v>824</v>
      </c>
      <c r="BF433" t="s">
        <v>824</v>
      </c>
    </row>
    <row r="434" spans="1:58">
      <c r="A434" t="s">
        <v>829</v>
      </c>
      <c r="B434">
        <v>6</v>
      </c>
      <c r="C434">
        <v>0</v>
      </c>
      <c r="D434">
        <v>9723</v>
      </c>
      <c r="E434" t="s">
        <v>2445</v>
      </c>
      <c r="F434">
        <v>53511012</v>
      </c>
      <c r="G434" t="s">
        <v>2041</v>
      </c>
      <c r="H434">
        <v>0</v>
      </c>
      <c r="I434" t="s">
        <v>2073</v>
      </c>
      <c r="J434">
        <v>243.75</v>
      </c>
      <c r="K434">
        <v>1</v>
      </c>
      <c r="L434" t="s">
        <v>1755</v>
      </c>
      <c r="M434" t="s">
        <v>1757</v>
      </c>
      <c r="N434" t="s">
        <v>1757</v>
      </c>
      <c r="O434" t="s">
        <v>1756</v>
      </c>
      <c r="P434" t="s">
        <v>1756</v>
      </c>
      <c r="Q434" s="387">
        <v>243.75</v>
      </c>
      <c r="R434">
        <v>31.6875</v>
      </c>
      <c r="S434">
        <v>275.4375</v>
      </c>
      <c r="T434" s="388">
        <v>44425</v>
      </c>
      <c r="U434">
        <v>0</v>
      </c>
      <c r="V434" t="s">
        <v>830</v>
      </c>
      <c r="W434" s="388">
        <v>44446</v>
      </c>
      <c r="X434">
        <v>160</v>
      </c>
      <c r="Y434">
        <v>0</v>
      </c>
      <c r="Z434">
        <v>0</v>
      </c>
      <c r="AA434" t="s">
        <v>1758</v>
      </c>
      <c r="AB434" t="s">
        <v>2044</v>
      </c>
      <c r="AD434" t="s">
        <v>2045</v>
      </c>
      <c r="AE434" t="s">
        <v>2046</v>
      </c>
      <c r="AI434" t="s">
        <v>1761</v>
      </c>
      <c r="AL434" t="s">
        <v>2320</v>
      </c>
      <c r="AM434">
        <v>6</v>
      </c>
      <c r="AN434" t="s">
        <v>2048</v>
      </c>
      <c r="AO434" t="s">
        <v>2049</v>
      </c>
      <c r="AP434">
        <v>0</v>
      </c>
      <c r="AQ434" s="388">
        <v>44432</v>
      </c>
      <c r="AS434" t="s">
        <v>2294</v>
      </c>
      <c r="AT434" s="388">
        <v>44432</v>
      </c>
      <c r="AU434" t="s">
        <v>1756</v>
      </c>
      <c r="AV434" t="s">
        <v>1756</v>
      </c>
      <c r="AZ434" t="s">
        <v>1756</v>
      </c>
      <c r="BA434" t="s">
        <v>1865</v>
      </c>
      <c r="BB434" t="s">
        <v>2462</v>
      </c>
      <c r="BC434" t="s">
        <v>2463</v>
      </c>
      <c r="BD434" t="s">
        <v>1756</v>
      </c>
      <c r="BE434" t="s">
        <v>824</v>
      </c>
      <c r="BF434" t="s">
        <v>824</v>
      </c>
    </row>
    <row r="435" spans="1:58">
      <c r="A435" t="s">
        <v>829</v>
      </c>
      <c r="B435">
        <v>6</v>
      </c>
      <c r="C435">
        <v>0</v>
      </c>
      <c r="D435">
        <v>9723</v>
      </c>
      <c r="E435" t="s">
        <v>2445</v>
      </c>
      <c r="F435">
        <v>53511012</v>
      </c>
      <c r="G435" t="s">
        <v>2041</v>
      </c>
      <c r="H435">
        <v>0</v>
      </c>
      <c r="I435" t="s">
        <v>2079</v>
      </c>
      <c r="J435">
        <v>63.38</v>
      </c>
      <c r="K435">
        <v>9</v>
      </c>
      <c r="L435" t="s">
        <v>1771</v>
      </c>
      <c r="M435" t="s">
        <v>2080</v>
      </c>
      <c r="N435" t="s">
        <v>1757</v>
      </c>
      <c r="O435" t="s">
        <v>1756</v>
      </c>
      <c r="P435" t="s">
        <v>1756</v>
      </c>
      <c r="Q435" s="387">
        <v>570.41999999999996</v>
      </c>
      <c r="R435">
        <v>74.154600000000002</v>
      </c>
      <c r="S435">
        <v>644.57459999999992</v>
      </c>
      <c r="T435" s="388">
        <v>44425</v>
      </c>
      <c r="U435">
        <v>0</v>
      </c>
      <c r="V435" t="s">
        <v>830</v>
      </c>
      <c r="W435" s="388">
        <v>44446</v>
      </c>
      <c r="X435">
        <v>160</v>
      </c>
      <c r="Y435">
        <v>0</v>
      </c>
      <c r="Z435">
        <v>0</v>
      </c>
      <c r="AA435" t="s">
        <v>1758</v>
      </c>
      <c r="AB435" t="s">
        <v>2044</v>
      </c>
      <c r="AD435" t="s">
        <v>2045</v>
      </c>
      <c r="AE435" t="s">
        <v>2046</v>
      </c>
      <c r="AI435" t="s">
        <v>1761</v>
      </c>
      <c r="AL435" t="s">
        <v>2320</v>
      </c>
      <c r="AM435">
        <v>6</v>
      </c>
      <c r="AN435" t="s">
        <v>2048</v>
      </c>
      <c r="AO435" t="s">
        <v>2049</v>
      </c>
      <c r="AP435">
        <v>0</v>
      </c>
      <c r="AQ435" s="388">
        <v>44432</v>
      </c>
      <c r="AS435" t="s">
        <v>2294</v>
      </c>
      <c r="AT435" s="388">
        <v>44432</v>
      </c>
      <c r="AU435" t="s">
        <v>1756</v>
      </c>
      <c r="AV435" t="s">
        <v>1756</v>
      </c>
      <c r="AZ435" t="s">
        <v>1756</v>
      </c>
      <c r="BA435" t="s">
        <v>1865</v>
      </c>
      <c r="BB435" t="s">
        <v>2464</v>
      </c>
      <c r="BC435" t="s">
        <v>2465</v>
      </c>
      <c r="BD435" t="s">
        <v>1756</v>
      </c>
      <c r="BE435" t="s">
        <v>824</v>
      </c>
      <c r="BF435" t="s">
        <v>824</v>
      </c>
    </row>
    <row r="436" spans="1:58">
      <c r="A436" t="s">
        <v>829</v>
      </c>
      <c r="B436">
        <v>6</v>
      </c>
      <c r="C436">
        <v>0</v>
      </c>
      <c r="D436">
        <v>9723</v>
      </c>
      <c r="E436" t="s">
        <v>2445</v>
      </c>
      <c r="F436">
        <v>53511012</v>
      </c>
      <c r="G436" t="s">
        <v>2041</v>
      </c>
      <c r="H436">
        <v>0</v>
      </c>
      <c r="I436" t="s">
        <v>2079</v>
      </c>
      <c r="J436">
        <v>63.38</v>
      </c>
      <c r="K436">
        <v>9</v>
      </c>
      <c r="L436" t="s">
        <v>1771</v>
      </c>
      <c r="M436" t="s">
        <v>1757</v>
      </c>
      <c r="N436" t="s">
        <v>1757</v>
      </c>
      <c r="O436" t="s">
        <v>1756</v>
      </c>
      <c r="P436" t="s">
        <v>1756</v>
      </c>
      <c r="Q436" s="387">
        <v>570.41999999999996</v>
      </c>
      <c r="R436">
        <v>74.154600000000002</v>
      </c>
      <c r="S436">
        <v>644.57459999999992</v>
      </c>
      <c r="T436" s="388">
        <v>44425</v>
      </c>
      <c r="U436">
        <v>0</v>
      </c>
      <c r="V436" t="s">
        <v>830</v>
      </c>
      <c r="W436" s="388">
        <v>44446</v>
      </c>
      <c r="X436">
        <v>160</v>
      </c>
      <c r="Y436">
        <v>0</v>
      </c>
      <c r="Z436">
        <v>0</v>
      </c>
      <c r="AA436" t="s">
        <v>1758</v>
      </c>
      <c r="AB436" t="s">
        <v>2044</v>
      </c>
      <c r="AD436" t="s">
        <v>2045</v>
      </c>
      <c r="AE436" t="s">
        <v>2046</v>
      </c>
      <c r="AI436" t="s">
        <v>1761</v>
      </c>
      <c r="AL436" t="s">
        <v>2320</v>
      </c>
      <c r="AM436">
        <v>6</v>
      </c>
      <c r="AN436" t="s">
        <v>2048</v>
      </c>
      <c r="AO436" t="s">
        <v>2049</v>
      </c>
      <c r="AP436">
        <v>0</v>
      </c>
      <c r="AQ436" s="388">
        <v>44432</v>
      </c>
      <c r="AS436" t="s">
        <v>2294</v>
      </c>
      <c r="AT436" s="388">
        <v>44432</v>
      </c>
      <c r="AU436" t="s">
        <v>1756</v>
      </c>
      <c r="AV436" t="s">
        <v>1756</v>
      </c>
      <c r="AZ436" t="s">
        <v>1756</v>
      </c>
      <c r="BA436" t="s">
        <v>1865</v>
      </c>
      <c r="BB436" t="s">
        <v>2464</v>
      </c>
      <c r="BC436" t="s">
        <v>2465</v>
      </c>
      <c r="BD436" t="s">
        <v>1756</v>
      </c>
      <c r="BE436" t="s">
        <v>824</v>
      </c>
      <c r="BF436" t="s">
        <v>824</v>
      </c>
    </row>
    <row r="437" spans="1:58">
      <c r="A437" t="s">
        <v>829</v>
      </c>
      <c r="B437">
        <v>6</v>
      </c>
      <c r="C437">
        <v>0</v>
      </c>
      <c r="D437">
        <v>9723</v>
      </c>
      <c r="E437" t="s">
        <v>2445</v>
      </c>
      <c r="F437">
        <v>53511012</v>
      </c>
      <c r="G437" t="s">
        <v>2041</v>
      </c>
      <c r="H437">
        <v>0</v>
      </c>
      <c r="I437" t="s">
        <v>2079</v>
      </c>
      <c r="J437">
        <v>63.38</v>
      </c>
      <c r="K437">
        <v>9</v>
      </c>
      <c r="L437" t="s">
        <v>1771</v>
      </c>
      <c r="M437" t="s">
        <v>2080</v>
      </c>
      <c r="N437" t="s">
        <v>1757</v>
      </c>
      <c r="O437" t="s">
        <v>1756</v>
      </c>
      <c r="P437" t="s">
        <v>1756</v>
      </c>
      <c r="Q437" s="387">
        <v>570.41999999999996</v>
      </c>
      <c r="R437">
        <v>74.154600000000002</v>
      </c>
      <c r="S437">
        <v>644.57459999999992</v>
      </c>
      <c r="T437" s="388">
        <v>44425</v>
      </c>
      <c r="U437">
        <v>0</v>
      </c>
      <c r="V437" t="s">
        <v>830</v>
      </c>
      <c r="W437" s="388">
        <v>44446</v>
      </c>
      <c r="X437">
        <v>160</v>
      </c>
      <c r="Y437">
        <v>0</v>
      </c>
      <c r="Z437">
        <v>0</v>
      </c>
      <c r="AA437" t="s">
        <v>1758</v>
      </c>
      <c r="AB437" t="s">
        <v>2044</v>
      </c>
      <c r="AD437" t="s">
        <v>2045</v>
      </c>
      <c r="AE437" t="s">
        <v>2046</v>
      </c>
      <c r="AI437" t="s">
        <v>1761</v>
      </c>
      <c r="AL437" t="s">
        <v>2320</v>
      </c>
      <c r="AM437">
        <v>6</v>
      </c>
      <c r="AN437" t="s">
        <v>2048</v>
      </c>
      <c r="AO437" t="s">
        <v>2049</v>
      </c>
      <c r="AP437">
        <v>0</v>
      </c>
      <c r="AQ437" s="388">
        <v>44432</v>
      </c>
      <c r="AS437" t="s">
        <v>2294</v>
      </c>
      <c r="AT437" s="388">
        <v>44432</v>
      </c>
      <c r="AU437" t="s">
        <v>1756</v>
      </c>
      <c r="AV437" t="s">
        <v>1756</v>
      </c>
      <c r="AZ437" t="s">
        <v>1756</v>
      </c>
      <c r="BA437" t="s">
        <v>1865</v>
      </c>
      <c r="BB437" t="s">
        <v>2464</v>
      </c>
      <c r="BC437" t="s">
        <v>2465</v>
      </c>
      <c r="BD437" t="s">
        <v>1756</v>
      </c>
      <c r="BE437" t="s">
        <v>824</v>
      </c>
      <c r="BF437" t="s">
        <v>824</v>
      </c>
    </row>
    <row r="438" spans="1:58">
      <c r="A438" t="s">
        <v>829</v>
      </c>
      <c r="B438">
        <v>6</v>
      </c>
      <c r="C438">
        <v>0</v>
      </c>
      <c r="D438">
        <v>9723</v>
      </c>
      <c r="E438" t="s">
        <v>2445</v>
      </c>
      <c r="F438">
        <v>53511012</v>
      </c>
      <c r="G438" t="s">
        <v>2041</v>
      </c>
      <c r="H438">
        <v>0</v>
      </c>
      <c r="I438" t="s">
        <v>2083</v>
      </c>
      <c r="J438">
        <v>12.21</v>
      </c>
      <c r="K438">
        <v>9</v>
      </c>
      <c r="L438" t="s">
        <v>1771</v>
      </c>
      <c r="M438" t="s">
        <v>2084</v>
      </c>
      <c r="N438" t="s">
        <v>1757</v>
      </c>
      <c r="O438" t="s">
        <v>1756</v>
      </c>
      <c r="P438" t="s">
        <v>1756</v>
      </c>
      <c r="Q438" s="387">
        <v>109.89</v>
      </c>
      <c r="R438">
        <v>14.2857</v>
      </c>
      <c r="S438">
        <v>124.17569999999999</v>
      </c>
      <c r="T438" s="388">
        <v>44425</v>
      </c>
      <c r="U438">
        <v>0</v>
      </c>
      <c r="V438" t="s">
        <v>830</v>
      </c>
      <c r="W438" s="388">
        <v>44446</v>
      </c>
      <c r="X438">
        <v>160</v>
      </c>
      <c r="Y438">
        <v>0</v>
      </c>
      <c r="Z438">
        <v>0</v>
      </c>
      <c r="AA438" t="s">
        <v>1758</v>
      </c>
      <c r="AB438" t="s">
        <v>2044</v>
      </c>
      <c r="AD438" t="s">
        <v>2045</v>
      </c>
      <c r="AE438" t="s">
        <v>2046</v>
      </c>
      <c r="AI438" t="s">
        <v>1761</v>
      </c>
      <c r="AL438" t="s">
        <v>2320</v>
      </c>
      <c r="AM438">
        <v>6</v>
      </c>
      <c r="AN438" t="s">
        <v>2048</v>
      </c>
      <c r="AO438" t="s">
        <v>2049</v>
      </c>
      <c r="AP438">
        <v>0</v>
      </c>
      <c r="AQ438" s="388">
        <v>44432</v>
      </c>
      <c r="AS438" t="s">
        <v>2294</v>
      </c>
      <c r="AT438" s="388">
        <v>44432</v>
      </c>
      <c r="AU438" t="s">
        <v>1756</v>
      </c>
      <c r="AV438" t="s">
        <v>1756</v>
      </c>
      <c r="AZ438" t="s">
        <v>1756</v>
      </c>
      <c r="BA438" t="s">
        <v>1865</v>
      </c>
      <c r="BB438" t="s">
        <v>2466</v>
      </c>
      <c r="BC438" t="s">
        <v>2467</v>
      </c>
      <c r="BD438" t="s">
        <v>1756</v>
      </c>
      <c r="BE438" t="s">
        <v>824</v>
      </c>
      <c r="BF438" t="s">
        <v>824</v>
      </c>
    </row>
    <row r="439" spans="1:58">
      <c r="A439" t="s">
        <v>829</v>
      </c>
      <c r="B439">
        <v>6</v>
      </c>
      <c r="C439">
        <v>0</v>
      </c>
      <c r="D439">
        <v>9723</v>
      </c>
      <c r="E439" t="s">
        <v>2445</v>
      </c>
      <c r="F439">
        <v>53511012</v>
      </c>
      <c r="G439" t="s">
        <v>2041</v>
      </c>
      <c r="H439">
        <v>0</v>
      </c>
      <c r="I439" t="s">
        <v>2083</v>
      </c>
      <c r="J439">
        <v>12.21</v>
      </c>
      <c r="K439">
        <v>9</v>
      </c>
      <c r="L439" t="s">
        <v>1771</v>
      </c>
      <c r="M439" t="s">
        <v>1757</v>
      </c>
      <c r="N439" t="s">
        <v>1757</v>
      </c>
      <c r="O439" t="s">
        <v>1756</v>
      </c>
      <c r="P439" t="s">
        <v>1756</v>
      </c>
      <c r="Q439" s="387">
        <v>109.89</v>
      </c>
      <c r="R439">
        <v>14.2857</v>
      </c>
      <c r="S439">
        <v>124.17569999999999</v>
      </c>
      <c r="T439" s="388">
        <v>44425</v>
      </c>
      <c r="U439">
        <v>0</v>
      </c>
      <c r="V439" t="s">
        <v>830</v>
      </c>
      <c r="W439" s="388">
        <v>44446</v>
      </c>
      <c r="X439">
        <v>160</v>
      </c>
      <c r="Y439">
        <v>0</v>
      </c>
      <c r="Z439">
        <v>0</v>
      </c>
      <c r="AA439" t="s">
        <v>1758</v>
      </c>
      <c r="AB439" t="s">
        <v>2044</v>
      </c>
      <c r="AD439" t="s">
        <v>2045</v>
      </c>
      <c r="AE439" t="s">
        <v>2046</v>
      </c>
      <c r="AI439" t="s">
        <v>1761</v>
      </c>
      <c r="AL439" t="s">
        <v>2320</v>
      </c>
      <c r="AM439">
        <v>6</v>
      </c>
      <c r="AN439" t="s">
        <v>2048</v>
      </c>
      <c r="AO439" t="s">
        <v>2049</v>
      </c>
      <c r="AP439">
        <v>0</v>
      </c>
      <c r="AQ439" s="388">
        <v>44432</v>
      </c>
      <c r="AS439" t="s">
        <v>2294</v>
      </c>
      <c r="AT439" s="388">
        <v>44432</v>
      </c>
      <c r="AU439" t="s">
        <v>1756</v>
      </c>
      <c r="AV439" t="s">
        <v>1756</v>
      </c>
      <c r="AZ439" t="s">
        <v>1756</v>
      </c>
      <c r="BA439" t="s">
        <v>1865</v>
      </c>
      <c r="BB439" t="s">
        <v>2466</v>
      </c>
      <c r="BC439" t="s">
        <v>2467</v>
      </c>
      <c r="BD439" t="s">
        <v>1756</v>
      </c>
      <c r="BE439" t="s">
        <v>824</v>
      </c>
      <c r="BF439" t="s">
        <v>824</v>
      </c>
    </row>
    <row r="440" spans="1:58">
      <c r="A440" t="s">
        <v>829</v>
      </c>
      <c r="B440">
        <v>6</v>
      </c>
      <c r="C440">
        <v>0</v>
      </c>
      <c r="D440">
        <v>9723</v>
      </c>
      <c r="E440" t="s">
        <v>2445</v>
      </c>
      <c r="F440">
        <v>53511012</v>
      </c>
      <c r="G440" t="s">
        <v>2041</v>
      </c>
      <c r="H440">
        <v>0</v>
      </c>
      <c r="I440" t="s">
        <v>2083</v>
      </c>
      <c r="J440">
        <v>12.21</v>
      </c>
      <c r="K440">
        <v>9</v>
      </c>
      <c r="L440" t="s">
        <v>1771</v>
      </c>
      <c r="M440" t="s">
        <v>1757</v>
      </c>
      <c r="N440" t="s">
        <v>1757</v>
      </c>
      <c r="O440" t="s">
        <v>1756</v>
      </c>
      <c r="P440" t="s">
        <v>1756</v>
      </c>
      <c r="Q440" s="387">
        <v>109.89</v>
      </c>
      <c r="R440">
        <v>14.2857</v>
      </c>
      <c r="S440">
        <v>124.17569999999999</v>
      </c>
      <c r="T440" s="388">
        <v>44425</v>
      </c>
      <c r="U440">
        <v>0</v>
      </c>
      <c r="V440" t="s">
        <v>830</v>
      </c>
      <c r="W440" s="388">
        <v>44446</v>
      </c>
      <c r="X440">
        <v>160</v>
      </c>
      <c r="Y440">
        <v>0</v>
      </c>
      <c r="Z440">
        <v>0</v>
      </c>
      <c r="AA440" t="s">
        <v>1758</v>
      </c>
      <c r="AB440" t="s">
        <v>2044</v>
      </c>
      <c r="AD440" t="s">
        <v>2045</v>
      </c>
      <c r="AE440" t="s">
        <v>2046</v>
      </c>
      <c r="AI440" t="s">
        <v>1761</v>
      </c>
      <c r="AL440" t="s">
        <v>2320</v>
      </c>
      <c r="AM440">
        <v>6</v>
      </c>
      <c r="AN440" t="s">
        <v>2048</v>
      </c>
      <c r="AO440" t="s">
        <v>2049</v>
      </c>
      <c r="AP440">
        <v>0</v>
      </c>
      <c r="AQ440" s="388">
        <v>44432</v>
      </c>
      <c r="AS440" t="s">
        <v>2294</v>
      </c>
      <c r="AT440" s="388">
        <v>44432</v>
      </c>
      <c r="AU440" t="s">
        <v>1756</v>
      </c>
      <c r="AV440" t="s">
        <v>1756</v>
      </c>
      <c r="AZ440" t="s">
        <v>1756</v>
      </c>
      <c r="BA440" t="s">
        <v>1865</v>
      </c>
      <c r="BB440" t="s">
        <v>2466</v>
      </c>
      <c r="BC440" t="s">
        <v>2467</v>
      </c>
      <c r="BD440" t="s">
        <v>1756</v>
      </c>
      <c r="BE440" t="s">
        <v>824</v>
      </c>
      <c r="BF440" t="s">
        <v>824</v>
      </c>
    </row>
    <row r="441" spans="1:58">
      <c r="A441" t="s">
        <v>829</v>
      </c>
      <c r="B441">
        <v>6</v>
      </c>
      <c r="C441">
        <v>0</v>
      </c>
      <c r="D441">
        <v>9723</v>
      </c>
      <c r="E441" t="s">
        <v>2445</v>
      </c>
      <c r="F441">
        <v>53511012</v>
      </c>
      <c r="G441" t="s">
        <v>2041</v>
      </c>
      <c r="H441">
        <v>0</v>
      </c>
      <c r="I441" t="s">
        <v>2083</v>
      </c>
      <c r="J441">
        <v>12.21</v>
      </c>
      <c r="K441">
        <v>9</v>
      </c>
      <c r="L441" t="s">
        <v>1771</v>
      </c>
      <c r="M441" t="s">
        <v>1757</v>
      </c>
      <c r="N441" t="s">
        <v>1757</v>
      </c>
      <c r="O441" t="s">
        <v>1756</v>
      </c>
      <c r="P441" t="s">
        <v>1756</v>
      </c>
      <c r="Q441" s="387">
        <v>109.89</v>
      </c>
      <c r="R441">
        <v>14.2857</v>
      </c>
      <c r="S441">
        <v>124.17569999999999</v>
      </c>
      <c r="T441" s="388">
        <v>44425</v>
      </c>
      <c r="U441">
        <v>0</v>
      </c>
      <c r="V441" t="s">
        <v>830</v>
      </c>
      <c r="W441" s="388">
        <v>44446</v>
      </c>
      <c r="X441">
        <v>160</v>
      </c>
      <c r="Y441">
        <v>0</v>
      </c>
      <c r="Z441">
        <v>0</v>
      </c>
      <c r="AA441" t="s">
        <v>1758</v>
      </c>
      <c r="AB441" t="s">
        <v>2044</v>
      </c>
      <c r="AD441" t="s">
        <v>2045</v>
      </c>
      <c r="AE441" t="s">
        <v>2046</v>
      </c>
      <c r="AI441" t="s">
        <v>1761</v>
      </c>
      <c r="AL441" t="s">
        <v>2320</v>
      </c>
      <c r="AM441">
        <v>6</v>
      </c>
      <c r="AN441" t="s">
        <v>2048</v>
      </c>
      <c r="AO441" t="s">
        <v>2049</v>
      </c>
      <c r="AP441">
        <v>0</v>
      </c>
      <c r="AQ441" s="388">
        <v>44432</v>
      </c>
      <c r="AS441" t="s">
        <v>2294</v>
      </c>
      <c r="AT441" s="388">
        <v>44432</v>
      </c>
      <c r="AU441" t="s">
        <v>1756</v>
      </c>
      <c r="AV441" t="s">
        <v>1756</v>
      </c>
      <c r="AZ441" t="s">
        <v>1756</v>
      </c>
      <c r="BA441" t="s">
        <v>1865</v>
      </c>
      <c r="BB441" t="s">
        <v>2466</v>
      </c>
      <c r="BC441" t="s">
        <v>2467</v>
      </c>
      <c r="BD441" t="s">
        <v>1756</v>
      </c>
      <c r="BE441" t="s">
        <v>824</v>
      </c>
      <c r="BF441" t="s">
        <v>824</v>
      </c>
    </row>
    <row r="442" spans="1:58">
      <c r="A442" t="s">
        <v>829</v>
      </c>
      <c r="B442">
        <v>6</v>
      </c>
      <c r="C442">
        <v>0</v>
      </c>
      <c r="D442">
        <v>9723</v>
      </c>
      <c r="E442" t="s">
        <v>2445</v>
      </c>
      <c r="F442">
        <v>53511012</v>
      </c>
      <c r="G442" t="s">
        <v>2041</v>
      </c>
      <c r="H442">
        <v>0</v>
      </c>
      <c r="I442" t="s">
        <v>2089</v>
      </c>
      <c r="J442">
        <v>146.96</v>
      </c>
      <c r="K442">
        <v>9</v>
      </c>
      <c r="L442" t="s">
        <v>2063</v>
      </c>
      <c r="M442" t="s">
        <v>2090</v>
      </c>
      <c r="N442" t="s">
        <v>1757</v>
      </c>
      <c r="O442" t="s">
        <v>1756</v>
      </c>
      <c r="P442" t="s">
        <v>1756</v>
      </c>
      <c r="Q442" s="387">
        <v>1322.64</v>
      </c>
      <c r="R442">
        <v>171.94320000000002</v>
      </c>
      <c r="S442">
        <v>1494.5832</v>
      </c>
      <c r="T442" s="388">
        <v>44425</v>
      </c>
      <c r="U442">
        <v>0</v>
      </c>
      <c r="V442" t="s">
        <v>830</v>
      </c>
      <c r="W442" s="388">
        <v>44446</v>
      </c>
      <c r="X442">
        <v>160</v>
      </c>
      <c r="Y442">
        <v>0</v>
      </c>
      <c r="Z442">
        <v>0</v>
      </c>
      <c r="AA442" t="s">
        <v>1758</v>
      </c>
      <c r="AB442" t="s">
        <v>2044</v>
      </c>
      <c r="AD442" t="s">
        <v>2045</v>
      </c>
      <c r="AE442" t="s">
        <v>2046</v>
      </c>
      <c r="AI442" t="s">
        <v>1761</v>
      </c>
      <c r="AL442" t="s">
        <v>2320</v>
      </c>
      <c r="AM442">
        <v>6</v>
      </c>
      <c r="AN442" t="s">
        <v>2048</v>
      </c>
      <c r="AO442" t="s">
        <v>2049</v>
      </c>
      <c r="AP442">
        <v>0</v>
      </c>
      <c r="AQ442" s="388">
        <v>44432</v>
      </c>
      <c r="AS442" t="s">
        <v>2294</v>
      </c>
      <c r="AT442" s="388">
        <v>44432</v>
      </c>
      <c r="AU442" t="s">
        <v>1756</v>
      </c>
      <c r="AV442" t="s">
        <v>1756</v>
      </c>
      <c r="AZ442" t="s">
        <v>1756</v>
      </c>
      <c r="BA442" t="s">
        <v>1865</v>
      </c>
      <c r="BB442" t="s">
        <v>2468</v>
      </c>
      <c r="BC442" t="s">
        <v>2469</v>
      </c>
      <c r="BD442" t="s">
        <v>1756</v>
      </c>
      <c r="BE442" t="s">
        <v>824</v>
      </c>
      <c r="BF442" t="s">
        <v>824</v>
      </c>
    </row>
    <row r="443" spans="1:58">
      <c r="A443" t="s">
        <v>829</v>
      </c>
      <c r="B443">
        <v>6</v>
      </c>
      <c r="C443">
        <v>0</v>
      </c>
      <c r="D443">
        <v>9723</v>
      </c>
      <c r="E443" t="s">
        <v>2445</v>
      </c>
      <c r="F443">
        <v>53511012</v>
      </c>
      <c r="G443" t="s">
        <v>2041</v>
      </c>
      <c r="H443">
        <v>0</v>
      </c>
      <c r="I443" t="s">
        <v>2089</v>
      </c>
      <c r="J443">
        <v>146.96</v>
      </c>
      <c r="K443">
        <v>9</v>
      </c>
      <c r="L443" t="s">
        <v>2063</v>
      </c>
      <c r="M443" t="s">
        <v>2090</v>
      </c>
      <c r="N443" t="s">
        <v>1757</v>
      </c>
      <c r="O443" t="s">
        <v>1756</v>
      </c>
      <c r="P443" t="s">
        <v>1756</v>
      </c>
      <c r="Q443" s="387">
        <v>1322.64</v>
      </c>
      <c r="R443">
        <v>171.94320000000002</v>
      </c>
      <c r="S443">
        <v>1494.5832</v>
      </c>
      <c r="T443" s="388">
        <v>44425</v>
      </c>
      <c r="U443">
        <v>0</v>
      </c>
      <c r="V443" t="s">
        <v>830</v>
      </c>
      <c r="W443" s="388">
        <v>44446</v>
      </c>
      <c r="X443">
        <v>160</v>
      </c>
      <c r="Y443">
        <v>0</v>
      </c>
      <c r="Z443">
        <v>0</v>
      </c>
      <c r="AA443" t="s">
        <v>1758</v>
      </c>
      <c r="AB443" t="s">
        <v>2044</v>
      </c>
      <c r="AD443" t="s">
        <v>2045</v>
      </c>
      <c r="AE443" t="s">
        <v>2046</v>
      </c>
      <c r="AI443" t="s">
        <v>1761</v>
      </c>
      <c r="AL443" t="s">
        <v>2320</v>
      </c>
      <c r="AM443">
        <v>6</v>
      </c>
      <c r="AN443" t="s">
        <v>2048</v>
      </c>
      <c r="AO443" t="s">
        <v>2049</v>
      </c>
      <c r="AP443">
        <v>0</v>
      </c>
      <c r="AQ443" s="388">
        <v>44432</v>
      </c>
      <c r="AS443" t="s">
        <v>2294</v>
      </c>
      <c r="AT443" s="388">
        <v>44432</v>
      </c>
      <c r="AU443" t="s">
        <v>1756</v>
      </c>
      <c r="AV443" t="s">
        <v>1756</v>
      </c>
      <c r="AZ443" t="s">
        <v>1756</v>
      </c>
      <c r="BA443" t="s">
        <v>1865</v>
      </c>
      <c r="BB443" t="s">
        <v>2468</v>
      </c>
      <c r="BC443" t="s">
        <v>2469</v>
      </c>
      <c r="BD443" t="s">
        <v>1756</v>
      </c>
      <c r="BE443" t="s">
        <v>824</v>
      </c>
      <c r="BF443" t="s">
        <v>824</v>
      </c>
    </row>
    <row r="444" spans="1:58">
      <c r="A444" t="s">
        <v>829</v>
      </c>
      <c r="B444">
        <v>6</v>
      </c>
      <c r="C444">
        <v>0</v>
      </c>
      <c r="D444">
        <v>9723</v>
      </c>
      <c r="E444" t="s">
        <v>2445</v>
      </c>
      <c r="F444">
        <v>53511012</v>
      </c>
      <c r="G444" t="s">
        <v>2041</v>
      </c>
      <c r="H444">
        <v>0</v>
      </c>
      <c r="I444" t="s">
        <v>2089</v>
      </c>
      <c r="J444">
        <v>146.96</v>
      </c>
      <c r="K444">
        <v>9</v>
      </c>
      <c r="L444" t="s">
        <v>2063</v>
      </c>
      <c r="M444" t="s">
        <v>1757</v>
      </c>
      <c r="N444" t="s">
        <v>1757</v>
      </c>
      <c r="O444" t="s">
        <v>1756</v>
      </c>
      <c r="P444" t="s">
        <v>1756</v>
      </c>
      <c r="Q444" s="387">
        <v>1322.64</v>
      </c>
      <c r="R444">
        <v>171.94320000000002</v>
      </c>
      <c r="S444">
        <v>1494.5832</v>
      </c>
      <c r="T444" s="388">
        <v>44425</v>
      </c>
      <c r="U444">
        <v>0</v>
      </c>
      <c r="V444" t="s">
        <v>830</v>
      </c>
      <c r="W444" s="388">
        <v>44446</v>
      </c>
      <c r="X444">
        <v>160</v>
      </c>
      <c r="Y444">
        <v>0</v>
      </c>
      <c r="Z444">
        <v>0</v>
      </c>
      <c r="AA444" t="s">
        <v>1758</v>
      </c>
      <c r="AB444" t="s">
        <v>2044</v>
      </c>
      <c r="AD444" t="s">
        <v>2045</v>
      </c>
      <c r="AE444" t="s">
        <v>2046</v>
      </c>
      <c r="AI444" t="s">
        <v>1761</v>
      </c>
      <c r="AL444" t="s">
        <v>2320</v>
      </c>
      <c r="AM444">
        <v>6</v>
      </c>
      <c r="AN444" t="s">
        <v>2048</v>
      </c>
      <c r="AO444" t="s">
        <v>2049</v>
      </c>
      <c r="AP444">
        <v>0</v>
      </c>
      <c r="AQ444" s="388">
        <v>44432</v>
      </c>
      <c r="AS444" t="s">
        <v>2294</v>
      </c>
      <c r="AT444" s="388">
        <v>44432</v>
      </c>
      <c r="AU444" t="s">
        <v>1756</v>
      </c>
      <c r="AV444" t="s">
        <v>1756</v>
      </c>
      <c r="AZ444" t="s">
        <v>1756</v>
      </c>
      <c r="BA444" t="s">
        <v>1865</v>
      </c>
      <c r="BB444" t="s">
        <v>2468</v>
      </c>
      <c r="BC444" t="s">
        <v>2469</v>
      </c>
      <c r="BD444" t="s">
        <v>1756</v>
      </c>
      <c r="BE444" t="s">
        <v>824</v>
      </c>
      <c r="BF444" t="s">
        <v>824</v>
      </c>
    </row>
    <row r="445" spans="1:58">
      <c r="A445" t="s">
        <v>829</v>
      </c>
      <c r="B445">
        <v>6</v>
      </c>
      <c r="C445">
        <v>0</v>
      </c>
      <c r="D445">
        <v>9723</v>
      </c>
      <c r="E445" t="s">
        <v>2445</v>
      </c>
      <c r="F445">
        <v>53511012</v>
      </c>
      <c r="G445" t="s">
        <v>2041</v>
      </c>
      <c r="H445">
        <v>0</v>
      </c>
      <c r="I445" t="s">
        <v>2095</v>
      </c>
      <c r="J445">
        <v>138.44999999999999</v>
      </c>
      <c r="K445">
        <v>9</v>
      </c>
      <c r="L445" t="s">
        <v>2063</v>
      </c>
      <c r="M445" t="s">
        <v>2096</v>
      </c>
      <c r="N445" t="s">
        <v>1757</v>
      </c>
      <c r="O445" t="s">
        <v>1756</v>
      </c>
      <c r="P445" t="s">
        <v>1756</v>
      </c>
      <c r="Q445" s="387">
        <v>1246.05</v>
      </c>
      <c r="R445">
        <v>161.98650000000001</v>
      </c>
      <c r="S445">
        <v>1408.0364999999997</v>
      </c>
      <c r="T445" s="388">
        <v>44425</v>
      </c>
      <c r="U445">
        <v>0</v>
      </c>
      <c r="V445" t="s">
        <v>830</v>
      </c>
      <c r="W445" s="388">
        <v>44446</v>
      </c>
      <c r="X445">
        <v>160</v>
      </c>
      <c r="Y445">
        <v>0</v>
      </c>
      <c r="Z445">
        <v>0</v>
      </c>
      <c r="AA445" t="s">
        <v>1758</v>
      </c>
      <c r="AB445" t="s">
        <v>2044</v>
      </c>
      <c r="AD445" t="s">
        <v>2045</v>
      </c>
      <c r="AE445" t="s">
        <v>2046</v>
      </c>
      <c r="AI445" t="s">
        <v>1761</v>
      </c>
      <c r="AL445" t="s">
        <v>2320</v>
      </c>
      <c r="AM445">
        <v>6</v>
      </c>
      <c r="AN445" t="s">
        <v>2048</v>
      </c>
      <c r="AO445" t="s">
        <v>2049</v>
      </c>
      <c r="AP445">
        <v>0</v>
      </c>
      <c r="AQ445" s="388">
        <v>44432</v>
      </c>
      <c r="AS445" t="s">
        <v>2294</v>
      </c>
      <c r="AT445" s="388">
        <v>44432</v>
      </c>
      <c r="AU445" t="s">
        <v>1756</v>
      </c>
      <c r="AV445" t="s">
        <v>1756</v>
      </c>
      <c r="AZ445" t="s">
        <v>1756</v>
      </c>
      <c r="BA445" t="s">
        <v>1865</v>
      </c>
      <c r="BB445" t="s">
        <v>2470</v>
      </c>
      <c r="BC445" t="s">
        <v>2471</v>
      </c>
      <c r="BD445" t="s">
        <v>1756</v>
      </c>
      <c r="BE445" t="s">
        <v>824</v>
      </c>
      <c r="BF445" t="s">
        <v>824</v>
      </c>
    </row>
    <row r="446" spans="1:58">
      <c r="A446" t="s">
        <v>829</v>
      </c>
      <c r="B446">
        <v>6</v>
      </c>
      <c r="C446">
        <v>0</v>
      </c>
      <c r="D446">
        <v>9723</v>
      </c>
      <c r="E446" t="s">
        <v>2445</v>
      </c>
      <c r="F446">
        <v>53511012</v>
      </c>
      <c r="G446" t="s">
        <v>2041</v>
      </c>
      <c r="H446">
        <v>0</v>
      </c>
      <c r="I446" t="s">
        <v>2095</v>
      </c>
      <c r="J446">
        <v>138.44999999999999</v>
      </c>
      <c r="K446">
        <v>9</v>
      </c>
      <c r="L446" t="s">
        <v>2063</v>
      </c>
      <c r="M446" t="s">
        <v>2096</v>
      </c>
      <c r="N446" t="s">
        <v>1757</v>
      </c>
      <c r="O446" t="s">
        <v>1756</v>
      </c>
      <c r="P446" t="s">
        <v>1756</v>
      </c>
      <c r="Q446" s="387">
        <v>1246.05</v>
      </c>
      <c r="R446">
        <v>161.98650000000001</v>
      </c>
      <c r="S446">
        <v>1408.0364999999997</v>
      </c>
      <c r="T446" s="388">
        <v>44425</v>
      </c>
      <c r="U446">
        <v>0</v>
      </c>
      <c r="V446" t="s">
        <v>830</v>
      </c>
      <c r="W446" s="388">
        <v>44446</v>
      </c>
      <c r="X446">
        <v>160</v>
      </c>
      <c r="Y446">
        <v>0</v>
      </c>
      <c r="Z446">
        <v>0</v>
      </c>
      <c r="AA446" t="s">
        <v>1758</v>
      </c>
      <c r="AB446" t="s">
        <v>2044</v>
      </c>
      <c r="AD446" t="s">
        <v>2045</v>
      </c>
      <c r="AE446" t="s">
        <v>2046</v>
      </c>
      <c r="AI446" t="s">
        <v>1761</v>
      </c>
      <c r="AL446" t="s">
        <v>2320</v>
      </c>
      <c r="AM446">
        <v>6</v>
      </c>
      <c r="AN446" t="s">
        <v>2048</v>
      </c>
      <c r="AO446" t="s">
        <v>2049</v>
      </c>
      <c r="AP446">
        <v>0</v>
      </c>
      <c r="AQ446" s="388">
        <v>44432</v>
      </c>
      <c r="AS446" t="s">
        <v>2294</v>
      </c>
      <c r="AT446" s="388">
        <v>44432</v>
      </c>
      <c r="AU446" t="s">
        <v>1756</v>
      </c>
      <c r="AV446" t="s">
        <v>1756</v>
      </c>
      <c r="AZ446" t="s">
        <v>1756</v>
      </c>
      <c r="BA446" t="s">
        <v>1865</v>
      </c>
      <c r="BB446" t="s">
        <v>2470</v>
      </c>
      <c r="BC446" t="s">
        <v>2471</v>
      </c>
      <c r="BD446" t="s">
        <v>1756</v>
      </c>
      <c r="BE446" t="s">
        <v>824</v>
      </c>
      <c r="BF446" t="s">
        <v>824</v>
      </c>
    </row>
    <row r="447" spans="1:58">
      <c r="A447" t="s">
        <v>829</v>
      </c>
      <c r="B447">
        <v>6</v>
      </c>
      <c r="C447">
        <v>0</v>
      </c>
      <c r="D447">
        <v>9723</v>
      </c>
      <c r="E447" t="s">
        <v>2445</v>
      </c>
      <c r="F447">
        <v>53511012</v>
      </c>
      <c r="G447" t="s">
        <v>2041</v>
      </c>
      <c r="H447">
        <v>0</v>
      </c>
      <c r="I447" t="s">
        <v>2095</v>
      </c>
      <c r="J447">
        <v>138.44999999999999</v>
      </c>
      <c r="K447">
        <v>9</v>
      </c>
      <c r="L447" t="s">
        <v>2063</v>
      </c>
      <c r="M447" t="s">
        <v>1757</v>
      </c>
      <c r="N447" t="s">
        <v>1757</v>
      </c>
      <c r="O447" t="s">
        <v>1756</v>
      </c>
      <c r="P447" t="s">
        <v>1756</v>
      </c>
      <c r="Q447" s="387">
        <v>1246.05</v>
      </c>
      <c r="R447">
        <v>161.98650000000001</v>
      </c>
      <c r="S447">
        <v>1408.0364999999997</v>
      </c>
      <c r="T447" s="388">
        <v>44425</v>
      </c>
      <c r="U447">
        <v>0</v>
      </c>
      <c r="V447" t="s">
        <v>830</v>
      </c>
      <c r="W447" s="388">
        <v>44446</v>
      </c>
      <c r="X447">
        <v>160</v>
      </c>
      <c r="Y447">
        <v>0</v>
      </c>
      <c r="Z447">
        <v>0</v>
      </c>
      <c r="AA447" t="s">
        <v>1758</v>
      </c>
      <c r="AB447" t="s">
        <v>2044</v>
      </c>
      <c r="AD447" t="s">
        <v>2045</v>
      </c>
      <c r="AE447" t="s">
        <v>2046</v>
      </c>
      <c r="AI447" t="s">
        <v>1761</v>
      </c>
      <c r="AL447" t="s">
        <v>2320</v>
      </c>
      <c r="AM447">
        <v>6</v>
      </c>
      <c r="AN447" t="s">
        <v>2048</v>
      </c>
      <c r="AO447" t="s">
        <v>2049</v>
      </c>
      <c r="AP447">
        <v>0</v>
      </c>
      <c r="AQ447" s="388">
        <v>44432</v>
      </c>
      <c r="AS447" t="s">
        <v>2294</v>
      </c>
      <c r="AT447" s="388">
        <v>44432</v>
      </c>
      <c r="AU447" t="s">
        <v>1756</v>
      </c>
      <c r="AV447" t="s">
        <v>1756</v>
      </c>
      <c r="AZ447" t="s">
        <v>1756</v>
      </c>
      <c r="BA447" t="s">
        <v>1865</v>
      </c>
      <c r="BB447" t="s">
        <v>2470</v>
      </c>
      <c r="BC447" t="s">
        <v>2471</v>
      </c>
      <c r="BD447" t="s">
        <v>1756</v>
      </c>
      <c r="BE447" t="s">
        <v>824</v>
      </c>
      <c r="BF447" t="s">
        <v>824</v>
      </c>
    </row>
    <row r="448" spans="1:58">
      <c r="A448" t="s">
        <v>829</v>
      </c>
      <c r="B448">
        <v>6</v>
      </c>
      <c r="C448">
        <v>0</v>
      </c>
      <c r="D448">
        <v>9723</v>
      </c>
      <c r="E448" t="s">
        <v>2445</v>
      </c>
      <c r="F448">
        <v>53511012</v>
      </c>
      <c r="G448" t="s">
        <v>2041</v>
      </c>
      <c r="H448">
        <v>0</v>
      </c>
      <c r="I448" t="s">
        <v>2095</v>
      </c>
      <c r="J448">
        <v>138.44999999999999</v>
      </c>
      <c r="K448">
        <v>9</v>
      </c>
      <c r="L448" t="s">
        <v>2063</v>
      </c>
      <c r="M448" t="s">
        <v>1757</v>
      </c>
      <c r="N448" t="s">
        <v>1757</v>
      </c>
      <c r="O448" t="s">
        <v>1756</v>
      </c>
      <c r="P448" t="s">
        <v>1756</v>
      </c>
      <c r="Q448" s="387">
        <v>1246.05</v>
      </c>
      <c r="R448">
        <v>161.98650000000001</v>
      </c>
      <c r="S448">
        <v>1408.0364999999997</v>
      </c>
      <c r="T448" s="388">
        <v>44425</v>
      </c>
      <c r="U448">
        <v>0</v>
      </c>
      <c r="V448" t="s">
        <v>830</v>
      </c>
      <c r="W448" s="388">
        <v>44446</v>
      </c>
      <c r="X448">
        <v>160</v>
      </c>
      <c r="Y448">
        <v>0</v>
      </c>
      <c r="Z448">
        <v>0</v>
      </c>
      <c r="AA448" t="s">
        <v>1758</v>
      </c>
      <c r="AB448" t="s">
        <v>2044</v>
      </c>
      <c r="AD448" t="s">
        <v>2045</v>
      </c>
      <c r="AE448" t="s">
        <v>2046</v>
      </c>
      <c r="AI448" t="s">
        <v>1761</v>
      </c>
      <c r="AL448" t="s">
        <v>2320</v>
      </c>
      <c r="AM448">
        <v>6</v>
      </c>
      <c r="AN448" t="s">
        <v>2048</v>
      </c>
      <c r="AO448" t="s">
        <v>2049</v>
      </c>
      <c r="AP448">
        <v>0</v>
      </c>
      <c r="AQ448" s="388">
        <v>44432</v>
      </c>
      <c r="AS448" t="s">
        <v>2294</v>
      </c>
      <c r="AT448" s="388">
        <v>44432</v>
      </c>
      <c r="AU448" t="s">
        <v>1756</v>
      </c>
      <c r="AV448" t="s">
        <v>1756</v>
      </c>
      <c r="AZ448" t="s">
        <v>1756</v>
      </c>
      <c r="BA448" t="s">
        <v>1865</v>
      </c>
      <c r="BB448" t="s">
        <v>2470</v>
      </c>
      <c r="BC448" t="s">
        <v>2471</v>
      </c>
      <c r="BD448" t="s">
        <v>1756</v>
      </c>
      <c r="BE448" t="s">
        <v>824</v>
      </c>
      <c r="BF448" t="s">
        <v>824</v>
      </c>
    </row>
    <row r="449" spans="1:58">
      <c r="A449" t="s">
        <v>829</v>
      </c>
      <c r="B449">
        <v>6</v>
      </c>
      <c r="C449">
        <v>0</v>
      </c>
      <c r="D449">
        <v>9723</v>
      </c>
      <c r="E449" t="s">
        <v>2445</v>
      </c>
      <c r="F449">
        <v>53511012</v>
      </c>
      <c r="G449" t="s">
        <v>2041</v>
      </c>
      <c r="H449">
        <v>0</v>
      </c>
      <c r="I449" t="s">
        <v>2095</v>
      </c>
      <c r="J449">
        <v>138.44999999999999</v>
      </c>
      <c r="K449">
        <v>9</v>
      </c>
      <c r="L449" t="s">
        <v>2063</v>
      </c>
      <c r="M449" t="s">
        <v>1757</v>
      </c>
      <c r="N449" t="s">
        <v>1757</v>
      </c>
      <c r="O449" t="s">
        <v>1756</v>
      </c>
      <c r="P449" t="s">
        <v>1756</v>
      </c>
      <c r="Q449" s="387">
        <v>1246.05</v>
      </c>
      <c r="R449">
        <v>161.98650000000001</v>
      </c>
      <c r="S449">
        <v>1408.0364999999997</v>
      </c>
      <c r="T449" s="388">
        <v>44425</v>
      </c>
      <c r="U449">
        <v>0</v>
      </c>
      <c r="V449" t="s">
        <v>830</v>
      </c>
      <c r="W449" s="388">
        <v>44446</v>
      </c>
      <c r="X449">
        <v>160</v>
      </c>
      <c r="Y449">
        <v>0</v>
      </c>
      <c r="Z449">
        <v>0</v>
      </c>
      <c r="AA449" t="s">
        <v>1758</v>
      </c>
      <c r="AB449" t="s">
        <v>2044</v>
      </c>
      <c r="AD449" t="s">
        <v>2045</v>
      </c>
      <c r="AE449" t="s">
        <v>2046</v>
      </c>
      <c r="AI449" t="s">
        <v>1761</v>
      </c>
      <c r="AL449" t="s">
        <v>2320</v>
      </c>
      <c r="AM449">
        <v>6</v>
      </c>
      <c r="AN449" t="s">
        <v>2048</v>
      </c>
      <c r="AO449" t="s">
        <v>2049</v>
      </c>
      <c r="AP449">
        <v>0</v>
      </c>
      <c r="AQ449" s="388">
        <v>44432</v>
      </c>
      <c r="AS449" t="s">
        <v>2294</v>
      </c>
      <c r="AT449" s="388">
        <v>44432</v>
      </c>
      <c r="AU449" t="s">
        <v>1756</v>
      </c>
      <c r="AV449" t="s">
        <v>1756</v>
      </c>
      <c r="AZ449" t="s">
        <v>1756</v>
      </c>
      <c r="BA449" t="s">
        <v>1865</v>
      </c>
      <c r="BB449" t="s">
        <v>2470</v>
      </c>
      <c r="BC449" t="s">
        <v>2471</v>
      </c>
      <c r="BD449" t="s">
        <v>1756</v>
      </c>
      <c r="BE449" t="s">
        <v>824</v>
      </c>
      <c r="BF449" t="s">
        <v>824</v>
      </c>
    </row>
    <row r="450" spans="1:58">
      <c r="A450" t="s">
        <v>829</v>
      </c>
      <c r="B450">
        <v>6</v>
      </c>
      <c r="C450">
        <v>0</v>
      </c>
      <c r="D450">
        <v>9723</v>
      </c>
      <c r="E450" t="s">
        <v>2445</v>
      </c>
      <c r="F450">
        <v>53511012</v>
      </c>
      <c r="G450" t="s">
        <v>2041</v>
      </c>
      <c r="H450">
        <v>0</v>
      </c>
      <c r="I450" t="s">
        <v>2247</v>
      </c>
      <c r="J450">
        <v>131.47999999999999</v>
      </c>
      <c r="K450">
        <v>9</v>
      </c>
      <c r="L450" t="s">
        <v>2063</v>
      </c>
      <c r="M450" t="s">
        <v>1757</v>
      </c>
      <c r="N450" t="s">
        <v>1757</v>
      </c>
      <c r="O450" t="s">
        <v>1756</v>
      </c>
      <c r="P450" t="s">
        <v>1756</v>
      </c>
      <c r="Q450" s="387">
        <v>1183.32</v>
      </c>
      <c r="R450">
        <v>153.83160000000001</v>
      </c>
      <c r="S450">
        <v>1337.1515999999997</v>
      </c>
      <c r="T450" s="388">
        <v>44425</v>
      </c>
      <c r="U450">
        <v>0</v>
      </c>
      <c r="V450" t="s">
        <v>830</v>
      </c>
      <c r="W450" s="388">
        <v>44446</v>
      </c>
      <c r="X450">
        <v>160</v>
      </c>
      <c r="Y450">
        <v>0</v>
      </c>
      <c r="Z450">
        <v>0</v>
      </c>
      <c r="AA450" t="s">
        <v>1758</v>
      </c>
      <c r="AB450" t="s">
        <v>2044</v>
      </c>
      <c r="AD450" t="s">
        <v>2045</v>
      </c>
      <c r="AE450" t="s">
        <v>2046</v>
      </c>
      <c r="AI450" t="s">
        <v>1761</v>
      </c>
      <c r="AL450" t="s">
        <v>2320</v>
      </c>
      <c r="AM450">
        <v>6</v>
      </c>
      <c r="AN450" t="s">
        <v>2048</v>
      </c>
      <c r="AO450" t="s">
        <v>2049</v>
      </c>
      <c r="AP450">
        <v>0</v>
      </c>
      <c r="AQ450" s="388">
        <v>44432</v>
      </c>
      <c r="AS450" t="s">
        <v>2294</v>
      </c>
      <c r="AT450" s="388">
        <v>44432</v>
      </c>
      <c r="AU450" t="s">
        <v>1756</v>
      </c>
      <c r="AV450" t="s">
        <v>1756</v>
      </c>
      <c r="AZ450" t="s">
        <v>1756</v>
      </c>
      <c r="BA450" t="s">
        <v>1865</v>
      </c>
      <c r="BB450" t="s">
        <v>2472</v>
      </c>
      <c r="BC450" t="s">
        <v>2473</v>
      </c>
      <c r="BD450" t="s">
        <v>1756</v>
      </c>
      <c r="BE450" t="s">
        <v>824</v>
      </c>
      <c r="BF450" t="s">
        <v>824</v>
      </c>
    </row>
    <row r="451" spans="1:58">
      <c r="A451" t="s">
        <v>829</v>
      </c>
      <c r="B451">
        <v>6</v>
      </c>
      <c r="C451">
        <v>0</v>
      </c>
      <c r="D451">
        <v>9722</v>
      </c>
      <c r="E451" t="s">
        <v>2474</v>
      </c>
      <c r="F451">
        <v>53511012</v>
      </c>
      <c r="G451" t="s">
        <v>2041</v>
      </c>
      <c r="H451">
        <v>0</v>
      </c>
      <c r="I451" t="s">
        <v>2042</v>
      </c>
      <c r="J451">
        <v>60</v>
      </c>
      <c r="K451">
        <v>11</v>
      </c>
      <c r="L451" t="s">
        <v>1771</v>
      </c>
      <c r="M451" t="s">
        <v>1756</v>
      </c>
      <c r="N451" t="s">
        <v>1756</v>
      </c>
      <c r="O451" t="s">
        <v>2043</v>
      </c>
      <c r="P451" t="s">
        <v>1757</v>
      </c>
      <c r="Q451" s="387">
        <v>660</v>
      </c>
      <c r="R451">
        <v>85.8</v>
      </c>
      <c r="S451">
        <v>745.8</v>
      </c>
      <c r="T451" s="388">
        <v>44424</v>
      </c>
      <c r="U451">
        <v>0</v>
      </c>
      <c r="V451" t="s">
        <v>830</v>
      </c>
      <c r="W451" s="388">
        <v>44446</v>
      </c>
      <c r="X451">
        <v>160</v>
      </c>
      <c r="Y451">
        <v>0</v>
      </c>
      <c r="Z451">
        <v>0</v>
      </c>
      <c r="AA451" t="s">
        <v>1758</v>
      </c>
      <c r="AB451" t="s">
        <v>2044</v>
      </c>
      <c r="AD451" t="s">
        <v>2045</v>
      </c>
      <c r="AE451" t="s">
        <v>2046</v>
      </c>
      <c r="AI451" t="s">
        <v>1761</v>
      </c>
      <c r="AL451" t="s">
        <v>2320</v>
      </c>
      <c r="AM451">
        <v>6</v>
      </c>
      <c r="AN451" t="s">
        <v>2048</v>
      </c>
      <c r="AO451" t="s">
        <v>2049</v>
      </c>
      <c r="AP451">
        <v>0</v>
      </c>
      <c r="AQ451" s="388">
        <v>44432</v>
      </c>
      <c r="AS451" t="s">
        <v>2294</v>
      </c>
      <c r="AT451" s="388">
        <v>44432</v>
      </c>
      <c r="AU451" t="s">
        <v>1756</v>
      </c>
      <c r="AV451" t="s">
        <v>1756</v>
      </c>
      <c r="AZ451" t="s">
        <v>1756</v>
      </c>
      <c r="BA451" t="s">
        <v>1865</v>
      </c>
      <c r="BB451" t="s">
        <v>2475</v>
      </c>
      <c r="BC451" t="s">
        <v>2476</v>
      </c>
      <c r="BD451" t="s">
        <v>1756</v>
      </c>
      <c r="BE451" t="s">
        <v>824</v>
      </c>
      <c r="BF451" t="s">
        <v>824</v>
      </c>
    </row>
    <row r="452" spans="1:58">
      <c r="A452" t="s">
        <v>829</v>
      </c>
      <c r="B452">
        <v>6</v>
      </c>
      <c r="C452">
        <v>0</v>
      </c>
      <c r="D452">
        <v>9722</v>
      </c>
      <c r="E452" t="s">
        <v>2474</v>
      </c>
      <c r="F452">
        <v>53511012</v>
      </c>
      <c r="G452" t="s">
        <v>2041</v>
      </c>
      <c r="H452">
        <v>0</v>
      </c>
      <c r="I452" t="s">
        <v>2052</v>
      </c>
      <c r="J452">
        <v>75</v>
      </c>
      <c r="K452">
        <v>143</v>
      </c>
      <c r="L452" t="s">
        <v>1771</v>
      </c>
      <c r="M452" t="s">
        <v>1756</v>
      </c>
      <c r="N452" t="s">
        <v>1756</v>
      </c>
      <c r="O452" t="s">
        <v>2053</v>
      </c>
      <c r="P452" t="s">
        <v>1757</v>
      </c>
      <c r="Q452" s="387">
        <v>10725</v>
      </c>
      <c r="R452">
        <v>1394.25</v>
      </c>
      <c r="S452">
        <v>12119.249999999998</v>
      </c>
      <c r="T452" s="388">
        <v>44424</v>
      </c>
      <c r="U452">
        <v>0</v>
      </c>
      <c r="V452" t="s">
        <v>830</v>
      </c>
      <c r="W452" s="388">
        <v>44446</v>
      </c>
      <c r="X452">
        <v>160</v>
      </c>
      <c r="Y452">
        <v>0</v>
      </c>
      <c r="Z452">
        <v>0</v>
      </c>
      <c r="AA452" t="s">
        <v>1758</v>
      </c>
      <c r="AB452" t="s">
        <v>2044</v>
      </c>
      <c r="AD452" t="s">
        <v>2045</v>
      </c>
      <c r="AE452" t="s">
        <v>2046</v>
      </c>
      <c r="AI452" t="s">
        <v>1761</v>
      </c>
      <c r="AL452" t="s">
        <v>2320</v>
      </c>
      <c r="AM452">
        <v>6</v>
      </c>
      <c r="AN452" t="s">
        <v>2048</v>
      </c>
      <c r="AO452" t="s">
        <v>2049</v>
      </c>
      <c r="AP452">
        <v>0</v>
      </c>
      <c r="AQ452" s="388">
        <v>44432</v>
      </c>
      <c r="AS452" t="s">
        <v>2294</v>
      </c>
      <c r="AT452" s="388">
        <v>44432</v>
      </c>
      <c r="AU452" t="s">
        <v>1756</v>
      </c>
      <c r="AV452" t="s">
        <v>1756</v>
      </c>
      <c r="AZ452" t="s">
        <v>1756</v>
      </c>
      <c r="BA452" t="s">
        <v>1865</v>
      </c>
      <c r="BB452" t="s">
        <v>2477</v>
      </c>
      <c r="BC452" t="s">
        <v>2478</v>
      </c>
      <c r="BD452" t="s">
        <v>1756</v>
      </c>
      <c r="BE452" t="s">
        <v>824</v>
      </c>
      <c r="BF452" t="s">
        <v>824</v>
      </c>
    </row>
    <row r="453" spans="1:58">
      <c r="A453" t="s">
        <v>829</v>
      </c>
      <c r="B453">
        <v>6</v>
      </c>
      <c r="C453">
        <v>0</v>
      </c>
      <c r="D453">
        <v>9722</v>
      </c>
      <c r="E453" t="s">
        <v>2474</v>
      </c>
      <c r="F453">
        <v>53511012</v>
      </c>
      <c r="G453" t="s">
        <v>2041</v>
      </c>
      <c r="H453">
        <v>0</v>
      </c>
      <c r="I453" t="s">
        <v>2056</v>
      </c>
      <c r="J453">
        <v>210</v>
      </c>
      <c r="K453">
        <v>16</v>
      </c>
      <c r="L453" t="s">
        <v>1755</v>
      </c>
      <c r="M453" t="s">
        <v>1756</v>
      </c>
      <c r="N453" t="s">
        <v>1756</v>
      </c>
      <c r="P453" t="s">
        <v>1757</v>
      </c>
      <c r="Q453" s="387">
        <v>3360</v>
      </c>
      <c r="R453">
        <v>436.8</v>
      </c>
      <c r="S453">
        <v>3796.7999999999997</v>
      </c>
      <c r="T453" s="388">
        <v>44424</v>
      </c>
      <c r="U453">
        <v>0</v>
      </c>
      <c r="V453" t="s">
        <v>830</v>
      </c>
      <c r="W453" s="388">
        <v>44446</v>
      </c>
      <c r="X453">
        <v>160</v>
      </c>
      <c r="Y453">
        <v>0</v>
      </c>
      <c r="Z453">
        <v>0</v>
      </c>
      <c r="AA453" t="s">
        <v>1758</v>
      </c>
      <c r="AB453" t="s">
        <v>2044</v>
      </c>
      <c r="AD453" t="s">
        <v>2045</v>
      </c>
      <c r="AE453" t="s">
        <v>2046</v>
      </c>
      <c r="AI453" t="s">
        <v>1761</v>
      </c>
      <c r="AL453" t="s">
        <v>2320</v>
      </c>
      <c r="AM453">
        <v>6</v>
      </c>
      <c r="AN453" t="s">
        <v>2048</v>
      </c>
      <c r="AO453" t="s">
        <v>2049</v>
      </c>
      <c r="AP453">
        <v>0</v>
      </c>
      <c r="AQ453" s="388">
        <v>44432</v>
      </c>
      <c r="AS453" t="s">
        <v>2294</v>
      </c>
      <c r="AT453" s="388">
        <v>44432</v>
      </c>
      <c r="AU453" t="s">
        <v>1756</v>
      </c>
      <c r="AV453" t="s">
        <v>1756</v>
      </c>
      <c r="AZ453" t="s">
        <v>1756</v>
      </c>
      <c r="BA453" t="s">
        <v>1865</v>
      </c>
      <c r="BB453" t="s">
        <v>2479</v>
      </c>
      <c r="BC453" t="s">
        <v>2480</v>
      </c>
      <c r="BD453" t="s">
        <v>1756</v>
      </c>
      <c r="BE453" t="s">
        <v>824</v>
      </c>
      <c r="BF453" t="s">
        <v>824</v>
      </c>
    </row>
    <row r="454" spans="1:58">
      <c r="A454" t="s">
        <v>829</v>
      </c>
      <c r="B454">
        <v>6</v>
      </c>
      <c r="C454">
        <v>0</v>
      </c>
      <c r="D454">
        <v>9722</v>
      </c>
      <c r="E454" t="s">
        <v>2474</v>
      </c>
      <c r="F454">
        <v>53511012</v>
      </c>
      <c r="G454" t="s">
        <v>2041</v>
      </c>
      <c r="H454">
        <v>0</v>
      </c>
      <c r="I454" t="s">
        <v>518</v>
      </c>
      <c r="J454">
        <v>95</v>
      </c>
      <c r="K454">
        <v>24</v>
      </c>
      <c r="L454" t="s">
        <v>1771</v>
      </c>
      <c r="M454" t="s">
        <v>1756</v>
      </c>
      <c r="N454" t="s">
        <v>1756</v>
      </c>
      <c r="O454" t="s">
        <v>2059</v>
      </c>
      <c r="P454" t="s">
        <v>1757</v>
      </c>
      <c r="Q454" s="387">
        <v>2280</v>
      </c>
      <c r="R454">
        <v>296.40000000000003</v>
      </c>
      <c r="S454">
        <v>2576.3999999999996</v>
      </c>
      <c r="T454" s="388">
        <v>44424</v>
      </c>
      <c r="U454">
        <v>0</v>
      </c>
      <c r="V454" t="s">
        <v>830</v>
      </c>
      <c r="W454" s="388">
        <v>44446</v>
      </c>
      <c r="X454">
        <v>160</v>
      </c>
      <c r="Y454">
        <v>0</v>
      </c>
      <c r="Z454">
        <v>0</v>
      </c>
      <c r="AA454" t="s">
        <v>1758</v>
      </c>
      <c r="AB454" t="s">
        <v>2044</v>
      </c>
      <c r="AD454" t="s">
        <v>2045</v>
      </c>
      <c r="AE454" t="s">
        <v>2046</v>
      </c>
      <c r="AI454" t="s">
        <v>1761</v>
      </c>
      <c r="AL454" t="s">
        <v>2320</v>
      </c>
      <c r="AM454">
        <v>6</v>
      </c>
      <c r="AN454" t="s">
        <v>2048</v>
      </c>
      <c r="AO454" t="s">
        <v>2049</v>
      </c>
      <c r="AP454">
        <v>0</v>
      </c>
      <c r="AQ454" s="388">
        <v>44432</v>
      </c>
      <c r="AS454" t="s">
        <v>2294</v>
      </c>
      <c r="AT454" s="388">
        <v>44432</v>
      </c>
      <c r="AU454" t="s">
        <v>1756</v>
      </c>
      <c r="AV454" t="s">
        <v>1756</v>
      </c>
      <c r="AZ454" t="s">
        <v>1756</v>
      </c>
      <c r="BA454" t="s">
        <v>1865</v>
      </c>
      <c r="BB454" t="s">
        <v>2481</v>
      </c>
      <c r="BC454" t="s">
        <v>2482</v>
      </c>
      <c r="BD454" t="s">
        <v>1756</v>
      </c>
      <c r="BE454" t="s">
        <v>824</v>
      </c>
      <c r="BF454" t="s">
        <v>824</v>
      </c>
    </row>
    <row r="455" spans="1:58">
      <c r="A455" t="s">
        <v>829</v>
      </c>
      <c r="B455">
        <v>6</v>
      </c>
      <c r="C455">
        <v>0</v>
      </c>
      <c r="D455">
        <v>9722</v>
      </c>
      <c r="E455" t="s">
        <v>2474</v>
      </c>
      <c r="F455">
        <v>53511012</v>
      </c>
      <c r="G455" t="s">
        <v>2041</v>
      </c>
      <c r="H455">
        <v>0</v>
      </c>
      <c r="I455" t="s">
        <v>2062</v>
      </c>
      <c r="J455">
        <v>138.05000000000001</v>
      </c>
      <c r="K455">
        <v>9</v>
      </c>
      <c r="L455" t="s">
        <v>2063</v>
      </c>
      <c r="M455" t="s">
        <v>2064</v>
      </c>
      <c r="N455" t="s">
        <v>1757</v>
      </c>
      <c r="O455" t="s">
        <v>1756</v>
      </c>
      <c r="P455" t="s">
        <v>1756</v>
      </c>
      <c r="Q455" s="387">
        <v>1242.45</v>
      </c>
      <c r="R455">
        <v>161.51850000000002</v>
      </c>
      <c r="S455">
        <v>1403.9684999999999</v>
      </c>
      <c r="T455" s="388">
        <v>44424</v>
      </c>
      <c r="U455">
        <v>0</v>
      </c>
      <c r="V455" t="s">
        <v>830</v>
      </c>
      <c r="W455" s="388">
        <v>44446</v>
      </c>
      <c r="X455">
        <v>160</v>
      </c>
      <c r="Y455">
        <v>0</v>
      </c>
      <c r="Z455">
        <v>0</v>
      </c>
      <c r="AA455" t="s">
        <v>1758</v>
      </c>
      <c r="AB455" t="s">
        <v>2044</v>
      </c>
      <c r="AD455" t="s">
        <v>2045</v>
      </c>
      <c r="AE455" t="s">
        <v>2046</v>
      </c>
      <c r="AI455" t="s">
        <v>1761</v>
      </c>
      <c r="AL455" t="s">
        <v>2320</v>
      </c>
      <c r="AM455">
        <v>6</v>
      </c>
      <c r="AN455" t="s">
        <v>2048</v>
      </c>
      <c r="AO455" t="s">
        <v>2049</v>
      </c>
      <c r="AP455">
        <v>0</v>
      </c>
      <c r="AQ455" s="388">
        <v>44432</v>
      </c>
      <c r="AS455" t="s">
        <v>2294</v>
      </c>
      <c r="AT455" s="388">
        <v>44432</v>
      </c>
      <c r="AU455" t="s">
        <v>1756</v>
      </c>
      <c r="AV455" t="s">
        <v>1756</v>
      </c>
      <c r="AZ455" t="s">
        <v>1756</v>
      </c>
      <c r="BA455" t="s">
        <v>1865</v>
      </c>
      <c r="BB455" t="s">
        <v>2483</v>
      </c>
      <c r="BC455" t="s">
        <v>2484</v>
      </c>
      <c r="BD455" t="s">
        <v>1756</v>
      </c>
      <c r="BE455" t="s">
        <v>824</v>
      </c>
      <c r="BF455" t="s">
        <v>824</v>
      </c>
    </row>
    <row r="456" spans="1:58">
      <c r="A456" t="s">
        <v>829</v>
      </c>
      <c r="B456">
        <v>6</v>
      </c>
      <c r="C456">
        <v>0</v>
      </c>
      <c r="D456">
        <v>9722</v>
      </c>
      <c r="E456" t="s">
        <v>2474</v>
      </c>
      <c r="F456">
        <v>53511012</v>
      </c>
      <c r="G456" t="s">
        <v>2041</v>
      </c>
      <c r="H456">
        <v>0</v>
      </c>
      <c r="I456" t="s">
        <v>2062</v>
      </c>
      <c r="J456">
        <v>138.05000000000001</v>
      </c>
      <c r="K456">
        <v>9</v>
      </c>
      <c r="L456" t="s">
        <v>2063</v>
      </c>
      <c r="M456" t="s">
        <v>2064</v>
      </c>
      <c r="N456" t="s">
        <v>1757</v>
      </c>
      <c r="O456" t="s">
        <v>1756</v>
      </c>
      <c r="P456" t="s">
        <v>1756</v>
      </c>
      <c r="Q456" s="387">
        <v>1242.45</v>
      </c>
      <c r="R456">
        <v>161.51850000000002</v>
      </c>
      <c r="S456">
        <v>1403.9684999999999</v>
      </c>
      <c r="T456" s="388">
        <v>44424</v>
      </c>
      <c r="U456">
        <v>0</v>
      </c>
      <c r="V456" t="s">
        <v>830</v>
      </c>
      <c r="W456" s="388">
        <v>44446</v>
      </c>
      <c r="X456">
        <v>160</v>
      </c>
      <c r="Y456">
        <v>0</v>
      </c>
      <c r="Z456">
        <v>0</v>
      </c>
      <c r="AA456" t="s">
        <v>1758</v>
      </c>
      <c r="AB456" t="s">
        <v>2044</v>
      </c>
      <c r="AD456" t="s">
        <v>2045</v>
      </c>
      <c r="AE456" t="s">
        <v>2046</v>
      </c>
      <c r="AI456" t="s">
        <v>1761</v>
      </c>
      <c r="AL456" t="s">
        <v>2320</v>
      </c>
      <c r="AM456">
        <v>6</v>
      </c>
      <c r="AN456" t="s">
        <v>2048</v>
      </c>
      <c r="AO456" t="s">
        <v>2049</v>
      </c>
      <c r="AP456">
        <v>0</v>
      </c>
      <c r="AQ456" s="388">
        <v>44432</v>
      </c>
      <c r="AS456" t="s">
        <v>2294</v>
      </c>
      <c r="AT456" s="388">
        <v>44432</v>
      </c>
      <c r="AU456" t="s">
        <v>1756</v>
      </c>
      <c r="AV456" t="s">
        <v>1756</v>
      </c>
      <c r="AZ456" t="s">
        <v>1756</v>
      </c>
      <c r="BA456" t="s">
        <v>1865</v>
      </c>
      <c r="BB456" t="s">
        <v>2483</v>
      </c>
      <c r="BC456" t="s">
        <v>2484</v>
      </c>
      <c r="BD456" t="s">
        <v>1756</v>
      </c>
      <c r="BE456" t="s">
        <v>824</v>
      </c>
      <c r="BF456" t="s">
        <v>824</v>
      </c>
    </row>
    <row r="457" spans="1:58">
      <c r="A457" t="s">
        <v>829</v>
      </c>
      <c r="B457">
        <v>6</v>
      </c>
      <c r="C457">
        <v>0</v>
      </c>
      <c r="D457">
        <v>9722</v>
      </c>
      <c r="E457" t="s">
        <v>2474</v>
      </c>
      <c r="F457">
        <v>53511012</v>
      </c>
      <c r="G457" t="s">
        <v>2041</v>
      </c>
      <c r="H457">
        <v>0</v>
      </c>
      <c r="I457" t="s">
        <v>2062</v>
      </c>
      <c r="J457">
        <v>138.05000000000001</v>
      </c>
      <c r="K457">
        <v>9</v>
      </c>
      <c r="L457" t="s">
        <v>2063</v>
      </c>
      <c r="M457" t="s">
        <v>2064</v>
      </c>
      <c r="N457" t="s">
        <v>1757</v>
      </c>
      <c r="O457" t="s">
        <v>1756</v>
      </c>
      <c r="P457" t="s">
        <v>1756</v>
      </c>
      <c r="Q457" s="387">
        <v>1242.45</v>
      </c>
      <c r="R457">
        <v>161.51850000000002</v>
      </c>
      <c r="S457">
        <v>1403.9684999999999</v>
      </c>
      <c r="T457" s="388">
        <v>44424</v>
      </c>
      <c r="U457">
        <v>0</v>
      </c>
      <c r="V457" t="s">
        <v>830</v>
      </c>
      <c r="W457" s="388">
        <v>44446</v>
      </c>
      <c r="X457">
        <v>160</v>
      </c>
      <c r="Y457">
        <v>0</v>
      </c>
      <c r="Z457">
        <v>0</v>
      </c>
      <c r="AA457" t="s">
        <v>1758</v>
      </c>
      <c r="AB457" t="s">
        <v>2044</v>
      </c>
      <c r="AD457" t="s">
        <v>2045</v>
      </c>
      <c r="AE457" t="s">
        <v>2046</v>
      </c>
      <c r="AI457" t="s">
        <v>1761</v>
      </c>
      <c r="AL457" t="s">
        <v>2320</v>
      </c>
      <c r="AM457">
        <v>6</v>
      </c>
      <c r="AN457" t="s">
        <v>2048</v>
      </c>
      <c r="AO457" t="s">
        <v>2049</v>
      </c>
      <c r="AP457">
        <v>0</v>
      </c>
      <c r="AQ457" s="388">
        <v>44432</v>
      </c>
      <c r="AS457" t="s">
        <v>2294</v>
      </c>
      <c r="AT457" s="388">
        <v>44432</v>
      </c>
      <c r="AU457" t="s">
        <v>1756</v>
      </c>
      <c r="AV457" t="s">
        <v>1756</v>
      </c>
      <c r="AZ457" t="s">
        <v>1756</v>
      </c>
      <c r="BA457" t="s">
        <v>1865</v>
      </c>
      <c r="BB457" t="s">
        <v>2483</v>
      </c>
      <c r="BC457" t="s">
        <v>2484</v>
      </c>
      <c r="BD457" t="s">
        <v>1756</v>
      </c>
      <c r="BE457" t="s">
        <v>824</v>
      </c>
      <c r="BF457" t="s">
        <v>824</v>
      </c>
    </row>
    <row r="458" spans="1:58">
      <c r="A458" t="s">
        <v>829</v>
      </c>
      <c r="B458">
        <v>6</v>
      </c>
      <c r="C458">
        <v>0</v>
      </c>
      <c r="D458">
        <v>9722</v>
      </c>
      <c r="E458" t="s">
        <v>2474</v>
      </c>
      <c r="F458">
        <v>53511012</v>
      </c>
      <c r="G458" t="s">
        <v>2041</v>
      </c>
      <c r="H458">
        <v>0</v>
      </c>
      <c r="I458" t="s">
        <v>2062</v>
      </c>
      <c r="J458">
        <v>138.05000000000001</v>
      </c>
      <c r="K458">
        <v>18</v>
      </c>
      <c r="L458" t="s">
        <v>2063</v>
      </c>
      <c r="M458" t="s">
        <v>2064</v>
      </c>
      <c r="N458" t="s">
        <v>1757</v>
      </c>
      <c r="O458" t="s">
        <v>1756</v>
      </c>
      <c r="P458" t="s">
        <v>1756</v>
      </c>
      <c r="Q458" s="387">
        <v>2484.9</v>
      </c>
      <c r="R458">
        <v>323.03700000000003</v>
      </c>
      <c r="S458">
        <v>2807.9369999999999</v>
      </c>
      <c r="T458" s="388">
        <v>44424</v>
      </c>
      <c r="U458">
        <v>0</v>
      </c>
      <c r="V458" t="s">
        <v>830</v>
      </c>
      <c r="W458" s="388">
        <v>44446</v>
      </c>
      <c r="X458">
        <v>160</v>
      </c>
      <c r="Y458">
        <v>0</v>
      </c>
      <c r="Z458">
        <v>0</v>
      </c>
      <c r="AA458" t="s">
        <v>1758</v>
      </c>
      <c r="AB458" t="s">
        <v>2044</v>
      </c>
      <c r="AD458" t="s">
        <v>2045</v>
      </c>
      <c r="AE458" t="s">
        <v>2046</v>
      </c>
      <c r="AI458" t="s">
        <v>1761</v>
      </c>
      <c r="AL458" t="s">
        <v>2320</v>
      </c>
      <c r="AM458">
        <v>6</v>
      </c>
      <c r="AN458" t="s">
        <v>2048</v>
      </c>
      <c r="AO458" t="s">
        <v>2049</v>
      </c>
      <c r="AP458">
        <v>0</v>
      </c>
      <c r="AQ458" s="388">
        <v>44432</v>
      </c>
      <c r="AS458" t="s">
        <v>2294</v>
      </c>
      <c r="AT458" s="388">
        <v>44432</v>
      </c>
      <c r="AU458" t="s">
        <v>1756</v>
      </c>
      <c r="AV458" t="s">
        <v>1756</v>
      </c>
      <c r="AZ458" t="s">
        <v>1756</v>
      </c>
      <c r="BA458" t="s">
        <v>1865</v>
      </c>
      <c r="BB458" t="s">
        <v>2485</v>
      </c>
      <c r="BC458" t="s">
        <v>2486</v>
      </c>
      <c r="BD458" t="s">
        <v>1756</v>
      </c>
      <c r="BE458" t="s">
        <v>824</v>
      </c>
      <c r="BF458" t="s">
        <v>824</v>
      </c>
    </row>
    <row r="459" spans="1:58">
      <c r="A459" t="s">
        <v>829</v>
      </c>
      <c r="B459">
        <v>6</v>
      </c>
      <c r="C459">
        <v>0</v>
      </c>
      <c r="D459">
        <v>9722</v>
      </c>
      <c r="E459" t="s">
        <v>2474</v>
      </c>
      <c r="F459">
        <v>53511012</v>
      </c>
      <c r="G459" t="s">
        <v>2041</v>
      </c>
      <c r="H459">
        <v>0</v>
      </c>
      <c r="I459" t="s">
        <v>2069</v>
      </c>
      <c r="J459">
        <v>144.6</v>
      </c>
      <c r="K459">
        <v>5</v>
      </c>
      <c r="L459" t="s">
        <v>2063</v>
      </c>
      <c r="M459" t="s">
        <v>2070</v>
      </c>
      <c r="N459" t="s">
        <v>1757</v>
      </c>
      <c r="O459" t="s">
        <v>1756</v>
      </c>
      <c r="P459" t="s">
        <v>1756</v>
      </c>
      <c r="Q459" s="387">
        <v>723</v>
      </c>
      <c r="R459">
        <v>93.990000000000009</v>
      </c>
      <c r="S459">
        <v>816.9899999999999</v>
      </c>
      <c r="T459" s="388">
        <v>44424</v>
      </c>
      <c r="U459">
        <v>0</v>
      </c>
      <c r="V459" t="s">
        <v>830</v>
      </c>
      <c r="W459" s="388">
        <v>44446</v>
      </c>
      <c r="X459">
        <v>160</v>
      </c>
      <c r="Y459">
        <v>0</v>
      </c>
      <c r="Z459">
        <v>0</v>
      </c>
      <c r="AA459" t="s">
        <v>1758</v>
      </c>
      <c r="AB459" t="s">
        <v>2044</v>
      </c>
      <c r="AD459" t="s">
        <v>2045</v>
      </c>
      <c r="AE459" t="s">
        <v>2046</v>
      </c>
      <c r="AI459" t="s">
        <v>1761</v>
      </c>
      <c r="AL459" t="s">
        <v>2320</v>
      </c>
      <c r="AM459">
        <v>6</v>
      </c>
      <c r="AN459" t="s">
        <v>2048</v>
      </c>
      <c r="AO459" t="s">
        <v>2049</v>
      </c>
      <c r="AP459">
        <v>0</v>
      </c>
      <c r="AQ459" s="388">
        <v>44432</v>
      </c>
      <c r="AS459" t="s">
        <v>2294</v>
      </c>
      <c r="AT459" s="388">
        <v>44432</v>
      </c>
      <c r="AU459" t="s">
        <v>1756</v>
      </c>
      <c r="AV459" t="s">
        <v>1756</v>
      </c>
      <c r="AZ459" t="s">
        <v>1756</v>
      </c>
      <c r="BA459" t="s">
        <v>1865</v>
      </c>
      <c r="BB459" t="s">
        <v>2487</v>
      </c>
      <c r="BC459" t="s">
        <v>2488</v>
      </c>
      <c r="BD459" t="s">
        <v>1756</v>
      </c>
      <c r="BE459" t="s">
        <v>824</v>
      </c>
      <c r="BF459" t="s">
        <v>824</v>
      </c>
    </row>
    <row r="460" spans="1:58">
      <c r="A460" t="s">
        <v>829</v>
      </c>
      <c r="B460">
        <v>6</v>
      </c>
      <c r="C460">
        <v>0</v>
      </c>
      <c r="D460">
        <v>9722</v>
      </c>
      <c r="E460" t="s">
        <v>2474</v>
      </c>
      <c r="F460">
        <v>53511012</v>
      </c>
      <c r="G460" t="s">
        <v>2041</v>
      </c>
      <c r="H460">
        <v>0</v>
      </c>
      <c r="I460" t="s">
        <v>2073</v>
      </c>
      <c r="J460">
        <v>243.75</v>
      </c>
      <c r="K460">
        <v>7</v>
      </c>
      <c r="L460" t="s">
        <v>1755</v>
      </c>
      <c r="M460" t="s">
        <v>2074</v>
      </c>
      <c r="N460" t="s">
        <v>1757</v>
      </c>
      <c r="O460" t="s">
        <v>1756</v>
      </c>
      <c r="P460" t="s">
        <v>1756</v>
      </c>
      <c r="Q460" s="387">
        <v>1706.25</v>
      </c>
      <c r="R460">
        <v>221.8125</v>
      </c>
      <c r="S460">
        <v>1928.0624999999998</v>
      </c>
      <c r="T460" s="388">
        <v>44424</v>
      </c>
      <c r="U460">
        <v>0</v>
      </c>
      <c r="V460" t="s">
        <v>830</v>
      </c>
      <c r="W460" s="388">
        <v>44446</v>
      </c>
      <c r="X460">
        <v>160</v>
      </c>
      <c r="Y460">
        <v>0</v>
      </c>
      <c r="Z460">
        <v>0</v>
      </c>
      <c r="AA460" t="s">
        <v>1758</v>
      </c>
      <c r="AB460" t="s">
        <v>2044</v>
      </c>
      <c r="AD460" t="s">
        <v>2045</v>
      </c>
      <c r="AE460" t="s">
        <v>2046</v>
      </c>
      <c r="AI460" t="s">
        <v>1761</v>
      </c>
      <c r="AL460" t="s">
        <v>2320</v>
      </c>
      <c r="AM460">
        <v>6</v>
      </c>
      <c r="AN460" t="s">
        <v>2048</v>
      </c>
      <c r="AO460" t="s">
        <v>2049</v>
      </c>
      <c r="AP460">
        <v>0</v>
      </c>
      <c r="AQ460" s="388">
        <v>44432</v>
      </c>
      <c r="AS460" t="s">
        <v>2294</v>
      </c>
      <c r="AT460" s="388">
        <v>44432</v>
      </c>
      <c r="AU460" t="s">
        <v>1756</v>
      </c>
      <c r="AV460" t="s">
        <v>1756</v>
      </c>
      <c r="AZ460" t="s">
        <v>1756</v>
      </c>
      <c r="BA460" t="s">
        <v>1865</v>
      </c>
      <c r="BB460" t="s">
        <v>2489</v>
      </c>
      <c r="BC460" t="s">
        <v>2490</v>
      </c>
      <c r="BD460" t="s">
        <v>1756</v>
      </c>
      <c r="BE460" t="s">
        <v>824</v>
      </c>
      <c r="BF460" t="s">
        <v>824</v>
      </c>
    </row>
    <row r="461" spans="1:58">
      <c r="A461" t="s">
        <v>829</v>
      </c>
      <c r="B461">
        <v>6</v>
      </c>
      <c r="C461">
        <v>0</v>
      </c>
      <c r="D461">
        <v>9722</v>
      </c>
      <c r="E461" t="s">
        <v>2474</v>
      </c>
      <c r="F461">
        <v>53511012</v>
      </c>
      <c r="G461" t="s">
        <v>2041</v>
      </c>
      <c r="H461">
        <v>0</v>
      </c>
      <c r="I461" t="s">
        <v>2073</v>
      </c>
      <c r="J461">
        <v>243.75</v>
      </c>
      <c r="K461">
        <v>1</v>
      </c>
      <c r="L461" t="s">
        <v>1755</v>
      </c>
      <c r="M461" t="s">
        <v>2074</v>
      </c>
      <c r="N461" t="s">
        <v>1757</v>
      </c>
      <c r="O461" t="s">
        <v>1756</v>
      </c>
      <c r="P461" t="s">
        <v>1756</v>
      </c>
      <c r="Q461" s="387">
        <v>243.75</v>
      </c>
      <c r="R461">
        <v>31.6875</v>
      </c>
      <c r="S461">
        <v>275.4375</v>
      </c>
      <c r="T461" s="388">
        <v>44424</v>
      </c>
      <c r="U461">
        <v>0</v>
      </c>
      <c r="V461" t="s">
        <v>830</v>
      </c>
      <c r="W461" s="388">
        <v>44446</v>
      </c>
      <c r="X461">
        <v>160</v>
      </c>
      <c r="Y461">
        <v>0</v>
      </c>
      <c r="Z461">
        <v>0</v>
      </c>
      <c r="AA461" t="s">
        <v>1758</v>
      </c>
      <c r="AB461" t="s">
        <v>2044</v>
      </c>
      <c r="AD461" t="s">
        <v>2045</v>
      </c>
      <c r="AE461" t="s">
        <v>2046</v>
      </c>
      <c r="AI461" t="s">
        <v>1761</v>
      </c>
      <c r="AL461" t="s">
        <v>2320</v>
      </c>
      <c r="AM461">
        <v>6</v>
      </c>
      <c r="AN461" t="s">
        <v>2048</v>
      </c>
      <c r="AO461" t="s">
        <v>2049</v>
      </c>
      <c r="AP461">
        <v>0</v>
      </c>
      <c r="AQ461" s="388">
        <v>44432</v>
      </c>
      <c r="AS461" t="s">
        <v>2294</v>
      </c>
      <c r="AT461" s="388">
        <v>44432</v>
      </c>
      <c r="AU461" t="s">
        <v>1756</v>
      </c>
      <c r="AV461" t="s">
        <v>1756</v>
      </c>
      <c r="AZ461" t="s">
        <v>1756</v>
      </c>
      <c r="BA461" t="s">
        <v>1865</v>
      </c>
      <c r="BB461" t="s">
        <v>2491</v>
      </c>
      <c r="BC461" t="s">
        <v>2492</v>
      </c>
      <c r="BD461" t="s">
        <v>1756</v>
      </c>
      <c r="BE461" t="s">
        <v>824</v>
      </c>
      <c r="BF461" t="s">
        <v>824</v>
      </c>
    </row>
    <row r="462" spans="1:58">
      <c r="A462" t="s">
        <v>829</v>
      </c>
      <c r="B462">
        <v>6</v>
      </c>
      <c r="C462">
        <v>0</v>
      </c>
      <c r="D462">
        <v>9722</v>
      </c>
      <c r="E462" t="s">
        <v>2474</v>
      </c>
      <c r="F462">
        <v>53511012</v>
      </c>
      <c r="G462" t="s">
        <v>2041</v>
      </c>
      <c r="H462">
        <v>0</v>
      </c>
      <c r="I462" t="s">
        <v>2073</v>
      </c>
      <c r="J462">
        <v>243.75</v>
      </c>
      <c r="K462">
        <v>1</v>
      </c>
      <c r="L462" t="s">
        <v>1755</v>
      </c>
      <c r="M462" t="s">
        <v>2074</v>
      </c>
      <c r="N462" t="s">
        <v>1757</v>
      </c>
      <c r="O462" t="s">
        <v>1756</v>
      </c>
      <c r="P462" t="s">
        <v>1756</v>
      </c>
      <c r="Q462" s="387">
        <v>243.75</v>
      </c>
      <c r="R462">
        <v>31.6875</v>
      </c>
      <c r="S462">
        <v>275.4375</v>
      </c>
      <c r="T462" s="388">
        <v>44424</v>
      </c>
      <c r="U462">
        <v>0</v>
      </c>
      <c r="V462" t="s">
        <v>830</v>
      </c>
      <c r="W462" s="388">
        <v>44446</v>
      </c>
      <c r="X462">
        <v>160</v>
      </c>
      <c r="Y462">
        <v>0</v>
      </c>
      <c r="Z462">
        <v>0</v>
      </c>
      <c r="AA462" t="s">
        <v>1758</v>
      </c>
      <c r="AB462" t="s">
        <v>2044</v>
      </c>
      <c r="AD462" t="s">
        <v>2045</v>
      </c>
      <c r="AE462" t="s">
        <v>2046</v>
      </c>
      <c r="AI462" t="s">
        <v>1761</v>
      </c>
      <c r="AL462" t="s">
        <v>2320</v>
      </c>
      <c r="AM462">
        <v>6</v>
      </c>
      <c r="AN462" t="s">
        <v>2048</v>
      </c>
      <c r="AO462" t="s">
        <v>2049</v>
      </c>
      <c r="AP462">
        <v>0</v>
      </c>
      <c r="AQ462" s="388">
        <v>44432</v>
      </c>
      <c r="AS462" t="s">
        <v>2294</v>
      </c>
      <c r="AT462" s="388">
        <v>44432</v>
      </c>
      <c r="AU462" t="s">
        <v>1756</v>
      </c>
      <c r="AV462" t="s">
        <v>1756</v>
      </c>
      <c r="AZ462" t="s">
        <v>1756</v>
      </c>
      <c r="BA462" t="s">
        <v>1865</v>
      </c>
      <c r="BB462" t="s">
        <v>2491</v>
      </c>
      <c r="BC462" t="s">
        <v>2492</v>
      </c>
      <c r="BD462" t="s">
        <v>1756</v>
      </c>
      <c r="BE462" t="s">
        <v>824</v>
      </c>
      <c r="BF462" t="s">
        <v>824</v>
      </c>
    </row>
    <row r="463" spans="1:58">
      <c r="A463" t="s">
        <v>829</v>
      </c>
      <c r="B463">
        <v>6</v>
      </c>
      <c r="C463">
        <v>0</v>
      </c>
      <c r="D463">
        <v>9722</v>
      </c>
      <c r="E463" t="s">
        <v>2474</v>
      </c>
      <c r="F463">
        <v>53511012</v>
      </c>
      <c r="G463" t="s">
        <v>2041</v>
      </c>
      <c r="H463">
        <v>0</v>
      </c>
      <c r="I463" t="s">
        <v>2079</v>
      </c>
      <c r="J463">
        <v>63.38</v>
      </c>
      <c r="K463">
        <v>9</v>
      </c>
      <c r="L463" t="s">
        <v>1771</v>
      </c>
      <c r="M463" t="s">
        <v>2080</v>
      </c>
      <c r="N463" t="s">
        <v>1757</v>
      </c>
      <c r="O463" t="s">
        <v>1756</v>
      </c>
      <c r="P463" t="s">
        <v>1756</v>
      </c>
      <c r="Q463" s="387">
        <v>570.41999999999996</v>
      </c>
      <c r="R463">
        <v>74.154600000000002</v>
      </c>
      <c r="S463">
        <v>644.57459999999992</v>
      </c>
      <c r="T463" s="388">
        <v>44424</v>
      </c>
      <c r="U463">
        <v>0</v>
      </c>
      <c r="V463" t="s">
        <v>830</v>
      </c>
      <c r="W463" s="388">
        <v>44446</v>
      </c>
      <c r="X463">
        <v>160</v>
      </c>
      <c r="Y463">
        <v>0</v>
      </c>
      <c r="Z463">
        <v>0</v>
      </c>
      <c r="AA463" t="s">
        <v>1758</v>
      </c>
      <c r="AB463" t="s">
        <v>2044</v>
      </c>
      <c r="AD463" t="s">
        <v>2045</v>
      </c>
      <c r="AE463" t="s">
        <v>2046</v>
      </c>
      <c r="AI463" t="s">
        <v>1761</v>
      </c>
      <c r="AL463" t="s">
        <v>2320</v>
      </c>
      <c r="AM463">
        <v>6</v>
      </c>
      <c r="AN463" t="s">
        <v>2048</v>
      </c>
      <c r="AO463" t="s">
        <v>2049</v>
      </c>
      <c r="AP463">
        <v>0</v>
      </c>
      <c r="AQ463" s="388">
        <v>44432</v>
      </c>
      <c r="AS463" t="s">
        <v>2294</v>
      </c>
      <c r="AT463" s="388">
        <v>44432</v>
      </c>
      <c r="AU463" t="s">
        <v>1756</v>
      </c>
      <c r="AV463" t="s">
        <v>1756</v>
      </c>
      <c r="AZ463" t="s">
        <v>1756</v>
      </c>
      <c r="BA463" t="s">
        <v>1865</v>
      </c>
      <c r="BB463" t="s">
        <v>2493</v>
      </c>
      <c r="BC463" t="s">
        <v>2494</v>
      </c>
      <c r="BD463" t="s">
        <v>1756</v>
      </c>
      <c r="BE463" t="s">
        <v>824</v>
      </c>
      <c r="BF463" t="s">
        <v>824</v>
      </c>
    </row>
    <row r="464" spans="1:58">
      <c r="A464" t="s">
        <v>829</v>
      </c>
      <c r="B464">
        <v>6</v>
      </c>
      <c r="C464">
        <v>0</v>
      </c>
      <c r="D464">
        <v>9722</v>
      </c>
      <c r="E464" t="s">
        <v>2474</v>
      </c>
      <c r="F464">
        <v>53511012</v>
      </c>
      <c r="G464" t="s">
        <v>2041</v>
      </c>
      <c r="H464">
        <v>0</v>
      </c>
      <c r="I464" t="s">
        <v>2079</v>
      </c>
      <c r="J464">
        <v>63.38</v>
      </c>
      <c r="K464">
        <v>9</v>
      </c>
      <c r="L464" t="s">
        <v>1771</v>
      </c>
      <c r="M464" t="s">
        <v>2080</v>
      </c>
      <c r="N464" t="s">
        <v>1757</v>
      </c>
      <c r="O464" t="s">
        <v>1756</v>
      </c>
      <c r="P464" t="s">
        <v>1756</v>
      </c>
      <c r="Q464" s="387">
        <v>570.41999999999996</v>
      </c>
      <c r="R464">
        <v>74.154600000000002</v>
      </c>
      <c r="S464">
        <v>644.57459999999992</v>
      </c>
      <c r="T464" s="388">
        <v>44424</v>
      </c>
      <c r="U464">
        <v>0</v>
      </c>
      <c r="V464" t="s">
        <v>830</v>
      </c>
      <c r="W464" s="388">
        <v>44446</v>
      </c>
      <c r="X464">
        <v>160</v>
      </c>
      <c r="Y464">
        <v>0</v>
      </c>
      <c r="Z464">
        <v>0</v>
      </c>
      <c r="AA464" t="s">
        <v>1758</v>
      </c>
      <c r="AB464" t="s">
        <v>2044</v>
      </c>
      <c r="AD464" t="s">
        <v>2045</v>
      </c>
      <c r="AE464" t="s">
        <v>2046</v>
      </c>
      <c r="AI464" t="s">
        <v>1761</v>
      </c>
      <c r="AL464" t="s">
        <v>2320</v>
      </c>
      <c r="AM464">
        <v>6</v>
      </c>
      <c r="AN464" t="s">
        <v>2048</v>
      </c>
      <c r="AO464" t="s">
        <v>2049</v>
      </c>
      <c r="AP464">
        <v>0</v>
      </c>
      <c r="AQ464" s="388">
        <v>44432</v>
      </c>
      <c r="AS464" t="s">
        <v>2294</v>
      </c>
      <c r="AT464" s="388">
        <v>44432</v>
      </c>
      <c r="AU464" t="s">
        <v>1756</v>
      </c>
      <c r="AV464" t="s">
        <v>1756</v>
      </c>
      <c r="AZ464" t="s">
        <v>1756</v>
      </c>
      <c r="BA464" t="s">
        <v>1865</v>
      </c>
      <c r="BB464" t="s">
        <v>2493</v>
      </c>
      <c r="BC464" t="s">
        <v>2494</v>
      </c>
      <c r="BD464" t="s">
        <v>1756</v>
      </c>
      <c r="BE464" t="s">
        <v>824</v>
      </c>
      <c r="BF464" t="s">
        <v>824</v>
      </c>
    </row>
    <row r="465" spans="1:58">
      <c r="A465" t="s">
        <v>829</v>
      </c>
      <c r="B465">
        <v>6</v>
      </c>
      <c r="C465">
        <v>0</v>
      </c>
      <c r="D465">
        <v>9722</v>
      </c>
      <c r="E465" t="s">
        <v>2474</v>
      </c>
      <c r="F465">
        <v>53511012</v>
      </c>
      <c r="G465" t="s">
        <v>2041</v>
      </c>
      <c r="H465">
        <v>0</v>
      </c>
      <c r="I465" t="s">
        <v>2083</v>
      </c>
      <c r="J465">
        <v>12.21</v>
      </c>
      <c r="K465">
        <v>9</v>
      </c>
      <c r="L465" t="s">
        <v>1771</v>
      </c>
      <c r="M465" t="s">
        <v>2084</v>
      </c>
      <c r="N465" t="s">
        <v>1757</v>
      </c>
      <c r="O465" t="s">
        <v>1756</v>
      </c>
      <c r="P465" t="s">
        <v>1756</v>
      </c>
      <c r="Q465" s="387">
        <v>109.89</v>
      </c>
      <c r="R465">
        <v>14.2857</v>
      </c>
      <c r="S465">
        <v>124.17569999999999</v>
      </c>
      <c r="T465" s="388">
        <v>44424</v>
      </c>
      <c r="U465">
        <v>0</v>
      </c>
      <c r="V465" t="s">
        <v>830</v>
      </c>
      <c r="W465" s="388">
        <v>44446</v>
      </c>
      <c r="X465">
        <v>160</v>
      </c>
      <c r="Y465">
        <v>0</v>
      </c>
      <c r="Z465">
        <v>0</v>
      </c>
      <c r="AA465" t="s">
        <v>1758</v>
      </c>
      <c r="AB465" t="s">
        <v>2044</v>
      </c>
      <c r="AD465" t="s">
        <v>2045</v>
      </c>
      <c r="AE465" t="s">
        <v>2046</v>
      </c>
      <c r="AI465" t="s">
        <v>1761</v>
      </c>
      <c r="AL465" t="s">
        <v>2320</v>
      </c>
      <c r="AM465">
        <v>6</v>
      </c>
      <c r="AN465" t="s">
        <v>2048</v>
      </c>
      <c r="AO465" t="s">
        <v>2049</v>
      </c>
      <c r="AP465">
        <v>0</v>
      </c>
      <c r="AQ465" s="388">
        <v>44432</v>
      </c>
      <c r="AS465" t="s">
        <v>2294</v>
      </c>
      <c r="AT465" s="388">
        <v>44432</v>
      </c>
      <c r="AU465" t="s">
        <v>1756</v>
      </c>
      <c r="AV465" t="s">
        <v>1756</v>
      </c>
      <c r="AZ465" t="s">
        <v>1756</v>
      </c>
      <c r="BA465" t="s">
        <v>1865</v>
      </c>
      <c r="BB465" t="s">
        <v>2495</v>
      </c>
      <c r="BC465" t="s">
        <v>2496</v>
      </c>
      <c r="BD465" t="s">
        <v>1756</v>
      </c>
      <c r="BE465" t="s">
        <v>824</v>
      </c>
      <c r="BF465" t="s">
        <v>824</v>
      </c>
    </row>
    <row r="466" spans="1:58">
      <c r="A466" t="s">
        <v>829</v>
      </c>
      <c r="B466">
        <v>6</v>
      </c>
      <c r="C466">
        <v>0</v>
      </c>
      <c r="D466">
        <v>9722</v>
      </c>
      <c r="E466" t="s">
        <v>2474</v>
      </c>
      <c r="F466">
        <v>53511012</v>
      </c>
      <c r="G466" t="s">
        <v>2041</v>
      </c>
      <c r="H466">
        <v>0</v>
      </c>
      <c r="I466" t="s">
        <v>2083</v>
      </c>
      <c r="J466">
        <v>12.21</v>
      </c>
      <c r="K466">
        <v>9</v>
      </c>
      <c r="L466" t="s">
        <v>1771</v>
      </c>
      <c r="M466" t="s">
        <v>2084</v>
      </c>
      <c r="N466" t="s">
        <v>1757</v>
      </c>
      <c r="O466" t="s">
        <v>1756</v>
      </c>
      <c r="P466" t="s">
        <v>1756</v>
      </c>
      <c r="Q466" s="387">
        <v>109.89</v>
      </c>
      <c r="R466">
        <v>14.2857</v>
      </c>
      <c r="S466">
        <v>124.17569999999999</v>
      </c>
      <c r="T466" s="388">
        <v>44424</v>
      </c>
      <c r="U466">
        <v>0</v>
      </c>
      <c r="V466" t="s">
        <v>830</v>
      </c>
      <c r="W466" s="388">
        <v>44446</v>
      </c>
      <c r="X466">
        <v>160</v>
      </c>
      <c r="Y466">
        <v>0</v>
      </c>
      <c r="Z466">
        <v>0</v>
      </c>
      <c r="AA466" t="s">
        <v>1758</v>
      </c>
      <c r="AB466" t="s">
        <v>2044</v>
      </c>
      <c r="AD466" t="s">
        <v>2045</v>
      </c>
      <c r="AE466" t="s">
        <v>2046</v>
      </c>
      <c r="AI466" t="s">
        <v>1761</v>
      </c>
      <c r="AL466" t="s">
        <v>2320</v>
      </c>
      <c r="AM466">
        <v>6</v>
      </c>
      <c r="AN466" t="s">
        <v>2048</v>
      </c>
      <c r="AO466" t="s">
        <v>2049</v>
      </c>
      <c r="AP466">
        <v>0</v>
      </c>
      <c r="AQ466" s="388">
        <v>44432</v>
      </c>
      <c r="AS466" t="s">
        <v>2294</v>
      </c>
      <c r="AT466" s="388">
        <v>44432</v>
      </c>
      <c r="AU466" t="s">
        <v>1756</v>
      </c>
      <c r="AV466" t="s">
        <v>1756</v>
      </c>
      <c r="AZ466" t="s">
        <v>1756</v>
      </c>
      <c r="BA466" t="s">
        <v>1865</v>
      </c>
      <c r="BB466" t="s">
        <v>2495</v>
      </c>
      <c r="BC466" t="s">
        <v>2496</v>
      </c>
      <c r="BD466" t="s">
        <v>1756</v>
      </c>
      <c r="BE466" t="s">
        <v>824</v>
      </c>
      <c r="BF466" t="s">
        <v>824</v>
      </c>
    </row>
    <row r="467" spans="1:58">
      <c r="A467" t="s">
        <v>829</v>
      </c>
      <c r="B467">
        <v>6</v>
      </c>
      <c r="C467">
        <v>0</v>
      </c>
      <c r="D467">
        <v>9722</v>
      </c>
      <c r="E467" t="s">
        <v>2474</v>
      </c>
      <c r="F467">
        <v>53511012</v>
      </c>
      <c r="G467" t="s">
        <v>2041</v>
      </c>
      <c r="H467">
        <v>0</v>
      </c>
      <c r="I467" t="s">
        <v>2083</v>
      </c>
      <c r="J467">
        <v>12.21</v>
      </c>
      <c r="K467">
        <v>9</v>
      </c>
      <c r="L467" t="s">
        <v>1771</v>
      </c>
      <c r="M467" t="s">
        <v>2084</v>
      </c>
      <c r="N467" t="s">
        <v>1757</v>
      </c>
      <c r="O467" t="s">
        <v>1756</v>
      </c>
      <c r="P467" t="s">
        <v>1756</v>
      </c>
      <c r="Q467" s="387">
        <v>109.89</v>
      </c>
      <c r="R467">
        <v>14.2857</v>
      </c>
      <c r="S467">
        <v>124.17569999999999</v>
      </c>
      <c r="T467" s="388">
        <v>44424</v>
      </c>
      <c r="U467">
        <v>0</v>
      </c>
      <c r="V467" t="s">
        <v>830</v>
      </c>
      <c r="W467" s="388">
        <v>44446</v>
      </c>
      <c r="X467">
        <v>160</v>
      </c>
      <c r="Y467">
        <v>0</v>
      </c>
      <c r="Z467">
        <v>0</v>
      </c>
      <c r="AA467" t="s">
        <v>1758</v>
      </c>
      <c r="AB467" t="s">
        <v>2044</v>
      </c>
      <c r="AD467" t="s">
        <v>2045</v>
      </c>
      <c r="AE467" t="s">
        <v>2046</v>
      </c>
      <c r="AI467" t="s">
        <v>1761</v>
      </c>
      <c r="AL467" t="s">
        <v>2320</v>
      </c>
      <c r="AM467">
        <v>6</v>
      </c>
      <c r="AN467" t="s">
        <v>2048</v>
      </c>
      <c r="AO467" t="s">
        <v>2049</v>
      </c>
      <c r="AP467">
        <v>0</v>
      </c>
      <c r="AQ467" s="388">
        <v>44432</v>
      </c>
      <c r="AS467" t="s">
        <v>2294</v>
      </c>
      <c r="AT467" s="388">
        <v>44432</v>
      </c>
      <c r="AU467" t="s">
        <v>1756</v>
      </c>
      <c r="AV467" t="s">
        <v>1756</v>
      </c>
      <c r="AZ467" t="s">
        <v>1756</v>
      </c>
      <c r="BA467" t="s">
        <v>1865</v>
      </c>
      <c r="BB467" t="s">
        <v>2495</v>
      </c>
      <c r="BC467" t="s">
        <v>2496</v>
      </c>
      <c r="BD467" t="s">
        <v>1756</v>
      </c>
      <c r="BE467" t="s">
        <v>824</v>
      </c>
      <c r="BF467" t="s">
        <v>824</v>
      </c>
    </row>
    <row r="468" spans="1:58">
      <c r="A468" t="s">
        <v>829</v>
      </c>
      <c r="B468">
        <v>6</v>
      </c>
      <c r="C468">
        <v>0</v>
      </c>
      <c r="D468">
        <v>9722</v>
      </c>
      <c r="E468" t="s">
        <v>2474</v>
      </c>
      <c r="F468">
        <v>53511012</v>
      </c>
      <c r="G468" t="s">
        <v>2041</v>
      </c>
      <c r="H468">
        <v>0</v>
      </c>
      <c r="I468" t="s">
        <v>2083</v>
      </c>
      <c r="J468">
        <v>12.21</v>
      </c>
      <c r="K468">
        <v>9</v>
      </c>
      <c r="L468" t="s">
        <v>1771</v>
      </c>
      <c r="M468" t="s">
        <v>2084</v>
      </c>
      <c r="N468" t="s">
        <v>1757</v>
      </c>
      <c r="O468" t="s">
        <v>1756</v>
      </c>
      <c r="P468" t="s">
        <v>1756</v>
      </c>
      <c r="Q468" s="387">
        <v>109.89</v>
      </c>
      <c r="R468">
        <v>14.2857</v>
      </c>
      <c r="S468">
        <v>124.17569999999999</v>
      </c>
      <c r="T468" s="388">
        <v>44424</v>
      </c>
      <c r="U468">
        <v>0</v>
      </c>
      <c r="V468" t="s">
        <v>830</v>
      </c>
      <c r="W468" s="388">
        <v>44446</v>
      </c>
      <c r="X468">
        <v>160</v>
      </c>
      <c r="Y468">
        <v>0</v>
      </c>
      <c r="Z468">
        <v>0</v>
      </c>
      <c r="AA468" t="s">
        <v>1758</v>
      </c>
      <c r="AB468" t="s">
        <v>2044</v>
      </c>
      <c r="AD468" t="s">
        <v>2045</v>
      </c>
      <c r="AE468" t="s">
        <v>2046</v>
      </c>
      <c r="AI468" t="s">
        <v>1761</v>
      </c>
      <c r="AL468" t="s">
        <v>2320</v>
      </c>
      <c r="AM468">
        <v>6</v>
      </c>
      <c r="AN468" t="s">
        <v>2048</v>
      </c>
      <c r="AO468" t="s">
        <v>2049</v>
      </c>
      <c r="AP468">
        <v>0</v>
      </c>
      <c r="AQ468" s="388">
        <v>44432</v>
      </c>
      <c r="AS468" t="s">
        <v>2294</v>
      </c>
      <c r="AT468" s="388">
        <v>44432</v>
      </c>
      <c r="AU468" t="s">
        <v>1756</v>
      </c>
      <c r="AV468" t="s">
        <v>1756</v>
      </c>
      <c r="AZ468" t="s">
        <v>1756</v>
      </c>
      <c r="BA468" t="s">
        <v>1865</v>
      </c>
      <c r="BB468" t="s">
        <v>2495</v>
      </c>
      <c r="BC468" t="s">
        <v>2496</v>
      </c>
      <c r="BD468" t="s">
        <v>1756</v>
      </c>
      <c r="BE468" t="s">
        <v>824</v>
      </c>
      <c r="BF468" t="s">
        <v>824</v>
      </c>
    </row>
    <row r="469" spans="1:58">
      <c r="A469" t="s">
        <v>829</v>
      </c>
      <c r="B469">
        <v>6</v>
      </c>
      <c r="C469">
        <v>0</v>
      </c>
      <c r="D469">
        <v>9722</v>
      </c>
      <c r="E469" t="s">
        <v>2474</v>
      </c>
      <c r="F469">
        <v>53511012</v>
      </c>
      <c r="G469" t="s">
        <v>2041</v>
      </c>
      <c r="H469">
        <v>0</v>
      </c>
      <c r="I469" t="s">
        <v>2089</v>
      </c>
      <c r="J469">
        <v>146.96</v>
      </c>
      <c r="K469">
        <v>9</v>
      </c>
      <c r="L469" t="s">
        <v>2063</v>
      </c>
      <c r="M469" t="s">
        <v>2090</v>
      </c>
      <c r="N469" t="s">
        <v>1757</v>
      </c>
      <c r="O469" t="s">
        <v>1756</v>
      </c>
      <c r="P469" t="s">
        <v>1756</v>
      </c>
      <c r="Q469" s="387">
        <v>1322.64</v>
      </c>
      <c r="R469">
        <v>171.94320000000002</v>
      </c>
      <c r="S469">
        <v>1494.5832</v>
      </c>
      <c r="T469" s="388">
        <v>44424</v>
      </c>
      <c r="U469">
        <v>0</v>
      </c>
      <c r="V469" t="s">
        <v>830</v>
      </c>
      <c r="W469" s="388">
        <v>44446</v>
      </c>
      <c r="X469">
        <v>160</v>
      </c>
      <c r="Y469">
        <v>0</v>
      </c>
      <c r="Z469">
        <v>0</v>
      </c>
      <c r="AA469" t="s">
        <v>1758</v>
      </c>
      <c r="AB469" t="s">
        <v>2044</v>
      </c>
      <c r="AD469" t="s">
        <v>2045</v>
      </c>
      <c r="AE469" t="s">
        <v>2046</v>
      </c>
      <c r="AI469" t="s">
        <v>1761</v>
      </c>
      <c r="AL469" t="s">
        <v>2320</v>
      </c>
      <c r="AM469">
        <v>6</v>
      </c>
      <c r="AN469" t="s">
        <v>2048</v>
      </c>
      <c r="AO469" t="s">
        <v>2049</v>
      </c>
      <c r="AP469">
        <v>0</v>
      </c>
      <c r="AQ469" s="388">
        <v>44432</v>
      </c>
      <c r="AS469" t="s">
        <v>2294</v>
      </c>
      <c r="AT469" s="388">
        <v>44432</v>
      </c>
      <c r="AU469" t="s">
        <v>1756</v>
      </c>
      <c r="AV469" t="s">
        <v>1756</v>
      </c>
      <c r="AZ469" t="s">
        <v>1756</v>
      </c>
      <c r="BA469" t="s">
        <v>1865</v>
      </c>
      <c r="BB469" t="s">
        <v>2497</v>
      </c>
      <c r="BC469" t="s">
        <v>2498</v>
      </c>
      <c r="BD469" t="s">
        <v>1756</v>
      </c>
      <c r="BE469" t="s">
        <v>824</v>
      </c>
      <c r="BF469" t="s">
        <v>824</v>
      </c>
    </row>
    <row r="470" spans="1:58">
      <c r="A470" t="s">
        <v>829</v>
      </c>
      <c r="B470">
        <v>6</v>
      </c>
      <c r="C470">
        <v>0</v>
      </c>
      <c r="D470">
        <v>9722</v>
      </c>
      <c r="E470" t="s">
        <v>2474</v>
      </c>
      <c r="F470">
        <v>53511012</v>
      </c>
      <c r="G470" t="s">
        <v>2041</v>
      </c>
      <c r="H470">
        <v>0</v>
      </c>
      <c r="I470" t="s">
        <v>2089</v>
      </c>
      <c r="J470">
        <v>146.96</v>
      </c>
      <c r="K470">
        <v>9</v>
      </c>
      <c r="L470" t="s">
        <v>2063</v>
      </c>
      <c r="M470" t="s">
        <v>2090</v>
      </c>
      <c r="N470" t="s">
        <v>1757</v>
      </c>
      <c r="O470" t="s">
        <v>1756</v>
      </c>
      <c r="P470" t="s">
        <v>1756</v>
      </c>
      <c r="Q470" s="387">
        <v>1322.64</v>
      </c>
      <c r="R470">
        <v>171.94320000000002</v>
      </c>
      <c r="S470">
        <v>1494.5832</v>
      </c>
      <c r="T470" s="388">
        <v>44424</v>
      </c>
      <c r="U470">
        <v>0</v>
      </c>
      <c r="V470" t="s">
        <v>830</v>
      </c>
      <c r="W470" s="388">
        <v>44446</v>
      </c>
      <c r="X470">
        <v>160</v>
      </c>
      <c r="Y470">
        <v>0</v>
      </c>
      <c r="Z470">
        <v>0</v>
      </c>
      <c r="AA470" t="s">
        <v>1758</v>
      </c>
      <c r="AB470" t="s">
        <v>2044</v>
      </c>
      <c r="AD470" t="s">
        <v>2045</v>
      </c>
      <c r="AE470" t="s">
        <v>2046</v>
      </c>
      <c r="AI470" t="s">
        <v>1761</v>
      </c>
      <c r="AL470" t="s">
        <v>2320</v>
      </c>
      <c r="AM470">
        <v>6</v>
      </c>
      <c r="AN470" t="s">
        <v>2048</v>
      </c>
      <c r="AO470" t="s">
        <v>2049</v>
      </c>
      <c r="AP470">
        <v>0</v>
      </c>
      <c r="AQ470" s="388">
        <v>44432</v>
      </c>
      <c r="AS470" t="s">
        <v>2294</v>
      </c>
      <c r="AT470" s="388">
        <v>44432</v>
      </c>
      <c r="AU470" t="s">
        <v>1756</v>
      </c>
      <c r="AV470" t="s">
        <v>1756</v>
      </c>
      <c r="AZ470" t="s">
        <v>1756</v>
      </c>
      <c r="BA470" t="s">
        <v>1865</v>
      </c>
      <c r="BB470" t="s">
        <v>2497</v>
      </c>
      <c r="BC470" t="s">
        <v>2498</v>
      </c>
      <c r="BD470" t="s">
        <v>1756</v>
      </c>
      <c r="BE470" t="s">
        <v>824</v>
      </c>
      <c r="BF470" t="s">
        <v>824</v>
      </c>
    </row>
    <row r="471" spans="1:58">
      <c r="A471" t="s">
        <v>829</v>
      </c>
      <c r="B471">
        <v>6</v>
      </c>
      <c r="C471">
        <v>0</v>
      </c>
      <c r="D471">
        <v>9722</v>
      </c>
      <c r="E471" t="s">
        <v>2474</v>
      </c>
      <c r="F471">
        <v>53511012</v>
      </c>
      <c r="G471" t="s">
        <v>2041</v>
      </c>
      <c r="H471">
        <v>0</v>
      </c>
      <c r="I471" t="s">
        <v>2089</v>
      </c>
      <c r="J471">
        <v>146.96</v>
      </c>
      <c r="K471">
        <v>9</v>
      </c>
      <c r="L471" t="s">
        <v>2063</v>
      </c>
      <c r="M471" t="s">
        <v>2090</v>
      </c>
      <c r="N471" t="s">
        <v>1757</v>
      </c>
      <c r="O471" t="s">
        <v>1756</v>
      </c>
      <c r="P471" t="s">
        <v>1756</v>
      </c>
      <c r="Q471" s="387">
        <v>1322.64</v>
      </c>
      <c r="R471">
        <v>171.94320000000002</v>
      </c>
      <c r="S471">
        <v>1494.5832</v>
      </c>
      <c r="T471" s="388">
        <v>44424</v>
      </c>
      <c r="U471">
        <v>0</v>
      </c>
      <c r="V471" t="s">
        <v>830</v>
      </c>
      <c r="W471" s="388">
        <v>44446</v>
      </c>
      <c r="X471">
        <v>160</v>
      </c>
      <c r="Y471">
        <v>0</v>
      </c>
      <c r="Z471">
        <v>0</v>
      </c>
      <c r="AA471" t="s">
        <v>1758</v>
      </c>
      <c r="AB471" t="s">
        <v>2044</v>
      </c>
      <c r="AD471" t="s">
        <v>2045</v>
      </c>
      <c r="AE471" t="s">
        <v>2046</v>
      </c>
      <c r="AI471" t="s">
        <v>1761</v>
      </c>
      <c r="AL471" t="s">
        <v>2320</v>
      </c>
      <c r="AM471">
        <v>6</v>
      </c>
      <c r="AN471" t="s">
        <v>2048</v>
      </c>
      <c r="AO471" t="s">
        <v>2049</v>
      </c>
      <c r="AP471">
        <v>0</v>
      </c>
      <c r="AQ471" s="388">
        <v>44432</v>
      </c>
      <c r="AS471" t="s">
        <v>2294</v>
      </c>
      <c r="AT471" s="388">
        <v>44432</v>
      </c>
      <c r="AU471" t="s">
        <v>1756</v>
      </c>
      <c r="AV471" t="s">
        <v>1756</v>
      </c>
      <c r="AZ471" t="s">
        <v>1756</v>
      </c>
      <c r="BA471" t="s">
        <v>1865</v>
      </c>
      <c r="BB471" t="s">
        <v>2497</v>
      </c>
      <c r="BC471" t="s">
        <v>2498</v>
      </c>
      <c r="BD471" t="s">
        <v>1756</v>
      </c>
      <c r="BE471" t="s">
        <v>824</v>
      </c>
      <c r="BF471" t="s">
        <v>824</v>
      </c>
    </row>
    <row r="472" spans="1:58">
      <c r="A472" t="s">
        <v>829</v>
      </c>
      <c r="B472">
        <v>6</v>
      </c>
      <c r="C472">
        <v>0</v>
      </c>
      <c r="D472">
        <v>9722</v>
      </c>
      <c r="E472" t="s">
        <v>2474</v>
      </c>
      <c r="F472">
        <v>53511012</v>
      </c>
      <c r="G472" t="s">
        <v>2041</v>
      </c>
      <c r="H472">
        <v>0</v>
      </c>
      <c r="I472" t="s">
        <v>2095</v>
      </c>
      <c r="J472">
        <v>138.44999999999999</v>
      </c>
      <c r="K472">
        <v>9</v>
      </c>
      <c r="L472" t="s">
        <v>2063</v>
      </c>
      <c r="M472" t="s">
        <v>2096</v>
      </c>
      <c r="N472" t="s">
        <v>1757</v>
      </c>
      <c r="O472" t="s">
        <v>1756</v>
      </c>
      <c r="P472" t="s">
        <v>1756</v>
      </c>
      <c r="Q472" s="387">
        <v>1246.05</v>
      </c>
      <c r="R472">
        <v>161.98650000000001</v>
      </c>
      <c r="S472">
        <v>1408.0364999999997</v>
      </c>
      <c r="T472" s="388">
        <v>44424</v>
      </c>
      <c r="U472">
        <v>0</v>
      </c>
      <c r="V472" t="s">
        <v>830</v>
      </c>
      <c r="W472" s="388">
        <v>44446</v>
      </c>
      <c r="X472">
        <v>160</v>
      </c>
      <c r="Y472">
        <v>0</v>
      </c>
      <c r="Z472">
        <v>0</v>
      </c>
      <c r="AA472" t="s">
        <v>1758</v>
      </c>
      <c r="AB472" t="s">
        <v>2044</v>
      </c>
      <c r="AD472" t="s">
        <v>2045</v>
      </c>
      <c r="AE472" t="s">
        <v>2046</v>
      </c>
      <c r="AI472" t="s">
        <v>1761</v>
      </c>
      <c r="AL472" t="s">
        <v>2320</v>
      </c>
      <c r="AM472">
        <v>6</v>
      </c>
      <c r="AN472" t="s">
        <v>2048</v>
      </c>
      <c r="AO472" t="s">
        <v>2049</v>
      </c>
      <c r="AP472">
        <v>0</v>
      </c>
      <c r="AQ472" s="388">
        <v>44432</v>
      </c>
      <c r="AS472" t="s">
        <v>2294</v>
      </c>
      <c r="AT472" s="388">
        <v>44432</v>
      </c>
      <c r="AU472" t="s">
        <v>1756</v>
      </c>
      <c r="AV472" t="s">
        <v>1756</v>
      </c>
      <c r="AZ472" t="s">
        <v>1756</v>
      </c>
      <c r="BA472" t="s">
        <v>1865</v>
      </c>
      <c r="BB472" t="s">
        <v>2499</v>
      </c>
      <c r="BC472" t="s">
        <v>2500</v>
      </c>
      <c r="BD472" t="s">
        <v>1756</v>
      </c>
      <c r="BE472" t="s">
        <v>824</v>
      </c>
      <c r="BF472" t="s">
        <v>824</v>
      </c>
    </row>
    <row r="473" spans="1:58">
      <c r="A473" t="s">
        <v>829</v>
      </c>
      <c r="B473">
        <v>6</v>
      </c>
      <c r="C473">
        <v>0</v>
      </c>
      <c r="D473">
        <v>9722</v>
      </c>
      <c r="E473" t="s">
        <v>2474</v>
      </c>
      <c r="F473">
        <v>53511012</v>
      </c>
      <c r="G473" t="s">
        <v>2041</v>
      </c>
      <c r="H473">
        <v>0</v>
      </c>
      <c r="I473" t="s">
        <v>2095</v>
      </c>
      <c r="J473">
        <v>138.44999999999999</v>
      </c>
      <c r="K473">
        <v>9</v>
      </c>
      <c r="L473" t="s">
        <v>2063</v>
      </c>
      <c r="M473" t="s">
        <v>2096</v>
      </c>
      <c r="N473" t="s">
        <v>1757</v>
      </c>
      <c r="O473" t="s">
        <v>1756</v>
      </c>
      <c r="P473" t="s">
        <v>1756</v>
      </c>
      <c r="Q473" s="387">
        <v>1246.05</v>
      </c>
      <c r="R473">
        <v>161.98650000000001</v>
      </c>
      <c r="S473">
        <v>1408.0364999999997</v>
      </c>
      <c r="T473" s="388">
        <v>44424</v>
      </c>
      <c r="U473">
        <v>0</v>
      </c>
      <c r="V473" t="s">
        <v>830</v>
      </c>
      <c r="W473" s="388">
        <v>44446</v>
      </c>
      <c r="X473">
        <v>160</v>
      </c>
      <c r="Y473">
        <v>0</v>
      </c>
      <c r="Z473">
        <v>0</v>
      </c>
      <c r="AA473" t="s">
        <v>1758</v>
      </c>
      <c r="AB473" t="s">
        <v>2044</v>
      </c>
      <c r="AD473" t="s">
        <v>2045</v>
      </c>
      <c r="AE473" t="s">
        <v>2046</v>
      </c>
      <c r="AI473" t="s">
        <v>1761</v>
      </c>
      <c r="AL473" t="s">
        <v>2320</v>
      </c>
      <c r="AM473">
        <v>6</v>
      </c>
      <c r="AN473" t="s">
        <v>2048</v>
      </c>
      <c r="AO473" t="s">
        <v>2049</v>
      </c>
      <c r="AP473">
        <v>0</v>
      </c>
      <c r="AQ473" s="388">
        <v>44432</v>
      </c>
      <c r="AS473" t="s">
        <v>2294</v>
      </c>
      <c r="AT473" s="388">
        <v>44432</v>
      </c>
      <c r="AU473" t="s">
        <v>1756</v>
      </c>
      <c r="AV473" t="s">
        <v>1756</v>
      </c>
      <c r="AZ473" t="s">
        <v>1756</v>
      </c>
      <c r="BA473" t="s">
        <v>1865</v>
      </c>
      <c r="BB473" t="s">
        <v>2499</v>
      </c>
      <c r="BC473" t="s">
        <v>2500</v>
      </c>
      <c r="BD473" t="s">
        <v>1756</v>
      </c>
      <c r="BE473" t="s">
        <v>824</v>
      </c>
      <c r="BF473" t="s">
        <v>824</v>
      </c>
    </row>
    <row r="474" spans="1:58">
      <c r="A474" t="s">
        <v>829</v>
      </c>
      <c r="B474">
        <v>6</v>
      </c>
      <c r="C474">
        <v>0</v>
      </c>
      <c r="D474">
        <v>9722</v>
      </c>
      <c r="E474" t="s">
        <v>2474</v>
      </c>
      <c r="F474">
        <v>53511012</v>
      </c>
      <c r="G474" t="s">
        <v>2041</v>
      </c>
      <c r="H474">
        <v>0</v>
      </c>
      <c r="I474" t="s">
        <v>2095</v>
      </c>
      <c r="J474">
        <v>138.44999999999999</v>
      </c>
      <c r="K474">
        <v>9</v>
      </c>
      <c r="L474" t="s">
        <v>2063</v>
      </c>
      <c r="M474" t="s">
        <v>2096</v>
      </c>
      <c r="N474" t="s">
        <v>1757</v>
      </c>
      <c r="O474" t="s">
        <v>1756</v>
      </c>
      <c r="P474" t="s">
        <v>1756</v>
      </c>
      <c r="Q474" s="387">
        <v>1246.05</v>
      </c>
      <c r="R474">
        <v>161.98650000000001</v>
      </c>
      <c r="S474">
        <v>1408.0364999999997</v>
      </c>
      <c r="T474" s="388">
        <v>44424</v>
      </c>
      <c r="U474">
        <v>0</v>
      </c>
      <c r="V474" t="s">
        <v>830</v>
      </c>
      <c r="W474" s="388">
        <v>44446</v>
      </c>
      <c r="X474">
        <v>160</v>
      </c>
      <c r="Y474">
        <v>0</v>
      </c>
      <c r="Z474">
        <v>0</v>
      </c>
      <c r="AA474" t="s">
        <v>1758</v>
      </c>
      <c r="AB474" t="s">
        <v>2044</v>
      </c>
      <c r="AD474" t="s">
        <v>2045</v>
      </c>
      <c r="AE474" t="s">
        <v>2046</v>
      </c>
      <c r="AI474" t="s">
        <v>1761</v>
      </c>
      <c r="AL474" t="s">
        <v>2320</v>
      </c>
      <c r="AM474">
        <v>6</v>
      </c>
      <c r="AN474" t="s">
        <v>2048</v>
      </c>
      <c r="AO474" t="s">
        <v>2049</v>
      </c>
      <c r="AP474">
        <v>0</v>
      </c>
      <c r="AQ474" s="388">
        <v>44432</v>
      </c>
      <c r="AS474" t="s">
        <v>2294</v>
      </c>
      <c r="AT474" s="388">
        <v>44432</v>
      </c>
      <c r="AU474" t="s">
        <v>1756</v>
      </c>
      <c r="AV474" t="s">
        <v>1756</v>
      </c>
      <c r="AZ474" t="s">
        <v>1756</v>
      </c>
      <c r="BA474" t="s">
        <v>1865</v>
      </c>
      <c r="BB474" t="s">
        <v>2499</v>
      </c>
      <c r="BC474" t="s">
        <v>2500</v>
      </c>
      <c r="BD474" t="s">
        <v>1756</v>
      </c>
      <c r="BE474" t="s">
        <v>824</v>
      </c>
      <c r="BF474" t="s">
        <v>824</v>
      </c>
    </row>
    <row r="475" spans="1:58">
      <c r="A475" t="s">
        <v>829</v>
      </c>
      <c r="B475">
        <v>6</v>
      </c>
      <c r="C475">
        <v>0</v>
      </c>
      <c r="D475">
        <v>9722</v>
      </c>
      <c r="E475" t="s">
        <v>2474</v>
      </c>
      <c r="F475">
        <v>53511012</v>
      </c>
      <c r="G475" t="s">
        <v>2041</v>
      </c>
      <c r="H475">
        <v>0</v>
      </c>
      <c r="I475" t="s">
        <v>2095</v>
      </c>
      <c r="J475">
        <v>138.44999999999999</v>
      </c>
      <c r="K475">
        <v>9</v>
      </c>
      <c r="L475" t="s">
        <v>2063</v>
      </c>
      <c r="M475" t="s">
        <v>2096</v>
      </c>
      <c r="N475" t="s">
        <v>1757</v>
      </c>
      <c r="O475" t="s">
        <v>1756</v>
      </c>
      <c r="P475" t="s">
        <v>1756</v>
      </c>
      <c r="Q475" s="387">
        <v>1246.05</v>
      </c>
      <c r="R475">
        <v>161.98650000000001</v>
      </c>
      <c r="S475">
        <v>1408.0364999999997</v>
      </c>
      <c r="T475" s="388">
        <v>44424</v>
      </c>
      <c r="U475">
        <v>0</v>
      </c>
      <c r="V475" t="s">
        <v>830</v>
      </c>
      <c r="W475" s="388">
        <v>44446</v>
      </c>
      <c r="X475">
        <v>160</v>
      </c>
      <c r="Y475">
        <v>0</v>
      </c>
      <c r="Z475">
        <v>0</v>
      </c>
      <c r="AA475" t="s">
        <v>1758</v>
      </c>
      <c r="AB475" t="s">
        <v>2044</v>
      </c>
      <c r="AD475" t="s">
        <v>2045</v>
      </c>
      <c r="AE475" t="s">
        <v>2046</v>
      </c>
      <c r="AI475" t="s">
        <v>1761</v>
      </c>
      <c r="AL475" t="s">
        <v>2320</v>
      </c>
      <c r="AM475">
        <v>6</v>
      </c>
      <c r="AN475" t="s">
        <v>2048</v>
      </c>
      <c r="AO475" t="s">
        <v>2049</v>
      </c>
      <c r="AP475">
        <v>0</v>
      </c>
      <c r="AQ475" s="388">
        <v>44432</v>
      </c>
      <c r="AS475" t="s">
        <v>2294</v>
      </c>
      <c r="AT475" s="388">
        <v>44432</v>
      </c>
      <c r="AU475" t="s">
        <v>1756</v>
      </c>
      <c r="AV475" t="s">
        <v>1756</v>
      </c>
      <c r="AZ475" t="s">
        <v>1756</v>
      </c>
      <c r="BA475" t="s">
        <v>1865</v>
      </c>
      <c r="BB475" t="s">
        <v>2499</v>
      </c>
      <c r="BC475" t="s">
        <v>2500</v>
      </c>
      <c r="BD475" t="s">
        <v>1756</v>
      </c>
      <c r="BE475" t="s">
        <v>824</v>
      </c>
      <c r="BF475" t="s">
        <v>824</v>
      </c>
    </row>
    <row r="476" spans="1:58">
      <c r="A476" t="s">
        <v>829</v>
      </c>
      <c r="B476">
        <v>6</v>
      </c>
      <c r="C476">
        <v>0</v>
      </c>
      <c r="D476">
        <v>9722</v>
      </c>
      <c r="E476" t="s">
        <v>2474</v>
      </c>
      <c r="F476">
        <v>53511012</v>
      </c>
      <c r="G476" t="s">
        <v>2041</v>
      </c>
      <c r="H476">
        <v>0</v>
      </c>
      <c r="I476" t="s">
        <v>2247</v>
      </c>
      <c r="J476">
        <v>131.47999999999999</v>
      </c>
      <c r="K476">
        <v>9</v>
      </c>
      <c r="L476" t="s">
        <v>2063</v>
      </c>
      <c r="M476" t="s">
        <v>2248</v>
      </c>
      <c r="N476" t="s">
        <v>1757</v>
      </c>
      <c r="O476" t="s">
        <v>1756</v>
      </c>
      <c r="P476" t="s">
        <v>1756</v>
      </c>
      <c r="Q476" s="387">
        <v>1183.32</v>
      </c>
      <c r="R476">
        <v>153.83160000000001</v>
      </c>
      <c r="S476">
        <v>1337.1515999999997</v>
      </c>
      <c r="T476" s="388">
        <v>44424</v>
      </c>
      <c r="U476">
        <v>0</v>
      </c>
      <c r="V476" t="s">
        <v>830</v>
      </c>
      <c r="W476" s="388">
        <v>44446</v>
      </c>
      <c r="X476">
        <v>160</v>
      </c>
      <c r="Y476">
        <v>0</v>
      </c>
      <c r="Z476">
        <v>0</v>
      </c>
      <c r="AA476" t="s">
        <v>1758</v>
      </c>
      <c r="AB476" t="s">
        <v>2044</v>
      </c>
      <c r="AD476" t="s">
        <v>2045</v>
      </c>
      <c r="AE476" t="s">
        <v>2046</v>
      </c>
      <c r="AI476" t="s">
        <v>1761</v>
      </c>
      <c r="AL476" t="s">
        <v>2320</v>
      </c>
      <c r="AM476">
        <v>6</v>
      </c>
      <c r="AN476" t="s">
        <v>2048</v>
      </c>
      <c r="AO476" t="s">
        <v>2049</v>
      </c>
      <c r="AP476">
        <v>0</v>
      </c>
      <c r="AQ476" s="388">
        <v>44432</v>
      </c>
      <c r="AS476" t="s">
        <v>2294</v>
      </c>
      <c r="AT476" s="388">
        <v>44432</v>
      </c>
      <c r="AU476" t="s">
        <v>1756</v>
      </c>
      <c r="AV476" t="s">
        <v>1756</v>
      </c>
      <c r="AZ476" t="s">
        <v>1756</v>
      </c>
      <c r="BA476" t="s">
        <v>1865</v>
      </c>
      <c r="BB476" t="s">
        <v>2501</v>
      </c>
      <c r="BC476" t="s">
        <v>2502</v>
      </c>
      <c r="BD476" t="s">
        <v>1756</v>
      </c>
      <c r="BE476" t="s">
        <v>824</v>
      </c>
      <c r="BF476" t="s">
        <v>824</v>
      </c>
    </row>
    <row r="477" spans="1:58">
      <c r="A477" t="s">
        <v>829</v>
      </c>
      <c r="B477">
        <v>6</v>
      </c>
      <c r="C477">
        <v>0</v>
      </c>
      <c r="D477">
        <v>9830</v>
      </c>
      <c r="E477" t="s">
        <v>2503</v>
      </c>
      <c r="F477">
        <v>53511012</v>
      </c>
      <c r="G477" t="s">
        <v>2041</v>
      </c>
      <c r="H477">
        <v>0</v>
      </c>
      <c r="I477" t="s">
        <v>2042</v>
      </c>
      <c r="J477">
        <v>60</v>
      </c>
      <c r="K477">
        <v>11</v>
      </c>
      <c r="L477" t="s">
        <v>1771</v>
      </c>
      <c r="M477" t="s">
        <v>1756</v>
      </c>
      <c r="N477" t="s">
        <v>1756</v>
      </c>
      <c r="O477" t="s">
        <v>2043</v>
      </c>
      <c r="P477" t="s">
        <v>1757</v>
      </c>
      <c r="Q477" s="387">
        <v>660</v>
      </c>
      <c r="R477">
        <v>85.8</v>
      </c>
      <c r="S477">
        <v>745.8</v>
      </c>
      <c r="T477" s="388">
        <v>44448</v>
      </c>
      <c r="U477">
        <v>0</v>
      </c>
      <c r="V477" t="s">
        <v>831</v>
      </c>
      <c r="W477" s="388">
        <v>44461</v>
      </c>
      <c r="X477">
        <v>163</v>
      </c>
      <c r="Y477">
        <v>0</v>
      </c>
      <c r="Z477">
        <v>0</v>
      </c>
      <c r="AA477" t="s">
        <v>1758</v>
      </c>
      <c r="AB477" t="s">
        <v>2044</v>
      </c>
      <c r="AD477" t="s">
        <v>2045</v>
      </c>
      <c r="AE477" t="s">
        <v>2046</v>
      </c>
      <c r="AI477" t="s">
        <v>1761</v>
      </c>
      <c r="AL477" t="s">
        <v>2504</v>
      </c>
      <c r="AM477">
        <v>6</v>
      </c>
      <c r="AN477" t="s">
        <v>2048</v>
      </c>
      <c r="AO477" t="s">
        <v>2049</v>
      </c>
      <c r="AP477">
        <v>0</v>
      </c>
      <c r="AQ477" s="388">
        <v>44454</v>
      </c>
      <c r="AS477" t="s">
        <v>2294</v>
      </c>
      <c r="AT477" s="388">
        <v>44454</v>
      </c>
      <c r="AU477" t="s">
        <v>1756</v>
      </c>
      <c r="AV477" t="s">
        <v>1756</v>
      </c>
      <c r="AZ477" t="s">
        <v>1756</v>
      </c>
      <c r="BA477" t="s">
        <v>1865</v>
      </c>
      <c r="BB477" t="s">
        <v>2505</v>
      </c>
      <c r="BC477" t="s">
        <v>2506</v>
      </c>
      <c r="BD477" t="s">
        <v>1756</v>
      </c>
      <c r="BE477" t="s">
        <v>824</v>
      </c>
      <c r="BF477" t="s">
        <v>824</v>
      </c>
    </row>
    <row r="478" spans="1:58">
      <c r="A478" t="s">
        <v>829</v>
      </c>
      <c r="B478">
        <v>6</v>
      </c>
      <c r="C478">
        <v>0</v>
      </c>
      <c r="D478">
        <v>9830</v>
      </c>
      <c r="E478" t="s">
        <v>2503</v>
      </c>
      <c r="F478">
        <v>53511012</v>
      </c>
      <c r="G478" t="s">
        <v>2041</v>
      </c>
      <c r="H478">
        <v>0</v>
      </c>
      <c r="I478" t="s">
        <v>2056</v>
      </c>
      <c r="J478">
        <v>210</v>
      </c>
      <c r="K478">
        <v>1</v>
      </c>
      <c r="L478" t="s">
        <v>1755</v>
      </c>
      <c r="M478" t="s">
        <v>1756</v>
      </c>
      <c r="N478" t="s">
        <v>1756</v>
      </c>
      <c r="P478" t="s">
        <v>1757</v>
      </c>
      <c r="Q478" s="387">
        <v>210</v>
      </c>
      <c r="R478">
        <v>27.3</v>
      </c>
      <c r="S478">
        <v>237.29999999999998</v>
      </c>
      <c r="T478" s="388">
        <v>44448</v>
      </c>
      <c r="U478">
        <v>0</v>
      </c>
      <c r="V478" t="s">
        <v>831</v>
      </c>
      <c r="W478" s="388">
        <v>44461</v>
      </c>
      <c r="X478">
        <v>163</v>
      </c>
      <c r="Y478">
        <v>0</v>
      </c>
      <c r="Z478">
        <v>0</v>
      </c>
      <c r="AA478" t="s">
        <v>1758</v>
      </c>
      <c r="AB478" t="s">
        <v>2044</v>
      </c>
      <c r="AD478" t="s">
        <v>2045</v>
      </c>
      <c r="AE478" t="s">
        <v>2046</v>
      </c>
      <c r="AI478" t="s">
        <v>1761</v>
      </c>
      <c r="AL478" t="s">
        <v>2504</v>
      </c>
      <c r="AM478">
        <v>6</v>
      </c>
      <c r="AN478" t="s">
        <v>2048</v>
      </c>
      <c r="AO478" t="s">
        <v>2049</v>
      </c>
      <c r="AP478">
        <v>0</v>
      </c>
      <c r="AQ478" s="388">
        <v>44454</v>
      </c>
      <c r="AS478" t="s">
        <v>2294</v>
      </c>
      <c r="AT478" s="388">
        <v>44454</v>
      </c>
      <c r="AU478" t="s">
        <v>1756</v>
      </c>
      <c r="AV478" t="s">
        <v>1756</v>
      </c>
      <c r="AZ478" t="s">
        <v>1756</v>
      </c>
      <c r="BA478" t="s">
        <v>1865</v>
      </c>
      <c r="BB478" t="s">
        <v>2507</v>
      </c>
      <c r="BC478" t="s">
        <v>2508</v>
      </c>
      <c r="BD478" t="s">
        <v>1756</v>
      </c>
      <c r="BE478" t="s">
        <v>824</v>
      </c>
      <c r="BF478" t="s">
        <v>824</v>
      </c>
    </row>
    <row r="479" spans="1:58">
      <c r="A479" t="s">
        <v>829</v>
      </c>
      <c r="B479">
        <v>6</v>
      </c>
      <c r="C479">
        <v>0</v>
      </c>
      <c r="D479">
        <v>9830</v>
      </c>
      <c r="E479" t="s">
        <v>2503</v>
      </c>
      <c r="F479">
        <v>53511012</v>
      </c>
      <c r="G479" t="s">
        <v>2041</v>
      </c>
      <c r="H479">
        <v>0</v>
      </c>
      <c r="I479" t="s">
        <v>2073</v>
      </c>
      <c r="J479">
        <v>243.75</v>
      </c>
      <c r="K479">
        <v>1</v>
      </c>
      <c r="L479" t="s">
        <v>1755</v>
      </c>
      <c r="M479" t="s">
        <v>2074</v>
      </c>
      <c r="N479" t="s">
        <v>1757</v>
      </c>
      <c r="O479" t="s">
        <v>1756</v>
      </c>
      <c r="P479" t="s">
        <v>1756</v>
      </c>
      <c r="Q479" s="387">
        <v>243.75</v>
      </c>
      <c r="R479">
        <v>31.6875</v>
      </c>
      <c r="S479">
        <v>275.4375</v>
      </c>
      <c r="T479" s="388">
        <v>44448</v>
      </c>
      <c r="U479">
        <v>0</v>
      </c>
      <c r="V479" t="s">
        <v>831</v>
      </c>
      <c r="W479" s="388">
        <v>44461</v>
      </c>
      <c r="X479">
        <v>163</v>
      </c>
      <c r="Y479">
        <v>0</v>
      </c>
      <c r="Z479">
        <v>0</v>
      </c>
      <c r="AA479" t="s">
        <v>1758</v>
      </c>
      <c r="AB479" t="s">
        <v>2044</v>
      </c>
      <c r="AD479" t="s">
        <v>2045</v>
      </c>
      <c r="AE479" t="s">
        <v>2046</v>
      </c>
      <c r="AI479" t="s">
        <v>1761</v>
      </c>
      <c r="AL479" t="s">
        <v>2504</v>
      </c>
      <c r="AM479">
        <v>6</v>
      </c>
      <c r="AN479" t="s">
        <v>2048</v>
      </c>
      <c r="AO479" t="s">
        <v>2049</v>
      </c>
      <c r="AP479">
        <v>0</v>
      </c>
      <c r="AQ479" s="388">
        <v>44454</v>
      </c>
      <c r="AS479" t="s">
        <v>2294</v>
      </c>
      <c r="AT479" s="388">
        <v>44454</v>
      </c>
      <c r="AU479" t="s">
        <v>1756</v>
      </c>
      <c r="AV479" t="s">
        <v>1756</v>
      </c>
      <c r="AZ479" t="s">
        <v>1756</v>
      </c>
      <c r="BA479" t="s">
        <v>1865</v>
      </c>
      <c r="BB479" t="s">
        <v>2509</v>
      </c>
      <c r="BC479" t="s">
        <v>2510</v>
      </c>
      <c r="BD479" t="s">
        <v>1756</v>
      </c>
      <c r="BE479" t="s">
        <v>824</v>
      </c>
      <c r="BF479" t="s">
        <v>824</v>
      </c>
    </row>
    <row r="480" spans="1:58">
      <c r="A480" t="s">
        <v>829</v>
      </c>
      <c r="B480">
        <v>6</v>
      </c>
      <c r="C480">
        <v>0</v>
      </c>
      <c r="D480">
        <v>9830</v>
      </c>
      <c r="E480" t="s">
        <v>2503</v>
      </c>
      <c r="F480">
        <v>53511012</v>
      </c>
      <c r="G480" t="s">
        <v>2041</v>
      </c>
      <c r="H480">
        <v>0</v>
      </c>
      <c r="I480" t="s">
        <v>2083</v>
      </c>
      <c r="J480">
        <v>12.21</v>
      </c>
      <c r="K480">
        <v>5</v>
      </c>
      <c r="L480" t="s">
        <v>1771</v>
      </c>
      <c r="M480" t="s">
        <v>2084</v>
      </c>
      <c r="N480" t="s">
        <v>1757</v>
      </c>
      <c r="O480" t="s">
        <v>1756</v>
      </c>
      <c r="P480" t="s">
        <v>1756</v>
      </c>
      <c r="Q480" s="387">
        <v>61.05</v>
      </c>
      <c r="R480">
        <v>7.9364999999999997</v>
      </c>
      <c r="S480">
        <v>68.986499999999992</v>
      </c>
      <c r="T480" s="388">
        <v>44448</v>
      </c>
      <c r="U480">
        <v>0</v>
      </c>
      <c r="V480" t="s">
        <v>831</v>
      </c>
      <c r="W480" s="388">
        <v>44461</v>
      </c>
      <c r="X480">
        <v>163</v>
      </c>
      <c r="Y480">
        <v>0</v>
      </c>
      <c r="Z480">
        <v>0</v>
      </c>
      <c r="AA480" t="s">
        <v>1758</v>
      </c>
      <c r="AB480" t="s">
        <v>2044</v>
      </c>
      <c r="AD480" t="s">
        <v>2045</v>
      </c>
      <c r="AE480" t="s">
        <v>2046</v>
      </c>
      <c r="AI480" t="s">
        <v>1761</v>
      </c>
      <c r="AL480" t="s">
        <v>2504</v>
      </c>
      <c r="AM480">
        <v>6</v>
      </c>
      <c r="AN480" t="s">
        <v>2048</v>
      </c>
      <c r="AO480" t="s">
        <v>2049</v>
      </c>
      <c r="AP480">
        <v>0</v>
      </c>
      <c r="AQ480" s="388">
        <v>44454</v>
      </c>
      <c r="AS480" t="s">
        <v>2294</v>
      </c>
      <c r="AT480" s="388">
        <v>44454</v>
      </c>
      <c r="AU480" t="s">
        <v>1756</v>
      </c>
      <c r="AV480" t="s">
        <v>1756</v>
      </c>
      <c r="AZ480" t="s">
        <v>1756</v>
      </c>
      <c r="BA480" t="s">
        <v>1865</v>
      </c>
      <c r="BB480" t="s">
        <v>2511</v>
      </c>
      <c r="BC480" t="s">
        <v>2512</v>
      </c>
      <c r="BD480" t="s">
        <v>1756</v>
      </c>
      <c r="BE480" t="s">
        <v>824</v>
      </c>
      <c r="BF480" t="s">
        <v>824</v>
      </c>
    </row>
    <row r="481" spans="1:58">
      <c r="A481" t="s">
        <v>829</v>
      </c>
      <c r="B481">
        <v>6</v>
      </c>
      <c r="C481">
        <v>0</v>
      </c>
      <c r="D481">
        <v>9830</v>
      </c>
      <c r="E481" t="s">
        <v>2503</v>
      </c>
      <c r="F481">
        <v>53511012</v>
      </c>
      <c r="G481" t="s">
        <v>2041</v>
      </c>
      <c r="H481">
        <v>0</v>
      </c>
      <c r="I481" t="s">
        <v>2095</v>
      </c>
      <c r="J481">
        <v>138.44999999999999</v>
      </c>
      <c r="K481">
        <v>5</v>
      </c>
      <c r="L481" t="s">
        <v>2063</v>
      </c>
      <c r="M481" t="s">
        <v>2096</v>
      </c>
      <c r="N481" t="s">
        <v>1757</v>
      </c>
      <c r="O481" t="s">
        <v>1756</v>
      </c>
      <c r="P481" t="s">
        <v>1756</v>
      </c>
      <c r="Q481" s="387">
        <v>692.25</v>
      </c>
      <c r="R481">
        <v>89.992500000000007</v>
      </c>
      <c r="S481">
        <v>782.24249999999995</v>
      </c>
      <c r="T481" s="388">
        <v>44448</v>
      </c>
      <c r="U481">
        <v>0</v>
      </c>
      <c r="V481" t="s">
        <v>831</v>
      </c>
      <c r="W481" s="388">
        <v>44461</v>
      </c>
      <c r="X481">
        <v>163</v>
      </c>
      <c r="Y481">
        <v>0</v>
      </c>
      <c r="Z481">
        <v>0</v>
      </c>
      <c r="AA481" t="s">
        <v>1758</v>
      </c>
      <c r="AB481" t="s">
        <v>2044</v>
      </c>
      <c r="AD481" t="s">
        <v>2045</v>
      </c>
      <c r="AE481" t="s">
        <v>2046</v>
      </c>
      <c r="AI481" t="s">
        <v>1761</v>
      </c>
      <c r="AL481" t="s">
        <v>2504</v>
      </c>
      <c r="AM481">
        <v>6</v>
      </c>
      <c r="AN481" t="s">
        <v>2048</v>
      </c>
      <c r="AO481" t="s">
        <v>2049</v>
      </c>
      <c r="AP481">
        <v>0</v>
      </c>
      <c r="AQ481" s="388">
        <v>44454</v>
      </c>
      <c r="AS481" t="s">
        <v>2294</v>
      </c>
      <c r="AT481" s="388">
        <v>44454</v>
      </c>
      <c r="AU481" t="s">
        <v>1756</v>
      </c>
      <c r="AV481" t="s">
        <v>1756</v>
      </c>
      <c r="AZ481" t="s">
        <v>1756</v>
      </c>
      <c r="BA481" t="s">
        <v>1865</v>
      </c>
      <c r="BB481" t="s">
        <v>2513</v>
      </c>
      <c r="BC481" t="s">
        <v>2514</v>
      </c>
      <c r="BD481" t="s">
        <v>1756</v>
      </c>
      <c r="BE481" t="s">
        <v>824</v>
      </c>
      <c r="BF481" t="s">
        <v>824</v>
      </c>
    </row>
    <row r="482" spans="1:58">
      <c r="A482" t="s">
        <v>829</v>
      </c>
      <c r="B482">
        <v>6</v>
      </c>
      <c r="C482">
        <v>0</v>
      </c>
      <c r="D482">
        <v>9812</v>
      </c>
      <c r="E482" t="s">
        <v>2515</v>
      </c>
      <c r="F482">
        <v>53511012</v>
      </c>
      <c r="G482" t="s">
        <v>2041</v>
      </c>
      <c r="H482">
        <v>0</v>
      </c>
      <c r="I482" t="s">
        <v>2042</v>
      </c>
      <c r="J482">
        <v>60</v>
      </c>
      <c r="K482">
        <v>11</v>
      </c>
      <c r="L482" t="s">
        <v>1771</v>
      </c>
      <c r="M482" t="s">
        <v>1756</v>
      </c>
      <c r="N482" t="s">
        <v>1756</v>
      </c>
      <c r="O482" t="s">
        <v>2043</v>
      </c>
      <c r="P482" t="s">
        <v>1757</v>
      </c>
      <c r="Q482" s="387">
        <v>660</v>
      </c>
      <c r="R482">
        <v>85.8</v>
      </c>
      <c r="S482">
        <v>745.8</v>
      </c>
      <c r="T482" s="388">
        <v>44447</v>
      </c>
      <c r="U482">
        <v>0</v>
      </c>
      <c r="V482" t="s">
        <v>831</v>
      </c>
      <c r="W482" s="388">
        <v>44461</v>
      </c>
      <c r="X482">
        <v>163</v>
      </c>
      <c r="Y482">
        <v>0</v>
      </c>
      <c r="Z482">
        <v>0</v>
      </c>
      <c r="AA482" t="s">
        <v>1758</v>
      </c>
      <c r="AB482" t="s">
        <v>2044</v>
      </c>
      <c r="AD482" t="s">
        <v>2045</v>
      </c>
      <c r="AE482" t="s">
        <v>2046</v>
      </c>
      <c r="AI482" t="s">
        <v>1761</v>
      </c>
      <c r="AL482" t="s">
        <v>2516</v>
      </c>
      <c r="AM482">
        <v>6</v>
      </c>
      <c r="AN482" t="s">
        <v>2048</v>
      </c>
      <c r="AO482" t="s">
        <v>2049</v>
      </c>
      <c r="AP482">
        <v>0</v>
      </c>
      <c r="AQ482" s="388">
        <v>44450</v>
      </c>
      <c r="AS482" t="s">
        <v>2294</v>
      </c>
      <c r="AT482" s="388">
        <v>44454</v>
      </c>
      <c r="AU482" t="s">
        <v>1756</v>
      </c>
      <c r="AV482" t="s">
        <v>1756</v>
      </c>
      <c r="AZ482" t="s">
        <v>1756</v>
      </c>
      <c r="BA482" t="s">
        <v>1865</v>
      </c>
      <c r="BB482" t="s">
        <v>2517</v>
      </c>
      <c r="BC482" t="s">
        <v>2518</v>
      </c>
      <c r="BD482" t="s">
        <v>1756</v>
      </c>
      <c r="BE482" t="s">
        <v>824</v>
      </c>
      <c r="BF482" t="s">
        <v>824</v>
      </c>
    </row>
    <row r="483" spans="1:58">
      <c r="A483" t="s">
        <v>829</v>
      </c>
      <c r="B483">
        <v>6</v>
      </c>
      <c r="C483">
        <v>0</v>
      </c>
      <c r="D483">
        <v>9812</v>
      </c>
      <c r="E483" t="s">
        <v>2515</v>
      </c>
      <c r="F483">
        <v>53511012</v>
      </c>
      <c r="G483" t="s">
        <v>2041</v>
      </c>
      <c r="H483">
        <v>0</v>
      </c>
      <c r="I483" t="s">
        <v>2103</v>
      </c>
      <c r="J483">
        <v>70</v>
      </c>
      <c r="K483">
        <v>19</v>
      </c>
      <c r="L483" t="s">
        <v>1771</v>
      </c>
      <c r="M483" t="s">
        <v>1756</v>
      </c>
      <c r="N483" t="s">
        <v>1756</v>
      </c>
      <c r="O483" t="s">
        <v>2104</v>
      </c>
      <c r="P483" t="s">
        <v>1757</v>
      </c>
      <c r="Q483" s="387">
        <v>1330</v>
      </c>
      <c r="R483">
        <v>172.9</v>
      </c>
      <c r="S483">
        <v>1502.8999999999999</v>
      </c>
      <c r="T483" s="388">
        <v>44447</v>
      </c>
      <c r="U483">
        <v>0</v>
      </c>
      <c r="V483" t="s">
        <v>831</v>
      </c>
      <c r="W483" s="388">
        <v>44461</v>
      </c>
      <c r="X483">
        <v>163</v>
      </c>
      <c r="Y483">
        <v>0</v>
      </c>
      <c r="Z483">
        <v>0</v>
      </c>
      <c r="AA483" t="s">
        <v>1758</v>
      </c>
      <c r="AB483" t="s">
        <v>2044</v>
      </c>
      <c r="AD483" t="s">
        <v>2045</v>
      </c>
      <c r="AE483" t="s">
        <v>2046</v>
      </c>
      <c r="AI483" t="s">
        <v>1761</v>
      </c>
      <c r="AL483" t="s">
        <v>2516</v>
      </c>
      <c r="AM483">
        <v>6</v>
      </c>
      <c r="AN483" t="s">
        <v>2048</v>
      </c>
      <c r="AO483" t="s">
        <v>2049</v>
      </c>
      <c r="AP483">
        <v>0</v>
      </c>
      <c r="AQ483" s="388">
        <v>44450</v>
      </c>
      <c r="AS483" t="s">
        <v>2294</v>
      </c>
      <c r="AT483" s="388">
        <v>44454</v>
      </c>
      <c r="AU483" t="s">
        <v>1756</v>
      </c>
      <c r="AV483" t="s">
        <v>1756</v>
      </c>
      <c r="AZ483" t="s">
        <v>1756</v>
      </c>
      <c r="BA483" t="s">
        <v>1865</v>
      </c>
      <c r="BB483" t="s">
        <v>2519</v>
      </c>
      <c r="BC483" t="s">
        <v>2520</v>
      </c>
      <c r="BD483" t="s">
        <v>1756</v>
      </c>
      <c r="BE483" t="s">
        <v>824</v>
      </c>
      <c r="BF483" t="s">
        <v>824</v>
      </c>
    </row>
    <row r="484" spans="1:58">
      <c r="A484" t="s">
        <v>829</v>
      </c>
      <c r="B484">
        <v>6</v>
      </c>
      <c r="C484">
        <v>0</v>
      </c>
      <c r="D484">
        <v>9812</v>
      </c>
      <c r="E484" t="s">
        <v>2515</v>
      </c>
      <c r="F484">
        <v>53511012</v>
      </c>
      <c r="G484" t="s">
        <v>2041</v>
      </c>
      <c r="H484">
        <v>0</v>
      </c>
      <c r="I484" t="s">
        <v>2052</v>
      </c>
      <c r="J484">
        <v>75</v>
      </c>
      <c r="K484">
        <v>5</v>
      </c>
      <c r="L484" t="s">
        <v>1771</v>
      </c>
      <c r="M484" t="s">
        <v>1756</v>
      </c>
      <c r="N484" t="s">
        <v>1756</v>
      </c>
      <c r="O484" t="s">
        <v>2053</v>
      </c>
      <c r="P484" t="s">
        <v>1757</v>
      </c>
      <c r="Q484" s="387">
        <v>375</v>
      </c>
      <c r="R484">
        <v>48.75</v>
      </c>
      <c r="S484">
        <v>423.74999999999994</v>
      </c>
      <c r="T484" s="388">
        <v>44447</v>
      </c>
      <c r="U484">
        <v>0</v>
      </c>
      <c r="V484" t="s">
        <v>831</v>
      </c>
      <c r="W484" s="388">
        <v>44461</v>
      </c>
      <c r="X484">
        <v>163</v>
      </c>
      <c r="Y484">
        <v>0</v>
      </c>
      <c r="Z484">
        <v>0</v>
      </c>
      <c r="AA484" t="s">
        <v>1758</v>
      </c>
      <c r="AB484" t="s">
        <v>2044</v>
      </c>
      <c r="AD484" t="s">
        <v>2045</v>
      </c>
      <c r="AE484" t="s">
        <v>2046</v>
      </c>
      <c r="AI484" t="s">
        <v>1761</v>
      </c>
      <c r="AL484" t="s">
        <v>2516</v>
      </c>
      <c r="AM484">
        <v>6</v>
      </c>
      <c r="AN484" t="s">
        <v>2048</v>
      </c>
      <c r="AO484" t="s">
        <v>2049</v>
      </c>
      <c r="AP484">
        <v>0</v>
      </c>
      <c r="AQ484" s="388">
        <v>44450</v>
      </c>
      <c r="AS484" t="s">
        <v>2294</v>
      </c>
      <c r="AT484" s="388">
        <v>44454</v>
      </c>
      <c r="AU484" t="s">
        <v>1756</v>
      </c>
      <c r="AV484" t="s">
        <v>1756</v>
      </c>
      <c r="AZ484" t="s">
        <v>1756</v>
      </c>
      <c r="BA484" t="s">
        <v>1865</v>
      </c>
      <c r="BB484" t="s">
        <v>2521</v>
      </c>
      <c r="BC484" t="s">
        <v>2522</v>
      </c>
      <c r="BD484" t="s">
        <v>1756</v>
      </c>
      <c r="BE484" t="s">
        <v>824</v>
      </c>
      <c r="BF484" t="s">
        <v>824</v>
      </c>
    </row>
    <row r="485" spans="1:58">
      <c r="A485" t="s">
        <v>829</v>
      </c>
      <c r="B485">
        <v>6</v>
      </c>
      <c r="C485">
        <v>0</v>
      </c>
      <c r="D485">
        <v>9812</v>
      </c>
      <c r="E485" t="s">
        <v>2515</v>
      </c>
      <c r="F485">
        <v>53511012</v>
      </c>
      <c r="G485" t="s">
        <v>2041</v>
      </c>
      <c r="H485">
        <v>0</v>
      </c>
      <c r="I485" t="s">
        <v>2056</v>
      </c>
      <c r="J485">
        <v>210</v>
      </c>
      <c r="K485">
        <v>3</v>
      </c>
      <c r="L485" t="s">
        <v>1755</v>
      </c>
      <c r="M485" t="s">
        <v>1756</v>
      </c>
      <c r="N485" t="s">
        <v>1756</v>
      </c>
      <c r="P485" t="s">
        <v>1757</v>
      </c>
      <c r="Q485" s="387">
        <v>630</v>
      </c>
      <c r="R485">
        <v>81.900000000000006</v>
      </c>
      <c r="S485">
        <v>711.9</v>
      </c>
      <c r="T485" s="388">
        <v>44447</v>
      </c>
      <c r="U485">
        <v>0</v>
      </c>
      <c r="V485" t="s">
        <v>831</v>
      </c>
      <c r="W485" s="388">
        <v>44461</v>
      </c>
      <c r="X485">
        <v>163</v>
      </c>
      <c r="Y485">
        <v>0</v>
      </c>
      <c r="Z485">
        <v>0</v>
      </c>
      <c r="AA485" t="s">
        <v>1758</v>
      </c>
      <c r="AB485" t="s">
        <v>2044</v>
      </c>
      <c r="AD485" t="s">
        <v>2045</v>
      </c>
      <c r="AE485" t="s">
        <v>2046</v>
      </c>
      <c r="AI485" t="s">
        <v>1761</v>
      </c>
      <c r="AL485" t="s">
        <v>2516</v>
      </c>
      <c r="AM485">
        <v>6</v>
      </c>
      <c r="AN485" t="s">
        <v>2048</v>
      </c>
      <c r="AO485" t="s">
        <v>2049</v>
      </c>
      <c r="AP485">
        <v>0</v>
      </c>
      <c r="AQ485" s="388">
        <v>44450</v>
      </c>
      <c r="AS485" t="s">
        <v>2294</v>
      </c>
      <c r="AT485" s="388">
        <v>44454</v>
      </c>
      <c r="AU485" t="s">
        <v>1756</v>
      </c>
      <c r="AV485" t="s">
        <v>1756</v>
      </c>
      <c r="AZ485" t="s">
        <v>1756</v>
      </c>
      <c r="BA485" t="s">
        <v>1865</v>
      </c>
      <c r="BB485" t="s">
        <v>2523</v>
      </c>
      <c r="BC485" t="s">
        <v>2524</v>
      </c>
      <c r="BD485" t="s">
        <v>1756</v>
      </c>
      <c r="BE485" t="s">
        <v>824</v>
      </c>
      <c r="BF485" t="s">
        <v>824</v>
      </c>
    </row>
    <row r="486" spans="1:58">
      <c r="A486" t="s">
        <v>829</v>
      </c>
      <c r="B486">
        <v>6</v>
      </c>
      <c r="C486">
        <v>0</v>
      </c>
      <c r="D486">
        <v>9812</v>
      </c>
      <c r="E486" t="s">
        <v>2515</v>
      </c>
      <c r="F486">
        <v>53511012</v>
      </c>
      <c r="G486" t="s">
        <v>2041</v>
      </c>
      <c r="H486">
        <v>0</v>
      </c>
      <c r="I486" t="s">
        <v>2113</v>
      </c>
      <c r="J486">
        <v>122.39</v>
      </c>
      <c r="K486">
        <v>8</v>
      </c>
      <c r="L486" t="s">
        <v>2063</v>
      </c>
      <c r="M486" t="s">
        <v>2114</v>
      </c>
      <c r="N486" t="s">
        <v>1757</v>
      </c>
      <c r="O486" t="s">
        <v>1756</v>
      </c>
      <c r="P486" t="s">
        <v>1756</v>
      </c>
      <c r="Q486" s="387">
        <v>979.12</v>
      </c>
      <c r="R486">
        <v>127.2856</v>
      </c>
      <c r="S486">
        <v>1106.4055999999998</v>
      </c>
      <c r="T486" s="388">
        <v>44447</v>
      </c>
      <c r="U486">
        <v>0</v>
      </c>
      <c r="V486" t="s">
        <v>831</v>
      </c>
      <c r="W486" s="388">
        <v>44461</v>
      </c>
      <c r="X486">
        <v>163</v>
      </c>
      <c r="Y486">
        <v>0</v>
      </c>
      <c r="Z486">
        <v>0</v>
      </c>
      <c r="AA486" t="s">
        <v>1758</v>
      </c>
      <c r="AB486" t="s">
        <v>2044</v>
      </c>
      <c r="AD486" t="s">
        <v>2045</v>
      </c>
      <c r="AE486" t="s">
        <v>2046</v>
      </c>
      <c r="AI486" t="s">
        <v>1761</v>
      </c>
      <c r="AL486" t="s">
        <v>2516</v>
      </c>
      <c r="AM486">
        <v>6</v>
      </c>
      <c r="AN486" t="s">
        <v>2048</v>
      </c>
      <c r="AO486" t="s">
        <v>2049</v>
      </c>
      <c r="AP486">
        <v>0</v>
      </c>
      <c r="AQ486" s="388">
        <v>44450</v>
      </c>
      <c r="AS486" t="s">
        <v>2294</v>
      </c>
      <c r="AT486" s="388">
        <v>44454</v>
      </c>
      <c r="AU486" t="s">
        <v>1756</v>
      </c>
      <c r="AV486" t="s">
        <v>1756</v>
      </c>
      <c r="AZ486" t="s">
        <v>1756</v>
      </c>
      <c r="BA486" t="s">
        <v>1865</v>
      </c>
      <c r="BB486" t="s">
        <v>2525</v>
      </c>
      <c r="BC486" t="s">
        <v>2526</v>
      </c>
      <c r="BD486" t="s">
        <v>1756</v>
      </c>
      <c r="BE486" t="s">
        <v>824</v>
      </c>
      <c r="BF486" t="s">
        <v>824</v>
      </c>
    </row>
    <row r="487" spans="1:58">
      <c r="A487" t="s">
        <v>829</v>
      </c>
      <c r="B487">
        <v>6</v>
      </c>
      <c r="C487">
        <v>0</v>
      </c>
      <c r="D487">
        <v>9812</v>
      </c>
      <c r="E487" t="s">
        <v>2515</v>
      </c>
      <c r="F487">
        <v>53511012</v>
      </c>
      <c r="G487" t="s">
        <v>2041</v>
      </c>
      <c r="H487">
        <v>0</v>
      </c>
      <c r="I487" t="s">
        <v>2113</v>
      </c>
      <c r="J487">
        <v>122.39</v>
      </c>
      <c r="K487">
        <v>11</v>
      </c>
      <c r="L487" t="s">
        <v>2063</v>
      </c>
      <c r="M487" t="s">
        <v>2114</v>
      </c>
      <c r="N487" t="s">
        <v>1757</v>
      </c>
      <c r="O487" t="s">
        <v>1756</v>
      </c>
      <c r="P487" t="s">
        <v>1756</v>
      </c>
      <c r="Q487" s="387">
        <v>1346.29</v>
      </c>
      <c r="R487">
        <v>175.01769999999999</v>
      </c>
      <c r="S487">
        <v>1521.3076999999998</v>
      </c>
      <c r="T487" s="388">
        <v>44447</v>
      </c>
      <c r="U487">
        <v>0</v>
      </c>
      <c r="V487" t="s">
        <v>831</v>
      </c>
      <c r="W487" s="388">
        <v>44461</v>
      </c>
      <c r="X487">
        <v>163</v>
      </c>
      <c r="Y487">
        <v>0</v>
      </c>
      <c r="Z487">
        <v>0</v>
      </c>
      <c r="AA487" t="s">
        <v>1758</v>
      </c>
      <c r="AB487" t="s">
        <v>2044</v>
      </c>
      <c r="AD487" t="s">
        <v>2045</v>
      </c>
      <c r="AE487" t="s">
        <v>2046</v>
      </c>
      <c r="AI487" t="s">
        <v>1761</v>
      </c>
      <c r="AL487" t="s">
        <v>2516</v>
      </c>
      <c r="AM487">
        <v>6</v>
      </c>
      <c r="AN487" t="s">
        <v>2048</v>
      </c>
      <c r="AO487" t="s">
        <v>2049</v>
      </c>
      <c r="AP487">
        <v>0</v>
      </c>
      <c r="AQ487" s="388">
        <v>44450</v>
      </c>
      <c r="AS487" t="s">
        <v>2294</v>
      </c>
      <c r="AT487" s="388">
        <v>44454</v>
      </c>
      <c r="AU487" t="s">
        <v>1756</v>
      </c>
      <c r="AV487" t="s">
        <v>1756</v>
      </c>
      <c r="AZ487" t="s">
        <v>1756</v>
      </c>
      <c r="BA487" t="s">
        <v>1865</v>
      </c>
      <c r="BB487" t="s">
        <v>2527</v>
      </c>
      <c r="BC487" t="s">
        <v>2528</v>
      </c>
      <c r="BD487" t="s">
        <v>1756</v>
      </c>
      <c r="BE487" t="s">
        <v>824</v>
      </c>
      <c r="BF487" t="s">
        <v>824</v>
      </c>
    </row>
    <row r="488" spans="1:58">
      <c r="A488" t="s">
        <v>829</v>
      </c>
      <c r="B488">
        <v>6</v>
      </c>
      <c r="C488">
        <v>0</v>
      </c>
      <c r="D488">
        <v>9812</v>
      </c>
      <c r="E488" t="s">
        <v>2515</v>
      </c>
      <c r="F488">
        <v>53511012</v>
      </c>
      <c r="G488" t="s">
        <v>2041</v>
      </c>
      <c r="H488">
        <v>0</v>
      </c>
      <c r="I488" t="s">
        <v>2073</v>
      </c>
      <c r="J488">
        <v>243.75</v>
      </c>
      <c r="K488">
        <v>1</v>
      </c>
      <c r="L488" t="s">
        <v>1755</v>
      </c>
      <c r="M488" t="s">
        <v>2074</v>
      </c>
      <c r="N488" t="s">
        <v>1757</v>
      </c>
      <c r="O488" t="s">
        <v>1756</v>
      </c>
      <c r="P488" t="s">
        <v>1756</v>
      </c>
      <c r="Q488" s="387">
        <v>243.75</v>
      </c>
      <c r="R488">
        <v>31.6875</v>
      </c>
      <c r="S488">
        <v>275.4375</v>
      </c>
      <c r="T488" s="388">
        <v>44447</v>
      </c>
      <c r="U488">
        <v>0</v>
      </c>
      <c r="V488" t="s">
        <v>831</v>
      </c>
      <c r="W488" s="388">
        <v>44461</v>
      </c>
      <c r="X488">
        <v>163</v>
      </c>
      <c r="Y488">
        <v>0</v>
      </c>
      <c r="Z488">
        <v>0</v>
      </c>
      <c r="AA488" t="s">
        <v>1758</v>
      </c>
      <c r="AB488" t="s">
        <v>2044</v>
      </c>
      <c r="AD488" t="s">
        <v>2045</v>
      </c>
      <c r="AE488" t="s">
        <v>2046</v>
      </c>
      <c r="AI488" t="s">
        <v>1761</v>
      </c>
      <c r="AL488" t="s">
        <v>2516</v>
      </c>
      <c r="AM488">
        <v>6</v>
      </c>
      <c r="AN488" t="s">
        <v>2048</v>
      </c>
      <c r="AO488" t="s">
        <v>2049</v>
      </c>
      <c r="AP488">
        <v>0</v>
      </c>
      <c r="AQ488" s="388">
        <v>44450</v>
      </c>
      <c r="AS488" t="s">
        <v>2294</v>
      </c>
      <c r="AT488" s="388">
        <v>44454</v>
      </c>
      <c r="AU488" t="s">
        <v>1756</v>
      </c>
      <c r="AV488" t="s">
        <v>1756</v>
      </c>
      <c r="AZ488" t="s">
        <v>1756</v>
      </c>
      <c r="BA488" t="s">
        <v>1865</v>
      </c>
      <c r="BB488" t="s">
        <v>2529</v>
      </c>
      <c r="BC488" t="s">
        <v>2530</v>
      </c>
      <c r="BD488" t="s">
        <v>1756</v>
      </c>
      <c r="BE488" t="s">
        <v>824</v>
      </c>
      <c r="BF488" t="s">
        <v>824</v>
      </c>
    </row>
    <row r="489" spans="1:58">
      <c r="A489" t="s">
        <v>829</v>
      </c>
      <c r="B489">
        <v>6</v>
      </c>
      <c r="C489">
        <v>0</v>
      </c>
      <c r="D489">
        <v>9821</v>
      </c>
      <c r="E489" t="s">
        <v>2531</v>
      </c>
      <c r="F489">
        <v>53511012</v>
      </c>
      <c r="G489" t="s">
        <v>2041</v>
      </c>
      <c r="H489">
        <v>0</v>
      </c>
      <c r="I489" t="s">
        <v>2042</v>
      </c>
      <c r="J489">
        <v>60</v>
      </c>
      <c r="K489">
        <v>11</v>
      </c>
      <c r="L489" t="s">
        <v>1771</v>
      </c>
      <c r="M489" t="s">
        <v>1756</v>
      </c>
      <c r="N489" t="s">
        <v>1756</v>
      </c>
      <c r="O489" t="s">
        <v>2043</v>
      </c>
      <c r="P489" t="s">
        <v>1757</v>
      </c>
      <c r="Q489" s="387">
        <v>660</v>
      </c>
      <c r="R489">
        <v>85.8</v>
      </c>
      <c r="S489">
        <v>745.8</v>
      </c>
      <c r="T489" s="388">
        <v>44446</v>
      </c>
      <c r="U489">
        <v>0</v>
      </c>
      <c r="V489" t="s">
        <v>831</v>
      </c>
      <c r="W489" s="388">
        <v>44461</v>
      </c>
      <c r="X489">
        <v>163</v>
      </c>
      <c r="Y489">
        <v>0</v>
      </c>
      <c r="Z489">
        <v>0</v>
      </c>
      <c r="AA489" t="s">
        <v>1758</v>
      </c>
      <c r="AB489" t="s">
        <v>2044</v>
      </c>
      <c r="AD489" t="s">
        <v>2045</v>
      </c>
      <c r="AE489" t="s">
        <v>2046</v>
      </c>
      <c r="AI489" t="s">
        <v>1761</v>
      </c>
      <c r="AL489" t="s">
        <v>2532</v>
      </c>
      <c r="AM489">
        <v>6</v>
      </c>
      <c r="AN489" t="s">
        <v>2048</v>
      </c>
      <c r="AO489" t="s">
        <v>2049</v>
      </c>
      <c r="AP489">
        <v>0</v>
      </c>
      <c r="AQ489" s="388">
        <v>44450</v>
      </c>
      <c r="AS489" t="s">
        <v>2294</v>
      </c>
      <c r="AT489" s="388">
        <v>44454</v>
      </c>
      <c r="AU489" t="s">
        <v>1756</v>
      </c>
      <c r="AV489" t="s">
        <v>1756</v>
      </c>
      <c r="AZ489" t="s">
        <v>1756</v>
      </c>
      <c r="BA489" t="s">
        <v>1865</v>
      </c>
      <c r="BB489" t="s">
        <v>2533</v>
      </c>
      <c r="BC489" t="s">
        <v>2534</v>
      </c>
      <c r="BD489" t="s">
        <v>1756</v>
      </c>
      <c r="BE489" t="s">
        <v>824</v>
      </c>
      <c r="BF489" t="s">
        <v>824</v>
      </c>
    </row>
    <row r="490" spans="1:58">
      <c r="A490" t="s">
        <v>829</v>
      </c>
      <c r="B490">
        <v>6</v>
      </c>
      <c r="C490">
        <v>0</v>
      </c>
      <c r="D490">
        <v>9821</v>
      </c>
      <c r="E490" t="s">
        <v>2531</v>
      </c>
      <c r="F490">
        <v>53511012</v>
      </c>
      <c r="G490" t="s">
        <v>2041</v>
      </c>
      <c r="H490">
        <v>0</v>
      </c>
      <c r="I490" t="s">
        <v>2103</v>
      </c>
      <c r="J490">
        <v>70</v>
      </c>
      <c r="K490">
        <v>10</v>
      </c>
      <c r="L490" t="s">
        <v>1771</v>
      </c>
      <c r="M490" t="s">
        <v>1756</v>
      </c>
      <c r="N490" t="s">
        <v>1756</v>
      </c>
      <c r="O490" t="s">
        <v>2104</v>
      </c>
      <c r="P490" t="s">
        <v>1757</v>
      </c>
      <c r="Q490" s="387">
        <v>700</v>
      </c>
      <c r="R490">
        <v>91</v>
      </c>
      <c r="S490">
        <v>790.99999999999989</v>
      </c>
      <c r="T490" s="388">
        <v>44446</v>
      </c>
      <c r="U490">
        <v>0</v>
      </c>
      <c r="V490" t="s">
        <v>831</v>
      </c>
      <c r="W490" s="388">
        <v>44461</v>
      </c>
      <c r="X490">
        <v>163</v>
      </c>
      <c r="Y490">
        <v>0</v>
      </c>
      <c r="Z490">
        <v>0</v>
      </c>
      <c r="AA490" t="s">
        <v>1758</v>
      </c>
      <c r="AB490" t="s">
        <v>2044</v>
      </c>
      <c r="AD490" t="s">
        <v>2045</v>
      </c>
      <c r="AE490" t="s">
        <v>2046</v>
      </c>
      <c r="AI490" t="s">
        <v>1761</v>
      </c>
      <c r="AL490" t="s">
        <v>2532</v>
      </c>
      <c r="AM490">
        <v>6</v>
      </c>
      <c r="AN490" t="s">
        <v>2048</v>
      </c>
      <c r="AO490" t="s">
        <v>2049</v>
      </c>
      <c r="AP490">
        <v>0</v>
      </c>
      <c r="AQ490" s="388">
        <v>44450</v>
      </c>
      <c r="AS490" t="s">
        <v>2294</v>
      </c>
      <c r="AT490" s="388">
        <v>44454</v>
      </c>
      <c r="AU490" t="s">
        <v>1756</v>
      </c>
      <c r="AV490" t="s">
        <v>1756</v>
      </c>
      <c r="AZ490" t="s">
        <v>1756</v>
      </c>
      <c r="BA490" t="s">
        <v>1865</v>
      </c>
      <c r="BB490" t="s">
        <v>2535</v>
      </c>
      <c r="BC490" t="s">
        <v>2536</v>
      </c>
      <c r="BD490" t="s">
        <v>1756</v>
      </c>
      <c r="BE490" t="s">
        <v>824</v>
      </c>
      <c r="BF490" t="s">
        <v>824</v>
      </c>
    </row>
    <row r="491" spans="1:58">
      <c r="A491" t="s">
        <v>829</v>
      </c>
      <c r="B491">
        <v>6</v>
      </c>
      <c r="C491">
        <v>0</v>
      </c>
      <c r="D491">
        <v>9821</v>
      </c>
      <c r="E491" t="s">
        <v>2531</v>
      </c>
      <c r="F491">
        <v>53511012</v>
      </c>
      <c r="G491" t="s">
        <v>2041</v>
      </c>
      <c r="H491">
        <v>0</v>
      </c>
      <c r="I491" t="s">
        <v>2052</v>
      </c>
      <c r="J491">
        <v>75</v>
      </c>
      <c r="K491">
        <v>11</v>
      </c>
      <c r="L491" t="s">
        <v>1771</v>
      </c>
      <c r="M491" t="s">
        <v>1756</v>
      </c>
      <c r="N491" t="s">
        <v>1756</v>
      </c>
      <c r="O491" t="s">
        <v>2053</v>
      </c>
      <c r="P491" t="s">
        <v>1757</v>
      </c>
      <c r="Q491" s="387">
        <v>825</v>
      </c>
      <c r="R491">
        <v>107.25</v>
      </c>
      <c r="S491">
        <v>932.24999999999989</v>
      </c>
      <c r="T491" s="388">
        <v>44446</v>
      </c>
      <c r="U491">
        <v>0</v>
      </c>
      <c r="V491" t="s">
        <v>831</v>
      </c>
      <c r="W491" s="388">
        <v>44461</v>
      </c>
      <c r="X491">
        <v>163</v>
      </c>
      <c r="Y491">
        <v>0</v>
      </c>
      <c r="Z491">
        <v>0</v>
      </c>
      <c r="AA491" t="s">
        <v>1758</v>
      </c>
      <c r="AB491" t="s">
        <v>2044</v>
      </c>
      <c r="AD491" t="s">
        <v>2045</v>
      </c>
      <c r="AE491" t="s">
        <v>2046</v>
      </c>
      <c r="AI491" t="s">
        <v>1761</v>
      </c>
      <c r="AL491" t="s">
        <v>2532</v>
      </c>
      <c r="AM491">
        <v>6</v>
      </c>
      <c r="AN491" t="s">
        <v>2048</v>
      </c>
      <c r="AO491" t="s">
        <v>2049</v>
      </c>
      <c r="AP491">
        <v>0</v>
      </c>
      <c r="AQ491" s="388">
        <v>44450</v>
      </c>
      <c r="AS491" t="s">
        <v>2294</v>
      </c>
      <c r="AT491" s="388">
        <v>44454</v>
      </c>
      <c r="AU491" t="s">
        <v>1756</v>
      </c>
      <c r="AV491" t="s">
        <v>1756</v>
      </c>
      <c r="AZ491" t="s">
        <v>1756</v>
      </c>
      <c r="BA491" t="s">
        <v>1865</v>
      </c>
      <c r="BB491" t="s">
        <v>2537</v>
      </c>
      <c r="BC491" t="s">
        <v>2538</v>
      </c>
      <c r="BD491" t="s">
        <v>1756</v>
      </c>
      <c r="BE491" t="s">
        <v>824</v>
      </c>
      <c r="BF491" t="s">
        <v>824</v>
      </c>
    </row>
    <row r="492" spans="1:58">
      <c r="A492" t="s">
        <v>829</v>
      </c>
      <c r="B492">
        <v>6</v>
      </c>
      <c r="C492">
        <v>0</v>
      </c>
      <c r="D492">
        <v>9821</v>
      </c>
      <c r="E492" t="s">
        <v>2531</v>
      </c>
      <c r="F492">
        <v>53511012</v>
      </c>
      <c r="G492" t="s">
        <v>2041</v>
      </c>
      <c r="H492">
        <v>0</v>
      </c>
      <c r="I492" t="s">
        <v>2056</v>
      </c>
      <c r="J492">
        <v>210</v>
      </c>
      <c r="K492">
        <v>4</v>
      </c>
      <c r="L492" t="s">
        <v>1755</v>
      </c>
      <c r="M492" t="s">
        <v>1756</v>
      </c>
      <c r="N492" t="s">
        <v>1756</v>
      </c>
      <c r="P492" t="s">
        <v>1757</v>
      </c>
      <c r="Q492" s="387">
        <v>840</v>
      </c>
      <c r="R492">
        <v>109.2</v>
      </c>
      <c r="S492">
        <v>949.19999999999993</v>
      </c>
      <c r="T492" s="388">
        <v>44446</v>
      </c>
      <c r="U492">
        <v>0</v>
      </c>
      <c r="V492" t="s">
        <v>831</v>
      </c>
      <c r="W492" s="388">
        <v>44461</v>
      </c>
      <c r="X492">
        <v>163</v>
      </c>
      <c r="Y492">
        <v>0</v>
      </c>
      <c r="Z492">
        <v>0</v>
      </c>
      <c r="AA492" t="s">
        <v>1758</v>
      </c>
      <c r="AB492" t="s">
        <v>2044</v>
      </c>
      <c r="AD492" t="s">
        <v>2045</v>
      </c>
      <c r="AE492" t="s">
        <v>2046</v>
      </c>
      <c r="AI492" t="s">
        <v>1761</v>
      </c>
      <c r="AL492" t="s">
        <v>2532</v>
      </c>
      <c r="AM492">
        <v>6</v>
      </c>
      <c r="AN492" t="s">
        <v>2048</v>
      </c>
      <c r="AO492" t="s">
        <v>2049</v>
      </c>
      <c r="AP492">
        <v>0</v>
      </c>
      <c r="AQ492" s="388">
        <v>44450</v>
      </c>
      <c r="AS492" t="s">
        <v>2294</v>
      </c>
      <c r="AT492" s="388">
        <v>44454</v>
      </c>
      <c r="AU492" t="s">
        <v>1756</v>
      </c>
      <c r="AV492" t="s">
        <v>1756</v>
      </c>
      <c r="AZ492" t="s">
        <v>1756</v>
      </c>
      <c r="BA492" t="s">
        <v>1865</v>
      </c>
      <c r="BB492" t="s">
        <v>2539</v>
      </c>
      <c r="BC492" t="s">
        <v>2540</v>
      </c>
      <c r="BD492" t="s">
        <v>1756</v>
      </c>
      <c r="BE492" t="s">
        <v>824</v>
      </c>
      <c r="BF492" t="s">
        <v>824</v>
      </c>
    </row>
    <row r="493" spans="1:58">
      <c r="A493" t="s">
        <v>829</v>
      </c>
      <c r="B493">
        <v>6</v>
      </c>
      <c r="C493">
        <v>0</v>
      </c>
      <c r="D493">
        <v>9821</v>
      </c>
      <c r="E493" t="s">
        <v>2531</v>
      </c>
      <c r="F493">
        <v>53511012</v>
      </c>
      <c r="G493" t="s">
        <v>2041</v>
      </c>
      <c r="H493">
        <v>0</v>
      </c>
      <c r="I493" t="s">
        <v>518</v>
      </c>
      <c r="J493">
        <v>95</v>
      </c>
      <c r="K493">
        <v>12</v>
      </c>
      <c r="L493" t="s">
        <v>1771</v>
      </c>
      <c r="M493" t="s">
        <v>1756</v>
      </c>
      <c r="N493" t="s">
        <v>1756</v>
      </c>
      <c r="O493" t="s">
        <v>2059</v>
      </c>
      <c r="P493" t="s">
        <v>1757</v>
      </c>
      <c r="Q493" s="387">
        <v>1140</v>
      </c>
      <c r="R493">
        <v>148.20000000000002</v>
      </c>
      <c r="S493">
        <v>1288.1999999999998</v>
      </c>
      <c r="T493" s="388">
        <v>44446</v>
      </c>
      <c r="U493">
        <v>0</v>
      </c>
      <c r="V493" t="s">
        <v>831</v>
      </c>
      <c r="W493" s="388">
        <v>44461</v>
      </c>
      <c r="X493">
        <v>163</v>
      </c>
      <c r="Y493">
        <v>0</v>
      </c>
      <c r="Z493">
        <v>0</v>
      </c>
      <c r="AA493" t="s">
        <v>1758</v>
      </c>
      <c r="AB493" t="s">
        <v>2044</v>
      </c>
      <c r="AD493" t="s">
        <v>2045</v>
      </c>
      <c r="AE493" t="s">
        <v>2046</v>
      </c>
      <c r="AI493" t="s">
        <v>1761</v>
      </c>
      <c r="AL493" t="s">
        <v>2532</v>
      </c>
      <c r="AM493">
        <v>6</v>
      </c>
      <c r="AN493" t="s">
        <v>2048</v>
      </c>
      <c r="AO493" t="s">
        <v>2049</v>
      </c>
      <c r="AP493">
        <v>0</v>
      </c>
      <c r="AQ493" s="388">
        <v>44450</v>
      </c>
      <c r="AS493" t="s">
        <v>2294</v>
      </c>
      <c r="AT493" s="388">
        <v>44454</v>
      </c>
      <c r="AU493" t="s">
        <v>1756</v>
      </c>
      <c r="AV493" t="s">
        <v>1756</v>
      </c>
      <c r="AZ493" t="s">
        <v>1756</v>
      </c>
      <c r="BA493" t="s">
        <v>1865</v>
      </c>
      <c r="BB493" t="s">
        <v>2541</v>
      </c>
      <c r="BC493" t="s">
        <v>2542</v>
      </c>
      <c r="BD493" t="s">
        <v>1756</v>
      </c>
      <c r="BE493" t="s">
        <v>824</v>
      </c>
      <c r="BF493" t="s">
        <v>824</v>
      </c>
    </row>
    <row r="494" spans="1:58">
      <c r="A494" t="s">
        <v>829</v>
      </c>
      <c r="B494">
        <v>6</v>
      </c>
      <c r="C494">
        <v>0</v>
      </c>
      <c r="D494">
        <v>9821</v>
      </c>
      <c r="E494" t="s">
        <v>2531</v>
      </c>
      <c r="F494">
        <v>53511012</v>
      </c>
      <c r="G494" t="s">
        <v>2041</v>
      </c>
      <c r="H494">
        <v>0</v>
      </c>
      <c r="I494" t="s">
        <v>2113</v>
      </c>
      <c r="J494">
        <v>122.39</v>
      </c>
      <c r="K494">
        <v>10</v>
      </c>
      <c r="L494" t="s">
        <v>2063</v>
      </c>
      <c r="M494" t="s">
        <v>2114</v>
      </c>
      <c r="N494" t="s">
        <v>1757</v>
      </c>
      <c r="O494" t="s">
        <v>1756</v>
      </c>
      <c r="P494" t="s">
        <v>1756</v>
      </c>
      <c r="Q494" s="387">
        <v>1223.9000000000001</v>
      </c>
      <c r="R494">
        <v>159.10700000000003</v>
      </c>
      <c r="S494">
        <v>1383.0070000000001</v>
      </c>
      <c r="T494" s="388">
        <v>44446</v>
      </c>
      <c r="U494">
        <v>0</v>
      </c>
      <c r="V494" t="s">
        <v>831</v>
      </c>
      <c r="W494" s="388">
        <v>44461</v>
      </c>
      <c r="X494">
        <v>163</v>
      </c>
      <c r="Y494">
        <v>0</v>
      </c>
      <c r="Z494">
        <v>0</v>
      </c>
      <c r="AA494" t="s">
        <v>1758</v>
      </c>
      <c r="AB494" t="s">
        <v>2044</v>
      </c>
      <c r="AD494" t="s">
        <v>2045</v>
      </c>
      <c r="AE494" t="s">
        <v>2046</v>
      </c>
      <c r="AI494" t="s">
        <v>1761</v>
      </c>
      <c r="AL494" t="s">
        <v>2532</v>
      </c>
      <c r="AM494">
        <v>6</v>
      </c>
      <c r="AN494" t="s">
        <v>2048</v>
      </c>
      <c r="AO494" t="s">
        <v>2049</v>
      </c>
      <c r="AP494">
        <v>0</v>
      </c>
      <c r="AQ494" s="388">
        <v>44450</v>
      </c>
      <c r="AS494" t="s">
        <v>2294</v>
      </c>
      <c r="AT494" s="388">
        <v>44454</v>
      </c>
      <c r="AU494" t="s">
        <v>1756</v>
      </c>
      <c r="AV494" t="s">
        <v>1756</v>
      </c>
      <c r="AZ494" t="s">
        <v>1756</v>
      </c>
      <c r="BA494" t="s">
        <v>1865</v>
      </c>
      <c r="BB494" t="s">
        <v>2543</v>
      </c>
      <c r="BC494" t="s">
        <v>2544</v>
      </c>
      <c r="BD494" t="s">
        <v>1756</v>
      </c>
      <c r="BE494" t="s">
        <v>824</v>
      </c>
      <c r="BF494" t="s">
        <v>824</v>
      </c>
    </row>
    <row r="495" spans="1:58">
      <c r="A495" t="s">
        <v>829</v>
      </c>
      <c r="B495">
        <v>6</v>
      </c>
      <c r="C495">
        <v>0</v>
      </c>
      <c r="D495">
        <v>9821</v>
      </c>
      <c r="E495" t="s">
        <v>2531</v>
      </c>
      <c r="F495">
        <v>53511012</v>
      </c>
      <c r="G495" t="s">
        <v>2041</v>
      </c>
      <c r="H495">
        <v>0</v>
      </c>
      <c r="I495" t="s">
        <v>2062</v>
      </c>
      <c r="J495">
        <v>138.05000000000001</v>
      </c>
      <c r="K495">
        <v>5</v>
      </c>
      <c r="L495" t="s">
        <v>2063</v>
      </c>
      <c r="M495" t="s">
        <v>2064</v>
      </c>
      <c r="N495" t="s">
        <v>1757</v>
      </c>
      <c r="O495" t="s">
        <v>1756</v>
      </c>
      <c r="P495" t="s">
        <v>1756</v>
      </c>
      <c r="Q495" s="387">
        <v>690.25</v>
      </c>
      <c r="R495">
        <v>89.732500000000002</v>
      </c>
      <c r="S495">
        <v>779.98249999999996</v>
      </c>
      <c r="T495" s="388">
        <v>44446</v>
      </c>
      <c r="U495">
        <v>0</v>
      </c>
      <c r="V495" t="s">
        <v>831</v>
      </c>
      <c r="W495" s="388">
        <v>44461</v>
      </c>
      <c r="X495">
        <v>163</v>
      </c>
      <c r="Y495">
        <v>0</v>
      </c>
      <c r="Z495">
        <v>0</v>
      </c>
      <c r="AA495" t="s">
        <v>1758</v>
      </c>
      <c r="AB495" t="s">
        <v>2044</v>
      </c>
      <c r="AD495" t="s">
        <v>2045</v>
      </c>
      <c r="AE495" t="s">
        <v>2046</v>
      </c>
      <c r="AI495" t="s">
        <v>1761</v>
      </c>
      <c r="AL495" t="s">
        <v>2532</v>
      </c>
      <c r="AM495">
        <v>6</v>
      </c>
      <c r="AN495" t="s">
        <v>2048</v>
      </c>
      <c r="AO495" t="s">
        <v>2049</v>
      </c>
      <c r="AP495">
        <v>0</v>
      </c>
      <c r="AQ495" s="388">
        <v>44450</v>
      </c>
      <c r="AS495" t="s">
        <v>2294</v>
      </c>
      <c r="AT495" s="388">
        <v>44454</v>
      </c>
      <c r="AU495" t="s">
        <v>1756</v>
      </c>
      <c r="AV495" t="s">
        <v>1756</v>
      </c>
      <c r="AZ495" t="s">
        <v>1756</v>
      </c>
      <c r="BA495" t="s">
        <v>1865</v>
      </c>
      <c r="BB495" t="s">
        <v>2545</v>
      </c>
      <c r="BC495" t="s">
        <v>2546</v>
      </c>
      <c r="BD495" t="s">
        <v>1756</v>
      </c>
      <c r="BE495" t="s">
        <v>824</v>
      </c>
      <c r="BF495" t="s">
        <v>824</v>
      </c>
    </row>
    <row r="496" spans="1:58">
      <c r="A496" t="s">
        <v>829</v>
      </c>
      <c r="B496">
        <v>6</v>
      </c>
      <c r="C496">
        <v>0</v>
      </c>
      <c r="D496">
        <v>9821</v>
      </c>
      <c r="E496" t="s">
        <v>2531</v>
      </c>
      <c r="F496">
        <v>53511012</v>
      </c>
      <c r="G496" t="s">
        <v>2041</v>
      </c>
      <c r="H496">
        <v>0</v>
      </c>
      <c r="I496" t="s">
        <v>2062</v>
      </c>
      <c r="J496">
        <v>138.05000000000001</v>
      </c>
      <c r="K496">
        <v>5</v>
      </c>
      <c r="L496" t="s">
        <v>2063</v>
      </c>
      <c r="M496" t="s">
        <v>2064</v>
      </c>
      <c r="N496" t="s">
        <v>1757</v>
      </c>
      <c r="O496" t="s">
        <v>1756</v>
      </c>
      <c r="P496" t="s">
        <v>1756</v>
      </c>
      <c r="Q496" s="387">
        <v>690.25</v>
      </c>
      <c r="R496">
        <v>89.732500000000002</v>
      </c>
      <c r="S496">
        <v>779.98249999999996</v>
      </c>
      <c r="T496" s="388">
        <v>44446</v>
      </c>
      <c r="U496">
        <v>0</v>
      </c>
      <c r="V496" t="s">
        <v>831</v>
      </c>
      <c r="W496" s="388">
        <v>44461</v>
      </c>
      <c r="X496">
        <v>163</v>
      </c>
      <c r="Y496">
        <v>0</v>
      </c>
      <c r="Z496">
        <v>0</v>
      </c>
      <c r="AA496" t="s">
        <v>1758</v>
      </c>
      <c r="AB496" t="s">
        <v>2044</v>
      </c>
      <c r="AD496" t="s">
        <v>2045</v>
      </c>
      <c r="AE496" t="s">
        <v>2046</v>
      </c>
      <c r="AI496" t="s">
        <v>1761</v>
      </c>
      <c r="AL496" t="s">
        <v>2532</v>
      </c>
      <c r="AM496">
        <v>6</v>
      </c>
      <c r="AN496" t="s">
        <v>2048</v>
      </c>
      <c r="AO496" t="s">
        <v>2049</v>
      </c>
      <c r="AP496">
        <v>0</v>
      </c>
      <c r="AQ496" s="388">
        <v>44450</v>
      </c>
      <c r="AS496" t="s">
        <v>2294</v>
      </c>
      <c r="AT496" s="388">
        <v>44454</v>
      </c>
      <c r="AU496" t="s">
        <v>1756</v>
      </c>
      <c r="AV496" t="s">
        <v>1756</v>
      </c>
      <c r="AZ496" t="s">
        <v>1756</v>
      </c>
      <c r="BA496" t="s">
        <v>1865</v>
      </c>
      <c r="BB496" t="s">
        <v>2545</v>
      </c>
      <c r="BC496" t="s">
        <v>2546</v>
      </c>
      <c r="BD496" t="s">
        <v>1756</v>
      </c>
      <c r="BE496" t="s">
        <v>824</v>
      </c>
      <c r="BF496" t="s">
        <v>824</v>
      </c>
    </row>
    <row r="497" spans="1:58">
      <c r="A497" t="s">
        <v>829</v>
      </c>
      <c r="B497">
        <v>6</v>
      </c>
      <c r="C497">
        <v>0</v>
      </c>
      <c r="D497">
        <v>9821</v>
      </c>
      <c r="E497" t="s">
        <v>2531</v>
      </c>
      <c r="F497">
        <v>53511012</v>
      </c>
      <c r="G497" t="s">
        <v>2041</v>
      </c>
      <c r="H497">
        <v>0</v>
      </c>
      <c r="I497" t="s">
        <v>2073</v>
      </c>
      <c r="J497">
        <v>243.75</v>
      </c>
      <c r="K497">
        <v>2</v>
      </c>
      <c r="L497" t="s">
        <v>1755</v>
      </c>
      <c r="M497" t="s">
        <v>2074</v>
      </c>
      <c r="N497" t="s">
        <v>1757</v>
      </c>
      <c r="O497" t="s">
        <v>1756</v>
      </c>
      <c r="P497" t="s">
        <v>1756</v>
      </c>
      <c r="Q497" s="387">
        <v>487.5</v>
      </c>
      <c r="R497">
        <v>63.375</v>
      </c>
      <c r="S497">
        <v>550.875</v>
      </c>
      <c r="T497" s="388">
        <v>44446</v>
      </c>
      <c r="U497">
        <v>0</v>
      </c>
      <c r="V497" t="s">
        <v>831</v>
      </c>
      <c r="W497" s="388">
        <v>44461</v>
      </c>
      <c r="X497">
        <v>163</v>
      </c>
      <c r="Y497">
        <v>0</v>
      </c>
      <c r="Z497">
        <v>0</v>
      </c>
      <c r="AA497" t="s">
        <v>1758</v>
      </c>
      <c r="AB497" t="s">
        <v>2044</v>
      </c>
      <c r="AD497" t="s">
        <v>2045</v>
      </c>
      <c r="AE497" t="s">
        <v>2046</v>
      </c>
      <c r="AI497" t="s">
        <v>1761</v>
      </c>
      <c r="AL497" t="s">
        <v>2532</v>
      </c>
      <c r="AM497">
        <v>6</v>
      </c>
      <c r="AN497" t="s">
        <v>2048</v>
      </c>
      <c r="AO497" t="s">
        <v>2049</v>
      </c>
      <c r="AP497">
        <v>0</v>
      </c>
      <c r="AQ497" s="388">
        <v>44450</v>
      </c>
      <c r="AS497" t="s">
        <v>2294</v>
      </c>
      <c r="AT497" s="388">
        <v>44454</v>
      </c>
      <c r="AU497" t="s">
        <v>1756</v>
      </c>
      <c r="AV497" t="s">
        <v>1756</v>
      </c>
      <c r="AZ497" t="s">
        <v>1756</v>
      </c>
      <c r="BA497" t="s">
        <v>1865</v>
      </c>
      <c r="BB497" t="s">
        <v>2547</v>
      </c>
      <c r="BC497" t="s">
        <v>2548</v>
      </c>
      <c r="BD497" t="s">
        <v>1756</v>
      </c>
      <c r="BE497" t="s">
        <v>824</v>
      </c>
      <c r="BF497" t="s">
        <v>824</v>
      </c>
    </row>
    <row r="498" spans="1:58">
      <c r="A498" t="s">
        <v>829</v>
      </c>
      <c r="B498">
        <v>6</v>
      </c>
      <c r="C498">
        <v>0</v>
      </c>
      <c r="D498">
        <v>9821</v>
      </c>
      <c r="E498" t="s">
        <v>2531</v>
      </c>
      <c r="F498">
        <v>53511012</v>
      </c>
      <c r="G498" t="s">
        <v>2041</v>
      </c>
      <c r="H498">
        <v>0</v>
      </c>
      <c r="I498" t="s">
        <v>2083</v>
      </c>
      <c r="J498">
        <v>12.21</v>
      </c>
      <c r="K498">
        <v>5</v>
      </c>
      <c r="L498" t="s">
        <v>1771</v>
      </c>
      <c r="M498" t="s">
        <v>2084</v>
      </c>
      <c r="N498" t="s">
        <v>1757</v>
      </c>
      <c r="O498" t="s">
        <v>1756</v>
      </c>
      <c r="P498" t="s">
        <v>1756</v>
      </c>
      <c r="Q498" s="387">
        <v>61.05</v>
      </c>
      <c r="R498">
        <v>7.9364999999999997</v>
      </c>
      <c r="S498">
        <v>68.986499999999992</v>
      </c>
      <c r="T498" s="388">
        <v>44446</v>
      </c>
      <c r="U498">
        <v>0</v>
      </c>
      <c r="V498" t="s">
        <v>831</v>
      </c>
      <c r="W498" s="388">
        <v>44461</v>
      </c>
      <c r="X498">
        <v>163</v>
      </c>
      <c r="Y498">
        <v>0</v>
      </c>
      <c r="Z498">
        <v>0</v>
      </c>
      <c r="AA498" t="s">
        <v>1758</v>
      </c>
      <c r="AB498" t="s">
        <v>2044</v>
      </c>
      <c r="AD498" t="s">
        <v>2045</v>
      </c>
      <c r="AE498" t="s">
        <v>2046</v>
      </c>
      <c r="AI498" t="s">
        <v>1761</v>
      </c>
      <c r="AL498" t="s">
        <v>2532</v>
      </c>
      <c r="AM498">
        <v>6</v>
      </c>
      <c r="AN498" t="s">
        <v>2048</v>
      </c>
      <c r="AO498" t="s">
        <v>2049</v>
      </c>
      <c r="AP498">
        <v>0</v>
      </c>
      <c r="AQ498" s="388">
        <v>44450</v>
      </c>
      <c r="AS498" t="s">
        <v>2294</v>
      </c>
      <c r="AT498" s="388">
        <v>44454</v>
      </c>
      <c r="AU498" t="s">
        <v>1756</v>
      </c>
      <c r="AV498" t="s">
        <v>1756</v>
      </c>
      <c r="AZ498" t="s">
        <v>1756</v>
      </c>
      <c r="BA498" t="s">
        <v>1865</v>
      </c>
      <c r="BB498" t="s">
        <v>2549</v>
      </c>
      <c r="BC498" t="s">
        <v>2550</v>
      </c>
      <c r="BD498" t="s">
        <v>1756</v>
      </c>
      <c r="BE498" t="s">
        <v>824</v>
      </c>
      <c r="BF498" t="s">
        <v>824</v>
      </c>
    </row>
    <row r="499" spans="1:58">
      <c r="A499" t="s">
        <v>829</v>
      </c>
      <c r="B499">
        <v>6</v>
      </c>
      <c r="C499">
        <v>0</v>
      </c>
      <c r="D499">
        <v>9821</v>
      </c>
      <c r="E499" t="s">
        <v>2531</v>
      </c>
      <c r="F499">
        <v>53511012</v>
      </c>
      <c r="G499" t="s">
        <v>2041</v>
      </c>
      <c r="H499">
        <v>0</v>
      </c>
      <c r="I499" t="s">
        <v>2095</v>
      </c>
      <c r="J499">
        <v>138.44999999999999</v>
      </c>
      <c r="K499">
        <v>5</v>
      </c>
      <c r="L499" t="s">
        <v>2063</v>
      </c>
      <c r="M499" t="s">
        <v>2096</v>
      </c>
      <c r="N499" t="s">
        <v>1757</v>
      </c>
      <c r="O499" t="s">
        <v>1756</v>
      </c>
      <c r="P499" t="s">
        <v>1756</v>
      </c>
      <c r="Q499" s="387">
        <v>692.25</v>
      </c>
      <c r="R499">
        <v>89.992500000000007</v>
      </c>
      <c r="S499">
        <v>782.24249999999995</v>
      </c>
      <c r="T499" s="388">
        <v>44446</v>
      </c>
      <c r="U499">
        <v>0</v>
      </c>
      <c r="V499" t="s">
        <v>831</v>
      </c>
      <c r="W499" s="388">
        <v>44461</v>
      </c>
      <c r="X499">
        <v>163</v>
      </c>
      <c r="Y499">
        <v>0</v>
      </c>
      <c r="Z499">
        <v>0</v>
      </c>
      <c r="AA499" t="s">
        <v>1758</v>
      </c>
      <c r="AB499" t="s">
        <v>2044</v>
      </c>
      <c r="AD499" t="s">
        <v>2045</v>
      </c>
      <c r="AE499" t="s">
        <v>2046</v>
      </c>
      <c r="AI499" t="s">
        <v>1761</v>
      </c>
      <c r="AL499" t="s">
        <v>2532</v>
      </c>
      <c r="AM499">
        <v>6</v>
      </c>
      <c r="AN499" t="s">
        <v>2048</v>
      </c>
      <c r="AO499" t="s">
        <v>2049</v>
      </c>
      <c r="AP499">
        <v>0</v>
      </c>
      <c r="AQ499" s="388">
        <v>44450</v>
      </c>
      <c r="AS499" t="s">
        <v>2294</v>
      </c>
      <c r="AT499" s="388">
        <v>44454</v>
      </c>
      <c r="AU499" t="s">
        <v>1756</v>
      </c>
      <c r="AV499" t="s">
        <v>1756</v>
      </c>
      <c r="AZ499" t="s">
        <v>1756</v>
      </c>
      <c r="BA499" t="s">
        <v>1865</v>
      </c>
      <c r="BB499" t="s">
        <v>2551</v>
      </c>
      <c r="BC499" t="s">
        <v>2552</v>
      </c>
      <c r="BD499" t="s">
        <v>1756</v>
      </c>
      <c r="BE499" t="s">
        <v>824</v>
      </c>
      <c r="BF499" t="s">
        <v>824</v>
      </c>
    </row>
    <row r="500" spans="1:58">
      <c r="A500" t="s">
        <v>829</v>
      </c>
      <c r="B500">
        <v>6</v>
      </c>
      <c r="C500">
        <v>0</v>
      </c>
      <c r="D500">
        <v>9819</v>
      </c>
      <c r="E500" t="s">
        <v>2553</v>
      </c>
      <c r="F500">
        <v>53511012</v>
      </c>
      <c r="G500" t="s">
        <v>2041</v>
      </c>
      <c r="H500">
        <v>0</v>
      </c>
      <c r="I500" t="s">
        <v>2042</v>
      </c>
      <c r="J500">
        <v>60</v>
      </c>
      <c r="K500">
        <v>11</v>
      </c>
      <c r="L500" t="s">
        <v>1771</v>
      </c>
      <c r="M500" t="s">
        <v>1756</v>
      </c>
      <c r="N500" t="s">
        <v>1756</v>
      </c>
      <c r="O500" t="s">
        <v>1757</v>
      </c>
      <c r="P500" t="s">
        <v>1757</v>
      </c>
      <c r="Q500" s="387">
        <v>660</v>
      </c>
      <c r="R500">
        <v>85.8</v>
      </c>
      <c r="S500">
        <v>745.8</v>
      </c>
      <c r="T500" s="388">
        <v>44445</v>
      </c>
      <c r="U500">
        <v>0</v>
      </c>
      <c r="V500" t="s">
        <v>831</v>
      </c>
      <c r="W500" s="388">
        <v>44461</v>
      </c>
      <c r="X500">
        <v>163</v>
      </c>
      <c r="Y500">
        <v>0</v>
      </c>
      <c r="Z500">
        <v>0</v>
      </c>
      <c r="AA500" t="s">
        <v>1758</v>
      </c>
      <c r="AB500" t="s">
        <v>2044</v>
      </c>
      <c r="AD500" t="s">
        <v>2045</v>
      </c>
      <c r="AE500" t="s">
        <v>2046</v>
      </c>
      <c r="AI500" t="s">
        <v>1761</v>
      </c>
      <c r="AL500" t="s">
        <v>2554</v>
      </c>
      <c r="AM500">
        <v>6</v>
      </c>
      <c r="AN500" t="s">
        <v>2048</v>
      </c>
      <c r="AO500" t="s">
        <v>2049</v>
      </c>
      <c r="AP500">
        <v>0</v>
      </c>
      <c r="AQ500" s="388">
        <v>44450</v>
      </c>
      <c r="AS500" t="s">
        <v>2294</v>
      </c>
      <c r="AT500" s="388">
        <v>44454</v>
      </c>
      <c r="AU500" t="s">
        <v>1756</v>
      </c>
      <c r="AV500" t="s">
        <v>1756</v>
      </c>
      <c r="AZ500" t="s">
        <v>1756</v>
      </c>
      <c r="BA500" t="s">
        <v>1865</v>
      </c>
      <c r="BB500" t="s">
        <v>2555</v>
      </c>
      <c r="BC500" t="s">
        <v>2556</v>
      </c>
      <c r="BD500" t="s">
        <v>1756</v>
      </c>
      <c r="BE500" t="s">
        <v>824</v>
      </c>
      <c r="BF500" t="s">
        <v>824</v>
      </c>
    </row>
    <row r="501" spans="1:58">
      <c r="A501" t="s">
        <v>829</v>
      </c>
      <c r="B501">
        <v>6</v>
      </c>
      <c r="C501">
        <v>0</v>
      </c>
      <c r="D501">
        <v>9819</v>
      </c>
      <c r="E501" t="s">
        <v>2553</v>
      </c>
      <c r="F501">
        <v>53511012</v>
      </c>
      <c r="G501" t="s">
        <v>2041</v>
      </c>
      <c r="H501">
        <v>0</v>
      </c>
      <c r="I501" t="s">
        <v>2103</v>
      </c>
      <c r="J501">
        <v>70</v>
      </c>
      <c r="K501">
        <v>10</v>
      </c>
      <c r="L501" t="s">
        <v>1771</v>
      </c>
      <c r="M501" t="s">
        <v>1756</v>
      </c>
      <c r="N501" t="s">
        <v>1756</v>
      </c>
      <c r="O501" t="s">
        <v>2104</v>
      </c>
      <c r="P501" t="s">
        <v>1757</v>
      </c>
      <c r="Q501" s="387">
        <v>700</v>
      </c>
      <c r="R501">
        <v>91</v>
      </c>
      <c r="S501">
        <v>790.99999999999989</v>
      </c>
      <c r="T501" s="388">
        <v>44445</v>
      </c>
      <c r="U501">
        <v>0</v>
      </c>
      <c r="V501" t="s">
        <v>831</v>
      </c>
      <c r="W501" s="388">
        <v>44461</v>
      </c>
      <c r="X501">
        <v>163</v>
      </c>
      <c r="Y501">
        <v>0</v>
      </c>
      <c r="Z501">
        <v>0</v>
      </c>
      <c r="AA501" t="s">
        <v>1758</v>
      </c>
      <c r="AB501" t="s">
        <v>2044</v>
      </c>
      <c r="AD501" t="s">
        <v>2045</v>
      </c>
      <c r="AE501" t="s">
        <v>2046</v>
      </c>
      <c r="AI501" t="s">
        <v>1761</v>
      </c>
      <c r="AL501" t="s">
        <v>2554</v>
      </c>
      <c r="AM501">
        <v>6</v>
      </c>
      <c r="AN501" t="s">
        <v>2048</v>
      </c>
      <c r="AO501" t="s">
        <v>2049</v>
      </c>
      <c r="AP501">
        <v>0</v>
      </c>
      <c r="AQ501" s="388">
        <v>44450</v>
      </c>
      <c r="AS501" t="s">
        <v>2294</v>
      </c>
      <c r="AT501" s="388">
        <v>44454</v>
      </c>
      <c r="AU501" t="s">
        <v>1756</v>
      </c>
      <c r="AV501" t="s">
        <v>1756</v>
      </c>
      <c r="AZ501" t="s">
        <v>1756</v>
      </c>
      <c r="BA501" t="s">
        <v>1865</v>
      </c>
      <c r="BB501" t="s">
        <v>2557</v>
      </c>
      <c r="BC501" t="s">
        <v>2558</v>
      </c>
      <c r="BD501" t="s">
        <v>1756</v>
      </c>
      <c r="BE501" t="s">
        <v>824</v>
      </c>
      <c r="BF501" t="s">
        <v>824</v>
      </c>
    </row>
    <row r="502" spans="1:58">
      <c r="A502" t="s">
        <v>829</v>
      </c>
      <c r="B502">
        <v>6</v>
      </c>
      <c r="C502">
        <v>0</v>
      </c>
      <c r="D502">
        <v>9819</v>
      </c>
      <c r="E502" t="s">
        <v>2553</v>
      </c>
      <c r="F502">
        <v>53511012</v>
      </c>
      <c r="G502" t="s">
        <v>2041</v>
      </c>
      <c r="H502">
        <v>0</v>
      </c>
      <c r="I502" t="s">
        <v>2052</v>
      </c>
      <c r="J502">
        <v>75</v>
      </c>
      <c r="K502">
        <v>25</v>
      </c>
      <c r="L502" t="s">
        <v>1771</v>
      </c>
      <c r="M502" t="s">
        <v>1756</v>
      </c>
      <c r="N502" t="s">
        <v>1756</v>
      </c>
      <c r="O502" t="s">
        <v>1757</v>
      </c>
      <c r="P502" t="s">
        <v>1757</v>
      </c>
      <c r="Q502" s="387">
        <v>1875</v>
      </c>
      <c r="R502">
        <v>243.75</v>
      </c>
      <c r="S502">
        <v>2118.75</v>
      </c>
      <c r="T502" s="388">
        <v>44445</v>
      </c>
      <c r="U502">
        <v>0</v>
      </c>
      <c r="V502" t="s">
        <v>831</v>
      </c>
      <c r="W502" s="388">
        <v>44461</v>
      </c>
      <c r="X502">
        <v>163</v>
      </c>
      <c r="Y502">
        <v>0</v>
      </c>
      <c r="Z502">
        <v>0</v>
      </c>
      <c r="AA502" t="s">
        <v>1758</v>
      </c>
      <c r="AB502" t="s">
        <v>2044</v>
      </c>
      <c r="AD502" t="s">
        <v>2045</v>
      </c>
      <c r="AE502" t="s">
        <v>2046</v>
      </c>
      <c r="AI502" t="s">
        <v>1761</v>
      </c>
      <c r="AL502" t="s">
        <v>2554</v>
      </c>
      <c r="AM502">
        <v>6</v>
      </c>
      <c r="AN502" t="s">
        <v>2048</v>
      </c>
      <c r="AO502" t="s">
        <v>2049</v>
      </c>
      <c r="AP502">
        <v>0</v>
      </c>
      <c r="AQ502" s="388">
        <v>44450</v>
      </c>
      <c r="AS502" t="s">
        <v>2294</v>
      </c>
      <c r="AT502" s="388">
        <v>44454</v>
      </c>
      <c r="AU502" t="s">
        <v>1756</v>
      </c>
      <c r="AV502" t="s">
        <v>1756</v>
      </c>
      <c r="AZ502" t="s">
        <v>1756</v>
      </c>
      <c r="BA502" t="s">
        <v>1865</v>
      </c>
      <c r="BB502" t="s">
        <v>2559</v>
      </c>
      <c r="BC502" t="s">
        <v>2560</v>
      </c>
      <c r="BD502" t="s">
        <v>1756</v>
      </c>
      <c r="BE502" t="s">
        <v>824</v>
      </c>
      <c r="BF502" t="s">
        <v>824</v>
      </c>
    </row>
    <row r="503" spans="1:58">
      <c r="A503" t="s">
        <v>829</v>
      </c>
      <c r="B503">
        <v>6</v>
      </c>
      <c r="C503">
        <v>0</v>
      </c>
      <c r="D503">
        <v>9819</v>
      </c>
      <c r="E503" t="s">
        <v>2553</v>
      </c>
      <c r="F503">
        <v>53511012</v>
      </c>
      <c r="G503" t="s">
        <v>2041</v>
      </c>
      <c r="H503">
        <v>0</v>
      </c>
      <c r="I503" t="s">
        <v>2052</v>
      </c>
      <c r="J503">
        <v>75</v>
      </c>
      <c r="K503">
        <v>33</v>
      </c>
      <c r="L503" t="s">
        <v>1771</v>
      </c>
      <c r="M503" t="s">
        <v>1756</v>
      </c>
      <c r="N503" t="s">
        <v>1756</v>
      </c>
      <c r="O503" t="s">
        <v>1757</v>
      </c>
      <c r="P503" t="s">
        <v>1757</v>
      </c>
      <c r="Q503" s="387">
        <v>2475</v>
      </c>
      <c r="R503">
        <v>321.75</v>
      </c>
      <c r="S503">
        <v>2796.7499999999995</v>
      </c>
      <c r="T503" s="388">
        <v>44445</v>
      </c>
      <c r="U503">
        <v>0</v>
      </c>
      <c r="V503" t="s">
        <v>831</v>
      </c>
      <c r="W503" s="388">
        <v>44461</v>
      </c>
      <c r="X503">
        <v>163</v>
      </c>
      <c r="Y503">
        <v>0</v>
      </c>
      <c r="Z503">
        <v>0</v>
      </c>
      <c r="AA503" t="s">
        <v>1758</v>
      </c>
      <c r="AB503" t="s">
        <v>2044</v>
      </c>
      <c r="AD503" t="s">
        <v>2045</v>
      </c>
      <c r="AE503" t="s">
        <v>2046</v>
      </c>
      <c r="AI503" t="s">
        <v>1761</v>
      </c>
      <c r="AL503" t="s">
        <v>2554</v>
      </c>
      <c r="AM503">
        <v>6</v>
      </c>
      <c r="AN503" t="s">
        <v>2048</v>
      </c>
      <c r="AO503" t="s">
        <v>2049</v>
      </c>
      <c r="AP503">
        <v>0</v>
      </c>
      <c r="AQ503" s="388">
        <v>44450</v>
      </c>
      <c r="AS503" t="s">
        <v>2294</v>
      </c>
      <c r="AT503" s="388">
        <v>44454</v>
      </c>
      <c r="AU503" t="s">
        <v>1756</v>
      </c>
      <c r="AV503" t="s">
        <v>1756</v>
      </c>
      <c r="AZ503" t="s">
        <v>1756</v>
      </c>
      <c r="BA503" t="s">
        <v>1865</v>
      </c>
      <c r="BB503" t="s">
        <v>2561</v>
      </c>
      <c r="BC503" t="s">
        <v>2562</v>
      </c>
      <c r="BD503" t="s">
        <v>1756</v>
      </c>
      <c r="BE503" t="s">
        <v>824</v>
      </c>
      <c r="BF503" t="s">
        <v>824</v>
      </c>
    </row>
    <row r="504" spans="1:58">
      <c r="A504" t="s">
        <v>829</v>
      </c>
      <c r="B504">
        <v>6</v>
      </c>
      <c r="C504">
        <v>0</v>
      </c>
      <c r="D504">
        <v>9819</v>
      </c>
      <c r="E504" t="s">
        <v>2553</v>
      </c>
      <c r="F504">
        <v>53511012</v>
      </c>
      <c r="G504" t="s">
        <v>2041</v>
      </c>
      <c r="H504">
        <v>0</v>
      </c>
      <c r="I504" t="s">
        <v>2056</v>
      </c>
      <c r="J504">
        <v>210</v>
      </c>
      <c r="K504">
        <v>11</v>
      </c>
      <c r="L504" t="s">
        <v>1755</v>
      </c>
      <c r="M504" t="s">
        <v>1756</v>
      </c>
      <c r="N504" t="s">
        <v>1756</v>
      </c>
      <c r="O504" t="s">
        <v>1757</v>
      </c>
      <c r="P504" t="s">
        <v>1757</v>
      </c>
      <c r="Q504" s="387">
        <v>2310</v>
      </c>
      <c r="R504">
        <v>300.3</v>
      </c>
      <c r="S504">
        <v>2610.2999999999997</v>
      </c>
      <c r="T504" s="388">
        <v>44445</v>
      </c>
      <c r="U504">
        <v>0</v>
      </c>
      <c r="V504" t="s">
        <v>831</v>
      </c>
      <c r="W504" s="388">
        <v>44461</v>
      </c>
      <c r="X504">
        <v>163</v>
      </c>
      <c r="Y504">
        <v>0</v>
      </c>
      <c r="Z504">
        <v>0</v>
      </c>
      <c r="AA504" t="s">
        <v>1758</v>
      </c>
      <c r="AB504" t="s">
        <v>2044</v>
      </c>
      <c r="AD504" t="s">
        <v>2045</v>
      </c>
      <c r="AE504" t="s">
        <v>2046</v>
      </c>
      <c r="AI504" t="s">
        <v>1761</v>
      </c>
      <c r="AL504" t="s">
        <v>2554</v>
      </c>
      <c r="AM504">
        <v>6</v>
      </c>
      <c r="AN504" t="s">
        <v>2048</v>
      </c>
      <c r="AO504" t="s">
        <v>2049</v>
      </c>
      <c r="AP504">
        <v>0</v>
      </c>
      <c r="AQ504" s="388">
        <v>44450</v>
      </c>
      <c r="AS504" t="s">
        <v>2294</v>
      </c>
      <c r="AT504" s="388">
        <v>44454</v>
      </c>
      <c r="AU504" t="s">
        <v>1756</v>
      </c>
      <c r="AV504" t="s">
        <v>1756</v>
      </c>
      <c r="AZ504" t="s">
        <v>1756</v>
      </c>
      <c r="BA504" t="s">
        <v>1865</v>
      </c>
      <c r="BB504" t="s">
        <v>2563</v>
      </c>
      <c r="BC504" t="s">
        <v>2564</v>
      </c>
      <c r="BD504" t="s">
        <v>1756</v>
      </c>
      <c r="BE504" t="s">
        <v>824</v>
      </c>
      <c r="BF504" t="s">
        <v>824</v>
      </c>
    </row>
    <row r="505" spans="1:58">
      <c r="A505" t="s">
        <v>829</v>
      </c>
      <c r="B505">
        <v>6</v>
      </c>
      <c r="C505">
        <v>0</v>
      </c>
      <c r="D505">
        <v>9819</v>
      </c>
      <c r="E505" t="s">
        <v>2553</v>
      </c>
      <c r="F505">
        <v>53511012</v>
      </c>
      <c r="G505" t="s">
        <v>2041</v>
      </c>
      <c r="H505">
        <v>0</v>
      </c>
      <c r="I505" t="s">
        <v>518</v>
      </c>
      <c r="J505">
        <v>95</v>
      </c>
      <c r="K505">
        <v>12</v>
      </c>
      <c r="L505" t="s">
        <v>1771</v>
      </c>
      <c r="M505" t="s">
        <v>1756</v>
      </c>
      <c r="N505" t="s">
        <v>1756</v>
      </c>
      <c r="O505" t="s">
        <v>1757</v>
      </c>
      <c r="P505" t="s">
        <v>1757</v>
      </c>
      <c r="Q505" s="387">
        <v>1140</v>
      </c>
      <c r="R505">
        <v>148.20000000000002</v>
      </c>
      <c r="S505">
        <v>1288.1999999999998</v>
      </c>
      <c r="T505" s="388">
        <v>44445</v>
      </c>
      <c r="U505">
        <v>0</v>
      </c>
      <c r="V505" t="s">
        <v>831</v>
      </c>
      <c r="W505" s="388">
        <v>44461</v>
      </c>
      <c r="X505">
        <v>163</v>
      </c>
      <c r="Y505">
        <v>0</v>
      </c>
      <c r="Z505">
        <v>0</v>
      </c>
      <c r="AA505" t="s">
        <v>1758</v>
      </c>
      <c r="AB505" t="s">
        <v>2044</v>
      </c>
      <c r="AD505" t="s">
        <v>2045</v>
      </c>
      <c r="AE505" t="s">
        <v>2046</v>
      </c>
      <c r="AI505" t="s">
        <v>1761</v>
      </c>
      <c r="AL505" t="s">
        <v>2554</v>
      </c>
      <c r="AM505">
        <v>6</v>
      </c>
      <c r="AN505" t="s">
        <v>2048</v>
      </c>
      <c r="AO505" t="s">
        <v>2049</v>
      </c>
      <c r="AP505">
        <v>0</v>
      </c>
      <c r="AQ505" s="388">
        <v>44450</v>
      </c>
      <c r="AS505" t="s">
        <v>2294</v>
      </c>
      <c r="AT505" s="388">
        <v>44454</v>
      </c>
      <c r="AU505" t="s">
        <v>1756</v>
      </c>
      <c r="AV505" t="s">
        <v>1756</v>
      </c>
      <c r="AZ505" t="s">
        <v>1756</v>
      </c>
      <c r="BA505" t="s">
        <v>1865</v>
      </c>
      <c r="BB505" t="s">
        <v>2565</v>
      </c>
      <c r="BC505" t="s">
        <v>2566</v>
      </c>
      <c r="BD505" t="s">
        <v>1756</v>
      </c>
      <c r="BE505" t="s">
        <v>824</v>
      </c>
      <c r="BF505" t="s">
        <v>824</v>
      </c>
    </row>
    <row r="506" spans="1:58">
      <c r="A506" t="s">
        <v>829</v>
      </c>
      <c r="B506">
        <v>6</v>
      </c>
      <c r="C506">
        <v>0</v>
      </c>
      <c r="D506">
        <v>9819</v>
      </c>
      <c r="E506" t="s">
        <v>2553</v>
      </c>
      <c r="F506">
        <v>53511012</v>
      </c>
      <c r="G506" t="s">
        <v>2041</v>
      </c>
      <c r="H506">
        <v>0</v>
      </c>
      <c r="I506" t="s">
        <v>2113</v>
      </c>
      <c r="J506">
        <v>122.39</v>
      </c>
      <c r="K506">
        <v>10</v>
      </c>
      <c r="L506" t="s">
        <v>2063</v>
      </c>
      <c r="M506" t="s">
        <v>2114</v>
      </c>
      <c r="N506" t="s">
        <v>1757</v>
      </c>
      <c r="O506" t="s">
        <v>1756</v>
      </c>
      <c r="P506" t="s">
        <v>1756</v>
      </c>
      <c r="Q506" s="387">
        <v>1223.9000000000001</v>
      </c>
      <c r="R506">
        <v>159.10700000000003</v>
      </c>
      <c r="S506">
        <v>1383.0070000000001</v>
      </c>
      <c r="T506" s="388">
        <v>44445</v>
      </c>
      <c r="U506">
        <v>0</v>
      </c>
      <c r="V506" t="s">
        <v>831</v>
      </c>
      <c r="W506" s="388">
        <v>44461</v>
      </c>
      <c r="X506">
        <v>163</v>
      </c>
      <c r="Y506">
        <v>0</v>
      </c>
      <c r="Z506">
        <v>0</v>
      </c>
      <c r="AA506" t="s">
        <v>1758</v>
      </c>
      <c r="AB506" t="s">
        <v>2044</v>
      </c>
      <c r="AD506" t="s">
        <v>2045</v>
      </c>
      <c r="AE506" t="s">
        <v>2046</v>
      </c>
      <c r="AI506" t="s">
        <v>1761</v>
      </c>
      <c r="AL506" t="s">
        <v>2554</v>
      </c>
      <c r="AM506">
        <v>6</v>
      </c>
      <c r="AN506" t="s">
        <v>2048</v>
      </c>
      <c r="AO506" t="s">
        <v>2049</v>
      </c>
      <c r="AP506">
        <v>0</v>
      </c>
      <c r="AQ506" s="388">
        <v>44450</v>
      </c>
      <c r="AS506" t="s">
        <v>2294</v>
      </c>
      <c r="AT506" s="388">
        <v>44454</v>
      </c>
      <c r="AU506" t="s">
        <v>1756</v>
      </c>
      <c r="AV506" t="s">
        <v>1756</v>
      </c>
      <c r="AZ506" t="s">
        <v>1756</v>
      </c>
      <c r="BA506" t="s">
        <v>1865</v>
      </c>
      <c r="BB506" t="s">
        <v>2567</v>
      </c>
      <c r="BC506" t="s">
        <v>2568</v>
      </c>
      <c r="BD506" t="s">
        <v>1756</v>
      </c>
      <c r="BE506" t="s">
        <v>824</v>
      </c>
      <c r="BF506" t="s">
        <v>824</v>
      </c>
    </row>
    <row r="507" spans="1:58">
      <c r="A507" t="s">
        <v>829</v>
      </c>
      <c r="B507">
        <v>6</v>
      </c>
      <c r="C507">
        <v>0</v>
      </c>
      <c r="D507">
        <v>9819</v>
      </c>
      <c r="E507" t="s">
        <v>2553</v>
      </c>
      <c r="F507">
        <v>53511012</v>
      </c>
      <c r="G507" t="s">
        <v>2041</v>
      </c>
      <c r="H507">
        <v>0</v>
      </c>
      <c r="I507" t="s">
        <v>2069</v>
      </c>
      <c r="J507">
        <v>144.6</v>
      </c>
      <c r="K507">
        <v>5</v>
      </c>
      <c r="L507" t="s">
        <v>2063</v>
      </c>
      <c r="M507" t="s">
        <v>1757</v>
      </c>
      <c r="N507" t="s">
        <v>1757</v>
      </c>
      <c r="O507" t="s">
        <v>1756</v>
      </c>
      <c r="P507" t="s">
        <v>1756</v>
      </c>
      <c r="Q507" s="387">
        <v>723</v>
      </c>
      <c r="R507">
        <v>93.990000000000009</v>
      </c>
      <c r="S507">
        <v>816.9899999999999</v>
      </c>
      <c r="T507" s="388">
        <v>44445</v>
      </c>
      <c r="U507">
        <v>0</v>
      </c>
      <c r="V507" t="s">
        <v>831</v>
      </c>
      <c r="W507" s="388">
        <v>44461</v>
      </c>
      <c r="X507">
        <v>163</v>
      </c>
      <c r="Y507">
        <v>0</v>
      </c>
      <c r="Z507">
        <v>0</v>
      </c>
      <c r="AA507" t="s">
        <v>1758</v>
      </c>
      <c r="AB507" t="s">
        <v>2044</v>
      </c>
      <c r="AD507" t="s">
        <v>2045</v>
      </c>
      <c r="AE507" t="s">
        <v>2046</v>
      </c>
      <c r="AI507" t="s">
        <v>1761</v>
      </c>
      <c r="AL507" t="s">
        <v>2554</v>
      </c>
      <c r="AM507">
        <v>6</v>
      </c>
      <c r="AN507" t="s">
        <v>2048</v>
      </c>
      <c r="AO507" t="s">
        <v>2049</v>
      </c>
      <c r="AP507">
        <v>0</v>
      </c>
      <c r="AQ507" s="388">
        <v>44450</v>
      </c>
      <c r="AS507" t="s">
        <v>2294</v>
      </c>
      <c r="AT507" s="388">
        <v>44454</v>
      </c>
      <c r="AU507" t="s">
        <v>1756</v>
      </c>
      <c r="AV507" t="s">
        <v>1756</v>
      </c>
      <c r="AZ507" t="s">
        <v>1756</v>
      </c>
      <c r="BA507" t="s">
        <v>1865</v>
      </c>
      <c r="BB507" t="s">
        <v>2569</v>
      </c>
      <c r="BC507" t="s">
        <v>2570</v>
      </c>
      <c r="BD507" t="s">
        <v>1756</v>
      </c>
      <c r="BE507" t="s">
        <v>824</v>
      </c>
      <c r="BF507" t="s">
        <v>824</v>
      </c>
    </row>
    <row r="508" spans="1:58">
      <c r="A508" t="s">
        <v>829</v>
      </c>
      <c r="B508">
        <v>6</v>
      </c>
      <c r="C508">
        <v>0</v>
      </c>
      <c r="D508">
        <v>9819</v>
      </c>
      <c r="E508" t="s">
        <v>2553</v>
      </c>
      <c r="F508">
        <v>53511012</v>
      </c>
      <c r="G508" t="s">
        <v>2041</v>
      </c>
      <c r="H508">
        <v>0</v>
      </c>
      <c r="I508" t="s">
        <v>2073</v>
      </c>
      <c r="J508">
        <v>243.75</v>
      </c>
      <c r="K508">
        <v>3</v>
      </c>
      <c r="L508" t="s">
        <v>1755</v>
      </c>
      <c r="M508" t="s">
        <v>1757</v>
      </c>
      <c r="N508" t="s">
        <v>1757</v>
      </c>
      <c r="O508" t="s">
        <v>1756</v>
      </c>
      <c r="P508" t="s">
        <v>1756</v>
      </c>
      <c r="Q508" s="387">
        <v>731.25</v>
      </c>
      <c r="R508">
        <v>95.0625</v>
      </c>
      <c r="S508">
        <v>826.31249999999989</v>
      </c>
      <c r="T508" s="388">
        <v>44445</v>
      </c>
      <c r="U508">
        <v>0</v>
      </c>
      <c r="V508" t="s">
        <v>831</v>
      </c>
      <c r="W508" s="388">
        <v>44461</v>
      </c>
      <c r="X508">
        <v>163</v>
      </c>
      <c r="Y508">
        <v>0</v>
      </c>
      <c r="Z508">
        <v>0</v>
      </c>
      <c r="AA508" t="s">
        <v>1758</v>
      </c>
      <c r="AB508" t="s">
        <v>2044</v>
      </c>
      <c r="AD508" t="s">
        <v>2045</v>
      </c>
      <c r="AE508" t="s">
        <v>2046</v>
      </c>
      <c r="AI508" t="s">
        <v>1761</v>
      </c>
      <c r="AL508" t="s">
        <v>2554</v>
      </c>
      <c r="AM508">
        <v>6</v>
      </c>
      <c r="AN508" t="s">
        <v>2048</v>
      </c>
      <c r="AO508" t="s">
        <v>2049</v>
      </c>
      <c r="AP508">
        <v>0</v>
      </c>
      <c r="AQ508" s="388">
        <v>44450</v>
      </c>
      <c r="AS508" t="s">
        <v>2294</v>
      </c>
      <c r="AT508" s="388">
        <v>44454</v>
      </c>
      <c r="AU508" t="s">
        <v>1756</v>
      </c>
      <c r="AV508" t="s">
        <v>1756</v>
      </c>
      <c r="AZ508" t="s">
        <v>1756</v>
      </c>
      <c r="BA508" t="s">
        <v>1865</v>
      </c>
      <c r="BB508" t="s">
        <v>2571</v>
      </c>
      <c r="BC508" t="s">
        <v>2572</v>
      </c>
      <c r="BD508" t="s">
        <v>1756</v>
      </c>
      <c r="BE508" t="s">
        <v>824</v>
      </c>
      <c r="BF508" t="s">
        <v>824</v>
      </c>
    </row>
    <row r="509" spans="1:58">
      <c r="A509" t="s">
        <v>829</v>
      </c>
      <c r="B509">
        <v>6</v>
      </c>
      <c r="C509">
        <v>0</v>
      </c>
      <c r="D509">
        <v>9819</v>
      </c>
      <c r="E509" t="s">
        <v>2553</v>
      </c>
      <c r="F509">
        <v>53511012</v>
      </c>
      <c r="G509" t="s">
        <v>2041</v>
      </c>
      <c r="H509">
        <v>0</v>
      </c>
      <c r="I509" t="s">
        <v>2079</v>
      </c>
      <c r="J509">
        <v>63.38</v>
      </c>
      <c r="K509">
        <v>9</v>
      </c>
      <c r="L509" t="s">
        <v>1771</v>
      </c>
      <c r="M509" t="s">
        <v>1757</v>
      </c>
      <c r="N509" t="s">
        <v>1757</v>
      </c>
      <c r="O509" t="s">
        <v>1756</v>
      </c>
      <c r="P509" t="s">
        <v>1756</v>
      </c>
      <c r="Q509" s="387">
        <v>570.41999999999996</v>
      </c>
      <c r="R509">
        <v>74.154600000000002</v>
      </c>
      <c r="S509">
        <v>644.57459999999992</v>
      </c>
      <c r="T509" s="388">
        <v>44445</v>
      </c>
      <c r="U509">
        <v>0</v>
      </c>
      <c r="V509" t="s">
        <v>831</v>
      </c>
      <c r="W509" s="388">
        <v>44461</v>
      </c>
      <c r="X509">
        <v>163</v>
      </c>
      <c r="Y509">
        <v>0</v>
      </c>
      <c r="Z509">
        <v>0</v>
      </c>
      <c r="AA509" t="s">
        <v>1758</v>
      </c>
      <c r="AB509" t="s">
        <v>2044</v>
      </c>
      <c r="AD509" t="s">
        <v>2045</v>
      </c>
      <c r="AE509" t="s">
        <v>2046</v>
      </c>
      <c r="AI509" t="s">
        <v>1761</v>
      </c>
      <c r="AL509" t="s">
        <v>2554</v>
      </c>
      <c r="AM509">
        <v>6</v>
      </c>
      <c r="AN509" t="s">
        <v>2048</v>
      </c>
      <c r="AO509" t="s">
        <v>2049</v>
      </c>
      <c r="AP509">
        <v>0</v>
      </c>
      <c r="AQ509" s="388">
        <v>44450</v>
      </c>
      <c r="AS509" t="s">
        <v>2294</v>
      </c>
      <c r="AT509" s="388">
        <v>44454</v>
      </c>
      <c r="AU509" t="s">
        <v>1756</v>
      </c>
      <c r="AV509" t="s">
        <v>1756</v>
      </c>
      <c r="AZ509" t="s">
        <v>1756</v>
      </c>
      <c r="BA509" t="s">
        <v>1865</v>
      </c>
      <c r="BB509" t="s">
        <v>2573</v>
      </c>
      <c r="BC509" t="s">
        <v>2574</v>
      </c>
      <c r="BD509" t="s">
        <v>1756</v>
      </c>
      <c r="BE509" t="s">
        <v>824</v>
      </c>
      <c r="BF509" t="s">
        <v>824</v>
      </c>
    </row>
    <row r="510" spans="1:58">
      <c r="A510" t="s">
        <v>829</v>
      </c>
      <c r="B510">
        <v>6</v>
      </c>
      <c r="C510">
        <v>0</v>
      </c>
      <c r="D510">
        <v>9819</v>
      </c>
      <c r="E510" t="s">
        <v>2553</v>
      </c>
      <c r="F510">
        <v>53511012</v>
      </c>
      <c r="G510" t="s">
        <v>2041</v>
      </c>
      <c r="H510">
        <v>0</v>
      </c>
      <c r="I510" t="s">
        <v>2083</v>
      </c>
      <c r="J510">
        <v>12.21</v>
      </c>
      <c r="K510">
        <v>9</v>
      </c>
      <c r="L510" t="s">
        <v>1771</v>
      </c>
      <c r="M510" t="s">
        <v>2084</v>
      </c>
      <c r="N510" t="s">
        <v>1757</v>
      </c>
      <c r="O510" t="s">
        <v>1756</v>
      </c>
      <c r="P510" t="s">
        <v>1756</v>
      </c>
      <c r="Q510" s="387">
        <v>109.89</v>
      </c>
      <c r="R510">
        <v>14.2857</v>
      </c>
      <c r="S510">
        <v>124.17569999999999</v>
      </c>
      <c r="T510" s="388">
        <v>44445</v>
      </c>
      <c r="U510">
        <v>0</v>
      </c>
      <c r="V510" t="s">
        <v>831</v>
      </c>
      <c r="W510" s="388">
        <v>44461</v>
      </c>
      <c r="X510">
        <v>163</v>
      </c>
      <c r="Y510">
        <v>0</v>
      </c>
      <c r="Z510">
        <v>0</v>
      </c>
      <c r="AA510" t="s">
        <v>1758</v>
      </c>
      <c r="AB510" t="s">
        <v>2044</v>
      </c>
      <c r="AD510" t="s">
        <v>2045</v>
      </c>
      <c r="AE510" t="s">
        <v>2046</v>
      </c>
      <c r="AI510" t="s">
        <v>1761</v>
      </c>
      <c r="AL510" t="s">
        <v>2554</v>
      </c>
      <c r="AM510">
        <v>6</v>
      </c>
      <c r="AN510" t="s">
        <v>2048</v>
      </c>
      <c r="AO510" t="s">
        <v>2049</v>
      </c>
      <c r="AP510">
        <v>0</v>
      </c>
      <c r="AQ510" s="388">
        <v>44450</v>
      </c>
      <c r="AS510" t="s">
        <v>2294</v>
      </c>
      <c r="AT510" s="388">
        <v>44454</v>
      </c>
      <c r="AU510" t="s">
        <v>1756</v>
      </c>
      <c r="AV510" t="s">
        <v>1756</v>
      </c>
      <c r="AZ510" t="s">
        <v>1756</v>
      </c>
      <c r="BA510" t="s">
        <v>1865</v>
      </c>
      <c r="BB510" t="s">
        <v>2575</v>
      </c>
      <c r="BC510" t="s">
        <v>2576</v>
      </c>
      <c r="BD510" t="s">
        <v>1756</v>
      </c>
      <c r="BE510" t="s">
        <v>824</v>
      </c>
      <c r="BF510" t="s">
        <v>824</v>
      </c>
    </row>
    <row r="511" spans="1:58">
      <c r="A511" t="s">
        <v>829</v>
      </c>
      <c r="B511">
        <v>6</v>
      </c>
      <c r="C511">
        <v>0</v>
      </c>
      <c r="D511">
        <v>9819</v>
      </c>
      <c r="E511" t="s">
        <v>2553</v>
      </c>
      <c r="F511">
        <v>53511012</v>
      </c>
      <c r="G511" t="s">
        <v>2041</v>
      </c>
      <c r="H511">
        <v>0</v>
      </c>
      <c r="I511" t="s">
        <v>2083</v>
      </c>
      <c r="J511">
        <v>12.21</v>
      </c>
      <c r="K511">
        <v>9</v>
      </c>
      <c r="L511" t="s">
        <v>1771</v>
      </c>
      <c r="M511" t="s">
        <v>1757</v>
      </c>
      <c r="N511" t="s">
        <v>1757</v>
      </c>
      <c r="O511" t="s">
        <v>1756</v>
      </c>
      <c r="P511" t="s">
        <v>1756</v>
      </c>
      <c r="Q511" s="387">
        <v>109.89</v>
      </c>
      <c r="R511">
        <v>14.2857</v>
      </c>
      <c r="S511">
        <v>124.17569999999999</v>
      </c>
      <c r="T511" s="388">
        <v>44445</v>
      </c>
      <c r="U511">
        <v>0</v>
      </c>
      <c r="V511" t="s">
        <v>831</v>
      </c>
      <c r="W511" s="388">
        <v>44461</v>
      </c>
      <c r="X511">
        <v>163</v>
      </c>
      <c r="Y511">
        <v>0</v>
      </c>
      <c r="Z511">
        <v>0</v>
      </c>
      <c r="AA511" t="s">
        <v>1758</v>
      </c>
      <c r="AB511" t="s">
        <v>2044</v>
      </c>
      <c r="AD511" t="s">
        <v>2045</v>
      </c>
      <c r="AE511" t="s">
        <v>2046</v>
      </c>
      <c r="AI511" t="s">
        <v>1761</v>
      </c>
      <c r="AL511" t="s">
        <v>2554</v>
      </c>
      <c r="AM511">
        <v>6</v>
      </c>
      <c r="AN511" t="s">
        <v>2048</v>
      </c>
      <c r="AO511" t="s">
        <v>2049</v>
      </c>
      <c r="AP511">
        <v>0</v>
      </c>
      <c r="AQ511" s="388">
        <v>44450</v>
      </c>
      <c r="AS511" t="s">
        <v>2294</v>
      </c>
      <c r="AT511" s="388">
        <v>44454</v>
      </c>
      <c r="AU511" t="s">
        <v>1756</v>
      </c>
      <c r="AV511" t="s">
        <v>1756</v>
      </c>
      <c r="AZ511" t="s">
        <v>1756</v>
      </c>
      <c r="BA511" t="s">
        <v>1865</v>
      </c>
      <c r="BB511" t="s">
        <v>2575</v>
      </c>
      <c r="BC511" t="s">
        <v>2576</v>
      </c>
      <c r="BD511" t="s">
        <v>1756</v>
      </c>
      <c r="BE511" t="s">
        <v>824</v>
      </c>
      <c r="BF511" t="s">
        <v>824</v>
      </c>
    </row>
    <row r="512" spans="1:58">
      <c r="A512" t="s">
        <v>829</v>
      </c>
      <c r="B512">
        <v>6</v>
      </c>
      <c r="C512">
        <v>0</v>
      </c>
      <c r="D512">
        <v>9819</v>
      </c>
      <c r="E512" t="s">
        <v>2553</v>
      </c>
      <c r="F512">
        <v>53511012</v>
      </c>
      <c r="G512" t="s">
        <v>2041</v>
      </c>
      <c r="H512">
        <v>0</v>
      </c>
      <c r="I512" t="s">
        <v>2089</v>
      </c>
      <c r="J512">
        <v>146.96</v>
      </c>
      <c r="K512">
        <v>9</v>
      </c>
      <c r="L512" t="s">
        <v>2063</v>
      </c>
      <c r="M512" t="s">
        <v>1757</v>
      </c>
      <c r="N512" t="s">
        <v>1757</v>
      </c>
      <c r="O512" t="s">
        <v>1756</v>
      </c>
      <c r="P512" t="s">
        <v>1756</v>
      </c>
      <c r="Q512" s="387">
        <v>1322.64</v>
      </c>
      <c r="R512">
        <v>171.94320000000002</v>
      </c>
      <c r="S512">
        <v>1494.5832</v>
      </c>
      <c r="T512" s="388">
        <v>44445</v>
      </c>
      <c r="U512">
        <v>0</v>
      </c>
      <c r="V512" t="s">
        <v>831</v>
      </c>
      <c r="W512" s="388">
        <v>44461</v>
      </c>
      <c r="X512">
        <v>163</v>
      </c>
      <c r="Y512">
        <v>0</v>
      </c>
      <c r="Z512">
        <v>0</v>
      </c>
      <c r="AA512" t="s">
        <v>1758</v>
      </c>
      <c r="AB512" t="s">
        <v>2044</v>
      </c>
      <c r="AD512" t="s">
        <v>2045</v>
      </c>
      <c r="AE512" t="s">
        <v>2046</v>
      </c>
      <c r="AI512" t="s">
        <v>1761</v>
      </c>
      <c r="AL512" t="s">
        <v>2554</v>
      </c>
      <c r="AM512">
        <v>6</v>
      </c>
      <c r="AN512" t="s">
        <v>2048</v>
      </c>
      <c r="AO512" t="s">
        <v>2049</v>
      </c>
      <c r="AP512">
        <v>0</v>
      </c>
      <c r="AQ512" s="388">
        <v>44450</v>
      </c>
      <c r="AS512" t="s">
        <v>2294</v>
      </c>
      <c r="AT512" s="388">
        <v>44454</v>
      </c>
      <c r="AU512" t="s">
        <v>1756</v>
      </c>
      <c r="AV512" t="s">
        <v>1756</v>
      </c>
      <c r="AZ512" t="s">
        <v>1756</v>
      </c>
      <c r="BA512" t="s">
        <v>1865</v>
      </c>
      <c r="BB512" t="s">
        <v>2577</v>
      </c>
      <c r="BC512" t="s">
        <v>2578</v>
      </c>
      <c r="BD512" t="s">
        <v>1756</v>
      </c>
      <c r="BE512" t="s">
        <v>824</v>
      </c>
      <c r="BF512" t="s">
        <v>824</v>
      </c>
    </row>
    <row r="513" spans="1:58">
      <c r="A513" t="s">
        <v>829</v>
      </c>
      <c r="B513">
        <v>6</v>
      </c>
      <c r="C513">
        <v>0</v>
      </c>
      <c r="D513">
        <v>9819</v>
      </c>
      <c r="E513" t="s">
        <v>2553</v>
      </c>
      <c r="F513">
        <v>53511012</v>
      </c>
      <c r="G513" t="s">
        <v>2041</v>
      </c>
      <c r="H513">
        <v>0</v>
      </c>
      <c r="I513" t="s">
        <v>2089</v>
      </c>
      <c r="J513">
        <v>146.96</v>
      </c>
      <c r="K513">
        <v>9</v>
      </c>
      <c r="L513" t="s">
        <v>2063</v>
      </c>
      <c r="M513" t="s">
        <v>1757</v>
      </c>
      <c r="N513" t="s">
        <v>1757</v>
      </c>
      <c r="O513" t="s">
        <v>1756</v>
      </c>
      <c r="P513" t="s">
        <v>1756</v>
      </c>
      <c r="Q513" s="387">
        <v>1322.64</v>
      </c>
      <c r="R513">
        <v>171.94320000000002</v>
      </c>
      <c r="S513">
        <v>1494.5832</v>
      </c>
      <c r="T513" s="388">
        <v>44445</v>
      </c>
      <c r="U513">
        <v>0</v>
      </c>
      <c r="V513" t="s">
        <v>831</v>
      </c>
      <c r="W513" s="388">
        <v>44461</v>
      </c>
      <c r="X513">
        <v>163</v>
      </c>
      <c r="Y513">
        <v>0</v>
      </c>
      <c r="Z513">
        <v>0</v>
      </c>
      <c r="AA513" t="s">
        <v>1758</v>
      </c>
      <c r="AB513" t="s">
        <v>2044</v>
      </c>
      <c r="AD513" t="s">
        <v>2045</v>
      </c>
      <c r="AE513" t="s">
        <v>2046</v>
      </c>
      <c r="AI513" t="s">
        <v>1761</v>
      </c>
      <c r="AL513" t="s">
        <v>2554</v>
      </c>
      <c r="AM513">
        <v>6</v>
      </c>
      <c r="AN513" t="s">
        <v>2048</v>
      </c>
      <c r="AO513" t="s">
        <v>2049</v>
      </c>
      <c r="AP513">
        <v>0</v>
      </c>
      <c r="AQ513" s="388">
        <v>44450</v>
      </c>
      <c r="AS513" t="s">
        <v>2294</v>
      </c>
      <c r="AT513" s="388">
        <v>44454</v>
      </c>
      <c r="AU513" t="s">
        <v>1756</v>
      </c>
      <c r="AV513" t="s">
        <v>1756</v>
      </c>
      <c r="AZ513" t="s">
        <v>1756</v>
      </c>
      <c r="BA513" t="s">
        <v>1865</v>
      </c>
      <c r="BB513" t="s">
        <v>2577</v>
      </c>
      <c r="BC513" t="s">
        <v>2578</v>
      </c>
      <c r="BD513" t="s">
        <v>1756</v>
      </c>
      <c r="BE513" t="s">
        <v>824</v>
      </c>
      <c r="BF513" t="s">
        <v>824</v>
      </c>
    </row>
    <row r="514" spans="1:58">
      <c r="A514" t="s">
        <v>829</v>
      </c>
      <c r="B514">
        <v>6</v>
      </c>
      <c r="C514">
        <v>0</v>
      </c>
      <c r="D514">
        <v>9819</v>
      </c>
      <c r="E514" t="s">
        <v>2553</v>
      </c>
      <c r="F514">
        <v>53511012</v>
      </c>
      <c r="G514" t="s">
        <v>2041</v>
      </c>
      <c r="H514">
        <v>0</v>
      </c>
      <c r="I514" t="s">
        <v>2095</v>
      </c>
      <c r="J514">
        <v>138.44999999999999</v>
      </c>
      <c r="K514">
        <v>9</v>
      </c>
      <c r="L514" t="s">
        <v>2063</v>
      </c>
      <c r="M514" t="s">
        <v>1757</v>
      </c>
      <c r="N514" t="s">
        <v>1757</v>
      </c>
      <c r="O514" t="s">
        <v>1756</v>
      </c>
      <c r="P514" t="s">
        <v>1756</v>
      </c>
      <c r="Q514" s="387">
        <v>1246.05</v>
      </c>
      <c r="R514">
        <v>161.98650000000001</v>
      </c>
      <c r="S514">
        <v>1408.0364999999997</v>
      </c>
      <c r="T514" s="388">
        <v>44445</v>
      </c>
      <c r="U514">
        <v>0</v>
      </c>
      <c r="V514" t="s">
        <v>831</v>
      </c>
      <c r="W514" s="388">
        <v>44461</v>
      </c>
      <c r="X514">
        <v>163</v>
      </c>
      <c r="Y514">
        <v>0</v>
      </c>
      <c r="Z514">
        <v>0</v>
      </c>
      <c r="AA514" t="s">
        <v>1758</v>
      </c>
      <c r="AB514" t="s">
        <v>2044</v>
      </c>
      <c r="AD514" t="s">
        <v>2045</v>
      </c>
      <c r="AE514" t="s">
        <v>2046</v>
      </c>
      <c r="AI514" t="s">
        <v>1761</v>
      </c>
      <c r="AL514" t="s">
        <v>2554</v>
      </c>
      <c r="AM514">
        <v>6</v>
      </c>
      <c r="AN514" t="s">
        <v>2048</v>
      </c>
      <c r="AO514" t="s">
        <v>2049</v>
      </c>
      <c r="AP514">
        <v>0</v>
      </c>
      <c r="AQ514" s="388">
        <v>44450</v>
      </c>
      <c r="AS514" t="s">
        <v>2294</v>
      </c>
      <c r="AT514" s="388">
        <v>44454</v>
      </c>
      <c r="AU514" t="s">
        <v>1756</v>
      </c>
      <c r="AV514" t="s">
        <v>1756</v>
      </c>
      <c r="AZ514" t="s">
        <v>1756</v>
      </c>
      <c r="BA514" t="s">
        <v>1865</v>
      </c>
      <c r="BB514" t="s">
        <v>2579</v>
      </c>
      <c r="BC514" t="s">
        <v>2580</v>
      </c>
      <c r="BD514" t="s">
        <v>1756</v>
      </c>
      <c r="BE514" t="s">
        <v>824</v>
      </c>
      <c r="BF514" t="s">
        <v>824</v>
      </c>
    </row>
    <row r="515" spans="1:58">
      <c r="A515" t="s">
        <v>829</v>
      </c>
      <c r="B515">
        <v>6</v>
      </c>
      <c r="C515">
        <v>0</v>
      </c>
      <c r="D515">
        <v>9818</v>
      </c>
      <c r="E515" t="s">
        <v>2581</v>
      </c>
      <c r="F515">
        <v>53511012</v>
      </c>
      <c r="G515" t="s">
        <v>2041</v>
      </c>
      <c r="H515">
        <v>0</v>
      </c>
      <c r="I515" t="s">
        <v>2042</v>
      </c>
      <c r="J515">
        <v>60</v>
      </c>
      <c r="K515">
        <v>11</v>
      </c>
      <c r="L515" t="s">
        <v>1771</v>
      </c>
      <c r="M515" t="s">
        <v>1756</v>
      </c>
      <c r="N515" t="s">
        <v>1756</v>
      </c>
      <c r="O515" t="s">
        <v>2043</v>
      </c>
      <c r="P515" t="s">
        <v>1757</v>
      </c>
      <c r="Q515" s="387">
        <v>660</v>
      </c>
      <c r="R515">
        <v>85.8</v>
      </c>
      <c r="S515">
        <v>745.8</v>
      </c>
      <c r="T515" s="388">
        <v>44444</v>
      </c>
      <c r="U515">
        <v>0</v>
      </c>
      <c r="V515" t="s">
        <v>831</v>
      </c>
      <c r="W515" s="388">
        <v>44461</v>
      </c>
      <c r="X515">
        <v>163</v>
      </c>
      <c r="Y515">
        <v>0</v>
      </c>
      <c r="Z515">
        <v>0</v>
      </c>
      <c r="AA515" t="s">
        <v>1758</v>
      </c>
      <c r="AB515" t="s">
        <v>2044</v>
      </c>
      <c r="AD515" t="s">
        <v>2045</v>
      </c>
      <c r="AE515" t="s">
        <v>2046</v>
      </c>
      <c r="AI515" t="s">
        <v>1761</v>
      </c>
      <c r="AL515" t="s">
        <v>2582</v>
      </c>
      <c r="AM515">
        <v>6</v>
      </c>
      <c r="AN515" t="s">
        <v>2048</v>
      </c>
      <c r="AO515" t="s">
        <v>2049</v>
      </c>
      <c r="AP515">
        <v>0</v>
      </c>
      <c r="AQ515" s="388">
        <v>44450</v>
      </c>
      <c r="AS515" t="s">
        <v>2294</v>
      </c>
      <c r="AT515" s="388">
        <v>44454</v>
      </c>
      <c r="AU515" t="s">
        <v>1756</v>
      </c>
      <c r="AV515" t="s">
        <v>1756</v>
      </c>
      <c r="AZ515" t="s">
        <v>1756</v>
      </c>
      <c r="BA515" t="s">
        <v>1865</v>
      </c>
      <c r="BB515" t="s">
        <v>2583</v>
      </c>
      <c r="BC515" t="s">
        <v>2584</v>
      </c>
      <c r="BD515" t="s">
        <v>1756</v>
      </c>
      <c r="BE515" t="s">
        <v>824</v>
      </c>
      <c r="BF515" t="s">
        <v>824</v>
      </c>
    </row>
    <row r="516" spans="1:58">
      <c r="A516" t="s">
        <v>829</v>
      </c>
      <c r="B516">
        <v>6</v>
      </c>
      <c r="C516">
        <v>0</v>
      </c>
      <c r="D516">
        <v>9818</v>
      </c>
      <c r="E516" t="s">
        <v>2581</v>
      </c>
      <c r="F516">
        <v>53511012</v>
      </c>
      <c r="G516" t="s">
        <v>2041</v>
      </c>
      <c r="H516">
        <v>0</v>
      </c>
      <c r="I516" t="s">
        <v>2052</v>
      </c>
      <c r="J516">
        <v>75</v>
      </c>
      <c r="K516">
        <v>25</v>
      </c>
      <c r="L516" t="s">
        <v>1771</v>
      </c>
      <c r="M516" t="s">
        <v>1756</v>
      </c>
      <c r="N516" t="s">
        <v>1756</v>
      </c>
      <c r="O516" t="s">
        <v>2053</v>
      </c>
      <c r="P516" t="s">
        <v>1757</v>
      </c>
      <c r="Q516" s="387">
        <v>1875</v>
      </c>
      <c r="R516">
        <v>243.75</v>
      </c>
      <c r="S516">
        <v>2118.75</v>
      </c>
      <c r="T516" s="388">
        <v>44444</v>
      </c>
      <c r="U516">
        <v>0</v>
      </c>
      <c r="V516" t="s">
        <v>831</v>
      </c>
      <c r="W516" s="388">
        <v>44461</v>
      </c>
      <c r="X516">
        <v>163</v>
      </c>
      <c r="Y516">
        <v>0</v>
      </c>
      <c r="Z516">
        <v>0</v>
      </c>
      <c r="AA516" t="s">
        <v>1758</v>
      </c>
      <c r="AB516" t="s">
        <v>2044</v>
      </c>
      <c r="AD516" t="s">
        <v>2045</v>
      </c>
      <c r="AE516" t="s">
        <v>2046</v>
      </c>
      <c r="AI516" t="s">
        <v>1761</v>
      </c>
      <c r="AL516" t="s">
        <v>2582</v>
      </c>
      <c r="AM516">
        <v>6</v>
      </c>
      <c r="AN516" t="s">
        <v>2048</v>
      </c>
      <c r="AO516" t="s">
        <v>2049</v>
      </c>
      <c r="AP516">
        <v>0</v>
      </c>
      <c r="AQ516" s="388">
        <v>44450</v>
      </c>
      <c r="AS516" t="s">
        <v>2294</v>
      </c>
      <c r="AT516" s="388">
        <v>44454</v>
      </c>
      <c r="AU516" t="s">
        <v>1756</v>
      </c>
      <c r="AV516" t="s">
        <v>1756</v>
      </c>
      <c r="AZ516" t="s">
        <v>1756</v>
      </c>
      <c r="BA516" t="s">
        <v>1865</v>
      </c>
      <c r="BB516" t="s">
        <v>2585</v>
      </c>
      <c r="BC516" t="s">
        <v>2586</v>
      </c>
      <c r="BD516" t="s">
        <v>1756</v>
      </c>
      <c r="BE516" t="s">
        <v>824</v>
      </c>
      <c r="BF516" t="s">
        <v>824</v>
      </c>
    </row>
    <row r="517" spans="1:58">
      <c r="A517" t="s">
        <v>829</v>
      </c>
      <c r="B517">
        <v>6</v>
      </c>
      <c r="C517">
        <v>0</v>
      </c>
      <c r="D517">
        <v>9818</v>
      </c>
      <c r="E517" t="s">
        <v>2581</v>
      </c>
      <c r="F517">
        <v>53511012</v>
      </c>
      <c r="G517" t="s">
        <v>2041</v>
      </c>
      <c r="H517">
        <v>0</v>
      </c>
      <c r="I517" t="s">
        <v>2052</v>
      </c>
      <c r="J517">
        <v>75</v>
      </c>
      <c r="K517">
        <v>33</v>
      </c>
      <c r="L517" t="s">
        <v>1771</v>
      </c>
      <c r="M517" t="s">
        <v>1756</v>
      </c>
      <c r="N517" t="s">
        <v>1756</v>
      </c>
      <c r="O517" t="s">
        <v>2053</v>
      </c>
      <c r="P517" t="s">
        <v>1757</v>
      </c>
      <c r="Q517" s="387">
        <v>2475</v>
      </c>
      <c r="R517">
        <v>321.75</v>
      </c>
      <c r="S517">
        <v>2796.7499999999995</v>
      </c>
      <c r="T517" s="388">
        <v>44444</v>
      </c>
      <c r="U517">
        <v>0</v>
      </c>
      <c r="V517" t="s">
        <v>831</v>
      </c>
      <c r="W517" s="388">
        <v>44461</v>
      </c>
      <c r="X517">
        <v>163</v>
      </c>
      <c r="Y517">
        <v>0</v>
      </c>
      <c r="Z517">
        <v>0</v>
      </c>
      <c r="AA517" t="s">
        <v>1758</v>
      </c>
      <c r="AB517" t="s">
        <v>2044</v>
      </c>
      <c r="AD517" t="s">
        <v>2045</v>
      </c>
      <c r="AE517" t="s">
        <v>2046</v>
      </c>
      <c r="AI517" t="s">
        <v>1761</v>
      </c>
      <c r="AL517" t="s">
        <v>2582</v>
      </c>
      <c r="AM517">
        <v>6</v>
      </c>
      <c r="AN517" t="s">
        <v>2048</v>
      </c>
      <c r="AO517" t="s">
        <v>2049</v>
      </c>
      <c r="AP517">
        <v>0</v>
      </c>
      <c r="AQ517" s="388">
        <v>44450</v>
      </c>
      <c r="AS517" t="s">
        <v>2294</v>
      </c>
      <c r="AT517" s="388">
        <v>44454</v>
      </c>
      <c r="AU517" t="s">
        <v>1756</v>
      </c>
      <c r="AV517" t="s">
        <v>1756</v>
      </c>
      <c r="AZ517" t="s">
        <v>1756</v>
      </c>
      <c r="BA517" t="s">
        <v>1865</v>
      </c>
      <c r="BB517" t="s">
        <v>2587</v>
      </c>
      <c r="BC517" t="s">
        <v>2588</v>
      </c>
      <c r="BD517" t="s">
        <v>1756</v>
      </c>
      <c r="BE517" t="s">
        <v>824</v>
      </c>
      <c r="BF517" t="s">
        <v>824</v>
      </c>
    </row>
    <row r="518" spans="1:58">
      <c r="A518" t="s">
        <v>829</v>
      </c>
      <c r="B518">
        <v>6</v>
      </c>
      <c r="C518">
        <v>0</v>
      </c>
      <c r="D518">
        <v>9818</v>
      </c>
      <c r="E518" t="s">
        <v>2581</v>
      </c>
      <c r="F518">
        <v>53511012</v>
      </c>
      <c r="G518" t="s">
        <v>2041</v>
      </c>
      <c r="H518">
        <v>0</v>
      </c>
      <c r="I518" t="s">
        <v>2056</v>
      </c>
      <c r="J518">
        <v>210</v>
      </c>
      <c r="K518">
        <v>10</v>
      </c>
      <c r="L518" t="s">
        <v>1755</v>
      </c>
      <c r="M518" t="s">
        <v>1756</v>
      </c>
      <c r="N518" t="s">
        <v>1756</v>
      </c>
      <c r="P518" t="s">
        <v>1757</v>
      </c>
      <c r="Q518" s="387">
        <v>2100</v>
      </c>
      <c r="R518">
        <v>273</v>
      </c>
      <c r="S518">
        <v>2373</v>
      </c>
      <c r="T518" s="388">
        <v>44444</v>
      </c>
      <c r="U518">
        <v>0</v>
      </c>
      <c r="V518" t="s">
        <v>831</v>
      </c>
      <c r="W518" s="388">
        <v>44461</v>
      </c>
      <c r="X518">
        <v>163</v>
      </c>
      <c r="Y518">
        <v>0</v>
      </c>
      <c r="Z518">
        <v>0</v>
      </c>
      <c r="AA518" t="s">
        <v>1758</v>
      </c>
      <c r="AB518" t="s">
        <v>2044</v>
      </c>
      <c r="AD518" t="s">
        <v>2045</v>
      </c>
      <c r="AE518" t="s">
        <v>2046</v>
      </c>
      <c r="AI518" t="s">
        <v>1761</v>
      </c>
      <c r="AL518" t="s">
        <v>2582</v>
      </c>
      <c r="AM518">
        <v>6</v>
      </c>
      <c r="AN518" t="s">
        <v>2048</v>
      </c>
      <c r="AO518" t="s">
        <v>2049</v>
      </c>
      <c r="AP518">
        <v>0</v>
      </c>
      <c r="AQ518" s="388">
        <v>44450</v>
      </c>
      <c r="AS518" t="s">
        <v>2294</v>
      </c>
      <c r="AT518" s="388">
        <v>44454</v>
      </c>
      <c r="AU518" t="s">
        <v>1756</v>
      </c>
      <c r="AV518" t="s">
        <v>1756</v>
      </c>
      <c r="AZ518" t="s">
        <v>1756</v>
      </c>
      <c r="BA518" t="s">
        <v>1865</v>
      </c>
      <c r="BB518" t="s">
        <v>2589</v>
      </c>
      <c r="BC518" t="s">
        <v>2590</v>
      </c>
      <c r="BD518" t="s">
        <v>1756</v>
      </c>
      <c r="BE518" t="s">
        <v>824</v>
      </c>
      <c r="BF518" t="s">
        <v>824</v>
      </c>
    </row>
    <row r="519" spans="1:58">
      <c r="A519" t="s">
        <v>829</v>
      </c>
      <c r="B519">
        <v>6</v>
      </c>
      <c r="C519">
        <v>0</v>
      </c>
      <c r="D519">
        <v>9818</v>
      </c>
      <c r="E519" t="s">
        <v>2581</v>
      </c>
      <c r="F519">
        <v>53511012</v>
      </c>
      <c r="G519" t="s">
        <v>2041</v>
      </c>
      <c r="H519">
        <v>0</v>
      </c>
      <c r="I519" t="s">
        <v>518</v>
      </c>
      <c r="J519">
        <v>95</v>
      </c>
      <c r="K519">
        <v>12</v>
      </c>
      <c r="L519" t="s">
        <v>1771</v>
      </c>
      <c r="M519" t="s">
        <v>1756</v>
      </c>
      <c r="N519" t="s">
        <v>1756</v>
      </c>
      <c r="O519" t="s">
        <v>2059</v>
      </c>
      <c r="P519" t="s">
        <v>1757</v>
      </c>
      <c r="Q519" s="387">
        <v>1140</v>
      </c>
      <c r="R519">
        <v>148.20000000000002</v>
      </c>
      <c r="S519">
        <v>1288.1999999999998</v>
      </c>
      <c r="T519" s="388">
        <v>44444</v>
      </c>
      <c r="U519">
        <v>0</v>
      </c>
      <c r="V519" t="s">
        <v>831</v>
      </c>
      <c r="W519" s="388">
        <v>44461</v>
      </c>
      <c r="X519">
        <v>163</v>
      </c>
      <c r="Y519">
        <v>0</v>
      </c>
      <c r="Z519">
        <v>0</v>
      </c>
      <c r="AA519" t="s">
        <v>1758</v>
      </c>
      <c r="AB519" t="s">
        <v>2044</v>
      </c>
      <c r="AD519" t="s">
        <v>2045</v>
      </c>
      <c r="AE519" t="s">
        <v>2046</v>
      </c>
      <c r="AI519" t="s">
        <v>1761</v>
      </c>
      <c r="AL519" t="s">
        <v>2582</v>
      </c>
      <c r="AM519">
        <v>6</v>
      </c>
      <c r="AN519" t="s">
        <v>2048</v>
      </c>
      <c r="AO519" t="s">
        <v>2049</v>
      </c>
      <c r="AP519">
        <v>0</v>
      </c>
      <c r="AQ519" s="388">
        <v>44450</v>
      </c>
      <c r="AS519" t="s">
        <v>2294</v>
      </c>
      <c r="AT519" s="388">
        <v>44454</v>
      </c>
      <c r="AU519" t="s">
        <v>1756</v>
      </c>
      <c r="AV519" t="s">
        <v>1756</v>
      </c>
      <c r="AZ519" t="s">
        <v>1756</v>
      </c>
      <c r="BA519" t="s">
        <v>1865</v>
      </c>
      <c r="BB519" t="s">
        <v>2591</v>
      </c>
      <c r="BC519" t="s">
        <v>2592</v>
      </c>
      <c r="BD519" t="s">
        <v>1756</v>
      </c>
      <c r="BE519" t="s">
        <v>824</v>
      </c>
      <c r="BF519" t="s">
        <v>824</v>
      </c>
    </row>
    <row r="520" spans="1:58">
      <c r="A520" t="s">
        <v>829</v>
      </c>
      <c r="B520">
        <v>6</v>
      </c>
      <c r="C520">
        <v>0</v>
      </c>
      <c r="D520">
        <v>9818</v>
      </c>
      <c r="E520" t="s">
        <v>2581</v>
      </c>
      <c r="F520">
        <v>53511012</v>
      </c>
      <c r="G520" t="s">
        <v>2041</v>
      </c>
      <c r="H520">
        <v>0</v>
      </c>
      <c r="I520" t="s">
        <v>2069</v>
      </c>
      <c r="J520">
        <v>144.6</v>
      </c>
      <c r="K520">
        <v>5</v>
      </c>
      <c r="L520" t="s">
        <v>2063</v>
      </c>
      <c r="M520" t="s">
        <v>2070</v>
      </c>
      <c r="N520" t="s">
        <v>1757</v>
      </c>
      <c r="O520" t="s">
        <v>1756</v>
      </c>
      <c r="P520" t="s">
        <v>1756</v>
      </c>
      <c r="Q520" s="387">
        <v>723</v>
      </c>
      <c r="R520">
        <v>93.990000000000009</v>
      </c>
      <c r="S520">
        <v>816.9899999999999</v>
      </c>
      <c r="T520" s="388">
        <v>44444</v>
      </c>
      <c r="U520">
        <v>0</v>
      </c>
      <c r="V520" t="s">
        <v>831</v>
      </c>
      <c r="W520" s="388">
        <v>44461</v>
      </c>
      <c r="X520">
        <v>163</v>
      </c>
      <c r="Y520">
        <v>0</v>
      </c>
      <c r="Z520">
        <v>0</v>
      </c>
      <c r="AA520" t="s">
        <v>1758</v>
      </c>
      <c r="AB520" t="s">
        <v>2044</v>
      </c>
      <c r="AD520" t="s">
        <v>2045</v>
      </c>
      <c r="AE520" t="s">
        <v>2046</v>
      </c>
      <c r="AI520" t="s">
        <v>1761</v>
      </c>
      <c r="AL520" t="s">
        <v>2582</v>
      </c>
      <c r="AM520">
        <v>6</v>
      </c>
      <c r="AN520" t="s">
        <v>2048</v>
      </c>
      <c r="AO520" t="s">
        <v>2049</v>
      </c>
      <c r="AP520">
        <v>0</v>
      </c>
      <c r="AQ520" s="388">
        <v>44450</v>
      </c>
      <c r="AS520" t="s">
        <v>2294</v>
      </c>
      <c r="AT520" s="388">
        <v>44454</v>
      </c>
      <c r="AU520" t="s">
        <v>1756</v>
      </c>
      <c r="AV520" t="s">
        <v>1756</v>
      </c>
      <c r="AZ520" t="s">
        <v>1756</v>
      </c>
      <c r="BA520" t="s">
        <v>1865</v>
      </c>
      <c r="BB520" t="s">
        <v>2593</v>
      </c>
      <c r="BC520" t="s">
        <v>2594</v>
      </c>
      <c r="BD520" t="s">
        <v>1756</v>
      </c>
      <c r="BE520" t="s">
        <v>824</v>
      </c>
      <c r="BF520" t="s">
        <v>824</v>
      </c>
    </row>
    <row r="521" spans="1:58">
      <c r="A521" t="s">
        <v>829</v>
      </c>
      <c r="B521">
        <v>6</v>
      </c>
      <c r="C521">
        <v>0</v>
      </c>
      <c r="D521">
        <v>9818</v>
      </c>
      <c r="E521" t="s">
        <v>2581</v>
      </c>
      <c r="F521">
        <v>53511012</v>
      </c>
      <c r="G521" t="s">
        <v>2041</v>
      </c>
      <c r="H521">
        <v>0</v>
      </c>
      <c r="I521" t="s">
        <v>2073</v>
      </c>
      <c r="J521">
        <v>243.75</v>
      </c>
      <c r="K521">
        <v>3</v>
      </c>
      <c r="L521" t="s">
        <v>1755</v>
      </c>
      <c r="M521" t="s">
        <v>2074</v>
      </c>
      <c r="N521" t="s">
        <v>1757</v>
      </c>
      <c r="O521" t="s">
        <v>1756</v>
      </c>
      <c r="P521" t="s">
        <v>1756</v>
      </c>
      <c r="Q521" s="387">
        <v>731.25</v>
      </c>
      <c r="R521">
        <v>95.0625</v>
      </c>
      <c r="S521">
        <v>826.31249999999989</v>
      </c>
      <c r="T521" s="388">
        <v>44444</v>
      </c>
      <c r="U521">
        <v>0</v>
      </c>
      <c r="V521" t="s">
        <v>831</v>
      </c>
      <c r="W521" s="388">
        <v>44461</v>
      </c>
      <c r="X521">
        <v>163</v>
      </c>
      <c r="Y521">
        <v>0</v>
      </c>
      <c r="Z521">
        <v>0</v>
      </c>
      <c r="AA521" t="s">
        <v>1758</v>
      </c>
      <c r="AB521" t="s">
        <v>2044</v>
      </c>
      <c r="AD521" t="s">
        <v>2045</v>
      </c>
      <c r="AE521" t="s">
        <v>2046</v>
      </c>
      <c r="AI521" t="s">
        <v>1761</v>
      </c>
      <c r="AL521" t="s">
        <v>2582</v>
      </c>
      <c r="AM521">
        <v>6</v>
      </c>
      <c r="AN521" t="s">
        <v>2048</v>
      </c>
      <c r="AO521" t="s">
        <v>2049</v>
      </c>
      <c r="AP521">
        <v>0</v>
      </c>
      <c r="AQ521" s="388">
        <v>44450</v>
      </c>
      <c r="AS521" t="s">
        <v>2294</v>
      </c>
      <c r="AT521" s="388">
        <v>44454</v>
      </c>
      <c r="AU521" t="s">
        <v>1756</v>
      </c>
      <c r="AV521" t="s">
        <v>1756</v>
      </c>
      <c r="AZ521" t="s">
        <v>1756</v>
      </c>
      <c r="BA521" t="s">
        <v>1865</v>
      </c>
      <c r="BB521" t="s">
        <v>2595</v>
      </c>
      <c r="BC521" t="s">
        <v>2596</v>
      </c>
      <c r="BD521" t="s">
        <v>1756</v>
      </c>
      <c r="BE521" t="s">
        <v>824</v>
      </c>
      <c r="BF521" t="s">
        <v>824</v>
      </c>
    </row>
    <row r="522" spans="1:58">
      <c r="A522" t="s">
        <v>829</v>
      </c>
      <c r="B522">
        <v>6</v>
      </c>
      <c r="C522">
        <v>0</v>
      </c>
      <c r="D522">
        <v>9818</v>
      </c>
      <c r="E522" t="s">
        <v>2581</v>
      </c>
      <c r="F522">
        <v>53511012</v>
      </c>
      <c r="G522" t="s">
        <v>2041</v>
      </c>
      <c r="H522">
        <v>0</v>
      </c>
      <c r="I522" t="s">
        <v>2079</v>
      </c>
      <c r="J522">
        <v>63.38</v>
      </c>
      <c r="K522">
        <v>9</v>
      </c>
      <c r="L522" t="s">
        <v>1771</v>
      </c>
      <c r="M522" t="s">
        <v>2080</v>
      </c>
      <c r="N522" t="s">
        <v>1757</v>
      </c>
      <c r="O522" t="s">
        <v>1756</v>
      </c>
      <c r="P522" t="s">
        <v>1756</v>
      </c>
      <c r="Q522" s="387">
        <v>570.41999999999996</v>
      </c>
      <c r="R522">
        <v>74.154600000000002</v>
      </c>
      <c r="S522">
        <v>644.57459999999992</v>
      </c>
      <c r="T522" s="388">
        <v>44444</v>
      </c>
      <c r="U522">
        <v>0</v>
      </c>
      <c r="V522" t="s">
        <v>831</v>
      </c>
      <c r="W522" s="388">
        <v>44461</v>
      </c>
      <c r="X522">
        <v>163</v>
      </c>
      <c r="Y522">
        <v>0</v>
      </c>
      <c r="Z522">
        <v>0</v>
      </c>
      <c r="AA522" t="s">
        <v>1758</v>
      </c>
      <c r="AB522" t="s">
        <v>2044</v>
      </c>
      <c r="AD522" t="s">
        <v>2045</v>
      </c>
      <c r="AE522" t="s">
        <v>2046</v>
      </c>
      <c r="AI522" t="s">
        <v>1761</v>
      </c>
      <c r="AL522" t="s">
        <v>2582</v>
      </c>
      <c r="AM522">
        <v>6</v>
      </c>
      <c r="AN522" t="s">
        <v>2048</v>
      </c>
      <c r="AO522" t="s">
        <v>2049</v>
      </c>
      <c r="AP522">
        <v>0</v>
      </c>
      <c r="AQ522" s="388">
        <v>44450</v>
      </c>
      <c r="AS522" t="s">
        <v>2294</v>
      </c>
      <c r="AT522" s="388">
        <v>44454</v>
      </c>
      <c r="AU522" t="s">
        <v>1756</v>
      </c>
      <c r="AV522" t="s">
        <v>1756</v>
      </c>
      <c r="AZ522" t="s">
        <v>1756</v>
      </c>
      <c r="BA522" t="s">
        <v>1865</v>
      </c>
      <c r="BB522" t="s">
        <v>2597</v>
      </c>
      <c r="BC522" t="s">
        <v>2598</v>
      </c>
      <c r="BD522" t="s">
        <v>1756</v>
      </c>
      <c r="BE522" t="s">
        <v>824</v>
      </c>
      <c r="BF522" t="s">
        <v>824</v>
      </c>
    </row>
    <row r="523" spans="1:58">
      <c r="A523" t="s">
        <v>829</v>
      </c>
      <c r="B523">
        <v>6</v>
      </c>
      <c r="C523">
        <v>0</v>
      </c>
      <c r="D523">
        <v>9818</v>
      </c>
      <c r="E523" t="s">
        <v>2581</v>
      </c>
      <c r="F523">
        <v>53511012</v>
      </c>
      <c r="G523" t="s">
        <v>2041</v>
      </c>
      <c r="H523">
        <v>0</v>
      </c>
      <c r="I523" t="s">
        <v>2079</v>
      </c>
      <c r="J523">
        <v>63.38</v>
      </c>
      <c r="K523">
        <v>9</v>
      </c>
      <c r="L523" t="s">
        <v>1771</v>
      </c>
      <c r="M523" t="s">
        <v>2080</v>
      </c>
      <c r="N523" t="s">
        <v>1757</v>
      </c>
      <c r="O523" t="s">
        <v>1756</v>
      </c>
      <c r="P523" t="s">
        <v>1756</v>
      </c>
      <c r="Q523" s="387">
        <v>570.41999999999996</v>
      </c>
      <c r="R523">
        <v>74.154600000000002</v>
      </c>
      <c r="S523">
        <v>644.57459999999992</v>
      </c>
      <c r="T523" s="388">
        <v>44444</v>
      </c>
      <c r="U523">
        <v>0</v>
      </c>
      <c r="V523" t="s">
        <v>831</v>
      </c>
      <c r="W523" s="388">
        <v>44461</v>
      </c>
      <c r="X523">
        <v>163</v>
      </c>
      <c r="Y523">
        <v>0</v>
      </c>
      <c r="Z523">
        <v>0</v>
      </c>
      <c r="AA523" t="s">
        <v>1758</v>
      </c>
      <c r="AB523" t="s">
        <v>2044</v>
      </c>
      <c r="AD523" t="s">
        <v>2045</v>
      </c>
      <c r="AE523" t="s">
        <v>2046</v>
      </c>
      <c r="AI523" t="s">
        <v>1761</v>
      </c>
      <c r="AL523" t="s">
        <v>2582</v>
      </c>
      <c r="AM523">
        <v>6</v>
      </c>
      <c r="AN523" t="s">
        <v>2048</v>
      </c>
      <c r="AO523" t="s">
        <v>2049</v>
      </c>
      <c r="AP523">
        <v>0</v>
      </c>
      <c r="AQ523" s="388">
        <v>44450</v>
      </c>
      <c r="AS523" t="s">
        <v>2294</v>
      </c>
      <c r="AT523" s="388">
        <v>44454</v>
      </c>
      <c r="AU523" t="s">
        <v>1756</v>
      </c>
      <c r="AV523" t="s">
        <v>1756</v>
      </c>
      <c r="AZ523" t="s">
        <v>1756</v>
      </c>
      <c r="BA523" t="s">
        <v>1865</v>
      </c>
      <c r="BB523" t="s">
        <v>2597</v>
      </c>
      <c r="BC523" t="s">
        <v>2598</v>
      </c>
      <c r="BD523" t="s">
        <v>1756</v>
      </c>
      <c r="BE523" t="s">
        <v>824</v>
      </c>
      <c r="BF523" t="s">
        <v>824</v>
      </c>
    </row>
    <row r="524" spans="1:58">
      <c r="A524" t="s">
        <v>829</v>
      </c>
      <c r="B524">
        <v>6</v>
      </c>
      <c r="C524">
        <v>0</v>
      </c>
      <c r="D524">
        <v>9818</v>
      </c>
      <c r="E524" t="s">
        <v>2581</v>
      </c>
      <c r="F524">
        <v>53511012</v>
      </c>
      <c r="G524" t="s">
        <v>2041</v>
      </c>
      <c r="H524">
        <v>0</v>
      </c>
      <c r="I524" t="s">
        <v>2083</v>
      </c>
      <c r="J524">
        <v>12.21</v>
      </c>
      <c r="K524">
        <v>9</v>
      </c>
      <c r="L524" t="s">
        <v>1771</v>
      </c>
      <c r="M524" t="s">
        <v>2084</v>
      </c>
      <c r="N524" t="s">
        <v>1757</v>
      </c>
      <c r="O524" t="s">
        <v>1756</v>
      </c>
      <c r="P524" t="s">
        <v>1756</v>
      </c>
      <c r="Q524" s="387">
        <v>109.89</v>
      </c>
      <c r="R524">
        <v>14.2857</v>
      </c>
      <c r="S524">
        <v>124.17569999999999</v>
      </c>
      <c r="T524" s="388">
        <v>44444</v>
      </c>
      <c r="U524">
        <v>0</v>
      </c>
      <c r="V524" t="s">
        <v>831</v>
      </c>
      <c r="W524" s="388">
        <v>44461</v>
      </c>
      <c r="X524">
        <v>163</v>
      </c>
      <c r="Y524">
        <v>0</v>
      </c>
      <c r="Z524">
        <v>0</v>
      </c>
      <c r="AA524" t="s">
        <v>1758</v>
      </c>
      <c r="AB524" t="s">
        <v>2044</v>
      </c>
      <c r="AD524" t="s">
        <v>2045</v>
      </c>
      <c r="AE524" t="s">
        <v>2046</v>
      </c>
      <c r="AI524" t="s">
        <v>1761</v>
      </c>
      <c r="AL524" t="s">
        <v>2582</v>
      </c>
      <c r="AM524">
        <v>6</v>
      </c>
      <c r="AN524" t="s">
        <v>2048</v>
      </c>
      <c r="AO524" t="s">
        <v>2049</v>
      </c>
      <c r="AP524">
        <v>0</v>
      </c>
      <c r="AQ524" s="388">
        <v>44450</v>
      </c>
      <c r="AS524" t="s">
        <v>2294</v>
      </c>
      <c r="AT524" s="388">
        <v>44454</v>
      </c>
      <c r="AU524" t="s">
        <v>1756</v>
      </c>
      <c r="AV524" t="s">
        <v>1756</v>
      </c>
      <c r="AZ524" t="s">
        <v>1756</v>
      </c>
      <c r="BA524" t="s">
        <v>1865</v>
      </c>
      <c r="BB524" t="s">
        <v>2599</v>
      </c>
      <c r="BC524" t="s">
        <v>2600</v>
      </c>
      <c r="BD524" t="s">
        <v>1756</v>
      </c>
      <c r="BE524" t="s">
        <v>824</v>
      </c>
      <c r="BF524" t="s">
        <v>824</v>
      </c>
    </row>
    <row r="525" spans="1:58">
      <c r="A525" t="s">
        <v>829</v>
      </c>
      <c r="B525">
        <v>6</v>
      </c>
      <c r="C525">
        <v>0</v>
      </c>
      <c r="D525">
        <v>9818</v>
      </c>
      <c r="E525" t="s">
        <v>2581</v>
      </c>
      <c r="F525">
        <v>53511012</v>
      </c>
      <c r="G525" t="s">
        <v>2041</v>
      </c>
      <c r="H525">
        <v>0</v>
      </c>
      <c r="I525" t="s">
        <v>2089</v>
      </c>
      <c r="J525">
        <v>146.96</v>
      </c>
      <c r="K525">
        <v>9</v>
      </c>
      <c r="L525" t="s">
        <v>2063</v>
      </c>
      <c r="M525" t="s">
        <v>2090</v>
      </c>
      <c r="N525" t="s">
        <v>1757</v>
      </c>
      <c r="O525" t="s">
        <v>1756</v>
      </c>
      <c r="P525" t="s">
        <v>1756</v>
      </c>
      <c r="Q525" s="387">
        <v>1322.64</v>
      </c>
      <c r="R525">
        <v>171.94320000000002</v>
      </c>
      <c r="S525">
        <v>1494.5832</v>
      </c>
      <c r="T525" s="388">
        <v>44444</v>
      </c>
      <c r="U525">
        <v>0</v>
      </c>
      <c r="V525" t="s">
        <v>831</v>
      </c>
      <c r="W525" s="388">
        <v>44461</v>
      </c>
      <c r="X525">
        <v>163</v>
      </c>
      <c r="Y525">
        <v>0</v>
      </c>
      <c r="Z525">
        <v>0</v>
      </c>
      <c r="AA525" t="s">
        <v>1758</v>
      </c>
      <c r="AB525" t="s">
        <v>2044</v>
      </c>
      <c r="AD525" t="s">
        <v>2045</v>
      </c>
      <c r="AE525" t="s">
        <v>2046</v>
      </c>
      <c r="AI525" t="s">
        <v>1761</v>
      </c>
      <c r="AL525" t="s">
        <v>2582</v>
      </c>
      <c r="AM525">
        <v>6</v>
      </c>
      <c r="AN525" t="s">
        <v>2048</v>
      </c>
      <c r="AO525" t="s">
        <v>2049</v>
      </c>
      <c r="AP525">
        <v>0</v>
      </c>
      <c r="AQ525" s="388">
        <v>44450</v>
      </c>
      <c r="AS525" t="s">
        <v>2294</v>
      </c>
      <c r="AT525" s="388">
        <v>44454</v>
      </c>
      <c r="AU525" t="s">
        <v>1756</v>
      </c>
      <c r="AV525" t="s">
        <v>1756</v>
      </c>
      <c r="AZ525" t="s">
        <v>1756</v>
      </c>
      <c r="BA525" t="s">
        <v>1865</v>
      </c>
      <c r="BB525" t="s">
        <v>2601</v>
      </c>
      <c r="BC525" t="s">
        <v>2602</v>
      </c>
      <c r="BD525" t="s">
        <v>1756</v>
      </c>
      <c r="BE525" t="s">
        <v>824</v>
      </c>
      <c r="BF525" t="s">
        <v>824</v>
      </c>
    </row>
    <row r="526" spans="1:58">
      <c r="A526" t="s">
        <v>829</v>
      </c>
      <c r="B526">
        <v>6</v>
      </c>
      <c r="C526">
        <v>0</v>
      </c>
      <c r="D526">
        <v>9818</v>
      </c>
      <c r="E526" t="s">
        <v>2581</v>
      </c>
      <c r="F526">
        <v>53511012</v>
      </c>
      <c r="G526" t="s">
        <v>2041</v>
      </c>
      <c r="H526">
        <v>0</v>
      </c>
      <c r="I526" t="s">
        <v>2089</v>
      </c>
      <c r="J526">
        <v>146.96</v>
      </c>
      <c r="K526">
        <v>9</v>
      </c>
      <c r="L526" t="s">
        <v>2063</v>
      </c>
      <c r="M526" t="s">
        <v>2090</v>
      </c>
      <c r="N526" t="s">
        <v>1757</v>
      </c>
      <c r="O526" t="s">
        <v>1756</v>
      </c>
      <c r="P526" t="s">
        <v>1756</v>
      </c>
      <c r="Q526" s="387">
        <v>1322.64</v>
      </c>
      <c r="R526">
        <v>171.94320000000002</v>
      </c>
      <c r="S526">
        <v>1494.5832</v>
      </c>
      <c r="T526" s="388">
        <v>44444</v>
      </c>
      <c r="U526">
        <v>0</v>
      </c>
      <c r="V526" t="s">
        <v>831</v>
      </c>
      <c r="W526" s="388">
        <v>44461</v>
      </c>
      <c r="X526">
        <v>163</v>
      </c>
      <c r="Y526">
        <v>0</v>
      </c>
      <c r="Z526">
        <v>0</v>
      </c>
      <c r="AA526" t="s">
        <v>1758</v>
      </c>
      <c r="AB526" t="s">
        <v>2044</v>
      </c>
      <c r="AD526" t="s">
        <v>2045</v>
      </c>
      <c r="AE526" t="s">
        <v>2046</v>
      </c>
      <c r="AI526" t="s">
        <v>1761</v>
      </c>
      <c r="AL526" t="s">
        <v>2582</v>
      </c>
      <c r="AM526">
        <v>6</v>
      </c>
      <c r="AN526" t="s">
        <v>2048</v>
      </c>
      <c r="AO526" t="s">
        <v>2049</v>
      </c>
      <c r="AP526">
        <v>0</v>
      </c>
      <c r="AQ526" s="388">
        <v>44450</v>
      </c>
      <c r="AS526" t="s">
        <v>2294</v>
      </c>
      <c r="AT526" s="388">
        <v>44454</v>
      </c>
      <c r="AU526" t="s">
        <v>1756</v>
      </c>
      <c r="AV526" t="s">
        <v>1756</v>
      </c>
      <c r="AZ526" t="s">
        <v>1756</v>
      </c>
      <c r="BA526" t="s">
        <v>1865</v>
      </c>
      <c r="BB526" t="s">
        <v>2601</v>
      </c>
      <c r="BC526" t="s">
        <v>2602</v>
      </c>
      <c r="BD526" t="s">
        <v>1756</v>
      </c>
      <c r="BE526" t="s">
        <v>824</v>
      </c>
      <c r="BF526" t="s">
        <v>824</v>
      </c>
    </row>
    <row r="527" spans="1:58">
      <c r="A527" t="s">
        <v>829</v>
      </c>
      <c r="B527">
        <v>6</v>
      </c>
      <c r="C527">
        <v>0</v>
      </c>
      <c r="D527">
        <v>9818</v>
      </c>
      <c r="E527" t="s">
        <v>2581</v>
      </c>
      <c r="F527">
        <v>53511012</v>
      </c>
      <c r="G527" t="s">
        <v>2041</v>
      </c>
      <c r="H527">
        <v>0</v>
      </c>
      <c r="I527" t="s">
        <v>2095</v>
      </c>
      <c r="J527">
        <v>138.44999999999999</v>
      </c>
      <c r="K527">
        <v>9</v>
      </c>
      <c r="L527" t="s">
        <v>2063</v>
      </c>
      <c r="M527" t="s">
        <v>2096</v>
      </c>
      <c r="N527" t="s">
        <v>1757</v>
      </c>
      <c r="O527" t="s">
        <v>1756</v>
      </c>
      <c r="P527" t="s">
        <v>1756</v>
      </c>
      <c r="Q527" s="387">
        <v>1246.05</v>
      </c>
      <c r="R527">
        <v>161.98650000000001</v>
      </c>
      <c r="S527">
        <v>1408.0364999999997</v>
      </c>
      <c r="T527" s="388">
        <v>44444</v>
      </c>
      <c r="U527">
        <v>0</v>
      </c>
      <c r="V527" t="s">
        <v>831</v>
      </c>
      <c r="W527" s="388">
        <v>44461</v>
      </c>
      <c r="X527">
        <v>163</v>
      </c>
      <c r="Y527">
        <v>0</v>
      </c>
      <c r="Z527">
        <v>0</v>
      </c>
      <c r="AA527" t="s">
        <v>1758</v>
      </c>
      <c r="AB527" t="s">
        <v>2044</v>
      </c>
      <c r="AD527" t="s">
        <v>2045</v>
      </c>
      <c r="AE527" t="s">
        <v>2046</v>
      </c>
      <c r="AI527" t="s">
        <v>1761</v>
      </c>
      <c r="AL527" t="s">
        <v>2582</v>
      </c>
      <c r="AM527">
        <v>6</v>
      </c>
      <c r="AN527" t="s">
        <v>2048</v>
      </c>
      <c r="AO527" t="s">
        <v>2049</v>
      </c>
      <c r="AP527">
        <v>0</v>
      </c>
      <c r="AQ527" s="388">
        <v>44450</v>
      </c>
      <c r="AS527" t="s">
        <v>2294</v>
      </c>
      <c r="AT527" s="388">
        <v>44454</v>
      </c>
      <c r="AU527" t="s">
        <v>1756</v>
      </c>
      <c r="AV527" t="s">
        <v>1756</v>
      </c>
      <c r="AZ527" t="s">
        <v>1756</v>
      </c>
      <c r="BA527" t="s">
        <v>1865</v>
      </c>
      <c r="BB527" t="s">
        <v>2603</v>
      </c>
      <c r="BC527" t="s">
        <v>2604</v>
      </c>
      <c r="BD527" t="s">
        <v>1756</v>
      </c>
      <c r="BE527" t="s">
        <v>824</v>
      </c>
      <c r="BF527" t="s">
        <v>824</v>
      </c>
    </row>
    <row r="528" spans="1:58">
      <c r="A528" t="s">
        <v>829</v>
      </c>
      <c r="B528">
        <v>6</v>
      </c>
      <c r="C528">
        <v>0</v>
      </c>
      <c r="D528">
        <v>9794</v>
      </c>
      <c r="E528" t="s">
        <v>2605</v>
      </c>
      <c r="F528">
        <v>53511012</v>
      </c>
      <c r="G528" t="s">
        <v>2041</v>
      </c>
      <c r="H528">
        <v>0</v>
      </c>
      <c r="I528" t="s">
        <v>2042</v>
      </c>
      <c r="J528">
        <v>60</v>
      </c>
      <c r="K528">
        <v>11</v>
      </c>
      <c r="L528" t="s">
        <v>1771</v>
      </c>
      <c r="M528" t="s">
        <v>1756</v>
      </c>
      <c r="N528" t="s">
        <v>1756</v>
      </c>
      <c r="O528" t="s">
        <v>2043</v>
      </c>
      <c r="P528" t="s">
        <v>1757</v>
      </c>
      <c r="Q528" s="387">
        <v>660</v>
      </c>
      <c r="R528">
        <v>85.8</v>
      </c>
      <c r="S528">
        <v>745.8</v>
      </c>
      <c r="T528" s="388">
        <v>44443</v>
      </c>
      <c r="U528">
        <v>0</v>
      </c>
      <c r="V528" t="s">
        <v>831</v>
      </c>
      <c r="W528" s="388">
        <v>44461</v>
      </c>
      <c r="X528">
        <v>163</v>
      </c>
      <c r="Y528">
        <v>0</v>
      </c>
      <c r="Z528">
        <v>0</v>
      </c>
      <c r="AA528" t="s">
        <v>1758</v>
      </c>
      <c r="AB528" t="s">
        <v>2044</v>
      </c>
      <c r="AD528" t="s">
        <v>2045</v>
      </c>
      <c r="AE528" t="s">
        <v>2046</v>
      </c>
      <c r="AI528" t="s">
        <v>1761</v>
      </c>
      <c r="AL528" t="s">
        <v>2606</v>
      </c>
      <c r="AM528">
        <v>6</v>
      </c>
      <c r="AO528" t="s">
        <v>2049</v>
      </c>
      <c r="AP528">
        <v>0</v>
      </c>
      <c r="AQ528" s="388">
        <v>44445</v>
      </c>
      <c r="AS528" t="s">
        <v>1765</v>
      </c>
      <c r="AT528" s="388">
        <v>44449</v>
      </c>
      <c r="AU528" t="s">
        <v>1756</v>
      </c>
      <c r="AV528" t="s">
        <v>1756</v>
      </c>
      <c r="AZ528" t="s">
        <v>1766</v>
      </c>
      <c r="BA528" t="s">
        <v>1865</v>
      </c>
      <c r="BB528" t="s">
        <v>2607</v>
      </c>
      <c r="BC528" t="s">
        <v>2608</v>
      </c>
      <c r="BD528" t="s">
        <v>1756</v>
      </c>
      <c r="BE528" t="s">
        <v>824</v>
      </c>
      <c r="BF528" t="s">
        <v>824</v>
      </c>
    </row>
    <row r="529" spans="1:58">
      <c r="A529" t="s">
        <v>829</v>
      </c>
      <c r="B529">
        <v>6</v>
      </c>
      <c r="C529">
        <v>0</v>
      </c>
      <c r="D529">
        <v>9794</v>
      </c>
      <c r="E529" t="s">
        <v>2605</v>
      </c>
      <c r="F529">
        <v>53511012</v>
      </c>
      <c r="G529" t="s">
        <v>2041</v>
      </c>
      <c r="H529">
        <v>0</v>
      </c>
      <c r="I529" t="s">
        <v>2052</v>
      </c>
      <c r="J529">
        <v>75</v>
      </c>
      <c r="K529">
        <v>25</v>
      </c>
      <c r="L529" t="s">
        <v>1771</v>
      </c>
      <c r="M529" t="s">
        <v>1756</v>
      </c>
      <c r="N529" t="s">
        <v>1756</v>
      </c>
      <c r="O529" t="s">
        <v>2053</v>
      </c>
      <c r="P529" t="s">
        <v>1757</v>
      </c>
      <c r="Q529" s="387">
        <v>1875</v>
      </c>
      <c r="R529">
        <v>243.75</v>
      </c>
      <c r="S529">
        <v>2118.75</v>
      </c>
      <c r="T529" s="388">
        <v>44443</v>
      </c>
      <c r="U529">
        <v>0</v>
      </c>
      <c r="V529" t="s">
        <v>831</v>
      </c>
      <c r="W529" s="388">
        <v>44461</v>
      </c>
      <c r="X529">
        <v>163</v>
      </c>
      <c r="Y529">
        <v>0</v>
      </c>
      <c r="Z529">
        <v>0</v>
      </c>
      <c r="AA529" t="s">
        <v>1758</v>
      </c>
      <c r="AB529" t="s">
        <v>2044</v>
      </c>
      <c r="AD529" t="s">
        <v>2045</v>
      </c>
      <c r="AE529" t="s">
        <v>2046</v>
      </c>
      <c r="AI529" t="s">
        <v>1761</v>
      </c>
      <c r="AL529" t="s">
        <v>2606</v>
      </c>
      <c r="AM529">
        <v>6</v>
      </c>
      <c r="AO529" t="s">
        <v>2049</v>
      </c>
      <c r="AP529">
        <v>0</v>
      </c>
      <c r="AQ529" s="388">
        <v>44445</v>
      </c>
      <c r="AS529" t="s">
        <v>1765</v>
      </c>
      <c r="AT529" s="388">
        <v>44449</v>
      </c>
      <c r="AU529" t="s">
        <v>1756</v>
      </c>
      <c r="AV529" t="s">
        <v>1756</v>
      </c>
      <c r="AZ529" t="s">
        <v>1766</v>
      </c>
      <c r="BA529" t="s">
        <v>1865</v>
      </c>
      <c r="BB529" t="s">
        <v>2609</v>
      </c>
      <c r="BC529" t="s">
        <v>2610</v>
      </c>
      <c r="BD529" t="s">
        <v>1756</v>
      </c>
      <c r="BE529" t="s">
        <v>824</v>
      </c>
      <c r="BF529" t="s">
        <v>824</v>
      </c>
    </row>
    <row r="530" spans="1:58">
      <c r="A530" t="s">
        <v>829</v>
      </c>
      <c r="B530">
        <v>6</v>
      </c>
      <c r="C530">
        <v>0</v>
      </c>
      <c r="D530">
        <v>9794</v>
      </c>
      <c r="E530" t="s">
        <v>2605</v>
      </c>
      <c r="F530">
        <v>53511012</v>
      </c>
      <c r="G530" t="s">
        <v>2041</v>
      </c>
      <c r="H530">
        <v>0</v>
      </c>
      <c r="I530" t="s">
        <v>2052</v>
      </c>
      <c r="J530">
        <v>75</v>
      </c>
      <c r="K530">
        <v>33</v>
      </c>
      <c r="L530" t="s">
        <v>1771</v>
      </c>
      <c r="M530" t="s">
        <v>1756</v>
      </c>
      <c r="N530" t="s">
        <v>1756</v>
      </c>
      <c r="O530" t="s">
        <v>2053</v>
      </c>
      <c r="P530" t="s">
        <v>1757</v>
      </c>
      <c r="Q530" s="387">
        <v>2475</v>
      </c>
      <c r="R530">
        <v>321.75</v>
      </c>
      <c r="S530">
        <v>2796.7499999999995</v>
      </c>
      <c r="T530" s="388">
        <v>44443</v>
      </c>
      <c r="U530">
        <v>0</v>
      </c>
      <c r="V530" t="s">
        <v>831</v>
      </c>
      <c r="W530" s="388">
        <v>44461</v>
      </c>
      <c r="X530">
        <v>163</v>
      </c>
      <c r="Y530">
        <v>0</v>
      </c>
      <c r="Z530">
        <v>0</v>
      </c>
      <c r="AA530" t="s">
        <v>1758</v>
      </c>
      <c r="AB530" t="s">
        <v>2044</v>
      </c>
      <c r="AD530" t="s">
        <v>2045</v>
      </c>
      <c r="AE530" t="s">
        <v>2046</v>
      </c>
      <c r="AI530" t="s">
        <v>1761</v>
      </c>
      <c r="AL530" t="s">
        <v>2606</v>
      </c>
      <c r="AM530">
        <v>6</v>
      </c>
      <c r="AO530" t="s">
        <v>2049</v>
      </c>
      <c r="AP530">
        <v>0</v>
      </c>
      <c r="AQ530" s="388">
        <v>44445</v>
      </c>
      <c r="AS530" t="s">
        <v>1765</v>
      </c>
      <c r="AT530" s="388">
        <v>44449</v>
      </c>
      <c r="AU530" t="s">
        <v>1756</v>
      </c>
      <c r="AV530" t="s">
        <v>1756</v>
      </c>
      <c r="AZ530" t="s">
        <v>1766</v>
      </c>
      <c r="BA530" t="s">
        <v>1865</v>
      </c>
      <c r="BB530" t="s">
        <v>2611</v>
      </c>
      <c r="BC530" t="s">
        <v>2612</v>
      </c>
      <c r="BD530" t="s">
        <v>1756</v>
      </c>
      <c r="BE530" t="s">
        <v>824</v>
      </c>
      <c r="BF530" t="s">
        <v>824</v>
      </c>
    </row>
    <row r="531" spans="1:58">
      <c r="A531" t="s">
        <v>829</v>
      </c>
      <c r="B531">
        <v>6</v>
      </c>
      <c r="C531">
        <v>0</v>
      </c>
      <c r="D531">
        <v>9794</v>
      </c>
      <c r="E531" t="s">
        <v>2605</v>
      </c>
      <c r="F531">
        <v>53511012</v>
      </c>
      <c r="G531" t="s">
        <v>2041</v>
      </c>
      <c r="H531">
        <v>0</v>
      </c>
      <c r="I531" t="s">
        <v>2056</v>
      </c>
      <c r="J531">
        <v>210</v>
      </c>
      <c r="K531">
        <v>10</v>
      </c>
      <c r="L531" t="s">
        <v>1755</v>
      </c>
      <c r="M531" t="s">
        <v>1756</v>
      </c>
      <c r="N531" t="s">
        <v>1756</v>
      </c>
      <c r="P531" t="s">
        <v>1757</v>
      </c>
      <c r="Q531" s="387">
        <v>2100</v>
      </c>
      <c r="R531">
        <v>273</v>
      </c>
      <c r="S531">
        <v>2373</v>
      </c>
      <c r="T531" s="388">
        <v>44443</v>
      </c>
      <c r="U531">
        <v>0</v>
      </c>
      <c r="V531" t="s">
        <v>831</v>
      </c>
      <c r="W531" s="388">
        <v>44461</v>
      </c>
      <c r="X531">
        <v>163</v>
      </c>
      <c r="Y531">
        <v>0</v>
      </c>
      <c r="Z531">
        <v>0</v>
      </c>
      <c r="AA531" t="s">
        <v>1758</v>
      </c>
      <c r="AB531" t="s">
        <v>2044</v>
      </c>
      <c r="AD531" t="s">
        <v>2045</v>
      </c>
      <c r="AE531" t="s">
        <v>2046</v>
      </c>
      <c r="AI531" t="s">
        <v>1761</v>
      </c>
      <c r="AL531" t="s">
        <v>2606</v>
      </c>
      <c r="AM531">
        <v>6</v>
      </c>
      <c r="AO531" t="s">
        <v>2049</v>
      </c>
      <c r="AP531">
        <v>0</v>
      </c>
      <c r="AQ531" s="388">
        <v>44445</v>
      </c>
      <c r="AS531" t="s">
        <v>1765</v>
      </c>
      <c r="AT531" s="388">
        <v>44449</v>
      </c>
      <c r="AU531" t="s">
        <v>1756</v>
      </c>
      <c r="AV531" t="s">
        <v>1756</v>
      </c>
      <c r="AZ531" t="s">
        <v>1766</v>
      </c>
      <c r="BA531" t="s">
        <v>1865</v>
      </c>
      <c r="BB531" t="s">
        <v>2613</v>
      </c>
      <c r="BC531" t="s">
        <v>2614</v>
      </c>
      <c r="BD531" t="s">
        <v>1756</v>
      </c>
      <c r="BE531" t="s">
        <v>824</v>
      </c>
      <c r="BF531" t="s">
        <v>824</v>
      </c>
    </row>
    <row r="532" spans="1:58">
      <c r="A532" t="s">
        <v>829</v>
      </c>
      <c r="B532">
        <v>6</v>
      </c>
      <c r="C532">
        <v>0</v>
      </c>
      <c r="D532">
        <v>9794</v>
      </c>
      <c r="E532" t="s">
        <v>2605</v>
      </c>
      <c r="F532">
        <v>53511012</v>
      </c>
      <c r="G532" t="s">
        <v>2041</v>
      </c>
      <c r="H532">
        <v>0</v>
      </c>
      <c r="I532" t="s">
        <v>518</v>
      </c>
      <c r="J532">
        <v>95</v>
      </c>
      <c r="K532">
        <v>12</v>
      </c>
      <c r="L532" t="s">
        <v>1771</v>
      </c>
      <c r="M532" t="s">
        <v>1756</v>
      </c>
      <c r="N532" t="s">
        <v>1756</v>
      </c>
      <c r="O532" t="s">
        <v>2059</v>
      </c>
      <c r="P532" t="s">
        <v>1757</v>
      </c>
      <c r="Q532" s="387">
        <v>1140</v>
      </c>
      <c r="R532">
        <v>148.20000000000002</v>
      </c>
      <c r="S532">
        <v>1288.1999999999998</v>
      </c>
      <c r="T532" s="388">
        <v>44443</v>
      </c>
      <c r="U532">
        <v>0</v>
      </c>
      <c r="V532" t="s">
        <v>831</v>
      </c>
      <c r="W532" s="388">
        <v>44461</v>
      </c>
      <c r="X532">
        <v>163</v>
      </c>
      <c r="Y532">
        <v>0</v>
      </c>
      <c r="Z532">
        <v>0</v>
      </c>
      <c r="AA532" t="s">
        <v>1758</v>
      </c>
      <c r="AB532" t="s">
        <v>2044</v>
      </c>
      <c r="AD532" t="s">
        <v>2045</v>
      </c>
      <c r="AE532" t="s">
        <v>2046</v>
      </c>
      <c r="AI532" t="s">
        <v>1761</v>
      </c>
      <c r="AL532" t="s">
        <v>2606</v>
      </c>
      <c r="AM532">
        <v>6</v>
      </c>
      <c r="AO532" t="s">
        <v>2049</v>
      </c>
      <c r="AP532">
        <v>0</v>
      </c>
      <c r="AQ532" s="388">
        <v>44445</v>
      </c>
      <c r="AS532" t="s">
        <v>1765</v>
      </c>
      <c r="AT532" s="388">
        <v>44449</v>
      </c>
      <c r="AU532" t="s">
        <v>1756</v>
      </c>
      <c r="AV532" t="s">
        <v>1756</v>
      </c>
      <c r="AZ532" t="s">
        <v>1766</v>
      </c>
      <c r="BA532" t="s">
        <v>1865</v>
      </c>
      <c r="BB532" t="s">
        <v>2615</v>
      </c>
      <c r="BC532" t="s">
        <v>2616</v>
      </c>
      <c r="BD532" t="s">
        <v>1756</v>
      </c>
      <c r="BE532" t="s">
        <v>824</v>
      </c>
      <c r="BF532" t="s">
        <v>824</v>
      </c>
    </row>
    <row r="533" spans="1:58">
      <c r="A533" t="s">
        <v>829</v>
      </c>
      <c r="B533">
        <v>6</v>
      </c>
      <c r="C533">
        <v>0</v>
      </c>
      <c r="D533">
        <v>9794</v>
      </c>
      <c r="E533" t="s">
        <v>2605</v>
      </c>
      <c r="F533">
        <v>53511012</v>
      </c>
      <c r="G533" t="s">
        <v>2041</v>
      </c>
      <c r="H533">
        <v>0</v>
      </c>
      <c r="I533" t="s">
        <v>2062</v>
      </c>
      <c r="J533">
        <v>138.05000000000001</v>
      </c>
      <c r="K533">
        <v>20</v>
      </c>
      <c r="L533" t="s">
        <v>2063</v>
      </c>
      <c r="M533" t="s">
        <v>2064</v>
      </c>
      <c r="N533" t="s">
        <v>1757</v>
      </c>
      <c r="O533" t="s">
        <v>1756</v>
      </c>
      <c r="P533" t="s">
        <v>1756</v>
      </c>
      <c r="Q533" s="387">
        <v>2761</v>
      </c>
      <c r="R533">
        <v>358.93</v>
      </c>
      <c r="S533">
        <v>3119.93</v>
      </c>
      <c r="T533" s="388">
        <v>44443</v>
      </c>
      <c r="U533">
        <v>0</v>
      </c>
      <c r="V533" t="s">
        <v>831</v>
      </c>
      <c r="W533" s="388">
        <v>44461</v>
      </c>
      <c r="X533">
        <v>163</v>
      </c>
      <c r="Y533">
        <v>0</v>
      </c>
      <c r="Z533">
        <v>0</v>
      </c>
      <c r="AA533" t="s">
        <v>1758</v>
      </c>
      <c r="AB533" t="s">
        <v>2044</v>
      </c>
      <c r="AD533" t="s">
        <v>2045</v>
      </c>
      <c r="AE533" t="s">
        <v>2046</v>
      </c>
      <c r="AI533" t="s">
        <v>1761</v>
      </c>
      <c r="AL533" t="s">
        <v>2606</v>
      </c>
      <c r="AM533">
        <v>6</v>
      </c>
      <c r="AO533" t="s">
        <v>2049</v>
      </c>
      <c r="AP533">
        <v>0</v>
      </c>
      <c r="AQ533" s="388">
        <v>44445</v>
      </c>
      <c r="AS533" t="s">
        <v>1765</v>
      </c>
      <c r="AT533" s="388">
        <v>44449</v>
      </c>
      <c r="AU533" t="s">
        <v>1756</v>
      </c>
      <c r="AV533" t="s">
        <v>1756</v>
      </c>
      <c r="AZ533" t="s">
        <v>1766</v>
      </c>
      <c r="BA533" t="s">
        <v>1865</v>
      </c>
      <c r="BB533" t="s">
        <v>2617</v>
      </c>
      <c r="BC533" t="s">
        <v>2618</v>
      </c>
      <c r="BD533" t="s">
        <v>1756</v>
      </c>
      <c r="BE533" t="s">
        <v>824</v>
      </c>
      <c r="BF533" t="s">
        <v>824</v>
      </c>
    </row>
    <row r="534" spans="1:58">
      <c r="A534" t="s">
        <v>829</v>
      </c>
      <c r="B534">
        <v>6</v>
      </c>
      <c r="C534">
        <v>0</v>
      </c>
      <c r="D534">
        <v>9794</v>
      </c>
      <c r="E534" t="s">
        <v>2605</v>
      </c>
      <c r="F534">
        <v>53511012</v>
      </c>
      <c r="G534" t="s">
        <v>2041</v>
      </c>
      <c r="H534">
        <v>0</v>
      </c>
      <c r="I534" t="s">
        <v>2062</v>
      </c>
      <c r="J534">
        <v>138.05000000000001</v>
      </c>
      <c r="K534">
        <v>5</v>
      </c>
      <c r="L534" t="s">
        <v>2063</v>
      </c>
      <c r="M534" t="s">
        <v>2064</v>
      </c>
      <c r="N534" t="s">
        <v>1757</v>
      </c>
      <c r="O534" t="s">
        <v>1756</v>
      </c>
      <c r="P534" t="s">
        <v>1756</v>
      </c>
      <c r="Q534" s="387">
        <v>690.25</v>
      </c>
      <c r="R534">
        <v>89.732500000000002</v>
      </c>
      <c r="S534">
        <v>779.98249999999996</v>
      </c>
      <c r="T534" s="388">
        <v>44443</v>
      </c>
      <c r="U534">
        <v>0</v>
      </c>
      <c r="V534" t="s">
        <v>831</v>
      </c>
      <c r="W534" s="388">
        <v>44461</v>
      </c>
      <c r="X534">
        <v>163</v>
      </c>
      <c r="Y534">
        <v>0</v>
      </c>
      <c r="Z534">
        <v>0</v>
      </c>
      <c r="AA534" t="s">
        <v>1758</v>
      </c>
      <c r="AB534" t="s">
        <v>2044</v>
      </c>
      <c r="AD534" t="s">
        <v>2045</v>
      </c>
      <c r="AE534" t="s">
        <v>2046</v>
      </c>
      <c r="AI534" t="s">
        <v>1761</v>
      </c>
      <c r="AL534" t="s">
        <v>2606</v>
      </c>
      <c r="AM534">
        <v>6</v>
      </c>
      <c r="AO534" t="s">
        <v>2049</v>
      </c>
      <c r="AP534">
        <v>0</v>
      </c>
      <c r="AQ534" s="388">
        <v>44445</v>
      </c>
      <c r="AS534" t="s">
        <v>1765</v>
      </c>
      <c r="AT534" s="388">
        <v>44449</v>
      </c>
      <c r="AU534" t="s">
        <v>1756</v>
      </c>
      <c r="AV534" t="s">
        <v>1756</v>
      </c>
      <c r="AZ534" t="s">
        <v>1766</v>
      </c>
      <c r="BA534" t="s">
        <v>1865</v>
      </c>
      <c r="BB534" t="s">
        <v>2619</v>
      </c>
      <c r="BC534" t="s">
        <v>2620</v>
      </c>
      <c r="BD534" t="s">
        <v>1756</v>
      </c>
      <c r="BE534" t="s">
        <v>824</v>
      </c>
      <c r="BF534" t="s">
        <v>824</v>
      </c>
    </row>
    <row r="535" spans="1:58">
      <c r="A535" t="s">
        <v>829</v>
      </c>
      <c r="B535">
        <v>6</v>
      </c>
      <c r="C535">
        <v>0</v>
      </c>
      <c r="D535">
        <v>9794</v>
      </c>
      <c r="E535" t="s">
        <v>2605</v>
      </c>
      <c r="F535">
        <v>53511012</v>
      </c>
      <c r="G535" t="s">
        <v>2041</v>
      </c>
      <c r="H535">
        <v>0</v>
      </c>
      <c r="I535" t="s">
        <v>2069</v>
      </c>
      <c r="J535">
        <v>144.6</v>
      </c>
      <c r="K535">
        <v>5</v>
      </c>
      <c r="L535" t="s">
        <v>2063</v>
      </c>
      <c r="M535" t="s">
        <v>2070</v>
      </c>
      <c r="N535" t="s">
        <v>1757</v>
      </c>
      <c r="O535" t="s">
        <v>1756</v>
      </c>
      <c r="P535" t="s">
        <v>1756</v>
      </c>
      <c r="Q535" s="387">
        <v>723</v>
      </c>
      <c r="R535">
        <v>93.990000000000009</v>
      </c>
      <c r="S535">
        <v>816.9899999999999</v>
      </c>
      <c r="T535" s="388">
        <v>44443</v>
      </c>
      <c r="U535">
        <v>0</v>
      </c>
      <c r="V535" t="s">
        <v>831</v>
      </c>
      <c r="W535" s="388">
        <v>44461</v>
      </c>
      <c r="X535">
        <v>163</v>
      </c>
      <c r="Y535">
        <v>0</v>
      </c>
      <c r="Z535">
        <v>0</v>
      </c>
      <c r="AA535" t="s">
        <v>1758</v>
      </c>
      <c r="AB535" t="s">
        <v>2044</v>
      </c>
      <c r="AD535" t="s">
        <v>2045</v>
      </c>
      <c r="AE535" t="s">
        <v>2046</v>
      </c>
      <c r="AI535" t="s">
        <v>1761</v>
      </c>
      <c r="AL535" t="s">
        <v>2606</v>
      </c>
      <c r="AM535">
        <v>6</v>
      </c>
      <c r="AO535" t="s">
        <v>2049</v>
      </c>
      <c r="AP535">
        <v>0</v>
      </c>
      <c r="AQ535" s="388">
        <v>44445</v>
      </c>
      <c r="AS535" t="s">
        <v>1765</v>
      </c>
      <c r="AT535" s="388">
        <v>44449</v>
      </c>
      <c r="AU535" t="s">
        <v>1756</v>
      </c>
      <c r="AV535" t="s">
        <v>1756</v>
      </c>
      <c r="AZ535" t="s">
        <v>1766</v>
      </c>
      <c r="BA535" t="s">
        <v>1865</v>
      </c>
      <c r="BB535" t="s">
        <v>2621</v>
      </c>
      <c r="BC535" t="s">
        <v>2622</v>
      </c>
      <c r="BD535" t="s">
        <v>1756</v>
      </c>
      <c r="BE535" t="s">
        <v>824</v>
      </c>
      <c r="BF535" t="s">
        <v>824</v>
      </c>
    </row>
    <row r="536" spans="1:58">
      <c r="A536" t="s">
        <v>829</v>
      </c>
      <c r="B536">
        <v>6</v>
      </c>
      <c r="C536">
        <v>0</v>
      </c>
      <c r="D536">
        <v>9794</v>
      </c>
      <c r="E536" t="s">
        <v>2605</v>
      </c>
      <c r="F536">
        <v>53511012</v>
      </c>
      <c r="G536" t="s">
        <v>2041</v>
      </c>
      <c r="H536">
        <v>0</v>
      </c>
      <c r="I536" t="s">
        <v>2073</v>
      </c>
      <c r="J536">
        <v>243.75</v>
      </c>
      <c r="K536">
        <v>6</v>
      </c>
      <c r="L536" t="s">
        <v>1755</v>
      </c>
      <c r="M536" t="s">
        <v>2074</v>
      </c>
      <c r="N536" t="s">
        <v>1757</v>
      </c>
      <c r="O536" t="s">
        <v>1756</v>
      </c>
      <c r="P536" t="s">
        <v>1756</v>
      </c>
      <c r="Q536" s="387">
        <v>1462.5</v>
      </c>
      <c r="R536">
        <v>190.125</v>
      </c>
      <c r="S536">
        <v>1652.6249999999998</v>
      </c>
      <c r="T536" s="388">
        <v>44443</v>
      </c>
      <c r="U536">
        <v>0</v>
      </c>
      <c r="V536" t="s">
        <v>831</v>
      </c>
      <c r="W536" s="388">
        <v>44461</v>
      </c>
      <c r="X536">
        <v>163</v>
      </c>
      <c r="Y536">
        <v>0</v>
      </c>
      <c r="Z536">
        <v>0</v>
      </c>
      <c r="AA536" t="s">
        <v>1758</v>
      </c>
      <c r="AB536" t="s">
        <v>2044</v>
      </c>
      <c r="AD536" t="s">
        <v>2045</v>
      </c>
      <c r="AE536" t="s">
        <v>2046</v>
      </c>
      <c r="AI536" t="s">
        <v>1761</v>
      </c>
      <c r="AL536" t="s">
        <v>2606</v>
      </c>
      <c r="AM536">
        <v>6</v>
      </c>
      <c r="AO536" t="s">
        <v>2049</v>
      </c>
      <c r="AP536">
        <v>0</v>
      </c>
      <c r="AQ536" s="388">
        <v>44445</v>
      </c>
      <c r="AS536" t="s">
        <v>1765</v>
      </c>
      <c r="AT536" s="388">
        <v>44449</v>
      </c>
      <c r="AU536" t="s">
        <v>1756</v>
      </c>
      <c r="AV536" t="s">
        <v>1756</v>
      </c>
      <c r="AZ536" t="s">
        <v>1766</v>
      </c>
      <c r="BA536" t="s">
        <v>1865</v>
      </c>
      <c r="BB536" t="s">
        <v>2623</v>
      </c>
      <c r="BC536" t="s">
        <v>2624</v>
      </c>
      <c r="BD536" t="s">
        <v>1756</v>
      </c>
      <c r="BE536" t="s">
        <v>824</v>
      </c>
      <c r="BF536" t="s">
        <v>824</v>
      </c>
    </row>
    <row r="537" spans="1:58">
      <c r="A537" t="s">
        <v>829</v>
      </c>
      <c r="B537">
        <v>6</v>
      </c>
      <c r="C537">
        <v>0</v>
      </c>
      <c r="D537">
        <v>9794</v>
      </c>
      <c r="E537" t="s">
        <v>2605</v>
      </c>
      <c r="F537">
        <v>53511012</v>
      </c>
      <c r="G537" t="s">
        <v>2041</v>
      </c>
      <c r="H537">
        <v>0</v>
      </c>
      <c r="I537" t="s">
        <v>2079</v>
      </c>
      <c r="J537">
        <v>63.38</v>
      </c>
      <c r="K537">
        <v>9</v>
      </c>
      <c r="L537" t="s">
        <v>1771</v>
      </c>
      <c r="M537" t="s">
        <v>2080</v>
      </c>
      <c r="N537" t="s">
        <v>1757</v>
      </c>
      <c r="O537" t="s">
        <v>1756</v>
      </c>
      <c r="P537" t="s">
        <v>1756</v>
      </c>
      <c r="Q537" s="387">
        <v>570.41999999999996</v>
      </c>
      <c r="R537">
        <v>74.154600000000002</v>
      </c>
      <c r="S537">
        <v>644.57459999999992</v>
      </c>
      <c r="T537" s="388">
        <v>44443</v>
      </c>
      <c r="U537">
        <v>0</v>
      </c>
      <c r="V537" t="s">
        <v>831</v>
      </c>
      <c r="W537" s="388">
        <v>44461</v>
      </c>
      <c r="X537">
        <v>163</v>
      </c>
      <c r="Y537">
        <v>0</v>
      </c>
      <c r="Z537">
        <v>0</v>
      </c>
      <c r="AA537" t="s">
        <v>1758</v>
      </c>
      <c r="AB537" t="s">
        <v>2044</v>
      </c>
      <c r="AD537" t="s">
        <v>2045</v>
      </c>
      <c r="AE537" t="s">
        <v>2046</v>
      </c>
      <c r="AI537" t="s">
        <v>1761</v>
      </c>
      <c r="AL537" t="s">
        <v>2606</v>
      </c>
      <c r="AM537">
        <v>6</v>
      </c>
      <c r="AO537" t="s">
        <v>2049</v>
      </c>
      <c r="AP537">
        <v>0</v>
      </c>
      <c r="AQ537" s="388">
        <v>44445</v>
      </c>
      <c r="AS537" t="s">
        <v>1765</v>
      </c>
      <c r="AT537" s="388">
        <v>44449</v>
      </c>
      <c r="AU537" t="s">
        <v>1756</v>
      </c>
      <c r="AV537" t="s">
        <v>1756</v>
      </c>
      <c r="AZ537" t="s">
        <v>1766</v>
      </c>
      <c r="BA537" t="s">
        <v>1865</v>
      </c>
      <c r="BB537" t="s">
        <v>2625</v>
      </c>
      <c r="BC537" t="s">
        <v>2626</v>
      </c>
      <c r="BD537" t="s">
        <v>1756</v>
      </c>
      <c r="BE537" t="s">
        <v>824</v>
      </c>
      <c r="BF537" t="s">
        <v>824</v>
      </c>
    </row>
    <row r="538" spans="1:58">
      <c r="A538" t="s">
        <v>829</v>
      </c>
      <c r="B538">
        <v>6</v>
      </c>
      <c r="C538">
        <v>0</v>
      </c>
      <c r="D538">
        <v>9794</v>
      </c>
      <c r="E538" t="s">
        <v>2605</v>
      </c>
      <c r="F538">
        <v>53511012</v>
      </c>
      <c r="G538" t="s">
        <v>2041</v>
      </c>
      <c r="H538">
        <v>0</v>
      </c>
      <c r="I538" t="s">
        <v>2079</v>
      </c>
      <c r="J538">
        <v>63.38</v>
      </c>
      <c r="K538">
        <v>9</v>
      </c>
      <c r="L538" t="s">
        <v>1771</v>
      </c>
      <c r="M538" t="s">
        <v>2080</v>
      </c>
      <c r="N538" t="s">
        <v>1757</v>
      </c>
      <c r="O538" t="s">
        <v>1756</v>
      </c>
      <c r="P538" t="s">
        <v>1756</v>
      </c>
      <c r="Q538" s="387">
        <v>570.41999999999996</v>
      </c>
      <c r="R538">
        <v>74.154600000000002</v>
      </c>
      <c r="S538">
        <v>644.57459999999992</v>
      </c>
      <c r="T538" s="388">
        <v>44443</v>
      </c>
      <c r="U538">
        <v>0</v>
      </c>
      <c r="V538" t="s">
        <v>831</v>
      </c>
      <c r="W538" s="388">
        <v>44461</v>
      </c>
      <c r="X538">
        <v>163</v>
      </c>
      <c r="Y538">
        <v>0</v>
      </c>
      <c r="Z538">
        <v>0</v>
      </c>
      <c r="AA538" t="s">
        <v>1758</v>
      </c>
      <c r="AB538" t="s">
        <v>2044</v>
      </c>
      <c r="AD538" t="s">
        <v>2045</v>
      </c>
      <c r="AE538" t="s">
        <v>2046</v>
      </c>
      <c r="AI538" t="s">
        <v>1761</v>
      </c>
      <c r="AL538" t="s">
        <v>2606</v>
      </c>
      <c r="AM538">
        <v>6</v>
      </c>
      <c r="AO538" t="s">
        <v>2049</v>
      </c>
      <c r="AP538">
        <v>0</v>
      </c>
      <c r="AQ538" s="388">
        <v>44445</v>
      </c>
      <c r="AS538" t="s">
        <v>1765</v>
      </c>
      <c r="AT538" s="388">
        <v>44449</v>
      </c>
      <c r="AU538" t="s">
        <v>1756</v>
      </c>
      <c r="AV538" t="s">
        <v>1756</v>
      </c>
      <c r="AZ538" t="s">
        <v>1766</v>
      </c>
      <c r="BA538" t="s">
        <v>1865</v>
      </c>
      <c r="BB538" t="s">
        <v>2625</v>
      </c>
      <c r="BC538" t="s">
        <v>2626</v>
      </c>
      <c r="BD538" t="s">
        <v>1756</v>
      </c>
      <c r="BE538" t="s">
        <v>824</v>
      </c>
      <c r="BF538" t="s">
        <v>824</v>
      </c>
    </row>
    <row r="539" spans="1:58">
      <c r="A539" t="s">
        <v>829</v>
      </c>
      <c r="B539">
        <v>6</v>
      </c>
      <c r="C539">
        <v>0</v>
      </c>
      <c r="D539">
        <v>9794</v>
      </c>
      <c r="E539" t="s">
        <v>2605</v>
      </c>
      <c r="F539">
        <v>53511012</v>
      </c>
      <c r="G539" t="s">
        <v>2041</v>
      </c>
      <c r="H539">
        <v>0</v>
      </c>
      <c r="I539" t="s">
        <v>2083</v>
      </c>
      <c r="J539">
        <v>12.21</v>
      </c>
      <c r="K539">
        <v>9</v>
      </c>
      <c r="L539" t="s">
        <v>1771</v>
      </c>
      <c r="M539" t="s">
        <v>2084</v>
      </c>
      <c r="N539" t="s">
        <v>1757</v>
      </c>
      <c r="O539" t="s">
        <v>1756</v>
      </c>
      <c r="P539" t="s">
        <v>1756</v>
      </c>
      <c r="Q539" s="387">
        <v>109.89</v>
      </c>
      <c r="R539">
        <v>14.2857</v>
      </c>
      <c r="S539">
        <v>124.17569999999999</v>
      </c>
      <c r="T539" s="388">
        <v>44443</v>
      </c>
      <c r="U539">
        <v>0</v>
      </c>
      <c r="V539" t="s">
        <v>831</v>
      </c>
      <c r="W539" s="388">
        <v>44461</v>
      </c>
      <c r="X539">
        <v>163</v>
      </c>
      <c r="Y539">
        <v>0</v>
      </c>
      <c r="Z539">
        <v>0</v>
      </c>
      <c r="AA539" t="s">
        <v>1758</v>
      </c>
      <c r="AB539" t="s">
        <v>2044</v>
      </c>
      <c r="AD539" t="s">
        <v>2045</v>
      </c>
      <c r="AE539" t="s">
        <v>2046</v>
      </c>
      <c r="AI539" t="s">
        <v>1761</v>
      </c>
      <c r="AL539" t="s">
        <v>2606</v>
      </c>
      <c r="AM539">
        <v>6</v>
      </c>
      <c r="AO539" t="s">
        <v>2049</v>
      </c>
      <c r="AP539">
        <v>0</v>
      </c>
      <c r="AQ539" s="388">
        <v>44445</v>
      </c>
      <c r="AS539" t="s">
        <v>1765</v>
      </c>
      <c r="AT539" s="388">
        <v>44449</v>
      </c>
      <c r="AU539" t="s">
        <v>1756</v>
      </c>
      <c r="AV539" t="s">
        <v>1756</v>
      </c>
      <c r="AZ539" t="s">
        <v>1766</v>
      </c>
      <c r="BA539" t="s">
        <v>1865</v>
      </c>
      <c r="BB539" t="s">
        <v>2627</v>
      </c>
      <c r="BC539" t="s">
        <v>2628</v>
      </c>
      <c r="BD539" t="s">
        <v>1756</v>
      </c>
      <c r="BE539" t="s">
        <v>824</v>
      </c>
      <c r="BF539" t="s">
        <v>824</v>
      </c>
    </row>
    <row r="540" spans="1:58">
      <c r="A540" t="s">
        <v>829</v>
      </c>
      <c r="B540">
        <v>6</v>
      </c>
      <c r="C540">
        <v>0</v>
      </c>
      <c r="D540">
        <v>9794</v>
      </c>
      <c r="E540" t="s">
        <v>2605</v>
      </c>
      <c r="F540">
        <v>53511012</v>
      </c>
      <c r="G540" t="s">
        <v>2041</v>
      </c>
      <c r="H540">
        <v>0</v>
      </c>
      <c r="I540" t="s">
        <v>2089</v>
      </c>
      <c r="J540">
        <v>146.96</v>
      </c>
      <c r="K540">
        <v>9</v>
      </c>
      <c r="L540" t="s">
        <v>2063</v>
      </c>
      <c r="M540" t="s">
        <v>2090</v>
      </c>
      <c r="N540" t="s">
        <v>1757</v>
      </c>
      <c r="O540" t="s">
        <v>1756</v>
      </c>
      <c r="P540" t="s">
        <v>1756</v>
      </c>
      <c r="Q540" s="387">
        <v>1322.64</v>
      </c>
      <c r="R540">
        <v>171.94320000000002</v>
      </c>
      <c r="S540">
        <v>1494.5832</v>
      </c>
      <c r="T540" s="388">
        <v>44443</v>
      </c>
      <c r="U540">
        <v>0</v>
      </c>
      <c r="V540" t="s">
        <v>831</v>
      </c>
      <c r="W540" s="388">
        <v>44461</v>
      </c>
      <c r="X540">
        <v>163</v>
      </c>
      <c r="Y540">
        <v>0</v>
      </c>
      <c r="Z540">
        <v>0</v>
      </c>
      <c r="AA540" t="s">
        <v>1758</v>
      </c>
      <c r="AB540" t="s">
        <v>2044</v>
      </c>
      <c r="AD540" t="s">
        <v>2045</v>
      </c>
      <c r="AE540" t="s">
        <v>2046</v>
      </c>
      <c r="AI540" t="s">
        <v>1761</v>
      </c>
      <c r="AL540" t="s">
        <v>2606</v>
      </c>
      <c r="AM540">
        <v>6</v>
      </c>
      <c r="AO540" t="s">
        <v>2049</v>
      </c>
      <c r="AP540">
        <v>0</v>
      </c>
      <c r="AQ540" s="388">
        <v>44445</v>
      </c>
      <c r="AS540" t="s">
        <v>1765</v>
      </c>
      <c r="AT540" s="388">
        <v>44449</v>
      </c>
      <c r="AU540" t="s">
        <v>1756</v>
      </c>
      <c r="AV540" t="s">
        <v>1756</v>
      </c>
      <c r="AZ540" t="s">
        <v>1766</v>
      </c>
      <c r="BA540" t="s">
        <v>1865</v>
      </c>
      <c r="BB540" t="s">
        <v>2629</v>
      </c>
      <c r="BC540" t="s">
        <v>2630</v>
      </c>
      <c r="BD540" t="s">
        <v>1756</v>
      </c>
      <c r="BE540" t="s">
        <v>824</v>
      </c>
      <c r="BF540" t="s">
        <v>824</v>
      </c>
    </row>
    <row r="541" spans="1:58">
      <c r="A541" t="s">
        <v>829</v>
      </c>
      <c r="B541">
        <v>6</v>
      </c>
      <c r="C541">
        <v>0</v>
      </c>
      <c r="D541">
        <v>9794</v>
      </c>
      <c r="E541" t="s">
        <v>2605</v>
      </c>
      <c r="F541">
        <v>53511012</v>
      </c>
      <c r="G541" t="s">
        <v>2041</v>
      </c>
      <c r="H541">
        <v>0</v>
      </c>
      <c r="I541" t="s">
        <v>2089</v>
      </c>
      <c r="J541">
        <v>146.96</v>
      </c>
      <c r="K541">
        <v>9</v>
      </c>
      <c r="L541" t="s">
        <v>2063</v>
      </c>
      <c r="M541" t="s">
        <v>2090</v>
      </c>
      <c r="N541" t="s">
        <v>1757</v>
      </c>
      <c r="O541" t="s">
        <v>1756</v>
      </c>
      <c r="P541" t="s">
        <v>1756</v>
      </c>
      <c r="Q541" s="387">
        <v>1322.64</v>
      </c>
      <c r="R541">
        <v>171.94320000000002</v>
      </c>
      <c r="S541">
        <v>1494.5832</v>
      </c>
      <c r="T541" s="388">
        <v>44443</v>
      </c>
      <c r="U541">
        <v>0</v>
      </c>
      <c r="V541" t="s">
        <v>831</v>
      </c>
      <c r="W541" s="388">
        <v>44461</v>
      </c>
      <c r="X541">
        <v>163</v>
      </c>
      <c r="Y541">
        <v>0</v>
      </c>
      <c r="Z541">
        <v>0</v>
      </c>
      <c r="AA541" t="s">
        <v>1758</v>
      </c>
      <c r="AB541" t="s">
        <v>2044</v>
      </c>
      <c r="AD541" t="s">
        <v>2045</v>
      </c>
      <c r="AE541" t="s">
        <v>2046</v>
      </c>
      <c r="AI541" t="s">
        <v>1761</v>
      </c>
      <c r="AL541" t="s">
        <v>2606</v>
      </c>
      <c r="AM541">
        <v>6</v>
      </c>
      <c r="AO541" t="s">
        <v>2049</v>
      </c>
      <c r="AP541">
        <v>0</v>
      </c>
      <c r="AQ541" s="388">
        <v>44445</v>
      </c>
      <c r="AS541" t="s">
        <v>1765</v>
      </c>
      <c r="AT541" s="388">
        <v>44449</v>
      </c>
      <c r="AU541" t="s">
        <v>1756</v>
      </c>
      <c r="AV541" t="s">
        <v>1756</v>
      </c>
      <c r="AZ541" t="s">
        <v>1766</v>
      </c>
      <c r="BA541" t="s">
        <v>1865</v>
      </c>
      <c r="BB541" t="s">
        <v>2629</v>
      </c>
      <c r="BC541" t="s">
        <v>2630</v>
      </c>
      <c r="BD541" t="s">
        <v>1756</v>
      </c>
      <c r="BE541" t="s">
        <v>824</v>
      </c>
      <c r="BF541" t="s">
        <v>824</v>
      </c>
    </row>
    <row r="542" spans="1:58">
      <c r="A542" t="s">
        <v>829</v>
      </c>
      <c r="B542">
        <v>6</v>
      </c>
      <c r="C542">
        <v>0</v>
      </c>
      <c r="D542">
        <v>9794</v>
      </c>
      <c r="E542" t="s">
        <v>2605</v>
      </c>
      <c r="F542">
        <v>53511012</v>
      </c>
      <c r="G542" t="s">
        <v>2041</v>
      </c>
      <c r="H542">
        <v>0</v>
      </c>
      <c r="I542" t="s">
        <v>2095</v>
      </c>
      <c r="J542">
        <v>138.44999999999999</v>
      </c>
      <c r="K542">
        <v>9</v>
      </c>
      <c r="L542" t="s">
        <v>2063</v>
      </c>
      <c r="M542" t="s">
        <v>2096</v>
      </c>
      <c r="N542" t="s">
        <v>1757</v>
      </c>
      <c r="O542" t="s">
        <v>1756</v>
      </c>
      <c r="P542" t="s">
        <v>1756</v>
      </c>
      <c r="Q542" s="387">
        <v>1246.05</v>
      </c>
      <c r="R542">
        <v>161.98650000000001</v>
      </c>
      <c r="S542">
        <v>1408.0364999999997</v>
      </c>
      <c r="T542" s="388">
        <v>44443</v>
      </c>
      <c r="U542">
        <v>0</v>
      </c>
      <c r="V542" t="s">
        <v>831</v>
      </c>
      <c r="W542" s="388">
        <v>44461</v>
      </c>
      <c r="X542">
        <v>163</v>
      </c>
      <c r="Y542">
        <v>0</v>
      </c>
      <c r="Z542">
        <v>0</v>
      </c>
      <c r="AA542" t="s">
        <v>1758</v>
      </c>
      <c r="AB542" t="s">
        <v>2044</v>
      </c>
      <c r="AD542" t="s">
        <v>2045</v>
      </c>
      <c r="AE542" t="s">
        <v>2046</v>
      </c>
      <c r="AI542" t="s">
        <v>1761</v>
      </c>
      <c r="AL542" t="s">
        <v>2606</v>
      </c>
      <c r="AM542">
        <v>6</v>
      </c>
      <c r="AO542" t="s">
        <v>2049</v>
      </c>
      <c r="AP542">
        <v>0</v>
      </c>
      <c r="AQ542" s="388">
        <v>44445</v>
      </c>
      <c r="AS542" t="s">
        <v>1765</v>
      </c>
      <c r="AT542" s="388">
        <v>44449</v>
      </c>
      <c r="AU542" t="s">
        <v>1756</v>
      </c>
      <c r="AV542" t="s">
        <v>1756</v>
      </c>
      <c r="AZ542" t="s">
        <v>1766</v>
      </c>
      <c r="BA542" t="s">
        <v>1865</v>
      </c>
      <c r="BB542" t="s">
        <v>2631</v>
      </c>
      <c r="BC542" t="s">
        <v>2632</v>
      </c>
      <c r="BD542" t="s">
        <v>1756</v>
      </c>
      <c r="BE542" t="s">
        <v>824</v>
      </c>
      <c r="BF542" t="s">
        <v>824</v>
      </c>
    </row>
    <row r="543" spans="1:58">
      <c r="A543" t="s">
        <v>829</v>
      </c>
      <c r="B543">
        <v>6</v>
      </c>
      <c r="C543">
        <v>0</v>
      </c>
      <c r="D543">
        <v>9793</v>
      </c>
      <c r="E543" t="s">
        <v>2633</v>
      </c>
      <c r="F543">
        <v>53511012</v>
      </c>
      <c r="G543" t="s">
        <v>2041</v>
      </c>
      <c r="H543">
        <v>0</v>
      </c>
      <c r="I543" t="s">
        <v>2042</v>
      </c>
      <c r="J543">
        <v>60</v>
      </c>
      <c r="K543">
        <v>10</v>
      </c>
      <c r="L543" t="s">
        <v>1771</v>
      </c>
      <c r="M543" t="s">
        <v>1756</v>
      </c>
      <c r="N543" t="s">
        <v>1756</v>
      </c>
      <c r="O543" t="s">
        <v>2043</v>
      </c>
      <c r="P543" t="s">
        <v>1757</v>
      </c>
      <c r="Q543" s="387">
        <v>600</v>
      </c>
      <c r="R543">
        <v>78</v>
      </c>
      <c r="S543">
        <v>677.99999999999989</v>
      </c>
      <c r="T543" s="388">
        <v>44442</v>
      </c>
      <c r="U543">
        <v>0</v>
      </c>
      <c r="V543" t="s">
        <v>831</v>
      </c>
      <c r="W543" s="388">
        <v>44461</v>
      </c>
      <c r="X543">
        <v>163</v>
      </c>
      <c r="Y543">
        <v>0</v>
      </c>
      <c r="Z543">
        <v>0</v>
      </c>
      <c r="AA543" t="s">
        <v>1758</v>
      </c>
      <c r="AB543" t="s">
        <v>2044</v>
      </c>
      <c r="AD543" t="s">
        <v>2045</v>
      </c>
      <c r="AE543" t="s">
        <v>2046</v>
      </c>
      <c r="AI543" t="s">
        <v>1761</v>
      </c>
      <c r="AL543" t="s">
        <v>2634</v>
      </c>
      <c r="AM543">
        <v>6</v>
      </c>
      <c r="AN543" t="s">
        <v>2635</v>
      </c>
      <c r="AO543" t="s">
        <v>2049</v>
      </c>
      <c r="AP543">
        <v>0</v>
      </c>
      <c r="AQ543" s="388">
        <v>44445</v>
      </c>
      <c r="AS543" t="s">
        <v>1765</v>
      </c>
      <c r="AT543" s="388">
        <v>44449</v>
      </c>
      <c r="AU543" t="s">
        <v>1756</v>
      </c>
      <c r="AV543" t="s">
        <v>1756</v>
      </c>
      <c r="AZ543" t="s">
        <v>1766</v>
      </c>
      <c r="BA543" t="s">
        <v>1865</v>
      </c>
      <c r="BB543" t="s">
        <v>2636</v>
      </c>
      <c r="BC543" t="s">
        <v>2637</v>
      </c>
      <c r="BD543" t="s">
        <v>1756</v>
      </c>
      <c r="BE543" t="s">
        <v>824</v>
      </c>
      <c r="BF543" t="s">
        <v>824</v>
      </c>
    </row>
    <row r="544" spans="1:58">
      <c r="A544" t="s">
        <v>829</v>
      </c>
      <c r="B544">
        <v>6</v>
      </c>
      <c r="C544">
        <v>0</v>
      </c>
      <c r="D544">
        <v>9793</v>
      </c>
      <c r="E544" t="s">
        <v>2633</v>
      </c>
      <c r="F544">
        <v>53511012</v>
      </c>
      <c r="G544" t="s">
        <v>2041</v>
      </c>
      <c r="H544">
        <v>0</v>
      </c>
      <c r="I544" t="s">
        <v>2052</v>
      </c>
      <c r="J544">
        <v>75</v>
      </c>
      <c r="K544">
        <v>80</v>
      </c>
      <c r="L544" t="s">
        <v>1771</v>
      </c>
      <c r="M544" t="s">
        <v>1756</v>
      </c>
      <c r="N544" t="s">
        <v>1756</v>
      </c>
      <c r="O544" t="s">
        <v>2053</v>
      </c>
      <c r="P544" t="s">
        <v>1757</v>
      </c>
      <c r="Q544" s="387">
        <v>6000</v>
      </c>
      <c r="R544">
        <v>780</v>
      </c>
      <c r="S544">
        <v>6779.9999999999991</v>
      </c>
      <c r="T544" s="388">
        <v>44442</v>
      </c>
      <c r="U544">
        <v>0</v>
      </c>
      <c r="V544" t="s">
        <v>831</v>
      </c>
      <c r="W544" s="388">
        <v>44461</v>
      </c>
      <c r="X544">
        <v>163</v>
      </c>
      <c r="Y544">
        <v>0</v>
      </c>
      <c r="Z544">
        <v>0</v>
      </c>
      <c r="AA544" t="s">
        <v>1758</v>
      </c>
      <c r="AB544" t="s">
        <v>2044</v>
      </c>
      <c r="AD544" t="s">
        <v>2045</v>
      </c>
      <c r="AE544" t="s">
        <v>2046</v>
      </c>
      <c r="AI544" t="s">
        <v>1761</v>
      </c>
      <c r="AL544" t="s">
        <v>2634</v>
      </c>
      <c r="AM544">
        <v>6</v>
      </c>
      <c r="AN544" t="s">
        <v>2635</v>
      </c>
      <c r="AO544" t="s">
        <v>2049</v>
      </c>
      <c r="AP544">
        <v>0</v>
      </c>
      <c r="AQ544" s="388">
        <v>44445</v>
      </c>
      <c r="AS544" t="s">
        <v>1765</v>
      </c>
      <c r="AT544" s="388">
        <v>44449</v>
      </c>
      <c r="AU544" t="s">
        <v>1756</v>
      </c>
      <c r="AV544" t="s">
        <v>1756</v>
      </c>
      <c r="AZ544" t="s">
        <v>1766</v>
      </c>
      <c r="BA544" t="s">
        <v>1865</v>
      </c>
      <c r="BB544" t="s">
        <v>2638</v>
      </c>
      <c r="BC544" t="s">
        <v>2639</v>
      </c>
      <c r="BD544" t="s">
        <v>1756</v>
      </c>
      <c r="BE544" t="s">
        <v>824</v>
      </c>
      <c r="BF544" t="s">
        <v>824</v>
      </c>
    </row>
    <row r="545" spans="1:58">
      <c r="A545" t="s">
        <v>829</v>
      </c>
      <c r="B545">
        <v>6</v>
      </c>
      <c r="C545">
        <v>0</v>
      </c>
      <c r="D545">
        <v>9793</v>
      </c>
      <c r="E545" t="s">
        <v>2633</v>
      </c>
      <c r="F545">
        <v>53511012</v>
      </c>
      <c r="G545" t="s">
        <v>2041</v>
      </c>
      <c r="H545">
        <v>0</v>
      </c>
      <c r="I545" t="s">
        <v>2056</v>
      </c>
      <c r="J545">
        <v>210</v>
      </c>
      <c r="K545">
        <v>10</v>
      </c>
      <c r="L545" t="s">
        <v>1755</v>
      </c>
      <c r="M545" t="s">
        <v>1756</v>
      </c>
      <c r="N545" t="s">
        <v>1756</v>
      </c>
      <c r="P545" t="s">
        <v>1757</v>
      </c>
      <c r="Q545" s="387">
        <v>2100</v>
      </c>
      <c r="R545">
        <v>273</v>
      </c>
      <c r="S545">
        <v>2373</v>
      </c>
      <c r="T545" s="388">
        <v>44442</v>
      </c>
      <c r="U545">
        <v>0</v>
      </c>
      <c r="V545" t="s">
        <v>831</v>
      </c>
      <c r="W545" s="388">
        <v>44461</v>
      </c>
      <c r="X545">
        <v>163</v>
      </c>
      <c r="Y545">
        <v>0</v>
      </c>
      <c r="Z545">
        <v>0</v>
      </c>
      <c r="AA545" t="s">
        <v>1758</v>
      </c>
      <c r="AB545" t="s">
        <v>2044</v>
      </c>
      <c r="AD545" t="s">
        <v>2045</v>
      </c>
      <c r="AE545" t="s">
        <v>2046</v>
      </c>
      <c r="AI545" t="s">
        <v>1761</v>
      </c>
      <c r="AL545" t="s">
        <v>2634</v>
      </c>
      <c r="AM545">
        <v>6</v>
      </c>
      <c r="AN545" t="s">
        <v>2635</v>
      </c>
      <c r="AO545" t="s">
        <v>2049</v>
      </c>
      <c r="AP545">
        <v>0</v>
      </c>
      <c r="AQ545" s="388">
        <v>44445</v>
      </c>
      <c r="AS545" t="s">
        <v>1765</v>
      </c>
      <c r="AT545" s="388">
        <v>44449</v>
      </c>
      <c r="AU545" t="s">
        <v>1756</v>
      </c>
      <c r="AV545" t="s">
        <v>1756</v>
      </c>
      <c r="AZ545" t="s">
        <v>1766</v>
      </c>
      <c r="BA545" t="s">
        <v>1865</v>
      </c>
      <c r="BB545" t="s">
        <v>2640</v>
      </c>
      <c r="BC545" t="s">
        <v>2641</v>
      </c>
      <c r="BD545" t="s">
        <v>1756</v>
      </c>
      <c r="BE545" t="s">
        <v>824</v>
      </c>
      <c r="BF545" t="s">
        <v>824</v>
      </c>
    </row>
    <row r="546" spans="1:58">
      <c r="A546" t="s">
        <v>829</v>
      </c>
      <c r="B546">
        <v>6</v>
      </c>
      <c r="C546">
        <v>0</v>
      </c>
      <c r="D546">
        <v>9793</v>
      </c>
      <c r="E546" t="s">
        <v>2633</v>
      </c>
      <c r="F546">
        <v>53511012</v>
      </c>
      <c r="G546" t="s">
        <v>2041</v>
      </c>
      <c r="H546">
        <v>0</v>
      </c>
      <c r="I546" t="s">
        <v>518</v>
      </c>
      <c r="J546">
        <v>95</v>
      </c>
      <c r="K546">
        <v>11</v>
      </c>
      <c r="L546" t="s">
        <v>1771</v>
      </c>
      <c r="M546" t="s">
        <v>1756</v>
      </c>
      <c r="N546" t="s">
        <v>1756</v>
      </c>
      <c r="O546" t="s">
        <v>2059</v>
      </c>
      <c r="P546" t="s">
        <v>1757</v>
      </c>
      <c r="Q546" s="387">
        <v>1045</v>
      </c>
      <c r="R546">
        <v>135.85</v>
      </c>
      <c r="S546">
        <v>1180.8499999999999</v>
      </c>
      <c r="T546" s="388">
        <v>44442</v>
      </c>
      <c r="U546">
        <v>0</v>
      </c>
      <c r="V546" t="s">
        <v>831</v>
      </c>
      <c r="W546" s="388">
        <v>44461</v>
      </c>
      <c r="X546">
        <v>163</v>
      </c>
      <c r="Y546">
        <v>0</v>
      </c>
      <c r="Z546">
        <v>0</v>
      </c>
      <c r="AA546" t="s">
        <v>1758</v>
      </c>
      <c r="AB546" t="s">
        <v>2044</v>
      </c>
      <c r="AD546" t="s">
        <v>2045</v>
      </c>
      <c r="AE546" t="s">
        <v>2046</v>
      </c>
      <c r="AI546" t="s">
        <v>1761</v>
      </c>
      <c r="AL546" t="s">
        <v>2634</v>
      </c>
      <c r="AM546">
        <v>6</v>
      </c>
      <c r="AN546" t="s">
        <v>2635</v>
      </c>
      <c r="AO546" t="s">
        <v>2049</v>
      </c>
      <c r="AP546">
        <v>0</v>
      </c>
      <c r="AQ546" s="388">
        <v>44445</v>
      </c>
      <c r="AS546" t="s">
        <v>1765</v>
      </c>
      <c r="AT546" s="388">
        <v>44449</v>
      </c>
      <c r="AU546" t="s">
        <v>1756</v>
      </c>
      <c r="AV546" t="s">
        <v>1756</v>
      </c>
      <c r="AZ546" t="s">
        <v>1766</v>
      </c>
      <c r="BA546" t="s">
        <v>1865</v>
      </c>
      <c r="BB546" t="s">
        <v>2642</v>
      </c>
      <c r="BC546" t="s">
        <v>2643</v>
      </c>
      <c r="BD546" t="s">
        <v>1756</v>
      </c>
      <c r="BE546" t="s">
        <v>824</v>
      </c>
      <c r="BF546" t="s">
        <v>824</v>
      </c>
    </row>
    <row r="547" spans="1:58">
      <c r="A547" t="s">
        <v>829</v>
      </c>
      <c r="B547">
        <v>6</v>
      </c>
      <c r="C547">
        <v>0</v>
      </c>
      <c r="D547">
        <v>9793</v>
      </c>
      <c r="E547" t="s">
        <v>2633</v>
      </c>
      <c r="F547">
        <v>53511012</v>
      </c>
      <c r="G547" t="s">
        <v>2041</v>
      </c>
      <c r="H547">
        <v>0</v>
      </c>
      <c r="I547" t="s">
        <v>2062</v>
      </c>
      <c r="J547">
        <v>138.05000000000001</v>
      </c>
      <c r="K547">
        <v>16</v>
      </c>
      <c r="L547" t="s">
        <v>2063</v>
      </c>
      <c r="M547" t="s">
        <v>2064</v>
      </c>
      <c r="N547" t="s">
        <v>1757</v>
      </c>
      <c r="O547" t="s">
        <v>1756</v>
      </c>
      <c r="P547" t="s">
        <v>1756</v>
      </c>
      <c r="Q547" s="387">
        <v>2208.8000000000002</v>
      </c>
      <c r="R547">
        <v>287.14400000000001</v>
      </c>
      <c r="S547">
        <v>2495.944</v>
      </c>
      <c r="T547" s="388">
        <v>44442</v>
      </c>
      <c r="U547">
        <v>0</v>
      </c>
      <c r="V547" t="s">
        <v>831</v>
      </c>
      <c r="W547" s="388">
        <v>44461</v>
      </c>
      <c r="X547">
        <v>163</v>
      </c>
      <c r="Y547">
        <v>0</v>
      </c>
      <c r="Z547">
        <v>0</v>
      </c>
      <c r="AA547" t="s">
        <v>1758</v>
      </c>
      <c r="AB547" t="s">
        <v>2044</v>
      </c>
      <c r="AD547" t="s">
        <v>2045</v>
      </c>
      <c r="AE547" t="s">
        <v>2046</v>
      </c>
      <c r="AI547" t="s">
        <v>1761</v>
      </c>
      <c r="AL547" t="s">
        <v>2634</v>
      </c>
      <c r="AM547">
        <v>6</v>
      </c>
      <c r="AN547" t="s">
        <v>2635</v>
      </c>
      <c r="AO547" t="s">
        <v>2049</v>
      </c>
      <c r="AP547">
        <v>0</v>
      </c>
      <c r="AQ547" s="388">
        <v>44445</v>
      </c>
      <c r="AS547" t="s">
        <v>1765</v>
      </c>
      <c r="AT547" s="388">
        <v>44449</v>
      </c>
      <c r="AU547" t="s">
        <v>1756</v>
      </c>
      <c r="AV547" t="s">
        <v>1756</v>
      </c>
      <c r="AZ547" t="s">
        <v>1766</v>
      </c>
      <c r="BA547" t="s">
        <v>1865</v>
      </c>
      <c r="BB547" t="s">
        <v>2644</v>
      </c>
      <c r="BC547" t="s">
        <v>2645</v>
      </c>
      <c r="BD547" t="s">
        <v>1756</v>
      </c>
      <c r="BE547" t="s">
        <v>824</v>
      </c>
      <c r="BF547" t="s">
        <v>824</v>
      </c>
    </row>
    <row r="548" spans="1:58">
      <c r="A548" t="s">
        <v>829</v>
      </c>
      <c r="B548">
        <v>6</v>
      </c>
      <c r="C548">
        <v>0</v>
      </c>
      <c r="D548">
        <v>9793</v>
      </c>
      <c r="E548" t="s">
        <v>2633</v>
      </c>
      <c r="F548">
        <v>53511012</v>
      </c>
      <c r="G548" t="s">
        <v>2041</v>
      </c>
      <c r="H548">
        <v>0</v>
      </c>
      <c r="I548" t="s">
        <v>2062</v>
      </c>
      <c r="J548">
        <v>138.05000000000001</v>
      </c>
      <c r="K548">
        <v>8</v>
      </c>
      <c r="L548" t="s">
        <v>2063</v>
      </c>
      <c r="M548" t="s">
        <v>2064</v>
      </c>
      <c r="N548" t="s">
        <v>1757</v>
      </c>
      <c r="O548" t="s">
        <v>1756</v>
      </c>
      <c r="P548" t="s">
        <v>1756</v>
      </c>
      <c r="Q548" s="387">
        <v>1104.4000000000001</v>
      </c>
      <c r="R548">
        <v>143.572</v>
      </c>
      <c r="S548">
        <v>1247.972</v>
      </c>
      <c r="T548" s="388">
        <v>44442</v>
      </c>
      <c r="U548">
        <v>0</v>
      </c>
      <c r="V548" t="s">
        <v>831</v>
      </c>
      <c r="W548" s="388">
        <v>44461</v>
      </c>
      <c r="X548">
        <v>163</v>
      </c>
      <c r="Y548">
        <v>0</v>
      </c>
      <c r="Z548">
        <v>0</v>
      </c>
      <c r="AA548" t="s">
        <v>1758</v>
      </c>
      <c r="AB548" t="s">
        <v>2044</v>
      </c>
      <c r="AD548" t="s">
        <v>2045</v>
      </c>
      <c r="AE548" t="s">
        <v>2046</v>
      </c>
      <c r="AI548" t="s">
        <v>1761</v>
      </c>
      <c r="AL548" t="s">
        <v>2634</v>
      </c>
      <c r="AM548">
        <v>6</v>
      </c>
      <c r="AN548" t="s">
        <v>2635</v>
      </c>
      <c r="AO548" t="s">
        <v>2049</v>
      </c>
      <c r="AP548">
        <v>0</v>
      </c>
      <c r="AQ548" s="388">
        <v>44445</v>
      </c>
      <c r="AS548" t="s">
        <v>1765</v>
      </c>
      <c r="AT548" s="388">
        <v>44449</v>
      </c>
      <c r="AU548" t="s">
        <v>1756</v>
      </c>
      <c r="AV548" t="s">
        <v>1756</v>
      </c>
      <c r="AZ548" t="s">
        <v>1766</v>
      </c>
      <c r="BA548" t="s">
        <v>1865</v>
      </c>
      <c r="BB548" t="s">
        <v>2646</v>
      </c>
      <c r="BC548" t="s">
        <v>2647</v>
      </c>
      <c r="BD548" t="s">
        <v>1756</v>
      </c>
      <c r="BE548" t="s">
        <v>824</v>
      </c>
      <c r="BF548" t="s">
        <v>824</v>
      </c>
    </row>
    <row r="549" spans="1:58">
      <c r="A549" t="s">
        <v>829</v>
      </c>
      <c r="B549">
        <v>6</v>
      </c>
      <c r="C549">
        <v>0</v>
      </c>
      <c r="D549">
        <v>9793</v>
      </c>
      <c r="E549" t="s">
        <v>2633</v>
      </c>
      <c r="F549">
        <v>53511012</v>
      </c>
      <c r="G549" t="s">
        <v>2041</v>
      </c>
      <c r="H549">
        <v>0</v>
      </c>
      <c r="I549" t="s">
        <v>2062</v>
      </c>
      <c r="J549">
        <v>138.05000000000001</v>
      </c>
      <c r="K549">
        <v>8</v>
      </c>
      <c r="L549" t="s">
        <v>2063</v>
      </c>
      <c r="M549" t="s">
        <v>2064</v>
      </c>
      <c r="N549" t="s">
        <v>1757</v>
      </c>
      <c r="O549" t="s">
        <v>1756</v>
      </c>
      <c r="P549" t="s">
        <v>1756</v>
      </c>
      <c r="Q549" s="387">
        <v>1104.4000000000001</v>
      </c>
      <c r="R549">
        <v>143.572</v>
      </c>
      <c r="S549">
        <v>1247.972</v>
      </c>
      <c r="T549" s="388">
        <v>44442</v>
      </c>
      <c r="U549">
        <v>0</v>
      </c>
      <c r="V549" t="s">
        <v>831</v>
      </c>
      <c r="W549" s="388">
        <v>44461</v>
      </c>
      <c r="X549">
        <v>163</v>
      </c>
      <c r="Y549">
        <v>0</v>
      </c>
      <c r="Z549">
        <v>0</v>
      </c>
      <c r="AA549" t="s">
        <v>1758</v>
      </c>
      <c r="AB549" t="s">
        <v>2044</v>
      </c>
      <c r="AD549" t="s">
        <v>2045</v>
      </c>
      <c r="AE549" t="s">
        <v>2046</v>
      </c>
      <c r="AI549" t="s">
        <v>1761</v>
      </c>
      <c r="AL549" t="s">
        <v>2634</v>
      </c>
      <c r="AM549">
        <v>6</v>
      </c>
      <c r="AN549" t="s">
        <v>2635</v>
      </c>
      <c r="AO549" t="s">
        <v>2049</v>
      </c>
      <c r="AP549">
        <v>0</v>
      </c>
      <c r="AQ549" s="388">
        <v>44445</v>
      </c>
      <c r="AS549" t="s">
        <v>1765</v>
      </c>
      <c r="AT549" s="388">
        <v>44449</v>
      </c>
      <c r="AU549" t="s">
        <v>1756</v>
      </c>
      <c r="AV549" t="s">
        <v>1756</v>
      </c>
      <c r="AZ549" t="s">
        <v>1766</v>
      </c>
      <c r="BA549" t="s">
        <v>1865</v>
      </c>
      <c r="BB549" t="s">
        <v>2646</v>
      </c>
      <c r="BC549" t="s">
        <v>2647</v>
      </c>
      <c r="BD549" t="s">
        <v>1756</v>
      </c>
      <c r="BE549" t="s">
        <v>824</v>
      </c>
      <c r="BF549" t="s">
        <v>824</v>
      </c>
    </row>
    <row r="550" spans="1:58">
      <c r="A550" t="s">
        <v>829</v>
      </c>
      <c r="B550">
        <v>6</v>
      </c>
      <c r="C550">
        <v>0</v>
      </c>
      <c r="D550">
        <v>9793</v>
      </c>
      <c r="E550" t="s">
        <v>2633</v>
      </c>
      <c r="F550">
        <v>53511012</v>
      </c>
      <c r="G550" t="s">
        <v>2041</v>
      </c>
      <c r="H550">
        <v>0</v>
      </c>
      <c r="I550" t="s">
        <v>2062</v>
      </c>
      <c r="J550">
        <v>138.05000000000001</v>
      </c>
      <c r="K550">
        <v>8</v>
      </c>
      <c r="L550" t="s">
        <v>2063</v>
      </c>
      <c r="M550" t="s">
        <v>2064</v>
      </c>
      <c r="N550" t="s">
        <v>1757</v>
      </c>
      <c r="O550" t="s">
        <v>1756</v>
      </c>
      <c r="P550" t="s">
        <v>1756</v>
      </c>
      <c r="Q550" s="387">
        <v>1104.4000000000001</v>
      </c>
      <c r="R550">
        <v>143.572</v>
      </c>
      <c r="S550">
        <v>1247.972</v>
      </c>
      <c r="T550" s="388">
        <v>44442</v>
      </c>
      <c r="U550">
        <v>0</v>
      </c>
      <c r="V550" t="s">
        <v>831</v>
      </c>
      <c r="W550" s="388">
        <v>44461</v>
      </c>
      <c r="X550">
        <v>163</v>
      </c>
      <c r="Y550">
        <v>0</v>
      </c>
      <c r="Z550">
        <v>0</v>
      </c>
      <c r="AA550" t="s">
        <v>1758</v>
      </c>
      <c r="AB550" t="s">
        <v>2044</v>
      </c>
      <c r="AD550" t="s">
        <v>2045</v>
      </c>
      <c r="AE550" t="s">
        <v>2046</v>
      </c>
      <c r="AI550" t="s">
        <v>1761</v>
      </c>
      <c r="AL550" t="s">
        <v>2634</v>
      </c>
      <c r="AM550">
        <v>6</v>
      </c>
      <c r="AN550" t="s">
        <v>2635</v>
      </c>
      <c r="AO550" t="s">
        <v>2049</v>
      </c>
      <c r="AP550">
        <v>0</v>
      </c>
      <c r="AQ550" s="388">
        <v>44445</v>
      </c>
      <c r="AS550" t="s">
        <v>1765</v>
      </c>
      <c r="AT550" s="388">
        <v>44449</v>
      </c>
      <c r="AU550" t="s">
        <v>1756</v>
      </c>
      <c r="AV550" t="s">
        <v>1756</v>
      </c>
      <c r="AZ550" t="s">
        <v>1766</v>
      </c>
      <c r="BA550" t="s">
        <v>1865</v>
      </c>
      <c r="BB550" t="s">
        <v>2646</v>
      </c>
      <c r="BC550" t="s">
        <v>2647</v>
      </c>
      <c r="BD550" t="s">
        <v>1756</v>
      </c>
      <c r="BE550" t="s">
        <v>824</v>
      </c>
      <c r="BF550" t="s">
        <v>824</v>
      </c>
    </row>
    <row r="551" spans="1:58">
      <c r="A551" t="s">
        <v>829</v>
      </c>
      <c r="B551">
        <v>6</v>
      </c>
      <c r="C551">
        <v>0</v>
      </c>
      <c r="D551">
        <v>9793</v>
      </c>
      <c r="E551" t="s">
        <v>2633</v>
      </c>
      <c r="F551">
        <v>53511012</v>
      </c>
      <c r="G551" t="s">
        <v>2041</v>
      </c>
      <c r="H551">
        <v>0</v>
      </c>
      <c r="I551" t="s">
        <v>2069</v>
      </c>
      <c r="J551">
        <v>144.6</v>
      </c>
      <c r="K551">
        <v>5</v>
      </c>
      <c r="L551" t="s">
        <v>2063</v>
      </c>
      <c r="M551" t="s">
        <v>2070</v>
      </c>
      <c r="N551" t="s">
        <v>1757</v>
      </c>
      <c r="O551" t="s">
        <v>1756</v>
      </c>
      <c r="P551" t="s">
        <v>1756</v>
      </c>
      <c r="Q551" s="387">
        <v>723</v>
      </c>
      <c r="R551">
        <v>93.990000000000009</v>
      </c>
      <c r="S551">
        <v>816.9899999999999</v>
      </c>
      <c r="T551" s="388">
        <v>44442</v>
      </c>
      <c r="U551">
        <v>0</v>
      </c>
      <c r="V551" t="s">
        <v>831</v>
      </c>
      <c r="W551" s="388">
        <v>44461</v>
      </c>
      <c r="X551">
        <v>163</v>
      </c>
      <c r="Y551">
        <v>0</v>
      </c>
      <c r="Z551">
        <v>0</v>
      </c>
      <c r="AA551" t="s">
        <v>1758</v>
      </c>
      <c r="AB551" t="s">
        <v>2044</v>
      </c>
      <c r="AD551" t="s">
        <v>2045</v>
      </c>
      <c r="AE551" t="s">
        <v>2046</v>
      </c>
      <c r="AI551" t="s">
        <v>1761</v>
      </c>
      <c r="AL551" t="s">
        <v>2634</v>
      </c>
      <c r="AM551">
        <v>6</v>
      </c>
      <c r="AN551" t="s">
        <v>2635</v>
      </c>
      <c r="AO551" t="s">
        <v>2049</v>
      </c>
      <c r="AP551">
        <v>0</v>
      </c>
      <c r="AQ551" s="388">
        <v>44445</v>
      </c>
      <c r="AS551" t="s">
        <v>1765</v>
      </c>
      <c r="AT551" s="388">
        <v>44449</v>
      </c>
      <c r="AU551" t="s">
        <v>1756</v>
      </c>
      <c r="AV551" t="s">
        <v>1756</v>
      </c>
      <c r="AZ551" t="s">
        <v>1766</v>
      </c>
      <c r="BA551" t="s">
        <v>1865</v>
      </c>
      <c r="BB551" t="s">
        <v>2648</v>
      </c>
      <c r="BC551" t="s">
        <v>2649</v>
      </c>
      <c r="BD551" t="s">
        <v>1756</v>
      </c>
      <c r="BE551" t="s">
        <v>824</v>
      </c>
      <c r="BF551" t="s">
        <v>824</v>
      </c>
    </row>
    <row r="552" spans="1:58">
      <c r="A552" t="s">
        <v>829</v>
      </c>
      <c r="B552">
        <v>6</v>
      </c>
      <c r="C552">
        <v>0</v>
      </c>
      <c r="D552">
        <v>9793</v>
      </c>
      <c r="E552" t="s">
        <v>2633</v>
      </c>
      <c r="F552">
        <v>53511012</v>
      </c>
      <c r="G552" t="s">
        <v>2041</v>
      </c>
      <c r="H552">
        <v>0</v>
      </c>
      <c r="I552" t="s">
        <v>2073</v>
      </c>
      <c r="J552">
        <v>243.75</v>
      </c>
      <c r="K552">
        <v>7</v>
      </c>
      <c r="L552" t="s">
        <v>1755</v>
      </c>
      <c r="M552" t="s">
        <v>2074</v>
      </c>
      <c r="N552" t="s">
        <v>1757</v>
      </c>
      <c r="O552" t="s">
        <v>1756</v>
      </c>
      <c r="P552" t="s">
        <v>1756</v>
      </c>
      <c r="Q552" s="387">
        <v>1706.25</v>
      </c>
      <c r="R552">
        <v>221.8125</v>
      </c>
      <c r="S552">
        <v>1928.0624999999998</v>
      </c>
      <c r="T552" s="388">
        <v>44442</v>
      </c>
      <c r="U552">
        <v>0</v>
      </c>
      <c r="V552" t="s">
        <v>831</v>
      </c>
      <c r="W552" s="388">
        <v>44461</v>
      </c>
      <c r="X552">
        <v>163</v>
      </c>
      <c r="Y552">
        <v>0</v>
      </c>
      <c r="Z552">
        <v>0</v>
      </c>
      <c r="AA552" t="s">
        <v>1758</v>
      </c>
      <c r="AB552" t="s">
        <v>2044</v>
      </c>
      <c r="AD552" t="s">
        <v>2045</v>
      </c>
      <c r="AE552" t="s">
        <v>2046</v>
      </c>
      <c r="AI552" t="s">
        <v>1761</v>
      </c>
      <c r="AL552" t="s">
        <v>2634</v>
      </c>
      <c r="AM552">
        <v>6</v>
      </c>
      <c r="AN552" t="s">
        <v>2635</v>
      </c>
      <c r="AO552" t="s">
        <v>2049</v>
      </c>
      <c r="AP552">
        <v>0</v>
      </c>
      <c r="AQ552" s="388">
        <v>44445</v>
      </c>
      <c r="AS552" t="s">
        <v>1765</v>
      </c>
      <c r="AT552" s="388">
        <v>44449</v>
      </c>
      <c r="AU552" t="s">
        <v>1756</v>
      </c>
      <c r="AV552" t="s">
        <v>1756</v>
      </c>
      <c r="AZ552" t="s">
        <v>1766</v>
      </c>
      <c r="BA552" t="s">
        <v>1865</v>
      </c>
      <c r="BB552" t="s">
        <v>2650</v>
      </c>
      <c r="BC552" t="s">
        <v>2651</v>
      </c>
      <c r="BD552" t="s">
        <v>1756</v>
      </c>
      <c r="BE552" t="s">
        <v>824</v>
      </c>
      <c r="BF552" t="s">
        <v>824</v>
      </c>
    </row>
    <row r="553" spans="1:58">
      <c r="A553" t="s">
        <v>829</v>
      </c>
      <c r="B553">
        <v>6</v>
      </c>
      <c r="C553">
        <v>0</v>
      </c>
      <c r="D553">
        <v>9793</v>
      </c>
      <c r="E553" t="s">
        <v>2633</v>
      </c>
      <c r="F553">
        <v>53511012</v>
      </c>
      <c r="G553" t="s">
        <v>2041</v>
      </c>
      <c r="H553">
        <v>0</v>
      </c>
      <c r="I553" t="s">
        <v>2079</v>
      </c>
      <c r="J553">
        <v>63.38</v>
      </c>
      <c r="K553">
        <v>8</v>
      </c>
      <c r="L553" t="s">
        <v>1771</v>
      </c>
      <c r="M553" t="s">
        <v>2080</v>
      </c>
      <c r="N553" t="s">
        <v>1757</v>
      </c>
      <c r="O553" t="s">
        <v>1756</v>
      </c>
      <c r="P553" t="s">
        <v>1756</v>
      </c>
      <c r="Q553" s="387">
        <v>507.04</v>
      </c>
      <c r="R553">
        <v>65.915199999999999</v>
      </c>
      <c r="S553">
        <v>572.95519999999999</v>
      </c>
      <c r="T553" s="388">
        <v>44442</v>
      </c>
      <c r="U553">
        <v>0</v>
      </c>
      <c r="V553" t="s">
        <v>831</v>
      </c>
      <c r="W553" s="388">
        <v>44461</v>
      </c>
      <c r="X553">
        <v>163</v>
      </c>
      <c r="Y553">
        <v>0</v>
      </c>
      <c r="Z553">
        <v>0</v>
      </c>
      <c r="AA553" t="s">
        <v>1758</v>
      </c>
      <c r="AB553" t="s">
        <v>2044</v>
      </c>
      <c r="AD553" t="s">
        <v>2045</v>
      </c>
      <c r="AE553" t="s">
        <v>2046</v>
      </c>
      <c r="AI553" t="s">
        <v>1761</v>
      </c>
      <c r="AL553" t="s">
        <v>2634</v>
      </c>
      <c r="AM553">
        <v>6</v>
      </c>
      <c r="AN553" t="s">
        <v>2635</v>
      </c>
      <c r="AO553" t="s">
        <v>2049</v>
      </c>
      <c r="AP553">
        <v>0</v>
      </c>
      <c r="AQ553" s="388">
        <v>44445</v>
      </c>
      <c r="AS553" t="s">
        <v>1765</v>
      </c>
      <c r="AT553" s="388">
        <v>44449</v>
      </c>
      <c r="AU553" t="s">
        <v>1756</v>
      </c>
      <c r="AV553" t="s">
        <v>1756</v>
      </c>
      <c r="AZ553" t="s">
        <v>1766</v>
      </c>
      <c r="BA553" t="s">
        <v>1865</v>
      </c>
      <c r="BB553" t="s">
        <v>2652</v>
      </c>
      <c r="BC553" t="s">
        <v>2653</v>
      </c>
      <c r="BD553" t="s">
        <v>1756</v>
      </c>
      <c r="BE553" t="s">
        <v>824</v>
      </c>
      <c r="BF553" t="s">
        <v>824</v>
      </c>
    </row>
    <row r="554" spans="1:58">
      <c r="A554" t="s">
        <v>829</v>
      </c>
      <c r="B554">
        <v>6</v>
      </c>
      <c r="C554">
        <v>0</v>
      </c>
      <c r="D554">
        <v>9793</v>
      </c>
      <c r="E554" t="s">
        <v>2633</v>
      </c>
      <c r="F554">
        <v>53511012</v>
      </c>
      <c r="G554" t="s">
        <v>2041</v>
      </c>
      <c r="H554">
        <v>0</v>
      </c>
      <c r="I554" t="s">
        <v>2083</v>
      </c>
      <c r="J554">
        <v>12.21</v>
      </c>
      <c r="K554">
        <v>8</v>
      </c>
      <c r="L554" t="s">
        <v>1771</v>
      </c>
      <c r="M554" t="s">
        <v>2084</v>
      </c>
      <c r="N554" t="s">
        <v>1757</v>
      </c>
      <c r="O554" t="s">
        <v>1756</v>
      </c>
      <c r="P554" t="s">
        <v>1756</v>
      </c>
      <c r="Q554" s="387">
        <v>97.68</v>
      </c>
      <c r="R554">
        <v>12.698400000000001</v>
      </c>
      <c r="S554">
        <v>110.3784</v>
      </c>
      <c r="T554" s="388">
        <v>44442</v>
      </c>
      <c r="U554">
        <v>0</v>
      </c>
      <c r="V554" t="s">
        <v>831</v>
      </c>
      <c r="W554" s="388">
        <v>44461</v>
      </c>
      <c r="X554">
        <v>163</v>
      </c>
      <c r="Y554">
        <v>0</v>
      </c>
      <c r="Z554">
        <v>0</v>
      </c>
      <c r="AA554" t="s">
        <v>1758</v>
      </c>
      <c r="AB554" t="s">
        <v>2044</v>
      </c>
      <c r="AD554" t="s">
        <v>2045</v>
      </c>
      <c r="AE554" t="s">
        <v>2046</v>
      </c>
      <c r="AI554" t="s">
        <v>1761</v>
      </c>
      <c r="AL554" t="s">
        <v>2634</v>
      </c>
      <c r="AM554">
        <v>6</v>
      </c>
      <c r="AN554" t="s">
        <v>2635</v>
      </c>
      <c r="AO554" t="s">
        <v>2049</v>
      </c>
      <c r="AP554">
        <v>0</v>
      </c>
      <c r="AQ554" s="388">
        <v>44445</v>
      </c>
      <c r="AS554" t="s">
        <v>1765</v>
      </c>
      <c r="AT554" s="388">
        <v>44449</v>
      </c>
      <c r="AU554" t="s">
        <v>1756</v>
      </c>
      <c r="AV554" t="s">
        <v>1756</v>
      </c>
      <c r="AZ554" t="s">
        <v>1766</v>
      </c>
      <c r="BA554" t="s">
        <v>1865</v>
      </c>
      <c r="BB554" t="s">
        <v>2654</v>
      </c>
      <c r="BC554" t="s">
        <v>2655</v>
      </c>
      <c r="BD554" t="s">
        <v>1756</v>
      </c>
      <c r="BE554" t="s">
        <v>824</v>
      </c>
      <c r="BF554" t="s">
        <v>824</v>
      </c>
    </row>
    <row r="555" spans="1:58">
      <c r="A555" t="s">
        <v>829</v>
      </c>
      <c r="B555">
        <v>6</v>
      </c>
      <c r="C555">
        <v>0</v>
      </c>
      <c r="D555">
        <v>9793</v>
      </c>
      <c r="E555" t="s">
        <v>2633</v>
      </c>
      <c r="F555">
        <v>53511012</v>
      </c>
      <c r="G555" t="s">
        <v>2041</v>
      </c>
      <c r="H555">
        <v>0</v>
      </c>
      <c r="I555" t="s">
        <v>2083</v>
      </c>
      <c r="J555">
        <v>12.21</v>
      </c>
      <c r="K555">
        <v>8</v>
      </c>
      <c r="L555" t="s">
        <v>1771</v>
      </c>
      <c r="M555" t="s">
        <v>2084</v>
      </c>
      <c r="N555" t="s">
        <v>1757</v>
      </c>
      <c r="O555" t="s">
        <v>1756</v>
      </c>
      <c r="P555" t="s">
        <v>1756</v>
      </c>
      <c r="Q555" s="387">
        <v>97.68</v>
      </c>
      <c r="R555">
        <v>12.698400000000001</v>
      </c>
      <c r="S555">
        <v>110.3784</v>
      </c>
      <c r="T555" s="388">
        <v>44442</v>
      </c>
      <c r="U555">
        <v>0</v>
      </c>
      <c r="V555" t="s">
        <v>831</v>
      </c>
      <c r="W555" s="388">
        <v>44461</v>
      </c>
      <c r="X555">
        <v>163</v>
      </c>
      <c r="Y555">
        <v>0</v>
      </c>
      <c r="Z555">
        <v>0</v>
      </c>
      <c r="AA555" t="s">
        <v>1758</v>
      </c>
      <c r="AB555" t="s">
        <v>2044</v>
      </c>
      <c r="AD555" t="s">
        <v>2045</v>
      </c>
      <c r="AE555" t="s">
        <v>2046</v>
      </c>
      <c r="AI555" t="s">
        <v>1761</v>
      </c>
      <c r="AL555" t="s">
        <v>2634</v>
      </c>
      <c r="AM555">
        <v>6</v>
      </c>
      <c r="AN555" t="s">
        <v>2635</v>
      </c>
      <c r="AO555" t="s">
        <v>2049</v>
      </c>
      <c r="AP555">
        <v>0</v>
      </c>
      <c r="AQ555" s="388">
        <v>44445</v>
      </c>
      <c r="AS555" t="s">
        <v>1765</v>
      </c>
      <c r="AT555" s="388">
        <v>44449</v>
      </c>
      <c r="AU555" t="s">
        <v>1756</v>
      </c>
      <c r="AV555" t="s">
        <v>1756</v>
      </c>
      <c r="AZ555" t="s">
        <v>1766</v>
      </c>
      <c r="BA555" t="s">
        <v>1865</v>
      </c>
      <c r="BB555" t="s">
        <v>2654</v>
      </c>
      <c r="BC555" t="s">
        <v>2655</v>
      </c>
      <c r="BD555" t="s">
        <v>1756</v>
      </c>
      <c r="BE555" t="s">
        <v>824</v>
      </c>
      <c r="BF555" t="s">
        <v>824</v>
      </c>
    </row>
    <row r="556" spans="1:58">
      <c r="A556" t="s">
        <v>829</v>
      </c>
      <c r="B556">
        <v>6</v>
      </c>
      <c r="C556">
        <v>0</v>
      </c>
      <c r="D556">
        <v>9793</v>
      </c>
      <c r="E556" t="s">
        <v>2633</v>
      </c>
      <c r="F556">
        <v>53511012</v>
      </c>
      <c r="G556" t="s">
        <v>2041</v>
      </c>
      <c r="H556">
        <v>0</v>
      </c>
      <c r="I556" t="s">
        <v>2089</v>
      </c>
      <c r="J556">
        <v>146.96</v>
      </c>
      <c r="K556">
        <v>8</v>
      </c>
      <c r="L556" t="s">
        <v>2063</v>
      </c>
      <c r="M556" t="s">
        <v>2090</v>
      </c>
      <c r="N556" t="s">
        <v>1757</v>
      </c>
      <c r="O556" t="s">
        <v>1756</v>
      </c>
      <c r="P556" t="s">
        <v>1756</v>
      </c>
      <c r="Q556" s="387">
        <v>1175.68</v>
      </c>
      <c r="R556">
        <v>152.83840000000001</v>
      </c>
      <c r="S556">
        <v>1328.5183999999999</v>
      </c>
      <c r="T556" s="388">
        <v>44442</v>
      </c>
      <c r="U556">
        <v>0</v>
      </c>
      <c r="V556" t="s">
        <v>831</v>
      </c>
      <c r="W556" s="388">
        <v>44461</v>
      </c>
      <c r="X556">
        <v>163</v>
      </c>
      <c r="Y556">
        <v>0</v>
      </c>
      <c r="Z556">
        <v>0</v>
      </c>
      <c r="AA556" t="s">
        <v>1758</v>
      </c>
      <c r="AB556" t="s">
        <v>2044</v>
      </c>
      <c r="AD556" t="s">
        <v>2045</v>
      </c>
      <c r="AE556" t="s">
        <v>2046</v>
      </c>
      <c r="AI556" t="s">
        <v>1761</v>
      </c>
      <c r="AL556" t="s">
        <v>2634</v>
      </c>
      <c r="AM556">
        <v>6</v>
      </c>
      <c r="AN556" t="s">
        <v>2635</v>
      </c>
      <c r="AO556" t="s">
        <v>2049</v>
      </c>
      <c r="AP556">
        <v>0</v>
      </c>
      <c r="AQ556" s="388">
        <v>44445</v>
      </c>
      <c r="AS556" t="s">
        <v>1765</v>
      </c>
      <c r="AT556" s="388">
        <v>44449</v>
      </c>
      <c r="AU556" t="s">
        <v>1756</v>
      </c>
      <c r="AV556" t="s">
        <v>1756</v>
      </c>
      <c r="AZ556" t="s">
        <v>1766</v>
      </c>
      <c r="BA556" t="s">
        <v>1865</v>
      </c>
      <c r="BB556" t="s">
        <v>2656</v>
      </c>
      <c r="BC556" t="s">
        <v>2657</v>
      </c>
      <c r="BD556" t="s">
        <v>1756</v>
      </c>
      <c r="BE556" t="s">
        <v>824</v>
      </c>
      <c r="BF556" t="s">
        <v>824</v>
      </c>
    </row>
    <row r="557" spans="1:58">
      <c r="A557" t="s">
        <v>829</v>
      </c>
      <c r="B557">
        <v>6</v>
      </c>
      <c r="C557">
        <v>0</v>
      </c>
      <c r="D557">
        <v>9793</v>
      </c>
      <c r="E557" t="s">
        <v>2633</v>
      </c>
      <c r="F557">
        <v>53511012</v>
      </c>
      <c r="G557" t="s">
        <v>2041</v>
      </c>
      <c r="H557">
        <v>0</v>
      </c>
      <c r="I557" t="s">
        <v>2089</v>
      </c>
      <c r="J557">
        <v>146.96</v>
      </c>
      <c r="K557">
        <v>8</v>
      </c>
      <c r="L557" t="s">
        <v>2063</v>
      </c>
      <c r="M557" t="s">
        <v>2090</v>
      </c>
      <c r="N557" t="s">
        <v>1757</v>
      </c>
      <c r="O557" t="s">
        <v>1756</v>
      </c>
      <c r="P557" t="s">
        <v>1756</v>
      </c>
      <c r="Q557" s="387">
        <v>1175.68</v>
      </c>
      <c r="R557">
        <v>152.83840000000001</v>
      </c>
      <c r="S557">
        <v>1328.5183999999999</v>
      </c>
      <c r="T557" s="388">
        <v>44442</v>
      </c>
      <c r="U557">
        <v>0</v>
      </c>
      <c r="V557" t="s">
        <v>831</v>
      </c>
      <c r="W557" s="388">
        <v>44461</v>
      </c>
      <c r="X557">
        <v>163</v>
      </c>
      <c r="Y557">
        <v>0</v>
      </c>
      <c r="Z557">
        <v>0</v>
      </c>
      <c r="AA557" t="s">
        <v>1758</v>
      </c>
      <c r="AB557" t="s">
        <v>2044</v>
      </c>
      <c r="AD557" t="s">
        <v>2045</v>
      </c>
      <c r="AE557" t="s">
        <v>2046</v>
      </c>
      <c r="AI557" t="s">
        <v>1761</v>
      </c>
      <c r="AL557" t="s">
        <v>2634</v>
      </c>
      <c r="AM557">
        <v>6</v>
      </c>
      <c r="AN557" t="s">
        <v>2635</v>
      </c>
      <c r="AO557" t="s">
        <v>2049</v>
      </c>
      <c r="AP557">
        <v>0</v>
      </c>
      <c r="AQ557" s="388">
        <v>44445</v>
      </c>
      <c r="AS557" t="s">
        <v>1765</v>
      </c>
      <c r="AT557" s="388">
        <v>44449</v>
      </c>
      <c r="AU557" t="s">
        <v>1756</v>
      </c>
      <c r="AV557" t="s">
        <v>1756</v>
      </c>
      <c r="AZ557" t="s">
        <v>1766</v>
      </c>
      <c r="BA557" t="s">
        <v>1865</v>
      </c>
      <c r="BB557" t="s">
        <v>2656</v>
      </c>
      <c r="BC557" t="s">
        <v>2657</v>
      </c>
      <c r="BD557" t="s">
        <v>1756</v>
      </c>
      <c r="BE557" t="s">
        <v>824</v>
      </c>
      <c r="BF557" t="s">
        <v>824</v>
      </c>
    </row>
    <row r="558" spans="1:58">
      <c r="A558" t="s">
        <v>829</v>
      </c>
      <c r="B558">
        <v>6</v>
      </c>
      <c r="C558">
        <v>0</v>
      </c>
      <c r="D558">
        <v>9793</v>
      </c>
      <c r="E558" t="s">
        <v>2633</v>
      </c>
      <c r="F558">
        <v>53511012</v>
      </c>
      <c r="G558" t="s">
        <v>2041</v>
      </c>
      <c r="H558">
        <v>0</v>
      </c>
      <c r="I558" t="s">
        <v>2095</v>
      </c>
      <c r="J558">
        <v>138.44999999999999</v>
      </c>
      <c r="K558">
        <v>8</v>
      </c>
      <c r="L558" t="s">
        <v>2063</v>
      </c>
      <c r="M558" t="s">
        <v>2096</v>
      </c>
      <c r="N558" t="s">
        <v>1757</v>
      </c>
      <c r="O558" t="s">
        <v>1756</v>
      </c>
      <c r="P558" t="s">
        <v>1756</v>
      </c>
      <c r="Q558" s="387">
        <v>1107.5999999999999</v>
      </c>
      <c r="R558">
        <v>143.988</v>
      </c>
      <c r="S558">
        <v>1251.5879999999997</v>
      </c>
      <c r="T558" s="388">
        <v>44442</v>
      </c>
      <c r="U558">
        <v>0</v>
      </c>
      <c r="V558" t="s">
        <v>831</v>
      </c>
      <c r="W558" s="388">
        <v>44461</v>
      </c>
      <c r="X558">
        <v>163</v>
      </c>
      <c r="Y558">
        <v>0</v>
      </c>
      <c r="Z558">
        <v>0</v>
      </c>
      <c r="AA558" t="s">
        <v>1758</v>
      </c>
      <c r="AB558" t="s">
        <v>2044</v>
      </c>
      <c r="AD558" t="s">
        <v>2045</v>
      </c>
      <c r="AE558" t="s">
        <v>2046</v>
      </c>
      <c r="AI558" t="s">
        <v>1761</v>
      </c>
      <c r="AL558" t="s">
        <v>2634</v>
      </c>
      <c r="AM558">
        <v>6</v>
      </c>
      <c r="AN558" t="s">
        <v>2635</v>
      </c>
      <c r="AO558" t="s">
        <v>2049</v>
      </c>
      <c r="AP558">
        <v>0</v>
      </c>
      <c r="AQ558" s="388">
        <v>44445</v>
      </c>
      <c r="AS558" t="s">
        <v>1765</v>
      </c>
      <c r="AT558" s="388">
        <v>44449</v>
      </c>
      <c r="AU558" t="s">
        <v>1756</v>
      </c>
      <c r="AV558" t="s">
        <v>1756</v>
      </c>
      <c r="AZ558" t="s">
        <v>1766</v>
      </c>
      <c r="BA558" t="s">
        <v>1865</v>
      </c>
      <c r="BB558" t="s">
        <v>2658</v>
      </c>
      <c r="BC558" t="s">
        <v>2659</v>
      </c>
      <c r="BD558" t="s">
        <v>1756</v>
      </c>
      <c r="BE558" t="s">
        <v>824</v>
      </c>
      <c r="BF558" t="s">
        <v>824</v>
      </c>
    </row>
    <row r="559" spans="1:58">
      <c r="A559" t="s">
        <v>829</v>
      </c>
      <c r="B559">
        <v>6</v>
      </c>
      <c r="C559">
        <v>0</v>
      </c>
      <c r="D559">
        <v>9792</v>
      </c>
      <c r="E559" t="s">
        <v>2660</v>
      </c>
      <c r="F559">
        <v>53511012</v>
      </c>
      <c r="G559" t="s">
        <v>2041</v>
      </c>
      <c r="H559">
        <v>0</v>
      </c>
      <c r="I559" t="s">
        <v>2052</v>
      </c>
      <c r="J559">
        <v>75</v>
      </c>
      <c r="K559">
        <v>99</v>
      </c>
      <c r="L559" t="s">
        <v>1771</v>
      </c>
      <c r="M559" t="s">
        <v>1756</v>
      </c>
      <c r="N559" t="s">
        <v>1756</v>
      </c>
      <c r="O559" t="s">
        <v>2053</v>
      </c>
      <c r="P559" t="s">
        <v>1757</v>
      </c>
      <c r="Q559" s="387">
        <v>7425</v>
      </c>
      <c r="R559">
        <v>965.25</v>
      </c>
      <c r="S559">
        <v>8390.25</v>
      </c>
      <c r="T559" s="388">
        <v>44441</v>
      </c>
      <c r="U559">
        <v>0</v>
      </c>
      <c r="V559" t="s">
        <v>831</v>
      </c>
      <c r="W559" s="388">
        <v>44461</v>
      </c>
      <c r="X559">
        <v>163</v>
      </c>
      <c r="Y559">
        <v>0</v>
      </c>
      <c r="Z559">
        <v>0</v>
      </c>
      <c r="AA559" t="s">
        <v>1758</v>
      </c>
      <c r="AB559" t="s">
        <v>2044</v>
      </c>
      <c r="AD559" t="s">
        <v>2045</v>
      </c>
      <c r="AE559" t="s">
        <v>2046</v>
      </c>
      <c r="AI559" t="s">
        <v>1761</v>
      </c>
      <c r="AL559" t="s">
        <v>2634</v>
      </c>
      <c r="AM559">
        <v>6</v>
      </c>
      <c r="AN559" t="s">
        <v>2048</v>
      </c>
      <c r="AO559" t="s">
        <v>2049</v>
      </c>
      <c r="AP559">
        <v>0</v>
      </c>
      <c r="AQ559" s="388">
        <v>44445</v>
      </c>
      <c r="AS559" t="s">
        <v>1765</v>
      </c>
      <c r="AT559" s="388">
        <v>44449</v>
      </c>
      <c r="AU559" t="s">
        <v>1756</v>
      </c>
      <c r="AV559" t="s">
        <v>1756</v>
      </c>
      <c r="AZ559" t="s">
        <v>1766</v>
      </c>
      <c r="BA559" t="s">
        <v>1865</v>
      </c>
      <c r="BB559" t="s">
        <v>2661</v>
      </c>
      <c r="BC559" t="s">
        <v>2662</v>
      </c>
      <c r="BD559" t="s">
        <v>1756</v>
      </c>
      <c r="BE559" t="s">
        <v>824</v>
      </c>
      <c r="BF559" t="s">
        <v>824</v>
      </c>
    </row>
    <row r="560" spans="1:58">
      <c r="A560" t="s">
        <v>829</v>
      </c>
      <c r="B560">
        <v>6</v>
      </c>
      <c r="C560">
        <v>0</v>
      </c>
      <c r="D560">
        <v>9792</v>
      </c>
      <c r="E560" t="s">
        <v>2660</v>
      </c>
      <c r="F560">
        <v>53511012</v>
      </c>
      <c r="G560" t="s">
        <v>2041</v>
      </c>
      <c r="H560">
        <v>0</v>
      </c>
      <c r="I560" t="s">
        <v>2056</v>
      </c>
      <c r="J560">
        <v>210</v>
      </c>
      <c r="K560">
        <v>10</v>
      </c>
      <c r="L560" t="s">
        <v>1755</v>
      </c>
      <c r="M560" t="s">
        <v>1756</v>
      </c>
      <c r="N560" t="s">
        <v>1756</v>
      </c>
      <c r="P560" t="s">
        <v>1757</v>
      </c>
      <c r="Q560" s="387">
        <v>2100</v>
      </c>
      <c r="R560">
        <v>273</v>
      </c>
      <c r="S560">
        <v>2373</v>
      </c>
      <c r="T560" s="388">
        <v>44441</v>
      </c>
      <c r="U560">
        <v>0</v>
      </c>
      <c r="V560" t="s">
        <v>831</v>
      </c>
      <c r="W560" s="388">
        <v>44461</v>
      </c>
      <c r="X560">
        <v>163</v>
      </c>
      <c r="Y560">
        <v>0</v>
      </c>
      <c r="Z560">
        <v>0</v>
      </c>
      <c r="AA560" t="s">
        <v>1758</v>
      </c>
      <c r="AB560" t="s">
        <v>2044</v>
      </c>
      <c r="AD560" t="s">
        <v>2045</v>
      </c>
      <c r="AE560" t="s">
        <v>2046</v>
      </c>
      <c r="AI560" t="s">
        <v>1761</v>
      </c>
      <c r="AL560" t="s">
        <v>2634</v>
      </c>
      <c r="AM560">
        <v>6</v>
      </c>
      <c r="AN560" t="s">
        <v>2048</v>
      </c>
      <c r="AO560" t="s">
        <v>2049</v>
      </c>
      <c r="AP560">
        <v>0</v>
      </c>
      <c r="AQ560" s="388">
        <v>44445</v>
      </c>
      <c r="AS560" t="s">
        <v>1765</v>
      </c>
      <c r="AT560" s="388">
        <v>44449</v>
      </c>
      <c r="AU560" t="s">
        <v>1756</v>
      </c>
      <c r="AV560" t="s">
        <v>1756</v>
      </c>
      <c r="AZ560" t="s">
        <v>1766</v>
      </c>
      <c r="BA560" t="s">
        <v>1865</v>
      </c>
      <c r="BB560" t="s">
        <v>2663</v>
      </c>
      <c r="BC560" t="s">
        <v>2664</v>
      </c>
      <c r="BD560" t="s">
        <v>1756</v>
      </c>
      <c r="BE560" t="s">
        <v>824</v>
      </c>
      <c r="BF560" t="s">
        <v>824</v>
      </c>
    </row>
    <row r="561" spans="1:58">
      <c r="A561" t="s">
        <v>829</v>
      </c>
      <c r="B561">
        <v>6</v>
      </c>
      <c r="C561">
        <v>0</v>
      </c>
      <c r="D561">
        <v>9792</v>
      </c>
      <c r="E561" t="s">
        <v>2660</v>
      </c>
      <c r="F561">
        <v>53511012</v>
      </c>
      <c r="G561" t="s">
        <v>2041</v>
      </c>
      <c r="H561">
        <v>0</v>
      </c>
      <c r="I561" t="s">
        <v>518</v>
      </c>
      <c r="J561">
        <v>95</v>
      </c>
      <c r="K561">
        <v>11</v>
      </c>
      <c r="L561" t="s">
        <v>1771</v>
      </c>
      <c r="M561" t="s">
        <v>1756</v>
      </c>
      <c r="N561" t="s">
        <v>1756</v>
      </c>
      <c r="O561" t="s">
        <v>2059</v>
      </c>
      <c r="P561" t="s">
        <v>1757</v>
      </c>
      <c r="Q561" s="387">
        <v>1045</v>
      </c>
      <c r="R561">
        <v>135.85</v>
      </c>
      <c r="S561">
        <v>1180.8499999999999</v>
      </c>
      <c r="T561" s="388">
        <v>44441</v>
      </c>
      <c r="U561">
        <v>0</v>
      </c>
      <c r="V561" t="s">
        <v>831</v>
      </c>
      <c r="W561" s="388">
        <v>44461</v>
      </c>
      <c r="X561">
        <v>163</v>
      </c>
      <c r="Y561">
        <v>0</v>
      </c>
      <c r="Z561">
        <v>0</v>
      </c>
      <c r="AA561" t="s">
        <v>1758</v>
      </c>
      <c r="AB561" t="s">
        <v>2044</v>
      </c>
      <c r="AD561" t="s">
        <v>2045</v>
      </c>
      <c r="AE561" t="s">
        <v>2046</v>
      </c>
      <c r="AI561" t="s">
        <v>1761</v>
      </c>
      <c r="AL561" t="s">
        <v>2634</v>
      </c>
      <c r="AM561">
        <v>6</v>
      </c>
      <c r="AN561" t="s">
        <v>2048</v>
      </c>
      <c r="AO561" t="s">
        <v>2049</v>
      </c>
      <c r="AP561">
        <v>0</v>
      </c>
      <c r="AQ561" s="388">
        <v>44445</v>
      </c>
      <c r="AS561" t="s">
        <v>1765</v>
      </c>
      <c r="AT561" s="388">
        <v>44449</v>
      </c>
      <c r="AU561" t="s">
        <v>1756</v>
      </c>
      <c r="AV561" t="s">
        <v>1756</v>
      </c>
      <c r="AZ561" t="s">
        <v>1766</v>
      </c>
      <c r="BA561" t="s">
        <v>1865</v>
      </c>
      <c r="BB561" t="s">
        <v>2665</v>
      </c>
      <c r="BC561" t="s">
        <v>2666</v>
      </c>
      <c r="BD561" t="s">
        <v>1756</v>
      </c>
      <c r="BE561" t="s">
        <v>824</v>
      </c>
      <c r="BF561" t="s">
        <v>824</v>
      </c>
    </row>
    <row r="562" spans="1:58">
      <c r="A562" t="s">
        <v>829</v>
      </c>
      <c r="B562">
        <v>6</v>
      </c>
      <c r="C562">
        <v>0</v>
      </c>
      <c r="D562">
        <v>9792</v>
      </c>
      <c r="E562" t="s">
        <v>2660</v>
      </c>
      <c r="F562">
        <v>53511012</v>
      </c>
      <c r="G562" t="s">
        <v>2041</v>
      </c>
      <c r="H562">
        <v>0</v>
      </c>
      <c r="I562" t="s">
        <v>2062</v>
      </c>
      <c r="J562">
        <v>138.05000000000001</v>
      </c>
      <c r="K562">
        <v>9</v>
      </c>
      <c r="L562" t="s">
        <v>2063</v>
      </c>
      <c r="M562" t="s">
        <v>2064</v>
      </c>
      <c r="N562" t="s">
        <v>1757</v>
      </c>
      <c r="O562" t="s">
        <v>1756</v>
      </c>
      <c r="P562" t="s">
        <v>1756</v>
      </c>
      <c r="Q562" s="387">
        <v>1242.45</v>
      </c>
      <c r="R562">
        <v>161.51850000000002</v>
      </c>
      <c r="S562">
        <v>1403.9684999999999</v>
      </c>
      <c r="T562" s="388">
        <v>44441</v>
      </c>
      <c r="U562">
        <v>0</v>
      </c>
      <c r="V562" t="s">
        <v>831</v>
      </c>
      <c r="W562" s="388">
        <v>44461</v>
      </c>
      <c r="X562">
        <v>163</v>
      </c>
      <c r="Y562">
        <v>0</v>
      </c>
      <c r="Z562">
        <v>0</v>
      </c>
      <c r="AA562" t="s">
        <v>1758</v>
      </c>
      <c r="AB562" t="s">
        <v>2044</v>
      </c>
      <c r="AD562" t="s">
        <v>2045</v>
      </c>
      <c r="AE562" t="s">
        <v>2046</v>
      </c>
      <c r="AI562" t="s">
        <v>1761</v>
      </c>
      <c r="AL562" t="s">
        <v>2634</v>
      </c>
      <c r="AM562">
        <v>6</v>
      </c>
      <c r="AN562" t="s">
        <v>2048</v>
      </c>
      <c r="AO562" t="s">
        <v>2049</v>
      </c>
      <c r="AP562">
        <v>0</v>
      </c>
      <c r="AQ562" s="388">
        <v>44445</v>
      </c>
      <c r="AS562" t="s">
        <v>1765</v>
      </c>
      <c r="AT562" s="388">
        <v>44449</v>
      </c>
      <c r="AU562" t="s">
        <v>1756</v>
      </c>
      <c r="AV562" t="s">
        <v>1756</v>
      </c>
      <c r="AZ562" t="s">
        <v>1766</v>
      </c>
      <c r="BA562" t="s">
        <v>1865</v>
      </c>
      <c r="BB562" t="s">
        <v>2667</v>
      </c>
      <c r="BC562" t="s">
        <v>2668</v>
      </c>
      <c r="BD562" t="s">
        <v>1756</v>
      </c>
      <c r="BE562" t="s">
        <v>824</v>
      </c>
      <c r="BF562" t="s">
        <v>824</v>
      </c>
    </row>
    <row r="563" spans="1:58">
      <c r="A563" t="s">
        <v>829</v>
      </c>
      <c r="B563">
        <v>6</v>
      </c>
      <c r="C563">
        <v>0</v>
      </c>
      <c r="D563">
        <v>9792</v>
      </c>
      <c r="E563" t="s">
        <v>2660</v>
      </c>
      <c r="F563">
        <v>53511012</v>
      </c>
      <c r="G563" t="s">
        <v>2041</v>
      </c>
      <c r="H563">
        <v>0</v>
      </c>
      <c r="I563" t="s">
        <v>2062</v>
      </c>
      <c r="J563">
        <v>138.05000000000001</v>
      </c>
      <c r="K563">
        <v>9</v>
      </c>
      <c r="L563" t="s">
        <v>2063</v>
      </c>
      <c r="M563" t="s">
        <v>2064</v>
      </c>
      <c r="N563" t="s">
        <v>1757</v>
      </c>
      <c r="O563" t="s">
        <v>1756</v>
      </c>
      <c r="P563" t="s">
        <v>1756</v>
      </c>
      <c r="Q563" s="387">
        <v>1242.45</v>
      </c>
      <c r="R563">
        <v>161.51850000000002</v>
      </c>
      <c r="S563">
        <v>1403.9684999999999</v>
      </c>
      <c r="T563" s="388">
        <v>44441</v>
      </c>
      <c r="U563">
        <v>0</v>
      </c>
      <c r="V563" t="s">
        <v>831</v>
      </c>
      <c r="W563" s="388">
        <v>44461</v>
      </c>
      <c r="X563">
        <v>163</v>
      </c>
      <c r="Y563">
        <v>0</v>
      </c>
      <c r="Z563">
        <v>0</v>
      </c>
      <c r="AA563" t="s">
        <v>1758</v>
      </c>
      <c r="AB563" t="s">
        <v>2044</v>
      </c>
      <c r="AD563" t="s">
        <v>2045</v>
      </c>
      <c r="AE563" t="s">
        <v>2046</v>
      </c>
      <c r="AI563" t="s">
        <v>1761</v>
      </c>
      <c r="AL563" t="s">
        <v>2634</v>
      </c>
      <c r="AM563">
        <v>6</v>
      </c>
      <c r="AN563" t="s">
        <v>2048</v>
      </c>
      <c r="AO563" t="s">
        <v>2049</v>
      </c>
      <c r="AP563">
        <v>0</v>
      </c>
      <c r="AQ563" s="388">
        <v>44445</v>
      </c>
      <c r="AS563" t="s">
        <v>1765</v>
      </c>
      <c r="AT563" s="388">
        <v>44449</v>
      </c>
      <c r="AU563" t="s">
        <v>1756</v>
      </c>
      <c r="AV563" t="s">
        <v>1756</v>
      </c>
      <c r="AZ563" t="s">
        <v>1766</v>
      </c>
      <c r="BA563" t="s">
        <v>1865</v>
      </c>
      <c r="BB563" t="s">
        <v>2667</v>
      </c>
      <c r="BC563" t="s">
        <v>2668</v>
      </c>
      <c r="BD563" t="s">
        <v>1756</v>
      </c>
      <c r="BE563" t="s">
        <v>824</v>
      </c>
      <c r="BF563" t="s">
        <v>824</v>
      </c>
    </row>
    <row r="564" spans="1:58">
      <c r="A564" t="s">
        <v>829</v>
      </c>
      <c r="B564">
        <v>6</v>
      </c>
      <c r="C564">
        <v>0</v>
      </c>
      <c r="D564">
        <v>9792</v>
      </c>
      <c r="E564" t="s">
        <v>2660</v>
      </c>
      <c r="F564">
        <v>53511012</v>
      </c>
      <c r="G564" t="s">
        <v>2041</v>
      </c>
      <c r="H564">
        <v>0</v>
      </c>
      <c r="I564" t="s">
        <v>2062</v>
      </c>
      <c r="J564">
        <v>138.05000000000001</v>
      </c>
      <c r="K564">
        <v>9</v>
      </c>
      <c r="L564" t="s">
        <v>2063</v>
      </c>
      <c r="M564" t="s">
        <v>2064</v>
      </c>
      <c r="N564" t="s">
        <v>1757</v>
      </c>
      <c r="O564" t="s">
        <v>1756</v>
      </c>
      <c r="P564" t="s">
        <v>1756</v>
      </c>
      <c r="Q564" s="387">
        <v>1242.45</v>
      </c>
      <c r="R564">
        <v>161.51850000000002</v>
      </c>
      <c r="S564">
        <v>1403.9684999999999</v>
      </c>
      <c r="T564" s="388">
        <v>44441</v>
      </c>
      <c r="U564">
        <v>0</v>
      </c>
      <c r="V564" t="s">
        <v>831</v>
      </c>
      <c r="W564" s="388">
        <v>44461</v>
      </c>
      <c r="X564">
        <v>163</v>
      </c>
      <c r="Y564">
        <v>0</v>
      </c>
      <c r="Z564">
        <v>0</v>
      </c>
      <c r="AA564" t="s">
        <v>1758</v>
      </c>
      <c r="AB564" t="s">
        <v>2044</v>
      </c>
      <c r="AD564" t="s">
        <v>2045</v>
      </c>
      <c r="AE564" t="s">
        <v>2046</v>
      </c>
      <c r="AI564" t="s">
        <v>1761</v>
      </c>
      <c r="AL564" t="s">
        <v>2634</v>
      </c>
      <c r="AM564">
        <v>6</v>
      </c>
      <c r="AN564" t="s">
        <v>2048</v>
      </c>
      <c r="AO564" t="s">
        <v>2049</v>
      </c>
      <c r="AP564">
        <v>0</v>
      </c>
      <c r="AQ564" s="388">
        <v>44445</v>
      </c>
      <c r="AS564" t="s">
        <v>1765</v>
      </c>
      <c r="AT564" s="388">
        <v>44449</v>
      </c>
      <c r="AU564" t="s">
        <v>1756</v>
      </c>
      <c r="AV564" t="s">
        <v>1756</v>
      </c>
      <c r="AZ564" t="s">
        <v>1766</v>
      </c>
      <c r="BA564" t="s">
        <v>1865</v>
      </c>
      <c r="BB564" t="s">
        <v>2667</v>
      </c>
      <c r="BC564" t="s">
        <v>2668</v>
      </c>
      <c r="BD564" t="s">
        <v>1756</v>
      </c>
      <c r="BE564" t="s">
        <v>824</v>
      </c>
      <c r="BF564" t="s">
        <v>824</v>
      </c>
    </row>
    <row r="565" spans="1:58">
      <c r="A565" t="s">
        <v>829</v>
      </c>
      <c r="B565">
        <v>6</v>
      </c>
      <c r="C565">
        <v>0</v>
      </c>
      <c r="D565">
        <v>9792</v>
      </c>
      <c r="E565" t="s">
        <v>2660</v>
      </c>
      <c r="F565">
        <v>53511012</v>
      </c>
      <c r="G565" t="s">
        <v>2041</v>
      </c>
      <c r="H565">
        <v>0</v>
      </c>
      <c r="I565" t="s">
        <v>2062</v>
      </c>
      <c r="J565">
        <v>138.05000000000001</v>
      </c>
      <c r="K565">
        <v>9</v>
      </c>
      <c r="L565" t="s">
        <v>2063</v>
      </c>
      <c r="M565" t="s">
        <v>2064</v>
      </c>
      <c r="N565" t="s">
        <v>1757</v>
      </c>
      <c r="O565" t="s">
        <v>1756</v>
      </c>
      <c r="P565" t="s">
        <v>1756</v>
      </c>
      <c r="Q565" s="387">
        <v>1242.45</v>
      </c>
      <c r="R565">
        <v>161.51850000000002</v>
      </c>
      <c r="S565">
        <v>1403.9684999999999</v>
      </c>
      <c r="T565" s="388">
        <v>44441</v>
      </c>
      <c r="U565">
        <v>0</v>
      </c>
      <c r="V565" t="s">
        <v>831</v>
      </c>
      <c r="W565" s="388">
        <v>44461</v>
      </c>
      <c r="X565">
        <v>163</v>
      </c>
      <c r="Y565">
        <v>0</v>
      </c>
      <c r="Z565">
        <v>0</v>
      </c>
      <c r="AA565" t="s">
        <v>1758</v>
      </c>
      <c r="AB565" t="s">
        <v>2044</v>
      </c>
      <c r="AD565" t="s">
        <v>2045</v>
      </c>
      <c r="AE565" t="s">
        <v>2046</v>
      </c>
      <c r="AI565" t="s">
        <v>1761</v>
      </c>
      <c r="AL565" t="s">
        <v>2634</v>
      </c>
      <c r="AM565">
        <v>6</v>
      </c>
      <c r="AN565" t="s">
        <v>2048</v>
      </c>
      <c r="AO565" t="s">
        <v>2049</v>
      </c>
      <c r="AP565">
        <v>0</v>
      </c>
      <c r="AQ565" s="388">
        <v>44445</v>
      </c>
      <c r="AS565" t="s">
        <v>1765</v>
      </c>
      <c r="AT565" s="388">
        <v>44449</v>
      </c>
      <c r="AU565" t="s">
        <v>1756</v>
      </c>
      <c r="AV565" t="s">
        <v>1756</v>
      </c>
      <c r="AZ565" t="s">
        <v>1766</v>
      </c>
      <c r="BA565" t="s">
        <v>1865</v>
      </c>
      <c r="BB565" t="s">
        <v>2667</v>
      </c>
      <c r="BC565" t="s">
        <v>2668</v>
      </c>
      <c r="BD565" t="s">
        <v>1756</v>
      </c>
      <c r="BE565" t="s">
        <v>824</v>
      </c>
      <c r="BF565" t="s">
        <v>824</v>
      </c>
    </row>
    <row r="566" spans="1:58">
      <c r="A566" t="s">
        <v>829</v>
      </c>
      <c r="B566">
        <v>6</v>
      </c>
      <c r="C566">
        <v>0</v>
      </c>
      <c r="D566">
        <v>9792</v>
      </c>
      <c r="E566" t="s">
        <v>2660</v>
      </c>
      <c r="F566">
        <v>53511012</v>
      </c>
      <c r="G566" t="s">
        <v>2041</v>
      </c>
      <c r="H566">
        <v>0</v>
      </c>
      <c r="I566" t="s">
        <v>2062</v>
      </c>
      <c r="J566">
        <v>138.05000000000001</v>
      </c>
      <c r="K566">
        <v>9</v>
      </c>
      <c r="L566" t="s">
        <v>2063</v>
      </c>
      <c r="M566" t="s">
        <v>2064</v>
      </c>
      <c r="N566" t="s">
        <v>1757</v>
      </c>
      <c r="O566" t="s">
        <v>1756</v>
      </c>
      <c r="P566" t="s">
        <v>1756</v>
      </c>
      <c r="Q566" s="387">
        <v>1242.45</v>
      </c>
      <c r="R566">
        <v>161.51850000000002</v>
      </c>
      <c r="S566">
        <v>1403.9684999999999</v>
      </c>
      <c r="T566" s="388">
        <v>44441</v>
      </c>
      <c r="U566">
        <v>0</v>
      </c>
      <c r="V566" t="s">
        <v>831</v>
      </c>
      <c r="W566" s="388">
        <v>44461</v>
      </c>
      <c r="X566">
        <v>163</v>
      </c>
      <c r="Y566">
        <v>0</v>
      </c>
      <c r="Z566">
        <v>0</v>
      </c>
      <c r="AA566" t="s">
        <v>1758</v>
      </c>
      <c r="AB566" t="s">
        <v>2044</v>
      </c>
      <c r="AD566" t="s">
        <v>2045</v>
      </c>
      <c r="AE566" t="s">
        <v>2046</v>
      </c>
      <c r="AI566" t="s">
        <v>1761</v>
      </c>
      <c r="AL566" t="s">
        <v>2634</v>
      </c>
      <c r="AM566">
        <v>6</v>
      </c>
      <c r="AN566" t="s">
        <v>2048</v>
      </c>
      <c r="AO566" t="s">
        <v>2049</v>
      </c>
      <c r="AP566">
        <v>0</v>
      </c>
      <c r="AQ566" s="388">
        <v>44445</v>
      </c>
      <c r="AS566" t="s">
        <v>1765</v>
      </c>
      <c r="AT566" s="388">
        <v>44449</v>
      </c>
      <c r="AU566" t="s">
        <v>1756</v>
      </c>
      <c r="AV566" t="s">
        <v>1756</v>
      </c>
      <c r="AZ566" t="s">
        <v>1766</v>
      </c>
      <c r="BA566" t="s">
        <v>1865</v>
      </c>
      <c r="BB566" t="s">
        <v>2667</v>
      </c>
      <c r="BC566" t="s">
        <v>2668</v>
      </c>
      <c r="BD566" t="s">
        <v>1756</v>
      </c>
      <c r="BE566" t="s">
        <v>824</v>
      </c>
      <c r="BF566" t="s">
        <v>824</v>
      </c>
    </row>
    <row r="567" spans="1:58">
      <c r="A567" t="s">
        <v>829</v>
      </c>
      <c r="B567">
        <v>6</v>
      </c>
      <c r="C567">
        <v>0</v>
      </c>
      <c r="D567">
        <v>9792</v>
      </c>
      <c r="E567" t="s">
        <v>2660</v>
      </c>
      <c r="F567">
        <v>53511012</v>
      </c>
      <c r="G567" t="s">
        <v>2041</v>
      </c>
      <c r="H567">
        <v>0</v>
      </c>
      <c r="I567" t="s">
        <v>2069</v>
      </c>
      <c r="J567">
        <v>144.6</v>
      </c>
      <c r="K567">
        <v>5</v>
      </c>
      <c r="L567" t="s">
        <v>2063</v>
      </c>
      <c r="M567" t="s">
        <v>2070</v>
      </c>
      <c r="N567" t="s">
        <v>1757</v>
      </c>
      <c r="O567" t="s">
        <v>1756</v>
      </c>
      <c r="P567" t="s">
        <v>1756</v>
      </c>
      <c r="Q567" s="387">
        <v>723</v>
      </c>
      <c r="R567">
        <v>93.990000000000009</v>
      </c>
      <c r="S567">
        <v>816.9899999999999</v>
      </c>
      <c r="T567" s="388">
        <v>44441</v>
      </c>
      <c r="U567">
        <v>0</v>
      </c>
      <c r="V567" t="s">
        <v>831</v>
      </c>
      <c r="W567" s="388">
        <v>44461</v>
      </c>
      <c r="X567">
        <v>163</v>
      </c>
      <c r="Y567">
        <v>0</v>
      </c>
      <c r="Z567">
        <v>0</v>
      </c>
      <c r="AA567" t="s">
        <v>1758</v>
      </c>
      <c r="AB567" t="s">
        <v>2044</v>
      </c>
      <c r="AD567" t="s">
        <v>2045</v>
      </c>
      <c r="AE567" t="s">
        <v>2046</v>
      </c>
      <c r="AI567" t="s">
        <v>1761</v>
      </c>
      <c r="AL567" t="s">
        <v>2634</v>
      </c>
      <c r="AM567">
        <v>6</v>
      </c>
      <c r="AN567" t="s">
        <v>2048</v>
      </c>
      <c r="AO567" t="s">
        <v>2049</v>
      </c>
      <c r="AP567">
        <v>0</v>
      </c>
      <c r="AQ567" s="388">
        <v>44445</v>
      </c>
      <c r="AS567" t="s">
        <v>1765</v>
      </c>
      <c r="AT567" s="388">
        <v>44449</v>
      </c>
      <c r="AU567" t="s">
        <v>1756</v>
      </c>
      <c r="AV567" t="s">
        <v>1756</v>
      </c>
      <c r="AZ567" t="s">
        <v>1766</v>
      </c>
      <c r="BA567" t="s">
        <v>1865</v>
      </c>
      <c r="BB567" t="s">
        <v>2669</v>
      </c>
      <c r="BC567" t="s">
        <v>2670</v>
      </c>
      <c r="BD567" t="s">
        <v>1756</v>
      </c>
      <c r="BE567" t="s">
        <v>824</v>
      </c>
      <c r="BF567" t="s">
        <v>824</v>
      </c>
    </row>
    <row r="568" spans="1:58">
      <c r="A568" t="s">
        <v>829</v>
      </c>
      <c r="B568">
        <v>6</v>
      </c>
      <c r="C568">
        <v>0</v>
      </c>
      <c r="D568">
        <v>9792</v>
      </c>
      <c r="E568" t="s">
        <v>2660</v>
      </c>
      <c r="F568">
        <v>53511012</v>
      </c>
      <c r="G568" t="s">
        <v>2041</v>
      </c>
      <c r="H568">
        <v>0</v>
      </c>
      <c r="I568" t="s">
        <v>2073</v>
      </c>
      <c r="J568">
        <v>243.75</v>
      </c>
      <c r="K568">
        <v>7</v>
      </c>
      <c r="L568" t="s">
        <v>1755</v>
      </c>
      <c r="M568" t="s">
        <v>2074</v>
      </c>
      <c r="N568" t="s">
        <v>1757</v>
      </c>
      <c r="O568" t="s">
        <v>1756</v>
      </c>
      <c r="P568" t="s">
        <v>1756</v>
      </c>
      <c r="Q568" s="387">
        <v>1706.25</v>
      </c>
      <c r="R568">
        <v>221.8125</v>
      </c>
      <c r="S568">
        <v>1928.0624999999998</v>
      </c>
      <c r="T568" s="388">
        <v>44441</v>
      </c>
      <c r="U568">
        <v>0</v>
      </c>
      <c r="V568" t="s">
        <v>831</v>
      </c>
      <c r="W568" s="388">
        <v>44461</v>
      </c>
      <c r="X568">
        <v>163</v>
      </c>
      <c r="Y568">
        <v>0</v>
      </c>
      <c r="Z568">
        <v>0</v>
      </c>
      <c r="AA568" t="s">
        <v>1758</v>
      </c>
      <c r="AB568" t="s">
        <v>2044</v>
      </c>
      <c r="AD568" t="s">
        <v>2045</v>
      </c>
      <c r="AE568" t="s">
        <v>2046</v>
      </c>
      <c r="AI568" t="s">
        <v>1761</v>
      </c>
      <c r="AL568" t="s">
        <v>2634</v>
      </c>
      <c r="AM568">
        <v>6</v>
      </c>
      <c r="AN568" t="s">
        <v>2048</v>
      </c>
      <c r="AO568" t="s">
        <v>2049</v>
      </c>
      <c r="AP568">
        <v>0</v>
      </c>
      <c r="AQ568" s="388">
        <v>44445</v>
      </c>
      <c r="AS568" t="s">
        <v>1765</v>
      </c>
      <c r="AT568" s="388">
        <v>44449</v>
      </c>
      <c r="AU568" t="s">
        <v>1756</v>
      </c>
      <c r="AV568" t="s">
        <v>1756</v>
      </c>
      <c r="AZ568" t="s">
        <v>1766</v>
      </c>
      <c r="BA568" t="s">
        <v>1865</v>
      </c>
      <c r="BB568" t="s">
        <v>2671</v>
      </c>
      <c r="BC568" t="s">
        <v>2672</v>
      </c>
      <c r="BD568" t="s">
        <v>1756</v>
      </c>
      <c r="BE568" t="s">
        <v>824</v>
      </c>
      <c r="BF568" t="s">
        <v>824</v>
      </c>
    </row>
    <row r="569" spans="1:58">
      <c r="A569" t="s">
        <v>829</v>
      </c>
      <c r="B569">
        <v>6</v>
      </c>
      <c r="C569">
        <v>0</v>
      </c>
      <c r="D569">
        <v>9792</v>
      </c>
      <c r="E569" t="s">
        <v>2660</v>
      </c>
      <c r="F569">
        <v>53511012</v>
      </c>
      <c r="G569" t="s">
        <v>2041</v>
      </c>
      <c r="H569">
        <v>0</v>
      </c>
      <c r="I569" t="s">
        <v>2079</v>
      </c>
      <c r="J569">
        <v>63.38</v>
      </c>
      <c r="K569">
        <v>6</v>
      </c>
      <c r="L569" t="s">
        <v>1771</v>
      </c>
      <c r="M569" t="s">
        <v>2080</v>
      </c>
      <c r="N569" t="s">
        <v>1757</v>
      </c>
      <c r="O569" t="s">
        <v>1756</v>
      </c>
      <c r="P569" t="s">
        <v>1756</v>
      </c>
      <c r="Q569" s="387">
        <v>380.28</v>
      </c>
      <c r="R569">
        <v>49.436399999999999</v>
      </c>
      <c r="S569">
        <v>429.71639999999991</v>
      </c>
      <c r="T569" s="388">
        <v>44441</v>
      </c>
      <c r="U569">
        <v>0</v>
      </c>
      <c r="V569" t="s">
        <v>831</v>
      </c>
      <c r="W569" s="388">
        <v>44461</v>
      </c>
      <c r="X569">
        <v>163</v>
      </c>
      <c r="Y569">
        <v>0</v>
      </c>
      <c r="Z569">
        <v>0</v>
      </c>
      <c r="AA569" t="s">
        <v>1758</v>
      </c>
      <c r="AB569" t="s">
        <v>2044</v>
      </c>
      <c r="AD569" t="s">
        <v>2045</v>
      </c>
      <c r="AE569" t="s">
        <v>2046</v>
      </c>
      <c r="AI569" t="s">
        <v>1761</v>
      </c>
      <c r="AL569" t="s">
        <v>2634</v>
      </c>
      <c r="AM569">
        <v>6</v>
      </c>
      <c r="AN569" t="s">
        <v>2048</v>
      </c>
      <c r="AO569" t="s">
        <v>2049</v>
      </c>
      <c r="AP569">
        <v>0</v>
      </c>
      <c r="AQ569" s="388">
        <v>44445</v>
      </c>
      <c r="AS569" t="s">
        <v>1765</v>
      </c>
      <c r="AT569" s="388">
        <v>44449</v>
      </c>
      <c r="AU569" t="s">
        <v>1756</v>
      </c>
      <c r="AV569" t="s">
        <v>1756</v>
      </c>
      <c r="AZ569" t="s">
        <v>1766</v>
      </c>
      <c r="BA569" t="s">
        <v>1865</v>
      </c>
      <c r="BB569" t="s">
        <v>2673</v>
      </c>
      <c r="BC569" t="s">
        <v>2674</v>
      </c>
      <c r="BD569" t="s">
        <v>1756</v>
      </c>
      <c r="BE569" t="s">
        <v>824</v>
      </c>
      <c r="BF569" t="s">
        <v>824</v>
      </c>
    </row>
    <row r="570" spans="1:58">
      <c r="A570" t="s">
        <v>829</v>
      </c>
      <c r="B570">
        <v>6</v>
      </c>
      <c r="C570">
        <v>0</v>
      </c>
      <c r="D570">
        <v>9792</v>
      </c>
      <c r="E570" t="s">
        <v>2660</v>
      </c>
      <c r="F570">
        <v>53511012</v>
      </c>
      <c r="G570" t="s">
        <v>2041</v>
      </c>
      <c r="H570">
        <v>0</v>
      </c>
      <c r="I570" t="s">
        <v>2079</v>
      </c>
      <c r="J570">
        <v>63.38</v>
      </c>
      <c r="K570">
        <v>9</v>
      </c>
      <c r="L570" t="s">
        <v>1771</v>
      </c>
      <c r="M570" t="s">
        <v>2080</v>
      </c>
      <c r="N570" t="s">
        <v>1757</v>
      </c>
      <c r="O570" t="s">
        <v>1756</v>
      </c>
      <c r="P570" t="s">
        <v>1756</v>
      </c>
      <c r="Q570" s="387">
        <v>570.41999999999996</v>
      </c>
      <c r="R570">
        <v>74.154600000000002</v>
      </c>
      <c r="S570">
        <v>644.57459999999992</v>
      </c>
      <c r="T570" s="388">
        <v>44441</v>
      </c>
      <c r="U570">
        <v>0</v>
      </c>
      <c r="V570" t="s">
        <v>831</v>
      </c>
      <c r="W570" s="388">
        <v>44461</v>
      </c>
      <c r="X570">
        <v>163</v>
      </c>
      <c r="Y570">
        <v>0</v>
      </c>
      <c r="Z570">
        <v>0</v>
      </c>
      <c r="AA570" t="s">
        <v>1758</v>
      </c>
      <c r="AB570" t="s">
        <v>2044</v>
      </c>
      <c r="AD570" t="s">
        <v>2045</v>
      </c>
      <c r="AE570" t="s">
        <v>2046</v>
      </c>
      <c r="AI570" t="s">
        <v>1761</v>
      </c>
      <c r="AL570" t="s">
        <v>2634</v>
      </c>
      <c r="AM570">
        <v>6</v>
      </c>
      <c r="AN570" t="s">
        <v>2048</v>
      </c>
      <c r="AO570" t="s">
        <v>2049</v>
      </c>
      <c r="AP570">
        <v>0</v>
      </c>
      <c r="AQ570" s="388">
        <v>44445</v>
      </c>
      <c r="AS570" t="s">
        <v>1765</v>
      </c>
      <c r="AT570" s="388">
        <v>44449</v>
      </c>
      <c r="AU570" t="s">
        <v>1756</v>
      </c>
      <c r="AV570" t="s">
        <v>1756</v>
      </c>
      <c r="AZ570" t="s">
        <v>1766</v>
      </c>
      <c r="BA570" t="s">
        <v>1865</v>
      </c>
      <c r="BB570" t="s">
        <v>2675</v>
      </c>
      <c r="BC570" t="s">
        <v>2676</v>
      </c>
      <c r="BD570" t="s">
        <v>1756</v>
      </c>
      <c r="BE570" t="s">
        <v>824</v>
      </c>
      <c r="BF570" t="s">
        <v>824</v>
      </c>
    </row>
    <row r="571" spans="1:58">
      <c r="A571" t="s">
        <v>829</v>
      </c>
      <c r="B571">
        <v>6</v>
      </c>
      <c r="C571">
        <v>0</v>
      </c>
      <c r="D571">
        <v>9792</v>
      </c>
      <c r="E571" t="s">
        <v>2660</v>
      </c>
      <c r="F571">
        <v>53511012</v>
      </c>
      <c r="G571" t="s">
        <v>2041</v>
      </c>
      <c r="H571">
        <v>0</v>
      </c>
      <c r="I571" t="s">
        <v>2083</v>
      </c>
      <c r="J571">
        <v>12.21</v>
      </c>
      <c r="K571">
        <v>9</v>
      </c>
      <c r="L571" t="s">
        <v>1771</v>
      </c>
      <c r="M571" t="s">
        <v>2084</v>
      </c>
      <c r="N571" t="s">
        <v>1757</v>
      </c>
      <c r="O571" t="s">
        <v>1756</v>
      </c>
      <c r="P571" t="s">
        <v>1756</v>
      </c>
      <c r="Q571" s="387">
        <v>109.89</v>
      </c>
      <c r="R571">
        <v>14.2857</v>
      </c>
      <c r="S571">
        <v>124.17569999999999</v>
      </c>
      <c r="T571" s="388">
        <v>44441</v>
      </c>
      <c r="U571">
        <v>0</v>
      </c>
      <c r="V571" t="s">
        <v>831</v>
      </c>
      <c r="W571" s="388">
        <v>44461</v>
      </c>
      <c r="X571">
        <v>163</v>
      </c>
      <c r="Y571">
        <v>0</v>
      </c>
      <c r="Z571">
        <v>0</v>
      </c>
      <c r="AA571" t="s">
        <v>1758</v>
      </c>
      <c r="AB571" t="s">
        <v>2044</v>
      </c>
      <c r="AD571" t="s">
        <v>2045</v>
      </c>
      <c r="AE571" t="s">
        <v>2046</v>
      </c>
      <c r="AI571" t="s">
        <v>1761</v>
      </c>
      <c r="AL571" t="s">
        <v>2634</v>
      </c>
      <c r="AM571">
        <v>6</v>
      </c>
      <c r="AN571" t="s">
        <v>2048</v>
      </c>
      <c r="AO571" t="s">
        <v>2049</v>
      </c>
      <c r="AP571">
        <v>0</v>
      </c>
      <c r="AQ571" s="388">
        <v>44445</v>
      </c>
      <c r="AS571" t="s">
        <v>1765</v>
      </c>
      <c r="AT571" s="388">
        <v>44449</v>
      </c>
      <c r="AU571" t="s">
        <v>1756</v>
      </c>
      <c r="AV571" t="s">
        <v>1756</v>
      </c>
      <c r="AZ571" t="s">
        <v>1766</v>
      </c>
      <c r="BA571" t="s">
        <v>1865</v>
      </c>
      <c r="BB571" t="s">
        <v>2677</v>
      </c>
      <c r="BC571" t="s">
        <v>2678</v>
      </c>
      <c r="BD571" t="s">
        <v>1756</v>
      </c>
      <c r="BE571" t="s">
        <v>824</v>
      </c>
      <c r="BF571" t="s">
        <v>824</v>
      </c>
    </row>
    <row r="572" spans="1:58">
      <c r="A572" t="s">
        <v>829</v>
      </c>
      <c r="B572">
        <v>6</v>
      </c>
      <c r="C572">
        <v>0</v>
      </c>
      <c r="D572">
        <v>9792</v>
      </c>
      <c r="E572" t="s">
        <v>2660</v>
      </c>
      <c r="F572">
        <v>53511012</v>
      </c>
      <c r="G572" t="s">
        <v>2041</v>
      </c>
      <c r="H572">
        <v>0</v>
      </c>
      <c r="I572" t="s">
        <v>2083</v>
      </c>
      <c r="J572">
        <v>12.21</v>
      </c>
      <c r="K572">
        <v>9</v>
      </c>
      <c r="L572" t="s">
        <v>1771</v>
      </c>
      <c r="M572" t="s">
        <v>2084</v>
      </c>
      <c r="N572" t="s">
        <v>1757</v>
      </c>
      <c r="O572" t="s">
        <v>1756</v>
      </c>
      <c r="P572" t="s">
        <v>1756</v>
      </c>
      <c r="Q572" s="387">
        <v>109.89</v>
      </c>
      <c r="R572">
        <v>14.2857</v>
      </c>
      <c r="S572">
        <v>124.17569999999999</v>
      </c>
      <c r="T572" s="388">
        <v>44441</v>
      </c>
      <c r="U572">
        <v>0</v>
      </c>
      <c r="V572" t="s">
        <v>831</v>
      </c>
      <c r="W572" s="388">
        <v>44461</v>
      </c>
      <c r="X572">
        <v>163</v>
      </c>
      <c r="Y572">
        <v>0</v>
      </c>
      <c r="Z572">
        <v>0</v>
      </c>
      <c r="AA572" t="s">
        <v>1758</v>
      </c>
      <c r="AB572" t="s">
        <v>2044</v>
      </c>
      <c r="AD572" t="s">
        <v>2045</v>
      </c>
      <c r="AE572" t="s">
        <v>2046</v>
      </c>
      <c r="AI572" t="s">
        <v>1761</v>
      </c>
      <c r="AL572" t="s">
        <v>2634</v>
      </c>
      <c r="AM572">
        <v>6</v>
      </c>
      <c r="AN572" t="s">
        <v>2048</v>
      </c>
      <c r="AO572" t="s">
        <v>2049</v>
      </c>
      <c r="AP572">
        <v>0</v>
      </c>
      <c r="AQ572" s="388">
        <v>44445</v>
      </c>
      <c r="AS572" t="s">
        <v>1765</v>
      </c>
      <c r="AT572" s="388">
        <v>44449</v>
      </c>
      <c r="AU572" t="s">
        <v>1756</v>
      </c>
      <c r="AV572" t="s">
        <v>1756</v>
      </c>
      <c r="AZ572" t="s">
        <v>1766</v>
      </c>
      <c r="BA572" t="s">
        <v>1865</v>
      </c>
      <c r="BB572" t="s">
        <v>2677</v>
      </c>
      <c r="BC572" t="s">
        <v>2678</v>
      </c>
      <c r="BD572" t="s">
        <v>1756</v>
      </c>
      <c r="BE572" t="s">
        <v>824</v>
      </c>
      <c r="BF572" t="s">
        <v>824</v>
      </c>
    </row>
    <row r="573" spans="1:58">
      <c r="A573" t="s">
        <v>829</v>
      </c>
      <c r="B573">
        <v>6</v>
      </c>
      <c r="C573">
        <v>0</v>
      </c>
      <c r="D573">
        <v>9792</v>
      </c>
      <c r="E573" t="s">
        <v>2660</v>
      </c>
      <c r="F573">
        <v>53511012</v>
      </c>
      <c r="G573" t="s">
        <v>2041</v>
      </c>
      <c r="H573">
        <v>0</v>
      </c>
      <c r="I573" t="s">
        <v>2089</v>
      </c>
      <c r="J573">
        <v>146.96</v>
      </c>
      <c r="K573">
        <v>3</v>
      </c>
      <c r="L573" t="s">
        <v>2063</v>
      </c>
      <c r="M573" t="s">
        <v>2090</v>
      </c>
      <c r="N573" t="s">
        <v>1757</v>
      </c>
      <c r="O573" t="s">
        <v>1756</v>
      </c>
      <c r="P573" t="s">
        <v>1756</v>
      </c>
      <c r="Q573" s="387">
        <v>440.88</v>
      </c>
      <c r="R573">
        <v>57.314399999999999</v>
      </c>
      <c r="S573">
        <v>498.19439999999997</v>
      </c>
      <c r="T573" s="388">
        <v>44441</v>
      </c>
      <c r="U573">
        <v>0</v>
      </c>
      <c r="V573" t="s">
        <v>831</v>
      </c>
      <c r="W573" s="388">
        <v>44461</v>
      </c>
      <c r="X573">
        <v>163</v>
      </c>
      <c r="Y573">
        <v>0</v>
      </c>
      <c r="Z573">
        <v>0</v>
      </c>
      <c r="AA573" t="s">
        <v>1758</v>
      </c>
      <c r="AB573" t="s">
        <v>2044</v>
      </c>
      <c r="AD573" t="s">
        <v>2045</v>
      </c>
      <c r="AE573" t="s">
        <v>2046</v>
      </c>
      <c r="AI573" t="s">
        <v>1761</v>
      </c>
      <c r="AL573" t="s">
        <v>2634</v>
      </c>
      <c r="AM573">
        <v>6</v>
      </c>
      <c r="AN573" t="s">
        <v>2048</v>
      </c>
      <c r="AO573" t="s">
        <v>2049</v>
      </c>
      <c r="AP573">
        <v>0</v>
      </c>
      <c r="AQ573" s="388">
        <v>44445</v>
      </c>
      <c r="AS573" t="s">
        <v>1765</v>
      </c>
      <c r="AT573" s="388">
        <v>44449</v>
      </c>
      <c r="AU573" t="s">
        <v>1756</v>
      </c>
      <c r="AV573" t="s">
        <v>1756</v>
      </c>
      <c r="AZ573" t="s">
        <v>1766</v>
      </c>
      <c r="BA573" t="s">
        <v>1865</v>
      </c>
      <c r="BB573" t="s">
        <v>2679</v>
      </c>
      <c r="BC573" t="s">
        <v>2680</v>
      </c>
      <c r="BD573" t="s">
        <v>1756</v>
      </c>
      <c r="BE573" t="s">
        <v>824</v>
      </c>
      <c r="BF573" t="s">
        <v>824</v>
      </c>
    </row>
    <row r="574" spans="1:58">
      <c r="A574" t="s">
        <v>829</v>
      </c>
      <c r="B574">
        <v>6</v>
      </c>
      <c r="C574">
        <v>0</v>
      </c>
      <c r="D574">
        <v>9792</v>
      </c>
      <c r="E574" t="s">
        <v>2660</v>
      </c>
      <c r="F574">
        <v>53511012</v>
      </c>
      <c r="G574" t="s">
        <v>2041</v>
      </c>
      <c r="H574">
        <v>0</v>
      </c>
      <c r="I574" t="s">
        <v>2089</v>
      </c>
      <c r="J574">
        <v>146.96</v>
      </c>
      <c r="K574">
        <v>9</v>
      </c>
      <c r="L574" t="s">
        <v>2063</v>
      </c>
      <c r="M574" t="s">
        <v>2090</v>
      </c>
      <c r="N574" t="s">
        <v>1757</v>
      </c>
      <c r="O574" t="s">
        <v>1756</v>
      </c>
      <c r="P574" t="s">
        <v>1756</v>
      </c>
      <c r="Q574" s="387">
        <v>1322.64</v>
      </c>
      <c r="R574">
        <v>171.94320000000002</v>
      </c>
      <c r="S574">
        <v>1494.5832</v>
      </c>
      <c r="T574" s="388">
        <v>44441</v>
      </c>
      <c r="U574">
        <v>0</v>
      </c>
      <c r="V574" t="s">
        <v>831</v>
      </c>
      <c r="W574" s="388">
        <v>44461</v>
      </c>
      <c r="X574">
        <v>163</v>
      </c>
      <c r="Y574">
        <v>0</v>
      </c>
      <c r="Z574">
        <v>0</v>
      </c>
      <c r="AA574" t="s">
        <v>1758</v>
      </c>
      <c r="AB574" t="s">
        <v>2044</v>
      </c>
      <c r="AD574" t="s">
        <v>2045</v>
      </c>
      <c r="AE574" t="s">
        <v>2046</v>
      </c>
      <c r="AI574" t="s">
        <v>1761</v>
      </c>
      <c r="AL574" t="s">
        <v>2634</v>
      </c>
      <c r="AM574">
        <v>6</v>
      </c>
      <c r="AN574" t="s">
        <v>2048</v>
      </c>
      <c r="AO574" t="s">
        <v>2049</v>
      </c>
      <c r="AP574">
        <v>0</v>
      </c>
      <c r="AQ574" s="388">
        <v>44445</v>
      </c>
      <c r="AS574" t="s">
        <v>1765</v>
      </c>
      <c r="AT574" s="388">
        <v>44449</v>
      </c>
      <c r="AU574" t="s">
        <v>1756</v>
      </c>
      <c r="AV574" t="s">
        <v>1756</v>
      </c>
      <c r="AZ574" t="s">
        <v>1766</v>
      </c>
      <c r="BA574" t="s">
        <v>1865</v>
      </c>
      <c r="BB574" t="s">
        <v>2681</v>
      </c>
      <c r="BC574" t="s">
        <v>2682</v>
      </c>
      <c r="BD574" t="s">
        <v>1756</v>
      </c>
      <c r="BE574" t="s">
        <v>824</v>
      </c>
      <c r="BF574" t="s">
        <v>824</v>
      </c>
    </row>
    <row r="575" spans="1:58">
      <c r="A575" t="s">
        <v>829</v>
      </c>
      <c r="B575">
        <v>6</v>
      </c>
      <c r="C575">
        <v>0</v>
      </c>
      <c r="D575">
        <v>9792</v>
      </c>
      <c r="E575" t="s">
        <v>2660</v>
      </c>
      <c r="F575">
        <v>53511012</v>
      </c>
      <c r="G575" t="s">
        <v>2041</v>
      </c>
      <c r="H575">
        <v>0</v>
      </c>
      <c r="I575" t="s">
        <v>2089</v>
      </c>
      <c r="J575">
        <v>146.96</v>
      </c>
      <c r="K575">
        <v>9</v>
      </c>
      <c r="L575" t="s">
        <v>2063</v>
      </c>
      <c r="M575" t="s">
        <v>2090</v>
      </c>
      <c r="N575" t="s">
        <v>1757</v>
      </c>
      <c r="O575" t="s">
        <v>1756</v>
      </c>
      <c r="P575" t="s">
        <v>1756</v>
      </c>
      <c r="Q575" s="387">
        <v>1322.64</v>
      </c>
      <c r="R575">
        <v>171.94320000000002</v>
      </c>
      <c r="S575">
        <v>1494.5832</v>
      </c>
      <c r="T575" s="388">
        <v>44441</v>
      </c>
      <c r="U575">
        <v>0</v>
      </c>
      <c r="V575" t="s">
        <v>831</v>
      </c>
      <c r="W575" s="388">
        <v>44461</v>
      </c>
      <c r="X575">
        <v>163</v>
      </c>
      <c r="Y575">
        <v>0</v>
      </c>
      <c r="Z575">
        <v>0</v>
      </c>
      <c r="AA575" t="s">
        <v>1758</v>
      </c>
      <c r="AB575" t="s">
        <v>2044</v>
      </c>
      <c r="AD575" t="s">
        <v>2045</v>
      </c>
      <c r="AE575" t="s">
        <v>2046</v>
      </c>
      <c r="AI575" t="s">
        <v>1761</v>
      </c>
      <c r="AL575" t="s">
        <v>2634</v>
      </c>
      <c r="AM575">
        <v>6</v>
      </c>
      <c r="AN575" t="s">
        <v>2048</v>
      </c>
      <c r="AO575" t="s">
        <v>2049</v>
      </c>
      <c r="AP575">
        <v>0</v>
      </c>
      <c r="AQ575" s="388">
        <v>44445</v>
      </c>
      <c r="AS575" t="s">
        <v>1765</v>
      </c>
      <c r="AT575" s="388">
        <v>44449</v>
      </c>
      <c r="AU575" t="s">
        <v>1756</v>
      </c>
      <c r="AV575" t="s">
        <v>1756</v>
      </c>
      <c r="AZ575" t="s">
        <v>1766</v>
      </c>
      <c r="BA575" t="s">
        <v>1865</v>
      </c>
      <c r="BB575" t="s">
        <v>2681</v>
      </c>
      <c r="BC575" t="s">
        <v>2682</v>
      </c>
      <c r="BD575" t="s">
        <v>1756</v>
      </c>
      <c r="BE575" t="s">
        <v>824</v>
      </c>
      <c r="BF575" t="s">
        <v>824</v>
      </c>
    </row>
    <row r="576" spans="1:58">
      <c r="A576" t="s">
        <v>829</v>
      </c>
      <c r="B576">
        <v>6</v>
      </c>
      <c r="C576">
        <v>0</v>
      </c>
      <c r="D576">
        <v>9792</v>
      </c>
      <c r="E576" t="s">
        <v>2660</v>
      </c>
      <c r="F576">
        <v>53511012</v>
      </c>
      <c r="G576" t="s">
        <v>2041</v>
      </c>
      <c r="H576">
        <v>0</v>
      </c>
      <c r="I576" t="s">
        <v>2095</v>
      </c>
      <c r="J576">
        <v>138.44999999999999</v>
      </c>
      <c r="K576">
        <v>6</v>
      </c>
      <c r="L576" t="s">
        <v>2063</v>
      </c>
      <c r="M576" t="s">
        <v>2096</v>
      </c>
      <c r="N576" t="s">
        <v>1757</v>
      </c>
      <c r="O576" t="s">
        <v>1756</v>
      </c>
      <c r="P576" t="s">
        <v>1756</v>
      </c>
      <c r="Q576" s="387">
        <v>830.7</v>
      </c>
      <c r="R576">
        <v>107.99100000000001</v>
      </c>
      <c r="S576">
        <v>938.69099999999992</v>
      </c>
      <c r="T576" s="388">
        <v>44441</v>
      </c>
      <c r="U576">
        <v>0</v>
      </c>
      <c r="V576" t="s">
        <v>831</v>
      </c>
      <c r="W576" s="388">
        <v>44461</v>
      </c>
      <c r="X576">
        <v>163</v>
      </c>
      <c r="Y576">
        <v>0</v>
      </c>
      <c r="Z576">
        <v>0</v>
      </c>
      <c r="AA576" t="s">
        <v>1758</v>
      </c>
      <c r="AB576" t="s">
        <v>2044</v>
      </c>
      <c r="AD576" t="s">
        <v>2045</v>
      </c>
      <c r="AE576" t="s">
        <v>2046</v>
      </c>
      <c r="AI576" t="s">
        <v>1761</v>
      </c>
      <c r="AL576" t="s">
        <v>2634</v>
      </c>
      <c r="AM576">
        <v>6</v>
      </c>
      <c r="AN576" t="s">
        <v>2048</v>
      </c>
      <c r="AO576" t="s">
        <v>2049</v>
      </c>
      <c r="AP576">
        <v>0</v>
      </c>
      <c r="AQ576" s="388">
        <v>44445</v>
      </c>
      <c r="AS576" t="s">
        <v>1765</v>
      </c>
      <c r="AT576" s="388">
        <v>44449</v>
      </c>
      <c r="AU576" t="s">
        <v>1756</v>
      </c>
      <c r="AV576" t="s">
        <v>1756</v>
      </c>
      <c r="AZ576" t="s">
        <v>1766</v>
      </c>
      <c r="BA576" t="s">
        <v>1865</v>
      </c>
      <c r="BB576" t="s">
        <v>2683</v>
      </c>
      <c r="BC576" t="s">
        <v>2684</v>
      </c>
      <c r="BD576" t="s">
        <v>1756</v>
      </c>
      <c r="BE576" t="s">
        <v>824</v>
      </c>
      <c r="BF576" t="s">
        <v>824</v>
      </c>
    </row>
    <row r="577" spans="1:58">
      <c r="A577" t="s">
        <v>829</v>
      </c>
      <c r="B577">
        <v>6</v>
      </c>
      <c r="C577">
        <v>0</v>
      </c>
      <c r="D577">
        <v>9792</v>
      </c>
      <c r="E577" t="s">
        <v>2660</v>
      </c>
      <c r="F577">
        <v>53511012</v>
      </c>
      <c r="G577" t="s">
        <v>2041</v>
      </c>
      <c r="H577">
        <v>0</v>
      </c>
      <c r="I577" t="s">
        <v>2095</v>
      </c>
      <c r="J577">
        <v>138.44999999999999</v>
      </c>
      <c r="K577">
        <v>9</v>
      </c>
      <c r="L577" t="s">
        <v>2063</v>
      </c>
      <c r="M577" t="s">
        <v>2096</v>
      </c>
      <c r="N577" t="s">
        <v>1757</v>
      </c>
      <c r="O577" t="s">
        <v>1756</v>
      </c>
      <c r="P577" t="s">
        <v>1756</v>
      </c>
      <c r="Q577" s="387">
        <v>1246.05</v>
      </c>
      <c r="R577">
        <v>161.98650000000001</v>
      </c>
      <c r="S577">
        <v>1408.0364999999997</v>
      </c>
      <c r="T577" s="388">
        <v>44441</v>
      </c>
      <c r="U577">
        <v>0</v>
      </c>
      <c r="V577" t="s">
        <v>831</v>
      </c>
      <c r="W577" s="388">
        <v>44461</v>
      </c>
      <c r="X577">
        <v>163</v>
      </c>
      <c r="Y577">
        <v>0</v>
      </c>
      <c r="Z577">
        <v>0</v>
      </c>
      <c r="AA577" t="s">
        <v>1758</v>
      </c>
      <c r="AB577" t="s">
        <v>2044</v>
      </c>
      <c r="AD577" t="s">
        <v>2045</v>
      </c>
      <c r="AE577" t="s">
        <v>2046</v>
      </c>
      <c r="AI577" t="s">
        <v>1761</v>
      </c>
      <c r="AL577" t="s">
        <v>2634</v>
      </c>
      <c r="AM577">
        <v>6</v>
      </c>
      <c r="AN577" t="s">
        <v>2048</v>
      </c>
      <c r="AO577" t="s">
        <v>2049</v>
      </c>
      <c r="AP577">
        <v>0</v>
      </c>
      <c r="AQ577" s="388">
        <v>44445</v>
      </c>
      <c r="AS577" t="s">
        <v>1765</v>
      </c>
      <c r="AT577" s="388">
        <v>44449</v>
      </c>
      <c r="AU577" t="s">
        <v>1756</v>
      </c>
      <c r="AV577" t="s">
        <v>1756</v>
      </c>
      <c r="AZ577" t="s">
        <v>1766</v>
      </c>
      <c r="BA577" t="s">
        <v>1865</v>
      </c>
      <c r="BB577" t="s">
        <v>2685</v>
      </c>
      <c r="BC577" t="s">
        <v>2686</v>
      </c>
      <c r="BD577" t="s">
        <v>1756</v>
      </c>
      <c r="BE577" t="s">
        <v>824</v>
      </c>
      <c r="BF577" t="s">
        <v>824</v>
      </c>
    </row>
    <row r="578" spans="1:58">
      <c r="A578" t="s">
        <v>829</v>
      </c>
      <c r="B578">
        <v>6</v>
      </c>
      <c r="C578">
        <v>0</v>
      </c>
      <c r="D578">
        <v>9791</v>
      </c>
      <c r="E578" t="s">
        <v>2687</v>
      </c>
      <c r="F578">
        <v>53511012</v>
      </c>
      <c r="G578" t="s">
        <v>2041</v>
      </c>
      <c r="H578">
        <v>0</v>
      </c>
      <c r="I578" t="s">
        <v>2052</v>
      </c>
      <c r="J578">
        <v>75</v>
      </c>
      <c r="K578">
        <v>99</v>
      </c>
      <c r="L578" t="s">
        <v>1771</v>
      </c>
      <c r="M578" t="s">
        <v>1756</v>
      </c>
      <c r="N578" t="s">
        <v>1756</v>
      </c>
      <c r="O578" t="s">
        <v>2053</v>
      </c>
      <c r="P578" t="s">
        <v>1757</v>
      </c>
      <c r="Q578" s="387">
        <v>7425</v>
      </c>
      <c r="R578">
        <v>965.25</v>
      </c>
      <c r="S578">
        <v>8390.25</v>
      </c>
      <c r="T578" s="388">
        <v>44440</v>
      </c>
      <c r="U578">
        <v>0</v>
      </c>
      <c r="V578" t="s">
        <v>831</v>
      </c>
      <c r="W578" s="388">
        <v>44461</v>
      </c>
      <c r="X578">
        <v>163</v>
      </c>
      <c r="Y578">
        <v>0</v>
      </c>
      <c r="Z578">
        <v>0</v>
      </c>
      <c r="AA578" t="s">
        <v>1758</v>
      </c>
      <c r="AB578" t="s">
        <v>2044</v>
      </c>
      <c r="AD578" t="s">
        <v>2045</v>
      </c>
      <c r="AE578" t="s">
        <v>2046</v>
      </c>
      <c r="AI578" t="s">
        <v>1761</v>
      </c>
      <c r="AL578" t="s">
        <v>2634</v>
      </c>
      <c r="AM578">
        <v>6</v>
      </c>
      <c r="AN578" t="s">
        <v>2048</v>
      </c>
      <c r="AO578" t="s">
        <v>2049</v>
      </c>
      <c r="AP578">
        <v>0</v>
      </c>
      <c r="AQ578" s="388">
        <v>44445</v>
      </c>
      <c r="AS578" t="s">
        <v>1765</v>
      </c>
      <c r="AT578" s="388">
        <v>44449</v>
      </c>
      <c r="AU578" t="s">
        <v>1756</v>
      </c>
      <c r="AV578" t="s">
        <v>1756</v>
      </c>
      <c r="AZ578" t="s">
        <v>1766</v>
      </c>
      <c r="BA578" t="s">
        <v>1865</v>
      </c>
      <c r="BB578" t="s">
        <v>2688</v>
      </c>
      <c r="BC578" t="s">
        <v>2689</v>
      </c>
      <c r="BD578" t="s">
        <v>1756</v>
      </c>
      <c r="BE578" t="s">
        <v>824</v>
      </c>
      <c r="BF578" t="s">
        <v>824</v>
      </c>
    </row>
    <row r="579" spans="1:58">
      <c r="A579" t="s">
        <v>829</v>
      </c>
      <c r="B579">
        <v>6</v>
      </c>
      <c r="C579">
        <v>0</v>
      </c>
      <c r="D579">
        <v>9791</v>
      </c>
      <c r="E579" t="s">
        <v>2687</v>
      </c>
      <c r="F579">
        <v>53511012</v>
      </c>
      <c r="G579" t="s">
        <v>2041</v>
      </c>
      <c r="H579">
        <v>0</v>
      </c>
      <c r="I579" t="s">
        <v>2056</v>
      </c>
      <c r="J579">
        <v>210</v>
      </c>
      <c r="K579">
        <v>10</v>
      </c>
      <c r="L579" t="s">
        <v>1755</v>
      </c>
      <c r="M579" t="s">
        <v>1756</v>
      </c>
      <c r="N579" t="s">
        <v>1756</v>
      </c>
      <c r="P579" t="s">
        <v>1757</v>
      </c>
      <c r="Q579" s="387">
        <v>2100</v>
      </c>
      <c r="R579">
        <v>273</v>
      </c>
      <c r="S579">
        <v>2373</v>
      </c>
      <c r="T579" s="388">
        <v>44440</v>
      </c>
      <c r="U579">
        <v>0</v>
      </c>
      <c r="V579" t="s">
        <v>831</v>
      </c>
      <c r="W579" s="388">
        <v>44461</v>
      </c>
      <c r="X579">
        <v>163</v>
      </c>
      <c r="Y579">
        <v>0</v>
      </c>
      <c r="Z579">
        <v>0</v>
      </c>
      <c r="AA579" t="s">
        <v>1758</v>
      </c>
      <c r="AB579" t="s">
        <v>2044</v>
      </c>
      <c r="AD579" t="s">
        <v>2045</v>
      </c>
      <c r="AE579" t="s">
        <v>2046</v>
      </c>
      <c r="AI579" t="s">
        <v>1761</v>
      </c>
      <c r="AL579" t="s">
        <v>2634</v>
      </c>
      <c r="AM579">
        <v>6</v>
      </c>
      <c r="AN579" t="s">
        <v>2048</v>
      </c>
      <c r="AO579" t="s">
        <v>2049</v>
      </c>
      <c r="AP579">
        <v>0</v>
      </c>
      <c r="AQ579" s="388">
        <v>44445</v>
      </c>
      <c r="AS579" t="s">
        <v>1765</v>
      </c>
      <c r="AT579" s="388">
        <v>44449</v>
      </c>
      <c r="AU579" t="s">
        <v>1756</v>
      </c>
      <c r="AV579" t="s">
        <v>1756</v>
      </c>
      <c r="AZ579" t="s">
        <v>1766</v>
      </c>
      <c r="BA579" t="s">
        <v>1865</v>
      </c>
      <c r="BB579" t="s">
        <v>2690</v>
      </c>
      <c r="BC579" t="s">
        <v>2691</v>
      </c>
      <c r="BD579" t="s">
        <v>1756</v>
      </c>
      <c r="BE579" t="s">
        <v>824</v>
      </c>
      <c r="BF579" t="s">
        <v>824</v>
      </c>
    </row>
    <row r="580" spans="1:58">
      <c r="A580" t="s">
        <v>829</v>
      </c>
      <c r="B580">
        <v>6</v>
      </c>
      <c r="C580">
        <v>0</v>
      </c>
      <c r="D580">
        <v>9791</v>
      </c>
      <c r="E580" t="s">
        <v>2687</v>
      </c>
      <c r="F580">
        <v>53511012</v>
      </c>
      <c r="G580" t="s">
        <v>2041</v>
      </c>
      <c r="H580">
        <v>0</v>
      </c>
      <c r="I580" t="s">
        <v>518</v>
      </c>
      <c r="J580">
        <v>95</v>
      </c>
      <c r="K580">
        <v>11</v>
      </c>
      <c r="L580" t="s">
        <v>1771</v>
      </c>
      <c r="M580" t="s">
        <v>1756</v>
      </c>
      <c r="N580" t="s">
        <v>1756</v>
      </c>
      <c r="O580" t="s">
        <v>2059</v>
      </c>
      <c r="P580" t="s">
        <v>1757</v>
      </c>
      <c r="Q580" s="387">
        <v>1045</v>
      </c>
      <c r="R580">
        <v>135.85</v>
      </c>
      <c r="S580">
        <v>1180.8499999999999</v>
      </c>
      <c r="T580" s="388">
        <v>44440</v>
      </c>
      <c r="U580">
        <v>0</v>
      </c>
      <c r="V580" t="s">
        <v>831</v>
      </c>
      <c r="W580" s="388">
        <v>44461</v>
      </c>
      <c r="X580">
        <v>163</v>
      </c>
      <c r="Y580">
        <v>0</v>
      </c>
      <c r="Z580">
        <v>0</v>
      </c>
      <c r="AA580" t="s">
        <v>1758</v>
      </c>
      <c r="AB580" t="s">
        <v>2044</v>
      </c>
      <c r="AD580" t="s">
        <v>2045</v>
      </c>
      <c r="AE580" t="s">
        <v>2046</v>
      </c>
      <c r="AI580" t="s">
        <v>1761</v>
      </c>
      <c r="AL580" t="s">
        <v>2634</v>
      </c>
      <c r="AM580">
        <v>6</v>
      </c>
      <c r="AN580" t="s">
        <v>2048</v>
      </c>
      <c r="AO580" t="s">
        <v>2049</v>
      </c>
      <c r="AP580">
        <v>0</v>
      </c>
      <c r="AQ580" s="388">
        <v>44445</v>
      </c>
      <c r="AS580" t="s">
        <v>1765</v>
      </c>
      <c r="AT580" s="388">
        <v>44449</v>
      </c>
      <c r="AU580" t="s">
        <v>1756</v>
      </c>
      <c r="AV580" t="s">
        <v>1756</v>
      </c>
      <c r="AZ580" t="s">
        <v>1766</v>
      </c>
      <c r="BA580" t="s">
        <v>1865</v>
      </c>
      <c r="BB580" t="s">
        <v>2692</v>
      </c>
      <c r="BC580" t="s">
        <v>2693</v>
      </c>
      <c r="BD580" t="s">
        <v>1756</v>
      </c>
      <c r="BE580" t="s">
        <v>824</v>
      </c>
      <c r="BF580" t="s">
        <v>824</v>
      </c>
    </row>
    <row r="581" spans="1:58">
      <c r="A581" t="s">
        <v>829</v>
      </c>
      <c r="B581">
        <v>6</v>
      </c>
      <c r="C581">
        <v>0</v>
      </c>
      <c r="D581">
        <v>9791</v>
      </c>
      <c r="E581" t="s">
        <v>2687</v>
      </c>
      <c r="F581">
        <v>53511012</v>
      </c>
      <c r="G581" t="s">
        <v>2041</v>
      </c>
      <c r="H581">
        <v>0</v>
      </c>
      <c r="I581" t="s">
        <v>2062</v>
      </c>
      <c r="J581">
        <v>138.05000000000001</v>
      </c>
      <c r="K581">
        <v>9</v>
      </c>
      <c r="L581" t="s">
        <v>2063</v>
      </c>
      <c r="M581" t="s">
        <v>2064</v>
      </c>
      <c r="N581" t="s">
        <v>1757</v>
      </c>
      <c r="O581" t="s">
        <v>1756</v>
      </c>
      <c r="P581" t="s">
        <v>1756</v>
      </c>
      <c r="Q581" s="387">
        <v>1242.45</v>
      </c>
      <c r="R581">
        <v>161.51850000000002</v>
      </c>
      <c r="S581">
        <v>1403.9684999999999</v>
      </c>
      <c r="T581" s="388">
        <v>44440</v>
      </c>
      <c r="U581">
        <v>0</v>
      </c>
      <c r="V581" t="s">
        <v>831</v>
      </c>
      <c r="W581" s="388">
        <v>44461</v>
      </c>
      <c r="X581">
        <v>163</v>
      </c>
      <c r="Y581">
        <v>0</v>
      </c>
      <c r="Z581">
        <v>0</v>
      </c>
      <c r="AA581" t="s">
        <v>1758</v>
      </c>
      <c r="AB581" t="s">
        <v>2044</v>
      </c>
      <c r="AD581" t="s">
        <v>2045</v>
      </c>
      <c r="AE581" t="s">
        <v>2046</v>
      </c>
      <c r="AI581" t="s">
        <v>1761</v>
      </c>
      <c r="AL581" t="s">
        <v>2634</v>
      </c>
      <c r="AM581">
        <v>6</v>
      </c>
      <c r="AN581" t="s">
        <v>2048</v>
      </c>
      <c r="AO581" t="s">
        <v>2049</v>
      </c>
      <c r="AP581">
        <v>0</v>
      </c>
      <c r="AQ581" s="388">
        <v>44445</v>
      </c>
      <c r="AS581" t="s">
        <v>1765</v>
      </c>
      <c r="AT581" s="388">
        <v>44449</v>
      </c>
      <c r="AU581" t="s">
        <v>1756</v>
      </c>
      <c r="AV581" t="s">
        <v>1756</v>
      </c>
      <c r="AZ581" t="s">
        <v>1766</v>
      </c>
      <c r="BA581" t="s">
        <v>1865</v>
      </c>
      <c r="BB581" t="s">
        <v>2694</v>
      </c>
      <c r="BC581" t="s">
        <v>2695</v>
      </c>
      <c r="BD581" t="s">
        <v>1756</v>
      </c>
      <c r="BE581" t="s">
        <v>824</v>
      </c>
      <c r="BF581" t="s">
        <v>824</v>
      </c>
    </row>
    <row r="582" spans="1:58">
      <c r="A582" t="s">
        <v>829</v>
      </c>
      <c r="B582">
        <v>6</v>
      </c>
      <c r="C582">
        <v>0</v>
      </c>
      <c r="D582">
        <v>9791</v>
      </c>
      <c r="E582" t="s">
        <v>2687</v>
      </c>
      <c r="F582">
        <v>53511012</v>
      </c>
      <c r="G582" t="s">
        <v>2041</v>
      </c>
      <c r="H582">
        <v>0</v>
      </c>
      <c r="I582" t="s">
        <v>2062</v>
      </c>
      <c r="J582">
        <v>138.05000000000001</v>
      </c>
      <c r="K582">
        <v>9</v>
      </c>
      <c r="L582" t="s">
        <v>2063</v>
      </c>
      <c r="M582" t="s">
        <v>2064</v>
      </c>
      <c r="N582" t="s">
        <v>1757</v>
      </c>
      <c r="O582" t="s">
        <v>1756</v>
      </c>
      <c r="P582" t="s">
        <v>1756</v>
      </c>
      <c r="Q582" s="387">
        <v>1242.45</v>
      </c>
      <c r="R582">
        <v>161.51850000000002</v>
      </c>
      <c r="S582">
        <v>1403.9684999999999</v>
      </c>
      <c r="T582" s="388">
        <v>44440</v>
      </c>
      <c r="U582">
        <v>0</v>
      </c>
      <c r="V582" t="s">
        <v>831</v>
      </c>
      <c r="W582" s="388">
        <v>44461</v>
      </c>
      <c r="X582">
        <v>163</v>
      </c>
      <c r="Y582">
        <v>0</v>
      </c>
      <c r="Z582">
        <v>0</v>
      </c>
      <c r="AA582" t="s">
        <v>1758</v>
      </c>
      <c r="AB582" t="s">
        <v>2044</v>
      </c>
      <c r="AD582" t="s">
        <v>2045</v>
      </c>
      <c r="AE582" t="s">
        <v>2046</v>
      </c>
      <c r="AI582" t="s">
        <v>1761</v>
      </c>
      <c r="AL582" t="s">
        <v>2634</v>
      </c>
      <c r="AM582">
        <v>6</v>
      </c>
      <c r="AN582" t="s">
        <v>2048</v>
      </c>
      <c r="AO582" t="s">
        <v>2049</v>
      </c>
      <c r="AP582">
        <v>0</v>
      </c>
      <c r="AQ582" s="388">
        <v>44445</v>
      </c>
      <c r="AS582" t="s">
        <v>1765</v>
      </c>
      <c r="AT582" s="388">
        <v>44449</v>
      </c>
      <c r="AU582" t="s">
        <v>1756</v>
      </c>
      <c r="AV582" t="s">
        <v>1756</v>
      </c>
      <c r="AZ582" t="s">
        <v>1766</v>
      </c>
      <c r="BA582" t="s">
        <v>1865</v>
      </c>
      <c r="BB582" t="s">
        <v>2694</v>
      </c>
      <c r="BC582" t="s">
        <v>2695</v>
      </c>
      <c r="BD582" t="s">
        <v>1756</v>
      </c>
      <c r="BE582" t="s">
        <v>824</v>
      </c>
      <c r="BF582" t="s">
        <v>824</v>
      </c>
    </row>
    <row r="583" spans="1:58">
      <c r="A583" t="s">
        <v>829</v>
      </c>
      <c r="B583">
        <v>6</v>
      </c>
      <c r="C583">
        <v>0</v>
      </c>
      <c r="D583">
        <v>9791</v>
      </c>
      <c r="E583" t="s">
        <v>2687</v>
      </c>
      <c r="F583">
        <v>53511012</v>
      </c>
      <c r="G583" t="s">
        <v>2041</v>
      </c>
      <c r="H583">
        <v>0</v>
      </c>
      <c r="I583" t="s">
        <v>2062</v>
      </c>
      <c r="J583">
        <v>138.05000000000001</v>
      </c>
      <c r="K583">
        <v>9</v>
      </c>
      <c r="L583" t="s">
        <v>2063</v>
      </c>
      <c r="M583" t="s">
        <v>2064</v>
      </c>
      <c r="N583" t="s">
        <v>1757</v>
      </c>
      <c r="O583" t="s">
        <v>1756</v>
      </c>
      <c r="P583" t="s">
        <v>1756</v>
      </c>
      <c r="Q583" s="387">
        <v>1242.45</v>
      </c>
      <c r="R583">
        <v>161.51850000000002</v>
      </c>
      <c r="S583">
        <v>1403.9684999999999</v>
      </c>
      <c r="T583" s="388">
        <v>44440</v>
      </c>
      <c r="U583">
        <v>0</v>
      </c>
      <c r="V583" t="s">
        <v>831</v>
      </c>
      <c r="W583" s="388">
        <v>44461</v>
      </c>
      <c r="X583">
        <v>163</v>
      </c>
      <c r="Y583">
        <v>0</v>
      </c>
      <c r="Z583">
        <v>0</v>
      </c>
      <c r="AA583" t="s">
        <v>1758</v>
      </c>
      <c r="AB583" t="s">
        <v>2044</v>
      </c>
      <c r="AD583" t="s">
        <v>2045</v>
      </c>
      <c r="AE583" t="s">
        <v>2046</v>
      </c>
      <c r="AI583" t="s">
        <v>1761</v>
      </c>
      <c r="AL583" t="s">
        <v>2634</v>
      </c>
      <c r="AM583">
        <v>6</v>
      </c>
      <c r="AN583" t="s">
        <v>2048</v>
      </c>
      <c r="AO583" t="s">
        <v>2049</v>
      </c>
      <c r="AP583">
        <v>0</v>
      </c>
      <c r="AQ583" s="388">
        <v>44445</v>
      </c>
      <c r="AS583" t="s">
        <v>1765</v>
      </c>
      <c r="AT583" s="388">
        <v>44449</v>
      </c>
      <c r="AU583" t="s">
        <v>1756</v>
      </c>
      <c r="AV583" t="s">
        <v>1756</v>
      </c>
      <c r="AZ583" t="s">
        <v>1766</v>
      </c>
      <c r="BA583" t="s">
        <v>1865</v>
      </c>
      <c r="BB583" t="s">
        <v>2694</v>
      </c>
      <c r="BC583" t="s">
        <v>2695</v>
      </c>
      <c r="BD583" t="s">
        <v>1756</v>
      </c>
      <c r="BE583" t="s">
        <v>824</v>
      </c>
      <c r="BF583" t="s">
        <v>824</v>
      </c>
    </row>
    <row r="584" spans="1:58">
      <c r="A584" t="s">
        <v>829</v>
      </c>
      <c r="B584">
        <v>6</v>
      </c>
      <c r="C584">
        <v>0</v>
      </c>
      <c r="D584">
        <v>9791</v>
      </c>
      <c r="E584" t="s">
        <v>2687</v>
      </c>
      <c r="F584">
        <v>53511012</v>
      </c>
      <c r="G584" t="s">
        <v>2041</v>
      </c>
      <c r="H584">
        <v>0</v>
      </c>
      <c r="I584" t="s">
        <v>2062</v>
      </c>
      <c r="J584">
        <v>138.05000000000001</v>
      </c>
      <c r="K584">
        <v>9</v>
      </c>
      <c r="L584" t="s">
        <v>2063</v>
      </c>
      <c r="M584" t="s">
        <v>2064</v>
      </c>
      <c r="N584" t="s">
        <v>1757</v>
      </c>
      <c r="O584" t="s">
        <v>1756</v>
      </c>
      <c r="P584" t="s">
        <v>1756</v>
      </c>
      <c r="Q584" s="387">
        <v>1242.45</v>
      </c>
      <c r="R584">
        <v>161.51850000000002</v>
      </c>
      <c r="S584">
        <v>1403.9684999999999</v>
      </c>
      <c r="T584" s="388">
        <v>44440</v>
      </c>
      <c r="U584">
        <v>0</v>
      </c>
      <c r="V584" t="s">
        <v>831</v>
      </c>
      <c r="W584" s="388">
        <v>44461</v>
      </c>
      <c r="X584">
        <v>163</v>
      </c>
      <c r="Y584">
        <v>0</v>
      </c>
      <c r="Z584">
        <v>0</v>
      </c>
      <c r="AA584" t="s">
        <v>1758</v>
      </c>
      <c r="AB584" t="s">
        <v>2044</v>
      </c>
      <c r="AD584" t="s">
        <v>2045</v>
      </c>
      <c r="AE584" t="s">
        <v>2046</v>
      </c>
      <c r="AI584" t="s">
        <v>1761</v>
      </c>
      <c r="AL584" t="s">
        <v>2634</v>
      </c>
      <c r="AM584">
        <v>6</v>
      </c>
      <c r="AN584" t="s">
        <v>2048</v>
      </c>
      <c r="AO584" t="s">
        <v>2049</v>
      </c>
      <c r="AP584">
        <v>0</v>
      </c>
      <c r="AQ584" s="388">
        <v>44445</v>
      </c>
      <c r="AS584" t="s">
        <v>1765</v>
      </c>
      <c r="AT584" s="388">
        <v>44449</v>
      </c>
      <c r="AU584" t="s">
        <v>1756</v>
      </c>
      <c r="AV584" t="s">
        <v>1756</v>
      </c>
      <c r="AZ584" t="s">
        <v>1766</v>
      </c>
      <c r="BA584" t="s">
        <v>1865</v>
      </c>
      <c r="BB584" t="s">
        <v>2694</v>
      </c>
      <c r="BC584" t="s">
        <v>2695</v>
      </c>
      <c r="BD584" t="s">
        <v>1756</v>
      </c>
      <c r="BE584" t="s">
        <v>824</v>
      </c>
      <c r="BF584" t="s">
        <v>824</v>
      </c>
    </row>
    <row r="585" spans="1:58">
      <c r="A585" t="s">
        <v>829</v>
      </c>
      <c r="B585">
        <v>6</v>
      </c>
      <c r="C585">
        <v>0</v>
      </c>
      <c r="D585">
        <v>9791</v>
      </c>
      <c r="E585" t="s">
        <v>2687</v>
      </c>
      <c r="F585">
        <v>53511012</v>
      </c>
      <c r="G585" t="s">
        <v>2041</v>
      </c>
      <c r="H585">
        <v>0</v>
      </c>
      <c r="I585" t="s">
        <v>2062</v>
      </c>
      <c r="J585">
        <v>138.05000000000001</v>
      </c>
      <c r="K585">
        <v>9</v>
      </c>
      <c r="L585" t="s">
        <v>2063</v>
      </c>
      <c r="M585" t="s">
        <v>2064</v>
      </c>
      <c r="N585" t="s">
        <v>1757</v>
      </c>
      <c r="O585" t="s">
        <v>1756</v>
      </c>
      <c r="P585" t="s">
        <v>1756</v>
      </c>
      <c r="Q585" s="387">
        <v>1242.45</v>
      </c>
      <c r="R585">
        <v>161.51850000000002</v>
      </c>
      <c r="S585">
        <v>1403.9684999999999</v>
      </c>
      <c r="T585" s="388">
        <v>44440</v>
      </c>
      <c r="U585">
        <v>0</v>
      </c>
      <c r="V585" t="s">
        <v>831</v>
      </c>
      <c r="W585" s="388">
        <v>44461</v>
      </c>
      <c r="X585">
        <v>163</v>
      </c>
      <c r="Y585">
        <v>0</v>
      </c>
      <c r="Z585">
        <v>0</v>
      </c>
      <c r="AA585" t="s">
        <v>1758</v>
      </c>
      <c r="AB585" t="s">
        <v>2044</v>
      </c>
      <c r="AD585" t="s">
        <v>2045</v>
      </c>
      <c r="AE585" t="s">
        <v>2046</v>
      </c>
      <c r="AI585" t="s">
        <v>1761</v>
      </c>
      <c r="AL585" t="s">
        <v>2634</v>
      </c>
      <c r="AM585">
        <v>6</v>
      </c>
      <c r="AN585" t="s">
        <v>2048</v>
      </c>
      <c r="AO585" t="s">
        <v>2049</v>
      </c>
      <c r="AP585">
        <v>0</v>
      </c>
      <c r="AQ585" s="388">
        <v>44445</v>
      </c>
      <c r="AS585" t="s">
        <v>1765</v>
      </c>
      <c r="AT585" s="388">
        <v>44449</v>
      </c>
      <c r="AU585" t="s">
        <v>1756</v>
      </c>
      <c r="AV585" t="s">
        <v>1756</v>
      </c>
      <c r="AZ585" t="s">
        <v>1766</v>
      </c>
      <c r="BA585" t="s">
        <v>1865</v>
      </c>
      <c r="BB585" t="s">
        <v>2694</v>
      </c>
      <c r="BC585" t="s">
        <v>2695</v>
      </c>
      <c r="BD585" t="s">
        <v>1756</v>
      </c>
      <c r="BE585" t="s">
        <v>824</v>
      </c>
      <c r="BF585" t="s">
        <v>824</v>
      </c>
    </row>
    <row r="586" spans="1:58">
      <c r="A586" t="s">
        <v>829</v>
      </c>
      <c r="B586">
        <v>6</v>
      </c>
      <c r="C586">
        <v>0</v>
      </c>
      <c r="D586">
        <v>9791</v>
      </c>
      <c r="E586" t="s">
        <v>2687</v>
      </c>
      <c r="F586">
        <v>53511012</v>
      </c>
      <c r="G586" t="s">
        <v>2041</v>
      </c>
      <c r="H586">
        <v>0</v>
      </c>
      <c r="I586" t="s">
        <v>2069</v>
      </c>
      <c r="J586">
        <v>144.6</v>
      </c>
      <c r="K586">
        <v>5</v>
      </c>
      <c r="L586" t="s">
        <v>2063</v>
      </c>
      <c r="M586" t="s">
        <v>2070</v>
      </c>
      <c r="N586" t="s">
        <v>1757</v>
      </c>
      <c r="O586" t="s">
        <v>1756</v>
      </c>
      <c r="P586" t="s">
        <v>1756</v>
      </c>
      <c r="Q586" s="387">
        <v>723</v>
      </c>
      <c r="R586">
        <v>93.990000000000009</v>
      </c>
      <c r="S586">
        <v>816.9899999999999</v>
      </c>
      <c r="T586" s="388">
        <v>44440</v>
      </c>
      <c r="U586">
        <v>0</v>
      </c>
      <c r="V586" t="s">
        <v>831</v>
      </c>
      <c r="W586" s="388">
        <v>44461</v>
      </c>
      <c r="X586">
        <v>163</v>
      </c>
      <c r="Y586">
        <v>0</v>
      </c>
      <c r="Z586">
        <v>0</v>
      </c>
      <c r="AA586" t="s">
        <v>1758</v>
      </c>
      <c r="AB586" t="s">
        <v>2044</v>
      </c>
      <c r="AD586" t="s">
        <v>2045</v>
      </c>
      <c r="AE586" t="s">
        <v>2046</v>
      </c>
      <c r="AI586" t="s">
        <v>1761</v>
      </c>
      <c r="AL586" t="s">
        <v>2634</v>
      </c>
      <c r="AM586">
        <v>6</v>
      </c>
      <c r="AN586" t="s">
        <v>2048</v>
      </c>
      <c r="AO586" t="s">
        <v>2049</v>
      </c>
      <c r="AP586">
        <v>0</v>
      </c>
      <c r="AQ586" s="388">
        <v>44445</v>
      </c>
      <c r="AS586" t="s">
        <v>1765</v>
      </c>
      <c r="AT586" s="388">
        <v>44449</v>
      </c>
      <c r="AU586" t="s">
        <v>1756</v>
      </c>
      <c r="AV586" t="s">
        <v>1756</v>
      </c>
      <c r="AZ586" t="s">
        <v>1766</v>
      </c>
      <c r="BA586" t="s">
        <v>1865</v>
      </c>
      <c r="BB586" t="s">
        <v>2696</v>
      </c>
      <c r="BC586" t="s">
        <v>2697</v>
      </c>
      <c r="BD586" t="s">
        <v>1756</v>
      </c>
      <c r="BE586" t="s">
        <v>824</v>
      </c>
      <c r="BF586" t="s">
        <v>824</v>
      </c>
    </row>
    <row r="587" spans="1:58">
      <c r="A587" t="s">
        <v>829</v>
      </c>
      <c r="B587">
        <v>6</v>
      </c>
      <c r="C587">
        <v>0</v>
      </c>
      <c r="D587">
        <v>9791</v>
      </c>
      <c r="E587" t="s">
        <v>2687</v>
      </c>
      <c r="F587">
        <v>53511012</v>
      </c>
      <c r="G587" t="s">
        <v>2041</v>
      </c>
      <c r="H587">
        <v>0</v>
      </c>
      <c r="I587" t="s">
        <v>2073</v>
      </c>
      <c r="J587">
        <v>243.75</v>
      </c>
      <c r="K587">
        <v>7</v>
      </c>
      <c r="L587" t="s">
        <v>1755</v>
      </c>
      <c r="M587" t="s">
        <v>2074</v>
      </c>
      <c r="N587" t="s">
        <v>1757</v>
      </c>
      <c r="O587" t="s">
        <v>1756</v>
      </c>
      <c r="P587" t="s">
        <v>1756</v>
      </c>
      <c r="Q587" s="387">
        <v>1706.25</v>
      </c>
      <c r="R587">
        <v>221.8125</v>
      </c>
      <c r="S587">
        <v>1928.0624999999998</v>
      </c>
      <c r="T587" s="388">
        <v>44440</v>
      </c>
      <c r="U587">
        <v>0</v>
      </c>
      <c r="V587" t="s">
        <v>831</v>
      </c>
      <c r="W587" s="388">
        <v>44461</v>
      </c>
      <c r="X587">
        <v>163</v>
      </c>
      <c r="Y587">
        <v>0</v>
      </c>
      <c r="Z587">
        <v>0</v>
      </c>
      <c r="AA587" t="s">
        <v>1758</v>
      </c>
      <c r="AB587" t="s">
        <v>2044</v>
      </c>
      <c r="AD587" t="s">
        <v>2045</v>
      </c>
      <c r="AE587" t="s">
        <v>2046</v>
      </c>
      <c r="AI587" t="s">
        <v>1761</v>
      </c>
      <c r="AL587" t="s">
        <v>2634</v>
      </c>
      <c r="AM587">
        <v>6</v>
      </c>
      <c r="AN587" t="s">
        <v>2048</v>
      </c>
      <c r="AO587" t="s">
        <v>2049</v>
      </c>
      <c r="AP587">
        <v>0</v>
      </c>
      <c r="AQ587" s="388">
        <v>44445</v>
      </c>
      <c r="AS587" t="s">
        <v>1765</v>
      </c>
      <c r="AT587" s="388">
        <v>44449</v>
      </c>
      <c r="AU587" t="s">
        <v>1756</v>
      </c>
      <c r="AV587" t="s">
        <v>1756</v>
      </c>
      <c r="AZ587" t="s">
        <v>1766</v>
      </c>
      <c r="BA587" t="s">
        <v>1865</v>
      </c>
      <c r="BB587" t="s">
        <v>2698</v>
      </c>
      <c r="BC587" t="s">
        <v>2699</v>
      </c>
      <c r="BD587" t="s">
        <v>1756</v>
      </c>
      <c r="BE587" t="s">
        <v>824</v>
      </c>
      <c r="BF587" t="s">
        <v>824</v>
      </c>
    </row>
    <row r="588" spans="1:58">
      <c r="A588" t="s">
        <v>829</v>
      </c>
      <c r="B588">
        <v>6</v>
      </c>
      <c r="C588">
        <v>0</v>
      </c>
      <c r="D588">
        <v>9791</v>
      </c>
      <c r="E588" t="s">
        <v>2687</v>
      </c>
      <c r="F588">
        <v>53511012</v>
      </c>
      <c r="G588" t="s">
        <v>2041</v>
      </c>
      <c r="H588">
        <v>0</v>
      </c>
      <c r="I588" t="s">
        <v>2079</v>
      </c>
      <c r="J588">
        <v>63.38</v>
      </c>
      <c r="K588">
        <v>9</v>
      </c>
      <c r="L588" t="s">
        <v>1771</v>
      </c>
      <c r="M588" t="s">
        <v>2080</v>
      </c>
      <c r="N588" t="s">
        <v>1757</v>
      </c>
      <c r="O588" t="s">
        <v>1756</v>
      </c>
      <c r="P588" t="s">
        <v>1756</v>
      </c>
      <c r="Q588" s="387">
        <v>570.41999999999996</v>
      </c>
      <c r="R588">
        <v>74.154600000000002</v>
      </c>
      <c r="S588">
        <v>644.57459999999992</v>
      </c>
      <c r="T588" s="388">
        <v>44440</v>
      </c>
      <c r="U588">
        <v>0</v>
      </c>
      <c r="V588" t="s">
        <v>831</v>
      </c>
      <c r="W588" s="388">
        <v>44461</v>
      </c>
      <c r="X588">
        <v>163</v>
      </c>
      <c r="Y588">
        <v>0</v>
      </c>
      <c r="Z588">
        <v>0</v>
      </c>
      <c r="AA588" t="s">
        <v>1758</v>
      </c>
      <c r="AB588" t="s">
        <v>2044</v>
      </c>
      <c r="AD588" t="s">
        <v>2045</v>
      </c>
      <c r="AE588" t="s">
        <v>2046</v>
      </c>
      <c r="AI588" t="s">
        <v>1761</v>
      </c>
      <c r="AL588" t="s">
        <v>2634</v>
      </c>
      <c r="AM588">
        <v>6</v>
      </c>
      <c r="AN588" t="s">
        <v>2048</v>
      </c>
      <c r="AO588" t="s">
        <v>2049</v>
      </c>
      <c r="AP588">
        <v>0</v>
      </c>
      <c r="AQ588" s="388">
        <v>44445</v>
      </c>
      <c r="AS588" t="s">
        <v>1765</v>
      </c>
      <c r="AT588" s="388">
        <v>44449</v>
      </c>
      <c r="AU588" t="s">
        <v>1756</v>
      </c>
      <c r="AV588" t="s">
        <v>1756</v>
      </c>
      <c r="AZ588" t="s">
        <v>1766</v>
      </c>
      <c r="BA588" t="s">
        <v>1865</v>
      </c>
      <c r="BB588" t="s">
        <v>2700</v>
      </c>
      <c r="BC588" t="s">
        <v>2701</v>
      </c>
      <c r="BD588" t="s">
        <v>1756</v>
      </c>
      <c r="BE588" t="s">
        <v>824</v>
      </c>
      <c r="BF588" t="s">
        <v>824</v>
      </c>
    </row>
    <row r="589" spans="1:58">
      <c r="A589" t="s">
        <v>829</v>
      </c>
      <c r="B589">
        <v>6</v>
      </c>
      <c r="C589">
        <v>0</v>
      </c>
      <c r="D589">
        <v>9791</v>
      </c>
      <c r="E589" t="s">
        <v>2687</v>
      </c>
      <c r="F589">
        <v>53511012</v>
      </c>
      <c r="G589" t="s">
        <v>2041</v>
      </c>
      <c r="H589">
        <v>0</v>
      </c>
      <c r="I589" t="s">
        <v>2083</v>
      </c>
      <c r="J589">
        <v>12.21</v>
      </c>
      <c r="K589">
        <v>9</v>
      </c>
      <c r="L589" t="s">
        <v>1771</v>
      </c>
      <c r="M589" t="s">
        <v>2084</v>
      </c>
      <c r="N589" t="s">
        <v>1757</v>
      </c>
      <c r="O589" t="s">
        <v>1756</v>
      </c>
      <c r="P589" t="s">
        <v>1756</v>
      </c>
      <c r="Q589" s="387">
        <v>109.89</v>
      </c>
      <c r="R589">
        <v>14.2857</v>
      </c>
      <c r="S589">
        <v>124.17569999999999</v>
      </c>
      <c r="T589" s="388">
        <v>44440</v>
      </c>
      <c r="U589">
        <v>0</v>
      </c>
      <c r="V589" t="s">
        <v>831</v>
      </c>
      <c r="W589" s="388">
        <v>44461</v>
      </c>
      <c r="X589">
        <v>163</v>
      </c>
      <c r="Y589">
        <v>0</v>
      </c>
      <c r="Z589">
        <v>0</v>
      </c>
      <c r="AA589" t="s">
        <v>1758</v>
      </c>
      <c r="AB589" t="s">
        <v>2044</v>
      </c>
      <c r="AD589" t="s">
        <v>2045</v>
      </c>
      <c r="AE589" t="s">
        <v>2046</v>
      </c>
      <c r="AI589" t="s">
        <v>1761</v>
      </c>
      <c r="AL589" t="s">
        <v>2634</v>
      </c>
      <c r="AM589">
        <v>6</v>
      </c>
      <c r="AN589" t="s">
        <v>2048</v>
      </c>
      <c r="AO589" t="s">
        <v>2049</v>
      </c>
      <c r="AP589">
        <v>0</v>
      </c>
      <c r="AQ589" s="388">
        <v>44445</v>
      </c>
      <c r="AS589" t="s">
        <v>1765</v>
      </c>
      <c r="AT589" s="388">
        <v>44449</v>
      </c>
      <c r="AU589" t="s">
        <v>1756</v>
      </c>
      <c r="AV589" t="s">
        <v>1756</v>
      </c>
      <c r="AZ589" t="s">
        <v>1766</v>
      </c>
      <c r="BA589" t="s">
        <v>1865</v>
      </c>
      <c r="BB589" t="s">
        <v>2702</v>
      </c>
      <c r="BC589" t="s">
        <v>2703</v>
      </c>
      <c r="BD589" t="s">
        <v>1756</v>
      </c>
      <c r="BE589" t="s">
        <v>824</v>
      </c>
      <c r="BF589" t="s">
        <v>824</v>
      </c>
    </row>
    <row r="590" spans="1:58">
      <c r="A590" t="s">
        <v>829</v>
      </c>
      <c r="B590">
        <v>6</v>
      </c>
      <c r="C590">
        <v>0</v>
      </c>
      <c r="D590">
        <v>9791</v>
      </c>
      <c r="E590" t="s">
        <v>2687</v>
      </c>
      <c r="F590">
        <v>53511012</v>
      </c>
      <c r="G590" t="s">
        <v>2041</v>
      </c>
      <c r="H590">
        <v>0</v>
      </c>
      <c r="I590" t="s">
        <v>2083</v>
      </c>
      <c r="J590">
        <v>12.21</v>
      </c>
      <c r="K590">
        <v>9</v>
      </c>
      <c r="L590" t="s">
        <v>1771</v>
      </c>
      <c r="M590" t="s">
        <v>2084</v>
      </c>
      <c r="N590" t="s">
        <v>1757</v>
      </c>
      <c r="O590" t="s">
        <v>1756</v>
      </c>
      <c r="P590" t="s">
        <v>1756</v>
      </c>
      <c r="Q590" s="387">
        <v>109.89</v>
      </c>
      <c r="R590">
        <v>14.2857</v>
      </c>
      <c r="S590">
        <v>124.17569999999999</v>
      </c>
      <c r="T590" s="388">
        <v>44440</v>
      </c>
      <c r="U590">
        <v>0</v>
      </c>
      <c r="V590" t="s">
        <v>831</v>
      </c>
      <c r="W590" s="388">
        <v>44461</v>
      </c>
      <c r="X590">
        <v>163</v>
      </c>
      <c r="Y590">
        <v>0</v>
      </c>
      <c r="Z590">
        <v>0</v>
      </c>
      <c r="AA590" t="s">
        <v>1758</v>
      </c>
      <c r="AB590" t="s">
        <v>2044</v>
      </c>
      <c r="AD590" t="s">
        <v>2045</v>
      </c>
      <c r="AE590" t="s">
        <v>2046</v>
      </c>
      <c r="AI590" t="s">
        <v>1761</v>
      </c>
      <c r="AL590" t="s">
        <v>2634</v>
      </c>
      <c r="AM590">
        <v>6</v>
      </c>
      <c r="AN590" t="s">
        <v>2048</v>
      </c>
      <c r="AO590" t="s">
        <v>2049</v>
      </c>
      <c r="AP590">
        <v>0</v>
      </c>
      <c r="AQ590" s="388">
        <v>44445</v>
      </c>
      <c r="AS590" t="s">
        <v>1765</v>
      </c>
      <c r="AT590" s="388">
        <v>44449</v>
      </c>
      <c r="AU590" t="s">
        <v>1756</v>
      </c>
      <c r="AV590" t="s">
        <v>1756</v>
      </c>
      <c r="AZ590" t="s">
        <v>1766</v>
      </c>
      <c r="BA590" t="s">
        <v>1865</v>
      </c>
      <c r="BB590" t="s">
        <v>2702</v>
      </c>
      <c r="BC590" t="s">
        <v>2703</v>
      </c>
      <c r="BD590" t="s">
        <v>1756</v>
      </c>
      <c r="BE590" t="s">
        <v>824</v>
      </c>
      <c r="BF590" t="s">
        <v>824</v>
      </c>
    </row>
    <row r="591" spans="1:58">
      <c r="A591" t="s">
        <v>829</v>
      </c>
      <c r="B591">
        <v>6</v>
      </c>
      <c r="C591">
        <v>0</v>
      </c>
      <c r="D591">
        <v>9791</v>
      </c>
      <c r="E591" t="s">
        <v>2687</v>
      </c>
      <c r="F591">
        <v>53511012</v>
      </c>
      <c r="G591" t="s">
        <v>2041</v>
      </c>
      <c r="H591">
        <v>0</v>
      </c>
      <c r="I591" t="s">
        <v>2089</v>
      </c>
      <c r="J591">
        <v>146.96</v>
      </c>
      <c r="K591">
        <v>9</v>
      </c>
      <c r="L591" t="s">
        <v>2063</v>
      </c>
      <c r="M591" t="s">
        <v>2090</v>
      </c>
      <c r="N591" t="s">
        <v>1757</v>
      </c>
      <c r="O591" t="s">
        <v>1756</v>
      </c>
      <c r="P591" t="s">
        <v>1756</v>
      </c>
      <c r="Q591" s="387">
        <v>1322.64</v>
      </c>
      <c r="R591">
        <v>171.94320000000002</v>
      </c>
      <c r="S591">
        <v>1494.5832</v>
      </c>
      <c r="T591" s="388">
        <v>44440</v>
      </c>
      <c r="U591">
        <v>0</v>
      </c>
      <c r="V591" t="s">
        <v>831</v>
      </c>
      <c r="W591" s="388">
        <v>44461</v>
      </c>
      <c r="X591">
        <v>163</v>
      </c>
      <c r="Y591">
        <v>0</v>
      </c>
      <c r="Z591">
        <v>0</v>
      </c>
      <c r="AA591" t="s">
        <v>1758</v>
      </c>
      <c r="AB591" t="s">
        <v>2044</v>
      </c>
      <c r="AD591" t="s">
        <v>2045</v>
      </c>
      <c r="AE591" t="s">
        <v>2046</v>
      </c>
      <c r="AI591" t="s">
        <v>1761</v>
      </c>
      <c r="AL591" t="s">
        <v>2634</v>
      </c>
      <c r="AM591">
        <v>6</v>
      </c>
      <c r="AN591" t="s">
        <v>2048</v>
      </c>
      <c r="AO591" t="s">
        <v>2049</v>
      </c>
      <c r="AP591">
        <v>0</v>
      </c>
      <c r="AQ591" s="388">
        <v>44445</v>
      </c>
      <c r="AS591" t="s">
        <v>1765</v>
      </c>
      <c r="AT591" s="388">
        <v>44449</v>
      </c>
      <c r="AU591" t="s">
        <v>1756</v>
      </c>
      <c r="AV591" t="s">
        <v>1756</v>
      </c>
      <c r="AZ591" t="s">
        <v>1766</v>
      </c>
      <c r="BA591" t="s">
        <v>1865</v>
      </c>
      <c r="BB591" t="s">
        <v>2704</v>
      </c>
      <c r="BC591" t="s">
        <v>2705</v>
      </c>
      <c r="BD591" t="s">
        <v>1756</v>
      </c>
      <c r="BE591" t="s">
        <v>824</v>
      </c>
      <c r="BF591" t="s">
        <v>824</v>
      </c>
    </row>
    <row r="592" spans="1:58">
      <c r="A592" t="s">
        <v>829</v>
      </c>
      <c r="B592">
        <v>6</v>
      </c>
      <c r="C592">
        <v>0</v>
      </c>
      <c r="D592">
        <v>9791</v>
      </c>
      <c r="E592" t="s">
        <v>2687</v>
      </c>
      <c r="F592">
        <v>53511012</v>
      </c>
      <c r="G592" t="s">
        <v>2041</v>
      </c>
      <c r="H592">
        <v>0</v>
      </c>
      <c r="I592" t="s">
        <v>2089</v>
      </c>
      <c r="J592">
        <v>146.96</v>
      </c>
      <c r="K592">
        <v>9</v>
      </c>
      <c r="L592" t="s">
        <v>2063</v>
      </c>
      <c r="M592" t="s">
        <v>2090</v>
      </c>
      <c r="N592" t="s">
        <v>1757</v>
      </c>
      <c r="O592" t="s">
        <v>1756</v>
      </c>
      <c r="P592" t="s">
        <v>1756</v>
      </c>
      <c r="Q592" s="387">
        <v>1322.64</v>
      </c>
      <c r="R592">
        <v>171.94320000000002</v>
      </c>
      <c r="S592">
        <v>1494.5832</v>
      </c>
      <c r="T592" s="388">
        <v>44440</v>
      </c>
      <c r="U592">
        <v>0</v>
      </c>
      <c r="V592" t="s">
        <v>831</v>
      </c>
      <c r="W592" s="388">
        <v>44461</v>
      </c>
      <c r="X592">
        <v>163</v>
      </c>
      <c r="Y592">
        <v>0</v>
      </c>
      <c r="Z592">
        <v>0</v>
      </c>
      <c r="AA592" t="s">
        <v>1758</v>
      </c>
      <c r="AB592" t="s">
        <v>2044</v>
      </c>
      <c r="AD592" t="s">
        <v>2045</v>
      </c>
      <c r="AE592" t="s">
        <v>2046</v>
      </c>
      <c r="AI592" t="s">
        <v>1761</v>
      </c>
      <c r="AL592" t="s">
        <v>2634</v>
      </c>
      <c r="AM592">
        <v>6</v>
      </c>
      <c r="AN592" t="s">
        <v>2048</v>
      </c>
      <c r="AO592" t="s">
        <v>2049</v>
      </c>
      <c r="AP592">
        <v>0</v>
      </c>
      <c r="AQ592" s="388">
        <v>44445</v>
      </c>
      <c r="AS592" t="s">
        <v>1765</v>
      </c>
      <c r="AT592" s="388">
        <v>44449</v>
      </c>
      <c r="AU592" t="s">
        <v>1756</v>
      </c>
      <c r="AV592" t="s">
        <v>1756</v>
      </c>
      <c r="AZ592" t="s">
        <v>1766</v>
      </c>
      <c r="BA592" t="s">
        <v>1865</v>
      </c>
      <c r="BB592" t="s">
        <v>2704</v>
      </c>
      <c r="BC592" t="s">
        <v>2705</v>
      </c>
      <c r="BD592" t="s">
        <v>1756</v>
      </c>
      <c r="BE592" t="s">
        <v>824</v>
      </c>
      <c r="BF592" t="s">
        <v>824</v>
      </c>
    </row>
    <row r="593" spans="1:58">
      <c r="A593" t="s">
        <v>829</v>
      </c>
      <c r="B593">
        <v>6</v>
      </c>
      <c r="C593">
        <v>0</v>
      </c>
      <c r="D593">
        <v>9791</v>
      </c>
      <c r="E593" t="s">
        <v>2687</v>
      </c>
      <c r="F593">
        <v>53511012</v>
      </c>
      <c r="G593" t="s">
        <v>2041</v>
      </c>
      <c r="H593">
        <v>0</v>
      </c>
      <c r="I593" t="s">
        <v>2089</v>
      </c>
      <c r="J593">
        <v>146.96</v>
      </c>
      <c r="K593">
        <v>9</v>
      </c>
      <c r="L593" t="s">
        <v>2063</v>
      </c>
      <c r="M593" t="s">
        <v>2090</v>
      </c>
      <c r="N593" t="s">
        <v>1757</v>
      </c>
      <c r="O593" t="s">
        <v>1756</v>
      </c>
      <c r="P593" t="s">
        <v>1756</v>
      </c>
      <c r="Q593" s="387">
        <v>1322.64</v>
      </c>
      <c r="R593">
        <v>171.94320000000002</v>
      </c>
      <c r="S593">
        <v>1494.5832</v>
      </c>
      <c r="T593" s="388">
        <v>44440</v>
      </c>
      <c r="U593">
        <v>0</v>
      </c>
      <c r="V593" t="s">
        <v>831</v>
      </c>
      <c r="W593" s="388">
        <v>44461</v>
      </c>
      <c r="X593">
        <v>163</v>
      </c>
      <c r="Y593">
        <v>0</v>
      </c>
      <c r="Z593">
        <v>0</v>
      </c>
      <c r="AA593" t="s">
        <v>1758</v>
      </c>
      <c r="AB593" t="s">
        <v>2044</v>
      </c>
      <c r="AD593" t="s">
        <v>2045</v>
      </c>
      <c r="AE593" t="s">
        <v>2046</v>
      </c>
      <c r="AI593" t="s">
        <v>1761</v>
      </c>
      <c r="AL593" t="s">
        <v>2634</v>
      </c>
      <c r="AM593">
        <v>6</v>
      </c>
      <c r="AN593" t="s">
        <v>2048</v>
      </c>
      <c r="AO593" t="s">
        <v>2049</v>
      </c>
      <c r="AP593">
        <v>0</v>
      </c>
      <c r="AQ593" s="388">
        <v>44445</v>
      </c>
      <c r="AS593" t="s">
        <v>1765</v>
      </c>
      <c r="AT593" s="388">
        <v>44449</v>
      </c>
      <c r="AU593" t="s">
        <v>1756</v>
      </c>
      <c r="AV593" t="s">
        <v>1756</v>
      </c>
      <c r="AZ593" t="s">
        <v>1766</v>
      </c>
      <c r="BA593" t="s">
        <v>1865</v>
      </c>
      <c r="BB593" t="s">
        <v>2704</v>
      </c>
      <c r="BC593" t="s">
        <v>2705</v>
      </c>
      <c r="BD593" t="s">
        <v>1756</v>
      </c>
      <c r="BE593" t="s">
        <v>824</v>
      </c>
      <c r="BF593" t="s">
        <v>824</v>
      </c>
    </row>
    <row r="594" spans="1:58">
      <c r="A594" t="s">
        <v>829</v>
      </c>
      <c r="B594">
        <v>6</v>
      </c>
      <c r="C594">
        <v>0</v>
      </c>
      <c r="D594">
        <v>9791</v>
      </c>
      <c r="E594" t="s">
        <v>2687</v>
      </c>
      <c r="F594">
        <v>53511012</v>
      </c>
      <c r="G594" t="s">
        <v>2041</v>
      </c>
      <c r="H594">
        <v>0</v>
      </c>
      <c r="I594" t="s">
        <v>2095</v>
      </c>
      <c r="J594">
        <v>138.44999999999999</v>
      </c>
      <c r="K594">
        <v>9</v>
      </c>
      <c r="L594" t="s">
        <v>2063</v>
      </c>
      <c r="M594" t="s">
        <v>2096</v>
      </c>
      <c r="N594" t="s">
        <v>1757</v>
      </c>
      <c r="O594" t="s">
        <v>1756</v>
      </c>
      <c r="P594" t="s">
        <v>1756</v>
      </c>
      <c r="Q594" s="387">
        <v>1246.05</v>
      </c>
      <c r="R594">
        <v>161.98650000000001</v>
      </c>
      <c r="S594">
        <v>1408.0364999999997</v>
      </c>
      <c r="T594" s="388">
        <v>44440</v>
      </c>
      <c r="U594">
        <v>0</v>
      </c>
      <c r="V594" t="s">
        <v>831</v>
      </c>
      <c r="W594" s="388">
        <v>44461</v>
      </c>
      <c r="X594">
        <v>163</v>
      </c>
      <c r="Y594">
        <v>0</v>
      </c>
      <c r="Z594">
        <v>0</v>
      </c>
      <c r="AA594" t="s">
        <v>1758</v>
      </c>
      <c r="AB594" t="s">
        <v>2044</v>
      </c>
      <c r="AD594" t="s">
        <v>2045</v>
      </c>
      <c r="AE594" t="s">
        <v>2046</v>
      </c>
      <c r="AI594" t="s">
        <v>1761</v>
      </c>
      <c r="AL594" t="s">
        <v>2634</v>
      </c>
      <c r="AM594">
        <v>6</v>
      </c>
      <c r="AN594" t="s">
        <v>2048</v>
      </c>
      <c r="AO594" t="s">
        <v>2049</v>
      </c>
      <c r="AP594">
        <v>0</v>
      </c>
      <c r="AQ594" s="388">
        <v>44445</v>
      </c>
      <c r="AS594" t="s">
        <v>1765</v>
      </c>
      <c r="AT594" s="388">
        <v>44449</v>
      </c>
      <c r="AU594" t="s">
        <v>1756</v>
      </c>
      <c r="AV594" t="s">
        <v>1756</v>
      </c>
      <c r="AZ594" t="s">
        <v>1766</v>
      </c>
      <c r="BA594" t="s">
        <v>1865</v>
      </c>
      <c r="BB594" t="s">
        <v>2706</v>
      </c>
      <c r="BC594" t="s">
        <v>2707</v>
      </c>
      <c r="BD594" t="s">
        <v>1756</v>
      </c>
      <c r="BE594" t="s">
        <v>824</v>
      </c>
      <c r="BF594" t="s">
        <v>824</v>
      </c>
    </row>
    <row r="595" spans="1:58">
      <c r="A595" t="s">
        <v>829</v>
      </c>
      <c r="B595">
        <v>6</v>
      </c>
      <c r="C595">
        <v>0</v>
      </c>
      <c r="D595">
        <v>9790</v>
      </c>
      <c r="E595" t="s">
        <v>2708</v>
      </c>
      <c r="F595">
        <v>53511012</v>
      </c>
      <c r="G595" t="s">
        <v>2041</v>
      </c>
      <c r="H595">
        <v>0</v>
      </c>
      <c r="I595" t="s">
        <v>2052</v>
      </c>
      <c r="J595">
        <v>75</v>
      </c>
      <c r="K595">
        <v>110</v>
      </c>
      <c r="L595" t="s">
        <v>1771</v>
      </c>
      <c r="M595" t="s">
        <v>1756</v>
      </c>
      <c r="N595" t="s">
        <v>1756</v>
      </c>
      <c r="O595" t="s">
        <v>2053</v>
      </c>
      <c r="P595" t="s">
        <v>1757</v>
      </c>
      <c r="Q595" s="387">
        <v>8250</v>
      </c>
      <c r="R595">
        <v>1072.5</v>
      </c>
      <c r="S595">
        <v>9322.5</v>
      </c>
      <c r="T595" s="388">
        <v>44439</v>
      </c>
      <c r="U595">
        <v>0</v>
      </c>
      <c r="V595" t="s">
        <v>831</v>
      </c>
      <c r="W595" s="388">
        <v>44461</v>
      </c>
      <c r="X595">
        <v>163</v>
      </c>
      <c r="Y595">
        <v>0</v>
      </c>
      <c r="Z595">
        <v>0</v>
      </c>
      <c r="AA595" t="s">
        <v>1758</v>
      </c>
      <c r="AB595" t="s">
        <v>2044</v>
      </c>
      <c r="AD595" t="s">
        <v>2045</v>
      </c>
      <c r="AE595" t="s">
        <v>2046</v>
      </c>
      <c r="AI595" t="s">
        <v>1761</v>
      </c>
      <c r="AL595" t="s">
        <v>2634</v>
      </c>
      <c r="AM595">
        <v>6</v>
      </c>
      <c r="AN595" t="s">
        <v>2048</v>
      </c>
      <c r="AO595" t="s">
        <v>2049</v>
      </c>
      <c r="AP595">
        <v>0</v>
      </c>
      <c r="AQ595" s="388">
        <v>44445</v>
      </c>
      <c r="AS595" t="s">
        <v>1765</v>
      </c>
      <c r="AT595" s="388">
        <v>44449</v>
      </c>
      <c r="AU595" t="s">
        <v>1756</v>
      </c>
      <c r="AV595" t="s">
        <v>1756</v>
      </c>
      <c r="AZ595" t="s">
        <v>1766</v>
      </c>
      <c r="BA595" t="s">
        <v>1865</v>
      </c>
      <c r="BB595" t="s">
        <v>2709</v>
      </c>
      <c r="BC595" t="s">
        <v>2710</v>
      </c>
      <c r="BD595" t="s">
        <v>1756</v>
      </c>
      <c r="BE595" t="s">
        <v>824</v>
      </c>
      <c r="BF595" t="s">
        <v>824</v>
      </c>
    </row>
    <row r="596" spans="1:58">
      <c r="A596" t="s">
        <v>829</v>
      </c>
      <c r="B596">
        <v>6</v>
      </c>
      <c r="C596">
        <v>0</v>
      </c>
      <c r="D596">
        <v>9790</v>
      </c>
      <c r="E596" t="s">
        <v>2708</v>
      </c>
      <c r="F596">
        <v>53511012</v>
      </c>
      <c r="G596" t="s">
        <v>2041</v>
      </c>
      <c r="H596">
        <v>0</v>
      </c>
      <c r="I596" t="s">
        <v>2056</v>
      </c>
      <c r="J596">
        <v>210</v>
      </c>
      <c r="K596">
        <v>11</v>
      </c>
      <c r="L596" t="s">
        <v>1755</v>
      </c>
      <c r="M596" t="s">
        <v>1756</v>
      </c>
      <c r="N596" t="s">
        <v>1756</v>
      </c>
      <c r="P596" t="s">
        <v>1757</v>
      </c>
      <c r="Q596" s="387">
        <v>2310</v>
      </c>
      <c r="R596">
        <v>300.3</v>
      </c>
      <c r="S596">
        <v>2610.2999999999997</v>
      </c>
      <c r="T596" s="388">
        <v>44439</v>
      </c>
      <c r="U596">
        <v>0</v>
      </c>
      <c r="V596" t="s">
        <v>831</v>
      </c>
      <c r="W596" s="388">
        <v>44461</v>
      </c>
      <c r="X596">
        <v>163</v>
      </c>
      <c r="Y596">
        <v>0</v>
      </c>
      <c r="Z596">
        <v>0</v>
      </c>
      <c r="AA596" t="s">
        <v>1758</v>
      </c>
      <c r="AB596" t="s">
        <v>2044</v>
      </c>
      <c r="AD596" t="s">
        <v>2045</v>
      </c>
      <c r="AE596" t="s">
        <v>2046</v>
      </c>
      <c r="AI596" t="s">
        <v>1761</v>
      </c>
      <c r="AL596" t="s">
        <v>2634</v>
      </c>
      <c r="AM596">
        <v>6</v>
      </c>
      <c r="AN596" t="s">
        <v>2048</v>
      </c>
      <c r="AO596" t="s">
        <v>2049</v>
      </c>
      <c r="AP596">
        <v>0</v>
      </c>
      <c r="AQ596" s="388">
        <v>44445</v>
      </c>
      <c r="AS596" t="s">
        <v>1765</v>
      </c>
      <c r="AT596" s="388">
        <v>44449</v>
      </c>
      <c r="AU596" t="s">
        <v>1756</v>
      </c>
      <c r="AV596" t="s">
        <v>1756</v>
      </c>
      <c r="AZ596" t="s">
        <v>1766</v>
      </c>
      <c r="BA596" t="s">
        <v>1865</v>
      </c>
      <c r="BB596" t="s">
        <v>2711</v>
      </c>
      <c r="BC596" t="s">
        <v>2712</v>
      </c>
      <c r="BD596" t="s">
        <v>1756</v>
      </c>
      <c r="BE596" t="s">
        <v>824</v>
      </c>
      <c r="BF596" t="s">
        <v>824</v>
      </c>
    </row>
    <row r="597" spans="1:58">
      <c r="A597" t="s">
        <v>829</v>
      </c>
      <c r="B597">
        <v>6</v>
      </c>
      <c r="C597">
        <v>0</v>
      </c>
      <c r="D597">
        <v>9790</v>
      </c>
      <c r="E597" t="s">
        <v>2708</v>
      </c>
      <c r="F597">
        <v>53511012</v>
      </c>
      <c r="G597" t="s">
        <v>2041</v>
      </c>
      <c r="H597">
        <v>0</v>
      </c>
      <c r="I597" t="s">
        <v>518</v>
      </c>
      <c r="J597">
        <v>95</v>
      </c>
      <c r="K597">
        <v>11</v>
      </c>
      <c r="L597" t="s">
        <v>1771</v>
      </c>
      <c r="M597" t="s">
        <v>1756</v>
      </c>
      <c r="N597" t="s">
        <v>1756</v>
      </c>
      <c r="O597" t="s">
        <v>2059</v>
      </c>
      <c r="P597" t="s">
        <v>1757</v>
      </c>
      <c r="Q597" s="387">
        <v>1045</v>
      </c>
      <c r="R597">
        <v>135.85</v>
      </c>
      <c r="S597">
        <v>1180.8499999999999</v>
      </c>
      <c r="T597" s="388">
        <v>44439</v>
      </c>
      <c r="U597">
        <v>0</v>
      </c>
      <c r="V597" t="s">
        <v>831</v>
      </c>
      <c r="W597" s="388">
        <v>44461</v>
      </c>
      <c r="X597">
        <v>163</v>
      </c>
      <c r="Y597">
        <v>0</v>
      </c>
      <c r="Z597">
        <v>0</v>
      </c>
      <c r="AA597" t="s">
        <v>1758</v>
      </c>
      <c r="AB597" t="s">
        <v>2044</v>
      </c>
      <c r="AD597" t="s">
        <v>2045</v>
      </c>
      <c r="AE597" t="s">
        <v>2046</v>
      </c>
      <c r="AI597" t="s">
        <v>1761</v>
      </c>
      <c r="AL597" t="s">
        <v>2634</v>
      </c>
      <c r="AM597">
        <v>6</v>
      </c>
      <c r="AN597" t="s">
        <v>2048</v>
      </c>
      <c r="AO597" t="s">
        <v>2049</v>
      </c>
      <c r="AP597">
        <v>0</v>
      </c>
      <c r="AQ597" s="388">
        <v>44445</v>
      </c>
      <c r="AS597" t="s">
        <v>1765</v>
      </c>
      <c r="AT597" s="388">
        <v>44449</v>
      </c>
      <c r="AU597" t="s">
        <v>1756</v>
      </c>
      <c r="AV597" t="s">
        <v>1756</v>
      </c>
      <c r="AZ597" t="s">
        <v>1766</v>
      </c>
      <c r="BA597" t="s">
        <v>1865</v>
      </c>
      <c r="BB597" t="s">
        <v>2713</v>
      </c>
      <c r="BC597" t="s">
        <v>2714</v>
      </c>
      <c r="BD597" t="s">
        <v>1756</v>
      </c>
      <c r="BE597" t="s">
        <v>824</v>
      </c>
      <c r="BF597" t="s">
        <v>824</v>
      </c>
    </row>
    <row r="598" spans="1:58">
      <c r="A598" t="s">
        <v>829</v>
      </c>
      <c r="B598">
        <v>6</v>
      </c>
      <c r="C598">
        <v>0</v>
      </c>
      <c r="D598">
        <v>9790</v>
      </c>
      <c r="E598" t="s">
        <v>2708</v>
      </c>
      <c r="F598">
        <v>53511012</v>
      </c>
      <c r="G598" t="s">
        <v>2041</v>
      </c>
      <c r="H598">
        <v>0</v>
      </c>
      <c r="I598" t="s">
        <v>2062</v>
      </c>
      <c r="J598">
        <v>138.05000000000001</v>
      </c>
      <c r="K598">
        <v>9</v>
      </c>
      <c r="L598" t="s">
        <v>2063</v>
      </c>
      <c r="M598" t="s">
        <v>2064</v>
      </c>
      <c r="N598" t="s">
        <v>1757</v>
      </c>
      <c r="O598" t="s">
        <v>1756</v>
      </c>
      <c r="P598" t="s">
        <v>1756</v>
      </c>
      <c r="Q598" s="387">
        <v>1242.45</v>
      </c>
      <c r="R598">
        <v>161.51850000000002</v>
      </c>
      <c r="S598">
        <v>1403.9684999999999</v>
      </c>
      <c r="T598" s="388">
        <v>44439</v>
      </c>
      <c r="U598">
        <v>0</v>
      </c>
      <c r="V598" t="s">
        <v>831</v>
      </c>
      <c r="W598" s="388">
        <v>44461</v>
      </c>
      <c r="X598">
        <v>163</v>
      </c>
      <c r="Y598">
        <v>0</v>
      </c>
      <c r="Z598">
        <v>0</v>
      </c>
      <c r="AA598" t="s">
        <v>1758</v>
      </c>
      <c r="AB598" t="s">
        <v>2044</v>
      </c>
      <c r="AD598" t="s">
        <v>2045</v>
      </c>
      <c r="AE598" t="s">
        <v>2046</v>
      </c>
      <c r="AI598" t="s">
        <v>1761</v>
      </c>
      <c r="AL598" t="s">
        <v>2634</v>
      </c>
      <c r="AM598">
        <v>6</v>
      </c>
      <c r="AN598" t="s">
        <v>2048</v>
      </c>
      <c r="AO598" t="s">
        <v>2049</v>
      </c>
      <c r="AP598">
        <v>0</v>
      </c>
      <c r="AQ598" s="388">
        <v>44445</v>
      </c>
      <c r="AS598" t="s">
        <v>1765</v>
      </c>
      <c r="AT598" s="388">
        <v>44449</v>
      </c>
      <c r="AU598" t="s">
        <v>1756</v>
      </c>
      <c r="AV598" t="s">
        <v>1756</v>
      </c>
      <c r="AZ598" t="s">
        <v>1766</v>
      </c>
      <c r="BA598" t="s">
        <v>1865</v>
      </c>
      <c r="BB598" t="s">
        <v>2715</v>
      </c>
      <c r="BC598" t="s">
        <v>2716</v>
      </c>
      <c r="BD598" t="s">
        <v>1756</v>
      </c>
      <c r="BE598" t="s">
        <v>824</v>
      </c>
      <c r="BF598" t="s">
        <v>824</v>
      </c>
    </row>
    <row r="599" spans="1:58">
      <c r="A599" t="s">
        <v>829</v>
      </c>
      <c r="B599">
        <v>6</v>
      </c>
      <c r="C599">
        <v>0</v>
      </c>
      <c r="D599">
        <v>9790</v>
      </c>
      <c r="E599" t="s">
        <v>2708</v>
      </c>
      <c r="F599">
        <v>53511012</v>
      </c>
      <c r="G599" t="s">
        <v>2041</v>
      </c>
      <c r="H599">
        <v>0</v>
      </c>
      <c r="I599" t="s">
        <v>2062</v>
      </c>
      <c r="J599">
        <v>138.05000000000001</v>
      </c>
      <c r="K599">
        <v>9</v>
      </c>
      <c r="L599" t="s">
        <v>2063</v>
      </c>
      <c r="M599" t="s">
        <v>2064</v>
      </c>
      <c r="N599" t="s">
        <v>1757</v>
      </c>
      <c r="O599" t="s">
        <v>1756</v>
      </c>
      <c r="P599" t="s">
        <v>1756</v>
      </c>
      <c r="Q599" s="387">
        <v>1242.45</v>
      </c>
      <c r="R599">
        <v>161.51850000000002</v>
      </c>
      <c r="S599">
        <v>1403.9684999999999</v>
      </c>
      <c r="T599" s="388">
        <v>44439</v>
      </c>
      <c r="U599">
        <v>0</v>
      </c>
      <c r="V599" t="s">
        <v>831</v>
      </c>
      <c r="W599" s="388">
        <v>44461</v>
      </c>
      <c r="X599">
        <v>163</v>
      </c>
      <c r="Y599">
        <v>0</v>
      </c>
      <c r="Z599">
        <v>0</v>
      </c>
      <c r="AA599" t="s">
        <v>1758</v>
      </c>
      <c r="AB599" t="s">
        <v>2044</v>
      </c>
      <c r="AD599" t="s">
        <v>2045</v>
      </c>
      <c r="AE599" t="s">
        <v>2046</v>
      </c>
      <c r="AI599" t="s">
        <v>1761</v>
      </c>
      <c r="AL599" t="s">
        <v>2634</v>
      </c>
      <c r="AM599">
        <v>6</v>
      </c>
      <c r="AN599" t="s">
        <v>2048</v>
      </c>
      <c r="AO599" t="s">
        <v>2049</v>
      </c>
      <c r="AP599">
        <v>0</v>
      </c>
      <c r="AQ599" s="388">
        <v>44445</v>
      </c>
      <c r="AS599" t="s">
        <v>1765</v>
      </c>
      <c r="AT599" s="388">
        <v>44449</v>
      </c>
      <c r="AU599" t="s">
        <v>1756</v>
      </c>
      <c r="AV599" t="s">
        <v>1756</v>
      </c>
      <c r="AZ599" t="s">
        <v>1766</v>
      </c>
      <c r="BA599" t="s">
        <v>1865</v>
      </c>
      <c r="BB599" t="s">
        <v>2715</v>
      </c>
      <c r="BC599" t="s">
        <v>2716</v>
      </c>
      <c r="BD599" t="s">
        <v>1756</v>
      </c>
      <c r="BE599" t="s">
        <v>824</v>
      </c>
      <c r="BF599" t="s">
        <v>824</v>
      </c>
    </row>
    <row r="600" spans="1:58">
      <c r="A600" t="s">
        <v>829</v>
      </c>
      <c r="B600">
        <v>6</v>
      </c>
      <c r="C600">
        <v>0</v>
      </c>
      <c r="D600">
        <v>9790</v>
      </c>
      <c r="E600" t="s">
        <v>2708</v>
      </c>
      <c r="F600">
        <v>53511012</v>
      </c>
      <c r="G600" t="s">
        <v>2041</v>
      </c>
      <c r="H600">
        <v>0</v>
      </c>
      <c r="I600" t="s">
        <v>2062</v>
      </c>
      <c r="J600">
        <v>138.05000000000001</v>
      </c>
      <c r="K600">
        <v>9</v>
      </c>
      <c r="L600" t="s">
        <v>2063</v>
      </c>
      <c r="M600" t="s">
        <v>2064</v>
      </c>
      <c r="N600" t="s">
        <v>1757</v>
      </c>
      <c r="O600" t="s">
        <v>1756</v>
      </c>
      <c r="P600" t="s">
        <v>1756</v>
      </c>
      <c r="Q600" s="387">
        <v>1242.45</v>
      </c>
      <c r="R600">
        <v>161.51850000000002</v>
      </c>
      <c r="S600">
        <v>1403.9684999999999</v>
      </c>
      <c r="T600" s="388">
        <v>44439</v>
      </c>
      <c r="U600">
        <v>0</v>
      </c>
      <c r="V600" t="s">
        <v>831</v>
      </c>
      <c r="W600" s="388">
        <v>44461</v>
      </c>
      <c r="X600">
        <v>163</v>
      </c>
      <c r="Y600">
        <v>0</v>
      </c>
      <c r="Z600">
        <v>0</v>
      </c>
      <c r="AA600" t="s">
        <v>1758</v>
      </c>
      <c r="AB600" t="s">
        <v>2044</v>
      </c>
      <c r="AD600" t="s">
        <v>2045</v>
      </c>
      <c r="AE600" t="s">
        <v>2046</v>
      </c>
      <c r="AI600" t="s">
        <v>1761</v>
      </c>
      <c r="AL600" t="s">
        <v>2634</v>
      </c>
      <c r="AM600">
        <v>6</v>
      </c>
      <c r="AN600" t="s">
        <v>2048</v>
      </c>
      <c r="AO600" t="s">
        <v>2049</v>
      </c>
      <c r="AP600">
        <v>0</v>
      </c>
      <c r="AQ600" s="388">
        <v>44445</v>
      </c>
      <c r="AS600" t="s">
        <v>1765</v>
      </c>
      <c r="AT600" s="388">
        <v>44449</v>
      </c>
      <c r="AU600" t="s">
        <v>1756</v>
      </c>
      <c r="AV600" t="s">
        <v>1756</v>
      </c>
      <c r="AZ600" t="s">
        <v>1766</v>
      </c>
      <c r="BA600" t="s">
        <v>1865</v>
      </c>
      <c r="BB600" t="s">
        <v>2715</v>
      </c>
      <c r="BC600" t="s">
        <v>2716</v>
      </c>
      <c r="BD600" t="s">
        <v>1756</v>
      </c>
      <c r="BE600" t="s">
        <v>824</v>
      </c>
      <c r="BF600" t="s">
        <v>824</v>
      </c>
    </row>
    <row r="601" spans="1:58">
      <c r="A601" t="s">
        <v>829</v>
      </c>
      <c r="B601">
        <v>6</v>
      </c>
      <c r="C601">
        <v>0</v>
      </c>
      <c r="D601">
        <v>9790</v>
      </c>
      <c r="E601" t="s">
        <v>2708</v>
      </c>
      <c r="F601">
        <v>53511012</v>
      </c>
      <c r="G601" t="s">
        <v>2041</v>
      </c>
      <c r="H601">
        <v>0</v>
      </c>
      <c r="I601" t="s">
        <v>2062</v>
      </c>
      <c r="J601">
        <v>138.05000000000001</v>
      </c>
      <c r="K601">
        <v>9</v>
      </c>
      <c r="L601" t="s">
        <v>2063</v>
      </c>
      <c r="M601" t="s">
        <v>2064</v>
      </c>
      <c r="N601" t="s">
        <v>1757</v>
      </c>
      <c r="O601" t="s">
        <v>1756</v>
      </c>
      <c r="P601" t="s">
        <v>1756</v>
      </c>
      <c r="Q601" s="387">
        <v>1242.45</v>
      </c>
      <c r="R601">
        <v>161.51850000000002</v>
      </c>
      <c r="S601">
        <v>1403.9684999999999</v>
      </c>
      <c r="T601" s="388">
        <v>44439</v>
      </c>
      <c r="U601">
        <v>0</v>
      </c>
      <c r="V601" t="s">
        <v>831</v>
      </c>
      <c r="W601" s="388">
        <v>44461</v>
      </c>
      <c r="X601">
        <v>163</v>
      </c>
      <c r="Y601">
        <v>0</v>
      </c>
      <c r="Z601">
        <v>0</v>
      </c>
      <c r="AA601" t="s">
        <v>1758</v>
      </c>
      <c r="AB601" t="s">
        <v>2044</v>
      </c>
      <c r="AD601" t="s">
        <v>2045</v>
      </c>
      <c r="AE601" t="s">
        <v>2046</v>
      </c>
      <c r="AI601" t="s">
        <v>1761</v>
      </c>
      <c r="AL601" t="s">
        <v>2634</v>
      </c>
      <c r="AM601">
        <v>6</v>
      </c>
      <c r="AN601" t="s">
        <v>2048</v>
      </c>
      <c r="AO601" t="s">
        <v>2049</v>
      </c>
      <c r="AP601">
        <v>0</v>
      </c>
      <c r="AQ601" s="388">
        <v>44445</v>
      </c>
      <c r="AS601" t="s">
        <v>1765</v>
      </c>
      <c r="AT601" s="388">
        <v>44449</v>
      </c>
      <c r="AU601" t="s">
        <v>1756</v>
      </c>
      <c r="AV601" t="s">
        <v>1756</v>
      </c>
      <c r="AZ601" t="s">
        <v>1766</v>
      </c>
      <c r="BA601" t="s">
        <v>1865</v>
      </c>
      <c r="BB601" t="s">
        <v>2715</v>
      </c>
      <c r="BC601" t="s">
        <v>2716</v>
      </c>
      <c r="BD601" t="s">
        <v>1756</v>
      </c>
      <c r="BE601" t="s">
        <v>824</v>
      </c>
      <c r="BF601" t="s">
        <v>824</v>
      </c>
    </row>
    <row r="602" spans="1:58">
      <c r="A602" t="s">
        <v>829</v>
      </c>
      <c r="B602">
        <v>6</v>
      </c>
      <c r="C602">
        <v>0</v>
      </c>
      <c r="D602">
        <v>9790</v>
      </c>
      <c r="E602" t="s">
        <v>2708</v>
      </c>
      <c r="F602">
        <v>53511012</v>
      </c>
      <c r="G602" t="s">
        <v>2041</v>
      </c>
      <c r="H602">
        <v>0</v>
      </c>
      <c r="I602" t="s">
        <v>2062</v>
      </c>
      <c r="J602">
        <v>138.05000000000001</v>
      </c>
      <c r="K602">
        <v>9</v>
      </c>
      <c r="L602" t="s">
        <v>2063</v>
      </c>
      <c r="M602" t="s">
        <v>2064</v>
      </c>
      <c r="N602" t="s">
        <v>1757</v>
      </c>
      <c r="O602" t="s">
        <v>1756</v>
      </c>
      <c r="P602" t="s">
        <v>1756</v>
      </c>
      <c r="Q602" s="387">
        <v>1242.45</v>
      </c>
      <c r="R602">
        <v>161.51850000000002</v>
      </c>
      <c r="S602">
        <v>1403.9684999999999</v>
      </c>
      <c r="T602" s="388">
        <v>44439</v>
      </c>
      <c r="U602">
        <v>0</v>
      </c>
      <c r="V602" t="s">
        <v>831</v>
      </c>
      <c r="W602" s="388">
        <v>44461</v>
      </c>
      <c r="X602">
        <v>163</v>
      </c>
      <c r="Y602">
        <v>0</v>
      </c>
      <c r="Z602">
        <v>0</v>
      </c>
      <c r="AA602" t="s">
        <v>1758</v>
      </c>
      <c r="AB602" t="s">
        <v>2044</v>
      </c>
      <c r="AD602" t="s">
        <v>2045</v>
      </c>
      <c r="AE602" t="s">
        <v>2046</v>
      </c>
      <c r="AI602" t="s">
        <v>1761</v>
      </c>
      <c r="AL602" t="s">
        <v>2634</v>
      </c>
      <c r="AM602">
        <v>6</v>
      </c>
      <c r="AN602" t="s">
        <v>2048</v>
      </c>
      <c r="AO602" t="s">
        <v>2049</v>
      </c>
      <c r="AP602">
        <v>0</v>
      </c>
      <c r="AQ602" s="388">
        <v>44445</v>
      </c>
      <c r="AS602" t="s">
        <v>1765</v>
      </c>
      <c r="AT602" s="388">
        <v>44449</v>
      </c>
      <c r="AU602" t="s">
        <v>1756</v>
      </c>
      <c r="AV602" t="s">
        <v>1756</v>
      </c>
      <c r="AZ602" t="s">
        <v>1766</v>
      </c>
      <c r="BA602" t="s">
        <v>1865</v>
      </c>
      <c r="BB602" t="s">
        <v>2715</v>
      </c>
      <c r="BC602" t="s">
        <v>2716</v>
      </c>
      <c r="BD602" t="s">
        <v>1756</v>
      </c>
      <c r="BE602" t="s">
        <v>824</v>
      </c>
      <c r="BF602" t="s">
        <v>824</v>
      </c>
    </row>
    <row r="603" spans="1:58">
      <c r="A603" t="s">
        <v>829</v>
      </c>
      <c r="B603">
        <v>6</v>
      </c>
      <c r="C603">
        <v>0</v>
      </c>
      <c r="D603">
        <v>9790</v>
      </c>
      <c r="E603" t="s">
        <v>2708</v>
      </c>
      <c r="F603">
        <v>53511012</v>
      </c>
      <c r="G603" t="s">
        <v>2041</v>
      </c>
      <c r="H603">
        <v>0</v>
      </c>
      <c r="I603" t="s">
        <v>2069</v>
      </c>
      <c r="J603">
        <v>144.6</v>
      </c>
      <c r="K603">
        <v>5</v>
      </c>
      <c r="L603" t="s">
        <v>2063</v>
      </c>
      <c r="M603" t="s">
        <v>2070</v>
      </c>
      <c r="N603" t="s">
        <v>1757</v>
      </c>
      <c r="O603" t="s">
        <v>1756</v>
      </c>
      <c r="P603" t="s">
        <v>1756</v>
      </c>
      <c r="Q603" s="387">
        <v>723</v>
      </c>
      <c r="R603">
        <v>93.990000000000009</v>
      </c>
      <c r="S603">
        <v>816.9899999999999</v>
      </c>
      <c r="T603" s="388">
        <v>44439</v>
      </c>
      <c r="U603">
        <v>0</v>
      </c>
      <c r="V603" t="s">
        <v>831</v>
      </c>
      <c r="W603" s="388">
        <v>44461</v>
      </c>
      <c r="X603">
        <v>163</v>
      </c>
      <c r="Y603">
        <v>0</v>
      </c>
      <c r="Z603">
        <v>0</v>
      </c>
      <c r="AA603" t="s">
        <v>1758</v>
      </c>
      <c r="AB603" t="s">
        <v>2044</v>
      </c>
      <c r="AD603" t="s">
        <v>2045</v>
      </c>
      <c r="AE603" t="s">
        <v>2046</v>
      </c>
      <c r="AI603" t="s">
        <v>1761</v>
      </c>
      <c r="AL603" t="s">
        <v>2634</v>
      </c>
      <c r="AM603">
        <v>6</v>
      </c>
      <c r="AN603" t="s">
        <v>2048</v>
      </c>
      <c r="AO603" t="s">
        <v>2049</v>
      </c>
      <c r="AP603">
        <v>0</v>
      </c>
      <c r="AQ603" s="388">
        <v>44445</v>
      </c>
      <c r="AS603" t="s">
        <v>1765</v>
      </c>
      <c r="AT603" s="388">
        <v>44449</v>
      </c>
      <c r="AU603" t="s">
        <v>1756</v>
      </c>
      <c r="AV603" t="s">
        <v>1756</v>
      </c>
      <c r="AZ603" t="s">
        <v>1766</v>
      </c>
      <c r="BA603" t="s">
        <v>1865</v>
      </c>
      <c r="BB603" t="s">
        <v>2717</v>
      </c>
      <c r="BC603" t="s">
        <v>2718</v>
      </c>
      <c r="BD603" t="s">
        <v>1756</v>
      </c>
      <c r="BE603" t="s">
        <v>824</v>
      </c>
      <c r="BF603" t="s">
        <v>824</v>
      </c>
    </row>
    <row r="604" spans="1:58">
      <c r="A604" t="s">
        <v>829</v>
      </c>
      <c r="B604">
        <v>6</v>
      </c>
      <c r="C604">
        <v>0</v>
      </c>
      <c r="D604">
        <v>9790</v>
      </c>
      <c r="E604" t="s">
        <v>2708</v>
      </c>
      <c r="F604">
        <v>53511012</v>
      </c>
      <c r="G604" t="s">
        <v>2041</v>
      </c>
      <c r="H604">
        <v>0</v>
      </c>
      <c r="I604" t="s">
        <v>2073</v>
      </c>
      <c r="J604">
        <v>243.75</v>
      </c>
      <c r="K604">
        <v>7</v>
      </c>
      <c r="L604" t="s">
        <v>1755</v>
      </c>
      <c r="M604" t="s">
        <v>2074</v>
      </c>
      <c r="N604" t="s">
        <v>1757</v>
      </c>
      <c r="O604" t="s">
        <v>1756</v>
      </c>
      <c r="P604" t="s">
        <v>1756</v>
      </c>
      <c r="Q604" s="387">
        <v>1706.25</v>
      </c>
      <c r="R604">
        <v>221.8125</v>
      </c>
      <c r="S604">
        <v>1928.0624999999998</v>
      </c>
      <c r="T604" s="388">
        <v>44439</v>
      </c>
      <c r="U604">
        <v>0</v>
      </c>
      <c r="V604" t="s">
        <v>831</v>
      </c>
      <c r="W604" s="388">
        <v>44461</v>
      </c>
      <c r="X604">
        <v>163</v>
      </c>
      <c r="Y604">
        <v>0</v>
      </c>
      <c r="Z604">
        <v>0</v>
      </c>
      <c r="AA604" t="s">
        <v>1758</v>
      </c>
      <c r="AB604" t="s">
        <v>2044</v>
      </c>
      <c r="AD604" t="s">
        <v>2045</v>
      </c>
      <c r="AE604" t="s">
        <v>2046</v>
      </c>
      <c r="AI604" t="s">
        <v>1761</v>
      </c>
      <c r="AL604" t="s">
        <v>2634</v>
      </c>
      <c r="AM604">
        <v>6</v>
      </c>
      <c r="AN604" t="s">
        <v>2048</v>
      </c>
      <c r="AO604" t="s">
        <v>2049</v>
      </c>
      <c r="AP604">
        <v>0</v>
      </c>
      <c r="AQ604" s="388">
        <v>44445</v>
      </c>
      <c r="AS604" t="s">
        <v>1765</v>
      </c>
      <c r="AT604" s="388">
        <v>44449</v>
      </c>
      <c r="AU604" t="s">
        <v>1756</v>
      </c>
      <c r="AV604" t="s">
        <v>1756</v>
      </c>
      <c r="AZ604" t="s">
        <v>1766</v>
      </c>
      <c r="BA604" t="s">
        <v>1865</v>
      </c>
      <c r="BB604" t="s">
        <v>2719</v>
      </c>
      <c r="BC604" t="s">
        <v>2720</v>
      </c>
      <c r="BD604" t="s">
        <v>1756</v>
      </c>
      <c r="BE604" t="s">
        <v>824</v>
      </c>
      <c r="BF604" t="s">
        <v>824</v>
      </c>
    </row>
    <row r="605" spans="1:58">
      <c r="A605" t="s">
        <v>829</v>
      </c>
      <c r="B605">
        <v>6</v>
      </c>
      <c r="C605">
        <v>0</v>
      </c>
      <c r="D605">
        <v>9790</v>
      </c>
      <c r="E605" t="s">
        <v>2708</v>
      </c>
      <c r="F605">
        <v>53511012</v>
      </c>
      <c r="G605" t="s">
        <v>2041</v>
      </c>
      <c r="H605">
        <v>0</v>
      </c>
      <c r="I605" t="s">
        <v>2079</v>
      </c>
      <c r="J605">
        <v>63.38</v>
      </c>
      <c r="K605">
        <v>9</v>
      </c>
      <c r="L605" t="s">
        <v>1771</v>
      </c>
      <c r="M605" t="s">
        <v>2080</v>
      </c>
      <c r="N605" t="s">
        <v>1757</v>
      </c>
      <c r="O605" t="s">
        <v>1756</v>
      </c>
      <c r="P605" t="s">
        <v>1756</v>
      </c>
      <c r="Q605" s="387">
        <v>570.41999999999996</v>
      </c>
      <c r="R605">
        <v>74.154600000000002</v>
      </c>
      <c r="S605">
        <v>644.57459999999992</v>
      </c>
      <c r="T605" s="388">
        <v>44439</v>
      </c>
      <c r="U605">
        <v>0</v>
      </c>
      <c r="V605" t="s">
        <v>831</v>
      </c>
      <c r="W605" s="388">
        <v>44461</v>
      </c>
      <c r="X605">
        <v>163</v>
      </c>
      <c r="Y605">
        <v>0</v>
      </c>
      <c r="Z605">
        <v>0</v>
      </c>
      <c r="AA605" t="s">
        <v>1758</v>
      </c>
      <c r="AB605" t="s">
        <v>2044</v>
      </c>
      <c r="AD605" t="s">
        <v>2045</v>
      </c>
      <c r="AE605" t="s">
        <v>2046</v>
      </c>
      <c r="AI605" t="s">
        <v>1761</v>
      </c>
      <c r="AL605" t="s">
        <v>2634</v>
      </c>
      <c r="AM605">
        <v>6</v>
      </c>
      <c r="AN605" t="s">
        <v>2048</v>
      </c>
      <c r="AO605" t="s">
        <v>2049</v>
      </c>
      <c r="AP605">
        <v>0</v>
      </c>
      <c r="AQ605" s="388">
        <v>44445</v>
      </c>
      <c r="AS605" t="s">
        <v>1765</v>
      </c>
      <c r="AT605" s="388">
        <v>44449</v>
      </c>
      <c r="AU605" t="s">
        <v>1756</v>
      </c>
      <c r="AV605" t="s">
        <v>1756</v>
      </c>
      <c r="AZ605" t="s">
        <v>1766</v>
      </c>
      <c r="BA605" t="s">
        <v>1865</v>
      </c>
      <c r="BB605" t="s">
        <v>2721</v>
      </c>
      <c r="BC605" t="s">
        <v>2722</v>
      </c>
      <c r="BD605" t="s">
        <v>1756</v>
      </c>
      <c r="BE605" t="s">
        <v>824</v>
      </c>
      <c r="BF605" t="s">
        <v>824</v>
      </c>
    </row>
    <row r="606" spans="1:58">
      <c r="A606" t="s">
        <v>829</v>
      </c>
      <c r="B606">
        <v>6</v>
      </c>
      <c r="C606">
        <v>0</v>
      </c>
      <c r="D606">
        <v>9790</v>
      </c>
      <c r="E606" t="s">
        <v>2708</v>
      </c>
      <c r="F606">
        <v>53511012</v>
      </c>
      <c r="G606" t="s">
        <v>2041</v>
      </c>
      <c r="H606">
        <v>0</v>
      </c>
      <c r="I606" t="s">
        <v>2079</v>
      </c>
      <c r="J606">
        <v>63.38</v>
      </c>
      <c r="K606">
        <v>9</v>
      </c>
      <c r="L606" t="s">
        <v>1771</v>
      </c>
      <c r="M606" t="s">
        <v>2080</v>
      </c>
      <c r="N606" t="s">
        <v>1757</v>
      </c>
      <c r="O606" t="s">
        <v>1756</v>
      </c>
      <c r="P606" t="s">
        <v>1756</v>
      </c>
      <c r="Q606" s="387">
        <v>570.41999999999996</v>
      </c>
      <c r="R606">
        <v>74.154600000000002</v>
      </c>
      <c r="S606">
        <v>644.57459999999992</v>
      </c>
      <c r="T606" s="388">
        <v>44439</v>
      </c>
      <c r="U606">
        <v>0</v>
      </c>
      <c r="V606" t="s">
        <v>831</v>
      </c>
      <c r="W606" s="388">
        <v>44461</v>
      </c>
      <c r="X606">
        <v>163</v>
      </c>
      <c r="Y606">
        <v>0</v>
      </c>
      <c r="Z606">
        <v>0</v>
      </c>
      <c r="AA606" t="s">
        <v>1758</v>
      </c>
      <c r="AB606" t="s">
        <v>2044</v>
      </c>
      <c r="AD606" t="s">
        <v>2045</v>
      </c>
      <c r="AE606" t="s">
        <v>2046</v>
      </c>
      <c r="AI606" t="s">
        <v>1761</v>
      </c>
      <c r="AL606" t="s">
        <v>2634</v>
      </c>
      <c r="AM606">
        <v>6</v>
      </c>
      <c r="AN606" t="s">
        <v>2048</v>
      </c>
      <c r="AO606" t="s">
        <v>2049</v>
      </c>
      <c r="AP606">
        <v>0</v>
      </c>
      <c r="AQ606" s="388">
        <v>44445</v>
      </c>
      <c r="AS606" t="s">
        <v>1765</v>
      </c>
      <c r="AT606" s="388">
        <v>44449</v>
      </c>
      <c r="AU606" t="s">
        <v>1756</v>
      </c>
      <c r="AV606" t="s">
        <v>1756</v>
      </c>
      <c r="AZ606" t="s">
        <v>1766</v>
      </c>
      <c r="BA606" t="s">
        <v>1865</v>
      </c>
      <c r="BB606" t="s">
        <v>2721</v>
      </c>
      <c r="BC606" t="s">
        <v>2722</v>
      </c>
      <c r="BD606" t="s">
        <v>1756</v>
      </c>
      <c r="BE606" t="s">
        <v>824</v>
      </c>
      <c r="BF606" t="s">
        <v>824</v>
      </c>
    </row>
    <row r="607" spans="1:58">
      <c r="A607" t="s">
        <v>829</v>
      </c>
      <c r="B607">
        <v>6</v>
      </c>
      <c r="C607">
        <v>0</v>
      </c>
      <c r="D607">
        <v>9790</v>
      </c>
      <c r="E607" t="s">
        <v>2708</v>
      </c>
      <c r="F607">
        <v>53511012</v>
      </c>
      <c r="G607" t="s">
        <v>2041</v>
      </c>
      <c r="H607">
        <v>0</v>
      </c>
      <c r="I607" t="s">
        <v>2083</v>
      </c>
      <c r="J607">
        <v>12.21</v>
      </c>
      <c r="K607">
        <v>9</v>
      </c>
      <c r="L607" t="s">
        <v>1771</v>
      </c>
      <c r="M607" t="s">
        <v>2084</v>
      </c>
      <c r="N607" t="s">
        <v>1757</v>
      </c>
      <c r="O607" t="s">
        <v>1756</v>
      </c>
      <c r="P607" t="s">
        <v>1756</v>
      </c>
      <c r="Q607" s="387">
        <v>109.89</v>
      </c>
      <c r="R607">
        <v>14.2857</v>
      </c>
      <c r="S607">
        <v>124.17569999999999</v>
      </c>
      <c r="T607" s="388">
        <v>44439</v>
      </c>
      <c r="U607">
        <v>0</v>
      </c>
      <c r="V607" t="s">
        <v>831</v>
      </c>
      <c r="W607" s="388">
        <v>44461</v>
      </c>
      <c r="X607">
        <v>163</v>
      </c>
      <c r="Y607">
        <v>0</v>
      </c>
      <c r="Z607">
        <v>0</v>
      </c>
      <c r="AA607" t="s">
        <v>1758</v>
      </c>
      <c r="AB607" t="s">
        <v>2044</v>
      </c>
      <c r="AD607" t="s">
        <v>2045</v>
      </c>
      <c r="AE607" t="s">
        <v>2046</v>
      </c>
      <c r="AI607" t="s">
        <v>1761</v>
      </c>
      <c r="AL607" t="s">
        <v>2634</v>
      </c>
      <c r="AM607">
        <v>6</v>
      </c>
      <c r="AN607" t="s">
        <v>2048</v>
      </c>
      <c r="AO607" t="s">
        <v>2049</v>
      </c>
      <c r="AP607">
        <v>0</v>
      </c>
      <c r="AQ607" s="388">
        <v>44445</v>
      </c>
      <c r="AS607" t="s">
        <v>1765</v>
      </c>
      <c r="AT607" s="388">
        <v>44449</v>
      </c>
      <c r="AU607" t="s">
        <v>1756</v>
      </c>
      <c r="AV607" t="s">
        <v>1756</v>
      </c>
      <c r="AZ607" t="s">
        <v>1766</v>
      </c>
      <c r="BA607" t="s">
        <v>1865</v>
      </c>
      <c r="BB607" t="s">
        <v>2723</v>
      </c>
      <c r="BC607" t="s">
        <v>2724</v>
      </c>
      <c r="BD607" t="s">
        <v>1756</v>
      </c>
      <c r="BE607" t="s">
        <v>824</v>
      </c>
      <c r="BF607" t="s">
        <v>824</v>
      </c>
    </row>
    <row r="608" spans="1:58">
      <c r="A608" t="s">
        <v>829</v>
      </c>
      <c r="B608">
        <v>6</v>
      </c>
      <c r="C608">
        <v>0</v>
      </c>
      <c r="D608">
        <v>9790</v>
      </c>
      <c r="E608" t="s">
        <v>2708</v>
      </c>
      <c r="F608">
        <v>53511012</v>
      </c>
      <c r="G608" t="s">
        <v>2041</v>
      </c>
      <c r="H608">
        <v>0</v>
      </c>
      <c r="I608" t="s">
        <v>2083</v>
      </c>
      <c r="J608">
        <v>12.21</v>
      </c>
      <c r="K608">
        <v>9</v>
      </c>
      <c r="L608" t="s">
        <v>1771</v>
      </c>
      <c r="M608" t="s">
        <v>2084</v>
      </c>
      <c r="N608" t="s">
        <v>1757</v>
      </c>
      <c r="O608" t="s">
        <v>1756</v>
      </c>
      <c r="P608" t="s">
        <v>1756</v>
      </c>
      <c r="Q608" s="387">
        <v>109.89</v>
      </c>
      <c r="R608">
        <v>14.2857</v>
      </c>
      <c r="S608">
        <v>124.17569999999999</v>
      </c>
      <c r="T608" s="388">
        <v>44439</v>
      </c>
      <c r="U608">
        <v>0</v>
      </c>
      <c r="V608" t="s">
        <v>831</v>
      </c>
      <c r="W608" s="388">
        <v>44461</v>
      </c>
      <c r="X608">
        <v>163</v>
      </c>
      <c r="Y608">
        <v>0</v>
      </c>
      <c r="Z608">
        <v>0</v>
      </c>
      <c r="AA608" t="s">
        <v>1758</v>
      </c>
      <c r="AB608" t="s">
        <v>2044</v>
      </c>
      <c r="AD608" t="s">
        <v>2045</v>
      </c>
      <c r="AE608" t="s">
        <v>2046</v>
      </c>
      <c r="AI608" t="s">
        <v>1761</v>
      </c>
      <c r="AL608" t="s">
        <v>2634</v>
      </c>
      <c r="AM608">
        <v>6</v>
      </c>
      <c r="AN608" t="s">
        <v>2048</v>
      </c>
      <c r="AO608" t="s">
        <v>2049</v>
      </c>
      <c r="AP608">
        <v>0</v>
      </c>
      <c r="AQ608" s="388">
        <v>44445</v>
      </c>
      <c r="AS608" t="s">
        <v>1765</v>
      </c>
      <c r="AT608" s="388">
        <v>44449</v>
      </c>
      <c r="AU608" t="s">
        <v>1756</v>
      </c>
      <c r="AV608" t="s">
        <v>1756</v>
      </c>
      <c r="AZ608" t="s">
        <v>1766</v>
      </c>
      <c r="BA608" t="s">
        <v>1865</v>
      </c>
      <c r="BB608" t="s">
        <v>2723</v>
      </c>
      <c r="BC608" t="s">
        <v>2724</v>
      </c>
      <c r="BD608" t="s">
        <v>1756</v>
      </c>
      <c r="BE608" t="s">
        <v>824</v>
      </c>
      <c r="BF608" t="s">
        <v>824</v>
      </c>
    </row>
    <row r="609" spans="1:58">
      <c r="A609" t="s">
        <v>829</v>
      </c>
      <c r="B609">
        <v>6</v>
      </c>
      <c r="C609">
        <v>0</v>
      </c>
      <c r="D609">
        <v>9790</v>
      </c>
      <c r="E609" t="s">
        <v>2708</v>
      </c>
      <c r="F609">
        <v>53511012</v>
      </c>
      <c r="G609" t="s">
        <v>2041</v>
      </c>
      <c r="H609">
        <v>0</v>
      </c>
      <c r="I609" t="s">
        <v>2089</v>
      </c>
      <c r="J609">
        <v>146.96</v>
      </c>
      <c r="K609">
        <v>9</v>
      </c>
      <c r="L609" t="s">
        <v>2063</v>
      </c>
      <c r="M609" t="s">
        <v>2090</v>
      </c>
      <c r="N609" t="s">
        <v>1757</v>
      </c>
      <c r="O609" t="s">
        <v>1756</v>
      </c>
      <c r="P609" t="s">
        <v>1756</v>
      </c>
      <c r="Q609" s="387">
        <v>1322.64</v>
      </c>
      <c r="R609">
        <v>171.94320000000002</v>
      </c>
      <c r="S609">
        <v>1494.5832</v>
      </c>
      <c r="T609" s="388">
        <v>44439</v>
      </c>
      <c r="U609">
        <v>0</v>
      </c>
      <c r="V609" t="s">
        <v>831</v>
      </c>
      <c r="W609" s="388">
        <v>44461</v>
      </c>
      <c r="X609">
        <v>163</v>
      </c>
      <c r="Y609">
        <v>0</v>
      </c>
      <c r="Z609">
        <v>0</v>
      </c>
      <c r="AA609" t="s">
        <v>1758</v>
      </c>
      <c r="AB609" t="s">
        <v>2044</v>
      </c>
      <c r="AD609" t="s">
        <v>2045</v>
      </c>
      <c r="AE609" t="s">
        <v>2046</v>
      </c>
      <c r="AI609" t="s">
        <v>1761</v>
      </c>
      <c r="AL609" t="s">
        <v>2634</v>
      </c>
      <c r="AM609">
        <v>6</v>
      </c>
      <c r="AN609" t="s">
        <v>2048</v>
      </c>
      <c r="AO609" t="s">
        <v>2049</v>
      </c>
      <c r="AP609">
        <v>0</v>
      </c>
      <c r="AQ609" s="388">
        <v>44445</v>
      </c>
      <c r="AS609" t="s">
        <v>1765</v>
      </c>
      <c r="AT609" s="388">
        <v>44449</v>
      </c>
      <c r="AU609" t="s">
        <v>1756</v>
      </c>
      <c r="AV609" t="s">
        <v>1756</v>
      </c>
      <c r="AZ609" t="s">
        <v>1766</v>
      </c>
      <c r="BA609" t="s">
        <v>1865</v>
      </c>
      <c r="BB609" t="s">
        <v>2725</v>
      </c>
      <c r="BC609" t="s">
        <v>2726</v>
      </c>
      <c r="BD609" t="s">
        <v>1756</v>
      </c>
      <c r="BE609" t="s">
        <v>824</v>
      </c>
      <c r="BF609" t="s">
        <v>824</v>
      </c>
    </row>
    <row r="610" spans="1:58">
      <c r="A610" t="s">
        <v>829</v>
      </c>
      <c r="B610">
        <v>6</v>
      </c>
      <c r="C610">
        <v>0</v>
      </c>
      <c r="D610">
        <v>9790</v>
      </c>
      <c r="E610" t="s">
        <v>2708</v>
      </c>
      <c r="F610">
        <v>53511012</v>
      </c>
      <c r="G610" t="s">
        <v>2041</v>
      </c>
      <c r="H610">
        <v>0</v>
      </c>
      <c r="I610" t="s">
        <v>2089</v>
      </c>
      <c r="J610">
        <v>146.96</v>
      </c>
      <c r="K610">
        <v>9</v>
      </c>
      <c r="L610" t="s">
        <v>2063</v>
      </c>
      <c r="M610" t="s">
        <v>2090</v>
      </c>
      <c r="N610" t="s">
        <v>1757</v>
      </c>
      <c r="O610" t="s">
        <v>1756</v>
      </c>
      <c r="P610" t="s">
        <v>1756</v>
      </c>
      <c r="Q610" s="387">
        <v>1322.64</v>
      </c>
      <c r="R610">
        <v>171.94320000000002</v>
      </c>
      <c r="S610">
        <v>1494.5832</v>
      </c>
      <c r="T610" s="388">
        <v>44439</v>
      </c>
      <c r="U610">
        <v>0</v>
      </c>
      <c r="V610" t="s">
        <v>831</v>
      </c>
      <c r="W610" s="388">
        <v>44461</v>
      </c>
      <c r="X610">
        <v>163</v>
      </c>
      <c r="Y610">
        <v>0</v>
      </c>
      <c r="Z610">
        <v>0</v>
      </c>
      <c r="AA610" t="s">
        <v>1758</v>
      </c>
      <c r="AB610" t="s">
        <v>2044</v>
      </c>
      <c r="AD610" t="s">
        <v>2045</v>
      </c>
      <c r="AE610" t="s">
        <v>2046</v>
      </c>
      <c r="AI610" t="s">
        <v>1761</v>
      </c>
      <c r="AL610" t="s">
        <v>2634</v>
      </c>
      <c r="AM610">
        <v>6</v>
      </c>
      <c r="AN610" t="s">
        <v>2048</v>
      </c>
      <c r="AO610" t="s">
        <v>2049</v>
      </c>
      <c r="AP610">
        <v>0</v>
      </c>
      <c r="AQ610" s="388">
        <v>44445</v>
      </c>
      <c r="AS610" t="s">
        <v>1765</v>
      </c>
      <c r="AT610" s="388">
        <v>44449</v>
      </c>
      <c r="AU610" t="s">
        <v>1756</v>
      </c>
      <c r="AV610" t="s">
        <v>1756</v>
      </c>
      <c r="AZ610" t="s">
        <v>1766</v>
      </c>
      <c r="BA610" t="s">
        <v>1865</v>
      </c>
      <c r="BB610" t="s">
        <v>2725</v>
      </c>
      <c r="BC610" t="s">
        <v>2726</v>
      </c>
      <c r="BD610" t="s">
        <v>1756</v>
      </c>
      <c r="BE610" t="s">
        <v>824</v>
      </c>
      <c r="BF610" t="s">
        <v>824</v>
      </c>
    </row>
    <row r="611" spans="1:58">
      <c r="A611" t="s">
        <v>829</v>
      </c>
      <c r="B611">
        <v>6</v>
      </c>
      <c r="C611">
        <v>0</v>
      </c>
      <c r="D611">
        <v>9790</v>
      </c>
      <c r="E611" t="s">
        <v>2708</v>
      </c>
      <c r="F611">
        <v>53511012</v>
      </c>
      <c r="G611" t="s">
        <v>2041</v>
      </c>
      <c r="H611">
        <v>0</v>
      </c>
      <c r="I611" t="s">
        <v>2089</v>
      </c>
      <c r="J611">
        <v>146.96</v>
      </c>
      <c r="K611">
        <v>9</v>
      </c>
      <c r="L611" t="s">
        <v>2063</v>
      </c>
      <c r="M611" t="s">
        <v>2090</v>
      </c>
      <c r="N611" t="s">
        <v>1757</v>
      </c>
      <c r="O611" t="s">
        <v>1756</v>
      </c>
      <c r="P611" t="s">
        <v>1756</v>
      </c>
      <c r="Q611" s="387">
        <v>1322.64</v>
      </c>
      <c r="R611">
        <v>171.94320000000002</v>
      </c>
      <c r="S611">
        <v>1494.5832</v>
      </c>
      <c r="T611" s="388">
        <v>44439</v>
      </c>
      <c r="U611">
        <v>0</v>
      </c>
      <c r="V611" t="s">
        <v>831</v>
      </c>
      <c r="W611" s="388">
        <v>44461</v>
      </c>
      <c r="X611">
        <v>163</v>
      </c>
      <c r="Y611">
        <v>0</v>
      </c>
      <c r="Z611">
        <v>0</v>
      </c>
      <c r="AA611" t="s">
        <v>1758</v>
      </c>
      <c r="AB611" t="s">
        <v>2044</v>
      </c>
      <c r="AD611" t="s">
        <v>2045</v>
      </c>
      <c r="AE611" t="s">
        <v>2046</v>
      </c>
      <c r="AI611" t="s">
        <v>1761</v>
      </c>
      <c r="AL611" t="s">
        <v>2634</v>
      </c>
      <c r="AM611">
        <v>6</v>
      </c>
      <c r="AN611" t="s">
        <v>2048</v>
      </c>
      <c r="AO611" t="s">
        <v>2049</v>
      </c>
      <c r="AP611">
        <v>0</v>
      </c>
      <c r="AQ611" s="388">
        <v>44445</v>
      </c>
      <c r="AS611" t="s">
        <v>1765</v>
      </c>
      <c r="AT611" s="388">
        <v>44449</v>
      </c>
      <c r="AU611" t="s">
        <v>1756</v>
      </c>
      <c r="AV611" t="s">
        <v>1756</v>
      </c>
      <c r="AZ611" t="s">
        <v>1766</v>
      </c>
      <c r="BA611" t="s">
        <v>1865</v>
      </c>
      <c r="BB611" t="s">
        <v>2725</v>
      </c>
      <c r="BC611" t="s">
        <v>2726</v>
      </c>
      <c r="BD611" t="s">
        <v>1756</v>
      </c>
      <c r="BE611" t="s">
        <v>824</v>
      </c>
      <c r="BF611" t="s">
        <v>824</v>
      </c>
    </row>
    <row r="612" spans="1:58">
      <c r="A612" t="s">
        <v>829</v>
      </c>
      <c r="B612">
        <v>6</v>
      </c>
      <c r="C612">
        <v>0</v>
      </c>
      <c r="D612">
        <v>9790</v>
      </c>
      <c r="E612" t="s">
        <v>2708</v>
      </c>
      <c r="F612">
        <v>53511012</v>
      </c>
      <c r="G612" t="s">
        <v>2041</v>
      </c>
      <c r="H612">
        <v>0</v>
      </c>
      <c r="I612" t="s">
        <v>2095</v>
      </c>
      <c r="J612">
        <v>138.44999999999999</v>
      </c>
      <c r="K612">
        <v>9</v>
      </c>
      <c r="L612" t="s">
        <v>2063</v>
      </c>
      <c r="M612" t="s">
        <v>2096</v>
      </c>
      <c r="N612" t="s">
        <v>1757</v>
      </c>
      <c r="O612" t="s">
        <v>1756</v>
      </c>
      <c r="P612" t="s">
        <v>1756</v>
      </c>
      <c r="Q612" s="387">
        <v>1246.05</v>
      </c>
      <c r="R612">
        <v>161.98650000000001</v>
      </c>
      <c r="S612">
        <v>1408.0364999999997</v>
      </c>
      <c r="T612" s="388">
        <v>44439</v>
      </c>
      <c r="U612">
        <v>0</v>
      </c>
      <c r="V612" t="s">
        <v>831</v>
      </c>
      <c r="W612" s="388">
        <v>44461</v>
      </c>
      <c r="X612">
        <v>163</v>
      </c>
      <c r="Y612">
        <v>0</v>
      </c>
      <c r="Z612">
        <v>0</v>
      </c>
      <c r="AA612" t="s">
        <v>1758</v>
      </c>
      <c r="AB612" t="s">
        <v>2044</v>
      </c>
      <c r="AD612" t="s">
        <v>2045</v>
      </c>
      <c r="AE612" t="s">
        <v>2046</v>
      </c>
      <c r="AI612" t="s">
        <v>1761</v>
      </c>
      <c r="AL612" t="s">
        <v>2634</v>
      </c>
      <c r="AM612">
        <v>6</v>
      </c>
      <c r="AN612" t="s">
        <v>2048</v>
      </c>
      <c r="AO612" t="s">
        <v>2049</v>
      </c>
      <c r="AP612">
        <v>0</v>
      </c>
      <c r="AQ612" s="388">
        <v>44445</v>
      </c>
      <c r="AS612" t="s">
        <v>1765</v>
      </c>
      <c r="AT612" s="388">
        <v>44449</v>
      </c>
      <c r="AU612" t="s">
        <v>1756</v>
      </c>
      <c r="AV612" t="s">
        <v>1756</v>
      </c>
      <c r="AZ612" t="s">
        <v>1766</v>
      </c>
      <c r="BA612" t="s">
        <v>1865</v>
      </c>
      <c r="BB612" t="s">
        <v>2727</v>
      </c>
      <c r="BC612" t="s">
        <v>2728</v>
      </c>
      <c r="BD612" t="s">
        <v>1756</v>
      </c>
      <c r="BE612" t="s">
        <v>824</v>
      </c>
      <c r="BF612" t="s">
        <v>824</v>
      </c>
    </row>
    <row r="613" spans="1:58">
      <c r="A613" t="s">
        <v>829</v>
      </c>
      <c r="B613">
        <v>6</v>
      </c>
      <c r="C613">
        <v>0</v>
      </c>
      <c r="D613">
        <v>9790</v>
      </c>
      <c r="E613" t="s">
        <v>2708</v>
      </c>
      <c r="F613">
        <v>53511012</v>
      </c>
      <c r="G613" t="s">
        <v>2041</v>
      </c>
      <c r="H613">
        <v>0</v>
      </c>
      <c r="I613" t="s">
        <v>2095</v>
      </c>
      <c r="J613">
        <v>138.44999999999999</v>
      </c>
      <c r="K613">
        <v>9</v>
      </c>
      <c r="L613" t="s">
        <v>2063</v>
      </c>
      <c r="M613" t="s">
        <v>2096</v>
      </c>
      <c r="N613" t="s">
        <v>1757</v>
      </c>
      <c r="O613" t="s">
        <v>1756</v>
      </c>
      <c r="P613" t="s">
        <v>1756</v>
      </c>
      <c r="Q613" s="387">
        <v>1246.05</v>
      </c>
      <c r="R613">
        <v>161.98650000000001</v>
      </c>
      <c r="S613">
        <v>1408.0364999999997</v>
      </c>
      <c r="T613" s="388">
        <v>44439</v>
      </c>
      <c r="U613">
        <v>0</v>
      </c>
      <c r="V613" t="s">
        <v>831</v>
      </c>
      <c r="W613" s="388">
        <v>44461</v>
      </c>
      <c r="X613">
        <v>163</v>
      </c>
      <c r="Y613">
        <v>0</v>
      </c>
      <c r="Z613">
        <v>0</v>
      </c>
      <c r="AA613" t="s">
        <v>1758</v>
      </c>
      <c r="AB613" t="s">
        <v>2044</v>
      </c>
      <c r="AD613" t="s">
        <v>2045</v>
      </c>
      <c r="AE613" t="s">
        <v>2046</v>
      </c>
      <c r="AI613" t="s">
        <v>1761</v>
      </c>
      <c r="AL613" t="s">
        <v>2634</v>
      </c>
      <c r="AM613">
        <v>6</v>
      </c>
      <c r="AN613" t="s">
        <v>2048</v>
      </c>
      <c r="AO613" t="s">
        <v>2049</v>
      </c>
      <c r="AP613">
        <v>0</v>
      </c>
      <c r="AQ613" s="388">
        <v>44445</v>
      </c>
      <c r="AS613" t="s">
        <v>1765</v>
      </c>
      <c r="AT613" s="388">
        <v>44449</v>
      </c>
      <c r="AU613" t="s">
        <v>1756</v>
      </c>
      <c r="AV613" t="s">
        <v>1756</v>
      </c>
      <c r="AZ613" t="s">
        <v>1766</v>
      </c>
      <c r="BA613" t="s">
        <v>1865</v>
      </c>
      <c r="BB613" t="s">
        <v>2727</v>
      </c>
      <c r="BC613" t="s">
        <v>2728</v>
      </c>
      <c r="BD613" t="s">
        <v>1756</v>
      </c>
      <c r="BE613" t="s">
        <v>824</v>
      </c>
      <c r="BF613" t="s">
        <v>824</v>
      </c>
    </row>
    <row r="614" spans="1:58">
      <c r="A614" t="s">
        <v>829</v>
      </c>
      <c r="B614">
        <v>6</v>
      </c>
      <c r="C614">
        <v>0</v>
      </c>
      <c r="D614">
        <v>9789</v>
      </c>
      <c r="E614" t="s">
        <v>2729</v>
      </c>
      <c r="F614">
        <v>53511012</v>
      </c>
      <c r="G614" t="s">
        <v>2041</v>
      </c>
      <c r="H614">
        <v>0</v>
      </c>
      <c r="I614" t="s">
        <v>2052</v>
      </c>
      <c r="J614">
        <v>75</v>
      </c>
      <c r="K614">
        <v>11</v>
      </c>
      <c r="L614" t="s">
        <v>1771</v>
      </c>
      <c r="M614" t="s">
        <v>1756</v>
      </c>
      <c r="N614" t="s">
        <v>1756</v>
      </c>
      <c r="O614" t="s">
        <v>2053</v>
      </c>
      <c r="P614" t="s">
        <v>1757</v>
      </c>
      <c r="Q614" s="387">
        <v>825</v>
      </c>
      <c r="R614">
        <v>107.25</v>
      </c>
      <c r="S614">
        <v>932.24999999999989</v>
      </c>
      <c r="T614" s="388">
        <v>44438</v>
      </c>
      <c r="U614">
        <v>0</v>
      </c>
      <c r="V614" t="s">
        <v>831</v>
      </c>
      <c r="W614" s="388">
        <v>44461</v>
      </c>
      <c r="X614">
        <v>163</v>
      </c>
      <c r="Y614">
        <v>0</v>
      </c>
      <c r="Z614">
        <v>0</v>
      </c>
      <c r="AA614" t="s">
        <v>1758</v>
      </c>
      <c r="AB614" t="s">
        <v>2044</v>
      </c>
      <c r="AD614" t="s">
        <v>2045</v>
      </c>
      <c r="AE614" t="s">
        <v>2046</v>
      </c>
      <c r="AI614" t="s">
        <v>1761</v>
      </c>
      <c r="AL614" t="s">
        <v>2730</v>
      </c>
      <c r="AM614">
        <v>6</v>
      </c>
      <c r="AN614" t="s">
        <v>2731</v>
      </c>
      <c r="AO614" t="s">
        <v>2732</v>
      </c>
      <c r="AP614">
        <v>0</v>
      </c>
      <c r="AQ614" s="388">
        <v>44445</v>
      </c>
      <c r="AS614" t="s">
        <v>1765</v>
      </c>
      <c r="AT614" s="388">
        <v>44449</v>
      </c>
      <c r="AU614" t="s">
        <v>1756</v>
      </c>
      <c r="AV614" t="s">
        <v>1756</v>
      </c>
      <c r="AZ614" t="s">
        <v>1766</v>
      </c>
      <c r="BA614" t="s">
        <v>1865</v>
      </c>
      <c r="BB614" t="s">
        <v>2733</v>
      </c>
      <c r="BC614" t="s">
        <v>2734</v>
      </c>
      <c r="BD614" t="s">
        <v>1756</v>
      </c>
      <c r="BE614" t="s">
        <v>824</v>
      </c>
      <c r="BF614" t="s">
        <v>824</v>
      </c>
    </row>
    <row r="615" spans="1:58">
      <c r="A615" t="s">
        <v>829</v>
      </c>
      <c r="B615">
        <v>6</v>
      </c>
      <c r="C615">
        <v>0</v>
      </c>
      <c r="D615">
        <v>9789</v>
      </c>
      <c r="E615" t="s">
        <v>2729</v>
      </c>
      <c r="F615">
        <v>53511012</v>
      </c>
      <c r="G615" t="s">
        <v>2041</v>
      </c>
      <c r="H615">
        <v>0</v>
      </c>
      <c r="I615" t="s">
        <v>2056</v>
      </c>
      <c r="J615">
        <v>210</v>
      </c>
      <c r="K615">
        <v>1</v>
      </c>
      <c r="L615" t="s">
        <v>1755</v>
      </c>
      <c r="M615" t="s">
        <v>1756</v>
      </c>
      <c r="N615" t="s">
        <v>1756</v>
      </c>
      <c r="P615" t="s">
        <v>1757</v>
      </c>
      <c r="Q615" s="387">
        <v>210</v>
      </c>
      <c r="R615">
        <v>27.3</v>
      </c>
      <c r="S615">
        <v>237.29999999999998</v>
      </c>
      <c r="T615" s="388">
        <v>44438</v>
      </c>
      <c r="U615">
        <v>0</v>
      </c>
      <c r="V615" t="s">
        <v>831</v>
      </c>
      <c r="W615" s="388">
        <v>44461</v>
      </c>
      <c r="X615">
        <v>163</v>
      </c>
      <c r="Y615">
        <v>0</v>
      </c>
      <c r="Z615">
        <v>0</v>
      </c>
      <c r="AA615" t="s">
        <v>1758</v>
      </c>
      <c r="AB615" t="s">
        <v>2044</v>
      </c>
      <c r="AD615" t="s">
        <v>2045</v>
      </c>
      <c r="AE615" t="s">
        <v>2046</v>
      </c>
      <c r="AI615" t="s">
        <v>1761</v>
      </c>
      <c r="AL615" t="s">
        <v>2730</v>
      </c>
      <c r="AM615">
        <v>6</v>
      </c>
      <c r="AN615" t="s">
        <v>2731</v>
      </c>
      <c r="AO615" t="s">
        <v>2732</v>
      </c>
      <c r="AP615">
        <v>0</v>
      </c>
      <c r="AQ615" s="388">
        <v>44445</v>
      </c>
      <c r="AS615" t="s">
        <v>1765</v>
      </c>
      <c r="AT615" s="388">
        <v>44449</v>
      </c>
      <c r="AU615" t="s">
        <v>1756</v>
      </c>
      <c r="AV615" t="s">
        <v>1756</v>
      </c>
      <c r="AZ615" t="s">
        <v>1766</v>
      </c>
      <c r="BA615" t="s">
        <v>1865</v>
      </c>
      <c r="BB615" t="s">
        <v>2735</v>
      </c>
      <c r="BC615" t="s">
        <v>2736</v>
      </c>
      <c r="BD615" t="s">
        <v>1756</v>
      </c>
      <c r="BE615" t="s">
        <v>824</v>
      </c>
      <c r="BF615" t="s">
        <v>824</v>
      </c>
    </row>
    <row r="616" spans="1:58">
      <c r="A616" t="s">
        <v>829</v>
      </c>
      <c r="B616">
        <v>6</v>
      </c>
      <c r="C616">
        <v>0</v>
      </c>
      <c r="D616">
        <v>9789</v>
      </c>
      <c r="E616" t="s">
        <v>2729</v>
      </c>
      <c r="F616">
        <v>53511012</v>
      </c>
      <c r="G616" t="s">
        <v>2041</v>
      </c>
      <c r="H616">
        <v>0</v>
      </c>
      <c r="I616" t="s">
        <v>2062</v>
      </c>
      <c r="J616">
        <v>138.05000000000001</v>
      </c>
      <c r="K616">
        <v>9</v>
      </c>
      <c r="L616" t="s">
        <v>2063</v>
      </c>
      <c r="M616" t="s">
        <v>2064</v>
      </c>
      <c r="N616" t="s">
        <v>1757</v>
      </c>
      <c r="O616" t="s">
        <v>1756</v>
      </c>
      <c r="P616" t="s">
        <v>1756</v>
      </c>
      <c r="Q616" s="387">
        <v>1242.45</v>
      </c>
      <c r="R616">
        <v>161.51850000000002</v>
      </c>
      <c r="S616">
        <v>1403.9684999999999</v>
      </c>
      <c r="T616" s="388">
        <v>44438</v>
      </c>
      <c r="U616">
        <v>0</v>
      </c>
      <c r="V616" t="s">
        <v>831</v>
      </c>
      <c r="W616" s="388">
        <v>44461</v>
      </c>
      <c r="X616">
        <v>163</v>
      </c>
      <c r="Y616">
        <v>0</v>
      </c>
      <c r="Z616">
        <v>0</v>
      </c>
      <c r="AA616" t="s">
        <v>1758</v>
      </c>
      <c r="AB616" t="s">
        <v>2044</v>
      </c>
      <c r="AD616" t="s">
        <v>2045</v>
      </c>
      <c r="AE616" t="s">
        <v>2046</v>
      </c>
      <c r="AI616" t="s">
        <v>1761</v>
      </c>
      <c r="AL616" t="s">
        <v>2730</v>
      </c>
      <c r="AM616">
        <v>6</v>
      </c>
      <c r="AN616" t="s">
        <v>2731</v>
      </c>
      <c r="AO616" t="s">
        <v>2732</v>
      </c>
      <c r="AP616">
        <v>0</v>
      </c>
      <c r="AQ616" s="388">
        <v>44445</v>
      </c>
      <c r="AS616" t="s">
        <v>1765</v>
      </c>
      <c r="AT616" s="388">
        <v>44449</v>
      </c>
      <c r="AU616" t="s">
        <v>1756</v>
      </c>
      <c r="AV616" t="s">
        <v>1756</v>
      </c>
      <c r="AZ616" t="s">
        <v>1766</v>
      </c>
      <c r="BA616" t="s">
        <v>1865</v>
      </c>
      <c r="BB616" t="s">
        <v>2737</v>
      </c>
      <c r="BC616" t="s">
        <v>2738</v>
      </c>
      <c r="BD616" t="s">
        <v>1756</v>
      </c>
      <c r="BE616" t="s">
        <v>824</v>
      </c>
      <c r="BF616" t="s">
        <v>824</v>
      </c>
    </row>
    <row r="617" spans="1:58">
      <c r="A617" t="s">
        <v>829</v>
      </c>
      <c r="B617">
        <v>6</v>
      </c>
      <c r="C617">
        <v>0</v>
      </c>
      <c r="D617">
        <v>9789</v>
      </c>
      <c r="E617" t="s">
        <v>2729</v>
      </c>
      <c r="F617">
        <v>53511012</v>
      </c>
      <c r="G617" t="s">
        <v>2041</v>
      </c>
      <c r="H617">
        <v>0</v>
      </c>
      <c r="I617" t="s">
        <v>2073</v>
      </c>
      <c r="J617">
        <v>243.75</v>
      </c>
      <c r="K617">
        <v>1</v>
      </c>
      <c r="L617" t="s">
        <v>1755</v>
      </c>
      <c r="M617" t="s">
        <v>2074</v>
      </c>
      <c r="N617" t="s">
        <v>1757</v>
      </c>
      <c r="O617" t="s">
        <v>1756</v>
      </c>
      <c r="P617" t="s">
        <v>1756</v>
      </c>
      <c r="Q617" s="387">
        <v>243.75</v>
      </c>
      <c r="R617">
        <v>31.6875</v>
      </c>
      <c r="S617">
        <v>275.4375</v>
      </c>
      <c r="T617" s="388">
        <v>44438</v>
      </c>
      <c r="U617">
        <v>0</v>
      </c>
      <c r="V617" t="s">
        <v>831</v>
      </c>
      <c r="W617" s="388">
        <v>44461</v>
      </c>
      <c r="X617">
        <v>163</v>
      </c>
      <c r="Y617">
        <v>0</v>
      </c>
      <c r="Z617">
        <v>0</v>
      </c>
      <c r="AA617" t="s">
        <v>1758</v>
      </c>
      <c r="AB617" t="s">
        <v>2044</v>
      </c>
      <c r="AD617" t="s">
        <v>2045</v>
      </c>
      <c r="AE617" t="s">
        <v>2046</v>
      </c>
      <c r="AI617" t="s">
        <v>1761</v>
      </c>
      <c r="AL617" t="s">
        <v>2730</v>
      </c>
      <c r="AM617">
        <v>6</v>
      </c>
      <c r="AN617" t="s">
        <v>2731</v>
      </c>
      <c r="AO617" t="s">
        <v>2732</v>
      </c>
      <c r="AP617">
        <v>0</v>
      </c>
      <c r="AQ617" s="388">
        <v>44445</v>
      </c>
      <c r="AS617" t="s">
        <v>1765</v>
      </c>
      <c r="AT617" s="388">
        <v>44449</v>
      </c>
      <c r="AU617" t="s">
        <v>1756</v>
      </c>
      <c r="AV617" t="s">
        <v>1756</v>
      </c>
      <c r="AZ617" t="s">
        <v>1766</v>
      </c>
      <c r="BA617" t="s">
        <v>1865</v>
      </c>
      <c r="BB617" t="s">
        <v>2739</v>
      </c>
      <c r="BC617" t="s">
        <v>2740</v>
      </c>
      <c r="BD617" t="s">
        <v>1756</v>
      </c>
      <c r="BE617" t="s">
        <v>824</v>
      </c>
      <c r="BF617" t="s">
        <v>824</v>
      </c>
    </row>
    <row r="618" spans="1:58">
      <c r="A618" t="s">
        <v>829</v>
      </c>
      <c r="B618">
        <v>6</v>
      </c>
      <c r="C618">
        <v>0</v>
      </c>
      <c r="D618">
        <v>9788</v>
      </c>
      <c r="E618" t="s">
        <v>2741</v>
      </c>
      <c r="F618">
        <v>53511012</v>
      </c>
      <c r="G618" t="s">
        <v>2041</v>
      </c>
      <c r="H618">
        <v>0</v>
      </c>
      <c r="I618" t="s">
        <v>2052</v>
      </c>
      <c r="J618">
        <v>75</v>
      </c>
      <c r="K618">
        <v>20</v>
      </c>
      <c r="L618" t="s">
        <v>1771</v>
      </c>
      <c r="M618" t="s">
        <v>1756</v>
      </c>
      <c r="N618" t="s">
        <v>1756</v>
      </c>
      <c r="O618" t="s">
        <v>2053</v>
      </c>
      <c r="P618" t="s">
        <v>1757</v>
      </c>
      <c r="Q618" s="387">
        <v>1500</v>
      </c>
      <c r="R618">
        <v>195</v>
      </c>
      <c r="S618">
        <v>1694.9999999999998</v>
      </c>
      <c r="T618" s="388">
        <v>44438</v>
      </c>
      <c r="U618">
        <v>0</v>
      </c>
      <c r="V618" t="s">
        <v>831</v>
      </c>
      <c r="W618" s="388">
        <v>44461</v>
      </c>
      <c r="X618">
        <v>163</v>
      </c>
      <c r="Y618">
        <v>0</v>
      </c>
      <c r="Z618">
        <v>0</v>
      </c>
      <c r="AA618" t="s">
        <v>1758</v>
      </c>
      <c r="AB618" t="s">
        <v>2044</v>
      </c>
      <c r="AD618" t="s">
        <v>2045</v>
      </c>
      <c r="AE618" t="s">
        <v>2046</v>
      </c>
      <c r="AI618" t="s">
        <v>1761</v>
      </c>
      <c r="AL618" t="s">
        <v>2742</v>
      </c>
      <c r="AM618">
        <v>6</v>
      </c>
      <c r="AN618" t="s">
        <v>2048</v>
      </c>
      <c r="AO618" t="s">
        <v>2049</v>
      </c>
      <c r="AP618">
        <v>0</v>
      </c>
      <c r="AQ618" s="388">
        <v>44445</v>
      </c>
      <c r="AS618" t="s">
        <v>1765</v>
      </c>
      <c r="AT618" s="388">
        <v>44449</v>
      </c>
      <c r="AU618" t="s">
        <v>1756</v>
      </c>
      <c r="AV618" t="s">
        <v>1756</v>
      </c>
      <c r="AZ618" t="s">
        <v>1766</v>
      </c>
      <c r="BA618" t="s">
        <v>1865</v>
      </c>
      <c r="BB618" t="s">
        <v>2743</v>
      </c>
      <c r="BC618" t="s">
        <v>2744</v>
      </c>
      <c r="BD618" t="s">
        <v>1756</v>
      </c>
      <c r="BE618" t="s">
        <v>824</v>
      </c>
      <c r="BF618" t="s">
        <v>824</v>
      </c>
    </row>
    <row r="619" spans="1:58">
      <c r="A619" t="s">
        <v>829</v>
      </c>
      <c r="B619">
        <v>6</v>
      </c>
      <c r="C619">
        <v>0</v>
      </c>
      <c r="D619">
        <v>9788</v>
      </c>
      <c r="E619" t="s">
        <v>2741</v>
      </c>
      <c r="F619">
        <v>53511012</v>
      </c>
      <c r="G619" t="s">
        <v>2041</v>
      </c>
      <c r="H619">
        <v>0</v>
      </c>
      <c r="I619" t="s">
        <v>2052</v>
      </c>
      <c r="J619">
        <v>75</v>
      </c>
      <c r="K619">
        <v>55</v>
      </c>
      <c r="L619" t="s">
        <v>1771</v>
      </c>
      <c r="M619" t="s">
        <v>1756</v>
      </c>
      <c r="N619" t="s">
        <v>1756</v>
      </c>
      <c r="O619" t="s">
        <v>2053</v>
      </c>
      <c r="P619" t="s">
        <v>1757</v>
      </c>
      <c r="Q619" s="387">
        <v>4125</v>
      </c>
      <c r="R619">
        <v>536.25</v>
      </c>
      <c r="S619">
        <v>4661.25</v>
      </c>
      <c r="T619" s="388">
        <v>44438</v>
      </c>
      <c r="U619">
        <v>0</v>
      </c>
      <c r="V619" t="s">
        <v>831</v>
      </c>
      <c r="W619" s="388">
        <v>44461</v>
      </c>
      <c r="X619">
        <v>163</v>
      </c>
      <c r="Y619">
        <v>0</v>
      </c>
      <c r="Z619">
        <v>0</v>
      </c>
      <c r="AA619" t="s">
        <v>1758</v>
      </c>
      <c r="AB619" t="s">
        <v>2044</v>
      </c>
      <c r="AD619" t="s">
        <v>2045</v>
      </c>
      <c r="AE619" t="s">
        <v>2046</v>
      </c>
      <c r="AI619" t="s">
        <v>1761</v>
      </c>
      <c r="AL619" t="s">
        <v>2742</v>
      </c>
      <c r="AM619">
        <v>6</v>
      </c>
      <c r="AN619" t="s">
        <v>2048</v>
      </c>
      <c r="AO619" t="s">
        <v>2049</v>
      </c>
      <c r="AP619">
        <v>0</v>
      </c>
      <c r="AQ619" s="388">
        <v>44445</v>
      </c>
      <c r="AS619" t="s">
        <v>1765</v>
      </c>
      <c r="AT619" s="388">
        <v>44449</v>
      </c>
      <c r="AU619" t="s">
        <v>1756</v>
      </c>
      <c r="AV619" t="s">
        <v>1756</v>
      </c>
      <c r="AZ619" t="s">
        <v>1766</v>
      </c>
      <c r="BA619" t="s">
        <v>1865</v>
      </c>
      <c r="BB619" t="s">
        <v>2745</v>
      </c>
      <c r="BC619" t="s">
        <v>2746</v>
      </c>
      <c r="BD619" t="s">
        <v>1756</v>
      </c>
      <c r="BE619" t="s">
        <v>824</v>
      </c>
      <c r="BF619" t="s">
        <v>824</v>
      </c>
    </row>
    <row r="620" spans="1:58">
      <c r="A620" t="s">
        <v>829</v>
      </c>
      <c r="B620">
        <v>6</v>
      </c>
      <c r="C620">
        <v>0</v>
      </c>
      <c r="D620">
        <v>9788</v>
      </c>
      <c r="E620" t="s">
        <v>2741</v>
      </c>
      <c r="F620">
        <v>53511012</v>
      </c>
      <c r="G620" t="s">
        <v>2041</v>
      </c>
      <c r="H620">
        <v>0</v>
      </c>
      <c r="I620" t="s">
        <v>2056</v>
      </c>
      <c r="J620">
        <v>210</v>
      </c>
      <c r="K620">
        <v>10</v>
      </c>
      <c r="L620" t="s">
        <v>1755</v>
      </c>
      <c r="M620" t="s">
        <v>1756</v>
      </c>
      <c r="N620" t="s">
        <v>1756</v>
      </c>
      <c r="P620" t="s">
        <v>1757</v>
      </c>
      <c r="Q620" s="387">
        <v>2100</v>
      </c>
      <c r="R620">
        <v>273</v>
      </c>
      <c r="S620">
        <v>2373</v>
      </c>
      <c r="T620" s="388">
        <v>44438</v>
      </c>
      <c r="U620">
        <v>0</v>
      </c>
      <c r="V620" t="s">
        <v>831</v>
      </c>
      <c r="W620" s="388">
        <v>44461</v>
      </c>
      <c r="X620">
        <v>163</v>
      </c>
      <c r="Y620">
        <v>0</v>
      </c>
      <c r="Z620">
        <v>0</v>
      </c>
      <c r="AA620" t="s">
        <v>1758</v>
      </c>
      <c r="AB620" t="s">
        <v>2044</v>
      </c>
      <c r="AD620" t="s">
        <v>2045</v>
      </c>
      <c r="AE620" t="s">
        <v>2046</v>
      </c>
      <c r="AI620" t="s">
        <v>1761</v>
      </c>
      <c r="AL620" t="s">
        <v>2742</v>
      </c>
      <c r="AM620">
        <v>6</v>
      </c>
      <c r="AN620" t="s">
        <v>2048</v>
      </c>
      <c r="AO620" t="s">
        <v>2049</v>
      </c>
      <c r="AP620">
        <v>0</v>
      </c>
      <c r="AQ620" s="388">
        <v>44445</v>
      </c>
      <c r="AS620" t="s">
        <v>1765</v>
      </c>
      <c r="AT620" s="388">
        <v>44449</v>
      </c>
      <c r="AU620" t="s">
        <v>1756</v>
      </c>
      <c r="AV620" t="s">
        <v>1756</v>
      </c>
      <c r="AZ620" t="s">
        <v>1766</v>
      </c>
      <c r="BA620" t="s">
        <v>1865</v>
      </c>
      <c r="BB620" t="s">
        <v>2747</v>
      </c>
      <c r="BC620" t="s">
        <v>2748</v>
      </c>
      <c r="BD620" t="s">
        <v>1756</v>
      </c>
      <c r="BE620" t="s">
        <v>824</v>
      </c>
      <c r="BF620" t="s">
        <v>824</v>
      </c>
    </row>
    <row r="621" spans="1:58">
      <c r="A621" t="s">
        <v>829</v>
      </c>
      <c r="B621">
        <v>6</v>
      </c>
      <c r="C621">
        <v>0</v>
      </c>
      <c r="D621">
        <v>9788</v>
      </c>
      <c r="E621" t="s">
        <v>2741</v>
      </c>
      <c r="F621">
        <v>53511012</v>
      </c>
      <c r="G621" t="s">
        <v>2041</v>
      </c>
      <c r="H621">
        <v>0</v>
      </c>
      <c r="I621" t="s">
        <v>518</v>
      </c>
      <c r="J621">
        <v>95</v>
      </c>
      <c r="K621">
        <v>12</v>
      </c>
      <c r="L621" t="s">
        <v>1771</v>
      </c>
      <c r="M621" t="s">
        <v>1756</v>
      </c>
      <c r="N621" t="s">
        <v>1756</v>
      </c>
      <c r="O621" t="s">
        <v>2059</v>
      </c>
      <c r="P621" t="s">
        <v>1757</v>
      </c>
      <c r="Q621" s="387">
        <v>1140</v>
      </c>
      <c r="R621">
        <v>148.20000000000002</v>
      </c>
      <c r="S621">
        <v>1288.1999999999998</v>
      </c>
      <c r="T621" s="388">
        <v>44438</v>
      </c>
      <c r="U621">
        <v>0</v>
      </c>
      <c r="V621" t="s">
        <v>831</v>
      </c>
      <c r="W621" s="388">
        <v>44461</v>
      </c>
      <c r="X621">
        <v>163</v>
      </c>
      <c r="Y621">
        <v>0</v>
      </c>
      <c r="Z621">
        <v>0</v>
      </c>
      <c r="AA621" t="s">
        <v>1758</v>
      </c>
      <c r="AB621" t="s">
        <v>2044</v>
      </c>
      <c r="AD621" t="s">
        <v>2045</v>
      </c>
      <c r="AE621" t="s">
        <v>2046</v>
      </c>
      <c r="AI621" t="s">
        <v>1761</v>
      </c>
      <c r="AL621" t="s">
        <v>2742</v>
      </c>
      <c r="AM621">
        <v>6</v>
      </c>
      <c r="AN621" t="s">
        <v>2048</v>
      </c>
      <c r="AO621" t="s">
        <v>2049</v>
      </c>
      <c r="AP621">
        <v>0</v>
      </c>
      <c r="AQ621" s="388">
        <v>44445</v>
      </c>
      <c r="AS621" t="s">
        <v>1765</v>
      </c>
      <c r="AT621" s="388">
        <v>44449</v>
      </c>
      <c r="AU621" t="s">
        <v>1756</v>
      </c>
      <c r="AV621" t="s">
        <v>1756</v>
      </c>
      <c r="AZ621" t="s">
        <v>1766</v>
      </c>
      <c r="BA621" t="s">
        <v>1865</v>
      </c>
      <c r="BB621" t="s">
        <v>2749</v>
      </c>
      <c r="BC621" t="s">
        <v>2750</v>
      </c>
      <c r="BD621" t="s">
        <v>1756</v>
      </c>
      <c r="BE621" t="s">
        <v>824</v>
      </c>
      <c r="BF621" t="s">
        <v>824</v>
      </c>
    </row>
    <row r="622" spans="1:58">
      <c r="A622" t="s">
        <v>829</v>
      </c>
      <c r="B622">
        <v>6</v>
      </c>
      <c r="C622">
        <v>0</v>
      </c>
      <c r="D622">
        <v>9788</v>
      </c>
      <c r="E622" t="s">
        <v>2741</v>
      </c>
      <c r="F622">
        <v>53511012</v>
      </c>
      <c r="G622" t="s">
        <v>2041</v>
      </c>
      <c r="H622">
        <v>0</v>
      </c>
      <c r="I622" t="s">
        <v>2062</v>
      </c>
      <c r="J622">
        <v>138.05000000000001</v>
      </c>
      <c r="K622">
        <v>5</v>
      </c>
      <c r="L622" t="s">
        <v>2063</v>
      </c>
      <c r="M622" t="s">
        <v>2064</v>
      </c>
      <c r="N622" t="s">
        <v>1757</v>
      </c>
      <c r="O622" t="s">
        <v>1756</v>
      </c>
      <c r="P622" t="s">
        <v>1756</v>
      </c>
      <c r="Q622" s="387">
        <v>690.25</v>
      </c>
      <c r="R622">
        <v>89.732500000000002</v>
      </c>
      <c r="S622">
        <v>779.98249999999996</v>
      </c>
      <c r="T622" s="388">
        <v>44438</v>
      </c>
      <c r="U622">
        <v>0</v>
      </c>
      <c r="V622" t="s">
        <v>831</v>
      </c>
      <c r="W622" s="388">
        <v>44461</v>
      </c>
      <c r="X622">
        <v>163</v>
      </c>
      <c r="Y622">
        <v>0</v>
      </c>
      <c r="Z622">
        <v>0</v>
      </c>
      <c r="AA622" t="s">
        <v>1758</v>
      </c>
      <c r="AB622" t="s">
        <v>2044</v>
      </c>
      <c r="AD622" t="s">
        <v>2045</v>
      </c>
      <c r="AE622" t="s">
        <v>2046</v>
      </c>
      <c r="AI622" t="s">
        <v>1761</v>
      </c>
      <c r="AL622" t="s">
        <v>2742</v>
      </c>
      <c r="AM622">
        <v>6</v>
      </c>
      <c r="AN622" t="s">
        <v>2048</v>
      </c>
      <c r="AO622" t="s">
        <v>2049</v>
      </c>
      <c r="AP622">
        <v>0</v>
      </c>
      <c r="AQ622" s="388">
        <v>44445</v>
      </c>
      <c r="AS622" t="s">
        <v>1765</v>
      </c>
      <c r="AT622" s="388">
        <v>44449</v>
      </c>
      <c r="AU622" t="s">
        <v>1756</v>
      </c>
      <c r="AV622" t="s">
        <v>1756</v>
      </c>
      <c r="AZ622" t="s">
        <v>1766</v>
      </c>
      <c r="BA622" t="s">
        <v>1865</v>
      </c>
      <c r="BB622" t="s">
        <v>2751</v>
      </c>
      <c r="BC622" t="s">
        <v>2752</v>
      </c>
      <c r="BD622" t="s">
        <v>1756</v>
      </c>
      <c r="BE622" t="s">
        <v>824</v>
      </c>
      <c r="BF622" t="s">
        <v>824</v>
      </c>
    </row>
    <row r="623" spans="1:58">
      <c r="A623" t="s">
        <v>829</v>
      </c>
      <c r="B623">
        <v>6</v>
      </c>
      <c r="C623">
        <v>0</v>
      </c>
      <c r="D623">
        <v>9788</v>
      </c>
      <c r="E623" t="s">
        <v>2741</v>
      </c>
      <c r="F623">
        <v>53511012</v>
      </c>
      <c r="G623" t="s">
        <v>2041</v>
      </c>
      <c r="H623">
        <v>0</v>
      </c>
      <c r="I623" t="s">
        <v>2062</v>
      </c>
      <c r="J623">
        <v>138.05000000000001</v>
      </c>
      <c r="K623">
        <v>5</v>
      </c>
      <c r="L623" t="s">
        <v>2063</v>
      </c>
      <c r="M623" t="s">
        <v>2064</v>
      </c>
      <c r="N623" t="s">
        <v>1757</v>
      </c>
      <c r="O623" t="s">
        <v>1756</v>
      </c>
      <c r="P623" t="s">
        <v>1756</v>
      </c>
      <c r="Q623" s="387">
        <v>690.25</v>
      </c>
      <c r="R623">
        <v>89.732500000000002</v>
      </c>
      <c r="S623">
        <v>779.98249999999996</v>
      </c>
      <c r="T623" s="388">
        <v>44438</v>
      </c>
      <c r="U623">
        <v>0</v>
      </c>
      <c r="V623" t="s">
        <v>831</v>
      </c>
      <c r="W623" s="388">
        <v>44461</v>
      </c>
      <c r="X623">
        <v>163</v>
      </c>
      <c r="Y623">
        <v>0</v>
      </c>
      <c r="Z623">
        <v>0</v>
      </c>
      <c r="AA623" t="s">
        <v>1758</v>
      </c>
      <c r="AB623" t="s">
        <v>2044</v>
      </c>
      <c r="AD623" t="s">
        <v>2045</v>
      </c>
      <c r="AE623" t="s">
        <v>2046</v>
      </c>
      <c r="AI623" t="s">
        <v>1761</v>
      </c>
      <c r="AL623" t="s">
        <v>2742</v>
      </c>
      <c r="AM623">
        <v>6</v>
      </c>
      <c r="AN623" t="s">
        <v>2048</v>
      </c>
      <c r="AO623" t="s">
        <v>2049</v>
      </c>
      <c r="AP623">
        <v>0</v>
      </c>
      <c r="AQ623" s="388">
        <v>44445</v>
      </c>
      <c r="AS623" t="s">
        <v>1765</v>
      </c>
      <c r="AT623" s="388">
        <v>44449</v>
      </c>
      <c r="AU623" t="s">
        <v>1756</v>
      </c>
      <c r="AV623" t="s">
        <v>1756</v>
      </c>
      <c r="AZ623" t="s">
        <v>1766</v>
      </c>
      <c r="BA623" t="s">
        <v>1865</v>
      </c>
      <c r="BB623" t="s">
        <v>2751</v>
      </c>
      <c r="BC623" t="s">
        <v>2752</v>
      </c>
      <c r="BD623" t="s">
        <v>1756</v>
      </c>
      <c r="BE623" t="s">
        <v>824</v>
      </c>
      <c r="BF623" t="s">
        <v>824</v>
      </c>
    </row>
    <row r="624" spans="1:58">
      <c r="A624" t="s">
        <v>829</v>
      </c>
      <c r="B624">
        <v>6</v>
      </c>
      <c r="C624">
        <v>0</v>
      </c>
      <c r="D624">
        <v>9788</v>
      </c>
      <c r="E624" t="s">
        <v>2741</v>
      </c>
      <c r="F624">
        <v>53511012</v>
      </c>
      <c r="G624" t="s">
        <v>2041</v>
      </c>
      <c r="H624">
        <v>0</v>
      </c>
      <c r="I624" t="s">
        <v>2062</v>
      </c>
      <c r="J624">
        <v>138.05000000000001</v>
      </c>
      <c r="K624">
        <v>5</v>
      </c>
      <c r="L624" t="s">
        <v>2063</v>
      </c>
      <c r="M624" t="s">
        <v>2064</v>
      </c>
      <c r="N624" t="s">
        <v>1757</v>
      </c>
      <c r="O624" t="s">
        <v>1756</v>
      </c>
      <c r="P624" t="s">
        <v>1756</v>
      </c>
      <c r="Q624" s="387">
        <v>690.25</v>
      </c>
      <c r="R624">
        <v>89.732500000000002</v>
      </c>
      <c r="S624">
        <v>779.98249999999996</v>
      </c>
      <c r="T624" s="388">
        <v>44438</v>
      </c>
      <c r="U624">
        <v>0</v>
      </c>
      <c r="V624" t="s">
        <v>831</v>
      </c>
      <c r="W624" s="388">
        <v>44461</v>
      </c>
      <c r="X624">
        <v>163</v>
      </c>
      <c r="Y624">
        <v>0</v>
      </c>
      <c r="Z624">
        <v>0</v>
      </c>
      <c r="AA624" t="s">
        <v>1758</v>
      </c>
      <c r="AB624" t="s">
        <v>2044</v>
      </c>
      <c r="AD624" t="s">
        <v>2045</v>
      </c>
      <c r="AE624" t="s">
        <v>2046</v>
      </c>
      <c r="AI624" t="s">
        <v>1761</v>
      </c>
      <c r="AL624" t="s">
        <v>2742</v>
      </c>
      <c r="AM624">
        <v>6</v>
      </c>
      <c r="AN624" t="s">
        <v>2048</v>
      </c>
      <c r="AO624" t="s">
        <v>2049</v>
      </c>
      <c r="AP624">
        <v>0</v>
      </c>
      <c r="AQ624" s="388">
        <v>44445</v>
      </c>
      <c r="AS624" t="s">
        <v>1765</v>
      </c>
      <c r="AT624" s="388">
        <v>44449</v>
      </c>
      <c r="AU624" t="s">
        <v>1756</v>
      </c>
      <c r="AV624" t="s">
        <v>1756</v>
      </c>
      <c r="AZ624" t="s">
        <v>1766</v>
      </c>
      <c r="BA624" t="s">
        <v>1865</v>
      </c>
      <c r="BB624" t="s">
        <v>2751</v>
      </c>
      <c r="BC624" t="s">
        <v>2752</v>
      </c>
      <c r="BD624" t="s">
        <v>1756</v>
      </c>
      <c r="BE624" t="s">
        <v>824</v>
      </c>
      <c r="BF624" t="s">
        <v>824</v>
      </c>
    </row>
    <row r="625" spans="1:58">
      <c r="A625" t="s">
        <v>829</v>
      </c>
      <c r="B625">
        <v>6</v>
      </c>
      <c r="C625">
        <v>0</v>
      </c>
      <c r="D625">
        <v>9788</v>
      </c>
      <c r="E625" t="s">
        <v>2741</v>
      </c>
      <c r="F625">
        <v>53511012</v>
      </c>
      <c r="G625" t="s">
        <v>2041</v>
      </c>
      <c r="H625">
        <v>0</v>
      </c>
      <c r="I625" t="s">
        <v>2062</v>
      </c>
      <c r="J625">
        <v>138.05000000000001</v>
      </c>
      <c r="K625">
        <v>5</v>
      </c>
      <c r="L625" t="s">
        <v>2063</v>
      </c>
      <c r="M625" t="s">
        <v>2064</v>
      </c>
      <c r="N625" t="s">
        <v>1757</v>
      </c>
      <c r="O625" t="s">
        <v>1756</v>
      </c>
      <c r="P625" t="s">
        <v>1756</v>
      </c>
      <c r="Q625" s="387">
        <v>690.25</v>
      </c>
      <c r="R625">
        <v>89.732500000000002</v>
      </c>
      <c r="S625">
        <v>779.98249999999996</v>
      </c>
      <c r="T625" s="388">
        <v>44438</v>
      </c>
      <c r="U625">
        <v>0</v>
      </c>
      <c r="V625" t="s">
        <v>831</v>
      </c>
      <c r="W625" s="388">
        <v>44461</v>
      </c>
      <c r="X625">
        <v>163</v>
      </c>
      <c r="Y625">
        <v>0</v>
      </c>
      <c r="Z625">
        <v>0</v>
      </c>
      <c r="AA625" t="s">
        <v>1758</v>
      </c>
      <c r="AB625" t="s">
        <v>2044</v>
      </c>
      <c r="AD625" t="s">
        <v>2045</v>
      </c>
      <c r="AE625" t="s">
        <v>2046</v>
      </c>
      <c r="AI625" t="s">
        <v>1761</v>
      </c>
      <c r="AL625" t="s">
        <v>2742</v>
      </c>
      <c r="AM625">
        <v>6</v>
      </c>
      <c r="AN625" t="s">
        <v>2048</v>
      </c>
      <c r="AO625" t="s">
        <v>2049</v>
      </c>
      <c r="AP625">
        <v>0</v>
      </c>
      <c r="AQ625" s="388">
        <v>44445</v>
      </c>
      <c r="AS625" t="s">
        <v>1765</v>
      </c>
      <c r="AT625" s="388">
        <v>44449</v>
      </c>
      <c r="AU625" t="s">
        <v>1756</v>
      </c>
      <c r="AV625" t="s">
        <v>1756</v>
      </c>
      <c r="AZ625" t="s">
        <v>1766</v>
      </c>
      <c r="BA625" t="s">
        <v>1865</v>
      </c>
      <c r="BB625" t="s">
        <v>2751</v>
      </c>
      <c r="BC625" t="s">
        <v>2752</v>
      </c>
      <c r="BD625" t="s">
        <v>1756</v>
      </c>
      <c r="BE625" t="s">
        <v>824</v>
      </c>
      <c r="BF625" t="s">
        <v>824</v>
      </c>
    </row>
    <row r="626" spans="1:58">
      <c r="A626" t="s">
        <v>829</v>
      </c>
      <c r="B626">
        <v>6</v>
      </c>
      <c r="C626">
        <v>0</v>
      </c>
      <c r="D626">
        <v>9788</v>
      </c>
      <c r="E626" t="s">
        <v>2741</v>
      </c>
      <c r="F626">
        <v>53511012</v>
      </c>
      <c r="G626" t="s">
        <v>2041</v>
      </c>
      <c r="H626">
        <v>0</v>
      </c>
      <c r="I626" t="s">
        <v>2069</v>
      </c>
      <c r="J626">
        <v>144.6</v>
      </c>
      <c r="K626">
        <v>5</v>
      </c>
      <c r="L626" t="s">
        <v>2063</v>
      </c>
      <c r="M626" t="s">
        <v>2070</v>
      </c>
      <c r="N626" t="s">
        <v>1757</v>
      </c>
      <c r="O626" t="s">
        <v>1756</v>
      </c>
      <c r="P626" t="s">
        <v>1756</v>
      </c>
      <c r="Q626" s="387">
        <v>723</v>
      </c>
      <c r="R626">
        <v>93.990000000000009</v>
      </c>
      <c r="S626">
        <v>816.9899999999999</v>
      </c>
      <c r="T626" s="388">
        <v>44438</v>
      </c>
      <c r="U626">
        <v>0</v>
      </c>
      <c r="V626" t="s">
        <v>831</v>
      </c>
      <c r="W626" s="388">
        <v>44461</v>
      </c>
      <c r="X626">
        <v>163</v>
      </c>
      <c r="Y626">
        <v>0</v>
      </c>
      <c r="Z626">
        <v>0</v>
      </c>
      <c r="AA626" t="s">
        <v>1758</v>
      </c>
      <c r="AB626" t="s">
        <v>2044</v>
      </c>
      <c r="AD626" t="s">
        <v>2045</v>
      </c>
      <c r="AE626" t="s">
        <v>2046</v>
      </c>
      <c r="AI626" t="s">
        <v>1761</v>
      </c>
      <c r="AL626" t="s">
        <v>2742</v>
      </c>
      <c r="AM626">
        <v>6</v>
      </c>
      <c r="AN626" t="s">
        <v>2048</v>
      </c>
      <c r="AO626" t="s">
        <v>2049</v>
      </c>
      <c r="AP626">
        <v>0</v>
      </c>
      <c r="AQ626" s="388">
        <v>44445</v>
      </c>
      <c r="AS626" t="s">
        <v>1765</v>
      </c>
      <c r="AT626" s="388">
        <v>44449</v>
      </c>
      <c r="AU626" t="s">
        <v>1756</v>
      </c>
      <c r="AV626" t="s">
        <v>1756</v>
      </c>
      <c r="AZ626" t="s">
        <v>1766</v>
      </c>
      <c r="BA626" t="s">
        <v>1865</v>
      </c>
      <c r="BB626" t="s">
        <v>2753</v>
      </c>
      <c r="BC626" t="s">
        <v>2754</v>
      </c>
      <c r="BD626" t="s">
        <v>1756</v>
      </c>
      <c r="BE626" t="s">
        <v>824</v>
      </c>
      <c r="BF626" t="s">
        <v>824</v>
      </c>
    </row>
    <row r="627" spans="1:58">
      <c r="A627" t="s">
        <v>829</v>
      </c>
      <c r="B627">
        <v>6</v>
      </c>
      <c r="C627">
        <v>0</v>
      </c>
      <c r="D627">
        <v>9788</v>
      </c>
      <c r="E627" t="s">
        <v>2741</v>
      </c>
      <c r="F627">
        <v>53511012</v>
      </c>
      <c r="G627" t="s">
        <v>2041</v>
      </c>
      <c r="H627">
        <v>0</v>
      </c>
      <c r="I627" t="s">
        <v>2073</v>
      </c>
      <c r="J627">
        <v>243.75</v>
      </c>
      <c r="K627">
        <v>5</v>
      </c>
      <c r="L627" t="s">
        <v>1755</v>
      </c>
      <c r="M627" t="s">
        <v>2074</v>
      </c>
      <c r="N627" t="s">
        <v>1757</v>
      </c>
      <c r="O627" t="s">
        <v>1756</v>
      </c>
      <c r="P627" t="s">
        <v>1756</v>
      </c>
      <c r="Q627" s="387">
        <v>1218.75</v>
      </c>
      <c r="R627">
        <v>158.4375</v>
      </c>
      <c r="S627">
        <v>1377.1874999999998</v>
      </c>
      <c r="T627" s="388">
        <v>44438</v>
      </c>
      <c r="U627">
        <v>0</v>
      </c>
      <c r="V627" t="s">
        <v>831</v>
      </c>
      <c r="W627" s="388">
        <v>44461</v>
      </c>
      <c r="X627">
        <v>163</v>
      </c>
      <c r="Y627">
        <v>0</v>
      </c>
      <c r="Z627">
        <v>0</v>
      </c>
      <c r="AA627" t="s">
        <v>1758</v>
      </c>
      <c r="AB627" t="s">
        <v>2044</v>
      </c>
      <c r="AD627" t="s">
        <v>2045</v>
      </c>
      <c r="AE627" t="s">
        <v>2046</v>
      </c>
      <c r="AI627" t="s">
        <v>1761</v>
      </c>
      <c r="AL627" t="s">
        <v>2742</v>
      </c>
      <c r="AM627">
        <v>6</v>
      </c>
      <c r="AN627" t="s">
        <v>2048</v>
      </c>
      <c r="AO627" t="s">
        <v>2049</v>
      </c>
      <c r="AP627">
        <v>0</v>
      </c>
      <c r="AQ627" s="388">
        <v>44445</v>
      </c>
      <c r="AS627" t="s">
        <v>1765</v>
      </c>
      <c r="AT627" s="388">
        <v>44449</v>
      </c>
      <c r="AU627" t="s">
        <v>1756</v>
      </c>
      <c r="AV627" t="s">
        <v>1756</v>
      </c>
      <c r="AZ627" t="s">
        <v>1766</v>
      </c>
      <c r="BA627" t="s">
        <v>1865</v>
      </c>
      <c r="BB627" t="s">
        <v>2755</v>
      </c>
      <c r="BC627" t="s">
        <v>2756</v>
      </c>
      <c r="BD627" t="s">
        <v>1756</v>
      </c>
      <c r="BE627" t="s">
        <v>824</v>
      </c>
      <c r="BF627" t="s">
        <v>824</v>
      </c>
    </row>
    <row r="628" spans="1:58">
      <c r="A628" t="s">
        <v>829</v>
      </c>
      <c r="B628">
        <v>6</v>
      </c>
      <c r="C628">
        <v>0</v>
      </c>
      <c r="D628">
        <v>9788</v>
      </c>
      <c r="E628" t="s">
        <v>2741</v>
      </c>
      <c r="F628">
        <v>53511012</v>
      </c>
      <c r="G628" t="s">
        <v>2041</v>
      </c>
      <c r="H628">
        <v>0</v>
      </c>
      <c r="I628" t="s">
        <v>2073</v>
      </c>
      <c r="J628">
        <v>243.75</v>
      </c>
      <c r="K628">
        <v>1</v>
      </c>
      <c r="L628" t="s">
        <v>1755</v>
      </c>
      <c r="M628" t="s">
        <v>2074</v>
      </c>
      <c r="N628" t="s">
        <v>1757</v>
      </c>
      <c r="O628" t="s">
        <v>1756</v>
      </c>
      <c r="P628" t="s">
        <v>1756</v>
      </c>
      <c r="Q628" s="387">
        <v>243.75</v>
      </c>
      <c r="R628">
        <v>31.6875</v>
      </c>
      <c r="S628">
        <v>275.4375</v>
      </c>
      <c r="T628" s="388">
        <v>44438</v>
      </c>
      <c r="U628">
        <v>0</v>
      </c>
      <c r="V628" t="s">
        <v>831</v>
      </c>
      <c r="W628" s="388">
        <v>44461</v>
      </c>
      <c r="X628">
        <v>163</v>
      </c>
      <c r="Y628">
        <v>0</v>
      </c>
      <c r="Z628">
        <v>0</v>
      </c>
      <c r="AA628" t="s">
        <v>1758</v>
      </c>
      <c r="AB628" t="s">
        <v>2044</v>
      </c>
      <c r="AD628" t="s">
        <v>2045</v>
      </c>
      <c r="AE628" t="s">
        <v>2046</v>
      </c>
      <c r="AI628" t="s">
        <v>1761</v>
      </c>
      <c r="AL628" t="s">
        <v>2742</v>
      </c>
      <c r="AM628">
        <v>6</v>
      </c>
      <c r="AN628" t="s">
        <v>2048</v>
      </c>
      <c r="AO628" t="s">
        <v>2049</v>
      </c>
      <c r="AP628">
        <v>0</v>
      </c>
      <c r="AQ628" s="388">
        <v>44445</v>
      </c>
      <c r="AS628" t="s">
        <v>1765</v>
      </c>
      <c r="AT628" s="388">
        <v>44449</v>
      </c>
      <c r="AU628" t="s">
        <v>1756</v>
      </c>
      <c r="AV628" t="s">
        <v>1756</v>
      </c>
      <c r="AZ628" t="s">
        <v>1766</v>
      </c>
      <c r="BA628" t="s">
        <v>1865</v>
      </c>
      <c r="BB628" t="s">
        <v>2757</v>
      </c>
      <c r="BC628" t="s">
        <v>2758</v>
      </c>
      <c r="BD628" t="s">
        <v>1756</v>
      </c>
      <c r="BE628" t="s">
        <v>824</v>
      </c>
      <c r="BF628" t="s">
        <v>824</v>
      </c>
    </row>
    <row r="629" spans="1:58">
      <c r="A629" t="s">
        <v>829</v>
      </c>
      <c r="B629">
        <v>6</v>
      </c>
      <c r="C629">
        <v>0</v>
      </c>
      <c r="D629">
        <v>9788</v>
      </c>
      <c r="E629" t="s">
        <v>2741</v>
      </c>
      <c r="F629">
        <v>53511012</v>
      </c>
      <c r="G629" t="s">
        <v>2041</v>
      </c>
      <c r="H629">
        <v>0</v>
      </c>
      <c r="I629" t="s">
        <v>2079</v>
      </c>
      <c r="J629">
        <v>63.38</v>
      </c>
      <c r="K629">
        <v>9</v>
      </c>
      <c r="L629" t="s">
        <v>1771</v>
      </c>
      <c r="M629" t="s">
        <v>2080</v>
      </c>
      <c r="N629" t="s">
        <v>1757</v>
      </c>
      <c r="O629" t="s">
        <v>1756</v>
      </c>
      <c r="P629" t="s">
        <v>1756</v>
      </c>
      <c r="Q629" s="387">
        <v>570.41999999999996</v>
      </c>
      <c r="R629">
        <v>74.154600000000002</v>
      </c>
      <c r="S629">
        <v>644.57459999999992</v>
      </c>
      <c r="T629" s="388">
        <v>44438</v>
      </c>
      <c r="U629">
        <v>0</v>
      </c>
      <c r="V629" t="s">
        <v>831</v>
      </c>
      <c r="W629" s="388">
        <v>44461</v>
      </c>
      <c r="X629">
        <v>163</v>
      </c>
      <c r="Y629">
        <v>0</v>
      </c>
      <c r="Z629">
        <v>0</v>
      </c>
      <c r="AA629" t="s">
        <v>1758</v>
      </c>
      <c r="AB629" t="s">
        <v>2044</v>
      </c>
      <c r="AD629" t="s">
        <v>2045</v>
      </c>
      <c r="AE629" t="s">
        <v>2046</v>
      </c>
      <c r="AI629" t="s">
        <v>1761</v>
      </c>
      <c r="AL629" t="s">
        <v>2742</v>
      </c>
      <c r="AM629">
        <v>6</v>
      </c>
      <c r="AN629" t="s">
        <v>2048</v>
      </c>
      <c r="AO629" t="s">
        <v>2049</v>
      </c>
      <c r="AP629">
        <v>0</v>
      </c>
      <c r="AQ629" s="388">
        <v>44445</v>
      </c>
      <c r="AS629" t="s">
        <v>1765</v>
      </c>
      <c r="AT629" s="388">
        <v>44449</v>
      </c>
      <c r="AU629" t="s">
        <v>1756</v>
      </c>
      <c r="AV629" t="s">
        <v>1756</v>
      </c>
      <c r="AZ629" t="s">
        <v>1766</v>
      </c>
      <c r="BA629" t="s">
        <v>1865</v>
      </c>
      <c r="BB629" t="s">
        <v>2759</v>
      </c>
      <c r="BC629" t="s">
        <v>2760</v>
      </c>
      <c r="BD629" t="s">
        <v>1756</v>
      </c>
      <c r="BE629" t="s">
        <v>824</v>
      </c>
      <c r="BF629" t="s">
        <v>824</v>
      </c>
    </row>
    <row r="630" spans="1:58">
      <c r="A630" t="s">
        <v>829</v>
      </c>
      <c r="B630">
        <v>6</v>
      </c>
      <c r="C630">
        <v>0</v>
      </c>
      <c r="D630">
        <v>9788</v>
      </c>
      <c r="E630" t="s">
        <v>2741</v>
      </c>
      <c r="F630">
        <v>53511012</v>
      </c>
      <c r="G630" t="s">
        <v>2041</v>
      </c>
      <c r="H630">
        <v>0</v>
      </c>
      <c r="I630" t="s">
        <v>2079</v>
      </c>
      <c r="J630">
        <v>63.38</v>
      </c>
      <c r="K630">
        <v>9</v>
      </c>
      <c r="L630" t="s">
        <v>1771</v>
      </c>
      <c r="M630" t="s">
        <v>2080</v>
      </c>
      <c r="N630" t="s">
        <v>1757</v>
      </c>
      <c r="O630" t="s">
        <v>1756</v>
      </c>
      <c r="P630" t="s">
        <v>1756</v>
      </c>
      <c r="Q630" s="387">
        <v>570.41999999999996</v>
      </c>
      <c r="R630">
        <v>74.154600000000002</v>
      </c>
      <c r="S630">
        <v>644.57459999999992</v>
      </c>
      <c r="T630" s="388">
        <v>44438</v>
      </c>
      <c r="U630">
        <v>0</v>
      </c>
      <c r="V630" t="s">
        <v>831</v>
      </c>
      <c r="W630" s="388">
        <v>44461</v>
      </c>
      <c r="X630">
        <v>163</v>
      </c>
      <c r="Y630">
        <v>0</v>
      </c>
      <c r="Z630">
        <v>0</v>
      </c>
      <c r="AA630" t="s">
        <v>1758</v>
      </c>
      <c r="AB630" t="s">
        <v>2044</v>
      </c>
      <c r="AD630" t="s">
        <v>2045</v>
      </c>
      <c r="AE630" t="s">
        <v>2046</v>
      </c>
      <c r="AI630" t="s">
        <v>1761</v>
      </c>
      <c r="AL630" t="s">
        <v>2742</v>
      </c>
      <c r="AM630">
        <v>6</v>
      </c>
      <c r="AN630" t="s">
        <v>2048</v>
      </c>
      <c r="AO630" t="s">
        <v>2049</v>
      </c>
      <c r="AP630">
        <v>0</v>
      </c>
      <c r="AQ630" s="388">
        <v>44445</v>
      </c>
      <c r="AS630" t="s">
        <v>1765</v>
      </c>
      <c r="AT630" s="388">
        <v>44449</v>
      </c>
      <c r="AU630" t="s">
        <v>1756</v>
      </c>
      <c r="AV630" t="s">
        <v>1756</v>
      </c>
      <c r="AZ630" t="s">
        <v>1766</v>
      </c>
      <c r="BA630" t="s">
        <v>1865</v>
      </c>
      <c r="BB630" t="s">
        <v>2759</v>
      </c>
      <c r="BC630" t="s">
        <v>2760</v>
      </c>
      <c r="BD630" t="s">
        <v>1756</v>
      </c>
      <c r="BE630" t="s">
        <v>824</v>
      </c>
      <c r="BF630" t="s">
        <v>824</v>
      </c>
    </row>
    <row r="631" spans="1:58">
      <c r="A631" t="s">
        <v>829</v>
      </c>
      <c r="B631">
        <v>6</v>
      </c>
      <c r="C631">
        <v>0</v>
      </c>
      <c r="D631">
        <v>9788</v>
      </c>
      <c r="E631" t="s">
        <v>2741</v>
      </c>
      <c r="F631">
        <v>53511012</v>
      </c>
      <c r="G631" t="s">
        <v>2041</v>
      </c>
      <c r="H631">
        <v>0</v>
      </c>
      <c r="I631" t="s">
        <v>2083</v>
      </c>
      <c r="J631">
        <v>12.21</v>
      </c>
      <c r="K631">
        <v>9</v>
      </c>
      <c r="L631" t="s">
        <v>1771</v>
      </c>
      <c r="M631" t="s">
        <v>2084</v>
      </c>
      <c r="N631" t="s">
        <v>1757</v>
      </c>
      <c r="O631" t="s">
        <v>1756</v>
      </c>
      <c r="P631" t="s">
        <v>1756</v>
      </c>
      <c r="Q631" s="387">
        <v>109.89</v>
      </c>
      <c r="R631">
        <v>14.2857</v>
      </c>
      <c r="S631">
        <v>124.17569999999999</v>
      </c>
      <c r="T631" s="388">
        <v>44438</v>
      </c>
      <c r="U631">
        <v>0</v>
      </c>
      <c r="V631" t="s">
        <v>831</v>
      </c>
      <c r="W631" s="388">
        <v>44461</v>
      </c>
      <c r="X631">
        <v>163</v>
      </c>
      <c r="Y631">
        <v>0</v>
      </c>
      <c r="Z631">
        <v>0</v>
      </c>
      <c r="AA631" t="s">
        <v>1758</v>
      </c>
      <c r="AB631" t="s">
        <v>2044</v>
      </c>
      <c r="AD631" t="s">
        <v>2045</v>
      </c>
      <c r="AE631" t="s">
        <v>2046</v>
      </c>
      <c r="AI631" t="s">
        <v>1761</v>
      </c>
      <c r="AL631" t="s">
        <v>2742</v>
      </c>
      <c r="AM631">
        <v>6</v>
      </c>
      <c r="AN631" t="s">
        <v>2048</v>
      </c>
      <c r="AO631" t="s">
        <v>2049</v>
      </c>
      <c r="AP631">
        <v>0</v>
      </c>
      <c r="AQ631" s="388">
        <v>44445</v>
      </c>
      <c r="AS631" t="s">
        <v>1765</v>
      </c>
      <c r="AT631" s="388">
        <v>44449</v>
      </c>
      <c r="AU631" t="s">
        <v>1756</v>
      </c>
      <c r="AV631" t="s">
        <v>1756</v>
      </c>
      <c r="AZ631" t="s">
        <v>1766</v>
      </c>
      <c r="BA631" t="s">
        <v>1865</v>
      </c>
      <c r="BB631" t="s">
        <v>2761</v>
      </c>
      <c r="BC631" t="s">
        <v>2762</v>
      </c>
      <c r="BD631" t="s">
        <v>1756</v>
      </c>
      <c r="BE631" t="s">
        <v>824</v>
      </c>
      <c r="BF631" t="s">
        <v>824</v>
      </c>
    </row>
    <row r="632" spans="1:58">
      <c r="A632" t="s">
        <v>829</v>
      </c>
      <c r="B632">
        <v>6</v>
      </c>
      <c r="C632">
        <v>0</v>
      </c>
      <c r="D632">
        <v>9788</v>
      </c>
      <c r="E632" t="s">
        <v>2741</v>
      </c>
      <c r="F632">
        <v>53511012</v>
      </c>
      <c r="G632" t="s">
        <v>2041</v>
      </c>
      <c r="H632">
        <v>0</v>
      </c>
      <c r="I632" t="s">
        <v>2083</v>
      </c>
      <c r="J632">
        <v>12.21</v>
      </c>
      <c r="K632">
        <v>9</v>
      </c>
      <c r="L632" t="s">
        <v>1771</v>
      </c>
      <c r="M632" t="s">
        <v>2084</v>
      </c>
      <c r="N632" t="s">
        <v>1757</v>
      </c>
      <c r="O632" t="s">
        <v>1756</v>
      </c>
      <c r="P632" t="s">
        <v>1756</v>
      </c>
      <c r="Q632" s="387">
        <v>109.89</v>
      </c>
      <c r="R632">
        <v>14.2857</v>
      </c>
      <c r="S632">
        <v>124.17569999999999</v>
      </c>
      <c r="T632" s="388">
        <v>44438</v>
      </c>
      <c r="U632">
        <v>0</v>
      </c>
      <c r="V632" t="s">
        <v>831</v>
      </c>
      <c r="W632" s="388">
        <v>44461</v>
      </c>
      <c r="X632">
        <v>163</v>
      </c>
      <c r="Y632">
        <v>0</v>
      </c>
      <c r="Z632">
        <v>0</v>
      </c>
      <c r="AA632" t="s">
        <v>1758</v>
      </c>
      <c r="AB632" t="s">
        <v>2044</v>
      </c>
      <c r="AD632" t="s">
        <v>2045</v>
      </c>
      <c r="AE632" t="s">
        <v>2046</v>
      </c>
      <c r="AI632" t="s">
        <v>1761</v>
      </c>
      <c r="AL632" t="s">
        <v>2742</v>
      </c>
      <c r="AM632">
        <v>6</v>
      </c>
      <c r="AN632" t="s">
        <v>2048</v>
      </c>
      <c r="AO632" t="s">
        <v>2049</v>
      </c>
      <c r="AP632">
        <v>0</v>
      </c>
      <c r="AQ632" s="388">
        <v>44445</v>
      </c>
      <c r="AS632" t="s">
        <v>1765</v>
      </c>
      <c r="AT632" s="388">
        <v>44449</v>
      </c>
      <c r="AU632" t="s">
        <v>1756</v>
      </c>
      <c r="AV632" t="s">
        <v>1756</v>
      </c>
      <c r="AZ632" t="s">
        <v>1766</v>
      </c>
      <c r="BA632" t="s">
        <v>1865</v>
      </c>
      <c r="BB632" t="s">
        <v>2761</v>
      </c>
      <c r="BC632" t="s">
        <v>2762</v>
      </c>
      <c r="BD632" t="s">
        <v>1756</v>
      </c>
      <c r="BE632" t="s">
        <v>824</v>
      </c>
      <c r="BF632" t="s">
        <v>824</v>
      </c>
    </row>
    <row r="633" spans="1:58">
      <c r="A633" t="s">
        <v>829</v>
      </c>
      <c r="B633">
        <v>6</v>
      </c>
      <c r="C633">
        <v>0</v>
      </c>
      <c r="D633">
        <v>9788</v>
      </c>
      <c r="E633" t="s">
        <v>2741</v>
      </c>
      <c r="F633">
        <v>53511012</v>
      </c>
      <c r="G633" t="s">
        <v>2041</v>
      </c>
      <c r="H633">
        <v>0</v>
      </c>
      <c r="I633" t="s">
        <v>2089</v>
      </c>
      <c r="J633">
        <v>146.96</v>
      </c>
      <c r="K633">
        <v>9</v>
      </c>
      <c r="L633" t="s">
        <v>2063</v>
      </c>
      <c r="M633" t="s">
        <v>2090</v>
      </c>
      <c r="N633" t="s">
        <v>1757</v>
      </c>
      <c r="O633" t="s">
        <v>1756</v>
      </c>
      <c r="P633" t="s">
        <v>1756</v>
      </c>
      <c r="Q633" s="387">
        <v>1322.64</v>
      </c>
      <c r="R633">
        <v>171.94320000000002</v>
      </c>
      <c r="S633">
        <v>1494.5832</v>
      </c>
      <c r="T633" s="388">
        <v>44438</v>
      </c>
      <c r="U633">
        <v>0</v>
      </c>
      <c r="V633" t="s">
        <v>831</v>
      </c>
      <c r="W633" s="388">
        <v>44461</v>
      </c>
      <c r="X633">
        <v>163</v>
      </c>
      <c r="Y633">
        <v>0</v>
      </c>
      <c r="Z633">
        <v>0</v>
      </c>
      <c r="AA633" t="s">
        <v>1758</v>
      </c>
      <c r="AB633" t="s">
        <v>2044</v>
      </c>
      <c r="AD633" t="s">
        <v>2045</v>
      </c>
      <c r="AE633" t="s">
        <v>2046</v>
      </c>
      <c r="AI633" t="s">
        <v>1761</v>
      </c>
      <c r="AL633" t="s">
        <v>2742</v>
      </c>
      <c r="AM633">
        <v>6</v>
      </c>
      <c r="AN633" t="s">
        <v>2048</v>
      </c>
      <c r="AO633" t="s">
        <v>2049</v>
      </c>
      <c r="AP633">
        <v>0</v>
      </c>
      <c r="AQ633" s="388">
        <v>44445</v>
      </c>
      <c r="AS633" t="s">
        <v>1765</v>
      </c>
      <c r="AT633" s="388">
        <v>44449</v>
      </c>
      <c r="AU633" t="s">
        <v>1756</v>
      </c>
      <c r="AV633" t="s">
        <v>1756</v>
      </c>
      <c r="AZ633" t="s">
        <v>1766</v>
      </c>
      <c r="BA633" t="s">
        <v>1865</v>
      </c>
      <c r="BB633" t="s">
        <v>2763</v>
      </c>
      <c r="BC633" t="s">
        <v>2764</v>
      </c>
      <c r="BD633" t="s">
        <v>1756</v>
      </c>
      <c r="BE633" t="s">
        <v>824</v>
      </c>
      <c r="BF633" t="s">
        <v>824</v>
      </c>
    </row>
    <row r="634" spans="1:58">
      <c r="A634" t="s">
        <v>829</v>
      </c>
      <c r="B634">
        <v>6</v>
      </c>
      <c r="C634">
        <v>0</v>
      </c>
      <c r="D634">
        <v>9788</v>
      </c>
      <c r="E634" t="s">
        <v>2741</v>
      </c>
      <c r="F634">
        <v>53511012</v>
      </c>
      <c r="G634" t="s">
        <v>2041</v>
      </c>
      <c r="H634">
        <v>0</v>
      </c>
      <c r="I634" t="s">
        <v>2089</v>
      </c>
      <c r="J634">
        <v>146.96</v>
      </c>
      <c r="K634">
        <v>9</v>
      </c>
      <c r="L634" t="s">
        <v>2063</v>
      </c>
      <c r="M634" t="s">
        <v>2090</v>
      </c>
      <c r="N634" t="s">
        <v>1757</v>
      </c>
      <c r="O634" t="s">
        <v>1756</v>
      </c>
      <c r="P634" t="s">
        <v>1756</v>
      </c>
      <c r="Q634" s="387">
        <v>1322.64</v>
      </c>
      <c r="R634">
        <v>171.94320000000002</v>
      </c>
      <c r="S634">
        <v>1494.5832</v>
      </c>
      <c r="T634" s="388">
        <v>44438</v>
      </c>
      <c r="U634">
        <v>0</v>
      </c>
      <c r="V634" t="s">
        <v>831</v>
      </c>
      <c r="W634" s="388">
        <v>44461</v>
      </c>
      <c r="X634">
        <v>163</v>
      </c>
      <c r="Y634">
        <v>0</v>
      </c>
      <c r="Z634">
        <v>0</v>
      </c>
      <c r="AA634" t="s">
        <v>1758</v>
      </c>
      <c r="AB634" t="s">
        <v>2044</v>
      </c>
      <c r="AD634" t="s">
        <v>2045</v>
      </c>
      <c r="AE634" t="s">
        <v>2046</v>
      </c>
      <c r="AI634" t="s">
        <v>1761</v>
      </c>
      <c r="AL634" t="s">
        <v>2742</v>
      </c>
      <c r="AM634">
        <v>6</v>
      </c>
      <c r="AN634" t="s">
        <v>2048</v>
      </c>
      <c r="AO634" t="s">
        <v>2049</v>
      </c>
      <c r="AP634">
        <v>0</v>
      </c>
      <c r="AQ634" s="388">
        <v>44445</v>
      </c>
      <c r="AS634" t="s">
        <v>1765</v>
      </c>
      <c r="AT634" s="388">
        <v>44449</v>
      </c>
      <c r="AU634" t="s">
        <v>1756</v>
      </c>
      <c r="AV634" t="s">
        <v>1756</v>
      </c>
      <c r="AZ634" t="s">
        <v>1766</v>
      </c>
      <c r="BA634" t="s">
        <v>1865</v>
      </c>
      <c r="BB634" t="s">
        <v>2763</v>
      </c>
      <c r="BC634" t="s">
        <v>2764</v>
      </c>
      <c r="BD634" t="s">
        <v>1756</v>
      </c>
      <c r="BE634" t="s">
        <v>824</v>
      </c>
      <c r="BF634" t="s">
        <v>824</v>
      </c>
    </row>
    <row r="635" spans="1:58">
      <c r="A635" t="s">
        <v>829</v>
      </c>
      <c r="B635">
        <v>6</v>
      </c>
      <c r="C635">
        <v>0</v>
      </c>
      <c r="D635">
        <v>9788</v>
      </c>
      <c r="E635" t="s">
        <v>2741</v>
      </c>
      <c r="F635">
        <v>53511012</v>
      </c>
      <c r="G635" t="s">
        <v>2041</v>
      </c>
      <c r="H635">
        <v>0</v>
      </c>
      <c r="I635" t="s">
        <v>2089</v>
      </c>
      <c r="J635">
        <v>146.96</v>
      </c>
      <c r="K635">
        <v>9</v>
      </c>
      <c r="L635" t="s">
        <v>2063</v>
      </c>
      <c r="M635" t="s">
        <v>2090</v>
      </c>
      <c r="N635" t="s">
        <v>1757</v>
      </c>
      <c r="O635" t="s">
        <v>1756</v>
      </c>
      <c r="P635" t="s">
        <v>1756</v>
      </c>
      <c r="Q635" s="387">
        <v>1322.64</v>
      </c>
      <c r="R635">
        <v>171.94320000000002</v>
      </c>
      <c r="S635">
        <v>1494.5832</v>
      </c>
      <c r="T635" s="388">
        <v>44438</v>
      </c>
      <c r="U635">
        <v>0</v>
      </c>
      <c r="V635" t="s">
        <v>831</v>
      </c>
      <c r="W635" s="388">
        <v>44461</v>
      </c>
      <c r="X635">
        <v>163</v>
      </c>
      <c r="Y635">
        <v>0</v>
      </c>
      <c r="Z635">
        <v>0</v>
      </c>
      <c r="AA635" t="s">
        <v>1758</v>
      </c>
      <c r="AB635" t="s">
        <v>2044</v>
      </c>
      <c r="AD635" t="s">
        <v>2045</v>
      </c>
      <c r="AE635" t="s">
        <v>2046</v>
      </c>
      <c r="AI635" t="s">
        <v>1761</v>
      </c>
      <c r="AL635" t="s">
        <v>2742</v>
      </c>
      <c r="AM635">
        <v>6</v>
      </c>
      <c r="AN635" t="s">
        <v>2048</v>
      </c>
      <c r="AO635" t="s">
        <v>2049</v>
      </c>
      <c r="AP635">
        <v>0</v>
      </c>
      <c r="AQ635" s="388">
        <v>44445</v>
      </c>
      <c r="AS635" t="s">
        <v>1765</v>
      </c>
      <c r="AT635" s="388">
        <v>44449</v>
      </c>
      <c r="AU635" t="s">
        <v>1756</v>
      </c>
      <c r="AV635" t="s">
        <v>1756</v>
      </c>
      <c r="AZ635" t="s">
        <v>1766</v>
      </c>
      <c r="BA635" t="s">
        <v>1865</v>
      </c>
      <c r="BB635" t="s">
        <v>2763</v>
      </c>
      <c r="BC635" t="s">
        <v>2764</v>
      </c>
      <c r="BD635" t="s">
        <v>1756</v>
      </c>
      <c r="BE635" t="s">
        <v>824</v>
      </c>
      <c r="BF635" t="s">
        <v>824</v>
      </c>
    </row>
    <row r="636" spans="1:58">
      <c r="A636" t="s">
        <v>829</v>
      </c>
      <c r="B636">
        <v>6</v>
      </c>
      <c r="C636">
        <v>0</v>
      </c>
      <c r="D636">
        <v>9788</v>
      </c>
      <c r="E636" t="s">
        <v>2741</v>
      </c>
      <c r="F636">
        <v>53511012</v>
      </c>
      <c r="G636" t="s">
        <v>2041</v>
      </c>
      <c r="H636">
        <v>0</v>
      </c>
      <c r="I636" t="s">
        <v>2095</v>
      </c>
      <c r="J636">
        <v>138.44999999999999</v>
      </c>
      <c r="K636">
        <v>9</v>
      </c>
      <c r="L636" t="s">
        <v>2063</v>
      </c>
      <c r="M636" t="s">
        <v>2096</v>
      </c>
      <c r="N636" t="s">
        <v>1757</v>
      </c>
      <c r="O636" t="s">
        <v>1756</v>
      </c>
      <c r="P636" t="s">
        <v>1756</v>
      </c>
      <c r="Q636" s="387">
        <v>1246.05</v>
      </c>
      <c r="R636">
        <v>161.98650000000001</v>
      </c>
      <c r="S636">
        <v>1408.0364999999997</v>
      </c>
      <c r="T636" s="388">
        <v>44438</v>
      </c>
      <c r="U636">
        <v>0</v>
      </c>
      <c r="V636" t="s">
        <v>831</v>
      </c>
      <c r="W636" s="388">
        <v>44461</v>
      </c>
      <c r="X636">
        <v>163</v>
      </c>
      <c r="Y636">
        <v>0</v>
      </c>
      <c r="Z636">
        <v>0</v>
      </c>
      <c r="AA636" t="s">
        <v>1758</v>
      </c>
      <c r="AB636" t="s">
        <v>2044</v>
      </c>
      <c r="AD636" t="s">
        <v>2045</v>
      </c>
      <c r="AE636" t="s">
        <v>2046</v>
      </c>
      <c r="AI636" t="s">
        <v>1761</v>
      </c>
      <c r="AL636" t="s">
        <v>2742</v>
      </c>
      <c r="AM636">
        <v>6</v>
      </c>
      <c r="AN636" t="s">
        <v>2048</v>
      </c>
      <c r="AO636" t="s">
        <v>2049</v>
      </c>
      <c r="AP636">
        <v>0</v>
      </c>
      <c r="AQ636" s="388">
        <v>44445</v>
      </c>
      <c r="AS636" t="s">
        <v>1765</v>
      </c>
      <c r="AT636" s="388">
        <v>44449</v>
      </c>
      <c r="AU636" t="s">
        <v>1756</v>
      </c>
      <c r="AV636" t="s">
        <v>1756</v>
      </c>
      <c r="AZ636" t="s">
        <v>1766</v>
      </c>
      <c r="BA636" t="s">
        <v>1865</v>
      </c>
      <c r="BB636" t="s">
        <v>2765</v>
      </c>
      <c r="BC636" t="s">
        <v>2766</v>
      </c>
      <c r="BD636" t="s">
        <v>1756</v>
      </c>
      <c r="BE636" t="s">
        <v>824</v>
      </c>
      <c r="BF636" t="s">
        <v>824</v>
      </c>
    </row>
    <row r="637" spans="1:58">
      <c r="A637" t="s">
        <v>829</v>
      </c>
      <c r="B637">
        <v>6</v>
      </c>
      <c r="C637">
        <v>0</v>
      </c>
      <c r="D637">
        <v>9788</v>
      </c>
      <c r="E637" t="s">
        <v>2741</v>
      </c>
      <c r="F637">
        <v>53511012</v>
      </c>
      <c r="G637" t="s">
        <v>2041</v>
      </c>
      <c r="H637">
        <v>0</v>
      </c>
      <c r="I637" t="s">
        <v>2095</v>
      </c>
      <c r="J637">
        <v>138.44999999999999</v>
      </c>
      <c r="K637">
        <v>9</v>
      </c>
      <c r="L637" t="s">
        <v>2063</v>
      </c>
      <c r="M637" t="s">
        <v>2096</v>
      </c>
      <c r="N637" t="s">
        <v>1757</v>
      </c>
      <c r="O637" t="s">
        <v>1756</v>
      </c>
      <c r="P637" t="s">
        <v>1756</v>
      </c>
      <c r="Q637" s="387">
        <v>1246.05</v>
      </c>
      <c r="R637">
        <v>161.98650000000001</v>
      </c>
      <c r="S637">
        <v>1408.0364999999997</v>
      </c>
      <c r="T637" s="388">
        <v>44438</v>
      </c>
      <c r="U637">
        <v>0</v>
      </c>
      <c r="V637" t="s">
        <v>831</v>
      </c>
      <c r="W637" s="388">
        <v>44461</v>
      </c>
      <c r="X637">
        <v>163</v>
      </c>
      <c r="Y637">
        <v>0</v>
      </c>
      <c r="Z637">
        <v>0</v>
      </c>
      <c r="AA637" t="s">
        <v>1758</v>
      </c>
      <c r="AB637" t="s">
        <v>2044</v>
      </c>
      <c r="AD637" t="s">
        <v>2045</v>
      </c>
      <c r="AE637" t="s">
        <v>2046</v>
      </c>
      <c r="AI637" t="s">
        <v>1761</v>
      </c>
      <c r="AL637" t="s">
        <v>2742</v>
      </c>
      <c r="AM637">
        <v>6</v>
      </c>
      <c r="AN637" t="s">
        <v>2048</v>
      </c>
      <c r="AO637" t="s">
        <v>2049</v>
      </c>
      <c r="AP637">
        <v>0</v>
      </c>
      <c r="AQ637" s="388">
        <v>44445</v>
      </c>
      <c r="AS637" t="s">
        <v>1765</v>
      </c>
      <c r="AT637" s="388">
        <v>44449</v>
      </c>
      <c r="AU637" t="s">
        <v>1756</v>
      </c>
      <c r="AV637" t="s">
        <v>1756</v>
      </c>
      <c r="AZ637" t="s">
        <v>1766</v>
      </c>
      <c r="BA637" t="s">
        <v>1865</v>
      </c>
      <c r="BB637" t="s">
        <v>2765</v>
      </c>
      <c r="BC637" t="s">
        <v>2766</v>
      </c>
      <c r="BD637" t="s">
        <v>1756</v>
      </c>
      <c r="BE637" t="s">
        <v>824</v>
      </c>
      <c r="BF637" t="s">
        <v>824</v>
      </c>
    </row>
    <row r="638" spans="1:58">
      <c r="A638" t="s">
        <v>829</v>
      </c>
      <c r="B638">
        <v>6</v>
      </c>
      <c r="C638">
        <v>0</v>
      </c>
      <c r="D638">
        <v>9774</v>
      </c>
      <c r="E638" t="s">
        <v>2767</v>
      </c>
      <c r="F638">
        <v>53511012</v>
      </c>
      <c r="G638" t="s">
        <v>2041</v>
      </c>
      <c r="H638">
        <v>0</v>
      </c>
      <c r="I638" t="s">
        <v>2052</v>
      </c>
      <c r="J638">
        <v>75</v>
      </c>
      <c r="K638">
        <v>11</v>
      </c>
      <c r="L638" t="s">
        <v>1771</v>
      </c>
      <c r="M638" t="s">
        <v>1756</v>
      </c>
      <c r="N638" t="s">
        <v>1756</v>
      </c>
      <c r="O638" t="s">
        <v>2053</v>
      </c>
      <c r="P638" t="s">
        <v>1757</v>
      </c>
      <c r="Q638" s="387">
        <v>825</v>
      </c>
      <c r="R638">
        <v>107.25</v>
      </c>
      <c r="S638">
        <v>932.24999999999989</v>
      </c>
      <c r="T638" s="388">
        <v>44437</v>
      </c>
      <c r="U638">
        <v>0</v>
      </c>
      <c r="V638" t="s">
        <v>831</v>
      </c>
      <c r="W638" s="388">
        <v>44461</v>
      </c>
      <c r="X638">
        <v>163</v>
      </c>
      <c r="Y638">
        <v>0</v>
      </c>
      <c r="Z638">
        <v>0</v>
      </c>
      <c r="AA638" t="s">
        <v>1758</v>
      </c>
      <c r="AB638" t="s">
        <v>2044</v>
      </c>
      <c r="AD638" t="s">
        <v>2045</v>
      </c>
      <c r="AE638" t="s">
        <v>2046</v>
      </c>
      <c r="AI638" t="s">
        <v>1761</v>
      </c>
      <c r="AL638" t="s">
        <v>2768</v>
      </c>
      <c r="AM638">
        <v>6</v>
      </c>
      <c r="AN638" t="s">
        <v>2769</v>
      </c>
      <c r="AO638" t="s">
        <v>2732</v>
      </c>
      <c r="AP638">
        <v>0</v>
      </c>
      <c r="AQ638" s="388">
        <v>44445</v>
      </c>
      <c r="AS638" t="s">
        <v>1765</v>
      </c>
      <c r="AT638" s="388">
        <v>44449</v>
      </c>
      <c r="AU638" t="s">
        <v>1756</v>
      </c>
      <c r="AV638" t="s">
        <v>1756</v>
      </c>
      <c r="AZ638" t="s">
        <v>1766</v>
      </c>
      <c r="BA638" t="s">
        <v>1865</v>
      </c>
      <c r="BB638" t="s">
        <v>2770</v>
      </c>
      <c r="BC638" t="s">
        <v>2771</v>
      </c>
      <c r="BD638" t="s">
        <v>1756</v>
      </c>
      <c r="BE638" t="s">
        <v>824</v>
      </c>
      <c r="BF638" t="s">
        <v>824</v>
      </c>
    </row>
    <row r="639" spans="1:58">
      <c r="A639" t="s">
        <v>829</v>
      </c>
      <c r="B639">
        <v>6</v>
      </c>
      <c r="C639">
        <v>0</v>
      </c>
      <c r="D639">
        <v>9774</v>
      </c>
      <c r="E639" t="s">
        <v>2767</v>
      </c>
      <c r="F639">
        <v>53511012</v>
      </c>
      <c r="G639" t="s">
        <v>2041</v>
      </c>
      <c r="H639">
        <v>0</v>
      </c>
      <c r="I639" t="s">
        <v>2056</v>
      </c>
      <c r="J639">
        <v>210</v>
      </c>
      <c r="K639">
        <v>1</v>
      </c>
      <c r="L639" t="s">
        <v>1755</v>
      </c>
      <c r="M639" t="s">
        <v>1756</v>
      </c>
      <c r="N639" t="s">
        <v>1756</v>
      </c>
      <c r="P639" t="s">
        <v>1757</v>
      </c>
      <c r="Q639" s="387">
        <v>210</v>
      </c>
      <c r="R639">
        <v>27.3</v>
      </c>
      <c r="S639">
        <v>237.29999999999998</v>
      </c>
      <c r="T639" s="388">
        <v>44437</v>
      </c>
      <c r="U639">
        <v>0</v>
      </c>
      <c r="V639" t="s">
        <v>831</v>
      </c>
      <c r="W639" s="388">
        <v>44461</v>
      </c>
      <c r="X639">
        <v>163</v>
      </c>
      <c r="Y639">
        <v>0</v>
      </c>
      <c r="Z639">
        <v>0</v>
      </c>
      <c r="AA639" t="s">
        <v>1758</v>
      </c>
      <c r="AB639" t="s">
        <v>2044</v>
      </c>
      <c r="AD639" t="s">
        <v>2045</v>
      </c>
      <c r="AE639" t="s">
        <v>2046</v>
      </c>
      <c r="AI639" t="s">
        <v>1761</v>
      </c>
      <c r="AL639" t="s">
        <v>2768</v>
      </c>
      <c r="AM639">
        <v>6</v>
      </c>
      <c r="AN639" t="s">
        <v>2769</v>
      </c>
      <c r="AO639" t="s">
        <v>2732</v>
      </c>
      <c r="AP639">
        <v>0</v>
      </c>
      <c r="AQ639" s="388">
        <v>44445</v>
      </c>
      <c r="AS639" t="s">
        <v>1765</v>
      </c>
      <c r="AT639" s="388">
        <v>44449</v>
      </c>
      <c r="AU639" t="s">
        <v>1756</v>
      </c>
      <c r="AV639" t="s">
        <v>1756</v>
      </c>
      <c r="AZ639" t="s">
        <v>1766</v>
      </c>
      <c r="BA639" t="s">
        <v>1865</v>
      </c>
      <c r="BB639" t="s">
        <v>2772</v>
      </c>
      <c r="BC639" t="s">
        <v>2773</v>
      </c>
      <c r="BD639" t="s">
        <v>1756</v>
      </c>
      <c r="BE639" t="s">
        <v>824</v>
      </c>
      <c r="BF639" t="s">
        <v>824</v>
      </c>
    </row>
    <row r="640" spans="1:58">
      <c r="A640" t="s">
        <v>829</v>
      </c>
      <c r="B640">
        <v>6</v>
      </c>
      <c r="C640">
        <v>0</v>
      </c>
      <c r="D640">
        <v>9774</v>
      </c>
      <c r="E640" t="s">
        <v>2767</v>
      </c>
      <c r="F640">
        <v>53511012</v>
      </c>
      <c r="G640" t="s">
        <v>2041</v>
      </c>
      <c r="H640">
        <v>0</v>
      </c>
      <c r="I640" t="s">
        <v>2062</v>
      </c>
      <c r="J640">
        <v>138.05000000000001</v>
      </c>
      <c r="K640">
        <v>9</v>
      </c>
      <c r="L640" t="s">
        <v>2063</v>
      </c>
      <c r="M640" t="s">
        <v>2064</v>
      </c>
      <c r="N640" t="s">
        <v>1757</v>
      </c>
      <c r="O640" t="s">
        <v>1756</v>
      </c>
      <c r="P640" t="s">
        <v>1756</v>
      </c>
      <c r="Q640" s="387">
        <v>1242.45</v>
      </c>
      <c r="R640">
        <v>161.51850000000002</v>
      </c>
      <c r="S640">
        <v>1403.9684999999999</v>
      </c>
      <c r="T640" s="388">
        <v>44437</v>
      </c>
      <c r="U640">
        <v>0</v>
      </c>
      <c r="V640" t="s">
        <v>831</v>
      </c>
      <c r="W640" s="388">
        <v>44461</v>
      </c>
      <c r="X640">
        <v>163</v>
      </c>
      <c r="Y640">
        <v>0</v>
      </c>
      <c r="Z640">
        <v>0</v>
      </c>
      <c r="AA640" t="s">
        <v>1758</v>
      </c>
      <c r="AB640" t="s">
        <v>2044</v>
      </c>
      <c r="AD640" t="s">
        <v>2045</v>
      </c>
      <c r="AE640" t="s">
        <v>2046</v>
      </c>
      <c r="AI640" t="s">
        <v>1761</v>
      </c>
      <c r="AL640" t="s">
        <v>2768</v>
      </c>
      <c r="AM640">
        <v>6</v>
      </c>
      <c r="AN640" t="s">
        <v>2769</v>
      </c>
      <c r="AO640" t="s">
        <v>2732</v>
      </c>
      <c r="AP640">
        <v>0</v>
      </c>
      <c r="AQ640" s="388">
        <v>44445</v>
      </c>
      <c r="AS640" t="s">
        <v>1765</v>
      </c>
      <c r="AT640" s="388">
        <v>44449</v>
      </c>
      <c r="AU640" t="s">
        <v>1756</v>
      </c>
      <c r="AV640" t="s">
        <v>1756</v>
      </c>
      <c r="AZ640" t="s">
        <v>1766</v>
      </c>
      <c r="BA640" t="s">
        <v>1865</v>
      </c>
      <c r="BB640" t="s">
        <v>2774</v>
      </c>
      <c r="BC640" t="s">
        <v>2775</v>
      </c>
      <c r="BD640" t="s">
        <v>1756</v>
      </c>
      <c r="BE640" t="s">
        <v>824</v>
      </c>
      <c r="BF640" t="s">
        <v>824</v>
      </c>
    </row>
    <row r="641" spans="1:58">
      <c r="A641" t="s">
        <v>829</v>
      </c>
      <c r="B641">
        <v>6</v>
      </c>
      <c r="C641">
        <v>0</v>
      </c>
      <c r="D641">
        <v>9773</v>
      </c>
      <c r="E641" t="s">
        <v>2776</v>
      </c>
      <c r="F641">
        <v>53511012</v>
      </c>
      <c r="G641" t="s">
        <v>2041</v>
      </c>
      <c r="H641">
        <v>0</v>
      </c>
      <c r="I641" t="s">
        <v>2042</v>
      </c>
      <c r="J641">
        <v>60</v>
      </c>
      <c r="K641">
        <v>5</v>
      </c>
      <c r="L641" t="s">
        <v>1771</v>
      </c>
      <c r="M641" t="s">
        <v>1756</v>
      </c>
      <c r="N641" t="s">
        <v>1756</v>
      </c>
      <c r="O641" t="s">
        <v>2043</v>
      </c>
      <c r="P641" t="s">
        <v>1757</v>
      </c>
      <c r="Q641" s="387">
        <v>300</v>
      </c>
      <c r="R641">
        <v>39</v>
      </c>
      <c r="S641">
        <v>338.99999999999994</v>
      </c>
      <c r="T641" s="388">
        <v>44437</v>
      </c>
      <c r="U641">
        <v>0</v>
      </c>
      <c r="V641" t="s">
        <v>831</v>
      </c>
      <c r="W641" s="388">
        <v>44461</v>
      </c>
      <c r="X641">
        <v>163</v>
      </c>
      <c r="Y641">
        <v>0</v>
      </c>
      <c r="Z641">
        <v>0</v>
      </c>
      <c r="AA641" t="s">
        <v>1758</v>
      </c>
      <c r="AB641" t="s">
        <v>2044</v>
      </c>
      <c r="AD641" t="s">
        <v>2045</v>
      </c>
      <c r="AE641" t="s">
        <v>2046</v>
      </c>
      <c r="AI641" t="s">
        <v>1761</v>
      </c>
      <c r="AL641" t="s">
        <v>2777</v>
      </c>
      <c r="AM641">
        <v>6</v>
      </c>
      <c r="AN641" t="s">
        <v>2048</v>
      </c>
      <c r="AO641" t="s">
        <v>2049</v>
      </c>
      <c r="AP641">
        <v>0</v>
      </c>
      <c r="AQ641" s="388">
        <v>44445</v>
      </c>
      <c r="AS641" t="s">
        <v>1765</v>
      </c>
      <c r="AT641" s="388">
        <v>44449</v>
      </c>
      <c r="AU641" t="s">
        <v>1756</v>
      </c>
      <c r="AV641" t="s">
        <v>1756</v>
      </c>
      <c r="AZ641" t="s">
        <v>1766</v>
      </c>
      <c r="BA641" t="s">
        <v>1865</v>
      </c>
      <c r="BB641" t="s">
        <v>2778</v>
      </c>
      <c r="BC641" t="s">
        <v>2779</v>
      </c>
      <c r="BD641" t="s">
        <v>1756</v>
      </c>
      <c r="BE641" t="s">
        <v>824</v>
      </c>
      <c r="BF641" t="s">
        <v>824</v>
      </c>
    </row>
    <row r="642" spans="1:58">
      <c r="A642" t="s">
        <v>829</v>
      </c>
      <c r="B642">
        <v>6</v>
      </c>
      <c r="C642">
        <v>0</v>
      </c>
      <c r="D642">
        <v>9773</v>
      </c>
      <c r="E642" t="s">
        <v>2776</v>
      </c>
      <c r="F642">
        <v>53511012</v>
      </c>
      <c r="G642" t="s">
        <v>2041</v>
      </c>
      <c r="H642">
        <v>0</v>
      </c>
      <c r="I642" t="s">
        <v>2103</v>
      </c>
      <c r="J642">
        <v>70</v>
      </c>
      <c r="K642">
        <v>12</v>
      </c>
      <c r="L642" t="s">
        <v>1771</v>
      </c>
      <c r="M642" t="s">
        <v>1756</v>
      </c>
      <c r="N642" t="s">
        <v>1756</v>
      </c>
      <c r="O642" t="s">
        <v>2104</v>
      </c>
      <c r="P642" t="s">
        <v>1757</v>
      </c>
      <c r="Q642" s="387">
        <v>840</v>
      </c>
      <c r="R642">
        <v>109.2</v>
      </c>
      <c r="S642">
        <v>949.19999999999993</v>
      </c>
      <c r="T642" s="388">
        <v>44437</v>
      </c>
      <c r="U642">
        <v>0</v>
      </c>
      <c r="V642" t="s">
        <v>831</v>
      </c>
      <c r="W642" s="388">
        <v>44461</v>
      </c>
      <c r="X642">
        <v>163</v>
      </c>
      <c r="Y642">
        <v>0</v>
      </c>
      <c r="Z642">
        <v>0</v>
      </c>
      <c r="AA642" t="s">
        <v>1758</v>
      </c>
      <c r="AB642" t="s">
        <v>2044</v>
      </c>
      <c r="AD642" t="s">
        <v>2045</v>
      </c>
      <c r="AE642" t="s">
        <v>2046</v>
      </c>
      <c r="AI642" t="s">
        <v>1761</v>
      </c>
      <c r="AL642" t="s">
        <v>2777</v>
      </c>
      <c r="AM642">
        <v>6</v>
      </c>
      <c r="AN642" t="s">
        <v>2048</v>
      </c>
      <c r="AO642" t="s">
        <v>2049</v>
      </c>
      <c r="AP642">
        <v>0</v>
      </c>
      <c r="AQ642" s="388">
        <v>44445</v>
      </c>
      <c r="AS642" t="s">
        <v>1765</v>
      </c>
      <c r="AT642" s="388">
        <v>44449</v>
      </c>
      <c r="AU642" t="s">
        <v>1756</v>
      </c>
      <c r="AV642" t="s">
        <v>1756</v>
      </c>
      <c r="AZ642" t="s">
        <v>1766</v>
      </c>
      <c r="BA642" t="s">
        <v>1865</v>
      </c>
      <c r="BB642" t="s">
        <v>2780</v>
      </c>
      <c r="BC642" t="s">
        <v>2781</v>
      </c>
      <c r="BD642" t="s">
        <v>1756</v>
      </c>
      <c r="BE642" t="s">
        <v>824</v>
      </c>
      <c r="BF642" t="s">
        <v>824</v>
      </c>
    </row>
    <row r="643" spans="1:58">
      <c r="A643" t="s">
        <v>829</v>
      </c>
      <c r="B643">
        <v>6</v>
      </c>
      <c r="C643">
        <v>0</v>
      </c>
      <c r="D643">
        <v>9773</v>
      </c>
      <c r="E643" t="s">
        <v>2776</v>
      </c>
      <c r="F643">
        <v>53511012</v>
      </c>
      <c r="G643" t="s">
        <v>2041</v>
      </c>
      <c r="H643">
        <v>0</v>
      </c>
      <c r="I643" t="s">
        <v>2052</v>
      </c>
      <c r="J643">
        <v>75</v>
      </c>
      <c r="K643">
        <v>55</v>
      </c>
      <c r="L643" t="s">
        <v>1771</v>
      </c>
      <c r="M643" t="s">
        <v>1756</v>
      </c>
      <c r="N643" t="s">
        <v>1756</v>
      </c>
      <c r="O643" t="s">
        <v>2053</v>
      </c>
      <c r="P643" t="s">
        <v>1757</v>
      </c>
      <c r="Q643" s="387">
        <v>4125</v>
      </c>
      <c r="R643">
        <v>536.25</v>
      </c>
      <c r="S643">
        <v>4661.25</v>
      </c>
      <c r="T643" s="388">
        <v>44437</v>
      </c>
      <c r="U643">
        <v>0</v>
      </c>
      <c r="V643" t="s">
        <v>831</v>
      </c>
      <c r="W643" s="388">
        <v>44461</v>
      </c>
      <c r="X643">
        <v>163</v>
      </c>
      <c r="Y643">
        <v>0</v>
      </c>
      <c r="Z643">
        <v>0</v>
      </c>
      <c r="AA643" t="s">
        <v>1758</v>
      </c>
      <c r="AB643" t="s">
        <v>2044</v>
      </c>
      <c r="AD643" t="s">
        <v>2045</v>
      </c>
      <c r="AE643" t="s">
        <v>2046</v>
      </c>
      <c r="AI643" t="s">
        <v>1761</v>
      </c>
      <c r="AL643" t="s">
        <v>2777</v>
      </c>
      <c r="AM643">
        <v>6</v>
      </c>
      <c r="AN643" t="s">
        <v>2048</v>
      </c>
      <c r="AO643" t="s">
        <v>2049</v>
      </c>
      <c r="AP643">
        <v>0</v>
      </c>
      <c r="AQ643" s="388">
        <v>44445</v>
      </c>
      <c r="AS643" t="s">
        <v>1765</v>
      </c>
      <c r="AT643" s="388">
        <v>44449</v>
      </c>
      <c r="AU643" t="s">
        <v>1756</v>
      </c>
      <c r="AV643" t="s">
        <v>1756</v>
      </c>
      <c r="AZ643" t="s">
        <v>1766</v>
      </c>
      <c r="BA643" t="s">
        <v>1865</v>
      </c>
      <c r="BB643" t="s">
        <v>2782</v>
      </c>
      <c r="BC643" t="s">
        <v>2783</v>
      </c>
      <c r="BD643" t="s">
        <v>1756</v>
      </c>
      <c r="BE643" t="s">
        <v>824</v>
      </c>
      <c r="BF643" t="s">
        <v>824</v>
      </c>
    </row>
    <row r="644" spans="1:58">
      <c r="A644" t="s">
        <v>829</v>
      </c>
      <c r="B644">
        <v>6</v>
      </c>
      <c r="C644">
        <v>0</v>
      </c>
      <c r="D644">
        <v>9773</v>
      </c>
      <c r="E644" t="s">
        <v>2776</v>
      </c>
      <c r="F644">
        <v>53511012</v>
      </c>
      <c r="G644" t="s">
        <v>2041</v>
      </c>
      <c r="H644">
        <v>0</v>
      </c>
      <c r="I644" t="s">
        <v>2056</v>
      </c>
      <c r="J644">
        <v>210</v>
      </c>
      <c r="K644">
        <v>14</v>
      </c>
      <c r="L644" t="s">
        <v>1755</v>
      </c>
      <c r="M644" t="s">
        <v>1756</v>
      </c>
      <c r="N644" t="s">
        <v>1756</v>
      </c>
      <c r="P644" t="s">
        <v>1757</v>
      </c>
      <c r="Q644" s="387">
        <v>2940</v>
      </c>
      <c r="R644">
        <v>382.2</v>
      </c>
      <c r="S644">
        <v>3322.2</v>
      </c>
      <c r="T644" s="388">
        <v>44437</v>
      </c>
      <c r="U644">
        <v>0</v>
      </c>
      <c r="V644" t="s">
        <v>831</v>
      </c>
      <c r="W644" s="388">
        <v>44461</v>
      </c>
      <c r="X644">
        <v>163</v>
      </c>
      <c r="Y644">
        <v>0</v>
      </c>
      <c r="Z644">
        <v>0</v>
      </c>
      <c r="AA644" t="s">
        <v>1758</v>
      </c>
      <c r="AB644" t="s">
        <v>2044</v>
      </c>
      <c r="AD644" t="s">
        <v>2045</v>
      </c>
      <c r="AE644" t="s">
        <v>2046</v>
      </c>
      <c r="AI644" t="s">
        <v>1761</v>
      </c>
      <c r="AL644" t="s">
        <v>2777</v>
      </c>
      <c r="AM644">
        <v>6</v>
      </c>
      <c r="AN644" t="s">
        <v>2048</v>
      </c>
      <c r="AO644" t="s">
        <v>2049</v>
      </c>
      <c r="AP644">
        <v>0</v>
      </c>
      <c r="AQ644" s="388">
        <v>44445</v>
      </c>
      <c r="AS644" t="s">
        <v>1765</v>
      </c>
      <c r="AT644" s="388">
        <v>44449</v>
      </c>
      <c r="AU644" t="s">
        <v>1756</v>
      </c>
      <c r="AV644" t="s">
        <v>1756</v>
      </c>
      <c r="AZ644" t="s">
        <v>1766</v>
      </c>
      <c r="BA644" t="s">
        <v>1865</v>
      </c>
      <c r="BB644" t="s">
        <v>2784</v>
      </c>
      <c r="BC644" t="s">
        <v>2785</v>
      </c>
      <c r="BD644" t="s">
        <v>1756</v>
      </c>
      <c r="BE644" t="s">
        <v>824</v>
      </c>
      <c r="BF644" t="s">
        <v>824</v>
      </c>
    </row>
    <row r="645" spans="1:58">
      <c r="A645" t="s">
        <v>829</v>
      </c>
      <c r="B645">
        <v>6</v>
      </c>
      <c r="C645">
        <v>0</v>
      </c>
      <c r="D645">
        <v>9773</v>
      </c>
      <c r="E645" t="s">
        <v>2776</v>
      </c>
      <c r="F645">
        <v>53511012</v>
      </c>
      <c r="G645" t="s">
        <v>2041</v>
      </c>
      <c r="H645">
        <v>0</v>
      </c>
      <c r="I645" t="s">
        <v>518</v>
      </c>
      <c r="J645">
        <v>95</v>
      </c>
      <c r="K645">
        <v>5</v>
      </c>
      <c r="L645" t="s">
        <v>1771</v>
      </c>
      <c r="M645" t="s">
        <v>1756</v>
      </c>
      <c r="N645" t="s">
        <v>1756</v>
      </c>
      <c r="O645" t="s">
        <v>2059</v>
      </c>
      <c r="P645" t="s">
        <v>1757</v>
      </c>
      <c r="Q645" s="387">
        <v>475</v>
      </c>
      <c r="R645">
        <v>61.75</v>
      </c>
      <c r="S645">
        <v>536.75</v>
      </c>
      <c r="T645" s="388">
        <v>44437</v>
      </c>
      <c r="U645">
        <v>0</v>
      </c>
      <c r="V645" t="s">
        <v>831</v>
      </c>
      <c r="W645" s="388">
        <v>44461</v>
      </c>
      <c r="X645">
        <v>163</v>
      </c>
      <c r="Y645">
        <v>0</v>
      </c>
      <c r="Z645">
        <v>0</v>
      </c>
      <c r="AA645" t="s">
        <v>1758</v>
      </c>
      <c r="AB645" t="s">
        <v>2044</v>
      </c>
      <c r="AD645" t="s">
        <v>2045</v>
      </c>
      <c r="AE645" t="s">
        <v>2046</v>
      </c>
      <c r="AI645" t="s">
        <v>1761</v>
      </c>
      <c r="AL645" t="s">
        <v>2777</v>
      </c>
      <c r="AM645">
        <v>6</v>
      </c>
      <c r="AN645" t="s">
        <v>2048</v>
      </c>
      <c r="AO645" t="s">
        <v>2049</v>
      </c>
      <c r="AP645">
        <v>0</v>
      </c>
      <c r="AQ645" s="388">
        <v>44445</v>
      </c>
      <c r="AS645" t="s">
        <v>1765</v>
      </c>
      <c r="AT645" s="388">
        <v>44449</v>
      </c>
      <c r="AU645" t="s">
        <v>1756</v>
      </c>
      <c r="AV645" t="s">
        <v>1756</v>
      </c>
      <c r="AZ645" t="s">
        <v>1766</v>
      </c>
      <c r="BA645" t="s">
        <v>1865</v>
      </c>
      <c r="BB645" t="s">
        <v>2786</v>
      </c>
      <c r="BC645" t="s">
        <v>2787</v>
      </c>
      <c r="BD645" t="s">
        <v>1756</v>
      </c>
      <c r="BE645" t="s">
        <v>824</v>
      </c>
      <c r="BF645" t="s">
        <v>824</v>
      </c>
    </row>
    <row r="646" spans="1:58">
      <c r="A646" t="s">
        <v>829</v>
      </c>
      <c r="B646">
        <v>6</v>
      </c>
      <c r="C646">
        <v>0</v>
      </c>
      <c r="D646">
        <v>9773</v>
      </c>
      <c r="E646" t="s">
        <v>2776</v>
      </c>
      <c r="F646">
        <v>53511012</v>
      </c>
      <c r="G646" t="s">
        <v>2041</v>
      </c>
      <c r="H646">
        <v>0</v>
      </c>
      <c r="I646" t="s">
        <v>2062</v>
      </c>
      <c r="J646">
        <v>138.05000000000001</v>
      </c>
      <c r="K646">
        <v>5</v>
      </c>
      <c r="L646" t="s">
        <v>2063</v>
      </c>
      <c r="M646" t="s">
        <v>2064</v>
      </c>
      <c r="N646" t="s">
        <v>1757</v>
      </c>
      <c r="O646" t="s">
        <v>1756</v>
      </c>
      <c r="P646" t="s">
        <v>1756</v>
      </c>
      <c r="Q646" s="387">
        <v>690.25</v>
      </c>
      <c r="R646">
        <v>89.732500000000002</v>
      </c>
      <c r="S646">
        <v>779.98249999999996</v>
      </c>
      <c r="T646" s="388">
        <v>44437</v>
      </c>
      <c r="U646">
        <v>0</v>
      </c>
      <c r="V646" t="s">
        <v>831</v>
      </c>
      <c r="W646" s="388">
        <v>44461</v>
      </c>
      <c r="X646">
        <v>163</v>
      </c>
      <c r="Y646">
        <v>0</v>
      </c>
      <c r="Z646">
        <v>0</v>
      </c>
      <c r="AA646" t="s">
        <v>1758</v>
      </c>
      <c r="AB646" t="s">
        <v>2044</v>
      </c>
      <c r="AD646" t="s">
        <v>2045</v>
      </c>
      <c r="AE646" t="s">
        <v>2046</v>
      </c>
      <c r="AI646" t="s">
        <v>1761</v>
      </c>
      <c r="AL646" t="s">
        <v>2777</v>
      </c>
      <c r="AM646">
        <v>6</v>
      </c>
      <c r="AN646" t="s">
        <v>2048</v>
      </c>
      <c r="AO646" t="s">
        <v>2049</v>
      </c>
      <c r="AP646">
        <v>0</v>
      </c>
      <c r="AQ646" s="388">
        <v>44445</v>
      </c>
      <c r="AS646" t="s">
        <v>1765</v>
      </c>
      <c r="AT646" s="388">
        <v>44449</v>
      </c>
      <c r="AU646" t="s">
        <v>1756</v>
      </c>
      <c r="AV646" t="s">
        <v>1756</v>
      </c>
      <c r="AZ646" t="s">
        <v>1766</v>
      </c>
      <c r="BA646" t="s">
        <v>1865</v>
      </c>
      <c r="BB646" t="s">
        <v>2788</v>
      </c>
      <c r="BC646" t="s">
        <v>2789</v>
      </c>
      <c r="BD646" t="s">
        <v>1756</v>
      </c>
      <c r="BE646" t="s">
        <v>824</v>
      </c>
      <c r="BF646" t="s">
        <v>824</v>
      </c>
    </row>
    <row r="647" spans="1:58">
      <c r="A647" t="s">
        <v>829</v>
      </c>
      <c r="B647">
        <v>6</v>
      </c>
      <c r="C647">
        <v>0</v>
      </c>
      <c r="D647">
        <v>9773</v>
      </c>
      <c r="E647" t="s">
        <v>2776</v>
      </c>
      <c r="F647">
        <v>53511012</v>
      </c>
      <c r="G647" t="s">
        <v>2041</v>
      </c>
      <c r="H647">
        <v>0</v>
      </c>
      <c r="I647" t="s">
        <v>2062</v>
      </c>
      <c r="J647">
        <v>138.05000000000001</v>
      </c>
      <c r="K647">
        <v>5</v>
      </c>
      <c r="L647" t="s">
        <v>2063</v>
      </c>
      <c r="M647" t="s">
        <v>2064</v>
      </c>
      <c r="N647" t="s">
        <v>1757</v>
      </c>
      <c r="O647" t="s">
        <v>1756</v>
      </c>
      <c r="P647" t="s">
        <v>1756</v>
      </c>
      <c r="Q647" s="387">
        <v>690.25</v>
      </c>
      <c r="R647">
        <v>89.732500000000002</v>
      </c>
      <c r="S647">
        <v>779.98249999999996</v>
      </c>
      <c r="T647" s="388">
        <v>44437</v>
      </c>
      <c r="U647">
        <v>0</v>
      </c>
      <c r="V647" t="s">
        <v>831</v>
      </c>
      <c r="W647" s="388">
        <v>44461</v>
      </c>
      <c r="X647">
        <v>163</v>
      </c>
      <c r="Y647">
        <v>0</v>
      </c>
      <c r="Z647">
        <v>0</v>
      </c>
      <c r="AA647" t="s">
        <v>1758</v>
      </c>
      <c r="AB647" t="s">
        <v>2044</v>
      </c>
      <c r="AD647" t="s">
        <v>2045</v>
      </c>
      <c r="AE647" t="s">
        <v>2046</v>
      </c>
      <c r="AI647" t="s">
        <v>1761</v>
      </c>
      <c r="AL647" t="s">
        <v>2777</v>
      </c>
      <c r="AM647">
        <v>6</v>
      </c>
      <c r="AN647" t="s">
        <v>2048</v>
      </c>
      <c r="AO647" t="s">
        <v>2049</v>
      </c>
      <c r="AP647">
        <v>0</v>
      </c>
      <c r="AQ647" s="388">
        <v>44445</v>
      </c>
      <c r="AS647" t="s">
        <v>1765</v>
      </c>
      <c r="AT647" s="388">
        <v>44449</v>
      </c>
      <c r="AU647" t="s">
        <v>1756</v>
      </c>
      <c r="AV647" t="s">
        <v>1756</v>
      </c>
      <c r="AZ647" t="s">
        <v>1766</v>
      </c>
      <c r="BA647" t="s">
        <v>1865</v>
      </c>
      <c r="BB647" t="s">
        <v>2788</v>
      </c>
      <c r="BC647" t="s">
        <v>2789</v>
      </c>
      <c r="BD647" t="s">
        <v>1756</v>
      </c>
      <c r="BE647" t="s">
        <v>824</v>
      </c>
      <c r="BF647" t="s">
        <v>824</v>
      </c>
    </row>
    <row r="648" spans="1:58">
      <c r="A648" t="s">
        <v>829</v>
      </c>
      <c r="B648">
        <v>6</v>
      </c>
      <c r="C648">
        <v>0</v>
      </c>
      <c r="D648">
        <v>9773</v>
      </c>
      <c r="E648" t="s">
        <v>2776</v>
      </c>
      <c r="F648">
        <v>53511012</v>
      </c>
      <c r="G648" t="s">
        <v>2041</v>
      </c>
      <c r="H648">
        <v>0</v>
      </c>
      <c r="I648" t="s">
        <v>2062</v>
      </c>
      <c r="J648">
        <v>138.05000000000001</v>
      </c>
      <c r="K648">
        <v>5</v>
      </c>
      <c r="L648" t="s">
        <v>2063</v>
      </c>
      <c r="M648" t="s">
        <v>2064</v>
      </c>
      <c r="N648" t="s">
        <v>1757</v>
      </c>
      <c r="O648" t="s">
        <v>1756</v>
      </c>
      <c r="P648" t="s">
        <v>1756</v>
      </c>
      <c r="Q648" s="387">
        <v>690.25</v>
      </c>
      <c r="R648">
        <v>89.732500000000002</v>
      </c>
      <c r="S648">
        <v>779.98249999999996</v>
      </c>
      <c r="T648" s="388">
        <v>44437</v>
      </c>
      <c r="U648">
        <v>0</v>
      </c>
      <c r="V648" t="s">
        <v>831</v>
      </c>
      <c r="W648" s="388">
        <v>44461</v>
      </c>
      <c r="X648">
        <v>163</v>
      </c>
      <c r="Y648">
        <v>0</v>
      </c>
      <c r="Z648">
        <v>0</v>
      </c>
      <c r="AA648" t="s">
        <v>1758</v>
      </c>
      <c r="AB648" t="s">
        <v>2044</v>
      </c>
      <c r="AD648" t="s">
        <v>2045</v>
      </c>
      <c r="AE648" t="s">
        <v>2046</v>
      </c>
      <c r="AI648" t="s">
        <v>1761</v>
      </c>
      <c r="AL648" t="s">
        <v>2777</v>
      </c>
      <c r="AM648">
        <v>6</v>
      </c>
      <c r="AN648" t="s">
        <v>2048</v>
      </c>
      <c r="AO648" t="s">
        <v>2049</v>
      </c>
      <c r="AP648">
        <v>0</v>
      </c>
      <c r="AQ648" s="388">
        <v>44445</v>
      </c>
      <c r="AS648" t="s">
        <v>1765</v>
      </c>
      <c r="AT648" s="388">
        <v>44449</v>
      </c>
      <c r="AU648" t="s">
        <v>1756</v>
      </c>
      <c r="AV648" t="s">
        <v>1756</v>
      </c>
      <c r="AZ648" t="s">
        <v>1766</v>
      </c>
      <c r="BA648" t="s">
        <v>1865</v>
      </c>
      <c r="BB648" t="s">
        <v>2788</v>
      </c>
      <c r="BC648" t="s">
        <v>2789</v>
      </c>
      <c r="BD648" t="s">
        <v>1756</v>
      </c>
      <c r="BE648" t="s">
        <v>824</v>
      </c>
      <c r="BF648" t="s">
        <v>824</v>
      </c>
    </row>
    <row r="649" spans="1:58">
      <c r="A649" t="s">
        <v>829</v>
      </c>
      <c r="B649">
        <v>6</v>
      </c>
      <c r="C649">
        <v>0</v>
      </c>
      <c r="D649">
        <v>9773</v>
      </c>
      <c r="E649" t="s">
        <v>2776</v>
      </c>
      <c r="F649">
        <v>53511012</v>
      </c>
      <c r="G649" t="s">
        <v>2041</v>
      </c>
      <c r="H649">
        <v>0</v>
      </c>
      <c r="I649" t="s">
        <v>2062</v>
      </c>
      <c r="J649">
        <v>138.05000000000001</v>
      </c>
      <c r="K649">
        <v>5</v>
      </c>
      <c r="L649" t="s">
        <v>2063</v>
      </c>
      <c r="M649" t="s">
        <v>2064</v>
      </c>
      <c r="N649" t="s">
        <v>1757</v>
      </c>
      <c r="O649" t="s">
        <v>1756</v>
      </c>
      <c r="P649" t="s">
        <v>1756</v>
      </c>
      <c r="Q649" s="387">
        <v>690.25</v>
      </c>
      <c r="R649">
        <v>89.732500000000002</v>
      </c>
      <c r="S649">
        <v>779.98249999999996</v>
      </c>
      <c r="T649" s="388">
        <v>44437</v>
      </c>
      <c r="U649">
        <v>0</v>
      </c>
      <c r="V649" t="s">
        <v>831</v>
      </c>
      <c r="W649" s="388">
        <v>44461</v>
      </c>
      <c r="X649">
        <v>163</v>
      </c>
      <c r="Y649">
        <v>0</v>
      </c>
      <c r="Z649">
        <v>0</v>
      </c>
      <c r="AA649" t="s">
        <v>1758</v>
      </c>
      <c r="AB649" t="s">
        <v>2044</v>
      </c>
      <c r="AD649" t="s">
        <v>2045</v>
      </c>
      <c r="AE649" t="s">
        <v>2046</v>
      </c>
      <c r="AI649" t="s">
        <v>1761</v>
      </c>
      <c r="AL649" t="s">
        <v>2777</v>
      </c>
      <c r="AM649">
        <v>6</v>
      </c>
      <c r="AN649" t="s">
        <v>2048</v>
      </c>
      <c r="AO649" t="s">
        <v>2049</v>
      </c>
      <c r="AP649">
        <v>0</v>
      </c>
      <c r="AQ649" s="388">
        <v>44445</v>
      </c>
      <c r="AS649" t="s">
        <v>1765</v>
      </c>
      <c r="AT649" s="388">
        <v>44449</v>
      </c>
      <c r="AU649" t="s">
        <v>1756</v>
      </c>
      <c r="AV649" t="s">
        <v>1756</v>
      </c>
      <c r="AZ649" t="s">
        <v>1766</v>
      </c>
      <c r="BA649" t="s">
        <v>1865</v>
      </c>
      <c r="BB649" t="s">
        <v>2788</v>
      </c>
      <c r="BC649" t="s">
        <v>2789</v>
      </c>
      <c r="BD649" t="s">
        <v>1756</v>
      </c>
      <c r="BE649" t="s">
        <v>824</v>
      </c>
      <c r="BF649" t="s">
        <v>824</v>
      </c>
    </row>
    <row r="650" spans="1:58">
      <c r="A650" t="s">
        <v>829</v>
      </c>
      <c r="B650">
        <v>6</v>
      </c>
      <c r="C650">
        <v>0</v>
      </c>
      <c r="D650">
        <v>9773</v>
      </c>
      <c r="E650" t="s">
        <v>2776</v>
      </c>
      <c r="F650">
        <v>53511012</v>
      </c>
      <c r="G650" t="s">
        <v>2041</v>
      </c>
      <c r="H650">
        <v>0</v>
      </c>
      <c r="I650" t="s">
        <v>2069</v>
      </c>
      <c r="J650">
        <v>144.6</v>
      </c>
      <c r="K650">
        <v>5</v>
      </c>
      <c r="L650" t="s">
        <v>2063</v>
      </c>
      <c r="M650" t="s">
        <v>2070</v>
      </c>
      <c r="N650" t="s">
        <v>1757</v>
      </c>
      <c r="O650" t="s">
        <v>1756</v>
      </c>
      <c r="P650" t="s">
        <v>1756</v>
      </c>
      <c r="Q650" s="387">
        <v>723</v>
      </c>
      <c r="R650">
        <v>93.990000000000009</v>
      </c>
      <c r="S650">
        <v>816.9899999999999</v>
      </c>
      <c r="T650" s="388">
        <v>44437</v>
      </c>
      <c r="U650">
        <v>0</v>
      </c>
      <c r="V650" t="s">
        <v>831</v>
      </c>
      <c r="W650" s="388">
        <v>44461</v>
      </c>
      <c r="X650">
        <v>163</v>
      </c>
      <c r="Y650">
        <v>0</v>
      </c>
      <c r="Z650">
        <v>0</v>
      </c>
      <c r="AA650" t="s">
        <v>1758</v>
      </c>
      <c r="AB650" t="s">
        <v>2044</v>
      </c>
      <c r="AD650" t="s">
        <v>2045</v>
      </c>
      <c r="AE650" t="s">
        <v>2046</v>
      </c>
      <c r="AI650" t="s">
        <v>1761</v>
      </c>
      <c r="AL650" t="s">
        <v>2777</v>
      </c>
      <c r="AM650">
        <v>6</v>
      </c>
      <c r="AN650" t="s">
        <v>2048</v>
      </c>
      <c r="AO650" t="s">
        <v>2049</v>
      </c>
      <c r="AP650">
        <v>0</v>
      </c>
      <c r="AQ650" s="388">
        <v>44445</v>
      </c>
      <c r="AS650" t="s">
        <v>1765</v>
      </c>
      <c r="AT650" s="388">
        <v>44449</v>
      </c>
      <c r="AU650" t="s">
        <v>1756</v>
      </c>
      <c r="AV650" t="s">
        <v>1756</v>
      </c>
      <c r="AZ650" t="s">
        <v>1766</v>
      </c>
      <c r="BA650" t="s">
        <v>1865</v>
      </c>
      <c r="BB650" t="s">
        <v>2790</v>
      </c>
      <c r="BC650" t="s">
        <v>2791</v>
      </c>
      <c r="BD650" t="s">
        <v>1756</v>
      </c>
      <c r="BE650" t="s">
        <v>824</v>
      </c>
      <c r="BF650" t="s">
        <v>824</v>
      </c>
    </row>
    <row r="651" spans="1:58">
      <c r="A651" t="s">
        <v>829</v>
      </c>
      <c r="B651">
        <v>6</v>
      </c>
      <c r="C651">
        <v>0</v>
      </c>
      <c r="D651">
        <v>9773</v>
      </c>
      <c r="E651" t="s">
        <v>2776</v>
      </c>
      <c r="F651">
        <v>53511012</v>
      </c>
      <c r="G651" t="s">
        <v>2041</v>
      </c>
      <c r="H651">
        <v>0</v>
      </c>
      <c r="I651" t="s">
        <v>2073</v>
      </c>
      <c r="J651">
        <v>243.75</v>
      </c>
      <c r="K651">
        <v>6</v>
      </c>
      <c r="L651" t="s">
        <v>1755</v>
      </c>
      <c r="M651" t="s">
        <v>2074</v>
      </c>
      <c r="N651" t="s">
        <v>1757</v>
      </c>
      <c r="O651" t="s">
        <v>1756</v>
      </c>
      <c r="P651" t="s">
        <v>1756</v>
      </c>
      <c r="Q651" s="387">
        <v>1462.5</v>
      </c>
      <c r="R651">
        <v>190.125</v>
      </c>
      <c r="S651">
        <v>1652.6249999999998</v>
      </c>
      <c r="T651" s="388">
        <v>44437</v>
      </c>
      <c r="U651">
        <v>0</v>
      </c>
      <c r="V651" t="s">
        <v>831</v>
      </c>
      <c r="W651" s="388">
        <v>44461</v>
      </c>
      <c r="X651">
        <v>163</v>
      </c>
      <c r="Y651">
        <v>0</v>
      </c>
      <c r="Z651">
        <v>0</v>
      </c>
      <c r="AA651" t="s">
        <v>1758</v>
      </c>
      <c r="AB651" t="s">
        <v>2044</v>
      </c>
      <c r="AD651" t="s">
        <v>2045</v>
      </c>
      <c r="AE651" t="s">
        <v>2046</v>
      </c>
      <c r="AI651" t="s">
        <v>1761</v>
      </c>
      <c r="AL651" t="s">
        <v>2777</v>
      </c>
      <c r="AM651">
        <v>6</v>
      </c>
      <c r="AN651" t="s">
        <v>2048</v>
      </c>
      <c r="AO651" t="s">
        <v>2049</v>
      </c>
      <c r="AP651">
        <v>0</v>
      </c>
      <c r="AQ651" s="388">
        <v>44445</v>
      </c>
      <c r="AS651" t="s">
        <v>1765</v>
      </c>
      <c r="AT651" s="388">
        <v>44449</v>
      </c>
      <c r="AU651" t="s">
        <v>1756</v>
      </c>
      <c r="AV651" t="s">
        <v>1756</v>
      </c>
      <c r="AZ651" t="s">
        <v>1766</v>
      </c>
      <c r="BA651" t="s">
        <v>1865</v>
      </c>
      <c r="BB651" t="s">
        <v>2792</v>
      </c>
      <c r="BC651" t="s">
        <v>2793</v>
      </c>
      <c r="BD651" t="s">
        <v>1756</v>
      </c>
      <c r="BE651" t="s">
        <v>824</v>
      </c>
      <c r="BF651" t="s">
        <v>824</v>
      </c>
    </row>
    <row r="652" spans="1:58">
      <c r="A652" t="s">
        <v>829</v>
      </c>
      <c r="B652">
        <v>6</v>
      </c>
      <c r="C652">
        <v>0</v>
      </c>
      <c r="D652">
        <v>9773</v>
      </c>
      <c r="E652" t="s">
        <v>2776</v>
      </c>
      <c r="F652">
        <v>53511012</v>
      </c>
      <c r="G652" t="s">
        <v>2041</v>
      </c>
      <c r="H652">
        <v>0</v>
      </c>
      <c r="I652" t="s">
        <v>2073</v>
      </c>
      <c r="J652">
        <v>243.75</v>
      </c>
      <c r="K652">
        <v>1</v>
      </c>
      <c r="L652" t="s">
        <v>1755</v>
      </c>
      <c r="M652" t="s">
        <v>2074</v>
      </c>
      <c r="N652" t="s">
        <v>1757</v>
      </c>
      <c r="O652" t="s">
        <v>1756</v>
      </c>
      <c r="P652" t="s">
        <v>1756</v>
      </c>
      <c r="Q652" s="387">
        <v>243.75</v>
      </c>
      <c r="R652">
        <v>31.6875</v>
      </c>
      <c r="S652">
        <v>275.4375</v>
      </c>
      <c r="T652" s="388">
        <v>44437</v>
      </c>
      <c r="U652">
        <v>0</v>
      </c>
      <c r="V652" t="s">
        <v>831</v>
      </c>
      <c r="W652" s="388">
        <v>44461</v>
      </c>
      <c r="X652">
        <v>163</v>
      </c>
      <c r="Y652">
        <v>0</v>
      </c>
      <c r="Z652">
        <v>0</v>
      </c>
      <c r="AA652" t="s">
        <v>1758</v>
      </c>
      <c r="AB652" t="s">
        <v>2044</v>
      </c>
      <c r="AD652" t="s">
        <v>2045</v>
      </c>
      <c r="AE652" t="s">
        <v>2046</v>
      </c>
      <c r="AI652" t="s">
        <v>1761</v>
      </c>
      <c r="AL652" t="s">
        <v>2777</v>
      </c>
      <c r="AM652">
        <v>6</v>
      </c>
      <c r="AN652" t="s">
        <v>2048</v>
      </c>
      <c r="AO652" t="s">
        <v>2049</v>
      </c>
      <c r="AP652">
        <v>0</v>
      </c>
      <c r="AQ652" s="388">
        <v>44445</v>
      </c>
      <c r="AS652" t="s">
        <v>1765</v>
      </c>
      <c r="AT652" s="388">
        <v>44449</v>
      </c>
      <c r="AU652" t="s">
        <v>1756</v>
      </c>
      <c r="AV652" t="s">
        <v>1756</v>
      </c>
      <c r="AZ652" t="s">
        <v>1766</v>
      </c>
      <c r="BA652" t="s">
        <v>1865</v>
      </c>
      <c r="BB652" t="s">
        <v>2794</v>
      </c>
      <c r="BC652" t="s">
        <v>2795</v>
      </c>
      <c r="BD652" t="s">
        <v>1756</v>
      </c>
      <c r="BE652" t="s">
        <v>824</v>
      </c>
      <c r="BF652" t="s">
        <v>824</v>
      </c>
    </row>
    <row r="653" spans="1:58">
      <c r="A653" t="s">
        <v>829</v>
      </c>
      <c r="B653">
        <v>6</v>
      </c>
      <c r="C653">
        <v>0</v>
      </c>
      <c r="D653">
        <v>9773</v>
      </c>
      <c r="E653" t="s">
        <v>2776</v>
      </c>
      <c r="F653">
        <v>53511012</v>
      </c>
      <c r="G653" t="s">
        <v>2041</v>
      </c>
      <c r="H653">
        <v>0</v>
      </c>
      <c r="I653" t="s">
        <v>2079</v>
      </c>
      <c r="J653">
        <v>63.38</v>
      </c>
      <c r="K653">
        <v>5</v>
      </c>
      <c r="L653" t="s">
        <v>1771</v>
      </c>
      <c r="M653" t="s">
        <v>2080</v>
      </c>
      <c r="N653" t="s">
        <v>1757</v>
      </c>
      <c r="O653" t="s">
        <v>1756</v>
      </c>
      <c r="P653" t="s">
        <v>1756</v>
      </c>
      <c r="Q653" s="387">
        <v>316.89999999999998</v>
      </c>
      <c r="R653">
        <v>41.196999999999996</v>
      </c>
      <c r="S653">
        <v>358.09699999999992</v>
      </c>
      <c r="T653" s="388">
        <v>44437</v>
      </c>
      <c r="U653">
        <v>0</v>
      </c>
      <c r="V653" t="s">
        <v>831</v>
      </c>
      <c r="W653" s="388">
        <v>44461</v>
      </c>
      <c r="X653">
        <v>163</v>
      </c>
      <c r="Y653">
        <v>0</v>
      </c>
      <c r="Z653">
        <v>0</v>
      </c>
      <c r="AA653" t="s">
        <v>1758</v>
      </c>
      <c r="AB653" t="s">
        <v>2044</v>
      </c>
      <c r="AD653" t="s">
        <v>2045</v>
      </c>
      <c r="AE653" t="s">
        <v>2046</v>
      </c>
      <c r="AI653" t="s">
        <v>1761</v>
      </c>
      <c r="AL653" t="s">
        <v>2777</v>
      </c>
      <c r="AM653">
        <v>6</v>
      </c>
      <c r="AN653" t="s">
        <v>2048</v>
      </c>
      <c r="AO653" t="s">
        <v>2049</v>
      </c>
      <c r="AP653">
        <v>0</v>
      </c>
      <c r="AQ653" s="388">
        <v>44445</v>
      </c>
      <c r="AS653" t="s">
        <v>1765</v>
      </c>
      <c r="AT653" s="388">
        <v>44449</v>
      </c>
      <c r="AU653" t="s">
        <v>1756</v>
      </c>
      <c r="AV653" t="s">
        <v>1756</v>
      </c>
      <c r="AZ653" t="s">
        <v>1766</v>
      </c>
      <c r="BA653" t="s">
        <v>1865</v>
      </c>
      <c r="BB653" t="s">
        <v>2796</v>
      </c>
      <c r="BC653" t="s">
        <v>2797</v>
      </c>
      <c r="BD653" t="s">
        <v>1756</v>
      </c>
      <c r="BE653" t="s">
        <v>824</v>
      </c>
      <c r="BF653" t="s">
        <v>824</v>
      </c>
    </row>
    <row r="654" spans="1:58">
      <c r="A654" t="s">
        <v>829</v>
      </c>
      <c r="B654">
        <v>6</v>
      </c>
      <c r="C654">
        <v>0</v>
      </c>
      <c r="D654">
        <v>9773</v>
      </c>
      <c r="E654" t="s">
        <v>2776</v>
      </c>
      <c r="F654">
        <v>53511012</v>
      </c>
      <c r="G654" t="s">
        <v>2041</v>
      </c>
      <c r="H654">
        <v>0</v>
      </c>
      <c r="I654" t="s">
        <v>2079</v>
      </c>
      <c r="J654">
        <v>63.38</v>
      </c>
      <c r="K654">
        <v>5</v>
      </c>
      <c r="L654" t="s">
        <v>1771</v>
      </c>
      <c r="M654" t="s">
        <v>2080</v>
      </c>
      <c r="N654" t="s">
        <v>1757</v>
      </c>
      <c r="O654" t="s">
        <v>1756</v>
      </c>
      <c r="P654" t="s">
        <v>1756</v>
      </c>
      <c r="Q654" s="387">
        <v>316.89999999999998</v>
      </c>
      <c r="R654">
        <v>41.196999999999996</v>
      </c>
      <c r="S654">
        <v>358.09699999999992</v>
      </c>
      <c r="T654" s="388">
        <v>44437</v>
      </c>
      <c r="U654">
        <v>0</v>
      </c>
      <c r="V654" t="s">
        <v>831</v>
      </c>
      <c r="W654" s="388">
        <v>44461</v>
      </c>
      <c r="X654">
        <v>163</v>
      </c>
      <c r="Y654">
        <v>0</v>
      </c>
      <c r="Z654">
        <v>0</v>
      </c>
      <c r="AA654" t="s">
        <v>1758</v>
      </c>
      <c r="AB654" t="s">
        <v>2044</v>
      </c>
      <c r="AD654" t="s">
        <v>2045</v>
      </c>
      <c r="AE654" t="s">
        <v>2046</v>
      </c>
      <c r="AI654" t="s">
        <v>1761</v>
      </c>
      <c r="AL654" t="s">
        <v>2777</v>
      </c>
      <c r="AM654">
        <v>6</v>
      </c>
      <c r="AN654" t="s">
        <v>2048</v>
      </c>
      <c r="AO654" t="s">
        <v>2049</v>
      </c>
      <c r="AP654">
        <v>0</v>
      </c>
      <c r="AQ654" s="388">
        <v>44445</v>
      </c>
      <c r="AS654" t="s">
        <v>1765</v>
      </c>
      <c r="AT654" s="388">
        <v>44449</v>
      </c>
      <c r="AU654" t="s">
        <v>1756</v>
      </c>
      <c r="AV654" t="s">
        <v>1756</v>
      </c>
      <c r="AZ654" t="s">
        <v>1766</v>
      </c>
      <c r="BA654" t="s">
        <v>1865</v>
      </c>
      <c r="BB654" t="s">
        <v>2796</v>
      </c>
      <c r="BC654" t="s">
        <v>2797</v>
      </c>
      <c r="BD654" t="s">
        <v>1756</v>
      </c>
      <c r="BE654" t="s">
        <v>824</v>
      </c>
      <c r="BF654" t="s">
        <v>824</v>
      </c>
    </row>
    <row r="655" spans="1:58">
      <c r="A655" t="s">
        <v>829</v>
      </c>
      <c r="B655">
        <v>6</v>
      </c>
      <c r="C655">
        <v>0</v>
      </c>
      <c r="D655">
        <v>9773</v>
      </c>
      <c r="E655" t="s">
        <v>2776</v>
      </c>
      <c r="F655">
        <v>53511012</v>
      </c>
      <c r="G655" t="s">
        <v>2041</v>
      </c>
      <c r="H655">
        <v>0</v>
      </c>
      <c r="I655" t="s">
        <v>2079</v>
      </c>
      <c r="J655">
        <v>63.38</v>
      </c>
      <c r="K655">
        <v>5</v>
      </c>
      <c r="L655" t="s">
        <v>1771</v>
      </c>
      <c r="M655" t="s">
        <v>2080</v>
      </c>
      <c r="N655" t="s">
        <v>1757</v>
      </c>
      <c r="O655" t="s">
        <v>1756</v>
      </c>
      <c r="P655" t="s">
        <v>1756</v>
      </c>
      <c r="Q655" s="387">
        <v>316.89999999999998</v>
      </c>
      <c r="R655">
        <v>41.196999999999996</v>
      </c>
      <c r="S655">
        <v>358.09699999999992</v>
      </c>
      <c r="T655" s="388">
        <v>44437</v>
      </c>
      <c r="U655">
        <v>0</v>
      </c>
      <c r="V655" t="s">
        <v>831</v>
      </c>
      <c r="W655" s="388">
        <v>44461</v>
      </c>
      <c r="X655">
        <v>163</v>
      </c>
      <c r="Y655">
        <v>0</v>
      </c>
      <c r="Z655">
        <v>0</v>
      </c>
      <c r="AA655" t="s">
        <v>1758</v>
      </c>
      <c r="AB655" t="s">
        <v>2044</v>
      </c>
      <c r="AD655" t="s">
        <v>2045</v>
      </c>
      <c r="AE655" t="s">
        <v>2046</v>
      </c>
      <c r="AI655" t="s">
        <v>1761</v>
      </c>
      <c r="AL655" t="s">
        <v>2777</v>
      </c>
      <c r="AM655">
        <v>6</v>
      </c>
      <c r="AN655" t="s">
        <v>2048</v>
      </c>
      <c r="AO655" t="s">
        <v>2049</v>
      </c>
      <c r="AP655">
        <v>0</v>
      </c>
      <c r="AQ655" s="388">
        <v>44445</v>
      </c>
      <c r="AS655" t="s">
        <v>1765</v>
      </c>
      <c r="AT655" s="388">
        <v>44449</v>
      </c>
      <c r="AU655" t="s">
        <v>1756</v>
      </c>
      <c r="AV655" t="s">
        <v>1756</v>
      </c>
      <c r="AZ655" t="s">
        <v>1766</v>
      </c>
      <c r="BA655" t="s">
        <v>1865</v>
      </c>
      <c r="BB655" t="s">
        <v>2796</v>
      </c>
      <c r="BC655" t="s">
        <v>2797</v>
      </c>
      <c r="BD655" t="s">
        <v>1756</v>
      </c>
      <c r="BE655" t="s">
        <v>824</v>
      </c>
      <c r="BF655" t="s">
        <v>824</v>
      </c>
    </row>
    <row r="656" spans="1:58">
      <c r="A656" t="s">
        <v>829</v>
      </c>
      <c r="B656">
        <v>6</v>
      </c>
      <c r="C656">
        <v>0</v>
      </c>
      <c r="D656">
        <v>9773</v>
      </c>
      <c r="E656" t="s">
        <v>2776</v>
      </c>
      <c r="F656">
        <v>53511012</v>
      </c>
      <c r="G656" t="s">
        <v>2041</v>
      </c>
      <c r="H656">
        <v>0</v>
      </c>
      <c r="I656" t="s">
        <v>2083</v>
      </c>
      <c r="J656">
        <v>12.21</v>
      </c>
      <c r="K656">
        <v>5</v>
      </c>
      <c r="L656" t="s">
        <v>1771</v>
      </c>
      <c r="M656" t="s">
        <v>2084</v>
      </c>
      <c r="N656" t="s">
        <v>1757</v>
      </c>
      <c r="O656" t="s">
        <v>1756</v>
      </c>
      <c r="P656" t="s">
        <v>1756</v>
      </c>
      <c r="Q656" s="387">
        <v>61.05</v>
      </c>
      <c r="R656">
        <v>7.9364999999999997</v>
      </c>
      <c r="S656">
        <v>68.986499999999992</v>
      </c>
      <c r="T656" s="388">
        <v>44437</v>
      </c>
      <c r="U656">
        <v>0</v>
      </c>
      <c r="V656" t="s">
        <v>831</v>
      </c>
      <c r="W656" s="388">
        <v>44461</v>
      </c>
      <c r="X656">
        <v>163</v>
      </c>
      <c r="Y656">
        <v>0</v>
      </c>
      <c r="Z656">
        <v>0</v>
      </c>
      <c r="AA656" t="s">
        <v>1758</v>
      </c>
      <c r="AB656" t="s">
        <v>2044</v>
      </c>
      <c r="AD656" t="s">
        <v>2045</v>
      </c>
      <c r="AE656" t="s">
        <v>2046</v>
      </c>
      <c r="AI656" t="s">
        <v>1761</v>
      </c>
      <c r="AL656" t="s">
        <v>2777</v>
      </c>
      <c r="AM656">
        <v>6</v>
      </c>
      <c r="AN656" t="s">
        <v>2048</v>
      </c>
      <c r="AO656" t="s">
        <v>2049</v>
      </c>
      <c r="AP656">
        <v>0</v>
      </c>
      <c r="AQ656" s="388">
        <v>44445</v>
      </c>
      <c r="AS656" t="s">
        <v>1765</v>
      </c>
      <c r="AT656" s="388">
        <v>44449</v>
      </c>
      <c r="AU656" t="s">
        <v>1756</v>
      </c>
      <c r="AV656" t="s">
        <v>1756</v>
      </c>
      <c r="AZ656" t="s">
        <v>1766</v>
      </c>
      <c r="BA656" t="s">
        <v>1865</v>
      </c>
      <c r="BB656" t="s">
        <v>2798</v>
      </c>
      <c r="BC656" t="s">
        <v>2799</v>
      </c>
      <c r="BD656" t="s">
        <v>1756</v>
      </c>
      <c r="BE656" t="s">
        <v>824</v>
      </c>
      <c r="BF656" t="s">
        <v>824</v>
      </c>
    </row>
    <row r="657" spans="1:58">
      <c r="A657" t="s">
        <v>829</v>
      </c>
      <c r="B657">
        <v>6</v>
      </c>
      <c r="C657">
        <v>0</v>
      </c>
      <c r="D657">
        <v>9773</v>
      </c>
      <c r="E657" t="s">
        <v>2776</v>
      </c>
      <c r="F657">
        <v>53511012</v>
      </c>
      <c r="G657" t="s">
        <v>2041</v>
      </c>
      <c r="H657">
        <v>0</v>
      </c>
      <c r="I657" t="s">
        <v>2083</v>
      </c>
      <c r="J657">
        <v>12.21</v>
      </c>
      <c r="K657">
        <v>5</v>
      </c>
      <c r="L657" t="s">
        <v>1771</v>
      </c>
      <c r="M657" t="s">
        <v>2084</v>
      </c>
      <c r="N657" t="s">
        <v>1757</v>
      </c>
      <c r="O657" t="s">
        <v>1756</v>
      </c>
      <c r="P657" t="s">
        <v>1756</v>
      </c>
      <c r="Q657" s="387">
        <v>61.05</v>
      </c>
      <c r="R657">
        <v>7.9364999999999997</v>
      </c>
      <c r="S657">
        <v>68.986499999999992</v>
      </c>
      <c r="T657" s="388">
        <v>44437</v>
      </c>
      <c r="U657">
        <v>0</v>
      </c>
      <c r="V657" t="s">
        <v>831</v>
      </c>
      <c r="W657" s="388">
        <v>44461</v>
      </c>
      <c r="X657">
        <v>163</v>
      </c>
      <c r="Y657">
        <v>0</v>
      </c>
      <c r="Z657">
        <v>0</v>
      </c>
      <c r="AA657" t="s">
        <v>1758</v>
      </c>
      <c r="AB657" t="s">
        <v>2044</v>
      </c>
      <c r="AD657" t="s">
        <v>2045</v>
      </c>
      <c r="AE657" t="s">
        <v>2046</v>
      </c>
      <c r="AI657" t="s">
        <v>1761</v>
      </c>
      <c r="AL657" t="s">
        <v>2777</v>
      </c>
      <c r="AM657">
        <v>6</v>
      </c>
      <c r="AN657" t="s">
        <v>2048</v>
      </c>
      <c r="AO657" t="s">
        <v>2049</v>
      </c>
      <c r="AP657">
        <v>0</v>
      </c>
      <c r="AQ657" s="388">
        <v>44445</v>
      </c>
      <c r="AS657" t="s">
        <v>1765</v>
      </c>
      <c r="AT657" s="388">
        <v>44449</v>
      </c>
      <c r="AU657" t="s">
        <v>1756</v>
      </c>
      <c r="AV657" t="s">
        <v>1756</v>
      </c>
      <c r="AZ657" t="s">
        <v>1766</v>
      </c>
      <c r="BA657" t="s">
        <v>1865</v>
      </c>
      <c r="BB657" t="s">
        <v>2798</v>
      </c>
      <c r="BC657" t="s">
        <v>2799</v>
      </c>
      <c r="BD657" t="s">
        <v>1756</v>
      </c>
      <c r="BE657" t="s">
        <v>824</v>
      </c>
      <c r="BF657" t="s">
        <v>824</v>
      </c>
    </row>
    <row r="658" spans="1:58">
      <c r="A658" t="s">
        <v>829</v>
      </c>
      <c r="B658">
        <v>6</v>
      </c>
      <c r="C658">
        <v>0</v>
      </c>
      <c r="D658">
        <v>9773</v>
      </c>
      <c r="E658" t="s">
        <v>2776</v>
      </c>
      <c r="F658">
        <v>53511012</v>
      </c>
      <c r="G658" t="s">
        <v>2041</v>
      </c>
      <c r="H658">
        <v>0</v>
      </c>
      <c r="I658" t="s">
        <v>2089</v>
      </c>
      <c r="J658">
        <v>146.96</v>
      </c>
      <c r="K658">
        <v>5</v>
      </c>
      <c r="L658" t="s">
        <v>2063</v>
      </c>
      <c r="M658" t="s">
        <v>2090</v>
      </c>
      <c r="N658" t="s">
        <v>1757</v>
      </c>
      <c r="O658" t="s">
        <v>1756</v>
      </c>
      <c r="P658" t="s">
        <v>1756</v>
      </c>
      <c r="Q658" s="387">
        <v>734.8</v>
      </c>
      <c r="R658">
        <v>95.524000000000001</v>
      </c>
      <c r="S658">
        <v>830.32399999999984</v>
      </c>
      <c r="T658" s="388">
        <v>44437</v>
      </c>
      <c r="U658">
        <v>0</v>
      </c>
      <c r="V658" t="s">
        <v>831</v>
      </c>
      <c r="W658" s="388">
        <v>44461</v>
      </c>
      <c r="X658">
        <v>163</v>
      </c>
      <c r="Y658">
        <v>0</v>
      </c>
      <c r="Z658">
        <v>0</v>
      </c>
      <c r="AA658" t="s">
        <v>1758</v>
      </c>
      <c r="AB658" t="s">
        <v>2044</v>
      </c>
      <c r="AD658" t="s">
        <v>2045</v>
      </c>
      <c r="AE658" t="s">
        <v>2046</v>
      </c>
      <c r="AI658" t="s">
        <v>1761</v>
      </c>
      <c r="AL658" t="s">
        <v>2777</v>
      </c>
      <c r="AM658">
        <v>6</v>
      </c>
      <c r="AN658" t="s">
        <v>2048</v>
      </c>
      <c r="AO658" t="s">
        <v>2049</v>
      </c>
      <c r="AP658">
        <v>0</v>
      </c>
      <c r="AQ658" s="388">
        <v>44445</v>
      </c>
      <c r="AS658" t="s">
        <v>1765</v>
      </c>
      <c r="AT658" s="388">
        <v>44449</v>
      </c>
      <c r="AU658" t="s">
        <v>1756</v>
      </c>
      <c r="AV658" t="s">
        <v>1756</v>
      </c>
      <c r="AZ658" t="s">
        <v>1766</v>
      </c>
      <c r="BA658" t="s">
        <v>1865</v>
      </c>
      <c r="BB658" t="s">
        <v>2800</v>
      </c>
      <c r="BC658" t="s">
        <v>2801</v>
      </c>
      <c r="BD658" t="s">
        <v>1756</v>
      </c>
      <c r="BE658" t="s">
        <v>824</v>
      </c>
      <c r="BF658" t="s">
        <v>824</v>
      </c>
    </row>
    <row r="659" spans="1:58">
      <c r="A659" t="s">
        <v>829</v>
      </c>
      <c r="B659">
        <v>6</v>
      </c>
      <c r="C659">
        <v>0</v>
      </c>
      <c r="D659">
        <v>9773</v>
      </c>
      <c r="E659" t="s">
        <v>2776</v>
      </c>
      <c r="F659">
        <v>53511012</v>
      </c>
      <c r="G659" t="s">
        <v>2041</v>
      </c>
      <c r="H659">
        <v>0</v>
      </c>
      <c r="I659" t="s">
        <v>2089</v>
      </c>
      <c r="J659">
        <v>146.96</v>
      </c>
      <c r="K659">
        <v>5</v>
      </c>
      <c r="L659" t="s">
        <v>2063</v>
      </c>
      <c r="M659" t="s">
        <v>2090</v>
      </c>
      <c r="N659" t="s">
        <v>1757</v>
      </c>
      <c r="O659" t="s">
        <v>1756</v>
      </c>
      <c r="P659" t="s">
        <v>1756</v>
      </c>
      <c r="Q659" s="387">
        <v>734.8</v>
      </c>
      <c r="R659">
        <v>95.524000000000001</v>
      </c>
      <c r="S659">
        <v>830.32399999999984</v>
      </c>
      <c r="T659" s="388">
        <v>44437</v>
      </c>
      <c r="U659">
        <v>0</v>
      </c>
      <c r="V659" t="s">
        <v>831</v>
      </c>
      <c r="W659" s="388">
        <v>44461</v>
      </c>
      <c r="X659">
        <v>163</v>
      </c>
      <c r="Y659">
        <v>0</v>
      </c>
      <c r="Z659">
        <v>0</v>
      </c>
      <c r="AA659" t="s">
        <v>1758</v>
      </c>
      <c r="AB659" t="s">
        <v>2044</v>
      </c>
      <c r="AD659" t="s">
        <v>2045</v>
      </c>
      <c r="AE659" t="s">
        <v>2046</v>
      </c>
      <c r="AI659" t="s">
        <v>1761</v>
      </c>
      <c r="AL659" t="s">
        <v>2777</v>
      </c>
      <c r="AM659">
        <v>6</v>
      </c>
      <c r="AN659" t="s">
        <v>2048</v>
      </c>
      <c r="AO659" t="s">
        <v>2049</v>
      </c>
      <c r="AP659">
        <v>0</v>
      </c>
      <c r="AQ659" s="388">
        <v>44445</v>
      </c>
      <c r="AS659" t="s">
        <v>1765</v>
      </c>
      <c r="AT659" s="388">
        <v>44449</v>
      </c>
      <c r="AU659" t="s">
        <v>1756</v>
      </c>
      <c r="AV659" t="s">
        <v>1756</v>
      </c>
      <c r="AZ659" t="s">
        <v>1766</v>
      </c>
      <c r="BA659" t="s">
        <v>1865</v>
      </c>
      <c r="BB659" t="s">
        <v>2800</v>
      </c>
      <c r="BC659" t="s">
        <v>2801</v>
      </c>
      <c r="BD659" t="s">
        <v>1756</v>
      </c>
      <c r="BE659" t="s">
        <v>824</v>
      </c>
      <c r="BF659" t="s">
        <v>824</v>
      </c>
    </row>
    <row r="660" spans="1:58">
      <c r="A660" t="s">
        <v>829</v>
      </c>
      <c r="B660">
        <v>6</v>
      </c>
      <c r="C660">
        <v>0</v>
      </c>
      <c r="D660">
        <v>9773</v>
      </c>
      <c r="E660" t="s">
        <v>2776</v>
      </c>
      <c r="F660">
        <v>53511012</v>
      </c>
      <c r="G660" t="s">
        <v>2041</v>
      </c>
      <c r="H660">
        <v>0</v>
      </c>
      <c r="I660" t="s">
        <v>2089</v>
      </c>
      <c r="J660">
        <v>146.96</v>
      </c>
      <c r="K660">
        <v>5</v>
      </c>
      <c r="L660" t="s">
        <v>2063</v>
      </c>
      <c r="M660" t="s">
        <v>2090</v>
      </c>
      <c r="N660" t="s">
        <v>1757</v>
      </c>
      <c r="O660" t="s">
        <v>1756</v>
      </c>
      <c r="P660" t="s">
        <v>1756</v>
      </c>
      <c r="Q660" s="387">
        <v>734.8</v>
      </c>
      <c r="R660">
        <v>95.524000000000001</v>
      </c>
      <c r="S660">
        <v>830.32399999999984</v>
      </c>
      <c r="T660" s="388">
        <v>44437</v>
      </c>
      <c r="U660">
        <v>0</v>
      </c>
      <c r="V660" t="s">
        <v>831</v>
      </c>
      <c r="W660" s="388">
        <v>44461</v>
      </c>
      <c r="X660">
        <v>163</v>
      </c>
      <c r="Y660">
        <v>0</v>
      </c>
      <c r="Z660">
        <v>0</v>
      </c>
      <c r="AA660" t="s">
        <v>1758</v>
      </c>
      <c r="AB660" t="s">
        <v>2044</v>
      </c>
      <c r="AD660" t="s">
        <v>2045</v>
      </c>
      <c r="AE660" t="s">
        <v>2046</v>
      </c>
      <c r="AI660" t="s">
        <v>1761</v>
      </c>
      <c r="AL660" t="s">
        <v>2777</v>
      </c>
      <c r="AM660">
        <v>6</v>
      </c>
      <c r="AN660" t="s">
        <v>2048</v>
      </c>
      <c r="AO660" t="s">
        <v>2049</v>
      </c>
      <c r="AP660">
        <v>0</v>
      </c>
      <c r="AQ660" s="388">
        <v>44445</v>
      </c>
      <c r="AS660" t="s">
        <v>1765</v>
      </c>
      <c r="AT660" s="388">
        <v>44449</v>
      </c>
      <c r="AU660" t="s">
        <v>1756</v>
      </c>
      <c r="AV660" t="s">
        <v>1756</v>
      </c>
      <c r="AZ660" t="s">
        <v>1766</v>
      </c>
      <c r="BA660" t="s">
        <v>1865</v>
      </c>
      <c r="BB660" t="s">
        <v>2800</v>
      </c>
      <c r="BC660" t="s">
        <v>2801</v>
      </c>
      <c r="BD660" t="s">
        <v>1756</v>
      </c>
      <c r="BE660" t="s">
        <v>824</v>
      </c>
      <c r="BF660" t="s">
        <v>824</v>
      </c>
    </row>
    <row r="661" spans="1:58">
      <c r="A661" t="s">
        <v>829</v>
      </c>
      <c r="B661">
        <v>6</v>
      </c>
      <c r="C661">
        <v>0</v>
      </c>
      <c r="D661">
        <v>9773</v>
      </c>
      <c r="E661" t="s">
        <v>2776</v>
      </c>
      <c r="F661">
        <v>53511012</v>
      </c>
      <c r="G661" t="s">
        <v>2041</v>
      </c>
      <c r="H661">
        <v>0</v>
      </c>
      <c r="I661" t="s">
        <v>2095</v>
      </c>
      <c r="J661">
        <v>138.44999999999999</v>
      </c>
      <c r="K661">
        <v>5</v>
      </c>
      <c r="L661" t="s">
        <v>2063</v>
      </c>
      <c r="M661" t="s">
        <v>2096</v>
      </c>
      <c r="N661" t="s">
        <v>1757</v>
      </c>
      <c r="O661" t="s">
        <v>1756</v>
      </c>
      <c r="P661" t="s">
        <v>1756</v>
      </c>
      <c r="Q661" s="387">
        <v>692.25</v>
      </c>
      <c r="R661">
        <v>89.992500000000007</v>
      </c>
      <c r="S661">
        <v>782.24249999999995</v>
      </c>
      <c r="T661" s="388">
        <v>44437</v>
      </c>
      <c r="U661">
        <v>0</v>
      </c>
      <c r="V661" t="s">
        <v>831</v>
      </c>
      <c r="W661" s="388">
        <v>44461</v>
      </c>
      <c r="X661">
        <v>163</v>
      </c>
      <c r="Y661">
        <v>0</v>
      </c>
      <c r="Z661">
        <v>0</v>
      </c>
      <c r="AA661" t="s">
        <v>1758</v>
      </c>
      <c r="AB661" t="s">
        <v>2044</v>
      </c>
      <c r="AD661" t="s">
        <v>2045</v>
      </c>
      <c r="AE661" t="s">
        <v>2046</v>
      </c>
      <c r="AI661" t="s">
        <v>1761</v>
      </c>
      <c r="AL661" t="s">
        <v>2777</v>
      </c>
      <c r="AM661">
        <v>6</v>
      </c>
      <c r="AN661" t="s">
        <v>2048</v>
      </c>
      <c r="AO661" t="s">
        <v>2049</v>
      </c>
      <c r="AP661">
        <v>0</v>
      </c>
      <c r="AQ661" s="388">
        <v>44445</v>
      </c>
      <c r="AS661" t="s">
        <v>1765</v>
      </c>
      <c r="AT661" s="388">
        <v>44449</v>
      </c>
      <c r="AU661" t="s">
        <v>1756</v>
      </c>
      <c r="AV661" t="s">
        <v>1756</v>
      </c>
      <c r="AZ661" t="s">
        <v>1766</v>
      </c>
      <c r="BA661" t="s">
        <v>1865</v>
      </c>
      <c r="BB661" t="s">
        <v>2802</v>
      </c>
      <c r="BC661" t="s">
        <v>2803</v>
      </c>
      <c r="BD661" t="s">
        <v>1756</v>
      </c>
      <c r="BE661" t="s">
        <v>824</v>
      </c>
      <c r="BF661" t="s">
        <v>824</v>
      </c>
    </row>
    <row r="662" spans="1:58">
      <c r="A662" t="s">
        <v>829</v>
      </c>
      <c r="B662">
        <v>6</v>
      </c>
      <c r="C662">
        <v>0</v>
      </c>
      <c r="D662">
        <v>9773</v>
      </c>
      <c r="E662" t="s">
        <v>2776</v>
      </c>
      <c r="F662">
        <v>53511012</v>
      </c>
      <c r="G662" t="s">
        <v>2041</v>
      </c>
      <c r="H662">
        <v>0</v>
      </c>
      <c r="I662" t="s">
        <v>2095</v>
      </c>
      <c r="J662">
        <v>138.44999999999999</v>
      </c>
      <c r="K662">
        <v>5</v>
      </c>
      <c r="L662" t="s">
        <v>2063</v>
      </c>
      <c r="M662" t="s">
        <v>2096</v>
      </c>
      <c r="N662" t="s">
        <v>1757</v>
      </c>
      <c r="O662" t="s">
        <v>1756</v>
      </c>
      <c r="P662" t="s">
        <v>1756</v>
      </c>
      <c r="Q662" s="387">
        <v>692.25</v>
      </c>
      <c r="R662">
        <v>89.992500000000007</v>
      </c>
      <c r="S662">
        <v>782.24249999999995</v>
      </c>
      <c r="T662" s="388">
        <v>44437</v>
      </c>
      <c r="U662">
        <v>0</v>
      </c>
      <c r="V662" t="s">
        <v>831</v>
      </c>
      <c r="W662" s="388">
        <v>44461</v>
      </c>
      <c r="X662">
        <v>163</v>
      </c>
      <c r="Y662">
        <v>0</v>
      </c>
      <c r="Z662">
        <v>0</v>
      </c>
      <c r="AA662" t="s">
        <v>1758</v>
      </c>
      <c r="AB662" t="s">
        <v>2044</v>
      </c>
      <c r="AD662" t="s">
        <v>2045</v>
      </c>
      <c r="AE662" t="s">
        <v>2046</v>
      </c>
      <c r="AI662" t="s">
        <v>1761</v>
      </c>
      <c r="AL662" t="s">
        <v>2777</v>
      </c>
      <c r="AM662">
        <v>6</v>
      </c>
      <c r="AN662" t="s">
        <v>2048</v>
      </c>
      <c r="AO662" t="s">
        <v>2049</v>
      </c>
      <c r="AP662">
        <v>0</v>
      </c>
      <c r="AQ662" s="388">
        <v>44445</v>
      </c>
      <c r="AS662" t="s">
        <v>1765</v>
      </c>
      <c r="AT662" s="388">
        <v>44449</v>
      </c>
      <c r="AU662" t="s">
        <v>1756</v>
      </c>
      <c r="AV662" t="s">
        <v>1756</v>
      </c>
      <c r="AZ662" t="s">
        <v>1766</v>
      </c>
      <c r="BA662" t="s">
        <v>1865</v>
      </c>
      <c r="BB662" t="s">
        <v>2802</v>
      </c>
      <c r="BC662" t="s">
        <v>2803</v>
      </c>
      <c r="BD662" t="s">
        <v>1756</v>
      </c>
      <c r="BE662" t="s">
        <v>824</v>
      </c>
      <c r="BF662" t="s">
        <v>824</v>
      </c>
    </row>
    <row r="663" spans="1:58">
      <c r="A663" t="s">
        <v>829</v>
      </c>
      <c r="B663">
        <v>6</v>
      </c>
      <c r="C663">
        <v>0</v>
      </c>
      <c r="D663">
        <v>9773</v>
      </c>
      <c r="E663" t="s">
        <v>2776</v>
      </c>
      <c r="F663">
        <v>53511012</v>
      </c>
      <c r="G663" t="s">
        <v>2041</v>
      </c>
      <c r="H663">
        <v>0</v>
      </c>
      <c r="I663" t="s">
        <v>2095</v>
      </c>
      <c r="J663">
        <v>138.44999999999999</v>
      </c>
      <c r="K663">
        <v>5</v>
      </c>
      <c r="L663" t="s">
        <v>2063</v>
      </c>
      <c r="M663" t="s">
        <v>2096</v>
      </c>
      <c r="N663" t="s">
        <v>1757</v>
      </c>
      <c r="O663" t="s">
        <v>1756</v>
      </c>
      <c r="P663" t="s">
        <v>1756</v>
      </c>
      <c r="Q663" s="387">
        <v>692.25</v>
      </c>
      <c r="R663">
        <v>89.992500000000007</v>
      </c>
      <c r="S663">
        <v>782.24249999999995</v>
      </c>
      <c r="T663" s="388">
        <v>44437</v>
      </c>
      <c r="U663">
        <v>0</v>
      </c>
      <c r="V663" t="s">
        <v>831</v>
      </c>
      <c r="W663" s="388">
        <v>44461</v>
      </c>
      <c r="X663">
        <v>163</v>
      </c>
      <c r="Y663">
        <v>0</v>
      </c>
      <c r="Z663">
        <v>0</v>
      </c>
      <c r="AA663" t="s">
        <v>1758</v>
      </c>
      <c r="AB663" t="s">
        <v>2044</v>
      </c>
      <c r="AD663" t="s">
        <v>2045</v>
      </c>
      <c r="AE663" t="s">
        <v>2046</v>
      </c>
      <c r="AI663" t="s">
        <v>1761</v>
      </c>
      <c r="AL663" t="s">
        <v>2777</v>
      </c>
      <c r="AM663">
        <v>6</v>
      </c>
      <c r="AN663" t="s">
        <v>2048</v>
      </c>
      <c r="AO663" t="s">
        <v>2049</v>
      </c>
      <c r="AP663">
        <v>0</v>
      </c>
      <c r="AQ663" s="388">
        <v>44445</v>
      </c>
      <c r="AS663" t="s">
        <v>1765</v>
      </c>
      <c r="AT663" s="388">
        <v>44449</v>
      </c>
      <c r="AU663" t="s">
        <v>1756</v>
      </c>
      <c r="AV663" t="s">
        <v>1756</v>
      </c>
      <c r="AZ663" t="s">
        <v>1766</v>
      </c>
      <c r="BA663" t="s">
        <v>1865</v>
      </c>
      <c r="BB663" t="s">
        <v>2802</v>
      </c>
      <c r="BC663" t="s">
        <v>2803</v>
      </c>
      <c r="BD663" t="s">
        <v>1756</v>
      </c>
      <c r="BE663" t="s">
        <v>824</v>
      </c>
      <c r="BF663" t="s">
        <v>824</v>
      </c>
    </row>
    <row r="664" spans="1:58">
      <c r="A664" t="s">
        <v>829</v>
      </c>
      <c r="B664">
        <v>6</v>
      </c>
      <c r="C664">
        <v>0</v>
      </c>
      <c r="D664">
        <v>9857</v>
      </c>
      <c r="E664" t="s">
        <v>2804</v>
      </c>
      <c r="F664">
        <v>53510602</v>
      </c>
      <c r="G664" t="s">
        <v>2041</v>
      </c>
      <c r="H664">
        <v>0</v>
      </c>
      <c r="I664" t="s">
        <v>2042</v>
      </c>
      <c r="J664">
        <v>60</v>
      </c>
      <c r="K664">
        <v>12</v>
      </c>
      <c r="L664" t="s">
        <v>1771</v>
      </c>
      <c r="M664" t="s">
        <v>1756</v>
      </c>
      <c r="N664" t="s">
        <v>1756</v>
      </c>
      <c r="O664" t="s">
        <v>2043</v>
      </c>
      <c r="P664" t="s">
        <v>1757</v>
      </c>
      <c r="Q664" s="387">
        <v>720</v>
      </c>
      <c r="R664">
        <v>93.600000000000009</v>
      </c>
      <c r="S664">
        <v>813.59999999999991</v>
      </c>
      <c r="T664" s="388">
        <v>44455</v>
      </c>
      <c r="U664">
        <v>0</v>
      </c>
      <c r="V664" t="s">
        <v>831</v>
      </c>
      <c r="W664" s="388">
        <v>44461</v>
      </c>
      <c r="X664">
        <v>163</v>
      </c>
      <c r="Y664">
        <v>0</v>
      </c>
      <c r="Z664">
        <v>0</v>
      </c>
      <c r="AA664" t="s">
        <v>1758</v>
      </c>
      <c r="AB664" t="s">
        <v>826</v>
      </c>
      <c r="AD664" t="s">
        <v>2045</v>
      </c>
      <c r="AE664" t="s">
        <v>2046</v>
      </c>
      <c r="AI664" t="s">
        <v>1761</v>
      </c>
      <c r="AL664" t="s">
        <v>2805</v>
      </c>
      <c r="AM664">
        <v>6</v>
      </c>
      <c r="AN664" t="s">
        <v>1833</v>
      </c>
      <c r="AO664" t="s">
        <v>1834</v>
      </c>
      <c r="AP664">
        <v>0</v>
      </c>
      <c r="AQ664" s="388">
        <v>44459</v>
      </c>
      <c r="AS664" t="s">
        <v>2806</v>
      </c>
      <c r="AT664" s="388">
        <v>44460</v>
      </c>
      <c r="AU664" t="s">
        <v>1756</v>
      </c>
      <c r="AV664" t="s">
        <v>1756</v>
      </c>
      <c r="AZ664" t="s">
        <v>2807</v>
      </c>
      <c r="BA664" t="s">
        <v>1767</v>
      </c>
      <c r="BB664" t="s">
        <v>2808</v>
      </c>
      <c r="BC664" t="s">
        <v>2809</v>
      </c>
      <c r="BD664" t="s">
        <v>826</v>
      </c>
      <c r="BE664" t="s">
        <v>1756</v>
      </c>
      <c r="BF664" t="s">
        <v>826</v>
      </c>
    </row>
    <row r="665" spans="1:58">
      <c r="A665" t="s">
        <v>829</v>
      </c>
      <c r="B665">
        <v>6</v>
      </c>
      <c r="C665">
        <v>0</v>
      </c>
      <c r="D665">
        <v>9857</v>
      </c>
      <c r="E665" t="s">
        <v>2804</v>
      </c>
      <c r="F665">
        <v>53510602</v>
      </c>
      <c r="G665" t="s">
        <v>2041</v>
      </c>
      <c r="H665">
        <v>0</v>
      </c>
      <c r="I665" t="s">
        <v>2103</v>
      </c>
      <c r="J665">
        <v>70</v>
      </c>
      <c r="K665">
        <v>3</v>
      </c>
      <c r="L665" t="s">
        <v>1771</v>
      </c>
      <c r="M665" t="s">
        <v>1756</v>
      </c>
      <c r="N665" t="s">
        <v>1756</v>
      </c>
      <c r="O665" t="s">
        <v>2104</v>
      </c>
      <c r="P665" t="s">
        <v>1757</v>
      </c>
      <c r="Q665" s="387">
        <v>210</v>
      </c>
      <c r="R665">
        <v>27.3</v>
      </c>
      <c r="S665">
        <v>237.29999999999998</v>
      </c>
      <c r="T665" s="388">
        <v>44455</v>
      </c>
      <c r="U665">
        <v>0</v>
      </c>
      <c r="V665" t="s">
        <v>831</v>
      </c>
      <c r="W665" s="388">
        <v>44461</v>
      </c>
      <c r="X665">
        <v>163</v>
      </c>
      <c r="Y665">
        <v>0</v>
      </c>
      <c r="Z665">
        <v>0</v>
      </c>
      <c r="AA665" t="s">
        <v>1758</v>
      </c>
      <c r="AB665" t="s">
        <v>826</v>
      </c>
      <c r="AD665" t="s">
        <v>2045</v>
      </c>
      <c r="AE665" t="s">
        <v>2046</v>
      </c>
      <c r="AI665" t="s">
        <v>1761</v>
      </c>
      <c r="AL665" t="s">
        <v>2805</v>
      </c>
      <c r="AM665">
        <v>6</v>
      </c>
      <c r="AN665" t="s">
        <v>1833</v>
      </c>
      <c r="AO665" t="s">
        <v>1834</v>
      </c>
      <c r="AP665">
        <v>0</v>
      </c>
      <c r="AQ665" s="388">
        <v>44459</v>
      </c>
      <c r="AS665" t="s">
        <v>2806</v>
      </c>
      <c r="AT665" s="388">
        <v>44460</v>
      </c>
      <c r="AU665" t="s">
        <v>1756</v>
      </c>
      <c r="AV665" t="s">
        <v>1756</v>
      </c>
      <c r="AZ665" t="s">
        <v>2807</v>
      </c>
      <c r="BA665" t="s">
        <v>1767</v>
      </c>
      <c r="BB665" t="s">
        <v>2810</v>
      </c>
      <c r="BC665" t="s">
        <v>2811</v>
      </c>
      <c r="BD665" t="s">
        <v>826</v>
      </c>
      <c r="BE665" t="s">
        <v>1756</v>
      </c>
      <c r="BF665" t="s">
        <v>826</v>
      </c>
    </row>
    <row r="666" spans="1:58">
      <c r="A666" t="s">
        <v>829</v>
      </c>
      <c r="B666">
        <v>6</v>
      </c>
      <c r="C666">
        <v>0</v>
      </c>
      <c r="D666">
        <v>9857</v>
      </c>
      <c r="E666" t="s">
        <v>2804</v>
      </c>
      <c r="F666">
        <v>53510602</v>
      </c>
      <c r="G666" t="s">
        <v>2041</v>
      </c>
      <c r="H666">
        <v>0</v>
      </c>
      <c r="I666" t="s">
        <v>2052</v>
      </c>
      <c r="J666">
        <v>75</v>
      </c>
      <c r="K666">
        <v>44</v>
      </c>
      <c r="L666" t="s">
        <v>1771</v>
      </c>
      <c r="M666" t="s">
        <v>1756</v>
      </c>
      <c r="N666" t="s">
        <v>1756</v>
      </c>
      <c r="O666" t="s">
        <v>2053</v>
      </c>
      <c r="P666" t="s">
        <v>1757</v>
      </c>
      <c r="Q666" s="387">
        <v>3300</v>
      </c>
      <c r="R666">
        <v>429</v>
      </c>
      <c r="S666">
        <v>3728.9999999999995</v>
      </c>
      <c r="T666" s="388">
        <v>44455</v>
      </c>
      <c r="U666">
        <v>0</v>
      </c>
      <c r="V666" t="s">
        <v>831</v>
      </c>
      <c r="W666" s="388">
        <v>44461</v>
      </c>
      <c r="X666">
        <v>163</v>
      </c>
      <c r="Y666">
        <v>0</v>
      </c>
      <c r="Z666">
        <v>0</v>
      </c>
      <c r="AA666" t="s">
        <v>1758</v>
      </c>
      <c r="AB666" t="s">
        <v>826</v>
      </c>
      <c r="AD666" t="s">
        <v>2045</v>
      </c>
      <c r="AE666" t="s">
        <v>2046</v>
      </c>
      <c r="AI666" t="s">
        <v>1761</v>
      </c>
      <c r="AL666" t="s">
        <v>2805</v>
      </c>
      <c r="AM666">
        <v>6</v>
      </c>
      <c r="AN666" t="s">
        <v>1833</v>
      </c>
      <c r="AO666" t="s">
        <v>1834</v>
      </c>
      <c r="AP666">
        <v>0</v>
      </c>
      <c r="AQ666" s="388">
        <v>44459</v>
      </c>
      <c r="AS666" t="s">
        <v>2806</v>
      </c>
      <c r="AT666" s="388">
        <v>44460</v>
      </c>
      <c r="AU666" t="s">
        <v>1756</v>
      </c>
      <c r="AV666" t="s">
        <v>1756</v>
      </c>
      <c r="AZ666" t="s">
        <v>2807</v>
      </c>
      <c r="BA666" t="s">
        <v>1767</v>
      </c>
      <c r="BB666" t="s">
        <v>2812</v>
      </c>
      <c r="BC666" t="s">
        <v>2813</v>
      </c>
      <c r="BD666" t="s">
        <v>826</v>
      </c>
      <c r="BE666" t="s">
        <v>1756</v>
      </c>
      <c r="BF666" t="s">
        <v>826</v>
      </c>
    </row>
    <row r="667" spans="1:58">
      <c r="A667" t="s">
        <v>829</v>
      </c>
      <c r="B667">
        <v>6</v>
      </c>
      <c r="C667">
        <v>0</v>
      </c>
      <c r="D667">
        <v>9857</v>
      </c>
      <c r="E667" t="s">
        <v>2804</v>
      </c>
      <c r="F667">
        <v>53510602</v>
      </c>
      <c r="G667" t="s">
        <v>2041</v>
      </c>
      <c r="H667">
        <v>0</v>
      </c>
      <c r="I667" t="s">
        <v>2056</v>
      </c>
      <c r="J667">
        <v>210</v>
      </c>
      <c r="K667">
        <v>7</v>
      </c>
      <c r="L667" t="s">
        <v>1755</v>
      </c>
      <c r="M667" t="s">
        <v>1756</v>
      </c>
      <c r="N667" t="s">
        <v>1756</v>
      </c>
      <c r="P667" t="s">
        <v>1757</v>
      </c>
      <c r="Q667" s="387">
        <v>1470</v>
      </c>
      <c r="R667">
        <v>191.1</v>
      </c>
      <c r="S667">
        <v>1661.1</v>
      </c>
      <c r="T667" s="388">
        <v>44455</v>
      </c>
      <c r="U667">
        <v>0</v>
      </c>
      <c r="V667" t="s">
        <v>831</v>
      </c>
      <c r="W667" s="388">
        <v>44461</v>
      </c>
      <c r="X667">
        <v>163</v>
      </c>
      <c r="Y667">
        <v>0</v>
      </c>
      <c r="Z667">
        <v>0</v>
      </c>
      <c r="AA667" t="s">
        <v>1758</v>
      </c>
      <c r="AB667" t="s">
        <v>826</v>
      </c>
      <c r="AD667" t="s">
        <v>2045</v>
      </c>
      <c r="AE667" t="s">
        <v>2046</v>
      </c>
      <c r="AI667" t="s">
        <v>1761</v>
      </c>
      <c r="AL667" t="s">
        <v>2805</v>
      </c>
      <c r="AM667">
        <v>6</v>
      </c>
      <c r="AN667" t="s">
        <v>1833</v>
      </c>
      <c r="AO667" t="s">
        <v>1834</v>
      </c>
      <c r="AP667">
        <v>0</v>
      </c>
      <c r="AQ667" s="388">
        <v>44459</v>
      </c>
      <c r="AS667" t="s">
        <v>2806</v>
      </c>
      <c r="AT667" s="388">
        <v>44460</v>
      </c>
      <c r="AU667" t="s">
        <v>1756</v>
      </c>
      <c r="AV667" t="s">
        <v>1756</v>
      </c>
      <c r="AZ667" t="s">
        <v>2807</v>
      </c>
      <c r="BA667" t="s">
        <v>1767</v>
      </c>
      <c r="BB667" t="s">
        <v>2814</v>
      </c>
      <c r="BC667" t="s">
        <v>2815</v>
      </c>
      <c r="BD667" t="s">
        <v>826</v>
      </c>
      <c r="BE667" t="s">
        <v>1756</v>
      </c>
      <c r="BF667" t="s">
        <v>826</v>
      </c>
    </row>
    <row r="668" spans="1:58">
      <c r="A668" t="s">
        <v>829</v>
      </c>
      <c r="B668">
        <v>6</v>
      </c>
      <c r="C668">
        <v>0</v>
      </c>
      <c r="D668">
        <v>9857</v>
      </c>
      <c r="E668" t="s">
        <v>2804</v>
      </c>
      <c r="F668">
        <v>53510602</v>
      </c>
      <c r="G668" t="s">
        <v>2041</v>
      </c>
      <c r="H668">
        <v>0</v>
      </c>
      <c r="I668" t="s">
        <v>518</v>
      </c>
      <c r="J668">
        <v>95</v>
      </c>
      <c r="K668">
        <v>12</v>
      </c>
      <c r="L668" t="s">
        <v>1771</v>
      </c>
      <c r="M668" t="s">
        <v>1756</v>
      </c>
      <c r="N668" t="s">
        <v>1756</v>
      </c>
      <c r="O668" t="s">
        <v>2059</v>
      </c>
      <c r="P668" t="s">
        <v>1757</v>
      </c>
      <c r="Q668" s="387">
        <v>1140</v>
      </c>
      <c r="R668">
        <v>148.20000000000002</v>
      </c>
      <c r="S668">
        <v>1288.1999999999998</v>
      </c>
      <c r="T668" s="388">
        <v>44455</v>
      </c>
      <c r="U668">
        <v>0</v>
      </c>
      <c r="V668" t="s">
        <v>831</v>
      </c>
      <c r="W668" s="388">
        <v>44461</v>
      </c>
      <c r="X668">
        <v>163</v>
      </c>
      <c r="Y668">
        <v>0</v>
      </c>
      <c r="Z668">
        <v>0</v>
      </c>
      <c r="AA668" t="s">
        <v>1758</v>
      </c>
      <c r="AB668" t="s">
        <v>826</v>
      </c>
      <c r="AD668" t="s">
        <v>2045</v>
      </c>
      <c r="AE668" t="s">
        <v>2046</v>
      </c>
      <c r="AI668" t="s">
        <v>1761</v>
      </c>
      <c r="AL668" t="s">
        <v>2805</v>
      </c>
      <c r="AM668">
        <v>6</v>
      </c>
      <c r="AN668" t="s">
        <v>1833</v>
      </c>
      <c r="AO668" t="s">
        <v>1834</v>
      </c>
      <c r="AP668">
        <v>0</v>
      </c>
      <c r="AQ668" s="388">
        <v>44459</v>
      </c>
      <c r="AS668" t="s">
        <v>2806</v>
      </c>
      <c r="AT668" s="388">
        <v>44460</v>
      </c>
      <c r="AU668" t="s">
        <v>1756</v>
      </c>
      <c r="AV668" t="s">
        <v>1756</v>
      </c>
      <c r="AZ668" t="s">
        <v>2807</v>
      </c>
      <c r="BA668" t="s">
        <v>1767</v>
      </c>
      <c r="BB668" t="s">
        <v>2816</v>
      </c>
      <c r="BC668" t="s">
        <v>2817</v>
      </c>
      <c r="BD668" t="s">
        <v>826</v>
      </c>
      <c r="BE668" t="s">
        <v>1756</v>
      </c>
      <c r="BF668" t="s">
        <v>826</v>
      </c>
    </row>
    <row r="669" spans="1:58">
      <c r="A669" t="s">
        <v>829</v>
      </c>
      <c r="B669">
        <v>6</v>
      </c>
      <c r="C669">
        <v>0</v>
      </c>
      <c r="D669">
        <v>9857</v>
      </c>
      <c r="E669" t="s">
        <v>2804</v>
      </c>
      <c r="F669">
        <v>53510602</v>
      </c>
      <c r="G669" t="s">
        <v>2041</v>
      </c>
      <c r="H669">
        <v>0</v>
      </c>
      <c r="I669" t="s">
        <v>2113</v>
      </c>
      <c r="J669">
        <v>122.39</v>
      </c>
      <c r="K669">
        <v>3</v>
      </c>
      <c r="L669" t="s">
        <v>2063</v>
      </c>
      <c r="M669" t="s">
        <v>2114</v>
      </c>
      <c r="N669" t="s">
        <v>1757</v>
      </c>
      <c r="O669" t="s">
        <v>1756</v>
      </c>
      <c r="P669" t="s">
        <v>1756</v>
      </c>
      <c r="Q669" s="387">
        <v>367.17</v>
      </c>
      <c r="R669">
        <v>47.732100000000003</v>
      </c>
      <c r="S669">
        <v>414.90209999999996</v>
      </c>
      <c r="T669" s="388">
        <v>44455</v>
      </c>
      <c r="U669">
        <v>0</v>
      </c>
      <c r="V669" t="s">
        <v>831</v>
      </c>
      <c r="W669" s="388">
        <v>44461</v>
      </c>
      <c r="X669">
        <v>163</v>
      </c>
      <c r="Y669">
        <v>0</v>
      </c>
      <c r="Z669">
        <v>0</v>
      </c>
      <c r="AA669" t="s">
        <v>1758</v>
      </c>
      <c r="AB669" t="s">
        <v>826</v>
      </c>
      <c r="AD669" t="s">
        <v>2045</v>
      </c>
      <c r="AE669" t="s">
        <v>2046</v>
      </c>
      <c r="AI669" t="s">
        <v>1761</v>
      </c>
      <c r="AL669" t="s">
        <v>2805</v>
      </c>
      <c r="AM669">
        <v>6</v>
      </c>
      <c r="AN669" t="s">
        <v>1833</v>
      </c>
      <c r="AO669" t="s">
        <v>1834</v>
      </c>
      <c r="AP669">
        <v>0</v>
      </c>
      <c r="AQ669" s="388">
        <v>44459</v>
      </c>
      <c r="AS669" t="s">
        <v>2806</v>
      </c>
      <c r="AT669" s="388">
        <v>44460</v>
      </c>
      <c r="AU669" t="s">
        <v>1756</v>
      </c>
      <c r="AV669" t="s">
        <v>1756</v>
      </c>
      <c r="AZ669" t="s">
        <v>2807</v>
      </c>
      <c r="BA669" t="s">
        <v>1767</v>
      </c>
      <c r="BB669" t="s">
        <v>2818</v>
      </c>
      <c r="BC669" t="s">
        <v>2819</v>
      </c>
      <c r="BD669" t="s">
        <v>826</v>
      </c>
      <c r="BE669" t="s">
        <v>1756</v>
      </c>
      <c r="BF669" t="s">
        <v>826</v>
      </c>
    </row>
    <row r="670" spans="1:58">
      <c r="A670" t="s">
        <v>829</v>
      </c>
      <c r="B670">
        <v>6</v>
      </c>
      <c r="C670">
        <v>0</v>
      </c>
      <c r="D670">
        <v>9857</v>
      </c>
      <c r="E670" t="s">
        <v>2804</v>
      </c>
      <c r="F670">
        <v>53510602</v>
      </c>
      <c r="G670" t="s">
        <v>2041</v>
      </c>
      <c r="H670">
        <v>0</v>
      </c>
      <c r="I670" t="s">
        <v>2062</v>
      </c>
      <c r="J670">
        <v>138.05000000000001</v>
      </c>
      <c r="K670">
        <v>10</v>
      </c>
      <c r="L670" t="s">
        <v>2063</v>
      </c>
      <c r="M670" t="s">
        <v>2064</v>
      </c>
      <c r="N670" t="s">
        <v>1757</v>
      </c>
      <c r="O670" t="s">
        <v>1756</v>
      </c>
      <c r="P670" t="s">
        <v>1756</v>
      </c>
      <c r="Q670" s="387">
        <v>1380.5</v>
      </c>
      <c r="R670">
        <v>179.465</v>
      </c>
      <c r="S670">
        <v>1559.9649999999999</v>
      </c>
      <c r="T670" s="388">
        <v>44455</v>
      </c>
      <c r="U670">
        <v>0</v>
      </c>
      <c r="V670" t="s">
        <v>831</v>
      </c>
      <c r="W670" s="388">
        <v>44461</v>
      </c>
      <c r="X670">
        <v>163</v>
      </c>
      <c r="Y670">
        <v>0</v>
      </c>
      <c r="Z670">
        <v>0</v>
      </c>
      <c r="AA670" t="s">
        <v>1758</v>
      </c>
      <c r="AB670" t="s">
        <v>826</v>
      </c>
      <c r="AD670" t="s">
        <v>2045</v>
      </c>
      <c r="AE670" t="s">
        <v>2046</v>
      </c>
      <c r="AI670" t="s">
        <v>1761</v>
      </c>
      <c r="AL670" t="s">
        <v>2805</v>
      </c>
      <c r="AM670">
        <v>6</v>
      </c>
      <c r="AN670" t="s">
        <v>1833</v>
      </c>
      <c r="AO670" t="s">
        <v>1834</v>
      </c>
      <c r="AP670">
        <v>0</v>
      </c>
      <c r="AQ670" s="388">
        <v>44459</v>
      </c>
      <c r="AS670" t="s">
        <v>2806</v>
      </c>
      <c r="AT670" s="388">
        <v>44460</v>
      </c>
      <c r="AU670" t="s">
        <v>1756</v>
      </c>
      <c r="AV670" t="s">
        <v>1756</v>
      </c>
      <c r="AZ670" t="s">
        <v>2807</v>
      </c>
      <c r="BA670" t="s">
        <v>1767</v>
      </c>
      <c r="BB670" t="s">
        <v>2820</v>
      </c>
      <c r="BC670" t="s">
        <v>2821</v>
      </c>
      <c r="BD670" t="s">
        <v>826</v>
      </c>
      <c r="BE670" t="s">
        <v>1756</v>
      </c>
      <c r="BF670" t="s">
        <v>826</v>
      </c>
    </row>
    <row r="671" spans="1:58">
      <c r="A671" t="s">
        <v>829</v>
      </c>
      <c r="B671">
        <v>6</v>
      </c>
      <c r="C671">
        <v>0</v>
      </c>
      <c r="D671">
        <v>9857</v>
      </c>
      <c r="E671" t="s">
        <v>2804</v>
      </c>
      <c r="F671">
        <v>53510602</v>
      </c>
      <c r="G671" t="s">
        <v>2041</v>
      </c>
      <c r="H671">
        <v>0</v>
      </c>
      <c r="I671" t="s">
        <v>2073</v>
      </c>
      <c r="J671">
        <v>243.75</v>
      </c>
      <c r="K671">
        <v>3</v>
      </c>
      <c r="L671" t="s">
        <v>1755</v>
      </c>
      <c r="M671" t="s">
        <v>2074</v>
      </c>
      <c r="N671" t="s">
        <v>1757</v>
      </c>
      <c r="O671" t="s">
        <v>1756</v>
      </c>
      <c r="P671" t="s">
        <v>1756</v>
      </c>
      <c r="Q671" s="387">
        <v>731.25</v>
      </c>
      <c r="R671">
        <v>95.0625</v>
      </c>
      <c r="S671">
        <v>826.31249999999989</v>
      </c>
      <c r="T671" s="388">
        <v>44455</v>
      </c>
      <c r="U671">
        <v>0</v>
      </c>
      <c r="V671" t="s">
        <v>831</v>
      </c>
      <c r="W671" s="388">
        <v>44461</v>
      </c>
      <c r="X671">
        <v>163</v>
      </c>
      <c r="Y671">
        <v>0</v>
      </c>
      <c r="Z671">
        <v>0</v>
      </c>
      <c r="AA671" t="s">
        <v>1758</v>
      </c>
      <c r="AB671" t="s">
        <v>826</v>
      </c>
      <c r="AD671" t="s">
        <v>2045</v>
      </c>
      <c r="AE671" t="s">
        <v>2046</v>
      </c>
      <c r="AI671" t="s">
        <v>1761</v>
      </c>
      <c r="AL671" t="s">
        <v>2805</v>
      </c>
      <c r="AM671">
        <v>6</v>
      </c>
      <c r="AN671" t="s">
        <v>1833</v>
      </c>
      <c r="AO671" t="s">
        <v>1834</v>
      </c>
      <c r="AP671">
        <v>0</v>
      </c>
      <c r="AQ671" s="388">
        <v>44459</v>
      </c>
      <c r="AS671" t="s">
        <v>2806</v>
      </c>
      <c r="AT671" s="388">
        <v>44460</v>
      </c>
      <c r="AU671" t="s">
        <v>1756</v>
      </c>
      <c r="AV671" t="s">
        <v>1756</v>
      </c>
      <c r="AZ671" t="s">
        <v>2807</v>
      </c>
      <c r="BA671" t="s">
        <v>1767</v>
      </c>
      <c r="BB671" t="s">
        <v>2822</v>
      </c>
      <c r="BC671" t="s">
        <v>2823</v>
      </c>
      <c r="BD671" t="s">
        <v>826</v>
      </c>
      <c r="BE671" t="s">
        <v>1756</v>
      </c>
      <c r="BF671" t="s">
        <v>826</v>
      </c>
    </row>
    <row r="672" spans="1:58">
      <c r="A672" t="s">
        <v>829</v>
      </c>
      <c r="B672">
        <v>6</v>
      </c>
      <c r="C672">
        <v>0</v>
      </c>
      <c r="D672">
        <v>9857</v>
      </c>
      <c r="E672" t="s">
        <v>2804</v>
      </c>
      <c r="F672">
        <v>53510602</v>
      </c>
      <c r="G672" t="s">
        <v>2041</v>
      </c>
      <c r="H672">
        <v>0</v>
      </c>
      <c r="I672" t="s">
        <v>2079</v>
      </c>
      <c r="J672">
        <v>63.38</v>
      </c>
      <c r="K672">
        <v>10</v>
      </c>
      <c r="L672" t="s">
        <v>1771</v>
      </c>
      <c r="M672" t="s">
        <v>2080</v>
      </c>
      <c r="N672" t="s">
        <v>1757</v>
      </c>
      <c r="O672" t="s">
        <v>1756</v>
      </c>
      <c r="P672" t="s">
        <v>1756</v>
      </c>
      <c r="Q672" s="387">
        <v>633.79999999999995</v>
      </c>
      <c r="R672">
        <v>82.393999999999991</v>
      </c>
      <c r="S672">
        <v>716.19399999999985</v>
      </c>
      <c r="T672" s="388">
        <v>44455</v>
      </c>
      <c r="U672">
        <v>0</v>
      </c>
      <c r="V672" t="s">
        <v>831</v>
      </c>
      <c r="W672" s="388">
        <v>44461</v>
      </c>
      <c r="X672">
        <v>163</v>
      </c>
      <c r="Y672">
        <v>0</v>
      </c>
      <c r="Z672">
        <v>0</v>
      </c>
      <c r="AA672" t="s">
        <v>1758</v>
      </c>
      <c r="AB672" t="s">
        <v>826</v>
      </c>
      <c r="AD672" t="s">
        <v>2045</v>
      </c>
      <c r="AE672" t="s">
        <v>2046</v>
      </c>
      <c r="AI672" t="s">
        <v>1761</v>
      </c>
      <c r="AL672" t="s">
        <v>2805</v>
      </c>
      <c r="AM672">
        <v>6</v>
      </c>
      <c r="AN672" t="s">
        <v>1833</v>
      </c>
      <c r="AO672" t="s">
        <v>1834</v>
      </c>
      <c r="AP672">
        <v>0</v>
      </c>
      <c r="AQ672" s="388">
        <v>44459</v>
      </c>
      <c r="AS672" t="s">
        <v>2806</v>
      </c>
      <c r="AT672" s="388">
        <v>44460</v>
      </c>
      <c r="AU672" t="s">
        <v>1756</v>
      </c>
      <c r="AV672" t="s">
        <v>1756</v>
      </c>
      <c r="AZ672" t="s">
        <v>2807</v>
      </c>
      <c r="BA672" t="s">
        <v>1767</v>
      </c>
      <c r="BB672" t="s">
        <v>2824</v>
      </c>
      <c r="BC672" t="s">
        <v>2825</v>
      </c>
      <c r="BD672" t="s">
        <v>826</v>
      </c>
      <c r="BE672" t="s">
        <v>1756</v>
      </c>
      <c r="BF672" t="s">
        <v>826</v>
      </c>
    </row>
    <row r="673" spans="1:58">
      <c r="A673" t="s">
        <v>829</v>
      </c>
      <c r="B673">
        <v>6</v>
      </c>
      <c r="C673">
        <v>0</v>
      </c>
      <c r="D673">
        <v>9857</v>
      </c>
      <c r="E673" t="s">
        <v>2804</v>
      </c>
      <c r="F673">
        <v>53510602</v>
      </c>
      <c r="G673" t="s">
        <v>2041</v>
      </c>
      <c r="H673">
        <v>0</v>
      </c>
      <c r="I673" t="s">
        <v>2089</v>
      </c>
      <c r="J673">
        <v>146.96</v>
      </c>
      <c r="K673">
        <v>10</v>
      </c>
      <c r="L673" t="s">
        <v>2063</v>
      </c>
      <c r="M673" t="s">
        <v>2090</v>
      </c>
      <c r="N673" t="s">
        <v>1757</v>
      </c>
      <c r="O673" t="s">
        <v>1756</v>
      </c>
      <c r="P673" t="s">
        <v>1756</v>
      </c>
      <c r="Q673" s="387">
        <v>1469.6</v>
      </c>
      <c r="R673">
        <v>191.048</v>
      </c>
      <c r="S673">
        <v>1660.6479999999997</v>
      </c>
      <c r="T673" s="388">
        <v>44455</v>
      </c>
      <c r="U673">
        <v>0</v>
      </c>
      <c r="V673" t="s">
        <v>831</v>
      </c>
      <c r="W673" s="388">
        <v>44461</v>
      </c>
      <c r="X673">
        <v>163</v>
      </c>
      <c r="Y673">
        <v>0</v>
      </c>
      <c r="Z673">
        <v>0</v>
      </c>
      <c r="AA673" t="s">
        <v>1758</v>
      </c>
      <c r="AB673" t="s">
        <v>826</v>
      </c>
      <c r="AD673" t="s">
        <v>2045</v>
      </c>
      <c r="AE673" t="s">
        <v>2046</v>
      </c>
      <c r="AI673" t="s">
        <v>1761</v>
      </c>
      <c r="AL673" t="s">
        <v>2805</v>
      </c>
      <c r="AM673">
        <v>6</v>
      </c>
      <c r="AN673" t="s">
        <v>1833</v>
      </c>
      <c r="AO673" t="s">
        <v>1834</v>
      </c>
      <c r="AP673">
        <v>0</v>
      </c>
      <c r="AQ673" s="388">
        <v>44459</v>
      </c>
      <c r="AS673" t="s">
        <v>2806</v>
      </c>
      <c r="AT673" s="388">
        <v>44460</v>
      </c>
      <c r="AU673" t="s">
        <v>1756</v>
      </c>
      <c r="AV673" t="s">
        <v>1756</v>
      </c>
      <c r="AZ673" t="s">
        <v>2807</v>
      </c>
      <c r="BA673" t="s">
        <v>1767</v>
      </c>
      <c r="BB673" t="s">
        <v>2826</v>
      </c>
      <c r="BC673" t="s">
        <v>2827</v>
      </c>
      <c r="BD673" t="s">
        <v>826</v>
      </c>
      <c r="BE673" t="s">
        <v>1756</v>
      </c>
      <c r="BF673" t="s">
        <v>826</v>
      </c>
    </row>
    <row r="674" spans="1:58">
      <c r="A674" t="s">
        <v>829</v>
      </c>
      <c r="B674">
        <v>6</v>
      </c>
      <c r="C674">
        <v>0</v>
      </c>
      <c r="D674">
        <v>9857</v>
      </c>
      <c r="E674" t="s">
        <v>2804</v>
      </c>
      <c r="F674">
        <v>53510602</v>
      </c>
      <c r="G674" t="s">
        <v>2041</v>
      </c>
      <c r="H674">
        <v>0</v>
      </c>
      <c r="I674" t="s">
        <v>2089</v>
      </c>
      <c r="J674">
        <v>146.96</v>
      </c>
      <c r="K674">
        <v>11</v>
      </c>
      <c r="L674" t="s">
        <v>2063</v>
      </c>
      <c r="M674" t="s">
        <v>2090</v>
      </c>
      <c r="N674" t="s">
        <v>1757</v>
      </c>
      <c r="O674" t="s">
        <v>1756</v>
      </c>
      <c r="P674" t="s">
        <v>1756</v>
      </c>
      <c r="Q674" s="387">
        <v>1616.56</v>
      </c>
      <c r="R674">
        <v>210.15280000000001</v>
      </c>
      <c r="S674">
        <v>1826.7127999999998</v>
      </c>
      <c r="T674" s="388">
        <v>44455</v>
      </c>
      <c r="U674">
        <v>0</v>
      </c>
      <c r="V674" t="s">
        <v>831</v>
      </c>
      <c r="W674" s="388">
        <v>44461</v>
      </c>
      <c r="X674">
        <v>163</v>
      </c>
      <c r="Y674">
        <v>0</v>
      </c>
      <c r="Z674">
        <v>0</v>
      </c>
      <c r="AA674" t="s">
        <v>1758</v>
      </c>
      <c r="AB674" t="s">
        <v>826</v>
      </c>
      <c r="AD674" t="s">
        <v>2045</v>
      </c>
      <c r="AE674" t="s">
        <v>2046</v>
      </c>
      <c r="AI674" t="s">
        <v>1761</v>
      </c>
      <c r="AL674" t="s">
        <v>2805</v>
      </c>
      <c r="AM674">
        <v>6</v>
      </c>
      <c r="AN674" t="s">
        <v>1833</v>
      </c>
      <c r="AO674" t="s">
        <v>1834</v>
      </c>
      <c r="AP674">
        <v>0</v>
      </c>
      <c r="AQ674" s="388">
        <v>44459</v>
      </c>
      <c r="AS674" t="s">
        <v>2806</v>
      </c>
      <c r="AT674" s="388">
        <v>44460</v>
      </c>
      <c r="AU674" t="s">
        <v>1756</v>
      </c>
      <c r="AV674" t="s">
        <v>1756</v>
      </c>
      <c r="AZ674" t="s">
        <v>2807</v>
      </c>
      <c r="BA674" t="s">
        <v>1767</v>
      </c>
      <c r="BB674" t="s">
        <v>2828</v>
      </c>
      <c r="BC674" t="s">
        <v>2829</v>
      </c>
      <c r="BD674" t="s">
        <v>826</v>
      </c>
      <c r="BE674" t="s">
        <v>1756</v>
      </c>
      <c r="BF674" t="s">
        <v>826</v>
      </c>
    </row>
    <row r="675" spans="1:58">
      <c r="A675" t="s">
        <v>829</v>
      </c>
      <c r="B675">
        <v>6</v>
      </c>
      <c r="C675">
        <v>0</v>
      </c>
      <c r="D675">
        <v>9857</v>
      </c>
      <c r="E675" t="s">
        <v>2804</v>
      </c>
      <c r="F675">
        <v>53510602</v>
      </c>
      <c r="G675" t="s">
        <v>2041</v>
      </c>
      <c r="H675">
        <v>0</v>
      </c>
      <c r="I675" t="s">
        <v>2095</v>
      </c>
      <c r="J675">
        <v>138.44999999999999</v>
      </c>
      <c r="K675">
        <v>7</v>
      </c>
      <c r="L675" t="s">
        <v>2063</v>
      </c>
      <c r="M675" t="s">
        <v>2096</v>
      </c>
      <c r="N675" t="s">
        <v>1757</v>
      </c>
      <c r="O675" t="s">
        <v>1756</v>
      </c>
      <c r="P675" t="s">
        <v>1756</v>
      </c>
      <c r="Q675" s="387">
        <v>969.15</v>
      </c>
      <c r="R675">
        <v>125.98950000000001</v>
      </c>
      <c r="S675">
        <v>1095.1394999999998</v>
      </c>
      <c r="T675" s="388">
        <v>44455</v>
      </c>
      <c r="U675">
        <v>0</v>
      </c>
      <c r="V675" t="s">
        <v>831</v>
      </c>
      <c r="W675" s="388">
        <v>44461</v>
      </c>
      <c r="X675">
        <v>163</v>
      </c>
      <c r="Y675">
        <v>0</v>
      </c>
      <c r="Z675">
        <v>0</v>
      </c>
      <c r="AA675" t="s">
        <v>1758</v>
      </c>
      <c r="AB675" t="s">
        <v>826</v>
      </c>
      <c r="AD675" t="s">
        <v>2045</v>
      </c>
      <c r="AE675" t="s">
        <v>2046</v>
      </c>
      <c r="AI675" t="s">
        <v>1761</v>
      </c>
      <c r="AL675" t="s">
        <v>2805</v>
      </c>
      <c r="AM675">
        <v>6</v>
      </c>
      <c r="AN675" t="s">
        <v>1833</v>
      </c>
      <c r="AO675" t="s">
        <v>1834</v>
      </c>
      <c r="AP675">
        <v>0</v>
      </c>
      <c r="AQ675" s="388">
        <v>44459</v>
      </c>
      <c r="AS675" t="s">
        <v>2806</v>
      </c>
      <c r="AT675" s="388">
        <v>44460</v>
      </c>
      <c r="AU675" t="s">
        <v>1756</v>
      </c>
      <c r="AV675" t="s">
        <v>1756</v>
      </c>
      <c r="AZ675" t="s">
        <v>2807</v>
      </c>
      <c r="BA675" t="s">
        <v>1767</v>
      </c>
      <c r="BB675" t="s">
        <v>2830</v>
      </c>
      <c r="BC675" t="s">
        <v>2831</v>
      </c>
      <c r="BD675" t="s">
        <v>826</v>
      </c>
      <c r="BE675" t="s">
        <v>1756</v>
      </c>
      <c r="BF675" t="s">
        <v>826</v>
      </c>
    </row>
    <row r="676" spans="1:58">
      <c r="A676" t="s">
        <v>829</v>
      </c>
      <c r="B676">
        <v>6</v>
      </c>
      <c r="C676">
        <v>0</v>
      </c>
      <c r="D676">
        <v>9855</v>
      </c>
      <c r="E676" t="s">
        <v>2832</v>
      </c>
      <c r="F676">
        <v>53510602</v>
      </c>
      <c r="G676" t="s">
        <v>2041</v>
      </c>
      <c r="H676">
        <v>0</v>
      </c>
      <c r="I676" t="s">
        <v>2052</v>
      </c>
      <c r="J676">
        <v>75</v>
      </c>
      <c r="K676">
        <v>48</v>
      </c>
      <c r="L676" t="s">
        <v>1771</v>
      </c>
      <c r="M676" t="s">
        <v>1756</v>
      </c>
      <c r="N676" t="s">
        <v>1756</v>
      </c>
      <c r="O676" t="s">
        <v>2053</v>
      </c>
      <c r="P676" t="s">
        <v>1757</v>
      </c>
      <c r="Q676" s="387">
        <v>3600</v>
      </c>
      <c r="R676">
        <v>468</v>
      </c>
      <c r="S676">
        <v>4067.9999999999995</v>
      </c>
      <c r="T676" s="388">
        <v>44455</v>
      </c>
      <c r="U676">
        <v>0</v>
      </c>
      <c r="V676" t="s">
        <v>831</v>
      </c>
      <c r="W676" s="388">
        <v>44461</v>
      </c>
      <c r="X676">
        <v>163</v>
      </c>
      <c r="Y676">
        <v>0</v>
      </c>
      <c r="Z676">
        <v>0</v>
      </c>
      <c r="AA676" t="s">
        <v>1758</v>
      </c>
      <c r="AB676" t="s">
        <v>826</v>
      </c>
      <c r="AD676" t="s">
        <v>2045</v>
      </c>
      <c r="AE676" t="s">
        <v>2046</v>
      </c>
      <c r="AI676" t="s">
        <v>1761</v>
      </c>
      <c r="AL676" t="s">
        <v>2833</v>
      </c>
      <c r="AM676">
        <v>6</v>
      </c>
      <c r="AN676" t="s">
        <v>2834</v>
      </c>
      <c r="AO676" t="s">
        <v>1808</v>
      </c>
      <c r="AP676">
        <v>0</v>
      </c>
      <c r="AQ676" s="388">
        <v>44459</v>
      </c>
      <c r="AS676" t="s">
        <v>2806</v>
      </c>
      <c r="AT676" s="388">
        <v>44460</v>
      </c>
      <c r="AU676" t="s">
        <v>1756</v>
      </c>
      <c r="AV676" t="s">
        <v>1756</v>
      </c>
      <c r="AZ676" t="s">
        <v>2807</v>
      </c>
      <c r="BA676" t="s">
        <v>1767</v>
      </c>
      <c r="BB676" t="s">
        <v>2835</v>
      </c>
      <c r="BC676" t="s">
        <v>2836</v>
      </c>
      <c r="BD676" t="s">
        <v>826</v>
      </c>
      <c r="BE676" t="s">
        <v>1756</v>
      </c>
      <c r="BF676" t="s">
        <v>826</v>
      </c>
    </row>
    <row r="677" spans="1:58">
      <c r="A677" t="s">
        <v>829</v>
      </c>
      <c r="B677">
        <v>6</v>
      </c>
      <c r="C677">
        <v>0</v>
      </c>
      <c r="D677">
        <v>9855</v>
      </c>
      <c r="E677" t="s">
        <v>2832</v>
      </c>
      <c r="F677">
        <v>53510602</v>
      </c>
      <c r="G677" t="s">
        <v>2041</v>
      </c>
      <c r="H677">
        <v>0</v>
      </c>
      <c r="I677" t="s">
        <v>2056</v>
      </c>
      <c r="J677">
        <v>210</v>
      </c>
      <c r="K677">
        <v>4</v>
      </c>
      <c r="L677" t="s">
        <v>1755</v>
      </c>
      <c r="M677" t="s">
        <v>1756</v>
      </c>
      <c r="N677" t="s">
        <v>1756</v>
      </c>
      <c r="P677" t="s">
        <v>1757</v>
      </c>
      <c r="Q677" s="387">
        <v>840</v>
      </c>
      <c r="R677">
        <v>109.2</v>
      </c>
      <c r="S677">
        <v>949.19999999999993</v>
      </c>
      <c r="T677" s="388">
        <v>44455</v>
      </c>
      <c r="U677">
        <v>0</v>
      </c>
      <c r="V677" t="s">
        <v>831</v>
      </c>
      <c r="W677" s="388">
        <v>44461</v>
      </c>
      <c r="X677">
        <v>163</v>
      </c>
      <c r="Y677">
        <v>0</v>
      </c>
      <c r="Z677">
        <v>0</v>
      </c>
      <c r="AA677" t="s">
        <v>1758</v>
      </c>
      <c r="AB677" t="s">
        <v>826</v>
      </c>
      <c r="AD677" t="s">
        <v>2045</v>
      </c>
      <c r="AE677" t="s">
        <v>2046</v>
      </c>
      <c r="AI677" t="s">
        <v>1761</v>
      </c>
      <c r="AL677" t="s">
        <v>2833</v>
      </c>
      <c r="AM677">
        <v>6</v>
      </c>
      <c r="AN677" t="s">
        <v>2834</v>
      </c>
      <c r="AO677" t="s">
        <v>1808</v>
      </c>
      <c r="AP677">
        <v>0</v>
      </c>
      <c r="AQ677" s="388">
        <v>44459</v>
      </c>
      <c r="AS677" t="s">
        <v>2806</v>
      </c>
      <c r="AT677" s="388">
        <v>44460</v>
      </c>
      <c r="AU677" t="s">
        <v>1756</v>
      </c>
      <c r="AV677" t="s">
        <v>1756</v>
      </c>
      <c r="AZ677" t="s">
        <v>2807</v>
      </c>
      <c r="BA677" t="s">
        <v>1767</v>
      </c>
      <c r="BB677" t="s">
        <v>2837</v>
      </c>
      <c r="BC677" t="s">
        <v>2838</v>
      </c>
      <c r="BD677" t="s">
        <v>826</v>
      </c>
      <c r="BE677" t="s">
        <v>1756</v>
      </c>
      <c r="BF677" t="s">
        <v>826</v>
      </c>
    </row>
    <row r="678" spans="1:58">
      <c r="A678" t="s">
        <v>829</v>
      </c>
      <c r="B678">
        <v>6</v>
      </c>
      <c r="C678">
        <v>0</v>
      </c>
      <c r="D678">
        <v>9855</v>
      </c>
      <c r="E678" t="s">
        <v>2832</v>
      </c>
      <c r="F678">
        <v>53510602</v>
      </c>
      <c r="G678" t="s">
        <v>2041</v>
      </c>
      <c r="H678">
        <v>0</v>
      </c>
      <c r="I678" t="s">
        <v>2062</v>
      </c>
      <c r="J678">
        <v>138.05000000000001</v>
      </c>
      <c r="K678">
        <v>11</v>
      </c>
      <c r="L678" t="s">
        <v>2063</v>
      </c>
      <c r="M678" t="s">
        <v>2064</v>
      </c>
      <c r="N678" t="s">
        <v>1757</v>
      </c>
      <c r="O678" t="s">
        <v>1756</v>
      </c>
      <c r="P678" t="s">
        <v>1756</v>
      </c>
      <c r="Q678" s="387">
        <v>1518.55</v>
      </c>
      <c r="R678">
        <v>197.41149999999999</v>
      </c>
      <c r="S678">
        <v>1715.9614999999999</v>
      </c>
      <c r="T678" s="388">
        <v>44455</v>
      </c>
      <c r="U678">
        <v>0</v>
      </c>
      <c r="V678" t="s">
        <v>831</v>
      </c>
      <c r="W678" s="388">
        <v>44461</v>
      </c>
      <c r="X678">
        <v>163</v>
      </c>
      <c r="Y678">
        <v>0</v>
      </c>
      <c r="Z678">
        <v>0</v>
      </c>
      <c r="AA678" t="s">
        <v>1758</v>
      </c>
      <c r="AB678" t="s">
        <v>826</v>
      </c>
      <c r="AD678" t="s">
        <v>2045</v>
      </c>
      <c r="AE678" t="s">
        <v>2046</v>
      </c>
      <c r="AI678" t="s">
        <v>1761</v>
      </c>
      <c r="AL678" t="s">
        <v>2833</v>
      </c>
      <c r="AM678">
        <v>6</v>
      </c>
      <c r="AN678" t="s">
        <v>2834</v>
      </c>
      <c r="AO678" t="s">
        <v>1808</v>
      </c>
      <c r="AP678">
        <v>0</v>
      </c>
      <c r="AQ678" s="388">
        <v>44459</v>
      </c>
      <c r="AS678" t="s">
        <v>2806</v>
      </c>
      <c r="AT678" s="388">
        <v>44460</v>
      </c>
      <c r="AU678" t="s">
        <v>1756</v>
      </c>
      <c r="AV678" t="s">
        <v>1756</v>
      </c>
      <c r="AZ678" t="s">
        <v>2807</v>
      </c>
      <c r="BA678" t="s">
        <v>1767</v>
      </c>
      <c r="BB678" t="s">
        <v>2839</v>
      </c>
      <c r="BC678" t="s">
        <v>2840</v>
      </c>
      <c r="BD678" t="s">
        <v>826</v>
      </c>
      <c r="BE678" t="s">
        <v>1756</v>
      </c>
      <c r="BF678" t="s">
        <v>826</v>
      </c>
    </row>
    <row r="679" spans="1:58">
      <c r="A679" t="s">
        <v>829</v>
      </c>
      <c r="B679">
        <v>6</v>
      </c>
      <c r="C679">
        <v>0</v>
      </c>
      <c r="D679">
        <v>9855</v>
      </c>
      <c r="E679" t="s">
        <v>2832</v>
      </c>
      <c r="F679">
        <v>53510602</v>
      </c>
      <c r="G679" t="s">
        <v>2041</v>
      </c>
      <c r="H679">
        <v>0</v>
      </c>
      <c r="I679" t="s">
        <v>2073</v>
      </c>
      <c r="J679">
        <v>243.75</v>
      </c>
      <c r="K679">
        <v>2</v>
      </c>
      <c r="L679" t="s">
        <v>1755</v>
      </c>
      <c r="M679" t="s">
        <v>2074</v>
      </c>
      <c r="N679" t="s">
        <v>1757</v>
      </c>
      <c r="O679" t="s">
        <v>1756</v>
      </c>
      <c r="P679" t="s">
        <v>1756</v>
      </c>
      <c r="Q679" s="387">
        <v>487.5</v>
      </c>
      <c r="R679">
        <v>63.375</v>
      </c>
      <c r="S679">
        <v>550.875</v>
      </c>
      <c r="T679" s="388">
        <v>44455</v>
      </c>
      <c r="U679">
        <v>0</v>
      </c>
      <c r="V679" t="s">
        <v>831</v>
      </c>
      <c r="W679" s="388">
        <v>44461</v>
      </c>
      <c r="X679">
        <v>163</v>
      </c>
      <c r="Y679">
        <v>0</v>
      </c>
      <c r="Z679">
        <v>0</v>
      </c>
      <c r="AA679" t="s">
        <v>1758</v>
      </c>
      <c r="AB679" t="s">
        <v>826</v>
      </c>
      <c r="AD679" t="s">
        <v>2045</v>
      </c>
      <c r="AE679" t="s">
        <v>2046</v>
      </c>
      <c r="AI679" t="s">
        <v>1761</v>
      </c>
      <c r="AL679" t="s">
        <v>2833</v>
      </c>
      <c r="AM679">
        <v>6</v>
      </c>
      <c r="AN679" t="s">
        <v>2834</v>
      </c>
      <c r="AO679" t="s">
        <v>1808</v>
      </c>
      <c r="AP679">
        <v>0</v>
      </c>
      <c r="AQ679" s="388">
        <v>44459</v>
      </c>
      <c r="AS679" t="s">
        <v>2806</v>
      </c>
      <c r="AT679" s="388">
        <v>44460</v>
      </c>
      <c r="AU679" t="s">
        <v>1756</v>
      </c>
      <c r="AV679" t="s">
        <v>1756</v>
      </c>
      <c r="AZ679" t="s">
        <v>2807</v>
      </c>
      <c r="BA679" t="s">
        <v>1767</v>
      </c>
      <c r="BB679" t="s">
        <v>2841</v>
      </c>
      <c r="BC679" t="s">
        <v>2842</v>
      </c>
      <c r="BD679" t="s">
        <v>826</v>
      </c>
      <c r="BE679" t="s">
        <v>1756</v>
      </c>
      <c r="BF679" t="s">
        <v>826</v>
      </c>
    </row>
    <row r="680" spans="1:58">
      <c r="A680" t="s">
        <v>829</v>
      </c>
      <c r="B680">
        <v>6</v>
      </c>
      <c r="C680">
        <v>0</v>
      </c>
      <c r="D680">
        <v>9855</v>
      </c>
      <c r="E680" t="s">
        <v>2832</v>
      </c>
      <c r="F680">
        <v>53510602</v>
      </c>
      <c r="G680" t="s">
        <v>2041</v>
      </c>
      <c r="H680">
        <v>0</v>
      </c>
      <c r="I680" t="s">
        <v>2083</v>
      </c>
      <c r="J680">
        <v>12.21</v>
      </c>
      <c r="K680">
        <v>11</v>
      </c>
      <c r="L680" t="s">
        <v>1771</v>
      </c>
      <c r="M680" t="s">
        <v>2084</v>
      </c>
      <c r="N680" t="s">
        <v>1757</v>
      </c>
      <c r="O680" t="s">
        <v>1756</v>
      </c>
      <c r="P680" t="s">
        <v>1756</v>
      </c>
      <c r="Q680" s="387">
        <v>134.31</v>
      </c>
      <c r="R680">
        <v>17.4603</v>
      </c>
      <c r="S680">
        <v>151.77029999999999</v>
      </c>
      <c r="T680" s="388">
        <v>44455</v>
      </c>
      <c r="U680">
        <v>0</v>
      </c>
      <c r="V680" t="s">
        <v>831</v>
      </c>
      <c r="W680" s="388">
        <v>44461</v>
      </c>
      <c r="X680">
        <v>163</v>
      </c>
      <c r="Y680">
        <v>0</v>
      </c>
      <c r="Z680">
        <v>0</v>
      </c>
      <c r="AA680" t="s">
        <v>1758</v>
      </c>
      <c r="AB680" t="s">
        <v>826</v>
      </c>
      <c r="AD680" t="s">
        <v>2045</v>
      </c>
      <c r="AE680" t="s">
        <v>2046</v>
      </c>
      <c r="AI680" t="s">
        <v>1761</v>
      </c>
      <c r="AL680" t="s">
        <v>2833</v>
      </c>
      <c r="AM680">
        <v>6</v>
      </c>
      <c r="AN680" t="s">
        <v>2834</v>
      </c>
      <c r="AO680" t="s">
        <v>1808</v>
      </c>
      <c r="AP680">
        <v>0</v>
      </c>
      <c r="AQ680" s="388">
        <v>44459</v>
      </c>
      <c r="AS680" t="s">
        <v>2806</v>
      </c>
      <c r="AT680" s="388">
        <v>44460</v>
      </c>
      <c r="AU680" t="s">
        <v>1756</v>
      </c>
      <c r="AV680" t="s">
        <v>1756</v>
      </c>
      <c r="AZ680" t="s">
        <v>2807</v>
      </c>
      <c r="BA680" t="s">
        <v>1767</v>
      </c>
      <c r="BB680" t="s">
        <v>2843</v>
      </c>
      <c r="BC680" t="s">
        <v>2844</v>
      </c>
      <c r="BD680" t="s">
        <v>826</v>
      </c>
      <c r="BE680" t="s">
        <v>1756</v>
      </c>
      <c r="BF680" t="s">
        <v>826</v>
      </c>
    </row>
    <row r="681" spans="1:58">
      <c r="A681" t="s">
        <v>829</v>
      </c>
      <c r="B681">
        <v>6</v>
      </c>
      <c r="C681">
        <v>0</v>
      </c>
      <c r="D681">
        <v>9855</v>
      </c>
      <c r="E681" t="s">
        <v>2832</v>
      </c>
      <c r="F681">
        <v>53510602</v>
      </c>
      <c r="G681" t="s">
        <v>2041</v>
      </c>
      <c r="H681">
        <v>0</v>
      </c>
      <c r="I681" t="s">
        <v>2095</v>
      </c>
      <c r="J681">
        <v>138.44999999999999</v>
      </c>
      <c r="K681">
        <v>11</v>
      </c>
      <c r="L681" t="s">
        <v>2063</v>
      </c>
      <c r="M681" t="s">
        <v>2096</v>
      </c>
      <c r="N681" t="s">
        <v>1757</v>
      </c>
      <c r="O681" t="s">
        <v>1756</v>
      </c>
      <c r="P681" t="s">
        <v>1756</v>
      </c>
      <c r="Q681" s="387">
        <v>1522.95</v>
      </c>
      <c r="R681">
        <v>197.98350000000002</v>
      </c>
      <c r="S681">
        <v>1720.9334999999999</v>
      </c>
      <c r="T681" s="388">
        <v>44455</v>
      </c>
      <c r="U681">
        <v>0</v>
      </c>
      <c r="V681" t="s">
        <v>831</v>
      </c>
      <c r="W681" s="388">
        <v>44461</v>
      </c>
      <c r="X681">
        <v>163</v>
      </c>
      <c r="Y681">
        <v>0</v>
      </c>
      <c r="Z681">
        <v>0</v>
      </c>
      <c r="AA681" t="s">
        <v>1758</v>
      </c>
      <c r="AB681" t="s">
        <v>826</v>
      </c>
      <c r="AD681" t="s">
        <v>2045</v>
      </c>
      <c r="AE681" t="s">
        <v>2046</v>
      </c>
      <c r="AI681" t="s">
        <v>1761</v>
      </c>
      <c r="AL681" t="s">
        <v>2833</v>
      </c>
      <c r="AM681">
        <v>6</v>
      </c>
      <c r="AN681" t="s">
        <v>2834</v>
      </c>
      <c r="AO681" t="s">
        <v>1808</v>
      </c>
      <c r="AP681">
        <v>0</v>
      </c>
      <c r="AQ681" s="388">
        <v>44459</v>
      </c>
      <c r="AS681" t="s">
        <v>2806</v>
      </c>
      <c r="AT681" s="388">
        <v>44460</v>
      </c>
      <c r="AU681" t="s">
        <v>1756</v>
      </c>
      <c r="AV681" t="s">
        <v>1756</v>
      </c>
      <c r="AZ681" t="s">
        <v>2807</v>
      </c>
      <c r="BA681" t="s">
        <v>1767</v>
      </c>
      <c r="BB681" t="s">
        <v>2845</v>
      </c>
      <c r="BC681" t="s">
        <v>2846</v>
      </c>
      <c r="BD681" t="s">
        <v>826</v>
      </c>
      <c r="BE681" t="s">
        <v>1756</v>
      </c>
      <c r="BF681" t="s">
        <v>826</v>
      </c>
    </row>
    <row r="682" spans="1:58">
      <c r="A682" t="s">
        <v>829</v>
      </c>
      <c r="B682">
        <v>6</v>
      </c>
      <c r="C682">
        <v>0</v>
      </c>
      <c r="D682">
        <v>9855</v>
      </c>
      <c r="E682" t="s">
        <v>2832</v>
      </c>
      <c r="F682">
        <v>53510602</v>
      </c>
      <c r="G682" t="s">
        <v>2041</v>
      </c>
      <c r="H682">
        <v>0</v>
      </c>
      <c r="I682" t="s">
        <v>2095</v>
      </c>
      <c r="J682">
        <v>138.44999999999999</v>
      </c>
      <c r="K682">
        <v>11</v>
      </c>
      <c r="L682" t="s">
        <v>2063</v>
      </c>
      <c r="M682" t="s">
        <v>2096</v>
      </c>
      <c r="N682" t="s">
        <v>1757</v>
      </c>
      <c r="O682" t="s">
        <v>1756</v>
      </c>
      <c r="P682" t="s">
        <v>1756</v>
      </c>
      <c r="Q682" s="387">
        <v>1522.95</v>
      </c>
      <c r="R682">
        <v>197.98350000000002</v>
      </c>
      <c r="S682">
        <v>1720.9334999999999</v>
      </c>
      <c r="T682" s="388">
        <v>44455</v>
      </c>
      <c r="U682">
        <v>0</v>
      </c>
      <c r="V682" t="s">
        <v>831</v>
      </c>
      <c r="W682" s="388">
        <v>44461</v>
      </c>
      <c r="X682">
        <v>163</v>
      </c>
      <c r="Y682">
        <v>0</v>
      </c>
      <c r="Z682">
        <v>0</v>
      </c>
      <c r="AA682" t="s">
        <v>1758</v>
      </c>
      <c r="AB682" t="s">
        <v>826</v>
      </c>
      <c r="AD682" t="s">
        <v>2045</v>
      </c>
      <c r="AE682" t="s">
        <v>2046</v>
      </c>
      <c r="AI682" t="s">
        <v>1761</v>
      </c>
      <c r="AL682" t="s">
        <v>2833</v>
      </c>
      <c r="AM682">
        <v>6</v>
      </c>
      <c r="AN682" t="s">
        <v>2834</v>
      </c>
      <c r="AO682" t="s">
        <v>1808</v>
      </c>
      <c r="AP682">
        <v>0</v>
      </c>
      <c r="AQ682" s="388">
        <v>44459</v>
      </c>
      <c r="AS682" t="s">
        <v>2806</v>
      </c>
      <c r="AT682" s="388">
        <v>44460</v>
      </c>
      <c r="AU682" t="s">
        <v>1756</v>
      </c>
      <c r="AV682" t="s">
        <v>1756</v>
      </c>
      <c r="AZ682" t="s">
        <v>2807</v>
      </c>
      <c r="BA682" t="s">
        <v>1767</v>
      </c>
      <c r="BB682" t="s">
        <v>2845</v>
      </c>
      <c r="BC682" t="s">
        <v>2846</v>
      </c>
      <c r="BD682" t="s">
        <v>826</v>
      </c>
      <c r="BE682" t="s">
        <v>1756</v>
      </c>
      <c r="BF682" t="s">
        <v>826</v>
      </c>
    </row>
    <row r="683" spans="1:58">
      <c r="A683" t="s">
        <v>829</v>
      </c>
      <c r="B683">
        <v>6</v>
      </c>
      <c r="C683">
        <v>0</v>
      </c>
      <c r="D683">
        <v>9855</v>
      </c>
      <c r="E683" t="s">
        <v>2832</v>
      </c>
      <c r="F683">
        <v>53510602</v>
      </c>
      <c r="G683" t="s">
        <v>2041</v>
      </c>
      <c r="H683">
        <v>0</v>
      </c>
      <c r="I683" t="s">
        <v>2247</v>
      </c>
      <c r="J683">
        <v>131.47999999999999</v>
      </c>
      <c r="K683">
        <v>11</v>
      </c>
      <c r="L683" t="s">
        <v>2063</v>
      </c>
      <c r="M683" t="s">
        <v>2248</v>
      </c>
      <c r="N683" t="s">
        <v>1757</v>
      </c>
      <c r="O683" t="s">
        <v>1756</v>
      </c>
      <c r="P683" t="s">
        <v>1756</v>
      </c>
      <c r="Q683" s="387">
        <v>1446.28</v>
      </c>
      <c r="R683">
        <v>188.0164</v>
      </c>
      <c r="S683">
        <v>1634.2963999999997</v>
      </c>
      <c r="T683" s="388">
        <v>44455</v>
      </c>
      <c r="U683">
        <v>0</v>
      </c>
      <c r="V683" t="s">
        <v>831</v>
      </c>
      <c r="W683" s="388">
        <v>44461</v>
      </c>
      <c r="X683">
        <v>163</v>
      </c>
      <c r="Y683">
        <v>0</v>
      </c>
      <c r="Z683">
        <v>0</v>
      </c>
      <c r="AA683" t="s">
        <v>1758</v>
      </c>
      <c r="AB683" t="s">
        <v>826</v>
      </c>
      <c r="AD683" t="s">
        <v>2045</v>
      </c>
      <c r="AE683" t="s">
        <v>2046</v>
      </c>
      <c r="AI683" t="s">
        <v>1761</v>
      </c>
      <c r="AL683" t="s">
        <v>2833</v>
      </c>
      <c r="AM683">
        <v>6</v>
      </c>
      <c r="AN683" t="s">
        <v>2834</v>
      </c>
      <c r="AO683" t="s">
        <v>1808</v>
      </c>
      <c r="AP683">
        <v>0</v>
      </c>
      <c r="AQ683" s="388">
        <v>44459</v>
      </c>
      <c r="AS683" t="s">
        <v>2806</v>
      </c>
      <c r="AT683" s="388">
        <v>44460</v>
      </c>
      <c r="AU683" t="s">
        <v>1756</v>
      </c>
      <c r="AV683" t="s">
        <v>1756</v>
      </c>
      <c r="AZ683" t="s">
        <v>2807</v>
      </c>
      <c r="BA683" t="s">
        <v>1767</v>
      </c>
      <c r="BB683" t="s">
        <v>2847</v>
      </c>
      <c r="BC683" t="s">
        <v>2848</v>
      </c>
      <c r="BD683" t="s">
        <v>826</v>
      </c>
      <c r="BE683" t="s">
        <v>1756</v>
      </c>
      <c r="BF683" t="s">
        <v>826</v>
      </c>
    </row>
    <row r="684" spans="1:58">
      <c r="A684" t="s">
        <v>829</v>
      </c>
      <c r="B684">
        <v>6</v>
      </c>
      <c r="C684">
        <v>0</v>
      </c>
      <c r="D684">
        <v>9864</v>
      </c>
      <c r="E684" t="s">
        <v>2849</v>
      </c>
      <c r="F684">
        <v>53510602</v>
      </c>
      <c r="G684" t="s">
        <v>2041</v>
      </c>
      <c r="H684">
        <v>0</v>
      </c>
      <c r="I684" t="s">
        <v>2042</v>
      </c>
      <c r="J684">
        <v>60</v>
      </c>
      <c r="K684">
        <v>12</v>
      </c>
      <c r="L684" t="s">
        <v>1771</v>
      </c>
      <c r="M684" t="s">
        <v>1756</v>
      </c>
      <c r="N684" t="s">
        <v>1756</v>
      </c>
      <c r="O684" t="s">
        <v>2043</v>
      </c>
      <c r="P684" t="s">
        <v>1757</v>
      </c>
      <c r="Q684" s="387">
        <v>720</v>
      </c>
      <c r="R684">
        <v>93.600000000000009</v>
      </c>
      <c r="S684">
        <v>813.59999999999991</v>
      </c>
      <c r="T684" s="388">
        <v>44455</v>
      </c>
      <c r="U684">
        <v>0</v>
      </c>
      <c r="V684" t="s">
        <v>831</v>
      </c>
      <c r="W684" s="388">
        <v>44461</v>
      </c>
      <c r="X684">
        <v>163</v>
      </c>
      <c r="Y684">
        <v>0</v>
      </c>
      <c r="Z684">
        <v>0</v>
      </c>
      <c r="AA684" t="s">
        <v>1758</v>
      </c>
      <c r="AB684" t="s">
        <v>826</v>
      </c>
      <c r="AD684" t="s">
        <v>2045</v>
      </c>
      <c r="AE684" t="s">
        <v>2046</v>
      </c>
      <c r="AI684" t="s">
        <v>1761</v>
      </c>
      <c r="AL684" t="s">
        <v>2850</v>
      </c>
      <c r="AM684">
        <v>6</v>
      </c>
      <c r="AN684" t="s">
        <v>2851</v>
      </c>
      <c r="AO684" t="s">
        <v>2852</v>
      </c>
      <c r="AP684">
        <v>0</v>
      </c>
      <c r="AQ684" s="388">
        <v>44459</v>
      </c>
      <c r="AS684" t="s">
        <v>2806</v>
      </c>
      <c r="AT684" s="388">
        <v>44460</v>
      </c>
      <c r="AU684" t="s">
        <v>1756</v>
      </c>
      <c r="AV684" t="s">
        <v>1756</v>
      </c>
      <c r="AZ684" t="s">
        <v>2807</v>
      </c>
      <c r="BA684" t="s">
        <v>1767</v>
      </c>
      <c r="BB684" t="s">
        <v>2853</v>
      </c>
      <c r="BC684" t="s">
        <v>2854</v>
      </c>
      <c r="BD684" t="s">
        <v>826</v>
      </c>
      <c r="BE684" t="s">
        <v>1756</v>
      </c>
      <c r="BF684" t="s">
        <v>826</v>
      </c>
    </row>
    <row r="685" spans="1:58">
      <c r="A685" t="s">
        <v>829</v>
      </c>
      <c r="B685">
        <v>6</v>
      </c>
      <c r="C685">
        <v>0</v>
      </c>
      <c r="D685">
        <v>9864</v>
      </c>
      <c r="E685" t="s">
        <v>2849</v>
      </c>
      <c r="F685">
        <v>53510602</v>
      </c>
      <c r="G685" t="s">
        <v>2041</v>
      </c>
      <c r="H685">
        <v>0</v>
      </c>
      <c r="I685" t="s">
        <v>2052</v>
      </c>
      <c r="J685">
        <v>75</v>
      </c>
      <c r="K685">
        <v>60</v>
      </c>
      <c r="L685" t="s">
        <v>1771</v>
      </c>
      <c r="M685" t="s">
        <v>1756</v>
      </c>
      <c r="N685" t="s">
        <v>1756</v>
      </c>
      <c r="O685" t="s">
        <v>2053</v>
      </c>
      <c r="P685" t="s">
        <v>1757</v>
      </c>
      <c r="Q685" s="387">
        <v>4500</v>
      </c>
      <c r="R685">
        <v>585</v>
      </c>
      <c r="S685">
        <v>5084.9999999999991</v>
      </c>
      <c r="T685" s="388">
        <v>44455</v>
      </c>
      <c r="U685">
        <v>0</v>
      </c>
      <c r="V685" t="s">
        <v>831</v>
      </c>
      <c r="W685" s="388">
        <v>44461</v>
      </c>
      <c r="X685">
        <v>163</v>
      </c>
      <c r="Y685">
        <v>0</v>
      </c>
      <c r="Z685">
        <v>0</v>
      </c>
      <c r="AA685" t="s">
        <v>1758</v>
      </c>
      <c r="AB685" t="s">
        <v>826</v>
      </c>
      <c r="AD685" t="s">
        <v>2045</v>
      </c>
      <c r="AE685" t="s">
        <v>2046</v>
      </c>
      <c r="AI685" t="s">
        <v>1761</v>
      </c>
      <c r="AL685" t="s">
        <v>2850</v>
      </c>
      <c r="AM685">
        <v>6</v>
      </c>
      <c r="AN685" t="s">
        <v>2851</v>
      </c>
      <c r="AO685" t="s">
        <v>2852</v>
      </c>
      <c r="AP685">
        <v>0</v>
      </c>
      <c r="AQ685" s="388">
        <v>44459</v>
      </c>
      <c r="AS685" t="s">
        <v>2806</v>
      </c>
      <c r="AT685" s="388">
        <v>44460</v>
      </c>
      <c r="AU685" t="s">
        <v>1756</v>
      </c>
      <c r="AV685" t="s">
        <v>1756</v>
      </c>
      <c r="AZ685" t="s">
        <v>2807</v>
      </c>
      <c r="BA685" t="s">
        <v>1767</v>
      </c>
      <c r="BB685" t="s">
        <v>2855</v>
      </c>
      <c r="BC685" t="s">
        <v>2856</v>
      </c>
      <c r="BD685" t="s">
        <v>826</v>
      </c>
      <c r="BE685" t="s">
        <v>1756</v>
      </c>
      <c r="BF685" t="s">
        <v>826</v>
      </c>
    </row>
    <row r="686" spans="1:58">
      <c r="A686" t="s">
        <v>829</v>
      </c>
      <c r="B686">
        <v>6</v>
      </c>
      <c r="C686">
        <v>0</v>
      </c>
      <c r="D686">
        <v>9864</v>
      </c>
      <c r="E686" t="s">
        <v>2849</v>
      </c>
      <c r="F686">
        <v>53510602</v>
      </c>
      <c r="G686" t="s">
        <v>2041</v>
      </c>
      <c r="H686">
        <v>0</v>
      </c>
      <c r="I686" t="s">
        <v>2056</v>
      </c>
      <c r="J686">
        <v>210</v>
      </c>
      <c r="K686">
        <v>8</v>
      </c>
      <c r="L686" t="s">
        <v>1755</v>
      </c>
      <c r="M686" t="s">
        <v>1756</v>
      </c>
      <c r="N686" t="s">
        <v>1756</v>
      </c>
      <c r="P686" t="s">
        <v>1757</v>
      </c>
      <c r="Q686" s="387">
        <v>1680</v>
      </c>
      <c r="R686">
        <v>218.4</v>
      </c>
      <c r="S686">
        <v>1898.3999999999999</v>
      </c>
      <c r="T686" s="388">
        <v>44455</v>
      </c>
      <c r="U686">
        <v>0</v>
      </c>
      <c r="V686" t="s">
        <v>831</v>
      </c>
      <c r="W686" s="388">
        <v>44461</v>
      </c>
      <c r="X686">
        <v>163</v>
      </c>
      <c r="Y686">
        <v>0</v>
      </c>
      <c r="Z686">
        <v>0</v>
      </c>
      <c r="AA686" t="s">
        <v>1758</v>
      </c>
      <c r="AB686" t="s">
        <v>826</v>
      </c>
      <c r="AD686" t="s">
        <v>2045</v>
      </c>
      <c r="AE686" t="s">
        <v>2046</v>
      </c>
      <c r="AI686" t="s">
        <v>1761</v>
      </c>
      <c r="AL686" t="s">
        <v>2850</v>
      </c>
      <c r="AM686">
        <v>6</v>
      </c>
      <c r="AN686" t="s">
        <v>2851</v>
      </c>
      <c r="AO686" t="s">
        <v>2852</v>
      </c>
      <c r="AP686">
        <v>0</v>
      </c>
      <c r="AQ686" s="388">
        <v>44459</v>
      </c>
      <c r="AS686" t="s">
        <v>2806</v>
      </c>
      <c r="AT686" s="388">
        <v>44460</v>
      </c>
      <c r="AU686" t="s">
        <v>1756</v>
      </c>
      <c r="AV686" t="s">
        <v>1756</v>
      </c>
      <c r="AZ686" t="s">
        <v>2807</v>
      </c>
      <c r="BA686" t="s">
        <v>1767</v>
      </c>
      <c r="BB686" t="s">
        <v>2857</v>
      </c>
      <c r="BC686" t="s">
        <v>2858</v>
      </c>
      <c r="BD686" t="s">
        <v>826</v>
      </c>
      <c r="BE686" t="s">
        <v>1756</v>
      </c>
      <c r="BF686" t="s">
        <v>826</v>
      </c>
    </row>
    <row r="687" spans="1:58">
      <c r="A687" t="s">
        <v>829</v>
      </c>
      <c r="B687">
        <v>6</v>
      </c>
      <c r="C687">
        <v>0</v>
      </c>
      <c r="D687">
        <v>9864</v>
      </c>
      <c r="E687" t="s">
        <v>2849</v>
      </c>
      <c r="F687">
        <v>53510602</v>
      </c>
      <c r="G687" t="s">
        <v>2041</v>
      </c>
      <c r="H687">
        <v>0</v>
      </c>
      <c r="I687" t="s">
        <v>518</v>
      </c>
      <c r="J687">
        <v>95</v>
      </c>
      <c r="K687">
        <v>12</v>
      </c>
      <c r="L687" t="s">
        <v>1771</v>
      </c>
      <c r="M687" t="s">
        <v>1756</v>
      </c>
      <c r="N687" t="s">
        <v>1756</v>
      </c>
      <c r="O687" t="s">
        <v>2059</v>
      </c>
      <c r="P687" t="s">
        <v>1757</v>
      </c>
      <c r="Q687" s="387">
        <v>1140</v>
      </c>
      <c r="R687">
        <v>148.20000000000002</v>
      </c>
      <c r="S687">
        <v>1288.1999999999998</v>
      </c>
      <c r="T687" s="388">
        <v>44455</v>
      </c>
      <c r="U687">
        <v>0</v>
      </c>
      <c r="V687" t="s">
        <v>831</v>
      </c>
      <c r="W687" s="388">
        <v>44461</v>
      </c>
      <c r="X687">
        <v>163</v>
      </c>
      <c r="Y687">
        <v>0</v>
      </c>
      <c r="Z687">
        <v>0</v>
      </c>
      <c r="AA687" t="s">
        <v>1758</v>
      </c>
      <c r="AB687" t="s">
        <v>826</v>
      </c>
      <c r="AD687" t="s">
        <v>2045</v>
      </c>
      <c r="AE687" t="s">
        <v>2046</v>
      </c>
      <c r="AI687" t="s">
        <v>1761</v>
      </c>
      <c r="AL687" t="s">
        <v>2850</v>
      </c>
      <c r="AM687">
        <v>6</v>
      </c>
      <c r="AN687" t="s">
        <v>2851</v>
      </c>
      <c r="AO687" t="s">
        <v>2852</v>
      </c>
      <c r="AP687">
        <v>0</v>
      </c>
      <c r="AQ687" s="388">
        <v>44459</v>
      </c>
      <c r="AS687" t="s">
        <v>2806</v>
      </c>
      <c r="AT687" s="388">
        <v>44460</v>
      </c>
      <c r="AU687" t="s">
        <v>1756</v>
      </c>
      <c r="AV687" t="s">
        <v>1756</v>
      </c>
      <c r="AZ687" t="s">
        <v>2807</v>
      </c>
      <c r="BA687" t="s">
        <v>1767</v>
      </c>
      <c r="BB687" t="s">
        <v>2859</v>
      </c>
      <c r="BC687" t="s">
        <v>2860</v>
      </c>
      <c r="BD687" t="s">
        <v>826</v>
      </c>
      <c r="BE687" t="s">
        <v>1756</v>
      </c>
      <c r="BF687" t="s">
        <v>826</v>
      </c>
    </row>
    <row r="688" spans="1:58">
      <c r="A688" t="s">
        <v>829</v>
      </c>
      <c r="B688">
        <v>6</v>
      </c>
      <c r="C688">
        <v>0</v>
      </c>
      <c r="D688">
        <v>9864</v>
      </c>
      <c r="E688" t="s">
        <v>2849</v>
      </c>
      <c r="F688">
        <v>53510602</v>
      </c>
      <c r="G688" t="s">
        <v>2041</v>
      </c>
      <c r="H688">
        <v>0</v>
      </c>
      <c r="I688" t="s">
        <v>2062</v>
      </c>
      <c r="J688">
        <v>138.05000000000001</v>
      </c>
      <c r="K688">
        <v>11</v>
      </c>
      <c r="L688" t="s">
        <v>2063</v>
      </c>
      <c r="M688" t="s">
        <v>2064</v>
      </c>
      <c r="N688" t="s">
        <v>1757</v>
      </c>
      <c r="O688" t="s">
        <v>1756</v>
      </c>
      <c r="P688" t="s">
        <v>1756</v>
      </c>
      <c r="Q688" s="387">
        <v>1518.55</v>
      </c>
      <c r="R688">
        <v>197.41149999999999</v>
      </c>
      <c r="S688">
        <v>1715.9614999999999</v>
      </c>
      <c r="T688" s="388">
        <v>44455</v>
      </c>
      <c r="U688">
        <v>0</v>
      </c>
      <c r="V688" t="s">
        <v>831</v>
      </c>
      <c r="W688" s="388">
        <v>44461</v>
      </c>
      <c r="X688">
        <v>163</v>
      </c>
      <c r="Y688">
        <v>0</v>
      </c>
      <c r="Z688">
        <v>0</v>
      </c>
      <c r="AA688" t="s">
        <v>1758</v>
      </c>
      <c r="AB688" t="s">
        <v>826</v>
      </c>
      <c r="AD688" t="s">
        <v>2045</v>
      </c>
      <c r="AE688" t="s">
        <v>2046</v>
      </c>
      <c r="AI688" t="s">
        <v>1761</v>
      </c>
      <c r="AL688" t="s">
        <v>2850</v>
      </c>
      <c r="AM688">
        <v>6</v>
      </c>
      <c r="AN688" t="s">
        <v>2851</v>
      </c>
      <c r="AO688" t="s">
        <v>2852</v>
      </c>
      <c r="AP688">
        <v>0</v>
      </c>
      <c r="AQ688" s="388">
        <v>44459</v>
      </c>
      <c r="AS688" t="s">
        <v>2806</v>
      </c>
      <c r="AT688" s="388">
        <v>44460</v>
      </c>
      <c r="AU688" t="s">
        <v>1756</v>
      </c>
      <c r="AV688" t="s">
        <v>1756</v>
      </c>
      <c r="AZ688" t="s">
        <v>2807</v>
      </c>
      <c r="BA688" t="s">
        <v>1767</v>
      </c>
      <c r="BB688" t="s">
        <v>2861</v>
      </c>
      <c r="BC688" t="s">
        <v>2862</v>
      </c>
      <c r="BD688" t="s">
        <v>826</v>
      </c>
      <c r="BE688" t="s">
        <v>1756</v>
      </c>
      <c r="BF688" t="s">
        <v>826</v>
      </c>
    </row>
    <row r="689" spans="1:58">
      <c r="A689" t="s">
        <v>829</v>
      </c>
      <c r="B689">
        <v>6</v>
      </c>
      <c r="C689">
        <v>0</v>
      </c>
      <c r="D689">
        <v>9864</v>
      </c>
      <c r="E689" t="s">
        <v>2849</v>
      </c>
      <c r="F689">
        <v>53510602</v>
      </c>
      <c r="G689" t="s">
        <v>2041</v>
      </c>
      <c r="H689">
        <v>0</v>
      </c>
      <c r="I689" t="s">
        <v>2062</v>
      </c>
      <c r="J689">
        <v>138.05000000000001</v>
      </c>
      <c r="K689">
        <v>11</v>
      </c>
      <c r="L689" t="s">
        <v>2063</v>
      </c>
      <c r="M689" t="s">
        <v>2064</v>
      </c>
      <c r="N689" t="s">
        <v>1757</v>
      </c>
      <c r="O689" t="s">
        <v>1756</v>
      </c>
      <c r="P689" t="s">
        <v>1756</v>
      </c>
      <c r="Q689" s="387">
        <v>1518.55</v>
      </c>
      <c r="R689">
        <v>197.41149999999999</v>
      </c>
      <c r="S689">
        <v>1715.9614999999999</v>
      </c>
      <c r="T689" s="388">
        <v>44455</v>
      </c>
      <c r="U689">
        <v>0</v>
      </c>
      <c r="V689" t="s">
        <v>831</v>
      </c>
      <c r="W689" s="388">
        <v>44461</v>
      </c>
      <c r="X689">
        <v>163</v>
      </c>
      <c r="Y689">
        <v>0</v>
      </c>
      <c r="Z689">
        <v>0</v>
      </c>
      <c r="AA689" t="s">
        <v>1758</v>
      </c>
      <c r="AB689" t="s">
        <v>826</v>
      </c>
      <c r="AD689" t="s">
        <v>2045</v>
      </c>
      <c r="AE689" t="s">
        <v>2046</v>
      </c>
      <c r="AI689" t="s">
        <v>1761</v>
      </c>
      <c r="AL689" t="s">
        <v>2850</v>
      </c>
      <c r="AM689">
        <v>6</v>
      </c>
      <c r="AN689" t="s">
        <v>2851</v>
      </c>
      <c r="AO689" t="s">
        <v>2852</v>
      </c>
      <c r="AP689">
        <v>0</v>
      </c>
      <c r="AQ689" s="388">
        <v>44459</v>
      </c>
      <c r="AS689" t="s">
        <v>2806</v>
      </c>
      <c r="AT689" s="388">
        <v>44460</v>
      </c>
      <c r="AU689" t="s">
        <v>1756</v>
      </c>
      <c r="AV689" t="s">
        <v>1756</v>
      </c>
      <c r="AZ689" t="s">
        <v>2807</v>
      </c>
      <c r="BA689" t="s">
        <v>1767</v>
      </c>
      <c r="BB689" t="s">
        <v>2861</v>
      </c>
      <c r="BC689" t="s">
        <v>2862</v>
      </c>
      <c r="BD689" t="s">
        <v>826</v>
      </c>
      <c r="BE689" t="s">
        <v>1756</v>
      </c>
      <c r="BF689" t="s">
        <v>826</v>
      </c>
    </row>
    <row r="690" spans="1:58">
      <c r="A690" t="s">
        <v>829</v>
      </c>
      <c r="B690">
        <v>6</v>
      </c>
      <c r="C690">
        <v>0</v>
      </c>
      <c r="D690">
        <v>9864</v>
      </c>
      <c r="E690" t="s">
        <v>2849</v>
      </c>
      <c r="F690">
        <v>53510602</v>
      </c>
      <c r="G690" t="s">
        <v>2041</v>
      </c>
      <c r="H690">
        <v>0</v>
      </c>
      <c r="I690" t="s">
        <v>2073</v>
      </c>
      <c r="J690">
        <v>243.75</v>
      </c>
      <c r="K690">
        <v>4</v>
      </c>
      <c r="L690" t="s">
        <v>1755</v>
      </c>
      <c r="M690" t="s">
        <v>2074</v>
      </c>
      <c r="N690" t="s">
        <v>1757</v>
      </c>
      <c r="O690" t="s">
        <v>1756</v>
      </c>
      <c r="P690" t="s">
        <v>1756</v>
      </c>
      <c r="Q690" s="387">
        <v>975</v>
      </c>
      <c r="R690">
        <v>126.75</v>
      </c>
      <c r="S690">
        <v>1101.75</v>
      </c>
      <c r="T690" s="388">
        <v>44455</v>
      </c>
      <c r="U690">
        <v>0</v>
      </c>
      <c r="V690" t="s">
        <v>831</v>
      </c>
      <c r="W690" s="388">
        <v>44461</v>
      </c>
      <c r="X690">
        <v>163</v>
      </c>
      <c r="Y690">
        <v>0</v>
      </c>
      <c r="Z690">
        <v>0</v>
      </c>
      <c r="AA690" t="s">
        <v>1758</v>
      </c>
      <c r="AB690" t="s">
        <v>826</v>
      </c>
      <c r="AD690" t="s">
        <v>2045</v>
      </c>
      <c r="AE690" t="s">
        <v>2046</v>
      </c>
      <c r="AI690" t="s">
        <v>1761</v>
      </c>
      <c r="AL690" t="s">
        <v>2850</v>
      </c>
      <c r="AM690">
        <v>6</v>
      </c>
      <c r="AN690" t="s">
        <v>2851</v>
      </c>
      <c r="AO690" t="s">
        <v>2852</v>
      </c>
      <c r="AP690">
        <v>0</v>
      </c>
      <c r="AQ690" s="388">
        <v>44459</v>
      </c>
      <c r="AS690" t="s">
        <v>2806</v>
      </c>
      <c r="AT690" s="388">
        <v>44460</v>
      </c>
      <c r="AU690" t="s">
        <v>1756</v>
      </c>
      <c r="AV690" t="s">
        <v>1756</v>
      </c>
      <c r="AZ690" t="s">
        <v>2807</v>
      </c>
      <c r="BA690" t="s">
        <v>1767</v>
      </c>
      <c r="BB690" t="s">
        <v>2863</v>
      </c>
      <c r="BC690" t="s">
        <v>2864</v>
      </c>
      <c r="BD690" t="s">
        <v>826</v>
      </c>
      <c r="BE690" t="s">
        <v>1756</v>
      </c>
      <c r="BF690" t="s">
        <v>826</v>
      </c>
    </row>
    <row r="691" spans="1:58">
      <c r="A691" t="s">
        <v>829</v>
      </c>
      <c r="B691">
        <v>6</v>
      </c>
      <c r="C691">
        <v>0</v>
      </c>
      <c r="D691">
        <v>9864</v>
      </c>
      <c r="E691" t="s">
        <v>2849</v>
      </c>
      <c r="F691">
        <v>53510602</v>
      </c>
      <c r="G691" t="s">
        <v>2041</v>
      </c>
      <c r="H691">
        <v>0</v>
      </c>
      <c r="I691" t="s">
        <v>2083</v>
      </c>
      <c r="J691">
        <v>12.21</v>
      </c>
      <c r="K691">
        <v>11</v>
      </c>
      <c r="L691" t="s">
        <v>1771</v>
      </c>
      <c r="M691" t="s">
        <v>2084</v>
      </c>
      <c r="N691" t="s">
        <v>1757</v>
      </c>
      <c r="O691" t="s">
        <v>1756</v>
      </c>
      <c r="P691" t="s">
        <v>1756</v>
      </c>
      <c r="Q691" s="387">
        <v>134.31</v>
      </c>
      <c r="R691">
        <v>17.4603</v>
      </c>
      <c r="S691">
        <v>151.77029999999999</v>
      </c>
      <c r="T691" s="388">
        <v>44455</v>
      </c>
      <c r="U691">
        <v>0</v>
      </c>
      <c r="V691" t="s">
        <v>831</v>
      </c>
      <c r="W691" s="388">
        <v>44461</v>
      </c>
      <c r="X691">
        <v>163</v>
      </c>
      <c r="Y691">
        <v>0</v>
      </c>
      <c r="Z691">
        <v>0</v>
      </c>
      <c r="AA691" t="s">
        <v>1758</v>
      </c>
      <c r="AB691" t="s">
        <v>826</v>
      </c>
      <c r="AD691" t="s">
        <v>2045</v>
      </c>
      <c r="AE691" t="s">
        <v>2046</v>
      </c>
      <c r="AI691" t="s">
        <v>1761</v>
      </c>
      <c r="AL691" t="s">
        <v>2850</v>
      </c>
      <c r="AM691">
        <v>6</v>
      </c>
      <c r="AN691" t="s">
        <v>2851</v>
      </c>
      <c r="AO691" t="s">
        <v>2852</v>
      </c>
      <c r="AP691">
        <v>0</v>
      </c>
      <c r="AQ691" s="388">
        <v>44459</v>
      </c>
      <c r="AS691" t="s">
        <v>2806</v>
      </c>
      <c r="AT691" s="388">
        <v>44460</v>
      </c>
      <c r="AU691" t="s">
        <v>1756</v>
      </c>
      <c r="AV691" t="s">
        <v>1756</v>
      </c>
      <c r="AZ691" t="s">
        <v>2807</v>
      </c>
      <c r="BA691" t="s">
        <v>1767</v>
      </c>
      <c r="BB691" t="s">
        <v>2865</v>
      </c>
      <c r="BC691" t="s">
        <v>2866</v>
      </c>
      <c r="BD691" t="s">
        <v>826</v>
      </c>
      <c r="BE691" t="s">
        <v>1756</v>
      </c>
      <c r="BF691" t="s">
        <v>826</v>
      </c>
    </row>
    <row r="692" spans="1:58">
      <c r="A692" t="s">
        <v>829</v>
      </c>
      <c r="B692">
        <v>6</v>
      </c>
      <c r="C692">
        <v>0</v>
      </c>
      <c r="D692">
        <v>9864</v>
      </c>
      <c r="E692" t="s">
        <v>2849</v>
      </c>
      <c r="F692">
        <v>53510602</v>
      </c>
      <c r="G692" t="s">
        <v>2041</v>
      </c>
      <c r="H692">
        <v>0</v>
      </c>
      <c r="I692" t="s">
        <v>2083</v>
      </c>
      <c r="J692">
        <v>12.21</v>
      </c>
      <c r="K692">
        <v>11</v>
      </c>
      <c r="L692" t="s">
        <v>1771</v>
      </c>
      <c r="M692" t="s">
        <v>2084</v>
      </c>
      <c r="N692" t="s">
        <v>1757</v>
      </c>
      <c r="O692" t="s">
        <v>1756</v>
      </c>
      <c r="P692" t="s">
        <v>1756</v>
      </c>
      <c r="Q692" s="387">
        <v>134.31</v>
      </c>
      <c r="R692">
        <v>17.4603</v>
      </c>
      <c r="S692">
        <v>151.77029999999999</v>
      </c>
      <c r="T692" s="388">
        <v>44455</v>
      </c>
      <c r="U692">
        <v>0</v>
      </c>
      <c r="V692" t="s">
        <v>831</v>
      </c>
      <c r="W692" s="388">
        <v>44461</v>
      </c>
      <c r="X692">
        <v>163</v>
      </c>
      <c r="Y692">
        <v>0</v>
      </c>
      <c r="Z692">
        <v>0</v>
      </c>
      <c r="AA692" t="s">
        <v>1758</v>
      </c>
      <c r="AB692" t="s">
        <v>826</v>
      </c>
      <c r="AD692" t="s">
        <v>2045</v>
      </c>
      <c r="AE692" t="s">
        <v>2046</v>
      </c>
      <c r="AI692" t="s">
        <v>1761</v>
      </c>
      <c r="AL692" t="s">
        <v>2850</v>
      </c>
      <c r="AM692">
        <v>6</v>
      </c>
      <c r="AN692" t="s">
        <v>2851</v>
      </c>
      <c r="AO692" t="s">
        <v>2852</v>
      </c>
      <c r="AP692">
        <v>0</v>
      </c>
      <c r="AQ692" s="388">
        <v>44459</v>
      </c>
      <c r="AS692" t="s">
        <v>2806</v>
      </c>
      <c r="AT692" s="388">
        <v>44460</v>
      </c>
      <c r="AU692" t="s">
        <v>1756</v>
      </c>
      <c r="AV692" t="s">
        <v>1756</v>
      </c>
      <c r="AZ692" t="s">
        <v>2807</v>
      </c>
      <c r="BA692" t="s">
        <v>1767</v>
      </c>
      <c r="BB692" t="s">
        <v>2865</v>
      </c>
      <c r="BC692" t="s">
        <v>2866</v>
      </c>
      <c r="BD692" t="s">
        <v>826</v>
      </c>
      <c r="BE692" t="s">
        <v>1756</v>
      </c>
      <c r="BF692" t="s">
        <v>826</v>
      </c>
    </row>
    <row r="693" spans="1:58">
      <c r="A693" t="s">
        <v>829</v>
      </c>
      <c r="B693">
        <v>6</v>
      </c>
      <c r="C693">
        <v>0</v>
      </c>
      <c r="D693">
        <v>9864</v>
      </c>
      <c r="E693" t="s">
        <v>2849</v>
      </c>
      <c r="F693">
        <v>53510602</v>
      </c>
      <c r="G693" t="s">
        <v>2041</v>
      </c>
      <c r="H693">
        <v>0</v>
      </c>
      <c r="I693" t="s">
        <v>2089</v>
      </c>
      <c r="J693">
        <v>146.96</v>
      </c>
      <c r="K693">
        <v>11</v>
      </c>
      <c r="L693" t="s">
        <v>2063</v>
      </c>
      <c r="M693" t="s">
        <v>2090</v>
      </c>
      <c r="N693" t="s">
        <v>1757</v>
      </c>
      <c r="O693" t="s">
        <v>1756</v>
      </c>
      <c r="P693" t="s">
        <v>1756</v>
      </c>
      <c r="Q693" s="387">
        <v>1616.56</v>
      </c>
      <c r="R693">
        <v>210.15280000000001</v>
      </c>
      <c r="S693">
        <v>1826.7127999999998</v>
      </c>
      <c r="T693" s="388">
        <v>44455</v>
      </c>
      <c r="U693">
        <v>0</v>
      </c>
      <c r="V693" t="s">
        <v>831</v>
      </c>
      <c r="W693" s="388">
        <v>44461</v>
      </c>
      <c r="X693">
        <v>163</v>
      </c>
      <c r="Y693">
        <v>0</v>
      </c>
      <c r="Z693">
        <v>0</v>
      </c>
      <c r="AA693" t="s">
        <v>1758</v>
      </c>
      <c r="AB693" t="s">
        <v>826</v>
      </c>
      <c r="AD693" t="s">
        <v>2045</v>
      </c>
      <c r="AE693" t="s">
        <v>2046</v>
      </c>
      <c r="AI693" t="s">
        <v>1761</v>
      </c>
      <c r="AL693" t="s">
        <v>2850</v>
      </c>
      <c r="AM693">
        <v>6</v>
      </c>
      <c r="AN693" t="s">
        <v>2851</v>
      </c>
      <c r="AO693" t="s">
        <v>2852</v>
      </c>
      <c r="AP693">
        <v>0</v>
      </c>
      <c r="AQ693" s="388">
        <v>44459</v>
      </c>
      <c r="AS693" t="s">
        <v>2806</v>
      </c>
      <c r="AT693" s="388">
        <v>44460</v>
      </c>
      <c r="AU693" t="s">
        <v>1756</v>
      </c>
      <c r="AV693" t="s">
        <v>1756</v>
      </c>
      <c r="AZ693" t="s">
        <v>2807</v>
      </c>
      <c r="BA693" t="s">
        <v>1767</v>
      </c>
      <c r="BB693" t="s">
        <v>2867</v>
      </c>
      <c r="BC693" t="s">
        <v>2868</v>
      </c>
      <c r="BD693" t="s">
        <v>826</v>
      </c>
      <c r="BE693" t="s">
        <v>1756</v>
      </c>
      <c r="BF693" t="s">
        <v>826</v>
      </c>
    </row>
    <row r="694" spans="1:58">
      <c r="A694" t="s">
        <v>829</v>
      </c>
      <c r="B694">
        <v>6</v>
      </c>
      <c r="C694">
        <v>0</v>
      </c>
      <c r="D694">
        <v>9864</v>
      </c>
      <c r="E694" t="s">
        <v>2849</v>
      </c>
      <c r="F694">
        <v>53510602</v>
      </c>
      <c r="G694" t="s">
        <v>2041</v>
      </c>
      <c r="H694">
        <v>0</v>
      </c>
      <c r="I694" t="s">
        <v>2095</v>
      </c>
      <c r="J694">
        <v>138.44999999999999</v>
      </c>
      <c r="K694">
        <v>11</v>
      </c>
      <c r="L694" t="s">
        <v>2063</v>
      </c>
      <c r="M694" t="s">
        <v>2096</v>
      </c>
      <c r="N694" t="s">
        <v>1757</v>
      </c>
      <c r="O694" t="s">
        <v>1756</v>
      </c>
      <c r="P694" t="s">
        <v>1756</v>
      </c>
      <c r="Q694" s="387">
        <v>1522.95</v>
      </c>
      <c r="R694">
        <v>197.98350000000002</v>
      </c>
      <c r="S694">
        <v>1720.9334999999999</v>
      </c>
      <c r="T694" s="388">
        <v>44455</v>
      </c>
      <c r="U694">
        <v>0</v>
      </c>
      <c r="V694" t="s">
        <v>831</v>
      </c>
      <c r="W694" s="388">
        <v>44461</v>
      </c>
      <c r="X694">
        <v>163</v>
      </c>
      <c r="Y694">
        <v>0</v>
      </c>
      <c r="Z694">
        <v>0</v>
      </c>
      <c r="AA694" t="s">
        <v>1758</v>
      </c>
      <c r="AB694" t="s">
        <v>826</v>
      </c>
      <c r="AD694" t="s">
        <v>2045</v>
      </c>
      <c r="AE694" t="s">
        <v>2046</v>
      </c>
      <c r="AI694" t="s">
        <v>1761</v>
      </c>
      <c r="AL694" t="s">
        <v>2850</v>
      </c>
      <c r="AM694">
        <v>6</v>
      </c>
      <c r="AN694" t="s">
        <v>2851</v>
      </c>
      <c r="AO694" t="s">
        <v>2852</v>
      </c>
      <c r="AP694">
        <v>0</v>
      </c>
      <c r="AQ694" s="388">
        <v>44459</v>
      </c>
      <c r="AS694" t="s">
        <v>2806</v>
      </c>
      <c r="AT694" s="388">
        <v>44460</v>
      </c>
      <c r="AU694" t="s">
        <v>1756</v>
      </c>
      <c r="AV694" t="s">
        <v>1756</v>
      </c>
      <c r="AZ694" t="s">
        <v>2807</v>
      </c>
      <c r="BA694" t="s">
        <v>1767</v>
      </c>
      <c r="BB694" t="s">
        <v>2869</v>
      </c>
      <c r="BC694" t="s">
        <v>2870</v>
      </c>
      <c r="BD694" t="s">
        <v>826</v>
      </c>
      <c r="BE694" t="s">
        <v>1756</v>
      </c>
      <c r="BF694" t="s">
        <v>826</v>
      </c>
    </row>
    <row r="695" spans="1:58">
      <c r="A695" t="s">
        <v>829</v>
      </c>
      <c r="B695">
        <v>6</v>
      </c>
      <c r="C695">
        <v>0</v>
      </c>
      <c r="D695">
        <v>9864</v>
      </c>
      <c r="E695" t="s">
        <v>2849</v>
      </c>
      <c r="F695">
        <v>53510602</v>
      </c>
      <c r="G695" t="s">
        <v>2041</v>
      </c>
      <c r="H695">
        <v>0</v>
      </c>
      <c r="I695" t="s">
        <v>2247</v>
      </c>
      <c r="J695">
        <v>131.47999999999999</v>
      </c>
      <c r="K695">
        <v>11</v>
      </c>
      <c r="L695" t="s">
        <v>2063</v>
      </c>
      <c r="M695" t="s">
        <v>2248</v>
      </c>
      <c r="N695" t="s">
        <v>1757</v>
      </c>
      <c r="O695" t="s">
        <v>1756</v>
      </c>
      <c r="P695" t="s">
        <v>1756</v>
      </c>
      <c r="Q695" s="387">
        <v>1446.28</v>
      </c>
      <c r="R695">
        <v>188.0164</v>
      </c>
      <c r="S695">
        <v>1634.2963999999997</v>
      </c>
      <c r="T695" s="388">
        <v>44455</v>
      </c>
      <c r="U695">
        <v>0</v>
      </c>
      <c r="V695" t="s">
        <v>831</v>
      </c>
      <c r="W695" s="388">
        <v>44461</v>
      </c>
      <c r="X695">
        <v>163</v>
      </c>
      <c r="Y695">
        <v>0</v>
      </c>
      <c r="Z695">
        <v>0</v>
      </c>
      <c r="AA695" t="s">
        <v>1758</v>
      </c>
      <c r="AB695" t="s">
        <v>826</v>
      </c>
      <c r="AD695" t="s">
        <v>2045</v>
      </c>
      <c r="AE695" t="s">
        <v>2046</v>
      </c>
      <c r="AI695" t="s">
        <v>1761</v>
      </c>
      <c r="AL695" t="s">
        <v>2850</v>
      </c>
      <c r="AM695">
        <v>6</v>
      </c>
      <c r="AN695" t="s">
        <v>2851</v>
      </c>
      <c r="AO695" t="s">
        <v>2852</v>
      </c>
      <c r="AP695">
        <v>0</v>
      </c>
      <c r="AQ695" s="388">
        <v>44459</v>
      </c>
      <c r="AS695" t="s">
        <v>2806</v>
      </c>
      <c r="AT695" s="388">
        <v>44460</v>
      </c>
      <c r="AU695" t="s">
        <v>1756</v>
      </c>
      <c r="AV695" t="s">
        <v>1756</v>
      </c>
      <c r="AZ695" t="s">
        <v>2807</v>
      </c>
      <c r="BA695" t="s">
        <v>1767</v>
      </c>
      <c r="BB695" t="s">
        <v>2871</v>
      </c>
      <c r="BC695" t="s">
        <v>2872</v>
      </c>
      <c r="BD695" t="s">
        <v>826</v>
      </c>
      <c r="BE695" t="s">
        <v>1756</v>
      </c>
      <c r="BF695" t="s">
        <v>826</v>
      </c>
    </row>
    <row r="696" spans="1:58">
      <c r="A696" t="s">
        <v>829</v>
      </c>
      <c r="B696">
        <v>6</v>
      </c>
      <c r="C696">
        <v>0</v>
      </c>
      <c r="D696">
        <v>9863</v>
      </c>
      <c r="E696" t="s">
        <v>2873</v>
      </c>
      <c r="F696">
        <v>53510602</v>
      </c>
      <c r="G696" t="s">
        <v>2041</v>
      </c>
      <c r="H696">
        <v>0</v>
      </c>
      <c r="I696" t="s">
        <v>2052</v>
      </c>
      <c r="J696">
        <v>75</v>
      </c>
      <c r="K696">
        <v>36</v>
      </c>
      <c r="L696" t="s">
        <v>1771</v>
      </c>
      <c r="M696" t="s">
        <v>1756</v>
      </c>
      <c r="N696" t="s">
        <v>1756</v>
      </c>
      <c r="O696" t="s">
        <v>2053</v>
      </c>
      <c r="P696" t="s">
        <v>1757</v>
      </c>
      <c r="Q696" s="387">
        <v>2700</v>
      </c>
      <c r="R696">
        <v>351</v>
      </c>
      <c r="S696">
        <v>3050.9999999999995</v>
      </c>
      <c r="T696" s="388">
        <v>44455</v>
      </c>
      <c r="U696">
        <v>0</v>
      </c>
      <c r="V696" t="s">
        <v>831</v>
      </c>
      <c r="W696" s="388">
        <v>44461</v>
      </c>
      <c r="X696">
        <v>163</v>
      </c>
      <c r="Y696">
        <v>0</v>
      </c>
      <c r="Z696">
        <v>0</v>
      </c>
      <c r="AA696" t="s">
        <v>1758</v>
      </c>
      <c r="AB696" t="s">
        <v>826</v>
      </c>
      <c r="AD696" t="s">
        <v>2045</v>
      </c>
      <c r="AE696" t="s">
        <v>2046</v>
      </c>
      <c r="AI696" t="s">
        <v>1761</v>
      </c>
      <c r="AL696" t="s">
        <v>2874</v>
      </c>
      <c r="AM696">
        <v>6</v>
      </c>
      <c r="AN696" t="s">
        <v>1081</v>
      </c>
      <c r="AO696" t="s">
        <v>2875</v>
      </c>
      <c r="AP696">
        <v>0</v>
      </c>
      <c r="AQ696" s="388">
        <v>44459</v>
      </c>
      <c r="AS696" t="s">
        <v>2806</v>
      </c>
      <c r="AT696" s="388">
        <v>44460</v>
      </c>
      <c r="AU696" t="s">
        <v>1756</v>
      </c>
      <c r="AV696" t="s">
        <v>1756</v>
      </c>
      <c r="AZ696" t="s">
        <v>2807</v>
      </c>
      <c r="BA696" t="s">
        <v>1767</v>
      </c>
      <c r="BB696" t="s">
        <v>2876</v>
      </c>
      <c r="BC696" t="s">
        <v>2877</v>
      </c>
      <c r="BD696" t="s">
        <v>826</v>
      </c>
      <c r="BE696" t="s">
        <v>1756</v>
      </c>
      <c r="BF696" t="s">
        <v>826</v>
      </c>
    </row>
    <row r="697" spans="1:58">
      <c r="A697" t="s">
        <v>829</v>
      </c>
      <c r="B697">
        <v>6</v>
      </c>
      <c r="C697">
        <v>0</v>
      </c>
      <c r="D697">
        <v>9863</v>
      </c>
      <c r="E697" t="s">
        <v>2873</v>
      </c>
      <c r="F697">
        <v>53510602</v>
      </c>
      <c r="G697" t="s">
        <v>2041</v>
      </c>
      <c r="H697">
        <v>0</v>
      </c>
      <c r="I697" t="s">
        <v>2056</v>
      </c>
      <c r="J697">
        <v>210</v>
      </c>
      <c r="K697">
        <v>3</v>
      </c>
      <c r="L697" t="s">
        <v>1755</v>
      </c>
      <c r="M697" t="s">
        <v>1756</v>
      </c>
      <c r="N697" t="s">
        <v>1756</v>
      </c>
      <c r="P697" t="s">
        <v>1757</v>
      </c>
      <c r="Q697" s="387">
        <v>630</v>
      </c>
      <c r="R697">
        <v>81.900000000000006</v>
      </c>
      <c r="S697">
        <v>711.9</v>
      </c>
      <c r="T697" s="388">
        <v>44455</v>
      </c>
      <c r="U697">
        <v>0</v>
      </c>
      <c r="V697" t="s">
        <v>831</v>
      </c>
      <c r="W697" s="388">
        <v>44461</v>
      </c>
      <c r="X697">
        <v>163</v>
      </c>
      <c r="Y697">
        <v>0</v>
      </c>
      <c r="Z697">
        <v>0</v>
      </c>
      <c r="AA697" t="s">
        <v>1758</v>
      </c>
      <c r="AB697" t="s">
        <v>826</v>
      </c>
      <c r="AD697" t="s">
        <v>2045</v>
      </c>
      <c r="AE697" t="s">
        <v>2046</v>
      </c>
      <c r="AI697" t="s">
        <v>1761</v>
      </c>
      <c r="AL697" t="s">
        <v>2874</v>
      </c>
      <c r="AM697">
        <v>6</v>
      </c>
      <c r="AN697" t="s">
        <v>1081</v>
      </c>
      <c r="AO697" t="s">
        <v>2875</v>
      </c>
      <c r="AP697">
        <v>0</v>
      </c>
      <c r="AQ697" s="388">
        <v>44459</v>
      </c>
      <c r="AS697" t="s">
        <v>2806</v>
      </c>
      <c r="AT697" s="388">
        <v>44460</v>
      </c>
      <c r="AU697" t="s">
        <v>1756</v>
      </c>
      <c r="AV697" t="s">
        <v>1756</v>
      </c>
      <c r="AZ697" t="s">
        <v>2807</v>
      </c>
      <c r="BA697" t="s">
        <v>1767</v>
      </c>
      <c r="BB697" t="s">
        <v>2878</v>
      </c>
      <c r="BC697" t="s">
        <v>2879</v>
      </c>
      <c r="BD697" t="s">
        <v>826</v>
      </c>
      <c r="BE697" t="s">
        <v>1756</v>
      </c>
      <c r="BF697" t="s">
        <v>826</v>
      </c>
    </row>
    <row r="698" spans="1:58">
      <c r="A698" t="s">
        <v>829</v>
      </c>
      <c r="B698">
        <v>6</v>
      </c>
      <c r="C698">
        <v>0</v>
      </c>
      <c r="D698">
        <v>9863</v>
      </c>
      <c r="E698" t="s">
        <v>2873</v>
      </c>
      <c r="F698">
        <v>53510602</v>
      </c>
      <c r="G698" t="s">
        <v>2041</v>
      </c>
      <c r="H698">
        <v>0</v>
      </c>
      <c r="I698" t="s">
        <v>2062</v>
      </c>
      <c r="J698">
        <v>138.05000000000001</v>
      </c>
      <c r="K698">
        <v>11</v>
      </c>
      <c r="L698" t="s">
        <v>2063</v>
      </c>
      <c r="M698" t="s">
        <v>2064</v>
      </c>
      <c r="N698" t="s">
        <v>1757</v>
      </c>
      <c r="O698" t="s">
        <v>1756</v>
      </c>
      <c r="P698" t="s">
        <v>1756</v>
      </c>
      <c r="Q698" s="387">
        <v>1518.55</v>
      </c>
      <c r="R698">
        <v>197.41149999999999</v>
      </c>
      <c r="S698">
        <v>1715.9614999999999</v>
      </c>
      <c r="T698" s="388">
        <v>44455</v>
      </c>
      <c r="U698">
        <v>0</v>
      </c>
      <c r="V698" t="s">
        <v>831</v>
      </c>
      <c r="W698" s="388">
        <v>44461</v>
      </c>
      <c r="X698">
        <v>163</v>
      </c>
      <c r="Y698">
        <v>0</v>
      </c>
      <c r="Z698">
        <v>0</v>
      </c>
      <c r="AA698" t="s">
        <v>1758</v>
      </c>
      <c r="AB698" t="s">
        <v>826</v>
      </c>
      <c r="AD698" t="s">
        <v>2045</v>
      </c>
      <c r="AE698" t="s">
        <v>2046</v>
      </c>
      <c r="AI698" t="s">
        <v>1761</v>
      </c>
      <c r="AL698" t="s">
        <v>2874</v>
      </c>
      <c r="AM698">
        <v>6</v>
      </c>
      <c r="AN698" t="s">
        <v>1081</v>
      </c>
      <c r="AO698" t="s">
        <v>2875</v>
      </c>
      <c r="AP698">
        <v>0</v>
      </c>
      <c r="AQ698" s="388">
        <v>44459</v>
      </c>
      <c r="AS698" t="s">
        <v>2806</v>
      </c>
      <c r="AT698" s="388">
        <v>44460</v>
      </c>
      <c r="AU698" t="s">
        <v>1756</v>
      </c>
      <c r="AV698" t="s">
        <v>1756</v>
      </c>
      <c r="AZ698" t="s">
        <v>2807</v>
      </c>
      <c r="BA698" t="s">
        <v>1767</v>
      </c>
      <c r="BB698" t="s">
        <v>2880</v>
      </c>
      <c r="BC698" t="s">
        <v>2881</v>
      </c>
      <c r="BD698" t="s">
        <v>826</v>
      </c>
      <c r="BE698" t="s">
        <v>1756</v>
      </c>
      <c r="BF698" t="s">
        <v>826</v>
      </c>
    </row>
    <row r="699" spans="1:58">
      <c r="A699" t="s">
        <v>829</v>
      </c>
      <c r="B699">
        <v>6</v>
      </c>
      <c r="C699">
        <v>0</v>
      </c>
      <c r="D699">
        <v>9863</v>
      </c>
      <c r="E699" t="s">
        <v>2873</v>
      </c>
      <c r="F699">
        <v>53510602</v>
      </c>
      <c r="G699" t="s">
        <v>2041</v>
      </c>
      <c r="H699">
        <v>0</v>
      </c>
      <c r="I699" t="s">
        <v>2073</v>
      </c>
      <c r="J699">
        <v>243.75</v>
      </c>
      <c r="K699">
        <v>2</v>
      </c>
      <c r="L699" t="s">
        <v>1755</v>
      </c>
      <c r="M699" t="s">
        <v>2074</v>
      </c>
      <c r="N699" t="s">
        <v>1757</v>
      </c>
      <c r="O699" t="s">
        <v>1756</v>
      </c>
      <c r="P699" t="s">
        <v>1756</v>
      </c>
      <c r="Q699" s="387">
        <v>487.5</v>
      </c>
      <c r="R699">
        <v>63.375</v>
      </c>
      <c r="S699">
        <v>550.875</v>
      </c>
      <c r="T699" s="388">
        <v>44455</v>
      </c>
      <c r="U699">
        <v>0</v>
      </c>
      <c r="V699" t="s">
        <v>831</v>
      </c>
      <c r="W699" s="388">
        <v>44461</v>
      </c>
      <c r="X699">
        <v>163</v>
      </c>
      <c r="Y699">
        <v>0</v>
      </c>
      <c r="Z699">
        <v>0</v>
      </c>
      <c r="AA699" t="s">
        <v>1758</v>
      </c>
      <c r="AB699" t="s">
        <v>826</v>
      </c>
      <c r="AD699" t="s">
        <v>2045</v>
      </c>
      <c r="AE699" t="s">
        <v>2046</v>
      </c>
      <c r="AI699" t="s">
        <v>1761</v>
      </c>
      <c r="AL699" t="s">
        <v>2874</v>
      </c>
      <c r="AM699">
        <v>6</v>
      </c>
      <c r="AN699" t="s">
        <v>1081</v>
      </c>
      <c r="AO699" t="s">
        <v>2875</v>
      </c>
      <c r="AP699">
        <v>0</v>
      </c>
      <c r="AQ699" s="388">
        <v>44459</v>
      </c>
      <c r="AS699" t="s">
        <v>2806</v>
      </c>
      <c r="AT699" s="388">
        <v>44460</v>
      </c>
      <c r="AU699" t="s">
        <v>1756</v>
      </c>
      <c r="AV699" t="s">
        <v>1756</v>
      </c>
      <c r="AZ699" t="s">
        <v>2807</v>
      </c>
      <c r="BA699" t="s">
        <v>1767</v>
      </c>
      <c r="BB699" t="s">
        <v>2882</v>
      </c>
      <c r="BC699" t="s">
        <v>2883</v>
      </c>
      <c r="BD699" t="s">
        <v>826</v>
      </c>
      <c r="BE699" t="s">
        <v>1756</v>
      </c>
      <c r="BF699" t="s">
        <v>826</v>
      </c>
    </row>
    <row r="700" spans="1:58">
      <c r="A700" t="s">
        <v>829</v>
      </c>
      <c r="B700">
        <v>6</v>
      </c>
      <c r="C700">
        <v>0</v>
      </c>
      <c r="D700">
        <v>9863</v>
      </c>
      <c r="E700" t="s">
        <v>2873</v>
      </c>
      <c r="F700">
        <v>53510602</v>
      </c>
      <c r="G700" t="s">
        <v>2041</v>
      </c>
      <c r="H700">
        <v>0</v>
      </c>
      <c r="I700" t="s">
        <v>2095</v>
      </c>
      <c r="J700">
        <v>138.44999999999999</v>
      </c>
      <c r="K700">
        <v>11</v>
      </c>
      <c r="L700" t="s">
        <v>2063</v>
      </c>
      <c r="M700" t="s">
        <v>2096</v>
      </c>
      <c r="N700" t="s">
        <v>1757</v>
      </c>
      <c r="O700" t="s">
        <v>1756</v>
      </c>
      <c r="P700" t="s">
        <v>1756</v>
      </c>
      <c r="Q700" s="387">
        <v>1522.95</v>
      </c>
      <c r="R700">
        <v>197.98350000000002</v>
      </c>
      <c r="S700">
        <v>1720.9334999999999</v>
      </c>
      <c r="T700" s="388">
        <v>44455</v>
      </c>
      <c r="U700">
        <v>0</v>
      </c>
      <c r="V700" t="s">
        <v>831</v>
      </c>
      <c r="W700" s="388">
        <v>44461</v>
      </c>
      <c r="X700">
        <v>163</v>
      </c>
      <c r="Y700">
        <v>0</v>
      </c>
      <c r="Z700">
        <v>0</v>
      </c>
      <c r="AA700" t="s">
        <v>1758</v>
      </c>
      <c r="AB700" t="s">
        <v>826</v>
      </c>
      <c r="AD700" t="s">
        <v>2045</v>
      </c>
      <c r="AE700" t="s">
        <v>2046</v>
      </c>
      <c r="AI700" t="s">
        <v>1761</v>
      </c>
      <c r="AL700" t="s">
        <v>2874</v>
      </c>
      <c r="AM700">
        <v>6</v>
      </c>
      <c r="AN700" t="s">
        <v>1081</v>
      </c>
      <c r="AO700" t="s">
        <v>2875</v>
      </c>
      <c r="AP700">
        <v>0</v>
      </c>
      <c r="AQ700" s="388">
        <v>44459</v>
      </c>
      <c r="AS700" t="s">
        <v>2806</v>
      </c>
      <c r="AT700" s="388">
        <v>44460</v>
      </c>
      <c r="AU700" t="s">
        <v>1756</v>
      </c>
      <c r="AV700" t="s">
        <v>1756</v>
      </c>
      <c r="AZ700" t="s">
        <v>2807</v>
      </c>
      <c r="BA700" t="s">
        <v>1767</v>
      </c>
      <c r="BB700" t="s">
        <v>2884</v>
      </c>
      <c r="BC700" t="s">
        <v>2885</v>
      </c>
      <c r="BD700" t="s">
        <v>826</v>
      </c>
      <c r="BE700" t="s">
        <v>1756</v>
      </c>
      <c r="BF700" t="s">
        <v>826</v>
      </c>
    </row>
    <row r="701" spans="1:58">
      <c r="A701" t="s">
        <v>829</v>
      </c>
      <c r="B701">
        <v>6</v>
      </c>
      <c r="C701">
        <v>0</v>
      </c>
      <c r="D701">
        <v>9863</v>
      </c>
      <c r="E701" t="s">
        <v>2873</v>
      </c>
      <c r="F701">
        <v>53510602</v>
      </c>
      <c r="G701" t="s">
        <v>2041</v>
      </c>
      <c r="H701">
        <v>0</v>
      </c>
      <c r="I701" t="s">
        <v>2247</v>
      </c>
      <c r="J701">
        <v>131.47999999999999</v>
      </c>
      <c r="K701">
        <v>11</v>
      </c>
      <c r="L701" t="s">
        <v>2063</v>
      </c>
      <c r="M701" t="s">
        <v>2248</v>
      </c>
      <c r="N701" t="s">
        <v>1757</v>
      </c>
      <c r="O701" t="s">
        <v>1756</v>
      </c>
      <c r="P701" t="s">
        <v>1756</v>
      </c>
      <c r="Q701" s="387">
        <v>1446.28</v>
      </c>
      <c r="R701">
        <v>188.0164</v>
      </c>
      <c r="S701">
        <v>1634.2963999999997</v>
      </c>
      <c r="T701" s="388">
        <v>44455</v>
      </c>
      <c r="U701">
        <v>0</v>
      </c>
      <c r="V701" t="s">
        <v>831</v>
      </c>
      <c r="W701" s="388">
        <v>44461</v>
      </c>
      <c r="X701">
        <v>163</v>
      </c>
      <c r="Y701">
        <v>0</v>
      </c>
      <c r="Z701">
        <v>0</v>
      </c>
      <c r="AA701" t="s">
        <v>1758</v>
      </c>
      <c r="AB701" t="s">
        <v>826</v>
      </c>
      <c r="AD701" t="s">
        <v>2045</v>
      </c>
      <c r="AE701" t="s">
        <v>2046</v>
      </c>
      <c r="AI701" t="s">
        <v>1761</v>
      </c>
      <c r="AL701" t="s">
        <v>2874</v>
      </c>
      <c r="AM701">
        <v>6</v>
      </c>
      <c r="AN701" t="s">
        <v>1081</v>
      </c>
      <c r="AO701" t="s">
        <v>2875</v>
      </c>
      <c r="AP701">
        <v>0</v>
      </c>
      <c r="AQ701" s="388">
        <v>44459</v>
      </c>
      <c r="AS701" t="s">
        <v>2806</v>
      </c>
      <c r="AT701" s="388">
        <v>44460</v>
      </c>
      <c r="AU701" t="s">
        <v>1756</v>
      </c>
      <c r="AV701" t="s">
        <v>1756</v>
      </c>
      <c r="AZ701" t="s">
        <v>2807</v>
      </c>
      <c r="BA701" t="s">
        <v>1767</v>
      </c>
      <c r="BB701" t="s">
        <v>2886</v>
      </c>
      <c r="BC701" t="s">
        <v>2887</v>
      </c>
      <c r="BD701" t="s">
        <v>826</v>
      </c>
      <c r="BE701" t="s">
        <v>1756</v>
      </c>
      <c r="BF701" t="s">
        <v>826</v>
      </c>
    </row>
    <row r="702" spans="1:58">
      <c r="A702" t="s">
        <v>829</v>
      </c>
      <c r="B702">
        <v>6</v>
      </c>
      <c r="C702">
        <v>0</v>
      </c>
      <c r="D702">
        <v>9862</v>
      </c>
      <c r="E702" t="s">
        <v>2888</v>
      </c>
      <c r="F702">
        <v>53510602</v>
      </c>
      <c r="G702" t="s">
        <v>2041</v>
      </c>
      <c r="H702">
        <v>0</v>
      </c>
      <c r="I702" t="s">
        <v>2052</v>
      </c>
      <c r="J702">
        <v>75</v>
      </c>
      <c r="K702">
        <v>24</v>
      </c>
      <c r="L702" t="s">
        <v>1771</v>
      </c>
      <c r="M702" t="s">
        <v>1756</v>
      </c>
      <c r="N702" t="s">
        <v>1756</v>
      </c>
      <c r="O702" t="s">
        <v>2053</v>
      </c>
      <c r="P702" t="s">
        <v>1757</v>
      </c>
      <c r="Q702" s="387">
        <v>1800</v>
      </c>
      <c r="R702">
        <v>234</v>
      </c>
      <c r="S702">
        <v>2033.9999999999998</v>
      </c>
      <c r="T702" s="388">
        <v>44455</v>
      </c>
      <c r="U702">
        <v>0</v>
      </c>
      <c r="V702" t="s">
        <v>831</v>
      </c>
      <c r="W702" s="388">
        <v>44461</v>
      </c>
      <c r="X702">
        <v>163</v>
      </c>
      <c r="Y702">
        <v>0</v>
      </c>
      <c r="Z702">
        <v>0</v>
      </c>
      <c r="AA702" t="s">
        <v>1758</v>
      </c>
      <c r="AB702" t="s">
        <v>826</v>
      </c>
      <c r="AD702" t="s">
        <v>2045</v>
      </c>
      <c r="AE702" t="s">
        <v>2046</v>
      </c>
      <c r="AI702" t="s">
        <v>1761</v>
      </c>
      <c r="AL702" t="s">
        <v>2889</v>
      </c>
      <c r="AM702">
        <v>6</v>
      </c>
      <c r="AN702" t="s">
        <v>1594</v>
      </c>
      <c r="AO702" t="s">
        <v>2890</v>
      </c>
      <c r="AP702">
        <v>0</v>
      </c>
      <c r="AQ702" s="388">
        <v>44459</v>
      </c>
      <c r="AS702" t="s">
        <v>2806</v>
      </c>
      <c r="AT702" s="388">
        <v>44460</v>
      </c>
      <c r="AU702" t="s">
        <v>1756</v>
      </c>
      <c r="AV702" t="s">
        <v>1756</v>
      </c>
      <c r="AZ702" t="s">
        <v>2807</v>
      </c>
      <c r="BA702" t="s">
        <v>1767</v>
      </c>
      <c r="BB702" t="s">
        <v>2891</v>
      </c>
      <c r="BC702" t="s">
        <v>2892</v>
      </c>
      <c r="BD702" t="s">
        <v>826</v>
      </c>
      <c r="BE702" t="s">
        <v>1756</v>
      </c>
      <c r="BF702" t="s">
        <v>826</v>
      </c>
    </row>
    <row r="703" spans="1:58">
      <c r="A703" t="s">
        <v>829</v>
      </c>
      <c r="B703">
        <v>6</v>
      </c>
      <c r="C703">
        <v>0</v>
      </c>
      <c r="D703">
        <v>9862</v>
      </c>
      <c r="E703" t="s">
        <v>2888</v>
      </c>
      <c r="F703">
        <v>53510602</v>
      </c>
      <c r="G703" t="s">
        <v>2041</v>
      </c>
      <c r="H703">
        <v>0</v>
      </c>
      <c r="I703" t="s">
        <v>2056</v>
      </c>
      <c r="J703">
        <v>210</v>
      </c>
      <c r="K703">
        <v>2</v>
      </c>
      <c r="L703" t="s">
        <v>1755</v>
      </c>
      <c r="M703" t="s">
        <v>1756</v>
      </c>
      <c r="N703" t="s">
        <v>1756</v>
      </c>
      <c r="P703" t="s">
        <v>1757</v>
      </c>
      <c r="Q703" s="387">
        <v>420</v>
      </c>
      <c r="R703">
        <v>54.6</v>
      </c>
      <c r="S703">
        <v>474.59999999999997</v>
      </c>
      <c r="T703" s="388">
        <v>44455</v>
      </c>
      <c r="U703">
        <v>0</v>
      </c>
      <c r="V703" t="s">
        <v>831</v>
      </c>
      <c r="W703" s="388">
        <v>44461</v>
      </c>
      <c r="X703">
        <v>163</v>
      </c>
      <c r="Y703">
        <v>0</v>
      </c>
      <c r="Z703">
        <v>0</v>
      </c>
      <c r="AA703" t="s">
        <v>1758</v>
      </c>
      <c r="AB703" t="s">
        <v>826</v>
      </c>
      <c r="AD703" t="s">
        <v>2045</v>
      </c>
      <c r="AE703" t="s">
        <v>2046</v>
      </c>
      <c r="AI703" t="s">
        <v>1761</v>
      </c>
      <c r="AL703" t="s">
        <v>2889</v>
      </c>
      <c r="AM703">
        <v>6</v>
      </c>
      <c r="AN703" t="s">
        <v>1594</v>
      </c>
      <c r="AO703" t="s">
        <v>2890</v>
      </c>
      <c r="AP703">
        <v>0</v>
      </c>
      <c r="AQ703" s="388">
        <v>44459</v>
      </c>
      <c r="AS703" t="s">
        <v>2806</v>
      </c>
      <c r="AT703" s="388">
        <v>44460</v>
      </c>
      <c r="AU703" t="s">
        <v>1756</v>
      </c>
      <c r="AV703" t="s">
        <v>1756</v>
      </c>
      <c r="AZ703" t="s">
        <v>2807</v>
      </c>
      <c r="BA703" t="s">
        <v>1767</v>
      </c>
      <c r="BB703" t="s">
        <v>2893</v>
      </c>
      <c r="BC703" t="s">
        <v>2894</v>
      </c>
      <c r="BD703" t="s">
        <v>826</v>
      </c>
      <c r="BE703" t="s">
        <v>1756</v>
      </c>
      <c r="BF703" t="s">
        <v>826</v>
      </c>
    </row>
    <row r="704" spans="1:58">
      <c r="A704" t="s">
        <v>829</v>
      </c>
      <c r="B704">
        <v>6</v>
      </c>
      <c r="C704">
        <v>0</v>
      </c>
      <c r="D704">
        <v>9862</v>
      </c>
      <c r="E704" t="s">
        <v>2888</v>
      </c>
      <c r="F704">
        <v>53510602</v>
      </c>
      <c r="G704" t="s">
        <v>2041</v>
      </c>
      <c r="H704">
        <v>0</v>
      </c>
      <c r="I704" t="s">
        <v>2062</v>
      </c>
      <c r="J704">
        <v>138.05000000000001</v>
      </c>
      <c r="K704">
        <v>11</v>
      </c>
      <c r="L704" t="s">
        <v>2063</v>
      </c>
      <c r="M704" t="s">
        <v>2064</v>
      </c>
      <c r="N704" t="s">
        <v>1757</v>
      </c>
      <c r="O704" t="s">
        <v>1756</v>
      </c>
      <c r="P704" t="s">
        <v>1756</v>
      </c>
      <c r="Q704" s="387">
        <v>1518.55</v>
      </c>
      <c r="R704">
        <v>197.41149999999999</v>
      </c>
      <c r="S704">
        <v>1715.9614999999999</v>
      </c>
      <c r="T704" s="388">
        <v>44455</v>
      </c>
      <c r="U704">
        <v>0</v>
      </c>
      <c r="V704" t="s">
        <v>831</v>
      </c>
      <c r="W704" s="388">
        <v>44461</v>
      </c>
      <c r="X704">
        <v>163</v>
      </c>
      <c r="Y704">
        <v>0</v>
      </c>
      <c r="Z704">
        <v>0</v>
      </c>
      <c r="AA704" t="s">
        <v>1758</v>
      </c>
      <c r="AB704" t="s">
        <v>826</v>
      </c>
      <c r="AD704" t="s">
        <v>2045</v>
      </c>
      <c r="AE704" t="s">
        <v>2046</v>
      </c>
      <c r="AI704" t="s">
        <v>1761</v>
      </c>
      <c r="AL704" t="s">
        <v>2889</v>
      </c>
      <c r="AM704">
        <v>6</v>
      </c>
      <c r="AN704" t="s">
        <v>1594</v>
      </c>
      <c r="AO704" t="s">
        <v>2890</v>
      </c>
      <c r="AP704">
        <v>0</v>
      </c>
      <c r="AQ704" s="388">
        <v>44459</v>
      </c>
      <c r="AS704" t="s">
        <v>2806</v>
      </c>
      <c r="AT704" s="388">
        <v>44460</v>
      </c>
      <c r="AU704" t="s">
        <v>1756</v>
      </c>
      <c r="AV704" t="s">
        <v>1756</v>
      </c>
      <c r="AZ704" t="s">
        <v>2807</v>
      </c>
      <c r="BA704" t="s">
        <v>1767</v>
      </c>
      <c r="BB704" t="s">
        <v>2895</v>
      </c>
      <c r="BC704" t="s">
        <v>2896</v>
      </c>
      <c r="BD704" t="s">
        <v>826</v>
      </c>
      <c r="BE704" t="s">
        <v>1756</v>
      </c>
      <c r="BF704" t="s">
        <v>826</v>
      </c>
    </row>
    <row r="705" spans="1:58">
      <c r="A705" t="s">
        <v>829</v>
      </c>
      <c r="B705">
        <v>6</v>
      </c>
      <c r="C705">
        <v>0</v>
      </c>
      <c r="D705">
        <v>9862</v>
      </c>
      <c r="E705" t="s">
        <v>2888</v>
      </c>
      <c r="F705">
        <v>53510602</v>
      </c>
      <c r="G705" t="s">
        <v>2041</v>
      </c>
      <c r="H705">
        <v>0</v>
      </c>
      <c r="I705" t="s">
        <v>2073</v>
      </c>
      <c r="J705">
        <v>243.75</v>
      </c>
      <c r="K705">
        <v>1</v>
      </c>
      <c r="L705" t="s">
        <v>1755</v>
      </c>
      <c r="M705" t="s">
        <v>2074</v>
      </c>
      <c r="N705" t="s">
        <v>1757</v>
      </c>
      <c r="O705" t="s">
        <v>1756</v>
      </c>
      <c r="P705" t="s">
        <v>1756</v>
      </c>
      <c r="Q705" s="387">
        <v>243.75</v>
      </c>
      <c r="R705">
        <v>31.6875</v>
      </c>
      <c r="S705">
        <v>275.4375</v>
      </c>
      <c r="T705" s="388">
        <v>44455</v>
      </c>
      <c r="U705">
        <v>0</v>
      </c>
      <c r="V705" t="s">
        <v>831</v>
      </c>
      <c r="W705" s="388">
        <v>44461</v>
      </c>
      <c r="X705">
        <v>163</v>
      </c>
      <c r="Y705">
        <v>0</v>
      </c>
      <c r="Z705">
        <v>0</v>
      </c>
      <c r="AA705" t="s">
        <v>1758</v>
      </c>
      <c r="AB705" t="s">
        <v>826</v>
      </c>
      <c r="AD705" t="s">
        <v>2045</v>
      </c>
      <c r="AE705" t="s">
        <v>2046</v>
      </c>
      <c r="AI705" t="s">
        <v>1761</v>
      </c>
      <c r="AL705" t="s">
        <v>2889</v>
      </c>
      <c r="AM705">
        <v>6</v>
      </c>
      <c r="AN705" t="s">
        <v>1594</v>
      </c>
      <c r="AO705" t="s">
        <v>2890</v>
      </c>
      <c r="AP705">
        <v>0</v>
      </c>
      <c r="AQ705" s="388">
        <v>44459</v>
      </c>
      <c r="AS705" t="s">
        <v>2806</v>
      </c>
      <c r="AT705" s="388">
        <v>44460</v>
      </c>
      <c r="AU705" t="s">
        <v>1756</v>
      </c>
      <c r="AV705" t="s">
        <v>1756</v>
      </c>
      <c r="AZ705" t="s">
        <v>2807</v>
      </c>
      <c r="BA705" t="s">
        <v>1767</v>
      </c>
      <c r="BB705" t="s">
        <v>2897</v>
      </c>
      <c r="BC705" t="s">
        <v>2898</v>
      </c>
      <c r="BD705" t="s">
        <v>826</v>
      </c>
      <c r="BE705" t="s">
        <v>1756</v>
      </c>
      <c r="BF705" t="s">
        <v>826</v>
      </c>
    </row>
    <row r="706" spans="1:58">
      <c r="A706" t="s">
        <v>829</v>
      </c>
      <c r="B706">
        <v>6</v>
      </c>
      <c r="C706">
        <v>0</v>
      </c>
      <c r="D706">
        <v>9862</v>
      </c>
      <c r="E706" t="s">
        <v>2888</v>
      </c>
      <c r="F706">
        <v>53510602</v>
      </c>
      <c r="G706" t="s">
        <v>2041</v>
      </c>
      <c r="H706">
        <v>0</v>
      </c>
      <c r="I706" t="s">
        <v>2083</v>
      </c>
      <c r="J706">
        <v>12.21</v>
      </c>
      <c r="K706">
        <v>11</v>
      </c>
      <c r="L706" t="s">
        <v>1771</v>
      </c>
      <c r="M706" t="s">
        <v>2084</v>
      </c>
      <c r="N706" t="s">
        <v>1757</v>
      </c>
      <c r="O706" t="s">
        <v>1756</v>
      </c>
      <c r="P706" t="s">
        <v>1756</v>
      </c>
      <c r="Q706" s="387">
        <v>134.31</v>
      </c>
      <c r="R706">
        <v>17.4603</v>
      </c>
      <c r="S706">
        <v>151.77029999999999</v>
      </c>
      <c r="T706" s="388">
        <v>44455</v>
      </c>
      <c r="U706">
        <v>0</v>
      </c>
      <c r="V706" t="s">
        <v>831</v>
      </c>
      <c r="W706" s="388">
        <v>44461</v>
      </c>
      <c r="X706">
        <v>163</v>
      </c>
      <c r="Y706">
        <v>0</v>
      </c>
      <c r="Z706">
        <v>0</v>
      </c>
      <c r="AA706" t="s">
        <v>1758</v>
      </c>
      <c r="AB706" t="s">
        <v>826</v>
      </c>
      <c r="AD706" t="s">
        <v>2045</v>
      </c>
      <c r="AE706" t="s">
        <v>2046</v>
      </c>
      <c r="AI706" t="s">
        <v>1761</v>
      </c>
      <c r="AL706" t="s">
        <v>2889</v>
      </c>
      <c r="AM706">
        <v>6</v>
      </c>
      <c r="AN706" t="s">
        <v>1594</v>
      </c>
      <c r="AO706" t="s">
        <v>2890</v>
      </c>
      <c r="AP706">
        <v>0</v>
      </c>
      <c r="AQ706" s="388">
        <v>44459</v>
      </c>
      <c r="AS706" t="s">
        <v>2806</v>
      </c>
      <c r="AT706" s="388">
        <v>44460</v>
      </c>
      <c r="AU706" t="s">
        <v>1756</v>
      </c>
      <c r="AV706" t="s">
        <v>1756</v>
      </c>
      <c r="AZ706" t="s">
        <v>2807</v>
      </c>
      <c r="BA706" t="s">
        <v>1767</v>
      </c>
      <c r="BB706" t="s">
        <v>2899</v>
      </c>
      <c r="BC706" t="s">
        <v>2900</v>
      </c>
      <c r="BD706" t="s">
        <v>826</v>
      </c>
      <c r="BE706" t="s">
        <v>1756</v>
      </c>
      <c r="BF706" t="s">
        <v>826</v>
      </c>
    </row>
    <row r="707" spans="1:58">
      <c r="A707" t="s">
        <v>829</v>
      </c>
      <c r="B707">
        <v>6</v>
      </c>
      <c r="C707">
        <v>0</v>
      </c>
      <c r="D707">
        <v>9862</v>
      </c>
      <c r="E707" t="s">
        <v>2888</v>
      </c>
      <c r="F707">
        <v>53510602</v>
      </c>
      <c r="G707" t="s">
        <v>2041</v>
      </c>
      <c r="H707">
        <v>0</v>
      </c>
      <c r="I707" t="s">
        <v>2095</v>
      </c>
      <c r="J707">
        <v>138.44999999999999</v>
      </c>
      <c r="K707">
        <v>11</v>
      </c>
      <c r="L707" t="s">
        <v>2063</v>
      </c>
      <c r="M707" t="s">
        <v>2096</v>
      </c>
      <c r="N707" t="s">
        <v>1757</v>
      </c>
      <c r="O707" t="s">
        <v>1756</v>
      </c>
      <c r="P707" t="s">
        <v>1756</v>
      </c>
      <c r="Q707" s="387">
        <v>1522.95</v>
      </c>
      <c r="R707">
        <v>197.98350000000002</v>
      </c>
      <c r="S707">
        <v>1720.9334999999999</v>
      </c>
      <c r="T707" s="388">
        <v>44455</v>
      </c>
      <c r="U707">
        <v>0</v>
      </c>
      <c r="V707" t="s">
        <v>831</v>
      </c>
      <c r="W707" s="388">
        <v>44461</v>
      </c>
      <c r="X707">
        <v>163</v>
      </c>
      <c r="Y707">
        <v>0</v>
      </c>
      <c r="Z707">
        <v>0</v>
      </c>
      <c r="AA707" t="s">
        <v>1758</v>
      </c>
      <c r="AB707" t="s">
        <v>826</v>
      </c>
      <c r="AD707" t="s">
        <v>2045</v>
      </c>
      <c r="AE707" t="s">
        <v>2046</v>
      </c>
      <c r="AI707" t="s">
        <v>1761</v>
      </c>
      <c r="AL707" t="s">
        <v>2889</v>
      </c>
      <c r="AM707">
        <v>6</v>
      </c>
      <c r="AN707" t="s">
        <v>1594</v>
      </c>
      <c r="AO707" t="s">
        <v>2890</v>
      </c>
      <c r="AP707">
        <v>0</v>
      </c>
      <c r="AQ707" s="388">
        <v>44459</v>
      </c>
      <c r="AS707" t="s">
        <v>2806</v>
      </c>
      <c r="AT707" s="388">
        <v>44460</v>
      </c>
      <c r="AU707" t="s">
        <v>1756</v>
      </c>
      <c r="AV707" t="s">
        <v>1756</v>
      </c>
      <c r="AZ707" t="s">
        <v>2807</v>
      </c>
      <c r="BA707" t="s">
        <v>1767</v>
      </c>
      <c r="BB707" t="s">
        <v>2901</v>
      </c>
      <c r="BC707" t="s">
        <v>2902</v>
      </c>
      <c r="BD707" t="s">
        <v>826</v>
      </c>
      <c r="BE707" t="s">
        <v>1756</v>
      </c>
      <c r="BF707" t="s">
        <v>826</v>
      </c>
    </row>
    <row r="708" spans="1:58">
      <c r="A708" t="s">
        <v>829</v>
      </c>
      <c r="B708">
        <v>6</v>
      </c>
      <c r="C708">
        <v>0</v>
      </c>
      <c r="D708">
        <v>9861</v>
      </c>
      <c r="E708" t="s">
        <v>2903</v>
      </c>
      <c r="F708">
        <v>53510602</v>
      </c>
      <c r="G708" t="s">
        <v>2041</v>
      </c>
      <c r="H708">
        <v>0</v>
      </c>
      <c r="I708" t="s">
        <v>2052</v>
      </c>
      <c r="J708">
        <v>75</v>
      </c>
      <c r="K708">
        <v>24</v>
      </c>
      <c r="L708" t="s">
        <v>1771</v>
      </c>
      <c r="M708" t="s">
        <v>1756</v>
      </c>
      <c r="N708" t="s">
        <v>1756</v>
      </c>
      <c r="O708" t="s">
        <v>2053</v>
      </c>
      <c r="P708" t="s">
        <v>1757</v>
      </c>
      <c r="Q708" s="387">
        <v>1800</v>
      </c>
      <c r="R708">
        <v>234</v>
      </c>
      <c r="S708">
        <v>2033.9999999999998</v>
      </c>
      <c r="T708" s="388">
        <v>44455</v>
      </c>
      <c r="U708">
        <v>0</v>
      </c>
      <c r="V708" t="s">
        <v>831</v>
      </c>
      <c r="W708" s="388">
        <v>44461</v>
      </c>
      <c r="X708">
        <v>163</v>
      </c>
      <c r="Y708">
        <v>0</v>
      </c>
      <c r="Z708">
        <v>0</v>
      </c>
      <c r="AA708" t="s">
        <v>1758</v>
      </c>
      <c r="AB708" t="s">
        <v>826</v>
      </c>
      <c r="AD708" t="s">
        <v>2045</v>
      </c>
      <c r="AE708" t="s">
        <v>2046</v>
      </c>
      <c r="AI708" t="s">
        <v>1761</v>
      </c>
      <c r="AL708" t="s">
        <v>2904</v>
      </c>
      <c r="AM708">
        <v>6</v>
      </c>
      <c r="AN708" t="s">
        <v>1004</v>
      </c>
      <c r="AO708" t="s">
        <v>2905</v>
      </c>
      <c r="AP708">
        <v>0</v>
      </c>
      <c r="AQ708" s="388">
        <v>44459</v>
      </c>
      <c r="AS708" t="s">
        <v>2806</v>
      </c>
      <c r="AT708" s="388">
        <v>44460</v>
      </c>
      <c r="AU708" t="s">
        <v>1756</v>
      </c>
      <c r="AV708" t="s">
        <v>1756</v>
      </c>
      <c r="AZ708" t="s">
        <v>2807</v>
      </c>
      <c r="BA708" t="s">
        <v>1767</v>
      </c>
      <c r="BB708" t="s">
        <v>2906</v>
      </c>
      <c r="BC708" t="s">
        <v>2907</v>
      </c>
      <c r="BD708" t="s">
        <v>826</v>
      </c>
      <c r="BE708" t="s">
        <v>1756</v>
      </c>
      <c r="BF708" t="s">
        <v>826</v>
      </c>
    </row>
    <row r="709" spans="1:58">
      <c r="A709" t="s">
        <v>829</v>
      </c>
      <c r="B709">
        <v>6</v>
      </c>
      <c r="C709">
        <v>0</v>
      </c>
      <c r="D709">
        <v>9861</v>
      </c>
      <c r="E709" t="s">
        <v>2903</v>
      </c>
      <c r="F709">
        <v>53510602</v>
      </c>
      <c r="G709" t="s">
        <v>2041</v>
      </c>
      <c r="H709">
        <v>0</v>
      </c>
      <c r="I709" t="s">
        <v>2056</v>
      </c>
      <c r="J709">
        <v>210</v>
      </c>
      <c r="K709">
        <v>3</v>
      </c>
      <c r="L709" t="s">
        <v>1755</v>
      </c>
      <c r="M709" t="s">
        <v>1756</v>
      </c>
      <c r="N709" t="s">
        <v>1756</v>
      </c>
      <c r="P709" t="s">
        <v>1757</v>
      </c>
      <c r="Q709" s="387">
        <v>630</v>
      </c>
      <c r="R709">
        <v>81.900000000000006</v>
      </c>
      <c r="S709">
        <v>711.9</v>
      </c>
      <c r="T709" s="388">
        <v>44455</v>
      </c>
      <c r="U709">
        <v>0</v>
      </c>
      <c r="V709" t="s">
        <v>831</v>
      </c>
      <c r="W709" s="388">
        <v>44461</v>
      </c>
      <c r="X709">
        <v>163</v>
      </c>
      <c r="Y709">
        <v>0</v>
      </c>
      <c r="Z709">
        <v>0</v>
      </c>
      <c r="AA709" t="s">
        <v>1758</v>
      </c>
      <c r="AB709" t="s">
        <v>826</v>
      </c>
      <c r="AD709" t="s">
        <v>2045</v>
      </c>
      <c r="AE709" t="s">
        <v>2046</v>
      </c>
      <c r="AI709" t="s">
        <v>1761</v>
      </c>
      <c r="AL709" t="s">
        <v>2904</v>
      </c>
      <c r="AM709">
        <v>6</v>
      </c>
      <c r="AN709" t="s">
        <v>1004</v>
      </c>
      <c r="AO709" t="s">
        <v>2905</v>
      </c>
      <c r="AP709">
        <v>0</v>
      </c>
      <c r="AQ709" s="388">
        <v>44459</v>
      </c>
      <c r="AS709" t="s">
        <v>2806</v>
      </c>
      <c r="AT709" s="388">
        <v>44460</v>
      </c>
      <c r="AU709" t="s">
        <v>1756</v>
      </c>
      <c r="AV709" t="s">
        <v>1756</v>
      </c>
      <c r="AZ709" t="s">
        <v>2807</v>
      </c>
      <c r="BA709" t="s">
        <v>1767</v>
      </c>
      <c r="BB709" t="s">
        <v>2908</v>
      </c>
      <c r="BC709" t="s">
        <v>2909</v>
      </c>
      <c r="BD709" t="s">
        <v>826</v>
      </c>
      <c r="BE709" t="s">
        <v>1756</v>
      </c>
      <c r="BF709" t="s">
        <v>826</v>
      </c>
    </row>
    <row r="710" spans="1:58">
      <c r="A710" t="s">
        <v>829</v>
      </c>
      <c r="B710">
        <v>6</v>
      </c>
      <c r="C710">
        <v>0</v>
      </c>
      <c r="D710">
        <v>9861</v>
      </c>
      <c r="E710" t="s">
        <v>2903</v>
      </c>
      <c r="F710">
        <v>53510602</v>
      </c>
      <c r="G710" t="s">
        <v>2041</v>
      </c>
      <c r="H710">
        <v>0</v>
      </c>
      <c r="I710" t="s">
        <v>518</v>
      </c>
      <c r="J710">
        <v>95</v>
      </c>
      <c r="K710">
        <v>12</v>
      </c>
      <c r="L710" t="s">
        <v>1771</v>
      </c>
      <c r="M710" t="s">
        <v>1756</v>
      </c>
      <c r="N710" t="s">
        <v>1756</v>
      </c>
      <c r="O710" t="s">
        <v>2059</v>
      </c>
      <c r="P710" t="s">
        <v>1757</v>
      </c>
      <c r="Q710" s="387">
        <v>1140</v>
      </c>
      <c r="R710">
        <v>148.20000000000002</v>
      </c>
      <c r="S710">
        <v>1288.1999999999998</v>
      </c>
      <c r="T710" s="388">
        <v>44455</v>
      </c>
      <c r="U710">
        <v>0</v>
      </c>
      <c r="V710" t="s">
        <v>831</v>
      </c>
      <c r="W710" s="388">
        <v>44461</v>
      </c>
      <c r="X710">
        <v>163</v>
      </c>
      <c r="Y710">
        <v>0</v>
      </c>
      <c r="Z710">
        <v>0</v>
      </c>
      <c r="AA710" t="s">
        <v>1758</v>
      </c>
      <c r="AB710" t="s">
        <v>826</v>
      </c>
      <c r="AD710" t="s">
        <v>2045</v>
      </c>
      <c r="AE710" t="s">
        <v>2046</v>
      </c>
      <c r="AI710" t="s">
        <v>1761</v>
      </c>
      <c r="AL710" t="s">
        <v>2904</v>
      </c>
      <c r="AM710">
        <v>6</v>
      </c>
      <c r="AN710" t="s">
        <v>1004</v>
      </c>
      <c r="AO710" t="s">
        <v>2905</v>
      </c>
      <c r="AP710">
        <v>0</v>
      </c>
      <c r="AQ710" s="388">
        <v>44459</v>
      </c>
      <c r="AS710" t="s">
        <v>2806</v>
      </c>
      <c r="AT710" s="388">
        <v>44460</v>
      </c>
      <c r="AU710" t="s">
        <v>1756</v>
      </c>
      <c r="AV710" t="s">
        <v>1756</v>
      </c>
      <c r="AZ710" t="s">
        <v>2807</v>
      </c>
      <c r="BA710" t="s">
        <v>1767</v>
      </c>
      <c r="BB710" t="s">
        <v>2910</v>
      </c>
      <c r="BC710" t="s">
        <v>2911</v>
      </c>
      <c r="BD710" t="s">
        <v>826</v>
      </c>
      <c r="BE710" t="s">
        <v>1756</v>
      </c>
      <c r="BF710" t="s">
        <v>826</v>
      </c>
    </row>
    <row r="711" spans="1:58">
      <c r="A711" t="s">
        <v>829</v>
      </c>
      <c r="B711">
        <v>6</v>
      </c>
      <c r="C711">
        <v>0</v>
      </c>
      <c r="D711">
        <v>9861</v>
      </c>
      <c r="E711" t="s">
        <v>2903</v>
      </c>
      <c r="F711">
        <v>53510602</v>
      </c>
      <c r="G711" t="s">
        <v>2041</v>
      </c>
      <c r="H711">
        <v>0</v>
      </c>
      <c r="I711" t="s">
        <v>2073</v>
      </c>
      <c r="J711">
        <v>243.75</v>
      </c>
      <c r="K711">
        <v>2</v>
      </c>
      <c r="L711" t="s">
        <v>1755</v>
      </c>
      <c r="M711" t="s">
        <v>2074</v>
      </c>
      <c r="N711" t="s">
        <v>1757</v>
      </c>
      <c r="O711" t="s">
        <v>1756</v>
      </c>
      <c r="P711" t="s">
        <v>1756</v>
      </c>
      <c r="Q711" s="387">
        <v>487.5</v>
      </c>
      <c r="R711">
        <v>63.375</v>
      </c>
      <c r="S711">
        <v>550.875</v>
      </c>
      <c r="T711" s="388">
        <v>44455</v>
      </c>
      <c r="U711">
        <v>0</v>
      </c>
      <c r="V711" t="s">
        <v>831</v>
      </c>
      <c r="W711" s="388">
        <v>44461</v>
      </c>
      <c r="X711">
        <v>163</v>
      </c>
      <c r="Y711">
        <v>0</v>
      </c>
      <c r="Z711">
        <v>0</v>
      </c>
      <c r="AA711" t="s">
        <v>1758</v>
      </c>
      <c r="AB711" t="s">
        <v>826</v>
      </c>
      <c r="AD711" t="s">
        <v>2045</v>
      </c>
      <c r="AE711" t="s">
        <v>2046</v>
      </c>
      <c r="AI711" t="s">
        <v>1761</v>
      </c>
      <c r="AL711" t="s">
        <v>2904</v>
      </c>
      <c r="AM711">
        <v>6</v>
      </c>
      <c r="AN711" t="s">
        <v>1004</v>
      </c>
      <c r="AO711" t="s">
        <v>2905</v>
      </c>
      <c r="AP711">
        <v>0</v>
      </c>
      <c r="AQ711" s="388">
        <v>44459</v>
      </c>
      <c r="AS711" t="s">
        <v>2806</v>
      </c>
      <c r="AT711" s="388">
        <v>44460</v>
      </c>
      <c r="AU711" t="s">
        <v>1756</v>
      </c>
      <c r="AV711" t="s">
        <v>1756</v>
      </c>
      <c r="AZ711" t="s">
        <v>2807</v>
      </c>
      <c r="BA711" t="s">
        <v>1767</v>
      </c>
      <c r="BB711" t="s">
        <v>2912</v>
      </c>
      <c r="BC711" t="s">
        <v>2913</v>
      </c>
      <c r="BD711" t="s">
        <v>826</v>
      </c>
      <c r="BE711" t="s">
        <v>1756</v>
      </c>
      <c r="BF711" t="s">
        <v>826</v>
      </c>
    </row>
    <row r="712" spans="1:58">
      <c r="A712" t="s">
        <v>829</v>
      </c>
      <c r="B712">
        <v>6</v>
      </c>
      <c r="C712">
        <v>0</v>
      </c>
      <c r="D712">
        <v>9861</v>
      </c>
      <c r="E712" t="s">
        <v>2903</v>
      </c>
      <c r="F712">
        <v>53510602</v>
      </c>
      <c r="G712" t="s">
        <v>2041</v>
      </c>
      <c r="H712">
        <v>0</v>
      </c>
      <c r="I712" t="s">
        <v>2083</v>
      </c>
      <c r="J712">
        <v>12.21</v>
      </c>
      <c r="K712">
        <v>11</v>
      </c>
      <c r="L712" t="s">
        <v>1771</v>
      </c>
      <c r="M712" t="s">
        <v>2084</v>
      </c>
      <c r="N712" t="s">
        <v>1757</v>
      </c>
      <c r="O712" t="s">
        <v>1756</v>
      </c>
      <c r="P712" t="s">
        <v>1756</v>
      </c>
      <c r="Q712" s="387">
        <v>134.31</v>
      </c>
      <c r="R712">
        <v>17.4603</v>
      </c>
      <c r="S712">
        <v>151.77029999999999</v>
      </c>
      <c r="T712" s="388">
        <v>44455</v>
      </c>
      <c r="U712">
        <v>0</v>
      </c>
      <c r="V712" t="s">
        <v>831</v>
      </c>
      <c r="W712" s="388">
        <v>44461</v>
      </c>
      <c r="X712">
        <v>163</v>
      </c>
      <c r="Y712">
        <v>0</v>
      </c>
      <c r="Z712">
        <v>0</v>
      </c>
      <c r="AA712" t="s">
        <v>1758</v>
      </c>
      <c r="AB712" t="s">
        <v>826</v>
      </c>
      <c r="AD712" t="s">
        <v>2045</v>
      </c>
      <c r="AE712" t="s">
        <v>2046</v>
      </c>
      <c r="AI712" t="s">
        <v>1761</v>
      </c>
      <c r="AL712" t="s">
        <v>2904</v>
      </c>
      <c r="AM712">
        <v>6</v>
      </c>
      <c r="AN712" t="s">
        <v>1004</v>
      </c>
      <c r="AO712" t="s">
        <v>2905</v>
      </c>
      <c r="AP712">
        <v>0</v>
      </c>
      <c r="AQ712" s="388">
        <v>44459</v>
      </c>
      <c r="AS712" t="s">
        <v>2806</v>
      </c>
      <c r="AT712" s="388">
        <v>44460</v>
      </c>
      <c r="AU712" t="s">
        <v>1756</v>
      </c>
      <c r="AV712" t="s">
        <v>1756</v>
      </c>
      <c r="AZ712" t="s">
        <v>2807</v>
      </c>
      <c r="BA712" t="s">
        <v>1767</v>
      </c>
      <c r="BB712" t="s">
        <v>2914</v>
      </c>
      <c r="BC712" t="s">
        <v>2915</v>
      </c>
      <c r="BD712" t="s">
        <v>826</v>
      </c>
      <c r="BE712" t="s">
        <v>1756</v>
      </c>
      <c r="BF712" t="s">
        <v>826</v>
      </c>
    </row>
    <row r="713" spans="1:58">
      <c r="A713" t="s">
        <v>829</v>
      </c>
      <c r="B713">
        <v>6</v>
      </c>
      <c r="C713">
        <v>0</v>
      </c>
      <c r="D713">
        <v>9861</v>
      </c>
      <c r="E713" t="s">
        <v>2903</v>
      </c>
      <c r="F713">
        <v>53510602</v>
      </c>
      <c r="G713" t="s">
        <v>2041</v>
      </c>
      <c r="H713">
        <v>0</v>
      </c>
      <c r="I713" t="s">
        <v>2089</v>
      </c>
      <c r="J713">
        <v>146.96</v>
      </c>
      <c r="K713">
        <v>22</v>
      </c>
      <c r="L713" t="s">
        <v>2063</v>
      </c>
      <c r="M713" t="s">
        <v>2090</v>
      </c>
      <c r="N713" t="s">
        <v>1757</v>
      </c>
      <c r="O713" t="s">
        <v>1756</v>
      </c>
      <c r="P713" t="s">
        <v>1756</v>
      </c>
      <c r="Q713" s="387">
        <v>3233.12</v>
      </c>
      <c r="R713">
        <v>420.30560000000003</v>
      </c>
      <c r="S713">
        <v>3653.4255999999996</v>
      </c>
      <c r="T713" s="388">
        <v>44455</v>
      </c>
      <c r="U713">
        <v>0</v>
      </c>
      <c r="V713" t="s">
        <v>831</v>
      </c>
      <c r="W713" s="388">
        <v>44461</v>
      </c>
      <c r="X713">
        <v>163</v>
      </c>
      <c r="Y713">
        <v>0</v>
      </c>
      <c r="Z713">
        <v>0</v>
      </c>
      <c r="AA713" t="s">
        <v>1758</v>
      </c>
      <c r="AB713" t="s">
        <v>826</v>
      </c>
      <c r="AD713" t="s">
        <v>2045</v>
      </c>
      <c r="AE713" t="s">
        <v>2046</v>
      </c>
      <c r="AI713" t="s">
        <v>1761</v>
      </c>
      <c r="AL713" t="s">
        <v>2904</v>
      </c>
      <c r="AM713">
        <v>6</v>
      </c>
      <c r="AN713" t="s">
        <v>1004</v>
      </c>
      <c r="AO713" t="s">
        <v>2905</v>
      </c>
      <c r="AP713">
        <v>0</v>
      </c>
      <c r="AQ713" s="388">
        <v>44459</v>
      </c>
      <c r="AS713" t="s">
        <v>2806</v>
      </c>
      <c r="AT713" s="388">
        <v>44460</v>
      </c>
      <c r="AU713" t="s">
        <v>1756</v>
      </c>
      <c r="AV713" t="s">
        <v>1756</v>
      </c>
      <c r="AZ713" t="s">
        <v>2807</v>
      </c>
      <c r="BA713" t="s">
        <v>1767</v>
      </c>
      <c r="BB713" t="s">
        <v>2916</v>
      </c>
      <c r="BC713" t="s">
        <v>2917</v>
      </c>
      <c r="BD713" t="s">
        <v>826</v>
      </c>
      <c r="BE713" t="s">
        <v>1756</v>
      </c>
      <c r="BF713" t="s">
        <v>826</v>
      </c>
    </row>
    <row r="714" spans="1:58">
      <c r="A714" t="s">
        <v>829</v>
      </c>
      <c r="B714">
        <v>6</v>
      </c>
      <c r="C714">
        <v>0</v>
      </c>
      <c r="D714">
        <v>9860</v>
      </c>
      <c r="E714" t="s">
        <v>2918</v>
      </c>
      <c r="F714">
        <v>53510602</v>
      </c>
      <c r="G714" t="s">
        <v>2041</v>
      </c>
      <c r="H714">
        <v>0</v>
      </c>
      <c r="I714" t="s">
        <v>2042</v>
      </c>
      <c r="J714">
        <v>60</v>
      </c>
      <c r="K714">
        <v>12</v>
      </c>
      <c r="L714" t="s">
        <v>1771</v>
      </c>
      <c r="M714" t="s">
        <v>1756</v>
      </c>
      <c r="N714" t="s">
        <v>1756</v>
      </c>
      <c r="O714" t="s">
        <v>2043</v>
      </c>
      <c r="P714" t="s">
        <v>1757</v>
      </c>
      <c r="Q714" s="387">
        <v>720</v>
      </c>
      <c r="R714">
        <v>93.600000000000009</v>
      </c>
      <c r="S714">
        <v>813.59999999999991</v>
      </c>
      <c r="T714" s="388">
        <v>44455</v>
      </c>
      <c r="U714">
        <v>0</v>
      </c>
      <c r="V714" t="s">
        <v>831</v>
      </c>
      <c r="W714" s="388">
        <v>44461</v>
      </c>
      <c r="X714">
        <v>163</v>
      </c>
      <c r="Y714">
        <v>0</v>
      </c>
      <c r="Z714">
        <v>0</v>
      </c>
      <c r="AA714" t="s">
        <v>1758</v>
      </c>
      <c r="AB714" t="s">
        <v>826</v>
      </c>
      <c r="AD714" t="s">
        <v>2045</v>
      </c>
      <c r="AE714" t="s">
        <v>2046</v>
      </c>
      <c r="AI714" t="s">
        <v>1761</v>
      </c>
      <c r="AL714" t="s">
        <v>2919</v>
      </c>
      <c r="AM714">
        <v>6</v>
      </c>
      <c r="AN714" t="s">
        <v>2920</v>
      </c>
      <c r="AO714" t="s">
        <v>2921</v>
      </c>
      <c r="AP714">
        <v>0</v>
      </c>
      <c r="AQ714" s="388">
        <v>44459</v>
      </c>
      <c r="AS714" t="s">
        <v>2806</v>
      </c>
      <c r="AT714" s="388">
        <v>44460</v>
      </c>
      <c r="AU714" t="s">
        <v>1756</v>
      </c>
      <c r="AV714" t="s">
        <v>1756</v>
      </c>
      <c r="AZ714" t="s">
        <v>2807</v>
      </c>
      <c r="BA714" t="s">
        <v>1767</v>
      </c>
      <c r="BB714" t="s">
        <v>2922</v>
      </c>
      <c r="BC714" t="s">
        <v>2923</v>
      </c>
      <c r="BD714" t="s">
        <v>826</v>
      </c>
      <c r="BE714" t="s">
        <v>1756</v>
      </c>
      <c r="BF714" t="s">
        <v>826</v>
      </c>
    </row>
    <row r="715" spans="1:58">
      <c r="A715" t="s">
        <v>829</v>
      </c>
      <c r="B715">
        <v>6</v>
      </c>
      <c r="C715">
        <v>0</v>
      </c>
      <c r="D715">
        <v>9860</v>
      </c>
      <c r="E715" t="s">
        <v>2918</v>
      </c>
      <c r="F715">
        <v>53510602</v>
      </c>
      <c r="G715" t="s">
        <v>2041</v>
      </c>
      <c r="H715">
        <v>0</v>
      </c>
      <c r="I715" t="s">
        <v>2052</v>
      </c>
      <c r="J715">
        <v>75</v>
      </c>
      <c r="K715">
        <v>24</v>
      </c>
      <c r="L715" t="s">
        <v>1771</v>
      </c>
      <c r="M715" t="s">
        <v>1756</v>
      </c>
      <c r="N715" t="s">
        <v>1756</v>
      </c>
      <c r="O715" t="s">
        <v>2053</v>
      </c>
      <c r="P715" t="s">
        <v>1757</v>
      </c>
      <c r="Q715" s="387">
        <v>1800</v>
      </c>
      <c r="R715">
        <v>234</v>
      </c>
      <c r="S715">
        <v>2033.9999999999998</v>
      </c>
      <c r="T715" s="388">
        <v>44455</v>
      </c>
      <c r="U715">
        <v>0</v>
      </c>
      <c r="V715" t="s">
        <v>831</v>
      </c>
      <c r="W715" s="388">
        <v>44461</v>
      </c>
      <c r="X715">
        <v>163</v>
      </c>
      <c r="Y715">
        <v>0</v>
      </c>
      <c r="Z715">
        <v>0</v>
      </c>
      <c r="AA715" t="s">
        <v>1758</v>
      </c>
      <c r="AB715" t="s">
        <v>826</v>
      </c>
      <c r="AD715" t="s">
        <v>2045</v>
      </c>
      <c r="AE715" t="s">
        <v>2046</v>
      </c>
      <c r="AI715" t="s">
        <v>1761</v>
      </c>
      <c r="AL715" t="s">
        <v>2919</v>
      </c>
      <c r="AM715">
        <v>6</v>
      </c>
      <c r="AN715" t="s">
        <v>2920</v>
      </c>
      <c r="AO715" t="s">
        <v>2921</v>
      </c>
      <c r="AP715">
        <v>0</v>
      </c>
      <c r="AQ715" s="388">
        <v>44459</v>
      </c>
      <c r="AS715" t="s">
        <v>2806</v>
      </c>
      <c r="AT715" s="388">
        <v>44460</v>
      </c>
      <c r="AU715" t="s">
        <v>1756</v>
      </c>
      <c r="AV715" t="s">
        <v>1756</v>
      </c>
      <c r="AZ715" t="s">
        <v>2807</v>
      </c>
      <c r="BA715" t="s">
        <v>1767</v>
      </c>
      <c r="BB715" t="s">
        <v>2924</v>
      </c>
      <c r="BC715" t="s">
        <v>2925</v>
      </c>
      <c r="BD715" t="s">
        <v>826</v>
      </c>
      <c r="BE715" t="s">
        <v>1756</v>
      </c>
      <c r="BF715" t="s">
        <v>826</v>
      </c>
    </row>
    <row r="716" spans="1:58">
      <c r="A716" t="s">
        <v>829</v>
      </c>
      <c r="B716">
        <v>6</v>
      </c>
      <c r="C716">
        <v>0</v>
      </c>
      <c r="D716">
        <v>9860</v>
      </c>
      <c r="E716" t="s">
        <v>2918</v>
      </c>
      <c r="F716">
        <v>53510602</v>
      </c>
      <c r="G716" t="s">
        <v>2041</v>
      </c>
      <c r="H716">
        <v>0</v>
      </c>
      <c r="I716" t="s">
        <v>2056</v>
      </c>
      <c r="J716">
        <v>210</v>
      </c>
      <c r="K716">
        <v>3</v>
      </c>
      <c r="L716" t="s">
        <v>1755</v>
      </c>
      <c r="M716" t="s">
        <v>1756</v>
      </c>
      <c r="N716" t="s">
        <v>1756</v>
      </c>
      <c r="P716" t="s">
        <v>1757</v>
      </c>
      <c r="Q716" s="387">
        <v>630</v>
      </c>
      <c r="R716">
        <v>81.900000000000006</v>
      </c>
      <c r="S716">
        <v>711.9</v>
      </c>
      <c r="T716" s="388">
        <v>44455</v>
      </c>
      <c r="U716">
        <v>0</v>
      </c>
      <c r="V716" t="s">
        <v>831</v>
      </c>
      <c r="W716" s="388">
        <v>44461</v>
      </c>
      <c r="X716">
        <v>163</v>
      </c>
      <c r="Y716">
        <v>0</v>
      </c>
      <c r="Z716">
        <v>0</v>
      </c>
      <c r="AA716" t="s">
        <v>1758</v>
      </c>
      <c r="AB716" t="s">
        <v>826</v>
      </c>
      <c r="AD716" t="s">
        <v>2045</v>
      </c>
      <c r="AE716" t="s">
        <v>2046</v>
      </c>
      <c r="AI716" t="s">
        <v>1761</v>
      </c>
      <c r="AL716" t="s">
        <v>2919</v>
      </c>
      <c r="AM716">
        <v>6</v>
      </c>
      <c r="AN716" t="s">
        <v>2920</v>
      </c>
      <c r="AO716" t="s">
        <v>2921</v>
      </c>
      <c r="AP716">
        <v>0</v>
      </c>
      <c r="AQ716" s="388">
        <v>44459</v>
      </c>
      <c r="AS716" t="s">
        <v>2806</v>
      </c>
      <c r="AT716" s="388">
        <v>44460</v>
      </c>
      <c r="AU716" t="s">
        <v>1756</v>
      </c>
      <c r="AV716" t="s">
        <v>1756</v>
      </c>
      <c r="AZ716" t="s">
        <v>2807</v>
      </c>
      <c r="BA716" t="s">
        <v>1767</v>
      </c>
      <c r="BB716" t="s">
        <v>2926</v>
      </c>
      <c r="BC716" t="s">
        <v>2927</v>
      </c>
      <c r="BD716" t="s">
        <v>826</v>
      </c>
      <c r="BE716" t="s">
        <v>1756</v>
      </c>
      <c r="BF716" t="s">
        <v>826</v>
      </c>
    </row>
    <row r="717" spans="1:58">
      <c r="A717" t="s">
        <v>829</v>
      </c>
      <c r="B717">
        <v>6</v>
      </c>
      <c r="C717">
        <v>0</v>
      </c>
      <c r="D717">
        <v>9860</v>
      </c>
      <c r="E717" t="s">
        <v>2918</v>
      </c>
      <c r="F717">
        <v>53510602</v>
      </c>
      <c r="G717" t="s">
        <v>2041</v>
      </c>
      <c r="H717">
        <v>0</v>
      </c>
      <c r="I717" t="s">
        <v>2062</v>
      </c>
      <c r="J717">
        <v>138.05000000000001</v>
      </c>
      <c r="K717">
        <v>22</v>
      </c>
      <c r="L717" t="s">
        <v>2063</v>
      </c>
      <c r="M717" t="s">
        <v>2064</v>
      </c>
      <c r="N717" t="s">
        <v>1757</v>
      </c>
      <c r="O717" t="s">
        <v>1756</v>
      </c>
      <c r="P717" t="s">
        <v>1756</v>
      </c>
      <c r="Q717" s="387">
        <v>3037.1</v>
      </c>
      <c r="R717">
        <v>394.82299999999998</v>
      </c>
      <c r="S717">
        <v>3431.9229999999998</v>
      </c>
      <c r="T717" s="388">
        <v>44455</v>
      </c>
      <c r="U717">
        <v>0</v>
      </c>
      <c r="V717" t="s">
        <v>831</v>
      </c>
      <c r="W717" s="388">
        <v>44461</v>
      </c>
      <c r="X717">
        <v>163</v>
      </c>
      <c r="Y717">
        <v>0</v>
      </c>
      <c r="Z717">
        <v>0</v>
      </c>
      <c r="AA717" t="s">
        <v>1758</v>
      </c>
      <c r="AB717" t="s">
        <v>826</v>
      </c>
      <c r="AD717" t="s">
        <v>2045</v>
      </c>
      <c r="AE717" t="s">
        <v>2046</v>
      </c>
      <c r="AI717" t="s">
        <v>1761</v>
      </c>
      <c r="AL717" t="s">
        <v>2919</v>
      </c>
      <c r="AM717">
        <v>6</v>
      </c>
      <c r="AN717" t="s">
        <v>2920</v>
      </c>
      <c r="AO717" t="s">
        <v>2921</v>
      </c>
      <c r="AP717">
        <v>0</v>
      </c>
      <c r="AQ717" s="388">
        <v>44459</v>
      </c>
      <c r="AS717" t="s">
        <v>2806</v>
      </c>
      <c r="AT717" s="388">
        <v>44460</v>
      </c>
      <c r="AU717" t="s">
        <v>1756</v>
      </c>
      <c r="AV717" t="s">
        <v>1756</v>
      </c>
      <c r="AZ717" t="s">
        <v>2807</v>
      </c>
      <c r="BA717" t="s">
        <v>1767</v>
      </c>
      <c r="BB717" t="s">
        <v>2928</v>
      </c>
      <c r="BC717" t="s">
        <v>2929</v>
      </c>
      <c r="BD717" t="s">
        <v>826</v>
      </c>
      <c r="BE717" t="s">
        <v>1756</v>
      </c>
      <c r="BF717" t="s">
        <v>826</v>
      </c>
    </row>
    <row r="718" spans="1:58">
      <c r="A718" t="s">
        <v>829</v>
      </c>
      <c r="B718">
        <v>6</v>
      </c>
      <c r="C718">
        <v>0</v>
      </c>
      <c r="D718">
        <v>9860</v>
      </c>
      <c r="E718" t="s">
        <v>2918</v>
      </c>
      <c r="F718">
        <v>53510602</v>
      </c>
      <c r="G718" t="s">
        <v>2041</v>
      </c>
      <c r="H718">
        <v>0</v>
      </c>
      <c r="I718" t="s">
        <v>2073</v>
      </c>
      <c r="J718">
        <v>243.75</v>
      </c>
      <c r="K718">
        <v>2</v>
      </c>
      <c r="L718" t="s">
        <v>1755</v>
      </c>
      <c r="M718" t="s">
        <v>2074</v>
      </c>
      <c r="N718" t="s">
        <v>1757</v>
      </c>
      <c r="O718" t="s">
        <v>1756</v>
      </c>
      <c r="P718" t="s">
        <v>1756</v>
      </c>
      <c r="Q718" s="387">
        <v>487.5</v>
      </c>
      <c r="R718">
        <v>63.375</v>
      </c>
      <c r="S718">
        <v>550.875</v>
      </c>
      <c r="T718" s="388">
        <v>44455</v>
      </c>
      <c r="U718">
        <v>0</v>
      </c>
      <c r="V718" t="s">
        <v>831</v>
      </c>
      <c r="W718" s="388">
        <v>44461</v>
      </c>
      <c r="X718">
        <v>163</v>
      </c>
      <c r="Y718">
        <v>0</v>
      </c>
      <c r="Z718">
        <v>0</v>
      </c>
      <c r="AA718" t="s">
        <v>1758</v>
      </c>
      <c r="AB718" t="s">
        <v>826</v>
      </c>
      <c r="AD718" t="s">
        <v>2045</v>
      </c>
      <c r="AE718" t="s">
        <v>2046</v>
      </c>
      <c r="AI718" t="s">
        <v>1761</v>
      </c>
      <c r="AL718" t="s">
        <v>2919</v>
      </c>
      <c r="AM718">
        <v>6</v>
      </c>
      <c r="AN718" t="s">
        <v>2920</v>
      </c>
      <c r="AO718" t="s">
        <v>2921</v>
      </c>
      <c r="AP718">
        <v>0</v>
      </c>
      <c r="AQ718" s="388">
        <v>44459</v>
      </c>
      <c r="AS718" t="s">
        <v>2806</v>
      </c>
      <c r="AT718" s="388">
        <v>44460</v>
      </c>
      <c r="AU718" t="s">
        <v>1756</v>
      </c>
      <c r="AV718" t="s">
        <v>1756</v>
      </c>
      <c r="AZ718" t="s">
        <v>2807</v>
      </c>
      <c r="BA718" t="s">
        <v>1767</v>
      </c>
      <c r="BB718" t="s">
        <v>2930</v>
      </c>
      <c r="BC718" t="s">
        <v>2931</v>
      </c>
      <c r="BD718" t="s">
        <v>826</v>
      </c>
      <c r="BE718" t="s">
        <v>1756</v>
      </c>
      <c r="BF718" t="s">
        <v>826</v>
      </c>
    </row>
    <row r="719" spans="1:58">
      <c r="A719" t="s">
        <v>829</v>
      </c>
      <c r="B719">
        <v>6</v>
      </c>
      <c r="C719">
        <v>0</v>
      </c>
      <c r="D719">
        <v>9860</v>
      </c>
      <c r="E719" t="s">
        <v>2918</v>
      </c>
      <c r="F719">
        <v>53510602</v>
      </c>
      <c r="G719" t="s">
        <v>2041</v>
      </c>
      <c r="H719">
        <v>0</v>
      </c>
      <c r="I719" t="s">
        <v>2083</v>
      </c>
      <c r="J719">
        <v>12.21</v>
      </c>
      <c r="K719">
        <v>11</v>
      </c>
      <c r="L719" t="s">
        <v>1771</v>
      </c>
      <c r="M719" t="s">
        <v>2084</v>
      </c>
      <c r="N719" t="s">
        <v>1757</v>
      </c>
      <c r="O719" t="s">
        <v>1756</v>
      </c>
      <c r="P719" t="s">
        <v>1756</v>
      </c>
      <c r="Q719" s="387">
        <v>134.31</v>
      </c>
      <c r="R719">
        <v>17.4603</v>
      </c>
      <c r="S719">
        <v>151.77029999999999</v>
      </c>
      <c r="T719" s="388">
        <v>44455</v>
      </c>
      <c r="U719">
        <v>0</v>
      </c>
      <c r="V719" t="s">
        <v>831</v>
      </c>
      <c r="W719" s="388">
        <v>44461</v>
      </c>
      <c r="X719">
        <v>163</v>
      </c>
      <c r="Y719">
        <v>0</v>
      </c>
      <c r="Z719">
        <v>0</v>
      </c>
      <c r="AA719" t="s">
        <v>1758</v>
      </c>
      <c r="AB719" t="s">
        <v>826</v>
      </c>
      <c r="AD719" t="s">
        <v>2045</v>
      </c>
      <c r="AE719" t="s">
        <v>2046</v>
      </c>
      <c r="AI719" t="s">
        <v>1761</v>
      </c>
      <c r="AL719" t="s">
        <v>2919</v>
      </c>
      <c r="AM719">
        <v>6</v>
      </c>
      <c r="AN719" t="s">
        <v>2920</v>
      </c>
      <c r="AO719" t="s">
        <v>2921</v>
      </c>
      <c r="AP719">
        <v>0</v>
      </c>
      <c r="AQ719" s="388">
        <v>44459</v>
      </c>
      <c r="AS719" t="s">
        <v>2806</v>
      </c>
      <c r="AT719" s="388">
        <v>44460</v>
      </c>
      <c r="AU719" t="s">
        <v>1756</v>
      </c>
      <c r="AV719" t="s">
        <v>1756</v>
      </c>
      <c r="AZ719" t="s">
        <v>2807</v>
      </c>
      <c r="BA719" t="s">
        <v>1767</v>
      </c>
      <c r="BB719" t="s">
        <v>2932</v>
      </c>
      <c r="BC719" t="s">
        <v>2933</v>
      </c>
      <c r="BD719" t="s">
        <v>826</v>
      </c>
      <c r="BE719" t="s">
        <v>1756</v>
      </c>
      <c r="BF719" t="s">
        <v>826</v>
      </c>
    </row>
    <row r="720" spans="1:58">
      <c r="A720" t="s">
        <v>829</v>
      </c>
      <c r="B720">
        <v>6</v>
      </c>
      <c r="C720">
        <v>0</v>
      </c>
      <c r="D720">
        <v>9860</v>
      </c>
      <c r="E720" t="s">
        <v>2918</v>
      </c>
      <c r="F720">
        <v>53510602</v>
      </c>
      <c r="G720" t="s">
        <v>2041</v>
      </c>
      <c r="H720">
        <v>0</v>
      </c>
      <c r="I720" t="s">
        <v>2089</v>
      </c>
      <c r="J720">
        <v>146.96</v>
      </c>
      <c r="K720">
        <v>11</v>
      </c>
      <c r="L720" t="s">
        <v>2063</v>
      </c>
      <c r="M720" t="s">
        <v>2090</v>
      </c>
      <c r="N720" t="s">
        <v>1757</v>
      </c>
      <c r="O720" t="s">
        <v>1756</v>
      </c>
      <c r="P720" t="s">
        <v>1756</v>
      </c>
      <c r="Q720" s="387">
        <v>1616.56</v>
      </c>
      <c r="R720">
        <v>210.15280000000001</v>
      </c>
      <c r="S720">
        <v>1826.7127999999998</v>
      </c>
      <c r="T720" s="388">
        <v>44455</v>
      </c>
      <c r="U720">
        <v>0</v>
      </c>
      <c r="V720" t="s">
        <v>831</v>
      </c>
      <c r="W720" s="388">
        <v>44461</v>
      </c>
      <c r="X720">
        <v>163</v>
      </c>
      <c r="Y720">
        <v>0</v>
      </c>
      <c r="Z720">
        <v>0</v>
      </c>
      <c r="AA720" t="s">
        <v>1758</v>
      </c>
      <c r="AB720" t="s">
        <v>826</v>
      </c>
      <c r="AD720" t="s">
        <v>2045</v>
      </c>
      <c r="AE720" t="s">
        <v>2046</v>
      </c>
      <c r="AI720" t="s">
        <v>1761</v>
      </c>
      <c r="AL720" t="s">
        <v>2919</v>
      </c>
      <c r="AM720">
        <v>6</v>
      </c>
      <c r="AN720" t="s">
        <v>2920</v>
      </c>
      <c r="AO720" t="s">
        <v>2921</v>
      </c>
      <c r="AP720">
        <v>0</v>
      </c>
      <c r="AQ720" s="388">
        <v>44459</v>
      </c>
      <c r="AS720" t="s">
        <v>2806</v>
      </c>
      <c r="AT720" s="388">
        <v>44460</v>
      </c>
      <c r="AU720" t="s">
        <v>1756</v>
      </c>
      <c r="AV720" t="s">
        <v>1756</v>
      </c>
      <c r="AZ720" t="s">
        <v>2807</v>
      </c>
      <c r="BA720" t="s">
        <v>1767</v>
      </c>
      <c r="BB720" t="s">
        <v>2934</v>
      </c>
      <c r="BC720" t="s">
        <v>2935</v>
      </c>
      <c r="BD720" t="s">
        <v>826</v>
      </c>
      <c r="BE720" t="s">
        <v>1756</v>
      </c>
      <c r="BF720" t="s">
        <v>826</v>
      </c>
    </row>
    <row r="721" spans="1:58">
      <c r="A721" t="s">
        <v>829</v>
      </c>
      <c r="B721">
        <v>6</v>
      </c>
      <c r="C721">
        <v>0</v>
      </c>
      <c r="D721">
        <v>9850</v>
      </c>
      <c r="E721" t="s">
        <v>2936</v>
      </c>
      <c r="F721">
        <v>53510602</v>
      </c>
      <c r="G721" t="s">
        <v>2041</v>
      </c>
      <c r="H721">
        <v>0</v>
      </c>
      <c r="I721" t="s">
        <v>2042</v>
      </c>
      <c r="J721">
        <v>60</v>
      </c>
      <c r="K721">
        <v>22</v>
      </c>
      <c r="L721" t="s">
        <v>1771</v>
      </c>
      <c r="M721" t="s">
        <v>1756</v>
      </c>
      <c r="N721" t="s">
        <v>1756</v>
      </c>
      <c r="O721" t="s">
        <v>2043</v>
      </c>
      <c r="P721" t="s">
        <v>1757</v>
      </c>
      <c r="Q721" s="387">
        <v>1320</v>
      </c>
      <c r="R721">
        <v>171.6</v>
      </c>
      <c r="S721">
        <v>1491.6</v>
      </c>
      <c r="T721" s="388">
        <v>44454</v>
      </c>
      <c r="U721">
        <v>0</v>
      </c>
      <c r="V721" t="s">
        <v>831</v>
      </c>
      <c r="W721" s="388">
        <v>44461</v>
      </c>
      <c r="X721">
        <v>163</v>
      </c>
      <c r="Y721">
        <v>0</v>
      </c>
      <c r="Z721">
        <v>0</v>
      </c>
      <c r="AA721" t="s">
        <v>1758</v>
      </c>
      <c r="AB721" t="s">
        <v>826</v>
      </c>
      <c r="AD721" t="s">
        <v>2045</v>
      </c>
      <c r="AE721" t="s">
        <v>2046</v>
      </c>
      <c r="AI721" t="s">
        <v>1761</v>
      </c>
      <c r="AL721" t="s">
        <v>2850</v>
      </c>
      <c r="AM721">
        <v>6</v>
      </c>
      <c r="AN721" t="s">
        <v>2851</v>
      </c>
      <c r="AO721" t="s">
        <v>2937</v>
      </c>
      <c r="AP721">
        <v>0</v>
      </c>
      <c r="AQ721" s="388">
        <v>44458</v>
      </c>
      <c r="AS721" t="s">
        <v>2806</v>
      </c>
      <c r="AT721" s="388">
        <v>44460</v>
      </c>
      <c r="AU721" t="s">
        <v>1756</v>
      </c>
      <c r="AV721" t="s">
        <v>1756</v>
      </c>
      <c r="AZ721" t="s">
        <v>2807</v>
      </c>
      <c r="BA721" t="s">
        <v>1767</v>
      </c>
      <c r="BB721" t="s">
        <v>2938</v>
      </c>
      <c r="BC721" t="s">
        <v>2939</v>
      </c>
      <c r="BD721" t="s">
        <v>826</v>
      </c>
      <c r="BE721" t="s">
        <v>1756</v>
      </c>
      <c r="BF721" t="s">
        <v>826</v>
      </c>
    </row>
    <row r="722" spans="1:58">
      <c r="A722" t="s">
        <v>829</v>
      </c>
      <c r="B722">
        <v>6</v>
      </c>
      <c r="C722">
        <v>0</v>
      </c>
      <c r="D722">
        <v>9850</v>
      </c>
      <c r="E722" t="s">
        <v>2936</v>
      </c>
      <c r="F722">
        <v>53510602</v>
      </c>
      <c r="G722" t="s">
        <v>2041</v>
      </c>
      <c r="H722">
        <v>0</v>
      </c>
      <c r="I722" t="s">
        <v>2052</v>
      </c>
      <c r="J722">
        <v>75</v>
      </c>
      <c r="K722">
        <v>44</v>
      </c>
      <c r="L722" t="s">
        <v>1771</v>
      </c>
      <c r="M722" t="s">
        <v>1756</v>
      </c>
      <c r="N722" t="s">
        <v>1756</v>
      </c>
      <c r="O722" t="s">
        <v>2053</v>
      </c>
      <c r="P722" t="s">
        <v>1757</v>
      </c>
      <c r="Q722" s="387">
        <v>3300</v>
      </c>
      <c r="R722">
        <v>429</v>
      </c>
      <c r="S722">
        <v>3728.9999999999995</v>
      </c>
      <c r="T722" s="388">
        <v>44454</v>
      </c>
      <c r="U722">
        <v>0</v>
      </c>
      <c r="V722" t="s">
        <v>831</v>
      </c>
      <c r="W722" s="388">
        <v>44461</v>
      </c>
      <c r="X722">
        <v>163</v>
      </c>
      <c r="Y722">
        <v>0</v>
      </c>
      <c r="Z722">
        <v>0</v>
      </c>
      <c r="AA722" t="s">
        <v>1758</v>
      </c>
      <c r="AB722" t="s">
        <v>826</v>
      </c>
      <c r="AD722" t="s">
        <v>2045</v>
      </c>
      <c r="AE722" t="s">
        <v>2046</v>
      </c>
      <c r="AI722" t="s">
        <v>1761</v>
      </c>
      <c r="AL722" t="s">
        <v>2850</v>
      </c>
      <c r="AM722">
        <v>6</v>
      </c>
      <c r="AN722" t="s">
        <v>2851</v>
      </c>
      <c r="AO722" t="s">
        <v>2937</v>
      </c>
      <c r="AP722">
        <v>0</v>
      </c>
      <c r="AQ722" s="388">
        <v>44458</v>
      </c>
      <c r="AS722" t="s">
        <v>2806</v>
      </c>
      <c r="AT722" s="388">
        <v>44460</v>
      </c>
      <c r="AU722" t="s">
        <v>1756</v>
      </c>
      <c r="AV722" t="s">
        <v>1756</v>
      </c>
      <c r="AZ722" t="s">
        <v>2807</v>
      </c>
      <c r="BA722" t="s">
        <v>1767</v>
      </c>
      <c r="BB722" t="s">
        <v>2940</v>
      </c>
      <c r="BC722" t="s">
        <v>2941</v>
      </c>
      <c r="BD722" t="s">
        <v>826</v>
      </c>
      <c r="BE722" t="s">
        <v>1756</v>
      </c>
      <c r="BF722" t="s">
        <v>826</v>
      </c>
    </row>
    <row r="723" spans="1:58">
      <c r="A723" t="s">
        <v>829</v>
      </c>
      <c r="B723">
        <v>6</v>
      </c>
      <c r="C723">
        <v>0</v>
      </c>
      <c r="D723">
        <v>9850</v>
      </c>
      <c r="E723" t="s">
        <v>2936</v>
      </c>
      <c r="F723">
        <v>53510602</v>
      </c>
      <c r="G723" t="s">
        <v>2041</v>
      </c>
      <c r="H723">
        <v>0</v>
      </c>
      <c r="I723" t="s">
        <v>2056</v>
      </c>
      <c r="J723">
        <v>210</v>
      </c>
      <c r="K723">
        <v>7</v>
      </c>
      <c r="L723" t="s">
        <v>1755</v>
      </c>
      <c r="M723" t="s">
        <v>1756</v>
      </c>
      <c r="N723" t="s">
        <v>1756</v>
      </c>
      <c r="P723" t="s">
        <v>1757</v>
      </c>
      <c r="Q723" s="387">
        <v>1470</v>
      </c>
      <c r="R723">
        <v>191.1</v>
      </c>
      <c r="S723">
        <v>1661.1</v>
      </c>
      <c r="T723" s="388">
        <v>44454</v>
      </c>
      <c r="U723">
        <v>0</v>
      </c>
      <c r="V723" t="s">
        <v>831</v>
      </c>
      <c r="W723" s="388">
        <v>44461</v>
      </c>
      <c r="X723">
        <v>163</v>
      </c>
      <c r="Y723">
        <v>0</v>
      </c>
      <c r="Z723">
        <v>0</v>
      </c>
      <c r="AA723" t="s">
        <v>1758</v>
      </c>
      <c r="AB723" t="s">
        <v>826</v>
      </c>
      <c r="AD723" t="s">
        <v>2045</v>
      </c>
      <c r="AE723" t="s">
        <v>2046</v>
      </c>
      <c r="AI723" t="s">
        <v>1761</v>
      </c>
      <c r="AL723" t="s">
        <v>2850</v>
      </c>
      <c r="AM723">
        <v>6</v>
      </c>
      <c r="AN723" t="s">
        <v>2851</v>
      </c>
      <c r="AO723" t="s">
        <v>2937</v>
      </c>
      <c r="AP723">
        <v>0</v>
      </c>
      <c r="AQ723" s="388">
        <v>44458</v>
      </c>
      <c r="AS723" t="s">
        <v>2806</v>
      </c>
      <c r="AT723" s="388">
        <v>44460</v>
      </c>
      <c r="AU723" t="s">
        <v>1756</v>
      </c>
      <c r="AV723" t="s">
        <v>1756</v>
      </c>
      <c r="AZ723" t="s">
        <v>2807</v>
      </c>
      <c r="BA723" t="s">
        <v>1767</v>
      </c>
      <c r="BB723" t="s">
        <v>2942</v>
      </c>
      <c r="BC723" t="s">
        <v>2943</v>
      </c>
      <c r="BD723" t="s">
        <v>826</v>
      </c>
      <c r="BE723" t="s">
        <v>1756</v>
      </c>
      <c r="BF723" t="s">
        <v>826</v>
      </c>
    </row>
    <row r="724" spans="1:58">
      <c r="A724" t="s">
        <v>829</v>
      </c>
      <c r="B724">
        <v>6</v>
      </c>
      <c r="C724">
        <v>0</v>
      </c>
      <c r="D724">
        <v>9850</v>
      </c>
      <c r="E724" t="s">
        <v>2936</v>
      </c>
      <c r="F724">
        <v>53510602</v>
      </c>
      <c r="G724" t="s">
        <v>2041</v>
      </c>
      <c r="H724">
        <v>0</v>
      </c>
      <c r="I724" t="s">
        <v>518</v>
      </c>
      <c r="J724">
        <v>95</v>
      </c>
      <c r="K724">
        <v>12</v>
      </c>
      <c r="L724" t="s">
        <v>1771</v>
      </c>
      <c r="M724" t="s">
        <v>1756</v>
      </c>
      <c r="N724" t="s">
        <v>1756</v>
      </c>
      <c r="O724" t="s">
        <v>2059</v>
      </c>
      <c r="P724" t="s">
        <v>1757</v>
      </c>
      <c r="Q724" s="387">
        <v>1140</v>
      </c>
      <c r="R724">
        <v>148.20000000000002</v>
      </c>
      <c r="S724">
        <v>1288.1999999999998</v>
      </c>
      <c r="T724" s="388">
        <v>44454</v>
      </c>
      <c r="U724">
        <v>0</v>
      </c>
      <c r="V724" t="s">
        <v>831</v>
      </c>
      <c r="W724" s="388">
        <v>44461</v>
      </c>
      <c r="X724">
        <v>163</v>
      </c>
      <c r="Y724">
        <v>0</v>
      </c>
      <c r="Z724">
        <v>0</v>
      </c>
      <c r="AA724" t="s">
        <v>1758</v>
      </c>
      <c r="AB724" t="s">
        <v>826</v>
      </c>
      <c r="AD724" t="s">
        <v>2045</v>
      </c>
      <c r="AE724" t="s">
        <v>2046</v>
      </c>
      <c r="AI724" t="s">
        <v>1761</v>
      </c>
      <c r="AL724" t="s">
        <v>2850</v>
      </c>
      <c r="AM724">
        <v>6</v>
      </c>
      <c r="AN724" t="s">
        <v>2851</v>
      </c>
      <c r="AO724" t="s">
        <v>2937</v>
      </c>
      <c r="AP724">
        <v>0</v>
      </c>
      <c r="AQ724" s="388">
        <v>44458</v>
      </c>
      <c r="AS724" t="s">
        <v>2806</v>
      </c>
      <c r="AT724" s="388">
        <v>44460</v>
      </c>
      <c r="AU724" t="s">
        <v>1756</v>
      </c>
      <c r="AV724" t="s">
        <v>1756</v>
      </c>
      <c r="AZ724" t="s">
        <v>2807</v>
      </c>
      <c r="BA724" t="s">
        <v>1767</v>
      </c>
      <c r="BB724" t="s">
        <v>2944</v>
      </c>
      <c r="BC724" t="s">
        <v>2945</v>
      </c>
      <c r="BD724" t="s">
        <v>826</v>
      </c>
      <c r="BE724" t="s">
        <v>1756</v>
      </c>
      <c r="BF724" t="s">
        <v>826</v>
      </c>
    </row>
    <row r="725" spans="1:58">
      <c r="A725" t="s">
        <v>829</v>
      </c>
      <c r="B725">
        <v>6</v>
      </c>
      <c r="C725">
        <v>0</v>
      </c>
      <c r="D725">
        <v>9850</v>
      </c>
      <c r="E725" t="s">
        <v>2936</v>
      </c>
      <c r="F725">
        <v>53510602</v>
      </c>
      <c r="G725" t="s">
        <v>2041</v>
      </c>
      <c r="H725">
        <v>0</v>
      </c>
      <c r="I725" t="s">
        <v>2062</v>
      </c>
      <c r="J725">
        <v>138.05000000000001</v>
      </c>
      <c r="K725">
        <v>8</v>
      </c>
      <c r="L725" t="s">
        <v>2063</v>
      </c>
      <c r="M725" t="s">
        <v>2064</v>
      </c>
      <c r="N725" t="s">
        <v>1757</v>
      </c>
      <c r="O725" t="s">
        <v>1756</v>
      </c>
      <c r="P725" t="s">
        <v>1756</v>
      </c>
      <c r="Q725" s="387">
        <v>1104.4000000000001</v>
      </c>
      <c r="R725">
        <v>143.572</v>
      </c>
      <c r="S725">
        <v>1247.972</v>
      </c>
      <c r="T725" s="388">
        <v>44454</v>
      </c>
      <c r="U725">
        <v>0</v>
      </c>
      <c r="V725" t="s">
        <v>831</v>
      </c>
      <c r="W725" s="388">
        <v>44461</v>
      </c>
      <c r="X725">
        <v>163</v>
      </c>
      <c r="Y725">
        <v>0</v>
      </c>
      <c r="Z725">
        <v>0</v>
      </c>
      <c r="AA725" t="s">
        <v>1758</v>
      </c>
      <c r="AB725" t="s">
        <v>826</v>
      </c>
      <c r="AD725" t="s">
        <v>2045</v>
      </c>
      <c r="AE725" t="s">
        <v>2046</v>
      </c>
      <c r="AI725" t="s">
        <v>1761</v>
      </c>
      <c r="AL725" t="s">
        <v>2850</v>
      </c>
      <c r="AM725">
        <v>6</v>
      </c>
      <c r="AN725" t="s">
        <v>2851</v>
      </c>
      <c r="AO725" t="s">
        <v>2937</v>
      </c>
      <c r="AP725">
        <v>0</v>
      </c>
      <c r="AQ725" s="388">
        <v>44458</v>
      </c>
      <c r="AS725" t="s">
        <v>2806</v>
      </c>
      <c r="AT725" s="388">
        <v>44460</v>
      </c>
      <c r="AU725" t="s">
        <v>1756</v>
      </c>
      <c r="AV725" t="s">
        <v>1756</v>
      </c>
      <c r="AZ725" t="s">
        <v>2807</v>
      </c>
      <c r="BA725" t="s">
        <v>1767</v>
      </c>
      <c r="BB725" t="s">
        <v>2946</v>
      </c>
      <c r="BC725" t="s">
        <v>2947</v>
      </c>
      <c r="BD725" t="s">
        <v>826</v>
      </c>
      <c r="BE725" t="s">
        <v>1756</v>
      </c>
      <c r="BF725" t="s">
        <v>826</v>
      </c>
    </row>
    <row r="726" spans="1:58">
      <c r="A726" t="s">
        <v>829</v>
      </c>
      <c r="B726">
        <v>6</v>
      </c>
      <c r="C726">
        <v>0</v>
      </c>
      <c r="D726">
        <v>9850</v>
      </c>
      <c r="E726" t="s">
        <v>2936</v>
      </c>
      <c r="F726">
        <v>53510602</v>
      </c>
      <c r="G726" t="s">
        <v>2041</v>
      </c>
      <c r="H726">
        <v>0</v>
      </c>
      <c r="I726" t="s">
        <v>2062</v>
      </c>
      <c r="J726">
        <v>138.05000000000001</v>
      </c>
      <c r="K726">
        <v>6</v>
      </c>
      <c r="L726" t="s">
        <v>2063</v>
      </c>
      <c r="M726" t="s">
        <v>2064</v>
      </c>
      <c r="N726" t="s">
        <v>1757</v>
      </c>
      <c r="O726" t="s">
        <v>1756</v>
      </c>
      <c r="P726" t="s">
        <v>1756</v>
      </c>
      <c r="Q726" s="387">
        <v>828.3</v>
      </c>
      <c r="R726">
        <v>107.679</v>
      </c>
      <c r="S726">
        <v>935.97899999999981</v>
      </c>
      <c r="T726" s="388">
        <v>44454</v>
      </c>
      <c r="U726">
        <v>0</v>
      </c>
      <c r="V726" t="s">
        <v>831</v>
      </c>
      <c r="W726" s="388">
        <v>44461</v>
      </c>
      <c r="X726">
        <v>163</v>
      </c>
      <c r="Y726">
        <v>0</v>
      </c>
      <c r="Z726">
        <v>0</v>
      </c>
      <c r="AA726" t="s">
        <v>1758</v>
      </c>
      <c r="AB726" t="s">
        <v>826</v>
      </c>
      <c r="AD726" t="s">
        <v>2045</v>
      </c>
      <c r="AE726" t="s">
        <v>2046</v>
      </c>
      <c r="AI726" t="s">
        <v>1761</v>
      </c>
      <c r="AL726" t="s">
        <v>2850</v>
      </c>
      <c r="AM726">
        <v>6</v>
      </c>
      <c r="AN726" t="s">
        <v>2851</v>
      </c>
      <c r="AO726" t="s">
        <v>2937</v>
      </c>
      <c r="AP726">
        <v>0</v>
      </c>
      <c r="AQ726" s="388">
        <v>44458</v>
      </c>
      <c r="AS726" t="s">
        <v>2806</v>
      </c>
      <c r="AT726" s="388">
        <v>44460</v>
      </c>
      <c r="AU726" t="s">
        <v>1756</v>
      </c>
      <c r="AV726" t="s">
        <v>1756</v>
      </c>
      <c r="AZ726" t="s">
        <v>2807</v>
      </c>
      <c r="BA726" t="s">
        <v>1767</v>
      </c>
      <c r="BB726" t="s">
        <v>2948</v>
      </c>
      <c r="BC726" t="s">
        <v>2949</v>
      </c>
      <c r="BD726" t="s">
        <v>826</v>
      </c>
      <c r="BE726" t="s">
        <v>1756</v>
      </c>
      <c r="BF726" t="s">
        <v>826</v>
      </c>
    </row>
    <row r="727" spans="1:58">
      <c r="A727" t="s">
        <v>829</v>
      </c>
      <c r="B727">
        <v>6</v>
      </c>
      <c r="C727">
        <v>0</v>
      </c>
      <c r="D727">
        <v>9850</v>
      </c>
      <c r="E727" t="s">
        <v>2936</v>
      </c>
      <c r="F727">
        <v>53510602</v>
      </c>
      <c r="G727" t="s">
        <v>2041</v>
      </c>
      <c r="H727">
        <v>0</v>
      </c>
      <c r="I727" t="s">
        <v>2073</v>
      </c>
      <c r="J727">
        <v>243.75</v>
      </c>
      <c r="K727">
        <v>4</v>
      </c>
      <c r="L727" t="s">
        <v>1755</v>
      </c>
      <c r="M727" t="s">
        <v>2074</v>
      </c>
      <c r="N727" t="s">
        <v>1757</v>
      </c>
      <c r="O727" t="s">
        <v>1756</v>
      </c>
      <c r="P727" t="s">
        <v>1756</v>
      </c>
      <c r="Q727" s="387">
        <v>975</v>
      </c>
      <c r="R727">
        <v>126.75</v>
      </c>
      <c r="S727">
        <v>1101.75</v>
      </c>
      <c r="T727" s="388">
        <v>44454</v>
      </c>
      <c r="U727">
        <v>0</v>
      </c>
      <c r="V727" t="s">
        <v>831</v>
      </c>
      <c r="W727" s="388">
        <v>44461</v>
      </c>
      <c r="X727">
        <v>163</v>
      </c>
      <c r="Y727">
        <v>0</v>
      </c>
      <c r="Z727">
        <v>0</v>
      </c>
      <c r="AA727" t="s">
        <v>1758</v>
      </c>
      <c r="AB727" t="s">
        <v>826</v>
      </c>
      <c r="AD727" t="s">
        <v>2045</v>
      </c>
      <c r="AE727" t="s">
        <v>2046</v>
      </c>
      <c r="AI727" t="s">
        <v>1761</v>
      </c>
      <c r="AL727" t="s">
        <v>2850</v>
      </c>
      <c r="AM727">
        <v>6</v>
      </c>
      <c r="AN727" t="s">
        <v>2851</v>
      </c>
      <c r="AO727" t="s">
        <v>2937</v>
      </c>
      <c r="AP727">
        <v>0</v>
      </c>
      <c r="AQ727" s="388">
        <v>44458</v>
      </c>
      <c r="AS727" t="s">
        <v>2806</v>
      </c>
      <c r="AT727" s="388">
        <v>44460</v>
      </c>
      <c r="AU727" t="s">
        <v>1756</v>
      </c>
      <c r="AV727" t="s">
        <v>1756</v>
      </c>
      <c r="AZ727" t="s">
        <v>2807</v>
      </c>
      <c r="BA727" t="s">
        <v>1767</v>
      </c>
      <c r="BB727" t="s">
        <v>2950</v>
      </c>
      <c r="BC727" t="s">
        <v>2951</v>
      </c>
      <c r="BD727" t="s">
        <v>826</v>
      </c>
      <c r="BE727" t="s">
        <v>1756</v>
      </c>
      <c r="BF727" t="s">
        <v>826</v>
      </c>
    </row>
    <row r="728" spans="1:58">
      <c r="A728" t="s">
        <v>829</v>
      </c>
      <c r="B728">
        <v>6</v>
      </c>
      <c r="C728">
        <v>0</v>
      </c>
      <c r="D728">
        <v>9850</v>
      </c>
      <c r="E728" t="s">
        <v>2936</v>
      </c>
      <c r="F728">
        <v>53510602</v>
      </c>
      <c r="G728" t="s">
        <v>2041</v>
      </c>
      <c r="H728">
        <v>0</v>
      </c>
      <c r="I728" t="s">
        <v>2083</v>
      </c>
      <c r="J728">
        <v>12.21</v>
      </c>
      <c r="K728">
        <v>10</v>
      </c>
      <c r="L728" t="s">
        <v>1771</v>
      </c>
      <c r="M728" t="s">
        <v>2084</v>
      </c>
      <c r="N728" t="s">
        <v>1757</v>
      </c>
      <c r="O728" t="s">
        <v>1756</v>
      </c>
      <c r="P728" t="s">
        <v>1756</v>
      </c>
      <c r="Q728" s="387">
        <v>122.1</v>
      </c>
      <c r="R728">
        <v>15.872999999999999</v>
      </c>
      <c r="S728">
        <v>137.97299999999998</v>
      </c>
      <c r="T728" s="388">
        <v>44454</v>
      </c>
      <c r="U728">
        <v>0</v>
      </c>
      <c r="V728" t="s">
        <v>831</v>
      </c>
      <c r="W728" s="388">
        <v>44461</v>
      </c>
      <c r="X728">
        <v>163</v>
      </c>
      <c r="Y728">
        <v>0</v>
      </c>
      <c r="Z728">
        <v>0</v>
      </c>
      <c r="AA728" t="s">
        <v>1758</v>
      </c>
      <c r="AB728" t="s">
        <v>826</v>
      </c>
      <c r="AD728" t="s">
        <v>2045</v>
      </c>
      <c r="AE728" t="s">
        <v>2046</v>
      </c>
      <c r="AI728" t="s">
        <v>1761</v>
      </c>
      <c r="AL728" t="s">
        <v>2850</v>
      </c>
      <c r="AM728">
        <v>6</v>
      </c>
      <c r="AN728" t="s">
        <v>2851</v>
      </c>
      <c r="AO728" t="s">
        <v>2937</v>
      </c>
      <c r="AP728">
        <v>0</v>
      </c>
      <c r="AQ728" s="388">
        <v>44458</v>
      </c>
      <c r="AS728" t="s">
        <v>2806</v>
      </c>
      <c r="AT728" s="388">
        <v>44460</v>
      </c>
      <c r="AU728" t="s">
        <v>1756</v>
      </c>
      <c r="AV728" t="s">
        <v>1756</v>
      </c>
      <c r="AZ728" t="s">
        <v>2807</v>
      </c>
      <c r="BA728" t="s">
        <v>1767</v>
      </c>
      <c r="BB728" t="s">
        <v>2952</v>
      </c>
      <c r="BC728" t="s">
        <v>2953</v>
      </c>
      <c r="BD728" t="s">
        <v>826</v>
      </c>
      <c r="BE728" t="s">
        <v>1756</v>
      </c>
      <c r="BF728" t="s">
        <v>826</v>
      </c>
    </row>
    <row r="729" spans="1:58">
      <c r="A729" t="s">
        <v>829</v>
      </c>
      <c r="B729">
        <v>6</v>
      </c>
      <c r="C729">
        <v>0</v>
      </c>
      <c r="D729">
        <v>9850</v>
      </c>
      <c r="E729" t="s">
        <v>2936</v>
      </c>
      <c r="F729">
        <v>53510602</v>
      </c>
      <c r="G729" t="s">
        <v>2041</v>
      </c>
      <c r="H729">
        <v>0</v>
      </c>
      <c r="I729" t="s">
        <v>2083</v>
      </c>
      <c r="J729">
        <v>12.21</v>
      </c>
      <c r="K729">
        <v>10</v>
      </c>
      <c r="L729" t="s">
        <v>1771</v>
      </c>
      <c r="M729" t="s">
        <v>2084</v>
      </c>
      <c r="N729" t="s">
        <v>1757</v>
      </c>
      <c r="O729" t="s">
        <v>1756</v>
      </c>
      <c r="P729" t="s">
        <v>1756</v>
      </c>
      <c r="Q729" s="387">
        <v>122.1</v>
      </c>
      <c r="R729">
        <v>15.872999999999999</v>
      </c>
      <c r="S729">
        <v>137.97299999999998</v>
      </c>
      <c r="T729" s="388">
        <v>44454</v>
      </c>
      <c r="U729">
        <v>0</v>
      </c>
      <c r="V729" t="s">
        <v>831</v>
      </c>
      <c r="W729" s="388">
        <v>44461</v>
      </c>
      <c r="X729">
        <v>163</v>
      </c>
      <c r="Y729">
        <v>0</v>
      </c>
      <c r="Z729">
        <v>0</v>
      </c>
      <c r="AA729" t="s">
        <v>1758</v>
      </c>
      <c r="AB729" t="s">
        <v>826</v>
      </c>
      <c r="AD729" t="s">
        <v>2045</v>
      </c>
      <c r="AE729" t="s">
        <v>2046</v>
      </c>
      <c r="AI729" t="s">
        <v>1761</v>
      </c>
      <c r="AL729" t="s">
        <v>2850</v>
      </c>
      <c r="AM729">
        <v>6</v>
      </c>
      <c r="AN729" t="s">
        <v>2851</v>
      </c>
      <c r="AO729" t="s">
        <v>2937</v>
      </c>
      <c r="AP729">
        <v>0</v>
      </c>
      <c r="AQ729" s="388">
        <v>44458</v>
      </c>
      <c r="AS729" t="s">
        <v>2806</v>
      </c>
      <c r="AT729" s="388">
        <v>44460</v>
      </c>
      <c r="AU729" t="s">
        <v>1756</v>
      </c>
      <c r="AV729" t="s">
        <v>1756</v>
      </c>
      <c r="AZ729" t="s">
        <v>2807</v>
      </c>
      <c r="BA729" t="s">
        <v>1767</v>
      </c>
      <c r="BB729" t="s">
        <v>2952</v>
      </c>
      <c r="BC729" t="s">
        <v>2953</v>
      </c>
      <c r="BD729" t="s">
        <v>826</v>
      </c>
      <c r="BE729" t="s">
        <v>1756</v>
      </c>
      <c r="BF729" t="s">
        <v>826</v>
      </c>
    </row>
    <row r="730" spans="1:58">
      <c r="A730" t="s">
        <v>829</v>
      </c>
      <c r="B730">
        <v>6</v>
      </c>
      <c r="C730">
        <v>0</v>
      </c>
      <c r="D730">
        <v>9850</v>
      </c>
      <c r="E730" t="s">
        <v>2936</v>
      </c>
      <c r="F730">
        <v>53510602</v>
      </c>
      <c r="G730" t="s">
        <v>2041</v>
      </c>
      <c r="H730">
        <v>0</v>
      </c>
      <c r="I730" t="s">
        <v>2089</v>
      </c>
      <c r="J730">
        <v>146.96</v>
      </c>
      <c r="K730">
        <v>10</v>
      </c>
      <c r="L730" t="s">
        <v>2063</v>
      </c>
      <c r="M730" t="s">
        <v>2090</v>
      </c>
      <c r="N730" t="s">
        <v>1757</v>
      </c>
      <c r="O730" t="s">
        <v>1756</v>
      </c>
      <c r="P730" t="s">
        <v>1756</v>
      </c>
      <c r="Q730" s="387">
        <v>1469.6</v>
      </c>
      <c r="R730">
        <v>191.048</v>
      </c>
      <c r="S730">
        <v>1660.6479999999997</v>
      </c>
      <c r="T730" s="388">
        <v>44454</v>
      </c>
      <c r="U730">
        <v>0</v>
      </c>
      <c r="V730" t="s">
        <v>831</v>
      </c>
      <c r="W730" s="388">
        <v>44461</v>
      </c>
      <c r="X730">
        <v>163</v>
      </c>
      <c r="Y730">
        <v>0</v>
      </c>
      <c r="Z730">
        <v>0</v>
      </c>
      <c r="AA730" t="s">
        <v>1758</v>
      </c>
      <c r="AB730" t="s">
        <v>826</v>
      </c>
      <c r="AD730" t="s">
        <v>2045</v>
      </c>
      <c r="AE730" t="s">
        <v>2046</v>
      </c>
      <c r="AI730" t="s">
        <v>1761</v>
      </c>
      <c r="AL730" t="s">
        <v>2850</v>
      </c>
      <c r="AM730">
        <v>6</v>
      </c>
      <c r="AN730" t="s">
        <v>2851</v>
      </c>
      <c r="AO730" t="s">
        <v>2937</v>
      </c>
      <c r="AP730">
        <v>0</v>
      </c>
      <c r="AQ730" s="388">
        <v>44458</v>
      </c>
      <c r="AS730" t="s">
        <v>2806</v>
      </c>
      <c r="AT730" s="388">
        <v>44460</v>
      </c>
      <c r="AU730" t="s">
        <v>1756</v>
      </c>
      <c r="AV730" t="s">
        <v>1756</v>
      </c>
      <c r="AZ730" t="s">
        <v>2807</v>
      </c>
      <c r="BA730" t="s">
        <v>1767</v>
      </c>
      <c r="BB730" t="s">
        <v>2954</v>
      </c>
      <c r="BC730" t="s">
        <v>2955</v>
      </c>
      <c r="BD730" t="s">
        <v>826</v>
      </c>
      <c r="BE730" t="s">
        <v>1756</v>
      </c>
      <c r="BF730" t="s">
        <v>826</v>
      </c>
    </row>
    <row r="731" spans="1:58">
      <c r="A731" t="s">
        <v>829</v>
      </c>
      <c r="B731">
        <v>6</v>
      </c>
      <c r="C731">
        <v>0</v>
      </c>
      <c r="D731">
        <v>9850</v>
      </c>
      <c r="E731" t="s">
        <v>2936</v>
      </c>
      <c r="F731">
        <v>53510602</v>
      </c>
      <c r="G731" t="s">
        <v>2041</v>
      </c>
      <c r="H731">
        <v>0</v>
      </c>
      <c r="I731" t="s">
        <v>2095</v>
      </c>
      <c r="J731">
        <v>138.44999999999999</v>
      </c>
      <c r="K731">
        <v>10</v>
      </c>
      <c r="L731" t="s">
        <v>2063</v>
      </c>
      <c r="M731" t="s">
        <v>2096</v>
      </c>
      <c r="N731" t="s">
        <v>1757</v>
      </c>
      <c r="O731" t="s">
        <v>1756</v>
      </c>
      <c r="P731" t="s">
        <v>1756</v>
      </c>
      <c r="Q731" s="387">
        <v>1384.5</v>
      </c>
      <c r="R731">
        <v>179.98500000000001</v>
      </c>
      <c r="S731">
        <v>1564.4849999999999</v>
      </c>
      <c r="T731" s="388">
        <v>44454</v>
      </c>
      <c r="U731">
        <v>0</v>
      </c>
      <c r="V731" t="s">
        <v>831</v>
      </c>
      <c r="W731" s="388">
        <v>44461</v>
      </c>
      <c r="X731">
        <v>163</v>
      </c>
      <c r="Y731">
        <v>0</v>
      </c>
      <c r="Z731">
        <v>0</v>
      </c>
      <c r="AA731" t="s">
        <v>1758</v>
      </c>
      <c r="AB731" t="s">
        <v>826</v>
      </c>
      <c r="AD731" t="s">
        <v>2045</v>
      </c>
      <c r="AE731" t="s">
        <v>2046</v>
      </c>
      <c r="AI731" t="s">
        <v>1761</v>
      </c>
      <c r="AL731" t="s">
        <v>2850</v>
      </c>
      <c r="AM731">
        <v>6</v>
      </c>
      <c r="AN731" t="s">
        <v>2851</v>
      </c>
      <c r="AO731" t="s">
        <v>2937</v>
      </c>
      <c r="AP731">
        <v>0</v>
      </c>
      <c r="AQ731" s="388">
        <v>44458</v>
      </c>
      <c r="AS731" t="s">
        <v>2806</v>
      </c>
      <c r="AT731" s="388">
        <v>44460</v>
      </c>
      <c r="AU731" t="s">
        <v>1756</v>
      </c>
      <c r="AV731" t="s">
        <v>1756</v>
      </c>
      <c r="AZ731" t="s">
        <v>2807</v>
      </c>
      <c r="BA731" t="s">
        <v>1767</v>
      </c>
      <c r="BB731" t="s">
        <v>2956</v>
      </c>
      <c r="BC731" t="s">
        <v>2957</v>
      </c>
      <c r="BD731" t="s">
        <v>826</v>
      </c>
      <c r="BE731" t="s">
        <v>1756</v>
      </c>
      <c r="BF731" t="s">
        <v>826</v>
      </c>
    </row>
    <row r="732" spans="1:58">
      <c r="A732" t="s">
        <v>829</v>
      </c>
      <c r="B732">
        <v>6</v>
      </c>
      <c r="C732">
        <v>0</v>
      </c>
      <c r="D732">
        <v>9849</v>
      </c>
      <c r="E732" t="s">
        <v>2958</v>
      </c>
      <c r="F732">
        <v>53510602</v>
      </c>
      <c r="G732" t="s">
        <v>2041</v>
      </c>
      <c r="H732">
        <v>0</v>
      </c>
      <c r="I732" t="s">
        <v>2052</v>
      </c>
      <c r="J732">
        <v>75</v>
      </c>
      <c r="K732">
        <v>33</v>
      </c>
      <c r="L732" t="s">
        <v>1771</v>
      </c>
      <c r="M732" t="s">
        <v>1756</v>
      </c>
      <c r="N732" t="s">
        <v>1756</v>
      </c>
      <c r="O732" t="s">
        <v>2053</v>
      </c>
      <c r="P732" t="s">
        <v>1757</v>
      </c>
      <c r="Q732" s="387">
        <v>2475</v>
      </c>
      <c r="R732">
        <v>321.75</v>
      </c>
      <c r="S732">
        <v>2796.7499999999995</v>
      </c>
      <c r="T732" s="388">
        <v>44454</v>
      </c>
      <c r="U732">
        <v>0</v>
      </c>
      <c r="V732" t="s">
        <v>831</v>
      </c>
      <c r="W732" s="388">
        <v>44461</v>
      </c>
      <c r="X732">
        <v>163</v>
      </c>
      <c r="Y732">
        <v>0</v>
      </c>
      <c r="Z732">
        <v>0</v>
      </c>
      <c r="AA732" t="s">
        <v>1758</v>
      </c>
      <c r="AB732" t="s">
        <v>826</v>
      </c>
      <c r="AD732" t="s">
        <v>2045</v>
      </c>
      <c r="AE732" t="s">
        <v>2046</v>
      </c>
      <c r="AI732" t="s">
        <v>1761</v>
      </c>
      <c r="AL732" t="s">
        <v>2874</v>
      </c>
      <c r="AM732">
        <v>6</v>
      </c>
      <c r="AN732" t="s">
        <v>1081</v>
      </c>
      <c r="AO732" t="s">
        <v>2875</v>
      </c>
      <c r="AP732">
        <v>0</v>
      </c>
      <c r="AQ732" s="388">
        <v>44458</v>
      </c>
      <c r="AS732" t="s">
        <v>2806</v>
      </c>
      <c r="AT732" s="388">
        <v>44460</v>
      </c>
      <c r="AU732" t="s">
        <v>1756</v>
      </c>
      <c r="AV732" t="s">
        <v>1756</v>
      </c>
      <c r="AZ732" t="s">
        <v>2807</v>
      </c>
      <c r="BA732" t="s">
        <v>1767</v>
      </c>
      <c r="BB732" t="s">
        <v>2959</v>
      </c>
      <c r="BC732" t="s">
        <v>2960</v>
      </c>
      <c r="BD732" t="s">
        <v>826</v>
      </c>
      <c r="BE732" t="s">
        <v>1756</v>
      </c>
      <c r="BF732" t="s">
        <v>826</v>
      </c>
    </row>
    <row r="733" spans="1:58">
      <c r="A733" t="s">
        <v>829</v>
      </c>
      <c r="B733">
        <v>6</v>
      </c>
      <c r="C733">
        <v>0</v>
      </c>
      <c r="D733">
        <v>9849</v>
      </c>
      <c r="E733" t="s">
        <v>2958</v>
      </c>
      <c r="F733">
        <v>53510602</v>
      </c>
      <c r="G733" t="s">
        <v>2041</v>
      </c>
      <c r="H733">
        <v>0</v>
      </c>
      <c r="I733" t="s">
        <v>2056</v>
      </c>
      <c r="J733">
        <v>210</v>
      </c>
      <c r="K733">
        <v>3</v>
      </c>
      <c r="L733" t="s">
        <v>1755</v>
      </c>
      <c r="M733" t="s">
        <v>1756</v>
      </c>
      <c r="N733" t="s">
        <v>1756</v>
      </c>
      <c r="P733" t="s">
        <v>1757</v>
      </c>
      <c r="Q733" s="387">
        <v>630</v>
      </c>
      <c r="R733">
        <v>81.900000000000006</v>
      </c>
      <c r="S733">
        <v>711.9</v>
      </c>
      <c r="T733" s="388">
        <v>44454</v>
      </c>
      <c r="U733">
        <v>0</v>
      </c>
      <c r="V733" t="s">
        <v>831</v>
      </c>
      <c r="W733" s="388">
        <v>44461</v>
      </c>
      <c r="X733">
        <v>163</v>
      </c>
      <c r="Y733">
        <v>0</v>
      </c>
      <c r="Z733">
        <v>0</v>
      </c>
      <c r="AA733" t="s">
        <v>1758</v>
      </c>
      <c r="AB733" t="s">
        <v>826</v>
      </c>
      <c r="AD733" t="s">
        <v>2045</v>
      </c>
      <c r="AE733" t="s">
        <v>2046</v>
      </c>
      <c r="AI733" t="s">
        <v>1761</v>
      </c>
      <c r="AL733" t="s">
        <v>2874</v>
      </c>
      <c r="AM733">
        <v>6</v>
      </c>
      <c r="AN733" t="s">
        <v>1081</v>
      </c>
      <c r="AO733" t="s">
        <v>2875</v>
      </c>
      <c r="AP733">
        <v>0</v>
      </c>
      <c r="AQ733" s="388">
        <v>44458</v>
      </c>
      <c r="AS733" t="s">
        <v>2806</v>
      </c>
      <c r="AT733" s="388">
        <v>44460</v>
      </c>
      <c r="AU733" t="s">
        <v>1756</v>
      </c>
      <c r="AV733" t="s">
        <v>1756</v>
      </c>
      <c r="AZ733" t="s">
        <v>2807</v>
      </c>
      <c r="BA733" t="s">
        <v>1767</v>
      </c>
      <c r="BB733" t="s">
        <v>2961</v>
      </c>
      <c r="BC733" t="s">
        <v>2962</v>
      </c>
      <c r="BD733" t="s">
        <v>826</v>
      </c>
      <c r="BE733" t="s">
        <v>1756</v>
      </c>
      <c r="BF733" t="s">
        <v>826</v>
      </c>
    </row>
    <row r="734" spans="1:58">
      <c r="A734" t="s">
        <v>829</v>
      </c>
      <c r="B734">
        <v>6</v>
      </c>
      <c r="C734">
        <v>0</v>
      </c>
      <c r="D734">
        <v>9849</v>
      </c>
      <c r="E734" t="s">
        <v>2958</v>
      </c>
      <c r="F734">
        <v>53510602</v>
      </c>
      <c r="G734" t="s">
        <v>2041</v>
      </c>
      <c r="H734">
        <v>0</v>
      </c>
      <c r="I734" t="s">
        <v>2062</v>
      </c>
      <c r="J734">
        <v>138.05000000000001</v>
      </c>
      <c r="K734">
        <v>10</v>
      </c>
      <c r="L734" t="s">
        <v>2063</v>
      </c>
      <c r="M734" t="s">
        <v>2064</v>
      </c>
      <c r="N734" t="s">
        <v>1757</v>
      </c>
      <c r="O734" t="s">
        <v>1756</v>
      </c>
      <c r="P734" t="s">
        <v>1756</v>
      </c>
      <c r="Q734" s="387">
        <v>1380.5</v>
      </c>
      <c r="R734">
        <v>179.465</v>
      </c>
      <c r="S734">
        <v>1559.9649999999999</v>
      </c>
      <c r="T734" s="388">
        <v>44454</v>
      </c>
      <c r="U734">
        <v>0</v>
      </c>
      <c r="V734" t="s">
        <v>831</v>
      </c>
      <c r="W734" s="388">
        <v>44461</v>
      </c>
      <c r="X734">
        <v>163</v>
      </c>
      <c r="Y734">
        <v>0</v>
      </c>
      <c r="Z734">
        <v>0</v>
      </c>
      <c r="AA734" t="s">
        <v>1758</v>
      </c>
      <c r="AB734" t="s">
        <v>826</v>
      </c>
      <c r="AD734" t="s">
        <v>2045</v>
      </c>
      <c r="AE734" t="s">
        <v>2046</v>
      </c>
      <c r="AI734" t="s">
        <v>1761</v>
      </c>
      <c r="AL734" t="s">
        <v>2874</v>
      </c>
      <c r="AM734">
        <v>6</v>
      </c>
      <c r="AN734" t="s">
        <v>1081</v>
      </c>
      <c r="AO734" t="s">
        <v>2875</v>
      </c>
      <c r="AP734">
        <v>0</v>
      </c>
      <c r="AQ734" s="388">
        <v>44458</v>
      </c>
      <c r="AS734" t="s">
        <v>2806</v>
      </c>
      <c r="AT734" s="388">
        <v>44460</v>
      </c>
      <c r="AU734" t="s">
        <v>1756</v>
      </c>
      <c r="AV734" t="s">
        <v>1756</v>
      </c>
      <c r="AZ734" t="s">
        <v>2807</v>
      </c>
      <c r="BA734" t="s">
        <v>1767</v>
      </c>
      <c r="BB734" t="s">
        <v>2963</v>
      </c>
      <c r="BC734" t="s">
        <v>2964</v>
      </c>
      <c r="BD734" t="s">
        <v>826</v>
      </c>
      <c r="BE734" t="s">
        <v>1756</v>
      </c>
      <c r="BF734" t="s">
        <v>826</v>
      </c>
    </row>
    <row r="735" spans="1:58">
      <c r="A735" t="s">
        <v>829</v>
      </c>
      <c r="B735">
        <v>6</v>
      </c>
      <c r="C735">
        <v>0</v>
      </c>
      <c r="D735">
        <v>9849</v>
      </c>
      <c r="E735" t="s">
        <v>2958</v>
      </c>
      <c r="F735">
        <v>53510602</v>
      </c>
      <c r="G735" t="s">
        <v>2041</v>
      </c>
      <c r="H735">
        <v>0</v>
      </c>
      <c r="I735" t="s">
        <v>2073</v>
      </c>
      <c r="J735">
        <v>243.75</v>
      </c>
      <c r="K735">
        <v>2</v>
      </c>
      <c r="L735" t="s">
        <v>1755</v>
      </c>
      <c r="M735" t="s">
        <v>2074</v>
      </c>
      <c r="N735" t="s">
        <v>1757</v>
      </c>
      <c r="O735" t="s">
        <v>1756</v>
      </c>
      <c r="P735" t="s">
        <v>1756</v>
      </c>
      <c r="Q735" s="387">
        <v>487.5</v>
      </c>
      <c r="R735">
        <v>63.375</v>
      </c>
      <c r="S735">
        <v>550.875</v>
      </c>
      <c r="T735" s="388">
        <v>44454</v>
      </c>
      <c r="U735">
        <v>0</v>
      </c>
      <c r="V735" t="s">
        <v>831</v>
      </c>
      <c r="W735" s="388">
        <v>44461</v>
      </c>
      <c r="X735">
        <v>163</v>
      </c>
      <c r="Y735">
        <v>0</v>
      </c>
      <c r="Z735">
        <v>0</v>
      </c>
      <c r="AA735" t="s">
        <v>1758</v>
      </c>
      <c r="AB735" t="s">
        <v>826</v>
      </c>
      <c r="AD735" t="s">
        <v>2045</v>
      </c>
      <c r="AE735" t="s">
        <v>2046</v>
      </c>
      <c r="AI735" t="s">
        <v>1761</v>
      </c>
      <c r="AL735" t="s">
        <v>2874</v>
      </c>
      <c r="AM735">
        <v>6</v>
      </c>
      <c r="AN735" t="s">
        <v>1081</v>
      </c>
      <c r="AO735" t="s">
        <v>2875</v>
      </c>
      <c r="AP735">
        <v>0</v>
      </c>
      <c r="AQ735" s="388">
        <v>44458</v>
      </c>
      <c r="AS735" t="s">
        <v>2806</v>
      </c>
      <c r="AT735" s="388">
        <v>44460</v>
      </c>
      <c r="AU735" t="s">
        <v>1756</v>
      </c>
      <c r="AV735" t="s">
        <v>1756</v>
      </c>
      <c r="AZ735" t="s">
        <v>2807</v>
      </c>
      <c r="BA735" t="s">
        <v>1767</v>
      </c>
      <c r="BB735" t="s">
        <v>2965</v>
      </c>
      <c r="BC735" t="s">
        <v>2966</v>
      </c>
      <c r="BD735" t="s">
        <v>826</v>
      </c>
      <c r="BE735" t="s">
        <v>1756</v>
      </c>
      <c r="BF735" t="s">
        <v>826</v>
      </c>
    </row>
    <row r="736" spans="1:58">
      <c r="A736" t="s">
        <v>829</v>
      </c>
      <c r="B736">
        <v>6</v>
      </c>
      <c r="C736">
        <v>0</v>
      </c>
      <c r="D736">
        <v>9849</v>
      </c>
      <c r="E736" t="s">
        <v>2958</v>
      </c>
      <c r="F736">
        <v>53510602</v>
      </c>
      <c r="G736" t="s">
        <v>2041</v>
      </c>
      <c r="H736">
        <v>0</v>
      </c>
      <c r="I736" t="s">
        <v>2095</v>
      </c>
      <c r="J736">
        <v>138.44999999999999</v>
      </c>
      <c r="K736">
        <v>10</v>
      </c>
      <c r="L736" t="s">
        <v>2063</v>
      </c>
      <c r="M736" t="s">
        <v>2096</v>
      </c>
      <c r="N736" t="s">
        <v>1757</v>
      </c>
      <c r="O736" t="s">
        <v>1756</v>
      </c>
      <c r="P736" t="s">
        <v>1756</v>
      </c>
      <c r="Q736" s="387">
        <v>1384.5</v>
      </c>
      <c r="R736">
        <v>179.98500000000001</v>
      </c>
      <c r="S736">
        <v>1564.4849999999999</v>
      </c>
      <c r="T736" s="388">
        <v>44454</v>
      </c>
      <c r="U736">
        <v>0</v>
      </c>
      <c r="V736" t="s">
        <v>831</v>
      </c>
      <c r="W736" s="388">
        <v>44461</v>
      </c>
      <c r="X736">
        <v>163</v>
      </c>
      <c r="Y736">
        <v>0</v>
      </c>
      <c r="Z736">
        <v>0</v>
      </c>
      <c r="AA736" t="s">
        <v>1758</v>
      </c>
      <c r="AB736" t="s">
        <v>826</v>
      </c>
      <c r="AD736" t="s">
        <v>2045</v>
      </c>
      <c r="AE736" t="s">
        <v>2046</v>
      </c>
      <c r="AI736" t="s">
        <v>1761</v>
      </c>
      <c r="AL736" t="s">
        <v>2874</v>
      </c>
      <c r="AM736">
        <v>6</v>
      </c>
      <c r="AN736" t="s">
        <v>1081</v>
      </c>
      <c r="AO736" t="s">
        <v>2875</v>
      </c>
      <c r="AP736">
        <v>0</v>
      </c>
      <c r="AQ736" s="388">
        <v>44458</v>
      </c>
      <c r="AS736" t="s">
        <v>2806</v>
      </c>
      <c r="AT736" s="388">
        <v>44460</v>
      </c>
      <c r="AU736" t="s">
        <v>1756</v>
      </c>
      <c r="AV736" t="s">
        <v>1756</v>
      </c>
      <c r="AZ736" t="s">
        <v>2807</v>
      </c>
      <c r="BA736" t="s">
        <v>1767</v>
      </c>
      <c r="BB736" t="s">
        <v>2967</v>
      </c>
      <c r="BC736" t="s">
        <v>2968</v>
      </c>
      <c r="BD736" t="s">
        <v>826</v>
      </c>
      <c r="BE736" t="s">
        <v>1756</v>
      </c>
      <c r="BF736" t="s">
        <v>826</v>
      </c>
    </row>
    <row r="737" spans="1:58">
      <c r="A737" t="s">
        <v>829</v>
      </c>
      <c r="B737">
        <v>6</v>
      </c>
      <c r="C737">
        <v>0</v>
      </c>
      <c r="D737">
        <v>9849</v>
      </c>
      <c r="E737" t="s">
        <v>2958</v>
      </c>
      <c r="F737">
        <v>53510602</v>
      </c>
      <c r="G737" t="s">
        <v>2041</v>
      </c>
      <c r="H737">
        <v>0</v>
      </c>
      <c r="I737" t="s">
        <v>2247</v>
      </c>
      <c r="J737">
        <v>131.47999999999999</v>
      </c>
      <c r="K737">
        <v>10</v>
      </c>
      <c r="L737" t="s">
        <v>2063</v>
      </c>
      <c r="M737" t="s">
        <v>2248</v>
      </c>
      <c r="N737" t="s">
        <v>1757</v>
      </c>
      <c r="O737" t="s">
        <v>1756</v>
      </c>
      <c r="P737" t="s">
        <v>1756</v>
      </c>
      <c r="Q737" s="387">
        <v>1314.8</v>
      </c>
      <c r="R737">
        <v>170.92400000000001</v>
      </c>
      <c r="S737">
        <v>1485.7239999999997</v>
      </c>
      <c r="T737" s="388">
        <v>44454</v>
      </c>
      <c r="U737">
        <v>0</v>
      </c>
      <c r="V737" t="s">
        <v>831</v>
      </c>
      <c r="W737" s="388">
        <v>44461</v>
      </c>
      <c r="X737">
        <v>163</v>
      </c>
      <c r="Y737">
        <v>0</v>
      </c>
      <c r="Z737">
        <v>0</v>
      </c>
      <c r="AA737" t="s">
        <v>1758</v>
      </c>
      <c r="AB737" t="s">
        <v>826</v>
      </c>
      <c r="AD737" t="s">
        <v>2045</v>
      </c>
      <c r="AE737" t="s">
        <v>2046</v>
      </c>
      <c r="AI737" t="s">
        <v>1761</v>
      </c>
      <c r="AL737" t="s">
        <v>2874</v>
      </c>
      <c r="AM737">
        <v>6</v>
      </c>
      <c r="AN737" t="s">
        <v>1081</v>
      </c>
      <c r="AO737" t="s">
        <v>2875</v>
      </c>
      <c r="AP737">
        <v>0</v>
      </c>
      <c r="AQ737" s="388">
        <v>44458</v>
      </c>
      <c r="AS737" t="s">
        <v>2806</v>
      </c>
      <c r="AT737" s="388">
        <v>44460</v>
      </c>
      <c r="AU737" t="s">
        <v>1756</v>
      </c>
      <c r="AV737" t="s">
        <v>1756</v>
      </c>
      <c r="AZ737" t="s">
        <v>2807</v>
      </c>
      <c r="BA737" t="s">
        <v>1767</v>
      </c>
      <c r="BB737" t="s">
        <v>2969</v>
      </c>
      <c r="BC737" t="s">
        <v>2970</v>
      </c>
      <c r="BD737" t="s">
        <v>826</v>
      </c>
      <c r="BE737" t="s">
        <v>1756</v>
      </c>
      <c r="BF737" t="s">
        <v>826</v>
      </c>
    </row>
    <row r="738" spans="1:58">
      <c r="A738" t="s">
        <v>829</v>
      </c>
      <c r="B738">
        <v>6</v>
      </c>
      <c r="C738">
        <v>0</v>
      </c>
      <c r="D738">
        <v>9848</v>
      </c>
      <c r="E738" t="s">
        <v>2971</v>
      </c>
      <c r="F738">
        <v>53510602</v>
      </c>
      <c r="G738" t="s">
        <v>2041</v>
      </c>
      <c r="H738">
        <v>0</v>
      </c>
      <c r="I738" t="s">
        <v>2052</v>
      </c>
      <c r="J738">
        <v>75</v>
      </c>
      <c r="K738">
        <v>11</v>
      </c>
      <c r="L738" t="s">
        <v>1771</v>
      </c>
      <c r="M738" t="s">
        <v>1756</v>
      </c>
      <c r="N738" t="s">
        <v>1756</v>
      </c>
      <c r="O738" t="s">
        <v>2053</v>
      </c>
      <c r="P738" t="s">
        <v>1757</v>
      </c>
      <c r="Q738" s="387">
        <v>825</v>
      </c>
      <c r="R738">
        <v>107.25</v>
      </c>
      <c r="S738">
        <v>932.24999999999989</v>
      </c>
      <c r="T738" s="388">
        <v>44454</v>
      </c>
      <c r="U738">
        <v>0</v>
      </c>
      <c r="V738" t="s">
        <v>831</v>
      </c>
      <c r="W738" s="388">
        <v>44461</v>
      </c>
      <c r="X738">
        <v>163</v>
      </c>
      <c r="Y738">
        <v>0</v>
      </c>
      <c r="Z738">
        <v>0</v>
      </c>
      <c r="AA738" t="s">
        <v>1758</v>
      </c>
      <c r="AB738" t="s">
        <v>826</v>
      </c>
      <c r="AD738" t="s">
        <v>2045</v>
      </c>
      <c r="AE738" t="s">
        <v>2046</v>
      </c>
      <c r="AI738" t="s">
        <v>1761</v>
      </c>
      <c r="AL738" t="s">
        <v>2889</v>
      </c>
      <c r="AM738">
        <v>6</v>
      </c>
      <c r="AN738" t="s">
        <v>1594</v>
      </c>
      <c r="AO738" t="s">
        <v>2890</v>
      </c>
      <c r="AP738">
        <v>0</v>
      </c>
      <c r="AQ738" s="388">
        <v>44458</v>
      </c>
      <c r="AS738" t="s">
        <v>2806</v>
      </c>
      <c r="AT738" s="388">
        <v>44460</v>
      </c>
      <c r="AU738" t="s">
        <v>1756</v>
      </c>
      <c r="AV738" t="s">
        <v>1756</v>
      </c>
      <c r="AZ738" t="s">
        <v>2807</v>
      </c>
      <c r="BA738" t="s">
        <v>1767</v>
      </c>
      <c r="BB738" t="s">
        <v>2972</v>
      </c>
      <c r="BC738" t="s">
        <v>2973</v>
      </c>
      <c r="BD738" t="s">
        <v>826</v>
      </c>
      <c r="BE738" t="s">
        <v>1756</v>
      </c>
      <c r="BF738" t="s">
        <v>826</v>
      </c>
    </row>
    <row r="739" spans="1:58">
      <c r="A739" t="s">
        <v>829</v>
      </c>
      <c r="B739">
        <v>6</v>
      </c>
      <c r="C739">
        <v>0</v>
      </c>
      <c r="D739">
        <v>9848</v>
      </c>
      <c r="E739" t="s">
        <v>2971</v>
      </c>
      <c r="F739">
        <v>53510602</v>
      </c>
      <c r="G739" t="s">
        <v>2041</v>
      </c>
      <c r="H739">
        <v>0</v>
      </c>
      <c r="I739" t="s">
        <v>2052</v>
      </c>
      <c r="J739">
        <v>75</v>
      </c>
      <c r="K739">
        <v>11</v>
      </c>
      <c r="L739" t="s">
        <v>1771</v>
      </c>
      <c r="M739" t="s">
        <v>1756</v>
      </c>
      <c r="N739" t="s">
        <v>1756</v>
      </c>
      <c r="O739" t="s">
        <v>2053</v>
      </c>
      <c r="P739" t="s">
        <v>1757</v>
      </c>
      <c r="Q739" s="387">
        <v>825</v>
      </c>
      <c r="R739">
        <v>107.25</v>
      </c>
      <c r="S739">
        <v>932.24999999999989</v>
      </c>
      <c r="T739" s="388">
        <v>44454</v>
      </c>
      <c r="U739">
        <v>0</v>
      </c>
      <c r="V739" t="s">
        <v>831</v>
      </c>
      <c r="W739" s="388">
        <v>44461</v>
      </c>
      <c r="X739">
        <v>163</v>
      </c>
      <c r="Y739">
        <v>0</v>
      </c>
      <c r="Z739">
        <v>0</v>
      </c>
      <c r="AA739" t="s">
        <v>1758</v>
      </c>
      <c r="AB739" t="s">
        <v>826</v>
      </c>
      <c r="AD739" t="s">
        <v>2045</v>
      </c>
      <c r="AE739" t="s">
        <v>2046</v>
      </c>
      <c r="AI739" t="s">
        <v>1761</v>
      </c>
      <c r="AL739" t="s">
        <v>2889</v>
      </c>
      <c r="AM739">
        <v>6</v>
      </c>
      <c r="AN739" t="s">
        <v>1594</v>
      </c>
      <c r="AO739" t="s">
        <v>2890</v>
      </c>
      <c r="AP739">
        <v>0</v>
      </c>
      <c r="AQ739" s="388">
        <v>44458</v>
      </c>
      <c r="AS739" t="s">
        <v>2806</v>
      </c>
      <c r="AT739" s="388">
        <v>44460</v>
      </c>
      <c r="AU739" t="s">
        <v>1756</v>
      </c>
      <c r="AV739" t="s">
        <v>1756</v>
      </c>
      <c r="AZ739" t="s">
        <v>2807</v>
      </c>
      <c r="BA739" t="s">
        <v>1767</v>
      </c>
      <c r="BB739" t="s">
        <v>2972</v>
      </c>
      <c r="BC739" t="s">
        <v>2973</v>
      </c>
      <c r="BD739" t="s">
        <v>826</v>
      </c>
      <c r="BE739" t="s">
        <v>1756</v>
      </c>
      <c r="BF739" t="s">
        <v>826</v>
      </c>
    </row>
    <row r="740" spans="1:58">
      <c r="A740" t="s">
        <v>829</v>
      </c>
      <c r="B740">
        <v>6</v>
      </c>
      <c r="C740">
        <v>0</v>
      </c>
      <c r="D740">
        <v>9848</v>
      </c>
      <c r="E740" t="s">
        <v>2971</v>
      </c>
      <c r="F740">
        <v>53510602</v>
      </c>
      <c r="G740" t="s">
        <v>2041</v>
      </c>
      <c r="H740">
        <v>0</v>
      </c>
      <c r="I740" t="s">
        <v>2056</v>
      </c>
      <c r="J740">
        <v>210</v>
      </c>
      <c r="K740">
        <v>2</v>
      </c>
      <c r="L740" t="s">
        <v>1755</v>
      </c>
      <c r="M740" t="s">
        <v>1756</v>
      </c>
      <c r="N740" t="s">
        <v>1756</v>
      </c>
      <c r="P740" t="s">
        <v>1757</v>
      </c>
      <c r="Q740" s="387">
        <v>420</v>
      </c>
      <c r="R740">
        <v>54.6</v>
      </c>
      <c r="S740">
        <v>474.59999999999997</v>
      </c>
      <c r="T740" s="388">
        <v>44454</v>
      </c>
      <c r="U740">
        <v>0</v>
      </c>
      <c r="V740" t="s">
        <v>831</v>
      </c>
      <c r="W740" s="388">
        <v>44461</v>
      </c>
      <c r="X740">
        <v>163</v>
      </c>
      <c r="Y740">
        <v>0</v>
      </c>
      <c r="Z740">
        <v>0</v>
      </c>
      <c r="AA740" t="s">
        <v>1758</v>
      </c>
      <c r="AB740" t="s">
        <v>826</v>
      </c>
      <c r="AD740" t="s">
        <v>2045</v>
      </c>
      <c r="AE740" t="s">
        <v>2046</v>
      </c>
      <c r="AI740" t="s">
        <v>1761</v>
      </c>
      <c r="AL740" t="s">
        <v>2889</v>
      </c>
      <c r="AM740">
        <v>6</v>
      </c>
      <c r="AN740" t="s">
        <v>1594</v>
      </c>
      <c r="AO740" t="s">
        <v>2890</v>
      </c>
      <c r="AP740">
        <v>0</v>
      </c>
      <c r="AQ740" s="388">
        <v>44458</v>
      </c>
      <c r="AS740" t="s">
        <v>2806</v>
      </c>
      <c r="AT740" s="388">
        <v>44460</v>
      </c>
      <c r="AU740" t="s">
        <v>1756</v>
      </c>
      <c r="AV740" t="s">
        <v>1756</v>
      </c>
      <c r="AZ740" t="s">
        <v>2807</v>
      </c>
      <c r="BA740" t="s">
        <v>1767</v>
      </c>
      <c r="BB740" t="s">
        <v>2974</v>
      </c>
      <c r="BC740" t="s">
        <v>2975</v>
      </c>
      <c r="BD740" t="s">
        <v>826</v>
      </c>
      <c r="BE740" t="s">
        <v>1756</v>
      </c>
      <c r="BF740" t="s">
        <v>826</v>
      </c>
    </row>
    <row r="741" spans="1:58">
      <c r="A741" t="s">
        <v>829</v>
      </c>
      <c r="B741">
        <v>6</v>
      </c>
      <c r="C741">
        <v>0</v>
      </c>
      <c r="D741">
        <v>9848</v>
      </c>
      <c r="E741" t="s">
        <v>2971</v>
      </c>
      <c r="F741">
        <v>53510602</v>
      </c>
      <c r="G741" t="s">
        <v>2041</v>
      </c>
      <c r="H741">
        <v>0</v>
      </c>
      <c r="I741" t="s">
        <v>2062</v>
      </c>
      <c r="J741">
        <v>138.05000000000001</v>
      </c>
      <c r="K741">
        <v>6</v>
      </c>
      <c r="L741" t="s">
        <v>2063</v>
      </c>
      <c r="M741" t="s">
        <v>2064</v>
      </c>
      <c r="N741" t="s">
        <v>1757</v>
      </c>
      <c r="O741" t="s">
        <v>1756</v>
      </c>
      <c r="P741" t="s">
        <v>1756</v>
      </c>
      <c r="Q741" s="387">
        <v>828.3</v>
      </c>
      <c r="R741">
        <v>107.679</v>
      </c>
      <c r="S741">
        <v>935.97899999999981</v>
      </c>
      <c r="T741" s="388">
        <v>44454</v>
      </c>
      <c r="U741">
        <v>0</v>
      </c>
      <c r="V741" t="s">
        <v>831</v>
      </c>
      <c r="W741" s="388">
        <v>44461</v>
      </c>
      <c r="X741">
        <v>163</v>
      </c>
      <c r="Y741">
        <v>0</v>
      </c>
      <c r="Z741">
        <v>0</v>
      </c>
      <c r="AA741" t="s">
        <v>1758</v>
      </c>
      <c r="AB741" t="s">
        <v>826</v>
      </c>
      <c r="AD741" t="s">
        <v>2045</v>
      </c>
      <c r="AE741" t="s">
        <v>2046</v>
      </c>
      <c r="AI741" t="s">
        <v>1761</v>
      </c>
      <c r="AL741" t="s">
        <v>2889</v>
      </c>
      <c r="AM741">
        <v>6</v>
      </c>
      <c r="AN741" t="s">
        <v>1594</v>
      </c>
      <c r="AO741" t="s">
        <v>2890</v>
      </c>
      <c r="AP741">
        <v>0</v>
      </c>
      <c r="AQ741" s="388">
        <v>44458</v>
      </c>
      <c r="AS741" t="s">
        <v>2806</v>
      </c>
      <c r="AT741" s="388">
        <v>44460</v>
      </c>
      <c r="AU741" t="s">
        <v>1756</v>
      </c>
      <c r="AV741" t="s">
        <v>1756</v>
      </c>
      <c r="AZ741" t="s">
        <v>2807</v>
      </c>
      <c r="BA741" t="s">
        <v>1767</v>
      </c>
      <c r="BB741" t="s">
        <v>2976</v>
      </c>
      <c r="BC741" t="s">
        <v>2977</v>
      </c>
      <c r="BD741" t="s">
        <v>826</v>
      </c>
      <c r="BE741" t="s">
        <v>1756</v>
      </c>
      <c r="BF741" t="s">
        <v>826</v>
      </c>
    </row>
    <row r="742" spans="1:58">
      <c r="A742" t="s">
        <v>829</v>
      </c>
      <c r="B742">
        <v>6</v>
      </c>
      <c r="C742">
        <v>0</v>
      </c>
      <c r="D742">
        <v>9848</v>
      </c>
      <c r="E742" t="s">
        <v>2971</v>
      </c>
      <c r="F742">
        <v>53510602</v>
      </c>
      <c r="G742" t="s">
        <v>2041</v>
      </c>
      <c r="H742">
        <v>0</v>
      </c>
      <c r="I742" t="s">
        <v>2073</v>
      </c>
      <c r="J742">
        <v>243.75</v>
      </c>
      <c r="K742">
        <v>1</v>
      </c>
      <c r="L742" t="s">
        <v>1755</v>
      </c>
      <c r="M742" t="s">
        <v>2074</v>
      </c>
      <c r="N742" t="s">
        <v>1757</v>
      </c>
      <c r="O742" t="s">
        <v>1756</v>
      </c>
      <c r="P742" t="s">
        <v>1756</v>
      </c>
      <c r="Q742" s="387">
        <v>243.75</v>
      </c>
      <c r="R742">
        <v>31.6875</v>
      </c>
      <c r="S742">
        <v>275.4375</v>
      </c>
      <c r="T742" s="388">
        <v>44454</v>
      </c>
      <c r="U742">
        <v>0</v>
      </c>
      <c r="V742" t="s">
        <v>831</v>
      </c>
      <c r="W742" s="388">
        <v>44461</v>
      </c>
      <c r="X742">
        <v>163</v>
      </c>
      <c r="Y742">
        <v>0</v>
      </c>
      <c r="Z742">
        <v>0</v>
      </c>
      <c r="AA742" t="s">
        <v>1758</v>
      </c>
      <c r="AB742" t="s">
        <v>826</v>
      </c>
      <c r="AD742" t="s">
        <v>2045</v>
      </c>
      <c r="AE742" t="s">
        <v>2046</v>
      </c>
      <c r="AI742" t="s">
        <v>1761</v>
      </c>
      <c r="AL742" t="s">
        <v>2889</v>
      </c>
      <c r="AM742">
        <v>6</v>
      </c>
      <c r="AN742" t="s">
        <v>1594</v>
      </c>
      <c r="AO742" t="s">
        <v>2890</v>
      </c>
      <c r="AP742">
        <v>0</v>
      </c>
      <c r="AQ742" s="388">
        <v>44458</v>
      </c>
      <c r="AS742" t="s">
        <v>2806</v>
      </c>
      <c r="AT742" s="388">
        <v>44460</v>
      </c>
      <c r="AU742" t="s">
        <v>1756</v>
      </c>
      <c r="AV742" t="s">
        <v>1756</v>
      </c>
      <c r="AZ742" t="s">
        <v>2807</v>
      </c>
      <c r="BA742" t="s">
        <v>1767</v>
      </c>
      <c r="BB742" t="s">
        <v>2978</v>
      </c>
      <c r="BC742" t="s">
        <v>2979</v>
      </c>
      <c r="BD742" t="s">
        <v>826</v>
      </c>
      <c r="BE742" t="s">
        <v>1756</v>
      </c>
      <c r="BF742" t="s">
        <v>826</v>
      </c>
    </row>
    <row r="743" spans="1:58">
      <c r="A743" t="s">
        <v>829</v>
      </c>
      <c r="B743">
        <v>6</v>
      </c>
      <c r="C743">
        <v>0</v>
      </c>
      <c r="D743">
        <v>9848</v>
      </c>
      <c r="E743" t="s">
        <v>2971</v>
      </c>
      <c r="F743">
        <v>53510602</v>
      </c>
      <c r="G743" t="s">
        <v>2041</v>
      </c>
      <c r="H743">
        <v>0</v>
      </c>
      <c r="I743" t="s">
        <v>2083</v>
      </c>
      <c r="J743">
        <v>12.21</v>
      </c>
      <c r="K743">
        <v>6</v>
      </c>
      <c r="L743" t="s">
        <v>1771</v>
      </c>
      <c r="M743" t="s">
        <v>2084</v>
      </c>
      <c r="N743" t="s">
        <v>1757</v>
      </c>
      <c r="O743" t="s">
        <v>1756</v>
      </c>
      <c r="P743" t="s">
        <v>1756</v>
      </c>
      <c r="Q743" s="387">
        <v>73.260000000000005</v>
      </c>
      <c r="R743">
        <v>9.5238000000000014</v>
      </c>
      <c r="S743">
        <v>82.783799999999999</v>
      </c>
      <c r="T743" s="388">
        <v>44454</v>
      </c>
      <c r="U743">
        <v>0</v>
      </c>
      <c r="V743" t="s">
        <v>831</v>
      </c>
      <c r="W743" s="388">
        <v>44461</v>
      </c>
      <c r="X743">
        <v>163</v>
      </c>
      <c r="Y743">
        <v>0</v>
      </c>
      <c r="Z743">
        <v>0</v>
      </c>
      <c r="AA743" t="s">
        <v>1758</v>
      </c>
      <c r="AB743" t="s">
        <v>826</v>
      </c>
      <c r="AD743" t="s">
        <v>2045</v>
      </c>
      <c r="AE743" t="s">
        <v>2046</v>
      </c>
      <c r="AI743" t="s">
        <v>1761</v>
      </c>
      <c r="AL743" t="s">
        <v>2889</v>
      </c>
      <c r="AM743">
        <v>6</v>
      </c>
      <c r="AN743" t="s">
        <v>1594</v>
      </c>
      <c r="AO743" t="s">
        <v>2890</v>
      </c>
      <c r="AP743">
        <v>0</v>
      </c>
      <c r="AQ743" s="388">
        <v>44458</v>
      </c>
      <c r="AS743" t="s">
        <v>2806</v>
      </c>
      <c r="AT743" s="388">
        <v>44460</v>
      </c>
      <c r="AU743" t="s">
        <v>1756</v>
      </c>
      <c r="AV743" t="s">
        <v>1756</v>
      </c>
      <c r="AZ743" t="s">
        <v>2807</v>
      </c>
      <c r="BA743" t="s">
        <v>1767</v>
      </c>
      <c r="BB743" t="s">
        <v>2980</v>
      </c>
      <c r="BC743" t="s">
        <v>2981</v>
      </c>
      <c r="BD743" t="s">
        <v>826</v>
      </c>
      <c r="BE743" t="s">
        <v>1756</v>
      </c>
      <c r="BF743" t="s">
        <v>826</v>
      </c>
    </row>
    <row r="744" spans="1:58">
      <c r="A744" t="s">
        <v>829</v>
      </c>
      <c r="B744">
        <v>6</v>
      </c>
      <c r="C744">
        <v>0</v>
      </c>
      <c r="D744">
        <v>9848</v>
      </c>
      <c r="E744" t="s">
        <v>2971</v>
      </c>
      <c r="F744">
        <v>53510602</v>
      </c>
      <c r="G744" t="s">
        <v>2041</v>
      </c>
      <c r="H744">
        <v>0</v>
      </c>
      <c r="I744" t="s">
        <v>2095</v>
      </c>
      <c r="J744">
        <v>138.44999999999999</v>
      </c>
      <c r="K744">
        <v>6</v>
      </c>
      <c r="L744" t="s">
        <v>2063</v>
      </c>
      <c r="M744" t="s">
        <v>2096</v>
      </c>
      <c r="N744" t="s">
        <v>1757</v>
      </c>
      <c r="O744" t="s">
        <v>1756</v>
      </c>
      <c r="P744" t="s">
        <v>1756</v>
      </c>
      <c r="Q744" s="387">
        <v>830.7</v>
      </c>
      <c r="R744">
        <v>107.99100000000001</v>
      </c>
      <c r="S744">
        <v>938.69099999999992</v>
      </c>
      <c r="T744" s="388">
        <v>44454</v>
      </c>
      <c r="U744">
        <v>0</v>
      </c>
      <c r="V744" t="s">
        <v>831</v>
      </c>
      <c r="W744" s="388">
        <v>44461</v>
      </c>
      <c r="X744">
        <v>163</v>
      </c>
      <c r="Y744">
        <v>0</v>
      </c>
      <c r="Z744">
        <v>0</v>
      </c>
      <c r="AA744" t="s">
        <v>1758</v>
      </c>
      <c r="AB744" t="s">
        <v>826</v>
      </c>
      <c r="AD744" t="s">
        <v>2045</v>
      </c>
      <c r="AE744" t="s">
        <v>2046</v>
      </c>
      <c r="AI744" t="s">
        <v>1761</v>
      </c>
      <c r="AL744" t="s">
        <v>2889</v>
      </c>
      <c r="AM744">
        <v>6</v>
      </c>
      <c r="AN744" t="s">
        <v>1594</v>
      </c>
      <c r="AO744" t="s">
        <v>2890</v>
      </c>
      <c r="AP744">
        <v>0</v>
      </c>
      <c r="AQ744" s="388">
        <v>44458</v>
      </c>
      <c r="AS744" t="s">
        <v>2806</v>
      </c>
      <c r="AT744" s="388">
        <v>44460</v>
      </c>
      <c r="AU744" t="s">
        <v>1756</v>
      </c>
      <c r="AV744" t="s">
        <v>1756</v>
      </c>
      <c r="AZ744" t="s">
        <v>2807</v>
      </c>
      <c r="BA744" t="s">
        <v>1767</v>
      </c>
      <c r="BB744" t="s">
        <v>2982</v>
      </c>
      <c r="BC744" t="s">
        <v>2983</v>
      </c>
      <c r="BD744" t="s">
        <v>826</v>
      </c>
      <c r="BE744" t="s">
        <v>1756</v>
      </c>
      <c r="BF744" t="s">
        <v>826</v>
      </c>
    </row>
    <row r="745" spans="1:58">
      <c r="A745" t="s">
        <v>829</v>
      </c>
      <c r="B745">
        <v>6</v>
      </c>
      <c r="C745">
        <v>0</v>
      </c>
      <c r="D745">
        <v>9847</v>
      </c>
      <c r="E745" t="s">
        <v>2984</v>
      </c>
      <c r="F745">
        <v>53510602</v>
      </c>
      <c r="G745" t="s">
        <v>2041</v>
      </c>
      <c r="H745">
        <v>0</v>
      </c>
      <c r="I745" t="s">
        <v>2042</v>
      </c>
      <c r="J745">
        <v>60</v>
      </c>
      <c r="K745">
        <v>12</v>
      </c>
      <c r="L745" t="s">
        <v>1771</v>
      </c>
      <c r="M745" t="s">
        <v>1756</v>
      </c>
      <c r="N745" t="s">
        <v>1756</v>
      </c>
      <c r="O745" t="s">
        <v>2043</v>
      </c>
      <c r="P745" t="s">
        <v>1757</v>
      </c>
      <c r="Q745" s="387">
        <v>720</v>
      </c>
      <c r="R745">
        <v>93.600000000000009</v>
      </c>
      <c r="S745">
        <v>813.59999999999991</v>
      </c>
      <c r="T745" s="388">
        <v>44454</v>
      </c>
      <c r="U745">
        <v>0</v>
      </c>
      <c r="V745" t="s">
        <v>831</v>
      </c>
      <c r="W745" s="388">
        <v>44461</v>
      </c>
      <c r="X745">
        <v>163</v>
      </c>
      <c r="Y745">
        <v>0</v>
      </c>
      <c r="Z745">
        <v>0</v>
      </c>
      <c r="AA745" t="s">
        <v>1758</v>
      </c>
      <c r="AB745" t="s">
        <v>826</v>
      </c>
      <c r="AD745" t="s">
        <v>2045</v>
      </c>
      <c r="AE745" t="s">
        <v>2046</v>
      </c>
      <c r="AI745" t="s">
        <v>1761</v>
      </c>
      <c r="AL745" t="s">
        <v>2919</v>
      </c>
      <c r="AM745">
        <v>6</v>
      </c>
      <c r="AN745" t="s">
        <v>2920</v>
      </c>
      <c r="AO745" t="s">
        <v>2921</v>
      </c>
      <c r="AP745">
        <v>0</v>
      </c>
      <c r="AQ745" s="388">
        <v>44458</v>
      </c>
      <c r="AS745" t="s">
        <v>2806</v>
      </c>
      <c r="AT745" s="388">
        <v>44460</v>
      </c>
      <c r="AU745" t="s">
        <v>1756</v>
      </c>
      <c r="AV745" t="s">
        <v>1756</v>
      </c>
      <c r="AZ745" t="s">
        <v>2807</v>
      </c>
      <c r="BA745" t="s">
        <v>1767</v>
      </c>
      <c r="BB745" t="s">
        <v>2985</v>
      </c>
      <c r="BC745" t="s">
        <v>2986</v>
      </c>
      <c r="BD745" t="s">
        <v>826</v>
      </c>
      <c r="BE745" t="s">
        <v>1756</v>
      </c>
      <c r="BF745" t="s">
        <v>826</v>
      </c>
    </row>
    <row r="746" spans="1:58">
      <c r="A746" t="s">
        <v>829</v>
      </c>
      <c r="B746">
        <v>6</v>
      </c>
      <c r="C746">
        <v>0</v>
      </c>
      <c r="D746">
        <v>9847</v>
      </c>
      <c r="E746" t="s">
        <v>2984</v>
      </c>
      <c r="F746">
        <v>53510602</v>
      </c>
      <c r="G746" t="s">
        <v>2041</v>
      </c>
      <c r="H746">
        <v>0</v>
      </c>
      <c r="I746" t="s">
        <v>2042</v>
      </c>
      <c r="J746">
        <v>60</v>
      </c>
      <c r="K746">
        <v>12</v>
      </c>
      <c r="L746" t="s">
        <v>1771</v>
      </c>
      <c r="M746" t="s">
        <v>1756</v>
      </c>
      <c r="N746" t="s">
        <v>1756</v>
      </c>
      <c r="O746" t="s">
        <v>2043</v>
      </c>
      <c r="P746" t="s">
        <v>1757</v>
      </c>
      <c r="Q746" s="387">
        <v>720</v>
      </c>
      <c r="R746">
        <v>93.600000000000009</v>
      </c>
      <c r="S746">
        <v>813.59999999999991</v>
      </c>
      <c r="T746" s="388">
        <v>44454</v>
      </c>
      <c r="U746">
        <v>0</v>
      </c>
      <c r="V746" t="s">
        <v>831</v>
      </c>
      <c r="W746" s="388">
        <v>44461</v>
      </c>
      <c r="X746">
        <v>163</v>
      </c>
      <c r="Y746">
        <v>0</v>
      </c>
      <c r="Z746">
        <v>0</v>
      </c>
      <c r="AA746" t="s">
        <v>1758</v>
      </c>
      <c r="AB746" t="s">
        <v>826</v>
      </c>
      <c r="AD746" t="s">
        <v>2045</v>
      </c>
      <c r="AE746" t="s">
        <v>2046</v>
      </c>
      <c r="AI746" t="s">
        <v>1761</v>
      </c>
      <c r="AL746" t="s">
        <v>2919</v>
      </c>
      <c r="AM746">
        <v>6</v>
      </c>
      <c r="AN746" t="s">
        <v>2920</v>
      </c>
      <c r="AO746" t="s">
        <v>2921</v>
      </c>
      <c r="AP746">
        <v>0</v>
      </c>
      <c r="AQ746" s="388">
        <v>44458</v>
      </c>
      <c r="AS746" t="s">
        <v>2806</v>
      </c>
      <c r="AT746" s="388">
        <v>44460</v>
      </c>
      <c r="AU746" t="s">
        <v>1756</v>
      </c>
      <c r="AV746" t="s">
        <v>1756</v>
      </c>
      <c r="AZ746" t="s">
        <v>2807</v>
      </c>
      <c r="BA746" t="s">
        <v>1767</v>
      </c>
      <c r="BB746" t="s">
        <v>2985</v>
      </c>
      <c r="BC746" t="s">
        <v>2986</v>
      </c>
      <c r="BD746" t="s">
        <v>826</v>
      </c>
      <c r="BE746" t="s">
        <v>1756</v>
      </c>
      <c r="BF746" t="s">
        <v>826</v>
      </c>
    </row>
    <row r="747" spans="1:58">
      <c r="A747" t="s">
        <v>829</v>
      </c>
      <c r="B747">
        <v>6</v>
      </c>
      <c r="C747">
        <v>0</v>
      </c>
      <c r="D747">
        <v>9847</v>
      </c>
      <c r="E747" t="s">
        <v>2984</v>
      </c>
      <c r="F747">
        <v>53510602</v>
      </c>
      <c r="G747" t="s">
        <v>2041</v>
      </c>
      <c r="H747">
        <v>0</v>
      </c>
      <c r="I747" t="s">
        <v>2052</v>
      </c>
      <c r="J747">
        <v>75</v>
      </c>
      <c r="K747">
        <v>12</v>
      </c>
      <c r="L747" t="s">
        <v>1771</v>
      </c>
      <c r="M747" t="s">
        <v>1756</v>
      </c>
      <c r="N747" t="s">
        <v>1756</v>
      </c>
      <c r="O747" t="s">
        <v>2053</v>
      </c>
      <c r="P747" t="s">
        <v>1757</v>
      </c>
      <c r="Q747" s="387">
        <v>900</v>
      </c>
      <c r="R747">
        <v>117</v>
      </c>
      <c r="S747">
        <v>1016.9999999999999</v>
      </c>
      <c r="T747" s="388">
        <v>44454</v>
      </c>
      <c r="U747">
        <v>0</v>
      </c>
      <c r="V747" t="s">
        <v>831</v>
      </c>
      <c r="W747" s="388">
        <v>44461</v>
      </c>
      <c r="X747">
        <v>163</v>
      </c>
      <c r="Y747">
        <v>0</v>
      </c>
      <c r="Z747">
        <v>0</v>
      </c>
      <c r="AA747" t="s">
        <v>1758</v>
      </c>
      <c r="AB747" t="s">
        <v>826</v>
      </c>
      <c r="AD747" t="s">
        <v>2045</v>
      </c>
      <c r="AE747" t="s">
        <v>2046</v>
      </c>
      <c r="AI747" t="s">
        <v>1761</v>
      </c>
      <c r="AL747" t="s">
        <v>2919</v>
      </c>
      <c r="AM747">
        <v>6</v>
      </c>
      <c r="AN747" t="s">
        <v>2920</v>
      </c>
      <c r="AO747" t="s">
        <v>2921</v>
      </c>
      <c r="AP747">
        <v>0</v>
      </c>
      <c r="AQ747" s="388">
        <v>44458</v>
      </c>
      <c r="AS747" t="s">
        <v>2806</v>
      </c>
      <c r="AT747" s="388">
        <v>44460</v>
      </c>
      <c r="AU747" t="s">
        <v>1756</v>
      </c>
      <c r="AV747" t="s">
        <v>1756</v>
      </c>
      <c r="AZ747" t="s">
        <v>2807</v>
      </c>
      <c r="BA747" t="s">
        <v>1767</v>
      </c>
      <c r="BB747" t="s">
        <v>2987</v>
      </c>
      <c r="BC747" t="s">
        <v>2988</v>
      </c>
      <c r="BD747" t="s">
        <v>826</v>
      </c>
      <c r="BE747" t="s">
        <v>1756</v>
      </c>
      <c r="BF747" t="s">
        <v>826</v>
      </c>
    </row>
    <row r="748" spans="1:58">
      <c r="A748" t="s">
        <v>829</v>
      </c>
      <c r="B748">
        <v>6</v>
      </c>
      <c r="C748">
        <v>0</v>
      </c>
      <c r="D748">
        <v>9847</v>
      </c>
      <c r="E748" t="s">
        <v>2984</v>
      </c>
      <c r="F748">
        <v>53510602</v>
      </c>
      <c r="G748" t="s">
        <v>2041</v>
      </c>
      <c r="H748">
        <v>0</v>
      </c>
      <c r="I748" t="s">
        <v>2052</v>
      </c>
      <c r="J748">
        <v>75</v>
      </c>
      <c r="K748">
        <v>12</v>
      </c>
      <c r="L748" t="s">
        <v>1771</v>
      </c>
      <c r="M748" t="s">
        <v>1756</v>
      </c>
      <c r="N748" t="s">
        <v>1756</v>
      </c>
      <c r="O748" t="s">
        <v>2053</v>
      </c>
      <c r="P748" t="s">
        <v>1757</v>
      </c>
      <c r="Q748" s="387">
        <v>900</v>
      </c>
      <c r="R748">
        <v>117</v>
      </c>
      <c r="S748">
        <v>1016.9999999999999</v>
      </c>
      <c r="T748" s="388">
        <v>44454</v>
      </c>
      <c r="U748">
        <v>0</v>
      </c>
      <c r="V748" t="s">
        <v>831</v>
      </c>
      <c r="W748" s="388">
        <v>44461</v>
      </c>
      <c r="X748">
        <v>163</v>
      </c>
      <c r="Y748">
        <v>0</v>
      </c>
      <c r="Z748">
        <v>0</v>
      </c>
      <c r="AA748" t="s">
        <v>1758</v>
      </c>
      <c r="AB748" t="s">
        <v>826</v>
      </c>
      <c r="AD748" t="s">
        <v>2045</v>
      </c>
      <c r="AE748" t="s">
        <v>2046</v>
      </c>
      <c r="AI748" t="s">
        <v>1761</v>
      </c>
      <c r="AL748" t="s">
        <v>2919</v>
      </c>
      <c r="AM748">
        <v>6</v>
      </c>
      <c r="AN748" t="s">
        <v>2920</v>
      </c>
      <c r="AO748" t="s">
        <v>2921</v>
      </c>
      <c r="AP748">
        <v>0</v>
      </c>
      <c r="AQ748" s="388">
        <v>44458</v>
      </c>
      <c r="AS748" t="s">
        <v>2806</v>
      </c>
      <c r="AT748" s="388">
        <v>44460</v>
      </c>
      <c r="AU748" t="s">
        <v>1756</v>
      </c>
      <c r="AV748" t="s">
        <v>1756</v>
      </c>
      <c r="AZ748" t="s">
        <v>2807</v>
      </c>
      <c r="BA748" t="s">
        <v>1767</v>
      </c>
      <c r="BB748" t="s">
        <v>2987</v>
      </c>
      <c r="BC748" t="s">
        <v>2988</v>
      </c>
      <c r="BD748" t="s">
        <v>826</v>
      </c>
      <c r="BE748" t="s">
        <v>1756</v>
      </c>
      <c r="BF748" t="s">
        <v>826</v>
      </c>
    </row>
    <row r="749" spans="1:58">
      <c r="A749" t="s">
        <v>829</v>
      </c>
      <c r="B749">
        <v>6</v>
      </c>
      <c r="C749">
        <v>0</v>
      </c>
      <c r="D749">
        <v>9847</v>
      </c>
      <c r="E749" t="s">
        <v>2984</v>
      </c>
      <c r="F749">
        <v>53510602</v>
      </c>
      <c r="G749" t="s">
        <v>2041</v>
      </c>
      <c r="H749">
        <v>0</v>
      </c>
      <c r="I749" t="s">
        <v>2056</v>
      </c>
      <c r="J749">
        <v>210</v>
      </c>
      <c r="K749">
        <v>5</v>
      </c>
      <c r="L749" t="s">
        <v>1755</v>
      </c>
      <c r="M749" t="s">
        <v>1756</v>
      </c>
      <c r="N749" t="s">
        <v>1756</v>
      </c>
      <c r="P749" t="s">
        <v>1757</v>
      </c>
      <c r="Q749" s="387">
        <v>1050</v>
      </c>
      <c r="R749">
        <v>136.5</v>
      </c>
      <c r="S749">
        <v>1186.5</v>
      </c>
      <c r="T749" s="388">
        <v>44454</v>
      </c>
      <c r="U749">
        <v>0</v>
      </c>
      <c r="V749" t="s">
        <v>831</v>
      </c>
      <c r="W749" s="388">
        <v>44461</v>
      </c>
      <c r="X749">
        <v>163</v>
      </c>
      <c r="Y749">
        <v>0</v>
      </c>
      <c r="Z749">
        <v>0</v>
      </c>
      <c r="AA749" t="s">
        <v>1758</v>
      </c>
      <c r="AB749" t="s">
        <v>826</v>
      </c>
      <c r="AD749" t="s">
        <v>2045</v>
      </c>
      <c r="AE749" t="s">
        <v>2046</v>
      </c>
      <c r="AI749" t="s">
        <v>1761</v>
      </c>
      <c r="AL749" t="s">
        <v>2919</v>
      </c>
      <c r="AM749">
        <v>6</v>
      </c>
      <c r="AN749" t="s">
        <v>2920</v>
      </c>
      <c r="AO749" t="s">
        <v>2921</v>
      </c>
      <c r="AP749">
        <v>0</v>
      </c>
      <c r="AQ749" s="388">
        <v>44458</v>
      </c>
      <c r="AS749" t="s">
        <v>2806</v>
      </c>
      <c r="AT749" s="388">
        <v>44460</v>
      </c>
      <c r="AU749" t="s">
        <v>1756</v>
      </c>
      <c r="AV749" t="s">
        <v>1756</v>
      </c>
      <c r="AZ749" t="s">
        <v>2807</v>
      </c>
      <c r="BA749" t="s">
        <v>1767</v>
      </c>
      <c r="BB749" t="s">
        <v>2989</v>
      </c>
      <c r="BC749" t="s">
        <v>2990</v>
      </c>
      <c r="BD749" t="s">
        <v>826</v>
      </c>
      <c r="BE749" t="s">
        <v>1756</v>
      </c>
      <c r="BF749" t="s">
        <v>826</v>
      </c>
    </row>
    <row r="750" spans="1:58">
      <c r="A750" t="s">
        <v>829</v>
      </c>
      <c r="B750">
        <v>6</v>
      </c>
      <c r="C750">
        <v>0</v>
      </c>
      <c r="D750">
        <v>9847</v>
      </c>
      <c r="E750" t="s">
        <v>2984</v>
      </c>
      <c r="F750">
        <v>53510602</v>
      </c>
      <c r="G750" t="s">
        <v>2041</v>
      </c>
      <c r="H750">
        <v>0</v>
      </c>
      <c r="I750" t="s">
        <v>518</v>
      </c>
      <c r="J750">
        <v>95</v>
      </c>
      <c r="K750">
        <v>12</v>
      </c>
      <c r="L750" t="s">
        <v>1771</v>
      </c>
      <c r="M750" t="s">
        <v>1756</v>
      </c>
      <c r="N750" t="s">
        <v>1756</v>
      </c>
      <c r="O750" t="s">
        <v>2059</v>
      </c>
      <c r="P750" t="s">
        <v>1757</v>
      </c>
      <c r="Q750" s="387">
        <v>1140</v>
      </c>
      <c r="R750">
        <v>148.20000000000002</v>
      </c>
      <c r="S750">
        <v>1288.1999999999998</v>
      </c>
      <c r="T750" s="388">
        <v>44454</v>
      </c>
      <c r="U750">
        <v>0</v>
      </c>
      <c r="V750" t="s">
        <v>831</v>
      </c>
      <c r="W750" s="388">
        <v>44461</v>
      </c>
      <c r="X750">
        <v>163</v>
      </c>
      <c r="Y750">
        <v>0</v>
      </c>
      <c r="Z750">
        <v>0</v>
      </c>
      <c r="AA750" t="s">
        <v>1758</v>
      </c>
      <c r="AB750" t="s">
        <v>826</v>
      </c>
      <c r="AD750" t="s">
        <v>2045</v>
      </c>
      <c r="AE750" t="s">
        <v>2046</v>
      </c>
      <c r="AI750" t="s">
        <v>1761</v>
      </c>
      <c r="AL750" t="s">
        <v>2919</v>
      </c>
      <c r="AM750">
        <v>6</v>
      </c>
      <c r="AN750" t="s">
        <v>2920</v>
      </c>
      <c r="AO750" t="s">
        <v>2921</v>
      </c>
      <c r="AP750">
        <v>0</v>
      </c>
      <c r="AQ750" s="388">
        <v>44458</v>
      </c>
      <c r="AS750" t="s">
        <v>2806</v>
      </c>
      <c r="AT750" s="388">
        <v>44460</v>
      </c>
      <c r="AU750" t="s">
        <v>1756</v>
      </c>
      <c r="AV750" t="s">
        <v>1756</v>
      </c>
      <c r="AZ750" t="s">
        <v>2807</v>
      </c>
      <c r="BA750" t="s">
        <v>1767</v>
      </c>
      <c r="BB750" t="s">
        <v>2991</v>
      </c>
      <c r="BC750" t="s">
        <v>2992</v>
      </c>
      <c r="BD750" t="s">
        <v>826</v>
      </c>
      <c r="BE750" t="s">
        <v>1756</v>
      </c>
      <c r="BF750" t="s">
        <v>826</v>
      </c>
    </row>
    <row r="751" spans="1:58">
      <c r="A751" t="s">
        <v>829</v>
      </c>
      <c r="B751">
        <v>6</v>
      </c>
      <c r="C751">
        <v>0</v>
      </c>
      <c r="D751">
        <v>9847</v>
      </c>
      <c r="E751" t="s">
        <v>2984</v>
      </c>
      <c r="F751">
        <v>53510602</v>
      </c>
      <c r="G751" t="s">
        <v>2041</v>
      </c>
      <c r="H751">
        <v>0</v>
      </c>
      <c r="I751" t="s">
        <v>2062</v>
      </c>
      <c r="J751">
        <v>138.05000000000001</v>
      </c>
      <c r="K751">
        <v>6</v>
      </c>
      <c r="L751" t="s">
        <v>2063</v>
      </c>
      <c r="M751" t="s">
        <v>2064</v>
      </c>
      <c r="N751" t="s">
        <v>1757</v>
      </c>
      <c r="O751" t="s">
        <v>1756</v>
      </c>
      <c r="P751" t="s">
        <v>1756</v>
      </c>
      <c r="Q751" s="387">
        <v>828.3</v>
      </c>
      <c r="R751">
        <v>107.679</v>
      </c>
      <c r="S751">
        <v>935.97899999999981</v>
      </c>
      <c r="T751" s="388">
        <v>44454</v>
      </c>
      <c r="U751">
        <v>0</v>
      </c>
      <c r="V751" t="s">
        <v>831</v>
      </c>
      <c r="W751" s="388">
        <v>44461</v>
      </c>
      <c r="X751">
        <v>163</v>
      </c>
      <c r="Y751">
        <v>0</v>
      </c>
      <c r="Z751">
        <v>0</v>
      </c>
      <c r="AA751" t="s">
        <v>1758</v>
      </c>
      <c r="AB751" t="s">
        <v>826</v>
      </c>
      <c r="AD751" t="s">
        <v>2045</v>
      </c>
      <c r="AE751" t="s">
        <v>2046</v>
      </c>
      <c r="AI751" t="s">
        <v>1761</v>
      </c>
      <c r="AL751" t="s">
        <v>2919</v>
      </c>
      <c r="AM751">
        <v>6</v>
      </c>
      <c r="AN751" t="s">
        <v>2920</v>
      </c>
      <c r="AO751" t="s">
        <v>2921</v>
      </c>
      <c r="AP751">
        <v>0</v>
      </c>
      <c r="AQ751" s="388">
        <v>44458</v>
      </c>
      <c r="AS751" t="s">
        <v>2806</v>
      </c>
      <c r="AT751" s="388">
        <v>44460</v>
      </c>
      <c r="AU751" t="s">
        <v>1756</v>
      </c>
      <c r="AV751" t="s">
        <v>1756</v>
      </c>
      <c r="AZ751" t="s">
        <v>2807</v>
      </c>
      <c r="BA751" t="s">
        <v>1767</v>
      </c>
      <c r="BB751" t="s">
        <v>2993</v>
      </c>
      <c r="BC751" t="s">
        <v>2994</v>
      </c>
      <c r="BD751" t="s">
        <v>826</v>
      </c>
      <c r="BE751" t="s">
        <v>1756</v>
      </c>
      <c r="BF751" t="s">
        <v>826</v>
      </c>
    </row>
    <row r="752" spans="1:58">
      <c r="A752" t="s">
        <v>829</v>
      </c>
      <c r="B752">
        <v>6</v>
      </c>
      <c r="C752">
        <v>0</v>
      </c>
      <c r="D752">
        <v>9847</v>
      </c>
      <c r="E752" t="s">
        <v>2984</v>
      </c>
      <c r="F752">
        <v>53510602</v>
      </c>
      <c r="G752" t="s">
        <v>2041</v>
      </c>
      <c r="H752">
        <v>0</v>
      </c>
      <c r="I752" t="s">
        <v>2073</v>
      </c>
      <c r="J752">
        <v>243.75</v>
      </c>
      <c r="K752">
        <v>2</v>
      </c>
      <c r="L752" t="s">
        <v>1755</v>
      </c>
      <c r="M752" t="s">
        <v>2074</v>
      </c>
      <c r="N752" t="s">
        <v>1757</v>
      </c>
      <c r="O752" t="s">
        <v>1756</v>
      </c>
      <c r="P752" t="s">
        <v>1756</v>
      </c>
      <c r="Q752" s="387">
        <v>487.5</v>
      </c>
      <c r="R752">
        <v>63.375</v>
      </c>
      <c r="S752">
        <v>550.875</v>
      </c>
      <c r="T752" s="388">
        <v>44454</v>
      </c>
      <c r="U752">
        <v>0</v>
      </c>
      <c r="V752" t="s">
        <v>831</v>
      </c>
      <c r="W752" s="388">
        <v>44461</v>
      </c>
      <c r="X752">
        <v>163</v>
      </c>
      <c r="Y752">
        <v>0</v>
      </c>
      <c r="Z752">
        <v>0</v>
      </c>
      <c r="AA752" t="s">
        <v>1758</v>
      </c>
      <c r="AB752" t="s">
        <v>826</v>
      </c>
      <c r="AD752" t="s">
        <v>2045</v>
      </c>
      <c r="AE752" t="s">
        <v>2046</v>
      </c>
      <c r="AI752" t="s">
        <v>1761</v>
      </c>
      <c r="AL752" t="s">
        <v>2919</v>
      </c>
      <c r="AM752">
        <v>6</v>
      </c>
      <c r="AN752" t="s">
        <v>2920</v>
      </c>
      <c r="AO752" t="s">
        <v>2921</v>
      </c>
      <c r="AP752">
        <v>0</v>
      </c>
      <c r="AQ752" s="388">
        <v>44458</v>
      </c>
      <c r="AS752" t="s">
        <v>2806</v>
      </c>
      <c r="AT752" s="388">
        <v>44460</v>
      </c>
      <c r="AU752" t="s">
        <v>1756</v>
      </c>
      <c r="AV752" t="s">
        <v>1756</v>
      </c>
      <c r="AZ752" t="s">
        <v>2807</v>
      </c>
      <c r="BA752" t="s">
        <v>1767</v>
      </c>
      <c r="BB752" t="s">
        <v>2995</v>
      </c>
      <c r="BC752" t="s">
        <v>2996</v>
      </c>
      <c r="BD752" t="s">
        <v>826</v>
      </c>
      <c r="BE752" t="s">
        <v>1756</v>
      </c>
      <c r="BF752" t="s">
        <v>826</v>
      </c>
    </row>
    <row r="753" spans="1:58">
      <c r="A753" t="s">
        <v>829</v>
      </c>
      <c r="B753">
        <v>6</v>
      </c>
      <c r="C753">
        <v>0</v>
      </c>
      <c r="D753">
        <v>9847</v>
      </c>
      <c r="E753" t="s">
        <v>2984</v>
      </c>
      <c r="F753">
        <v>53510602</v>
      </c>
      <c r="G753" t="s">
        <v>2041</v>
      </c>
      <c r="H753">
        <v>0</v>
      </c>
      <c r="I753" t="s">
        <v>2083</v>
      </c>
      <c r="J753">
        <v>12.21</v>
      </c>
      <c r="K753">
        <v>10.5</v>
      </c>
      <c r="L753" t="s">
        <v>1771</v>
      </c>
      <c r="M753" t="s">
        <v>2084</v>
      </c>
      <c r="N753" t="s">
        <v>1757</v>
      </c>
      <c r="O753" t="s">
        <v>1756</v>
      </c>
      <c r="P753" t="s">
        <v>1756</v>
      </c>
      <c r="Q753" s="387">
        <v>128.20500000000001</v>
      </c>
      <c r="R753">
        <v>16.666650000000001</v>
      </c>
      <c r="S753">
        <v>144.87164999999999</v>
      </c>
      <c r="T753" s="388">
        <v>44454</v>
      </c>
      <c r="U753">
        <v>0</v>
      </c>
      <c r="V753" t="s">
        <v>831</v>
      </c>
      <c r="W753" s="388">
        <v>44461</v>
      </c>
      <c r="X753">
        <v>163</v>
      </c>
      <c r="Y753">
        <v>0</v>
      </c>
      <c r="Z753">
        <v>0</v>
      </c>
      <c r="AA753" t="s">
        <v>1758</v>
      </c>
      <c r="AB753" t="s">
        <v>826</v>
      </c>
      <c r="AD753" t="s">
        <v>2045</v>
      </c>
      <c r="AE753" t="s">
        <v>2046</v>
      </c>
      <c r="AI753" t="s">
        <v>1761</v>
      </c>
      <c r="AL753" t="s">
        <v>2919</v>
      </c>
      <c r="AM753">
        <v>6</v>
      </c>
      <c r="AN753" t="s">
        <v>2920</v>
      </c>
      <c r="AO753" t="s">
        <v>2921</v>
      </c>
      <c r="AP753">
        <v>0</v>
      </c>
      <c r="AQ753" s="388">
        <v>44458</v>
      </c>
      <c r="AS753" t="s">
        <v>2806</v>
      </c>
      <c r="AT753" s="388">
        <v>44460</v>
      </c>
      <c r="AU753" t="s">
        <v>1756</v>
      </c>
      <c r="AV753" t="s">
        <v>1756</v>
      </c>
      <c r="AZ753" t="s">
        <v>2807</v>
      </c>
      <c r="BA753" t="s">
        <v>1767</v>
      </c>
      <c r="BB753" t="s">
        <v>2997</v>
      </c>
      <c r="BC753" t="s">
        <v>2998</v>
      </c>
      <c r="BD753" t="s">
        <v>826</v>
      </c>
      <c r="BE753" t="s">
        <v>1756</v>
      </c>
      <c r="BF753" t="s">
        <v>826</v>
      </c>
    </row>
    <row r="754" spans="1:58">
      <c r="A754" t="s">
        <v>829</v>
      </c>
      <c r="B754">
        <v>6</v>
      </c>
      <c r="C754">
        <v>0</v>
      </c>
      <c r="D754">
        <v>9847</v>
      </c>
      <c r="E754" t="s">
        <v>2984</v>
      </c>
      <c r="F754">
        <v>53510602</v>
      </c>
      <c r="G754" t="s">
        <v>2041</v>
      </c>
      <c r="H754">
        <v>0</v>
      </c>
      <c r="I754" t="s">
        <v>2089</v>
      </c>
      <c r="J754">
        <v>146.96</v>
      </c>
      <c r="K754">
        <v>10.5</v>
      </c>
      <c r="L754" t="s">
        <v>2063</v>
      </c>
      <c r="M754" t="s">
        <v>2090</v>
      </c>
      <c r="N754" t="s">
        <v>1757</v>
      </c>
      <c r="O754" t="s">
        <v>1756</v>
      </c>
      <c r="P754" t="s">
        <v>1756</v>
      </c>
      <c r="Q754" s="387">
        <v>1543.08</v>
      </c>
      <c r="R754">
        <v>200.60040000000001</v>
      </c>
      <c r="S754">
        <v>1743.6803999999997</v>
      </c>
      <c r="T754" s="388">
        <v>44454</v>
      </c>
      <c r="U754">
        <v>0</v>
      </c>
      <c r="V754" t="s">
        <v>831</v>
      </c>
      <c r="W754" s="388">
        <v>44461</v>
      </c>
      <c r="X754">
        <v>163</v>
      </c>
      <c r="Y754">
        <v>0</v>
      </c>
      <c r="Z754">
        <v>0</v>
      </c>
      <c r="AA754" t="s">
        <v>1758</v>
      </c>
      <c r="AB754" t="s">
        <v>826</v>
      </c>
      <c r="AD754" t="s">
        <v>2045</v>
      </c>
      <c r="AE754" t="s">
        <v>2046</v>
      </c>
      <c r="AI754" t="s">
        <v>1761</v>
      </c>
      <c r="AL754" t="s">
        <v>2919</v>
      </c>
      <c r="AM754">
        <v>6</v>
      </c>
      <c r="AN754" t="s">
        <v>2920</v>
      </c>
      <c r="AO754" t="s">
        <v>2921</v>
      </c>
      <c r="AP754">
        <v>0</v>
      </c>
      <c r="AQ754" s="388">
        <v>44458</v>
      </c>
      <c r="AS754" t="s">
        <v>2806</v>
      </c>
      <c r="AT754" s="388">
        <v>44460</v>
      </c>
      <c r="AU754" t="s">
        <v>1756</v>
      </c>
      <c r="AV754" t="s">
        <v>1756</v>
      </c>
      <c r="AZ754" t="s">
        <v>2807</v>
      </c>
      <c r="BA754" t="s">
        <v>1767</v>
      </c>
      <c r="BB754" t="s">
        <v>2999</v>
      </c>
      <c r="BC754" t="s">
        <v>3000</v>
      </c>
      <c r="BD754" t="s">
        <v>826</v>
      </c>
      <c r="BE754" t="s">
        <v>1756</v>
      </c>
      <c r="BF754" t="s">
        <v>826</v>
      </c>
    </row>
    <row r="755" spans="1:58">
      <c r="A755" t="s">
        <v>829</v>
      </c>
      <c r="B755">
        <v>6</v>
      </c>
      <c r="C755">
        <v>0</v>
      </c>
      <c r="D755">
        <v>9845</v>
      </c>
      <c r="E755" t="s">
        <v>3001</v>
      </c>
      <c r="F755">
        <v>53510602</v>
      </c>
      <c r="G755" t="s">
        <v>2041</v>
      </c>
      <c r="H755">
        <v>0</v>
      </c>
      <c r="I755" t="s">
        <v>2042</v>
      </c>
      <c r="J755">
        <v>60</v>
      </c>
      <c r="K755">
        <v>5</v>
      </c>
      <c r="L755" t="s">
        <v>1771</v>
      </c>
      <c r="M755" t="s">
        <v>1756</v>
      </c>
      <c r="N755" t="s">
        <v>1756</v>
      </c>
      <c r="O755" t="s">
        <v>2043</v>
      </c>
      <c r="P755" t="s">
        <v>1757</v>
      </c>
      <c r="Q755" s="387">
        <v>300</v>
      </c>
      <c r="R755">
        <v>39</v>
      </c>
      <c r="S755">
        <v>338.99999999999994</v>
      </c>
      <c r="T755" s="388">
        <v>44454</v>
      </c>
      <c r="U755">
        <v>0</v>
      </c>
      <c r="V755" t="s">
        <v>831</v>
      </c>
      <c r="W755" s="388">
        <v>44461</v>
      </c>
      <c r="X755">
        <v>163</v>
      </c>
      <c r="Y755">
        <v>0</v>
      </c>
      <c r="Z755">
        <v>0</v>
      </c>
      <c r="AA755" t="s">
        <v>1758</v>
      </c>
      <c r="AB755" t="s">
        <v>826</v>
      </c>
      <c r="AD755" t="s">
        <v>2045</v>
      </c>
      <c r="AE755" t="s">
        <v>2046</v>
      </c>
      <c r="AI755" t="s">
        <v>1761</v>
      </c>
      <c r="AL755" t="s">
        <v>2833</v>
      </c>
      <c r="AM755">
        <v>6</v>
      </c>
      <c r="AN755" t="s">
        <v>2834</v>
      </c>
      <c r="AO755" t="s">
        <v>1808</v>
      </c>
      <c r="AP755">
        <v>0</v>
      </c>
      <c r="AQ755" s="388">
        <v>44458</v>
      </c>
      <c r="AS755" t="s">
        <v>2806</v>
      </c>
      <c r="AT755" s="388">
        <v>44460</v>
      </c>
      <c r="AU755" t="s">
        <v>1756</v>
      </c>
      <c r="AV755" t="s">
        <v>1756</v>
      </c>
      <c r="AZ755" t="s">
        <v>2807</v>
      </c>
      <c r="BA755" t="s">
        <v>1767</v>
      </c>
      <c r="BB755" t="s">
        <v>3002</v>
      </c>
      <c r="BC755" t="s">
        <v>3003</v>
      </c>
      <c r="BD755" t="s">
        <v>826</v>
      </c>
      <c r="BE755" t="s">
        <v>1756</v>
      </c>
      <c r="BF755" t="s">
        <v>826</v>
      </c>
    </row>
    <row r="756" spans="1:58">
      <c r="A756" t="s">
        <v>829</v>
      </c>
      <c r="B756">
        <v>6</v>
      </c>
      <c r="C756">
        <v>0</v>
      </c>
      <c r="D756">
        <v>9845</v>
      </c>
      <c r="E756" t="s">
        <v>3001</v>
      </c>
      <c r="F756">
        <v>53510602</v>
      </c>
      <c r="G756" t="s">
        <v>2041</v>
      </c>
      <c r="H756">
        <v>0</v>
      </c>
      <c r="I756" t="s">
        <v>2042</v>
      </c>
      <c r="J756">
        <v>60</v>
      </c>
      <c r="K756">
        <v>6</v>
      </c>
      <c r="L756" t="s">
        <v>1771</v>
      </c>
      <c r="M756" t="s">
        <v>1756</v>
      </c>
      <c r="N756" t="s">
        <v>1756</v>
      </c>
      <c r="O756" t="s">
        <v>2043</v>
      </c>
      <c r="P756" t="s">
        <v>1757</v>
      </c>
      <c r="Q756" s="387">
        <v>360</v>
      </c>
      <c r="R756">
        <v>46.800000000000004</v>
      </c>
      <c r="S756">
        <v>406.79999999999995</v>
      </c>
      <c r="T756" s="388">
        <v>44454</v>
      </c>
      <c r="U756">
        <v>0</v>
      </c>
      <c r="V756" t="s">
        <v>831</v>
      </c>
      <c r="W756" s="388">
        <v>44461</v>
      </c>
      <c r="X756">
        <v>163</v>
      </c>
      <c r="Y756">
        <v>0</v>
      </c>
      <c r="Z756">
        <v>0</v>
      </c>
      <c r="AA756" t="s">
        <v>1758</v>
      </c>
      <c r="AB756" t="s">
        <v>826</v>
      </c>
      <c r="AD756" t="s">
        <v>2045</v>
      </c>
      <c r="AE756" t="s">
        <v>2046</v>
      </c>
      <c r="AI756" t="s">
        <v>1761</v>
      </c>
      <c r="AL756" t="s">
        <v>2833</v>
      </c>
      <c r="AM756">
        <v>6</v>
      </c>
      <c r="AN756" t="s">
        <v>2834</v>
      </c>
      <c r="AO756" t="s">
        <v>1808</v>
      </c>
      <c r="AP756">
        <v>0</v>
      </c>
      <c r="AQ756" s="388">
        <v>44458</v>
      </c>
      <c r="AS756" t="s">
        <v>2806</v>
      </c>
      <c r="AT756" s="388">
        <v>44460</v>
      </c>
      <c r="AU756" t="s">
        <v>1756</v>
      </c>
      <c r="AV756" t="s">
        <v>1756</v>
      </c>
      <c r="AZ756" t="s">
        <v>2807</v>
      </c>
      <c r="BA756" t="s">
        <v>1767</v>
      </c>
      <c r="BB756" t="s">
        <v>3004</v>
      </c>
      <c r="BC756" t="s">
        <v>3005</v>
      </c>
      <c r="BD756" t="s">
        <v>826</v>
      </c>
      <c r="BE756" t="s">
        <v>1756</v>
      </c>
      <c r="BF756" t="s">
        <v>826</v>
      </c>
    </row>
    <row r="757" spans="1:58">
      <c r="A757" t="s">
        <v>829</v>
      </c>
      <c r="B757">
        <v>6</v>
      </c>
      <c r="C757">
        <v>0</v>
      </c>
      <c r="D757">
        <v>9845</v>
      </c>
      <c r="E757" t="s">
        <v>3001</v>
      </c>
      <c r="F757">
        <v>53510602</v>
      </c>
      <c r="G757" t="s">
        <v>2041</v>
      </c>
      <c r="H757">
        <v>0</v>
      </c>
      <c r="I757" t="s">
        <v>2042</v>
      </c>
      <c r="J757">
        <v>60</v>
      </c>
      <c r="K757">
        <v>6</v>
      </c>
      <c r="L757" t="s">
        <v>1771</v>
      </c>
      <c r="M757" t="s">
        <v>1756</v>
      </c>
      <c r="N757" t="s">
        <v>1756</v>
      </c>
      <c r="O757" t="s">
        <v>2043</v>
      </c>
      <c r="P757" t="s">
        <v>1757</v>
      </c>
      <c r="Q757" s="387">
        <v>360</v>
      </c>
      <c r="R757">
        <v>46.800000000000004</v>
      </c>
      <c r="S757">
        <v>406.79999999999995</v>
      </c>
      <c r="T757" s="388">
        <v>44454</v>
      </c>
      <c r="U757">
        <v>0</v>
      </c>
      <c r="V757" t="s">
        <v>831</v>
      </c>
      <c r="W757" s="388">
        <v>44461</v>
      </c>
      <c r="X757">
        <v>163</v>
      </c>
      <c r="Y757">
        <v>0</v>
      </c>
      <c r="Z757">
        <v>0</v>
      </c>
      <c r="AA757" t="s">
        <v>1758</v>
      </c>
      <c r="AB757" t="s">
        <v>826</v>
      </c>
      <c r="AD757" t="s">
        <v>2045</v>
      </c>
      <c r="AE757" t="s">
        <v>2046</v>
      </c>
      <c r="AI757" t="s">
        <v>1761</v>
      </c>
      <c r="AL757" t="s">
        <v>2833</v>
      </c>
      <c r="AM757">
        <v>6</v>
      </c>
      <c r="AN757" t="s">
        <v>2834</v>
      </c>
      <c r="AO757" t="s">
        <v>1808</v>
      </c>
      <c r="AP757">
        <v>0</v>
      </c>
      <c r="AQ757" s="388">
        <v>44458</v>
      </c>
      <c r="AS757" t="s">
        <v>2806</v>
      </c>
      <c r="AT757" s="388">
        <v>44460</v>
      </c>
      <c r="AU757" t="s">
        <v>1756</v>
      </c>
      <c r="AV757" t="s">
        <v>1756</v>
      </c>
      <c r="AZ757" t="s">
        <v>2807</v>
      </c>
      <c r="BA757" t="s">
        <v>1767</v>
      </c>
      <c r="BB757" t="s">
        <v>3004</v>
      </c>
      <c r="BC757" t="s">
        <v>3005</v>
      </c>
      <c r="BD757" t="s">
        <v>826</v>
      </c>
      <c r="BE757" t="s">
        <v>1756</v>
      </c>
      <c r="BF757" t="s">
        <v>826</v>
      </c>
    </row>
    <row r="758" spans="1:58">
      <c r="A758" t="s">
        <v>829</v>
      </c>
      <c r="B758">
        <v>6</v>
      </c>
      <c r="C758">
        <v>0</v>
      </c>
      <c r="D758">
        <v>9845</v>
      </c>
      <c r="E758" t="s">
        <v>3001</v>
      </c>
      <c r="F758">
        <v>53510602</v>
      </c>
      <c r="G758" t="s">
        <v>2041</v>
      </c>
      <c r="H758">
        <v>0</v>
      </c>
      <c r="I758" t="s">
        <v>2052</v>
      </c>
      <c r="J758">
        <v>75</v>
      </c>
      <c r="K758">
        <v>5</v>
      </c>
      <c r="L758" t="s">
        <v>1771</v>
      </c>
      <c r="M758" t="s">
        <v>1756</v>
      </c>
      <c r="N758" t="s">
        <v>1756</v>
      </c>
      <c r="O758" t="s">
        <v>2053</v>
      </c>
      <c r="P758" t="s">
        <v>1757</v>
      </c>
      <c r="Q758" s="387">
        <v>375</v>
      </c>
      <c r="R758">
        <v>48.75</v>
      </c>
      <c r="S758">
        <v>423.74999999999994</v>
      </c>
      <c r="T758" s="388">
        <v>44454</v>
      </c>
      <c r="U758">
        <v>0</v>
      </c>
      <c r="V758" t="s">
        <v>831</v>
      </c>
      <c r="W758" s="388">
        <v>44461</v>
      </c>
      <c r="X758">
        <v>163</v>
      </c>
      <c r="Y758">
        <v>0</v>
      </c>
      <c r="Z758">
        <v>0</v>
      </c>
      <c r="AA758" t="s">
        <v>1758</v>
      </c>
      <c r="AB758" t="s">
        <v>826</v>
      </c>
      <c r="AD758" t="s">
        <v>2045</v>
      </c>
      <c r="AE758" t="s">
        <v>2046</v>
      </c>
      <c r="AI758" t="s">
        <v>1761</v>
      </c>
      <c r="AL758" t="s">
        <v>2833</v>
      </c>
      <c r="AM758">
        <v>6</v>
      </c>
      <c r="AN758" t="s">
        <v>2834</v>
      </c>
      <c r="AO758" t="s">
        <v>1808</v>
      </c>
      <c r="AP758">
        <v>0</v>
      </c>
      <c r="AQ758" s="388">
        <v>44458</v>
      </c>
      <c r="AS758" t="s">
        <v>2806</v>
      </c>
      <c r="AT758" s="388">
        <v>44460</v>
      </c>
      <c r="AU758" t="s">
        <v>1756</v>
      </c>
      <c r="AV758" t="s">
        <v>1756</v>
      </c>
      <c r="AZ758" t="s">
        <v>2807</v>
      </c>
      <c r="BA758" t="s">
        <v>1767</v>
      </c>
      <c r="BB758" t="s">
        <v>3006</v>
      </c>
      <c r="BC758" t="s">
        <v>3007</v>
      </c>
      <c r="BD758" t="s">
        <v>826</v>
      </c>
      <c r="BE758" t="s">
        <v>1756</v>
      </c>
      <c r="BF758" t="s">
        <v>826</v>
      </c>
    </row>
    <row r="759" spans="1:58">
      <c r="A759" t="s">
        <v>829</v>
      </c>
      <c r="B759">
        <v>6</v>
      </c>
      <c r="C759">
        <v>0</v>
      </c>
      <c r="D759">
        <v>9845</v>
      </c>
      <c r="E759" t="s">
        <v>3001</v>
      </c>
      <c r="F759">
        <v>53510602</v>
      </c>
      <c r="G759" t="s">
        <v>2041</v>
      </c>
      <c r="H759">
        <v>0</v>
      </c>
      <c r="I759" t="s">
        <v>2052</v>
      </c>
      <c r="J759">
        <v>75</v>
      </c>
      <c r="K759">
        <v>12</v>
      </c>
      <c r="L759" t="s">
        <v>1771</v>
      </c>
      <c r="M759" t="s">
        <v>1756</v>
      </c>
      <c r="N759" t="s">
        <v>1756</v>
      </c>
      <c r="O759" t="s">
        <v>2053</v>
      </c>
      <c r="P759" t="s">
        <v>1757</v>
      </c>
      <c r="Q759" s="387">
        <v>900</v>
      </c>
      <c r="R759">
        <v>117</v>
      </c>
      <c r="S759">
        <v>1016.9999999999999</v>
      </c>
      <c r="T759" s="388">
        <v>44454</v>
      </c>
      <c r="U759">
        <v>0</v>
      </c>
      <c r="V759" t="s">
        <v>831</v>
      </c>
      <c r="W759" s="388">
        <v>44461</v>
      </c>
      <c r="X759">
        <v>163</v>
      </c>
      <c r="Y759">
        <v>0</v>
      </c>
      <c r="Z759">
        <v>0</v>
      </c>
      <c r="AA759" t="s">
        <v>1758</v>
      </c>
      <c r="AB759" t="s">
        <v>826</v>
      </c>
      <c r="AD759" t="s">
        <v>2045</v>
      </c>
      <c r="AE759" t="s">
        <v>2046</v>
      </c>
      <c r="AI759" t="s">
        <v>1761</v>
      </c>
      <c r="AL759" t="s">
        <v>2833</v>
      </c>
      <c r="AM759">
        <v>6</v>
      </c>
      <c r="AN759" t="s">
        <v>2834</v>
      </c>
      <c r="AO759" t="s">
        <v>1808</v>
      </c>
      <c r="AP759">
        <v>0</v>
      </c>
      <c r="AQ759" s="388">
        <v>44458</v>
      </c>
      <c r="AS759" t="s">
        <v>2806</v>
      </c>
      <c r="AT759" s="388">
        <v>44460</v>
      </c>
      <c r="AU759" t="s">
        <v>1756</v>
      </c>
      <c r="AV759" t="s">
        <v>1756</v>
      </c>
      <c r="AZ759" t="s">
        <v>2807</v>
      </c>
      <c r="BA759" t="s">
        <v>1767</v>
      </c>
      <c r="BB759" t="s">
        <v>3008</v>
      </c>
      <c r="BC759" t="s">
        <v>3009</v>
      </c>
      <c r="BD759" t="s">
        <v>826</v>
      </c>
      <c r="BE759" t="s">
        <v>1756</v>
      </c>
      <c r="BF759" t="s">
        <v>826</v>
      </c>
    </row>
    <row r="760" spans="1:58">
      <c r="A760" t="s">
        <v>829</v>
      </c>
      <c r="B760">
        <v>6</v>
      </c>
      <c r="C760">
        <v>0</v>
      </c>
      <c r="D760">
        <v>9845</v>
      </c>
      <c r="E760" t="s">
        <v>3001</v>
      </c>
      <c r="F760">
        <v>53510602</v>
      </c>
      <c r="G760" t="s">
        <v>2041</v>
      </c>
      <c r="H760">
        <v>0</v>
      </c>
      <c r="I760" t="s">
        <v>2052</v>
      </c>
      <c r="J760">
        <v>75</v>
      </c>
      <c r="K760">
        <v>12</v>
      </c>
      <c r="L760" t="s">
        <v>1771</v>
      </c>
      <c r="M760" t="s">
        <v>1756</v>
      </c>
      <c r="N760" t="s">
        <v>1756</v>
      </c>
      <c r="O760" t="s">
        <v>2053</v>
      </c>
      <c r="P760" t="s">
        <v>1757</v>
      </c>
      <c r="Q760" s="387">
        <v>900</v>
      </c>
      <c r="R760">
        <v>117</v>
      </c>
      <c r="S760">
        <v>1016.9999999999999</v>
      </c>
      <c r="T760" s="388">
        <v>44454</v>
      </c>
      <c r="U760">
        <v>0</v>
      </c>
      <c r="V760" t="s">
        <v>831</v>
      </c>
      <c r="W760" s="388">
        <v>44461</v>
      </c>
      <c r="X760">
        <v>163</v>
      </c>
      <c r="Y760">
        <v>0</v>
      </c>
      <c r="Z760">
        <v>0</v>
      </c>
      <c r="AA760" t="s">
        <v>1758</v>
      </c>
      <c r="AB760" t="s">
        <v>826</v>
      </c>
      <c r="AD760" t="s">
        <v>2045</v>
      </c>
      <c r="AE760" t="s">
        <v>2046</v>
      </c>
      <c r="AI760" t="s">
        <v>1761</v>
      </c>
      <c r="AL760" t="s">
        <v>2833</v>
      </c>
      <c r="AM760">
        <v>6</v>
      </c>
      <c r="AN760" t="s">
        <v>2834</v>
      </c>
      <c r="AO760" t="s">
        <v>1808</v>
      </c>
      <c r="AP760">
        <v>0</v>
      </c>
      <c r="AQ760" s="388">
        <v>44458</v>
      </c>
      <c r="AS760" t="s">
        <v>2806</v>
      </c>
      <c r="AT760" s="388">
        <v>44460</v>
      </c>
      <c r="AU760" t="s">
        <v>1756</v>
      </c>
      <c r="AV760" t="s">
        <v>1756</v>
      </c>
      <c r="AZ760" t="s">
        <v>2807</v>
      </c>
      <c r="BA760" t="s">
        <v>1767</v>
      </c>
      <c r="BB760" t="s">
        <v>3008</v>
      </c>
      <c r="BC760" t="s">
        <v>3009</v>
      </c>
      <c r="BD760" t="s">
        <v>826</v>
      </c>
      <c r="BE760" t="s">
        <v>1756</v>
      </c>
      <c r="BF760" t="s">
        <v>826</v>
      </c>
    </row>
    <row r="761" spans="1:58">
      <c r="A761" t="s">
        <v>829</v>
      </c>
      <c r="B761">
        <v>6</v>
      </c>
      <c r="C761">
        <v>0</v>
      </c>
      <c r="D761">
        <v>9845</v>
      </c>
      <c r="E761" t="s">
        <v>3001</v>
      </c>
      <c r="F761">
        <v>53510602</v>
      </c>
      <c r="G761" t="s">
        <v>2041</v>
      </c>
      <c r="H761">
        <v>0</v>
      </c>
      <c r="I761" t="s">
        <v>2052</v>
      </c>
      <c r="J761">
        <v>75</v>
      </c>
      <c r="K761">
        <v>12</v>
      </c>
      <c r="L761" t="s">
        <v>1771</v>
      </c>
      <c r="M761" t="s">
        <v>1756</v>
      </c>
      <c r="N761" t="s">
        <v>1756</v>
      </c>
      <c r="O761" t="s">
        <v>2053</v>
      </c>
      <c r="P761" t="s">
        <v>1757</v>
      </c>
      <c r="Q761" s="387">
        <v>900</v>
      </c>
      <c r="R761">
        <v>117</v>
      </c>
      <c r="S761">
        <v>1016.9999999999999</v>
      </c>
      <c r="T761" s="388">
        <v>44454</v>
      </c>
      <c r="U761">
        <v>0</v>
      </c>
      <c r="V761" t="s">
        <v>831</v>
      </c>
      <c r="W761" s="388">
        <v>44461</v>
      </c>
      <c r="X761">
        <v>163</v>
      </c>
      <c r="Y761">
        <v>0</v>
      </c>
      <c r="Z761">
        <v>0</v>
      </c>
      <c r="AA761" t="s">
        <v>1758</v>
      </c>
      <c r="AB761" t="s">
        <v>826</v>
      </c>
      <c r="AD761" t="s">
        <v>2045</v>
      </c>
      <c r="AE761" t="s">
        <v>2046</v>
      </c>
      <c r="AI761" t="s">
        <v>1761</v>
      </c>
      <c r="AL761" t="s">
        <v>2833</v>
      </c>
      <c r="AM761">
        <v>6</v>
      </c>
      <c r="AN761" t="s">
        <v>2834</v>
      </c>
      <c r="AO761" t="s">
        <v>1808</v>
      </c>
      <c r="AP761">
        <v>0</v>
      </c>
      <c r="AQ761" s="388">
        <v>44458</v>
      </c>
      <c r="AS761" t="s">
        <v>2806</v>
      </c>
      <c r="AT761" s="388">
        <v>44460</v>
      </c>
      <c r="AU761" t="s">
        <v>1756</v>
      </c>
      <c r="AV761" t="s">
        <v>1756</v>
      </c>
      <c r="AZ761" t="s">
        <v>2807</v>
      </c>
      <c r="BA761" t="s">
        <v>1767</v>
      </c>
      <c r="BB761" t="s">
        <v>3008</v>
      </c>
      <c r="BC761" t="s">
        <v>3009</v>
      </c>
      <c r="BD761" t="s">
        <v>826</v>
      </c>
      <c r="BE761" t="s">
        <v>1756</v>
      </c>
      <c r="BF761" t="s">
        <v>826</v>
      </c>
    </row>
    <row r="762" spans="1:58">
      <c r="A762" t="s">
        <v>829</v>
      </c>
      <c r="B762">
        <v>6</v>
      </c>
      <c r="C762">
        <v>0</v>
      </c>
      <c r="D762">
        <v>9845</v>
      </c>
      <c r="E762" t="s">
        <v>3001</v>
      </c>
      <c r="F762">
        <v>53510602</v>
      </c>
      <c r="G762" t="s">
        <v>2041</v>
      </c>
      <c r="H762">
        <v>0</v>
      </c>
      <c r="I762" t="s">
        <v>2056</v>
      </c>
      <c r="J762">
        <v>210</v>
      </c>
      <c r="K762">
        <v>7</v>
      </c>
      <c r="L762" t="s">
        <v>1755</v>
      </c>
      <c r="M762" t="s">
        <v>1756</v>
      </c>
      <c r="N762" t="s">
        <v>1756</v>
      </c>
      <c r="P762" t="s">
        <v>1757</v>
      </c>
      <c r="Q762" s="387">
        <v>1470</v>
      </c>
      <c r="R762">
        <v>191.1</v>
      </c>
      <c r="S762">
        <v>1661.1</v>
      </c>
      <c r="T762" s="388">
        <v>44454</v>
      </c>
      <c r="U762">
        <v>0</v>
      </c>
      <c r="V762" t="s">
        <v>831</v>
      </c>
      <c r="W762" s="388">
        <v>44461</v>
      </c>
      <c r="X762">
        <v>163</v>
      </c>
      <c r="Y762">
        <v>0</v>
      </c>
      <c r="Z762">
        <v>0</v>
      </c>
      <c r="AA762" t="s">
        <v>1758</v>
      </c>
      <c r="AB762" t="s">
        <v>826</v>
      </c>
      <c r="AD762" t="s">
        <v>2045</v>
      </c>
      <c r="AE762" t="s">
        <v>2046</v>
      </c>
      <c r="AI762" t="s">
        <v>1761</v>
      </c>
      <c r="AL762" t="s">
        <v>2833</v>
      </c>
      <c r="AM762">
        <v>6</v>
      </c>
      <c r="AN762" t="s">
        <v>2834</v>
      </c>
      <c r="AO762" t="s">
        <v>1808</v>
      </c>
      <c r="AP762">
        <v>0</v>
      </c>
      <c r="AQ762" s="388">
        <v>44458</v>
      </c>
      <c r="AS762" t="s">
        <v>2806</v>
      </c>
      <c r="AT762" s="388">
        <v>44460</v>
      </c>
      <c r="AU762" t="s">
        <v>1756</v>
      </c>
      <c r="AV762" t="s">
        <v>1756</v>
      </c>
      <c r="AZ762" t="s">
        <v>2807</v>
      </c>
      <c r="BA762" t="s">
        <v>1767</v>
      </c>
      <c r="BB762" t="s">
        <v>3010</v>
      </c>
      <c r="BC762" t="s">
        <v>3011</v>
      </c>
      <c r="BD762" t="s">
        <v>826</v>
      </c>
      <c r="BE762" t="s">
        <v>1756</v>
      </c>
      <c r="BF762" t="s">
        <v>826</v>
      </c>
    </row>
    <row r="763" spans="1:58">
      <c r="A763" t="s">
        <v>829</v>
      </c>
      <c r="B763">
        <v>6</v>
      </c>
      <c r="C763">
        <v>0</v>
      </c>
      <c r="D763">
        <v>9845</v>
      </c>
      <c r="E763" t="s">
        <v>3001</v>
      </c>
      <c r="F763">
        <v>53510602</v>
      </c>
      <c r="G763" t="s">
        <v>2041</v>
      </c>
      <c r="H763">
        <v>0</v>
      </c>
      <c r="I763" t="s">
        <v>518</v>
      </c>
      <c r="J763">
        <v>95</v>
      </c>
      <c r="K763">
        <v>4</v>
      </c>
      <c r="L763" t="s">
        <v>1771</v>
      </c>
      <c r="M763" t="s">
        <v>1756</v>
      </c>
      <c r="N763" t="s">
        <v>1756</v>
      </c>
      <c r="O763" t="s">
        <v>2059</v>
      </c>
      <c r="P763" t="s">
        <v>1757</v>
      </c>
      <c r="Q763" s="387">
        <v>380</v>
      </c>
      <c r="R763">
        <v>49.4</v>
      </c>
      <c r="S763">
        <v>429.4</v>
      </c>
      <c r="T763" s="388">
        <v>44454</v>
      </c>
      <c r="U763">
        <v>0</v>
      </c>
      <c r="V763" t="s">
        <v>831</v>
      </c>
      <c r="W763" s="388">
        <v>44461</v>
      </c>
      <c r="X763">
        <v>163</v>
      </c>
      <c r="Y763">
        <v>0</v>
      </c>
      <c r="Z763">
        <v>0</v>
      </c>
      <c r="AA763" t="s">
        <v>1758</v>
      </c>
      <c r="AB763" t="s">
        <v>826</v>
      </c>
      <c r="AD763" t="s">
        <v>2045</v>
      </c>
      <c r="AE763" t="s">
        <v>2046</v>
      </c>
      <c r="AI763" t="s">
        <v>1761</v>
      </c>
      <c r="AL763" t="s">
        <v>2833</v>
      </c>
      <c r="AM763">
        <v>6</v>
      </c>
      <c r="AN763" t="s">
        <v>2834</v>
      </c>
      <c r="AO763" t="s">
        <v>1808</v>
      </c>
      <c r="AP763">
        <v>0</v>
      </c>
      <c r="AQ763" s="388">
        <v>44458</v>
      </c>
      <c r="AS763" t="s">
        <v>2806</v>
      </c>
      <c r="AT763" s="388">
        <v>44460</v>
      </c>
      <c r="AU763" t="s">
        <v>1756</v>
      </c>
      <c r="AV763" t="s">
        <v>1756</v>
      </c>
      <c r="AZ763" t="s">
        <v>2807</v>
      </c>
      <c r="BA763" t="s">
        <v>1767</v>
      </c>
      <c r="BB763" t="s">
        <v>3012</v>
      </c>
      <c r="BC763" t="s">
        <v>3013</v>
      </c>
      <c r="BD763" t="s">
        <v>826</v>
      </c>
      <c r="BE763" t="s">
        <v>1756</v>
      </c>
      <c r="BF763" t="s">
        <v>826</v>
      </c>
    </row>
    <row r="764" spans="1:58">
      <c r="A764" t="s">
        <v>829</v>
      </c>
      <c r="B764">
        <v>6</v>
      </c>
      <c r="C764">
        <v>0</v>
      </c>
      <c r="D764">
        <v>9845</v>
      </c>
      <c r="E764" t="s">
        <v>3001</v>
      </c>
      <c r="F764">
        <v>53510602</v>
      </c>
      <c r="G764" t="s">
        <v>2041</v>
      </c>
      <c r="H764">
        <v>0</v>
      </c>
      <c r="I764" t="s">
        <v>2062</v>
      </c>
      <c r="J764">
        <v>138.05000000000001</v>
      </c>
      <c r="K764">
        <v>11</v>
      </c>
      <c r="L764" t="s">
        <v>2063</v>
      </c>
      <c r="M764" t="s">
        <v>2064</v>
      </c>
      <c r="N764" t="s">
        <v>1757</v>
      </c>
      <c r="O764" t="s">
        <v>1756</v>
      </c>
      <c r="P764" t="s">
        <v>1756</v>
      </c>
      <c r="Q764" s="387">
        <v>1518.55</v>
      </c>
      <c r="R764">
        <v>197.41149999999999</v>
      </c>
      <c r="S764">
        <v>1715.9614999999999</v>
      </c>
      <c r="T764" s="388">
        <v>44454</v>
      </c>
      <c r="U764">
        <v>0</v>
      </c>
      <c r="V764" t="s">
        <v>831</v>
      </c>
      <c r="W764" s="388">
        <v>44461</v>
      </c>
      <c r="X764">
        <v>163</v>
      </c>
      <c r="Y764">
        <v>0</v>
      </c>
      <c r="Z764">
        <v>0</v>
      </c>
      <c r="AA764" t="s">
        <v>1758</v>
      </c>
      <c r="AB764" t="s">
        <v>826</v>
      </c>
      <c r="AD764" t="s">
        <v>2045</v>
      </c>
      <c r="AE764" t="s">
        <v>2046</v>
      </c>
      <c r="AI764" t="s">
        <v>1761</v>
      </c>
      <c r="AL764" t="s">
        <v>2833</v>
      </c>
      <c r="AM764">
        <v>6</v>
      </c>
      <c r="AN764" t="s">
        <v>2834</v>
      </c>
      <c r="AO764" t="s">
        <v>1808</v>
      </c>
      <c r="AP764">
        <v>0</v>
      </c>
      <c r="AQ764" s="388">
        <v>44458</v>
      </c>
      <c r="AS764" t="s">
        <v>2806</v>
      </c>
      <c r="AT764" s="388">
        <v>44460</v>
      </c>
      <c r="AU764" t="s">
        <v>1756</v>
      </c>
      <c r="AV764" t="s">
        <v>1756</v>
      </c>
      <c r="AZ764" t="s">
        <v>2807</v>
      </c>
      <c r="BA764" t="s">
        <v>1767</v>
      </c>
      <c r="BB764" t="s">
        <v>3014</v>
      </c>
      <c r="BC764" t="s">
        <v>3015</v>
      </c>
      <c r="BD764" t="s">
        <v>826</v>
      </c>
      <c r="BE764" t="s">
        <v>1756</v>
      </c>
      <c r="BF764" t="s">
        <v>826</v>
      </c>
    </row>
    <row r="765" spans="1:58">
      <c r="A765" t="s">
        <v>829</v>
      </c>
      <c r="B765">
        <v>6</v>
      </c>
      <c r="C765">
        <v>0</v>
      </c>
      <c r="D765">
        <v>9845</v>
      </c>
      <c r="E765" t="s">
        <v>3001</v>
      </c>
      <c r="F765">
        <v>53510602</v>
      </c>
      <c r="G765" t="s">
        <v>2041</v>
      </c>
      <c r="H765">
        <v>0</v>
      </c>
      <c r="I765" t="s">
        <v>2073</v>
      </c>
      <c r="J765">
        <v>243.75</v>
      </c>
      <c r="K765">
        <v>3</v>
      </c>
      <c r="L765" t="s">
        <v>1755</v>
      </c>
      <c r="M765" t="s">
        <v>2074</v>
      </c>
      <c r="N765" t="s">
        <v>1757</v>
      </c>
      <c r="O765" t="s">
        <v>1756</v>
      </c>
      <c r="P765" t="s">
        <v>1756</v>
      </c>
      <c r="Q765" s="387">
        <v>731.25</v>
      </c>
      <c r="R765">
        <v>95.0625</v>
      </c>
      <c r="S765">
        <v>826.31249999999989</v>
      </c>
      <c r="T765" s="388">
        <v>44454</v>
      </c>
      <c r="U765">
        <v>0</v>
      </c>
      <c r="V765" t="s">
        <v>831</v>
      </c>
      <c r="W765" s="388">
        <v>44461</v>
      </c>
      <c r="X765">
        <v>163</v>
      </c>
      <c r="Y765">
        <v>0</v>
      </c>
      <c r="Z765">
        <v>0</v>
      </c>
      <c r="AA765" t="s">
        <v>1758</v>
      </c>
      <c r="AB765" t="s">
        <v>826</v>
      </c>
      <c r="AD765" t="s">
        <v>2045</v>
      </c>
      <c r="AE765" t="s">
        <v>2046</v>
      </c>
      <c r="AI765" t="s">
        <v>1761</v>
      </c>
      <c r="AL765" t="s">
        <v>2833</v>
      </c>
      <c r="AM765">
        <v>6</v>
      </c>
      <c r="AN765" t="s">
        <v>2834</v>
      </c>
      <c r="AO765" t="s">
        <v>1808</v>
      </c>
      <c r="AP765">
        <v>0</v>
      </c>
      <c r="AQ765" s="388">
        <v>44458</v>
      </c>
      <c r="AS765" t="s">
        <v>2806</v>
      </c>
      <c r="AT765" s="388">
        <v>44460</v>
      </c>
      <c r="AU765" t="s">
        <v>1756</v>
      </c>
      <c r="AV765" t="s">
        <v>1756</v>
      </c>
      <c r="AZ765" t="s">
        <v>2807</v>
      </c>
      <c r="BA765" t="s">
        <v>1767</v>
      </c>
      <c r="BB765" t="s">
        <v>3016</v>
      </c>
      <c r="BC765" t="s">
        <v>3017</v>
      </c>
      <c r="BD765" t="s">
        <v>826</v>
      </c>
      <c r="BE765" t="s">
        <v>1756</v>
      </c>
      <c r="BF765" t="s">
        <v>826</v>
      </c>
    </row>
    <row r="766" spans="1:58">
      <c r="A766" t="s">
        <v>829</v>
      </c>
      <c r="B766">
        <v>6</v>
      </c>
      <c r="C766">
        <v>0</v>
      </c>
      <c r="D766">
        <v>9845</v>
      </c>
      <c r="E766" t="s">
        <v>3001</v>
      </c>
      <c r="F766">
        <v>53510602</v>
      </c>
      <c r="G766" t="s">
        <v>2041</v>
      </c>
      <c r="H766">
        <v>0</v>
      </c>
      <c r="I766" t="s">
        <v>2083</v>
      </c>
      <c r="J766">
        <v>12.21</v>
      </c>
      <c r="K766">
        <v>11</v>
      </c>
      <c r="L766" t="s">
        <v>1771</v>
      </c>
      <c r="M766" t="s">
        <v>2084</v>
      </c>
      <c r="N766" t="s">
        <v>1757</v>
      </c>
      <c r="O766" t="s">
        <v>1756</v>
      </c>
      <c r="P766" t="s">
        <v>1756</v>
      </c>
      <c r="Q766" s="387">
        <v>134.31</v>
      </c>
      <c r="R766">
        <v>17.4603</v>
      </c>
      <c r="S766">
        <v>151.77029999999999</v>
      </c>
      <c r="T766" s="388">
        <v>44454</v>
      </c>
      <c r="U766">
        <v>0</v>
      </c>
      <c r="V766" t="s">
        <v>831</v>
      </c>
      <c r="W766" s="388">
        <v>44461</v>
      </c>
      <c r="X766">
        <v>163</v>
      </c>
      <c r="Y766">
        <v>0</v>
      </c>
      <c r="Z766">
        <v>0</v>
      </c>
      <c r="AA766" t="s">
        <v>1758</v>
      </c>
      <c r="AB766" t="s">
        <v>826</v>
      </c>
      <c r="AD766" t="s">
        <v>2045</v>
      </c>
      <c r="AE766" t="s">
        <v>2046</v>
      </c>
      <c r="AI766" t="s">
        <v>1761</v>
      </c>
      <c r="AL766" t="s">
        <v>2833</v>
      </c>
      <c r="AM766">
        <v>6</v>
      </c>
      <c r="AN766" t="s">
        <v>2834</v>
      </c>
      <c r="AO766" t="s">
        <v>1808</v>
      </c>
      <c r="AP766">
        <v>0</v>
      </c>
      <c r="AQ766" s="388">
        <v>44458</v>
      </c>
      <c r="AS766" t="s">
        <v>2806</v>
      </c>
      <c r="AT766" s="388">
        <v>44460</v>
      </c>
      <c r="AU766" t="s">
        <v>1756</v>
      </c>
      <c r="AV766" t="s">
        <v>1756</v>
      </c>
      <c r="AZ766" t="s">
        <v>2807</v>
      </c>
      <c r="BA766" t="s">
        <v>1767</v>
      </c>
      <c r="BB766" t="s">
        <v>3018</v>
      </c>
      <c r="BC766" t="s">
        <v>3019</v>
      </c>
      <c r="BD766" t="s">
        <v>826</v>
      </c>
      <c r="BE766" t="s">
        <v>1756</v>
      </c>
      <c r="BF766" t="s">
        <v>826</v>
      </c>
    </row>
    <row r="767" spans="1:58">
      <c r="A767" t="s">
        <v>829</v>
      </c>
      <c r="B767">
        <v>6</v>
      </c>
      <c r="C767">
        <v>0</v>
      </c>
      <c r="D767">
        <v>9845</v>
      </c>
      <c r="E767" t="s">
        <v>3001</v>
      </c>
      <c r="F767">
        <v>53510602</v>
      </c>
      <c r="G767" t="s">
        <v>2041</v>
      </c>
      <c r="H767">
        <v>0</v>
      </c>
      <c r="I767" t="s">
        <v>2095</v>
      </c>
      <c r="J767">
        <v>138.44999999999999</v>
      </c>
      <c r="K767">
        <v>11</v>
      </c>
      <c r="L767" t="s">
        <v>2063</v>
      </c>
      <c r="M767" t="s">
        <v>2096</v>
      </c>
      <c r="N767" t="s">
        <v>1757</v>
      </c>
      <c r="O767" t="s">
        <v>1756</v>
      </c>
      <c r="P767" t="s">
        <v>1756</v>
      </c>
      <c r="Q767" s="387">
        <v>1522.95</v>
      </c>
      <c r="R767">
        <v>197.98350000000002</v>
      </c>
      <c r="S767">
        <v>1720.9334999999999</v>
      </c>
      <c r="T767" s="388">
        <v>44454</v>
      </c>
      <c r="U767">
        <v>0</v>
      </c>
      <c r="V767" t="s">
        <v>831</v>
      </c>
      <c r="W767" s="388">
        <v>44461</v>
      </c>
      <c r="X767">
        <v>163</v>
      </c>
      <c r="Y767">
        <v>0</v>
      </c>
      <c r="Z767">
        <v>0</v>
      </c>
      <c r="AA767" t="s">
        <v>1758</v>
      </c>
      <c r="AB767" t="s">
        <v>826</v>
      </c>
      <c r="AD767" t="s">
        <v>2045</v>
      </c>
      <c r="AE767" t="s">
        <v>2046</v>
      </c>
      <c r="AI767" t="s">
        <v>1761</v>
      </c>
      <c r="AL767" t="s">
        <v>2833</v>
      </c>
      <c r="AM767">
        <v>6</v>
      </c>
      <c r="AN767" t="s">
        <v>2834</v>
      </c>
      <c r="AO767" t="s">
        <v>1808</v>
      </c>
      <c r="AP767">
        <v>0</v>
      </c>
      <c r="AQ767" s="388">
        <v>44458</v>
      </c>
      <c r="AS767" t="s">
        <v>2806</v>
      </c>
      <c r="AT767" s="388">
        <v>44460</v>
      </c>
      <c r="AU767" t="s">
        <v>1756</v>
      </c>
      <c r="AV767" t="s">
        <v>1756</v>
      </c>
      <c r="AZ767" t="s">
        <v>2807</v>
      </c>
      <c r="BA767" t="s">
        <v>1767</v>
      </c>
      <c r="BB767" t="s">
        <v>3020</v>
      </c>
      <c r="BC767" t="s">
        <v>3021</v>
      </c>
      <c r="BD767" t="s">
        <v>826</v>
      </c>
      <c r="BE767" t="s">
        <v>1756</v>
      </c>
      <c r="BF767" t="s">
        <v>826</v>
      </c>
    </row>
    <row r="768" spans="1:58">
      <c r="A768" t="s">
        <v>829</v>
      </c>
      <c r="B768">
        <v>6</v>
      </c>
      <c r="C768">
        <v>0</v>
      </c>
      <c r="D768">
        <v>9845</v>
      </c>
      <c r="E768" t="s">
        <v>3001</v>
      </c>
      <c r="F768">
        <v>53510602</v>
      </c>
      <c r="G768" t="s">
        <v>2041</v>
      </c>
      <c r="H768">
        <v>0</v>
      </c>
      <c r="I768" t="s">
        <v>2247</v>
      </c>
      <c r="J768">
        <v>131.47999999999999</v>
      </c>
      <c r="K768">
        <v>11</v>
      </c>
      <c r="L768" t="s">
        <v>2063</v>
      </c>
      <c r="M768" t="s">
        <v>2248</v>
      </c>
      <c r="N768" t="s">
        <v>1757</v>
      </c>
      <c r="O768" t="s">
        <v>1756</v>
      </c>
      <c r="P768" t="s">
        <v>1756</v>
      </c>
      <c r="Q768" s="387">
        <v>1446.28</v>
      </c>
      <c r="R768">
        <v>188.0164</v>
      </c>
      <c r="S768">
        <v>1634.2963999999997</v>
      </c>
      <c r="T768" s="388">
        <v>44454</v>
      </c>
      <c r="U768">
        <v>0</v>
      </c>
      <c r="V768" t="s">
        <v>831</v>
      </c>
      <c r="W768" s="388">
        <v>44461</v>
      </c>
      <c r="X768">
        <v>163</v>
      </c>
      <c r="Y768">
        <v>0</v>
      </c>
      <c r="Z768">
        <v>0</v>
      </c>
      <c r="AA768" t="s">
        <v>1758</v>
      </c>
      <c r="AB768" t="s">
        <v>826</v>
      </c>
      <c r="AD768" t="s">
        <v>2045</v>
      </c>
      <c r="AE768" t="s">
        <v>2046</v>
      </c>
      <c r="AI768" t="s">
        <v>1761</v>
      </c>
      <c r="AL768" t="s">
        <v>2833</v>
      </c>
      <c r="AM768">
        <v>6</v>
      </c>
      <c r="AN768" t="s">
        <v>2834</v>
      </c>
      <c r="AO768" t="s">
        <v>1808</v>
      </c>
      <c r="AP768">
        <v>0</v>
      </c>
      <c r="AQ768" s="388">
        <v>44458</v>
      </c>
      <c r="AS768" t="s">
        <v>2806</v>
      </c>
      <c r="AT768" s="388">
        <v>44460</v>
      </c>
      <c r="AU768" t="s">
        <v>1756</v>
      </c>
      <c r="AV768" t="s">
        <v>1756</v>
      </c>
      <c r="AZ768" t="s">
        <v>2807</v>
      </c>
      <c r="BA768" t="s">
        <v>1767</v>
      </c>
      <c r="BB768" t="s">
        <v>3022</v>
      </c>
      <c r="BC768" t="s">
        <v>3023</v>
      </c>
      <c r="BD768" t="s">
        <v>826</v>
      </c>
      <c r="BE768" t="s">
        <v>1756</v>
      </c>
      <c r="BF768" t="s">
        <v>826</v>
      </c>
    </row>
    <row r="769" spans="1:58">
      <c r="A769" t="s">
        <v>829</v>
      </c>
      <c r="B769">
        <v>6</v>
      </c>
      <c r="C769">
        <v>0</v>
      </c>
      <c r="D769">
        <v>9859</v>
      </c>
      <c r="E769" t="s">
        <v>3024</v>
      </c>
      <c r="F769">
        <v>53530601</v>
      </c>
      <c r="G769" t="s">
        <v>1753</v>
      </c>
      <c r="H769">
        <v>0</v>
      </c>
      <c r="I769" t="s">
        <v>2103</v>
      </c>
      <c r="J769">
        <v>70</v>
      </c>
      <c r="K769">
        <v>8</v>
      </c>
      <c r="L769" t="s">
        <v>1771</v>
      </c>
      <c r="M769" t="s">
        <v>1756</v>
      </c>
      <c r="N769" t="s">
        <v>1756</v>
      </c>
      <c r="O769" t="s">
        <v>2104</v>
      </c>
      <c r="P769" t="s">
        <v>1757</v>
      </c>
      <c r="Q769" s="387">
        <v>560</v>
      </c>
      <c r="R769">
        <v>72.8</v>
      </c>
      <c r="S769">
        <v>632.79999999999995</v>
      </c>
      <c r="T769" s="388">
        <v>44455</v>
      </c>
      <c r="U769">
        <v>0</v>
      </c>
      <c r="V769" t="s">
        <v>831</v>
      </c>
      <c r="W769" s="388">
        <v>44461</v>
      </c>
      <c r="X769">
        <v>163</v>
      </c>
      <c r="Y769">
        <v>0</v>
      </c>
      <c r="Z769">
        <v>0</v>
      </c>
      <c r="AA769" t="s">
        <v>1758</v>
      </c>
      <c r="AB769" t="s">
        <v>827</v>
      </c>
      <c r="AD769" t="s">
        <v>2045</v>
      </c>
      <c r="AE769" t="s">
        <v>2046</v>
      </c>
      <c r="AI769" t="s">
        <v>1761</v>
      </c>
      <c r="AL769" t="s">
        <v>3025</v>
      </c>
      <c r="AM769">
        <v>6</v>
      </c>
      <c r="AN769" t="s">
        <v>1833</v>
      </c>
      <c r="AO769" t="s">
        <v>3026</v>
      </c>
      <c r="AP769">
        <v>0</v>
      </c>
      <c r="AQ769" s="388">
        <v>44459</v>
      </c>
      <c r="AS769" t="s">
        <v>2806</v>
      </c>
      <c r="AT769" s="388">
        <v>44460</v>
      </c>
      <c r="AU769" t="s">
        <v>1756</v>
      </c>
      <c r="AV769" t="s">
        <v>1756</v>
      </c>
      <c r="AZ769" t="s">
        <v>2807</v>
      </c>
      <c r="BA769" t="s">
        <v>1767</v>
      </c>
      <c r="BB769" t="s">
        <v>3027</v>
      </c>
      <c r="BC769" t="s">
        <v>3028</v>
      </c>
      <c r="BD769" t="s">
        <v>827</v>
      </c>
      <c r="BE769" t="s">
        <v>1756</v>
      </c>
      <c r="BF769" t="s">
        <v>827</v>
      </c>
    </row>
    <row r="770" spans="1:58">
      <c r="A770" t="s">
        <v>829</v>
      </c>
      <c r="B770">
        <v>6</v>
      </c>
      <c r="C770">
        <v>0</v>
      </c>
      <c r="D770">
        <v>9859</v>
      </c>
      <c r="E770" t="s">
        <v>3024</v>
      </c>
      <c r="F770">
        <v>53530601</v>
      </c>
      <c r="G770" t="s">
        <v>1753</v>
      </c>
      <c r="H770">
        <v>0</v>
      </c>
      <c r="I770" t="s">
        <v>2056</v>
      </c>
      <c r="J770">
        <v>210</v>
      </c>
      <c r="K770">
        <v>1</v>
      </c>
      <c r="L770" t="s">
        <v>1755</v>
      </c>
      <c r="M770" t="s">
        <v>1756</v>
      </c>
      <c r="N770" t="s">
        <v>1756</v>
      </c>
      <c r="P770" t="s">
        <v>1757</v>
      </c>
      <c r="Q770" s="387">
        <v>210</v>
      </c>
      <c r="R770">
        <v>27.3</v>
      </c>
      <c r="S770">
        <v>237.29999999999998</v>
      </c>
      <c r="T770" s="388">
        <v>44455</v>
      </c>
      <c r="U770">
        <v>0</v>
      </c>
      <c r="V770" t="s">
        <v>831</v>
      </c>
      <c r="W770" s="388">
        <v>44461</v>
      </c>
      <c r="X770">
        <v>163</v>
      </c>
      <c r="Y770">
        <v>0</v>
      </c>
      <c r="Z770">
        <v>0</v>
      </c>
      <c r="AA770" t="s">
        <v>1758</v>
      </c>
      <c r="AB770" t="s">
        <v>827</v>
      </c>
      <c r="AD770" t="s">
        <v>2045</v>
      </c>
      <c r="AE770" t="s">
        <v>2046</v>
      </c>
      <c r="AI770" t="s">
        <v>1761</v>
      </c>
      <c r="AL770" t="s">
        <v>3025</v>
      </c>
      <c r="AM770">
        <v>6</v>
      </c>
      <c r="AN770" t="s">
        <v>1833</v>
      </c>
      <c r="AO770" t="s">
        <v>3026</v>
      </c>
      <c r="AP770">
        <v>0</v>
      </c>
      <c r="AQ770" s="388">
        <v>44459</v>
      </c>
      <c r="AS770" t="s">
        <v>2806</v>
      </c>
      <c r="AT770" s="388">
        <v>44460</v>
      </c>
      <c r="AU770" t="s">
        <v>1756</v>
      </c>
      <c r="AV770" t="s">
        <v>1756</v>
      </c>
      <c r="AZ770" t="s">
        <v>2807</v>
      </c>
      <c r="BA770" t="s">
        <v>1767</v>
      </c>
      <c r="BB770" t="s">
        <v>3029</v>
      </c>
      <c r="BC770" t="s">
        <v>3030</v>
      </c>
      <c r="BD770" t="s">
        <v>827</v>
      </c>
      <c r="BE770" t="s">
        <v>1756</v>
      </c>
      <c r="BF770" t="s">
        <v>827</v>
      </c>
    </row>
    <row r="771" spans="1:58">
      <c r="A771" t="s">
        <v>829</v>
      </c>
      <c r="B771">
        <v>6</v>
      </c>
      <c r="C771">
        <v>0</v>
      </c>
      <c r="D771">
        <v>9859</v>
      </c>
      <c r="E771" t="s">
        <v>3024</v>
      </c>
      <c r="F771">
        <v>53530601</v>
      </c>
      <c r="G771" t="s">
        <v>1753</v>
      </c>
      <c r="H771">
        <v>0</v>
      </c>
      <c r="I771" t="s">
        <v>2113</v>
      </c>
      <c r="J771">
        <v>122.39</v>
      </c>
      <c r="K771">
        <v>8</v>
      </c>
      <c r="L771" t="s">
        <v>2063</v>
      </c>
      <c r="M771" t="s">
        <v>2114</v>
      </c>
      <c r="N771" t="s">
        <v>1757</v>
      </c>
      <c r="O771" t="s">
        <v>1756</v>
      </c>
      <c r="P771" t="s">
        <v>1756</v>
      </c>
      <c r="Q771" s="387">
        <v>979.12</v>
      </c>
      <c r="R771">
        <v>127.2856</v>
      </c>
      <c r="S771">
        <v>1106.4055999999998</v>
      </c>
      <c r="T771" s="388">
        <v>44455</v>
      </c>
      <c r="U771">
        <v>0</v>
      </c>
      <c r="V771" t="s">
        <v>831</v>
      </c>
      <c r="W771" s="388">
        <v>44461</v>
      </c>
      <c r="X771">
        <v>163</v>
      </c>
      <c r="Y771">
        <v>0</v>
      </c>
      <c r="Z771">
        <v>0</v>
      </c>
      <c r="AA771" t="s">
        <v>1758</v>
      </c>
      <c r="AB771" t="s">
        <v>827</v>
      </c>
      <c r="AD771" t="s">
        <v>2045</v>
      </c>
      <c r="AE771" t="s">
        <v>2046</v>
      </c>
      <c r="AI771" t="s">
        <v>1761</v>
      </c>
      <c r="AL771" t="s">
        <v>3025</v>
      </c>
      <c r="AM771">
        <v>6</v>
      </c>
      <c r="AN771" t="s">
        <v>1833</v>
      </c>
      <c r="AO771" t="s">
        <v>3026</v>
      </c>
      <c r="AP771">
        <v>0</v>
      </c>
      <c r="AQ771" s="388">
        <v>44459</v>
      </c>
      <c r="AS771" t="s">
        <v>2806</v>
      </c>
      <c r="AT771" s="388">
        <v>44460</v>
      </c>
      <c r="AU771" t="s">
        <v>1756</v>
      </c>
      <c r="AV771" t="s">
        <v>1756</v>
      </c>
      <c r="AZ771" t="s">
        <v>2807</v>
      </c>
      <c r="BA771" t="s">
        <v>1767</v>
      </c>
      <c r="BB771" t="s">
        <v>3031</v>
      </c>
      <c r="BC771" t="s">
        <v>3032</v>
      </c>
      <c r="BD771" t="s">
        <v>827</v>
      </c>
      <c r="BE771" t="s">
        <v>1756</v>
      </c>
      <c r="BF771" t="s">
        <v>827</v>
      </c>
    </row>
    <row r="772" spans="1:58">
      <c r="A772" t="s">
        <v>829</v>
      </c>
      <c r="B772">
        <v>6</v>
      </c>
      <c r="C772">
        <v>0</v>
      </c>
      <c r="D772">
        <v>9854</v>
      </c>
      <c r="E772" t="s">
        <v>3033</v>
      </c>
      <c r="F772">
        <v>53510604</v>
      </c>
      <c r="G772" t="s">
        <v>2041</v>
      </c>
      <c r="H772">
        <v>0</v>
      </c>
      <c r="I772" t="s">
        <v>2103</v>
      </c>
      <c r="J772">
        <v>70</v>
      </c>
      <c r="K772">
        <v>42.5</v>
      </c>
      <c r="L772" t="s">
        <v>1771</v>
      </c>
      <c r="M772" t="s">
        <v>1756</v>
      </c>
      <c r="N772" t="s">
        <v>1756</v>
      </c>
      <c r="O772" t="s">
        <v>2104</v>
      </c>
      <c r="P772" t="s">
        <v>1757</v>
      </c>
      <c r="Q772" s="387">
        <v>2975</v>
      </c>
      <c r="R772">
        <v>386.75</v>
      </c>
      <c r="S772">
        <v>3361.7499999999995</v>
      </c>
      <c r="T772" s="388">
        <v>44455</v>
      </c>
      <c r="U772">
        <v>0</v>
      </c>
      <c r="V772" t="s">
        <v>831</v>
      </c>
      <c r="W772" s="388">
        <v>44461</v>
      </c>
      <c r="X772">
        <v>163</v>
      </c>
      <c r="Y772">
        <v>0</v>
      </c>
      <c r="Z772">
        <v>0</v>
      </c>
      <c r="AA772" t="s">
        <v>1758</v>
      </c>
      <c r="AB772" t="s">
        <v>825</v>
      </c>
      <c r="AD772" t="s">
        <v>2045</v>
      </c>
      <c r="AE772" t="s">
        <v>2046</v>
      </c>
      <c r="AI772" t="s">
        <v>1761</v>
      </c>
      <c r="AL772" t="s">
        <v>3034</v>
      </c>
      <c r="AM772">
        <v>6</v>
      </c>
      <c r="AN772" t="s">
        <v>2834</v>
      </c>
      <c r="AO772" t="s">
        <v>1808</v>
      </c>
      <c r="AP772">
        <v>0</v>
      </c>
      <c r="AQ772" s="388">
        <v>44459</v>
      </c>
      <c r="AS772" t="s">
        <v>2806</v>
      </c>
      <c r="AT772" s="388">
        <v>44460</v>
      </c>
      <c r="AU772" t="s">
        <v>1756</v>
      </c>
      <c r="AV772" t="s">
        <v>1756</v>
      </c>
      <c r="AZ772" t="s">
        <v>2807</v>
      </c>
      <c r="BA772" t="s">
        <v>1767</v>
      </c>
      <c r="BB772" t="s">
        <v>3035</v>
      </c>
      <c r="BC772" t="s">
        <v>3036</v>
      </c>
      <c r="BD772" t="s">
        <v>825</v>
      </c>
      <c r="BE772" t="s">
        <v>1756</v>
      </c>
      <c r="BF772" t="s">
        <v>825</v>
      </c>
    </row>
    <row r="773" spans="1:58">
      <c r="A773" t="s">
        <v>829</v>
      </c>
      <c r="B773">
        <v>6</v>
      </c>
      <c r="C773">
        <v>0</v>
      </c>
      <c r="D773">
        <v>9854</v>
      </c>
      <c r="E773" t="s">
        <v>3033</v>
      </c>
      <c r="F773">
        <v>53510604</v>
      </c>
      <c r="G773" t="s">
        <v>2041</v>
      </c>
      <c r="H773">
        <v>0</v>
      </c>
      <c r="I773" t="s">
        <v>2103</v>
      </c>
      <c r="J773">
        <v>70</v>
      </c>
      <c r="K773">
        <v>69</v>
      </c>
      <c r="L773" t="s">
        <v>1771</v>
      </c>
      <c r="M773" t="s">
        <v>1756</v>
      </c>
      <c r="N773" t="s">
        <v>1756</v>
      </c>
      <c r="O773" t="s">
        <v>2104</v>
      </c>
      <c r="P773" t="s">
        <v>1757</v>
      </c>
      <c r="Q773" s="387">
        <v>4830</v>
      </c>
      <c r="R773">
        <v>627.9</v>
      </c>
      <c r="S773">
        <v>5457.9</v>
      </c>
      <c r="T773" s="388">
        <v>44455</v>
      </c>
      <c r="U773">
        <v>0</v>
      </c>
      <c r="V773" t="s">
        <v>831</v>
      </c>
      <c r="W773" s="388">
        <v>44461</v>
      </c>
      <c r="X773">
        <v>163</v>
      </c>
      <c r="Y773">
        <v>0</v>
      </c>
      <c r="Z773">
        <v>0</v>
      </c>
      <c r="AA773" t="s">
        <v>1758</v>
      </c>
      <c r="AB773" t="s">
        <v>825</v>
      </c>
      <c r="AD773" t="s">
        <v>2045</v>
      </c>
      <c r="AE773" t="s">
        <v>2046</v>
      </c>
      <c r="AI773" t="s">
        <v>1761</v>
      </c>
      <c r="AL773" t="s">
        <v>3034</v>
      </c>
      <c r="AM773">
        <v>6</v>
      </c>
      <c r="AN773" t="s">
        <v>2834</v>
      </c>
      <c r="AO773" t="s">
        <v>1808</v>
      </c>
      <c r="AP773">
        <v>0</v>
      </c>
      <c r="AQ773" s="388">
        <v>44459</v>
      </c>
      <c r="AS773" t="s">
        <v>2806</v>
      </c>
      <c r="AT773" s="388">
        <v>44460</v>
      </c>
      <c r="AU773" t="s">
        <v>1756</v>
      </c>
      <c r="AV773" t="s">
        <v>1756</v>
      </c>
      <c r="AZ773" t="s">
        <v>2807</v>
      </c>
      <c r="BA773" t="s">
        <v>1767</v>
      </c>
      <c r="BB773" t="s">
        <v>3037</v>
      </c>
      <c r="BC773" t="s">
        <v>3038</v>
      </c>
      <c r="BD773" t="s">
        <v>825</v>
      </c>
      <c r="BE773" t="s">
        <v>1756</v>
      </c>
      <c r="BF773" t="s">
        <v>825</v>
      </c>
    </row>
    <row r="774" spans="1:58">
      <c r="A774" t="s">
        <v>829</v>
      </c>
      <c r="B774">
        <v>6</v>
      </c>
      <c r="C774">
        <v>0</v>
      </c>
      <c r="D774">
        <v>9854</v>
      </c>
      <c r="E774" t="s">
        <v>3033</v>
      </c>
      <c r="F774">
        <v>53510604</v>
      </c>
      <c r="G774" t="s">
        <v>2041</v>
      </c>
      <c r="H774">
        <v>0</v>
      </c>
      <c r="I774" t="s">
        <v>2056</v>
      </c>
      <c r="J774">
        <v>210</v>
      </c>
      <c r="K774">
        <v>11</v>
      </c>
      <c r="L774" t="s">
        <v>1755</v>
      </c>
      <c r="M774" t="s">
        <v>1756</v>
      </c>
      <c r="N774" t="s">
        <v>1756</v>
      </c>
      <c r="P774" t="s">
        <v>1757</v>
      </c>
      <c r="Q774" s="387">
        <v>2310</v>
      </c>
      <c r="R774">
        <v>300.3</v>
      </c>
      <c r="S774">
        <v>2610.2999999999997</v>
      </c>
      <c r="T774" s="388">
        <v>44455</v>
      </c>
      <c r="U774">
        <v>0</v>
      </c>
      <c r="V774" t="s">
        <v>831</v>
      </c>
      <c r="W774" s="388">
        <v>44461</v>
      </c>
      <c r="X774">
        <v>163</v>
      </c>
      <c r="Y774">
        <v>0</v>
      </c>
      <c r="Z774">
        <v>0</v>
      </c>
      <c r="AA774" t="s">
        <v>1758</v>
      </c>
      <c r="AB774" t="s">
        <v>825</v>
      </c>
      <c r="AD774" t="s">
        <v>2045</v>
      </c>
      <c r="AE774" t="s">
        <v>2046</v>
      </c>
      <c r="AI774" t="s">
        <v>1761</v>
      </c>
      <c r="AL774" t="s">
        <v>3034</v>
      </c>
      <c r="AM774">
        <v>6</v>
      </c>
      <c r="AN774" t="s">
        <v>2834</v>
      </c>
      <c r="AO774" t="s">
        <v>1808</v>
      </c>
      <c r="AP774">
        <v>0</v>
      </c>
      <c r="AQ774" s="388">
        <v>44459</v>
      </c>
      <c r="AS774" t="s">
        <v>2806</v>
      </c>
      <c r="AT774" s="388">
        <v>44460</v>
      </c>
      <c r="AU774" t="s">
        <v>1756</v>
      </c>
      <c r="AV774" t="s">
        <v>1756</v>
      </c>
      <c r="AZ774" t="s">
        <v>2807</v>
      </c>
      <c r="BA774" t="s">
        <v>1767</v>
      </c>
      <c r="BB774" t="s">
        <v>3039</v>
      </c>
      <c r="BC774" t="s">
        <v>3040</v>
      </c>
      <c r="BD774" t="s">
        <v>825</v>
      </c>
      <c r="BE774" t="s">
        <v>1756</v>
      </c>
      <c r="BF774" t="s">
        <v>825</v>
      </c>
    </row>
    <row r="775" spans="1:58">
      <c r="A775" t="s">
        <v>829</v>
      </c>
      <c r="B775">
        <v>6</v>
      </c>
      <c r="C775">
        <v>0</v>
      </c>
      <c r="D775">
        <v>9854</v>
      </c>
      <c r="E775" t="s">
        <v>3033</v>
      </c>
      <c r="F775">
        <v>53510604</v>
      </c>
      <c r="G775" t="s">
        <v>2041</v>
      </c>
      <c r="H775">
        <v>0</v>
      </c>
      <c r="I775" t="s">
        <v>3041</v>
      </c>
      <c r="J775">
        <v>80</v>
      </c>
      <c r="K775">
        <v>7</v>
      </c>
      <c r="L775" t="s">
        <v>1771</v>
      </c>
      <c r="M775" t="s">
        <v>1756</v>
      </c>
      <c r="N775" t="s">
        <v>1756</v>
      </c>
      <c r="O775" t="s">
        <v>3042</v>
      </c>
      <c r="P775" t="s">
        <v>1757</v>
      </c>
      <c r="Q775" s="387">
        <v>560</v>
      </c>
      <c r="R775">
        <v>72.8</v>
      </c>
      <c r="S775">
        <v>632.79999999999995</v>
      </c>
      <c r="T775" s="388">
        <v>44455</v>
      </c>
      <c r="U775">
        <v>0</v>
      </c>
      <c r="V775" t="s">
        <v>831</v>
      </c>
      <c r="W775" s="388">
        <v>44461</v>
      </c>
      <c r="X775">
        <v>163</v>
      </c>
      <c r="Y775">
        <v>0</v>
      </c>
      <c r="Z775">
        <v>0</v>
      </c>
      <c r="AA775" t="s">
        <v>1758</v>
      </c>
      <c r="AB775" t="s">
        <v>825</v>
      </c>
      <c r="AD775" t="s">
        <v>2045</v>
      </c>
      <c r="AE775" t="s">
        <v>2046</v>
      </c>
      <c r="AI775" t="s">
        <v>1761</v>
      </c>
      <c r="AL775" t="s">
        <v>3034</v>
      </c>
      <c r="AM775">
        <v>6</v>
      </c>
      <c r="AN775" t="s">
        <v>2834</v>
      </c>
      <c r="AO775" t="s">
        <v>1808</v>
      </c>
      <c r="AP775">
        <v>0</v>
      </c>
      <c r="AQ775" s="388">
        <v>44459</v>
      </c>
      <c r="AS775" t="s">
        <v>2806</v>
      </c>
      <c r="AT775" s="388">
        <v>44460</v>
      </c>
      <c r="AU775" t="s">
        <v>1756</v>
      </c>
      <c r="AV775" t="s">
        <v>1756</v>
      </c>
      <c r="AZ775" t="s">
        <v>2807</v>
      </c>
      <c r="BA775" t="s">
        <v>1767</v>
      </c>
      <c r="BB775" t="s">
        <v>3043</v>
      </c>
      <c r="BC775" t="s">
        <v>3044</v>
      </c>
      <c r="BD775" t="s">
        <v>825</v>
      </c>
      <c r="BE775" t="s">
        <v>1756</v>
      </c>
      <c r="BF775" t="s">
        <v>825</v>
      </c>
    </row>
    <row r="776" spans="1:58">
      <c r="A776" t="s">
        <v>829</v>
      </c>
      <c r="B776">
        <v>6</v>
      </c>
      <c r="C776">
        <v>0</v>
      </c>
      <c r="D776">
        <v>9854</v>
      </c>
      <c r="E776" t="s">
        <v>3033</v>
      </c>
      <c r="F776">
        <v>53510604</v>
      </c>
      <c r="G776" t="s">
        <v>2041</v>
      </c>
      <c r="H776">
        <v>0</v>
      </c>
      <c r="I776" t="s">
        <v>2073</v>
      </c>
      <c r="J776">
        <v>243.75</v>
      </c>
      <c r="K776">
        <v>1</v>
      </c>
      <c r="L776" t="s">
        <v>1755</v>
      </c>
      <c r="M776" t="s">
        <v>2074</v>
      </c>
      <c r="N776" t="s">
        <v>1757</v>
      </c>
      <c r="O776" t="s">
        <v>1756</v>
      </c>
      <c r="P776" t="s">
        <v>1756</v>
      </c>
      <c r="Q776" s="387">
        <v>243.75</v>
      </c>
      <c r="R776">
        <v>31.6875</v>
      </c>
      <c r="S776">
        <v>275.4375</v>
      </c>
      <c r="T776" s="388">
        <v>44455</v>
      </c>
      <c r="U776">
        <v>0</v>
      </c>
      <c r="V776" t="s">
        <v>831</v>
      </c>
      <c r="W776" s="388">
        <v>44461</v>
      </c>
      <c r="X776">
        <v>163</v>
      </c>
      <c r="Y776">
        <v>0</v>
      </c>
      <c r="Z776">
        <v>0</v>
      </c>
      <c r="AA776" t="s">
        <v>1758</v>
      </c>
      <c r="AB776" t="s">
        <v>825</v>
      </c>
      <c r="AD776" t="s">
        <v>2045</v>
      </c>
      <c r="AE776" t="s">
        <v>2046</v>
      </c>
      <c r="AI776" t="s">
        <v>1761</v>
      </c>
      <c r="AL776" t="s">
        <v>3034</v>
      </c>
      <c r="AM776">
        <v>6</v>
      </c>
      <c r="AN776" t="s">
        <v>2834</v>
      </c>
      <c r="AO776" t="s">
        <v>1808</v>
      </c>
      <c r="AP776">
        <v>0</v>
      </c>
      <c r="AQ776" s="388">
        <v>44459</v>
      </c>
      <c r="AS776" t="s">
        <v>2806</v>
      </c>
      <c r="AT776" s="388">
        <v>44460</v>
      </c>
      <c r="AU776" t="s">
        <v>1756</v>
      </c>
      <c r="AV776" t="s">
        <v>1756</v>
      </c>
      <c r="AZ776" t="s">
        <v>2807</v>
      </c>
      <c r="BA776" t="s">
        <v>1767</v>
      </c>
      <c r="BB776" t="s">
        <v>3045</v>
      </c>
      <c r="BC776" t="s">
        <v>3046</v>
      </c>
      <c r="BD776" t="s">
        <v>825</v>
      </c>
      <c r="BE776" t="s">
        <v>1756</v>
      </c>
      <c r="BF776" t="s">
        <v>825</v>
      </c>
    </row>
    <row r="777" spans="1:58">
      <c r="A777" t="s">
        <v>829</v>
      </c>
      <c r="B777">
        <v>6</v>
      </c>
      <c r="C777">
        <v>0</v>
      </c>
      <c r="D777">
        <v>9854</v>
      </c>
      <c r="E777" t="s">
        <v>3033</v>
      </c>
      <c r="F777">
        <v>53510604</v>
      </c>
      <c r="G777" t="s">
        <v>2041</v>
      </c>
      <c r="H777">
        <v>0</v>
      </c>
      <c r="I777" t="s">
        <v>3047</v>
      </c>
      <c r="J777">
        <v>55.2</v>
      </c>
      <c r="K777">
        <v>42.5</v>
      </c>
      <c r="L777" t="s">
        <v>2063</v>
      </c>
      <c r="M777" t="s">
        <v>3048</v>
      </c>
      <c r="N777" t="s">
        <v>1757</v>
      </c>
      <c r="O777" t="s">
        <v>1756</v>
      </c>
      <c r="P777" t="s">
        <v>1756</v>
      </c>
      <c r="Q777" s="387">
        <v>2346</v>
      </c>
      <c r="R777">
        <v>304.98</v>
      </c>
      <c r="S777">
        <v>2650.9799999999996</v>
      </c>
      <c r="T777" s="388">
        <v>44455</v>
      </c>
      <c r="U777">
        <v>0</v>
      </c>
      <c r="V777" t="s">
        <v>831</v>
      </c>
      <c r="W777" s="388">
        <v>44461</v>
      </c>
      <c r="X777">
        <v>163</v>
      </c>
      <c r="Y777">
        <v>0</v>
      </c>
      <c r="Z777">
        <v>0</v>
      </c>
      <c r="AA777" t="s">
        <v>1758</v>
      </c>
      <c r="AB777" t="s">
        <v>825</v>
      </c>
      <c r="AD777" t="s">
        <v>2045</v>
      </c>
      <c r="AE777" t="s">
        <v>2046</v>
      </c>
      <c r="AI777" t="s">
        <v>1761</v>
      </c>
      <c r="AL777" t="s">
        <v>3034</v>
      </c>
      <c r="AM777">
        <v>6</v>
      </c>
      <c r="AN777" t="s">
        <v>2834</v>
      </c>
      <c r="AO777" t="s">
        <v>1808</v>
      </c>
      <c r="AP777">
        <v>0</v>
      </c>
      <c r="AQ777" s="388">
        <v>44459</v>
      </c>
      <c r="AS777" t="s">
        <v>2806</v>
      </c>
      <c r="AT777" s="388">
        <v>44460</v>
      </c>
      <c r="AU777" t="s">
        <v>1756</v>
      </c>
      <c r="AV777" t="s">
        <v>1756</v>
      </c>
      <c r="AZ777" t="s">
        <v>2807</v>
      </c>
      <c r="BA777" t="s">
        <v>1767</v>
      </c>
      <c r="BB777" t="s">
        <v>3049</v>
      </c>
      <c r="BC777" t="s">
        <v>3050</v>
      </c>
      <c r="BD777" t="s">
        <v>825</v>
      </c>
      <c r="BE777" t="s">
        <v>1756</v>
      </c>
      <c r="BF777" t="s">
        <v>825</v>
      </c>
    </row>
    <row r="778" spans="1:58">
      <c r="A778" t="s">
        <v>829</v>
      </c>
      <c r="B778">
        <v>6</v>
      </c>
      <c r="C778">
        <v>0</v>
      </c>
      <c r="D778">
        <v>9854</v>
      </c>
      <c r="E778" t="s">
        <v>3033</v>
      </c>
      <c r="F778">
        <v>53510604</v>
      </c>
      <c r="G778" t="s">
        <v>2041</v>
      </c>
      <c r="H778">
        <v>0</v>
      </c>
      <c r="I778" t="s">
        <v>3047</v>
      </c>
      <c r="J778">
        <v>55.2</v>
      </c>
      <c r="K778">
        <v>69</v>
      </c>
      <c r="L778" t="s">
        <v>2063</v>
      </c>
      <c r="M778" t="s">
        <v>3048</v>
      </c>
      <c r="N778" t="s">
        <v>1757</v>
      </c>
      <c r="O778" t="s">
        <v>1756</v>
      </c>
      <c r="P778" t="s">
        <v>1756</v>
      </c>
      <c r="Q778" s="387">
        <v>3808.8</v>
      </c>
      <c r="R778">
        <v>495.14400000000006</v>
      </c>
      <c r="S778">
        <v>4303.9439999999995</v>
      </c>
      <c r="T778" s="388">
        <v>44455</v>
      </c>
      <c r="U778">
        <v>0</v>
      </c>
      <c r="V778" t="s">
        <v>831</v>
      </c>
      <c r="W778" s="388">
        <v>44461</v>
      </c>
      <c r="X778">
        <v>163</v>
      </c>
      <c r="Y778">
        <v>0</v>
      </c>
      <c r="Z778">
        <v>0</v>
      </c>
      <c r="AA778" t="s">
        <v>1758</v>
      </c>
      <c r="AB778" t="s">
        <v>825</v>
      </c>
      <c r="AD778" t="s">
        <v>2045</v>
      </c>
      <c r="AE778" t="s">
        <v>2046</v>
      </c>
      <c r="AI778" t="s">
        <v>1761</v>
      </c>
      <c r="AL778" t="s">
        <v>3034</v>
      </c>
      <c r="AM778">
        <v>6</v>
      </c>
      <c r="AN778" t="s">
        <v>2834</v>
      </c>
      <c r="AO778" t="s">
        <v>1808</v>
      </c>
      <c r="AP778">
        <v>0</v>
      </c>
      <c r="AQ778" s="388">
        <v>44459</v>
      </c>
      <c r="AS778" t="s">
        <v>2806</v>
      </c>
      <c r="AT778" s="388">
        <v>44460</v>
      </c>
      <c r="AU778" t="s">
        <v>1756</v>
      </c>
      <c r="AV778" t="s">
        <v>1756</v>
      </c>
      <c r="AZ778" t="s">
        <v>2807</v>
      </c>
      <c r="BA778" t="s">
        <v>1767</v>
      </c>
      <c r="BB778" t="s">
        <v>3051</v>
      </c>
      <c r="BC778" t="s">
        <v>3052</v>
      </c>
      <c r="BD778" t="s">
        <v>825</v>
      </c>
      <c r="BE778" t="s">
        <v>1756</v>
      </c>
      <c r="BF778" t="s">
        <v>825</v>
      </c>
    </row>
    <row r="779" spans="1:58">
      <c r="A779" t="s">
        <v>829</v>
      </c>
      <c r="B779">
        <v>6</v>
      </c>
      <c r="C779">
        <v>0</v>
      </c>
      <c r="D779">
        <v>9844</v>
      </c>
      <c r="E779" t="s">
        <v>3053</v>
      </c>
      <c r="F779">
        <v>53510604</v>
      </c>
      <c r="G779" t="s">
        <v>2041</v>
      </c>
      <c r="H779">
        <v>0</v>
      </c>
      <c r="I779" t="s">
        <v>2103</v>
      </c>
      <c r="J779">
        <v>70</v>
      </c>
      <c r="K779">
        <v>56</v>
      </c>
      <c r="L779" t="s">
        <v>1771</v>
      </c>
      <c r="M779" t="s">
        <v>1756</v>
      </c>
      <c r="N779" t="s">
        <v>1756</v>
      </c>
      <c r="O779" t="s">
        <v>2104</v>
      </c>
      <c r="P779" t="s">
        <v>1757</v>
      </c>
      <c r="Q779" s="387">
        <v>3920</v>
      </c>
      <c r="R779">
        <v>509.6</v>
      </c>
      <c r="S779">
        <v>4429.5999999999995</v>
      </c>
      <c r="T779" s="388">
        <v>44454</v>
      </c>
      <c r="U779">
        <v>0</v>
      </c>
      <c r="V779" t="s">
        <v>831</v>
      </c>
      <c r="W779" s="388">
        <v>44461</v>
      </c>
      <c r="X779">
        <v>163</v>
      </c>
      <c r="Y779">
        <v>0</v>
      </c>
      <c r="Z779">
        <v>0</v>
      </c>
      <c r="AA779" t="s">
        <v>1758</v>
      </c>
      <c r="AB779" t="s">
        <v>825</v>
      </c>
      <c r="AD779" t="s">
        <v>2045</v>
      </c>
      <c r="AE779" t="s">
        <v>2046</v>
      </c>
      <c r="AI779" t="s">
        <v>1761</v>
      </c>
      <c r="AL779" t="s">
        <v>3034</v>
      </c>
      <c r="AM779">
        <v>6</v>
      </c>
      <c r="AN779" t="s">
        <v>2834</v>
      </c>
      <c r="AO779" t="s">
        <v>1808</v>
      </c>
      <c r="AP779">
        <v>0</v>
      </c>
      <c r="AQ779" s="388">
        <v>44458</v>
      </c>
      <c r="AS779" t="s">
        <v>2806</v>
      </c>
      <c r="AT779" s="388">
        <v>44460</v>
      </c>
      <c r="AU779" t="s">
        <v>1756</v>
      </c>
      <c r="AV779" t="s">
        <v>1756</v>
      </c>
      <c r="AZ779" t="s">
        <v>2807</v>
      </c>
      <c r="BA779" t="s">
        <v>1767</v>
      </c>
      <c r="BB779" t="s">
        <v>3054</v>
      </c>
      <c r="BC779" t="s">
        <v>3055</v>
      </c>
      <c r="BD779" t="s">
        <v>825</v>
      </c>
      <c r="BE779" t="s">
        <v>1756</v>
      </c>
      <c r="BF779" t="s">
        <v>825</v>
      </c>
    </row>
    <row r="780" spans="1:58">
      <c r="A780" t="s">
        <v>829</v>
      </c>
      <c r="B780">
        <v>6</v>
      </c>
      <c r="C780">
        <v>0</v>
      </c>
      <c r="D780">
        <v>9844</v>
      </c>
      <c r="E780" t="s">
        <v>3053</v>
      </c>
      <c r="F780">
        <v>53510604</v>
      </c>
      <c r="G780" t="s">
        <v>2041</v>
      </c>
      <c r="H780">
        <v>0</v>
      </c>
      <c r="I780" t="s">
        <v>2103</v>
      </c>
      <c r="J780">
        <v>70</v>
      </c>
      <c r="K780">
        <v>68.5</v>
      </c>
      <c r="L780" t="s">
        <v>1771</v>
      </c>
      <c r="M780" t="s">
        <v>1756</v>
      </c>
      <c r="N780" t="s">
        <v>1756</v>
      </c>
      <c r="O780" t="s">
        <v>2104</v>
      </c>
      <c r="P780" t="s">
        <v>1757</v>
      </c>
      <c r="Q780" s="387">
        <v>4795</v>
      </c>
      <c r="R780">
        <v>623.35</v>
      </c>
      <c r="S780">
        <v>5418.3499999999995</v>
      </c>
      <c r="T780" s="388">
        <v>44454</v>
      </c>
      <c r="U780">
        <v>0</v>
      </c>
      <c r="V780" t="s">
        <v>831</v>
      </c>
      <c r="W780" s="388">
        <v>44461</v>
      </c>
      <c r="X780">
        <v>163</v>
      </c>
      <c r="Y780">
        <v>0</v>
      </c>
      <c r="Z780">
        <v>0</v>
      </c>
      <c r="AA780" t="s">
        <v>1758</v>
      </c>
      <c r="AB780" t="s">
        <v>825</v>
      </c>
      <c r="AD780" t="s">
        <v>2045</v>
      </c>
      <c r="AE780" t="s">
        <v>2046</v>
      </c>
      <c r="AI780" t="s">
        <v>1761</v>
      </c>
      <c r="AL780" t="s">
        <v>3034</v>
      </c>
      <c r="AM780">
        <v>6</v>
      </c>
      <c r="AN780" t="s">
        <v>2834</v>
      </c>
      <c r="AO780" t="s">
        <v>1808</v>
      </c>
      <c r="AP780">
        <v>0</v>
      </c>
      <c r="AQ780" s="388">
        <v>44458</v>
      </c>
      <c r="AS780" t="s">
        <v>2806</v>
      </c>
      <c r="AT780" s="388">
        <v>44460</v>
      </c>
      <c r="AU780" t="s">
        <v>1756</v>
      </c>
      <c r="AV780" t="s">
        <v>1756</v>
      </c>
      <c r="AZ780" t="s">
        <v>2807</v>
      </c>
      <c r="BA780" t="s">
        <v>1767</v>
      </c>
      <c r="BB780" t="s">
        <v>3056</v>
      </c>
      <c r="BC780" t="s">
        <v>3057</v>
      </c>
      <c r="BD780" t="s">
        <v>825</v>
      </c>
      <c r="BE780" t="s">
        <v>1756</v>
      </c>
      <c r="BF780" t="s">
        <v>825</v>
      </c>
    </row>
    <row r="781" spans="1:58">
      <c r="A781" t="s">
        <v>829</v>
      </c>
      <c r="B781">
        <v>6</v>
      </c>
      <c r="C781">
        <v>0</v>
      </c>
      <c r="D781">
        <v>9844</v>
      </c>
      <c r="E781" t="s">
        <v>3053</v>
      </c>
      <c r="F781">
        <v>53510604</v>
      </c>
      <c r="G781" t="s">
        <v>2041</v>
      </c>
      <c r="H781">
        <v>0</v>
      </c>
      <c r="I781" t="s">
        <v>2052</v>
      </c>
      <c r="J781">
        <v>75</v>
      </c>
      <c r="K781">
        <v>12</v>
      </c>
      <c r="L781" t="s">
        <v>1771</v>
      </c>
      <c r="M781" t="s">
        <v>1756</v>
      </c>
      <c r="N781" t="s">
        <v>1756</v>
      </c>
      <c r="O781" t="s">
        <v>2053</v>
      </c>
      <c r="P781" t="s">
        <v>1757</v>
      </c>
      <c r="Q781" s="387">
        <v>900</v>
      </c>
      <c r="R781">
        <v>117</v>
      </c>
      <c r="S781">
        <v>1016.9999999999999</v>
      </c>
      <c r="T781" s="388">
        <v>44454</v>
      </c>
      <c r="U781">
        <v>0</v>
      </c>
      <c r="V781" t="s">
        <v>831</v>
      </c>
      <c r="W781" s="388">
        <v>44461</v>
      </c>
      <c r="X781">
        <v>163</v>
      </c>
      <c r="Y781">
        <v>0</v>
      </c>
      <c r="Z781">
        <v>0</v>
      </c>
      <c r="AA781" t="s">
        <v>1758</v>
      </c>
      <c r="AB781" t="s">
        <v>825</v>
      </c>
      <c r="AD781" t="s">
        <v>2045</v>
      </c>
      <c r="AE781" t="s">
        <v>2046</v>
      </c>
      <c r="AI781" t="s">
        <v>1761</v>
      </c>
      <c r="AL781" t="s">
        <v>3034</v>
      </c>
      <c r="AM781">
        <v>6</v>
      </c>
      <c r="AN781" t="s">
        <v>2834</v>
      </c>
      <c r="AO781" t="s">
        <v>1808</v>
      </c>
      <c r="AP781">
        <v>0</v>
      </c>
      <c r="AQ781" s="388">
        <v>44458</v>
      </c>
      <c r="AS781" t="s">
        <v>2806</v>
      </c>
      <c r="AT781" s="388">
        <v>44460</v>
      </c>
      <c r="AU781" t="s">
        <v>1756</v>
      </c>
      <c r="AV781" t="s">
        <v>1756</v>
      </c>
      <c r="AZ781" t="s">
        <v>2807</v>
      </c>
      <c r="BA781" t="s">
        <v>1767</v>
      </c>
      <c r="BB781" t="s">
        <v>3058</v>
      </c>
      <c r="BC781" t="s">
        <v>3059</v>
      </c>
      <c r="BD781" t="s">
        <v>825</v>
      </c>
      <c r="BE781" t="s">
        <v>1756</v>
      </c>
      <c r="BF781" t="s">
        <v>825</v>
      </c>
    </row>
    <row r="782" spans="1:58">
      <c r="A782" t="s">
        <v>829</v>
      </c>
      <c r="B782">
        <v>6</v>
      </c>
      <c r="C782">
        <v>0</v>
      </c>
      <c r="D782">
        <v>9844</v>
      </c>
      <c r="E782" t="s">
        <v>3053</v>
      </c>
      <c r="F782">
        <v>53510604</v>
      </c>
      <c r="G782" t="s">
        <v>2041</v>
      </c>
      <c r="H782">
        <v>0</v>
      </c>
      <c r="I782" t="s">
        <v>2056</v>
      </c>
      <c r="J782">
        <v>210</v>
      </c>
      <c r="K782">
        <v>12</v>
      </c>
      <c r="L782" t="s">
        <v>1755</v>
      </c>
      <c r="M782" t="s">
        <v>1756</v>
      </c>
      <c r="N782" t="s">
        <v>1756</v>
      </c>
      <c r="P782" t="s">
        <v>1757</v>
      </c>
      <c r="Q782" s="387">
        <v>2520</v>
      </c>
      <c r="R782">
        <v>327.60000000000002</v>
      </c>
      <c r="S782">
        <v>2847.6</v>
      </c>
      <c r="T782" s="388">
        <v>44454</v>
      </c>
      <c r="U782">
        <v>0</v>
      </c>
      <c r="V782" t="s">
        <v>831</v>
      </c>
      <c r="W782" s="388">
        <v>44461</v>
      </c>
      <c r="X782">
        <v>163</v>
      </c>
      <c r="Y782">
        <v>0</v>
      </c>
      <c r="Z782">
        <v>0</v>
      </c>
      <c r="AA782" t="s">
        <v>1758</v>
      </c>
      <c r="AB782" t="s">
        <v>825</v>
      </c>
      <c r="AD782" t="s">
        <v>2045</v>
      </c>
      <c r="AE782" t="s">
        <v>2046</v>
      </c>
      <c r="AI782" t="s">
        <v>1761</v>
      </c>
      <c r="AL782" t="s">
        <v>3034</v>
      </c>
      <c r="AM782">
        <v>6</v>
      </c>
      <c r="AN782" t="s">
        <v>2834</v>
      </c>
      <c r="AO782" t="s">
        <v>1808</v>
      </c>
      <c r="AP782">
        <v>0</v>
      </c>
      <c r="AQ782" s="388">
        <v>44458</v>
      </c>
      <c r="AS782" t="s">
        <v>2806</v>
      </c>
      <c r="AT782" s="388">
        <v>44460</v>
      </c>
      <c r="AU782" t="s">
        <v>1756</v>
      </c>
      <c r="AV782" t="s">
        <v>1756</v>
      </c>
      <c r="AZ782" t="s">
        <v>2807</v>
      </c>
      <c r="BA782" t="s">
        <v>1767</v>
      </c>
      <c r="BB782" t="s">
        <v>3060</v>
      </c>
      <c r="BC782" t="s">
        <v>3061</v>
      </c>
      <c r="BD782" t="s">
        <v>825</v>
      </c>
      <c r="BE782" t="s">
        <v>1756</v>
      </c>
      <c r="BF782" t="s">
        <v>825</v>
      </c>
    </row>
    <row r="783" spans="1:58">
      <c r="A783" t="s">
        <v>829</v>
      </c>
      <c r="B783">
        <v>6</v>
      </c>
      <c r="C783">
        <v>0</v>
      </c>
      <c r="D783">
        <v>9844</v>
      </c>
      <c r="E783" t="s">
        <v>3053</v>
      </c>
      <c r="F783">
        <v>53510604</v>
      </c>
      <c r="G783" t="s">
        <v>2041</v>
      </c>
      <c r="H783">
        <v>0</v>
      </c>
      <c r="I783" t="s">
        <v>518</v>
      </c>
      <c r="J783">
        <v>95</v>
      </c>
      <c r="K783">
        <v>4</v>
      </c>
      <c r="L783" t="s">
        <v>1771</v>
      </c>
      <c r="M783" t="s">
        <v>1756</v>
      </c>
      <c r="N783" t="s">
        <v>1756</v>
      </c>
      <c r="O783" t="s">
        <v>2059</v>
      </c>
      <c r="P783" t="s">
        <v>1757</v>
      </c>
      <c r="Q783" s="387">
        <v>380</v>
      </c>
      <c r="R783">
        <v>49.4</v>
      </c>
      <c r="S783">
        <v>429.4</v>
      </c>
      <c r="T783" s="388">
        <v>44454</v>
      </c>
      <c r="U783">
        <v>0</v>
      </c>
      <c r="V783" t="s">
        <v>831</v>
      </c>
      <c r="W783" s="388">
        <v>44461</v>
      </c>
      <c r="X783">
        <v>163</v>
      </c>
      <c r="Y783">
        <v>0</v>
      </c>
      <c r="Z783">
        <v>0</v>
      </c>
      <c r="AA783" t="s">
        <v>1758</v>
      </c>
      <c r="AB783" t="s">
        <v>825</v>
      </c>
      <c r="AD783" t="s">
        <v>2045</v>
      </c>
      <c r="AE783" t="s">
        <v>2046</v>
      </c>
      <c r="AI783" t="s">
        <v>1761</v>
      </c>
      <c r="AL783" t="s">
        <v>3034</v>
      </c>
      <c r="AM783">
        <v>6</v>
      </c>
      <c r="AN783" t="s">
        <v>2834</v>
      </c>
      <c r="AO783" t="s">
        <v>1808</v>
      </c>
      <c r="AP783">
        <v>0</v>
      </c>
      <c r="AQ783" s="388">
        <v>44458</v>
      </c>
      <c r="AS783" t="s">
        <v>2806</v>
      </c>
      <c r="AT783" s="388">
        <v>44460</v>
      </c>
      <c r="AU783" t="s">
        <v>1756</v>
      </c>
      <c r="AV783" t="s">
        <v>1756</v>
      </c>
      <c r="AZ783" t="s">
        <v>2807</v>
      </c>
      <c r="BA783" t="s">
        <v>1767</v>
      </c>
      <c r="BB783" t="s">
        <v>3062</v>
      </c>
      <c r="BC783" t="s">
        <v>3063</v>
      </c>
      <c r="BD783" t="s">
        <v>825</v>
      </c>
      <c r="BE783" t="s">
        <v>1756</v>
      </c>
      <c r="BF783" t="s">
        <v>825</v>
      </c>
    </row>
    <row r="784" spans="1:58">
      <c r="A784" t="s">
        <v>829</v>
      </c>
      <c r="B784">
        <v>6</v>
      </c>
      <c r="C784">
        <v>0</v>
      </c>
      <c r="D784">
        <v>9844</v>
      </c>
      <c r="E784" t="s">
        <v>3053</v>
      </c>
      <c r="F784">
        <v>53510604</v>
      </c>
      <c r="G784" t="s">
        <v>2041</v>
      </c>
      <c r="H784">
        <v>0</v>
      </c>
      <c r="I784" t="s">
        <v>3041</v>
      </c>
      <c r="J784">
        <v>80</v>
      </c>
      <c r="K784">
        <v>7</v>
      </c>
      <c r="L784" t="s">
        <v>1771</v>
      </c>
      <c r="M784" t="s">
        <v>1756</v>
      </c>
      <c r="N784" t="s">
        <v>1756</v>
      </c>
      <c r="O784" t="s">
        <v>3042</v>
      </c>
      <c r="P784" t="s">
        <v>1757</v>
      </c>
      <c r="Q784" s="387">
        <v>560</v>
      </c>
      <c r="R784">
        <v>72.8</v>
      </c>
      <c r="S784">
        <v>632.79999999999995</v>
      </c>
      <c r="T784" s="388">
        <v>44454</v>
      </c>
      <c r="U784">
        <v>0</v>
      </c>
      <c r="V784" t="s">
        <v>831</v>
      </c>
      <c r="W784" s="388">
        <v>44461</v>
      </c>
      <c r="X784">
        <v>163</v>
      </c>
      <c r="Y784">
        <v>0</v>
      </c>
      <c r="Z784">
        <v>0</v>
      </c>
      <c r="AA784" t="s">
        <v>1758</v>
      </c>
      <c r="AB784" t="s">
        <v>825</v>
      </c>
      <c r="AD784" t="s">
        <v>2045</v>
      </c>
      <c r="AE784" t="s">
        <v>2046</v>
      </c>
      <c r="AI784" t="s">
        <v>1761</v>
      </c>
      <c r="AL784" t="s">
        <v>3034</v>
      </c>
      <c r="AM784">
        <v>6</v>
      </c>
      <c r="AN784" t="s">
        <v>2834</v>
      </c>
      <c r="AO784" t="s">
        <v>1808</v>
      </c>
      <c r="AP784">
        <v>0</v>
      </c>
      <c r="AQ784" s="388">
        <v>44458</v>
      </c>
      <c r="AS784" t="s">
        <v>2806</v>
      </c>
      <c r="AT784" s="388">
        <v>44460</v>
      </c>
      <c r="AU784" t="s">
        <v>1756</v>
      </c>
      <c r="AV784" t="s">
        <v>1756</v>
      </c>
      <c r="AZ784" t="s">
        <v>2807</v>
      </c>
      <c r="BA784" t="s">
        <v>1767</v>
      </c>
      <c r="BB784" t="s">
        <v>3064</v>
      </c>
      <c r="BC784" t="s">
        <v>3065</v>
      </c>
      <c r="BD784" t="s">
        <v>825</v>
      </c>
      <c r="BE784" t="s">
        <v>1756</v>
      </c>
      <c r="BF784" t="s">
        <v>825</v>
      </c>
    </row>
    <row r="785" spans="1:58">
      <c r="A785" t="s">
        <v>829</v>
      </c>
      <c r="B785">
        <v>6</v>
      </c>
      <c r="C785">
        <v>0</v>
      </c>
      <c r="D785">
        <v>9844</v>
      </c>
      <c r="E785" t="s">
        <v>3053</v>
      </c>
      <c r="F785">
        <v>53510604</v>
      </c>
      <c r="G785" t="s">
        <v>2041</v>
      </c>
      <c r="H785">
        <v>0</v>
      </c>
      <c r="I785" t="s">
        <v>2073</v>
      </c>
      <c r="J785">
        <v>243.75</v>
      </c>
      <c r="K785">
        <v>2</v>
      </c>
      <c r="L785" t="s">
        <v>1755</v>
      </c>
      <c r="M785" t="s">
        <v>2074</v>
      </c>
      <c r="N785" t="s">
        <v>1757</v>
      </c>
      <c r="O785" t="s">
        <v>1756</v>
      </c>
      <c r="P785" t="s">
        <v>1756</v>
      </c>
      <c r="Q785" s="387">
        <v>487.5</v>
      </c>
      <c r="R785">
        <v>63.375</v>
      </c>
      <c r="S785">
        <v>550.875</v>
      </c>
      <c r="T785" s="388">
        <v>44454</v>
      </c>
      <c r="U785">
        <v>0</v>
      </c>
      <c r="V785" t="s">
        <v>831</v>
      </c>
      <c r="W785" s="388">
        <v>44461</v>
      </c>
      <c r="X785">
        <v>163</v>
      </c>
      <c r="Y785">
        <v>0</v>
      </c>
      <c r="Z785">
        <v>0</v>
      </c>
      <c r="AA785" t="s">
        <v>1758</v>
      </c>
      <c r="AB785" t="s">
        <v>825</v>
      </c>
      <c r="AD785" t="s">
        <v>2045</v>
      </c>
      <c r="AE785" t="s">
        <v>2046</v>
      </c>
      <c r="AI785" t="s">
        <v>1761</v>
      </c>
      <c r="AL785" t="s">
        <v>3034</v>
      </c>
      <c r="AM785">
        <v>6</v>
      </c>
      <c r="AN785" t="s">
        <v>2834</v>
      </c>
      <c r="AO785" t="s">
        <v>1808</v>
      </c>
      <c r="AP785">
        <v>0</v>
      </c>
      <c r="AQ785" s="388">
        <v>44458</v>
      </c>
      <c r="AS785" t="s">
        <v>2806</v>
      </c>
      <c r="AT785" s="388">
        <v>44460</v>
      </c>
      <c r="AU785" t="s">
        <v>1756</v>
      </c>
      <c r="AV785" t="s">
        <v>1756</v>
      </c>
      <c r="AZ785" t="s">
        <v>2807</v>
      </c>
      <c r="BA785" t="s">
        <v>1767</v>
      </c>
      <c r="BB785" t="s">
        <v>3066</v>
      </c>
      <c r="BC785" t="s">
        <v>3067</v>
      </c>
      <c r="BD785" t="s">
        <v>825</v>
      </c>
      <c r="BE785" t="s">
        <v>1756</v>
      </c>
      <c r="BF785" t="s">
        <v>825</v>
      </c>
    </row>
    <row r="786" spans="1:58">
      <c r="A786" t="s">
        <v>829</v>
      </c>
      <c r="B786">
        <v>6</v>
      </c>
      <c r="C786">
        <v>0</v>
      </c>
      <c r="D786">
        <v>9844</v>
      </c>
      <c r="E786" t="s">
        <v>3053</v>
      </c>
      <c r="F786">
        <v>53510604</v>
      </c>
      <c r="G786" t="s">
        <v>2041</v>
      </c>
      <c r="H786">
        <v>0</v>
      </c>
      <c r="I786" t="s">
        <v>3047</v>
      </c>
      <c r="J786">
        <v>55.2</v>
      </c>
      <c r="K786">
        <v>56</v>
      </c>
      <c r="L786" t="s">
        <v>2063</v>
      </c>
      <c r="M786" t="s">
        <v>3048</v>
      </c>
      <c r="N786" t="s">
        <v>1757</v>
      </c>
      <c r="O786" t="s">
        <v>1756</v>
      </c>
      <c r="P786" t="s">
        <v>1756</v>
      </c>
      <c r="Q786" s="387">
        <v>3091.2</v>
      </c>
      <c r="R786">
        <v>401.85599999999999</v>
      </c>
      <c r="S786">
        <v>3493.0559999999996</v>
      </c>
      <c r="T786" s="388">
        <v>44454</v>
      </c>
      <c r="U786">
        <v>0</v>
      </c>
      <c r="V786" t="s">
        <v>831</v>
      </c>
      <c r="W786" s="388">
        <v>44461</v>
      </c>
      <c r="X786">
        <v>163</v>
      </c>
      <c r="Y786">
        <v>0</v>
      </c>
      <c r="Z786">
        <v>0</v>
      </c>
      <c r="AA786" t="s">
        <v>1758</v>
      </c>
      <c r="AB786" t="s">
        <v>825</v>
      </c>
      <c r="AD786" t="s">
        <v>2045</v>
      </c>
      <c r="AE786" t="s">
        <v>2046</v>
      </c>
      <c r="AI786" t="s">
        <v>1761</v>
      </c>
      <c r="AL786" t="s">
        <v>3034</v>
      </c>
      <c r="AM786">
        <v>6</v>
      </c>
      <c r="AN786" t="s">
        <v>2834</v>
      </c>
      <c r="AO786" t="s">
        <v>1808</v>
      </c>
      <c r="AP786">
        <v>0</v>
      </c>
      <c r="AQ786" s="388">
        <v>44458</v>
      </c>
      <c r="AS786" t="s">
        <v>2806</v>
      </c>
      <c r="AT786" s="388">
        <v>44460</v>
      </c>
      <c r="AU786" t="s">
        <v>1756</v>
      </c>
      <c r="AV786" t="s">
        <v>1756</v>
      </c>
      <c r="AZ786" t="s">
        <v>2807</v>
      </c>
      <c r="BA786" t="s">
        <v>1767</v>
      </c>
      <c r="BB786" t="s">
        <v>3068</v>
      </c>
      <c r="BC786" t="s">
        <v>3069</v>
      </c>
      <c r="BD786" t="s">
        <v>825</v>
      </c>
      <c r="BE786" t="s">
        <v>1756</v>
      </c>
      <c r="BF786" t="s">
        <v>825</v>
      </c>
    </row>
    <row r="787" spans="1:58">
      <c r="A787" t="s">
        <v>829</v>
      </c>
      <c r="B787">
        <v>6</v>
      </c>
      <c r="C787">
        <v>0</v>
      </c>
      <c r="D787">
        <v>9844</v>
      </c>
      <c r="E787" t="s">
        <v>3053</v>
      </c>
      <c r="F787">
        <v>53510604</v>
      </c>
      <c r="G787" t="s">
        <v>2041</v>
      </c>
      <c r="H787">
        <v>0</v>
      </c>
      <c r="I787" t="s">
        <v>3047</v>
      </c>
      <c r="J787">
        <v>55.2</v>
      </c>
      <c r="K787">
        <v>69.5</v>
      </c>
      <c r="L787" t="s">
        <v>2063</v>
      </c>
      <c r="M787" t="s">
        <v>3048</v>
      </c>
      <c r="N787" t="s">
        <v>1757</v>
      </c>
      <c r="O787" t="s">
        <v>1756</v>
      </c>
      <c r="P787" t="s">
        <v>1756</v>
      </c>
      <c r="Q787" s="387">
        <v>3836.4</v>
      </c>
      <c r="R787">
        <v>498.73200000000003</v>
      </c>
      <c r="S787">
        <v>4335.1319999999996</v>
      </c>
      <c r="T787" s="388">
        <v>44454</v>
      </c>
      <c r="U787">
        <v>0</v>
      </c>
      <c r="V787" t="s">
        <v>831</v>
      </c>
      <c r="W787" s="388">
        <v>44461</v>
      </c>
      <c r="X787">
        <v>163</v>
      </c>
      <c r="Y787">
        <v>0</v>
      </c>
      <c r="Z787">
        <v>0</v>
      </c>
      <c r="AA787" t="s">
        <v>1758</v>
      </c>
      <c r="AB787" t="s">
        <v>825</v>
      </c>
      <c r="AD787" t="s">
        <v>2045</v>
      </c>
      <c r="AE787" t="s">
        <v>2046</v>
      </c>
      <c r="AI787" t="s">
        <v>1761</v>
      </c>
      <c r="AL787" t="s">
        <v>3034</v>
      </c>
      <c r="AM787">
        <v>6</v>
      </c>
      <c r="AN787" t="s">
        <v>2834</v>
      </c>
      <c r="AO787" t="s">
        <v>1808</v>
      </c>
      <c r="AP787">
        <v>0</v>
      </c>
      <c r="AQ787" s="388">
        <v>44458</v>
      </c>
      <c r="AS787" t="s">
        <v>2806</v>
      </c>
      <c r="AT787" s="388">
        <v>44460</v>
      </c>
      <c r="AU787" t="s">
        <v>1756</v>
      </c>
      <c r="AV787" t="s">
        <v>1756</v>
      </c>
      <c r="AZ787" t="s">
        <v>2807</v>
      </c>
      <c r="BA787" t="s">
        <v>1767</v>
      </c>
      <c r="BB787" t="s">
        <v>3070</v>
      </c>
      <c r="BC787" t="s">
        <v>3071</v>
      </c>
      <c r="BD787" t="s">
        <v>825</v>
      </c>
      <c r="BE787" t="s">
        <v>1756</v>
      </c>
      <c r="BF787" t="s">
        <v>825</v>
      </c>
    </row>
    <row r="788" spans="1:58">
      <c r="A788" t="s">
        <v>829</v>
      </c>
      <c r="B788">
        <v>6</v>
      </c>
      <c r="C788">
        <v>0</v>
      </c>
      <c r="D788">
        <v>9844</v>
      </c>
      <c r="E788" t="s">
        <v>3053</v>
      </c>
      <c r="F788">
        <v>53510604</v>
      </c>
      <c r="G788" t="s">
        <v>2041</v>
      </c>
      <c r="H788">
        <v>0</v>
      </c>
      <c r="I788" t="s">
        <v>2083</v>
      </c>
      <c r="J788">
        <v>12.21</v>
      </c>
      <c r="K788">
        <v>11</v>
      </c>
      <c r="L788" t="s">
        <v>1771</v>
      </c>
      <c r="M788" t="s">
        <v>2084</v>
      </c>
      <c r="N788" t="s">
        <v>1757</v>
      </c>
      <c r="O788" t="s">
        <v>1756</v>
      </c>
      <c r="P788" t="s">
        <v>1756</v>
      </c>
      <c r="Q788" s="387">
        <v>134.31</v>
      </c>
      <c r="R788">
        <v>17.4603</v>
      </c>
      <c r="S788">
        <v>151.77029999999999</v>
      </c>
      <c r="T788" s="388">
        <v>44454</v>
      </c>
      <c r="U788">
        <v>0</v>
      </c>
      <c r="V788" t="s">
        <v>831</v>
      </c>
      <c r="W788" s="388">
        <v>44461</v>
      </c>
      <c r="X788">
        <v>163</v>
      </c>
      <c r="Y788">
        <v>0</v>
      </c>
      <c r="Z788">
        <v>0</v>
      </c>
      <c r="AA788" t="s">
        <v>1758</v>
      </c>
      <c r="AB788" t="s">
        <v>825</v>
      </c>
      <c r="AD788" t="s">
        <v>2045</v>
      </c>
      <c r="AE788" t="s">
        <v>2046</v>
      </c>
      <c r="AI788" t="s">
        <v>1761</v>
      </c>
      <c r="AL788" t="s">
        <v>3034</v>
      </c>
      <c r="AM788">
        <v>6</v>
      </c>
      <c r="AN788" t="s">
        <v>2834</v>
      </c>
      <c r="AO788" t="s">
        <v>1808</v>
      </c>
      <c r="AP788">
        <v>0</v>
      </c>
      <c r="AQ788" s="388">
        <v>44458</v>
      </c>
      <c r="AS788" t="s">
        <v>2806</v>
      </c>
      <c r="AT788" s="388">
        <v>44460</v>
      </c>
      <c r="AU788" t="s">
        <v>1756</v>
      </c>
      <c r="AV788" t="s">
        <v>1756</v>
      </c>
      <c r="AZ788" t="s">
        <v>2807</v>
      </c>
      <c r="BA788" t="s">
        <v>1767</v>
      </c>
      <c r="BB788" t="s">
        <v>3072</v>
      </c>
      <c r="BC788" t="s">
        <v>3073</v>
      </c>
      <c r="BD788" t="s">
        <v>825</v>
      </c>
      <c r="BE788" t="s">
        <v>1756</v>
      </c>
      <c r="BF788" t="s">
        <v>825</v>
      </c>
    </row>
    <row r="789" spans="1:58">
      <c r="A789" t="s">
        <v>829</v>
      </c>
      <c r="B789">
        <v>6</v>
      </c>
      <c r="C789">
        <v>0</v>
      </c>
      <c r="D789">
        <v>9844</v>
      </c>
      <c r="E789" t="s">
        <v>3053</v>
      </c>
      <c r="F789">
        <v>53510604</v>
      </c>
      <c r="G789" t="s">
        <v>2041</v>
      </c>
      <c r="H789">
        <v>0</v>
      </c>
      <c r="I789" t="s">
        <v>2089</v>
      </c>
      <c r="J789">
        <v>146.96</v>
      </c>
      <c r="K789">
        <v>11</v>
      </c>
      <c r="L789" t="s">
        <v>2063</v>
      </c>
      <c r="M789" t="s">
        <v>2090</v>
      </c>
      <c r="N789" t="s">
        <v>1757</v>
      </c>
      <c r="O789" t="s">
        <v>1756</v>
      </c>
      <c r="P789" t="s">
        <v>1756</v>
      </c>
      <c r="Q789" s="387">
        <v>1616.56</v>
      </c>
      <c r="R789">
        <v>210.15280000000001</v>
      </c>
      <c r="S789">
        <v>1826.7127999999998</v>
      </c>
      <c r="T789" s="388">
        <v>44454</v>
      </c>
      <c r="U789">
        <v>0</v>
      </c>
      <c r="V789" t="s">
        <v>831</v>
      </c>
      <c r="W789" s="388">
        <v>44461</v>
      </c>
      <c r="X789">
        <v>163</v>
      </c>
      <c r="Y789">
        <v>0</v>
      </c>
      <c r="Z789">
        <v>0</v>
      </c>
      <c r="AA789" t="s">
        <v>1758</v>
      </c>
      <c r="AB789" t="s">
        <v>825</v>
      </c>
      <c r="AD789" t="s">
        <v>2045</v>
      </c>
      <c r="AE789" t="s">
        <v>2046</v>
      </c>
      <c r="AI789" t="s">
        <v>1761</v>
      </c>
      <c r="AL789" t="s">
        <v>3034</v>
      </c>
      <c r="AM789">
        <v>6</v>
      </c>
      <c r="AN789" t="s">
        <v>2834</v>
      </c>
      <c r="AO789" t="s">
        <v>1808</v>
      </c>
      <c r="AP789">
        <v>0</v>
      </c>
      <c r="AQ789" s="388">
        <v>44458</v>
      </c>
      <c r="AS789" t="s">
        <v>2806</v>
      </c>
      <c r="AT789" s="388">
        <v>44460</v>
      </c>
      <c r="AU789" t="s">
        <v>1756</v>
      </c>
      <c r="AV789" t="s">
        <v>1756</v>
      </c>
      <c r="AZ789" t="s">
        <v>2807</v>
      </c>
      <c r="BA789" t="s">
        <v>1767</v>
      </c>
      <c r="BB789" t="s">
        <v>3074</v>
      </c>
      <c r="BC789" t="s">
        <v>3075</v>
      </c>
      <c r="BD789" t="s">
        <v>825</v>
      </c>
      <c r="BE789" t="s">
        <v>1756</v>
      </c>
      <c r="BF789" t="s">
        <v>825</v>
      </c>
    </row>
    <row r="790" spans="1:58">
      <c r="A790" t="s">
        <v>829</v>
      </c>
      <c r="B790">
        <v>6</v>
      </c>
      <c r="C790">
        <v>0</v>
      </c>
      <c r="D790">
        <v>9841</v>
      </c>
      <c r="E790" t="s">
        <v>3076</v>
      </c>
      <c r="F790">
        <v>53510604</v>
      </c>
      <c r="G790" t="s">
        <v>2041</v>
      </c>
      <c r="H790">
        <v>0</v>
      </c>
      <c r="I790" t="s">
        <v>2103</v>
      </c>
      <c r="J790">
        <v>70</v>
      </c>
      <c r="K790">
        <v>69.5</v>
      </c>
      <c r="L790" t="s">
        <v>1771</v>
      </c>
      <c r="M790" t="s">
        <v>1756</v>
      </c>
      <c r="N790" t="s">
        <v>1756</v>
      </c>
      <c r="O790" t="s">
        <v>2104</v>
      </c>
      <c r="P790" t="s">
        <v>1757</v>
      </c>
      <c r="Q790" s="387">
        <v>4865</v>
      </c>
      <c r="R790">
        <v>632.45000000000005</v>
      </c>
      <c r="S790">
        <v>5497.45</v>
      </c>
      <c r="T790" s="388">
        <v>44453</v>
      </c>
      <c r="U790">
        <v>0</v>
      </c>
      <c r="V790" t="s">
        <v>831</v>
      </c>
      <c r="W790" s="388">
        <v>44461</v>
      </c>
      <c r="X790">
        <v>163</v>
      </c>
      <c r="Y790">
        <v>0</v>
      </c>
      <c r="Z790">
        <v>0</v>
      </c>
      <c r="AA790" t="s">
        <v>1758</v>
      </c>
      <c r="AB790" t="s">
        <v>825</v>
      </c>
      <c r="AD790" t="s">
        <v>2045</v>
      </c>
      <c r="AE790" t="s">
        <v>2046</v>
      </c>
      <c r="AI790" t="s">
        <v>1761</v>
      </c>
      <c r="AL790" t="s">
        <v>3034</v>
      </c>
      <c r="AM790">
        <v>6</v>
      </c>
      <c r="AN790" t="s">
        <v>2834</v>
      </c>
      <c r="AO790" t="s">
        <v>1808</v>
      </c>
      <c r="AP790">
        <v>0</v>
      </c>
      <c r="AQ790" s="388">
        <v>44458</v>
      </c>
      <c r="AS790" t="s">
        <v>2806</v>
      </c>
      <c r="AT790" s="388">
        <v>44460</v>
      </c>
      <c r="AU790" t="s">
        <v>1756</v>
      </c>
      <c r="AV790" t="s">
        <v>1756</v>
      </c>
      <c r="AZ790" t="s">
        <v>2807</v>
      </c>
      <c r="BA790" t="s">
        <v>1767</v>
      </c>
      <c r="BB790" t="s">
        <v>3077</v>
      </c>
      <c r="BC790" t="s">
        <v>3078</v>
      </c>
      <c r="BD790" t="s">
        <v>825</v>
      </c>
      <c r="BE790" t="s">
        <v>1756</v>
      </c>
      <c r="BF790" t="s">
        <v>825</v>
      </c>
    </row>
    <row r="791" spans="1:58">
      <c r="A791" t="s">
        <v>829</v>
      </c>
      <c r="B791">
        <v>6</v>
      </c>
      <c r="C791">
        <v>0</v>
      </c>
      <c r="D791">
        <v>9841</v>
      </c>
      <c r="E791" t="s">
        <v>3076</v>
      </c>
      <c r="F791">
        <v>53510604</v>
      </c>
      <c r="G791" t="s">
        <v>2041</v>
      </c>
      <c r="H791">
        <v>0</v>
      </c>
      <c r="I791" t="s">
        <v>2052</v>
      </c>
      <c r="J791">
        <v>75</v>
      </c>
      <c r="K791">
        <v>12</v>
      </c>
      <c r="L791" t="s">
        <v>1771</v>
      </c>
      <c r="M791" t="s">
        <v>1756</v>
      </c>
      <c r="N791" t="s">
        <v>1756</v>
      </c>
      <c r="O791" t="s">
        <v>2053</v>
      </c>
      <c r="P791" t="s">
        <v>1757</v>
      </c>
      <c r="Q791" s="387">
        <v>900</v>
      </c>
      <c r="R791">
        <v>117</v>
      </c>
      <c r="S791">
        <v>1016.9999999999999</v>
      </c>
      <c r="T791" s="388">
        <v>44453</v>
      </c>
      <c r="U791">
        <v>0</v>
      </c>
      <c r="V791" t="s">
        <v>831</v>
      </c>
      <c r="W791" s="388">
        <v>44461</v>
      </c>
      <c r="X791">
        <v>163</v>
      </c>
      <c r="Y791">
        <v>0</v>
      </c>
      <c r="Z791">
        <v>0</v>
      </c>
      <c r="AA791" t="s">
        <v>1758</v>
      </c>
      <c r="AB791" t="s">
        <v>825</v>
      </c>
      <c r="AD791" t="s">
        <v>2045</v>
      </c>
      <c r="AE791" t="s">
        <v>2046</v>
      </c>
      <c r="AI791" t="s">
        <v>1761</v>
      </c>
      <c r="AL791" t="s">
        <v>3034</v>
      </c>
      <c r="AM791">
        <v>6</v>
      </c>
      <c r="AN791" t="s">
        <v>2834</v>
      </c>
      <c r="AO791" t="s">
        <v>1808</v>
      </c>
      <c r="AP791">
        <v>0</v>
      </c>
      <c r="AQ791" s="388">
        <v>44458</v>
      </c>
      <c r="AS791" t="s">
        <v>2806</v>
      </c>
      <c r="AT791" s="388">
        <v>44460</v>
      </c>
      <c r="AU791" t="s">
        <v>1756</v>
      </c>
      <c r="AV791" t="s">
        <v>1756</v>
      </c>
      <c r="AZ791" t="s">
        <v>2807</v>
      </c>
      <c r="BA791" t="s">
        <v>1767</v>
      </c>
      <c r="BB791" t="s">
        <v>3079</v>
      </c>
      <c r="BC791" t="s">
        <v>3080</v>
      </c>
      <c r="BD791" t="s">
        <v>825</v>
      </c>
      <c r="BE791" t="s">
        <v>1756</v>
      </c>
      <c r="BF791" t="s">
        <v>825</v>
      </c>
    </row>
    <row r="792" spans="1:58">
      <c r="A792" t="s">
        <v>829</v>
      </c>
      <c r="B792">
        <v>6</v>
      </c>
      <c r="C792">
        <v>0</v>
      </c>
      <c r="D792">
        <v>9841</v>
      </c>
      <c r="E792" t="s">
        <v>3076</v>
      </c>
      <c r="F792">
        <v>53510604</v>
      </c>
      <c r="G792" t="s">
        <v>2041</v>
      </c>
      <c r="H792">
        <v>0</v>
      </c>
      <c r="I792" t="s">
        <v>2056</v>
      </c>
      <c r="J792">
        <v>210</v>
      </c>
      <c r="K792">
        <v>7</v>
      </c>
      <c r="L792" t="s">
        <v>1755</v>
      </c>
      <c r="M792" t="s">
        <v>1756</v>
      </c>
      <c r="N792" t="s">
        <v>1756</v>
      </c>
      <c r="P792" t="s">
        <v>1757</v>
      </c>
      <c r="Q792" s="387">
        <v>1470</v>
      </c>
      <c r="R792">
        <v>191.1</v>
      </c>
      <c r="S792">
        <v>1661.1</v>
      </c>
      <c r="T792" s="388">
        <v>44453</v>
      </c>
      <c r="U792">
        <v>0</v>
      </c>
      <c r="V792" t="s">
        <v>831</v>
      </c>
      <c r="W792" s="388">
        <v>44461</v>
      </c>
      <c r="X792">
        <v>163</v>
      </c>
      <c r="Y792">
        <v>0</v>
      </c>
      <c r="Z792">
        <v>0</v>
      </c>
      <c r="AA792" t="s">
        <v>1758</v>
      </c>
      <c r="AB792" t="s">
        <v>825</v>
      </c>
      <c r="AD792" t="s">
        <v>2045</v>
      </c>
      <c r="AE792" t="s">
        <v>2046</v>
      </c>
      <c r="AI792" t="s">
        <v>1761</v>
      </c>
      <c r="AL792" t="s">
        <v>3034</v>
      </c>
      <c r="AM792">
        <v>6</v>
      </c>
      <c r="AN792" t="s">
        <v>2834</v>
      </c>
      <c r="AO792" t="s">
        <v>1808</v>
      </c>
      <c r="AP792">
        <v>0</v>
      </c>
      <c r="AQ792" s="388">
        <v>44458</v>
      </c>
      <c r="AS792" t="s">
        <v>2806</v>
      </c>
      <c r="AT792" s="388">
        <v>44460</v>
      </c>
      <c r="AU792" t="s">
        <v>1756</v>
      </c>
      <c r="AV792" t="s">
        <v>1756</v>
      </c>
      <c r="AZ792" t="s">
        <v>2807</v>
      </c>
      <c r="BA792" t="s">
        <v>1767</v>
      </c>
      <c r="BB792" t="s">
        <v>3081</v>
      </c>
      <c r="BC792" t="s">
        <v>3082</v>
      </c>
      <c r="BD792" t="s">
        <v>825</v>
      </c>
      <c r="BE792" t="s">
        <v>1756</v>
      </c>
      <c r="BF792" t="s">
        <v>825</v>
      </c>
    </row>
    <row r="793" spans="1:58">
      <c r="A793" t="s">
        <v>829</v>
      </c>
      <c r="B793">
        <v>6</v>
      </c>
      <c r="C793">
        <v>0</v>
      </c>
      <c r="D793">
        <v>9841</v>
      </c>
      <c r="E793" t="s">
        <v>3076</v>
      </c>
      <c r="F793">
        <v>53510604</v>
      </c>
      <c r="G793" t="s">
        <v>2041</v>
      </c>
      <c r="H793">
        <v>0</v>
      </c>
      <c r="I793" t="s">
        <v>3041</v>
      </c>
      <c r="J793">
        <v>80</v>
      </c>
      <c r="K793">
        <v>7</v>
      </c>
      <c r="L793" t="s">
        <v>1771</v>
      </c>
      <c r="M793" t="s">
        <v>1756</v>
      </c>
      <c r="N793" t="s">
        <v>1756</v>
      </c>
      <c r="O793" t="s">
        <v>3042</v>
      </c>
      <c r="P793" t="s">
        <v>1757</v>
      </c>
      <c r="Q793" s="387">
        <v>560</v>
      </c>
      <c r="R793">
        <v>72.8</v>
      </c>
      <c r="S793">
        <v>632.79999999999995</v>
      </c>
      <c r="T793" s="388">
        <v>44453</v>
      </c>
      <c r="U793">
        <v>0</v>
      </c>
      <c r="V793" t="s">
        <v>831</v>
      </c>
      <c r="W793" s="388">
        <v>44461</v>
      </c>
      <c r="X793">
        <v>163</v>
      </c>
      <c r="Y793">
        <v>0</v>
      </c>
      <c r="Z793">
        <v>0</v>
      </c>
      <c r="AA793" t="s">
        <v>1758</v>
      </c>
      <c r="AB793" t="s">
        <v>825</v>
      </c>
      <c r="AD793" t="s">
        <v>2045</v>
      </c>
      <c r="AE793" t="s">
        <v>2046</v>
      </c>
      <c r="AI793" t="s">
        <v>1761</v>
      </c>
      <c r="AL793" t="s">
        <v>3034</v>
      </c>
      <c r="AM793">
        <v>6</v>
      </c>
      <c r="AN793" t="s">
        <v>2834</v>
      </c>
      <c r="AO793" t="s">
        <v>1808</v>
      </c>
      <c r="AP793">
        <v>0</v>
      </c>
      <c r="AQ793" s="388">
        <v>44458</v>
      </c>
      <c r="AS793" t="s">
        <v>2806</v>
      </c>
      <c r="AT793" s="388">
        <v>44460</v>
      </c>
      <c r="AU793" t="s">
        <v>1756</v>
      </c>
      <c r="AV793" t="s">
        <v>1756</v>
      </c>
      <c r="AZ793" t="s">
        <v>2807</v>
      </c>
      <c r="BA793" t="s">
        <v>1767</v>
      </c>
      <c r="BB793" t="s">
        <v>3083</v>
      </c>
      <c r="BC793" t="s">
        <v>3084</v>
      </c>
      <c r="BD793" t="s">
        <v>825</v>
      </c>
      <c r="BE793" t="s">
        <v>1756</v>
      </c>
      <c r="BF793" t="s">
        <v>825</v>
      </c>
    </row>
    <row r="794" spans="1:58">
      <c r="A794" t="s">
        <v>829</v>
      </c>
      <c r="B794">
        <v>6</v>
      </c>
      <c r="C794">
        <v>0</v>
      </c>
      <c r="D794">
        <v>9841</v>
      </c>
      <c r="E794" t="s">
        <v>3076</v>
      </c>
      <c r="F794">
        <v>53510604</v>
      </c>
      <c r="G794" t="s">
        <v>2041</v>
      </c>
      <c r="H794">
        <v>0</v>
      </c>
      <c r="I794" t="s">
        <v>2073</v>
      </c>
      <c r="J794">
        <v>243.75</v>
      </c>
      <c r="K794">
        <v>2</v>
      </c>
      <c r="L794" t="s">
        <v>1755</v>
      </c>
      <c r="M794" t="s">
        <v>2074</v>
      </c>
      <c r="N794" t="s">
        <v>1757</v>
      </c>
      <c r="O794" t="s">
        <v>1756</v>
      </c>
      <c r="P794" t="s">
        <v>1756</v>
      </c>
      <c r="Q794" s="387">
        <v>487.5</v>
      </c>
      <c r="R794">
        <v>63.375</v>
      </c>
      <c r="S794">
        <v>550.875</v>
      </c>
      <c r="T794" s="388">
        <v>44453</v>
      </c>
      <c r="U794">
        <v>0</v>
      </c>
      <c r="V794" t="s">
        <v>831</v>
      </c>
      <c r="W794" s="388">
        <v>44461</v>
      </c>
      <c r="X794">
        <v>163</v>
      </c>
      <c r="Y794">
        <v>0</v>
      </c>
      <c r="Z794">
        <v>0</v>
      </c>
      <c r="AA794" t="s">
        <v>1758</v>
      </c>
      <c r="AB794" t="s">
        <v>825</v>
      </c>
      <c r="AD794" t="s">
        <v>2045</v>
      </c>
      <c r="AE794" t="s">
        <v>2046</v>
      </c>
      <c r="AI794" t="s">
        <v>1761</v>
      </c>
      <c r="AL794" t="s">
        <v>3034</v>
      </c>
      <c r="AM794">
        <v>6</v>
      </c>
      <c r="AN794" t="s">
        <v>2834</v>
      </c>
      <c r="AO794" t="s">
        <v>1808</v>
      </c>
      <c r="AP794">
        <v>0</v>
      </c>
      <c r="AQ794" s="388">
        <v>44458</v>
      </c>
      <c r="AS794" t="s">
        <v>2806</v>
      </c>
      <c r="AT794" s="388">
        <v>44460</v>
      </c>
      <c r="AU794" t="s">
        <v>1756</v>
      </c>
      <c r="AV794" t="s">
        <v>1756</v>
      </c>
      <c r="AZ794" t="s">
        <v>2807</v>
      </c>
      <c r="BA794" t="s">
        <v>1767</v>
      </c>
      <c r="BB794" t="s">
        <v>3085</v>
      </c>
      <c r="BC794" t="s">
        <v>3086</v>
      </c>
      <c r="BD794" t="s">
        <v>825</v>
      </c>
      <c r="BE794" t="s">
        <v>1756</v>
      </c>
      <c r="BF794" t="s">
        <v>825</v>
      </c>
    </row>
    <row r="795" spans="1:58">
      <c r="A795" t="s">
        <v>829</v>
      </c>
      <c r="B795">
        <v>6</v>
      </c>
      <c r="C795">
        <v>0</v>
      </c>
      <c r="D795">
        <v>9841</v>
      </c>
      <c r="E795" t="s">
        <v>3076</v>
      </c>
      <c r="F795">
        <v>53510604</v>
      </c>
      <c r="G795" t="s">
        <v>2041</v>
      </c>
      <c r="H795">
        <v>0</v>
      </c>
      <c r="I795" t="s">
        <v>3047</v>
      </c>
      <c r="J795">
        <v>55.2</v>
      </c>
      <c r="K795">
        <v>69.5</v>
      </c>
      <c r="L795" t="s">
        <v>2063</v>
      </c>
      <c r="M795" t="s">
        <v>3048</v>
      </c>
      <c r="N795" t="s">
        <v>1757</v>
      </c>
      <c r="O795" t="s">
        <v>1756</v>
      </c>
      <c r="P795" t="s">
        <v>1756</v>
      </c>
      <c r="Q795" s="387">
        <v>3836.4</v>
      </c>
      <c r="R795">
        <v>498.73200000000003</v>
      </c>
      <c r="S795">
        <v>4335.1319999999996</v>
      </c>
      <c r="T795" s="388">
        <v>44453</v>
      </c>
      <c r="U795">
        <v>0</v>
      </c>
      <c r="V795" t="s">
        <v>831</v>
      </c>
      <c r="W795" s="388">
        <v>44461</v>
      </c>
      <c r="X795">
        <v>163</v>
      </c>
      <c r="Y795">
        <v>0</v>
      </c>
      <c r="Z795">
        <v>0</v>
      </c>
      <c r="AA795" t="s">
        <v>1758</v>
      </c>
      <c r="AB795" t="s">
        <v>825</v>
      </c>
      <c r="AD795" t="s">
        <v>2045</v>
      </c>
      <c r="AE795" t="s">
        <v>2046</v>
      </c>
      <c r="AI795" t="s">
        <v>1761</v>
      </c>
      <c r="AL795" t="s">
        <v>3034</v>
      </c>
      <c r="AM795">
        <v>6</v>
      </c>
      <c r="AN795" t="s">
        <v>2834</v>
      </c>
      <c r="AO795" t="s">
        <v>1808</v>
      </c>
      <c r="AP795">
        <v>0</v>
      </c>
      <c r="AQ795" s="388">
        <v>44458</v>
      </c>
      <c r="AS795" t="s">
        <v>2806</v>
      </c>
      <c r="AT795" s="388">
        <v>44460</v>
      </c>
      <c r="AU795" t="s">
        <v>1756</v>
      </c>
      <c r="AV795" t="s">
        <v>1756</v>
      </c>
      <c r="AZ795" t="s">
        <v>2807</v>
      </c>
      <c r="BA795" t="s">
        <v>1767</v>
      </c>
      <c r="BB795" t="s">
        <v>3087</v>
      </c>
      <c r="BC795" t="s">
        <v>3088</v>
      </c>
      <c r="BD795" t="s">
        <v>825</v>
      </c>
      <c r="BE795" t="s">
        <v>1756</v>
      </c>
      <c r="BF795" t="s">
        <v>825</v>
      </c>
    </row>
    <row r="796" spans="1:58">
      <c r="A796" t="s">
        <v>829</v>
      </c>
      <c r="B796">
        <v>6</v>
      </c>
      <c r="C796">
        <v>0</v>
      </c>
      <c r="D796">
        <v>9841</v>
      </c>
      <c r="E796" t="s">
        <v>3076</v>
      </c>
      <c r="F796">
        <v>53510604</v>
      </c>
      <c r="G796" t="s">
        <v>2041</v>
      </c>
      <c r="H796">
        <v>0</v>
      </c>
      <c r="I796" t="s">
        <v>2083</v>
      </c>
      <c r="J796">
        <v>12.21</v>
      </c>
      <c r="K796">
        <v>11</v>
      </c>
      <c r="L796" t="s">
        <v>1771</v>
      </c>
      <c r="M796" t="s">
        <v>2084</v>
      </c>
      <c r="N796" t="s">
        <v>1757</v>
      </c>
      <c r="O796" t="s">
        <v>1756</v>
      </c>
      <c r="P796" t="s">
        <v>1756</v>
      </c>
      <c r="Q796" s="387">
        <v>134.31</v>
      </c>
      <c r="R796">
        <v>17.4603</v>
      </c>
      <c r="S796">
        <v>151.77029999999999</v>
      </c>
      <c r="T796" s="388">
        <v>44453</v>
      </c>
      <c r="U796">
        <v>0</v>
      </c>
      <c r="V796" t="s">
        <v>831</v>
      </c>
      <c r="W796" s="388">
        <v>44461</v>
      </c>
      <c r="X796">
        <v>163</v>
      </c>
      <c r="Y796">
        <v>0</v>
      </c>
      <c r="Z796">
        <v>0</v>
      </c>
      <c r="AA796" t="s">
        <v>1758</v>
      </c>
      <c r="AB796" t="s">
        <v>825</v>
      </c>
      <c r="AD796" t="s">
        <v>2045</v>
      </c>
      <c r="AE796" t="s">
        <v>2046</v>
      </c>
      <c r="AI796" t="s">
        <v>1761</v>
      </c>
      <c r="AL796" t="s">
        <v>3034</v>
      </c>
      <c r="AM796">
        <v>6</v>
      </c>
      <c r="AN796" t="s">
        <v>2834</v>
      </c>
      <c r="AO796" t="s">
        <v>1808</v>
      </c>
      <c r="AP796">
        <v>0</v>
      </c>
      <c r="AQ796" s="388">
        <v>44458</v>
      </c>
      <c r="AS796" t="s">
        <v>2806</v>
      </c>
      <c r="AT796" s="388">
        <v>44460</v>
      </c>
      <c r="AU796" t="s">
        <v>1756</v>
      </c>
      <c r="AV796" t="s">
        <v>1756</v>
      </c>
      <c r="AZ796" t="s">
        <v>2807</v>
      </c>
      <c r="BA796" t="s">
        <v>1767</v>
      </c>
      <c r="BB796" t="s">
        <v>3089</v>
      </c>
      <c r="BC796" t="s">
        <v>3090</v>
      </c>
      <c r="BD796" t="s">
        <v>825</v>
      </c>
      <c r="BE796" t="s">
        <v>1756</v>
      </c>
      <c r="BF796" t="s">
        <v>825</v>
      </c>
    </row>
    <row r="797" spans="1:58">
      <c r="A797" t="s">
        <v>829</v>
      </c>
      <c r="B797">
        <v>6</v>
      </c>
      <c r="C797">
        <v>0</v>
      </c>
      <c r="D797">
        <v>9841</v>
      </c>
      <c r="E797" t="s">
        <v>3076</v>
      </c>
      <c r="F797">
        <v>53510604</v>
      </c>
      <c r="G797" t="s">
        <v>2041</v>
      </c>
      <c r="H797">
        <v>0</v>
      </c>
      <c r="I797" t="s">
        <v>2089</v>
      </c>
      <c r="J797">
        <v>146.96</v>
      </c>
      <c r="K797">
        <v>11</v>
      </c>
      <c r="L797" t="s">
        <v>2063</v>
      </c>
      <c r="M797" t="s">
        <v>2090</v>
      </c>
      <c r="N797" t="s">
        <v>1757</v>
      </c>
      <c r="O797" t="s">
        <v>1756</v>
      </c>
      <c r="P797" t="s">
        <v>1756</v>
      </c>
      <c r="Q797" s="387">
        <v>1616.56</v>
      </c>
      <c r="R797">
        <v>210.15280000000001</v>
      </c>
      <c r="S797">
        <v>1826.7127999999998</v>
      </c>
      <c r="T797" s="388">
        <v>44453</v>
      </c>
      <c r="U797">
        <v>0</v>
      </c>
      <c r="V797" t="s">
        <v>831</v>
      </c>
      <c r="W797" s="388">
        <v>44461</v>
      </c>
      <c r="X797">
        <v>163</v>
      </c>
      <c r="Y797">
        <v>0</v>
      </c>
      <c r="Z797">
        <v>0</v>
      </c>
      <c r="AA797" t="s">
        <v>1758</v>
      </c>
      <c r="AB797" t="s">
        <v>825</v>
      </c>
      <c r="AD797" t="s">
        <v>2045</v>
      </c>
      <c r="AE797" t="s">
        <v>2046</v>
      </c>
      <c r="AI797" t="s">
        <v>1761</v>
      </c>
      <c r="AL797" t="s">
        <v>3034</v>
      </c>
      <c r="AM797">
        <v>6</v>
      </c>
      <c r="AN797" t="s">
        <v>2834</v>
      </c>
      <c r="AO797" t="s">
        <v>1808</v>
      </c>
      <c r="AP797">
        <v>0</v>
      </c>
      <c r="AQ797" s="388">
        <v>44458</v>
      </c>
      <c r="AS797" t="s">
        <v>2806</v>
      </c>
      <c r="AT797" s="388">
        <v>44460</v>
      </c>
      <c r="AU797" t="s">
        <v>1756</v>
      </c>
      <c r="AV797" t="s">
        <v>1756</v>
      </c>
      <c r="AZ797" t="s">
        <v>2807</v>
      </c>
      <c r="BA797" t="s">
        <v>1767</v>
      </c>
      <c r="BB797" t="s">
        <v>3091</v>
      </c>
      <c r="BC797" t="s">
        <v>3092</v>
      </c>
      <c r="BD797" t="s">
        <v>825</v>
      </c>
      <c r="BE797" t="s">
        <v>1756</v>
      </c>
      <c r="BF797" t="s">
        <v>825</v>
      </c>
    </row>
    <row r="798" spans="1:58">
      <c r="A798" t="s">
        <v>829</v>
      </c>
      <c r="B798">
        <v>6</v>
      </c>
      <c r="C798">
        <v>0</v>
      </c>
      <c r="D798">
        <v>9840</v>
      </c>
      <c r="E798" t="s">
        <v>3093</v>
      </c>
      <c r="F798">
        <v>53510604</v>
      </c>
      <c r="G798" t="s">
        <v>2041</v>
      </c>
      <c r="H798">
        <v>0</v>
      </c>
      <c r="I798" t="s">
        <v>2103</v>
      </c>
      <c r="J798">
        <v>70</v>
      </c>
      <c r="K798">
        <v>141</v>
      </c>
      <c r="L798" t="s">
        <v>1771</v>
      </c>
      <c r="M798" t="s">
        <v>1756</v>
      </c>
      <c r="N798" t="s">
        <v>1756</v>
      </c>
      <c r="O798" t="s">
        <v>2104</v>
      </c>
      <c r="P798" t="s">
        <v>1757</v>
      </c>
      <c r="Q798" s="387">
        <v>9870</v>
      </c>
      <c r="R798">
        <v>1283.1000000000001</v>
      </c>
      <c r="S798">
        <v>11153.099999999999</v>
      </c>
      <c r="T798" s="388">
        <v>44452</v>
      </c>
      <c r="U798">
        <v>0</v>
      </c>
      <c r="V798" t="s">
        <v>831</v>
      </c>
      <c r="W798" s="388">
        <v>44461</v>
      </c>
      <c r="X798">
        <v>163</v>
      </c>
      <c r="Y798">
        <v>0</v>
      </c>
      <c r="Z798">
        <v>0</v>
      </c>
      <c r="AA798" t="s">
        <v>1758</v>
      </c>
      <c r="AB798" t="s">
        <v>825</v>
      </c>
      <c r="AD798" t="s">
        <v>2045</v>
      </c>
      <c r="AE798" t="s">
        <v>2046</v>
      </c>
      <c r="AI798" t="s">
        <v>1761</v>
      </c>
      <c r="AL798" t="s">
        <v>3094</v>
      </c>
      <c r="AM798">
        <v>6</v>
      </c>
      <c r="AN798" t="s">
        <v>2834</v>
      </c>
      <c r="AO798" t="s">
        <v>1808</v>
      </c>
      <c r="AP798">
        <v>0</v>
      </c>
      <c r="AQ798" s="388">
        <v>44458</v>
      </c>
      <c r="AS798" t="s">
        <v>2806</v>
      </c>
      <c r="AT798" s="388">
        <v>44460</v>
      </c>
      <c r="AU798" t="s">
        <v>1756</v>
      </c>
      <c r="AV798" t="s">
        <v>1756</v>
      </c>
      <c r="AZ798" t="s">
        <v>2807</v>
      </c>
      <c r="BA798" t="s">
        <v>1767</v>
      </c>
      <c r="BB798" t="s">
        <v>3095</v>
      </c>
      <c r="BC798" t="s">
        <v>3096</v>
      </c>
      <c r="BD798" t="s">
        <v>825</v>
      </c>
      <c r="BE798" t="s">
        <v>1756</v>
      </c>
      <c r="BF798" t="s">
        <v>825</v>
      </c>
    </row>
    <row r="799" spans="1:58">
      <c r="A799" t="s">
        <v>829</v>
      </c>
      <c r="B799">
        <v>6</v>
      </c>
      <c r="C799">
        <v>0</v>
      </c>
      <c r="D799">
        <v>9840</v>
      </c>
      <c r="E799" t="s">
        <v>3093</v>
      </c>
      <c r="F799">
        <v>53510604</v>
      </c>
      <c r="G799" t="s">
        <v>2041</v>
      </c>
      <c r="H799">
        <v>0</v>
      </c>
      <c r="I799" t="s">
        <v>2052</v>
      </c>
      <c r="J799">
        <v>75</v>
      </c>
      <c r="K799">
        <v>12</v>
      </c>
      <c r="L799" t="s">
        <v>1771</v>
      </c>
      <c r="M799" t="s">
        <v>1756</v>
      </c>
      <c r="N799" t="s">
        <v>1756</v>
      </c>
      <c r="O799" t="s">
        <v>2053</v>
      </c>
      <c r="P799" t="s">
        <v>1757</v>
      </c>
      <c r="Q799" s="387">
        <v>900</v>
      </c>
      <c r="R799">
        <v>117</v>
      </c>
      <c r="S799">
        <v>1016.9999999999999</v>
      </c>
      <c r="T799" s="388">
        <v>44452</v>
      </c>
      <c r="U799">
        <v>0</v>
      </c>
      <c r="V799" t="s">
        <v>831</v>
      </c>
      <c r="W799" s="388">
        <v>44461</v>
      </c>
      <c r="X799">
        <v>163</v>
      </c>
      <c r="Y799">
        <v>0</v>
      </c>
      <c r="Z799">
        <v>0</v>
      </c>
      <c r="AA799" t="s">
        <v>1758</v>
      </c>
      <c r="AB799" t="s">
        <v>825</v>
      </c>
      <c r="AD799" t="s">
        <v>2045</v>
      </c>
      <c r="AE799" t="s">
        <v>2046</v>
      </c>
      <c r="AI799" t="s">
        <v>1761</v>
      </c>
      <c r="AL799" t="s">
        <v>3094</v>
      </c>
      <c r="AM799">
        <v>6</v>
      </c>
      <c r="AN799" t="s">
        <v>2834</v>
      </c>
      <c r="AO799" t="s">
        <v>1808</v>
      </c>
      <c r="AP799">
        <v>0</v>
      </c>
      <c r="AQ799" s="388">
        <v>44458</v>
      </c>
      <c r="AS799" t="s">
        <v>2806</v>
      </c>
      <c r="AT799" s="388">
        <v>44460</v>
      </c>
      <c r="AU799" t="s">
        <v>1756</v>
      </c>
      <c r="AV799" t="s">
        <v>1756</v>
      </c>
      <c r="AZ799" t="s">
        <v>2807</v>
      </c>
      <c r="BA799" t="s">
        <v>1767</v>
      </c>
      <c r="BB799" t="s">
        <v>3097</v>
      </c>
      <c r="BC799" t="s">
        <v>3098</v>
      </c>
      <c r="BD799" t="s">
        <v>825</v>
      </c>
      <c r="BE799" t="s">
        <v>1756</v>
      </c>
      <c r="BF799" t="s">
        <v>825</v>
      </c>
    </row>
    <row r="800" spans="1:58">
      <c r="A800" t="s">
        <v>829</v>
      </c>
      <c r="B800">
        <v>6</v>
      </c>
      <c r="C800">
        <v>0</v>
      </c>
      <c r="D800">
        <v>9840</v>
      </c>
      <c r="E800" t="s">
        <v>3093</v>
      </c>
      <c r="F800">
        <v>53510604</v>
      </c>
      <c r="G800" t="s">
        <v>2041</v>
      </c>
      <c r="H800">
        <v>0</v>
      </c>
      <c r="I800" t="s">
        <v>2056</v>
      </c>
      <c r="J800">
        <v>210</v>
      </c>
      <c r="K800">
        <v>14</v>
      </c>
      <c r="L800" t="s">
        <v>1755</v>
      </c>
      <c r="M800" t="s">
        <v>1756</v>
      </c>
      <c r="N800" t="s">
        <v>1756</v>
      </c>
      <c r="P800" t="s">
        <v>1757</v>
      </c>
      <c r="Q800" s="387">
        <v>2940</v>
      </c>
      <c r="R800">
        <v>382.2</v>
      </c>
      <c r="S800">
        <v>3322.2</v>
      </c>
      <c r="T800" s="388">
        <v>44452</v>
      </c>
      <c r="U800">
        <v>0</v>
      </c>
      <c r="V800" t="s">
        <v>831</v>
      </c>
      <c r="W800" s="388">
        <v>44461</v>
      </c>
      <c r="X800">
        <v>163</v>
      </c>
      <c r="Y800">
        <v>0</v>
      </c>
      <c r="Z800">
        <v>0</v>
      </c>
      <c r="AA800" t="s">
        <v>1758</v>
      </c>
      <c r="AB800" t="s">
        <v>825</v>
      </c>
      <c r="AD800" t="s">
        <v>2045</v>
      </c>
      <c r="AE800" t="s">
        <v>2046</v>
      </c>
      <c r="AI800" t="s">
        <v>1761</v>
      </c>
      <c r="AL800" t="s">
        <v>3094</v>
      </c>
      <c r="AM800">
        <v>6</v>
      </c>
      <c r="AN800" t="s">
        <v>2834</v>
      </c>
      <c r="AO800" t="s">
        <v>1808</v>
      </c>
      <c r="AP800">
        <v>0</v>
      </c>
      <c r="AQ800" s="388">
        <v>44458</v>
      </c>
      <c r="AS800" t="s">
        <v>2806</v>
      </c>
      <c r="AT800" s="388">
        <v>44460</v>
      </c>
      <c r="AU800" t="s">
        <v>1756</v>
      </c>
      <c r="AV800" t="s">
        <v>1756</v>
      </c>
      <c r="AZ800" t="s">
        <v>2807</v>
      </c>
      <c r="BA800" t="s">
        <v>1767</v>
      </c>
      <c r="BB800" t="s">
        <v>3099</v>
      </c>
      <c r="BC800" t="s">
        <v>3100</v>
      </c>
      <c r="BD800" t="s">
        <v>825</v>
      </c>
      <c r="BE800" t="s">
        <v>1756</v>
      </c>
      <c r="BF800" t="s">
        <v>825</v>
      </c>
    </row>
    <row r="801" spans="1:58">
      <c r="A801" t="s">
        <v>829</v>
      </c>
      <c r="B801">
        <v>6</v>
      </c>
      <c r="C801">
        <v>0</v>
      </c>
      <c r="D801">
        <v>9840</v>
      </c>
      <c r="E801" t="s">
        <v>3093</v>
      </c>
      <c r="F801">
        <v>53510604</v>
      </c>
      <c r="G801" t="s">
        <v>2041</v>
      </c>
      <c r="H801">
        <v>0</v>
      </c>
      <c r="I801" t="s">
        <v>3041</v>
      </c>
      <c r="J801">
        <v>80</v>
      </c>
      <c r="K801">
        <v>7</v>
      </c>
      <c r="L801" t="s">
        <v>1771</v>
      </c>
      <c r="M801" t="s">
        <v>1756</v>
      </c>
      <c r="N801" t="s">
        <v>1756</v>
      </c>
      <c r="O801" t="s">
        <v>3042</v>
      </c>
      <c r="P801" t="s">
        <v>1757</v>
      </c>
      <c r="Q801" s="387">
        <v>560</v>
      </c>
      <c r="R801">
        <v>72.8</v>
      </c>
      <c r="S801">
        <v>632.79999999999995</v>
      </c>
      <c r="T801" s="388">
        <v>44452</v>
      </c>
      <c r="U801">
        <v>0</v>
      </c>
      <c r="V801" t="s">
        <v>831</v>
      </c>
      <c r="W801" s="388">
        <v>44461</v>
      </c>
      <c r="X801">
        <v>163</v>
      </c>
      <c r="Y801">
        <v>0</v>
      </c>
      <c r="Z801">
        <v>0</v>
      </c>
      <c r="AA801" t="s">
        <v>1758</v>
      </c>
      <c r="AB801" t="s">
        <v>825</v>
      </c>
      <c r="AD801" t="s">
        <v>2045</v>
      </c>
      <c r="AE801" t="s">
        <v>2046</v>
      </c>
      <c r="AI801" t="s">
        <v>1761</v>
      </c>
      <c r="AL801" t="s">
        <v>3094</v>
      </c>
      <c r="AM801">
        <v>6</v>
      </c>
      <c r="AN801" t="s">
        <v>2834</v>
      </c>
      <c r="AO801" t="s">
        <v>1808</v>
      </c>
      <c r="AP801">
        <v>0</v>
      </c>
      <c r="AQ801" s="388">
        <v>44458</v>
      </c>
      <c r="AS801" t="s">
        <v>2806</v>
      </c>
      <c r="AT801" s="388">
        <v>44460</v>
      </c>
      <c r="AU801" t="s">
        <v>1756</v>
      </c>
      <c r="AV801" t="s">
        <v>1756</v>
      </c>
      <c r="AZ801" t="s">
        <v>2807</v>
      </c>
      <c r="BA801" t="s">
        <v>1767</v>
      </c>
      <c r="BB801" t="s">
        <v>3101</v>
      </c>
      <c r="BC801" t="s">
        <v>3102</v>
      </c>
      <c r="BD801" t="s">
        <v>825</v>
      </c>
      <c r="BE801" t="s">
        <v>1756</v>
      </c>
      <c r="BF801" t="s">
        <v>825</v>
      </c>
    </row>
    <row r="802" spans="1:58">
      <c r="A802" t="s">
        <v>829</v>
      </c>
      <c r="B802">
        <v>6</v>
      </c>
      <c r="C802">
        <v>0</v>
      </c>
      <c r="D802">
        <v>9840</v>
      </c>
      <c r="E802" t="s">
        <v>3093</v>
      </c>
      <c r="F802">
        <v>53510604</v>
      </c>
      <c r="G802" t="s">
        <v>2041</v>
      </c>
      <c r="H802">
        <v>0</v>
      </c>
      <c r="I802" t="s">
        <v>2073</v>
      </c>
      <c r="J802">
        <v>243.75</v>
      </c>
      <c r="K802">
        <v>2</v>
      </c>
      <c r="L802" t="s">
        <v>1755</v>
      </c>
      <c r="M802" t="s">
        <v>2074</v>
      </c>
      <c r="N802" t="s">
        <v>1757</v>
      </c>
      <c r="O802" t="s">
        <v>1756</v>
      </c>
      <c r="P802" t="s">
        <v>1756</v>
      </c>
      <c r="Q802" s="387">
        <v>487.5</v>
      </c>
      <c r="R802">
        <v>63.375</v>
      </c>
      <c r="S802">
        <v>550.875</v>
      </c>
      <c r="T802" s="388">
        <v>44452</v>
      </c>
      <c r="U802">
        <v>0</v>
      </c>
      <c r="V802" t="s">
        <v>831</v>
      </c>
      <c r="W802" s="388">
        <v>44461</v>
      </c>
      <c r="X802">
        <v>163</v>
      </c>
      <c r="Y802">
        <v>0</v>
      </c>
      <c r="Z802">
        <v>0</v>
      </c>
      <c r="AA802" t="s">
        <v>1758</v>
      </c>
      <c r="AB802" t="s">
        <v>825</v>
      </c>
      <c r="AD802" t="s">
        <v>2045</v>
      </c>
      <c r="AE802" t="s">
        <v>2046</v>
      </c>
      <c r="AI802" t="s">
        <v>1761</v>
      </c>
      <c r="AL802" t="s">
        <v>3094</v>
      </c>
      <c r="AM802">
        <v>6</v>
      </c>
      <c r="AN802" t="s">
        <v>2834</v>
      </c>
      <c r="AO802" t="s">
        <v>1808</v>
      </c>
      <c r="AP802">
        <v>0</v>
      </c>
      <c r="AQ802" s="388">
        <v>44458</v>
      </c>
      <c r="AS802" t="s">
        <v>2806</v>
      </c>
      <c r="AT802" s="388">
        <v>44460</v>
      </c>
      <c r="AU802" t="s">
        <v>1756</v>
      </c>
      <c r="AV802" t="s">
        <v>1756</v>
      </c>
      <c r="AZ802" t="s">
        <v>2807</v>
      </c>
      <c r="BA802" t="s">
        <v>1767</v>
      </c>
      <c r="BB802" t="s">
        <v>3103</v>
      </c>
      <c r="BC802" t="s">
        <v>3104</v>
      </c>
      <c r="BD802" t="s">
        <v>825</v>
      </c>
      <c r="BE802" t="s">
        <v>1756</v>
      </c>
      <c r="BF802" t="s">
        <v>825</v>
      </c>
    </row>
    <row r="803" spans="1:58">
      <c r="A803" t="s">
        <v>829</v>
      </c>
      <c r="B803">
        <v>6</v>
      </c>
      <c r="C803">
        <v>0</v>
      </c>
      <c r="D803">
        <v>9840</v>
      </c>
      <c r="E803" t="s">
        <v>3093</v>
      </c>
      <c r="F803">
        <v>53510604</v>
      </c>
      <c r="G803" t="s">
        <v>2041</v>
      </c>
      <c r="H803">
        <v>0</v>
      </c>
      <c r="I803" t="s">
        <v>3047</v>
      </c>
      <c r="J803">
        <v>55.2</v>
      </c>
      <c r="K803">
        <v>141</v>
      </c>
      <c r="L803" t="s">
        <v>2063</v>
      </c>
      <c r="M803" t="s">
        <v>3048</v>
      </c>
      <c r="N803" t="s">
        <v>1757</v>
      </c>
      <c r="O803" t="s">
        <v>1756</v>
      </c>
      <c r="P803" t="s">
        <v>1756</v>
      </c>
      <c r="Q803" s="387">
        <v>7783.2</v>
      </c>
      <c r="R803">
        <v>1011.816</v>
      </c>
      <c r="S803">
        <v>8795.0159999999996</v>
      </c>
      <c r="T803" s="388">
        <v>44452</v>
      </c>
      <c r="U803">
        <v>0</v>
      </c>
      <c r="V803" t="s">
        <v>831</v>
      </c>
      <c r="W803" s="388">
        <v>44461</v>
      </c>
      <c r="X803">
        <v>163</v>
      </c>
      <c r="Y803">
        <v>0</v>
      </c>
      <c r="Z803">
        <v>0</v>
      </c>
      <c r="AA803" t="s">
        <v>1758</v>
      </c>
      <c r="AB803" t="s">
        <v>825</v>
      </c>
      <c r="AD803" t="s">
        <v>2045</v>
      </c>
      <c r="AE803" t="s">
        <v>2046</v>
      </c>
      <c r="AI803" t="s">
        <v>1761</v>
      </c>
      <c r="AL803" t="s">
        <v>3094</v>
      </c>
      <c r="AM803">
        <v>6</v>
      </c>
      <c r="AN803" t="s">
        <v>2834</v>
      </c>
      <c r="AO803" t="s">
        <v>1808</v>
      </c>
      <c r="AP803">
        <v>0</v>
      </c>
      <c r="AQ803" s="388">
        <v>44458</v>
      </c>
      <c r="AS803" t="s">
        <v>2806</v>
      </c>
      <c r="AT803" s="388">
        <v>44460</v>
      </c>
      <c r="AU803" t="s">
        <v>1756</v>
      </c>
      <c r="AV803" t="s">
        <v>1756</v>
      </c>
      <c r="AZ803" t="s">
        <v>2807</v>
      </c>
      <c r="BA803" t="s">
        <v>1767</v>
      </c>
      <c r="BB803" t="s">
        <v>3105</v>
      </c>
      <c r="BC803" t="s">
        <v>3106</v>
      </c>
      <c r="BD803" t="s">
        <v>825</v>
      </c>
      <c r="BE803" t="s">
        <v>1756</v>
      </c>
      <c r="BF803" t="s">
        <v>825</v>
      </c>
    </row>
    <row r="804" spans="1:58">
      <c r="A804" t="s">
        <v>829</v>
      </c>
      <c r="B804">
        <v>6</v>
      </c>
      <c r="C804">
        <v>0</v>
      </c>
      <c r="D804">
        <v>9840</v>
      </c>
      <c r="E804" t="s">
        <v>3093</v>
      </c>
      <c r="F804">
        <v>53510604</v>
      </c>
      <c r="G804" t="s">
        <v>2041</v>
      </c>
      <c r="H804">
        <v>0</v>
      </c>
      <c r="I804" t="s">
        <v>2083</v>
      </c>
      <c r="J804">
        <v>12.21</v>
      </c>
      <c r="K804">
        <v>11</v>
      </c>
      <c r="L804" t="s">
        <v>1771</v>
      </c>
      <c r="M804" t="s">
        <v>2084</v>
      </c>
      <c r="N804" t="s">
        <v>1757</v>
      </c>
      <c r="O804" t="s">
        <v>1756</v>
      </c>
      <c r="P804" t="s">
        <v>1756</v>
      </c>
      <c r="Q804" s="387">
        <v>134.31</v>
      </c>
      <c r="R804">
        <v>17.4603</v>
      </c>
      <c r="S804">
        <v>151.77029999999999</v>
      </c>
      <c r="T804" s="388">
        <v>44452</v>
      </c>
      <c r="U804">
        <v>0</v>
      </c>
      <c r="V804" t="s">
        <v>831</v>
      </c>
      <c r="W804" s="388">
        <v>44461</v>
      </c>
      <c r="X804">
        <v>163</v>
      </c>
      <c r="Y804">
        <v>0</v>
      </c>
      <c r="Z804">
        <v>0</v>
      </c>
      <c r="AA804" t="s">
        <v>1758</v>
      </c>
      <c r="AB804" t="s">
        <v>825</v>
      </c>
      <c r="AD804" t="s">
        <v>2045</v>
      </c>
      <c r="AE804" t="s">
        <v>2046</v>
      </c>
      <c r="AI804" t="s">
        <v>1761</v>
      </c>
      <c r="AL804" t="s">
        <v>3094</v>
      </c>
      <c r="AM804">
        <v>6</v>
      </c>
      <c r="AN804" t="s">
        <v>2834</v>
      </c>
      <c r="AO804" t="s">
        <v>1808</v>
      </c>
      <c r="AP804">
        <v>0</v>
      </c>
      <c r="AQ804" s="388">
        <v>44458</v>
      </c>
      <c r="AS804" t="s">
        <v>2806</v>
      </c>
      <c r="AT804" s="388">
        <v>44460</v>
      </c>
      <c r="AU804" t="s">
        <v>1756</v>
      </c>
      <c r="AV804" t="s">
        <v>1756</v>
      </c>
      <c r="AZ804" t="s">
        <v>2807</v>
      </c>
      <c r="BA804" t="s">
        <v>1767</v>
      </c>
      <c r="BB804" t="s">
        <v>3107</v>
      </c>
      <c r="BC804" t="s">
        <v>3108</v>
      </c>
      <c r="BD804" t="s">
        <v>825</v>
      </c>
      <c r="BE804" t="s">
        <v>1756</v>
      </c>
      <c r="BF804" t="s">
        <v>825</v>
      </c>
    </row>
    <row r="805" spans="1:58">
      <c r="A805" t="s">
        <v>829</v>
      </c>
      <c r="B805">
        <v>6</v>
      </c>
      <c r="C805">
        <v>0</v>
      </c>
      <c r="D805">
        <v>9840</v>
      </c>
      <c r="E805" t="s">
        <v>3093</v>
      </c>
      <c r="F805">
        <v>53510604</v>
      </c>
      <c r="G805" t="s">
        <v>2041</v>
      </c>
      <c r="H805">
        <v>0</v>
      </c>
      <c r="I805" t="s">
        <v>2089</v>
      </c>
      <c r="J805">
        <v>146.96</v>
      </c>
      <c r="K805">
        <v>11</v>
      </c>
      <c r="L805" t="s">
        <v>2063</v>
      </c>
      <c r="M805" t="s">
        <v>2090</v>
      </c>
      <c r="N805" t="s">
        <v>1757</v>
      </c>
      <c r="O805" t="s">
        <v>1756</v>
      </c>
      <c r="P805" t="s">
        <v>1756</v>
      </c>
      <c r="Q805" s="387">
        <v>1616.56</v>
      </c>
      <c r="R805">
        <v>210.15280000000001</v>
      </c>
      <c r="S805">
        <v>1826.7127999999998</v>
      </c>
      <c r="T805" s="388">
        <v>44452</v>
      </c>
      <c r="U805">
        <v>0</v>
      </c>
      <c r="V805" t="s">
        <v>831</v>
      </c>
      <c r="W805" s="388">
        <v>44461</v>
      </c>
      <c r="X805">
        <v>163</v>
      </c>
      <c r="Y805">
        <v>0</v>
      </c>
      <c r="Z805">
        <v>0</v>
      </c>
      <c r="AA805" t="s">
        <v>1758</v>
      </c>
      <c r="AB805" t="s">
        <v>825</v>
      </c>
      <c r="AD805" t="s">
        <v>2045</v>
      </c>
      <c r="AE805" t="s">
        <v>2046</v>
      </c>
      <c r="AI805" t="s">
        <v>1761</v>
      </c>
      <c r="AL805" t="s">
        <v>3094</v>
      </c>
      <c r="AM805">
        <v>6</v>
      </c>
      <c r="AN805" t="s">
        <v>2834</v>
      </c>
      <c r="AO805" t="s">
        <v>1808</v>
      </c>
      <c r="AP805">
        <v>0</v>
      </c>
      <c r="AQ805" s="388">
        <v>44458</v>
      </c>
      <c r="AS805" t="s">
        <v>2806</v>
      </c>
      <c r="AT805" s="388">
        <v>44460</v>
      </c>
      <c r="AU805" t="s">
        <v>1756</v>
      </c>
      <c r="AV805" t="s">
        <v>1756</v>
      </c>
      <c r="AZ805" t="s">
        <v>2807</v>
      </c>
      <c r="BA805" t="s">
        <v>1767</v>
      </c>
      <c r="BB805" t="s">
        <v>3109</v>
      </c>
      <c r="BC805" t="s">
        <v>3110</v>
      </c>
      <c r="BD805" t="s">
        <v>825</v>
      </c>
      <c r="BE805" t="s">
        <v>1756</v>
      </c>
      <c r="BF805" t="s">
        <v>825</v>
      </c>
    </row>
    <row r="806" spans="1:58">
      <c r="A806" t="s">
        <v>829</v>
      </c>
      <c r="B806">
        <v>6</v>
      </c>
      <c r="C806">
        <v>0</v>
      </c>
      <c r="D806">
        <v>10074</v>
      </c>
      <c r="E806" t="s">
        <v>3111</v>
      </c>
      <c r="F806">
        <v>53510602</v>
      </c>
      <c r="G806" t="s">
        <v>2041</v>
      </c>
      <c r="H806">
        <v>0</v>
      </c>
      <c r="I806" t="s">
        <v>2042</v>
      </c>
      <c r="J806">
        <v>60</v>
      </c>
      <c r="K806">
        <v>8</v>
      </c>
      <c r="L806" t="s">
        <v>1771</v>
      </c>
      <c r="M806" t="s">
        <v>1756</v>
      </c>
      <c r="N806" t="s">
        <v>1756</v>
      </c>
      <c r="O806" t="s">
        <v>2043</v>
      </c>
      <c r="P806" t="s">
        <v>1757</v>
      </c>
      <c r="Q806" s="387">
        <v>480</v>
      </c>
      <c r="R806">
        <v>62.400000000000006</v>
      </c>
      <c r="S806">
        <v>542.4</v>
      </c>
      <c r="T806" s="388">
        <v>44466</v>
      </c>
      <c r="U806">
        <v>0</v>
      </c>
      <c r="V806" t="s">
        <v>832</v>
      </c>
      <c r="W806" s="388">
        <v>44477</v>
      </c>
      <c r="X806">
        <v>164</v>
      </c>
      <c r="Y806">
        <v>0</v>
      </c>
      <c r="Z806">
        <v>0</v>
      </c>
      <c r="AA806" t="s">
        <v>1758</v>
      </c>
      <c r="AB806" t="s">
        <v>826</v>
      </c>
      <c r="AD806" t="s">
        <v>2045</v>
      </c>
      <c r="AE806" t="s">
        <v>2046</v>
      </c>
      <c r="AI806" t="s">
        <v>1761</v>
      </c>
      <c r="AL806" t="s">
        <v>3112</v>
      </c>
      <c r="AM806">
        <v>6</v>
      </c>
      <c r="AN806" t="s">
        <v>3113</v>
      </c>
      <c r="AO806" t="s">
        <v>3114</v>
      </c>
      <c r="AP806">
        <v>0</v>
      </c>
      <c r="AQ806" s="388">
        <v>44474</v>
      </c>
      <c r="AS806" t="s">
        <v>1765</v>
      </c>
      <c r="AT806" s="388">
        <v>44475</v>
      </c>
      <c r="AU806" t="s">
        <v>1756</v>
      </c>
      <c r="AV806" t="s">
        <v>1756</v>
      </c>
      <c r="AZ806" t="s">
        <v>1766</v>
      </c>
      <c r="BA806" t="s">
        <v>1767</v>
      </c>
      <c r="BB806" t="s">
        <v>3115</v>
      </c>
      <c r="BC806" t="s">
        <v>3116</v>
      </c>
      <c r="BD806" t="s">
        <v>826</v>
      </c>
      <c r="BE806" t="s">
        <v>1756</v>
      </c>
      <c r="BF806" t="s">
        <v>826</v>
      </c>
    </row>
    <row r="807" spans="1:58">
      <c r="A807" t="s">
        <v>829</v>
      </c>
      <c r="B807">
        <v>6</v>
      </c>
      <c r="C807">
        <v>0</v>
      </c>
      <c r="D807">
        <v>10074</v>
      </c>
      <c r="E807" t="s">
        <v>3111</v>
      </c>
      <c r="F807">
        <v>53510602</v>
      </c>
      <c r="G807" t="s">
        <v>2041</v>
      </c>
      <c r="H807">
        <v>0</v>
      </c>
      <c r="I807" t="s">
        <v>2052</v>
      </c>
      <c r="J807">
        <v>75</v>
      </c>
      <c r="K807">
        <v>32</v>
      </c>
      <c r="L807" t="s">
        <v>1771</v>
      </c>
      <c r="M807" t="s">
        <v>1756</v>
      </c>
      <c r="N807" t="s">
        <v>1756</v>
      </c>
      <c r="O807" t="s">
        <v>2053</v>
      </c>
      <c r="P807" t="s">
        <v>1757</v>
      </c>
      <c r="Q807" s="387">
        <v>2400</v>
      </c>
      <c r="R807">
        <v>312</v>
      </c>
      <c r="S807">
        <v>2711.9999999999995</v>
      </c>
      <c r="T807" s="388">
        <v>44466</v>
      </c>
      <c r="U807">
        <v>0</v>
      </c>
      <c r="V807" t="s">
        <v>832</v>
      </c>
      <c r="W807" s="388">
        <v>44477</v>
      </c>
      <c r="X807">
        <v>164</v>
      </c>
      <c r="Y807">
        <v>0</v>
      </c>
      <c r="Z807">
        <v>0</v>
      </c>
      <c r="AA807" t="s">
        <v>1758</v>
      </c>
      <c r="AB807" t="s">
        <v>826</v>
      </c>
      <c r="AD807" t="s">
        <v>2045</v>
      </c>
      <c r="AE807" t="s">
        <v>2046</v>
      </c>
      <c r="AI807" t="s">
        <v>1761</v>
      </c>
      <c r="AL807" t="s">
        <v>3112</v>
      </c>
      <c r="AM807">
        <v>6</v>
      </c>
      <c r="AN807" t="s">
        <v>3113</v>
      </c>
      <c r="AO807" t="s">
        <v>3114</v>
      </c>
      <c r="AP807">
        <v>0</v>
      </c>
      <c r="AQ807" s="388">
        <v>44474</v>
      </c>
      <c r="AS807" t="s">
        <v>1765</v>
      </c>
      <c r="AT807" s="388">
        <v>44475</v>
      </c>
      <c r="AU807" t="s">
        <v>1756</v>
      </c>
      <c r="AV807" t="s">
        <v>1756</v>
      </c>
      <c r="AZ807" t="s">
        <v>1766</v>
      </c>
      <c r="BA807" t="s">
        <v>1767</v>
      </c>
      <c r="BB807" t="s">
        <v>3117</v>
      </c>
      <c r="BC807" t="s">
        <v>3118</v>
      </c>
      <c r="BD807" t="s">
        <v>826</v>
      </c>
      <c r="BE807" t="s">
        <v>1756</v>
      </c>
      <c r="BF807" t="s">
        <v>826</v>
      </c>
    </row>
    <row r="808" spans="1:58">
      <c r="A808" t="s">
        <v>829</v>
      </c>
      <c r="B808">
        <v>6</v>
      </c>
      <c r="C808">
        <v>0</v>
      </c>
      <c r="D808">
        <v>10074</v>
      </c>
      <c r="E808" t="s">
        <v>3111</v>
      </c>
      <c r="F808">
        <v>53510602</v>
      </c>
      <c r="G808" t="s">
        <v>2041</v>
      </c>
      <c r="H808">
        <v>0</v>
      </c>
      <c r="I808" t="s">
        <v>2056</v>
      </c>
      <c r="J808">
        <v>210</v>
      </c>
      <c r="K808">
        <v>4</v>
      </c>
      <c r="L808" t="s">
        <v>1755</v>
      </c>
      <c r="M808" t="s">
        <v>1756</v>
      </c>
      <c r="N808" t="s">
        <v>1756</v>
      </c>
      <c r="P808" t="s">
        <v>1757</v>
      </c>
      <c r="Q808" s="387">
        <v>840</v>
      </c>
      <c r="R808">
        <v>109.2</v>
      </c>
      <c r="S808">
        <v>949.19999999999993</v>
      </c>
      <c r="T808" s="388">
        <v>44466</v>
      </c>
      <c r="U808">
        <v>0</v>
      </c>
      <c r="V808" t="s">
        <v>832</v>
      </c>
      <c r="W808" s="388">
        <v>44477</v>
      </c>
      <c r="X808">
        <v>164</v>
      </c>
      <c r="Y808">
        <v>0</v>
      </c>
      <c r="Z808">
        <v>0</v>
      </c>
      <c r="AA808" t="s">
        <v>1758</v>
      </c>
      <c r="AB808" t="s">
        <v>826</v>
      </c>
      <c r="AD808" t="s">
        <v>2045</v>
      </c>
      <c r="AE808" t="s">
        <v>2046</v>
      </c>
      <c r="AI808" t="s">
        <v>1761</v>
      </c>
      <c r="AL808" t="s">
        <v>3112</v>
      </c>
      <c r="AM808">
        <v>6</v>
      </c>
      <c r="AN808" t="s">
        <v>3113</v>
      </c>
      <c r="AO808" t="s">
        <v>3114</v>
      </c>
      <c r="AP808">
        <v>0</v>
      </c>
      <c r="AQ808" s="388">
        <v>44474</v>
      </c>
      <c r="AS808" t="s">
        <v>1765</v>
      </c>
      <c r="AT808" s="388">
        <v>44475</v>
      </c>
      <c r="AU808" t="s">
        <v>1756</v>
      </c>
      <c r="AV808" t="s">
        <v>1756</v>
      </c>
      <c r="AZ808" t="s">
        <v>1766</v>
      </c>
      <c r="BA808" t="s">
        <v>1767</v>
      </c>
      <c r="BB808" t="s">
        <v>3119</v>
      </c>
      <c r="BC808" t="s">
        <v>3120</v>
      </c>
      <c r="BD808" t="s">
        <v>826</v>
      </c>
      <c r="BE808" t="s">
        <v>1756</v>
      </c>
      <c r="BF808" t="s">
        <v>826</v>
      </c>
    </row>
    <row r="809" spans="1:58">
      <c r="A809" t="s">
        <v>829</v>
      </c>
      <c r="B809">
        <v>6</v>
      </c>
      <c r="C809">
        <v>0</v>
      </c>
      <c r="D809">
        <v>10074</v>
      </c>
      <c r="E809" t="s">
        <v>3111</v>
      </c>
      <c r="F809">
        <v>53510602</v>
      </c>
      <c r="G809" t="s">
        <v>2041</v>
      </c>
      <c r="H809">
        <v>0</v>
      </c>
      <c r="I809" t="s">
        <v>2062</v>
      </c>
      <c r="J809">
        <v>138.05000000000001</v>
      </c>
      <c r="K809">
        <v>11</v>
      </c>
      <c r="L809" t="s">
        <v>2063</v>
      </c>
      <c r="M809" t="s">
        <v>2064</v>
      </c>
      <c r="N809" t="s">
        <v>1757</v>
      </c>
      <c r="O809" t="s">
        <v>1756</v>
      </c>
      <c r="P809" t="s">
        <v>1756</v>
      </c>
      <c r="Q809" s="387">
        <v>1518.55</v>
      </c>
      <c r="R809">
        <v>197.41149999999999</v>
      </c>
      <c r="S809">
        <v>1715.9614999999999</v>
      </c>
      <c r="T809" s="388">
        <v>44466</v>
      </c>
      <c r="U809">
        <v>0</v>
      </c>
      <c r="V809" t="s">
        <v>832</v>
      </c>
      <c r="W809" s="388">
        <v>44477</v>
      </c>
      <c r="X809">
        <v>164</v>
      </c>
      <c r="Y809">
        <v>0</v>
      </c>
      <c r="Z809">
        <v>0</v>
      </c>
      <c r="AA809" t="s">
        <v>1758</v>
      </c>
      <c r="AB809" t="s">
        <v>826</v>
      </c>
      <c r="AD809" t="s">
        <v>2045</v>
      </c>
      <c r="AE809" t="s">
        <v>2046</v>
      </c>
      <c r="AI809" t="s">
        <v>1761</v>
      </c>
      <c r="AL809" t="s">
        <v>3112</v>
      </c>
      <c r="AM809">
        <v>6</v>
      </c>
      <c r="AN809" t="s">
        <v>3113</v>
      </c>
      <c r="AO809" t="s">
        <v>3114</v>
      </c>
      <c r="AP809">
        <v>0</v>
      </c>
      <c r="AQ809" s="388">
        <v>44474</v>
      </c>
      <c r="AS809" t="s">
        <v>1765</v>
      </c>
      <c r="AT809" s="388">
        <v>44475</v>
      </c>
      <c r="AU809" t="s">
        <v>1756</v>
      </c>
      <c r="AV809" t="s">
        <v>1756</v>
      </c>
      <c r="AZ809" t="s">
        <v>1766</v>
      </c>
      <c r="BA809" t="s">
        <v>1767</v>
      </c>
      <c r="BB809" t="s">
        <v>3121</v>
      </c>
      <c r="BC809" t="s">
        <v>3122</v>
      </c>
      <c r="BD809" t="s">
        <v>826</v>
      </c>
      <c r="BE809" t="s">
        <v>1756</v>
      </c>
      <c r="BF809" t="s">
        <v>826</v>
      </c>
    </row>
    <row r="810" spans="1:58">
      <c r="A810" t="s">
        <v>829</v>
      </c>
      <c r="B810">
        <v>6</v>
      </c>
      <c r="C810">
        <v>0</v>
      </c>
      <c r="D810">
        <v>10074</v>
      </c>
      <c r="E810" t="s">
        <v>3111</v>
      </c>
      <c r="F810">
        <v>53510602</v>
      </c>
      <c r="G810" t="s">
        <v>2041</v>
      </c>
      <c r="H810">
        <v>0</v>
      </c>
      <c r="I810" t="s">
        <v>2073</v>
      </c>
      <c r="J810">
        <v>243.75</v>
      </c>
      <c r="K810">
        <v>3</v>
      </c>
      <c r="L810" t="s">
        <v>1755</v>
      </c>
      <c r="M810" t="s">
        <v>2074</v>
      </c>
      <c r="N810" t="s">
        <v>1757</v>
      </c>
      <c r="O810" t="s">
        <v>1756</v>
      </c>
      <c r="P810" t="s">
        <v>1756</v>
      </c>
      <c r="Q810" s="387">
        <v>731.25</v>
      </c>
      <c r="R810">
        <v>95.0625</v>
      </c>
      <c r="S810">
        <v>826.31249999999989</v>
      </c>
      <c r="T810" s="388">
        <v>44466</v>
      </c>
      <c r="U810">
        <v>0</v>
      </c>
      <c r="V810" t="s">
        <v>832</v>
      </c>
      <c r="W810" s="388">
        <v>44477</v>
      </c>
      <c r="X810">
        <v>164</v>
      </c>
      <c r="Y810">
        <v>0</v>
      </c>
      <c r="Z810">
        <v>0</v>
      </c>
      <c r="AA810" t="s">
        <v>1758</v>
      </c>
      <c r="AB810" t="s">
        <v>826</v>
      </c>
      <c r="AD810" t="s">
        <v>2045</v>
      </c>
      <c r="AE810" t="s">
        <v>2046</v>
      </c>
      <c r="AI810" t="s">
        <v>1761</v>
      </c>
      <c r="AL810" t="s">
        <v>3112</v>
      </c>
      <c r="AM810">
        <v>6</v>
      </c>
      <c r="AN810" t="s">
        <v>3113</v>
      </c>
      <c r="AO810" t="s">
        <v>3114</v>
      </c>
      <c r="AP810">
        <v>0</v>
      </c>
      <c r="AQ810" s="388">
        <v>44474</v>
      </c>
      <c r="AS810" t="s">
        <v>1765</v>
      </c>
      <c r="AT810" s="388">
        <v>44475</v>
      </c>
      <c r="AU810" t="s">
        <v>1756</v>
      </c>
      <c r="AV810" t="s">
        <v>1756</v>
      </c>
      <c r="AZ810" t="s">
        <v>1766</v>
      </c>
      <c r="BA810" t="s">
        <v>1767</v>
      </c>
      <c r="BB810" t="s">
        <v>3123</v>
      </c>
      <c r="BC810" t="s">
        <v>3124</v>
      </c>
      <c r="BD810" t="s">
        <v>826</v>
      </c>
      <c r="BE810" t="s">
        <v>1756</v>
      </c>
      <c r="BF810" t="s">
        <v>826</v>
      </c>
    </row>
    <row r="811" spans="1:58">
      <c r="A811" t="s">
        <v>829</v>
      </c>
      <c r="B811">
        <v>6</v>
      </c>
      <c r="C811">
        <v>0</v>
      </c>
      <c r="D811">
        <v>10074</v>
      </c>
      <c r="E811" t="s">
        <v>3111</v>
      </c>
      <c r="F811">
        <v>53510602</v>
      </c>
      <c r="G811" t="s">
        <v>2041</v>
      </c>
      <c r="H811">
        <v>0</v>
      </c>
      <c r="I811" t="s">
        <v>2083</v>
      </c>
      <c r="J811">
        <v>12.21</v>
      </c>
      <c r="K811">
        <v>7</v>
      </c>
      <c r="L811" t="s">
        <v>1771</v>
      </c>
      <c r="M811" t="s">
        <v>2084</v>
      </c>
      <c r="N811" t="s">
        <v>1757</v>
      </c>
      <c r="O811" t="s">
        <v>1756</v>
      </c>
      <c r="P811" t="s">
        <v>1756</v>
      </c>
      <c r="Q811" s="387">
        <v>85.47</v>
      </c>
      <c r="R811">
        <v>11.1111</v>
      </c>
      <c r="S811">
        <v>96.581099999999992</v>
      </c>
      <c r="T811" s="388">
        <v>44466</v>
      </c>
      <c r="U811">
        <v>0</v>
      </c>
      <c r="V811" t="s">
        <v>832</v>
      </c>
      <c r="W811" s="388">
        <v>44477</v>
      </c>
      <c r="X811">
        <v>164</v>
      </c>
      <c r="Y811">
        <v>0</v>
      </c>
      <c r="Z811">
        <v>0</v>
      </c>
      <c r="AA811" t="s">
        <v>1758</v>
      </c>
      <c r="AB811" t="s">
        <v>826</v>
      </c>
      <c r="AD811" t="s">
        <v>2045</v>
      </c>
      <c r="AE811" t="s">
        <v>2046</v>
      </c>
      <c r="AI811" t="s">
        <v>1761</v>
      </c>
      <c r="AL811" t="s">
        <v>3112</v>
      </c>
      <c r="AM811">
        <v>6</v>
      </c>
      <c r="AN811" t="s">
        <v>3113</v>
      </c>
      <c r="AO811" t="s">
        <v>3114</v>
      </c>
      <c r="AP811">
        <v>0</v>
      </c>
      <c r="AQ811" s="388">
        <v>44474</v>
      </c>
      <c r="AS811" t="s">
        <v>1765</v>
      </c>
      <c r="AT811" s="388">
        <v>44475</v>
      </c>
      <c r="AU811" t="s">
        <v>1756</v>
      </c>
      <c r="AV811" t="s">
        <v>1756</v>
      </c>
      <c r="AZ811" t="s">
        <v>1766</v>
      </c>
      <c r="BA811" t="s">
        <v>1767</v>
      </c>
      <c r="BB811" t="s">
        <v>3125</v>
      </c>
      <c r="BC811" t="s">
        <v>3126</v>
      </c>
      <c r="BD811" t="s">
        <v>826</v>
      </c>
      <c r="BE811" t="s">
        <v>1756</v>
      </c>
      <c r="BF811" t="s">
        <v>826</v>
      </c>
    </row>
    <row r="812" spans="1:58">
      <c r="A812" t="s">
        <v>829</v>
      </c>
      <c r="B812">
        <v>6</v>
      </c>
      <c r="C812">
        <v>0</v>
      </c>
      <c r="D812">
        <v>10074</v>
      </c>
      <c r="E812" t="s">
        <v>3111</v>
      </c>
      <c r="F812">
        <v>53510602</v>
      </c>
      <c r="G812" t="s">
        <v>2041</v>
      </c>
      <c r="H812">
        <v>0</v>
      </c>
      <c r="I812" t="s">
        <v>2095</v>
      </c>
      <c r="J812">
        <v>138.44999999999999</v>
      </c>
      <c r="K812">
        <v>7</v>
      </c>
      <c r="L812" t="s">
        <v>2063</v>
      </c>
      <c r="M812" t="s">
        <v>2096</v>
      </c>
      <c r="N812" t="s">
        <v>1757</v>
      </c>
      <c r="O812" t="s">
        <v>1756</v>
      </c>
      <c r="P812" t="s">
        <v>1756</v>
      </c>
      <c r="Q812" s="387">
        <v>969.15</v>
      </c>
      <c r="R812">
        <v>125.98950000000001</v>
      </c>
      <c r="S812">
        <v>1095.1394999999998</v>
      </c>
      <c r="T812" s="388">
        <v>44466</v>
      </c>
      <c r="U812">
        <v>0</v>
      </c>
      <c r="V812" t="s">
        <v>832</v>
      </c>
      <c r="W812" s="388">
        <v>44477</v>
      </c>
      <c r="X812">
        <v>164</v>
      </c>
      <c r="Y812">
        <v>0</v>
      </c>
      <c r="Z812">
        <v>0</v>
      </c>
      <c r="AA812" t="s">
        <v>1758</v>
      </c>
      <c r="AB812" t="s">
        <v>826</v>
      </c>
      <c r="AD812" t="s">
        <v>2045</v>
      </c>
      <c r="AE812" t="s">
        <v>2046</v>
      </c>
      <c r="AI812" t="s">
        <v>1761</v>
      </c>
      <c r="AL812" t="s">
        <v>3112</v>
      </c>
      <c r="AM812">
        <v>6</v>
      </c>
      <c r="AN812" t="s">
        <v>3113</v>
      </c>
      <c r="AO812" t="s">
        <v>3114</v>
      </c>
      <c r="AP812">
        <v>0</v>
      </c>
      <c r="AQ812" s="388">
        <v>44474</v>
      </c>
      <c r="AS812" t="s">
        <v>1765</v>
      </c>
      <c r="AT812" s="388">
        <v>44475</v>
      </c>
      <c r="AU812" t="s">
        <v>1756</v>
      </c>
      <c r="AV812" t="s">
        <v>1756</v>
      </c>
      <c r="AZ812" t="s">
        <v>1766</v>
      </c>
      <c r="BA812" t="s">
        <v>1767</v>
      </c>
      <c r="BB812" t="s">
        <v>3127</v>
      </c>
      <c r="BC812" t="s">
        <v>3128</v>
      </c>
      <c r="BD812" t="s">
        <v>826</v>
      </c>
      <c r="BE812" t="s">
        <v>1756</v>
      </c>
      <c r="BF812" t="s">
        <v>826</v>
      </c>
    </row>
    <row r="813" spans="1:58">
      <c r="A813" t="s">
        <v>829</v>
      </c>
      <c r="B813">
        <v>6</v>
      </c>
      <c r="C813">
        <v>0</v>
      </c>
      <c r="D813">
        <v>10074</v>
      </c>
      <c r="E813" t="s">
        <v>3111</v>
      </c>
      <c r="F813">
        <v>53510602</v>
      </c>
      <c r="G813" t="s">
        <v>2041</v>
      </c>
      <c r="H813">
        <v>0</v>
      </c>
      <c r="I813" t="s">
        <v>2095</v>
      </c>
      <c r="J813">
        <v>138.44999999999999</v>
      </c>
      <c r="K813">
        <v>11</v>
      </c>
      <c r="L813" t="s">
        <v>2063</v>
      </c>
      <c r="M813" t="s">
        <v>2096</v>
      </c>
      <c r="N813" t="s">
        <v>1757</v>
      </c>
      <c r="O813" t="s">
        <v>1756</v>
      </c>
      <c r="P813" t="s">
        <v>1756</v>
      </c>
      <c r="Q813" s="387">
        <v>1522.95</v>
      </c>
      <c r="R813">
        <v>197.98350000000002</v>
      </c>
      <c r="S813">
        <v>1720.9334999999999</v>
      </c>
      <c r="T813" s="388">
        <v>44466</v>
      </c>
      <c r="U813">
        <v>0</v>
      </c>
      <c r="V813" t="s">
        <v>832</v>
      </c>
      <c r="W813" s="388">
        <v>44477</v>
      </c>
      <c r="X813">
        <v>164</v>
      </c>
      <c r="Y813">
        <v>0</v>
      </c>
      <c r="Z813">
        <v>0</v>
      </c>
      <c r="AA813" t="s">
        <v>1758</v>
      </c>
      <c r="AB813" t="s">
        <v>826</v>
      </c>
      <c r="AD813" t="s">
        <v>2045</v>
      </c>
      <c r="AE813" t="s">
        <v>2046</v>
      </c>
      <c r="AI813" t="s">
        <v>1761</v>
      </c>
      <c r="AL813" t="s">
        <v>3112</v>
      </c>
      <c r="AM813">
        <v>6</v>
      </c>
      <c r="AN813" t="s">
        <v>3113</v>
      </c>
      <c r="AO813" t="s">
        <v>3114</v>
      </c>
      <c r="AP813">
        <v>0</v>
      </c>
      <c r="AQ813" s="388">
        <v>44474</v>
      </c>
      <c r="AS813" t="s">
        <v>1765</v>
      </c>
      <c r="AT813" s="388">
        <v>44475</v>
      </c>
      <c r="AU813" t="s">
        <v>1756</v>
      </c>
      <c r="AV813" t="s">
        <v>1756</v>
      </c>
      <c r="AZ813" t="s">
        <v>1766</v>
      </c>
      <c r="BA813" t="s">
        <v>1767</v>
      </c>
      <c r="BB813" t="s">
        <v>3129</v>
      </c>
      <c r="BC813" t="s">
        <v>3130</v>
      </c>
      <c r="BD813" t="s">
        <v>826</v>
      </c>
      <c r="BE813" t="s">
        <v>1756</v>
      </c>
      <c r="BF813" t="s">
        <v>826</v>
      </c>
    </row>
    <row r="814" spans="1:58">
      <c r="A814" t="s">
        <v>829</v>
      </c>
      <c r="B814">
        <v>6</v>
      </c>
      <c r="C814">
        <v>0</v>
      </c>
      <c r="D814">
        <v>10073</v>
      </c>
      <c r="E814" t="s">
        <v>3131</v>
      </c>
      <c r="F814">
        <v>53510602</v>
      </c>
      <c r="G814" t="s">
        <v>2041</v>
      </c>
      <c r="H814">
        <v>0</v>
      </c>
      <c r="I814" t="s">
        <v>2042</v>
      </c>
      <c r="J814">
        <v>60</v>
      </c>
      <c r="K814">
        <v>12</v>
      </c>
      <c r="L814" t="s">
        <v>1771</v>
      </c>
      <c r="M814" t="s">
        <v>1756</v>
      </c>
      <c r="N814" t="s">
        <v>1756</v>
      </c>
      <c r="O814" t="s">
        <v>2043</v>
      </c>
      <c r="P814" t="s">
        <v>1757</v>
      </c>
      <c r="Q814" s="387">
        <v>720</v>
      </c>
      <c r="R814">
        <v>93.600000000000009</v>
      </c>
      <c r="S814">
        <v>813.59999999999991</v>
      </c>
      <c r="T814" s="388">
        <v>44466</v>
      </c>
      <c r="U814">
        <v>0</v>
      </c>
      <c r="V814" t="s">
        <v>832</v>
      </c>
      <c r="W814" s="388">
        <v>44477</v>
      </c>
      <c r="X814">
        <v>164</v>
      </c>
      <c r="Y814">
        <v>0</v>
      </c>
      <c r="Z814">
        <v>0</v>
      </c>
      <c r="AA814" t="s">
        <v>1758</v>
      </c>
      <c r="AB814" t="s">
        <v>826</v>
      </c>
      <c r="AD814" t="s">
        <v>2045</v>
      </c>
      <c r="AE814" t="s">
        <v>2046</v>
      </c>
      <c r="AI814" t="s">
        <v>1761</v>
      </c>
      <c r="AL814" t="s">
        <v>3132</v>
      </c>
      <c r="AM814">
        <v>6</v>
      </c>
      <c r="AN814" t="s">
        <v>3133</v>
      </c>
      <c r="AO814" t="s">
        <v>2852</v>
      </c>
      <c r="AP814">
        <v>0</v>
      </c>
      <c r="AQ814" s="388">
        <v>44474</v>
      </c>
      <c r="AS814" t="s">
        <v>1765</v>
      </c>
      <c r="AT814" s="388">
        <v>44475</v>
      </c>
      <c r="AU814" t="s">
        <v>1756</v>
      </c>
      <c r="AV814" t="s">
        <v>1756</v>
      </c>
      <c r="AZ814" t="s">
        <v>1766</v>
      </c>
      <c r="BA814" t="s">
        <v>1767</v>
      </c>
      <c r="BB814" t="s">
        <v>3134</v>
      </c>
      <c r="BC814" t="s">
        <v>3135</v>
      </c>
      <c r="BD814" t="s">
        <v>826</v>
      </c>
      <c r="BE814" t="s">
        <v>1756</v>
      </c>
      <c r="BF814" t="s">
        <v>826</v>
      </c>
    </row>
    <row r="815" spans="1:58">
      <c r="A815" t="s">
        <v>829</v>
      </c>
      <c r="B815">
        <v>6</v>
      </c>
      <c r="C815">
        <v>0</v>
      </c>
      <c r="D815">
        <v>10073</v>
      </c>
      <c r="E815" t="s">
        <v>3131</v>
      </c>
      <c r="F815">
        <v>53510602</v>
      </c>
      <c r="G815" t="s">
        <v>2041</v>
      </c>
      <c r="H815">
        <v>0</v>
      </c>
      <c r="I815" t="s">
        <v>2103</v>
      </c>
      <c r="J815">
        <v>70</v>
      </c>
      <c r="K815">
        <v>22</v>
      </c>
      <c r="L815" t="s">
        <v>1771</v>
      </c>
      <c r="M815" t="s">
        <v>1756</v>
      </c>
      <c r="N815" t="s">
        <v>1756</v>
      </c>
      <c r="O815" t="s">
        <v>2104</v>
      </c>
      <c r="P815" t="s">
        <v>1757</v>
      </c>
      <c r="Q815" s="387">
        <v>1540</v>
      </c>
      <c r="R815">
        <v>200.20000000000002</v>
      </c>
      <c r="S815">
        <v>1740.1999999999998</v>
      </c>
      <c r="T815" s="388">
        <v>44466</v>
      </c>
      <c r="U815">
        <v>0</v>
      </c>
      <c r="V815" t="s">
        <v>832</v>
      </c>
      <c r="W815" s="388">
        <v>44477</v>
      </c>
      <c r="X815">
        <v>164</v>
      </c>
      <c r="Y815">
        <v>0</v>
      </c>
      <c r="Z815">
        <v>0</v>
      </c>
      <c r="AA815" t="s">
        <v>1758</v>
      </c>
      <c r="AB815" t="s">
        <v>826</v>
      </c>
      <c r="AD815" t="s">
        <v>2045</v>
      </c>
      <c r="AE815" t="s">
        <v>2046</v>
      </c>
      <c r="AI815" t="s">
        <v>1761</v>
      </c>
      <c r="AL815" t="s">
        <v>3132</v>
      </c>
      <c r="AM815">
        <v>6</v>
      </c>
      <c r="AN815" t="s">
        <v>3133</v>
      </c>
      <c r="AO815" t="s">
        <v>2852</v>
      </c>
      <c r="AP815">
        <v>0</v>
      </c>
      <c r="AQ815" s="388">
        <v>44474</v>
      </c>
      <c r="AS815" t="s">
        <v>1765</v>
      </c>
      <c r="AT815" s="388">
        <v>44475</v>
      </c>
      <c r="AU815" t="s">
        <v>1756</v>
      </c>
      <c r="AV815" t="s">
        <v>1756</v>
      </c>
      <c r="AZ815" t="s">
        <v>1766</v>
      </c>
      <c r="BA815" t="s">
        <v>1767</v>
      </c>
      <c r="BB815" t="s">
        <v>3136</v>
      </c>
      <c r="BC815" t="s">
        <v>3137</v>
      </c>
      <c r="BD815" t="s">
        <v>826</v>
      </c>
      <c r="BE815" t="s">
        <v>1756</v>
      </c>
      <c r="BF815" t="s">
        <v>826</v>
      </c>
    </row>
    <row r="816" spans="1:58">
      <c r="A816" t="s">
        <v>829</v>
      </c>
      <c r="B816">
        <v>6</v>
      </c>
      <c r="C816">
        <v>0</v>
      </c>
      <c r="D816">
        <v>10073</v>
      </c>
      <c r="E816" t="s">
        <v>3131</v>
      </c>
      <c r="F816">
        <v>53510602</v>
      </c>
      <c r="G816" t="s">
        <v>2041</v>
      </c>
      <c r="H816">
        <v>0</v>
      </c>
      <c r="I816" t="s">
        <v>2103</v>
      </c>
      <c r="J816">
        <v>70</v>
      </c>
      <c r="K816">
        <v>3</v>
      </c>
      <c r="L816" t="s">
        <v>1771</v>
      </c>
      <c r="M816" t="s">
        <v>1756</v>
      </c>
      <c r="N816" t="s">
        <v>1756</v>
      </c>
      <c r="O816" t="s">
        <v>2104</v>
      </c>
      <c r="P816" t="s">
        <v>1757</v>
      </c>
      <c r="Q816" s="387">
        <v>210</v>
      </c>
      <c r="R816">
        <v>27.3</v>
      </c>
      <c r="S816">
        <v>237.29999999999998</v>
      </c>
      <c r="T816" s="388">
        <v>44466</v>
      </c>
      <c r="U816">
        <v>0</v>
      </c>
      <c r="V816" t="s">
        <v>832</v>
      </c>
      <c r="W816" s="388">
        <v>44477</v>
      </c>
      <c r="X816">
        <v>164</v>
      </c>
      <c r="Y816">
        <v>0</v>
      </c>
      <c r="Z816">
        <v>0</v>
      </c>
      <c r="AA816" t="s">
        <v>1758</v>
      </c>
      <c r="AB816" t="s">
        <v>826</v>
      </c>
      <c r="AD816" t="s">
        <v>2045</v>
      </c>
      <c r="AE816" t="s">
        <v>2046</v>
      </c>
      <c r="AI816" t="s">
        <v>1761</v>
      </c>
      <c r="AL816" t="s">
        <v>3132</v>
      </c>
      <c r="AM816">
        <v>6</v>
      </c>
      <c r="AN816" t="s">
        <v>3133</v>
      </c>
      <c r="AO816" t="s">
        <v>2852</v>
      </c>
      <c r="AP816">
        <v>0</v>
      </c>
      <c r="AQ816" s="388">
        <v>44474</v>
      </c>
      <c r="AS816" t="s">
        <v>1765</v>
      </c>
      <c r="AT816" s="388">
        <v>44475</v>
      </c>
      <c r="AU816" t="s">
        <v>1756</v>
      </c>
      <c r="AV816" t="s">
        <v>1756</v>
      </c>
      <c r="AZ816" t="s">
        <v>1766</v>
      </c>
      <c r="BA816" t="s">
        <v>1767</v>
      </c>
      <c r="BB816" t="s">
        <v>3138</v>
      </c>
      <c r="BC816" t="s">
        <v>3139</v>
      </c>
      <c r="BD816" t="s">
        <v>826</v>
      </c>
      <c r="BE816" t="s">
        <v>1756</v>
      </c>
      <c r="BF816" t="s">
        <v>826</v>
      </c>
    </row>
    <row r="817" spans="1:58">
      <c r="A817" t="s">
        <v>829</v>
      </c>
      <c r="B817">
        <v>6</v>
      </c>
      <c r="C817">
        <v>0</v>
      </c>
      <c r="D817">
        <v>10073</v>
      </c>
      <c r="E817" t="s">
        <v>3131</v>
      </c>
      <c r="F817">
        <v>53510602</v>
      </c>
      <c r="G817" t="s">
        <v>2041</v>
      </c>
      <c r="H817">
        <v>0</v>
      </c>
      <c r="I817" t="s">
        <v>2052</v>
      </c>
      <c r="J817">
        <v>75</v>
      </c>
      <c r="K817">
        <v>76</v>
      </c>
      <c r="L817" t="s">
        <v>1771</v>
      </c>
      <c r="M817" t="s">
        <v>1756</v>
      </c>
      <c r="N817" t="s">
        <v>1756</v>
      </c>
      <c r="O817" t="s">
        <v>2053</v>
      </c>
      <c r="P817" t="s">
        <v>1757</v>
      </c>
      <c r="Q817" s="387">
        <v>5700</v>
      </c>
      <c r="R817">
        <v>741</v>
      </c>
      <c r="S817">
        <v>6440.9999999999991</v>
      </c>
      <c r="T817" s="388">
        <v>44466</v>
      </c>
      <c r="U817">
        <v>0</v>
      </c>
      <c r="V817" t="s">
        <v>832</v>
      </c>
      <c r="W817" s="388">
        <v>44477</v>
      </c>
      <c r="X817">
        <v>164</v>
      </c>
      <c r="Y817">
        <v>0</v>
      </c>
      <c r="Z817">
        <v>0</v>
      </c>
      <c r="AA817" t="s">
        <v>1758</v>
      </c>
      <c r="AB817" t="s">
        <v>826</v>
      </c>
      <c r="AD817" t="s">
        <v>2045</v>
      </c>
      <c r="AE817" t="s">
        <v>2046</v>
      </c>
      <c r="AI817" t="s">
        <v>1761</v>
      </c>
      <c r="AL817" t="s">
        <v>3132</v>
      </c>
      <c r="AM817">
        <v>6</v>
      </c>
      <c r="AN817" t="s">
        <v>3133</v>
      </c>
      <c r="AO817" t="s">
        <v>2852</v>
      </c>
      <c r="AP817">
        <v>0</v>
      </c>
      <c r="AQ817" s="388">
        <v>44474</v>
      </c>
      <c r="AS817" t="s">
        <v>1765</v>
      </c>
      <c r="AT817" s="388">
        <v>44475</v>
      </c>
      <c r="AU817" t="s">
        <v>1756</v>
      </c>
      <c r="AV817" t="s">
        <v>1756</v>
      </c>
      <c r="AZ817" t="s">
        <v>1766</v>
      </c>
      <c r="BA817" t="s">
        <v>1767</v>
      </c>
      <c r="BB817" t="s">
        <v>3140</v>
      </c>
      <c r="BC817" t="s">
        <v>3141</v>
      </c>
      <c r="BD817" t="s">
        <v>826</v>
      </c>
      <c r="BE817" t="s">
        <v>1756</v>
      </c>
      <c r="BF817" t="s">
        <v>826</v>
      </c>
    </row>
    <row r="818" spans="1:58">
      <c r="A818" t="s">
        <v>829</v>
      </c>
      <c r="B818">
        <v>6</v>
      </c>
      <c r="C818">
        <v>0</v>
      </c>
      <c r="D818">
        <v>10073</v>
      </c>
      <c r="E818" t="s">
        <v>3131</v>
      </c>
      <c r="F818">
        <v>53510602</v>
      </c>
      <c r="G818" t="s">
        <v>2041</v>
      </c>
      <c r="H818">
        <v>0</v>
      </c>
      <c r="I818" t="s">
        <v>2056</v>
      </c>
      <c r="J818">
        <v>210</v>
      </c>
      <c r="K818">
        <v>9</v>
      </c>
      <c r="L818" t="s">
        <v>1755</v>
      </c>
      <c r="M818" t="s">
        <v>1756</v>
      </c>
      <c r="N818" t="s">
        <v>1756</v>
      </c>
      <c r="P818" t="s">
        <v>1757</v>
      </c>
      <c r="Q818" s="387">
        <v>1890</v>
      </c>
      <c r="R818">
        <v>245.70000000000002</v>
      </c>
      <c r="S818">
        <v>2135.6999999999998</v>
      </c>
      <c r="T818" s="388">
        <v>44466</v>
      </c>
      <c r="U818">
        <v>0</v>
      </c>
      <c r="V818" t="s">
        <v>832</v>
      </c>
      <c r="W818" s="388">
        <v>44477</v>
      </c>
      <c r="X818">
        <v>164</v>
      </c>
      <c r="Y818">
        <v>0</v>
      </c>
      <c r="Z818">
        <v>0</v>
      </c>
      <c r="AA818" t="s">
        <v>1758</v>
      </c>
      <c r="AB818" t="s">
        <v>826</v>
      </c>
      <c r="AD818" t="s">
        <v>2045</v>
      </c>
      <c r="AE818" t="s">
        <v>2046</v>
      </c>
      <c r="AI818" t="s">
        <v>1761</v>
      </c>
      <c r="AL818" t="s">
        <v>3132</v>
      </c>
      <c r="AM818">
        <v>6</v>
      </c>
      <c r="AN818" t="s">
        <v>3133</v>
      </c>
      <c r="AO818" t="s">
        <v>2852</v>
      </c>
      <c r="AP818">
        <v>0</v>
      </c>
      <c r="AQ818" s="388">
        <v>44474</v>
      </c>
      <c r="AS818" t="s">
        <v>1765</v>
      </c>
      <c r="AT818" s="388">
        <v>44475</v>
      </c>
      <c r="AU818" t="s">
        <v>1756</v>
      </c>
      <c r="AV818" t="s">
        <v>1756</v>
      </c>
      <c r="AZ818" t="s">
        <v>1766</v>
      </c>
      <c r="BA818" t="s">
        <v>1767</v>
      </c>
      <c r="BB818" t="s">
        <v>3142</v>
      </c>
      <c r="BC818" t="s">
        <v>3143</v>
      </c>
      <c r="BD818" t="s">
        <v>826</v>
      </c>
      <c r="BE818" t="s">
        <v>1756</v>
      </c>
      <c r="BF818" t="s">
        <v>826</v>
      </c>
    </row>
    <row r="819" spans="1:58">
      <c r="A819" t="s">
        <v>829</v>
      </c>
      <c r="B819">
        <v>6</v>
      </c>
      <c r="C819">
        <v>0</v>
      </c>
      <c r="D819">
        <v>10073</v>
      </c>
      <c r="E819" t="s">
        <v>3131</v>
      </c>
      <c r="F819">
        <v>53510602</v>
      </c>
      <c r="G819" t="s">
        <v>2041</v>
      </c>
      <c r="H819">
        <v>0</v>
      </c>
      <c r="I819" t="s">
        <v>518</v>
      </c>
      <c r="J819">
        <v>95</v>
      </c>
      <c r="K819">
        <v>12</v>
      </c>
      <c r="L819" t="s">
        <v>1771</v>
      </c>
      <c r="M819" t="s">
        <v>1756</v>
      </c>
      <c r="N819" t="s">
        <v>1756</v>
      </c>
      <c r="O819" t="s">
        <v>2059</v>
      </c>
      <c r="P819" t="s">
        <v>1757</v>
      </c>
      <c r="Q819" s="387">
        <v>1140</v>
      </c>
      <c r="R819">
        <v>148.20000000000002</v>
      </c>
      <c r="S819">
        <v>1288.1999999999998</v>
      </c>
      <c r="T819" s="388">
        <v>44466</v>
      </c>
      <c r="U819">
        <v>0</v>
      </c>
      <c r="V819" t="s">
        <v>832</v>
      </c>
      <c r="W819" s="388">
        <v>44477</v>
      </c>
      <c r="X819">
        <v>164</v>
      </c>
      <c r="Y819">
        <v>0</v>
      </c>
      <c r="Z819">
        <v>0</v>
      </c>
      <c r="AA819" t="s">
        <v>1758</v>
      </c>
      <c r="AB819" t="s">
        <v>826</v>
      </c>
      <c r="AD819" t="s">
        <v>2045</v>
      </c>
      <c r="AE819" t="s">
        <v>2046</v>
      </c>
      <c r="AI819" t="s">
        <v>1761</v>
      </c>
      <c r="AL819" t="s">
        <v>3132</v>
      </c>
      <c r="AM819">
        <v>6</v>
      </c>
      <c r="AN819" t="s">
        <v>3133</v>
      </c>
      <c r="AO819" t="s">
        <v>2852</v>
      </c>
      <c r="AP819">
        <v>0</v>
      </c>
      <c r="AQ819" s="388">
        <v>44474</v>
      </c>
      <c r="AS819" t="s">
        <v>1765</v>
      </c>
      <c r="AT819" s="388">
        <v>44475</v>
      </c>
      <c r="AU819" t="s">
        <v>1756</v>
      </c>
      <c r="AV819" t="s">
        <v>1756</v>
      </c>
      <c r="AZ819" t="s">
        <v>1766</v>
      </c>
      <c r="BA819" t="s">
        <v>1767</v>
      </c>
      <c r="BB819" t="s">
        <v>3144</v>
      </c>
      <c r="BC819" t="s">
        <v>3145</v>
      </c>
      <c r="BD819" t="s">
        <v>826</v>
      </c>
      <c r="BE819" t="s">
        <v>1756</v>
      </c>
      <c r="BF819" t="s">
        <v>826</v>
      </c>
    </row>
    <row r="820" spans="1:58">
      <c r="A820" t="s">
        <v>829</v>
      </c>
      <c r="B820">
        <v>6</v>
      </c>
      <c r="C820">
        <v>0</v>
      </c>
      <c r="D820">
        <v>10073</v>
      </c>
      <c r="E820" t="s">
        <v>3131</v>
      </c>
      <c r="F820">
        <v>53510602</v>
      </c>
      <c r="G820" t="s">
        <v>2041</v>
      </c>
      <c r="H820">
        <v>0</v>
      </c>
      <c r="I820" t="s">
        <v>2113</v>
      </c>
      <c r="J820">
        <v>122.39</v>
      </c>
      <c r="K820">
        <v>25</v>
      </c>
      <c r="L820" t="s">
        <v>2063</v>
      </c>
      <c r="M820" t="s">
        <v>2114</v>
      </c>
      <c r="N820" t="s">
        <v>1757</v>
      </c>
      <c r="O820" t="s">
        <v>1756</v>
      </c>
      <c r="P820" t="s">
        <v>1756</v>
      </c>
      <c r="Q820" s="387">
        <v>3059.75</v>
      </c>
      <c r="R820">
        <v>397.76750000000004</v>
      </c>
      <c r="S820">
        <v>3457.5174999999995</v>
      </c>
      <c r="T820" s="388">
        <v>44466</v>
      </c>
      <c r="U820">
        <v>0</v>
      </c>
      <c r="V820" t="s">
        <v>832</v>
      </c>
      <c r="W820" s="388">
        <v>44477</v>
      </c>
      <c r="X820">
        <v>164</v>
      </c>
      <c r="Y820">
        <v>0</v>
      </c>
      <c r="Z820">
        <v>0</v>
      </c>
      <c r="AA820" t="s">
        <v>1758</v>
      </c>
      <c r="AB820" t="s">
        <v>826</v>
      </c>
      <c r="AD820" t="s">
        <v>2045</v>
      </c>
      <c r="AE820" t="s">
        <v>2046</v>
      </c>
      <c r="AI820" t="s">
        <v>1761</v>
      </c>
      <c r="AL820" t="s">
        <v>3132</v>
      </c>
      <c r="AM820">
        <v>6</v>
      </c>
      <c r="AN820" t="s">
        <v>3133</v>
      </c>
      <c r="AO820" t="s">
        <v>2852</v>
      </c>
      <c r="AP820">
        <v>0</v>
      </c>
      <c r="AQ820" s="388">
        <v>44474</v>
      </c>
      <c r="AS820" t="s">
        <v>1765</v>
      </c>
      <c r="AT820" s="388">
        <v>44475</v>
      </c>
      <c r="AU820" t="s">
        <v>1756</v>
      </c>
      <c r="AV820" t="s">
        <v>1756</v>
      </c>
      <c r="AZ820" t="s">
        <v>1766</v>
      </c>
      <c r="BA820" t="s">
        <v>1767</v>
      </c>
      <c r="BB820" t="s">
        <v>3146</v>
      </c>
      <c r="BC820" t="s">
        <v>3147</v>
      </c>
      <c r="BD820" t="s">
        <v>826</v>
      </c>
      <c r="BE820" t="s">
        <v>1756</v>
      </c>
      <c r="BF820" t="s">
        <v>826</v>
      </c>
    </row>
    <row r="821" spans="1:58">
      <c r="A821" t="s">
        <v>829</v>
      </c>
      <c r="B821">
        <v>6</v>
      </c>
      <c r="C821">
        <v>0</v>
      </c>
      <c r="D821">
        <v>10073</v>
      </c>
      <c r="E821" t="s">
        <v>3131</v>
      </c>
      <c r="F821">
        <v>53510602</v>
      </c>
      <c r="G821" t="s">
        <v>2041</v>
      </c>
      <c r="H821">
        <v>0</v>
      </c>
      <c r="I821" t="s">
        <v>2062</v>
      </c>
      <c r="J821">
        <v>138.05000000000001</v>
      </c>
      <c r="K821">
        <v>36</v>
      </c>
      <c r="L821" t="s">
        <v>2063</v>
      </c>
      <c r="M821" t="s">
        <v>2064</v>
      </c>
      <c r="N821" t="s">
        <v>1757</v>
      </c>
      <c r="O821" t="s">
        <v>1756</v>
      </c>
      <c r="P821" t="s">
        <v>1756</v>
      </c>
      <c r="Q821" s="387">
        <v>4969.8</v>
      </c>
      <c r="R821">
        <v>646.07400000000007</v>
      </c>
      <c r="S821">
        <v>5615.8739999999998</v>
      </c>
      <c r="T821" s="388">
        <v>44466</v>
      </c>
      <c r="U821">
        <v>0</v>
      </c>
      <c r="V821" t="s">
        <v>832</v>
      </c>
      <c r="W821" s="388">
        <v>44477</v>
      </c>
      <c r="X821">
        <v>164</v>
      </c>
      <c r="Y821">
        <v>0</v>
      </c>
      <c r="Z821">
        <v>0</v>
      </c>
      <c r="AA821" t="s">
        <v>1758</v>
      </c>
      <c r="AB821" t="s">
        <v>826</v>
      </c>
      <c r="AD821" t="s">
        <v>2045</v>
      </c>
      <c r="AE821" t="s">
        <v>2046</v>
      </c>
      <c r="AI821" t="s">
        <v>1761</v>
      </c>
      <c r="AL821" t="s">
        <v>3132</v>
      </c>
      <c r="AM821">
        <v>6</v>
      </c>
      <c r="AN821" t="s">
        <v>3133</v>
      </c>
      <c r="AO821" t="s">
        <v>2852</v>
      </c>
      <c r="AP821">
        <v>0</v>
      </c>
      <c r="AQ821" s="388">
        <v>44474</v>
      </c>
      <c r="AS821" t="s">
        <v>1765</v>
      </c>
      <c r="AT821" s="388">
        <v>44475</v>
      </c>
      <c r="AU821" t="s">
        <v>1756</v>
      </c>
      <c r="AV821" t="s">
        <v>1756</v>
      </c>
      <c r="AZ821" t="s">
        <v>1766</v>
      </c>
      <c r="BA821" t="s">
        <v>1767</v>
      </c>
      <c r="BB821" t="s">
        <v>3148</v>
      </c>
      <c r="BC821" t="s">
        <v>3149</v>
      </c>
      <c r="BD821" t="s">
        <v>826</v>
      </c>
      <c r="BE821" t="s">
        <v>1756</v>
      </c>
      <c r="BF821" t="s">
        <v>826</v>
      </c>
    </row>
    <row r="822" spans="1:58">
      <c r="A822" t="s">
        <v>829</v>
      </c>
      <c r="B822">
        <v>6</v>
      </c>
      <c r="C822">
        <v>0</v>
      </c>
      <c r="D822">
        <v>10073</v>
      </c>
      <c r="E822" t="s">
        <v>3131</v>
      </c>
      <c r="F822">
        <v>53510602</v>
      </c>
      <c r="G822" t="s">
        <v>2041</v>
      </c>
      <c r="H822">
        <v>0</v>
      </c>
      <c r="I822" t="s">
        <v>2073</v>
      </c>
      <c r="J822">
        <v>243.75</v>
      </c>
      <c r="K822">
        <v>4</v>
      </c>
      <c r="L822" t="s">
        <v>1755</v>
      </c>
      <c r="M822" t="s">
        <v>2074</v>
      </c>
      <c r="N822" t="s">
        <v>1757</v>
      </c>
      <c r="O822" t="s">
        <v>1756</v>
      </c>
      <c r="P822" t="s">
        <v>1756</v>
      </c>
      <c r="Q822" s="387">
        <v>975</v>
      </c>
      <c r="R822">
        <v>126.75</v>
      </c>
      <c r="S822">
        <v>1101.75</v>
      </c>
      <c r="T822" s="388">
        <v>44466</v>
      </c>
      <c r="U822">
        <v>0</v>
      </c>
      <c r="V822" t="s">
        <v>832</v>
      </c>
      <c r="W822" s="388">
        <v>44477</v>
      </c>
      <c r="X822">
        <v>164</v>
      </c>
      <c r="Y822">
        <v>0</v>
      </c>
      <c r="Z822">
        <v>0</v>
      </c>
      <c r="AA822" t="s">
        <v>1758</v>
      </c>
      <c r="AB822" t="s">
        <v>826</v>
      </c>
      <c r="AD822" t="s">
        <v>2045</v>
      </c>
      <c r="AE822" t="s">
        <v>2046</v>
      </c>
      <c r="AI822" t="s">
        <v>1761</v>
      </c>
      <c r="AL822" t="s">
        <v>3132</v>
      </c>
      <c r="AM822">
        <v>6</v>
      </c>
      <c r="AN822" t="s">
        <v>3133</v>
      </c>
      <c r="AO822" t="s">
        <v>2852</v>
      </c>
      <c r="AP822">
        <v>0</v>
      </c>
      <c r="AQ822" s="388">
        <v>44474</v>
      </c>
      <c r="AS822" t="s">
        <v>1765</v>
      </c>
      <c r="AT822" s="388">
        <v>44475</v>
      </c>
      <c r="AU822" t="s">
        <v>1756</v>
      </c>
      <c r="AV822" t="s">
        <v>1756</v>
      </c>
      <c r="AZ822" t="s">
        <v>1766</v>
      </c>
      <c r="BA822" t="s">
        <v>1767</v>
      </c>
      <c r="BB822" t="s">
        <v>3150</v>
      </c>
      <c r="BC822" t="s">
        <v>3151</v>
      </c>
      <c r="BD822" t="s">
        <v>826</v>
      </c>
      <c r="BE822" t="s">
        <v>1756</v>
      </c>
      <c r="BF822" t="s">
        <v>826</v>
      </c>
    </row>
    <row r="823" spans="1:58">
      <c r="A823" t="s">
        <v>829</v>
      </c>
      <c r="B823">
        <v>6</v>
      </c>
      <c r="C823">
        <v>0</v>
      </c>
      <c r="D823">
        <v>10073</v>
      </c>
      <c r="E823" t="s">
        <v>3131</v>
      </c>
      <c r="F823">
        <v>53510602</v>
      </c>
      <c r="G823" t="s">
        <v>2041</v>
      </c>
      <c r="H823">
        <v>0</v>
      </c>
      <c r="I823" t="s">
        <v>3152</v>
      </c>
      <c r="J823">
        <v>18.45</v>
      </c>
      <c r="K823">
        <v>10</v>
      </c>
      <c r="L823" t="s">
        <v>1771</v>
      </c>
      <c r="M823" t="s">
        <v>3153</v>
      </c>
      <c r="N823" t="s">
        <v>1757</v>
      </c>
      <c r="O823" t="s">
        <v>1756</v>
      </c>
      <c r="P823" t="s">
        <v>1756</v>
      </c>
      <c r="Q823" s="387">
        <v>184.5</v>
      </c>
      <c r="R823">
        <v>23.984999999999999</v>
      </c>
      <c r="S823">
        <v>208.48499999999999</v>
      </c>
      <c r="T823" s="388">
        <v>44466</v>
      </c>
      <c r="U823">
        <v>0</v>
      </c>
      <c r="V823" t="s">
        <v>832</v>
      </c>
      <c r="W823" s="388">
        <v>44477</v>
      </c>
      <c r="X823">
        <v>164</v>
      </c>
      <c r="Y823">
        <v>0</v>
      </c>
      <c r="Z823">
        <v>0</v>
      </c>
      <c r="AA823" t="s">
        <v>1758</v>
      </c>
      <c r="AB823" t="s">
        <v>826</v>
      </c>
      <c r="AD823" t="s">
        <v>2045</v>
      </c>
      <c r="AE823" t="s">
        <v>2046</v>
      </c>
      <c r="AI823" t="s">
        <v>1761</v>
      </c>
      <c r="AL823" t="s">
        <v>3132</v>
      </c>
      <c r="AM823">
        <v>6</v>
      </c>
      <c r="AN823" t="s">
        <v>3133</v>
      </c>
      <c r="AO823" t="s">
        <v>2852</v>
      </c>
      <c r="AP823">
        <v>0</v>
      </c>
      <c r="AQ823" s="388">
        <v>44474</v>
      </c>
      <c r="AS823" t="s">
        <v>1765</v>
      </c>
      <c r="AT823" s="388">
        <v>44475</v>
      </c>
      <c r="AU823" t="s">
        <v>1756</v>
      </c>
      <c r="AV823" t="s">
        <v>1756</v>
      </c>
      <c r="AZ823" t="s">
        <v>1766</v>
      </c>
      <c r="BA823" t="s">
        <v>1767</v>
      </c>
      <c r="BB823" t="s">
        <v>3154</v>
      </c>
      <c r="BC823" t="s">
        <v>3155</v>
      </c>
      <c r="BD823" t="s">
        <v>826</v>
      </c>
      <c r="BE823" t="s">
        <v>1756</v>
      </c>
      <c r="BF823" t="s">
        <v>826</v>
      </c>
    </row>
    <row r="824" spans="1:58">
      <c r="A824" t="s">
        <v>829</v>
      </c>
      <c r="B824">
        <v>6</v>
      </c>
      <c r="C824">
        <v>0</v>
      </c>
      <c r="D824">
        <v>10073</v>
      </c>
      <c r="E824" t="s">
        <v>3131</v>
      </c>
      <c r="F824">
        <v>53510602</v>
      </c>
      <c r="G824" t="s">
        <v>2041</v>
      </c>
      <c r="H824">
        <v>0</v>
      </c>
      <c r="I824" t="s">
        <v>2083</v>
      </c>
      <c r="J824">
        <v>12.21</v>
      </c>
      <c r="K824">
        <v>11</v>
      </c>
      <c r="L824" t="s">
        <v>1771</v>
      </c>
      <c r="M824" t="s">
        <v>2084</v>
      </c>
      <c r="N824" t="s">
        <v>1757</v>
      </c>
      <c r="O824" t="s">
        <v>1756</v>
      </c>
      <c r="P824" t="s">
        <v>1756</v>
      </c>
      <c r="Q824" s="387">
        <v>134.31</v>
      </c>
      <c r="R824">
        <v>17.4603</v>
      </c>
      <c r="S824">
        <v>151.77029999999999</v>
      </c>
      <c r="T824" s="388">
        <v>44466</v>
      </c>
      <c r="U824">
        <v>0</v>
      </c>
      <c r="V824" t="s">
        <v>832</v>
      </c>
      <c r="W824" s="388">
        <v>44477</v>
      </c>
      <c r="X824">
        <v>164</v>
      </c>
      <c r="Y824">
        <v>0</v>
      </c>
      <c r="Z824">
        <v>0</v>
      </c>
      <c r="AA824" t="s">
        <v>1758</v>
      </c>
      <c r="AB824" t="s">
        <v>826</v>
      </c>
      <c r="AD824" t="s">
        <v>2045</v>
      </c>
      <c r="AE824" t="s">
        <v>2046</v>
      </c>
      <c r="AI824" t="s">
        <v>1761</v>
      </c>
      <c r="AL824" t="s">
        <v>3132</v>
      </c>
      <c r="AM824">
        <v>6</v>
      </c>
      <c r="AN824" t="s">
        <v>3133</v>
      </c>
      <c r="AO824" t="s">
        <v>2852</v>
      </c>
      <c r="AP824">
        <v>0</v>
      </c>
      <c r="AQ824" s="388">
        <v>44474</v>
      </c>
      <c r="AS824" t="s">
        <v>1765</v>
      </c>
      <c r="AT824" s="388">
        <v>44475</v>
      </c>
      <c r="AU824" t="s">
        <v>1756</v>
      </c>
      <c r="AV824" t="s">
        <v>1756</v>
      </c>
      <c r="AZ824" t="s">
        <v>1766</v>
      </c>
      <c r="BA824" t="s">
        <v>1767</v>
      </c>
      <c r="BB824" t="s">
        <v>3156</v>
      </c>
      <c r="BC824" t="s">
        <v>3157</v>
      </c>
      <c r="BD824" t="s">
        <v>826</v>
      </c>
      <c r="BE824" t="s">
        <v>1756</v>
      </c>
      <c r="BF824" t="s">
        <v>826</v>
      </c>
    </row>
    <row r="825" spans="1:58">
      <c r="A825" t="s">
        <v>829</v>
      </c>
      <c r="B825">
        <v>6</v>
      </c>
      <c r="C825">
        <v>0</v>
      </c>
      <c r="D825">
        <v>10073</v>
      </c>
      <c r="E825" t="s">
        <v>3131</v>
      </c>
      <c r="F825">
        <v>53510602</v>
      </c>
      <c r="G825" t="s">
        <v>2041</v>
      </c>
      <c r="H825">
        <v>0</v>
      </c>
      <c r="I825" t="s">
        <v>2083</v>
      </c>
      <c r="J825">
        <v>12.21</v>
      </c>
      <c r="K825">
        <v>11</v>
      </c>
      <c r="L825" t="s">
        <v>1771</v>
      </c>
      <c r="M825" t="s">
        <v>2084</v>
      </c>
      <c r="N825" t="s">
        <v>1757</v>
      </c>
      <c r="O825" t="s">
        <v>1756</v>
      </c>
      <c r="P825" t="s">
        <v>1756</v>
      </c>
      <c r="Q825" s="387">
        <v>134.31</v>
      </c>
      <c r="R825">
        <v>17.4603</v>
      </c>
      <c r="S825">
        <v>151.77029999999999</v>
      </c>
      <c r="T825" s="388">
        <v>44466</v>
      </c>
      <c r="U825">
        <v>0</v>
      </c>
      <c r="V825" t="s">
        <v>832</v>
      </c>
      <c r="W825" s="388">
        <v>44477</v>
      </c>
      <c r="X825">
        <v>164</v>
      </c>
      <c r="Y825">
        <v>0</v>
      </c>
      <c r="Z825">
        <v>0</v>
      </c>
      <c r="AA825" t="s">
        <v>1758</v>
      </c>
      <c r="AB825" t="s">
        <v>826</v>
      </c>
      <c r="AD825" t="s">
        <v>2045</v>
      </c>
      <c r="AE825" t="s">
        <v>2046</v>
      </c>
      <c r="AI825" t="s">
        <v>1761</v>
      </c>
      <c r="AL825" t="s">
        <v>3132</v>
      </c>
      <c r="AM825">
        <v>6</v>
      </c>
      <c r="AN825" t="s">
        <v>3133</v>
      </c>
      <c r="AO825" t="s">
        <v>2852</v>
      </c>
      <c r="AP825">
        <v>0</v>
      </c>
      <c r="AQ825" s="388">
        <v>44474</v>
      </c>
      <c r="AS825" t="s">
        <v>1765</v>
      </c>
      <c r="AT825" s="388">
        <v>44475</v>
      </c>
      <c r="AU825" t="s">
        <v>1756</v>
      </c>
      <c r="AV825" t="s">
        <v>1756</v>
      </c>
      <c r="AZ825" t="s">
        <v>1766</v>
      </c>
      <c r="BA825" t="s">
        <v>1767</v>
      </c>
      <c r="BB825" t="s">
        <v>3156</v>
      </c>
      <c r="BC825" t="s">
        <v>3157</v>
      </c>
      <c r="BD825" t="s">
        <v>826</v>
      </c>
      <c r="BE825" t="s">
        <v>1756</v>
      </c>
      <c r="BF825" t="s">
        <v>826</v>
      </c>
    </row>
    <row r="826" spans="1:58">
      <c r="A826" t="s">
        <v>829</v>
      </c>
      <c r="B826">
        <v>6</v>
      </c>
      <c r="C826">
        <v>0</v>
      </c>
      <c r="D826">
        <v>10073</v>
      </c>
      <c r="E826" t="s">
        <v>3131</v>
      </c>
      <c r="F826">
        <v>53510602</v>
      </c>
      <c r="G826" t="s">
        <v>2041</v>
      </c>
      <c r="H826">
        <v>0</v>
      </c>
      <c r="I826" t="s">
        <v>2089</v>
      </c>
      <c r="J826">
        <v>146.96</v>
      </c>
      <c r="K826">
        <v>11</v>
      </c>
      <c r="L826" t="s">
        <v>2063</v>
      </c>
      <c r="M826" t="s">
        <v>2090</v>
      </c>
      <c r="N826" t="s">
        <v>1757</v>
      </c>
      <c r="O826" t="s">
        <v>1756</v>
      </c>
      <c r="P826" t="s">
        <v>1756</v>
      </c>
      <c r="Q826" s="387">
        <v>1616.56</v>
      </c>
      <c r="R826">
        <v>210.15280000000001</v>
      </c>
      <c r="S826">
        <v>1826.7127999999998</v>
      </c>
      <c r="T826" s="388">
        <v>44466</v>
      </c>
      <c r="U826">
        <v>0</v>
      </c>
      <c r="V826" t="s">
        <v>832</v>
      </c>
      <c r="W826" s="388">
        <v>44477</v>
      </c>
      <c r="X826">
        <v>164</v>
      </c>
      <c r="Y826">
        <v>0</v>
      </c>
      <c r="Z826">
        <v>0</v>
      </c>
      <c r="AA826" t="s">
        <v>1758</v>
      </c>
      <c r="AB826" t="s">
        <v>826</v>
      </c>
      <c r="AD826" t="s">
        <v>2045</v>
      </c>
      <c r="AE826" t="s">
        <v>2046</v>
      </c>
      <c r="AI826" t="s">
        <v>1761</v>
      </c>
      <c r="AL826" t="s">
        <v>3132</v>
      </c>
      <c r="AM826">
        <v>6</v>
      </c>
      <c r="AN826" t="s">
        <v>3133</v>
      </c>
      <c r="AO826" t="s">
        <v>2852</v>
      </c>
      <c r="AP826">
        <v>0</v>
      </c>
      <c r="AQ826" s="388">
        <v>44474</v>
      </c>
      <c r="AS826" t="s">
        <v>1765</v>
      </c>
      <c r="AT826" s="388">
        <v>44475</v>
      </c>
      <c r="AU826" t="s">
        <v>1756</v>
      </c>
      <c r="AV826" t="s">
        <v>1756</v>
      </c>
      <c r="AZ826" t="s">
        <v>1766</v>
      </c>
      <c r="BA826" t="s">
        <v>1767</v>
      </c>
      <c r="BB826" t="s">
        <v>3158</v>
      </c>
      <c r="BC826" t="s">
        <v>3159</v>
      </c>
      <c r="BD826" t="s">
        <v>826</v>
      </c>
      <c r="BE826" t="s">
        <v>1756</v>
      </c>
      <c r="BF826" t="s">
        <v>826</v>
      </c>
    </row>
    <row r="827" spans="1:58">
      <c r="A827" t="s">
        <v>829</v>
      </c>
      <c r="B827">
        <v>6</v>
      </c>
      <c r="C827">
        <v>0</v>
      </c>
      <c r="D827">
        <v>10073</v>
      </c>
      <c r="E827" t="s">
        <v>3131</v>
      </c>
      <c r="F827">
        <v>53510602</v>
      </c>
      <c r="G827" t="s">
        <v>2041</v>
      </c>
      <c r="H827">
        <v>0</v>
      </c>
      <c r="I827" t="s">
        <v>2095</v>
      </c>
      <c r="J827">
        <v>138.44999999999999</v>
      </c>
      <c r="K827">
        <v>11</v>
      </c>
      <c r="L827" t="s">
        <v>2063</v>
      </c>
      <c r="M827" t="s">
        <v>2096</v>
      </c>
      <c r="N827" t="s">
        <v>1757</v>
      </c>
      <c r="O827" t="s">
        <v>1756</v>
      </c>
      <c r="P827" t="s">
        <v>1756</v>
      </c>
      <c r="Q827" s="387">
        <v>1522.95</v>
      </c>
      <c r="R827">
        <v>197.98350000000002</v>
      </c>
      <c r="S827">
        <v>1720.9334999999999</v>
      </c>
      <c r="T827" s="388">
        <v>44466</v>
      </c>
      <c r="U827">
        <v>0</v>
      </c>
      <c r="V827" t="s">
        <v>832</v>
      </c>
      <c r="W827" s="388">
        <v>44477</v>
      </c>
      <c r="X827">
        <v>164</v>
      </c>
      <c r="Y827">
        <v>0</v>
      </c>
      <c r="Z827">
        <v>0</v>
      </c>
      <c r="AA827" t="s">
        <v>1758</v>
      </c>
      <c r="AB827" t="s">
        <v>826</v>
      </c>
      <c r="AD827" t="s">
        <v>2045</v>
      </c>
      <c r="AE827" t="s">
        <v>2046</v>
      </c>
      <c r="AI827" t="s">
        <v>1761</v>
      </c>
      <c r="AL827" t="s">
        <v>3132</v>
      </c>
      <c r="AM827">
        <v>6</v>
      </c>
      <c r="AN827" t="s">
        <v>3133</v>
      </c>
      <c r="AO827" t="s">
        <v>2852</v>
      </c>
      <c r="AP827">
        <v>0</v>
      </c>
      <c r="AQ827" s="388">
        <v>44474</v>
      </c>
      <c r="AS827" t="s">
        <v>1765</v>
      </c>
      <c r="AT827" s="388">
        <v>44475</v>
      </c>
      <c r="AU827" t="s">
        <v>1756</v>
      </c>
      <c r="AV827" t="s">
        <v>1756</v>
      </c>
      <c r="AZ827" t="s">
        <v>1766</v>
      </c>
      <c r="BA827" t="s">
        <v>1767</v>
      </c>
      <c r="BB827" t="s">
        <v>3160</v>
      </c>
      <c r="BC827" t="s">
        <v>3161</v>
      </c>
      <c r="BD827" t="s">
        <v>826</v>
      </c>
      <c r="BE827" t="s">
        <v>1756</v>
      </c>
      <c r="BF827" t="s">
        <v>826</v>
      </c>
    </row>
    <row r="828" spans="1:58">
      <c r="A828" t="s">
        <v>829</v>
      </c>
      <c r="B828">
        <v>6</v>
      </c>
      <c r="C828">
        <v>0</v>
      </c>
      <c r="D828">
        <v>10073</v>
      </c>
      <c r="E828" t="s">
        <v>3131</v>
      </c>
      <c r="F828">
        <v>53510602</v>
      </c>
      <c r="G828" t="s">
        <v>2041</v>
      </c>
      <c r="H828">
        <v>0</v>
      </c>
      <c r="I828" t="s">
        <v>2247</v>
      </c>
      <c r="J828">
        <v>131.47999999999999</v>
      </c>
      <c r="K828">
        <v>11</v>
      </c>
      <c r="L828" t="s">
        <v>2063</v>
      </c>
      <c r="M828" t="s">
        <v>2248</v>
      </c>
      <c r="N828" t="s">
        <v>1757</v>
      </c>
      <c r="O828" t="s">
        <v>1756</v>
      </c>
      <c r="P828" t="s">
        <v>1756</v>
      </c>
      <c r="Q828" s="387">
        <v>1446.28</v>
      </c>
      <c r="R828">
        <v>188.0164</v>
      </c>
      <c r="S828">
        <v>1634.2963999999997</v>
      </c>
      <c r="T828" s="388">
        <v>44466</v>
      </c>
      <c r="U828">
        <v>0</v>
      </c>
      <c r="V828" t="s">
        <v>832</v>
      </c>
      <c r="W828" s="388">
        <v>44477</v>
      </c>
      <c r="X828">
        <v>164</v>
      </c>
      <c r="Y828">
        <v>0</v>
      </c>
      <c r="Z828">
        <v>0</v>
      </c>
      <c r="AA828" t="s">
        <v>1758</v>
      </c>
      <c r="AB828" t="s">
        <v>826</v>
      </c>
      <c r="AD828" t="s">
        <v>2045</v>
      </c>
      <c r="AE828" t="s">
        <v>2046</v>
      </c>
      <c r="AI828" t="s">
        <v>1761</v>
      </c>
      <c r="AL828" t="s">
        <v>3132</v>
      </c>
      <c r="AM828">
        <v>6</v>
      </c>
      <c r="AN828" t="s">
        <v>3133</v>
      </c>
      <c r="AO828" t="s">
        <v>2852</v>
      </c>
      <c r="AP828">
        <v>0</v>
      </c>
      <c r="AQ828" s="388">
        <v>44474</v>
      </c>
      <c r="AS828" t="s">
        <v>1765</v>
      </c>
      <c r="AT828" s="388">
        <v>44475</v>
      </c>
      <c r="AU828" t="s">
        <v>1756</v>
      </c>
      <c r="AV828" t="s">
        <v>1756</v>
      </c>
      <c r="AZ828" t="s">
        <v>1766</v>
      </c>
      <c r="BA828" t="s">
        <v>1767</v>
      </c>
      <c r="BB828" t="s">
        <v>3162</v>
      </c>
      <c r="BC828" t="s">
        <v>3163</v>
      </c>
      <c r="BD828" t="s">
        <v>826</v>
      </c>
      <c r="BE828" t="s">
        <v>1756</v>
      </c>
      <c r="BF828" t="s">
        <v>826</v>
      </c>
    </row>
    <row r="829" spans="1:58">
      <c r="A829" t="s">
        <v>829</v>
      </c>
      <c r="B829">
        <v>6</v>
      </c>
      <c r="C829">
        <v>0</v>
      </c>
      <c r="D829">
        <v>10072</v>
      </c>
      <c r="E829" t="s">
        <v>3164</v>
      </c>
      <c r="F829">
        <v>53510602</v>
      </c>
      <c r="G829" t="s">
        <v>2041</v>
      </c>
      <c r="H829">
        <v>0</v>
      </c>
      <c r="I829" t="s">
        <v>2052</v>
      </c>
      <c r="J829">
        <v>75</v>
      </c>
      <c r="K829">
        <v>36</v>
      </c>
      <c r="L829" t="s">
        <v>1771</v>
      </c>
      <c r="M829" t="s">
        <v>1756</v>
      </c>
      <c r="N829" t="s">
        <v>1756</v>
      </c>
      <c r="O829" t="s">
        <v>2053</v>
      </c>
      <c r="P829" t="s">
        <v>1757</v>
      </c>
      <c r="Q829" s="387">
        <v>2700</v>
      </c>
      <c r="R829">
        <v>351</v>
      </c>
      <c r="S829">
        <v>3050.9999999999995</v>
      </c>
      <c r="T829" s="388">
        <v>44466</v>
      </c>
      <c r="U829">
        <v>0</v>
      </c>
      <c r="V829" t="s">
        <v>832</v>
      </c>
      <c r="W829" s="388">
        <v>44477</v>
      </c>
      <c r="X829">
        <v>164</v>
      </c>
      <c r="Y829">
        <v>0</v>
      </c>
      <c r="Z829">
        <v>0</v>
      </c>
      <c r="AA829" t="s">
        <v>1758</v>
      </c>
      <c r="AB829" t="s">
        <v>826</v>
      </c>
      <c r="AD829" t="s">
        <v>2045</v>
      </c>
      <c r="AE829" t="s">
        <v>2046</v>
      </c>
      <c r="AI829" t="s">
        <v>1761</v>
      </c>
      <c r="AL829" t="s">
        <v>3165</v>
      </c>
      <c r="AM829">
        <v>6</v>
      </c>
      <c r="AN829" t="s">
        <v>3166</v>
      </c>
      <c r="AO829" t="s">
        <v>3167</v>
      </c>
      <c r="AP829">
        <v>0</v>
      </c>
      <c r="AQ829" s="388">
        <v>44474</v>
      </c>
      <c r="AS829" t="s">
        <v>1765</v>
      </c>
      <c r="AT829" s="388">
        <v>44475</v>
      </c>
      <c r="AU829" t="s">
        <v>1756</v>
      </c>
      <c r="AV829" t="s">
        <v>1756</v>
      </c>
      <c r="AZ829" t="s">
        <v>1766</v>
      </c>
      <c r="BA829" t="s">
        <v>1767</v>
      </c>
      <c r="BB829" t="s">
        <v>3168</v>
      </c>
      <c r="BC829" t="s">
        <v>3169</v>
      </c>
      <c r="BD829" t="s">
        <v>826</v>
      </c>
      <c r="BE829" t="s">
        <v>1756</v>
      </c>
      <c r="BF829" t="s">
        <v>826</v>
      </c>
    </row>
    <row r="830" spans="1:58">
      <c r="A830" t="s">
        <v>829</v>
      </c>
      <c r="B830">
        <v>6</v>
      </c>
      <c r="C830">
        <v>0</v>
      </c>
      <c r="D830">
        <v>10072</v>
      </c>
      <c r="E830" t="s">
        <v>3164</v>
      </c>
      <c r="F830">
        <v>53510602</v>
      </c>
      <c r="G830" t="s">
        <v>2041</v>
      </c>
      <c r="H830">
        <v>0</v>
      </c>
      <c r="I830" t="s">
        <v>2056</v>
      </c>
      <c r="J830">
        <v>210</v>
      </c>
      <c r="K830">
        <v>3</v>
      </c>
      <c r="L830" t="s">
        <v>1755</v>
      </c>
      <c r="M830" t="s">
        <v>1756</v>
      </c>
      <c r="N830" t="s">
        <v>1756</v>
      </c>
      <c r="P830" t="s">
        <v>1757</v>
      </c>
      <c r="Q830" s="387">
        <v>630</v>
      </c>
      <c r="R830">
        <v>81.900000000000006</v>
      </c>
      <c r="S830">
        <v>711.9</v>
      </c>
      <c r="T830" s="388">
        <v>44466</v>
      </c>
      <c r="U830">
        <v>0</v>
      </c>
      <c r="V830" t="s">
        <v>832</v>
      </c>
      <c r="W830" s="388">
        <v>44477</v>
      </c>
      <c r="X830">
        <v>164</v>
      </c>
      <c r="Y830">
        <v>0</v>
      </c>
      <c r="Z830">
        <v>0</v>
      </c>
      <c r="AA830" t="s">
        <v>1758</v>
      </c>
      <c r="AB830" t="s">
        <v>826</v>
      </c>
      <c r="AD830" t="s">
        <v>2045</v>
      </c>
      <c r="AE830" t="s">
        <v>2046</v>
      </c>
      <c r="AI830" t="s">
        <v>1761</v>
      </c>
      <c r="AL830" t="s">
        <v>3165</v>
      </c>
      <c r="AM830">
        <v>6</v>
      </c>
      <c r="AN830" t="s">
        <v>3166</v>
      </c>
      <c r="AO830" t="s">
        <v>3167</v>
      </c>
      <c r="AP830">
        <v>0</v>
      </c>
      <c r="AQ830" s="388">
        <v>44474</v>
      </c>
      <c r="AS830" t="s">
        <v>1765</v>
      </c>
      <c r="AT830" s="388">
        <v>44475</v>
      </c>
      <c r="AU830" t="s">
        <v>1756</v>
      </c>
      <c r="AV830" t="s">
        <v>1756</v>
      </c>
      <c r="AZ830" t="s">
        <v>1766</v>
      </c>
      <c r="BA830" t="s">
        <v>1767</v>
      </c>
      <c r="BB830" t="s">
        <v>3170</v>
      </c>
      <c r="BC830" t="s">
        <v>3171</v>
      </c>
      <c r="BD830" t="s">
        <v>826</v>
      </c>
      <c r="BE830" t="s">
        <v>1756</v>
      </c>
      <c r="BF830" t="s">
        <v>826</v>
      </c>
    </row>
    <row r="831" spans="1:58">
      <c r="A831" t="s">
        <v>829</v>
      </c>
      <c r="B831">
        <v>6</v>
      </c>
      <c r="C831">
        <v>0</v>
      </c>
      <c r="D831">
        <v>10072</v>
      </c>
      <c r="E831" t="s">
        <v>3164</v>
      </c>
      <c r="F831">
        <v>53510602</v>
      </c>
      <c r="G831" t="s">
        <v>2041</v>
      </c>
      <c r="H831">
        <v>0</v>
      </c>
      <c r="I831" t="s">
        <v>2073</v>
      </c>
      <c r="J831">
        <v>243.75</v>
      </c>
      <c r="K831">
        <v>2</v>
      </c>
      <c r="L831" t="s">
        <v>1755</v>
      </c>
      <c r="M831" t="s">
        <v>2074</v>
      </c>
      <c r="N831" t="s">
        <v>1757</v>
      </c>
      <c r="O831" t="s">
        <v>1756</v>
      </c>
      <c r="P831" t="s">
        <v>1756</v>
      </c>
      <c r="Q831" s="387">
        <v>487.5</v>
      </c>
      <c r="R831">
        <v>63.375</v>
      </c>
      <c r="S831">
        <v>550.875</v>
      </c>
      <c r="T831" s="388">
        <v>44466</v>
      </c>
      <c r="U831">
        <v>0</v>
      </c>
      <c r="V831" t="s">
        <v>832</v>
      </c>
      <c r="W831" s="388">
        <v>44477</v>
      </c>
      <c r="X831">
        <v>164</v>
      </c>
      <c r="Y831">
        <v>0</v>
      </c>
      <c r="Z831">
        <v>0</v>
      </c>
      <c r="AA831" t="s">
        <v>1758</v>
      </c>
      <c r="AB831" t="s">
        <v>826</v>
      </c>
      <c r="AD831" t="s">
        <v>2045</v>
      </c>
      <c r="AE831" t="s">
        <v>2046</v>
      </c>
      <c r="AI831" t="s">
        <v>1761</v>
      </c>
      <c r="AL831" t="s">
        <v>3165</v>
      </c>
      <c r="AM831">
        <v>6</v>
      </c>
      <c r="AN831" t="s">
        <v>3166</v>
      </c>
      <c r="AO831" t="s">
        <v>3167</v>
      </c>
      <c r="AP831">
        <v>0</v>
      </c>
      <c r="AQ831" s="388">
        <v>44474</v>
      </c>
      <c r="AS831" t="s">
        <v>1765</v>
      </c>
      <c r="AT831" s="388">
        <v>44475</v>
      </c>
      <c r="AU831" t="s">
        <v>1756</v>
      </c>
      <c r="AV831" t="s">
        <v>1756</v>
      </c>
      <c r="AZ831" t="s">
        <v>1766</v>
      </c>
      <c r="BA831" t="s">
        <v>1767</v>
      </c>
      <c r="BB831" t="s">
        <v>3172</v>
      </c>
      <c r="BC831" t="s">
        <v>3173</v>
      </c>
      <c r="BD831" t="s">
        <v>826</v>
      </c>
      <c r="BE831" t="s">
        <v>1756</v>
      </c>
      <c r="BF831" t="s">
        <v>826</v>
      </c>
    </row>
    <row r="832" spans="1:58">
      <c r="A832" t="s">
        <v>829</v>
      </c>
      <c r="B832">
        <v>6</v>
      </c>
      <c r="C832">
        <v>0</v>
      </c>
      <c r="D832">
        <v>10072</v>
      </c>
      <c r="E832" t="s">
        <v>3164</v>
      </c>
      <c r="F832">
        <v>53510602</v>
      </c>
      <c r="G832" t="s">
        <v>2041</v>
      </c>
      <c r="H832">
        <v>0</v>
      </c>
      <c r="I832" t="s">
        <v>2083</v>
      </c>
      <c r="J832">
        <v>12.21</v>
      </c>
      <c r="K832">
        <v>11</v>
      </c>
      <c r="L832" t="s">
        <v>1771</v>
      </c>
      <c r="M832" t="s">
        <v>2084</v>
      </c>
      <c r="N832" t="s">
        <v>1757</v>
      </c>
      <c r="O832" t="s">
        <v>1756</v>
      </c>
      <c r="P832" t="s">
        <v>1756</v>
      </c>
      <c r="Q832" s="387">
        <v>134.31</v>
      </c>
      <c r="R832">
        <v>17.4603</v>
      </c>
      <c r="S832">
        <v>151.77029999999999</v>
      </c>
      <c r="T832" s="388">
        <v>44466</v>
      </c>
      <c r="U832">
        <v>0</v>
      </c>
      <c r="V832" t="s">
        <v>832</v>
      </c>
      <c r="W832" s="388">
        <v>44477</v>
      </c>
      <c r="X832">
        <v>164</v>
      </c>
      <c r="Y832">
        <v>0</v>
      </c>
      <c r="Z832">
        <v>0</v>
      </c>
      <c r="AA832" t="s">
        <v>1758</v>
      </c>
      <c r="AB832" t="s">
        <v>826</v>
      </c>
      <c r="AD832" t="s">
        <v>2045</v>
      </c>
      <c r="AE832" t="s">
        <v>2046</v>
      </c>
      <c r="AI832" t="s">
        <v>1761</v>
      </c>
      <c r="AL832" t="s">
        <v>3165</v>
      </c>
      <c r="AM832">
        <v>6</v>
      </c>
      <c r="AN832" t="s">
        <v>3166</v>
      </c>
      <c r="AO832" t="s">
        <v>3167</v>
      </c>
      <c r="AP832">
        <v>0</v>
      </c>
      <c r="AQ832" s="388">
        <v>44474</v>
      </c>
      <c r="AS832" t="s">
        <v>1765</v>
      </c>
      <c r="AT832" s="388">
        <v>44475</v>
      </c>
      <c r="AU832" t="s">
        <v>1756</v>
      </c>
      <c r="AV832" t="s">
        <v>1756</v>
      </c>
      <c r="AZ832" t="s">
        <v>1766</v>
      </c>
      <c r="BA832" t="s">
        <v>1767</v>
      </c>
      <c r="BB832" t="s">
        <v>3174</v>
      </c>
      <c r="BC832" t="s">
        <v>3175</v>
      </c>
      <c r="BD832" t="s">
        <v>826</v>
      </c>
      <c r="BE832" t="s">
        <v>1756</v>
      </c>
      <c r="BF832" t="s">
        <v>826</v>
      </c>
    </row>
    <row r="833" spans="1:58">
      <c r="A833" t="s">
        <v>829</v>
      </c>
      <c r="B833">
        <v>6</v>
      </c>
      <c r="C833">
        <v>0</v>
      </c>
      <c r="D833">
        <v>10072</v>
      </c>
      <c r="E833" t="s">
        <v>3164</v>
      </c>
      <c r="F833">
        <v>53510602</v>
      </c>
      <c r="G833" t="s">
        <v>2041</v>
      </c>
      <c r="H833">
        <v>0</v>
      </c>
      <c r="I833" t="s">
        <v>2089</v>
      </c>
      <c r="J833">
        <v>146.96</v>
      </c>
      <c r="K833">
        <v>10</v>
      </c>
      <c r="L833" t="s">
        <v>2063</v>
      </c>
      <c r="M833" t="s">
        <v>2090</v>
      </c>
      <c r="N833" t="s">
        <v>1757</v>
      </c>
      <c r="O833" t="s">
        <v>1756</v>
      </c>
      <c r="P833" t="s">
        <v>1756</v>
      </c>
      <c r="Q833" s="387">
        <v>1469.6</v>
      </c>
      <c r="R833">
        <v>191.048</v>
      </c>
      <c r="S833">
        <v>1660.6479999999997</v>
      </c>
      <c r="T833" s="388">
        <v>44466</v>
      </c>
      <c r="U833">
        <v>0</v>
      </c>
      <c r="V833" t="s">
        <v>832</v>
      </c>
      <c r="W833" s="388">
        <v>44477</v>
      </c>
      <c r="X833">
        <v>164</v>
      </c>
      <c r="Y833">
        <v>0</v>
      </c>
      <c r="Z833">
        <v>0</v>
      </c>
      <c r="AA833" t="s">
        <v>1758</v>
      </c>
      <c r="AB833" t="s">
        <v>826</v>
      </c>
      <c r="AD833" t="s">
        <v>2045</v>
      </c>
      <c r="AE833" t="s">
        <v>2046</v>
      </c>
      <c r="AI833" t="s">
        <v>1761</v>
      </c>
      <c r="AL833" t="s">
        <v>3165</v>
      </c>
      <c r="AM833">
        <v>6</v>
      </c>
      <c r="AN833" t="s">
        <v>3166</v>
      </c>
      <c r="AO833" t="s">
        <v>3167</v>
      </c>
      <c r="AP833">
        <v>0</v>
      </c>
      <c r="AQ833" s="388">
        <v>44474</v>
      </c>
      <c r="AS833" t="s">
        <v>1765</v>
      </c>
      <c r="AT833" s="388">
        <v>44475</v>
      </c>
      <c r="AU833" t="s">
        <v>1756</v>
      </c>
      <c r="AV833" t="s">
        <v>1756</v>
      </c>
      <c r="AZ833" t="s">
        <v>1766</v>
      </c>
      <c r="BA833" t="s">
        <v>1767</v>
      </c>
      <c r="BB833" t="s">
        <v>3176</v>
      </c>
      <c r="BC833" t="s">
        <v>3177</v>
      </c>
      <c r="BD833" t="s">
        <v>826</v>
      </c>
      <c r="BE833" t="s">
        <v>1756</v>
      </c>
      <c r="BF833" t="s">
        <v>826</v>
      </c>
    </row>
    <row r="834" spans="1:58">
      <c r="A834" t="s">
        <v>829</v>
      </c>
      <c r="B834">
        <v>6</v>
      </c>
      <c r="C834">
        <v>0</v>
      </c>
      <c r="D834">
        <v>10072</v>
      </c>
      <c r="E834" t="s">
        <v>3164</v>
      </c>
      <c r="F834">
        <v>53510602</v>
      </c>
      <c r="G834" t="s">
        <v>2041</v>
      </c>
      <c r="H834">
        <v>0</v>
      </c>
      <c r="I834" t="s">
        <v>2095</v>
      </c>
      <c r="J834">
        <v>138.44999999999999</v>
      </c>
      <c r="K834">
        <v>11</v>
      </c>
      <c r="L834" t="s">
        <v>2063</v>
      </c>
      <c r="M834" t="s">
        <v>2096</v>
      </c>
      <c r="N834" t="s">
        <v>1757</v>
      </c>
      <c r="O834" t="s">
        <v>1756</v>
      </c>
      <c r="P834" t="s">
        <v>1756</v>
      </c>
      <c r="Q834" s="387">
        <v>1522.95</v>
      </c>
      <c r="R834">
        <v>197.98350000000002</v>
      </c>
      <c r="S834">
        <v>1720.9334999999999</v>
      </c>
      <c r="T834" s="388">
        <v>44466</v>
      </c>
      <c r="U834">
        <v>0</v>
      </c>
      <c r="V834" t="s">
        <v>832</v>
      </c>
      <c r="W834" s="388">
        <v>44477</v>
      </c>
      <c r="X834">
        <v>164</v>
      </c>
      <c r="Y834">
        <v>0</v>
      </c>
      <c r="Z834">
        <v>0</v>
      </c>
      <c r="AA834" t="s">
        <v>1758</v>
      </c>
      <c r="AB834" t="s">
        <v>826</v>
      </c>
      <c r="AD834" t="s">
        <v>2045</v>
      </c>
      <c r="AE834" t="s">
        <v>2046</v>
      </c>
      <c r="AI834" t="s">
        <v>1761</v>
      </c>
      <c r="AL834" t="s">
        <v>3165</v>
      </c>
      <c r="AM834">
        <v>6</v>
      </c>
      <c r="AN834" t="s">
        <v>3166</v>
      </c>
      <c r="AO834" t="s">
        <v>3167</v>
      </c>
      <c r="AP834">
        <v>0</v>
      </c>
      <c r="AQ834" s="388">
        <v>44474</v>
      </c>
      <c r="AS834" t="s">
        <v>1765</v>
      </c>
      <c r="AT834" s="388">
        <v>44475</v>
      </c>
      <c r="AU834" t="s">
        <v>1756</v>
      </c>
      <c r="AV834" t="s">
        <v>1756</v>
      </c>
      <c r="AZ834" t="s">
        <v>1766</v>
      </c>
      <c r="BA834" t="s">
        <v>1767</v>
      </c>
      <c r="BB834" t="s">
        <v>3178</v>
      </c>
      <c r="BC834" t="s">
        <v>3179</v>
      </c>
      <c r="BD834" t="s">
        <v>826</v>
      </c>
      <c r="BE834" t="s">
        <v>1756</v>
      </c>
      <c r="BF834" t="s">
        <v>826</v>
      </c>
    </row>
    <row r="835" spans="1:58">
      <c r="A835" t="s">
        <v>829</v>
      </c>
      <c r="B835">
        <v>6</v>
      </c>
      <c r="C835">
        <v>0</v>
      </c>
      <c r="D835">
        <v>10072</v>
      </c>
      <c r="E835" t="s">
        <v>3164</v>
      </c>
      <c r="F835">
        <v>53510602</v>
      </c>
      <c r="G835" t="s">
        <v>2041</v>
      </c>
      <c r="H835">
        <v>0</v>
      </c>
      <c r="I835" t="s">
        <v>2247</v>
      </c>
      <c r="J835">
        <v>131.47999999999999</v>
      </c>
      <c r="K835">
        <v>11</v>
      </c>
      <c r="L835" t="s">
        <v>2063</v>
      </c>
      <c r="M835" t="s">
        <v>2248</v>
      </c>
      <c r="N835" t="s">
        <v>1757</v>
      </c>
      <c r="O835" t="s">
        <v>1756</v>
      </c>
      <c r="P835" t="s">
        <v>1756</v>
      </c>
      <c r="Q835" s="387">
        <v>1446.28</v>
      </c>
      <c r="R835">
        <v>188.0164</v>
      </c>
      <c r="S835">
        <v>1634.2963999999997</v>
      </c>
      <c r="T835" s="388">
        <v>44466</v>
      </c>
      <c r="U835">
        <v>0</v>
      </c>
      <c r="V835" t="s">
        <v>832</v>
      </c>
      <c r="W835" s="388">
        <v>44477</v>
      </c>
      <c r="X835">
        <v>164</v>
      </c>
      <c r="Y835">
        <v>0</v>
      </c>
      <c r="Z835">
        <v>0</v>
      </c>
      <c r="AA835" t="s">
        <v>1758</v>
      </c>
      <c r="AB835" t="s">
        <v>826</v>
      </c>
      <c r="AD835" t="s">
        <v>2045</v>
      </c>
      <c r="AE835" t="s">
        <v>2046</v>
      </c>
      <c r="AI835" t="s">
        <v>1761</v>
      </c>
      <c r="AL835" t="s">
        <v>3165</v>
      </c>
      <c r="AM835">
        <v>6</v>
      </c>
      <c r="AN835" t="s">
        <v>3166</v>
      </c>
      <c r="AO835" t="s">
        <v>3167</v>
      </c>
      <c r="AP835">
        <v>0</v>
      </c>
      <c r="AQ835" s="388">
        <v>44474</v>
      </c>
      <c r="AS835" t="s">
        <v>1765</v>
      </c>
      <c r="AT835" s="388">
        <v>44475</v>
      </c>
      <c r="AU835" t="s">
        <v>1756</v>
      </c>
      <c r="AV835" t="s">
        <v>1756</v>
      </c>
      <c r="AZ835" t="s">
        <v>1766</v>
      </c>
      <c r="BA835" t="s">
        <v>1767</v>
      </c>
      <c r="BB835" t="s">
        <v>3180</v>
      </c>
      <c r="BC835" t="s">
        <v>3181</v>
      </c>
      <c r="BD835" t="s">
        <v>826</v>
      </c>
      <c r="BE835" t="s">
        <v>1756</v>
      </c>
      <c r="BF835" t="s">
        <v>826</v>
      </c>
    </row>
    <row r="836" spans="1:58">
      <c r="A836" t="s">
        <v>829</v>
      </c>
      <c r="B836">
        <v>6</v>
      </c>
      <c r="C836">
        <v>0</v>
      </c>
      <c r="D836">
        <v>10083</v>
      </c>
      <c r="E836" t="s">
        <v>3182</v>
      </c>
      <c r="F836">
        <v>53510602</v>
      </c>
      <c r="G836" t="s">
        <v>2041</v>
      </c>
      <c r="H836">
        <v>0</v>
      </c>
      <c r="I836" t="s">
        <v>2052</v>
      </c>
      <c r="J836">
        <v>75</v>
      </c>
      <c r="K836">
        <v>56</v>
      </c>
      <c r="L836" t="s">
        <v>1771</v>
      </c>
      <c r="M836" t="s">
        <v>1756</v>
      </c>
      <c r="N836" t="s">
        <v>1756</v>
      </c>
      <c r="O836" t="s">
        <v>2053</v>
      </c>
      <c r="P836" t="s">
        <v>1757</v>
      </c>
      <c r="Q836" s="387">
        <v>4200</v>
      </c>
      <c r="R836">
        <v>546</v>
      </c>
      <c r="S836">
        <v>4746</v>
      </c>
      <c r="T836" s="388">
        <v>44466</v>
      </c>
      <c r="U836">
        <v>0</v>
      </c>
      <c r="V836" t="s">
        <v>832</v>
      </c>
      <c r="W836" s="388">
        <v>44477</v>
      </c>
      <c r="X836">
        <v>164</v>
      </c>
      <c r="Y836">
        <v>0</v>
      </c>
      <c r="Z836">
        <v>0</v>
      </c>
      <c r="AA836" t="s">
        <v>1758</v>
      </c>
      <c r="AB836" t="s">
        <v>826</v>
      </c>
      <c r="AD836" t="s">
        <v>2045</v>
      </c>
      <c r="AE836" t="s">
        <v>2046</v>
      </c>
      <c r="AI836" t="s">
        <v>1761</v>
      </c>
      <c r="AL836" t="s">
        <v>3183</v>
      </c>
      <c r="AM836">
        <v>6</v>
      </c>
      <c r="AN836" t="s">
        <v>3184</v>
      </c>
      <c r="AO836" t="s">
        <v>3185</v>
      </c>
      <c r="AP836">
        <v>0</v>
      </c>
      <c r="AQ836" s="388">
        <v>44474</v>
      </c>
      <c r="AS836" t="s">
        <v>3186</v>
      </c>
      <c r="AT836" s="388">
        <v>44475</v>
      </c>
      <c r="AU836" t="s">
        <v>1756</v>
      </c>
      <c r="AV836" t="s">
        <v>1756</v>
      </c>
      <c r="AZ836" t="s">
        <v>1756</v>
      </c>
      <c r="BA836" t="s">
        <v>1767</v>
      </c>
      <c r="BB836" t="s">
        <v>3187</v>
      </c>
      <c r="BC836" t="s">
        <v>3188</v>
      </c>
      <c r="BD836" t="s">
        <v>826</v>
      </c>
      <c r="BE836" t="s">
        <v>1756</v>
      </c>
      <c r="BF836" t="s">
        <v>826</v>
      </c>
    </row>
    <row r="837" spans="1:58">
      <c r="A837" t="s">
        <v>829</v>
      </c>
      <c r="B837">
        <v>6</v>
      </c>
      <c r="C837">
        <v>0</v>
      </c>
      <c r="D837">
        <v>10083</v>
      </c>
      <c r="E837" t="s">
        <v>3182</v>
      </c>
      <c r="F837">
        <v>53510602</v>
      </c>
      <c r="G837" t="s">
        <v>2041</v>
      </c>
      <c r="H837">
        <v>0</v>
      </c>
      <c r="I837" t="s">
        <v>518</v>
      </c>
      <c r="J837">
        <v>95</v>
      </c>
      <c r="K837">
        <v>12</v>
      </c>
      <c r="L837" t="s">
        <v>1771</v>
      </c>
      <c r="M837" t="s">
        <v>1756</v>
      </c>
      <c r="N837" t="s">
        <v>1756</v>
      </c>
      <c r="O837" t="s">
        <v>2059</v>
      </c>
      <c r="P837" t="s">
        <v>1757</v>
      </c>
      <c r="Q837" s="387">
        <v>1140</v>
      </c>
      <c r="R837">
        <v>148.20000000000002</v>
      </c>
      <c r="S837">
        <v>1288.1999999999998</v>
      </c>
      <c r="T837" s="388">
        <v>44466</v>
      </c>
      <c r="U837">
        <v>0</v>
      </c>
      <c r="V837" t="s">
        <v>832</v>
      </c>
      <c r="W837" s="388">
        <v>44477</v>
      </c>
      <c r="X837">
        <v>164</v>
      </c>
      <c r="Y837">
        <v>0</v>
      </c>
      <c r="Z837">
        <v>0</v>
      </c>
      <c r="AA837" t="s">
        <v>1758</v>
      </c>
      <c r="AB837" t="s">
        <v>826</v>
      </c>
      <c r="AD837" t="s">
        <v>2045</v>
      </c>
      <c r="AE837" t="s">
        <v>2046</v>
      </c>
      <c r="AI837" t="s">
        <v>1761</v>
      </c>
      <c r="AL837" t="s">
        <v>3183</v>
      </c>
      <c r="AM837">
        <v>6</v>
      </c>
      <c r="AN837" t="s">
        <v>3184</v>
      </c>
      <c r="AO837" t="s">
        <v>3185</v>
      </c>
      <c r="AP837">
        <v>0</v>
      </c>
      <c r="AQ837" s="388">
        <v>44474</v>
      </c>
      <c r="AS837" t="s">
        <v>3186</v>
      </c>
      <c r="AT837" s="388">
        <v>44475</v>
      </c>
      <c r="AU837" t="s">
        <v>1756</v>
      </c>
      <c r="AV837" t="s">
        <v>1756</v>
      </c>
      <c r="AZ837" t="s">
        <v>1756</v>
      </c>
      <c r="BA837" t="s">
        <v>1767</v>
      </c>
      <c r="BB837" t="s">
        <v>3189</v>
      </c>
      <c r="BC837" t="s">
        <v>3190</v>
      </c>
      <c r="BD837" t="s">
        <v>826</v>
      </c>
      <c r="BE837" t="s">
        <v>1756</v>
      </c>
      <c r="BF837" t="s">
        <v>826</v>
      </c>
    </row>
    <row r="838" spans="1:58">
      <c r="A838" t="s">
        <v>829</v>
      </c>
      <c r="B838">
        <v>6</v>
      </c>
      <c r="C838">
        <v>0</v>
      </c>
      <c r="D838">
        <v>10083</v>
      </c>
      <c r="E838" t="s">
        <v>3182</v>
      </c>
      <c r="F838">
        <v>53510602</v>
      </c>
      <c r="G838" t="s">
        <v>2041</v>
      </c>
      <c r="H838">
        <v>0</v>
      </c>
      <c r="I838" t="s">
        <v>2062</v>
      </c>
      <c r="J838">
        <v>138.05000000000001</v>
      </c>
      <c r="K838">
        <v>22</v>
      </c>
      <c r="L838" t="s">
        <v>2063</v>
      </c>
      <c r="M838" t="s">
        <v>2064</v>
      </c>
      <c r="N838" t="s">
        <v>1757</v>
      </c>
      <c r="O838" t="s">
        <v>1756</v>
      </c>
      <c r="P838" t="s">
        <v>1756</v>
      </c>
      <c r="Q838" s="387">
        <v>3037.1</v>
      </c>
      <c r="R838">
        <v>394.82299999999998</v>
      </c>
      <c r="S838">
        <v>3431.9229999999998</v>
      </c>
      <c r="T838" s="388">
        <v>44466</v>
      </c>
      <c r="U838">
        <v>0</v>
      </c>
      <c r="V838" t="s">
        <v>832</v>
      </c>
      <c r="W838" s="388">
        <v>44477</v>
      </c>
      <c r="X838">
        <v>164</v>
      </c>
      <c r="Y838">
        <v>0</v>
      </c>
      <c r="Z838">
        <v>0</v>
      </c>
      <c r="AA838" t="s">
        <v>1758</v>
      </c>
      <c r="AB838" t="s">
        <v>826</v>
      </c>
      <c r="AD838" t="s">
        <v>2045</v>
      </c>
      <c r="AE838" t="s">
        <v>2046</v>
      </c>
      <c r="AI838" t="s">
        <v>1761</v>
      </c>
      <c r="AL838" t="s">
        <v>3183</v>
      </c>
      <c r="AM838">
        <v>6</v>
      </c>
      <c r="AN838" t="s">
        <v>3184</v>
      </c>
      <c r="AO838" t="s">
        <v>3185</v>
      </c>
      <c r="AP838">
        <v>0</v>
      </c>
      <c r="AQ838" s="388">
        <v>44474</v>
      </c>
      <c r="AS838" t="s">
        <v>3186</v>
      </c>
      <c r="AT838" s="388">
        <v>44475</v>
      </c>
      <c r="AU838" t="s">
        <v>1756</v>
      </c>
      <c r="AV838" t="s">
        <v>1756</v>
      </c>
      <c r="AZ838" t="s">
        <v>1756</v>
      </c>
      <c r="BA838" t="s">
        <v>1767</v>
      </c>
      <c r="BB838" t="s">
        <v>3191</v>
      </c>
      <c r="BC838" t="s">
        <v>3192</v>
      </c>
      <c r="BD838" t="s">
        <v>826</v>
      </c>
      <c r="BE838" t="s">
        <v>1756</v>
      </c>
      <c r="BF838" t="s">
        <v>826</v>
      </c>
    </row>
    <row r="839" spans="1:58">
      <c r="A839" t="s">
        <v>829</v>
      </c>
      <c r="B839">
        <v>6</v>
      </c>
      <c r="C839">
        <v>0</v>
      </c>
      <c r="D839">
        <v>10083</v>
      </c>
      <c r="E839" t="s">
        <v>3182</v>
      </c>
      <c r="F839">
        <v>53510602</v>
      </c>
      <c r="G839" t="s">
        <v>2041</v>
      </c>
      <c r="H839">
        <v>0</v>
      </c>
      <c r="I839" t="s">
        <v>2073</v>
      </c>
      <c r="J839">
        <v>243.75</v>
      </c>
      <c r="K839">
        <v>4</v>
      </c>
      <c r="L839" t="s">
        <v>1755</v>
      </c>
      <c r="M839" t="s">
        <v>2074</v>
      </c>
      <c r="N839" t="s">
        <v>1757</v>
      </c>
      <c r="O839" t="s">
        <v>1756</v>
      </c>
      <c r="P839" t="s">
        <v>1756</v>
      </c>
      <c r="Q839" s="387">
        <v>975</v>
      </c>
      <c r="R839">
        <v>126.75</v>
      </c>
      <c r="S839">
        <v>1101.75</v>
      </c>
      <c r="T839" s="388">
        <v>44466</v>
      </c>
      <c r="U839">
        <v>0</v>
      </c>
      <c r="V839" t="s">
        <v>832</v>
      </c>
      <c r="W839" s="388">
        <v>44477</v>
      </c>
      <c r="X839">
        <v>164</v>
      </c>
      <c r="Y839">
        <v>0</v>
      </c>
      <c r="Z839">
        <v>0</v>
      </c>
      <c r="AA839" t="s">
        <v>1758</v>
      </c>
      <c r="AB839" t="s">
        <v>826</v>
      </c>
      <c r="AD839" t="s">
        <v>2045</v>
      </c>
      <c r="AE839" t="s">
        <v>2046</v>
      </c>
      <c r="AI839" t="s">
        <v>1761</v>
      </c>
      <c r="AL839" t="s">
        <v>3183</v>
      </c>
      <c r="AM839">
        <v>6</v>
      </c>
      <c r="AN839" t="s">
        <v>3184</v>
      </c>
      <c r="AO839" t="s">
        <v>3185</v>
      </c>
      <c r="AP839">
        <v>0</v>
      </c>
      <c r="AQ839" s="388">
        <v>44474</v>
      </c>
      <c r="AS839" t="s">
        <v>3186</v>
      </c>
      <c r="AT839" s="388">
        <v>44475</v>
      </c>
      <c r="AU839" t="s">
        <v>1756</v>
      </c>
      <c r="AV839" t="s">
        <v>1756</v>
      </c>
      <c r="AZ839" t="s">
        <v>1756</v>
      </c>
      <c r="BA839" t="s">
        <v>1767</v>
      </c>
      <c r="BB839" t="s">
        <v>3193</v>
      </c>
      <c r="BC839" t="s">
        <v>3194</v>
      </c>
      <c r="BD839" t="s">
        <v>826</v>
      </c>
      <c r="BE839" t="s">
        <v>1756</v>
      </c>
      <c r="BF839" t="s">
        <v>826</v>
      </c>
    </row>
    <row r="840" spans="1:58">
      <c r="A840" t="s">
        <v>829</v>
      </c>
      <c r="B840">
        <v>6</v>
      </c>
      <c r="C840">
        <v>0</v>
      </c>
      <c r="D840">
        <v>10083</v>
      </c>
      <c r="E840" t="s">
        <v>3182</v>
      </c>
      <c r="F840">
        <v>53510602</v>
      </c>
      <c r="G840" t="s">
        <v>2041</v>
      </c>
      <c r="H840">
        <v>0</v>
      </c>
      <c r="I840" t="s">
        <v>2083</v>
      </c>
      <c r="J840">
        <v>12.21</v>
      </c>
      <c r="K840">
        <v>11</v>
      </c>
      <c r="L840" t="s">
        <v>1771</v>
      </c>
      <c r="M840" t="s">
        <v>2084</v>
      </c>
      <c r="N840" t="s">
        <v>1757</v>
      </c>
      <c r="O840" t="s">
        <v>1756</v>
      </c>
      <c r="P840" t="s">
        <v>1756</v>
      </c>
      <c r="Q840" s="387">
        <v>134.31</v>
      </c>
      <c r="R840">
        <v>17.4603</v>
      </c>
      <c r="S840">
        <v>151.77029999999999</v>
      </c>
      <c r="T840" s="388">
        <v>44466</v>
      </c>
      <c r="U840">
        <v>0</v>
      </c>
      <c r="V840" t="s">
        <v>832</v>
      </c>
      <c r="W840" s="388">
        <v>44477</v>
      </c>
      <c r="X840">
        <v>164</v>
      </c>
      <c r="Y840">
        <v>0</v>
      </c>
      <c r="Z840">
        <v>0</v>
      </c>
      <c r="AA840" t="s">
        <v>1758</v>
      </c>
      <c r="AB840" t="s">
        <v>826</v>
      </c>
      <c r="AD840" t="s">
        <v>2045</v>
      </c>
      <c r="AE840" t="s">
        <v>2046</v>
      </c>
      <c r="AI840" t="s">
        <v>1761</v>
      </c>
      <c r="AL840" t="s">
        <v>3183</v>
      </c>
      <c r="AM840">
        <v>6</v>
      </c>
      <c r="AN840" t="s">
        <v>3184</v>
      </c>
      <c r="AO840" t="s">
        <v>3185</v>
      </c>
      <c r="AP840">
        <v>0</v>
      </c>
      <c r="AQ840" s="388">
        <v>44474</v>
      </c>
      <c r="AS840" t="s">
        <v>3186</v>
      </c>
      <c r="AT840" s="388">
        <v>44475</v>
      </c>
      <c r="AU840" t="s">
        <v>1756</v>
      </c>
      <c r="AV840" t="s">
        <v>1756</v>
      </c>
      <c r="AZ840" t="s">
        <v>1756</v>
      </c>
      <c r="BA840" t="s">
        <v>1767</v>
      </c>
      <c r="BB840" t="s">
        <v>3195</v>
      </c>
      <c r="BC840" t="s">
        <v>3196</v>
      </c>
      <c r="BD840" t="s">
        <v>826</v>
      </c>
      <c r="BE840" t="s">
        <v>1756</v>
      </c>
      <c r="BF840" t="s">
        <v>826</v>
      </c>
    </row>
    <row r="841" spans="1:58">
      <c r="A841" t="s">
        <v>829</v>
      </c>
      <c r="B841">
        <v>6</v>
      </c>
      <c r="C841">
        <v>0</v>
      </c>
      <c r="D841">
        <v>10083</v>
      </c>
      <c r="E841" t="s">
        <v>3182</v>
      </c>
      <c r="F841">
        <v>53510602</v>
      </c>
      <c r="G841" t="s">
        <v>2041</v>
      </c>
      <c r="H841">
        <v>0</v>
      </c>
      <c r="I841" t="s">
        <v>2083</v>
      </c>
      <c r="J841">
        <v>12.21</v>
      </c>
      <c r="K841">
        <v>9</v>
      </c>
      <c r="L841" t="s">
        <v>1771</v>
      </c>
      <c r="M841" t="s">
        <v>2084</v>
      </c>
      <c r="N841" t="s">
        <v>1757</v>
      </c>
      <c r="O841" t="s">
        <v>1756</v>
      </c>
      <c r="P841" t="s">
        <v>1756</v>
      </c>
      <c r="Q841" s="387">
        <v>109.89</v>
      </c>
      <c r="R841">
        <v>14.2857</v>
      </c>
      <c r="S841">
        <v>124.17569999999999</v>
      </c>
      <c r="T841" s="388">
        <v>44466</v>
      </c>
      <c r="U841">
        <v>0</v>
      </c>
      <c r="V841" t="s">
        <v>832</v>
      </c>
      <c r="W841" s="388">
        <v>44477</v>
      </c>
      <c r="X841">
        <v>164</v>
      </c>
      <c r="Y841">
        <v>0</v>
      </c>
      <c r="Z841">
        <v>0</v>
      </c>
      <c r="AA841" t="s">
        <v>1758</v>
      </c>
      <c r="AB841" t="s">
        <v>826</v>
      </c>
      <c r="AD841" t="s">
        <v>2045</v>
      </c>
      <c r="AE841" t="s">
        <v>2046</v>
      </c>
      <c r="AI841" t="s">
        <v>1761</v>
      </c>
      <c r="AL841" t="s">
        <v>3183</v>
      </c>
      <c r="AM841">
        <v>6</v>
      </c>
      <c r="AN841" t="s">
        <v>3184</v>
      </c>
      <c r="AO841" t="s">
        <v>3185</v>
      </c>
      <c r="AP841">
        <v>0</v>
      </c>
      <c r="AQ841" s="388">
        <v>44474</v>
      </c>
      <c r="AS841" t="s">
        <v>3186</v>
      </c>
      <c r="AT841" s="388">
        <v>44475</v>
      </c>
      <c r="AU841" t="s">
        <v>1756</v>
      </c>
      <c r="AV841" t="s">
        <v>1756</v>
      </c>
      <c r="AZ841" t="s">
        <v>1756</v>
      </c>
      <c r="BA841" t="s">
        <v>1767</v>
      </c>
      <c r="BB841" t="s">
        <v>3197</v>
      </c>
      <c r="BC841" t="s">
        <v>3198</v>
      </c>
      <c r="BD841" t="s">
        <v>826</v>
      </c>
      <c r="BE841" t="s">
        <v>1756</v>
      </c>
      <c r="BF841" t="s">
        <v>826</v>
      </c>
    </row>
    <row r="842" spans="1:58">
      <c r="A842" t="s">
        <v>829</v>
      </c>
      <c r="B842">
        <v>6</v>
      </c>
      <c r="C842">
        <v>0</v>
      </c>
      <c r="D842">
        <v>10083</v>
      </c>
      <c r="E842" t="s">
        <v>3182</v>
      </c>
      <c r="F842">
        <v>53510602</v>
      </c>
      <c r="G842" t="s">
        <v>2041</v>
      </c>
      <c r="H842">
        <v>0</v>
      </c>
      <c r="I842" t="s">
        <v>2083</v>
      </c>
      <c r="J842">
        <v>12.21</v>
      </c>
      <c r="K842">
        <v>9</v>
      </c>
      <c r="L842" t="s">
        <v>1771</v>
      </c>
      <c r="M842" t="s">
        <v>2084</v>
      </c>
      <c r="N842" t="s">
        <v>1757</v>
      </c>
      <c r="O842" t="s">
        <v>1756</v>
      </c>
      <c r="P842" t="s">
        <v>1756</v>
      </c>
      <c r="Q842" s="387">
        <v>109.89</v>
      </c>
      <c r="R842">
        <v>14.2857</v>
      </c>
      <c r="S842">
        <v>124.17569999999999</v>
      </c>
      <c r="T842" s="388">
        <v>44466</v>
      </c>
      <c r="U842">
        <v>0</v>
      </c>
      <c r="V842" t="s">
        <v>832</v>
      </c>
      <c r="W842" s="388">
        <v>44477</v>
      </c>
      <c r="X842">
        <v>164</v>
      </c>
      <c r="Y842">
        <v>0</v>
      </c>
      <c r="Z842">
        <v>0</v>
      </c>
      <c r="AA842" t="s">
        <v>1758</v>
      </c>
      <c r="AB842" t="s">
        <v>826</v>
      </c>
      <c r="AD842" t="s">
        <v>2045</v>
      </c>
      <c r="AE842" t="s">
        <v>2046</v>
      </c>
      <c r="AI842" t="s">
        <v>1761</v>
      </c>
      <c r="AL842" t="s">
        <v>3183</v>
      </c>
      <c r="AM842">
        <v>6</v>
      </c>
      <c r="AN842" t="s">
        <v>3184</v>
      </c>
      <c r="AO842" t="s">
        <v>3185</v>
      </c>
      <c r="AP842">
        <v>0</v>
      </c>
      <c r="AQ842" s="388">
        <v>44474</v>
      </c>
      <c r="AS842" t="s">
        <v>3186</v>
      </c>
      <c r="AT842" s="388">
        <v>44475</v>
      </c>
      <c r="AU842" t="s">
        <v>1756</v>
      </c>
      <c r="AV842" t="s">
        <v>1756</v>
      </c>
      <c r="AZ842" t="s">
        <v>1756</v>
      </c>
      <c r="BA842" t="s">
        <v>1767</v>
      </c>
      <c r="BB842" t="s">
        <v>3197</v>
      </c>
      <c r="BC842" t="s">
        <v>3198</v>
      </c>
      <c r="BD842" t="s">
        <v>826</v>
      </c>
      <c r="BE842" t="s">
        <v>1756</v>
      </c>
      <c r="BF842" t="s">
        <v>826</v>
      </c>
    </row>
    <row r="843" spans="1:58">
      <c r="A843" t="s">
        <v>829</v>
      </c>
      <c r="B843">
        <v>6</v>
      </c>
      <c r="C843">
        <v>0</v>
      </c>
      <c r="D843">
        <v>10083</v>
      </c>
      <c r="E843" t="s">
        <v>3182</v>
      </c>
      <c r="F843">
        <v>53510602</v>
      </c>
      <c r="G843" t="s">
        <v>2041</v>
      </c>
      <c r="H843">
        <v>0</v>
      </c>
      <c r="I843" t="s">
        <v>2083</v>
      </c>
      <c r="J843">
        <v>12.21</v>
      </c>
      <c r="K843">
        <v>11</v>
      </c>
      <c r="L843" t="s">
        <v>1771</v>
      </c>
      <c r="M843" t="s">
        <v>2084</v>
      </c>
      <c r="N843" t="s">
        <v>1757</v>
      </c>
      <c r="O843" t="s">
        <v>1756</v>
      </c>
      <c r="P843" t="s">
        <v>1756</v>
      </c>
      <c r="Q843" s="387">
        <v>134.31</v>
      </c>
      <c r="R843">
        <v>17.4603</v>
      </c>
      <c r="S843">
        <v>151.77029999999999</v>
      </c>
      <c r="T843" s="388">
        <v>44466</v>
      </c>
      <c r="U843">
        <v>0</v>
      </c>
      <c r="V843" t="s">
        <v>832</v>
      </c>
      <c r="W843" s="388">
        <v>44477</v>
      </c>
      <c r="X843">
        <v>164</v>
      </c>
      <c r="Y843">
        <v>0</v>
      </c>
      <c r="Z843">
        <v>0</v>
      </c>
      <c r="AA843" t="s">
        <v>1758</v>
      </c>
      <c r="AB843" t="s">
        <v>826</v>
      </c>
      <c r="AD843" t="s">
        <v>2045</v>
      </c>
      <c r="AE843" t="s">
        <v>2046</v>
      </c>
      <c r="AI843" t="s">
        <v>1761</v>
      </c>
      <c r="AL843" t="s">
        <v>3183</v>
      </c>
      <c r="AM843">
        <v>6</v>
      </c>
      <c r="AN843" t="s">
        <v>3184</v>
      </c>
      <c r="AO843" t="s">
        <v>3185</v>
      </c>
      <c r="AP843">
        <v>0</v>
      </c>
      <c r="AQ843" s="388">
        <v>44474</v>
      </c>
      <c r="AS843" t="s">
        <v>3186</v>
      </c>
      <c r="AT843" s="388">
        <v>44475</v>
      </c>
      <c r="AU843" t="s">
        <v>1756</v>
      </c>
      <c r="AV843" t="s">
        <v>1756</v>
      </c>
      <c r="AZ843" t="s">
        <v>1756</v>
      </c>
      <c r="BA843" t="s">
        <v>1767</v>
      </c>
      <c r="BB843" t="s">
        <v>3195</v>
      </c>
      <c r="BC843" t="s">
        <v>3196</v>
      </c>
      <c r="BD843" t="s">
        <v>826</v>
      </c>
      <c r="BE843" t="s">
        <v>1756</v>
      </c>
      <c r="BF843" t="s">
        <v>826</v>
      </c>
    </row>
    <row r="844" spans="1:58">
      <c r="A844" t="s">
        <v>829</v>
      </c>
      <c r="B844">
        <v>6</v>
      </c>
      <c r="C844">
        <v>0</v>
      </c>
      <c r="D844">
        <v>10083</v>
      </c>
      <c r="E844" t="s">
        <v>3182</v>
      </c>
      <c r="F844">
        <v>53510602</v>
      </c>
      <c r="G844" t="s">
        <v>2041</v>
      </c>
      <c r="H844">
        <v>0</v>
      </c>
      <c r="I844" t="s">
        <v>2089</v>
      </c>
      <c r="J844">
        <v>146.96</v>
      </c>
      <c r="K844">
        <v>11</v>
      </c>
      <c r="L844" t="s">
        <v>2063</v>
      </c>
      <c r="M844" t="s">
        <v>2090</v>
      </c>
      <c r="N844" t="s">
        <v>1757</v>
      </c>
      <c r="O844" t="s">
        <v>1756</v>
      </c>
      <c r="P844" t="s">
        <v>1756</v>
      </c>
      <c r="Q844" s="387">
        <v>1616.56</v>
      </c>
      <c r="R844">
        <v>210.15280000000001</v>
      </c>
      <c r="S844">
        <v>1826.7127999999998</v>
      </c>
      <c r="T844" s="388">
        <v>44466</v>
      </c>
      <c r="U844">
        <v>0</v>
      </c>
      <c r="V844" t="s">
        <v>832</v>
      </c>
      <c r="W844" s="388">
        <v>44477</v>
      </c>
      <c r="X844">
        <v>164</v>
      </c>
      <c r="Y844">
        <v>0</v>
      </c>
      <c r="Z844">
        <v>0</v>
      </c>
      <c r="AA844" t="s">
        <v>1758</v>
      </c>
      <c r="AB844" t="s">
        <v>826</v>
      </c>
      <c r="AD844" t="s">
        <v>2045</v>
      </c>
      <c r="AE844" t="s">
        <v>2046</v>
      </c>
      <c r="AI844" t="s">
        <v>1761</v>
      </c>
      <c r="AL844" t="s">
        <v>3183</v>
      </c>
      <c r="AM844">
        <v>6</v>
      </c>
      <c r="AN844" t="s">
        <v>3184</v>
      </c>
      <c r="AO844" t="s">
        <v>3185</v>
      </c>
      <c r="AP844">
        <v>0</v>
      </c>
      <c r="AQ844" s="388">
        <v>44474</v>
      </c>
      <c r="AS844" t="s">
        <v>3186</v>
      </c>
      <c r="AT844" s="388">
        <v>44475</v>
      </c>
      <c r="AU844" t="s">
        <v>1756</v>
      </c>
      <c r="AV844" t="s">
        <v>1756</v>
      </c>
      <c r="AZ844" t="s">
        <v>1756</v>
      </c>
      <c r="BA844" t="s">
        <v>1767</v>
      </c>
      <c r="BB844" t="s">
        <v>3199</v>
      </c>
      <c r="BC844" t="s">
        <v>3200</v>
      </c>
      <c r="BD844" t="s">
        <v>826</v>
      </c>
      <c r="BE844" t="s">
        <v>1756</v>
      </c>
      <c r="BF844" t="s">
        <v>826</v>
      </c>
    </row>
    <row r="845" spans="1:58">
      <c r="A845" t="s">
        <v>829</v>
      </c>
      <c r="B845">
        <v>6</v>
      </c>
      <c r="C845">
        <v>0</v>
      </c>
      <c r="D845">
        <v>10083</v>
      </c>
      <c r="E845" t="s">
        <v>3182</v>
      </c>
      <c r="F845">
        <v>53510602</v>
      </c>
      <c r="G845" t="s">
        <v>2041</v>
      </c>
      <c r="H845">
        <v>0</v>
      </c>
      <c r="I845" t="s">
        <v>2089</v>
      </c>
      <c r="J845">
        <v>146.96</v>
      </c>
      <c r="K845">
        <v>9</v>
      </c>
      <c r="L845" t="s">
        <v>2063</v>
      </c>
      <c r="M845" t="s">
        <v>2090</v>
      </c>
      <c r="N845" t="s">
        <v>1757</v>
      </c>
      <c r="O845" t="s">
        <v>1756</v>
      </c>
      <c r="P845" t="s">
        <v>1756</v>
      </c>
      <c r="Q845" s="387">
        <v>1322.64</v>
      </c>
      <c r="R845">
        <v>171.94320000000002</v>
      </c>
      <c r="S845">
        <v>1494.5832</v>
      </c>
      <c r="T845" s="388">
        <v>44466</v>
      </c>
      <c r="U845">
        <v>0</v>
      </c>
      <c r="V845" t="s">
        <v>832</v>
      </c>
      <c r="W845" s="388">
        <v>44477</v>
      </c>
      <c r="X845">
        <v>164</v>
      </c>
      <c r="Y845">
        <v>0</v>
      </c>
      <c r="Z845">
        <v>0</v>
      </c>
      <c r="AA845" t="s">
        <v>1758</v>
      </c>
      <c r="AB845" t="s">
        <v>826</v>
      </c>
      <c r="AD845" t="s">
        <v>2045</v>
      </c>
      <c r="AE845" t="s">
        <v>2046</v>
      </c>
      <c r="AI845" t="s">
        <v>1761</v>
      </c>
      <c r="AL845" t="s">
        <v>3183</v>
      </c>
      <c r="AM845">
        <v>6</v>
      </c>
      <c r="AN845" t="s">
        <v>3184</v>
      </c>
      <c r="AO845" t="s">
        <v>3185</v>
      </c>
      <c r="AP845">
        <v>0</v>
      </c>
      <c r="AQ845" s="388">
        <v>44474</v>
      </c>
      <c r="AS845" t="s">
        <v>3186</v>
      </c>
      <c r="AT845" s="388">
        <v>44475</v>
      </c>
      <c r="AU845" t="s">
        <v>1756</v>
      </c>
      <c r="AV845" t="s">
        <v>1756</v>
      </c>
      <c r="AZ845" t="s">
        <v>1756</v>
      </c>
      <c r="BA845" t="s">
        <v>1767</v>
      </c>
      <c r="BB845" t="s">
        <v>3201</v>
      </c>
      <c r="BC845" t="s">
        <v>3202</v>
      </c>
      <c r="BD845" t="s">
        <v>826</v>
      </c>
      <c r="BE845" t="s">
        <v>1756</v>
      </c>
      <c r="BF845" t="s">
        <v>826</v>
      </c>
    </row>
    <row r="846" spans="1:58">
      <c r="A846" t="s">
        <v>829</v>
      </c>
      <c r="B846">
        <v>6</v>
      </c>
      <c r="C846">
        <v>0</v>
      </c>
      <c r="D846">
        <v>10083</v>
      </c>
      <c r="E846" t="s">
        <v>3182</v>
      </c>
      <c r="F846">
        <v>53510602</v>
      </c>
      <c r="G846" t="s">
        <v>2041</v>
      </c>
      <c r="H846">
        <v>0</v>
      </c>
      <c r="I846" t="s">
        <v>2089</v>
      </c>
      <c r="J846">
        <v>146.96</v>
      </c>
      <c r="K846">
        <v>9</v>
      </c>
      <c r="L846" t="s">
        <v>2063</v>
      </c>
      <c r="M846" t="s">
        <v>2090</v>
      </c>
      <c r="N846" t="s">
        <v>1757</v>
      </c>
      <c r="O846" t="s">
        <v>1756</v>
      </c>
      <c r="P846" t="s">
        <v>1756</v>
      </c>
      <c r="Q846" s="387">
        <v>1322.64</v>
      </c>
      <c r="R846">
        <v>171.94320000000002</v>
      </c>
      <c r="S846">
        <v>1494.5832</v>
      </c>
      <c r="T846" s="388">
        <v>44466</v>
      </c>
      <c r="U846">
        <v>0</v>
      </c>
      <c r="V846" t="s">
        <v>832</v>
      </c>
      <c r="W846" s="388">
        <v>44477</v>
      </c>
      <c r="X846">
        <v>164</v>
      </c>
      <c r="Y846">
        <v>0</v>
      </c>
      <c r="Z846">
        <v>0</v>
      </c>
      <c r="AA846" t="s">
        <v>1758</v>
      </c>
      <c r="AB846" t="s">
        <v>826</v>
      </c>
      <c r="AD846" t="s">
        <v>2045</v>
      </c>
      <c r="AE846" t="s">
        <v>2046</v>
      </c>
      <c r="AI846" t="s">
        <v>1761</v>
      </c>
      <c r="AL846" t="s">
        <v>3183</v>
      </c>
      <c r="AM846">
        <v>6</v>
      </c>
      <c r="AN846" t="s">
        <v>3184</v>
      </c>
      <c r="AO846" t="s">
        <v>3185</v>
      </c>
      <c r="AP846">
        <v>0</v>
      </c>
      <c r="AQ846" s="388">
        <v>44474</v>
      </c>
      <c r="AS846" t="s">
        <v>3186</v>
      </c>
      <c r="AT846" s="388">
        <v>44475</v>
      </c>
      <c r="AU846" t="s">
        <v>1756</v>
      </c>
      <c r="AV846" t="s">
        <v>1756</v>
      </c>
      <c r="AZ846" t="s">
        <v>1756</v>
      </c>
      <c r="BA846" t="s">
        <v>1767</v>
      </c>
      <c r="BB846" t="s">
        <v>3201</v>
      </c>
      <c r="BC846" t="s">
        <v>3202</v>
      </c>
      <c r="BD846" t="s">
        <v>826</v>
      </c>
      <c r="BE846" t="s">
        <v>1756</v>
      </c>
      <c r="BF846" t="s">
        <v>826</v>
      </c>
    </row>
    <row r="847" spans="1:58">
      <c r="A847" t="s">
        <v>829</v>
      </c>
      <c r="B847">
        <v>6</v>
      </c>
      <c r="C847">
        <v>0</v>
      </c>
      <c r="D847">
        <v>10083</v>
      </c>
      <c r="E847" t="s">
        <v>3182</v>
      </c>
      <c r="F847">
        <v>53510602</v>
      </c>
      <c r="G847" t="s">
        <v>2041</v>
      </c>
      <c r="H847">
        <v>0</v>
      </c>
      <c r="I847" t="s">
        <v>2095</v>
      </c>
      <c r="J847">
        <v>138.44999999999999</v>
      </c>
      <c r="K847">
        <v>11</v>
      </c>
      <c r="L847" t="s">
        <v>2063</v>
      </c>
      <c r="M847" t="s">
        <v>2096</v>
      </c>
      <c r="N847" t="s">
        <v>1757</v>
      </c>
      <c r="O847" t="s">
        <v>1756</v>
      </c>
      <c r="P847" t="s">
        <v>1756</v>
      </c>
      <c r="Q847" s="387">
        <v>1522.95</v>
      </c>
      <c r="R847">
        <v>197.98350000000002</v>
      </c>
      <c r="S847">
        <v>1720.9334999999999</v>
      </c>
      <c r="T847" s="388">
        <v>44466</v>
      </c>
      <c r="U847">
        <v>0</v>
      </c>
      <c r="V847" t="s">
        <v>832</v>
      </c>
      <c r="W847" s="388">
        <v>44477</v>
      </c>
      <c r="X847">
        <v>164</v>
      </c>
      <c r="Y847">
        <v>0</v>
      </c>
      <c r="Z847">
        <v>0</v>
      </c>
      <c r="AA847" t="s">
        <v>1758</v>
      </c>
      <c r="AB847" t="s">
        <v>826</v>
      </c>
      <c r="AD847" t="s">
        <v>2045</v>
      </c>
      <c r="AE847" t="s">
        <v>2046</v>
      </c>
      <c r="AI847" t="s">
        <v>1761</v>
      </c>
      <c r="AL847" t="s">
        <v>3183</v>
      </c>
      <c r="AM847">
        <v>6</v>
      </c>
      <c r="AN847" t="s">
        <v>3184</v>
      </c>
      <c r="AO847" t="s">
        <v>3185</v>
      </c>
      <c r="AP847">
        <v>0</v>
      </c>
      <c r="AQ847" s="388">
        <v>44474</v>
      </c>
      <c r="AS847" t="s">
        <v>3186</v>
      </c>
      <c r="AT847" s="388">
        <v>44475</v>
      </c>
      <c r="AU847" t="s">
        <v>1756</v>
      </c>
      <c r="AV847" t="s">
        <v>1756</v>
      </c>
      <c r="AZ847" t="s">
        <v>1756</v>
      </c>
      <c r="BA847" t="s">
        <v>1767</v>
      </c>
      <c r="BB847" t="s">
        <v>3203</v>
      </c>
      <c r="BC847" t="s">
        <v>3204</v>
      </c>
      <c r="BD847" t="s">
        <v>826</v>
      </c>
      <c r="BE847" t="s">
        <v>1756</v>
      </c>
      <c r="BF847" t="s">
        <v>826</v>
      </c>
    </row>
    <row r="848" spans="1:58">
      <c r="A848" t="s">
        <v>829</v>
      </c>
      <c r="B848">
        <v>6</v>
      </c>
      <c r="C848">
        <v>0</v>
      </c>
      <c r="D848">
        <v>10082</v>
      </c>
      <c r="E848" t="s">
        <v>3205</v>
      </c>
      <c r="F848">
        <v>53510602</v>
      </c>
      <c r="G848" t="s">
        <v>2041</v>
      </c>
      <c r="H848">
        <v>0</v>
      </c>
      <c r="I848" t="s">
        <v>2052</v>
      </c>
      <c r="J848">
        <v>75</v>
      </c>
      <c r="K848">
        <v>36</v>
      </c>
      <c r="L848" t="s">
        <v>1771</v>
      </c>
      <c r="M848" t="s">
        <v>1756</v>
      </c>
      <c r="N848" t="s">
        <v>1756</v>
      </c>
      <c r="O848" t="s">
        <v>2053</v>
      </c>
      <c r="P848" t="s">
        <v>1757</v>
      </c>
      <c r="Q848" s="387">
        <v>2700</v>
      </c>
      <c r="R848">
        <v>351</v>
      </c>
      <c r="S848">
        <v>3050.9999999999995</v>
      </c>
      <c r="T848" s="388">
        <v>44466</v>
      </c>
      <c r="U848">
        <v>0</v>
      </c>
      <c r="V848" t="s">
        <v>832</v>
      </c>
      <c r="W848" s="388">
        <v>44477</v>
      </c>
      <c r="X848">
        <v>164</v>
      </c>
      <c r="Y848">
        <v>0</v>
      </c>
      <c r="Z848">
        <v>0</v>
      </c>
      <c r="AA848" t="s">
        <v>1758</v>
      </c>
      <c r="AB848" t="s">
        <v>826</v>
      </c>
      <c r="AD848" t="s">
        <v>2045</v>
      </c>
      <c r="AE848" t="s">
        <v>2046</v>
      </c>
      <c r="AI848" t="s">
        <v>1761</v>
      </c>
      <c r="AL848" t="s">
        <v>3206</v>
      </c>
      <c r="AM848">
        <v>6</v>
      </c>
      <c r="AN848" t="s">
        <v>1004</v>
      </c>
      <c r="AO848" t="s">
        <v>2905</v>
      </c>
      <c r="AP848">
        <v>0</v>
      </c>
      <c r="AQ848" s="388">
        <v>44474</v>
      </c>
      <c r="AS848" t="s">
        <v>3186</v>
      </c>
      <c r="AT848" s="388">
        <v>44475</v>
      </c>
      <c r="AU848" t="s">
        <v>1756</v>
      </c>
      <c r="AV848" t="s">
        <v>1756</v>
      </c>
      <c r="AZ848" t="s">
        <v>1756</v>
      </c>
      <c r="BA848" t="s">
        <v>1767</v>
      </c>
      <c r="BB848" t="s">
        <v>3207</v>
      </c>
      <c r="BC848" t="s">
        <v>3208</v>
      </c>
      <c r="BD848" t="s">
        <v>826</v>
      </c>
      <c r="BE848" t="s">
        <v>1756</v>
      </c>
      <c r="BF848" t="s">
        <v>826</v>
      </c>
    </row>
    <row r="849" spans="1:58">
      <c r="A849" t="s">
        <v>829</v>
      </c>
      <c r="B849">
        <v>6</v>
      </c>
      <c r="C849">
        <v>0</v>
      </c>
      <c r="D849">
        <v>10082</v>
      </c>
      <c r="E849" t="s">
        <v>3205</v>
      </c>
      <c r="F849">
        <v>53510602</v>
      </c>
      <c r="G849" t="s">
        <v>2041</v>
      </c>
      <c r="H849">
        <v>0</v>
      </c>
      <c r="I849" t="s">
        <v>2056</v>
      </c>
      <c r="J849">
        <v>210</v>
      </c>
      <c r="K849">
        <v>3</v>
      </c>
      <c r="L849" t="s">
        <v>1755</v>
      </c>
      <c r="M849" t="s">
        <v>1756</v>
      </c>
      <c r="N849" t="s">
        <v>1756</v>
      </c>
      <c r="P849" t="s">
        <v>1757</v>
      </c>
      <c r="Q849" s="387">
        <v>630</v>
      </c>
      <c r="R849">
        <v>81.900000000000006</v>
      </c>
      <c r="S849">
        <v>711.9</v>
      </c>
      <c r="T849" s="388">
        <v>44466</v>
      </c>
      <c r="U849">
        <v>0</v>
      </c>
      <c r="V849" t="s">
        <v>832</v>
      </c>
      <c r="W849" s="388">
        <v>44477</v>
      </c>
      <c r="X849">
        <v>164</v>
      </c>
      <c r="Y849">
        <v>0</v>
      </c>
      <c r="Z849">
        <v>0</v>
      </c>
      <c r="AA849" t="s">
        <v>1758</v>
      </c>
      <c r="AB849" t="s">
        <v>826</v>
      </c>
      <c r="AD849" t="s">
        <v>2045</v>
      </c>
      <c r="AE849" t="s">
        <v>2046</v>
      </c>
      <c r="AI849" t="s">
        <v>1761</v>
      </c>
      <c r="AL849" t="s">
        <v>3206</v>
      </c>
      <c r="AM849">
        <v>6</v>
      </c>
      <c r="AN849" t="s">
        <v>1004</v>
      </c>
      <c r="AO849" t="s">
        <v>2905</v>
      </c>
      <c r="AP849">
        <v>0</v>
      </c>
      <c r="AQ849" s="388">
        <v>44474</v>
      </c>
      <c r="AS849" t="s">
        <v>3186</v>
      </c>
      <c r="AT849" s="388">
        <v>44475</v>
      </c>
      <c r="AU849" t="s">
        <v>1756</v>
      </c>
      <c r="AV849" t="s">
        <v>1756</v>
      </c>
      <c r="AZ849" t="s">
        <v>1756</v>
      </c>
      <c r="BA849" t="s">
        <v>1767</v>
      </c>
      <c r="BB849" t="s">
        <v>3209</v>
      </c>
      <c r="BC849" t="s">
        <v>3210</v>
      </c>
      <c r="BD849" t="s">
        <v>826</v>
      </c>
      <c r="BE849" t="s">
        <v>1756</v>
      </c>
      <c r="BF849" t="s">
        <v>826</v>
      </c>
    </row>
    <row r="850" spans="1:58">
      <c r="A850" t="s">
        <v>829</v>
      </c>
      <c r="B850">
        <v>6</v>
      </c>
      <c r="C850">
        <v>0</v>
      </c>
      <c r="D850">
        <v>10082</v>
      </c>
      <c r="E850" t="s">
        <v>3205</v>
      </c>
      <c r="F850">
        <v>53510602</v>
      </c>
      <c r="G850" t="s">
        <v>2041</v>
      </c>
      <c r="H850">
        <v>0</v>
      </c>
      <c r="I850" t="s">
        <v>2062</v>
      </c>
      <c r="J850">
        <v>138.05000000000001</v>
      </c>
      <c r="K850">
        <v>11</v>
      </c>
      <c r="L850" t="s">
        <v>2063</v>
      </c>
      <c r="M850" t="s">
        <v>2064</v>
      </c>
      <c r="N850" t="s">
        <v>1757</v>
      </c>
      <c r="O850" t="s">
        <v>1756</v>
      </c>
      <c r="P850" t="s">
        <v>1756</v>
      </c>
      <c r="Q850" s="387">
        <v>1518.55</v>
      </c>
      <c r="R850">
        <v>197.41149999999999</v>
      </c>
      <c r="S850">
        <v>1715.9614999999999</v>
      </c>
      <c r="T850" s="388">
        <v>44466</v>
      </c>
      <c r="U850">
        <v>0</v>
      </c>
      <c r="V850" t="s">
        <v>832</v>
      </c>
      <c r="W850" s="388">
        <v>44477</v>
      </c>
      <c r="X850">
        <v>164</v>
      </c>
      <c r="Y850">
        <v>0</v>
      </c>
      <c r="Z850">
        <v>0</v>
      </c>
      <c r="AA850" t="s">
        <v>1758</v>
      </c>
      <c r="AB850" t="s">
        <v>826</v>
      </c>
      <c r="AD850" t="s">
        <v>2045</v>
      </c>
      <c r="AE850" t="s">
        <v>2046</v>
      </c>
      <c r="AI850" t="s">
        <v>1761</v>
      </c>
      <c r="AL850" t="s">
        <v>3206</v>
      </c>
      <c r="AM850">
        <v>6</v>
      </c>
      <c r="AN850" t="s">
        <v>1004</v>
      </c>
      <c r="AO850" t="s">
        <v>2905</v>
      </c>
      <c r="AP850">
        <v>0</v>
      </c>
      <c r="AQ850" s="388">
        <v>44474</v>
      </c>
      <c r="AS850" t="s">
        <v>3186</v>
      </c>
      <c r="AT850" s="388">
        <v>44475</v>
      </c>
      <c r="AU850" t="s">
        <v>1756</v>
      </c>
      <c r="AV850" t="s">
        <v>1756</v>
      </c>
      <c r="AZ850" t="s">
        <v>1756</v>
      </c>
      <c r="BA850" t="s">
        <v>1767</v>
      </c>
      <c r="BB850" t="s">
        <v>3211</v>
      </c>
      <c r="BC850" t="s">
        <v>3212</v>
      </c>
      <c r="BD850" t="s">
        <v>826</v>
      </c>
      <c r="BE850" t="s">
        <v>1756</v>
      </c>
      <c r="BF850" t="s">
        <v>826</v>
      </c>
    </row>
    <row r="851" spans="1:58">
      <c r="A851" t="s">
        <v>829</v>
      </c>
      <c r="B851">
        <v>6</v>
      </c>
      <c r="C851">
        <v>0</v>
      </c>
      <c r="D851">
        <v>10082</v>
      </c>
      <c r="E851" t="s">
        <v>3205</v>
      </c>
      <c r="F851">
        <v>53510602</v>
      </c>
      <c r="G851" t="s">
        <v>2041</v>
      </c>
      <c r="H851">
        <v>0</v>
      </c>
      <c r="I851" t="s">
        <v>2073</v>
      </c>
      <c r="J851">
        <v>243.75</v>
      </c>
      <c r="K851">
        <v>2</v>
      </c>
      <c r="L851" t="s">
        <v>1755</v>
      </c>
      <c r="M851" t="s">
        <v>2074</v>
      </c>
      <c r="N851" t="s">
        <v>1757</v>
      </c>
      <c r="O851" t="s">
        <v>1756</v>
      </c>
      <c r="P851" t="s">
        <v>1756</v>
      </c>
      <c r="Q851" s="387">
        <v>487.5</v>
      </c>
      <c r="R851">
        <v>63.375</v>
      </c>
      <c r="S851">
        <v>550.875</v>
      </c>
      <c r="T851" s="388">
        <v>44466</v>
      </c>
      <c r="U851">
        <v>0</v>
      </c>
      <c r="V851" t="s">
        <v>832</v>
      </c>
      <c r="W851" s="388">
        <v>44477</v>
      </c>
      <c r="X851">
        <v>164</v>
      </c>
      <c r="Y851">
        <v>0</v>
      </c>
      <c r="Z851">
        <v>0</v>
      </c>
      <c r="AA851" t="s">
        <v>1758</v>
      </c>
      <c r="AB851" t="s">
        <v>826</v>
      </c>
      <c r="AD851" t="s">
        <v>2045</v>
      </c>
      <c r="AE851" t="s">
        <v>2046</v>
      </c>
      <c r="AI851" t="s">
        <v>1761</v>
      </c>
      <c r="AL851" t="s">
        <v>3206</v>
      </c>
      <c r="AM851">
        <v>6</v>
      </c>
      <c r="AN851" t="s">
        <v>1004</v>
      </c>
      <c r="AO851" t="s">
        <v>2905</v>
      </c>
      <c r="AP851">
        <v>0</v>
      </c>
      <c r="AQ851" s="388">
        <v>44474</v>
      </c>
      <c r="AS851" t="s">
        <v>3186</v>
      </c>
      <c r="AT851" s="388">
        <v>44475</v>
      </c>
      <c r="AU851" t="s">
        <v>1756</v>
      </c>
      <c r="AV851" t="s">
        <v>1756</v>
      </c>
      <c r="AZ851" t="s">
        <v>1756</v>
      </c>
      <c r="BA851" t="s">
        <v>1767</v>
      </c>
      <c r="BB851" t="s">
        <v>3213</v>
      </c>
      <c r="BC851" t="s">
        <v>3214</v>
      </c>
      <c r="BD851" t="s">
        <v>826</v>
      </c>
      <c r="BE851" t="s">
        <v>1756</v>
      </c>
      <c r="BF851" t="s">
        <v>826</v>
      </c>
    </row>
    <row r="852" spans="1:58">
      <c r="A852" t="s">
        <v>829</v>
      </c>
      <c r="B852">
        <v>6</v>
      </c>
      <c r="C852">
        <v>0</v>
      </c>
      <c r="D852">
        <v>10082</v>
      </c>
      <c r="E852" t="s">
        <v>3205</v>
      </c>
      <c r="F852">
        <v>53510602</v>
      </c>
      <c r="G852" t="s">
        <v>2041</v>
      </c>
      <c r="H852">
        <v>0</v>
      </c>
      <c r="I852" t="s">
        <v>2083</v>
      </c>
      <c r="J852">
        <v>12.21</v>
      </c>
      <c r="K852">
        <v>11</v>
      </c>
      <c r="L852" t="s">
        <v>1771</v>
      </c>
      <c r="M852" t="s">
        <v>2084</v>
      </c>
      <c r="N852" t="s">
        <v>1757</v>
      </c>
      <c r="O852" t="s">
        <v>1756</v>
      </c>
      <c r="P852" t="s">
        <v>1756</v>
      </c>
      <c r="Q852" s="387">
        <v>134.31</v>
      </c>
      <c r="R852">
        <v>17.4603</v>
      </c>
      <c r="S852">
        <v>151.77029999999999</v>
      </c>
      <c r="T852" s="388">
        <v>44466</v>
      </c>
      <c r="U852">
        <v>0</v>
      </c>
      <c r="V852" t="s">
        <v>832</v>
      </c>
      <c r="W852" s="388">
        <v>44477</v>
      </c>
      <c r="X852">
        <v>164</v>
      </c>
      <c r="Y852">
        <v>0</v>
      </c>
      <c r="Z852">
        <v>0</v>
      </c>
      <c r="AA852" t="s">
        <v>1758</v>
      </c>
      <c r="AB852" t="s">
        <v>826</v>
      </c>
      <c r="AD852" t="s">
        <v>2045</v>
      </c>
      <c r="AE852" t="s">
        <v>2046</v>
      </c>
      <c r="AI852" t="s">
        <v>1761</v>
      </c>
      <c r="AL852" t="s">
        <v>3206</v>
      </c>
      <c r="AM852">
        <v>6</v>
      </c>
      <c r="AN852" t="s">
        <v>1004</v>
      </c>
      <c r="AO852" t="s">
        <v>2905</v>
      </c>
      <c r="AP852">
        <v>0</v>
      </c>
      <c r="AQ852" s="388">
        <v>44474</v>
      </c>
      <c r="AS852" t="s">
        <v>3186</v>
      </c>
      <c r="AT852" s="388">
        <v>44475</v>
      </c>
      <c r="AU852" t="s">
        <v>1756</v>
      </c>
      <c r="AV852" t="s">
        <v>1756</v>
      </c>
      <c r="AZ852" t="s">
        <v>1756</v>
      </c>
      <c r="BA852" t="s">
        <v>1767</v>
      </c>
      <c r="BB852" t="s">
        <v>3215</v>
      </c>
      <c r="BC852" t="s">
        <v>3216</v>
      </c>
      <c r="BD852" t="s">
        <v>826</v>
      </c>
      <c r="BE852" t="s">
        <v>1756</v>
      </c>
      <c r="BF852" t="s">
        <v>826</v>
      </c>
    </row>
    <row r="853" spans="1:58">
      <c r="A853" t="s">
        <v>829</v>
      </c>
      <c r="B853">
        <v>6</v>
      </c>
      <c r="C853">
        <v>0</v>
      </c>
      <c r="D853">
        <v>10082</v>
      </c>
      <c r="E853" t="s">
        <v>3205</v>
      </c>
      <c r="F853">
        <v>53510602</v>
      </c>
      <c r="G853" t="s">
        <v>2041</v>
      </c>
      <c r="H853">
        <v>0</v>
      </c>
      <c r="I853" t="s">
        <v>2089</v>
      </c>
      <c r="J853">
        <v>146.96</v>
      </c>
      <c r="K853">
        <v>11</v>
      </c>
      <c r="L853" t="s">
        <v>2063</v>
      </c>
      <c r="M853" t="s">
        <v>2090</v>
      </c>
      <c r="N853" t="s">
        <v>1757</v>
      </c>
      <c r="O853" t="s">
        <v>1756</v>
      </c>
      <c r="P853" t="s">
        <v>1756</v>
      </c>
      <c r="Q853" s="387">
        <v>1616.56</v>
      </c>
      <c r="R853">
        <v>210.15280000000001</v>
      </c>
      <c r="S853">
        <v>1826.7127999999998</v>
      </c>
      <c r="T853" s="388">
        <v>44466</v>
      </c>
      <c r="U853">
        <v>0</v>
      </c>
      <c r="V853" t="s">
        <v>832</v>
      </c>
      <c r="W853" s="388">
        <v>44477</v>
      </c>
      <c r="X853">
        <v>164</v>
      </c>
      <c r="Y853">
        <v>0</v>
      </c>
      <c r="Z853">
        <v>0</v>
      </c>
      <c r="AA853" t="s">
        <v>1758</v>
      </c>
      <c r="AB853" t="s">
        <v>826</v>
      </c>
      <c r="AD853" t="s">
        <v>2045</v>
      </c>
      <c r="AE853" t="s">
        <v>2046</v>
      </c>
      <c r="AI853" t="s">
        <v>1761</v>
      </c>
      <c r="AL853" t="s">
        <v>3206</v>
      </c>
      <c r="AM853">
        <v>6</v>
      </c>
      <c r="AN853" t="s">
        <v>1004</v>
      </c>
      <c r="AO853" t="s">
        <v>2905</v>
      </c>
      <c r="AP853">
        <v>0</v>
      </c>
      <c r="AQ853" s="388">
        <v>44474</v>
      </c>
      <c r="AS853" t="s">
        <v>3186</v>
      </c>
      <c r="AT853" s="388">
        <v>44475</v>
      </c>
      <c r="AU853" t="s">
        <v>1756</v>
      </c>
      <c r="AV853" t="s">
        <v>1756</v>
      </c>
      <c r="AZ853" t="s">
        <v>1756</v>
      </c>
      <c r="BA853" t="s">
        <v>1767</v>
      </c>
      <c r="BB853" t="s">
        <v>3217</v>
      </c>
      <c r="BC853" t="s">
        <v>3218</v>
      </c>
      <c r="BD853" t="s">
        <v>826</v>
      </c>
      <c r="BE853" t="s">
        <v>1756</v>
      </c>
      <c r="BF853" t="s">
        <v>826</v>
      </c>
    </row>
    <row r="854" spans="1:58">
      <c r="A854" t="s">
        <v>829</v>
      </c>
      <c r="B854">
        <v>6</v>
      </c>
      <c r="C854">
        <v>0</v>
      </c>
      <c r="D854">
        <v>10082</v>
      </c>
      <c r="E854" t="s">
        <v>3205</v>
      </c>
      <c r="F854">
        <v>53510602</v>
      </c>
      <c r="G854" t="s">
        <v>2041</v>
      </c>
      <c r="H854">
        <v>0</v>
      </c>
      <c r="I854" t="s">
        <v>2247</v>
      </c>
      <c r="J854">
        <v>131.47999999999999</v>
      </c>
      <c r="K854">
        <v>11</v>
      </c>
      <c r="L854" t="s">
        <v>2063</v>
      </c>
      <c r="M854" t="s">
        <v>2248</v>
      </c>
      <c r="N854" t="s">
        <v>1757</v>
      </c>
      <c r="O854" t="s">
        <v>1756</v>
      </c>
      <c r="P854" t="s">
        <v>1756</v>
      </c>
      <c r="Q854" s="387">
        <v>1446.28</v>
      </c>
      <c r="R854">
        <v>188.0164</v>
      </c>
      <c r="S854">
        <v>1634.2963999999997</v>
      </c>
      <c r="T854" s="388">
        <v>44466</v>
      </c>
      <c r="U854">
        <v>0</v>
      </c>
      <c r="V854" t="s">
        <v>832</v>
      </c>
      <c r="W854" s="388">
        <v>44477</v>
      </c>
      <c r="X854">
        <v>164</v>
      </c>
      <c r="Y854">
        <v>0</v>
      </c>
      <c r="Z854">
        <v>0</v>
      </c>
      <c r="AA854" t="s">
        <v>1758</v>
      </c>
      <c r="AB854" t="s">
        <v>826</v>
      </c>
      <c r="AD854" t="s">
        <v>2045</v>
      </c>
      <c r="AE854" t="s">
        <v>2046</v>
      </c>
      <c r="AI854" t="s">
        <v>1761</v>
      </c>
      <c r="AL854" t="s">
        <v>3206</v>
      </c>
      <c r="AM854">
        <v>6</v>
      </c>
      <c r="AN854" t="s">
        <v>1004</v>
      </c>
      <c r="AO854" t="s">
        <v>2905</v>
      </c>
      <c r="AP854">
        <v>0</v>
      </c>
      <c r="AQ854" s="388">
        <v>44474</v>
      </c>
      <c r="AS854" t="s">
        <v>3186</v>
      </c>
      <c r="AT854" s="388">
        <v>44475</v>
      </c>
      <c r="AU854" t="s">
        <v>1756</v>
      </c>
      <c r="AV854" t="s">
        <v>1756</v>
      </c>
      <c r="AZ854" t="s">
        <v>1756</v>
      </c>
      <c r="BA854" t="s">
        <v>1767</v>
      </c>
      <c r="BB854" t="s">
        <v>3219</v>
      </c>
      <c r="BC854" t="s">
        <v>3220</v>
      </c>
      <c r="BD854" t="s">
        <v>826</v>
      </c>
      <c r="BE854" t="s">
        <v>1756</v>
      </c>
      <c r="BF854" t="s">
        <v>826</v>
      </c>
    </row>
    <row r="855" spans="1:58">
      <c r="A855" t="s">
        <v>829</v>
      </c>
      <c r="B855">
        <v>6</v>
      </c>
      <c r="C855">
        <v>0</v>
      </c>
      <c r="D855">
        <v>10081</v>
      </c>
      <c r="E855" t="s">
        <v>3221</v>
      </c>
      <c r="F855">
        <v>53510602</v>
      </c>
      <c r="G855" t="s">
        <v>2041</v>
      </c>
      <c r="H855">
        <v>0</v>
      </c>
      <c r="I855" t="s">
        <v>2052</v>
      </c>
      <c r="J855">
        <v>75</v>
      </c>
      <c r="K855">
        <v>15</v>
      </c>
      <c r="L855" t="s">
        <v>1771</v>
      </c>
      <c r="M855" t="s">
        <v>1756</v>
      </c>
      <c r="N855" t="s">
        <v>1756</v>
      </c>
      <c r="O855" t="s">
        <v>2053</v>
      </c>
      <c r="P855" t="s">
        <v>1757</v>
      </c>
      <c r="Q855" s="387">
        <v>1125</v>
      </c>
      <c r="R855">
        <v>146.25</v>
      </c>
      <c r="S855">
        <v>1271.2499999999998</v>
      </c>
      <c r="T855" s="388">
        <v>44466</v>
      </c>
      <c r="U855">
        <v>0</v>
      </c>
      <c r="V855" t="s">
        <v>832</v>
      </c>
      <c r="W855" s="388">
        <v>44477</v>
      </c>
      <c r="X855">
        <v>164</v>
      </c>
      <c r="Y855">
        <v>0</v>
      </c>
      <c r="Z855">
        <v>0</v>
      </c>
      <c r="AA855" t="s">
        <v>1758</v>
      </c>
      <c r="AB855" t="s">
        <v>826</v>
      </c>
      <c r="AD855" t="s">
        <v>2045</v>
      </c>
      <c r="AE855" t="s">
        <v>2046</v>
      </c>
      <c r="AI855" t="s">
        <v>1761</v>
      </c>
      <c r="AL855" t="s">
        <v>3222</v>
      </c>
      <c r="AM855">
        <v>6</v>
      </c>
      <c r="AN855" t="s">
        <v>3223</v>
      </c>
      <c r="AO855" t="s">
        <v>3224</v>
      </c>
      <c r="AP855">
        <v>0</v>
      </c>
      <c r="AQ855" s="388">
        <v>44474</v>
      </c>
      <c r="AS855" t="s">
        <v>3186</v>
      </c>
      <c r="AT855" s="388">
        <v>44475</v>
      </c>
      <c r="AU855" t="s">
        <v>1756</v>
      </c>
      <c r="AV855" t="s">
        <v>1756</v>
      </c>
      <c r="AZ855" t="s">
        <v>1756</v>
      </c>
      <c r="BA855" t="s">
        <v>1767</v>
      </c>
      <c r="BB855" t="s">
        <v>3225</v>
      </c>
      <c r="BC855" t="s">
        <v>3226</v>
      </c>
      <c r="BD855" t="s">
        <v>826</v>
      </c>
      <c r="BE855" t="s">
        <v>1756</v>
      </c>
      <c r="BF855" t="s">
        <v>826</v>
      </c>
    </row>
    <row r="856" spans="1:58">
      <c r="A856" t="s">
        <v>829</v>
      </c>
      <c r="B856">
        <v>6</v>
      </c>
      <c r="C856">
        <v>0</v>
      </c>
      <c r="D856">
        <v>10081</v>
      </c>
      <c r="E856" t="s">
        <v>3221</v>
      </c>
      <c r="F856">
        <v>53510602</v>
      </c>
      <c r="G856" t="s">
        <v>2041</v>
      </c>
      <c r="H856">
        <v>0</v>
      </c>
      <c r="I856" t="s">
        <v>2056</v>
      </c>
      <c r="J856">
        <v>210</v>
      </c>
      <c r="K856">
        <v>1</v>
      </c>
      <c r="L856" t="s">
        <v>1755</v>
      </c>
      <c r="M856" t="s">
        <v>1756</v>
      </c>
      <c r="N856" t="s">
        <v>1756</v>
      </c>
      <c r="P856" t="s">
        <v>1757</v>
      </c>
      <c r="Q856" s="387">
        <v>210</v>
      </c>
      <c r="R856">
        <v>27.3</v>
      </c>
      <c r="S856">
        <v>237.29999999999998</v>
      </c>
      <c r="T856" s="388">
        <v>44466</v>
      </c>
      <c r="U856">
        <v>0</v>
      </c>
      <c r="V856" t="s">
        <v>832</v>
      </c>
      <c r="W856" s="388">
        <v>44477</v>
      </c>
      <c r="X856">
        <v>164</v>
      </c>
      <c r="Y856">
        <v>0</v>
      </c>
      <c r="Z856">
        <v>0</v>
      </c>
      <c r="AA856" t="s">
        <v>1758</v>
      </c>
      <c r="AB856" t="s">
        <v>826</v>
      </c>
      <c r="AD856" t="s">
        <v>2045</v>
      </c>
      <c r="AE856" t="s">
        <v>2046</v>
      </c>
      <c r="AI856" t="s">
        <v>1761</v>
      </c>
      <c r="AL856" t="s">
        <v>3222</v>
      </c>
      <c r="AM856">
        <v>6</v>
      </c>
      <c r="AN856" t="s">
        <v>3223</v>
      </c>
      <c r="AO856" t="s">
        <v>3224</v>
      </c>
      <c r="AP856">
        <v>0</v>
      </c>
      <c r="AQ856" s="388">
        <v>44474</v>
      </c>
      <c r="AS856" t="s">
        <v>3186</v>
      </c>
      <c r="AT856" s="388">
        <v>44475</v>
      </c>
      <c r="AU856" t="s">
        <v>1756</v>
      </c>
      <c r="AV856" t="s">
        <v>1756</v>
      </c>
      <c r="AZ856" t="s">
        <v>1756</v>
      </c>
      <c r="BA856" t="s">
        <v>1767</v>
      </c>
      <c r="BB856" t="s">
        <v>3227</v>
      </c>
      <c r="BC856" t="s">
        <v>3228</v>
      </c>
      <c r="BD856" t="s">
        <v>826</v>
      </c>
      <c r="BE856" t="s">
        <v>1756</v>
      </c>
      <c r="BF856" t="s">
        <v>826</v>
      </c>
    </row>
    <row r="857" spans="1:58">
      <c r="A857" t="s">
        <v>829</v>
      </c>
      <c r="B857">
        <v>6</v>
      </c>
      <c r="C857">
        <v>0</v>
      </c>
      <c r="D857">
        <v>10081</v>
      </c>
      <c r="E857" t="s">
        <v>3221</v>
      </c>
      <c r="F857">
        <v>53510602</v>
      </c>
      <c r="G857" t="s">
        <v>2041</v>
      </c>
      <c r="H857">
        <v>0</v>
      </c>
      <c r="I857" t="s">
        <v>2073</v>
      </c>
      <c r="J857">
        <v>243.75</v>
      </c>
      <c r="K857">
        <v>1</v>
      </c>
      <c r="L857" t="s">
        <v>1755</v>
      </c>
      <c r="M857" t="s">
        <v>2074</v>
      </c>
      <c r="N857" t="s">
        <v>1757</v>
      </c>
      <c r="O857" t="s">
        <v>1756</v>
      </c>
      <c r="P857" t="s">
        <v>1756</v>
      </c>
      <c r="Q857" s="387">
        <v>243.75</v>
      </c>
      <c r="R857">
        <v>31.6875</v>
      </c>
      <c r="S857">
        <v>275.4375</v>
      </c>
      <c r="T857" s="388">
        <v>44466</v>
      </c>
      <c r="U857">
        <v>0</v>
      </c>
      <c r="V857" t="s">
        <v>832</v>
      </c>
      <c r="W857" s="388">
        <v>44477</v>
      </c>
      <c r="X857">
        <v>164</v>
      </c>
      <c r="Y857">
        <v>0</v>
      </c>
      <c r="Z857">
        <v>0</v>
      </c>
      <c r="AA857" t="s">
        <v>1758</v>
      </c>
      <c r="AB857" t="s">
        <v>826</v>
      </c>
      <c r="AD857" t="s">
        <v>2045</v>
      </c>
      <c r="AE857" t="s">
        <v>2046</v>
      </c>
      <c r="AI857" t="s">
        <v>1761</v>
      </c>
      <c r="AL857" t="s">
        <v>3222</v>
      </c>
      <c r="AM857">
        <v>6</v>
      </c>
      <c r="AN857" t="s">
        <v>3223</v>
      </c>
      <c r="AO857" t="s">
        <v>3224</v>
      </c>
      <c r="AP857">
        <v>0</v>
      </c>
      <c r="AQ857" s="388">
        <v>44474</v>
      </c>
      <c r="AS857" t="s">
        <v>3186</v>
      </c>
      <c r="AT857" s="388">
        <v>44475</v>
      </c>
      <c r="AU857" t="s">
        <v>1756</v>
      </c>
      <c r="AV857" t="s">
        <v>1756</v>
      </c>
      <c r="AZ857" t="s">
        <v>1756</v>
      </c>
      <c r="BA857" t="s">
        <v>1767</v>
      </c>
      <c r="BB857" t="s">
        <v>3229</v>
      </c>
      <c r="BC857" t="s">
        <v>3230</v>
      </c>
      <c r="BD857" t="s">
        <v>826</v>
      </c>
      <c r="BE857" t="s">
        <v>1756</v>
      </c>
      <c r="BF857" t="s">
        <v>826</v>
      </c>
    </row>
    <row r="858" spans="1:58">
      <c r="A858" t="s">
        <v>829</v>
      </c>
      <c r="B858">
        <v>6</v>
      </c>
      <c r="C858">
        <v>0</v>
      </c>
      <c r="D858">
        <v>10081</v>
      </c>
      <c r="E858" t="s">
        <v>3221</v>
      </c>
      <c r="F858">
        <v>53510602</v>
      </c>
      <c r="G858" t="s">
        <v>2041</v>
      </c>
      <c r="H858">
        <v>0</v>
      </c>
      <c r="I858" t="s">
        <v>2083</v>
      </c>
      <c r="J858">
        <v>12.21</v>
      </c>
      <c r="K858">
        <v>1</v>
      </c>
      <c r="L858" t="s">
        <v>1771</v>
      </c>
      <c r="M858" t="s">
        <v>2084</v>
      </c>
      <c r="N858" t="s">
        <v>1757</v>
      </c>
      <c r="O858" t="s">
        <v>1756</v>
      </c>
      <c r="P858" t="s">
        <v>1756</v>
      </c>
      <c r="Q858" s="387">
        <v>12.21</v>
      </c>
      <c r="R858">
        <v>1.5873000000000002</v>
      </c>
      <c r="S858">
        <v>13.7973</v>
      </c>
      <c r="T858" s="388">
        <v>44466</v>
      </c>
      <c r="U858">
        <v>0</v>
      </c>
      <c r="V858" t="s">
        <v>832</v>
      </c>
      <c r="W858" s="388">
        <v>44477</v>
      </c>
      <c r="X858">
        <v>164</v>
      </c>
      <c r="Y858">
        <v>0</v>
      </c>
      <c r="Z858">
        <v>0</v>
      </c>
      <c r="AA858" t="s">
        <v>1758</v>
      </c>
      <c r="AB858" t="s">
        <v>826</v>
      </c>
      <c r="AD858" t="s">
        <v>2045</v>
      </c>
      <c r="AE858" t="s">
        <v>2046</v>
      </c>
      <c r="AI858" t="s">
        <v>1761</v>
      </c>
      <c r="AL858" t="s">
        <v>3222</v>
      </c>
      <c r="AM858">
        <v>6</v>
      </c>
      <c r="AN858" t="s">
        <v>3223</v>
      </c>
      <c r="AO858" t="s">
        <v>3224</v>
      </c>
      <c r="AP858">
        <v>0</v>
      </c>
      <c r="AQ858" s="388">
        <v>44474</v>
      </c>
      <c r="AS858" t="s">
        <v>3186</v>
      </c>
      <c r="AT858" s="388">
        <v>44475</v>
      </c>
      <c r="AU858" t="s">
        <v>1756</v>
      </c>
      <c r="AV858" t="s">
        <v>1756</v>
      </c>
      <c r="AZ858" t="s">
        <v>1756</v>
      </c>
      <c r="BA858" t="s">
        <v>1767</v>
      </c>
      <c r="BB858" t="s">
        <v>3231</v>
      </c>
      <c r="BC858" t="s">
        <v>3232</v>
      </c>
      <c r="BD858" t="s">
        <v>826</v>
      </c>
      <c r="BE858" t="s">
        <v>1756</v>
      </c>
      <c r="BF858" t="s">
        <v>826</v>
      </c>
    </row>
    <row r="859" spans="1:58">
      <c r="A859" t="s">
        <v>829</v>
      </c>
      <c r="B859">
        <v>6</v>
      </c>
      <c r="C859">
        <v>0</v>
      </c>
      <c r="D859">
        <v>10081</v>
      </c>
      <c r="E859" t="s">
        <v>3221</v>
      </c>
      <c r="F859">
        <v>53510602</v>
      </c>
      <c r="G859" t="s">
        <v>2041</v>
      </c>
      <c r="H859">
        <v>0</v>
      </c>
      <c r="I859" t="s">
        <v>2089</v>
      </c>
      <c r="J859">
        <v>146.96</v>
      </c>
      <c r="K859">
        <v>1</v>
      </c>
      <c r="L859" t="s">
        <v>2063</v>
      </c>
      <c r="M859" t="s">
        <v>2090</v>
      </c>
      <c r="N859" t="s">
        <v>1757</v>
      </c>
      <c r="O859" t="s">
        <v>1756</v>
      </c>
      <c r="P859" t="s">
        <v>1756</v>
      </c>
      <c r="Q859" s="387">
        <v>146.96</v>
      </c>
      <c r="R859">
        <v>19.104800000000001</v>
      </c>
      <c r="S859">
        <v>166.06479999999999</v>
      </c>
      <c r="T859" s="388">
        <v>44466</v>
      </c>
      <c r="U859">
        <v>0</v>
      </c>
      <c r="V859" t="s">
        <v>832</v>
      </c>
      <c r="W859" s="388">
        <v>44477</v>
      </c>
      <c r="X859">
        <v>164</v>
      </c>
      <c r="Y859">
        <v>0</v>
      </c>
      <c r="Z859">
        <v>0</v>
      </c>
      <c r="AA859" t="s">
        <v>1758</v>
      </c>
      <c r="AB859" t="s">
        <v>826</v>
      </c>
      <c r="AD859" t="s">
        <v>2045</v>
      </c>
      <c r="AE859" t="s">
        <v>2046</v>
      </c>
      <c r="AI859" t="s">
        <v>1761</v>
      </c>
      <c r="AL859" t="s">
        <v>3222</v>
      </c>
      <c r="AM859">
        <v>6</v>
      </c>
      <c r="AN859" t="s">
        <v>3223</v>
      </c>
      <c r="AO859" t="s">
        <v>3224</v>
      </c>
      <c r="AP859">
        <v>0</v>
      </c>
      <c r="AQ859" s="388">
        <v>44474</v>
      </c>
      <c r="AS859" t="s">
        <v>3186</v>
      </c>
      <c r="AT859" s="388">
        <v>44475</v>
      </c>
      <c r="AU859" t="s">
        <v>1756</v>
      </c>
      <c r="AV859" t="s">
        <v>1756</v>
      </c>
      <c r="AZ859" t="s">
        <v>1756</v>
      </c>
      <c r="BA859" t="s">
        <v>1767</v>
      </c>
      <c r="BB859" t="s">
        <v>3233</v>
      </c>
      <c r="BC859" t="s">
        <v>3234</v>
      </c>
      <c r="BD859" t="s">
        <v>826</v>
      </c>
      <c r="BE859" t="s">
        <v>1756</v>
      </c>
      <c r="BF859" t="s">
        <v>826</v>
      </c>
    </row>
    <row r="860" spans="1:58">
      <c r="A860" t="s">
        <v>829</v>
      </c>
      <c r="B860">
        <v>6</v>
      </c>
      <c r="C860">
        <v>0</v>
      </c>
      <c r="D860">
        <v>10081</v>
      </c>
      <c r="E860" t="s">
        <v>3221</v>
      </c>
      <c r="F860">
        <v>53510602</v>
      </c>
      <c r="G860" t="s">
        <v>2041</v>
      </c>
      <c r="H860">
        <v>0</v>
      </c>
      <c r="I860" t="s">
        <v>2089</v>
      </c>
      <c r="J860">
        <v>146.96</v>
      </c>
      <c r="K860">
        <v>11</v>
      </c>
      <c r="L860" t="s">
        <v>2063</v>
      </c>
      <c r="M860" t="s">
        <v>2090</v>
      </c>
      <c r="N860" t="s">
        <v>1757</v>
      </c>
      <c r="O860" t="s">
        <v>1756</v>
      </c>
      <c r="P860" t="s">
        <v>1756</v>
      </c>
      <c r="Q860" s="387">
        <v>1616.56</v>
      </c>
      <c r="R860">
        <v>210.15280000000001</v>
      </c>
      <c r="S860">
        <v>1826.7127999999998</v>
      </c>
      <c r="T860" s="388">
        <v>44466</v>
      </c>
      <c r="U860">
        <v>0</v>
      </c>
      <c r="V860" t="s">
        <v>832</v>
      </c>
      <c r="W860" s="388">
        <v>44477</v>
      </c>
      <c r="X860">
        <v>164</v>
      </c>
      <c r="Y860">
        <v>0</v>
      </c>
      <c r="Z860">
        <v>0</v>
      </c>
      <c r="AA860" t="s">
        <v>1758</v>
      </c>
      <c r="AB860" t="s">
        <v>826</v>
      </c>
      <c r="AD860" t="s">
        <v>2045</v>
      </c>
      <c r="AE860" t="s">
        <v>2046</v>
      </c>
      <c r="AI860" t="s">
        <v>1761</v>
      </c>
      <c r="AL860" t="s">
        <v>3222</v>
      </c>
      <c r="AM860">
        <v>6</v>
      </c>
      <c r="AN860" t="s">
        <v>3223</v>
      </c>
      <c r="AO860" t="s">
        <v>3224</v>
      </c>
      <c r="AP860">
        <v>0</v>
      </c>
      <c r="AQ860" s="388">
        <v>44474</v>
      </c>
      <c r="AS860" t="s">
        <v>3186</v>
      </c>
      <c r="AT860" s="388">
        <v>44475</v>
      </c>
      <c r="AU860" t="s">
        <v>1756</v>
      </c>
      <c r="AV860" t="s">
        <v>1756</v>
      </c>
      <c r="AZ860" t="s">
        <v>1756</v>
      </c>
      <c r="BA860" t="s">
        <v>1767</v>
      </c>
      <c r="BB860" t="s">
        <v>3235</v>
      </c>
      <c r="BC860" t="s">
        <v>3236</v>
      </c>
      <c r="BD860" t="s">
        <v>826</v>
      </c>
      <c r="BE860" t="s">
        <v>1756</v>
      </c>
      <c r="BF860" t="s">
        <v>826</v>
      </c>
    </row>
    <row r="861" spans="1:58">
      <c r="A861" t="s">
        <v>829</v>
      </c>
      <c r="B861">
        <v>6</v>
      </c>
      <c r="C861">
        <v>0</v>
      </c>
      <c r="D861">
        <v>10080</v>
      </c>
      <c r="E861" t="s">
        <v>3237</v>
      </c>
      <c r="F861">
        <v>53510602</v>
      </c>
      <c r="G861" t="s">
        <v>2041</v>
      </c>
      <c r="H861">
        <v>0</v>
      </c>
      <c r="I861" t="s">
        <v>2103</v>
      </c>
      <c r="J861">
        <v>70</v>
      </c>
      <c r="K861">
        <v>10</v>
      </c>
      <c r="L861" t="s">
        <v>1771</v>
      </c>
      <c r="M861" t="s">
        <v>1756</v>
      </c>
      <c r="N861" t="s">
        <v>1756</v>
      </c>
      <c r="O861" t="s">
        <v>2104</v>
      </c>
      <c r="P861" t="s">
        <v>1757</v>
      </c>
      <c r="Q861" s="387">
        <v>700</v>
      </c>
      <c r="R861">
        <v>91</v>
      </c>
      <c r="S861">
        <v>790.99999999999989</v>
      </c>
      <c r="T861" s="388">
        <v>44466</v>
      </c>
      <c r="U861">
        <v>0</v>
      </c>
      <c r="V861" t="s">
        <v>832</v>
      </c>
      <c r="W861" s="388">
        <v>44477</v>
      </c>
      <c r="X861">
        <v>164</v>
      </c>
      <c r="Y861">
        <v>0</v>
      </c>
      <c r="Z861">
        <v>0</v>
      </c>
      <c r="AA861" t="s">
        <v>1758</v>
      </c>
      <c r="AB861" t="s">
        <v>826</v>
      </c>
      <c r="AD861" t="s">
        <v>2045</v>
      </c>
      <c r="AE861" t="s">
        <v>2046</v>
      </c>
      <c r="AI861" t="s">
        <v>1761</v>
      </c>
      <c r="AL861" t="s">
        <v>3238</v>
      </c>
      <c r="AM861">
        <v>6</v>
      </c>
      <c r="AN861" t="s">
        <v>3239</v>
      </c>
      <c r="AO861" t="s">
        <v>3240</v>
      </c>
      <c r="AP861">
        <v>0</v>
      </c>
      <c r="AQ861" s="388">
        <v>44474</v>
      </c>
      <c r="AS861" t="s">
        <v>3186</v>
      </c>
      <c r="AT861" s="388">
        <v>44475</v>
      </c>
      <c r="AU861" t="s">
        <v>1756</v>
      </c>
      <c r="AV861" t="s">
        <v>1756</v>
      </c>
      <c r="AZ861" t="s">
        <v>1756</v>
      </c>
      <c r="BA861" t="s">
        <v>1767</v>
      </c>
      <c r="BB861" t="s">
        <v>3241</v>
      </c>
      <c r="BC861" t="s">
        <v>3242</v>
      </c>
      <c r="BD861" t="s">
        <v>826</v>
      </c>
      <c r="BE861" t="s">
        <v>1756</v>
      </c>
      <c r="BF861" t="s">
        <v>826</v>
      </c>
    </row>
    <row r="862" spans="1:58">
      <c r="A862" t="s">
        <v>829</v>
      </c>
      <c r="B862">
        <v>6</v>
      </c>
      <c r="C862">
        <v>0</v>
      </c>
      <c r="D862">
        <v>10080</v>
      </c>
      <c r="E862" t="s">
        <v>3237</v>
      </c>
      <c r="F862">
        <v>53510602</v>
      </c>
      <c r="G862" t="s">
        <v>2041</v>
      </c>
      <c r="H862">
        <v>0</v>
      </c>
      <c r="I862" t="s">
        <v>2052</v>
      </c>
      <c r="J862">
        <v>75</v>
      </c>
      <c r="K862">
        <v>20</v>
      </c>
      <c r="L862" t="s">
        <v>1771</v>
      </c>
      <c r="M862" t="s">
        <v>1756</v>
      </c>
      <c r="N862" t="s">
        <v>1756</v>
      </c>
      <c r="O862" t="s">
        <v>2053</v>
      </c>
      <c r="P862" t="s">
        <v>1757</v>
      </c>
      <c r="Q862" s="387">
        <v>1500</v>
      </c>
      <c r="R862">
        <v>195</v>
      </c>
      <c r="S862">
        <v>1694.9999999999998</v>
      </c>
      <c r="T862" s="388">
        <v>44466</v>
      </c>
      <c r="U862">
        <v>0</v>
      </c>
      <c r="V862" t="s">
        <v>832</v>
      </c>
      <c r="W862" s="388">
        <v>44477</v>
      </c>
      <c r="X862">
        <v>164</v>
      </c>
      <c r="Y862">
        <v>0</v>
      </c>
      <c r="Z862">
        <v>0</v>
      </c>
      <c r="AA862" t="s">
        <v>1758</v>
      </c>
      <c r="AB862" t="s">
        <v>826</v>
      </c>
      <c r="AD862" t="s">
        <v>2045</v>
      </c>
      <c r="AE862" t="s">
        <v>2046</v>
      </c>
      <c r="AI862" t="s">
        <v>1761</v>
      </c>
      <c r="AL862" t="s">
        <v>3238</v>
      </c>
      <c r="AM862">
        <v>6</v>
      </c>
      <c r="AN862" t="s">
        <v>3239</v>
      </c>
      <c r="AO862" t="s">
        <v>3240</v>
      </c>
      <c r="AP862">
        <v>0</v>
      </c>
      <c r="AQ862" s="388">
        <v>44474</v>
      </c>
      <c r="AS862" t="s">
        <v>3186</v>
      </c>
      <c r="AT862" s="388">
        <v>44475</v>
      </c>
      <c r="AU862" t="s">
        <v>1756</v>
      </c>
      <c r="AV862" t="s">
        <v>1756</v>
      </c>
      <c r="AZ862" t="s">
        <v>1756</v>
      </c>
      <c r="BA862" t="s">
        <v>1767</v>
      </c>
      <c r="BB862" t="s">
        <v>3243</v>
      </c>
      <c r="BC862" t="s">
        <v>3244</v>
      </c>
      <c r="BD862" t="s">
        <v>826</v>
      </c>
      <c r="BE862" t="s">
        <v>1756</v>
      </c>
      <c r="BF862" t="s">
        <v>826</v>
      </c>
    </row>
    <row r="863" spans="1:58">
      <c r="A863" t="s">
        <v>829</v>
      </c>
      <c r="B863">
        <v>6</v>
      </c>
      <c r="C863">
        <v>0</v>
      </c>
      <c r="D863">
        <v>10080</v>
      </c>
      <c r="E863" t="s">
        <v>3237</v>
      </c>
      <c r="F863">
        <v>53510602</v>
      </c>
      <c r="G863" t="s">
        <v>2041</v>
      </c>
      <c r="H863">
        <v>0</v>
      </c>
      <c r="I863" t="s">
        <v>2056</v>
      </c>
      <c r="J863">
        <v>210</v>
      </c>
      <c r="K863">
        <v>2</v>
      </c>
      <c r="L863" t="s">
        <v>1755</v>
      </c>
      <c r="M863" t="s">
        <v>1756</v>
      </c>
      <c r="N863" t="s">
        <v>1756</v>
      </c>
      <c r="P863" t="s">
        <v>1757</v>
      </c>
      <c r="Q863" s="387">
        <v>420</v>
      </c>
      <c r="R863">
        <v>54.6</v>
      </c>
      <c r="S863">
        <v>474.59999999999997</v>
      </c>
      <c r="T863" s="388">
        <v>44466</v>
      </c>
      <c r="U863">
        <v>0</v>
      </c>
      <c r="V863" t="s">
        <v>832</v>
      </c>
      <c r="W863" s="388">
        <v>44477</v>
      </c>
      <c r="X863">
        <v>164</v>
      </c>
      <c r="Y863">
        <v>0</v>
      </c>
      <c r="Z863">
        <v>0</v>
      </c>
      <c r="AA863" t="s">
        <v>1758</v>
      </c>
      <c r="AB863" t="s">
        <v>826</v>
      </c>
      <c r="AD863" t="s">
        <v>2045</v>
      </c>
      <c r="AE863" t="s">
        <v>2046</v>
      </c>
      <c r="AI863" t="s">
        <v>1761</v>
      </c>
      <c r="AL863" t="s">
        <v>3238</v>
      </c>
      <c r="AM863">
        <v>6</v>
      </c>
      <c r="AN863" t="s">
        <v>3239</v>
      </c>
      <c r="AO863" t="s">
        <v>3240</v>
      </c>
      <c r="AP863">
        <v>0</v>
      </c>
      <c r="AQ863" s="388">
        <v>44474</v>
      </c>
      <c r="AS863" t="s">
        <v>3186</v>
      </c>
      <c r="AT863" s="388">
        <v>44475</v>
      </c>
      <c r="AU863" t="s">
        <v>1756</v>
      </c>
      <c r="AV863" t="s">
        <v>1756</v>
      </c>
      <c r="AZ863" t="s">
        <v>1756</v>
      </c>
      <c r="BA863" t="s">
        <v>1767</v>
      </c>
      <c r="BB863" t="s">
        <v>3245</v>
      </c>
      <c r="BC863" t="s">
        <v>3246</v>
      </c>
      <c r="BD863" t="s">
        <v>826</v>
      </c>
      <c r="BE863" t="s">
        <v>1756</v>
      </c>
      <c r="BF863" t="s">
        <v>826</v>
      </c>
    </row>
    <row r="864" spans="1:58">
      <c r="A864" t="s">
        <v>829</v>
      </c>
      <c r="B864">
        <v>6</v>
      </c>
      <c r="C864">
        <v>0</v>
      </c>
      <c r="D864">
        <v>10080</v>
      </c>
      <c r="E864" t="s">
        <v>3237</v>
      </c>
      <c r="F864">
        <v>53510602</v>
      </c>
      <c r="G864" t="s">
        <v>2041</v>
      </c>
      <c r="H864">
        <v>0</v>
      </c>
      <c r="I864" t="s">
        <v>2113</v>
      </c>
      <c r="J864">
        <v>122.39</v>
      </c>
      <c r="K864">
        <v>10</v>
      </c>
      <c r="L864" t="s">
        <v>2063</v>
      </c>
      <c r="M864" t="s">
        <v>2114</v>
      </c>
      <c r="N864" t="s">
        <v>1757</v>
      </c>
      <c r="O864" t="s">
        <v>1756</v>
      </c>
      <c r="P864" t="s">
        <v>1756</v>
      </c>
      <c r="Q864" s="387">
        <v>1223.9000000000001</v>
      </c>
      <c r="R864">
        <v>159.10700000000003</v>
      </c>
      <c r="S864">
        <v>1383.0070000000001</v>
      </c>
      <c r="T864" s="388">
        <v>44466</v>
      </c>
      <c r="U864">
        <v>0</v>
      </c>
      <c r="V864" t="s">
        <v>832</v>
      </c>
      <c r="W864" s="388">
        <v>44477</v>
      </c>
      <c r="X864">
        <v>164</v>
      </c>
      <c r="Y864">
        <v>0</v>
      </c>
      <c r="Z864">
        <v>0</v>
      </c>
      <c r="AA864" t="s">
        <v>1758</v>
      </c>
      <c r="AB864" t="s">
        <v>826</v>
      </c>
      <c r="AD864" t="s">
        <v>2045</v>
      </c>
      <c r="AE864" t="s">
        <v>2046</v>
      </c>
      <c r="AI864" t="s">
        <v>1761</v>
      </c>
      <c r="AL864" t="s">
        <v>3238</v>
      </c>
      <c r="AM864">
        <v>6</v>
      </c>
      <c r="AN864" t="s">
        <v>3239</v>
      </c>
      <c r="AO864" t="s">
        <v>3240</v>
      </c>
      <c r="AP864">
        <v>0</v>
      </c>
      <c r="AQ864" s="388">
        <v>44474</v>
      </c>
      <c r="AS864" t="s">
        <v>3186</v>
      </c>
      <c r="AT864" s="388">
        <v>44475</v>
      </c>
      <c r="AU864" t="s">
        <v>1756</v>
      </c>
      <c r="AV864" t="s">
        <v>1756</v>
      </c>
      <c r="AZ864" t="s">
        <v>1756</v>
      </c>
      <c r="BA864" t="s">
        <v>1767</v>
      </c>
      <c r="BB864" t="s">
        <v>3247</v>
      </c>
      <c r="BC864" t="s">
        <v>3248</v>
      </c>
      <c r="BD864" t="s">
        <v>826</v>
      </c>
      <c r="BE864" t="s">
        <v>1756</v>
      </c>
      <c r="BF864" t="s">
        <v>826</v>
      </c>
    </row>
    <row r="865" spans="1:58">
      <c r="A865" t="s">
        <v>829</v>
      </c>
      <c r="B865">
        <v>6</v>
      </c>
      <c r="C865">
        <v>0</v>
      </c>
      <c r="D865">
        <v>10080</v>
      </c>
      <c r="E865" t="s">
        <v>3237</v>
      </c>
      <c r="F865">
        <v>53510602</v>
      </c>
      <c r="G865" t="s">
        <v>2041</v>
      </c>
      <c r="H865">
        <v>0</v>
      </c>
      <c r="I865" t="s">
        <v>2062</v>
      </c>
      <c r="J865">
        <v>138.05000000000001</v>
      </c>
      <c r="K865">
        <v>2.5</v>
      </c>
      <c r="L865" t="s">
        <v>2063</v>
      </c>
      <c r="M865" t="s">
        <v>2064</v>
      </c>
      <c r="N865" t="s">
        <v>1757</v>
      </c>
      <c r="O865" t="s">
        <v>1756</v>
      </c>
      <c r="P865" t="s">
        <v>1756</v>
      </c>
      <c r="Q865" s="387">
        <v>345.125</v>
      </c>
      <c r="R865">
        <v>44.866250000000001</v>
      </c>
      <c r="S865">
        <v>389.99124999999998</v>
      </c>
      <c r="T865" s="388">
        <v>44466</v>
      </c>
      <c r="U865">
        <v>0</v>
      </c>
      <c r="V865" t="s">
        <v>832</v>
      </c>
      <c r="W865" s="388">
        <v>44477</v>
      </c>
      <c r="X865">
        <v>164</v>
      </c>
      <c r="Y865">
        <v>0</v>
      </c>
      <c r="Z865">
        <v>0</v>
      </c>
      <c r="AA865" t="s">
        <v>1758</v>
      </c>
      <c r="AB865" t="s">
        <v>826</v>
      </c>
      <c r="AD865" t="s">
        <v>2045</v>
      </c>
      <c r="AE865" t="s">
        <v>2046</v>
      </c>
      <c r="AI865" t="s">
        <v>1761</v>
      </c>
      <c r="AL865" t="s">
        <v>3238</v>
      </c>
      <c r="AM865">
        <v>6</v>
      </c>
      <c r="AN865" t="s">
        <v>3239</v>
      </c>
      <c r="AO865" t="s">
        <v>3240</v>
      </c>
      <c r="AP865">
        <v>0</v>
      </c>
      <c r="AQ865" s="388">
        <v>44474</v>
      </c>
      <c r="AS865" t="s">
        <v>3186</v>
      </c>
      <c r="AT865" s="388">
        <v>44475</v>
      </c>
      <c r="AU865" t="s">
        <v>1756</v>
      </c>
      <c r="AV865" t="s">
        <v>1756</v>
      </c>
      <c r="AZ865" t="s">
        <v>1756</v>
      </c>
      <c r="BA865" t="s">
        <v>1767</v>
      </c>
      <c r="BB865" t="s">
        <v>3249</v>
      </c>
      <c r="BC865" t="s">
        <v>3250</v>
      </c>
      <c r="BD865" t="s">
        <v>826</v>
      </c>
      <c r="BE865" t="s">
        <v>1756</v>
      </c>
      <c r="BF865" t="s">
        <v>826</v>
      </c>
    </row>
    <row r="866" spans="1:58">
      <c r="A866" t="s">
        <v>829</v>
      </c>
      <c r="B866">
        <v>6</v>
      </c>
      <c r="C866">
        <v>0</v>
      </c>
      <c r="D866">
        <v>10080</v>
      </c>
      <c r="E866" t="s">
        <v>3237</v>
      </c>
      <c r="F866">
        <v>53510602</v>
      </c>
      <c r="G866" t="s">
        <v>2041</v>
      </c>
      <c r="H866">
        <v>0</v>
      </c>
      <c r="I866" t="s">
        <v>2083</v>
      </c>
      <c r="J866">
        <v>12.21</v>
      </c>
      <c r="K866">
        <v>11</v>
      </c>
      <c r="L866" t="s">
        <v>1771</v>
      </c>
      <c r="M866" t="s">
        <v>2084</v>
      </c>
      <c r="N866" t="s">
        <v>1757</v>
      </c>
      <c r="O866" t="s">
        <v>1756</v>
      </c>
      <c r="P866" t="s">
        <v>1756</v>
      </c>
      <c r="Q866" s="387">
        <v>134.31</v>
      </c>
      <c r="R866">
        <v>17.4603</v>
      </c>
      <c r="S866">
        <v>151.77029999999999</v>
      </c>
      <c r="T866" s="388">
        <v>44466</v>
      </c>
      <c r="U866">
        <v>0</v>
      </c>
      <c r="V866" t="s">
        <v>832</v>
      </c>
      <c r="W866" s="388">
        <v>44477</v>
      </c>
      <c r="X866">
        <v>164</v>
      </c>
      <c r="Y866">
        <v>0</v>
      </c>
      <c r="Z866">
        <v>0</v>
      </c>
      <c r="AA866" t="s">
        <v>1758</v>
      </c>
      <c r="AB866" t="s">
        <v>826</v>
      </c>
      <c r="AD866" t="s">
        <v>2045</v>
      </c>
      <c r="AE866" t="s">
        <v>2046</v>
      </c>
      <c r="AI866" t="s">
        <v>1761</v>
      </c>
      <c r="AL866" t="s">
        <v>3238</v>
      </c>
      <c r="AM866">
        <v>6</v>
      </c>
      <c r="AN866" t="s">
        <v>3239</v>
      </c>
      <c r="AO866" t="s">
        <v>3240</v>
      </c>
      <c r="AP866">
        <v>0</v>
      </c>
      <c r="AQ866" s="388">
        <v>44474</v>
      </c>
      <c r="AS866" t="s">
        <v>3186</v>
      </c>
      <c r="AT866" s="388">
        <v>44475</v>
      </c>
      <c r="AU866" t="s">
        <v>1756</v>
      </c>
      <c r="AV866" t="s">
        <v>1756</v>
      </c>
      <c r="AZ866" t="s">
        <v>1756</v>
      </c>
      <c r="BA866" t="s">
        <v>1767</v>
      </c>
      <c r="BB866" t="s">
        <v>3251</v>
      </c>
      <c r="BC866" t="s">
        <v>3252</v>
      </c>
      <c r="BD866" t="s">
        <v>826</v>
      </c>
      <c r="BE866" t="s">
        <v>1756</v>
      </c>
      <c r="BF866" t="s">
        <v>826</v>
      </c>
    </row>
    <row r="867" spans="1:58">
      <c r="A867" t="s">
        <v>829</v>
      </c>
      <c r="B867">
        <v>6</v>
      </c>
      <c r="C867">
        <v>0</v>
      </c>
      <c r="D867">
        <v>10080</v>
      </c>
      <c r="E867" t="s">
        <v>3237</v>
      </c>
      <c r="F867">
        <v>53510602</v>
      </c>
      <c r="G867" t="s">
        <v>2041</v>
      </c>
      <c r="H867">
        <v>0</v>
      </c>
      <c r="I867" t="s">
        <v>2089</v>
      </c>
      <c r="J867">
        <v>146.96</v>
      </c>
      <c r="K867">
        <v>11</v>
      </c>
      <c r="L867" t="s">
        <v>2063</v>
      </c>
      <c r="M867" t="s">
        <v>2090</v>
      </c>
      <c r="N867" t="s">
        <v>1757</v>
      </c>
      <c r="O867" t="s">
        <v>1756</v>
      </c>
      <c r="P867" t="s">
        <v>1756</v>
      </c>
      <c r="Q867" s="387">
        <v>1616.56</v>
      </c>
      <c r="R867">
        <v>210.15280000000001</v>
      </c>
      <c r="S867">
        <v>1826.7127999999998</v>
      </c>
      <c r="T867" s="388">
        <v>44466</v>
      </c>
      <c r="U867">
        <v>0</v>
      </c>
      <c r="V867" t="s">
        <v>832</v>
      </c>
      <c r="W867" s="388">
        <v>44477</v>
      </c>
      <c r="X867">
        <v>164</v>
      </c>
      <c r="Y867">
        <v>0</v>
      </c>
      <c r="Z867">
        <v>0</v>
      </c>
      <c r="AA867" t="s">
        <v>1758</v>
      </c>
      <c r="AB867" t="s">
        <v>826</v>
      </c>
      <c r="AD867" t="s">
        <v>2045</v>
      </c>
      <c r="AE867" t="s">
        <v>2046</v>
      </c>
      <c r="AI867" t="s">
        <v>1761</v>
      </c>
      <c r="AL867" t="s">
        <v>3238</v>
      </c>
      <c r="AM867">
        <v>6</v>
      </c>
      <c r="AN867" t="s">
        <v>3239</v>
      </c>
      <c r="AO867" t="s">
        <v>3240</v>
      </c>
      <c r="AP867">
        <v>0</v>
      </c>
      <c r="AQ867" s="388">
        <v>44474</v>
      </c>
      <c r="AS867" t="s">
        <v>3186</v>
      </c>
      <c r="AT867" s="388">
        <v>44475</v>
      </c>
      <c r="AU867" t="s">
        <v>1756</v>
      </c>
      <c r="AV867" t="s">
        <v>1756</v>
      </c>
      <c r="AZ867" t="s">
        <v>1756</v>
      </c>
      <c r="BA867" t="s">
        <v>1767</v>
      </c>
      <c r="BB867" t="s">
        <v>3253</v>
      </c>
      <c r="BC867" t="s">
        <v>3254</v>
      </c>
      <c r="BD867" t="s">
        <v>826</v>
      </c>
      <c r="BE867" t="s">
        <v>1756</v>
      </c>
      <c r="BF867" t="s">
        <v>826</v>
      </c>
    </row>
    <row r="868" spans="1:58">
      <c r="A868" t="s">
        <v>829</v>
      </c>
      <c r="B868">
        <v>6</v>
      </c>
      <c r="C868">
        <v>0</v>
      </c>
      <c r="D868">
        <v>10080</v>
      </c>
      <c r="E868" t="s">
        <v>3237</v>
      </c>
      <c r="F868">
        <v>53510602</v>
      </c>
      <c r="G868" t="s">
        <v>2041</v>
      </c>
      <c r="H868">
        <v>0</v>
      </c>
      <c r="I868" t="s">
        <v>2247</v>
      </c>
      <c r="J868">
        <v>131.47999999999999</v>
      </c>
      <c r="K868">
        <v>2.5</v>
      </c>
      <c r="L868" t="s">
        <v>2063</v>
      </c>
      <c r="M868" t="s">
        <v>2248</v>
      </c>
      <c r="N868" t="s">
        <v>1757</v>
      </c>
      <c r="O868" t="s">
        <v>1756</v>
      </c>
      <c r="P868" t="s">
        <v>1756</v>
      </c>
      <c r="Q868" s="387">
        <v>328.7</v>
      </c>
      <c r="R868">
        <v>42.731000000000002</v>
      </c>
      <c r="S868">
        <v>371.43099999999993</v>
      </c>
      <c r="T868" s="388">
        <v>44466</v>
      </c>
      <c r="U868">
        <v>0</v>
      </c>
      <c r="V868" t="s">
        <v>832</v>
      </c>
      <c r="W868" s="388">
        <v>44477</v>
      </c>
      <c r="X868">
        <v>164</v>
      </c>
      <c r="Y868">
        <v>0</v>
      </c>
      <c r="Z868">
        <v>0</v>
      </c>
      <c r="AA868" t="s">
        <v>1758</v>
      </c>
      <c r="AB868" t="s">
        <v>826</v>
      </c>
      <c r="AD868" t="s">
        <v>2045</v>
      </c>
      <c r="AE868" t="s">
        <v>2046</v>
      </c>
      <c r="AI868" t="s">
        <v>1761</v>
      </c>
      <c r="AL868" t="s">
        <v>3238</v>
      </c>
      <c r="AM868">
        <v>6</v>
      </c>
      <c r="AN868" t="s">
        <v>3239</v>
      </c>
      <c r="AO868" t="s">
        <v>3240</v>
      </c>
      <c r="AP868">
        <v>0</v>
      </c>
      <c r="AQ868" s="388">
        <v>44474</v>
      </c>
      <c r="AS868" t="s">
        <v>3186</v>
      </c>
      <c r="AT868" s="388">
        <v>44475</v>
      </c>
      <c r="AU868" t="s">
        <v>1756</v>
      </c>
      <c r="AV868" t="s">
        <v>1756</v>
      </c>
      <c r="AZ868" t="s">
        <v>1756</v>
      </c>
      <c r="BA868" t="s">
        <v>1767</v>
      </c>
      <c r="BB868" t="s">
        <v>3255</v>
      </c>
      <c r="BC868" t="s">
        <v>3256</v>
      </c>
      <c r="BD868" t="s">
        <v>826</v>
      </c>
      <c r="BE868" t="s">
        <v>1756</v>
      </c>
      <c r="BF868" t="s">
        <v>826</v>
      </c>
    </row>
    <row r="869" spans="1:58">
      <c r="A869" t="s">
        <v>829</v>
      </c>
      <c r="B869">
        <v>6</v>
      </c>
      <c r="C869">
        <v>0</v>
      </c>
      <c r="D869">
        <v>10078</v>
      </c>
      <c r="E869" t="s">
        <v>3257</v>
      </c>
      <c r="F869">
        <v>53510602</v>
      </c>
      <c r="G869" t="s">
        <v>2041</v>
      </c>
      <c r="H869">
        <v>0</v>
      </c>
      <c r="I869" t="s">
        <v>2052</v>
      </c>
      <c r="J869">
        <v>75</v>
      </c>
      <c r="K869">
        <v>32</v>
      </c>
      <c r="L869" t="s">
        <v>1771</v>
      </c>
      <c r="M869" t="s">
        <v>1756</v>
      </c>
      <c r="N869" t="s">
        <v>1756</v>
      </c>
      <c r="O869" t="s">
        <v>2053</v>
      </c>
      <c r="P869" t="s">
        <v>1757</v>
      </c>
      <c r="Q869" s="387">
        <v>2400</v>
      </c>
      <c r="R869">
        <v>312</v>
      </c>
      <c r="S869">
        <v>2711.9999999999995</v>
      </c>
      <c r="T869" s="388">
        <v>44466</v>
      </c>
      <c r="U869">
        <v>0</v>
      </c>
      <c r="V869" t="s">
        <v>832</v>
      </c>
      <c r="W869" s="388">
        <v>44477</v>
      </c>
      <c r="X869">
        <v>164</v>
      </c>
      <c r="Y869">
        <v>0</v>
      </c>
      <c r="Z869">
        <v>0</v>
      </c>
      <c r="AA869" t="s">
        <v>1758</v>
      </c>
      <c r="AB869" t="s">
        <v>826</v>
      </c>
      <c r="AD869" t="s">
        <v>2045</v>
      </c>
      <c r="AE869" t="s">
        <v>2046</v>
      </c>
      <c r="AI869" t="s">
        <v>1761</v>
      </c>
      <c r="AL869" t="s">
        <v>3258</v>
      </c>
      <c r="AM869">
        <v>6</v>
      </c>
      <c r="AN869" t="s">
        <v>2920</v>
      </c>
      <c r="AO869" t="s">
        <v>2921</v>
      </c>
      <c r="AP869">
        <v>0</v>
      </c>
      <c r="AQ869" s="388">
        <v>44474</v>
      </c>
      <c r="AS869" t="s">
        <v>3186</v>
      </c>
      <c r="AT869" s="388">
        <v>44475</v>
      </c>
      <c r="AU869" t="s">
        <v>1756</v>
      </c>
      <c r="AV869" t="s">
        <v>1756</v>
      </c>
      <c r="AZ869" t="s">
        <v>1756</v>
      </c>
      <c r="BA869" t="s">
        <v>1767</v>
      </c>
      <c r="BB869" t="s">
        <v>3259</v>
      </c>
      <c r="BC869" t="s">
        <v>3260</v>
      </c>
      <c r="BD869" t="s">
        <v>826</v>
      </c>
      <c r="BE869" t="s">
        <v>1756</v>
      </c>
      <c r="BF869" t="s">
        <v>826</v>
      </c>
    </row>
    <row r="870" spans="1:58">
      <c r="A870" t="s">
        <v>829</v>
      </c>
      <c r="B870">
        <v>6</v>
      </c>
      <c r="C870">
        <v>0</v>
      </c>
      <c r="D870">
        <v>10078</v>
      </c>
      <c r="E870" t="s">
        <v>3257</v>
      </c>
      <c r="F870">
        <v>53510602</v>
      </c>
      <c r="G870" t="s">
        <v>2041</v>
      </c>
      <c r="H870">
        <v>0</v>
      </c>
      <c r="I870" t="s">
        <v>2056</v>
      </c>
      <c r="J870">
        <v>210</v>
      </c>
      <c r="K870">
        <v>5</v>
      </c>
      <c r="L870" t="s">
        <v>1755</v>
      </c>
      <c r="M870" t="s">
        <v>1756</v>
      </c>
      <c r="N870" t="s">
        <v>1756</v>
      </c>
      <c r="P870" t="s">
        <v>1757</v>
      </c>
      <c r="Q870" s="387">
        <v>1050</v>
      </c>
      <c r="R870">
        <v>136.5</v>
      </c>
      <c r="S870">
        <v>1186.5</v>
      </c>
      <c r="T870" s="388">
        <v>44466</v>
      </c>
      <c r="U870">
        <v>0</v>
      </c>
      <c r="V870" t="s">
        <v>832</v>
      </c>
      <c r="W870" s="388">
        <v>44477</v>
      </c>
      <c r="X870">
        <v>164</v>
      </c>
      <c r="Y870">
        <v>0</v>
      </c>
      <c r="Z870">
        <v>0</v>
      </c>
      <c r="AA870" t="s">
        <v>1758</v>
      </c>
      <c r="AB870" t="s">
        <v>826</v>
      </c>
      <c r="AD870" t="s">
        <v>2045</v>
      </c>
      <c r="AE870" t="s">
        <v>2046</v>
      </c>
      <c r="AI870" t="s">
        <v>1761</v>
      </c>
      <c r="AL870" t="s">
        <v>3258</v>
      </c>
      <c r="AM870">
        <v>6</v>
      </c>
      <c r="AN870" t="s">
        <v>2920</v>
      </c>
      <c r="AO870" t="s">
        <v>2921</v>
      </c>
      <c r="AP870">
        <v>0</v>
      </c>
      <c r="AQ870" s="388">
        <v>44474</v>
      </c>
      <c r="AS870" t="s">
        <v>3186</v>
      </c>
      <c r="AT870" s="388">
        <v>44475</v>
      </c>
      <c r="AU870" t="s">
        <v>1756</v>
      </c>
      <c r="AV870" t="s">
        <v>1756</v>
      </c>
      <c r="AZ870" t="s">
        <v>1756</v>
      </c>
      <c r="BA870" t="s">
        <v>1767</v>
      </c>
      <c r="BB870" t="s">
        <v>3261</v>
      </c>
      <c r="BC870" t="s">
        <v>3262</v>
      </c>
      <c r="BD870" t="s">
        <v>826</v>
      </c>
      <c r="BE870" t="s">
        <v>1756</v>
      </c>
      <c r="BF870" t="s">
        <v>826</v>
      </c>
    </row>
    <row r="871" spans="1:58">
      <c r="A871" t="s">
        <v>829</v>
      </c>
      <c r="B871">
        <v>6</v>
      </c>
      <c r="C871">
        <v>0</v>
      </c>
      <c r="D871">
        <v>10078</v>
      </c>
      <c r="E871" t="s">
        <v>3257</v>
      </c>
      <c r="F871">
        <v>53510602</v>
      </c>
      <c r="G871" t="s">
        <v>2041</v>
      </c>
      <c r="H871">
        <v>0</v>
      </c>
      <c r="I871" t="s">
        <v>518</v>
      </c>
      <c r="J871">
        <v>95</v>
      </c>
      <c r="K871">
        <v>12</v>
      </c>
      <c r="L871" t="s">
        <v>1771</v>
      </c>
      <c r="M871" t="s">
        <v>1756</v>
      </c>
      <c r="N871" t="s">
        <v>1756</v>
      </c>
      <c r="O871" t="s">
        <v>2059</v>
      </c>
      <c r="P871" t="s">
        <v>1757</v>
      </c>
      <c r="Q871" s="387">
        <v>1140</v>
      </c>
      <c r="R871">
        <v>148.20000000000002</v>
      </c>
      <c r="S871">
        <v>1288.1999999999998</v>
      </c>
      <c r="T871" s="388">
        <v>44466</v>
      </c>
      <c r="U871">
        <v>0</v>
      </c>
      <c r="V871" t="s">
        <v>832</v>
      </c>
      <c r="W871" s="388">
        <v>44477</v>
      </c>
      <c r="X871">
        <v>164</v>
      </c>
      <c r="Y871">
        <v>0</v>
      </c>
      <c r="Z871">
        <v>0</v>
      </c>
      <c r="AA871" t="s">
        <v>1758</v>
      </c>
      <c r="AB871" t="s">
        <v>826</v>
      </c>
      <c r="AD871" t="s">
        <v>2045</v>
      </c>
      <c r="AE871" t="s">
        <v>2046</v>
      </c>
      <c r="AI871" t="s">
        <v>1761</v>
      </c>
      <c r="AL871" t="s">
        <v>3258</v>
      </c>
      <c r="AM871">
        <v>6</v>
      </c>
      <c r="AN871" t="s">
        <v>2920</v>
      </c>
      <c r="AO871" t="s">
        <v>2921</v>
      </c>
      <c r="AP871">
        <v>0</v>
      </c>
      <c r="AQ871" s="388">
        <v>44474</v>
      </c>
      <c r="AS871" t="s">
        <v>3186</v>
      </c>
      <c r="AT871" s="388">
        <v>44475</v>
      </c>
      <c r="AU871" t="s">
        <v>1756</v>
      </c>
      <c r="AV871" t="s">
        <v>1756</v>
      </c>
      <c r="AZ871" t="s">
        <v>1756</v>
      </c>
      <c r="BA871" t="s">
        <v>1767</v>
      </c>
      <c r="BB871" t="s">
        <v>3263</v>
      </c>
      <c r="BC871" t="s">
        <v>3264</v>
      </c>
      <c r="BD871" t="s">
        <v>826</v>
      </c>
      <c r="BE871" t="s">
        <v>1756</v>
      </c>
      <c r="BF871" t="s">
        <v>826</v>
      </c>
    </row>
    <row r="872" spans="1:58">
      <c r="A872" t="s">
        <v>829</v>
      </c>
      <c r="B872">
        <v>6</v>
      </c>
      <c r="C872">
        <v>0</v>
      </c>
      <c r="D872">
        <v>10078</v>
      </c>
      <c r="E872" t="s">
        <v>3257</v>
      </c>
      <c r="F872">
        <v>53510602</v>
      </c>
      <c r="G872" t="s">
        <v>2041</v>
      </c>
      <c r="H872">
        <v>0</v>
      </c>
      <c r="I872" t="s">
        <v>2062</v>
      </c>
      <c r="J872">
        <v>138.05000000000001</v>
      </c>
      <c r="K872">
        <v>16</v>
      </c>
      <c r="L872" t="s">
        <v>2063</v>
      </c>
      <c r="M872" t="s">
        <v>2064</v>
      </c>
      <c r="N872" t="s">
        <v>1757</v>
      </c>
      <c r="O872" t="s">
        <v>1756</v>
      </c>
      <c r="P872" t="s">
        <v>1756</v>
      </c>
      <c r="Q872" s="387">
        <v>2208.8000000000002</v>
      </c>
      <c r="R872">
        <v>287.14400000000001</v>
      </c>
      <c r="S872">
        <v>2495.944</v>
      </c>
      <c r="T872" s="388">
        <v>44466</v>
      </c>
      <c r="U872">
        <v>0</v>
      </c>
      <c r="V872" t="s">
        <v>832</v>
      </c>
      <c r="W872" s="388">
        <v>44477</v>
      </c>
      <c r="X872">
        <v>164</v>
      </c>
      <c r="Y872">
        <v>0</v>
      </c>
      <c r="Z872">
        <v>0</v>
      </c>
      <c r="AA872" t="s">
        <v>1758</v>
      </c>
      <c r="AB872" t="s">
        <v>826</v>
      </c>
      <c r="AD872" t="s">
        <v>2045</v>
      </c>
      <c r="AE872" t="s">
        <v>2046</v>
      </c>
      <c r="AI872" t="s">
        <v>1761</v>
      </c>
      <c r="AL872" t="s">
        <v>3258</v>
      </c>
      <c r="AM872">
        <v>6</v>
      </c>
      <c r="AN872" t="s">
        <v>2920</v>
      </c>
      <c r="AO872" t="s">
        <v>2921</v>
      </c>
      <c r="AP872">
        <v>0</v>
      </c>
      <c r="AQ872" s="388">
        <v>44474</v>
      </c>
      <c r="AS872" t="s">
        <v>3186</v>
      </c>
      <c r="AT872" s="388">
        <v>44475</v>
      </c>
      <c r="AU872" t="s">
        <v>1756</v>
      </c>
      <c r="AV872" t="s">
        <v>1756</v>
      </c>
      <c r="AZ872" t="s">
        <v>1756</v>
      </c>
      <c r="BA872" t="s">
        <v>1767</v>
      </c>
      <c r="BB872" t="s">
        <v>3265</v>
      </c>
      <c r="BC872" t="s">
        <v>3266</v>
      </c>
      <c r="BD872" t="s">
        <v>826</v>
      </c>
      <c r="BE872" t="s">
        <v>1756</v>
      </c>
      <c r="BF872" t="s">
        <v>826</v>
      </c>
    </row>
    <row r="873" spans="1:58">
      <c r="A873" t="s">
        <v>829</v>
      </c>
      <c r="B873">
        <v>6</v>
      </c>
      <c r="C873">
        <v>0</v>
      </c>
      <c r="D873">
        <v>10078</v>
      </c>
      <c r="E873" t="s">
        <v>3257</v>
      </c>
      <c r="F873">
        <v>53510602</v>
      </c>
      <c r="G873" t="s">
        <v>2041</v>
      </c>
      <c r="H873">
        <v>0</v>
      </c>
      <c r="I873" t="s">
        <v>2073</v>
      </c>
      <c r="J873">
        <v>243.75</v>
      </c>
      <c r="K873">
        <v>3</v>
      </c>
      <c r="L873" t="s">
        <v>1755</v>
      </c>
      <c r="M873" t="s">
        <v>2074</v>
      </c>
      <c r="N873" t="s">
        <v>1757</v>
      </c>
      <c r="O873" t="s">
        <v>1756</v>
      </c>
      <c r="P873" t="s">
        <v>1756</v>
      </c>
      <c r="Q873" s="387">
        <v>731.25</v>
      </c>
      <c r="R873">
        <v>95.0625</v>
      </c>
      <c r="S873">
        <v>826.31249999999989</v>
      </c>
      <c r="T873" s="388">
        <v>44466</v>
      </c>
      <c r="U873">
        <v>0</v>
      </c>
      <c r="V873" t="s">
        <v>832</v>
      </c>
      <c r="W873" s="388">
        <v>44477</v>
      </c>
      <c r="X873">
        <v>164</v>
      </c>
      <c r="Y873">
        <v>0</v>
      </c>
      <c r="Z873">
        <v>0</v>
      </c>
      <c r="AA873" t="s">
        <v>1758</v>
      </c>
      <c r="AB873" t="s">
        <v>826</v>
      </c>
      <c r="AD873" t="s">
        <v>2045</v>
      </c>
      <c r="AE873" t="s">
        <v>2046</v>
      </c>
      <c r="AI873" t="s">
        <v>1761</v>
      </c>
      <c r="AL873" t="s">
        <v>3258</v>
      </c>
      <c r="AM873">
        <v>6</v>
      </c>
      <c r="AN873" t="s">
        <v>2920</v>
      </c>
      <c r="AO873" t="s">
        <v>2921</v>
      </c>
      <c r="AP873">
        <v>0</v>
      </c>
      <c r="AQ873" s="388">
        <v>44474</v>
      </c>
      <c r="AS873" t="s">
        <v>3186</v>
      </c>
      <c r="AT873" s="388">
        <v>44475</v>
      </c>
      <c r="AU873" t="s">
        <v>1756</v>
      </c>
      <c r="AV873" t="s">
        <v>1756</v>
      </c>
      <c r="AZ873" t="s">
        <v>1756</v>
      </c>
      <c r="BA873" t="s">
        <v>1767</v>
      </c>
      <c r="BB873" t="s">
        <v>3267</v>
      </c>
      <c r="BC873" t="s">
        <v>3268</v>
      </c>
      <c r="BD873" t="s">
        <v>826</v>
      </c>
      <c r="BE873" t="s">
        <v>1756</v>
      </c>
      <c r="BF873" t="s">
        <v>826</v>
      </c>
    </row>
    <row r="874" spans="1:58">
      <c r="A874" t="s">
        <v>829</v>
      </c>
      <c r="B874">
        <v>6</v>
      </c>
      <c r="C874">
        <v>0</v>
      </c>
      <c r="D874">
        <v>10078</v>
      </c>
      <c r="E874" t="s">
        <v>3257</v>
      </c>
      <c r="F874">
        <v>53510602</v>
      </c>
      <c r="G874" t="s">
        <v>2041</v>
      </c>
      <c r="H874">
        <v>0</v>
      </c>
      <c r="I874" t="s">
        <v>2083</v>
      </c>
      <c r="J874">
        <v>12.21</v>
      </c>
      <c r="K874">
        <v>8</v>
      </c>
      <c r="L874" t="s">
        <v>1771</v>
      </c>
      <c r="M874" t="s">
        <v>2084</v>
      </c>
      <c r="N874" t="s">
        <v>1757</v>
      </c>
      <c r="O874" t="s">
        <v>1756</v>
      </c>
      <c r="P874" t="s">
        <v>1756</v>
      </c>
      <c r="Q874" s="387">
        <v>97.68</v>
      </c>
      <c r="R874">
        <v>12.698400000000001</v>
      </c>
      <c r="S874">
        <v>110.3784</v>
      </c>
      <c r="T874" s="388">
        <v>44466</v>
      </c>
      <c r="U874">
        <v>0</v>
      </c>
      <c r="V874" t="s">
        <v>832</v>
      </c>
      <c r="W874" s="388">
        <v>44477</v>
      </c>
      <c r="X874">
        <v>164</v>
      </c>
      <c r="Y874">
        <v>0</v>
      </c>
      <c r="Z874">
        <v>0</v>
      </c>
      <c r="AA874" t="s">
        <v>1758</v>
      </c>
      <c r="AB874" t="s">
        <v>826</v>
      </c>
      <c r="AD874" t="s">
        <v>2045</v>
      </c>
      <c r="AE874" t="s">
        <v>2046</v>
      </c>
      <c r="AI874" t="s">
        <v>1761</v>
      </c>
      <c r="AL874" t="s">
        <v>3258</v>
      </c>
      <c r="AM874">
        <v>6</v>
      </c>
      <c r="AN874" t="s">
        <v>2920</v>
      </c>
      <c r="AO874" t="s">
        <v>2921</v>
      </c>
      <c r="AP874">
        <v>0</v>
      </c>
      <c r="AQ874" s="388">
        <v>44474</v>
      </c>
      <c r="AS874" t="s">
        <v>3186</v>
      </c>
      <c r="AT874" s="388">
        <v>44475</v>
      </c>
      <c r="AU874" t="s">
        <v>1756</v>
      </c>
      <c r="AV874" t="s">
        <v>1756</v>
      </c>
      <c r="AZ874" t="s">
        <v>1756</v>
      </c>
      <c r="BA874" t="s">
        <v>1767</v>
      </c>
      <c r="BB874" t="s">
        <v>3269</v>
      </c>
      <c r="BC874" t="s">
        <v>3270</v>
      </c>
      <c r="BD874" t="s">
        <v>826</v>
      </c>
      <c r="BE874" t="s">
        <v>1756</v>
      </c>
      <c r="BF874" t="s">
        <v>826</v>
      </c>
    </row>
    <row r="875" spans="1:58">
      <c r="A875" t="s">
        <v>829</v>
      </c>
      <c r="B875">
        <v>6</v>
      </c>
      <c r="C875">
        <v>0</v>
      </c>
      <c r="D875">
        <v>10078</v>
      </c>
      <c r="E875" t="s">
        <v>3257</v>
      </c>
      <c r="F875">
        <v>53510602</v>
      </c>
      <c r="G875" t="s">
        <v>2041</v>
      </c>
      <c r="H875">
        <v>0</v>
      </c>
      <c r="I875" t="s">
        <v>2089</v>
      </c>
      <c r="J875">
        <v>146.96</v>
      </c>
      <c r="K875">
        <v>8</v>
      </c>
      <c r="L875" t="s">
        <v>2063</v>
      </c>
      <c r="M875" t="s">
        <v>2090</v>
      </c>
      <c r="N875" t="s">
        <v>1757</v>
      </c>
      <c r="O875" t="s">
        <v>1756</v>
      </c>
      <c r="P875" t="s">
        <v>1756</v>
      </c>
      <c r="Q875" s="387">
        <v>1175.68</v>
      </c>
      <c r="R875">
        <v>152.83840000000001</v>
      </c>
      <c r="S875">
        <v>1328.5183999999999</v>
      </c>
      <c r="T875" s="388">
        <v>44466</v>
      </c>
      <c r="U875">
        <v>0</v>
      </c>
      <c r="V875" t="s">
        <v>832</v>
      </c>
      <c r="W875" s="388">
        <v>44477</v>
      </c>
      <c r="X875">
        <v>164</v>
      </c>
      <c r="Y875">
        <v>0</v>
      </c>
      <c r="Z875">
        <v>0</v>
      </c>
      <c r="AA875" t="s">
        <v>1758</v>
      </c>
      <c r="AB875" t="s">
        <v>826</v>
      </c>
      <c r="AD875" t="s">
        <v>2045</v>
      </c>
      <c r="AE875" t="s">
        <v>2046</v>
      </c>
      <c r="AI875" t="s">
        <v>1761</v>
      </c>
      <c r="AL875" t="s">
        <v>3258</v>
      </c>
      <c r="AM875">
        <v>6</v>
      </c>
      <c r="AN875" t="s">
        <v>2920</v>
      </c>
      <c r="AO875" t="s">
        <v>2921</v>
      </c>
      <c r="AP875">
        <v>0</v>
      </c>
      <c r="AQ875" s="388">
        <v>44474</v>
      </c>
      <c r="AS875" t="s">
        <v>3186</v>
      </c>
      <c r="AT875" s="388">
        <v>44475</v>
      </c>
      <c r="AU875" t="s">
        <v>1756</v>
      </c>
      <c r="AV875" t="s">
        <v>1756</v>
      </c>
      <c r="AZ875" t="s">
        <v>1756</v>
      </c>
      <c r="BA875" t="s">
        <v>1767</v>
      </c>
      <c r="BB875" t="s">
        <v>3271</v>
      </c>
      <c r="BC875" t="s">
        <v>3272</v>
      </c>
      <c r="BD875" t="s">
        <v>826</v>
      </c>
      <c r="BE875" t="s">
        <v>1756</v>
      </c>
      <c r="BF875" t="s">
        <v>826</v>
      </c>
    </row>
    <row r="876" spans="1:58">
      <c r="A876" t="s">
        <v>829</v>
      </c>
      <c r="B876">
        <v>6</v>
      </c>
      <c r="C876">
        <v>0</v>
      </c>
      <c r="D876">
        <v>10078</v>
      </c>
      <c r="E876" t="s">
        <v>3257</v>
      </c>
      <c r="F876">
        <v>53510602</v>
      </c>
      <c r="G876" t="s">
        <v>2041</v>
      </c>
      <c r="H876">
        <v>0</v>
      </c>
      <c r="I876" t="s">
        <v>2247</v>
      </c>
      <c r="J876">
        <v>131.47999999999999</v>
      </c>
      <c r="K876">
        <v>8</v>
      </c>
      <c r="L876" t="s">
        <v>2063</v>
      </c>
      <c r="M876" t="s">
        <v>2248</v>
      </c>
      <c r="N876" t="s">
        <v>1757</v>
      </c>
      <c r="O876" t="s">
        <v>1756</v>
      </c>
      <c r="P876" t="s">
        <v>1756</v>
      </c>
      <c r="Q876" s="387">
        <v>1051.8399999999999</v>
      </c>
      <c r="R876">
        <v>136.73919999999998</v>
      </c>
      <c r="S876">
        <v>1188.5791999999999</v>
      </c>
      <c r="T876" s="388">
        <v>44466</v>
      </c>
      <c r="U876">
        <v>0</v>
      </c>
      <c r="V876" t="s">
        <v>832</v>
      </c>
      <c r="W876" s="388">
        <v>44477</v>
      </c>
      <c r="X876">
        <v>164</v>
      </c>
      <c r="Y876">
        <v>0</v>
      </c>
      <c r="Z876">
        <v>0</v>
      </c>
      <c r="AA876" t="s">
        <v>1758</v>
      </c>
      <c r="AB876" t="s">
        <v>826</v>
      </c>
      <c r="AD876" t="s">
        <v>2045</v>
      </c>
      <c r="AE876" t="s">
        <v>2046</v>
      </c>
      <c r="AI876" t="s">
        <v>1761</v>
      </c>
      <c r="AL876" t="s">
        <v>3258</v>
      </c>
      <c r="AM876">
        <v>6</v>
      </c>
      <c r="AN876" t="s">
        <v>2920</v>
      </c>
      <c r="AO876" t="s">
        <v>2921</v>
      </c>
      <c r="AP876">
        <v>0</v>
      </c>
      <c r="AQ876" s="388">
        <v>44474</v>
      </c>
      <c r="AS876" t="s">
        <v>3186</v>
      </c>
      <c r="AT876" s="388">
        <v>44475</v>
      </c>
      <c r="AU876" t="s">
        <v>1756</v>
      </c>
      <c r="AV876" t="s">
        <v>1756</v>
      </c>
      <c r="AZ876" t="s">
        <v>1756</v>
      </c>
      <c r="BA876" t="s">
        <v>1767</v>
      </c>
      <c r="BB876" t="s">
        <v>3273</v>
      </c>
      <c r="BC876" t="s">
        <v>3274</v>
      </c>
      <c r="BD876" t="s">
        <v>826</v>
      </c>
      <c r="BE876" t="s">
        <v>1756</v>
      </c>
      <c r="BF876" t="s">
        <v>826</v>
      </c>
    </row>
    <row r="877" spans="1:58">
      <c r="A877" t="s">
        <v>829</v>
      </c>
      <c r="B877">
        <v>6</v>
      </c>
      <c r="C877">
        <v>0</v>
      </c>
      <c r="D877">
        <v>10076</v>
      </c>
      <c r="E877" t="s">
        <v>3275</v>
      </c>
      <c r="F877">
        <v>53510602</v>
      </c>
      <c r="G877" t="s">
        <v>2041</v>
      </c>
      <c r="H877">
        <v>0</v>
      </c>
      <c r="I877" t="s">
        <v>2042</v>
      </c>
      <c r="J877">
        <v>60</v>
      </c>
      <c r="K877">
        <v>8</v>
      </c>
      <c r="L877" t="s">
        <v>1771</v>
      </c>
      <c r="M877" t="s">
        <v>1756</v>
      </c>
      <c r="N877" t="s">
        <v>1756</v>
      </c>
      <c r="O877" t="s">
        <v>2043</v>
      </c>
      <c r="P877" t="s">
        <v>1757</v>
      </c>
      <c r="Q877" s="387">
        <v>480</v>
      </c>
      <c r="R877">
        <v>62.400000000000006</v>
      </c>
      <c r="S877">
        <v>542.4</v>
      </c>
      <c r="T877" s="388">
        <v>44466</v>
      </c>
      <c r="U877">
        <v>0</v>
      </c>
      <c r="V877" t="s">
        <v>832</v>
      </c>
      <c r="W877" s="388">
        <v>44477</v>
      </c>
      <c r="X877">
        <v>164</v>
      </c>
      <c r="Y877">
        <v>0</v>
      </c>
      <c r="Z877">
        <v>0</v>
      </c>
      <c r="AA877" t="s">
        <v>1758</v>
      </c>
      <c r="AB877" t="s">
        <v>826</v>
      </c>
      <c r="AD877" t="s">
        <v>2045</v>
      </c>
      <c r="AE877" t="s">
        <v>2046</v>
      </c>
      <c r="AI877" t="s">
        <v>1761</v>
      </c>
      <c r="AL877" t="s">
        <v>3276</v>
      </c>
      <c r="AM877">
        <v>6</v>
      </c>
      <c r="AN877" t="s">
        <v>1833</v>
      </c>
      <c r="AO877" t="s">
        <v>3277</v>
      </c>
      <c r="AP877">
        <v>0</v>
      </c>
      <c r="AQ877" s="388">
        <v>44474</v>
      </c>
      <c r="AS877" t="s">
        <v>1765</v>
      </c>
      <c r="AT877" s="388">
        <v>44475</v>
      </c>
      <c r="AU877" t="s">
        <v>1756</v>
      </c>
      <c r="AV877" t="s">
        <v>1756</v>
      </c>
      <c r="AZ877" t="s">
        <v>1766</v>
      </c>
      <c r="BA877" t="s">
        <v>1767</v>
      </c>
      <c r="BB877" t="s">
        <v>3278</v>
      </c>
      <c r="BC877" t="s">
        <v>3279</v>
      </c>
      <c r="BD877" t="s">
        <v>826</v>
      </c>
      <c r="BE877" t="s">
        <v>1756</v>
      </c>
      <c r="BF877" t="s">
        <v>826</v>
      </c>
    </row>
    <row r="878" spans="1:58">
      <c r="A878" t="s">
        <v>829</v>
      </c>
      <c r="B878">
        <v>6</v>
      </c>
      <c r="C878">
        <v>0</v>
      </c>
      <c r="D878">
        <v>10076</v>
      </c>
      <c r="E878" t="s">
        <v>3275</v>
      </c>
      <c r="F878">
        <v>53510602</v>
      </c>
      <c r="G878" t="s">
        <v>2041</v>
      </c>
      <c r="H878">
        <v>0</v>
      </c>
      <c r="I878" t="s">
        <v>2052</v>
      </c>
      <c r="J878">
        <v>75</v>
      </c>
      <c r="K878">
        <v>56</v>
      </c>
      <c r="L878" t="s">
        <v>1771</v>
      </c>
      <c r="M878" t="s">
        <v>1756</v>
      </c>
      <c r="N878" t="s">
        <v>1756</v>
      </c>
      <c r="O878" t="s">
        <v>2053</v>
      </c>
      <c r="P878" t="s">
        <v>1757</v>
      </c>
      <c r="Q878" s="387">
        <v>4200</v>
      </c>
      <c r="R878">
        <v>546</v>
      </c>
      <c r="S878">
        <v>4746</v>
      </c>
      <c r="T878" s="388">
        <v>44466</v>
      </c>
      <c r="U878">
        <v>0</v>
      </c>
      <c r="V878" t="s">
        <v>832</v>
      </c>
      <c r="W878" s="388">
        <v>44477</v>
      </c>
      <c r="X878">
        <v>164</v>
      </c>
      <c r="Y878">
        <v>0</v>
      </c>
      <c r="Z878">
        <v>0</v>
      </c>
      <c r="AA878" t="s">
        <v>1758</v>
      </c>
      <c r="AB878" t="s">
        <v>826</v>
      </c>
      <c r="AD878" t="s">
        <v>2045</v>
      </c>
      <c r="AE878" t="s">
        <v>2046</v>
      </c>
      <c r="AI878" t="s">
        <v>1761</v>
      </c>
      <c r="AL878" t="s">
        <v>3276</v>
      </c>
      <c r="AM878">
        <v>6</v>
      </c>
      <c r="AN878" t="s">
        <v>1833</v>
      </c>
      <c r="AO878" t="s">
        <v>3277</v>
      </c>
      <c r="AP878">
        <v>0</v>
      </c>
      <c r="AQ878" s="388">
        <v>44474</v>
      </c>
      <c r="AS878" t="s">
        <v>1765</v>
      </c>
      <c r="AT878" s="388">
        <v>44475</v>
      </c>
      <c r="AU878" t="s">
        <v>1756</v>
      </c>
      <c r="AV878" t="s">
        <v>1756</v>
      </c>
      <c r="AZ878" t="s">
        <v>1766</v>
      </c>
      <c r="BA878" t="s">
        <v>1767</v>
      </c>
      <c r="BB878" t="s">
        <v>3280</v>
      </c>
      <c r="BC878" t="s">
        <v>3281</v>
      </c>
      <c r="BD878" t="s">
        <v>826</v>
      </c>
      <c r="BE878" t="s">
        <v>1756</v>
      </c>
      <c r="BF878" t="s">
        <v>826</v>
      </c>
    </row>
    <row r="879" spans="1:58">
      <c r="A879" t="s">
        <v>829</v>
      </c>
      <c r="B879">
        <v>6</v>
      </c>
      <c r="C879">
        <v>0</v>
      </c>
      <c r="D879">
        <v>10076</v>
      </c>
      <c r="E879" t="s">
        <v>3275</v>
      </c>
      <c r="F879">
        <v>53510602</v>
      </c>
      <c r="G879" t="s">
        <v>2041</v>
      </c>
      <c r="H879">
        <v>0</v>
      </c>
      <c r="I879" t="s">
        <v>2056</v>
      </c>
      <c r="J879">
        <v>210</v>
      </c>
      <c r="K879">
        <v>7</v>
      </c>
      <c r="L879" t="s">
        <v>1755</v>
      </c>
      <c r="M879" t="s">
        <v>1756</v>
      </c>
      <c r="N879" t="s">
        <v>1756</v>
      </c>
      <c r="P879" t="s">
        <v>1757</v>
      </c>
      <c r="Q879" s="387">
        <v>1470</v>
      </c>
      <c r="R879">
        <v>191.1</v>
      </c>
      <c r="S879">
        <v>1661.1</v>
      </c>
      <c r="T879" s="388">
        <v>44466</v>
      </c>
      <c r="U879">
        <v>0</v>
      </c>
      <c r="V879" t="s">
        <v>832</v>
      </c>
      <c r="W879" s="388">
        <v>44477</v>
      </c>
      <c r="X879">
        <v>164</v>
      </c>
      <c r="Y879">
        <v>0</v>
      </c>
      <c r="Z879">
        <v>0</v>
      </c>
      <c r="AA879" t="s">
        <v>1758</v>
      </c>
      <c r="AB879" t="s">
        <v>826</v>
      </c>
      <c r="AD879" t="s">
        <v>2045</v>
      </c>
      <c r="AE879" t="s">
        <v>2046</v>
      </c>
      <c r="AI879" t="s">
        <v>1761</v>
      </c>
      <c r="AL879" t="s">
        <v>3276</v>
      </c>
      <c r="AM879">
        <v>6</v>
      </c>
      <c r="AN879" t="s">
        <v>1833</v>
      </c>
      <c r="AO879" t="s">
        <v>3277</v>
      </c>
      <c r="AP879">
        <v>0</v>
      </c>
      <c r="AQ879" s="388">
        <v>44474</v>
      </c>
      <c r="AS879" t="s">
        <v>1765</v>
      </c>
      <c r="AT879" s="388">
        <v>44475</v>
      </c>
      <c r="AU879" t="s">
        <v>1756</v>
      </c>
      <c r="AV879" t="s">
        <v>1756</v>
      </c>
      <c r="AZ879" t="s">
        <v>1766</v>
      </c>
      <c r="BA879" t="s">
        <v>1767</v>
      </c>
      <c r="BB879" t="s">
        <v>3282</v>
      </c>
      <c r="BC879" t="s">
        <v>3283</v>
      </c>
      <c r="BD879" t="s">
        <v>826</v>
      </c>
      <c r="BE879" t="s">
        <v>1756</v>
      </c>
      <c r="BF879" t="s">
        <v>826</v>
      </c>
    </row>
    <row r="880" spans="1:58">
      <c r="A880" t="s">
        <v>829</v>
      </c>
      <c r="B880">
        <v>6</v>
      </c>
      <c r="C880">
        <v>0</v>
      </c>
      <c r="D880">
        <v>10076</v>
      </c>
      <c r="E880" t="s">
        <v>3275</v>
      </c>
      <c r="F880">
        <v>53510602</v>
      </c>
      <c r="G880" t="s">
        <v>2041</v>
      </c>
      <c r="H880">
        <v>0</v>
      </c>
      <c r="I880" t="s">
        <v>518</v>
      </c>
      <c r="J880">
        <v>95</v>
      </c>
      <c r="K880">
        <v>12</v>
      </c>
      <c r="L880" t="s">
        <v>1771</v>
      </c>
      <c r="M880" t="s">
        <v>1756</v>
      </c>
      <c r="N880" t="s">
        <v>1756</v>
      </c>
      <c r="O880" t="s">
        <v>2059</v>
      </c>
      <c r="P880" t="s">
        <v>1757</v>
      </c>
      <c r="Q880" s="387">
        <v>1140</v>
      </c>
      <c r="R880">
        <v>148.20000000000002</v>
      </c>
      <c r="S880">
        <v>1288.1999999999998</v>
      </c>
      <c r="T880" s="388">
        <v>44466</v>
      </c>
      <c r="U880">
        <v>0</v>
      </c>
      <c r="V880" t="s">
        <v>832</v>
      </c>
      <c r="W880" s="388">
        <v>44477</v>
      </c>
      <c r="X880">
        <v>164</v>
      </c>
      <c r="Y880">
        <v>0</v>
      </c>
      <c r="Z880">
        <v>0</v>
      </c>
      <c r="AA880" t="s">
        <v>1758</v>
      </c>
      <c r="AB880" t="s">
        <v>826</v>
      </c>
      <c r="AD880" t="s">
        <v>2045</v>
      </c>
      <c r="AE880" t="s">
        <v>2046</v>
      </c>
      <c r="AI880" t="s">
        <v>1761</v>
      </c>
      <c r="AL880" t="s">
        <v>3276</v>
      </c>
      <c r="AM880">
        <v>6</v>
      </c>
      <c r="AN880" t="s">
        <v>1833</v>
      </c>
      <c r="AO880" t="s">
        <v>3277</v>
      </c>
      <c r="AP880">
        <v>0</v>
      </c>
      <c r="AQ880" s="388">
        <v>44474</v>
      </c>
      <c r="AS880" t="s">
        <v>1765</v>
      </c>
      <c r="AT880" s="388">
        <v>44475</v>
      </c>
      <c r="AU880" t="s">
        <v>1756</v>
      </c>
      <c r="AV880" t="s">
        <v>1756</v>
      </c>
      <c r="AZ880" t="s">
        <v>1766</v>
      </c>
      <c r="BA880" t="s">
        <v>1767</v>
      </c>
      <c r="BB880" t="s">
        <v>3284</v>
      </c>
      <c r="BC880" t="s">
        <v>3285</v>
      </c>
      <c r="BD880" t="s">
        <v>826</v>
      </c>
      <c r="BE880" t="s">
        <v>1756</v>
      </c>
      <c r="BF880" t="s">
        <v>826</v>
      </c>
    </row>
    <row r="881" spans="1:58">
      <c r="A881" t="s">
        <v>829</v>
      </c>
      <c r="B881">
        <v>6</v>
      </c>
      <c r="C881">
        <v>0</v>
      </c>
      <c r="D881">
        <v>10076</v>
      </c>
      <c r="E881" t="s">
        <v>3275</v>
      </c>
      <c r="F881">
        <v>53510602</v>
      </c>
      <c r="G881" t="s">
        <v>2041</v>
      </c>
      <c r="H881">
        <v>0</v>
      </c>
      <c r="I881" t="s">
        <v>2062</v>
      </c>
      <c r="J881">
        <v>138.05000000000001</v>
      </c>
      <c r="K881">
        <v>11</v>
      </c>
      <c r="L881" t="s">
        <v>2063</v>
      </c>
      <c r="M881" t="s">
        <v>2064</v>
      </c>
      <c r="N881" t="s">
        <v>1757</v>
      </c>
      <c r="O881" t="s">
        <v>1756</v>
      </c>
      <c r="P881" t="s">
        <v>1756</v>
      </c>
      <c r="Q881" s="387">
        <v>1518.55</v>
      </c>
      <c r="R881">
        <v>197.41149999999999</v>
      </c>
      <c r="S881">
        <v>1715.9614999999999</v>
      </c>
      <c r="T881" s="388">
        <v>44466</v>
      </c>
      <c r="U881">
        <v>0</v>
      </c>
      <c r="V881" t="s">
        <v>832</v>
      </c>
      <c r="W881" s="388">
        <v>44477</v>
      </c>
      <c r="X881">
        <v>164</v>
      </c>
      <c r="Y881">
        <v>0</v>
      </c>
      <c r="Z881">
        <v>0</v>
      </c>
      <c r="AA881" t="s">
        <v>1758</v>
      </c>
      <c r="AB881" t="s">
        <v>826</v>
      </c>
      <c r="AD881" t="s">
        <v>2045</v>
      </c>
      <c r="AE881" t="s">
        <v>2046</v>
      </c>
      <c r="AI881" t="s">
        <v>1761</v>
      </c>
      <c r="AL881" t="s">
        <v>3276</v>
      </c>
      <c r="AM881">
        <v>6</v>
      </c>
      <c r="AN881" t="s">
        <v>1833</v>
      </c>
      <c r="AO881" t="s">
        <v>3277</v>
      </c>
      <c r="AP881">
        <v>0</v>
      </c>
      <c r="AQ881" s="388">
        <v>44474</v>
      </c>
      <c r="AS881" t="s">
        <v>1765</v>
      </c>
      <c r="AT881" s="388">
        <v>44475</v>
      </c>
      <c r="AU881" t="s">
        <v>1756</v>
      </c>
      <c r="AV881" t="s">
        <v>1756</v>
      </c>
      <c r="AZ881" t="s">
        <v>1766</v>
      </c>
      <c r="BA881" t="s">
        <v>1767</v>
      </c>
      <c r="BB881" t="s">
        <v>3286</v>
      </c>
      <c r="BC881" t="s">
        <v>3287</v>
      </c>
      <c r="BD881" t="s">
        <v>826</v>
      </c>
      <c r="BE881" t="s">
        <v>1756</v>
      </c>
      <c r="BF881" t="s">
        <v>826</v>
      </c>
    </row>
    <row r="882" spans="1:58">
      <c r="A882" t="s">
        <v>829</v>
      </c>
      <c r="B882">
        <v>6</v>
      </c>
      <c r="C882">
        <v>0</v>
      </c>
      <c r="D882">
        <v>10076</v>
      </c>
      <c r="E882" t="s">
        <v>3275</v>
      </c>
      <c r="F882">
        <v>53510602</v>
      </c>
      <c r="G882" t="s">
        <v>2041</v>
      </c>
      <c r="H882">
        <v>0</v>
      </c>
      <c r="I882" t="s">
        <v>2073</v>
      </c>
      <c r="J882">
        <v>243.75</v>
      </c>
      <c r="K882">
        <v>2</v>
      </c>
      <c r="L882" t="s">
        <v>1755</v>
      </c>
      <c r="M882" t="s">
        <v>2074</v>
      </c>
      <c r="N882" t="s">
        <v>1757</v>
      </c>
      <c r="O882" t="s">
        <v>1756</v>
      </c>
      <c r="P882" t="s">
        <v>1756</v>
      </c>
      <c r="Q882" s="387">
        <v>487.5</v>
      </c>
      <c r="R882">
        <v>63.375</v>
      </c>
      <c r="S882">
        <v>550.875</v>
      </c>
      <c r="T882" s="388">
        <v>44466</v>
      </c>
      <c r="U882">
        <v>0</v>
      </c>
      <c r="V882" t="s">
        <v>832</v>
      </c>
      <c r="W882" s="388">
        <v>44477</v>
      </c>
      <c r="X882">
        <v>164</v>
      </c>
      <c r="Y882">
        <v>0</v>
      </c>
      <c r="Z882">
        <v>0</v>
      </c>
      <c r="AA882" t="s">
        <v>1758</v>
      </c>
      <c r="AB882" t="s">
        <v>826</v>
      </c>
      <c r="AD882" t="s">
        <v>2045</v>
      </c>
      <c r="AE882" t="s">
        <v>2046</v>
      </c>
      <c r="AI882" t="s">
        <v>1761</v>
      </c>
      <c r="AL882" t="s">
        <v>3276</v>
      </c>
      <c r="AM882">
        <v>6</v>
      </c>
      <c r="AN882" t="s">
        <v>1833</v>
      </c>
      <c r="AO882" t="s">
        <v>3277</v>
      </c>
      <c r="AP882">
        <v>0</v>
      </c>
      <c r="AQ882" s="388">
        <v>44474</v>
      </c>
      <c r="AS882" t="s">
        <v>1765</v>
      </c>
      <c r="AT882" s="388">
        <v>44475</v>
      </c>
      <c r="AU882" t="s">
        <v>1756</v>
      </c>
      <c r="AV882" t="s">
        <v>1756</v>
      </c>
      <c r="AZ882" t="s">
        <v>1766</v>
      </c>
      <c r="BA882" t="s">
        <v>1767</v>
      </c>
      <c r="BB882" t="s">
        <v>3288</v>
      </c>
      <c r="BC882" t="s">
        <v>3289</v>
      </c>
      <c r="BD882" t="s">
        <v>826</v>
      </c>
      <c r="BE882" t="s">
        <v>1756</v>
      </c>
      <c r="BF882" t="s">
        <v>826</v>
      </c>
    </row>
    <row r="883" spans="1:58">
      <c r="A883" t="s">
        <v>829</v>
      </c>
      <c r="B883">
        <v>6</v>
      </c>
      <c r="C883">
        <v>0</v>
      </c>
      <c r="D883">
        <v>10076</v>
      </c>
      <c r="E883" t="s">
        <v>3275</v>
      </c>
      <c r="F883">
        <v>53510602</v>
      </c>
      <c r="G883" t="s">
        <v>2041</v>
      </c>
      <c r="H883">
        <v>0</v>
      </c>
      <c r="I883" t="s">
        <v>3152</v>
      </c>
      <c r="J883">
        <v>18.45</v>
      </c>
      <c r="K883">
        <v>10</v>
      </c>
      <c r="L883" t="s">
        <v>1771</v>
      </c>
      <c r="M883" t="s">
        <v>3153</v>
      </c>
      <c r="N883" t="s">
        <v>1757</v>
      </c>
      <c r="O883" t="s">
        <v>1756</v>
      </c>
      <c r="P883" t="s">
        <v>1756</v>
      </c>
      <c r="Q883" s="387">
        <v>184.5</v>
      </c>
      <c r="R883">
        <v>23.984999999999999</v>
      </c>
      <c r="S883">
        <v>208.48499999999999</v>
      </c>
      <c r="T883" s="388">
        <v>44466</v>
      </c>
      <c r="U883">
        <v>0</v>
      </c>
      <c r="V883" t="s">
        <v>832</v>
      </c>
      <c r="W883" s="388">
        <v>44477</v>
      </c>
      <c r="X883">
        <v>164</v>
      </c>
      <c r="Y883">
        <v>0</v>
      </c>
      <c r="Z883">
        <v>0</v>
      </c>
      <c r="AA883" t="s">
        <v>1758</v>
      </c>
      <c r="AB883" t="s">
        <v>826</v>
      </c>
      <c r="AD883" t="s">
        <v>2045</v>
      </c>
      <c r="AE883" t="s">
        <v>2046</v>
      </c>
      <c r="AI883" t="s">
        <v>1761</v>
      </c>
      <c r="AL883" t="s">
        <v>3276</v>
      </c>
      <c r="AM883">
        <v>6</v>
      </c>
      <c r="AN883" t="s">
        <v>1833</v>
      </c>
      <c r="AO883" t="s">
        <v>3277</v>
      </c>
      <c r="AP883">
        <v>0</v>
      </c>
      <c r="AQ883" s="388">
        <v>44474</v>
      </c>
      <c r="AS883" t="s">
        <v>1765</v>
      </c>
      <c r="AT883" s="388">
        <v>44475</v>
      </c>
      <c r="AU883" t="s">
        <v>1756</v>
      </c>
      <c r="AV883" t="s">
        <v>1756</v>
      </c>
      <c r="AZ883" t="s">
        <v>1766</v>
      </c>
      <c r="BA883" t="s">
        <v>1767</v>
      </c>
      <c r="BB883" t="s">
        <v>3290</v>
      </c>
      <c r="BC883" t="s">
        <v>3291</v>
      </c>
      <c r="BD883" t="s">
        <v>826</v>
      </c>
      <c r="BE883" t="s">
        <v>1756</v>
      </c>
      <c r="BF883" t="s">
        <v>826</v>
      </c>
    </row>
    <row r="884" spans="1:58">
      <c r="A884" t="s">
        <v>829</v>
      </c>
      <c r="B884">
        <v>6</v>
      </c>
      <c r="C884">
        <v>0</v>
      </c>
      <c r="D884">
        <v>10076</v>
      </c>
      <c r="E884" t="s">
        <v>3275</v>
      </c>
      <c r="F884">
        <v>53510602</v>
      </c>
      <c r="G884" t="s">
        <v>2041</v>
      </c>
      <c r="H884">
        <v>0</v>
      </c>
      <c r="I884" t="s">
        <v>2079</v>
      </c>
      <c r="J884">
        <v>63.38</v>
      </c>
      <c r="K884">
        <v>11</v>
      </c>
      <c r="L884" t="s">
        <v>1771</v>
      </c>
      <c r="M884" t="s">
        <v>2080</v>
      </c>
      <c r="N884" t="s">
        <v>1757</v>
      </c>
      <c r="O884" t="s">
        <v>1756</v>
      </c>
      <c r="P884" t="s">
        <v>1756</v>
      </c>
      <c r="Q884" s="387">
        <v>697.18</v>
      </c>
      <c r="R884">
        <v>90.633399999999995</v>
      </c>
      <c r="S884">
        <v>787.81339999999989</v>
      </c>
      <c r="T884" s="388">
        <v>44466</v>
      </c>
      <c r="U884">
        <v>0</v>
      </c>
      <c r="V884" t="s">
        <v>832</v>
      </c>
      <c r="W884" s="388">
        <v>44477</v>
      </c>
      <c r="X884">
        <v>164</v>
      </c>
      <c r="Y884">
        <v>0</v>
      </c>
      <c r="Z884">
        <v>0</v>
      </c>
      <c r="AA884" t="s">
        <v>1758</v>
      </c>
      <c r="AB884" t="s">
        <v>826</v>
      </c>
      <c r="AD884" t="s">
        <v>2045</v>
      </c>
      <c r="AE884" t="s">
        <v>2046</v>
      </c>
      <c r="AI884" t="s">
        <v>1761</v>
      </c>
      <c r="AL884" t="s">
        <v>3276</v>
      </c>
      <c r="AM884">
        <v>6</v>
      </c>
      <c r="AN884" t="s">
        <v>1833</v>
      </c>
      <c r="AO884" t="s">
        <v>3277</v>
      </c>
      <c r="AP884">
        <v>0</v>
      </c>
      <c r="AQ884" s="388">
        <v>44474</v>
      </c>
      <c r="AS884" t="s">
        <v>1765</v>
      </c>
      <c r="AT884" s="388">
        <v>44475</v>
      </c>
      <c r="AU884" t="s">
        <v>1756</v>
      </c>
      <c r="AV884" t="s">
        <v>1756</v>
      </c>
      <c r="AZ884" t="s">
        <v>1766</v>
      </c>
      <c r="BA884" t="s">
        <v>1767</v>
      </c>
      <c r="BB884" t="s">
        <v>3292</v>
      </c>
      <c r="BC884" t="s">
        <v>3293</v>
      </c>
      <c r="BD884" t="s">
        <v>826</v>
      </c>
      <c r="BE884" t="s">
        <v>1756</v>
      </c>
      <c r="BF884" t="s">
        <v>826</v>
      </c>
    </row>
    <row r="885" spans="1:58">
      <c r="A885" t="s">
        <v>829</v>
      </c>
      <c r="B885">
        <v>6</v>
      </c>
      <c r="C885">
        <v>0</v>
      </c>
      <c r="D885">
        <v>10076</v>
      </c>
      <c r="E885" t="s">
        <v>3275</v>
      </c>
      <c r="F885">
        <v>53510602</v>
      </c>
      <c r="G885" t="s">
        <v>2041</v>
      </c>
      <c r="H885">
        <v>0</v>
      </c>
      <c r="I885" t="s">
        <v>2089</v>
      </c>
      <c r="J885">
        <v>146.96</v>
      </c>
      <c r="K885">
        <v>22</v>
      </c>
      <c r="L885" t="s">
        <v>2063</v>
      </c>
      <c r="M885" t="s">
        <v>2090</v>
      </c>
      <c r="N885" t="s">
        <v>1757</v>
      </c>
      <c r="O885" t="s">
        <v>1756</v>
      </c>
      <c r="P885" t="s">
        <v>1756</v>
      </c>
      <c r="Q885" s="387">
        <v>3233.12</v>
      </c>
      <c r="R885">
        <v>420.30560000000003</v>
      </c>
      <c r="S885">
        <v>3653.4255999999996</v>
      </c>
      <c r="T885" s="388">
        <v>44466</v>
      </c>
      <c r="U885">
        <v>0</v>
      </c>
      <c r="V885" t="s">
        <v>832</v>
      </c>
      <c r="W885" s="388">
        <v>44477</v>
      </c>
      <c r="X885">
        <v>164</v>
      </c>
      <c r="Y885">
        <v>0</v>
      </c>
      <c r="Z885">
        <v>0</v>
      </c>
      <c r="AA885" t="s">
        <v>1758</v>
      </c>
      <c r="AB885" t="s">
        <v>826</v>
      </c>
      <c r="AD885" t="s">
        <v>2045</v>
      </c>
      <c r="AE885" t="s">
        <v>2046</v>
      </c>
      <c r="AI885" t="s">
        <v>1761</v>
      </c>
      <c r="AL885" t="s">
        <v>3276</v>
      </c>
      <c r="AM885">
        <v>6</v>
      </c>
      <c r="AN885" t="s">
        <v>1833</v>
      </c>
      <c r="AO885" t="s">
        <v>3277</v>
      </c>
      <c r="AP885">
        <v>0</v>
      </c>
      <c r="AQ885" s="388">
        <v>44474</v>
      </c>
      <c r="AS885" t="s">
        <v>1765</v>
      </c>
      <c r="AT885" s="388">
        <v>44475</v>
      </c>
      <c r="AU885" t="s">
        <v>1756</v>
      </c>
      <c r="AV885" t="s">
        <v>1756</v>
      </c>
      <c r="AZ885" t="s">
        <v>1766</v>
      </c>
      <c r="BA885" t="s">
        <v>1767</v>
      </c>
      <c r="BB885" t="s">
        <v>3294</v>
      </c>
      <c r="BC885" t="s">
        <v>3295</v>
      </c>
      <c r="BD885" t="s">
        <v>826</v>
      </c>
      <c r="BE885" t="s">
        <v>1756</v>
      </c>
      <c r="BF885" t="s">
        <v>826</v>
      </c>
    </row>
    <row r="886" spans="1:58">
      <c r="A886" t="s">
        <v>829</v>
      </c>
      <c r="B886">
        <v>6</v>
      </c>
      <c r="C886">
        <v>0</v>
      </c>
      <c r="D886">
        <v>10076</v>
      </c>
      <c r="E886" t="s">
        <v>3275</v>
      </c>
      <c r="F886">
        <v>53510602</v>
      </c>
      <c r="G886" t="s">
        <v>2041</v>
      </c>
      <c r="H886">
        <v>0</v>
      </c>
      <c r="I886" t="s">
        <v>2095</v>
      </c>
      <c r="J886">
        <v>138.44999999999999</v>
      </c>
      <c r="K886">
        <v>7</v>
      </c>
      <c r="L886" t="s">
        <v>2063</v>
      </c>
      <c r="M886" t="s">
        <v>2096</v>
      </c>
      <c r="N886" t="s">
        <v>1757</v>
      </c>
      <c r="O886" t="s">
        <v>1756</v>
      </c>
      <c r="P886" t="s">
        <v>1756</v>
      </c>
      <c r="Q886" s="387">
        <v>969.15</v>
      </c>
      <c r="R886">
        <v>125.98950000000001</v>
      </c>
      <c r="S886">
        <v>1095.1394999999998</v>
      </c>
      <c r="T886" s="388">
        <v>44466</v>
      </c>
      <c r="U886">
        <v>0</v>
      </c>
      <c r="V886" t="s">
        <v>832</v>
      </c>
      <c r="W886" s="388">
        <v>44477</v>
      </c>
      <c r="X886">
        <v>164</v>
      </c>
      <c r="Y886">
        <v>0</v>
      </c>
      <c r="Z886">
        <v>0</v>
      </c>
      <c r="AA886" t="s">
        <v>1758</v>
      </c>
      <c r="AB886" t="s">
        <v>826</v>
      </c>
      <c r="AD886" t="s">
        <v>2045</v>
      </c>
      <c r="AE886" t="s">
        <v>2046</v>
      </c>
      <c r="AI886" t="s">
        <v>1761</v>
      </c>
      <c r="AL886" t="s">
        <v>3276</v>
      </c>
      <c r="AM886">
        <v>6</v>
      </c>
      <c r="AN886" t="s">
        <v>1833</v>
      </c>
      <c r="AO886" t="s">
        <v>3277</v>
      </c>
      <c r="AP886">
        <v>0</v>
      </c>
      <c r="AQ886" s="388">
        <v>44474</v>
      </c>
      <c r="AS886" t="s">
        <v>1765</v>
      </c>
      <c r="AT886" s="388">
        <v>44475</v>
      </c>
      <c r="AU886" t="s">
        <v>1756</v>
      </c>
      <c r="AV886" t="s">
        <v>1756</v>
      </c>
      <c r="AZ886" t="s">
        <v>1766</v>
      </c>
      <c r="BA886" t="s">
        <v>1767</v>
      </c>
      <c r="BB886" t="s">
        <v>3296</v>
      </c>
      <c r="BC886" t="s">
        <v>3297</v>
      </c>
      <c r="BD886" t="s">
        <v>826</v>
      </c>
      <c r="BE886" t="s">
        <v>1756</v>
      </c>
      <c r="BF886" t="s">
        <v>826</v>
      </c>
    </row>
    <row r="887" spans="1:58">
      <c r="A887" t="s">
        <v>829</v>
      </c>
      <c r="B887">
        <v>6</v>
      </c>
      <c r="C887">
        <v>0</v>
      </c>
      <c r="D887">
        <v>10076</v>
      </c>
      <c r="E887" t="s">
        <v>3275</v>
      </c>
      <c r="F887">
        <v>53510602</v>
      </c>
      <c r="G887" t="s">
        <v>2041</v>
      </c>
      <c r="H887">
        <v>0</v>
      </c>
      <c r="I887" t="s">
        <v>2247</v>
      </c>
      <c r="J887">
        <v>131.47999999999999</v>
      </c>
      <c r="K887">
        <v>11</v>
      </c>
      <c r="L887" t="s">
        <v>2063</v>
      </c>
      <c r="M887" t="s">
        <v>2248</v>
      </c>
      <c r="N887" t="s">
        <v>1757</v>
      </c>
      <c r="O887" t="s">
        <v>1756</v>
      </c>
      <c r="P887" t="s">
        <v>1756</v>
      </c>
      <c r="Q887" s="387">
        <v>1446.28</v>
      </c>
      <c r="R887">
        <v>188.0164</v>
      </c>
      <c r="S887">
        <v>1634.2963999999997</v>
      </c>
      <c r="T887" s="388">
        <v>44466</v>
      </c>
      <c r="U887">
        <v>0</v>
      </c>
      <c r="V887" t="s">
        <v>832</v>
      </c>
      <c r="W887" s="388">
        <v>44477</v>
      </c>
      <c r="X887">
        <v>164</v>
      </c>
      <c r="Y887">
        <v>0</v>
      </c>
      <c r="Z887">
        <v>0</v>
      </c>
      <c r="AA887" t="s">
        <v>1758</v>
      </c>
      <c r="AB887" t="s">
        <v>826</v>
      </c>
      <c r="AD887" t="s">
        <v>2045</v>
      </c>
      <c r="AE887" t="s">
        <v>2046</v>
      </c>
      <c r="AI887" t="s">
        <v>1761</v>
      </c>
      <c r="AL887" t="s">
        <v>3276</v>
      </c>
      <c r="AM887">
        <v>6</v>
      </c>
      <c r="AN887" t="s">
        <v>1833</v>
      </c>
      <c r="AO887" t="s">
        <v>3277</v>
      </c>
      <c r="AP887">
        <v>0</v>
      </c>
      <c r="AQ887" s="388">
        <v>44474</v>
      </c>
      <c r="AS887" t="s">
        <v>1765</v>
      </c>
      <c r="AT887" s="388">
        <v>44475</v>
      </c>
      <c r="AU887" t="s">
        <v>1756</v>
      </c>
      <c r="AV887" t="s">
        <v>1756</v>
      </c>
      <c r="AZ887" t="s">
        <v>1766</v>
      </c>
      <c r="BA887" t="s">
        <v>1767</v>
      </c>
      <c r="BB887" t="s">
        <v>3298</v>
      </c>
      <c r="BC887" t="s">
        <v>3299</v>
      </c>
      <c r="BD887" t="s">
        <v>826</v>
      </c>
      <c r="BE887" t="s">
        <v>1756</v>
      </c>
      <c r="BF887" t="s">
        <v>826</v>
      </c>
    </row>
    <row r="888" spans="1:58">
      <c r="A888" t="s">
        <v>829</v>
      </c>
      <c r="B888">
        <v>6</v>
      </c>
      <c r="C888">
        <v>0</v>
      </c>
      <c r="D888">
        <v>10057</v>
      </c>
      <c r="E888" t="s">
        <v>3300</v>
      </c>
      <c r="F888">
        <v>53510602</v>
      </c>
      <c r="G888" t="s">
        <v>2041</v>
      </c>
      <c r="H888">
        <v>0</v>
      </c>
      <c r="I888" t="s">
        <v>2052</v>
      </c>
      <c r="J888">
        <v>75</v>
      </c>
      <c r="K888">
        <v>60</v>
      </c>
      <c r="L888" t="s">
        <v>1771</v>
      </c>
      <c r="M888" t="s">
        <v>1756</v>
      </c>
      <c r="N888" t="s">
        <v>1756</v>
      </c>
      <c r="O888" t="s">
        <v>2053</v>
      </c>
      <c r="P888" t="s">
        <v>1757</v>
      </c>
      <c r="Q888" s="387">
        <v>4500</v>
      </c>
      <c r="R888">
        <v>585</v>
      </c>
      <c r="S888">
        <v>5084.9999999999991</v>
      </c>
      <c r="T888" s="388">
        <v>44465</v>
      </c>
      <c r="U888">
        <v>0</v>
      </c>
      <c r="V888" t="s">
        <v>832</v>
      </c>
      <c r="W888" s="388">
        <v>44477</v>
      </c>
      <c r="X888">
        <v>164</v>
      </c>
      <c r="Y888">
        <v>0</v>
      </c>
      <c r="Z888">
        <v>0</v>
      </c>
      <c r="AA888" t="s">
        <v>1758</v>
      </c>
      <c r="AB888" t="s">
        <v>826</v>
      </c>
      <c r="AD888" t="s">
        <v>2045</v>
      </c>
      <c r="AE888" t="s">
        <v>2046</v>
      </c>
      <c r="AI888" t="s">
        <v>1761</v>
      </c>
      <c r="AL888" t="s">
        <v>3276</v>
      </c>
      <c r="AM888">
        <v>6</v>
      </c>
      <c r="AN888" t="s">
        <v>1833</v>
      </c>
      <c r="AO888" t="s">
        <v>1834</v>
      </c>
      <c r="AP888">
        <v>0</v>
      </c>
      <c r="AQ888" s="388">
        <v>44473</v>
      </c>
      <c r="AS888" t="s">
        <v>3186</v>
      </c>
      <c r="AT888" s="388">
        <v>44473</v>
      </c>
      <c r="AU888" t="s">
        <v>1756</v>
      </c>
      <c r="AV888" t="s">
        <v>1756</v>
      </c>
      <c r="AZ888" t="s">
        <v>1756</v>
      </c>
      <c r="BA888" t="s">
        <v>1767</v>
      </c>
      <c r="BB888" t="s">
        <v>3301</v>
      </c>
      <c r="BC888" t="s">
        <v>3302</v>
      </c>
      <c r="BD888" t="s">
        <v>826</v>
      </c>
      <c r="BE888" t="s">
        <v>1756</v>
      </c>
      <c r="BF888" t="s">
        <v>826</v>
      </c>
    </row>
    <row r="889" spans="1:58">
      <c r="A889" t="s">
        <v>829</v>
      </c>
      <c r="B889">
        <v>6</v>
      </c>
      <c r="C889">
        <v>0</v>
      </c>
      <c r="D889">
        <v>10057</v>
      </c>
      <c r="E889" t="s">
        <v>3300</v>
      </c>
      <c r="F889">
        <v>53510602</v>
      </c>
      <c r="G889" t="s">
        <v>2041</v>
      </c>
      <c r="H889">
        <v>0</v>
      </c>
      <c r="I889" t="s">
        <v>2056</v>
      </c>
      <c r="J889">
        <v>210</v>
      </c>
      <c r="K889">
        <v>6</v>
      </c>
      <c r="L889" t="s">
        <v>1755</v>
      </c>
      <c r="M889" t="s">
        <v>1756</v>
      </c>
      <c r="N889" t="s">
        <v>1756</v>
      </c>
      <c r="P889" t="s">
        <v>1757</v>
      </c>
      <c r="Q889" s="387">
        <v>1260</v>
      </c>
      <c r="R889">
        <v>163.80000000000001</v>
      </c>
      <c r="S889">
        <v>1423.8</v>
      </c>
      <c r="T889" s="388">
        <v>44465</v>
      </c>
      <c r="U889">
        <v>0</v>
      </c>
      <c r="V889" t="s">
        <v>832</v>
      </c>
      <c r="W889" s="388">
        <v>44477</v>
      </c>
      <c r="X889">
        <v>164</v>
      </c>
      <c r="Y889">
        <v>0</v>
      </c>
      <c r="Z889">
        <v>0</v>
      </c>
      <c r="AA889" t="s">
        <v>1758</v>
      </c>
      <c r="AB889" t="s">
        <v>826</v>
      </c>
      <c r="AD889" t="s">
        <v>2045</v>
      </c>
      <c r="AE889" t="s">
        <v>2046</v>
      </c>
      <c r="AI889" t="s">
        <v>1761</v>
      </c>
      <c r="AL889" t="s">
        <v>3276</v>
      </c>
      <c r="AM889">
        <v>6</v>
      </c>
      <c r="AN889" t="s">
        <v>1833</v>
      </c>
      <c r="AO889" t="s">
        <v>1834</v>
      </c>
      <c r="AP889">
        <v>0</v>
      </c>
      <c r="AQ889" s="388">
        <v>44473</v>
      </c>
      <c r="AS889" t="s">
        <v>3186</v>
      </c>
      <c r="AT889" s="388">
        <v>44473</v>
      </c>
      <c r="AU889" t="s">
        <v>1756</v>
      </c>
      <c r="AV889" t="s">
        <v>1756</v>
      </c>
      <c r="AZ889" t="s">
        <v>1756</v>
      </c>
      <c r="BA889" t="s">
        <v>1767</v>
      </c>
      <c r="BB889" t="s">
        <v>3303</v>
      </c>
      <c r="BC889" t="s">
        <v>3304</v>
      </c>
      <c r="BD889" t="s">
        <v>826</v>
      </c>
      <c r="BE889" t="s">
        <v>1756</v>
      </c>
      <c r="BF889" t="s">
        <v>826</v>
      </c>
    </row>
    <row r="890" spans="1:58">
      <c r="A890" t="s">
        <v>829</v>
      </c>
      <c r="B890">
        <v>6</v>
      </c>
      <c r="C890">
        <v>0</v>
      </c>
      <c r="D890">
        <v>10057</v>
      </c>
      <c r="E890" t="s">
        <v>3300</v>
      </c>
      <c r="F890">
        <v>53510602</v>
      </c>
      <c r="G890" t="s">
        <v>2041</v>
      </c>
      <c r="H890">
        <v>0</v>
      </c>
      <c r="I890" t="s">
        <v>518</v>
      </c>
      <c r="J890">
        <v>95</v>
      </c>
      <c r="K890">
        <v>12</v>
      </c>
      <c r="L890" t="s">
        <v>1771</v>
      </c>
      <c r="M890" t="s">
        <v>1756</v>
      </c>
      <c r="N890" t="s">
        <v>1756</v>
      </c>
      <c r="O890" t="s">
        <v>2059</v>
      </c>
      <c r="P890" t="s">
        <v>1757</v>
      </c>
      <c r="Q890" s="387">
        <v>1140</v>
      </c>
      <c r="R890">
        <v>148.20000000000002</v>
      </c>
      <c r="S890">
        <v>1288.1999999999998</v>
      </c>
      <c r="T890" s="388">
        <v>44465</v>
      </c>
      <c r="U890">
        <v>0</v>
      </c>
      <c r="V890" t="s">
        <v>832</v>
      </c>
      <c r="W890" s="388">
        <v>44477</v>
      </c>
      <c r="X890">
        <v>164</v>
      </c>
      <c r="Y890">
        <v>0</v>
      </c>
      <c r="Z890">
        <v>0</v>
      </c>
      <c r="AA890" t="s">
        <v>1758</v>
      </c>
      <c r="AB890" t="s">
        <v>826</v>
      </c>
      <c r="AD890" t="s">
        <v>2045</v>
      </c>
      <c r="AE890" t="s">
        <v>2046</v>
      </c>
      <c r="AI890" t="s">
        <v>1761</v>
      </c>
      <c r="AL890" t="s">
        <v>3276</v>
      </c>
      <c r="AM890">
        <v>6</v>
      </c>
      <c r="AN890" t="s">
        <v>1833</v>
      </c>
      <c r="AO890" t="s">
        <v>1834</v>
      </c>
      <c r="AP890">
        <v>0</v>
      </c>
      <c r="AQ890" s="388">
        <v>44473</v>
      </c>
      <c r="AS890" t="s">
        <v>3186</v>
      </c>
      <c r="AT890" s="388">
        <v>44473</v>
      </c>
      <c r="AU890" t="s">
        <v>1756</v>
      </c>
      <c r="AV890" t="s">
        <v>1756</v>
      </c>
      <c r="AZ890" t="s">
        <v>1756</v>
      </c>
      <c r="BA890" t="s">
        <v>1767</v>
      </c>
      <c r="BB890" t="s">
        <v>3305</v>
      </c>
      <c r="BC890" t="s">
        <v>3306</v>
      </c>
      <c r="BD890" t="s">
        <v>826</v>
      </c>
      <c r="BE890" t="s">
        <v>1756</v>
      </c>
      <c r="BF890" t="s">
        <v>826</v>
      </c>
    </row>
    <row r="891" spans="1:58">
      <c r="A891" t="s">
        <v>829</v>
      </c>
      <c r="B891">
        <v>6</v>
      </c>
      <c r="C891">
        <v>0</v>
      </c>
      <c r="D891">
        <v>10057</v>
      </c>
      <c r="E891" t="s">
        <v>3300</v>
      </c>
      <c r="F891">
        <v>53510602</v>
      </c>
      <c r="G891" t="s">
        <v>2041</v>
      </c>
      <c r="H891">
        <v>0</v>
      </c>
      <c r="I891" t="s">
        <v>2062</v>
      </c>
      <c r="J891">
        <v>138.05000000000001</v>
      </c>
      <c r="K891">
        <v>11</v>
      </c>
      <c r="L891" t="s">
        <v>2063</v>
      </c>
      <c r="M891" t="s">
        <v>2064</v>
      </c>
      <c r="N891" t="s">
        <v>1757</v>
      </c>
      <c r="O891" t="s">
        <v>1756</v>
      </c>
      <c r="P891" t="s">
        <v>1756</v>
      </c>
      <c r="Q891" s="387">
        <v>1518.55</v>
      </c>
      <c r="R891">
        <v>197.41149999999999</v>
      </c>
      <c r="S891">
        <v>1715.9614999999999</v>
      </c>
      <c r="T891" s="388">
        <v>44465</v>
      </c>
      <c r="U891">
        <v>0</v>
      </c>
      <c r="V891" t="s">
        <v>832</v>
      </c>
      <c r="W891" s="388">
        <v>44477</v>
      </c>
      <c r="X891">
        <v>164</v>
      </c>
      <c r="Y891">
        <v>0</v>
      </c>
      <c r="Z891">
        <v>0</v>
      </c>
      <c r="AA891" t="s">
        <v>1758</v>
      </c>
      <c r="AB891" t="s">
        <v>826</v>
      </c>
      <c r="AD891" t="s">
        <v>2045</v>
      </c>
      <c r="AE891" t="s">
        <v>2046</v>
      </c>
      <c r="AI891" t="s">
        <v>1761</v>
      </c>
      <c r="AL891" t="s">
        <v>3276</v>
      </c>
      <c r="AM891">
        <v>6</v>
      </c>
      <c r="AN891" t="s">
        <v>1833</v>
      </c>
      <c r="AO891" t="s">
        <v>1834</v>
      </c>
      <c r="AP891">
        <v>0</v>
      </c>
      <c r="AQ891" s="388">
        <v>44473</v>
      </c>
      <c r="AS891" t="s">
        <v>3186</v>
      </c>
      <c r="AT891" s="388">
        <v>44473</v>
      </c>
      <c r="AU891" t="s">
        <v>1756</v>
      </c>
      <c r="AV891" t="s">
        <v>1756</v>
      </c>
      <c r="AZ891" t="s">
        <v>1756</v>
      </c>
      <c r="BA891" t="s">
        <v>1767</v>
      </c>
      <c r="BB891" t="s">
        <v>3307</v>
      </c>
      <c r="BC891" t="s">
        <v>3308</v>
      </c>
      <c r="BD891" t="s">
        <v>826</v>
      </c>
      <c r="BE891" t="s">
        <v>1756</v>
      </c>
      <c r="BF891" t="s">
        <v>826</v>
      </c>
    </row>
    <row r="892" spans="1:58">
      <c r="A892" t="s">
        <v>829</v>
      </c>
      <c r="B892">
        <v>6</v>
      </c>
      <c r="C892">
        <v>0</v>
      </c>
      <c r="D892">
        <v>10057</v>
      </c>
      <c r="E892" t="s">
        <v>3300</v>
      </c>
      <c r="F892">
        <v>53510602</v>
      </c>
      <c r="G892" t="s">
        <v>2041</v>
      </c>
      <c r="H892">
        <v>0</v>
      </c>
      <c r="I892" t="s">
        <v>2073</v>
      </c>
      <c r="J892">
        <v>243.75</v>
      </c>
      <c r="K892">
        <v>3</v>
      </c>
      <c r="L892" t="s">
        <v>1755</v>
      </c>
      <c r="M892" t="s">
        <v>2074</v>
      </c>
      <c r="N892" t="s">
        <v>1757</v>
      </c>
      <c r="O892" t="s">
        <v>1756</v>
      </c>
      <c r="P892" t="s">
        <v>1756</v>
      </c>
      <c r="Q892" s="387">
        <v>731.25</v>
      </c>
      <c r="R892">
        <v>95.0625</v>
      </c>
      <c r="S892">
        <v>826.31249999999989</v>
      </c>
      <c r="T892" s="388">
        <v>44465</v>
      </c>
      <c r="U892">
        <v>0</v>
      </c>
      <c r="V892" t="s">
        <v>832</v>
      </c>
      <c r="W892" s="388">
        <v>44477</v>
      </c>
      <c r="X892">
        <v>164</v>
      </c>
      <c r="Y892">
        <v>0</v>
      </c>
      <c r="Z892">
        <v>0</v>
      </c>
      <c r="AA892" t="s">
        <v>1758</v>
      </c>
      <c r="AB892" t="s">
        <v>826</v>
      </c>
      <c r="AD892" t="s">
        <v>2045</v>
      </c>
      <c r="AE892" t="s">
        <v>2046</v>
      </c>
      <c r="AI892" t="s">
        <v>1761</v>
      </c>
      <c r="AL892" t="s">
        <v>3276</v>
      </c>
      <c r="AM892">
        <v>6</v>
      </c>
      <c r="AN892" t="s">
        <v>1833</v>
      </c>
      <c r="AO892" t="s">
        <v>1834</v>
      </c>
      <c r="AP892">
        <v>0</v>
      </c>
      <c r="AQ892" s="388">
        <v>44473</v>
      </c>
      <c r="AS892" t="s">
        <v>3186</v>
      </c>
      <c r="AT892" s="388">
        <v>44473</v>
      </c>
      <c r="AU892" t="s">
        <v>1756</v>
      </c>
      <c r="AV892" t="s">
        <v>1756</v>
      </c>
      <c r="AZ892" t="s">
        <v>1756</v>
      </c>
      <c r="BA892" t="s">
        <v>1767</v>
      </c>
      <c r="BB892" t="s">
        <v>3309</v>
      </c>
      <c r="BC892" t="s">
        <v>3310</v>
      </c>
      <c r="BD892" t="s">
        <v>826</v>
      </c>
      <c r="BE892" t="s">
        <v>1756</v>
      </c>
      <c r="BF892" t="s">
        <v>826</v>
      </c>
    </row>
    <row r="893" spans="1:58">
      <c r="A893" t="s">
        <v>829</v>
      </c>
      <c r="B893">
        <v>6</v>
      </c>
      <c r="C893">
        <v>0</v>
      </c>
      <c r="D893">
        <v>10057</v>
      </c>
      <c r="E893" t="s">
        <v>3300</v>
      </c>
      <c r="F893">
        <v>53510602</v>
      </c>
      <c r="G893" t="s">
        <v>2041</v>
      </c>
      <c r="H893">
        <v>0</v>
      </c>
      <c r="I893" t="s">
        <v>3152</v>
      </c>
      <c r="J893">
        <v>18.45</v>
      </c>
      <c r="K893">
        <v>10</v>
      </c>
      <c r="L893" t="s">
        <v>1771</v>
      </c>
      <c r="M893" t="s">
        <v>3153</v>
      </c>
      <c r="N893" t="s">
        <v>1757</v>
      </c>
      <c r="O893" t="s">
        <v>1756</v>
      </c>
      <c r="P893" t="s">
        <v>1756</v>
      </c>
      <c r="Q893" s="387">
        <v>184.5</v>
      </c>
      <c r="R893">
        <v>23.984999999999999</v>
      </c>
      <c r="S893">
        <v>208.48499999999999</v>
      </c>
      <c r="T893" s="388">
        <v>44465</v>
      </c>
      <c r="U893">
        <v>0</v>
      </c>
      <c r="V893" t="s">
        <v>832</v>
      </c>
      <c r="W893" s="388">
        <v>44477</v>
      </c>
      <c r="X893">
        <v>164</v>
      </c>
      <c r="Y893">
        <v>0</v>
      </c>
      <c r="Z893">
        <v>0</v>
      </c>
      <c r="AA893" t="s">
        <v>1758</v>
      </c>
      <c r="AB893" t="s">
        <v>826</v>
      </c>
      <c r="AD893" t="s">
        <v>2045</v>
      </c>
      <c r="AE893" t="s">
        <v>2046</v>
      </c>
      <c r="AI893" t="s">
        <v>1761</v>
      </c>
      <c r="AL893" t="s">
        <v>3276</v>
      </c>
      <c r="AM893">
        <v>6</v>
      </c>
      <c r="AN893" t="s">
        <v>1833</v>
      </c>
      <c r="AO893" t="s">
        <v>1834</v>
      </c>
      <c r="AP893">
        <v>0</v>
      </c>
      <c r="AQ893" s="388">
        <v>44473</v>
      </c>
      <c r="AS893" t="s">
        <v>3186</v>
      </c>
      <c r="AT893" s="388">
        <v>44473</v>
      </c>
      <c r="AU893" t="s">
        <v>1756</v>
      </c>
      <c r="AV893" t="s">
        <v>1756</v>
      </c>
      <c r="AZ893" t="s">
        <v>1756</v>
      </c>
      <c r="BA893" t="s">
        <v>1767</v>
      </c>
      <c r="BB893" t="s">
        <v>3311</v>
      </c>
      <c r="BC893" t="s">
        <v>3312</v>
      </c>
      <c r="BD893" t="s">
        <v>826</v>
      </c>
      <c r="BE893" t="s">
        <v>1756</v>
      </c>
      <c r="BF893" t="s">
        <v>826</v>
      </c>
    </row>
    <row r="894" spans="1:58">
      <c r="A894" t="s">
        <v>829</v>
      </c>
      <c r="B894">
        <v>6</v>
      </c>
      <c r="C894">
        <v>0</v>
      </c>
      <c r="D894">
        <v>10057</v>
      </c>
      <c r="E894" t="s">
        <v>3300</v>
      </c>
      <c r="F894">
        <v>53510602</v>
      </c>
      <c r="G894" t="s">
        <v>2041</v>
      </c>
      <c r="H894">
        <v>0</v>
      </c>
      <c r="I894" t="s">
        <v>2079</v>
      </c>
      <c r="J894">
        <v>63.38</v>
      </c>
      <c r="K894">
        <v>11</v>
      </c>
      <c r="L894" t="s">
        <v>1771</v>
      </c>
      <c r="M894" t="s">
        <v>2080</v>
      </c>
      <c r="N894" t="s">
        <v>1757</v>
      </c>
      <c r="O894" t="s">
        <v>1756</v>
      </c>
      <c r="P894" t="s">
        <v>1756</v>
      </c>
      <c r="Q894" s="387">
        <v>697.18</v>
      </c>
      <c r="R894">
        <v>90.633399999999995</v>
      </c>
      <c r="S894">
        <v>787.81339999999989</v>
      </c>
      <c r="T894" s="388">
        <v>44465</v>
      </c>
      <c r="U894">
        <v>0</v>
      </c>
      <c r="V894" t="s">
        <v>832</v>
      </c>
      <c r="W894" s="388">
        <v>44477</v>
      </c>
      <c r="X894">
        <v>164</v>
      </c>
      <c r="Y894">
        <v>0</v>
      </c>
      <c r="Z894">
        <v>0</v>
      </c>
      <c r="AA894" t="s">
        <v>1758</v>
      </c>
      <c r="AB894" t="s">
        <v>826</v>
      </c>
      <c r="AD894" t="s">
        <v>2045</v>
      </c>
      <c r="AE894" t="s">
        <v>2046</v>
      </c>
      <c r="AI894" t="s">
        <v>1761</v>
      </c>
      <c r="AL894" t="s">
        <v>3276</v>
      </c>
      <c r="AM894">
        <v>6</v>
      </c>
      <c r="AN894" t="s">
        <v>1833</v>
      </c>
      <c r="AO894" t="s">
        <v>1834</v>
      </c>
      <c r="AP894">
        <v>0</v>
      </c>
      <c r="AQ894" s="388">
        <v>44473</v>
      </c>
      <c r="AS894" t="s">
        <v>3186</v>
      </c>
      <c r="AT894" s="388">
        <v>44473</v>
      </c>
      <c r="AU894" t="s">
        <v>1756</v>
      </c>
      <c r="AV894" t="s">
        <v>1756</v>
      </c>
      <c r="AZ894" t="s">
        <v>1756</v>
      </c>
      <c r="BA894" t="s">
        <v>1767</v>
      </c>
      <c r="BB894" t="s">
        <v>3313</v>
      </c>
      <c r="BC894" t="s">
        <v>3314</v>
      </c>
      <c r="BD894" t="s">
        <v>826</v>
      </c>
      <c r="BE894" t="s">
        <v>1756</v>
      </c>
      <c r="BF894" t="s">
        <v>826</v>
      </c>
    </row>
    <row r="895" spans="1:58">
      <c r="A895" t="s">
        <v>829</v>
      </c>
      <c r="B895">
        <v>6</v>
      </c>
      <c r="C895">
        <v>0</v>
      </c>
      <c r="D895">
        <v>10057</v>
      </c>
      <c r="E895" t="s">
        <v>3300</v>
      </c>
      <c r="F895">
        <v>53510602</v>
      </c>
      <c r="G895" t="s">
        <v>2041</v>
      </c>
      <c r="H895">
        <v>0</v>
      </c>
      <c r="I895" t="s">
        <v>2089</v>
      </c>
      <c r="J895">
        <v>146.96</v>
      </c>
      <c r="K895">
        <v>22</v>
      </c>
      <c r="L895" t="s">
        <v>2063</v>
      </c>
      <c r="M895" t="s">
        <v>2090</v>
      </c>
      <c r="N895" t="s">
        <v>1757</v>
      </c>
      <c r="O895" t="s">
        <v>1756</v>
      </c>
      <c r="P895" t="s">
        <v>1756</v>
      </c>
      <c r="Q895" s="387">
        <v>3233.12</v>
      </c>
      <c r="R895">
        <v>420.30560000000003</v>
      </c>
      <c r="S895">
        <v>3653.4255999999996</v>
      </c>
      <c r="T895" s="388">
        <v>44465</v>
      </c>
      <c r="U895">
        <v>0</v>
      </c>
      <c r="V895" t="s">
        <v>832</v>
      </c>
      <c r="W895" s="388">
        <v>44477</v>
      </c>
      <c r="X895">
        <v>164</v>
      </c>
      <c r="Y895">
        <v>0</v>
      </c>
      <c r="Z895">
        <v>0</v>
      </c>
      <c r="AA895" t="s">
        <v>1758</v>
      </c>
      <c r="AB895" t="s">
        <v>826</v>
      </c>
      <c r="AD895" t="s">
        <v>2045</v>
      </c>
      <c r="AE895" t="s">
        <v>2046</v>
      </c>
      <c r="AI895" t="s">
        <v>1761</v>
      </c>
      <c r="AL895" t="s">
        <v>3276</v>
      </c>
      <c r="AM895">
        <v>6</v>
      </c>
      <c r="AN895" t="s">
        <v>1833</v>
      </c>
      <c r="AO895" t="s">
        <v>1834</v>
      </c>
      <c r="AP895">
        <v>0</v>
      </c>
      <c r="AQ895" s="388">
        <v>44473</v>
      </c>
      <c r="AS895" t="s">
        <v>3186</v>
      </c>
      <c r="AT895" s="388">
        <v>44473</v>
      </c>
      <c r="AU895" t="s">
        <v>1756</v>
      </c>
      <c r="AV895" t="s">
        <v>1756</v>
      </c>
      <c r="AZ895" t="s">
        <v>1756</v>
      </c>
      <c r="BA895" t="s">
        <v>1767</v>
      </c>
      <c r="BB895" t="s">
        <v>3315</v>
      </c>
      <c r="BC895" t="s">
        <v>3316</v>
      </c>
      <c r="BD895" t="s">
        <v>826</v>
      </c>
      <c r="BE895" t="s">
        <v>1756</v>
      </c>
      <c r="BF895" t="s">
        <v>826</v>
      </c>
    </row>
    <row r="896" spans="1:58">
      <c r="A896" t="s">
        <v>829</v>
      </c>
      <c r="B896">
        <v>6</v>
      </c>
      <c r="C896">
        <v>0</v>
      </c>
      <c r="D896">
        <v>10057</v>
      </c>
      <c r="E896" t="s">
        <v>3300</v>
      </c>
      <c r="F896">
        <v>53510602</v>
      </c>
      <c r="G896" t="s">
        <v>2041</v>
      </c>
      <c r="H896">
        <v>0</v>
      </c>
      <c r="I896" t="s">
        <v>2095</v>
      </c>
      <c r="J896">
        <v>138.44999999999999</v>
      </c>
      <c r="K896">
        <v>11</v>
      </c>
      <c r="L896" t="s">
        <v>2063</v>
      </c>
      <c r="M896" t="s">
        <v>2096</v>
      </c>
      <c r="N896" t="s">
        <v>1757</v>
      </c>
      <c r="O896" t="s">
        <v>1756</v>
      </c>
      <c r="P896" t="s">
        <v>1756</v>
      </c>
      <c r="Q896" s="387">
        <v>1522.95</v>
      </c>
      <c r="R896">
        <v>197.98350000000002</v>
      </c>
      <c r="S896">
        <v>1720.9334999999999</v>
      </c>
      <c r="T896" s="388">
        <v>44465</v>
      </c>
      <c r="U896">
        <v>0</v>
      </c>
      <c r="V896" t="s">
        <v>832</v>
      </c>
      <c r="W896" s="388">
        <v>44477</v>
      </c>
      <c r="X896">
        <v>164</v>
      </c>
      <c r="Y896">
        <v>0</v>
      </c>
      <c r="Z896">
        <v>0</v>
      </c>
      <c r="AA896" t="s">
        <v>1758</v>
      </c>
      <c r="AB896" t="s">
        <v>826</v>
      </c>
      <c r="AD896" t="s">
        <v>2045</v>
      </c>
      <c r="AE896" t="s">
        <v>2046</v>
      </c>
      <c r="AI896" t="s">
        <v>1761</v>
      </c>
      <c r="AL896" t="s">
        <v>3276</v>
      </c>
      <c r="AM896">
        <v>6</v>
      </c>
      <c r="AN896" t="s">
        <v>1833</v>
      </c>
      <c r="AO896" t="s">
        <v>1834</v>
      </c>
      <c r="AP896">
        <v>0</v>
      </c>
      <c r="AQ896" s="388">
        <v>44473</v>
      </c>
      <c r="AS896" t="s">
        <v>3186</v>
      </c>
      <c r="AT896" s="388">
        <v>44473</v>
      </c>
      <c r="AU896" t="s">
        <v>1756</v>
      </c>
      <c r="AV896" t="s">
        <v>1756</v>
      </c>
      <c r="AZ896" t="s">
        <v>1756</v>
      </c>
      <c r="BA896" t="s">
        <v>1767</v>
      </c>
      <c r="BB896" t="s">
        <v>3317</v>
      </c>
      <c r="BC896" t="s">
        <v>3318</v>
      </c>
      <c r="BD896" t="s">
        <v>826</v>
      </c>
      <c r="BE896" t="s">
        <v>1756</v>
      </c>
      <c r="BF896" t="s">
        <v>826</v>
      </c>
    </row>
    <row r="897" spans="1:58">
      <c r="A897" t="s">
        <v>829</v>
      </c>
      <c r="B897">
        <v>6</v>
      </c>
      <c r="C897">
        <v>0</v>
      </c>
      <c r="D897">
        <v>10057</v>
      </c>
      <c r="E897" t="s">
        <v>3300</v>
      </c>
      <c r="F897">
        <v>53510602</v>
      </c>
      <c r="G897" t="s">
        <v>2041</v>
      </c>
      <c r="H897">
        <v>0</v>
      </c>
      <c r="I897" t="s">
        <v>2247</v>
      </c>
      <c r="J897">
        <v>131.47999999999999</v>
      </c>
      <c r="K897">
        <v>11</v>
      </c>
      <c r="L897" t="s">
        <v>2063</v>
      </c>
      <c r="M897" t="s">
        <v>2248</v>
      </c>
      <c r="N897" t="s">
        <v>1757</v>
      </c>
      <c r="O897" t="s">
        <v>1756</v>
      </c>
      <c r="P897" t="s">
        <v>1756</v>
      </c>
      <c r="Q897" s="387">
        <v>1446.28</v>
      </c>
      <c r="R897">
        <v>188.0164</v>
      </c>
      <c r="S897">
        <v>1634.2963999999997</v>
      </c>
      <c r="T897" s="388">
        <v>44465</v>
      </c>
      <c r="U897">
        <v>0</v>
      </c>
      <c r="V897" t="s">
        <v>832</v>
      </c>
      <c r="W897" s="388">
        <v>44477</v>
      </c>
      <c r="X897">
        <v>164</v>
      </c>
      <c r="Y897">
        <v>0</v>
      </c>
      <c r="Z897">
        <v>0</v>
      </c>
      <c r="AA897" t="s">
        <v>1758</v>
      </c>
      <c r="AB897" t="s">
        <v>826</v>
      </c>
      <c r="AD897" t="s">
        <v>2045</v>
      </c>
      <c r="AE897" t="s">
        <v>2046</v>
      </c>
      <c r="AI897" t="s">
        <v>1761</v>
      </c>
      <c r="AL897" t="s">
        <v>3276</v>
      </c>
      <c r="AM897">
        <v>6</v>
      </c>
      <c r="AN897" t="s">
        <v>1833</v>
      </c>
      <c r="AO897" t="s">
        <v>1834</v>
      </c>
      <c r="AP897">
        <v>0</v>
      </c>
      <c r="AQ897" s="388">
        <v>44473</v>
      </c>
      <c r="AS897" t="s">
        <v>3186</v>
      </c>
      <c r="AT897" s="388">
        <v>44473</v>
      </c>
      <c r="AU897" t="s">
        <v>1756</v>
      </c>
      <c r="AV897" t="s">
        <v>1756</v>
      </c>
      <c r="AZ897" t="s">
        <v>1756</v>
      </c>
      <c r="BA897" t="s">
        <v>1767</v>
      </c>
      <c r="BB897" t="s">
        <v>3319</v>
      </c>
      <c r="BC897" t="s">
        <v>3320</v>
      </c>
      <c r="BD897" t="s">
        <v>826</v>
      </c>
      <c r="BE897" t="s">
        <v>1756</v>
      </c>
      <c r="BF897" t="s">
        <v>826</v>
      </c>
    </row>
    <row r="898" spans="1:58">
      <c r="A898" t="s">
        <v>829</v>
      </c>
      <c r="B898">
        <v>6</v>
      </c>
      <c r="C898">
        <v>0</v>
      </c>
      <c r="D898">
        <v>10056</v>
      </c>
      <c r="E898" t="s">
        <v>3321</v>
      </c>
      <c r="F898">
        <v>53510602</v>
      </c>
      <c r="G898" t="s">
        <v>2041</v>
      </c>
      <c r="H898">
        <v>0</v>
      </c>
      <c r="I898" t="s">
        <v>2042</v>
      </c>
      <c r="J898">
        <v>60</v>
      </c>
      <c r="K898">
        <v>12</v>
      </c>
      <c r="L898" t="s">
        <v>1771</v>
      </c>
      <c r="M898" t="s">
        <v>1756</v>
      </c>
      <c r="N898" t="s">
        <v>1756</v>
      </c>
      <c r="O898" t="s">
        <v>2043</v>
      </c>
      <c r="P898" t="s">
        <v>1757</v>
      </c>
      <c r="Q898" s="387">
        <v>720</v>
      </c>
      <c r="R898">
        <v>93.600000000000009</v>
      </c>
      <c r="S898">
        <v>813.59999999999991</v>
      </c>
      <c r="T898" s="388">
        <v>44465</v>
      </c>
      <c r="U898">
        <v>0</v>
      </c>
      <c r="V898" t="s">
        <v>832</v>
      </c>
      <c r="W898" s="388">
        <v>44477</v>
      </c>
      <c r="X898">
        <v>164</v>
      </c>
      <c r="Y898">
        <v>0</v>
      </c>
      <c r="Z898">
        <v>0</v>
      </c>
      <c r="AA898" t="s">
        <v>1758</v>
      </c>
      <c r="AB898" t="s">
        <v>826</v>
      </c>
      <c r="AD898" t="s">
        <v>2045</v>
      </c>
      <c r="AE898" t="s">
        <v>2046</v>
      </c>
      <c r="AI898" t="s">
        <v>1761</v>
      </c>
      <c r="AL898" t="s">
        <v>3112</v>
      </c>
      <c r="AM898">
        <v>6</v>
      </c>
      <c r="AN898" t="s">
        <v>3113</v>
      </c>
      <c r="AO898" t="s">
        <v>3114</v>
      </c>
      <c r="AP898">
        <v>0</v>
      </c>
      <c r="AQ898" s="388">
        <v>44473</v>
      </c>
      <c r="AS898" t="s">
        <v>3186</v>
      </c>
      <c r="AT898" s="388">
        <v>44473</v>
      </c>
      <c r="AU898" t="s">
        <v>1756</v>
      </c>
      <c r="AV898" t="s">
        <v>1756</v>
      </c>
      <c r="AZ898" t="s">
        <v>1756</v>
      </c>
      <c r="BA898" t="s">
        <v>1767</v>
      </c>
      <c r="BB898" t="s">
        <v>3322</v>
      </c>
      <c r="BC898" t="s">
        <v>3323</v>
      </c>
      <c r="BD898" t="s">
        <v>826</v>
      </c>
      <c r="BE898" t="s">
        <v>1756</v>
      </c>
      <c r="BF898" t="s">
        <v>826</v>
      </c>
    </row>
    <row r="899" spans="1:58">
      <c r="A899" t="s">
        <v>829</v>
      </c>
      <c r="B899">
        <v>6</v>
      </c>
      <c r="C899">
        <v>0</v>
      </c>
      <c r="D899">
        <v>10056</v>
      </c>
      <c r="E899" t="s">
        <v>3321</v>
      </c>
      <c r="F899">
        <v>53510602</v>
      </c>
      <c r="G899" t="s">
        <v>2041</v>
      </c>
      <c r="H899">
        <v>0</v>
      </c>
      <c r="I899" t="s">
        <v>2052</v>
      </c>
      <c r="J899">
        <v>75</v>
      </c>
      <c r="K899">
        <v>48</v>
      </c>
      <c r="L899" t="s">
        <v>1771</v>
      </c>
      <c r="M899" t="s">
        <v>1756</v>
      </c>
      <c r="N899" t="s">
        <v>1756</v>
      </c>
      <c r="O899" t="s">
        <v>2053</v>
      </c>
      <c r="P899" t="s">
        <v>1757</v>
      </c>
      <c r="Q899" s="387">
        <v>3600</v>
      </c>
      <c r="R899">
        <v>468</v>
      </c>
      <c r="S899">
        <v>4067.9999999999995</v>
      </c>
      <c r="T899" s="388">
        <v>44465</v>
      </c>
      <c r="U899">
        <v>0</v>
      </c>
      <c r="V899" t="s">
        <v>832</v>
      </c>
      <c r="W899" s="388">
        <v>44477</v>
      </c>
      <c r="X899">
        <v>164</v>
      </c>
      <c r="Y899">
        <v>0</v>
      </c>
      <c r="Z899">
        <v>0</v>
      </c>
      <c r="AA899" t="s">
        <v>1758</v>
      </c>
      <c r="AB899" t="s">
        <v>826</v>
      </c>
      <c r="AD899" t="s">
        <v>2045</v>
      </c>
      <c r="AE899" t="s">
        <v>2046</v>
      </c>
      <c r="AI899" t="s">
        <v>1761</v>
      </c>
      <c r="AL899" t="s">
        <v>3112</v>
      </c>
      <c r="AM899">
        <v>6</v>
      </c>
      <c r="AN899" t="s">
        <v>3113</v>
      </c>
      <c r="AO899" t="s">
        <v>3114</v>
      </c>
      <c r="AP899">
        <v>0</v>
      </c>
      <c r="AQ899" s="388">
        <v>44473</v>
      </c>
      <c r="AS899" t="s">
        <v>3186</v>
      </c>
      <c r="AT899" s="388">
        <v>44473</v>
      </c>
      <c r="AU899" t="s">
        <v>1756</v>
      </c>
      <c r="AV899" t="s">
        <v>1756</v>
      </c>
      <c r="AZ899" t="s">
        <v>1756</v>
      </c>
      <c r="BA899" t="s">
        <v>1767</v>
      </c>
      <c r="BB899" t="s">
        <v>3324</v>
      </c>
      <c r="BC899" t="s">
        <v>3325</v>
      </c>
      <c r="BD899" t="s">
        <v>826</v>
      </c>
      <c r="BE899" t="s">
        <v>1756</v>
      </c>
      <c r="BF899" t="s">
        <v>826</v>
      </c>
    </row>
    <row r="900" spans="1:58">
      <c r="A900" t="s">
        <v>829</v>
      </c>
      <c r="B900">
        <v>6</v>
      </c>
      <c r="C900">
        <v>0</v>
      </c>
      <c r="D900">
        <v>10056</v>
      </c>
      <c r="E900" t="s">
        <v>3321</v>
      </c>
      <c r="F900">
        <v>53510602</v>
      </c>
      <c r="G900" t="s">
        <v>2041</v>
      </c>
      <c r="H900">
        <v>0</v>
      </c>
      <c r="I900" t="s">
        <v>2056</v>
      </c>
      <c r="J900">
        <v>210</v>
      </c>
      <c r="K900">
        <v>5</v>
      </c>
      <c r="L900" t="s">
        <v>1755</v>
      </c>
      <c r="M900" t="s">
        <v>1756</v>
      </c>
      <c r="N900" t="s">
        <v>1756</v>
      </c>
      <c r="P900" t="s">
        <v>1757</v>
      </c>
      <c r="Q900" s="387">
        <v>1050</v>
      </c>
      <c r="R900">
        <v>136.5</v>
      </c>
      <c r="S900">
        <v>1186.5</v>
      </c>
      <c r="T900" s="388">
        <v>44465</v>
      </c>
      <c r="U900">
        <v>0</v>
      </c>
      <c r="V900" t="s">
        <v>832</v>
      </c>
      <c r="W900" s="388">
        <v>44477</v>
      </c>
      <c r="X900">
        <v>164</v>
      </c>
      <c r="Y900">
        <v>0</v>
      </c>
      <c r="Z900">
        <v>0</v>
      </c>
      <c r="AA900" t="s">
        <v>1758</v>
      </c>
      <c r="AB900" t="s">
        <v>826</v>
      </c>
      <c r="AD900" t="s">
        <v>2045</v>
      </c>
      <c r="AE900" t="s">
        <v>2046</v>
      </c>
      <c r="AI900" t="s">
        <v>1761</v>
      </c>
      <c r="AL900" t="s">
        <v>3112</v>
      </c>
      <c r="AM900">
        <v>6</v>
      </c>
      <c r="AN900" t="s">
        <v>3113</v>
      </c>
      <c r="AO900" t="s">
        <v>3114</v>
      </c>
      <c r="AP900">
        <v>0</v>
      </c>
      <c r="AQ900" s="388">
        <v>44473</v>
      </c>
      <c r="AS900" t="s">
        <v>3186</v>
      </c>
      <c r="AT900" s="388">
        <v>44473</v>
      </c>
      <c r="AU900" t="s">
        <v>1756</v>
      </c>
      <c r="AV900" t="s">
        <v>1756</v>
      </c>
      <c r="AZ900" t="s">
        <v>1756</v>
      </c>
      <c r="BA900" t="s">
        <v>1767</v>
      </c>
      <c r="BB900" t="s">
        <v>3326</v>
      </c>
      <c r="BC900" t="s">
        <v>3327</v>
      </c>
      <c r="BD900" t="s">
        <v>826</v>
      </c>
      <c r="BE900" t="s">
        <v>1756</v>
      </c>
      <c r="BF900" t="s">
        <v>826</v>
      </c>
    </row>
    <row r="901" spans="1:58">
      <c r="A901" t="s">
        <v>829</v>
      </c>
      <c r="B901">
        <v>6</v>
      </c>
      <c r="C901">
        <v>0</v>
      </c>
      <c r="D901">
        <v>10056</v>
      </c>
      <c r="E901" t="s">
        <v>3321</v>
      </c>
      <c r="F901">
        <v>53510602</v>
      </c>
      <c r="G901" t="s">
        <v>2041</v>
      </c>
      <c r="H901">
        <v>0</v>
      </c>
      <c r="I901" t="s">
        <v>2062</v>
      </c>
      <c r="J901">
        <v>138.05000000000001</v>
      </c>
      <c r="K901">
        <v>11</v>
      </c>
      <c r="L901" t="s">
        <v>2063</v>
      </c>
      <c r="M901" t="s">
        <v>2064</v>
      </c>
      <c r="N901" t="s">
        <v>1757</v>
      </c>
      <c r="O901" t="s">
        <v>1756</v>
      </c>
      <c r="P901" t="s">
        <v>1756</v>
      </c>
      <c r="Q901" s="387">
        <v>1518.55</v>
      </c>
      <c r="R901">
        <v>197.41149999999999</v>
      </c>
      <c r="S901">
        <v>1715.9614999999999</v>
      </c>
      <c r="T901" s="388">
        <v>44465</v>
      </c>
      <c r="U901">
        <v>0</v>
      </c>
      <c r="V901" t="s">
        <v>832</v>
      </c>
      <c r="W901" s="388">
        <v>44477</v>
      </c>
      <c r="X901">
        <v>164</v>
      </c>
      <c r="Y901">
        <v>0</v>
      </c>
      <c r="Z901">
        <v>0</v>
      </c>
      <c r="AA901" t="s">
        <v>1758</v>
      </c>
      <c r="AB901" t="s">
        <v>826</v>
      </c>
      <c r="AD901" t="s">
        <v>2045</v>
      </c>
      <c r="AE901" t="s">
        <v>2046</v>
      </c>
      <c r="AI901" t="s">
        <v>1761</v>
      </c>
      <c r="AL901" t="s">
        <v>3112</v>
      </c>
      <c r="AM901">
        <v>6</v>
      </c>
      <c r="AN901" t="s">
        <v>3113</v>
      </c>
      <c r="AO901" t="s">
        <v>3114</v>
      </c>
      <c r="AP901">
        <v>0</v>
      </c>
      <c r="AQ901" s="388">
        <v>44473</v>
      </c>
      <c r="AS901" t="s">
        <v>3186</v>
      </c>
      <c r="AT901" s="388">
        <v>44473</v>
      </c>
      <c r="AU901" t="s">
        <v>1756</v>
      </c>
      <c r="AV901" t="s">
        <v>1756</v>
      </c>
      <c r="AZ901" t="s">
        <v>1756</v>
      </c>
      <c r="BA901" t="s">
        <v>1767</v>
      </c>
      <c r="BB901" t="s">
        <v>3328</v>
      </c>
      <c r="BC901" t="s">
        <v>3329</v>
      </c>
      <c r="BD901" t="s">
        <v>826</v>
      </c>
      <c r="BE901" t="s">
        <v>1756</v>
      </c>
      <c r="BF901" t="s">
        <v>826</v>
      </c>
    </row>
    <row r="902" spans="1:58">
      <c r="A902" t="s">
        <v>829</v>
      </c>
      <c r="B902">
        <v>6</v>
      </c>
      <c r="C902">
        <v>0</v>
      </c>
      <c r="D902">
        <v>10056</v>
      </c>
      <c r="E902" t="s">
        <v>3321</v>
      </c>
      <c r="F902">
        <v>53510602</v>
      </c>
      <c r="G902" t="s">
        <v>2041</v>
      </c>
      <c r="H902">
        <v>0</v>
      </c>
      <c r="I902" t="s">
        <v>2073</v>
      </c>
      <c r="J902">
        <v>243.75</v>
      </c>
      <c r="K902">
        <v>2</v>
      </c>
      <c r="L902" t="s">
        <v>1755</v>
      </c>
      <c r="M902" t="s">
        <v>2074</v>
      </c>
      <c r="N902" t="s">
        <v>1757</v>
      </c>
      <c r="O902" t="s">
        <v>1756</v>
      </c>
      <c r="P902" t="s">
        <v>1756</v>
      </c>
      <c r="Q902" s="387">
        <v>487.5</v>
      </c>
      <c r="R902">
        <v>63.375</v>
      </c>
      <c r="S902">
        <v>550.875</v>
      </c>
      <c r="T902" s="388">
        <v>44465</v>
      </c>
      <c r="U902">
        <v>0</v>
      </c>
      <c r="V902" t="s">
        <v>832</v>
      </c>
      <c r="W902" s="388">
        <v>44477</v>
      </c>
      <c r="X902">
        <v>164</v>
      </c>
      <c r="Y902">
        <v>0</v>
      </c>
      <c r="Z902">
        <v>0</v>
      </c>
      <c r="AA902" t="s">
        <v>1758</v>
      </c>
      <c r="AB902" t="s">
        <v>826</v>
      </c>
      <c r="AD902" t="s">
        <v>2045</v>
      </c>
      <c r="AE902" t="s">
        <v>2046</v>
      </c>
      <c r="AI902" t="s">
        <v>1761</v>
      </c>
      <c r="AL902" t="s">
        <v>3112</v>
      </c>
      <c r="AM902">
        <v>6</v>
      </c>
      <c r="AN902" t="s">
        <v>3113</v>
      </c>
      <c r="AO902" t="s">
        <v>3114</v>
      </c>
      <c r="AP902">
        <v>0</v>
      </c>
      <c r="AQ902" s="388">
        <v>44473</v>
      </c>
      <c r="AS902" t="s">
        <v>3186</v>
      </c>
      <c r="AT902" s="388">
        <v>44473</v>
      </c>
      <c r="AU902" t="s">
        <v>1756</v>
      </c>
      <c r="AV902" t="s">
        <v>1756</v>
      </c>
      <c r="AZ902" t="s">
        <v>1756</v>
      </c>
      <c r="BA902" t="s">
        <v>1767</v>
      </c>
      <c r="BB902" t="s">
        <v>3330</v>
      </c>
      <c r="BC902" t="s">
        <v>3331</v>
      </c>
      <c r="BD902" t="s">
        <v>826</v>
      </c>
      <c r="BE902" t="s">
        <v>1756</v>
      </c>
      <c r="BF902" t="s">
        <v>826</v>
      </c>
    </row>
    <row r="903" spans="1:58">
      <c r="A903" t="s">
        <v>829</v>
      </c>
      <c r="B903">
        <v>6</v>
      </c>
      <c r="C903">
        <v>0</v>
      </c>
      <c r="D903">
        <v>10056</v>
      </c>
      <c r="E903" t="s">
        <v>3321</v>
      </c>
      <c r="F903">
        <v>53510602</v>
      </c>
      <c r="G903" t="s">
        <v>2041</v>
      </c>
      <c r="H903">
        <v>0</v>
      </c>
      <c r="I903" t="s">
        <v>2083</v>
      </c>
      <c r="J903">
        <v>12.21</v>
      </c>
      <c r="K903">
        <v>11</v>
      </c>
      <c r="L903" t="s">
        <v>1771</v>
      </c>
      <c r="M903" t="s">
        <v>2084</v>
      </c>
      <c r="N903" t="s">
        <v>1757</v>
      </c>
      <c r="O903" t="s">
        <v>1756</v>
      </c>
      <c r="P903" t="s">
        <v>1756</v>
      </c>
      <c r="Q903" s="387">
        <v>134.31</v>
      </c>
      <c r="R903">
        <v>17.4603</v>
      </c>
      <c r="S903">
        <v>151.77029999999999</v>
      </c>
      <c r="T903" s="388">
        <v>44465</v>
      </c>
      <c r="U903">
        <v>0</v>
      </c>
      <c r="V903" t="s">
        <v>832</v>
      </c>
      <c r="W903" s="388">
        <v>44477</v>
      </c>
      <c r="X903">
        <v>164</v>
      </c>
      <c r="Y903">
        <v>0</v>
      </c>
      <c r="Z903">
        <v>0</v>
      </c>
      <c r="AA903" t="s">
        <v>1758</v>
      </c>
      <c r="AB903" t="s">
        <v>826</v>
      </c>
      <c r="AD903" t="s">
        <v>2045</v>
      </c>
      <c r="AE903" t="s">
        <v>2046</v>
      </c>
      <c r="AI903" t="s">
        <v>1761</v>
      </c>
      <c r="AL903" t="s">
        <v>3112</v>
      </c>
      <c r="AM903">
        <v>6</v>
      </c>
      <c r="AN903" t="s">
        <v>3113</v>
      </c>
      <c r="AO903" t="s">
        <v>3114</v>
      </c>
      <c r="AP903">
        <v>0</v>
      </c>
      <c r="AQ903" s="388">
        <v>44473</v>
      </c>
      <c r="AS903" t="s">
        <v>3186</v>
      </c>
      <c r="AT903" s="388">
        <v>44473</v>
      </c>
      <c r="AU903" t="s">
        <v>1756</v>
      </c>
      <c r="AV903" t="s">
        <v>1756</v>
      </c>
      <c r="AZ903" t="s">
        <v>1756</v>
      </c>
      <c r="BA903" t="s">
        <v>1767</v>
      </c>
      <c r="BB903" t="s">
        <v>3332</v>
      </c>
      <c r="BC903" t="s">
        <v>3333</v>
      </c>
      <c r="BD903" t="s">
        <v>826</v>
      </c>
      <c r="BE903" t="s">
        <v>1756</v>
      </c>
      <c r="BF903" t="s">
        <v>826</v>
      </c>
    </row>
    <row r="904" spans="1:58">
      <c r="A904" t="s">
        <v>829</v>
      </c>
      <c r="B904">
        <v>6</v>
      </c>
      <c r="C904">
        <v>0</v>
      </c>
      <c r="D904">
        <v>10056</v>
      </c>
      <c r="E904" t="s">
        <v>3321</v>
      </c>
      <c r="F904">
        <v>53510602</v>
      </c>
      <c r="G904" t="s">
        <v>2041</v>
      </c>
      <c r="H904">
        <v>0</v>
      </c>
      <c r="I904" t="s">
        <v>2095</v>
      </c>
      <c r="J904">
        <v>138.44999999999999</v>
      </c>
      <c r="K904">
        <v>11</v>
      </c>
      <c r="L904" t="s">
        <v>2063</v>
      </c>
      <c r="M904" t="s">
        <v>2096</v>
      </c>
      <c r="N904" t="s">
        <v>1757</v>
      </c>
      <c r="O904" t="s">
        <v>1756</v>
      </c>
      <c r="P904" t="s">
        <v>1756</v>
      </c>
      <c r="Q904" s="387">
        <v>1522.95</v>
      </c>
      <c r="R904">
        <v>197.98350000000002</v>
      </c>
      <c r="S904">
        <v>1720.9334999999999</v>
      </c>
      <c r="T904" s="388">
        <v>44465</v>
      </c>
      <c r="U904">
        <v>0</v>
      </c>
      <c r="V904" t="s">
        <v>832</v>
      </c>
      <c r="W904" s="388">
        <v>44477</v>
      </c>
      <c r="X904">
        <v>164</v>
      </c>
      <c r="Y904">
        <v>0</v>
      </c>
      <c r="Z904">
        <v>0</v>
      </c>
      <c r="AA904" t="s">
        <v>1758</v>
      </c>
      <c r="AB904" t="s">
        <v>826</v>
      </c>
      <c r="AD904" t="s">
        <v>2045</v>
      </c>
      <c r="AE904" t="s">
        <v>2046</v>
      </c>
      <c r="AI904" t="s">
        <v>1761</v>
      </c>
      <c r="AL904" t="s">
        <v>3112</v>
      </c>
      <c r="AM904">
        <v>6</v>
      </c>
      <c r="AN904" t="s">
        <v>3113</v>
      </c>
      <c r="AO904" t="s">
        <v>3114</v>
      </c>
      <c r="AP904">
        <v>0</v>
      </c>
      <c r="AQ904" s="388">
        <v>44473</v>
      </c>
      <c r="AS904" t="s">
        <v>3186</v>
      </c>
      <c r="AT904" s="388">
        <v>44473</v>
      </c>
      <c r="AU904" t="s">
        <v>1756</v>
      </c>
      <c r="AV904" t="s">
        <v>1756</v>
      </c>
      <c r="AZ904" t="s">
        <v>1756</v>
      </c>
      <c r="BA904" t="s">
        <v>1767</v>
      </c>
      <c r="BB904" t="s">
        <v>3334</v>
      </c>
      <c r="BC904" t="s">
        <v>3335</v>
      </c>
      <c r="BD904" t="s">
        <v>826</v>
      </c>
      <c r="BE904" t="s">
        <v>1756</v>
      </c>
      <c r="BF904" t="s">
        <v>826</v>
      </c>
    </row>
    <row r="905" spans="1:58">
      <c r="A905" t="s">
        <v>829</v>
      </c>
      <c r="B905">
        <v>6</v>
      </c>
      <c r="C905">
        <v>0</v>
      </c>
      <c r="D905">
        <v>10056</v>
      </c>
      <c r="E905" t="s">
        <v>3321</v>
      </c>
      <c r="F905">
        <v>53510602</v>
      </c>
      <c r="G905" t="s">
        <v>2041</v>
      </c>
      <c r="H905">
        <v>0</v>
      </c>
      <c r="I905" t="s">
        <v>2095</v>
      </c>
      <c r="J905">
        <v>138.44999999999999</v>
      </c>
      <c r="K905">
        <v>11</v>
      </c>
      <c r="L905" t="s">
        <v>2063</v>
      </c>
      <c r="M905" t="s">
        <v>2096</v>
      </c>
      <c r="N905" t="s">
        <v>1757</v>
      </c>
      <c r="O905" t="s">
        <v>1756</v>
      </c>
      <c r="P905" t="s">
        <v>1756</v>
      </c>
      <c r="Q905" s="387">
        <v>1522.95</v>
      </c>
      <c r="R905">
        <v>197.98350000000002</v>
      </c>
      <c r="S905">
        <v>1720.9334999999999</v>
      </c>
      <c r="T905" s="388">
        <v>44465</v>
      </c>
      <c r="U905">
        <v>0</v>
      </c>
      <c r="V905" t="s">
        <v>832</v>
      </c>
      <c r="W905" s="388">
        <v>44477</v>
      </c>
      <c r="X905">
        <v>164</v>
      </c>
      <c r="Y905">
        <v>0</v>
      </c>
      <c r="Z905">
        <v>0</v>
      </c>
      <c r="AA905" t="s">
        <v>1758</v>
      </c>
      <c r="AB905" t="s">
        <v>826</v>
      </c>
      <c r="AD905" t="s">
        <v>2045</v>
      </c>
      <c r="AE905" t="s">
        <v>2046</v>
      </c>
      <c r="AI905" t="s">
        <v>1761</v>
      </c>
      <c r="AL905" t="s">
        <v>3112</v>
      </c>
      <c r="AM905">
        <v>6</v>
      </c>
      <c r="AN905" t="s">
        <v>3113</v>
      </c>
      <c r="AO905" t="s">
        <v>3114</v>
      </c>
      <c r="AP905">
        <v>0</v>
      </c>
      <c r="AQ905" s="388">
        <v>44473</v>
      </c>
      <c r="AS905" t="s">
        <v>3186</v>
      </c>
      <c r="AT905" s="388">
        <v>44473</v>
      </c>
      <c r="AU905" t="s">
        <v>1756</v>
      </c>
      <c r="AV905" t="s">
        <v>1756</v>
      </c>
      <c r="AZ905" t="s">
        <v>1756</v>
      </c>
      <c r="BA905" t="s">
        <v>1767</v>
      </c>
      <c r="BB905" t="s">
        <v>3334</v>
      </c>
      <c r="BC905" t="s">
        <v>3335</v>
      </c>
      <c r="BD905" t="s">
        <v>826</v>
      </c>
      <c r="BE905" t="s">
        <v>1756</v>
      </c>
      <c r="BF905" t="s">
        <v>826</v>
      </c>
    </row>
    <row r="906" spans="1:58">
      <c r="A906" t="s">
        <v>829</v>
      </c>
      <c r="B906">
        <v>6</v>
      </c>
      <c r="C906">
        <v>0</v>
      </c>
      <c r="D906">
        <v>10056</v>
      </c>
      <c r="E906" t="s">
        <v>3321</v>
      </c>
      <c r="F906">
        <v>53510602</v>
      </c>
      <c r="G906" t="s">
        <v>2041</v>
      </c>
      <c r="H906">
        <v>0</v>
      </c>
      <c r="I906" t="s">
        <v>2247</v>
      </c>
      <c r="J906">
        <v>131.47999999999999</v>
      </c>
      <c r="K906">
        <v>9</v>
      </c>
      <c r="L906" t="s">
        <v>2063</v>
      </c>
      <c r="M906" t="s">
        <v>2248</v>
      </c>
      <c r="N906" t="s">
        <v>1757</v>
      </c>
      <c r="O906" t="s">
        <v>1756</v>
      </c>
      <c r="P906" t="s">
        <v>1756</v>
      </c>
      <c r="Q906" s="387">
        <v>1183.32</v>
      </c>
      <c r="R906">
        <v>153.83160000000001</v>
      </c>
      <c r="S906">
        <v>1337.1515999999997</v>
      </c>
      <c r="T906" s="388">
        <v>44465</v>
      </c>
      <c r="U906">
        <v>0</v>
      </c>
      <c r="V906" t="s">
        <v>832</v>
      </c>
      <c r="W906" s="388">
        <v>44477</v>
      </c>
      <c r="X906">
        <v>164</v>
      </c>
      <c r="Y906">
        <v>0</v>
      </c>
      <c r="Z906">
        <v>0</v>
      </c>
      <c r="AA906" t="s">
        <v>1758</v>
      </c>
      <c r="AB906" t="s">
        <v>826</v>
      </c>
      <c r="AD906" t="s">
        <v>2045</v>
      </c>
      <c r="AE906" t="s">
        <v>2046</v>
      </c>
      <c r="AI906" t="s">
        <v>1761</v>
      </c>
      <c r="AL906" t="s">
        <v>3112</v>
      </c>
      <c r="AM906">
        <v>6</v>
      </c>
      <c r="AN906" t="s">
        <v>3113</v>
      </c>
      <c r="AO906" t="s">
        <v>3114</v>
      </c>
      <c r="AP906">
        <v>0</v>
      </c>
      <c r="AQ906" s="388">
        <v>44473</v>
      </c>
      <c r="AS906" t="s">
        <v>3186</v>
      </c>
      <c r="AT906" s="388">
        <v>44473</v>
      </c>
      <c r="AU906" t="s">
        <v>1756</v>
      </c>
      <c r="AV906" t="s">
        <v>1756</v>
      </c>
      <c r="AZ906" t="s">
        <v>1756</v>
      </c>
      <c r="BA906" t="s">
        <v>1767</v>
      </c>
      <c r="BB906" t="s">
        <v>3336</v>
      </c>
      <c r="BC906" t="s">
        <v>3337</v>
      </c>
      <c r="BD906" t="s">
        <v>826</v>
      </c>
      <c r="BE906" t="s">
        <v>1756</v>
      </c>
      <c r="BF906" t="s">
        <v>826</v>
      </c>
    </row>
    <row r="907" spans="1:58">
      <c r="A907" t="s">
        <v>829</v>
      </c>
      <c r="B907">
        <v>6</v>
      </c>
      <c r="C907">
        <v>0</v>
      </c>
      <c r="D907">
        <v>10055</v>
      </c>
      <c r="E907" t="s">
        <v>3338</v>
      </c>
      <c r="F907">
        <v>53510602</v>
      </c>
      <c r="G907" t="s">
        <v>2041</v>
      </c>
      <c r="H907">
        <v>0</v>
      </c>
      <c r="I907" t="s">
        <v>2052</v>
      </c>
      <c r="J907">
        <v>75</v>
      </c>
      <c r="K907">
        <v>72</v>
      </c>
      <c r="L907" t="s">
        <v>1771</v>
      </c>
      <c r="M907" t="s">
        <v>1756</v>
      </c>
      <c r="N907" t="s">
        <v>1756</v>
      </c>
      <c r="O907" t="s">
        <v>2053</v>
      </c>
      <c r="P907" t="s">
        <v>1757</v>
      </c>
      <c r="Q907" s="387">
        <v>5400</v>
      </c>
      <c r="R907">
        <v>702</v>
      </c>
      <c r="S907">
        <v>6101.9999999999991</v>
      </c>
      <c r="T907" s="388">
        <v>44468</v>
      </c>
      <c r="U907">
        <v>0</v>
      </c>
      <c r="V907" t="s">
        <v>832</v>
      </c>
      <c r="W907" s="388">
        <v>44477</v>
      </c>
      <c r="X907">
        <v>164</v>
      </c>
      <c r="Y907">
        <v>0</v>
      </c>
      <c r="Z907">
        <v>0</v>
      </c>
      <c r="AA907" t="s">
        <v>1758</v>
      </c>
      <c r="AB907" t="s">
        <v>826</v>
      </c>
      <c r="AD907" t="s">
        <v>2045</v>
      </c>
      <c r="AE907" t="s">
        <v>2046</v>
      </c>
      <c r="AI907" t="s">
        <v>1761</v>
      </c>
      <c r="AL907" t="s">
        <v>3132</v>
      </c>
      <c r="AM907">
        <v>6</v>
      </c>
      <c r="AN907" t="s">
        <v>3133</v>
      </c>
      <c r="AO907" t="s">
        <v>2852</v>
      </c>
      <c r="AP907">
        <v>0</v>
      </c>
      <c r="AQ907" s="388">
        <v>44473</v>
      </c>
      <c r="AS907" t="s">
        <v>3186</v>
      </c>
      <c r="AT907" s="388">
        <v>44473</v>
      </c>
      <c r="AU907" t="s">
        <v>1756</v>
      </c>
      <c r="AV907" t="s">
        <v>1756</v>
      </c>
      <c r="AZ907" t="s">
        <v>1756</v>
      </c>
      <c r="BA907" t="s">
        <v>1767</v>
      </c>
      <c r="BB907" t="s">
        <v>3339</v>
      </c>
      <c r="BC907" t="s">
        <v>3340</v>
      </c>
      <c r="BD907" t="s">
        <v>826</v>
      </c>
      <c r="BE907" t="s">
        <v>1756</v>
      </c>
      <c r="BF907" t="s">
        <v>826</v>
      </c>
    </row>
    <row r="908" spans="1:58">
      <c r="A908" t="s">
        <v>829</v>
      </c>
      <c r="B908">
        <v>6</v>
      </c>
      <c r="C908">
        <v>0</v>
      </c>
      <c r="D908">
        <v>10055</v>
      </c>
      <c r="E908" t="s">
        <v>3338</v>
      </c>
      <c r="F908">
        <v>53510602</v>
      </c>
      <c r="G908" t="s">
        <v>2041</v>
      </c>
      <c r="H908">
        <v>0</v>
      </c>
      <c r="I908" t="s">
        <v>2056</v>
      </c>
      <c r="J908">
        <v>210</v>
      </c>
      <c r="K908">
        <v>7</v>
      </c>
      <c r="L908" t="s">
        <v>1755</v>
      </c>
      <c r="M908" t="s">
        <v>1756</v>
      </c>
      <c r="N908" t="s">
        <v>1756</v>
      </c>
      <c r="P908" t="s">
        <v>1757</v>
      </c>
      <c r="Q908" s="387">
        <v>1470</v>
      </c>
      <c r="R908">
        <v>191.1</v>
      </c>
      <c r="S908">
        <v>1661.1</v>
      </c>
      <c r="T908" s="388">
        <v>44468</v>
      </c>
      <c r="U908">
        <v>0</v>
      </c>
      <c r="V908" t="s">
        <v>832</v>
      </c>
      <c r="W908" s="388">
        <v>44477</v>
      </c>
      <c r="X908">
        <v>164</v>
      </c>
      <c r="Y908">
        <v>0</v>
      </c>
      <c r="Z908">
        <v>0</v>
      </c>
      <c r="AA908" t="s">
        <v>1758</v>
      </c>
      <c r="AB908" t="s">
        <v>826</v>
      </c>
      <c r="AD908" t="s">
        <v>2045</v>
      </c>
      <c r="AE908" t="s">
        <v>2046</v>
      </c>
      <c r="AI908" t="s">
        <v>1761</v>
      </c>
      <c r="AL908" t="s">
        <v>3132</v>
      </c>
      <c r="AM908">
        <v>6</v>
      </c>
      <c r="AN908" t="s">
        <v>3133</v>
      </c>
      <c r="AO908" t="s">
        <v>2852</v>
      </c>
      <c r="AP908">
        <v>0</v>
      </c>
      <c r="AQ908" s="388">
        <v>44473</v>
      </c>
      <c r="AS908" t="s">
        <v>3186</v>
      </c>
      <c r="AT908" s="388">
        <v>44473</v>
      </c>
      <c r="AU908" t="s">
        <v>1756</v>
      </c>
      <c r="AV908" t="s">
        <v>1756</v>
      </c>
      <c r="AZ908" t="s">
        <v>1756</v>
      </c>
      <c r="BA908" t="s">
        <v>1767</v>
      </c>
      <c r="BB908" t="s">
        <v>3341</v>
      </c>
      <c r="BC908" t="s">
        <v>3342</v>
      </c>
      <c r="BD908" t="s">
        <v>826</v>
      </c>
      <c r="BE908" t="s">
        <v>1756</v>
      </c>
      <c r="BF908" t="s">
        <v>826</v>
      </c>
    </row>
    <row r="909" spans="1:58">
      <c r="A909" t="s">
        <v>829</v>
      </c>
      <c r="B909">
        <v>6</v>
      </c>
      <c r="C909">
        <v>0</v>
      </c>
      <c r="D909">
        <v>10055</v>
      </c>
      <c r="E909" t="s">
        <v>3338</v>
      </c>
      <c r="F909">
        <v>53510602</v>
      </c>
      <c r="G909" t="s">
        <v>2041</v>
      </c>
      <c r="H909">
        <v>0</v>
      </c>
      <c r="I909" t="s">
        <v>518</v>
      </c>
      <c r="J909">
        <v>95</v>
      </c>
      <c r="K909">
        <v>12</v>
      </c>
      <c r="L909" t="s">
        <v>1771</v>
      </c>
      <c r="M909" t="s">
        <v>1756</v>
      </c>
      <c r="N909" t="s">
        <v>1756</v>
      </c>
      <c r="O909" t="s">
        <v>2059</v>
      </c>
      <c r="P909" t="s">
        <v>1757</v>
      </c>
      <c r="Q909" s="387">
        <v>1140</v>
      </c>
      <c r="R909">
        <v>148.20000000000002</v>
      </c>
      <c r="S909">
        <v>1288.1999999999998</v>
      </c>
      <c r="T909" s="388">
        <v>44468</v>
      </c>
      <c r="U909">
        <v>0</v>
      </c>
      <c r="V909" t="s">
        <v>832</v>
      </c>
      <c r="W909" s="388">
        <v>44477</v>
      </c>
      <c r="X909">
        <v>164</v>
      </c>
      <c r="Y909">
        <v>0</v>
      </c>
      <c r="Z909">
        <v>0</v>
      </c>
      <c r="AA909" t="s">
        <v>1758</v>
      </c>
      <c r="AB909" t="s">
        <v>826</v>
      </c>
      <c r="AD909" t="s">
        <v>2045</v>
      </c>
      <c r="AE909" t="s">
        <v>2046</v>
      </c>
      <c r="AI909" t="s">
        <v>1761</v>
      </c>
      <c r="AL909" t="s">
        <v>3132</v>
      </c>
      <c r="AM909">
        <v>6</v>
      </c>
      <c r="AN909" t="s">
        <v>3133</v>
      </c>
      <c r="AO909" t="s">
        <v>2852</v>
      </c>
      <c r="AP909">
        <v>0</v>
      </c>
      <c r="AQ909" s="388">
        <v>44473</v>
      </c>
      <c r="AS909" t="s">
        <v>3186</v>
      </c>
      <c r="AT909" s="388">
        <v>44473</v>
      </c>
      <c r="AU909" t="s">
        <v>1756</v>
      </c>
      <c r="AV909" t="s">
        <v>1756</v>
      </c>
      <c r="AZ909" t="s">
        <v>1756</v>
      </c>
      <c r="BA909" t="s">
        <v>1767</v>
      </c>
      <c r="BB909" t="s">
        <v>3343</v>
      </c>
      <c r="BC909" t="s">
        <v>3344</v>
      </c>
      <c r="BD909" t="s">
        <v>826</v>
      </c>
      <c r="BE909" t="s">
        <v>1756</v>
      </c>
      <c r="BF909" t="s">
        <v>826</v>
      </c>
    </row>
    <row r="910" spans="1:58">
      <c r="A910" t="s">
        <v>829</v>
      </c>
      <c r="B910">
        <v>6</v>
      </c>
      <c r="C910">
        <v>0</v>
      </c>
      <c r="D910">
        <v>10055</v>
      </c>
      <c r="E910" t="s">
        <v>3338</v>
      </c>
      <c r="F910">
        <v>53510602</v>
      </c>
      <c r="G910" t="s">
        <v>2041</v>
      </c>
      <c r="H910">
        <v>0</v>
      </c>
      <c r="I910" t="s">
        <v>2062</v>
      </c>
      <c r="J910">
        <v>138.05000000000001</v>
      </c>
      <c r="K910">
        <v>33</v>
      </c>
      <c r="L910" t="s">
        <v>2063</v>
      </c>
      <c r="M910" t="s">
        <v>2064</v>
      </c>
      <c r="N910" t="s">
        <v>1757</v>
      </c>
      <c r="O910" t="s">
        <v>1756</v>
      </c>
      <c r="P910" t="s">
        <v>1756</v>
      </c>
      <c r="Q910" s="387">
        <v>4555.6499999999996</v>
      </c>
      <c r="R910">
        <v>592.23450000000003</v>
      </c>
      <c r="S910">
        <v>5147.8844999999992</v>
      </c>
      <c r="T910" s="388">
        <v>44468</v>
      </c>
      <c r="U910">
        <v>0</v>
      </c>
      <c r="V910" t="s">
        <v>832</v>
      </c>
      <c r="W910" s="388">
        <v>44477</v>
      </c>
      <c r="X910">
        <v>164</v>
      </c>
      <c r="Y910">
        <v>0</v>
      </c>
      <c r="Z910">
        <v>0</v>
      </c>
      <c r="AA910" t="s">
        <v>1758</v>
      </c>
      <c r="AB910" t="s">
        <v>826</v>
      </c>
      <c r="AD910" t="s">
        <v>2045</v>
      </c>
      <c r="AE910" t="s">
        <v>2046</v>
      </c>
      <c r="AI910" t="s">
        <v>1761</v>
      </c>
      <c r="AL910" t="s">
        <v>3132</v>
      </c>
      <c r="AM910">
        <v>6</v>
      </c>
      <c r="AN910" t="s">
        <v>3133</v>
      </c>
      <c r="AO910" t="s">
        <v>2852</v>
      </c>
      <c r="AP910">
        <v>0</v>
      </c>
      <c r="AQ910" s="388">
        <v>44473</v>
      </c>
      <c r="AS910" t="s">
        <v>3186</v>
      </c>
      <c r="AT910" s="388">
        <v>44473</v>
      </c>
      <c r="AU910" t="s">
        <v>1756</v>
      </c>
      <c r="AV910" t="s">
        <v>1756</v>
      </c>
      <c r="AZ910" t="s">
        <v>1756</v>
      </c>
      <c r="BA910" t="s">
        <v>1767</v>
      </c>
      <c r="BB910" t="s">
        <v>3345</v>
      </c>
      <c r="BC910" t="s">
        <v>3346</v>
      </c>
      <c r="BD910" t="s">
        <v>826</v>
      </c>
      <c r="BE910" t="s">
        <v>1756</v>
      </c>
      <c r="BF910" t="s">
        <v>826</v>
      </c>
    </row>
    <row r="911" spans="1:58">
      <c r="A911" t="s">
        <v>829</v>
      </c>
      <c r="B911">
        <v>6</v>
      </c>
      <c r="C911">
        <v>0</v>
      </c>
      <c r="D911">
        <v>10055</v>
      </c>
      <c r="E911" t="s">
        <v>3338</v>
      </c>
      <c r="F911">
        <v>53510602</v>
      </c>
      <c r="G911" t="s">
        <v>2041</v>
      </c>
      <c r="H911">
        <v>0</v>
      </c>
      <c r="I911" t="s">
        <v>2073</v>
      </c>
      <c r="J911">
        <v>243.75</v>
      </c>
      <c r="K911">
        <v>4</v>
      </c>
      <c r="L911" t="s">
        <v>1755</v>
      </c>
      <c r="M911" t="s">
        <v>2074</v>
      </c>
      <c r="N911" t="s">
        <v>1757</v>
      </c>
      <c r="O911" t="s">
        <v>1756</v>
      </c>
      <c r="P911" t="s">
        <v>1756</v>
      </c>
      <c r="Q911" s="387">
        <v>975</v>
      </c>
      <c r="R911">
        <v>126.75</v>
      </c>
      <c r="S911">
        <v>1101.75</v>
      </c>
      <c r="T911" s="388">
        <v>44468</v>
      </c>
      <c r="U911">
        <v>0</v>
      </c>
      <c r="V911" t="s">
        <v>832</v>
      </c>
      <c r="W911" s="388">
        <v>44477</v>
      </c>
      <c r="X911">
        <v>164</v>
      </c>
      <c r="Y911">
        <v>0</v>
      </c>
      <c r="Z911">
        <v>0</v>
      </c>
      <c r="AA911" t="s">
        <v>1758</v>
      </c>
      <c r="AB911" t="s">
        <v>826</v>
      </c>
      <c r="AD911" t="s">
        <v>2045</v>
      </c>
      <c r="AE911" t="s">
        <v>2046</v>
      </c>
      <c r="AI911" t="s">
        <v>1761</v>
      </c>
      <c r="AL911" t="s">
        <v>3132</v>
      </c>
      <c r="AM911">
        <v>6</v>
      </c>
      <c r="AN911" t="s">
        <v>3133</v>
      </c>
      <c r="AO911" t="s">
        <v>2852</v>
      </c>
      <c r="AP911">
        <v>0</v>
      </c>
      <c r="AQ911" s="388">
        <v>44473</v>
      </c>
      <c r="AS911" t="s">
        <v>3186</v>
      </c>
      <c r="AT911" s="388">
        <v>44473</v>
      </c>
      <c r="AU911" t="s">
        <v>1756</v>
      </c>
      <c r="AV911" t="s">
        <v>1756</v>
      </c>
      <c r="AZ911" t="s">
        <v>1756</v>
      </c>
      <c r="BA911" t="s">
        <v>1767</v>
      </c>
      <c r="BB911" t="s">
        <v>3347</v>
      </c>
      <c r="BC911" t="s">
        <v>3348</v>
      </c>
      <c r="BD911" t="s">
        <v>826</v>
      </c>
      <c r="BE911" t="s">
        <v>1756</v>
      </c>
      <c r="BF911" t="s">
        <v>826</v>
      </c>
    </row>
    <row r="912" spans="1:58">
      <c r="A912" t="s">
        <v>829</v>
      </c>
      <c r="B912">
        <v>6</v>
      </c>
      <c r="C912">
        <v>0</v>
      </c>
      <c r="D912">
        <v>10055</v>
      </c>
      <c r="E912" t="s">
        <v>3338</v>
      </c>
      <c r="F912">
        <v>53510602</v>
      </c>
      <c r="G912" t="s">
        <v>2041</v>
      </c>
      <c r="H912">
        <v>0</v>
      </c>
      <c r="I912" t="s">
        <v>3152</v>
      </c>
      <c r="J912">
        <v>18.45</v>
      </c>
      <c r="K912">
        <v>10</v>
      </c>
      <c r="L912" t="s">
        <v>1771</v>
      </c>
      <c r="M912" t="s">
        <v>3153</v>
      </c>
      <c r="N912" t="s">
        <v>1757</v>
      </c>
      <c r="O912" t="s">
        <v>1756</v>
      </c>
      <c r="P912" t="s">
        <v>1756</v>
      </c>
      <c r="Q912" s="387">
        <v>184.5</v>
      </c>
      <c r="R912">
        <v>23.984999999999999</v>
      </c>
      <c r="S912">
        <v>208.48499999999999</v>
      </c>
      <c r="T912" s="388">
        <v>44468</v>
      </c>
      <c r="U912">
        <v>0</v>
      </c>
      <c r="V912" t="s">
        <v>832</v>
      </c>
      <c r="W912" s="388">
        <v>44477</v>
      </c>
      <c r="X912">
        <v>164</v>
      </c>
      <c r="Y912">
        <v>0</v>
      </c>
      <c r="Z912">
        <v>0</v>
      </c>
      <c r="AA912" t="s">
        <v>1758</v>
      </c>
      <c r="AB912" t="s">
        <v>826</v>
      </c>
      <c r="AD912" t="s">
        <v>2045</v>
      </c>
      <c r="AE912" t="s">
        <v>2046</v>
      </c>
      <c r="AI912" t="s">
        <v>1761</v>
      </c>
      <c r="AL912" t="s">
        <v>3132</v>
      </c>
      <c r="AM912">
        <v>6</v>
      </c>
      <c r="AN912" t="s">
        <v>3133</v>
      </c>
      <c r="AO912" t="s">
        <v>2852</v>
      </c>
      <c r="AP912">
        <v>0</v>
      </c>
      <c r="AQ912" s="388">
        <v>44473</v>
      </c>
      <c r="AS912" t="s">
        <v>3186</v>
      </c>
      <c r="AT912" s="388">
        <v>44473</v>
      </c>
      <c r="AU912" t="s">
        <v>1756</v>
      </c>
      <c r="AV912" t="s">
        <v>1756</v>
      </c>
      <c r="AZ912" t="s">
        <v>1756</v>
      </c>
      <c r="BA912" t="s">
        <v>1767</v>
      </c>
      <c r="BB912" t="s">
        <v>3349</v>
      </c>
      <c r="BC912" t="s">
        <v>3350</v>
      </c>
      <c r="BD912" t="s">
        <v>826</v>
      </c>
      <c r="BE912" t="s">
        <v>1756</v>
      </c>
      <c r="BF912" t="s">
        <v>826</v>
      </c>
    </row>
    <row r="913" spans="1:58">
      <c r="A913" t="s">
        <v>829</v>
      </c>
      <c r="B913">
        <v>6</v>
      </c>
      <c r="C913">
        <v>0</v>
      </c>
      <c r="D913">
        <v>10055</v>
      </c>
      <c r="E913" t="s">
        <v>3338</v>
      </c>
      <c r="F913">
        <v>53510602</v>
      </c>
      <c r="G913" t="s">
        <v>2041</v>
      </c>
      <c r="H913">
        <v>0</v>
      </c>
      <c r="I913" t="s">
        <v>2083</v>
      </c>
      <c r="J913">
        <v>12.21</v>
      </c>
      <c r="K913">
        <v>11</v>
      </c>
      <c r="L913" t="s">
        <v>1771</v>
      </c>
      <c r="M913" t="s">
        <v>2084</v>
      </c>
      <c r="N913" t="s">
        <v>1757</v>
      </c>
      <c r="O913" t="s">
        <v>1756</v>
      </c>
      <c r="P913" t="s">
        <v>1756</v>
      </c>
      <c r="Q913" s="387">
        <v>134.31</v>
      </c>
      <c r="R913">
        <v>17.4603</v>
      </c>
      <c r="S913">
        <v>151.77029999999999</v>
      </c>
      <c r="T913" s="388">
        <v>44468</v>
      </c>
      <c r="U913">
        <v>0</v>
      </c>
      <c r="V913" t="s">
        <v>832</v>
      </c>
      <c r="W913" s="388">
        <v>44477</v>
      </c>
      <c r="X913">
        <v>164</v>
      </c>
      <c r="Y913">
        <v>0</v>
      </c>
      <c r="Z913">
        <v>0</v>
      </c>
      <c r="AA913" t="s">
        <v>1758</v>
      </c>
      <c r="AB913" t="s">
        <v>826</v>
      </c>
      <c r="AD913" t="s">
        <v>2045</v>
      </c>
      <c r="AE913" t="s">
        <v>2046</v>
      </c>
      <c r="AI913" t="s">
        <v>1761</v>
      </c>
      <c r="AL913" t="s">
        <v>3132</v>
      </c>
      <c r="AM913">
        <v>6</v>
      </c>
      <c r="AN913" t="s">
        <v>3133</v>
      </c>
      <c r="AO913" t="s">
        <v>2852</v>
      </c>
      <c r="AP913">
        <v>0</v>
      </c>
      <c r="AQ913" s="388">
        <v>44473</v>
      </c>
      <c r="AS913" t="s">
        <v>3186</v>
      </c>
      <c r="AT913" s="388">
        <v>44473</v>
      </c>
      <c r="AU913" t="s">
        <v>1756</v>
      </c>
      <c r="AV913" t="s">
        <v>1756</v>
      </c>
      <c r="AZ913" t="s">
        <v>1756</v>
      </c>
      <c r="BA913" t="s">
        <v>1767</v>
      </c>
      <c r="BB913" t="s">
        <v>3351</v>
      </c>
      <c r="BC913" t="s">
        <v>3352</v>
      </c>
      <c r="BD913" t="s">
        <v>826</v>
      </c>
      <c r="BE913" t="s">
        <v>1756</v>
      </c>
      <c r="BF913" t="s">
        <v>826</v>
      </c>
    </row>
    <row r="914" spans="1:58">
      <c r="A914" t="s">
        <v>829</v>
      </c>
      <c r="B914">
        <v>6</v>
      </c>
      <c r="C914">
        <v>0</v>
      </c>
      <c r="D914">
        <v>10055</v>
      </c>
      <c r="E914" t="s">
        <v>3338</v>
      </c>
      <c r="F914">
        <v>53510602</v>
      </c>
      <c r="G914" t="s">
        <v>2041</v>
      </c>
      <c r="H914">
        <v>0</v>
      </c>
      <c r="I914" t="s">
        <v>2083</v>
      </c>
      <c r="J914">
        <v>12.21</v>
      </c>
      <c r="K914">
        <v>11</v>
      </c>
      <c r="L914" t="s">
        <v>1771</v>
      </c>
      <c r="M914" t="s">
        <v>2084</v>
      </c>
      <c r="N914" t="s">
        <v>1757</v>
      </c>
      <c r="O914" t="s">
        <v>1756</v>
      </c>
      <c r="P914" t="s">
        <v>1756</v>
      </c>
      <c r="Q914" s="387">
        <v>134.31</v>
      </c>
      <c r="R914">
        <v>17.4603</v>
      </c>
      <c r="S914">
        <v>151.77029999999999</v>
      </c>
      <c r="T914" s="388">
        <v>44468</v>
      </c>
      <c r="U914">
        <v>0</v>
      </c>
      <c r="V914" t="s">
        <v>832</v>
      </c>
      <c r="W914" s="388">
        <v>44477</v>
      </c>
      <c r="X914">
        <v>164</v>
      </c>
      <c r="Y914">
        <v>0</v>
      </c>
      <c r="Z914">
        <v>0</v>
      </c>
      <c r="AA914" t="s">
        <v>1758</v>
      </c>
      <c r="AB914" t="s">
        <v>826</v>
      </c>
      <c r="AD914" t="s">
        <v>2045</v>
      </c>
      <c r="AE914" t="s">
        <v>2046</v>
      </c>
      <c r="AI914" t="s">
        <v>1761</v>
      </c>
      <c r="AL914" t="s">
        <v>3132</v>
      </c>
      <c r="AM914">
        <v>6</v>
      </c>
      <c r="AN914" t="s">
        <v>3133</v>
      </c>
      <c r="AO914" t="s">
        <v>2852</v>
      </c>
      <c r="AP914">
        <v>0</v>
      </c>
      <c r="AQ914" s="388">
        <v>44473</v>
      </c>
      <c r="AS914" t="s">
        <v>3186</v>
      </c>
      <c r="AT914" s="388">
        <v>44473</v>
      </c>
      <c r="AU914" t="s">
        <v>1756</v>
      </c>
      <c r="AV914" t="s">
        <v>1756</v>
      </c>
      <c r="AZ914" t="s">
        <v>1756</v>
      </c>
      <c r="BA914" t="s">
        <v>1767</v>
      </c>
      <c r="BB914" t="s">
        <v>3351</v>
      </c>
      <c r="BC914" t="s">
        <v>3352</v>
      </c>
      <c r="BD914" t="s">
        <v>826</v>
      </c>
      <c r="BE914" t="s">
        <v>1756</v>
      </c>
      <c r="BF914" t="s">
        <v>826</v>
      </c>
    </row>
    <row r="915" spans="1:58">
      <c r="A915" t="s">
        <v>829</v>
      </c>
      <c r="B915">
        <v>6</v>
      </c>
      <c r="C915">
        <v>0</v>
      </c>
      <c r="D915">
        <v>10055</v>
      </c>
      <c r="E915" t="s">
        <v>3338</v>
      </c>
      <c r="F915">
        <v>53510602</v>
      </c>
      <c r="G915" t="s">
        <v>2041</v>
      </c>
      <c r="H915">
        <v>0</v>
      </c>
      <c r="I915" t="s">
        <v>2089</v>
      </c>
      <c r="J915">
        <v>146.96</v>
      </c>
      <c r="K915">
        <v>11</v>
      </c>
      <c r="L915" t="s">
        <v>2063</v>
      </c>
      <c r="M915" t="s">
        <v>2090</v>
      </c>
      <c r="N915" t="s">
        <v>1757</v>
      </c>
      <c r="O915" t="s">
        <v>1756</v>
      </c>
      <c r="P915" t="s">
        <v>1756</v>
      </c>
      <c r="Q915" s="387">
        <v>1616.56</v>
      </c>
      <c r="R915">
        <v>210.15280000000001</v>
      </c>
      <c r="S915">
        <v>1826.7127999999998</v>
      </c>
      <c r="T915" s="388">
        <v>44468</v>
      </c>
      <c r="U915">
        <v>0</v>
      </c>
      <c r="V915" t="s">
        <v>832</v>
      </c>
      <c r="W915" s="388">
        <v>44477</v>
      </c>
      <c r="X915">
        <v>164</v>
      </c>
      <c r="Y915">
        <v>0</v>
      </c>
      <c r="Z915">
        <v>0</v>
      </c>
      <c r="AA915" t="s">
        <v>1758</v>
      </c>
      <c r="AB915" t="s">
        <v>826</v>
      </c>
      <c r="AD915" t="s">
        <v>2045</v>
      </c>
      <c r="AE915" t="s">
        <v>2046</v>
      </c>
      <c r="AI915" t="s">
        <v>1761</v>
      </c>
      <c r="AL915" t="s">
        <v>3132</v>
      </c>
      <c r="AM915">
        <v>6</v>
      </c>
      <c r="AN915" t="s">
        <v>3133</v>
      </c>
      <c r="AO915" t="s">
        <v>2852</v>
      </c>
      <c r="AP915">
        <v>0</v>
      </c>
      <c r="AQ915" s="388">
        <v>44473</v>
      </c>
      <c r="AS915" t="s">
        <v>3186</v>
      </c>
      <c r="AT915" s="388">
        <v>44473</v>
      </c>
      <c r="AU915" t="s">
        <v>1756</v>
      </c>
      <c r="AV915" t="s">
        <v>1756</v>
      </c>
      <c r="AZ915" t="s">
        <v>1756</v>
      </c>
      <c r="BA915" t="s">
        <v>1767</v>
      </c>
      <c r="BB915" t="s">
        <v>3353</v>
      </c>
      <c r="BC915" t="s">
        <v>3354</v>
      </c>
      <c r="BD915" t="s">
        <v>826</v>
      </c>
      <c r="BE915" t="s">
        <v>1756</v>
      </c>
      <c r="BF915" t="s">
        <v>826</v>
      </c>
    </row>
    <row r="916" spans="1:58">
      <c r="A916" t="s">
        <v>829</v>
      </c>
      <c r="B916">
        <v>6</v>
      </c>
      <c r="C916">
        <v>0</v>
      </c>
      <c r="D916">
        <v>10055</v>
      </c>
      <c r="E916" t="s">
        <v>3338</v>
      </c>
      <c r="F916">
        <v>53510602</v>
      </c>
      <c r="G916" t="s">
        <v>2041</v>
      </c>
      <c r="H916">
        <v>0</v>
      </c>
      <c r="I916" t="s">
        <v>2095</v>
      </c>
      <c r="J916">
        <v>138.44999999999999</v>
      </c>
      <c r="K916">
        <v>11</v>
      </c>
      <c r="L916" t="s">
        <v>2063</v>
      </c>
      <c r="M916" t="s">
        <v>2096</v>
      </c>
      <c r="N916" t="s">
        <v>1757</v>
      </c>
      <c r="O916" t="s">
        <v>1756</v>
      </c>
      <c r="P916" t="s">
        <v>1756</v>
      </c>
      <c r="Q916" s="387">
        <v>1522.95</v>
      </c>
      <c r="R916">
        <v>197.98350000000002</v>
      </c>
      <c r="S916">
        <v>1720.9334999999999</v>
      </c>
      <c r="T916" s="388">
        <v>44468</v>
      </c>
      <c r="U916">
        <v>0</v>
      </c>
      <c r="V916" t="s">
        <v>832</v>
      </c>
      <c r="W916" s="388">
        <v>44477</v>
      </c>
      <c r="X916">
        <v>164</v>
      </c>
      <c r="Y916">
        <v>0</v>
      </c>
      <c r="Z916">
        <v>0</v>
      </c>
      <c r="AA916" t="s">
        <v>1758</v>
      </c>
      <c r="AB916" t="s">
        <v>826</v>
      </c>
      <c r="AD916" t="s">
        <v>2045</v>
      </c>
      <c r="AE916" t="s">
        <v>2046</v>
      </c>
      <c r="AI916" t="s">
        <v>1761</v>
      </c>
      <c r="AL916" t="s">
        <v>3132</v>
      </c>
      <c r="AM916">
        <v>6</v>
      </c>
      <c r="AN916" t="s">
        <v>3133</v>
      </c>
      <c r="AO916" t="s">
        <v>2852</v>
      </c>
      <c r="AP916">
        <v>0</v>
      </c>
      <c r="AQ916" s="388">
        <v>44473</v>
      </c>
      <c r="AS916" t="s">
        <v>3186</v>
      </c>
      <c r="AT916" s="388">
        <v>44473</v>
      </c>
      <c r="AU916" t="s">
        <v>1756</v>
      </c>
      <c r="AV916" t="s">
        <v>1756</v>
      </c>
      <c r="AZ916" t="s">
        <v>1756</v>
      </c>
      <c r="BA916" t="s">
        <v>1767</v>
      </c>
      <c r="BB916" t="s">
        <v>3355</v>
      </c>
      <c r="BC916" t="s">
        <v>3356</v>
      </c>
      <c r="BD916" t="s">
        <v>826</v>
      </c>
      <c r="BE916" t="s">
        <v>1756</v>
      </c>
      <c r="BF916" t="s">
        <v>826</v>
      </c>
    </row>
    <row r="917" spans="1:58">
      <c r="A917" t="s">
        <v>829</v>
      </c>
      <c r="B917">
        <v>6</v>
      </c>
      <c r="C917">
        <v>0</v>
      </c>
      <c r="D917">
        <v>10055</v>
      </c>
      <c r="E917" t="s">
        <v>3338</v>
      </c>
      <c r="F917">
        <v>53510602</v>
      </c>
      <c r="G917" t="s">
        <v>2041</v>
      </c>
      <c r="H917">
        <v>0</v>
      </c>
      <c r="I917" t="s">
        <v>2247</v>
      </c>
      <c r="J917">
        <v>131.47999999999999</v>
      </c>
      <c r="K917">
        <v>11</v>
      </c>
      <c r="L917" t="s">
        <v>2063</v>
      </c>
      <c r="M917" t="s">
        <v>2248</v>
      </c>
      <c r="N917" t="s">
        <v>1757</v>
      </c>
      <c r="O917" t="s">
        <v>1756</v>
      </c>
      <c r="P917" t="s">
        <v>1756</v>
      </c>
      <c r="Q917" s="387">
        <v>1446.28</v>
      </c>
      <c r="R917">
        <v>188.0164</v>
      </c>
      <c r="S917">
        <v>1634.2963999999997</v>
      </c>
      <c r="T917" s="388">
        <v>44468</v>
      </c>
      <c r="U917">
        <v>0</v>
      </c>
      <c r="V917" t="s">
        <v>832</v>
      </c>
      <c r="W917" s="388">
        <v>44477</v>
      </c>
      <c r="X917">
        <v>164</v>
      </c>
      <c r="Y917">
        <v>0</v>
      </c>
      <c r="Z917">
        <v>0</v>
      </c>
      <c r="AA917" t="s">
        <v>1758</v>
      </c>
      <c r="AB917" t="s">
        <v>826</v>
      </c>
      <c r="AD917" t="s">
        <v>2045</v>
      </c>
      <c r="AE917" t="s">
        <v>2046</v>
      </c>
      <c r="AI917" t="s">
        <v>1761</v>
      </c>
      <c r="AL917" t="s">
        <v>3132</v>
      </c>
      <c r="AM917">
        <v>6</v>
      </c>
      <c r="AN917" t="s">
        <v>3133</v>
      </c>
      <c r="AO917" t="s">
        <v>2852</v>
      </c>
      <c r="AP917">
        <v>0</v>
      </c>
      <c r="AQ917" s="388">
        <v>44473</v>
      </c>
      <c r="AS917" t="s">
        <v>3186</v>
      </c>
      <c r="AT917" s="388">
        <v>44473</v>
      </c>
      <c r="AU917" t="s">
        <v>1756</v>
      </c>
      <c r="AV917" t="s">
        <v>1756</v>
      </c>
      <c r="AZ917" t="s">
        <v>1756</v>
      </c>
      <c r="BA917" t="s">
        <v>1767</v>
      </c>
      <c r="BB917" t="s">
        <v>3357</v>
      </c>
      <c r="BC917" t="s">
        <v>3358</v>
      </c>
      <c r="BD917" t="s">
        <v>826</v>
      </c>
      <c r="BE917" t="s">
        <v>1756</v>
      </c>
      <c r="BF917" t="s">
        <v>826</v>
      </c>
    </row>
    <row r="918" spans="1:58">
      <c r="A918" t="s">
        <v>829</v>
      </c>
      <c r="B918">
        <v>6</v>
      </c>
      <c r="C918">
        <v>0</v>
      </c>
      <c r="D918">
        <v>10054</v>
      </c>
      <c r="E918" t="s">
        <v>3359</v>
      </c>
      <c r="F918">
        <v>53510602</v>
      </c>
      <c r="G918" t="s">
        <v>2041</v>
      </c>
      <c r="H918">
        <v>0</v>
      </c>
      <c r="I918" t="s">
        <v>2052</v>
      </c>
      <c r="J918">
        <v>75</v>
      </c>
      <c r="K918">
        <v>36</v>
      </c>
      <c r="L918" t="s">
        <v>1771</v>
      </c>
      <c r="M918" t="s">
        <v>1756</v>
      </c>
      <c r="N918" t="s">
        <v>1756</v>
      </c>
      <c r="O918" t="s">
        <v>2053</v>
      </c>
      <c r="P918" t="s">
        <v>1757</v>
      </c>
      <c r="Q918" s="387">
        <v>2700</v>
      </c>
      <c r="R918">
        <v>351</v>
      </c>
      <c r="S918">
        <v>3050.9999999999995</v>
      </c>
      <c r="T918" s="388">
        <v>44465</v>
      </c>
      <c r="U918">
        <v>0</v>
      </c>
      <c r="V918" t="s">
        <v>832</v>
      </c>
      <c r="W918" s="388">
        <v>44477</v>
      </c>
      <c r="X918">
        <v>164</v>
      </c>
      <c r="Y918">
        <v>0</v>
      </c>
      <c r="Z918">
        <v>0</v>
      </c>
      <c r="AA918" t="s">
        <v>1758</v>
      </c>
      <c r="AB918" t="s">
        <v>826</v>
      </c>
      <c r="AD918" t="s">
        <v>2045</v>
      </c>
      <c r="AE918" t="s">
        <v>2046</v>
      </c>
      <c r="AI918" t="s">
        <v>1761</v>
      </c>
      <c r="AL918" t="s">
        <v>3165</v>
      </c>
      <c r="AM918">
        <v>6</v>
      </c>
      <c r="AN918" t="s">
        <v>3166</v>
      </c>
      <c r="AO918" t="s">
        <v>2875</v>
      </c>
      <c r="AP918">
        <v>0</v>
      </c>
      <c r="AQ918" s="388">
        <v>44473</v>
      </c>
      <c r="AS918" t="s">
        <v>3186</v>
      </c>
      <c r="AT918" s="388">
        <v>44477</v>
      </c>
      <c r="AU918" t="s">
        <v>1756</v>
      </c>
      <c r="AV918" t="s">
        <v>1756</v>
      </c>
      <c r="AZ918" t="s">
        <v>1756</v>
      </c>
      <c r="BA918" t="s">
        <v>1767</v>
      </c>
      <c r="BB918" t="s">
        <v>3360</v>
      </c>
      <c r="BC918" t="s">
        <v>3361</v>
      </c>
      <c r="BD918" t="s">
        <v>826</v>
      </c>
      <c r="BE918" t="s">
        <v>1756</v>
      </c>
      <c r="BF918" t="s">
        <v>826</v>
      </c>
    </row>
    <row r="919" spans="1:58">
      <c r="A919" t="s">
        <v>829</v>
      </c>
      <c r="B919">
        <v>6</v>
      </c>
      <c r="C919">
        <v>0</v>
      </c>
      <c r="D919">
        <v>10054</v>
      </c>
      <c r="E919" t="s">
        <v>3359</v>
      </c>
      <c r="F919">
        <v>53510602</v>
      </c>
      <c r="G919" t="s">
        <v>2041</v>
      </c>
      <c r="H919">
        <v>0</v>
      </c>
      <c r="I919" t="s">
        <v>2056</v>
      </c>
      <c r="J919">
        <v>210</v>
      </c>
      <c r="K919">
        <v>3</v>
      </c>
      <c r="L919" t="s">
        <v>1755</v>
      </c>
      <c r="M919" t="s">
        <v>1756</v>
      </c>
      <c r="N919" t="s">
        <v>1756</v>
      </c>
      <c r="P919" t="s">
        <v>1757</v>
      </c>
      <c r="Q919" s="387">
        <v>630</v>
      </c>
      <c r="R919">
        <v>81.900000000000006</v>
      </c>
      <c r="S919">
        <v>711.9</v>
      </c>
      <c r="T919" s="388">
        <v>44465</v>
      </c>
      <c r="U919">
        <v>0</v>
      </c>
      <c r="V919" t="s">
        <v>832</v>
      </c>
      <c r="W919" s="388">
        <v>44477</v>
      </c>
      <c r="X919">
        <v>164</v>
      </c>
      <c r="Y919">
        <v>0</v>
      </c>
      <c r="Z919">
        <v>0</v>
      </c>
      <c r="AA919" t="s">
        <v>1758</v>
      </c>
      <c r="AB919" t="s">
        <v>826</v>
      </c>
      <c r="AD919" t="s">
        <v>2045</v>
      </c>
      <c r="AE919" t="s">
        <v>2046</v>
      </c>
      <c r="AI919" t="s">
        <v>1761</v>
      </c>
      <c r="AL919" t="s">
        <v>3165</v>
      </c>
      <c r="AM919">
        <v>6</v>
      </c>
      <c r="AN919" t="s">
        <v>3166</v>
      </c>
      <c r="AO919" t="s">
        <v>2875</v>
      </c>
      <c r="AP919">
        <v>0</v>
      </c>
      <c r="AQ919" s="388">
        <v>44473</v>
      </c>
      <c r="AS919" t="s">
        <v>3186</v>
      </c>
      <c r="AT919" s="388">
        <v>44477</v>
      </c>
      <c r="AU919" t="s">
        <v>1756</v>
      </c>
      <c r="AV919" t="s">
        <v>1756</v>
      </c>
      <c r="AZ919" t="s">
        <v>1756</v>
      </c>
      <c r="BA919" t="s">
        <v>1767</v>
      </c>
      <c r="BB919" t="s">
        <v>3362</v>
      </c>
      <c r="BC919" t="s">
        <v>3363</v>
      </c>
      <c r="BD919" t="s">
        <v>826</v>
      </c>
      <c r="BE919" t="s">
        <v>1756</v>
      </c>
      <c r="BF919" t="s">
        <v>826</v>
      </c>
    </row>
    <row r="920" spans="1:58">
      <c r="A920" t="s">
        <v>829</v>
      </c>
      <c r="B920">
        <v>6</v>
      </c>
      <c r="C920">
        <v>0</v>
      </c>
      <c r="D920">
        <v>10054</v>
      </c>
      <c r="E920" t="s">
        <v>3359</v>
      </c>
      <c r="F920">
        <v>53510602</v>
      </c>
      <c r="G920" t="s">
        <v>2041</v>
      </c>
      <c r="H920">
        <v>0</v>
      </c>
      <c r="I920" t="s">
        <v>2073</v>
      </c>
      <c r="J920">
        <v>243.75</v>
      </c>
      <c r="K920">
        <v>2</v>
      </c>
      <c r="L920" t="s">
        <v>1755</v>
      </c>
      <c r="M920" t="s">
        <v>2074</v>
      </c>
      <c r="N920" t="s">
        <v>1757</v>
      </c>
      <c r="O920" t="s">
        <v>1756</v>
      </c>
      <c r="P920" t="s">
        <v>1756</v>
      </c>
      <c r="Q920" s="387">
        <v>487.5</v>
      </c>
      <c r="R920">
        <v>63.375</v>
      </c>
      <c r="S920">
        <v>550.875</v>
      </c>
      <c r="T920" s="388">
        <v>44465</v>
      </c>
      <c r="U920">
        <v>0</v>
      </c>
      <c r="V920" t="s">
        <v>832</v>
      </c>
      <c r="W920" s="388">
        <v>44477</v>
      </c>
      <c r="X920">
        <v>164</v>
      </c>
      <c r="Y920">
        <v>0</v>
      </c>
      <c r="Z920">
        <v>0</v>
      </c>
      <c r="AA920" t="s">
        <v>1758</v>
      </c>
      <c r="AB920" t="s">
        <v>826</v>
      </c>
      <c r="AD920" t="s">
        <v>2045</v>
      </c>
      <c r="AE920" t="s">
        <v>2046</v>
      </c>
      <c r="AI920" t="s">
        <v>1761</v>
      </c>
      <c r="AL920" t="s">
        <v>3165</v>
      </c>
      <c r="AM920">
        <v>6</v>
      </c>
      <c r="AN920" t="s">
        <v>3166</v>
      </c>
      <c r="AO920" t="s">
        <v>2875</v>
      </c>
      <c r="AP920">
        <v>0</v>
      </c>
      <c r="AQ920" s="388">
        <v>44473</v>
      </c>
      <c r="AS920" t="s">
        <v>3186</v>
      </c>
      <c r="AT920" s="388">
        <v>44477</v>
      </c>
      <c r="AU920" t="s">
        <v>1756</v>
      </c>
      <c r="AV920" t="s">
        <v>1756</v>
      </c>
      <c r="AZ920" t="s">
        <v>1756</v>
      </c>
      <c r="BA920" t="s">
        <v>1767</v>
      </c>
      <c r="BB920" t="s">
        <v>3364</v>
      </c>
      <c r="BC920" t="s">
        <v>3365</v>
      </c>
      <c r="BD920" t="s">
        <v>826</v>
      </c>
      <c r="BE920" t="s">
        <v>1756</v>
      </c>
      <c r="BF920" t="s">
        <v>826</v>
      </c>
    </row>
    <row r="921" spans="1:58">
      <c r="A921" t="s">
        <v>829</v>
      </c>
      <c r="B921">
        <v>6</v>
      </c>
      <c r="C921">
        <v>0</v>
      </c>
      <c r="D921">
        <v>10054</v>
      </c>
      <c r="E921" t="s">
        <v>3359</v>
      </c>
      <c r="F921">
        <v>53510602</v>
      </c>
      <c r="G921" t="s">
        <v>2041</v>
      </c>
      <c r="H921">
        <v>0</v>
      </c>
      <c r="I921" t="s">
        <v>2083</v>
      </c>
      <c r="J921">
        <v>12.21</v>
      </c>
      <c r="K921">
        <v>11</v>
      </c>
      <c r="L921" t="s">
        <v>1771</v>
      </c>
      <c r="M921" t="s">
        <v>2084</v>
      </c>
      <c r="N921" t="s">
        <v>1757</v>
      </c>
      <c r="O921" t="s">
        <v>1756</v>
      </c>
      <c r="P921" t="s">
        <v>1756</v>
      </c>
      <c r="Q921" s="387">
        <v>134.31</v>
      </c>
      <c r="R921">
        <v>17.4603</v>
      </c>
      <c r="S921">
        <v>151.77029999999999</v>
      </c>
      <c r="T921" s="388">
        <v>44465</v>
      </c>
      <c r="U921">
        <v>0</v>
      </c>
      <c r="V921" t="s">
        <v>832</v>
      </c>
      <c r="W921" s="388">
        <v>44477</v>
      </c>
      <c r="X921">
        <v>164</v>
      </c>
      <c r="Y921">
        <v>0</v>
      </c>
      <c r="Z921">
        <v>0</v>
      </c>
      <c r="AA921" t="s">
        <v>1758</v>
      </c>
      <c r="AB921" t="s">
        <v>826</v>
      </c>
      <c r="AD921" t="s">
        <v>2045</v>
      </c>
      <c r="AE921" t="s">
        <v>2046</v>
      </c>
      <c r="AI921" t="s">
        <v>1761</v>
      </c>
      <c r="AL921" t="s">
        <v>3165</v>
      </c>
      <c r="AM921">
        <v>6</v>
      </c>
      <c r="AN921" t="s">
        <v>3166</v>
      </c>
      <c r="AO921" t="s">
        <v>2875</v>
      </c>
      <c r="AP921">
        <v>0</v>
      </c>
      <c r="AQ921" s="388">
        <v>44473</v>
      </c>
      <c r="AS921" t="s">
        <v>3186</v>
      </c>
      <c r="AT921" s="388">
        <v>44477</v>
      </c>
      <c r="AU921" t="s">
        <v>1756</v>
      </c>
      <c r="AV921" t="s">
        <v>1756</v>
      </c>
      <c r="AZ921" t="s">
        <v>1756</v>
      </c>
      <c r="BA921" t="s">
        <v>1767</v>
      </c>
      <c r="BB921" t="s">
        <v>3366</v>
      </c>
      <c r="BC921" t="s">
        <v>3367</v>
      </c>
      <c r="BD921" t="s">
        <v>826</v>
      </c>
      <c r="BE921" t="s">
        <v>1756</v>
      </c>
      <c r="BF921" t="s">
        <v>826</v>
      </c>
    </row>
    <row r="922" spans="1:58">
      <c r="A922" t="s">
        <v>829</v>
      </c>
      <c r="B922">
        <v>6</v>
      </c>
      <c r="C922">
        <v>0</v>
      </c>
      <c r="D922">
        <v>10054</v>
      </c>
      <c r="E922" t="s">
        <v>3359</v>
      </c>
      <c r="F922">
        <v>53510602</v>
      </c>
      <c r="G922" t="s">
        <v>2041</v>
      </c>
      <c r="H922">
        <v>0</v>
      </c>
      <c r="I922" t="s">
        <v>2089</v>
      </c>
      <c r="J922">
        <v>146.96</v>
      </c>
      <c r="K922">
        <v>10</v>
      </c>
      <c r="L922" t="s">
        <v>2063</v>
      </c>
      <c r="M922" t="s">
        <v>2090</v>
      </c>
      <c r="N922" t="s">
        <v>1757</v>
      </c>
      <c r="O922" t="s">
        <v>1756</v>
      </c>
      <c r="P922" t="s">
        <v>1756</v>
      </c>
      <c r="Q922" s="387">
        <v>1469.6</v>
      </c>
      <c r="R922">
        <v>191.048</v>
      </c>
      <c r="S922">
        <v>1660.6479999999997</v>
      </c>
      <c r="T922" s="388">
        <v>44465</v>
      </c>
      <c r="U922">
        <v>0</v>
      </c>
      <c r="V922" t="s">
        <v>832</v>
      </c>
      <c r="W922" s="388">
        <v>44477</v>
      </c>
      <c r="X922">
        <v>164</v>
      </c>
      <c r="Y922">
        <v>0</v>
      </c>
      <c r="Z922">
        <v>0</v>
      </c>
      <c r="AA922" t="s">
        <v>1758</v>
      </c>
      <c r="AB922" t="s">
        <v>826</v>
      </c>
      <c r="AD922" t="s">
        <v>2045</v>
      </c>
      <c r="AE922" t="s">
        <v>2046</v>
      </c>
      <c r="AI922" t="s">
        <v>1761</v>
      </c>
      <c r="AL922" t="s">
        <v>3165</v>
      </c>
      <c r="AM922">
        <v>6</v>
      </c>
      <c r="AN922" t="s">
        <v>3166</v>
      </c>
      <c r="AO922" t="s">
        <v>2875</v>
      </c>
      <c r="AP922">
        <v>0</v>
      </c>
      <c r="AQ922" s="388">
        <v>44473</v>
      </c>
      <c r="AS922" t="s">
        <v>3186</v>
      </c>
      <c r="AT922" s="388">
        <v>44477</v>
      </c>
      <c r="AU922" t="s">
        <v>1756</v>
      </c>
      <c r="AV922" t="s">
        <v>1756</v>
      </c>
      <c r="AZ922" t="s">
        <v>1756</v>
      </c>
      <c r="BA922" t="s">
        <v>1767</v>
      </c>
      <c r="BB922" t="s">
        <v>3368</v>
      </c>
      <c r="BC922" t="s">
        <v>3369</v>
      </c>
      <c r="BD922" t="s">
        <v>826</v>
      </c>
      <c r="BE922" t="s">
        <v>1756</v>
      </c>
      <c r="BF922" t="s">
        <v>826</v>
      </c>
    </row>
    <row r="923" spans="1:58">
      <c r="A923" t="s">
        <v>829</v>
      </c>
      <c r="B923">
        <v>6</v>
      </c>
      <c r="C923">
        <v>0</v>
      </c>
      <c r="D923">
        <v>10054</v>
      </c>
      <c r="E923" t="s">
        <v>3359</v>
      </c>
      <c r="F923">
        <v>53510602</v>
      </c>
      <c r="G923" t="s">
        <v>2041</v>
      </c>
      <c r="H923">
        <v>0</v>
      </c>
      <c r="I923" t="s">
        <v>2095</v>
      </c>
      <c r="J923">
        <v>138.44999999999999</v>
      </c>
      <c r="K923">
        <v>11</v>
      </c>
      <c r="L923" t="s">
        <v>2063</v>
      </c>
      <c r="M923" t="s">
        <v>2096</v>
      </c>
      <c r="N923" t="s">
        <v>1757</v>
      </c>
      <c r="O923" t="s">
        <v>1756</v>
      </c>
      <c r="P923" t="s">
        <v>1756</v>
      </c>
      <c r="Q923" s="387">
        <v>1522.95</v>
      </c>
      <c r="R923">
        <v>197.98350000000002</v>
      </c>
      <c r="S923">
        <v>1720.9334999999999</v>
      </c>
      <c r="T923" s="388">
        <v>44465</v>
      </c>
      <c r="U923">
        <v>0</v>
      </c>
      <c r="V923" t="s">
        <v>832</v>
      </c>
      <c r="W923" s="388">
        <v>44477</v>
      </c>
      <c r="X923">
        <v>164</v>
      </c>
      <c r="Y923">
        <v>0</v>
      </c>
      <c r="Z923">
        <v>0</v>
      </c>
      <c r="AA923" t="s">
        <v>1758</v>
      </c>
      <c r="AB923" t="s">
        <v>826</v>
      </c>
      <c r="AD923" t="s">
        <v>2045</v>
      </c>
      <c r="AE923" t="s">
        <v>2046</v>
      </c>
      <c r="AI923" t="s">
        <v>1761</v>
      </c>
      <c r="AL923" t="s">
        <v>3165</v>
      </c>
      <c r="AM923">
        <v>6</v>
      </c>
      <c r="AN923" t="s">
        <v>3166</v>
      </c>
      <c r="AO923" t="s">
        <v>2875</v>
      </c>
      <c r="AP923">
        <v>0</v>
      </c>
      <c r="AQ923" s="388">
        <v>44473</v>
      </c>
      <c r="AS923" t="s">
        <v>3186</v>
      </c>
      <c r="AT923" s="388">
        <v>44477</v>
      </c>
      <c r="AU923" t="s">
        <v>1756</v>
      </c>
      <c r="AV923" t="s">
        <v>1756</v>
      </c>
      <c r="AZ923" t="s">
        <v>1756</v>
      </c>
      <c r="BA923" t="s">
        <v>1767</v>
      </c>
      <c r="BB923" t="s">
        <v>3370</v>
      </c>
      <c r="BC923" t="s">
        <v>3371</v>
      </c>
      <c r="BD923" t="s">
        <v>826</v>
      </c>
      <c r="BE923" t="s">
        <v>1756</v>
      </c>
      <c r="BF923" t="s">
        <v>826</v>
      </c>
    </row>
    <row r="924" spans="1:58">
      <c r="A924" t="s">
        <v>829</v>
      </c>
      <c r="B924">
        <v>6</v>
      </c>
      <c r="C924">
        <v>0</v>
      </c>
      <c r="D924">
        <v>10054</v>
      </c>
      <c r="E924" t="s">
        <v>3359</v>
      </c>
      <c r="F924">
        <v>53510602</v>
      </c>
      <c r="G924" t="s">
        <v>2041</v>
      </c>
      <c r="H924">
        <v>0</v>
      </c>
      <c r="I924" t="s">
        <v>2247</v>
      </c>
      <c r="J924">
        <v>131.47999999999999</v>
      </c>
      <c r="K924">
        <v>11</v>
      </c>
      <c r="L924" t="s">
        <v>2063</v>
      </c>
      <c r="M924" t="s">
        <v>2248</v>
      </c>
      <c r="N924" t="s">
        <v>1757</v>
      </c>
      <c r="O924" t="s">
        <v>1756</v>
      </c>
      <c r="P924" t="s">
        <v>1756</v>
      </c>
      <c r="Q924" s="387">
        <v>1446.28</v>
      </c>
      <c r="R924">
        <v>188.0164</v>
      </c>
      <c r="S924">
        <v>1634.2963999999997</v>
      </c>
      <c r="T924" s="388">
        <v>44465</v>
      </c>
      <c r="U924">
        <v>0</v>
      </c>
      <c r="V924" t="s">
        <v>832</v>
      </c>
      <c r="W924" s="388">
        <v>44477</v>
      </c>
      <c r="X924">
        <v>164</v>
      </c>
      <c r="Y924">
        <v>0</v>
      </c>
      <c r="Z924">
        <v>0</v>
      </c>
      <c r="AA924" t="s">
        <v>1758</v>
      </c>
      <c r="AB924" t="s">
        <v>826</v>
      </c>
      <c r="AD924" t="s">
        <v>2045</v>
      </c>
      <c r="AE924" t="s">
        <v>2046</v>
      </c>
      <c r="AI924" t="s">
        <v>1761</v>
      </c>
      <c r="AL924" t="s">
        <v>3165</v>
      </c>
      <c r="AM924">
        <v>6</v>
      </c>
      <c r="AN924" t="s">
        <v>3166</v>
      </c>
      <c r="AO924" t="s">
        <v>2875</v>
      </c>
      <c r="AP924">
        <v>0</v>
      </c>
      <c r="AQ924" s="388">
        <v>44473</v>
      </c>
      <c r="AS924" t="s">
        <v>3186</v>
      </c>
      <c r="AT924" s="388">
        <v>44477</v>
      </c>
      <c r="AU924" t="s">
        <v>1756</v>
      </c>
      <c r="AV924" t="s">
        <v>1756</v>
      </c>
      <c r="AZ924" t="s">
        <v>1756</v>
      </c>
      <c r="BA924" t="s">
        <v>1767</v>
      </c>
      <c r="BB924" t="s">
        <v>3372</v>
      </c>
      <c r="BC924" t="s">
        <v>3373</v>
      </c>
      <c r="BD924" t="s">
        <v>826</v>
      </c>
      <c r="BE924" t="s">
        <v>1756</v>
      </c>
      <c r="BF924" t="s">
        <v>826</v>
      </c>
    </row>
    <row r="925" spans="1:58">
      <c r="A925" t="s">
        <v>829</v>
      </c>
      <c r="B925">
        <v>6</v>
      </c>
      <c r="C925">
        <v>0</v>
      </c>
      <c r="D925">
        <v>10060</v>
      </c>
      <c r="E925" t="s">
        <v>3374</v>
      </c>
      <c r="F925">
        <v>53510602</v>
      </c>
      <c r="G925" t="s">
        <v>2041</v>
      </c>
      <c r="H925">
        <v>0</v>
      </c>
      <c r="I925" t="s">
        <v>2042</v>
      </c>
      <c r="J925">
        <v>60</v>
      </c>
      <c r="K925">
        <v>24</v>
      </c>
      <c r="L925" t="s">
        <v>1771</v>
      </c>
      <c r="M925" t="s">
        <v>1756</v>
      </c>
      <c r="N925" t="s">
        <v>1756</v>
      </c>
      <c r="O925" t="s">
        <v>2043</v>
      </c>
      <c r="P925" t="s">
        <v>1757</v>
      </c>
      <c r="Q925" s="387">
        <v>1440</v>
      </c>
      <c r="R925">
        <v>187.20000000000002</v>
      </c>
      <c r="S925">
        <v>1627.1999999999998</v>
      </c>
      <c r="T925" s="388">
        <v>44465</v>
      </c>
      <c r="U925">
        <v>0</v>
      </c>
      <c r="V925" t="s">
        <v>832</v>
      </c>
      <c r="W925" s="388">
        <v>44477</v>
      </c>
      <c r="X925">
        <v>164</v>
      </c>
      <c r="Y925">
        <v>0</v>
      </c>
      <c r="Z925">
        <v>0</v>
      </c>
      <c r="AA925" t="s">
        <v>1758</v>
      </c>
      <c r="AB925" t="s">
        <v>826</v>
      </c>
      <c r="AD925" t="s">
        <v>2045</v>
      </c>
      <c r="AE925" t="s">
        <v>2046</v>
      </c>
      <c r="AI925" t="s">
        <v>1761</v>
      </c>
      <c r="AL925" t="s">
        <v>3206</v>
      </c>
      <c r="AM925">
        <v>6</v>
      </c>
      <c r="AN925" t="s">
        <v>1004</v>
      </c>
      <c r="AO925" t="s">
        <v>3375</v>
      </c>
      <c r="AP925">
        <v>0</v>
      </c>
      <c r="AQ925" s="388">
        <v>44473</v>
      </c>
      <c r="AS925" t="s">
        <v>3186</v>
      </c>
      <c r="AT925" s="388">
        <v>44473</v>
      </c>
      <c r="AU925" t="s">
        <v>1756</v>
      </c>
      <c r="AV925" t="s">
        <v>1756</v>
      </c>
      <c r="AZ925" t="s">
        <v>1756</v>
      </c>
      <c r="BA925" t="s">
        <v>1767</v>
      </c>
      <c r="BB925" t="s">
        <v>3376</v>
      </c>
      <c r="BC925" t="s">
        <v>3377</v>
      </c>
      <c r="BD925" t="s">
        <v>826</v>
      </c>
      <c r="BE925" t="s">
        <v>1756</v>
      </c>
      <c r="BF925" t="s">
        <v>826</v>
      </c>
    </row>
    <row r="926" spans="1:58">
      <c r="A926" t="s">
        <v>829</v>
      </c>
      <c r="B926">
        <v>6</v>
      </c>
      <c r="C926">
        <v>0</v>
      </c>
      <c r="D926">
        <v>10060</v>
      </c>
      <c r="E926" t="s">
        <v>3374</v>
      </c>
      <c r="F926">
        <v>53510602</v>
      </c>
      <c r="G926" t="s">
        <v>2041</v>
      </c>
      <c r="H926">
        <v>0</v>
      </c>
      <c r="I926" t="s">
        <v>2103</v>
      </c>
      <c r="J926">
        <v>70</v>
      </c>
      <c r="K926">
        <v>12</v>
      </c>
      <c r="L926" t="s">
        <v>1771</v>
      </c>
      <c r="M926" t="s">
        <v>1756</v>
      </c>
      <c r="N926" t="s">
        <v>1756</v>
      </c>
      <c r="O926" t="s">
        <v>2104</v>
      </c>
      <c r="P926" t="s">
        <v>1757</v>
      </c>
      <c r="Q926" s="387">
        <v>840</v>
      </c>
      <c r="R926">
        <v>109.2</v>
      </c>
      <c r="S926">
        <v>949.19999999999993</v>
      </c>
      <c r="T926" s="388">
        <v>44465</v>
      </c>
      <c r="U926">
        <v>0</v>
      </c>
      <c r="V926" t="s">
        <v>832</v>
      </c>
      <c r="W926" s="388">
        <v>44477</v>
      </c>
      <c r="X926">
        <v>164</v>
      </c>
      <c r="Y926">
        <v>0</v>
      </c>
      <c r="Z926">
        <v>0</v>
      </c>
      <c r="AA926" t="s">
        <v>1758</v>
      </c>
      <c r="AB926" t="s">
        <v>826</v>
      </c>
      <c r="AD926" t="s">
        <v>2045</v>
      </c>
      <c r="AE926" t="s">
        <v>2046</v>
      </c>
      <c r="AI926" t="s">
        <v>1761</v>
      </c>
      <c r="AL926" t="s">
        <v>3206</v>
      </c>
      <c r="AM926">
        <v>6</v>
      </c>
      <c r="AN926" t="s">
        <v>1004</v>
      </c>
      <c r="AO926" t="s">
        <v>3375</v>
      </c>
      <c r="AP926">
        <v>0</v>
      </c>
      <c r="AQ926" s="388">
        <v>44473</v>
      </c>
      <c r="AS926" t="s">
        <v>3186</v>
      </c>
      <c r="AT926" s="388">
        <v>44473</v>
      </c>
      <c r="AU926" t="s">
        <v>1756</v>
      </c>
      <c r="AV926" t="s">
        <v>1756</v>
      </c>
      <c r="AZ926" t="s">
        <v>1756</v>
      </c>
      <c r="BA926" t="s">
        <v>1767</v>
      </c>
      <c r="BB926" t="s">
        <v>3378</v>
      </c>
      <c r="BC926" t="s">
        <v>3379</v>
      </c>
      <c r="BD926" t="s">
        <v>826</v>
      </c>
      <c r="BE926" t="s">
        <v>1756</v>
      </c>
      <c r="BF926" t="s">
        <v>826</v>
      </c>
    </row>
    <row r="927" spans="1:58">
      <c r="A927" t="s">
        <v>829</v>
      </c>
      <c r="B927">
        <v>6</v>
      </c>
      <c r="C927">
        <v>0</v>
      </c>
      <c r="D927">
        <v>10060</v>
      </c>
      <c r="E927" t="s">
        <v>3374</v>
      </c>
      <c r="F927">
        <v>53510602</v>
      </c>
      <c r="G927" t="s">
        <v>2041</v>
      </c>
      <c r="H927">
        <v>0</v>
      </c>
      <c r="I927" t="s">
        <v>2052</v>
      </c>
      <c r="J927">
        <v>75</v>
      </c>
      <c r="K927">
        <v>36</v>
      </c>
      <c r="L927" t="s">
        <v>1771</v>
      </c>
      <c r="M927" t="s">
        <v>1756</v>
      </c>
      <c r="N927" t="s">
        <v>1756</v>
      </c>
      <c r="O927" t="s">
        <v>2053</v>
      </c>
      <c r="P927" t="s">
        <v>1757</v>
      </c>
      <c r="Q927" s="387">
        <v>2700</v>
      </c>
      <c r="R927">
        <v>351</v>
      </c>
      <c r="S927">
        <v>3050.9999999999995</v>
      </c>
      <c r="T927" s="388">
        <v>44465</v>
      </c>
      <c r="U927">
        <v>0</v>
      </c>
      <c r="V927" t="s">
        <v>832</v>
      </c>
      <c r="W927" s="388">
        <v>44477</v>
      </c>
      <c r="X927">
        <v>164</v>
      </c>
      <c r="Y927">
        <v>0</v>
      </c>
      <c r="Z927">
        <v>0</v>
      </c>
      <c r="AA927" t="s">
        <v>1758</v>
      </c>
      <c r="AB927" t="s">
        <v>826</v>
      </c>
      <c r="AD927" t="s">
        <v>2045</v>
      </c>
      <c r="AE927" t="s">
        <v>2046</v>
      </c>
      <c r="AI927" t="s">
        <v>1761</v>
      </c>
      <c r="AL927" t="s">
        <v>3206</v>
      </c>
      <c r="AM927">
        <v>6</v>
      </c>
      <c r="AN927" t="s">
        <v>1004</v>
      </c>
      <c r="AO927" t="s">
        <v>3375</v>
      </c>
      <c r="AP927">
        <v>0</v>
      </c>
      <c r="AQ927" s="388">
        <v>44473</v>
      </c>
      <c r="AS927" t="s">
        <v>3186</v>
      </c>
      <c r="AT927" s="388">
        <v>44473</v>
      </c>
      <c r="AU927" t="s">
        <v>1756</v>
      </c>
      <c r="AV927" t="s">
        <v>1756</v>
      </c>
      <c r="AZ927" t="s">
        <v>1756</v>
      </c>
      <c r="BA927" t="s">
        <v>1767</v>
      </c>
      <c r="BB927" t="s">
        <v>3380</v>
      </c>
      <c r="BC927" t="s">
        <v>3381</v>
      </c>
      <c r="BD927" t="s">
        <v>826</v>
      </c>
      <c r="BE927" t="s">
        <v>1756</v>
      </c>
      <c r="BF927" t="s">
        <v>826</v>
      </c>
    </row>
    <row r="928" spans="1:58">
      <c r="A928" t="s">
        <v>829</v>
      </c>
      <c r="B928">
        <v>6</v>
      </c>
      <c r="C928">
        <v>0</v>
      </c>
      <c r="D928">
        <v>10060</v>
      </c>
      <c r="E928" t="s">
        <v>3374</v>
      </c>
      <c r="F928">
        <v>53510602</v>
      </c>
      <c r="G928" t="s">
        <v>2041</v>
      </c>
      <c r="H928">
        <v>0</v>
      </c>
      <c r="I928" t="s">
        <v>2056</v>
      </c>
      <c r="J928">
        <v>210</v>
      </c>
      <c r="K928">
        <v>6</v>
      </c>
      <c r="L928" t="s">
        <v>1755</v>
      </c>
      <c r="M928" t="s">
        <v>1756</v>
      </c>
      <c r="N928" t="s">
        <v>1756</v>
      </c>
      <c r="P928" t="s">
        <v>1757</v>
      </c>
      <c r="Q928" s="387">
        <v>1260</v>
      </c>
      <c r="R928">
        <v>163.80000000000001</v>
      </c>
      <c r="S928">
        <v>1423.8</v>
      </c>
      <c r="T928" s="388">
        <v>44465</v>
      </c>
      <c r="U928">
        <v>0</v>
      </c>
      <c r="V928" t="s">
        <v>832</v>
      </c>
      <c r="W928" s="388">
        <v>44477</v>
      </c>
      <c r="X928">
        <v>164</v>
      </c>
      <c r="Y928">
        <v>0</v>
      </c>
      <c r="Z928">
        <v>0</v>
      </c>
      <c r="AA928" t="s">
        <v>1758</v>
      </c>
      <c r="AB928" t="s">
        <v>826</v>
      </c>
      <c r="AD928" t="s">
        <v>2045</v>
      </c>
      <c r="AE928" t="s">
        <v>2046</v>
      </c>
      <c r="AI928" t="s">
        <v>1761</v>
      </c>
      <c r="AL928" t="s">
        <v>3206</v>
      </c>
      <c r="AM928">
        <v>6</v>
      </c>
      <c r="AN928" t="s">
        <v>1004</v>
      </c>
      <c r="AO928" t="s">
        <v>3375</v>
      </c>
      <c r="AP928">
        <v>0</v>
      </c>
      <c r="AQ928" s="388">
        <v>44473</v>
      </c>
      <c r="AS928" t="s">
        <v>3186</v>
      </c>
      <c r="AT928" s="388">
        <v>44473</v>
      </c>
      <c r="AU928" t="s">
        <v>1756</v>
      </c>
      <c r="AV928" t="s">
        <v>1756</v>
      </c>
      <c r="AZ928" t="s">
        <v>1756</v>
      </c>
      <c r="BA928" t="s">
        <v>1767</v>
      </c>
      <c r="BB928" t="s">
        <v>3382</v>
      </c>
      <c r="BC928" t="s">
        <v>3383</v>
      </c>
      <c r="BD928" t="s">
        <v>826</v>
      </c>
      <c r="BE928" t="s">
        <v>1756</v>
      </c>
      <c r="BF928" t="s">
        <v>826</v>
      </c>
    </row>
    <row r="929" spans="1:58">
      <c r="A929" t="s">
        <v>829</v>
      </c>
      <c r="B929">
        <v>6</v>
      </c>
      <c r="C929">
        <v>0</v>
      </c>
      <c r="D929">
        <v>10060</v>
      </c>
      <c r="E929" t="s">
        <v>3374</v>
      </c>
      <c r="F929">
        <v>53510602</v>
      </c>
      <c r="G929" t="s">
        <v>2041</v>
      </c>
      <c r="H929">
        <v>0</v>
      </c>
      <c r="I929" t="s">
        <v>2113</v>
      </c>
      <c r="J929">
        <v>122.39</v>
      </c>
      <c r="K929">
        <v>12</v>
      </c>
      <c r="L929" t="s">
        <v>2063</v>
      </c>
      <c r="M929" t="s">
        <v>2114</v>
      </c>
      <c r="N929" t="s">
        <v>1757</v>
      </c>
      <c r="O929" t="s">
        <v>1756</v>
      </c>
      <c r="P929" t="s">
        <v>1756</v>
      </c>
      <c r="Q929" s="387">
        <v>1468.68</v>
      </c>
      <c r="R929">
        <v>190.92840000000001</v>
      </c>
      <c r="S929">
        <v>1659.6083999999998</v>
      </c>
      <c r="T929" s="388">
        <v>44465</v>
      </c>
      <c r="U929">
        <v>0</v>
      </c>
      <c r="V929" t="s">
        <v>832</v>
      </c>
      <c r="W929" s="388">
        <v>44477</v>
      </c>
      <c r="X929">
        <v>164</v>
      </c>
      <c r="Y929">
        <v>0</v>
      </c>
      <c r="Z929">
        <v>0</v>
      </c>
      <c r="AA929" t="s">
        <v>1758</v>
      </c>
      <c r="AB929" t="s">
        <v>826</v>
      </c>
      <c r="AD929" t="s">
        <v>2045</v>
      </c>
      <c r="AE929" t="s">
        <v>2046</v>
      </c>
      <c r="AI929" t="s">
        <v>1761</v>
      </c>
      <c r="AL929" t="s">
        <v>3206</v>
      </c>
      <c r="AM929">
        <v>6</v>
      </c>
      <c r="AN929" t="s">
        <v>1004</v>
      </c>
      <c r="AO929" t="s">
        <v>3375</v>
      </c>
      <c r="AP929">
        <v>0</v>
      </c>
      <c r="AQ929" s="388">
        <v>44473</v>
      </c>
      <c r="AS929" t="s">
        <v>3186</v>
      </c>
      <c r="AT929" s="388">
        <v>44473</v>
      </c>
      <c r="AU929" t="s">
        <v>1756</v>
      </c>
      <c r="AV929" t="s">
        <v>1756</v>
      </c>
      <c r="AZ929" t="s">
        <v>1756</v>
      </c>
      <c r="BA929" t="s">
        <v>1767</v>
      </c>
      <c r="BB929" t="s">
        <v>3384</v>
      </c>
      <c r="BC929" t="s">
        <v>3385</v>
      </c>
      <c r="BD929" t="s">
        <v>826</v>
      </c>
      <c r="BE929" t="s">
        <v>1756</v>
      </c>
      <c r="BF929" t="s">
        <v>826</v>
      </c>
    </row>
    <row r="930" spans="1:58">
      <c r="A930" t="s">
        <v>829</v>
      </c>
      <c r="B930">
        <v>6</v>
      </c>
      <c r="C930">
        <v>0</v>
      </c>
      <c r="D930">
        <v>10060</v>
      </c>
      <c r="E930" t="s">
        <v>3374</v>
      </c>
      <c r="F930">
        <v>53510602</v>
      </c>
      <c r="G930" t="s">
        <v>2041</v>
      </c>
      <c r="H930">
        <v>0</v>
      </c>
      <c r="I930" t="s">
        <v>2062</v>
      </c>
      <c r="J930">
        <v>138.05000000000001</v>
      </c>
      <c r="K930">
        <v>11</v>
      </c>
      <c r="L930" t="s">
        <v>2063</v>
      </c>
      <c r="M930" t="s">
        <v>2064</v>
      </c>
      <c r="N930" t="s">
        <v>1757</v>
      </c>
      <c r="O930" t="s">
        <v>1756</v>
      </c>
      <c r="P930" t="s">
        <v>1756</v>
      </c>
      <c r="Q930" s="387">
        <v>1518.55</v>
      </c>
      <c r="R930">
        <v>197.41149999999999</v>
      </c>
      <c r="S930">
        <v>1715.9614999999999</v>
      </c>
      <c r="T930" s="388">
        <v>44465</v>
      </c>
      <c r="U930">
        <v>0</v>
      </c>
      <c r="V930" t="s">
        <v>832</v>
      </c>
      <c r="W930" s="388">
        <v>44477</v>
      </c>
      <c r="X930">
        <v>164</v>
      </c>
      <c r="Y930">
        <v>0</v>
      </c>
      <c r="Z930">
        <v>0</v>
      </c>
      <c r="AA930" t="s">
        <v>1758</v>
      </c>
      <c r="AB930" t="s">
        <v>826</v>
      </c>
      <c r="AD930" t="s">
        <v>2045</v>
      </c>
      <c r="AE930" t="s">
        <v>2046</v>
      </c>
      <c r="AI930" t="s">
        <v>1761</v>
      </c>
      <c r="AL930" t="s">
        <v>3206</v>
      </c>
      <c r="AM930">
        <v>6</v>
      </c>
      <c r="AN930" t="s">
        <v>1004</v>
      </c>
      <c r="AO930" t="s">
        <v>3375</v>
      </c>
      <c r="AP930">
        <v>0</v>
      </c>
      <c r="AQ930" s="388">
        <v>44473</v>
      </c>
      <c r="AS930" t="s">
        <v>3186</v>
      </c>
      <c r="AT930" s="388">
        <v>44473</v>
      </c>
      <c r="AU930" t="s">
        <v>1756</v>
      </c>
      <c r="AV930" t="s">
        <v>1756</v>
      </c>
      <c r="AZ930" t="s">
        <v>1756</v>
      </c>
      <c r="BA930" t="s">
        <v>1767</v>
      </c>
      <c r="BB930" t="s">
        <v>3386</v>
      </c>
      <c r="BC930" t="s">
        <v>3387</v>
      </c>
      <c r="BD930" t="s">
        <v>826</v>
      </c>
      <c r="BE930" t="s">
        <v>1756</v>
      </c>
      <c r="BF930" t="s">
        <v>826</v>
      </c>
    </row>
    <row r="931" spans="1:58">
      <c r="A931" t="s">
        <v>829</v>
      </c>
      <c r="B931">
        <v>6</v>
      </c>
      <c r="C931">
        <v>0</v>
      </c>
      <c r="D931">
        <v>10060</v>
      </c>
      <c r="E931" t="s">
        <v>3374</v>
      </c>
      <c r="F931">
        <v>53510602</v>
      </c>
      <c r="G931" t="s">
        <v>2041</v>
      </c>
      <c r="H931">
        <v>0</v>
      </c>
      <c r="I931" t="s">
        <v>2073</v>
      </c>
      <c r="J931">
        <v>243.75</v>
      </c>
      <c r="K931">
        <v>3</v>
      </c>
      <c r="L931" t="s">
        <v>1755</v>
      </c>
      <c r="M931" t="s">
        <v>2074</v>
      </c>
      <c r="N931" t="s">
        <v>1757</v>
      </c>
      <c r="O931" t="s">
        <v>1756</v>
      </c>
      <c r="P931" t="s">
        <v>1756</v>
      </c>
      <c r="Q931" s="387">
        <v>731.25</v>
      </c>
      <c r="R931">
        <v>95.0625</v>
      </c>
      <c r="S931">
        <v>826.31249999999989</v>
      </c>
      <c r="T931" s="388">
        <v>44465</v>
      </c>
      <c r="U931">
        <v>0</v>
      </c>
      <c r="V931" t="s">
        <v>832</v>
      </c>
      <c r="W931" s="388">
        <v>44477</v>
      </c>
      <c r="X931">
        <v>164</v>
      </c>
      <c r="Y931">
        <v>0</v>
      </c>
      <c r="Z931">
        <v>0</v>
      </c>
      <c r="AA931" t="s">
        <v>1758</v>
      </c>
      <c r="AB931" t="s">
        <v>826</v>
      </c>
      <c r="AD931" t="s">
        <v>2045</v>
      </c>
      <c r="AE931" t="s">
        <v>2046</v>
      </c>
      <c r="AI931" t="s">
        <v>1761</v>
      </c>
      <c r="AL931" t="s">
        <v>3206</v>
      </c>
      <c r="AM931">
        <v>6</v>
      </c>
      <c r="AN931" t="s">
        <v>1004</v>
      </c>
      <c r="AO931" t="s">
        <v>3375</v>
      </c>
      <c r="AP931">
        <v>0</v>
      </c>
      <c r="AQ931" s="388">
        <v>44473</v>
      </c>
      <c r="AS931" t="s">
        <v>3186</v>
      </c>
      <c r="AT931" s="388">
        <v>44473</v>
      </c>
      <c r="AU931" t="s">
        <v>1756</v>
      </c>
      <c r="AV931" t="s">
        <v>1756</v>
      </c>
      <c r="AZ931" t="s">
        <v>1756</v>
      </c>
      <c r="BA931" t="s">
        <v>1767</v>
      </c>
      <c r="BB931" t="s">
        <v>3388</v>
      </c>
      <c r="BC931" t="s">
        <v>3389</v>
      </c>
      <c r="BD931" t="s">
        <v>826</v>
      </c>
      <c r="BE931" t="s">
        <v>1756</v>
      </c>
      <c r="BF931" t="s">
        <v>826</v>
      </c>
    </row>
    <row r="932" spans="1:58">
      <c r="A932" t="s">
        <v>829</v>
      </c>
      <c r="B932">
        <v>6</v>
      </c>
      <c r="C932">
        <v>0</v>
      </c>
      <c r="D932">
        <v>10060</v>
      </c>
      <c r="E932" t="s">
        <v>3374</v>
      </c>
      <c r="F932">
        <v>53510602</v>
      </c>
      <c r="G932" t="s">
        <v>2041</v>
      </c>
      <c r="H932">
        <v>0</v>
      </c>
      <c r="I932" t="s">
        <v>2083</v>
      </c>
      <c r="J932">
        <v>12.21</v>
      </c>
      <c r="K932">
        <v>11</v>
      </c>
      <c r="L932" t="s">
        <v>1771</v>
      </c>
      <c r="M932" t="s">
        <v>2084</v>
      </c>
      <c r="N932" t="s">
        <v>1757</v>
      </c>
      <c r="O932" t="s">
        <v>1756</v>
      </c>
      <c r="P932" t="s">
        <v>1756</v>
      </c>
      <c r="Q932" s="387">
        <v>134.31</v>
      </c>
      <c r="R932">
        <v>17.4603</v>
      </c>
      <c r="S932">
        <v>151.77029999999999</v>
      </c>
      <c r="T932" s="388">
        <v>44465</v>
      </c>
      <c r="U932">
        <v>0</v>
      </c>
      <c r="V932" t="s">
        <v>832</v>
      </c>
      <c r="W932" s="388">
        <v>44477</v>
      </c>
      <c r="X932">
        <v>164</v>
      </c>
      <c r="Y932">
        <v>0</v>
      </c>
      <c r="Z932">
        <v>0</v>
      </c>
      <c r="AA932" t="s">
        <v>1758</v>
      </c>
      <c r="AB932" t="s">
        <v>826</v>
      </c>
      <c r="AD932" t="s">
        <v>2045</v>
      </c>
      <c r="AE932" t="s">
        <v>2046</v>
      </c>
      <c r="AI932" t="s">
        <v>1761</v>
      </c>
      <c r="AL932" t="s">
        <v>3206</v>
      </c>
      <c r="AM932">
        <v>6</v>
      </c>
      <c r="AN932" t="s">
        <v>1004</v>
      </c>
      <c r="AO932" t="s">
        <v>3375</v>
      </c>
      <c r="AP932">
        <v>0</v>
      </c>
      <c r="AQ932" s="388">
        <v>44473</v>
      </c>
      <c r="AS932" t="s">
        <v>3186</v>
      </c>
      <c r="AT932" s="388">
        <v>44473</v>
      </c>
      <c r="AU932" t="s">
        <v>1756</v>
      </c>
      <c r="AV932" t="s">
        <v>1756</v>
      </c>
      <c r="AZ932" t="s">
        <v>1756</v>
      </c>
      <c r="BA932" t="s">
        <v>1767</v>
      </c>
      <c r="BB932" t="s">
        <v>3390</v>
      </c>
      <c r="BC932" t="s">
        <v>3391</v>
      </c>
      <c r="BD932" t="s">
        <v>826</v>
      </c>
      <c r="BE932" t="s">
        <v>1756</v>
      </c>
      <c r="BF932" t="s">
        <v>826</v>
      </c>
    </row>
    <row r="933" spans="1:58">
      <c r="A933" t="s">
        <v>829</v>
      </c>
      <c r="B933">
        <v>6</v>
      </c>
      <c r="C933">
        <v>0</v>
      </c>
      <c r="D933">
        <v>10060</v>
      </c>
      <c r="E933" t="s">
        <v>3374</v>
      </c>
      <c r="F933">
        <v>53510602</v>
      </c>
      <c r="G933" t="s">
        <v>2041</v>
      </c>
      <c r="H933">
        <v>0</v>
      </c>
      <c r="I933" t="s">
        <v>2089</v>
      </c>
      <c r="J933">
        <v>146.96</v>
      </c>
      <c r="K933">
        <v>11</v>
      </c>
      <c r="L933" t="s">
        <v>2063</v>
      </c>
      <c r="M933" t="s">
        <v>2090</v>
      </c>
      <c r="N933" t="s">
        <v>1757</v>
      </c>
      <c r="O933" t="s">
        <v>1756</v>
      </c>
      <c r="P933" t="s">
        <v>1756</v>
      </c>
      <c r="Q933" s="387">
        <v>1616.56</v>
      </c>
      <c r="R933">
        <v>210.15280000000001</v>
      </c>
      <c r="S933">
        <v>1826.7127999999998</v>
      </c>
      <c r="T933" s="388">
        <v>44465</v>
      </c>
      <c r="U933">
        <v>0</v>
      </c>
      <c r="V933" t="s">
        <v>832</v>
      </c>
      <c r="W933" s="388">
        <v>44477</v>
      </c>
      <c r="X933">
        <v>164</v>
      </c>
      <c r="Y933">
        <v>0</v>
      </c>
      <c r="Z933">
        <v>0</v>
      </c>
      <c r="AA933" t="s">
        <v>1758</v>
      </c>
      <c r="AB933" t="s">
        <v>826</v>
      </c>
      <c r="AD933" t="s">
        <v>2045</v>
      </c>
      <c r="AE933" t="s">
        <v>2046</v>
      </c>
      <c r="AI933" t="s">
        <v>1761</v>
      </c>
      <c r="AL933" t="s">
        <v>3206</v>
      </c>
      <c r="AM933">
        <v>6</v>
      </c>
      <c r="AN933" t="s">
        <v>1004</v>
      </c>
      <c r="AO933" t="s">
        <v>3375</v>
      </c>
      <c r="AP933">
        <v>0</v>
      </c>
      <c r="AQ933" s="388">
        <v>44473</v>
      </c>
      <c r="AS933" t="s">
        <v>3186</v>
      </c>
      <c r="AT933" s="388">
        <v>44473</v>
      </c>
      <c r="AU933" t="s">
        <v>1756</v>
      </c>
      <c r="AV933" t="s">
        <v>1756</v>
      </c>
      <c r="AZ933" t="s">
        <v>1756</v>
      </c>
      <c r="BA933" t="s">
        <v>1767</v>
      </c>
      <c r="BB933" t="s">
        <v>3392</v>
      </c>
      <c r="BC933" t="s">
        <v>3393</v>
      </c>
      <c r="BD933" t="s">
        <v>826</v>
      </c>
      <c r="BE933" t="s">
        <v>1756</v>
      </c>
      <c r="BF933" t="s">
        <v>826</v>
      </c>
    </row>
    <row r="934" spans="1:58">
      <c r="A934" t="s">
        <v>829</v>
      </c>
      <c r="B934">
        <v>6</v>
      </c>
      <c r="C934">
        <v>0</v>
      </c>
      <c r="D934">
        <v>10060</v>
      </c>
      <c r="E934" t="s">
        <v>3374</v>
      </c>
      <c r="F934">
        <v>53510602</v>
      </c>
      <c r="G934" t="s">
        <v>2041</v>
      </c>
      <c r="H934">
        <v>0</v>
      </c>
      <c r="I934" t="s">
        <v>2247</v>
      </c>
      <c r="J934">
        <v>131.47999999999999</v>
      </c>
      <c r="K934">
        <v>11</v>
      </c>
      <c r="L934" t="s">
        <v>2063</v>
      </c>
      <c r="M934" t="s">
        <v>2248</v>
      </c>
      <c r="N934" t="s">
        <v>1757</v>
      </c>
      <c r="O934" t="s">
        <v>1756</v>
      </c>
      <c r="P934" t="s">
        <v>1756</v>
      </c>
      <c r="Q934" s="387">
        <v>1446.28</v>
      </c>
      <c r="R934">
        <v>188.0164</v>
      </c>
      <c r="S934">
        <v>1634.2963999999997</v>
      </c>
      <c r="T934" s="388">
        <v>44465</v>
      </c>
      <c r="U934">
        <v>0</v>
      </c>
      <c r="V934" t="s">
        <v>832</v>
      </c>
      <c r="W934" s="388">
        <v>44477</v>
      </c>
      <c r="X934">
        <v>164</v>
      </c>
      <c r="Y934">
        <v>0</v>
      </c>
      <c r="Z934">
        <v>0</v>
      </c>
      <c r="AA934" t="s">
        <v>1758</v>
      </c>
      <c r="AB934" t="s">
        <v>826</v>
      </c>
      <c r="AD934" t="s">
        <v>2045</v>
      </c>
      <c r="AE934" t="s">
        <v>2046</v>
      </c>
      <c r="AI934" t="s">
        <v>1761</v>
      </c>
      <c r="AL934" t="s">
        <v>3206</v>
      </c>
      <c r="AM934">
        <v>6</v>
      </c>
      <c r="AN934" t="s">
        <v>1004</v>
      </c>
      <c r="AO934" t="s">
        <v>3375</v>
      </c>
      <c r="AP934">
        <v>0</v>
      </c>
      <c r="AQ934" s="388">
        <v>44473</v>
      </c>
      <c r="AS934" t="s">
        <v>3186</v>
      </c>
      <c r="AT934" s="388">
        <v>44473</v>
      </c>
      <c r="AU934" t="s">
        <v>1756</v>
      </c>
      <c r="AV934" t="s">
        <v>1756</v>
      </c>
      <c r="AZ934" t="s">
        <v>1756</v>
      </c>
      <c r="BA934" t="s">
        <v>1767</v>
      </c>
      <c r="BB934" t="s">
        <v>3394</v>
      </c>
      <c r="BC934" t="s">
        <v>3395</v>
      </c>
      <c r="BD934" t="s">
        <v>826</v>
      </c>
      <c r="BE934" t="s">
        <v>1756</v>
      </c>
      <c r="BF934" t="s">
        <v>826</v>
      </c>
    </row>
    <row r="935" spans="1:58">
      <c r="A935" t="s">
        <v>829</v>
      </c>
      <c r="B935">
        <v>6</v>
      </c>
      <c r="C935">
        <v>0</v>
      </c>
      <c r="D935">
        <v>10059</v>
      </c>
      <c r="E935" t="s">
        <v>3396</v>
      </c>
      <c r="F935">
        <v>53510602</v>
      </c>
      <c r="G935" t="s">
        <v>2041</v>
      </c>
      <c r="H935">
        <v>0</v>
      </c>
      <c r="I935" t="s">
        <v>2052</v>
      </c>
      <c r="J935">
        <v>75</v>
      </c>
      <c r="K935">
        <v>12</v>
      </c>
      <c r="L935" t="s">
        <v>1771</v>
      </c>
      <c r="M935" t="s">
        <v>1756</v>
      </c>
      <c r="N935" t="s">
        <v>1756</v>
      </c>
      <c r="O935" t="s">
        <v>2053</v>
      </c>
      <c r="P935" t="s">
        <v>1757</v>
      </c>
      <c r="Q935" s="387">
        <v>900</v>
      </c>
      <c r="R935">
        <v>117</v>
      </c>
      <c r="S935">
        <v>1016.9999999999999</v>
      </c>
      <c r="T935" s="388">
        <v>44465</v>
      </c>
      <c r="U935">
        <v>0</v>
      </c>
      <c r="V935" t="s">
        <v>832</v>
      </c>
      <c r="W935" s="388">
        <v>44477</v>
      </c>
      <c r="X935">
        <v>164</v>
      </c>
      <c r="Y935">
        <v>0</v>
      </c>
      <c r="Z935">
        <v>0</v>
      </c>
      <c r="AA935" t="s">
        <v>1758</v>
      </c>
      <c r="AB935" t="s">
        <v>826</v>
      </c>
      <c r="AD935" t="s">
        <v>2045</v>
      </c>
      <c r="AE935" t="s">
        <v>2046</v>
      </c>
      <c r="AI935" t="s">
        <v>1761</v>
      </c>
      <c r="AL935" t="s">
        <v>3397</v>
      </c>
      <c r="AM935">
        <v>6</v>
      </c>
      <c r="AN935" t="s">
        <v>3223</v>
      </c>
      <c r="AO935" t="s">
        <v>3398</v>
      </c>
      <c r="AP935">
        <v>0</v>
      </c>
      <c r="AQ935" s="388">
        <v>44473</v>
      </c>
      <c r="AS935" t="s">
        <v>3186</v>
      </c>
      <c r="AT935" s="388">
        <v>44473</v>
      </c>
      <c r="AU935" t="s">
        <v>1756</v>
      </c>
      <c r="AV935" t="s">
        <v>1756</v>
      </c>
      <c r="AZ935" t="s">
        <v>1756</v>
      </c>
      <c r="BA935" t="s">
        <v>1767</v>
      </c>
      <c r="BB935" t="s">
        <v>3399</v>
      </c>
      <c r="BC935" t="s">
        <v>3400</v>
      </c>
      <c r="BD935" t="s">
        <v>826</v>
      </c>
      <c r="BE935" t="s">
        <v>1756</v>
      </c>
      <c r="BF935" t="s">
        <v>826</v>
      </c>
    </row>
    <row r="936" spans="1:58">
      <c r="A936" t="s">
        <v>829</v>
      </c>
      <c r="B936">
        <v>6</v>
      </c>
      <c r="C936">
        <v>0</v>
      </c>
      <c r="D936">
        <v>10059</v>
      </c>
      <c r="E936" t="s">
        <v>3396</v>
      </c>
      <c r="F936">
        <v>53510602</v>
      </c>
      <c r="G936" t="s">
        <v>2041</v>
      </c>
      <c r="H936">
        <v>0</v>
      </c>
      <c r="I936" t="s">
        <v>2056</v>
      </c>
      <c r="J936">
        <v>210</v>
      </c>
      <c r="K936">
        <v>1</v>
      </c>
      <c r="L936" t="s">
        <v>1755</v>
      </c>
      <c r="M936" t="s">
        <v>1756</v>
      </c>
      <c r="N936" t="s">
        <v>1756</v>
      </c>
      <c r="P936" t="s">
        <v>1757</v>
      </c>
      <c r="Q936" s="387">
        <v>210</v>
      </c>
      <c r="R936">
        <v>27.3</v>
      </c>
      <c r="S936">
        <v>237.29999999999998</v>
      </c>
      <c r="T936" s="388">
        <v>44465</v>
      </c>
      <c r="U936">
        <v>0</v>
      </c>
      <c r="V936" t="s">
        <v>832</v>
      </c>
      <c r="W936" s="388">
        <v>44477</v>
      </c>
      <c r="X936">
        <v>164</v>
      </c>
      <c r="Y936">
        <v>0</v>
      </c>
      <c r="Z936">
        <v>0</v>
      </c>
      <c r="AA936" t="s">
        <v>1758</v>
      </c>
      <c r="AB936" t="s">
        <v>826</v>
      </c>
      <c r="AD936" t="s">
        <v>2045</v>
      </c>
      <c r="AE936" t="s">
        <v>2046</v>
      </c>
      <c r="AI936" t="s">
        <v>1761</v>
      </c>
      <c r="AL936" t="s">
        <v>3397</v>
      </c>
      <c r="AM936">
        <v>6</v>
      </c>
      <c r="AN936" t="s">
        <v>3223</v>
      </c>
      <c r="AO936" t="s">
        <v>3398</v>
      </c>
      <c r="AP936">
        <v>0</v>
      </c>
      <c r="AQ936" s="388">
        <v>44473</v>
      </c>
      <c r="AS936" t="s">
        <v>3186</v>
      </c>
      <c r="AT936" s="388">
        <v>44473</v>
      </c>
      <c r="AU936" t="s">
        <v>1756</v>
      </c>
      <c r="AV936" t="s">
        <v>1756</v>
      </c>
      <c r="AZ936" t="s">
        <v>1756</v>
      </c>
      <c r="BA936" t="s">
        <v>1767</v>
      </c>
      <c r="BB936" t="s">
        <v>3401</v>
      </c>
      <c r="BC936" t="s">
        <v>3402</v>
      </c>
      <c r="BD936" t="s">
        <v>826</v>
      </c>
      <c r="BE936" t="s">
        <v>1756</v>
      </c>
      <c r="BF936" t="s">
        <v>826</v>
      </c>
    </row>
    <row r="937" spans="1:58">
      <c r="A937" t="s">
        <v>829</v>
      </c>
      <c r="B937">
        <v>6</v>
      </c>
      <c r="C937">
        <v>0</v>
      </c>
      <c r="D937">
        <v>10059</v>
      </c>
      <c r="E937" t="s">
        <v>3396</v>
      </c>
      <c r="F937">
        <v>53510602</v>
      </c>
      <c r="G937" t="s">
        <v>2041</v>
      </c>
      <c r="H937">
        <v>0</v>
      </c>
      <c r="I937" t="s">
        <v>2073</v>
      </c>
      <c r="J937">
        <v>243.75</v>
      </c>
      <c r="K937">
        <v>1</v>
      </c>
      <c r="L937" t="s">
        <v>1755</v>
      </c>
      <c r="M937" t="s">
        <v>2074</v>
      </c>
      <c r="N937" t="s">
        <v>1757</v>
      </c>
      <c r="O937" t="s">
        <v>1756</v>
      </c>
      <c r="P937" t="s">
        <v>1756</v>
      </c>
      <c r="Q937" s="387">
        <v>243.75</v>
      </c>
      <c r="R937">
        <v>31.6875</v>
      </c>
      <c r="S937">
        <v>275.4375</v>
      </c>
      <c r="T937" s="388">
        <v>44465</v>
      </c>
      <c r="U937">
        <v>0</v>
      </c>
      <c r="V937" t="s">
        <v>832</v>
      </c>
      <c r="W937" s="388">
        <v>44477</v>
      </c>
      <c r="X937">
        <v>164</v>
      </c>
      <c r="Y937">
        <v>0</v>
      </c>
      <c r="Z937">
        <v>0</v>
      </c>
      <c r="AA937" t="s">
        <v>1758</v>
      </c>
      <c r="AB937" t="s">
        <v>826</v>
      </c>
      <c r="AD937" t="s">
        <v>2045</v>
      </c>
      <c r="AE937" t="s">
        <v>2046</v>
      </c>
      <c r="AI937" t="s">
        <v>1761</v>
      </c>
      <c r="AL937" t="s">
        <v>3397</v>
      </c>
      <c r="AM937">
        <v>6</v>
      </c>
      <c r="AN937" t="s">
        <v>3223</v>
      </c>
      <c r="AO937" t="s">
        <v>3398</v>
      </c>
      <c r="AP937">
        <v>0</v>
      </c>
      <c r="AQ937" s="388">
        <v>44473</v>
      </c>
      <c r="AS937" t="s">
        <v>3186</v>
      </c>
      <c r="AT937" s="388">
        <v>44473</v>
      </c>
      <c r="AU937" t="s">
        <v>1756</v>
      </c>
      <c r="AV937" t="s">
        <v>1756</v>
      </c>
      <c r="AZ937" t="s">
        <v>1756</v>
      </c>
      <c r="BA937" t="s">
        <v>1767</v>
      </c>
      <c r="BB937" t="s">
        <v>3403</v>
      </c>
      <c r="BC937" t="s">
        <v>3404</v>
      </c>
      <c r="BD937" t="s">
        <v>826</v>
      </c>
      <c r="BE937" t="s">
        <v>1756</v>
      </c>
      <c r="BF937" t="s">
        <v>826</v>
      </c>
    </row>
    <row r="938" spans="1:58">
      <c r="A938" t="s">
        <v>829</v>
      </c>
      <c r="B938">
        <v>6</v>
      </c>
      <c r="C938">
        <v>0</v>
      </c>
      <c r="D938">
        <v>10059</v>
      </c>
      <c r="E938" t="s">
        <v>3396</v>
      </c>
      <c r="F938">
        <v>53510602</v>
      </c>
      <c r="G938" t="s">
        <v>2041</v>
      </c>
      <c r="H938">
        <v>0</v>
      </c>
      <c r="I938" t="s">
        <v>2089</v>
      </c>
      <c r="J938">
        <v>146.96</v>
      </c>
      <c r="K938">
        <v>11</v>
      </c>
      <c r="L938" t="s">
        <v>2063</v>
      </c>
      <c r="M938" t="s">
        <v>2090</v>
      </c>
      <c r="N938" t="s">
        <v>1757</v>
      </c>
      <c r="O938" t="s">
        <v>1756</v>
      </c>
      <c r="P938" t="s">
        <v>1756</v>
      </c>
      <c r="Q938" s="387">
        <v>1616.56</v>
      </c>
      <c r="R938">
        <v>210.15280000000001</v>
      </c>
      <c r="S938">
        <v>1826.7127999999998</v>
      </c>
      <c r="T938" s="388">
        <v>44465</v>
      </c>
      <c r="U938">
        <v>0</v>
      </c>
      <c r="V938" t="s">
        <v>832</v>
      </c>
      <c r="W938" s="388">
        <v>44477</v>
      </c>
      <c r="X938">
        <v>164</v>
      </c>
      <c r="Y938">
        <v>0</v>
      </c>
      <c r="Z938">
        <v>0</v>
      </c>
      <c r="AA938" t="s">
        <v>1758</v>
      </c>
      <c r="AB938" t="s">
        <v>826</v>
      </c>
      <c r="AD938" t="s">
        <v>2045</v>
      </c>
      <c r="AE938" t="s">
        <v>2046</v>
      </c>
      <c r="AI938" t="s">
        <v>1761</v>
      </c>
      <c r="AL938" t="s">
        <v>3397</v>
      </c>
      <c r="AM938">
        <v>6</v>
      </c>
      <c r="AN938" t="s">
        <v>3223</v>
      </c>
      <c r="AO938" t="s">
        <v>3398</v>
      </c>
      <c r="AP938">
        <v>0</v>
      </c>
      <c r="AQ938" s="388">
        <v>44473</v>
      </c>
      <c r="AS938" t="s">
        <v>3186</v>
      </c>
      <c r="AT938" s="388">
        <v>44473</v>
      </c>
      <c r="AU938" t="s">
        <v>1756</v>
      </c>
      <c r="AV938" t="s">
        <v>1756</v>
      </c>
      <c r="AZ938" t="s">
        <v>1756</v>
      </c>
      <c r="BA938" t="s">
        <v>1767</v>
      </c>
      <c r="BB938" t="s">
        <v>3405</v>
      </c>
      <c r="BC938" t="s">
        <v>3406</v>
      </c>
      <c r="BD938" t="s">
        <v>826</v>
      </c>
      <c r="BE938" t="s">
        <v>1756</v>
      </c>
      <c r="BF938" t="s">
        <v>826</v>
      </c>
    </row>
    <row r="939" spans="1:58">
      <c r="A939" t="s">
        <v>829</v>
      </c>
      <c r="B939">
        <v>6</v>
      </c>
      <c r="C939">
        <v>0</v>
      </c>
      <c r="D939">
        <v>10058</v>
      </c>
      <c r="E939" t="s">
        <v>3407</v>
      </c>
      <c r="F939">
        <v>53510602</v>
      </c>
      <c r="G939" t="s">
        <v>2041</v>
      </c>
      <c r="H939">
        <v>0</v>
      </c>
      <c r="I939" t="s">
        <v>2052</v>
      </c>
      <c r="J939">
        <v>75</v>
      </c>
      <c r="K939">
        <v>48</v>
      </c>
      <c r="L939" t="s">
        <v>1771</v>
      </c>
      <c r="M939" t="s">
        <v>1756</v>
      </c>
      <c r="N939" t="s">
        <v>1756</v>
      </c>
      <c r="O939" t="s">
        <v>2053</v>
      </c>
      <c r="P939" t="s">
        <v>1757</v>
      </c>
      <c r="Q939" s="387">
        <v>3600</v>
      </c>
      <c r="R939">
        <v>468</v>
      </c>
      <c r="S939">
        <v>4067.9999999999995</v>
      </c>
      <c r="T939" s="388">
        <v>44465</v>
      </c>
      <c r="U939">
        <v>0</v>
      </c>
      <c r="V939" t="s">
        <v>832</v>
      </c>
      <c r="W939" s="388">
        <v>44477</v>
      </c>
      <c r="X939">
        <v>164</v>
      </c>
      <c r="Y939">
        <v>0</v>
      </c>
      <c r="Z939">
        <v>0</v>
      </c>
      <c r="AA939" t="s">
        <v>1758</v>
      </c>
      <c r="AB939" t="s">
        <v>826</v>
      </c>
      <c r="AD939" t="s">
        <v>2045</v>
      </c>
      <c r="AE939" t="s">
        <v>2046</v>
      </c>
      <c r="AI939" t="s">
        <v>1761</v>
      </c>
      <c r="AL939" t="s">
        <v>3408</v>
      </c>
      <c r="AM939">
        <v>6</v>
      </c>
      <c r="AN939" t="s">
        <v>2920</v>
      </c>
      <c r="AO939" t="s">
        <v>2921</v>
      </c>
      <c r="AP939">
        <v>0</v>
      </c>
      <c r="AQ939" s="388">
        <v>44473</v>
      </c>
      <c r="AS939" t="s">
        <v>3186</v>
      </c>
      <c r="AT939" s="388">
        <v>44473</v>
      </c>
      <c r="AU939" t="s">
        <v>1756</v>
      </c>
      <c r="AV939" t="s">
        <v>1756</v>
      </c>
      <c r="AZ939" t="s">
        <v>1756</v>
      </c>
      <c r="BA939" t="s">
        <v>1767</v>
      </c>
      <c r="BB939" t="s">
        <v>3409</v>
      </c>
      <c r="BC939" t="s">
        <v>3410</v>
      </c>
      <c r="BD939" t="s">
        <v>826</v>
      </c>
      <c r="BE939" t="s">
        <v>1756</v>
      </c>
      <c r="BF939" t="s">
        <v>826</v>
      </c>
    </row>
    <row r="940" spans="1:58">
      <c r="A940" t="s">
        <v>829</v>
      </c>
      <c r="B940">
        <v>6</v>
      </c>
      <c r="C940">
        <v>0</v>
      </c>
      <c r="D940">
        <v>10058</v>
      </c>
      <c r="E940" t="s">
        <v>3407</v>
      </c>
      <c r="F940">
        <v>53510602</v>
      </c>
      <c r="G940" t="s">
        <v>2041</v>
      </c>
      <c r="H940">
        <v>0</v>
      </c>
      <c r="I940" t="s">
        <v>2056</v>
      </c>
      <c r="J940">
        <v>210</v>
      </c>
      <c r="K940">
        <v>5</v>
      </c>
      <c r="L940" t="s">
        <v>1755</v>
      </c>
      <c r="M940" t="s">
        <v>1756</v>
      </c>
      <c r="N940" t="s">
        <v>1756</v>
      </c>
      <c r="P940" t="s">
        <v>1757</v>
      </c>
      <c r="Q940" s="387">
        <v>1050</v>
      </c>
      <c r="R940">
        <v>136.5</v>
      </c>
      <c r="S940">
        <v>1186.5</v>
      </c>
      <c r="T940" s="388">
        <v>44465</v>
      </c>
      <c r="U940">
        <v>0</v>
      </c>
      <c r="V940" t="s">
        <v>832</v>
      </c>
      <c r="W940" s="388">
        <v>44477</v>
      </c>
      <c r="X940">
        <v>164</v>
      </c>
      <c r="Y940">
        <v>0</v>
      </c>
      <c r="Z940">
        <v>0</v>
      </c>
      <c r="AA940" t="s">
        <v>1758</v>
      </c>
      <c r="AB940" t="s">
        <v>826</v>
      </c>
      <c r="AD940" t="s">
        <v>2045</v>
      </c>
      <c r="AE940" t="s">
        <v>2046</v>
      </c>
      <c r="AI940" t="s">
        <v>1761</v>
      </c>
      <c r="AL940" t="s">
        <v>3408</v>
      </c>
      <c r="AM940">
        <v>6</v>
      </c>
      <c r="AN940" t="s">
        <v>2920</v>
      </c>
      <c r="AO940" t="s">
        <v>2921</v>
      </c>
      <c r="AP940">
        <v>0</v>
      </c>
      <c r="AQ940" s="388">
        <v>44473</v>
      </c>
      <c r="AS940" t="s">
        <v>3186</v>
      </c>
      <c r="AT940" s="388">
        <v>44473</v>
      </c>
      <c r="AU940" t="s">
        <v>1756</v>
      </c>
      <c r="AV940" t="s">
        <v>1756</v>
      </c>
      <c r="AZ940" t="s">
        <v>1756</v>
      </c>
      <c r="BA940" t="s">
        <v>1767</v>
      </c>
      <c r="BB940" t="s">
        <v>3411</v>
      </c>
      <c r="BC940" t="s">
        <v>3412</v>
      </c>
      <c r="BD940" t="s">
        <v>826</v>
      </c>
      <c r="BE940" t="s">
        <v>1756</v>
      </c>
      <c r="BF940" t="s">
        <v>826</v>
      </c>
    </row>
    <row r="941" spans="1:58">
      <c r="A941" t="s">
        <v>829</v>
      </c>
      <c r="B941">
        <v>6</v>
      </c>
      <c r="C941">
        <v>0</v>
      </c>
      <c r="D941">
        <v>10058</v>
      </c>
      <c r="E941" t="s">
        <v>3407</v>
      </c>
      <c r="F941">
        <v>53510602</v>
      </c>
      <c r="G941" t="s">
        <v>2041</v>
      </c>
      <c r="H941">
        <v>0</v>
      </c>
      <c r="I941" t="s">
        <v>518</v>
      </c>
      <c r="J941">
        <v>95</v>
      </c>
      <c r="K941">
        <v>12</v>
      </c>
      <c r="L941" t="s">
        <v>1771</v>
      </c>
      <c r="M941" t="s">
        <v>1756</v>
      </c>
      <c r="N941" t="s">
        <v>1756</v>
      </c>
      <c r="O941" t="s">
        <v>2059</v>
      </c>
      <c r="P941" t="s">
        <v>1757</v>
      </c>
      <c r="Q941" s="387">
        <v>1140</v>
      </c>
      <c r="R941">
        <v>148.20000000000002</v>
      </c>
      <c r="S941">
        <v>1288.1999999999998</v>
      </c>
      <c r="T941" s="388">
        <v>44465</v>
      </c>
      <c r="U941">
        <v>0</v>
      </c>
      <c r="V941" t="s">
        <v>832</v>
      </c>
      <c r="W941" s="388">
        <v>44477</v>
      </c>
      <c r="X941">
        <v>164</v>
      </c>
      <c r="Y941">
        <v>0</v>
      </c>
      <c r="Z941">
        <v>0</v>
      </c>
      <c r="AA941" t="s">
        <v>1758</v>
      </c>
      <c r="AB941" t="s">
        <v>826</v>
      </c>
      <c r="AD941" t="s">
        <v>2045</v>
      </c>
      <c r="AE941" t="s">
        <v>2046</v>
      </c>
      <c r="AI941" t="s">
        <v>1761</v>
      </c>
      <c r="AL941" t="s">
        <v>3408</v>
      </c>
      <c r="AM941">
        <v>6</v>
      </c>
      <c r="AN941" t="s">
        <v>2920</v>
      </c>
      <c r="AO941" t="s">
        <v>2921</v>
      </c>
      <c r="AP941">
        <v>0</v>
      </c>
      <c r="AQ941" s="388">
        <v>44473</v>
      </c>
      <c r="AS941" t="s">
        <v>3186</v>
      </c>
      <c r="AT941" s="388">
        <v>44473</v>
      </c>
      <c r="AU941" t="s">
        <v>1756</v>
      </c>
      <c r="AV941" t="s">
        <v>1756</v>
      </c>
      <c r="AZ941" t="s">
        <v>1756</v>
      </c>
      <c r="BA941" t="s">
        <v>1767</v>
      </c>
      <c r="BB941" t="s">
        <v>3413</v>
      </c>
      <c r="BC941" t="s">
        <v>3414</v>
      </c>
      <c r="BD941" t="s">
        <v>826</v>
      </c>
      <c r="BE941" t="s">
        <v>1756</v>
      </c>
      <c r="BF941" t="s">
        <v>826</v>
      </c>
    </row>
    <row r="942" spans="1:58">
      <c r="A942" t="s">
        <v>829</v>
      </c>
      <c r="B942">
        <v>6</v>
      </c>
      <c r="C942">
        <v>0</v>
      </c>
      <c r="D942">
        <v>10058</v>
      </c>
      <c r="E942" t="s">
        <v>3407</v>
      </c>
      <c r="F942">
        <v>53510602</v>
      </c>
      <c r="G942" t="s">
        <v>2041</v>
      </c>
      <c r="H942">
        <v>0</v>
      </c>
      <c r="I942" t="s">
        <v>2062</v>
      </c>
      <c r="J942">
        <v>138.05000000000001</v>
      </c>
      <c r="K942">
        <v>18</v>
      </c>
      <c r="L942" t="s">
        <v>2063</v>
      </c>
      <c r="M942" t="s">
        <v>2064</v>
      </c>
      <c r="N942" t="s">
        <v>1757</v>
      </c>
      <c r="O942" t="s">
        <v>1756</v>
      </c>
      <c r="P942" t="s">
        <v>1756</v>
      </c>
      <c r="Q942" s="387">
        <v>2484.9</v>
      </c>
      <c r="R942">
        <v>323.03700000000003</v>
      </c>
      <c r="S942">
        <v>2807.9369999999999</v>
      </c>
      <c r="T942" s="388">
        <v>44465</v>
      </c>
      <c r="U942">
        <v>0</v>
      </c>
      <c r="V942" t="s">
        <v>832</v>
      </c>
      <c r="W942" s="388">
        <v>44477</v>
      </c>
      <c r="X942">
        <v>164</v>
      </c>
      <c r="Y942">
        <v>0</v>
      </c>
      <c r="Z942">
        <v>0</v>
      </c>
      <c r="AA942" t="s">
        <v>1758</v>
      </c>
      <c r="AB942" t="s">
        <v>826</v>
      </c>
      <c r="AD942" t="s">
        <v>2045</v>
      </c>
      <c r="AE942" t="s">
        <v>2046</v>
      </c>
      <c r="AI942" t="s">
        <v>1761</v>
      </c>
      <c r="AL942" t="s">
        <v>3408</v>
      </c>
      <c r="AM942">
        <v>6</v>
      </c>
      <c r="AN942" t="s">
        <v>2920</v>
      </c>
      <c r="AO942" t="s">
        <v>2921</v>
      </c>
      <c r="AP942">
        <v>0</v>
      </c>
      <c r="AQ942" s="388">
        <v>44473</v>
      </c>
      <c r="AS942" t="s">
        <v>3186</v>
      </c>
      <c r="AT942" s="388">
        <v>44473</v>
      </c>
      <c r="AU942" t="s">
        <v>1756</v>
      </c>
      <c r="AV942" t="s">
        <v>1756</v>
      </c>
      <c r="AZ942" t="s">
        <v>1756</v>
      </c>
      <c r="BA942" t="s">
        <v>1767</v>
      </c>
      <c r="BB942" t="s">
        <v>3415</v>
      </c>
      <c r="BC942" t="s">
        <v>3416</v>
      </c>
      <c r="BD942" t="s">
        <v>826</v>
      </c>
      <c r="BE942" t="s">
        <v>1756</v>
      </c>
      <c r="BF942" t="s">
        <v>826</v>
      </c>
    </row>
    <row r="943" spans="1:58">
      <c r="A943" t="s">
        <v>829</v>
      </c>
      <c r="B943">
        <v>6</v>
      </c>
      <c r="C943">
        <v>0</v>
      </c>
      <c r="D943">
        <v>10058</v>
      </c>
      <c r="E943" t="s">
        <v>3407</v>
      </c>
      <c r="F943">
        <v>53510602</v>
      </c>
      <c r="G943" t="s">
        <v>2041</v>
      </c>
      <c r="H943">
        <v>0</v>
      </c>
      <c r="I943" t="s">
        <v>2073</v>
      </c>
      <c r="J943">
        <v>243.75</v>
      </c>
      <c r="K943">
        <v>3</v>
      </c>
      <c r="L943" t="s">
        <v>1755</v>
      </c>
      <c r="M943" t="s">
        <v>2074</v>
      </c>
      <c r="N943" t="s">
        <v>1757</v>
      </c>
      <c r="O943" t="s">
        <v>1756</v>
      </c>
      <c r="P943" t="s">
        <v>1756</v>
      </c>
      <c r="Q943" s="387">
        <v>731.25</v>
      </c>
      <c r="R943">
        <v>95.0625</v>
      </c>
      <c r="S943">
        <v>826.31249999999989</v>
      </c>
      <c r="T943" s="388">
        <v>44465</v>
      </c>
      <c r="U943">
        <v>0</v>
      </c>
      <c r="V943" t="s">
        <v>832</v>
      </c>
      <c r="W943" s="388">
        <v>44477</v>
      </c>
      <c r="X943">
        <v>164</v>
      </c>
      <c r="Y943">
        <v>0</v>
      </c>
      <c r="Z943">
        <v>0</v>
      </c>
      <c r="AA943" t="s">
        <v>1758</v>
      </c>
      <c r="AB943" t="s">
        <v>826</v>
      </c>
      <c r="AD943" t="s">
        <v>2045</v>
      </c>
      <c r="AE943" t="s">
        <v>2046</v>
      </c>
      <c r="AI943" t="s">
        <v>1761</v>
      </c>
      <c r="AL943" t="s">
        <v>3408</v>
      </c>
      <c r="AM943">
        <v>6</v>
      </c>
      <c r="AN943" t="s">
        <v>2920</v>
      </c>
      <c r="AO943" t="s">
        <v>2921</v>
      </c>
      <c r="AP943">
        <v>0</v>
      </c>
      <c r="AQ943" s="388">
        <v>44473</v>
      </c>
      <c r="AS943" t="s">
        <v>3186</v>
      </c>
      <c r="AT943" s="388">
        <v>44473</v>
      </c>
      <c r="AU943" t="s">
        <v>1756</v>
      </c>
      <c r="AV943" t="s">
        <v>1756</v>
      </c>
      <c r="AZ943" t="s">
        <v>1756</v>
      </c>
      <c r="BA943" t="s">
        <v>1767</v>
      </c>
      <c r="BB943" t="s">
        <v>3417</v>
      </c>
      <c r="BC943" t="s">
        <v>3418</v>
      </c>
      <c r="BD943" t="s">
        <v>826</v>
      </c>
      <c r="BE943" t="s">
        <v>1756</v>
      </c>
      <c r="BF943" t="s">
        <v>826</v>
      </c>
    </row>
    <row r="944" spans="1:58">
      <c r="A944" t="s">
        <v>829</v>
      </c>
      <c r="B944">
        <v>6</v>
      </c>
      <c r="C944">
        <v>0</v>
      </c>
      <c r="D944">
        <v>10058</v>
      </c>
      <c r="E944" t="s">
        <v>3407</v>
      </c>
      <c r="F944">
        <v>53510602</v>
      </c>
      <c r="G944" t="s">
        <v>2041</v>
      </c>
      <c r="H944">
        <v>0</v>
      </c>
      <c r="I944" t="s">
        <v>2083</v>
      </c>
      <c r="J944">
        <v>12.21</v>
      </c>
      <c r="K944">
        <v>9</v>
      </c>
      <c r="L944" t="s">
        <v>1771</v>
      </c>
      <c r="M944" t="s">
        <v>2084</v>
      </c>
      <c r="N944" t="s">
        <v>1757</v>
      </c>
      <c r="O944" t="s">
        <v>1756</v>
      </c>
      <c r="P944" t="s">
        <v>1756</v>
      </c>
      <c r="Q944" s="387">
        <v>109.89</v>
      </c>
      <c r="R944">
        <v>14.2857</v>
      </c>
      <c r="S944">
        <v>124.17569999999999</v>
      </c>
      <c r="T944" s="388">
        <v>44465</v>
      </c>
      <c r="U944">
        <v>0</v>
      </c>
      <c r="V944" t="s">
        <v>832</v>
      </c>
      <c r="W944" s="388">
        <v>44477</v>
      </c>
      <c r="X944">
        <v>164</v>
      </c>
      <c r="Y944">
        <v>0</v>
      </c>
      <c r="Z944">
        <v>0</v>
      </c>
      <c r="AA944" t="s">
        <v>1758</v>
      </c>
      <c r="AB944" t="s">
        <v>826</v>
      </c>
      <c r="AD944" t="s">
        <v>2045</v>
      </c>
      <c r="AE944" t="s">
        <v>2046</v>
      </c>
      <c r="AI944" t="s">
        <v>1761</v>
      </c>
      <c r="AL944" t="s">
        <v>3408</v>
      </c>
      <c r="AM944">
        <v>6</v>
      </c>
      <c r="AN944" t="s">
        <v>2920</v>
      </c>
      <c r="AO944" t="s">
        <v>2921</v>
      </c>
      <c r="AP944">
        <v>0</v>
      </c>
      <c r="AQ944" s="388">
        <v>44473</v>
      </c>
      <c r="AS944" t="s">
        <v>3186</v>
      </c>
      <c r="AT944" s="388">
        <v>44473</v>
      </c>
      <c r="AU944" t="s">
        <v>1756</v>
      </c>
      <c r="AV944" t="s">
        <v>1756</v>
      </c>
      <c r="AZ944" t="s">
        <v>1756</v>
      </c>
      <c r="BA944" t="s">
        <v>1767</v>
      </c>
      <c r="BB944" t="s">
        <v>3419</v>
      </c>
      <c r="BC944" t="s">
        <v>3420</v>
      </c>
      <c r="BD944" t="s">
        <v>826</v>
      </c>
      <c r="BE944" t="s">
        <v>1756</v>
      </c>
      <c r="BF944" t="s">
        <v>826</v>
      </c>
    </row>
    <row r="945" spans="1:58">
      <c r="A945" t="s">
        <v>829</v>
      </c>
      <c r="B945">
        <v>6</v>
      </c>
      <c r="C945">
        <v>0</v>
      </c>
      <c r="D945">
        <v>10058</v>
      </c>
      <c r="E945" t="s">
        <v>3407</v>
      </c>
      <c r="F945">
        <v>53510602</v>
      </c>
      <c r="G945" t="s">
        <v>2041</v>
      </c>
      <c r="H945">
        <v>0</v>
      </c>
      <c r="I945" t="s">
        <v>2089</v>
      </c>
      <c r="J945">
        <v>146.96</v>
      </c>
      <c r="K945">
        <v>9</v>
      </c>
      <c r="L945" t="s">
        <v>2063</v>
      </c>
      <c r="M945" t="s">
        <v>2090</v>
      </c>
      <c r="N945" t="s">
        <v>1757</v>
      </c>
      <c r="O945" t="s">
        <v>1756</v>
      </c>
      <c r="P945" t="s">
        <v>1756</v>
      </c>
      <c r="Q945" s="387">
        <v>1322.64</v>
      </c>
      <c r="R945">
        <v>171.94320000000002</v>
      </c>
      <c r="S945">
        <v>1494.5832</v>
      </c>
      <c r="T945" s="388">
        <v>44465</v>
      </c>
      <c r="U945">
        <v>0</v>
      </c>
      <c r="V945" t="s">
        <v>832</v>
      </c>
      <c r="W945" s="388">
        <v>44477</v>
      </c>
      <c r="X945">
        <v>164</v>
      </c>
      <c r="Y945">
        <v>0</v>
      </c>
      <c r="Z945">
        <v>0</v>
      </c>
      <c r="AA945" t="s">
        <v>1758</v>
      </c>
      <c r="AB945" t="s">
        <v>826</v>
      </c>
      <c r="AD945" t="s">
        <v>2045</v>
      </c>
      <c r="AE945" t="s">
        <v>2046</v>
      </c>
      <c r="AI945" t="s">
        <v>1761</v>
      </c>
      <c r="AL945" t="s">
        <v>3408</v>
      </c>
      <c r="AM945">
        <v>6</v>
      </c>
      <c r="AN945" t="s">
        <v>2920</v>
      </c>
      <c r="AO945" t="s">
        <v>2921</v>
      </c>
      <c r="AP945">
        <v>0</v>
      </c>
      <c r="AQ945" s="388">
        <v>44473</v>
      </c>
      <c r="AS945" t="s">
        <v>3186</v>
      </c>
      <c r="AT945" s="388">
        <v>44473</v>
      </c>
      <c r="AU945" t="s">
        <v>1756</v>
      </c>
      <c r="AV945" t="s">
        <v>1756</v>
      </c>
      <c r="AZ945" t="s">
        <v>1756</v>
      </c>
      <c r="BA945" t="s">
        <v>1767</v>
      </c>
      <c r="BB945" t="s">
        <v>3421</v>
      </c>
      <c r="BC945" t="s">
        <v>3422</v>
      </c>
      <c r="BD945" t="s">
        <v>826</v>
      </c>
      <c r="BE945" t="s">
        <v>1756</v>
      </c>
      <c r="BF945" t="s">
        <v>826</v>
      </c>
    </row>
    <row r="946" spans="1:58">
      <c r="A946" t="s">
        <v>829</v>
      </c>
      <c r="B946">
        <v>6</v>
      </c>
      <c r="C946">
        <v>0</v>
      </c>
      <c r="D946">
        <v>10058</v>
      </c>
      <c r="E946" t="s">
        <v>3407</v>
      </c>
      <c r="F946">
        <v>53510602</v>
      </c>
      <c r="G946" t="s">
        <v>2041</v>
      </c>
      <c r="H946">
        <v>0</v>
      </c>
      <c r="I946" t="s">
        <v>2247</v>
      </c>
      <c r="J946">
        <v>131.47999999999999</v>
      </c>
      <c r="K946">
        <v>11</v>
      </c>
      <c r="L946" t="s">
        <v>2063</v>
      </c>
      <c r="M946" t="s">
        <v>2248</v>
      </c>
      <c r="N946" t="s">
        <v>1757</v>
      </c>
      <c r="O946" t="s">
        <v>1756</v>
      </c>
      <c r="P946" t="s">
        <v>1756</v>
      </c>
      <c r="Q946" s="387">
        <v>1446.28</v>
      </c>
      <c r="R946">
        <v>188.0164</v>
      </c>
      <c r="S946">
        <v>1634.2963999999997</v>
      </c>
      <c r="T946" s="388">
        <v>44465</v>
      </c>
      <c r="U946">
        <v>0</v>
      </c>
      <c r="V946" t="s">
        <v>832</v>
      </c>
      <c r="W946" s="388">
        <v>44477</v>
      </c>
      <c r="X946">
        <v>164</v>
      </c>
      <c r="Y946">
        <v>0</v>
      </c>
      <c r="Z946">
        <v>0</v>
      </c>
      <c r="AA946" t="s">
        <v>1758</v>
      </c>
      <c r="AB946" t="s">
        <v>826</v>
      </c>
      <c r="AD946" t="s">
        <v>2045</v>
      </c>
      <c r="AE946" t="s">
        <v>2046</v>
      </c>
      <c r="AI946" t="s">
        <v>1761</v>
      </c>
      <c r="AL946" t="s">
        <v>3408</v>
      </c>
      <c r="AM946">
        <v>6</v>
      </c>
      <c r="AN946" t="s">
        <v>2920</v>
      </c>
      <c r="AO946" t="s">
        <v>2921</v>
      </c>
      <c r="AP946">
        <v>0</v>
      </c>
      <c r="AQ946" s="388">
        <v>44473</v>
      </c>
      <c r="AS946" t="s">
        <v>3186</v>
      </c>
      <c r="AT946" s="388">
        <v>44473</v>
      </c>
      <c r="AU946" t="s">
        <v>1756</v>
      </c>
      <c r="AV946" t="s">
        <v>1756</v>
      </c>
      <c r="AZ946" t="s">
        <v>1756</v>
      </c>
      <c r="BA946" t="s">
        <v>1767</v>
      </c>
      <c r="BB946" t="s">
        <v>3423</v>
      </c>
      <c r="BC946" t="s">
        <v>3424</v>
      </c>
      <c r="BD946" t="s">
        <v>826</v>
      </c>
      <c r="BE946" t="s">
        <v>1756</v>
      </c>
      <c r="BF946" t="s">
        <v>826</v>
      </c>
    </row>
    <row r="947" spans="1:58">
      <c r="A947" t="s">
        <v>829</v>
      </c>
      <c r="B947">
        <v>6</v>
      </c>
      <c r="C947">
        <v>0</v>
      </c>
      <c r="D947">
        <v>10024</v>
      </c>
      <c r="E947" t="s">
        <v>3425</v>
      </c>
      <c r="F947">
        <v>53510602</v>
      </c>
      <c r="G947" t="s">
        <v>2041</v>
      </c>
      <c r="H947">
        <v>0</v>
      </c>
      <c r="I947" t="s">
        <v>2052</v>
      </c>
      <c r="J947">
        <v>75</v>
      </c>
      <c r="K947">
        <v>36</v>
      </c>
      <c r="L947" t="s">
        <v>1771</v>
      </c>
      <c r="M947" t="s">
        <v>1756</v>
      </c>
      <c r="N947" t="s">
        <v>1756</v>
      </c>
      <c r="O947" t="s">
        <v>2053</v>
      </c>
      <c r="P947" t="s">
        <v>1757</v>
      </c>
      <c r="Q947" s="387">
        <v>2700</v>
      </c>
      <c r="R947">
        <v>351</v>
      </c>
      <c r="S947">
        <v>3050.9999999999995</v>
      </c>
      <c r="T947" s="388">
        <v>44463</v>
      </c>
      <c r="U947">
        <v>0</v>
      </c>
      <c r="V947" t="s">
        <v>832</v>
      </c>
      <c r="W947" s="388">
        <v>44477</v>
      </c>
      <c r="X947">
        <v>164</v>
      </c>
      <c r="Y947">
        <v>0</v>
      </c>
      <c r="Z947">
        <v>0</v>
      </c>
      <c r="AA947" t="s">
        <v>1758</v>
      </c>
      <c r="AB947" t="s">
        <v>826</v>
      </c>
      <c r="AD947" t="s">
        <v>2045</v>
      </c>
      <c r="AE947" t="s">
        <v>2046</v>
      </c>
      <c r="AI947" t="s">
        <v>1761</v>
      </c>
      <c r="AL947" t="s">
        <v>3112</v>
      </c>
      <c r="AM947">
        <v>6</v>
      </c>
      <c r="AN947" t="s">
        <v>3113</v>
      </c>
      <c r="AO947" t="s">
        <v>3114</v>
      </c>
      <c r="AP947">
        <v>0</v>
      </c>
      <c r="AQ947" s="388">
        <v>44469</v>
      </c>
      <c r="AS947" t="s">
        <v>3186</v>
      </c>
      <c r="AT947" s="388">
        <v>44473</v>
      </c>
      <c r="AU947" t="s">
        <v>1756</v>
      </c>
      <c r="AV947" t="s">
        <v>1756</v>
      </c>
      <c r="AZ947" t="s">
        <v>1756</v>
      </c>
      <c r="BA947" t="s">
        <v>1767</v>
      </c>
      <c r="BB947" t="s">
        <v>3426</v>
      </c>
      <c r="BC947" t="s">
        <v>3427</v>
      </c>
      <c r="BD947" t="s">
        <v>826</v>
      </c>
      <c r="BE947" t="s">
        <v>1756</v>
      </c>
      <c r="BF947" t="s">
        <v>826</v>
      </c>
    </row>
    <row r="948" spans="1:58">
      <c r="A948" t="s">
        <v>829</v>
      </c>
      <c r="B948">
        <v>6</v>
      </c>
      <c r="C948">
        <v>0</v>
      </c>
      <c r="D948">
        <v>10024</v>
      </c>
      <c r="E948" t="s">
        <v>3425</v>
      </c>
      <c r="F948">
        <v>53510602</v>
      </c>
      <c r="G948" t="s">
        <v>2041</v>
      </c>
      <c r="H948">
        <v>0</v>
      </c>
      <c r="I948" t="s">
        <v>2056</v>
      </c>
      <c r="J948">
        <v>210</v>
      </c>
      <c r="K948">
        <v>3</v>
      </c>
      <c r="L948" t="s">
        <v>1755</v>
      </c>
      <c r="M948" t="s">
        <v>1756</v>
      </c>
      <c r="N948" t="s">
        <v>1756</v>
      </c>
      <c r="P948" t="s">
        <v>1757</v>
      </c>
      <c r="Q948" s="387">
        <v>630</v>
      </c>
      <c r="R948">
        <v>81.900000000000006</v>
      </c>
      <c r="S948">
        <v>711.9</v>
      </c>
      <c r="T948" s="388">
        <v>44463</v>
      </c>
      <c r="U948">
        <v>0</v>
      </c>
      <c r="V948" t="s">
        <v>832</v>
      </c>
      <c r="W948" s="388">
        <v>44477</v>
      </c>
      <c r="X948">
        <v>164</v>
      </c>
      <c r="Y948">
        <v>0</v>
      </c>
      <c r="Z948">
        <v>0</v>
      </c>
      <c r="AA948" t="s">
        <v>1758</v>
      </c>
      <c r="AB948" t="s">
        <v>826</v>
      </c>
      <c r="AD948" t="s">
        <v>2045</v>
      </c>
      <c r="AE948" t="s">
        <v>2046</v>
      </c>
      <c r="AI948" t="s">
        <v>1761</v>
      </c>
      <c r="AL948" t="s">
        <v>3112</v>
      </c>
      <c r="AM948">
        <v>6</v>
      </c>
      <c r="AN948" t="s">
        <v>3113</v>
      </c>
      <c r="AO948" t="s">
        <v>3114</v>
      </c>
      <c r="AP948">
        <v>0</v>
      </c>
      <c r="AQ948" s="388">
        <v>44469</v>
      </c>
      <c r="AS948" t="s">
        <v>3186</v>
      </c>
      <c r="AT948" s="388">
        <v>44473</v>
      </c>
      <c r="AU948" t="s">
        <v>1756</v>
      </c>
      <c r="AV948" t="s">
        <v>1756</v>
      </c>
      <c r="AZ948" t="s">
        <v>1756</v>
      </c>
      <c r="BA948" t="s">
        <v>1767</v>
      </c>
      <c r="BB948" t="s">
        <v>3428</v>
      </c>
      <c r="BC948" t="s">
        <v>3429</v>
      </c>
      <c r="BD948" t="s">
        <v>826</v>
      </c>
      <c r="BE948" t="s">
        <v>1756</v>
      </c>
      <c r="BF948" t="s">
        <v>826</v>
      </c>
    </row>
    <row r="949" spans="1:58">
      <c r="A949" t="s">
        <v>829</v>
      </c>
      <c r="B949">
        <v>6</v>
      </c>
      <c r="C949">
        <v>0</v>
      </c>
      <c r="D949">
        <v>10024</v>
      </c>
      <c r="E949" t="s">
        <v>3425</v>
      </c>
      <c r="F949">
        <v>53510602</v>
      </c>
      <c r="G949" t="s">
        <v>2041</v>
      </c>
      <c r="H949">
        <v>0</v>
      </c>
      <c r="I949" t="s">
        <v>2062</v>
      </c>
      <c r="J949">
        <v>138.05000000000001</v>
      </c>
      <c r="K949">
        <v>11</v>
      </c>
      <c r="L949" t="s">
        <v>2063</v>
      </c>
      <c r="M949" t="s">
        <v>2064</v>
      </c>
      <c r="N949" t="s">
        <v>1757</v>
      </c>
      <c r="O949" t="s">
        <v>1756</v>
      </c>
      <c r="P949" t="s">
        <v>1756</v>
      </c>
      <c r="Q949" s="387">
        <v>1518.55</v>
      </c>
      <c r="R949">
        <v>197.41149999999999</v>
      </c>
      <c r="S949">
        <v>1715.9614999999999</v>
      </c>
      <c r="T949" s="388">
        <v>44463</v>
      </c>
      <c r="U949">
        <v>0</v>
      </c>
      <c r="V949" t="s">
        <v>832</v>
      </c>
      <c r="W949" s="388">
        <v>44477</v>
      </c>
      <c r="X949">
        <v>164</v>
      </c>
      <c r="Y949">
        <v>0</v>
      </c>
      <c r="Z949">
        <v>0</v>
      </c>
      <c r="AA949" t="s">
        <v>1758</v>
      </c>
      <c r="AB949" t="s">
        <v>826</v>
      </c>
      <c r="AD949" t="s">
        <v>2045</v>
      </c>
      <c r="AE949" t="s">
        <v>2046</v>
      </c>
      <c r="AI949" t="s">
        <v>1761</v>
      </c>
      <c r="AL949" t="s">
        <v>3112</v>
      </c>
      <c r="AM949">
        <v>6</v>
      </c>
      <c r="AN949" t="s">
        <v>3113</v>
      </c>
      <c r="AO949" t="s">
        <v>3114</v>
      </c>
      <c r="AP949">
        <v>0</v>
      </c>
      <c r="AQ949" s="388">
        <v>44469</v>
      </c>
      <c r="AS949" t="s">
        <v>3186</v>
      </c>
      <c r="AT949" s="388">
        <v>44473</v>
      </c>
      <c r="AU949" t="s">
        <v>1756</v>
      </c>
      <c r="AV949" t="s">
        <v>1756</v>
      </c>
      <c r="AZ949" t="s">
        <v>1756</v>
      </c>
      <c r="BA949" t="s">
        <v>1767</v>
      </c>
      <c r="BB949" t="s">
        <v>3430</v>
      </c>
      <c r="BC949" t="s">
        <v>3431</v>
      </c>
      <c r="BD949" t="s">
        <v>826</v>
      </c>
      <c r="BE949" t="s">
        <v>1756</v>
      </c>
      <c r="BF949" t="s">
        <v>826</v>
      </c>
    </row>
    <row r="950" spans="1:58">
      <c r="A950" t="s">
        <v>829</v>
      </c>
      <c r="B950">
        <v>6</v>
      </c>
      <c r="C950">
        <v>0</v>
      </c>
      <c r="D950">
        <v>10024</v>
      </c>
      <c r="E950" t="s">
        <v>3425</v>
      </c>
      <c r="F950">
        <v>53510602</v>
      </c>
      <c r="G950" t="s">
        <v>2041</v>
      </c>
      <c r="H950">
        <v>0</v>
      </c>
      <c r="I950" t="s">
        <v>2073</v>
      </c>
      <c r="J950">
        <v>243.75</v>
      </c>
      <c r="K950">
        <v>2</v>
      </c>
      <c r="L950" t="s">
        <v>1755</v>
      </c>
      <c r="M950" t="s">
        <v>2074</v>
      </c>
      <c r="N950" t="s">
        <v>1757</v>
      </c>
      <c r="O950" t="s">
        <v>1756</v>
      </c>
      <c r="P950" t="s">
        <v>1756</v>
      </c>
      <c r="Q950" s="387">
        <v>487.5</v>
      </c>
      <c r="R950">
        <v>63.375</v>
      </c>
      <c r="S950">
        <v>550.875</v>
      </c>
      <c r="T950" s="388">
        <v>44463</v>
      </c>
      <c r="U950">
        <v>0</v>
      </c>
      <c r="V950" t="s">
        <v>832</v>
      </c>
      <c r="W950" s="388">
        <v>44477</v>
      </c>
      <c r="X950">
        <v>164</v>
      </c>
      <c r="Y950">
        <v>0</v>
      </c>
      <c r="Z950">
        <v>0</v>
      </c>
      <c r="AA950" t="s">
        <v>1758</v>
      </c>
      <c r="AB950" t="s">
        <v>826</v>
      </c>
      <c r="AD950" t="s">
        <v>2045</v>
      </c>
      <c r="AE950" t="s">
        <v>2046</v>
      </c>
      <c r="AI950" t="s">
        <v>1761</v>
      </c>
      <c r="AL950" t="s">
        <v>3112</v>
      </c>
      <c r="AM950">
        <v>6</v>
      </c>
      <c r="AN950" t="s">
        <v>3113</v>
      </c>
      <c r="AO950" t="s">
        <v>3114</v>
      </c>
      <c r="AP950">
        <v>0</v>
      </c>
      <c r="AQ950" s="388">
        <v>44469</v>
      </c>
      <c r="AS950" t="s">
        <v>3186</v>
      </c>
      <c r="AT950" s="388">
        <v>44473</v>
      </c>
      <c r="AU950" t="s">
        <v>1756</v>
      </c>
      <c r="AV950" t="s">
        <v>1756</v>
      </c>
      <c r="AZ950" t="s">
        <v>1756</v>
      </c>
      <c r="BA950" t="s">
        <v>1767</v>
      </c>
      <c r="BB950" t="s">
        <v>3432</v>
      </c>
      <c r="BC950" t="s">
        <v>3433</v>
      </c>
      <c r="BD950" t="s">
        <v>826</v>
      </c>
      <c r="BE950" t="s">
        <v>1756</v>
      </c>
      <c r="BF950" t="s">
        <v>826</v>
      </c>
    </row>
    <row r="951" spans="1:58">
      <c r="A951" t="s">
        <v>829</v>
      </c>
      <c r="B951">
        <v>6</v>
      </c>
      <c r="C951">
        <v>0</v>
      </c>
      <c r="D951">
        <v>10024</v>
      </c>
      <c r="E951" t="s">
        <v>3425</v>
      </c>
      <c r="F951">
        <v>53510602</v>
      </c>
      <c r="G951" t="s">
        <v>2041</v>
      </c>
      <c r="H951">
        <v>0</v>
      </c>
      <c r="I951" t="s">
        <v>2095</v>
      </c>
      <c r="J951">
        <v>138.44999999999999</v>
      </c>
      <c r="K951">
        <v>11</v>
      </c>
      <c r="L951" t="s">
        <v>2063</v>
      </c>
      <c r="M951" t="s">
        <v>2096</v>
      </c>
      <c r="N951" t="s">
        <v>1757</v>
      </c>
      <c r="O951" t="s">
        <v>1756</v>
      </c>
      <c r="P951" t="s">
        <v>1756</v>
      </c>
      <c r="Q951" s="387">
        <v>1522.95</v>
      </c>
      <c r="R951">
        <v>197.98350000000002</v>
      </c>
      <c r="S951">
        <v>1720.9334999999999</v>
      </c>
      <c r="T951" s="388">
        <v>44463</v>
      </c>
      <c r="U951">
        <v>0</v>
      </c>
      <c r="V951" t="s">
        <v>832</v>
      </c>
      <c r="W951" s="388">
        <v>44477</v>
      </c>
      <c r="X951">
        <v>164</v>
      </c>
      <c r="Y951">
        <v>0</v>
      </c>
      <c r="Z951">
        <v>0</v>
      </c>
      <c r="AA951" t="s">
        <v>1758</v>
      </c>
      <c r="AB951" t="s">
        <v>826</v>
      </c>
      <c r="AD951" t="s">
        <v>2045</v>
      </c>
      <c r="AE951" t="s">
        <v>2046</v>
      </c>
      <c r="AI951" t="s">
        <v>1761</v>
      </c>
      <c r="AL951" t="s">
        <v>3112</v>
      </c>
      <c r="AM951">
        <v>6</v>
      </c>
      <c r="AN951" t="s">
        <v>3113</v>
      </c>
      <c r="AO951" t="s">
        <v>3114</v>
      </c>
      <c r="AP951">
        <v>0</v>
      </c>
      <c r="AQ951" s="388">
        <v>44469</v>
      </c>
      <c r="AS951" t="s">
        <v>3186</v>
      </c>
      <c r="AT951" s="388">
        <v>44473</v>
      </c>
      <c r="AU951" t="s">
        <v>1756</v>
      </c>
      <c r="AV951" t="s">
        <v>1756</v>
      </c>
      <c r="AZ951" t="s">
        <v>1756</v>
      </c>
      <c r="BA951" t="s">
        <v>1767</v>
      </c>
      <c r="BB951" t="s">
        <v>3434</v>
      </c>
      <c r="BC951" t="s">
        <v>3435</v>
      </c>
      <c r="BD951" t="s">
        <v>826</v>
      </c>
      <c r="BE951" t="s">
        <v>1756</v>
      </c>
      <c r="BF951" t="s">
        <v>826</v>
      </c>
    </row>
    <row r="952" spans="1:58">
      <c r="A952" t="s">
        <v>829</v>
      </c>
      <c r="B952">
        <v>6</v>
      </c>
      <c r="C952">
        <v>0</v>
      </c>
      <c r="D952">
        <v>10024</v>
      </c>
      <c r="E952" t="s">
        <v>3425</v>
      </c>
      <c r="F952">
        <v>53510602</v>
      </c>
      <c r="G952" t="s">
        <v>2041</v>
      </c>
      <c r="H952">
        <v>0</v>
      </c>
      <c r="I952" t="s">
        <v>2247</v>
      </c>
      <c r="J952">
        <v>131.47999999999999</v>
      </c>
      <c r="K952">
        <v>11</v>
      </c>
      <c r="L952" t="s">
        <v>2063</v>
      </c>
      <c r="M952" t="s">
        <v>2248</v>
      </c>
      <c r="N952" t="s">
        <v>1757</v>
      </c>
      <c r="O952" t="s">
        <v>1756</v>
      </c>
      <c r="P952" t="s">
        <v>1756</v>
      </c>
      <c r="Q952" s="387">
        <v>1446.28</v>
      </c>
      <c r="R952">
        <v>188.0164</v>
      </c>
      <c r="S952">
        <v>1634.2963999999997</v>
      </c>
      <c r="T952" s="388">
        <v>44463</v>
      </c>
      <c r="U952">
        <v>0</v>
      </c>
      <c r="V952" t="s">
        <v>832</v>
      </c>
      <c r="W952" s="388">
        <v>44477</v>
      </c>
      <c r="X952">
        <v>164</v>
      </c>
      <c r="Y952">
        <v>0</v>
      </c>
      <c r="Z952">
        <v>0</v>
      </c>
      <c r="AA952" t="s">
        <v>1758</v>
      </c>
      <c r="AB952" t="s">
        <v>826</v>
      </c>
      <c r="AD952" t="s">
        <v>2045</v>
      </c>
      <c r="AE952" t="s">
        <v>2046</v>
      </c>
      <c r="AI952" t="s">
        <v>1761</v>
      </c>
      <c r="AL952" t="s">
        <v>3112</v>
      </c>
      <c r="AM952">
        <v>6</v>
      </c>
      <c r="AN952" t="s">
        <v>3113</v>
      </c>
      <c r="AO952" t="s">
        <v>3114</v>
      </c>
      <c r="AP952">
        <v>0</v>
      </c>
      <c r="AQ952" s="388">
        <v>44469</v>
      </c>
      <c r="AS952" t="s">
        <v>3186</v>
      </c>
      <c r="AT952" s="388">
        <v>44473</v>
      </c>
      <c r="AU952" t="s">
        <v>1756</v>
      </c>
      <c r="AV952" t="s">
        <v>1756</v>
      </c>
      <c r="AZ952" t="s">
        <v>1756</v>
      </c>
      <c r="BA952" t="s">
        <v>1767</v>
      </c>
      <c r="BB952" t="s">
        <v>3436</v>
      </c>
      <c r="BC952" t="s">
        <v>3437</v>
      </c>
      <c r="BD952" t="s">
        <v>826</v>
      </c>
      <c r="BE952" t="s">
        <v>1756</v>
      </c>
      <c r="BF952" t="s">
        <v>826</v>
      </c>
    </row>
    <row r="953" spans="1:58">
      <c r="A953" t="s">
        <v>829</v>
      </c>
      <c r="B953">
        <v>6</v>
      </c>
      <c r="C953">
        <v>0</v>
      </c>
      <c r="D953">
        <v>10023</v>
      </c>
      <c r="E953" t="s">
        <v>3438</v>
      </c>
      <c r="F953">
        <v>53510602</v>
      </c>
      <c r="G953" t="s">
        <v>2041</v>
      </c>
      <c r="H953">
        <v>0</v>
      </c>
      <c r="I953" t="s">
        <v>2052</v>
      </c>
      <c r="J953">
        <v>75</v>
      </c>
      <c r="K953">
        <v>60</v>
      </c>
      <c r="L953" t="s">
        <v>1771</v>
      </c>
      <c r="M953" t="s">
        <v>1756</v>
      </c>
      <c r="N953" t="s">
        <v>1756</v>
      </c>
      <c r="O953" t="s">
        <v>2053</v>
      </c>
      <c r="P953" t="s">
        <v>1757</v>
      </c>
      <c r="Q953" s="387">
        <v>4500</v>
      </c>
      <c r="R953">
        <v>585</v>
      </c>
      <c r="S953">
        <v>5084.9999999999991</v>
      </c>
      <c r="T953" s="388">
        <v>44463</v>
      </c>
      <c r="U953">
        <v>0</v>
      </c>
      <c r="V953" t="s">
        <v>832</v>
      </c>
      <c r="W953" s="388">
        <v>44477</v>
      </c>
      <c r="X953">
        <v>164</v>
      </c>
      <c r="Y953">
        <v>0</v>
      </c>
      <c r="Z953">
        <v>0</v>
      </c>
      <c r="AA953" t="s">
        <v>1758</v>
      </c>
      <c r="AB953" t="s">
        <v>826</v>
      </c>
      <c r="AD953" t="s">
        <v>2045</v>
      </c>
      <c r="AE953" t="s">
        <v>2046</v>
      </c>
      <c r="AI953" t="s">
        <v>1761</v>
      </c>
      <c r="AL953" t="s">
        <v>3132</v>
      </c>
      <c r="AM953">
        <v>6</v>
      </c>
      <c r="AN953" t="s">
        <v>3133</v>
      </c>
      <c r="AO953" t="s">
        <v>2852</v>
      </c>
      <c r="AP953">
        <v>0</v>
      </c>
      <c r="AQ953" s="388">
        <v>44469</v>
      </c>
      <c r="AS953" t="s">
        <v>3186</v>
      </c>
      <c r="AT953" s="388">
        <v>44473</v>
      </c>
      <c r="AU953" t="s">
        <v>1756</v>
      </c>
      <c r="AV953" t="s">
        <v>1756</v>
      </c>
      <c r="AZ953" t="s">
        <v>1756</v>
      </c>
      <c r="BA953" t="s">
        <v>1767</v>
      </c>
      <c r="BB953" t="s">
        <v>3439</v>
      </c>
      <c r="BC953" t="s">
        <v>3440</v>
      </c>
      <c r="BD953" t="s">
        <v>826</v>
      </c>
      <c r="BE953" t="s">
        <v>1756</v>
      </c>
      <c r="BF953" t="s">
        <v>826</v>
      </c>
    </row>
    <row r="954" spans="1:58">
      <c r="A954" t="s">
        <v>829</v>
      </c>
      <c r="B954">
        <v>6</v>
      </c>
      <c r="C954">
        <v>0</v>
      </c>
      <c r="D954">
        <v>10023</v>
      </c>
      <c r="E954" t="s">
        <v>3438</v>
      </c>
      <c r="F954">
        <v>53510602</v>
      </c>
      <c r="G954" t="s">
        <v>2041</v>
      </c>
      <c r="H954">
        <v>0</v>
      </c>
      <c r="I954" t="s">
        <v>2056</v>
      </c>
      <c r="J954">
        <v>210</v>
      </c>
      <c r="K954">
        <v>6</v>
      </c>
      <c r="L954" t="s">
        <v>1755</v>
      </c>
      <c r="M954" t="s">
        <v>1756</v>
      </c>
      <c r="N954" t="s">
        <v>1756</v>
      </c>
      <c r="P954" t="s">
        <v>1757</v>
      </c>
      <c r="Q954" s="387">
        <v>1260</v>
      </c>
      <c r="R954">
        <v>163.80000000000001</v>
      </c>
      <c r="S954">
        <v>1423.8</v>
      </c>
      <c r="T954" s="388">
        <v>44463</v>
      </c>
      <c r="U954">
        <v>0</v>
      </c>
      <c r="V954" t="s">
        <v>832</v>
      </c>
      <c r="W954" s="388">
        <v>44477</v>
      </c>
      <c r="X954">
        <v>164</v>
      </c>
      <c r="Y954">
        <v>0</v>
      </c>
      <c r="Z954">
        <v>0</v>
      </c>
      <c r="AA954" t="s">
        <v>1758</v>
      </c>
      <c r="AB954" t="s">
        <v>826</v>
      </c>
      <c r="AD954" t="s">
        <v>2045</v>
      </c>
      <c r="AE954" t="s">
        <v>2046</v>
      </c>
      <c r="AI954" t="s">
        <v>1761</v>
      </c>
      <c r="AL954" t="s">
        <v>3132</v>
      </c>
      <c r="AM954">
        <v>6</v>
      </c>
      <c r="AN954" t="s">
        <v>3133</v>
      </c>
      <c r="AO954" t="s">
        <v>2852</v>
      </c>
      <c r="AP954">
        <v>0</v>
      </c>
      <c r="AQ954" s="388">
        <v>44469</v>
      </c>
      <c r="AS954" t="s">
        <v>3186</v>
      </c>
      <c r="AT954" s="388">
        <v>44473</v>
      </c>
      <c r="AU954" t="s">
        <v>1756</v>
      </c>
      <c r="AV954" t="s">
        <v>1756</v>
      </c>
      <c r="AZ954" t="s">
        <v>1756</v>
      </c>
      <c r="BA954" t="s">
        <v>1767</v>
      </c>
      <c r="BB954" t="s">
        <v>3441</v>
      </c>
      <c r="BC954" t="s">
        <v>3442</v>
      </c>
      <c r="BD954" t="s">
        <v>826</v>
      </c>
      <c r="BE954" t="s">
        <v>1756</v>
      </c>
      <c r="BF954" t="s">
        <v>826</v>
      </c>
    </row>
    <row r="955" spans="1:58">
      <c r="A955" t="s">
        <v>829</v>
      </c>
      <c r="B955">
        <v>6</v>
      </c>
      <c r="C955">
        <v>0</v>
      </c>
      <c r="D955">
        <v>10023</v>
      </c>
      <c r="E955" t="s">
        <v>3438</v>
      </c>
      <c r="F955">
        <v>53510602</v>
      </c>
      <c r="G955" t="s">
        <v>2041</v>
      </c>
      <c r="H955">
        <v>0</v>
      </c>
      <c r="I955" t="s">
        <v>518</v>
      </c>
      <c r="J955">
        <v>95</v>
      </c>
      <c r="K955">
        <v>12</v>
      </c>
      <c r="L955" t="s">
        <v>1771</v>
      </c>
      <c r="M955" t="s">
        <v>1756</v>
      </c>
      <c r="N955" t="s">
        <v>1756</v>
      </c>
      <c r="O955" t="s">
        <v>2059</v>
      </c>
      <c r="P955" t="s">
        <v>1757</v>
      </c>
      <c r="Q955" s="387">
        <v>1140</v>
      </c>
      <c r="R955">
        <v>148.20000000000002</v>
      </c>
      <c r="S955">
        <v>1288.1999999999998</v>
      </c>
      <c r="T955" s="388">
        <v>44463</v>
      </c>
      <c r="U955">
        <v>0</v>
      </c>
      <c r="V955" t="s">
        <v>832</v>
      </c>
      <c r="W955" s="388">
        <v>44477</v>
      </c>
      <c r="X955">
        <v>164</v>
      </c>
      <c r="Y955">
        <v>0</v>
      </c>
      <c r="Z955">
        <v>0</v>
      </c>
      <c r="AA955" t="s">
        <v>1758</v>
      </c>
      <c r="AB955" t="s">
        <v>826</v>
      </c>
      <c r="AD955" t="s">
        <v>2045</v>
      </c>
      <c r="AE955" t="s">
        <v>2046</v>
      </c>
      <c r="AI955" t="s">
        <v>1761</v>
      </c>
      <c r="AL955" t="s">
        <v>3132</v>
      </c>
      <c r="AM955">
        <v>6</v>
      </c>
      <c r="AN955" t="s">
        <v>3133</v>
      </c>
      <c r="AO955" t="s">
        <v>2852</v>
      </c>
      <c r="AP955">
        <v>0</v>
      </c>
      <c r="AQ955" s="388">
        <v>44469</v>
      </c>
      <c r="AS955" t="s">
        <v>3186</v>
      </c>
      <c r="AT955" s="388">
        <v>44473</v>
      </c>
      <c r="AU955" t="s">
        <v>1756</v>
      </c>
      <c r="AV955" t="s">
        <v>1756</v>
      </c>
      <c r="AZ955" t="s">
        <v>1756</v>
      </c>
      <c r="BA955" t="s">
        <v>1767</v>
      </c>
      <c r="BB955" t="s">
        <v>3443</v>
      </c>
      <c r="BC955" t="s">
        <v>3444</v>
      </c>
      <c r="BD955" t="s">
        <v>826</v>
      </c>
      <c r="BE955" t="s">
        <v>1756</v>
      </c>
      <c r="BF955" t="s">
        <v>826</v>
      </c>
    </row>
    <row r="956" spans="1:58">
      <c r="A956" t="s">
        <v>829</v>
      </c>
      <c r="B956">
        <v>6</v>
      </c>
      <c r="C956">
        <v>0</v>
      </c>
      <c r="D956">
        <v>10023</v>
      </c>
      <c r="E956" t="s">
        <v>3438</v>
      </c>
      <c r="F956">
        <v>53510602</v>
      </c>
      <c r="G956" t="s">
        <v>2041</v>
      </c>
      <c r="H956">
        <v>0</v>
      </c>
      <c r="I956" t="s">
        <v>2062</v>
      </c>
      <c r="J956">
        <v>138.05000000000001</v>
      </c>
      <c r="K956">
        <v>25</v>
      </c>
      <c r="L956" t="s">
        <v>2063</v>
      </c>
      <c r="M956" t="s">
        <v>2064</v>
      </c>
      <c r="N956" t="s">
        <v>1757</v>
      </c>
      <c r="O956" t="s">
        <v>1756</v>
      </c>
      <c r="P956" t="s">
        <v>1756</v>
      </c>
      <c r="Q956" s="387">
        <v>3451.25</v>
      </c>
      <c r="R956">
        <v>448.66250000000002</v>
      </c>
      <c r="S956">
        <v>3899.9124999999995</v>
      </c>
      <c r="T956" s="388">
        <v>44463</v>
      </c>
      <c r="U956">
        <v>0</v>
      </c>
      <c r="V956" t="s">
        <v>832</v>
      </c>
      <c r="W956" s="388">
        <v>44477</v>
      </c>
      <c r="X956">
        <v>164</v>
      </c>
      <c r="Y956">
        <v>0</v>
      </c>
      <c r="Z956">
        <v>0</v>
      </c>
      <c r="AA956" t="s">
        <v>1758</v>
      </c>
      <c r="AB956" t="s">
        <v>826</v>
      </c>
      <c r="AD956" t="s">
        <v>2045</v>
      </c>
      <c r="AE956" t="s">
        <v>2046</v>
      </c>
      <c r="AI956" t="s">
        <v>1761</v>
      </c>
      <c r="AL956" t="s">
        <v>3132</v>
      </c>
      <c r="AM956">
        <v>6</v>
      </c>
      <c r="AN956" t="s">
        <v>3133</v>
      </c>
      <c r="AO956" t="s">
        <v>2852</v>
      </c>
      <c r="AP956">
        <v>0</v>
      </c>
      <c r="AQ956" s="388">
        <v>44469</v>
      </c>
      <c r="AS956" t="s">
        <v>3186</v>
      </c>
      <c r="AT956" s="388">
        <v>44473</v>
      </c>
      <c r="AU956" t="s">
        <v>1756</v>
      </c>
      <c r="AV956" t="s">
        <v>1756</v>
      </c>
      <c r="AZ956" t="s">
        <v>1756</v>
      </c>
      <c r="BA956" t="s">
        <v>1767</v>
      </c>
      <c r="BB956" t="s">
        <v>3445</v>
      </c>
      <c r="BC956" t="s">
        <v>3446</v>
      </c>
      <c r="BD956" t="s">
        <v>826</v>
      </c>
      <c r="BE956" t="s">
        <v>1756</v>
      </c>
      <c r="BF956" t="s">
        <v>826</v>
      </c>
    </row>
    <row r="957" spans="1:58">
      <c r="A957" t="s">
        <v>829</v>
      </c>
      <c r="B957">
        <v>6</v>
      </c>
      <c r="C957">
        <v>0</v>
      </c>
      <c r="D957">
        <v>10023</v>
      </c>
      <c r="E957" t="s">
        <v>3438</v>
      </c>
      <c r="F957">
        <v>53510602</v>
      </c>
      <c r="G957" t="s">
        <v>2041</v>
      </c>
      <c r="H957">
        <v>0</v>
      </c>
      <c r="I957" t="s">
        <v>2073</v>
      </c>
      <c r="J957">
        <v>243.75</v>
      </c>
      <c r="K957">
        <v>4</v>
      </c>
      <c r="L957" t="s">
        <v>1755</v>
      </c>
      <c r="M957" t="s">
        <v>2074</v>
      </c>
      <c r="N957" t="s">
        <v>1757</v>
      </c>
      <c r="O957" t="s">
        <v>1756</v>
      </c>
      <c r="P957" t="s">
        <v>1756</v>
      </c>
      <c r="Q957" s="387">
        <v>975</v>
      </c>
      <c r="R957">
        <v>126.75</v>
      </c>
      <c r="S957">
        <v>1101.75</v>
      </c>
      <c r="T957" s="388">
        <v>44463</v>
      </c>
      <c r="U957">
        <v>0</v>
      </c>
      <c r="V957" t="s">
        <v>832</v>
      </c>
      <c r="W957" s="388">
        <v>44477</v>
      </c>
      <c r="X957">
        <v>164</v>
      </c>
      <c r="Y957">
        <v>0</v>
      </c>
      <c r="Z957">
        <v>0</v>
      </c>
      <c r="AA957" t="s">
        <v>1758</v>
      </c>
      <c r="AB957" t="s">
        <v>826</v>
      </c>
      <c r="AD957" t="s">
        <v>2045</v>
      </c>
      <c r="AE957" t="s">
        <v>2046</v>
      </c>
      <c r="AI957" t="s">
        <v>1761</v>
      </c>
      <c r="AL957" t="s">
        <v>3132</v>
      </c>
      <c r="AM957">
        <v>6</v>
      </c>
      <c r="AN957" t="s">
        <v>3133</v>
      </c>
      <c r="AO957" t="s">
        <v>2852</v>
      </c>
      <c r="AP957">
        <v>0</v>
      </c>
      <c r="AQ957" s="388">
        <v>44469</v>
      </c>
      <c r="AS957" t="s">
        <v>3186</v>
      </c>
      <c r="AT957" s="388">
        <v>44473</v>
      </c>
      <c r="AU957" t="s">
        <v>1756</v>
      </c>
      <c r="AV957" t="s">
        <v>1756</v>
      </c>
      <c r="AZ957" t="s">
        <v>1756</v>
      </c>
      <c r="BA957" t="s">
        <v>1767</v>
      </c>
      <c r="BB957" t="s">
        <v>3447</v>
      </c>
      <c r="BC957" t="s">
        <v>3448</v>
      </c>
      <c r="BD957" t="s">
        <v>826</v>
      </c>
      <c r="BE957" t="s">
        <v>1756</v>
      </c>
      <c r="BF957" t="s">
        <v>826</v>
      </c>
    </row>
    <row r="958" spans="1:58">
      <c r="A958" t="s">
        <v>829</v>
      </c>
      <c r="B958">
        <v>6</v>
      </c>
      <c r="C958">
        <v>0</v>
      </c>
      <c r="D958">
        <v>10023</v>
      </c>
      <c r="E958" t="s">
        <v>3438</v>
      </c>
      <c r="F958">
        <v>53510602</v>
      </c>
      <c r="G958" t="s">
        <v>2041</v>
      </c>
      <c r="H958">
        <v>0</v>
      </c>
      <c r="I958" t="s">
        <v>3152</v>
      </c>
      <c r="J958">
        <v>18.45</v>
      </c>
      <c r="K958">
        <v>10</v>
      </c>
      <c r="L958" t="s">
        <v>1771</v>
      </c>
      <c r="M958" t="s">
        <v>3153</v>
      </c>
      <c r="N958" t="s">
        <v>1757</v>
      </c>
      <c r="O958" t="s">
        <v>1756</v>
      </c>
      <c r="P958" t="s">
        <v>1756</v>
      </c>
      <c r="Q958" s="387">
        <v>184.5</v>
      </c>
      <c r="R958">
        <v>23.984999999999999</v>
      </c>
      <c r="S958">
        <v>208.48499999999999</v>
      </c>
      <c r="T958" s="388">
        <v>44463</v>
      </c>
      <c r="U958">
        <v>0</v>
      </c>
      <c r="V958" t="s">
        <v>832</v>
      </c>
      <c r="W958" s="388">
        <v>44477</v>
      </c>
      <c r="X958">
        <v>164</v>
      </c>
      <c r="Y958">
        <v>0</v>
      </c>
      <c r="Z958">
        <v>0</v>
      </c>
      <c r="AA958" t="s">
        <v>1758</v>
      </c>
      <c r="AB958" t="s">
        <v>826</v>
      </c>
      <c r="AD958" t="s">
        <v>2045</v>
      </c>
      <c r="AE958" t="s">
        <v>2046</v>
      </c>
      <c r="AI958" t="s">
        <v>1761</v>
      </c>
      <c r="AL958" t="s">
        <v>3132</v>
      </c>
      <c r="AM958">
        <v>6</v>
      </c>
      <c r="AN958" t="s">
        <v>3133</v>
      </c>
      <c r="AO958" t="s">
        <v>2852</v>
      </c>
      <c r="AP958">
        <v>0</v>
      </c>
      <c r="AQ958" s="388">
        <v>44469</v>
      </c>
      <c r="AS958" t="s">
        <v>3186</v>
      </c>
      <c r="AT958" s="388">
        <v>44473</v>
      </c>
      <c r="AU958" t="s">
        <v>1756</v>
      </c>
      <c r="AV958" t="s">
        <v>1756</v>
      </c>
      <c r="AZ958" t="s">
        <v>1756</v>
      </c>
      <c r="BA958" t="s">
        <v>1767</v>
      </c>
      <c r="BB958" t="s">
        <v>3449</v>
      </c>
      <c r="BC958" t="s">
        <v>3450</v>
      </c>
      <c r="BD958" t="s">
        <v>826</v>
      </c>
      <c r="BE958" t="s">
        <v>1756</v>
      </c>
      <c r="BF958" t="s">
        <v>826</v>
      </c>
    </row>
    <row r="959" spans="1:58">
      <c r="A959" t="s">
        <v>829</v>
      </c>
      <c r="B959">
        <v>6</v>
      </c>
      <c r="C959">
        <v>0</v>
      </c>
      <c r="D959">
        <v>10023</v>
      </c>
      <c r="E959" t="s">
        <v>3438</v>
      </c>
      <c r="F959">
        <v>53510602</v>
      </c>
      <c r="G959" t="s">
        <v>2041</v>
      </c>
      <c r="H959">
        <v>0</v>
      </c>
      <c r="I959" t="s">
        <v>2083</v>
      </c>
      <c r="J959">
        <v>12.21</v>
      </c>
      <c r="K959">
        <v>10</v>
      </c>
      <c r="L959" t="s">
        <v>1771</v>
      </c>
      <c r="M959" t="s">
        <v>2084</v>
      </c>
      <c r="N959" t="s">
        <v>1757</v>
      </c>
      <c r="O959" t="s">
        <v>1756</v>
      </c>
      <c r="P959" t="s">
        <v>1756</v>
      </c>
      <c r="Q959" s="387">
        <v>122.1</v>
      </c>
      <c r="R959">
        <v>15.872999999999999</v>
      </c>
      <c r="S959">
        <v>137.97299999999998</v>
      </c>
      <c r="T959" s="388">
        <v>44463</v>
      </c>
      <c r="U959">
        <v>0</v>
      </c>
      <c r="V959" t="s">
        <v>832</v>
      </c>
      <c r="W959" s="388">
        <v>44477</v>
      </c>
      <c r="X959">
        <v>164</v>
      </c>
      <c r="Y959">
        <v>0</v>
      </c>
      <c r="Z959">
        <v>0</v>
      </c>
      <c r="AA959" t="s">
        <v>1758</v>
      </c>
      <c r="AB959" t="s">
        <v>826</v>
      </c>
      <c r="AD959" t="s">
        <v>2045</v>
      </c>
      <c r="AE959" t="s">
        <v>2046</v>
      </c>
      <c r="AI959" t="s">
        <v>1761</v>
      </c>
      <c r="AL959" t="s">
        <v>3132</v>
      </c>
      <c r="AM959">
        <v>6</v>
      </c>
      <c r="AN959" t="s">
        <v>3133</v>
      </c>
      <c r="AO959" t="s">
        <v>2852</v>
      </c>
      <c r="AP959">
        <v>0</v>
      </c>
      <c r="AQ959" s="388">
        <v>44469</v>
      </c>
      <c r="AS959" t="s">
        <v>3186</v>
      </c>
      <c r="AT959" s="388">
        <v>44473</v>
      </c>
      <c r="AU959" t="s">
        <v>1756</v>
      </c>
      <c r="AV959" t="s">
        <v>1756</v>
      </c>
      <c r="AZ959" t="s">
        <v>1756</v>
      </c>
      <c r="BA959" t="s">
        <v>1767</v>
      </c>
      <c r="BB959" t="s">
        <v>3451</v>
      </c>
      <c r="BC959" t="s">
        <v>3452</v>
      </c>
      <c r="BD959" t="s">
        <v>826</v>
      </c>
      <c r="BE959" t="s">
        <v>1756</v>
      </c>
      <c r="BF959" t="s">
        <v>826</v>
      </c>
    </row>
    <row r="960" spans="1:58">
      <c r="A960" t="s">
        <v>829</v>
      </c>
      <c r="B960">
        <v>6</v>
      </c>
      <c r="C960">
        <v>0</v>
      </c>
      <c r="D960">
        <v>10023</v>
      </c>
      <c r="E960" t="s">
        <v>3438</v>
      </c>
      <c r="F960">
        <v>53510602</v>
      </c>
      <c r="G960" t="s">
        <v>2041</v>
      </c>
      <c r="H960">
        <v>0</v>
      </c>
      <c r="I960" t="s">
        <v>2083</v>
      </c>
      <c r="J960">
        <v>12.21</v>
      </c>
      <c r="K960">
        <v>10</v>
      </c>
      <c r="L960" t="s">
        <v>1771</v>
      </c>
      <c r="M960" t="s">
        <v>2084</v>
      </c>
      <c r="N960" t="s">
        <v>1757</v>
      </c>
      <c r="O960" t="s">
        <v>1756</v>
      </c>
      <c r="P960" t="s">
        <v>1756</v>
      </c>
      <c r="Q960" s="387">
        <v>122.1</v>
      </c>
      <c r="R960">
        <v>15.872999999999999</v>
      </c>
      <c r="S960">
        <v>137.97299999999998</v>
      </c>
      <c r="T960" s="388">
        <v>44463</v>
      </c>
      <c r="U960">
        <v>0</v>
      </c>
      <c r="V960" t="s">
        <v>832</v>
      </c>
      <c r="W960" s="388">
        <v>44477</v>
      </c>
      <c r="X960">
        <v>164</v>
      </c>
      <c r="Y960">
        <v>0</v>
      </c>
      <c r="Z960">
        <v>0</v>
      </c>
      <c r="AA960" t="s">
        <v>1758</v>
      </c>
      <c r="AB960" t="s">
        <v>826</v>
      </c>
      <c r="AD960" t="s">
        <v>2045</v>
      </c>
      <c r="AE960" t="s">
        <v>2046</v>
      </c>
      <c r="AI960" t="s">
        <v>1761</v>
      </c>
      <c r="AL960" t="s">
        <v>3132</v>
      </c>
      <c r="AM960">
        <v>6</v>
      </c>
      <c r="AN960" t="s">
        <v>3133</v>
      </c>
      <c r="AO960" t="s">
        <v>2852</v>
      </c>
      <c r="AP960">
        <v>0</v>
      </c>
      <c r="AQ960" s="388">
        <v>44469</v>
      </c>
      <c r="AS960" t="s">
        <v>3186</v>
      </c>
      <c r="AT960" s="388">
        <v>44473</v>
      </c>
      <c r="AU960" t="s">
        <v>1756</v>
      </c>
      <c r="AV960" t="s">
        <v>1756</v>
      </c>
      <c r="AZ960" t="s">
        <v>1756</v>
      </c>
      <c r="BA960" t="s">
        <v>1767</v>
      </c>
      <c r="BB960" t="s">
        <v>3451</v>
      </c>
      <c r="BC960" t="s">
        <v>3452</v>
      </c>
      <c r="BD960" t="s">
        <v>826</v>
      </c>
      <c r="BE960" t="s">
        <v>1756</v>
      </c>
      <c r="BF960" t="s">
        <v>826</v>
      </c>
    </row>
    <row r="961" spans="1:58">
      <c r="A961" t="s">
        <v>829</v>
      </c>
      <c r="B961">
        <v>6</v>
      </c>
      <c r="C961">
        <v>0</v>
      </c>
      <c r="D961">
        <v>10023</v>
      </c>
      <c r="E961" t="s">
        <v>3438</v>
      </c>
      <c r="F961">
        <v>53510602</v>
      </c>
      <c r="G961" t="s">
        <v>2041</v>
      </c>
      <c r="H961">
        <v>0</v>
      </c>
      <c r="I961" t="s">
        <v>2089</v>
      </c>
      <c r="J961">
        <v>146.96</v>
      </c>
      <c r="K961">
        <v>10</v>
      </c>
      <c r="L961" t="s">
        <v>2063</v>
      </c>
      <c r="M961" t="s">
        <v>2090</v>
      </c>
      <c r="N961" t="s">
        <v>1757</v>
      </c>
      <c r="O961" t="s">
        <v>1756</v>
      </c>
      <c r="P961" t="s">
        <v>1756</v>
      </c>
      <c r="Q961" s="387">
        <v>1469.6</v>
      </c>
      <c r="R961">
        <v>191.048</v>
      </c>
      <c r="S961">
        <v>1660.6479999999997</v>
      </c>
      <c r="T961" s="388">
        <v>44463</v>
      </c>
      <c r="U961">
        <v>0</v>
      </c>
      <c r="V961" t="s">
        <v>832</v>
      </c>
      <c r="W961" s="388">
        <v>44477</v>
      </c>
      <c r="X961">
        <v>164</v>
      </c>
      <c r="Y961">
        <v>0</v>
      </c>
      <c r="Z961">
        <v>0</v>
      </c>
      <c r="AA961" t="s">
        <v>1758</v>
      </c>
      <c r="AB961" t="s">
        <v>826</v>
      </c>
      <c r="AD961" t="s">
        <v>2045</v>
      </c>
      <c r="AE961" t="s">
        <v>2046</v>
      </c>
      <c r="AI961" t="s">
        <v>1761</v>
      </c>
      <c r="AL961" t="s">
        <v>3132</v>
      </c>
      <c r="AM961">
        <v>6</v>
      </c>
      <c r="AN961" t="s">
        <v>3133</v>
      </c>
      <c r="AO961" t="s">
        <v>2852</v>
      </c>
      <c r="AP961">
        <v>0</v>
      </c>
      <c r="AQ961" s="388">
        <v>44469</v>
      </c>
      <c r="AS961" t="s">
        <v>3186</v>
      </c>
      <c r="AT961" s="388">
        <v>44473</v>
      </c>
      <c r="AU961" t="s">
        <v>1756</v>
      </c>
      <c r="AV961" t="s">
        <v>1756</v>
      </c>
      <c r="AZ961" t="s">
        <v>1756</v>
      </c>
      <c r="BA961" t="s">
        <v>1767</v>
      </c>
      <c r="BB961" t="s">
        <v>3453</v>
      </c>
      <c r="BC961" t="s">
        <v>3454</v>
      </c>
      <c r="BD961" t="s">
        <v>826</v>
      </c>
      <c r="BE961" t="s">
        <v>1756</v>
      </c>
      <c r="BF961" t="s">
        <v>826</v>
      </c>
    </row>
    <row r="962" spans="1:58">
      <c r="A962" t="s">
        <v>829</v>
      </c>
      <c r="B962">
        <v>6</v>
      </c>
      <c r="C962">
        <v>0</v>
      </c>
      <c r="D962">
        <v>10023</v>
      </c>
      <c r="E962" t="s">
        <v>3438</v>
      </c>
      <c r="F962">
        <v>53510602</v>
      </c>
      <c r="G962" t="s">
        <v>2041</v>
      </c>
      <c r="H962">
        <v>0</v>
      </c>
      <c r="I962" t="s">
        <v>2095</v>
      </c>
      <c r="J962">
        <v>138.44999999999999</v>
      </c>
      <c r="K962">
        <v>10</v>
      </c>
      <c r="L962" t="s">
        <v>2063</v>
      </c>
      <c r="M962" t="s">
        <v>2096</v>
      </c>
      <c r="N962" t="s">
        <v>1757</v>
      </c>
      <c r="O962" t="s">
        <v>1756</v>
      </c>
      <c r="P962" t="s">
        <v>1756</v>
      </c>
      <c r="Q962" s="387">
        <v>1384.5</v>
      </c>
      <c r="R962">
        <v>179.98500000000001</v>
      </c>
      <c r="S962">
        <v>1564.4849999999999</v>
      </c>
      <c r="T962" s="388">
        <v>44463</v>
      </c>
      <c r="U962">
        <v>0</v>
      </c>
      <c r="V962" t="s">
        <v>832</v>
      </c>
      <c r="W962" s="388">
        <v>44477</v>
      </c>
      <c r="X962">
        <v>164</v>
      </c>
      <c r="Y962">
        <v>0</v>
      </c>
      <c r="Z962">
        <v>0</v>
      </c>
      <c r="AA962" t="s">
        <v>1758</v>
      </c>
      <c r="AB962" t="s">
        <v>826</v>
      </c>
      <c r="AD962" t="s">
        <v>2045</v>
      </c>
      <c r="AE962" t="s">
        <v>2046</v>
      </c>
      <c r="AI962" t="s">
        <v>1761</v>
      </c>
      <c r="AL962" t="s">
        <v>3132</v>
      </c>
      <c r="AM962">
        <v>6</v>
      </c>
      <c r="AN962" t="s">
        <v>3133</v>
      </c>
      <c r="AO962" t="s">
        <v>2852</v>
      </c>
      <c r="AP962">
        <v>0</v>
      </c>
      <c r="AQ962" s="388">
        <v>44469</v>
      </c>
      <c r="AS962" t="s">
        <v>3186</v>
      </c>
      <c r="AT962" s="388">
        <v>44473</v>
      </c>
      <c r="AU962" t="s">
        <v>1756</v>
      </c>
      <c r="AV962" t="s">
        <v>1756</v>
      </c>
      <c r="AZ962" t="s">
        <v>1756</v>
      </c>
      <c r="BA962" t="s">
        <v>1767</v>
      </c>
      <c r="BB962" t="s">
        <v>3455</v>
      </c>
      <c r="BC962" t="s">
        <v>3456</v>
      </c>
      <c r="BD962" t="s">
        <v>826</v>
      </c>
      <c r="BE962" t="s">
        <v>1756</v>
      </c>
      <c r="BF962" t="s">
        <v>826</v>
      </c>
    </row>
    <row r="963" spans="1:58">
      <c r="A963" t="s">
        <v>829</v>
      </c>
      <c r="B963">
        <v>6</v>
      </c>
      <c r="C963">
        <v>0</v>
      </c>
      <c r="D963">
        <v>10023</v>
      </c>
      <c r="E963" t="s">
        <v>3438</v>
      </c>
      <c r="F963">
        <v>53510602</v>
      </c>
      <c r="G963" t="s">
        <v>2041</v>
      </c>
      <c r="H963">
        <v>0</v>
      </c>
      <c r="I963" t="s">
        <v>2247</v>
      </c>
      <c r="J963">
        <v>131.47999999999999</v>
      </c>
      <c r="K963">
        <v>10</v>
      </c>
      <c r="L963" t="s">
        <v>2063</v>
      </c>
      <c r="M963" t="s">
        <v>2248</v>
      </c>
      <c r="N963" t="s">
        <v>1757</v>
      </c>
      <c r="O963" t="s">
        <v>1756</v>
      </c>
      <c r="P963" t="s">
        <v>1756</v>
      </c>
      <c r="Q963" s="387">
        <v>1314.8</v>
      </c>
      <c r="R963">
        <v>170.92400000000001</v>
      </c>
      <c r="S963">
        <v>1485.7239999999997</v>
      </c>
      <c r="T963" s="388">
        <v>44463</v>
      </c>
      <c r="U963">
        <v>0</v>
      </c>
      <c r="V963" t="s">
        <v>832</v>
      </c>
      <c r="W963" s="388">
        <v>44477</v>
      </c>
      <c r="X963">
        <v>164</v>
      </c>
      <c r="Y963">
        <v>0</v>
      </c>
      <c r="Z963">
        <v>0</v>
      </c>
      <c r="AA963" t="s">
        <v>1758</v>
      </c>
      <c r="AB963" t="s">
        <v>826</v>
      </c>
      <c r="AD963" t="s">
        <v>2045</v>
      </c>
      <c r="AE963" t="s">
        <v>2046</v>
      </c>
      <c r="AI963" t="s">
        <v>1761</v>
      </c>
      <c r="AL963" t="s">
        <v>3132</v>
      </c>
      <c r="AM963">
        <v>6</v>
      </c>
      <c r="AN963" t="s">
        <v>3133</v>
      </c>
      <c r="AO963" t="s">
        <v>2852</v>
      </c>
      <c r="AP963">
        <v>0</v>
      </c>
      <c r="AQ963" s="388">
        <v>44469</v>
      </c>
      <c r="AS963" t="s">
        <v>3186</v>
      </c>
      <c r="AT963" s="388">
        <v>44473</v>
      </c>
      <c r="AU963" t="s">
        <v>1756</v>
      </c>
      <c r="AV963" t="s">
        <v>1756</v>
      </c>
      <c r="AZ963" t="s">
        <v>1756</v>
      </c>
      <c r="BA963" t="s">
        <v>1767</v>
      </c>
      <c r="BB963" t="s">
        <v>3457</v>
      </c>
      <c r="BC963" t="s">
        <v>3458</v>
      </c>
      <c r="BD963" t="s">
        <v>826</v>
      </c>
      <c r="BE963" t="s">
        <v>1756</v>
      </c>
      <c r="BF963" t="s">
        <v>826</v>
      </c>
    </row>
    <row r="964" spans="1:58">
      <c r="A964" t="s">
        <v>829</v>
      </c>
      <c r="B964">
        <v>6</v>
      </c>
      <c r="C964">
        <v>0</v>
      </c>
      <c r="D964">
        <v>10022</v>
      </c>
      <c r="E964" t="s">
        <v>3459</v>
      </c>
      <c r="F964">
        <v>53510602</v>
      </c>
      <c r="G964" t="s">
        <v>2041</v>
      </c>
      <c r="H964">
        <v>0</v>
      </c>
      <c r="I964" t="s">
        <v>2042</v>
      </c>
      <c r="J964">
        <v>60</v>
      </c>
      <c r="K964">
        <v>11</v>
      </c>
      <c r="L964" t="s">
        <v>1771</v>
      </c>
      <c r="M964" t="s">
        <v>1756</v>
      </c>
      <c r="N964" t="s">
        <v>1756</v>
      </c>
      <c r="O964" t="s">
        <v>2043</v>
      </c>
      <c r="P964" t="s">
        <v>1757</v>
      </c>
      <c r="Q964" s="387">
        <v>660</v>
      </c>
      <c r="R964">
        <v>85.8</v>
      </c>
      <c r="S964">
        <v>745.8</v>
      </c>
      <c r="T964" s="388">
        <v>44463</v>
      </c>
      <c r="U964">
        <v>0</v>
      </c>
      <c r="V964" t="s">
        <v>832</v>
      </c>
      <c r="W964" s="388">
        <v>44477</v>
      </c>
      <c r="X964">
        <v>164</v>
      </c>
      <c r="Y964">
        <v>0</v>
      </c>
      <c r="Z964">
        <v>0</v>
      </c>
      <c r="AA964" t="s">
        <v>1758</v>
      </c>
      <c r="AB964" t="s">
        <v>826</v>
      </c>
      <c r="AD964" t="s">
        <v>2045</v>
      </c>
      <c r="AE964" t="s">
        <v>2046</v>
      </c>
      <c r="AI964" t="s">
        <v>1761</v>
      </c>
      <c r="AL964" t="s">
        <v>3165</v>
      </c>
      <c r="AM964">
        <v>6</v>
      </c>
      <c r="AN964" t="s">
        <v>3166</v>
      </c>
      <c r="AO964" t="s">
        <v>2875</v>
      </c>
      <c r="AP964">
        <v>0</v>
      </c>
      <c r="AQ964" s="388">
        <v>44469</v>
      </c>
      <c r="AS964" t="s">
        <v>3186</v>
      </c>
      <c r="AT964" s="388">
        <v>44473</v>
      </c>
      <c r="AU964" t="s">
        <v>1756</v>
      </c>
      <c r="AV964" t="s">
        <v>1756</v>
      </c>
      <c r="AZ964" t="s">
        <v>1756</v>
      </c>
      <c r="BA964" t="s">
        <v>1767</v>
      </c>
      <c r="BB964" t="s">
        <v>3460</v>
      </c>
      <c r="BC964" t="s">
        <v>3461</v>
      </c>
      <c r="BD964" t="s">
        <v>826</v>
      </c>
      <c r="BE964" t="s">
        <v>1756</v>
      </c>
      <c r="BF964" t="s">
        <v>826</v>
      </c>
    </row>
    <row r="965" spans="1:58">
      <c r="A965" t="s">
        <v>829</v>
      </c>
      <c r="B965">
        <v>6</v>
      </c>
      <c r="C965">
        <v>0</v>
      </c>
      <c r="D965">
        <v>10022</v>
      </c>
      <c r="E965" t="s">
        <v>3459</v>
      </c>
      <c r="F965">
        <v>53510602</v>
      </c>
      <c r="G965" t="s">
        <v>2041</v>
      </c>
      <c r="H965">
        <v>0</v>
      </c>
      <c r="I965" t="s">
        <v>2103</v>
      </c>
      <c r="J965">
        <v>70</v>
      </c>
      <c r="K965">
        <v>5</v>
      </c>
      <c r="L965" t="s">
        <v>1771</v>
      </c>
      <c r="M965" t="s">
        <v>1756</v>
      </c>
      <c r="N965" t="s">
        <v>1756</v>
      </c>
      <c r="O965" t="s">
        <v>2104</v>
      </c>
      <c r="P965" t="s">
        <v>1757</v>
      </c>
      <c r="Q965" s="387">
        <v>350</v>
      </c>
      <c r="R965">
        <v>45.5</v>
      </c>
      <c r="S965">
        <v>395.49999999999994</v>
      </c>
      <c r="T965" s="388">
        <v>44463</v>
      </c>
      <c r="U965">
        <v>0</v>
      </c>
      <c r="V965" t="s">
        <v>832</v>
      </c>
      <c r="W965" s="388">
        <v>44477</v>
      </c>
      <c r="X965">
        <v>164</v>
      </c>
      <c r="Y965">
        <v>0</v>
      </c>
      <c r="Z965">
        <v>0</v>
      </c>
      <c r="AA965" t="s">
        <v>1758</v>
      </c>
      <c r="AB965" t="s">
        <v>826</v>
      </c>
      <c r="AD965" t="s">
        <v>2045</v>
      </c>
      <c r="AE965" t="s">
        <v>2046</v>
      </c>
      <c r="AI965" t="s">
        <v>1761</v>
      </c>
      <c r="AL965" t="s">
        <v>3165</v>
      </c>
      <c r="AM965">
        <v>6</v>
      </c>
      <c r="AN965" t="s">
        <v>3166</v>
      </c>
      <c r="AO965" t="s">
        <v>2875</v>
      </c>
      <c r="AP965">
        <v>0</v>
      </c>
      <c r="AQ965" s="388">
        <v>44469</v>
      </c>
      <c r="AS965" t="s">
        <v>3186</v>
      </c>
      <c r="AT965" s="388">
        <v>44473</v>
      </c>
      <c r="AU965" t="s">
        <v>1756</v>
      </c>
      <c r="AV965" t="s">
        <v>1756</v>
      </c>
      <c r="AZ965" t="s">
        <v>1756</v>
      </c>
      <c r="BA965" t="s">
        <v>1767</v>
      </c>
      <c r="BB965" t="s">
        <v>3462</v>
      </c>
      <c r="BC965" t="s">
        <v>3463</v>
      </c>
      <c r="BD965" t="s">
        <v>826</v>
      </c>
      <c r="BE965" t="s">
        <v>1756</v>
      </c>
      <c r="BF965" t="s">
        <v>826</v>
      </c>
    </row>
    <row r="966" spans="1:58">
      <c r="A966" t="s">
        <v>829</v>
      </c>
      <c r="B966">
        <v>6</v>
      </c>
      <c r="C966">
        <v>0</v>
      </c>
      <c r="D966">
        <v>10022</v>
      </c>
      <c r="E966" t="s">
        <v>3459</v>
      </c>
      <c r="F966">
        <v>53510602</v>
      </c>
      <c r="G966" t="s">
        <v>2041</v>
      </c>
      <c r="H966">
        <v>0</v>
      </c>
      <c r="I966" t="s">
        <v>2052</v>
      </c>
      <c r="J966">
        <v>75</v>
      </c>
      <c r="K966">
        <v>39</v>
      </c>
      <c r="L966" t="s">
        <v>1771</v>
      </c>
      <c r="M966" t="s">
        <v>1756</v>
      </c>
      <c r="N966" t="s">
        <v>1756</v>
      </c>
      <c r="O966" t="s">
        <v>2053</v>
      </c>
      <c r="P966" t="s">
        <v>1757</v>
      </c>
      <c r="Q966" s="387">
        <v>2925</v>
      </c>
      <c r="R966">
        <v>380.25</v>
      </c>
      <c r="S966">
        <v>3305.2499999999995</v>
      </c>
      <c r="T966" s="388">
        <v>44463</v>
      </c>
      <c r="U966">
        <v>0</v>
      </c>
      <c r="V966" t="s">
        <v>832</v>
      </c>
      <c r="W966" s="388">
        <v>44477</v>
      </c>
      <c r="X966">
        <v>164</v>
      </c>
      <c r="Y966">
        <v>0</v>
      </c>
      <c r="Z966">
        <v>0</v>
      </c>
      <c r="AA966" t="s">
        <v>1758</v>
      </c>
      <c r="AB966" t="s">
        <v>826</v>
      </c>
      <c r="AD966" t="s">
        <v>2045</v>
      </c>
      <c r="AE966" t="s">
        <v>2046</v>
      </c>
      <c r="AI966" t="s">
        <v>1761</v>
      </c>
      <c r="AL966" t="s">
        <v>3165</v>
      </c>
      <c r="AM966">
        <v>6</v>
      </c>
      <c r="AN966" t="s">
        <v>3166</v>
      </c>
      <c r="AO966" t="s">
        <v>2875</v>
      </c>
      <c r="AP966">
        <v>0</v>
      </c>
      <c r="AQ966" s="388">
        <v>44469</v>
      </c>
      <c r="AS966" t="s">
        <v>3186</v>
      </c>
      <c r="AT966" s="388">
        <v>44473</v>
      </c>
      <c r="AU966" t="s">
        <v>1756</v>
      </c>
      <c r="AV966" t="s">
        <v>1756</v>
      </c>
      <c r="AZ966" t="s">
        <v>1756</v>
      </c>
      <c r="BA966" t="s">
        <v>1767</v>
      </c>
      <c r="BB966" t="s">
        <v>3464</v>
      </c>
      <c r="BC966" t="s">
        <v>3465</v>
      </c>
      <c r="BD966" t="s">
        <v>826</v>
      </c>
      <c r="BE966" t="s">
        <v>1756</v>
      </c>
      <c r="BF966" t="s">
        <v>826</v>
      </c>
    </row>
    <row r="967" spans="1:58">
      <c r="A967" t="s">
        <v>829</v>
      </c>
      <c r="B967">
        <v>6</v>
      </c>
      <c r="C967">
        <v>0</v>
      </c>
      <c r="D967">
        <v>10022</v>
      </c>
      <c r="E967" t="s">
        <v>3459</v>
      </c>
      <c r="F967">
        <v>53510602</v>
      </c>
      <c r="G967" t="s">
        <v>2041</v>
      </c>
      <c r="H967">
        <v>0</v>
      </c>
      <c r="I967" t="s">
        <v>2056</v>
      </c>
      <c r="J967">
        <v>210</v>
      </c>
      <c r="K967">
        <v>6</v>
      </c>
      <c r="L967" t="s">
        <v>1755</v>
      </c>
      <c r="M967" t="s">
        <v>1756</v>
      </c>
      <c r="N967" t="s">
        <v>1756</v>
      </c>
      <c r="P967" t="s">
        <v>1757</v>
      </c>
      <c r="Q967" s="387">
        <v>1260</v>
      </c>
      <c r="R967">
        <v>163.80000000000001</v>
      </c>
      <c r="S967">
        <v>1423.8</v>
      </c>
      <c r="T967" s="388">
        <v>44463</v>
      </c>
      <c r="U967">
        <v>0</v>
      </c>
      <c r="V967" t="s">
        <v>832</v>
      </c>
      <c r="W967" s="388">
        <v>44477</v>
      </c>
      <c r="X967">
        <v>164</v>
      </c>
      <c r="Y967">
        <v>0</v>
      </c>
      <c r="Z967">
        <v>0</v>
      </c>
      <c r="AA967" t="s">
        <v>1758</v>
      </c>
      <c r="AB967" t="s">
        <v>826</v>
      </c>
      <c r="AD967" t="s">
        <v>2045</v>
      </c>
      <c r="AE967" t="s">
        <v>2046</v>
      </c>
      <c r="AI967" t="s">
        <v>1761</v>
      </c>
      <c r="AL967" t="s">
        <v>3165</v>
      </c>
      <c r="AM967">
        <v>6</v>
      </c>
      <c r="AN967" t="s">
        <v>3166</v>
      </c>
      <c r="AO967" t="s">
        <v>2875</v>
      </c>
      <c r="AP967">
        <v>0</v>
      </c>
      <c r="AQ967" s="388">
        <v>44469</v>
      </c>
      <c r="AS967" t="s">
        <v>3186</v>
      </c>
      <c r="AT967" s="388">
        <v>44473</v>
      </c>
      <c r="AU967" t="s">
        <v>1756</v>
      </c>
      <c r="AV967" t="s">
        <v>1756</v>
      </c>
      <c r="AZ967" t="s">
        <v>1756</v>
      </c>
      <c r="BA967" t="s">
        <v>1767</v>
      </c>
      <c r="BB967" t="s">
        <v>3466</v>
      </c>
      <c r="BC967" t="s">
        <v>3467</v>
      </c>
      <c r="BD967" t="s">
        <v>826</v>
      </c>
      <c r="BE967" t="s">
        <v>1756</v>
      </c>
      <c r="BF967" t="s">
        <v>826</v>
      </c>
    </row>
    <row r="968" spans="1:58">
      <c r="A968" t="s">
        <v>829</v>
      </c>
      <c r="B968">
        <v>6</v>
      </c>
      <c r="C968">
        <v>0</v>
      </c>
      <c r="D968">
        <v>10022</v>
      </c>
      <c r="E968" t="s">
        <v>3459</v>
      </c>
      <c r="F968">
        <v>53510602</v>
      </c>
      <c r="G968" t="s">
        <v>2041</v>
      </c>
      <c r="H968">
        <v>0</v>
      </c>
      <c r="I968" t="s">
        <v>2113</v>
      </c>
      <c r="J968">
        <v>122.39</v>
      </c>
      <c r="K968">
        <v>5</v>
      </c>
      <c r="L968" t="s">
        <v>2063</v>
      </c>
      <c r="M968" t="s">
        <v>2114</v>
      </c>
      <c r="N968" t="s">
        <v>1757</v>
      </c>
      <c r="O968" t="s">
        <v>1756</v>
      </c>
      <c r="P968" t="s">
        <v>1756</v>
      </c>
      <c r="Q968" s="387">
        <v>611.95000000000005</v>
      </c>
      <c r="R968">
        <v>79.553500000000014</v>
      </c>
      <c r="S968">
        <v>691.50350000000003</v>
      </c>
      <c r="T968" s="388">
        <v>44463</v>
      </c>
      <c r="U968">
        <v>0</v>
      </c>
      <c r="V968" t="s">
        <v>832</v>
      </c>
      <c r="W968" s="388">
        <v>44477</v>
      </c>
      <c r="X968">
        <v>164</v>
      </c>
      <c r="Y968">
        <v>0</v>
      </c>
      <c r="Z968">
        <v>0</v>
      </c>
      <c r="AA968" t="s">
        <v>1758</v>
      </c>
      <c r="AB968" t="s">
        <v>826</v>
      </c>
      <c r="AD968" t="s">
        <v>2045</v>
      </c>
      <c r="AE968" t="s">
        <v>2046</v>
      </c>
      <c r="AI968" t="s">
        <v>1761</v>
      </c>
      <c r="AL968" t="s">
        <v>3165</v>
      </c>
      <c r="AM968">
        <v>6</v>
      </c>
      <c r="AN968" t="s">
        <v>3166</v>
      </c>
      <c r="AO968" t="s">
        <v>2875</v>
      </c>
      <c r="AP968">
        <v>0</v>
      </c>
      <c r="AQ968" s="388">
        <v>44469</v>
      </c>
      <c r="AS968" t="s">
        <v>3186</v>
      </c>
      <c r="AT968" s="388">
        <v>44473</v>
      </c>
      <c r="AU968" t="s">
        <v>1756</v>
      </c>
      <c r="AV968" t="s">
        <v>1756</v>
      </c>
      <c r="AZ968" t="s">
        <v>1756</v>
      </c>
      <c r="BA968" t="s">
        <v>1767</v>
      </c>
      <c r="BB968" t="s">
        <v>3468</v>
      </c>
      <c r="BC968" t="s">
        <v>3469</v>
      </c>
      <c r="BD968" t="s">
        <v>826</v>
      </c>
      <c r="BE968" t="s">
        <v>1756</v>
      </c>
      <c r="BF968" t="s">
        <v>826</v>
      </c>
    </row>
    <row r="969" spans="1:58">
      <c r="A969" t="s">
        <v>829</v>
      </c>
      <c r="B969">
        <v>6</v>
      </c>
      <c r="C969">
        <v>0</v>
      </c>
      <c r="D969">
        <v>10022</v>
      </c>
      <c r="E969" t="s">
        <v>3459</v>
      </c>
      <c r="F969">
        <v>53510602</v>
      </c>
      <c r="G969" t="s">
        <v>2041</v>
      </c>
      <c r="H969">
        <v>0</v>
      </c>
      <c r="I969" t="s">
        <v>2062</v>
      </c>
      <c r="J969">
        <v>138.05000000000001</v>
      </c>
      <c r="K969">
        <v>4</v>
      </c>
      <c r="L969" t="s">
        <v>2063</v>
      </c>
      <c r="M969" t="s">
        <v>2064</v>
      </c>
      <c r="N969" t="s">
        <v>1757</v>
      </c>
      <c r="O969" t="s">
        <v>1756</v>
      </c>
      <c r="P969" t="s">
        <v>1756</v>
      </c>
      <c r="Q969" s="387">
        <v>552.20000000000005</v>
      </c>
      <c r="R969">
        <v>71.786000000000001</v>
      </c>
      <c r="S969">
        <v>623.98599999999999</v>
      </c>
      <c r="T969" s="388">
        <v>44463</v>
      </c>
      <c r="U969">
        <v>0</v>
      </c>
      <c r="V969" t="s">
        <v>832</v>
      </c>
      <c r="W969" s="388">
        <v>44477</v>
      </c>
      <c r="X969">
        <v>164</v>
      </c>
      <c r="Y969">
        <v>0</v>
      </c>
      <c r="Z969">
        <v>0</v>
      </c>
      <c r="AA969" t="s">
        <v>1758</v>
      </c>
      <c r="AB969" t="s">
        <v>826</v>
      </c>
      <c r="AD969" t="s">
        <v>2045</v>
      </c>
      <c r="AE969" t="s">
        <v>2046</v>
      </c>
      <c r="AI969" t="s">
        <v>1761</v>
      </c>
      <c r="AL969" t="s">
        <v>3165</v>
      </c>
      <c r="AM969">
        <v>6</v>
      </c>
      <c r="AN969" t="s">
        <v>3166</v>
      </c>
      <c r="AO969" t="s">
        <v>2875</v>
      </c>
      <c r="AP969">
        <v>0</v>
      </c>
      <c r="AQ969" s="388">
        <v>44469</v>
      </c>
      <c r="AS969" t="s">
        <v>3186</v>
      </c>
      <c r="AT969" s="388">
        <v>44473</v>
      </c>
      <c r="AU969" t="s">
        <v>1756</v>
      </c>
      <c r="AV969" t="s">
        <v>1756</v>
      </c>
      <c r="AZ969" t="s">
        <v>1756</v>
      </c>
      <c r="BA969" t="s">
        <v>1767</v>
      </c>
      <c r="BB969" t="s">
        <v>3470</v>
      </c>
      <c r="BC969" t="s">
        <v>3471</v>
      </c>
      <c r="BD969" t="s">
        <v>826</v>
      </c>
      <c r="BE969" t="s">
        <v>1756</v>
      </c>
      <c r="BF969" t="s">
        <v>826</v>
      </c>
    </row>
    <row r="970" spans="1:58">
      <c r="A970" t="s">
        <v>829</v>
      </c>
      <c r="B970">
        <v>6</v>
      </c>
      <c r="C970">
        <v>0</v>
      </c>
      <c r="D970">
        <v>10022</v>
      </c>
      <c r="E970" t="s">
        <v>3459</v>
      </c>
      <c r="F970">
        <v>53510602</v>
      </c>
      <c r="G970" t="s">
        <v>2041</v>
      </c>
      <c r="H970">
        <v>0</v>
      </c>
      <c r="I970" t="s">
        <v>3472</v>
      </c>
      <c r="J970">
        <v>337.5</v>
      </c>
      <c r="K970">
        <v>1</v>
      </c>
      <c r="L970" t="s">
        <v>1755</v>
      </c>
      <c r="M970" t="s">
        <v>3473</v>
      </c>
      <c r="N970" t="s">
        <v>1757</v>
      </c>
      <c r="O970" t="s">
        <v>1756</v>
      </c>
      <c r="P970" t="s">
        <v>1756</v>
      </c>
      <c r="Q970" s="387">
        <v>337.5</v>
      </c>
      <c r="R970">
        <v>43.875</v>
      </c>
      <c r="S970">
        <v>381.37499999999994</v>
      </c>
      <c r="T970" s="388">
        <v>44463</v>
      </c>
      <c r="U970">
        <v>0</v>
      </c>
      <c r="V970" t="s">
        <v>832</v>
      </c>
      <c r="W970" s="388">
        <v>44477</v>
      </c>
      <c r="X970">
        <v>164</v>
      </c>
      <c r="Y970">
        <v>0</v>
      </c>
      <c r="Z970">
        <v>0</v>
      </c>
      <c r="AA970" t="s">
        <v>1758</v>
      </c>
      <c r="AB970" t="s">
        <v>826</v>
      </c>
      <c r="AD970" t="s">
        <v>2045</v>
      </c>
      <c r="AE970" t="s">
        <v>2046</v>
      </c>
      <c r="AI970" t="s">
        <v>1761</v>
      </c>
      <c r="AL970" t="s">
        <v>3165</v>
      </c>
      <c r="AM970">
        <v>6</v>
      </c>
      <c r="AN970" t="s">
        <v>3166</v>
      </c>
      <c r="AO970" t="s">
        <v>2875</v>
      </c>
      <c r="AP970">
        <v>0</v>
      </c>
      <c r="AQ970" s="388">
        <v>44469</v>
      </c>
      <c r="AS970" t="s">
        <v>3186</v>
      </c>
      <c r="AT970" s="388">
        <v>44473</v>
      </c>
      <c r="AU970" t="s">
        <v>1756</v>
      </c>
      <c r="AV970" t="s">
        <v>1756</v>
      </c>
      <c r="AZ970" t="s">
        <v>1756</v>
      </c>
      <c r="BA970" t="s">
        <v>1767</v>
      </c>
      <c r="BB970" t="s">
        <v>3474</v>
      </c>
      <c r="BC970" t="s">
        <v>3475</v>
      </c>
      <c r="BD970" t="s">
        <v>826</v>
      </c>
      <c r="BE970" t="s">
        <v>1756</v>
      </c>
      <c r="BF970" t="s">
        <v>826</v>
      </c>
    </row>
    <row r="971" spans="1:58">
      <c r="A971" t="s">
        <v>829</v>
      </c>
      <c r="B971">
        <v>6</v>
      </c>
      <c r="C971">
        <v>0</v>
      </c>
      <c r="D971">
        <v>10022</v>
      </c>
      <c r="E971" t="s">
        <v>3459</v>
      </c>
      <c r="F971">
        <v>53510602</v>
      </c>
      <c r="G971" t="s">
        <v>2041</v>
      </c>
      <c r="H971">
        <v>0</v>
      </c>
      <c r="I971" t="s">
        <v>2073</v>
      </c>
      <c r="J971">
        <v>243.75</v>
      </c>
      <c r="K971">
        <v>2</v>
      </c>
      <c r="L971" t="s">
        <v>1755</v>
      </c>
      <c r="M971" t="s">
        <v>2074</v>
      </c>
      <c r="N971" t="s">
        <v>1757</v>
      </c>
      <c r="O971" t="s">
        <v>1756</v>
      </c>
      <c r="P971" t="s">
        <v>1756</v>
      </c>
      <c r="Q971" s="387">
        <v>487.5</v>
      </c>
      <c r="R971">
        <v>63.375</v>
      </c>
      <c r="S971">
        <v>550.875</v>
      </c>
      <c r="T971" s="388">
        <v>44463</v>
      </c>
      <c r="U971">
        <v>0</v>
      </c>
      <c r="V971" t="s">
        <v>832</v>
      </c>
      <c r="W971" s="388">
        <v>44477</v>
      </c>
      <c r="X971">
        <v>164</v>
      </c>
      <c r="Y971">
        <v>0</v>
      </c>
      <c r="Z971">
        <v>0</v>
      </c>
      <c r="AA971" t="s">
        <v>1758</v>
      </c>
      <c r="AB971" t="s">
        <v>826</v>
      </c>
      <c r="AD971" t="s">
        <v>2045</v>
      </c>
      <c r="AE971" t="s">
        <v>2046</v>
      </c>
      <c r="AI971" t="s">
        <v>1761</v>
      </c>
      <c r="AL971" t="s">
        <v>3165</v>
      </c>
      <c r="AM971">
        <v>6</v>
      </c>
      <c r="AN971" t="s">
        <v>3166</v>
      </c>
      <c r="AO971" t="s">
        <v>2875</v>
      </c>
      <c r="AP971">
        <v>0</v>
      </c>
      <c r="AQ971" s="388">
        <v>44469</v>
      </c>
      <c r="AS971" t="s">
        <v>3186</v>
      </c>
      <c r="AT971" s="388">
        <v>44473</v>
      </c>
      <c r="AU971" t="s">
        <v>1756</v>
      </c>
      <c r="AV971" t="s">
        <v>1756</v>
      </c>
      <c r="AZ971" t="s">
        <v>1756</v>
      </c>
      <c r="BA971" t="s">
        <v>1767</v>
      </c>
      <c r="BB971" t="s">
        <v>3476</v>
      </c>
      <c r="BC971" t="s">
        <v>3477</v>
      </c>
      <c r="BD971" t="s">
        <v>826</v>
      </c>
      <c r="BE971" t="s">
        <v>1756</v>
      </c>
      <c r="BF971" t="s">
        <v>826</v>
      </c>
    </row>
    <row r="972" spans="1:58">
      <c r="A972" t="s">
        <v>829</v>
      </c>
      <c r="B972">
        <v>6</v>
      </c>
      <c r="C972">
        <v>0</v>
      </c>
      <c r="D972">
        <v>10022</v>
      </c>
      <c r="E972" t="s">
        <v>3459</v>
      </c>
      <c r="F972">
        <v>53510602</v>
      </c>
      <c r="G972" t="s">
        <v>2041</v>
      </c>
      <c r="H972">
        <v>0</v>
      </c>
      <c r="I972" t="s">
        <v>2083</v>
      </c>
      <c r="J972">
        <v>12.21</v>
      </c>
      <c r="K972">
        <v>10</v>
      </c>
      <c r="L972" t="s">
        <v>1771</v>
      </c>
      <c r="M972" t="s">
        <v>2084</v>
      </c>
      <c r="N972" t="s">
        <v>1757</v>
      </c>
      <c r="O972" t="s">
        <v>1756</v>
      </c>
      <c r="P972" t="s">
        <v>1756</v>
      </c>
      <c r="Q972" s="387">
        <v>122.1</v>
      </c>
      <c r="R972">
        <v>15.872999999999999</v>
      </c>
      <c r="S972">
        <v>137.97299999999998</v>
      </c>
      <c r="T972" s="388">
        <v>44463</v>
      </c>
      <c r="U972">
        <v>0</v>
      </c>
      <c r="V972" t="s">
        <v>832</v>
      </c>
      <c r="W972" s="388">
        <v>44477</v>
      </c>
      <c r="X972">
        <v>164</v>
      </c>
      <c r="Y972">
        <v>0</v>
      </c>
      <c r="Z972">
        <v>0</v>
      </c>
      <c r="AA972" t="s">
        <v>1758</v>
      </c>
      <c r="AB972" t="s">
        <v>826</v>
      </c>
      <c r="AD972" t="s">
        <v>2045</v>
      </c>
      <c r="AE972" t="s">
        <v>2046</v>
      </c>
      <c r="AI972" t="s">
        <v>1761</v>
      </c>
      <c r="AL972" t="s">
        <v>3165</v>
      </c>
      <c r="AM972">
        <v>6</v>
      </c>
      <c r="AN972" t="s">
        <v>3166</v>
      </c>
      <c r="AO972" t="s">
        <v>2875</v>
      </c>
      <c r="AP972">
        <v>0</v>
      </c>
      <c r="AQ972" s="388">
        <v>44469</v>
      </c>
      <c r="AS972" t="s">
        <v>3186</v>
      </c>
      <c r="AT972" s="388">
        <v>44473</v>
      </c>
      <c r="AU972" t="s">
        <v>1756</v>
      </c>
      <c r="AV972" t="s">
        <v>1756</v>
      </c>
      <c r="AZ972" t="s">
        <v>1756</v>
      </c>
      <c r="BA972" t="s">
        <v>1767</v>
      </c>
      <c r="BB972" t="s">
        <v>3478</v>
      </c>
      <c r="BC972" t="s">
        <v>3479</v>
      </c>
      <c r="BD972" t="s">
        <v>826</v>
      </c>
      <c r="BE972" t="s">
        <v>1756</v>
      </c>
      <c r="BF972" t="s">
        <v>826</v>
      </c>
    </row>
    <row r="973" spans="1:58">
      <c r="A973" t="s">
        <v>829</v>
      </c>
      <c r="B973">
        <v>6</v>
      </c>
      <c r="C973">
        <v>0</v>
      </c>
      <c r="D973">
        <v>10022</v>
      </c>
      <c r="E973" t="s">
        <v>3459</v>
      </c>
      <c r="F973">
        <v>53510602</v>
      </c>
      <c r="G973" t="s">
        <v>2041</v>
      </c>
      <c r="H973">
        <v>0</v>
      </c>
      <c r="I973" t="s">
        <v>2089</v>
      </c>
      <c r="J973">
        <v>146.96</v>
      </c>
      <c r="K973">
        <v>10</v>
      </c>
      <c r="L973" t="s">
        <v>2063</v>
      </c>
      <c r="M973" t="s">
        <v>2090</v>
      </c>
      <c r="N973" t="s">
        <v>1757</v>
      </c>
      <c r="O973" t="s">
        <v>1756</v>
      </c>
      <c r="P973" t="s">
        <v>1756</v>
      </c>
      <c r="Q973" s="387">
        <v>1469.6</v>
      </c>
      <c r="R973">
        <v>191.048</v>
      </c>
      <c r="S973">
        <v>1660.6479999999997</v>
      </c>
      <c r="T973" s="388">
        <v>44463</v>
      </c>
      <c r="U973">
        <v>0</v>
      </c>
      <c r="V973" t="s">
        <v>832</v>
      </c>
      <c r="W973" s="388">
        <v>44477</v>
      </c>
      <c r="X973">
        <v>164</v>
      </c>
      <c r="Y973">
        <v>0</v>
      </c>
      <c r="Z973">
        <v>0</v>
      </c>
      <c r="AA973" t="s">
        <v>1758</v>
      </c>
      <c r="AB973" t="s">
        <v>826</v>
      </c>
      <c r="AD973" t="s">
        <v>2045</v>
      </c>
      <c r="AE973" t="s">
        <v>2046</v>
      </c>
      <c r="AI973" t="s">
        <v>1761</v>
      </c>
      <c r="AL973" t="s">
        <v>3165</v>
      </c>
      <c r="AM973">
        <v>6</v>
      </c>
      <c r="AN973" t="s">
        <v>3166</v>
      </c>
      <c r="AO973" t="s">
        <v>2875</v>
      </c>
      <c r="AP973">
        <v>0</v>
      </c>
      <c r="AQ973" s="388">
        <v>44469</v>
      </c>
      <c r="AS973" t="s">
        <v>3186</v>
      </c>
      <c r="AT973" s="388">
        <v>44473</v>
      </c>
      <c r="AU973" t="s">
        <v>1756</v>
      </c>
      <c r="AV973" t="s">
        <v>1756</v>
      </c>
      <c r="AZ973" t="s">
        <v>1756</v>
      </c>
      <c r="BA973" t="s">
        <v>1767</v>
      </c>
      <c r="BB973" t="s">
        <v>3480</v>
      </c>
      <c r="BC973" t="s">
        <v>3481</v>
      </c>
      <c r="BD973" t="s">
        <v>826</v>
      </c>
      <c r="BE973" t="s">
        <v>1756</v>
      </c>
      <c r="BF973" t="s">
        <v>826</v>
      </c>
    </row>
    <row r="974" spans="1:58">
      <c r="A974" t="s">
        <v>829</v>
      </c>
      <c r="B974">
        <v>6</v>
      </c>
      <c r="C974">
        <v>0</v>
      </c>
      <c r="D974">
        <v>10022</v>
      </c>
      <c r="E974" t="s">
        <v>3459</v>
      </c>
      <c r="F974">
        <v>53510602</v>
      </c>
      <c r="G974" t="s">
        <v>2041</v>
      </c>
      <c r="H974">
        <v>0</v>
      </c>
      <c r="I974" t="s">
        <v>2095</v>
      </c>
      <c r="J974">
        <v>138.44999999999999</v>
      </c>
      <c r="K974">
        <v>10</v>
      </c>
      <c r="L974" t="s">
        <v>2063</v>
      </c>
      <c r="M974" t="s">
        <v>2096</v>
      </c>
      <c r="N974" t="s">
        <v>1757</v>
      </c>
      <c r="O974" t="s">
        <v>1756</v>
      </c>
      <c r="P974" t="s">
        <v>1756</v>
      </c>
      <c r="Q974" s="387">
        <v>1384.5</v>
      </c>
      <c r="R974">
        <v>179.98500000000001</v>
      </c>
      <c r="S974">
        <v>1564.4849999999999</v>
      </c>
      <c r="T974" s="388">
        <v>44463</v>
      </c>
      <c r="U974">
        <v>0</v>
      </c>
      <c r="V974" t="s">
        <v>832</v>
      </c>
      <c r="W974" s="388">
        <v>44477</v>
      </c>
      <c r="X974">
        <v>164</v>
      </c>
      <c r="Y974">
        <v>0</v>
      </c>
      <c r="Z974">
        <v>0</v>
      </c>
      <c r="AA974" t="s">
        <v>1758</v>
      </c>
      <c r="AB974" t="s">
        <v>826</v>
      </c>
      <c r="AD974" t="s">
        <v>2045</v>
      </c>
      <c r="AE974" t="s">
        <v>2046</v>
      </c>
      <c r="AI974" t="s">
        <v>1761</v>
      </c>
      <c r="AL974" t="s">
        <v>3165</v>
      </c>
      <c r="AM974">
        <v>6</v>
      </c>
      <c r="AN974" t="s">
        <v>3166</v>
      </c>
      <c r="AO974" t="s">
        <v>2875</v>
      </c>
      <c r="AP974">
        <v>0</v>
      </c>
      <c r="AQ974" s="388">
        <v>44469</v>
      </c>
      <c r="AS974" t="s">
        <v>3186</v>
      </c>
      <c r="AT974" s="388">
        <v>44473</v>
      </c>
      <c r="AU974" t="s">
        <v>1756</v>
      </c>
      <c r="AV974" t="s">
        <v>1756</v>
      </c>
      <c r="AZ974" t="s">
        <v>1756</v>
      </c>
      <c r="BA974" t="s">
        <v>1767</v>
      </c>
      <c r="BB974" t="s">
        <v>3482</v>
      </c>
      <c r="BC974" t="s">
        <v>3483</v>
      </c>
      <c r="BD974" t="s">
        <v>826</v>
      </c>
      <c r="BE974" t="s">
        <v>1756</v>
      </c>
      <c r="BF974" t="s">
        <v>826</v>
      </c>
    </row>
    <row r="975" spans="1:58">
      <c r="A975" t="s">
        <v>829</v>
      </c>
      <c r="B975">
        <v>6</v>
      </c>
      <c r="C975">
        <v>0</v>
      </c>
      <c r="D975">
        <v>10022</v>
      </c>
      <c r="E975" t="s">
        <v>3459</v>
      </c>
      <c r="F975">
        <v>53510602</v>
      </c>
      <c r="G975" t="s">
        <v>2041</v>
      </c>
      <c r="H975">
        <v>0</v>
      </c>
      <c r="I975" t="s">
        <v>2247</v>
      </c>
      <c r="J975">
        <v>131.47999999999999</v>
      </c>
      <c r="K975">
        <v>10</v>
      </c>
      <c r="L975" t="s">
        <v>2063</v>
      </c>
      <c r="M975" t="s">
        <v>2248</v>
      </c>
      <c r="N975" t="s">
        <v>1757</v>
      </c>
      <c r="O975" t="s">
        <v>1756</v>
      </c>
      <c r="P975" t="s">
        <v>1756</v>
      </c>
      <c r="Q975" s="387">
        <v>1314.8</v>
      </c>
      <c r="R975">
        <v>170.92400000000001</v>
      </c>
      <c r="S975">
        <v>1485.7239999999997</v>
      </c>
      <c r="T975" s="388">
        <v>44463</v>
      </c>
      <c r="U975">
        <v>0</v>
      </c>
      <c r="V975" t="s">
        <v>832</v>
      </c>
      <c r="W975" s="388">
        <v>44477</v>
      </c>
      <c r="X975">
        <v>164</v>
      </c>
      <c r="Y975">
        <v>0</v>
      </c>
      <c r="Z975">
        <v>0</v>
      </c>
      <c r="AA975" t="s">
        <v>1758</v>
      </c>
      <c r="AB975" t="s">
        <v>826</v>
      </c>
      <c r="AD975" t="s">
        <v>2045</v>
      </c>
      <c r="AE975" t="s">
        <v>2046</v>
      </c>
      <c r="AI975" t="s">
        <v>1761</v>
      </c>
      <c r="AL975" t="s">
        <v>3165</v>
      </c>
      <c r="AM975">
        <v>6</v>
      </c>
      <c r="AN975" t="s">
        <v>3166</v>
      </c>
      <c r="AO975" t="s">
        <v>2875</v>
      </c>
      <c r="AP975">
        <v>0</v>
      </c>
      <c r="AQ975" s="388">
        <v>44469</v>
      </c>
      <c r="AS975" t="s">
        <v>3186</v>
      </c>
      <c r="AT975" s="388">
        <v>44473</v>
      </c>
      <c r="AU975" t="s">
        <v>1756</v>
      </c>
      <c r="AV975" t="s">
        <v>1756</v>
      </c>
      <c r="AZ975" t="s">
        <v>1756</v>
      </c>
      <c r="BA975" t="s">
        <v>1767</v>
      </c>
      <c r="BB975" t="s">
        <v>3484</v>
      </c>
      <c r="BC975" t="s">
        <v>3485</v>
      </c>
      <c r="BD975" t="s">
        <v>826</v>
      </c>
      <c r="BE975" t="s">
        <v>1756</v>
      </c>
      <c r="BF975" t="s">
        <v>826</v>
      </c>
    </row>
    <row r="976" spans="1:58">
      <c r="A976" t="s">
        <v>829</v>
      </c>
      <c r="B976">
        <v>6</v>
      </c>
      <c r="C976">
        <v>0</v>
      </c>
      <c r="D976">
        <v>10021</v>
      </c>
      <c r="E976" t="s">
        <v>3486</v>
      </c>
      <c r="F976">
        <v>53510602</v>
      </c>
      <c r="G976" t="s">
        <v>2041</v>
      </c>
      <c r="H976">
        <v>0</v>
      </c>
      <c r="I976" t="s">
        <v>2103</v>
      </c>
      <c r="J976">
        <v>70</v>
      </c>
      <c r="K976">
        <v>13</v>
      </c>
      <c r="L976" t="s">
        <v>1771</v>
      </c>
      <c r="M976" t="s">
        <v>1756</v>
      </c>
      <c r="N976" t="s">
        <v>1756</v>
      </c>
      <c r="O976" t="s">
        <v>2104</v>
      </c>
      <c r="P976" t="s">
        <v>1757</v>
      </c>
      <c r="Q976" s="387">
        <v>910</v>
      </c>
      <c r="R976">
        <v>118.3</v>
      </c>
      <c r="S976">
        <v>1028.3</v>
      </c>
      <c r="T976" s="388">
        <v>44463</v>
      </c>
      <c r="U976">
        <v>0</v>
      </c>
      <c r="V976" t="s">
        <v>832</v>
      </c>
      <c r="W976" s="388">
        <v>44477</v>
      </c>
      <c r="X976">
        <v>164</v>
      </c>
      <c r="Y976">
        <v>0</v>
      </c>
      <c r="Z976">
        <v>0</v>
      </c>
      <c r="AA976" t="s">
        <v>1758</v>
      </c>
      <c r="AB976" t="s">
        <v>826</v>
      </c>
      <c r="AD976" t="s">
        <v>2045</v>
      </c>
      <c r="AE976" t="s">
        <v>2046</v>
      </c>
      <c r="AI976" t="s">
        <v>1761</v>
      </c>
      <c r="AL976" t="s">
        <v>3487</v>
      </c>
      <c r="AM976">
        <v>6</v>
      </c>
      <c r="AN976" t="s">
        <v>3133</v>
      </c>
      <c r="AO976" t="s">
        <v>2852</v>
      </c>
      <c r="AP976">
        <v>0</v>
      </c>
      <c r="AQ976" s="388">
        <v>44469</v>
      </c>
      <c r="AS976" t="s">
        <v>3186</v>
      </c>
      <c r="AT976" s="388">
        <v>44473</v>
      </c>
      <c r="AU976" t="s">
        <v>1756</v>
      </c>
      <c r="AV976" t="s">
        <v>1756</v>
      </c>
      <c r="AZ976" t="s">
        <v>1756</v>
      </c>
      <c r="BA976" t="s">
        <v>1767</v>
      </c>
      <c r="BB976" t="s">
        <v>3488</v>
      </c>
      <c r="BC976" t="s">
        <v>3489</v>
      </c>
      <c r="BD976" t="s">
        <v>826</v>
      </c>
      <c r="BE976" t="s">
        <v>1756</v>
      </c>
      <c r="BF976" t="s">
        <v>826</v>
      </c>
    </row>
    <row r="977" spans="1:58">
      <c r="A977" t="s">
        <v>829</v>
      </c>
      <c r="B977">
        <v>6</v>
      </c>
      <c r="C977">
        <v>0</v>
      </c>
      <c r="D977">
        <v>10021</v>
      </c>
      <c r="E977" t="s">
        <v>3486</v>
      </c>
      <c r="F977">
        <v>53510602</v>
      </c>
      <c r="G977" t="s">
        <v>2041</v>
      </c>
      <c r="H977">
        <v>0</v>
      </c>
      <c r="I977" t="s">
        <v>2103</v>
      </c>
      <c r="J977">
        <v>70</v>
      </c>
      <c r="K977">
        <v>46.5</v>
      </c>
      <c r="L977" t="s">
        <v>1771</v>
      </c>
      <c r="M977" t="s">
        <v>1756</v>
      </c>
      <c r="N977" t="s">
        <v>1756</v>
      </c>
      <c r="O977" t="s">
        <v>2104</v>
      </c>
      <c r="P977" t="s">
        <v>1757</v>
      </c>
      <c r="Q977" s="387">
        <v>3255</v>
      </c>
      <c r="R977">
        <v>423.15000000000003</v>
      </c>
      <c r="S977">
        <v>3678.1499999999996</v>
      </c>
      <c r="T977" s="388">
        <v>44463</v>
      </c>
      <c r="U977">
        <v>0</v>
      </c>
      <c r="V977" t="s">
        <v>832</v>
      </c>
      <c r="W977" s="388">
        <v>44477</v>
      </c>
      <c r="X977">
        <v>164</v>
      </c>
      <c r="Y977">
        <v>0</v>
      </c>
      <c r="Z977">
        <v>0</v>
      </c>
      <c r="AA977" t="s">
        <v>1758</v>
      </c>
      <c r="AB977" t="s">
        <v>826</v>
      </c>
      <c r="AD977" t="s">
        <v>2045</v>
      </c>
      <c r="AE977" t="s">
        <v>2046</v>
      </c>
      <c r="AI977" t="s">
        <v>1761</v>
      </c>
      <c r="AL977" t="s">
        <v>3487</v>
      </c>
      <c r="AM977">
        <v>6</v>
      </c>
      <c r="AN977" t="s">
        <v>3133</v>
      </c>
      <c r="AO977" t="s">
        <v>2852</v>
      </c>
      <c r="AP977">
        <v>0</v>
      </c>
      <c r="AQ977" s="388">
        <v>44469</v>
      </c>
      <c r="AS977" t="s">
        <v>3186</v>
      </c>
      <c r="AT977" s="388">
        <v>44473</v>
      </c>
      <c r="AU977" t="s">
        <v>1756</v>
      </c>
      <c r="AV977" t="s">
        <v>1756</v>
      </c>
      <c r="AZ977" t="s">
        <v>1756</v>
      </c>
      <c r="BA977" t="s">
        <v>1767</v>
      </c>
      <c r="BB977" t="s">
        <v>3490</v>
      </c>
      <c r="BC977" t="s">
        <v>3491</v>
      </c>
      <c r="BD977" t="s">
        <v>826</v>
      </c>
      <c r="BE977" t="s">
        <v>1756</v>
      </c>
      <c r="BF977" t="s">
        <v>826</v>
      </c>
    </row>
    <row r="978" spans="1:58">
      <c r="A978" t="s">
        <v>829</v>
      </c>
      <c r="B978">
        <v>6</v>
      </c>
      <c r="C978">
        <v>0</v>
      </c>
      <c r="D978">
        <v>10021</v>
      </c>
      <c r="E978" t="s">
        <v>3486</v>
      </c>
      <c r="F978">
        <v>53510602</v>
      </c>
      <c r="G978" t="s">
        <v>2041</v>
      </c>
      <c r="H978">
        <v>0</v>
      </c>
      <c r="I978" t="s">
        <v>2056</v>
      </c>
      <c r="J978">
        <v>210</v>
      </c>
      <c r="K978">
        <v>4</v>
      </c>
      <c r="L978" t="s">
        <v>1755</v>
      </c>
      <c r="M978" t="s">
        <v>1756</v>
      </c>
      <c r="N978" t="s">
        <v>1756</v>
      </c>
      <c r="P978" t="s">
        <v>1757</v>
      </c>
      <c r="Q978" s="387">
        <v>840</v>
      </c>
      <c r="R978">
        <v>109.2</v>
      </c>
      <c r="S978">
        <v>949.19999999999993</v>
      </c>
      <c r="T978" s="388">
        <v>44463</v>
      </c>
      <c r="U978">
        <v>0</v>
      </c>
      <c r="V978" t="s">
        <v>832</v>
      </c>
      <c r="W978" s="388">
        <v>44477</v>
      </c>
      <c r="X978">
        <v>164</v>
      </c>
      <c r="Y978">
        <v>0</v>
      </c>
      <c r="Z978">
        <v>0</v>
      </c>
      <c r="AA978" t="s">
        <v>1758</v>
      </c>
      <c r="AB978" t="s">
        <v>826</v>
      </c>
      <c r="AD978" t="s">
        <v>2045</v>
      </c>
      <c r="AE978" t="s">
        <v>2046</v>
      </c>
      <c r="AI978" t="s">
        <v>1761</v>
      </c>
      <c r="AL978" t="s">
        <v>3487</v>
      </c>
      <c r="AM978">
        <v>6</v>
      </c>
      <c r="AN978" t="s">
        <v>3133</v>
      </c>
      <c r="AO978" t="s">
        <v>2852</v>
      </c>
      <c r="AP978">
        <v>0</v>
      </c>
      <c r="AQ978" s="388">
        <v>44469</v>
      </c>
      <c r="AS978" t="s">
        <v>3186</v>
      </c>
      <c r="AT978" s="388">
        <v>44473</v>
      </c>
      <c r="AU978" t="s">
        <v>1756</v>
      </c>
      <c r="AV978" t="s">
        <v>1756</v>
      </c>
      <c r="AZ978" t="s">
        <v>1756</v>
      </c>
      <c r="BA978" t="s">
        <v>1767</v>
      </c>
      <c r="BB978" t="s">
        <v>3492</v>
      </c>
      <c r="BC978" t="s">
        <v>3493</v>
      </c>
      <c r="BD978" t="s">
        <v>826</v>
      </c>
      <c r="BE978" t="s">
        <v>1756</v>
      </c>
      <c r="BF978" t="s">
        <v>826</v>
      </c>
    </row>
    <row r="979" spans="1:58">
      <c r="A979" t="s">
        <v>829</v>
      </c>
      <c r="B979">
        <v>6</v>
      </c>
      <c r="C979">
        <v>0</v>
      </c>
      <c r="D979">
        <v>10021</v>
      </c>
      <c r="E979" t="s">
        <v>3486</v>
      </c>
      <c r="F979">
        <v>53510602</v>
      </c>
      <c r="G979" t="s">
        <v>2041</v>
      </c>
      <c r="H979">
        <v>0</v>
      </c>
      <c r="I979" t="s">
        <v>3047</v>
      </c>
      <c r="J979">
        <v>55.2</v>
      </c>
      <c r="K979">
        <v>13</v>
      </c>
      <c r="L979" t="s">
        <v>2063</v>
      </c>
      <c r="M979" t="s">
        <v>3048</v>
      </c>
      <c r="N979" t="s">
        <v>1757</v>
      </c>
      <c r="O979" t="s">
        <v>1756</v>
      </c>
      <c r="P979" t="s">
        <v>1756</v>
      </c>
      <c r="Q979" s="387">
        <v>717.6</v>
      </c>
      <c r="R979">
        <v>93.288000000000011</v>
      </c>
      <c r="S979">
        <v>810.88799999999992</v>
      </c>
      <c r="T979" s="388">
        <v>44463</v>
      </c>
      <c r="U979">
        <v>0</v>
      </c>
      <c r="V979" t="s">
        <v>832</v>
      </c>
      <c r="W979" s="388">
        <v>44477</v>
      </c>
      <c r="X979">
        <v>164</v>
      </c>
      <c r="Y979">
        <v>0</v>
      </c>
      <c r="Z979">
        <v>0</v>
      </c>
      <c r="AA979" t="s">
        <v>1758</v>
      </c>
      <c r="AB979" t="s">
        <v>826</v>
      </c>
      <c r="AD979" t="s">
        <v>2045</v>
      </c>
      <c r="AE979" t="s">
        <v>2046</v>
      </c>
      <c r="AI979" t="s">
        <v>1761</v>
      </c>
      <c r="AL979" t="s">
        <v>3487</v>
      </c>
      <c r="AM979">
        <v>6</v>
      </c>
      <c r="AN979" t="s">
        <v>3133</v>
      </c>
      <c r="AO979" t="s">
        <v>2852</v>
      </c>
      <c r="AP979">
        <v>0</v>
      </c>
      <c r="AQ979" s="388">
        <v>44469</v>
      </c>
      <c r="AS979" t="s">
        <v>3186</v>
      </c>
      <c r="AT979" s="388">
        <v>44473</v>
      </c>
      <c r="AU979" t="s">
        <v>1756</v>
      </c>
      <c r="AV979" t="s">
        <v>1756</v>
      </c>
      <c r="AZ979" t="s">
        <v>1756</v>
      </c>
      <c r="BA979" t="s">
        <v>1767</v>
      </c>
      <c r="BB979" t="s">
        <v>3494</v>
      </c>
      <c r="BC979" t="s">
        <v>3495</v>
      </c>
      <c r="BD979" t="s">
        <v>826</v>
      </c>
      <c r="BE979" t="s">
        <v>1756</v>
      </c>
      <c r="BF979" t="s">
        <v>826</v>
      </c>
    </row>
    <row r="980" spans="1:58">
      <c r="A980" t="s">
        <v>829</v>
      </c>
      <c r="B980">
        <v>6</v>
      </c>
      <c r="C980">
        <v>0</v>
      </c>
      <c r="D980">
        <v>10021</v>
      </c>
      <c r="E980" t="s">
        <v>3486</v>
      </c>
      <c r="F980">
        <v>53510602</v>
      </c>
      <c r="G980" t="s">
        <v>2041</v>
      </c>
      <c r="H980">
        <v>0</v>
      </c>
      <c r="I980" t="s">
        <v>3047</v>
      </c>
      <c r="J980">
        <v>55.2</v>
      </c>
      <c r="K980">
        <v>46</v>
      </c>
      <c r="L980" t="s">
        <v>2063</v>
      </c>
      <c r="M980" t="s">
        <v>3048</v>
      </c>
      <c r="N980" t="s">
        <v>1757</v>
      </c>
      <c r="O980" t="s">
        <v>1756</v>
      </c>
      <c r="P980" t="s">
        <v>1756</v>
      </c>
      <c r="Q980" s="387">
        <v>2539.1999999999998</v>
      </c>
      <c r="R980">
        <v>330.096</v>
      </c>
      <c r="S980">
        <v>2869.2959999999994</v>
      </c>
      <c r="T980" s="388">
        <v>44463</v>
      </c>
      <c r="U980">
        <v>0</v>
      </c>
      <c r="V980" t="s">
        <v>832</v>
      </c>
      <c r="W980" s="388">
        <v>44477</v>
      </c>
      <c r="X980">
        <v>164</v>
      </c>
      <c r="Y980">
        <v>0</v>
      </c>
      <c r="Z980">
        <v>0</v>
      </c>
      <c r="AA980" t="s">
        <v>1758</v>
      </c>
      <c r="AB980" t="s">
        <v>826</v>
      </c>
      <c r="AD980" t="s">
        <v>2045</v>
      </c>
      <c r="AE980" t="s">
        <v>2046</v>
      </c>
      <c r="AI980" t="s">
        <v>1761</v>
      </c>
      <c r="AL980" t="s">
        <v>3487</v>
      </c>
      <c r="AM980">
        <v>6</v>
      </c>
      <c r="AN980" t="s">
        <v>3133</v>
      </c>
      <c r="AO980" t="s">
        <v>2852</v>
      </c>
      <c r="AP980">
        <v>0</v>
      </c>
      <c r="AQ980" s="388">
        <v>44469</v>
      </c>
      <c r="AS980" t="s">
        <v>3186</v>
      </c>
      <c r="AT980" s="388">
        <v>44473</v>
      </c>
      <c r="AU980" t="s">
        <v>1756</v>
      </c>
      <c r="AV980" t="s">
        <v>1756</v>
      </c>
      <c r="AZ980" t="s">
        <v>1756</v>
      </c>
      <c r="BA980" t="s">
        <v>1767</v>
      </c>
      <c r="BB980" t="s">
        <v>3496</v>
      </c>
      <c r="BC980" t="s">
        <v>3497</v>
      </c>
      <c r="BD980" t="s">
        <v>826</v>
      </c>
      <c r="BE980" t="s">
        <v>1756</v>
      </c>
      <c r="BF980" t="s">
        <v>826</v>
      </c>
    </row>
    <row r="981" spans="1:58">
      <c r="A981" t="s">
        <v>829</v>
      </c>
      <c r="B981">
        <v>6</v>
      </c>
      <c r="C981">
        <v>0</v>
      </c>
      <c r="D981">
        <v>10020</v>
      </c>
      <c r="E981" t="s">
        <v>3498</v>
      </c>
      <c r="F981">
        <v>53510602</v>
      </c>
      <c r="G981" t="s">
        <v>2041</v>
      </c>
      <c r="H981">
        <v>0</v>
      </c>
      <c r="I981" t="s">
        <v>2103</v>
      </c>
      <c r="J981">
        <v>70</v>
      </c>
      <c r="K981">
        <v>23.5</v>
      </c>
      <c r="L981" t="s">
        <v>1771</v>
      </c>
      <c r="M981" t="s">
        <v>1756</v>
      </c>
      <c r="N981" t="s">
        <v>1756</v>
      </c>
      <c r="O981" t="s">
        <v>2104</v>
      </c>
      <c r="P981" t="s">
        <v>1757</v>
      </c>
      <c r="Q981" s="387">
        <v>1645</v>
      </c>
      <c r="R981">
        <v>213.85</v>
      </c>
      <c r="S981">
        <v>1858.85</v>
      </c>
      <c r="T981" s="388">
        <v>44463</v>
      </c>
      <c r="U981">
        <v>0</v>
      </c>
      <c r="V981" t="s">
        <v>832</v>
      </c>
      <c r="W981" s="388">
        <v>44477</v>
      </c>
      <c r="X981">
        <v>164</v>
      </c>
      <c r="Y981">
        <v>0</v>
      </c>
      <c r="Z981">
        <v>0</v>
      </c>
      <c r="AA981" t="s">
        <v>1758</v>
      </c>
      <c r="AB981" t="s">
        <v>826</v>
      </c>
      <c r="AD981" t="s">
        <v>2045</v>
      </c>
      <c r="AE981" t="s">
        <v>2046</v>
      </c>
      <c r="AI981" t="s">
        <v>1761</v>
      </c>
      <c r="AL981" t="s">
        <v>3499</v>
      </c>
      <c r="AM981">
        <v>6</v>
      </c>
      <c r="AN981" t="s">
        <v>3500</v>
      </c>
      <c r="AO981" t="s">
        <v>3501</v>
      </c>
      <c r="AP981">
        <v>0</v>
      </c>
      <c r="AQ981" s="388">
        <v>44469</v>
      </c>
      <c r="AS981" t="s">
        <v>3186</v>
      </c>
      <c r="AT981" s="388">
        <v>44473</v>
      </c>
      <c r="AU981" t="s">
        <v>1756</v>
      </c>
      <c r="AV981" t="s">
        <v>1756</v>
      </c>
      <c r="AZ981" t="s">
        <v>1756</v>
      </c>
      <c r="BA981" t="s">
        <v>1767</v>
      </c>
      <c r="BB981" t="s">
        <v>3502</v>
      </c>
      <c r="BC981" t="s">
        <v>3503</v>
      </c>
      <c r="BD981" t="s">
        <v>826</v>
      </c>
      <c r="BE981" t="s">
        <v>1756</v>
      </c>
      <c r="BF981" t="s">
        <v>826</v>
      </c>
    </row>
    <row r="982" spans="1:58">
      <c r="A982" t="s">
        <v>829</v>
      </c>
      <c r="B982">
        <v>6</v>
      </c>
      <c r="C982">
        <v>0</v>
      </c>
      <c r="D982">
        <v>10020</v>
      </c>
      <c r="E982" t="s">
        <v>3498</v>
      </c>
      <c r="F982">
        <v>53510602</v>
      </c>
      <c r="G982" t="s">
        <v>2041</v>
      </c>
      <c r="H982">
        <v>0</v>
      </c>
      <c r="I982" t="s">
        <v>2056</v>
      </c>
      <c r="J982">
        <v>210</v>
      </c>
      <c r="K982">
        <v>2</v>
      </c>
      <c r="L982" t="s">
        <v>1755</v>
      </c>
      <c r="M982" t="s">
        <v>1756</v>
      </c>
      <c r="N982" t="s">
        <v>1756</v>
      </c>
      <c r="P982" t="s">
        <v>1757</v>
      </c>
      <c r="Q982" s="387">
        <v>420</v>
      </c>
      <c r="R982">
        <v>54.6</v>
      </c>
      <c r="S982">
        <v>474.59999999999997</v>
      </c>
      <c r="T982" s="388">
        <v>44463</v>
      </c>
      <c r="U982">
        <v>0</v>
      </c>
      <c r="V982" t="s">
        <v>832</v>
      </c>
      <c r="W982" s="388">
        <v>44477</v>
      </c>
      <c r="X982">
        <v>164</v>
      </c>
      <c r="Y982">
        <v>0</v>
      </c>
      <c r="Z982">
        <v>0</v>
      </c>
      <c r="AA982" t="s">
        <v>1758</v>
      </c>
      <c r="AB982" t="s">
        <v>826</v>
      </c>
      <c r="AD982" t="s">
        <v>2045</v>
      </c>
      <c r="AE982" t="s">
        <v>2046</v>
      </c>
      <c r="AI982" t="s">
        <v>1761</v>
      </c>
      <c r="AL982" t="s">
        <v>3499</v>
      </c>
      <c r="AM982">
        <v>6</v>
      </c>
      <c r="AN982" t="s">
        <v>3500</v>
      </c>
      <c r="AO982" t="s">
        <v>3501</v>
      </c>
      <c r="AP982">
        <v>0</v>
      </c>
      <c r="AQ982" s="388">
        <v>44469</v>
      </c>
      <c r="AS982" t="s">
        <v>3186</v>
      </c>
      <c r="AT982" s="388">
        <v>44473</v>
      </c>
      <c r="AU982" t="s">
        <v>1756</v>
      </c>
      <c r="AV982" t="s">
        <v>1756</v>
      </c>
      <c r="AZ982" t="s">
        <v>1756</v>
      </c>
      <c r="BA982" t="s">
        <v>1767</v>
      </c>
      <c r="BB982" t="s">
        <v>3504</v>
      </c>
      <c r="BC982" t="s">
        <v>3505</v>
      </c>
      <c r="BD982" t="s">
        <v>826</v>
      </c>
      <c r="BE982" t="s">
        <v>1756</v>
      </c>
      <c r="BF982" t="s">
        <v>826</v>
      </c>
    </row>
    <row r="983" spans="1:58">
      <c r="A983" t="s">
        <v>829</v>
      </c>
      <c r="B983">
        <v>6</v>
      </c>
      <c r="C983">
        <v>0</v>
      </c>
      <c r="D983">
        <v>10020</v>
      </c>
      <c r="E983" t="s">
        <v>3498</v>
      </c>
      <c r="F983">
        <v>53510602</v>
      </c>
      <c r="G983" t="s">
        <v>2041</v>
      </c>
      <c r="H983">
        <v>0</v>
      </c>
      <c r="I983" t="s">
        <v>3047</v>
      </c>
      <c r="J983">
        <v>55.2</v>
      </c>
      <c r="K983">
        <v>23.5</v>
      </c>
      <c r="L983" t="s">
        <v>2063</v>
      </c>
      <c r="M983" t="s">
        <v>3048</v>
      </c>
      <c r="N983" t="s">
        <v>1757</v>
      </c>
      <c r="O983" t="s">
        <v>1756</v>
      </c>
      <c r="P983" t="s">
        <v>1756</v>
      </c>
      <c r="Q983" s="387">
        <v>1297.2</v>
      </c>
      <c r="R983">
        <v>168.63600000000002</v>
      </c>
      <c r="S983">
        <v>1465.836</v>
      </c>
      <c r="T983" s="388">
        <v>44463</v>
      </c>
      <c r="U983">
        <v>0</v>
      </c>
      <c r="V983" t="s">
        <v>832</v>
      </c>
      <c r="W983" s="388">
        <v>44477</v>
      </c>
      <c r="X983">
        <v>164</v>
      </c>
      <c r="Y983">
        <v>0</v>
      </c>
      <c r="Z983">
        <v>0</v>
      </c>
      <c r="AA983" t="s">
        <v>1758</v>
      </c>
      <c r="AB983" t="s">
        <v>826</v>
      </c>
      <c r="AD983" t="s">
        <v>2045</v>
      </c>
      <c r="AE983" t="s">
        <v>2046</v>
      </c>
      <c r="AI983" t="s">
        <v>1761</v>
      </c>
      <c r="AL983" t="s">
        <v>3499</v>
      </c>
      <c r="AM983">
        <v>6</v>
      </c>
      <c r="AN983" t="s">
        <v>3500</v>
      </c>
      <c r="AO983" t="s">
        <v>3501</v>
      </c>
      <c r="AP983">
        <v>0</v>
      </c>
      <c r="AQ983" s="388">
        <v>44469</v>
      </c>
      <c r="AS983" t="s">
        <v>3186</v>
      </c>
      <c r="AT983" s="388">
        <v>44473</v>
      </c>
      <c r="AU983" t="s">
        <v>1756</v>
      </c>
      <c r="AV983" t="s">
        <v>1756</v>
      </c>
      <c r="AZ983" t="s">
        <v>1756</v>
      </c>
      <c r="BA983" t="s">
        <v>1767</v>
      </c>
      <c r="BB983" t="s">
        <v>3506</v>
      </c>
      <c r="BC983" t="s">
        <v>3507</v>
      </c>
      <c r="BD983" t="s">
        <v>826</v>
      </c>
      <c r="BE983" t="s">
        <v>1756</v>
      </c>
      <c r="BF983" t="s">
        <v>826</v>
      </c>
    </row>
    <row r="984" spans="1:58">
      <c r="A984" t="s">
        <v>829</v>
      </c>
      <c r="B984">
        <v>6</v>
      </c>
      <c r="C984">
        <v>0</v>
      </c>
      <c r="D984">
        <v>10019</v>
      </c>
      <c r="E984" t="s">
        <v>3508</v>
      </c>
      <c r="F984">
        <v>53510602</v>
      </c>
      <c r="G984" t="s">
        <v>2041</v>
      </c>
      <c r="H984">
        <v>0</v>
      </c>
      <c r="I984" t="s">
        <v>2103</v>
      </c>
      <c r="J984">
        <v>70</v>
      </c>
      <c r="K984">
        <v>71</v>
      </c>
      <c r="L984" t="s">
        <v>1771</v>
      </c>
      <c r="M984" t="s">
        <v>1756</v>
      </c>
      <c r="N984" t="s">
        <v>1756</v>
      </c>
      <c r="O984" t="s">
        <v>2104</v>
      </c>
      <c r="P984" t="s">
        <v>1757</v>
      </c>
      <c r="Q984" s="387">
        <v>4970</v>
      </c>
      <c r="R984">
        <v>646.1</v>
      </c>
      <c r="S984">
        <v>5616.0999999999995</v>
      </c>
      <c r="T984" s="388">
        <v>44463</v>
      </c>
      <c r="U984">
        <v>0</v>
      </c>
      <c r="V984" t="s">
        <v>832</v>
      </c>
      <c r="W984" s="388">
        <v>44477</v>
      </c>
      <c r="X984">
        <v>164</v>
      </c>
      <c r="Y984">
        <v>0</v>
      </c>
      <c r="Z984">
        <v>0</v>
      </c>
      <c r="AA984" t="s">
        <v>1758</v>
      </c>
      <c r="AB984" t="s">
        <v>826</v>
      </c>
      <c r="AD984" t="s">
        <v>2045</v>
      </c>
      <c r="AE984" t="s">
        <v>2046</v>
      </c>
      <c r="AI984" t="s">
        <v>1761</v>
      </c>
      <c r="AL984" t="s">
        <v>3509</v>
      </c>
      <c r="AM984">
        <v>6</v>
      </c>
      <c r="AN984" t="s">
        <v>2834</v>
      </c>
      <c r="AO984" t="s">
        <v>3114</v>
      </c>
      <c r="AP984">
        <v>0</v>
      </c>
      <c r="AQ984" s="388">
        <v>44469</v>
      </c>
      <c r="AS984" t="s">
        <v>3186</v>
      </c>
      <c r="AT984" s="388">
        <v>44473</v>
      </c>
      <c r="AU984" t="s">
        <v>1756</v>
      </c>
      <c r="AV984" t="s">
        <v>1756</v>
      </c>
      <c r="AZ984" t="s">
        <v>1756</v>
      </c>
      <c r="BA984" t="s">
        <v>1767</v>
      </c>
      <c r="BB984" t="s">
        <v>3510</v>
      </c>
      <c r="BC984" t="s">
        <v>3511</v>
      </c>
      <c r="BD984" t="s">
        <v>826</v>
      </c>
      <c r="BE984" t="s">
        <v>1756</v>
      </c>
      <c r="BF984" t="s">
        <v>826</v>
      </c>
    </row>
    <row r="985" spans="1:58">
      <c r="A985" t="s">
        <v>829</v>
      </c>
      <c r="B985">
        <v>6</v>
      </c>
      <c r="C985">
        <v>0</v>
      </c>
      <c r="D985">
        <v>10019</v>
      </c>
      <c r="E985" t="s">
        <v>3508</v>
      </c>
      <c r="F985">
        <v>53510602</v>
      </c>
      <c r="G985" t="s">
        <v>2041</v>
      </c>
      <c r="H985">
        <v>0</v>
      </c>
      <c r="I985" t="s">
        <v>2056</v>
      </c>
      <c r="J985">
        <v>210</v>
      </c>
      <c r="K985">
        <v>7</v>
      </c>
      <c r="L985" t="s">
        <v>1755</v>
      </c>
      <c r="M985" t="s">
        <v>1756</v>
      </c>
      <c r="N985" t="s">
        <v>1756</v>
      </c>
      <c r="P985" t="s">
        <v>1757</v>
      </c>
      <c r="Q985" s="387">
        <v>1470</v>
      </c>
      <c r="R985">
        <v>191.1</v>
      </c>
      <c r="S985">
        <v>1661.1</v>
      </c>
      <c r="T985" s="388">
        <v>44463</v>
      </c>
      <c r="U985">
        <v>0</v>
      </c>
      <c r="V985" t="s">
        <v>832</v>
      </c>
      <c r="W985" s="388">
        <v>44477</v>
      </c>
      <c r="X985">
        <v>164</v>
      </c>
      <c r="Y985">
        <v>0</v>
      </c>
      <c r="Z985">
        <v>0</v>
      </c>
      <c r="AA985" t="s">
        <v>1758</v>
      </c>
      <c r="AB985" t="s">
        <v>826</v>
      </c>
      <c r="AD985" t="s">
        <v>2045</v>
      </c>
      <c r="AE985" t="s">
        <v>2046</v>
      </c>
      <c r="AI985" t="s">
        <v>1761</v>
      </c>
      <c r="AL985" t="s">
        <v>3509</v>
      </c>
      <c r="AM985">
        <v>6</v>
      </c>
      <c r="AN985" t="s">
        <v>2834</v>
      </c>
      <c r="AO985" t="s">
        <v>3114</v>
      </c>
      <c r="AP985">
        <v>0</v>
      </c>
      <c r="AQ985" s="388">
        <v>44469</v>
      </c>
      <c r="AS985" t="s">
        <v>3186</v>
      </c>
      <c r="AT985" s="388">
        <v>44473</v>
      </c>
      <c r="AU985" t="s">
        <v>1756</v>
      </c>
      <c r="AV985" t="s">
        <v>1756</v>
      </c>
      <c r="AZ985" t="s">
        <v>1756</v>
      </c>
      <c r="BA985" t="s">
        <v>1767</v>
      </c>
      <c r="BB985" t="s">
        <v>3512</v>
      </c>
      <c r="BC985" t="s">
        <v>3513</v>
      </c>
      <c r="BD985" t="s">
        <v>826</v>
      </c>
      <c r="BE985" t="s">
        <v>1756</v>
      </c>
      <c r="BF985" t="s">
        <v>826</v>
      </c>
    </row>
    <row r="986" spans="1:58">
      <c r="A986" t="s">
        <v>829</v>
      </c>
      <c r="B986">
        <v>6</v>
      </c>
      <c r="C986">
        <v>0</v>
      </c>
      <c r="D986">
        <v>10019</v>
      </c>
      <c r="E986" t="s">
        <v>3508</v>
      </c>
      <c r="F986">
        <v>53510602</v>
      </c>
      <c r="G986" t="s">
        <v>2041</v>
      </c>
      <c r="H986">
        <v>0</v>
      </c>
      <c r="I986" t="s">
        <v>3041</v>
      </c>
      <c r="J986">
        <v>80</v>
      </c>
      <c r="K986">
        <v>7</v>
      </c>
      <c r="L986" t="s">
        <v>1771</v>
      </c>
      <c r="M986" t="s">
        <v>1756</v>
      </c>
      <c r="N986" t="s">
        <v>1756</v>
      </c>
      <c r="O986" t="s">
        <v>3042</v>
      </c>
      <c r="P986" t="s">
        <v>1757</v>
      </c>
      <c r="Q986" s="387">
        <v>560</v>
      </c>
      <c r="R986">
        <v>72.8</v>
      </c>
      <c r="S986">
        <v>632.79999999999995</v>
      </c>
      <c r="T986" s="388">
        <v>44463</v>
      </c>
      <c r="U986">
        <v>0</v>
      </c>
      <c r="V986" t="s">
        <v>832</v>
      </c>
      <c r="W986" s="388">
        <v>44477</v>
      </c>
      <c r="X986">
        <v>164</v>
      </c>
      <c r="Y986">
        <v>0</v>
      </c>
      <c r="Z986">
        <v>0</v>
      </c>
      <c r="AA986" t="s">
        <v>1758</v>
      </c>
      <c r="AB986" t="s">
        <v>826</v>
      </c>
      <c r="AD986" t="s">
        <v>2045</v>
      </c>
      <c r="AE986" t="s">
        <v>2046</v>
      </c>
      <c r="AI986" t="s">
        <v>1761</v>
      </c>
      <c r="AL986" t="s">
        <v>3509</v>
      </c>
      <c r="AM986">
        <v>6</v>
      </c>
      <c r="AN986" t="s">
        <v>2834</v>
      </c>
      <c r="AO986" t="s">
        <v>3114</v>
      </c>
      <c r="AP986">
        <v>0</v>
      </c>
      <c r="AQ986" s="388">
        <v>44469</v>
      </c>
      <c r="AS986" t="s">
        <v>3186</v>
      </c>
      <c r="AT986" s="388">
        <v>44473</v>
      </c>
      <c r="AU986" t="s">
        <v>1756</v>
      </c>
      <c r="AV986" t="s">
        <v>1756</v>
      </c>
      <c r="AZ986" t="s">
        <v>1756</v>
      </c>
      <c r="BA986" t="s">
        <v>1767</v>
      </c>
      <c r="BB986" t="s">
        <v>3514</v>
      </c>
      <c r="BC986" t="s">
        <v>3515</v>
      </c>
      <c r="BD986" t="s">
        <v>826</v>
      </c>
      <c r="BE986" t="s">
        <v>1756</v>
      </c>
      <c r="BF986" t="s">
        <v>826</v>
      </c>
    </row>
    <row r="987" spans="1:58">
      <c r="A987" t="s">
        <v>829</v>
      </c>
      <c r="B987">
        <v>6</v>
      </c>
      <c r="C987">
        <v>0</v>
      </c>
      <c r="D987">
        <v>10019</v>
      </c>
      <c r="E987" t="s">
        <v>3508</v>
      </c>
      <c r="F987">
        <v>53510602</v>
      </c>
      <c r="G987" t="s">
        <v>2041</v>
      </c>
      <c r="H987">
        <v>0</v>
      </c>
      <c r="I987" t="s">
        <v>2073</v>
      </c>
      <c r="J987">
        <v>243.75</v>
      </c>
      <c r="K987">
        <v>1</v>
      </c>
      <c r="L987" t="s">
        <v>1755</v>
      </c>
      <c r="M987" t="s">
        <v>2074</v>
      </c>
      <c r="N987" t="s">
        <v>1757</v>
      </c>
      <c r="O987" t="s">
        <v>1756</v>
      </c>
      <c r="P987" t="s">
        <v>1756</v>
      </c>
      <c r="Q987" s="387">
        <v>243.75</v>
      </c>
      <c r="R987">
        <v>31.6875</v>
      </c>
      <c r="S987">
        <v>275.4375</v>
      </c>
      <c r="T987" s="388">
        <v>44463</v>
      </c>
      <c r="U987">
        <v>0</v>
      </c>
      <c r="V987" t="s">
        <v>832</v>
      </c>
      <c r="W987" s="388">
        <v>44477</v>
      </c>
      <c r="X987">
        <v>164</v>
      </c>
      <c r="Y987">
        <v>0</v>
      </c>
      <c r="Z987">
        <v>0</v>
      </c>
      <c r="AA987" t="s">
        <v>1758</v>
      </c>
      <c r="AB987" t="s">
        <v>826</v>
      </c>
      <c r="AD987" t="s">
        <v>2045</v>
      </c>
      <c r="AE987" t="s">
        <v>2046</v>
      </c>
      <c r="AI987" t="s">
        <v>1761</v>
      </c>
      <c r="AL987" t="s">
        <v>3509</v>
      </c>
      <c r="AM987">
        <v>6</v>
      </c>
      <c r="AN987" t="s">
        <v>2834</v>
      </c>
      <c r="AO987" t="s">
        <v>3114</v>
      </c>
      <c r="AP987">
        <v>0</v>
      </c>
      <c r="AQ987" s="388">
        <v>44469</v>
      </c>
      <c r="AS987" t="s">
        <v>3186</v>
      </c>
      <c r="AT987" s="388">
        <v>44473</v>
      </c>
      <c r="AU987" t="s">
        <v>1756</v>
      </c>
      <c r="AV987" t="s">
        <v>1756</v>
      </c>
      <c r="AZ987" t="s">
        <v>1756</v>
      </c>
      <c r="BA987" t="s">
        <v>1767</v>
      </c>
      <c r="BB987" t="s">
        <v>3516</v>
      </c>
      <c r="BC987" t="s">
        <v>3517</v>
      </c>
      <c r="BD987" t="s">
        <v>826</v>
      </c>
      <c r="BE987" t="s">
        <v>1756</v>
      </c>
      <c r="BF987" t="s">
        <v>826</v>
      </c>
    </row>
    <row r="988" spans="1:58">
      <c r="A988" t="s">
        <v>829</v>
      </c>
      <c r="B988">
        <v>6</v>
      </c>
      <c r="C988">
        <v>0</v>
      </c>
      <c r="D988">
        <v>10019</v>
      </c>
      <c r="E988" t="s">
        <v>3508</v>
      </c>
      <c r="F988">
        <v>53510602</v>
      </c>
      <c r="G988" t="s">
        <v>2041</v>
      </c>
      <c r="H988">
        <v>0</v>
      </c>
      <c r="I988" t="s">
        <v>3047</v>
      </c>
      <c r="J988">
        <v>55.2</v>
      </c>
      <c r="K988">
        <v>71</v>
      </c>
      <c r="L988" t="s">
        <v>2063</v>
      </c>
      <c r="M988" t="s">
        <v>3048</v>
      </c>
      <c r="N988" t="s">
        <v>1757</v>
      </c>
      <c r="O988" t="s">
        <v>1756</v>
      </c>
      <c r="P988" t="s">
        <v>1756</v>
      </c>
      <c r="Q988" s="387">
        <v>3919.2</v>
      </c>
      <c r="R988">
        <v>509.49599999999998</v>
      </c>
      <c r="S988">
        <v>4428.695999999999</v>
      </c>
      <c r="T988" s="388">
        <v>44463</v>
      </c>
      <c r="U988">
        <v>0</v>
      </c>
      <c r="V988" t="s">
        <v>832</v>
      </c>
      <c r="W988" s="388">
        <v>44477</v>
      </c>
      <c r="X988">
        <v>164</v>
      </c>
      <c r="Y988">
        <v>0</v>
      </c>
      <c r="Z988">
        <v>0</v>
      </c>
      <c r="AA988" t="s">
        <v>1758</v>
      </c>
      <c r="AB988" t="s">
        <v>826</v>
      </c>
      <c r="AD988" t="s">
        <v>2045</v>
      </c>
      <c r="AE988" t="s">
        <v>2046</v>
      </c>
      <c r="AI988" t="s">
        <v>1761</v>
      </c>
      <c r="AL988" t="s">
        <v>3509</v>
      </c>
      <c r="AM988">
        <v>6</v>
      </c>
      <c r="AN988" t="s">
        <v>2834</v>
      </c>
      <c r="AO988" t="s">
        <v>3114</v>
      </c>
      <c r="AP988">
        <v>0</v>
      </c>
      <c r="AQ988" s="388">
        <v>44469</v>
      </c>
      <c r="AS988" t="s">
        <v>3186</v>
      </c>
      <c r="AT988" s="388">
        <v>44473</v>
      </c>
      <c r="AU988" t="s">
        <v>1756</v>
      </c>
      <c r="AV988" t="s">
        <v>1756</v>
      </c>
      <c r="AZ988" t="s">
        <v>1756</v>
      </c>
      <c r="BA988" t="s">
        <v>1767</v>
      </c>
      <c r="BB988" t="s">
        <v>3518</v>
      </c>
      <c r="BC988" t="s">
        <v>3519</v>
      </c>
      <c r="BD988" t="s">
        <v>826</v>
      </c>
      <c r="BE988" t="s">
        <v>1756</v>
      </c>
      <c r="BF988" t="s">
        <v>826</v>
      </c>
    </row>
    <row r="989" spans="1:58">
      <c r="A989" t="s">
        <v>829</v>
      </c>
      <c r="B989">
        <v>6</v>
      </c>
      <c r="C989">
        <v>0</v>
      </c>
      <c r="D989">
        <v>10032</v>
      </c>
      <c r="E989" t="s">
        <v>3520</v>
      </c>
      <c r="F989">
        <v>53510602</v>
      </c>
      <c r="G989" t="s">
        <v>2041</v>
      </c>
      <c r="H989">
        <v>0</v>
      </c>
      <c r="I989" t="s">
        <v>2056</v>
      </c>
      <c r="J989">
        <v>210</v>
      </c>
      <c r="K989">
        <v>0.5</v>
      </c>
      <c r="L989" t="s">
        <v>1755</v>
      </c>
      <c r="M989" t="s">
        <v>1756</v>
      </c>
      <c r="N989" t="s">
        <v>1756</v>
      </c>
      <c r="O989" t="s">
        <v>1757</v>
      </c>
      <c r="P989" t="s">
        <v>1757</v>
      </c>
      <c r="Q989" s="387">
        <v>105</v>
      </c>
      <c r="R989">
        <v>13.65</v>
      </c>
      <c r="S989">
        <v>118.64999999999999</v>
      </c>
      <c r="T989" s="388">
        <v>44463</v>
      </c>
      <c r="U989">
        <v>0</v>
      </c>
      <c r="V989" t="s">
        <v>832</v>
      </c>
      <c r="W989" s="388">
        <v>44477</v>
      </c>
      <c r="X989">
        <v>164</v>
      </c>
      <c r="Y989">
        <v>0</v>
      </c>
      <c r="Z989">
        <v>0</v>
      </c>
      <c r="AA989" t="s">
        <v>1758</v>
      </c>
      <c r="AB989" t="s">
        <v>826</v>
      </c>
      <c r="AD989" t="s">
        <v>2045</v>
      </c>
      <c r="AE989" t="s">
        <v>2046</v>
      </c>
      <c r="AI989" t="s">
        <v>1761</v>
      </c>
      <c r="AL989" t="s">
        <v>3521</v>
      </c>
      <c r="AM989">
        <v>6</v>
      </c>
      <c r="AN989" t="s">
        <v>3522</v>
      </c>
      <c r="AO989" t="s">
        <v>926</v>
      </c>
      <c r="AP989">
        <v>0</v>
      </c>
      <c r="AQ989" s="388">
        <v>44469</v>
      </c>
      <c r="AS989" t="s">
        <v>2806</v>
      </c>
      <c r="AT989" s="388">
        <v>44473</v>
      </c>
      <c r="AU989" t="s">
        <v>1756</v>
      </c>
      <c r="AV989" t="s">
        <v>1756</v>
      </c>
      <c r="AZ989" t="s">
        <v>2807</v>
      </c>
      <c r="BA989" t="s">
        <v>1767</v>
      </c>
      <c r="BB989" t="s">
        <v>3523</v>
      </c>
      <c r="BC989" t="s">
        <v>3524</v>
      </c>
      <c r="BD989" t="s">
        <v>826</v>
      </c>
      <c r="BE989" t="s">
        <v>1756</v>
      </c>
      <c r="BF989" t="s">
        <v>826</v>
      </c>
    </row>
    <row r="990" spans="1:58">
      <c r="A990" t="s">
        <v>829</v>
      </c>
      <c r="B990">
        <v>6</v>
      </c>
      <c r="C990">
        <v>0</v>
      </c>
      <c r="D990">
        <v>10032</v>
      </c>
      <c r="E990" t="s">
        <v>3520</v>
      </c>
      <c r="F990">
        <v>53510602</v>
      </c>
      <c r="G990" t="s">
        <v>2041</v>
      </c>
      <c r="H990">
        <v>0</v>
      </c>
      <c r="I990" t="s">
        <v>3525</v>
      </c>
      <c r="J990">
        <v>85</v>
      </c>
      <c r="K990">
        <v>7</v>
      </c>
      <c r="L990" t="s">
        <v>1771</v>
      </c>
      <c r="M990" t="s">
        <v>1756</v>
      </c>
      <c r="N990" t="s">
        <v>1756</v>
      </c>
      <c r="O990" t="s">
        <v>1757</v>
      </c>
      <c r="P990" t="s">
        <v>1757</v>
      </c>
      <c r="Q990" s="387">
        <v>595</v>
      </c>
      <c r="R990">
        <v>77.350000000000009</v>
      </c>
      <c r="S990">
        <v>672.34999999999991</v>
      </c>
      <c r="T990" s="388">
        <v>44463</v>
      </c>
      <c r="U990">
        <v>0</v>
      </c>
      <c r="V990" t="s">
        <v>832</v>
      </c>
      <c r="W990" s="388">
        <v>44477</v>
      </c>
      <c r="X990">
        <v>164</v>
      </c>
      <c r="Y990">
        <v>0</v>
      </c>
      <c r="Z990">
        <v>0</v>
      </c>
      <c r="AA990" t="s">
        <v>1758</v>
      </c>
      <c r="AB990" t="s">
        <v>826</v>
      </c>
      <c r="AD990" t="s">
        <v>2045</v>
      </c>
      <c r="AE990" t="s">
        <v>2046</v>
      </c>
      <c r="AI990" t="s">
        <v>1761</v>
      </c>
      <c r="AL990" t="s">
        <v>3521</v>
      </c>
      <c r="AM990">
        <v>6</v>
      </c>
      <c r="AN990" t="s">
        <v>3522</v>
      </c>
      <c r="AO990" t="s">
        <v>926</v>
      </c>
      <c r="AP990">
        <v>0</v>
      </c>
      <c r="AQ990" s="388">
        <v>44469</v>
      </c>
      <c r="AS990" t="s">
        <v>2806</v>
      </c>
      <c r="AT990" s="388">
        <v>44473</v>
      </c>
      <c r="AU990" t="s">
        <v>1756</v>
      </c>
      <c r="AV990" t="s">
        <v>1756</v>
      </c>
      <c r="AZ990" t="s">
        <v>2807</v>
      </c>
      <c r="BA990" t="s">
        <v>1767</v>
      </c>
      <c r="BB990" t="s">
        <v>3526</v>
      </c>
      <c r="BC990" t="s">
        <v>3527</v>
      </c>
      <c r="BD990" t="s">
        <v>826</v>
      </c>
      <c r="BE990" t="s">
        <v>1756</v>
      </c>
      <c r="BF990" t="s">
        <v>826</v>
      </c>
    </row>
    <row r="991" spans="1:58">
      <c r="A991" t="s">
        <v>829</v>
      </c>
      <c r="B991">
        <v>6</v>
      </c>
      <c r="C991">
        <v>0</v>
      </c>
      <c r="D991">
        <v>10032</v>
      </c>
      <c r="E991" t="s">
        <v>3520</v>
      </c>
      <c r="F991">
        <v>53510602</v>
      </c>
      <c r="G991" t="s">
        <v>2041</v>
      </c>
      <c r="H991">
        <v>0</v>
      </c>
      <c r="I991" t="s">
        <v>2073</v>
      </c>
      <c r="J991">
        <v>243.75</v>
      </c>
      <c r="K991">
        <v>1</v>
      </c>
      <c r="L991" t="s">
        <v>1755</v>
      </c>
      <c r="M991" t="s">
        <v>1757</v>
      </c>
      <c r="N991" t="s">
        <v>1757</v>
      </c>
      <c r="O991" t="s">
        <v>1756</v>
      </c>
      <c r="P991" t="s">
        <v>1756</v>
      </c>
      <c r="Q991" s="387">
        <v>243.75</v>
      </c>
      <c r="R991">
        <v>31.6875</v>
      </c>
      <c r="S991">
        <v>275.4375</v>
      </c>
      <c r="T991" s="388">
        <v>44463</v>
      </c>
      <c r="U991">
        <v>0</v>
      </c>
      <c r="V991" t="s">
        <v>832</v>
      </c>
      <c r="W991" s="388">
        <v>44477</v>
      </c>
      <c r="X991">
        <v>164</v>
      </c>
      <c r="Y991">
        <v>0</v>
      </c>
      <c r="Z991">
        <v>0</v>
      </c>
      <c r="AA991" t="s">
        <v>1758</v>
      </c>
      <c r="AB991" t="s">
        <v>826</v>
      </c>
      <c r="AD991" t="s">
        <v>2045</v>
      </c>
      <c r="AE991" t="s">
        <v>2046</v>
      </c>
      <c r="AI991" t="s">
        <v>1761</v>
      </c>
      <c r="AL991" t="s">
        <v>3521</v>
      </c>
      <c r="AM991">
        <v>6</v>
      </c>
      <c r="AN991" t="s">
        <v>3522</v>
      </c>
      <c r="AO991" t="s">
        <v>926</v>
      </c>
      <c r="AP991">
        <v>0</v>
      </c>
      <c r="AQ991" s="388">
        <v>44469</v>
      </c>
      <c r="AS991" t="s">
        <v>2806</v>
      </c>
      <c r="AT991" s="388">
        <v>44473</v>
      </c>
      <c r="AU991" t="s">
        <v>1756</v>
      </c>
      <c r="AV991" t="s">
        <v>1756</v>
      </c>
      <c r="AZ991" t="s">
        <v>2807</v>
      </c>
      <c r="BA991" t="s">
        <v>1767</v>
      </c>
      <c r="BB991" t="s">
        <v>3528</v>
      </c>
      <c r="BC991" t="s">
        <v>3529</v>
      </c>
      <c r="BD991" t="s">
        <v>826</v>
      </c>
      <c r="BE991" t="s">
        <v>1756</v>
      </c>
      <c r="BF991" t="s">
        <v>826</v>
      </c>
    </row>
    <row r="992" spans="1:58">
      <c r="A992" t="s">
        <v>829</v>
      </c>
      <c r="B992">
        <v>6</v>
      </c>
      <c r="C992">
        <v>0</v>
      </c>
      <c r="D992">
        <v>10031</v>
      </c>
      <c r="E992" t="s">
        <v>3530</v>
      </c>
      <c r="F992">
        <v>53510602</v>
      </c>
      <c r="G992" t="s">
        <v>2041</v>
      </c>
      <c r="H992">
        <v>0</v>
      </c>
      <c r="I992" t="s">
        <v>2052</v>
      </c>
      <c r="J992">
        <v>75</v>
      </c>
      <c r="K992">
        <v>60</v>
      </c>
      <c r="L992" t="s">
        <v>1771</v>
      </c>
      <c r="M992" t="s">
        <v>1756</v>
      </c>
      <c r="N992" t="s">
        <v>1756</v>
      </c>
      <c r="O992" t="s">
        <v>1757</v>
      </c>
      <c r="P992" t="s">
        <v>1757</v>
      </c>
      <c r="Q992" s="387">
        <v>4500</v>
      </c>
      <c r="R992">
        <v>585</v>
      </c>
      <c r="S992">
        <v>5084.9999999999991</v>
      </c>
      <c r="T992" s="388">
        <v>44463</v>
      </c>
      <c r="U992">
        <v>0</v>
      </c>
      <c r="V992" t="s">
        <v>832</v>
      </c>
      <c r="W992" s="388">
        <v>44477</v>
      </c>
      <c r="X992">
        <v>164</v>
      </c>
      <c r="Y992">
        <v>0</v>
      </c>
      <c r="Z992">
        <v>0</v>
      </c>
      <c r="AA992" t="s">
        <v>1758</v>
      </c>
      <c r="AB992" t="s">
        <v>826</v>
      </c>
      <c r="AD992" t="s">
        <v>2045</v>
      </c>
      <c r="AE992" t="s">
        <v>2046</v>
      </c>
      <c r="AI992" t="s">
        <v>1761</v>
      </c>
      <c r="AL992" t="s">
        <v>3183</v>
      </c>
      <c r="AM992">
        <v>6</v>
      </c>
      <c r="AN992" t="s">
        <v>3184</v>
      </c>
      <c r="AO992" t="s">
        <v>3185</v>
      </c>
      <c r="AP992">
        <v>0</v>
      </c>
      <c r="AQ992" s="388">
        <v>44469</v>
      </c>
      <c r="AS992" t="s">
        <v>3186</v>
      </c>
      <c r="AT992" s="388">
        <v>44473</v>
      </c>
      <c r="AU992" t="s">
        <v>1756</v>
      </c>
      <c r="AV992" t="s">
        <v>1756</v>
      </c>
      <c r="AZ992" t="s">
        <v>1756</v>
      </c>
      <c r="BA992" t="s">
        <v>1767</v>
      </c>
      <c r="BB992" t="s">
        <v>3531</v>
      </c>
      <c r="BC992" t="s">
        <v>3532</v>
      </c>
      <c r="BD992" t="s">
        <v>826</v>
      </c>
      <c r="BE992" t="s">
        <v>1756</v>
      </c>
      <c r="BF992" t="s">
        <v>826</v>
      </c>
    </row>
    <row r="993" spans="1:58">
      <c r="A993" t="s">
        <v>829</v>
      </c>
      <c r="B993">
        <v>6</v>
      </c>
      <c r="C993">
        <v>0</v>
      </c>
      <c r="D993">
        <v>10031</v>
      </c>
      <c r="E993" t="s">
        <v>3530</v>
      </c>
      <c r="F993">
        <v>53510602</v>
      </c>
      <c r="G993" t="s">
        <v>2041</v>
      </c>
      <c r="H993">
        <v>0</v>
      </c>
      <c r="I993" t="s">
        <v>518</v>
      </c>
      <c r="J993">
        <v>95</v>
      </c>
      <c r="K993">
        <v>12</v>
      </c>
      <c r="L993" t="s">
        <v>1771</v>
      </c>
      <c r="M993" t="s">
        <v>1756</v>
      </c>
      <c r="N993" t="s">
        <v>1756</v>
      </c>
      <c r="O993" t="s">
        <v>1757</v>
      </c>
      <c r="P993" t="s">
        <v>1757</v>
      </c>
      <c r="Q993" s="387">
        <v>1140</v>
      </c>
      <c r="R993">
        <v>148.20000000000002</v>
      </c>
      <c r="S993">
        <v>1288.1999999999998</v>
      </c>
      <c r="T993" s="388">
        <v>44463</v>
      </c>
      <c r="U993">
        <v>0</v>
      </c>
      <c r="V993" t="s">
        <v>832</v>
      </c>
      <c r="W993" s="388">
        <v>44477</v>
      </c>
      <c r="X993">
        <v>164</v>
      </c>
      <c r="Y993">
        <v>0</v>
      </c>
      <c r="Z993">
        <v>0</v>
      </c>
      <c r="AA993" t="s">
        <v>1758</v>
      </c>
      <c r="AB993" t="s">
        <v>826</v>
      </c>
      <c r="AD993" t="s">
        <v>2045</v>
      </c>
      <c r="AE993" t="s">
        <v>2046</v>
      </c>
      <c r="AI993" t="s">
        <v>1761</v>
      </c>
      <c r="AL993" t="s">
        <v>3183</v>
      </c>
      <c r="AM993">
        <v>6</v>
      </c>
      <c r="AN993" t="s">
        <v>3184</v>
      </c>
      <c r="AO993" t="s">
        <v>3185</v>
      </c>
      <c r="AP993">
        <v>0</v>
      </c>
      <c r="AQ993" s="388">
        <v>44469</v>
      </c>
      <c r="AS993" t="s">
        <v>3186</v>
      </c>
      <c r="AT993" s="388">
        <v>44473</v>
      </c>
      <c r="AU993" t="s">
        <v>1756</v>
      </c>
      <c r="AV993" t="s">
        <v>1756</v>
      </c>
      <c r="AZ993" t="s">
        <v>1756</v>
      </c>
      <c r="BA993" t="s">
        <v>1767</v>
      </c>
      <c r="BB993" t="s">
        <v>3533</v>
      </c>
      <c r="BC993" t="s">
        <v>3534</v>
      </c>
      <c r="BD993" t="s">
        <v>826</v>
      </c>
      <c r="BE993" t="s">
        <v>1756</v>
      </c>
      <c r="BF993" t="s">
        <v>826</v>
      </c>
    </row>
    <row r="994" spans="1:58">
      <c r="A994" t="s">
        <v>829</v>
      </c>
      <c r="B994">
        <v>6</v>
      </c>
      <c r="C994">
        <v>0</v>
      </c>
      <c r="D994">
        <v>10031</v>
      </c>
      <c r="E994" t="s">
        <v>3530</v>
      </c>
      <c r="F994">
        <v>53510602</v>
      </c>
      <c r="G994" t="s">
        <v>2041</v>
      </c>
      <c r="H994">
        <v>0</v>
      </c>
      <c r="I994" t="s">
        <v>2062</v>
      </c>
      <c r="J994">
        <v>138.05000000000001</v>
      </c>
      <c r="K994">
        <v>22</v>
      </c>
      <c r="L994" t="s">
        <v>2063</v>
      </c>
      <c r="M994" t="s">
        <v>1757</v>
      </c>
      <c r="N994" t="s">
        <v>1757</v>
      </c>
      <c r="O994" t="s">
        <v>1756</v>
      </c>
      <c r="P994" t="s">
        <v>1756</v>
      </c>
      <c r="Q994" s="387">
        <v>3037.1</v>
      </c>
      <c r="R994">
        <v>394.82299999999998</v>
      </c>
      <c r="S994">
        <v>3431.9229999999998</v>
      </c>
      <c r="T994" s="388">
        <v>44463</v>
      </c>
      <c r="U994">
        <v>0</v>
      </c>
      <c r="V994" t="s">
        <v>832</v>
      </c>
      <c r="W994" s="388">
        <v>44477</v>
      </c>
      <c r="X994">
        <v>164</v>
      </c>
      <c r="Y994">
        <v>0</v>
      </c>
      <c r="Z994">
        <v>0</v>
      </c>
      <c r="AA994" t="s">
        <v>1758</v>
      </c>
      <c r="AB994" t="s">
        <v>826</v>
      </c>
      <c r="AD994" t="s">
        <v>2045</v>
      </c>
      <c r="AE994" t="s">
        <v>2046</v>
      </c>
      <c r="AI994" t="s">
        <v>1761</v>
      </c>
      <c r="AL994" t="s">
        <v>3183</v>
      </c>
      <c r="AM994">
        <v>6</v>
      </c>
      <c r="AN994" t="s">
        <v>3184</v>
      </c>
      <c r="AO994" t="s">
        <v>3185</v>
      </c>
      <c r="AP994">
        <v>0</v>
      </c>
      <c r="AQ994" s="388">
        <v>44469</v>
      </c>
      <c r="AS994" t="s">
        <v>3186</v>
      </c>
      <c r="AT994" s="388">
        <v>44473</v>
      </c>
      <c r="AU994" t="s">
        <v>1756</v>
      </c>
      <c r="AV994" t="s">
        <v>1756</v>
      </c>
      <c r="AZ994" t="s">
        <v>1756</v>
      </c>
      <c r="BA994" t="s">
        <v>1767</v>
      </c>
      <c r="BB994" t="s">
        <v>3535</v>
      </c>
      <c r="BC994" t="s">
        <v>3536</v>
      </c>
      <c r="BD994" t="s">
        <v>826</v>
      </c>
      <c r="BE994" t="s">
        <v>1756</v>
      </c>
      <c r="BF994" t="s">
        <v>826</v>
      </c>
    </row>
    <row r="995" spans="1:58">
      <c r="A995" t="s">
        <v>829</v>
      </c>
      <c r="B995">
        <v>6</v>
      </c>
      <c r="C995">
        <v>0</v>
      </c>
      <c r="D995">
        <v>10031</v>
      </c>
      <c r="E995" t="s">
        <v>3530</v>
      </c>
      <c r="F995">
        <v>53510602</v>
      </c>
      <c r="G995" t="s">
        <v>2041</v>
      </c>
      <c r="H995">
        <v>0</v>
      </c>
      <c r="I995" t="s">
        <v>2073</v>
      </c>
      <c r="J995">
        <v>243.75</v>
      </c>
      <c r="K995">
        <v>4</v>
      </c>
      <c r="L995" t="s">
        <v>1755</v>
      </c>
      <c r="M995" t="s">
        <v>1757</v>
      </c>
      <c r="N995" t="s">
        <v>1757</v>
      </c>
      <c r="O995" t="s">
        <v>1756</v>
      </c>
      <c r="P995" t="s">
        <v>1756</v>
      </c>
      <c r="Q995" s="387">
        <v>975</v>
      </c>
      <c r="R995">
        <v>126.75</v>
      </c>
      <c r="S995">
        <v>1101.75</v>
      </c>
      <c r="T995" s="388">
        <v>44463</v>
      </c>
      <c r="U995">
        <v>0</v>
      </c>
      <c r="V995" t="s">
        <v>832</v>
      </c>
      <c r="W995" s="388">
        <v>44477</v>
      </c>
      <c r="X995">
        <v>164</v>
      </c>
      <c r="Y995">
        <v>0</v>
      </c>
      <c r="Z995">
        <v>0</v>
      </c>
      <c r="AA995" t="s">
        <v>1758</v>
      </c>
      <c r="AB995" t="s">
        <v>826</v>
      </c>
      <c r="AD995" t="s">
        <v>2045</v>
      </c>
      <c r="AE995" t="s">
        <v>2046</v>
      </c>
      <c r="AI995" t="s">
        <v>1761</v>
      </c>
      <c r="AL995" t="s">
        <v>3183</v>
      </c>
      <c r="AM995">
        <v>6</v>
      </c>
      <c r="AN995" t="s">
        <v>3184</v>
      </c>
      <c r="AO995" t="s">
        <v>3185</v>
      </c>
      <c r="AP995">
        <v>0</v>
      </c>
      <c r="AQ995" s="388">
        <v>44469</v>
      </c>
      <c r="AS995" t="s">
        <v>3186</v>
      </c>
      <c r="AT995" s="388">
        <v>44473</v>
      </c>
      <c r="AU995" t="s">
        <v>1756</v>
      </c>
      <c r="AV995" t="s">
        <v>1756</v>
      </c>
      <c r="AZ995" t="s">
        <v>1756</v>
      </c>
      <c r="BA995" t="s">
        <v>1767</v>
      </c>
      <c r="BB995" t="s">
        <v>3537</v>
      </c>
      <c r="BC995" t="s">
        <v>3538</v>
      </c>
      <c r="BD995" t="s">
        <v>826</v>
      </c>
      <c r="BE995" t="s">
        <v>1756</v>
      </c>
      <c r="BF995" t="s">
        <v>826</v>
      </c>
    </row>
    <row r="996" spans="1:58">
      <c r="A996" t="s">
        <v>829</v>
      </c>
      <c r="B996">
        <v>6</v>
      </c>
      <c r="C996">
        <v>0</v>
      </c>
      <c r="D996">
        <v>10031</v>
      </c>
      <c r="E996" t="s">
        <v>3530</v>
      </c>
      <c r="F996">
        <v>53510602</v>
      </c>
      <c r="G996" t="s">
        <v>2041</v>
      </c>
      <c r="H996">
        <v>0</v>
      </c>
      <c r="I996" t="s">
        <v>2083</v>
      </c>
      <c r="J996">
        <v>12.21</v>
      </c>
      <c r="K996">
        <v>11</v>
      </c>
      <c r="L996" t="s">
        <v>1771</v>
      </c>
      <c r="M996" t="s">
        <v>1757</v>
      </c>
      <c r="N996" t="s">
        <v>1757</v>
      </c>
      <c r="O996" t="s">
        <v>1756</v>
      </c>
      <c r="P996" t="s">
        <v>1756</v>
      </c>
      <c r="Q996" s="387">
        <v>134.31</v>
      </c>
      <c r="R996">
        <v>17.4603</v>
      </c>
      <c r="S996">
        <v>151.77029999999999</v>
      </c>
      <c r="T996" s="388">
        <v>44463</v>
      </c>
      <c r="U996">
        <v>0</v>
      </c>
      <c r="V996" t="s">
        <v>832</v>
      </c>
      <c r="W996" s="388">
        <v>44477</v>
      </c>
      <c r="X996">
        <v>164</v>
      </c>
      <c r="Y996">
        <v>0</v>
      </c>
      <c r="Z996">
        <v>0</v>
      </c>
      <c r="AA996" t="s">
        <v>1758</v>
      </c>
      <c r="AB996" t="s">
        <v>826</v>
      </c>
      <c r="AD996" t="s">
        <v>2045</v>
      </c>
      <c r="AE996" t="s">
        <v>2046</v>
      </c>
      <c r="AI996" t="s">
        <v>1761</v>
      </c>
      <c r="AL996" t="s">
        <v>3183</v>
      </c>
      <c r="AM996">
        <v>6</v>
      </c>
      <c r="AN996" t="s">
        <v>3184</v>
      </c>
      <c r="AO996" t="s">
        <v>3185</v>
      </c>
      <c r="AP996">
        <v>0</v>
      </c>
      <c r="AQ996" s="388">
        <v>44469</v>
      </c>
      <c r="AS996" t="s">
        <v>3186</v>
      </c>
      <c r="AT996" s="388">
        <v>44473</v>
      </c>
      <c r="AU996" t="s">
        <v>1756</v>
      </c>
      <c r="AV996" t="s">
        <v>1756</v>
      </c>
      <c r="AZ996" t="s">
        <v>1756</v>
      </c>
      <c r="BA996" t="s">
        <v>1767</v>
      </c>
      <c r="BB996" t="s">
        <v>3539</v>
      </c>
      <c r="BC996" t="s">
        <v>3540</v>
      </c>
      <c r="BD996" t="s">
        <v>826</v>
      </c>
      <c r="BE996" t="s">
        <v>1756</v>
      </c>
      <c r="BF996" t="s">
        <v>826</v>
      </c>
    </row>
    <row r="997" spans="1:58">
      <c r="A997" t="s">
        <v>829</v>
      </c>
      <c r="B997">
        <v>6</v>
      </c>
      <c r="C997">
        <v>0</v>
      </c>
      <c r="D997">
        <v>10031</v>
      </c>
      <c r="E997" t="s">
        <v>3530</v>
      </c>
      <c r="F997">
        <v>53510602</v>
      </c>
      <c r="G997" t="s">
        <v>2041</v>
      </c>
      <c r="H997">
        <v>0</v>
      </c>
      <c r="I997" t="s">
        <v>2083</v>
      </c>
      <c r="J997">
        <v>12.21</v>
      </c>
      <c r="K997">
        <v>11</v>
      </c>
      <c r="L997" t="s">
        <v>1771</v>
      </c>
      <c r="M997" t="s">
        <v>1757</v>
      </c>
      <c r="N997" t="s">
        <v>1757</v>
      </c>
      <c r="O997" t="s">
        <v>1756</v>
      </c>
      <c r="P997" t="s">
        <v>1756</v>
      </c>
      <c r="Q997" s="387">
        <v>134.31</v>
      </c>
      <c r="R997">
        <v>17.4603</v>
      </c>
      <c r="S997">
        <v>151.77029999999999</v>
      </c>
      <c r="T997" s="388">
        <v>44463</v>
      </c>
      <c r="U997">
        <v>0</v>
      </c>
      <c r="V997" t="s">
        <v>832</v>
      </c>
      <c r="W997" s="388">
        <v>44477</v>
      </c>
      <c r="X997">
        <v>164</v>
      </c>
      <c r="Y997">
        <v>0</v>
      </c>
      <c r="Z997">
        <v>0</v>
      </c>
      <c r="AA997" t="s">
        <v>1758</v>
      </c>
      <c r="AB997" t="s">
        <v>826</v>
      </c>
      <c r="AD997" t="s">
        <v>2045</v>
      </c>
      <c r="AE997" t="s">
        <v>2046</v>
      </c>
      <c r="AI997" t="s">
        <v>1761</v>
      </c>
      <c r="AL997" t="s">
        <v>3183</v>
      </c>
      <c r="AM997">
        <v>6</v>
      </c>
      <c r="AN997" t="s">
        <v>3184</v>
      </c>
      <c r="AO997" t="s">
        <v>3185</v>
      </c>
      <c r="AP997">
        <v>0</v>
      </c>
      <c r="AQ997" s="388">
        <v>44469</v>
      </c>
      <c r="AS997" t="s">
        <v>3186</v>
      </c>
      <c r="AT997" s="388">
        <v>44473</v>
      </c>
      <c r="AU997" t="s">
        <v>1756</v>
      </c>
      <c r="AV997" t="s">
        <v>1756</v>
      </c>
      <c r="AZ997" t="s">
        <v>1756</v>
      </c>
      <c r="BA997" t="s">
        <v>1767</v>
      </c>
      <c r="BB997" t="s">
        <v>3539</v>
      </c>
      <c r="BC997" t="s">
        <v>3540</v>
      </c>
      <c r="BD997" t="s">
        <v>826</v>
      </c>
      <c r="BE997" t="s">
        <v>1756</v>
      </c>
      <c r="BF997" t="s">
        <v>826</v>
      </c>
    </row>
    <row r="998" spans="1:58">
      <c r="A998" t="s">
        <v>829</v>
      </c>
      <c r="B998">
        <v>6</v>
      </c>
      <c r="C998">
        <v>0</v>
      </c>
      <c r="D998">
        <v>10031</v>
      </c>
      <c r="E998" t="s">
        <v>3530</v>
      </c>
      <c r="F998">
        <v>53510602</v>
      </c>
      <c r="G998" t="s">
        <v>2041</v>
      </c>
      <c r="H998">
        <v>0</v>
      </c>
      <c r="I998" t="s">
        <v>2083</v>
      </c>
      <c r="J998">
        <v>12.21</v>
      </c>
      <c r="K998">
        <v>11</v>
      </c>
      <c r="L998" t="s">
        <v>1771</v>
      </c>
      <c r="M998" t="s">
        <v>1757</v>
      </c>
      <c r="N998" t="s">
        <v>1757</v>
      </c>
      <c r="O998" t="s">
        <v>1756</v>
      </c>
      <c r="P998" t="s">
        <v>1756</v>
      </c>
      <c r="Q998" s="387">
        <v>134.31</v>
      </c>
      <c r="R998">
        <v>17.4603</v>
      </c>
      <c r="S998">
        <v>151.77029999999999</v>
      </c>
      <c r="T998" s="388">
        <v>44463</v>
      </c>
      <c r="U998">
        <v>0</v>
      </c>
      <c r="V998" t="s">
        <v>832</v>
      </c>
      <c r="W998" s="388">
        <v>44477</v>
      </c>
      <c r="X998">
        <v>164</v>
      </c>
      <c r="Y998">
        <v>0</v>
      </c>
      <c r="Z998">
        <v>0</v>
      </c>
      <c r="AA998" t="s">
        <v>1758</v>
      </c>
      <c r="AB998" t="s">
        <v>826</v>
      </c>
      <c r="AD998" t="s">
        <v>2045</v>
      </c>
      <c r="AE998" t="s">
        <v>2046</v>
      </c>
      <c r="AI998" t="s">
        <v>1761</v>
      </c>
      <c r="AL998" t="s">
        <v>3183</v>
      </c>
      <c r="AM998">
        <v>6</v>
      </c>
      <c r="AN998" t="s">
        <v>3184</v>
      </c>
      <c r="AO998" t="s">
        <v>3185</v>
      </c>
      <c r="AP998">
        <v>0</v>
      </c>
      <c r="AQ998" s="388">
        <v>44469</v>
      </c>
      <c r="AS998" t="s">
        <v>3186</v>
      </c>
      <c r="AT998" s="388">
        <v>44473</v>
      </c>
      <c r="AU998" t="s">
        <v>1756</v>
      </c>
      <c r="AV998" t="s">
        <v>1756</v>
      </c>
      <c r="AZ998" t="s">
        <v>1756</v>
      </c>
      <c r="BA998" t="s">
        <v>1767</v>
      </c>
      <c r="BB998" t="s">
        <v>3539</v>
      </c>
      <c r="BC998" t="s">
        <v>3540</v>
      </c>
      <c r="BD998" t="s">
        <v>826</v>
      </c>
      <c r="BE998" t="s">
        <v>1756</v>
      </c>
      <c r="BF998" t="s">
        <v>826</v>
      </c>
    </row>
    <row r="999" spans="1:58">
      <c r="A999" t="s">
        <v>829</v>
      </c>
      <c r="B999">
        <v>6</v>
      </c>
      <c r="C999">
        <v>0</v>
      </c>
      <c r="D999">
        <v>10031</v>
      </c>
      <c r="E999" t="s">
        <v>3530</v>
      </c>
      <c r="F999">
        <v>53510602</v>
      </c>
      <c r="G999" t="s">
        <v>2041</v>
      </c>
      <c r="H999">
        <v>0</v>
      </c>
      <c r="I999" t="s">
        <v>2083</v>
      </c>
      <c r="J999">
        <v>12.21</v>
      </c>
      <c r="K999">
        <v>11</v>
      </c>
      <c r="L999" t="s">
        <v>1771</v>
      </c>
      <c r="M999" t="s">
        <v>1757</v>
      </c>
      <c r="N999" t="s">
        <v>1757</v>
      </c>
      <c r="O999" t="s">
        <v>1756</v>
      </c>
      <c r="P999" t="s">
        <v>1756</v>
      </c>
      <c r="Q999" s="387">
        <v>134.31</v>
      </c>
      <c r="R999">
        <v>17.4603</v>
      </c>
      <c r="S999">
        <v>151.77029999999999</v>
      </c>
      <c r="T999" s="388">
        <v>44463</v>
      </c>
      <c r="U999">
        <v>0</v>
      </c>
      <c r="V999" t="s">
        <v>832</v>
      </c>
      <c r="W999" s="388">
        <v>44477</v>
      </c>
      <c r="X999">
        <v>164</v>
      </c>
      <c r="Y999">
        <v>0</v>
      </c>
      <c r="Z999">
        <v>0</v>
      </c>
      <c r="AA999" t="s">
        <v>1758</v>
      </c>
      <c r="AB999" t="s">
        <v>826</v>
      </c>
      <c r="AD999" t="s">
        <v>2045</v>
      </c>
      <c r="AE999" t="s">
        <v>2046</v>
      </c>
      <c r="AI999" t="s">
        <v>1761</v>
      </c>
      <c r="AL999" t="s">
        <v>3183</v>
      </c>
      <c r="AM999">
        <v>6</v>
      </c>
      <c r="AN999" t="s">
        <v>3184</v>
      </c>
      <c r="AO999" t="s">
        <v>3185</v>
      </c>
      <c r="AP999">
        <v>0</v>
      </c>
      <c r="AQ999" s="388">
        <v>44469</v>
      </c>
      <c r="AS999" t="s">
        <v>3186</v>
      </c>
      <c r="AT999" s="388">
        <v>44473</v>
      </c>
      <c r="AU999" t="s">
        <v>1756</v>
      </c>
      <c r="AV999" t="s">
        <v>1756</v>
      </c>
      <c r="AZ999" t="s">
        <v>1756</v>
      </c>
      <c r="BA999" t="s">
        <v>1767</v>
      </c>
      <c r="BB999" t="s">
        <v>3539</v>
      </c>
      <c r="BC999" t="s">
        <v>3540</v>
      </c>
      <c r="BD999" t="s">
        <v>826</v>
      </c>
      <c r="BE999" t="s">
        <v>1756</v>
      </c>
      <c r="BF999" t="s">
        <v>826</v>
      </c>
    </row>
    <row r="1000" spans="1:58">
      <c r="A1000" t="s">
        <v>829</v>
      </c>
      <c r="B1000">
        <v>6</v>
      </c>
      <c r="C1000">
        <v>0</v>
      </c>
      <c r="D1000">
        <v>10031</v>
      </c>
      <c r="E1000" t="s">
        <v>3530</v>
      </c>
      <c r="F1000">
        <v>53510602</v>
      </c>
      <c r="G1000" t="s">
        <v>2041</v>
      </c>
      <c r="H1000">
        <v>0</v>
      </c>
      <c r="I1000" t="s">
        <v>2089</v>
      </c>
      <c r="J1000">
        <v>146.96</v>
      </c>
      <c r="K1000">
        <v>11</v>
      </c>
      <c r="L1000" t="s">
        <v>2063</v>
      </c>
      <c r="M1000" t="s">
        <v>1757</v>
      </c>
      <c r="N1000" t="s">
        <v>1757</v>
      </c>
      <c r="O1000" t="s">
        <v>1756</v>
      </c>
      <c r="P1000" t="s">
        <v>1756</v>
      </c>
      <c r="Q1000" s="387">
        <v>1616.56</v>
      </c>
      <c r="R1000">
        <v>210.15280000000001</v>
      </c>
      <c r="S1000">
        <v>1826.7127999999998</v>
      </c>
      <c r="T1000" s="388">
        <v>44463</v>
      </c>
      <c r="U1000">
        <v>0</v>
      </c>
      <c r="V1000" t="s">
        <v>832</v>
      </c>
      <c r="W1000" s="388">
        <v>44477</v>
      </c>
      <c r="X1000">
        <v>164</v>
      </c>
      <c r="Y1000">
        <v>0</v>
      </c>
      <c r="Z1000">
        <v>0</v>
      </c>
      <c r="AA1000" t="s">
        <v>1758</v>
      </c>
      <c r="AB1000" t="s">
        <v>826</v>
      </c>
      <c r="AD1000" t="s">
        <v>2045</v>
      </c>
      <c r="AE1000" t="s">
        <v>2046</v>
      </c>
      <c r="AI1000" t="s">
        <v>1761</v>
      </c>
      <c r="AL1000" t="s">
        <v>3183</v>
      </c>
      <c r="AM1000">
        <v>6</v>
      </c>
      <c r="AN1000" t="s">
        <v>3184</v>
      </c>
      <c r="AO1000" t="s">
        <v>3185</v>
      </c>
      <c r="AP1000">
        <v>0</v>
      </c>
      <c r="AQ1000" s="388">
        <v>44469</v>
      </c>
      <c r="AS1000" t="s">
        <v>3186</v>
      </c>
      <c r="AT1000" s="388">
        <v>44473</v>
      </c>
      <c r="AU1000" t="s">
        <v>1756</v>
      </c>
      <c r="AV1000" t="s">
        <v>1756</v>
      </c>
      <c r="AZ1000" t="s">
        <v>1756</v>
      </c>
      <c r="BA1000" t="s">
        <v>1767</v>
      </c>
      <c r="BB1000" t="s">
        <v>3541</v>
      </c>
      <c r="BC1000" t="s">
        <v>3542</v>
      </c>
      <c r="BD1000" t="s">
        <v>826</v>
      </c>
      <c r="BE1000" t="s">
        <v>1756</v>
      </c>
      <c r="BF1000" t="s">
        <v>826</v>
      </c>
    </row>
    <row r="1001" spans="1:58">
      <c r="A1001" t="s">
        <v>829</v>
      </c>
      <c r="B1001">
        <v>6</v>
      </c>
      <c r="C1001">
        <v>0</v>
      </c>
      <c r="D1001">
        <v>10031</v>
      </c>
      <c r="E1001" t="s">
        <v>3530</v>
      </c>
      <c r="F1001">
        <v>53510602</v>
      </c>
      <c r="G1001" t="s">
        <v>2041</v>
      </c>
      <c r="H1001">
        <v>0</v>
      </c>
      <c r="I1001" t="s">
        <v>2089</v>
      </c>
      <c r="J1001">
        <v>146.96</v>
      </c>
      <c r="K1001">
        <v>11</v>
      </c>
      <c r="L1001" t="s">
        <v>2063</v>
      </c>
      <c r="M1001" t="s">
        <v>1757</v>
      </c>
      <c r="N1001" t="s">
        <v>1757</v>
      </c>
      <c r="O1001" t="s">
        <v>1756</v>
      </c>
      <c r="P1001" t="s">
        <v>1756</v>
      </c>
      <c r="Q1001" s="387">
        <v>1616.56</v>
      </c>
      <c r="R1001">
        <v>210.15280000000001</v>
      </c>
      <c r="S1001">
        <v>1826.7127999999998</v>
      </c>
      <c r="T1001" s="388">
        <v>44463</v>
      </c>
      <c r="U1001">
        <v>0</v>
      </c>
      <c r="V1001" t="s">
        <v>832</v>
      </c>
      <c r="W1001" s="388">
        <v>44477</v>
      </c>
      <c r="X1001">
        <v>164</v>
      </c>
      <c r="Y1001">
        <v>0</v>
      </c>
      <c r="Z1001">
        <v>0</v>
      </c>
      <c r="AA1001" t="s">
        <v>1758</v>
      </c>
      <c r="AB1001" t="s">
        <v>826</v>
      </c>
      <c r="AD1001" t="s">
        <v>2045</v>
      </c>
      <c r="AE1001" t="s">
        <v>2046</v>
      </c>
      <c r="AI1001" t="s">
        <v>1761</v>
      </c>
      <c r="AL1001" t="s">
        <v>3183</v>
      </c>
      <c r="AM1001">
        <v>6</v>
      </c>
      <c r="AN1001" t="s">
        <v>3184</v>
      </c>
      <c r="AO1001" t="s">
        <v>3185</v>
      </c>
      <c r="AP1001">
        <v>0</v>
      </c>
      <c r="AQ1001" s="388">
        <v>44469</v>
      </c>
      <c r="AS1001" t="s">
        <v>3186</v>
      </c>
      <c r="AT1001" s="388">
        <v>44473</v>
      </c>
      <c r="AU1001" t="s">
        <v>1756</v>
      </c>
      <c r="AV1001" t="s">
        <v>1756</v>
      </c>
      <c r="AZ1001" t="s">
        <v>1756</v>
      </c>
      <c r="BA1001" t="s">
        <v>1767</v>
      </c>
      <c r="BB1001" t="s">
        <v>3541</v>
      </c>
      <c r="BC1001" t="s">
        <v>3542</v>
      </c>
      <c r="BD1001" t="s">
        <v>826</v>
      </c>
      <c r="BE1001" t="s">
        <v>1756</v>
      </c>
      <c r="BF1001" t="s">
        <v>826</v>
      </c>
    </row>
    <row r="1002" spans="1:58">
      <c r="A1002" t="s">
        <v>829</v>
      </c>
      <c r="B1002">
        <v>6</v>
      </c>
      <c r="C1002">
        <v>0</v>
      </c>
      <c r="D1002">
        <v>10031</v>
      </c>
      <c r="E1002" t="s">
        <v>3530</v>
      </c>
      <c r="F1002">
        <v>53510602</v>
      </c>
      <c r="G1002" t="s">
        <v>2041</v>
      </c>
      <c r="H1002">
        <v>0</v>
      </c>
      <c r="I1002" t="s">
        <v>2089</v>
      </c>
      <c r="J1002">
        <v>146.96</v>
      </c>
      <c r="K1002">
        <v>11</v>
      </c>
      <c r="L1002" t="s">
        <v>2063</v>
      </c>
      <c r="M1002" t="s">
        <v>1757</v>
      </c>
      <c r="N1002" t="s">
        <v>1757</v>
      </c>
      <c r="O1002" t="s">
        <v>1756</v>
      </c>
      <c r="P1002" t="s">
        <v>1756</v>
      </c>
      <c r="Q1002" s="387">
        <v>1616.56</v>
      </c>
      <c r="R1002">
        <v>210.15280000000001</v>
      </c>
      <c r="S1002">
        <v>1826.7127999999998</v>
      </c>
      <c r="T1002" s="388">
        <v>44463</v>
      </c>
      <c r="U1002">
        <v>0</v>
      </c>
      <c r="V1002" t="s">
        <v>832</v>
      </c>
      <c r="W1002" s="388">
        <v>44477</v>
      </c>
      <c r="X1002">
        <v>164</v>
      </c>
      <c r="Y1002">
        <v>0</v>
      </c>
      <c r="Z1002">
        <v>0</v>
      </c>
      <c r="AA1002" t="s">
        <v>1758</v>
      </c>
      <c r="AB1002" t="s">
        <v>826</v>
      </c>
      <c r="AD1002" t="s">
        <v>2045</v>
      </c>
      <c r="AE1002" t="s">
        <v>2046</v>
      </c>
      <c r="AI1002" t="s">
        <v>1761</v>
      </c>
      <c r="AL1002" t="s">
        <v>3183</v>
      </c>
      <c r="AM1002">
        <v>6</v>
      </c>
      <c r="AN1002" t="s">
        <v>3184</v>
      </c>
      <c r="AO1002" t="s">
        <v>3185</v>
      </c>
      <c r="AP1002">
        <v>0</v>
      </c>
      <c r="AQ1002" s="388">
        <v>44469</v>
      </c>
      <c r="AS1002" t="s">
        <v>3186</v>
      </c>
      <c r="AT1002" s="388">
        <v>44473</v>
      </c>
      <c r="AU1002" t="s">
        <v>1756</v>
      </c>
      <c r="AV1002" t="s">
        <v>1756</v>
      </c>
      <c r="AZ1002" t="s">
        <v>1756</v>
      </c>
      <c r="BA1002" t="s">
        <v>1767</v>
      </c>
      <c r="BB1002" t="s">
        <v>3541</v>
      </c>
      <c r="BC1002" t="s">
        <v>3542</v>
      </c>
      <c r="BD1002" t="s">
        <v>826</v>
      </c>
      <c r="BE1002" t="s">
        <v>1756</v>
      </c>
      <c r="BF1002" t="s">
        <v>826</v>
      </c>
    </row>
    <row r="1003" spans="1:58">
      <c r="A1003" t="s">
        <v>829</v>
      </c>
      <c r="B1003">
        <v>6</v>
      </c>
      <c r="C1003">
        <v>0</v>
      </c>
      <c r="D1003">
        <v>10031</v>
      </c>
      <c r="E1003" t="s">
        <v>3530</v>
      </c>
      <c r="F1003">
        <v>53510602</v>
      </c>
      <c r="G1003" t="s">
        <v>2041</v>
      </c>
      <c r="H1003">
        <v>0</v>
      </c>
      <c r="I1003" t="s">
        <v>2095</v>
      </c>
      <c r="J1003">
        <v>138.44999999999999</v>
      </c>
      <c r="K1003">
        <v>11</v>
      </c>
      <c r="L1003" t="s">
        <v>2063</v>
      </c>
      <c r="M1003" t="s">
        <v>1757</v>
      </c>
      <c r="N1003" t="s">
        <v>1757</v>
      </c>
      <c r="O1003" t="s">
        <v>1756</v>
      </c>
      <c r="P1003" t="s">
        <v>1756</v>
      </c>
      <c r="Q1003" s="387">
        <v>1522.95</v>
      </c>
      <c r="R1003">
        <v>197.98350000000002</v>
      </c>
      <c r="S1003">
        <v>1720.9334999999999</v>
      </c>
      <c r="T1003" s="388">
        <v>44463</v>
      </c>
      <c r="U1003">
        <v>0</v>
      </c>
      <c r="V1003" t="s">
        <v>832</v>
      </c>
      <c r="W1003" s="388">
        <v>44477</v>
      </c>
      <c r="X1003">
        <v>164</v>
      </c>
      <c r="Y1003">
        <v>0</v>
      </c>
      <c r="Z1003">
        <v>0</v>
      </c>
      <c r="AA1003" t="s">
        <v>1758</v>
      </c>
      <c r="AB1003" t="s">
        <v>826</v>
      </c>
      <c r="AD1003" t="s">
        <v>2045</v>
      </c>
      <c r="AE1003" t="s">
        <v>2046</v>
      </c>
      <c r="AI1003" t="s">
        <v>1761</v>
      </c>
      <c r="AL1003" t="s">
        <v>3183</v>
      </c>
      <c r="AM1003">
        <v>6</v>
      </c>
      <c r="AN1003" t="s">
        <v>3184</v>
      </c>
      <c r="AO1003" t="s">
        <v>3185</v>
      </c>
      <c r="AP1003">
        <v>0</v>
      </c>
      <c r="AQ1003" s="388">
        <v>44469</v>
      </c>
      <c r="AS1003" t="s">
        <v>3186</v>
      </c>
      <c r="AT1003" s="388">
        <v>44473</v>
      </c>
      <c r="AU1003" t="s">
        <v>1756</v>
      </c>
      <c r="AV1003" t="s">
        <v>1756</v>
      </c>
      <c r="AZ1003" t="s">
        <v>1756</v>
      </c>
      <c r="BA1003" t="s">
        <v>1767</v>
      </c>
      <c r="BB1003" t="s">
        <v>3543</v>
      </c>
      <c r="BC1003" t="s">
        <v>3544</v>
      </c>
      <c r="BD1003" t="s">
        <v>826</v>
      </c>
      <c r="BE1003" t="s">
        <v>1756</v>
      </c>
      <c r="BF1003" t="s">
        <v>826</v>
      </c>
    </row>
    <row r="1004" spans="1:58">
      <c r="A1004" t="s">
        <v>829</v>
      </c>
      <c r="B1004">
        <v>6</v>
      </c>
      <c r="C1004">
        <v>0</v>
      </c>
      <c r="D1004">
        <v>10030</v>
      </c>
      <c r="E1004" t="s">
        <v>3545</v>
      </c>
      <c r="F1004">
        <v>53510602</v>
      </c>
      <c r="G1004" t="s">
        <v>2041</v>
      </c>
      <c r="H1004">
        <v>0</v>
      </c>
      <c r="I1004" t="s">
        <v>2103</v>
      </c>
      <c r="J1004">
        <v>70</v>
      </c>
      <c r="K1004">
        <v>6</v>
      </c>
      <c r="L1004" t="s">
        <v>1771</v>
      </c>
      <c r="M1004" t="s">
        <v>1756</v>
      </c>
      <c r="N1004" t="s">
        <v>1756</v>
      </c>
      <c r="O1004" t="s">
        <v>2104</v>
      </c>
      <c r="P1004" t="s">
        <v>1757</v>
      </c>
      <c r="Q1004" s="387">
        <v>420</v>
      </c>
      <c r="R1004">
        <v>54.6</v>
      </c>
      <c r="S1004">
        <v>474.59999999999997</v>
      </c>
      <c r="T1004" s="388">
        <v>44463</v>
      </c>
      <c r="U1004">
        <v>0</v>
      </c>
      <c r="V1004" t="s">
        <v>832</v>
      </c>
      <c r="W1004" s="388">
        <v>44477</v>
      </c>
      <c r="X1004">
        <v>164</v>
      </c>
      <c r="Y1004">
        <v>0</v>
      </c>
      <c r="Z1004">
        <v>0</v>
      </c>
      <c r="AA1004" t="s">
        <v>1758</v>
      </c>
      <c r="AB1004" t="s">
        <v>826</v>
      </c>
      <c r="AD1004" t="s">
        <v>2045</v>
      </c>
      <c r="AE1004" t="s">
        <v>2046</v>
      </c>
      <c r="AI1004" t="s">
        <v>1761</v>
      </c>
      <c r="AL1004" t="s">
        <v>3397</v>
      </c>
      <c r="AM1004">
        <v>6</v>
      </c>
      <c r="AN1004" t="s">
        <v>1064</v>
      </c>
      <c r="AO1004" t="s">
        <v>3224</v>
      </c>
      <c r="AP1004">
        <v>0</v>
      </c>
      <c r="AQ1004" s="388">
        <v>44469</v>
      </c>
      <c r="AS1004" t="s">
        <v>3186</v>
      </c>
      <c r="AT1004" s="388">
        <v>44473</v>
      </c>
      <c r="AU1004" t="s">
        <v>1756</v>
      </c>
      <c r="AV1004" t="s">
        <v>1756</v>
      </c>
      <c r="AZ1004" t="s">
        <v>1756</v>
      </c>
      <c r="BA1004" t="s">
        <v>1767</v>
      </c>
      <c r="BB1004" t="s">
        <v>3546</v>
      </c>
      <c r="BC1004" t="s">
        <v>3547</v>
      </c>
      <c r="BD1004" t="s">
        <v>826</v>
      </c>
      <c r="BE1004" t="s">
        <v>1756</v>
      </c>
      <c r="BF1004" t="s">
        <v>826</v>
      </c>
    </row>
    <row r="1005" spans="1:58">
      <c r="A1005" t="s">
        <v>829</v>
      </c>
      <c r="B1005">
        <v>6</v>
      </c>
      <c r="C1005">
        <v>0</v>
      </c>
      <c r="D1005">
        <v>10030</v>
      </c>
      <c r="E1005" t="s">
        <v>3545</v>
      </c>
      <c r="F1005">
        <v>53510602</v>
      </c>
      <c r="G1005" t="s">
        <v>2041</v>
      </c>
      <c r="H1005">
        <v>0</v>
      </c>
      <c r="I1005" t="s">
        <v>2052</v>
      </c>
      <c r="J1005">
        <v>75</v>
      </c>
      <c r="K1005">
        <v>10</v>
      </c>
      <c r="L1005" t="s">
        <v>1771</v>
      </c>
      <c r="M1005" t="s">
        <v>1756</v>
      </c>
      <c r="N1005" t="s">
        <v>1756</v>
      </c>
      <c r="O1005" t="s">
        <v>2053</v>
      </c>
      <c r="P1005" t="s">
        <v>1757</v>
      </c>
      <c r="Q1005" s="387">
        <v>750</v>
      </c>
      <c r="R1005">
        <v>97.5</v>
      </c>
      <c r="S1005">
        <v>847.49999999999989</v>
      </c>
      <c r="T1005" s="388">
        <v>44463</v>
      </c>
      <c r="U1005">
        <v>0</v>
      </c>
      <c r="V1005" t="s">
        <v>832</v>
      </c>
      <c r="W1005" s="388">
        <v>44477</v>
      </c>
      <c r="X1005">
        <v>164</v>
      </c>
      <c r="Y1005">
        <v>0</v>
      </c>
      <c r="Z1005">
        <v>0</v>
      </c>
      <c r="AA1005" t="s">
        <v>1758</v>
      </c>
      <c r="AB1005" t="s">
        <v>826</v>
      </c>
      <c r="AD1005" t="s">
        <v>2045</v>
      </c>
      <c r="AE1005" t="s">
        <v>2046</v>
      </c>
      <c r="AI1005" t="s">
        <v>1761</v>
      </c>
      <c r="AL1005" t="s">
        <v>3397</v>
      </c>
      <c r="AM1005">
        <v>6</v>
      </c>
      <c r="AN1005" t="s">
        <v>1064</v>
      </c>
      <c r="AO1005" t="s">
        <v>3224</v>
      </c>
      <c r="AP1005">
        <v>0</v>
      </c>
      <c r="AQ1005" s="388">
        <v>44469</v>
      </c>
      <c r="AS1005" t="s">
        <v>3186</v>
      </c>
      <c r="AT1005" s="388">
        <v>44473</v>
      </c>
      <c r="AU1005" t="s">
        <v>1756</v>
      </c>
      <c r="AV1005" t="s">
        <v>1756</v>
      </c>
      <c r="AZ1005" t="s">
        <v>1756</v>
      </c>
      <c r="BA1005" t="s">
        <v>1767</v>
      </c>
      <c r="BB1005" t="s">
        <v>3548</v>
      </c>
      <c r="BC1005" t="s">
        <v>3549</v>
      </c>
      <c r="BD1005" t="s">
        <v>826</v>
      </c>
      <c r="BE1005" t="s">
        <v>1756</v>
      </c>
      <c r="BF1005" t="s">
        <v>826</v>
      </c>
    </row>
    <row r="1006" spans="1:58">
      <c r="A1006" t="s">
        <v>829</v>
      </c>
      <c r="B1006">
        <v>6</v>
      </c>
      <c r="C1006">
        <v>0</v>
      </c>
      <c r="D1006">
        <v>10030</v>
      </c>
      <c r="E1006" t="s">
        <v>3545</v>
      </c>
      <c r="F1006">
        <v>53510602</v>
      </c>
      <c r="G1006" t="s">
        <v>2041</v>
      </c>
      <c r="H1006">
        <v>0</v>
      </c>
      <c r="I1006" t="s">
        <v>2056</v>
      </c>
      <c r="J1006">
        <v>210</v>
      </c>
      <c r="K1006">
        <v>1</v>
      </c>
      <c r="L1006" t="s">
        <v>1755</v>
      </c>
      <c r="M1006" t="s">
        <v>1756</v>
      </c>
      <c r="N1006" t="s">
        <v>1756</v>
      </c>
      <c r="P1006" t="s">
        <v>1757</v>
      </c>
      <c r="Q1006" s="387">
        <v>210</v>
      </c>
      <c r="R1006">
        <v>27.3</v>
      </c>
      <c r="S1006">
        <v>237.29999999999998</v>
      </c>
      <c r="T1006" s="388">
        <v>44463</v>
      </c>
      <c r="U1006">
        <v>0</v>
      </c>
      <c r="V1006" t="s">
        <v>832</v>
      </c>
      <c r="W1006" s="388">
        <v>44477</v>
      </c>
      <c r="X1006">
        <v>164</v>
      </c>
      <c r="Y1006">
        <v>0</v>
      </c>
      <c r="Z1006">
        <v>0</v>
      </c>
      <c r="AA1006" t="s">
        <v>1758</v>
      </c>
      <c r="AB1006" t="s">
        <v>826</v>
      </c>
      <c r="AD1006" t="s">
        <v>2045</v>
      </c>
      <c r="AE1006" t="s">
        <v>2046</v>
      </c>
      <c r="AI1006" t="s">
        <v>1761</v>
      </c>
      <c r="AL1006" t="s">
        <v>3397</v>
      </c>
      <c r="AM1006">
        <v>6</v>
      </c>
      <c r="AN1006" t="s">
        <v>1064</v>
      </c>
      <c r="AO1006" t="s">
        <v>3224</v>
      </c>
      <c r="AP1006">
        <v>0</v>
      </c>
      <c r="AQ1006" s="388">
        <v>44469</v>
      </c>
      <c r="AS1006" t="s">
        <v>3186</v>
      </c>
      <c r="AT1006" s="388">
        <v>44473</v>
      </c>
      <c r="AU1006" t="s">
        <v>1756</v>
      </c>
      <c r="AV1006" t="s">
        <v>1756</v>
      </c>
      <c r="AZ1006" t="s">
        <v>1756</v>
      </c>
      <c r="BA1006" t="s">
        <v>1767</v>
      </c>
      <c r="BB1006" t="s">
        <v>3550</v>
      </c>
      <c r="BC1006" t="s">
        <v>3551</v>
      </c>
      <c r="BD1006" t="s">
        <v>826</v>
      </c>
      <c r="BE1006" t="s">
        <v>1756</v>
      </c>
      <c r="BF1006" t="s">
        <v>826</v>
      </c>
    </row>
    <row r="1007" spans="1:58">
      <c r="A1007" t="s">
        <v>829</v>
      </c>
      <c r="B1007">
        <v>6</v>
      </c>
      <c r="C1007">
        <v>0</v>
      </c>
      <c r="D1007">
        <v>10030</v>
      </c>
      <c r="E1007" t="s">
        <v>3545</v>
      </c>
      <c r="F1007">
        <v>53510602</v>
      </c>
      <c r="G1007" t="s">
        <v>2041</v>
      </c>
      <c r="H1007">
        <v>0</v>
      </c>
      <c r="I1007" t="s">
        <v>2113</v>
      </c>
      <c r="J1007">
        <v>122.39</v>
      </c>
      <c r="K1007">
        <v>6</v>
      </c>
      <c r="L1007" t="s">
        <v>2063</v>
      </c>
      <c r="M1007" t="s">
        <v>2114</v>
      </c>
      <c r="N1007" t="s">
        <v>1757</v>
      </c>
      <c r="O1007" t="s">
        <v>1756</v>
      </c>
      <c r="P1007" t="s">
        <v>1756</v>
      </c>
      <c r="Q1007" s="387">
        <v>734.34</v>
      </c>
      <c r="R1007">
        <v>95.464200000000005</v>
      </c>
      <c r="S1007">
        <v>829.80419999999992</v>
      </c>
      <c r="T1007" s="388">
        <v>44463</v>
      </c>
      <c r="U1007">
        <v>0</v>
      </c>
      <c r="V1007" t="s">
        <v>832</v>
      </c>
      <c r="W1007" s="388">
        <v>44477</v>
      </c>
      <c r="X1007">
        <v>164</v>
      </c>
      <c r="Y1007">
        <v>0</v>
      </c>
      <c r="Z1007">
        <v>0</v>
      </c>
      <c r="AA1007" t="s">
        <v>1758</v>
      </c>
      <c r="AB1007" t="s">
        <v>826</v>
      </c>
      <c r="AD1007" t="s">
        <v>2045</v>
      </c>
      <c r="AE1007" t="s">
        <v>2046</v>
      </c>
      <c r="AI1007" t="s">
        <v>1761</v>
      </c>
      <c r="AL1007" t="s">
        <v>3397</v>
      </c>
      <c r="AM1007">
        <v>6</v>
      </c>
      <c r="AN1007" t="s">
        <v>1064</v>
      </c>
      <c r="AO1007" t="s">
        <v>3224</v>
      </c>
      <c r="AP1007">
        <v>0</v>
      </c>
      <c r="AQ1007" s="388">
        <v>44469</v>
      </c>
      <c r="AS1007" t="s">
        <v>3186</v>
      </c>
      <c r="AT1007" s="388">
        <v>44473</v>
      </c>
      <c r="AU1007" t="s">
        <v>1756</v>
      </c>
      <c r="AV1007" t="s">
        <v>1756</v>
      </c>
      <c r="AZ1007" t="s">
        <v>1756</v>
      </c>
      <c r="BA1007" t="s">
        <v>1767</v>
      </c>
      <c r="BB1007" t="s">
        <v>3552</v>
      </c>
      <c r="BC1007" t="s">
        <v>3553</v>
      </c>
      <c r="BD1007" t="s">
        <v>826</v>
      </c>
      <c r="BE1007" t="s">
        <v>1756</v>
      </c>
      <c r="BF1007" t="s">
        <v>826</v>
      </c>
    </row>
    <row r="1008" spans="1:58">
      <c r="A1008" t="s">
        <v>829</v>
      </c>
      <c r="B1008">
        <v>6</v>
      </c>
      <c r="C1008">
        <v>0</v>
      </c>
      <c r="D1008">
        <v>10030</v>
      </c>
      <c r="E1008" t="s">
        <v>3545</v>
      </c>
      <c r="F1008">
        <v>53510602</v>
      </c>
      <c r="G1008" t="s">
        <v>2041</v>
      </c>
      <c r="H1008">
        <v>0</v>
      </c>
      <c r="I1008" t="s">
        <v>2083</v>
      </c>
      <c r="J1008">
        <v>12.21</v>
      </c>
      <c r="K1008">
        <v>7</v>
      </c>
      <c r="L1008" t="s">
        <v>1771</v>
      </c>
      <c r="M1008" t="s">
        <v>2084</v>
      </c>
      <c r="N1008" t="s">
        <v>1757</v>
      </c>
      <c r="O1008" t="s">
        <v>1756</v>
      </c>
      <c r="P1008" t="s">
        <v>1756</v>
      </c>
      <c r="Q1008" s="387">
        <v>85.47</v>
      </c>
      <c r="R1008">
        <v>11.1111</v>
      </c>
      <c r="S1008">
        <v>96.581099999999992</v>
      </c>
      <c r="T1008" s="388">
        <v>44463</v>
      </c>
      <c r="U1008">
        <v>0</v>
      </c>
      <c r="V1008" t="s">
        <v>832</v>
      </c>
      <c r="W1008" s="388">
        <v>44477</v>
      </c>
      <c r="X1008">
        <v>164</v>
      </c>
      <c r="Y1008">
        <v>0</v>
      </c>
      <c r="Z1008">
        <v>0</v>
      </c>
      <c r="AA1008" t="s">
        <v>1758</v>
      </c>
      <c r="AB1008" t="s">
        <v>826</v>
      </c>
      <c r="AD1008" t="s">
        <v>2045</v>
      </c>
      <c r="AE1008" t="s">
        <v>2046</v>
      </c>
      <c r="AI1008" t="s">
        <v>1761</v>
      </c>
      <c r="AL1008" t="s">
        <v>3397</v>
      </c>
      <c r="AM1008">
        <v>6</v>
      </c>
      <c r="AN1008" t="s">
        <v>1064</v>
      </c>
      <c r="AO1008" t="s">
        <v>3224</v>
      </c>
      <c r="AP1008">
        <v>0</v>
      </c>
      <c r="AQ1008" s="388">
        <v>44469</v>
      </c>
      <c r="AS1008" t="s">
        <v>3186</v>
      </c>
      <c r="AT1008" s="388">
        <v>44473</v>
      </c>
      <c r="AU1008" t="s">
        <v>1756</v>
      </c>
      <c r="AV1008" t="s">
        <v>1756</v>
      </c>
      <c r="AZ1008" t="s">
        <v>1756</v>
      </c>
      <c r="BA1008" t="s">
        <v>1767</v>
      </c>
      <c r="BB1008" t="s">
        <v>3554</v>
      </c>
      <c r="BC1008" t="s">
        <v>3555</v>
      </c>
      <c r="BD1008" t="s">
        <v>826</v>
      </c>
      <c r="BE1008" t="s">
        <v>1756</v>
      </c>
      <c r="BF1008" t="s">
        <v>826</v>
      </c>
    </row>
    <row r="1009" spans="1:58">
      <c r="A1009" t="s">
        <v>829</v>
      </c>
      <c r="B1009">
        <v>6</v>
      </c>
      <c r="C1009">
        <v>0</v>
      </c>
      <c r="D1009">
        <v>10030</v>
      </c>
      <c r="E1009" t="s">
        <v>3545</v>
      </c>
      <c r="F1009">
        <v>53510602</v>
      </c>
      <c r="G1009" t="s">
        <v>2041</v>
      </c>
      <c r="H1009">
        <v>0</v>
      </c>
      <c r="I1009" t="s">
        <v>2089</v>
      </c>
      <c r="J1009">
        <v>146.96</v>
      </c>
      <c r="K1009">
        <v>7</v>
      </c>
      <c r="L1009" t="s">
        <v>2063</v>
      </c>
      <c r="M1009" t="s">
        <v>2090</v>
      </c>
      <c r="N1009" t="s">
        <v>1757</v>
      </c>
      <c r="O1009" t="s">
        <v>1756</v>
      </c>
      <c r="P1009" t="s">
        <v>1756</v>
      </c>
      <c r="Q1009" s="387">
        <v>1028.72</v>
      </c>
      <c r="R1009">
        <v>133.7336</v>
      </c>
      <c r="S1009">
        <v>1162.4535999999998</v>
      </c>
      <c r="T1009" s="388">
        <v>44463</v>
      </c>
      <c r="U1009">
        <v>0</v>
      </c>
      <c r="V1009" t="s">
        <v>832</v>
      </c>
      <c r="W1009" s="388">
        <v>44477</v>
      </c>
      <c r="X1009">
        <v>164</v>
      </c>
      <c r="Y1009">
        <v>0</v>
      </c>
      <c r="Z1009">
        <v>0</v>
      </c>
      <c r="AA1009" t="s">
        <v>1758</v>
      </c>
      <c r="AB1009" t="s">
        <v>826</v>
      </c>
      <c r="AD1009" t="s">
        <v>2045</v>
      </c>
      <c r="AE1009" t="s">
        <v>2046</v>
      </c>
      <c r="AI1009" t="s">
        <v>1761</v>
      </c>
      <c r="AL1009" t="s">
        <v>3397</v>
      </c>
      <c r="AM1009">
        <v>6</v>
      </c>
      <c r="AN1009" t="s">
        <v>1064</v>
      </c>
      <c r="AO1009" t="s">
        <v>3224</v>
      </c>
      <c r="AP1009">
        <v>0</v>
      </c>
      <c r="AQ1009" s="388">
        <v>44469</v>
      </c>
      <c r="AS1009" t="s">
        <v>3186</v>
      </c>
      <c r="AT1009" s="388">
        <v>44473</v>
      </c>
      <c r="AU1009" t="s">
        <v>1756</v>
      </c>
      <c r="AV1009" t="s">
        <v>1756</v>
      </c>
      <c r="AZ1009" t="s">
        <v>1756</v>
      </c>
      <c r="BA1009" t="s">
        <v>1767</v>
      </c>
      <c r="BB1009" t="s">
        <v>3556</v>
      </c>
      <c r="BC1009" t="s">
        <v>3557</v>
      </c>
      <c r="BD1009" t="s">
        <v>826</v>
      </c>
      <c r="BE1009" t="s">
        <v>1756</v>
      </c>
      <c r="BF1009" t="s">
        <v>826</v>
      </c>
    </row>
    <row r="1010" spans="1:58">
      <c r="A1010" t="s">
        <v>829</v>
      </c>
      <c r="B1010">
        <v>6</v>
      </c>
      <c r="C1010">
        <v>0</v>
      </c>
      <c r="D1010">
        <v>10029</v>
      </c>
      <c r="E1010" t="s">
        <v>3558</v>
      </c>
      <c r="F1010">
        <v>53510602</v>
      </c>
      <c r="G1010" t="s">
        <v>2041</v>
      </c>
      <c r="H1010">
        <v>0</v>
      </c>
      <c r="I1010" t="s">
        <v>2052</v>
      </c>
      <c r="J1010">
        <v>75</v>
      </c>
      <c r="K1010">
        <v>32</v>
      </c>
      <c r="L1010" t="s">
        <v>1771</v>
      </c>
      <c r="M1010" t="s">
        <v>1756</v>
      </c>
      <c r="N1010" t="s">
        <v>1756</v>
      </c>
      <c r="O1010" t="s">
        <v>2053</v>
      </c>
      <c r="P1010" t="s">
        <v>1757</v>
      </c>
      <c r="Q1010" s="387">
        <v>2400</v>
      </c>
      <c r="R1010">
        <v>312</v>
      </c>
      <c r="S1010">
        <v>2711.9999999999995</v>
      </c>
      <c r="T1010" s="388">
        <v>44463</v>
      </c>
      <c r="U1010">
        <v>0</v>
      </c>
      <c r="V1010" t="s">
        <v>832</v>
      </c>
      <c r="W1010" s="388">
        <v>44477</v>
      </c>
      <c r="X1010">
        <v>164</v>
      </c>
      <c r="Y1010">
        <v>0</v>
      </c>
      <c r="Z1010">
        <v>0</v>
      </c>
      <c r="AA1010" t="s">
        <v>1758</v>
      </c>
      <c r="AB1010" t="s">
        <v>826</v>
      </c>
      <c r="AD1010" t="s">
        <v>2045</v>
      </c>
      <c r="AE1010" t="s">
        <v>2046</v>
      </c>
      <c r="AI1010" t="s">
        <v>1761</v>
      </c>
      <c r="AL1010" t="s">
        <v>3206</v>
      </c>
      <c r="AM1010">
        <v>6</v>
      </c>
      <c r="AN1010" t="s">
        <v>1004</v>
      </c>
      <c r="AO1010" t="s">
        <v>3375</v>
      </c>
      <c r="AP1010">
        <v>0</v>
      </c>
      <c r="AQ1010" s="388">
        <v>44469</v>
      </c>
      <c r="AS1010" t="s">
        <v>3186</v>
      </c>
      <c r="AT1010" s="388">
        <v>44473</v>
      </c>
      <c r="AU1010" t="s">
        <v>1756</v>
      </c>
      <c r="AV1010" t="s">
        <v>1756</v>
      </c>
      <c r="AZ1010" t="s">
        <v>1756</v>
      </c>
      <c r="BA1010" t="s">
        <v>1767</v>
      </c>
      <c r="BB1010" t="s">
        <v>3559</v>
      </c>
      <c r="BC1010" t="s">
        <v>3560</v>
      </c>
      <c r="BD1010" t="s">
        <v>826</v>
      </c>
      <c r="BE1010" t="s">
        <v>1756</v>
      </c>
      <c r="BF1010" t="s">
        <v>826</v>
      </c>
    </row>
    <row r="1011" spans="1:58">
      <c r="A1011" t="s">
        <v>829</v>
      </c>
      <c r="B1011">
        <v>6</v>
      </c>
      <c r="C1011">
        <v>0</v>
      </c>
      <c r="D1011">
        <v>10029</v>
      </c>
      <c r="E1011" t="s">
        <v>3558</v>
      </c>
      <c r="F1011">
        <v>53510602</v>
      </c>
      <c r="G1011" t="s">
        <v>2041</v>
      </c>
      <c r="H1011">
        <v>0</v>
      </c>
      <c r="I1011" t="s">
        <v>2056</v>
      </c>
      <c r="J1011">
        <v>210</v>
      </c>
      <c r="K1011">
        <v>3</v>
      </c>
      <c r="L1011" t="s">
        <v>1755</v>
      </c>
      <c r="M1011" t="s">
        <v>1756</v>
      </c>
      <c r="N1011" t="s">
        <v>1756</v>
      </c>
      <c r="P1011" t="s">
        <v>1757</v>
      </c>
      <c r="Q1011" s="387">
        <v>630</v>
      </c>
      <c r="R1011">
        <v>81.900000000000006</v>
      </c>
      <c r="S1011">
        <v>711.9</v>
      </c>
      <c r="T1011" s="388">
        <v>44463</v>
      </c>
      <c r="U1011">
        <v>0</v>
      </c>
      <c r="V1011" t="s">
        <v>832</v>
      </c>
      <c r="W1011" s="388">
        <v>44477</v>
      </c>
      <c r="X1011">
        <v>164</v>
      </c>
      <c r="Y1011">
        <v>0</v>
      </c>
      <c r="Z1011">
        <v>0</v>
      </c>
      <c r="AA1011" t="s">
        <v>1758</v>
      </c>
      <c r="AB1011" t="s">
        <v>826</v>
      </c>
      <c r="AD1011" t="s">
        <v>2045</v>
      </c>
      <c r="AE1011" t="s">
        <v>2046</v>
      </c>
      <c r="AI1011" t="s">
        <v>1761</v>
      </c>
      <c r="AL1011" t="s">
        <v>3206</v>
      </c>
      <c r="AM1011">
        <v>6</v>
      </c>
      <c r="AN1011" t="s">
        <v>1004</v>
      </c>
      <c r="AO1011" t="s">
        <v>3375</v>
      </c>
      <c r="AP1011">
        <v>0</v>
      </c>
      <c r="AQ1011" s="388">
        <v>44469</v>
      </c>
      <c r="AS1011" t="s">
        <v>3186</v>
      </c>
      <c r="AT1011" s="388">
        <v>44473</v>
      </c>
      <c r="AU1011" t="s">
        <v>1756</v>
      </c>
      <c r="AV1011" t="s">
        <v>1756</v>
      </c>
      <c r="AZ1011" t="s">
        <v>1756</v>
      </c>
      <c r="BA1011" t="s">
        <v>1767</v>
      </c>
      <c r="BB1011" t="s">
        <v>3561</v>
      </c>
      <c r="BC1011" t="s">
        <v>3562</v>
      </c>
      <c r="BD1011" t="s">
        <v>826</v>
      </c>
      <c r="BE1011" t="s">
        <v>1756</v>
      </c>
      <c r="BF1011" t="s">
        <v>826</v>
      </c>
    </row>
    <row r="1012" spans="1:58">
      <c r="A1012" t="s">
        <v>829</v>
      </c>
      <c r="B1012">
        <v>6</v>
      </c>
      <c r="C1012">
        <v>0</v>
      </c>
      <c r="D1012">
        <v>10029</v>
      </c>
      <c r="E1012" t="s">
        <v>3558</v>
      </c>
      <c r="F1012">
        <v>53510602</v>
      </c>
      <c r="G1012" t="s">
        <v>2041</v>
      </c>
      <c r="H1012">
        <v>0</v>
      </c>
      <c r="I1012" t="s">
        <v>2062</v>
      </c>
      <c r="J1012">
        <v>138.05000000000001</v>
      </c>
      <c r="K1012">
        <v>8</v>
      </c>
      <c r="L1012" t="s">
        <v>2063</v>
      </c>
      <c r="M1012" t="s">
        <v>2064</v>
      </c>
      <c r="N1012" t="s">
        <v>1757</v>
      </c>
      <c r="O1012" t="s">
        <v>1756</v>
      </c>
      <c r="P1012" t="s">
        <v>1756</v>
      </c>
      <c r="Q1012" s="387">
        <v>1104.4000000000001</v>
      </c>
      <c r="R1012">
        <v>143.572</v>
      </c>
      <c r="S1012">
        <v>1247.972</v>
      </c>
      <c r="T1012" s="388">
        <v>44463</v>
      </c>
      <c r="U1012">
        <v>0</v>
      </c>
      <c r="V1012" t="s">
        <v>832</v>
      </c>
      <c r="W1012" s="388">
        <v>44477</v>
      </c>
      <c r="X1012">
        <v>164</v>
      </c>
      <c r="Y1012">
        <v>0</v>
      </c>
      <c r="Z1012">
        <v>0</v>
      </c>
      <c r="AA1012" t="s">
        <v>1758</v>
      </c>
      <c r="AB1012" t="s">
        <v>826</v>
      </c>
      <c r="AD1012" t="s">
        <v>2045</v>
      </c>
      <c r="AE1012" t="s">
        <v>2046</v>
      </c>
      <c r="AI1012" t="s">
        <v>1761</v>
      </c>
      <c r="AL1012" t="s">
        <v>3206</v>
      </c>
      <c r="AM1012">
        <v>6</v>
      </c>
      <c r="AN1012" t="s">
        <v>1004</v>
      </c>
      <c r="AO1012" t="s">
        <v>3375</v>
      </c>
      <c r="AP1012">
        <v>0</v>
      </c>
      <c r="AQ1012" s="388">
        <v>44469</v>
      </c>
      <c r="AS1012" t="s">
        <v>3186</v>
      </c>
      <c r="AT1012" s="388">
        <v>44473</v>
      </c>
      <c r="AU1012" t="s">
        <v>1756</v>
      </c>
      <c r="AV1012" t="s">
        <v>1756</v>
      </c>
      <c r="AZ1012" t="s">
        <v>1756</v>
      </c>
      <c r="BA1012" t="s">
        <v>1767</v>
      </c>
      <c r="BB1012" t="s">
        <v>3563</v>
      </c>
      <c r="BC1012" t="s">
        <v>3564</v>
      </c>
      <c r="BD1012" t="s">
        <v>826</v>
      </c>
      <c r="BE1012" t="s">
        <v>1756</v>
      </c>
      <c r="BF1012" t="s">
        <v>826</v>
      </c>
    </row>
    <row r="1013" spans="1:58">
      <c r="A1013" t="s">
        <v>829</v>
      </c>
      <c r="B1013">
        <v>6</v>
      </c>
      <c r="C1013">
        <v>0</v>
      </c>
      <c r="D1013">
        <v>10029</v>
      </c>
      <c r="E1013" t="s">
        <v>3558</v>
      </c>
      <c r="F1013">
        <v>53510602</v>
      </c>
      <c r="G1013" t="s">
        <v>2041</v>
      </c>
      <c r="H1013">
        <v>0</v>
      </c>
      <c r="I1013" t="s">
        <v>2073</v>
      </c>
      <c r="J1013">
        <v>243.75</v>
      </c>
      <c r="K1013">
        <v>2</v>
      </c>
      <c r="L1013" t="s">
        <v>1755</v>
      </c>
      <c r="M1013" t="s">
        <v>2074</v>
      </c>
      <c r="N1013" t="s">
        <v>1757</v>
      </c>
      <c r="O1013" t="s">
        <v>1756</v>
      </c>
      <c r="P1013" t="s">
        <v>1756</v>
      </c>
      <c r="Q1013" s="387">
        <v>487.5</v>
      </c>
      <c r="R1013">
        <v>63.375</v>
      </c>
      <c r="S1013">
        <v>550.875</v>
      </c>
      <c r="T1013" s="388">
        <v>44463</v>
      </c>
      <c r="U1013">
        <v>0</v>
      </c>
      <c r="V1013" t="s">
        <v>832</v>
      </c>
      <c r="W1013" s="388">
        <v>44477</v>
      </c>
      <c r="X1013">
        <v>164</v>
      </c>
      <c r="Y1013">
        <v>0</v>
      </c>
      <c r="Z1013">
        <v>0</v>
      </c>
      <c r="AA1013" t="s">
        <v>1758</v>
      </c>
      <c r="AB1013" t="s">
        <v>826</v>
      </c>
      <c r="AD1013" t="s">
        <v>2045</v>
      </c>
      <c r="AE1013" t="s">
        <v>2046</v>
      </c>
      <c r="AI1013" t="s">
        <v>1761</v>
      </c>
      <c r="AL1013" t="s">
        <v>3206</v>
      </c>
      <c r="AM1013">
        <v>6</v>
      </c>
      <c r="AN1013" t="s">
        <v>1004</v>
      </c>
      <c r="AO1013" t="s">
        <v>3375</v>
      </c>
      <c r="AP1013">
        <v>0</v>
      </c>
      <c r="AQ1013" s="388">
        <v>44469</v>
      </c>
      <c r="AS1013" t="s">
        <v>3186</v>
      </c>
      <c r="AT1013" s="388">
        <v>44473</v>
      </c>
      <c r="AU1013" t="s">
        <v>1756</v>
      </c>
      <c r="AV1013" t="s">
        <v>1756</v>
      </c>
      <c r="AZ1013" t="s">
        <v>1756</v>
      </c>
      <c r="BA1013" t="s">
        <v>1767</v>
      </c>
      <c r="BB1013" t="s">
        <v>3565</v>
      </c>
      <c r="BC1013" t="s">
        <v>3566</v>
      </c>
      <c r="BD1013" t="s">
        <v>826</v>
      </c>
      <c r="BE1013" t="s">
        <v>1756</v>
      </c>
      <c r="BF1013" t="s">
        <v>826</v>
      </c>
    </row>
    <row r="1014" spans="1:58">
      <c r="A1014" t="s">
        <v>829</v>
      </c>
      <c r="B1014">
        <v>6</v>
      </c>
      <c r="C1014">
        <v>0</v>
      </c>
      <c r="D1014">
        <v>10029</v>
      </c>
      <c r="E1014" t="s">
        <v>3558</v>
      </c>
      <c r="F1014">
        <v>53510602</v>
      </c>
      <c r="G1014" t="s">
        <v>2041</v>
      </c>
      <c r="H1014">
        <v>0</v>
      </c>
      <c r="I1014" t="s">
        <v>2089</v>
      </c>
      <c r="J1014">
        <v>146.96</v>
      </c>
      <c r="K1014">
        <v>8</v>
      </c>
      <c r="L1014" t="s">
        <v>2063</v>
      </c>
      <c r="M1014" t="s">
        <v>2090</v>
      </c>
      <c r="N1014" t="s">
        <v>1757</v>
      </c>
      <c r="O1014" t="s">
        <v>1756</v>
      </c>
      <c r="P1014" t="s">
        <v>1756</v>
      </c>
      <c r="Q1014" s="387">
        <v>1175.68</v>
      </c>
      <c r="R1014">
        <v>152.83840000000001</v>
      </c>
      <c r="S1014">
        <v>1328.5183999999999</v>
      </c>
      <c r="T1014" s="388">
        <v>44463</v>
      </c>
      <c r="U1014">
        <v>0</v>
      </c>
      <c r="V1014" t="s">
        <v>832</v>
      </c>
      <c r="W1014" s="388">
        <v>44477</v>
      </c>
      <c r="X1014">
        <v>164</v>
      </c>
      <c r="Y1014">
        <v>0</v>
      </c>
      <c r="Z1014">
        <v>0</v>
      </c>
      <c r="AA1014" t="s">
        <v>1758</v>
      </c>
      <c r="AB1014" t="s">
        <v>826</v>
      </c>
      <c r="AD1014" t="s">
        <v>2045</v>
      </c>
      <c r="AE1014" t="s">
        <v>2046</v>
      </c>
      <c r="AI1014" t="s">
        <v>1761</v>
      </c>
      <c r="AL1014" t="s">
        <v>3206</v>
      </c>
      <c r="AM1014">
        <v>6</v>
      </c>
      <c r="AN1014" t="s">
        <v>1004</v>
      </c>
      <c r="AO1014" t="s">
        <v>3375</v>
      </c>
      <c r="AP1014">
        <v>0</v>
      </c>
      <c r="AQ1014" s="388">
        <v>44469</v>
      </c>
      <c r="AS1014" t="s">
        <v>3186</v>
      </c>
      <c r="AT1014" s="388">
        <v>44473</v>
      </c>
      <c r="AU1014" t="s">
        <v>1756</v>
      </c>
      <c r="AV1014" t="s">
        <v>1756</v>
      </c>
      <c r="AZ1014" t="s">
        <v>1756</v>
      </c>
      <c r="BA1014" t="s">
        <v>1767</v>
      </c>
      <c r="BB1014" t="s">
        <v>3567</v>
      </c>
      <c r="BC1014" t="s">
        <v>3568</v>
      </c>
      <c r="BD1014" t="s">
        <v>826</v>
      </c>
      <c r="BE1014" t="s">
        <v>1756</v>
      </c>
      <c r="BF1014" t="s">
        <v>826</v>
      </c>
    </row>
    <row r="1015" spans="1:58">
      <c r="A1015" t="s">
        <v>829</v>
      </c>
      <c r="B1015">
        <v>6</v>
      </c>
      <c r="C1015">
        <v>0</v>
      </c>
      <c r="D1015">
        <v>10029</v>
      </c>
      <c r="E1015" t="s">
        <v>3558</v>
      </c>
      <c r="F1015">
        <v>53510602</v>
      </c>
      <c r="G1015" t="s">
        <v>2041</v>
      </c>
      <c r="H1015">
        <v>0</v>
      </c>
      <c r="I1015" t="s">
        <v>2247</v>
      </c>
      <c r="J1015">
        <v>131.47999999999999</v>
      </c>
      <c r="K1015">
        <v>11</v>
      </c>
      <c r="L1015" t="s">
        <v>2063</v>
      </c>
      <c r="M1015" t="s">
        <v>2248</v>
      </c>
      <c r="N1015" t="s">
        <v>1757</v>
      </c>
      <c r="O1015" t="s">
        <v>1756</v>
      </c>
      <c r="P1015" t="s">
        <v>1756</v>
      </c>
      <c r="Q1015" s="387">
        <v>1446.28</v>
      </c>
      <c r="R1015">
        <v>188.0164</v>
      </c>
      <c r="S1015">
        <v>1634.2963999999997</v>
      </c>
      <c r="T1015" s="388">
        <v>44463</v>
      </c>
      <c r="U1015">
        <v>0</v>
      </c>
      <c r="V1015" t="s">
        <v>832</v>
      </c>
      <c r="W1015" s="388">
        <v>44477</v>
      </c>
      <c r="X1015">
        <v>164</v>
      </c>
      <c r="Y1015">
        <v>0</v>
      </c>
      <c r="Z1015">
        <v>0</v>
      </c>
      <c r="AA1015" t="s">
        <v>1758</v>
      </c>
      <c r="AB1015" t="s">
        <v>826</v>
      </c>
      <c r="AD1015" t="s">
        <v>2045</v>
      </c>
      <c r="AE1015" t="s">
        <v>2046</v>
      </c>
      <c r="AI1015" t="s">
        <v>1761</v>
      </c>
      <c r="AL1015" t="s">
        <v>3206</v>
      </c>
      <c r="AM1015">
        <v>6</v>
      </c>
      <c r="AN1015" t="s">
        <v>1004</v>
      </c>
      <c r="AO1015" t="s">
        <v>3375</v>
      </c>
      <c r="AP1015">
        <v>0</v>
      </c>
      <c r="AQ1015" s="388">
        <v>44469</v>
      </c>
      <c r="AS1015" t="s">
        <v>3186</v>
      </c>
      <c r="AT1015" s="388">
        <v>44473</v>
      </c>
      <c r="AU1015" t="s">
        <v>1756</v>
      </c>
      <c r="AV1015" t="s">
        <v>1756</v>
      </c>
      <c r="AZ1015" t="s">
        <v>1756</v>
      </c>
      <c r="BA1015" t="s">
        <v>1767</v>
      </c>
      <c r="BB1015" t="s">
        <v>3569</v>
      </c>
      <c r="BC1015" t="s">
        <v>3570</v>
      </c>
      <c r="BD1015" t="s">
        <v>826</v>
      </c>
      <c r="BE1015" t="s">
        <v>1756</v>
      </c>
      <c r="BF1015" t="s">
        <v>826</v>
      </c>
    </row>
    <row r="1016" spans="1:58">
      <c r="A1016" t="s">
        <v>829</v>
      </c>
      <c r="B1016">
        <v>6</v>
      </c>
      <c r="C1016">
        <v>0</v>
      </c>
      <c r="D1016">
        <v>10028</v>
      </c>
      <c r="E1016" t="s">
        <v>3571</v>
      </c>
      <c r="F1016">
        <v>53510602</v>
      </c>
      <c r="G1016" t="s">
        <v>2041</v>
      </c>
      <c r="H1016">
        <v>0</v>
      </c>
      <c r="I1016" t="s">
        <v>2052</v>
      </c>
      <c r="J1016">
        <v>75</v>
      </c>
      <c r="K1016">
        <v>50</v>
      </c>
      <c r="L1016" t="s">
        <v>1771</v>
      </c>
      <c r="M1016" t="s">
        <v>1756</v>
      </c>
      <c r="N1016" t="s">
        <v>1756</v>
      </c>
      <c r="O1016" t="s">
        <v>2053</v>
      </c>
      <c r="P1016" t="s">
        <v>1757</v>
      </c>
      <c r="Q1016" s="387">
        <v>3750</v>
      </c>
      <c r="R1016">
        <v>487.5</v>
      </c>
      <c r="S1016">
        <v>4237.5</v>
      </c>
      <c r="T1016" s="388">
        <v>44463</v>
      </c>
      <c r="U1016">
        <v>0</v>
      </c>
      <c r="V1016" t="s">
        <v>832</v>
      </c>
      <c r="W1016" s="388">
        <v>44477</v>
      </c>
      <c r="X1016">
        <v>164</v>
      </c>
      <c r="Y1016">
        <v>0</v>
      </c>
      <c r="Z1016">
        <v>0</v>
      </c>
      <c r="AA1016" t="s">
        <v>1758</v>
      </c>
      <c r="AB1016" t="s">
        <v>826</v>
      </c>
      <c r="AD1016" t="s">
        <v>2045</v>
      </c>
      <c r="AE1016" t="s">
        <v>2046</v>
      </c>
      <c r="AI1016" t="s">
        <v>1761</v>
      </c>
      <c r="AL1016" t="s">
        <v>3408</v>
      </c>
      <c r="AM1016">
        <v>6</v>
      </c>
      <c r="AN1016" t="s">
        <v>2920</v>
      </c>
      <c r="AO1016" t="s">
        <v>2921</v>
      </c>
      <c r="AP1016">
        <v>0</v>
      </c>
      <c r="AQ1016" s="388">
        <v>44469</v>
      </c>
      <c r="AS1016" t="s">
        <v>3186</v>
      </c>
      <c r="AT1016" s="388">
        <v>44473</v>
      </c>
      <c r="AU1016" t="s">
        <v>1756</v>
      </c>
      <c r="AV1016" t="s">
        <v>1756</v>
      </c>
      <c r="AZ1016" t="s">
        <v>1756</v>
      </c>
      <c r="BA1016" t="s">
        <v>1767</v>
      </c>
      <c r="BB1016" t="s">
        <v>3572</v>
      </c>
      <c r="BC1016" t="s">
        <v>3573</v>
      </c>
      <c r="BD1016" t="s">
        <v>826</v>
      </c>
      <c r="BE1016" t="s">
        <v>1756</v>
      </c>
      <c r="BF1016" t="s">
        <v>826</v>
      </c>
    </row>
    <row r="1017" spans="1:58">
      <c r="A1017" t="s">
        <v>829</v>
      </c>
      <c r="B1017">
        <v>6</v>
      </c>
      <c r="C1017">
        <v>0</v>
      </c>
      <c r="D1017">
        <v>10028</v>
      </c>
      <c r="E1017" t="s">
        <v>3571</v>
      </c>
      <c r="F1017">
        <v>53510602</v>
      </c>
      <c r="G1017" t="s">
        <v>2041</v>
      </c>
      <c r="H1017">
        <v>0</v>
      </c>
      <c r="I1017" t="s">
        <v>2056</v>
      </c>
      <c r="J1017">
        <v>210</v>
      </c>
      <c r="K1017">
        <v>5</v>
      </c>
      <c r="L1017" t="s">
        <v>1755</v>
      </c>
      <c r="M1017" t="s">
        <v>1756</v>
      </c>
      <c r="N1017" t="s">
        <v>1756</v>
      </c>
      <c r="P1017" t="s">
        <v>1757</v>
      </c>
      <c r="Q1017" s="387">
        <v>1050</v>
      </c>
      <c r="R1017">
        <v>136.5</v>
      </c>
      <c r="S1017">
        <v>1186.5</v>
      </c>
      <c r="T1017" s="388">
        <v>44463</v>
      </c>
      <c r="U1017">
        <v>0</v>
      </c>
      <c r="V1017" t="s">
        <v>832</v>
      </c>
      <c r="W1017" s="388">
        <v>44477</v>
      </c>
      <c r="X1017">
        <v>164</v>
      </c>
      <c r="Y1017">
        <v>0</v>
      </c>
      <c r="Z1017">
        <v>0</v>
      </c>
      <c r="AA1017" t="s">
        <v>1758</v>
      </c>
      <c r="AB1017" t="s">
        <v>826</v>
      </c>
      <c r="AD1017" t="s">
        <v>2045</v>
      </c>
      <c r="AE1017" t="s">
        <v>2046</v>
      </c>
      <c r="AI1017" t="s">
        <v>1761</v>
      </c>
      <c r="AL1017" t="s">
        <v>3408</v>
      </c>
      <c r="AM1017">
        <v>6</v>
      </c>
      <c r="AN1017" t="s">
        <v>2920</v>
      </c>
      <c r="AO1017" t="s">
        <v>2921</v>
      </c>
      <c r="AP1017">
        <v>0</v>
      </c>
      <c r="AQ1017" s="388">
        <v>44469</v>
      </c>
      <c r="AS1017" t="s">
        <v>3186</v>
      </c>
      <c r="AT1017" s="388">
        <v>44473</v>
      </c>
      <c r="AU1017" t="s">
        <v>1756</v>
      </c>
      <c r="AV1017" t="s">
        <v>1756</v>
      </c>
      <c r="AZ1017" t="s">
        <v>1756</v>
      </c>
      <c r="BA1017" t="s">
        <v>1767</v>
      </c>
      <c r="BB1017" t="s">
        <v>3574</v>
      </c>
      <c r="BC1017" t="s">
        <v>3575</v>
      </c>
      <c r="BD1017" t="s">
        <v>826</v>
      </c>
      <c r="BE1017" t="s">
        <v>1756</v>
      </c>
      <c r="BF1017" t="s">
        <v>826</v>
      </c>
    </row>
    <row r="1018" spans="1:58">
      <c r="A1018" t="s">
        <v>829</v>
      </c>
      <c r="B1018">
        <v>6</v>
      </c>
      <c r="C1018">
        <v>0</v>
      </c>
      <c r="D1018">
        <v>10028</v>
      </c>
      <c r="E1018" t="s">
        <v>3571</v>
      </c>
      <c r="F1018">
        <v>53510602</v>
      </c>
      <c r="G1018" t="s">
        <v>2041</v>
      </c>
      <c r="H1018">
        <v>0</v>
      </c>
      <c r="I1018" t="s">
        <v>518</v>
      </c>
      <c r="J1018">
        <v>95</v>
      </c>
      <c r="K1018">
        <v>12</v>
      </c>
      <c r="L1018" t="s">
        <v>1771</v>
      </c>
      <c r="M1018" t="s">
        <v>1756</v>
      </c>
      <c r="N1018" t="s">
        <v>1756</v>
      </c>
      <c r="O1018" t="s">
        <v>2059</v>
      </c>
      <c r="P1018" t="s">
        <v>1757</v>
      </c>
      <c r="Q1018" s="387">
        <v>1140</v>
      </c>
      <c r="R1018">
        <v>148.20000000000002</v>
      </c>
      <c r="S1018">
        <v>1288.1999999999998</v>
      </c>
      <c r="T1018" s="388">
        <v>44463</v>
      </c>
      <c r="U1018">
        <v>0</v>
      </c>
      <c r="V1018" t="s">
        <v>832</v>
      </c>
      <c r="W1018" s="388">
        <v>44477</v>
      </c>
      <c r="X1018">
        <v>164</v>
      </c>
      <c r="Y1018">
        <v>0</v>
      </c>
      <c r="Z1018">
        <v>0</v>
      </c>
      <c r="AA1018" t="s">
        <v>1758</v>
      </c>
      <c r="AB1018" t="s">
        <v>826</v>
      </c>
      <c r="AD1018" t="s">
        <v>2045</v>
      </c>
      <c r="AE1018" t="s">
        <v>2046</v>
      </c>
      <c r="AI1018" t="s">
        <v>1761</v>
      </c>
      <c r="AL1018" t="s">
        <v>3408</v>
      </c>
      <c r="AM1018">
        <v>6</v>
      </c>
      <c r="AN1018" t="s">
        <v>2920</v>
      </c>
      <c r="AO1018" t="s">
        <v>2921</v>
      </c>
      <c r="AP1018">
        <v>0</v>
      </c>
      <c r="AQ1018" s="388">
        <v>44469</v>
      </c>
      <c r="AS1018" t="s">
        <v>3186</v>
      </c>
      <c r="AT1018" s="388">
        <v>44473</v>
      </c>
      <c r="AU1018" t="s">
        <v>1756</v>
      </c>
      <c r="AV1018" t="s">
        <v>1756</v>
      </c>
      <c r="AZ1018" t="s">
        <v>1756</v>
      </c>
      <c r="BA1018" t="s">
        <v>1767</v>
      </c>
      <c r="BB1018" t="s">
        <v>3576</v>
      </c>
      <c r="BC1018" t="s">
        <v>3577</v>
      </c>
      <c r="BD1018" t="s">
        <v>826</v>
      </c>
      <c r="BE1018" t="s">
        <v>1756</v>
      </c>
      <c r="BF1018" t="s">
        <v>826</v>
      </c>
    </row>
    <row r="1019" spans="1:58">
      <c r="A1019" t="s">
        <v>829</v>
      </c>
      <c r="B1019">
        <v>6</v>
      </c>
      <c r="C1019">
        <v>0</v>
      </c>
      <c r="D1019">
        <v>10028</v>
      </c>
      <c r="E1019" t="s">
        <v>3571</v>
      </c>
      <c r="F1019">
        <v>53510602</v>
      </c>
      <c r="G1019" t="s">
        <v>2041</v>
      </c>
      <c r="H1019">
        <v>0</v>
      </c>
      <c r="I1019" t="s">
        <v>2062</v>
      </c>
      <c r="J1019">
        <v>138.05000000000001</v>
      </c>
      <c r="K1019">
        <v>22</v>
      </c>
      <c r="L1019" t="s">
        <v>2063</v>
      </c>
      <c r="M1019" t="s">
        <v>2064</v>
      </c>
      <c r="N1019" t="s">
        <v>1757</v>
      </c>
      <c r="O1019" t="s">
        <v>1756</v>
      </c>
      <c r="P1019" t="s">
        <v>1756</v>
      </c>
      <c r="Q1019" s="387">
        <v>3037.1</v>
      </c>
      <c r="R1019">
        <v>394.82299999999998</v>
      </c>
      <c r="S1019">
        <v>3431.9229999999998</v>
      </c>
      <c r="T1019" s="388">
        <v>44463</v>
      </c>
      <c r="U1019">
        <v>0</v>
      </c>
      <c r="V1019" t="s">
        <v>832</v>
      </c>
      <c r="W1019" s="388">
        <v>44477</v>
      </c>
      <c r="X1019">
        <v>164</v>
      </c>
      <c r="Y1019">
        <v>0</v>
      </c>
      <c r="Z1019">
        <v>0</v>
      </c>
      <c r="AA1019" t="s">
        <v>1758</v>
      </c>
      <c r="AB1019" t="s">
        <v>826</v>
      </c>
      <c r="AD1019" t="s">
        <v>2045</v>
      </c>
      <c r="AE1019" t="s">
        <v>2046</v>
      </c>
      <c r="AI1019" t="s">
        <v>1761</v>
      </c>
      <c r="AL1019" t="s">
        <v>3408</v>
      </c>
      <c r="AM1019">
        <v>6</v>
      </c>
      <c r="AN1019" t="s">
        <v>2920</v>
      </c>
      <c r="AO1019" t="s">
        <v>2921</v>
      </c>
      <c r="AP1019">
        <v>0</v>
      </c>
      <c r="AQ1019" s="388">
        <v>44469</v>
      </c>
      <c r="AS1019" t="s">
        <v>3186</v>
      </c>
      <c r="AT1019" s="388">
        <v>44473</v>
      </c>
      <c r="AU1019" t="s">
        <v>1756</v>
      </c>
      <c r="AV1019" t="s">
        <v>1756</v>
      </c>
      <c r="AZ1019" t="s">
        <v>1756</v>
      </c>
      <c r="BA1019" t="s">
        <v>1767</v>
      </c>
      <c r="BB1019" t="s">
        <v>3578</v>
      </c>
      <c r="BC1019" t="s">
        <v>3579</v>
      </c>
      <c r="BD1019" t="s">
        <v>826</v>
      </c>
      <c r="BE1019" t="s">
        <v>1756</v>
      </c>
      <c r="BF1019" t="s">
        <v>826</v>
      </c>
    </row>
    <row r="1020" spans="1:58">
      <c r="A1020" t="s">
        <v>829</v>
      </c>
      <c r="B1020">
        <v>6</v>
      </c>
      <c r="C1020">
        <v>0</v>
      </c>
      <c r="D1020">
        <v>10028</v>
      </c>
      <c r="E1020" t="s">
        <v>3571</v>
      </c>
      <c r="F1020">
        <v>53510602</v>
      </c>
      <c r="G1020" t="s">
        <v>2041</v>
      </c>
      <c r="H1020">
        <v>0</v>
      </c>
      <c r="I1020" t="s">
        <v>2073</v>
      </c>
      <c r="J1020">
        <v>243.75</v>
      </c>
      <c r="K1020">
        <v>3</v>
      </c>
      <c r="L1020" t="s">
        <v>1755</v>
      </c>
      <c r="M1020" t="s">
        <v>2074</v>
      </c>
      <c r="N1020" t="s">
        <v>1757</v>
      </c>
      <c r="O1020" t="s">
        <v>1756</v>
      </c>
      <c r="P1020" t="s">
        <v>1756</v>
      </c>
      <c r="Q1020" s="387">
        <v>731.25</v>
      </c>
      <c r="R1020">
        <v>95.0625</v>
      </c>
      <c r="S1020">
        <v>826.31249999999989</v>
      </c>
      <c r="T1020" s="388">
        <v>44463</v>
      </c>
      <c r="U1020">
        <v>0</v>
      </c>
      <c r="V1020" t="s">
        <v>832</v>
      </c>
      <c r="W1020" s="388">
        <v>44477</v>
      </c>
      <c r="X1020">
        <v>164</v>
      </c>
      <c r="Y1020">
        <v>0</v>
      </c>
      <c r="Z1020">
        <v>0</v>
      </c>
      <c r="AA1020" t="s">
        <v>1758</v>
      </c>
      <c r="AB1020" t="s">
        <v>826</v>
      </c>
      <c r="AD1020" t="s">
        <v>2045</v>
      </c>
      <c r="AE1020" t="s">
        <v>2046</v>
      </c>
      <c r="AI1020" t="s">
        <v>1761</v>
      </c>
      <c r="AL1020" t="s">
        <v>3408</v>
      </c>
      <c r="AM1020">
        <v>6</v>
      </c>
      <c r="AN1020" t="s">
        <v>2920</v>
      </c>
      <c r="AO1020" t="s">
        <v>2921</v>
      </c>
      <c r="AP1020">
        <v>0</v>
      </c>
      <c r="AQ1020" s="388">
        <v>44469</v>
      </c>
      <c r="AS1020" t="s">
        <v>3186</v>
      </c>
      <c r="AT1020" s="388">
        <v>44473</v>
      </c>
      <c r="AU1020" t="s">
        <v>1756</v>
      </c>
      <c r="AV1020" t="s">
        <v>1756</v>
      </c>
      <c r="AZ1020" t="s">
        <v>1756</v>
      </c>
      <c r="BA1020" t="s">
        <v>1767</v>
      </c>
      <c r="BB1020" t="s">
        <v>3580</v>
      </c>
      <c r="BC1020" t="s">
        <v>3581</v>
      </c>
      <c r="BD1020" t="s">
        <v>826</v>
      </c>
      <c r="BE1020" t="s">
        <v>1756</v>
      </c>
      <c r="BF1020" t="s">
        <v>826</v>
      </c>
    </row>
    <row r="1021" spans="1:58">
      <c r="A1021" t="s">
        <v>829</v>
      </c>
      <c r="B1021">
        <v>6</v>
      </c>
      <c r="C1021">
        <v>0</v>
      </c>
      <c r="D1021">
        <v>10028</v>
      </c>
      <c r="E1021" t="s">
        <v>3571</v>
      </c>
      <c r="F1021">
        <v>53510602</v>
      </c>
      <c r="G1021" t="s">
        <v>2041</v>
      </c>
      <c r="H1021">
        <v>0</v>
      </c>
      <c r="I1021" t="s">
        <v>2083</v>
      </c>
      <c r="J1021">
        <v>12.21</v>
      </c>
      <c r="K1021">
        <v>12.5</v>
      </c>
      <c r="L1021" t="s">
        <v>1771</v>
      </c>
      <c r="M1021" t="s">
        <v>2084</v>
      </c>
      <c r="N1021" t="s">
        <v>1757</v>
      </c>
      <c r="O1021" t="s">
        <v>1756</v>
      </c>
      <c r="P1021" t="s">
        <v>1756</v>
      </c>
      <c r="Q1021" s="387">
        <v>152.625</v>
      </c>
      <c r="R1021">
        <v>19.841250000000002</v>
      </c>
      <c r="S1021">
        <v>172.46624999999997</v>
      </c>
      <c r="T1021" s="388">
        <v>44463</v>
      </c>
      <c r="U1021">
        <v>0</v>
      </c>
      <c r="V1021" t="s">
        <v>832</v>
      </c>
      <c r="W1021" s="388">
        <v>44477</v>
      </c>
      <c r="X1021">
        <v>164</v>
      </c>
      <c r="Y1021">
        <v>0</v>
      </c>
      <c r="Z1021">
        <v>0</v>
      </c>
      <c r="AA1021" t="s">
        <v>1758</v>
      </c>
      <c r="AB1021" t="s">
        <v>826</v>
      </c>
      <c r="AD1021" t="s">
        <v>2045</v>
      </c>
      <c r="AE1021" t="s">
        <v>2046</v>
      </c>
      <c r="AI1021" t="s">
        <v>1761</v>
      </c>
      <c r="AL1021" t="s">
        <v>3408</v>
      </c>
      <c r="AM1021">
        <v>6</v>
      </c>
      <c r="AN1021" t="s">
        <v>2920</v>
      </c>
      <c r="AO1021" t="s">
        <v>2921</v>
      </c>
      <c r="AP1021">
        <v>0</v>
      </c>
      <c r="AQ1021" s="388">
        <v>44469</v>
      </c>
      <c r="AS1021" t="s">
        <v>3186</v>
      </c>
      <c r="AT1021" s="388">
        <v>44473</v>
      </c>
      <c r="AU1021" t="s">
        <v>1756</v>
      </c>
      <c r="AV1021" t="s">
        <v>1756</v>
      </c>
      <c r="AZ1021" t="s">
        <v>1756</v>
      </c>
      <c r="BA1021" t="s">
        <v>1767</v>
      </c>
      <c r="BB1021" t="s">
        <v>3582</v>
      </c>
      <c r="BC1021" t="s">
        <v>3583</v>
      </c>
      <c r="BD1021" t="s">
        <v>826</v>
      </c>
      <c r="BE1021" t="s">
        <v>1756</v>
      </c>
      <c r="BF1021" t="s">
        <v>826</v>
      </c>
    </row>
    <row r="1022" spans="1:58">
      <c r="A1022" t="s">
        <v>829</v>
      </c>
      <c r="B1022">
        <v>6</v>
      </c>
      <c r="C1022">
        <v>0</v>
      </c>
      <c r="D1022">
        <v>10028</v>
      </c>
      <c r="E1022" t="s">
        <v>3571</v>
      </c>
      <c r="F1022">
        <v>53510602</v>
      </c>
      <c r="G1022" t="s">
        <v>2041</v>
      </c>
      <c r="H1022">
        <v>0</v>
      </c>
      <c r="I1022" t="s">
        <v>2089</v>
      </c>
      <c r="J1022">
        <v>146.96</v>
      </c>
      <c r="K1022">
        <v>12.5</v>
      </c>
      <c r="L1022" t="s">
        <v>2063</v>
      </c>
      <c r="M1022" t="s">
        <v>2090</v>
      </c>
      <c r="N1022" t="s">
        <v>1757</v>
      </c>
      <c r="O1022" t="s">
        <v>1756</v>
      </c>
      <c r="P1022" t="s">
        <v>1756</v>
      </c>
      <c r="Q1022" s="387">
        <v>1837</v>
      </c>
      <c r="R1022">
        <v>238.81</v>
      </c>
      <c r="S1022">
        <v>2075.81</v>
      </c>
      <c r="T1022" s="388">
        <v>44463</v>
      </c>
      <c r="U1022">
        <v>0</v>
      </c>
      <c r="V1022" t="s">
        <v>832</v>
      </c>
      <c r="W1022" s="388">
        <v>44477</v>
      </c>
      <c r="X1022">
        <v>164</v>
      </c>
      <c r="Y1022">
        <v>0</v>
      </c>
      <c r="Z1022">
        <v>0</v>
      </c>
      <c r="AA1022" t="s">
        <v>1758</v>
      </c>
      <c r="AB1022" t="s">
        <v>826</v>
      </c>
      <c r="AD1022" t="s">
        <v>2045</v>
      </c>
      <c r="AE1022" t="s">
        <v>2046</v>
      </c>
      <c r="AI1022" t="s">
        <v>1761</v>
      </c>
      <c r="AL1022" t="s">
        <v>3408</v>
      </c>
      <c r="AM1022">
        <v>6</v>
      </c>
      <c r="AN1022" t="s">
        <v>2920</v>
      </c>
      <c r="AO1022" t="s">
        <v>2921</v>
      </c>
      <c r="AP1022">
        <v>0</v>
      </c>
      <c r="AQ1022" s="388">
        <v>44469</v>
      </c>
      <c r="AS1022" t="s">
        <v>3186</v>
      </c>
      <c r="AT1022" s="388">
        <v>44473</v>
      </c>
      <c r="AU1022" t="s">
        <v>1756</v>
      </c>
      <c r="AV1022" t="s">
        <v>1756</v>
      </c>
      <c r="AZ1022" t="s">
        <v>1756</v>
      </c>
      <c r="BA1022" t="s">
        <v>1767</v>
      </c>
      <c r="BB1022" t="s">
        <v>3584</v>
      </c>
      <c r="BC1022" t="s">
        <v>3585</v>
      </c>
      <c r="BD1022" t="s">
        <v>826</v>
      </c>
      <c r="BE1022" t="s">
        <v>1756</v>
      </c>
      <c r="BF1022" t="s">
        <v>826</v>
      </c>
    </row>
    <row r="1023" spans="1:58">
      <c r="A1023" t="s">
        <v>829</v>
      </c>
      <c r="B1023">
        <v>6</v>
      </c>
      <c r="C1023">
        <v>0</v>
      </c>
      <c r="D1023">
        <v>10028</v>
      </c>
      <c r="E1023" t="s">
        <v>3571</v>
      </c>
      <c r="F1023">
        <v>53510602</v>
      </c>
      <c r="G1023" t="s">
        <v>2041</v>
      </c>
      <c r="H1023">
        <v>0</v>
      </c>
      <c r="I1023" t="s">
        <v>2247</v>
      </c>
      <c r="J1023">
        <v>131.47999999999999</v>
      </c>
      <c r="K1023">
        <v>11</v>
      </c>
      <c r="L1023" t="s">
        <v>2063</v>
      </c>
      <c r="M1023" t="s">
        <v>2248</v>
      </c>
      <c r="N1023" t="s">
        <v>1757</v>
      </c>
      <c r="O1023" t="s">
        <v>1756</v>
      </c>
      <c r="P1023" t="s">
        <v>1756</v>
      </c>
      <c r="Q1023" s="387">
        <v>1446.28</v>
      </c>
      <c r="R1023">
        <v>188.0164</v>
      </c>
      <c r="S1023">
        <v>1634.2963999999997</v>
      </c>
      <c r="T1023" s="388">
        <v>44463</v>
      </c>
      <c r="U1023">
        <v>0</v>
      </c>
      <c r="V1023" t="s">
        <v>832</v>
      </c>
      <c r="W1023" s="388">
        <v>44477</v>
      </c>
      <c r="X1023">
        <v>164</v>
      </c>
      <c r="Y1023">
        <v>0</v>
      </c>
      <c r="Z1023">
        <v>0</v>
      </c>
      <c r="AA1023" t="s">
        <v>1758</v>
      </c>
      <c r="AB1023" t="s">
        <v>826</v>
      </c>
      <c r="AD1023" t="s">
        <v>2045</v>
      </c>
      <c r="AE1023" t="s">
        <v>2046</v>
      </c>
      <c r="AI1023" t="s">
        <v>1761</v>
      </c>
      <c r="AL1023" t="s">
        <v>3408</v>
      </c>
      <c r="AM1023">
        <v>6</v>
      </c>
      <c r="AN1023" t="s">
        <v>2920</v>
      </c>
      <c r="AO1023" t="s">
        <v>2921</v>
      </c>
      <c r="AP1023">
        <v>0</v>
      </c>
      <c r="AQ1023" s="388">
        <v>44469</v>
      </c>
      <c r="AS1023" t="s">
        <v>3186</v>
      </c>
      <c r="AT1023" s="388">
        <v>44473</v>
      </c>
      <c r="AU1023" t="s">
        <v>1756</v>
      </c>
      <c r="AV1023" t="s">
        <v>1756</v>
      </c>
      <c r="AZ1023" t="s">
        <v>1756</v>
      </c>
      <c r="BA1023" t="s">
        <v>1767</v>
      </c>
      <c r="BB1023" t="s">
        <v>3586</v>
      </c>
      <c r="BC1023" t="s">
        <v>3587</v>
      </c>
      <c r="BD1023" t="s">
        <v>826</v>
      </c>
      <c r="BE1023" t="s">
        <v>1756</v>
      </c>
      <c r="BF1023" t="s">
        <v>826</v>
      </c>
    </row>
    <row r="1024" spans="1:58">
      <c r="A1024" t="s">
        <v>829</v>
      </c>
      <c r="B1024">
        <v>6</v>
      </c>
      <c r="C1024">
        <v>0</v>
      </c>
      <c r="D1024">
        <v>10027</v>
      </c>
      <c r="E1024" t="s">
        <v>3588</v>
      </c>
      <c r="F1024">
        <v>53510602</v>
      </c>
      <c r="G1024" t="s">
        <v>2041</v>
      </c>
      <c r="H1024">
        <v>0</v>
      </c>
      <c r="I1024" t="s">
        <v>2052</v>
      </c>
      <c r="J1024">
        <v>75</v>
      </c>
      <c r="K1024">
        <v>10</v>
      </c>
      <c r="L1024" t="s">
        <v>1771</v>
      </c>
      <c r="M1024" t="s">
        <v>1756</v>
      </c>
      <c r="N1024" t="s">
        <v>1756</v>
      </c>
      <c r="O1024" t="s">
        <v>2053</v>
      </c>
      <c r="P1024" t="s">
        <v>1757</v>
      </c>
      <c r="Q1024" s="387">
        <v>750</v>
      </c>
      <c r="R1024">
        <v>97.5</v>
      </c>
      <c r="S1024">
        <v>847.49999999999989</v>
      </c>
      <c r="T1024" s="388">
        <v>44463</v>
      </c>
      <c r="U1024">
        <v>0</v>
      </c>
      <c r="V1024" t="s">
        <v>832</v>
      </c>
      <c r="W1024" s="388">
        <v>44477</v>
      </c>
      <c r="X1024">
        <v>164</v>
      </c>
      <c r="Y1024">
        <v>0</v>
      </c>
      <c r="Z1024">
        <v>0</v>
      </c>
      <c r="AA1024" t="s">
        <v>1758</v>
      </c>
      <c r="AB1024" t="s">
        <v>826</v>
      </c>
      <c r="AD1024" t="s">
        <v>2045</v>
      </c>
      <c r="AE1024" t="s">
        <v>2046</v>
      </c>
      <c r="AI1024" t="s">
        <v>1761</v>
      </c>
      <c r="AL1024" t="s">
        <v>3589</v>
      </c>
      <c r="AM1024">
        <v>6</v>
      </c>
      <c r="AN1024" t="s">
        <v>3590</v>
      </c>
      <c r="AO1024" t="s">
        <v>2890</v>
      </c>
      <c r="AP1024">
        <v>0</v>
      </c>
      <c r="AQ1024" s="388">
        <v>44469</v>
      </c>
      <c r="AS1024" t="s">
        <v>3186</v>
      </c>
      <c r="AT1024" s="388">
        <v>44473</v>
      </c>
      <c r="AU1024" t="s">
        <v>1756</v>
      </c>
      <c r="AV1024" t="s">
        <v>1756</v>
      </c>
      <c r="AZ1024" t="s">
        <v>1756</v>
      </c>
      <c r="BA1024" t="s">
        <v>1767</v>
      </c>
      <c r="BB1024" t="s">
        <v>3591</v>
      </c>
      <c r="BC1024" t="s">
        <v>3592</v>
      </c>
      <c r="BD1024" t="s">
        <v>826</v>
      </c>
      <c r="BE1024" t="s">
        <v>1756</v>
      </c>
      <c r="BF1024" t="s">
        <v>826</v>
      </c>
    </row>
    <row r="1025" spans="1:58">
      <c r="A1025" t="s">
        <v>829</v>
      </c>
      <c r="B1025">
        <v>6</v>
      </c>
      <c r="C1025">
        <v>0</v>
      </c>
      <c r="D1025">
        <v>10027</v>
      </c>
      <c r="E1025" t="s">
        <v>3588</v>
      </c>
      <c r="F1025">
        <v>53510602</v>
      </c>
      <c r="G1025" t="s">
        <v>2041</v>
      </c>
      <c r="H1025">
        <v>0</v>
      </c>
      <c r="I1025" t="s">
        <v>2056</v>
      </c>
      <c r="J1025">
        <v>210</v>
      </c>
      <c r="K1025">
        <v>1</v>
      </c>
      <c r="L1025" t="s">
        <v>1755</v>
      </c>
      <c r="M1025" t="s">
        <v>1756</v>
      </c>
      <c r="N1025" t="s">
        <v>1756</v>
      </c>
      <c r="P1025" t="s">
        <v>1757</v>
      </c>
      <c r="Q1025" s="387">
        <v>210</v>
      </c>
      <c r="R1025">
        <v>27.3</v>
      </c>
      <c r="S1025">
        <v>237.29999999999998</v>
      </c>
      <c r="T1025" s="388">
        <v>44463</v>
      </c>
      <c r="U1025">
        <v>0</v>
      </c>
      <c r="V1025" t="s">
        <v>832</v>
      </c>
      <c r="W1025" s="388">
        <v>44477</v>
      </c>
      <c r="X1025">
        <v>164</v>
      </c>
      <c r="Y1025">
        <v>0</v>
      </c>
      <c r="Z1025">
        <v>0</v>
      </c>
      <c r="AA1025" t="s">
        <v>1758</v>
      </c>
      <c r="AB1025" t="s">
        <v>826</v>
      </c>
      <c r="AD1025" t="s">
        <v>2045</v>
      </c>
      <c r="AE1025" t="s">
        <v>2046</v>
      </c>
      <c r="AI1025" t="s">
        <v>1761</v>
      </c>
      <c r="AL1025" t="s">
        <v>3589</v>
      </c>
      <c r="AM1025">
        <v>6</v>
      </c>
      <c r="AN1025" t="s">
        <v>3590</v>
      </c>
      <c r="AO1025" t="s">
        <v>2890</v>
      </c>
      <c r="AP1025">
        <v>0</v>
      </c>
      <c r="AQ1025" s="388">
        <v>44469</v>
      </c>
      <c r="AS1025" t="s">
        <v>3186</v>
      </c>
      <c r="AT1025" s="388">
        <v>44473</v>
      </c>
      <c r="AU1025" t="s">
        <v>1756</v>
      </c>
      <c r="AV1025" t="s">
        <v>1756</v>
      </c>
      <c r="AZ1025" t="s">
        <v>1756</v>
      </c>
      <c r="BA1025" t="s">
        <v>1767</v>
      </c>
      <c r="BB1025" t="s">
        <v>3593</v>
      </c>
      <c r="BC1025" t="s">
        <v>3594</v>
      </c>
      <c r="BD1025" t="s">
        <v>826</v>
      </c>
      <c r="BE1025" t="s">
        <v>1756</v>
      </c>
      <c r="BF1025" t="s">
        <v>826</v>
      </c>
    </row>
    <row r="1026" spans="1:58">
      <c r="A1026" t="s">
        <v>829</v>
      </c>
      <c r="B1026">
        <v>6</v>
      </c>
      <c r="C1026">
        <v>0</v>
      </c>
      <c r="D1026">
        <v>10027</v>
      </c>
      <c r="E1026" t="s">
        <v>3588</v>
      </c>
      <c r="F1026">
        <v>53510602</v>
      </c>
      <c r="G1026" t="s">
        <v>2041</v>
      </c>
      <c r="H1026">
        <v>0</v>
      </c>
      <c r="I1026" t="s">
        <v>2083</v>
      </c>
      <c r="J1026">
        <v>12.21</v>
      </c>
      <c r="K1026">
        <v>8</v>
      </c>
      <c r="L1026" t="s">
        <v>1771</v>
      </c>
      <c r="M1026" t="s">
        <v>2084</v>
      </c>
      <c r="N1026" t="s">
        <v>1757</v>
      </c>
      <c r="O1026" t="s">
        <v>1756</v>
      </c>
      <c r="P1026" t="s">
        <v>1756</v>
      </c>
      <c r="Q1026" s="387">
        <v>97.68</v>
      </c>
      <c r="R1026">
        <v>12.698400000000001</v>
      </c>
      <c r="S1026">
        <v>110.3784</v>
      </c>
      <c r="T1026" s="388">
        <v>44463</v>
      </c>
      <c r="U1026">
        <v>0</v>
      </c>
      <c r="V1026" t="s">
        <v>832</v>
      </c>
      <c r="W1026" s="388">
        <v>44477</v>
      </c>
      <c r="X1026">
        <v>164</v>
      </c>
      <c r="Y1026">
        <v>0</v>
      </c>
      <c r="Z1026">
        <v>0</v>
      </c>
      <c r="AA1026" t="s">
        <v>1758</v>
      </c>
      <c r="AB1026" t="s">
        <v>826</v>
      </c>
      <c r="AD1026" t="s">
        <v>2045</v>
      </c>
      <c r="AE1026" t="s">
        <v>2046</v>
      </c>
      <c r="AI1026" t="s">
        <v>1761</v>
      </c>
      <c r="AL1026" t="s">
        <v>3589</v>
      </c>
      <c r="AM1026">
        <v>6</v>
      </c>
      <c r="AN1026" t="s">
        <v>3590</v>
      </c>
      <c r="AO1026" t="s">
        <v>2890</v>
      </c>
      <c r="AP1026">
        <v>0</v>
      </c>
      <c r="AQ1026" s="388">
        <v>44469</v>
      </c>
      <c r="AS1026" t="s">
        <v>3186</v>
      </c>
      <c r="AT1026" s="388">
        <v>44473</v>
      </c>
      <c r="AU1026" t="s">
        <v>1756</v>
      </c>
      <c r="AV1026" t="s">
        <v>1756</v>
      </c>
      <c r="AZ1026" t="s">
        <v>1756</v>
      </c>
      <c r="BA1026" t="s">
        <v>1767</v>
      </c>
      <c r="BB1026" t="s">
        <v>3595</v>
      </c>
      <c r="BC1026" t="s">
        <v>3596</v>
      </c>
      <c r="BD1026" t="s">
        <v>826</v>
      </c>
      <c r="BE1026" t="s">
        <v>1756</v>
      </c>
      <c r="BF1026" t="s">
        <v>826</v>
      </c>
    </row>
    <row r="1027" spans="1:58">
      <c r="A1027" t="s">
        <v>829</v>
      </c>
      <c r="B1027">
        <v>6</v>
      </c>
      <c r="C1027">
        <v>0</v>
      </c>
      <c r="D1027">
        <v>10027</v>
      </c>
      <c r="E1027" t="s">
        <v>3588</v>
      </c>
      <c r="F1027">
        <v>53510602</v>
      </c>
      <c r="G1027" t="s">
        <v>2041</v>
      </c>
      <c r="H1027">
        <v>0</v>
      </c>
      <c r="I1027" t="s">
        <v>2089</v>
      </c>
      <c r="J1027">
        <v>146.96</v>
      </c>
      <c r="K1027">
        <v>8</v>
      </c>
      <c r="L1027" t="s">
        <v>2063</v>
      </c>
      <c r="M1027" t="s">
        <v>2090</v>
      </c>
      <c r="N1027" t="s">
        <v>1757</v>
      </c>
      <c r="O1027" t="s">
        <v>1756</v>
      </c>
      <c r="P1027" t="s">
        <v>1756</v>
      </c>
      <c r="Q1027" s="387">
        <v>1175.68</v>
      </c>
      <c r="R1027">
        <v>152.83840000000001</v>
      </c>
      <c r="S1027">
        <v>1328.5183999999999</v>
      </c>
      <c r="T1027" s="388">
        <v>44463</v>
      </c>
      <c r="U1027">
        <v>0</v>
      </c>
      <c r="V1027" t="s">
        <v>832</v>
      </c>
      <c r="W1027" s="388">
        <v>44477</v>
      </c>
      <c r="X1027">
        <v>164</v>
      </c>
      <c r="Y1027">
        <v>0</v>
      </c>
      <c r="Z1027">
        <v>0</v>
      </c>
      <c r="AA1027" t="s">
        <v>1758</v>
      </c>
      <c r="AB1027" t="s">
        <v>826</v>
      </c>
      <c r="AD1027" t="s">
        <v>2045</v>
      </c>
      <c r="AE1027" t="s">
        <v>2046</v>
      </c>
      <c r="AI1027" t="s">
        <v>1761</v>
      </c>
      <c r="AL1027" t="s">
        <v>3589</v>
      </c>
      <c r="AM1027">
        <v>6</v>
      </c>
      <c r="AN1027" t="s">
        <v>3590</v>
      </c>
      <c r="AO1027" t="s">
        <v>2890</v>
      </c>
      <c r="AP1027">
        <v>0</v>
      </c>
      <c r="AQ1027" s="388">
        <v>44469</v>
      </c>
      <c r="AS1027" t="s">
        <v>3186</v>
      </c>
      <c r="AT1027" s="388">
        <v>44473</v>
      </c>
      <c r="AU1027" t="s">
        <v>1756</v>
      </c>
      <c r="AV1027" t="s">
        <v>1756</v>
      </c>
      <c r="AZ1027" t="s">
        <v>1756</v>
      </c>
      <c r="BA1027" t="s">
        <v>1767</v>
      </c>
      <c r="BB1027" t="s">
        <v>3597</v>
      </c>
      <c r="BC1027" t="s">
        <v>3598</v>
      </c>
      <c r="BD1027" t="s">
        <v>826</v>
      </c>
      <c r="BE1027" t="s">
        <v>1756</v>
      </c>
      <c r="BF1027" t="s">
        <v>826</v>
      </c>
    </row>
    <row r="1028" spans="1:58">
      <c r="A1028" t="s">
        <v>829</v>
      </c>
      <c r="B1028">
        <v>6</v>
      </c>
      <c r="C1028">
        <v>0</v>
      </c>
      <c r="D1028">
        <v>10026</v>
      </c>
      <c r="E1028" t="s">
        <v>3599</v>
      </c>
      <c r="F1028">
        <v>53510602</v>
      </c>
      <c r="G1028" t="s">
        <v>2041</v>
      </c>
      <c r="H1028">
        <v>0</v>
      </c>
      <c r="I1028" t="s">
        <v>2052</v>
      </c>
      <c r="J1028">
        <v>75</v>
      </c>
      <c r="K1028">
        <v>48</v>
      </c>
      <c r="L1028" t="s">
        <v>1771</v>
      </c>
      <c r="M1028" t="s">
        <v>1756</v>
      </c>
      <c r="N1028" t="s">
        <v>1756</v>
      </c>
      <c r="O1028" t="s">
        <v>2053</v>
      </c>
      <c r="P1028" t="s">
        <v>1757</v>
      </c>
      <c r="Q1028" s="387">
        <v>3600</v>
      </c>
      <c r="R1028">
        <v>468</v>
      </c>
      <c r="S1028">
        <v>4067.9999999999995</v>
      </c>
      <c r="T1028" s="388">
        <v>44463</v>
      </c>
      <c r="U1028">
        <v>0</v>
      </c>
      <c r="V1028" t="s">
        <v>832</v>
      </c>
      <c r="W1028" s="388">
        <v>44477</v>
      </c>
      <c r="X1028">
        <v>164</v>
      </c>
      <c r="Y1028">
        <v>0</v>
      </c>
      <c r="Z1028">
        <v>0</v>
      </c>
      <c r="AA1028" t="s">
        <v>1758</v>
      </c>
      <c r="AB1028" t="s">
        <v>826</v>
      </c>
      <c r="AD1028" t="s">
        <v>2045</v>
      </c>
      <c r="AE1028" t="s">
        <v>2046</v>
      </c>
      <c r="AI1028" t="s">
        <v>1761</v>
      </c>
      <c r="AL1028" t="s">
        <v>3276</v>
      </c>
      <c r="AM1028">
        <v>6</v>
      </c>
      <c r="AN1028" t="s">
        <v>1833</v>
      </c>
      <c r="AO1028" t="s">
        <v>1834</v>
      </c>
      <c r="AP1028">
        <v>0</v>
      </c>
      <c r="AQ1028" s="388">
        <v>44469</v>
      </c>
      <c r="AS1028" t="s">
        <v>3186</v>
      </c>
      <c r="AT1028" s="388">
        <v>44473</v>
      </c>
      <c r="AU1028" t="s">
        <v>1756</v>
      </c>
      <c r="AV1028" t="s">
        <v>1756</v>
      </c>
      <c r="AZ1028" t="s">
        <v>1756</v>
      </c>
      <c r="BA1028" t="s">
        <v>1767</v>
      </c>
      <c r="BB1028" t="s">
        <v>3600</v>
      </c>
      <c r="BC1028" t="s">
        <v>3601</v>
      </c>
      <c r="BD1028" t="s">
        <v>826</v>
      </c>
      <c r="BE1028" t="s">
        <v>1756</v>
      </c>
      <c r="BF1028" t="s">
        <v>826</v>
      </c>
    </row>
    <row r="1029" spans="1:58">
      <c r="A1029" t="s">
        <v>829</v>
      </c>
      <c r="B1029">
        <v>6</v>
      </c>
      <c r="C1029">
        <v>0</v>
      </c>
      <c r="D1029">
        <v>10026</v>
      </c>
      <c r="E1029" t="s">
        <v>3599</v>
      </c>
      <c r="F1029">
        <v>53510602</v>
      </c>
      <c r="G1029" t="s">
        <v>2041</v>
      </c>
      <c r="H1029">
        <v>0</v>
      </c>
      <c r="I1029" t="s">
        <v>2056</v>
      </c>
      <c r="J1029">
        <v>210</v>
      </c>
      <c r="K1029">
        <v>5</v>
      </c>
      <c r="L1029" t="s">
        <v>1755</v>
      </c>
      <c r="M1029" t="s">
        <v>1756</v>
      </c>
      <c r="N1029" t="s">
        <v>1756</v>
      </c>
      <c r="P1029" t="s">
        <v>1757</v>
      </c>
      <c r="Q1029" s="387">
        <v>1050</v>
      </c>
      <c r="R1029">
        <v>136.5</v>
      </c>
      <c r="S1029">
        <v>1186.5</v>
      </c>
      <c r="T1029" s="388">
        <v>44463</v>
      </c>
      <c r="U1029">
        <v>0</v>
      </c>
      <c r="V1029" t="s">
        <v>832</v>
      </c>
      <c r="W1029" s="388">
        <v>44477</v>
      </c>
      <c r="X1029">
        <v>164</v>
      </c>
      <c r="Y1029">
        <v>0</v>
      </c>
      <c r="Z1029">
        <v>0</v>
      </c>
      <c r="AA1029" t="s">
        <v>1758</v>
      </c>
      <c r="AB1029" t="s">
        <v>826</v>
      </c>
      <c r="AD1029" t="s">
        <v>2045</v>
      </c>
      <c r="AE1029" t="s">
        <v>2046</v>
      </c>
      <c r="AI1029" t="s">
        <v>1761</v>
      </c>
      <c r="AL1029" t="s">
        <v>3276</v>
      </c>
      <c r="AM1029">
        <v>6</v>
      </c>
      <c r="AN1029" t="s">
        <v>1833</v>
      </c>
      <c r="AO1029" t="s">
        <v>1834</v>
      </c>
      <c r="AP1029">
        <v>0</v>
      </c>
      <c r="AQ1029" s="388">
        <v>44469</v>
      </c>
      <c r="AS1029" t="s">
        <v>3186</v>
      </c>
      <c r="AT1029" s="388">
        <v>44473</v>
      </c>
      <c r="AU1029" t="s">
        <v>1756</v>
      </c>
      <c r="AV1029" t="s">
        <v>1756</v>
      </c>
      <c r="AZ1029" t="s">
        <v>1756</v>
      </c>
      <c r="BA1029" t="s">
        <v>1767</v>
      </c>
      <c r="BB1029" t="s">
        <v>3602</v>
      </c>
      <c r="BC1029" t="s">
        <v>3603</v>
      </c>
      <c r="BD1029" t="s">
        <v>826</v>
      </c>
      <c r="BE1029" t="s">
        <v>1756</v>
      </c>
      <c r="BF1029" t="s">
        <v>826</v>
      </c>
    </row>
    <row r="1030" spans="1:58">
      <c r="A1030" t="s">
        <v>829</v>
      </c>
      <c r="B1030">
        <v>6</v>
      </c>
      <c r="C1030">
        <v>0</v>
      </c>
      <c r="D1030">
        <v>10026</v>
      </c>
      <c r="E1030" t="s">
        <v>3599</v>
      </c>
      <c r="F1030">
        <v>53510602</v>
      </c>
      <c r="G1030" t="s">
        <v>2041</v>
      </c>
      <c r="H1030">
        <v>0</v>
      </c>
      <c r="I1030" t="s">
        <v>518</v>
      </c>
      <c r="J1030">
        <v>95</v>
      </c>
      <c r="K1030">
        <v>12</v>
      </c>
      <c r="L1030" t="s">
        <v>1771</v>
      </c>
      <c r="M1030" t="s">
        <v>1756</v>
      </c>
      <c r="N1030" t="s">
        <v>1756</v>
      </c>
      <c r="O1030" t="s">
        <v>2059</v>
      </c>
      <c r="P1030" t="s">
        <v>1757</v>
      </c>
      <c r="Q1030" s="387">
        <v>1140</v>
      </c>
      <c r="R1030">
        <v>148.20000000000002</v>
      </c>
      <c r="S1030">
        <v>1288.1999999999998</v>
      </c>
      <c r="T1030" s="388">
        <v>44463</v>
      </c>
      <c r="U1030">
        <v>0</v>
      </c>
      <c r="V1030" t="s">
        <v>832</v>
      </c>
      <c r="W1030" s="388">
        <v>44477</v>
      </c>
      <c r="X1030">
        <v>164</v>
      </c>
      <c r="Y1030">
        <v>0</v>
      </c>
      <c r="Z1030">
        <v>0</v>
      </c>
      <c r="AA1030" t="s">
        <v>1758</v>
      </c>
      <c r="AB1030" t="s">
        <v>826</v>
      </c>
      <c r="AD1030" t="s">
        <v>2045</v>
      </c>
      <c r="AE1030" t="s">
        <v>2046</v>
      </c>
      <c r="AI1030" t="s">
        <v>1761</v>
      </c>
      <c r="AL1030" t="s">
        <v>3276</v>
      </c>
      <c r="AM1030">
        <v>6</v>
      </c>
      <c r="AN1030" t="s">
        <v>1833</v>
      </c>
      <c r="AO1030" t="s">
        <v>1834</v>
      </c>
      <c r="AP1030">
        <v>0</v>
      </c>
      <c r="AQ1030" s="388">
        <v>44469</v>
      </c>
      <c r="AS1030" t="s">
        <v>3186</v>
      </c>
      <c r="AT1030" s="388">
        <v>44473</v>
      </c>
      <c r="AU1030" t="s">
        <v>1756</v>
      </c>
      <c r="AV1030" t="s">
        <v>1756</v>
      </c>
      <c r="AZ1030" t="s">
        <v>1756</v>
      </c>
      <c r="BA1030" t="s">
        <v>1767</v>
      </c>
      <c r="BB1030" t="s">
        <v>3604</v>
      </c>
      <c r="BC1030" t="s">
        <v>3605</v>
      </c>
      <c r="BD1030" t="s">
        <v>826</v>
      </c>
      <c r="BE1030" t="s">
        <v>1756</v>
      </c>
      <c r="BF1030" t="s">
        <v>826</v>
      </c>
    </row>
    <row r="1031" spans="1:58">
      <c r="A1031" t="s">
        <v>829</v>
      </c>
      <c r="B1031">
        <v>6</v>
      </c>
      <c r="C1031">
        <v>0</v>
      </c>
      <c r="D1031">
        <v>10026</v>
      </c>
      <c r="E1031" t="s">
        <v>3599</v>
      </c>
      <c r="F1031">
        <v>53510602</v>
      </c>
      <c r="G1031" t="s">
        <v>2041</v>
      </c>
      <c r="H1031">
        <v>0</v>
      </c>
      <c r="I1031" t="s">
        <v>2062</v>
      </c>
      <c r="J1031">
        <v>138.05000000000001</v>
      </c>
      <c r="K1031">
        <v>11</v>
      </c>
      <c r="L1031" t="s">
        <v>2063</v>
      </c>
      <c r="M1031" t="s">
        <v>2064</v>
      </c>
      <c r="N1031" t="s">
        <v>1757</v>
      </c>
      <c r="O1031" t="s">
        <v>1756</v>
      </c>
      <c r="P1031" t="s">
        <v>1756</v>
      </c>
      <c r="Q1031" s="387">
        <v>1518.55</v>
      </c>
      <c r="R1031">
        <v>197.41149999999999</v>
      </c>
      <c r="S1031">
        <v>1715.9614999999999</v>
      </c>
      <c r="T1031" s="388">
        <v>44463</v>
      </c>
      <c r="U1031">
        <v>0</v>
      </c>
      <c r="V1031" t="s">
        <v>832</v>
      </c>
      <c r="W1031" s="388">
        <v>44477</v>
      </c>
      <c r="X1031">
        <v>164</v>
      </c>
      <c r="Y1031">
        <v>0</v>
      </c>
      <c r="Z1031">
        <v>0</v>
      </c>
      <c r="AA1031" t="s">
        <v>1758</v>
      </c>
      <c r="AB1031" t="s">
        <v>826</v>
      </c>
      <c r="AD1031" t="s">
        <v>2045</v>
      </c>
      <c r="AE1031" t="s">
        <v>2046</v>
      </c>
      <c r="AI1031" t="s">
        <v>1761</v>
      </c>
      <c r="AL1031" t="s">
        <v>3276</v>
      </c>
      <c r="AM1031">
        <v>6</v>
      </c>
      <c r="AN1031" t="s">
        <v>1833</v>
      </c>
      <c r="AO1031" t="s">
        <v>1834</v>
      </c>
      <c r="AP1031">
        <v>0</v>
      </c>
      <c r="AQ1031" s="388">
        <v>44469</v>
      </c>
      <c r="AS1031" t="s">
        <v>3186</v>
      </c>
      <c r="AT1031" s="388">
        <v>44473</v>
      </c>
      <c r="AU1031" t="s">
        <v>1756</v>
      </c>
      <c r="AV1031" t="s">
        <v>1756</v>
      </c>
      <c r="AZ1031" t="s">
        <v>1756</v>
      </c>
      <c r="BA1031" t="s">
        <v>1767</v>
      </c>
      <c r="BB1031" t="s">
        <v>3606</v>
      </c>
      <c r="BC1031" t="s">
        <v>3607</v>
      </c>
      <c r="BD1031" t="s">
        <v>826</v>
      </c>
      <c r="BE1031" t="s">
        <v>1756</v>
      </c>
      <c r="BF1031" t="s">
        <v>826</v>
      </c>
    </row>
    <row r="1032" spans="1:58">
      <c r="A1032" t="s">
        <v>829</v>
      </c>
      <c r="B1032">
        <v>6</v>
      </c>
      <c r="C1032">
        <v>0</v>
      </c>
      <c r="D1032">
        <v>10026</v>
      </c>
      <c r="E1032" t="s">
        <v>3599</v>
      </c>
      <c r="F1032">
        <v>53510602</v>
      </c>
      <c r="G1032" t="s">
        <v>2041</v>
      </c>
      <c r="H1032">
        <v>0</v>
      </c>
      <c r="I1032" t="s">
        <v>2073</v>
      </c>
      <c r="J1032">
        <v>243.75</v>
      </c>
      <c r="K1032">
        <v>3</v>
      </c>
      <c r="L1032" t="s">
        <v>1755</v>
      </c>
      <c r="M1032" t="s">
        <v>2074</v>
      </c>
      <c r="N1032" t="s">
        <v>1757</v>
      </c>
      <c r="O1032" t="s">
        <v>1756</v>
      </c>
      <c r="P1032" t="s">
        <v>1756</v>
      </c>
      <c r="Q1032" s="387">
        <v>731.25</v>
      </c>
      <c r="R1032">
        <v>95.0625</v>
      </c>
      <c r="S1032">
        <v>826.31249999999989</v>
      </c>
      <c r="T1032" s="388">
        <v>44463</v>
      </c>
      <c r="U1032">
        <v>0</v>
      </c>
      <c r="V1032" t="s">
        <v>832</v>
      </c>
      <c r="W1032" s="388">
        <v>44477</v>
      </c>
      <c r="X1032">
        <v>164</v>
      </c>
      <c r="Y1032">
        <v>0</v>
      </c>
      <c r="Z1032">
        <v>0</v>
      </c>
      <c r="AA1032" t="s">
        <v>1758</v>
      </c>
      <c r="AB1032" t="s">
        <v>826</v>
      </c>
      <c r="AD1032" t="s">
        <v>2045</v>
      </c>
      <c r="AE1032" t="s">
        <v>2046</v>
      </c>
      <c r="AI1032" t="s">
        <v>1761</v>
      </c>
      <c r="AL1032" t="s">
        <v>3276</v>
      </c>
      <c r="AM1032">
        <v>6</v>
      </c>
      <c r="AN1032" t="s">
        <v>1833</v>
      </c>
      <c r="AO1032" t="s">
        <v>1834</v>
      </c>
      <c r="AP1032">
        <v>0</v>
      </c>
      <c r="AQ1032" s="388">
        <v>44469</v>
      </c>
      <c r="AS1032" t="s">
        <v>3186</v>
      </c>
      <c r="AT1032" s="388">
        <v>44473</v>
      </c>
      <c r="AU1032" t="s">
        <v>1756</v>
      </c>
      <c r="AV1032" t="s">
        <v>1756</v>
      </c>
      <c r="AZ1032" t="s">
        <v>1756</v>
      </c>
      <c r="BA1032" t="s">
        <v>1767</v>
      </c>
      <c r="BB1032" t="s">
        <v>3608</v>
      </c>
      <c r="BC1032" t="s">
        <v>3609</v>
      </c>
      <c r="BD1032" t="s">
        <v>826</v>
      </c>
      <c r="BE1032" t="s">
        <v>1756</v>
      </c>
      <c r="BF1032" t="s">
        <v>826</v>
      </c>
    </row>
    <row r="1033" spans="1:58">
      <c r="A1033" t="s">
        <v>829</v>
      </c>
      <c r="B1033">
        <v>6</v>
      </c>
      <c r="C1033">
        <v>0</v>
      </c>
      <c r="D1033">
        <v>10026</v>
      </c>
      <c r="E1033" t="s">
        <v>3599</v>
      </c>
      <c r="F1033">
        <v>53510602</v>
      </c>
      <c r="G1033" t="s">
        <v>2041</v>
      </c>
      <c r="H1033">
        <v>0</v>
      </c>
      <c r="I1033" t="s">
        <v>2079</v>
      </c>
      <c r="J1033">
        <v>63.38</v>
      </c>
      <c r="K1033">
        <v>11</v>
      </c>
      <c r="L1033" t="s">
        <v>1771</v>
      </c>
      <c r="M1033" t="s">
        <v>2080</v>
      </c>
      <c r="N1033" t="s">
        <v>1757</v>
      </c>
      <c r="O1033" t="s">
        <v>1756</v>
      </c>
      <c r="P1033" t="s">
        <v>1756</v>
      </c>
      <c r="Q1033" s="387">
        <v>697.18</v>
      </c>
      <c r="R1033">
        <v>90.633399999999995</v>
      </c>
      <c r="S1033">
        <v>787.81339999999989</v>
      </c>
      <c r="T1033" s="388">
        <v>44463</v>
      </c>
      <c r="U1033">
        <v>0</v>
      </c>
      <c r="V1033" t="s">
        <v>832</v>
      </c>
      <c r="W1033" s="388">
        <v>44477</v>
      </c>
      <c r="X1033">
        <v>164</v>
      </c>
      <c r="Y1033">
        <v>0</v>
      </c>
      <c r="Z1033">
        <v>0</v>
      </c>
      <c r="AA1033" t="s">
        <v>1758</v>
      </c>
      <c r="AB1033" t="s">
        <v>826</v>
      </c>
      <c r="AD1033" t="s">
        <v>2045</v>
      </c>
      <c r="AE1033" t="s">
        <v>2046</v>
      </c>
      <c r="AI1033" t="s">
        <v>1761</v>
      </c>
      <c r="AL1033" t="s">
        <v>3276</v>
      </c>
      <c r="AM1033">
        <v>6</v>
      </c>
      <c r="AN1033" t="s">
        <v>1833</v>
      </c>
      <c r="AO1033" t="s">
        <v>1834</v>
      </c>
      <c r="AP1033">
        <v>0</v>
      </c>
      <c r="AQ1033" s="388">
        <v>44469</v>
      </c>
      <c r="AS1033" t="s">
        <v>3186</v>
      </c>
      <c r="AT1033" s="388">
        <v>44473</v>
      </c>
      <c r="AU1033" t="s">
        <v>1756</v>
      </c>
      <c r="AV1033" t="s">
        <v>1756</v>
      </c>
      <c r="AZ1033" t="s">
        <v>1756</v>
      </c>
      <c r="BA1033" t="s">
        <v>1767</v>
      </c>
      <c r="BB1033" t="s">
        <v>3610</v>
      </c>
      <c r="BC1033" t="s">
        <v>3611</v>
      </c>
      <c r="BD1033" t="s">
        <v>826</v>
      </c>
      <c r="BE1033" t="s">
        <v>1756</v>
      </c>
      <c r="BF1033" t="s">
        <v>826</v>
      </c>
    </row>
    <row r="1034" spans="1:58">
      <c r="A1034" t="s">
        <v>829</v>
      </c>
      <c r="B1034">
        <v>6</v>
      </c>
      <c r="C1034">
        <v>0</v>
      </c>
      <c r="D1034">
        <v>10026</v>
      </c>
      <c r="E1034" t="s">
        <v>3599</v>
      </c>
      <c r="F1034">
        <v>53510602</v>
      </c>
      <c r="G1034" t="s">
        <v>2041</v>
      </c>
      <c r="H1034">
        <v>0</v>
      </c>
      <c r="I1034" t="s">
        <v>2089</v>
      </c>
      <c r="J1034">
        <v>146.96</v>
      </c>
      <c r="K1034">
        <v>22</v>
      </c>
      <c r="L1034" t="s">
        <v>2063</v>
      </c>
      <c r="M1034" t="s">
        <v>2090</v>
      </c>
      <c r="N1034" t="s">
        <v>1757</v>
      </c>
      <c r="O1034" t="s">
        <v>1756</v>
      </c>
      <c r="P1034" t="s">
        <v>1756</v>
      </c>
      <c r="Q1034" s="387">
        <v>3233.12</v>
      </c>
      <c r="R1034">
        <v>420.30560000000003</v>
      </c>
      <c r="S1034">
        <v>3653.4255999999996</v>
      </c>
      <c r="T1034" s="388">
        <v>44463</v>
      </c>
      <c r="U1034">
        <v>0</v>
      </c>
      <c r="V1034" t="s">
        <v>832</v>
      </c>
      <c r="W1034" s="388">
        <v>44477</v>
      </c>
      <c r="X1034">
        <v>164</v>
      </c>
      <c r="Y1034">
        <v>0</v>
      </c>
      <c r="Z1034">
        <v>0</v>
      </c>
      <c r="AA1034" t="s">
        <v>1758</v>
      </c>
      <c r="AB1034" t="s">
        <v>826</v>
      </c>
      <c r="AD1034" t="s">
        <v>2045</v>
      </c>
      <c r="AE1034" t="s">
        <v>2046</v>
      </c>
      <c r="AI1034" t="s">
        <v>1761</v>
      </c>
      <c r="AL1034" t="s">
        <v>3276</v>
      </c>
      <c r="AM1034">
        <v>6</v>
      </c>
      <c r="AN1034" t="s">
        <v>1833</v>
      </c>
      <c r="AO1034" t="s">
        <v>1834</v>
      </c>
      <c r="AP1034">
        <v>0</v>
      </c>
      <c r="AQ1034" s="388">
        <v>44469</v>
      </c>
      <c r="AS1034" t="s">
        <v>3186</v>
      </c>
      <c r="AT1034" s="388">
        <v>44473</v>
      </c>
      <c r="AU1034" t="s">
        <v>1756</v>
      </c>
      <c r="AV1034" t="s">
        <v>1756</v>
      </c>
      <c r="AZ1034" t="s">
        <v>1756</v>
      </c>
      <c r="BA1034" t="s">
        <v>1767</v>
      </c>
      <c r="BB1034" t="s">
        <v>3612</v>
      </c>
      <c r="BC1034" t="s">
        <v>3613</v>
      </c>
      <c r="BD1034" t="s">
        <v>826</v>
      </c>
      <c r="BE1034" t="s">
        <v>1756</v>
      </c>
      <c r="BF1034" t="s">
        <v>826</v>
      </c>
    </row>
    <row r="1035" spans="1:58">
      <c r="A1035" t="s">
        <v>829</v>
      </c>
      <c r="B1035">
        <v>6</v>
      </c>
      <c r="C1035">
        <v>0</v>
      </c>
      <c r="D1035">
        <v>10026</v>
      </c>
      <c r="E1035" t="s">
        <v>3599</v>
      </c>
      <c r="F1035">
        <v>53510602</v>
      </c>
      <c r="G1035" t="s">
        <v>2041</v>
      </c>
      <c r="H1035">
        <v>0</v>
      </c>
      <c r="I1035" t="s">
        <v>2095</v>
      </c>
      <c r="J1035">
        <v>138.44999999999999</v>
      </c>
      <c r="K1035">
        <v>11</v>
      </c>
      <c r="L1035" t="s">
        <v>2063</v>
      </c>
      <c r="M1035" t="s">
        <v>2096</v>
      </c>
      <c r="N1035" t="s">
        <v>1757</v>
      </c>
      <c r="O1035" t="s">
        <v>1756</v>
      </c>
      <c r="P1035" t="s">
        <v>1756</v>
      </c>
      <c r="Q1035" s="387">
        <v>1522.95</v>
      </c>
      <c r="R1035">
        <v>197.98350000000002</v>
      </c>
      <c r="S1035">
        <v>1720.9334999999999</v>
      </c>
      <c r="T1035" s="388">
        <v>44463</v>
      </c>
      <c r="U1035">
        <v>0</v>
      </c>
      <c r="V1035" t="s">
        <v>832</v>
      </c>
      <c r="W1035" s="388">
        <v>44477</v>
      </c>
      <c r="X1035">
        <v>164</v>
      </c>
      <c r="Y1035">
        <v>0</v>
      </c>
      <c r="Z1035">
        <v>0</v>
      </c>
      <c r="AA1035" t="s">
        <v>1758</v>
      </c>
      <c r="AB1035" t="s">
        <v>826</v>
      </c>
      <c r="AD1035" t="s">
        <v>2045</v>
      </c>
      <c r="AE1035" t="s">
        <v>2046</v>
      </c>
      <c r="AI1035" t="s">
        <v>1761</v>
      </c>
      <c r="AL1035" t="s">
        <v>3276</v>
      </c>
      <c r="AM1035">
        <v>6</v>
      </c>
      <c r="AN1035" t="s">
        <v>1833</v>
      </c>
      <c r="AO1035" t="s">
        <v>1834</v>
      </c>
      <c r="AP1035">
        <v>0</v>
      </c>
      <c r="AQ1035" s="388">
        <v>44469</v>
      </c>
      <c r="AS1035" t="s">
        <v>3186</v>
      </c>
      <c r="AT1035" s="388">
        <v>44473</v>
      </c>
      <c r="AU1035" t="s">
        <v>1756</v>
      </c>
      <c r="AV1035" t="s">
        <v>1756</v>
      </c>
      <c r="AZ1035" t="s">
        <v>1756</v>
      </c>
      <c r="BA1035" t="s">
        <v>1767</v>
      </c>
      <c r="BB1035" t="s">
        <v>3614</v>
      </c>
      <c r="BC1035" t="s">
        <v>3615</v>
      </c>
      <c r="BD1035" t="s">
        <v>826</v>
      </c>
      <c r="BE1035" t="s">
        <v>1756</v>
      </c>
      <c r="BF1035" t="s">
        <v>826</v>
      </c>
    </row>
    <row r="1036" spans="1:58">
      <c r="A1036" t="s">
        <v>829</v>
      </c>
      <c r="B1036">
        <v>6</v>
      </c>
      <c r="C1036">
        <v>0</v>
      </c>
      <c r="D1036">
        <v>10010</v>
      </c>
      <c r="E1036" t="s">
        <v>3616</v>
      </c>
      <c r="F1036">
        <v>53510602</v>
      </c>
      <c r="G1036" t="s">
        <v>2041</v>
      </c>
      <c r="H1036">
        <v>0</v>
      </c>
      <c r="I1036" t="s">
        <v>2052</v>
      </c>
      <c r="J1036">
        <v>75</v>
      </c>
      <c r="K1036">
        <v>48</v>
      </c>
      <c r="L1036" t="s">
        <v>1771</v>
      </c>
      <c r="M1036" t="s">
        <v>1756</v>
      </c>
      <c r="N1036" t="s">
        <v>1756</v>
      </c>
      <c r="O1036" t="s">
        <v>2053</v>
      </c>
      <c r="P1036" t="s">
        <v>1757</v>
      </c>
      <c r="Q1036" s="387">
        <v>3600</v>
      </c>
      <c r="R1036">
        <v>468</v>
      </c>
      <c r="S1036">
        <v>4067.9999999999995</v>
      </c>
      <c r="T1036" s="388">
        <v>44462</v>
      </c>
      <c r="U1036">
        <v>0</v>
      </c>
      <c r="V1036" t="s">
        <v>832</v>
      </c>
      <c r="W1036" s="388">
        <v>44477</v>
      </c>
      <c r="X1036">
        <v>164</v>
      </c>
      <c r="Y1036">
        <v>0</v>
      </c>
      <c r="Z1036">
        <v>0</v>
      </c>
      <c r="AA1036" t="s">
        <v>1758</v>
      </c>
      <c r="AB1036" t="s">
        <v>826</v>
      </c>
      <c r="AD1036" t="s">
        <v>2045</v>
      </c>
      <c r="AE1036" t="s">
        <v>2046</v>
      </c>
      <c r="AI1036" t="s">
        <v>1761</v>
      </c>
      <c r="AL1036" t="s">
        <v>3112</v>
      </c>
      <c r="AM1036">
        <v>6</v>
      </c>
      <c r="AN1036" t="s">
        <v>3113</v>
      </c>
      <c r="AO1036" t="s">
        <v>3114</v>
      </c>
      <c r="AP1036">
        <v>0</v>
      </c>
      <c r="AQ1036" s="388">
        <v>44469</v>
      </c>
      <c r="AS1036" t="s">
        <v>3186</v>
      </c>
      <c r="AT1036" s="388">
        <v>44473</v>
      </c>
      <c r="AU1036" t="s">
        <v>1756</v>
      </c>
      <c r="AV1036" t="s">
        <v>1756</v>
      </c>
      <c r="AZ1036" t="s">
        <v>1756</v>
      </c>
      <c r="BA1036" t="s">
        <v>1767</v>
      </c>
      <c r="BB1036" t="s">
        <v>3617</v>
      </c>
      <c r="BC1036" t="s">
        <v>3618</v>
      </c>
      <c r="BD1036" t="s">
        <v>826</v>
      </c>
      <c r="BE1036" t="s">
        <v>1756</v>
      </c>
      <c r="BF1036" t="s">
        <v>826</v>
      </c>
    </row>
    <row r="1037" spans="1:58">
      <c r="A1037" t="s">
        <v>829</v>
      </c>
      <c r="B1037">
        <v>6</v>
      </c>
      <c r="C1037">
        <v>0</v>
      </c>
      <c r="D1037">
        <v>10010</v>
      </c>
      <c r="E1037" t="s">
        <v>3616</v>
      </c>
      <c r="F1037">
        <v>53510602</v>
      </c>
      <c r="G1037" t="s">
        <v>2041</v>
      </c>
      <c r="H1037">
        <v>0</v>
      </c>
      <c r="I1037" t="s">
        <v>2056</v>
      </c>
      <c r="J1037">
        <v>210</v>
      </c>
      <c r="K1037">
        <v>4</v>
      </c>
      <c r="L1037" t="s">
        <v>1755</v>
      </c>
      <c r="M1037" t="s">
        <v>1756</v>
      </c>
      <c r="N1037" t="s">
        <v>1756</v>
      </c>
      <c r="P1037" t="s">
        <v>1757</v>
      </c>
      <c r="Q1037" s="387">
        <v>840</v>
      </c>
      <c r="R1037">
        <v>109.2</v>
      </c>
      <c r="S1037">
        <v>949.19999999999993</v>
      </c>
      <c r="T1037" s="388">
        <v>44462</v>
      </c>
      <c r="U1037">
        <v>0</v>
      </c>
      <c r="V1037" t="s">
        <v>832</v>
      </c>
      <c r="W1037" s="388">
        <v>44477</v>
      </c>
      <c r="X1037">
        <v>164</v>
      </c>
      <c r="Y1037">
        <v>0</v>
      </c>
      <c r="Z1037">
        <v>0</v>
      </c>
      <c r="AA1037" t="s">
        <v>1758</v>
      </c>
      <c r="AB1037" t="s">
        <v>826</v>
      </c>
      <c r="AD1037" t="s">
        <v>2045</v>
      </c>
      <c r="AE1037" t="s">
        <v>2046</v>
      </c>
      <c r="AI1037" t="s">
        <v>1761</v>
      </c>
      <c r="AL1037" t="s">
        <v>3112</v>
      </c>
      <c r="AM1037">
        <v>6</v>
      </c>
      <c r="AN1037" t="s">
        <v>3113</v>
      </c>
      <c r="AO1037" t="s">
        <v>3114</v>
      </c>
      <c r="AP1037">
        <v>0</v>
      </c>
      <c r="AQ1037" s="388">
        <v>44469</v>
      </c>
      <c r="AS1037" t="s">
        <v>3186</v>
      </c>
      <c r="AT1037" s="388">
        <v>44473</v>
      </c>
      <c r="AU1037" t="s">
        <v>1756</v>
      </c>
      <c r="AV1037" t="s">
        <v>1756</v>
      </c>
      <c r="AZ1037" t="s">
        <v>1756</v>
      </c>
      <c r="BA1037" t="s">
        <v>1767</v>
      </c>
      <c r="BB1037" t="s">
        <v>3619</v>
      </c>
      <c r="BC1037" t="s">
        <v>3620</v>
      </c>
      <c r="BD1037" t="s">
        <v>826</v>
      </c>
      <c r="BE1037" t="s">
        <v>1756</v>
      </c>
      <c r="BF1037" t="s">
        <v>826</v>
      </c>
    </row>
    <row r="1038" spans="1:58">
      <c r="A1038" t="s">
        <v>829</v>
      </c>
      <c r="B1038">
        <v>6</v>
      </c>
      <c r="C1038">
        <v>0</v>
      </c>
      <c r="D1038">
        <v>10010</v>
      </c>
      <c r="E1038" t="s">
        <v>3616</v>
      </c>
      <c r="F1038">
        <v>53510602</v>
      </c>
      <c r="G1038" t="s">
        <v>2041</v>
      </c>
      <c r="H1038">
        <v>0</v>
      </c>
      <c r="I1038" t="s">
        <v>2073</v>
      </c>
      <c r="J1038">
        <v>243.75</v>
      </c>
      <c r="K1038">
        <v>2</v>
      </c>
      <c r="L1038" t="s">
        <v>1755</v>
      </c>
      <c r="M1038" t="s">
        <v>2074</v>
      </c>
      <c r="N1038" t="s">
        <v>1757</v>
      </c>
      <c r="O1038" t="s">
        <v>1756</v>
      </c>
      <c r="P1038" t="s">
        <v>1756</v>
      </c>
      <c r="Q1038" s="387">
        <v>487.5</v>
      </c>
      <c r="R1038">
        <v>63.375</v>
      </c>
      <c r="S1038">
        <v>550.875</v>
      </c>
      <c r="T1038" s="388">
        <v>44462</v>
      </c>
      <c r="U1038">
        <v>0</v>
      </c>
      <c r="V1038" t="s">
        <v>832</v>
      </c>
      <c r="W1038" s="388">
        <v>44477</v>
      </c>
      <c r="X1038">
        <v>164</v>
      </c>
      <c r="Y1038">
        <v>0</v>
      </c>
      <c r="Z1038">
        <v>0</v>
      </c>
      <c r="AA1038" t="s">
        <v>1758</v>
      </c>
      <c r="AB1038" t="s">
        <v>826</v>
      </c>
      <c r="AD1038" t="s">
        <v>2045</v>
      </c>
      <c r="AE1038" t="s">
        <v>2046</v>
      </c>
      <c r="AI1038" t="s">
        <v>1761</v>
      </c>
      <c r="AL1038" t="s">
        <v>3112</v>
      </c>
      <c r="AM1038">
        <v>6</v>
      </c>
      <c r="AN1038" t="s">
        <v>3113</v>
      </c>
      <c r="AO1038" t="s">
        <v>3114</v>
      </c>
      <c r="AP1038">
        <v>0</v>
      </c>
      <c r="AQ1038" s="388">
        <v>44469</v>
      </c>
      <c r="AS1038" t="s">
        <v>3186</v>
      </c>
      <c r="AT1038" s="388">
        <v>44473</v>
      </c>
      <c r="AU1038" t="s">
        <v>1756</v>
      </c>
      <c r="AV1038" t="s">
        <v>1756</v>
      </c>
      <c r="AZ1038" t="s">
        <v>1756</v>
      </c>
      <c r="BA1038" t="s">
        <v>1767</v>
      </c>
      <c r="BB1038" t="s">
        <v>3621</v>
      </c>
      <c r="BC1038" t="s">
        <v>3622</v>
      </c>
      <c r="BD1038" t="s">
        <v>826</v>
      </c>
      <c r="BE1038" t="s">
        <v>1756</v>
      </c>
      <c r="BF1038" t="s">
        <v>826</v>
      </c>
    </row>
    <row r="1039" spans="1:58">
      <c r="A1039" t="s">
        <v>829</v>
      </c>
      <c r="B1039">
        <v>6</v>
      </c>
      <c r="C1039">
        <v>0</v>
      </c>
      <c r="D1039">
        <v>10010</v>
      </c>
      <c r="E1039" t="s">
        <v>3616</v>
      </c>
      <c r="F1039">
        <v>53510602</v>
      </c>
      <c r="G1039" t="s">
        <v>2041</v>
      </c>
      <c r="H1039">
        <v>0</v>
      </c>
      <c r="I1039" t="s">
        <v>2083</v>
      </c>
      <c r="J1039">
        <v>12.21</v>
      </c>
      <c r="K1039">
        <v>11</v>
      </c>
      <c r="L1039" t="s">
        <v>1771</v>
      </c>
      <c r="M1039" t="s">
        <v>2084</v>
      </c>
      <c r="N1039" t="s">
        <v>1757</v>
      </c>
      <c r="O1039" t="s">
        <v>1756</v>
      </c>
      <c r="P1039" t="s">
        <v>1756</v>
      </c>
      <c r="Q1039" s="387">
        <v>134.31</v>
      </c>
      <c r="R1039">
        <v>17.4603</v>
      </c>
      <c r="S1039">
        <v>151.77029999999999</v>
      </c>
      <c r="T1039" s="388">
        <v>44462</v>
      </c>
      <c r="U1039">
        <v>0</v>
      </c>
      <c r="V1039" t="s">
        <v>832</v>
      </c>
      <c r="W1039" s="388">
        <v>44477</v>
      </c>
      <c r="X1039">
        <v>164</v>
      </c>
      <c r="Y1039">
        <v>0</v>
      </c>
      <c r="Z1039">
        <v>0</v>
      </c>
      <c r="AA1039" t="s">
        <v>1758</v>
      </c>
      <c r="AB1039" t="s">
        <v>826</v>
      </c>
      <c r="AD1039" t="s">
        <v>2045</v>
      </c>
      <c r="AE1039" t="s">
        <v>2046</v>
      </c>
      <c r="AI1039" t="s">
        <v>1761</v>
      </c>
      <c r="AL1039" t="s">
        <v>3112</v>
      </c>
      <c r="AM1039">
        <v>6</v>
      </c>
      <c r="AN1039" t="s">
        <v>3113</v>
      </c>
      <c r="AO1039" t="s">
        <v>3114</v>
      </c>
      <c r="AP1039">
        <v>0</v>
      </c>
      <c r="AQ1039" s="388">
        <v>44469</v>
      </c>
      <c r="AS1039" t="s">
        <v>3186</v>
      </c>
      <c r="AT1039" s="388">
        <v>44473</v>
      </c>
      <c r="AU1039" t="s">
        <v>1756</v>
      </c>
      <c r="AV1039" t="s">
        <v>1756</v>
      </c>
      <c r="AZ1039" t="s">
        <v>1756</v>
      </c>
      <c r="BA1039" t="s">
        <v>1767</v>
      </c>
      <c r="BB1039" t="s">
        <v>3623</v>
      </c>
      <c r="BC1039" t="s">
        <v>3624</v>
      </c>
      <c r="BD1039" t="s">
        <v>826</v>
      </c>
      <c r="BE1039" t="s">
        <v>1756</v>
      </c>
      <c r="BF1039" t="s">
        <v>826</v>
      </c>
    </row>
    <row r="1040" spans="1:58">
      <c r="A1040" t="s">
        <v>829</v>
      </c>
      <c r="B1040">
        <v>6</v>
      </c>
      <c r="C1040">
        <v>0</v>
      </c>
      <c r="D1040">
        <v>10010</v>
      </c>
      <c r="E1040" t="s">
        <v>3616</v>
      </c>
      <c r="F1040">
        <v>53510602</v>
      </c>
      <c r="G1040" t="s">
        <v>2041</v>
      </c>
      <c r="H1040">
        <v>0</v>
      </c>
      <c r="I1040" t="s">
        <v>2095</v>
      </c>
      <c r="J1040">
        <v>138.44999999999999</v>
      </c>
      <c r="K1040">
        <v>22</v>
      </c>
      <c r="L1040" t="s">
        <v>2063</v>
      </c>
      <c r="M1040" t="s">
        <v>2096</v>
      </c>
      <c r="N1040" t="s">
        <v>1757</v>
      </c>
      <c r="O1040" t="s">
        <v>1756</v>
      </c>
      <c r="P1040" t="s">
        <v>1756</v>
      </c>
      <c r="Q1040" s="387">
        <v>3045.9</v>
      </c>
      <c r="R1040">
        <v>395.96700000000004</v>
      </c>
      <c r="S1040">
        <v>3441.8669999999997</v>
      </c>
      <c r="T1040" s="388">
        <v>44462</v>
      </c>
      <c r="U1040">
        <v>0</v>
      </c>
      <c r="V1040" t="s">
        <v>832</v>
      </c>
      <c r="W1040" s="388">
        <v>44477</v>
      </c>
      <c r="X1040">
        <v>164</v>
      </c>
      <c r="Y1040">
        <v>0</v>
      </c>
      <c r="Z1040">
        <v>0</v>
      </c>
      <c r="AA1040" t="s">
        <v>1758</v>
      </c>
      <c r="AB1040" t="s">
        <v>826</v>
      </c>
      <c r="AD1040" t="s">
        <v>2045</v>
      </c>
      <c r="AE1040" t="s">
        <v>2046</v>
      </c>
      <c r="AI1040" t="s">
        <v>1761</v>
      </c>
      <c r="AL1040" t="s">
        <v>3112</v>
      </c>
      <c r="AM1040">
        <v>6</v>
      </c>
      <c r="AN1040" t="s">
        <v>3113</v>
      </c>
      <c r="AO1040" t="s">
        <v>3114</v>
      </c>
      <c r="AP1040">
        <v>0</v>
      </c>
      <c r="AQ1040" s="388">
        <v>44469</v>
      </c>
      <c r="AS1040" t="s">
        <v>3186</v>
      </c>
      <c r="AT1040" s="388">
        <v>44473</v>
      </c>
      <c r="AU1040" t="s">
        <v>1756</v>
      </c>
      <c r="AV1040" t="s">
        <v>1756</v>
      </c>
      <c r="AZ1040" t="s">
        <v>1756</v>
      </c>
      <c r="BA1040" t="s">
        <v>1767</v>
      </c>
      <c r="BB1040" t="s">
        <v>3625</v>
      </c>
      <c r="BC1040" t="s">
        <v>3626</v>
      </c>
      <c r="BD1040" t="s">
        <v>826</v>
      </c>
      <c r="BE1040" t="s">
        <v>1756</v>
      </c>
      <c r="BF1040" t="s">
        <v>826</v>
      </c>
    </row>
    <row r="1041" spans="1:58">
      <c r="A1041" t="s">
        <v>829</v>
      </c>
      <c r="B1041">
        <v>6</v>
      </c>
      <c r="C1041">
        <v>0</v>
      </c>
      <c r="D1041">
        <v>10010</v>
      </c>
      <c r="E1041" t="s">
        <v>3616</v>
      </c>
      <c r="F1041">
        <v>53510602</v>
      </c>
      <c r="G1041" t="s">
        <v>2041</v>
      </c>
      <c r="H1041">
        <v>0</v>
      </c>
      <c r="I1041" t="s">
        <v>2247</v>
      </c>
      <c r="J1041">
        <v>131.47999999999999</v>
      </c>
      <c r="K1041">
        <v>11</v>
      </c>
      <c r="L1041" t="s">
        <v>2063</v>
      </c>
      <c r="M1041" t="s">
        <v>2248</v>
      </c>
      <c r="N1041" t="s">
        <v>1757</v>
      </c>
      <c r="O1041" t="s">
        <v>1756</v>
      </c>
      <c r="P1041" t="s">
        <v>1756</v>
      </c>
      <c r="Q1041" s="387">
        <v>1446.28</v>
      </c>
      <c r="R1041">
        <v>188.0164</v>
      </c>
      <c r="S1041">
        <v>1634.2963999999997</v>
      </c>
      <c r="T1041" s="388">
        <v>44462</v>
      </c>
      <c r="U1041">
        <v>0</v>
      </c>
      <c r="V1041" t="s">
        <v>832</v>
      </c>
      <c r="W1041" s="388">
        <v>44477</v>
      </c>
      <c r="X1041">
        <v>164</v>
      </c>
      <c r="Y1041">
        <v>0</v>
      </c>
      <c r="Z1041">
        <v>0</v>
      </c>
      <c r="AA1041" t="s">
        <v>1758</v>
      </c>
      <c r="AB1041" t="s">
        <v>826</v>
      </c>
      <c r="AD1041" t="s">
        <v>2045</v>
      </c>
      <c r="AE1041" t="s">
        <v>2046</v>
      </c>
      <c r="AI1041" t="s">
        <v>1761</v>
      </c>
      <c r="AL1041" t="s">
        <v>3112</v>
      </c>
      <c r="AM1041">
        <v>6</v>
      </c>
      <c r="AN1041" t="s">
        <v>3113</v>
      </c>
      <c r="AO1041" t="s">
        <v>3114</v>
      </c>
      <c r="AP1041">
        <v>0</v>
      </c>
      <c r="AQ1041" s="388">
        <v>44469</v>
      </c>
      <c r="AS1041" t="s">
        <v>3186</v>
      </c>
      <c r="AT1041" s="388">
        <v>44473</v>
      </c>
      <c r="AU1041" t="s">
        <v>1756</v>
      </c>
      <c r="AV1041" t="s">
        <v>1756</v>
      </c>
      <c r="AZ1041" t="s">
        <v>1756</v>
      </c>
      <c r="BA1041" t="s">
        <v>1767</v>
      </c>
      <c r="BB1041" t="s">
        <v>3627</v>
      </c>
      <c r="BC1041" t="s">
        <v>3628</v>
      </c>
      <c r="BD1041" t="s">
        <v>826</v>
      </c>
      <c r="BE1041" t="s">
        <v>1756</v>
      </c>
      <c r="BF1041" t="s">
        <v>826</v>
      </c>
    </row>
    <row r="1042" spans="1:58">
      <c r="A1042" t="s">
        <v>829</v>
      </c>
      <c r="B1042">
        <v>6</v>
      </c>
      <c r="C1042">
        <v>0</v>
      </c>
      <c r="D1042">
        <v>10009</v>
      </c>
      <c r="E1042" t="s">
        <v>3629</v>
      </c>
      <c r="F1042">
        <v>53510602</v>
      </c>
      <c r="G1042" t="s">
        <v>2041</v>
      </c>
      <c r="H1042">
        <v>0</v>
      </c>
      <c r="I1042" t="s">
        <v>2052</v>
      </c>
      <c r="J1042">
        <v>75</v>
      </c>
      <c r="K1042">
        <v>60</v>
      </c>
      <c r="L1042" t="s">
        <v>1771</v>
      </c>
      <c r="M1042" t="s">
        <v>1756</v>
      </c>
      <c r="N1042" t="s">
        <v>1756</v>
      </c>
      <c r="O1042" t="s">
        <v>2053</v>
      </c>
      <c r="P1042" t="s">
        <v>1757</v>
      </c>
      <c r="Q1042" s="387">
        <v>4500</v>
      </c>
      <c r="R1042">
        <v>585</v>
      </c>
      <c r="S1042">
        <v>5084.9999999999991</v>
      </c>
      <c r="T1042" s="388">
        <v>44462</v>
      </c>
      <c r="U1042">
        <v>0</v>
      </c>
      <c r="V1042" t="s">
        <v>832</v>
      </c>
      <c r="W1042" s="388">
        <v>44477</v>
      </c>
      <c r="X1042">
        <v>164</v>
      </c>
      <c r="Y1042">
        <v>0</v>
      </c>
      <c r="Z1042">
        <v>0</v>
      </c>
      <c r="AA1042" t="s">
        <v>1758</v>
      </c>
      <c r="AB1042" t="s">
        <v>826</v>
      </c>
      <c r="AD1042" t="s">
        <v>2045</v>
      </c>
      <c r="AE1042" t="s">
        <v>2046</v>
      </c>
      <c r="AI1042" t="s">
        <v>1761</v>
      </c>
      <c r="AL1042" t="s">
        <v>3132</v>
      </c>
      <c r="AM1042">
        <v>6</v>
      </c>
      <c r="AN1042" t="s">
        <v>3133</v>
      </c>
      <c r="AO1042" t="s">
        <v>2852</v>
      </c>
      <c r="AP1042">
        <v>0</v>
      </c>
      <c r="AQ1042" s="388">
        <v>44469</v>
      </c>
      <c r="AS1042" t="s">
        <v>3186</v>
      </c>
      <c r="AT1042" s="388">
        <v>44473</v>
      </c>
      <c r="AU1042" t="s">
        <v>1756</v>
      </c>
      <c r="AV1042" t="s">
        <v>1756</v>
      </c>
      <c r="AZ1042" t="s">
        <v>1756</v>
      </c>
      <c r="BA1042" t="s">
        <v>1767</v>
      </c>
      <c r="BB1042" t="s">
        <v>3630</v>
      </c>
      <c r="BC1042" t="s">
        <v>3631</v>
      </c>
      <c r="BD1042" t="s">
        <v>826</v>
      </c>
      <c r="BE1042" t="s">
        <v>1756</v>
      </c>
      <c r="BF1042" t="s">
        <v>826</v>
      </c>
    </row>
    <row r="1043" spans="1:58">
      <c r="A1043" t="s">
        <v>829</v>
      </c>
      <c r="B1043">
        <v>6</v>
      </c>
      <c r="C1043">
        <v>0</v>
      </c>
      <c r="D1043">
        <v>10009</v>
      </c>
      <c r="E1043" t="s">
        <v>3629</v>
      </c>
      <c r="F1043">
        <v>53510602</v>
      </c>
      <c r="G1043" t="s">
        <v>2041</v>
      </c>
      <c r="H1043">
        <v>0</v>
      </c>
      <c r="I1043" t="s">
        <v>2056</v>
      </c>
      <c r="J1043">
        <v>210</v>
      </c>
      <c r="K1043">
        <v>6</v>
      </c>
      <c r="L1043" t="s">
        <v>1755</v>
      </c>
      <c r="M1043" t="s">
        <v>1756</v>
      </c>
      <c r="N1043" t="s">
        <v>1756</v>
      </c>
      <c r="P1043" t="s">
        <v>1757</v>
      </c>
      <c r="Q1043" s="387">
        <v>1260</v>
      </c>
      <c r="R1043">
        <v>163.80000000000001</v>
      </c>
      <c r="S1043">
        <v>1423.8</v>
      </c>
      <c r="T1043" s="388">
        <v>44462</v>
      </c>
      <c r="U1043">
        <v>0</v>
      </c>
      <c r="V1043" t="s">
        <v>832</v>
      </c>
      <c r="W1043" s="388">
        <v>44477</v>
      </c>
      <c r="X1043">
        <v>164</v>
      </c>
      <c r="Y1043">
        <v>0</v>
      </c>
      <c r="Z1043">
        <v>0</v>
      </c>
      <c r="AA1043" t="s">
        <v>1758</v>
      </c>
      <c r="AB1043" t="s">
        <v>826</v>
      </c>
      <c r="AD1043" t="s">
        <v>2045</v>
      </c>
      <c r="AE1043" t="s">
        <v>2046</v>
      </c>
      <c r="AI1043" t="s">
        <v>1761</v>
      </c>
      <c r="AL1043" t="s">
        <v>3132</v>
      </c>
      <c r="AM1043">
        <v>6</v>
      </c>
      <c r="AN1043" t="s">
        <v>3133</v>
      </c>
      <c r="AO1043" t="s">
        <v>2852</v>
      </c>
      <c r="AP1043">
        <v>0</v>
      </c>
      <c r="AQ1043" s="388">
        <v>44469</v>
      </c>
      <c r="AS1043" t="s">
        <v>3186</v>
      </c>
      <c r="AT1043" s="388">
        <v>44473</v>
      </c>
      <c r="AU1043" t="s">
        <v>1756</v>
      </c>
      <c r="AV1043" t="s">
        <v>1756</v>
      </c>
      <c r="AZ1043" t="s">
        <v>1756</v>
      </c>
      <c r="BA1043" t="s">
        <v>1767</v>
      </c>
      <c r="BB1043" t="s">
        <v>3632</v>
      </c>
      <c r="BC1043" t="s">
        <v>3633</v>
      </c>
      <c r="BD1043" t="s">
        <v>826</v>
      </c>
      <c r="BE1043" t="s">
        <v>1756</v>
      </c>
      <c r="BF1043" t="s">
        <v>826</v>
      </c>
    </row>
    <row r="1044" spans="1:58">
      <c r="A1044" t="s">
        <v>829</v>
      </c>
      <c r="B1044">
        <v>6</v>
      </c>
      <c r="C1044">
        <v>0</v>
      </c>
      <c r="D1044">
        <v>10009</v>
      </c>
      <c r="E1044" t="s">
        <v>3629</v>
      </c>
      <c r="F1044">
        <v>53510602</v>
      </c>
      <c r="G1044" t="s">
        <v>2041</v>
      </c>
      <c r="H1044">
        <v>0</v>
      </c>
      <c r="I1044" t="s">
        <v>518</v>
      </c>
      <c r="J1044">
        <v>95</v>
      </c>
      <c r="K1044">
        <v>12</v>
      </c>
      <c r="L1044" t="s">
        <v>1771</v>
      </c>
      <c r="M1044" t="s">
        <v>1756</v>
      </c>
      <c r="N1044" t="s">
        <v>1756</v>
      </c>
      <c r="O1044" t="s">
        <v>2059</v>
      </c>
      <c r="P1044" t="s">
        <v>1757</v>
      </c>
      <c r="Q1044" s="387">
        <v>1140</v>
      </c>
      <c r="R1044">
        <v>148.20000000000002</v>
      </c>
      <c r="S1044">
        <v>1288.1999999999998</v>
      </c>
      <c r="T1044" s="388">
        <v>44462</v>
      </c>
      <c r="U1044">
        <v>0</v>
      </c>
      <c r="V1044" t="s">
        <v>832</v>
      </c>
      <c r="W1044" s="388">
        <v>44477</v>
      </c>
      <c r="X1044">
        <v>164</v>
      </c>
      <c r="Y1044">
        <v>0</v>
      </c>
      <c r="Z1044">
        <v>0</v>
      </c>
      <c r="AA1044" t="s">
        <v>1758</v>
      </c>
      <c r="AB1044" t="s">
        <v>826</v>
      </c>
      <c r="AD1044" t="s">
        <v>2045</v>
      </c>
      <c r="AE1044" t="s">
        <v>2046</v>
      </c>
      <c r="AI1044" t="s">
        <v>1761</v>
      </c>
      <c r="AL1044" t="s">
        <v>3132</v>
      </c>
      <c r="AM1044">
        <v>6</v>
      </c>
      <c r="AN1044" t="s">
        <v>3133</v>
      </c>
      <c r="AO1044" t="s">
        <v>2852</v>
      </c>
      <c r="AP1044">
        <v>0</v>
      </c>
      <c r="AQ1044" s="388">
        <v>44469</v>
      </c>
      <c r="AS1044" t="s">
        <v>3186</v>
      </c>
      <c r="AT1044" s="388">
        <v>44473</v>
      </c>
      <c r="AU1044" t="s">
        <v>1756</v>
      </c>
      <c r="AV1044" t="s">
        <v>1756</v>
      </c>
      <c r="AZ1044" t="s">
        <v>1756</v>
      </c>
      <c r="BA1044" t="s">
        <v>1767</v>
      </c>
      <c r="BB1044" t="s">
        <v>3634</v>
      </c>
      <c r="BC1044" t="s">
        <v>3635</v>
      </c>
      <c r="BD1044" t="s">
        <v>826</v>
      </c>
      <c r="BE1044" t="s">
        <v>1756</v>
      </c>
      <c r="BF1044" t="s">
        <v>826</v>
      </c>
    </row>
    <row r="1045" spans="1:58">
      <c r="A1045" t="s">
        <v>829</v>
      </c>
      <c r="B1045">
        <v>6</v>
      </c>
      <c r="C1045">
        <v>0</v>
      </c>
      <c r="D1045">
        <v>10009</v>
      </c>
      <c r="E1045" t="s">
        <v>3629</v>
      </c>
      <c r="F1045">
        <v>53510602</v>
      </c>
      <c r="G1045" t="s">
        <v>2041</v>
      </c>
      <c r="H1045">
        <v>0</v>
      </c>
      <c r="I1045" t="s">
        <v>2062</v>
      </c>
      <c r="J1045">
        <v>138.05000000000001</v>
      </c>
      <c r="K1045">
        <v>11</v>
      </c>
      <c r="L1045" t="s">
        <v>2063</v>
      </c>
      <c r="M1045" t="s">
        <v>2064</v>
      </c>
      <c r="N1045" t="s">
        <v>1757</v>
      </c>
      <c r="O1045" t="s">
        <v>1756</v>
      </c>
      <c r="P1045" t="s">
        <v>1756</v>
      </c>
      <c r="Q1045" s="387">
        <v>1518.55</v>
      </c>
      <c r="R1045">
        <v>197.41149999999999</v>
      </c>
      <c r="S1045">
        <v>1715.9614999999999</v>
      </c>
      <c r="T1045" s="388">
        <v>44462</v>
      </c>
      <c r="U1045">
        <v>0</v>
      </c>
      <c r="V1045" t="s">
        <v>832</v>
      </c>
      <c r="W1045" s="388">
        <v>44477</v>
      </c>
      <c r="X1045">
        <v>164</v>
      </c>
      <c r="Y1045">
        <v>0</v>
      </c>
      <c r="Z1045">
        <v>0</v>
      </c>
      <c r="AA1045" t="s">
        <v>1758</v>
      </c>
      <c r="AB1045" t="s">
        <v>826</v>
      </c>
      <c r="AD1045" t="s">
        <v>2045</v>
      </c>
      <c r="AE1045" t="s">
        <v>2046</v>
      </c>
      <c r="AI1045" t="s">
        <v>1761</v>
      </c>
      <c r="AL1045" t="s">
        <v>3132</v>
      </c>
      <c r="AM1045">
        <v>6</v>
      </c>
      <c r="AN1045" t="s">
        <v>3133</v>
      </c>
      <c r="AO1045" t="s">
        <v>2852</v>
      </c>
      <c r="AP1045">
        <v>0</v>
      </c>
      <c r="AQ1045" s="388">
        <v>44469</v>
      </c>
      <c r="AS1045" t="s">
        <v>3186</v>
      </c>
      <c r="AT1045" s="388">
        <v>44473</v>
      </c>
      <c r="AU1045" t="s">
        <v>1756</v>
      </c>
      <c r="AV1045" t="s">
        <v>1756</v>
      </c>
      <c r="AZ1045" t="s">
        <v>1756</v>
      </c>
      <c r="BA1045" t="s">
        <v>1767</v>
      </c>
      <c r="BB1045" t="s">
        <v>3636</v>
      </c>
      <c r="BC1045" t="s">
        <v>3637</v>
      </c>
      <c r="BD1045" t="s">
        <v>826</v>
      </c>
      <c r="BE1045" t="s">
        <v>1756</v>
      </c>
      <c r="BF1045" t="s">
        <v>826</v>
      </c>
    </row>
    <row r="1046" spans="1:58">
      <c r="A1046" t="s">
        <v>829</v>
      </c>
      <c r="B1046">
        <v>6</v>
      </c>
      <c r="C1046">
        <v>0</v>
      </c>
      <c r="D1046">
        <v>10009</v>
      </c>
      <c r="E1046" t="s">
        <v>3629</v>
      </c>
      <c r="F1046">
        <v>53510602</v>
      </c>
      <c r="G1046" t="s">
        <v>2041</v>
      </c>
      <c r="H1046">
        <v>0</v>
      </c>
      <c r="I1046" t="s">
        <v>2062</v>
      </c>
      <c r="J1046">
        <v>138.05000000000001</v>
      </c>
      <c r="K1046">
        <v>11</v>
      </c>
      <c r="L1046" t="s">
        <v>2063</v>
      </c>
      <c r="M1046" t="s">
        <v>2064</v>
      </c>
      <c r="N1046" t="s">
        <v>1757</v>
      </c>
      <c r="O1046" t="s">
        <v>1756</v>
      </c>
      <c r="P1046" t="s">
        <v>1756</v>
      </c>
      <c r="Q1046" s="387">
        <v>1518.55</v>
      </c>
      <c r="R1046">
        <v>197.41149999999999</v>
      </c>
      <c r="S1046">
        <v>1715.9614999999999</v>
      </c>
      <c r="T1046" s="388">
        <v>44462</v>
      </c>
      <c r="U1046">
        <v>0</v>
      </c>
      <c r="V1046" t="s">
        <v>832</v>
      </c>
      <c r="W1046" s="388">
        <v>44477</v>
      </c>
      <c r="X1046">
        <v>164</v>
      </c>
      <c r="Y1046">
        <v>0</v>
      </c>
      <c r="Z1046">
        <v>0</v>
      </c>
      <c r="AA1046" t="s">
        <v>1758</v>
      </c>
      <c r="AB1046" t="s">
        <v>826</v>
      </c>
      <c r="AD1046" t="s">
        <v>2045</v>
      </c>
      <c r="AE1046" t="s">
        <v>2046</v>
      </c>
      <c r="AI1046" t="s">
        <v>1761</v>
      </c>
      <c r="AL1046" t="s">
        <v>3132</v>
      </c>
      <c r="AM1046">
        <v>6</v>
      </c>
      <c r="AN1046" t="s">
        <v>3133</v>
      </c>
      <c r="AO1046" t="s">
        <v>2852</v>
      </c>
      <c r="AP1046">
        <v>0</v>
      </c>
      <c r="AQ1046" s="388">
        <v>44469</v>
      </c>
      <c r="AS1046" t="s">
        <v>3186</v>
      </c>
      <c r="AT1046" s="388">
        <v>44473</v>
      </c>
      <c r="AU1046" t="s">
        <v>1756</v>
      </c>
      <c r="AV1046" t="s">
        <v>1756</v>
      </c>
      <c r="AZ1046" t="s">
        <v>1756</v>
      </c>
      <c r="BA1046" t="s">
        <v>1767</v>
      </c>
      <c r="BB1046" t="s">
        <v>3636</v>
      </c>
      <c r="BC1046" t="s">
        <v>3637</v>
      </c>
      <c r="BD1046" t="s">
        <v>826</v>
      </c>
      <c r="BE1046" t="s">
        <v>1756</v>
      </c>
      <c r="BF1046" t="s">
        <v>826</v>
      </c>
    </row>
    <row r="1047" spans="1:58">
      <c r="A1047" t="s">
        <v>829</v>
      </c>
      <c r="B1047">
        <v>6</v>
      </c>
      <c r="C1047">
        <v>0</v>
      </c>
      <c r="D1047">
        <v>10009</v>
      </c>
      <c r="E1047" t="s">
        <v>3629</v>
      </c>
      <c r="F1047">
        <v>53510602</v>
      </c>
      <c r="G1047" t="s">
        <v>2041</v>
      </c>
      <c r="H1047">
        <v>0</v>
      </c>
      <c r="I1047" t="s">
        <v>2073</v>
      </c>
      <c r="J1047">
        <v>243.75</v>
      </c>
      <c r="K1047">
        <v>4</v>
      </c>
      <c r="L1047" t="s">
        <v>1755</v>
      </c>
      <c r="M1047" t="s">
        <v>2074</v>
      </c>
      <c r="N1047" t="s">
        <v>1757</v>
      </c>
      <c r="O1047" t="s">
        <v>1756</v>
      </c>
      <c r="P1047" t="s">
        <v>1756</v>
      </c>
      <c r="Q1047" s="387">
        <v>975</v>
      </c>
      <c r="R1047">
        <v>126.75</v>
      </c>
      <c r="S1047">
        <v>1101.75</v>
      </c>
      <c r="T1047" s="388">
        <v>44462</v>
      </c>
      <c r="U1047">
        <v>0</v>
      </c>
      <c r="V1047" t="s">
        <v>832</v>
      </c>
      <c r="W1047" s="388">
        <v>44477</v>
      </c>
      <c r="X1047">
        <v>164</v>
      </c>
      <c r="Y1047">
        <v>0</v>
      </c>
      <c r="Z1047">
        <v>0</v>
      </c>
      <c r="AA1047" t="s">
        <v>1758</v>
      </c>
      <c r="AB1047" t="s">
        <v>826</v>
      </c>
      <c r="AD1047" t="s">
        <v>2045</v>
      </c>
      <c r="AE1047" t="s">
        <v>2046</v>
      </c>
      <c r="AI1047" t="s">
        <v>1761</v>
      </c>
      <c r="AL1047" t="s">
        <v>3132</v>
      </c>
      <c r="AM1047">
        <v>6</v>
      </c>
      <c r="AN1047" t="s">
        <v>3133</v>
      </c>
      <c r="AO1047" t="s">
        <v>2852</v>
      </c>
      <c r="AP1047">
        <v>0</v>
      </c>
      <c r="AQ1047" s="388">
        <v>44469</v>
      </c>
      <c r="AS1047" t="s">
        <v>3186</v>
      </c>
      <c r="AT1047" s="388">
        <v>44473</v>
      </c>
      <c r="AU1047" t="s">
        <v>1756</v>
      </c>
      <c r="AV1047" t="s">
        <v>1756</v>
      </c>
      <c r="AZ1047" t="s">
        <v>1756</v>
      </c>
      <c r="BA1047" t="s">
        <v>1767</v>
      </c>
      <c r="BB1047" t="s">
        <v>3638</v>
      </c>
      <c r="BC1047" t="s">
        <v>3639</v>
      </c>
      <c r="BD1047" t="s">
        <v>826</v>
      </c>
      <c r="BE1047" t="s">
        <v>1756</v>
      </c>
      <c r="BF1047" t="s">
        <v>826</v>
      </c>
    </row>
    <row r="1048" spans="1:58">
      <c r="A1048" t="s">
        <v>829</v>
      </c>
      <c r="B1048">
        <v>6</v>
      </c>
      <c r="C1048">
        <v>0</v>
      </c>
      <c r="D1048">
        <v>10009</v>
      </c>
      <c r="E1048" t="s">
        <v>3629</v>
      </c>
      <c r="F1048">
        <v>53510602</v>
      </c>
      <c r="G1048" t="s">
        <v>2041</v>
      </c>
      <c r="H1048">
        <v>0</v>
      </c>
      <c r="I1048" t="s">
        <v>3152</v>
      </c>
      <c r="J1048">
        <v>18.45</v>
      </c>
      <c r="K1048">
        <v>10</v>
      </c>
      <c r="L1048" t="s">
        <v>1771</v>
      </c>
      <c r="M1048" t="s">
        <v>3153</v>
      </c>
      <c r="N1048" t="s">
        <v>1757</v>
      </c>
      <c r="O1048" t="s">
        <v>1756</v>
      </c>
      <c r="P1048" t="s">
        <v>1756</v>
      </c>
      <c r="Q1048" s="387">
        <v>184.5</v>
      </c>
      <c r="R1048">
        <v>23.984999999999999</v>
      </c>
      <c r="S1048">
        <v>208.48499999999999</v>
      </c>
      <c r="T1048" s="388">
        <v>44462</v>
      </c>
      <c r="U1048">
        <v>0</v>
      </c>
      <c r="V1048" t="s">
        <v>832</v>
      </c>
      <c r="W1048" s="388">
        <v>44477</v>
      </c>
      <c r="X1048">
        <v>164</v>
      </c>
      <c r="Y1048">
        <v>0</v>
      </c>
      <c r="Z1048">
        <v>0</v>
      </c>
      <c r="AA1048" t="s">
        <v>1758</v>
      </c>
      <c r="AB1048" t="s">
        <v>826</v>
      </c>
      <c r="AD1048" t="s">
        <v>2045</v>
      </c>
      <c r="AE1048" t="s">
        <v>2046</v>
      </c>
      <c r="AI1048" t="s">
        <v>1761</v>
      </c>
      <c r="AL1048" t="s">
        <v>3132</v>
      </c>
      <c r="AM1048">
        <v>6</v>
      </c>
      <c r="AN1048" t="s">
        <v>3133</v>
      </c>
      <c r="AO1048" t="s">
        <v>2852</v>
      </c>
      <c r="AP1048">
        <v>0</v>
      </c>
      <c r="AQ1048" s="388">
        <v>44469</v>
      </c>
      <c r="AS1048" t="s">
        <v>3186</v>
      </c>
      <c r="AT1048" s="388">
        <v>44473</v>
      </c>
      <c r="AU1048" t="s">
        <v>1756</v>
      </c>
      <c r="AV1048" t="s">
        <v>1756</v>
      </c>
      <c r="AZ1048" t="s">
        <v>1756</v>
      </c>
      <c r="BA1048" t="s">
        <v>1767</v>
      </c>
      <c r="BB1048" t="s">
        <v>3640</v>
      </c>
      <c r="BC1048" t="s">
        <v>3641</v>
      </c>
      <c r="BD1048" t="s">
        <v>826</v>
      </c>
      <c r="BE1048" t="s">
        <v>1756</v>
      </c>
      <c r="BF1048" t="s">
        <v>826</v>
      </c>
    </row>
    <row r="1049" spans="1:58">
      <c r="A1049" t="s">
        <v>829</v>
      </c>
      <c r="B1049">
        <v>6</v>
      </c>
      <c r="C1049">
        <v>0</v>
      </c>
      <c r="D1049">
        <v>10009</v>
      </c>
      <c r="E1049" t="s">
        <v>3629</v>
      </c>
      <c r="F1049">
        <v>53510602</v>
      </c>
      <c r="G1049" t="s">
        <v>2041</v>
      </c>
      <c r="H1049">
        <v>0</v>
      </c>
      <c r="I1049" t="s">
        <v>2083</v>
      </c>
      <c r="J1049">
        <v>12.21</v>
      </c>
      <c r="K1049">
        <v>11</v>
      </c>
      <c r="L1049" t="s">
        <v>1771</v>
      </c>
      <c r="M1049" t="s">
        <v>2084</v>
      </c>
      <c r="N1049" t="s">
        <v>1757</v>
      </c>
      <c r="O1049" t="s">
        <v>1756</v>
      </c>
      <c r="P1049" t="s">
        <v>1756</v>
      </c>
      <c r="Q1049" s="387">
        <v>134.31</v>
      </c>
      <c r="R1049">
        <v>17.4603</v>
      </c>
      <c r="S1049">
        <v>151.77029999999999</v>
      </c>
      <c r="T1049" s="388">
        <v>44462</v>
      </c>
      <c r="U1049">
        <v>0</v>
      </c>
      <c r="V1049" t="s">
        <v>832</v>
      </c>
      <c r="W1049" s="388">
        <v>44477</v>
      </c>
      <c r="X1049">
        <v>164</v>
      </c>
      <c r="Y1049">
        <v>0</v>
      </c>
      <c r="Z1049">
        <v>0</v>
      </c>
      <c r="AA1049" t="s">
        <v>1758</v>
      </c>
      <c r="AB1049" t="s">
        <v>826</v>
      </c>
      <c r="AD1049" t="s">
        <v>2045</v>
      </c>
      <c r="AE1049" t="s">
        <v>2046</v>
      </c>
      <c r="AI1049" t="s">
        <v>1761</v>
      </c>
      <c r="AL1049" t="s">
        <v>3132</v>
      </c>
      <c r="AM1049">
        <v>6</v>
      </c>
      <c r="AN1049" t="s">
        <v>3133</v>
      </c>
      <c r="AO1049" t="s">
        <v>2852</v>
      </c>
      <c r="AP1049">
        <v>0</v>
      </c>
      <c r="AQ1049" s="388">
        <v>44469</v>
      </c>
      <c r="AS1049" t="s">
        <v>3186</v>
      </c>
      <c r="AT1049" s="388">
        <v>44473</v>
      </c>
      <c r="AU1049" t="s">
        <v>1756</v>
      </c>
      <c r="AV1049" t="s">
        <v>1756</v>
      </c>
      <c r="AZ1049" t="s">
        <v>1756</v>
      </c>
      <c r="BA1049" t="s">
        <v>1767</v>
      </c>
      <c r="BB1049" t="s">
        <v>3642</v>
      </c>
      <c r="BC1049" t="s">
        <v>3643</v>
      </c>
      <c r="BD1049" t="s">
        <v>826</v>
      </c>
      <c r="BE1049" t="s">
        <v>1756</v>
      </c>
      <c r="BF1049" t="s">
        <v>826</v>
      </c>
    </row>
    <row r="1050" spans="1:58">
      <c r="A1050" t="s">
        <v>829</v>
      </c>
      <c r="B1050">
        <v>6</v>
      </c>
      <c r="C1050">
        <v>0</v>
      </c>
      <c r="D1050">
        <v>10009</v>
      </c>
      <c r="E1050" t="s">
        <v>3629</v>
      </c>
      <c r="F1050">
        <v>53510602</v>
      </c>
      <c r="G1050" t="s">
        <v>2041</v>
      </c>
      <c r="H1050">
        <v>0</v>
      </c>
      <c r="I1050" t="s">
        <v>2083</v>
      </c>
      <c r="J1050">
        <v>12.21</v>
      </c>
      <c r="K1050">
        <v>11</v>
      </c>
      <c r="L1050" t="s">
        <v>1771</v>
      </c>
      <c r="M1050" t="s">
        <v>2084</v>
      </c>
      <c r="N1050" t="s">
        <v>1757</v>
      </c>
      <c r="O1050" t="s">
        <v>1756</v>
      </c>
      <c r="P1050" t="s">
        <v>1756</v>
      </c>
      <c r="Q1050" s="387">
        <v>134.31</v>
      </c>
      <c r="R1050">
        <v>17.4603</v>
      </c>
      <c r="S1050">
        <v>151.77029999999999</v>
      </c>
      <c r="T1050" s="388">
        <v>44462</v>
      </c>
      <c r="U1050">
        <v>0</v>
      </c>
      <c r="V1050" t="s">
        <v>832</v>
      </c>
      <c r="W1050" s="388">
        <v>44477</v>
      </c>
      <c r="X1050">
        <v>164</v>
      </c>
      <c r="Y1050">
        <v>0</v>
      </c>
      <c r="Z1050">
        <v>0</v>
      </c>
      <c r="AA1050" t="s">
        <v>1758</v>
      </c>
      <c r="AB1050" t="s">
        <v>826</v>
      </c>
      <c r="AD1050" t="s">
        <v>2045</v>
      </c>
      <c r="AE1050" t="s">
        <v>2046</v>
      </c>
      <c r="AI1050" t="s">
        <v>1761</v>
      </c>
      <c r="AL1050" t="s">
        <v>3132</v>
      </c>
      <c r="AM1050">
        <v>6</v>
      </c>
      <c r="AN1050" t="s">
        <v>3133</v>
      </c>
      <c r="AO1050" t="s">
        <v>2852</v>
      </c>
      <c r="AP1050">
        <v>0</v>
      </c>
      <c r="AQ1050" s="388">
        <v>44469</v>
      </c>
      <c r="AS1050" t="s">
        <v>3186</v>
      </c>
      <c r="AT1050" s="388">
        <v>44473</v>
      </c>
      <c r="AU1050" t="s">
        <v>1756</v>
      </c>
      <c r="AV1050" t="s">
        <v>1756</v>
      </c>
      <c r="AZ1050" t="s">
        <v>1756</v>
      </c>
      <c r="BA1050" t="s">
        <v>1767</v>
      </c>
      <c r="BB1050" t="s">
        <v>3642</v>
      </c>
      <c r="BC1050" t="s">
        <v>3643</v>
      </c>
      <c r="BD1050" t="s">
        <v>826</v>
      </c>
      <c r="BE1050" t="s">
        <v>1756</v>
      </c>
      <c r="BF1050" t="s">
        <v>826</v>
      </c>
    </row>
    <row r="1051" spans="1:58">
      <c r="A1051" t="s">
        <v>829</v>
      </c>
      <c r="B1051">
        <v>6</v>
      </c>
      <c r="C1051">
        <v>0</v>
      </c>
      <c r="D1051">
        <v>10009</v>
      </c>
      <c r="E1051" t="s">
        <v>3629</v>
      </c>
      <c r="F1051">
        <v>53510602</v>
      </c>
      <c r="G1051" t="s">
        <v>2041</v>
      </c>
      <c r="H1051">
        <v>0</v>
      </c>
      <c r="I1051" t="s">
        <v>2089</v>
      </c>
      <c r="J1051">
        <v>146.96</v>
      </c>
      <c r="K1051">
        <v>11</v>
      </c>
      <c r="L1051" t="s">
        <v>2063</v>
      </c>
      <c r="M1051" t="s">
        <v>2090</v>
      </c>
      <c r="N1051" t="s">
        <v>1757</v>
      </c>
      <c r="O1051" t="s">
        <v>1756</v>
      </c>
      <c r="P1051" t="s">
        <v>1756</v>
      </c>
      <c r="Q1051" s="387">
        <v>1616.56</v>
      </c>
      <c r="R1051">
        <v>210.15280000000001</v>
      </c>
      <c r="S1051">
        <v>1826.7127999999998</v>
      </c>
      <c r="T1051" s="388">
        <v>44462</v>
      </c>
      <c r="U1051">
        <v>0</v>
      </c>
      <c r="V1051" t="s">
        <v>832</v>
      </c>
      <c r="W1051" s="388">
        <v>44477</v>
      </c>
      <c r="X1051">
        <v>164</v>
      </c>
      <c r="Y1051">
        <v>0</v>
      </c>
      <c r="Z1051">
        <v>0</v>
      </c>
      <c r="AA1051" t="s">
        <v>1758</v>
      </c>
      <c r="AB1051" t="s">
        <v>826</v>
      </c>
      <c r="AD1051" t="s">
        <v>2045</v>
      </c>
      <c r="AE1051" t="s">
        <v>2046</v>
      </c>
      <c r="AI1051" t="s">
        <v>1761</v>
      </c>
      <c r="AL1051" t="s">
        <v>3132</v>
      </c>
      <c r="AM1051">
        <v>6</v>
      </c>
      <c r="AN1051" t="s">
        <v>3133</v>
      </c>
      <c r="AO1051" t="s">
        <v>2852</v>
      </c>
      <c r="AP1051">
        <v>0</v>
      </c>
      <c r="AQ1051" s="388">
        <v>44469</v>
      </c>
      <c r="AS1051" t="s">
        <v>3186</v>
      </c>
      <c r="AT1051" s="388">
        <v>44473</v>
      </c>
      <c r="AU1051" t="s">
        <v>1756</v>
      </c>
      <c r="AV1051" t="s">
        <v>1756</v>
      </c>
      <c r="AZ1051" t="s">
        <v>1756</v>
      </c>
      <c r="BA1051" t="s">
        <v>1767</v>
      </c>
      <c r="BB1051" t="s">
        <v>3644</v>
      </c>
      <c r="BC1051" t="s">
        <v>3645</v>
      </c>
      <c r="BD1051" t="s">
        <v>826</v>
      </c>
      <c r="BE1051" t="s">
        <v>1756</v>
      </c>
      <c r="BF1051" t="s">
        <v>826</v>
      </c>
    </row>
    <row r="1052" spans="1:58">
      <c r="A1052" t="s">
        <v>829</v>
      </c>
      <c r="B1052">
        <v>6</v>
      </c>
      <c r="C1052">
        <v>0</v>
      </c>
      <c r="D1052">
        <v>10009</v>
      </c>
      <c r="E1052" t="s">
        <v>3629</v>
      </c>
      <c r="F1052">
        <v>53510602</v>
      </c>
      <c r="G1052" t="s">
        <v>2041</v>
      </c>
      <c r="H1052">
        <v>0</v>
      </c>
      <c r="I1052" t="s">
        <v>2095</v>
      </c>
      <c r="J1052">
        <v>138.44999999999999</v>
      </c>
      <c r="K1052">
        <v>11</v>
      </c>
      <c r="L1052" t="s">
        <v>2063</v>
      </c>
      <c r="M1052" t="s">
        <v>2096</v>
      </c>
      <c r="N1052" t="s">
        <v>1757</v>
      </c>
      <c r="O1052" t="s">
        <v>1756</v>
      </c>
      <c r="P1052" t="s">
        <v>1756</v>
      </c>
      <c r="Q1052" s="387">
        <v>1522.95</v>
      </c>
      <c r="R1052">
        <v>197.98350000000002</v>
      </c>
      <c r="S1052">
        <v>1720.9334999999999</v>
      </c>
      <c r="T1052" s="388">
        <v>44462</v>
      </c>
      <c r="U1052">
        <v>0</v>
      </c>
      <c r="V1052" t="s">
        <v>832</v>
      </c>
      <c r="W1052" s="388">
        <v>44477</v>
      </c>
      <c r="X1052">
        <v>164</v>
      </c>
      <c r="Y1052">
        <v>0</v>
      </c>
      <c r="Z1052">
        <v>0</v>
      </c>
      <c r="AA1052" t="s">
        <v>1758</v>
      </c>
      <c r="AB1052" t="s">
        <v>826</v>
      </c>
      <c r="AD1052" t="s">
        <v>2045</v>
      </c>
      <c r="AE1052" t="s">
        <v>2046</v>
      </c>
      <c r="AI1052" t="s">
        <v>1761</v>
      </c>
      <c r="AL1052" t="s">
        <v>3132</v>
      </c>
      <c r="AM1052">
        <v>6</v>
      </c>
      <c r="AN1052" t="s">
        <v>3133</v>
      </c>
      <c r="AO1052" t="s">
        <v>2852</v>
      </c>
      <c r="AP1052">
        <v>0</v>
      </c>
      <c r="AQ1052" s="388">
        <v>44469</v>
      </c>
      <c r="AS1052" t="s">
        <v>3186</v>
      </c>
      <c r="AT1052" s="388">
        <v>44473</v>
      </c>
      <c r="AU1052" t="s">
        <v>1756</v>
      </c>
      <c r="AV1052" t="s">
        <v>1756</v>
      </c>
      <c r="AZ1052" t="s">
        <v>1756</v>
      </c>
      <c r="BA1052" t="s">
        <v>1767</v>
      </c>
      <c r="BB1052" t="s">
        <v>3646</v>
      </c>
      <c r="BC1052" t="s">
        <v>3647</v>
      </c>
      <c r="BD1052" t="s">
        <v>826</v>
      </c>
      <c r="BE1052" t="s">
        <v>1756</v>
      </c>
      <c r="BF1052" t="s">
        <v>826</v>
      </c>
    </row>
    <row r="1053" spans="1:58">
      <c r="A1053" t="s">
        <v>829</v>
      </c>
      <c r="B1053">
        <v>6</v>
      </c>
      <c r="C1053">
        <v>0</v>
      </c>
      <c r="D1053">
        <v>10009</v>
      </c>
      <c r="E1053" t="s">
        <v>3629</v>
      </c>
      <c r="F1053">
        <v>53510602</v>
      </c>
      <c r="G1053" t="s">
        <v>2041</v>
      </c>
      <c r="H1053">
        <v>0</v>
      </c>
      <c r="I1053" t="s">
        <v>2247</v>
      </c>
      <c r="J1053">
        <v>131.47999999999999</v>
      </c>
      <c r="K1053">
        <v>11</v>
      </c>
      <c r="L1053" t="s">
        <v>2063</v>
      </c>
      <c r="M1053" t="s">
        <v>2248</v>
      </c>
      <c r="N1053" t="s">
        <v>1757</v>
      </c>
      <c r="O1053" t="s">
        <v>1756</v>
      </c>
      <c r="P1053" t="s">
        <v>1756</v>
      </c>
      <c r="Q1053" s="387">
        <v>1446.28</v>
      </c>
      <c r="R1053">
        <v>188.0164</v>
      </c>
      <c r="S1053">
        <v>1634.2963999999997</v>
      </c>
      <c r="T1053" s="388">
        <v>44462</v>
      </c>
      <c r="U1053">
        <v>0</v>
      </c>
      <c r="V1053" t="s">
        <v>832</v>
      </c>
      <c r="W1053" s="388">
        <v>44477</v>
      </c>
      <c r="X1053">
        <v>164</v>
      </c>
      <c r="Y1053">
        <v>0</v>
      </c>
      <c r="Z1053">
        <v>0</v>
      </c>
      <c r="AA1053" t="s">
        <v>1758</v>
      </c>
      <c r="AB1053" t="s">
        <v>826</v>
      </c>
      <c r="AD1053" t="s">
        <v>2045</v>
      </c>
      <c r="AE1053" t="s">
        <v>2046</v>
      </c>
      <c r="AI1053" t="s">
        <v>1761</v>
      </c>
      <c r="AL1053" t="s">
        <v>3132</v>
      </c>
      <c r="AM1053">
        <v>6</v>
      </c>
      <c r="AN1053" t="s">
        <v>3133</v>
      </c>
      <c r="AO1053" t="s">
        <v>2852</v>
      </c>
      <c r="AP1053">
        <v>0</v>
      </c>
      <c r="AQ1053" s="388">
        <v>44469</v>
      </c>
      <c r="AS1053" t="s">
        <v>3186</v>
      </c>
      <c r="AT1053" s="388">
        <v>44473</v>
      </c>
      <c r="AU1053" t="s">
        <v>1756</v>
      </c>
      <c r="AV1053" t="s">
        <v>1756</v>
      </c>
      <c r="AZ1053" t="s">
        <v>1756</v>
      </c>
      <c r="BA1053" t="s">
        <v>1767</v>
      </c>
      <c r="BB1053" t="s">
        <v>3648</v>
      </c>
      <c r="BC1053" t="s">
        <v>3649</v>
      </c>
      <c r="BD1053" t="s">
        <v>826</v>
      </c>
      <c r="BE1053" t="s">
        <v>1756</v>
      </c>
      <c r="BF1053" t="s">
        <v>826</v>
      </c>
    </row>
    <row r="1054" spans="1:58">
      <c r="A1054" t="s">
        <v>829</v>
      </c>
      <c r="B1054">
        <v>6</v>
      </c>
      <c r="C1054">
        <v>0</v>
      </c>
      <c r="D1054">
        <v>10008</v>
      </c>
      <c r="E1054" t="s">
        <v>3650</v>
      </c>
      <c r="F1054">
        <v>53510602</v>
      </c>
      <c r="G1054" t="s">
        <v>2041</v>
      </c>
      <c r="H1054">
        <v>0</v>
      </c>
      <c r="I1054" t="s">
        <v>2042</v>
      </c>
      <c r="J1054">
        <v>60</v>
      </c>
      <c r="K1054">
        <v>12</v>
      </c>
      <c r="L1054" t="s">
        <v>1771</v>
      </c>
      <c r="M1054" t="s">
        <v>1756</v>
      </c>
      <c r="N1054" t="s">
        <v>1756</v>
      </c>
      <c r="O1054" t="s">
        <v>2043</v>
      </c>
      <c r="P1054" t="s">
        <v>1757</v>
      </c>
      <c r="Q1054" s="387">
        <v>720</v>
      </c>
      <c r="R1054">
        <v>93.600000000000009</v>
      </c>
      <c r="S1054">
        <v>813.59999999999991</v>
      </c>
      <c r="T1054" s="388">
        <v>44462</v>
      </c>
      <c r="U1054">
        <v>0</v>
      </c>
      <c r="V1054" t="s">
        <v>832</v>
      </c>
      <c r="W1054" s="388">
        <v>44477</v>
      </c>
      <c r="X1054">
        <v>164</v>
      </c>
      <c r="Y1054">
        <v>0</v>
      </c>
      <c r="Z1054">
        <v>0</v>
      </c>
      <c r="AA1054" t="s">
        <v>1758</v>
      </c>
      <c r="AB1054" t="s">
        <v>826</v>
      </c>
      <c r="AD1054" t="s">
        <v>2045</v>
      </c>
      <c r="AE1054" t="s">
        <v>2046</v>
      </c>
      <c r="AI1054" t="s">
        <v>1761</v>
      </c>
      <c r="AL1054" t="s">
        <v>3165</v>
      </c>
      <c r="AM1054">
        <v>6</v>
      </c>
      <c r="AN1054" t="s">
        <v>3166</v>
      </c>
      <c r="AO1054" t="s">
        <v>2875</v>
      </c>
      <c r="AP1054">
        <v>0</v>
      </c>
      <c r="AQ1054" s="388">
        <v>44469</v>
      </c>
      <c r="AS1054" t="s">
        <v>3186</v>
      </c>
      <c r="AT1054" s="388">
        <v>44473</v>
      </c>
      <c r="AU1054" t="s">
        <v>1756</v>
      </c>
      <c r="AV1054" t="s">
        <v>1756</v>
      </c>
      <c r="AZ1054" t="s">
        <v>1756</v>
      </c>
      <c r="BA1054" t="s">
        <v>1767</v>
      </c>
      <c r="BB1054" t="s">
        <v>3651</v>
      </c>
      <c r="BC1054" t="s">
        <v>3652</v>
      </c>
      <c r="BD1054" t="s">
        <v>826</v>
      </c>
      <c r="BE1054" t="s">
        <v>1756</v>
      </c>
      <c r="BF1054" t="s">
        <v>826</v>
      </c>
    </row>
    <row r="1055" spans="1:58">
      <c r="A1055" t="s">
        <v>829</v>
      </c>
      <c r="B1055">
        <v>6</v>
      </c>
      <c r="C1055">
        <v>0</v>
      </c>
      <c r="D1055">
        <v>10008</v>
      </c>
      <c r="E1055" t="s">
        <v>3650</v>
      </c>
      <c r="F1055">
        <v>53510602</v>
      </c>
      <c r="G1055" t="s">
        <v>2041</v>
      </c>
      <c r="H1055">
        <v>0</v>
      </c>
      <c r="I1055" t="s">
        <v>2052</v>
      </c>
      <c r="J1055">
        <v>75</v>
      </c>
      <c r="K1055">
        <v>48</v>
      </c>
      <c r="L1055" t="s">
        <v>1771</v>
      </c>
      <c r="M1055" t="s">
        <v>1756</v>
      </c>
      <c r="N1055" t="s">
        <v>1756</v>
      </c>
      <c r="O1055" t="s">
        <v>2053</v>
      </c>
      <c r="P1055" t="s">
        <v>1757</v>
      </c>
      <c r="Q1055" s="387">
        <v>3600</v>
      </c>
      <c r="R1055">
        <v>468</v>
      </c>
      <c r="S1055">
        <v>4067.9999999999995</v>
      </c>
      <c r="T1055" s="388">
        <v>44462</v>
      </c>
      <c r="U1055">
        <v>0</v>
      </c>
      <c r="V1055" t="s">
        <v>832</v>
      </c>
      <c r="W1055" s="388">
        <v>44477</v>
      </c>
      <c r="X1055">
        <v>164</v>
      </c>
      <c r="Y1055">
        <v>0</v>
      </c>
      <c r="Z1055">
        <v>0</v>
      </c>
      <c r="AA1055" t="s">
        <v>1758</v>
      </c>
      <c r="AB1055" t="s">
        <v>826</v>
      </c>
      <c r="AD1055" t="s">
        <v>2045</v>
      </c>
      <c r="AE1055" t="s">
        <v>2046</v>
      </c>
      <c r="AI1055" t="s">
        <v>1761</v>
      </c>
      <c r="AL1055" t="s">
        <v>3165</v>
      </c>
      <c r="AM1055">
        <v>6</v>
      </c>
      <c r="AN1055" t="s">
        <v>3166</v>
      </c>
      <c r="AO1055" t="s">
        <v>2875</v>
      </c>
      <c r="AP1055">
        <v>0</v>
      </c>
      <c r="AQ1055" s="388">
        <v>44469</v>
      </c>
      <c r="AS1055" t="s">
        <v>3186</v>
      </c>
      <c r="AT1055" s="388">
        <v>44473</v>
      </c>
      <c r="AU1055" t="s">
        <v>1756</v>
      </c>
      <c r="AV1055" t="s">
        <v>1756</v>
      </c>
      <c r="AZ1055" t="s">
        <v>1756</v>
      </c>
      <c r="BA1055" t="s">
        <v>1767</v>
      </c>
      <c r="BB1055" t="s">
        <v>3653</v>
      </c>
      <c r="BC1055" t="s">
        <v>3654</v>
      </c>
      <c r="BD1055" t="s">
        <v>826</v>
      </c>
      <c r="BE1055" t="s">
        <v>1756</v>
      </c>
      <c r="BF1055" t="s">
        <v>826</v>
      </c>
    </row>
    <row r="1056" spans="1:58">
      <c r="A1056" t="s">
        <v>829</v>
      </c>
      <c r="B1056">
        <v>6</v>
      </c>
      <c r="C1056">
        <v>0</v>
      </c>
      <c r="D1056">
        <v>10008</v>
      </c>
      <c r="E1056" t="s">
        <v>3650</v>
      </c>
      <c r="F1056">
        <v>53510602</v>
      </c>
      <c r="G1056" t="s">
        <v>2041</v>
      </c>
      <c r="H1056">
        <v>0</v>
      </c>
      <c r="I1056" t="s">
        <v>2056</v>
      </c>
      <c r="J1056">
        <v>210</v>
      </c>
      <c r="K1056">
        <v>5</v>
      </c>
      <c r="L1056" t="s">
        <v>1755</v>
      </c>
      <c r="M1056" t="s">
        <v>1756</v>
      </c>
      <c r="N1056" t="s">
        <v>1756</v>
      </c>
      <c r="P1056" t="s">
        <v>1757</v>
      </c>
      <c r="Q1056" s="387">
        <v>1050</v>
      </c>
      <c r="R1056">
        <v>136.5</v>
      </c>
      <c r="S1056">
        <v>1186.5</v>
      </c>
      <c r="T1056" s="388">
        <v>44462</v>
      </c>
      <c r="U1056">
        <v>0</v>
      </c>
      <c r="V1056" t="s">
        <v>832</v>
      </c>
      <c r="W1056" s="388">
        <v>44477</v>
      </c>
      <c r="X1056">
        <v>164</v>
      </c>
      <c r="Y1056">
        <v>0</v>
      </c>
      <c r="Z1056">
        <v>0</v>
      </c>
      <c r="AA1056" t="s">
        <v>1758</v>
      </c>
      <c r="AB1056" t="s">
        <v>826</v>
      </c>
      <c r="AD1056" t="s">
        <v>2045</v>
      </c>
      <c r="AE1056" t="s">
        <v>2046</v>
      </c>
      <c r="AI1056" t="s">
        <v>1761</v>
      </c>
      <c r="AL1056" t="s">
        <v>3165</v>
      </c>
      <c r="AM1056">
        <v>6</v>
      </c>
      <c r="AN1056" t="s">
        <v>3166</v>
      </c>
      <c r="AO1056" t="s">
        <v>2875</v>
      </c>
      <c r="AP1056">
        <v>0</v>
      </c>
      <c r="AQ1056" s="388">
        <v>44469</v>
      </c>
      <c r="AS1056" t="s">
        <v>3186</v>
      </c>
      <c r="AT1056" s="388">
        <v>44473</v>
      </c>
      <c r="AU1056" t="s">
        <v>1756</v>
      </c>
      <c r="AV1056" t="s">
        <v>1756</v>
      </c>
      <c r="AZ1056" t="s">
        <v>1756</v>
      </c>
      <c r="BA1056" t="s">
        <v>1767</v>
      </c>
      <c r="BB1056" t="s">
        <v>3655</v>
      </c>
      <c r="BC1056" t="s">
        <v>3656</v>
      </c>
      <c r="BD1056" t="s">
        <v>826</v>
      </c>
      <c r="BE1056" t="s">
        <v>1756</v>
      </c>
      <c r="BF1056" t="s">
        <v>826</v>
      </c>
    </row>
    <row r="1057" spans="1:58">
      <c r="A1057" t="s">
        <v>829</v>
      </c>
      <c r="B1057">
        <v>6</v>
      </c>
      <c r="C1057">
        <v>0</v>
      </c>
      <c r="D1057">
        <v>10008</v>
      </c>
      <c r="E1057" t="s">
        <v>3650</v>
      </c>
      <c r="F1057">
        <v>53510602</v>
      </c>
      <c r="G1057" t="s">
        <v>2041</v>
      </c>
      <c r="H1057">
        <v>0</v>
      </c>
      <c r="I1057" t="s">
        <v>2062</v>
      </c>
      <c r="J1057">
        <v>138.05000000000001</v>
      </c>
      <c r="K1057">
        <v>11</v>
      </c>
      <c r="L1057" t="s">
        <v>2063</v>
      </c>
      <c r="M1057" t="s">
        <v>2064</v>
      </c>
      <c r="N1057" t="s">
        <v>1757</v>
      </c>
      <c r="O1057" t="s">
        <v>1756</v>
      </c>
      <c r="P1057" t="s">
        <v>1756</v>
      </c>
      <c r="Q1057" s="387">
        <v>1518.55</v>
      </c>
      <c r="R1057">
        <v>197.41149999999999</v>
      </c>
      <c r="S1057">
        <v>1715.9614999999999</v>
      </c>
      <c r="T1057" s="388">
        <v>44462</v>
      </c>
      <c r="U1057">
        <v>0</v>
      </c>
      <c r="V1057" t="s">
        <v>832</v>
      </c>
      <c r="W1057" s="388">
        <v>44477</v>
      </c>
      <c r="X1057">
        <v>164</v>
      </c>
      <c r="Y1057">
        <v>0</v>
      </c>
      <c r="Z1057">
        <v>0</v>
      </c>
      <c r="AA1057" t="s">
        <v>1758</v>
      </c>
      <c r="AB1057" t="s">
        <v>826</v>
      </c>
      <c r="AD1057" t="s">
        <v>2045</v>
      </c>
      <c r="AE1057" t="s">
        <v>2046</v>
      </c>
      <c r="AI1057" t="s">
        <v>1761</v>
      </c>
      <c r="AL1057" t="s">
        <v>3165</v>
      </c>
      <c r="AM1057">
        <v>6</v>
      </c>
      <c r="AN1057" t="s">
        <v>3166</v>
      </c>
      <c r="AO1057" t="s">
        <v>2875</v>
      </c>
      <c r="AP1057">
        <v>0</v>
      </c>
      <c r="AQ1057" s="388">
        <v>44469</v>
      </c>
      <c r="AS1057" t="s">
        <v>3186</v>
      </c>
      <c r="AT1057" s="388">
        <v>44473</v>
      </c>
      <c r="AU1057" t="s">
        <v>1756</v>
      </c>
      <c r="AV1057" t="s">
        <v>1756</v>
      </c>
      <c r="AZ1057" t="s">
        <v>1756</v>
      </c>
      <c r="BA1057" t="s">
        <v>1767</v>
      </c>
      <c r="BB1057" t="s">
        <v>3657</v>
      </c>
      <c r="BC1057" t="s">
        <v>3658</v>
      </c>
      <c r="BD1057" t="s">
        <v>826</v>
      </c>
      <c r="BE1057" t="s">
        <v>1756</v>
      </c>
      <c r="BF1057" t="s">
        <v>826</v>
      </c>
    </row>
    <row r="1058" spans="1:58">
      <c r="A1058" t="s">
        <v>829</v>
      </c>
      <c r="B1058">
        <v>6</v>
      </c>
      <c r="C1058">
        <v>0</v>
      </c>
      <c r="D1058">
        <v>10008</v>
      </c>
      <c r="E1058" t="s">
        <v>3650</v>
      </c>
      <c r="F1058">
        <v>53510602</v>
      </c>
      <c r="G1058" t="s">
        <v>2041</v>
      </c>
      <c r="H1058">
        <v>0</v>
      </c>
      <c r="I1058" t="s">
        <v>2073</v>
      </c>
      <c r="J1058">
        <v>243.75</v>
      </c>
      <c r="K1058">
        <v>3</v>
      </c>
      <c r="L1058" t="s">
        <v>1755</v>
      </c>
      <c r="M1058" t="s">
        <v>2074</v>
      </c>
      <c r="N1058" t="s">
        <v>1757</v>
      </c>
      <c r="O1058" t="s">
        <v>1756</v>
      </c>
      <c r="P1058" t="s">
        <v>1756</v>
      </c>
      <c r="Q1058" s="387">
        <v>731.25</v>
      </c>
      <c r="R1058">
        <v>95.0625</v>
      </c>
      <c r="S1058">
        <v>826.31249999999989</v>
      </c>
      <c r="T1058" s="388">
        <v>44462</v>
      </c>
      <c r="U1058">
        <v>0</v>
      </c>
      <c r="V1058" t="s">
        <v>832</v>
      </c>
      <c r="W1058" s="388">
        <v>44477</v>
      </c>
      <c r="X1058">
        <v>164</v>
      </c>
      <c r="Y1058">
        <v>0</v>
      </c>
      <c r="Z1058">
        <v>0</v>
      </c>
      <c r="AA1058" t="s">
        <v>1758</v>
      </c>
      <c r="AB1058" t="s">
        <v>826</v>
      </c>
      <c r="AD1058" t="s">
        <v>2045</v>
      </c>
      <c r="AE1058" t="s">
        <v>2046</v>
      </c>
      <c r="AI1058" t="s">
        <v>1761</v>
      </c>
      <c r="AL1058" t="s">
        <v>3165</v>
      </c>
      <c r="AM1058">
        <v>6</v>
      </c>
      <c r="AN1058" t="s">
        <v>3166</v>
      </c>
      <c r="AO1058" t="s">
        <v>2875</v>
      </c>
      <c r="AP1058">
        <v>0</v>
      </c>
      <c r="AQ1058" s="388">
        <v>44469</v>
      </c>
      <c r="AS1058" t="s">
        <v>3186</v>
      </c>
      <c r="AT1058" s="388">
        <v>44473</v>
      </c>
      <c r="AU1058" t="s">
        <v>1756</v>
      </c>
      <c r="AV1058" t="s">
        <v>1756</v>
      </c>
      <c r="AZ1058" t="s">
        <v>1756</v>
      </c>
      <c r="BA1058" t="s">
        <v>1767</v>
      </c>
      <c r="BB1058" t="s">
        <v>3659</v>
      </c>
      <c r="BC1058" t="s">
        <v>3660</v>
      </c>
      <c r="BD1058" t="s">
        <v>826</v>
      </c>
      <c r="BE1058" t="s">
        <v>1756</v>
      </c>
      <c r="BF1058" t="s">
        <v>826</v>
      </c>
    </row>
    <row r="1059" spans="1:58">
      <c r="A1059" t="s">
        <v>829</v>
      </c>
      <c r="B1059">
        <v>6</v>
      </c>
      <c r="C1059">
        <v>0</v>
      </c>
      <c r="D1059">
        <v>10008</v>
      </c>
      <c r="E1059" t="s">
        <v>3650</v>
      </c>
      <c r="F1059">
        <v>53510602</v>
      </c>
      <c r="G1059" t="s">
        <v>2041</v>
      </c>
      <c r="H1059">
        <v>0</v>
      </c>
      <c r="I1059" t="s">
        <v>2083</v>
      </c>
      <c r="J1059">
        <v>12.21</v>
      </c>
      <c r="K1059">
        <v>11</v>
      </c>
      <c r="L1059" t="s">
        <v>1771</v>
      </c>
      <c r="M1059" t="s">
        <v>2084</v>
      </c>
      <c r="N1059" t="s">
        <v>1757</v>
      </c>
      <c r="O1059" t="s">
        <v>1756</v>
      </c>
      <c r="P1059" t="s">
        <v>1756</v>
      </c>
      <c r="Q1059" s="387">
        <v>134.31</v>
      </c>
      <c r="R1059">
        <v>17.4603</v>
      </c>
      <c r="S1059">
        <v>151.77029999999999</v>
      </c>
      <c r="T1059" s="388">
        <v>44462</v>
      </c>
      <c r="U1059">
        <v>0</v>
      </c>
      <c r="V1059" t="s">
        <v>832</v>
      </c>
      <c r="W1059" s="388">
        <v>44477</v>
      </c>
      <c r="X1059">
        <v>164</v>
      </c>
      <c r="Y1059">
        <v>0</v>
      </c>
      <c r="Z1059">
        <v>0</v>
      </c>
      <c r="AA1059" t="s">
        <v>1758</v>
      </c>
      <c r="AB1059" t="s">
        <v>826</v>
      </c>
      <c r="AD1059" t="s">
        <v>2045</v>
      </c>
      <c r="AE1059" t="s">
        <v>2046</v>
      </c>
      <c r="AI1059" t="s">
        <v>1761</v>
      </c>
      <c r="AL1059" t="s">
        <v>3165</v>
      </c>
      <c r="AM1059">
        <v>6</v>
      </c>
      <c r="AN1059" t="s">
        <v>3166</v>
      </c>
      <c r="AO1059" t="s">
        <v>2875</v>
      </c>
      <c r="AP1059">
        <v>0</v>
      </c>
      <c r="AQ1059" s="388">
        <v>44469</v>
      </c>
      <c r="AS1059" t="s">
        <v>3186</v>
      </c>
      <c r="AT1059" s="388">
        <v>44473</v>
      </c>
      <c r="AU1059" t="s">
        <v>1756</v>
      </c>
      <c r="AV1059" t="s">
        <v>1756</v>
      </c>
      <c r="AZ1059" t="s">
        <v>1756</v>
      </c>
      <c r="BA1059" t="s">
        <v>1767</v>
      </c>
      <c r="BB1059" t="s">
        <v>3661</v>
      </c>
      <c r="BC1059" t="s">
        <v>3662</v>
      </c>
      <c r="BD1059" t="s">
        <v>826</v>
      </c>
      <c r="BE1059" t="s">
        <v>1756</v>
      </c>
      <c r="BF1059" t="s">
        <v>826</v>
      </c>
    </row>
    <row r="1060" spans="1:58">
      <c r="A1060" t="s">
        <v>829</v>
      </c>
      <c r="B1060">
        <v>6</v>
      </c>
      <c r="C1060">
        <v>0</v>
      </c>
      <c r="D1060">
        <v>10008</v>
      </c>
      <c r="E1060" t="s">
        <v>3650</v>
      </c>
      <c r="F1060">
        <v>53510602</v>
      </c>
      <c r="G1060" t="s">
        <v>2041</v>
      </c>
      <c r="H1060">
        <v>0</v>
      </c>
      <c r="I1060" t="s">
        <v>2089</v>
      </c>
      <c r="J1060">
        <v>146.96</v>
      </c>
      <c r="K1060">
        <v>11</v>
      </c>
      <c r="L1060" t="s">
        <v>2063</v>
      </c>
      <c r="M1060" t="s">
        <v>2090</v>
      </c>
      <c r="N1060" t="s">
        <v>1757</v>
      </c>
      <c r="O1060" t="s">
        <v>1756</v>
      </c>
      <c r="P1060" t="s">
        <v>1756</v>
      </c>
      <c r="Q1060" s="387">
        <v>1616.56</v>
      </c>
      <c r="R1060">
        <v>210.15280000000001</v>
      </c>
      <c r="S1060">
        <v>1826.7127999999998</v>
      </c>
      <c r="T1060" s="388">
        <v>44462</v>
      </c>
      <c r="U1060">
        <v>0</v>
      </c>
      <c r="V1060" t="s">
        <v>832</v>
      </c>
      <c r="W1060" s="388">
        <v>44477</v>
      </c>
      <c r="X1060">
        <v>164</v>
      </c>
      <c r="Y1060">
        <v>0</v>
      </c>
      <c r="Z1060">
        <v>0</v>
      </c>
      <c r="AA1060" t="s">
        <v>1758</v>
      </c>
      <c r="AB1060" t="s">
        <v>826</v>
      </c>
      <c r="AD1060" t="s">
        <v>2045</v>
      </c>
      <c r="AE1060" t="s">
        <v>2046</v>
      </c>
      <c r="AI1060" t="s">
        <v>1761</v>
      </c>
      <c r="AL1060" t="s">
        <v>3165</v>
      </c>
      <c r="AM1060">
        <v>6</v>
      </c>
      <c r="AN1060" t="s">
        <v>3166</v>
      </c>
      <c r="AO1060" t="s">
        <v>2875</v>
      </c>
      <c r="AP1060">
        <v>0</v>
      </c>
      <c r="AQ1060" s="388">
        <v>44469</v>
      </c>
      <c r="AS1060" t="s">
        <v>3186</v>
      </c>
      <c r="AT1060" s="388">
        <v>44473</v>
      </c>
      <c r="AU1060" t="s">
        <v>1756</v>
      </c>
      <c r="AV1060" t="s">
        <v>1756</v>
      </c>
      <c r="AZ1060" t="s">
        <v>1756</v>
      </c>
      <c r="BA1060" t="s">
        <v>1767</v>
      </c>
      <c r="BB1060" t="s">
        <v>3663</v>
      </c>
      <c r="BC1060" t="s">
        <v>3664</v>
      </c>
      <c r="BD1060" t="s">
        <v>826</v>
      </c>
      <c r="BE1060" t="s">
        <v>1756</v>
      </c>
      <c r="BF1060" t="s">
        <v>826</v>
      </c>
    </row>
    <row r="1061" spans="1:58">
      <c r="A1061" t="s">
        <v>829</v>
      </c>
      <c r="B1061">
        <v>6</v>
      </c>
      <c r="C1061">
        <v>0</v>
      </c>
      <c r="D1061">
        <v>10008</v>
      </c>
      <c r="E1061" t="s">
        <v>3650</v>
      </c>
      <c r="F1061">
        <v>53510602</v>
      </c>
      <c r="G1061" t="s">
        <v>2041</v>
      </c>
      <c r="H1061">
        <v>0</v>
      </c>
      <c r="I1061" t="s">
        <v>2095</v>
      </c>
      <c r="J1061">
        <v>138.44999999999999</v>
      </c>
      <c r="K1061">
        <v>11</v>
      </c>
      <c r="L1061" t="s">
        <v>2063</v>
      </c>
      <c r="M1061" t="s">
        <v>2096</v>
      </c>
      <c r="N1061" t="s">
        <v>1757</v>
      </c>
      <c r="O1061" t="s">
        <v>1756</v>
      </c>
      <c r="P1061" t="s">
        <v>1756</v>
      </c>
      <c r="Q1061" s="387">
        <v>1522.95</v>
      </c>
      <c r="R1061">
        <v>197.98350000000002</v>
      </c>
      <c r="S1061">
        <v>1720.9334999999999</v>
      </c>
      <c r="T1061" s="388">
        <v>44462</v>
      </c>
      <c r="U1061">
        <v>0</v>
      </c>
      <c r="V1061" t="s">
        <v>832</v>
      </c>
      <c r="W1061" s="388">
        <v>44477</v>
      </c>
      <c r="X1061">
        <v>164</v>
      </c>
      <c r="Y1061">
        <v>0</v>
      </c>
      <c r="Z1061">
        <v>0</v>
      </c>
      <c r="AA1061" t="s">
        <v>1758</v>
      </c>
      <c r="AB1061" t="s">
        <v>826</v>
      </c>
      <c r="AD1061" t="s">
        <v>2045</v>
      </c>
      <c r="AE1061" t="s">
        <v>2046</v>
      </c>
      <c r="AI1061" t="s">
        <v>1761</v>
      </c>
      <c r="AL1061" t="s">
        <v>3165</v>
      </c>
      <c r="AM1061">
        <v>6</v>
      </c>
      <c r="AN1061" t="s">
        <v>3166</v>
      </c>
      <c r="AO1061" t="s">
        <v>2875</v>
      </c>
      <c r="AP1061">
        <v>0</v>
      </c>
      <c r="AQ1061" s="388">
        <v>44469</v>
      </c>
      <c r="AS1061" t="s">
        <v>3186</v>
      </c>
      <c r="AT1061" s="388">
        <v>44473</v>
      </c>
      <c r="AU1061" t="s">
        <v>1756</v>
      </c>
      <c r="AV1061" t="s">
        <v>1756</v>
      </c>
      <c r="AZ1061" t="s">
        <v>1756</v>
      </c>
      <c r="BA1061" t="s">
        <v>1767</v>
      </c>
      <c r="BB1061" t="s">
        <v>3665</v>
      </c>
      <c r="BC1061" t="s">
        <v>3666</v>
      </c>
      <c r="BD1061" t="s">
        <v>826</v>
      </c>
      <c r="BE1061" t="s">
        <v>1756</v>
      </c>
      <c r="BF1061" t="s">
        <v>826</v>
      </c>
    </row>
    <row r="1062" spans="1:58">
      <c r="A1062" t="s">
        <v>829</v>
      </c>
      <c r="B1062">
        <v>6</v>
      </c>
      <c r="C1062">
        <v>0</v>
      </c>
      <c r="D1062">
        <v>10008</v>
      </c>
      <c r="E1062" t="s">
        <v>3650</v>
      </c>
      <c r="F1062">
        <v>53510602</v>
      </c>
      <c r="G1062" t="s">
        <v>2041</v>
      </c>
      <c r="H1062">
        <v>0</v>
      </c>
      <c r="I1062" t="s">
        <v>2247</v>
      </c>
      <c r="J1062">
        <v>131.47999999999999</v>
      </c>
      <c r="K1062">
        <v>11</v>
      </c>
      <c r="L1062" t="s">
        <v>2063</v>
      </c>
      <c r="M1062" t="s">
        <v>2248</v>
      </c>
      <c r="N1062" t="s">
        <v>1757</v>
      </c>
      <c r="O1062" t="s">
        <v>1756</v>
      </c>
      <c r="P1062" t="s">
        <v>1756</v>
      </c>
      <c r="Q1062" s="387">
        <v>1446.28</v>
      </c>
      <c r="R1062">
        <v>188.0164</v>
      </c>
      <c r="S1062">
        <v>1634.2963999999997</v>
      </c>
      <c r="T1062" s="388">
        <v>44462</v>
      </c>
      <c r="U1062">
        <v>0</v>
      </c>
      <c r="V1062" t="s">
        <v>832</v>
      </c>
      <c r="W1062" s="388">
        <v>44477</v>
      </c>
      <c r="X1062">
        <v>164</v>
      </c>
      <c r="Y1062">
        <v>0</v>
      </c>
      <c r="Z1062">
        <v>0</v>
      </c>
      <c r="AA1062" t="s">
        <v>1758</v>
      </c>
      <c r="AB1062" t="s">
        <v>826</v>
      </c>
      <c r="AD1062" t="s">
        <v>2045</v>
      </c>
      <c r="AE1062" t="s">
        <v>2046</v>
      </c>
      <c r="AI1062" t="s">
        <v>1761</v>
      </c>
      <c r="AL1062" t="s">
        <v>3165</v>
      </c>
      <c r="AM1062">
        <v>6</v>
      </c>
      <c r="AN1062" t="s">
        <v>3166</v>
      </c>
      <c r="AO1062" t="s">
        <v>2875</v>
      </c>
      <c r="AP1062">
        <v>0</v>
      </c>
      <c r="AQ1062" s="388">
        <v>44469</v>
      </c>
      <c r="AS1062" t="s">
        <v>3186</v>
      </c>
      <c r="AT1062" s="388">
        <v>44473</v>
      </c>
      <c r="AU1062" t="s">
        <v>1756</v>
      </c>
      <c r="AV1062" t="s">
        <v>1756</v>
      </c>
      <c r="AZ1062" t="s">
        <v>1756</v>
      </c>
      <c r="BA1062" t="s">
        <v>1767</v>
      </c>
      <c r="BB1062" t="s">
        <v>3667</v>
      </c>
      <c r="BC1062" t="s">
        <v>3668</v>
      </c>
      <c r="BD1062" t="s">
        <v>826</v>
      </c>
      <c r="BE1062" t="s">
        <v>1756</v>
      </c>
      <c r="BF1062" t="s">
        <v>826</v>
      </c>
    </row>
    <row r="1063" spans="1:58">
      <c r="A1063" t="s">
        <v>829</v>
      </c>
      <c r="B1063">
        <v>6</v>
      </c>
      <c r="C1063">
        <v>0</v>
      </c>
      <c r="D1063">
        <v>10018</v>
      </c>
      <c r="E1063" t="s">
        <v>3669</v>
      </c>
      <c r="F1063">
        <v>53510602</v>
      </c>
      <c r="G1063" t="s">
        <v>2041</v>
      </c>
      <c r="H1063">
        <v>0</v>
      </c>
      <c r="I1063" t="s">
        <v>2056</v>
      </c>
      <c r="J1063">
        <v>210</v>
      </c>
      <c r="K1063">
        <v>0.5</v>
      </c>
      <c r="L1063" t="s">
        <v>1755</v>
      </c>
      <c r="M1063" t="s">
        <v>1756</v>
      </c>
      <c r="N1063" t="s">
        <v>1756</v>
      </c>
      <c r="P1063" t="s">
        <v>1757</v>
      </c>
      <c r="Q1063" s="387">
        <v>105</v>
      </c>
      <c r="R1063">
        <v>13.65</v>
      </c>
      <c r="S1063">
        <v>118.64999999999999</v>
      </c>
      <c r="T1063" s="388">
        <v>44462</v>
      </c>
      <c r="U1063">
        <v>0</v>
      </c>
      <c r="V1063" t="s">
        <v>832</v>
      </c>
      <c r="W1063" s="388">
        <v>44477</v>
      </c>
      <c r="X1063">
        <v>164</v>
      </c>
      <c r="Y1063">
        <v>0</v>
      </c>
      <c r="Z1063">
        <v>0</v>
      </c>
      <c r="AA1063" t="s">
        <v>1758</v>
      </c>
      <c r="AB1063" t="s">
        <v>826</v>
      </c>
      <c r="AD1063" t="s">
        <v>2045</v>
      </c>
      <c r="AE1063" t="s">
        <v>2046</v>
      </c>
      <c r="AI1063" t="s">
        <v>1761</v>
      </c>
      <c r="AL1063" t="s">
        <v>3521</v>
      </c>
      <c r="AM1063">
        <v>6</v>
      </c>
      <c r="AN1063" t="s">
        <v>3522</v>
      </c>
      <c r="AO1063" t="s">
        <v>926</v>
      </c>
      <c r="AP1063">
        <v>0</v>
      </c>
      <c r="AQ1063" s="388">
        <v>44469</v>
      </c>
      <c r="AS1063" t="s">
        <v>2806</v>
      </c>
      <c r="AT1063" s="388">
        <v>44473</v>
      </c>
      <c r="AU1063" t="s">
        <v>1756</v>
      </c>
      <c r="AV1063" t="s">
        <v>1756</v>
      </c>
      <c r="AZ1063" t="s">
        <v>2807</v>
      </c>
      <c r="BA1063" t="s">
        <v>1767</v>
      </c>
      <c r="BB1063" t="s">
        <v>3670</v>
      </c>
      <c r="BC1063" t="s">
        <v>3671</v>
      </c>
      <c r="BD1063" t="s">
        <v>826</v>
      </c>
      <c r="BE1063" t="s">
        <v>1756</v>
      </c>
      <c r="BF1063" t="s">
        <v>826</v>
      </c>
    </row>
    <row r="1064" spans="1:58">
      <c r="A1064" t="s">
        <v>829</v>
      </c>
      <c r="B1064">
        <v>6</v>
      </c>
      <c r="C1064">
        <v>0</v>
      </c>
      <c r="D1064">
        <v>10018</v>
      </c>
      <c r="E1064" t="s">
        <v>3669</v>
      </c>
      <c r="F1064">
        <v>53510602</v>
      </c>
      <c r="G1064" t="s">
        <v>2041</v>
      </c>
      <c r="H1064">
        <v>0</v>
      </c>
      <c r="I1064" t="s">
        <v>3525</v>
      </c>
      <c r="J1064">
        <v>85</v>
      </c>
      <c r="K1064">
        <v>7</v>
      </c>
      <c r="L1064" t="s">
        <v>1771</v>
      </c>
      <c r="M1064" t="s">
        <v>1756</v>
      </c>
      <c r="N1064" t="s">
        <v>1756</v>
      </c>
      <c r="O1064" t="s">
        <v>3672</v>
      </c>
      <c r="P1064" t="s">
        <v>1757</v>
      </c>
      <c r="Q1064" s="387">
        <v>595</v>
      </c>
      <c r="R1064">
        <v>77.350000000000009</v>
      </c>
      <c r="S1064">
        <v>672.34999999999991</v>
      </c>
      <c r="T1064" s="388">
        <v>44462</v>
      </c>
      <c r="U1064">
        <v>0</v>
      </c>
      <c r="V1064" t="s">
        <v>832</v>
      </c>
      <c r="W1064" s="388">
        <v>44477</v>
      </c>
      <c r="X1064">
        <v>164</v>
      </c>
      <c r="Y1064">
        <v>0</v>
      </c>
      <c r="Z1064">
        <v>0</v>
      </c>
      <c r="AA1064" t="s">
        <v>1758</v>
      </c>
      <c r="AB1064" t="s">
        <v>826</v>
      </c>
      <c r="AD1064" t="s">
        <v>2045</v>
      </c>
      <c r="AE1064" t="s">
        <v>2046</v>
      </c>
      <c r="AI1064" t="s">
        <v>1761</v>
      </c>
      <c r="AL1064" t="s">
        <v>3521</v>
      </c>
      <c r="AM1064">
        <v>6</v>
      </c>
      <c r="AN1064" t="s">
        <v>3522</v>
      </c>
      <c r="AO1064" t="s">
        <v>926</v>
      </c>
      <c r="AP1064">
        <v>0</v>
      </c>
      <c r="AQ1064" s="388">
        <v>44469</v>
      </c>
      <c r="AS1064" t="s">
        <v>2806</v>
      </c>
      <c r="AT1064" s="388">
        <v>44473</v>
      </c>
      <c r="AU1064" t="s">
        <v>1756</v>
      </c>
      <c r="AV1064" t="s">
        <v>1756</v>
      </c>
      <c r="AZ1064" t="s">
        <v>2807</v>
      </c>
      <c r="BA1064" t="s">
        <v>1767</v>
      </c>
      <c r="BB1064" t="s">
        <v>3673</v>
      </c>
      <c r="BC1064" t="s">
        <v>3674</v>
      </c>
      <c r="BD1064" t="s">
        <v>826</v>
      </c>
      <c r="BE1064" t="s">
        <v>1756</v>
      </c>
      <c r="BF1064" t="s">
        <v>826</v>
      </c>
    </row>
    <row r="1065" spans="1:58">
      <c r="A1065" t="s">
        <v>829</v>
      </c>
      <c r="B1065">
        <v>6</v>
      </c>
      <c r="C1065">
        <v>0</v>
      </c>
      <c r="D1065">
        <v>10018</v>
      </c>
      <c r="E1065" t="s">
        <v>3669</v>
      </c>
      <c r="F1065">
        <v>53510602</v>
      </c>
      <c r="G1065" t="s">
        <v>2041</v>
      </c>
      <c r="H1065">
        <v>0</v>
      </c>
      <c r="I1065" t="s">
        <v>2073</v>
      </c>
      <c r="J1065">
        <v>243.75</v>
      </c>
      <c r="K1065">
        <v>1</v>
      </c>
      <c r="L1065" t="s">
        <v>1755</v>
      </c>
      <c r="M1065" t="s">
        <v>2074</v>
      </c>
      <c r="N1065" t="s">
        <v>1757</v>
      </c>
      <c r="O1065" t="s">
        <v>1756</v>
      </c>
      <c r="P1065" t="s">
        <v>1756</v>
      </c>
      <c r="Q1065" s="387">
        <v>243.75</v>
      </c>
      <c r="R1065">
        <v>31.6875</v>
      </c>
      <c r="S1065">
        <v>275.4375</v>
      </c>
      <c r="T1065" s="388">
        <v>44462</v>
      </c>
      <c r="U1065">
        <v>0</v>
      </c>
      <c r="V1065" t="s">
        <v>832</v>
      </c>
      <c r="W1065" s="388">
        <v>44477</v>
      </c>
      <c r="X1065">
        <v>164</v>
      </c>
      <c r="Y1065">
        <v>0</v>
      </c>
      <c r="Z1065">
        <v>0</v>
      </c>
      <c r="AA1065" t="s">
        <v>1758</v>
      </c>
      <c r="AB1065" t="s">
        <v>826</v>
      </c>
      <c r="AD1065" t="s">
        <v>2045</v>
      </c>
      <c r="AE1065" t="s">
        <v>2046</v>
      </c>
      <c r="AI1065" t="s">
        <v>1761</v>
      </c>
      <c r="AL1065" t="s">
        <v>3521</v>
      </c>
      <c r="AM1065">
        <v>6</v>
      </c>
      <c r="AN1065" t="s">
        <v>3522</v>
      </c>
      <c r="AO1065" t="s">
        <v>926</v>
      </c>
      <c r="AP1065">
        <v>0</v>
      </c>
      <c r="AQ1065" s="388">
        <v>44469</v>
      </c>
      <c r="AS1065" t="s">
        <v>2806</v>
      </c>
      <c r="AT1065" s="388">
        <v>44473</v>
      </c>
      <c r="AU1065" t="s">
        <v>1756</v>
      </c>
      <c r="AV1065" t="s">
        <v>1756</v>
      </c>
      <c r="AZ1065" t="s">
        <v>2807</v>
      </c>
      <c r="BA1065" t="s">
        <v>1767</v>
      </c>
      <c r="BB1065" t="s">
        <v>3675</v>
      </c>
      <c r="BC1065" t="s">
        <v>3676</v>
      </c>
      <c r="BD1065" t="s">
        <v>826</v>
      </c>
      <c r="BE1065" t="s">
        <v>1756</v>
      </c>
      <c r="BF1065" t="s">
        <v>826</v>
      </c>
    </row>
    <row r="1066" spans="1:58">
      <c r="A1066" t="s">
        <v>829</v>
      </c>
      <c r="B1066">
        <v>6</v>
      </c>
      <c r="C1066">
        <v>0</v>
      </c>
      <c r="D1066">
        <v>10017</v>
      </c>
      <c r="E1066" t="s">
        <v>3677</v>
      </c>
      <c r="F1066">
        <v>53510602</v>
      </c>
      <c r="G1066" t="s">
        <v>2041</v>
      </c>
      <c r="H1066">
        <v>0</v>
      </c>
      <c r="I1066" t="s">
        <v>2052</v>
      </c>
      <c r="J1066">
        <v>75</v>
      </c>
      <c r="K1066">
        <v>60</v>
      </c>
      <c r="L1066" t="s">
        <v>1771</v>
      </c>
      <c r="M1066" t="s">
        <v>1756</v>
      </c>
      <c r="N1066" t="s">
        <v>1756</v>
      </c>
      <c r="O1066" t="s">
        <v>2053</v>
      </c>
      <c r="P1066" t="s">
        <v>1757</v>
      </c>
      <c r="Q1066" s="387">
        <v>4500</v>
      </c>
      <c r="R1066">
        <v>585</v>
      </c>
      <c r="S1066">
        <v>5084.9999999999991</v>
      </c>
      <c r="T1066" s="388">
        <v>44462</v>
      </c>
      <c r="U1066">
        <v>0</v>
      </c>
      <c r="V1066" t="s">
        <v>832</v>
      </c>
      <c r="W1066" s="388">
        <v>44477</v>
      </c>
      <c r="X1066">
        <v>164</v>
      </c>
      <c r="Y1066">
        <v>0</v>
      </c>
      <c r="Z1066">
        <v>0</v>
      </c>
      <c r="AA1066" t="s">
        <v>1758</v>
      </c>
      <c r="AB1066" t="s">
        <v>826</v>
      </c>
      <c r="AD1066" t="s">
        <v>2045</v>
      </c>
      <c r="AE1066" t="s">
        <v>2046</v>
      </c>
      <c r="AI1066" t="s">
        <v>1761</v>
      </c>
      <c r="AL1066" t="s">
        <v>3183</v>
      </c>
      <c r="AM1066">
        <v>6</v>
      </c>
      <c r="AN1066" t="s">
        <v>3184</v>
      </c>
      <c r="AO1066" t="s">
        <v>3185</v>
      </c>
      <c r="AP1066">
        <v>0</v>
      </c>
      <c r="AQ1066" s="388">
        <v>44469</v>
      </c>
      <c r="AS1066" t="s">
        <v>3186</v>
      </c>
      <c r="AT1066" s="388">
        <v>44473</v>
      </c>
      <c r="AU1066" t="s">
        <v>1756</v>
      </c>
      <c r="AV1066" t="s">
        <v>1756</v>
      </c>
      <c r="AZ1066" t="s">
        <v>1756</v>
      </c>
      <c r="BA1066" t="s">
        <v>1767</v>
      </c>
      <c r="BB1066" t="s">
        <v>3678</v>
      </c>
      <c r="BC1066" t="s">
        <v>3679</v>
      </c>
      <c r="BD1066" t="s">
        <v>826</v>
      </c>
      <c r="BE1066" t="s">
        <v>1756</v>
      </c>
      <c r="BF1066" t="s">
        <v>826</v>
      </c>
    </row>
    <row r="1067" spans="1:58">
      <c r="A1067" t="s">
        <v>829</v>
      </c>
      <c r="B1067">
        <v>6</v>
      </c>
      <c r="C1067">
        <v>0</v>
      </c>
      <c r="D1067">
        <v>10017</v>
      </c>
      <c r="E1067" t="s">
        <v>3677</v>
      </c>
      <c r="F1067">
        <v>53510602</v>
      </c>
      <c r="G1067" t="s">
        <v>2041</v>
      </c>
      <c r="H1067">
        <v>0</v>
      </c>
      <c r="I1067" t="s">
        <v>518</v>
      </c>
      <c r="J1067">
        <v>95</v>
      </c>
      <c r="K1067">
        <v>12</v>
      </c>
      <c r="L1067" t="s">
        <v>1771</v>
      </c>
      <c r="M1067" t="s">
        <v>1756</v>
      </c>
      <c r="N1067" t="s">
        <v>1756</v>
      </c>
      <c r="O1067" t="s">
        <v>2059</v>
      </c>
      <c r="P1067" t="s">
        <v>1757</v>
      </c>
      <c r="Q1067" s="387">
        <v>1140</v>
      </c>
      <c r="R1067">
        <v>148.20000000000002</v>
      </c>
      <c r="S1067">
        <v>1288.1999999999998</v>
      </c>
      <c r="T1067" s="388">
        <v>44462</v>
      </c>
      <c r="U1067">
        <v>0</v>
      </c>
      <c r="V1067" t="s">
        <v>832</v>
      </c>
      <c r="W1067" s="388">
        <v>44477</v>
      </c>
      <c r="X1067">
        <v>164</v>
      </c>
      <c r="Y1067">
        <v>0</v>
      </c>
      <c r="Z1067">
        <v>0</v>
      </c>
      <c r="AA1067" t="s">
        <v>1758</v>
      </c>
      <c r="AB1067" t="s">
        <v>826</v>
      </c>
      <c r="AD1067" t="s">
        <v>2045</v>
      </c>
      <c r="AE1067" t="s">
        <v>2046</v>
      </c>
      <c r="AI1067" t="s">
        <v>1761</v>
      </c>
      <c r="AL1067" t="s">
        <v>3183</v>
      </c>
      <c r="AM1067">
        <v>6</v>
      </c>
      <c r="AN1067" t="s">
        <v>3184</v>
      </c>
      <c r="AO1067" t="s">
        <v>3185</v>
      </c>
      <c r="AP1067">
        <v>0</v>
      </c>
      <c r="AQ1067" s="388">
        <v>44469</v>
      </c>
      <c r="AS1067" t="s">
        <v>3186</v>
      </c>
      <c r="AT1067" s="388">
        <v>44473</v>
      </c>
      <c r="AU1067" t="s">
        <v>1756</v>
      </c>
      <c r="AV1067" t="s">
        <v>1756</v>
      </c>
      <c r="AZ1067" t="s">
        <v>1756</v>
      </c>
      <c r="BA1067" t="s">
        <v>1767</v>
      </c>
      <c r="BB1067" t="s">
        <v>3680</v>
      </c>
      <c r="BC1067" t="s">
        <v>3681</v>
      </c>
      <c r="BD1067" t="s">
        <v>826</v>
      </c>
      <c r="BE1067" t="s">
        <v>1756</v>
      </c>
      <c r="BF1067" t="s">
        <v>826</v>
      </c>
    </row>
    <row r="1068" spans="1:58">
      <c r="A1068" t="s">
        <v>829</v>
      </c>
      <c r="B1068">
        <v>6</v>
      </c>
      <c r="C1068">
        <v>0</v>
      </c>
      <c r="D1068">
        <v>10017</v>
      </c>
      <c r="E1068" t="s">
        <v>3677</v>
      </c>
      <c r="F1068">
        <v>53510602</v>
      </c>
      <c r="G1068" t="s">
        <v>2041</v>
      </c>
      <c r="H1068">
        <v>0</v>
      </c>
      <c r="I1068" t="s">
        <v>2062</v>
      </c>
      <c r="J1068">
        <v>138.05000000000001</v>
      </c>
      <c r="K1068">
        <v>22</v>
      </c>
      <c r="L1068" t="s">
        <v>2063</v>
      </c>
      <c r="M1068" t="s">
        <v>2064</v>
      </c>
      <c r="N1068" t="s">
        <v>1757</v>
      </c>
      <c r="O1068" t="s">
        <v>1756</v>
      </c>
      <c r="P1068" t="s">
        <v>1756</v>
      </c>
      <c r="Q1068" s="387">
        <v>3037.1</v>
      </c>
      <c r="R1068">
        <v>394.82299999999998</v>
      </c>
      <c r="S1068">
        <v>3431.9229999999998</v>
      </c>
      <c r="T1068" s="388">
        <v>44462</v>
      </c>
      <c r="U1068">
        <v>0</v>
      </c>
      <c r="V1068" t="s">
        <v>832</v>
      </c>
      <c r="W1068" s="388">
        <v>44477</v>
      </c>
      <c r="X1068">
        <v>164</v>
      </c>
      <c r="Y1068">
        <v>0</v>
      </c>
      <c r="Z1068">
        <v>0</v>
      </c>
      <c r="AA1068" t="s">
        <v>1758</v>
      </c>
      <c r="AB1068" t="s">
        <v>826</v>
      </c>
      <c r="AD1068" t="s">
        <v>2045</v>
      </c>
      <c r="AE1068" t="s">
        <v>2046</v>
      </c>
      <c r="AI1068" t="s">
        <v>1761</v>
      </c>
      <c r="AL1068" t="s">
        <v>3183</v>
      </c>
      <c r="AM1068">
        <v>6</v>
      </c>
      <c r="AN1068" t="s">
        <v>3184</v>
      </c>
      <c r="AO1068" t="s">
        <v>3185</v>
      </c>
      <c r="AP1068">
        <v>0</v>
      </c>
      <c r="AQ1068" s="388">
        <v>44469</v>
      </c>
      <c r="AS1068" t="s">
        <v>3186</v>
      </c>
      <c r="AT1068" s="388">
        <v>44473</v>
      </c>
      <c r="AU1068" t="s">
        <v>1756</v>
      </c>
      <c r="AV1068" t="s">
        <v>1756</v>
      </c>
      <c r="AZ1068" t="s">
        <v>1756</v>
      </c>
      <c r="BA1068" t="s">
        <v>1767</v>
      </c>
      <c r="BB1068" t="s">
        <v>3682</v>
      </c>
      <c r="BC1068" t="s">
        <v>3683</v>
      </c>
      <c r="BD1068" t="s">
        <v>826</v>
      </c>
      <c r="BE1068" t="s">
        <v>1756</v>
      </c>
      <c r="BF1068" t="s">
        <v>826</v>
      </c>
    </row>
    <row r="1069" spans="1:58">
      <c r="A1069" t="s">
        <v>829</v>
      </c>
      <c r="B1069">
        <v>6</v>
      </c>
      <c r="C1069">
        <v>0</v>
      </c>
      <c r="D1069">
        <v>10017</v>
      </c>
      <c r="E1069" t="s">
        <v>3677</v>
      </c>
      <c r="F1069">
        <v>53510602</v>
      </c>
      <c r="G1069" t="s">
        <v>2041</v>
      </c>
      <c r="H1069">
        <v>0</v>
      </c>
      <c r="I1069" t="s">
        <v>2073</v>
      </c>
      <c r="J1069">
        <v>243.75</v>
      </c>
      <c r="K1069">
        <v>4</v>
      </c>
      <c r="L1069" t="s">
        <v>1755</v>
      </c>
      <c r="M1069" t="s">
        <v>2074</v>
      </c>
      <c r="N1069" t="s">
        <v>1757</v>
      </c>
      <c r="O1069" t="s">
        <v>1756</v>
      </c>
      <c r="P1069" t="s">
        <v>1756</v>
      </c>
      <c r="Q1069" s="387">
        <v>975</v>
      </c>
      <c r="R1069">
        <v>126.75</v>
      </c>
      <c r="S1069">
        <v>1101.75</v>
      </c>
      <c r="T1069" s="388">
        <v>44462</v>
      </c>
      <c r="U1069">
        <v>0</v>
      </c>
      <c r="V1069" t="s">
        <v>832</v>
      </c>
      <c r="W1069" s="388">
        <v>44477</v>
      </c>
      <c r="X1069">
        <v>164</v>
      </c>
      <c r="Y1069">
        <v>0</v>
      </c>
      <c r="Z1069">
        <v>0</v>
      </c>
      <c r="AA1069" t="s">
        <v>1758</v>
      </c>
      <c r="AB1069" t="s">
        <v>826</v>
      </c>
      <c r="AD1069" t="s">
        <v>2045</v>
      </c>
      <c r="AE1069" t="s">
        <v>2046</v>
      </c>
      <c r="AI1069" t="s">
        <v>1761</v>
      </c>
      <c r="AL1069" t="s">
        <v>3183</v>
      </c>
      <c r="AM1069">
        <v>6</v>
      </c>
      <c r="AN1069" t="s">
        <v>3184</v>
      </c>
      <c r="AO1069" t="s">
        <v>3185</v>
      </c>
      <c r="AP1069">
        <v>0</v>
      </c>
      <c r="AQ1069" s="388">
        <v>44469</v>
      </c>
      <c r="AS1069" t="s">
        <v>3186</v>
      </c>
      <c r="AT1069" s="388">
        <v>44473</v>
      </c>
      <c r="AU1069" t="s">
        <v>1756</v>
      </c>
      <c r="AV1069" t="s">
        <v>1756</v>
      </c>
      <c r="AZ1069" t="s">
        <v>1756</v>
      </c>
      <c r="BA1069" t="s">
        <v>1767</v>
      </c>
      <c r="BB1069" t="s">
        <v>3684</v>
      </c>
      <c r="BC1069" t="s">
        <v>3685</v>
      </c>
      <c r="BD1069" t="s">
        <v>826</v>
      </c>
      <c r="BE1069" t="s">
        <v>1756</v>
      </c>
      <c r="BF1069" t="s">
        <v>826</v>
      </c>
    </row>
    <row r="1070" spans="1:58">
      <c r="A1070" t="s">
        <v>829</v>
      </c>
      <c r="B1070">
        <v>6</v>
      </c>
      <c r="C1070">
        <v>0</v>
      </c>
      <c r="D1070">
        <v>10017</v>
      </c>
      <c r="E1070" t="s">
        <v>3677</v>
      </c>
      <c r="F1070">
        <v>53510602</v>
      </c>
      <c r="G1070" t="s">
        <v>2041</v>
      </c>
      <c r="H1070">
        <v>0</v>
      </c>
      <c r="I1070" t="s">
        <v>2083</v>
      </c>
      <c r="J1070">
        <v>12.21</v>
      </c>
      <c r="K1070">
        <v>11</v>
      </c>
      <c r="L1070" t="s">
        <v>1771</v>
      </c>
      <c r="M1070" t="s">
        <v>2084</v>
      </c>
      <c r="N1070" t="s">
        <v>1757</v>
      </c>
      <c r="O1070" t="s">
        <v>1756</v>
      </c>
      <c r="P1070" t="s">
        <v>1756</v>
      </c>
      <c r="Q1070" s="387">
        <v>134.31</v>
      </c>
      <c r="R1070">
        <v>17.4603</v>
      </c>
      <c r="S1070">
        <v>151.77029999999999</v>
      </c>
      <c r="T1070" s="388">
        <v>44462</v>
      </c>
      <c r="U1070">
        <v>0</v>
      </c>
      <c r="V1070" t="s">
        <v>832</v>
      </c>
      <c r="W1070" s="388">
        <v>44477</v>
      </c>
      <c r="X1070">
        <v>164</v>
      </c>
      <c r="Y1070">
        <v>0</v>
      </c>
      <c r="Z1070">
        <v>0</v>
      </c>
      <c r="AA1070" t="s">
        <v>1758</v>
      </c>
      <c r="AB1070" t="s">
        <v>826</v>
      </c>
      <c r="AD1070" t="s">
        <v>2045</v>
      </c>
      <c r="AE1070" t="s">
        <v>2046</v>
      </c>
      <c r="AI1070" t="s">
        <v>1761</v>
      </c>
      <c r="AL1070" t="s">
        <v>3183</v>
      </c>
      <c r="AM1070">
        <v>6</v>
      </c>
      <c r="AN1070" t="s">
        <v>3184</v>
      </c>
      <c r="AO1070" t="s">
        <v>3185</v>
      </c>
      <c r="AP1070">
        <v>0</v>
      </c>
      <c r="AQ1070" s="388">
        <v>44469</v>
      </c>
      <c r="AS1070" t="s">
        <v>3186</v>
      </c>
      <c r="AT1070" s="388">
        <v>44473</v>
      </c>
      <c r="AU1070" t="s">
        <v>1756</v>
      </c>
      <c r="AV1070" t="s">
        <v>1756</v>
      </c>
      <c r="AZ1070" t="s">
        <v>1756</v>
      </c>
      <c r="BA1070" t="s">
        <v>1767</v>
      </c>
      <c r="BB1070" t="s">
        <v>3686</v>
      </c>
      <c r="BC1070" t="s">
        <v>3687</v>
      </c>
      <c r="BD1070" t="s">
        <v>826</v>
      </c>
      <c r="BE1070" t="s">
        <v>1756</v>
      </c>
      <c r="BF1070" t="s">
        <v>826</v>
      </c>
    </row>
    <row r="1071" spans="1:58">
      <c r="A1071" t="s">
        <v>829</v>
      </c>
      <c r="B1071">
        <v>6</v>
      </c>
      <c r="C1071">
        <v>0</v>
      </c>
      <c r="D1071">
        <v>10017</v>
      </c>
      <c r="E1071" t="s">
        <v>3677</v>
      </c>
      <c r="F1071">
        <v>53510602</v>
      </c>
      <c r="G1071" t="s">
        <v>2041</v>
      </c>
      <c r="H1071">
        <v>0</v>
      </c>
      <c r="I1071" t="s">
        <v>2083</v>
      </c>
      <c r="J1071">
        <v>12.21</v>
      </c>
      <c r="K1071">
        <v>11</v>
      </c>
      <c r="L1071" t="s">
        <v>1771</v>
      </c>
      <c r="M1071" t="s">
        <v>2084</v>
      </c>
      <c r="N1071" t="s">
        <v>1757</v>
      </c>
      <c r="O1071" t="s">
        <v>1756</v>
      </c>
      <c r="P1071" t="s">
        <v>1756</v>
      </c>
      <c r="Q1071" s="387">
        <v>134.31</v>
      </c>
      <c r="R1071">
        <v>17.4603</v>
      </c>
      <c r="S1071">
        <v>151.77029999999999</v>
      </c>
      <c r="T1071" s="388">
        <v>44462</v>
      </c>
      <c r="U1071">
        <v>0</v>
      </c>
      <c r="V1071" t="s">
        <v>832</v>
      </c>
      <c r="W1071" s="388">
        <v>44477</v>
      </c>
      <c r="X1071">
        <v>164</v>
      </c>
      <c r="Y1071">
        <v>0</v>
      </c>
      <c r="Z1071">
        <v>0</v>
      </c>
      <c r="AA1071" t="s">
        <v>1758</v>
      </c>
      <c r="AB1071" t="s">
        <v>826</v>
      </c>
      <c r="AD1071" t="s">
        <v>2045</v>
      </c>
      <c r="AE1071" t="s">
        <v>2046</v>
      </c>
      <c r="AI1071" t="s">
        <v>1761</v>
      </c>
      <c r="AL1071" t="s">
        <v>3183</v>
      </c>
      <c r="AM1071">
        <v>6</v>
      </c>
      <c r="AN1071" t="s">
        <v>3184</v>
      </c>
      <c r="AO1071" t="s">
        <v>3185</v>
      </c>
      <c r="AP1071">
        <v>0</v>
      </c>
      <c r="AQ1071" s="388">
        <v>44469</v>
      </c>
      <c r="AS1071" t="s">
        <v>3186</v>
      </c>
      <c r="AT1071" s="388">
        <v>44473</v>
      </c>
      <c r="AU1071" t="s">
        <v>1756</v>
      </c>
      <c r="AV1071" t="s">
        <v>1756</v>
      </c>
      <c r="AZ1071" t="s">
        <v>1756</v>
      </c>
      <c r="BA1071" t="s">
        <v>1767</v>
      </c>
      <c r="BB1071" t="s">
        <v>3686</v>
      </c>
      <c r="BC1071" t="s">
        <v>3687</v>
      </c>
      <c r="BD1071" t="s">
        <v>826</v>
      </c>
      <c r="BE1071" t="s">
        <v>1756</v>
      </c>
      <c r="BF1071" t="s">
        <v>826</v>
      </c>
    </row>
    <row r="1072" spans="1:58">
      <c r="A1072" t="s">
        <v>829</v>
      </c>
      <c r="B1072">
        <v>6</v>
      </c>
      <c r="C1072">
        <v>0</v>
      </c>
      <c r="D1072">
        <v>10017</v>
      </c>
      <c r="E1072" t="s">
        <v>3677</v>
      </c>
      <c r="F1072">
        <v>53510602</v>
      </c>
      <c r="G1072" t="s">
        <v>2041</v>
      </c>
      <c r="H1072">
        <v>0</v>
      </c>
      <c r="I1072" t="s">
        <v>2083</v>
      </c>
      <c r="J1072">
        <v>12.21</v>
      </c>
      <c r="K1072">
        <v>11</v>
      </c>
      <c r="L1072" t="s">
        <v>1771</v>
      </c>
      <c r="M1072" t="s">
        <v>2084</v>
      </c>
      <c r="N1072" t="s">
        <v>1757</v>
      </c>
      <c r="O1072" t="s">
        <v>1756</v>
      </c>
      <c r="P1072" t="s">
        <v>1756</v>
      </c>
      <c r="Q1072" s="387">
        <v>134.31</v>
      </c>
      <c r="R1072">
        <v>17.4603</v>
      </c>
      <c r="S1072">
        <v>151.77029999999999</v>
      </c>
      <c r="T1072" s="388">
        <v>44462</v>
      </c>
      <c r="U1072">
        <v>0</v>
      </c>
      <c r="V1072" t="s">
        <v>832</v>
      </c>
      <c r="W1072" s="388">
        <v>44477</v>
      </c>
      <c r="X1072">
        <v>164</v>
      </c>
      <c r="Y1072">
        <v>0</v>
      </c>
      <c r="Z1072">
        <v>0</v>
      </c>
      <c r="AA1072" t="s">
        <v>1758</v>
      </c>
      <c r="AB1072" t="s">
        <v>826</v>
      </c>
      <c r="AD1072" t="s">
        <v>2045</v>
      </c>
      <c r="AE1072" t="s">
        <v>2046</v>
      </c>
      <c r="AI1072" t="s">
        <v>1761</v>
      </c>
      <c r="AL1072" t="s">
        <v>3183</v>
      </c>
      <c r="AM1072">
        <v>6</v>
      </c>
      <c r="AN1072" t="s">
        <v>3184</v>
      </c>
      <c r="AO1072" t="s">
        <v>3185</v>
      </c>
      <c r="AP1072">
        <v>0</v>
      </c>
      <c r="AQ1072" s="388">
        <v>44469</v>
      </c>
      <c r="AS1072" t="s">
        <v>3186</v>
      </c>
      <c r="AT1072" s="388">
        <v>44473</v>
      </c>
      <c r="AU1072" t="s">
        <v>1756</v>
      </c>
      <c r="AV1072" t="s">
        <v>1756</v>
      </c>
      <c r="AZ1072" t="s">
        <v>1756</v>
      </c>
      <c r="BA1072" t="s">
        <v>1767</v>
      </c>
      <c r="BB1072" t="s">
        <v>3686</v>
      </c>
      <c r="BC1072" t="s">
        <v>3687</v>
      </c>
      <c r="BD1072" t="s">
        <v>826</v>
      </c>
      <c r="BE1072" t="s">
        <v>1756</v>
      </c>
      <c r="BF1072" t="s">
        <v>826</v>
      </c>
    </row>
    <row r="1073" spans="1:58">
      <c r="A1073" t="s">
        <v>829</v>
      </c>
      <c r="B1073">
        <v>6</v>
      </c>
      <c r="C1073">
        <v>0</v>
      </c>
      <c r="D1073">
        <v>10017</v>
      </c>
      <c r="E1073" t="s">
        <v>3677</v>
      </c>
      <c r="F1073">
        <v>53510602</v>
      </c>
      <c r="G1073" t="s">
        <v>2041</v>
      </c>
      <c r="H1073">
        <v>0</v>
      </c>
      <c r="I1073" t="s">
        <v>2083</v>
      </c>
      <c r="J1073">
        <v>12.21</v>
      </c>
      <c r="K1073">
        <v>11</v>
      </c>
      <c r="L1073" t="s">
        <v>1771</v>
      </c>
      <c r="M1073" t="s">
        <v>2084</v>
      </c>
      <c r="N1073" t="s">
        <v>1757</v>
      </c>
      <c r="O1073" t="s">
        <v>1756</v>
      </c>
      <c r="P1073" t="s">
        <v>1756</v>
      </c>
      <c r="Q1073" s="387">
        <v>134.31</v>
      </c>
      <c r="R1073">
        <v>17.4603</v>
      </c>
      <c r="S1073">
        <v>151.77029999999999</v>
      </c>
      <c r="T1073" s="388">
        <v>44462</v>
      </c>
      <c r="U1073">
        <v>0</v>
      </c>
      <c r="V1073" t="s">
        <v>832</v>
      </c>
      <c r="W1073" s="388">
        <v>44477</v>
      </c>
      <c r="X1073">
        <v>164</v>
      </c>
      <c r="Y1073">
        <v>0</v>
      </c>
      <c r="Z1073">
        <v>0</v>
      </c>
      <c r="AA1073" t="s">
        <v>1758</v>
      </c>
      <c r="AB1073" t="s">
        <v>826</v>
      </c>
      <c r="AD1073" t="s">
        <v>2045</v>
      </c>
      <c r="AE1073" t="s">
        <v>2046</v>
      </c>
      <c r="AI1073" t="s">
        <v>1761</v>
      </c>
      <c r="AL1073" t="s">
        <v>3183</v>
      </c>
      <c r="AM1073">
        <v>6</v>
      </c>
      <c r="AN1073" t="s">
        <v>3184</v>
      </c>
      <c r="AO1073" t="s">
        <v>3185</v>
      </c>
      <c r="AP1073">
        <v>0</v>
      </c>
      <c r="AQ1073" s="388">
        <v>44469</v>
      </c>
      <c r="AS1073" t="s">
        <v>3186</v>
      </c>
      <c r="AT1073" s="388">
        <v>44473</v>
      </c>
      <c r="AU1073" t="s">
        <v>1756</v>
      </c>
      <c r="AV1073" t="s">
        <v>1756</v>
      </c>
      <c r="AZ1073" t="s">
        <v>1756</v>
      </c>
      <c r="BA1073" t="s">
        <v>1767</v>
      </c>
      <c r="BB1073" t="s">
        <v>3686</v>
      </c>
      <c r="BC1073" t="s">
        <v>3687</v>
      </c>
      <c r="BD1073" t="s">
        <v>826</v>
      </c>
      <c r="BE1073" t="s">
        <v>1756</v>
      </c>
      <c r="BF1073" t="s">
        <v>826</v>
      </c>
    </row>
    <row r="1074" spans="1:58">
      <c r="A1074" t="s">
        <v>829</v>
      </c>
      <c r="B1074">
        <v>6</v>
      </c>
      <c r="C1074">
        <v>0</v>
      </c>
      <c r="D1074">
        <v>10017</v>
      </c>
      <c r="E1074" t="s">
        <v>3677</v>
      </c>
      <c r="F1074">
        <v>53510602</v>
      </c>
      <c r="G1074" t="s">
        <v>2041</v>
      </c>
      <c r="H1074">
        <v>0</v>
      </c>
      <c r="I1074" t="s">
        <v>2089</v>
      </c>
      <c r="J1074">
        <v>146.96</v>
      </c>
      <c r="K1074">
        <v>11</v>
      </c>
      <c r="L1074" t="s">
        <v>2063</v>
      </c>
      <c r="M1074" t="s">
        <v>2090</v>
      </c>
      <c r="N1074" t="s">
        <v>1757</v>
      </c>
      <c r="O1074" t="s">
        <v>1756</v>
      </c>
      <c r="P1074" t="s">
        <v>1756</v>
      </c>
      <c r="Q1074" s="387">
        <v>1616.56</v>
      </c>
      <c r="R1074">
        <v>210.15280000000001</v>
      </c>
      <c r="S1074">
        <v>1826.7127999999998</v>
      </c>
      <c r="T1074" s="388">
        <v>44462</v>
      </c>
      <c r="U1074">
        <v>0</v>
      </c>
      <c r="V1074" t="s">
        <v>832</v>
      </c>
      <c r="W1074" s="388">
        <v>44477</v>
      </c>
      <c r="X1074">
        <v>164</v>
      </c>
      <c r="Y1074">
        <v>0</v>
      </c>
      <c r="Z1074">
        <v>0</v>
      </c>
      <c r="AA1074" t="s">
        <v>1758</v>
      </c>
      <c r="AB1074" t="s">
        <v>826</v>
      </c>
      <c r="AD1074" t="s">
        <v>2045</v>
      </c>
      <c r="AE1074" t="s">
        <v>2046</v>
      </c>
      <c r="AI1074" t="s">
        <v>1761</v>
      </c>
      <c r="AL1074" t="s">
        <v>3183</v>
      </c>
      <c r="AM1074">
        <v>6</v>
      </c>
      <c r="AN1074" t="s">
        <v>3184</v>
      </c>
      <c r="AO1074" t="s">
        <v>3185</v>
      </c>
      <c r="AP1074">
        <v>0</v>
      </c>
      <c r="AQ1074" s="388">
        <v>44469</v>
      </c>
      <c r="AS1074" t="s">
        <v>3186</v>
      </c>
      <c r="AT1074" s="388">
        <v>44473</v>
      </c>
      <c r="AU1074" t="s">
        <v>1756</v>
      </c>
      <c r="AV1074" t="s">
        <v>1756</v>
      </c>
      <c r="AZ1074" t="s">
        <v>1756</v>
      </c>
      <c r="BA1074" t="s">
        <v>1767</v>
      </c>
      <c r="BB1074" t="s">
        <v>3688</v>
      </c>
      <c r="BC1074" t="s">
        <v>3689</v>
      </c>
      <c r="BD1074" t="s">
        <v>826</v>
      </c>
      <c r="BE1074" t="s">
        <v>1756</v>
      </c>
      <c r="BF1074" t="s">
        <v>826</v>
      </c>
    </row>
    <row r="1075" spans="1:58">
      <c r="A1075" t="s">
        <v>829</v>
      </c>
      <c r="B1075">
        <v>6</v>
      </c>
      <c r="C1075">
        <v>0</v>
      </c>
      <c r="D1075">
        <v>10017</v>
      </c>
      <c r="E1075" t="s">
        <v>3677</v>
      </c>
      <c r="F1075">
        <v>53510602</v>
      </c>
      <c r="G1075" t="s">
        <v>2041</v>
      </c>
      <c r="H1075">
        <v>0</v>
      </c>
      <c r="I1075" t="s">
        <v>2089</v>
      </c>
      <c r="J1075">
        <v>146.96</v>
      </c>
      <c r="K1075">
        <v>11</v>
      </c>
      <c r="L1075" t="s">
        <v>2063</v>
      </c>
      <c r="M1075" t="s">
        <v>2090</v>
      </c>
      <c r="N1075" t="s">
        <v>1757</v>
      </c>
      <c r="O1075" t="s">
        <v>1756</v>
      </c>
      <c r="P1075" t="s">
        <v>1756</v>
      </c>
      <c r="Q1075" s="387">
        <v>1616.56</v>
      </c>
      <c r="R1075">
        <v>210.15280000000001</v>
      </c>
      <c r="S1075">
        <v>1826.7127999999998</v>
      </c>
      <c r="T1075" s="388">
        <v>44462</v>
      </c>
      <c r="U1075">
        <v>0</v>
      </c>
      <c r="V1075" t="s">
        <v>832</v>
      </c>
      <c r="W1075" s="388">
        <v>44477</v>
      </c>
      <c r="X1075">
        <v>164</v>
      </c>
      <c r="Y1075">
        <v>0</v>
      </c>
      <c r="Z1075">
        <v>0</v>
      </c>
      <c r="AA1075" t="s">
        <v>1758</v>
      </c>
      <c r="AB1075" t="s">
        <v>826</v>
      </c>
      <c r="AD1075" t="s">
        <v>2045</v>
      </c>
      <c r="AE1075" t="s">
        <v>2046</v>
      </c>
      <c r="AI1075" t="s">
        <v>1761</v>
      </c>
      <c r="AL1075" t="s">
        <v>3183</v>
      </c>
      <c r="AM1075">
        <v>6</v>
      </c>
      <c r="AN1075" t="s">
        <v>3184</v>
      </c>
      <c r="AO1075" t="s">
        <v>3185</v>
      </c>
      <c r="AP1075">
        <v>0</v>
      </c>
      <c r="AQ1075" s="388">
        <v>44469</v>
      </c>
      <c r="AS1075" t="s">
        <v>3186</v>
      </c>
      <c r="AT1075" s="388">
        <v>44473</v>
      </c>
      <c r="AU1075" t="s">
        <v>1756</v>
      </c>
      <c r="AV1075" t="s">
        <v>1756</v>
      </c>
      <c r="AZ1075" t="s">
        <v>1756</v>
      </c>
      <c r="BA1075" t="s">
        <v>1767</v>
      </c>
      <c r="BB1075" t="s">
        <v>3688</v>
      </c>
      <c r="BC1075" t="s">
        <v>3689</v>
      </c>
      <c r="BD1075" t="s">
        <v>826</v>
      </c>
      <c r="BE1075" t="s">
        <v>1756</v>
      </c>
      <c r="BF1075" t="s">
        <v>826</v>
      </c>
    </row>
    <row r="1076" spans="1:58">
      <c r="A1076" t="s">
        <v>829</v>
      </c>
      <c r="B1076">
        <v>6</v>
      </c>
      <c r="C1076">
        <v>0</v>
      </c>
      <c r="D1076">
        <v>10017</v>
      </c>
      <c r="E1076" t="s">
        <v>3677</v>
      </c>
      <c r="F1076">
        <v>53510602</v>
      </c>
      <c r="G1076" t="s">
        <v>2041</v>
      </c>
      <c r="H1076">
        <v>0</v>
      </c>
      <c r="I1076" t="s">
        <v>2089</v>
      </c>
      <c r="J1076">
        <v>146.96</v>
      </c>
      <c r="K1076">
        <v>11</v>
      </c>
      <c r="L1076" t="s">
        <v>2063</v>
      </c>
      <c r="M1076" t="s">
        <v>2090</v>
      </c>
      <c r="N1076" t="s">
        <v>1757</v>
      </c>
      <c r="O1076" t="s">
        <v>1756</v>
      </c>
      <c r="P1076" t="s">
        <v>1756</v>
      </c>
      <c r="Q1076" s="387">
        <v>1616.56</v>
      </c>
      <c r="R1076">
        <v>210.15280000000001</v>
      </c>
      <c r="S1076">
        <v>1826.7127999999998</v>
      </c>
      <c r="T1076" s="388">
        <v>44462</v>
      </c>
      <c r="U1076">
        <v>0</v>
      </c>
      <c r="V1076" t="s">
        <v>832</v>
      </c>
      <c r="W1076" s="388">
        <v>44477</v>
      </c>
      <c r="X1076">
        <v>164</v>
      </c>
      <c r="Y1076">
        <v>0</v>
      </c>
      <c r="Z1076">
        <v>0</v>
      </c>
      <c r="AA1076" t="s">
        <v>1758</v>
      </c>
      <c r="AB1076" t="s">
        <v>826</v>
      </c>
      <c r="AD1076" t="s">
        <v>2045</v>
      </c>
      <c r="AE1076" t="s">
        <v>2046</v>
      </c>
      <c r="AI1076" t="s">
        <v>1761</v>
      </c>
      <c r="AL1076" t="s">
        <v>3183</v>
      </c>
      <c r="AM1076">
        <v>6</v>
      </c>
      <c r="AN1076" t="s">
        <v>3184</v>
      </c>
      <c r="AO1076" t="s">
        <v>3185</v>
      </c>
      <c r="AP1076">
        <v>0</v>
      </c>
      <c r="AQ1076" s="388">
        <v>44469</v>
      </c>
      <c r="AS1076" t="s">
        <v>3186</v>
      </c>
      <c r="AT1076" s="388">
        <v>44473</v>
      </c>
      <c r="AU1076" t="s">
        <v>1756</v>
      </c>
      <c r="AV1076" t="s">
        <v>1756</v>
      </c>
      <c r="AZ1076" t="s">
        <v>1756</v>
      </c>
      <c r="BA1076" t="s">
        <v>1767</v>
      </c>
      <c r="BB1076" t="s">
        <v>3688</v>
      </c>
      <c r="BC1076" t="s">
        <v>3689</v>
      </c>
      <c r="BD1076" t="s">
        <v>826</v>
      </c>
      <c r="BE1076" t="s">
        <v>1756</v>
      </c>
      <c r="BF1076" t="s">
        <v>826</v>
      </c>
    </row>
    <row r="1077" spans="1:58">
      <c r="A1077" t="s">
        <v>829</v>
      </c>
      <c r="B1077">
        <v>6</v>
      </c>
      <c r="C1077">
        <v>0</v>
      </c>
      <c r="D1077">
        <v>10017</v>
      </c>
      <c r="E1077" t="s">
        <v>3677</v>
      </c>
      <c r="F1077">
        <v>53510602</v>
      </c>
      <c r="G1077" t="s">
        <v>2041</v>
      </c>
      <c r="H1077">
        <v>0</v>
      </c>
      <c r="I1077" t="s">
        <v>2095</v>
      </c>
      <c r="J1077">
        <v>138.44999999999999</v>
      </c>
      <c r="K1077">
        <v>11</v>
      </c>
      <c r="L1077" t="s">
        <v>2063</v>
      </c>
      <c r="M1077" t="s">
        <v>2096</v>
      </c>
      <c r="N1077" t="s">
        <v>1757</v>
      </c>
      <c r="O1077" t="s">
        <v>1756</v>
      </c>
      <c r="P1077" t="s">
        <v>1756</v>
      </c>
      <c r="Q1077" s="387">
        <v>1522.95</v>
      </c>
      <c r="R1077">
        <v>197.98350000000002</v>
      </c>
      <c r="S1077">
        <v>1720.9334999999999</v>
      </c>
      <c r="T1077" s="388">
        <v>44462</v>
      </c>
      <c r="U1077">
        <v>0</v>
      </c>
      <c r="V1077" t="s">
        <v>832</v>
      </c>
      <c r="W1077" s="388">
        <v>44477</v>
      </c>
      <c r="X1077">
        <v>164</v>
      </c>
      <c r="Y1077">
        <v>0</v>
      </c>
      <c r="Z1077">
        <v>0</v>
      </c>
      <c r="AA1077" t="s">
        <v>1758</v>
      </c>
      <c r="AB1077" t="s">
        <v>826</v>
      </c>
      <c r="AD1077" t="s">
        <v>2045</v>
      </c>
      <c r="AE1077" t="s">
        <v>2046</v>
      </c>
      <c r="AI1077" t="s">
        <v>1761</v>
      </c>
      <c r="AL1077" t="s">
        <v>3183</v>
      </c>
      <c r="AM1077">
        <v>6</v>
      </c>
      <c r="AN1077" t="s">
        <v>3184</v>
      </c>
      <c r="AO1077" t="s">
        <v>3185</v>
      </c>
      <c r="AP1077">
        <v>0</v>
      </c>
      <c r="AQ1077" s="388">
        <v>44469</v>
      </c>
      <c r="AS1077" t="s">
        <v>3186</v>
      </c>
      <c r="AT1077" s="388">
        <v>44473</v>
      </c>
      <c r="AU1077" t="s">
        <v>1756</v>
      </c>
      <c r="AV1077" t="s">
        <v>1756</v>
      </c>
      <c r="AZ1077" t="s">
        <v>1756</v>
      </c>
      <c r="BA1077" t="s">
        <v>1767</v>
      </c>
      <c r="BB1077" t="s">
        <v>3690</v>
      </c>
      <c r="BC1077" t="s">
        <v>3691</v>
      </c>
      <c r="BD1077" t="s">
        <v>826</v>
      </c>
      <c r="BE1077" t="s">
        <v>1756</v>
      </c>
      <c r="BF1077" t="s">
        <v>826</v>
      </c>
    </row>
    <row r="1078" spans="1:58">
      <c r="A1078" t="s">
        <v>829</v>
      </c>
      <c r="B1078">
        <v>6</v>
      </c>
      <c r="C1078">
        <v>0</v>
      </c>
      <c r="D1078">
        <v>10016</v>
      </c>
      <c r="E1078" t="s">
        <v>3692</v>
      </c>
      <c r="F1078">
        <v>53510602</v>
      </c>
      <c r="G1078" t="s">
        <v>2041</v>
      </c>
      <c r="H1078">
        <v>0</v>
      </c>
      <c r="I1078" t="s">
        <v>2042</v>
      </c>
      <c r="J1078">
        <v>60</v>
      </c>
      <c r="K1078">
        <v>24</v>
      </c>
      <c r="L1078" t="s">
        <v>1771</v>
      </c>
      <c r="M1078" t="s">
        <v>1756</v>
      </c>
      <c r="N1078" t="s">
        <v>1756</v>
      </c>
      <c r="O1078" t="s">
        <v>2043</v>
      </c>
      <c r="P1078" t="s">
        <v>1757</v>
      </c>
      <c r="Q1078" s="387">
        <v>1440</v>
      </c>
      <c r="R1078">
        <v>187.20000000000002</v>
      </c>
      <c r="S1078">
        <v>1627.1999999999998</v>
      </c>
      <c r="T1078" s="388">
        <v>44462</v>
      </c>
      <c r="U1078">
        <v>0</v>
      </c>
      <c r="V1078" t="s">
        <v>832</v>
      </c>
      <c r="W1078" s="388">
        <v>44477</v>
      </c>
      <c r="X1078">
        <v>164</v>
      </c>
      <c r="Y1078">
        <v>0</v>
      </c>
      <c r="Z1078">
        <v>0</v>
      </c>
      <c r="AA1078" t="s">
        <v>1758</v>
      </c>
      <c r="AB1078" t="s">
        <v>826</v>
      </c>
      <c r="AD1078" t="s">
        <v>2045</v>
      </c>
      <c r="AE1078" t="s">
        <v>2046</v>
      </c>
      <c r="AI1078" t="s">
        <v>1761</v>
      </c>
      <c r="AL1078" t="s">
        <v>3206</v>
      </c>
      <c r="AM1078">
        <v>6</v>
      </c>
      <c r="AN1078" t="s">
        <v>1004</v>
      </c>
      <c r="AO1078" t="s">
        <v>3375</v>
      </c>
      <c r="AP1078">
        <v>0</v>
      </c>
      <c r="AQ1078" s="388">
        <v>44469</v>
      </c>
      <c r="AS1078" t="s">
        <v>3186</v>
      </c>
      <c r="AT1078" s="388">
        <v>44473</v>
      </c>
      <c r="AU1078" t="s">
        <v>1756</v>
      </c>
      <c r="AV1078" t="s">
        <v>1756</v>
      </c>
      <c r="AZ1078" t="s">
        <v>1756</v>
      </c>
      <c r="BA1078" t="s">
        <v>1767</v>
      </c>
      <c r="BB1078" t="s">
        <v>3693</v>
      </c>
      <c r="BC1078" t="s">
        <v>3694</v>
      </c>
      <c r="BD1078" t="s">
        <v>826</v>
      </c>
      <c r="BE1078" t="s">
        <v>1756</v>
      </c>
      <c r="BF1078" t="s">
        <v>826</v>
      </c>
    </row>
    <row r="1079" spans="1:58">
      <c r="A1079" t="s">
        <v>829</v>
      </c>
      <c r="B1079">
        <v>6</v>
      </c>
      <c r="C1079">
        <v>0</v>
      </c>
      <c r="D1079">
        <v>10016</v>
      </c>
      <c r="E1079" t="s">
        <v>3692</v>
      </c>
      <c r="F1079">
        <v>53510602</v>
      </c>
      <c r="G1079" t="s">
        <v>2041</v>
      </c>
      <c r="H1079">
        <v>0</v>
      </c>
      <c r="I1079" t="s">
        <v>2052</v>
      </c>
      <c r="J1079">
        <v>75</v>
      </c>
      <c r="K1079">
        <v>48</v>
      </c>
      <c r="L1079" t="s">
        <v>1771</v>
      </c>
      <c r="M1079" t="s">
        <v>1756</v>
      </c>
      <c r="N1079" t="s">
        <v>1756</v>
      </c>
      <c r="O1079" t="s">
        <v>2053</v>
      </c>
      <c r="P1079" t="s">
        <v>1757</v>
      </c>
      <c r="Q1079" s="387">
        <v>3600</v>
      </c>
      <c r="R1079">
        <v>468</v>
      </c>
      <c r="S1079">
        <v>4067.9999999999995</v>
      </c>
      <c r="T1079" s="388">
        <v>44462</v>
      </c>
      <c r="U1079">
        <v>0</v>
      </c>
      <c r="V1079" t="s">
        <v>832</v>
      </c>
      <c r="W1079" s="388">
        <v>44477</v>
      </c>
      <c r="X1079">
        <v>164</v>
      </c>
      <c r="Y1079">
        <v>0</v>
      </c>
      <c r="Z1079">
        <v>0</v>
      </c>
      <c r="AA1079" t="s">
        <v>1758</v>
      </c>
      <c r="AB1079" t="s">
        <v>826</v>
      </c>
      <c r="AD1079" t="s">
        <v>2045</v>
      </c>
      <c r="AE1079" t="s">
        <v>2046</v>
      </c>
      <c r="AI1079" t="s">
        <v>1761</v>
      </c>
      <c r="AL1079" t="s">
        <v>3206</v>
      </c>
      <c r="AM1079">
        <v>6</v>
      </c>
      <c r="AN1079" t="s">
        <v>1004</v>
      </c>
      <c r="AO1079" t="s">
        <v>3375</v>
      </c>
      <c r="AP1079">
        <v>0</v>
      </c>
      <c r="AQ1079" s="388">
        <v>44469</v>
      </c>
      <c r="AS1079" t="s">
        <v>3186</v>
      </c>
      <c r="AT1079" s="388">
        <v>44473</v>
      </c>
      <c r="AU1079" t="s">
        <v>1756</v>
      </c>
      <c r="AV1079" t="s">
        <v>1756</v>
      </c>
      <c r="AZ1079" t="s">
        <v>1756</v>
      </c>
      <c r="BA1079" t="s">
        <v>1767</v>
      </c>
      <c r="BB1079" t="s">
        <v>3695</v>
      </c>
      <c r="BC1079" t="s">
        <v>3696</v>
      </c>
      <c r="BD1079" t="s">
        <v>826</v>
      </c>
      <c r="BE1079" t="s">
        <v>1756</v>
      </c>
      <c r="BF1079" t="s">
        <v>826</v>
      </c>
    </row>
    <row r="1080" spans="1:58">
      <c r="A1080" t="s">
        <v>829</v>
      </c>
      <c r="B1080">
        <v>6</v>
      </c>
      <c r="C1080">
        <v>0</v>
      </c>
      <c r="D1080">
        <v>10016</v>
      </c>
      <c r="E1080" t="s">
        <v>3692</v>
      </c>
      <c r="F1080">
        <v>53510602</v>
      </c>
      <c r="G1080" t="s">
        <v>2041</v>
      </c>
      <c r="H1080">
        <v>0</v>
      </c>
      <c r="I1080" t="s">
        <v>2056</v>
      </c>
      <c r="J1080">
        <v>210</v>
      </c>
      <c r="K1080">
        <v>6</v>
      </c>
      <c r="L1080" t="s">
        <v>1755</v>
      </c>
      <c r="M1080" t="s">
        <v>1756</v>
      </c>
      <c r="N1080" t="s">
        <v>1756</v>
      </c>
      <c r="P1080" t="s">
        <v>1757</v>
      </c>
      <c r="Q1080" s="387">
        <v>1260</v>
      </c>
      <c r="R1080">
        <v>163.80000000000001</v>
      </c>
      <c r="S1080">
        <v>1423.8</v>
      </c>
      <c r="T1080" s="388">
        <v>44462</v>
      </c>
      <c r="U1080">
        <v>0</v>
      </c>
      <c r="V1080" t="s">
        <v>832</v>
      </c>
      <c r="W1080" s="388">
        <v>44477</v>
      </c>
      <c r="X1080">
        <v>164</v>
      </c>
      <c r="Y1080">
        <v>0</v>
      </c>
      <c r="Z1080">
        <v>0</v>
      </c>
      <c r="AA1080" t="s">
        <v>1758</v>
      </c>
      <c r="AB1080" t="s">
        <v>826</v>
      </c>
      <c r="AD1080" t="s">
        <v>2045</v>
      </c>
      <c r="AE1080" t="s">
        <v>2046</v>
      </c>
      <c r="AI1080" t="s">
        <v>1761</v>
      </c>
      <c r="AL1080" t="s">
        <v>3206</v>
      </c>
      <c r="AM1080">
        <v>6</v>
      </c>
      <c r="AN1080" t="s">
        <v>1004</v>
      </c>
      <c r="AO1080" t="s">
        <v>3375</v>
      </c>
      <c r="AP1080">
        <v>0</v>
      </c>
      <c r="AQ1080" s="388">
        <v>44469</v>
      </c>
      <c r="AS1080" t="s">
        <v>3186</v>
      </c>
      <c r="AT1080" s="388">
        <v>44473</v>
      </c>
      <c r="AU1080" t="s">
        <v>1756</v>
      </c>
      <c r="AV1080" t="s">
        <v>1756</v>
      </c>
      <c r="AZ1080" t="s">
        <v>1756</v>
      </c>
      <c r="BA1080" t="s">
        <v>1767</v>
      </c>
      <c r="BB1080" t="s">
        <v>3697</v>
      </c>
      <c r="BC1080" t="s">
        <v>3698</v>
      </c>
      <c r="BD1080" t="s">
        <v>826</v>
      </c>
      <c r="BE1080" t="s">
        <v>1756</v>
      </c>
      <c r="BF1080" t="s">
        <v>826</v>
      </c>
    </row>
    <row r="1081" spans="1:58">
      <c r="A1081" t="s">
        <v>829</v>
      </c>
      <c r="B1081">
        <v>6</v>
      </c>
      <c r="C1081">
        <v>0</v>
      </c>
      <c r="D1081">
        <v>10016</v>
      </c>
      <c r="E1081" t="s">
        <v>3692</v>
      </c>
      <c r="F1081">
        <v>53510602</v>
      </c>
      <c r="G1081" t="s">
        <v>2041</v>
      </c>
      <c r="H1081">
        <v>0</v>
      </c>
      <c r="I1081" t="s">
        <v>2062</v>
      </c>
      <c r="J1081">
        <v>138.05000000000001</v>
      </c>
      <c r="K1081">
        <v>10</v>
      </c>
      <c r="L1081" t="s">
        <v>2063</v>
      </c>
      <c r="M1081" t="s">
        <v>2064</v>
      </c>
      <c r="N1081" t="s">
        <v>1757</v>
      </c>
      <c r="O1081" t="s">
        <v>1756</v>
      </c>
      <c r="P1081" t="s">
        <v>1756</v>
      </c>
      <c r="Q1081" s="387">
        <v>1380.5</v>
      </c>
      <c r="R1081">
        <v>179.465</v>
      </c>
      <c r="S1081">
        <v>1559.9649999999999</v>
      </c>
      <c r="T1081" s="388">
        <v>44462</v>
      </c>
      <c r="U1081">
        <v>0</v>
      </c>
      <c r="V1081" t="s">
        <v>832</v>
      </c>
      <c r="W1081" s="388">
        <v>44477</v>
      </c>
      <c r="X1081">
        <v>164</v>
      </c>
      <c r="Y1081">
        <v>0</v>
      </c>
      <c r="Z1081">
        <v>0</v>
      </c>
      <c r="AA1081" t="s">
        <v>1758</v>
      </c>
      <c r="AB1081" t="s">
        <v>826</v>
      </c>
      <c r="AD1081" t="s">
        <v>2045</v>
      </c>
      <c r="AE1081" t="s">
        <v>2046</v>
      </c>
      <c r="AI1081" t="s">
        <v>1761</v>
      </c>
      <c r="AL1081" t="s">
        <v>3206</v>
      </c>
      <c r="AM1081">
        <v>6</v>
      </c>
      <c r="AN1081" t="s">
        <v>1004</v>
      </c>
      <c r="AO1081" t="s">
        <v>3375</v>
      </c>
      <c r="AP1081">
        <v>0</v>
      </c>
      <c r="AQ1081" s="388">
        <v>44469</v>
      </c>
      <c r="AS1081" t="s">
        <v>3186</v>
      </c>
      <c r="AT1081" s="388">
        <v>44473</v>
      </c>
      <c r="AU1081" t="s">
        <v>1756</v>
      </c>
      <c r="AV1081" t="s">
        <v>1756</v>
      </c>
      <c r="AZ1081" t="s">
        <v>1756</v>
      </c>
      <c r="BA1081" t="s">
        <v>1767</v>
      </c>
      <c r="BB1081" t="s">
        <v>3699</v>
      </c>
      <c r="BC1081" t="s">
        <v>3700</v>
      </c>
      <c r="BD1081" t="s">
        <v>826</v>
      </c>
      <c r="BE1081" t="s">
        <v>1756</v>
      </c>
      <c r="BF1081" t="s">
        <v>826</v>
      </c>
    </row>
    <row r="1082" spans="1:58">
      <c r="A1082" t="s">
        <v>829</v>
      </c>
      <c r="B1082">
        <v>6</v>
      </c>
      <c r="C1082">
        <v>0</v>
      </c>
      <c r="D1082">
        <v>10016</v>
      </c>
      <c r="E1082" t="s">
        <v>3692</v>
      </c>
      <c r="F1082">
        <v>53510602</v>
      </c>
      <c r="G1082" t="s">
        <v>2041</v>
      </c>
      <c r="H1082">
        <v>0</v>
      </c>
      <c r="I1082" t="s">
        <v>2073</v>
      </c>
      <c r="J1082">
        <v>243.75</v>
      </c>
      <c r="K1082">
        <v>3</v>
      </c>
      <c r="L1082" t="s">
        <v>1755</v>
      </c>
      <c r="M1082" t="s">
        <v>2074</v>
      </c>
      <c r="N1082" t="s">
        <v>1757</v>
      </c>
      <c r="O1082" t="s">
        <v>1756</v>
      </c>
      <c r="P1082" t="s">
        <v>1756</v>
      </c>
      <c r="Q1082" s="387">
        <v>731.25</v>
      </c>
      <c r="R1082">
        <v>95.0625</v>
      </c>
      <c r="S1082">
        <v>826.31249999999989</v>
      </c>
      <c r="T1082" s="388">
        <v>44462</v>
      </c>
      <c r="U1082">
        <v>0</v>
      </c>
      <c r="V1082" t="s">
        <v>832</v>
      </c>
      <c r="W1082" s="388">
        <v>44477</v>
      </c>
      <c r="X1082">
        <v>164</v>
      </c>
      <c r="Y1082">
        <v>0</v>
      </c>
      <c r="Z1082">
        <v>0</v>
      </c>
      <c r="AA1082" t="s">
        <v>1758</v>
      </c>
      <c r="AB1082" t="s">
        <v>826</v>
      </c>
      <c r="AD1082" t="s">
        <v>2045</v>
      </c>
      <c r="AE1082" t="s">
        <v>2046</v>
      </c>
      <c r="AI1082" t="s">
        <v>1761</v>
      </c>
      <c r="AL1082" t="s">
        <v>3206</v>
      </c>
      <c r="AM1082">
        <v>6</v>
      </c>
      <c r="AN1082" t="s">
        <v>1004</v>
      </c>
      <c r="AO1082" t="s">
        <v>3375</v>
      </c>
      <c r="AP1082">
        <v>0</v>
      </c>
      <c r="AQ1082" s="388">
        <v>44469</v>
      </c>
      <c r="AS1082" t="s">
        <v>3186</v>
      </c>
      <c r="AT1082" s="388">
        <v>44473</v>
      </c>
      <c r="AU1082" t="s">
        <v>1756</v>
      </c>
      <c r="AV1082" t="s">
        <v>1756</v>
      </c>
      <c r="AZ1082" t="s">
        <v>1756</v>
      </c>
      <c r="BA1082" t="s">
        <v>1767</v>
      </c>
      <c r="BB1082" t="s">
        <v>3701</v>
      </c>
      <c r="BC1082" t="s">
        <v>3702</v>
      </c>
      <c r="BD1082" t="s">
        <v>826</v>
      </c>
      <c r="BE1082" t="s">
        <v>1756</v>
      </c>
      <c r="BF1082" t="s">
        <v>826</v>
      </c>
    </row>
    <row r="1083" spans="1:58">
      <c r="A1083" t="s">
        <v>829</v>
      </c>
      <c r="B1083">
        <v>6</v>
      </c>
      <c r="C1083">
        <v>0</v>
      </c>
      <c r="D1083">
        <v>10016</v>
      </c>
      <c r="E1083" t="s">
        <v>3692</v>
      </c>
      <c r="F1083">
        <v>53510602</v>
      </c>
      <c r="G1083" t="s">
        <v>2041</v>
      </c>
      <c r="H1083">
        <v>0</v>
      </c>
      <c r="I1083" t="s">
        <v>2083</v>
      </c>
      <c r="J1083">
        <v>12.21</v>
      </c>
      <c r="K1083">
        <v>11</v>
      </c>
      <c r="L1083" t="s">
        <v>1771</v>
      </c>
      <c r="M1083" t="s">
        <v>2084</v>
      </c>
      <c r="N1083" t="s">
        <v>1757</v>
      </c>
      <c r="O1083" t="s">
        <v>1756</v>
      </c>
      <c r="P1083" t="s">
        <v>1756</v>
      </c>
      <c r="Q1083" s="387">
        <v>134.31</v>
      </c>
      <c r="R1083">
        <v>17.4603</v>
      </c>
      <c r="S1083">
        <v>151.77029999999999</v>
      </c>
      <c r="T1083" s="388">
        <v>44462</v>
      </c>
      <c r="U1083">
        <v>0</v>
      </c>
      <c r="V1083" t="s">
        <v>832</v>
      </c>
      <c r="W1083" s="388">
        <v>44477</v>
      </c>
      <c r="X1083">
        <v>164</v>
      </c>
      <c r="Y1083">
        <v>0</v>
      </c>
      <c r="Z1083">
        <v>0</v>
      </c>
      <c r="AA1083" t="s">
        <v>1758</v>
      </c>
      <c r="AB1083" t="s">
        <v>826</v>
      </c>
      <c r="AD1083" t="s">
        <v>2045</v>
      </c>
      <c r="AE1083" t="s">
        <v>2046</v>
      </c>
      <c r="AI1083" t="s">
        <v>1761</v>
      </c>
      <c r="AL1083" t="s">
        <v>3206</v>
      </c>
      <c r="AM1083">
        <v>6</v>
      </c>
      <c r="AN1083" t="s">
        <v>1004</v>
      </c>
      <c r="AO1083" t="s">
        <v>3375</v>
      </c>
      <c r="AP1083">
        <v>0</v>
      </c>
      <c r="AQ1083" s="388">
        <v>44469</v>
      </c>
      <c r="AS1083" t="s">
        <v>3186</v>
      </c>
      <c r="AT1083" s="388">
        <v>44473</v>
      </c>
      <c r="AU1083" t="s">
        <v>1756</v>
      </c>
      <c r="AV1083" t="s">
        <v>1756</v>
      </c>
      <c r="AZ1083" t="s">
        <v>1756</v>
      </c>
      <c r="BA1083" t="s">
        <v>1767</v>
      </c>
      <c r="BB1083" t="s">
        <v>3703</v>
      </c>
      <c r="BC1083" t="s">
        <v>3704</v>
      </c>
      <c r="BD1083" t="s">
        <v>826</v>
      </c>
      <c r="BE1083" t="s">
        <v>1756</v>
      </c>
      <c r="BF1083" t="s">
        <v>826</v>
      </c>
    </row>
    <row r="1084" spans="1:58">
      <c r="A1084" t="s">
        <v>829</v>
      </c>
      <c r="B1084">
        <v>6</v>
      </c>
      <c r="C1084">
        <v>0</v>
      </c>
      <c r="D1084">
        <v>10016</v>
      </c>
      <c r="E1084" t="s">
        <v>3692</v>
      </c>
      <c r="F1084">
        <v>53510602</v>
      </c>
      <c r="G1084" t="s">
        <v>2041</v>
      </c>
      <c r="H1084">
        <v>0</v>
      </c>
      <c r="I1084" t="s">
        <v>2089</v>
      </c>
      <c r="J1084">
        <v>146.96</v>
      </c>
      <c r="K1084">
        <v>10</v>
      </c>
      <c r="L1084" t="s">
        <v>2063</v>
      </c>
      <c r="M1084" t="s">
        <v>2090</v>
      </c>
      <c r="N1084" t="s">
        <v>1757</v>
      </c>
      <c r="O1084" t="s">
        <v>1756</v>
      </c>
      <c r="P1084" t="s">
        <v>1756</v>
      </c>
      <c r="Q1084" s="387">
        <v>1469.6</v>
      </c>
      <c r="R1084">
        <v>191.048</v>
      </c>
      <c r="S1084">
        <v>1660.6479999999997</v>
      </c>
      <c r="T1084" s="388">
        <v>44462</v>
      </c>
      <c r="U1084">
        <v>0</v>
      </c>
      <c r="V1084" t="s">
        <v>832</v>
      </c>
      <c r="W1084" s="388">
        <v>44477</v>
      </c>
      <c r="X1084">
        <v>164</v>
      </c>
      <c r="Y1084">
        <v>0</v>
      </c>
      <c r="Z1084">
        <v>0</v>
      </c>
      <c r="AA1084" t="s">
        <v>1758</v>
      </c>
      <c r="AB1084" t="s">
        <v>826</v>
      </c>
      <c r="AD1084" t="s">
        <v>2045</v>
      </c>
      <c r="AE1084" t="s">
        <v>2046</v>
      </c>
      <c r="AI1084" t="s">
        <v>1761</v>
      </c>
      <c r="AL1084" t="s">
        <v>3206</v>
      </c>
      <c r="AM1084">
        <v>6</v>
      </c>
      <c r="AN1084" t="s">
        <v>1004</v>
      </c>
      <c r="AO1084" t="s">
        <v>3375</v>
      </c>
      <c r="AP1084">
        <v>0</v>
      </c>
      <c r="AQ1084" s="388">
        <v>44469</v>
      </c>
      <c r="AS1084" t="s">
        <v>3186</v>
      </c>
      <c r="AT1084" s="388">
        <v>44473</v>
      </c>
      <c r="AU1084" t="s">
        <v>1756</v>
      </c>
      <c r="AV1084" t="s">
        <v>1756</v>
      </c>
      <c r="AZ1084" t="s">
        <v>1756</v>
      </c>
      <c r="BA1084" t="s">
        <v>1767</v>
      </c>
      <c r="BB1084" t="s">
        <v>3705</v>
      </c>
      <c r="BC1084" t="s">
        <v>3706</v>
      </c>
      <c r="BD1084" t="s">
        <v>826</v>
      </c>
      <c r="BE1084" t="s">
        <v>1756</v>
      </c>
      <c r="BF1084" t="s">
        <v>826</v>
      </c>
    </row>
    <row r="1085" spans="1:58">
      <c r="A1085" t="s">
        <v>829</v>
      </c>
      <c r="B1085">
        <v>6</v>
      </c>
      <c r="C1085">
        <v>0</v>
      </c>
      <c r="D1085">
        <v>10016</v>
      </c>
      <c r="E1085" t="s">
        <v>3692</v>
      </c>
      <c r="F1085">
        <v>53510602</v>
      </c>
      <c r="G1085" t="s">
        <v>2041</v>
      </c>
      <c r="H1085">
        <v>0</v>
      </c>
      <c r="I1085" t="s">
        <v>2089</v>
      </c>
      <c r="J1085">
        <v>146.96</v>
      </c>
      <c r="K1085">
        <v>11</v>
      </c>
      <c r="L1085" t="s">
        <v>2063</v>
      </c>
      <c r="M1085" t="s">
        <v>2090</v>
      </c>
      <c r="N1085" t="s">
        <v>1757</v>
      </c>
      <c r="O1085" t="s">
        <v>1756</v>
      </c>
      <c r="P1085" t="s">
        <v>1756</v>
      </c>
      <c r="Q1085" s="387">
        <v>1616.56</v>
      </c>
      <c r="R1085">
        <v>210.15280000000001</v>
      </c>
      <c r="S1085">
        <v>1826.7127999999998</v>
      </c>
      <c r="T1085" s="388">
        <v>44462</v>
      </c>
      <c r="U1085">
        <v>0</v>
      </c>
      <c r="V1085" t="s">
        <v>832</v>
      </c>
      <c r="W1085" s="388">
        <v>44477</v>
      </c>
      <c r="X1085">
        <v>164</v>
      </c>
      <c r="Y1085">
        <v>0</v>
      </c>
      <c r="Z1085">
        <v>0</v>
      </c>
      <c r="AA1085" t="s">
        <v>1758</v>
      </c>
      <c r="AB1085" t="s">
        <v>826</v>
      </c>
      <c r="AD1085" t="s">
        <v>2045</v>
      </c>
      <c r="AE1085" t="s">
        <v>2046</v>
      </c>
      <c r="AI1085" t="s">
        <v>1761</v>
      </c>
      <c r="AL1085" t="s">
        <v>3206</v>
      </c>
      <c r="AM1085">
        <v>6</v>
      </c>
      <c r="AN1085" t="s">
        <v>1004</v>
      </c>
      <c r="AO1085" t="s">
        <v>3375</v>
      </c>
      <c r="AP1085">
        <v>0</v>
      </c>
      <c r="AQ1085" s="388">
        <v>44469</v>
      </c>
      <c r="AS1085" t="s">
        <v>3186</v>
      </c>
      <c r="AT1085" s="388">
        <v>44473</v>
      </c>
      <c r="AU1085" t="s">
        <v>1756</v>
      </c>
      <c r="AV1085" t="s">
        <v>1756</v>
      </c>
      <c r="AZ1085" t="s">
        <v>1756</v>
      </c>
      <c r="BA1085" t="s">
        <v>1767</v>
      </c>
      <c r="BB1085" t="s">
        <v>3707</v>
      </c>
      <c r="BC1085" t="s">
        <v>3708</v>
      </c>
      <c r="BD1085" t="s">
        <v>826</v>
      </c>
      <c r="BE1085" t="s">
        <v>1756</v>
      </c>
      <c r="BF1085" t="s">
        <v>826</v>
      </c>
    </row>
    <row r="1086" spans="1:58">
      <c r="A1086" t="s">
        <v>829</v>
      </c>
      <c r="B1086">
        <v>6</v>
      </c>
      <c r="C1086">
        <v>0</v>
      </c>
      <c r="D1086">
        <v>10016</v>
      </c>
      <c r="E1086" t="s">
        <v>3692</v>
      </c>
      <c r="F1086">
        <v>53510602</v>
      </c>
      <c r="G1086" t="s">
        <v>2041</v>
      </c>
      <c r="H1086">
        <v>0</v>
      </c>
      <c r="I1086" t="s">
        <v>2247</v>
      </c>
      <c r="J1086">
        <v>131.47999999999999</v>
      </c>
      <c r="K1086">
        <v>11</v>
      </c>
      <c r="L1086" t="s">
        <v>2063</v>
      </c>
      <c r="M1086" t="s">
        <v>2248</v>
      </c>
      <c r="N1086" t="s">
        <v>1757</v>
      </c>
      <c r="O1086" t="s">
        <v>1756</v>
      </c>
      <c r="P1086" t="s">
        <v>1756</v>
      </c>
      <c r="Q1086" s="387">
        <v>1446.28</v>
      </c>
      <c r="R1086">
        <v>188.0164</v>
      </c>
      <c r="S1086">
        <v>1634.2963999999997</v>
      </c>
      <c r="T1086" s="388">
        <v>44462</v>
      </c>
      <c r="U1086">
        <v>0</v>
      </c>
      <c r="V1086" t="s">
        <v>832</v>
      </c>
      <c r="W1086" s="388">
        <v>44477</v>
      </c>
      <c r="X1086">
        <v>164</v>
      </c>
      <c r="Y1086">
        <v>0</v>
      </c>
      <c r="Z1086">
        <v>0</v>
      </c>
      <c r="AA1086" t="s">
        <v>1758</v>
      </c>
      <c r="AB1086" t="s">
        <v>826</v>
      </c>
      <c r="AD1086" t="s">
        <v>2045</v>
      </c>
      <c r="AE1086" t="s">
        <v>2046</v>
      </c>
      <c r="AI1086" t="s">
        <v>1761</v>
      </c>
      <c r="AL1086" t="s">
        <v>3206</v>
      </c>
      <c r="AM1086">
        <v>6</v>
      </c>
      <c r="AN1086" t="s">
        <v>1004</v>
      </c>
      <c r="AO1086" t="s">
        <v>3375</v>
      </c>
      <c r="AP1086">
        <v>0</v>
      </c>
      <c r="AQ1086" s="388">
        <v>44469</v>
      </c>
      <c r="AS1086" t="s">
        <v>3186</v>
      </c>
      <c r="AT1086" s="388">
        <v>44473</v>
      </c>
      <c r="AU1086" t="s">
        <v>1756</v>
      </c>
      <c r="AV1086" t="s">
        <v>1756</v>
      </c>
      <c r="AZ1086" t="s">
        <v>1756</v>
      </c>
      <c r="BA1086" t="s">
        <v>1767</v>
      </c>
      <c r="BB1086" t="s">
        <v>3709</v>
      </c>
      <c r="BC1086" t="s">
        <v>3710</v>
      </c>
      <c r="BD1086" t="s">
        <v>826</v>
      </c>
      <c r="BE1086" t="s">
        <v>1756</v>
      </c>
      <c r="BF1086" t="s">
        <v>826</v>
      </c>
    </row>
    <row r="1087" spans="1:58">
      <c r="A1087" t="s">
        <v>829</v>
      </c>
      <c r="B1087">
        <v>6</v>
      </c>
      <c r="C1087">
        <v>0</v>
      </c>
      <c r="D1087">
        <v>10015</v>
      </c>
      <c r="E1087" t="s">
        <v>3711</v>
      </c>
      <c r="F1087">
        <v>53510602</v>
      </c>
      <c r="G1087" t="s">
        <v>2041</v>
      </c>
      <c r="H1087">
        <v>0</v>
      </c>
      <c r="I1087" t="s">
        <v>2052</v>
      </c>
      <c r="J1087">
        <v>75</v>
      </c>
      <c r="K1087">
        <v>36</v>
      </c>
      <c r="L1087" t="s">
        <v>1771</v>
      </c>
      <c r="M1087" t="s">
        <v>1756</v>
      </c>
      <c r="N1087" t="s">
        <v>1756</v>
      </c>
      <c r="O1087" t="s">
        <v>2053</v>
      </c>
      <c r="P1087" t="s">
        <v>1757</v>
      </c>
      <c r="Q1087" s="387">
        <v>2700</v>
      </c>
      <c r="R1087">
        <v>351</v>
      </c>
      <c r="S1087">
        <v>3050.9999999999995</v>
      </c>
      <c r="T1087" s="388">
        <v>44462</v>
      </c>
      <c r="U1087">
        <v>0</v>
      </c>
      <c r="V1087" t="s">
        <v>832</v>
      </c>
      <c r="W1087" s="388">
        <v>44477</v>
      </c>
      <c r="X1087">
        <v>164</v>
      </c>
      <c r="Y1087">
        <v>0</v>
      </c>
      <c r="Z1087">
        <v>0</v>
      </c>
      <c r="AA1087" t="s">
        <v>1758</v>
      </c>
      <c r="AB1087" t="s">
        <v>826</v>
      </c>
      <c r="AD1087" t="s">
        <v>2045</v>
      </c>
      <c r="AE1087" t="s">
        <v>2046</v>
      </c>
      <c r="AI1087" t="s">
        <v>1761</v>
      </c>
      <c r="AL1087" t="s">
        <v>3408</v>
      </c>
      <c r="AM1087">
        <v>6</v>
      </c>
      <c r="AN1087" t="s">
        <v>2920</v>
      </c>
      <c r="AO1087" t="s">
        <v>2921</v>
      </c>
      <c r="AP1087">
        <v>0</v>
      </c>
      <c r="AQ1087" s="388">
        <v>44469</v>
      </c>
      <c r="AS1087" t="s">
        <v>3186</v>
      </c>
      <c r="AT1087" s="388">
        <v>44473</v>
      </c>
      <c r="AU1087" t="s">
        <v>1756</v>
      </c>
      <c r="AV1087" t="s">
        <v>1756</v>
      </c>
      <c r="AZ1087" t="s">
        <v>1756</v>
      </c>
      <c r="BA1087" t="s">
        <v>1767</v>
      </c>
      <c r="BB1087" t="s">
        <v>3712</v>
      </c>
      <c r="BC1087" t="s">
        <v>3713</v>
      </c>
      <c r="BD1087" t="s">
        <v>826</v>
      </c>
      <c r="BE1087" t="s">
        <v>1756</v>
      </c>
      <c r="BF1087" t="s">
        <v>826</v>
      </c>
    </row>
    <row r="1088" spans="1:58">
      <c r="A1088" t="s">
        <v>829</v>
      </c>
      <c r="B1088">
        <v>6</v>
      </c>
      <c r="C1088">
        <v>0</v>
      </c>
      <c r="D1088">
        <v>10015</v>
      </c>
      <c r="E1088" t="s">
        <v>3711</v>
      </c>
      <c r="F1088">
        <v>53510602</v>
      </c>
      <c r="G1088" t="s">
        <v>2041</v>
      </c>
      <c r="H1088">
        <v>0</v>
      </c>
      <c r="I1088" t="s">
        <v>2056</v>
      </c>
      <c r="J1088">
        <v>210</v>
      </c>
      <c r="K1088">
        <v>4</v>
      </c>
      <c r="L1088" t="s">
        <v>1755</v>
      </c>
      <c r="M1088" t="s">
        <v>1756</v>
      </c>
      <c r="N1088" t="s">
        <v>1756</v>
      </c>
      <c r="P1088" t="s">
        <v>1757</v>
      </c>
      <c r="Q1088" s="387">
        <v>840</v>
      </c>
      <c r="R1088">
        <v>109.2</v>
      </c>
      <c r="S1088">
        <v>949.19999999999993</v>
      </c>
      <c r="T1088" s="388">
        <v>44462</v>
      </c>
      <c r="U1088">
        <v>0</v>
      </c>
      <c r="V1088" t="s">
        <v>832</v>
      </c>
      <c r="W1088" s="388">
        <v>44477</v>
      </c>
      <c r="X1088">
        <v>164</v>
      </c>
      <c r="Y1088">
        <v>0</v>
      </c>
      <c r="Z1088">
        <v>0</v>
      </c>
      <c r="AA1088" t="s">
        <v>1758</v>
      </c>
      <c r="AB1088" t="s">
        <v>826</v>
      </c>
      <c r="AD1088" t="s">
        <v>2045</v>
      </c>
      <c r="AE1088" t="s">
        <v>2046</v>
      </c>
      <c r="AI1088" t="s">
        <v>1761</v>
      </c>
      <c r="AL1088" t="s">
        <v>3408</v>
      </c>
      <c r="AM1088">
        <v>6</v>
      </c>
      <c r="AN1088" t="s">
        <v>2920</v>
      </c>
      <c r="AO1088" t="s">
        <v>2921</v>
      </c>
      <c r="AP1088">
        <v>0</v>
      </c>
      <c r="AQ1088" s="388">
        <v>44469</v>
      </c>
      <c r="AS1088" t="s">
        <v>3186</v>
      </c>
      <c r="AT1088" s="388">
        <v>44473</v>
      </c>
      <c r="AU1088" t="s">
        <v>1756</v>
      </c>
      <c r="AV1088" t="s">
        <v>1756</v>
      </c>
      <c r="AZ1088" t="s">
        <v>1756</v>
      </c>
      <c r="BA1088" t="s">
        <v>1767</v>
      </c>
      <c r="BB1088" t="s">
        <v>3714</v>
      </c>
      <c r="BC1088" t="s">
        <v>3715</v>
      </c>
      <c r="BD1088" t="s">
        <v>826</v>
      </c>
      <c r="BE1088" t="s">
        <v>1756</v>
      </c>
      <c r="BF1088" t="s">
        <v>826</v>
      </c>
    </row>
    <row r="1089" spans="1:58">
      <c r="A1089" t="s">
        <v>829</v>
      </c>
      <c r="B1089">
        <v>6</v>
      </c>
      <c r="C1089">
        <v>0</v>
      </c>
      <c r="D1089">
        <v>10015</v>
      </c>
      <c r="E1089" t="s">
        <v>3711</v>
      </c>
      <c r="F1089">
        <v>53510602</v>
      </c>
      <c r="G1089" t="s">
        <v>2041</v>
      </c>
      <c r="H1089">
        <v>0</v>
      </c>
      <c r="I1089" t="s">
        <v>518</v>
      </c>
      <c r="J1089">
        <v>95</v>
      </c>
      <c r="K1089">
        <v>12</v>
      </c>
      <c r="L1089" t="s">
        <v>1771</v>
      </c>
      <c r="M1089" t="s">
        <v>1756</v>
      </c>
      <c r="N1089" t="s">
        <v>1756</v>
      </c>
      <c r="O1089" t="s">
        <v>2059</v>
      </c>
      <c r="P1089" t="s">
        <v>1757</v>
      </c>
      <c r="Q1089" s="387">
        <v>1140</v>
      </c>
      <c r="R1089">
        <v>148.20000000000002</v>
      </c>
      <c r="S1089">
        <v>1288.1999999999998</v>
      </c>
      <c r="T1089" s="388">
        <v>44462</v>
      </c>
      <c r="U1089">
        <v>0</v>
      </c>
      <c r="V1089" t="s">
        <v>832</v>
      </c>
      <c r="W1089" s="388">
        <v>44477</v>
      </c>
      <c r="X1089">
        <v>164</v>
      </c>
      <c r="Y1089">
        <v>0</v>
      </c>
      <c r="Z1089">
        <v>0</v>
      </c>
      <c r="AA1089" t="s">
        <v>1758</v>
      </c>
      <c r="AB1089" t="s">
        <v>826</v>
      </c>
      <c r="AD1089" t="s">
        <v>2045</v>
      </c>
      <c r="AE1089" t="s">
        <v>2046</v>
      </c>
      <c r="AI1089" t="s">
        <v>1761</v>
      </c>
      <c r="AL1089" t="s">
        <v>3408</v>
      </c>
      <c r="AM1089">
        <v>6</v>
      </c>
      <c r="AN1089" t="s">
        <v>2920</v>
      </c>
      <c r="AO1089" t="s">
        <v>2921</v>
      </c>
      <c r="AP1089">
        <v>0</v>
      </c>
      <c r="AQ1089" s="388">
        <v>44469</v>
      </c>
      <c r="AS1089" t="s">
        <v>3186</v>
      </c>
      <c r="AT1089" s="388">
        <v>44473</v>
      </c>
      <c r="AU1089" t="s">
        <v>1756</v>
      </c>
      <c r="AV1089" t="s">
        <v>1756</v>
      </c>
      <c r="AZ1089" t="s">
        <v>1756</v>
      </c>
      <c r="BA1089" t="s">
        <v>1767</v>
      </c>
      <c r="BB1089" t="s">
        <v>3716</v>
      </c>
      <c r="BC1089" t="s">
        <v>3717</v>
      </c>
      <c r="BD1089" t="s">
        <v>826</v>
      </c>
      <c r="BE1089" t="s">
        <v>1756</v>
      </c>
      <c r="BF1089" t="s">
        <v>826</v>
      </c>
    </row>
    <row r="1090" spans="1:58">
      <c r="A1090" t="s">
        <v>829</v>
      </c>
      <c r="B1090">
        <v>6</v>
      </c>
      <c r="C1090">
        <v>0</v>
      </c>
      <c r="D1090">
        <v>10015</v>
      </c>
      <c r="E1090" t="s">
        <v>3711</v>
      </c>
      <c r="F1090">
        <v>53510602</v>
      </c>
      <c r="G1090" t="s">
        <v>2041</v>
      </c>
      <c r="H1090">
        <v>0</v>
      </c>
      <c r="I1090" t="s">
        <v>2062</v>
      </c>
      <c r="J1090">
        <v>138.05000000000001</v>
      </c>
      <c r="K1090">
        <v>11</v>
      </c>
      <c r="L1090" t="s">
        <v>2063</v>
      </c>
      <c r="M1090" t="s">
        <v>2064</v>
      </c>
      <c r="N1090" t="s">
        <v>1757</v>
      </c>
      <c r="O1090" t="s">
        <v>1756</v>
      </c>
      <c r="P1090" t="s">
        <v>1756</v>
      </c>
      <c r="Q1090" s="387">
        <v>1518.55</v>
      </c>
      <c r="R1090">
        <v>197.41149999999999</v>
      </c>
      <c r="S1090">
        <v>1715.9614999999999</v>
      </c>
      <c r="T1090" s="388">
        <v>44462</v>
      </c>
      <c r="U1090">
        <v>0</v>
      </c>
      <c r="V1090" t="s">
        <v>832</v>
      </c>
      <c r="W1090" s="388">
        <v>44477</v>
      </c>
      <c r="X1090">
        <v>164</v>
      </c>
      <c r="Y1090">
        <v>0</v>
      </c>
      <c r="Z1090">
        <v>0</v>
      </c>
      <c r="AA1090" t="s">
        <v>1758</v>
      </c>
      <c r="AB1090" t="s">
        <v>826</v>
      </c>
      <c r="AD1090" t="s">
        <v>2045</v>
      </c>
      <c r="AE1090" t="s">
        <v>2046</v>
      </c>
      <c r="AI1090" t="s">
        <v>1761</v>
      </c>
      <c r="AL1090" t="s">
        <v>3408</v>
      </c>
      <c r="AM1090">
        <v>6</v>
      </c>
      <c r="AN1090" t="s">
        <v>2920</v>
      </c>
      <c r="AO1090" t="s">
        <v>2921</v>
      </c>
      <c r="AP1090">
        <v>0</v>
      </c>
      <c r="AQ1090" s="388">
        <v>44469</v>
      </c>
      <c r="AS1090" t="s">
        <v>3186</v>
      </c>
      <c r="AT1090" s="388">
        <v>44473</v>
      </c>
      <c r="AU1090" t="s">
        <v>1756</v>
      </c>
      <c r="AV1090" t="s">
        <v>1756</v>
      </c>
      <c r="AZ1090" t="s">
        <v>1756</v>
      </c>
      <c r="BA1090" t="s">
        <v>1767</v>
      </c>
      <c r="BB1090" t="s">
        <v>3718</v>
      </c>
      <c r="BC1090" t="s">
        <v>3719</v>
      </c>
      <c r="BD1090" t="s">
        <v>826</v>
      </c>
      <c r="BE1090" t="s">
        <v>1756</v>
      </c>
      <c r="BF1090" t="s">
        <v>826</v>
      </c>
    </row>
    <row r="1091" spans="1:58">
      <c r="A1091" t="s">
        <v>829</v>
      </c>
      <c r="B1091">
        <v>6</v>
      </c>
      <c r="C1091">
        <v>0</v>
      </c>
      <c r="D1091">
        <v>10015</v>
      </c>
      <c r="E1091" t="s">
        <v>3711</v>
      </c>
      <c r="F1091">
        <v>53510602</v>
      </c>
      <c r="G1091" t="s">
        <v>2041</v>
      </c>
      <c r="H1091">
        <v>0</v>
      </c>
      <c r="I1091" t="s">
        <v>2073</v>
      </c>
      <c r="J1091">
        <v>243.75</v>
      </c>
      <c r="K1091">
        <v>3</v>
      </c>
      <c r="L1091" t="s">
        <v>1755</v>
      </c>
      <c r="M1091" t="s">
        <v>2074</v>
      </c>
      <c r="N1091" t="s">
        <v>1757</v>
      </c>
      <c r="O1091" t="s">
        <v>1756</v>
      </c>
      <c r="P1091" t="s">
        <v>1756</v>
      </c>
      <c r="Q1091" s="387">
        <v>731.25</v>
      </c>
      <c r="R1091">
        <v>95.0625</v>
      </c>
      <c r="S1091">
        <v>826.31249999999989</v>
      </c>
      <c r="T1091" s="388">
        <v>44462</v>
      </c>
      <c r="U1091">
        <v>0</v>
      </c>
      <c r="V1091" t="s">
        <v>832</v>
      </c>
      <c r="W1091" s="388">
        <v>44477</v>
      </c>
      <c r="X1091">
        <v>164</v>
      </c>
      <c r="Y1091">
        <v>0</v>
      </c>
      <c r="Z1091">
        <v>0</v>
      </c>
      <c r="AA1091" t="s">
        <v>1758</v>
      </c>
      <c r="AB1091" t="s">
        <v>826</v>
      </c>
      <c r="AD1091" t="s">
        <v>2045</v>
      </c>
      <c r="AE1091" t="s">
        <v>2046</v>
      </c>
      <c r="AI1091" t="s">
        <v>1761</v>
      </c>
      <c r="AL1091" t="s">
        <v>3408</v>
      </c>
      <c r="AM1091">
        <v>6</v>
      </c>
      <c r="AN1091" t="s">
        <v>2920</v>
      </c>
      <c r="AO1091" t="s">
        <v>2921</v>
      </c>
      <c r="AP1091">
        <v>0</v>
      </c>
      <c r="AQ1091" s="388">
        <v>44469</v>
      </c>
      <c r="AS1091" t="s">
        <v>3186</v>
      </c>
      <c r="AT1091" s="388">
        <v>44473</v>
      </c>
      <c r="AU1091" t="s">
        <v>1756</v>
      </c>
      <c r="AV1091" t="s">
        <v>1756</v>
      </c>
      <c r="AZ1091" t="s">
        <v>1756</v>
      </c>
      <c r="BA1091" t="s">
        <v>1767</v>
      </c>
      <c r="BB1091" t="s">
        <v>3720</v>
      </c>
      <c r="BC1091" t="s">
        <v>3721</v>
      </c>
      <c r="BD1091" t="s">
        <v>826</v>
      </c>
      <c r="BE1091" t="s">
        <v>1756</v>
      </c>
      <c r="BF1091" t="s">
        <v>826</v>
      </c>
    </row>
    <row r="1092" spans="1:58">
      <c r="A1092" t="s">
        <v>829</v>
      </c>
      <c r="B1092">
        <v>6</v>
      </c>
      <c r="C1092">
        <v>0</v>
      </c>
      <c r="D1092">
        <v>10015</v>
      </c>
      <c r="E1092" t="s">
        <v>3711</v>
      </c>
      <c r="F1092">
        <v>53510602</v>
      </c>
      <c r="G1092" t="s">
        <v>2041</v>
      </c>
      <c r="H1092">
        <v>0</v>
      </c>
      <c r="I1092" t="s">
        <v>2083</v>
      </c>
      <c r="J1092">
        <v>12.21</v>
      </c>
      <c r="K1092">
        <v>11</v>
      </c>
      <c r="L1092" t="s">
        <v>1771</v>
      </c>
      <c r="M1092" t="s">
        <v>2084</v>
      </c>
      <c r="N1092" t="s">
        <v>1757</v>
      </c>
      <c r="O1092" t="s">
        <v>1756</v>
      </c>
      <c r="P1092" t="s">
        <v>1756</v>
      </c>
      <c r="Q1092" s="387">
        <v>134.31</v>
      </c>
      <c r="R1092">
        <v>17.4603</v>
      </c>
      <c r="S1092">
        <v>151.77029999999999</v>
      </c>
      <c r="T1092" s="388">
        <v>44462</v>
      </c>
      <c r="U1092">
        <v>0</v>
      </c>
      <c r="V1092" t="s">
        <v>832</v>
      </c>
      <c r="W1092" s="388">
        <v>44477</v>
      </c>
      <c r="X1092">
        <v>164</v>
      </c>
      <c r="Y1092">
        <v>0</v>
      </c>
      <c r="Z1092">
        <v>0</v>
      </c>
      <c r="AA1092" t="s">
        <v>1758</v>
      </c>
      <c r="AB1092" t="s">
        <v>826</v>
      </c>
      <c r="AD1092" t="s">
        <v>2045</v>
      </c>
      <c r="AE1092" t="s">
        <v>2046</v>
      </c>
      <c r="AI1092" t="s">
        <v>1761</v>
      </c>
      <c r="AL1092" t="s">
        <v>3408</v>
      </c>
      <c r="AM1092">
        <v>6</v>
      </c>
      <c r="AN1092" t="s">
        <v>2920</v>
      </c>
      <c r="AO1092" t="s">
        <v>2921</v>
      </c>
      <c r="AP1092">
        <v>0</v>
      </c>
      <c r="AQ1092" s="388">
        <v>44469</v>
      </c>
      <c r="AS1092" t="s">
        <v>3186</v>
      </c>
      <c r="AT1092" s="388">
        <v>44473</v>
      </c>
      <c r="AU1092" t="s">
        <v>1756</v>
      </c>
      <c r="AV1092" t="s">
        <v>1756</v>
      </c>
      <c r="AZ1092" t="s">
        <v>1756</v>
      </c>
      <c r="BA1092" t="s">
        <v>1767</v>
      </c>
      <c r="BB1092" t="s">
        <v>3722</v>
      </c>
      <c r="BC1092" t="s">
        <v>3723</v>
      </c>
      <c r="BD1092" t="s">
        <v>826</v>
      </c>
      <c r="BE1092" t="s">
        <v>1756</v>
      </c>
      <c r="BF1092" t="s">
        <v>826</v>
      </c>
    </row>
    <row r="1093" spans="1:58">
      <c r="A1093" t="s">
        <v>829</v>
      </c>
      <c r="B1093">
        <v>6</v>
      </c>
      <c r="C1093">
        <v>0</v>
      </c>
      <c r="D1093">
        <v>10015</v>
      </c>
      <c r="E1093" t="s">
        <v>3711</v>
      </c>
      <c r="F1093">
        <v>53510602</v>
      </c>
      <c r="G1093" t="s">
        <v>2041</v>
      </c>
      <c r="H1093">
        <v>0</v>
      </c>
      <c r="I1093" t="s">
        <v>2089</v>
      </c>
      <c r="J1093">
        <v>146.96</v>
      </c>
      <c r="K1093">
        <v>11</v>
      </c>
      <c r="L1093" t="s">
        <v>2063</v>
      </c>
      <c r="M1093" t="s">
        <v>2090</v>
      </c>
      <c r="N1093" t="s">
        <v>1757</v>
      </c>
      <c r="O1093" t="s">
        <v>1756</v>
      </c>
      <c r="P1093" t="s">
        <v>1756</v>
      </c>
      <c r="Q1093" s="387">
        <v>1616.56</v>
      </c>
      <c r="R1093">
        <v>210.15280000000001</v>
      </c>
      <c r="S1093">
        <v>1826.7127999999998</v>
      </c>
      <c r="T1093" s="388">
        <v>44462</v>
      </c>
      <c r="U1093">
        <v>0</v>
      </c>
      <c r="V1093" t="s">
        <v>832</v>
      </c>
      <c r="W1093" s="388">
        <v>44477</v>
      </c>
      <c r="X1093">
        <v>164</v>
      </c>
      <c r="Y1093">
        <v>0</v>
      </c>
      <c r="Z1093">
        <v>0</v>
      </c>
      <c r="AA1093" t="s">
        <v>1758</v>
      </c>
      <c r="AB1093" t="s">
        <v>826</v>
      </c>
      <c r="AD1093" t="s">
        <v>2045</v>
      </c>
      <c r="AE1093" t="s">
        <v>2046</v>
      </c>
      <c r="AI1093" t="s">
        <v>1761</v>
      </c>
      <c r="AL1093" t="s">
        <v>3408</v>
      </c>
      <c r="AM1093">
        <v>6</v>
      </c>
      <c r="AN1093" t="s">
        <v>2920</v>
      </c>
      <c r="AO1093" t="s">
        <v>2921</v>
      </c>
      <c r="AP1093">
        <v>0</v>
      </c>
      <c r="AQ1093" s="388">
        <v>44469</v>
      </c>
      <c r="AS1093" t="s">
        <v>3186</v>
      </c>
      <c r="AT1093" s="388">
        <v>44473</v>
      </c>
      <c r="AU1093" t="s">
        <v>1756</v>
      </c>
      <c r="AV1093" t="s">
        <v>1756</v>
      </c>
      <c r="AZ1093" t="s">
        <v>1756</v>
      </c>
      <c r="BA1093" t="s">
        <v>1767</v>
      </c>
      <c r="BB1093" t="s">
        <v>3724</v>
      </c>
      <c r="BC1093" t="s">
        <v>3725</v>
      </c>
      <c r="BD1093" t="s">
        <v>826</v>
      </c>
      <c r="BE1093" t="s">
        <v>1756</v>
      </c>
      <c r="BF1093" t="s">
        <v>826</v>
      </c>
    </row>
    <row r="1094" spans="1:58">
      <c r="A1094" t="s">
        <v>829</v>
      </c>
      <c r="B1094">
        <v>6</v>
      </c>
      <c r="C1094">
        <v>0</v>
      </c>
      <c r="D1094">
        <v>10015</v>
      </c>
      <c r="E1094" t="s">
        <v>3711</v>
      </c>
      <c r="F1094">
        <v>53510602</v>
      </c>
      <c r="G1094" t="s">
        <v>2041</v>
      </c>
      <c r="H1094">
        <v>0</v>
      </c>
      <c r="I1094" t="s">
        <v>2247</v>
      </c>
      <c r="J1094">
        <v>131.47999999999999</v>
      </c>
      <c r="K1094">
        <v>11</v>
      </c>
      <c r="L1094" t="s">
        <v>2063</v>
      </c>
      <c r="M1094" t="s">
        <v>2248</v>
      </c>
      <c r="N1094" t="s">
        <v>1757</v>
      </c>
      <c r="O1094" t="s">
        <v>1756</v>
      </c>
      <c r="P1094" t="s">
        <v>1756</v>
      </c>
      <c r="Q1094" s="387">
        <v>1446.28</v>
      </c>
      <c r="R1094">
        <v>188.0164</v>
      </c>
      <c r="S1094">
        <v>1634.2963999999997</v>
      </c>
      <c r="T1094" s="388">
        <v>44462</v>
      </c>
      <c r="U1094">
        <v>0</v>
      </c>
      <c r="V1094" t="s">
        <v>832</v>
      </c>
      <c r="W1094" s="388">
        <v>44477</v>
      </c>
      <c r="X1094">
        <v>164</v>
      </c>
      <c r="Y1094">
        <v>0</v>
      </c>
      <c r="Z1094">
        <v>0</v>
      </c>
      <c r="AA1094" t="s">
        <v>1758</v>
      </c>
      <c r="AB1094" t="s">
        <v>826</v>
      </c>
      <c r="AD1094" t="s">
        <v>2045</v>
      </c>
      <c r="AE1094" t="s">
        <v>2046</v>
      </c>
      <c r="AI1094" t="s">
        <v>1761</v>
      </c>
      <c r="AL1094" t="s">
        <v>3408</v>
      </c>
      <c r="AM1094">
        <v>6</v>
      </c>
      <c r="AN1094" t="s">
        <v>2920</v>
      </c>
      <c r="AO1094" t="s">
        <v>2921</v>
      </c>
      <c r="AP1094">
        <v>0</v>
      </c>
      <c r="AQ1094" s="388">
        <v>44469</v>
      </c>
      <c r="AS1094" t="s">
        <v>3186</v>
      </c>
      <c r="AT1094" s="388">
        <v>44473</v>
      </c>
      <c r="AU1094" t="s">
        <v>1756</v>
      </c>
      <c r="AV1094" t="s">
        <v>1756</v>
      </c>
      <c r="AZ1094" t="s">
        <v>1756</v>
      </c>
      <c r="BA1094" t="s">
        <v>1767</v>
      </c>
      <c r="BB1094" t="s">
        <v>3726</v>
      </c>
      <c r="BC1094" t="s">
        <v>3727</v>
      </c>
      <c r="BD1094" t="s">
        <v>826</v>
      </c>
      <c r="BE1094" t="s">
        <v>1756</v>
      </c>
      <c r="BF1094" t="s">
        <v>826</v>
      </c>
    </row>
    <row r="1095" spans="1:58">
      <c r="A1095" t="s">
        <v>829</v>
      </c>
      <c r="B1095">
        <v>6</v>
      </c>
      <c r="C1095">
        <v>0</v>
      </c>
      <c r="D1095">
        <v>10014</v>
      </c>
      <c r="E1095" t="s">
        <v>3728</v>
      </c>
      <c r="F1095">
        <v>53510602</v>
      </c>
      <c r="G1095" t="s">
        <v>2041</v>
      </c>
      <c r="H1095">
        <v>0</v>
      </c>
      <c r="I1095" t="s">
        <v>2052</v>
      </c>
      <c r="J1095">
        <v>75</v>
      </c>
      <c r="K1095">
        <v>24</v>
      </c>
      <c r="L1095" t="s">
        <v>1771</v>
      </c>
      <c r="M1095" t="s">
        <v>1756</v>
      </c>
      <c r="N1095" t="s">
        <v>1756</v>
      </c>
      <c r="O1095" t="s">
        <v>2053</v>
      </c>
      <c r="P1095" t="s">
        <v>1757</v>
      </c>
      <c r="Q1095" s="387">
        <v>1800</v>
      </c>
      <c r="R1095">
        <v>234</v>
      </c>
      <c r="S1095">
        <v>2033.9999999999998</v>
      </c>
      <c r="T1095" s="388">
        <v>44462</v>
      </c>
      <c r="U1095">
        <v>0</v>
      </c>
      <c r="V1095" t="s">
        <v>832</v>
      </c>
      <c r="W1095" s="388">
        <v>44477</v>
      </c>
      <c r="X1095">
        <v>164</v>
      </c>
      <c r="Y1095">
        <v>0</v>
      </c>
      <c r="Z1095">
        <v>0</v>
      </c>
      <c r="AA1095" t="s">
        <v>1758</v>
      </c>
      <c r="AB1095" t="s">
        <v>826</v>
      </c>
      <c r="AD1095" t="s">
        <v>2045</v>
      </c>
      <c r="AE1095" t="s">
        <v>2046</v>
      </c>
      <c r="AI1095" t="s">
        <v>1761</v>
      </c>
      <c r="AL1095" t="s">
        <v>3589</v>
      </c>
      <c r="AM1095">
        <v>6</v>
      </c>
      <c r="AN1095" t="s">
        <v>3590</v>
      </c>
      <c r="AO1095" t="s">
        <v>2890</v>
      </c>
      <c r="AP1095">
        <v>0</v>
      </c>
      <c r="AQ1095" s="388">
        <v>44469</v>
      </c>
      <c r="AS1095" t="s">
        <v>3186</v>
      </c>
      <c r="AT1095" s="388">
        <v>44473</v>
      </c>
      <c r="AU1095" t="s">
        <v>1756</v>
      </c>
      <c r="AV1095" t="s">
        <v>1756</v>
      </c>
      <c r="AZ1095" t="s">
        <v>1756</v>
      </c>
      <c r="BA1095" t="s">
        <v>1767</v>
      </c>
      <c r="BB1095" t="s">
        <v>3729</v>
      </c>
      <c r="BC1095" t="s">
        <v>3730</v>
      </c>
      <c r="BD1095" t="s">
        <v>826</v>
      </c>
      <c r="BE1095" t="s">
        <v>1756</v>
      </c>
      <c r="BF1095" t="s">
        <v>826</v>
      </c>
    </row>
    <row r="1096" spans="1:58">
      <c r="A1096" t="s">
        <v>829</v>
      </c>
      <c r="B1096">
        <v>6</v>
      </c>
      <c r="C1096">
        <v>0</v>
      </c>
      <c r="D1096">
        <v>10014</v>
      </c>
      <c r="E1096" t="s">
        <v>3728</v>
      </c>
      <c r="F1096">
        <v>53510602</v>
      </c>
      <c r="G1096" t="s">
        <v>2041</v>
      </c>
      <c r="H1096">
        <v>0</v>
      </c>
      <c r="I1096" t="s">
        <v>2056</v>
      </c>
      <c r="J1096">
        <v>210</v>
      </c>
      <c r="K1096">
        <v>2</v>
      </c>
      <c r="L1096" t="s">
        <v>1755</v>
      </c>
      <c r="M1096" t="s">
        <v>1756</v>
      </c>
      <c r="N1096" t="s">
        <v>1756</v>
      </c>
      <c r="P1096" t="s">
        <v>1757</v>
      </c>
      <c r="Q1096" s="387">
        <v>420</v>
      </c>
      <c r="R1096">
        <v>54.6</v>
      </c>
      <c r="S1096">
        <v>474.59999999999997</v>
      </c>
      <c r="T1096" s="388">
        <v>44462</v>
      </c>
      <c r="U1096">
        <v>0</v>
      </c>
      <c r="V1096" t="s">
        <v>832</v>
      </c>
      <c r="W1096" s="388">
        <v>44477</v>
      </c>
      <c r="X1096">
        <v>164</v>
      </c>
      <c r="Y1096">
        <v>0</v>
      </c>
      <c r="Z1096">
        <v>0</v>
      </c>
      <c r="AA1096" t="s">
        <v>1758</v>
      </c>
      <c r="AB1096" t="s">
        <v>826</v>
      </c>
      <c r="AD1096" t="s">
        <v>2045</v>
      </c>
      <c r="AE1096" t="s">
        <v>2046</v>
      </c>
      <c r="AI1096" t="s">
        <v>1761</v>
      </c>
      <c r="AL1096" t="s">
        <v>3589</v>
      </c>
      <c r="AM1096">
        <v>6</v>
      </c>
      <c r="AN1096" t="s">
        <v>3590</v>
      </c>
      <c r="AO1096" t="s">
        <v>2890</v>
      </c>
      <c r="AP1096">
        <v>0</v>
      </c>
      <c r="AQ1096" s="388">
        <v>44469</v>
      </c>
      <c r="AS1096" t="s">
        <v>3186</v>
      </c>
      <c r="AT1096" s="388">
        <v>44473</v>
      </c>
      <c r="AU1096" t="s">
        <v>1756</v>
      </c>
      <c r="AV1096" t="s">
        <v>1756</v>
      </c>
      <c r="AZ1096" t="s">
        <v>1756</v>
      </c>
      <c r="BA1096" t="s">
        <v>1767</v>
      </c>
      <c r="BB1096" t="s">
        <v>3731</v>
      </c>
      <c r="BC1096" t="s">
        <v>3732</v>
      </c>
      <c r="BD1096" t="s">
        <v>826</v>
      </c>
      <c r="BE1096" t="s">
        <v>1756</v>
      </c>
      <c r="BF1096" t="s">
        <v>826</v>
      </c>
    </row>
    <row r="1097" spans="1:58">
      <c r="A1097" t="s">
        <v>829</v>
      </c>
      <c r="B1097">
        <v>6</v>
      </c>
      <c r="C1097">
        <v>0</v>
      </c>
      <c r="D1097">
        <v>10014</v>
      </c>
      <c r="E1097" t="s">
        <v>3728</v>
      </c>
      <c r="F1097">
        <v>53510602</v>
      </c>
      <c r="G1097" t="s">
        <v>2041</v>
      </c>
      <c r="H1097">
        <v>0</v>
      </c>
      <c r="I1097" t="s">
        <v>2062</v>
      </c>
      <c r="J1097">
        <v>138.05000000000001</v>
      </c>
      <c r="K1097">
        <v>11</v>
      </c>
      <c r="L1097" t="s">
        <v>2063</v>
      </c>
      <c r="M1097" t="s">
        <v>2064</v>
      </c>
      <c r="N1097" t="s">
        <v>1757</v>
      </c>
      <c r="O1097" t="s">
        <v>1756</v>
      </c>
      <c r="P1097" t="s">
        <v>1756</v>
      </c>
      <c r="Q1097" s="387">
        <v>1518.55</v>
      </c>
      <c r="R1097">
        <v>197.41149999999999</v>
      </c>
      <c r="S1097">
        <v>1715.9614999999999</v>
      </c>
      <c r="T1097" s="388">
        <v>44462</v>
      </c>
      <c r="U1097">
        <v>0</v>
      </c>
      <c r="V1097" t="s">
        <v>832</v>
      </c>
      <c r="W1097" s="388">
        <v>44477</v>
      </c>
      <c r="X1097">
        <v>164</v>
      </c>
      <c r="Y1097">
        <v>0</v>
      </c>
      <c r="Z1097">
        <v>0</v>
      </c>
      <c r="AA1097" t="s">
        <v>1758</v>
      </c>
      <c r="AB1097" t="s">
        <v>826</v>
      </c>
      <c r="AD1097" t="s">
        <v>2045</v>
      </c>
      <c r="AE1097" t="s">
        <v>2046</v>
      </c>
      <c r="AI1097" t="s">
        <v>1761</v>
      </c>
      <c r="AL1097" t="s">
        <v>3589</v>
      </c>
      <c r="AM1097">
        <v>6</v>
      </c>
      <c r="AN1097" t="s">
        <v>3590</v>
      </c>
      <c r="AO1097" t="s">
        <v>2890</v>
      </c>
      <c r="AP1097">
        <v>0</v>
      </c>
      <c r="AQ1097" s="388">
        <v>44469</v>
      </c>
      <c r="AS1097" t="s">
        <v>3186</v>
      </c>
      <c r="AT1097" s="388">
        <v>44473</v>
      </c>
      <c r="AU1097" t="s">
        <v>1756</v>
      </c>
      <c r="AV1097" t="s">
        <v>1756</v>
      </c>
      <c r="AZ1097" t="s">
        <v>1756</v>
      </c>
      <c r="BA1097" t="s">
        <v>1767</v>
      </c>
      <c r="BB1097" t="s">
        <v>3733</v>
      </c>
      <c r="BC1097" t="s">
        <v>3734</v>
      </c>
      <c r="BD1097" t="s">
        <v>826</v>
      </c>
      <c r="BE1097" t="s">
        <v>1756</v>
      </c>
      <c r="BF1097" t="s">
        <v>826</v>
      </c>
    </row>
    <row r="1098" spans="1:58">
      <c r="A1098" t="s">
        <v>829</v>
      </c>
      <c r="B1098">
        <v>6</v>
      </c>
      <c r="C1098">
        <v>0</v>
      </c>
      <c r="D1098">
        <v>10014</v>
      </c>
      <c r="E1098" t="s">
        <v>3728</v>
      </c>
      <c r="F1098">
        <v>53510602</v>
      </c>
      <c r="G1098" t="s">
        <v>2041</v>
      </c>
      <c r="H1098">
        <v>0</v>
      </c>
      <c r="I1098" t="s">
        <v>2083</v>
      </c>
      <c r="J1098">
        <v>12.21</v>
      </c>
      <c r="K1098">
        <v>11</v>
      </c>
      <c r="L1098" t="s">
        <v>1771</v>
      </c>
      <c r="M1098" t="s">
        <v>2084</v>
      </c>
      <c r="N1098" t="s">
        <v>1757</v>
      </c>
      <c r="O1098" t="s">
        <v>1756</v>
      </c>
      <c r="P1098" t="s">
        <v>1756</v>
      </c>
      <c r="Q1098" s="387">
        <v>134.31</v>
      </c>
      <c r="R1098">
        <v>17.4603</v>
      </c>
      <c r="S1098">
        <v>151.77029999999999</v>
      </c>
      <c r="T1098" s="388">
        <v>44462</v>
      </c>
      <c r="U1098">
        <v>0</v>
      </c>
      <c r="V1098" t="s">
        <v>832</v>
      </c>
      <c r="W1098" s="388">
        <v>44477</v>
      </c>
      <c r="X1098">
        <v>164</v>
      </c>
      <c r="Y1098">
        <v>0</v>
      </c>
      <c r="Z1098">
        <v>0</v>
      </c>
      <c r="AA1098" t="s">
        <v>1758</v>
      </c>
      <c r="AB1098" t="s">
        <v>826</v>
      </c>
      <c r="AD1098" t="s">
        <v>2045</v>
      </c>
      <c r="AE1098" t="s">
        <v>2046</v>
      </c>
      <c r="AI1098" t="s">
        <v>1761</v>
      </c>
      <c r="AL1098" t="s">
        <v>3589</v>
      </c>
      <c r="AM1098">
        <v>6</v>
      </c>
      <c r="AN1098" t="s">
        <v>3590</v>
      </c>
      <c r="AO1098" t="s">
        <v>2890</v>
      </c>
      <c r="AP1098">
        <v>0</v>
      </c>
      <c r="AQ1098" s="388">
        <v>44469</v>
      </c>
      <c r="AS1098" t="s">
        <v>3186</v>
      </c>
      <c r="AT1098" s="388">
        <v>44473</v>
      </c>
      <c r="AU1098" t="s">
        <v>1756</v>
      </c>
      <c r="AV1098" t="s">
        <v>1756</v>
      </c>
      <c r="AZ1098" t="s">
        <v>1756</v>
      </c>
      <c r="BA1098" t="s">
        <v>1767</v>
      </c>
      <c r="BB1098" t="s">
        <v>3735</v>
      </c>
      <c r="BC1098" t="s">
        <v>3736</v>
      </c>
      <c r="BD1098" t="s">
        <v>826</v>
      </c>
      <c r="BE1098" t="s">
        <v>1756</v>
      </c>
      <c r="BF1098" t="s">
        <v>826</v>
      </c>
    </row>
    <row r="1099" spans="1:58">
      <c r="A1099" t="s">
        <v>829</v>
      </c>
      <c r="B1099">
        <v>6</v>
      </c>
      <c r="C1099">
        <v>0</v>
      </c>
      <c r="D1099">
        <v>10014</v>
      </c>
      <c r="E1099" t="s">
        <v>3728</v>
      </c>
      <c r="F1099">
        <v>53510602</v>
      </c>
      <c r="G1099" t="s">
        <v>2041</v>
      </c>
      <c r="H1099">
        <v>0</v>
      </c>
      <c r="I1099" t="s">
        <v>2089</v>
      </c>
      <c r="J1099">
        <v>146.96</v>
      </c>
      <c r="K1099">
        <v>11</v>
      </c>
      <c r="L1099" t="s">
        <v>2063</v>
      </c>
      <c r="M1099" t="s">
        <v>2090</v>
      </c>
      <c r="N1099" t="s">
        <v>1757</v>
      </c>
      <c r="O1099" t="s">
        <v>1756</v>
      </c>
      <c r="P1099" t="s">
        <v>1756</v>
      </c>
      <c r="Q1099" s="387">
        <v>1616.56</v>
      </c>
      <c r="R1099">
        <v>210.15280000000001</v>
      </c>
      <c r="S1099">
        <v>1826.7127999999998</v>
      </c>
      <c r="T1099" s="388">
        <v>44462</v>
      </c>
      <c r="U1099">
        <v>0</v>
      </c>
      <c r="V1099" t="s">
        <v>832</v>
      </c>
      <c r="W1099" s="388">
        <v>44477</v>
      </c>
      <c r="X1099">
        <v>164</v>
      </c>
      <c r="Y1099">
        <v>0</v>
      </c>
      <c r="Z1099">
        <v>0</v>
      </c>
      <c r="AA1099" t="s">
        <v>1758</v>
      </c>
      <c r="AB1099" t="s">
        <v>826</v>
      </c>
      <c r="AD1099" t="s">
        <v>2045</v>
      </c>
      <c r="AE1099" t="s">
        <v>2046</v>
      </c>
      <c r="AI1099" t="s">
        <v>1761</v>
      </c>
      <c r="AL1099" t="s">
        <v>3589</v>
      </c>
      <c r="AM1099">
        <v>6</v>
      </c>
      <c r="AN1099" t="s">
        <v>3590</v>
      </c>
      <c r="AO1099" t="s">
        <v>2890</v>
      </c>
      <c r="AP1099">
        <v>0</v>
      </c>
      <c r="AQ1099" s="388">
        <v>44469</v>
      </c>
      <c r="AS1099" t="s">
        <v>3186</v>
      </c>
      <c r="AT1099" s="388">
        <v>44473</v>
      </c>
      <c r="AU1099" t="s">
        <v>1756</v>
      </c>
      <c r="AV1099" t="s">
        <v>1756</v>
      </c>
      <c r="AZ1099" t="s">
        <v>1756</v>
      </c>
      <c r="BA1099" t="s">
        <v>1767</v>
      </c>
      <c r="BB1099" t="s">
        <v>3737</v>
      </c>
      <c r="BC1099" t="s">
        <v>3738</v>
      </c>
      <c r="BD1099" t="s">
        <v>826</v>
      </c>
      <c r="BE1099" t="s">
        <v>1756</v>
      </c>
      <c r="BF1099" t="s">
        <v>826</v>
      </c>
    </row>
    <row r="1100" spans="1:58">
      <c r="A1100" t="s">
        <v>829</v>
      </c>
      <c r="B1100">
        <v>6</v>
      </c>
      <c r="C1100">
        <v>0</v>
      </c>
      <c r="D1100">
        <v>10011</v>
      </c>
      <c r="E1100" t="s">
        <v>3739</v>
      </c>
      <c r="F1100">
        <v>53510602</v>
      </c>
      <c r="G1100" t="s">
        <v>2041</v>
      </c>
      <c r="H1100">
        <v>0</v>
      </c>
      <c r="I1100" t="s">
        <v>2103</v>
      </c>
      <c r="J1100">
        <v>70</v>
      </c>
      <c r="K1100">
        <v>12</v>
      </c>
      <c r="L1100" t="s">
        <v>1771</v>
      </c>
      <c r="M1100" t="s">
        <v>1756</v>
      </c>
      <c r="N1100" t="s">
        <v>1756</v>
      </c>
      <c r="O1100" t="s">
        <v>2104</v>
      </c>
      <c r="P1100" t="s">
        <v>1757</v>
      </c>
      <c r="Q1100" s="387">
        <v>840</v>
      </c>
      <c r="R1100">
        <v>109.2</v>
      </c>
      <c r="S1100">
        <v>949.19999999999993</v>
      </c>
      <c r="T1100" s="388">
        <v>44462</v>
      </c>
      <c r="U1100">
        <v>0</v>
      </c>
      <c r="V1100" t="s">
        <v>832</v>
      </c>
      <c r="W1100" s="388">
        <v>44477</v>
      </c>
      <c r="X1100">
        <v>164</v>
      </c>
      <c r="Y1100">
        <v>0</v>
      </c>
      <c r="Z1100">
        <v>0</v>
      </c>
      <c r="AA1100" t="s">
        <v>1758</v>
      </c>
      <c r="AB1100" t="s">
        <v>826</v>
      </c>
      <c r="AD1100" t="s">
        <v>2045</v>
      </c>
      <c r="AE1100" t="s">
        <v>2046</v>
      </c>
      <c r="AI1100" t="s">
        <v>1761</v>
      </c>
      <c r="AL1100" t="s">
        <v>3276</v>
      </c>
      <c r="AM1100">
        <v>6</v>
      </c>
      <c r="AN1100" t="s">
        <v>1833</v>
      </c>
      <c r="AO1100" t="s">
        <v>3026</v>
      </c>
      <c r="AP1100">
        <v>0</v>
      </c>
      <c r="AQ1100" s="388">
        <v>44469</v>
      </c>
      <c r="AS1100" t="s">
        <v>3186</v>
      </c>
      <c r="AT1100" s="388">
        <v>44473</v>
      </c>
      <c r="AU1100" t="s">
        <v>1756</v>
      </c>
      <c r="AV1100" t="s">
        <v>1756</v>
      </c>
      <c r="AZ1100" t="s">
        <v>1756</v>
      </c>
      <c r="BA1100" t="s">
        <v>1767</v>
      </c>
      <c r="BB1100" t="s">
        <v>3740</v>
      </c>
      <c r="BC1100" t="s">
        <v>3741</v>
      </c>
      <c r="BD1100" t="s">
        <v>826</v>
      </c>
      <c r="BE1100" t="s">
        <v>1756</v>
      </c>
      <c r="BF1100" t="s">
        <v>826</v>
      </c>
    </row>
    <row r="1101" spans="1:58">
      <c r="A1101" t="s">
        <v>829</v>
      </c>
      <c r="B1101">
        <v>6</v>
      </c>
      <c r="C1101">
        <v>0</v>
      </c>
      <c r="D1101">
        <v>10011</v>
      </c>
      <c r="E1101" t="s">
        <v>3739</v>
      </c>
      <c r="F1101">
        <v>53510602</v>
      </c>
      <c r="G1101" t="s">
        <v>2041</v>
      </c>
      <c r="H1101">
        <v>0</v>
      </c>
      <c r="I1101" t="s">
        <v>2052</v>
      </c>
      <c r="J1101">
        <v>75</v>
      </c>
      <c r="K1101">
        <v>60</v>
      </c>
      <c r="L1101" t="s">
        <v>1771</v>
      </c>
      <c r="M1101" t="s">
        <v>1756</v>
      </c>
      <c r="N1101" t="s">
        <v>1756</v>
      </c>
      <c r="O1101" t="s">
        <v>2053</v>
      </c>
      <c r="P1101" t="s">
        <v>1757</v>
      </c>
      <c r="Q1101" s="387">
        <v>4500</v>
      </c>
      <c r="R1101">
        <v>585</v>
      </c>
      <c r="S1101">
        <v>5084.9999999999991</v>
      </c>
      <c r="T1101" s="388">
        <v>44462</v>
      </c>
      <c r="U1101">
        <v>0</v>
      </c>
      <c r="V1101" t="s">
        <v>832</v>
      </c>
      <c r="W1101" s="388">
        <v>44477</v>
      </c>
      <c r="X1101">
        <v>164</v>
      </c>
      <c r="Y1101">
        <v>0</v>
      </c>
      <c r="Z1101">
        <v>0</v>
      </c>
      <c r="AA1101" t="s">
        <v>1758</v>
      </c>
      <c r="AB1101" t="s">
        <v>826</v>
      </c>
      <c r="AD1101" t="s">
        <v>2045</v>
      </c>
      <c r="AE1101" t="s">
        <v>2046</v>
      </c>
      <c r="AI1101" t="s">
        <v>1761</v>
      </c>
      <c r="AL1101" t="s">
        <v>3276</v>
      </c>
      <c r="AM1101">
        <v>6</v>
      </c>
      <c r="AN1101" t="s">
        <v>1833</v>
      </c>
      <c r="AO1101" t="s">
        <v>3026</v>
      </c>
      <c r="AP1101">
        <v>0</v>
      </c>
      <c r="AQ1101" s="388">
        <v>44469</v>
      </c>
      <c r="AS1101" t="s">
        <v>3186</v>
      </c>
      <c r="AT1101" s="388">
        <v>44473</v>
      </c>
      <c r="AU1101" t="s">
        <v>1756</v>
      </c>
      <c r="AV1101" t="s">
        <v>1756</v>
      </c>
      <c r="AZ1101" t="s">
        <v>1756</v>
      </c>
      <c r="BA1101" t="s">
        <v>1767</v>
      </c>
      <c r="BB1101" t="s">
        <v>3742</v>
      </c>
      <c r="BC1101" t="s">
        <v>3743</v>
      </c>
      <c r="BD1101" t="s">
        <v>826</v>
      </c>
      <c r="BE1101" t="s">
        <v>1756</v>
      </c>
      <c r="BF1101" t="s">
        <v>826</v>
      </c>
    </row>
    <row r="1102" spans="1:58">
      <c r="A1102" t="s">
        <v>829</v>
      </c>
      <c r="B1102">
        <v>6</v>
      </c>
      <c r="C1102">
        <v>0</v>
      </c>
      <c r="D1102">
        <v>10011</v>
      </c>
      <c r="E1102" t="s">
        <v>3739</v>
      </c>
      <c r="F1102">
        <v>53510602</v>
      </c>
      <c r="G1102" t="s">
        <v>2041</v>
      </c>
      <c r="H1102">
        <v>0</v>
      </c>
      <c r="I1102" t="s">
        <v>2056</v>
      </c>
      <c r="J1102">
        <v>210</v>
      </c>
      <c r="K1102">
        <v>7</v>
      </c>
      <c r="L1102" t="s">
        <v>1755</v>
      </c>
      <c r="M1102" t="s">
        <v>1756</v>
      </c>
      <c r="N1102" t="s">
        <v>1756</v>
      </c>
      <c r="P1102" t="s">
        <v>1757</v>
      </c>
      <c r="Q1102" s="387">
        <v>1470</v>
      </c>
      <c r="R1102">
        <v>191.1</v>
      </c>
      <c r="S1102">
        <v>1661.1</v>
      </c>
      <c r="T1102" s="388">
        <v>44462</v>
      </c>
      <c r="U1102">
        <v>0</v>
      </c>
      <c r="V1102" t="s">
        <v>832</v>
      </c>
      <c r="W1102" s="388">
        <v>44477</v>
      </c>
      <c r="X1102">
        <v>164</v>
      </c>
      <c r="Y1102">
        <v>0</v>
      </c>
      <c r="Z1102">
        <v>0</v>
      </c>
      <c r="AA1102" t="s">
        <v>1758</v>
      </c>
      <c r="AB1102" t="s">
        <v>826</v>
      </c>
      <c r="AD1102" t="s">
        <v>2045</v>
      </c>
      <c r="AE1102" t="s">
        <v>2046</v>
      </c>
      <c r="AI1102" t="s">
        <v>1761</v>
      </c>
      <c r="AL1102" t="s">
        <v>3276</v>
      </c>
      <c r="AM1102">
        <v>6</v>
      </c>
      <c r="AN1102" t="s">
        <v>1833</v>
      </c>
      <c r="AO1102" t="s">
        <v>3026</v>
      </c>
      <c r="AP1102">
        <v>0</v>
      </c>
      <c r="AQ1102" s="388">
        <v>44469</v>
      </c>
      <c r="AS1102" t="s">
        <v>3186</v>
      </c>
      <c r="AT1102" s="388">
        <v>44473</v>
      </c>
      <c r="AU1102" t="s">
        <v>1756</v>
      </c>
      <c r="AV1102" t="s">
        <v>1756</v>
      </c>
      <c r="AZ1102" t="s">
        <v>1756</v>
      </c>
      <c r="BA1102" t="s">
        <v>1767</v>
      </c>
      <c r="BB1102" t="s">
        <v>3744</v>
      </c>
      <c r="BC1102" t="s">
        <v>3745</v>
      </c>
      <c r="BD1102" t="s">
        <v>826</v>
      </c>
      <c r="BE1102" t="s">
        <v>1756</v>
      </c>
      <c r="BF1102" t="s">
        <v>826</v>
      </c>
    </row>
    <row r="1103" spans="1:58">
      <c r="A1103" t="s">
        <v>829</v>
      </c>
      <c r="B1103">
        <v>6</v>
      </c>
      <c r="C1103">
        <v>0</v>
      </c>
      <c r="D1103">
        <v>10011</v>
      </c>
      <c r="E1103" t="s">
        <v>3739</v>
      </c>
      <c r="F1103">
        <v>53510602</v>
      </c>
      <c r="G1103" t="s">
        <v>2041</v>
      </c>
      <c r="H1103">
        <v>0</v>
      </c>
      <c r="I1103" t="s">
        <v>518</v>
      </c>
      <c r="J1103">
        <v>95</v>
      </c>
      <c r="K1103">
        <v>12</v>
      </c>
      <c r="L1103" t="s">
        <v>1771</v>
      </c>
      <c r="M1103" t="s">
        <v>1756</v>
      </c>
      <c r="N1103" t="s">
        <v>1756</v>
      </c>
      <c r="O1103" t="s">
        <v>2059</v>
      </c>
      <c r="P1103" t="s">
        <v>1757</v>
      </c>
      <c r="Q1103" s="387">
        <v>1140</v>
      </c>
      <c r="R1103">
        <v>148.20000000000002</v>
      </c>
      <c r="S1103">
        <v>1288.1999999999998</v>
      </c>
      <c r="T1103" s="388">
        <v>44462</v>
      </c>
      <c r="U1103">
        <v>0</v>
      </c>
      <c r="V1103" t="s">
        <v>832</v>
      </c>
      <c r="W1103" s="388">
        <v>44477</v>
      </c>
      <c r="X1103">
        <v>164</v>
      </c>
      <c r="Y1103">
        <v>0</v>
      </c>
      <c r="Z1103">
        <v>0</v>
      </c>
      <c r="AA1103" t="s">
        <v>1758</v>
      </c>
      <c r="AB1103" t="s">
        <v>826</v>
      </c>
      <c r="AD1103" t="s">
        <v>2045</v>
      </c>
      <c r="AE1103" t="s">
        <v>2046</v>
      </c>
      <c r="AI1103" t="s">
        <v>1761</v>
      </c>
      <c r="AL1103" t="s">
        <v>3276</v>
      </c>
      <c r="AM1103">
        <v>6</v>
      </c>
      <c r="AN1103" t="s">
        <v>1833</v>
      </c>
      <c r="AO1103" t="s">
        <v>3026</v>
      </c>
      <c r="AP1103">
        <v>0</v>
      </c>
      <c r="AQ1103" s="388">
        <v>44469</v>
      </c>
      <c r="AS1103" t="s">
        <v>3186</v>
      </c>
      <c r="AT1103" s="388">
        <v>44473</v>
      </c>
      <c r="AU1103" t="s">
        <v>1756</v>
      </c>
      <c r="AV1103" t="s">
        <v>1756</v>
      </c>
      <c r="AZ1103" t="s">
        <v>1756</v>
      </c>
      <c r="BA1103" t="s">
        <v>1767</v>
      </c>
      <c r="BB1103" t="s">
        <v>3746</v>
      </c>
      <c r="BC1103" t="s">
        <v>3747</v>
      </c>
      <c r="BD1103" t="s">
        <v>826</v>
      </c>
      <c r="BE1103" t="s">
        <v>1756</v>
      </c>
      <c r="BF1103" t="s">
        <v>826</v>
      </c>
    </row>
    <row r="1104" spans="1:58">
      <c r="A1104" t="s">
        <v>829</v>
      </c>
      <c r="B1104">
        <v>6</v>
      </c>
      <c r="C1104">
        <v>0</v>
      </c>
      <c r="D1104">
        <v>10011</v>
      </c>
      <c r="E1104" t="s">
        <v>3739</v>
      </c>
      <c r="F1104">
        <v>53510602</v>
      </c>
      <c r="G1104" t="s">
        <v>2041</v>
      </c>
      <c r="H1104">
        <v>0</v>
      </c>
      <c r="I1104" t="s">
        <v>2113</v>
      </c>
      <c r="J1104">
        <v>122.39</v>
      </c>
      <c r="K1104">
        <v>12</v>
      </c>
      <c r="L1104" t="s">
        <v>2063</v>
      </c>
      <c r="M1104" t="s">
        <v>2114</v>
      </c>
      <c r="N1104" t="s">
        <v>1757</v>
      </c>
      <c r="O1104" t="s">
        <v>1756</v>
      </c>
      <c r="P1104" t="s">
        <v>1756</v>
      </c>
      <c r="Q1104" s="387">
        <v>1468.68</v>
      </c>
      <c r="R1104">
        <v>190.92840000000001</v>
      </c>
      <c r="S1104">
        <v>1659.6083999999998</v>
      </c>
      <c r="T1104" s="388">
        <v>44462</v>
      </c>
      <c r="U1104">
        <v>0</v>
      </c>
      <c r="V1104" t="s">
        <v>832</v>
      </c>
      <c r="W1104" s="388">
        <v>44477</v>
      </c>
      <c r="X1104">
        <v>164</v>
      </c>
      <c r="Y1104">
        <v>0</v>
      </c>
      <c r="Z1104">
        <v>0</v>
      </c>
      <c r="AA1104" t="s">
        <v>1758</v>
      </c>
      <c r="AB1104" t="s">
        <v>826</v>
      </c>
      <c r="AD1104" t="s">
        <v>2045</v>
      </c>
      <c r="AE1104" t="s">
        <v>2046</v>
      </c>
      <c r="AI1104" t="s">
        <v>1761</v>
      </c>
      <c r="AL1104" t="s">
        <v>3276</v>
      </c>
      <c r="AM1104">
        <v>6</v>
      </c>
      <c r="AN1104" t="s">
        <v>1833</v>
      </c>
      <c r="AO1104" t="s">
        <v>3026</v>
      </c>
      <c r="AP1104">
        <v>0</v>
      </c>
      <c r="AQ1104" s="388">
        <v>44469</v>
      </c>
      <c r="AS1104" t="s">
        <v>3186</v>
      </c>
      <c r="AT1104" s="388">
        <v>44473</v>
      </c>
      <c r="AU1104" t="s">
        <v>1756</v>
      </c>
      <c r="AV1104" t="s">
        <v>1756</v>
      </c>
      <c r="AZ1104" t="s">
        <v>1756</v>
      </c>
      <c r="BA1104" t="s">
        <v>1767</v>
      </c>
      <c r="BB1104" t="s">
        <v>3748</v>
      </c>
      <c r="BC1104" t="s">
        <v>3749</v>
      </c>
      <c r="BD1104" t="s">
        <v>826</v>
      </c>
      <c r="BE1104" t="s">
        <v>1756</v>
      </c>
      <c r="BF1104" t="s">
        <v>826</v>
      </c>
    </row>
    <row r="1105" spans="1:58">
      <c r="A1105" t="s">
        <v>829</v>
      </c>
      <c r="B1105">
        <v>6</v>
      </c>
      <c r="C1105">
        <v>0</v>
      </c>
      <c r="D1105">
        <v>10011</v>
      </c>
      <c r="E1105" t="s">
        <v>3739</v>
      </c>
      <c r="F1105">
        <v>53510602</v>
      </c>
      <c r="G1105" t="s">
        <v>2041</v>
      </c>
      <c r="H1105">
        <v>0</v>
      </c>
      <c r="I1105" t="s">
        <v>2062</v>
      </c>
      <c r="J1105">
        <v>138.05000000000001</v>
      </c>
      <c r="K1105">
        <v>11</v>
      </c>
      <c r="L1105" t="s">
        <v>2063</v>
      </c>
      <c r="M1105" t="s">
        <v>2064</v>
      </c>
      <c r="N1105" t="s">
        <v>1757</v>
      </c>
      <c r="O1105" t="s">
        <v>1756</v>
      </c>
      <c r="P1105" t="s">
        <v>1756</v>
      </c>
      <c r="Q1105" s="387">
        <v>1518.55</v>
      </c>
      <c r="R1105">
        <v>197.41149999999999</v>
      </c>
      <c r="S1105">
        <v>1715.9614999999999</v>
      </c>
      <c r="T1105" s="388">
        <v>44462</v>
      </c>
      <c r="U1105">
        <v>0</v>
      </c>
      <c r="V1105" t="s">
        <v>832</v>
      </c>
      <c r="W1105" s="388">
        <v>44477</v>
      </c>
      <c r="X1105">
        <v>164</v>
      </c>
      <c r="Y1105">
        <v>0</v>
      </c>
      <c r="Z1105">
        <v>0</v>
      </c>
      <c r="AA1105" t="s">
        <v>1758</v>
      </c>
      <c r="AB1105" t="s">
        <v>826</v>
      </c>
      <c r="AD1105" t="s">
        <v>2045</v>
      </c>
      <c r="AE1105" t="s">
        <v>2046</v>
      </c>
      <c r="AI1105" t="s">
        <v>1761</v>
      </c>
      <c r="AL1105" t="s">
        <v>3276</v>
      </c>
      <c r="AM1105">
        <v>6</v>
      </c>
      <c r="AN1105" t="s">
        <v>1833</v>
      </c>
      <c r="AO1105" t="s">
        <v>3026</v>
      </c>
      <c r="AP1105">
        <v>0</v>
      </c>
      <c r="AQ1105" s="388">
        <v>44469</v>
      </c>
      <c r="AS1105" t="s">
        <v>3186</v>
      </c>
      <c r="AT1105" s="388">
        <v>44473</v>
      </c>
      <c r="AU1105" t="s">
        <v>1756</v>
      </c>
      <c r="AV1105" t="s">
        <v>1756</v>
      </c>
      <c r="AZ1105" t="s">
        <v>1756</v>
      </c>
      <c r="BA1105" t="s">
        <v>1767</v>
      </c>
      <c r="BB1105" t="s">
        <v>3750</v>
      </c>
      <c r="BC1105" t="s">
        <v>3751</v>
      </c>
      <c r="BD1105" t="s">
        <v>826</v>
      </c>
      <c r="BE1105" t="s">
        <v>1756</v>
      </c>
      <c r="BF1105" t="s">
        <v>826</v>
      </c>
    </row>
    <row r="1106" spans="1:58">
      <c r="A1106" t="s">
        <v>829</v>
      </c>
      <c r="B1106">
        <v>6</v>
      </c>
      <c r="C1106">
        <v>0</v>
      </c>
      <c r="D1106">
        <v>10011</v>
      </c>
      <c r="E1106" t="s">
        <v>3739</v>
      </c>
      <c r="F1106">
        <v>53510602</v>
      </c>
      <c r="G1106" t="s">
        <v>2041</v>
      </c>
      <c r="H1106">
        <v>0</v>
      </c>
      <c r="I1106" t="s">
        <v>2073</v>
      </c>
      <c r="J1106">
        <v>243.75</v>
      </c>
      <c r="K1106">
        <v>3</v>
      </c>
      <c r="L1106" t="s">
        <v>1755</v>
      </c>
      <c r="M1106" t="s">
        <v>2074</v>
      </c>
      <c r="N1106" t="s">
        <v>1757</v>
      </c>
      <c r="O1106" t="s">
        <v>1756</v>
      </c>
      <c r="P1106" t="s">
        <v>1756</v>
      </c>
      <c r="Q1106" s="387">
        <v>731.25</v>
      </c>
      <c r="R1106">
        <v>95.0625</v>
      </c>
      <c r="S1106">
        <v>826.31249999999989</v>
      </c>
      <c r="T1106" s="388">
        <v>44462</v>
      </c>
      <c r="U1106">
        <v>0</v>
      </c>
      <c r="V1106" t="s">
        <v>832</v>
      </c>
      <c r="W1106" s="388">
        <v>44477</v>
      </c>
      <c r="X1106">
        <v>164</v>
      </c>
      <c r="Y1106">
        <v>0</v>
      </c>
      <c r="Z1106">
        <v>0</v>
      </c>
      <c r="AA1106" t="s">
        <v>1758</v>
      </c>
      <c r="AB1106" t="s">
        <v>826</v>
      </c>
      <c r="AD1106" t="s">
        <v>2045</v>
      </c>
      <c r="AE1106" t="s">
        <v>2046</v>
      </c>
      <c r="AI1106" t="s">
        <v>1761</v>
      </c>
      <c r="AL1106" t="s">
        <v>3276</v>
      </c>
      <c r="AM1106">
        <v>6</v>
      </c>
      <c r="AN1106" t="s">
        <v>1833</v>
      </c>
      <c r="AO1106" t="s">
        <v>3026</v>
      </c>
      <c r="AP1106">
        <v>0</v>
      </c>
      <c r="AQ1106" s="388">
        <v>44469</v>
      </c>
      <c r="AS1106" t="s">
        <v>3186</v>
      </c>
      <c r="AT1106" s="388">
        <v>44473</v>
      </c>
      <c r="AU1106" t="s">
        <v>1756</v>
      </c>
      <c r="AV1106" t="s">
        <v>1756</v>
      </c>
      <c r="AZ1106" t="s">
        <v>1756</v>
      </c>
      <c r="BA1106" t="s">
        <v>1767</v>
      </c>
      <c r="BB1106" t="s">
        <v>3752</v>
      </c>
      <c r="BC1106" t="s">
        <v>3753</v>
      </c>
      <c r="BD1106" t="s">
        <v>826</v>
      </c>
      <c r="BE1106" t="s">
        <v>1756</v>
      </c>
      <c r="BF1106" t="s">
        <v>826</v>
      </c>
    </row>
    <row r="1107" spans="1:58">
      <c r="A1107" t="s">
        <v>829</v>
      </c>
      <c r="B1107">
        <v>6</v>
      </c>
      <c r="C1107">
        <v>0</v>
      </c>
      <c r="D1107">
        <v>10011</v>
      </c>
      <c r="E1107" t="s">
        <v>3739</v>
      </c>
      <c r="F1107">
        <v>53510602</v>
      </c>
      <c r="G1107" t="s">
        <v>2041</v>
      </c>
      <c r="H1107">
        <v>0</v>
      </c>
      <c r="I1107" t="s">
        <v>3152</v>
      </c>
      <c r="J1107">
        <v>18.45</v>
      </c>
      <c r="K1107">
        <v>10</v>
      </c>
      <c r="L1107" t="s">
        <v>1771</v>
      </c>
      <c r="M1107" t="s">
        <v>3153</v>
      </c>
      <c r="N1107" t="s">
        <v>1757</v>
      </c>
      <c r="O1107" t="s">
        <v>1756</v>
      </c>
      <c r="P1107" t="s">
        <v>1756</v>
      </c>
      <c r="Q1107" s="387">
        <v>184.5</v>
      </c>
      <c r="R1107">
        <v>23.984999999999999</v>
      </c>
      <c r="S1107">
        <v>208.48499999999999</v>
      </c>
      <c r="T1107" s="388">
        <v>44462</v>
      </c>
      <c r="U1107">
        <v>0</v>
      </c>
      <c r="V1107" t="s">
        <v>832</v>
      </c>
      <c r="W1107" s="388">
        <v>44477</v>
      </c>
      <c r="X1107">
        <v>164</v>
      </c>
      <c r="Y1107">
        <v>0</v>
      </c>
      <c r="Z1107">
        <v>0</v>
      </c>
      <c r="AA1107" t="s">
        <v>1758</v>
      </c>
      <c r="AB1107" t="s">
        <v>826</v>
      </c>
      <c r="AD1107" t="s">
        <v>2045</v>
      </c>
      <c r="AE1107" t="s">
        <v>2046</v>
      </c>
      <c r="AI1107" t="s">
        <v>1761</v>
      </c>
      <c r="AL1107" t="s">
        <v>3276</v>
      </c>
      <c r="AM1107">
        <v>6</v>
      </c>
      <c r="AN1107" t="s">
        <v>1833</v>
      </c>
      <c r="AO1107" t="s">
        <v>3026</v>
      </c>
      <c r="AP1107">
        <v>0</v>
      </c>
      <c r="AQ1107" s="388">
        <v>44469</v>
      </c>
      <c r="AS1107" t="s">
        <v>3186</v>
      </c>
      <c r="AT1107" s="388">
        <v>44473</v>
      </c>
      <c r="AU1107" t="s">
        <v>1756</v>
      </c>
      <c r="AV1107" t="s">
        <v>1756</v>
      </c>
      <c r="AZ1107" t="s">
        <v>1756</v>
      </c>
      <c r="BA1107" t="s">
        <v>1767</v>
      </c>
      <c r="BB1107" t="s">
        <v>3754</v>
      </c>
      <c r="BC1107" t="s">
        <v>3755</v>
      </c>
      <c r="BD1107" t="s">
        <v>826</v>
      </c>
      <c r="BE1107" t="s">
        <v>1756</v>
      </c>
      <c r="BF1107" t="s">
        <v>826</v>
      </c>
    </row>
    <row r="1108" spans="1:58">
      <c r="A1108" t="s">
        <v>829</v>
      </c>
      <c r="B1108">
        <v>6</v>
      </c>
      <c r="C1108">
        <v>0</v>
      </c>
      <c r="D1108">
        <v>10011</v>
      </c>
      <c r="E1108" t="s">
        <v>3739</v>
      </c>
      <c r="F1108">
        <v>53510602</v>
      </c>
      <c r="G1108" t="s">
        <v>2041</v>
      </c>
      <c r="H1108">
        <v>0</v>
      </c>
      <c r="I1108" t="s">
        <v>2079</v>
      </c>
      <c r="J1108">
        <v>63.38</v>
      </c>
      <c r="K1108">
        <v>11</v>
      </c>
      <c r="L1108" t="s">
        <v>1771</v>
      </c>
      <c r="M1108" t="s">
        <v>2080</v>
      </c>
      <c r="N1108" t="s">
        <v>1757</v>
      </c>
      <c r="O1108" t="s">
        <v>1756</v>
      </c>
      <c r="P1108" t="s">
        <v>1756</v>
      </c>
      <c r="Q1108" s="387">
        <v>697.18</v>
      </c>
      <c r="R1108">
        <v>90.633399999999995</v>
      </c>
      <c r="S1108">
        <v>787.81339999999989</v>
      </c>
      <c r="T1108" s="388">
        <v>44462</v>
      </c>
      <c r="U1108">
        <v>0</v>
      </c>
      <c r="V1108" t="s">
        <v>832</v>
      </c>
      <c r="W1108" s="388">
        <v>44477</v>
      </c>
      <c r="X1108">
        <v>164</v>
      </c>
      <c r="Y1108">
        <v>0</v>
      </c>
      <c r="Z1108">
        <v>0</v>
      </c>
      <c r="AA1108" t="s">
        <v>1758</v>
      </c>
      <c r="AB1108" t="s">
        <v>826</v>
      </c>
      <c r="AD1108" t="s">
        <v>2045</v>
      </c>
      <c r="AE1108" t="s">
        <v>2046</v>
      </c>
      <c r="AI1108" t="s">
        <v>1761</v>
      </c>
      <c r="AL1108" t="s">
        <v>3276</v>
      </c>
      <c r="AM1108">
        <v>6</v>
      </c>
      <c r="AN1108" t="s">
        <v>1833</v>
      </c>
      <c r="AO1108" t="s">
        <v>3026</v>
      </c>
      <c r="AP1108">
        <v>0</v>
      </c>
      <c r="AQ1108" s="388">
        <v>44469</v>
      </c>
      <c r="AS1108" t="s">
        <v>3186</v>
      </c>
      <c r="AT1108" s="388">
        <v>44473</v>
      </c>
      <c r="AU1108" t="s">
        <v>1756</v>
      </c>
      <c r="AV1108" t="s">
        <v>1756</v>
      </c>
      <c r="AZ1108" t="s">
        <v>1756</v>
      </c>
      <c r="BA1108" t="s">
        <v>1767</v>
      </c>
      <c r="BB1108" t="s">
        <v>3756</v>
      </c>
      <c r="BC1108" t="s">
        <v>3757</v>
      </c>
      <c r="BD1108" t="s">
        <v>826</v>
      </c>
      <c r="BE1108" t="s">
        <v>1756</v>
      </c>
      <c r="BF1108" t="s">
        <v>826</v>
      </c>
    </row>
    <row r="1109" spans="1:58">
      <c r="A1109" t="s">
        <v>829</v>
      </c>
      <c r="B1109">
        <v>6</v>
      </c>
      <c r="C1109">
        <v>0</v>
      </c>
      <c r="D1109">
        <v>10011</v>
      </c>
      <c r="E1109" t="s">
        <v>3739</v>
      </c>
      <c r="F1109">
        <v>53510602</v>
      </c>
      <c r="G1109" t="s">
        <v>2041</v>
      </c>
      <c r="H1109">
        <v>0</v>
      </c>
      <c r="I1109" t="s">
        <v>2089</v>
      </c>
      <c r="J1109">
        <v>146.96</v>
      </c>
      <c r="K1109">
        <v>11</v>
      </c>
      <c r="L1109" t="s">
        <v>2063</v>
      </c>
      <c r="M1109" t="s">
        <v>2090</v>
      </c>
      <c r="N1109" t="s">
        <v>1757</v>
      </c>
      <c r="O1109" t="s">
        <v>1756</v>
      </c>
      <c r="P1109" t="s">
        <v>1756</v>
      </c>
      <c r="Q1109" s="387">
        <v>1616.56</v>
      </c>
      <c r="R1109">
        <v>210.15280000000001</v>
      </c>
      <c r="S1109">
        <v>1826.7127999999998</v>
      </c>
      <c r="T1109" s="388">
        <v>44462</v>
      </c>
      <c r="U1109">
        <v>0</v>
      </c>
      <c r="V1109" t="s">
        <v>832</v>
      </c>
      <c r="W1109" s="388">
        <v>44477</v>
      </c>
      <c r="X1109">
        <v>164</v>
      </c>
      <c r="Y1109">
        <v>0</v>
      </c>
      <c r="Z1109">
        <v>0</v>
      </c>
      <c r="AA1109" t="s">
        <v>1758</v>
      </c>
      <c r="AB1109" t="s">
        <v>826</v>
      </c>
      <c r="AD1109" t="s">
        <v>2045</v>
      </c>
      <c r="AE1109" t="s">
        <v>2046</v>
      </c>
      <c r="AI1109" t="s">
        <v>1761</v>
      </c>
      <c r="AL1109" t="s">
        <v>3276</v>
      </c>
      <c r="AM1109">
        <v>6</v>
      </c>
      <c r="AN1109" t="s">
        <v>1833</v>
      </c>
      <c r="AO1109" t="s">
        <v>3026</v>
      </c>
      <c r="AP1109">
        <v>0</v>
      </c>
      <c r="AQ1109" s="388">
        <v>44469</v>
      </c>
      <c r="AS1109" t="s">
        <v>3186</v>
      </c>
      <c r="AT1109" s="388">
        <v>44473</v>
      </c>
      <c r="AU1109" t="s">
        <v>1756</v>
      </c>
      <c r="AV1109" t="s">
        <v>1756</v>
      </c>
      <c r="AZ1109" t="s">
        <v>1756</v>
      </c>
      <c r="BA1109" t="s">
        <v>1767</v>
      </c>
      <c r="BB1109" t="s">
        <v>3758</v>
      </c>
      <c r="BC1109" t="s">
        <v>3759</v>
      </c>
      <c r="BD1109" t="s">
        <v>826</v>
      </c>
      <c r="BE1109" t="s">
        <v>1756</v>
      </c>
      <c r="BF1109" t="s">
        <v>826</v>
      </c>
    </row>
    <row r="1110" spans="1:58">
      <c r="A1110" t="s">
        <v>829</v>
      </c>
      <c r="B1110">
        <v>6</v>
      </c>
      <c r="C1110">
        <v>0</v>
      </c>
      <c r="D1110">
        <v>10011</v>
      </c>
      <c r="E1110" t="s">
        <v>3739</v>
      </c>
      <c r="F1110">
        <v>53510602</v>
      </c>
      <c r="G1110" t="s">
        <v>2041</v>
      </c>
      <c r="H1110">
        <v>0</v>
      </c>
      <c r="I1110" t="s">
        <v>2089</v>
      </c>
      <c r="J1110">
        <v>146.96</v>
      </c>
      <c r="K1110">
        <v>11</v>
      </c>
      <c r="L1110" t="s">
        <v>2063</v>
      </c>
      <c r="M1110" t="s">
        <v>2090</v>
      </c>
      <c r="N1110" t="s">
        <v>1757</v>
      </c>
      <c r="O1110" t="s">
        <v>1756</v>
      </c>
      <c r="P1110" t="s">
        <v>1756</v>
      </c>
      <c r="Q1110" s="387">
        <v>1616.56</v>
      </c>
      <c r="R1110">
        <v>210.15280000000001</v>
      </c>
      <c r="S1110">
        <v>1826.7127999999998</v>
      </c>
      <c r="T1110" s="388">
        <v>44462</v>
      </c>
      <c r="U1110">
        <v>0</v>
      </c>
      <c r="V1110" t="s">
        <v>832</v>
      </c>
      <c r="W1110" s="388">
        <v>44477</v>
      </c>
      <c r="X1110">
        <v>164</v>
      </c>
      <c r="Y1110">
        <v>0</v>
      </c>
      <c r="Z1110">
        <v>0</v>
      </c>
      <c r="AA1110" t="s">
        <v>1758</v>
      </c>
      <c r="AB1110" t="s">
        <v>826</v>
      </c>
      <c r="AD1110" t="s">
        <v>2045</v>
      </c>
      <c r="AE1110" t="s">
        <v>2046</v>
      </c>
      <c r="AI1110" t="s">
        <v>1761</v>
      </c>
      <c r="AL1110" t="s">
        <v>3276</v>
      </c>
      <c r="AM1110">
        <v>6</v>
      </c>
      <c r="AN1110" t="s">
        <v>1833</v>
      </c>
      <c r="AO1110" t="s">
        <v>3026</v>
      </c>
      <c r="AP1110">
        <v>0</v>
      </c>
      <c r="AQ1110" s="388">
        <v>44469</v>
      </c>
      <c r="AS1110" t="s">
        <v>3186</v>
      </c>
      <c r="AT1110" s="388">
        <v>44473</v>
      </c>
      <c r="AU1110" t="s">
        <v>1756</v>
      </c>
      <c r="AV1110" t="s">
        <v>1756</v>
      </c>
      <c r="AZ1110" t="s">
        <v>1756</v>
      </c>
      <c r="BA1110" t="s">
        <v>1767</v>
      </c>
      <c r="BB1110" t="s">
        <v>3758</v>
      </c>
      <c r="BC1110" t="s">
        <v>3759</v>
      </c>
      <c r="BD1110" t="s">
        <v>826</v>
      </c>
      <c r="BE1110" t="s">
        <v>1756</v>
      </c>
      <c r="BF1110" t="s">
        <v>826</v>
      </c>
    </row>
    <row r="1111" spans="1:58">
      <c r="A1111" t="s">
        <v>829</v>
      </c>
      <c r="B1111">
        <v>6</v>
      </c>
      <c r="C1111">
        <v>0</v>
      </c>
      <c r="D1111">
        <v>10011</v>
      </c>
      <c r="E1111" t="s">
        <v>3739</v>
      </c>
      <c r="F1111">
        <v>53510602</v>
      </c>
      <c r="G1111" t="s">
        <v>2041</v>
      </c>
      <c r="H1111">
        <v>0</v>
      </c>
      <c r="I1111" t="s">
        <v>2095</v>
      </c>
      <c r="J1111">
        <v>138.44999999999999</v>
      </c>
      <c r="K1111">
        <v>11</v>
      </c>
      <c r="L1111" t="s">
        <v>2063</v>
      </c>
      <c r="M1111" t="s">
        <v>2096</v>
      </c>
      <c r="N1111" t="s">
        <v>1757</v>
      </c>
      <c r="O1111" t="s">
        <v>1756</v>
      </c>
      <c r="P1111" t="s">
        <v>1756</v>
      </c>
      <c r="Q1111" s="387">
        <v>1522.95</v>
      </c>
      <c r="R1111">
        <v>197.98350000000002</v>
      </c>
      <c r="S1111">
        <v>1720.9334999999999</v>
      </c>
      <c r="T1111" s="388">
        <v>44462</v>
      </c>
      <c r="U1111">
        <v>0</v>
      </c>
      <c r="V1111" t="s">
        <v>832</v>
      </c>
      <c r="W1111" s="388">
        <v>44477</v>
      </c>
      <c r="X1111">
        <v>164</v>
      </c>
      <c r="Y1111">
        <v>0</v>
      </c>
      <c r="Z1111">
        <v>0</v>
      </c>
      <c r="AA1111" t="s">
        <v>1758</v>
      </c>
      <c r="AB1111" t="s">
        <v>826</v>
      </c>
      <c r="AD1111" t="s">
        <v>2045</v>
      </c>
      <c r="AE1111" t="s">
        <v>2046</v>
      </c>
      <c r="AI1111" t="s">
        <v>1761</v>
      </c>
      <c r="AL1111" t="s">
        <v>3276</v>
      </c>
      <c r="AM1111">
        <v>6</v>
      </c>
      <c r="AN1111" t="s">
        <v>1833</v>
      </c>
      <c r="AO1111" t="s">
        <v>3026</v>
      </c>
      <c r="AP1111">
        <v>0</v>
      </c>
      <c r="AQ1111" s="388">
        <v>44469</v>
      </c>
      <c r="AS1111" t="s">
        <v>3186</v>
      </c>
      <c r="AT1111" s="388">
        <v>44473</v>
      </c>
      <c r="AU1111" t="s">
        <v>1756</v>
      </c>
      <c r="AV1111" t="s">
        <v>1756</v>
      </c>
      <c r="AZ1111" t="s">
        <v>1756</v>
      </c>
      <c r="BA1111" t="s">
        <v>1767</v>
      </c>
      <c r="BB1111" t="s">
        <v>3760</v>
      </c>
      <c r="BC1111" t="s">
        <v>3761</v>
      </c>
      <c r="BD1111" t="s">
        <v>826</v>
      </c>
      <c r="BE1111" t="s">
        <v>1756</v>
      </c>
      <c r="BF1111" t="s">
        <v>826</v>
      </c>
    </row>
    <row r="1112" spans="1:58">
      <c r="A1112" t="s">
        <v>829</v>
      </c>
      <c r="B1112">
        <v>6</v>
      </c>
      <c r="C1112">
        <v>0</v>
      </c>
      <c r="D1112">
        <v>10011</v>
      </c>
      <c r="E1112" t="s">
        <v>3739</v>
      </c>
      <c r="F1112">
        <v>53510602</v>
      </c>
      <c r="G1112" t="s">
        <v>2041</v>
      </c>
      <c r="H1112">
        <v>0</v>
      </c>
      <c r="I1112" t="s">
        <v>2247</v>
      </c>
      <c r="J1112">
        <v>131.47999999999999</v>
      </c>
      <c r="K1112">
        <v>7.5</v>
      </c>
      <c r="L1112" t="s">
        <v>2063</v>
      </c>
      <c r="M1112" t="s">
        <v>2248</v>
      </c>
      <c r="N1112" t="s">
        <v>1757</v>
      </c>
      <c r="O1112" t="s">
        <v>1756</v>
      </c>
      <c r="P1112" t="s">
        <v>1756</v>
      </c>
      <c r="Q1112" s="387">
        <v>986.1</v>
      </c>
      <c r="R1112">
        <v>128.19300000000001</v>
      </c>
      <c r="S1112">
        <v>1114.2929999999999</v>
      </c>
      <c r="T1112" s="388">
        <v>44462</v>
      </c>
      <c r="U1112">
        <v>0</v>
      </c>
      <c r="V1112" t="s">
        <v>832</v>
      </c>
      <c r="W1112" s="388">
        <v>44477</v>
      </c>
      <c r="X1112">
        <v>164</v>
      </c>
      <c r="Y1112">
        <v>0</v>
      </c>
      <c r="Z1112">
        <v>0</v>
      </c>
      <c r="AA1112" t="s">
        <v>1758</v>
      </c>
      <c r="AB1112" t="s">
        <v>826</v>
      </c>
      <c r="AD1112" t="s">
        <v>2045</v>
      </c>
      <c r="AE1112" t="s">
        <v>2046</v>
      </c>
      <c r="AI1112" t="s">
        <v>1761</v>
      </c>
      <c r="AL1112" t="s">
        <v>3276</v>
      </c>
      <c r="AM1112">
        <v>6</v>
      </c>
      <c r="AN1112" t="s">
        <v>1833</v>
      </c>
      <c r="AO1112" t="s">
        <v>3026</v>
      </c>
      <c r="AP1112">
        <v>0</v>
      </c>
      <c r="AQ1112" s="388">
        <v>44469</v>
      </c>
      <c r="AS1112" t="s">
        <v>3186</v>
      </c>
      <c r="AT1112" s="388">
        <v>44473</v>
      </c>
      <c r="AU1112" t="s">
        <v>1756</v>
      </c>
      <c r="AV1112" t="s">
        <v>1756</v>
      </c>
      <c r="AZ1112" t="s">
        <v>1756</v>
      </c>
      <c r="BA1112" t="s">
        <v>1767</v>
      </c>
      <c r="BB1112" t="s">
        <v>3762</v>
      </c>
      <c r="BC1112" t="s">
        <v>3763</v>
      </c>
      <c r="BD1112" t="s">
        <v>826</v>
      </c>
      <c r="BE1112" t="s">
        <v>1756</v>
      </c>
      <c r="BF1112" t="s">
        <v>826</v>
      </c>
    </row>
    <row r="1113" spans="1:58">
      <c r="A1113" t="s">
        <v>829</v>
      </c>
      <c r="B1113">
        <v>6</v>
      </c>
      <c r="C1113">
        <v>0</v>
      </c>
      <c r="D1113">
        <v>9997</v>
      </c>
      <c r="E1113" t="s">
        <v>3764</v>
      </c>
      <c r="F1113">
        <v>53510602</v>
      </c>
      <c r="G1113" t="s">
        <v>2041</v>
      </c>
      <c r="H1113">
        <v>0</v>
      </c>
      <c r="I1113" t="s">
        <v>2103</v>
      </c>
      <c r="J1113">
        <v>70</v>
      </c>
      <c r="K1113">
        <v>11</v>
      </c>
      <c r="L1113" t="s">
        <v>1771</v>
      </c>
      <c r="M1113" t="s">
        <v>1756</v>
      </c>
      <c r="N1113" t="s">
        <v>1756</v>
      </c>
      <c r="O1113" t="s">
        <v>2104</v>
      </c>
      <c r="P1113" t="s">
        <v>1757</v>
      </c>
      <c r="Q1113" s="387">
        <v>770</v>
      </c>
      <c r="R1113">
        <v>100.10000000000001</v>
      </c>
      <c r="S1113">
        <v>870.09999999999991</v>
      </c>
      <c r="T1113" s="388">
        <v>44461</v>
      </c>
      <c r="U1113">
        <v>0</v>
      </c>
      <c r="V1113" t="s">
        <v>832</v>
      </c>
      <c r="W1113" s="388">
        <v>44477</v>
      </c>
      <c r="X1113">
        <v>164</v>
      </c>
      <c r="Y1113">
        <v>0</v>
      </c>
      <c r="Z1113">
        <v>0</v>
      </c>
      <c r="AA1113" t="s">
        <v>1758</v>
      </c>
      <c r="AB1113" t="s">
        <v>826</v>
      </c>
      <c r="AD1113" t="s">
        <v>2045</v>
      </c>
      <c r="AE1113" t="s">
        <v>2046</v>
      </c>
      <c r="AI1113" t="s">
        <v>1761</v>
      </c>
      <c r="AL1113" t="s">
        <v>3765</v>
      </c>
      <c r="AM1113">
        <v>6</v>
      </c>
      <c r="AN1113" t="s">
        <v>3590</v>
      </c>
      <c r="AO1113" t="s">
        <v>2890</v>
      </c>
      <c r="AP1113">
        <v>0</v>
      </c>
      <c r="AQ1113" s="388">
        <v>44469</v>
      </c>
      <c r="AS1113" t="s">
        <v>1765</v>
      </c>
      <c r="AT1113" s="388">
        <v>44474</v>
      </c>
      <c r="AU1113" t="s">
        <v>1756</v>
      </c>
      <c r="AV1113" t="s">
        <v>1756</v>
      </c>
      <c r="AZ1113" t="s">
        <v>1766</v>
      </c>
      <c r="BA1113" t="s">
        <v>1767</v>
      </c>
      <c r="BB1113" t="s">
        <v>3766</v>
      </c>
      <c r="BC1113" t="s">
        <v>3767</v>
      </c>
      <c r="BD1113" t="s">
        <v>826</v>
      </c>
      <c r="BE1113" t="s">
        <v>1756</v>
      </c>
      <c r="BF1113" t="s">
        <v>826</v>
      </c>
    </row>
    <row r="1114" spans="1:58">
      <c r="A1114" t="s">
        <v>829</v>
      </c>
      <c r="B1114">
        <v>6</v>
      </c>
      <c r="C1114">
        <v>0</v>
      </c>
      <c r="D1114">
        <v>9997</v>
      </c>
      <c r="E1114" t="s">
        <v>3764</v>
      </c>
      <c r="F1114">
        <v>53510602</v>
      </c>
      <c r="G1114" t="s">
        <v>2041</v>
      </c>
      <c r="H1114">
        <v>0</v>
      </c>
      <c r="I1114" t="s">
        <v>2103</v>
      </c>
      <c r="J1114">
        <v>70</v>
      </c>
      <c r="K1114">
        <v>6</v>
      </c>
      <c r="L1114" t="s">
        <v>1771</v>
      </c>
      <c r="M1114" t="s">
        <v>1756</v>
      </c>
      <c r="N1114" t="s">
        <v>1756</v>
      </c>
      <c r="O1114" t="s">
        <v>2104</v>
      </c>
      <c r="P1114" t="s">
        <v>1757</v>
      </c>
      <c r="Q1114" s="387">
        <v>420</v>
      </c>
      <c r="R1114">
        <v>54.6</v>
      </c>
      <c r="S1114">
        <v>474.59999999999997</v>
      </c>
      <c r="T1114" s="388">
        <v>44461</v>
      </c>
      <c r="U1114">
        <v>0</v>
      </c>
      <c r="V1114" t="s">
        <v>832</v>
      </c>
      <c r="W1114" s="388">
        <v>44477</v>
      </c>
      <c r="X1114">
        <v>164</v>
      </c>
      <c r="Y1114">
        <v>0</v>
      </c>
      <c r="Z1114">
        <v>0</v>
      </c>
      <c r="AA1114" t="s">
        <v>1758</v>
      </c>
      <c r="AB1114" t="s">
        <v>826</v>
      </c>
      <c r="AD1114" t="s">
        <v>2045</v>
      </c>
      <c r="AE1114" t="s">
        <v>2046</v>
      </c>
      <c r="AI1114" t="s">
        <v>1761</v>
      </c>
      <c r="AL1114" t="s">
        <v>3765</v>
      </c>
      <c r="AM1114">
        <v>6</v>
      </c>
      <c r="AN1114" t="s">
        <v>3590</v>
      </c>
      <c r="AO1114" t="s">
        <v>2890</v>
      </c>
      <c r="AP1114">
        <v>0</v>
      </c>
      <c r="AQ1114" s="388">
        <v>44469</v>
      </c>
      <c r="AS1114" t="s">
        <v>1765</v>
      </c>
      <c r="AT1114" s="388">
        <v>44474</v>
      </c>
      <c r="AU1114" t="s">
        <v>1756</v>
      </c>
      <c r="AV1114" t="s">
        <v>1756</v>
      </c>
      <c r="AZ1114" t="s">
        <v>1766</v>
      </c>
      <c r="BA1114" t="s">
        <v>1767</v>
      </c>
      <c r="BB1114" t="s">
        <v>3768</v>
      </c>
      <c r="BC1114" t="s">
        <v>3769</v>
      </c>
      <c r="BD1114" t="s">
        <v>826</v>
      </c>
      <c r="BE1114" t="s">
        <v>1756</v>
      </c>
      <c r="BF1114" t="s">
        <v>826</v>
      </c>
    </row>
    <row r="1115" spans="1:58">
      <c r="A1115" t="s">
        <v>829</v>
      </c>
      <c r="B1115">
        <v>6</v>
      </c>
      <c r="C1115">
        <v>0</v>
      </c>
      <c r="D1115">
        <v>9997</v>
      </c>
      <c r="E1115" t="s">
        <v>3764</v>
      </c>
      <c r="F1115">
        <v>53510602</v>
      </c>
      <c r="G1115" t="s">
        <v>2041</v>
      </c>
      <c r="H1115">
        <v>0</v>
      </c>
      <c r="I1115" t="s">
        <v>2052</v>
      </c>
      <c r="J1115">
        <v>75</v>
      </c>
      <c r="K1115">
        <v>14</v>
      </c>
      <c r="L1115" t="s">
        <v>1771</v>
      </c>
      <c r="M1115" t="s">
        <v>1756</v>
      </c>
      <c r="N1115" t="s">
        <v>1756</v>
      </c>
      <c r="O1115" t="s">
        <v>2053</v>
      </c>
      <c r="P1115" t="s">
        <v>1757</v>
      </c>
      <c r="Q1115" s="387">
        <v>1050</v>
      </c>
      <c r="R1115">
        <v>136.5</v>
      </c>
      <c r="S1115">
        <v>1186.5</v>
      </c>
      <c r="T1115" s="388">
        <v>44461</v>
      </c>
      <c r="U1115">
        <v>0</v>
      </c>
      <c r="V1115" t="s">
        <v>832</v>
      </c>
      <c r="W1115" s="388">
        <v>44477</v>
      </c>
      <c r="X1115">
        <v>164</v>
      </c>
      <c r="Y1115">
        <v>0</v>
      </c>
      <c r="Z1115">
        <v>0</v>
      </c>
      <c r="AA1115" t="s">
        <v>1758</v>
      </c>
      <c r="AB1115" t="s">
        <v>826</v>
      </c>
      <c r="AD1115" t="s">
        <v>2045</v>
      </c>
      <c r="AE1115" t="s">
        <v>2046</v>
      </c>
      <c r="AI1115" t="s">
        <v>1761</v>
      </c>
      <c r="AL1115" t="s">
        <v>3765</v>
      </c>
      <c r="AM1115">
        <v>6</v>
      </c>
      <c r="AN1115" t="s">
        <v>3590</v>
      </c>
      <c r="AO1115" t="s">
        <v>2890</v>
      </c>
      <c r="AP1115">
        <v>0</v>
      </c>
      <c r="AQ1115" s="388">
        <v>44469</v>
      </c>
      <c r="AS1115" t="s">
        <v>1765</v>
      </c>
      <c r="AT1115" s="388">
        <v>44474</v>
      </c>
      <c r="AU1115" t="s">
        <v>1756</v>
      </c>
      <c r="AV1115" t="s">
        <v>1756</v>
      </c>
      <c r="AZ1115" t="s">
        <v>1766</v>
      </c>
      <c r="BA1115" t="s">
        <v>1767</v>
      </c>
      <c r="BB1115" t="s">
        <v>3770</v>
      </c>
      <c r="BC1115" t="s">
        <v>3771</v>
      </c>
      <c r="BD1115" t="s">
        <v>826</v>
      </c>
      <c r="BE1115" t="s">
        <v>1756</v>
      </c>
      <c r="BF1115" t="s">
        <v>826</v>
      </c>
    </row>
    <row r="1116" spans="1:58">
      <c r="A1116" t="s">
        <v>829</v>
      </c>
      <c r="B1116">
        <v>6</v>
      </c>
      <c r="C1116">
        <v>0</v>
      </c>
      <c r="D1116">
        <v>9997</v>
      </c>
      <c r="E1116" t="s">
        <v>3764</v>
      </c>
      <c r="F1116">
        <v>53510602</v>
      </c>
      <c r="G1116" t="s">
        <v>2041</v>
      </c>
      <c r="H1116">
        <v>0</v>
      </c>
      <c r="I1116" t="s">
        <v>2056</v>
      </c>
      <c r="J1116">
        <v>210</v>
      </c>
      <c r="K1116">
        <v>3</v>
      </c>
      <c r="L1116" t="s">
        <v>1755</v>
      </c>
      <c r="M1116" t="s">
        <v>1756</v>
      </c>
      <c r="N1116" t="s">
        <v>1756</v>
      </c>
      <c r="P1116" t="s">
        <v>1757</v>
      </c>
      <c r="Q1116" s="387">
        <v>630</v>
      </c>
      <c r="R1116">
        <v>81.900000000000006</v>
      </c>
      <c r="S1116">
        <v>711.9</v>
      </c>
      <c r="T1116" s="388">
        <v>44461</v>
      </c>
      <c r="U1116">
        <v>0</v>
      </c>
      <c r="V1116" t="s">
        <v>832</v>
      </c>
      <c r="W1116" s="388">
        <v>44477</v>
      </c>
      <c r="X1116">
        <v>164</v>
      </c>
      <c r="Y1116">
        <v>0</v>
      </c>
      <c r="Z1116">
        <v>0</v>
      </c>
      <c r="AA1116" t="s">
        <v>1758</v>
      </c>
      <c r="AB1116" t="s">
        <v>826</v>
      </c>
      <c r="AD1116" t="s">
        <v>2045</v>
      </c>
      <c r="AE1116" t="s">
        <v>2046</v>
      </c>
      <c r="AI1116" t="s">
        <v>1761</v>
      </c>
      <c r="AL1116" t="s">
        <v>3765</v>
      </c>
      <c r="AM1116">
        <v>6</v>
      </c>
      <c r="AN1116" t="s">
        <v>3590</v>
      </c>
      <c r="AO1116" t="s">
        <v>2890</v>
      </c>
      <c r="AP1116">
        <v>0</v>
      </c>
      <c r="AQ1116" s="388">
        <v>44469</v>
      </c>
      <c r="AS1116" t="s">
        <v>1765</v>
      </c>
      <c r="AT1116" s="388">
        <v>44474</v>
      </c>
      <c r="AU1116" t="s">
        <v>1756</v>
      </c>
      <c r="AV1116" t="s">
        <v>1756</v>
      </c>
      <c r="AZ1116" t="s">
        <v>1766</v>
      </c>
      <c r="BA1116" t="s">
        <v>1767</v>
      </c>
      <c r="BB1116" t="s">
        <v>3772</v>
      </c>
      <c r="BC1116" t="s">
        <v>3773</v>
      </c>
      <c r="BD1116" t="s">
        <v>826</v>
      </c>
      <c r="BE1116" t="s">
        <v>1756</v>
      </c>
      <c r="BF1116" t="s">
        <v>826</v>
      </c>
    </row>
    <row r="1117" spans="1:58">
      <c r="A1117" t="s">
        <v>829</v>
      </c>
      <c r="B1117">
        <v>6</v>
      </c>
      <c r="C1117">
        <v>0</v>
      </c>
      <c r="D1117">
        <v>9997</v>
      </c>
      <c r="E1117" t="s">
        <v>3764</v>
      </c>
      <c r="F1117">
        <v>53510602</v>
      </c>
      <c r="G1117" t="s">
        <v>2041</v>
      </c>
      <c r="H1117">
        <v>0</v>
      </c>
      <c r="I1117" t="s">
        <v>2113</v>
      </c>
      <c r="J1117">
        <v>122.39</v>
      </c>
      <c r="K1117">
        <v>17</v>
      </c>
      <c r="L1117" t="s">
        <v>2063</v>
      </c>
      <c r="M1117" t="s">
        <v>2114</v>
      </c>
      <c r="N1117" t="s">
        <v>1757</v>
      </c>
      <c r="O1117" t="s">
        <v>1756</v>
      </c>
      <c r="P1117" t="s">
        <v>1756</v>
      </c>
      <c r="Q1117" s="387">
        <v>2080.63</v>
      </c>
      <c r="R1117">
        <v>270.4819</v>
      </c>
      <c r="S1117">
        <v>2351.1118999999999</v>
      </c>
      <c r="T1117" s="388">
        <v>44461</v>
      </c>
      <c r="U1117">
        <v>0</v>
      </c>
      <c r="V1117" t="s">
        <v>832</v>
      </c>
      <c r="W1117" s="388">
        <v>44477</v>
      </c>
      <c r="X1117">
        <v>164</v>
      </c>
      <c r="Y1117">
        <v>0</v>
      </c>
      <c r="Z1117">
        <v>0</v>
      </c>
      <c r="AA1117" t="s">
        <v>1758</v>
      </c>
      <c r="AB1117" t="s">
        <v>826</v>
      </c>
      <c r="AD1117" t="s">
        <v>2045</v>
      </c>
      <c r="AE1117" t="s">
        <v>2046</v>
      </c>
      <c r="AI1117" t="s">
        <v>1761</v>
      </c>
      <c r="AL1117" t="s">
        <v>3765</v>
      </c>
      <c r="AM1117">
        <v>6</v>
      </c>
      <c r="AN1117" t="s">
        <v>3590</v>
      </c>
      <c r="AO1117" t="s">
        <v>2890</v>
      </c>
      <c r="AP1117">
        <v>0</v>
      </c>
      <c r="AQ1117" s="388">
        <v>44469</v>
      </c>
      <c r="AS1117" t="s">
        <v>1765</v>
      </c>
      <c r="AT1117" s="388">
        <v>44474</v>
      </c>
      <c r="AU1117" t="s">
        <v>1756</v>
      </c>
      <c r="AV1117" t="s">
        <v>1756</v>
      </c>
      <c r="AZ1117" t="s">
        <v>1766</v>
      </c>
      <c r="BA1117" t="s">
        <v>1767</v>
      </c>
      <c r="BB1117" t="s">
        <v>3774</v>
      </c>
      <c r="BC1117" t="s">
        <v>3775</v>
      </c>
      <c r="BD1117" t="s">
        <v>826</v>
      </c>
      <c r="BE1117" t="s">
        <v>1756</v>
      </c>
      <c r="BF1117" t="s">
        <v>826</v>
      </c>
    </row>
    <row r="1118" spans="1:58">
      <c r="A1118" t="s">
        <v>829</v>
      </c>
      <c r="B1118">
        <v>6</v>
      </c>
      <c r="C1118">
        <v>0</v>
      </c>
      <c r="D1118">
        <v>9997</v>
      </c>
      <c r="E1118" t="s">
        <v>3764</v>
      </c>
      <c r="F1118">
        <v>53510602</v>
      </c>
      <c r="G1118" t="s">
        <v>2041</v>
      </c>
      <c r="H1118">
        <v>0</v>
      </c>
      <c r="I1118" t="s">
        <v>2062</v>
      </c>
      <c r="J1118">
        <v>138.05000000000001</v>
      </c>
      <c r="K1118">
        <v>2</v>
      </c>
      <c r="L1118" t="s">
        <v>2063</v>
      </c>
      <c r="M1118" t="s">
        <v>2064</v>
      </c>
      <c r="N1118" t="s">
        <v>1757</v>
      </c>
      <c r="O1118" t="s">
        <v>1756</v>
      </c>
      <c r="P1118" t="s">
        <v>1756</v>
      </c>
      <c r="Q1118" s="387">
        <v>276.10000000000002</v>
      </c>
      <c r="R1118">
        <v>35.893000000000001</v>
      </c>
      <c r="S1118">
        <v>311.99299999999999</v>
      </c>
      <c r="T1118" s="388">
        <v>44461</v>
      </c>
      <c r="U1118">
        <v>0</v>
      </c>
      <c r="V1118" t="s">
        <v>832</v>
      </c>
      <c r="W1118" s="388">
        <v>44477</v>
      </c>
      <c r="X1118">
        <v>164</v>
      </c>
      <c r="Y1118">
        <v>0</v>
      </c>
      <c r="Z1118">
        <v>0</v>
      </c>
      <c r="AA1118" t="s">
        <v>1758</v>
      </c>
      <c r="AB1118" t="s">
        <v>826</v>
      </c>
      <c r="AD1118" t="s">
        <v>2045</v>
      </c>
      <c r="AE1118" t="s">
        <v>2046</v>
      </c>
      <c r="AI1118" t="s">
        <v>1761</v>
      </c>
      <c r="AL1118" t="s">
        <v>3765</v>
      </c>
      <c r="AM1118">
        <v>6</v>
      </c>
      <c r="AN1118" t="s">
        <v>3590</v>
      </c>
      <c r="AO1118" t="s">
        <v>2890</v>
      </c>
      <c r="AP1118">
        <v>0</v>
      </c>
      <c r="AQ1118" s="388">
        <v>44469</v>
      </c>
      <c r="AS1118" t="s">
        <v>1765</v>
      </c>
      <c r="AT1118" s="388">
        <v>44474</v>
      </c>
      <c r="AU1118" t="s">
        <v>1756</v>
      </c>
      <c r="AV1118" t="s">
        <v>1756</v>
      </c>
      <c r="AZ1118" t="s">
        <v>1766</v>
      </c>
      <c r="BA1118" t="s">
        <v>1767</v>
      </c>
      <c r="BB1118" t="s">
        <v>3776</v>
      </c>
      <c r="BC1118" t="s">
        <v>3777</v>
      </c>
      <c r="BD1118" t="s">
        <v>826</v>
      </c>
      <c r="BE1118" t="s">
        <v>1756</v>
      </c>
      <c r="BF1118" t="s">
        <v>826</v>
      </c>
    </row>
    <row r="1119" spans="1:58">
      <c r="A1119" t="s">
        <v>829</v>
      </c>
      <c r="B1119">
        <v>6</v>
      </c>
      <c r="C1119">
        <v>0</v>
      </c>
      <c r="D1119">
        <v>9997</v>
      </c>
      <c r="E1119" t="s">
        <v>3764</v>
      </c>
      <c r="F1119">
        <v>53510602</v>
      </c>
      <c r="G1119" t="s">
        <v>2041</v>
      </c>
      <c r="H1119">
        <v>0</v>
      </c>
      <c r="I1119" t="s">
        <v>2083</v>
      </c>
      <c r="J1119">
        <v>12.21</v>
      </c>
      <c r="K1119">
        <v>10</v>
      </c>
      <c r="L1119" t="s">
        <v>1771</v>
      </c>
      <c r="M1119" t="s">
        <v>2084</v>
      </c>
      <c r="N1119" t="s">
        <v>1757</v>
      </c>
      <c r="O1119" t="s">
        <v>1756</v>
      </c>
      <c r="P1119" t="s">
        <v>1756</v>
      </c>
      <c r="Q1119" s="387">
        <v>122.1</v>
      </c>
      <c r="R1119">
        <v>15.872999999999999</v>
      </c>
      <c r="S1119">
        <v>137.97299999999998</v>
      </c>
      <c r="T1119" s="388">
        <v>44461</v>
      </c>
      <c r="U1119">
        <v>0</v>
      </c>
      <c r="V1119" t="s">
        <v>832</v>
      </c>
      <c r="W1119" s="388">
        <v>44477</v>
      </c>
      <c r="X1119">
        <v>164</v>
      </c>
      <c r="Y1119">
        <v>0</v>
      </c>
      <c r="Z1119">
        <v>0</v>
      </c>
      <c r="AA1119" t="s">
        <v>1758</v>
      </c>
      <c r="AB1119" t="s">
        <v>826</v>
      </c>
      <c r="AD1119" t="s">
        <v>2045</v>
      </c>
      <c r="AE1119" t="s">
        <v>2046</v>
      </c>
      <c r="AI1119" t="s">
        <v>1761</v>
      </c>
      <c r="AL1119" t="s">
        <v>3765</v>
      </c>
      <c r="AM1119">
        <v>6</v>
      </c>
      <c r="AN1119" t="s">
        <v>3590</v>
      </c>
      <c r="AO1119" t="s">
        <v>2890</v>
      </c>
      <c r="AP1119">
        <v>0</v>
      </c>
      <c r="AQ1119" s="388">
        <v>44469</v>
      </c>
      <c r="AS1119" t="s">
        <v>1765</v>
      </c>
      <c r="AT1119" s="388">
        <v>44474</v>
      </c>
      <c r="AU1119" t="s">
        <v>1756</v>
      </c>
      <c r="AV1119" t="s">
        <v>1756</v>
      </c>
      <c r="AZ1119" t="s">
        <v>1766</v>
      </c>
      <c r="BA1119" t="s">
        <v>1767</v>
      </c>
      <c r="BB1119" t="s">
        <v>3778</v>
      </c>
      <c r="BC1119" t="s">
        <v>3779</v>
      </c>
      <c r="BD1119" t="s">
        <v>826</v>
      </c>
      <c r="BE1119" t="s">
        <v>1756</v>
      </c>
      <c r="BF1119" t="s">
        <v>826</v>
      </c>
    </row>
    <row r="1120" spans="1:58">
      <c r="A1120" t="s">
        <v>829</v>
      </c>
      <c r="B1120">
        <v>6</v>
      </c>
      <c r="C1120">
        <v>0</v>
      </c>
      <c r="D1120">
        <v>9997</v>
      </c>
      <c r="E1120" t="s">
        <v>3764</v>
      </c>
      <c r="F1120">
        <v>53510602</v>
      </c>
      <c r="G1120" t="s">
        <v>2041</v>
      </c>
      <c r="H1120">
        <v>0</v>
      </c>
      <c r="I1120" t="s">
        <v>2089</v>
      </c>
      <c r="J1120">
        <v>146.96</v>
      </c>
      <c r="K1120">
        <v>10</v>
      </c>
      <c r="L1120" t="s">
        <v>2063</v>
      </c>
      <c r="M1120" t="s">
        <v>2090</v>
      </c>
      <c r="N1120" t="s">
        <v>1757</v>
      </c>
      <c r="O1120" t="s">
        <v>1756</v>
      </c>
      <c r="P1120" t="s">
        <v>1756</v>
      </c>
      <c r="Q1120" s="387">
        <v>1469.6</v>
      </c>
      <c r="R1120">
        <v>191.048</v>
      </c>
      <c r="S1120">
        <v>1660.6479999999997</v>
      </c>
      <c r="T1120" s="388">
        <v>44461</v>
      </c>
      <c r="U1120">
        <v>0</v>
      </c>
      <c r="V1120" t="s">
        <v>832</v>
      </c>
      <c r="W1120" s="388">
        <v>44477</v>
      </c>
      <c r="X1120">
        <v>164</v>
      </c>
      <c r="Y1120">
        <v>0</v>
      </c>
      <c r="Z1120">
        <v>0</v>
      </c>
      <c r="AA1120" t="s">
        <v>1758</v>
      </c>
      <c r="AB1120" t="s">
        <v>826</v>
      </c>
      <c r="AD1120" t="s">
        <v>2045</v>
      </c>
      <c r="AE1120" t="s">
        <v>2046</v>
      </c>
      <c r="AI1120" t="s">
        <v>1761</v>
      </c>
      <c r="AL1120" t="s">
        <v>3765</v>
      </c>
      <c r="AM1120">
        <v>6</v>
      </c>
      <c r="AN1120" t="s">
        <v>3590</v>
      </c>
      <c r="AO1120" t="s">
        <v>2890</v>
      </c>
      <c r="AP1120">
        <v>0</v>
      </c>
      <c r="AQ1120" s="388">
        <v>44469</v>
      </c>
      <c r="AS1120" t="s">
        <v>1765</v>
      </c>
      <c r="AT1120" s="388">
        <v>44474</v>
      </c>
      <c r="AU1120" t="s">
        <v>1756</v>
      </c>
      <c r="AV1120" t="s">
        <v>1756</v>
      </c>
      <c r="AZ1120" t="s">
        <v>1766</v>
      </c>
      <c r="BA1120" t="s">
        <v>1767</v>
      </c>
      <c r="BB1120" t="s">
        <v>3780</v>
      </c>
      <c r="BC1120" t="s">
        <v>3781</v>
      </c>
      <c r="BD1120" t="s">
        <v>826</v>
      </c>
      <c r="BE1120" t="s">
        <v>1756</v>
      </c>
      <c r="BF1120" t="s">
        <v>826</v>
      </c>
    </row>
    <row r="1121" spans="1:58">
      <c r="A1121" t="s">
        <v>829</v>
      </c>
      <c r="B1121">
        <v>6</v>
      </c>
      <c r="C1121">
        <v>0</v>
      </c>
      <c r="D1121">
        <v>9996</v>
      </c>
      <c r="E1121" t="s">
        <v>3782</v>
      </c>
      <c r="F1121">
        <v>53510602</v>
      </c>
      <c r="G1121" t="s">
        <v>2041</v>
      </c>
      <c r="H1121">
        <v>0</v>
      </c>
      <c r="I1121" t="s">
        <v>2042</v>
      </c>
      <c r="J1121">
        <v>60</v>
      </c>
      <c r="K1121">
        <v>12</v>
      </c>
      <c r="L1121" t="s">
        <v>1771</v>
      </c>
      <c r="M1121" t="s">
        <v>1756</v>
      </c>
      <c r="N1121" t="s">
        <v>1756</v>
      </c>
      <c r="O1121" t="s">
        <v>2043</v>
      </c>
      <c r="P1121" t="s">
        <v>1757</v>
      </c>
      <c r="Q1121" s="387">
        <v>720</v>
      </c>
      <c r="R1121">
        <v>93.600000000000009</v>
      </c>
      <c r="S1121">
        <v>813.59999999999991</v>
      </c>
      <c r="T1121" s="388">
        <v>44461</v>
      </c>
      <c r="U1121">
        <v>0</v>
      </c>
      <c r="V1121" t="s">
        <v>832</v>
      </c>
      <c r="W1121" s="388">
        <v>44477</v>
      </c>
      <c r="X1121">
        <v>164</v>
      </c>
      <c r="Y1121">
        <v>0</v>
      </c>
      <c r="Z1121">
        <v>0</v>
      </c>
      <c r="AA1121" t="s">
        <v>1758</v>
      </c>
      <c r="AB1121" t="s">
        <v>826</v>
      </c>
      <c r="AD1121" t="s">
        <v>2045</v>
      </c>
      <c r="AE1121" t="s">
        <v>2046</v>
      </c>
      <c r="AI1121" t="s">
        <v>1761</v>
      </c>
      <c r="AL1121" t="s">
        <v>3276</v>
      </c>
      <c r="AM1121">
        <v>6</v>
      </c>
      <c r="AN1121" t="s">
        <v>1833</v>
      </c>
      <c r="AO1121" t="s">
        <v>1834</v>
      </c>
      <c r="AP1121">
        <v>0</v>
      </c>
      <c r="AQ1121" s="388">
        <v>44469</v>
      </c>
      <c r="AS1121" t="s">
        <v>3186</v>
      </c>
      <c r="AT1121" s="388">
        <v>44471</v>
      </c>
      <c r="AU1121" t="s">
        <v>1756</v>
      </c>
      <c r="AV1121" t="s">
        <v>1756</v>
      </c>
      <c r="AZ1121" t="s">
        <v>1756</v>
      </c>
      <c r="BA1121" t="s">
        <v>1767</v>
      </c>
      <c r="BB1121" t="s">
        <v>3783</v>
      </c>
      <c r="BC1121" t="s">
        <v>3784</v>
      </c>
      <c r="BD1121" t="s">
        <v>826</v>
      </c>
      <c r="BE1121" t="s">
        <v>1756</v>
      </c>
      <c r="BF1121" t="s">
        <v>826</v>
      </c>
    </row>
    <row r="1122" spans="1:58">
      <c r="A1122" t="s">
        <v>829</v>
      </c>
      <c r="B1122">
        <v>6</v>
      </c>
      <c r="C1122">
        <v>0</v>
      </c>
      <c r="D1122">
        <v>9996</v>
      </c>
      <c r="E1122" t="s">
        <v>3782</v>
      </c>
      <c r="F1122">
        <v>53510602</v>
      </c>
      <c r="G1122" t="s">
        <v>2041</v>
      </c>
      <c r="H1122">
        <v>0</v>
      </c>
      <c r="I1122" t="s">
        <v>2052</v>
      </c>
      <c r="J1122">
        <v>75</v>
      </c>
      <c r="K1122">
        <v>48</v>
      </c>
      <c r="L1122" t="s">
        <v>1771</v>
      </c>
      <c r="M1122" t="s">
        <v>1756</v>
      </c>
      <c r="N1122" t="s">
        <v>1756</v>
      </c>
      <c r="O1122" t="s">
        <v>2053</v>
      </c>
      <c r="P1122" t="s">
        <v>1757</v>
      </c>
      <c r="Q1122" s="387">
        <v>3600</v>
      </c>
      <c r="R1122">
        <v>468</v>
      </c>
      <c r="S1122">
        <v>4067.9999999999995</v>
      </c>
      <c r="T1122" s="388">
        <v>44461</v>
      </c>
      <c r="U1122">
        <v>0</v>
      </c>
      <c r="V1122" t="s">
        <v>832</v>
      </c>
      <c r="W1122" s="388">
        <v>44477</v>
      </c>
      <c r="X1122">
        <v>164</v>
      </c>
      <c r="Y1122">
        <v>0</v>
      </c>
      <c r="Z1122">
        <v>0</v>
      </c>
      <c r="AA1122" t="s">
        <v>1758</v>
      </c>
      <c r="AB1122" t="s">
        <v>826</v>
      </c>
      <c r="AD1122" t="s">
        <v>2045</v>
      </c>
      <c r="AE1122" t="s">
        <v>2046</v>
      </c>
      <c r="AI1122" t="s">
        <v>1761</v>
      </c>
      <c r="AL1122" t="s">
        <v>3276</v>
      </c>
      <c r="AM1122">
        <v>6</v>
      </c>
      <c r="AN1122" t="s">
        <v>1833</v>
      </c>
      <c r="AO1122" t="s">
        <v>1834</v>
      </c>
      <c r="AP1122">
        <v>0</v>
      </c>
      <c r="AQ1122" s="388">
        <v>44469</v>
      </c>
      <c r="AS1122" t="s">
        <v>3186</v>
      </c>
      <c r="AT1122" s="388">
        <v>44471</v>
      </c>
      <c r="AU1122" t="s">
        <v>1756</v>
      </c>
      <c r="AV1122" t="s">
        <v>1756</v>
      </c>
      <c r="AZ1122" t="s">
        <v>1756</v>
      </c>
      <c r="BA1122" t="s">
        <v>1767</v>
      </c>
      <c r="BB1122" t="s">
        <v>3785</v>
      </c>
      <c r="BC1122" t="s">
        <v>3786</v>
      </c>
      <c r="BD1122" t="s">
        <v>826</v>
      </c>
      <c r="BE1122" t="s">
        <v>1756</v>
      </c>
      <c r="BF1122" t="s">
        <v>826</v>
      </c>
    </row>
    <row r="1123" spans="1:58">
      <c r="A1123" t="s">
        <v>829</v>
      </c>
      <c r="B1123">
        <v>6</v>
      </c>
      <c r="C1123">
        <v>0</v>
      </c>
      <c r="D1123">
        <v>9996</v>
      </c>
      <c r="E1123" t="s">
        <v>3782</v>
      </c>
      <c r="F1123">
        <v>53510602</v>
      </c>
      <c r="G1123" t="s">
        <v>2041</v>
      </c>
      <c r="H1123">
        <v>0</v>
      </c>
      <c r="I1123" t="s">
        <v>2056</v>
      </c>
      <c r="J1123">
        <v>210</v>
      </c>
      <c r="K1123">
        <v>6</v>
      </c>
      <c r="L1123" t="s">
        <v>1755</v>
      </c>
      <c r="M1123" t="s">
        <v>1756</v>
      </c>
      <c r="N1123" t="s">
        <v>1756</v>
      </c>
      <c r="P1123" t="s">
        <v>1757</v>
      </c>
      <c r="Q1123" s="387">
        <v>1260</v>
      </c>
      <c r="R1123">
        <v>163.80000000000001</v>
      </c>
      <c r="S1123">
        <v>1423.8</v>
      </c>
      <c r="T1123" s="388">
        <v>44461</v>
      </c>
      <c r="U1123">
        <v>0</v>
      </c>
      <c r="V1123" t="s">
        <v>832</v>
      </c>
      <c r="W1123" s="388">
        <v>44477</v>
      </c>
      <c r="X1123">
        <v>164</v>
      </c>
      <c r="Y1123">
        <v>0</v>
      </c>
      <c r="Z1123">
        <v>0</v>
      </c>
      <c r="AA1123" t="s">
        <v>1758</v>
      </c>
      <c r="AB1123" t="s">
        <v>826</v>
      </c>
      <c r="AD1123" t="s">
        <v>2045</v>
      </c>
      <c r="AE1123" t="s">
        <v>2046</v>
      </c>
      <c r="AI1123" t="s">
        <v>1761</v>
      </c>
      <c r="AL1123" t="s">
        <v>3276</v>
      </c>
      <c r="AM1123">
        <v>6</v>
      </c>
      <c r="AN1123" t="s">
        <v>1833</v>
      </c>
      <c r="AO1123" t="s">
        <v>1834</v>
      </c>
      <c r="AP1123">
        <v>0</v>
      </c>
      <c r="AQ1123" s="388">
        <v>44469</v>
      </c>
      <c r="AS1123" t="s">
        <v>3186</v>
      </c>
      <c r="AT1123" s="388">
        <v>44471</v>
      </c>
      <c r="AU1123" t="s">
        <v>1756</v>
      </c>
      <c r="AV1123" t="s">
        <v>1756</v>
      </c>
      <c r="AZ1123" t="s">
        <v>1756</v>
      </c>
      <c r="BA1123" t="s">
        <v>1767</v>
      </c>
      <c r="BB1123" t="s">
        <v>3787</v>
      </c>
      <c r="BC1123" t="s">
        <v>3788</v>
      </c>
      <c r="BD1123" t="s">
        <v>826</v>
      </c>
      <c r="BE1123" t="s">
        <v>1756</v>
      </c>
      <c r="BF1123" t="s">
        <v>826</v>
      </c>
    </row>
    <row r="1124" spans="1:58">
      <c r="A1124" t="s">
        <v>829</v>
      </c>
      <c r="B1124">
        <v>6</v>
      </c>
      <c r="C1124">
        <v>0</v>
      </c>
      <c r="D1124">
        <v>9996</v>
      </c>
      <c r="E1124" t="s">
        <v>3782</v>
      </c>
      <c r="F1124">
        <v>53510602</v>
      </c>
      <c r="G1124" t="s">
        <v>2041</v>
      </c>
      <c r="H1124">
        <v>0</v>
      </c>
      <c r="I1124" t="s">
        <v>518</v>
      </c>
      <c r="J1124">
        <v>95</v>
      </c>
      <c r="K1124">
        <v>12</v>
      </c>
      <c r="L1124" t="s">
        <v>1771</v>
      </c>
      <c r="M1124" t="s">
        <v>1756</v>
      </c>
      <c r="N1124" t="s">
        <v>1756</v>
      </c>
      <c r="O1124" t="s">
        <v>2059</v>
      </c>
      <c r="P1124" t="s">
        <v>1757</v>
      </c>
      <c r="Q1124" s="387">
        <v>1140</v>
      </c>
      <c r="R1124">
        <v>148.20000000000002</v>
      </c>
      <c r="S1124">
        <v>1288.1999999999998</v>
      </c>
      <c r="T1124" s="388">
        <v>44461</v>
      </c>
      <c r="U1124">
        <v>0</v>
      </c>
      <c r="V1124" t="s">
        <v>832</v>
      </c>
      <c r="W1124" s="388">
        <v>44477</v>
      </c>
      <c r="X1124">
        <v>164</v>
      </c>
      <c r="Y1124">
        <v>0</v>
      </c>
      <c r="Z1124">
        <v>0</v>
      </c>
      <c r="AA1124" t="s">
        <v>1758</v>
      </c>
      <c r="AB1124" t="s">
        <v>826</v>
      </c>
      <c r="AD1124" t="s">
        <v>2045</v>
      </c>
      <c r="AE1124" t="s">
        <v>2046</v>
      </c>
      <c r="AI1124" t="s">
        <v>1761</v>
      </c>
      <c r="AL1124" t="s">
        <v>3276</v>
      </c>
      <c r="AM1124">
        <v>6</v>
      </c>
      <c r="AN1124" t="s">
        <v>1833</v>
      </c>
      <c r="AO1124" t="s">
        <v>1834</v>
      </c>
      <c r="AP1124">
        <v>0</v>
      </c>
      <c r="AQ1124" s="388">
        <v>44469</v>
      </c>
      <c r="AS1124" t="s">
        <v>3186</v>
      </c>
      <c r="AT1124" s="388">
        <v>44471</v>
      </c>
      <c r="AU1124" t="s">
        <v>1756</v>
      </c>
      <c r="AV1124" t="s">
        <v>1756</v>
      </c>
      <c r="AZ1124" t="s">
        <v>1756</v>
      </c>
      <c r="BA1124" t="s">
        <v>1767</v>
      </c>
      <c r="BB1124" t="s">
        <v>3789</v>
      </c>
      <c r="BC1124" t="s">
        <v>3790</v>
      </c>
      <c r="BD1124" t="s">
        <v>826</v>
      </c>
      <c r="BE1124" t="s">
        <v>1756</v>
      </c>
      <c r="BF1124" t="s">
        <v>826</v>
      </c>
    </row>
    <row r="1125" spans="1:58">
      <c r="A1125" t="s">
        <v>829</v>
      </c>
      <c r="B1125">
        <v>6</v>
      </c>
      <c r="C1125">
        <v>0</v>
      </c>
      <c r="D1125">
        <v>9996</v>
      </c>
      <c r="E1125" t="s">
        <v>3782</v>
      </c>
      <c r="F1125">
        <v>53510602</v>
      </c>
      <c r="G1125" t="s">
        <v>2041</v>
      </c>
      <c r="H1125">
        <v>0</v>
      </c>
      <c r="I1125" t="s">
        <v>2062</v>
      </c>
      <c r="J1125">
        <v>138.05000000000001</v>
      </c>
      <c r="K1125">
        <v>11</v>
      </c>
      <c r="L1125" t="s">
        <v>2063</v>
      </c>
      <c r="M1125" t="s">
        <v>2064</v>
      </c>
      <c r="N1125" t="s">
        <v>1757</v>
      </c>
      <c r="O1125" t="s">
        <v>1756</v>
      </c>
      <c r="P1125" t="s">
        <v>1756</v>
      </c>
      <c r="Q1125" s="387">
        <v>1518.55</v>
      </c>
      <c r="R1125">
        <v>197.41149999999999</v>
      </c>
      <c r="S1125">
        <v>1715.9614999999999</v>
      </c>
      <c r="T1125" s="388">
        <v>44461</v>
      </c>
      <c r="U1125">
        <v>0</v>
      </c>
      <c r="V1125" t="s">
        <v>832</v>
      </c>
      <c r="W1125" s="388">
        <v>44477</v>
      </c>
      <c r="X1125">
        <v>164</v>
      </c>
      <c r="Y1125">
        <v>0</v>
      </c>
      <c r="Z1125">
        <v>0</v>
      </c>
      <c r="AA1125" t="s">
        <v>1758</v>
      </c>
      <c r="AB1125" t="s">
        <v>826</v>
      </c>
      <c r="AD1125" t="s">
        <v>2045</v>
      </c>
      <c r="AE1125" t="s">
        <v>2046</v>
      </c>
      <c r="AI1125" t="s">
        <v>1761</v>
      </c>
      <c r="AL1125" t="s">
        <v>3276</v>
      </c>
      <c r="AM1125">
        <v>6</v>
      </c>
      <c r="AN1125" t="s">
        <v>1833</v>
      </c>
      <c r="AO1125" t="s">
        <v>1834</v>
      </c>
      <c r="AP1125">
        <v>0</v>
      </c>
      <c r="AQ1125" s="388">
        <v>44469</v>
      </c>
      <c r="AS1125" t="s">
        <v>3186</v>
      </c>
      <c r="AT1125" s="388">
        <v>44471</v>
      </c>
      <c r="AU1125" t="s">
        <v>1756</v>
      </c>
      <c r="AV1125" t="s">
        <v>1756</v>
      </c>
      <c r="AZ1125" t="s">
        <v>1756</v>
      </c>
      <c r="BA1125" t="s">
        <v>1767</v>
      </c>
      <c r="BB1125" t="s">
        <v>3791</v>
      </c>
      <c r="BC1125" t="s">
        <v>3792</v>
      </c>
      <c r="BD1125" t="s">
        <v>826</v>
      </c>
      <c r="BE1125" t="s">
        <v>1756</v>
      </c>
      <c r="BF1125" t="s">
        <v>826</v>
      </c>
    </row>
    <row r="1126" spans="1:58">
      <c r="A1126" t="s">
        <v>829</v>
      </c>
      <c r="B1126">
        <v>6</v>
      </c>
      <c r="C1126">
        <v>0</v>
      </c>
      <c r="D1126">
        <v>9996</v>
      </c>
      <c r="E1126" t="s">
        <v>3782</v>
      </c>
      <c r="F1126">
        <v>53510602</v>
      </c>
      <c r="G1126" t="s">
        <v>2041</v>
      </c>
      <c r="H1126">
        <v>0</v>
      </c>
      <c r="I1126" t="s">
        <v>2073</v>
      </c>
      <c r="J1126">
        <v>243.75</v>
      </c>
      <c r="K1126">
        <v>3</v>
      </c>
      <c r="L1126" t="s">
        <v>1755</v>
      </c>
      <c r="M1126" t="s">
        <v>2074</v>
      </c>
      <c r="N1126" t="s">
        <v>1757</v>
      </c>
      <c r="O1126" t="s">
        <v>1756</v>
      </c>
      <c r="P1126" t="s">
        <v>1756</v>
      </c>
      <c r="Q1126" s="387">
        <v>731.25</v>
      </c>
      <c r="R1126">
        <v>95.0625</v>
      </c>
      <c r="S1126">
        <v>826.31249999999989</v>
      </c>
      <c r="T1126" s="388">
        <v>44461</v>
      </c>
      <c r="U1126">
        <v>0</v>
      </c>
      <c r="V1126" t="s">
        <v>832</v>
      </c>
      <c r="W1126" s="388">
        <v>44477</v>
      </c>
      <c r="X1126">
        <v>164</v>
      </c>
      <c r="Y1126">
        <v>0</v>
      </c>
      <c r="Z1126">
        <v>0</v>
      </c>
      <c r="AA1126" t="s">
        <v>1758</v>
      </c>
      <c r="AB1126" t="s">
        <v>826</v>
      </c>
      <c r="AD1126" t="s">
        <v>2045</v>
      </c>
      <c r="AE1126" t="s">
        <v>2046</v>
      </c>
      <c r="AI1126" t="s">
        <v>1761</v>
      </c>
      <c r="AL1126" t="s">
        <v>3276</v>
      </c>
      <c r="AM1126">
        <v>6</v>
      </c>
      <c r="AN1126" t="s">
        <v>1833</v>
      </c>
      <c r="AO1126" t="s">
        <v>1834</v>
      </c>
      <c r="AP1126">
        <v>0</v>
      </c>
      <c r="AQ1126" s="388">
        <v>44469</v>
      </c>
      <c r="AS1126" t="s">
        <v>3186</v>
      </c>
      <c r="AT1126" s="388">
        <v>44471</v>
      </c>
      <c r="AU1126" t="s">
        <v>1756</v>
      </c>
      <c r="AV1126" t="s">
        <v>1756</v>
      </c>
      <c r="AZ1126" t="s">
        <v>1756</v>
      </c>
      <c r="BA1126" t="s">
        <v>1767</v>
      </c>
      <c r="BB1126" t="s">
        <v>3793</v>
      </c>
      <c r="BC1126" t="s">
        <v>3794</v>
      </c>
      <c r="BD1126" t="s">
        <v>826</v>
      </c>
      <c r="BE1126" t="s">
        <v>1756</v>
      </c>
      <c r="BF1126" t="s">
        <v>826</v>
      </c>
    </row>
    <row r="1127" spans="1:58">
      <c r="A1127" t="s">
        <v>829</v>
      </c>
      <c r="B1127">
        <v>6</v>
      </c>
      <c r="C1127">
        <v>0</v>
      </c>
      <c r="D1127">
        <v>9996</v>
      </c>
      <c r="E1127" t="s">
        <v>3782</v>
      </c>
      <c r="F1127">
        <v>53510602</v>
      </c>
      <c r="G1127" t="s">
        <v>2041</v>
      </c>
      <c r="H1127">
        <v>0</v>
      </c>
      <c r="I1127" t="s">
        <v>3152</v>
      </c>
      <c r="J1127">
        <v>18.45</v>
      </c>
      <c r="K1127">
        <v>10</v>
      </c>
      <c r="L1127" t="s">
        <v>1771</v>
      </c>
      <c r="M1127" t="s">
        <v>3153</v>
      </c>
      <c r="N1127" t="s">
        <v>1757</v>
      </c>
      <c r="O1127" t="s">
        <v>1756</v>
      </c>
      <c r="P1127" t="s">
        <v>1756</v>
      </c>
      <c r="Q1127" s="387">
        <v>184.5</v>
      </c>
      <c r="R1127">
        <v>23.984999999999999</v>
      </c>
      <c r="S1127">
        <v>208.48499999999999</v>
      </c>
      <c r="T1127" s="388">
        <v>44461</v>
      </c>
      <c r="U1127">
        <v>0</v>
      </c>
      <c r="V1127" t="s">
        <v>832</v>
      </c>
      <c r="W1127" s="388">
        <v>44477</v>
      </c>
      <c r="X1127">
        <v>164</v>
      </c>
      <c r="Y1127">
        <v>0</v>
      </c>
      <c r="Z1127">
        <v>0</v>
      </c>
      <c r="AA1127" t="s">
        <v>1758</v>
      </c>
      <c r="AB1127" t="s">
        <v>826</v>
      </c>
      <c r="AD1127" t="s">
        <v>2045</v>
      </c>
      <c r="AE1127" t="s">
        <v>2046</v>
      </c>
      <c r="AI1127" t="s">
        <v>1761</v>
      </c>
      <c r="AL1127" t="s">
        <v>3276</v>
      </c>
      <c r="AM1127">
        <v>6</v>
      </c>
      <c r="AN1127" t="s">
        <v>1833</v>
      </c>
      <c r="AO1127" t="s">
        <v>1834</v>
      </c>
      <c r="AP1127">
        <v>0</v>
      </c>
      <c r="AQ1127" s="388">
        <v>44469</v>
      </c>
      <c r="AS1127" t="s">
        <v>3186</v>
      </c>
      <c r="AT1127" s="388">
        <v>44471</v>
      </c>
      <c r="AU1127" t="s">
        <v>1756</v>
      </c>
      <c r="AV1127" t="s">
        <v>1756</v>
      </c>
      <c r="AZ1127" t="s">
        <v>1756</v>
      </c>
      <c r="BA1127" t="s">
        <v>1767</v>
      </c>
      <c r="BB1127" t="s">
        <v>3795</v>
      </c>
      <c r="BC1127" t="s">
        <v>3796</v>
      </c>
      <c r="BD1127" t="s">
        <v>826</v>
      </c>
      <c r="BE1127" t="s">
        <v>1756</v>
      </c>
      <c r="BF1127" t="s">
        <v>826</v>
      </c>
    </row>
    <row r="1128" spans="1:58">
      <c r="A1128" t="s">
        <v>829</v>
      </c>
      <c r="B1128">
        <v>6</v>
      </c>
      <c r="C1128">
        <v>0</v>
      </c>
      <c r="D1128">
        <v>9996</v>
      </c>
      <c r="E1128" t="s">
        <v>3782</v>
      </c>
      <c r="F1128">
        <v>53510602</v>
      </c>
      <c r="G1128" t="s">
        <v>2041</v>
      </c>
      <c r="H1128">
        <v>0</v>
      </c>
      <c r="I1128" t="s">
        <v>2079</v>
      </c>
      <c r="J1128">
        <v>63.38</v>
      </c>
      <c r="K1128">
        <v>11</v>
      </c>
      <c r="L1128" t="s">
        <v>1771</v>
      </c>
      <c r="M1128" t="s">
        <v>2080</v>
      </c>
      <c r="N1128" t="s">
        <v>1757</v>
      </c>
      <c r="O1128" t="s">
        <v>1756</v>
      </c>
      <c r="P1128" t="s">
        <v>1756</v>
      </c>
      <c r="Q1128" s="387">
        <v>697.18</v>
      </c>
      <c r="R1128">
        <v>90.633399999999995</v>
      </c>
      <c r="S1128">
        <v>787.81339999999989</v>
      </c>
      <c r="T1128" s="388">
        <v>44461</v>
      </c>
      <c r="U1128">
        <v>0</v>
      </c>
      <c r="V1128" t="s">
        <v>832</v>
      </c>
      <c r="W1128" s="388">
        <v>44477</v>
      </c>
      <c r="X1128">
        <v>164</v>
      </c>
      <c r="Y1128">
        <v>0</v>
      </c>
      <c r="Z1128">
        <v>0</v>
      </c>
      <c r="AA1128" t="s">
        <v>1758</v>
      </c>
      <c r="AB1128" t="s">
        <v>826</v>
      </c>
      <c r="AD1128" t="s">
        <v>2045</v>
      </c>
      <c r="AE1128" t="s">
        <v>2046</v>
      </c>
      <c r="AI1128" t="s">
        <v>1761</v>
      </c>
      <c r="AL1128" t="s">
        <v>3276</v>
      </c>
      <c r="AM1128">
        <v>6</v>
      </c>
      <c r="AN1128" t="s">
        <v>1833</v>
      </c>
      <c r="AO1128" t="s">
        <v>1834</v>
      </c>
      <c r="AP1128">
        <v>0</v>
      </c>
      <c r="AQ1128" s="388">
        <v>44469</v>
      </c>
      <c r="AS1128" t="s">
        <v>3186</v>
      </c>
      <c r="AT1128" s="388">
        <v>44471</v>
      </c>
      <c r="AU1128" t="s">
        <v>1756</v>
      </c>
      <c r="AV1128" t="s">
        <v>1756</v>
      </c>
      <c r="AZ1128" t="s">
        <v>1756</v>
      </c>
      <c r="BA1128" t="s">
        <v>1767</v>
      </c>
      <c r="BB1128" t="s">
        <v>3797</v>
      </c>
      <c r="BC1128" t="s">
        <v>3798</v>
      </c>
      <c r="BD1128" t="s">
        <v>826</v>
      </c>
      <c r="BE1128" t="s">
        <v>1756</v>
      </c>
      <c r="BF1128" t="s">
        <v>826</v>
      </c>
    </row>
    <row r="1129" spans="1:58">
      <c r="A1129" t="s">
        <v>829</v>
      </c>
      <c r="B1129">
        <v>6</v>
      </c>
      <c r="C1129">
        <v>0</v>
      </c>
      <c r="D1129">
        <v>9996</v>
      </c>
      <c r="E1129" t="s">
        <v>3782</v>
      </c>
      <c r="F1129">
        <v>53510602</v>
      </c>
      <c r="G1129" t="s">
        <v>2041</v>
      </c>
      <c r="H1129">
        <v>0</v>
      </c>
      <c r="I1129" t="s">
        <v>2089</v>
      </c>
      <c r="J1129">
        <v>146.96</v>
      </c>
      <c r="K1129">
        <v>22</v>
      </c>
      <c r="L1129" t="s">
        <v>2063</v>
      </c>
      <c r="M1129" t="s">
        <v>2090</v>
      </c>
      <c r="N1129" t="s">
        <v>1757</v>
      </c>
      <c r="O1129" t="s">
        <v>1756</v>
      </c>
      <c r="P1129" t="s">
        <v>1756</v>
      </c>
      <c r="Q1129" s="387">
        <v>3233.12</v>
      </c>
      <c r="R1129">
        <v>420.30560000000003</v>
      </c>
      <c r="S1129">
        <v>3653.4255999999996</v>
      </c>
      <c r="T1129" s="388">
        <v>44461</v>
      </c>
      <c r="U1129">
        <v>0</v>
      </c>
      <c r="V1129" t="s">
        <v>832</v>
      </c>
      <c r="W1129" s="388">
        <v>44477</v>
      </c>
      <c r="X1129">
        <v>164</v>
      </c>
      <c r="Y1129">
        <v>0</v>
      </c>
      <c r="Z1129">
        <v>0</v>
      </c>
      <c r="AA1129" t="s">
        <v>1758</v>
      </c>
      <c r="AB1129" t="s">
        <v>826</v>
      </c>
      <c r="AD1129" t="s">
        <v>2045</v>
      </c>
      <c r="AE1129" t="s">
        <v>2046</v>
      </c>
      <c r="AI1129" t="s">
        <v>1761</v>
      </c>
      <c r="AL1129" t="s">
        <v>3276</v>
      </c>
      <c r="AM1129">
        <v>6</v>
      </c>
      <c r="AN1129" t="s">
        <v>1833</v>
      </c>
      <c r="AO1129" t="s">
        <v>1834</v>
      </c>
      <c r="AP1129">
        <v>0</v>
      </c>
      <c r="AQ1129" s="388">
        <v>44469</v>
      </c>
      <c r="AS1129" t="s">
        <v>3186</v>
      </c>
      <c r="AT1129" s="388">
        <v>44471</v>
      </c>
      <c r="AU1129" t="s">
        <v>1756</v>
      </c>
      <c r="AV1129" t="s">
        <v>1756</v>
      </c>
      <c r="AZ1129" t="s">
        <v>1756</v>
      </c>
      <c r="BA1129" t="s">
        <v>1767</v>
      </c>
      <c r="BB1129" t="s">
        <v>3799</v>
      </c>
      <c r="BC1129" t="s">
        <v>3800</v>
      </c>
      <c r="BD1129" t="s">
        <v>826</v>
      </c>
      <c r="BE1129" t="s">
        <v>1756</v>
      </c>
      <c r="BF1129" t="s">
        <v>826</v>
      </c>
    </row>
    <row r="1130" spans="1:58">
      <c r="A1130" t="s">
        <v>829</v>
      </c>
      <c r="B1130">
        <v>6</v>
      </c>
      <c r="C1130">
        <v>0</v>
      </c>
      <c r="D1130">
        <v>9996</v>
      </c>
      <c r="E1130" t="s">
        <v>3782</v>
      </c>
      <c r="F1130">
        <v>53510602</v>
      </c>
      <c r="G1130" t="s">
        <v>2041</v>
      </c>
      <c r="H1130">
        <v>0</v>
      </c>
      <c r="I1130" t="s">
        <v>2095</v>
      </c>
      <c r="J1130">
        <v>138.44999999999999</v>
      </c>
      <c r="K1130">
        <v>11</v>
      </c>
      <c r="L1130" t="s">
        <v>2063</v>
      </c>
      <c r="M1130" t="s">
        <v>2096</v>
      </c>
      <c r="N1130" t="s">
        <v>1757</v>
      </c>
      <c r="O1130" t="s">
        <v>1756</v>
      </c>
      <c r="P1130" t="s">
        <v>1756</v>
      </c>
      <c r="Q1130" s="387">
        <v>1522.95</v>
      </c>
      <c r="R1130">
        <v>197.98350000000002</v>
      </c>
      <c r="S1130">
        <v>1720.9334999999999</v>
      </c>
      <c r="T1130" s="388">
        <v>44461</v>
      </c>
      <c r="U1130">
        <v>0</v>
      </c>
      <c r="V1130" t="s">
        <v>832</v>
      </c>
      <c r="W1130" s="388">
        <v>44477</v>
      </c>
      <c r="X1130">
        <v>164</v>
      </c>
      <c r="Y1130">
        <v>0</v>
      </c>
      <c r="Z1130">
        <v>0</v>
      </c>
      <c r="AA1130" t="s">
        <v>1758</v>
      </c>
      <c r="AB1130" t="s">
        <v>826</v>
      </c>
      <c r="AD1130" t="s">
        <v>2045</v>
      </c>
      <c r="AE1130" t="s">
        <v>2046</v>
      </c>
      <c r="AI1130" t="s">
        <v>1761</v>
      </c>
      <c r="AL1130" t="s">
        <v>3276</v>
      </c>
      <c r="AM1130">
        <v>6</v>
      </c>
      <c r="AN1130" t="s">
        <v>1833</v>
      </c>
      <c r="AO1130" t="s">
        <v>1834</v>
      </c>
      <c r="AP1130">
        <v>0</v>
      </c>
      <c r="AQ1130" s="388">
        <v>44469</v>
      </c>
      <c r="AS1130" t="s">
        <v>3186</v>
      </c>
      <c r="AT1130" s="388">
        <v>44471</v>
      </c>
      <c r="AU1130" t="s">
        <v>1756</v>
      </c>
      <c r="AV1130" t="s">
        <v>1756</v>
      </c>
      <c r="AZ1130" t="s">
        <v>1756</v>
      </c>
      <c r="BA1130" t="s">
        <v>1767</v>
      </c>
      <c r="BB1130" t="s">
        <v>3801</v>
      </c>
      <c r="BC1130" t="s">
        <v>3802</v>
      </c>
      <c r="BD1130" t="s">
        <v>826</v>
      </c>
      <c r="BE1130" t="s">
        <v>1756</v>
      </c>
      <c r="BF1130" t="s">
        <v>826</v>
      </c>
    </row>
    <row r="1131" spans="1:58">
      <c r="A1131" t="s">
        <v>829</v>
      </c>
      <c r="B1131">
        <v>6</v>
      </c>
      <c r="C1131">
        <v>0</v>
      </c>
      <c r="D1131">
        <v>9995</v>
      </c>
      <c r="E1131" t="s">
        <v>3803</v>
      </c>
      <c r="F1131">
        <v>53510602</v>
      </c>
      <c r="G1131" t="s">
        <v>2041</v>
      </c>
      <c r="H1131">
        <v>0</v>
      </c>
      <c r="I1131" t="s">
        <v>2052</v>
      </c>
      <c r="J1131">
        <v>75</v>
      </c>
      <c r="K1131">
        <v>48</v>
      </c>
      <c r="L1131" t="s">
        <v>1771</v>
      </c>
      <c r="M1131" t="s">
        <v>1756</v>
      </c>
      <c r="N1131" t="s">
        <v>1756</v>
      </c>
      <c r="O1131" t="s">
        <v>2053</v>
      </c>
      <c r="P1131" t="s">
        <v>1757</v>
      </c>
      <c r="Q1131" s="387">
        <v>3600</v>
      </c>
      <c r="R1131">
        <v>468</v>
      </c>
      <c r="S1131">
        <v>4067.9999999999995</v>
      </c>
      <c r="T1131" s="388">
        <v>44461</v>
      </c>
      <c r="U1131">
        <v>0</v>
      </c>
      <c r="V1131" t="s">
        <v>832</v>
      </c>
      <c r="W1131" s="388">
        <v>44477</v>
      </c>
      <c r="X1131">
        <v>164</v>
      </c>
      <c r="Y1131">
        <v>0</v>
      </c>
      <c r="Z1131">
        <v>0</v>
      </c>
      <c r="AA1131" t="s">
        <v>1758</v>
      </c>
      <c r="AB1131" t="s">
        <v>826</v>
      </c>
      <c r="AD1131" t="s">
        <v>2045</v>
      </c>
      <c r="AE1131" t="s">
        <v>2046</v>
      </c>
      <c r="AI1131" t="s">
        <v>1761</v>
      </c>
      <c r="AL1131" t="s">
        <v>3112</v>
      </c>
      <c r="AM1131">
        <v>6</v>
      </c>
      <c r="AN1131" t="s">
        <v>3113</v>
      </c>
      <c r="AO1131" t="s">
        <v>3114</v>
      </c>
      <c r="AP1131">
        <v>0</v>
      </c>
      <c r="AQ1131" s="388">
        <v>44469</v>
      </c>
      <c r="AS1131" t="s">
        <v>3186</v>
      </c>
      <c r="AT1131" s="388">
        <v>44471</v>
      </c>
      <c r="AU1131" t="s">
        <v>1756</v>
      </c>
      <c r="AV1131" t="s">
        <v>1756</v>
      </c>
      <c r="AZ1131" t="s">
        <v>1756</v>
      </c>
      <c r="BA1131" t="s">
        <v>1767</v>
      </c>
      <c r="BB1131" t="s">
        <v>3804</v>
      </c>
      <c r="BC1131" t="s">
        <v>3805</v>
      </c>
      <c r="BD1131" t="s">
        <v>826</v>
      </c>
      <c r="BE1131" t="s">
        <v>1756</v>
      </c>
      <c r="BF1131" t="s">
        <v>826</v>
      </c>
    </row>
    <row r="1132" spans="1:58">
      <c r="A1132" t="s">
        <v>829</v>
      </c>
      <c r="B1132">
        <v>6</v>
      </c>
      <c r="C1132">
        <v>0</v>
      </c>
      <c r="D1132">
        <v>9995</v>
      </c>
      <c r="E1132" t="s">
        <v>3803</v>
      </c>
      <c r="F1132">
        <v>53510602</v>
      </c>
      <c r="G1132" t="s">
        <v>2041</v>
      </c>
      <c r="H1132">
        <v>0</v>
      </c>
      <c r="I1132" t="s">
        <v>2056</v>
      </c>
      <c r="J1132">
        <v>210</v>
      </c>
      <c r="K1132">
        <v>4</v>
      </c>
      <c r="L1132" t="s">
        <v>1755</v>
      </c>
      <c r="M1132" t="s">
        <v>1756</v>
      </c>
      <c r="N1132" t="s">
        <v>1756</v>
      </c>
      <c r="P1132" t="s">
        <v>1757</v>
      </c>
      <c r="Q1132" s="387">
        <v>840</v>
      </c>
      <c r="R1132">
        <v>109.2</v>
      </c>
      <c r="S1132">
        <v>949.19999999999993</v>
      </c>
      <c r="T1132" s="388">
        <v>44461</v>
      </c>
      <c r="U1132">
        <v>0</v>
      </c>
      <c r="V1132" t="s">
        <v>832</v>
      </c>
      <c r="W1132" s="388">
        <v>44477</v>
      </c>
      <c r="X1132">
        <v>164</v>
      </c>
      <c r="Y1132">
        <v>0</v>
      </c>
      <c r="Z1132">
        <v>0</v>
      </c>
      <c r="AA1132" t="s">
        <v>1758</v>
      </c>
      <c r="AB1132" t="s">
        <v>826</v>
      </c>
      <c r="AD1132" t="s">
        <v>2045</v>
      </c>
      <c r="AE1132" t="s">
        <v>2046</v>
      </c>
      <c r="AI1132" t="s">
        <v>1761</v>
      </c>
      <c r="AL1132" t="s">
        <v>3112</v>
      </c>
      <c r="AM1132">
        <v>6</v>
      </c>
      <c r="AN1132" t="s">
        <v>3113</v>
      </c>
      <c r="AO1132" t="s">
        <v>3114</v>
      </c>
      <c r="AP1132">
        <v>0</v>
      </c>
      <c r="AQ1132" s="388">
        <v>44469</v>
      </c>
      <c r="AS1132" t="s">
        <v>3186</v>
      </c>
      <c r="AT1132" s="388">
        <v>44471</v>
      </c>
      <c r="AU1132" t="s">
        <v>1756</v>
      </c>
      <c r="AV1132" t="s">
        <v>1756</v>
      </c>
      <c r="AZ1132" t="s">
        <v>1756</v>
      </c>
      <c r="BA1132" t="s">
        <v>1767</v>
      </c>
      <c r="BB1132" t="s">
        <v>3806</v>
      </c>
      <c r="BC1132" t="s">
        <v>3807</v>
      </c>
      <c r="BD1132" t="s">
        <v>826</v>
      </c>
      <c r="BE1132" t="s">
        <v>1756</v>
      </c>
      <c r="BF1132" t="s">
        <v>826</v>
      </c>
    </row>
    <row r="1133" spans="1:58">
      <c r="A1133" t="s">
        <v>829</v>
      </c>
      <c r="B1133">
        <v>6</v>
      </c>
      <c r="C1133">
        <v>0</v>
      </c>
      <c r="D1133">
        <v>9995</v>
      </c>
      <c r="E1133" t="s">
        <v>3803</v>
      </c>
      <c r="F1133">
        <v>53510602</v>
      </c>
      <c r="G1133" t="s">
        <v>2041</v>
      </c>
      <c r="H1133">
        <v>0</v>
      </c>
      <c r="I1133" t="s">
        <v>2062</v>
      </c>
      <c r="J1133">
        <v>138.05000000000001</v>
      </c>
      <c r="K1133">
        <v>6</v>
      </c>
      <c r="L1133" t="s">
        <v>2063</v>
      </c>
      <c r="M1133" t="s">
        <v>2064</v>
      </c>
      <c r="N1133" t="s">
        <v>1757</v>
      </c>
      <c r="O1133" t="s">
        <v>1756</v>
      </c>
      <c r="P1133" t="s">
        <v>1756</v>
      </c>
      <c r="Q1133" s="387">
        <v>828.3</v>
      </c>
      <c r="R1133">
        <v>107.679</v>
      </c>
      <c r="S1133">
        <v>935.97899999999981</v>
      </c>
      <c r="T1133" s="388">
        <v>44461</v>
      </c>
      <c r="U1133">
        <v>0</v>
      </c>
      <c r="V1133" t="s">
        <v>832</v>
      </c>
      <c r="W1133" s="388">
        <v>44477</v>
      </c>
      <c r="X1133">
        <v>164</v>
      </c>
      <c r="Y1133">
        <v>0</v>
      </c>
      <c r="Z1133">
        <v>0</v>
      </c>
      <c r="AA1133" t="s">
        <v>1758</v>
      </c>
      <c r="AB1133" t="s">
        <v>826</v>
      </c>
      <c r="AD1133" t="s">
        <v>2045</v>
      </c>
      <c r="AE1133" t="s">
        <v>2046</v>
      </c>
      <c r="AI1133" t="s">
        <v>1761</v>
      </c>
      <c r="AL1133" t="s">
        <v>3112</v>
      </c>
      <c r="AM1133">
        <v>6</v>
      </c>
      <c r="AN1133" t="s">
        <v>3113</v>
      </c>
      <c r="AO1133" t="s">
        <v>3114</v>
      </c>
      <c r="AP1133">
        <v>0</v>
      </c>
      <c r="AQ1133" s="388">
        <v>44469</v>
      </c>
      <c r="AS1133" t="s">
        <v>3186</v>
      </c>
      <c r="AT1133" s="388">
        <v>44471</v>
      </c>
      <c r="AU1133" t="s">
        <v>1756</v>
      </c>
      <c r="AV1133" t="s">
        <v>1756</v>
      </c>
      <c r="AZ1133" t="s">
        <v>1756</v>
      </c>
      <c r="BA1133" t="s">
        <v>1767</v>
      </c>
      <c r="BB1133" t="s">
        <v>3808</v>
      </c>
      <c r="BC1133" t="s">
        <v>3809</v>
      </c>
      <c r="BD1133" t="s">
        <v>826</v>
      </c>
      <c r="BE1133" t="s">
        <v>1756</v>
      </c>
      <c r="BF1133" t="s">
        <v>826</v>
      </c>
    </row>
    <row r="1134" spans="1:58">
      <c r="A1134" t="s">
        <v>829</v>
      </c>
      <c r="B1134">
        <v>6</v>
      </c>
      <c r="C1134">
        <v>0</v>
      </c>
      <c r="D1134">
        <v>9995</v>
      </c>
      <c r="E1134" t="s">
        <v>3803</v>
      </c>
      <c r="F1134">
        <v>53510602</v>
      </c>
      <c r="G1134" t="s">
        <v>2041</v>
      </c>
      <c r="H1134">
        <v>0</v>
      </c>
      <c r="I1134" t="s">
        <v>2073</v>
      </c>
      <c r="J1134">
        <v>243.75</v>
      </c>
      <c r="K1134">
        <v>2</v>
      </c>
      <c r="L1134" t="s">
        <v>1755</v>
      </c>
      <c r="M1134" t="s">
        <v>2074</v>
      </c>
      <c r="N1134" t="s">
        <v>1757</v>
      </c>
      <c r="O1134" t="s">
        <v>1756</v>
      </c>
      <c r="P1134" t="s">
        <v>1756</v>
      </c>
      <c r="Q1134" s="387">
        <v>487.5</v>
      </c>
      <c r="R1134">
        <v>63.375</v>
      </c>
      <c r="S1134">
        <v>550.875</v>
      </c>
      <c r="T1134" s="388">
        <v>44461</v>
      </c>
      <c r="U1134">
        <v>0</v>
      </c>
      <c r="V1134" t="s">
        <v>832</v>
      </c>
      <c r="W1134" s="388">
        <v>44477</v>
      </c>
      <c r="X1134">
        <v>164</v>
      </c>
      <c r="Y1134">
        <v>0</v>
      </c>
      <c r="Z1134">
        <v>0</v>
      </c>
      <c r="AA1134" t="s">
        <v>1758</v>
      </c>
      <c r="AB1134" t="s">
        <v>826</v>
      </c>
      <c r="AD1134" t="s">
        <v>2045</v>
      </c>
      <c r="AE1134" t="s">
        <v>2046</v>
      </c>
      <c r="AI1134" t="s">
        <v>1761</v>
      </c>
      <c r="AL1134" t="s">
        <v>3112</v>
      </c>
      <c r="AM1134">
        <v>6</v>
      </c>
      <c r="AN1134" t="s">
        <v>3113</v>
      </c>
      <c r="AO1134" t="s">
        <v>3114</v>
      </c>
      <c r="AP1134">
        <v>0</v>
      </c>
      <c r="AQ1134" s="388">
        <v>44469</v>
      </c>
      <c r="AS1134" t="s">
        <v>3186</v>
      </c>
      <c r="AT1134" s="388">
        <v>44471</v>
      </c>
      <c r="AU1134" t="s">
        <v>1756</v>
      </c>
      <c r="AV1134" t="s">
        <v>1756</v>
      </c>
      <c r="AZ1134" t="s">
        <v>1756</v>
      </c>
      <c r="BA1134" t="s">
        <v>1767</v>
      </c>
      <c r="BB1134" t="s">
        <v>3810</v>
      </c>
      <c r="BC1134" t="s">
        <v>3811</v>
      </c>
      <c r="BD1134" t="s">
        <v>826</v>
      </c>
      <c r="BE1134" t="s">
        <v>1756</v>
      </c>
      <c r="BF1134" t="s">
        <v>826</v>
      </c>
    </row>
    <row r="1135" spans="1:58">
      <c r="A1135" t="s">
        <v>829</v>
      </c>
      <c r="B1135">
        <v>6</v>
      </c>
      <c r="C1135">
        <v>0</v>
      </c>
      <c r="D1135">
        <v>9995</v>
      </c>
      <c r="E1135" t="s">
        <v>3803</v>
      </c>
      <c r="F1135">
        <v>53510602</v>
      </c>
      <c r="G1135" t="s">
        <v>2041</v>
      </c>
      <c r="H1135">
        <v>0</v>
      </c>
      <c r="I1135" t="s">
        <v>2083</v>
      </c>
      <c r="J1135">
        <v>12.21</v>
      </c>
      <c r="K1135">
        <v>11</v>
      </c>
      <c r="L1135" t="s">
        <v>1771</v>
      </c>
      <c r="M1135" t="s">
        <v>2084</v>
      </c>
      <c r="N1135" t="s">
        <v>1757</v>
      </c>
      <c r="O1135" t="s">
        <v>1756</v>
      </c>
      <c r="P1135" t="s">
        <v>1756</v>
      </c>
      <c r="Q1135" s="387">
        <v>134.31</v>
      </c>
      <c r="R1135">
        <v>17.4603</v>
      </c>
      <c r="S1135">
        <v>151.77029999999999</v>
      </c>
      <c r="T1135" s="388">
        <v>44461</v>
      </c>
      <c r="U1135">
        <v>0</v>
      </c>
      <c r="V1135" t="s">
        <v>832</v>
      </c>
      <c r="W1135" s="388">
        <v>44477</v>
      </c>
      <c r="X1135">
        <v>164</v>
      </c>
      <c r="Y1135">
        <v>0</v>
      </c>
      <c r="Z1135">
        <v>0</v>
      </c>
      <c r="AA1135" t="s">
        <v>1758</v>
      </c>
      <c r="AB1135" t="s">
        <v>826</v>
      </c>
      <c r="AD1135" t="s">
        <v>2045</v>
      </c>
      <c r="AE1135" t="s">
        <v>2046</v>
      </c>
      <c r="AI1135" t="s">
        <v>1761</v>
      </c>
      <c r="AL1135" t="s">
        <v>3112</v>
      </c>
      <c r="AM1135">
        <v>6</v>
      </c>
      <c r="AN1135" t="s">
        <v>3113</v>
      </c>
      <c r="AO1135" t="s">
        <v>3114</v>
      </c>
      <c r="AP1135">
        <v>0</v>
      </c>
      <c r="AQ1135" s="388">
        <v>44469</v>
      </c>
      <c r="AS1135" t="s">
        <v>3186</v>
      </c>
      <c r="AT1135" s="388">
        <v>44471</v>
      </c>
      <c r="AU1135" t="s">
        <v>1756</v>
      </c>
      <c r="AV1135" t="s">
        <v>1756</v>
      </c>
      <c r="AZ1135" t="s">
        <v>1756</v>
      </c>
      <c r="BA1135" t="s">
        <v>1767</v>
      </c>
      <c r="BB1135" t="s">
        <v>3812</v>
      </c>
      <c r="BC1135" t="s">
        <v>3813</v>
      </c>
      <c r="BD1135" t="s">
        <v>826</v>
      </c>
      <c r="BE1135" t="s">
        <v>1756</v>
      </c>
      <c r="BF1135" t="s">
        <v>826</v>
      </c>
    </row>
    <row r="1136" spans="1:58">
      <c r="A1136" t="s">
        <v>829</v>
      </c>
      <c r="B1136">
        <v>6</v>
      </c>
      <c r="C1136">
        <v>0</v>
      </c>
      <c r="D1136">
        <v>9995</v>
      </c>
      <c r="E1136" t="s">
        <v>3803</v>
      </c>
      <c r="F1136">
        <v>53510602</v>
      </c>
      <c r="G1136" t="s">
        <v>2041</v>
      </c>
      <c r="H1136">
        <v>0</v>
      </c>
      <c r="I1136" t="s">
        <v>2095</v>
      </c>
      <c r="J1136">
        <v>138.44999999999999</v>
      </c>
      <c r="K1136">
        <v>11</v>
      </c>
      <c r="L1136" t="s">
        <v>2063</v>
      </c>
      <c r="M1136" t="s">
        <v>2096</v>
      </c>
      <c r="N1136" t="s">
        <v>1757</v>
      </c>
      <c r="O1136" t="s">
        <v>1756</v>
      </c>
      <c r="P1136" t="s">
        <v>1756</v>
      </c>
      <c r="Q1136" s="387">
        <v>1522.95</v>
      </c>
      <c r="R1136">
        <v>197.98350000000002</v>
      </c>
      <c r="S1136">
        <v>1720.9334999999999</v>
      </c>
      <c r="T1136" s="388">
        <v>44461</v>
      </c>
      <c r="U1136">
        <v>0</v>
      </c>
      <c r="V1136" t="s">
        <v>832</v>
      </c>
      <c r="W1136" s="388">
        <v>44477</v>
      </c>
      <c r="X1136">
        <v>164</v>
      </c>
      <c r="Y1136">
        <v>0</v>
      </c>
      <c r="Z1136">
        <v>0</v>
      </c>
      <c r="AA1136" t="s">
        <v>1758</v>
      </c>
      <c r="AB1136" t="s">
        <v>826</v>
      </c>
      <c r="AD1136" t="s">
        <v>2045</v>
      </c>
      <c r="AE1136" t="s">
        <v>2046</v>
      </c>
      <c r="AI1136" t="s">
        <v>1761</v>
      </c>
      <c r="AL1136" t="s">
        <v>3112</v>
      </c>
      <c r="AM1136">
        <v>6</v>
      </c>
      <c r="AN1136" t="s">
        <v>3113</v>
      </c>
      <c r="AO1136" t="s">
        <v>3114</v>
      </c>
      <c r="AP1136">
        <v>0</v>
      </c>
      <c r="AQ1136" s="388">
        <v>44469</v>
      </c>
      <c r="AS1136" t="s">
        <v>3186</v>
      </c>
      <c r="AT1136" s="388">
        <v>44471</v>
      </c>
      <c r="AU1136" t="s">
        <v>1756</v>
      </c>
      <c r="AV1136" t="s">
        <v>1756</v>
      </c>
      <c r="AZ1136" t="s">
        <v>1756</v>
      </c>
      <c r="BA1136" t="s">
        <v>1767</v>
      </c>
      <c r="BB1136" t="s">
        <v>3814</v>
      </c>
      <c r="BC1136" t="s">
        <v>3815</v>
      </c>
      <c r="BD1136" t="s">
        <v>826</v>
      </c>
      <c r="BE1136" t="s">
        <v>1756</v>
      </c>
      <c r="BF1136" t="s">
        <v>826</v>
      </c>
    </row>
    <row r="1137" spans="1:58">
      <c r="A1137" t="s">
        <v>829</v>
      </c>
      <c r="B1137">
        <v>6</v>
      </c>
      <c r="C1137">
        <v>0</v>
      </c>
      <c r="D1137">
        <v>9995</v>
      </c>
      <c r="E1137" t="s">
        <v>3803</v>
      </c>
      <c r="F1137">
        <v>53510602</v>
      </c>
      <c r="G1137" t="s">
        <v>2041</v>
      </c>
      <c r="H1137">
        <v>0</v>
      </c>
      <c r="I1137" t="s">
        <v>2095</v>
      </c>
      <c r="J1137">
        <v>138.44999999999999</v>
      </c>
      <c r="K1137">
        <v>11</v>
      </c>
      <c r="L1137" t="s">
        <v>2063</v>
      </c>
      <c r="M1137" t="s">
        <v>2096</v>
      </c>
      <c r="N1137" t="s">
        <v>1757</v>
      </c>
      <c r="O1137" t="s">
        <v>1756</v>
      </c>
      <c r="P1137" t="s">
        <v>1756</v>
      </c>
      <c r="Q1137" s="387">
        <v>1522.95</v>
      </c>
      <c r="R1137">
        <v>197.98350000000002</v>
      </c>
      <c r="S1137">
        <v>1720.9334999999999</v>
      </c>
      <c r="T1137" s="388">
        <v>44461</v>
      </c>
      <c r="U1137">
        <v>0</v>
      </c>
      <c r="V1137" t="s">
        <v>832</v>
      </c>
      <c r="W1137" s="388">
        <v>44477</v>
      </c>
      <c r="X1137">
        <v>164</v>
      </c>
      <c r="Y1137">
        <v>0</v>
      </c>
      <c r="Z1137">
        <v>0</v>
      </c>
      <c r="AA1137" t="s">
        <v>1758</v>
      </c>
      <c r="AB1137" t="s">
        <v>826</v>
      </c>
      <c r="AD1137" t="s">
        <v>2045</v>
      </c>
      <c r="AE1137" t="s">
        <v>2046</v>
      </c>
      <c r="AI1137" t="s">
        <v>1761</v>
      </c>
      <c r="AL1137" t="s">
        <v>3112</v>
      </c>
      <c r="AM1137">
        <v>6</v>
      </c>
      <c r="AN1137" t="s">
        <v>3113</v>
      </c>
      <c r="AO1137" t="s">
        <v>3114</v>
      </c>
      <c r="AP1137">
        <v>0</v>
      </c>
      <c r="AQ1137" s="388">
        <v>44469</v>
      </c>
      <c r="AS1137" t="s">
        <v>3186</v>
      </c>
      <c r="AT1137" s="388">
        <v>44471</v>
      </c>
      <c r="AU1137" t="s">
        <v>1756</v>
      </c>
      <c r="AV1137" t="s">
        <v>1756</v>
      </c>
      <c r="AZ1137" t="s">
        <v>1756</v>
      </c>
      <c r="BA1137" t="s">
        <v>1767</v>
      </c>
      <c r="BB1137" t="s">
        <v>3814</v>
      </c>
      <c r="BC1137" t="s">
        <v>3815</v>
      </c>
      <c r="BD1137" t="s">
        <v>826</v>
      </c>
      <c r="BE1137" t="s">
        <v>1756</v>
      </c>
      <c r="BF1137" t="s">
        <v>826</v>
      </c>
    </row>
    <row r="1138" spans="1:58">
      <c r="A1138" t="s">
        <v>829</v>
      </c>
      <c r="B1138">
        <v>6</v>
      </c>
      <c r="C1138">
        <v>0</v>
      </c>
      <c r="D1138">
        <v>9995</v>
      </c>
      <c r="E1138" t="s">
        <v>3803</v>
      </c>
      <c r="F1138">
        <v>53510602</v>
      </c>
      <c r="G1138" t="s">
        <v>2041</v>
      </c>
      <c r="H1138">
        <v>0</v>
      </c>
      <c r="I1138" t="s">
        <v>2247</v>
      </c>
      <c r="J1138">
        <v>131.47999999999999</v>
      </c>
      <c r="K1138">
        <v>5</v>
      </c>
      <c r="L1138" t="s">
        <v>2063</v>
      </c>
      <c r="M1138" t="s">
        <v>2248</v>
      </c>
      <c r="N1138" t="s">
        <v>1757</v>
      </c>
      <c r="O1138" t="s">
        <v>1756</v>
      </c>
      <c r="P1138" t="s">
        <v>1756</v>
      </c>
      <c r="Q1138" s="387">
        <v>657.4</v>
      </c>
      <c r="R1138">
        <v>85.462000000000003</v>
      </c>
      <c r="S1138">
        <v>742.86199999999985</v>
      </c>
      <c r="T1138" s="388">
        <v>44461</v>
      </c>
      <c r="U1138">
        <v>0</v>
      </c>
      <c r="V1138" t="s">
        <v>832</v>
      </c>
      <c r="W1138" s="388">
        <v>44477</v>
      </c>
      <c r="X1138">
        <v>164</v>
      </c>
      <c r="Y1138">
        <v>0</v>
      </c>
      <c r="Z1138">
        <v>0</v>
      </c>
      <c r="AA1138" t="s">
        <v>1758</v>
      </c>
      <c r="AB1138" t="s">
        <v>826</v>
      </c>
      <c r="AD1138" t="s">
        <v>2045</v>
      </c>
      <c r="AE1138" t="s">
        <v>2046</v>
      </c>
      <c r="AI1138" t="s">
        <v>1761</v>
      </c>
      <c r="AL1138" t="s">
        <v>3112</v>
      </c>
      <c r="AM1138">
        <v>6</v>
      </c>
      <c r="AN1138" t="s">
        <v>3113</v>
      </c>
      <c r="AO1138" t="s">
        <v>3114</v>
      </c>
      <c r="AP1138">
        <v>0</v>
      </c>
      <c r="AQ1138" s="388">
        <v>44469</v>
      </c>
      <c r="AS1138" t="s">
        <v>3186</v>
      </c>
      <c r="AT1138" s="388">
        <v>44471</v>
      </c>
      <c r="AU1138" t="s">
        <v>1756</v>
      </c>
      <c r="AV1138" t="s">
        <v>1756</v>
      </c>
      <c r="AZ1138" t="s">
        <v>1756</v>
      </c>
      <c r="BA1138" t="s">
        <v>1767</v>
      </c>
      <c r="BB1138" t="s">
        <v>3816</v>
      </c>
      <c r="BC1138" t="s">
        <v>3817</v>
      </c>
      <c r="BD1138" t="s">
        <v>826</v>
      </c>
      <c r="BE1138" t="s">
        <v>1756</v>
      </c>
      <c r="BF1138" t="s">
        <v>826</v>
      </c>
    </row>
    <row r="1139" spans="1:58">
      <c r="A1139" t="s">
        <v>829</v>
      </c>
      <c r="B1139">
        <v>6</v>
      </c>
      <c r="C1139">
        <v>0</v>
      </c>
      <c r="D1139">
        <v>9994</v>
      </c>
      <c r="E1139" t="s">
        <v>3818</v>
      </c>
      <c r="F1139">
        <v>53510602</v>
      </c>
      <c r="G1139" t="s">
        <v>2041</v>
      </c>
      <c r="H1139">
        <v>0</v>
      </c>
      <c r="I1139" t="s">
        <v>2052</v>
      </c>
      <c r="J1139">
        <v>75</v>
      </c>
      <c r="K1139">
        <v>60</v>
      </c>
      <c r="L1139" t="s">
        <v>1771</v>
      </c>
      <c r="M1139" t="s">
        <v>1756</v>
      </c>
      <c r="N1139" t="s">
        <v>1756</v>
      </c>
      <c r="O1139" t="s">
        <v>2053</v>
      </c>
      <c r="P1139" t="s">
        <v>1757</v>
      </c>
      <c r="Q1139" s="387">
        <v>4500</v>
      </c>
      <c r="R1139">
        <v>585</v>
      </c>
      <c r="S1139">
        <v>5084.9999999999991</v>
      </c>
      <c r="T1139" s="388">
        <v>44461</v>
      </c>
      <c r="U1139">
        <v>0</v>
      </c>
      <c r="V1139" t="s">
        <v>832</v>
      </c>
      <c r="W1139" s="388">
        <v>44477</v>
      </c>
      <c r="X1139">
        <v>164</v>
      </c>
      <c r="Y1139">
        <v>0</v>
      </c>
      <c r="Z1139">
        <v>0</v>
      </c>
      <c r="AA1139" t="s">
        <v>1758</v>
      </c>
      <c r="AB1139" t="s">
        <v>826</v>
      </c>
      <c r="AD1139" t="s">
        <v>2045</v>
      </c>
      <c r="AE1139" t="s">
        <v>2046</v>
      </c>
      <c r="AI1139" t="s">
        <v>1761</v>
      </c>
      <c r="AL1139" t="s">
        <v>3132</v>
      </c>
      <c r="AM1139">
        <v>6</v>
      </c>
      <c r="AN1139" t="s">
        <v>3133</v>
      </c>
      <c r="AO1139" t="s">
        <v>2852</v>
      </c>
      <c r="AP1139">
        <v>0</v>
      </c>
      <c r="AQ1139" s="388">
        <v>44469</v>
      </c>
      <c r="AS1139" t="s">
        <v>3186</v>
      </c>
      <c r="AT1139" s="388">
        <v>44471</v>
      </c>
      <c r="AU1139" t="s">
        <v>1756</v>
      </c>
      <c r="AV1139" t="s">
        <v>1756</v>
      </c>
      <c r="AZ1139" t="s">
        <v>1756</v>
      </c>
      <c r="BA1139" t="s">
        <v>1767</v>
      </c>
      <c r="BB1139" t="s">
        <v>3819</v>
      </c>
      <c r="BC1139" t="s">
        <v>3820</v>
      </c>
      <c r="BD1139" t="s">
        <v>826</v>
      </c>
      <c r="BE1139" t="s">
        <v>1756</v>
      </c>
      <c r="BF1139" t="s">
        <v>826</v>
      </c>
    </row>
    <row r="1140" spans="1:58">
      <c r="A1140" t="s">
        <v>829</v>
      </c>
      <c r="B1140">
        <v>6</v>
      </c>
      <c r="C1140">
        <v>0</v>
      </c>
      <c r="D1140">
        <v>9994</v>
      </c>
      <c r="E1140" t="s">
        <v>3818</v>
      </c>
      <c r="F1140">
        <v>53510602</v>
      </c>
      <c r="G1140" t="s">
        <v>2041</v>
      </c>
      <c r="H1140">
        <v>0</v>
      </c>
      <c r="I1140" t="s">
        <v>2056</v>
      </c>
      <c r="J1140">
        <v>210</v>
      </c>
      <c r="K1140">
        <v>6</v>
      </c>
      <c r="L1140" t="s">
        <v>1755</v>
      </c>
      <c r="M1140" t="s">
        <v>1756</v>
      </c>
      <c r="N1140" t="s">
        <v>1756</v>
      </c>
      <c r="P1140" t="s">
        <v>1757</v>
      </c>
      <c r="Q1140" s="387">
        <v>1260</v>
      </c>
      <c r="R1140">
        <v>163.80000000000001</v>
      </c>
      <c r="S1140">
        <v>1423.8</v>
      </c>
      <c r="T1140" s="388">
        <v>44461</v>
      </c>
      <c r="U1140">
        <v>0</v>
      </c>
      <c r="V1140" t="s">
        <v>832</v>
      </c>
      <c r="W1140" s="388">
        <v>44477</v>
      </c>
      <c r="X1140">
        <v>164</v>
      </c>
      <c r="Y1140">
        <v>0</v>
      </c>
      <c r="Z1140">
        <v>0</v>
      </c>
      <c r="AA1140" t="s">
        <v>1758</v>
      </c>
      <c r="AB1140" t="s">
        <v>826</v>
      </c>
      <c r="AD1140" t="s">
        <v>2045</v>
      </c>
      <c r="AE1140" t="s">
        <v>2046</v>
      </c>
      <c r="AI1140" t="s">
        <v>1761</v>
      </c>
      <c r="AL1140" t="s">
        <v>3132</v>
      </c>
      <c r="AM1140">
        <v>6</v>
      </c>
      <c r="AN1140" t="s">
        <v>3133</v>
      </c>
      <c r="AO1140" t="s">
        <v>2852</v>
      </c>
      <c r="AP1140">
        <v>0</v>
      </c>
      <c r="AQ1140" s="388">
        <v>44469</v>
      </c>
      <c r="AS1140" t="s">
        <v>3186</v>
      </c>
      <c r="AT1140" s="388">
        <v>44471</v>
      </c>
      <c r="AU1140" t="s">
        <v>1756</v>
      </c>
      <c r="AV1140" t="s">
        <v>1756</v>
      </c>
      <c r="AZ1140" t="s">
        <v>1756</v>
      </c>
      <c r="BA1140" t="s">
        <v>1767</v>
      </c>
      <c r="BB1140" t="s">
        <v>3821</v>
      </c>
      <c r="BC1140" t="s">
        <v>3822</v>
      </c>
      <c r="BD1140" t="s">
        <v>826</v>
      </c>
      <c r="BE1140" t="s">
        <v>1756</v>
      </c>
      <c r="BF1140" t="s">
        <v>826</v>
      </c>
    </row>
    <row r="1141" spans="1:58">
      <c r="A1141" t="s">
        <v>829</v>
      </c>
      <c r="B1141">
        <v>6</v>
      </c>
      <c r="C1141">
        <v>0</v>
      </c>
      <c r="D1141">
        <v>9994</v>
      </c>
      <c r="E1141" t="s">
        <v>3818</v>
      </c>
      <c r="F1141">
        <v>53510602</v>
      </c>
      <c r="G1141" t="s">
        <v>2041</v>
      </c>
      <c r="H1141">
        <v>0</v>
      </c>
      <c r="I1141" t="s">
        <v>518</v>
      </c>
      <c r="J1141">
        <v>95</v>
      </c>
      <c r="K1141">
        <v>12</v>
      </c>
      <c r="L1141" t="s">
        <v>1771</v>
      </c>
      <c r="M1141" t="s">
        <v>1756</v>
      </c>
      <c r="N1141" t="s">
        <v>1756</v>
      </c>
      <c r="O1141" t="s">
        <v>2059</v>
      </c>
      <c r="P1141" t="s">
        <v>1757</v>
      </c>
      <c r="Q1141" s="387">
        <v>1140</v>
      </c>
      <c r="R1141">
        <v>148.20000000000002</v>
      </c>
      <c r="S1141">
        <v>1288.1999999999998</v>
      </c>
      <c r="T1141" s="388">
        <v>44461</v>
      </c>
      <c r="U1141">
        <v>0</v>
      </c>
      <c r="V1141" t="s">
        <v>832</v>
      </c>
      <c r="W1141" s="388">
        <v>44477</v>
      </c>
      <c r="X1141">
        <v>164</v>
      </c>
      <c r="Y1141">
        <v>0</v>
      </c>
      <c r="Z1141">
        <v>0</v>
      </c>
      <c r="AA1141" t="s">
        <v>1758</v>
      </c>
      <c r="AB1141" t="s">
        <v>826</v>
      </c>
      <c r="AD1141" t="s">
        <v>2045</v>
      </c>
      <c r="AE1141" t="s">
        <v>2046</v>
      </c>
      <c r="AI1141" t="s">
        <v>1761</v>
      </c>
      <c r="AL1141" t="s">
        <v>3132</v>
      </c>
      <c r="AM1141">
        <v>6</v>
      </c>
      <c r="AN1141" t="s">
        <v>3133</v>
      </c>
      <c r="AO1141" t="s">
        <v>2852</v>
      </c>
      <c r="AP1141">
        <v>0</v>
      </c>
      <c r="AQ1141" s="388">
        <v>44469</v>
      </c>
      <c r="AS1141" t="s">
        <v>3186</v>
      </c>
      <c r="AT1141" s="388">
        <v>44471</v>
      </c>
      <c r="AU1141" t="s">
        <v>1756</v>
      </c>
      <c r="AV1141" t="s">
        <v>1756</v>
      </c>
      <c r="AZ1141" t="s">
        <v>1756</v>
      </c>
      <c r="BA1141" t="s">
        <v>1767</v>
      </c>
      <c r="BB1141" t="s">
        <v>3823</v>
      </c>
      <c r="BC1141" t="s">
        <v>3824</v>
      </c>
      <c r="BD1141" t="s">
        <v>826</v>
      </c>
      <c r="BE1141" t="s">
        <v>1756</v>
      </c>
      <c r="BF1141" t="s">
        <v>826</v>
      </c>
    </row>
    <row r="1142" spans="1:58">
      <c r="A1142" t="s">
        <v>829</v>
      </c>
      <c r="B1142">
        <v>6</v>
      </c>
      <c r="C1142">
        <v>0</v>
      </c>
      <c r="D1142">
        <v>9994</v>
      </c>
      <c r="E1142" t="s">
        <v>3818</v>
      </c>
      <c r="F1142">
        <v>53510602</v>
      </c>
      <c r="G1142" t="s">
        <v>2041</v>
      </c>
      <c r="H1142">
        <v>0</v>
      </c>
      <c r="I1142" t="s">
        <v>2062</v>
      </c>
      <c r="J1142">
        <v>138.05000000000001</v>
      </c>
      <c r="K1142">
        <v>22</v>
      </c>
      <c r="L1142" t="s">
        <v>2063</v>
      </c>
      <c r="M1142" t="s">
        <v>2064</v>
      </c>
      <c r="N1142" t="s">
        <v>1757</v>
      </c>
      <c r="O1142" t="s">
        <v>1756</v>
      </c>
      <c r="P1142" t="s">
        <v>1756</v>
      </c>
      <c r="Q1142" s="387">
        <v>3037.1</v>
      </c>
      <c r="R1142">
        <v>394.82299999999998</v>
      </c>
      <c r="S1142">
        <v>3431.9229999999998</v>
      </c>
      <c r="T1142" s="388">
        <v>44461</v>
      </c>
      <c r="U1142">
        <v>0</v>
      </c>
      <c r="V1142" t="s">
        <v>832</v>
      </c>
      <c r="W1142" s="388">
        <v>44477</v>
      </c>
      <c r="X1142">
        <v>164</v>
      </c>
      <c r="Y1142">
        <v>0</v>
      </c>
      <c r="Z1142">
        <v>0</v>
      </c>
      <c r="AA1142" t="s">
        <v>1758</v>
      </c>
      <c r="AB1142" t="s">
        <v>826</v>
      </c>
      <c r="AD1142" t="s">
        <v>2045</v>
      </c>
      <c r="AE1142" t="s">
        <v>2046</v>
      </c>
      <c r="AI1142" t="s">
        <v>1761</v>
      </c>
      <c r="AL1142" t="s">
        <v>3132</v>
      </c>
      <c r="AM1142">
        <v>6</v>
      </c>
      <c r="AN1142" t="s">
        <v>3133</v>
      </c>
      <c r="AO1142" t="s">
        <v>2852</v>
      </c>
      <c r="AP1142">
        <v>0</v>
      </c>
      <c r="AQ1142" s="388">
        <v>44469</v>
      </c>
      <c r="AS1142" t="s">
        <v>3186</v>
      </c>
      <c r="AT1142" s="388">
        <v>44471</v>
      </c>
      <c r="AU1142" t="s">
        <v>1756</v>
      </c>
      <c r="AV1142" t="s">
        <v>1756</v>
      </c>
      <c r="AZ1142" t="s">
        <v>1756</v>
      </c>
      <c r="BA1142" t="s">
        <v>1767</v>
      </c>
      <c r="BB1142" t="s">
        <v>3825</v>
      </c>
      <c r="BC1142" t="s">
        <v>3826</v>
      </c>
      <c r="BD1142" t="s">
        <v>826</v>
      </c>
      <c r="BE1142" t="s">
        <v>1756</v>
      </c>
      <c r="BF1142" t="s">
        <v>826</v>
      </c>
    </row>
    <row r="1143" spans="1:58">
      <c r="A1143" t="s">
        <v>829</v>
      </c>
      <c r="B1143">
        <v>6</v>
      </c>
      <c r="C1143">
        <v>0</v>
      </c>
      <c r="D1143">
        <v>9994</v>
      </c>
      <c r="E1143" t="s">
        <v>3818</v>
      </c>
      <c r="F1143">
        <v>53510602</v>
      </c>
      <c r="G1143" t="s">
        <v>2041</v>
      </c>
      <c r="H1143">
        <v>0</v>
      </c>
      <c r="I1143" t="s">
        <v>2073</v>
      </c>
      <c r="J1143">
        <v>243.75</v>
      </c>
      <c r="K1143">
        <v>4</v>
      </c>
      <c r="L1143" t="s">
        <v>1755</v>
      </c>
      <c r="M1143" t="s">
        <v>2074</v>
      </c>
      <c r="N1143" t="s">
        <v>1757</v>
      </c>
      <c r="O1143" t="s">
        <v>1756</v>
      </c>
      <c r="P1143" t="s">
        <v>1756</v>
      </c>
      <c r="Q1143" s="387">
        <v>975</v>
      </c>
      <c r="R1143">
        <v>126.75</v>
      </c>
      <c r="S1143">
        <v>1101.75</v>
      </c>
      <c r="T1143" s="388">
        <v>44461</v>
      </c>
      <c r="U1143">
        <v>0</v>
      </c>
      <c r="V1143" t="s">
        <v>832</v>
      </c>
      <c r="W1143" s="388">
        <v>44477</v>
      </c>
      <c r="X1143">
        <v>164</v>
      </c>
      <c r="Y1143">
        <v>0</v>
      </c>
      <c r="Z1143">
        <v>0</v>
      </c>
      <c r="AA1143" t="s">
        <v>1758</v>
      </c>
      <c r="AB1143" t="s">
        <v>826</v>
      </c>
      <c r="AD1143" t="s">
        <v>2045</v>
      </c>
      <c r="AE1143" t="s">
        <v>2046</v>
      </c>
      <c r="AI1143" t="s">
        <v>1761</v>
      </c>
      <c r="AL1143" t="s">
        <v>3132</v>
      </c>
      <c r="AM1143">
        <v>6</v>
      </c>
      <c r="AN1143" t="s">
        <v>3133</v>
      </c>
      <c r="AO1143" t="s">
        <v>2852</v>
      </c>
      <c r="AP1143">
        <v>0</v>
      </c>
      <c r="AQ1143" s="388">
        <v>44469</v>
      </c>
      <c r="AS1143" t="s">
        <v>3186</v>
      </c>
      <c r="AT1143" s="388">
        <v>44471</v>
      </c>
      <c r="AU1143" t="s">
        <v>1756</v>
      </c>
      <c r="AV1143" t="s">
        <v>1756</v>
      </c>
      <c r="AZ1143" t="s">
        <v>1756</v>
      </c>
      <c r="BA1143" t="s">
        <v>1767</v>
      </c>
      <c r="BB1143" t="s">
        <v>3827</v>
      </c>
      <c r="BC1143" t="s">
        <v>3828</v>
      </c>
      <c r="BD1143" t="s">
        <v>826</v>
      </c>
      <c r="BE1143" t="s">
        <v>1756</v>
      </c>
      <c r="BF1143" t="s">
        <v>826</v>
      </c>
    </row>
    <row r="1144" spans="1:58">
      <c r="A1144" t="s">
        <v>829</v>
      </c>
      <c r="B1144">
        <v>6</v>
      </c>
      <c r="C1144">
        <v>0</v>
      </c>
      <c r="D1144">
        <v>9994</v>
      </c>
      <c r="E1144" t="s">
        <v>3818</v>
      </c>
      <c r="F1144">
        <v>53510602</v>
      </c>
      <c r="G1144" t="s">
        <v>2041</v>
      </c>
      <c r="H1144">
        <v>0</v>
      </c>
      <c r="I1144" t="s">
        <v>2083</v>
      </c>
      <c r="J1144">
        <v>12.21</v>
      </c>
      <c r="K1144">
        <v>11</v>
      </c>
      <c r="L1144" t="s">
        <v>1771</v>
      </c>
      <c r="M1144" t="s">
        <v>2084</v>
      </c>
      <c r="N1144" t="s">
        <v>1757</v>
      </c>
      <c r="O1144" t="s">
        <v>1756</v>
      </c>
      <c r="P1144" t="s">
        <v>1756</v>
      </c>
      <c r="Q1144" s="387">
        <v>134.31</v>
      </c>
      <c r="R1144">
        <v>17.4603</v>
      </c>
      <c r="S1144">
        <v>151.77029999999999</v>
      </c>
      <c r="T1144" s="388">
        <v>44461</v>
      </c>
      <c r="U1144">
        <v>0</v>
      </c>
      <c r="V1144" t="s">
        <v>832</v>
      </c>
      <c r="W1144" s="388">
        <v>44477</v>
      </c>
      <c r="X1144">
        <v>164</v>
      </c>
      <c r="Y1144">
        <v>0</v>
      </c>
      <c r="Z1144">
        <v>0</v>
      </c>
      <c r="AA1144" t="s">
        <v>1758</v>
      </c>
      <c r="AB1144" t="s">
        <v>826</v>
      </c>
      <c r="AD1144" t="s">
        <v>2045</v>
      </c>
      <c r="AE1144" t="s">
        <v>2046</v>
      </c>
      <c r="AI1144" t="s">
        <v>1761</v>
      </c>
      <c r="AL1144" t="s">
        <v>3132</v>
      </c>
      <c r="AM1144">
        <v>6</v>
      </c>
      <c r="AN1144" t="s">
        <v>3133</v>
      </c>
      <c r="AO1144" t="s">
        <v>2852</v>
      </c>
      <c r="AP1144">
        <v>0</v>
      </c>
      <c r="AQ1144" s="388">
        <v>44469</v>
      </c>
      <c r="AS1144" t="s">
        <v>3186</v>
      </c>
      <c r="AT1144" s="388">
        <v>44471</v>
      </c>
      <c r="AU1144" t="s">
        <v>1756</v>
      </c>
      <c r="AV1144" t="s">
        <v>1756</v>
      </c>
      <c r="AZ1144" t="s">
        <v>1756</v>
      </c>
      <c r="BA1144" t="s">
        <v>1767</v>
      </c>
      <c r="BB1144" t="s">
        <v>3829</v>
      </c>
      <c r="BC1144" t="s">
        <v>3830</v>
      </c>
      <c r="BD1144" t="s">
        <v>826</v>
      </c>
      <c r="BE1144" t="s">
        <v>1756</v>
      </c>
      <c r="BF1144" t="s">
        <v>826</v>
      </c>
    </row>
    <row r="1145" spans="1:58">
      <c r="A1145" t="s">
        <v>829</v>
      </c>
      <c r="B1145">
        <v>6</v>
      </c>
      <c r="C1145">
        <v>0</v>
      </c>
      <c r="D1145">
        <v>9994</v>
      </c>
      <c r="E1145" t="s">
        <v>3818</v>
      </c>
      <c r="F1145">
        <v>53510602</v>
      </c>
      <c r="G1145" t="s">
        <v>2041</v>
      </c>
      <c r="H1145">
        <v>0</v>
      </c>
      <c r="I1145" t="s">
        <v>2083</v>
      </c>
      <c r="J1145">
        <v>12.21</v>
      </c>
      <c r="K1145">
        <v>11</v>
      </c>
      <c r="L1145" t="s">
        <v>1771</v>
      </c>
      <c r="M1145" t="s">
        <v>2084</v>
      </c>
      <c r="N1145" t="s">
        <v>1757</v>
      </c>
      <c r="O1145" t="s">
        <v>1756</v>
      </c>
      <c r="P1145" t="s">
        <v>1756</v>
      </c>
      <c r="Q1145" s="387">
        <v>134.31</v>
      </c>
      <c r="R1145">
        <v>17.4603</v>
      </c>
      <c r="S1145">
        <v>151.77029999999999</v>
      </c>
      <c r="T1145" s="388">
        <v>44461</v>
      </c>
      <c r="U1145">
        <v>0</v>
      </c>
      <c r="V1145" t="s">
        <v>832</v>
      </c>
      <c r="W1145" s="388">
        <v>44477</v>
      </c>
      <c r="X1145">
        <v>164</v>
      </c>
      <c r="Y1145">
        <v>0</v>
      </c>
      <c r="Z1145">
        <v>0</v>
      </c>
      <c r="AA1145" t="s">
        <v>1758</v>
      </c>
      <c r="AB1145" t="s">
        <v>826</v>
      </c>
      <c r="AD1145" t="s">
        <v>2045</v>
      </c>
      <c r="AE1145" t="s">
        <v>2046</v>
      </c>
      <c r="AI1145" t="s">
        <v>1761</v>
      </c>
      <c r="AL1145" t="s">
        <v>3132</v>
      </c>
      <c r="AM1145">
        <v>6</v>
      </c>
      <c r="AN1145" t="s">
        <v>3133</v>
      </c>
      <c r="AO1145" t="s">
        <v>2852</v>
      </c>
      <c r="AP1145">
        <v>0</v>
      </c>
      <c r="AQ1145" s="388">
        <v>44469</v>
      </c>
      <c r="AS1145" t="s">
        <v>3186</v>
      </c>
      <c r="AT1145" s="388">
        <v>44471</v>
      </c>
      <c r="AU1145" t="s">
        <v>1756</v>
      </c>
      <c r="AV1145" t="s">
        <v>1756</v>
      </c>
      <c r="AZ1145" t="s">
        <v>1756</v>
      </c>
      <c r="BA1145" t="s">
        <v>1767</v>
      </c>
      <c r="BB1145" t="s">
        <v>3829</v>
      </c>
      <c r="BC1145" t="s">
        <v>3830</v>
      </c>
      <c r="BD1145" t="s">
        <v>826</v>
      </c>
      <c r="BE1145" t="s">
        <v>1756</v>
      </c>
      <c r="BF1145" t="s">
        <v>826</v>
      </c>
    </row>
    <row r="1146" spans="1:58">
      <c r="A1146" t="s">
        <v>829</v>
      </c>
      <c r="B1146">
        <v>6</v>
      </c>
      <c r="C1146">
        <v>0</v>
      </c>
      <c r="D1146">
        <v>9994</v>
      </c>
      <c r="E1146" t="s">
        <v>3818</v>
      </c>
      <c r="F1146">
        <v>53510602</v>
      </c>
      <c r="G1146" t="s">
        <v>2041</v>
      </c>
      <c r="H1146">
        <v>0</v>
      </c>
      <c r="I1146" t="s">
        <v>2089</v>
      </c>
      <c r="J1146">
        <v>146.96</v>
      </c>
      <c r="K1146">
        <v>11</v>
      </c>
      <c r="L1146" t="s">
        <v>2063</v>
      </c>
      <c r="M1146" t="s">
        <v>2090</v>
      </c>
      <c r="N1146" t="s">
        <v>1757</v>
      </c>
      <c r="O1146" t="s">
        <v>1756</v>
      </c>
      <c r="P1146" t="s">
        <v>1756</v>
      </c>
      <c r="Q1146" s="387">
        <v>1616.56</v>
      </c>
      <c r="R1146">
        <v>210.15280000000001</v>
      </c>
      <c r="S1146">
        <v>1826.7127999999998</v>
      </c>
      <c r="T1146" s="388">
        <v>44461</v>
      </c>
      <c r="U1146">
        <v>0</v>
      </c>
      <c r="V1146" t="s">
        <v>832</v>
      </c>
      <c r="W1146" s="388">
        <v>44477</v>
      </c>
      <c r="X1146">
        <v>164</v>
      </c>
      <c r="Y1146">
        <v>0</v>
      </c>
      <c r="Z1146">
        <v>0</v>
      </c>
      <c r="AA1146" t="s">
        <v>1758</v>
      </c>
      <c r="AB1146" t="s">
        <v>826</v>
      </c>
      <c r="AD1146" t="s">
        <v>2045</v>
      </c>
      <c r="AE1146" t="s">
        <v>2046</v>
      </c>
      <c r="AI1146" t="s">
        <v>1761</v>
      </c>
      <c r="AL1146" t="s">
        <v>3132</v>
      </c>
      <c r="AM1146">
        <v>6</v>
      </c>
      <c r="AN1146" t="s">
        <v>3133</v>
      </c>
      <c r="AO1146" t="s">
        <v>2852</v>
      </c>
      <c r="AP1146">
        <v>0</v>
      </c>
      <c r="AQ1146" s="388">
        <v>44469</v>
      </c>
      <c r="AS1146" t="s">
        <v>3186</v>
      </c>
      <c r="AT1146" s="388">
        <v>44471</v>
      </c>
      <c r="AU1146" t="s">
        <v>1756</v>
      </c>
      <c r="AV1146" t="s">
        <v>1756</v>
      </c>
      <c r="AZ1146" t="s">
        <v>1756</v>
      </c>
      <c r="BA1146" t="s">
        <v>1767</v>
      </c>
      <c r="BB1146" t="s">
        <v>3831</v>
      </c>
      <c r="BC1146" t="s">
        <v>3832</v>
      </c>
      <c r="BD1146" t="s">
        <v>826</v>
      </c>
      <c r="BE1146" t="s">
        <v>1756</v>
      </c>
      <c r="BF1146" t="s">
        <v>826</v>
      </c>
    </row>
    <row r="1147" spans="1:58">
      <c r="A1147" t="s">
        <v>829</v>
      </c>
      <c r="B1147">
        <v>6</v>
      </c>
      <c r="C1147">
        <v>0</v>
      </c>
      <c r="D1147">
        <v>9994</v>
      </c>
      <c r="E1147" t="s">
        <v>3818</v>
      </c>
      <c r="F1147">
        <v>53510602</v>
      </c>
      <c r="G1147" t="s">
        <v>2041</v>
      </c>
      <c r="H1147">
        <v>0</v>
      </c>
      <c r="I1147" t="s">
        <v>2095</v>
      </c>
      <c r="J1147">
        <v>138.44999999999999</v>
      </c>
      <c r="K1147">
        <v>11</v>
      </c>
      <c r="L1147" t="s">
        <v>2063</v>
      </c>
      <c r="M1147" t="s">
        <v>2096</v>
      </c>
      <c r="N1147" t="s">
        <v>1757</v>
      </c>
      <c r="O1147" t="s">
        <v>1756</v>
      </c>
      <c r="P1147" t="s">
        <v>1756</v>
      </c>
      <c r="Q1147" s="387">
        <v>1522.95</v>
      </c>
      <c r="R1147">
        <v>197.98350000000002</v>
      </c>
      <c r="S1147">
        <v>1720.9334999999999</v>
      </c>
      <c r="T1147" s="388">
        <v>44461</v>
      </c>
      <c r="U1147">
        <v>0</v>
      </c>
      <c r="V1147" t="s">
        <v>832</v>
      </c>
      <c r="W1147" s="388">
        <v>44477</v>
      </c>
      <c r="X1147">
        <v>164</v>
      </c>
      <c r="Y1147">
        <v>0</v>
      </c>
      <c r="Z1147">
        <v>0</v>
      </c>
      <c r="AA1147" t="s">
        <v>1758</v>
      </c>
      <c r="AB1147" t="s">
        <v>826</v>
      </c>
      <c r="AD1147" t="s">
        <v>2045</v>
      </c>
      <c r="AE1147" t="s">
        <v>2046</v>
      </c>
      <c r="AI1147" t="s">
        <v>1761</v>
      </c>
      <c r="AL1147" t="s">
        <v>3132</v>
      </c>
      <c r="AM1147">
        <v>6</v>
      </c>
      <c r="AN1147" t="s">
        <v>3133</v>
      </c>
      <c r="AO1147" t="s">
        <v>2852</v>
      </c>
      <c r="AP1147">
        <v>0</v>
      </c>
      <c r="AQ1147" s="388">
        <v>44469</v>
      </c>
      <c r="AS1147" t="s">
        <v>3186</v>
      </c>
      <c r="AT1147" s="388">
        <v>44471</v>
      </c>
      <c r="AU1147" t="s">
        <v>1756</v>
      </c>
      <c r="AV1147" t="s">
        <v>1756</v>
      </c>
      <c r="AZ1147" t="s">
        <v>1756</v>
      </c>
      <c r="BA1147" t="s">
        <v>1767</v>
      </c>
      <c r="BB1147" t="s">
        <v>3833</v>
      </c>
      <c r="BC1147" t="s">
        <v>3834</v>
      </c>
      <c r="BD1147" t="s">
        <v>826</v>
      </c>
      <c r="BE1147" t="s">
        <v>1756</v>
      </c>
      <c r="BF1147" t="s">
        <v>826</v>
      </c>
    </row>
    <row r="1148" spans="1:58">
      <c r="A1148" t="s">
        <v>829</v>
      </c>
      <c r="B1148">
        <v>6</v>
      </c>
      <c r="C1148">
        <v>0</v>
      </c>
      <c r="D1148">
        <v>9994</v>
      </c>
      <c r="E1148" t="s">
        <v>3818</v>
      </c>
      <c r="F1148">
        <v>53510602</v>
      </c>
      <c r="G1148" t="s">
        <v>2041</v>
      </c>
      <c r="H1148">
        <v>0</v>
      </c>
      <c r="I1148" t="s">
        <v>2247</v>
      </c>
      <c r="J1148">
        <v>131.47999999999999</v>
      </c>
      <c r="K1148">
        <v>11</v>
      </c>
      <c r="L1148" t="s">
        <v>2063</v>
      </c>
      <c r="M1148" t="s">
        <v>2248</v>
      </c>
      <c r="N1148" t="s">
        <v>1757</v>
      </c>
      <c r="O1148" t="s">
        <v>1756</v>
      </c>
      <c r="P1148" t="s">
        <v>1756</v>
      </c>
      <c r="Q1148" s="387">
        <v>1446.28</v>
      </c>
      <c r="R1148">
        <v>188.0164</v>
      </c>
      <c r="S1148">
        <v>1634.2963999999997</v>
      </c>
      <c r="T1148" s="388">
        <v>44461</v>
      </c>
      <c r="U1148">
        <v>0</v>
      </c>
      <c r="V1148" t="s">
        <v>832</v>
      </c>
      <c r="W1148" s="388">
        <v>44477</v>
      </c>
      <c r="X1148">
        <v>164</v>
      </c>
      <c r="Y1148">
        <v>0</v>
      </c>
      <c r="Z1148">
        <v>0</v>
      </c>
      <c r="AA1148" t="s">
        <v>1758</v>
      </c>
      <c r="AB1148" t="s">
        <v>826</v>
      </c>
      <c r="AD1148" t="s">
        <v>2045</v>
      </c>
      <c r="AE1148" t="s">
        <v>2046</v>
      </c>
      <c r="AI1148" t="s">
        <v>1761</v>
      </c>
      <c r="AL1148" t="s">
        <v>3132</v>
      </c>
      <c r="AM1148">
        <v>6</v>
      </c>
      <c r="AN1148" t="s">
        <v>3133</v>
      </c>
      <c r="AO1148" t="s">
        <v>2852</v>
      </c>
      <c r="AP1148">
        <v>0</v>
      </c>
      <c r="AQ1148" s="388">
        <v>44469</v>
      </c>
      <c r="AS1148" t="s">
        <v>3186</v>
      </c>
      <c r="AT1148" s="388">
        <v>44471</v>
      </c>
      <c r="AU1148" t="s">
        <v>1756</v>
      </c>
      <c r="AV1148" t="s">
        <v>1756</v>
      </c>
      <c r="AZ1148" t="s">
        <v>1756</v>
      </c>
      <c r="BA1148" t="s">
        <v>1767</v>
      </c>
      <c r="BB1148" t="s">
        <v>3835</v>
      </c>
      <c r="BC1148" t="s">
        <v>3836</v>
      </c>
      <c r="BD1148" t="s">
        <v>826</v>
      </c>
      <c r="BE1148" t="s">
        <v>1756</v>
      </c>
      <c r="BF1148" t="s">
        <v>826</v>
      </c>
    </row>
    <row r="1149" spans="1:58">
      <c r="A1149" t="s">
        <v>829</v>
      </c>
      <c r="B1149">
        <v>6</v>
      </c>
      <c r="C1149">
        <v>0</v>
      </c>
      <c r="D1149">
        <v>9993</v>
      </c>
      <c r="E1149" t="s">
        <v>3837</v>
      </c>
      <c r="F1149">
        <v>53510602</v>
      </c>
      <c r="G1149" t="s">
        <v>2041</v>
      </c>
      <c r="H1149">
        <v>0</v>
      </c>
      <c r="I1149" t="s">
        <v>2052</v>
      </c>
      <c r="J1149">
        <v>75</v>
      </c>
      <c r="K1149">
        <v>24</v>
      </c>
      <c r="L1149" t="s">
        <v>1771</v>
      </c>
      <c r="M1149" t="s">
        <v>1756</v>
      </c>
      <c r="N1149" t="s">
        <v>1756</v>
      </c>
      <c r="O1149" t="s">
        <v>2053</v>
      </c>
      <c r="P1149" t="s">
        <v>1757</v>
      </c>
      <c r="Q1149" s="387">
        <v>1800</v>
      </c>
      <c r="R1149">
        <v>234</v>
      </c>
      <c r="S1149">
        <v>2033.9999999999998</v>
      </c>
      <c r="T1149" s="388">
        <v>44461</v>
      </c>
      <c r="U1149">
        <v>0</v>
      </c>
      <c r="V1149" t="s">
        <v>832</v>
      </c>
      <c r="W1149" s="388">
        <v>44477</v>
      </c>
      <c r="X1149">
        <v>164</v>
      </c>
      <c r="Y1149">
        <v>0</v>
      </c>
      <c r="Z1149">
        <v>0</v>
      </c>
      <c r="AA1149" t="s">
        <v>1758</v>
      </c>
      <c r="AB1149" t="s">
        <v>826</v>
      </c>
      <c r="AD1149" t="s">
        <v>2045</v>
      </c>
      <c r="AE1149" t="s">
        <v>2046</v>
      </c>
      <c r="AI1149" t="s">
        <v>1761</v>
      </c>
      <c r="AL1149" t="s">
        <v>3165</v>
      </c>
      <c r="AM1149">
        <v>6</v>
      </c>
      <c r="AN1149" t="s">
        <v>3166</v>
      </c>
      <c r="AO1149" t="s">
        <v>2875</v>
      </c>
      <c r="AP1149">
        <v>0</v>
      </c>
      <c r="AQ1149" s="388">
        <v>44468</v>
      </c>
      <c r="AS1149" t="s">
        <v>3186</v>
      </c>
      <c r="AT1149" s="388">
        <v>44471</v>
      </c>
      <c r="AU1149" t="s">
        <v>1756</v>
      </c>
      <c r="AV1149" t="s">
        <v>1756</v>
      </c>
      <c r="AZ1149" t="s">
        <v>1756</v>
      </c>
      <c r="BA1149" t="s">
        <v>1767</v>
      </c>
      <c r="BB1149" t="s">
        <v>3838</v>
      </c>
      <c r="BC1149" t="s">
        <v>3839</v>
      </c>
      <c r="BD1149" t="s">
        <v>826</v>
      </c>
      <c r="BE1149" t="s">
        <v>1756</v>
      </c>
      <c r="BF1149" t="s">
        <v>826</v>
      </c>
    </row>
    <row r="1150" spans="1:58">
      <c r="A1150" t="s">
        <v>829</v>
      </c>
      <c r="B1150">
        <v>6</v>
      </c>
      <c r="C1150">
        <v>0</v>
      </c>
      <c r="D1150">
        <v>9993</v>
      </c>
      <c r="E1150" t="s">
        <v>3837</v>
      </c>
      <c r="F1150">
        <v>53510602</v>
      </c>
      <c r="G1150" t="s">
        <v>2041</v>
      </c>
      <c r="H1150">
        <v>0</v>
      </c>
      <c r="I1150" t="s">
        <v>2052</v>
      </c>
      <c r="J1150">
        <v>75</v>
      </c>
      <c r="K1150">
        <v>36</v>
      </c>
      <c r="L1150" t="s">
        <v>1771</v>
      </c>
      <c r="M1150" t="s">
        <v>1756</v>
      </c>
      <c r="N1150" t="s">
        <v>1756</v>
      </c>
      <c r="O1150" t="s">
        <v>2053</v>
      </c>
      <c r="P1150" t="s">
        <v>1757</v>
      </c>
      <c r="Q1150" s="387">
        <v>2700</v>
      </c>
      <c r="R1150">
        <v>351</v>
      </c>
      <c r="S1150">
        <v>3050.9999999999995</v>
      </c>
      <c r="T1150" s="388">
        <v>44461</v>
      </c>
      <c r="U1150">
        <v>0</v>
      </c>
      <c r="V1150" t="s">
        <v>832</v>
      </c>
      <c r="W1150" s="388">
        <v>44477</v>
      </c>
      <c r="X1150">
        <v>164</v>
      </c>
      <c r="Y1150">
        <v>0</v>
      </c>
      <c r="Z1150">
        <v>0</v>
      </c>
      <c r="AA1150" t="s">
        <v>1758</v>
      </c>
      <c r="AB1150" t="s">
        <v>826</v>
      </c>
      <c r="AD1150" t="s">
        <v>2045</v>
      </c>
      <c r="AE1150" t="s">
        <v>2046</v>
      </c>
      <c r="AI1150" t="s">
        <v>1761</v>
      </c>
      <c r="AL1150" t="s">
        <v>3165</v>
      </c>
      <c r="AM1150">
        <v>6</v>
      </c>
      <c r="AN1150" t="s">
        <v>3166</v>
      </c>
      <c r="AO1150" t="s">
        <v>2875</v>
      </c>
      <c r="AP1150">
        <v>0</v>
      </c>
      <c r="AQ1150" s="388">
        <v>44468</v>
      </c>
      <c r="AS1150" t="s">
        <v>3186</v>
      </c>
      <c r="AT1150" s="388">
        <v>44471</v>
      </c>
      <c r="AU1150" t="s">
        <v>1756</v>
      </c>
      <c r="AV1150" t="s">
        <v>1756</v>
      </c>
      <c r="AZ1150" t="s">
        <v>1756</v>
      </c>
      <c r="BA1150" t="s">
        <v>1767</v>
      </c>
      <c r="BB1150" t="s">
        <v>3840</v>
      </c>
      <c r="BC1150" t="s">
        <v>3841</v>
      </c>
      <c r="BD1150" t="s">
        <v>826</v>
      </c>
      <c r="BE1150" t="s">
        <v>1756</v>
      </c>
      <c r="BF1150" t="s">
        <v>826</v>
      </c>
    </row>
    <row r="1151" spans="1:58">
      <c r="A1151" t="s">
        <v>829</v>
      </c>
      <c r="B1151">
        <v>6</v>
      </c>
      <c r="C1151">
        <v>0</v>
      </c>
      <c r="D1151">
        <v>9993</v>
      </c>
      <c r="E1151" t="s">
        <v>3837</v>
      </c>
      <c r="F1151">
        <v>53510602</v>
      </c>
      <c r="G1151" t="s">
        <v>2041</v>
      </c>
      <c r="H1151">
        <v>0</v>
      </c>
      <c r="I1151" t="s">
        <v>2056</v>
      </c>
      <c r="J1151">
        <v>210</v>
      </c>
      <c r="K1151">
        <v>6</v>
      </c>
      <c r="L1151" t="s">
        <v>1755</v>
      </c>
      <c r="M1151" t="s">
        <v>1756</v>
      </c>
      <c r="N1151" t="s">
        <v>1756</v>
      </c>
      <c r="P1151" t="s">
        <v>1757</v>
      </c>
      <c r="Q1151" s="387">
        <v>1260</v>
      </c>
      <c r="R1151">
        <v>163.80000000000001</v>
      </c>
      <c r="S1151">
        <v>1423.8</v>
      </c>
      <c r="T1151" s="388">
        <v>44461</v>
      </c>
      <c r="U1151">
        <v>0</v>
      </c>
      <c r="V1151" t="s">
        <v>832</v>
      </c>
      <c r="W1151" s="388">
        <v>44477</v>
      </c>
      <c r="X1151">
        <v>164</v>
      </c>
      <c r="Y1151">
        <v>0</v>
      </c>
      <c r="Z1151">
        <v>0</v>
      </c>
      <c r="AA1151" t="s">
        <v>1758</v>
      </c>
      <c r="AB1151" t="s">
        <v>826</v>
      </c>
      <c r="AD1151" t="s">
        <v>2045</v>
      </c>
      <c r="AE1151" t="s">
        <v>2046</v>
      </c>
      <c r="AI1151" t="s">
        <v>1761</v>
      </c>
      <c r="AL1151" t="s">
        <v>3165</v>
      </c>
      <c r="AM1151">
        <v>6</v>
      </c>
      <c r="AN1151" t="s">
        <v>3166</v>
      </c>
      <c r="AO1151" t="s">
        <v>2875</v>
      </c>
      <c r="AP1151">
        <v>0</v>
      </c>
      <c r="AQ1151" s="388">
        <v>44468</v>
      </c>
      <c r="AS1151" t="s">
        <v>3186</v>
      </c>
      <c r="AT1151" s="388">
        <v>44471</v>
      </c>
      <c r="AU1151" t="s">
        <v>1756</v>
      </c>
      <c r="AV1151" t="s">
        <v>1756</v>
      </c>
      <c r="AZ1151" t="s">
        <v>1756</v>
      </c>
      <c r="BA1151" t="s">
        <v>1767</v>
      </c>
      <c r="BB1151" t="s">
        <v>3842</v>
      </c>
      <c r="BC1151" t="s">
        <v>3843</v>
      </c>
      <c r="BD1151" t="s">
        <v>826</v>
      </c>
      <c r="BE1151" t="s">
        <v>1756</v>
      </c>
      <c r="BF1151" t="s">
        <v>826</v>
      </c>
    </row>
    <row r="1152" spans="1:58">
      <c r="A1152" t="s">
        <v>829</v>
      </c>
      <c r="B1152">
        <v>6</v>
      </c>
      <c r="C1152">
        <v>0</v>
      </c>
      <c r="D1152">
        <v>9993</v>
      </c>
      <c r="E1152" t="s">
        <v>3837</v>
      </c>
      <c r="F1152">
        <v>53510602</v>
      </c>
      <c r="G1152" t="s">
        <v>2041</v>
      </c>
      <c r="H1152">
        <v>0</v>
      </c>
      <c r="I1152" t="s">
        <v>2062</v>
      </c>
      <c r="J1152">
        <v>138.05000000000001</v>
      </c>
      <c r="K1152">
        <v>19</v>
      </c>
      <c r="L1152" t="s">
        <v>2063</v>
      </c>
      <c r="M1152" t="s">
        <v>2064</v>
      </c>
      <c r="N1152" t="s">
        <v>1757</v>
      </c>
      <c r="O1152" t="s">
        <v>1756</v>
      </c>
      <c r="P1152" t="s">
        <v>1756</v>
      </c>
      <c r="Q1152" s="387">
        <v>2622.95</v>
      </c>
      <c r="R1152">
        <v>340.98349999999999</v>
      </c>
      <c r="S1152">
        <v>2963.9334999999996</v>
      </c>
      <c r="T1152" s="388">
        <v>44461</v>
      </c>
      <c r="U1152">
        <v>0</v>
      </c>
      <c r="V1152" t="s">
        <v>832</v>
      </c>
      <c r="W1152" s="388">
        <v>44477</v>
      </c>
      <c r="X1152">
        <v>164</v>
      </c>
      <c r="Y1152">
        <v>0</v>
      </c>
      <c r="Z1152">
        <v>0</v>
      </c>
      <c r="AA1152" t="s">
        <v>1758</v>
      </c>
      <c r="AB1152" t="s">
        <v>826</v>
      </c>
      <c r="AD1152" t="s">
        <v>2045</v>
      </c>
      <c r="AE1152" t="s">
        <v>2046</v>
      </c>
      <c r="AI1152" t="s">
        <v>1761</v>
      </c>
      <c r="AL1152" t="s">
        <v>3165</v>
      </c>
      <c r="AM1152">
        <v>6</v>
      </c>
      <c r="AN1152" t="s">
        <v>3166</v>
      </c>
      <c r="AO1152" t="s">
        <v>2875</v>
      </c>
      <c r="AP1152">
        <v>0</v>
      </c>
      <c r="AQ1152" s="388">
        <v>44468</v>
      </c>
      <c r="AS1152" t="s">
        <v>3186</v>
      </c>
      <c r="AT1152" s="388">
        <v>44471</v>
      </c>
      <c r="AU1152" t="s">
        <v>1756</v>
      </c>
      <c r="AV1152" t="s">
        <v>1756</v>
      </c>
      <c r="AZ1152" t="s">
        <v>1756</v>
      </c>
      <c r="BA1152" t="s">
        <v>1767</v>
      </c>
      <c r="BB1152" t="s">
        <v>3844</v>
      </c>
      <c r="BC1152" t="s">
        <v>3845</v>
      </c>
      <c r="BD1152" t="s">
        <v>826</v>
      </c>
      <c r="BE1152" t="s">
        <v>1756</v>
      </c>
      <c r="BF1152" t="s">
        <v>826</v>
      </c>
    </row>
    <row r="1153" spans="1:58">
      <c r="A1153" t="s">
        <v>829</v>
      </c>
      <c r="B1153">
        <v>6</v>
      </c>
      <c r="C1153">
        <v>0</v>
      </c>
      <c r="D1153">
        <v>9993</v>
      </c>
      <c r="E1153" t="s">
        <v>3837</v>
      </c>
      <c r="F1153">
        <v>53510602</v>
      </c>
      <c r="G1153" t="s">
        <v>2041</v>
      </c>
      <c r="H1153">
        <v>0</v>
      </c>
      <c r="I1153" t="s">
        <v>2073</v>
      </c>
      <c r="J1153">
        <v>243.75</v>
      </c>
      <c r="K1153">
        <v>2</v>
      </c>
      <c r="L1153" t="s">
        <v>1755</v>
      </c>
      <c r="M1153" t="s">
        <v>2074</v>
      </c>
      <c r="N1153" t="s">
        <v>1757</v>
      </c>
      <c r="O1153" t="s">
        <v>1756</v>
      </c>
      <c r="P1153" t="s">
        <v>1756</v>
      </c>
      <c r="Q1153" s="387">
        <v>487.5</v>
      </c>
      <c r="R1153">
        <v>63.375</v>
      </c>
      <c r="S1153">
        <v>550.875</v>
      </c>
      <c r="T1153" s="388">
        <v>44461</v>
      </c>
      <c r="U1153">
        <v>0</v>
      </c>
      <c r="V1153" t="s">
        <v>832</v>
      </c>
      <c r="W1153" s="388">
        <v>44477</v>
      </c>
      <c r="X1153">
        <v>164</v>
      </c>
      <c r="Y1153">
        <v>0</v>
      </c>
      <c r="Z1153">
        <v>0</v>
      </c>
      <c r="AA1153" t="s">
        <v>1758</v>
      </c>
      <c r="AB1153" t="s">
        <v>826</v>
      </c>
      <c r="AD1153" t="s">
        <v>2045</v>
      </c>
      <c r="AE1153" t="s">
        <v>2046</v>
      </c>
      <c r="AI1153" t="s">
        <v>1761</v>
      </c>
      <c r="AL1153" t="s">
        <v>3165</v>
      </c>
      <c r="AM1153">
        <v>6</v>
      </c>
      <c r="AN1153" t="s">
        <v>3166</v>
      </c>
      <c r="AO1153" t="s">
        <v>2875</v>
      </c>
      <c r="AP1153">
        <v>0</v>
      </c>
      <c r="AQ1153" s="388">
        <v>44468</v>
      </c>
      <c r="AS1153" t="s">
        <v>3186</v>
      </c>
      <c r="AT1153" s="388">
        <v>44471</v>
      </c>
      <c r="AU1153" t="s">
        <v>1756</v>
      </c>
      <c r="AV1153" t="s">
        <v>1756</v>
      </c>
      <c r="AZ1153" t="s">
        <v>1756</v>
      </c>
      <c r="BA1153" t="s">
        <v>1767</v>
      </c>
      <c r="BB1153" t="s">
        <v>3846</v>
      </c>
      <c r="BC1153" t="s">
        <v>3847</v>
      </c>
      <c r="BD1153" t="s">
        <v>826</v>
      </c>
      <c r="BE1153" t="s">
        <v>1756</v>
      </c>
      <c r="BF1153" t="s">
        <v>826</v>
      </c>
    </row>
    <row r="1154" spans="1:58">
      <c r="A1154" t="s">
        <v>829</v>
      </c>
      <c r="B1154">
        <v>6</v>
      </c>
      <c r="C1154">
        <v>0</v>
      </c>
      <c r="D1154">
        <v>9993</v>
      </c>
      <c r="E1154" t="s">
        <v>3837</v>
      </c>
      <c r="F1154">
        <v>53510602</v>
      </c>
      <c r="G1154" t="s">
        <v>2041</v>
      </c>
      <c r="H1154">
        <v>0</v>
      </c>
      <c r="I1154" t="s">
        <v>2083</v>
      </c>
      <c r="J1154">
        <v>12.21</v>
      </c>
      <c r="K1154">
        <v>6</v>
      </c>
      <c r="L1154" t="s">
        <v>1771</v>
      </c>
      <c r="M1154" t="s">
        <v>2084</v>
      </c>
      <c r="N1154" t="s">
        <v>1757</v>
      </c>
      <c r="O1154" t="s">
        <v>1756</v>
      </c>
      <c r="P1154" t="s">
        <v>1756</v>
      </c>
      <c r="Q1154" s="387">
        <v>73.260000000000005</v>
      </c>
      <c r="R1154">
        <v>9.5238000000000014</v>
      </c>
      <c r="S1154">
        <v>82.783799999999999</v>
      </c>
      <c r="T1154" s="388">
        <v>44461</v>
      </c>
      <c r="U1154">
        <v>0</v>
      </c>
      <c r="V1154" t="s">
        <v>832</v>
      </c>
      <c r="W1154" s="388">
        <v>44477</v>
      </c>
      <c r="X1154">
        <v>164</v>
      </c>
      <c r="Y1154">
        <v>0</v>
      </c>
      <c r="Z1154">
        <v>0</v>
      </c>
      <c r="AA1154" t="s">
        <v>1758</v>
      </c>
      <c r="AB1154" t="s">
        <v>826</v>
      </c>
      <c r="AD1154" t="s">
        <v>2045</v>
      </c>
      <c r="AE1154" t="s">
        <v>2046</v>
      </c>
      <c r="AI1154" t="s">
        <v>1761</v>
      </c>
      <c r="AL1154" t="s">
        <v>3165</v>
      </c>
      <c r="AM1154">
        <v>6</v>
      </c>
      <c r="AN1154" t="s">
        <v>3166</v>
      </c>
      <c r="AO1154" t="s">
        <v>2875</v>
      </c>
      <c r="AP1154">
        <v>0</v>
      </c>
      <c r="AQ1154" s="388">
        <v>44468</v>
      </c>
      <c r="AS1154" t="s">
        <v>3186</v>
      </c>
      <c r="AT1154" s="388">
        <v>44471</v>
      </c>
      <c r="AU1154" t="s">
        <v>1756</v>
      </c>
      <c r="AV1154" t="s">
        <v>1756</v>
      </c>
      <c r="AZ1154" t="s">
        <v>1756</v>
      </c>
      <c r="BA1154" t="s">
        <v>1767</v>
      </c>
      <c r="BB1154" t="s">
        <v>3848</v>
      </c>
      <c r="BC1154" t="s">
        <v>3849</v>
      </c>
      <c r="BD1154" t="s">
        <v>826</v>
      </c>
      <c r="BE1154" t="s">
        <v>1756</v>
      </c>
      <c r="BF1154" t="s">
        <v>826</v>
      </c>
    </row>
    <row r="1155" spans="1:58">
      <c r="A1155" t="s">
        <v>829</v>
      </c>
      <c r="B1155">
        <v>6</v>
      </c>
      <c r="C1155">
        <v>0</v>
      </c>
      <c r="D1155">
        <v>9993</v>
      </c>
      <c r="E1155" t="s">
        <v>3837</v>
      </c>
      <c r="F1155">
        <v>53510602</v>
      </c>
      <c r="G1155" t="s">
        <v>2041</v>
      </c>
      <c r="H1155">
        <v>0</v>
      </c>
      <c r="I1155" t="s">
        <v>2083</v>
      </c>
      <c r="J1155">
        <v>12.21</v>
      </c>
      <c r="K1155">
        <v>11</v>
      </c>
      <c r="L1155" t="s">
        <v>1771</v>
      </c>
      <c r="M1155" t="s">
        <v>2084</v>
      </c>
      <c r="N1155" t="s">
        <v>1757</v>
      </c>
      <c r="O1155" t="s">
        <v>1756</v>
      </c>
      <c r="P1155" t="s">
        <v>1756</v>
      </c>
      <c r="Q1155" s="387">
        <v>134.31</v>
      </c>
      <c r="R1155">
        <v>17.4603</v>
      </c>
      <c r="S1155">
        <v>151.77029999999999</v>
      </c>
      <c r="T1155" s="388">
        <v>44461</v>
      </c>
      <c r="U1155">
        <v>0</v>
      </c>
      <c r="V1155" t="s">
        <v>832</v>
      </c>
      <c r="W1155" s="388">
        <v>44477</v>
      </c>
      <c r="X1155">
        <v>164</v>
      </c>
      <c r="Y1155">
        <v>0</v>
      </c>
      <c r="Z1155">
        <v>0</v>
      </c>
      <c r="AA1155" t="s">
        <v>1758</v>
      </c>
      <c r="AB1155" t="s">
        <v>826</v>
      </c>
      <c r="AD1155" t="s">
        <v>2045</v>
      </c>
      <c r="AE1155" t="s">
        <v>2046</v>
      </c>
      <c r="AI1155" t="s">
        <v>1761</v>
      </c>
      <c r="AL1155" t="s">
        <v>3165</v>
      </c>
      <c r="AM1155">
        <v>6</v>
      </c>
      <c r="AN1155" t="s">
        <v>3166</v>
      </c>
      <c r="AO1155" t="s">
        <v>2875</v>
      </c>
      <c r="AP1155">
        <v>0</v>
      </c>
      <c r="AQ1155" s="388">
        <v>44468</v>
      </c>
      <c r="AS1155" t="s">
        <v>3186</v>
      </c>
      <c r="AT1155" s="388">
        <v>44471</v>
      </c>
      <c r="AU1155" t="s">
        <v>1756</v>
      </c>
      <c r="AV1155" t="s">
        <v>1756</v>
      </c>
      <c r="AZ1155" t="s">
        <v>1756</v>
      </c>
      <c r="BA1155" t="s">
        <v>1767</v>
      </c>
      <c r="BB1155" t="s">
        <v>3850</v>
      </c>
      <c r="BC1155" t="s">
        <v>3851</v>
      </c>
      <c r="BD1155" t="s">
        <v>826</v>
      </c>
      <c r="BE1155" t="s">
        <v>1756</v>
      </c>
      <c r="BF1155" t="s">
        <v>826</v>
      </c>
    </row>
    <row r="1156" spans="1:58">
      <c r="A1156" t="s">
        <v>829</v>
      </c>
      <c r="B1156">
        <v>6</v>
      </c>
      <c r="C1156">
        <v>0</v>
      </c>
      <c r="D1156">
        <v>9993</v>
      </c>
      <c r="E1156" t="s">
        <v>3837</v>
      </c>
      <c r="F1156">
        <v>53510602</v>
      </c>
      <c r="G1156" t="s">
        <v>2041</v>
      </c>
      <c r="H1156">
        <v>0</v>
      </c>
      <c r="I1156" t="s">
        <v>2089</v>
      </c>
      <c r="J1156">
        <v>146.96</v>
      </c>
      <c r="K1156">
        <v>6</v>
      </c>
      <c r="L1156" t="s">
        <v>2063</v>
      </c>
      <c r="M1156" t="s">
        <v>2090</v>
      </c>
      <c r="N1156" t="s">
        <v>1757</v>
      </c>
      <c r="O1156" t="s">
        <v>1756</v>
      </c>
      <c r="P1156" t="s">
        <v>1756</v>
      </c>
      <c r="Q1156" s="387">
        <v>881.76</v>
      </c>
      <c r="R1156">
        <v>114.6288</v>
      </c>
      <c r="S1156">
        <v>996.38879999999995</v>
      </c>
      <c r="T1156" s="388">
        <v>44461</v>
      </c>
      <c r="U1156">
        <v>0</v>
      </c>
      <c r="V1156" t="s">
        <v>832</v>
      </c>
      <c r="W1156" s="388">
        <v>44477</v>
      </c>
      <c r="X1156">
        <v>164</v>
      </c>
      <c r="Y1156">
        <v>0</v>
      </c>
      <c r="Z1156">
        <v>0</v>
      </c>
      <c r="AA1156" t="s">
        <v>1758</v>
      </c>
      <c r="AB1156" t="s">
        <v>826</v>
      </c>
      <c r="AD1156" t="s">
        <v>2045</v>
      </c>
      <c r="AE1156" t="s">
        <v>2046</v>
      </c>
      <c r="AI1156" t="s">
        <v>1761</v>
      </c>
      <c r="AL1156" t="s">
        <v>3165</v>
      </c>
      <c r="AM1156">
        <v>6</v>
      </c>
      <c r="AN1156" t="s">
        <v>3166</v>
      </c>
      <c r="AO1156" t="s">
        <v>2875</v>
      </c>
      <c r="AP1156">
        <v>0</v>
      </c>
      <c r="AQ1156" s="388">
        <v>44468</v>
      </c>
      <c r="AS1156" t="s">
        <v>3186</v>
      </c>
      <c r="AT1156" s="388">
        <v>44471</v>
      </c>
      <c r="AU1156" t="s">
        <v>1756</v>
      </c>
      <c r="AV1156" t="s">
        <v>1756</v>
      </c>
      <c r="AZ1156" t="s">
        <v>1756</v>
      </c>
      <c r="BA1156" t="s">
        <v>1767</v>
      </c>
      <c r="BB1156" t="s">
        <v>3852</v>
      </c>
      <c r="BC1156" t="s">
        <v>3853</v>
      </c>
      <c r="BD1156" t="s">
        <v>826</v>
      </c>
      <c r="BE1156" t="s">
        <v>1756</v>
      </c>
      <c r="BF1156" t="s">
        <v>826</v>
      </c>
    </row>
    <row r="1157" spans="1:58">
      <c r="A1157" t="s">
        <v>829</v>
      </c>
      <c r="B1157">
        <v>6</v>
      </c>
      <c r="C1157">
        <v>0</v>
      </c>
      <c r="D1157">
        <v>9993</v>
      </c>
      <c r="E1157" t="s">
        <v>3837</v>
      </c>
      <c r="F1157">
        <v>53510602</v>
      </c>
      <c r="G1157" t="s">
        <v>2041</v>
      </c>
      <c r="H1157">
        <v>0</v>
      </c>
      <c r="I1157" t="s">
        <v>2089</v>
      </c>
      <c r="J1157">
        <v>146.96</v>
      </c>
      <c r="K1157">
        <v>11</v>
      </c>
      <c r="L1157" t="s">
        <v>2063</v>
      </c>
      <c r="M1157" t="s">
        <v>2090</v>
      </c>
      <c r="N1157" t="s">
        <v>1757</v>
      </c>
      <c r="O1157" t="s">
        <v>1756</v>
      </c>
      <c r="P1157" t="s">
        <v>1756</v>
      </c>
      <c r="Q1157" s="387">
        <v>1616.56</v>
      </c>
      <c r="R1157">
        <v>210.15280000000001</v>
      </c>
      <c r="S1157">
        <v>1826.7127999999998</v>
      </c>
      <c r="T1157" s="388">
        <v>44461</v>
      </c>
      <c r="U1157">
        <v>0</v>
      </c>
      <c r="V1157" t="s">
        <v>832</v>
      </c>
      <c r="W1157" s="388">
        <v>44477</v>
      </c>
      <c r="X1157">
        <v>164</v>
      </c>
      <c r="Y1157">
        <v>0</v>
      </c>
      <c r="Z1157">
        <v>0</v>
      </c>
      <c r="AA1157" t="s">
        <v>1758</v>
      </c>
      <c r="AB1157" t="s">
        <v>826</v>
      </c>
      <c r="AD1157" t="s">
        <v>2045</v>
      </c>
      <c r="AE1157" t="s">
        <v>2046</v>
      </c>
      <c r="AI1157" t="s">
        <v>1761</v>
      </c>
      <c r="AL1157" t="s">
        <v>3165</v>
      </c>
      <c r="AM1157">
        <v>6</v>
      </c>
      <c r="AN1157" t="s">
        <v>3166</v>
      </c>
      <c r="AO1157" t="s">
        <v>2875</v>
      </c>
      <c r="AP1157">
        <v>0</v>
      </c>
      <c r="AQ1157" s="388">
        <v>44468</v>
      </c>
      <c r="AS1157" t="s">
        <v>3186</v>
      </c>
      <c r="AT1157" s="388">
        <v>44471</v>
      </c>
      <c r="AU1157" t="s">
        <v>1756</v>
      </c>
      <c r="AV1157" t="s">
        <v>1756</v>
      </c>
      <c r="AZ1157" t="s">
        <v>1756</v>
      </c>
      <c r="BA1157" t="s">
        <v>1767</v>
      </c>
      <c r="BB1157" t="s">
        <v>3854</v>
      </c>
      <c r="BC1157" t="s">
        <v>3855</v>
      </c>
      <c r="BD1157" t="s">
        <v>826</v>
      </c>
      <c r="BE1157" t="s">
        <v>1756</v>
      </c>
      <c r="BF1157" t="s">
        <v>826</v>
      </c>
    </row>
    <row r="1158" spans="1:58">
      <c r="A1158" t="s">
        <v>829</v>
      </c>
      <c r="B1158">
        <v>6</v>
      </c>
      <c r="C1158">
        <v>0</v>
      </c>
      <c r="D1158">
        <v>9993</v>
      </c>
      <c r="E1158" t="s">
        <v>3837</v>
      </c>
      <c r="F1158">
        <v>53510602</v>
      </c>
      <c r="G1158" t="s">
        <v>2041</v>
      </c>
      <c r="H1158">
        <v>0</v>
      </c>
      <c r="I1158" t="s">
        <v>2095</v>
      </c>
      <c r="J1158">
        <v>138.44999999999999</v>
      </c>
      <c r="K1158">
        <v>11</v>
      </c>
      <c r="L1158" t="s">
        <v>2063</v>
      </c>
      <c r="M1158" t="s">
        <v>2096</v>
      </c>
      <c r="N1158" t="s">
        <v>1757</v>
      </c>
      <c r="O1158" t="s">
        <v>1756</v>
      </c>
      <c r="P1158" t="s">
        <v>1756</v>
      </c>
      <c r="Q1158" s="387">
        <v>1522.95</v>
      </c>
      <c r="R1158">
        <v>197.98350000000002</v>
      </c>
      <c r="S1158">
        <v>1720.9334999999999</v>
      </c>
      <c r="T1158" s="388">
        <v>44461</v>
      </c>
      <c r="U1158">
        <v>0</v>
      </c>
      <c r="V1158" t="s">
        <v>832</v>
      </c>
      <c r="W1158" s="388">
        <v>44477</v>
      </c>
      <c r="X1158">
        <v>164</v>
      </c>
      <c r="Y1158">
        <v>0</v>
      </c>
      <c r="Z1158">
        <v>0</v>
      </c>
      <c r="AA1158" t="s">
        <v>1758</v>
      </c>
      <c r="AB1158" t="s">
        <v>826</v>
      </c>
      <c r="AD1158" t="s">
        <v>2045</v>
      </c>
      <c r="AE1158" t="s">
        <v>2046</v>
      </c>
      <c r="AI1158" t="s">
        <v>1761</v>
      </c>
      <c r="AL1158" t="s">
        <v>3165</v>
      </c>
      <c r="AM1158">
        <v>6</v>
      </c>
      <c r="AN1158" t="s">
        <v>3166</v>
      </c>
      <c r="AO1158" t="s">
        <v>2875</v>
      </c>
      <c r="AP1158">
        <v>0</v>
      </c>
      <c r="AQ1158" s="388">
        <v>44468</v>
      </c>
      <c r="AS1158" t="s">
        <v>3186</v>
      </c>
      <c r="AT1158" s="388">
        <v>44471</v>
      </c>
      <c r="AU1158" t="s">
        <v>1756</v>
      </c>
      <c r="AV1158" t="s">
        <v>1756</v>
      </c>
      <c r="AZ1158" t="s">
        <v>1756</v>
      </c>
      <c r="BA1158" t="s">
        <v>1767</v>
      </c>
      <c r="BB1158" t="s">
        <v>3856</v>
      </c>
      <c r="BC1158" t="s">
        <v>3857</v>
      </c>
      <c r="BD1158" t="s">
        <v>826</v>
      </c>
      <c r="BE1158" t="s">
        <v>1756</v>
      </c>
      <c r="BF1158" t="s">
        <v>826</v>
      </c>
    </row>
    <row r="1159" spans="1:58">
      <c r="A1159" t="s">
        <v>829</v>
      </c>
      <c r="B1159">
        <v>6</v>
      </c>
      <c r="C1159">
        <v>0</v>
      </c>
      <c r="D1159">
        <v>9993</v>
      </c>
      <c r="E1159" t="s">
        <v>3837</v>
      </c>
      <c r="F1159">
        <v>53510602</v>
      </c>
      <c r="G1159" t="s">
        <v>2041</v>
      </c>
      <c r="H1159">
        <v>0</v>
      </c>
      <c r="I1159" t="s">
        <v>2247</v>
      </c>
      <c r="J1159">
        <v>131.47999999999999</v>
      </c>
      <c r="K1159">
        <v>11</v>
      </c>
      <c r="L1159" t="s">
        <v>2063</v>
      </c>
      <c r="M1159" t="s">
        <v>2248</v>
      </c>
      <c r="N1159" t="s">
        <v>1757</v>
      </c>
      <c r="O1159" t="s">
        <v>1756</v>
      </c>
      <c r="P1159" t="s">
        <v>1756</v>
      </c>
      <c r="Q1159" s="387">
        <v>1446.28</v>
      </c>
      <c r="R1159">
        <v>188.0164</v>
      </c>
      <c r="S1159">
        <v>1634.2963999999997</v>
      </c>
      <c r="T1159" s="388">
        <v>44461</v>
      </c>
      <c r="U1159">
        <v>0</v>
      </c>
      <c r="V1159" t="s">
        <v>832</v>
      </c>
      <c r="W1159" s="388">
        <v>44477</v>
      </c>
      <c r="X1159">
        <v>164</v>
      </c>
      <c r="Y1159">
        <v>0</v>
      </c>
      <c r="Z1159">
        <v>0</v>
      </c>
      <c r="AA1159" t="s">
        <v>1758</v>
      </c>
      <c r="AB1159" t="s">
        <v>826</v>
      </c>
      <c r="AD1159" t="s">
        <v>2045</v>
      </c>
      <c r="AE1159" t="s">
        <v>2046</v>
      </c>
      <c r="AI1159" t="s">
        <v>1761</v>
      </c>
      <c r="AL1159" t="s">
        <v>3165</v>
      </c>
      <c r="AM1159">
        <v>6</v>
      </c>
      <c r="AN1159" t="s">
        <v>3166</v>
      </c>
      <c r="AO1159" t="s">
        <v>2875</v>
      </c>
      <c r="AP1159">
        <v>0</v>
      </c>
      <c r="AQ1159" s="388">
        <v>44468</v>
      </c>
      <c r="AS1159" t="s">
        <v>3186</v>
      </c>
      <c r="AT1159" s="388">
        <v>44471</v>
      </c>
      <c r="AU1159" t="s">
        <v>1756</v>
      </c>
      <c r="AV1159" t="s">
        <v>1756</v>
      </c>
      <c r="AZ1159" t="s">
        <v>1756</v>
      </c>
      <c r="BA1159" t="s">
        <v>1767</v>
      </c>
      <c r="BB1159" t="s">
        <v>3858</v>
      </c>
      <c r="BC1159" t="s">
        <v>3859</v>
      </c>
      <c r="BD1159" t="s">
        <v>826</v>
      </c>
      <c r="BE1159" t="s">
        <v>1756</v>
      </c>
      <c r="BF1159" t="s">
        <v>826</v>
      </c>
    </row>
    <row r="1160" spans="1:58">
      <c r="A1160" t="s">
        <v>829</v>
      </c>
      <c r="B1160">
        <v>6</v>
      </c>
      <c r="C1160">
        <v>0</v>
      </c>
      <c r="D1160">
        <v>10002</v>
      </c>
      <c r="E1160" t="s">
        <v>3860</v>
      </c>
      <c r="F1160">
        <v>53510602</v>
      </c>
      <c r="G1160" t="s">
        <v>2041</v>
      </c>
      <c r="H1160">
        <v>0</v>
      </c>
      <c r="I1160" t="s">
        <v>3152</v>
      </c>
      <c r="J1160">
        <v>18.45</v>
      </c>
      <c r="K1160">
        <v>10</v>
      </c>
      <c r="L1160" t="s">
        <v>1771</v>
      </c>
      <c r="M1160" t="s">
        <v>3153</v>
      </c>
      <c r="N1160" t="s">
        <v>1757</v>
      </c>
      <c r="O1160" t="s">
        <v>1756</v>
      </c>
      <c r="P1160" t="s">
        <v>1756</v>
      </c>
      <c r="Q1160" s="387">
        <v>184.5</v>
      </c>
      <c r="R1160">
        <v>23.984999999999999</v>
      </c>
      <c r="S1160">
        <v>208.48499999999999</v>
      </c>
      <c r="T1160" s="388">
        <v>44461</v>
      </c>
      <c r="U1160">
        <v>0</v>
      </c>
      <c r="V1160" t="s">
        <v>832</v>
      </c>
      <c r="W1160" s="388">
        <v>44477</v>
      </c>
      <c r="X1160">
        <v>164</v>
      </c>
      <c r="Y1160">
        <v>0</v>
      </c>
      <c r="Z1160">
        <v>0</v>
      </c>
      <c r="AA1160" t="s">
        <v>1758</v>
      </c>
      <c r="AB1160" t="s">
        <v>826</v>
      </c>
      <c r="AD1160" t="s">
        <v>2045</v>
      </c>
      <c r="AE1160" t="s">
        <v>2046</v>
      </c>
      <c r="AI1160" t="s">
        <v>1761</v>
      </c>
      <c r="AL1160" t="s">
        <v>3861</v>
      </c>
      <c r="AM1160">
        <v>6</v>
      </c>
      <c r="AN1160" t="s">
        <v>3133</v>
      </c>
      <c r="AO1160" t="s">
        <v>2852</v>
      </c>
      <c r="AP1160">
        <v>0</v>
      </c>
      <c r="AQ1160" s="388">
        <v>44469</v>
      </c>
      <c r="AS1160" t="s">
        <v>3186</v>
      </c>
      <c r="AT1160" s="388">
        <v>44471</v>
      </c>
      <c r="AU1160" t="s">
        <v>1756</v>
      </c>
      <c r="AV1160" t="s">
        <v>1756</v>
      </c>
      <c r="AZ1160" t="s">
        <v>1756</v>
      </c>
      <c r="BA1160" t="s">
        <v>1767</v>
      </c>
      <c r="BB1160" t="s">
        <v>3862</v>
      </c>
      <c r="BC1160" t="s">
        <v>3863</v>
      </c>
      <c r="BD1160" t="s">
        <v>826</v>
      </c>
      <c r="BE1160" t="s">
        <v>1756</v>
      </c>
      <c r="BF1160" t="s">
        <v>826</v>
      </c>
    </row>
    <row r="1161" spans="1:58">
      <c r="A1161" t="s">
        <v>829</v>
      </c>
      <c r="B1161">
        <v>6</v>
      </c>
      <c r="C1161">
        <v>0</v>
      </c>
      <c r="D1161">
        <v>10000</v>
      </c>
      <c r="E1161" t="s">
        <v>3864</v>
      </c>
      <c r="F1161">
        <v>53510602</v>
      </c>
      <c r="G1161" t="s">
        <v>2041</v>
      </c>
      <c r="H1161">
        <v>0</v>
      </c>
      <c r="I1161" t="s">
        <v>2052</v>
      </c>
      <c r="J1161">
        <v>75</v>
      </c>
      <c r="K1161">
        <v>55</v>
      </c>
      <c r="L1161" t="s">
        <v>1771</v>
      </c>
      <c r="M1161" t="s">
        <v>1756</v>
      </c>
      <c r="N1161" t="s">
        <v>1756</v>
      </c>
      <c r="O1161" t="s">
        <v>2053</v>
      </c>
      <c r="P1161" t="s">
        <v>1757</v>
      </c>
      <c r="Q1161" s="387">
        <v>4125</v>
      </c>
      <c r="R1161">
        <v>536.25</v>
      </c>
      <c r="S1161">
        <v>4661.25</v>
      </c>
      <c r="T1161" s="388">
        <v>44461</v>
      </c>
      <c r="U1161">
        <v>0</v>
      </c>
      <c r="V1161" t="s">
        <v>832</v>
      </c>
      <c r="W1161" s="388">
        <v>44477</v>
      </c>
      <c r="X1161">
        <v>164</v>
      </c>
      <c r="Y1161">
        <v>0</v>
      </c>
      <c r="Z1161">
        <v>0</v>
      </c>
      <c r="AA1161" t="s">
        <v>1758</v>
      </c>
      <c r="AB1161" t="s">
        <v>826</v>
      </c>
      <c r="AD1161" t="s">
        <v>2045</v>
      </c>
      <c r="AE1161" t="s">
        <v>2046</v>
      </c>
      <c r="AI1161" t="s">
        <v>1761</v>
      </c>
      <c r="AL1161" t="s">
        <v>3183</v>
      </c>
      <c r="AM1161">
        <v>6</v>
      </c>
      <c r="AN1161" t="s">
        <v>3184</v>
      </c>
      <c r="AO1161" t="s">
        <v>3865</v>
      </c>
      <c r="AP1161">
        <v>0</v>
      </c>
      <c r="AQ1161" s="388">
        <v>44469</v>
      </c>
      <c r="AS1161" t="s">
        <v>3186</v>
      </c>
      <c r="AT1161" s="388">
        <v>44471</v>
      </c>
      <c r="AU1161" t="s">
        <v>1756</v>
      </c>
      <c r="AV1161" t="s">
        <v>1756</v>
      </c>
      <c r="AZ1161" t="s">
        <v>1756</v>
      </c>
      <c r="BA1161" t="s">
        <v>1767</v>
      </c>
      <c r="BB1161" t="s">
        <v>3866</v>
      </c>
      <c r="BC1161" t="s">
        <v>3867</v>
      </c>
      <c r="BD1161" t="s">
        <v>826</v>
      </c>
      <c r="BE1161" t="s">
        <v>1756</v>
      </c>
      <c r="BF1161" t="s">
        <v>826</v>
      </c>
    </row>
    <row r="1162" spans="1:58">
      <c r="A1162" t="s">
        <v>829</v>
      </c>
      <c r="B1162">
        <v>6</v>
      </c>
      <c r="C1162">
        <v>0</v>
      </c>
      <c r="D1162">
        <v>10000</v>
      </c>
      <c r="E1162" t="s">
        <v>3864</v>
      </c>
      <c r="F1162">
        <v>53510602</v>
      </c>
      <c r="G1162" t="s">
        <v>2041</v>
      </c>
      <c r="H1162">
        <v>0</v>
      </c>
      <c r="I1162" t="s">
        <v>518</v>
      </c>
      <c r="J1162">
        <v>95</v>
      </c>
      <c r="K1162">
        <v>12</v>
      </c>
      <c r="L1162" t="s">
        <v>1771</v>
      </c>
      <c r="M1162" t="s">
        <v>1756</v>
      </c>
      <c r="N1162" t="s">
        <v>1756</v>
      </c>
      <c r="O1162" t="s">
        <v>2059</v>
      </c>
      <c r="P1162" t="s">
        <v>1757</v>
      </c>
      <c r="Q1162" s="387">
        <v>1140</v>
      </c>
      <c r="R1162">
        <v>148.20000000000002</v>
      </c>
      <c r="S1162">
        <v>1288.1999999999998</v>
      </c>
      <c r="T1162" s="388">
        <v>44461</v>
      </c>
      <c r="U1162">
        <v>0</v>
      </c>
      <c r="V1162" t="s">
        <v>832</v>
      </c>
      <c r="W1162" s="388">
        <v>44477</v>
      </c>
      <c r="X1162">
        <v>164</v>
      </c>
      <c r="Y1162">
        <v>0</v>
      </c>
      <c r="Z1162">
        <v>0</v>
      </c>
      <c r="AA1162" t="s">
        <v>1758</v>
      </c>
      <c r="AB1162" t="s">
        <v>826</v>
      </c>
      <c r="AD1162" t="s">
        <v>2045</v>
      </c>
      <c r="AE1162" t="s">
        <v>2046</v>
      </c>
      <c r="AI1162" t="s">
        <v>1761</v>
      </c>
      <c r="AL1162" t="s">
        <v>3183</v>
      </c>
      <c r="AM1162">
        <v>6</v>
      </c>
      <c r="AN1162" t="s">
        <v>3184</v>
      </c>
      <c r="AO1162" t="s">
        <v>3865</v>
      </c>
      <c r="AP1162">
        <v>0</v>
      </c>
      <c r="AQ1162" s="388">
        <v>44469</v>
      </c>
      <c r="AS1162" t="s">
        <v>3186</v>
      </c>
      <c r="AT1162" s="388">
        <v>44471</v>
      </c>
      <c r="AU1162" t="s">
        <v>1756</v>
      </c>
      <c r="AV1162" t="s">
        <v>1756</v>
      </c>
      <c r="AZ1162" t="s">
        <v>1756</v>
      </c>
      <c r="BA1162" t="s">
        <v>1767</v>
      </c>
      <c r="BB1162" t="s">
        <v>3868</v>
      </c>
      <c r="BC1162" t="s">
        <v>3869</v>
      </c>
      <c r="BD1162" t="s">
        <v>826</v>
      </c>
      <c r="BE1162" t="s">
        <v>1756</v>
      </c>
      <c r="BF1162" t="s">
        <v>826</v>
      </c>
    </row>
    <row r="1163" spans="1:58">
      <c r="A1163" t="s">
        <v>829</v>
      </c>
      <c r="B1163">
        <v>6</v>
      </c>
      <c r="C1163">
        <v>0</v>
      </c>
      <c r="D1163">
        <v>10000</v>
      </c>
      <c r="E1163" t="s">
        <v>3864</v>
      </c>
      <c r="F1163">
        <v>53510602</v>
      </c>
      <c r="G1163" t="s">
        <v>2041</v>
      </c>
      <c r="H1163">
        <v>0</v>
      </c>
      <c r="I1163" t="s">
        <v>2062</v>
      </c>
      <c r="J1163">
        <v>138.05000000000001</v>
      </c>
      <c r="K1163">
        <v>18</v>
      </c>
      <c r="L1163" t="s">
        <v>2063</v>
      </c>
      <c r="M1163" t="s">
        <v>2064</v>
      </c>
      <c r="N1163" t="s">
        <v>1757</v>
      </c>
      <c r="O1163" t="s">
        <v>1756</v>
      </c>
      <c r="P1163" t="s">
        <v>1756</v>
      </c>
      <c r="Q1163" s="387">
        <v>2484.9</v>
      </c>
      <c r="R1163">
        <v>323.03700000000003</v>
      </c>
      <c r="S1163">
        <v>2807.9369999999999</v>
      </c>
      <c r="T1163" s="388">
        <v>44461</v>
      </c>
      <c r="U1163">
        <v>0</v>
      </c>
      <c r="V1163" t="s">
        <v>832</v>
      </c>
      <c r="W1163" s="388">
        <v>44477</v>
      </c>
      <c r="X1163">
        <v>164</v>
      </c>
      <c r="Y1163">
        <v>0</v>
      </c>
      <c r="Z1163">
        <v>0</v>
      </c>
      <c r="AA1163" t="s">
        <v>1758</v>
      </c>
      <c r="AB1163" t="s">
        <v>826</v>
      </c>
      <c r="AD1163" t="s">
        <v>2045</v>
      </c>
      <c r="AE1163" t="s">
        <v>2046</v>
      </c>
      <c r="AI1163" t="s">
        <v>1761</v>
      </c>
      <c r="AL1163" t="s">
        <v>3183</v>
      </c>
      <c r="AM1163">
        <v>6</v>
      </c>
      <c r="AN1163" t="s">
        <v>3184</v>
      </c>
      <c r="AO1163" t="s">
        <v>3865</v>
      </c>
      <c r="AP1163">
        <v>0</v>
      </c>
      <c r="AQ1163" s="388">
        <v>44469</v>
      </c>
      <c r="AS1163" t="s">
        <v>3186</v>
      </c>
      <c r="AT1163" s="388">
        <v>44471</v>
      </c>
      <c r="AU1163" t="s">
        <v>1756</v>
      </c>
      <c r="AV1163" t="s">
        <v>1756</v>
      </c>
      <c r="AZ1163" t="s">
        <v>1756</v>
      </c>
      <c r="BA1163" t="s">
        <v>1767</v>
      </c>
      <c r="BB1163" t="s">
        <v>3870</v>
      </c>
      <c r="BC1163" t="s">
        <v>3871</v>
      </c>
      <c r="BD1163" t="s">
        <v>826</v>
      </c>
      <c r="BE1163" t="s">
        <v>1756</v>
      </c>
      <c r="BF1163" t="s">
        <v>826</v>
      </c>
    </row>
    <row r="1164" spans="1:58">
      <c r="A1164" t="s">
        <v>829</v>
      </c>
      <c r="B1164">
        <v>6</v>
      </c>
      <c r="C1164">
        <v>0</v>
      </c>
      <c r="D1164">
        <v>10000</v>
      </c>
      <c r="E1164" t="s">
        <v>3864</v>
      </c>
      <c r="F1164">
        <v>53510602</v>
      </c>
      <c r="G1164" t="s">
        <v>2041</v>
      </c>
      <c r="H1164">
        <v>0</v>
      </c>
      <c r="I1164" t="s">
        <v>2073</v>
      </c>
      <c r="J1164">
        <v>243.75</v>
      </c>
      <c r="K1164">
        <v>4</v>
      </c>
      <c r="L1164" t="s">
        <v>1755</v>
      </c>
      <c r="M1164" t="s">
        <v>2074</v>
      </c>
      <c r="N1164" t="s">
        <v>1757</v>
      </c>
      <c r="O1164" t="s">
        <v>1756</v>
      </c>
      <c r="P1164" t="s">
        <v>1756</v>
      </c>
      <c r="Q1164" s="387">
        <v>975</v>
      </c>
      <c r="R1164">
        <v>126.75</v>
      </c>
      <c r="S1164">
        <v>1101.75</v>
      </c>
      <c r="T1164" s="388">
        <v>44461</v>
      </c>
      <c r="U1164">
        <v>0</v>
      </c>
      <c r="V1164" t="s">
        <v>832</v>
      </c>
      <c r="W1164" s="388">
        <v>44477</v>
      </c>
      <c r="X1164">
        <v>164</v>
      </c>
      <c r="Y1164">
        <v>0</v>
      </c>
      <c r="Z1164">
        <v>0</v>
      </c>
      <c r="AA1164" t="s">
        <v>1758</v>
      </c>
      <c r="AB1164" t="s">
        <v>826</v>
      </c>
      <c r="AD1164" t="s">
        <v>2045</v>
      </c>
      <c r="AE1164" t="s">
        <v>2046</v>
      </c>
      <c r="AI1164" t="s">
        <v>1761</v>
      </c>
      <c r="AL1164" t="s">
        <v>3183</v>
      </c>
      <c r="AM1164">
        <v>6</v>
      </c>
      <c r="AN1164" t="s">
        <v>3184</v>
      </c>
      <c r="AO1164" t="s">
        <v>3865</v>
      </c>
      <c r="AP1164">
        <v>0</v>
      </c>
      <c r="AQ1164" s="388">
        <v>44469</v>
      </c>
      <c r="AS1164" t="s">
        <v>3186</v>
      </c>
      <c r="AT1164" s="388">
        <v>44471</v>
      </c>
      <c r="AU1164" t="s">
        <v>1756</v>
      </c>
      <c r="AV1164" t="s">
        <v>1756</v>
      </c>
      <c r="AZ1164" t="s">
        <v>1756</v>
      </c>
      <c r="BA1164" t="s">
        <v>1767</v>
      </c>
      <c r="BB1164" t="s">
        <v>3872</v>
      </c>
      <c r="BC1164" t="s">
        <v>3873</v>
      </c>
      <c r="BD1164" t="s">
        <v>826</v>
      </c>
      <c r="BE1164" t="s">
        <v>1756</v>
      </c>
      <c r="BF1164" t="s">
        <v>826</v>
      </c>
    </row>
    <row r="1165" spans="1:58">
      <c r="A1165" t="s">
        <v>829</v>
      </c>
      <c r="B1165">
        <v>6</v>
      </c>
      <c r="C1165">
        <v>0</v>
      </c>
      <c r="D1165">
        <v>10000</v>
      </c>
      <c r="E1165" t="s">
        <v>3864</v>
      </c>
      <c r="F1165">
        <v>53510602</v>
      </c>
      <c r="G1165" t="s">
        <v>2041</v>
      </c>
      <c r="H1165">
        <v>0</v>
      </c>
      <c r="I1165" t="s">
        <v>2083</v>
      </c>
      <c r="J1165">
        <v>12.21</v>
      </c>
      <c r="K1165">
        <v>11</v>
      </c>
      <c r="L1165" t="s">
        <v>1771</v>
      </c>
      <c r="M1165" t="s">
        <v>2084</v>
      </c>
      <c r="N1165" t="s">
        <v>1757</v>
      </c>
      <c r="O1165" t="s">
        <v>1756</v>
      </c>
      <c r="P1165" t="s">
        <v>1756</v>
      </c>
      <c r="Q1165" s="387">
        <v>134.31</v>
      </c>
      <c r="R1165">
        <v>17.4603</v>
      </c>
      <c r="S1165">
        <v>151.77029999999999</v>
      </c>
      <c r="T1165" s="388">
        <v>44461</v>
      </c>
      <c r="U1165">
        <v>0</v>
      </c>
      <c r="V1165" t="s">
        <v>832</v>
      </c>
      <c r="W1165" s="388">
        <v>44477</v>
      </c>
      <c r="X1165">
        <v>164</v>
      </c>
      <c r="Y1165">
        <v>0</v>
      </c>
      <c r="Z1165">
        <v>0</v>
      </c>
      <c r="AA1165" t="s">
        <v>1758</v>
      </c>
      <c r="AB1165" t="s">
        <v>826</v>
      </c>
      <c r="AD1165" t="s">
        <v>2045</v>
      </c>
      <c r="AE1165" t="s">
        <v>2046</v>
      </c>
      <c r="AI1165" t="s">
        <v>1761</v>
      </c>
      <c r="AL1165" t="s">
        <v>3183</v>
      </c>
      <c r="AM1165">
        <v>6</v>
      </c>
      <c r="AN1165" t="s">
        <v>3184</v>
      </c>
      <c r="AO1165" t="s">
        <v>3865</v>
      </c>
      <c r="AP1165">
        <v>0</v>
      </c>
      <c r="AQ1165" s="388">
        <v>44469</v>
      </c>
      <c r="AS1165" t="s">
        <v>3186</v>
      </c>
      <c r="AT1165" s="388">
        <v>44471</v>
      </c>
      <c r="AU1165" t="s">
        <v>1756</v>
      </c>
      <c r="AV1165" t="s">
        <v>1756</v>
      </c>
      <c r="AZ1165" t="s">
        <v>1756</v>
      </c>
      <c r="BA1165" t="s">
        <v>1767</v>
      </c>
      <c r="BB1165" t="s">
        <v>3874</v>
      </c>
      <c r="BC1165" t="s">
        <v>3875</v>
      </c>
      <c r="BD1165" t="s">
        <v>826</v>
      </c>
      <c r="BE1165" t="s">
        <v>1756</v>
      </c>
      <c r="BF1165" t="s">
        <v>826</v>
      </c>
    </row>
    <row r="1166" spans="1:58">
      <c r="A1166" t="s">
        <v>829</v>
      </c>
      <c r="B1166">
        <v>6</v>
      </c>
      <c r="C1166">
        <v>0</v>
      </c>
      <c r="D1166">
        <v>10000</v>
      </c>
      <c r="E1166" t="s">
        <v>3864</v>
      </c>
      <c r="F1166">
        <v>53510602</v>
      </c>
      <c r="G1166" t="s">
        <v>2041</v>
      </c>
      <c r="H1166">
        <v>0</v>
      </c>
      <c r="I1166" t="s">
        <v>2083</v>
      </c>
      <c r="J1166">
        <v>12.21</v>
      </c>
      <c r="K1166">
        <v>11</v>
      </c>
      <c r="L1166" t="s">
        <v>1771</v>
      </c>
      <c r="M1166" t="s">
        <v>2084</v>
      </c>
      <c r="N1166" t="s">
        <v>1757</v>
      </c>
      <c r="O1166" t="s">
        <v>1756</v>
      </c>
      <c r="P1166" t="s">
        <v>1756</v>
      </c>
      <c r="Q1166" s="387">
        <v>134.31</v>
      </c>
      <c r="R1166">
        <v>17.4603</v>
      </c>
      <c r="S1166">
        <v>151.77029999999999</v>
      </c>
      <c r="T1166" s="388">
        <v>44461</v>
      </c>
      <c r="U1166">
        <v>0</v>
      </c>
      <c r="V1166" t="s">
        <v>832</v>
      </c>
      <c r="W1166" s="388">
        <v>44477</v>
      </c>
      <c r="X1166">
        <v>164</v>
      </c>
      <c r="Y1166">
        <v>0</v>
      </c>
      <c r="Z1166">
        <v>0</v>
      </c>
      <c r="AA1166" t="s">
        <v>1758</v>
      </c>
      <c r="AB1166" t="s">
        <v>826</v>
      </c>
      <c r="AD1166" t="s">
        <v>2045</v>
      </c>
      <c r="AE1166" t="s">
        <v>2046</v>
      </c>
      <c r="AI1166" t="s">
        <v>1761</v>
      </c>
      <c r="AL1166" t="s">
        <v>3183</v>
      </c>
      <c r="AM1166">
        <v>6</v>
      </c>
      <c r="AN1166" t="s">
        <v>3184</v>
      </c>
      <c r="AO1166" t="s">
        <v>3865</v>
      </c>
      <c r="AP1166">
        <v>0</v>
      </c>
      <c r="AQ1166" s="388">
        <v>44469</v>
      </c>
      <c r="AS1166" t="s">
        <v>3186</v>
      </c>
      <c r="AT1166" s="388">
        <v>44471</v>
      </c>
      <c r="AU1166" t="s">
        <v>1756</v>
      </c>
      <c r="AV1166" t="s">
        <v>1756</v>
      </c>
      <c r="AZ1166" t="s">
        <v>1756</v>
      </c>
      <c r="BA1166" t="s">
        <v>1767</v>
      </c>
      <c r="BB1166" t="s">
        <v>3874</v>
      </c>
      <c r="BC1166" t="s">
        <v>3875</v>
      </c>
      <c r="BD1166" t="s">
        <v>826</v>
      </c>
      <c r="BE1166" t="s">
        <v>1756</v>
      </c>
      <c r="BF1166" t="s">
        <v>826</v>
      </c>
    </row>
    <row r="1167" spans="1:58">
      <c r="A1167" t="s">
        <v>829</v>
      </c>
      <c r="B1167">
        <v>6</v>
      </c>
      <c r="C1167">
        <v>0</v>
      </c>
      <c r="D1167">
        <v>10000</v>
      </c>
      <c r="E1167" t="s">
        <v>3864</v>
      </c>
      <c r="F1167">
        <v>53510602</v>
      </c>
      <c r="G1167" t="s">
        <v>2041</v>
      </c>
      <c r="H1167">
        <v>0</v>
      </c>
      <c r="I1167" t="s">
        <v>2083</v>
      </c>
      <c r="J1167">
        <v>12.21</v>
      </c>
      <c r="K1167">
        <v>11</v>
      </c>
      <c r="L1167" t="s">
        <v>1771</v>
      </c>
      <c r="M1167" t="s">
        <v>2084</v>
      </c>
      <c r="N1167" t="s">
        <v>1757</v>
      </c>
      <c r="O1167" t="s">
        <v>1756</v>
      </c>
      <c r="P1167" t="s">
        <v>1756</v>
      </c>
      <c r="Q1167" s="387">
        <v>134.31</v>
      </c>
      <c r="R1167">
        <v>17.4603</v>
      </c>
      <c r="S1167">
        <v>151.77029999999999</v>
      </c>
      <c r="T1167" s="388">
        <v>44461</v>
      </c>
      <c r="U1167">
        <v>0</v>
      </c>
      <c r="V1167" t="s">
        <v>832</v>
      </c>
      <c r="W1167" s="388">
        <v>44477</v>
      </c>
      <c r="X1167">
        <v>164</v>
      </c>
      <c r="Y1167">
        <v>0</v>
      </c>
      <c r="Z1167">
        <v>0</v>
      </c>
      <c r="AA1167" t="s">
        <v>1758</v>
      </c>
      <c r="AB1167" t="s">
        <v>826</v>
      </c>
      <c r="AD1167" t="s">
        <v>2045</v>
      </c>
      <c r="AE1167" t="s">
        <v>2046</v>
      </c>
      <c r="AI1167" t="s">
        <v>1761</v>
      </c>
      <c r="AL1167" t="s">
        <v>3183</v>
      </c>
      <c r="AM1167">
        <v>6</v>
      </c>
      <c r="AN1167" t="s">
        <v>3184</v>
      </c>
      <c r="AO1167" t="s">
        <v>3865</v>
      </c>
      <c r="AP1167">
        <v>0</v>
      </c>
      <c r="AQ1167" s="388">
        <v>44469</v>
      </c>
      <c r="AS1167" t="s">
        <v>3186</v>
      </c>
      <c r="AT1167" s="388">
        <v>44471</v>
      </c>
      <c r="AU1167" t="s">
        <v>1756</v>
      </c>
      <c r="AV1167" t="s">
        <v>1756</v>
      </c>
      <c r="AZ1167" t="s">
        <v>1756</v>
      </c>
      <c r="BA1167" t="s">
        <v>1767</v>
      </c>
      <c r="BB1167" t="s">
        <v>3874</v>
      </c>
      <c r="BC1167" t="s">
        <v>3875</v>
      </c>
      <c r="BD1167" t="s">
        <v>826</v>
      </c>
      <c r="BE1167" t="s">
        <v>1756</v>
      </c>
      <c r="BF1167" t="s">
        <v>826</v>
      </c>
    </row>
    <row r="1168" spans="1:58">
      <c r="A1168" t="s">
        <v>829</v>
      </c>
      <c r="B1168">
        <v>6</v>
      </c>
      <c r="C1168">
        <v>0</v>
      </c>
      <c r="D1168">
        <v>10000</v>
      </c>
      <c r="E1168" t="s">
        <v>3864</v>
      </c>
      <c r="F1168">
        <v>53510602</v>
      </c>
      <c r="G1168" t="s">
        <v>2041</v>
      </c>
      <c r="H1168">
        <v>0</v>
      </c>
      <c r="I1168" t="s">
        <v>2083</v>
      </c>
      <c r="J1168">
        <v>12.21</v>
      </c>
      <c r="K1168">
        <v>11</v>
      </c>
      <c r="L1168" t="s">
        <v>1771</v>
      </c>
      <c r="M1168" t="s">
        <v>2084</v>
      </c>
      <c r="N1168" t="s">
        <v>1757</v>
      </c>
      <c r="O1168" t="s">
        <v>1756</v>
      </c>
      <c r="P1168" t="s">
        <v>1756</v>
      </c>
      <c r="Q1168" s="387">
        <v>134.31</v>
      </c>
      <c r="R1168">
        <v>17.4603</v>
      </c>
      <c r="S1168">
        <v>151.77029999999999</v>
      </c>
      <c r="T1168" s="388">
        <v>44461</v>
      </c>
      <c r="U1168">
        <v>0</v>
      </c>
      <c r="V1168" t="s">
        <v>832</v>
      </c>
      <c r="W1168" s="388">
        <v>44477</v>
      </c>
      <c r="X1168">
        <v>164</v>
      </c>
      <c r="Y1168">
        <v>0</v>
      </c>
      <c r="Z1168">
        <v>0</v>
      </c>
      <c r="AA1168" t="s">
        <v>1758</v>
      </c>
      <c r="AB1168" t="s">
        <v>826</v>
      </c>
      <c r="AD1168" t="s">
        <v>2045</v>
      </c>
      <c r="AE1168" t="s">
        <v>2046</v>
      </c>
      <c r="AI1168" t="s">
        <v>1761</v>
      </c>
      <c r="AL1168" t="s">
        <v>3183</v>
      </c>
      <c r="AM1168">
        <v>6</v>
      </c>
      <c r="AN1168" t="s">
        <v>3184</v>
      </c>
      <c r="AO1168" t="s">
        <v>3865</v>
      </c>
      <c r="AP1168">
        <v>0</v>
      </c>
      <c r="AQ1168" s="388">
        <v>44469</v>
      </c>
      <c r="AS1168" t="s">
        <v>3186</v>
      </c>
      <c r="AT1168" s="388">
        <v>44471</v>
      </c>
      <c r="AU1168" t="s">
        <v>1756</v>
      </c>
      <c r="AV1168" t="s">
        <v>1756</v>
      </c>
      <c r="AZ1168" t="s">
        <v>1756</v>
      </c>
      <c r="BA1168" t="s">
        <v>1767</v>
      </c>
      <c r="BB1168" t="s">
        <v>3874</v>
      </c>
      <c r="BC1168" t="s">
        <v>3875</v>
      </c>
      <c r="BD1168" t="s">
        <v>826</v>
      </c>
      <c r="BE1168" t="s">
        <v>1756</v>
      </c>
      <c r="BF1168" t="s">
        <v>826</v>
      </c>
    </row>
    <row r="1169" spans="1:58">
      <c r="A1169" t="s">
        <v>829</v>
      </c>
      <c r="B1169">
        <v>6</v>
      </c>
      <c r="C1169">
        <v>0</v>
      </c>
      <c r="D1169">
        <v>10000</v>
      </c>
      <c r="E1169" t="s">
        <v>3864</v>
      </c>
      <c r="F1169">
        <v>53510602</v>
      </c>
      <c r="G1169" t="s">
        <v>2041</v>
      </c>
      <c r="H1169">
        <v>0</v>
      </c>
      <c r="I1169" t="s">
        <v>2089</v>
      </c>
      <c r="J1169">
        <v>146.96</v>
      </c>
      <c r="K1169">
        <v>11</v>
      </c>
      <c r="L1169" t="s">
        <v>2063</v>
      </c>
      <c r="M1169" t="s">
        <v>2090</v>
      </c>
      <c r="N1169" t="s">
        <v>1757</v>
      </c>
      <c r="O1169" t="s">
        <v>1756</v>
      </c>
      <c r="P1169" t="s">
        <v>1756</v>
      </c>
      <c r="Q1169" s="387">
        <v>1616.56</v>
      </c>
      <c r="R1169">
        <v>210.15280000000001</v>
      </c>
      <c r="S1169">
        <v>1826.7127999999998</v>
      </c>
      <c r="T1169" s="388">
        <v>44461</v>
      </c>
      <c r="U1169">
        <v>0</v>
      </c>
      <c r="V1169" t="s">
        <v>832</v>
      </c>
      <c r="W1169" s="388">
        <v>44477</v>
      </c>
      <c r="X1169">
        <v>164</v>
      </c>
      <c r="Y1169">
        <v>0</v>
      </c>
      <c r="Z1169">
        <v>0</v>
      </c>
      <c r="AA1169" t="s">
        <v>1758</v>
      </c>
      <c r="AB1169" t="s">
        <v>826</v>
      </c>
      <c r="AD1169" t="s">
        <v>2045</v>
      </c>
      <c r="AE1169" t="s">
        <v>2046</v>
      </c>
      <c r="AI1169" t="s">
        <v>1761</v>
      </c>
      <c r="AL1169" t="s">
        <v>3183</v>
      </c>
      <c r="AM1169">
        <v>6</v>
      </c>
      <c r="AN1169" t="s">
        <v>3184</v>
      </c>
      <c r="AO1169" t="s">
        <v>3865</v>
      </c>
      <c r="AP1169">
        <v>0</v>
      </c>
      <c r="AQ1169" s="388">
        <v>44469</v>
      </c>
      <c r="AS1169" t="s">
        <v>3186</v>
      </c>
      <c r="AT1169" s="388">
        <v>44471</v>
      </c>
      <c r="AU1169" t="s">
        <v>1756</v>
      </c>
      <c r="AV1169" t="s">
        <v>1756</v>
      </c>
      <c r="AZ1169" t="s">
        <v>1756</v>
      </c>
      <c r="BA1169" t="s">
        <v>1767</v>
      </c>
      <c r="BB1169" t="s">
        <v>3876</v>
      </c>
      <c r="BC1169" t="s">
        <v>3877</v>
      </c>
      <c r="BD1169" t="s">
        <v>826</v>
      </c>
      <c r="BE1169" t="s">
        <v>1756</v>
      </c>
      <c r="BF1169" t="s">
        <v>826</v>
      </c>
    </row>
    <row r="1170" spans="1:58">
      <c r="A1170" t="s">
        <v>829</v>
      </c>
      <c r="B1170">
        <v>6</v>
      </c>
      <c r="C1170">
        <v>0</v>
      </c>
      <c r="D1170">
        <v>10000</v>
      </c>
      <c r="E1170" t="s">
        <v>3864</v>
      </c>
      <c r="F1170">
        <v>53510602</v>
      </c>
      <c r="G1170" t="s">
        <v>2041</v>
      </c>
      <c r="H1170">
        <v>0</v>
      </c>
      <c r="I1170" t="s">
        <v>2089</v>
      </c>
      <c r="J1170">
        <v>146.96</v>
      </c>
      <c r="K1170">
        <v>11</v>
      </c>
      <c r="L1170" t="s">
        <v>2063</v>
      </c>
      <c r="M1170" t="s">
        <v>2090</v>
      </c>
      <c r="N1170" t="s">
        <v>1757</v>
      </c>
      <c r="O1170" t="s">
        <v>1756</v>
      </c>
      <c r="P1170" t="s">
        <v>1756</v>
      </c>
      <c r="Q1170" s="387">
        <v>1616.56</v>
      </c>
      <c r="R1170">
        <v>210.15280000000001</v>
      </c>
      <c r="S1170">
        <v>1826.7127999999998</v>
      </c>
      <c r="T1170" s="388">
        <v>44461</v>
      </c>
      <c r="U1170">
        <v>0</v>
      </c>
      <c r="V1170" t="s">
        <v>832</v>
      </c>
      <c r="W1170" s="388">
        <v>44477</v>
      </c>
      <c r="X1170">
        <v>164</v>
      </c>
      <c r="Y1170">
        <v>0</v>
      </c>
      <c r="Z1170">
        <v>0</v>
      </c>
      <c r="AA1170" t="s">
        <v>1758</v>
      </c>
      <c r="AB1170" t="s">
        <v>826</v>
      </c>
      <c r="AD1170" t="s">
        <v>2045</v>
      </c>
      <c r="AE1170" t="s">
        <v>2046</v>
      </c>
      <c r="AI1170" t="s">
        <v>1761</v>
      </c>
      <c r="AL1170" t="s">
        <v>3183</v>
      </c>
      <c r="AM1170">
        <v>6</v>
      </c>
      <c r="AN1170" t="s">
        <v>3184</v>
      </c>
      <c r="AO1170" t="s">
        <v>3865</v>
      </c>
      <c r="AP1170">
        <v>0</v>
      </c>
      <c r="AQ1170" s="388">
        <v>44469</v>
      </c>
      <c r="AS1170" t="s">
        <v>3186</v>
      </c>
      <c r="AT1170" s="388">
        <v>44471</v>
      </c>
      <c r="AU1170" t="s">
        <v>1756</v>
      </c>
      <c r="AV1170" t="s">
        <v>1756</v>
      </c>
      <c r="AZ1170" t="s">
        <v>1756</v>
      </c>
      <c r="BA1170" t="s">
        <v>1767</v>
      </c>
      <c r="BB1170" t="s">
        <v>3876</v>
      </c>
      <c r="BC1170" t="s">
        <v>3877</v>
      </c>
      <c r="BD1170" t="s">
        <v>826</v>
      </c>
      <c r="BE1170" t="s">
        <v>1756</v>
      </c>
      <c r="BF1170" t="s">
        <v>826</v>
      </c>
    </row>
    <row r="1171" spans="1:58">
      <c r="A1171" t="s">
        <v>829</v>
      </c>
      <c r="B1171">
        <v>6</v>
      </c>
      <c r="C1171">
        <v>0</v>
      </c>
      <c r="D1171">
        <v>10000</v>
      </c>
      <c r="E1171" t="s">
        <v>3864</v>
      </c>
      <c r="F1171">
        <v>53510602</v>
      </c>
      <c r="G1171" t="s">
        <v>2041</v>
      </c>
      <c r="H1171">
        <v>0</v>
      </c>
      <c r="I1171" t="s">
        <v>2089</v>
      </c>
      <c r="J1171">
        <v>146.96</v>
      </c>
      <c r="K1171">
        <v>11</v>
      </c>
      <c r="L1171" t="s">
        <v>2063</v>
      </c>
      <c r="M1171" t="s">
        <v>2090</v>
      </c>
      <c r="N1171" t="s">
        <v>1757</v>
      </c>
      <c r="O1171" t="s">
        <v>1756</v>
      </c>
      <c r="P1171" t="s">
        <v>1756</v>
      </c>
      <c r="Q1171" s="387">
        <v>1616.56</v>
      </c>
      <c r="R1171">
        <v>210.15280000000001</v>
      </c>
      <c r="S1171">
        <v>1826.7127999999998</v>
      </c>
      <c r="T1171" s="388">
        <v>44461</v>
      </c>
      <c r="U1171">
        <v>0</v>
      </c>
      <c r="V1171" t="s">
        <v>832</v>
      </c>
      <c r="W1171" s="388">
        <v>44477</v>
      </c>
      <c r="X1171">
        <v>164</v>
      </c>
      <c r="Y1171">
        <v>0</v>
      </c>
      <c r="Z1171">
        <v>0</v>
      </c>
      <c r="AA1171" t="s">
        <v>1758</v>
      </c>
      <c r="AB1171" t="s">
        <v>826</v>
      </c>
      <c r="AD1171" t="s">
        <v>2045</v>
      </c>
      <c r="AE1171" t="s">
        <v>2046</v>
      </c>
      <c r="AI1171" t="s">
        <v>1761</v>
      </c>
      <c r="AL1171" t="s">
        <v>3183</v>
      </c>
      <c r="AM1171">
        <v>6</v>
      </c>
      <c r="AN1171" t="s">
        <v>3184</v>
      </c>
      <c r="AO1171" t="s">
        <v>3865</v>
      </c>
      <c r="AP1171">
        <v>0</v>
      </c>
      <c r="AQ1171" s="388">
        <v>44469</v>
      </c>
      <c r="AS1171" t="s">
        <v>3186</v>
      </c>
      <c r="AT1171" s="388">
        <v>44471</v>
      </c>
      <c r="AU1171" t="s">
        <v>1756</v>
      </c>
      <c r="AV1171" t="s">
        <v>1756</v>
      </c>
      <c r="AZ1171" t="s">
        <v>1756</v>
      </c>
      <c r="BA1171" t="s">
        <v>1767</v>
      </c>
      <c r="BB1171" t="s">
        <v>3876</v>
      </c>
      <c r="BC1171" t="s">
        <v>3877</v>
      </c>
      <c r="BD1171" t="s">
        <v>826</v>
      </c>
      <c r="BE1171" t="s">
        <v>1756</v>
      </c>
      <c r="BF1171" t="s">
        <v>826</v>
      </c>
    </row>
    <row r="1172" spans="1:58">
      <c r="A1172" t="s">
        <v>829</v>
      </c>
      <c r="B1172">
        <v>6</v>
      </c>
      <c r="C1172">
        <v>0</v>
      </c>
      <c r="D1172">
        <v>10000</v>
      </c>
      <c r="E1172" t="s">
        <v>3864</v>
      </c>
      <c r="F1172">
        <v>53510602</v>
      </c>
      <c r="G1172" t="s">
        <v>2041</v>
      </c>
      <c r="H1172">
        <v>0</v>
      </c>
      <c r="I1172" t="s">
        <v>2095</v>
      </c>
      <c r="J1172">
        <v>138.44999999999999</v>
      </c>
      <c r="K1172">
        <v>11</v>
      </c>
      <c r="L1172" t="s">
        <v>2063</v>
      </c>
      <c r="M1172" t="s">
        <v>2096</v>
      </c>
      <c r="N1172" t="s">
        <v>1757</v>
      </c>
      <c r="O1172" t="s">
        <v>1756</v>
      </c>
      <c r="P1172" t="s">
        <v>1756</v>
      </c>
      <c r="Q1172" s="387">
        <v>1522.95</v>
      </c>
      <c r="R1172">
        <v>197.98350000000002</v>
      </c>
      <c r="S1172">
        <v>1720.9334999999999</v>
      </c>
      <c r="T1172" s="388">
        <v>44461</v>
      </c>
      <c r="U1172">
        <v>0</v>
      </c>
      <c r="V1172" t="s">
        <v>832</v>
      </c>
      <c r="W1172" s="388">
        <v>44477</v>
      </c>
      <c r="X1172">
        <v>164</v>
      </c>
      <c r="Y1172">
        <v>0</v>
      </c>
      <c r="Z1172">
        <v>0</v>
      </c>
      <c r="AA1172" t="s">
        <v>1758</v>
      </c>
      <c r="AB1172" t="s">
        <v>826</v>
      </c>
      <c r="AD1172" t="s">
        <v>2045</v>
      </c>
      <c r="AE1172" t="s">
        <v>2046</v>
      </c>
      <c r="AI1172" t="s">
        <v>1761</v>
      </c>
      <c r="AL1172" t="s">
        <v>3183</v>
      </c>
      <c r="AM1172">
        <v>6</v>
      </c>
      <c r="AN1172" t="s">
        <v>3184</v>
      </c>
      <c r="AO1172" t="s">
        <v>3865</v>
      </c>
      <c r="AP1172">
        <v>0</v>
      </c>
      <c r="AQ1172" s="388">
        <v>44469</v>
      </c>
      <c r="AS1172" t="s">
        <v>3186</v>
      </c>
      <c r="AT1172" s="388">
        <v>44471</v>
      </c>
      <c r="AU1172" t="s">
        <v>1756</v>
      </c>
      <c r="AV1172" t="s">
        <v>1756</v>
      </c>
      <c r="AZ1172" t="s">
        <v>1756</v>
      </c>
      <c r="BA1172" t="s">
        <v>1767</v>
      </c>
      <c r="BB1172" t="s">
        <v>3878</v>
      </c>
      <c r="BC1172" t="s">
        <v>3879</v>
      </c>
      <c r="BD1172" t="s">
        <v>826</v>
      </c>
      <c r="BE1172" t="s">
        <v>1756</v>
      </c>
      <c r="BF1172" t="s">
        <v>826</v>
      </c>
    </row>
    <row r="1173" spans="1:58">
      <c r="A1173" t="s">
        <v>829</v>
      </c>
      <c r="B1173">
        <v>6</v>
      </c>
      <c r="C1173">
        <v>0</v>
      </c>
      <c r="D1173">
        <v>9999</v>
      </c>
      <c r="E1173" t="s">
        <v>3880</v>
      </c>
      <c r="F1173">
        <v>53510602</v>
      </c>
      <c r="G1173" t="s">
        <v>2041</v>
      </c>
      <c r="H1173">
        <v>0</v>
      </c>
      <c r="I1173" t="s">
        <v>2042</v>
      </c>
      <c r="J1173">
        <v>60</v>
      </c>
      <c r="K1173">
        <v>24</v>
      </c>
      <c r="L1173" t="s">
        <v>1771</v>
      </c>
      <c r="M1173" t="s">
        <v>1756</v>
      </c>
      <c r="N1173" t="s">
        <v>1756</v>
      </c>
      <c r="O1173" t="s">
        <v>2043</v>
      </c>
      <c r="P1173" t="s">
        <v>1757</v>
      </c>
      <c r="Q1173" s="387">
        <v>1440</v>
      </c>
      <c r="R1173">
        <v>187.20000000000002</v>
      </c>
      <c r="S1173">
        <v>1627.1999999999998</v>
      </c>
      <c r="T1173" s="388">
        <v>44461</v>
      </c>
      <c r="U1173">
        <v>0</v>
      </c>
      <c r="V1173" t="s">
        <v>832</v>
      </c>
      <c r="W1173" s="388">
        <v>44477</v>
      </c>
      <c r="X1173">
        <v>164</v>
      </c>
      <c r="Y1173">
        <v>0</v>
      </c>
      <c r="Z1173">
        <v>0</v>
      </c>
      <c r="AA1173" t="s">
        <v>1758</v>
      </c>
      <c r="AB1173" t="s">
        <v>826</v>
      </c>
      <c r="AD1173" t="s">
        <v>2045</v>
      </c>
      <c r="AE1173" t="s">
        <v>2046</v>
      </c>
      <c r="AI1173" t="s">
        <v>1761</v>
      </c>
      <c r="AL1173" t="s">
        <v>3206</v>
      </c>
      <c r="AM1173">
        <v>6</v>
      </c>
      <c r="AN1173" t="s">
        <v>1004</v>
      </c>
      <c r="AO1173" t="s">
        <v>3375</v>
      </c>
      <c r="AP1173">
        <v>0</v>
      </c>
      <c r="AQ1173" s="388">
        <v>44469</v>
      </c>
      <c r="AS1173" t="s">
        <v>3186</v>
      </c>
      <c r="AT1173" s="388">
        <v>44471</v>
      </c>
      <c r="AU1173" t="s">
        <v>1756</v>
      </c>
      <c r="AV1173" t="s">
        <v>1756</v>
      </c>
      <c r="AZ1173" t="s">
        <v>1756</v>
      </c>
      <c r="BA1173" t="s">
        <v>1767</v>
      </c>
      <c r="BB1173" t="s">
        <v>3881</v>
      </c>
      <c r="BC1173" t="s">
        <v>3882</v>
      </c>
      <c r="BD1173" t="s">
        <v>826</v>
      </c>
      <c r="BE1173" t="s">
        <v>1756</v>
      </c>
      <c r="BF1173" t="s">
        <v>826</v>
      </c>
    </row>
    <row r="1174" spans="1:58">
      <c r="A1174" t="s">
        <v>829</v>
      </c>
      <c r="B1174">
        <v>6</v>
      </c>
      <c r="C1174">
        <v>0</v>
      </c>
      <c r="D1174">
        <v>9999</v>
      </c>
      <c r="E1174" t="s">
        <v>3880</v>
      </c>
      <c r="F1174">
        <v>53510602</v>
      </c>
      <c r="G1174" t="s">
        <v>2041</v>
      </c>
      <c r="H1174">
        <v>0</v>
      </c>
      <c r="I1174" t="s">
        <v>2052</v>
      </c>
      <c r="J1174">
        <v>75</v>
      </c>
      <c r="K1174">
        <v>48</v>
      </c>
      <c r="L1174" t="s">
        <v>1771</v>
      </c>
      <c r="M1174" t="s">
        <v>1756</v>
      </c>
      <c r="N1174" t="s">
        <v>1756</v>
      </c>
      <c r="O1174" t="s">
        <v>2053</v>
      </c>
      <c r="P1174" t="s">
        <v>1757</v>
      </c>
      <c r="Q1174" s="387">
        <v>3600</v>
      </c>
      <c r="R1174">
        <v>468</v>
      </c>
      <c r="S1174">
        <v>4067.9999999999995</v>
      </c>
      <c r="T1174" s="388">
        <v>44461</v>
      </c>
      <c r="U1174">
        <v>0</v>
      </c>
      <c r="V1174" t="s">
        <v>832</v>
      </c>
      <c r="W1174" s="388">
        <v>44477</v>
      </c>
      <c r="X1174">
        <v>164</v>
      </c>
      <c r="Y1174">
        <v>0</v>
      </c>
      <c r="Z1174">
        <v>0</v>
      </c>
      <c r="AA1174" t="s">
        <v>1758</v>
      </c>
      <c r="AB1174" t="s">
        <v>826</v>
      </c>
      <c r="AD1174" t="s">
        <v>2045</v>
      </c>
      <c r="AE1174" t="s">
        <v>2046</v>
      </c>
      <c r="AI1174" t="s">
        <v>1761</v>
      </c>
      <c r="AL1174" t="s">
        <v>3206</v>
      </c>
      <c r="AM1174">
        <v>6</v>
      </c>
      <c r="AN1174" t="s">
        <v>1004</v>
      </c>
      <c r="AO1174" t="s">
        <v>3375</v>
      </c>
      <c r="AP1174">
        <v>0</v>
      </c>
      <c r="AQ1174" s="388">
        <v>44469</v>
      </c>
      <c r="AS1174" t="s">
        <v>3186</v>
      </c>
      <c r="AT1174" s="388">
        <v>44471</v>
      </c>
      <c r="AU1174" t="s">
        <v>1756</v>
      </c>
      <c r="AV1174" t="s">
        <v>1756</v>
      </c>
      <c r="AZ1174" t="s">
        <v>1756</v>
      </c>
      <c r="BA1174" t="s">
        <v>1767</v>
      </c>
      <c r="BB1174" t="s">
        <v>3883</v>
      </c>
      <c r="BC1174" t="s">
        <v>3884</v>
      </c>
      <c r="BD1174" t="s">
        <v>826</v>
      </c>
      <c r="BE1174" t="s">
        <v>1756</v>
      </c>
      <c r="BF1174" t="s">
        <v>826</v>
      </c>
    </row>
    <row r="1175" spans="1:58">
      <c r="A1175" t="s">
        <v>829</v>
      </c>
      <c r="B1175">
        <v>6</v>
      </c>
      <c r="C1175">
        <v>0</v>
      </c>
      <c r="D1175">
        <v>9999</v>
      </c>
      <c r="E1175" t="s">
        <v>3880</v>
      </c>
      <c r="F1175">
        <v>53510602</v>
      </c>
      <c r="G1175" t="s">
        <v>2041</v>
      </c>
      <c r="H1175">
        <v>0</v>
      </c>
      <c r="I1175" t="s">
        <v>2056</v>
      </c>
      <c r="J1175">
        <v>210</v>
      </c>
      <c r="K1175">
        <v>6</v>
      </c>
      <c r="L1175" t="s">
        <v>1755</v>
      </c>
      <c r="M1175" t="s">
        <v>1756</v>
      </c>
      <c r="N1175" t="s">
        <v>1756</v>
      </c>
      <c r="P1175" t="s">
        <v>1757</v>
      </c>
      <c r="Q1175" s="387">
        <v>1260</v>
      </c>
      <c r="R1175">
        <v>163.80000000000001</v>
      </c>
      <c r="S1175">
        <v>1423.8</v>
      </c>
      <c r="T1175" s="388">
        <v>44461</v>
      </c>
      <c r="U1175">
        <v>0</v>
      </c>
      <c r="V1175" t="s">
        <v>832</v>
      </c>
      <c r="W1175" s="388">
        <v>44477</v>
      </c>
      <c r="X1175">
        <v>164</v>
      </c>
      <c r="Y1175">
        <v>0</v>
      </c>
      <c r="Z1175">
        <v>0</v>
      </c>
      <c r="AA1175" t="s">
        <v>1758</v>
      </c>
      <c r="AB1175" t="s">
        <v>826</v>
      </c>
      <c r="AD1175" t="s">
        <v>2045</v>
      </c>
      <c r="AE1175" t="s">
        <v>2046</v>
      </c>
      <c r="AI1175" t="s">
        <v>1761</v>
      </c>
      <c r="AL1175" t="s">
        <v>3206</v>
      </c>
      <c r="AM1175">
        <v>6</v>
      </c>
      <c r="AN1175" t="s">
        <v>1004</v>
      </c>
      <c r="AO1175" t="s">
        <v>3375</v>
      </c>
      <c r="AP1175">
        <v>0</v>
      </c>
      <c r="AQ1175" s="388">
        <v>44469</v>
      </c>
      <c r="AS1175" t="s">
        <v>3186</v>
      </c>
      <c r="AT1175" s="388">
        <v>44471</v>
      </c>
      <c r="AU1175" t="s">
        <v>1756</v>
      </c>
      <c r="AV1175" t="s">
        <v>1756</v>
      </c>
      <c r="AZ1175" t="s">
        <v>1756</v>
      </c>
      <c r="BA1175" t="s">
        <v>1767</v>
      </c>
      <c r="BB1175" t="s">
        <v>3885</v>
      </c>
      <c r="BC1175" t="s">
        <v>3886</v>
      </c>
      <c r="BD1175" t="s">
        <v>826</v>
      </c>
      <c r="BE1175" t="s">
        <v>1756</v>
      </c>
      <c r="BF1175" t="s">
        <v>826</v>
      </c>
    </row>
    <row r="1176" spans="1:58">
      <c r="A1176" t="s">
        <v>829</v>
      </c>
      <c r="B1176">
        <v>6</v>
      </c>
      <c r="C1176">
        <v>0</v>
      </c>
      <c r="D1176">
        <v>9999</v>
      </c>
      <c r="E1176" t="s">
        <v>3880</v>
      </c>
      <c r="F1176">
        <v>53510602</v>
      </c>
      <c r="G1176" t="s">
        <v>2041</v>
      </c>
      <c r="H1176">
        <v>0</v>
      </c>
      <c r="I1176" t="s">
        <v>2062</v>
      </c>
      <c r="J1176">
        <v>138.05000000000001</v>
      </c>
      <c r="K1176">
        <v>10</v>
      </c>
      <c r="L1176" t="s">
        <v>2063</v>
      </c>
      <c r="M1176" t="s">
        <v>2064</v>
      </c>
      <c r="N1176" t="s">
        <v>1757</v>
      </c>
      <c r="O1176" t="s">
        <v>1756</v>
      </c>
      <c r="P1176" t="s">
        <v>1756</v>
      </c>
      <c r="Q1176" s="387">
        <v>1380.5</v>
      </c>
      <c r="R1176">
        <v>179.465</v>
      </c>
      <c r="S1176">
        <v>1559.9649999999999</v>
      </c>
      <c r="T1176" s="388">
        <v>44461</v>
      </c>
      <c r="U1176">
        <v>0</v>
      </c>
      <c r="V1176" t="s">
        <v>832</v>
      </c>
      <c r="W1176" s="388">
        <v>44477</v>
      </c>
      <c r="X1176">
        <v>164</v>
      </c>
      <c r="Y1176">
        <v>0</v>
      </c>
      <c r="Z1176">
        <v>0</v>
      </c>
      <c r="AA1176" t="s">
        <v>1758</v>
      </c>
      <c r="AB1176" t="s">
        <v>826</v>
      </c>
      <c r="AD1176" t="s">
        <v>2045</v>
      </c>
      <c r="AE1176" t="s">
        <v>2046</v>
      </c>
      <c r="AI1176" t="s">
        <v>1761</v>
      </c>
      <c r="AL1176" t="s">
        <v>3206</v>
      </c>
      <c r="AM1176">
        <v>6</v>
      </c>
      <c r="AN1176" t="s">
        <v>1004</v>
      </c>
      <c r="AO1176" t="s">
        <v>3375</v>
      </c>
      <c r="AP1176">
        <v>0</v>
      </c>
      <c r="AQ1176" s="388">
        <v>44469</v>
      </c>
      <c r="AS1176" t="s">
        <v>3186</v>
      </c>
      <c r="AT1176" s="388">
        <v>44471</v>
      </c>
      <c r="AU1176" t="s">
        <v>1756</v>
      </c>
      <c r="AV1176" t="s">
        <v>1756</v>
      </c>
      <c r="AZ1176" t="s">
        <v>1756</v>
      </c>
      <c r="BA1176" t="s">
        <v>1767</v>
      </c>
      <c r="BB1176" t="s">
        <v>3887</v>
      </c>
      <c r="BC1176" t="s">
        <v>3888</v>
      </c>
      <c r="BD1176" t="s">
        <v>826</v>
      </c>
      <c r="BE1176" t="s">
        <v>1756</v>
      </c>
      <c r="BF1176" t="s">
        <v>826</v>
      </c>
    </row>
    <row r="1177" spans="1:58">
      <c r="A1177" t="s">
        <v>829</v>
      </c>
      <c r="B1177">
        <v>6</v>
      </c>
      <c r="C1177">
        <v>0</v>
      </c>
      <c r="D1177">
        <v>9999</v>
      </c>
      <c r="E1177" t="s">
        <v>3880</v>
      </c>
      <c r="F1177">
        <v>53510602</v>
      </c>
      <c r="G1177" t="s">
        <v>2041</v>
      </c>
      <c r="H1177">
        <v>0</v>
      </c>
      <c r="I1177" t="s">
        <v>2073</v>
      </c>
      <c r="J1177">
        <v>243.75</v>
      </c>
      <c r="K1177">
        <v>3</v>
      </c>
      <c r="L1177" t="s">
        <v>1755</v>
      </c>
      <c r="M1177" t="s">
        <v>2074</v>
      </c>
      <c r="N1177" t="s">
        <v>1757</v>
      </c>
      <c r="O1177" t="s">
        <v>1756</v>
      </c>
      <c r="P1177" t="s">
        <v>1756</v>
      </c>
      <c r="Q1177" s="387">
        <v>731.25</v>
      </c>
      <c r="R1177">
        <v>95.0625</v>
      </c>
      <c r="S1177">
        <v>826.31249999999989</v>
      </c>
      <c r="T1177" s="388">
        <v>44461</v>
      </c>
      <c r="U1177">
        <v>0</v>
      </c>
      <c r="V1177" t="s">
        <v>832</v>
      </c>
      <c r="W1177" s="388">
        <v>44477</v>
      </c>
      <c r="X1177">
        <v>164</v>
      </c>
      <c r="Y1177">
        <v>0</v>
      </c>
      <c r="Z1177">
        <v>0</v>
      </c>
      <c r="AA1177" t="s">
        <v>1758</v>
      </c>
      <c r="AB1177" t="s">
        <v>826</v>
      </c>
      <c r="AD1177" t="s">
        <v>2045</v>
      </c>
      <c r="AE1177" t="s">
        <v>2046</v>
      </c>
      <c r="AI1177" t="s">
        <v>1761</v>
      </c>
      <c r="AL1177" t="s">
        <v>3206</v>
      </c>
      <c r="AM1177">
        <v>6</v>
      </c>
      <c r="AN1177" t="s">
        <v>1004</v>
      </c>
      <c r="AO1177" t="s">
        <v>3375</v>
      </c>
      <c r="AP1177">
        <v>0</v>
      </c>
      <c r="AQ1177" s="388">
        <v>44469</v>
      </c>
      <c r="AS1177" t="s">
        <v>3186</v>
      </c>
      <c r="AT1177" s="388">
        <v>44471</v>
      </c>
      <c r="AU1177" t="s">
        <v>1756</v>
      </c>
      <c r="AV1177" t="s">
        <v>1756</v>
      </c>
      <c r="AZ1177" t="s">
        <v>1756</v>
      </c>
      <c r="BA1177" t="s">
        <v>1767</v>
      </c>
      <c r="BB1177" t="s">
        <v>3889</v>
      </c>
      <c r="BC1177" t="s">
        <v>3890</v>
      </c>
      <c r="BD1177" t="s">
        <v>826</v>
      </c>
      <c r="BE1177" t="s">
        <v>1756</v>
      </c>
      <c r="BF1177" t="s">
        <v>826</v>
      </c>
    </row>
    <row r="1178" spans="1:58">
      <c r="A1178" t="s">
        <v>829</v>
      </c>
      <c r="B1178">
        <v>6</v>
      </c>
      <c r="C1178">
        <v>0</v>
      </c>
      <c r="D1178">
        <v>9999</v>
      </c>
      <c r="E1178" t="s">
        <v>3880</v>
      </c>
      <c r="F1178">
        <v>53510602</v>
      </c>
      <c r="G1178" t="s">
        <v>2041</v>
      </c>
      <c r="H1178">
        <v>0</v>
      </c>
      <c r="I1178" t="s">
        <v>2083</v>
      </c>
      <c r="J1178">
        <v>12.21</v>
      </c>
      <c r="K1178">
        <v>11</v>
      </c>
      <c r="L1178" t="s">
        <v>1771</v>
      </c>
      <c r="M1178" t="s">
        <v>2084</v>
      </c>
      <c r="N1178" t="s">
        <v>1757</v>
      </c>
      <c r="O1178" t="s">
        <v>1756</v>
      </c>
      <c r="P1178" t="s">
        <v>1756</v>
      </c>
      <c r="Q1178" s="387">
        <v>134.31</v>
      </c>
      <c r="R1178">
        <v>17.4603</v>
      </c>
      <c r="S1178">
        <v>151.77029999999999</v>
      </c>
      <c r="T1178" s="388">
        <v>44461</v>
      </c>
      <c r="U1178">
        <v>0</v>
      </c>
      <c r="V1178" t="s">
        <v>832</v>
      </c>
      <c r="W1178" s="388">
        <v>44477</v>
      </c>
      <c r="X1178">
        <v>164</v>
      </c>
      <c r="Y1178">
        <v>0</v>
      </c>
      <c r="Z1178">
        <v>0</v>
      </c>
      <c r="AA1178" t="s">
        <v>1758</v>
      </c>
      <c r="AB1178" t="s">
        <v>826</v>
      </c>
      <c r="AD1178" t="s">
        <v>2045</v>
      </c>
      <c r="AE1178" t="s">
        <v>2046</v>
      </c>
      <c r="AI1178" t="s">
        <v>1761</v>
      </c>
      <c r="AL1178" t="s">
        <v>3206</v>
      </c>
      <c r="AM1178">
        <v>6</v>
      </c>
      <c r="AN1178" t="s">
        <v>1004</v>
      </c>
      <c r="AO1178" t="s">
        <v>3375</v>
      </c>
      <c r="AP1178">
        <v>0</v>
      </c>
      <c r="AQ1178" s="388">
        <v>44469</v>
      </c>
      <c r="AS1178" t="s">
        <v>3186</v>
      </c>
      <c r="AT1178" s="388">
        <v>44471</v>
      </c>
      <c r="AU1178" t="s">
        <v>1756</v>
      </c>
      <c r="AV1178" t="s">
        <v>1756</v>
      </c>
      <c r="AZ1178" t="s">
        <v>1756</v>
      </c>
      <c r="BA1178" t="s">
        <v>1767</v>
      </c>
      <c r="BB1178" t="s">
        <v>3891</v>
      </c>
      <c r="BC1178" t="s">
        <v>3892</v>
      </c>
      <c r="BD1178" t="s">
        <v>826</v>
      </c>
      <c r="BE1178" t="s">
        <v>1756</v>
      </c>
      <c r="BF1178" t="s">
        <v>826</v>
      </c>
    </row>
    <row r="1179" spans="1:58">
      <c r="A1179" t="s">
        <v>829</v>
      </c>
      <c r="B1179">
        <v>6</v>
      </c>
      <c r="C1179">
        <v>0</v>
      </c>
      <c r="D1179">
        <v>9999</v>
      </c>
      <c r="E1179" t="s">
        <v>3880</v>
      </c>
      <c r="F1179">
        <v>53510602</v>
      </c>
      <c r="G1179" t="s">
        <v>2041</v>
      </c>
      <c r="H1179">
        <v>0</v>
      </c>
      <c r="I1179" t="s">
        <v>2089</v>
      </c>
      <c r="J1179">
        <v>146.96</v>
      </c>
      <c r="K1179">
        <v>10</v>
      </c>
      <c r="L1179" t="s">
        <v>2063</v>
      </c>
      <c r="M1179" t="s">
        <v>2090</v>
      </c>
      <c r="N1179" t="s">
        <v>1757</v>
      </c>
      <c r="O1179" t="s">
        <v>1756</v>
      </c>
      <c r="P1179" t="s">
        <v>1756</v>
      </c>
      <c r="Q1179" s="387">
        <v>1469.6</v>
      </c>
      <c r="R1179">
        <v>191.048</v>
      </c>
      <c r="S1179">
        <v>1660.6479999999997</v>
      </c>
      <c r="T1179" s="388">
        <v>44461</v>
      </c>
      <c r="U1179">
        <v>0</v>
      </c>
      <c r="V1179" t="s">
        <v>832</v>
      </c>
      <c r="W1179" s="388">
        <v>44477</v>
      </c>
      <c r="X1179">
        <v>164</v>
      </c>
      <c r="Y1179">
        <v>0</v>
      </c>
      <c r="Z1179">
        <v>0</v>
      </c>
      <c r="AA1179" t="s">
        <v>1758</v>
      </c>
      <c r="AB1179" t="s">
        <v>826</v>
      </c>
      <c r="AD1179" t="s">
        <v>2045</v>
      </c>
      <c r="AE1179" t="s">
        <v>2046</v>
      </c>
      <c r="AI1179" t="s">
        <v>1761</v>
      </c>
      <c r="AL1179" t="s">
        <v>3206</v>
      </c>
      <c r="AM1179">
        <v>6</v>
      </c>
      <c r="AN1179" t="s">
        <v>1004</v>
      </c>
      <c r="AO1179" t="s">
        <v>3375</v>
      </c>
      <c r="AP1179">
        <v>0</v>
      </c>
      <c r="AQ1179" s="388">
        <v>44469</v>
      </c>
      <c r="AS1179" t="s">
        <v>3186</v>
      </c>
      <c r="AT1179" s="388">
        <v>44471</v>
      </c>
      <c r="AU1179" t="s">
        <v>1756</v>
      </c>
      <c r="AV1179" t="s">
        <v>1756</v>
      </c>
      <c r="AZ1179" t="s">
        <v>1756</v>
      </c>
      <c r="BA1179" t="s">
        <v>1767</v>
      </c>
      <c r="BB1179" t="s">
        <v>3893</v>
      </c>
      <c r="BC1179" t="s">
        <v>3894</v>
      </c>
      <c r="BD1179" t="s">
        <v>826</v>
      </c>
      <c r="BE1179" t="s">
        <v>1756</v>
      </c>
      <c r="BF1179" t="s">
        <v>826</v>
      </c>
    </row>
    <row r="1180" spans="1:58">
      <c r="A1180" t="s">
        <v>829</v>
      </c>
      <c r="B1180">
        <v>6</v>
      </c>
      <c r="C1180">
        <v>0</v>
      </c>
      <c r="D1180">
        <v>9999</v>
      </c>
      <c r="E1180" t="s">
        <v>3880</v>
      </c>
      <c r="F1180">
        <v>53510602</v>
      </c>
      <c r="G1180" t="s">
        <v>2041</v>
      </c>
      <c r="H1180">
        <v>0</v>
      </c>
      <c r="I1180" t="s">
        <v>2089</v>
      </c>
      <c r="J1180">
        <v>146.96</v>
      </c>
      <c r="K1180">
        <v>11</v>
      </c>
      <c r="L1180" t="s">
        <v>2063</v>
      </c>
      <c r="M1180" t="s">
        <v>2090</v>
      </c>
      <c r="N1180" t="s">
        <v>1757</v>
      </c>
      <c r="O1180" t="s">
        <v>1756</v>
      </c>
      <c r="P1180" t="s">
        <v>1756</v>
      </c>
      <c r="Q1180" s="387">
        <v>1616.56</v>
      </c>
      <c r="R1180">
        <v>210.15280000000001</v>
      </c>
      <c r="S1180">
        <v>1826.7127999999998</v>
      </c>
      <c r="T1180" s="388">
        <v>44461</v>
      </c>
      <c r="U1180">
        <v>0</v>
      </c>
      <c r="V1180" t="s">
        <v>832</v>
      </c>
      <c r="W1180" s="388">
        <v>44477</v>
      </c>
      <c r="X1180">
        <v>164</v>
      </c>
      <c r="Y1180">
        <v>0</v>
      </c>
      <c r="Z1180">
        <v>0</v>
      </c>
      <c r="AA1180" t="s">
        <v>1758</v>
      </c>
      <c r="AB1180" t="s">
        <v>826</v>
      </c>
      <c r="AD1180" t="s">
        <v>2045</v>
      </c>
      <c r="AE1180" t="s">
        <v>2046</v>
      </c>
      <c r="AI1180" t="s">
        <v>1761</v>
      </c>
      <c r="AL1180" t="s">
        <v>3206</v>
      </c>
      <c r="AM1180">
        <v>6</v>
      </c>
      <c r="AN1180" t="s">
        <v>1004</v>
      </c>
      <c r="AO1180" t="s">
        <v>3375</v>
      </c>
      <c r="AP1180">
        <v>0</v>
      </c>
      <c r="AQ1180" s="388">
        <v>44469</v>
      </c>
      <c r="AS1180" t="s">
        <v>3186</v>
      </c>
      <c r="AT1180" s="388">
        <v>44471</v>
      </c>
      <c r="AU1180" t="s">
        <v>1756</v>
      </c>
      <c r="AV1180" t="s">
        <v>1756</v>
      </c>
      <c r="AZ1180" t="s">
        <v>1756</v>
      </c>
      <c r="BA1180" t="s">
        <v>1767</v>
      </c>
      <c r="BB1180" t="s">
        <v>3895</v>
      </c>
      <c r="BC1180" t="s">
        <v>3896</v>
      </c>
      <c r="BD1180" t="s">
        <v>826</v>
      </c>
      <c r="BE1180" t="s">
        <v>1756</v>
      </c>
      <c r="BF1180" t="s">
        <v>826</v>
      </c>
    </row>
    <row r="1181" spans="1:58">
      <c r="A1181" t="s">
        <v>829</v>
      </c>
      <c r="B1181">
        <v>6</v>
      </c>
      <c r="C1181">
        <v>0</v>
      </c>
      <c r="D1181">
        <v>9999</v>
      </c>
      <c r="E1181" t="s">
        <v>3880</v>
      </c>
      <c r="F1181">
        <v>53510602</v>
      </c>
      <c r="G1181" t="s">
        <v>2041</v>
      </c>
      <c r="H1181">
        <v>0</v>
      </c>
      <c r="I1181" t="s">
        <v>2247</v>
      </c>
      <c r="J1181">
        <v>131.47999999999999</v>
      </c>
      <c r="K1181">
        <v>11</v>
      </c>
      <c r="L1181" t="s">
        <v>2063</v>
      </c>
      <c r="M1181" t="s">
        <v>2248</v>
      </c>
      <c r="N1181" t="s">
        <v>1757</v>
      </c>
      <c r="O1181" t="s">
        <v>1756</v>
      </c>
      <c r="P1181" t="s">
        <v>1756</v>
      </c>
      <c r="Q1181" s="387">
        <v>1446.28</v>
      </c>
      <c r="R1181">
        <v>188.0164</v>
      </c>
      <c r="S1181">
        <v>1634.2963999999997</v>
      </c>
      <c r="T1181" s="388">
        <v>44461</v>
      </c>
      <c r="U1181">
        <v>0</v>
      </c>
      <c r="V1181" t="s">
        <v>832</v>
      </c>
      <c r="W1181" s="388">
        <v>44477</v>
      </c>
      <c r="X1181">
        <v>164</v>
      </c>
      <c r="Y1181">
        <v>0</v>
      </c>
      <c r="Z1181">
        <v>0</v>
      </c>
      <c r="AA1181" t="s">
        <v>1758</v>
      </c>
      <c r="AB1181" t="s">
        <v>826</v>
      </c>
      <c r="AD1181" t="s">
        <v>2045</v>
      </c>
      <c r="AE1181" t="s">
        <v>2046</v>
      </c>
      <c r="AI1181" t="s">
        <v>1761</v>
      </c>
      <c r="AL1181" t="s">
        <v>3206</v>
      </c>
      <c r="AM1181">
        <v>6</v>
      </c>
      <c r="AN1181" t="s">
        <v>1004</v>
      </c>
      <c r="AO1181" t="s">
        <v>3375</v>
      </c>
      <c r="AP1181">
        <v>0</v>
      </c>
      <c r="AQ1181" s="388">
        <v>44469</v>
      </c>
      <c r="AS1181" t="s">
        <v>3186</v>
      </c>
      <c r="AT1181" s="388">
        <v>44471</v>
      </c>
      <c r="AU1181" t="s">
        <v>1756</v>
      </c>
      <c r="AV1181" t="s">
        <v>1756</v>
      </c>
      <c r="AZ1181" t="s">
        <v>1756</v>
      </c>
      <c r="BA1181" t="s">
        <v>1767</v>
      </c>
      <c r="BB1181" t="s">
        <v>3897</v>
      </c>
      <c r="BC1181" t="s">
        <v>3898</v>
      </c>
      <c r="BD1181" t="s">
        <v>826</v>
      </c>
      <c r="BE1181" t="s">
        <v>1756</v>
      </c>
      <c r="BF1181" t="s">
        <v>826</v>
      </c>
    </row>
    <row r="1182" spans="1:58">
      <c r="A1182" t="s">
        <v>829</v>
      </c>
      <c r="B1182">
        <v>6</v>
      </c>
      <c r="C1182">
        <v>0</v>
      </c>
      <c r="D1182">
        <v>9998</v>
      </c>
      <c r="E1182" t="s">
        <v>3899</v>
      </c>
      <c r="F1182">
        <v>53510602</v>
      </c>
      <c r="G1182" t="s">
        <v>2041</v>
      </c>
      <c r="H1182">
        <v>0</v>
      </c>
      <c r="I1182" t="s">
        <v>2052</v>
      </c>
      <c r="J1182">
        <v>75</v>
      </c>
      <c r="K1182">
        <v>36</v>
      </c>
      <c r="L1182" t="s">
        <v>1771</v>
      </c>
      <c r="M1182" t="s">
        <v>1756</v>
      </c>
      <c r="N1182" t="s">
        <v>1756</v>
      </c>
      <c r="O1182" t="s">
        <v>2053</v>
      </c>
      <c r="P1182" t="s">
        <v>1757</v>
      </c>
      <c r="Q1182" s="387">
        <v>2700</v>
      </c>
      <c r="R1182">
        <v>351</v>
      </c>
      <c r="S1182">
        <v>3050.9999999999995</v>
      </c>
      <c r="T1182" s="388">
        <v>44461</v>
      </c>
      <c r="U1182">
        <v>0</v>
      </c>
      <c r="V1182" t="s">
        <v>832</v>
      </c>
      <c r="W1182" s="388">
        <v>44477</v>
      </c>
      <c r="X1182">
        <v>164</v>
      </c>
      <c r="Y1182">
        <v>0</v>
      </c>
      <c r="Z1182">
        <v>0</v>
      </c>
      <c r="AA1182" t="s">
        <v>1758</v>
      </c>
      <c r="AB1182" t="s">
        <v>826</v>
      </c>
      <c r="AD1182" t="s">
        <v>2045</v>
      </c>
      <c r="AE1182" t="s">
        <v>2046</v>
      </c>
      <c r="AI1182" t="s">
        <v>1761</v>
      </c>
      <c r="AL1182" t="s">
        <v>3900</v>
      </c>
      <c r="AM1182">
        <v>6</v>
      </c>
      <c r="AN1182" t="s">
        <v>2920</v>
      </c>
      <c r="AO1182" t="s">
        <v>2921</v>
      </c>
      <c r="AP1182">
        <v>0</v>
      </c>
      <c r="AQ1182" s="388">
        <v>44469</v>
      </c>
      <c r="AS1182" t="s">
        <v>3186</v>
      </c>
      <c r="AT1182" s="388">
        <v>44471</v>
      </c>
      <c r="AU1182" t="s">
        <v>1756</v>
      </c>
      <c r="AV1182" t="s">
        <v>1756</v>
      </c>
      <c r="AZ1182" t="s">
        <v>1756</v>
      </c>
      <c r="BA1182" t="s">
        <v>1767</v>
      </c>
      <c r="BB1182" t="s">
        <v>3901</v>
      </c>
      <c r="BC1182" t="s">
        <v>3902</v>
      </c>
      <c r="BD1182" t="s">
        <v>826</v>
      </c>
      <c r="BE1182" t="s">
        <v>1756</v>
      </c>
      <c r="BF1182" t="s">
        <v>826</v>
      </c>
    </row>
    <row r="1183" spans="1:58">
      <c r="A1183" t="s">
        <v>829</v>
      </c>
      <c r="B1183">
        <v>6</v>
      </c>
      <c r="C1183">
        <v>0</v>
      </c>
      <c r="D1183">
        <v>9998</v>
      </c>
      <c r="E1183" t="s">
        <v>3899</v>
      </c>
      <c r="F1183">
        <v>53510602</v>
      </c>
      <c r="G1183" t="s">
        <v>2041</v>
      </c>
      <c r="H1183">
        <v>0</v>
      </c>
      <c r="I1183" t="s">
        <v>2056</v>
      </c>
      <c r="J1183">
        <v>210</v>
      </c>
      <c r="K1183">
        <v>4</v>
      </c>
      <c r="L1183" t="s">
        <v>1755</v>
      </c>
      <c r="M1183" t="s">
        <v>1756</v>
      </c>
      <c r="N1183" t="s">
        <v>1756</v>
      </c>
      <c r="P1183" t="s">
        <v>1757</v>
      </c>
      <c r="Q1183" s="387">
        <v>840</v>
      </c>
      <c r="R1183">
        <v>109.2</v>
      </c>
      <c r="S1183">
        <v>949.19999999999993</v>
      </c>
      <c r="T1183" s="388">
        <v>44461</v>
      </c>
      <c r="U1183">
        <v>0</v>
      </c>
      <c r="V1183" t="s">
        <v>832</v>
      </c>
      <c r="W1183" s="388">
        <v>44477</v>
      </c>
      <c r="X1183">
        <v>164</v>
      </c>
      <c r="Y1183">
        <v>0</v>
      </c>
      <c r="Z1183">
        <v>0</v>
      </c>
      <c r="AA1183" t="s">
        <v>1758</v>
      </c>
      <c r="AB1183" t="s">
        <v>826</v>
      </c>
      <c r="AD1183" t="s">
        <v>2045</v>
      </c>
      <c r="AE1183" t="s">
        <v>2046</v>
      </c>
      <c r="AI1183" t="s">
        <v>1761</v>
      </c>
      <c r="AL1183" t="s">
        <v>3900</v>
      </c>
      <c r="AM1183">
        <v>6</v>
      </c>
      <c r="AN1183" t="s">
        <v>2920</v>
      </c>
      <c r="AO1183" t="s">
        <v>2921</v>
      </c>
      <c r="AP1183">
        <v>0</v>
      </c>
      <c r="AQ1183" s="388">
        <v>44469</v>
      </c>
      <c r="AS1183" t="s">
        <v>3186</v>
      </c>
      <c r="AT1183" s="388">
        <v>44471</v>
      </c>
      <c r="AU1183" t="s">
        <v>1756</v>
      </c>
      <c r="AV1183" t="s">
        <v>1756</v>
      </c>
      <c r="AZ1183" t="s">
        <v>1756</v>
      </c>
      <c r="BA1183" t="s">
        <v>1767</v>
      </c>
      <c r="BB1183" t="s">
        <v>3903</v>
      </c>
      <c r="BC1183" t="s">
        <v>3904</v>
      </c>
      <c r="BD1183" t="s">
        <v>826</v>
      </c>
      <c r="BE1183" t="s">
        <v>1756</v>
      </c>
      <c r="BF1183" t="s">
        <v>826</v>
      </c>
    </row>
    <row r="1184" spans="1:58">
      <c r="A1184" t="s">
        <v>829</v>
      </c>
      <c r="B1184">
        <v>6</v>
      </c>
      <c r="C1184">
        <v>0</v>
      </c>
      <c r="D1184">
        <v>9998</v>
      </c>
      <c r="E1184" t="s">
        <v>3899</v>
      </c>
      <c r="F1184">
        <v>53510602</v>
      </c>
      <c r="G1184" t="s">
        <v>2041</v>
      </c>
      <c r="H1184">
        <v>0</v>
      </c>
      <c r="I1184" t="s">
        <v>518</v>
      </c>
      <c r="J1184">
        <v>95</v>
      </c>
      <c r="K1184">
        <v>12</v>
      </c>
      <c r="L1184" t="s">
        <v>1771</v>
      </c>
      <c r="M1184" t="s">
        <v>1756</v>
      </c>
      <c r="N1184" t="s">
        <v>1756</v>
      </c>
      <c r="O1184" t="s">
        <v>2059</v>
      </c>
      <c r="P1184" t="s">
        <v>1757</v>
      </c>
      <c r="Q1184" s="387">
        <v>1140</v>
      </c>
      <c r="R1184">
        <v>148.20000000000002</v>
      </c>
      <c r="S1184">
        <v>1288.1999999999998</v>
      </c>
      <c r="T1184" s="388">
        <v>44461</v>
      </c>
      <c r="U1184">
        <v>0</v>
      </c>
      <c r="V1184" t="s">
        <v>832</v>
      </c>
      <c r="W1184" s="388">
        <v>44477</v>
      </c>
      <c r="X1184">
        <v>164</v>
      </c>
      <c r="Y1184">
        <v>0</v>
      </c>
      <c r="Z1184">
        <v>0</v>
      </c>
      <c r="AA1184" t="s">
        <v>1758</v>
      </c>
      <c r="AB1184" t="s">
        <v>826</v>
      </c>
      <c r="AD1184" t="s">
        <v>2045</v>
      </c>
      <c r="AE1184" t="s">
        <v>2046</v>
      </c>
      <c r="AI1184" t="s">
        <v>1761</v>
      </c>
      <c r="AL1184" t="s">
        <v>3900</v>
      </c>
      <c r="AM1184">
        <v>6</v>
      </c>
      <c r="AN1184" t="s">
        <v>2920</v>
      </c>
      <c r="AO1184" t="s">
        <v>2921</v>
      </c>
      <c r="AP1184">
        <v>0</v>
      </c>
      <c r="AQ1184" s="388">
        <v>44469</v>
      </c>
      <c r="AS1184" t="s">
        <v>3186</v>
      </c>
      <c r="AT1184" s="388">
        <v>44471</v>
      </c>
      <c r="AU1184" t="s">
        <v>1756</v>
      </c>
      <c r="AV1184" t="s">
        <v>1756</v>
      </c>
      <c r="AZ1184" t="s">
        <v>1756</v>
      </c>
      <c r="BA1184" t="s">
        <v>1767</v>
      </c>
      <c r="BB1184" t="s">
        <v>3905</v>
      </c>
      <c r="BC1184" t="s">
        <v>3906</v>
      </c>
      <c r="BD1184" t="s">
        <v>826</v>
      </c>
      <c r="BE1184" t="s">
        <v>1756</v>
      </c>
      <c r="BF1184" t="s">
        <v>826</v>
      </c>
    </row>
    <row r="1185" spans="1:58">
      <c r="A1185" t="s">
        <v>829</v>
      </c>
      <c r="B1185">
        <v>6</v>
      </c>
      <c r="C1185">
        <v>0</v>
      </c>
      <c r="D1185">
        <v>9998</v>
      </c>
      <c r="E1185" t="s">
        <v>3899</v>
      </c>
      <c r="F1185">
        <v>53510602</v>
      </c>
      <c r="G1185" t="s">
        <v>2041</v>
      </c>
      <c r="H1185">
        <v>0</v>
      </c>
      <c r="I1185" t="s">
        <v>2062</v>
      </c>
      <c r="J1185">
        <v>138.05000000000001</v>
      </c>
      <c r="K1185">
        <v>11</v>
      </c>
      <c r="L1185" t="s">
        <v>2063</v>
      </c>
      <c r="M1185" t="s">
        <v>2064</v>
      </c>
      <c r="N1185" t="s">
        <v>1757</v>
      </c>
      <c r="O1185" t="s">
        <v>1756</v>
      </c>
      <c r="P1185" t="s">
        <v>1756</v>
      </c>
      <c r="Q1185" s="387">
        <v>1518.55</v>
      </c>
      <c r="R1185">
        <v>197.41149999999999</v>
      </c>
      <c r="S1185">
        <v>1715.9614999999999</v>
      </c>
      <c r="T1185" s="388">
        <v>44461</v>
      </c>
      <c r="U1185">
        <v>0</v>
      </c>
      <c r="V1185" t="s">
        <v>832</v>
      </c>
      <c r="W1185" s="388">
        <v>44477</v>
      </c>
      <c r="X1185">
        <v>164</v>
      </c>
      <c r="Y1185">
        <v>0</v>
      </c>
      <c r="Z1185">
        <v>0</v>
      </c>
      <c r="AA1185" t="s">
        <v>1758</v>
      </c>
      <c r="AB1185" t="s">
        <v>826</v>
      </c>
      <c r="AD1185" t="s">
        <v>2045</v>
      </c>
      <c r="AE1185" t="s">
        <v>2046</v>
      </c>
      <c r="AI1185" t="s">
        <v>1761</v>
      </c>
      <c r="AL1185" t="s">
        <v>3900</v>
      </c>
      <c r="AM1185">
        <v>6</v>
      </c>
      <c r="AN1185" t="s">
        <v>2920</v>
      </c>
      <c r="AO1185" t="s">
        <v>2921</v>
      </c>
      <c r="AP1185">
        <v>0</v>
      </c>
      <c r="AQ1185" s="388">
        <v>44469</v>
      </c>
      <c r="AS1185" t="s">
        <v>3186</v>
      </c>
      <c r="AT1185" s="388">
        <v>44471</v>
      </c>
      <c r="AU1185" t="s">
        <v>1756</v>
      </c>
      <c r="AV1185" t="s">
        <v>1756</v>
      </c>
      <c r="AZ1185" t="s">
        <v>1756</v>
      </c>
      <c r="BA1185" t="s">
        <v>1767</v>
      </c>
      <c r="BB1185" t="s">
        <v>3907</v>
      </c>
      <c r="BC1185" t="s">
        <v>3908</v>
      </c>
      <c r="BD1185" t="s">
        <v>826</v>
      </c>
      <c r="BE1185" t="s">
        <v>1756</v>
      </c>
      <c r="BF1185" t="s">
        <v>826</v>
      </c>
    </row>
    <row r="1186" spans="1:58">
      <c r="A1186" t="s">
        <v>829</v>
      </c>
      <c r="B1186">
        <v>6</v>
      </c>
      <c r="C1186">
        <v>0</v>
      </c>
      <c r="D1186">
        <v>9998</v>
      </c>
      <c r="E1186" t="s">
        <v>3899</v>
      </c>
      <c r="F1186">
        <v>53510602</v>
      </c>
      <c r="G1186" t="s">
        <v>2041</v>
      </c>
      <c r="H1186">
        <v>0</v>
      </c>
      <c r="I1186" t="s">
        <v>2073</v>
      </c>
      <c r="J1186">
        <v>243.75</v>
      </c>
      <c r="K1186">
        <v>3</v>
      </c>
      <c r="L1186" t="s">
        <v>1755</v>
      </c>
      <c r="M1186" t="s">
        <v>2074</v>
      </c>
      <c r="N1186" t="s">
        <v>1757</v>
      </c>
      <c r="O1186" t="s">
        <v>1756</v>
      </c>
      <c r="P1186" t="s">
        <v>1756</v>
      </c>
      <c r="Q1186" s="387">
        <v>731.25</v>
      </c>
      <c r="R1186">
        <v>95.0625</v>
      </c>
      <c r="S1186">
        <v>826.31249999999989</v>
      </c>
      <c r="T1186" s="388">
        <v>44461</v>
      </c>
      <c r="U1186">
        <v>0</v>
      </c>
      <c r="V1186" t="s">
        <v>832</v>
      </c>
      <c r="W1186" s="388">
        <v>44477</v>
      </c>
      <c r="X1186">
        <v>164</v>
      </c>
      <c r="Y1186">
        <v>0</v>
      </c>
      <c r="Z1186">
        <v>0</v>
      </c>
      <c r="AA1186" t="s">
        <v>1758</v>
      </c>
      <c r="AB1186" t="s">
        <v>826</v>
      </c>
      <c r="AD1186" t="s">
        <v>2045</v>
      </c>
      <c r="AE1186" t="s">
        <v>2046</v>
      </c>
      <c r="AI1186" t="s">
        <v>1761</v>
      </c>
      <c r="AL1186" t="s">
        <v>3900</v>
      </c>
      <c r="AM1186">
        <v>6</v>
      </c>
      <c r="AN1186" t="s">
        <v>2920</v>
      </c>
      <c r="AO1186" t="s">
        <v>2921</v>
      </c>
      <c r="AP1186">
        <v>0</v>
      </c>
      <c r="AQ1186" s="388">
        <v>44469</v>
      </c>
      <c r="AS1186" t="s">
        <v>3186</v>
      </c>
      <c r="AT1186" s="388">
        <v>44471</v>
      </c>
      <c r="AU1186" t="s">
        <v>1756</v>
      </c>
      <c r="AV1186" t="s">
        <v>1756</v>
      </c>
      <c r="AZ1186" t="s">
        <v>1756</v>
      </c>
      <c r="BA1186" t="s">
        <v>1767</v>
      </c>
      <c r="BB1186" t="s">
        <v>3909</v>
      </c>
      <c r="BC1186" t="s">
        <v>3910</v>
      </c>
      <c r="BD1186" t="s">
        <v>826</v>
      </c>
      <c r="BE1186" t="s">
        <v>1756</v>
      </c>
      <c r="BF1186" t="s">
        <v>826</v>
      </c>
    </row>
    <row r="1187" spans="1:58">
      <c r="A1187" t="s">
        <v>829</v>
      </c>
      <c r="B1187">
        <v>6</v>
      </c>
      <c r="C1187">
        <v>0</v>
      </c>
      <c r="D1187">
        <v>9998</v>
      </c>
      <c r="E1187" t="s">
        <v>3899</v>
      </c>
      <c r="F1187">
        <v>53510602</v>
      </c>
      <c r="G1187" t="s">
        <v>2041</v>
      </c>
      <c r="H1187">
        <v>0</v>
      </c>
      <c r="I1187" t="s">
        <v>2083</v>
      </c>
      <c r="J1187">
        <v>12.21</v>
      </c>
      <c r="K1187">
        <v>11</v>
      </c>
      <c r="L1187" t="s">
        <v>1771</v>
      </c>
      <c r="M1187" t="s">
        <v>2084</v>
      </c>
      <c r="N1187" t="s">
        <v>1757</v>
      </c>
      <c r="O1187" t="s">
        <v>1756</v>
      </c>
      <c r="P1187" t="s">
        <v>1756</v>
      </c>
      <c r="Q1187" s="387">
        <v>134.31</v>
      </c>
      <c r="R1187">
        <v>17.4603</v>
      </c>
      <c r="S1187">
        <v>151.77029999999999</v>
      </c>
      <c r="T1187" s="388">
        <v>44461</v>
      </c>
      <c r="U1187">
        <v>0</v>
      </c>
      <c r="V1187" t="s">
        <v>832</v>
      </c>
      <c r="W1187" s="388">
        <v>44477</v>
      </c>
      <c r="X1187">
        <v>164</v>
      </c>
      <c r="Y1187">
        <v>0</v>
      </c>
      <c r="Z1187">
        <v>0</v>
      </c>
      <c r="AA1187" t="s">
        <v>1758</v>
      </c>
      <c r="AB1187" t="s">
        <v>826</v>
      </c>
      <c r="AD1187" t="s">
        <v>2045</v>
      </c>
      <c r="AE1187" t="s">
        <v>2046</v>
      </c>
      <c r="AI1187" t="s">
        <v>1761</v>
      </c>
      <c r="AL1187" t="s">
        <v>3900</v>
      </c>
      <c r="AM1187">
        <v>6</v>
      </c>
      <c r="AN1187" t="s">
        <v>2920</v>
      </c>
      <c r="AO1187" t="s">
        <v>2921</v>
      </c>
      <c r="AP1187">
        <v>0</v>
      </c>
      <c r="AQ1187" s="388">
        <v>44469</v>
      </c>
      <c r="AS1187" t="s">
        <v>3186</v>
      </c>
      <c r="AT1187" s="388">
        <v>44471</v>
      </c>
      <c r="AU1187" t="s">
        <v>1756</v>
      </c>
      <c r="AV1187" t="s">
        <v>1756</v>
      </c>
      <c r="AZ1187" t="s">
        <v>1756</v>
      </c>
      <c r="BA1187" t="s">
        <v>1767</v>
      </c>
      <c r="BB1187" t="s">
        <v>3911</v>
      </c>
      <c r="BC1187" t="s">
        <v>3912</v>
      </c>
      <c r="BD1187" t="s">
        <v>826</v>
      </c>
      <c r="BE1187" t="s">
        <v>1756</v>
      </c>
      <c r="BF1187" t="s">
        <v>826</v>
      </c>
    </row>
    <row r="1188" spans="1:58">
      <c r="A1188" t="s">
        <v>829</v>
      </c>
      <c r="B1188">
        <v>6</v>
      </c>
      <c r="C1188">
        <v>0</v>
      </c>
      <c r="D1188">
        <v>9998</v>
      </c>
      <c r="E1188" t="s">
        <v>3899</v>
      </c>
      <c r="F1188">
        <v>53510602</v>
      </c>
      <c r="G1188" t="s">
        <v>2041</v>
      </c>
      <c r="H1188">
        <v>0</v>
      </c>
      <c r="I1188" t="s">
        <v>2089</v>
      </c>
      <c r="J1188">
        <v>146.96</v>
      </c>
      <c r="K1188">
        <v>11</v>
      </c>
      <c r="L1188" t="s">
        <v>2063</v>
      </c>
      <c r="M1188" t="s">
        <v>2090</v>
      </c>
      <c r="N1188" t="s">
        <v>1757</v>
      </c>
      <c r="O1188" t="s">
        <v>1756</v>
      </c>
      <c r="P1188" t="s">
        <v>1756</v>
      </c>
      <c r="Q1188" s="387">
        <v>1616.56</v>
      </c>
      <c r="R1188">
        <v>210.15280000000001</v>
      </c>
      <c r="S1188">
        <v>1826.7127999999998</v>
      </c>
      <c r="T1188" s="388">
        <v>44461</v>
      </c>
      <c r="U1188">
        <v>0</v>
      </c>
      <c r="V1188" t="s">
        <v>832</v>
      </c>
      <c r="W1188" s="388">
        <v>44477</v>
      </c>
      <c r="X1188">
        <v>164</v>
      </c>
      <c r="Y1188">
        <v>0</v>
      </c>
      <c r="Z1188">
        <v>0</v>
      </c>
      <c r="AA1188" t="s">
        <v>1758</v>
      </c>
      <c r="AB1188" t="s">
        <v>826</v>
      </c>
      <c r="AD1188" t="s">
        <v>2045</v>
      </c>
      <c r="AE1188" t="s">
        <v>2046</v>
      </c>
      <c r="AI1188" t="s">
        <v>1761</v>
      </c>
      <c r="AL1188" t="s">
        <v>3900</v>
      </c>
      <c r="AM1188">
        <v>6</v>
      </c>
      <c r="AN1188" t="s">
        <v>2920</v>
      </c>
      <c r="AO1188" t="s">
        <v>2921</v>
      </c>
      <c r="AP1188">
        <v>0</v>
      </c>
      <c r="AQ1188" s="388">
        <v>44469</v>
      </c>
      <c r="AS1188" t="s">
        <v>3186</v>
      </c>
      <c r="AT1188" s="388">
        <v>44471</v>
      </c>
      <c r="AU1188" t="s">
        <v>1756</v>
      </c>
      <c r="AV1188" t="s">
        <v>1756</v>
      </c>
      <c r="AZ1188" t="s">
        <v>1756</v>
      </c>
      <c r="BA1188" t="s">
        <v>1767</v>
      </c>
      <c r="BB1188" t="s">
        <v>3913</v>
      </c>
      <c r="BC1188" t="s">
        <v>3914</v>
      </c>
      <c r="BD1188" t="s">
        <v>826</v>
      </c>
      <c r="BE1188" t="s">
        <v>1756</v>
      </c>
      <c r="BF1188" t="s">
        <v>826</v>
      </c>
    </row>
    <row r="1189" spans="1:58">
      <c r="A1189" t="s">
        <v>829</v>
      </c>
      <c r="B1189">
        <v>6</v>
      </c>
      <c r="C1189">
        <v>0</v>
      </c>
      <c r="D1189">
        <v>9998</v>
      </c>
      <c r="E1189" t="s">
        <v>3899</v>
      </c>
      <c r="F1189">
        <v>53510602</v>
      </c>
      <c r="G1189" t="s">
        <v>2041</v>
      </c>
      <c r="H1189">
        <v>0</v>
      </c>
      <c r="I1189" t="s">
        <v>2247</v>
      </c>
      <c r="J1189">
        <v>131.47999999999999</v>
      </c>
      <c r="K1189">
        <v>11</v>
      </c>
      <c r="L1189" t="s">
        <v>2063</v>
      </c>
      <c r="M1189" t="s">
        <v>2248</v>
      </c>
      <c r="N1189" t="s">
        <v>1757</v>
      </c>
      <c r="O1189" t="s">
        <v>1756</v>
      </c>
      <c r="P1189" t="s">
        <v>1756</v>
      </c>
      <c r="Q1189" s="387">
        <v>1446.28</v>
      </c>
      <c r="R1189">
        <v>188.0164</v>
      </c>
      <c r="S1189">
        <v>1634.2963999999997</v>
      </c>
      <c r="T1189" s="388">
        <v>44461</v>
      </c>
      <c r="U1189">
        <v>0</v>
      </c>
      <c r="V1189" t="s">
        <v>832</v>
      </c>
      <c r="W1189" s="388">
        <v>44477</v>
      </c>
      <c r="X1189">
        <v>164</v>
      </c>
      <c r="Y1189">
        <v>0</v>
      </c>
      <c r="Z1189">
        <v>0</v>
      </c>
      <c r="AA1189" t="s">
        <v>1758</v>
      </c>
      <c r="AB1189" t="s">
        <v>826</v>
      </c>
      <c r="AD1189" t="s">
        <v>2045</v>
      </c>
      <c r="AE1189" t="s">
        <v>2046</v>
      </c>
      <c r="AI1189" t="s">
        <v>1761</v>
      </c>
      <c r="AL1189" t="s">
        <v>3900</v>
      </c>
      <c r="AM1189">
        <v>6</v>
      </c>
      <c r="AN1189" t="s">
        <v>2920</v>
      </c>
      <c r="AO1189" t="s">
        <v>2921</v>
      </c>
      <c r="AP1189">
        <v>0</v>
      </c>
      <c r="AQ1189" s="388">
        <v>44469</v>
      </c>
      <c r="AS1189" t="s">
        <v>3186</v>
      </c>
      <c r="AT1189" s="388">
        <v>44471</v>
      </c>
      <c r="AU1189" t="s">
        <v>1756</v>
      </c>
      <c r="AV1189" t="s">
        <v>1756</v>
      </c>
      <c r="AZ1189" t="s">
        <v>1756</v>
      </c>
      <c r="BA1189" t="s">
        <v>1767</v>
      </c>
      <c r="BB1189" t="s">
        <v>3915</v>
      </c>
      <c r="BC1189" t="s">
        <v>3916</v>
      </c>
      <c r="BD1189" t="s">
        <v>826</v>
      </c>
      <c r="BE1189" t="s">
        <v>1756</v>
      </c>
      <c r="BF1189" t="s">
        <v>826</v>
      </c>
    </row>
    <row r="1190" spans="1:58">
      <c r="A1190" t="s">
        <v>829</v>
      </c>
      <c r="B1190">
        <v>6</v>
      </c>
      <c r="C1190">
        <v>0</v>
      </c>
      <c r="D1190">
        <v>9976</v>
      </c>
      <c r="E1190" t="s">
        <v>3917</v>
      </c>
      <c r="F1190">
        <v>53510602</v>
      </c>
      <c r="G1190" t="s">
        <v>2041</v>
      </c>
      <c r="H1190">
        <v>0</v>
      </c>
      <c r="I1190" t="s">
        <v>2052</v>
      </c>
      <c r="J1190">
        <v>75</v>
      </c>
      <c r="K1190">
        <v>12</v>
      </c>
      <c r="L1190" t="s">
        <v>1771</v>
      </c>
      <c r="M1190" t="s">
        <v>1756</v>
      </c>
      <c r="N1190" t="s">
        <v>1756</v>
      </c>
      <c r="O1190" t="s">
        <v>2053</v>
      </c>
      <c r="P1190" t="s">
        <v>1757</v>
      </c>
      <c r="Q1190" s="387">
        <v>900</v>
      </c>
      <c r="R1190">
        <v>117</v>
      </c>
      <c r="S1190">
        <v>1016.9999999999999</v>
      </c>
      <c r="T1190" s="388">
        <v>44460</v>
      </c>
      <c r="U1190">
        <v>0</v>
      </c>
      <c r="V1190" t="s">
        <v>832</v>
      </c>
      <c r="W1190" s="388">
        <v>44477</v>
      </c>
      <c r="X1190">
        <v>164</v>
      </c>
      <c r="Y1190">
        <v>0</v>
      </c>
      <c r="Z1190">
        <v>0</v>
      </c>
      <c r="AA1190" t="s">
        <v>1758</v>
      </c>
      <c r="AB1190" t="s">
        <v>826</v>
      </c>
      <c r="AD1190" t="s">
        <v>2045</v>
      </c>
      <c r="AE1190" t="s">
        <v>2046</v>
      </c>
      <c r="AI1190" t="s">
        <v>1761</v>
      </c>
      <c r="AL1190" t="s">
        <v>3132</v>
      </c>
      <c r="AM1190">
        <v>6</v>
      </c>
      <c r="AN1190" t="s">
        <v>3133</v>
      </c>
      <c r="AO1190" t="s">
        <v>2852</v>
      </c>
      <c r="AP1190">
        <v>0</v>
      </c>
      <c r="AQ1190" s="388">
        <v>44468</v>
      </c>
      <c r="AS1190" t="s">
        <v>3186</v>
      </c>
      <c r="AT1190" s="388">
        <v>44469</v>
      </c>
      <c r="AU1190" t="s">
        <v>1756</v>
      </c>
      <c r="AV1190" t="s">
        <v>1756</v>
      </c>
      <c r="AZ1190" t="s">
        <v>1756</v>
      </c>
      <c r="BA1190" t="s">
        <v>1767</v>
      </c>
      <c r="BB1190" t="s">
        <v>3918</v>
      </c>
      <c r="BC1190" t="s">
        <v>3919</v>
      </c>
      <c r="BD1190" t="s">
        <v>826</v>
      </c>
      <c r="BE1190" t="s">
        <v>1756</v>
      </c>
      <c r="BF1190" t="s">
        <v>826</v>
      </c>
    </row>
    <row r="1191" spans="1:58">
      <c r="A1191" t="s">
        <v>829</v>
      </c>
      <c r="B1191">
        <v>6</v>
      </c>
      <c r="C1191">
        <v>0</v>
      </c>
      <c r="D1191">
        <v>9976</v>
      </c>
      <c r="E1191" t="s">
        <v>3917</v>
      </c>
      <c r="F1191">
        <v>53510602</v>
      </c>
      <c r="G1191" t="s">
        <v>2041</v>
      </c>
      <c r="H1191">
        <v>0</v>
      </c>
      <c r="I1191" t="s">
        <v>2052</v>
      </c>
      <c r="J1191">
        <v>75</v>
      </c>
      <c r="K1191">
        <v>12</v>
      </c>
      <c r="L1191" t="s">
        <v>1771</v>
      </c>
      <c r="M1191" t="s">
        <v>1756</v>
      </c>
      <c r="N1191" t="s">
        <v>1756</v>
      </c>
      <c r="O1191" t="s">
        <v>2053</v>
      </c>
      <c r="P1191" t="s">
        <v>1757</v>
      </c>
      <c r="Q1191" s="387">
        <v>900</v>
      </c>
      <c r="R1191">
        <v>117</v>
      </c>
      <c r="S1191">
        <v>1016.9999999999999</v>
      </c>
      <c r="T1191" s="388">
        <v>44460</v>
      </c>
      <c r="U1191">
        <v>0</v>
      </c>
      <c r="V1191" t="s">
        <v>832</v>
      </c>
      <c r="W1191" s="388">
        <v>44477</v>
      </c>
      <c r="X1191">
        <v>164</v>
      </c>
      <c r="Y1191">
        <v>0</v>
      </c>
      <c r="Z1191">
        <v>0</v>
      </c>
      <c r="AA1191" t="s">
        <v>1758</v>
      </c>
      <c r="AB1191" t="s">
        <v>826</v>
      </c>
      <c r="AD1191" t="s">
        <v>2045</v>
      </c>
      <c r="AE1191" t="s">
        <v>2046</v>
      </c>
      <c r="AI1191" t="s">
        <v>1761</v>
      </c>
      <c r="AL1191" t="s">
        <v>3132</v>
      </c>
      <c r="AM1191">
        <v>6</v>
      </c>
      <c r="AN1191" t="s">
        <v>3133</v>
      </c>
      <c r="AO1191" t="s">
        <v>2852</v>
      </c>
      <c r="AP1191">
        <v>0</v>
      </c>
      <c r="AQ1191" s="388">
        <v>44468</v>
      </c>
      <c r="AS1191" t="s">
        <v>3186</v>
      </c>
      <c r="AT1191" s="388">
        <v>44469</v>
      </c>
      <c r="AU1191" t="s">
        <v>1756</v>
      </c>
      <c r="AV1191" t="s">
        <v>1756</v>
      </c>
      <c r="AZ1191" t="s">
        <v>1756</v>
      </c>
      <c r="BA1191" t="s">
        <v>1767</v>
      </c>
      <c r="BB1191" t="s">
        <v>3918</v>
      </c>
      <c r="BC1191" t="s">
        <v>3919</v>
      </c>
      <c r="BD1191" t="s">
        <v>826</v>
      </c>
      <c r="BE1191" t="s">
        <v>1756</v>
      </c>
      <c r="BF1191" t="s">
        <v>826</v>
      </c>
    </row>
    <row r="1192" spans="1:58">
      <c r="A1192" t="s">
        <v>829</v>
      </c>
      <c r="B1192">
        <v>6</v>
      </c>
      <c r="C1192">
        <v>0</v>
      </c>
      <c r="D1192">
        <v>9976</v>
      </c>
      <c r="E1192" t="s">
        <v>3917</v>
      </c>
      <c r="F1192">
        <v>53510602</v>
      </c>
      <c r="G1192" t="s">
        <v>2041</v>
      </c>
      <c r="H1192">
        <v>0</v>
      </c>
      <c r="I1192" t="s">
        <v>2052</v>
      </c>
      <c r="J1192">
        <v>75</v>
      </c>
      <c r="K1192">
        <v>12</v>
      </c>
      <c r="L1192" t="s">
        <v>1771</v>
      </c>
      <c r="M1192" t="s">
        <v>1756</v>
      </c>
      <c r="N1192" t="s">
        <v>1756</v>
      </c>
      <c r="O1192" t="s">
        <v>2053</v>
      </c>
      <c r="P1192" t="s">
        <v>1757</v>
      </c>
      <c r="Q1192" s="387">
        <v>900</v>
      </c>
      <c r="R1192">
        <v>117</v>
      </c>
      <c r="S1192">
        <v>1016.9999999999999</v>
      </c>
      <c r="T1192" s="388">
        <v>44460</v>
      </c>
      <c r="U1192">
        <v>0</v>
      </c>
      <c r="V1192" t="s">
        <v>832</v>
      </c>
      <c r="W1192" s="388">
        <v>44477</v>
      </c>
      <c r="X1192">
        <v>164</v>
      </c>
      <c r="Y1192">
        <v>0</v>
      </c>
      <c r="Z1192">
        <v>0</v>
      </c>
      <c r="AA1192" t="s">
        <v>1758</v>
      </c>
      <c r="AB1192" t="s">
        <v>826</v>
      </c>
      <c r="AD1192" t="s">
        <v>2045</v>
      </c>
      <c r="AE1192" t="s">
        <v>2046</v>
      </c>
      <c r="AI1192" t="s">
        <v>1761</v>
      </c>
      <c r="AL1192" t="s">
        <v>3132</v>
      </c>
      <c r="AM1192">
        <v>6</v>
      </c>
      <c r="AN1192" t="s">
        <v>3133</v>
      </c>
      <c r="AO1192" t="s">
        <v>2852</v>
      </c>
      <c r="AP1192">
        <v>0</v>
      </c>
      <c r="AQ1192" s="388">
        <v>44468</v>
      </c>
      <c r="AS1192" t="s">
        <v>3186</v>
      </c>
      <c r="AT1192" s="388">
        <v>44469</v>
      </c>
      <c r="AU1192" t="s">
        <v>1756</v>
      </c>
      <c r="AV1192" t="s">
        <v>1756</v>
      </c>
      <c r="AZ1192" t="s">
        <v>1756</v>
      </c>
      <c r="BA1192" t="s">
        <v>1767</v>
      </c>
      <c r="BB1192" t="s">
        <v>3918</v>
      </c>
      <c r="BC1192" t="s">
        <v>3919</v>
      </c>
      <c r="BD1192" t="s">
        <v>826</v>
      </c>
      <c r="BE1192" t="s">
        <v>1756</v>
      </c>
      <c r="BF1192" t="s">
        <v>826</v>
      </c>
    </row>
    <row r="1193" spans="1:58">
      <c r="A1193" t="s">
        <v>829</v>
      </c>
      <c r="B1193">
        <v>6</v>
      </c>
      <c r="C1193">
        <v>0</v>
      </c>
      <c r="D1193">
        <v>9976</v>
      </c>
      <c r="E1193" t="s">
        <v>3917</v>
      </c>
      <c r="F1193">
        <v>53510602</v>
      </c>
      <c r="G1193" t="s">
        <v>2041</v>
      </c>
      <c r="H1193">
        <v>0</v>
      </c>
      <c r="I1193" t="s">
        <v>2052</v>
      </c>
      <c r="J1193">
        <v>75</v>
      </c>
      <c r="K1193">
        <v>12</v>
      </c>
      <c r="L1193" t="s">
        <v>1771</v>
      </c>
      <c r="M1193" t="s">
        <v>1756</v>
      </c>
      <c r="N1193" t="s">
        <v>1756</v>
      </c>
      <c r="O1193" t="s">
        <v>2053</v>
      </c>
      <c r="P1193" t="s">
        <v>1757</v>
      </c>
      <c r="Q1193" s="387">
        <v>900</v>
      </c>
      <c r="R1193">
        <v>117</v>
      </c>
      <c r="S1193">
        <v>1016.9999999999999</v>
      </c>
      <c r="T1193" s="388">
        <v>44460</v>
      </c>
      <c r="U1193">
        <v>0</v>
      </c>
      <c r="V1193" t="s">
        <v>832</v>
      </c>
      <c r="W1193" s="388">
        <v>44477</v>
      </c>
      <c r="X1193">
        <v>164</v>
      </c>
      <c r="Y1193">
        <v>0</v>
      </c>
      <c r="Z1193">
        <v>0</v>
      </c>
      <c r="AA1193" t="s">
        <v>1758</v>
      </c>
      <c r="AB1193" t="s">
        <v>826</v>
      </c>
      <c r="AD1193" t="s">
        <v>2045</v>
      </c>
      <c r="AE1193" t="s">
        <v>2046</v>
      </c>
      <c r="AI1193" t="s">
        <v>1761</v>
      </c>
      <c r="AL1193" t="s">
        <v>3132</v>
      </c>
      <c r="AM1193">
        <v>6</v>
      </c>
      <c r="AN1193" t="s">
        <v>3133</v>
      </c>
      <c r="AO1193" t="s">
        <v>2852</v>
      </c>
      <c r="AP1193">
        <v>0</v>
      </c>
      <c r="AQ1193" s="388">
        <v>44468</v>
      </c>
      <c r="AS1193" t="s">
        <v>3186</v>
      </c>
      <c r="AT1193" s="388">
        <v>44469</v>
      </c>
      <c r="AU1193" t="s">
        <v>1756</v>
      </c>
      <c r="AV1193" t="s">
        <v>1756</v>
      </c>
      <c r="AZ1193" t="s">
        <v>1756</v>
      </c>
      <c r="BA1193" t="s">
        <v>1767</v>
      </c>
      <c r="BB1193" t="s">
        <v>3918</v>
      </c>
      <c r="BC1193" t="s">
        <v>3919</v>
      </c>
      <c r="BD1193" t="s">
        <v>826</v>
      </c>
      <c r="BE1193" t="s">
        <v>1756</v>
      </c>
      <c r="BF1193" t="s">
        <v>826</v>
      </c>
    </row>
    <row r="1194" spans="1:58">
      <c r="A1194" t="s">
        <v>829</v>
      </c>
      <c r="B1194">
        <v>6</v>
      </c>
      <c r="C1194">
        <v>0</v>
      </c>
      <c r="D1194">
        <v>9976</v>
      </c>
      <c r="E1194" t="s">
        <v>3917</v>
      </c>
      <c r="F1194">
        <v>53510602</v>
      </c>
      <c r="G1194" t="s">
        <v>2041</v>
      </c>
      <c r="H1194">
        <v>0</v>
      </c>
      <c r="I1194" t="s">
        <v>2052</v>
      </c>
      <c r="J1194">
        <v>75</v>
      </c>
      <c r="K1194">
        <v>12</v>
      </c>
      <c r="L1194" t="s">
        <v>1771</v>
      </c>
      <c r="M1194" t="s">
        <v>1756</v>
      </c>
      <c r="N1194" t="s">
        <v>1756</v>
      </c>
      <c r="O1194" t="s">
        <v>2053</v>
      </c>
      <c r="P1194" t="s">
        <v>1757</v>
      </c>
      <c r="Q1194" s="387">
        <v>900</v>
      </c>
      <c r="R1194">
        <v>117</v>
      </c>
      <c r="S1194">
        <v>1016.9999999999999</v>
      </c>
      <c r="T1194" s="388">
        <v>44460</v>
      </c>
      <c r="U1194">
        <v>0</v>
      </c>
      <c r="V1194" t="s">
        <v>832</v>
      </c>
      <c r="W1194" s="388">
        <v>44477</v>
      </c>
      <c r="X1194">
        <v>164</v>
      </c>
      <c r="Y1194">
        <v>0</v>
      </c>
      <c r="Z1194">
        <v>0</v>
      </c>
      <c r="AA1194" t="s">
        <v>1758</v>
      </c>
      <c r="AB1194" t="s">
        <v>826</v>
      </c>
      <c r="AD1194" t="s">
        <v>2045</v>
      </c>
      <c r="AE1194" t="s">
        <v>2046</v>
      </c>
      <c r="AI1194" t="s">
        <v>1761</v>
      </c>
      <c r="AL1194" t="s">
        <v>3132</v>
      </c>
      <c r="AM1194">
        <v>6</v>
      </c>
      <c r="AN1194" t="s">
        <v>3133</v>
      </c>
      <c r="AO1194" t="s">
        <v>2852</v>
      </c>
      <c r="AP1194">
        <v>0</v>
      </c>
      <c r="AQ1194" s="388">
        <v>44468</v>
      </c>
      <c r="AS1194" t="s">
        <v>3186</v>
      </c>
      <c r="AT1194" s="388">
        <v>44469</v>
      </c>
      <c r="AU1194" t="s">
        <v>1756</v>
      </c>
      <c r="AV1194" t="s">
        <v>1756</v>
      </c>
      <c r="AZ1194" t="s">
        <v>1756</v>
      </c>
      <c r="BA1194" t="s">
        <v>1767</v>
      </c>
      <c r="BB1194" t="s">
        <v>3918</v>
      </c>
      <c r="BC1194" t="s">
        <v>3919</v>
      </c>
      <c r="BD1194" t="s">
        <v>826</v>
      </c>
      <c r="BE1194" t="s">
        <v>1756</v>
      </c>
      <c r="BF1194" t="s">
        <v>826</v>
      </c>
    </row>
    <row r="1195" spans="1:58">
      <c r="A1195" t="s">
        <v>829</v>
      </c>
      <c r="B1195">
        <v>6</v>
      </c>
      <c r="C1195">
        <v>0</v>
      </c>
      <c r="D1195">
        <v>9976</v>
      </c>
      <c r="E1195" t="s">
        <v>3917</v>
      </c>
      <c r="F1195">
        <v>53510602</v>
      </c>
      <c r="G1195" t="s">
        <v>2041</v>
      </c>
      <c r="H1195">
        <v>0</v>
      </c>
      <c r="I1195" t="s">
        <v>2056</v>
      </c>
      <c r="J1195">
        <v>210</v>
      </c>
      <c r="K1195">
        <v>6</v>
      </c>
      <c r="L1195" t="s">
        <v>1755</v>
      </c>
      <c r="M1195" t="s">
        <v>1756</v>
      </c>
      <c r="N1195" t="s">
        <v>1756</v>
      </c>
      <c r="P1195" t="s">
        <v>1757</v>
      </c>
      <c r="Q1195" s="387">
        <v>1260</v>
      </c>
      <c r="R1195">
        <v>163.80000000000001</v>
      </c>
      <c r="S1195">
        <v>1423.8</v>
      </c>
      <c r="T1195" s="388">
        <v>44460</v>
      </c>
      <c r="U1195">
        <v>0</v>
      </c>
      <c r="V1195" t="s">
        <v>832</v>
      </c>
      <c r="W1195" s="388">
        <v>44477</v>
      </c>
      <c r="X1195">
        <v>164</v>
      </c>
      <c r="Y1195">
        <v>0</v>
      </c>
      <c r="Z1195">
        <v>0</v>
      </c>
      <c r="AA1195" t="s">
        <v>1758</v>
      </c>
      <c r="AB1195" t="s">
        <v>826</v>
      </c>
      <c r="AD1195" t="s">
        <v>2045</v>
      </c>
      <c r="AE1195" t="s">
        <v>2046</v>
      </c>
      <c r="AI1195" t="s">
        <v>1761</v>
      </c>
      <c r="AL1195" t="s">
        <v>3132</v>
      </c>
      <c r="AM1195">
        <v>6</v>
      </c>
      <c r="AN1195" t="s">
        <v>3133</v>
      </c>
      <c r="AO1195" t="s">
        <v>2852</v>
      </c>
      <c r="AP1195">
        <v>0</v>
      </c>
      <c r="AQ1195" s="388">
        <v>44468</v>
      </c>
      <c r="AS1195" t="s">
        <v>3186</v>
      </c>
      <c r="AT1195" s="388">
        <v>44469</v>
      </c>
      <c r="AU1195" t="s">
        <v>1756</v>
      </c>
      <c r="AV1195" t="s">
        <v>1756</v>
      </c>
      <c r="AZ1195" t="s">
        <v>1756</v>
      </c>
      <c r="BA1195" t="s">
        <v>1767</v>
      </c>
      <c r="BB1195" t="s">
        <v>3920</v>
      </c>
      <c r="BC1195" t="s">
        <v>3921</v>
      </c>
      <c r="BD1195" t="s">
        <v>826</v>
      </c>
      <c r="BE1195" t="s">
        <v>1756</v>
      </c>
      <c r="BF1195" t="s">
        <v>826</v>
      </c>
    </row>
    <row r="1196" spans="1:58">
      <c r="A1196" t="s">
        <v>829</v>
      </c>
      <c r="B1196">
        <v>6</v>
      </c>
      <c r="C1196">
        <v>0</v>
      </c>
      <c r="D1196">
        <v>9976</v>
      </c>
      <c r="E1196" t="s">
        <v>3917</v>
      </c>
      <c r="F1196">
        <v>53510602</v>
      </c>
      <c r="G1196" t="s">
        <v>2041</v>
      </c>
      <c r="H1196">
        <v>0</v>
      </c>
      <c r="I1196" t="s">
        <v>518</v>
      </c>
      <c r="J1196">
        <v>95</v>
      </c>
      <c r="K1196">
        <v>12</v>
      </c>
      <c r="L1196" t="s">
        <v>1771</v>
      </c>
      <c r="M1196" t="s">
        <v>1756</v>
      </c>
      <c r="N1196" t="s">
        <v>1756</v>
      </c>
      <c r="O1196" t="s">
        <v>2059</v>
      </c>
      <c r="P1196" t="s">
        <v>1757</v>
      </c>
      <c r="Q1196" s="387">
        <v>1140</v>
      </c>
      <c r="R1196">
        <v>148.20000000000002</v>
      </c>
      <c r="S1196">
        <v>1288.1999999999998</v>
      </c>
      <c r="T1196" s="388">
        <v>44460</v>
      </c>
      <c r="U1196">
        <v>0</v>
      </c>
      <c r="V1196" t="s">
        <v>832</v>
      </c>
      <c r="W1196" s="388">
        <v>44477</v>
      </c>
      <c r="X1196">
        <v>164</v>
      </c>
      <c r="Y1196">
        <v>0</v>
      </c>
      <c r="Z1196">
        <v>0</v>
      </c>
      <c r="AA1196" t="s">
        <v>1758</v>
      </c>
      <c r="AB1196" t="s">
        <v>826</v>
      </c>
      <c r="AD1196" t="s">
        <v>2045</v>
      </c>
      <c r="AE1196" t="s">
        <v>2046</v>
      </c>
      <c r="AI1196" t="s">
        <v>1761</v>
      </c>
      <c r="AL1196" t="s">
        <v>3132</v>
      </c>
      <c r="AM1196">
        <v>6</v>
      </c>
      <c r="AN1196" t="s">
        <v>3133</v>
      </c>
      <c r="AO1196" t="s">
        <v>2852</v>
      </c>
      <c r="AP1196">
        <v>0</v>
      </c>
      <c r="AQ1196" s="388">
        <v>44468</v>
      </c>
      <c r="AS1196" t="s">
        <v>3186</v>
      </c>
      <c r="AT1196" s="388">
        <v>44469</v>
      </c>
      <c r="AU1196" t="s">
        <v>1756</v>
      </c>
      <c r="AV1196" t="s">
        <v>1756</v>
      </c>
      <c r="AZ1196" t="s">
        <v>1756</v>
      </c>
      <c r="BA1196" t="s">
        <v>1767</v>
      </c>
      <c r="BB1196" t="s">
        <v>3922</v>
      </c>
      <c r="BC1196" t="s">
        <v>3923</v>
      </c>
      <c r="BD1196" t="s">
        <v>826</v>
      </c>
      <c r="BE1196" t="s">
        <v>1756</v>
      </c>
      <c r="BF1196" t="s">
        <v>826</v>
      </c>
    </row>
    <row r="1197" spans="1:58">
      <c r="A1197" t="s">
        <v>829</v>
      </c>
      <c r="B1197">
        <v>6</v>
      </c>
      <c r="C1197">
        <v>0</v>
      </c>
      <c r="D1197">
        <v>9976</v>
      </c>
      <c r="E1197" t="s">
        <v>3917</v>
      </c>
      <c r="F1197">
        <v>53510602</v>
      </c>
      <c r="G1197" t="s">
        <v>2041</v>
      </c>
      <c r="H1197">
        <v>0</v>
      </c>
      <c r="I1197" t="s">
        <v>2062</v>
      </c>
      <c r="J1197">
        <v>138.05000000000001</v>
      </c>
      <c r="K1197">
        <v>22</v>
      </c>
      <c r="L1197" t="s">
        <v>2063</v>
      </c>
      <c r="M1197" t="s">
        <v>2064</v>
      </c>
      <c r="N1197" t="s">
        <v>1757</v>
      </c>
      <c r="O1197" t="s">
        <v>1756</v>
      </c>
      <c r="P1197" t="s">
        <v>1756</v>
      </c>
      <c r="Q1197" s="387">
        <v>3037.1</v>
      </c>
      <c r="R1197">
        <v>394.82299999999998</v>
      </c>
      <c r="S1197">
        <v>3431.9229999999998</v>
      </c>
      <c r="T1197" s="388">
        <v>44460</v>
      </c>
      <c r="U1197">
        <v>0</v>
      </c>
      <c r="V1197" t="s">
        <v>832</v>
      </c>
      <c r="W1197" s="388">
        <v>44477</v>
      </c>
      <c r="X1197">
        <v>164</v>
      </c>
      <c r="Y1197">
        <v>0</v>
      </c>
      <c r="Z1197">
        <v>0</v>
      </c>
      <c r="AA1197" t="s">
        <v>1758</v>
      </c>
      <c r="AB1197" t="s">
        <v>826</v>
      </c>
      <c r="AD1197" t="s">
        <v>2045</v>
      </c>
      <c r="AE1197" t="s">
        <v>2046</v>
      </c>
      <c r="AI1197" t="s">
        <v>1761</v>
      </c>
      <c r="AL1197" t="s">
        <v>3132</v>
      </c>
      <c r="AM1197">
        <v>6</v>
      </c>
      <c r="AN1197" t="s">
        <v>3133</v>
      </c>
      <c r="AO1197" t="s">
        <v>2852</v>
      </c>
      <c r="AP1197">
        <v>0</v>
      </c>
      <c r="AQ1197" s="388">
        <v>44468</v>
      </c>
      <c r="AS1197" t="s">
        <v>3186</v>
      </c>
      <c r="AT1197" s="388">
        <v>44469</v>
      </c>
      <c r="AU1197" t="s">
        <v>1756</v>
      </c>
      <c r="AV1197" t="s">
        <v>1756</v>
      </c>
      <c r="AZ1197" t="s">
        <v>1756</v>
      </c>
      <c r="BA1197" t="s">
        <v>1767</v>
      </c>
      <c r="BB1197" t="s">
        <v>3924</v>
      </c>
      <c r="BC1197" t="s">
        <v>3925</v>
      </c>
      <c r="BD1197" t="s">
        <v>826</v>
      </c>
      <c r="BE1197" t="s">
        <v>1756</v>
      </c>
      <c r="BF1197" t="s">
        <v>826</v>
      </c>
    </row>
    <row r="1198" spans="1:58">
      <c r="A1198" t="s">
        <v>829</v>
      </c>
      <c r="B1198">
        <v>6</v>
      </c>
      <c r="C1198">
        <v>0</v>
      </c>
      <c r="D1198">
        <v>9976</v>
      </c>
      <c r="E1198" t="s">
        <v>3917</v>
      </c>
      <c r="F1198">
        <v>53510602</v>
      </c>
      <c r="G1198" t="s">
        <v>2041</v>
      </c>
      <c r="H1198">
        <v>0</v>
      </c>
      <c r="I1198" t="s">
        <v>2073</v>
      </c>
      <c r="J1198">
        <v>243.75</v>
      </c>
      <c r="K1198">
        <v>3</v>
      </c>
      <c r="L1198" t="s">
        <v>1755</v>
      </c>
      <c r="M1198" t="s">
        <v>2074</v>
      </c>
      <c r="N1198" t="s">
        <v>1757</v>
      </c>
      <c r="O1198" t="s">
        <v>1756</v>
      </c>
      <c r="P1198" t="s">
        <v>1756</v>
      </c>
      <c r="Q1198" s="387">
        <v>731.25</v>
      </c>
      <c r="R1198">
        <v>95.0625</v>
      </c>
      <c r="S1198">
        <v>826.31249999999989</v>
      </c>
      <c r="T1198" s="388">
        <v>44460</v>
      </c>
      <c r="U1198">
        <v>0</v>
      </c>
      <c r="V1198" t="s">
        <v>832</v>
      </c>
      <c r="W1198" s="388">
        <v>44477</v>
      </c>
      <c r="X1198">
        <v>164</v>
      </c>
      <c r="Y1198">
        <v>0</v>
      </c>
      <c r="Z1198">
        <v>0</v>
      </c>
      <c r="AA1198" t="s">
        <v>1758</v>
      </c>
      <c r="AB1198" t="s">
        <v>826</v>
      </c>
      <c r="AD1198" t="s">
        <v>2045</v>
      </c>
      <c r="AE1198" t="s">
        <v>2046</v>
      </c>
      <c r="AI1198" t="s">
        <v>1761</v>
      </c>
      <c r="AL1198" t="s">
        <v>3132</v>
      </c>
      <c r="AM1198">
        <v>6</v>
      </c>
      <c r="AN1198" t="s">
        <v>3133</v>
      </c>
      <c r="AO1198" t="s">
        <v>2852</v>
      </c>
      <c r="AP1198">
        <v>0</v>
      </c>
      <c r="AQ1198" s="388">
        <v>44468</v>
      </c>
      <c r="AS1198" t="s">
        <v>3186</v>
      </c>
      <c r="AT1198" s="388">
        <v>44469</v>
      </c>
      <c r="AU1198" t="s">
        <v>1756</v>
      </c>
      <c r="AV1198" t="s">
        <v>1756</v>
      </c>
      <c r="AZ1198" t="s">
        <v>1756</v>
      </c>
      <c r="BA1198" t="s">
        <v>1767</v>
      </c>
      <c r="BB1198" t="s">
        <v>3926</v>
      </c>
      <c r="BC1198" t="s">
        <v>3927</v>
      </c>
      <c r="BD1198" t="s">
        <v>826</v>
      </c>
      <c r="BE1198" t="s">
        <v>1756</v>
      </c>
      <c r="BF1198" t="s">
        <v>826</v>
      </c>
    </row>
    <row r="1199" spans="1:58">
      <c r="A1199" t="s">
        <v>829</v>
      </c>
      <c r="B1199">
        <v>6</v>
      </c>
      <c r="C1199">
        <v>0</v>
      </c>
      <c r="D1199">
        <v>9976</v>
      </c>
      <c r="E1199" t="s">
        <v>3917</v>
      </c>
      <c r="F1199">
        <v>53510602</v>
      </c>
      <c r="G1199" t="s">
        <v>2041</v>
      </c>
      <c r="H1199">
        <v>0</v>
      </c>
      <c r="I1199" t="s">
        <v>2083</v>
      </c>
      <c r="J1199">
        <v>12.21</v>
      </c>
      <c r="K1199">
        <v>11</v>
      </c>
      <c r="L1199" t="s">
        <v>1771</v>
      </c>
      <c r="M1199" t="s">
        <v>2084</v>
      </c>
      <c r="N1199" t="s">
        <v>1757</v>
      </c>
      <c r="O1199" t="s">
        <v>1756</v>
      </c>
      <c r="P1199" t="s">
        <v>1756</v>
      </c>
      <c r="Q1199" s="387">
        <v>134.31</v>
      </c>
      <c r="R1199">
        <v>17.4603</v>
      </c>
      <c r="S1199">
        <v>151.77029999999999</v>
      </c>
      <c r="T1199" s="388">
        <v>44460</v>
      </c>
      <c r="U1199">
        <v>0</v>
      </c>
      <c r="V1199" t="s">
        <v>832</v>
      </c>
      <c r="W1199" s="388">
        <v>44477</v>
      </c>
      <c r="X1199">
        <v>164</v>
      </c>
      <c r="Y1199">
        <v>0</v>
      </c>
      <c r="Z1199">
        <v>0</v>
      </c>
      <c r="AA1199" t="s">
        <v>1758</v>
      </c>
      <c r="AB1199" t="s">
        <v>826</v>
      </c>
      <c r="AD1199" t="s">
        <v>2045</v>
      </c>
      <c r="AE1199" t="s">
        <v>2046</v>
      </c>
      <c r="AI1199" t="s">
        <v>1761</v>
      </c>
      <c r="AL1199" t="s">
        <v>3132</v>
      </c>
      <c r="AM1199">
        <v>6</v>
      </c>
      <c r="AN1199" t="s">
        <v>3133</v>
      </c>
      <c r="AO1199" t="s">
        <v>2852</v>
      </c>
      <c r="AP1199">
        <v>0</v>
      </c>
      <c r="AQ1199" s="388">
        <v>44468</v>
      </c>
      <c r="AS1199" t="s">
        <v>3186</v>
      </c>
      <c r="AT1199" s="388">
        <v>44469</v>
      </c>
      <c r="AU1199" t="s">
        <v>1756</v>
      </c>
      <c r="AV1199" t="s">
        <v>1756</v>
      </c>
      <c r="AZ1199" t="s">
        <v>1756</v>
      </c>
      <c r="BA1199" t="s">
        <v>1767</v>
      </c>
      <c r="BB1199" t="s">
        <v>3928</v>
      </c>
      <c r="BC1199" t="s">
        <v>3929</v>
      </c>
      <c r="BD1199" t="s">
        <v>826</v>
      </c>
      <c r="BE1199" t="s">
        <v>1756</v>
      </c>
      <c r="BF1199" t="s">
        <v>826</v>
      </c>
    </row>
    <row r="1200" spans="1:58">
      <c r="A1200" t="s">
        <v>829</v>
      </c>
      <c r="B1200">
        <v>6</v>
      </c>
      <c r="C1200">
        <v>0</v>
      </c>
      <c r="D1200">
        <v>9976</v>
      </c>
      <c r="E1200" t="s">
        <v>3917</v>
      </c>
      <c r="F1200">
        <v>53510602</v>
      </c>
      <c r="G1200" t="s">
        <v>2041</v>
      </c>
      <c r="H1200">
        <v>0</v>
      </c>
      <c r="I1200" t="s">
        <v>2083</v>
      </c>
      <c r="J1200">
        <v>12.21</v>
      </c>
      <c r="K1200">
        <v>11</v>
      </c>
      <c r="L1200" t="s">
        <v>1771</v>
      </c>
      <c r="M1200" t="s">
        <v>2084</v>
      </c>
      <c r="N1200" t="s">
        <v>1757</v>
      </c>
      <c r="O1200" t="s">
        <v>1756</v>
      </c>
      <c r="P1200" t="s">
        <v>1756</v>
      </c>
      <c r="Q1200" s="387">
        <v>134.31</v>
      </c>
      <c r="R1200">
        <v>17.4603</v>
      </c>
      <c r="S1200">
        <v>151.77029999999999</v>
      </c>
      <c r="T1200" s="388">
        <v>44460</v>
      </c>
      <c r="U1200">
        <v>0</v>
      </c>
      <c r="V1200" t="s">
        <v>832</v>
      </c>
      <c r="W1200" s="388">
        <v>44477</v>
      </c>
      <c r="X1200">
        <v>164</v>
      </c>
      <c r="Y1200">
        <v>0</v>
      </c>
      <c r="Z1200">
        <v>0</v>
      </c>
      <c r="AA1200" t="s">
        <v>1758</v>
      </c>
      <c r="AB1200" t="s">
        <v>826</v>
      </c>
      <c r="AD1200" t="s">
        <v>2045</v>
      </c>
      <c r="AE1200" t="s">
        <v>2046</v>
      </c>
      <c r="AI1200" t="s">
        <v>1761</v>
      </c>
      <c r="AL1200" t="s">
        <v>3132</v>
      </c>
      <c r="AM1200">
        <v>6</v>
      </c>
      <c r="AN1200" t="s">
        <v>3133</v>
      </c>
      <c r="AO1200" t="s">
        <v>2852</v>
      </c>
      <c r="AP1200">
        <v>0</v>
      </c>
      <c r="AQ1200" s="388">
        <v>44468</v>
      </c>
      <c r="AS1200" t="s">
        <v>3186</v>
      </c>
      <c r="AT1200" s="388">
        <v>44469</v>
      </c>
      <c r="AU1200" t="s">
        <v>1756</v>
      </c>
      <c r="AV1200" t="s">
        <v>1756</v>
      </c>
      <c r="AZ1200" t="s">
        <v>1756</v>
      </c>
      <c r="BA1200" t="s">
        <v>1767</v>
      </c>
      <c r="BB1200" t="s">
        <v>3928</v>
      </c>
      <c r="BC1200" t="s">
        <v>3929</v>
      </c>
      <c r="BD1200" t="s">
        <v>826</v>
      </c>
      <c r="BE1200" t="s">
        <v>1756</v>
      </c>
      <c r="BF1200" t="s">
        <v>826</v>
      </c>
    </row>
    <row r="1201" spans="1:58">
      <c r="A1201" t="s">
        <v>829</v>
      </c>
      <c r="B1201">
        <v>6</v>
      </c>
      <c r="C1201">
        <v>0</v>
      </c>
      <c r="D1201">
        <v>9976</v>
      </c>
      <c r="E1201" t="s">
        <v>3917</v>
      </c>
      <c r="F1201">
        <v>53510602</v>
      </c>
      <c r="G1201" t="s">
        <v>2041</v>
      </c>
      <c r="H1201">
        <v>0</v>
      </c>
      <c r="I1201" t="s">
        <v>2089</v>
      </c>
      <c r="J1201">
        <v>146.96</v>
      </c>
      <c r="K1201">
        <v>11</v>
      </c>
      <c r="L1201" t="s">
        <v>2063</v>
      </c>
      <c r="M1201" t="s">
        <v>2090</v>
      </c>
      <c r="N1201" t="s">
        <v>1757</v>
      </c>
      <c r="O1201" t="s">
        <v>1756</v>
      </c>
      <c r="P1201" t="s">
        <v>1756</v>
      </c>
      <c r="Q1201" s="387">
        <v>1616.56</v>
      </c>
      <c r="R1201">
        <v>210.15280000000001</v>
      </c>
      <c r="S1201">
        <v>1826.7127999999998</v>
      </c>
      <c r="T1201" s="388">
        <v>44460</v>
      </c>
      <c r="U1201">
        <v>0</v>
      </c>
      <c r="V1201" t="s">
        <v>832</v>
      </c>
      <c r="W1201" s="388">
        <v>44477</v>
      </c>
      <c r="X1201">
        <v>164</v>
      </c>
      <c r="Y1201">
        <v>0</v>
      </c>
      <c r="Z1201">
        <v>0</v>
      </c>
      <c r="AA1201" t="s">
        <v>1758</v>
      </c>
      <c r="AB1201" t="s">
        <v>826</v>
      </c>
      <c r="AD1201" t="s">
        <v>2045</v>
      </c>
      <c r="AE1201" t="s">
        <v>2046</v>
      </c>
      <c r="AI1201" t="s">
        <v>1761</v>
      </c>
      <c r="AL1201" t="s">
        <v>3132</v>
      </c>
      <c r="AM1201">
        <v>6</v>
      </c>
      <c r="AN1201" t="s">
        <v>3133</v>
      </c>
      <c r="AO1201" t="s">
        <v>2852</v>
      </c>
      <c r="AP1201">
        <v>0</v>
      </c>
      <c r="AQ1201" s="388">
        <v>44468</v>
      </c>
      <c r="AS1201" t="s">
        <v>3186</v>
      </c>
      <c r="AT1201" s="388">
        <v>44469</v>
      </c>
      <c r="AU1201" t="s">
        <v>1756</v>
      </c>
      <c r="AV1201" t="s">
        <v>1756</v>
      </c>
      <c r="AZ1201" t="s">
        <v>1756</v>
      </c>
      <c r="BA1201" t="s">
        <v>1767</v>
      </c>
      <c r="BB1201" t="s">
        <v>3930</v>
      </c>
      <c r="BC1201" t="s">
        <v>3931</v>
      </c>
      <c r="BD1201" t="s">
        <v>826</v>
      </c>
      <c r="BE1201" t="s">
        <v>1756</v>
      </c>
      <c r="BF1201" t="s">
        <v>826</v>
      </c>
    </row>
    <row r="1202" spans="1:58">
      <c r="A1202" t="s">
        <v>829</v>
      </c>
      <c r="B1202">
        <v>6</v>
      </c>
      <c r="C1202">
        <v>0</v>
      </c>
      <c r="D1202">
        <v>9976</v>
      </c>
      <c r="E1202" t="s">
        <v>3917</v>
      </c>
      <c r="F1202">
        <v>53510602</v>
      </c>
      <c r="G1202" t="s">
        <v>2041</v>
      </c>
      <c r="H1202">
        <v>0</v>
      </c>
      <c r="I1202" t="s">
        <v>2095</v>
      </c>
      <c r="J1202">
        <v>138.44999999999999</v>
      </c>
      <c r="K1202">
        <v>11</v>
      </c>
      <c r="L1202" t="s">
        <v>2063</v>
      </c>
      <c r="M1202" t="s">
        <v>2096</v>
      </c>
      <c r="N1202" t="s">
        <v>1757</v>
      </c>
      <c r="O1202" t="s">
        <v>1756</v>
      </c>
      <c r="P1202" t="s">
        <v>1756</v>
      </c>
      <c r="Q1202" s="387">
        <v>1522.95</v>
      </c>
      <c r="R1202">
        <v>197.98350000000002</v>
      </c>
      <c r="S1202">
        <v>1720.9334999999999</v>
      </c>
      <c r="T1202" s="388">
        <v>44460</v>
      </c>
      <c r="U1202">
        <v>0</v>
      </c>
      <c r="V1202" t="s">
        <v>832</v>
      </c>
      <c r="W1202" s="388">
        <v>44477</v>
      </c>
      <c r="X1202">
        <v>164</v>
      </c>
      <c r="Y1202">
        <v>0</v>
      </c>
      <c r="Z1202">
        <v>0</v>
      </c>
      <c r="AA1202" t="s">
        <v>1758</v>
      </c>
      <c r="AB1202" t="s">
        <v>826</v>
      </c>
      <c r="AD1202" t="s">
        <v>2045</v>
      </c>
      <c r="AE1202" t="s">
        <v>2046</v>
      </c>
      <c r="AI1202" t="s">
        <v>1761</v>
      </c>
      <c r="AL1202" t="s">
        <v>3132</v>
      </c>
      <c r="AM1202">
        <v>6</v>
      </c>
      <c r="AN1202" t="s">
        <v>3133</v>
      </c>
      <c r="AO1202" t="s">
        <v>2852</v>
      </c>
      <c r="AP1202">
        <v>0</v>
      </c>
      <c r="AQ1202" s="388">
        <v>44468</v>
      </c>
      <c r="AS1202" t="s">
        <v>3186</v>
      </c>
      <c r="AT1202" s="388">
        <v>44469</v>
      </c>
      <c r="AU1202" t="s">
        <v>1756</v>
      </c>
      <c r="AV1202" t="s">
        <v>1756</v>
      </c>
      <c r="AZ1202" t="s">
        <v>1756</v>
      </c>
      <c r="BA1202" t="s">
        <v>1767</v>
      </c>
      <c r="BB1202" t="s">
        <v>3932</v>
      </c>
      <c r="BC1202" t="s">
        <v>3933</v>
      </c>
      <c r="BD1202" t="s">
        <v>826</v>
      </c>
      <c r="BE1202" t="s">
        <v>1756</v>
      </c>
      <c r="BF1202" t="s">
        <v>826</v>
      </c>
    </row>
    <row r="1203" spans="1:58">
      <c r="A1203" t="s">
        <v>829</v>
      </c>
      <c r="B1203">
        <v>6</v>
      </c>
      <c r="C1203">
        <v>0</v>
      </c>
      <c r="D1203">
        <v>9976</v>
      </c>
      <c r="E1203" t="s">
        <v>3917</v>
      </c>
      <c r="F1203">
        <v>53510602</v>
      </c>
      <c r="G1203" t="s">
        <v>2041</v>
      </c>
      <c r="H1203">
        <v>0</v>
      </c>
      <c r="I1203" t="s">
        <v>2247</v>
      </c>
      <c r="J1203">
        <v>131.47999999999999</v>
      </c>
      <c r="K1203">
        <v>11</v>
      </c>
      <c r="L1203" t="s">
        <v>2063</v>
      </c>
      <c r="M1203" t="s">
        <v>2248</v>
      </c>
      <c r="N1203" t="s">
        <v>1757</v>
      </c>
      <c r="O1203" t="s">
        <v>1756</v>
      </c>
      <c r="P1203" t="s">
        <v>1756</v>
      </c>
      <c r="Q1203" s="387">
        <v>1446.28</v>
      </c>
      <c r="R1203">
        <v>188.0164</v>
      </c>
      <c r="S1203">
        <v>1634.2963999999997</v>
      </c>
      <c r="T1203" s="388">
        <v>44460</v>
      </c>
      <c r="U1203">
        <v>0</v>
      </c>
      <c r="V1203" t="s">
        <v>832</v>
      </c>
      <c r="W1203" s="388">
        <v>44477</v>
      </c>
      <c r="X1203">
        <v>164</v>
      </c>
      <c r="Y1203">
        <v>0</v>
      </c>
      <c r="Z1203">
        <v>0</v>
      </c>
      <c r="AA1203" t="s">
        <v>1758</v>
      </c>
      <c r="AB1203" t="s">
        <v>826</v>
      </c>
      <c r="AD1203" t="s">
        <v>2045</v>
      </c>
      <c r="AE1203" t="s">
        <v>2046</v>
      </c>
      <c r="AI1203" t="s">
        <v>1761</v>
      </c>
      <c r="AL1203" t="s">
        <v>3132</v>
      </c>
      <c r="AM1203">
        <v>6</v>
      </c>
      <c r="AN1203" t="s">
        <v>3133</v>
      </c>
      <c r="AO1203" t="s">
        <v>2852</v>
      </c>
      <c r="AP1203">
        <v>0</v>
      </c>
      <c r="AQ1203" s="388">
        <v>44468</v>
      </c>
      <c r="AS1203" t="s">
        <v>3186</v>
      </c>
      <c r="AT1203" s="388">
        <v>44469</v>
      </c>
      <c r="AU1203" t="s">
        <v>1756</v>
      </c>
      <c r="AV1203" t="s">
        <v>1756</v>
      </c>
      <c r="AZ1203" t="s">
        <v>1756</v>
      </c>
      <c r="BA1203" t="s">
        <v>1767</v>
      </c>
      <c r="BB1203" t="s">
        <v>3934</v>
      </c>
      <c r="BC1203" t="s">
        <v>3935</v>
      </c>
      <c r="BD1203" t="s">
        <v>826</v>
      </c>
      <c r="BE1203" t="s">
        <v>1756</v>
      </c>
      <c r="BF1203" t="s">
        <v>826</v>
      </c>
    </row>
    <row r="1204" spans="1:58">
      <c r="A1204" t="s">
        <v>829</v>
      </c>
      <c r="B1204">
        <v>6</v>
      </c>
      <c r="C1204">
        <v>0</v>
      </c>
      <c r="D1204">
        <v>9975</v>
      </c>
      <c r="E1204" t="s">
        <v>3936</v>
      </c>
      <c r="F1204">
        <v>53510602</v>
      </c>
      <c r="G1204" t="s">
        <v>2041</v>
      </c>
      <c r="H1204">
        <v>0</v>
      </c>
      <c r="I1204" t="s">
        <v>2052</v>
      </c>
      <c r="J1204">
        <v>75</v>
      </c>
      <c r="K1204">
        <v>12</v>
      </c>
      <c r="L1204" t="s">
        <v>1771</v>
      </c>
      <c r="M1204" t="s">
        <v>1756</v>
      </c>
      <c r="N1204" t="s">
        <v>1756</v>
      </c>
      <c r="O1204" t="s">
        <v>2053</v>
      </c>
      <c r="P1204" t="s">
        <v>1757</v>
      </c>
      <c r="Q1204" s="387">
        <v>900</v>
      </c>
      <c r="R1204">
        <v>117</v>
      </c>
      <c r="S1204">
        <v>1016.9999999999999</v>
      </c>
      <c r="T1204" s="388">
        <v>44460</v>
      </c>
      <c r="U1204">
        <v>0</v>
      </c>
      <c r="V1204" t="s">
        <v>832</v>
      </c>
      <c r="W1204" s="388">
        <v>44477</v>
      </c>
      <c r="X1204">
        <v>164</v>
      </c>
      <c r="Y1204">
        <v>0</v>
      </c>
      <c r="Z1204">
        <v>0</v>
      </c>
      <c r="AA1204" t="s">
        <v>1758</v>
      </c>
      <c r="AB1204" t="s">
        <v>826</v>
      </c>
      <c r="AD1204" t="s">
        <v>2045</v>
      </c>
      <c r="AE1204" t="s">
        <v>2046</v>
      </c>
      <c r="AI1204" t="s">
        <v>1761</v>
      </c>
      <c r="AL1204" t="s">
        <v>3165</v>
      </c>
      <c r="AM1204">
        <v>6</v>
      </c>
      <c r="AN1204" t="s">
        <v>3166</v>
      </c>
      <c r="AO1204" t="s">
        <v>2875</v>
      </c>
      <c r="AP1204">
        <v>0</v>
      </c>
      <c r="AQ1204" s="388">
        <v>44468</v>
      </c>
      <c r="AS1204" t="s">
        <v>3186</v>
      </c>
      <c r="AT1204" s="388">
        <v>44469</v>
      </c>
      <c r="AU1204" t="s">
        <v>1756</v>
      </c>
      <c r="AV1204" t="s">
        <v>1756</v>
      </c>
      <c r="AZ1204" t="s">
        <v>1756</v>
      </c>
      <c r="BA1204" t="s">
        <v>1767</v>
      </c>
      <c r="BB1204" t="s">
        <v>3937</v>
      </c>
      <c r="BC1204" t="s">
        <v>3938</v>
      </c>
      <c r="BD1204" t="s">
        <v>826</v>
      </c>
      <c r="BE1204" t="s">
        <v>1756</v>
      </c>
      <c r="BF1204" t="s">
        <v>826</v>
      </c>
    </row>
    <row r="1205" spans="1:58">
      <c r="A1205" t="s">
        <v>829</v>
      </c>
      <c r="B1205">
        <v>6</v>
      </c>
      <c r="C1205">
        <v>0</v>
      </c>
      <c r="D1205">
        <v>9975</v>
      </c>
      <c r="E1205" t="s">
        <v>3936</v>
      </c>
      <c r="F1205">
        <v>53510602</v>
      </c>
      <c r="G1205" t="s">
        <v>2041</v>
      </c>
      <c r="H1205">
        <v>0</v>
      </c>
      <c r="I1205" t="s">
        <v>2052</v>
      </c>
      <c r="J1205">
        <v>75</v>
      </c>
      <c r="K1205">
        <v>12</v>
      </c>
      <c r="L1205" t="s">
        <v>1771</v>
      </c>
      <c r="M1205" t="s">
        <v>1756</v>
      </c>
      <c r="N1205" t="s">
        <v>1756</v>
      </c>
      <c r="O1205" t="s">
        <v>2053</v>
      </c>
      <c r="P1205" t="s">
        <v>1757</v>
      </c>
      <c r="Q1205" s="387">
        <v>900</v>
      </c>
      <c r="R1205">
        <v>117</v>
      </c>
      <c r="S1205">
        <v>1016.9999999999999</v>
      </c>
      <c r="T1205" s="388">
        <v>44460</v>
      </c>
      <c r="U1205">
        <v>0</v>
      </c>
      <c r="V1205" t="s">
        <v>832</v>
      </c>
      <c r="W1205" s="388">
        <v>44477</v>
      </c>
      <c r="X1205">
        <v>164</v>
      </c>
      <c r="Y1205">
        <v>0</v>
      </c>
      <c r="Z1205">
        <v>0</v>
      </c>
      <c r="AA1205" t="s">
        <v>1758</v>
      </c>
      <c r="AB1205" t="s">
        <v>826</v>
      </c>
      <c r="AD1205" t="s">
        <v>2045</v>
      </c>
      <c r="AE1205" t="s">
        <v>2046</v>
      </c>
      <c r="AI1205" t="s">
        <v>1761</v>
      </c>
      <c r="AL1205" t="s">
        <v>3165</v>
      </c>
      <c r="AM1205">
        <v>6</v>
      </c>
      <c r="AN1205" t="s">
        <v>3166</v>
      </c>
      <c r="AO1205" t="s">
        <v>2875</v>
      </c>
      <c r="AP1205">
        <v>0</v>
      </c>
      <c r="AQ1205" s="388">
        <v>44468</v>
      </c>
      <c r="AS1205" t="s">
        <v>3186</v>
      </c>
      <c r="AT1205" s="388">
        <v>44469</v>
      </c>
      <c r="AU1205" t="s">
        <v>1756</v>
      </c>
      <c r="AV1205" t="s">
        <v>1756</v>
      </c>
      <c r="AZ1205" t="s">
        <v>1756</v>
      </c>
      <c r="BA1205" t="s">
        <v>1767</v>
      </c>
      <c r="BB1205" t="s">
        <v>3937</v>
      </c>
      <c r="BC1205" t="s">
        <v>3938</v>
      </c>
      <c r="BD1205" t="s">
        <v>826</v>
      </c>
      <c r="BE1205" t="s">
        <v>1756</v>
      </c>
      <c r="BF1205" t="s">
        <v>826</v>
      </c>
    </row>
    <row r="1206" spans="1:58">
      <c r="A1206" t="s">
        <v>829</v>
      </c>
      <c r="B1206">
        <v>6</v>
      </c>
      <c r="C1206">
        <v>0</v>
      </c>
      <c r="D1206">
        <v>9975</v>
      </c>
      <c r="E1206" t="s">
        <v>3936</v>
      </c>
      <c r="F1206">
        <v>53510602</v>
      </c>
      <c r="G1206" t="s">
        <v>2041</v>
      </c>
      <c r="H1206">
        <v>0</v>
      </c>
      <c r="I1206" t="s">
        <v>2052</v>
      </c>
      <c r="J1206">
        <v>75</v>
      </c>
      <c r="K1206">
        <v>12</v>
      </c>
      <c r="L1206" t="s">
        <v>1771</v>
      </c>
      <c r="M1206" t="s">
        <v>1756</v>
      </c>
      <c r="N1206" t="s">
        <v>1756</v>
      </c>
      <c r="O1206" t="s">
        <v>2053</v>
      </c>
      <c r="P1206" t="s">
        <v>1757</v>
      </c>
      <c r="Q1206" s="387">
        <v>900</v>
      </c>
      <c r="R1206">
        <v>117</v>
      </c>
      <c r="S1206">
        <v>1016.9999999999999</v>
      </c>
      <c r="T1206" s="388">
        <v>44460</v>
      </c>
      <c r="U1206">
        <v>0</v>
      </c>
      <c r="V1206" t="s">
        <v>832</v>
      </c>
      <c r="W1206" s="388">
        <v>44477</v>
      </c>
      <c r="X1206">
        <v>164</v>
      </c>
      <c r="Y1206">
        <v>0</v>
      </c>
      <c r="Z1206">
        <v>0</v>
      </c>
      <c r="AA1206" t="s">
        <v>1758</v>
      </c>
      <c r="AB1206" t="s">
        <v>826</v>
      </c>
      <c r="AD1206" t="s">
        <v>2045</v>
      </c>
      <c r="AE1206" t="s">
        <v>2046</v>
      </c>
      <c r="AI1206" t="s">
        <v>1761</v>
      </c>
      <c r="AL1206" t="s">
        <v>3165</v>
      </c>
      <c r="AM1206">
        <v>6</v>
      </c>
      <c r="AN1206" t="s">
        <v>3166</v>
      </c>
      <c r="AO1206" t="s">
        <v>2875</v>
      </c>
      <c r="AP1206">
        <v>0</v>
      </c>
      <c r="AQ1206" s="388">
        <v>44468</v>
      </c>
      <c r="AS1206" t="s">
        <v>3186</v>
      </c>
      <c r="AT1206" s="388">
        <v>44469</v>
      </c>
      <c r="AU1206" t="s">
        <v>1756</v>
      </c>
      <c r="AV1206" t="s">
        <v>1756</v>
      </c>
      <c r="AZ1206" t="s">
        <v>1756</v>
      </c>
      <c r="BA1206" t="s">
        <v>1767</v>
      </c>
      <c r="BB1206" t="s">
        <v>3937</v>
      </c>
      <c r="BC1206" t="s">
        <v>3938</v>
      </c>
      <c r="BD1206" t="s">
        <v>826</v>
      </c>
      <c r="BE1206" t="s">
        <v>1756</v>
      </c>
      <c r="BF1206" t="s">
        <v>826</v>
      </c>
    </row>
    <row r="1207" spans="1:58">
      <c r="A1207" t="s">
        <v>829</v>
      </c>
      <c r="B1207">
        <v>6</v>
      </c>
      <c r="C1207">
        <v>0</v>
      </c>
      <c r="D1207">
        <v>9975</v>
      </c>
      <c r="E1207" t="s">
        <v>3936</v>
      </c>
      <c r="F1207">
        <v>53510602</v>
      </c>
      <c r="G1207" t="s">
        <v>2041</v>
      </c>
      <c r="H1207">
        <v>0</v>
      </c>
      <c r="I1207" t="s">
        <v>2052</v>
      </c>
      <c r="J1207">
        <v>75</v>
      </c>
      <c r="K1207">
        <v>12</v>
      </c>
      <c r="L1207" t="s">
        <v>1771</v>
      </c>
      <c r="M1207" t="s">
        <v>1756</v>
      </c>
      <c r="N1207" t="s">
        <v>1756</v>
      </c>
      <c r="O1207" t="s">
        <v>2053</v>
      </c>
      <c r="P1207" t="s">
        <v>1757</v>
      </c>
      <c r="Q1207" s="387">
        <v>900</v>
      </c>
      <c r="R1207">
        <v>117</v>
      </c>
      <c r="S1207">
        <v>1016.9999999999999</v>
      </c>
      <c r="T1207" s="388">
        <v>44460</v>
      </c>
      <c r="U1207">
        <v>0</v>
      </c>
      <c r="V1207" t="s">
        <v>832</v>
      </c>
      <c r="W1207" s="388">
        <v>44477</v>
      </c>
      <c r="X1207">
        <v>164</v>
      </c>
      <c r="Y1207">
        <v>0</v>
      </c>
      <c r="Z1207">
        <v>0</v>
      </c>
      <c r="AA1207" t="s">
        <v>1758</v>
      </c>
      <c r="AB1207" t="s">
        <v>826</v>
      </c>
      <c r="AD1207" t="s">
        <v>2045</v>
      </c>
      <c r="AE1207" t="s">
        <v>2046</v>
      </c>
      <c r="AI1207" t="s">
        <v>1761</v>
      </c>
      <c r="AL1207" t="s">
        <v>3165</v>
      </c>
      <c r="AM1207">
        <v>6</v>
      </c>
      <c r="AN1207" t="s">
        <v>3166</v>
      </c>
      <c r="AO1207" t="s">
        <v>2875</v>
      </c>
      <c r="AP1207">
        <v>0</v>
      </c>
      <c r="AQ1207" s="388">
        <v>44468</v>
      </c>
      <c r="AS1207" t="s">
        <v>3186</v>
      </c>
      <c r="AT1207" s="388">
        <v>44469</v>
      </c>
      <c r="AU1207" t="s">
        <v>1756</v>
      </c>
      <c r="AV1207" t="s">
        <v>1756</v>
      </c>
      <c r="AZ1207" t="s">
        <v>1756</v>
      </c>
      <c r="BA1207" t="s">
        <v>1767</v>
      </c>
      <c r="BB1207" t="s">
        <v>3937</v>
      </c>
      <c r="BC1207" t="s">
        <v>3938</v>
      </c>
      <c r="BD1207" t="s">
        <v>826</v>
      </c>
      <c r="BE1207" t="s">
        <v>1756</v>
      </c>
      <c r="BF1207" t="s">
        <v>826</v>
      </c>
    </row>
    <row r="1208" spans="1:58">
      <c r="A1208" t="s">
        <v>829</v>
      </c>
      <c r="B1208">
        <v>6</v>
      </c>
      <c r="C1208">
        <v>0</v>
      </c>
      <c r="D1208">
        <v>9975</v>
      </c>
      <c r="E1208" t="s">
        <v>3936</v>
      </c>
      <c r="F1208">
        <v>53510602</v>
      </c>
      <c r="G1208" t="s">
        <v>2041</v>
      </c>
      <c r="H1208">
        <v>0</v>
      </c>
      <c r="I1208" t="s">
        <v>2052</v>
      </c>
      <c r="J1208">
        <v>75</v>
      </c>
      <c r="K1208">
        <v>8</v>
      </c>
      <c r="L1208" t="s">
        <v>1771</v>
      </c>
      <c r="M1208" t="s">
        <v>1756</v>
      </c>
      <c r="N1208" t="s">
        <v>1756</v>
      </c>
      <c r="O1208" t="s">
        <v>2053</v>
      </c>
      <c r="P1208" t="s">
        <v>1757</v>
      </c>
      <c r="Q1208" s="387">
        <v>600</v>
      </c>
      <c r="R1208">
        <v>78</v>
      </c>
      <c r="S1208">
        <v>677.99999999999989</v>
      </c>
      <c r="T1208" s="388">
        <v>44460</v>
      </c>
      <c r="U1208">
        <v>0</v>
      </c>
      <c r="V1208" t="s">
        <v>832</v>
      </c>
      <c r="W1208" s="388">
        <v>44477</v>
      </c>
      <c r="X1208">
        <v>164</v>
      </c>
      <c r="Y1208">
        <v>0</v>
      </c>
      <c r="Z1208">
        <v>0</v>
      </c>
      <c r="AA1208" t="s">
        <v>1758</v>
      </c>
      <c r="AB1208" t="s">
        <v>826</v>
      </c>
      <c r="AD1208" t="s">
        <v>2045</v>
      </c>
      <c r="AE1208" t="s">
        <v>2046</v>
      </c>
      <c r="AI1208" t="s">
        <v>1761</v>
      </c>
      <c r="AL1208" t="s">
        <v>3165</v>
      </c>
      <c r="AM1208">
        <v>6</v>
      </c>
      <c r="AN1208" t="s">
        <v>3166</v>
      </c>
      <c r="AO1208" t="s">
        <v>2875</v>
      </c>
      <c r="AP1208">
        <v>0</v>
      </c>
      <c r="AQ1208" s="388">
        <v>44468</v>
      </c>
      <c r="AS1208" t="s">
        <v>3186</v>
      </c>
      <c r="AT1208" s="388">
        <v>44469</v>
      </c>
      <c r="AU1208" t="s">
        <v>1756</v>
      </c>
      <c r="AV1208" t="s">
        <v>1756</v>
      </c>
      <c r="AZ1208" t="s">
        <v>1756</v>
      </c>
      <c r="BA1208" t="s">
        <v>1767</v>
      </c>
      <c r="BB1208" t="s">
        <v>3939</v>
      </c>
      <c r="BC1208" t="s">
        <v>3940</v>
      </c>
      <c r="BD1208" t="s">
        <v>826</v>
      </c>
      <c r="BE1208" t="s">
        <v>1756</v>
      </c>
      <c r="BF1208" t="s">
        <v>826</v>
      </c>
    </row>
    <row r="1209" spans="1:58">
      <c r="A1209" t="s">
        <v>829</v>
      </c>
      <c r="B1209">
        <v>6</v>
      </c>
      <c r="C1209">
        <v>0</v>
      </c>
      <c r="D1209">
        <v>9975</v>
      </c>
      <c r="E1209" t="s">
        <v>3936</v>
      </c>
      <c r="F1209">
        <v>53510602</v>
      </c>
      <c r="G1209" t="s">
        <v>2041</v>
      </c>
      <c r="H1209">
        <v>0</v>
      </c>
      <c r="I1209" t="s">
        <v>2056</v>
      </c>
      <c r="J1209">
        <v>210</v>
      </c>
      <c r="K1209">
        <v>5</v>
      </c>
      <c r="L1209" t="s">
        <v>1755</v>
      </c>
      <c r="M1209" t="s">
        <v>1756</v>
      </c>
      <c r="N1209" t="s">
        <v>1756</v>
      </c>
      <c r="P1209" t="s">
        <v>1757</v>
      </c>
      <c r="Q1209" s="387">
        <v>1050</v>
      </c>
      <c r="R1209">
        <v>136.5</v>
      </c>
      <c r="S1209">
        <v>1186.5</v>
      </c>
      <c r="T1209" s="388">
        <v>44460</v>
      </c>
      <c r="U1209">
        <v>0</v>
      </c>
      <c r="V1209" t="s">
        <v>832</v>
      </c>
      <c r="W1209" s="388">
        <v>44477</v>
      </c>
      <c r="X1209">
        <v>164</v>
      </c>
      <c r="Y1209">
        <v>0</v>
      </c>
      <c r="Z1209">
        <v>0</v>
      </c>
      <c r="AA1209" t="s">
        <v>1758</v>
      </c>
      <c r="AB1209" t="s">
        <v>826</v>
      </c>
      <c r="AD1209" t="s">
        <v>2045</v>
      </c>
      <c r="AE1209" t="s">
        <v>2046</v>
      </c>
      <c r="AI1209" t="s">
        <v>1761</v>
      </c>
      <c r="AL1209" t="s">
        <v>3165</v>
      </c>
      <c r="AM1209">
        <v>6</v>
      </c>
      <c r="AN1209" t="s">
        <v>3166</v>
      </c>
      <c r="AO1209" t="s">
        <v>2875</v>
      </c>
      <c r="AP1209">
        <v>0</v>
      </c>
      <c r="AQ1209" s="388">
        <v>44468</v>
      </c>
      <c r="AS1209" t="s">
        <v>3186</v>
      </c>
      <c r="AT1209" s="388">
        <v>44469</v>
      </c>
      <c r="AU1209" t="s">
        <v>1756</v>
      </c>
      <c r="AV1209" t="s">
        <v>1756</v>
      </c>
      <c r="AZ1209" t="s">
        <v>1756</v>
      </c>
      <c r="BA1209" t="s">
        <v>1767</v>
      </c>
      <c r="BB1209" t="s">
        <v>3941</v>
      </c>
      <c r="BC1209" t="s">
        <v>3942</v>
      </c>
      <c r="BD1209" t="s">
        <v>826</v>
      </c>
      <c r="BE1209" t="s">
        <v>1756</v>
      </c>
      <c r="BF1209" t="s">
        <v>826</v>
      </c>
    </row>
    <row r="1210" spans="1:58">
      <c r="A1210" t="s">
        <v>829</v>
      </c>
      <c r="B1210">
        <v>6</v>
      </c>
      <c r="C1210">
        <v>0</v>
      </c>
      <c r="D1210">
        <v>9975</v>
      </c>
      <c r="E1210" t="s">
        <v>3936</v>
      </c>
      <c r="F1210">
        <v>53510602</v>
      </c>
      <c r="G1210" t="s">
        <v>2041</v>
      </c>
      <c r="H1210">
        <v>0</v>
      </c>
      <c r="I1210" t="s">
        <v>2062</v>
      </c>
      <c r="J1210">
        <v>138.05000000000001</v>
      </c>
      <c r="K1210">
        <v>11</v>
      </c>
      <c r="L1210" t="s">
        <v>2063</v>
      </c>
      <c r="M1210" t="s">
        <v>2064</v>
      </c>
      <c r="N1210" t="s">
        <v>1757</v>
      </c>
      <c r="O1210" t="s">
        <v>1756</v>
      </c>
      <c r="P1210" t="s">
        <v>1756</v>
      </c>
      <c r="Q1210" s="387">
        <v>1518.55</v>
      </c>
      <c r="R1210">
        <v>197.41149999999999</v>
      </c>
      <c r="S1210">
        <v>1715.9614999999999</v>
      </c>
      <c r="T1210" s="388">
        <v>44460</v>
      </c>
      <c r="U1210">
        <v>0</v>
      </c>
      <c r="V1210" t="s">
        <v>832</v>
      </c>
      <c r="W1210" s="388">
        <v>44477</v>
      </c>
      <c r="X1210">
        <v>164</v>
      </c>
      <c r="Y1210">
        <v>0</v>
      </c>
      <c r="Z1210">
        <v>0</v>
      </c>
      <c r="AA1210" t="s">
        <v>1758</v>
      </c>
      <c r="AB1210" t="s">
        <v>826</v>
      </c>
      <c r="AD1210" t="s">
        <v>2045</v>
      </c>
      <c r="AE1210" t="s">
        <v>2046</v>
      </c>
      <c r="AI1210" t="s">
        <v>1761</v>
      </c>
      <c r="AL1210" t="s">
        <v>3165</v>
      </c>
      <c r="AM1210">
        <v>6</v>
      </c>
      <c r="AN1210" t="s">
        <v>3166</v>
      </c>
      <c r="AO1210" t="s">
        <v>2875</v>
      </c>
      <c r="AP1210">
        <v>0</v>
      </c>
      <c r="AQ1210" s="388">
        <v>44468</v>
      </c>
      <c r="AS1210" t="s">
        <v>3186</v>
      </c>
      <c r="AT1210" s="388">
        <v>44469</v>
      </c>
      <c r="AU1210" t="s">
        <v>1756</v>
      </c>
      <c r="AV1210" t="s">
        <v>1756</v>
      </c>
      <c r="AZ1210" t="s">
        <v>1756</v>
      </c>
      <c r="BA1210" t="s">
        <v>1767</v>
      </c>
      <c r="BB1210" t="s">
        <v>3943</v>
      </c>
      <c r="BC1210" t="s">
        <v>3944</v>
      </c>
      <c r="BD1210" t="s">
        <v>826</v>
      </c>
      <c r="BE1210" t="s">
        <v>1756</v>
      </c>
      <c r="BF1210" t="s">
        <v>826</v>
      </c>
    </row>
    <row r="1211" spans="1:58">
      <c r="A1211" t="s">
        <v>829</v>
      </c>
      <c r="B1211">
        <v>6</v>
      </c>
      <c r="C1211">
        <v>0</v>
      </c>
      <c r="D1211">
        <v>9975</v>
      </c>
      <c r="E1211" t="s">
        <v>3936</v>
      </c>
      <c r="F1211">
        <v>53510602</v>
      </c>
      <c r="G1211" t="s">
        <v>2041</v>
      </c>
      <c r="H1211">
        <v>0</v>
      </c>
      <c r="I1211" t="s">
        <v>2062</v>
      </c>
      <c r="J1211">
        <v>138.05000000000001</v>
      </c>
      <c r="K1211">
        <v>11</v>
      </c>
      <c r="L1211" t="s">
        <v>2063</v>
      </c>
      <c r="M1211" t="s">
        <v>2064</v>
      </c>
      <c r="N1211" t="s">
        <v>1757</v>
      </c>
      <c r="O1211" t="s">
        <v>1756</v>
      </c>
      <c r="P1211" t="s">
        <v>1756</v>
      </c>
      <c r="Q1211" s="387">
        <v>1518.55</v>
      </c>
      <c r="R1211">
        <v>197.41149999999999</v>
      </c>
      <c r="S1211">
        <v>1715.9614999999999</v>
      </c>
      <c r="T1211" s="388">
        <v>44460</v>
      </c>
      <c r="U1211">
        <v>0</v>
      </c>
      <c r="V1211" t="s">
        <v>832</v>
      </c>
      <c r="W1211" s="388">
        <v>44477</v>
      </c>
      <c r="X1211">
        <v>164</v>
      </c>
      <c r="Y1211">
        <v>0</v>
      </c>
      <c r="Z1211">
        <v>0</v>
      </c>
      <c r="AA1211" t="s">
        <v>1758</v>
      </c>
      <c r="AB1211" t="s">
        <v>826</v>
      </c>
      <c r="AD1211" t="s">
        <v>2045</v>
      </c>
      <c r="AE1211" t="s">
        <v>2046</v>
      </c>
      <c r="AI1211" t="s">
        <v>1761</v>
      </c>
      <c r="AL1211" t="s">
        <v>3165</v>
      </c>
      <c r="AM1211">
        <v>6</v>
      </c>
      <c r="AN1211" t="s">
        <v>3166</v>
      </c>
      <c r="AO1211" t="s">
        <v>2875</v>
      </c>
      <c r="AP1211">
        <v>0</v>
      </c>
      <c r="AQ1211" s="388">
        <v>44468</v>
      </c>
      <c r="AS1211" t="s">
        <v>3186</v>
      </c>
      <c r="AT1211" s="388">
        <v>44469</v>
      </c>
      <c r="AU1211" t="s">
        <v>1756</v>
      </c>
      <c r="AV1211" t="s">
        <v>1756</v>
      </c>
      <c r="AZ1211" t="s">
        <v>1756</v>
      </c>
      <c r="BA1211" t="s">
        <v>1767</v>
      </c>
      <c r="BB1211" t="s">
        <v>3943</v>
      </c>
      <c r="BC1211" t="s">
        <v>3944</v>
      </c>
      <c r="BD1211" t="s">
        <v>826</v>
      </c>
      <c r="BE1211" t="s">
        <v>1756</v>
      </c>
      <c r="BF1211" t="s">
        <v>826</v>
      </c>
    </row>
    <row r="1212" spans="1:58">
      <c r="A1212" t="s">
        <v>829</v>
      </c>
      <c r="B1212">
        <v>6</v>
      </c>
      <c r="C1212">
        <v>0</v>
      </c>
      <c r="D1212">
        <v>9975</v>
      </c>
      <c r="E1212" t="s">
        <v>3936</v>
      </c>
      <c r="F1212">
        <v>53510602</v>
      </c>
      <c r="G1212" t="s">
        <v>2041</v>
      </c>
      <c r="H1212">
        <v>0</v>
      </c>
      <c r="I1212" t="s">
        <v>2073</v>
      </c>
      <c r="J1212">
        <v>243.75</v>
      </c>
      <c r="K1212">
        <v>2</v>
      </c>
      <c r="L1212" t="s">
        <v>1755</v>
      </c>
      <c r="M1212" t="s">
        <v>2074</v>
      </c>
      <c r="N1212" t="s">
        <v>1757</v>
      </c>
      <c r="O1212" t="s">
        <v>1756</v>
      </c>
      <c r="P1212" t="s">
        <v>1756</v>
      </c>
      <c r="Q1212" s="387">
        <v>487.5</v>
      </c>
      <c r="R1212">
        <v>63.375</v>
      </c>
      <c r="S1212">
        <v>550.875</v>
      </c>
      <c r="T1212" s="388">
        <v>44460</v>
      </c>
      <c r="U1212">
        <v>0</v>
      </c>
      <c r="V1212" t="s">
        <v>832</v>
      </c>
      <c r="W1212" s="388">
        <v>44477</v>
      </c>
      <c r="X1212">
        <v>164</v>
      </c>
      <c r="Y1212">
        <v>0</v>
      </c>
      <c r="Z1212">
        <v>0</v>
      </c>
      <c r="AA1212" t="s">
        <v>1758</v>
      </c>
      <c r="AB1212" t="s">
        <v>826</v>
      </c>
      <c r="AD1212" t="s">
        <v>2045</v>
      </c>
      <c r="AE1212" t="s">
        <v>2046</v>
      </c>
      <c r="AI1212" t="s">
        <v>1761</v>
      </c>
      <c r="AL1212" t="s">
        <v>3165</v>
      </c>
      <c r="AM1212">
        <v>6</v>
      </c>
      <c r="AN1212" t="s">
        <v>3166</v>
      </c>
      <c r="AO1212" t="s">
        <v>2875</v>
      </c>
      <c r="AP1212">
        <v>0</v>
      </c>
      <c r="AQ1212" s="388">
        <v>44468</v>
      </c>
      <c r="AS1212" t="s">
        <v>3186</v>
      </c>
      <c r="AT1212" s="388">
        <v>44469</v>
      </c>
      <c r="AU1212" t="s">
        <v>1756</v>
      </c>
      <c r="AV1212" t="s">
        <v>1756</v>
      </c>
      <c r="AZ1212" t="s">
        <v>1756</v>
      </c>
      <c r="BA1212" t="s">
        <v>1767</v>
      </c>
      <c r="BB1212" t="s">
        <v>3945</v>
      </c>
      <c r="BC1212" t="s">
        <v>3946</v>
      </c>
      <c r="BD1212" t="s">
        <v>826</v>
      </c>
      <c r="BE1212" t="s">
        <v>1756</v>
      </c>
      <c r="BF1212" t="s">
        <v>826</v>
      </c>
    </row>
    <row r="1213" spans="1:58">
      <c r="A1213" t="s">
        <v>829</v>
      </c>
      <c r="B1213">
        <v>6</v>
      </c>
      <c r="C1213">
        <v>0</v>
      </c>
      <c r="D1213">
        <v>9975</v>
      </c>
      <c r="E1213" t="s">
        <v>3936</v>
      </c>
      <c r="F1213">
        <v>53510602</v>
      </c>
      <c r="G1213" t="s">
        <v>2041</v>
      </c>
      <c r="H1213">
        <v>0</v>
      </c>
      <c r="I1213" t="s">
        <v>2083</v>
      </c>
      <c r="J1213">
        <v>12.21</v>
      </c>
      <c r="K1213">
        <v>7</v>
      </c>
      <c r="L1213" t="s">
        <v>1771</v>
      </c>
      <c r="M1213" t="s">
        <v>2084</v>
      </c>
      <c r="N1213" t="s">
        <v>1757</v>
      </c>
      <c r="O1213" t="s">
        <v>1756</v>
      </c>
      <c r="P1213" t="s">
        <v>1756</v>
      </c>
      <c r="Q1213" s="387">
        <v>85.47</v>
      </c>
      <c r="R1213">
        <v>11.1111</v>
      </c>
      <c r="S1213">
        <v>96.581099999999992</v>
      </c>
      <c r="T1213" s="388">
        <v>44460</v>
      </c>
      <c r="U1213">
        <v>0</v>
      </c>
      <c r="V1213" t="s">
        <v>832</v>
      </c>
      <c r="W1213" s="388">
        <v>44477</v>
      </c>
      <c r="X1213">
        <v>164</v>
      </c>
      <c r="Y1213">
        <v>0</v>
      </c>
      <c r="Z1213">
        <v>0</v>
      </c>
      <c r="AA1213" t="s">
        <v>1758</v>
      </c>
      <c r="AB1213" t="s">
        <v>826</v>
      </c>
      <c r="AD1213" t="s">
        <v>2045</v>
      </c>
      <c r="AE1213" t="s">
        <v>2046</v>
      </c>
      <c r="AI1213" t="s">
        <v>1761</v>
      </c>
      <c r="AL1213" t="s">
        <v>3165</v>
      </c>
      <c r="AM1213">
        <v>6</v>
      </c>
      <c r="AN1213" t="s">
        <v>3166</v>
      </c>
      <c r="AO1213" t="s">
        <v>2875</v>
      </c>
      <c r="AP1213">
        <v>0</v>
      </c>
      <c r="AQ1213" s="388">
        <v>44468</v>
      </c>
      <c r="AS1213" t="s">
        <v>3186</v>
      </c>
      <c r="AT1213" s="388">
        <v>44469</v>
      </c>
      <c r="AU1213" t="s">
        <v>1756</v>
      </c>
      <c r="AV1213" t="s">
        <v>1756</v>
      </c>
      <c r="AZ1213" t="s">
        <v>1756</v>
      </c>
      <c r="BA1213" t="s">
        <v>1767</v>
      </c>
      <c r="BB1213" t="s">
        <v>3947</v>
      </c>
      <c r="BC1213" t="s">
        <v>3948</v>
      </c>
      <c r="BD1213" t="s">
        <v>826</v>
      </c>
      <c r="BE1213" t="s">
        <v>1756</v>
      </c>
      <c r="BF1213" t="s">
        <v>826</v>
      </c>
    </row>
    <row r="1214" spans="1:58">
      <c r="A1214" t="s">
        <v>829</v>
      </c>
      <c r="B1214">
        <v>6</v>
      </c>
      <c r="C1214">
        <v>0</v>
      </c>
      <c r="D1214">
        <v>9975</v>
      </c>
      <c r="E1214" t="s">
        <v>3936</v>
      </c>
      <c r="F1214">
        <v>53510602</v>
      </c>
      <c r="G1214" t="s">
        <v>2041</v>
      </c>
      <c r="H1214">
        <v>0</v>
      </c>
      <c r="I1214" t="s">
        <v>2089</v>
      </c>
      <c r="J1214">
        <v>146.96</v>
      </c>
      <c r="K1214">
        <v>11</v>
      </c>
      <c r="L1214" t="s">
        <v>2063</v>
      </c>
      <c r="M1214" t="s">
        <v>2090</v>
      </c>
      <c r="N1214" t="s">
        <v>1757</v>
      </c>
      <c r="O1214" t="s">
        <v>1756</v>
      </c>
      <c r="P1214" t="s">
        <v>1756</v>
      </c>
      <c r="Q1214" s="387">
        <v>1616.56</v>
      </c>
      <c r="R1214">
        <v>210.15280000000001</v>
      </c>
      <c r="S1214">
        <v>1826.7127999999998</v>
      </c>
      <c r="T1214" s="388">
        <v>44460</v>
      </c>
      <c r="U1214">
        <v>0</v>
      </c>
      <c r="V1214" t="s">
        <v>832</v>
      </c>
      <c r="W1214" s="388">
        <v>44477</v>
      </c>
      <c r="X1214">
        <v>164</v>
      </c>
      <c r="Y1214">
        <v>0</v>
      </c>
      <c r="Z1214">
        <v>0</v>
      </c>
      <c r="AA1214" t="s">
        <v>1758</v>
      </c>
      <c r="AB1214" t="s">
        <v>826</v>
      </c>
      <c r="AD1214" t="s">
        <v>2045</v>
      </c>
      <c r="AE1214" t="s">
        <v>2046</v>
      </c>
      <c r="AI1214" t="s">
        <v>1761</v>
      </c>
      <c r="AL1214" t="s">
        <v>3165</v>
      </c>
      <c r="AM1214">
        <v>6</v>
      </c>
      <c r="AN1214" t="s">
        <v>3166</v>
      </c>
      <c r="AO1214" t="s">
        <v>2875</v>
      </c>
      <c r="AP1214">
        <v>0</v>
      </c>
      <c r="AQ1214" s="388">
        <v>44468</v>
      </c>
      <c r="AS1214" t="s">
        <v>3186</v>
      </c>
      <c r="AT1214" s="388">
        <v>44469</v>
      </c>
      <c r="AU1214" t="s">
        <v>1756</v>
      </c>
      <c r="AV1214" t="s">
        <v>1756</v>
      </c>
      <c r="AZ1214" t="s">
        <v>1756</v>
      </c>
      <c r="BA1214" t="s">
        <v>1767</v>
      </c>
      <c r="BB1214" t="s">
        <v>3949</v>
      </c>
      <c r="BC1214" t="s">
        <v>3950</v>
      </c>
      <c r="BD1214" t="s">
        <v>826</v>
      </c>
      <c r="BE1214" t="s">
        <v>1756</v>
      </c>
      <c r="BF1214" t="s">
        <v>826</v>
      </c>
    </row>
    <row r="1215" spans="1:58">
      <c r="A1215" t="s">
        <v>829</v>
      </c>
      <c r="B1215">
        <v>6</v>
      </c>
      <c r="C1215">
        <v>0</v>
      </c>
      <c r="D1215">
        <v>9975</v>
      </c>
      <c r="E1215" t="s">
        <v>3936</v>
      </c>
      <c r="F1215">
        <v>53510602</v>
      </c>
      <c r="G1215" t="s">
        <v>2041</v>
      </c>
      <c r="H1215">
        <v>0</v>
      </c>
      <c r="I1215" t="s">
        <v>2095</v>
      </c>
      <c r="J1215">
        <v>138.44999999999999</v>
      </c>
      <c r="K1215">
        <v>7</v>
      </c>
      <c r="L1215" t="s">
        <v>2063</v>
      </c>
      <c r="M1215" t="s">
        <v>2096</v>
      </c>
      <c r="N1215" t="s">
        <v>1757</v>
      </c>
      <c r="O1215" t="s">
        <v>1756</v>
      </c>
      <c r="P1215" t="s">
        <v>1756</v>
      </c>
      <c r="Q1215" s="387">
        <v>969.15</v>
      </c>
      <c r="R1215">
        <v>125.98950000000001</v>
      </c>
      <c r="S1215">
        <v>1095.1394999999998</v>
      </c>
      <c r="T1215" s="388">
        <v>44460</v>
      </c>
      <c r="U1215">
        <v>0</v>
      </c>
      <c r="V1215" t="s">
        <v>832</v>
      </c>
      <c r="W1215" s="388">
        <v>44477</v>
      </c>
      <c r="X1215">
        <v>164</v>
      </c>
      <c r="Y1215">
        <v>0</v>
      </c>
      <c r="Z1215">
        <v>0</v>
      </c>
      <c r="AA1215" t="s">
        <v>1758</v>
      </c>
      <c r="AB1215" t="s">
        <v>826</v>
      </c>
      <c r="AD1215" t="s">
        <v>2045</v>
      </c>
      <c r="AE1215" t="s">
        <v>2046</v>
      </c>
      <c r="AI1215" t="s">
        <v>1761</v>
      </c>
      <c r="AL1215" t="s">
        <v>3165</v>
      </c>
      <c r="AM1215">
        <v>6</v>
      </c>
      <c r="AN1215" t="s">
        <v>3166</v>
      </c>
      <c r="AO1215" t="s">
        <v>2875</v>
      </c>
      <c r="AP1215">
        <v>0</v>
      </c>
      <c r="AQ1215" s="388">
        <v>44468</v>
      </c>
      <c r="AS1215" t="s">
        <v>3186</v>
      </c>
      <c r="AT1215" s="388">
        <v>44469</v>
      </c>
      <c r="AU1215" t="s">
        <v>1756</v>
      </c>
      <c r="AV1215" t="s">
        <v>1756</v>
      </c>
      <c r="AZ1215" t="s">
        <v>1756</v>
      </c>
      <c r="BA1215" t="s">
        <v>1767</v>
      </c>
      <c r="BB1215" t="s">
        <v>3951</v>
      </c>
      <c r="BC1215" t="s">
        <v>3952</v>
      </c>
      <c r="BD1215" t="s">
        <v>826</v>
      </c>
      <c r="BE1215" t="s">
        <v>1756</v>
      </c>
      <c r="BF1215" t="s">
        <v>826</v>
      </c>
    </row>
    <row r="1216" spans="1:58">
      <c r="A1216" t="s">
        <v>829</v>
      </c>
      <c r="B1216">
        <v>6</v>
      </c>
      <c r="C1216">
        <v>0</v>
      </c>
      <c r="D1216">
        <v>9975</v>
      </c>
      <c r="E1216" t="s">
        <v>3936</v>
      </c>
      <c r="F1216">
        <v>53510602</v>
      </c>
      <c r="G1216" t="s">
        <v>2041</v>
      </c>
      <c r="H1216">
        <v>0</v>
      </c>
      <c r="I1216" t="s">
        <v>2247</v>
      </c>
      <c r="J1216">
        <v>131.47999999999999</v>
      </c>
      <c r="K1216">
        <v>11</v>
      </c>
      <c r="L1216" t="s">
        <v>2063</v>
      </c>
      <c r="M1216" t="s">
        <v>2248</v>
      </c>
      <c r="N1216" t="s">
        <v>1757</v>
      </c>
      <c r="O1216" t="s">
        <v>1756</v>
      </c>
      <c r="P1216" t="s">
        <v>1756</v>
      </c>
      <c r="Q1216" s="387">
        <v>1446.28</v>
      </c>
      <c r="R1216">
        <v>188.0164</v>
      </c>
      <c r="S1216">
        <v>1634.2963999999997</v>
      </c>
      <c r="T1216" s="388">
        <v>44460</v>
      </c>
      <c r="U1216">
        <v>0</v>
      </c>
      <c r="V1216" t="s">
        <v>832</v>
      </c>
      <c r="W1216" s="388">
        <v>44477</v>
      </c>
      <c r="X1216">
        <v>164</v>
      </c>
      <c r="Y1216">
        <v>0</v>
      </c>
      <c r="Z1216">
        <v>0</v>
      </c>
      <c r="AA1216" t="s">
        <v>1758</v>
      </c>
      <c r="AB1216" t="s">
        <v>826</v>
      </c>
      <c r="AD1216" t="s">
        <v>2045</v>
      </c>
      <c r="AE1216" t="s">
        <v>2046</v>
      </c>
      <c r="AI1216" t="s">
        <v>1761</v>
      </c>
      <c r="AL1216" t="s">
        <v>3165</v>
      </c>
      <c r="AM1216">
        <v>6</v>
      </c>
      <c r="AN1216" t="s">
        <v>3166</v>
      </c>
      <c r="AO1216" t="s">
        <v>2875</v>
      </c>
      <c r="AP1216">
        <v>0</v>
      </c>
      <c r="AQ1216" s="388">
        <v>44468</v>
      </c>
      <c r="AS1216" t="s">
        <v>3186</v>
      </c>
      <c r="AT1216" s="388">
        <v>44469</v>
      </c>
      <c r="AU1216" t="s">
        <v>1756</v>
      </c>
      <c r="AV1216" t="s">
        <v>1756</v>
      </c>
      <c r="AZ1216" t="s">
        <v>1756</v>
      </c>
      <c r="BA1216" t="s">
        <v>1767</v>
      </c>
      <c r="BB1216" t="s">
        <v>3953</v>
      </c>
      <c r="BC1216" t="s">
        <v>3954</v>
      </c>
      <c r="BD1216" t="s">
        <v>826</v>
      </c>
      <c r="BE1216" t="s">
        <v>1756</v>
      </c>
      <c r="BF1216" t="s">
        <v>826</v>
      </c>
    </row>
    <row r="1217" spans="1:58">
      <c r="A1217" t="s">
        <v>829</v>
      </c>
      <c r="B1217">
        <v>6</v>
      </c>
      <c r="C1217">
        <v>0</v>
      </c>
      <c r="D1217">
        <v>9982</v>
      </c>
      <c r="E1217" t="s">
        <v>3955</v>
      </c>
      <c r="F1217">
        <v>53510602</v>
      </c>
      <c r="G1217" t="s">
        <v>2041</v>
      </c>
      <c r="H1217">
        <v>0</v>
      </c>
      <c r="I1217" t="s">
        <v>2052</v>
      </c>
      <c r="J1217">
        <v>75</v>
      </c>
      <c r="K1217">
        <v>40</v>
      </c>
      <c r="L1217" t="s">
        <v>1771</v>
      </c>
      <c r="M1217" t="s">
        <v>1756</v>
      </c>
      <c r="N1217" t="s">
        <v>1756</v>
      </c>
      <c r="O1217" t="s">
        <v>2053</v>
      </c>
      <c r="P1217" t="s">
        <v>1757</v>
      </c>
      <c r="Q1217" s="387">
        <v>3000</v>
      </c>
      <c r="R1217">
        <v>390</v>
      </c>
      <c r="S1217">
        <v>3389.9999999999995</v>
      </c>
      <c r="T1217" s="388">
        <v>44460</v>
      </c>
      <c r="U1217">
        <v>0</v>
      </c>
      <c r="V1217" t="s">
        <v>832</v>
      </c>
      <c r="W1217" s="388">
        <v>44477</v>
      </c>
      <c r="X1217">
        <v>164</v>
      </c>
      <c r="Y1217">
        <v>0</v>
      </c>
      <c r="Z1217">
        <v>0</v>
      </c>
      <c r="AA1217" t="s">
        <v>1758</v>
      </c>
      <c r="AB1217" t="s">
        <v>826</v>
      </c>
      <c r="AD1217" t="s">
        <v>2045</v>
      </c>
      <c r="AE1217" t="s">
        <v>2046</v>
      </c>
      <c r="AI1217" t="s">
        <v>1761</v>
      </c>
      <c r="AL1217" t="s">
        <v>3183</v>
      </c>
      <c r="AM1217">
        <v>6</v>
      </c>
      <c r="AN1217" t="s">
        <v>3184</v>
      </c>
      <c r="AO1217" t="s">
        <v>3185</v>
      </c>
      <c r="AP1217">
        <v>0</v>
      </c>
      <c r="AQ1217" s="388">
        <v>44468</v>
      </c>
      <c r="AS1217" t="s">
        <v>3186</v>
      </c>
      <c r="AT1217" s="388">
        <v>44469</v>
      </c>
      <c r="AU1217" t="s">
        <v>1756</v>
      </c>
      <c r="AV1217" t="s">
        <v>1756</v>
      </c>
      <c r="AZ1217" t="s">
        <v>1756</v>
      </c>
      <c r="BA1217" t="s">
        <v>1767</v>
      </c>
      <c r="BB1217" t="s">
        <v>3956</v>
      </c>
      <c r="BC1217" t="s">
        <v>3957</v>
      </c>
      <c r="BD1217" t="s">
        <v>826</v>
      </c>
      <c r="BE1217" t="s">
        <v>1756</v>
      </c>
      <c r="BF1217" t="s">
        <v>826</v>
      </c>
    </row>
    <row r="1218" spans="1:58">
      <c r="A1218" t="s">
        <v>829</v>
      </c>
      <c r="B1218">
        <v>6</v>
      </c>
      <c r="C1218">
        <v>0</v>
      </c>
      <c r="D1218">
        <v>9982</v>
      </c>
      <c r="E1218" t="s">
        <v>3955</v>
      </c>
      <c r="F1218">
        <v>53510602</v>
      </c>
      <c r="G1218" t="s">
        <v>2041</v>
      </c>
      <c r="H1218">
        <v>0</v>
      </c>
      <c r="I1218" t="s">
        <v>518</v>
      </c>
      <c r="J1218">
        <v>95</v>
      </c>
      <c r="K1218">
        <v>9</v>
      </c>
      <c r="L1218" t="s">
        <v>1771</v>
      </c>
      <c r="M1218" t="s">
        <v>1756</v>
      </c>
      <c r="N1218" t="s">
        <v>1756</v>
      </c>
      <c r="O1218" t="s">
        <v>2059</v>
      </c>
      <c r="P1218" t="s">
        <v>1757</v>
      </c>
      <c r="Q1218" s="387">
        <v>855</v>
      </c>
      <c r="R1218">
        <v>111.15</v>
      </c>
      <c r="S1218">
        <v>966.14999999999986</v>
      </c>
      <c r="T1218" s="388">
        <v>44460</v>
      </c>
      <c r="U1218">
        <v>0</v>
      </c>
      <c r="V1218" t="s">
        <v>832</v>
      </c>
      <c r="W1218" s="388">
        <v>44477</v>
      </c>
      <c r="X1218">
        <v>164</v>
      </c>
      <c r="Y1218">
        <v>0</v>
      </c>
      <c r="Z1218">
        <v>0</v>
      </c>
      <c r="AA1218" t="s">
        <v>1758</v>
      </c>
      <c r="AB1218" t="s">
        <v>826</v>
      </c>
      <c r="AD1218" t="s">
        <v>2045</v>
      </c>
      <c r="AE1218" t="s">
        <v>2046</v>
      </c>
      <c r="AI1218" t="s">
        <v>1761</v>
      </c>
      <c r="AL1218" t="s">
        <v>3183</v>
      </c>
      <c r="AM1218">
        <v>6</v>
      </c>
      <c r="AN1218" t="s">
        <v>3184</v>
      </c>
      <c r="AO1218" t="s">
        <v>3185</v>
      </c>
      <c r="AP1218">
        <v>0</v>
      </c>
      <c r="AQ1218" s="388">
        <v>44468</v>
      </c>
      <c r="AS1218" t="s">
        <v>3186</v>
      </c>
      <c r="AT1218" s="388">
        <v>44469</v>
      </c>
      <c r="AU1218" t="s">
        <v>1756</v>
      </c>
      <c r="AV1218" t="s">
        <v>1756</v>
      </c>
      <c r="AZ1218" t="s">
        <v>1756</v>
      </c>
      <c r="BA1218" t="s">
        <v>1767</v>
      </c>
      <c r="BB1218" t="s">
        <v>3958</v>
      </c>
      <c r="BC1218" t="s">
        <v>3959</v>
      </c>
      <c r="BD1218" t="s">
        <v>826</v>
      </c>
      <c r="BE1218" t="s">
        <v>1756</v>
      </c>
      <c r="BF1218" t="s">
        <v>826</v>
      </c>
    </row>
    <row r="1219" spans="1:58">
      <c r="A1219" t="s">
        <v>829</v>
      </c>
      <c r="B1219">
        <v>6</v>
      </c>
      <c r="C1219">
        <v>0</v>
      </c>
      <c r="D1219">
        <v>9982</v>
      </c>
      <c r="E1219" t="s">
        <v>3955</v>
      </c>
      <c r="F1219">
        <v>53510602</v>
      </c>
      <c r="G1219" t="s">
        <v>2041</v>
      </c>
      <c r="H1219">
        <v>0</v>
      </c>
      <c r="I1219" t="s">
        <v>2062</v>
      </c>
      <c r="J1219">
        <v>138.05000000000001</v>
      </c>
      <c r="K1219">
        <v>7</v>
      </c>
      <c r="L1219" t="s">
        <v>2063</v>
      </c>
      <c r="M1219" t="s">
        <v>2064</v>
      </c>
      <c r="N1219" t="s">
        <v>1757</v>
      </c>
      <c r="O1219" t="s">
        <v>1756</v>
      </c>
      <c r="P1219" t="s">
        <v>1756</v>
      </c>
      <c r="Q1219" s="387">
        <v>966.35</v>
      </c>
      <c r="R1219">
        <v>125.6255</v>
      </c>
      <c r="S1219">
        <v>1091.9755</v>
      </c>
      <c r="T1219" s="388">
        <v>44460</v>
      </c>
      <c r="U1219">
        <v>0</v>
      </c>
      <c r="V1219" t="s">
        <v>832</v>
      </c>
      <c r="W1219" s="388">
        <v>44477</v>
      </c>
      <c r="X1219">
        <v>164</v>
      </c>
      <c r="Y1219">
        <v>0</v>
      </c>
      <c r="Z1219">
        <v>0</v>
      </c>
      <c r="AA1219" t="s">
        <v>1758</v>
      </c>
      <c r="AB1219" t="s">
        <v>826</v>
      </c>
      <c r="AD1219" t="s">
        <v>2045</v>
      </c>
      <c r="AE1219" t="s">
        <v>2046</v>
      </c>
      <c r="AI1219" t="s">
        <v>1761</v>
      </c>
      <c r="AL1219" t="s">
        <v>3183</v>
      </c>
      <c r="AM1219">
        <v>6</v>
      </c>
      <c r="AN1219" t="s">
        <v>3184</v>
      </c>
      <c r="AO1219" t="s">
        <v>3185</v>
      </c>
      <c r="AP1219">
        <v>0</v>
      </c>
      <c r="AQ1219" s="388">
        <v>44468</v>
      </c>
      <c r="AS1219" t="s">
        <v>3186</v>
      </c>
      <c r="AT1219" s="388">
        <v>44469</v>
      </c>
      <c r="AU1219" t="s">
        <v>1756</v>
      </c>
      <c r="AV1219" t="s">
        <v>1756</v>
      </c>
      <c r="AZ1219" t="s">
        <v>1756</v>
      </c>
      <c r="BA1219" t="s">
        <v>1767</v>
      </c>
      <c r="BB1219" t="s">
        <v>3960</v>
      </c>
      <c r="BC1219" t="s">
        <v>3961</v>
      </c>
      <c r="BD1219" t="s">
        <v>826</v>
      </c>
      <c r="BE1219" t="s">
        <v>1756</v>
      </c>
      <c r="BF1219" t="s">
        <v>826</v>
      </c>
    </row>
    <row r="1220" spans="1:58">
      <c r="A1220" t="s">
        <v>829</v>
      </c>
      <c r="B1220">
        <v>6</v>
      </c>
      <c r="C1220">
        <v>0</v>
      </c>
      <c r="D1220">
        <v>9982</v>
      </c>
      <c r="E1220" t="s">
        <v>3955</v>
      </c>
      <c r="F1220">
        <v>53510602</v>
      </c>
      <c r="G1220" t="s">
        <v>2041</v>
      </c>
      <c r="H1220">
        <v>0</v>
      </c>
      <c r="I1220" t="s">
        <v>2073</v>
      </c>
      <c r="J1220">
        <v>243.75</v>
      </c>
      <c r="K1220">
        <v>4</v>
      </c>
      <c r="L1220" t="s">
        <v>1755</v>
      </c>
      <c r="M1220" t="s">
        <v>2074</v>
      </c>
      <c r="N1220" t="s">
        <v>1757</v>
      </c>
      <c r="O1220" t="s">
        <v>1756</v>
      </c>
      <c r="P1220" t="s">
        <v>1756</v>
      </c>
      <c r="Q1220" s="387">
        <v>975</v>
      </c>
      <c r="R1220">
        <v>126.75</v>
      </c>
      <c r="S1220">
        <v>1101.75</v>
      </c>
      <c r="T1220" s="388">
        <v>44460</v>
      </c>
      <c r="U1220">
        <v>0</v>
      </c>
      <c r="V1220" t="s">
        <v>832</v>
      </c>
      <c r="W1220" s="388">
        <v>44477</v>
      </c>
      <c r="X1220">
        <v>164</v>
      </c>
      <c r="Y1220">
        <v>0</v>
      </c>
      <c r="Z1220">
        <v>0</v>
      </c>
      <c r="AA1220" t="s">
        <v>1758</v>
      </c>
      <c r="AB1220" t="s">
        <v>826</v>
      </c>
      <c r="AD1220" t="s">
        <v>2045</v>
      </c>
      <c r="AE1220" t="s">
        <v>2046</v>
      </c>
      <c r="AI1220" t="s">
        <v>1761</v>
      </c>
      <c r="AL1220" t="s">
        <v>3183</v>
      </c>
      <c r="AM1220">
        <v>6</v>
      </c>
      <c r="AN1220" t="s">
        <v>3184</v>
      </c>
      <c r="AO1220" t="s">
        <v>3185</v>
      </c>
      <c r="AP1220">
        <v>0</v>
      </c>
      <c r="AQ1220" s="388">
        <v>44468</v>
      </c>
      <c r="AS1220" t="s">
        <v>3186</v>
      </c>
      <c r="AT1220" s="388">
        <v>44469</v>
      </c>
      <c r="AU1220" t="s">
        <v>1756</v>
      </c>
      <c r="AV1220" t="s">
        <v>1756</v>
      </c>
      <c r="AZ1220" t="s">
        <v>1756</v>
      </c>
      <c r="BA1220" t="s">
        <v>1767</v>
      </c>
      <c r="BB1220" t="s">
        <v>3962</v>
      </c>
      <c r="BC1220" t="s">
        <v>3963</v>
      </c>
      <c r="BD1220" t="s">
        <v>826</v>
      </c>
      <c r="BE1220" t="s">
        <v>1756</v>
      </c>
      <c r="BF1220" t="s">
        <v>826</v>
      </c>
    </row>
    <row r="1221" spans="1:58">
      <c r="A1221" t="s">
        <v>829</v>
      </c>
      <c r="B1221">
        <v>6</v>
      </c>
      <c r="C1221">
        <v>0</v>
      </c>
      <c r="D1221">
        <v>9982</v>
      </c>
      <c r="E1221" t="s">
        <v>3955</v>
      </c>
      <c r="F1221">
        <v>53510602</v>
      </c>
      <c r="G1221" t="s">
        <v>2041</v>
      </c>
      <c r="H1221">
        <v>0</v>
      </c>
      <c r="I1221" t="s">
        <v>2083</v>
      </c>
      <c r="J1221">
        <v>12.21</v>
      </c>
      <c r="K1221">
        <v>11</v>
      </c>
      <c r="L1221" t="s">
        <v>1771</v>
      </c>
      <c r="M1221" t="s">
        <v>2084</v>
      </c>
      <c r="N1221" t="s">
        <v>1757</v>
      </c>
      <c r="O1221" t="s">
        <v>1756</v>
      </c>
      <c r="P1221" t="s">
        <v>1756</v>
      </c>
      <c r="Q1221" s="387">
        <v>134.31</v>
      </c>
      <c r="R1221">
        <v>17.4603</v>
      </c>
      <c r="S1221">
        <v>151.77029999999999</v>
      </c>
      <c r="T1221" s="388">
        <v>44460</v>
      </c>
      <c r="U1221">
        <v>0</v>
      </c>
      <c r="V1221" t="s">
        <v>832</v>
      </c>
      <c r="W1221" s="388">
        <v>44477</v>
      </c>
      <c r="X1221">
        <v>164</v>
      </c>
      <c r="Y1221">
        <v>0</v>
      </c>
      <c r="Z1221">
        <v>0</v>
      </c>
      <c r="AA1221" t="s">
        <v>1758</v>
      </c>
      <c r="AB1221" t="s">
        <v>826</v>
      </c>
      <c r="AD1221" t="s">
        <v>2045</v>
      </c>
      <c r="AE1221" t="s">
        <v>2046</v>
      </c>
      <c r="AI1221" t="s">
        <v>1761</v>
      </c>
      <c r="AL1221" t="s">
        <v>3183</v>
      </c>
      <c r="AM1221">
        <v>6</v>
      </c>
      <c r="AN1221" t="s">
        <v>3184</v>
      </c>
      <c r="AO1221" t="s">
        <v>3185</v>
      </c>
      <c r="AP1221">
        <v>0</v>
      </c>
      <c r="AQ1221" s="388">
        <v>44468</v>
      </c>
      <c r="AS1221" t="s">
        <v>3186</v>
      </c>
      <c r="AT1221" s="388">
        <v>44469</v>
      </c>
      <c r="AU1221" t="s">
        <v>1756</v>
      </c>
      <c r="AV1221" t="s">
        <v>1756</v>
      </c>
      <c r="AZ1221" t="s">
        <v>1756</v>
      </c>
      <c r="BA1221" t="s">
        <v>1767</v>
      </c>
      <c r="BB1221" t="s">
        <v>3964</v>
      </c>
      <c r="BC1221" t="s">
        <v>3965</v>
      </c>
      <c r="BD1221" t="s">
        <v>826</v>
      </c>
      <c r="BE1221" t="s">
        <v>1756</v>
      </c>
      <c r="BF1221" t="s">
        <v>826</v>
      </c>
    </row>
    <row r="1222" spans="1:58">
      <c r="A1222" t="s">
        <v>829</v>
      </c>
      <c r="B1222">
        <v>6</v>
      </c>
      <c r="C1222">
        <v>0</v>
      </c>
      <c r="D1222">
        <v>9982</v>
      </c>
      <c r="E1222" t="s">
        <v>3955</v>
      </c>
      <c r="F1222">
        <v>53510602</v>
      </c>
      <c r="G1222" t="s">
        <v>2041</v>
      </c>
      <c r="H1222">
        <v>0</v>
      </c>
      <c r="I1222" t="s">
        <v>2083</v>
      </c>
      <c r="J1222">
        <v>12.21</v>
      </c>
      <c r="K1222">
        <v>11</v>
      </c>
      <c r="L1222" t="s">
        <v>1771</v>
      </c>
      <c r="M1222" t="s">
        <v>2084</v>
      </c>
      <c r="N1222" t="s">
        <v>1757</v>
      </c>
      <c r="O1222" t="s">
        <v>1756</v>
      </c>
      <c r="P1222" t="s">
        <v>1756</v>
      </c>
      <c r="Q1222" s="387">
        <v>134.31</v>
      </c>
      <c r="R1222">
        <v>17.4603</v>
      </c>
      <c r="S1222">
        <v>151.77029999999999</v>
      </c>
      <c r="T1222" s="388">
        <v>44460</v>
      </c>
      <c r="U1222">
        <v>0</v>
      </c>
      <c r="V1222" t="s">
        <v>832</v>
      </c>
      <c r="W1222" s="388">
        <v>44477</v>
      </c>
      <c r="X1222">
        <v>164</v>
      </c>
      <c r="Y1222">
        <v>0</v>
      </c>
      <c r="Z1222">
        <v>0</v>
      </c>
      <c r="AA1222" t="s">
        <v>1758</v>
      </c>
      <c r="AB1222" t="s">
        <v>826</v>
      </c>
      <c r="AD1222" t="s">
        <v>2045</v>
      </c>
      <c r="AE1222" t="s">
        <v>2046</v>
      </c>
      <c r="AI1222" t="s">
        <v>1761</v>
      </c>
      <c r="AL1222" t="s">
        <v>3183</v>
      </c>
      <c r="AM1222">
        <v>6</v>
      </c>
      <c r="AN1222" t="s">
        <v>3184</v>
      </c>
      <c r="AO1222" t="s">
        <v>3185</v>
      </c>
      <c r="AP1222">
        <v>0</v>
      </c>
      <c r="AQ1222" s="388">
        <v>44468</v>
      </c>
      <c r="AS1222" t="s">
        <v>3186</v>
      </c>
      <c r="AT1222" s="388">
        <v>44469</v>
      </c>
      <c r="AU1222" t="s">
        <v>1756</v>
      </c>
      <c r="AV1222" t="s">
        <v>1756</v>
      </c>
      <c r="AZ1222" t="s">
        <v>1756</v>
      </c>
      <c r="BA1222" t="s">
        <v>1767</v>
      </c>
      <c r="BB1222" t="s">
        <v>3964</v>
      </c>
      <c r="BC1222" t="s">
        <v>3965</v>
      </c>
      <c r="BD1222" t="s">
        <v>826</v>
      </c>
      <c r="BE1222" t="s">
        <v>1756</v>
      </c>
      <c r="BF1222" t="s">
        <v>826</v>
      </c>
    </row>
    <row r="1223" spans="1:58">
      <c r="A1223" t="s">
        <v>829</v>
      </c>
      <c r="B1223">
        <v>6</v>
      </c>
      <c r="C1223">
        <v>0</v>
      </c>
      <c r="D1223">
        <v>9982</v>
      </c>
      <c r="E1223" t="s">
        <v>3955</v>
      </c>
      <c r="F1223">
        <v>53510602</v>
      </c>
      <c r="G1223" t="s">
        <v>2041</v>
      </c>
      <c r="H1223">
        <v>0</v>
      </c>
      <c r="I1223" t="s">
        <v>2083</v>
      </c>
      <c r="J1223">
        <v>12.21</v>
      </c>
      <c r="K1223">
        <v>8</v>
      </c>
      <c r="L1223" t="s">
        <v>1771</v>
      </c>
      <c r="M1223" t="s">
        <v>2084</v>
      </c>
      <c r="N1223" t="s">
        <v>1757</v>
      </c>
      <c r="O1223" t="s">
        <v>1756</v>
      </c>
      <c r="P1223" t="s">
        <v>1756</v>
      </c>
      <c r="Q1223" s="387">
        <v>97.68</v>
      </c>
      <c r="R1223">
        <v>12.698400000000001</v>
      </c>
      <c r="S1223">
        <v>110.3784</v>
      </c>
      <c r="T1223" s="388">
        <v>44460</v>
      </c>
      <c r="U1223">
        <v>0</v>
      </c>
      <c r="V1223" t="s">
        <v>832</v>
      </c>
      <c r="W1223" s="388">
        <v>44477</v>
      </c>
      <c r="X1223">
        <v>164</v>
      </c>
      <c r="Y1223">
        <v>0</v>
      </c>
      <c r="Z1223">
        <v>0</v>
      </c>
      <c r="AA1223" t="s">
        <v>1758</v>
      </c>
      <c r="AB1223" t="s">
        <v>826</v>
      </c>
      <c r="AD1223" t="s">
        <v>2045</v>
      </c>
      <c r="AE1223" t="s">
        <v>2046</v>
      </c>
      <c r="AI1223" t="s">
        <v>1761</v>
      </c>
      <c r="AL1223" t="s">
        <v>3183</v>
      </c>
      <c r="AM1223">
        <v>6</v>
      </c>
      <c r="AN1223" t="s">
        <v>3184</v>
      </c>
      <c r="AO1223" t="s">
        <v>3185</v>
      </c>
      <c r="AP1223">
        <v>0</v>
      </c>
      <c r="AQ1223" s="388">
        <v>44468</v>
      </c>
      <c r="AS1223" t="s">
        <v>3186</v>
      </c>
      <c r="AT1223" s="388">
        <v>44469</v>
      </c>
      <c r="AU1223" t="s">
        <v>1756</v>
      </c>
      <c r="AV1223" t="s">
        <v>1756</v>
      </c>
      <c r="AZ1223" t="s">
        <v>1756</v>
      </c>
      <c r="BA1223" t="s">
        <v>1767</v>
      </c>
      <c r="BB1223" t="s">
        <v>3966</v>
      </c>
      <c r="BC1223" t="s">
        <v>3967</v>
      </c>
      <c r="BD1223" t="s">
        <v>826</v>
      </c>
      <c r="BE1223" t="s">
        <v>1756</v>
      </c>
      <c r="BF1223" t="s">
        <v>826</v>
      </c>
    </row>
    <row r="1224" spans="1:58">
      <c r="A1224" t="s">
        <v>829</v>
      </c>
      <c r="B1224">
        <v>6</v>
      </c>
      <c r="C1224">
        <v>0</v>
      </c>
      <c r="D1224">
        <v>9982</v>
      </c>
      <c r="E1224" t="s">
        <v>3955</v>
      </c>
      <c r="F1224">
        <v>53510602</v>
      </c>
      <c r="G1224" t="s">
        <v>2041</v>
      </c>
      <c r="H1224">
        <v>0</v>
      </c>
      <c r="I1224" t="s">
        <v>2089</v>
      </c>
      <c r="J1224">
        <v>146.96</v>
      </c>
      <c r="K1224">
        <v>11</v>
      </c>
      <c r="L1224" t="s">
        <v>2063</v>
      </c>
      <c r="M1224" t="s">
        <v>2090</v>
      </c>
      <c r="N1224" t="s">
        <v>1757</v>
      </c>
      <c r="O1224" t="s">
        <v>1756</v>
      </c>
      <c r="P1224" t="s">
        <v>1756</v>
      </c>
      <c r="Q1224" s="387">
        <v>1616.56</v>
      </c>
      <c r="R1224">
        <v>210.15280000000001</v>
      </c>
      <c r="S1224">
        <v>1826.7127999999998</v>
      </c>
      <c r="T1224" s="388">
        <v>44460</v>
      </c>
      <c r="U1224">
        <v>0</v>
      </c>
      <c r="V1224" t="s">
        <v>832</v>
      </c>
      <c r="W1224" s="388">
        <v>44477</v>
      </c>
      <c r="X1224">
        <v>164</v>
      </c>
      <c r="Y1224">
        <v>0</v>
      </c>
      <c r="Z1224">
        <v>0</v>
      </c>
      <c r="AA1224" t="s">
        <v>1758</v>
      </c>
      <c r="AB1224" t="s">
        <v>826</v>
      </c>
      <c r="AD1224" t="s">
        <v>2045</v>
      </c>
      <c r="AE1224" t="s">
        <v>2046</v>
      </c>
      <c r="AI1224" t="s">
        <v>1761</v>
      </c>
      <c r="AL1224" t="s">
        <v>3183</v>
      </c>
      <c r="AM1224">
        <v>6</v>
      </c>
      <c r="AN1224" t="s">
        <v>3184</v>
      </c>
      <c r="AO1224" t="s">
        <v>3185</v>
      </c>
      <c r="AP1224">
        <v>0</v>
      </c>
      <c r="AQ1224" s="388">
        <v>44468</v>
      </c>
      <c r="AS1224" t="s">
        <v>3186</v>
      </c>
      <c r="AT1224" s="388">
        <v>44469</v>
      </c>
      <c r="AU1224" t="s">
        <v>1756</v>
      </c>
      <c r="AV1224" t="s">
        <v>1756</v>
      </c>
      <c r="AZ1224" t="s">
        <v>1756</v>
      </c>
      <c r="BA1224" t="s">
        <v>1767</v>
      </c>
      <c r="BB1224" t="s">
        <v>3968</v>
      </c>
      <c r="BC1224" t="s">
        <v>3969</v>
      </c>
      <c r="BD1224" t="s">
        <v>826</v>
      </c>
      <c r="BE1224" t="s">
        <v>1756</v>
      </c>
      <c r="BF1224" t="s">
        <v>826</v>
      </c>
    </row>
    <row r="1225" spans="1:58">
      <c r="A1225" t="s">
        <v>829</v>
      </c>
      <c r="B1225">
        <v>6</v>
      </c>
      <c r="C1225">
        <v>0</v>
      </c>
      <c r="D1225">
        <v>9982</v>
      </c>
      <c r="E1225" t="s">
        <v>3955</v>
      </c>
      <c r="F1225">
        <v>53510602</v>
      </c>
      <c r="G1225" t="s">
        <v>2041</v>
      </c>
      <c r="H1225">
        <v>0</v>
      </c>
      <c r="I1225" t="s">
        <v>2089</v>
      </c>
      <c r="J1225">
        <v>146.96</v>
      </c>
      <c r="K1225">
        <v>11</v>
      </c>
      <c r="L1225" t="s">
        <v>2063</v>
      </c>
      <c r="M1225" t="s">
        <v>2090</v>
      </c>
      <c r="N1225" t="s">
        <v>1757</v>
      </c>
      <c r="O1225" t="s">
        <v>1756</v>
      </c>
      <c r="P1225" t="s">
        <v>1756</v>
      </c>
      <c r="Q1225" s="387">
        <v>1616.56</v>
      </c>
      <c r="R1225">
        <v>210.15280000000001</v>
      </c>
      <c r="S1225">
        <v>1826.7127999999998</v>
      </c>
      <c r="T1225" s="388">
        <v>44460</v>
      </c>
      <c r="U1225">
        <v>0</v>
      </c>
      <c r="V1225" t="s">
        <v>832</v>
      </c>
      <c r="W1225" s="388">
        <v>44477</v>
      </c>
      <c r="X1225">
        <v>164</v>
      </c>
      <c r="Y1225">
        <v>0</v>
      </c>
      <c r="Z1225">
        <v>0</v>
      </c>
      <c r="AA1225" t="s">
        <v>1758</v>
      </c>
      <c r="AB1225" t="s">
        <v>826</v>
      </c>
      <c r="AD1225" t="s">
        <v>2045</v>
      </c>
      <c r="AE1225" t="s">
        <v>2046</v>
      </c>
      <c r="AI1225" t="s">
        <v>1761</v>
      </c>
      <c r="AL1225" t="s">
        <v>3183</v>
      </c>
      <c r="AM1225">
        <v>6</v>
      </c>
      <c r="AN1225" t="s">
        <v>3184</v>
      </c>
      <c r="AO1225" t="s">
        <v>3185</v>
      </c>
      <c r="AP1225">
        <v>0</v>
      </c>
      <c r="AQ1225" s="388">
        <v>44468</v>
      </c>
      <c r="AS1225" t="s">
        <v>3186</v>
      </c>
      <c r="AT1225" s="388">
        <v>44469</v>
      </c>
      <c r="AU1225" t="s">
        <v>1756</v>
      </c>
      <c r="AV1225" t="s">
        <v>1756</v>
      </c>
      <c r="AZ1225" t="s">
        <v>1756</v>
      </c>
      <c r="BA1225" t="s">
        <v>1767</v>
      </c>
      <c r="BB1225" t="s">
        <v>3968</v>
      </c>
      <c r="BC1225" t="s">
        <v>3969</v>
      </c>
      <c r="BD1225" t="s">
        <v>826</v>
      </c>
      <c r="BE1225" t="s">
        <v>1756</v>
      </c>
      <c r="BF1225" t="s">
        <v>826</v>
      </c>
    </row>
    <row r="1226" spans="1:58">
      <c r="A1226" t="s">
        <v>829</v>
      </c>
      <c r="B1226">
        <v>6</v>
      </c>
      <c r="C1226">
        <v>0</v>
      </c>
      <c r="D1226">
        <v>9982</v>
      </c>
      <c r="E1226" t="s">
        <v>3955</v>
      </c>
      <c r="F1226">
        <v>53510602</v>
      </c>
      <c r="G1226" t="s">
        <v>2041</v>
      </c>
      <c r="H1226">
        <v>0</v>
      </c>
      <c r="I1226" t="s">
        <v>2095</v>
      </c>
      <c r="J1226">
        <v>138.44999999999999</v>
      </c>
      <c r="K1226">
        <v>8</v>
      </c>
      <c r="L1226" t="s">
        <v>2063</v>
      </c>
      <c r="M1226" t="s">
        <v>2096</v>
      </c>
      <c r="N1226" t="s">
        <v>1757</v>
      </c>
      <c r="O1226" t="s">
        <v>1756</v>
      </c>
      <c r="P1226" t="s">
        <v>1756</v>
      </c>
      <c r="Q1226" s="387">
        <v>1107.5999999999999</v>
      </c>
      <c r="R1226">
        <v>143.988</v>
      </c>
      <c r="S1226">
        <v>1251.5879999999997</v>
      </c>
      <c r="T1226" s="388">
        <v>44460</v>
      </c>
      <c r="U1226">
        <v>0</v>
      </c>
      <c r="V1226" t="s">
        <v>832</v>
      </c>
      <c r="W1226" s="388">
        <v>44477</v>
      </c>
      <c r="X1226">
        <v>164</v>
      </c>
      <c r="Y1226">
        <v>0</v>
      </c>
      <c r="Z1226">
        <v>0</v>
      </c>
      <c r="AA1226" t="s">
        <v>1758</v>
      </c>
      <c r="AB1226" t="s">
        <v>826</v>
      </c>
      <c r="AD1226" t="s">
        <v>2045</v>
      </c>
      <c r="AE1226" t="s">
        <v>2046</v>
      </c>
      <c r="AI1226" t="s">
        <v>1761</v>
      </c>
      <c r="AL1226" t="s">
        <v>3183</v>
      </c>
      <c r="AM1226">
        <v>6</v>
      </c>
      <c r="AN1226" t="s">
        <v>3184</v>
      </c>
      <c r="AO1226" t="s">
        <v>3185</v>
      </c>
      <c r="AP1226">
        <v>0</v>
      </c>
      <c r="AQ1226" s="388">
        <v>44468</v>
      </c>
      <c r="AS1226" t="s">
        <v>3186</v>
      </c>
      <c r="AT1226" s="388">
        <v>44469</v>
      </c>
      <c r="AU1226" t="s">
        <v>1756</v>
      </c>
      <c r="AV1226" t="s">
        <v>1756</v>
      </c>
      <c r="AZ1226" t="s">
        <v>1756</v>
      </c>
      <c r="BA1226" t="s">
        <v>1767</v>
      </c>
      <c r="BB1226" t="s">
        <v>3970</v>
      </c>
      <c r="BC1226" t="s">
        <v>3971</v>
      </c>
      <c r="BD1226" t="s">
        <v>826</v>
      </c>
      <c r="BE1226" t="s">
        <v>1756</v>
      </c>
      <c r="BF1226" t="s">
        <v>826</v>
      </c>
    </row>
    <row r="1227" spans="1:58">
      <c r="A1227" t="s">
        <v>829</v>
      </c>
      <c r="B1227">
        <v>6</v>
      </c>
      <c r="C1227">
        <v>0</v>
      </c>
      <c r="D1227">
        <v>9982</v>
      </c>
      <c r="E1227" t="s">
        <v>3955</v>
      </c>
      <c r="F1227">
        <v>53510602</v>
      </c>
      <c r="G1227" t="s">
        <v>2041</v>
      </c>
      <c r="H1227">
        <v>0</v>
      </c>
      <c r="I1227" t="s">
        <v>2247</v>
      </c>
      <c r="J1227">
        <v>131.47999999999999</v>
      </c>
      <c r="K1227">
        <v>2</v>
      </c>
      <c r="L1227" t="s">
        <v>2063</v>
      </c>
      <c r="M1227" t="s">
        <v>2248</v>
      </c>
      <c r="N1227" t="s">
        <v>1757</v>
      </c>
      <c r="O1227" t="s">
        <v>1756</v>
      </c>
      <c r="P1227" t="s">
        <v>1756</v>
      </c>
      <c r="Q1227" s="387">
        <v>262.95999999999998</v>
      </c>
      <c r="R1227">
        <v>34.184799999999996</v>
      </c>
      <c r="S1227">
        <v>297.14479999999998</v>
      </c>
      <c r="T1227" s="388">
        <v>44460</v>
      </c>
      <c r="U1227">
        <v>0</v>
      </c>
      <c r="V1227" t="s">
        <v>832</v>
      </c>
      <c r="W1227" s="388">
        <v>44477</v>
      </c>
      <c r="X1227">
        <v>164</v>
      </c>
      <c r="Y1227">
        <v>0</v>
      </c>
      <c r="Z1227">
        <v>0</v>
      </c>
      <c r="AA1227" t="s">
        <v>1758</v>
      </c>
      <c r="AB1227" t="s">
        <v>826</v>
      </c>
      <c r="AD1227" t="s">
        <v>2045</v>
      </c>
      <c r="AE1227" t="s">
        <v>2046</v>
      </c>
      <c r="AI1227" t="s">
        <v>1761</v>
      </c>
      <c r="AL1227" t="s">
        <v>3183</v>
      </c>
      <c r="AM1227">
        <v>6</v>
      </c>
      <c r="AN1227" t="s">
        <v>3184</v>
      </c>
      <c r="AO1227" t="s">
        <v>3185</v>
      </c>
      <c r="AP1227">
        <v>0</v>
      </c>
      <c r="AQ1227" s="388">
        <v>44468</v>
      </c>
      <c r="AS1227" t="s">
        <v>3186</v>
      </c>
      <c r="AT1227" s="388">
        <v>44469</v>
      </c>
      <c r="AU1227" t="s">
        <v>1756</v>
      </c>
      <c r="AV1227" t="s">
        <v>1756</v>
      </c>
      <c r="AZ1227" t="s">
        <v>1756</v>
      </c>
      <c r="BA1227" t="s">
        <v>1767</v>
      </c>
      <c r="BB1227" t="s">
        <v>3972</v>
      </c>
      <c r="BC1227" t="s">
        <v>3973</v>
      </c>
      <c r="BD1227" t="s">
        <v>826</v>
      </c>
      <c r="BE1227" t="s">
        <v>1756</v>
      </c>
      <c r="BF1227" t="s">
        <v>826</v>
      </c>
    </row>
    <row r="1228" spans="1:58">
      <c r="A1228" t="s">
        <v>829</v>
      </c>
      <c r="B1228">
        <v>6</v>
      </c>
      <c r="C1228">
        <v>0</v>
      </c>
      <c r="D1228">
        <v>9981</v>
      </c>
      <c r="E1228" t="s">
        <v>3974</v>
      </c>
      <c r="F1228">
        <v>53510602</v>
      </c>
      <c r="G1228" t="s">
        <v>2041</v>
      </c>
      <c r="H1228">
        <v>0</v>
      </c>
      <c r="I1228" t="s">
        <v>3152</v>
      </c>
      <c r="J1228">
        <v>18.45</v>
      </c>
      <c r="K1228">
        <v>10</v>
      </c>
      <c r="L1228" t="s">
        <v>1771</v>
      </c>
      <c r="M1228" t="s">
        <v>3153</v>
      </c>
      <c r="N1228" t="s">
        <v>1757</v>
      </c>
      <c r="O1228" t="s">
        <v>1756</v>
      </c>
      <c r="P1228" t="s">
        <v>1756</v>
      </c>
      <c r="Q1228" s="387">
        <v>184.5</v>
      </c>
      <c r="R1228">
        <v>23.984999999999999</v>
      </c>
      <c r="S1228">
        <v>208.48499999999999</v>
      </c>
      <c r="T1228" s="388">
        <v>44460</v>
      </c>
      <c r="U1228">
        <v>0</v>
      </c>
      <c r="V1228" t="s">
        <v>832</v>
      </c>
      <c r="W1228" s="388">
        <v>44477</v>
      </c>
      <c r="X1228">
        <v>164</v>
      </c>
      <c r="Y1228">
        <v>0</v>
      </c>
      <c r="Z1228">
        <v>0</v>
      </c>
      <c r="AA1228" t="s">
        <v>1758</v>
      </c>
      <c r="AB1228" t="s">
        <v>826</v>
      </c>
      <c r="AD1228" t="s">
        <v>2045</v>
      </c>
      <c r="AE1228" t="s">
        <v>2046</v>
      </c>
      <c r="AI1228" t="s">
        <v>1761</v>
      </c>
      <c r="AL1228" t="s">
        <v>3975</v>
      </c>
      <c r="AM1228">
        <v>6</v>
      </c>
      <c r="AN1228" t="s">
        <v>3133</v>
      </c>
      <c r="AO1228" t="s">
        <v>2852</v>
      </c>
      <c r="AP1228">
        <v>0</v>
      </c>
      <c r="AQ1228" s="388">
        <v>44468</v>
      </c>
      <c r="AS1228" t="s">
        <v>3186</v>
      </c>
      <c r="AT1228" s="388">
        <v>44469</v>
      </c>
      <c r="AU1228" t="s">
        <v>1756</v>
      </c>
      <c r="AV1228" t="s">
        <v>1756</v>
      </c>
      <c r="AZ1228" t="s">
        <v>1756</v>
      </c>
      <c r="BA1228" t="s">
        <v>1767</v>
      </c>
      <c r="BB1228" t="s">
        <v>3976</v>
      </c>
      <c r="BC1228" t="s">
        <v>3977</v>
      </c>
      <c r="BD1228" t="s">
        <v>826</v>
      </c>
      <c r="BE1228" t="s">
        <v>1756</v>
      </c>
      <c r="BF1228" t="s">
        <v>826</v>
      </c>
    </row>
    <row r="1229" spans="1:58">
      <c r="A1229" t="s">
        <v>829</v>
      </c>
      <c r="B1229">
        <v>6</v>
      </c>
      <c r="C1229">
        <v>0</v>
      </c>
      <c r="D1229">
        <v>9980</v>
      </c>
      <c r="E1229" t="s">
        <v>3978</v>
      </c>
      <c r="F1229">
        <v>53510602</v>
      </c>
      <c r="G1229" t="s">
        <v>2041</v>
      </c>
      <c r="H1229">
        <v>0</v>
      </c>
      <c r="I1229" t="s">
        <v>2052</v>
      </c>
      <c r="J1229">
        <v>75</v>
      </c>
      <c r="K1229">
        <v>36</v>
      </c>
      <c r="L1229" t="s">
        <v>1771</v>
      </c>
      <c r="M1229" t="s">
        <v>1756</v>
      </c>
      <c r="N1229" t="s">
        <v>1756</v>
      </c>
      <c r="O1229" t="s">
        <v>2053</v>
      </c>
      <c r="P1229" t="s">
        <v>1757</v>
      </c>
      <c r="Q1229" s="387">
        <v>2700</v>
      </c>
      <c r="R1229">
        <v>351</v>
      </c>
      <c r="S1229">
        <v>3050.9999999999995</v>
      </c>
      <c r="T1229" s="388">
        <v>44460</v>
      </c>
      <c r="U1229">
        <v>0</v>
      </c>
      <c r="V1229" t="s">
        <v>832</v>
      </c>
      <c r="W1229" s="388">
        <v>44477</v>
      </c>
      <c r="X1229">
        <v>164</v>
      </c>
      <c r="Y1229">
        <v>0</v>
      </c>
      <c r="Z1229">
        <v>0</v>
      </c>
      <c r="AA1229" t="s">
        <v>1758</v>
      </c>
      <c r="AB1229" t="s">
        <v>826</v>
      </c>
      <c r="AD1229" t="s">
        <v>2045</v>
      </c>
      <c r="AE1229" t="s">
        <v>2046</v>
      </c>
      <c r="AI1229" t="s">
        <v>1761</v>
      </c>
      <c r="AL1229" t="s">
        <v>3206</v>
      </c>
      <c r="AM1229">
        <v>6</v>
      </c>
      <c r="AN1229" t="s">
        <v>1004</v>
      </c>
      <c r="AO1229" t="s">
        <v>3375</v>
      </c>
      <c r="AP1229">
        <v>0</v>
      </c>
      <c r="AQ1229" s="388">
        <v>44468</v>
      </c>
      <c r="AS1229" t="s">
        <v>1765</v>
      </c>
      <c r="AT1229" s="388">
        <v>44474</v>
      </c>
      <c r="AU1229" t="s">
        <v>1756</v>
      </c>
      <c r="AV1229" t="s">
        <v>1756</v>
      </c>
      <c r="AZ1229" t="s">
        <v>1766</v>
      </c>
      <c r="BA1229" t="s">
        <v>1767</v>
      </c>
      <c r="BB1229" t="s">
        <v>3979</v>
      </c>
      <c r="BC1229" t="s">
        <v>3980</v>
      </c>
      <c r="BD1229" t="s">
        <v>826</v>
      </c>
      <c r="BE1229" t="s">
        <v>1756</v>
      </c>
      <c r="BF1229" t="s">
        <v>826</v>
      </c>
    </row>
    <row r="1230" spans="1:58">
      <c r="A1230" t="s">
        <v>829</v>
      </c>
      <c r="B1230">
        <v>6</v>
      </c>
      <c r="C1230">
        <v>0</v>
      </c>
      <c r="D1230">
        <v>9980</v>
      </c>
      <c r="E1230" t="s">
        <v>3978</v>
      </c>
      <c r="F1230">
        <v>53510602</v>
      </c>
      <c r="G1230" t="s">
        <v>2041</v>
      </c>
      <c r="H1230">
        <v>0</v>
      </c>
      <c r="I1230" t="s">
        <v>2056</v>
      </c>
      <c r="J1230">
        <v>210</v>
      </c>
      <c r="K1230">
        <v>3</v>
      </c>
      <c r="L1230" t="s">
        <v>1755</v>
      </c>
      <c r="M1230" t="s">
        <v>1756</v>
      </c>
      <c r="N1230" t="s">
        <v>1756</v>
      </c>
      <c r="P1230" t="s">
        <v>1757</v>
      </c>
      <c r="Q1230" s="387">
        <v>630</v>
      </c>
      <c r="R1230">
        <v>81.900000000000006</v>
      </c>
      <c r="S1230">
        <v>711.9</v>
      </c>
      <c r="T1230" s="388">
        <v>44460</v>
      </c>
      <c r="U1230">
        <v>0</v>
      </c>
      <c r="V1230" t="s">
        <v>832</v>
      </c>
      <c r="W1230" s="388">
        <v>44477</v>
      </c>
      <c r="X1230">
        <v>164</v>
      </c>
      <c r="Y1230">
        <v>0</v>
      </c>
      <c r="Z1230">
        <v>0</v>
      </c>
      <c r="AA1230" t="s">
        <v>1758</v>
      </c>
      <c r="AB1230" t="s">
        <v>826</v>
      </c>
      <c r="AD1230" t="s">
        <v>2045</v>
      </c>
      <c r="AE1230" t="s">
        <v>2046</v>
      </c>
      <c r="AI1230" t="s">
        <v>1761</v>
      </c>
      <c r="AL1230" t="s">
        <v>3206</v>
      </c>
      <c r="AM1230">
        <v>6</v>
      </c>
      <c r="AN1230" t="s">
        <v>1004</v>
      </c>
      <c r="AO1230" t="s">
        <v>3375</v>
      </c>
      <c r="AP1230">
        <v>0</v>
      </c>
      <c r="AQ1230" s="388">
        <v>44468</v>
      </c>
      <c r="AS1230" t="s">
        <v>1765</v>
      </c>
      <c r="AT1230" s="388">
        <v>44474</v>
      </c>
      <c r="AU1230" t="s">
        <v>1756</v>
      </c>
      <c r="AV1230" t="s">
        <v>1756</v>
      </c>
      <c r="AZ1230" t="s">
        <v>1766</v>
      </c>
      <c r="BA1230" t="s">
        <v>1767</v>
      </c>
      <c r="BB1230" t="s">
        <v>3981</v>
      </c>
      <c r="BC1230" t="s">
        <v>3982</v>
      </c>
      <c r="BD1230" t="s">
        <v>826</v>
      </c>
      <c r="BE1230" t="s">
        <v>1756</v>
      </c>
      <c r="BF1230" t="s">
        <v>826</v>
      </c>
    </row>
    <row r="1231" spans="1:58">
      <c r="A1231" t="s">
        <v>829</v>
      </c>
      <c r="B1231">
        <v>6</v>
      </c>
      <c r="C1231">
        <v>0</v>
      </c>
      <c r="D1231">
        <v>9980</v>
      </c>
      <c r="E1231" t="s">
        <v>3978</v>
      </c>
      <c r="F1231">
        <v>53510602</v>
      </c>
      <c r="G1231" t="s">
        <v>2041</v>
      </c>
      <c r="H1231">
        <v>0</v>
      </c>
      <c r="I1231" t="s">
        <v>2062</v>
      </c>
      <c r="J1231">
        <v>138.05000000000001</v>
      </c>
      <c r="K1231">
        <v>9</v>
      </c>
      <c r="L1231" t="s">
        <v>2063</v>
      </c>
      <c r="M1231" t="s">
        <v>2064</v>
      </c>
      <c r="N1231" t="s">
        <v>1757</v>
      </c>
      <c r="O1231" t="s">
        <v>1756</v>
      </c>
      <c r="P1231" t="s">
        <v>1756</v>
      </c>
      <c r="Q1231" s="387">
        <v>1242.45</v>
      </c>
      <c r="R1231">
        <v>161.51850000000002</v>
      </c>
      <c r="S1231">
        <v>1403.9684999999999</v>
      </c>
      <c r="T1231" s="388">
        <v>44460</v>
      </c>
      <c r="U1231">
        <v>0</v>
      </c>
      <c r="V1231" t="s">
        <v>832</v>
      </c>
      <c r="W1231" s="388">
        <v>44477</v>
      </c>
      <c r="X1231">
        <v>164</v>
      </c>
      <c r="Y1231">
        <v>0</v>
      </c>
      <c r="Z1231">
        <v>0</v>
      </c>
      <c r="AA1231" t="s">
        <v>1758</v>
      </c>
      <c r="AB1231" t="s">
        <v>826</v>
      </c>
      <c r="AD1231" t="s">
        <v>2045</v>
      </c>
      <c r="AE1231" t="s">
        <v>2046</v>
      </c>
      <c r="AI1231" t="s">
        <v>1761</v>
      </c>
      <c r="AL1231" t="s">
        <v>3206</v>
      </c>
      <c r="AM1231">
        <v>6</v>
      </c>
      <c r="AN1231" t="s">
        <v>1004</v>
      </c>
      <c r="AO1231" t="s">
        <v>3375</v>
      </c>
      <c r="AP1231">
        <v>0</v>
      </c>
      <c r="AQ1231" s="388">
        <v>44468</v>
      </c>
      <c r="AS1231" t="s">
        <v>1765</v>
      </c>
      <c r="AT1231" s="388">
        <v>44474</v>
      </c>
      <c r="AU1231" t="s">
        <v>1756</v>
      </c>
      <c r="AV1231" t="s">
        <v>1756</v>
      </c>
      <c r="AZ1231" t="s">
        <v>1766</v>
      </c>
      <c r="BA1231" t="s">
        <v>1767</v>
      </c>
      <c r="BB1231" t="s">
        <v>3983</v>
      </c>
      <c r="BC1231" t="s">
        <v>3984</v>
      </c>
      <c r="BD1231" t="s">
        <v>826</v>
      </c>
      <c r="BE1231" t="s">
        <v>1756</v>
      </c>
      <c r="BF1231" t="s">
        <v>826</v>
      </c>
    </row>
    <row r="1232" spans="1:58">
      <c r="A1232" t="s">
        <v>829</v>
      </c>
      <c r="B1232">
        <v>6</v>
      </c>
      <c r="C1232">
        <v>0</v>
      </c>
      <c r="D1232">
        <v>9980</v>
      </c>
      <c r="E1232" t="s">
        <v>3978</v>
      </c>
      <c r="F1232">
        <v>53510602</v>
      </c>
      <c r="G1232" t="s">
        <v>2041</v>
      </c>
      <c r="H1232">
        <v>0</v>
      </c>
      <c r="I1232" t="s">
        <v>2073</v>
      </c>
      <c r="J1232">
        <v>243.75</v>
      </c>
      <c r="K1232">
        <v>1</v>
      </c>
      <c r="L1232" t="s">
        <v>1755</v>
      </c>
      <c r="M1232" t="s">
        <v>2074</v>
      </c>
      <c r="N1232" t="s">
        <v>1757</v>
      </c>
      <c r="O1232" t="s">
        <v>1756</v>
      </c>
      <c r="P1232" t="s">
        <v>1756</v>
      </c>
      <c r="Q1232" s="387">
        <v>243.75</v>
      </c>
      <c r="R1232">
        <v>31.6875</v>
      </c>
      <c r="S1232">
        <v>275.4375</v>
      </c>
      <c r="T1232" s="388">
        <v>44460</v>
      </c>
      <c r="U1232">
        <v>0</v>
      </c>
      <c r="V1232" t="s">
        <v>832</v>
      </c>
      <c r="W1232" s="388">
        <v>44477</v>
      </c>
      <c r="X1232">
        <v>164</v>
      </c>
      <c r="Y1232">
        <v>0</v>
      </c>
      <c r="Z1232">
        <v>0</v>
      </c>
      <c r="AA1232" t="s">
        <v>1758</v>
      </c>
      <c r="AB1232" t="s">
        <v>826</v>
      </c>
      <c r="AD1232" t="s">
        <v>2045</v>
      </c>
      <c r="AE1232" t="s">
        <v>2046</v>
      </c>
      <c r="AI1232" t="s">
        <v>1761</v>
      </c>
      <c r="AL1232" t="s">
        <v>3206</v>
      </c>
      <c r="AM1232">
        <v>6</v>
      </c>
      <c r="AN1232" t="s">
        <v>1004</v>
      </c>
      <c r="AO1232" t="s">
        <v>3375</v>
      </c>
      <c r="AP1232">
        <v>0</v>
      </c>
      <c r="AQ1232" s="388">
        <v>44468</v>
      </c>
      <c r="AS1232" t="s">
        <v>1765</v>
      </c>
      <c r="AT1232" s="388">
        <v>44474</v>
      </c>
      <c r="AU1232" t="s">
        <v>1756</v>
      </c>
      <c r="AV1232" t="s">
        <v>1756</v>
      </c>
      <c r="AZ1232" t="s">
        <v>1766</v>
      </c>
      <c r="BA1232" t="s">
        <v>1767</v>
      </c>
      <c r="BB1232" t="s">
        <v>3985</v>
      </c>
      <c r="BC1232" t="s">
        <v>3986</v>
      </c>
      <c r="BD1232" t="s">
        <v>826</v>
      </c>
      <c r="BE1232" t="s">
        <v>1756</v>
      </c>
      <c r="BF1232" t="s">
        <v>826</v>
      </c>
    </row>
    <row r="1233" spans="1:58">
      <c r="A1233" t="s">
        <v>829</v>
      </c>
      <c r="B1233">
        <v>6</v>
      </c>
      <c r="C1233">
        <v>0</v>
      </c>
      <c r="D1233">
        <v>9980</v>
      </c>
      <c r="E1233" t="s">
        <v>3978</v>
      </c>
      <c r="F1233">
        <v>53510602</v>
      </c>
      <c r="G1233" t="s">
        <v>2041</v>
      </c>
      <c r="H1233">
        <v>0</v>
      </c>
      <c r="I1233" t="s">
        <v>2083</v>
      </c>
      <c r="J1233">
        <v>12.21</v>
      </c>
      <c r="K1233">
        <v>11</v>
      </c>
      <c r="L1233" t="s">
        <v>1771</v>
      </c>
      <c r="M1233" t="s">
        <v>2084</v>
      </c>
      <c r="N1233" t="s">
        <v>1757</v>
      </c>
      <c r="O1233" t="s">
        <v>1756</v>
      </c>
      <c r="P1233" t="s">
        <v>1756</v>
      </c>
      <c r="Q1233" s="387">
        <v>134.31</v>
      </c>
      <c r="R1233">
        <v>17.4603</v>
      </c>
      <c r="S1233">
        <v>151.77029999999999</v>
      </c>
      <c r="T1233" s="388">
        <v>44460</v>
      </c>
      <c r="U1233">
        <v>0</v>
      </c>
      <c r="V1233" t="s">
        <v>832</v>
      </c>
      <c r="W1233" s="388">
        <v>44477</v>
      </c>
      <c r="X1233">
        <v>164</v>
      </c>
      <c r="Y1233">
        <v>0</v>
      </c>
      <c r="Z1233">
        <v>0</v>
      </c>
      <c r="AA1233" t="s">
        <v>1758</v>
      </c>
      <c r="AB1233" t="s">
        <v>826</v>
      </c>
      <c r="AD1233" t="s">
        <v>2045</v>
      </c>
      <c r="AE1233" t="s">
        <v>2046</v>
      </c>
      <c r="AI1233" t="s">
        <v>1761</v>
      </c>
      <c r="AL1233" t="s">
        <v>3206</v>
      </c>
      <c r="AM1233">
        <v>6</v>
      </c>
      <c r="AN1233" t="s">
        <v>1004</v>
      </c>
      <c r="AO1233" t="s">
        <v>3375</v>
      </c>
      <c r="AP1233">
        <v>0</v>
      </c>
      <c r="AQ1233" s="388">
        <v>44468</v>
      </c>
      <c r="AS1233" t="s">
        <v>1765</v>
      </c>
      <c r="AT1233" s="388">
        <v>44474</v>
      </c>
      <c r="AU1233" t="s">
        <v>1756</v>
      </c>
      <c r="AV1233" t="s">
        <v>1756</v>
      </c>
      <c r="AZ1233" t="s">
        <v>1766</v>
      </c>
      <c r="BA1233" t="s">
        <v>1767</v>
      </c>
      <c r="BB1233" t="s">
        <v>3987</v>
      </c>
      <c r="BC1233" t="s">
        <v>3988</v>
      </c>
      <c r="BD1233" t="s">
        <v>826</v>
      </c>
      <c r="BE1233" t="s">
        <v>1756</v>
      </c>
      <c r="BF1233" t="s">
        <v>826</v>
      </c>
    </row>
    <row r="1234" spans="1:58">
      <c r="A1234" t="s">
        <v>829</v>
      </c>
      <c r="B1234">
        <v>6</v>
      </c>
      <c r="C1234">
        <v>0</v>
      </c>
      <c r="D1234">
        <v>9980</v>
      </c>
      <c r="E1234" t="s">
        <v>3978</v>
      </c>
      <c r="F1234">
        <v>53510602</v>
      </c>
      <c r="G1234" t="s">
        <v>2041</v>
      </c>
      <c r="H1234">
        <v>0</v>
      </c>
      <c r="I1234" t="s">
        <v>2089</v>
      </c>
      <c r="J1234">
        <v>146.96</v>
      </c>
      <c r="K1234">
        <v>9</v>
      </c>
      <c r="L1234" t="s">
        <v>2063</v>
      </c>
      <c r="M1234" t="s">
        <v>2090</v>
      </c>
      <c r="N1234" t="s">
        <v>1757</v>
      </c>
      <c r="O1234" t="s">
        <v>1756</v>
      </c>
      <c r="P1234" t="s">
        <v>1756</v>
      </c>
      <c r="Q1234" s="387">
        <v>1322.64</v>
      </c>
      <c r="R1234">
        <v>171.94320000000002</v>
      </c>
      <c r="S1234">
        <v>1494.5832</v>
      </c>
      <c r="T1234" s="388">
        <v>44460</v>
      </c>
      <c r="U1234">
        <v>0</v>
      </c>
      <c r="V1234" t="s">
        <v>832</v>
      </c>
      <c r="W1234" s="388">
        <v>44477</v>
      </c>
      <c r="X1234">
        <v>164</v>
      </c>
      <c r="Y1234">
        <v>0</v>
      </c>
      <c r="Z1234">
        <v>0</v>
      </c>
      <c r="AA1234" t="s">
        <v>1758</v>
      </c>
      <c r="AB1234" t="s">
        <v>826</v>
      </c>
      <c r="AD1234" t="s">
        <v>2045</v>
      </c>
      <c r="AE1234" t="s">
        <v>2046</v>
      </c>
      <c r="AI1234" t="s">
        <v>1761</v>
      </c>
      <c r="AL1234" t="s">
        <v>3206</v>
      </c>
      <c r="AM1234">
        <v>6</v>
      </c>
      <c r="AN1234" t="s">
        <v>1004</v>
      </c>
      <c r="AO1234" t="s">
        <v>3375</v>
      </c>
      <c r="AP1234">
        <v>0</v>
      </c>
      <c r="AQ1234" s="388">
        <v>44468</v>
      </c>
      <c r="AS1234" t="s">
        <v>1765</v>
      </c>
      <c r="AT1234" s="388">
        <v>44474</v>
      </c>
      <c r="AU1234" t="s">
        <v>1756</v>
      </c>
      <c r="AV1234" t="s">
        <v>1756</v>
      </c>
      <c r="AZ1234" t="s">
        <v>1766</v>
      </c>
      <c r="BA1234" t="s">
        <v>1767</v>
      </c>
      <c r="BB1234" t="s">
        <v>3989</v>
      </c>
      <c r="BC1234" t="s">
        <v>3990</v>
      </c>
      <c r="BD1234" t="s">
        <v>826</v>
      </c>
      <c r="BE1234" t="s">
        <v>1756</v>
      </c>
      <c r="BF1234" t="s">
        <v>826</v>
      </c>
    </row>
    <row r="1235" spans="1:58">
      <c r="A1235" t="s">
        <v>829</v>
      </c>
      <c r="B1235">
        <v>6</v>
      </c>
      <c r="C1235">
        <v>0</v>
      </c>
      <c r="D1235">
        <v>9980</v>
      </c>
      <c r="E1235" t="s">
        <v>3978</v>
      </c>
      <c r="F1235">
        <v>53510602</v>
      </c>
      <c r="G1235" t="s">
        <v>2041</v>
      </c>
      <c r="H1235">
        <v>0</v>
      </c>
      <c r="I1235" t="s">
        <v>2089</v>
      </c>
      <c r="J1235">
        <v>146.96</v>
      </c>
      <c r="K1235">
        <v>11</v>
      </c>
      <c r="L1235" t="s">
        <v>2063</v>
      </c>
      <c r="M1235" t="s">
        <v>2090</v>
      </c>
      <c r="N1235" t="s">
        <v>1757</v>
      </c>
      <c r="O1235" t="s">
        <v>1756</v>
      </c>
      <c r="P1235" t="s">
        <v>1756</v>
      </c>
      <c r="Q1235" s="387">
        <v>1616.56</v>
      </c>
      <c r="R1235">
        <v>210.15280000000001</v>
      </c>
      <c r="S1235">
        <v>1826.7127999999998</v>
      </c>
      <c r="T1235" s="388">
        <v>44460</v>
      </c>
      <c r="U1235">
        <v>0</v>
      </c>
      <c r="V1235" t="s">
        <v>832</v>
      </c>
      <c r="W1235" s="388">
        <v>44477</v>
      </c>
      <c r="X1235">
        <v>164</v>
      </c>
      <c r="Y1235">
        <v>0</v>
      </c>
      <c r="Z1235">
        <v>0</v>
      </c>
      <c r="AA1235" t="s">
        <v>1758</v>
      </c>
      <c r="AB1235" t="s">
        <v>826</v>
      </c>
      <c r="AD1235" t="s">
        <v>2045</v>
      </c>
      <c r="AE1235" t="s">
        <v>2046</v>
      </c>
      <c r="AI1235" t="s">
        <v>1761</v>
      </c>
      <c r="AL1235" t="s">
        <v>3206</v>
      </c>
      <c r="AM1235">
        <v>6</v>
      </c>
      <c r="AN1235" t="s">
        <v>1004</v>
      </c>
      <c r="AO1235" t="s">
        <v>3375</v>
      </c>
      <c r="AP1235">
        <v>0</v>
      </c>
      <c r="AQ1235" s="388">
        <v>44468</v>
      </c>
      <c r="AS1235" t="s">
        <v>1765</v>
      </c>
      <c r="AT1235" s="388">
        <v>44474</v>
      </c>
      <c r="AU1235" t="s">
        <v>1756</v>
      </c>
      <c r="AV1235" t="s">
        <v>1756</v>
      </c>
      <c r="AZ1235" t="s">
        <v>1766</v>
      </c>
      <c r="BA1235" t="s">
        <v>1767</v>
      </c>
      <c r="BB1235" t="s">
        <v>3991</v>
      </c>
      <c r="BC1235" t="s">
        <v>3992</v>
      </c>
      <c r="BD1235" t="s">
        <v>826</v>
      </c>
      <c r="BE1235" t="s">
        <v>1756</v>
      </c>
      <c r="BF1235" t="s">
        <v>826</v>
      </c>
    </row>
    <row r="1236" spans="1:58">
      <c r="A1236" t="s">
        <v>829</v>
      </c>
      <c r="B1236">
        <v>6</v>
      </c>
      <c r="C1236">
        <v>0</v>
      </c>
      <c r="D1236">
        <v>9980</v>
      </c>
      <c r="E1236" t="s">
        <v>3978</v>
      </c>
      <c r="F1236">
        <v>53510602</v>
      </c>
      <c r="G1236" t="s">
        <v>2041</v>
      </c>
      <c r="H1236">
        <v>0</v>
      </c>
      <c r="I1236" t="s">
        <v>2247</v>
      </c>
      <c r="J1236">
        <v>131.47999999999999</v>
      </c>
      <c r="K1236">
        <v>11</v>
      </c>
      <c r="L1236" t="s">
        <v>2063</v>
      </c>
      <c r="M1236" t="s">
        <v>2248</v>
      </c>
      <c r="N1236" t="s">
        <v>1757</v>
      </c>
      <c r="O1236" t="s">
        <v>1756</v>
      </c>
      <c r="P1236" t="s">
        <v>1756</v>
      </c>
      <c r="Q1236" s="387">
        <v>1446.28</v>
      </c>
      <c r="R1236">
        <v>188.0164</v>
      </c>
      <c r="S1236">
        <v>1634.2963999999997</v>
      </c>
      <c r="T1236" s="388">
        <v>44460</v>
      </c>
      <c r="U1236">
        <v>0</v>
      </c>
      <c r="V1236" t="s">
        <v>832</v>
      </c>
      <c r="W1236" s="388">
        <v>44477</v>
      </c>
      <c r="X1236">
        <v>164</v>
      </c>
      <c r="Y1236">
        <v>0</v>
      </c>
      <c r="Z1236">
        <v>0</v>
      </c>
      <c r="AA1236" t="s">
        <v>1758</v>
      </c>
      <c r="AB1236" t="s">
        <v>826</v>
      </c>
      <c r="AD1236" t="s">
        <v>2045</v>
      </c>
      <c r="AE1236" t="s">
        <v>2046</v>
      </c>
      <c r="AI1236" t="s">
        <v>1761</v>
      </c>
      <c r="AL1236" t="s">
        <v>3206</v>
      </c>
      <c r="AM1236">
        <v>6</v>
      </c>
      <c r="AN1236" t="s">
        <v>1004</v>
      </c>
      <c r="AO1236" t="s">
        <v>3375</v>
      </c>
      <c r="AP1236">
        <v>0</v>
      </c>
      <c r="AQ1236" s="388">
        <v>44468</v>
      </c>
      <c r="AS1236" t="s">
        <v>1765</v>
      </c>
      <c r="AT1236" s="388">
        <v>44474</v>
      </c>
      <c r="AU1236" t="s">
        <v>1756</v>
      </c>
      <c r="AV1236" t="s">
        <v>1756</v>
      </c>
      <c r="AZ1236" t="s">
        <v>1766</v>
      </c>
      <c r="BA1236" t="s">
        <v>1767</v>
      </c>
      <c r="BB1236" t="s">
        <v>3993</v>
      </c>
      <c r="BC1236" t="s">
        <v>3994</v>
      </c>
      <c r="BD1236" t="s">
        <v>826</v>
      </c>
      <c r="BE1236" t="s">
        <v>1756</v>
      </c>
      <c r="BF1236" t="s">
        <v>826</v>
      </c>
    </row>
    <row r="1237" spans="1:58">
      <c r="A1237" t="s">
        <v>829</v>
      </c>
      <c r="B1237">
        <v>6</v>
      </c>
      <c r="C1237">
        <v>0</v>
      </c>
      <c r="D1237">
        <v>9979</v>
      </c>
      <c r="E1237" t="s">
        <v>3995</v>
      </c>
      <c r="F1237">
        <v>53510602</v>
      </c>
      <c r="G1237" t="s">
        <v>2041</v>
      </c>
      <c r="H1237">
        <v>0</v>
      </c>
      <c r="I1237" t="s">
        <v>2052</v>
      </c>
      <c r="J1237">
        <v>75</v>
      </c>
      <c r="K1237">
        <v>48</v>
      </c>
      <c r="L1237" t="s">
        <v>1771</v>
      </c>
      <c r="M1237" t="s">
        <v>1756</v>
      </c>
      <c r="N1237" t="s">
        <v>1756</v>
      </c>
      <c r="O1237" t="s">
        <v>2053</v>
      </c>
      <c r="P1237" t="s">
        <v>1757</v>
      </c>
      <c r="Q1237" s="387">
        <v>3600</v>
      </c>
      <c r="R1237">
        <v>468</v>
      </c>
      <c r="S1237">
        <v>4067.9999999999995</v>
      </c>
      <c r="T1237" s="388">
        <v>44460</v>
      </c>
      <c r="U1237">
        <v>0</v>
      </c>
      <c r="V1237" t="s">
        <v>832</v>
      </c>
      <c r="W1237" s="388">
        <v>44477</v>
      </c>
      <c r="X1237">
        <v>164</v>
      </c>
      <c r="Y1237">
        <v>0</v>
      </c>
      <c r="Z1237">
        <v>0</v>
      </c>
      <c r="AA1237" t="s">
        <v>1758</v>
      </c>
      <c r="AB1237" t="s">
        <v>826</v>
      </c>
      <c r="AD1237" t="s">
        <v>2045</v>
      </c>
      <c r="AE1237" t="s">
        <v>2046</v>
      </c>
      <c r="AI1237" t="s">
        <v>1761</v>
      </c>
      <c r="AL1237" t="s">
        <v>3408</v>
      </c>
      <c r="AM1237">
        <v>6</v>
      </c>
      <c r="AN1237" t="s">
        <v>2920</v>
      </c>
      <c r="AO1237" t="s">
        <v>3996</v>
      </c>
      <c r="AP1237">
        <v>0</v>
      </c>
      <c r="AQ1237" s="388">
        <v>44468</v>
      </c>
      <c r="AS1237" t="s">
        <v>3186</v>
      </c>
      <c r="AT1237" s="388">
        <v>44469</v>
      </c>
      <c r="AU1237" t="s">
        <v>1756</v>
      </c>
      <c r="AV1237" t="s">
        <v>1756</v>
      </c>
      <c r="AZ1237" t="s">
        <v>1756</v>
      </c>
      <c r="BA1237" t="s">
        <v>1767</v>
      </c>
      <c r="BB1237" t="s">
        <v>3997</v>
      </c>
      <c r="BC1237" t="s">
        <v>3998</v>
      </c>
      <c r="BD1237" t="s">
        <v>826</v>
      </c>
      <c r="BE1237" t="s">
        <v>1756</v>
      </c>
      <c r="BF1237" t="s">
        <v>826</v>
      </c>
    </row>
    <row r="1238" spans="1:58">
      <c r="A1238" t="s">
        <v>829</v>
      </c>
      <c r="B1238">
        <v>6</v>
      </c>
      <c r="C1238">
        <v>0</v>
      </c>
      <c r="D1238">
        <v>9979</v>
      </c>
      <c r="E1238" t="s">
        <v>3995</v>
      </c>
      <c r="F1238">
        <v>53510602</v>
      </c>
      <c r="G1238" t="s">
        <v>2041</v>
      </c>
      <c r="H1238">
        <v>0</v>
      </c>
      <c r="I1238" t="s">
        <v>2056</v>
      </c>
      <c r="J1238">
        <v>210</v>
      </c>
      <c r="K1238">
        <v>5</v>
      </c>
      <c r="L1238" t="s">
        <v>1755</v>
      </c>
      <c r="M1238" t="s">
        <v>1756</v>
      </c>
      <c r="N1238" t="s">
        <v>1756</v>
      </c>
      <c r="P1238" t="s">
        <v>1757</v>
      </c>
      <c r="Q1238" s="387">
        <v>1050</v>
      </c>
      <c r="R1238">
        <v>136.5</v>
      </c>
      <c r="S1238">
        <v>1186.5</v>
      </c>
      <c r="T1238" s="388">
        <v>44460</v>
      </c>
      <c r="U1238">
        <v>0</v>
      </c>
      <c r="V1238" t="s">
        <v>832</v>
      </c>
      <c r="W1238" s="388">
        <v>44477</v>
      </c>
      <c r="X1238">
        <v>164</v>
      </c>
      <c r="Y1238">
        <v>0</v>
      </c>
      <c r="Z1238">
        <v>0</v>
      </c>
      <c r="AA1238" t="s">
        <v>1758</v>
      </c>
      <c r="AB1238" t="s">
        <v>826</v>
      </c>
      <c r="AD1238" t="s">
        <v>2045</v>
      </c>
      <c r="AE1238" t="s">
        <v>2046</v>
      </c>
      <c r="AI1238" t="s">
        <v>1761</v>
      </c>
      <c r="AL1238" t="s">
        <v>3408</v>
      </c>
      <c r="AM1238">
        <v>6</v>
      </c>
      <c r="AN1238" t="s">
        <v>2920</v>
      </c>
      <c r="AO1238" t="s">
        <v>3996</v>
      </c>
      <c r="AP1238">
        <v>0</v>
      </c>
      <c r="AQ1238" s="388">
        <v>44468</v>
      </c>
      <c r="AS1238" t="s">
        <v>3186</v>
      </c>
      <c r="AT1238" s="388">
        <v>44469</v>
      </c>
      <c r="AU1238" t="s">
        <v>1756</v>
      </c>
      <c r="AV1238" t="s">
        <v>1756</v>
      </c>
      <c r="AZ1238" t="s">
        <v>1756</v>
      </c>
      <c r="BA1238" t="s">
        <v>1767</v>
      </c>
      <c r="BB1238" t="s">
        <v>3999</v>
      </c>
      <c r="BC1238" t="s">
        <v>4000</v>
      </c>
      <c r="BD1238" t="s">
        <v>826</v>
      </c>
      <c r="BE1238" t="s">
        <v>1756</v>
      </c>
      <c r="BF1238" t="s">
        <v>826</v>
      </c>
    </row>
    <row r="1239" spans="1:58">
      <c r="A1239" t="s">
        <v>829</v>
      </c>
      <c r="B1239">
        <v>6</v>
      </c>
      <c r="C1239">
        <v>0</v>
      </c>
      <c r="D1239">
        <v>9979</v>
      </c>
      <c r="E1239" t="s">
        <v>3995</v>
      </c>
      <c r="F1239">
        <v>53510602</v>
      </c>
      <c r="G1239" t="s">
        <v>2041</v>
      </c>
      <c r="H1239">
        <v>0</v>
      </c>
      <c r="I1239" t="s">
        <v>518</v>
      </c>
      <c r="J1239">
        <v>95</v>
      </c>
      <c r="K1239">
        <v>12</v>
      </c>
      <c r="L1239" t="s">
        <v>1771</v>
      </c>
      <c r="M1239" t="s">
        <v>1756</v>
      </c>
      <c r="N1239" t="s">
        <v>1756</v>
      </c>
      <c r="O1239" t="s">
        <v>2059</v>
      </c>
      <c r="P1239" t="s">
        <v>1757</v>
      </c>
      <c r="Q1239" s="387">
        <v>1140</v>
      </c>
      <c r="R1239">
        <v>148.20000000000002</v>
      </c>
      <c r="S1239">
        <v>1288.1999999999998</v>
      </c>
      <c r="T1239" s="388">
        <v>44460</v>
      </c>
      <c r="U1239">
        <v>0</v>
      </c>
      <c r="V1239" t="s">
        <v>832</v>
      </c>
      <c r="W1239" s="388">
        <v>44477</v>
      </c>
      <c r="X1239">
        <v>164</v>
      </c>
      <c r="Y1239">
        <v>0</v>
      </c>
      <c r="Z1239">
        <v>0</v>
      </c>
      <c r="AA1239" t="s">
        <v>1758</v>
      </c>
      <c r="AB1239" t="s">
        <v>826</v>
      </c>
      <c r="AD1239" t="s">
        <v>2045</v>
      </c>
      <c r="AE1239" t="s">
        <v>2046</v>
      </c>
      <c r="AI1239" t="s">
        <v>1761</v>
      </c>
      <c r="AL1239" t="s">
        <v>3408</v>
      </c>
      <c r="AM1239">
        <v>6</v>
      </c>
      <c r="AN1239" t="s">
        <v>2920</v>
      </c>
      <c r="AO1239" t="s">
        <v>3996</v>
      </c>
      <c r="AP1239">
        <v>0</v>
      </c>
      <c r="AQ1239" s="388">
        <v>44468</v>
      </c>
      <c r="AS1239" t="s">
        <v>3186</v>
      </c>
      <c r="AT1239" s="388">
        <v>44469</v>
      </c>
      <c r="AU1239" t="s">
        <v>1756</v>
      </c>
      <c r="AV1239" t="s">
        <v>1756</v>
      </c>
      <c r="AZ1239" t="s">
        <v>1756</v>
      </c>
      <c r="BA1239" t="s">
        <v>1767</v>
      </c>
      <c r="BB1239" t="s">
        <v>4001</v>
      </c>
      <c r="BC1239" t="s">
        <v>4002</v>
      </c>
      <c r="BD1239" t="s">
        <v>826</v>
      </c>
      <c r="BE1239" t="s">
        <v>1756</v>
      </c>
      <c r="BF1239" t="s">
        <v>826</v>
      </c>
    </row>
    <row r="1240" spans="1:58">
      <c r="A1240" t="s">
        <v>829</v>
      </c>
      <c r="B1240">
        <v>6</v>
      </c>
      <c r="C1240">
        <v>0</v>
      </c>
      <c r="D1240">
        <v>9979</v>
      </c>
      <c r="E1240" t="s">
        <v>3995</v>
      </c>
      <c r="F1240">
        <v>53510602</v>
      </c>
      <c r="G1240" t="s">
        <v>2041</v>
      </c>
      <c r="H1240">
        <v>0</v>
      </c>
      <c r="I1240" t="s">
        <v>2062</v>
      </c>
      <c r="J1240">
        <v>138.05000000000001</v>
      </c>
      <c r="K1240">
        <v>11</v>
      </c>
      <c r="L1240" t="s">
        <v>2063</v>
      </c>
      <c r="M1240" t="s">
        <v>2064</v>
      </c>
      <c r="N1240" t="s">
        <v>1757</v>
      </c>
      <c r="O1240" t="s">
        <v>1756</v>
      </c>
      <c r="P1240" t="s">
        <v>1756</v>
      </c>
      <c r="Q1240" s="387">
        <v>1518.55</v>
      </c>
      <c r="R1240">
        <v>197.41149999999999</v>
      </c>
      <c r="S1240">
        <v>1715.9614999999999</v>
      </c>
      <c r="T1240" s="388">
        <v>44460</v>
      </c>
      <c r="U1240">
        <v>0</v>
      </c>
      <c r="V1240" t="s">
        <v>832</v>
      </c>
      <c r="W1240" s="388">
        <v>44477</v>
      </c>
      <c r="X1240">
        <v>164</v>
      </c>
      <c r="Y1240">
        <v>0</v>
      </c>
      <c r="Z1240">
        <v>0</v>
      </c>
      <c r="AA1240" t="s">
        <v>1758</v>
      </c>
      <c r="AB1240" t="s">
        <v>826</v>
      </c>
      <c r="AD1240" t="s">
        <v>2045</v>
      </c>
      <c r="AE1240" t="s">
        <v>2046</v>
      </c>
      <c r="AI1240" t="s">
        <v>1761</v>
      </c>
      <c r="AL1240" t="s">
        <v>3408</v>
      </c>
      <c r="AM1240">
        <v>6</v>
      </c>
      <c r="AN1240" t="s">
        <v>2920</v>
      </c>
      <c r="AO1240" t="s">
        <v>3996</v>
      </c>
      <c r="AP1240">
        <v>0</v>
      </c>
      <c r="AQ1240" s="388">
        <v>44468</v>
      </c>
      <c r="AS1240" t="s">
        <v>3186</v>
      </c>
      <c r="AT1240" s="388">
        <v>44469</v>
      </c>
      <c r="AU1240" t="s">
        <v>1756</v>
      </c>
      <c r="AV1240" t="s">
        <v>1756</v>
      </c>
      <c r="AZ1240" t="s">
        <v>1756</v>
      </c>
      <c r="BA1240" t="s">
        <v>1767</v>
      </c>
      <c r="BB1240" t="s">
        <v>4003</v>
      </c>
      <c r="BC1240" t="s">
        <v>4004</v>
      </c>
      <c r="BD1240" t="s">
        <v>826</v>
      </c>
      <c r="BE1240" t="s">
        <v>1756</v>
      </c>
      <c r="BF1240" t="s">
        <v>826</v>
      </c>
    </row>
    <row r="1241" spans="1:58">
      <c r="A1241" t="s">
        <v>829</v>
      </c>
      <c r="B1241">
        <v>6</v>
      </c>
      <c r="C1241">
        <v>0</v>
      </c>
      <c r="D1241">
        <v>9979</v>
      </c>
      <c r="E1241" t="s">
        <v>3995</v>
      </c>
      <c r="F1241">
        <v>53510602</v>
      </c>
      <c r="G1241" t="s">
        <v>2041</v>
      </c>
      <c r="H1241">
        <v>0</v>
      </c>
      <c r="I1241" t="s">
        <v>2073</v>
      </c>
      <c r="J1241">
        <v>243.75</v>
      </c>
      <c r="K1241">
        <v>3</v>
      </c>
      <c r="L1241" t="s">
        <v>1755</v>
      </c>
      <c r="M1241" t="s">
        <v>2074</v>
      </c>
      <c r="N1241" t="s">
        <v>1757</v>
      </c>
      <c r="O1241" t="s">
        <v>1756</v>
      </c>
      <c r="P1241" t="s">
        <v>1756</v>
      </c>
      <c r="Q1241" s="387">
        <v>731.25</v>
      </c>
      <c r="R1241">
        <v>95.0625</v>
      </c>
      <c r="S1241">
        <v>826.31249999999989</v>
      </c>
      <c r="T1241" s="388">
        <v>44460</v>
      </c>
      <c r="U1241">
        <v>0</v>
      </c>
      <c r="V1241" t="s">
        <v>832</v>
      </c>
      <c r="W1241" s="388">
        <v>44477</v>
      </c>
      <c r="X1241">
        <v>164</v>
      </c>
      <c r="Y1241">
        <v>0</v>
      </c>
      <c r="Z1241">
        <v>0</v>
      </c>
      <c r="AA1241" t="s">
        <v>1758</v>
      </c>
      <c r="AB1241" t="s">
        <v>826</v>
      </c>
      <c r="AD1241" t="s">
        <v>2045</v>
      </c>
      <c r="AE1241" t="s">
        <v>2046</v>
      </c>
      <c r="AI1241" t="s">
        <v>1761</v>
      </c>
      <c r="AL1241" t="s">
        <v>3408</v>
      </c>
      <c r="AM1241">
        <v>6</v>
      </c>
      <c r="AN1241" t="s">
        <v>2920</v>
      </c>
      <c r="AO1241" t="s">
        <v>3996</v>
      </c>
      <c r="AP1241">
        <v>0</v>
      </c>
      <c r="AQ1241" s="388">
        <v>44468</v>
      </c>
      <c r="AS1241" t="s">
        <v>3186</v>
      </c>
      <c r="AT1241" s="388">
        <v>44469</v>
      </c>
      <c r="AU1241" t="s">
        <v>1756</v>
      </c>
      <c r="AV1241" t="s">
        <v>1756</v>
      </c>
      <c r="AZ1241" t="s">
        <v>1756</v>
      </c>
      <c r="BA1241" t="s">
        <v>1767</v>
      </c>
      <c r="BB1241" t="s">
        <v>4005</v>
      </c>
      <c r="BC1241" t="s">
        <v>4006</v>
      </c>
      <c r="BD1241" t="s">
        <v>826</v>
      </c>
      <c r="BE1241" t="s">
        <v>1756</v>
      </c>
      <c r="BF1241" t="s">
        <v>826</v>
      </c>
    </row>
    <row r="1242" spans="1:58">
      <c r="A1242" t="s">
        <v>829</v>
      </c>
      <c r="B1242">
        <v>6</v>
      </c>
      <c r="C1242">
        <v>0</v>
      </c>
      <c r="D1242">
        <v>9979</v>
      </c>
      <c r="E1242" t="s">
        <v>3995</v>
      </c>
      <c r="F1242">
        <v>53510602</v>
      </c>
      <c r="G1242" t="s">
        <v>2041</v>
      </c>
      <c r="H1242">
        <v>0</v>
      </c>
      <c r="I1242" t="s">
        <v>2083</v>
      </c>
      <c r="J1242">
        <v>12.21</v>
      </c>
      <c r="K1242">
        <v>11</v>
      </c>
      <c r="L1242" t="s">
        <v>1771</v>
      </c>
      <c r="M1242" t="s">
        <v>2084</v>
      </c>
      <c r="N1242" t="s">
        <v>1757</v>
      </c>
      <c r="O1242" t="s">
        <v>1756</v>
      </c>
      <c r="P1242" t="s">
        <v>1756</v>
      </c>
      <c r="Q1242" s="387">
        <v>134.31</v>
      </c>
      <c r="R1242">
        <v>17.4603</v>
      </c>
      <c r="S1242">
        <v>151.77029999999999</v>
      </c>
      <c r="T1242" s="388">
        <v>44460</v>
      </c>
      <c r="U1242">
        <v>0</v>
      </c>
      <c r="V1242" t="s">
        <v>832</v>
      </c>
      <c r="W1242" s="388">
        <v>44477</v>
      </c>
      <c r="X1242">
        <v>164</v>
      </c>
      <c r="Y1242">
        <v>0</v>
      </c>
      <c r="Z1242">
        <v>0</v>
      </c>
      <c r="AA1242" t="s">
        <v>1758</v>
      </c>
      <c r="AB1242" t="s">
        <v>826</v>
      </c>
      <c r="AD1242" t="s">
        <v>2045</v>
      </c>
      <c r="AE1242" t="s">
        <v>2046</v>
      </c>
      <c r="AI1242" t="s">
        <v>1761</v>
      </c>
      <c r="AL1242" t="s">
        <v>3408</v>
      </c>
      <c r="AM1242">
        <v>6</v>
      </c>
      <c r="AN1242" t="s">
        <v>2920</v>
      </c>
      <c r="AO1242" t="s">
        <v>3996</v>
      </c>
      <c r="AP1242">
        <v>0</v>
      </c>
      <c r="AQ1242" s="388">
        <v>44468</v>
      </c>
      <c r="AS1242" t="s">
        <v>3186</v>
      </c>
      <c r="AT1242" s="388">
        <v>44469</v>
      </c>
      <c r="AU1242" t="s">
        <v>1756</v>
      </c>
      <c r="AV1242" t="s">
        <v>1756</v>
      </c>
      <c r="AZ1242" t="s">
        <v>1756</v>
      </c>
      <c r="BA1242" t="s">
        <v>1767</v>
      </c>
      <c r="BB1242" t="s">
        <v>4007</v>
      </c>
      <c r="BC1242" t="s">
        <v>4008</v>
      </c>
      <c r="BD1242" t="s">
        <v>826</v>
      </c>
      <c r="BE1242" t="s">
        <v>1756</v>
      </c>
      <c r="BF1242" t="s">
        <v>826</v>
      </c>
    </row>
    <row r="1243" spans="1:58">
      <c r="A1243" t="s">
        <v>829</v>
      </c>
      <c r="B1243">
        <v>6</v>
      </c>
      <c r="C1243">
        <v>0</v>
      </c>
      <c r="D1243">
        <v>9979</v>
      </c>
      <c r="E1243" t="s">
        <v>3995</v>
      </c>
      <c r="F1243">
        <v>53510602</v>
      </c>
      <c r="G1243" t="s">
        <v>2041</v>
      </c>
      <c r="H1243">
        <v>0</v>
      </c>
      <c r="I1243" t="s">
        <v>2083</v>
      </c>
      <c r="J1243">
        <v>12.21</v>
      </c>
      <c r="K1243">
        <v>11</v>
      </c>
      <c r="L1243" t="s">
        <v>1771</v>
      </c>
      <c r="M1243" t="s">
        <v>2084</v>
      </c>
      <c r="N1243" t="s">
        <v>1757</v>
      </c>
      <c r="O1243" t="s">
        <v>1756</v>
      </c>
      <c r="P1243" t="s">
        <v>1756</v>
      </c>
      <c r="Q1243" s="387">
        <v>134.31</v>
      </c>
      <c r="R1243">
        <v>17.4603</v>
      </c>
      <c r="S1243">
        <v>151.77029999999999</v>
      </c>
      <c r="T1243" s="388">
        <v>44460</v>
      </c>
      <c r="U1243">
        <v>0</v>
      </c>
      <c r="V1243" t="s">
        <v>832</v>
      </c>
      <c r="W1243" s="388">
        <v>44477</v>
      </c>
      <c r="X1243">
        <v>164</v>
      </c>
      <c r="Y1243">
        <v>0</v>
      </c>
      <c r="Z1243">
        <v>0</v>
      </c>
      <c r="AA1243" t="s">
        <v>1758</v>
      </c>
      <c r="AB1243" t="s">
        <v>826</v>
      </c>
      <c r="AD1243" t="s">
        <v>2045</v>
      </c>
      <c r="AE1243" t="s">
        <v>2046</v>
      </c>
      <c r="AI1243" t="s">
        <v>1761</v>
      </c>
      <c r="AL1243" t="s">
        <v>3408</v>
      </c>
      <c r="AM1243">
        <v>6</v>
      </c>
      <c r="AN1243" t="s">
        <v>2920</v>
      </c>
      <c r="AO1243" t="s">
        <v>3996</v>
      </c>
      <c r="AP1243">
        <v>0</v>
      </c>
      <c r="AQ1243" s="388">
        <v>44468</v>
      </c>
      <c r="AS1243" t="s">
        <v>3186</v>
      </c>
      <c r="AT1243" s="388">
        <v>44469</v>
      </c>
      <c r="AU1243" t="s">
        <v>1756</v>
      </c>
      <c r="AV1243" t="s">
        <v>1756</v>
      </c>
      <c r="AZ1243" t="s">
        <v>1756</v>
      </c>
      <c r="BA1243" t="s">
        <v>1767</v>
      </c>
      <c r="BB1243" t="s">
        <v>4007</v>
      </c>
      <c r="BC1243" t="s">
        <v>4008</v>
      </c>
      <c r="BD1243" t="s">
        <v>826</v>
      </c>
      <c r="BE1243" t="s">
        <v>1756</v>
      </c>
      <c r="BF1243" t="s">
        <v>826</v>
      </c>
    </row>
    <row r="1244" spans="1:58">
      <c r="A1244" t="s">
        <v>829</v>
      </c>
      <c r="B1244">
        <v>6</v>
      </c>
      <c r="C1244">
        <v>0</v>
      </c>
      <c r="D1244">
        <v>9979</v>
      </c>
      <c r="E1244" t="s">
        <v>3995</v>
      </c>
      <c r="F1244">
        <v>53510602</v>
      </c>
      <c r="G1244" t="s">
        <v>2041</v>
      </c>
      <c r="H1244">
        <v>0</v>
      </c>
      <c r="I1244" t="s">
        <v>2089</v>
      </c>
      <c r="J1244">
        <v>146.96</v>
      </c>
      <c r="K1244">
        <v>11</v>
      </c>
      <c r="L1244" t="s">
        <v>2063</v>
      </c>
      <c r="M1244" t="s">
        <v>2090</v>
      </c>
      <c r="N1244" t="s">
        <v>1757</v>
      </c>
      <c r="O1244" t="s">
        <v>1756</v>
      </c>
      <c r="P1244" t="s">
        <v>1756</v>
      </c>
      <c r="Q1244" s="387">
        <v>1616.56</v>
      </c>
      <c r="R1244">
        <v>210.15280000000001</v>
      </c>
      <c r="S1244">
        <v>1826.7127999999998</v>
      </c>
      <c r="T1244" s="388">
        <v>44460</v>
      </c>
      <c r="U1244">
        <v>0</v>
      </c>
      <c r="V1244" t="s">
        <v>832</v>
      </c>
      <c r="W1244" s="388">
        <v>44477</v>
      </c>
      <c r="X1244">
        <v>164</v>
      </c>
      <c r="Y1244">
        <v>0</v>
      </c>
      <c r="Z1244">
        <v>0</v>
      </c>
      <c r="AA1244" t="s">
        <v>1758</v>
      </c>
      <c r="AB1244" t="s">
        <v>826</v>
      </c>
      <c r="AD1244" t="s">
        <v>2045</v>
      </c>
      <c r="AE1244" t="s">
        <v>2046</v>
      </c>
      <c r="AI1244" t="s">
        <v>1761</v>
      </c>
      <c r="AL1244" t="s">
        <v>3408</v>
      </c>
      <c r="AM1244">
        <v>6</v>
      </c>
      <c r="AN1244" t="s">
        <v>2920</v>
      </c>
      <c r="AO1244" t="s">
        <v>3996</v>
      </c>
      <c r="AP1244">
        <v>0</v>
      </c>
      <c r="AQ1244" s="388">
        <v>44468</v>
      </c>
      <c r="AS1244" t="s">
        <v>3186</v>
      </c>
      <c r="AT1244" s="388">
        <v>44469</v>
      </c>
      <c r="AU1244" t="s">
        <v>1756</v>
      </c>
      <c r="AV1244" t="s">
        <v>1756</v>
      </c>
      <c r="AZ1244" t="s">
        <v>1756</v>
      </c>
      <c r="BA1244" t="s">
        <v>1767</v>
      </c>
      <c r="BB1244" t="s">
        <v>4009</v>
      </c>
      <c r="BC1244" t="s">
        <v>4010</v>
      </c>
      <c r="BD1244" t="s">
        <v>826</v>
      </c>
      <c r="BE1244" t="s">
        <v>1756</v>
      </c>
      <c r="BF1244" t="s">
        <v>826</v>
      </c>
    </row>
    <row r="1245" spans="1:58">
      <c r="A1245" t="s">
        <v>829</v>
      </c>
      <c r="B1245">
        <v>6</v>
      </c>
      <c r="C1245">
        <v>0</v>
      </c>
      <c r="D1245">
        <v>9979</v>
      </c>
      <c r="E1245" t="s">
        <v>3995</v>
      </c>
      <c r="F1245">
        <v>53510602</v>
      </c>
      <c r="G1245" t="s">
        <v>2041</v>
      </c>
      <c r="H1245">
        <v>0</v>
      </c>
      <c r="I1245" t="s">
        <v>2089</v>
      </c>
      <c r="J1245">
        <v>146.96</v>
      </c>
      <c r="K1245">
        <v>11</v>
      </c>
      <c r="L1245" t="s">
        <v>2063</v>
      </c>
      <c r="M1245" t="s">
        <v>2090</v>
      </c>
      <c r="N1245" t="s">
        <v>1757</v>
      </c>
      <c r="O1245" t="s">
        <v>1756</v>
      </c>
      <c r="P1245" t="s">
        <v>1756</v>
      </c>
      <c r="Q1245" s="387">
        <v>1616.56</v>
      </c>
      <c r="R1245">
        <v>210.15280000000001</v>
      </c>
      <c r="S1245">
        <v>1826.7127999999998</v>
      </c>
      <c r="T1245" s="388">
        <v>44460</v>
      </c>
      <c r="U1245">
        <v>0</v>
      </c>
      <c r="V1245" t="s">
        <v>832</v>
      </c>
      <c r="W1245" s="388">
        <v>44477</v>
      </c>
      <c r="X1245">
        <v>164</v>
      </c>
      <c r="Y1245">
        <v>0</v>
      </c>
      <c r="Z1245">
        <v>0</v>
      </c>
      <c r="AA1245" t="s">
        <v>1758</v>
      </c>
      <c r="AB1245" t="s">
        <v>826</v>
      </c>
      <c r="AD1245" t="s">
        <v>2045</v>
      </c>
      <c r="AE1245" t="s">
        <v>2046</v>
      </c>
      <c r="AI1245" t="s">
        <v>1761</v>
      </c>
      <c r="AL1245" t="s">
        <v>3408</v>
      </c>
      <c r="AM1245">
        <v>6</v>
      </c>
      <c r="AN1245" t="s">
        <v>2920</v>
      </c>
      <c r="AO1245" t="s">
        <v>3996</v>
      </c>
      <c r="AP1245">
        <v>0</v>
      </c>
      <c r="AQ1245" s="388">
        <v>44468</v>
      </c>
      <c r="AS1245" t="s">
        <v>3186</v>
      </c>
      <c r="AT1245" s="388">
        <v>44469</v>
      </c>
      <c r="AU1245" t="s">
        <v>1756</v>
      </c>
      <c r="AV1245" t="s">
        <v>1756</v>
      </c>
      <c r="AZ1245" t="s">
        <v>1756</v>
      </c>
      <c r="BA1245" t="s">
        <v>1767</v>
      </c>
      <c r="BB1245" t="s">
        <v>4009</v>
      </c>
      <c r="BC1245" t="s">
        <v>4010</v>
      </c>
      <c r="BD1245" t="s">
        <v>826</v>
      </c>
      <c r="BE1245" t="s">
        <v>1756</v>
      </c>
      <c r="BF1245" t="s">
        <v>826</v>
      </c>
    </row>
    <row r="1246" spans="1:58">
      <c r="A1246" t="s">
        <v>829</v>
      </c>
      <c r="B1246">
        <v>6</v>
      </c>
      <c r="C1246">
        <v>0</v>
      </c>
      <c r="D1246">
        <v>9979</v>
      </c>
      <c r="E1246" t="s">
        <v>3995</v>
      </c>
      <c r="F1246">
        <v>53510602</v>
      </c>
      <c r="G1246" t="s">
        <v>2041</v>
      </c>
      <c r="H1246">
        <v>0</v>
      </c>
      <c r="I1246" t="s">
        <v>2247</v>
      </c>
      <c r="J1246">
        <v>131.47999999999999</v>
      </c>
      <c r="K1246">
        <v>11</v>
      </c>
      <c r="L1246" t="s">
        <v>2063</v>
      </c>
      <c r="M1246" t="s">
        <v>2248</v>
      </c>
      <c r="N1246" t="s">
        <v>1757</v>
      </c>
      <c r="O1246" t="s">
        <v>1756</v>
      </c>
      <c r="P1246" t="s">
        <v>1756</v>
      </c>
      <c r="Q1246" s="387">
        <v>1446.28</v>
      </c>
      <c r="R1246">
        <v>188.0164</v>
      </c>
      <c r="S1246">
        <v>1634.2963999999997</v>
      </c>
      <c r="T1246" s="388">
        <v>44460</v>
      </c>
      <c r="U1246">
        <v>0</v>
      </c>
      <c r="V1246" t="s">
        <v>832</v>
      </c>
      <c r="W1246" s="388">
        <v>44477</v>
      </c>
      <c r="X1246">
        <v>164</v>
      </c>
      <c r="Y1246">
        <v>0</v>
      </c>
      <c r="Z1246">
        <v>0</v>
      </c>
      <c r="AA1246" t="s">
        <v>1758</v>
      </c>
      <c r="AB1246" t="s">
        <v>826</v>
      </c>
      <c r="AD1246" t="s">
        <v>2045</v>
      </c>
      <c r="AE1246" t="s">
        <v>2046</v>
      </c>
      <c r="AI1246" t="s">
        <v>1761</v>
      </c>
      <c r="AL1246" t="s">
        <v>3408</v>
      </c>
      <c r="AM1246">
        <v>6</v>
      </c>
      <c r="AN1246" t="s">
        <v>2920</v>
      </c>
      <c r="AO1246" t="s">
        <v>3996</v>
      </c>
      <c r="AP1246">
        <v>0</v>
      </c>
      <c r="AQ1246" s="388">
        <v>44468</v>
      </c>
      <c r="AS1246" t="s">
        <v>3186</v>
      </c>
      <c r="AT1246" s="388">
        <v>44469</v>
      </c>
      <c r="AU1246" t="s">
        <v>1756</v>
      </c>
      <c r="AV1246" t="s">
        <v>1756</v>
      </c>
      <c r="AZ1246" t="s">
        <v>1756</v>
      </c>
      <c r="BA1246" t="s">
        <v>1767</v>
      </c>
      <c r="BB1246" t="s">
        <v>4011</v>
      </c>
      <c r="BC1246" t="s">
        <v>4012</v>
      </c>
      <c r="BD1246" t="s">
        <v>826</v>
      </c>
      <c r="BE1246" t="s">
        <v>1756</v>
      </c>
      <c r="BF1246" t="s">
        <v>826</v>
      </c>
    </row>
    <row r="1247" spans="1:58">
      <c r="A1247" t="s">
        <v>829</v>
      </c>
      <c r="B1247">
        <v>6</v>
      </c>
      <c r="C1247">
        <v>0</v>
      </c>
      <c r="D1247">
        <v>9978</v>
      </c>
      <c r="E1247" t="s">
        <v>4013</v>
      </c>
      <c r="F1247">
        <v>53510602</v>
      </c>
      <c r="G1247" t="s">
        <v>2041</v>
      </c>
      <c r="H1247">
        <v>0</v>
      </c>
      <c r="I1247" t="s">
        <v>2042</v>
      </c>
      <c r="J1247">
        <v>60</v>
      </c>
      <c r="K1247">
        <v>12</v>
      </c>
      <c r="L1247" t="s">
        <v>1771</v>
      </c>
      <c r="M1247" t="s">
        <v>1756</v>
      </c>
      <c r="N1247" t="s">
        <v>1756</v>
      </c>
      <c r="O1247" t="s">
        <v>2043</v>
      </c>
      <c r="P1247" t="s">
        <v>1757</v>
      </c>
      <c r="Q1247" s="387">
        <v>720</v>
      </c>
      <c r="R1247">
        <v>93.600000000000009</v>
      </c>
      <c r="S1247">
        <v>813.59999999999991</v>
      </c>
      <c r="T1247" s="388">
        <v>44460</v>
      </c>
      <c r="U1247">
        <v>0</v>
      </c>
      <c r="V1247" t="s">
        <v>832</v>
      </c>
      <c r="W1247" s="388">
        <v>44477</v>
      </c>
      <c r="X1247">
        <v>164</v>
      </c>
      <c r="Y1247">
        <v>0</v>
      </c>
      <c r="Z1247">
        <v>0</v>
      </c>
      <c r="AA1247" t="s">
        <v>1758</v>
      </c>
      <c r="AB1247" t="s">
        <v>826</v>
      </c>
      <c r="AD1247" t="s">
        <v>2045</v>
      </c>
      <c r="AE1247" t="s">
        <v>2046</v>
      </c>
      <c r="AI1247" t="s">
        <v>1761</v>
      </c>
      <c r="AL1247" t="s">
        <v>3276</v>
      </c>
      <c r="AM1247">
        <v>6</v>
      </c>
      <c r="AN1247" t="s">
        <v>1833</v>
      </c>
      <c r="AO1247" t="s">
        <v>4014</v>
      </c>
      <c r="AP1247">
        <v>0</v>
      </c>
      <c r="AQ1247" s="388">
        <v>44468</v>
      </c>
      <c r="AS1247" t="s">
        <v>3186</v>
      </c>
      <c r="AT1247" s="388">
        <v>44469</v>
      </c>
      <c r="AU1247" t="s">
        <v>1756</v>
      </c>
      <c r="AV1247" t="s">
        <v>1756</v>
      </c>
      <c r="AZ1247" t="s">
        <v>1756</v>
      </c>
      <c r="BA1247" t="s">
        <v>1767</v>
      </c>
      <c r="BB1247" t="s">
        <v>4015</v>
      </c>
      <c r="BC1247" t="s">
        <v>4016</v>
      </c>
      <c r="BD1247" t="s">
        <v>826</v>
      </c>
      <c r="BE1247" t="s">
        <v>1756</v>
      </c>
      <c r="BF1247" t="s">
        <v>826</v>
      </c>
    </row>
    <row r="1248" spans="1:58">
      <c r="A1248" t="s">
        <v>829</v>
      </c>
      <c r="B1248">
        <v>6</v>
      </c>
      <c r="C1248">
        <v>0</v>
      </c>
      <c r="D1248">
        <v>9978</v>
      </c>
      <c r="E1248" t="s">
        <v>4013</v>
      </c>
      <c r="F1248">
        <v>53510602</v>
      </c>
      <c r="G1248" t="s">
        <v>2041</v>
      </c>
      <c r="H1248">
        <v>0</v>
      </c>
      <c r="I1248" t="s">
        <v>2103</v>
      </c>
      <c r="J1248">
        <v>70</v>
      </c>
      <c r="K1248">
        <v>12</v>
      </c>
      <c r="L1248" t="s">
        <v>1771</v>
      </c>
      <c r="M1248" t="s">
        <v>1756</v>
      </c>
      <c r="N1248" t="s">
        <v>1756</v>
      </c>
      <c r="O1248" t="s">
        <v>2104</v>
      </c>
      <c r="P1248" t="s">
        <v>1757</v>
      </c>
      <c r="Q1248" s="387">
        <v>840</v>
      </c>
      <c r="R1248">
        <v>109.2</v>
      </c>
      <c r="S1248">
        <v>949.19999999999993</v>
      </c>
      <c r="T1248" s="388">
        <v>44460</v>
      </c>
      <c r="U1248">
        <v>0</v>
      </c>
      <c r="V1248" t="s">
        <v>832</v>
      </c>
      <c r="W1248" s="388">
        <v>44477</v>
      </c>
      <c r="X1248">
        <v>164</v>
      </c>
      <c r="Y1248">
        <v>0</v>
      </c>
      <c r="Z1248">
        <v>0</v>
      </c>
      <c r="AA1248" t="s">
        <v>1758</v>
      </c>
      <c r="AB1248" t="s">
        <v>826</v>
      </c>
      <c r="AD1248" t="s">
        <v>2045</v>
      </c>
      <c r="AE1248" t="s">
        <v>2046</v>
      </c>
      <c r="AI1248" t="s">
        <v>1761</v>
      </c>
      <c r="AL1248" t="s">
        <v>3276</v>
      </c>
      <c r="AM1248">
        <v>6</v>
      </c>
      <c r="AN1248" t="s">
        <v>1833</v>
      </c>
      <c r="AO1248" t="s">
        <v>4014</v>
      </c>
      <c r="AP1248">
        <v>0</v>
      </c>
      <c r="AQ1248" s="388">
        <v>44468</v>
      </c>
      <c r="AS1248" t="s">
        <v>3186</v>
      </c>
      <c r="AT1248" s="388">
        <v>44469</v>
      </c>
      <c r="AU1248" t="s">
        <v>1756</v>
      </c>
      <c r="AV1248" t="s">
        <v>1756</v>
      </c>
      <c r="AZ1248" t="s">
        <v>1756</v>
      </c>
      <c r="BA1248" t="s">
        <v>1767</v>
      </c>
      <c r="BB1248" t="s">
        <v>4017</v>
      </c>
      <c r="BC1248" t="s">
        <v>4018</v>
      </c>
      <c r="BD1248" t="s">
        <v>826</v>
      </c>
      <c r="BE1248" t="s">
        <v>1756</v>
      </c>
      <c r="BF1248" t="s">
        <v>826</v>
      </c>
    </row>
    <row r="1249" spans="1:58">
      <c r="A1249" t="s">
        <v>829</v>
      </c>
      <c r="B1249">
        <v>6</v>
      </c>
      <c r="C1249">
        <v>0</v>
      </c>
      <c r="D1249">
        <v>9978</v>
      </c>
      <c r="E1249" t="s">
        <v>4013</v>
      </c>
      <c r="F1249">
        <v>53510602</v>
      </c>
      <c r="G1249" t="s">
        <v>2041</v>
      </c>
      <c r="H1249">
        <v>0</v>
      </c>
      <c r="I1249" t="s">
        <v>2052</v>
      </c>
      <c r="J1249">
        <v>75</v>
      </c>
      <c r="K1249">
        <v>48</v>
      </c>
      <c r="L1249" t="s">
        <v>1771</v>
      </c>
      <c r="M1249" t="s">
        <v>1756</v>
      </c>
      <c r="N1249" t="s">
        <v>1756</v>
      </c>
      <c r="O1249" t="s">
        <v>2053</v>
      </c>
      <c r="P1249" t="s">
        <v>1757</v>
      </c>
      <c r="Q1249" s="387">
        <v>3600</v>
      </c>
      <c r="R1249">
        <v>468</v>
      </c>
      <c r="S1249">
        <v>4067.9999999999995</v>
      </c>
      <c r="T1249" s="388">
        <v>44460</v>
      </c>
      <c r="U1249">
        <v>0</v>
      </c>
      <c r="V1249" t="s">
        <v>832</v>
      </c>
      <c r="W1249" s="388">
        <v>44477</v>
      </c>
      <c r="X1249">
        <v>164</v>
      </c>
      <c r="Y1249">
        <v>0</v>
      </c>
      <c r="Z1249">
        <v>0</v>
      </c>
      <c r="AA1249" t="s">
        <v>1758</v>
      </c>
      <c r="AB1249" t="s">
        <v>826</v>
      </c>
      <c r="AD1249" t="s">
        <v>2045</v>
      </c>
      <c r="AE1249" t="s">
        <v>2046</v>
      </c>
      <c r="AI1249" t="s">
        <v>1761</v>
      </c>
      <c r="AL1249" t="s">
        <v>3276</v>
      </c>
      <c r="AM1249">
        <v>6</v>
      </c>
      <c r="AN1249" t="s">
        <v>1833</v>
      </c>
      <c r="AO1249" t="s">
        <v>4014</v>
      </c>
      <c r="AP1249">
        <v>0</v>
      </c>
      <c r="AQ1249" s="388">
        <v>44468</v>
      </c>
      <c r="AS1249" t="s">
        <v>3186</v>
      </c>
      <c r="AT1249" s="388">
        <v>44469</v>
      </c>
      <c r="AU1249" t="s">
        <v>1756</v>
      </c>
      <c r="AV1249" t="s">
        <v>1756</v>
      </c>
      <c r="AZ1249" t="s">
        <v>1756</v>
      </c>
      <c r="BA1249" t="s">
        <v>1767</v>
      </c>
      <c r="BB1249" t="s">
        <v>4019</v>
      </c>
      <c r="BC1249" t="s">
        <v>4020</v>
      </c>
      <c r="BD1249" t="s">
        <v>826</v>
      </c>
      <c r="BE1249" t="s">
        <v>1756</v>
      </c>
      <c r="BF1249" t="s">
        <v>826</v>
      </c>
    </row>
    <row r="1250" spans="1:58">
      <c r="A1250" t="s">
        <v>829</v>
      </c>
      <c r="B1250">
        <v>6</v>
      </c>
      <c r="C1250">
        <v>0</v>
      </c>
      <c r="D1250">
        <v>9978</v>
      </c>
      <c r="E1250" t="s">
        <v>4013</v>
      </c>
      <c r="F1250">
        <v>53510602</v>
      </c>
      <c r="G1250" t="s">
        <v>2041</v>
      </c>
      <c r="H1250">
        <v>0</v>
      </c>
      <c r="I1250" t="s">
        <v>2056</v>
      </c>
      <c r="J1250">
        <v>210</v>
      </c>
      <c r="K1250">
        <v>7</v>
      </c>
      <c r="L1250" t="s">
        <v>1755</v>
      </c>
      <c r="M1250" t="s">
        <v>1756</v>
      </c>
      <c r="N1250" t="s">
        <v>1756</v>
      </c>
      <c r="P1250" t="s">
        <v>1757</v>
      </c>
      <c r="Q1250" s="387">
        <v>1470</v>
      </c>
      <c r="R1250">
        <v>191.1</v>
      </c>
      <c r="S1250">
        <v>1661.1</v>
      </c>
      <c r="T1250" s="388">
        <v>44460</v>
      </c>
      <c r="U1250">
        <v>0</v>
      </c>
      <c r="V1250" t="s">
        <v>832</v>
      </c>
      <c r="W1250" s="388">
        <v>44477</v>
      </c>
      <c r="X1250">
        <v>164</v>
      </c>
      <c r="Y1250">
        <v>0</v>
      </c>
      <c r="Z1250">
        <v>0</v>
      </c>
      <c r="AA1250" t="s">
        <v>1758</v>
      </c>
      <c r="AB1250" t="s">
        <v>826</v>
      </c>
      <c r="AD1250" t="s">
        <v>2045</v>
      </c>
      <c r="AE1250" t="s">
        <v>2046</v>
      </c>
      <c r="AI1250" t="s">
        <v>1761</v>
      </c>
      <c r="AL1250" t="s">
        <v>3276</v>
      </c>
      <c r="AM1250">
        <v>6</v>
      </c>
      <c r="AN1250" t="s">
        <v>1833</v>
      </c>
      <c r="AO1250" t="s">
        <v>4014</v>
      </c>
      <c r="AP1250">
        <v>0</v>
      </c>
      <c r="AQ1250" s="388">
        <v>44468</v>
      </c>
      <c r="AS1250" t="s">
        <v>3186</v>
      </c>
      <c r="AT1250" s="388">
        <v>44469</v>
      </c>
      <c r="AU1250" t="s">
        <v>1756</v>
      </c>
      <c r="AV1250" t="s">
        <v>1756</v>
      </c>
      <c r="AZ1250" t="s">
        <v>1756</v>
      </c>
      <c r="BA1250" t="s">
        <v>1767</v>
      </c>
      <c r="BB1250" t="s">
        <v>4021</v>
      </c>
      <c r="BC1250" t="s">
        <v>4022</v>
      </c>
      <c r="BD1250" t="s">
        <v>826</v>
      </c>
      <c r="BE1250" t="s">
        <v>1756</v>
      </c>
      <c r="BF1250" t="s">
        <v>826</v>
      </c>
    </row>
    <row r="1251" spans="1:58">
      <c r="A1251" t="s">
        <v>829</v>
      </c>
      <c r="B1251">
        <v>6</v>
      </c>
      <c r="C1251">
        <v>0</v>
      </c>
      <c r="D1251">
        <v>9978</v>
      </c>
      <c r="E1251" t="s">
        <v>4013</v>
      </c>
      <c r="F1251">
        <v>53510602</v>
      </c>
      <c r="G1251" t="s">
        <v>2041</v>
      </c>
      <c r="H1251">
        <v>0</v>
      </c>
      <c r="I1251" t="s">
        <v>518</v>
      </c>
      <c r="J1251">
        <v>95</v>
      </c>
      <c r="K1251">
        <v>12</v>
      </c>
      <c r="L1251" t="s">
        <v>1771</v>
      </c>
      <c r="M1251" t="s">
        <v>1756</v>
      </c>
      <c r="N1251" t="s">
        <v>1756</v>
      </c>
      <c r="O1251" t="s">
        <v>2059</v>
      </c>
      <c r="P1251" t="s">
        <v>1757</v>
      </c>
      <c r="Q1251" s="387">
        <v>1140</v>
      </c>
      <c r="R1251">
        <v>148.20000000000002</v>
      </c>
      <c r="S1251">
        <v>1288.1999999999998</v>
      </c>
      <c r="T1251" s="388">
        <v>44460</v>
      </c>
      <c r="U1251">
        <v>0</v>
      </c>
      <c r="V1251" t="s">
        <v>832</v>
      </c>
      <c r="W1251" s="388">
        <v>44477</v>
      </c>
      <c r="X1251">
        <v>164</v>
      </c>
      <c r="Y1251">
        <v>0</v>
      </c>
      <c r="Z1251">
        <v>0</v>
      </c>
      <c r="AA1251" t="s">
        <v>1758</v>
      </c>
      <c r="AB1251" t="s">
        <v>826</v>
      </c>
      <c r="AD1251" t="s">
        <v>2045</v>
      </c>
      <c r="AE1251" t="s">
        <v>2046</v>
      </c>
      <c r="AI1251" t="s">
        <v>1761</v>
      </c>
      <c r="AL1251" t="s">
        <v>3276</v>
      </c>
      <c r="AM1251">
        <v>6</v>
      </c>
      <c r="AN1251" t="s">
        <v>1833</v>
      </c>
      <c r="AO1251" t="s">
        <v>4014</v>
      </c>
      <c r="AP1251">
        <v>0</v>
      </c>
      <c r="AQ1251" s="388">
        <v>44468</v>
      </c>
      <c r="AS1251" t="s">
        <v>3186</v>
      </c>
      <c r="AT1251" s="388">
        <v>44469</v>
      </c>
      <c r="AU1251" t="s">
        <v>1756</v>
      </c>
      <c r="AV1251" t="s">
        <v>1756</v>
      </c>
      <c r="AZ1251" t="s">
        <v>1756</v>
      </c>
      <c r="BA1251" t="s">
        <v>1767</v>
      </c>
      <c r="BB1251" t="s">
        <v>4023</v>
      </c>
      <c r="BC1251" t="s">
        <v>4024</v>
      </c>
      <c r="BD1251" t="s">
        <v>826</v>
      </c>
      <c r="BE1251" t="s">
        <v>1756</v>
      </c>
      <c r="BF1251" t="s">
        <v>826</v>
      </c>
    </row>
    <row r="1252" spans="1:58">
      <c r="A1252" t="s">
        <v>829</v>
      </c>
      <c r="B1252">
        <v>6</v>
      </c>
      <c r="C1252">
        <v>0</v>
      </c>
      <c r="D1252">
        <v>9978</v>
      </c>
      <c r="E1252" t="s">
        <v>4013</v>
      </c>
      <c r="F1252">
        <v>53510602</v>
      </c>
      <c r="G1252" t="s">
        <v>2041</v>
      </c>
      <c r="H1252">
        <v>0</v>
      </c>
      <c r="I1252" t="s">
        <v>2113</v>
      </c>
      <c r="J1252">
        <v>122.39</v>
      </c>
      <c r="K1252">
        <v>12</v>
      </c>
      <c r="L1252" t="s">
        <v>2063</v>
      </c>
      <c r="M1252" t="s">
        <v>2114</v>
      </c>
      <c r="N1252" t="s">
        <v>1757</v>
      </c>
      <c r="O1252" t="s">
        <v>1756</v>
      </c>
      <c r="P1252" t="s">
        <v>1756</v>
      </c>
      <c r="Q1252" s="387">
        <v>1468.68</v>
      </c>
      <c r="R1252">
        <v>190.92840000000001</v>
      </c>
      <c r="S1252">
        <v>1659.6083999999998</v>
      </c>
      <c r="T1252" s="388">
        <v>44460</v>
      </c>
      <c r="U1252">
        <v>0</v>
      </c>
      <c r="V1252" t="s">
        <v>832</v>
      </c>
      <c r="W1252" s="388">
        <v>44477</v>
      </c>
      <c r="X1252">
        <v>164</v>
      </c>
      <c r="Y1252">
        <v>0</v>
      </c>
      <c r="Z1252">
        <v>0</v>
      </c>
      <c r="AA1252" t="s">
        <v>1758</v>
      </c>
      <c r="AB1252" t="s">
        <v>826</v>
      </c>
      <c r="AD1252" t="s">
        <v>2045</v>
      </c>
      <c r="AE1252" t="s">
        <v>2046</v>
      </c>
      <c r="AI1252" t="s">
        <v>1761</v>
      </c>
      <c r="AL1252" t="s">
        <v>3276</v>
      </c>
      <c r="AM1252">
        <v>6</v>
      </c>
      <c r="AN1252" t="s">
        <v>1833</v>
      </c>
      <c r="AO1252" t="s">
        <v>4014</v>
      </c>
      <c r="AP1252">
        <v>0</v>
      </c>
      <c r="AQ1252" s="388">
        <v>44468</v>
      </c>
      <c r="AS1252" t="s">
        <v>3186</v>
      </c>
      <c r="AT1252" s="388">
        <v>44469</v>
      </c>
      <c r="AU1252" t="s">
        <v>1756</v>
      </c>
      <c r="AV1252" t="s">
        <v>1756</v>
      </c>
      <c r="AZ1252" t="s">
        <v>1756</v>
      </c>
      <c r="BA1252" t="s">
        <v>1767</v>
      </c>
      <c r="BB1252" t="s">
        <v>4025</v>
      </c>
      <c r="BC1252" t="s">
        <v>4026</v>
      </c>
      <c r="BD1252" t="s">
        <v>826</v>
      </c>
      <c r="BE1252" t="s">
        <v>1756</v>
      </c>
      <c r="BF1252" t="s">
        <v>826</v>
      </c>
    </row>
    <row r="1253" spans="1:58">
      <c r="A1253" t="s">
        <v>829</v>
      </c>
      <c r="B1253">
        <v>6</v>
      </c>
      <c r="C1253">
        <v>0</v>
      </c>
      <c r="D1253">
        <v>9978</v>
      </c>
      <c r="E1253" t="s">
        <v>4013</v>
      </c>
      <c r="F1253">
        <v>53510602</v>
      </c>
      <c r="G1253" t="s">
        <v>2041</v>
      </c>
      <c r="H1253">
        <v>0</v>
      </c>
      <c r="I1253" t="s">
        <v>2062</v>
      </c>
      <c r="J1253">
        <v>138.05000000000001</v>
      </c>
      <c r="K1253">
        <v>11</v>
      </c>
      <c r="L1253" t="s">
        <v>2063</v>
      </c>
      <c r="M1253" t="s">
        <v>2064</v>
      </c>
      <c r="N1253" t="s">
        <v>1757</v>
      </c>
      <c r="O1253" t="s">
        <v>1756</v>
      </c>
      <c r="P1253" t="s">
        <v>1756</v>
      </c>
      <c r="Q1253" s="387">
        <v>1518.55</v>
      </c>
      <c r="R1253">
        <v>197.41149999999999</v>
      </c>
      <c r="S1253">
        <v>1715.9614999999999</v>
      </c>
      <c r="T1253" s="388">
        <v>44460</v>
      </c>
      <c r="U1253">
        <v>0</v>
      </c>
      <c r="V1253" t="s">
        <v>832</v>
      </c>
      <c r="W1253" s="388">
        <v>44477</v>
      </c>
      <c r="X1253">
        <v>164</v>
      </c>
      <c r="Y1253">
        <v>0</v>
      </c>
      <c r="Z1253">
        <v>0</v>
      </c>
      <c r="AA1253" t="s">
        <v>1758</v>
      </c>
      <c r="AB1253" t="s">
        <v>826</v>
      </c>
      <c r="AD1253" t="s">
        <v>2045</v>
      </c>
      <c r="AE1253" t="s">
        <v>2046</v>
      </c>
      <c r="AI1253" t="s">
        <v>1761</v>
      </c>
      <c r="AL1253" t="s">
        <v>3276</v>
      </c>
      <c r="AM1253">
        <v>6</v>
      </c>
      <c r="AN1253" t="s">
        <v>1833</v>
      </c>
      <c r="AO1253" t="s">
        <v>4014</v>
      </c>
      <c r="AP1253">
        <v>0</v>
      </c>
      <c r="AQ1253" s="388">
        <v>44468</v>
      </c>
      <c r="AS1253" t="s">
        <v>3186</v>
      </c>
      <c r="AT1253" s="388">
        <v>44469</v>
      </c>
      <c r="AU1253" t="s">
        <v>1756</v>
      </c>
      <c r="AV1253" t="s">
        <v>1756</v>
      </c>
      <c r="AZ1253" t="s">
        <v>1756</v>
      </c>
      <c r="BA1253" t="s">
        <v>1767</v>
      </c>
      <c r="BB1253" t="s">
        <v>4027</v>
      </c>
      <c r="BC1253" t="s">
        <v>4028</v>
      </c>
      <c r="BD1253" t="s">
        <v>826</v>
      </c>
      <c r="BE1253" t="s">
        <v>1756</v>
      </c>
      <c r="BF1253" t="s">
        <v>826</v>
      </c>
    </row>
    <row r="1254" spans="1:58">
      <c r="A1254" t="s">
        <v>829</v>
      </c>
      <c r="B1254">
        <v>6</v>
      </c>
      <c r="C1254">
        <v>0</v>
      </c>
      <c r="D1254">
        <v>9978</v>
      </c>
      <c r="E1254" t="s">
        <v>4013</v>
      </c>
      <c r="F1254">
        <v>53510602</v>
      </c>
      <c r="G1254" t="s">
        <v>2041</v>
      </c>
      <c r="H1254">
        <v>0</v>
      </c>
      <c r="I1254" t="s">
        <v>2073</v>
      </c>
      <c r="J1254">
        <v>243.75</v>
      </c>
      <c r="K1254">
        <v>3</v>
      </c>
      <c r="L1254" t="s">
        <v>1755</v>
      </c>
      <c r="M1254" t="s">
        <v>2074</v>
      </c>
      <c r="N1254" t="s">
        <v>1757</v>
      </c>
      <c r="O1254" t="s">
        <v>1756</v>
      </c>
      <c r="P1254" t="s">
        <v>1756</v>
      </c>
      <c r="Q1254" s="387">
        <v>731.25</v>
      </c>
      <c r="R1254">
        <v>95.0625</v>
      </c>
      <c r="S1254">
        <v>826.31249999999989</v>
      </c>
      <c r="T1254" s="388">
        <v>44460</v>
      </c>
      <c r="U1254">
        <v>0</v>
      </c>
      <c r="V1254" t="s">
        <v>832</v>
      </c>
      <c r="W1254" s="388">
        <v>44477</v>
      </c>
      <c r="X1254">
        <v>164</v>
      </c>
      <c r="Y1254">
        <v>0</v>
      </c>
      <c r="Z1254">
        <v>0</v>
      </c>
      <c r="AA1254" t="s">
        <v>1758</v>
      </c>
      <c r="AB1254" t="s">
        <v>826</v>
      </c>
      <c r="AD1254" t="s">
        <v>2045</v>
      </c>
      <c r="AE1254" t="s">
        <v>2046</v>
      </c>
      <c r="AI1254" t="s">
        <v>1761</v>
      </c>
      <c r="AL1254" t="s">
        <v>3276</v>
      </c>
      <c r="AM1254">
        <v>6</v>
      </c>
      <c r="AN1254" t="s">
        <v>1833</v>
      </c>
      <c r="AO1254" t="s">
        <v>4014</v>
      </c>
      <c r="AP1254">
        <v>0</v>
      </c>
      <c r="AQ1254" s="388">
        <v>44468</v>
      </c>
      <c r="AS1254" t="s">
        <v>3186</v>
      </c>
      <c r="AT1254" s="388">
        <v>44469</v>
      </c>
      <c r="AU1254" t="s">
        <v>1756</v>
      </c>
      <c r="AV1254" t="s">
        <v>1756</v>
      </c>
      <c r="AZ1254" t="s">
        <v>1756</v>
      </c>
      <c r="BA1254" t="s">
        <v>1767</v>
      </c>
      <c r="BB1254" t="s">
        <v>4029</v>
      </c>
      <c r="BC1254" t="s">
        <v>4030</v>
      </c>
      <c r="BD1254" t="s">
        <v>826</v>
      </c>
      <c r="BE1254" t="s">
        <v>1756</v>
      </c>
      <c r="BF1254" t="s">
        <v>826</v>
      </c>
    </row>
    <row r="1255" spans="1:58">
      <c r="A1255" t="s">
        <v>829</v>
      </c>
      <c r="B1255">
        <v>6</v>
      </c>
      <c r="C1255">
        <v>0</v>
      </c>
      <c r="D1255">
        <v>9978</v>
      </c>
      <c r="E1255" t="s">
        <v>4013</v>
      </c>
      <c r="F1255">
        <v>53510602</v>
      </c>
      <c r="G1255" t="s">
        <v>2041</v>
      </c>
      <c r="H1255">
        <v>0</v>
      </c>
      <c r="I1255" t="s">
        <v>3152</v>
      </c>
      <c r="J1255">
        <v>18.45</v>
      </c>
      <c r="K1255">
        <v>10</v>
      </c>
      <c r="L1255" t="s">
        <v>1771</v>
      </c>
      <c r="M1255" t="s">
        <v>3153</v>
      </c>
      <c r="N1255" t="s">
        <v>1757</v>
      </c>
      <c r="O1255" t="s">
        <v>1756</v>
      </c>
      <c r="P1255" t="s">
        <v>1756</v>
      </c>
      <c r="Q1255" s="387">
        <v>184.5</v>
      </c>
      <c r="R1255">
        <v>23.984999999999999</v>
      </c>
      <c r="S1255">
        <v>208.48499999999999</v>
      </c>
      <c r="T1255" s="388">
        <v>44460</v>
      </c>
      <c r="U1255">
        <v>0</v>
      </c>
      <c r="V1255" t="s">
        <v>832</v>
      </c>
      <c r="W1255" s="388">
        <v>44477</v>
      </c>
      <c r="X1255">
        <v>164</v>
      </c>
      <c r="Y1255">
        <v>0</v>
      </c>
      <c r="Z1255">
        <v>0</v>
      </c>
      <c r="AA1255" t="s">
        <v>1758</v>
      </c>
      <c r="AB1255" t="s">
        <v>826</v>
      </c>
      <c r="AD1255" t="s">
        <v>2045</v>
      </c>
      <c r="AE1255" t="s">
        <v>2046</v>
      </c>
      <c r="AI1255" t="s">
        <v>1761</v>
      </c>
      <c r="AL1255" t="s">
        <v>3276</v>
      </c>
      <c r="AM1255">
        <v>6</v>
      </c>
      <c r="AN1255" t="s">
        <v>1833</v>
      </c>
      <c r="AO1255" t="s">
        <v>4014</v>
      </c>
      <c r="AP1255">
        <v>0</v>
      </c>
      <c r="AQ1255" s="388">
        <v>44468</v>
      </c>
      <c r="AS1255" t="s">
        <v>3186</v>
      </c>
      <c r="AT1255" s="388">
        <v>44469</v>
      </c>
      <c r="AU1255" t="s">
        <v>1756</v>
      </c>
      <c r="AV1255" t="s">
        <v>1756</v>
      </c>
      <c r="AZ1255" t="s">
        <v>1756</v>
      </c>
      <c r="BA1255" t="s">
        <v>1767</v>
      </c>
      <c r="BB1255" t="s">
        <v>4031</v>
      </c>
      <c r="BC1255" t="s">
        <v>4032</v>
      </c>
      <c r="BD1255" t="s">
        <v>826</v>
      </c>
      <c r="BE1255" t="s">
        <v>1756</v>
      </c>
      <c r="BF1255" t="s">
        <v>826</v>
      </c>
    </row>
    <row r="1256" spans="1:58">
      <c r="A1256" t="s">
        <v>829</v>
      </c>
      <c r="B1256">
        <v>6</v>
      </c>
      <c r="C1256">
        <v>0</v>
      </c>
      <c r="D1256">
        <v>9978</v>
      </c>
      <c r="E1256" t="s">
        <v>4013</v>
      </c>
      <c r="F1256">
        <v>53510602</v>
      </c>
      <c r="G1256" t="s">
        <v>2041</v>
      </c>
      <c r="H1256">
        <v>0</v>
      </c>
      <c r="I1256" t="s">
        <v>2079</v>
      </c>
      <c r="J1256">
        <v>63.38</v>
      </c>
      <c r="K1256">
        <v>11</v>
      </c>
      <c r="L1256" t="s">
        <v>1771</v>
      </c>
      <c r="M1256" t="s">
        <v>2080</v>
      </c>
      <c r="N1256" t="s">
        <v>1757</v>
      </c>
      <c r="O1256" t="s">
        <v>1756</v>
      </c>
      <c r="P1256" t="s">
        <v>1756</v>
      </c>
      <c r="Q1256" s="387">
        <v>697.18</v>
      </c>
      <c r="R1256">
        <v>90.633399999999995</v>
      </c>
      <c r="S1256">
        <v>787.81339999999989</v>
      </c>
      <c r="T1256" s="388">
        <v>44460</v>
      </c>
      <c r="U1256">
        <v>0</v>
      </c>
      <c r="V1256" t="s">
        <v>832</v>
      </c>
      <c r="W1256" s="388">
        <v>44477</v>
      </c>
      <c r="X1256">
        <v>164</v>
      </c>
      <c r="Y1256">
        <v>0</v>
      </c>
      <c r="Z1256">
        <v>0</v>
      </c>
      <c r="AA1256" t="s">
        <v>1758</v>
      </c>
      <c r="AB1256" t="s">
        <v>826</v>
      </c>
      <c r="AD1256" t="s">
        <v>2045</v>
      </c>
      <c r="AE1256" t="s">
        <v>2046</v>
      </c>
      <c r="AI1256" t="s">
        <v>1761</v>
      </c>
      <c r="AL1256" t="s">
        <v>3276</v>
      </c>
      <c r="AM1256">
        <v>6</v>
      </c>
      <c r="AN1256" t="s">
        <v>1833</v>
      </c>
      <c r="AO1256" t="s">
        <v>4014</v>
      </c>
      <c r="AP1256">
        <v>0</v>
      </c>
      <c r="AQ1256" s="388">
        <v>44468</v>
      </c>
      <c r="AS1256" t="s">
        <v>3186</v>
      </c>
      <c r="AT1256" s="388">
        <v>44469</v>
      </c>
      <c r="AU1256" t="s">
        <v>1756</v>
      </c>
      <c r="AV1256" t="s">
        <v>1756</v>
      </c>
      <c r="AZ1256" t="s">
        <v>1756</v>
      </c>
      <c r="BA1256" t="s">
        <v>1767</v>
      </c>
      <c r="BB1256" t="s">
        <v>4033</v>
      </c>
      <c r="BC1256" t="s">
        <v>4034</v>
      </c>
      <c r="BD1256" t="s">
        <v>826</v>
      </c>
      <c r="BE1256" t="s">
        <v>1756</v>
      </c>
      <c r="BF1256" t="s">
        <v>826</v>
      </c>
    </row>
    <row r="1257" spans="1:58">
      <c r="A1257" t="s">
        <v>829</v>
      </c>
      <c r="B1257">
        <v>6</v>
      </c>
      <c r="C1257">
        <v>0</v>
      </c>
      <c r="D1257">
        <v>9978</v>
      </c>
      <c r="E1257" t="s">
        <v>4013</v>
      </c>
      <c r="F1257">
        <v>53510602</v>
      </c>
      <c r="G1257" t="s">
        <v>2041</v>
      </c>
      <c r="H1257">
        <v>0</v>
      </c>
      <c r="I1257" t="s">
        <v>2089</v>
      </c>
      <c r="J1257">
        <v>146.96</v>
      </c>
      <c r="K1257">
        <v>11</v>
      </c>
      <c r="L1257" t="s">
        <v>2063</v>
      </c>
      <c r="M1257" t="s">
        <v>2090</v>
      </c>
      <c r="N1257" t="s">
        <v>1757</v>
      </c>
      <c r="O1257" t="s">
        <v>1756</v>
      </c>
      <c r="P1257" t="s">
        <v>1756</v>
      </c>
      <c r="Q1257" s="387">
        <v>1616.56</v>
      </c>
      <c r="R1257">
        <v>210.15280000000001</v>
      </c>
      <c r="S1257">
        <v>1826.7127999999998</v>
      </c>
      <c r="T1257" s="388">
        <v>44460</v>
      </c>
      <c r="U1257">
        <v>0</v>
      </c>
      <c r="V1257" t="s">
        <v>832</v>
      </c>
      <c r="W1257" s="388">
        <v>44477</v>
      </c>
      <c r="X1257">
        <v>164</v>
      </c>
      <c r="Y1257">
        <v>0</v>
      </c>
      <c r="Z1257">
        <v>0</v>
      </c>
      <c r="AA1257" t="s">
        <v>1758</v>
      </c>
      <c r="AB1257" t="s">
        <v>826</v>
      </c>
      <c r="AD1257" t="s">
        <v>2045</v>
      </c>
      <c r="AE1257" t="s">
        <v>2046</v>
      </c>
      <c r="AI1257" t="s">
        <v>1761</v>
      </c>
      <c r="AL1257" t="s">
        <v>3276</v>
      </c>
      <c r="AM1257">
        <v>6</v>
      </c>
      <c r="AN1257" t="s">
        <v>1833</v>
      </c>
      <c r="AO1257" t="s">
        <v>4014</v>
      </c>
      <c r="AP1257">
        <v>0</v>
      </c>
      <c r="AQ1257" s="388">
        <v>44468</v>
      </c>
      <c r="AS1257" t="s">
        <v>3186</v>
      </c>
      <c r="AT1257" s="388">
        <v>44469</v>
      </c>
      <c r="AU1257" t="s">
        <v>1756</v>
      </c>
      <c r="AV1257" t="s">
        <v>1756</v>
      </c>
      <c r="AZ1257" t="s">
        <v>1756</v>
      </c>
      <c r="BA1257" t="s">
        <v>1767</v>
      </c>
      <c r="BB1257" t="s">
        <v>4035</v>
      </c>
      <c r="BC1257" t="s">
        <v>4036</v>
      </c>
      <c r="BD1257" t="s">
        <v>826</v>
      </c>
      <c r="BE1257" t="s">
        <v>1756</v>
      </c>
      <c r="BF1257" t="s">
        <v>826</v>
      </c>
    </row>
    <row r="1258" spans="1:58">
      <c r="A1258" t="s">
        <v>829</v>
      </c>
      <c r="B1258">
        <v>6</v>
      </c>
      <c r="C1258">
        <v>0</v>
      </c>
      <c r="D1258">
        <v>9978</v>
      </c>
      <c r="E1258" t="s">
        <v>4013</v>
      </c>
      <c r="F1258">
        <v>53510602</v>
      </c>
      <c r="G1258" t="s">
        <v>2041</v>
      </c>
      <c r="H1258">
        <v>0</v>
      </c>
      <c r="I1258" t="s">
        <v>2089</v>
      </c>
      <c r="J1258">
        <v>146.96</v>
      </c>
      <c r="K1258">
        <v>11</v>
      </c>
      <c r="L1258" t="s">
        <v>2063</v>
      </c>
      <c r="M1258" t="s">
        <v>2090</v>
      </c>
      <c r="N1258" t="s">
        <v>1757</v>
      </c>
      <c r="O1258" t="s">
        <v>1756</v>
      </c>
      <c r="P1258" t="s">
        <v>1756</v>
      </c>
      <c r="Q1258" s="387">
        <v>1616.56</v>
      </c>
      <c r="R1258">
        <v>210.15280000000001</v>
      </c>
      <c r="S1258">
        <v>1826.7127999999998</v>
      </c>
      <c r="T1258" s="388">
        <v>44460</v>
      </c>
      <c r="U1258">
        <v>0</v>
      </c>
      <c r="V1258" t="s">
        <v>832</v>
      </c>
      <c r="W1258" s="388">
        <v>44477</v>
      </c>
      <c r="X1258">
        <v>164</v>
      </c>
      <c r="Y1258">
        <v>0</v>
      </c>
      <c r="Z1258">
        <v>0</v>
      </c>
      <c r="AA1258" t="s">
        <v>1758</v>
      </c>
      <c r="AB1258" t="s">
        <v>826</v>
      </c>
      <c r="AD1258" t="s">
        <v>2045</v>
      </c>
      <c r="AE1258" t="s">
        <v>2046</v>
      </c>
      <c r="AI1258" t="s">
        <v>1761</v>
      </c>
      <c r="AL1258" t="s">
        <v>3276</v>
      </c>
      <c r="AM1258">
        <v>6</v>
      </c>
      <c r="AN1258" t="s">
        <v>1833</v>
      </c>
      <c r="AO1258" t="s">
        <v>4014</v>
      </c>
      <c r="AP1258">
        <v>0</v>
      </c>
      <c r="AQ1258" s="388">
        <v>44468</v>
      </c>
      <c r="AS1258" t="s">
        <v>3186</v>
      </c>
      <c r="AT1258" s="388">
        <v>44469</v>
      </c>
      <c r="AU1258" t="s">
        <v>1756</v>
      </c>
      <c r="AV1258" t="s">
        <v>1756</v>
      </c>
      <c r="AZ1258" t="s">
        <v>1756</v>
      </c>
      <c r="BA1258" t="s">
        <v>1767</v>
      </c>
      <c r="BB1258" t="s">
        <v>4035</v>
      </c>
      <c r="BC1258" t="s">
        <v>4036</v>
      </c>
      <c r="BD1258" t="s">
        <v>826</v>
      </c>
      <c r="BE1258" t="s">
        <v>1756</v>
      </c>
      <c r="BF1258" t="s">
        <v>826</v>
      </c>
    </row>
    <row r="1259" spans="1:58">
      <c r="A1259" t="s">
        <v>829</v>
      </c>
      <c r="B1259">
        <v>6</v>
      </c>
      <c r="C1259">
        <v>0</v>
      </c>
      <c r="D1259">
        <v>9978</v>
      </c>
      <c r="E1259" t="s">
        <v>4013</v>
      </c>
      <c r="F1259">
        <v>53510602</v>
      </c>
      <c r="G1259" t="s">
        <v>2041</v>
      </c>
      <c r="H1259">
        <v>0</v>
      </c>
      <c r="I1259" t="s">
        <v>2095</v>
      </c>
      <c r="J1259">
        <v>138.44999999999999</v>
      </c>
      <c r="K1259">
        <v>11</v>
      </c>
      <c r="L1259" t="s">
        <v>2063</v>
      </c>
      <c r="M1259" t="s">
        <v>2096</v>
      </c>
      <c r="N1259" t="s">
        <v>1757</v>
      </c>
      <c r="O1259" t="s">
        <v>1756</v>
      </c>
      <c r="P1259" t="s">
        <v>1756</v>
      </c>
      <c r="Q1259" s="387">
        <v>1522.95</v>
      </c>
      <c r="R1259">
        <v>197.98350000000002</v>
      </c>
      <c r="S1259">
        <v>1720.9334999999999</v>
      </c>
      <c r="T1259" s="388">
        <v>44460</v>
      </c>
      <c r="U1259">
        <v>0</v>
      </c>
      <c r="V1259" t="s">
        <v>832</v>
      </c>
      <c r="W1259" s="388">
        <v>44477</v>
      </c>
      <c r="X1259">
        <v>164</v>
      </c>
      <c r="Y1259">
        <v>0</v>
      </c>
      <c r="Z1259">
        <v>0</v>
      </c>
      <c r="AA1259" t="s">
        <v>1758</v>
      </c>
      <c r="AB1259" t="s">
        <v>826</v>
      </c>
      <c r="AD1259" t="s">
        <v>2045</v>
      </c>
      <c r="AE1259" t="s">
        <v>2046</v>
      </c>
      <c r="AI1259" t="s">
        <v>1761</v>
      </c>
      <c r="AL1259" t="s">
        <v>3276</v>
      </c>
      <c r="AM1259">
        <v>6</v>
      </c>
      <c r="AN1259" t="s">
        <v>1833</v>
      </c>
      <c r="AO1259" t="s">
        <v>4014</v>
      </c>
      <c r="AP1259">
        <v>0</v>
      </c>
      <c r="AQ1259" s="388">
        <v>44468</v>
      </c>
      <c r="AS1259" t="s">
        <v>3186</v>
      </c>
      <c r="AT1259" s="388">
        <v>44469</v>
      </c>
      <c r="AU1259" t="s">
        <v>1756</v>
      </c>
      <c r="AV1259" t="s">
        <v>1756</v>
      </c>
      <c r="AZ1259" t="s">
        <v>1756</v>
      </c>
      <c r="BA1259" t="s">
        <v>1767</v>
      </c>
      <c r="BB1259" t="s">
        <v>4037</v>
      </c>
      <c r="BC1259" t="s">
        <v>4038</v>
      </c>
      <c r="BD1259" t="s">
        <v>826</v>
      </c>
      <c r="BE1259" t="s">
        <v>1756</v>
      </c>
      <c r="BF1259" t="s">
        <v>826</v>
      </c>
    </row>
    <row r="1260" spans="1:58">
      <c r="A1260" t="s">
        <v>829</v>
      </c>
      <c r="B1260">
        <v>6</v>
      </c>
      <c r="C1260">
        <v>0</v>
      </c>
      <c r="D1260">
        <v>9977</v>
      </c>
      <c r="E1260" t="s">
        <v>4039</v>
      </c>
      <c r="F1260">
        <v>53510602</v>
      </c>
      <c r="G1260" t="s">
        <v>2041</v>
      </c>
      <c r="H1260">
        <v>0</v>
      </c>
      <c r="I1260" t="s">
        <v>2052</v>
      </c>
      <c r="J1260">
        <v>75</v>
      </c>
      <c r="K1260">
        <v>12</v>
      </c>
      <c r="L1260" t="s">
        <v>1771</v>
      </c>
      <c r="M1260" t="s">
        <v>1756</v>
      </c>
      <c r="N1260" t="s">
        <v>1756</v>
      </c>
      <c r="O1260" t="s">
        <v>2053</v>
      </c>
      <c r="P1260" t="s">
        <v>1757</v>
      </c>
      <c r="Q1260" s="387">
        <v>900</v>
      </c>
      <c r="R1260">
        <v>117</v>
      </c>
      <c r="S1260">
        <v>1016.9999999999999</v>
      </c>
      <c r="T1260" s="388">
        <v>44460</v>
      </c>
      <c r="U1260">
        <v>0</v>
      </c>
      <c r="V1260" t="s">
        <v>832</v>
      </c>
      <c r="W1260" s="388">
        <v>44477</v>
      </c>
      <c r="X1260">
        <v>164</v>
      </c>
      <c r="Y1260">
        <v>0</v>
      </c>
      <c r="Z1260">
        <v>0</v>
      </c>
      <c r="AA1260" t="s">
        <v>1758</v>
      </c>
      <c r="AB1260" t="s">
        <v>826</v>
      </c>
      <c r="AD1260" t="s">
        <v>2045</v>
      </c>
      <c r="AE1260" t="s">
        <v>2046</v>
      </c>
      <c r="AI1260" t="s">
        <v>1761</v>
      </c>
      <c r="AL1260" t="s">
        <v>3112</v>
      </c>
      <c r="AM1260">
        <v>6</v>
      </c>
      <c r="AN1260" t="s">
        <v>3113</v>
      </c>
      <c r="AO1260" t="s">
        <v>3114</v>
      </c>
      <c r="AP1260">
        <v>0</v>
      </c>
      <c r="AQ1260" s="388">
        <v>44468</v>
      </c>
      <c r="AS1260" t="s">
        <v>3186</v>
      </c>
      <c r="AT1260" s="388">
        <v>44469</v>
      </c>
      <c r="AU1260" t="s">
        <v>1756</v>
      </c>
      <c r="AV1260" t="s">
        <v>1756</v>
      </c>
      <c r="AZ1260" t="s">
        <v>1756</v>
      </c>
      <c r="BA1260" t="s">
        <v>1767</v>
      </c>
      <c r="BB1260" t="s">
        <v>4040</v>
      </c>
      <c r="BC1260" t="s">
        <v>4041</v>
      </c>
      <c r="BD1260" t="s">
        <v>826</v>
      </c>
      <c r="BE1260" t="s">
        <v>1756</v>
      </c>
      <c r="BF1260" t="s">
        <v>826</v>
      </c>
    </row>
    <row r="1261" spans="1:58">
      <c r="A1261" t="s">
        <v>829</v>
      </c>
      <c r="B1261">
        <v>6</v>
      </c>
      <c r="C1261">
        <v>0</v>
      </c>
      <c r="D1261">
        <v>9977</v>
      </c>
      <c r="E1261" t="s">
        <v>4039</v>
      </c>
      <c r="F1261">
        <v>53510602</v>
      </c>
      <c r="G1261" t="s">
        <v>2041</v>
      </c>
      <c r="H1261">
        <v>0</v>
      </c>
      <c r="I1261" t="s">
        <v>2052</v>
      </c>
      <c r="J1261">
        <v>75</v>
      </c>
      <c r="K1261">
        <v>12</v>
      </c>
      <c r="L1261" t="s">
        <v>1771</v>
      </c>
      <c r="M1261" t="s">
        <v>1756</v>
      </c>
      <c r="N1261" t="s">
        <v>1756</v>
      </c>
      <c r="O1261" t="s">
        <v>2053</v>
      </c>
      <c r="P1261" t="s">
        <v>1757</v>
      </c>
      <c r="Q1261" s="387">
        <v>900</v>
      </c>
      <c r="R1261">
        <v>117</v>
      </c>
      <c r="S1261">
        <v>1016.9999999999999</v>
      </c>
      <c r="T1261" s="388">
        <v>44460</v>
      </c>
      <c r="U1261">
        <v>0</v>
      </c>
      <c r="V1261" t="s">
        <v>832</v>
      </c>
      <c r="W1261" s="388">
        <v>44477</v>
      </c>
      <c r="X1261">
        <v>164</v>
      </c>
      <c r="Y1261">
        <v>0</v>
      </c>
      <c r="Z1261">
        <v>0</v>
      </c>
      <c r="AA1261" t="s">
        <v>1758</v>
      </c>
      <c r="AB1261" t="s">
        <v>826</v>
      </c>
      <c r="AD1261" t="s">
        <v>2045</v>
      </c>
      <c r="AE1261" t="s">
        <v>2046</v>
      </c>
      <c r="AI1261" t="s">
        <v>1761</v>
      </c>
      <c r="AL1261" t="s">
        <v>3112</v>
      </c>
      <c r="AM1261">
        <v>6</v>
      </c>
      <c r="AN1261" t="s">
        <v>3113</v>
      </c>
      <c r="AO1261" t="s">
        <v>3114</v>
      </c>
      <c r="AP1261">
        <v>0</v>
      </c>
      <c r="AQ1261" s="388">
        <v>44468</v>
      </c>
      <c r="AS1261" t="s">
        <v>3186</v>
      </c>
      <c r="AT1261" s="388">
        <v>44469</v>
      </c>
      <c r="AU1261" t="s">
        <v>1756</v>
      </c>
      <c r="AV1261" t="s">
        <v>1756</v>
      </c>
      <c r="AZ1261" t="s">
        <v>1756</v>
      </c>
      <c r="BA1261" t="s">
        <v>1767</v>
      </c>
      <c r="BB1261" t="s">
        <v>4040</v>
      </c>
      <c r="BC1261" t="s">
        <v>4041</v>
      </c>
      <c r="BD1261" t="s">
        <v>826</v>
      </c>
      <c r="BE1261" t="s">
        <v>1756</v>
      </c>
      <c r="BF1261" t="s">
        <v>826</v>
      </c>
    </row>
    <row r="1262" spans="1:58">
      <c r="A1262" t="s">
        <v>829</v>
      </c>
      <c r="B1262">
        <v>6</v>
      </c>
      <c r="C1262">
        <v>0</v>
      </c>
      <c r="D1262">
        <v>9977</v>
      </c>
      <c r="E1262" t="s">
        <v>4039</v>
      </c>
      <c r="F1262">
        <v>53510602</v>
      </c>
      <c r="G1262" t="s">
        <v>2041</v>
      </c>
      <c r="H1262">
        <v>0</v>
      </c>
      <c r="I1262" t="s">
        <v>2052</v>
      </c>
      <c r="J1262">
        <v>75</v>
      </c>
      <c r="K1262">
        <v>11.5</v>
      </c>
      <c r="L1262" t="s">
        <v>1771</v>
      </c>
      <c r="M1262" t="s">
        <v>1756</v>
      </c>
      <c r="N1262" t="s">
        <v>1756</v>
      </c>
      <c r="O1262" t="s">
        <v>2053</v>
      </c>
      <c r="P1262" t="s">
        <v>1757</v>
      </c>
      <c r="Q1262" s="387">
        <v>862.5</v>
      </c>
      <c r="R1262">
        <v>112.125</v>
      </c>
      <c r="S1262">
        <v>974.62499999999989</v>
      </c>
      <c r="T1262" s="388">
        <v>44460</v>
      </c>
      <c r="U1262">
        <v>0</v>
      </c>
      <c r="V1262" t="s">
        <v>832</v>
      </c>
      <c r="W1262" s="388">
        <v>44477</v>
      </c>
      <c r="X1262">
        <v>164</v>
      </c>
      <c r="Y1262">
        <v>0</v>
      </c>
      <c r="Z1262">
        <v>0</v>
      </c>
      <c r="AA1262" t="s">
        <v>1758</v>
      </c>
      <c r="AB1262" t="s">
        <v>826</v>
      </c>
      <c r="AD1262" t="s">
        <v>2045</v>
      </c>
      <c r="AE1262" t="s">
        <v>2046</v>
      </c>
      <c r="AI1262" t="s">
        <v>1761</v>
      </c>
      <c r="AL1262" t="s">
        <v>3112</v>
      </c>
      <c r="AM1262">
        <v>6</v>
      </c>
      <c r="AN1262" t="s">
        <v>3113</v>
      </c>
      <c r="AO1262" t="s">
        <v>3114</v>
      </c>
      <c r="AP1262">
        <v>0</v>
      </c>
      <c r="AQ1262" s="388">
        <v>44468</v>
      </c>
      <c r="AS1262" t="s">
        <v>3186</v>
      </c>
      <c r="AT1262" s="388">
        <v>44469</v>
      </c>
      <c r="AU1262" t="s">
        <v>1756</v>
      </c>
      <c r="AV1262" t="s">
        <v>1756</v>
      </c>
      <c r="AZ1262" t="s">
        <v>1756</v>
      </c>
      <c r="BA1262" t="s">
        <v>1767</v>
      </c>
      <c r="BB1262" t="s">
        <v>4042</v>
      </c>
      <c r="BC1262" t="s">
        <v>4043</v>
      </c>
      <c r="BD1262" t="s">
        <v>826</v>
      </c>
      <c r="BE1262" t="s">
        <v>1756</v>
      </c>
      <c r="BF1262" t="s">
        <v>826</v>
      </c>
    </row>
    <row r="1263" spans="1:58">
      <c r="A1263" t="s">
        <v>829</v>
      </c>
      <c r="B1263">
        <v>6</v>
      </c>
      <c r="C1263">
        <v>0</v>
      </c>
      <c r="D1263">
        <v>9977</v>
      </c>
      <c r="E1263" t="s">
        <v>4039</v>
      </c>
      <c r="F1263">
        <v>53510602</v>
      </c>
      <c r="G1263" t="s">
        <v>2041</v>
      </c>
      <c r="H1263">
        <v>0</v>
      </c>
      <c r="I1263" t="s">
        <v>2052</v>
      </c>
      <c r="J1263">
        <v>75</v>
      </c>
      <c r="K1263">
        <v>12</v>
      </c>
      <c r="L1263" t="s">
        <v>1771</v>
      </c>
      <c r="M1263" t="s">
        <v>1756</v>
      </c>
      <c r="N1263" t="s">
        <v>1756</v>
      </c>
      <c r="O1263" t="s">
        <v>2053</v>
      </c>
      <c r="P1263" t="s">
        <v>1757</v>
      </c>
      <c r="Q1263" s="387">
        <v>900</v>
      </c>
      <c r="R1263">
        <v>117</v>
      </c>
      <c r="S1263">
        <v>1016.9999999999999</v>
      </c>
      <c r="T1263" s="388">
        <v>44460</v>
      </c>
      <c r="U1263">
        <v>0</v>
      </c>
      <c r="V1263" t="s">
        <v>832</v>
      </c>
      <c r="W1263" s="388">
        <v>44477</v>
      </c>
      <c r="X1263">
        <v>164</v>
      </c>
      <c r="Y1263">
        <v>0</v>
      </c>
      <c r="Z1263">
        <v>0</v>
      </c>
      <c r="AA1263" t="s">
        <v>1758</v>
      </c>
      <c r="AB1263" t="s">
        <v>826</v>
      </c>
      <c r="AD1263" t="s">
        <v>2045</v>
      </c>
      <c r="AE1263" t="s">
        <v>2046</v>
      </c>
      <c r="AI1263" t="s">
        <v>1761</v>
      </c>
      <c r="AL1263" t="s">
        <v>3112</v>
      </c>
      <c r="AM1263">
        <v>6</v>
      </c>
      <c r="AN1263" t="s">
        <v>3113</v>
      </c>
      <c r="AO1263" t="s">
        <v>3114</v>
      </c>
      <c r="AP1263">
        <v>0</v>
      </c>
      <c r="AQ1263" s="388">
        <v>44468</v>
      </c>
      <c r="AS1263" t="s">
        <v>3186</v>
      </c>
      <c r="AT1263" s="388">
        <v>44469</v>
      </c>
      <c r="AU1263" t="s">
        <v>1756</v>
      </c>
      <c r="AV1263" t="s">
        <v>1756</v>
      </c>
      <c r="AZ1263" t="s">
        <v>1756</v>
      </c>
      <c r="BA1263" t="s">
        <v>1767</v>
      </c>
      <c r="BB1263" t="s">
        <v>4040</v>
      </c>
      <c r="BC1263" t="s">
        <v>4041</v>
      </c>
      <c r="BD1263" t="s">
        <v>826</v>
      </c>
      <c r="BE1263" t="s">
        <v>1756</v>
      </c>
      <c r="BF1263" t="s">
        <v>826</v>
      </c>
    </row>
    <row r="1264" spans="1:58">
      <c r="A1264" t="s">
        <v>829</v>
      </c>
      <c r="B1264">
        <v>6</v>
      </c>
      <c r="C1264">
        <v>0</v>
      </c>
      <c r="D1264">
        <v>9977</v>
      </c>
      <c r="E1264" t="s">
        <v>4039</v>
      </c>
      <c r="F1264">
        <v>53510602</v>
      </c>
      <c r="G1264" t="s">
        <v>2041</v>
      </c>
      <c r="H1264">
        <v>0</v>
      </c>
      <c r="I1264" t="s">
        <v>2056</v>
      </c>
      <c r="J1264">
        <v>210</v>
      </c>
      <c r="K1264">
        <v>4</v>
      </c>
      <c r="L1264" t="s">
        <v>1755</v>
      </c>
      <c r="M1264" t="s">
        <v>1756</v>
      </c>
      <c r="N1264" t="s">
        <v>1756</v>
      </c>
      <c r="P1264" t="s">
        <v>1757</v>
      </c>
      <c r="Q1264" s="387">
        <v>840</v>
      </c>
      <c r="R1264">
        <v>109.2</v>
      </c>
      <c r="S1264">
        <v>949.19999999999993</v>
      </c>
      <c r="T1264" s="388">
        <v>44460</v>
      </c>
      <c r="U1264">
        <v>0</v>
      </c>
      <c r="V1264" t="s">
        <v>832</v>
      </c>
      <c r="W1264" s="388">
        <v>44477</v>
      </c>
      <c r="X1264">
        <v>164</v>
      </c>
      <c r="Y1264">
        <v>0</v>
      </c>
      <c r="Z1264">
        <v>0</v>
      </c>
      <c r="AA1264" t="s">
        <v>1758</v>
      </c>
      <c r="AB1264" t="s">
        <v>826</v>
      </c>
      <c r="AD1264" t="s">
        <v>2045</v>
      </c>
      <c r="AE1264" t="s">
        <v>2046</v>
      </c>
      <c r="AI1264" t="s">
        <v>1761</v>
      </c>
      <c r="AL1264" t="s">
        <v>3112</v>
      </c>
      <c r="AM1264">
        <v>6</v>
      </c>
      <c r="AN1264" t="s">
        <v>3113</v>
      </c>
      <c r="AO1264" t="s">
        <v>3114</v>
      </c>
      <c r="AP1264">
        <v>0</v>
      </c>
      <c r="AQ1264" s="388">
        <v>44468</v>
      </c>
      <c r="AS1264" t="s">
        <v>3186</v>
      </c>
      <c r="AT1264" s="388">
        <v>44469</v>
      </c>
      <c r="AU1264" t="s">
        <v>1756</v>
      </c>
      <c r="AV1264" t="s">
        <v>1756</v>
      </c>
      <c r="AZ1264" t="s">
        <v>1756</v>
      </c>
      <c r="BA1264" t="s">
        <v>1767</v>
      </c>
      <c r="BB1264" t="s">
        <v>4044</v>
      </c>
      <c r="BC1264" t="s">
        <v>4045</v>
      </c>
      <c r="BD1264" t="s">
        <v>826</v>
      </c>
      <c r="BE1264" t="s">
        <v>1756</v>
      </c>
      <c r="BF1264" t="s">
        <v>826</v>
      </c>
    </row>
    <row r="1265" spans="1:58">
      <c r="A1265" t="s">
        <v>829</v>
      </c>
      <c r="B1265">
        <v>6</v>
      </c>
      <c r="C1265">
        <v>0</v>
      </c>
      <c r="D1265">
        <v>9977</v>
      </c>
      <c r="E1265" t="s">
        <v>4039</v>
      </c>
      <c r="F1265">
        <v>53510602</v>
      </c>
      <c r="G1265" t="s">
        <v>2041</v>
      </c>
      <c r="H1265">
        <v>0</v>
      </c>
      <c r="I1265" t="s">
        <v>2062</v>
      </c>
      <c r="J1265">
        <v>138.05000000000001</v>
      </c>
      <c r="K1265">
        <v>11</v>
      </c>
      <c r="L1265" t="s">
        <v>2063</v>
      </c>
      <c r="M1265" t="s">
        <v>2064</v>
      </c>
      <c r="N1265" t="s">
        <v>1757</v>
      </c>
      <c r="O1265" t="s">
        <v>1756</v>
      </c>
      <c r="P1265" t="s">
        <v>1756</v>
      </c>
      <c r="Q1265" s="387">
        <v>1518.55</v>
      </c>
      <c r="R1265">
        <v>197.41149999999999</v>
      </c>
      <c r="S1265">
        <v>1715.9614999999999</v>
      </c>
      <c r="T1265" s="388">
        <v>44460</v>
      </c>
      <c r="U1265">
        <v>0</v>
      </c>
      <c r="V1265" t="s">
        <v>832</v>
      </c>
      <c r="W1265" s="388">
        <v>44477</v>
      </c>
      <c r="X1265">
        <v>164</v>
      </c>
      <c r="Y1265">
        <v>0</v>
      </c>
      <c r="Z1265">
        <v>0</v>
      </c>
      <c r="AA1265" t="s">
        <v>1758</v>
      </c>
      <c r="AB1265" t="s">
        <v>826</v>
      </c>
      <c r="AD1265" t="s">
        <v>2045</v>
      </c>
      <c r="AE1265" t="s">
        <v>2046</v>
      </c>
      <c r="AI1265" t="s">
        <v>1761</v>
      </c>
      <c r="AL1265" t="s">
        <v>3112</v>
      </c>
      <c r="AM1265">
        <v>6</v>
      </c>
      <c r="AN1265" t="s">
        <v>3113</v>
      </c>
      <c r="AO1265" t="s">
        <v>3114</v>
      </c>
      <c r="AP1265">
        <v>0</v>
      </c>
      <c r="AQ1265" s="388">
        <v>44468</v>
      </c>
      <c r="AS1265" t="s">
        <v>3186</v>
      </c>
      <c r="AT1265" s="388">
        <v>44469</v>
      </c>
      <c r="AU1265" t="s">
        <v>1756</v>
      </c>
      <c r="AV1265" t="s">
        <v>1756</v>
      </c>
      <c r="AZ1265" t="s">
        <v>1756</v>
      </c>
      <c r="BA1265" t="s">
        <v>1767</v>
      </c>
      <c r="BB1265" t="s">
        <v>4046</v>
      </c>
      <c r="BC1265" t="s">
        <v>4047</v>
      </c>
      <c r="BD1265" t="s">
        <v>826</v>
      </c>
      <c r="BE1265" t="s">
        <v>1756</v>
      </c>
      <c r="BF1265" t="s">
        <v>826</v>
      </c>
    </row>
    <row r="1266" spans="1:58">
      <c r="A1266" t="s">
        <v>829</v>
      </c>
      <c r="B1266">
        <v>6</v>
      </c>
      <c r="C1266">
        <v>0</v>
      </c>
      <c r="D1266">
        <v>9977</v>
      </c>
      <c r="E1266" t="s">
        <v>4039</v>
      </c>
      <c r="F1266">
        <v>53510602</v>
      </c>
      <c r="G1266" t="s">
        <v>2041</v>
      </c>
      <c r="H1266">
        <v>0</v>
      </c>
      <c r="I1266" t="s">
        <v>2073</v>
      </c>
      <c r="J1266">
        <v>243.75</v>
      </c>
      <c r="K1266">
        <v>2</v>
      </c>
      <c r="L1266" t="s">
        <v>1755</v>
      </c>
      <c r="M1266" t="s">
        <v>2074</v>
      </c>
      <c r="N1266" t="s">
        <v>1757</v>
      </c>
      <c r="O1266" t="s">
        <v>1756</v>
      </c>
      <c r="P1266" t="s">
        <v>1756</v>
      </c>
      <c r="Q1266" s="387">
        <v>487.5</v>
      </c>
      <c r="R1266">
        <v>63.375</v>
      </c>
      <c r="S1266">
        <v>550.875</v>
      </c>
      <c r="T1266" s="388">
        <v>44460</v>
      </c>
      <c r="U1266">
        <v>0</v>
      </c>
      <c r="V1266" t="s">
        <v>832</v>
      </c>
      <c r="W1266" s="388">
        <v>44477</v>
      </c>
      <c r="X1266">
        <v>164</v>
      </c>
      <c r="Y1266">
        <v>0</v>
      </c>
      <c r="Z1266">
        <v>0</v>
      </c>
      <c r="AA1266" t="s">
        <v>1758</v>
      </c>
      <c r="AB1266" t="s">
        <v>826</v>
      </c>
      <c r="AD1266" t="s">
        <v>2045</v>
      </c>
      <c r="AE1266" t="s">
        <v>2046</v>
      </c>
      <c r="AI1266" t="s">
        <v>1761</v>
      </c>
      <c r="AL1266" t="s">
        <v>3112</v>
      </c>
      <c r="AM1266">
        <v>6</v>
      </c>
      <c r="AN1266" t="s">
        <v>3113</v>
      </c>
      <c r="AO1266" t="s">
        <v>3114</v>
      </c>
      <c r="AP1266">
        <v>0</v>
      </c>
      <c r="AQ1266" s="388">
        <v>44468</v>
      </c>
      <c r="AS1266" t="s">
        <v>3186</v>
      </c>
      <c r="AT1266" s="388">
        <v>44469</v>
      </c>
      <c r="AU1266" t="s">
        <v>1756</v>
      </c>
      <c r="AV1266" t="s">
        <v>1756</v>
      </c>
      <c r="AZ1266" t="s">
        <v>1756</v>
      </c>
      <c r="BA1266" t="s">
        <v>1767</v>
      </c>
      <c r="BB1266" t="s">
        <v>4048</v>
      </c>
      <c r="BC1266" t="s">
        <v>4049</v>
      </c>
      <c r="BD1266" t="s">
        <v>826</v>
      </c>
      <c r="BE1266" t="s">
        <v>1756</v>
      </c>
      <c r="BF1266" t="s">
        <v>826</v>
      </c>
    </row>
    <row r="1267" spans="1:58">
      <c r="A1267" t="s">
        <v>829</v>
      </c>
      <c r="B1267">
        <v>6</v>
      </c>
      <c r="C1267">
        <v>0</v>
      </c>
      <c r="D1267">
        <v>9977</v>
      </c>
      <c r="E1267" t="s">
        <v>4039</v>
      </c>
      <c r="F1267">
        <v>53510602</v>
      </c>
      <c r="G1267" t="s">
        <v>2041</v>
      </c>
      <c r="H1267">
        <v>0</v>
      </c>
      <c r="I1267" t="s">
        <v>2083</v>
      </c>
      <c r="J1267">
        <v>12.21</v>
      </c>
      <c r="K1267">
        <v>11</v>
      </c>
      <c r="L1267" t="s">
        <v>1771</v>
      </c>
      <c r="M1267" t="s">
        <v>2084</v>
      </c>
      <c r="N1267" t="s">
        <v>1757</v>
      </c>
      <c r="O1267" t="s">
        <v>1756</v>
      </c>
      <c r="P1267" t="s">
        <v>1756</v>
      </c>
      <c r="Q1267" s="387">
        <v>134.31</v>
      </c>
      <c r="R1267">
        <v>17.4603</v>
      </c>
      <c r="S1267">
        <v>151.77029999999999</v>
      </c>
      <c r="T1267" s="388">
        <v>44460</v>
      </c>
      <c r="U1267">
        <v>0</v>
      </c>
      <c r="V1267" t="s">
        <v>832</v>
      </c>
      <c r="W1267" s="388">
        <v>44477</v>
      </c>
      <c r="X1267">
        <v>164</v>
      </c>
      <c r="Y1267">
        <v>0</v>
      </c>
      <c r="Z1267">
        <v>0</v>
      </c>
      <c r="AA1267" t="s">
        <v>1758</v>
      </c>
      <c r="AB1267" t="s">
        <v>826</v>
      </c>
      <c r="AD1267" t="s">
        <v>2045</v>
      </c>
      <c r="AE1267" t="s">
        <v>2046</v>
      </c>
      <c r="AI1267" t="s">
        <v>1761</v>
      </c>
      <c r="AL1267" t="s">
        <v>3112</v>
      </c>
      <c r="AM1267">
        <v>6</v>
      </c>
      <c r="AN1267" t="s">
        <v>3113</v>
      </c>
      <c r="AO1267" t="s">
        <v>3114</v>
      </c>
      <c r="AP1267">
        <v>0</v>
      </c>
      <c r="AQ1267" s="388">
        <v>44468</v>
      </c>
      <c r="AS1267" t="s">
        <v>3186</v>
      </c>
      <c r="AT1267" s="388">
        <v>44469</v>
      </c>
      <c r="AU1267" t="s">
        <v>1756</v>
      </c>
      <c r="AV1267" t="s">
        <v>1756</v>
      </c>
      <c r="AZ1267" t="s">
        <v>1756</v>
      </c>
      <c r="BA1267" t="s">
        <v>1767</v>
      </c>
      <c r="BB1267" t="s">
        <v>4050</v>
      </c>
      <c r="BC1267" t="s">
        <v>4051</v>
      </c>
      <c r="BD1267" t="s">
        <v>826</v>
      </c>
      <c r="BE1267" t="s">
        <v>1756</v>
      </c>
      <c r="BF1267" t="s">
        <v>826</v>
      </c>
    </row>
    <row r="1268" spans="1:58">
      <c r="A1268" t="s">
        <v>829</v>
      </c>
      <c r="B1268">
        <v>6</v>
      </c>
      <c r="C1268">
        <v>0</v>
      </c>
      <c r="D1268">
        <v>9977</v>
      </c>
      <c r="E1268" t="s">
        <v>4039</v>
      </c>
      <c r="F1268">
        <v>53510602</v>
      </c>
      <c r="G1268" t="s">
        <v>2041</v>
      </c>
      <c r="H1268">
        <v>0</v>
      </c>
      <c r="I1268" t="s">
        <v>2095</v>
      </c>
      <c r="J1268">
        <v>138.44999999999999</v>
      </c>
      <c r="K1268">
        <v>11</v>
      </c>
      <c r="L1268" t="s">
        <v>2063</v>
      </c>
      <c r="M1268" t="s">
        <v>2096</v>
      </c>
      <c r="N1268" t="s">
        <v>1757</v>
      </c>
      <c r="O1268" t="s">
        <v>1756</v>
      </c>
      <c r="P1268" t="s">
        <v>1756</v>
      </c>
      <c r="Q1268" s="387">
        <v>1522.95</v>
      </c>
      <c r="R1268">
        <v>197.98350000000002</v>
      </c>
      <c r="S1268">
        <v>1720.9334999999999</v>
      </c>
      <c r="T1268" s="388">
        <v>44460</v>
      </c>
      <c r="U1268">
        <v>0</v>
      </c>
      <c r="V1268" t="s">
        <v>832</v>
      </c>
      <c r="W1268" s="388">
        <v>44477</v>
      </c>
      <c r="X1268">
        <v>164</v>
      </c>
      <c r="Y1268">
        <v>0</v>
      </c>
      <c r="Z1268">
        <v>0</v>
      </c>
      <c r="AA1268" t="s">
        <v>1758</v>
      </c>
      <c r="AB1268" t="s">
        <v>826</v>
      </c>
      <c r="AD1268" t="s">
        <v>2045</v>
      </c>
      <c r="AE1268" t="s">
        <v>2046</v>
      </c>
      <c r="AI1268" t="s">
        <v>1761</v>
      </c>
      <c r="AL1268" t="s">
        <v>3112</v>
      </c>
      <c r="AM1268">
        <v>6</v>
      </c>
      <c r="AN1268" t="s">
        <v>3113</v>
      </c>
      <c r="AO1268" t="s">
        <v>3114</v>
      </c>
      <c r="AP1268">
        <v>0</v>
      </c>
      <c r="AQ1268" s="388">
        <v>44468</v>
      </c>
      <c r="AS1268" t="s">
        <v>3186</v>
      </c>
      <c r="AT1268" s="388">
        <v>44469</v>
      </c>
      <c r="AU1268" t="s">
        <v>1756</v>
      </c>
      <c r="AV1268" t="s">
        <v>1756</v>
      </c>
      <c r="AZ1268" t="s">
        <v>1756</v>
      </c>
      <c r="BA1268" t="s">
        <v>1767</v>
      </c>
      <c r="BB1268" t="s">
        <v>4052</v>
      </c>
      <c r="BC1268" t="s">
        <v>4053</v>
      </c>
      <c r="BD1268" t="s">
        <v>826</v>
      </c>
      <c r="BE1268" t="s">
        <v>1756</v>
      </c>
      <c r="BF1268" t="s">
        <v>826</v>
      </c>
    </row>
    <row r="1269" spans="1:58">
      <c r="A1269" t="s">
        <v>829</v>
      </c>
      <c r="B1269">
        <v>6</v>
      </c>
      <c r="C1269">
        <v>0</v>
      </c>
      <c r="D1269">
        <v>9977</v>
      </c>
      <c r="E1269" t="s">
        <v>4039</v>
      </c>
      <c r="F1269">
        <v>53510602</v>
      </c>
      <c r="G1269" t="s">
        <v>2041</v>
      </c>
      <c r="H1269">
        <v>0</v>
      </c>
      <c r="I1269" t="s">
        <v>2095</v>
      </c>
      <c r="J1269">
        <v>138.44999999999999</v>
      </c>
      <c r="K1269">
        <v>10.5</v>
      </c>
      <c r="L1269" t="s">
        <v>2063</v>
      </c>
      <c r="M1269" t="s">
        <v>2096</v>
      </c>
      <c r="N1269" t="s">
        <v>1757</v>
      </c>
      <c r="O1269" t="s">
        <v>1756</v>
      </c>
      <c r="P1269" t="s">
        <v>1756</v>
      </c>
      <c r="Q1269" s="387">
        <v>1453.7249999999999</v>
      </c>
      <c r="R1269">
        <v>188.98425</v>
      </c>
      <c r="S1269">
        <v>1642.7092499999997</v>
      </c>
      <c r="T1269" s="388">
        <v>44460</v>
      </c>
      <c r="U1269">
        <v>0</v>
      </c>
      <c r="V1269" t="s">
        <v>832</v>
      </c>
      <c r="W1269" s="388">
        <v>44477</v>
      </c>
      <c r="X1269">
        <v>164</v>
      </c>
      <c r="Y1269">
        <v>0</v>
      </c>
      <c r="Z1269">
        <v>0</v>
      </c>
      <c r="AA1269" t="s">
        <v>1758</v>
      </c>
      <c r="AB1269" t="s">
        <v>826</v>
      </c>
      <c r="AD1269" t="s">
        <v>2045</v>
      </c>
      <c r="AE1269" t="s">
        <v>2046</v>
      </c>
      <c r="AI1269" t="s">
        <v>1761</v>
      </c>
      <c r="AL1269" t="s">
        <v>3112</v>
      </c>
      <c r="AM1269">
        <v>6</v>
      </c>
      <c r="AN1269" t="s">
        <v>3113</v>
      </c>
      <c r="AO1269" t="s">
        <v>3114</v>
      </c>
      <c r="AP1269">
        <v>0</v>
      </c>
      <c r="AQ1269" s="388">
        <v>44468</v>
      </c>
      <c r="AS1269" t="s">
        <v>3186</v>
      </c>
      <c r="AT1269" s="388">
        <v>44469</v>
      </c>
      <c r="AU1269" t="s">
        <v>1756</v>
      </c>
      <c r="AV1269" t="s">
        <v>1756</v>
      </c>
      <c r="AZ1269" t="s">
        <v>1756</v>
      </c>
      <c r="BA1269" t="s">
        <v>1767</v>
      </c>
      <c r="BB1269" t="s">
        <v>4054</v>
      </c>
      <c r="BC1269" t="s">
        <v>4055</v>
      </c>
      <c r="BD1269" t="s">
        <v>826</v>
      </c>
      <c r="BE1269" t="s">
        <v>1756</v>
      </c>
      <c r="BF1269" t="s">
        <v>826</v>
      </c>
    </row>
    <row r="1270" spans="1:58">
      <c r="A1270" t="s">
        <v>829</v>
      </c>
      <c r="B1270">
        <v>6</v>
      </c>
      <c r="C1270">
        <v>0</v>
      </c>
      <c r="D1270">
        <v>9977</v>
      </c>
      <c r="E1270" t="s">
        <v>4039</v>
      </c>
      <c r="F1270">
        <v>53510602</v>
      </c>
      <c r="G1270" t="s">
        <v>2041</v>
      </c>
      <c r="H1270">
        <v>0</v>
      </c>
      <c r="I1270" t="s">
        <v>2247</v>
      </c>
      <c r="J1270">
        <v>131.47999999999999</v>
      </c>
      <c r="K1270">
        <v>2</v>
      </c>
      <c r="L1270" t="s">
        <v>2063</v>
      </c>
      <c r="M1270" t="s">
        <v>2248</v>
      </c>
      <c r="N1270" t="s">
        <v>1757</v>
      </c>
      <c r="O1270" t="s">
        <v>1756</v>
      </c>
      <c r="P1270" t="s">
        <v>1756</v>
      </c>
      <c r="Q1270" s="387">
        <v>262.95999999999998</v>
      </c>
      <c r="R1270">
        <v>34.184799999999996</v>
      </c>
      <c r="S1270">
        <v>297.14479999999998</v>
      </c>
      <c r="T1270" s="388">
        <v>44460</v>
      </c>
      <c r="U1270">
        <v>0</v>
      </c>
      <c r="V1270" t="s">
        <v>832</v>
      </c>
      <c r="W1270" s="388">
        <v>44477</v>
      </c>
      <c r="X1270">
        <v>164</v>
      </c>
      <c r="Y1270">
        <v>0</v>
      </c>
      <c r="Z1270">
        <v>0</v>
      </c>
      <c r="AA1270" t="s">
        <v>1758</v>
      </c>
      <c r="AB1270" t="s">
        <v>826</v>
      </c>
      <c r="AD1270" t="s">
        <v>2045</v>
      </c>
      <c r="AE1270" t="s">
        <v>2046</v>
      </c>
      <c r="AI1270" t="s">
        <v>1761</v>
      </c>
      <c r="AL1270" t="s">
        <v>3112</v>
      </c>
      <c r="AM1270">
        <v>6</v>
      </c>
      <c r="AN1270" t="s">
        <v>3113</v>
      </c>
      <c r="AO1270" t="s">
        <v>3114</v>
      </c>
      <c r="AP1270">
        <v>0</v>
      </c>
      <c r="AQ1270" s="388">
        <v>44468</v>
      </c>
      <c r="AS1270" t="s">
        <v>3186</v>
      </c>
      <c r="AT1270" s="388">
        <v>44469</v>
      </c>
      <c r="AU1270" t="s">
        <v>1756</v>
      </c>
      <c r="AV1270" t="s">
        <v>1756</v>
      </c>
      <c r="AZ1270" t="s">
        <v>1756</v>
      </c>
      <c r="BA1270" t="s">
        <v>1767</v>
      </c>
      <c r="BB1270" t="s">
        <v>4056</v>
      </c>
      <c r="BC1270" t="s">
        <v>4057</v>
      </c>
      <c r="BD1270" t="s">
        <v>826</v>
      </c>
      <c r="BE1270" t="s">
        <v>1756</v>
      </c>
      <c r="BF1270" t="s">
        <v>826</v>
      </c>
    </row>
    <row r="1271" spans="1:58">
      <c r="A1271" t="s">
        <v>829</v>
      </c>
      <c r="B1271">
        <v>6</v>
      </c>
      <c r="C1271">
        <v>0</v>
      </c>
      <c r="D1271">
        <v>9939</v>
      </c>
      <c r="E1271" t="s">
        <v>4058</v>
      </c>
      <c r="F1271">
        <v>53510602</v>
      </c>
      <c r="G1271" t="s">
        <v>2041</v>
      </c>
      <c r="H1271">
        <v>0</v>
      </c>
      <c r="I1271" t="s">
        <v>2052</v>
      </c>
      <c r="J1271">
        <v>75</v>
      </c>
      <c r="K1271">
        <v>4</v>
      </c>
      <c r="L1271" t="s">
        <v>1771</v>
      </c>
      <c r="M1271" t="s">
        <v>1756</v>
      </c>
      <c r="N1271" t="s">
        <v>1756</v>
      </c>
      <c r="O1271" t="s">
        <v>2053</v>
      </c>
      <c r="P1271" t="s">
        <v>1757</v>
      </c>
      <c r="Q1271" s="387">
        <v>300</v>
      </c>
      <c r="R1271">
        <v>39</v>
      </c>
      <c r="S1271">
        <v>338.99999999999994</v>
      </c>
      <c r="T1271" s="388">
        <v>44459</v>
      </c>
      <c r="U1271">
        <v>0</v>
      </c>
      <c r="V1271" t="s">
        <v>832</v>
      </c>
      <c r="W1271" s="388">
        <v>44477</v>
      </c>
      <c r="X1271">
        <v>164</v>
      </c>
      <c r="Y1271">
        <v>0</v>
      </c>
      <c r="Z1271">
        <v>0</v>
      </c>
      <c r="AA1271" t="s">
        <v>1758</v>
      </c>
      <c r="AB1271" t="s">
        <v>826</v>
      </c>
      <c r="AD1271" t="s">
        <v>2045</v>
      </c>
      <c r="AE1271" t="s">
        <v>2046</v>
      </c>
      <c r="AI1271" t="s">
        <v>1761</v>
      </c>
      <c r="AL1271" t="s">
        <v>4059</v>
      </c>
      <c r="AM1271">
        <v>6</v>
      </c>
      <c r="AN1271" t="s">
        <v>1833</v>
      </c>
      <c r="AO1271" t="s">
        <v>3026</v>
      </c>
      <c r="AP1271">
        <v>0</v>
      </c>
      <c r="AQ1271" s="388">
        <v>44462</v>
      </c>
      <c r="AS1271" t="s">
        <v>1765</v>
      </c>
      <c r="AT1271" s="388">
        <v>44464</v>
      </c>
      <c r="AU1271" t="s">
        <v>1756</v>
      </c>
      <c r="AV1271" t="s">
        <v>1756</v>
      </c>
      <c r="AW1271" t="s">
        <v>4060</v>
      </c>
      <c r="AZ1271" t="s">
        <v>1766</v>
      </c>
      <c r="BA1271" t="s">
        <v>1767</v>
      </c>
      <c r="BB1271" t="s">
        <v>4061</v>
      </c>
      <c r="BC1271" t="s">
        <v>4062</v>
      </c>
      <c r="BD1271" t="s">
        <v>826</v>
      </c>
      <c r="BE1271" t="s">
        <v>1756</v>
      </c>
      <c r="BF1271" t="s">
        <v>826</v>
      </c>
    </row>
    <row r="1272" spans="1:58">
      <c r="A1272" t="s">
        <v>829</v>
      </c>
      <c r="B1272">
        <v>6</v>
      </c>
      <c r="C1272">
        <v>0</v>
      </c>
      <c r="D1272">
        <v>9939</v>
      </c>
      <c r="E1272" t="s">
        <v>4058</v>
      </c>
      <c r="F1272">
        <v>53510602</v>
      </c>
      <c r="G1272" t="s">
        <v>2041</v>
      </c>
      <c r="H1272">
        <v>0</v>
      </c>
      <c r="I1272" t="s">
        <v>2089</v>
      </c>
      <c r="J1272">
        <v>146.96</v>
      </c>
      <c r="K1272">
        <v>4</v>
      </c>
      <c r="L1272" t="s">
        <v>2063</v>
      </c>
      <c r="M1272" t="s">
        <v>2090</v>
      </c>
      <c r="N1272" t="s">
        <v>1757</v>
      </c>
      <c r="O1272" t="s">
        <v>1756</v>
      </c>
      <c r="P1272" t="s">
        <v>1756</v>
      </c>
      <c r="Q1272" s="387">
        <v>587.84</v>
      </c>
      <c r="R1272">
        <v>76.419200000000004</v>
      </c>
      <c r="S1272">
        <v>664.25919999999996</v>
      </c>
      <c r="T1272" s="388">
        <v>44459</v>
      </c>
      <c r="U1272">
        <v>0</v>
      </c>
      <c r="V1272" t="s">
        <v>832</v>
      </c>
      <c r="W1272" s="388">
        <v>44477</v>
      </c>
      <c r="X1272">
        <v>164</v>
      </c>
      <c r="Y1272">
        <v>0</v>
      </c>
      <c r="Z1272">
        <v>0</v>
      </c>
      <c r="AA1272" t="s">
        <v>1758</v>
      </c>
      <c r="AB1272" t="s">
        <v>826</v>
      </c>
      <c r="AD1272" t="s">
        <v>2045</v>
      </c>
      <c r="AE1272" t="s">
        <v>2046</v>
      </c>
      <c r="AI1272" t="s">
        <v>1761</v>
      </c>
      <c r="AL1272" t="s">
        <v>4059</v>
      </c>
      <c r="AM1272">
        <v>6</v>
      </c>
      <c r="AN1272" t="s">
        <v>1833</v>
      </c>
      <c r="AO1272" t="s">
        <v>3026</v>
      </c>
      <c r="AP1272">
        <v>0</v>
      </c>
      <c r="AQ1272" s="388">
        <v>44462</v>
      </c>
      <c r="AS1272" t="s">
        <v>1765</v>
      </c>
      <c r="AT1272" s="388">
        <v>44464</v>
      </c>
      <c r="AU1272" t="s">
        <v>1756</v>
      </c>
      <c r="AV1272" t="s">
        <v>1756</v>
      </c>
      <c r="AW1272" t="s">
        <v>4060</v>
      </c>
      <c r="AZ1272" t="s">
        <v>1766</v>
      </c>
      <c r="BA1272" t="s">
        <v>1767</v>
      </c>
      <c r="BB1272" t="s">
        <v>4063</v>
      </c>
      <c r="BC1272" t="s">
        <v>4064</v>
      </c>
      <c r="BD1272" t="s">
        <v>826</v>
      </c>
      <c r="BE1272" t="s">
        <v>1756</v>
      </c>
      <c r="BF1272" t="s">
        <v>826</v>
      </c>
    </row>
    <row r="1273" spans="1:58">
      <c r="A1273" t="s">
        <v>829</v>
      </c>
      <c r="B1273">
        <v>6</v>
      </c>
      <c r="C1273">
        <v>0</v>
      </c>
      <c r="D1273">
        <v>9938</v>
      </c>
      <c r="E1273" t="s">
        <v>4065</v>
      </c>
      <c r="F1273">
        <v>53510602</v>
      </c>
      <c r="G1273" t="s">
        <v>2041</v>
      </c>
      <c r="H1273">
        <v>0</v>
      </c>
      <c r="I1273" t="s">
        <v>2052</v>
      </c>
      <c r="J1273">
        <v>75</v>
      </c>
      <c r="K1273">
        <v>44</v>
      </c>
      <c r="L1273" t="s">
        <v>1771</v>
      </c>
      <c r="M1273" t="s">
        <v>1756</v>
      </c>
      <c r="N1273" t="s">
        <v>1756</v>
      </c>
      <c r="O1273" t="s">
        <v>2053</v>
      </c>
      <c r="P1273" t="s">
        <v>1757</v>
      </c>
      <c r="Q1273" s="387">
        <v>3300</v>
      </c>
      <c r="R1273">
        <v>429</v>
      </c>
      <c r="S1273">
        <v>3728.9999999999995</v>
      </c>
      <c r="T1273" s="388">
        <v>44459</v>
      </c>
      <c r="U1273">
        <v>0</v>
      </c>
      <c r="V1273" t="s">
        <v>832</v>
      </c>
      <c r="W1273" s="388">
        <v>44477</v>
      </c>
      <c r="X1273">
        <v>164</v>
      </c>
      <c r="Y1273">
        <v>0</v>
      </c>
      <c r="Z1273">
        <v>0</v>
      </c>
      <c r="AA1273" t="s">
        <v>1758</v>
      </c>
      <c r="AB1273" t="s">
        <v>826</v>
      </c>
      <c r="AD1273" t="s">
        <v>2045</v>
      </c>
      <c r="AE1273" t="s">
        <v>2046</v>
      </c>
      <c r="AI1273" t="s">
        <v>1761</v>
      </c>
      <c r="AL1273" t="s">
        <v>4066</v>
      </c>
      <c r="AM1273">
        <v>6</v>
      </c>
      <c r="AN1273" t="s">
        <v>1833</v>
      </c>
      <c r="AO1273" t="s">
        <v>1834</v>
      </c>
      <c r="AP1273">
        <v>0</v>
      </c>
      <c r="AQ1273" s="388">
        <v>44462</v>
      </c>
      <c r="AS1273" t="s">
        <v>1765</v>
      </c>
      <c r="AT1273" s="388">
        <v>44463</v>
      </c>
      <c r="AU1273" t="s">
        <v>1756</v>
      </c>
      <c r="AV1273" t="s">
        <v>1756</v>
      </c>
      <c r="AZ1273" t="s">
        <v>1766</v>
      </c>
      <c r="BA1273" t="s">
        <v>1767</v>
      </c>
      <c r="BB1273" t="s">
        <v>4067</v>
      </c>
      <c r="BC1273" t="s">
        <v>4068</v>
      </c>
      <c r="BD1273" t="s">
        <v>826</v>
      </c>
      <c r="BE1273" t="s">
        <v>1756</v>
      </c>
      <c r="BF1273" t="s">
        <v>826</v>
      </c>
    </row>
    <row r="1274" spans="1:58">
      <c r="A1274" t="s">
        <v>829</v>
      </c>
      <c r="B1274">
        <v>6</v>
      </c>
      <c r="C1274">
        <v>0</v>
      </c>
      <c r="D1274">
        <v>9938</v>
      </c>
      <c r="E1274" t="s">
        <v>4065</v>
      </c>
      <c r="F1274">
        <v>53510602</v>
      </c>
      <c r="G1274" t="s">
        <v>2041</v>
      </c>
      <c r="H1274">
        <v>0</v>
      </c>
      <c r="I1274" t="s">
        <v>2056</v>
      </c>
      <c r="J1274">
        <v>210</v>
      </c>
      <c r="K1274">
        <v>5</v>
      </c>
      <c r="L1274" t="s">
        <v>1755</v>
      </c>
      <c r="M1274" t="s">
        <v>1756</v>
      </c>
      <c r="N1274" t="s">
        <v>1756</v>
      </c>
      <c r="P1274" t="s">
        <v>1757</v>
      </c>
      <c r="Q1274" s="387">
        <v>1050</v>
      </c>
      <c r="R1274">
        <v>136.5</v>
      </c>
      <c r="S1274">
        <v>1186.5</v>
      </c>
      <c r="T1274" s="388">
        <v>44459</v>
      </c>
      <c r="U1274">
        <v>0</v>
      </c>
      <c r="V1274" t="s">
        <v>832</v>
      </c>
      <c r="W1274" s="388">
        <v>44477</v>
      </c>
      <c r="X1274">
        <v>164</v>
      </c>
      <c r="Y1274">
        <v>0</v>
      </c>
      <c r="Z1274">
        <v>0</v>
      </c>
      <c r="AA1274" t="s">
        <v>1758</v>
      </c>
      <c r="AB1274" t="s">
        <v>826</v>
      </c>
      <c r="AD1274" t="s">
        <v>2045</v>
      </c>
      <c r="AE1274" t="s">
        <v>2046</v>
      </c>
      <c r="AI1274" t="s">
        <v>1761</v>
      </c>
      <c r="AL1274" t="s">
        <v>4066</v>
      </c>
      <c r="AM1274">
        <v>6</v>
      </c>
      <c r="AN1274" t="s">
        <v>1833</v>
      </c>
      <c r="AO1274" t="s">
        <v>1834</v>
      </c>
      <c r="AP1274">
        <v>0</v>
      </c>
      <c r="AQ1274" s="388">
        <v>44462</v>
      </c>
      <c r="AS1274" t="s">
        <v>1765</v>
      </c>
      <c r="AT1274" s="388">
        <v>44463</v>
      </c>
      <c r="AU1274" t="s">
        <v>1756</v>
      </c>
      <c r="AV1274" t="s">
        <v>1756</v>
      </c>
      <c r="AZ1274" t="s">
        <v>1766</v>
      </c>
      <c r="BA1274" t="s">
        <v>1767</v>
      </c>
      <c r="BB1274" t="s">
        <v>4069</v>
      </c>
      <c r="BC1274" t="s">
        <v>4070</v>
      </c>
      <c r="BD1274" t="s">
        <v>826</v>
      </c>
      <c r="BE1274" t="s">
        <v>1756</v>
      </c>
      <c r="BF1274" t="s">
        <v>826</v>
      </c>
    </row>
    <row r="1275" spans="1:58">
      <c r="A1275" t="s">
        <v>829</v>
      </c>
      <c r="B1275">
        <v>6</v>
      </c>
      <c r="C1275">
        <v>0</v>
      </c>
      <c r="D1275">
        <v>9938</v>
      </c>
      <c r="E1275" t="s">
        <v>4065</v>
      </c>
      <c r="F1275">
        <v>53510602</v>
      </c>
      <c r="G1275" t="s">
        <v>2041</v>
      </c>
      <c r="H1275">
        <v>0</v>
      </c>
      <c r="I1275" t="s">
        <v>518</v>
      </c>
      <c r="J1275">
        <v>95</v>
      </c>
      <c r="K1275">
        <v>12</v>
      </c>
      <c r="L1275" t="s">
        <v>1771</v>
      </c>
      <c r="M1275" t="s">
        <v>1756</v>
      </c>
      <c r="N1275" t="s">
        <v>1756</v>
      </c>
      <c r="O1275" t="s">
        <v>2059</v>
      </c>
      <c r="P1275" t="s">
        <v>1757</v>
      </c>
      <c r="Q1275" s="387">
        <v>1140</v>
      </c>
      <c r="R1275">
        <v>148.20000000000002</v>
      </c>
      <c r="S1275">
        <v>1288.1999999999998</v>
      </c>
      <c r="T1275" s="388">
        <v>44459</v>
      </c>
      <c r="U1275">
        <v>0</v>
      </c>
      <c r="V1275" t="s">
        <v>832</v>
      </c>
      <c r="W1275" s="388">
        <v>44477</v>
      </c>
      <c r="X1275">
        <v>164</v>
      </c>
      <c r="Y1275">
        <v>0</v>
      </c>
      <c r="Z1275">
        <v>0</v>
      </c>
      <c r="AA1275" t="s">
        <v>1758</v>
      </c>
      <c r="AB1275" t="s">
        <v>826</v>
      </c>
      <c r="AD1275" t="s">
        <v>2045</v>
      </c>
      <c r="AE1275" t="s">
        <v>2046</v>
      </c>
      <c r="AI1275" t="s">
        <v>1761</v>
      </c>
      <c r="AL1275" t="s">
        <v>4066</v>
      </c>
      <c r="AM1275">
        <v>6</v>
      </c>
      <c r="AN1275" t="s">
        <v>1833</v>
      </c>
      <c r="AO1275" t="s">
        <v>1834</v>
      </c>
      <c r="AP1275">
        <v>0</v>
      </c>
      <c r="AQ1275" s="388">
        <v>44462</v>
      </c>
      <c r="AS1275" t="s">
        <v>1765</v>
      </c>
      <c r="AT1275" s="388">
        <v>44463</v>
      </c>
      <c r="AU1275" t="s">
        <v>1756</v>
      </c>
      <c r="AV1275" t="s">
        <v>1756</v>
      </c>
      <c r="AZ1275" t="s">
        <v>1766</v>
      </c>
      <c r="BA1275" t="s">
        <v>1767</v>
      </c>
      <c r="BB1275" t="s">
        <v>4071</v>
      </c>
      <c r="BC1275" t="s">
        <v>4072</v>
      </c>
      <c r="BD1275" t="s">
        <v>826</v>
      </c>
      <c r="BE1275" t="s">
        <v>1756</v>
      </c>
      <c r="BF1275" t="s">
        <v>826</v>
      </c>
    </row>
    <row r="1276" spans="1:58">
      <c r="A1276" t="s">
        <v>829</v>
      </c>
      <c r="B1276">
        <v>6</v>
      </c>
      <c r="C1276">
        <v>0</v>
      </c>
      <c r="D1276">
        <v>9938</v>
      </c>
      <c r="E1276" t="s">
        <v>4065</v>
      </c>
      <c r="F1276">
        <v>53510602</v>
      </c>
      <c r="G1276" t="s">
        <v>2041</v>
      </c>
      <c r="H1276">
        <v>0</v>
      </c>
      <c r="I1276" t="s">
        <v>2062</v>
      </c>
      <c r="J1276">
        <v>138.05000000000001</v>
      </c>
      <c r="K1276">
        <v>11</v>
      </c>
      <c r="L1276" t="s">
        <v>2063</v>
      </c>
      <c r="M1276" t="s">
        <v>2064</v>
      </c>
      <c r="N1276" t="s">
        <v>1757</v>
      </c>
      <c r="O1276" t="s">
        <v>1756</v>
      </c>
      <c r="P1276" t="s">
        <v>1756</v>
      </c>
      <c r="Q1276" s="387">
        <v>1518.55</v>
      </c>
      <c r="R1276">
        <v>197.41149999999999</v>
      </c>
      <c r="S1276">
        <v>1715.9614999999999</v>
      </c>
      <c r="T1276" s="388">
        <v>44459</v>
      </c>
      <c r="U1276">
        <v>0</v>
      </c>
      <c r="V1276" t="s">
        <v>832</v>
      </c>
      <c r="W1276" s="388">
        <v>44477</v>
      </c>
      <c r="X1276">
        <v>164</v>
      </c>
      <c r="Y1276">
        <v>0</v>
      </c>
      <c r="Z1276">
        <v>0</v>
      </c>
      <c r="AA1276" t="s">
        <v>1758</v>
      </c>
      <c r="AB1276" t="s">
        <v>826</v>
      </c>
      <c r="AD1276" t="s">
        <v>2045</v>
      </c>
      <c r="AE1276" t="s">
        <v>2046</v>
      </c>
      <c r="AI1276" t="s">
        <v>1761</v>
      </c>
      <c r="AL1276" t="s">
        <v>4066</v>
      </c>
      <c r="AM1276">
        <v>6</v>
      </c>
      <c r="AN1276" t="s">
        <v>1833</v>
      </c>
      <c r="AO1276" t="s">
        <v>1834</v>
      </c>
      <c r="AP1276">
        <v>0</v>
      </c>
      <c r="AQ1276" s="388">
        <v>44462</v>
      </c>
      <c r="AS1276" t="s">
        <v>1765</v>
      </c>
      <c r="AT1276" s="388">
        <v>44463</v>
      </c>
      <c r="AU1276" t="s">
        <v>1756</v>
      </c>
      <c r="AV1276" t="s">
        <v>1756</v>
      </c>
      <c r="AZ1276" t="s">
        <v>1766</v>
      </c>
      <c r="BA1276" t="s">
        <v>1767</v>
      </c>
      <c r="BB1276" t="s">
        <v>4073</v>
      </c>
      <c r="BC1276" t="s">
        <v>4074</v>
      </c>
      <c r="BD1276" t="s">
        <v>826</v>
      </c>
      <c r="BE1276" t="s">
        <v>1756</v>
      </c>
      <c r="BF1276" t="s">
        <v>826</v>
      </c>
    </row>
    <row r="1277" spans="1:58">
      <c r="A1277" t="s">
        <v>829</v>
      </c>
      <c r="B1277">
        <v>6</v>
      </c>
      <c r="C1277">
        <v>0</v>
      </c>
      <c r="D1277">
        <v>9938</v>
      </c>
      <c r="E1277" t="s">
        <v>4065</v>
      </c>
      <c r="F1277">
        <v>53510602</v>
      </c>
      <c r="G1277" t="s">
        <v>2041</v>
      </c>
      <c r="H1277">
        <v>0</v>
      </c>
      <c r="I1277" t="s">
        <v>2073</v>
      </c>
      <c r="J1277">
        <v>243.75</v>
      </c>
      <c r="K1277">
        <v>2</v>
      </c>
      <c r="L1277" t="s">
        <v>1755</v>
      </c>
      <c r="M1277" t="s">
        <v>2074</v>
      </c>
      <c r="N1277" t="s">
        <v>1757</v>
      </c>
      <c r="O1277" t="s">
        <v>1756</v>
      </c>
      <c r="P1277" t="s">
        <v>1756</v>
      </c>
      <c r="Q1277" s="387">
        <v>487.5</v>
      </c>
      <c r="R1277">
        <v>63.375</v>
      </c>
      <c r="S1277">
        <v>550.875</v>
      </c>
      <c r="T1277" s="388">
        <v>44459</v>
      </c>
      <c r="U1277">
        <v>0</v>
      </c>
      <c r="V1277" t="s">
        <v>832</v>
      </c>
      <c r="W1277" s="388">
        <v>44477</v>
      </c>
      <c r="X1277">
        <v>164</v>
      </c>
      <c r="Y1277">
        <v>0</v>
      </c>
      <c r="Z1277">
        <v>0</v>
      </c>
      <c r="AA1277" t="s">
        <v>1758</v>
      </c>
      <c r="AB1277" t="s">
        <v>826</v>
      </c>
      <c r="AD1277" t="s">
        <v>2045</v>
      </c>
      <c r="AE1277" t="s">
        <v>2046</v>
      </c>
      <c r="AI1277" t="s">
        <v>1761</v>
      </c>
      <c r="AL1277" t="s">
        <v>4066</v>
      </c>
      <c r="AM1277">
        <v>6</v>
      </c>
      <c r="AN1277" t="s">
        <v>1833</v>
      </c>
      <c r="AO1277" t="s">
        <v>1834</v>
      </c>
      <c r="AP1277">
        <v>0</v>
      </c>
      <c r="AQ1277" s="388">
        <v>44462</v>
      </c>
      <c r="AS1277" t="s">
        <v>1765</v>
      </c>
      <c r="AT1277" s="388">
        <v>44463</v>
      </c>
      <c r="AU1277" t="s">
        <v>1756</v>
      </c>
      <c r="AV1277" t="s">
        <v>1756</v>
      </c>
      <c r="AZ1277" t="s">
        <v>1766</v>
      </c>
      <c r="BA1277" t="s">
        <v>1767</v>
      </c>
      <c r="BB1277" t="s">
        <v>4075</v>
      </c>
      <c r="BC1277" t="s">
        <v>4076</v>
      </c>
      <c r="BD1277" t="s">
        <v>826</v>
      </c>
      <c r="BE1277" t="s">
        <v>1756</v>
      </c>
      <c r="BF1277" t="s">
        <v>826</v>
      </c>
    </row>
    <row r="1278" spans="1:58">
      <c r="A1278" t="s">
        <v>829</v>
      </c>
      <c r="B1278">
        <v>6</v>
      </c>
      <c r="C1278">
        <v>0</v>
      </c>
      <c r="D1278">
        <v>9938</v>
      </c>
      <c r="E1278" t="s">
        <v>4065</v>
      </c>
      <c r="F1278">
        <v>53510602</v>
      </c>
      <c r="G1278" t="s">
        <v>2041</v>
      </c>
      <c r="H1278">
        <v>0</v>
      </c>
      <c r="I1278" t="s">
        <v>2079</v>
      </c>
      <c r="J1278">
        <v>63.38</v>
      </c>
      <c r="K1278">
        <v>11</v>
      </c>
      <c r="L1278" t="s">
        <v>1771</v>
      </c>
      <c r="M1278" t="s">
        <v>2080</v>
      </c>
      <c r="N1278" t="s">
        <v>1757</v>
      </c>
      <c r="O1278" t="s">
        <v>1756</v>
      </c>
      <c r="P1278" t="s">
        <v>1756</v>
      </c>
      <c r="Q1278" s="387">
        <v>697.18</v>
      </c>
      <c r="R1278">
        <v>90.633399999999995</v>
      </c>
      <c r="S1278">
        <v>787.81339999999989</v>
      </c>
      <c r="T1278" s="388">
        <v>44459</v>
      </c>
      <c r="U1278">
        <v>0</v>
      </c>
      <c r="V1278" t="s">
        <v>832</v>
      </c>
      <c r="W1278" s="388">
        <v>44477</v>
      </c>
      <c r="X1278">
        <v>164</v>
      </c>
      <c r="Y1278">
        <v>0</v>
      </c>
      <c r="Z1278">
        <v>0</v>
      </c>
      <c r="AA1278" t="s">
        <v>1758</v>
      </c>
      <c r="AB1278" t="s">
        <v>826</v>
      </c>
      <c r="AD1278" t="s">
        <v>2045</v>
      </c>
      <c r="AE1278" t="s">
        <v>2046</v>
      </c>
      <c r="AI1278" t="s">
        <v>1761</v>
      </c>
      <c r="AL1278" t="s">
        <v>4066</v>
      </c>
      <c r="AM1278">
        <v>6</v>
      </c>
      <c r="AN1278" t="s">
        <v>1833</v>
      </c>
      <c r="AO1278" t="s">
        <v>1834</v>
      </c>
      <c r="AP1278">
        <v>0</v>
      </c>
      <c r="AQ1278" s="388">
        <v>44462</v>
      </c>
      <c r="AS1278" t="s">
        <v>1765</v>
      </c>
      <c r="AT1278" s="388">
        <v>44463</v>
      </c>
      <c r="AU1278" t="s">
        <v>1756</v>
      </c>
      <c r="AV1278" t="s">
        <v>1756</v>
      </c>
      <c r="AZ1278" t="s">
        <v>1766</v>
      </c>
      <c r="BA1278" t="s">
        <v>1767</v>
      </c>
      <c r="BB1278" t="s">
        <v>4077</v>
      </c>
      <c r="BC1278" t="s">
        <v>4078</v>
      </c>
      <c r="BD1278" t="s">
        <v>826</v>
      </c>
      <c r="BE1278" t="s">
        <v>1756</v>
      </c>
      <c r="BF1278" t="s">
        <v>826</v>
      </c>
    </row>
    <row r="1279" spans="1:58">
      <c r="A1279" t="s">
        <v>829</v>
      </c>
      <c r="B1279">
        <v>6</v>
      </c>
      <c r="C1279">
        <v>0</v>
      </c>
      <c r="D1279">
        <v>9938</v>
      </c>
      <c r="E1279" t="s">
        <v>4065</v>
      </c>
      <c r="F1279">
        <v>53510602</v>
      </c>
      <c r="G1279" t="s">
        <v>2041</v>
      </c>
      <c r="H1279">
        <v>0</v>
      </c>
      <c r="I1279" t="s">
        <v>2089</v>
      </c>
      <c r="J1279">
        <v>146.96</v>
      </c>
      <c r="K1279">
        <v>11</v>
      </c>
      <c r="L1279" t="s">
        <v>2063</v>
      </c>
      <c r="M1279" t="s">
        <v>2090</v>
      </c>
      <c r="N1279" t="s">
        <v>1757</v>
      </c>
      <c r="O1279" t="s">
        <v>1756</v>
      </c>
      <c r="P1279" t="s">
        <v>1756</v>
      </c>
      <c r="Q1279" s="387">
        <v>1616.56</v>
      </c>
      <c r="R1279">
        <v>210.15280000000001</v>
      </c>
      <c r="S1279">
        <v>1826.7127999999998</v>
      </c>
      <c r="T1279" s="388">
        <v>44459</v>
      </c>
      <c r="U1279">
        <v>0</v>
      </c>
      <c r="V1279" t="s">
        <v>832</v>
      </c>
      <c r="W1279" s="388">
        <v>44477</v>
      </c>
      <c r="X1279">
        <v>164</v>
      </c>
      <c r="Y1279">
        <v>0</v>
      </c>
      <c r="Z1279">
        <v>0</v>
      </c>
      <c r="AA1279" t="s">
        <v>1758</v>
      </c>
      <c r="AB1279" t="s">
        <v>826</v>
      </c>
      <c r="AD1279" t="s">
        <v>2045</v>
      </c>
      <c r="AE1279" t="s">
        <v>2046</v>
      </c>
      <c r="AI1279" t="s">
        <v>1761</v>
      </c>
      <c r="AL1279" t="s">
        <v>4066</v>
      </c>
      <c r="AM1279">
        <v>6</v>
      </c>
      <c r="AN1279" t="s">
        <v>1833</v>
      </c>
      <c r="AO1279" t="s">
        <v>1834</v>
      </c>
      <c r="AP1279">
        <v>0</v>
      </c>
      <c r="AQ1279" s="388">
        <v>44462</v>
      </c>
      <c r="AS1279" t="s">
        <v>1765</v>
      </c>
      <c r="AT1279" s="388">
        <v>44463</v>
      </c>
      <c r="AU1279" t="s">
        <v>1756</v>
      </c>
      <c r="AV1279" t="s">
        <v>1756</v>
      </c>
      <c r="AZ1279" t="s">
        <v>1766</v>
      </c>
      <c r="BA1279" t="s">
        <v>1767</v>
      </c>
      <c r="BB1279" t="s">
        <v>4079</v>
      </c>
      <c r="BC1279" t="s">
        <v>4080</v>
      </c>
      <c r="BD1279" t="s">
        <v>826</v>
      </c>
      <c r="BE1279" t="s">
        <v>1756</v>
      </c>
      <c r="BF1279" t="s">
        <v>826</v>
      </c>
    </row>
    <row r="1280" spans="1:58">
      <c r="A1280" t="s">
        <v>829</v>
      </c>
      <c r="B1280">
        <v>6</v>
      </c>
      <c r="C1280">
        <v>0</v>
      </c>
      <c r="D1280">
        <v>9938</v>
      </c>
      <c r="E1280" t="s">
        <v>4065</v>
      </c>
      <c r="F1280">
        <v>53510602</v>
      </c>
      <c r="G1280" t="s">
        <v>2041</v>
      </c>
      <c r="H1280">
        <v>0</v>
      </c>
      <c r="I1280" t="s">
        <v>2089</v>
      </c>
      <c r="J1280">
        <v>146.96</v>
      </c>
      <c r="K1280">
        <v>7</v>
      </c>
      <c r="L1280" t="s">
        <v>2063</v>
      </c>
      <c r="M1280" t="s">
        <v>2090</v>
      </c>
      <c r="N1280" t="s">
        <v>1757</v>
      </c>
      <c r="O1280" t="s">
        <v>1756</v>
      </c>
      <c r="P1280" t="s">
        <v>1756</v>
      </c>
      <c r="Q1280" s="387">
        <v>1028.72</v>
      </c>
      <c r="R1280">
        <v>133.7336</v>
      </c>
      <c r="S1280">
        <v>1162.4535999999998</v>
      </c>
      <c r="T1280" s="388">
        <v>44459</v>
      </c>
      <c r="U1280">
        <v>0</v>
      </c>
      <c r="V1280" t="s">
        <v>832</v>
      </c>
      <c r="W1280" s="388">
        <v>44477</v>
      </c>
      <c r="X1280">
        <v>164</v>
      </c>
      <c r="Y1280">
        <v>0</v>
      </c>
      <c r="Z1280">
        <v>0</v>
      </c>
      <c r="AA1280" t="s">
        <v>1758</v>
      </c>
      <c r="AB1280" t="s">
        <v>826</v>
      </c>
      <c r="AD1280" t="s">
        <v>2045</v>
      </c>
      <c r="AE1280" t="s">
        <v>2046</v>
      </c>
      <c r="AI1280" t="s">
        <v>1761</v>
      </c>
      <c r="AL1280" t="s">
        <v>4066</v>
      </c>
      <c r="AM1280">
        <v>6</v>
      </c>
      <c r="AN1280" t="s">
        <v>1833</v>
      </c>
      <c r="AO1280" t="s">
        <v>1834</v>
      </c>
      <c r="AP1280">
        <v>0</v>
      </c>
      <c r="AQ1280" s="388">
        <v>44462</v>
      </c>
      <c r="AS1280" t="s">
        <v>1765</v>
      </c>
      <c r="AT1280" s="388">
        <v>44463</v>
      </c>
      <c r="AU1280" t="s">
        <v>1756</v>
      </c>
      <c r="AV1280" t="s">
        <v>1756</v>
      </c>
      <c r="AZ1280" t="s">
        <v>1766</v>
      </c>
      <c r="BA1280" t="s">
        <v>1767</v>
      </c>
      <c r="BB1280" t="s">
        <v>4081</v>
      </c>
      <c r="BC1280" t="s">
        <v>4082</v>
      </c>
      <c r="BD1280" t="s">
        <v>826</v>
      </c>
      <c r="BE1280" t="s">
        <v>1756</v>
      </c>
      <c r="BF1280" t="s">
        <v>826</v>
      </c>
    </row>
    <row r="1281" spans="1:58">
      <c r="A1281" t="s">
        <v>829</v>
      </c>
      <c r="B1281">
        <v>6</v>
      </c>
      <c r="C1281">
        <v>0</v>
      </c>
      <c r="D1281">
        <v>9938</v>
      </c>
      <c r="E1281" t="s">
        <v>4065</v>
      </c>
      <c r="F1281">
        <v>53510602</v>
      </c>
      <c r="G1281" t="s">
        <v>2041</v>
      </c>
      <c r="H1281">
        <v>0</v>
      </c>
      <c r="I1281" t="s">
        <v>2095</v>
      </c>
      <c r="J1281">
        <v>138.44999999999999</v>
      </c>
      <c r="K1281">
        <v>6</v>
      </c>
      <c r="L1281" t="s">
        <v>2063</v>
      </c>
      <c r="M1281" t="s">
        <v>2096</v>
      </c>
      <c r="N1281" t="s">
        <v>1757</v>
      </c>
      <c r="O1281" t="s">
        <v>1756</v>
      </c>
      <c r="P1281" t="s">
        <v>1756</v>
      </c>
      <c r="Q1281" s="387">
        <v>830.7</v>
      </c>
      <c r="R1281">
        <v>107.99100000000001</v>
      </c>
      <c r="S1281">
        <v>938.69099999999992</v>
      </c>
      <c r="T1281" s="388">
        <v>44459</v>
      </c>
      <c r="U1281">
        <v>0</v>
      </c>
      <c r="V1281" t="s">
        <v>832</v>
      </c>
      <c r="W1281" s="388">
        <v>44477</v>
      </c>
      <c r="X1281">
        <v>164</v>
      </c>
      <c r="Y1281">
        <v>0</v>
      </c>
      <c r="Z1281">
        <v>0</v>
      </c>
      <c r="AA1281" t="s">
        <v>1758</v>
      </c>
      <c r="AB1281" t="s">
        <v>826</v>
      </c>
      <c r="AD1281" t="s">
        <v>2045</v>
      </c>
      <c r="AE1281" t="s">
        <v>2046</v>
      </c>
      <c r="AI1281" t="s">
        <v>1761</v>
      </c>
      <c r="AL1281" t="s">
        <v>4066</v>
      </c>
      <c r="AM1281">
        <v>6</v>
      </c>
      <c r="AN1281" t="s">
        <v>1833</v>
      </c>
      <c r="AO1281" t="s">
        <v>1834</v>
      </c>
      <c r="AP1281">
        <v>0</v>
      </c>
      <c r="AQ1281" s="388">
        <v>44462</v>
      </c>
      <c r="AS1281" t="s">
        <v>1765</v>
      </c>
      <c r="AT1281" s="388">
        <v>44463</v>
      </c>
      <c r="AU1281" t="s">
        <v>1756</v>
      </c>
      <c r="AV1281" t="s">
        <v>1756</v>
      </c>
      <c r="AZ1281" t="s">
        <v>1766</v>
      </c>
      <c r="BA1281" t="s">
        <v>1767</v>
      </c>
      <c r="BB1281" t="s">
        <v>4083</v>
      </c>
      <c r="BC1281" t="s">
        <v>4084</v>
      </c>
      <c r="BD1281" t="s">
        <v>826</v>
      </c>
      <c r="BE1281" t="s">
        <v>1756</v>
      </c>
      <c r="BF1281" t="s">
        <v>826</v>
      </c>
    </row>
    <row r="1282" spans="1:58">
      <c r="A1282" t="s">
        <v>829</v>
      </c>
      <c r="B1282">
        <v>6</v>
      </c>
      <c r="C1282">
        <v>0</v>
      </c>
      <c r="D1282">
        <v>9938</v>
      </c>
      <c r="E1282" t="s">
        <v>4065</v>
      </c>
      <c r="F1282">
        <v>53510602</v>
      </c>
      <c r="G1282" t="s">
        <v>2041</v>
      </c>
      <c r="H1282">
        <v>0</v>
      </c>
      <c r="I1282" t="s">
        <v>2247</v>
      </c>
      <c r="J1282">
        <v>131.47999999999999</v>
      </c>
      <c r="K1282">
        <v>4</v>
      </c>
      <c r="L1282" t="s">
        <v>2063</v>
      </c>
      <c r="M1282" t="s">
        <v>2248</v>
      </c>
      <c r="N1282" t="s">
        <v>1757</v>
      </c>
      <c r="O1282" t="s">
        <v>1756</v>
      </c>
      <c r="P1282" t="s">
        <v>1756</v>
      </c>
      <c r="Q1282" s="387">
        <v>525.91999999999996</v>
      </c>
      <c r="R1282">
        <v>68.369599999999991</v>
      </c>
      <c r="S1282">
        <v>594.28959999999995</v>
      </c>
      <c r="T1282" s="388">
        <v>44459</v>
      </c>
      <c r="U1282">
        <v>0</v>
      </c>
      <c r="V1282" t="s">
        <v>832</v>
      </c>
      <c r="W1282" s="388">
        <v>44477</v>
      </c>
      <c r="X1282">
        <v>164</v>
      </c>
      <c r="Y1282">
        <v>0</v>
      </c>
      <c r="Z1282">
        <v>0</v>
      </c>
      <c r="AA1282" t="s">
        <v>1758</v>
      </c>
      <c r="AB1282" t="s">
        <v>826</v>
      </c>
      <c r="AD1282" t="s">
        <v>2045</v>
      </c>
      <c r="AE1282" t="s">
        <v>2046</v>
      </c>
      <c r="AI1282" t="s">
        <v>1761</v>
      </c>
      <c r="AL1282" t="s">
        <v>4066</v>
      </c>
      <c r="AM1282">
        <v>6</v>
      </c>
      <c r="AN1282" t="s">
        <v>1833</v>
      </c>
      <c r="AO1282" t="s">
        <v>1834</v>
      </c>
      <c r="AP1282">
        <v>0</v>
      </c>
      <c r="AQ1282" s="388">
        <v>44462</v>
      </c>
      <c r="AS1282" t="s">
        <v>1765</v>
      </c>
      <c r="AT1282" s="388">
        <v>44463</v>
      </c>
      <c r="AU1282" t="s">
        <v>1756</v>
      </c>
      <c r="AV1282" t="s">
        <v>1756</v>
      </c>
      <c r="AZ1282" t="s">
        <v>1766</v>
      </c>
      <c r="BA1282" t="s">
        <v>1767</v>
      </c>
      <c r="BB1282" t="s">
        <v>4085</v>
      </c>
      <c r="BC1282" t="s">
        <v>4086</v>
      </c>
      <c r="BD1282" t="s">
        <v>826</v>
      </c>
      <c r="BE1282" t="s">
        <v>1756</v>
      </c>
      <c r="BF1282" t="s">
        <v>826</v>
      </c>
    </row>
    <row r="1283" spans="1:58">
      <c r="A1283" t="s">
        <v>829</v>
      </c>
      <c r="B1283">
        <v>6</v>
      </c>
      <c r="C1283">
        <v>0</v>
      </c>
      <c r="D1283">
        <v>9937</v>
      </c>
      <c r="E1283" t="s">
        <v>4087</v>
      </c>
      <c r="F1283">
        <v>53510602</v>
      </c>
      <c r="G1283" t="s">
        <v>2041</v>
      </c>
      <c r="H1283">
        <v>0</v>
      </c>
      <c r="I1283" t="s">
        <v>2052</v>
      </c>
      <c r="J1283">
        <v>75</v>
      </c>
      <c r="K1283">
        <v>36</v>
      </c>
      <c r="L1283" t="s">
        <v>1771</v>
      </c>
      <c r="M1283" t="s">
        <v>1756</v>
      </c>
      <c r="N1283" t="s">
        <v>1756</v>
      </c>
      <c r="O1283" t="s">
        <v>2053</v>
      </c>
      <c r="P1283" t="s">
        <v>1757</v>
      </c>
      <c r="Q1283" s="387">
        <v>2700</v>
      </c>
      <c r="R1283">
        <v>351</v>
      </c>
      <c r="S1283">
        <v>3050.9999999999995</v>
      </c>
      <c r="T1283" s="388">
        <v>44459</v>
      </c>
      <c r="U1283">
        <v>0</v>
      </c>
      <c r="V1283" t="s">
        <v>832</v>
      </c>
      <c r="W1283" s="388">
        <v>44477</v>
      </c>
      <c r="X1283">
        <v>164</v>
      </c>
      <c r="Y1283">
        <v>0</v>
      </c>
      <c r="Z1283">
        <v>0</v>
      </c>
      <c r="AA1283" t="s">
        <v>1758</v>
      </c>
      <c r="AB1283" t="s">
        <v>826</v>
      </c>
      <c r="AD1283" t="s">
        <v>2045</v>
      </c>
      <c r="AE1283" t="s">
        <v>2046</v>
      </c>
      <c r="AI1283" t="s">
        <v>1761</v>
      </c>
      <c r="AL1283" t="s">
        <v>2833</v>
      </c>
      <c r="AM1283">
        <v>6</v>
      </c>
      <c r="AN1283" t="s">
        <v>2834</v>
      </c>
      <c r="AO1283" t="s">
        <v>3114</v>
      </c>
      <c r="AP1283">
        <v>0</v>
      </c>
      <c r="AQ1283" s="388">
        <v>44462</v>
      </c>
      <c r="AS1283" t="s">
        <v>1765</v>
      </c>
      <c r="AT1283" s="388">
        <v>44463</v>
      </c>
      <c r="AU1283" t="s">
        <v>1756</v>
      </c>
      <c r="AV1283" t="s">
        <v>1756</v>
      </c>
      <c r="AZ1283" t="s">
        <v>1766</v>
      </c>
      <c r="BA1283" t="s">
        <v>1767</v>
      </c>
      <c r="BB1283" t="s">
        <v>4088</v>
      </c>
      <c r="BC1283" t="s">
        <v>4089</v>
      </c>
      <c r="BD1283" t="s">
        <v>826</v>
      </c>
      <c r="BE1283" t="s">
        <v>1756</v>
      </c>
      <c r="BF1283" t="s">
        <v>826</v>
      </c>
    </row>
    <row r="1284" spans="1:58">
      <c r="A1284" t="s">
        <v>829</v>
      </c>
      <c r="B1284">
        <v>6</v>
      </c>
      <c r="C1284">
        <v>0</v>
      </c>
      <c r="D1284">
        <v>9937</v>
      </c>
      <c r="E1284" t="s">
        <v>4087</v>
      </c>
      <c r="F1284">
        <v>53510602</v>
      </c>
      <c r="G1284" t="s">
        <v>2041</v>
      </c>
      <c r="H1284">
        <v>0</v>
      </c>
      <c r="I1284" t="s">
        <v>2056</v>
      </c>
      <c r="J1284">
        <v>210</v>
      </c>
      <c r="K1284">
        <v>3</v>
      </c>
      <c r="L1284" t="s">
        <v>1755</v>
      </c>
      <c r="M1284" t="s">
        <v>1756</v>
      </c>
      <c r="N1284" t="s">
        <v>1756</v>
      </c>
      <c r="P1284" t="s">
        <v>1757</v>
      </c>
      <c r="Q1284" s="387">
        <v>630</v>
      </c>
      <c r="R1284">
        <v>81.900000000000006</v>
      </c>
      <c r="S1284">
        <v>711.9</v>
      </c>
      <c r="T1284" s="388">
        <v>44459</v>
      </c>
      <c r="U1284">
        <v>0</v>
      </c>
      <c r="V1284" t="s">
        <v>832</v>
      </c>
      <c r="W1284" s="388">
        <v>44477</v>
      </c>
      <c r="X1284">
        <v>164</v>
      </c>
      <c r="Y1284">
        <v>0</v>
      </c>
      <c r="Z1284">
        <v>0</v>
      </c>
      <c r="AA1284" t="s">
        <v>1758</v>
      </c>
      <c r="AB1284" t="s">
        <v>826</v>
      </c>
      <c r="AD1284" t="s">
        <v>2045</v>
      </c>
      <c r="AE1284" t="s">
        <v>2046</v>
      </c>
      <c r="AI1284" t="s">
        <v>1761</v>
      </c>
      <c r="AL1284" t="s">
        <v>2833</v>
      </c>
      <c r="AM1284">
        <v>6</v>
      </c>
      <c r="AN1284" t="s">
        <v>2834</v>
      </c>
      <c r="AO1284" t="s">
        <v>3114</v>
      </c>
      <c r="AP1284">
        <v>0</v>
      </c>
      <c r="AQ1284" s="388">
        <v>44462</v>
      </c>
      <c r="AS1284" t="s">
        <v>1765</v>
      </c>
      <c r="AT1284" s="388">
        <v>44463</v>
      </c>
      <c r="AU1284" t="s">
        <v>1756</v>
      </c>
      <c r="AV1284" t="s">
        <v>1756</v>
      </c>
      <c r="AZ1284" t="s">
        <v>1766</v>
      </c>
      <c r="BA1284" t="s">
        <v>1767</v>
      </c>
      <c r="BB1284" t="s">
        <v>4090</v>
      </c>
      <c r="BC1284" t="s">
        <v>4091</v>
      </c>
      <c r="BD1284" t="s">
        <v>826</v>
      </c>
      <c r="BE1284" t="s">
        <v>1756</v>
      </c>
      <c r="BF1284" t="s">
        <v>826</v>
      </c>
    </row>
    <row r="1285" spans="1:58">
      <c r="A1285" t="s">
        <v>829</v>
      </c>
      <c r="B1285">
        <v>6</v>
      </c>
      <c r="C1285">
        <v>0</v>
      </c>
      <c r="D1285">
        <v>9937</v>
      </c>
      <c r="E1285" t="s">
        <v>4087</v>
      </c>
      <c r="F1285">
        <v>53510602</v>
      </c>
      <c r="G1285" t="s">
        <v>2041</v>
      </c>
      <c r="H1285">
        <v>0</v>
      </c>
      <c r="I1285" t="s">
        <v>2062</v>
      </c>
      <c r="J1285">
        <v>138.05000000000001</v>
      </c>
      <c r="K1285">
        <v>11</v>
      </c>
      <c r="L1285" t="s">
        <v>2063</v>
      </c>
      <c r="M1285" t="s">
        <v>2064</v>
      </c>
      <c r="N1285" t="s">
        <v>1757</v>
      </c>
      <c r="O1285" t="s">
        <v>1756</v>
      </c>
      <c r="P1285" t="s">
        <v>1756</v>
      </c>
      <c r="Q1285" s="387">
        <v>1518.55</v>
      </c>
      <c r="R1285">
        <v>197.41149999999999</v>
      </c>
      <c r="S1285">
        <v>1715.9614999999999</v>
      </c>
      <c r="T1285" s="388">
        <v>44459</v>
      </c>
      <c r="U1285">
        <v>0</v>
      </c>
      <c r="V1285" t="s">
        <v>832</v>
      </c>
      <c r="W1285" s="388">
        <v>44477</v>
      </c>
      <c r="X1285">
        <v>164</v>
      </c>
      <c r="Y1285">
        <v>0</v>
      </c>
      <c r="Z1285">
        <v>0</v>
      </c>
      <c r="AA1285" t="s">
        <v>1758</v>
      </c>
      <c r="AB1285" t="s">
        <v>826</v>
      </c>
      <c r="AD1285" t="s">
        <v>2045</v>
      </c>
      <c r="AE1285" t="s">
        <v>2046</v>
      </c>
      <c r="AI1285" t="s">
        <v>1761</v>
      </c>
      <c r="AL1285" t="s">
        <v>2833</v>
      </c>
      <c r="AM1285">
        <v>6</v>
      </c>
      <c r="AN1285" t="s">
        <v>2834</v>
      </c>
      <c r="AO1285" t="s">
        <v>3114</v>
      </c>
      <c r="AP1285">
        <v>0</v>
      </c>
      <c r="AQ1285" s="388">
        <v>44462</v>
      </c>
      <c r="AS1285" t="s">
        <v>1765</v>
      </c>
      <c r="AT1285" s="388">
        <v>44463</v>
      </c>
      <c r="AU1285" t="s">
        <v>1756</v>
      </c>
      <c r="AV1285" t="s">
        <v>1756</v>
      </c>
      <c r="AZ1285" t="s">
        <v>1766</v>
      </c>
      <c r="BA1285" t="s">
        <v>1767</v>
      </c>
      <c r="BB1285" t="s">
        <v>4092</v>
      </c>
      <c r="BC1285" t="s">
        <v>4093</v>
      </c>
      <c r="BD1285" t="s">
        <v>826</v>
      </c>
      <c r="BE1285" t="s">
        <v>1756</v>
      </c>
      <c r="BF1285" t="s">
        <v>826</v>
      </c>
    </row>
    <row r="1286" spans="1:58">
      <c r="A1286" t="s">
        <v>829</v>
      </c>
      <c r="B1286">
        <v>6</v>
      </c>
      <c r="C1286">
        <v>0</v>
      </c>
      <c r="D1286">
        <v>9937</v>
      </c>
      <c r="E1286" t="s">
        <v>4087</v>
      </c>
      <c r="F1286">
        <v>53510602</v>
      </c>
      <c r="G1286" t="s">
        <v>2041</v>
      </c>
      <c r="H1286">
        <v>0</v>
      </c>
      <c r="I1286" t="s">
        <v>2073</v>
      </c>
      <c r="J1286">
        <v>243.75</v>
      </c>
      <c r="K1286">
        <v>2</v>
      </c>
      <c r="L1286" t="s">
        <v>1755</v>
      </c>
      <c r="M1286" t="s">
        <v>2074</v>
      </c>
      <c r="N1286" t="s">
        <v>1757</v>
      </c>
      <c r="O1286" t="s">
        <v>1756</v>
      </c>
      <c r="P1286" t="s">
        <v>1756</v>
      </c>
      <c r="Q1286" s="387">
        <v>487.5</v>
      </c>
      <c r="R1286">
        <v>63.375</v>
      </c>
      <c r="S1286">
        <v>550.875</v>
      </c>
      <c r="T1286" s="388">
        <v>44459</v>
      </c>
      <c r="U1286">
        <v>0</v>
      </c>
      <c r="V1286" t="s">
        <v>832</v>
      </c>
      <c r="W1286" s="388">
        <v>44477</v>
      </c>
      <c r="X1286">
        <v>164</v>
      </c>
      <c r="Y1286">
        <v>0</v>
      </c>
      <c r="Z1286">
        <v>0</v>
      </c>
      <c r="AA1286" t="s">
        <v>1758</v>
      </c>
      <c r="AB1286" t="s">
        <v>826</v>
      </c>
      <c r="AD1286" t="s">
        <v>2045</v>
      </c>
      <c r="AE1286" t="s">
        <v>2046</v>
      </c>
      <c r="AI1286" t="s">
        <v>1761</v>
      </c>
      <c r="AL1286" t="s">
        <v>2833</v>
      </c>
      <c r="AM1286">
        <v>6</v>
      </c>
      <c r="AN1286" t="s">
        <v>2834</v>
      </c>
      <c r="AO1286" t="s">
        <v>3114</v>
      </c>
      <c r="AP1286">
        <v>0</v>
      </c>
      <c r="AQ1286" s="388">
        <v>44462</v>
      </c>
      <c r="AS1286" t="s">
        <v>1765</v>
      </c>
      <c r="AT1286" s="388">
        <v>44463</v>
      </c>
      <c r="AU1286" t="s">
        <v>1756</v>
      </c>
      <c r="AV1286" t="s">
        <v>1756</v>
      </c>
      <c r="AZ1286" t="s">
        <v>1766</v>
      </c>
      <c r="BA1286" t="s">
        <v>1767</v>
      </c>
      <c r="BB1286" t="s">
        <v>4094</v>
      </c>
      <c r="BC1286" t="s">
        <v>4095</v>
      </c>
      <c r="BD1286" t="s">
        <v>826</v>
      </c>
      <c r="BE1286" t="s">
        <v>1756</v>
      </c>
      <c r="BF1286" t="s">
        <v>826</v>
      </c>
    </row>
    <row r="1287" spans="1:58">
      <c r="A1287" t="s">
        <v>829</v>
      </c>
      <c r="B1287">
        <v>6</v>
      </c>
      <c r="C1287">
        <v>0</v>
      </c>
      <c r="D1287">
        <v>9937</v>
      </c>
      <c r="E1287" t="s">
        <v>4087</v>
      </c>
      <c r="F1287">
        <v>53510602</v>
      </c>
      <c r="G1287" t="s">
        <v>2041</v>
      </c>
      <c r="H1287">
        <v>0</v>
      </c>
      <c r="I1287" t="s">
        <v>2083</v>
      </c>
      <c r="J1287">
        <v>12.21</v>
      </c>
      <c r="K1287">
        <v>11</v>
      </c>
      <c r="L1287" t="s">
        <v>1771</v>
      </c>
      <c r="M1287" t="s">
        <v>2084</v>
      </c>
      <c r="N1287" t="s">
        <v>1757</v>
      </c>
      <c r="O1287" t="s">
        <v>1756</v>
      </c>
      <c r="P1287" t="s">
        <v>1756</v>
      </c>
      <c r="Q1287" s="387">
        <v>134.31</v>
      </c>
      <c r="R1287">
        <v>17.4603</v>
      </c>
      <c r="S1287">
        <v>151.77029999999999</v>
      </c>
      <c r="T1287" s="388">
        <v>44459</v>
      </c>
      <c r="U1287">
        <v>0</v>
      </c>
      <c r="V1287" t="s">
        <v>832</v>
      </c>
      <c r="W1287" s="388">
        <v>44477</v>
      </c>
      <c r="X1287">
        <v>164</v>
      </c>
      <c r="Y1287">
        <v>0</v>
      </c>
      <c r="Z1287">
        <v>0</v>
      </c>
      <c r="AA1287" t="s">
        <v>1758</v>
      </c>
      <c r="AB1287" t="s">
        <v>826</v>
      </c>
      <c r="AD1287" t="s">
        <v>2045</v>
      </c>
      <c r="AE1287" t="s">
        <v>2046</v>
      </c>
      <c r="AI1287" t="s">
        <v>1761</v>
      </c>
      <c r="AL1287" t="s">
        <v>2833</v>
      </c>
      <c r="AM1287">
        <v>6</v>
      </c>
      <c r="AN1287" t="s">
        <v>2834</v>
      </c>
      <c r="AO1287" t="s">
        <v>3114</v>
      </c>
      <c r="AP1287">
        <v>0</v>
      </c>
      <c r="AQ1287" s="388">
        <v>44462</v>
      </c>
      <c r="AS1287" t="s">
        <v>1765</v>
      </c>
      <c r="AT1287" s="388">
        <v>44463</v>
      </c>
      <c r="AU1287" t="s">
        <v>1756</v>
      </c>
      <c r="AV1287" t="s">
        <v>1756</v>
      </c>
      <c r="AZ1287" t="s">
        <v>1766</v>
      </c>
      <c r="BA1287" t="s">
        <v>1767</v>
      </c>
      <c r="BB1287" t="s">
        <v>4096</v>
      </c>
      <c r="BC1287" t="s">
        <v>4097</v>
      </c>
      <c r="BD1287" t="s">
        <v>826</v>
      </c>
      <c r="BE1287" t="s">
        <v>1756</v>
      </c>
      <c r="BF1287" t="s">
        <v>826</v>
      </c>
    </row>
    <row r="1288" spans="1:58">
      <c r="A1288" t="s">
        <v>829</v>
      </c>
      <c r="B1288">
        <v>6</v>
      </c>
      <c r="C1288">
        <v>0</v>
      </c>
      <c r="D1288">
        <v>9937</v>
      </c>
      <c r="E1288" t="s">
        <v>4087</v>
      </c>
      <c r="F1288">
        <v>53510602</v>
      </c>
      <c r="G1288" t="s">
        <v>2041</v>
      </c>
      <c r="H1288">
        <v>0</v>
      </c>
      <c r="I1288" t="s">
        <v>2095</v>
      </c>
      <c r="J1288">
        <v>138.44999999999999</v>
      </c>
      <c r="K1288">
        <v>11</v>
      </c>
      <c r="L1288" t="s">
        <v>2063</v>
      </c>
      <c r="M1288" t="s">
        <v>2096</v>
      </c>
      <c r="N1288" t="s">
        <v>1757</v>
      </c>
      <c r="O1288" t="s">
        <v>1756</v>
      </c>
      <c r="P1288" t="s">
        <v>1756</v>
      </c>
      <c r="Q1288" s="387">
        <v>1522.95</v>
      </c>
      <c r="R1288">
        <v>197.98350000000002</v>
      </c>
      <c r="S1288">
        <v>1720.9334999999999</v>
      </c>
      <c r="T1288" s="388">
        <v>44459</v>
      </c>
      <c r="U1288">
        <v>0</v>
      </c>
      <c r="V1288" t="s">
        <v>832</v>
      </c>
      <c r="W1288" s="388">
        <v>44477</v>
      </c>
      <c r="X1288">
        <v>164</v>
      </c>
      <c r="Y1288">
        <v>0</v>
      </c>
      <c r="Z1288">
        <v>0</v>
      </c>
      <c r="AA1288" t="s">
        <v>1758</v>
      </c>
      <c r="AB1288" t="s">
        <v>826</v>
      </c>
      <c r="AD1288" t="s">
        <v>2045</v>
      </c>
      <c r="AE1288" t="s">
        <v>2046</v>
      </c>
      <c r="AI1288" t="s">
        <v>1761</v>
      </c>
      <c r="AL1288" t="s">
        <v>2833</v>
      </c>
      <c r="AM1288">
        <v>6</v>
      </c>
      <c r="AN1288" t="s">
        <v>2834</v>
      </c>
      <c r="AO1288" t="s">
        <v>3114</v>
      </c>
      <c r="AP1288">
        <v>0</v>
      </c>
      <c r="AQ1288" s="388">
        <v>44462</v>
      </c>
      <c r="AS1288" t="s">
        <v>1765</v>
      </c>
      <c r="AT1288" s="388">
        <v>44463</v>
      </c>
      <c r="AU1288" t="s">
        <v>1756</v>
      </c>
      <c r="AV1288" t="s">
        <v>1756</v>
      </c>
      <c r="AZ1288" t="s">
        <v>1766</v>
      </c>
      <c r="BA1288" t="s">
        <v>1767</v>
      </c>
      <c r="BB1288" t="s">
        <v>4098</v>
      </c>
      <c r="BC1288" t="s">
        <v>4099</v>
      </c>
      <c r="BD1288" t="s">
        <v>826</v>
      </c>
      <c r="BE1288" t="s">
        <v>1756</v>
      </c>
      <c r="BF1288" t="s">
        <v>826</v>
      </c>
    </row>
    <row r="1289" spans="1:58">
      <c r="A1289" t="s">
        <v>829</v>
      </c>
      <c r="B1289">
        <v>6</v>
      </c>
      <c r="C1289">
        <v>0</v>
      </c>
      <c r="D1289">
        <v>9937</v>
      </c>
      <c r="E1289" t="s">
        <v>4087</v>
      </c>
      <c r="F1289">
        <v>53510602</v>
      </c>
      <c r="G1289" t="s">
        <v>2041</v>
      </c>
      <c r="H1289">
        <v>0</v>
      </c>
      <c r="I1289" t="s">
        <v>2095</v>
      </c>
      <c r="J1289">
        <v>138.44999999999999</v>
      </c>
      <c r="K1289">
        <v>11</v>
      </c>
      <c r="L1289" t="s">
        <v>2063</v>
      </c>
      <c r="M1289" t="s">
        <v>2096</v>
      </c>
      <c r="N1289" t="s">
        <v>1757</v>
      </c>
      <c r="O1289" t="s">
        <v>1756</v>
      </c>
      <c r="P1289" t="s">
        <v>1756</v>
      </c>
      <c r="Q1289" s="387">
        <v>1522.95</v>
      </c>
      <c r="R1289">
        <v>197.98350000000002</v>
      </c>
      <c r="S1289">
        <v>1720.9334999999999</v>
      </c>
      <c r="T1289" s="388">
        <v>44459</v>
      </c>
      <c r="U1289">
        <v>0</v>
      </c>
      <c r="V1289" t="s">
        <v>832</v>
      </c>
      <c r="W1289" s="388">
        <v>44477</v>
      </c>
      <c r="X1289">
        <v>164</v>
      </c>
      <c r="Y1289">
        <v>0</v>
      </c>
      <c r="Z1289">
        <v>0</v>
      </c>
      <c r="AA1289" t="s">
        <v>1758</v>
      </c>
      <c r="AB1289" t="s">
        <v>826</v>
      </c>
      <c r="AD1289" t="s">
        <v>2045</v>
      </c>
      <c r="AE1289" t="s">
        <v>2046</v>
      </c>
      <c r="AI1289" t="s">
        <v>1761</v>
      </c>
      <c r="AL1289" t="s">
        <v>2833</v>
      </c>
      <c r="AM1289">
        <v>6</v>
      </c>
      <c r="AN1289" t="s">
        <v>2834</v>
      </c>
      <c r="AO1289" t="s">
        <v>3114</v>
      </c>
      <c r="AP1289">
        <v>0</v>
      </c>
      <c r="AQ1289" s="388">
        <v>44462</v>
      </c>
      <c r="AS1289" t="s">
        <v>1765</v>
      </c>
      <c r="AT1289" s="388">
        <v>44463</v>
      </c>
      <c r="AU1289" t="s">
        <v>1756</v>
      </c>
      <c r="AV1289" t="s">
        <v>1756</v>
      </c>
      <c r="AZ1289" t="s">
        <v>1766</v>
      </c>
      <c r="BA1289" t="s">
        <v>1767</v>
      </c>
      <c r="BB1289" t="s">
        <v>4098</v>
      </c>
      <c r="BC1289" t="s">
        <v>4099</v>
      </c>
      <c r="BD1289" t="s">
        <v>826</v>
      </c>
      <c r="BE1289" t="s">
        <v>1756</v>
      </c>
      <c r="BF1289" t="s">
        <v>826</v>
      </c>
    </row>
    <row r="1290" spans="1:58">
      <c r="A1290" t="s">
        <v>829</v>
      </c>
      <c r="B1290">
        <v>6</v>
      </c>
      <c r="C1290">
        <v>0</v>
      </c>
      <c r="D1290">
        <v>9967</v>
      </c>
      <c r="E1290" t="s">
        <v>4100</v>
      </c>
      <c r="F1290">
        <v>53510602</v>
      </c>
      <c r="G1290" t="s">
        <v>2041</v>
      </c>
      <c r="H1290">
        <v>0</v>
      </c>
      <c r="I1290" t="s">
        <v>3152</v>
      </c>
      <c r="J1290">
        <v>18.45</v>
      </c>
      <c r="K1290">
        <v>10</v>
      </c>
      <c r="L1290" t="s">
        <v>1771</v>
      </c>
      <c r="M1290" t="s">
        <v>1757</v>
      </c>
      <c r="N1290" t="s">
        <v>1757</v>
      </c>
      <c r="O1290" t="s">
        <v>1756</v>
      </c>
      <c r="P1290" t="s">
        <v>1756</v>
      </c>
      <c r="Q1290" s="387">
        <v>184.5</v>
      </c>
      <c r="R1290">
        <v>23.984999999999999</v>
      </c>
      <c r="S1290">
        <v>208.48499999999999</v>
      </c>
      <c r="T1290" s="388">
        <v>44459</v>
      </c>
      <c r="U1290">
        <v>0</v>
      </c>
      <c r="V1290" t="s">
        <v>832</v>
      </c>
      <c r="W1290" s="388">
        <v>44477</v>
      </c>
      <c r="X1290">
        <v>164</v>
      </c>
      <c r="Y1290">
        <v>0</v>
      </c>
      <c r="Z1290">
        <v>0</v>
      </c>
      <c r="AA1290" t="s">
        <v>1758</v>
      </c>
      <c r="AB1290" t="s">
        <v>826</v>
      </c>
      <c r="AD1290" t="s">
        <v>2045</v>
      </c>
      <c r="AE1290" t="s">
        <v>2046</v>
      </c>
      <c r="AI1290" t="s">
        <v>1761</v>
      </c>
      <c r="AL1290" t="s">
        <v>3975</v>
      </c>
      <c r="AM1290">
        <v>6</v>
      </c>
      <c r="AN1290" t="s">
        <v>3133</v>
      </c>
      <c r="AO1290" t="s">
        <v>2852</v>
      </c>
      <c r="AP1290">
        <v>0</v>
      </c>
      <c r="AQ1290" s="388">
        <v>44468</v>
      </c>
      <c r="AS1290" t="s">
        <v>1765</v>
      </c>
      <c r="AT1290" s="388">
        <v>44469</v>
      </c>
      <c r="AU1290" t="s">
        <v>1756</v>
      </c>
      <c r="AV1290" t="s">
        <v>1756</v>
      </c>
      <c r="AZ1290" t="s">
        <v>1766</v>
      </c>
      <c r="BA1290" t="s">
        <v>1767</v>
      </c>
      <c r="BB1290" t="s">
        <v>4101</v>
      </c>
      <c r="BC1290" t="s">
        <v>4102</v>
      </c>
      <c r="BD1290" t="s">
        <v>826</v>
      </c>
      <c r="BE1290" t="s">
        <v>1756</v>
      </c>
      <c r="BF1290" t="s">
        <v>826</v>
      </c>
    </row>
    <row r="1291" spans="1:58">
      <c r="A1291" t="s">
        <v>829</v>
      </c>
      <c r="B1291">
        <v>6</v>
      </c>
      <c r="C1291">
        <v>0</v>
      </c>
      <c r="D1291">
        <v>9966</v>
      </c>
      <c r="E1291" t="s">
        <v>4103</v>
      </c>
      <c r="F1291">
        <v>53510602</v>
      </c>
      <c r="G1291" t="s">
        <v>2041</v>
      </c>
      <c r="H1291">
        <v>0</v>
      </c>
      <c r="I1291" t="s">
        <v>3152</v>
      </c>
      <c r="J1291">
        <v>18.45</v>
      </c>
      <c r="K1291">
        <v>10</v>
      </c>
      <c r="L1291" t="s">
        <v>1771</v>
      </c>
      <c r="M1291" t="s">
        <v>1757</v>
      </c>
      <c r="N1291" t="s">
        <v>1757</v>
      </c>
      <c r="O1291" t="s">
        <v>1756</v>
      </c>
      <c r="P1291" t="s">
        <v>1756</v>
      </c>
      <c r="Q1291" s="387">
        <v>184.5</v>
      </c>
      <c r="R1291">
        <v>23.984999999999999</v>
      </c>
      <c r="S1291">
        <v>208.48499999999999</v>
      </c>
      <c r="T1291" s="388">
        <v>44459</v>
      </c>
      <c r="U1291">
        <v>0</v>
      </c>
      <c r="V1291" t="s">
        <v>832</v>
      </c>
      <c r="W1291" s="388">
        <v>44477</v>
      </c>
      <c r="X1291">
        <v>164</v>
      </c>
      <c r="Y1291">
        <v>0</v>
      </c>
      <c r="Z1291">
        <v>0</v>
      </c>
      <c r="AA1291" t="s">
        <v>1758</v>
      </c>
      <c r="AB1291" t="s">
        <v>826</v>
      </c>
      <c r="AD1291" t="s">
        <v>2045</v>
      </c>
      <c r="AE1291" t="s">
        <v>2046</v>
      </c>
      <c r="AI1291" t="s">
        <v>1761</v>
      </c>
      <c r="AL1291" t="s">
        <v>4104</v>
      </c>
      <c r="AM1291">
        <v>6</v>
      </c>
      <c r="AN1291" t="s">
        <v>2834</v>
      </c>
      <c r="AO1291" t="s">
        <v>3114</v>
      </c>
      <c r="AP1291">
        <v>0</v>
      </c>
      <c r="AQ1291" s="388">
        <v>44468</v>
      </c>
      <c r="AS1291" t="s">
        <v>1765</v>
      </c>
      <c r="AT1291" s="388">
        <v>44469</v>
      </c>
      <c r="AU1291" t="s">
        <v>1756</v>
      </c>
      <c r="AV1291" t="s">
        <v>1756</v>
      </c>
      <c r="AZ1291" t="s">
        <v>1766</v>
      </c>
      <c r="BA1291" t="s">
        <v>1767</v>
      </c>
      <c r="BB1291" t="s">
        <v>4105</v>
      </c>
      <c r="BC1291" t="s">
        <v>4106</v>
      </c>
      <c r="BD1291" t="s">
        <v>826</v>
      </c>
      <c r="BE1291" t="s">
        <v>1756</v>
      </c>
      <c r="BF1291" t="s">
        <v>826</v>
      </c>
    </row>
    <row r="1292" spans="1:58">
      <c r="A1292" t="s">
        <v>829</v>
      </c>
      <c r="B1292">
        <v>6</v>
      </c>
      <c r="C1292">
        <v>0</v>
      </c>
      <c r="D1292">
        <v>9948</v>
      </c>
      <c r="E1292" t="s">
        <v>4107</v>
      </c>
      <c r="F1292">
        <v>53510602</v>
      </c>
      <c r="G1292" t="s">
        <v>2041</v>
      </c>
      <c r="H1292">
        <v>0</v>
      </c>
      <c r="I1292" t="s">
        <v>2052</v>
      </c>
      <c r="J1292">
        <v>75</v>
      </c>
      <c r="K1292">
        <v>60</v>
      </c>
      <c r="L1292" t="s">
        <v>1771</v>
      </c>
      <c r="M1292" t="s">
        <v>1756</v>
      </c>
      <c r="N1292" t="s">
        <v>1756</v>
      </c>
      <c r="O1292" t="s">
        <v>2053</v>
      </c>
      <c r="P1292" t="s">
        <v>1757</v>
      </c>
      <c r="Q1292" s="387">
        <v>4500</v>
      </c>
      <c r="R1292">
        <v>585</v>
      </c>
      <c r="S1292">
        <v>5084.9999999999991</v>
      </c>
      <c r="T1292" s="388">
        <v>44459</v>
      </c>
      <c r="U1292">
        <v>0</v>
      </c>
      <c r="V1292" t="s">
        <v>832</v>
      </c>
      <c r="W1292" s="388">
        <v>44477</v>
      </c>
      <c r="X1292">
        <v>164</v>
      </c>
      <c r="Y1292">
        <v>0</v>
      </c>
      <c r="Z1292">
        <v>0</v>
      </c>
      <c r="AA1292" t="s">
        <v>1758</v>
      </c>
      <c r="AB1292" t="s">
        <v>826</v>
      </c>
      <c r="AD1292" t="s">
        <v>2045</v>
      </c>
      <c r="AE1292" t="s">
        <v>2046</v>
      </c>
      <c r="AI1292" t="s">
        <v>1761</v>
      </c>
      <c r="AL1292" t="s">
        <v>4108</v>
      </c>
      <c r="AM1292">
        <v>6</v>
      </c>
      <c r="AN1292" t="s">
        <v>3184</v>
      </c>
      <c r="AO1292" t="s">
        <v>4109</v>
      </c>
      <c r="AP1292">
        <v>0</v>
      </c>
      <c r="AQ1292" s="388">
        <v>44462</v>
      </c>
      <c r="AS1292" t="s">
        <v>1765</v>
      </c>
      <c r="AT1292" s="388">
        <v>44466</v>
      </c>
      <c r="AU1292" t="s">
        <v>1756</v>
      </c>
      <c r="AV1292" t="s">
        <v>1756</v>
      </c>
      <c r="AZ1292" t="s">
        <v>1766</v>
      </c>
      <c r="BA1292" t="s">
        <v>1767</v>
      </c>
      <c r="BB1292" t="s">
        <v>4110</v>
      </c>
      <c r="BC1292" t="s">
        <v>4111</v>
      </c>
      <c r="BD1292" t="s">
        <v>826</v>
      </c>
      <c r="BE1292" t="s">
        <v>1756</v>
      </c>
      <c r="BF1292" t="s">
        <v>826</v>
      </c>
    </row>
    <row r="1293" spans="1:58">
      <c r="A1293" t="s">
        <v>829</v>
      </c>
      <c r="B1293">
        <v>6</v>
      </c>
      <c r="C1293">
        <v>0</v>
      </c>
      <c r="D1293">
        <v>9948</v>
      </c>
      <c r="E1293" t="s">
        <v>4107</v>
      </c>
      <c r="F1293">
        <v>53510602</v>
      </c>
      <c r="G1293" t="s">
        <v>2041</v>
      </c>
      <c r="H1293">
        <v>0</v>
      </c>
      <c r="I1293" t="s">
        <v>518</v>
      </c>
      <c r="J1293">
        <v>95</v>
      </c>
      <c r="K1293">
        <v>12</v>
      </c>
      <c r="L1293" t="s">
        <v>1771</v>
      </c>
      <c r="M1293" t="s">
        <v>1756</v>
      </c>
      <c r="N1293" t="s">
        <v>1756</v>
      </c>
      <c r="O1293" t="s">
        <v>2059</v>
      </c>
      <c r="P1293" t="s">
        <v>1757</v>
      </c>
      <c r="Q1293" s="387">
        <v>1140</v>
      </c>
      <c r="R1293">
        <v>148.20000000000002</v>
      </c>
      <c r="S1293">
        <v>1288.1999999999998</v>
      </c>
      <c r="T1293" s="388">
        <v>44459</v>
      </c>
      <c r="U1293">
        <v>0</v>
      </c>
      <c r="V1293" t="s">
        <v>832</v>
      </c>
      <c r="W1293" s="388">
        <v>44477</v>
      </c>
      <c r="X1293">
        <v>164</v>
      </c>
      <c r="Y1293">
        <v>0</v>
      </c>
      <c r="Z1293">
        <v>0</v>
      </c>
      <c r="AA1293" t="s">
        <v>1758</v>
      </c>
      <c r="AB1293" t="s">
        <v>826</v>
      </c>
      <c r="AD1293" t="s">
        <v>2045</v>
      </c>
      <c r="AE1293" t="s">
        <v>2046</v>
      </c>
      <c r="AI1293" t="s">
        <v>1761</v>
      </c>
      <c r="AL1293" t="s">
        <v>4108</v>
      </c>
      <c r="AM1293">
        <v>6</v>
      </c>
      <c r="AN1293" t="s">
        <v>3184</v>
      </c>
      <c r="AO1293" t="s">
        <v>4109</v>
      </c>
      <c r="AP1293">
        <v>0</v>
      </c>
      <c r="AQ1293" s="388">
        <v>44462</v>
      </c>
      <c r="AS1293" t="s">
        <v>1765</v>
      </c>
      <c r="AT1293" s="388">
        <v>44466</v>
      </c>
      <c r="AU1293" t="s">
        <v>1756</v>
      </c>
      <c r="AV1293" t="s">
        <v>1756</v>
      </c>
      <c r="AZ1293" t="s">
        <v>1766</v>
      </c>
      <c r="BA1293" t="s">
        <v>1767</v>
      </c>
      <c r="BB1293" t="s">
        <v>4112</v>
      </c>
      <c r="BC1293" t="s">
        <v>4113</v>
      </c>
      <c r="BD1293" t="s">
        <v>826</v>
      </c>
      <c r="BE1293" t="s">
        <v>1756</v>
      </c>
      <c r="BF1293" t="s">
        <v>826</v>
      </c>
    </row>
    <row r="1294" spans="1:58">
      <c r="A1294" t="s">
        <v>829</v>
      </c>
      <c r="B1294">
        <v>6</v>
      </c>
      <c r="C1294">
        <v>0</v>
      </c>
      <c r="D1294">
        <v>9948</v>
      </c>
      <c r="E1294" t="s">
        <v>4107</v>
      </c>
      <c r="F1294">
        <v>53510602</v>
      </c>
      <c r="G1294" t="s">
        <v>2041</v>
      </c>
      <c r="H1294">
        <v>0</v>
      </c>
      <c r="I1294" t="s">
        <v>2062</v>
      </c>
      <c r="J1294">
        <v>138.05000000000001</v>
      </c>
      <c r="K1294">
        <v>22</v>
      </c>
      <c r="L1294" t="s">
        <v>2063</v>
      </c>
      <c r="M1294" t="s">
        <v>2064</v>
      </c>
      <c r="N1294" t="s">
        <v>1757</v>
      </c>
      <c r="O1294" t="s">
        <v>1756</v>
      </c>
      <c r="P1294" t="s">
        <v>1756</v>
      </c>
      <c r="Q1294" s="387">
        <v>3037.1</v>
      </c>
      <c r="R1294">
        <v>394.82299999999998</v>
      </c>
      <c r="S1294">
        <v>3431.9229999999998</v>
      </c>
      <c r="T1294" s="388">
        <v>44459</v>
      </c>
      <c r="U1294">
        <v>0</v>
      </c>
      <c r="V1294" t="s">
        <v>832</v>
      </c>
      <c r="W1294" s="388">
        <v>44477</v>
      </c>
      <c r="X1294">
        <v>164</v>
      </c>
      <c r="Y1294">
        <v>0</v>
      </c>
      <c r="Z1294">
        <v>0</v>
      </c>
      <c r="AA1294" t="s">
        <v>1758</v>
      </c>
      <c r="AB1294" t="s">
        <v>826</v>
      </c>
      <c r="AD1294" t="s">
        <v>2045</v>
      </c>
      <c r="AE1294" t="s">
        <v>2046</v>
      </c>
      <c r="AI1294" t="s">
        <v>1761</v>
      </c>
      <c r="AL1294" t="s">
        <v>4108</v>
      </c>
      <c r="AM1294">
        <v>6</v>
      </c>
      <c r="AN1294" t="s">
        <v>3184</v>
      </c>
      <c r="AO1294" t="s">
        <v>4109</v>
      </c>
      <c r="AP1294">
        <v>0</v>
      </c>
      <c r="AQ1294" s="388">
        <v>44462</v>
      </c>
      <c r="AS1294" t="s">
        <v>1765</v>
      </c>
      <c r="AT1294" s="388">
        <v>44466</v>
      </c>
      <c r="AU1294" t="s">
        <v>1756</v>
      </c>
      <c r="AV1294" t="s">
        <v>1756</v>
      </c>
      <c r="AZ1294" t="s">
        <v>1766</v>
      </c>
      <c r="BA1294" t="s">
        <v>1767</v>
      </c>
      <c r="BB1294" t="s">
        <v>4114</v>
      </c>
      <c r="BC1294" t="s">
        <v>4115</v>
      </c>
      <c r="BD1294" t="s">
        <v>826</v>
      </c>
      <c r="BE1294" t="s">
        <v>1756</v>
      </c>
      <c r="BF1294" t="s">
        <v>826</v>
      </c>
    </row>
    <row r="1295" spans="1:58">
      <c r="A1295" t="s">
        <v>829</v>
      </c>
      <c r="B1295">
        <v>6</v>
      </c>
      <c r="C1295">
        <v>0</v>
      </c>
      <c r="D1295">
        <v>9948</v>
      </c>
      <c r="E1295" t="s">
        <v>4107</v>
      </c>
      <c r="F1295">
        <v>53510602</v>
      </c>
      <c r="G1295" t="s">
        <v>2041</v>
      </c>
      <c r="H1295">
        <v>0</v>
      </c>
      <c r="I1295" t="s">
        <v>2073</v>
      </c>
      <c r="J1295">
        <v>243.75</v>
      </c>
      <c r="K1295">
        <v>4</v>
      </c>
      <c r="L1295" t="s">
        <v>1755</v>
      </c>
      <c r="M1295" t="s">
        <v>2074</v>
      </c>
      <c r="N1295" t="s">
        <v>1757</v>
      </c>
      <c r="O1295" t="s">
        <v>1756</v>
      </c>
      <c r="P1295" t="s">
        <v>1756</v>
      </c>
      <c r="Q1295" s="387">
        <v>975</v>
      </c>
      <c r="R1295">
        <v>126.75</v>
      </c>
      <c r="S1295">
        <v>1101.75</v>
      </c>
      <c r="T1295" s="388">
        <v>44459</v>
      </c>
      <c r="U1295">
        <v>0</v>
      </c>
      <c r="V1295" t="s">
        <v>832</v>
      </c>
      <c r="W1295" s="388">
        <v>44477</v>
      </c>
      <c r="X1295">
        <v>164</v>
      </c>
      <c r="Y1295">
        <v>0</v>
      </c>
      <c r="Z1295">
        <v>0</v>
      </c>
      <c r="AA1295" t="s">
        <v>1758</v>
      </c>
      <c r="AB1295" t="s">
        <v>826</v>
      </c>
      <c r="AD1295" t="s">
        <v>2045</v>
      </c>
      <c r="AE1295" t="s">
        <v>2046</v>
      </c>
      <c r="AI1295" t="s">
        <v>1761</v>
      </c>
      <c r="AL1295" t="s">
        <v>4108</v>
      </c>
      <c r="AM1295">
        <v>6</v>
      </c>
      <c r="AN1295" t="s">
        <v>3184</v>
      </c>
      <c r="AO1295" t="s">
        <v>4109</v>
      </c>
      <c r="AP1295">
        <v>0</v>
      </c>
      <c r="AQ1295" s="388">
        <v>44462</v>
      </c>
      <c r="AS1295" t="s">
        <v>1765</v>
      </c>
      <c r="AT1295" s="388">
        <v>44466</v>
      </c>
      <c r="AU1295" t="s">
        <v>1756</v>
      </c>
      <c r="AV1295" t="s">
        <v>1756</v>
      </c>
      <c r="AZ1295" t="s">
        <v>1766</v>
      </c>
      <c r="BA1295" t="s">
        <v>1767</v>
      </c>
      <c r="BB1295" t="s">
        <v>4116</v>
      </c>
      <c r="BC1295" t="s">
        <v>4117</v>
      </c>
      <c r="BD1295" t="s">
        <v>826</v>
      </c>
      <c r="BE1295" t="s">
        <v>1756</v>
      </c>
      <c r="BF1295" t="s">
        <v>826</v>
      </c>
    </row>
    <row r="1296" spans="1:58">
      <c r="A1296" t="s">
        <v>829</v>
      </c>
      <c r="B1296">
        <v>6</v>
      </c>
      <c r="C1296">
        <v>0</v>
      </c>
      <c r="D1296">
        <v>9948</v>
      </c>
      <c r="E1296" t="s">
        <v>4107</v>
      </c>
      <c r="F1296">
        <v>53510602</v>
      </c>
      <c r="G1296" t="s">
        <v>2041</v>
      </c>
      <c r="H1296">
        <v>0</v>
      </c>
      <c r="I1296" t="s">
        <v>2083</v>
      </c>
      <c r="J1296">
        <v>12.21</v>
      </c>
      <c r="K1296">
        <v>11</v>
      </c>
      <c r="L1296" t="s">
        <v>1771</v>
      </c>
      <c r="M1296" t="s">
        <v>2084</v>
      </c>
      <c r="N1296" t="s">
        <v>1757</v>
      </c>
      <c r="O1296" t="s">
        <v>1756</v>
      </c>
      <c r="P1296" t="s">
        <v>1756</v>
      </c>
      <c r="Q1296" s="387">
        <v>134.31</v>
      </c>
      <c r="R1296">
        <v>17.4603</v>
      </c>
      <c r="S1296">
        <v>151.77029999999999</v>
      </c>
      <c r="T1296" s="388">
        <v>44459</v>
      </c>
      <c r="U1296">
        <v>0</v>
      </c>
      <c r="V1296" t="s">
        <v>832</v>
      </c>
      <c r="W1296" s="388">
        <v>44477</v>
      </c>
      <c r="X1296">
        <v>164</v>
      </c>
      <c r="Y1296">
        <v>0</v>
      </c>
      <c r="Z1296">
        <v>0</v>
      </c>
      <c r="AA1296" t="s">
        <v>1758</v>
      </c>
      <c r="AB1296" t="s">
        <v>826</v>
      </c>
      <c r="AD1296" t="s">
        <v>2045</v>
      </c>
      <c r="AE1296" t="s">
        <v>2046</v>
      </c>
      <c r="AI1296" t="s">
        <v>1761</v>
      </c>
      <c r="AL1296" t="s">
        <v>4108</v>
      </c>
      <c r="AM1296">
        <v>6</v>
      </c>
      <c r="AN1296" t="s">
        <v>3184</v>
      </c>
      <c r="AO1296" t="s">
        <v>4109</v>
      </c>
      <c r="AP1296">
        <v>0</v>
      </c>
      <c r="AQ1296" s="388">
        <v>44462</v>
      </c>
      <c r="AS1296" t="s">
        <v>1765</v>
      </c>
      <c r="AT1296" s="388">
        <v>44466</v>
      </c>
      <c r="AU1296" t="s">
        <v>1756</v>
      </c>
      <c r="AV1296" t="s">
        <v>1756</v>
      </c>
      <c r="AZ1296" t="s">
        <v>1766</v>
      </c>
      <c r="BA1296" t="s">
        <v>1767</v>
      </c>
      <c r="BB1296" t="s">
        <v>4118</v>
      </c>
      <c r="BC1296" t="s">
        <v>4119</v>
      </c>
      <c r="BD1296" t="s">
        <v>826</v>
      </c>
      <c r="BE1296" t="s">
        <v>1756</v>
      </c>
      <c r="BF1296" t="s">
        <v>826</v>
      </c>
    </row>
    <row r="1297" spans="1:58">
      <c r="A1297" t="s">
        <v>829</v>
      </c>
      <c r="B1297">
        <v>6</v>
      </c>
      <c r="C1297">
        <v>0</v>
      </c>
      <c r="D1297">
        <v>9948</v>
      </c>
      <c r="E1297" t="s">
        <v>4107</v>
      </c>
      <c r="F1297">
        <v>53510602</v>
      </c>
      <c r="G1297" t="s">
        <v>2041</v>
      </c>
      <c r="H1297">
        <v>0</v>
      </c>
      <c r="I1297" t="s">
        <v>2083</v>
      </c>
      <c r="J1297">
        <v>12.21</v>
      </c>
      <c r="K1297">
        <v>11</v>
      </c>
      <c r="L1297" t="s">
        <v>1771</v>
      </c>
      <c r="M1297" t="s">
        <v>2084</v>
      </c>
      <c r="N1297" t="s">
        <v>1757</v>
      </c>
      <c r="O1297" t="s">
        <v>1756</v>
      </c>
      <c r="P1297" t="s">
        <v>1756</v>
      </c>
      <c r="Q1297" s="387">
        <v>134.31</v>
      </c>
      <c r="R1297">
        <v>17.4603</v>
      </c>
      <c r="S1297">
        <v>151.77029999999999</v>
      </c>
      <c r="T1297" s="388">
        <v>44459</v>
      </c>
      <c r="U1297">
        <v>0</v>
      </c>
      <c r="V1297" t="s">
        <v>832</v>
      </c>
      <c r="W1297" s="388">
        <v>44477</v>
      </c>
      <c r="X1297">
        <v>164</v>
      </c>
      <c r="Y1297">
        <v>0</v>
      </c>
      <c r="Z1297">
        <v>0</v>
      </c>
      <c r="AA1297" t="s">
        <v>1758</v>
      </c>
      <c r="AB1297" t="s">
        <v>826</v>
      </c>
      <c r="AD1297" t="s">
        <v>2045</v>
      </c>
      <c r="AE1297" t="s">
        <v>2046</v>
      </c>
      <c r="AI1297" t="s">
        <v>1761</v>
      </c>
      <c r="AL1297" t="s">
        <v>4108</v>
      </c>
      <c r="AM1297">
        <v>6</v>
      </c>
      <c r="AN1297" t="s">
        <v>3184</v>
      </c>
      <c r="AO1297" t="s">
        <v>4109</v>
      </c>
      <c r="AP1297">
        <v>0</v>
      </c>
      <c r="AQ1297" s="388">
        <v>44462</v>
      </c>
      <c r="AS1297" t="s">
        <v>1765</v>
      </c>
      <c r="AT1297" s="388">
        <v>44466</v>
      </c>
      <c r="AU1297" t="s">
        <v>1756</v>
      </c>
      <c r="AV1297" t="s">
        <v>1756</v>
      </c>
      <c r="AZ1297" t="s">
        <v>1766</v>
      </c>
      <c r="BA1297" t="s">
        <v>1767</v>
      </c>
      <c r="BB1297" t="s">
        <v>4118</v>
      </c>
      <c r="BC1297" t="s">
        <v>4119</v>
      </c>
      <c r="BD1297" t="s">
        <v>826</v>
      </c>
      <c r="BE1297" t="s">
        <v>1756</v>
      </c>
      <c r="BF1297" t="s">
        <v>826</v>
      </c>
    </row>
    <row r="1298" spans="1:58">
      <c r="A1298" t="s">
        <v>829</v>
      </c>
      <c r="B1298">
        <v>6</v>
      </c>
      <c r="C1298">
        <v>0</v>
      </c>
      <c r="D1298">
        <v>9948</v>
      </c>
      <c r="E1298" t="s">
        <v>4107</v>
      </c>
      <c r="F1298">
        <v>53510602</v>
      </c>
      <c r="G1298" t="s">
        <v>2041</v>
      </c>
      <c r="H1298">
        <v>0</v>
      </c>
      <c r="I1298" t="s">
        <v>2083</v>
      </c>
      <c r="J1298">
        <v>12.21</v>
      </c>
      <c r="K1298">
        <v>11</v>
      </c>
      <c r="L1298" t="s">
        <v>1771</v>
      </c>
      <c r="M1298" t="s">
        <v>2084</v>
      </c>
      <c r="N1298" t="s">
        <v>1757</v>
      </c>
      <c r="O1298" t="s">
        <v>1756</v>
      </c>
      <c r="P1298" t="s">
        <v>1756</v>
      </c>
      <c r="Q1298" s="387">
        <v>134.31</v>
      </c>
      <c r="R1298">
        <v>17.4603</v>
      </c>
      <c r="S1298">
        <v>151.77029999999999</v>
      </c>
      <c r="T1298" s="388">
        <v>44459</v>
      </c>
      <c r="U1298">
        <v>0</v>
      </c>
      <c r="V1298" t="s">
        <v>832</v>
      </c>
      <c r="W1298" s="388">
        <v>44477</v>
      </c>
      <c r="X1298">
        <v>164</v>
      </c>
      <c r="Y1298">
        <v>0</v>
      </c>
      <c r="Z1298">
        <v>0</v>
      </c>
      <c r="AA1298" t="s">
        <v>1758</v>
      </c>
      <c r="AB1298" t="s">
        <v>826</v>
      </c>
      <c r="AD1298" t="s">
        <v>2045</v>
      </c>
      <c r="AE1298" t="s">
        <v>2046</v>
      </c>
      <c r="AI1298" t="s">
        <v>1761</v>
      </c>
      <c r="AL1298" t="s">
        <v>4108</v>
      </c>
      <c r="AM1298">
        <v>6</v>
      </c>
      <c r="AN1298" t="s">
        <v>3184</v>
      </c>
      <c r="AO1298" t="s">
        <v>4109</v>
      </c>
      <c r="AP1298">
        <v>0</v>
      </c>
      <c r="AQ1298" s="388">
        <v>44462</v>
      </c>
      <c r="AS1298" t="s">
        <v>1765</v>
      </c>
      <c r="AT1298" s="388">
        <v>44466</v>
      </c>
      <c r="AU1298" t="s">
        <v>1756</v>
      </c>
      <c r="AV1298" t="s">
        <v>1756</v>
      </c>
      <c r="AZ1298" t="s">
        <v>1766</v>
      </c>
      <c r="BA1298" t="s">
        <v>1767</v>
      </c>
      <c r="BB1298" t="s">
        <v>4118</v>
      </c>
      <c r="BC1298" t="s">
        <v>4119</v>
      </c>
      <c r="BD1298" t="s">
        <v>826</v>
      </c>
      <c r="BE1298" t="s">
        <v>1756</v>
      </c>
      <c r="BF1298" t="s">
        <v>826</v>
      </c>
    </row>
    <row r="1299" spans="1:58">
      <c r="A1299" t="s">
        <v>829</v>
      </c>
      <c r="B1299">
        <v>6</v>
      </c>
      <c r="C1299">
        <v>0</v>
      </c>
      <c r="D1299">
        <v>9948</v>
      </c>
      <c r="E1299" t="s">
        <v>4107</v>
      </c>
      <c r="F1299">
        <v>53510602</v>
      </c>
      <c r="G1299" t="s">
        <v>2041</v>
      </c>
      <c r="H1299">
        <v>0</v>
      </c>
      <c r="I1299" t="s">
        <v>2083</v>
      </c>
      <c r="J1299">
        <v>12.21</v>
      </c>
      <c r="K1299">
        <v>11</v>
      </c>
      <c r="L1299" t="s">
        <v>1771</v>
      </c>
      <c r="M1299" t="s">
        <v>2084</v>
      </c>
      <c r="N1299" t="s">
        <v>1757</v>
      </c>
      <c r="O1299" t="s">
        <v>1756</v>
      </c>
      <c r="P1299" t="s">
        <v>1756</v>
      </c>
      <c r="Q1299" s="387">
        <v>134.31</v>
      </c>
      <c r="R1299">
        <v>17.4603</v>
      </c>
      <c r="S1299">
        <v>151.77029999999999</v>
      </c>
      <c r="T1299" s="388">
        <v>44459</v>
      </c>
      <c r="U1299">
        <v>0</v>
      </c>
      <c r="V1299" t="s">
        <v>832</v>
      </c>
      <c r="W1299" s="388">
        <v>44477</v>
      </c>
      <c r="X1299">
        <v>164</v>
      </c>
      <c r="Y1299">
        <v>0</v>
      </c>
      <c r="Z1299">
        <v>0</v>
      </c>
      <c r="AA1299" t="s">
        <v>1758</v>
      </c>
      <c r="AB1299" t="s">
        <v>826</v>
      </c>
      <c r="AD1299" t="s">
        <v>2045</v>
      </c>
      <c r="AE1299" t="s">
        <v>2046</v>
      </c>
      <c r="AI1299" t="s">
        <v>1761</v>
      </c>
      <c r="AL1299" t="s">
        <v>4108</v>
      </c>
      <c r="AM1299">
        <v>6</v>
      </c>
      <c r="AN1299" t="s">
        <v>3184</v>
      </c>
      <c r="AO1299" t="s">
        <v>4109</v>
      </c>
      <c r="AP1299">
        <v>0</v>
      </c>
      <c r="AQ1299" s="388">
        <v>44462</v>
      </c>
      <c r="AS1299" t="s">
        <v>1765</v>
      </c>
      <c r="AT1299" s="388">
        <v>44466</v>
      </c>
      <c r="AU1299" t="s">
        <v>1756</v>
      </c>
      <c r="AV1299" t="s">
        <v>1756</v>
      </c>
      <c r="AZ1299" t="s">
        <v>1766</v>
      </c>
      <c r="BA1299" t="s">
        <v>1767</v>
      </c>
      <c r="BB1299" t="s">
        <v>4118</v>
      </c>
      <c r="BC1299" t="s">
        <v>4119</v>
      </c>
      <c r="BD1299" t="s">
        <v>826</v>
      </c>
      <c r="BE1299" t="s">
        <v>1756</v>
      </c>
      <c r="BF1299" t="s">
        <v>826</v>
      </c>
    </row>
    <row r="1300" spans="1:58">
      <c r="A1300" t="s">
        <v>829</v>
      </c>
      <c r="B1300">
        <v>6</v>
      </c>
      <c r="C1300">
        <v>0</v>
      </c>
      <c r="D1300">
        <v>9948</v>
      </c>
      <c r="E1300" t="s">
        <v>4107</v>
      </c>
      <c r="F1300">
        <v>53510602</v>
      </c>
      <c r="G1300" t="s">
        <v>2041</v>
      </c>
      <c r="H1300">
        <v>0</v>
      </c>
      <c r="I1300" t="s">
        <v>2089</v>
      </c>
      <c r="J1300">
        <v>146.96</v>
      </c>
      <c r="K1300">
        <v>11</v>
      </c>
      <c r="L1300" t="s">
        <v>2063</v>
      </c>
      <c r="M1300" t="s">
        <v>2090</v>
      </c>
      <c r="N1300" t="s">
        <v>1757</v>
      </c>
      <c r="O1300" t="s">
        <v>1756</v>
      </c>
      <c r="P1300" t="s">
        <v>1756</v>
      </c>
      <c r="Q1300" s="387">
        <v>1616.56</v>
      </c>
      <c r="R1300">
        <v>210.15280000000001</v>
      </c>
      <c r="S1300">
        <v>1826.7127999999998</v>
      </c>
      <c r="T1300" s="388">
        <v>44459</v>
      </c>
      <c r="U1300">
        <v>0</v>
      </c>
      <c r="V1300" t="s">
        <v>832</v>
      </c>
      <c r="W1300" s="388">
        <v>44477</v>
      </c>
      <c r="X1300">
        <v>164</v>
      </c>
      <c r="Y1300">
        <v>0</v>
      </c>
      <c r="Z1300">
        <v>0</v>
      </c>
      <c r="AA1300" t="s">
        <v>1758</v>
      </c>
      <c r="AB1300" t="s">
        <v>826</v>
      </c>
      <c r="AD1300" t="s">
        <v>2045</v>
      </c>
      <c r="AE1300" t="s">
        <v>2046</v>
      </c>
      <c r="AI1300" t="s">
        <v>1761</v>
      </c>
      <c r="AL1300" t="s">
        <v>4108</v>
      </c>
      <c r="AM1300">
        <v>6</v>
      </c>
      <c r="AN1300" t="s">
        <v>3184</v>
      </c>
      <c r="AO1300" t="s">
        <v>4109</v>
      </c>
      <c r="AP1300">
        <v>0</v>
      </c>
      <c r="AQ1300" s="388">
        <v>44462</v>
      </c>
      <c r="AS1300" t="s">
        <v>1765</v>
      </c>
      <c r="AT1300" s="388">
        <v>44466</v>
      </c>
      <c r="AU1300" t="s">
        <v>1756</v>
      </c>
      <c r="AV1300" t="s">
        <v>1756</v>
      </c>
      <c r="AZ1300" t="s">
        <v>1766</v>
      </c>
      <c r="BA1300" t="s">
        <v>1767</v>
      </c>
      <c r="BB1300" t="s">
        <v>4120</v>
      </c>
      <c r="BC1300" t="s">
        <v>4121</v>
      </c>
      <c r="BD1300" t="s">
        <v>826</v>
      </c>
      <c r="BE1300" t="s">
        <v>1756</v>
      </c>
      <c r="BF1300" t="s">
        <v>826</v>
      </c>
    </row>
    <row r="1301" spans="1:58">
      <c r="A1301" t="s">
        <v>829</v>
      </c>
      <c r="B1301">
        <v>6</v>
      </c>
      <c r="C1301">
        <v>0</v>
      </c>
      <c r="D1301">
        <v>9948</v>
      </c>
      <c r="E1301" t="s">
        <v>4107</v>
      </c>
      <c r="F1301">
        <v>53510602</v>
      </c>
      <c r="G1301" t="s">
        <v>2041</v>
      </c>
      <c r="H1301">
        <v>0</v>
      </c>
      <c r="I1301" t="s">
        <v>2089</v>
      </c>
      <c r="J1301">
        <v>146.96</v>
      </c>
      <c r="K1301">
        <v>11</v>
      </c>
      <c r="L1301" t="s">
        <v>2063</v>
      </c>
      <c r="M1301" t="s">
        <v>2090</v>
      </c>
      <c r="N1301" t="s">
        <v>1757</v>
      </c>
      <c r="O1301" t="s">
        <v>1756</v>
      </c>
      <c r="P1301" t="s">
        <v>1756</v>
      </c>
      <c r="Q1301" s="387">
        <v>1616.56</v>
      </c>
      <c r="R1301">
        <v>210.15280000000001</v>
      </c>
      <c r="S1301">
        <v>1826.7127999999998</v>
      </c>
      <c r="T1301" s="388">
        <v>44459</v>
      </c>
      <c r="U1301">
        <v>0</v>
      </c>
      <c r="V1301" t="s">
        <v>832</v>
      </c>
      <c r="W1301" s="388">
        <v>44477</v>
      </c>
      <c r="X1301">
        <v>164</v>
      </c>
      <c r="Y1301">
        <v>0</v>
      </c>
      <c r="Z1301">
        <v>0</v>
      </c>
      <c r="AA1301" t="s">
        <v>1758</v>
      </c>
      <c r="AB1301" t="s">
        <v>826</v>
      </c>
      <c r="AD1301" t="s">
        <v>2045</v>
      </c>
      <c r="AE1301" t="s">
        <v>2046</v>
      </c>
      <c r="AI1301" t="s">
        <v>1761</v>
      </c>
      <c r="AL1301" t="s">
        <v>4108</v>
      </c>
      <c r="AM1301">
        <v>6</v>
      </c>
      <c r="AN1301" t="s">
        <v>3184</v>
      </c>
      <c r="AO1301" t="s">
        <v>4109</v>
      </c>
      <c r="AP1301">
        <v>0</v>
      </c>
      <c r="AQ1301" s="388">
        <v>44462</v>
      </c>
      <c r="AS1301" t="s">
        <v>1765</v>
      </c>
      <c r="AT1301" s="388">
        <v>44466</v>
      </c>
      <c r="AU1301" t="s">
        <v>1756</v>
      </c>
      <c r="AV1301" t="s">
        <v>1756</v>
      </c>
      <c r="AZ1301" t="s">
        <v>1766</v>
      </c>
      <c r="BA1301" t="s">
        <v>1767</v>
      </c>
      <c r="BB1301" t="s">
        <v>4120</v>
      </c>
      <c r="BC1301" t="s">
        <v>4121</v>
      </c>
      <c r="BD1301" t="s">
        <v>826</v>
      </c>
      <c r="BE1301" t="s">
        <v>1756</v>
      </c>
      <c r="BF1301" t="s">
        <v>826</v>
      </c>
    </row>
    <row r="1302" spans="1:58">
      <c r="A1302" t="s">
        <v>829</v>
      </c>
      <c r="B1302">
        <v>6</v>
      </c>
      <c r="C1302">
        <v>0</v>
      </c>
      <c r="D1302">
        <v>9948</v>
      </c>
      <c r="E1302" t="s">
        <v>4107</v>
      </c>
      <c r="F1302">
        <v>53510602</v>
      </c>
      <c r="G1302" t="s">
        <v>2041</v>
      </c>
      <c r="H1302">
        <v>0</v>
      </c>
      <c r="I1302" t="s">
        <v>2089</v>
      </c>
      <c r="J1302">
        <v>146.96</v>
      </c>
      <c r="K1302">
        <v>11</v>
      </c>
      <c r="L1302" t="s">
        <v>2063</v>
      </c>
      <c r="M1302" t="s">
        <v>2090</v>
      </c>
      <c r="N1302" t="s">
        <v>1757</v>
      </c>
      <c r="O1302" t="s">
        <v>1756</v>
      </c>
      <c r="P1302" t="s">
        <v>1756</v>
      </c>
      <c r="Q1302" s="387">
        <v>1616.56</v>
      </c>
      <c r="R1302">
        <v>210.15280000000001</v>
      </c>
      <c r="S1302">
        <v>1826.7127999999998</v>
      </c>
      <c r="T1302" s="388">
        <v>44459</v>
      </c>
      <c r="U1302">
        <v>0</v>
      </c>
      <c r="V1302" t="s">
        <v>832</v>
      </c>
      <c r="W1302" s="388">
        <v>44477</v>
      </c>
      <c r="X1302">
        <v>164</v>
      </c>
      <c r="Y1302">
        <v>0</v>
      </c>
      <c r="Z1302">
        <v>0</v>
      </c>
      <c r="AA1302" t="s">
        <v>1758</v>
      </c>
      <c r="AB1302" t="s">
        <v>826</v>
      </c>
      <c r="AD1302" t="s">
        <v>2045</v>
      </c>
      <c r="AE1302" t="s">
        <v>2046</v>
      </c>
      <c r="AI1302" t="s">
        <v>1761</v>
      </c>
      <c r="AL1302" t="s">
        <v>4108</v>
      </c>
      <c r="AM1302">
        <v>6</v>
      </c>
      <c r="AN1302" t="s">
        <v>3184</v>
      </c>
      <c r="AO1302" t="s">
        <v>4109</v>
      </c>
      <c r="AP1302">
        <v>0</v>
      </c>
      <c r="AQ1302" s="388">
        <v>44462</v>
      </c>
      <c r="AS1302" t="s">
        <v>1765</v>
      </c>
      <c r="AT1302" s="388">
        <v>44466</v>
      </c>
      <c r="AU1302" t="s">
        <v>1756</v>
      </c>
      <c r="AV1302" t="s">
        <v>1756</v>
      </c>
      <c r="AZ1302" t="s">
        <v>1766</v>
      </c>
      <c r="BA1302" t="s">
        <v>1767</v>
      </c>
      <c r="BB1302" t="s">
        <v>4120</v>
      </c>
      <c r="BC1302" t="s">
        <v>4121</v>
      </c>
      <c r="BD1302" t="s">
        <v>826</v>
      </c>
      <c r="BE1302" t="s">
        <v>1756</v>
      </c>
      <c r="BF1302" t="s">
        <v>826</v>
      </c>
    </row>
    <row r="1303" spans="1:58">
      <c r="A1303" t="s">
        <v>829</v>
      </c>
      <c r="B1303">
        <v>6</v>
      </c>
      <c r="C1303">
        <v>0</v>
      </c>
      <c r="D1303">
        <v>9948</v>
      </c>
      <c r="E1303" t="s">
        <v>4107</v>
      </c>
      <c r="F1303">
        <v>53510602</v>
      </c>
      <c r="G1303" t="s">
        <v>2041</v>
      </c>
      <c r="H1303">
        <v>0</v>
      </c>
      <c r="I1303" t="s">
        <v>2095</v>
      </c>
      <c r="J1303">
        <v>138.44999999999999</v>
      </c>
      <c r="K1303">
        <v>11</v>
      </c>
      <c r="L1303" t="s">
        <v>2063</v>
      </c>
      <c r="M1303" t="s">
        <v>2096</v>
      </c>
      <c r="N1303" t="s">
        <v>1757</v>
      </c>
      <c r="O1303" t="s">
        <v>1756</v>
      </c>
      <c r="P1303" t="s">
        <v>1756</v>
      </c>
      <c r="Q1303" s="387">
        <v>1522.95</v>
      </c>
      <c r="R1303">
        <v>197.98350000000002</v>
      </c>
      <c r="S1303">
        <v>1720.9334999999999</v>
      </c>
      <c r="T1303" s="388">
        <v>44459</v>
      </c>
      <c r="U1303">
        <v>0</v>
      </c>
      <c r="V1303" t="s">
        <v>832</v>
      </c>
      <c r="W1303" s="388">
        <v>44477</v>
      </c>
      <c r="X1303">
        <v>164</v>
      </c>
      <c r="Y1303">
        <v>0</v>
      </c>
      <c r="Z1303">
        <v>0</v>
      </c>
      <c r="AA1303" t="s">
        <v>1758</v>
      </c>
      <c r="AB1303" t="s">
        <v>826</v>
      </c>
      <c r="AD1303" t="s">
        <v>2045</v>
      </c>
      <c r="AE1303" t="s">
        <v>2046</v>
      </c>
      <c r="AI1303" t="s">
        <v>1761</v>
      </c>
      <c r="AL1303" t="s">
        <v>4108</v>
      </c>
      <c r="AM1303">
        <v>6</v>
      </c>
      <c r="AN1303" t="s">
        <v>3184</v>
      </c>
      <c r="AO1303" t="s">
        <v>4109</v>
      </c>
      <c r="AP1303">
        <v>0</v>
      </c>
      <c r="AQ1303" s="388">
        <v>44462</v>
      </c>
      <c r="AS1303" t="s">
        <v>1765</v>
      </c>
      <c r="AT1303" s="388">
        <v>44466</v>
      </c>
      <c r="AU1303" t="s">
        <v>1756</v>
      </c>
      <c r="AV1303" t="s">
        <v>1756</v>
      </c>
      <c r="AZ1303" t="s">
        <v>1766</v>
      </c>
      <c r="BA1303" t="s">
        <v>1767</v>
      </c>
      <c r="BB1303" t="s">
        <v>4122</v>
      </c>
      <c r="BC1303" t="s">
        <v>4123</v>
      </c>
      <c r="BD1303" t="s">
        <v>826</v>
      </c>
      <c r="BE1303" t="s">
        <v>1756</v>
      </c>
      <c r="BF1303" t="s">
        <v>826</v>
      </c>
    </row>
    <row r="1304" spans="1:58">
      <c r="A1304" t="s">
        <v>829</v>
      </c>
      <c r="B1304">
        <v>6</v>
      </c>
      <c r="C1304">
        <v>0</v>
      </c>
      <c r="D1304">
        <v>9948</v>
      </c>
      <c r="E1304" t="s">
        <v>4107</v>
      </c>
      <c r="F1304">
        <v>53510602</v>
      </c>
      <c r="G1304" t="s">
        <v>2041</v>
      </c>
      <c r="H1304">
        <v>0</v>
      </c>
      <c r="I1304" t="s">
        <v>2247</v>
      </c>
      <c r="J1304">
        <v>131.47999999999999</v>
      </c>
      <c r="K1304">
        <v>4</v>
      </c>
      <c r="L1304" t="s">
        <v>2063</v>
      </c>
      <c r="M1304" t="s">
        <v>2248</v>
      </c>
      <c r="N1304" t="s">
        <v>1757</v>
      </c>
      <c r="O1304" t="s">
        <v>1756</v>
      </c>
      <c r="P1304" t="s">
        <v>1756</v>
      </c>
      <c r="Q1304" s="387">
        <v>525.91999999999996</v>
      </c>
      <c r="R1304">
        <v>68.369599999999991</v>
      </c>
      <c r="S1304">
        <v>594.28959999999995</v>
      </c>
      <c r="T1304" s="388">
        <v>44459</v>
      </c>
      <c r="U1304">
        <v>0</v>
      </c>
      <c r="V1304" t="s">
        <v>832</v>
      </c>
      <c r="W1304" s="388">
        <v>44477</v>
      </c>
      <c r="X1304">
        <v>164</v>
      </c>
      <c r="Y1304">
        <v>0</v>
      </c>
      <c r="Z1304">
        <v>0</v>
      </c>
      <c r="AA1304" t="s">
        <v>1758</v>
      </c>
      <c r="AB1304" t="s">
        <v>826</v>
      </c>
      <c r="AD1304" t="s">
        <v>2045</v>
      </c>
      <c r="AE1304" t="s">
        <v>2046</v>
      </c>
      <c r="AI1304" t="s">
        <v>1761</v>
      </c>
      <c r="AL1304" t="s">
        <v>4108</v>
      </c>
      <c r="AM1304">
        <v>6</v>
      </c>
      <c r="AN1304" t="s">
        <v>3184</v>
      </c>
      <c r="AO1304" t="s">
        <v>4109</v>
      </c>
      <c r="AP1304">
        <v>0</v>
      </c>
      <c r="AQ1304" s="388">
        <v>44462</v>
      </c>
      <c r="AS1304" t="s">
        <v>1765</v>
      </c>
      <c r="AT1304" s="388">
        <v>44466</v>
      </c>
      <c r="AU1304" t="s">
        <v>1756</v>
      </c>
      <c r="AV1304" t="s">
        <v>1756</v>
      </c>
      <c r="AZ1304" t="s">
        <v>1766</v>
      </c>
      <c r="BA1304" t="s">
        <v>1767</v>
      </c>
      <c r="BB1304" t="s">
        <v>4124</v>
      </c>
      <c r="BC1304" t="s">
        <v>4125</v>
      </c>
      <c r="BD1304" t="s">
        <v>826</v>
      </c>
      <c r="BE1304" t="s">
        <v>1756</v>
      </c>
      <c r="BF1304" t="s">
        <v>826</v>
      </c>
    </row>
    <row r="1305" spans="1:58">
      <c r="A1305" t="s">
        <v>829</v>
      </c>
      <c r="B1305">
        <v>6</v>
      </c>
      <c r="C1305">
        <v>0</v>
      </c>
      <c r="D1305">
        <v>9947</v>
      </c>
      <c r="E1305" t="s">
        <v>4126</v>
      </c>
      <c r="F1305">
        <v>53510602</v>
      </c>
      <c r="G1305" t="s">
        <v>2041</v>
      </c>
      <c r="H1305">
        <v>0</v>
      </c>
      <c r="I1305" t="s">
        <v>2103</v>
      </c>
      <c r="J1305">
        <v>70</v>
      </c>
      <c r="K1305">
        <v>5</v>
      </c>
      <c r="L1305" t="s">
        <v>1771</v>
      </c>
      <c r="M1305" t="s">
        <v>1756</v>
      </c>
      <c r="N1305" t="s">
        <v>1756</v>
      </c>
      <c r="O1305" t="s">
        <v>2104</v>
      </c>
      <c r="P1305" t="s">
        <v>1757</v>
      </c>
      <c r="Q1305" s="387">
        <v>350</v>
      </c>
      <c r="R1305">
        <v>45.5</v>
      </c>
      <c r="S1305">
        <v>395.49999999999994</v>
      </c>
      <c r="T1305" s="388">
        <v>44459</v>
      </c>
      <c r="U1305">
        <v>0</v>
      </c>
      <c r="V1305" t="s">
        <v>832</v>
      </c>
      <c r="W1305" s="388">
        <v>44477</v>
      </c>
      <c r="X1305">
        <v>164</v>
      </c>
      <c r="Y1305">
        <v>0</v>
      </c>
      <c r="Z1305">
        <v>0</v>
      </c>
      <c r="AA1305" t="s">
        <v>1758</v>
      </c>
      <c r="AB1305" t="s">
        <v>826</v>
      </c>
      <c r="AD1305" t="s">
        <v>2045</v>
      </c>
      <c r="AE1305" t="s">
        <v>2046</v>
      </c>
      <c r="AI1305" t="s">
        <v>1761</v>
      </c>
      <c r="AL1305" t="s">
        <v>4127</v>
      </c>
      <c r="AM1305">
        <v>6</v>
      </c>
      <c r="AN1305" t="s">
        <v>2851</v>
      </c>
      <c r="AO1305" t="s">
        <v>2852</v>
      </c>
      <c r="AP1305">
        <v>0</v>
      </c>
      <c r="AQ1305" s="388">
        <v>44462</v>
      </c>
      <c r="AS1305" t="s">
        <v>1765</v>
      </c>
      <c r="AT1305" s="388">
        <v>44466</v>
      </c>
      <c r="AU1305" t="s">
        <v>1756</v>
      </c>
      <c r="AV1305" t="s">
        <v>1756</v>
      </c>
      <c r="AZ1305" t="s">
        <v>1766</v>
      </c>
      <c r="BA1305" t="s">
        <v>1767</v>
      </c>
      <c r="BB1305" t="s">
        <v>4128</v>
      </c>
      <c r="BC1305" t="s">
        <v>4129</v>
      </c>
      <c r="BD1305" t="s">
        <v>826</v>
      </c>
      <c r="BE1305" t="s">
        <v>1756</v>
      </c>
      <c r="BF1305" t="s">
        <v>826</v>
      </c>
    </row>
    <row r="1306" spans="1:58">
      <c r="A1306" t="s">
        <v>829</v>
      </c>
      <c r="B1306">
        <v>6</v>
      </c>
      <c r="C1306">
        <v>0</v>
      </c>
      <c r="D1306">
        <v>9947</v>
      </c>
      <c r="E1306" t="s">
        <v>4126</v>
      </c>
      <c r="F1306">
        <v>53510602</v>
      </c>
      <c r="G1306" t="s">
        <v>2041</v>
      </c>
      <c r="H1306">
        <v>0</v>
      </c>
      <c r="I1306" t="s">
        <v>2052</v>
      </c>
      <c r="J1306">
        <v>75</v>
      </c>
      <c r="K1306">
        <v>60</v>
      </c>
      <c r="L1306" t="s">
        <v>1771</v>
      </c>
      <c r="M1306" t="s">
        <v>1756</v>
      </c>
      <c r="N1306" t="s">
        <v>1756</v>
      </c>
      <c r="O1306" t="s">
        <v>2053</v>
      </c>
      <c r="P1306" t="s">
        <v>1757</v>
      </c>
      <c r="Q1306" s="387">
        <v>4500</v>
      </c>
      <c r="R1306">
        <v>585</v>
      </c>
      <c r="S1306">
        <v>5084.9999999999991</v>
      </c>
      <c r="T1306" s="388">
        <v>44459</v>
      </c>
      <c r="U1306">
        <v>0</v>
      </c>
      <c r="V1306" t="s">
        <v>832</v>
      </c>
      <c r="W1306" s="388">
        <v>44477</v>
      </c>
      <c r="X1306">
        <v>164</v>
      </c>
      <c r="Y1306">
        <v>0</v>
      </c>
      <c r="Z1306">
        <v>0</v>
      </c>
      <c r="AA1306" t="s">
        <v>1758</v>
      </c>
      <c r="AB1306" t="s">
        <v>826</v>
      </c>
      <c r="AD1306" t="s">
        <v>2045</v>
      </c>
      <c r="AE1306" t="s">
        <v>2046</v>
      </c>
      <c r="AI1306" t="s">
        <v>1761</v>
      </c>
      <c r="AL1306" t="s">
        <v>4127</v>
      </c>
      <c r="AM1306">
        <v>6</v>
      </c>
      <c r="AN1306" t="s">
        <v>2851</v>
      </c>
      <c r="AO1306" t="s">
        <v>2852</v>
      </c>
      <c r="AP1306">
        <v>0</v>
      </c>
      <c r="AQ1306" s="388">
        <v>44462</v>
      </c>
      <c r="AS1306" t="s">
        <v>1765</v>
      </c>
      <c r="AT1306" s="388">
        <v>44466</v>
      </c>
      <c r="AU1306" t="s">
        <v>1756</v>
      </c>
      <c r="AV1306" t="s">
        <v>1756</v>
      </c>
      <c r="AZ1306" t="s">
        <v>1766</v>
      </c>
      <c r="BA1306" t="s">
        <v>1767</v>
      </c>
      <c r="BB1306" t="s">
        <v>4130</v>
      </c>
      <c r="BC1306" t="s">
        <v>4131</v>
      </c>
      <c r="BD1306" t="s">
        <v>826</v>
      </c>
      <c r="BE1306" t="s">
        <v>1756</v>
      </c>
      <c r="BF1306" t="s">
        <v>826</v>
      </c>
    </row>
    <row r="1307" spans="1:58">
      <c r="A1307" t="s">
        <v>829</v>
      </c>
      <c r="B1307">
        <v>6</v>
      </c>
      <c r="C1307">
        <v>0</v>
      </c>
      <c r="D1307">
        <v>9947</v>
      </c>
      <c r="E1307" t="s">
        <v>4126</v>
      </c>
      <c r="F1307">
        <v>53510602</v>
      </c>
      <c r="G1307" t="s">
        <v>2041</v>
      </c>
      <c r="H1307">
        <v>0</v>
      </c>
      <c r="I1307" t="s">
        <v>2056</v>
      </c>
      <c r="J1307">
        <v>210</v>
      </c>
      <c r="K1307">
        <v>6</v>
      </c>
      <c r="L1307" t="s">
        <v>1755</v>
      </c>
      <c r="M1307" t="s">
        <v>1756</v>
      </c>
      <c r="N1307" t="s">
        <v>1756</v>
      </c>
      <c r="P1307" t="s">
        <v>1757</v>
      </c>
      <c r="Q1307" s="387">
        <v>1260</v>
      </c>
      <c r="R1307">
        <v>163.80000000000001</v>
      </c>
      <c r="S1307">
        <v>1423.8</v>
      </c>
      <c r="T1307" s="388">
        <v>44459</v>
      </c>
      <c r="U1307">
        <v>0</v>
      </c>
      <c r="V1307" t="s">
        <v>832</v>
      </c>
      <c r="W1307" s="388">
        <v>44477</v>
      </c>
      <c r="X1307">
        <v>164</v>
      </c>
      <c r="Y1307">
        <v>0</v>
      </c>
      <c r="Z1307">
        <v>0</v>
      </c>
      <c r="AA1307" t="s">
        <v>1758</v>
      </c>
      <c r="AB1307" t="s">
        <v>826</v>
      </c>
      <c r="AD1307" t="s">
        <v>2045</v>
      </c>
      <c r="AE1307" t="s">
        <v>2046</v>
      </c>
      <c r="AI1307" t="s">
        <v>1761</v>
      </c>
      <c r="AL1307" t="s">
        <v>4127</v>
      </c>
      <c r="AM1307">
        <v>6</v>
      </c>
      <c r="AN1307" t="s">
        <v>2851</v>
      </c>
      <c r="AO1307" t="s">
        <v>2852</v>
      </c>
      <c r="AP1307">
        <v>0</v>
      </c>
      <c r="AQ1307" s="388">
        <v>44462</v>
      </c>
      <c r="AS1307" t="s">
        <v>1765</v>
      </c>
      <c r="AT1307" s="388">
        <v>44466</v>
      </c>
      <c r="AU1307" t="s">
        <v>1756</v>
      </c>
      <c r="AV1307" t="s">
        <v>1756</v>
      </c>
      <c r="AZ1307" t="s">
        <v>1766</v>
      </c>
      <c r="BA1307" t="s">
        <v>1767</v>
      </c>
      <c r="BB1307" t="s">
        <v>4132</v>
      </c>
      <c r="BC1307" t="s">
        <v>4133</v>
      </c>
      <c r="BD1307" t="s">
        <v>826</v>
      </c>
      <c r="BE1307" t="s">
        <v>1756</v>
      </c>
      <c r="BF1307" t="s">
        <v>826</v>
      </c>
    </row>
    <row r="1308" spans="1:58">
      <c r="A1308" t="s">
        <v>829</v>
      </c>
      <c r="B1308">
        <v>6</v>
      </c>
      <c r="C1308">
        <v>0</v>
      </c>
      <c r="D1308">
        <v>9947</v>
      </c>
      <c r="E1308" t="s">
        <v>4126</v>
      </c>
      <c r="F1308">
        <v>53510602</v>
      </c>
      <c r="G1308" t="s">
        <v>2041</v>
      </c>
      <c r="H1308">
        <v>0</v>
      </c>
      <c r="I1308" t="s">
        <v>518</v>
      </c>
      <c r="J1308">
        <v>95</v>
      </c>
      <c r="K1308">
        <v>12</v>
      </c>
      <c r="L1308" t="s">
        <v>1771</v>
      </c>
      <c r="M1308" t="s">
        <v>1756</v>
      </c>
      <c r="N1308" t="s">
        <v>1756</v>
      </c>
      <c r="O1308" t="s">
        <v>2059</v>
      </c>
      <c r="P1308" t="s">
        <v>1757</v>
      </c>
      <c r="Q1308" s="387">
        <v>1140</v>
      </c>
      <c r="R1308">
        <v>148.20000000000002</v>
      </c>
      <c r="S1308">
        <v>1288.1999999999998</v>
      </c>
      <c r="T1308" s="388">
        <v>44459</v>
      </c>
      <c r="U1308">
        <v>0</v>
      </c>
      <c r="V1308" t="s">
        <v>832</v>
      </c>
      <c r="W1308" s="388">
        <v>44477</v>
      </c>
      <c r="X1308">
        <v>164</v>
      </c>
      <c r="Y1308">
        <v>0</v>
      </c>
      <c r="Z1308">
        <v>0</v>
      </c>
      <c r="AA1308" t="s">
        <v>1758</v>
      </c>
      <c r="AB1308" t="s">
        <v>826</v>
      </c>
      <c r="AD1308" t="s">
        <v>2045</v>
      </c>
      <c r="AE1308" t="s">
        <v>2046</v>
      </c>
      <c r="AI1308" t="s">
        <v>1761</v>
      </c>
      <c r="AL1308" t="s">
        <v>4127</v>
      </c>
      <c r="AM1308">
        <v>6</v>
      </c>
      <c r="AN1308" t="s">
        <v>2851</v>
      </c>
      <c r="AO1308" t="s">
        <v>2852</v>
      </c>
      <c r="AP1308">
        <v>0</v>
      </c>
      <c r="AQ1308" s="388">
        <v>44462</v>
      </c>
      <c r="AS1308" t="s">
        <v>1765</v>
      </c>
      <c r="AT1308" s="388">
        <v>44466</v>
      </c>
      <c r="AU1308" t="s">
        <v>1756</v>
      </c>
      <c r="AV1308" t="s">
        <v>1756</v>
      </c>
      <c r="AZ1308" t="s">
        <v>1766</v>
      </c>
      <c r="BA1308" t="s">
        <v>1767</v>
      </c>
      <c r="BB1308" t="s">
        <v>4134</v>
      </c>
      <c r="BC1308" t="s">
        <v>4135</v>
      </c>
      <c r="BD1308" t="s">
        <v>826</v>
      </c>
      <c r="BE1308" t="s">
        <v>1756</v>
      </c>
      <c r="BF1308" t="s">
        <v>826</v>
      </c>
    </row>
    <row r="1309" spans="1:58">
      <c r="A1309" t="s">
        <v>829</v>
      </c>
      <c r="B1309">
        <v>6</v>
      </c>
      <c r="C1309">
        <v>0</v>
      </c>
      <c r="D1309">
        <v>9947</v>
      </c>
      <c r="E1309" t="s">
        <v>4126</v>
      </c>
      <c r="F1309">
        <v>53510602</v>
      </c>
      <c r="G1309" t="s">
        <v>2041</v>
      </c>
      <c r="H1309">
        <v>0</v>
      </c>
      <c r="I1309" t="s">
        <v>2113</v>
      </c>
      <c r="J1309">
        <v>122.39</v>
      </c>
      <c r="K1309">
        <v>5</v>
      </c>
      <c r="L1309" t="s">
        <v>2063</v>
      </c>
      <c r="M1309" t="s">
        <v>2114</v>
      </c>
      <c r="N1309" t="s">
        <v>1757</v>
      </c>
      <c r="O1309" t="s">
        <v>1756</v>
      </c>
      <c r="P1309" t="s">
        <v>1756</v>
      </c>
      <c r="Q1309" s="387">
        <v>611.95000000000005</v>
      </c>
      <c r="R1309">
        <v>79.553500000000014</v>
      </c>
      <c r="S1309">
        <v>691.50350000000003</v>
      </c>
      <c r="T1309" s="388">
        <v>44459</v>
      </c>
      <c r="U1309">
        <v>0</v>
      </c>
      <c r="V1309" t="s">
        <v>832</v>
      </c>
      <c r="W1309" s="388">
        <v>44477</v>
      </c>
      <c r="X1309">
        <v>164</v>
      </c>
      <c r="Y1309">
        <v>0</v>
      </c>
      <c r="Z1309">
        <v>0</v>
      </c>
      <c r="AA1309" t="s">
        <v>1758</v>
      </c>
      <c r="AB1309" t="s">
        <v>826</v>
      </c>
      <c r="AD1309" t="s">
        <v>2045</v>
      </c>
      <c r="AE1309" t="s">
        <v>2046</v>
      </c>
      <c r="AI1309" t="s">
        <v>1761</v>
      </c>
      <c r="AL1309" t="s">
        <v>4127</v>
      </c>
      <c r="AM1309">
        <v>6</v>
      </c>
      <c r="AN1309" t="s">
        <v>2851</v>
      </c>
      <c r="AO1309" t="s">
        <v>2852</v>
      </c>
      <c r="AP1309">
        <v>0</v>
      </c>
      <c r="AQ1309" s="388">
        <v>44462</v>
      </c>
      <c r="AS1309" t="s">
        <v>1765</v>
      </c>
      <c r="AT1309" s="388">
        <v>44466</v>
      </c>
      <c r="AU1309" t="s">
        <v>1756</v>
      </c>
      <c r="AV1309" t="s">
        <v>1756</v>
      </c>
      <c r="AZ1309" t="s">
        <v>1766</v>
      </c>
      <c r="BA1309" t="s">
        <v>1767</v>
      </c>
      <c r="BB1309" t="s">
        <v>4136</v>
      </c>
      <c r="BC1309" t="s">
        <v>4137</v>
      </c>
      <c r="BD1309" t="s">
        <v>826</v>
      </c>
      <c r="BE1309" t="s">
        <v>1756</v>
      </c>
      <c r="BF1309" t="s">
        <v>826</v>
      </c>
    </row>
    <row r="1310" spans="1:58">
      <c r="A1310" t="s">
        <v>829</v>
      </c>
      <c r="B1310">
        <v>6</v>
      </c>
      <c r="C1310">
        <v>0</v>
      </c>
      <c r="D1310">
        <v>9947</v>
      </c>
      <c r="E1310" t="s">
        <v>4126</v>
      </c>
      <c r="F1310">
        <v>53510602</v>
      </c>
      <c r="G1310" t="s">
        <v>2041</v>
      </c>
      <c r="H1310">
        <v>0</v>
      </c>
      <c r="I1310" t="s">
        <v>2062</v>
      </c>
      <c r="J1310">
        <v>138.05000000000001</v>
      </c>
      <c r="K1310">
        <v>22</v>
      </c>
      <c r="L1310" t="s">
        <v>2063</v>
      </c>
      <c r="M1310" t="s">
        <v>2064</v>
      </c>
      <c r="N1310" t="s">
        <v>1757</v>
      </c>
      <c r="O1310" t="s">
        <v>1756</v>
      </c>
      <c r="P1310" t="s">
        <v>1756</v>
      </c>
      <c r="Q1310" s="387">
        <v>3037.1</v>
      </c>
      <c r="R1310">
        <v>394.82299999999998</v>
      </c>
      <c r="S1310">
        <v>3431.9229999999998</v>
      </c>
      <c r="T1310" s="388">
        <v>44459</v>
      </c>
      <c r="U1310">
        <v>0</v>
      </c>
      <c r="V1310" t="s">
        <v>832</v>
      </c>
      <c r="W1310" s="388">
        <v>44477</v>
      </c>
      <c r="X1310">
        <v>164</v>
      </c>
      <c r="Y1310">
        <v>0</v>
      </c>
      <c r="Z1310">
        <v>0</v>
      </c>
      <c r="AA1310" t="s">
        <v>1758</v>
      </c>
      <c r="AB1310" t="s">
        <v>826</v>
      </c>
      <c r="AD1310" t="s">
        <v>2045</v>
      </c>
      <c r="AE1310" t="s">
        <v>2046</v>
      </c>
      <c r="AI1310" t="s">
        <v>1761</v>
      </c>
      <c r="AL1310" t="s">
        <v>4127</v>
      </c>
      <c r="AM1310">
        <v>6</v>
      </c>
      <c r="AN1310" t="s">
        <v>2851</v>
      </c>
      <c r="AO1310" t="s">
        <v>2852</v>
      </c>
      <c r="AP1310">
        <v>0</v>
      </c>
      <c r="AQ1310" s="388">
        <v>44462</v>
      </c>
      <c r="AS1310" t="s">
        <v>1765</v>
      </c>
      <c r="AT1310" s="388">
        <v>44466</v>
      </c>
      <c r="AU1310" t="s">
        <v>1756</v>
      </c>
      <c r="AV1310" t="s">
        <v>1756</v>
      </c>
      <c r="AZ1310" t="s">
        <v>1766</v>
      </c>
      <c r="BA1310" t="s">
        <v>1767</v>
      </c>
      <c r="BB1310" t="s">
        <v>4138</v>
      </c>
      <c r="BC1310" t="s">
        <v>4139</v>
      </c>
      <c r="BD1310" t="s">
        <v>826</v>
      </c>
      <c r="BE1310" t="s">
        <v>1756</v>
      </c>
      <c r="BF1310" t="s">
        <v>826</v>
      </c>
    </row>
    <row r="1311" spans="1:58">
      <c r="A1311" t="s">
        <v>829</v>
      </c>
      <c r="B1311">
        <v>6</v>
      </c>
      <c r="C1311">
        <v>0</v>
      </c>
      <c r="D1311">
        <v>9947</v>
      </c>
      <c r="E1311" t="s">
        <v>4126</v>
      </c>
      <c r="F1311">
        <v>53510602</v>
      </c>
      <c r="G1311" t="s">
        <v>2041</v>
      </c>
      <c r="H1311">
        <v>0</v>
      </c>
      <c r="I1311" t="s">
        <v>2073</v>
      </c>
      <c r="J1311">
        <v>243.75</v>
      </c>
      <c r="K1311">
        <v>4</v>
      </c>
      <c r="L1311" t="s">
        <v>1755</v>
      </c>
      <c r="M1311" t="s">
        <v>2074</v>
      </c>
      <c r="N1311" t="s">
        <v>1757</v>
      </c>
      <c r="O1311" t="s">
        <v>1756</v>
      </c>
      <c r="P1311" t="s">
        <v>1756</v>
      </c>
      <c r="Q1311" s="387">
        <v>975</v>
      </c>
      <c r="R1311">
        <v>126.75</v>
      </c>
      <c r="S1311">
        <v>1101.75</v>
      </c>
      <c r="T1311" s="388">
        <v>44459</v>
      </c>
      <c r="U1311">
        <v>0</v>
      </c>
      <c r="V1311" t="s">
        <v>832</v>
      </c>
      <c r="W1311" s="388">
        <v>44477</v>
      </c>
      <c r="X1311">
        <v>164</v>
      </c>
      <c r="Y1311">
        <v>0</v>
      </c>
      <c r="Z1311">
        <v>0</v>
      </c>
      <c r="AA1311" t="s">
        <v>1758</v>
      </c>
      <c r="AB1311" t="s">
        <v>826</v>
      </c>
      <c r="AD1311" t="s">
        <v>2045</v>
      </c>
      <c r="AE1311" t="s">
        <v>2046</v>
      </c>
      <c r="AI1311" t="s">
        <v>1761</v>
      </c>
      <c r="AL1311" t="s">
        <v>4127</v>
      </c>
      <c r="AM1311">
        <v>6</v>
      </c>
      <c r="AN1311" t="s">
        <v>2851</v>
      </c>
      <c r="AO1311" t="s">
        <v>2852</v>
      </c>
      <c r="AP1311">
        <v>0</v>
      </c>
      <c r="AQ1311" s="388">
        <v>44462</v>
      </c>
      <c r="AS1311" t="s">
        <v>1765</v>
      </c>
      <c r="AT1311" s="388">
        <v>44466</v>
      </c>
      <c r="AU1311" t="s">
        <v>1756</v>
      </c>
      <c r="AV1311" t="s">
        <v>1756</v>
      </c>
      <c r="AZ1311" t="s">
        <v>1766</v>
      </c>
      <c r="BA1311" t="s">
        <v>1767</v>
      </c>
      <c r="BB1311" t="s">
        <v>4140</v>
      </c>
      <c r="BC1311" t="s">
        <v>4141</v>
      </c>
      <c r="BD1311" t="s">
        <v>826</v>
      </c>
      <c r="BE1311" t="s">
        <v>1756</v>
      </c>
      <c r="BF1311" t="s">
        <v>826</v>
      </c>
    </row>
    <row r="1312" spans="1:58">
      <c r="A1312" t="s">
        <v>829</v>
      </c>
      <c r="B1312">
        <v>6</v>
      </c>
      <c r="C1312">
        <v>0</v>
      </c>
      <c r="D1312">
        <v>9947</v>
      </c>
      <c r="E1312" t="s">
        <v>4126</v>
      </c>
      <c r="F1312">
        <v>53510602</v>
      </c>
      <c r="G1312" t="s">
        <v>2041</v>
      </c>
      <c r="H1312">
        <v>0</v>
      </c>
      <c r="I1312" t="s">
        <v>2083</v>
      </c>
      <c r="J1312">
        <v>12.21</v>
      </c>
      <c r="K1312">
        <v>8.5</v>
      </c>
      <c r="L1312" t="s">
        <v>1771</v>
      </c>
      <c r="M1312" t="s">
        <v>2084</v>
      </c>
      <c r="N1312" t="s">
        <v>1757</v>
      </c>
      <c r="O1312" t="s">
        <v>1756</v>
      </c>
      <c r="P1312" t="s">
        <v>1756</v>
      </c>
      <c r="Q1312" s="387">
        <v>103.785</v>
      </c>
      <c r="R1312">
        <v>13.492050000000001</v>
      </c>
      <c r="S1312">
        <v>117.27704999999999</v>
      </c>
      <c r="T1312" s="388">
        <v>44459</v>
      </c>
      <c r="U1312">
        <v>0</v>
      </c>
      <c r="V1312" t="s">
        <v>832</v>
      </c>
      <c r="W1312" s="388">
        <v>44477</v>
      </c>
      <c r="X1312">
        <v>164</v>
      </c>
      <c r="Y1312">
        <v>0</v>
      </c>
      <c r="Z1312">
        <v>0</v>
      </c>
      <c r="AA1312" t="s">
        <v>1758</v>
      </c>
      <c r="AB1312" t="s">
        <v>826</v>
      </c>
      <c r="AD1312" t="s">
        <v>2045</v>
      </c>
      <c r="AE1312" t="s">
        <v>2046</v>
      </c>
      <c r="AI1312" t="s">
        <v>1761</v>
      </c>
      <c r="AL1312" t="s">
        <v>4127</v>
      </c>
      <c r="AM1312">
        <v>6</v>
      </c>
      <c r="AN1312" t="s">
        <v>2851</v>
      </c>
      <c r="AO1312" t="s">
        <v>2852</v>
      </c>
      <c r="AP1312">
        <v>0</v>
      </c>
      <c r="AQ1312" s="388">
        <v>44462</v>
      </c>
      <c r="AS1312" t="s">
        <v>1765</v>
      </c>
      <c r="AT1312" s="388">
        <v>44466</v>
      </c>
      <c r="AU1312" t="s">
        <v>1756</v>
      </c>
      <c r="AV1312" t="s">
        <v>1756</v>
      </c>
      <c r="AZ1312" t="s">
        <v>1766</v>
      </c>
      <c r="BA1312" t="s">
        <v>1767</v>
      </c>
      <c r="BB1312" t="s">
        <v>4142</v>
      </c>
      <c r="BC1312" t="s">
        <v>4143</v>
      </c>
      <c r="BD1312" t="s">
        <v>826</v>
      </c>
      <c r="BE1312" t="s">
        <v>1756</v>
      </c>
      <c r="BF1312" t="s">
        <v>826</v>
      </c>
    </row>
    <row r="1313" spans="1:58">
      <c r="A1313" t="s">
        <v>829</v>
      </c>
      <c r="B1313">
        <v>6</v>
      </c>
      <c r="C1313">
        <v>0</v>
      </c>
      <c r="D1313">
        <v>9947</v>
      </c>
      <c r="E1313" t="s">
        <v>4126</v>
      </c>
      <c r="F1313">
        <v>53510602</v>
      </c>
      <c r="G1313" t="s">
        <v>2041</v>
      </c>
      <c r="H1313">
        <v>0</v>
      </c>
      <c r="I1313" t="s">
        <v>2083</v>
      </c>
      <c r="J1313">
        <v>12.21</v>
      </c>
      <c r="K1313">
        <v>11</v>
      </c>
      <c r="L1313" t="s">
        <v>1771</v>
      </c>
      <c r="M1313" t="s">
        <v>2084</v>
      </c>
      <c r="N1313" t="s">
        <v>1757</v>
      </c>
      <c r="O1313" t="s">
        <v>1756</v>
      </c>
      <c r="P1313" t="s">
        <v>1756</v>
      </c>
      <c r="Q1313" s="387">
        <v>134.31</v>
      </c>
      <c r="R1313">
        <v>17.4603</v>
      </c>
      <c r="S1313">
        <v>151.77029999999999</v>
      </c>
      <c r="T1313" s="388">
        <v>44459</v>
      </c>
      <c r="U1313">
        <v>0</v>
      </c>
      <c r="V1313" t="s">
        <v>832</v>
      </c>
      <c r="W1313" s="388">
        <v>44477</v>
      </c>
      <c r="X1313">
        <v>164</v>
      </c>
      <c r="Y1313">
        <v>0</v>
      </c>
      <c r="Z1313">
        <v>0</v>
      </c>
      <c r="AA1313" t="s">
        <v>1758</v>
      </c>
      <c r="AB1313" t="s">
        <v>826</v>
      </c>
      <c r="AD1313" t="s">
        <v>2045</v>
      </c>
      <c r="AE1313" t="s">
        <v>2046</v>
      </c>
      <c r="AI1313" t="s">
        <v>1761</v>
      </c>
      <c r="AL1313" t="s">
        <v>4127</v>
      </c>
      <c r="AM1313">
        <v>6</v>
      </c>
      <c r="AN1313" t="s">
        <v>2851</v>
      </c>
      <c r="AO1313" t="s">
        <v>2852</v>
      </c>
      <c r="AP1313">
        <v>0</v>
      </c>
      <c r="AQ1313" s="388">
        <v>44462</v>
      </c>
      <c r="AS1313" t="s">
        <v>1765</v>
      </c>
      <c r="AT1313" s="388">
        <v>44466</v>
      </c>
      <c r="AU1313" t="s">
        <v>1756</v>
      </c>
      <c r="AV1313" t="s">
        <v>1756</v>
      </c>
      <c r="AZ1313" t="s">
        <v>1766</v>
      </c>
      <c r="BA1313" t="s">
        <v>1767</v>
      </c>
      <c r="BB1313" t="s">
        <v>4144</v>
      </c>
      <c r="BC1313" t="s">
        <v>4145</v>
      </c>
      <c r="BD1313" t="s">
        <v>826</v>
      </c>
      <c r="BE1313" t="s">
        <v>1756</v>
      </c>
      <c r="BF1313" t="s">
        <v>826</v>
      </c>
    </row>
    <row r="1314" spans="1:58">
      <c r="A1314" t="s">
        <v>829</v>
      </c>
      <c r="B1314">
        <v>6</v>
      </c>
      <c r="C1314">
        <v>0</v>
      </c>
      <c r="D1314">
        <v>9947</v>
      </c>
      <c r="E1314" t="s">
        <v>4126</v>
      </c>
      <c r="F1314">
        <v>53510602</v>
      </c>
      <c r="G1314" t="s">
        <v>2041</v>
      </c>
      <c r="H1314">
        <v>0</v>
      </c>
      <c r="I1314" t="s">
        <v>2089</v>
      </c>
      <c r="J1314">
        <v>146.96</v>
      </c>
      <c r="K1314">
        <v>8.5</v>
      </c>
      <c r="L1314" t="s">
        <v>2063</v>
      </c>
      <c r="M1314" t="s">
        <v>2090</v>
      </c>
      <c r="N1314" t="s">
        <v>1757</v>
      </c>
      <c r="O1314" t="s">
        <v>1756</v>
      </c>
      <c r="P1314" t="s">
        <v>1756</v>
      </c>
      <c r="Q1314" s="387">
        <v>1249.1600000000001</v>
      </c>
      <c r="R1314">
        <v>162.39080000000001</v>
      </c>
      <c r="S1314">
        <v>1411.5508</v>
      </c>
      <c r="T1314" s="388">
        <v>44459</v>
      </c>
      <c r="U1314">
        <v>0</v>
      </c>
      <c r="V1314" t="s">
        <v>832</v>
      </c>
      <c r="W1314" s="388">
        <v>44477</v>
      </c>
      <c r="X1314">
        <v>164</v>
      </c>
      <c r="Y1314">
        <v>0</v>
      </c>
      <c r="Z1314">
        <v>0</v>
      </c>
      <c r="AA1314" t="s">
        <v>1758</v>
      </c>
      <c r="AB1314" t="s">
        <v>826</v>
      </c>
      <c r="AD1314" t="s">
        <v>2045</v>
      </c>
      <c r="AE1314" t="s">
        <v>2046</v>
      </c>
      <c r="AI1314" t="s">
        <v>1761</v>
      </c>
      <c r="AL1314" t="s">
        <v>4127</v>
      </c>
      <c r="AM1314">
        <v>6</v>
      </c>
      <c r="AN1314" t="s">
        <v>2851</v>
      </c>
      <c r="AO1314" t="s">
        <v>2852</v>
      </c>
      <c r="AP1314">
        <v>0</v>
      </c>
      <c r="AQ1314" s="388">
        <v>44462</v>
      </c>
      <c r="AS1314" t="s">
        <v>1765</v>
      </c>
      <c r="AT1314" s="388">
        <v>44466</v>
      </c>
      <c r="AU1314" t="s">
        <v>1756</v>
      </c>
      <c r="AV1314" t="s">
        <v>1756</v>
      </c>
      <c r="AZ1314" t="s">
        <v>1766</v>
      </c>
      <c r="BA1314" t="s">
        <v>1767</v>
      </c>
      <c r="BB1314" t="s">
        <v>4146</v>
      </c>
      <c r="BC1314" t="s">
        <v>4147</v>
      </c>
      <c r="BD1314" t="s">
        <v>826</v>
      </c>
      <c r="BE1314" t="s">
        <v>1756</v>
      </c>
      <c r="BF1314" t="s">
        <v>826</v>
      </c>
    </row>
    <row r="1315" spans="1:58">
      <c r="A1315" t="s">
        <v>829</v>
      </c>
      <c r="B1315">
        <v>6</v>
      </c>
      <c r="C1315">
        <v>0</v>
      </c>
      <c r="D1315">
        <v>9947</v>
      </c>
      <c r="E1315" t="s">
        <v>4126</v>
      </c>
      <c r="F1315">
        <v>53510602</v>
      </c>
      <c r="G1315" t="s">
        <v>2041</v>
      </c>
      <c r="H1315">
        <v>0</v>
      </c>
      <c r="I1315" t="s">
        <v>2095</v>
      </c>
      <c r="J1315">
        <v>138.44999999999999</v>
      </c>
      <c r="K1315">
        <v>11</v>
      </c>
      <c r="L1315" t="s">
        <v>2063</v>
      </c>
      <c r="M1315" t="s">
        <v>2096</v>
      </c>
      <c r="N1315" t="s">
        <v>1757</v>
      </c>
      <c r="O1315" t="s">
        <v>1756</v>
      </c>
      <c r="P1315" t="s">
        <v>1756</v>
      </c>
      <c r="Q1315" s="387">
        <v>1522.95</v>
      </c>
      <c r="R1315">
        <v>197.98350000000002</v>
      </c>
      <c r="S1315">
        <v>1720.9334999999999</v>
      </c>
      <c r="T1315" s="388">
        <v>44459</v>
      </c>
      <c r="U1315">
        <v>0</v>
      </c>
      <c r="V1315" t="s">
        <v>832</v>
      </c>
      <c r="W1315" s="388">
        <v>44477</v>
      </c>
      <c r="X1315">
        <v>164</v>
      </c>
      <c r="Y1315">
        <v>0</v>
      </c>
      <c r="Z1315">
        <v>0</v>
      </c>
      <c r="AA1315" t="s">
        <v>1758</v>
      </c>
      <c r="AB1315" t="s">
        <v>826</v>
      </c>
      <c r="AD1315" t="s">
        <v>2045</v>
      </c>
      <c r="AE1315" t="s">
        <v>2046</v>
      </c>
      <c r="AI1315" t="s">
        <v>1761</v>
      </c>
      <c r="AL1315" t="s">
        <v>4127</v>
      </c>
      <c r="AM1315">
        <v>6</v>
      </c>
      <c r="AN1315" t="s">
        <v>2851</v>
      </c>
      <c r="AO1315" t="s">
        <v>2852</v>
      </c>
      <c r="AP1315">
        <v>0</v>
      </c>
      <c r="AQ1315" s="388">
        <v>44462</v>
      </c>
      <c r="AS1315" t="s">
        <v>1765</v>
      </c>
      <c r="AT1315" s="388">
        <v>44466</v>
      </c>
      <c r="AU1315" t="s">
        <v>1756</v>
      </c>
      <c r="AV1315" t="s">
        <v>1756</v>
      </c>
      <c r="AZ1315" t="s">
        <v>1766</v>
      </c>
      <c r="BA1315" t="s">
        <v>1767</v>
      </c>
      <c r="BB1315" t="s">
        <v>4148</v>
      </c>
      <c r="BC1315" t="s">
        <v>4149</v>
      </c>
      <c r="BD1315" t="s">
        <v>826</v>
      </c>
      <c r="BE1315" t="s">
        <v>1756</v>
      </c>
      <c r="BF1315" t="s">
        <v>826</v>
      </c>
    </row>
    <row r="1316" spans="1:58">
      <c r="A1316" t="s">
        <v>829</v>
      </c>
      <c r="B1316">
        <v>6</v>
      </c>
      <c r="C1316">
        <v>0</v>
      </c>
      <c r="D1316">
        <v>9947</v>
      </c>
      <c r="E1316" t="s">
        <v>4126</v>
      </c>
      <c r="F1316">
        <v>53510602</v>
      </c>
      <c r="G1316" t="s">
        <v>2041</v>
      </c>
      <c r="H1316">
        <v>0</v>
      </c>
      <c r="I1316" t="s">
        <v>2247</v>
      </c>
      <c r="J1316">
        <v>131.47999999999999</v>
      </c>
      <c r="K1316">
        <v>11</v>
      </c>
      <c r="L1316" t="s">
        <v>2063</v>
      </c>
      <c r="M1316" t="s">
        <v>2248</v>
      </c>
      <c r="N1316" t="s">
        <v>1757</v>
      </c>
      <c r="O1316" t="s">
        <v>1756</v>
      </c>
      <c r="P1316" t="s">
        <v>1756</v>
      </c>
      <c r="Q1316" s="387">
        <v>1446.28</v>
      </c>
      <c r="R1316">
        <v>188.0164</v>
      </c>
      <c r="S1316">
        <v>1634.2963999999997</v>
      </c>
      <c r="T1316" s="388">
        <v>44459</v>
      </c>
      <c r="U1316">
        <v>0</v>
      </c>
      <c r="V1316" t="s">
        <v>832</v>
      </c>
      <c r="W1316" s="388">
        <v>44477</v>
      </c>
      <c r="X1316">
        <v>164</v>
      </c>
      <c r="Y1316">
        <v>0</v>
      </c>
      <c r="Z1316">
        <v>0</v>
      </c>
      <c r="AA1316" t="s">
        <v>1758</v>
      </c>
      <c r="AB1316" t="s">
        <v>826</v>
      </c>
      <c r="AD1316" t="s">
        <v>2045</v>
      </c>
      <c r="AE1316" t="s">
        <v>2046</v>
      </c>
      <c r="AI1316" t="s">
        <v>1761</v>
      </c>
      <c r="AL1316" t="s">
        <v>4127</v>
      </c>
      <c r="AM1316">
        <v>6</v>
      </c>
      <c r="AN1316" t="s">
        <v>2851</v>
      </c>
      <c r="AO1316" t="s">
        <v>2852</v>
      </c>
      <c r="AP1316">
        <v>0</v>
      </c>
      <c r="AQ1316" s="388">
        <v>44462</v>
      </c>
      <c r="AS1316" t="s">
        <v>1765</v>
      </c>
      <c r="AT1316" s="388">
        <v>44466</v>
      </c>
      <c r="AU1316" t="s">
        <v>1756</v>
      </c>
      <c r="AV1316" t="s">
        <v>1756</v>
      </c>
      <c r="AZ1316" t="s">
        <v>1766</v>
      </c>
      <c r="BA1316" t="s">
        <v>1767</v>
      </c>
      <c r="BB1316" t="s">
        <v>4150</v>
      </c>
      <c r="BC1316" t="s">
        <v>4151</v>
      </c>
      <c r="BD1316" t="s">
        <v>826</v>
      </c>
      <c r="BE1316" t="s">
        <v>1756</v>
      </c>
      <c r="BF1316" t="s">
        <v>826</v>
      </c>
    </row>
    <row r="1317" spans="1:58">
      <c r="A1317" t="s">
        <v>829</v>
      </c>
      <c r="B1317">
        <v>6</v>
      </c>
      <c r="C1317">
        <v>0</v>
      </c>
      <c r="D1317">
        <v>9945</v>
      </c>
      <c r="E1317" t="s">
        <v>4152</v>
      </c>
      <c r="F1317">
        <v>53510602</v>
      </c>
      <c r="G1317" t="s">
        <v>2041</v>
      </c>
      <c r="H1317">
        <v>0</v>
      </c>
      <c r="I1317" t="s">
        <v>2052</v>
      </c>
      <c r="J1317">
        <v>75</v>
      </c>
      <c r="K1317">
        <v>48</v>
      </c>
      <c r="L1317" t="s">
        <v>1771</v>
      </c>
      <c r="M1317" t="s">
        <v>1756</v>
      </c>
      <c r="N1317" t="s">
        <v>1756</v>
      </c>
      <c r="O1317" t="s">
        <v>2053</v>
      </c>
      <c r="P1317" t="s">
        <v>1757</v>
      </c>
      <c r="Q1317" s="387">
        <v>3600</v>
      </c>
      <c r="R1317">
        <v>468</v>
      </c>
      <c r="S1317">
        <v>4067.9999999999995</v>
      </c>
      <c r="T1317" s="388">
        <v>44459</v>
      </c>
      <c r="U1317">
        <v>0</v>
      </c>
      <c r="V1317" t="s">
        <v>832</v>
      </c>
      <c r="W1317" s="388">
        <v>44477</v>
      </c>
      <c r="X1317">
        <v>164</v>
      </c>
      <c r="Y1317">
        <v>0</v>
      </c>
      <c r="Z1317">
        <v>0</v>
      </c>
      <c r="AA1317" t="s">
        <v>1758</v>
      </c>
      <c r="AB1317" t="s">
        <v>826</v>
      </c>
      <c r="AD1317" t="s">
        <v>2045</v>
      </c>
      <c r="AE1317" t="s">
        <v>2046</v>
      </c>
      <c r="AI1317" t="s">
        <v>1761</v>
      </c>
      <c r="AL1317" t="s">
        <v>4153</v>
      </c>
      <c r="AM1317">
        <v>6</v>
      </c>
      <c r="AN1317" t="s">
        <v>4154</v>
      </c>
      <c r="AO1317" t="s">
        <v>2875</v>
      </c>
      <c r="AP1317">
        <v>0</v>
      </c>
      <c r="AQ1317" s="388">
        <v>44462</v>
      </c>
      <c r="AS1317" t="s">
        <v>1765</v>
      </c>
      <c r="AT1317" s="388">
        <v>44464</v>
      </c>
      <c r="AU1317" t="s">
        <v>1756</v>
      </c>
      <c r="AV1317" t="s">
        <v>1756</v>
      </c>
      <c r="AZ1317" t="s">
        <v>1766</v>
      </c>
      <c r="BA1317" t="s">
        <v>1767</v>
      </c>
      <c r="BB1317" t="s">
        <v>4155</v>
      </c>
      <c r="BC1317" t="s">
        <v>4156</v>
      </c>
      <c r="BD1317" t="s">
        <v>826</v>
      </c>
      <c r="BE1317" t="s">
        <v>1756</v>
      </c>
      <c r="BF1317" t="s">
        <v>826</v>
      </c>
    </row>
    <row r="1318" spans="1:58">
      <c r="A1318" t="s">
        <v>829</v>
      </c>
      <c r="B1318">
        <v>6</v>
      </c>
      <c r="C1318">
        <v>0</v>
      </c>
      <c r="D1318">
        <v>9945</v>
      </c>
      <c r="E1318" t="s">
        <v>4152</v>
      </c>
      <c r="F1318">
        <v>53510602</v>
      </c>
      <c r="G1318" t="s">
        <v>2041</v>
      </c>
      <c r="H1318">
        <v>0</v>
      </c>
      <c r="I1318" t="s">
        <v>2056</v>
      </c>
      <c r="J1318">
        <v>210</v>
      </c>
      <c r="K1318">
        <v>4</v>
      </c>
      <c r="L1318" t="s">
        <v>1755</v>
      </c>
      <c r="M1318" t="s">
        <v>1756</v>
      </c>
      <c r="N1318" t="s">
        <v>1756</v>
      </c>
      <c r="P1318" t="s">
        <v>1757</v>
      </c>
      <c r="Q1318" s="387">
        <v>840</v>
      </c>
      <c r="R1318">
        <v>109.2</v>
      </c>
      <c r="S1318">
        <v>949.19999999999993</v>
      </c>
      <c r="T1318" s="388">
        <v>44459</v>
      </c>
      <c r="U1318">
        <v>0</v>
      </c>
      <c r="V1318" t="s">
        <v>832</v>
      </c>
      <c r="W1318" s="388">
        <v>44477</v>
      </c>
      <c r="X1318">
        <v>164</v>
      </c>
      <c r="Y1318">
        <v>0</v>
      </c>
      <c r="Z1318">
        <v>0</v>
      </c>
      <c r="AA1318" t="s">
        <v>1758</v>
      </c>
      <c r="AB1318" t="s">
        <v>826</v>
      </c>
      <c r="AD1318" t="s">
        <v>2045</v>
      </c>
      <c r="AE1318" t="s">
        <v>2046</v>
      </c>
      <c r="AI1318" t="s">
        <v>1761</v>
      </c>
      <c r="AL1318" t="s">
        <v>4153</v>
      </c>
      <c r="AM1318">
        <v>6</v>
      </c>
      <c r="AN1318" t="s">
        <v>4154</v>
      </c>
      <c r="AO1318" t="s">
        <v>2875</v>
      </c>
      <c r="AP1318">
        <v>0</v>
      </c>
      <c r="AQ1318" s="388">
        <v>44462</v>
      </c>
      <c r="AS1318" t="s">
        <v>1765</v>
      </c>
      <c r="AT1318" s="388">
        <v>44464</v>
      </c>
      <c r="AU1318" t="s">
        <v>1756</v>
      </c>
      <c r="AV1318" t="s">
        <v>1756</v>
      </c>
      <c r="AZ1318" t="s">
        <v>1766</v>
      </c>
      <c r="BA1318" t="s">
        <v>1767</v>
      </c>
      <c r="BB1318" t="s">
        <v>4157</v>
      </c>
      <c r="BC1318" t="s">
        <v>4158</v>
      </c>
      <c r="BD1318" t="s">
        <v>826</v>
      </c>
      <c r="BE1318" t="s">
        <v>1756</v>
      </c>
      <c r="BF1318" t="s">
        <v>826</v>
      </c>
    </row>
    <row r="1319" spans="1:58">
      <c r="A1319" t="s">
        <v>829</v>
      </c>
      <c r="B1319">
        <v>6</v>
      </c>
      <c r="C1319">
        <v>0</v>
      </c>
      <c r="D1319">
        <v>9945</v>
      </c>
      <c r="E1319" t="s">
        <v>4152</v>
      </c>
      <c r="F1319">
        <v>53510602</v>
      </c>
      <c r="G1319" t="s">
        <v>2041</v>
      </c>
      <c r="H1319">
        <v>0</v>
      </c>
      <c r="I1319" t="s">
        <v>2062</v>
      </c>
      <c r="J1319">
        <v>138.05000000000001</v>
      </c>
      <c r="K1319">
        <v>9</v>
      </c>
      <c r="L1319" t="s">
        <v>2063</v>
      </c>
      <c r="M1319" t="s">
        <v>2064</v>
      </c>
      <c r="N1319" t="s">
        <v>1757</v>
      </c>
      <c r="O1319" t="s">
        <v>1756</v>
      </c>
      <c r="P1319" t="s">
        <v>1756</v>
      </c>
      <c r="Q1319" s="387">
        <v>1242.45</v>
      </c>
      <c r="R1319">
        <v>161.51850000000002</v>
      </c>
      <c r="S1319">
        <v>1403.9684999999999</v>
      </c>
      <c r="T1319" s="388">
        <v>44459</v>
      </c>
      <c r="U1319">
        <v>0</v>
      </c>
      <c r="V1319" t="s">
        <v>832</v>
      </c>
      <c r="W1319" s="388">
        <v>44477</v>
      </c>
      <c r="X1319">
        <v>164</v>
      </c>
      <c r="Y1319">
        <v>0</v>
      </c>
      <c r="Z1319">
        <v>0</v>
      </c>
      <c r="AA1319" t="s">
        <v>1758</v>
      </c>
      <c r="AB1319" t="s">
        <v>826</v>
      </c>
      <c r="AD1319" t="s">
        <v>2045</v>
      </c>
      <c r="AE1319" t="s">
        <v>2046</v>
      </c>
      <c r="AI1319" t="s">
        <v>1761</v>
      </c>
      <c r="AL1319" t="s">
        <v>4153</v>
      </c>
      <c r="AM1319">
        <v>6</v>
      </c>
      <c r="AN1319" t="s">
        <v>4154</v>
      </c>
      <c r="AO1319" t="s">
        <v>2875</v>
      </c>
      <c r="AP1319">
        <v>0</v>
      </c>
      <c r="AQ1319" s="388">
        <v>44462</v>
      </c>
      <c r="AS1319" t="s">
        <v>1765</v>
      </c>
      <c r="AT1319" s="388">
        <v>44464</v>
      </c>
      <c r="AU1319" t="s">
        <v>1756</v>
      </c>
      <c r="AV1319" t="s">
        <v>1756</v>
      </c>
      <c r="AZ1319" t="s">
        <v>1766</v>
      </c>
      <c r="BA1319" t="s">
        <v>1767</v>
      </c>
      <c r="BB1319" t="s">
        <v>4159</v>
      </c>
      <c r="BC1319" t="s">
        <v>4160</v>
      </c>
      <c r="BD1319" t="s">
        <v>826</v>
      </c>
      <c r="BE1319" t="s">
        <v>1756</v>
      </c>
      <c r="BF1319" t="s">
        <v>826</v>
      </c>
    </row>
    <row r="1320" spans="1:58">
      <c r="A1320" t="s">
        <v>829</v>
      </c>
      <c r="B1320">
        <v>6</v>
      </c>
      <c r="C1320">
        <v>0</v>
      </c>
      <c r="D1320">
        <v>9945</v>
      </c>
      <c r="E1320" t="s">
        <v>4152</v>
      </c>
      <c r="F1320">
        <v>53510602</v>
      </c>
      <c r="G1320" t="s">
        <v>2041</v>
      </c>
      <c r="H1320">
        <v>0</v>
      </c>
      <c r="I1320" t="s">
        <v>2062</v>
      </c>
      <c r="J1320">
        <v>138.05000000000001</v>
      </c>
      <c r="K1320">
        <v>11</v>
      </c>
      <c r="L1320" t="s">
        <v>2063</v>
      </c>
      <c r="M1320" t="s">
        <v>2064</v>
      </c>
      <c r="N1320" t="s">
        <v>1757</v>
      </c>
      <c r="O1320" t="s">
        <v>1756</v>
      </c>
      <c r="P1320" t="s">
        <v>1756</v>
      </c>
      <c r="Q1320" s="387">
        <v>1518.55</v>
      </c>
      <c r="R1320">
        <v>197.41149999999999</v>
      </c>
      <c r="S1320">
        <v>1715.9614999999999</v>
      </c>
      <c r="T1320" s="388">
        <v>44459</v>
      </c>
      <c r="U1320">
        <v>0</v>
      </c>
      <c r="V1320" t="s">
        <v>832</v>
      </c>
      <c r="W1320" s="388">
        <v>44477</v>
      </c>
      <c r="X1320">
        <v>164</v>
      </c>
      <c r="Y1320">
        <v>0</v>
      </c>
      <c r="Z1320">
        <v>0</v>
      </c>
      <c r="AA1320" t="s">
        <v>1758</v>
      </c>
      <c r="AB1320" t="s">
        <v>826</v>
      </c>
      <c r="AD1320" t="s">
        <v>2045</v>
      </c>
      <c r="AE1320" t="s">
        <v>2046</v>
      </c>
      <c r="AI1320" t="s">
        <v>1761</v>
      </c>
      <c r="AL1320" t="s">
        <v>4153</v>
      </c>
      <c r="AM1320">
        <v>6</v>
      </c>
      <c r="AN1320" t="s">
        <v>4154</v>
      </c>
      <c r="AO1320" t="s">
        <v>2875</v>
      </c>
      <c r="AP1320">
        <v>0</v>
      </c>
      <c r="AQ1320" s="388">
        <v>44462</v>
      </c>
      <c r="AS1320" t="s">
        <v>1765</v>
      </c>
      <c r="AT1320" s="388">
        <v>44464</v>
      </c>
      <c r="AU1320" t="s">
        <v>1756</v>
      </c>
      <c r="AV1320" t="s">
        <v>1756</v>
      </c>
      <c r="AZ1320" t="s">
        <v>1766</v>
      </c>
      <c r="BA1320" t="s">
        <v>1767</v>
      </c>
      <c r="BB1320" t="s">
        <v>4161</v>
      </c>
      <c r="BC1320" t="s">
        <v>4162</v>
      </c>
      <c r="BD1320" t="s">
        <v>826</v>
      </c>
      <c r="BE1320" t="s">
        <v>1756</v>
      </c>
      <c r="BF1320" t="s">
        <v>826</v>
      </c>
    </row>
    <row r="1321" spans="1:58">
      <c r="A1321" t="s">
        <v>829</v>
      </c>
      <c r="B1321">
        <v>6</v>
      </c>
      <c r="C1321">
        <v>0</v>
      </c>
      <c r="D1321">
        <v>9945</v>
      </c>
      <c r="E1321" t="s">
        <v>4152</v>
      </c>
      <c r="F1321">
        <v>53510602</v>
      </c>
      <c r="G1321" t="s">
        <v>2041</v>
      </c>
      <c r="H1321">
        <v>0</v>
      </c>
      <c r="I1321" t="s">
        <v>2073</v>
      </c>
      <c r="J1321">
        <v>243.75</v>
      </c>
      <c r="K1321">
        <v>1</v>
      </c>
      <c r="L1321" t="s">
        <v>1755</v>
      </c>
      <c r="M1321" t="s">
        <v>2074</v>
      </c>
      <c r="N1321" t="s">
        <v>1757</v>
      </c>
      <c r="O1321" t="s">
        <v>1756</v>
      </c>
      <c r="P1321" t="s">
        <v>1756</v>
      </c>
      <c r="Q1321" s="387">
        <v>243.75</v>
      </c>
      <c r="R1321">
        <v>31.6875</v>
      </c>
      <c r="S1321">
        <v>275.4375</v>
      </c>
      <c r="T1321" s="388">
        <v>44459</v>
      </c>
      <c r="U1321">
        <v>0</v>
      </c>
      <c r="V1321" t="s">
        <v>832</v>
      </c>
      <c r="W1321" s="388">
        <v>44477</v>
      </c>
      <c r="X1321">
        <v>164</v>
      </c>
      <c r="Y1321">
        <v>0</v>
      </c>
      <c r="Z1321">
        <v>0</v>
      </c>
      <c r="AA1321" t="s">
        <v>1758</v>
      </c>
      <c r="AB1321" t="s">
        <v>826</v>
      </c>
      <c r="AD1321" t="s">
        <v>2045</v>
      </c>
      <c r="AE1321" t="s">
        <v>2046</v>
      </c>
      <c r="AI1321" t="s">
        <v>1761</v>
      </c>
      <c r="AL1321" t="s">
        <v>4153</v>
      </c>
      <c r="AM1321">
        <v>6</v>
      </c>
      <c r="AN1321" t="s">
        <v>4154</v>
      </c>
      <c r="AO1321" t="s">
        <v>2875</v>
      </c>
      <c r="AP1321">
        <v>0</v>
      </c>
      <c r="AQ1321" s="388">
        <v>44462</v>
      </c>
      <c r="AS1321" t="s">
        <v>1765</v>
      </c>
      <c r="AT1321" s="388">
        <v>44464</v>
      </c>
      <c r="AU1321" t="s">
        <v>1756</v>
      </c>
      <c r="AV1321" t="s">
        <v>1756</v>
      </c>
      <c r="AZ1321" t="s">
        <v>1766</v>
      </c>
      <c r="BA1321" t="s">
        <v>1767</v>
      </c>
      <c r="BB1321" t="s">
        <v>4163</v>
      </c>
      <c r="BC1321" t="s">
        <v>4164</v>
      </c>
      <c r="BD1321" t="s">
        <v>826</v>
      </c>
      <c r="BE1321" t="s">
        <v>1756</v>
      </c>
      <c r="BF1321" t="s">
        <v>826</v>
      </c>
    </row>
    <row r="1322" spans="1:58">
      <c r="A1322" t="s">
        <v>829</v>
      </c>
      <c r="B1322">
        <v>6</v>
      </c>
      <c r="C1322">
        <v>0</v>
      </c>
      <c r="D1322">
        <v>9945</v>
      </c>
      <c r="E1322" t="s">
        <v>4152</v>
      </c>
      <c r="F1322">
        <v>53510602</v>
      </c>
      <c r="G1322" t="s">
        <v>2041</v>
      </c>
      <c r="H1322">
        <v>0</v>
      </c>
      <c r="I1322" t="s">
        <v>2073</v>
      </c>
      <c r="J1322">
        <v>243.75</v>
      </c>
      <c r="K1322">
        <v>1</v>
      </c>
      <c r="L1322" t="s">
        <v>1755</v>
      </c>
      <c r="M1322" t="s">
        <v>2074</v>
      </c>
      <c r="N1322" t="s">
        <v>1757</v>
      </c>
      <c r="O1322" t="s">
        <v>1756</v>
      </c>
      <c r="P1322" t="s">
        <v>1756</v>
      </c>
      <c r="Q1322" s="387">
        <v>243.75</v>
      </c>
      <c r="R1322">
        <v>31.6875</v>
      </c>
      <c r="S1322">
        <v>275.4375</v>
      </c>
      <c r="T1322" s="388">
        <v>44459</v>
      </c>
      <c r="U1322">
        <v>0</v>
      </c>
      <c r="V1322" t="s">
        <v>832</v>
      </c>
      <c r="W1322" s="388">
        <v>44477</v>
      </c>
      <c r="X1322">
        <v>164</v>
      </c>
      <c r="Y1322">
        <v>0</v>
      </c>
      <c r="Z1322">
        <v>0</v>
      </c>
      <c r="AA1322" t="s">
        <v>1758</v>
      </c>
      <c r="AB1322" t="s">
        <v>826</v>
      </c>
      <c r="AD1322" t="s">
        <v>2045</v>
      </c>
      <c r="AE1322" t="s">
        <v>2046</v>
      </c>
      <c r="AI1322" t="s">
        <v>1761</v>
      </c>
      <c r="AL1322" t="s">
        <v>4153</v>
      </c>
      <c r="AM1322">
        <v>6</v>
      </c>
      <c r="AN1322" t="s">
        <v>4154</v>
      </c>
      <c r="AO1322" t="s">
        <v>2875</v>
      </c>
      <c r="AP1322">
        <v>0</v>
      </c>
      <c r="AQ1322" s="388">
        <v>44462</v>
      </c>
      <c r="AS1322" t="s">
        <v>1765</v>
      </c>
      <c r="AT1322" s="388">
        <v>44464</v>
      </c>
      <c r="AU1322" t="s">
        <v>1756</v>
      </c>
      <c r="AV1322" t="s">
        <v>1756</v>
      </c>
      <c r="AZ1322" t="s">
        <v>1766</v>
      </c>
      <c r="BA1322" t="s">
        <v>1767</v>
      </c>
      <c r="BB1322" t="s">
        <v>4163</v>
      </c>
      <c r="BC1322" t="s">
        <v>4164</v>
      </c>
      <c r="BD1322" t="s">
        <v>826</v>
      </c>
      <c r="BE1322" t="s">
        <v>1756</v>
      </c>
      <c r="BF1322" t="s">
        <v>826</v>
      </c>
    </row>
    <row r="1323" spans="1:58">
      <c r="A1323" t="s">
        <v>829</v>
      </c>
      <c r="B1323">
        <v>6</v>
      </c>
      <c r="C1323">
        <v>0</v>
      </c>
      <c r="D1323">
        <v>9945</v>
      </c>
      <c r="E1323" t="s">
        <v>4152</v>
      </c>
      <c r="F1323">
        <v>53510602</v>
      </c>
      <c r="G1323" t="s">
        <v>2041</v>
      </c>
      <c r="H1323">
        <v>0</v>
      </c>
      <c r="I1323" t="s">
        <v>2083</v>
      </c>
      <c r="J1323">
        <v>12.21</v>
      </c>
      <c r="K1323">
        <v>11</v>
      </c>
      <c r="L1323" t="s">
        <v>1771</v>
      </c>
      <c r="M1323" t="s">
        <v>2084</v>
      </c>
      <c r="N1323" t="s">
        <v>1757</v>
      </c>
      <c r="O1323" t="s">
        <v>1756</v>
      </c>
      <c r="P1323" t="s">
        <v>1756</v>
      </c>
      <c r="Q1323" s="387">
        <v>134.31</v>
      </c>
      <c r="R1323">
        <v>17.4603</v>
      </c>
      <c r="S1323">
        <v>151.77029999999999</v>
      </c>
      <c r="T1323" s="388">
        <v>44459</v>
      </c>
      <c r="U1323">
        <v>0</v>
      </c>
      <c r="V1323" t="s">
        <v>832</v>
      </c>
      <c r="W1323" s="388">
        <v>44477</v>
      </c>
      <c r="X1323">
        <v>164</v>
      </c>
      <c r="Y1323">
        <v>0</v>
      </c>
      <c r="Z1323">
        <v>0</v>
      </c>
      <c r="AA1323" t="s">
        <v>1758</v>
      </c>
      <c r="AB1323" t="s">
        <v>826</v>
      </c>
      <c r="AD1323" t="s">
        <v>2045</v>
      </c>
      <c r="AE1323" t="s">
        <v>2046</v>
      </c>
      <c r="AI1323" t="s">
        <v>1761</v>
      </c>
      <c r="AL1323" t="s">
        <v>4153</v>
      </c>
      <c r="AM1323">
        <v>6</v>
      </c>
      <c r="AN1323" t="s">
        <v>4154</v>
      </c>
      <c r="AO1323" t="s">
        <v>2875</v>
      </c>
      <c r="AP1323">
        <v>0</v>
      </c>
      <c r="AQ1323" s="388">
        <v>44462</v>
      </c>
      <c r="AS1323" t="s">
        <v>1765</v>
      </c>
      <c r="AT1323" s="388">
        <v>44464</v>
      </c>
      <c r="AU1323" t="s">
        <v>1756</v>
      </c>
      <c r="AV1323" t="s">
        <v>1756</v>
      </c>
      <c r="AZ1323" t="s">
        <v>1766</v>
      </c>
      <c r="BA1323" t="s">
        <v>1767</v>
      </c>
      <c r="BB1323" t="s">
        <v>4165</v>
      </c>
      <c r="BC1323" t="s">
        <v>4166</v>
      </c>
      <c r="BD1323" t="s">
        <v>826</v>
      </c>
      <c r="BE1323" t="s">
        <v>1756</v>
      </c>
      <c r="BF1323" t="s">
        <v>826</v>
      </c>
    </row>
    <row r="1324" spans="1:58">
      <c r="A1324" t="s">
        <v>829</v>
      </c>
      <c r="B1324">
        <v>6</v>
      </c>
      <c r="C1324">
        <v>0</v>
      </c>
      <c r="D1324">
        <v>9945</v>
      </c>
      <c r="E1324" t="s">
        <v>4152</v>
      </c>
      <c r="F1324">
        <v>53510602</v>
      </c>
      <c r="G1324" t="s">
        <v>2041</v>
      </c>
      <c r="H1324">
        <v>0</v>
      </c>
      <c r="I1324" t="s">
        <v>2095</v>
      </c>
      <c r="J1324">
        <v>138.44999999999999</v>
      </c>
      <c r="K1324">
        <v>11</v>
      </c>
      <c r="L1324" t="s">
        <v>2063</v>
      </c>
      <c r="M1324" t="s">
        <v>2096</v>
      </c>
      <c r="N1324" t="s">
        <v>1757</v>
      </c>
      <c r="O1324" t="s">
        <v>1756</v>
      </c>
      <c r="P1324" t="s">
        <v>1756</v>
      </c>
      <c r="Q1324" s="387">
        <v>1522.95</v>
      </c>
      <c r="R1324">
        <v>197.98350000000002</v>
      </c>
      <c r="S1324">
        <v>1720.9334999999999</v>
      </c>
      <c r="T1324" s="388">
        <v>44459</v>
      </c>
      <c r="U1324">
        <v>0</v>
      </c>
      <c r="V1324" t="s">
        <v>832</v>
      </c>
      <c r="W1324" s="388">
        <v>44477</v>
      </c>
      <c r="X1324">
        <v>164</v>
      </c>
      <c r="Y1324">
        <v>0</v>
      </c>
      <c r="Z1324">
        <v>0</v>
      </c>
      <c r="AA1324" t="s">
        <v>1758</v>
      </c>
      <c r="AB1324" t="s">
        <v>826</v>
      </c>
      <c r="AD1324" t="s">
        <v>2045</v>
      </c>
      <c r="AE1324" t="s">
        <v>2046</v>
      </c>
      <c r="AI1324" t="s">
        <v>1761</v>
      </c>
      <c r="AL1324" t="s">
        <v>4153</v>
      </c>
      <c r="AM1324">
        <v>6</v>
      </c>
      <c r="AN1324" t="s">
        <v>4154</v>
      </c>
      <c r="AO1324" t="s">
        <v>2875</v>
      </c>
      <c r="AP1324">
        <v>0</v>
      </c>
      <c r="AQ1324" s="388">
        <v>44462</v>
      </c>
      <c r="AS1324" t="s">
        <v>1765</v>
      </c>
      <c r="AT1324" s="388">
        <v>44464</v>
      </c>
      <c r="AU1324" t="s">
        <v>1756</v>
      </c>
      <c r="AV1324" t="s">
        <v>1756</v>
      </c>
      <c r="AZ1324" t="s">
        <v>1766</v>
      </c>
      <c r="BA1324" t="s">
        <v>1767</v>
      </c>
      <c r="BB1324" t="s">
        <v>4167</v>
      </c>
      <c r="BC1324" t="s">
        <v>4168</v>
      </c>
      <c r="BD1324" t="s">
        <v>826</v>
      </c>
      <c r="BE1324" t="s">
        <v>1756</v>
      </c>
      <c r="BF1324" t="s">
        <v>826</v>
      </c>
    </row>
    <row r="1325" spans="1:58">
      <c r="A1325" t="s">
        <v>829</v>
      </c>
      <c r="B1325">
        <v>6</v>
      </c>
      <c r="C1325">
        <v>0</v>
      </c>
      <c r="D1325">
        <v>9945</v>
      </c>
      <c r="E1325" t="s">
        <v>4152</v>
      </c>
      <c r="F1325">
        <v>53510602</v>
      </c>
      <c r="G1325" t="s">
        <v>2041</v>
      </c>
      <c r="H1325">
        <v>0</v>
      </c>
      <c r="I1325" t="s">
        <v>2095</v>
      </c>
      <c r="J1325">
        <v>138.44999999999999</v>
      </c>
      <c r="K1325">
        <v>11</v>
      </c>
      <c r="L1325" t="s">
        <v>2063</v>
      </c>
      <c r="M1325" t="s">
        <v>2096</v>
      </c>
      <c r="N1325" t="s">
        <v>1757</v>
      </c>
      <c r="O1325" t="s">
        <v>1756</v>
      </c>
      <c r="P1325" t="s">
        <v>1756</v>
      </c>
      <c r="Q1325" s="387">
        <v>1522.95</v>
      </c>
      <c r="R1325">
        <v>197.98350000000002</v>
      </c>
      <c r="S1325">
        <v>1720.9334999999999</v>
      </c>
      <c r="T1325" s="388">
        <v>44459</v>
      </c>
      <c r="U1325">
        <v>0</v>
      </c>
      <c r="V1325" t="s">
        <v>832</v>
      </c>
      <c r="W1325" s="388">
        <v>44477</v>
      </c>
      <c r="X1325">
        <v>164</v>
      </c>
      <c r="Y1325">
        <v>0</v>
      </c>
      <c r="Z1325">
        <v>0</v>
      </c>
      <c r="AA1325" t="s">
        <v>1758</v>
      </c>
      <c r="AB1325" t="s">
        <v>826</v>
      </c>
      <c r="AD1325" t="s">
        <v>2045</v>
      </c>
      <c r="AE1325" t="s">
        <v>2046</v>
      </c>
      <c r="AI1325" t="s">
        <v>1761</v>
      </c>
      <c r="AL1325" t="s">
        <v>4153</v>
      </c>
      <c r="AM1325">
        <v>6</v>
      </c>
      <c r="AN1325" t="s">
        <v>4154</v>
      </c>
      <c r="AO1325" t="s">
        <v>2875</v>
      </c>
      <c r="AP1325">
        <v>0</v>
      </c>
      <c r="AQ1325" s="388">
        <v>44462</v>
      </c>
      <c r="AS1325" t="s">
        <v>1765</v>
      </c>
      <c r="AT1325" s="388">
        <v>44464</v>
      </c>
      <c r="AU1325" t="s">
        <v>1756</v>
      </c>
      <c r="AV1325" t="s">
        <v>1756</v>
      </c>
      <c r="AZ1325" t="s">
        <v>1766</v>
      </c>
      <c r="BA1325" t="s">
        <v>1767</v>
      </c>
      <c r="BB1325" t="s">
        <v>4167</v>
      </c>
      <c r="BC1325" t="s">
        <v>4168</v>
      </c>
      <c r="BD1325" t="s">
        <v>826</v>
      </c>
      <c r="BE1325" t="s">
        <v>1756</v>
      </c>
      <c r="BF1325" t="s">
        <v>826</v>
      </c>
    </row>
    <row r="1326" spans="1:58">
      <c r="A1326" t="s">
        <v>829</v>
      </c>
      <c r="B1326">
        <v>6</v>
      </c>
      <c r="C1326">
        <v>0</v>
      </c>
      <c r="D1326">
        <v>9943</v>
      </c>
      <c r="E1326" t="s">
        <v>4169</v>
      </c>
      <c r="F1326">
        <v>53510602</v>
      </c>
      <c r="G1326" t="s">
        <v>2041</v>
      </c>
      <c r="H1326">
        <v>0</v>
      </c>
      <c r="I1326" t="s">
        <v>2052</v>
      </c>
      <c r="J1326">
        <v>75</v>
      </c>
      <c r="K1326">
        <v>30</v>
      </c>
      <c r="L1326" t="s">
        <v>1771</v>
      </c>
      <c r="M1326" t="s">
        <v>1756</v>
      </c>
      <c r="N1326" t="s">
        <v>1756</v>
      </c>
      <c r="O1326" t="s">
        <v>2053</v>
      </c>
      <c r="P1326" t="s">
        <v>1757</v>
      </c>
      <c r="Q1326" s="387">
        <v>2250</v>
      </c>
      <c r="R1326">
        <v>292.5</v>
      </c>
      <c r="S1326">
        <v>2542.4999999999995</v>
      </c>
      <c r="T1326" s="388">
        <v>44459</v>
      </c>
      <c r="U1326">
        <v>0</v>
      </c>
      <c r="V1326" t="s">
        <v>832</v>
      </c>
      <c r="W1326" s="388">
        <v>44477</v>
      </c>
      <c r="X1326">
        <v>164</v>
      </c>
      <c r="Y1326">
        <v>0</v>
      </c>
      <c r="Z1326">
        <v>0</v>
      </c>
      <c r="AA1326" t="s">
        <v>1758</v>
      </c>
      <c r="AB1326" t="s">
        <v>826</v>
      </c>
      <c r="AD1326" t="s">
        <v>2045</v>
      </c>
      <c r="AE1326" t="s">
        <v>2046</v>
      </c>
      <c r="AI1326" t="s">
        <v>1761</v>
      </c>
      <c r="AL1326" t="s">
        <v>2904</v>
      </c>
      <c r="AM1326">
        <v>6</v>
      </c>
      <c r="AN1326" t="s">
        <v>1004</v>
      </c>
      <c r="AO1326" t="s">
        <v>3375</v>
      </c>
      <c r="AP1326">
        <v>0</v>
      </c>
      <c r="AQ1326" s="388">
        <v>44462</v>
      </c>
      <c r="AS1326" t="s">
        <v>1765</v>
      </c>
      <c r="AT1326" s="388">
        <v>44463</v>
      </c>
      <c r="AU1326" t="s">
        <v>1756</v>
      </c>
      <c r="AV1326" t="s">
        <v>1756</v>
      </c>
      <c r="AZ1326" t="s">
        <v>1766</v>
      </c>
      <c r="BA1326" t="s">
        <v>1767</v>
      </c>
      <c r="BB1326" t="s">
        <v>4170</v>
      </c>
      <c r="BC1326" t="s">
        <v>4171</v>
      </c>
      <c r="BD1326" t="s">
        <v>826</v>
      </c>
      <c r="BE1326" t="s">
        <v>1756</v>
      </c>
      <c r="BF1326" t="s">
        <v>826</v>
      </c>
    </row>
    <row r="1327" spans="1:58">
      <c r="A1327" t="s">
        <v>829</v>
      </c>
      <c r="B1327">
        <v>6</v>
      </c>
      <c r="C1327">
        <v>0</v>
      </c>
      <c r="D1327">
        <v>9943</v>
      </c>
      <c r="E1327" t="s">
        <v>4169</v>
      </c>
      <c r="F1327">
        <v>53510602</v>
      </c>
      <c r="G1327" t="s">
        <v>2041</v>
      </c>
      <c r="H1327">
        <v>0</v>
      </c>
      <c r="I1327" t="s">
        <v>2056</v>
      </c>
      <c r="J1327">
        <v>210</v>
      </c>
      <c r="K1327">
        <v>2</v>
      </c>
      <c r="L1327" t="s">
        <v>1755</v>
      </c>
      <c r="M1327" t="s">
        <v>1756</v>
      </c>
      <c r="N1327" t="s">
        <v>1756</v>
      </c>
      <c r="P1327" t="s">
        <v>1757</v>
      </c>
      <c r="Q1327" s="387">
        <v>420</v>
      </c>
      <c r="R1327">
        <v>54.6</v>
      </c>
      <c r="S1327">
        <v>474.59999999999997</v>
      </c>
      <c r="T1327" s="388">
        <v>44459</v>
      </c>
      <c r="U1327">
        <v>0</v>
      </c>
      <c r="V1327" t="s">
        <v>832</v>
      </c>
      <c r="W1327" s="388">
        <v>44477</v>
      </c>
      <c r="X1327">
        <v>164</v>
      </c>
      <c r="Y1327">
        <v>0</v>
      </c>
      <c r="Z1327">
        <v>0</v>
      </c>
      <c r="AA1327" t="s">
        <v>1758</v>
      </c>
      <c r="AB1327" t="s">
        <v>826</v>
      </c>
      <c r="AD1327" t="s">
        <v>2045</v>
      </c>
      <c r="AE1327" t="s">
        <v>2046</v>
      </c>
      <c r="AI1327" t="s">
        <v>1761</v>
      </c>
      <c r="AL1327" t="s">
        <v>2904</v>
      </c>
      <c r="AM1327">
        <v>6</v>
      </c>
      <c r="AN1327" t="s">
        <v>1004</v>
      </c>
      <c r="AO1327" t="s">
        <v>3375</v>
      </c>
      <c r="AP1327">
        <v>0</v>
      </c>
      <c r="AQ1327" s="388">
        <v>44462</v>
      </c>
      <c r="AS1327" t="s">
        <v>1765</v>
      </c>
      <c r="AT1327" s="388">
        <v>44463</v>
      </c>
      <c r="AU1327" t="s">
        <v>1756</v>
      </c>
      <c r="AV1327" t="s">
        <v>1756</v>
      </c>
      <c r="AZ1327" t="s">
        <v>1766</v>
      </c>
      <c r="BA1327" t="s">
        <v>1767</v>
      </c>
      <c r="BB1327" t="s">
        <v>4172</v>
      </c>
      <c r="BC1327" t="s">
        <v>4173</v>
      </c>
      <c r="BD1327" t="s">
        <v>826</v>
      </c>
      <c r="BE1327" t="s">
        <v>1756</v>
      </c>
      <c r="BF1327" t="s">
        <v>826</v>
      </c>
    </row>
    <row r="1328" spans="1:58">
      <c r="A1328" t="s">
        <v>829</v>
      </c>
      <c r="B1328">
        <v>6</v>
      </c>
      <c r="C1328">
        <v>0</v>
      </c>
      <c r="D1328">
        <v>9943</v>
      </c>
      <c r="E1328" t="s">
        <v>4169</v>
      </c>
      <c r="F1328">
        <v>53510602</v>
      </c>
      <c r="G1328" t="s">
        <v>2041</v>
      </c>
      <c r="H1328">
        <v>0</v>
      </c>
      <c r="I1328" t="s">
        <v>2073</v>
      </c>
      <c r="J1328">
        <v>243.75</v>
      </c>
      <c r="K1328">
        <v>1</v>
      </c>
      <c r="L1328" t="s">
        <v>1755</v>
      </c>
      <c r="M1328" t="s">
        <v>2074</v>
      </c>
      <c r="N1328" t="s">
        <v>1757</v>
      </c>
      <c r="O1328" t="s">
        <v>1756</v>
      </c>
      <c r="P1328" t="s">
        <v>1756</v>
      </c>
      <c r="Q1328" s="387">
        <v>243.75</v>
      </c>
      <c r="R1328">
        <v>31.6875</v>
      </c>
      <c r="S1328">
        <v>275.4375</v>
      </c>
      <c r="T1328" s="388">
        <v>44459</v>
      </c>
      <c r="U1328">
        <v>0</v>
      </c>
      <c r="V1328" t="s">
        <v>832</v>
      </c>
      <c r="W1328" s="388">
        <v>44477</v>
      </c>
      <c r="X1328">
        <v>164</v>
      </c>
      <c r="Y1328">
        <v>0</v>
      </c>
      <c r="Z1328">
        <v>0</v>
      </c>
      <c r="AA1328" t="s">
        <v>1758</v>
      </c>
      <c r="AB1328" t="s">
        <v>826</v>
      </c>
      <c r="AD1328" t="s">
        <v>2045</v>
      </c>
      <c r="AE1328" t="s">
        <v>2046</v>
      </c>
      <c r="AI1328" t="s">
        <v>1761</v>
      </c>
      <c r="AL1328" t="s">
        <v>2904</v>
      </c>
      <c r="AM1328">
        <v>6</v>
      </c>
      <c r="AN1328" t="s">
        <v>1004</v>
      </c>
      <c r="AO1328" t="s">
        <v>3375</v>
      </c>
      <c r="AP1328">
        <v>0</v>
      </c>
      <c r="AQ1328" s="388">
        <v>44462</v>
      </c>
      <c r="AS1328" t="s">
        <v>1765</v>
      </c>
      <c r="AT1328" s="388">
        <v>44463</v>
      </c>
      <c r="AU1328" t="s">
        <v>1756</v>
      </c>
      <c r="AV1328" t="s">
        <v>1756</v>
      </c>
      <c r="AZ1328" t="s">
        <v>1766</v>
      </c>
      <c r="BA1328" t="s">
        <v>1767</v>
      </c>
      <c r="BB1328" t="s">
        <v>4174</v>
      </c>
      <c r="BC1328" t="s">
        <v>4175</v>
      </c>
      <c r="BD1328" t="s">
        <v>826</v>
      </c>
      <c r="BE1328" t="s">
        <v>1756</v>
      </c>
      <c r="BF1328" t="s">
        <v>826</v>
      </c>
    </row>
    <row r="1329" spans="1:58">
      <c r="A1329" t="s">
        <v>829</v>
      </c>
      <c r="B1329">
        <v>6</v>
      </c>
      <c r="C1329">
        <v>0</v>
      </c>
      <c r="D1329">
        <v>9943</v>
      </c>
      <c r="E1329" t="s">
        <v>4169</v>
      </c>
      <c r="F1329">
        <v>53510602</v>
      </c>
      <c r="G1329" t="s">
        <v>2041</v>
      </c>
      <c r="H1329">
        <v>0</v>
      </c>
      <c r="I1329" t="s">
        <v>2083</v>
      </c>
      <c r="J1329">
        <v>12.21</v>
      </c>
      <c r="K1329">
        <v>5.5</v>
      </c>
      <c r="L1329" t="s">
        <v>1771</v>
      </c>
      <c r="M1329" t="s">
        <v>2084</v>
      </c>
      <c r="N1329" t="s">
        <v>1757</v>
      </c>
      <c r="O1329" t="s">
        <v>1756</v>
      </c>
      <c r="P1329" t="s">
        <v>1756</v>
      </c>
      <c r="Q1329" s="387">
        <v>67.155000000000001</v>
      </c>
      <c r="R1329">
        <v>8.7301500000000001</v>
      </c>
      <c r="S1329">
        <v>75.885149999999996</v>
      </c>
      <c r="T1329" s="388">
        <v>44459</v>
      </c>
      <c r="U1329">
        <v>0</v>
      </c>
      <c r="V1329" t="s">
        <v>832</v>
      </c>
      <c r="W1329" s="388">
        <v>44477</v>
      </c>
      <c r="X1329">
        <v>164</v>
      </c>
      <c r="Y1329">
        <v>0</v>
      </c>
      <c r="Z1329">
        <v>0</v>
      </c>
      <c r="AA1329" t="s">
        <v>1758</v>
      </c>
      <c r="AB1329" t="s">
        <v>826</v>
      </c>
      <c r="AD1329" t="s">
        <v>2045</v>
      </c>
      <c r="AE1329" t="s">
        <v>2046</v>
      </c>
      <c r="AI1329" t="s">
        <v>1761</v>
      </c>
      <c r="AL1329" t="s">
        <v>2904</v>
      </c>
      <c r="AM1329">
        <v>6</v>
      </c>
      <c r="AN1329" t="s">
        <v>1004</v>
      </c>
      <c r="AO1329" t="s">
        <v>3375</v>
      </c>
      <c r="AP1329">
        <v>0</v>
      </c>
      <c r="AQ1329" s="388">
        <v>44462</v>
      </c>
      <c r="AS1329" t="s">
        <v>1765</v>
      </c>
      <c r="AT1329" s="388">
        <v>44463</v>
      </c>
      <c r="AU1329" t="s">
        <v>1756</v>
      </c>
      <c r="AV1329" t="s">
        <v>1756</v>
      </c>
      <c r="AZ1329" t="s">
        <v>1766</v>
      </c>
      <c r="BA1329" t="s">
        <v>1767</v>
      </c>
      <c r="BB1329" t="s">
        <v>4176</v>
      </c>
      <c r="BC1329" t="s">
        <v>4177</v>
      </c>
      <c r="BD1329" t="s">
        <v>826</v>
      </c>
      <c r="BE1329" t="s">
        <v>1756</v>
      </c>
      <c r="BF1329" t="s">
        <v>826</v>
      </c>
    </row>
    <row r="1330" spans="1:58">
      <c r="A1330" t="s">
        <v>829</v>
      </c>
      <c r="B1330">
        <v>6</v>
      </c>
      <c r="C1330">
        <v>0</v>
      </c>
      <c r="D1330">
        <v>9943</v>
      </c>
      <c r="E1330" t="s">
        <v>4169</v>
      </c>
      <c r="F1330">
        <v>53510602</v>
      </c>
      <c r="G1330" t="s">
        <v>2041</v>
      </c>
      <c r="H1330">
        <v>0</v>
      </c>
      <c r="I1330" t="s">
        <v>2083</v>
      </c>
      <c r="J1330">
        <v>12.21</v>
      </c>
      <c r="K1330">
        <v>11</v>
      </c>
      <c r="L1330" t="s">
        <v>1771</v>
      </c>
      <c r="M1330" t="s">
        <v>2084</v>
      </c>
      <c r="N1330" t="s">
        <v>1757</v>
      </c>
      <c r="O1330" t="s">
        <v>1756</v>
      </c>
      <c r="P1330" t="s">
        <v>1756</v>
      </c>
      <c r="Q1330" s="387">
        <v>134.31</v>
      </c>
      <c r="R1330">
        <v>17.4603</v>
      </c>
      <c r="S1330">
        <v>151.77029999999999</v>
      </c>
      <c r="T1330" s="388">
        <v>44459</v>
      </c>
      <c r="U1330">
        <v>0</v>
      </c>
      <c r="V1330" t="s">
        <v>832</v>
      </c>
      <c r="W1330" s="388">
        <v>44477</v>
      </c>
      <c r="X1330">
        <v>164</v>
      </c>
      <c r="Y1330">
        <v>0</v>
      </c>
      <c r="Z1330">
        <v>0</v>
      </c>
      <c r="AA1330" t="s">
        <v>1758</v>
      </c>
      <c r="AB1330" t="s">
        <v>826</v>
      </c>
      <c r="AD1330" t="s">
        <v>2045</v>
      </c>
      <c r="AE1330" t="s">
        <v>2046</v>
      </c>
      <c r="AI1330" t="s">
        <v>1761</v>
      </c>
      <c r="AL1330" t="s">
        <v>2904</v>
      </c>
      <c r="AM1330">
        <v>6</v>
      </c>
      <c r="AN1330" t="s">
        <v>1004</v>
      </c>
      <c r="AO1330" t="s">
        <v>3375</v>
      </c>
      <c r="AP1330">
        <v>0</v>
      </c>
      <c r="AQ1330" s="388">
        <v>44462</v>
      </c>
      <c r="AS1330" t="s">
        <v>1765</v>
      </c>
      <c r="AT1330" s="388">
        <v>44463</v>
      </c>
      <c r="AU1330" t="s">
        <v>1756</v>
      </c>
      <c r="AV1330" t="s">
        <v>1756</v>
      </c>
      <c r="AZ1330" t="s">
        <v>1766</v>
      </c>
      <c r="BA1330" t="s">
        <v>1767</v>
      </c>
      <c r="BB1330" t="s">
        <v>4178</v>
      </c>
      <c r="BC1330" t="s">
        <v>4179</v>
      </c>
      <c r="BD1330" t="s">
        <v>826</v>
      </c>
      <c r="BE1330" t="s">
        <v>1756</v>
      </c>
      <c r="BF1330" t="s">
        <v>826</v>
      </c>
    </row>
    <row r="1331" spans="1:58">
      <c r="A1331" t="s">
        <v>829</v>
      </c>
      <c r="B1331">
        <v>6</v>
      </c>
      <c r="C1331">
        <v>0</v>
      </c>
      <c r="D1331">
        <v>9943</v>
      </c>
      <c r="E1331" t="s">
        <v>4169</v>
      </c>
      <c r="F1331">
        <v>53510602</v>
      </c>
      <c r="G1331" t="s">
        <v>2041</v>
      </c>
      <c r="H1331">
        <v>0</v>
      </c>
      <c r="I1331" t="s">
        <v>2089</v>
      </c>
      <c r="J1331">
        <v>146.96</v>
      </c>
      <c r="K1331">
        <v>5.5</v>
      </c>
      <c r="L1331" t="s">
        <v>2063</v>
      </c>
      <c r="M1331" t="s">
        <v>2090</v>
      </c>
      <c r="N1331" t="s">
        <v>1757</v>
      </c>
      <c r="O1331" t="s">
        <v>1756</v>
      </c>
      <c r="P1331" t="s">
        <v>1756</v>
      </c>
      <c r="Q1331" s="387">
        <v>808.28</v>
      </c>
      <c r="R1331">
        <v>105.07640000000001</v>
      </c>
      <c r="S1331">
        <v>913.35639999999989</v>
      </c>
      <c r="T1331" s="388">
        <v>44459</v>
      </c>
      <c r="U1331">
        <v>0</v>
      </c>
      <c r="V1331" t="s">
        <v>832</v>
      </c>
      <c r="W1331" s="388">
        <v>44477</v>
      </c>
      <c r="X1331">
        <v>164</v>
      </c>
      <c r="Y1331">
        <v>0</v>
      </c>
      <c r="Z1331">
        <v>0</v>
      </c>
      <c r="AA1331" t="s">
        <v>1758</v>
      </c>
      <c r="AB1331" t="s">
        <v>826</v>
      </c>
      <c r="AD1331" t="s">
        <v>2045</v>
      </c>
      <c r="AE1331" t="s">
        <v>2046</v>
      </c>
      <c r="AI1331" t="s">
        <v>1761</v>
      </c>
      <c r="AL1331" t="s">
        <v>2904</v>
      </c>
      <c r="AM1331">
        <v>6</v>
      </c>
      <c r="AN1331" t="s">
        <v>1004</v>
      </c>
      <c r="AO1331" t="s">
        <v>3375</v>
      </c>
      <c r="AP1331">
        <v>0</v>
      </c>
      <c r="AQ1331" s="388">
        <v>44462</v>
      </c>
      <c r="AS1331" t="s">
        <v>1765</v>
      </c>
      <c r="AT1331" s="388">
        <v>44463</v>
      </c>
      <c r="AU1331" t="s">
        <v>1756</v>
      </c>
      <c r="AV1331" t="s">
        <v>1756</v>
      </c>
      <c r="AZ1331" t="s">
        <v>1766</v>
      </c>
      <c r="BA1331" t="s">
        <v>1767</v>
      </c>
      <c r="BB1331" t="s">
        <v>4180</v>
      </c>
      <c r="BC1331" t="s">
        <v>4181</v>
      </c>
      <c r="BD1331" t="s">
        <v>826</v>
      </c>
      <c r="BE1331" t="s">
        <v>1756</v>
      </c>
      <c r="BF1331" t="s">
        <v>826</v>
      </c>
    </row>
    <row r="1332" spans="1:58">
      <c r="A1332" t="s">
        <v>829</v>
      </c>
      <c r="B1332">
        <v>6</v>
      </c>
      <c r="C1332">
        <v>0</v>
      </c>
      <c r="D1332">
        <v>9943</v>
      </c>
      <c r="E1332" t="s">
        <v>4169</v>
      </c>
      <c r="F1332">
        <v>53510602</v>
      </c>
      <c r="G1332" t="s">
        <v>2041</v>
      </c>
      <c r="H1332">
        <v>0</v>
      </c>
      <c r="I1332" t="s">
        <v>2089</v>
      </c>
      <c r="J1332">
        <v>146.96</v>
      </c>
      <c r="K1332">
        <v>11</v>
      </c>
      <c r="L1332" t="s">
        <v>2063</v>
      </c>
      <c r="M1332" t="s">
        <v>2090</v>
      </c>
      <c r="N1332" t="s">
        <v>1757</v>
      </c>
      <c r="O1332" t="s">
        <v>1756</v>
      </c>
      <c r="P1332" t="s">
        <v>1756</v>
      </c>
      <c r="Q1332" s="387">
        <v>1616.56</v>
      </c>
      <c r="R1332">
        <v>210.15280000000001</v>
      </c>
      <c r="S1332">
        <v>1826.7127999999998</v>
      </c>
      <c r="T1332" s="388">
        <v>44459</v>
      </c>
      <c r="U1332">
        <v>0</v>
      </c>
      <c r="V1332" t="s">
        <v>832</v>
      </c>
      <c r="W1332" s="388">
        <v>44477</v>
      </c>
      <c r="X1332">
        <v>164</v>
      </c>
      <c r="Y1332">
        <v>0</v>
      </c>
      <c r="Z1332">
        <v>0</v>
      </c>
      <c r="AA1332" t="s">
        <v>1758</v>
      </c>
      <c r="AB1332" t="s">
        <v>826</v>
      </c>
      <c r="AD1332" t="s">
        <v>2045</v>
      </c>
      <c r="AE1332" t="s">
        <v>2046</v>
      </c>
      <c r="AI1332" t="s">
        <v>1761</v>
      </c>
      <c r="AL1332" t="s">
        <v>2904</v>
      </c>
      <c r="AM1332">
        <v>6</v>
      </c>
      <c r="AN1332" t="s">
        <v>1004</v>
      </c>
      <c r="AO1332" t="s">
        <v>3375</v>
      </c>
      <c r="AP1332">
        <v>0</v>
      </c>
      <c r="AQ1332" s="388">
        <v>44462</v>
      </c>
      <c r="AS1332" t="s">
        <v>1765</v>
      </c>
      <c r="AT1332" s="388">
        <v>44463</v>
      </c>
      <c r="AU1332" t="s">
        <v>1756</v>
      </c>
      <c r="AV1332" t="s">
        <v>1756</v>
      </c>
      <c r="AZ1332" t="s">
        <v>1766</v>
      </c>
      <c r="BA1332" t="s">
        <v>1767</v>
      </c>
      <c r="BB1332" t="s">
        <v>4182</v>
      </c>
      <c r="BC1332" t="s">
        <v>4183</v>
      </c>
      <c r="BD1332" t="s">
        <v>826</v>
      </c>
      <c r="BE1332" t="s">
        <v>1756</v>
      </c>
      <c r="BF1332" t="s">
        <v>826</v>
      </c>
    </row>
    <row r="1333" spans="1:58">
      <c r="A1333" t="s">
        <v>829</v>
      </c>
      <c r="B1333">
        <v>6</v>
      </c>
      <c r="C1333">
        <v>0</v>
      </c>
      <c r="D1333">
        <v>9943</v>
      </c>
      <c r="E1333" t="s">
        <v>4169</v>
      </c>
      <c r="F1333">
        <v>53510602</v>
      </c>
      <c r="G1333" t="s">
        <v>2041</v>
      </c>
      <c r="H1333">
        <v>0</v>
      </c>
      <c r="I1333" t="s">
        <v>2247</v>
      </c>
      <c r="J1333">
        <v>131.47999999999999</v>
      </c>
      <c r="K1333">
        <v>10</v>
      </c>
      <c r="L1333" t="s">
        <v>2063</v>
      </c>
      <c r="M1333" t="s">
        <v>2248</v>
      </c>
      <c r="N1333" t="s">
        <v>1757</v>
      </c>
      <c r="O1333" t="s">
        <v>1756</v>
      </c>
      <c r="P1333" t="s">
        <v>1756</v>
      </c>
      <c r="Q1333" s="387">
        <v>1314.8</v>
      </c>
      <c r="R1333">
        <v>170.92400000000001</v>
      </c>
      <c r="S1333">
        <v>1485.7239999999997</v>
      </c>
      <c r="T1333" s="388">
        <v>44459</v>
      </c>
      <c r="U1333">
        <v>0</v>
      </c>
      <c r="V1333" t="s">
        <v>832</v>
      </c>
      <c r="W1333" s="388">
        <v>44477</v>
      </c>
      <c r="X1333">
        <v>164</v>
      </c>
      <c r="Y1333">
        <v>0</v>
      </c>
      <c r="Z1333">
        <v>0</v>
      </c>
      <c r="AA1333" t="s">
        <v>1758</v>
      </c>
      <c r="AB1333" t="s">
        <v>826</v>
      </c>
      <c r="AD1333" t="s">
        <v>2045</v>
      </c>
      <c r="AE1333" t="s">
        <v>2046</v>
      </c>
      <c r="AI1333" t="s">
        <v>1761</v>
      </c>
      <c r="AL1333" t="s">
        <v>2904</v>
      </c>
      <c r="AM1333">
        <v>6</v>
      </c>
      <c r="AN1333" t="s">
        <v>1004</v>
      </c>
      <c r="AO1333" t="s">
        <v>3375</v>
      </c>
      <c r="AP1333">
        <v>0</v>
      </c>
      <c r="AQ1333" s="388">
        <v>44462</v>
      </c>
      <c r="AS1333" t="s">
        <v>1765</v>
      </c>
      <c r="AT1333" s="388">
        <v>44463</v>
      </c>
      <c r="AU1333" t="s">
        <v>1756</v>
      </c>
      <c r="AV1333" t="s">
        <v>1756</v>
      </c>
      <c r="AZ1333" t="s">
        <v>1766</v>
      </c>
      <c r="BA1333" t="s">
        <v>1767</v>
      </c>
      <c r="BB1333" t="s">
        <v>4184</v>
      </c>
      <c r="BC1333" t="s">
        <v>4185</v>
      </c>
      <c r="BD1333" t="s">
        <v>826</v>
      </c>
      <c r="BE1333" t="s">
        <v>1756</v>
      </c>
      <c r="BF1333" t="s">
        <v>826</v>
      </c>
    </row>
    <row r="1334" spans="1:58">
      <c r="A1334" t="s">
        <v>829</v>
      </c>
      <c r="B1334">
        <v>6</v>
      </c>
      <c r="C1334">
        <v>0</v>
      </c>
      <c r="D1334">
        <v>9941</v>
      </c>
      <c r="E1334" t="s">
        <v>4186</v>
      </c>
      <c r="F1334">
        <v>53510602</v>
      </c>
      <c r="G1334" t="s">
        <v>2041</v>
      </c>
      <c r="H1334">
        <v>0</v>
      </c>
      <c r="I1334" t="s">
        <v>2052</v>
      </c>
      <c r="J1334">
        <v>75</v>
      </c>
      <c r="K1334">
        <v>42</v>
      </c>
      <c r="L1334" t="s">
        <v>1771</v>
      </c>
      <c r="M1334" t="s">
        <v>1756</v>
      </c>
      <c r="N1334" t="s">
        <v>1756</v>
      </c>
      <c r="O1334" t="s">
        <v>2053</v>
      </c>
      <c r="P1334" t="s">
        <v>1757</v>
      </c>
      <c r="Q1334" s="387">
        <v>3150</v>
      </c>
      <c r="R1334">
        <v>409.5</v>
      </c>
      <c r="S1334">
        <v>3559.4999999999995</v>
      </c>
      <c r="T1334" s="388">
        <v>44459</v>
      </c>
      <c r="U1334">
        <v>0</v>
      </c>
      <c r="V1334" t="s">
        <v>832</v>
      </c>
      <c r="W1334" s="388">
        <v>44477</v>
      </c>
      <c r="X1334">
        <v>164</v>
      </c>
      <c r="Y1334">
        <v>0</v>
      </c>
      <c r="Z1334">
        <v>0</v>
      </c>
      <c r="AA1334" t="s">
        <v>1758</v>
      </c>
      <c r="AB1334" t="s">
        <v>826</v>
      </c>
      <c r="AD1334" t="s">
        <v>2045</v>
      </c>
      <c r="AE1334" t="s">
        <v>2046</v>
      </c>
      <c r="AI1334" t="s">
        <v>1761</v>
      </c>
      <c r="AL1334" t="s">
        <v>2919</v>
      </c>
      <c r="AM1334">
        <v>6</v>
      </c>
      <c r="AN1334" t="s">
        <v>2920</v>
      </c>
      <c r="AO1334" t="s">
        <v>2921</v>
      </c>
      <c r="AP1334">
        <v>0</v>
      </c>
      <c r="AQ1334" s="388">
        <v>44462</v>
      </c>
      <c r="AS1334" t="s">
        <v>1765</v>
      </c>
      <c r="AT1334" s="388">
        <v>44463</v>
      </c>
      <c r="AU1334" t="s">
        <v>1756</v>
      </c>
      <c r="AV1334" t="s">
        <v>1756</v>
      </c>
      <c r="AZ1334" t="s">
        <v>1766</v>
      </c>
      <c r="BA1334" t="s">
        <v>1767</v>
      </c>
      <c r="BB1334" t="s">
        <v>4187</v>
      </c>
      <c r="BC1334" t="s">
        <v>4188</v>
      </c>
      <c r="BD1334" t="s">
        <v>826</v>
      </c>
      <c r="BE1334" t="s">
        <v>1756</v>
      </c>
      <c r="BF1334" t="s">
        <v>826</v>
      </c>
    </row>
    <row r="1335" spans="1:58">
      <c r="A1335" t="s">
        <v>829</v>
      </c>
      <c r="B1335">
        <v>6</v>
      </c>
      <c r="C1335">
        <v>0</v>
      </c>
      <c r="D1335">
        <v>9941</v>
      </c>
      <c r="E1335" t="s">
        <v>4186</v>
      </c>
      <c r="F1335">
        <v>53510602</v>
      </c>
      <c r="G1335" t="s">
        <v>2041</v>
      </c>
      <c r="H1335">
        <v>0</v>
      </c>
      <c r="I1335" t="s">
        <v>2056</v>
      </c>
      <c r="J1335">
        <v>210</v>
      </c>
      <c r="K1335">
        <v>5</v>
      </c>
      <c r="L1335" t="s">
        <v>1755</v>
      </c>
      <c r="M1335" t="s">
        <v>1756</v>
      </c>
      <c r="N1335" t="s">
        <v>1756</v>
      </c>
      <c r="P1335" t="s">
        <v>1757</v>
      </c>
      <c r="Q1335" s="387">
        <v>1050</v>
      </c>
      <c r="R1335">
        <v>136.5</v>
      </c>
      <c r="S1335">
        <v>1186.5</v>
      </c>
      <c r="T1335" s="388">
        <v>44459</v>
      </c>
      <c r="U1335">
        <v>0</v>
      </c>
      <c r="V1335" t="s">
        <v>832</v>
      </c>
      <c r="W1335" s="388">
        <v>44477</v>
      </c>
      <c r="X1335">
        <v>164</v>
      </c>
      <c r="Y1335">
        <v>0</v>
      </c>
      <c r="Z1335">
        <v>0</v>
      </c>
      <c r="AA1335" t="s">
        <v>1758</v>
      </c>
      <c r="AB1335" t="s">
        <v>826</v>
      </c>
      <c r="AD1335" t="s">
        <v>2045</v>
      </c>
      <c r="AE1335" t="s">
        <v>2046</v>
      </c>
      <c r="AI1335" t="s">
        <v>1761</v>
      </c>
      <c r="AL1335" t="s">
        <v>2919</v>
      </c>
      <c r="AM1335">
        <v>6</v>
      </c>
      <c r="AN1335" t="s">
        <v>2920</v>
      </c>
      <c r="AO1335" t="s">
        <v>2921</v>
      </c>
      <c r="AP1335">
        <v>0</v>
      </c>
      <c r="AQ1335" s="388">
        <v>44462</v>
      </c>
      <c r="AS1335" t="s">
        <v>1765</v>
      </c>
      <c r="AT1335" s="388">
        <v>44463</v>
      </c>
      <c r="AU1335" t="s">
        <v>1756</v>
      </c>
      <c r="AV1335" t="s">
        <v>1756</v>
      </c>
      <c r="AZ1335" t="s">
        <v>1766</v>
      </c>
      <c r="BA1335" t="s">
        <v>1767</v>
      </c>
      <c r="BB1335" t="s">
        <v>4189</v>
      </c>
      <c r="BC1335" t="s">
        <v>4190</v>
      </c>
      <c r="BD1335" t="s">
        <v>826</v>
      </c>
      <c r="BE1335" t="s">
        <v>1756</v>
      </c>
      <c r="BF1335" t="s">
        <v>826</v>
      </c>
    </row>
    <row r="1336" spans="1:58">
      <c r="A1336" t="s">
        <v>829</v>
      </c>
      <c r="B1336">
        <v>6</v>
      </c>
      <c r="C1336">
        <v>0</v>
      </c>
      <c r="D1336">
        <v>9941</v>
      </c>
      <c r="E1336" t="s">
        <v>4186</v>
      </c>
      <c r="F1336">
        <v>53510602</v>
      </c>
      <c r="G1336" t="s">
        <v>2041</v>
      </c>
      <c r="H1336">
        <v>0</v>
      </c>
      <c r="I1336" t="s">
        <v>518</v>
      </c>
      <c r="J1336">
        <v>95</v>
      </c>
      <c r="K1336">
        <v>12</v>
      </c>
      <c r="L1336" t="s">
        <v>1771</v>
      </c>
      <c r="M1336" t="s">
        <v>1756</v>
      </c>
      <c r="N1336" t="s">
        <v>1756</v>
      </c>
      <c r="O1336" t="s">
        <v>2059</v>
      </c>
      <c r="P1336" t="s">
        <v>1757</v>
      </c>
      <c r="Q1336" s="387">
        <v>1140</v>
      </c>
      <c r="R1336">
        <v>148.20000000000002</v>
      </c>
      <c r="S1336">
        <v>1288.1999999999998</v>
      </c>
      <c r="T1336" s="388">
        <v>44459</v>
      </c>
      <c r="U1336">
        <v>0</v>
      </c>
      <c r="V1336" t="s">
        <v>832</v>
      </c>
      <c r="W1336" s="388">
        <v>44477</v>
      </c>
      <c r="X1336">
        <v>164</v>
      </c>
      <c r="Y1336">
        <v>0</v>
      </c>
      <c r="Z1336">
        <v>0</v>
      </c>
      <c r="AA1336" t="s">
        <v>1758</v>
      </c>
      <c r="AB1336" t="s">
        <v>826</v>
      </c>
      <c r="AD1336" t="s">
        <v>2045</v>
      </c>
      <c r="AE1336" t="s">
        <v>2046</v>
      </c>
      <c r="AI1336" t="s">
        <v>1761</v>
      </c>
      <c r="AL1336" t="s">
        <v>2919</v>
      </c>
      <c r="AM1336">
        <v>6</v>
      </c>
      <c r="AN1336" t="s">
        <v>2920</v>
      </c>
      <c r="AO1336" t="s">
        <v>2921</v>
      </c>
      <c r="AP1336">
        <v>0</v>
      </c>
      <c r="AQ1336" s="388">
        <v>44462</v>
      </c>
      <c r="AS1336" t="s">
        <v>1765</v>
      </c>
      <c r="AT1336" s="388">
        <v>44463</v>
      </c>
      <c r="AU1336" t="s">
        <v>1756</v>
      </c>
      <c r="AV1336" t="s">
        <v>1756</v>
      </c>
      <c r="AZ1336" t="s">
        <v>1766</v>
      </c>
      <c r="BA1336" t="s">
        <v>1767</v>
      </c>
      <c r="BB1336" t="s">
        <v>4191</v>
      </c>
      <c r="BC1336" t="s">
        <v>4192</v>
      </c>
      <c r="BD1336" t="s">
        <v>826</v>
      </c>
      <c r="BE1336" t="s">
        <v>1756</v>
      </c>
      <c r="BF1336" t="s">
        <v>826</v>
      </c>
    </row>
    <row r="1337" spans="1:58">
      <c r="A1337" t="s">
        <v>829</v>
      </c>
      <c r="B1337">
        <v>6</v>
      </c>
      <c r="C1337">
        <v>0</v>
      </c>
      <c r="D1337">
        <v>9941</v>
      </c>
      <c r="E1337" t="s">
        <v>4186</v>
      </c>
      <c r="F1337">
        <v>53510602</v>
      </c>
      <c r="G1337" t="s">
        <v>2041</v>
      </c>
      <c r="H1337">
        <v>0</v>
      </c>
      <c r="I1337" t="s">
        <v>2062</v>
      </c>
      <c r="J1337">
        <v>138.05000000000001</v>
      </c>
      <c r="K1337">
        <v>11</v>
      </c>
      <c r="L1337" t="s">
        <v>2063</v>
      </c>
      <c r="M1337" t="s">
        <v>2064</v>
      </c>
      <c r="N1337" t="s">
        <v>1757</v>
      </c>
      <c r="O1337" t="s">
        <v>1756</v>
      </c>
      <c r="P1337" t="s">
        <v>1756</v>
      </c>
      <c r="Q1337" s="387">
        <v>1518.55</v>
      </c>
      <c r="R1337">
        <v>197.41149999999999</v>
      </c>
      <c r="S1337">
        <v>1715.9614999999999</v>
      </c>
      <c r="T1337" s="388">
        <v>44459</v>
      </c>
      <c r="U1337">
        <v>0</v>
      </c>
      <c r="V1337" t="s">
        <v>832</v>
      </c>
      <c r="W1337" s="388">
        <v>44477</v>
      </c>
      <c r="X1337">
        <v>164</v>
      </c>
      <c r="Y1337">
        <v>0</v>
      </c>
      <c r="Z1337">
        <v>0</v>
      </c>
      <c r="AA1337" t="s">
        <v>1758</v>
      </c>
      <c r="AB1337" t="s">
        <v>826</v>
      </c>
      <c r="AD1337" t="s">
        <v>2045</v>
      </c>
      <c r="AE1337" t="s">
        <v>2046</v>
      </c>
      <c r="AI1337" t="s">
        <v>1761</v>
      </c>
      <c r="AL1337" t="s">
        <v>2919</v>
      </c>
      <c r="AM1337">
        <v>6</v>
      </c>
      <c r="AN1337" t="s">
        <v>2920</v>
      </c>
      <c r="AO1337" t="s">
        <v>2921</v>
      </c>
      <c r="AP1337">
        <v>0</v>
      </c>
      <c r="AQ1337" s="388">
        <v>44462</v>
      </c>
      <c r="AS1337" t="s">
        <v>1765</v>
      </c>
      <c r="AT1337" s="388">
        <v>44463</v>
      </c>
      <c r="AU1337" t="s">
        <v>1756</v>
      </c>
      <c r="AV1337" t="s">
        <v>1756</v>
      </c>
      <c r="AZ1337" t="s">
        <v>1766</v>
      </c>
      <c r="BA1337" t="s">
        <v>1767</v>
      </c>
      <c r="BB1337" t="s">
        <v>4193</v>
      </c>
      <c r="BC1337" t="s">
        <v>4194</v>
      </c>
      <c r="BD1337" t="s">
        <v>826</v>
      </c>
      <c r="BE1337" t="s">
        <v>1756</v>
      </c>
      <c r="BF1337" t="s">
        <v>826</v>
      </c>
    </row>
    <row r="1338" spans="1:58">
      <c r="A1338" t="s">
        <v>829</v>
      </c>
      <c r="B1338">
        <v>6</v>
      </c>
      <c r="C1338">
        <v>0</v>
      </c>
      <c r="D1338">
        <v>9941</v>
      </c>
      <c r="E1338" t="s">
        <v>4186</v>
      </c>
      <c r="F1338">
        <v>53510602</v>
      </c>
      <c r="G1338" t="s">
        <v>2041</v>
      </c>
      <c r="H1338">
        <v>0</v>
      </c>
      <c r="I1338" t="s">
        <v>2073</v>
      </c>
      <c r="J1338">
        <v>243.75</v>
      </c>
      <c r="K1338">
        <v>3</v>
      </c>
      <c r="L1338" t="s">
        <v>1755</v>
      </c>
      <c r="M1338" t="s">
        <v>2074</v>
      </c>
      <c r="N1338" t="s">
        <v>1757</v>
      </c>
      <c r="O1338" t="s">
        <v>1756</v>
      </c>
      <c r="P1338" t="s">
        <v>1756</v>
      </c>
      <c r="Q1338" s="387">
        <v>731.25</v>
      </c>
      <c r="R1338">
        <v>95.0625</v>
      </c>
      <c r="S1338">
        <v>826.31249999999989</v>
      </c>
      <c r="T1338" s="388">
        <v>44459</v>
      </c>
      <c r="U1338">
        <v>0</v>
      </c>
      <c r="V1338" t="s">
        <v>832</v>
      </c>
      <c r="W1338" s="388">
        <v>44477</v>
      </c>
      <c r="X1338">
        <v>164</v>
      </c>
      <c r="Y1338">
        <v>0</v>
      </c>
      <c r="Z1338">
        <v>0</v>
      </c>
      <c r="AA1338" t="s">
        <v>1758</v>
      </c>
      <c r="AB1338" t="s">
        <v>826</v>
      </c>
      <c r="AD1338" t="s">
        <v>2045</v>
      </c>
      <c r="AE1338" t="s">
        <v>2046</v>
      </c>
      <c r="AI1338" t="s">
        <v>1761</v>
      </c>
      <c r="AL1338" t="s">
        <v>2919</v>
      </c>
      <c r="AM1338">
        <v>6</v>
      </c>
      <c r="AN1338" t="s">
        <v>2920</v>
      </c>
      <c r="AO1338" t="s">
        <v>2921</v>
      </c>
      <c r="AP1338">
        <v>0</v>
      </c>
      <c r="AQ1338" s="388">
        <v>44462</v>
      </c>
      <c r="AS1338" t="s">
        <v>1765</v>
      </c>
      <c r="AT1338" s="388">
        <v>44463</v>
      </c>
      <c r="AU1338" t="s">
        <v>1756</v>
      </c>
      <c r="AV1338" t="s">
        <v>1756</v>
      </c>
      <c r="AZ1338" t="s">
        <v>1766</v>
      </c>
      <c r="BA1338" t="s">
        <v>1767</v>
      </c>
      <c r="BB1338" t="s">
        <v>4195</v>
      </c>
      <c r="BC1338" t="s">
        <v>4196</v>
      </c>
      <c r="BD1338" t="s">
        <v>826</v>
      </c>
      <c r="BE1338" t="s">
        <v>1756</v>
      </c>
      <c r="BF1338" t="s">
        <v>826</v>
      </c>
    </row>
    <row r="1339" spans="1:58">
      <c r="A1339" t="s">
        <v>829</v>
      </c>
      <c r="B1339">
        <v>6</v>
      </c>
      <c r="C1339">
        <v>0</v>
      </c>
      <c r="D1339">
        <v>9941</v>
      </c>
      <c r="E1339" t="s">
        <v>4186</v>
      </c>
      <c r="F1339">
        <v>53510602</v>
      </c>
      <c r="G1339" t="s">
        <v>2041</v>
      </c>
      <c r="H1339">
        <v>0</v>
      </c>
      <c r="I1339" t="s">
        <v>2083</v>
      </c>
      <c r="J1339">
        <v>12.21</v>
      </c>
      <c r="K1339">
        <v>5.5</v>
      </c>
      <c r="L1339" t="s">
        <v>1771</v>
      </c>
      <c r="M1339" t="s">
        <v>2084</v>
      </c>
      <c r="N1339" t="s">
        <v>1757</v>
      </c>
      <c r="O1339" t="s">
        <v>1756</v>
      </c>
      <c r="P1339" t="s">
        <v>1756</v>
      </c>
      <c r="Q1339" s="387">
        <v>67.155000000000001</v>
      </c>
      <c r="R1339">
        <v>8.7301500000000001</v>
      </c>
      <c r="S1339">
        <v>75.885149999999996</v>
      </c>
      <c r="T1339" s="388">
        <v>44459</v>
      </c>
      <c r="U1339">
        <v>0</v>
      </c>
      <c r="V1339" t="s">
        <v>832</v>
      </c>
      <c r="W1339" s="388">
        <v>44477</v>
      </c>
      <c r="X1339">
        <v>164</v>
      </c>
      <c r="Y1339">
        <v>0</v>
      </c>
      <c r="Z1339">
        <v>0</v>
      </c>
      <c r="AA1339" t="s">
        <v>1758</v>
      </c>
      <c r="AB1339" t="s">
        <v>826</v>
      </c>
      <c r="AD1339" t="s">
        <v>2045</v>
      </c>
      <c r="AE1339" t="s">
        <v>2046</v>
      </c>
      <c r="AI1339" t="s">
        <v>1761</v>
      </c>
      <c r="AL1339" t="s">
        <v>2919</v>
      </c>
      <c r="AM1339">
        <v>6</v>
      </c>
      <c r="AN1339" t="s">
        <v>2920</v>
      </c>
      <c r="AO1339" t="s">
        <v>2921</v>
      </c>
      <c r="AP1339">
        <v>0</v>
      </c>
      <c r="AQ1339" s="388">
        <v>44462</v>
      </c>
      <c r="AS1339" t="s">
        <v>1765</v>
      </c>
      <c r="AT1339" s="388">
        <v>44463</v>
      </c>
      <c r="AU1339" t="s">
        <v>1756</v>
      </c>
      <c r="AV1339" t="s">
        <v>1756</v>
      </c>
      <c r="AZ1339" t="s">
        <v>1766</v>
      </c>
      <c r="BA1339" t="s">
        <v>1767</v>
      </c>
      <c r="BB1339" t="s">
        <v>4197</v>
      </c>
      <c r="BC1339" t="s">
        <v>4198</v>
      </c>
      <c r="BD1339" t="s">
        <v>826</v>
      </c>
      <c r="BE1339" t="s">
        <v>1756</v>
      </c>
      <c r="BF1339" t="s">
        <v>826</v>
      </c>
    </row>
    <row r="1340" spans="1:58">
      <c r="A1340" t="s">
        <v>829</v>
      </c>
      <c r="B1340">
        <v>6</v>
      </c>
      <c r="C1340">
        <v>0</v>
      </c>
      <c r="D1340">
        <v>9941</v>
      </c>
      <c r="E1340" t="s">
        <v>4186</v>
      </c>
      <c r="F1340">
        <v>53510602</v>
      </c>
      <c r="G1340" t="s">
        <v>2041</v>
      </c>
      <c r="H1340">
        <v>0</v>
      </c>
      <c r="I1340" t="s">
        <v>2083</v>
      </c>
      <c r="J1340">
        <v>12.21</v>
      </c>
      <c r="K1340">
        <v>11</v>
      </c>
      <c r="L1340" t="s">
        <v>1771</v>
      </c>
      <c r="M1340" t="s">
        <v>2084</v>
      </c>
      <c r="N1340" t="s">
        <v>1757</v>
      </c>
      <c r="O1340" t="s">
        <v>1756</v>
      </c>
      <c r="P1340" t="s">
        <v>1756</v>
      </c>
      <c r="Q1340" s="387">
        <v>134.31</v>
      </c>
      <c r="R1340">
        <v>17.4603</v>
      </c>
      <c r="S1340">
        <v>151.77029999999999</v>
      </c>
      <c r="T1340" s="388">
        <v>44459</v>
      </c>
      <c r="U1340">
        <v>0</v>
      </c>
      <c r="V1340" t="s">
        <v>832</v>
      </c>
      <c r="W1340" s="388">
        <v>44477</v>
      </c>
      <c r="X1340">
        <v>164</v>
      </c>
      <c r="Y1340">
        <v>0</v>
      </c>
      <c r="Z1340">
        <v>0</v>
      </c>
      <c r="AA1340" t="s">
        <v>1758</v>
      </c>
      <c r="AB1340" t="s">
        <v>826</v>
      </c>
      <c r="AD1340" t="s">
        <v>2045</v>
      </c>
      <c r="AE1340" t="s">
        <v>2046</v>
      </c>
      <c r="AI1340" t="s">
        <v>1761</v>
      </c>
      <c r="AL1340" t="s">
        <v>2919</v>
      </c>
      <c r="AM1340">
        <v>6</v>
      </c>
      <c r="AN1340" t="s">
        <v>2920</v>
      </c>
      <c r="AO1340" t="s">
        <v>2921</v>
      </c>
      <c r="AP1340">
        <v>0</v>
      </c>
      <c r="AQ1340" s="388">
        <v>44462</v>
      </c>
      <c r="AS1340" t="s">
        <v>1765</v>
      </c>
      <c r="AT1340" s="388">
        <v>44463</v>
      </c>
      <c r="AU1340" t="s">
        <v>1756</v>
      </c>
      <c r="AV1340" t="s">
        <v>1756</v>
      </c>
      <c r="AZ1340" t="s">
        <v>1766</v>
      </c>
      <c r="BA1340" t="s">
        <v>1767</v>
      </c>
      <c r="BB1340" t="s">
        <v>4199</v>
      </c>
      <c r="BC1340" t="s">
        <v>4200</v>
      </c>
      <c r="BD1340" t="s">
        <v>826</v>
      </c>
      <c r="BE1340" t="s">
        <v>1756</v>
      </c>
      <c r="BF1340" t="s">
        <v>826</v>
      </c>
    </row>
    <row r="1341" spans="1:58">
      <c r="A1341" t="s">
        <v>829</v>
      </c>
      <c r="B1341">
        <v>6</v>
      </c>
      <c r="C1341">
        <v>0</v>
      </c>
      <c r="D1341">
        <v>9941</v>
      </c>
      <c r="E1341" t="s">
        <v>4186</v>
      </c>
      <c r="F1341">
        <v>53510602</v>
      </c>
      <c r="G1341" t="s">
        <v>2041</v>
      </c>
      <c r="H1341">
        <v>0</v>
      </c>
      <c r="I1341" t="s">
        <v>2089</v>
      </c>
      <c r="J1341">
        <v>146.96</v>
      </c>
      <c r="K1341">
        <v>5.5</v>
      </c>
      <c r="L1341" t="s">
        <v>2063</v>
      </c>
      <c r="M1341" t="s">
        <v>2090</v>
      </c>
      <c r="N1341" t="s">
        <v>1757</v>
      </c>
      <c r="O1341" t="s">
        <v>1756</v>
      </c>
      <c r="P1341" t="s">
        <v>1756</v>
      </c>
      <c r="Q1341" s="387">
        <v>808.28</v>
      </c>
      <c r="R1341">
        <v>105.07640000000001</v>
      </c>
      <c r="S1341">
        <v>913.35639999999989</v>
      </c>
      <c r="T1341" s="388">
        <v>44459</v>
      </c>
      <c r="U1341">
        <v>0</v>
      </c>
      <c r="V1341" t="s">
        <v>832</v>
      </c>
      <c r="W1341" s="388">
        <v>44477</v>
      </c>
      <c r="X1341">
        <v>164</v>
      </c>
      <c r="Y1341">
        <v>0</v>
      </c>
      <c r="Z1341">
        <v>0</v>
      </c>
      <c r="AA1341" t="s">
        <v>1758</v>
      </c>
      <c r="AB1341" t="s">
        <v>826</v>
      </c>
      <c r="AD1341" t="s">
        <v>2045</v>
      </c>
      <c r="AE1341" t="s">
        <v>2046</v>
      </c>
      <c r="AI1341" t="s">
        <v>1761</v>
      </c>
      <c r="AL1341" t="s">
        <v>2919</v>
      </c>
      <c r="AM1341">
        <v>6</v>
      </c>
      <c r="AN1341" t="s">
        <v>2920</v>
      </c>
      <c r="AO1341" t="s">
        <v>2921</v>
      </c>
      <c r="AP1341">
        <v>0</v>
      </c>
      <c r="AQ1341" s="388">
        <v>44462</v>
      </c>
      <c r="AS1341" t="s">
        <v>1765</v>
      </c>
      <c r="AT1341" s="388">
        <v>44463</v>
      </c>
      <c r="AU1341" t="s">
        <v>1756</v>
      </c>
      <c r="AV1341" t="s">
        <v>1756</v>
      </c>
      <c r="AZ1341" t="s">
        <v>1766</v>
      </c>
      <c r="BA1341" t="s">
        <v>1767</v>
      </c>
      <c r="BB1341" t="s">
        <v>4201</v>
      </c>
      <c r="BC1341" t="s">
        <v>4202</v>
      </c>
      <c r="BD1341" t="s">
        <v>826</v>
      </c>
      <c r="BE1341" t="s">
        <v>1756</v>
      </c>
      <c r="BF1341" t="s">
        <v>826</v>
      </c>
    </row>
    <row r="1342" spans="1:58">
      <c r="A1342" t="s">
        <v>829</v>
      </c>
      <c r="B1342">
        <v>6</v>
      </c>
      <c r="C1342">
        <v>0</v>
      </c>
      <c r="D1342">
        <v>9941</v>
      </c>
      <c r="E1342" t="s">
        <v>4186</v>
      </c>
      <c r="F1342">
        <v>53510602</v>
      </c>
      <c r="G1342" t="s">
        <v>2041</v>
      </c>
      <c r="H1342">
        <v>0</v>
      </c>
      <c r="I1342" t="s">
        <v>2089</v>
      </c>
      <c r="J1342">
        <v>146.96</v>
      </c>
      <c r="K1342">
        <v>11</v>
      </c>
      <c r="L1342" t="s">
        <v>2063</v>
      </c>
      <c r="M1342" t="s">
        <v>2090</v>
      </c>
      <c r="N1342" t="s">
        <v>1757</v>
      </c>
      <c r="O1342" t="s">
        <v>1756</v>
      </c>
      <c r="P1342" t="s">
        <v>1756</v>
      </c>
      <c r="Q1342" s="387">
        <v>1616.56</v>
      </c>
      <c r="R1342">
        <v>210.15280000000001</v>
      </c>
      <c r="S1342">
        <v>1826.7127999999998</v>
      </c>
      <c r="T1342" s="388">
        <v>44459</v>
      </c>
      <c r="U1342">
        <v>0</v>
      </c>
      <c r="V1342" t="s">
        <v>832</v>
      </c>
      <c r="W1342" s="388">
        <v>44477</v>
      </c>
      <c r="X1342">
        <v>164</v>
      </c>
      <c r="Y1342">
        <v>0</v>
      </c>
      <c r="Z1342">
        <v>0</v>
      </c>
      <c r="AA1342" t="s">
        <v>1758</v>
      </c>
      <c r="AB1342" t="s">
        <v>826</v>
      </c>
      <c r="AD1342" t="s">
        <v>2045</v>
      </c>
      <c r="AE1342" t="s">
        <v>2046</v>
      </c>
      <c r="AI1342" t="s">
        <v>1761</v>
      </c>
      <c r="AL1342" t="s">
        <v>2919</v>
      </c>
      <c r="AM1342">
        <v>6</v>
      </c>
      <c r="AN1342" t="s">
        <v>2920</v>
      </c>
      <c r="AO1342" t="s">
        <v>2921</v>
      </c>
      <c r="AP1342">
        <v>0</v>
      </c>
      <c r="AQ1342" s="388">
        <v>44462</v>
      </c>
      <c r="AS1342" t="s">
        <v>1765</v>
      </c>
      <c r="AT1342" s="388">
        <v>44463</v>
      </c>
      <c r="AU1342" t="s">
        <v>1756</v>
      </c>
      <c r="AV1342" t="s">
        <v>1756</v>
      </c>
      <c r="AZ1342" t="s">
        <v>1766</v>
      </c>
      <c r="BA1342" t="s">
        <v>1767</v>
      </c>
      <c r="BB1342" t="s">
        <v>4203</v>
      </c>
      <c r="BC1342" t="s">
        <v>4204</v>
      </c>
      <c r="BD1342" t="s">
        <v>826</v>
      </c>
      <c r="BE1342" t="s">
        <v>1756</v>
      </c>
      <c r="BF1342" t="s">
        <v>826</v>
      </c>
    </row>
    <row r="1343" spans="1:58">
      <c r="A1343" t="s">
        <v>829</v>
      </c>
      <c r="B1343">
        <v>6</v>
      </c>
      <c r="C1343">
        <v>0</v>
      </c>
      <c r="D1343">
        <v>9941</v>
      </c>
      <c r="E1343" t="s">
        <v>4186</v>
      </c>
      <c r="F1343">
        <v>53510602</v>
      </c>
      <c r="G1343" t="s">
        <v>2041</v>
      </c>
      <c r="H1343">
        <v>0</v>
      </c>
      <c r="I1343" t="s">
        <v>2247</v>
      </c>
      <c r="J1343">
        <v>131.47999999999999</v>
      </c>
      <c r="K1343">
        <v>11</v>
      </c>
      <c r="L1343" t="s">
        <v>2063</v>
      </c>
      <c r="M1343" t="s">
        <v>2248</v>
      </c>
      <c r="N1343" t="s">
        <v>1757</v>
      </c>
      <c r="O1343" t="s">
        <v>1756</v>
      </c>
      <c r="P1343" t="s">
        <v>1756</v>
      </c>
      <c r="Q1343" s="387">
        <v>1446.28</v>
      </c>
      <c r="R1343">
        <v>188.0164</v>
      </c>
      <c r="S1343">
        <v>1634.2963999999997</v>
      </c>
      <c r="T1343" s="388">
        <v>44459</v>
      </c>
      <c r="U1343">
        <v>0</v>
      </c>
      <c r="V1343" t="s">
        <v>832</v>
      </c>
      <c r="W1343" s="388">
        <v>44477</v>
      </c>
      <c r="X1343">
        <v>164</v>
      </c>
      <c r="Y1343">
        <v>0</v>
      </c>
      <c r="Z1343">
        <v>0</v>
      </c>
      <c r="AA1343" t="s">
        <v>1758</v>
      </c>
      <c r="AB1343" t="s">
        <v>826</v>
      </c>
      <c r="AD1343" t="s">
        <v>2045</v>
      </c>
      <c r="AE1343" t="s">
        <v>2046</v>
      </c>
      <c r="AI1343" t="s">
        <v>1761</v>
      </c>
      <c r="AL1343" t="s">
        <v>2919</v>
      </c>
      <c r="AM1343">
        <v>6</v>
      </c>
      <c r="AN1343" t="s">
        <v>2920</v>
      </c>
      <c r="AO1343" t="s">
        <v>2921</v>
      </c>
      <c r="AP1343">
        <v>0</v>
      </c>
      <c r="AQ1343" s="388">
        <v>44462</v>
      </c>
      <c r="AS1343" t="s">
        <v>1765</v>
      </c>
      <c r="AT1343" s="388">
        <v>44463</v>
      </c>
      <c r="AU1343" t="s">
        <v>1756</v>
      </c>
      <c r="AV1343" t="s">
        <v>1756</v>
      </c>
      <c r="AZ1343" t="s">
        <v>1766</v>
      </c>
      <c r="BA1343" t="s">
        <v>1767</v>
      </c>
      <c r="BB1343" t="s">
        <v>4205</v>
      </c>
      <c r="BC1343" t="s">
        <v>4206</v>
      </c>
      <c r="BD1343" t="s">
        <v>826</v>
      </c>
      <c r="BE1343" t="s">
        <v>1756</v>
      </c>
      <c r="BF1343" t="s">
        <v>826</v>
      </c>
    </row>
    <row r="1344" spans="1:58">
      <c r="A1344" t="s">
        <v>829</v>
      </c>
      <c r="B1344">
        <v>6</v>
      </c>
      <c r="C1344">
        <v>0</v>
      </c>
      <c r="D1344">
        <v>9928</v>
      </c>
      <c r="E1344" t="s">
        <v>4207</v>
      </c>
      <c r="F1344">
        <v>53510602</v>
      </c>
      <c r="G1344" t="s">
        <v>2041</v>
      </c>
      <c r="H1344">
        <v>0</v>
      </c>
      <c r="I1344" t="s">
        <v>2103</v>
      </c>
      <c r="J1344">
        <v>70</v>
      </c>
      <c r="K1344">
        <v>4</v>
      </c>
      <c r="L1344" t="s">
        <v>1771</v>
      </c>
      <c r="M1344" t="s">
        <v>1756</v>
      </c>
      <c r="N1344" t="s">
        <v>1756</v>
      </c>
      <c r="O1344" t="s">
        <v>2104</v>
      </c>
      <c r="P1344" t="s">
        <v>1757</v>
      </c>
      <c r="Q1344" s="387">
        <v>280</v>
      </c>
      <c r="R1344">
        <v>36.4</v>
      </c>
      <c r="S1344">
        <v>316.39999999999998</v>
      </c>
      <c r="T1344" s="388">
        <v>44458</v>
      </c>
      <c r="U1344">
        <v>0</v>
      </c>
      <c r="V1344" t="s">
        <v>832</v>
      </c>
      <c r="W1344" s="388">
        <v>44477</v>
      </c>
      <c r="X1344">
        <v>164</v>
      </c>
      <c r="Y1344">
        <v>0</v>
      </c>
      <c r="Z1344">
        <v>0</v>
      </c>
      <c r="AA1344" t="s">
        <v>1758</v>
      </c>
      <c r="AB1344" t="s">
        <v>826</v>
      </c>
      <c r="AD1344" t="s">
        <v>2045</v>
      </c>
      <c r="AE1344" t="s">
        <v>2046</v>
      </c>
      <c r="AI1344" t="s">
        <v>1761</v>
      </c>
      <c r="AL1344" t="s">
        <v>4208</v>
      </c>
      <c r="AM1344">
        <v>6</v>
      </c>
      <c r="AN1344" t="s">
        <v>1004</v>
      </c>
      <c r="AO1344" t="s">
        <v>3375</v>
      </c>
      <c r="AP1344">
        <v>0</v>
      </c>
      <c r="AQ1344" s="388">
        <v>44462</v>
      </c>
      <c r="AS1344" t="s">
        <v>1765</v>
      </c>
      <c r="AT1344" s="388">
        <v>44463</v>
      </c>
      <c r="AU1344" t="s">
        <v>1756</v>
      </c>
      <c r="AV1344" t="s">
        <v>1756</v>
      </c>
      <c r="AZ1344" t="s">
        <v>1766</v>
      </c>
      <c r="BA1344" t="s">
        <v>1767</v>
      </c>
      <c r="BB1344" t="s">
        <v>4209</v>
      </c>
      <c r="BC1344" t="s">
        <v>4210</v>
      </c>
      <c r="BD1344" t="s">
        <v>826</v>
      </c>
      <c r="BE1344" t="s">
        <v>1756</v>
      </c>
      <c r="BF1344" t="s">
        <v>826</v>
      </c>
    </row>
    <row r="1345" spans="1:58">
      <c r="A1345" t="s">
        <v>829</v>
      </c>
      <c r="B1345">
        <v>6</v>
      </c>
      <c r="C1345">
        <v>0</v>
      </c>
      <c r="D1345">
        <v>9928</v>
      </c>
      <c r="E1345" t="s">
        <v>4207</v>
      </c>
      <c r="F1345">
        <v>53510602</v>
      </c>
      <c r="G1345" t="s">
        <v>2041</v>
      </c>
      <c r="H1345">
        <v>0</v>
      </c>
      <c r="I1345" t="s">
        <v>2052</v>
      </c>
      <c r="J1345">
        <v>75</v>
      </c>
      <c r="K1345">
        <v>12</v>
      </c>
      <c r="L1345" t="s">
        <v>1771</v>
      </c>
      <c r="M1345" t="s">
        <v>1756</v>
      </c>
      <c r="N1345" t="s">
        <v>1756</v>
      </c>
      <c r="O1345" t="s">
        <v>2053</v>
      </c>
      <c r="P1345" t="s">
        <v>1757</v>
      </c>
      <c r="Q1345" s="387">
        <v>900</v>
      </c>
      <c r="R1345">
        <v>117</v>
      </c>
      <c r="S1345">
        <v>1016.9999999999999</v>
      </c>
      <c r="T1345" s="388">
        <v>44458</v>
      </c>
      <c r="U1345">
        <v>0</v>
      </c>
      <c r="V1345" t="s">
        <v>832</v>
      </c>
      <c r="W1345" s="388">
        <v>44477</v>
      </c>
      <c r="X1345">
        <v>164</v>
      </c>
      <c r="Y1345">
        <v>0</v>
      </c>
      <c r="Z1345">
        <v>0</v>
      </c>
      <c r="AA1345" t="s">
        <v>1758</v>
      </c>
      <c r="AB1345" t="s">
        <v>826</v>
      </c>
      <c r="AD1345" t="s">
        <v>2045</v>
      </c>
      <c r="AE1345" t="s">
        <v>2046</v>
      </c>
      <c r="AI1345" t="s">
        <v>1761</v>
      </c>
      <c r="AL1345" t="s">
        <v>4208</v>
      </c>
      <c r="AM1345">
        <v>6</v>
      </c>
      <c r="AN1345" t="s">
        <v>1004</v>
      </c>
      <c r="AO1345" t="s">
        <v>3375</v>
      </c>
      <c r="AP1345">
        <v>0</v>
      </c>
      <c r="AQ1345" s="388">
        <v>44462</v>
      </c>
      <c r="AS1345" t="s">
        <v>1765</v>
      </c>
      <c r="AT1345" s="388">
        <v>44463</v>
      </c>
      <c r="AU1345" t="s">
        <v>1756</v>
      </c>
      <c r="AV1345" t="s">
        <v>1756</v>
      </c>
      <c r="AZ1345" t="s">
        <v>1766</v>
      </c>
      <c r="BA1345" t="s">
        <v>1767</v>
      </c>
      <c r="BB1345" t="s">
        <v>4211</v>
      </c>
      <c r="BC1345" t="s">
        <v>4212</v>
      </c>
      <c r="BD1345" t="s">
        <v>826</v>
      </c>
      <c r="BE1345" t="s">
        <v>1756</v>
      </c>
      <c r="BF1345" t="s">
        <v>826</v>
      </c>
    </row>
    <row r="1346" spans="1:58">
      <c r="A1346" t="s">
        <v>829</v>
      </c>
      <c r="B1346">
        <v>6</v>
      </c>
      <c r="C1346">
        <v>0</v>
      </c>
      <c r="D1346">
        <v>9928</v>
      </c>
      <c r="E1346" t="s">
        <v>4207</v>
      </c>
      <c r="F1346">
        <v>53510602</v>
      </c>
      <c r="G1346" t="s">
        <v>2041</v>
      </c>
      <c r="H1346">
        <v>0</v>
      </c>
      <c r="I1346" t="s">
        <v>2056</v>
      </c>
      <c r="J1346">
        <v>210</v>
      </c>
      <c r="K1346">
        <v>1</v>
      </c>
      <c r="L1346" t="s">
        <v>1755</v>
      </c>
      <c r="M1346" t="s">
        <v>1756</v>
      </c>
      <c r="N1346" t="s">
        <v>1756</v>
      </c>
      <c r="P1346" t="s">
        <v>1757</v>
      </c>
      <c r="Q1346" s="387">
        <v>210</v>
      </c>
      <c r="R1346">
        <v>27.3</v>
      </c>
      <c r="S1346">
        <v>237.29999999999998</v>
      </c>
      <c r="T1346" s="388">
        <v>44458</v>
      </c>
      <c r="U1346">
        <v>0</v>
      </c>
      <c r="V1346" t="s">
        <v>832</v>
      </c>
      <c r="W1346" s="388">
        <v>44477</v>
      </c>
      <c r="X1346">
        <v>164</v>
      </c>
      <c r="Y1346">
        <v>0</v>
      </c>
      <c r="Z1346">
        <v>0</v>
      </c>
      <c r="AA1346" t="s">
        <v>1758</v>
      </c>
      <c r="AB1346" t="s">
        <v>826</v>
      </c>
      <c r="AD1346" t="s">
        <v>2045</v>
      </c>
      <c r="AE1346" t="s">
        <v>2046</v>
      </c>
      <c r="AI1346" t="s">
        <v>1761</v>
      </c>
      <c r="AL1346" t="s">
        <v>4208</v>
      </c>
      <c r="AM1346">
        <v>6</v>
      </c>
      <c r="AN1346" t="s">
        <v>1004</v>
      </c>
      <c r="AO1346" t="s">
        <v>3375</v>
      </c>
      <c r="AP1346">
        <v>0</v>
      </c>
      <c r="AQ1346" s="388">
        <v>44462</v>
      </c>
      <c r="AS1346" t="s">
        <v>1765</v>
      </c>
      <c r="AT1346" s="388">
        <v>44463</v>
      </c>
      <c r="AU1346" t="s">
        <v>1756</v>
      </c>
      <c r="AV1346" t="s">
        <v>1756</v>
      </c>
      <c r="AZ1346" t="s">
        <v>1766</v>
      </c>
      <c r="BA1346" t="s">
        <v>1767</v>
      </c>
      <c r="BB1346" t="s">
        <v>4213</v>
      </c>
      <c r="BC1346" t="s">
        <v>4214</v>
      </c>
      <c r="BD1346" t="s">
        <v>826</v>
      </c>
      <c r="BE1346" t="s">
        <v>1756</v>
      </c>
      <c r="BF1346" t="s">
        <v>826</v>
      </c>
    </row>
    <row r="1347" spans="1:58">
      <c r="A1347" t="s">
        <v>829</v>
      </c>
      <c r="B1347">
        <v>6</v>
      </c>
      <c r="C1347">
        <v>0</v>
      </c>
      <c r="D1347">
        <v>9928</v>
      </c>
      <c r="E1347" t="s">
        <v>4207</v>
      </c>
      <c r="F1347">
        <v>53510602</v>
      </c>
      <c r="G1347" t="s">
        <v>2041</v>
      </c>
      <c r="H1347">
        <v>0</v>
      </c>
      <c r="I1347" t="s">
        <v>2113</v>
      </c>
      <c r="J1347">
        <v>122.39</v>
      </c>
      <c r="K1347">
        <v>4</v>
      </c>
      <c r="L1347" t="s">
        <v>2063</v>
      </c>
      <c r="M1347" t="s">
        <v>2114</v>
      </c>
      <c r="N1347" t="s">
        <v>1757</v>
      </c>
      <c r="O1347" t="s">
        <v>1756</v>
      </c>
      <c r="P1347" t="s">
        <v>1756</v>
      </c>
      <c r="Q1347" s="387">
        <v>489.56</v>
      </c>
      <c r="R1347">
        <v>63.642800000000001</v>
      </c>
      <c r="S1347">
        <v>553.20279999999991</v>
      </c>
      <c r="T1347" s="388">
        <v>44458</v>
      </c>
      <c r="U1347">
        <v>0</v>
      </c>
      <c r="V1347" t="s">
        <v>832</v>
      </c>
      <c r="W1347" s="388">
        <v>44477</v>
      </c>
      <c r="X1347">
        <v>164</v>
      </c>
      <c r="Y1347">
        <v>0</v>
      </c>
      <c r="Z1347">
        <v>0</v>
      </c>
      <c r="AA1347" t="s">
        <v>1758</v>
      </c>
      <c r="AB1347" t="s">
        <v>826</v>
      </c>
      <c r="AD1347" t="s">
        <v>2045</v>
      </c>
      <c r="AE1347" t="s">
        <v>2046</v>
      </c>
      <c r="AI1347" t="s">
        <v>1761</v>
      </c>
      <c r="AL1347" t="s">
        <v>4208</v>
      </c>
      <c r="AM1347">
        <v>6</v>
      </c>
      <c r="AN1347" t="s">
        <v>1004</v>
      </c>
      <c r="AO1347" t="s">
        <v>3375</v>
      </c>
      <c r="AP1347">
        <v>0</v>
      </c>
      <c r="AQ1347" s="388">
        <v>44462</v>
      </c>
      <c r="AS1347" t="s">
        <v>1765</v>
      </c>
      <c r="AT1347" s="388">
        <v>44463</v>
      </c>
      <c r="AU1347" t="s">
        <v>1756</v>
      </c>
      <c r="AV1347" t="s">
        <v>1756</v>
      </c>
      <c r="AZ1347" t="s">
        <v>1766</v>
      </c>
      <c r="BA1347" t="s">
        <v>1767</v>
      </c>
      <c r="BB1347" t="s">
        <v>4215</v>
      </c>
      <c r="BC1347" t="s">
        <v>4216</v>
      </c>
      <c r="BD1347" t="s">
        <v>826</v>
      </c>
      <c r="BE1347" t="s">
        <v>1756</v>
      </c>
      <c r="BF1347" t="s">
        <v>826</v>
      </c>
    </row>
    <row r="1348" spans="1:58">
      <c r="A1348" t="s">
        <v>829</v>
      </c>
      <c r="B1348">
        <v>6</v>
      </c>
      <c r="C1348">
        <v>0</v>
      </c>
      <c r="D1348">
        <v>9928</v>
      </c>
      <c r="E1348" t="s">
        <v>4207</v>
      </c>
      <c r="F1348">
        <v>53510602</v>
      </c>
      <c r="G1348" t="s">
        <v>2041</v>
      </c>
      <c r="H1348">
        <v>0</v>
      </c>
      <c r="I1348" t="s">
        <v>2073</v>
      </c>
      <c r="J1348">
        <v>243.75</v>
      </c>
      <c r="K1348">
        <v>1</v>
      </c>
      <c r="L1348" t="s">
        <v>1755</v>
      </c>
      <c r="M1348" t="s">
        <v>2074</v>
      </c>
      <c r="N1348" t="s">
        <v>1757</v>
      </c>
      <c r="O1348" t="s">
        <v>1756</v>
      </c>
      <c r="P1348" t="s">
        <v>1756</v>
      </c>
      <c r="Q1348" s="387">
        <v>243.75</v>
      </c>
      <c r="R1348">
        <v>31.6875</v>
      </c>
      <c r="S1348">
        <v>275.4375</v>
      </c>
      <c r="T1348" s="388">
        <v>44458</v>
      </c>
      <c r="U1348">
        <v>0</v>
      </c>
      <c r="V1348" t="s">
        <v>832</v>
      </c>
      <c r="W1348" s="388">
        <v>44477</v>
      </c>
      <c r="X1348">
        <v>164</v>
      </c>
      <c r="Y1348">
        <v>0</v>
      </c>
      <c r="Z1348">
        <v>0</v>
      </c>
      <c r="AA1348" t="s">
        <v>1758</v>
      </c>
      <c r="AB1348" t="s">
        <v>826</v>
      </c>
      <c r="AD1348" t="s">
        <v>2045</v>
      </c>
      <c r="AE1348" t="s">
        <v>2046</v>
      </c>
      <c r="AI1348" t="s">
        <v>1761</v>
      </c>
      <c r="AL1348" t="s">
        <v>4208</v>
      </c>
      <c r="AM1348">
        <v>6</v>
      </c>
      <c r="AN1348" t="s">
        <v>1004</v>
      </c>
      <c r="AO1348" t="s">
        <v>3375</v>
      </c>
      <c r="AP1348">
        <v>0</v>
      </c>
      <c r="AQ1348" s="388">
        <v>44462</v>
      </c>
      <c r="AS1348" t="s">
        <v>1765</v>
      </c>
      <c r="AT1348" s="388">
        <v>44463</v>
      </c>
      <c r="AU1348" t="s">
        <v>1756</v>
      </c>
      <c r="AV1348" t="s">
        <v>1756</v>
      </c>
      <c r="AZ1348" t="s">
        <v>1766</v>
      </c>
      <c r="BA1348" t="s">
        <v>1767</v>
      </c>
      <c r="BB1348" t="s">
        <v>4217</v>
      </c>
      <c r="BC1348" t="s">
        <v>4218</v>
      </c>
      <c r="BD1348" t="s">
        <v>826</v>
      </c>
      <c r="BE1348" t="s">
        <v>1756</v>
      </c>
      <c r="BF1348" t="s">
        <v>826</v>
      </c>
    </row>
    <row r="1349" spans="1:58">
      <c r="A1349" t="s">
        <v>829</v>
      </c>
      <c r="B1349">
        <v>6</v>
      </c>
      <c r="C1349">
        <v>0</v>
      </c>
      <c r="D1349">
        <v>9928</v>
      </c>
      <c r="E1349" t="s">
        <v>4207</v>
      </c>
      <c r="F1349">
        <v>53510602</v>
      </c>
      <c r="G1349" t="s">
        <v>2041</v>
      </c>
      <c r="H1349">
        <v>0</v>
      </c>
      <c r="I1349" t="s">
        <v>2083</v>
      </c>
      <c r="J1349">
        <v>12.21</v>
      </c>
      <c r="K1349">
        <v>11</v>
      </c>
      <c r="L1349" t="s">
        <v>1771</v>
      </c>
      <c r="M1349" t="s">
        <v>2084</v>
      </c>
      <c r="N1349" t="s">
        <v>1757</v>
      </c>
      <c r="O1349" t="s">
        <v>1756</v>
      </c>
      <c r="P1349" t="s">
        <v>1756</v>
      </c>
      <c r="Q1349" s="387">
        <v>134.31</v>
      </c>
      <c r="R1349">
        <v>17.4603</v>
      </c>
      <c r="S1349">
        <v>151.77029999999999</v>
      </c>
      <c r="T1349" s="388">
        <v>44458</v>
      </c>
      <c r="U1349">
        <v>0</v>
      </c>
      <c r="V1349" t="s">
        <v>832</v>
      </c>
      <c r="W1349" s="388">
        <v>44477</v>
      </c>
      <c r="X1349">
        <v>164</v>
      </c>
      <c r="Y1349">
        <v>0</v>
      </c>
      <c r="Z1349">
        <v>0</v>
      </c>
      <c r="AA1349" t="s">
        <v>1758</v>
      </c>
      <c r="AB1349" t="s">
        <v>826</v>
      </c>
      <c r="AD1349" t="s">
        <v>2045</v>
      </c>
      <c r="AE1349" t="s">
        <v>2046</v>
      </c>
      <c r="AI1349" t="s">
        <v>1761</v>
      </c>
      <c r="AL1349" t="s">
        <v>4208</v>
      </c>
      <c r="AM1349">
        <v>6</v>
      </c>
      <c r="AN1349" t="s">
        <v>1004</v>
      </c>
      <c r="AO1349" t="s">
        <v>3375</v>
      </c>
      <c r="AP1349">
        <v>0</v>
      </c>
      <c r="AQ1349" s="388">
        <v>44462</v>
      </c>
      <c r="AS1349" t="s">
        <v>1765</v>
      </c>
      <c r="AT1349" s="388">
        <v>44463</v>
      </c>
      <c r="AU1349" t="s">
        <v>1756</v>
      </c>
      <c r="AV1349" t="s">
        <v>1756</v>
      </c>
      <c r="AZ1349" t="s">
        <v>1766</v>
      </c>
      <c r="BA1349" t="s">
        <v>1767</v>
      </c>
      <c r="BB1349" t="s">
        <v>4219</v>
      </c>
      <c r="BC1349" t="s">
        <v>4220</v>
      </c>
      <c r="BD1349" t="s">
        <v>826</v>
      </c>
      <c r="BE1349" t="s">
        <v>1756</v>
      </c>
      <c r="BF1349" t="s">
        <v>826</v>
      </c>
    </row>
    <row r="1350" spans="1:58">
      <c r="A1350" t="s">
        <v>829</v>
      </c>
      <c r="B1350">
        <v>6</v>
      </c>
      <c r="C1350">
        <v>0</v>
      </c>
      <c r="D1350">
        <v>9928</v>
      </c>
      <c r="E1350" t="s">
        <v>4207</v>
      </c>
      <c r="F1350">
        <v>53510602</v>
      </c>
      <c r="G1350" t="s">
        <v>2041</v>
      </c>
      <c r="H1350">
        <v>0</v>
      </c>
      <c r="I1350" t="s">
        <v>2089</v>
      </c>
      <c r="J1350">
        <v>146.96</v>
      </c>
      <c r="K1350">
        <v>11</v>
      </c>
      <c r="L1350" t="s">
        <v>2063</v>
      </c>
      <c r="M1350" t="s">
        <v>2090</v>
      </c>
      <c r="N1350" t="s">
        <v>1757</v>
      </c>
      <c r="O1350" t="s">
        <v>1756</v>
      </c>
      <c r="P1350" t="s">
        <v>1756</v>
      </c>
      <c r="Q1350" s="387">
        <v>1616.56</v>
      </c>
      <c r="R1350">
        <v>210.15280000000001</v>
      </c>
      <c r="S1350">
        <v>1826.7127999999998</v>
      </c>
      <c r="T1350" s="388">
        <v>44458</v>
      </c>
      <c r="U1350">
        <v>0</v>
      </c>
      <c r="V1350" t="s">
        <v>832</v>
      </c>
      <c r="W1350" s="388">
        <v>44477</v>
      </c>
      <c r="X1350">
        <v>164</v>
      </c>
      <c r="Y1350">
        <v>0</v>
      </c>
      <c r="Z1350">
        <v>0</v>
      </c>
      <c r="AA1350" t="s">
        <v>1758</v>
      </c>
      <c r="AB1350" t="s">
        <v>826</v>
      </c>
      <c r="AD1350" t="s">
        <v>2045</v>
      </c>
      <c r="AE1350" t="s">
        <v>2046</v>
      </c>
      <c r="AI1350" t="s">
        <v>1761</v>
      </c>
      <c r="AL1350" t="s">
        <v>4208</v>
      </c>
      <c r="AM1350">
        <v>6</v>
      </c>
      <c r="AN1350" t="s">
        <v>1004</v>
      </c>
      <c r="AO1350" t="s">
        <v>3375</v>
      </c>
      <c r="AP1350">
        <v>0</v>
      </c>
      <c r="AQ1350" s="388">
        <v>44462</v>
      </c>
      <c r="AS1350" t="s">
        <v>1765</v>
      </c>
      <c r="AT1350" s="388">
        <v>44463</v>
      </c>
      <c r="AU1350" t="s">
        <v>1756</v>
      </c>
      <c r="AV1350" t="s">
        <v>1756</v>
      </c>
      <c r="AZ1350" t="s">
        <v>1766</v>
      </c>
      <c r="BA1350" t="s">
        <v>1767</v>
      </c>
      <c r="BB1350" t="s">
        <v>4221</v>
      </c>
      <c r="BC1350" t="s">
        <v>4222</v>
      </c>
      <c r="BD1350" t="s">
        <v>826</v>
      </c>
      <c r="BE1350" t="s">
        <v>1756</v>
      </c>
      <c r="BF1350" t="s">
        <v>826</v>
      </c>
    </row>
    <row r="1351" spans="1:58">
      <c r="A1351" t="s">
        <v>829</v>
      </c>
      <c r="B1351">
        <v>6</v>
      </c>
      <c r="C1351">
        <v>0</v>
      </c>
      <c r="D1351">
        <v>9926</v>
      </c>
      <c r="E1351" t="s">
        <v>4223</v>
      </c>
      <c r="F1351">
        <v>53510602</v>
      </c>
      <c r="G1351" t="s">
        <v>2041</v>
      </c>
      <c r="H1351">
        <v>0</v>
      </c>
      <c r="I1351" t="s">
        <v>2052</v>
      </c>
      <c r="J1351">
        <v>75</v>
      </c>
      <c r="K1351">
        <v>44</v>
      </c>
      <c r="L1351" t="s">
        <v>1771</v>
      </c>
      <c r="M1351" t="s">
        <v>1756</v>
      </c>
      <c r="N1351" t="s">
        <v>1756</v>
      </c>
      <c r="O1351" t="s">
        <v>2053</v>
      </c>
      <c r="P1351" t="s">
        <v>1757</v>
      </c>
      <c r="Q1351" s="387">
        <v>3300</v>
      </c>
      <c r="R1351">
        <v>429</v>
      </c>
      <c r="S1351">
        <v>3728.9999999999995</v>
      </c>
      <c r="T1351" s="388">
        <v>44458</v>
      </c>
      <c r="U1351">
        <v>0</v>
      </c>
      <c r="V1351" t="s">
        <v>832</v>
      </c>
      <c r="W1351" s="388">
        <v>44477</v>
      </c>
      <c r="X1351">
        <v>164</v>
      </c>
      <c r="Y1351">
        <v>0</v>
      </c>
      <c r="Z1351">
        <v>0</v>
      </c>
      <c r="AA1351" t="s">
        <v>1758</v>
      </c>
      <c r="AB1351" t="s">
        <v>826</v>
      </c>
      <c r="AD1351" t="s">
        <v>2045</v>
      </c>
      <c r="AE1351" t="s">
        <v>2046</v>
      </c>
      <c r="AI1351" t="s">
        <v>1761</v>
      </c>
      <c r="AL1351" t="s">
        <v>2919</v>
      </c>
      <c r="AM1351">
        <v>6</v>
      </c>
      <c r="AN1351" t="s">
        <v>2920</v>
      </c>
      <c r="AO1351" t="s">
        <v>2921</v>
      </c>
      <c r="AP1351">
        <v>0</v>
      </c>
      <c r="AQ1351" s="388">
        <v>44462</v>
      </c>
      <c r="AS1351" t="s">
        <v>1765</v>
      </c>
      <c r="AT1351" s="388">
        <v>44463</v>
      </c>
      <c r="AU1351" t="s">
        <v>1756</v>
      </c>
      <c r="AV1351" t="s">
        <v>1756</v>
      </c>
      <c r="AZ1351" t="s">
        <v>1766</v>
      </c>
      <c r="BA1351" t="s">
        <v>1767</v>
      </c>
      <c r="BB1351" t="s">
        <v>4224</v>
      </c>
      <c r="BC1351" t="s">
        <v>4225</v>
      </c>
      <c r="BD1351" t="s">
        <v>826</v>
      </c>
      <c r="BE1351" t="s">
        <v>1756</v>
      </c>
      <c r="BF1351" t="s">
        <v>826</v>
      </c>
    </row>
    <row r="1352" spans="1:58">
      <c r="A1352" t="s">
        <v>829</v>
      </c>
      <c r="B1352">
        <v>6</v>
      </c>
      <c r="C1352">
        <v>0</v>
      </c>
      <c r="D1352">
        <v>9926</v>
      </c>
      <c r="E1352" t="s">
        <v>4223</v>
      </c>
      <c r="F1352">
        <v>53510602</v>
      </c>
      <c r="G1352" t="s">
        <v>2041</v>
      </c>
      <c r="H1352">
        <v>0</v>
      </c>
      <c r="I1352" t="s">
        <v>2056</v>
      </c>
      <c r="J1352">
        <v>210</v>
      </c>
      <c r="K1352">
        <v>5</v>
      </c>
      <c r="L1352" t="s">
        <v>1755</v>
      </c>
      <c r="M1352" t="s">
        <v>1756</v>
      </c>
      <c r="N1352" t="s">
        <v>1756</v>
      </c>
      <c r="P1352" t="s">
        <v>1757</v>
      </c>
      <c r="Q1352" s="387">
        <v>1050</v>
      </c>
      <c r="R1352">
        <v>136.5</v>
      </c>
      <c r="S1352">
        <v>1186.5</v>
      </c>
      <c r="T1352" s="388">
        <v>44458</v>
      </c>
      <c r="U1352">
        <v>0</v>
      </c>
      <c r="V1352" t="s">
        <v>832</v>
      </c>
      <c r="W1352" s="388">
        <v>44477</v>
      </c>
      <c r="X1352">
        <v>164</v>
      </c>
      <c r="Y1352">
        <v>0</v>
      </c>
      <c r="Z1352">
        <v>0</v>
      </c>
      <c r="AA1352" t="s">
        <v>1758</v>
      </c>
      <c r="AB1352" t="s">
        <v>826</v>
      </c>
      <c r="AD1352" t="s">
        <v>2045</v>
      </c>
      <c r="AE1352" t="s">
        <v>2046</v>
      </c>
      <c r="AI1352" t="s">
        <v>1761</v>
      </c>
      <c r="AL1352" t="s">
        <v>2919</v>
      </c>
      <c r="AM1352">
        <v>6</v>
      </c>
      <c r="AN1352" t="s">
        <v>2920</v>
      </c>
      <c r="AO1352" t="s">
        <v>2921</v>
      </c>
      <c r="AP1352">
        <v>0</v>
      </c>
      <c r="AQ1352" s="388">
        <v>44462</v>
      </c>
      <c r="AS1352" t="s">
        <v>1765</v>
      </c>
      <c r="AT1352" s="388">
        <v>44463</v>
      </c>
      <c r="AU1352" t="s">
        <v>1756</v>
      </c>
      <c r="AV1352" t="s">
        <v>1756</v>
      </c>
      <c r="AZ1352" t="s">
        <v>1766</v>
      </c>
      <c r="BA1352" t="s">
        <v>1767</v>
      </c>
      <c r="BB1352" t="s">
        <v>4226</v>
      </c>
      <c r="BC1352" t="s">
        <v>4227</v>
      </c>
      <c r="BD1352" t="s">
        <v>826</v>
      </c>
      <c r="BE1352" t="s">
        <v>1756</v>
      </c>
      <c r="BF1352" t="s">
        <v>826</v>
      </c>
    </row>
    <row r="1353" spans="1:58">
      <c r="A1353" t="s">
        <v>829</v>
      </c>
      <c r="B1353">
        <v>6</v>
      </c>
      <c r="C1353">
        <v>0</v>
      </c>
      <c r="D1353">
        <v>9926</v>
      </c>
      <c r="E1353" t="s">
        <v>4223</v>
      </c>
      <c r="F1353">
        <v>53510602</v>
      </c>
      <c r="G1353" t="s">
        <v>2041</v>
      </c>
      <c r="H1353">
        <v>0</v>
      </c>
      <c r="I1353" t="s">
        <v>518</v>
      </c>
      <c r="J1353">
        <v>95</v>
      </c>
      <c r="K1353">
        <v>12</v>
      </c>
      <c r="L1353" t="s">
        <v>1771</v>
      </c>
      <c r="M1353" t="s">
        <v>1756</v>
      </c>
      <c r="N1353" t="s">
        <v>1756</v>
      </c>
      <c r="O1353" t="s">
        <v>2059</v>
      </c>
      <c r="P1353" t="s">
        <v>1757</v>
      </c>
      <c r="Q1353" s="387">
        <v>1140</v>
      </c>
      <c r="R1353">
        <v>148.20000000000002</v>
      </c>
      <c r="S1353">
        <v>1288.1999999999998</v>
      </c>
      <c r="T1353" s="388">
        <v>44458</v>
      </c>
      <c r="U1353">
        <v>0</v>
      </c>
      <c r="V1353" t="s">
        <v>832</v>
      </c>
      <c r="W1353" s="388">
        <v>44477</v>
      </c>
      <c r="X1353">
        <v>164</v>
      </c>
      <c r="Y1353">
        <v>0</v>
      </c>
      <c r="Z1353">
        <v>0</v>
      </c>
      <c r="AA1353" t="s">
        <v>1758</v>
      </c>
      <c r="AB1353" t="s">
        <v>826</v>
      </c>
      <c r="AD1353" t="s">
        <v>2045</v>
      </c>
      <c r="AE1353" t="s">
        <v>2046</v>
      </c>
      <c r="AI1353" t="s">
        <v>1761</v>
      </c>
      <c r="AL1353" t="s">
        <v>2919</v>
      </c>
      <c r="AM1353">
        <v>6</v>
      </c>
      <c r="AN1353" t="s">
        <v>2920</v>
      </c>
      <c r="AO1353" t="s">
        <v>2921</v>
      </c>
      <c r="AP1353">
        <v>0</v>
      </c>
      <c r="AQ1353" s="388">
        <v>44462</v>
      </c>
      <c r="AS1353" t="s">
        <v>1765</v>
      </c>
      <c r="AT1353" s="388">
        <v>44463</v>
      </c>
      <c r="AU1353" t="s">
        <v>1756</v>
      </c>
      <c r="AV1353" t="s">
        <v>1756</v>
      </c>
      <c r="AZ1353" t="s">
        <v>1766</v>
      </c>
      <c r="BA1353" t="s">
        <v>1767</v>
      </c>
      <c r="BB1353" t="s">
        <v>4228</v>
      </c>
      <c r="BC1353" t="s">
        <v>4229</v>
      </c>
      <c r="BD1353" t="s">
        <v>826</v>
      </c>
      <c r="BE1353" t="s">
        <v>1756</v>
      </c>
      <c r="BF1353" t="s">
        <v>826</v>
      </c>
    </row>
    <row r="1354" spans="1:58">
      <c r="A1354" t="s">
        <v>829</v>
      </c>
      <c r="B1354">
        <v>6</v>
      </c>
      <c r="C1354">
        <v>0</v>
      </c>
      <c r="D1354">
        <v>9926</v>
      </c>
      <c r="E1354" t="s">
        <v>4223</v>
      </c>
      <c r="F1354">
        <v>53510602</v>
      </c>
      <c r="G1354" t="s">
        <v>2041</v>
      </c>
      <c r="H1354">
        <v>0</v>
      </c>
      <c r="I1354" t="s">
        <v>2062</v>
      </c>
      <c r="J1354">
        <v>138.05000000000001</v>
      </c>
      <c r="K1354">
        <v>11</v>
      </c>
      <c r="L1354" t="s">
        <v>2063</v>
      </c>
      <c r="M1354" t="s">
        <v>2064</v>
      </c>
      <c r="N1354" t="s">
        <v>1757</v>
      </c>
      <c r="O1354" t="s">
        <v>1756</v>
      </c>
      <c r="P1354" t="s">
        <v>1756</v>
      </c>
      <c r="Q1354" s="387">
        <v>1518.55</v>
      </c>
      <c r="R1354">
        <v>197.41149999999999</v>
      </c>
      <c r="S1354">
        <v>1715.9614999999999</v>
      </c>
      <c r="T1354" s="388">
        <v>44458</v>
      </c>
      <c r="U1354">
        <v>0</v>
      </c>
      <c r="V1354" t="s">
        <v>832</v>
      </c>
      <c r="W1354" s="388">
        <v>44477</v>
      </c>
      <c r="X1354">
        <v>164</v>
      </c>
      <c r="Y1354">
        <v>0</v>
      </c>
      <c r="Z1354">
        <v>0</v>
      </c>
      <c r="AA1354" t="s">
        <v>1758</v>
      </c>
      <c r="AB1354" t="s">
        <v>826</v>
      </c>
      <c r="AD1354" t="s">
        <v>2045</v>
      </c>
      <c r="AE1354" t="s">
        <v>2046</v>
      </c>
      <c r="AI1354" t="s">
        <v>1761</v>
      </c>
      <c r="AL1354" t="s">
        <v>2919</v>
      </c>
      <c r="AM1354">
        <v>6</v>
      </c>
      <c r="AN1354" t="s">
        <v>2920</v>
      </c>
      <c r="AO1354" t="s">
        <v>2921</v>
      </c>
      <c r="AP1354">
        <v>0</v>
      </c>
      <c r="AQ1354" s="388">
        <v>44462</v>
      </c>
      <c r="AS1354" t="s">
        <v>1765</v>
      </c>
      <c r="AT1354" s="388">
        <v>44463</v>
      </c>
      <c r="AU1354" t="s">
        <v>1756</v>
      </c>
      <c r="AV1354" t="s">
        <v>1756</v>
      </c>
      <c r="AZ1354" t="s">
        <v>1766</v>
      </c>
      <c r="BA1354" t="s">
        <v>1767</v>
      </c>
      <c r="BB1354" t="s">
        <v>4230</v>
      </c>
      <c r="BC1354" t="s">
        <v>4231</v>
      </c>
      <c r="BD1354" t="s">
        <v>826</v>
      </c>
      <c r="BE1354" t="s">
        <v>1756</v>
      </c>
      <c r="BF1354" t="s">
        <v>826</v>
      </c>
    </row>
    <row r="1355" spans="1:58">
      <c r="A1355" t="s">
        <v>829</v>
      </c>
      <c r="B1355">
        <v>6</v>
      </c>
      <c r="C1355">
        <v>0</v>
      </c>
      <c r="D1355">
        <v>9926</v>
      </c>
      <c r="E1355" t="s">
        <v>4223</v>
      </c>
      <c r="F1355">
        <v>53510602</v>
      </c>
      <c r="G1355" t="s">
        <v>2041</v>
      </c>
      <c r="H1355">
        <v>0</v>
      </c>
      <c r="I1355" t="s">
        <v>2073</v>
      </c>
      <c r="J1355">
        <v>243.75</v>
      </c>
      <c r="K1355">
        <v>3</v>
      </c>
      <c r="L1355" t="s">
        <v>1755</v>
      </c>
      <c r="M1355" t="s">
        <v>2074</v>
      </c>
      <c r="N1355" t="s">
        <v>1757</v>
      </c>
      <c r="O1355" t="s">
        <v>1756</v>
      </c>
      <c r="P1355" t="s">
        <v>1756</v>
      </c>
      <c r="Q1355" s="387">
        <v>731.25</v>
      </c>
      <c r="R1355">
        <v>95.0625</v>
      </c>
      <c r="S1355">
        <v>826.31249999999989</v>
      </c>
      <c r="T1355" s="388">
        <v>44458</v>
      </c>
      <c r="U1355">
        <v>0</v>
      </c>
      <c r="V1355" t="s">
        <v>832</v>
      </c>
      <c r="W1355" s="388">
        <v>44477</v>
      </c>
      <c r="X1355">
        <v>164</v>
      </c>
      <c r="Y1355">
        <v>0</v>
      </c>
      <c r="Z1355">
        <v>0</v>
      </c>
      <c r="AA1355" t="s">
        <v>1758</v>
      </c>
      <c r="AB1355" t="s">
        <v>826</v>
      </c>
      <c r="AD1355" t="s">
        <v>2045</v>
      </c>
      <c r="AE1355" t="s">
        <v>2046</v>
      </c>
      <c r="AI1355" t="s">
        <v>1761</v>
      </c>
      <c r="AL1355" t="s">
        <v>2919</v>
      </c>
      <c r="AM1355">
        <v>6</v>
      </c>
      <c r="AN1355" t="s">
        <v>2920</v>
      </c>
      <c r="AO1355" t="s">
        <v>2921</v>
      </c>
      <c r="AP1355">
        <v>0</v>
      </c>
      <c r="AQ1355" s="388">
        <v>44462</v>
      </c>
      <c r="AS1355" t="s">
        <v>1765</v>
      </c>
      <c r="AT1355" s="388">
        <v>44463</v>
      </c>
      <c r="AU1355" t="s">
        <v>1756</v>
      </c>
      <c r="AV1355" t="s">
        <v>1756</v>
      </c>
      <c r="AZ1355" t="s">
        <v>1766</v>
      </c>
      <c r="BA1355" t="s">
        <v>1767</v>
      </c>
      <c r="BB1355" t="s">
        <v>4232</v>
      </c>
      <c r="BC1355" t="s">
        <v>4233</v>
      </c>
      <c r="BD1355" t="s">
        <v>826</v>
      </c>
      <c r="BE1355" t="s">
        <v>1756</v>
      </c>
      <c r="BF1355" t="s">
        <v>826</v>
      </c>
    </row>
    <row r="1356" spans="1:58">
      <c r="A1356" t="s">
        <v>829</v>
      </c>
      <c r="B1356">
        <v>6</v>
      </c>
      <c r="C1356">
        <v>0</v>
      </c>
      <c r="D1356">
        <v>9926</v>
      </c>
      <c r="E1356" t="s">
        <v>4223</v>
      </c>
      <c r="F1356">
        <v>53510602</v>
      </c>
      <c r="G1356" t="s">
        <v>2041</v>
      </c>
      <c r="H1356">
        <v>0</v>
      </c>
      <c r="I1356" t="s">
        <v>2083</v>
      </c>
      <c r="J1356">
        <v>12.21</v>
      </c>
      <c r="K1356">
        <v>7</v>
      </c>
      <c r="L1356" t="s">
        <v>1771</v>
      </c>
      <c r="M1356" t="s">
        <v>2084</v>
      </c>
      <c r="N1356" t="s">
        <v>1757</v>
      </c>
      <c r="O1356" t="s">
        <v>1756</v>
      </c>
      <c r="P1356" t="s">
        <v>1756</v>
      </c>
      <c r="Q1356" s="387">
        <v>85.47</v>
      </c>
      <c r="R1356">
        <v>11.1111</v>
      </c>
      <c r="S1356">
        <v>96.581099999999992</v>
      </c>
      <c r="T1356" s="388">
        <v>44458</v>
      </c>
      <c r="U1356">
        <v>0</v>
      </c>
      <c r="V1356" t="s">
        <v>832</v>
      </c>
      <c r="W1356" s="388">
        <v>44477</v>
      </c>
      <c r="X1356">
        <v>164</v>
      </c>
      <c r="Y1356">
        <v>0</v>
      </c>
      <c r="Z1356">
        <v>0</v>
      </c>
      <c r="AA1356" t="s">
        <v>1758</v>
      </c>
      <c r="AB1356" t="s">
        <v>826</v>
      </c>
      <c r="AD1356" t="s">
        <v>2045</v>
      </c>
      <c r="AE1356" t="s">
        <v>2046</v>
      </c>
      <c r="AI1356" t="s">
        <v>1761</v>
      </c>
      <c r="AL1356" t="s">
        <v>2919</v>
      </c>
      <c r="AM1356">
        <v>6</v>
      </c>
      <c r="AN1356" t="s">
        <v>2920</v>
      </c>
      <c r="AO1356" t="s">
        <v>2921</v>
      </c>
      <c r="AP1356">
        <v>0</v>
      </c>
      <c r="AQ1356" s="388">
        <v>44462</v>
      </c>
      <c r="AS1356" t="s">
        <v>1765</v>
      </c>
      <c r="AT1356" s="388">
        <v>44463</v>
      </c>
      <c r="AU1356" t="s">
        <v>1756</v>
      </c>
      <c r="AV1356" t="s">
        <v>1756</v>
      </c>
      <c r="AZ1356" t="s">
        <v>1766</v>
      </c>
      <c r="BA1356" t="s">
        <v>1767</v>
      </c>
      <c r="BB1356" t="s">
        <v>4234</v>
      </c>
      <c r="BC1356" t="s">
        <v>4235</v>
      </c>
      <c r="BD1356" t="s">
        <v>826</v>
      </c>
      <c r="BE1356" t="s">
        <v>1756</v>
      </c>
      <c r="BF1356" t="s">
        <v>826</v>
      </c>
    </row>
    <row r="1357" spans="1:58">
      <c r="A1357" t="s">
        <v>829</v>
      </c>
      <c r="B1357">
        <v>6</v>
      </c>
      <c r="C1357">
        <v>0</v>
      </c>
      <c r="D1357">
        <v>9926</v>
      </c>
      <c r="E1357" t="s">
        <v>4223</v>
      </c>
      <c r="F1357">
        <v>53510602</v>
      </c>
      <c r="G1357" t="s">
        <v>2041</v>
      </c>
      <c r="H1357">
        <v>0</v>
      </c>
      <c r="I1357" t="s">
        <v>2083</v>
      </c>
      <c r="J1357">
        <v>12.21</v>
      </c>
      <c r="K1357">
        <v>11</v>
      </c>
      <c r="L1357" t="s">
        <v>1771</v>
      </c>
      <c r="M1357" t="s">
        <v>2084</v>
      </c>
      <c r="N1357" t="s">
        <v>1757</v>
      </c>
      <c r="O1357" t="s">
        <v>1756</v>
      </c>
      <c r="P1357" t="s">
        <v>1756</v>
      </c>
      <c r="Q1357" s="387">
        <v>134.31</v>
      </c>
      <c r="R1357">
        <v>17.4603</v>
      </c>
      <c r="S1357">
        <v>151.77029999999999</v>
      </c>
      <c r="T1357" s="388">
        <v>44458</v>
      </c>
      <c r="U1357">
        <v>0</v>
      </c>
      <c r="V1357" t="s">
        <v>832</v>
      </c>
      <c r="W1357" s="388">
        <v>44477</v>
      </c>
      <c r="X1357">
        <v>164</v>
      </c>
      <c r="Y1357">
        <v>0</v>
      </c>
      <c r="Z1357">
        <v>0</v>
      </c>
      <c r="AA1357" t="s">
        <v>1758</v>
      </c>
      <c r="AB1357" t="s">
        <v>826</v>
      </c>
      <c r="AD1357" t="s">
        <v>2045</v>
      </c>
      <c r="AE1357" t="s">
        <v>2046</v>
      </c>
      <c r="AI1357" t="s">
        <v>1761</v>
      </c>
      <c r="AL1357" t="s">
        <v>2919</v>
      </c>
      <c r="AM1357">
        <v>6</v>
      </c>
      <c r="AN1357" t="s">
        <v>2920</v>
      </c>
      <c r="AO1357" t="s">
        <v>2921</v>
      </c>
      <c r="AP1357">
        <v>0</v>
      </c>
      <c r="AQ1357" s="388">
        <v>44462</v>
      </c>
      <c r="AS1357" t="s">
        <v>1765</v>
      </c>
      <c r="AT1357" s="388">
        <v>44463</v>
      </c>
      <c r="AU1357" t="s">
        <v>1756</v>
      </c>
      <c r="AV1357" t="s">
        <v>1756</v>
      </c>
      <c r="AZ1357" t="s">
        <v>1766</v>
      </c>
      <c r="BA1357" t="s">
        <v>1767</v>
      </c>
      <c r="BB1357" t="s">
        <v>4236</v>
      </c>
      <c r="BC1357" t="s">
        <v>4237</v>
      </c>
      <c r="BD1357" t="s">
        <v>826</v>
      </c>
      <c r="BE1357" t="s">
        <v>1756</v>
      </c>
      <c r="BF1357" t="s">
        <v>826</v>
      </c>
    </row>
    <row r="1358" spans="1:58">
      <c r="A1358" t="s">
        <v>829</v>
      </c>
      <c r="B1358">
        <v>6</v>
      </c>
      <c r="C1358">
        <v>0</v>
      </c>
      <c r="D1358">
        <v>9926</v>
      </c>
      <c r="E1358" t="s">
        <v>4223</v>
      </c>
      <c r="F1358">
        <v>53510602</v>
      </c>
      <c r="G1358" t="s">
        <v>2041</v>
      </c>
      <c r="H1358">
        <v>0</v>
      </c>
      <c r="I1358" t="s">
        <v>2089</v>
      </c>
      <c r="J1358">
        <v>146.96</v>
      </c>
      <c r="K1358">
        <v>7</v>
      </c>
      <c r="L1358" t="s">
        <v>2063</v>
      </c>
      <c r="M1358" t="s">
        <v>2090</v>
      </c>
      <c r="N1358" t="s">
        <v>1757</v>
      </c>
      <c r="O1358" t="s">
        <v>1756</v>
      </c>
      <c r="P1358" t="s">
        <v>1756</v>
      </c>
      <c r="Q1358" s="387">
        <v>1028.72</v>
      </c>
      <c r="R1358">
        <v>133.7336</v>
      </c>
      <c r="S1358">
        <v>1162.4535999999998</v>
      </c>
      <c r="T1358" s="388">
        <v>44458</v>
      </c>
      <c r="U1358">
        <v>0</v>
      </c>
      <c r="V1358" t="s">
        <v>832</v>
      </c>
      <c r="W1358" s="388">
        <v>44477</v>
      </c>
      <c r="X1358">
        <v>164</v>
      </c>
      <c r="Y1358">
        <v>0</v>
      </c>
      <c r="Z1358">
        <v>0</v>
      </c>
      <c r="AA1358" t="s">
        <v>1758</v>
      </c>
      <c r="AB1358" t="s">
        <v>826</v>
      </c>
      <c r="AD1358" t="s">
        <v>2045</v>
      </c>
      <c r="AE1358" t="s">
        <v>2046</v>
      </c>
      <c r="AI1358" t="s">
        <v>1761</v>
      </c>
      <c r="AL1358" t="s">
        <v>2919</v>
      </c>
      <c r="AM1358">
        <v>6</v>
      </c>
      <c r="AN1358" t="s">
        <v>2920</v>
      </c>
      <c r="AO1358" t="s">
        <v>2921</v>
      </c>
      <c r="AP1358">
        <v>0</v>
      </c>
      <c r="AQ1358" s="388">
        <v>44462</v>
      </c>
      <c r="AS1358" t="s">
        <v>1765</v>
      </c>
      <c r="AT1358" s="388">
        <v>44463</v>
      </c>
      <c r="AU1358" t="s">
        <v>1756</v>
      </c>
      <c r="AV1358" t="s">
        <v>1756</v>
      </c>
      <c r="AZ1358" t="s">
        <v>1766</v>
      </c>
      <c r="BA1358" t="s">
        <v>1767</v>
      </c>
      <c r="BB1358" t="s">
        <v>4238</v>
      </c>
      <c r="BC1358" t="s">
        <v>4239</v>
      </c>
      <c r="BD1358" t="s">
        <v>826</v>
      </c>
      <c r="BE1358" t="s">
        <v>1756</v>
      </c>
      <c r="BF1358" t="s">
        <v>826</v>
      </c>
    </row>
    <row r="1359" spans="1:58">
      <c r="A1359" t="s">
        <v>829</v>
      </c>
      <c r="B1359">
        <v>6</v>
      </c>
      <c r="C1359">
        <v>0</v>
      </c>
      <c r="D1359">
        <v>9926</v>
      </c>
      <c r="E1359" t="s">
        <v>4223</v>
      </c>
      <c r="F1359">
        <v>53510602</v>
      </c>
      <c r="G1359" t="s">
        <v>2041</v>
      </c>
      <c r="H1359">
        <v>0</v>
      </c>
      <c r="I1359" t="s">
        <v>2089</v>
      </c>
      <c r="J1359">
        <v>146.96</v>
      </c>
      <c r="K1359">
        <v>11</v>
      </c>
      <c r="L1359" t="s">
        <v>2063</v>
      </c>
      <c r="M1359" t="s">
        <v>2090</v>
      </c>
      <c r="N1359" t="s">
        <v>1757</v>
      </c>
      <c r="O1359" t="s">
        <v>1756</v>
      </c>
      <c r="P1359" t="s">
        <v>1756</v>
      </c>
      <c r="Q1359" s="387">
        <v>1616.56</v>
      </c>
      <c r="R1359">
        <v>210.15280000000001</v>
      </c>
      <c r="S1359">
        <v>1826.7127999999998</v>
      </c>
      <c r="T1359" s="388">
        <v>44458</v>
      </c>
      <c r="U1359">
        <v>0</v>
      </c>
      <c r="V1359" t="s">
        <v>832</v>
      </c>
      <c r="W1359" s="388">
        <v>44477</v>
      </c>
      <c r="X1359">
        <v>164</v>
      </c>
      <c r="Y1359">
        <v>0</v>
      </c>
      <c r="Z1359">
        <v>0</v>
      </c>
      <c r="AA1359" t="s">
        <v>1758</v>
      </c>
      <c r="AB1359" t="s">
        <v>826</v>
      </c>
      <c r="AD1359" t="s">
        <v>2045</v>
      </c>
      <c r="AE1359" t="s">
        <v>2046</v>
      </c>
      <c r="AI1359" t="s">
        <v>1761</v>
      </c>
      <c r="AL1359" t="s">
        <v>2919</v>
      </c>
      <c r="AM1359">
        <v>6</v>
      </c>
      <c r="AN1359" t="s">
        <v>2920</v>
      </c>
      <c r="AO1359" t="s">
        <v>2921</v>
      </c>
      <c r="AP1359">
        <v>0</v>
      </c>
      <c r="AQ1359" s="388">
        <v>44462</v>
      </c>
      <c r="AS1359" t="s">
        <v>1765</v>
      </c>
      <c r="AT1359" s="388">
        <v>44463</v>
      </c>
      <c r="AU1359" t="s">
        <v>1756</v>
      </c>
      <c r="AV1359" t="s">
        <v>1756</v>
      </c>
      <c r="AZ1359" t="s">
        <v>1766</v>
      </c>
      <c r="BA1359" t="s">
        <v>1767</v>
      </c>
      <c r="BB1359" t="s">
        <v>4240</v>
      </c>
      <c r="BC1359" t="s">
        <v>4241</v>
      </c>
      <c r="BD1359" t="s">
        <v>826</v>
      </c>
      <c r="BE1359" t="s">
        <v>1756</v>
      </c>
      <c r="BF1359" t="s">
        <v>826</v>
      </c>
    </row>
    <row r="1360" spans="1:58">
      <c r="A1360" t="s">
        <v>829</v>
      </c>
      <c r="B1360">
        <v>6</v>
      </c>
      <c r="C1360">
        <v>0</v>
      </c>
      <c r="D1360">
        <v>9926</v>
      </c>
      <c r="E1360" t="s">
        <v>4223</v>
      </c>
      <c r="F1360">
        <v>53510602</v>
      </c>
      <c r="G1360" t="s">
        <v>2041</v>
      </c>
      <c r="H1360">
        <v>0</v>
      </c>
      <c r="I1360" t="s">
        <v>2247</v>
      </c>
      <c r="J1360">
        <v>131.47999999999999</v>
      </c>
      <c r="K1360">
        <v>11</v>
      </c>
      <c r="L1360" t="s">
        <v>2063</v>
      </c>
      <c r="M1360" t="s">
        <v>2248</v>
      </c>
      <c r="N1360" t="s">
        <v>1757</v>
      </c>
      <c r="O1360" t="s">
        <v>1756</v>
      </c>
      <c r="P1360" t="s">
        <v>1756</v>
      </c>
      <c r="Q1360" s="387">
        <v>1446.28</v>
      </c>
      <c r="R1360">
        <v>188.0164</v>
      </c>
      <c r="S1360">
        <v>1634.2963999999997</v>
      </c>
      <c r="T1360" s="388">
        <v>44458</v>
      </c>
      <c r="U1360">
        <v>0</v>
      </c>
      <c r="V1360" t="s">
        <v>832</v>
      </c>
      <c r="W1360" s="388">
        <v>44477</v>
      </c>
      <c r="X1360">
        <v>164</v>
      </c>
      <c r="Y1360">
        <v>0</v>
      </c>
      <c r="Z1360">
        <v>0</v>
      </c>
      <c r="AA1360" t="s">
        <v>1758</v>
      </c>
      <c r="AB1360" t="s">
        <v>826</v>
      </c>
      <c r="AD1360" t="s">
        <v>2045</v>
      </c>
      <c r="AE1360" t="s">
        <v>2046</v>
      </c>
      <c r="AI1360" t="s">
        <v>1761</v>
      </c>
      <c r="AL1360" t="s">
        <v>2919</v>
      </c>
      <c r="AM1360">
        <v>6</v>
      </c>
      <c r="AN1360" t="s">
        <v>2920</v>
      </c>
      <c r="AO1360" t="s">
        <v>2921</v>
      </c>
      <c r="AP1360">
        <v>0</v>
      </c>
      <c r="AQ1360" s="388">
        <v>44462</v>
      </c>
      <c r="AS1360" t="s">
        <v>1765</v>
      </c>
      <c r="AT1360" s="388">
        <v>44463</v>
      </c>
      <c r="AU1360" t="s">
        <v>1756</v>
      </c>
      <c r="AV1360" t="s">
        <v>1756</v>
      </c>
      <c r="AZ1360" t="s">
        <v>1766</v>
      </c>
      <c r="BA1360" t="s">
        <v>1767</v>
      </c>
      <c r="BB1360" t="s">
        <v>4242</v>
      </c>
      <c r="BC1360" t="s">
        <v>4243</v>
      </c>
      <c r="BD1360" t="s">
        <v>826</v>
      </c>
      <c r="BE1360" t="s">
        <v>1756</v>
      </c>
      <c r="BF1360" t="s">
        <v>826</v>
      </c>
    </row>
    <row r="1361" spans="1:58">
      <c r="A1361" t="s">
        <v>829</v>
      </c>
      <c r="B1361">
        <v>6</v>
      </c>
      <c r="C1361">
        <v>0</v>
      </c>
      <c r="D1361">
        <v>9925</v>
      </c>
      <c r="E1361" t="s">
        <v>4244</v>
      </c>
      <c r="F1361">
        <v>53510602</v>
      </c>
      <c r="G1361" t="s">
        <v>2041</v>
      </c>
      <c r="H1361">
        <v>0</v>
      </c>
      <c r="I1361" t="s">
        <v>2042</v>
      </c>
      <c r="J1361">
        <v>60</v>
      </c>
      <c r="K1361">
        <v>24</v>
      </c>
      <c r="L1361" t="s">
        <v>1771</v>
      </c>
      <c r="M1361" t="s">
        <v>1756</v>
      </c>
      <c r="N1361" t="s">
        <v>1756</v>
      </c>
      <c r="O1361" t="s">
        <v>2043</v>
      </c>
      <c r="P1361" t="s">
        <v>1757</v>
      </c>
      <c r="Q1361" s="387">
        <v>1440</v>
      </c>
      <c r="R1361">
        <v>187.20000000000002</v>
      </c>
      <c r="S1361">
        <v>1627.1999999999998</v>
      </c>
      <c r="T1361" s="388">
        <v>44458</v>
      </c>
      <c r="U1361">
        <v>0</v>
      </c>
      <c r="V1361" t="s">
        <v>832</v>
      </c>
      <c r="W1361" s="388">
        <v>44477</v>
      </c>
      <c r="X1361">
        <v>164</v>
      </c>
      <c r="Y1361">
        <v>0</v>
      </c>
      <c r="Z1361">
        <v>0</v>
      </c>
      <c r="AA1361" t="s">
        <v>1758</v>
      </c>
      <c r="AB1361" t="s">
        <v>826</v>
      </c>
      <c r="AD1361" t="s">
        <v>2045</v>
      </c>
      <c r="AE1361" t="s">
        <v>2046</v>
      </c>
      <c r="AI1361" t="s">
        <v>1761</v>
      </c>
      <c r="AL1361" t="s">
        <v>4066</v>
      </c>
      <c r="AM1361">
        <v>6</v>
      </c>
      <c r="AN1361" t="s">
        <v>1833</v>
      </c>
      <c r="AO1361" t="s">
        <v>4014</v>
      </c>
      <c r="AP1361">
        <v>0</v>
      </c>
      <c r="AQ1361" s="388">
        <v>44462</v>
      </c>
      <c r="AS1361" t="s">
        <v>1765</v>
      </c>
      <c r="AT1361" s="388">
        <v>44463</v>
      </c>
      <c r="AU1361" t="s">
        <v>1756</v>
      </c>
      <c r="AV1361" t="s">
        <v>1756</v>
      </c>
      <c r="AZ1361" t="s">
        <v>1766</v>
      </c>
      <c r="BA1361" t="s">
        <v>1767</v>
      </c>
      <c r="BB1361" t="s">
        <v>4245</v>
      </c>
      <c r="BC1361" t="s">
        <v>4246</v>
      </c>
      <c r="BD1361" t="s">
        <v>826</v>
      </c>
      <c r="BE1361" t="s">
        <v>1756</v>
      </c>
      <c r="BF1361" t="s">
        <v>826</v>
      </c>
    </row>
    <row r="1362" spans="1:58">
      <c r="A1362" t="s">
        <v>829</v>
      </c>
      <c r="B1362">
        <v>6</v>
      </c>
      <c r="C1362">
        <v>0</v>
      </c>
      <c r="D1362">
        <v>9925</v>
      </c>
      <c r="E1362" t="s">
        <v>4244</v>
      </c>
      <c r="F1362">
        <v>53510602</v>
      </c>
      <c r="G1362" t="s">
        <v>2041</v>
      </c>
      <c r="H1362">
        <v>0</v>
      </c>
      <c r="I1362" t="s">
        <v>2052</v>
      </c>
      <c r="J1362">
        <v>75</v>
      </c>
      <c r="K1362">
        <v>60</v>
      </c>
      <c r="L1362" t="s">
        <v>1771</v>
      </c>
      <c r="M1362" t="s">
        <v>1756</v>
      </c>
      <c r="N1362" t="s">
        <v>1756</v>
      </c>
      <c r="O1362" t="s">
        <v>2053</v>
      </c>
      <c r="P1362" t="s">
        <v>1757</v>
      </c>
      <c r="Q1362" s="387">
        <v>4500</v>
      </c>
      <c r="R1362">
        <v>585</v>
      </c>
      <c r="S1362">
        <v>5084.9999999999991</v>
      </c>
      <c r="T1362" s="388">
        <v>44458</v>
      </c>
      <c r="U1362">
        <v>0</v>
      </c>
      <c r="V1362" t="s">
        <v>832</v>
      </c>
      <c r="W1362" s="388">
        <v>44477</v>
      </c>
      <c r="X1362">
        <v>164</v>
      </c>
      <c r="Y1362">
        <v>0</v>
      </c>
      <c r="Z1362">
        <v>0</v>
      </c>
      <c r="AA1362" t="s">
        <v>1758</v>
      </c>
      <c r="AB1362" t="s">
        <v>826</v>
      </c>
      <c r="AD1362" t="s">
        <v>2045</v>
      </c>
      <c r="AE1362" t="s">
        <v>2046</v>
      </c>
      <c r="AI1362" t="s">
        <v>1761</v>
      </c>
      <c r="AL1362" t="s">
        <v>4066</v>
      </c>
      <c r="AM1362">
        <v>6</v>
      </c>
      <c r="AN1362" t="s">
        <v>1833</v>
      </c>
      <c r="AO1362" t="s">
        <v>4014</v>
      </c>
      <c r="AP1362">
        <v>0</v>
      </c>
      <c r="AQ1362" s="388">
        <v>44462</v>
      </c>
      <c r="AS1362" t="s">
        <v>1765</v>
      </c>
      <c r="AT1362" s="388">
        <v>44463</v>
      </c>
      <c r="AU1362" t="s">
        <v>1756</v>
      </c>
      <c r="AV1362" t="s">
        <v>1756</v>
      </c>
      <c r="AZ1362" t="s">
        <v>1766</v>
      </c>
      <c r="BA1362" t="s">
        <v>1767</v>
      </c>
      <c r="BB1362" t="s">
        <v>4247</v>
      </c>
      <c r="BC1362" t="s">
        <v>4248</v>
      </c>
      <c r="BD1362" t="s">
        <v>826</v>
      </c>
      <c r="BE1362" t="s">
        <v>1756</v>
      </c>
      <c r="BF1362" t="s">
        <v>826</v>
      </c>
    </row>
    <row r="1363" spans="1:58">
      <c r="A1363" t="s">
        <v>829</v>
      </c>
      <c r="B1363">
        <v>6</v>
      </c>
      <c r="C1363">
        <v>0</v>
      </c>
      <c r="D1363">
        <v>9925</v>
      </c>
      <c r="E1363" t="s">
        <v>4244</v>
      </c>
      <c r="F1363">
        <v>53510602</v>
      </c>
      <c r="G1363" t="s">
        <v>2041</v>
      </c>
      <c r="H1363">
        <v>0</v>
      </c>
      <c r="I1363" t="s">
        <v>2056</v>
      </c>
      <c r="J1363">
        <v>210</v>
      </c>
      <c r="K1363">
        <v>8</v>
      </c>
      <c r="L1363" t="s">
        <v>1755</v>
      </c>
      <c r="M1363" t="s">
        <v>1756</v>
      </c>
      <c r="N1363" t="s">
        <v>1756</v>
      </c>
      <c r="P1363" t="s">
        <v>1757</v>
      </c>
      <c r="Q1363" s="387">
        <v>1680</v>
      </c>
      <c r="R1363">
        <v>218.4</v>
      </c>
      <c r="S1363">
        <v>1898.3999999999999</v>
      </c>
      <c r="T1363" s="388">
        <v>44458</v>
      </c>
      <c r="U1363">
        <v>0</v>
      </c>
      <c r="V1363" t="s">
        <v>832</v>
      </c>
      <c r="W1363" s="388">
        <v>44477</v>
      </c>
      <c r="X1363">
        <v>164</v>
      </c>
      <c r="Y1363">
        <v>0</v>
      </c>
      <c r="Z1363">
        <v>0</v>
      </c>
      <c r="AA1363" t="s">
        <v>1758</v>
      </c>
      <c r="AB1363" t="s">
        <v>826</v>
      </c>
      <c r="AD1363" t="s">
        <v>2045</v>
      </c>
      <c r="AE1363" t="s">
        <v>2046</v>
      </c>
      <c r="AI1363" t="s">
        <v>1761</v>
      </c>
      <c r="AL1363" t="s">
        <v>4066</v>
      </c>
      <c r="AM1363">
        <v>6</v>
      </c>
      <c r="AN1363" t="s">
        <v>1833</v>
      </c>
      <c r="AO1363" t="s">
        <v>4014</v>
      </c>
      <c r="AP1363">
        <v>0</v>
      </c>
      <c r="AQ1363" s="388">
        <v>44462</v>
      </c>
      <c r="AS1363" t="s">
        <v>1765</v>
      </c>
      <c r="AT1363" s="388">
        <v>44463</v>
      </c>
      <c r="AU1363" t="s">
        <v>1756</v>
      </c>
      <c r="AV1363" t="s">
        <v>1756</v>
      </c>
      <c r="AZ1363" t="s">
        <v>1766</v>
      </c>
      <c r="BA1363" t="s">
        <v>1767</v>
      </c>
      <c r="BB1363" t="s">
        <v>4249</v>
      </c>
      <c r="BC1363" t="s">
        <v>4250</v>
      </c>
      <c r="BD1363" t="s">
        <v>826</v>
      </c>
      <c r="BE1363" t="s">
        <v>1756</v>
      </c>
      <c r="BF1363" t="s">
        <v>826</v>
      </c>
    </row>
    <row r="1364" spans="1:58">
      <c r="A1364" t="s">
        <v>829</v>
      </c>
      <c r="B1364">
        <v>6</v>
      </c>
      <c r="C1364">
        <v>0</v>
      </c>
      <c r="D1364">
        <v>9925</v>
      </c>
      <c r="E1364" t="s">
        <v>4244</v>
      </c>
      <c r="F1364">
        <v>53510602</v>
      </c>
      <c r="G1364" t="s">
        <v>2041</v>
      </c>
      <c r="H1364">
        <v>0</v>
      </c>
      <c r="I1364" t="s">
        <v>518</v>
      </c>
      <c r="J1364">
        <v>95</v>
      </c>
      <c r="K1364">
        <v>12</v>
      </c>
      <c r="L1364" t="s">
        <v>1771</v>
      </c>
      <c r="M1364" t="s">
        <v>1756</v>
      </c>
      <c r="N1364" t="s">
        <v>1756</v>
      </c>
      <c r="O1364" t="s">
        <v>2059</v>
      </c>
      <c r="P1364" t="s">
        <v>1757</v>
      </c>
      <c r="Q1364" s="387">
        <v>1140</v>
      </c>
      <c r="R1364">
        <v>148.20000000000002</v>
      </c>
      <c r="S1364">
        <v>1288.1999999999998</v>
      </c>
      <c r="T1364" s="388">
        <v>44458</v>
      </c>
      <c r="U1364">
        <v>0</v>
      </c>
      <c r="V1364" t="s">
        <v>832</v>
      </c>
      <c r="W1364" s="388">
        <v>44477</v>
      </c>
      <c r="X1364">
        <v>164</v>
      </c>
      <c r="Y1364">
        <v>0</v>
      </c>
      <c r="Z1364">
        <v>0</v>
      </c>
      <c r="AA1364" t="s">
        <v>1758</v>
      </c>
      <c r="AB1364" t="s">
        <v>826</v>
      </c>
      <c r="AD1364" t="s">
        <v>2045</v>
      </c>
      <c r="AE1364" t="s">
        <v>2046</v>
      </c>
      <c r="AI1364" t="s">
        <v>1761</v>
      </c>
      <c r="AL1364" t="s">
        <v>4066</v>
      </c>
      <c r="AM1364">
        <v>6</v>
      </c>
      <c r="AN1364" t="s">
        <v>1833</v>
      </c>
      <c r="AO1364" t="s">
        <v>4014</v>
      </c>
      <c r="AP1364">
        <v>0</v>
      </c>
      <c r="AQ1364" s="388">
        <v>44462</v>
      </c>
      <c r="AS1364" t="s">
        <v>1765</v>
      </c>
      <c r="AT1364" s="388">
        <v>44463</v>
      </c>
      <c r="AU1364" t="s">
        <v>1756</v>
      </c>
      <c r="AV1364" t="s">
        <v>1756</v>
      </c>
      <c r="AZ1364" t="s">
        <v>1766</v>
      </c>
      <c r="BA1364" t="s">
        <v>1767</v>
      </c>
      <c r="BB1364" t="s">
        <v>4251</v>
      </c>
      <c r="BC1364" t="s">
        <v>4252</v>
      </c>
      <c r="BD1364" t="s">
        <v>826</v>
      </c>
      <c r="BE1364" t="s">
        <v>1756</v>
      </c>
      <c r="BF1364" t="s">
        <v>826</v>
      </c>
    </row>
    <row r="1365" spans="1:58">
      <c r="A1365" t="s">
        <v>829</v>
      </c>
      <c r="B1365">
        <v>6</v>
      </c>
      <c r="C1365">
        <v>0</v>
      </c>
      <c r="D1365">
        <v>9925</v>
      </c>
      <c r="E1365" t="s">
        <v>4244</v>
      </c>
      <c r="F1365">
        <v>53510602</v>
      </c>
      <c r="G1365" t="s">
        <v>2041</v>
      </c>
      <c r="H1365">
        <v>0</v>
      </c>
      <c r="I1365" t="s">
        <v>2062</v>
      </c>
      <c r="J1365">
        <v>138.05000000000001</v>
      </c>
      <c r="K1365">
        <v>11</v>
      </c>
      <c r="L1365" t="s">
        <v>2063</v>
      </c>
      <c r="M1365" t="s">
        <v>2064</v>
      </c>
      <c r="N1365" t="s">
        <v>1757</v>
      </c>
      <c r="O1365" t="s">
        <v>1756</v>
      </c>
      <c r="P1365" t="s">
        <v>1756</v>
      </c>
      <c r="Q1365" s="387">
        <v>1518.55</v>
      </c>
      <c r="R1365">
        <v>197.41149999999999</v>
      </c>
      <c r="S1365">
        <v>1715.9614999999999</v>
      </c>
      <c r="T1365" s="388">
        <v>44458</v>
      </c>
      <c r="U1365">
        <v>0</v>
      </c>
      <c r="V1365" t="s">
        <v>832</v>
      </c>
      <c r="W1365" s="388">
        <v>44477</v>
      </c>
      <c r="X1365">
        <v>164</v>
      </c>
      <c r="Y1365">
        <v>0</v>
      </c>
      <c r="Z1365">
        <v>0</v>
      </c>
      <c r="AA1365" t="s">
        <v>1758</v>
      </c>
      <c r="AB1365" t="s">
        <v>826</v>
      </c>
      <c r="AD1365" t="s">
        <v>2045</v>
      </c>
      <c r="AE1365" t="s">
        <v>2046</v>
      </c>
      <c r="AI1365" t="s">
        <v>1761</v>
      </c>
      <c r="AL1365" t="s">
        <v>4066</v>
      </c>
      <c r="AM1365">
        <v>6</v>
      </c>
      <c r="AN1365" t="s">
        <v>1833</v>
      </c>
      <c r="AO1365" t="s">
        <v>4014</v>
      </c>
      <c r="AP1365">
        <v>0</v>
      </c>
      <c r="AQ1365" s="388">
        <v>44462</v>
      </c>
      <c r="AS1365" t="s">
        <v>1765</v>
      </c>
      <c r="AT1365" s="388">
        <v>44463</v>
      </c>
      <c r="AU1365" t="s">
        <v>1756</v>
      </c>
      <c r="AV1365" t="s">
        <v>1756</v>
      </c>
      <c r="AZ1365" t="s">
        <v>1766</v>
      </c>
      <c r="BA1365" t="s">
        <v>1767</v>
      </c>
      <c r="BB1365" t="s">
        <v>4253</v>
      </c>
      <c r="BC1365" t="s">
        <v>4254</v>
      </c>
      <c r="BD1365" t="s">
        <v>826</v>
      </c>
      <c r="BE1365" t="s">
        <v>1756</v>
      </c>
      <c r="BF1365" t="s">
        <v>826</v>
      </c>
    </row>
    <row r="1366" spans="1:58">
      <c r="A1366" t="s">
        <v>829</v>
      </c>
      <c r="B1366">
        <v>6</v>
      </c>
      <c r="C1366">
        <v>0</v>
      </c>
      <c r="D1366">
        <v>9925</v>
      </c>
      <c r="E1366" t="s">
        <v>4244</v>
      </c>
      <c r="F1366">
        <v>53510602</v>
      </c>
      <c r="G1366" t="s">
        <v>2041</v>
      </c>
      <c r="H1366">
        <v>0</v>
      </c>
      <c r="I1366" t="s">
        <v>2073</v>
      </c>
      <c r="J1366">
        <v>243.75</v>
      </c>
      <c r="K1366">
        <v>4</v>
      </c>
      <c r="L1366" t="s">
        <v>1755</v>
      </c>
      <c r="M1366" t="s">
        <v>2074</v>
      </c>
      <c r="N1366" t="s">
        <v>1757</v>
      </c>
      <c r="O1366" t="s">
        <v>1756</v>
      </c>
      <c r="P1366" t="s">
        <v>1756</v>
      </c>
      <c r="Q1366" s="387">
        <v>975</v>
      </c>
      <c r="R1366">
        <v>126.75</v>
      </c>
      <c r="S1366">
        <v>1101.75</v>
      </c>
      <c r="T1366" s="388">
        <v>44458</v>
      </c>
      <c r="U1366">
        <v>0</v>
      </c>
      <c r="V1366" t="s">
        <v>832</v>
      </c>
      <c r="W1366" s="388">
        <v>44477</v>
      </c>
      <c r="X1366">
        <v>164</v>
      </c>
      <c r="Y1366">
        <v>0</v>
      </c>
      <c r="Z1366">
        <v>0</v>
      </c>
      <c r="AA1366" t="s">
        <v>1758</v>
      </c>
      <c r="AB1366" t="s">
        <v>826</v>
      </c>
      <c r="AD1366" t="s">
        <v>2045</v>
      </c>
      <c r="AE1366" t="s">
        <v>2046</v>
      </c>
      <c r="AI1366" t="s">
        <v>1761</v>
      </c>
      <c r="AL1366" t="s">
        <v>4066</v>
      </c>
      <c r="AM1366">
        <v>6</v>
      </c>
      <c r="AN1366" t="s">
        <v>1833</v>
      </c>
      <c r="AO1366" t="s">
        <v>4014</v>
      </c>
      <c r="AP1366">
        <v>0</v>
      </c>
      <c r="AQ1366" s="388">
        <v>44462</v>
      </c>
      <c r="AS1366" t="s">
        <v>1765</v>
      </c>
      <c r="AT1366" s="388">
        <v>44463</v>
      </c>
      <c r="AU1366" t="s">
        <v>1756</v>
      </c>
      <c r="AV1366" t="s">
        <v>1756</v>
      </c>
      <c r="AZ1366" t="s">
        <v>1766</v>
      </c>
      <c r="BA1366" t="s">
        <v>1767</v>
      </c>
      <c r="BB1366" t="s">
        <v>4255</v>
      </c>
      <c r="BC1366" t="s">
        <v>4256</v>
      </c>
      <c r="BD1366" t="s">
        <v>826</v>
      </c>
      <c r="BE1366" t="s">
        <v>1756</v>
      </c>
      <c r="BF1366" t="s">
        <v>826</v>
      </c>
    </row>
    <row r="1367" spans="1:58">
      <c r="A1367" t="s">
        <v>829</v>
      </c>
      <c r="B1367">
        <v>6</v>
      </c>
      <c r="C1367">
        <v>0</v>
      </c>
      <c r="D1367">
        <v>9925</v>
      </c>
      <c r="E1367" t="s">
        <v>4244</v>
      </c>
      <c r="F1367">
        <v>53510602</v>
      </c>
      <c r="G1367" t="s">
        <v>2041</v>
      </c>
      <c r="H1367">
        <v>0</v>
      </c>
      <c r="I1367" t="s">
        <v>2079</v>
      </c>
      <c r="J1367">
        <v>63.38</v>
      </c>
      <c r="K1367">
        <v>11</v>
      </c>
      <c r="L1367" t="s">
        <v>1771</v>
      </c>
      <c r="M1367" t="s">
        <v>2080</v>
      </c>
      <c r="N1367" t="s">
        <v>1757</v>
      </c>
      <c r="O1367" t="s">
        <v>1756</v>
      </c>
      <c r="P1367" t="s">
        <v>1756</v>
      </c>
      <c r="Q1367" s="387">
        <v>697.18</v>
      </c>
      <c r="R1367">
        <v>90.633399999999995</v>
      </c>
      <c r="S1367">
        <v>787.81339999999989</v>
      </c>
      <c r="T1367" s="388">
        <v>44458</v>
      </c>
      <c r="U1367">
        <v>0</v>
      </c>
      <c r="V1367" t="s">
        <v>832</v>
      </c>
      <c r="W1367" s="388">
        <v>44477</v>
      </c>
      <c r="X1367">
        <v>164</v>
      </c>
      <c r="Y1367">
        <v>0</v>
      </c>
      <c r="Z1367">
        <v>0</v>
      </c>
      <c r="AA1367" t="s">
        <v>1758</v>
      </c>
      <c r="AB1367" t="s">
        <v>826</v>
      </c>
      <c r="AD1367" t="s">
        <v>2045</v>
      </c>
      <c r="AE1367" t="s">
        <v>2046</v>
      </c>
      <c r="AI1367" t="s">
        <v>1761</v>
      </c>
      <c r="AL1367" t="s">
        <v>4066</v>
      </c>
      <c r="AM1367">
        <v>6</v>
      </c>
      <c r="AN1367" t="s">
        <v>1833</v>
      </c>
      <c r="AO1367" t="s">
        <v>4014</v>
      </c>
      <c r="AP1367">
        <v>0</v>
      </c>
      <c r="AQ1367" s="388">
        <v>44462</v>
      </c>
      <c r="AS1367" t="s">
        <v>1765</v>
      </c>
      <c r="AT1367" s="388">
        <v>44463</v>
      </c>
      <c r="AU1367" t="s">
        <v>1756</v>
      </c>
      <c r="AV1367" t="s">
        <v>1756</v>
      </c>
      <c r="AZ1367" t="s">
        <v>1766</v>
      </c>
      <c r="BA1367" t="s">
        <v>1767</v>
      </c>
      <c r="BB1367" t="s">
        <v>4257</v>
      </c>
      <c r="BC1367" t="s">
        <v>4258</v>
      </c>
      <c r="BD1367" t="s">
        <v>826</v>
      </c>
      <c r="BE1367" t="s">
        <v>1756</v>
      </c>
      <c r="BF1367" t="s">
        <v>826</v>
      </c>
    </row>
    <row r="1368" spans="1:58">
      <c r="A1368" t="s">
        <v>829</v>
      </c>
      <c r="B1368">
        <v>6</v>
      </c>
      <c r="C1368">
        <v>0</v>
      </c>
      <c r="D1368">
        <v>9925</v>
      </c>
      <c r="E1368" t="s">
        <v>4244</v>
      </c>
      <c r="F1368">
        <v>53510602</v>
      </c>
      <c r="G1368" t="s">
        <v>2041</v>
      </c>
      <c r="H1368">
        <v>0</v>
      </c>
      <c r="I1368" t="s">
        <v>2089</v>
      </c>
      <c r="J1368">
        <v>146.96</v>
      </c>
      <c r="K1368">
        <v>11</v>
      </c>
      <c r="L1368" t="s">
        <v>2063</v>
      </c>
      <c r="M1368" t="s">
        <v>2090</v>
      </c>
      <c r="N1368" t="s">
        <v>1757</v>
      </c>
      <c r="O1368" t="s">
        <v>1756</v>
      </c>
      <c r="P1368" t="s">
        <v>1756</v>
      </c>
      <c r="Q1368" s="387">
        <v>1616.56</v>
      </c>
      <c r="R1368">
        <v>210.15280000000001</v>
      </c>
      <c r="S1368">
        <v>1826.7127999999998</v>
      </c>
      <c r="T1368" s="388">
        <v>44458</v>
      </c>
      <c r="U1368">
        <v>0</v>
      </c>
      <c r="V1368" t="s">
        <v>832</v>
      </c>
      <c r="W1368" s="388">
        <v>44477</v>
      </c>
      <c r="X1368">
        <v>164</v>
      </c>
      <c r="Y1368">
        <v>0</v>
      </c>
      <c r="Z1368">
        <v>0</v>
      </c>
      <c r="AA1368" t="s">
        <v>1758</v>
      </c>
      <c r="AB1368" t="s">
        <v>826</v>
      </c>
      <c r="AD1368" t="s">
        <v>2045</v>
      </c>
      <c r="AE1368" t="s">
        <v>2046</v>
      </c>
      <c r="AI1368" t="s">
        <v>1761</v>
      </c>
      <c r="AL1368" t="s">
        <v>4066</v>
      </c>
      <c r="AM1368">
        <v>6</v>
      </c>
      <c r="AN1368" t="s">
        <v>1833</v>
      </c>
      <c r="AO1368" t="s">
        <v>4014</v>
      </c>
      <c r="AP1368">
        <v>0</v>
      </c>
      <c r="AQ1368" s="388">
        <v>44462</v>
      </c>
      <c r="AS1368" t="s">
        <v>1765</v>
      </c>
      <c r="AT1368" s="388">
        <v>44463</v>
      </c>
      <c r="AU1368" t="s">
        <v>1756</v>
      </c>
      <c r="AV1368" t="s">
        <v>1756</v>
      </c>
      <c r="AZ1368" t="s">
        <v>1766</v>
      </c>
      <c r="BA1368" t="s">
        <v>1767</v>
      </c>
      <c r="BB1368" t="s">
        <v>4259</v>
      </c>
      <c r="BC1368" t="s">
        <v>4260</v>
      </c>
      <c r="BD1368" t="s">
        <v>826</v>
      </c>
      <c r="BE1368" t="s">
        <v>1756</v>
      </c>
      <c r="BF1368" t="s">
        <v>826</v>
      </c>
    </row>
    <row r="1369" spans="1:58">
      <c r="A1369" t="s">
        <v>829</v>
      </c>
      <c r="B1369">
        <v>6</v>
      </c>
      <c r="C1369">
        <v>0</v>
      </c>
      <c r="D1369">
        <v>9925</v>
      </c>
      <c r="E1369" t="s">
        <v>4244</v>
      </c>
      <c r="F1369">
        <v>53510602</v>
      </c>
      <c r="G1369" t="s">
        <v>2041</v>
      </c>
      <c r="H1369">
        <v>0</v>
      </c>
      <c r="I1369" t="s">
        <v>2089</v>
      </c>
      <c r="J1369">
        <v>146.96</v>
      </c>
      <c r="K1369">
        <v>11</v>
      </c>
      <c r="L1369" t="s">
        <v>2063</v>
      </c>
      <c r="M1369" t="s">
        <v>2090</v>
      </c>
      <c r="N1369" t="s">
        <v>1757</v>
      </c>
      <c r="O1369" t="s">
        <v>1756</v>
      </c>
      <c r="P1369" t="s">
        <v>1756</v>
      </c>
      <c r="Q1369" s="387">
        <v>1616.56</v>
      </c>
      <c r="R1369">
        <v>210.15280000000001</v>
      </c>
      <c r="S1369">
        <v>1826.7127999999998</v>
      </c>
      <c r="T1369" s="388">
        <v>44458</v>
      </c>
      <c r="U1369">
        <v>0</v>
      </c>
      <c r="V1369" t="s">
        <v>832</v>
      </c>
      <c r="W1369" s="388">
        <v>44477</v>
      </c>
      <c r="X1369">
        <v>164</v>
      </c>
      <c r="Y1369">
        <v>0</v>
      </c>
      <c r="Z1369">
        <v>0</v>
      </c>
      <c r="AA1369" t="s">
        <v>1758</v>
      </c>
      <c r="AB1369" t="s">
        <v>826</v>
      </c>
      <c r="AD1369" t="s">
        <v>2045</v>
      </c>
      <c r="AE1369" t="s">
        <v>2046</v>
      </c>
      <c r="AI1369" t="s">
        <v>1761</v>
      </c>
      <c r="AL1369" t="s">
        <v>4066</v>
      </c>
      <c r="AM1369">
        <v>6</v>
      </c>
      <c r="AN1369" t="s">
        <v>1833</v>
      </c>
      <c r="AO1369" t="s">
        <v>4014</v>
      </c>
      <c r="AP1369">
        <v>0</v>
      </c>
      <c r="AQ1369" s="388">
        <v>44462</v>
      </c>
      <c r="AS1369" t="s">
        <v>1765</v>
      </c>
      <c r="AT1369" s="388">
        <v>44463</v>
      </c>
      <c r="AU1369" t="s">
        <v>1756</v>
      </c>
      <c r="AV1369" t="s">
        <v>1756</v>
      </c>
      <c r="AZ1369" t="s">
        <v>1766</v>
      </c>
      <c r="BA1369" t="s">
        <v>1767</v>
      </c>
      <c r="BB1369" t="s">
        <v>4259</v>
      </c>
      <c r="BC1369" t="s">
        <v>4260</v>
      </c>
      <c r="BD1369" t="s">
        <v>826</v>
      </c>
      <c r="BE1369" t="s">
        <v>1756</v>
      </c>
      <c r="BF1369" t="s">
        <v>826</v>
      </c>
    </row>
    <row r="1370" spans="1:58">
      <c r="A1370" t="s">
        <v>829</v>
      </c>
      <c r="B1370">
        <v>6</v>
      </c>
      <c r="C1370">
        <v>0</v>
      </c>
      <c r="D1370">
        <v>9925</v>
      </c>
      <c r="E1370" t="s">
        <v>4244</v>
      </c>
      <c r="F1370">
        <v>53510602</v>
      </c>
      <c r="G1370" t="s">
        <v>2041</v>
      </c>
      <c r="H1370">
        <v>0</v>
      </c>
      <c r="I1370" t="s">
        <v>2095</v>
      </c>
      <c r="J1370">
        <v>138.44999999999999</v>
      </c>
      <c r="K1370">
        <v>11</v>
      </c>
      <c r="L1370" t="s">
        <v>2063</v>
      </c>
      <c r="M1370" t="s">
        <v>2096</v>
      </c>
      <c r="N1370" t="s">
        <v>1757</v>
      </c>
      <c r="O1370" t="s">
        <v>1756</v>
      </c>
      <c r="P1370" t="s">
        <v>1756</v>
      </c>
      <c r="Q1370" s="387">
        <v>1522.95</v>
      </c>
      <c r="R1370">
        <v>197.98350000000002</v>
      </c>
      <c r="S1370">
        <v>1720.9334999999999</v>
      </c>
      <c r="T1370" s="388">
        <v>44458</v>
      </c>
      <c r="U1370">
        <v>0</v>
      </c>
      <c r="V1370" t="s">
        <v>832</v>
      </c>
      <c r="W1370" s="388">
        <v>44477</v>
      </c>
      <c r="X1370">
        <v>164</v>
      </c>
      <c r="Y1370">
        <v>0</v>
      </c>
      <c r="Z1370">
        <v>0</v>
      </c>
      <c r="AA1370" t="s">
        <v>1758</v>
      </c>
      <c r="AB1370" t="s">
        <v>826</v>
      </c>
      <c r="AD1370" t="s">
        <v>2045</v>
      </c>
      <c r="AE1370" t="s">
        <v>2046</v>
      </c>
      <c r="AI1370" t="s">
        <v>1761</v>
      </c>
      <c r="AL1370" t="s">
        <v>4066</v>
      </c>
      <c r="AM1370">
        <v>6</v>
      </c>
      <c r="AN1370" t="s">
        <v>1833</v>
      </c>
      <c r="AO1370" t="s">
        <v>4014</v>
      </c>
      <c r="AP1370">
        <v>0</v>
      </c>
      <c r="AQ1370" s="388">
        <v>44462</v>
      </c>
      <c r="AS1370" t="s">
        <v>1765</v>
      </c>
      <c r="AT1370" s="388">
        <v>44463</v>
      </c>
      <c r="AU1370" t="s">
        <v>1756</v>
      </c>
      <c r="AV1370" t="s">
        <v>1756</v>
      </c>
      <c r="AZ1370" t="s">
        <v>1766</v>
      </c>
      <c r="BA1370" t="s">
        <v>1767</v>
      </c>
      <c r="BB1370" t="s">
        <v>4261</v>
      </c>
      <c r="BC1370" t="s">
        <v>4262</v>
      </c>
      <c r="BD1370" t="s">
        <v>826</v>
      </c>
      <c r="BE1370" t="s">
        <v>1756</v>
      </c>
      <c r="BF1370" t="s">
        <v>826</v>
      </c>
    </row>
    <row r="1371" spans="1:58">
      <c r="A1371" t="s">
        <v>829</v>
      </c>
      <c r="B1371">
        <v>6</v>
      </c>
      <c r="C1371">
        <v>0</v>
      </c>
      <c r="D1371">
        <v>9925</v>
      </c>
      <c r="E1371" t="s">
        <v>4244</v>
      </c>
      <c r="F1371">
        <v>53510602</v>
      </c>
      <c r="G1371" t="s">
        <v>2041</v>
      </c>
      <c r="H1371">
        <v>0</v>
      </c>
      <c r="I1371" t="s">
        <v>2247</v>
      </c>
      <c r="J1371">
        <v>131.47999999999999</v>
      </c>
      <c r="K1371">
        <v>11</v>
      </c>
      <c r="L1371" t="s">
        <v>2063</v>
      </c>
      <c r="M1371" t="s">
        <v>2248</v>
      </c>
      <c r="N1371" t="s">
        <v>1757</v>
      </c>
      <c r="O1371" t="s">
        <v>1756</v>
      </c>
      <c r="P1371" t="s">
        <v>1756</v>
      </c>
      <c r="Q1371" s="387">
        <v>1446.28</v>
      </c>
      <c r="R1371">
        <v>188.0164</v>
      </c>
      <c r="S1371">
        <v>1634.2963999999997</v>
      </c>
      <c r="T1371" s="388">
        <v>44458</v>
      </c>
      <c r="U1371">
        <v>0</v>
      </c>
      <c r="V1371" t="s">
        <v>832</v>
      </c>
      <c r="W1371" s="388">
        <v>44477</v>
      </c>
      <c r="X1371">
        <v>164</v>
      </c>
      <c r="Y1371">
        <v>0</v>
      </c>
      <c r="Z1371">
        <v>0</v>
      </c>
      <c r="AA1371" t="s">
        <v>1758</v>
      </c>
      <c r="AB1371" t="s">
        <v>826</v>
      </c>
      <c r="AD1371" t="s">
        <v>2045</v>
      </c>
      <c r="AE1371" t="s">
        <v>2046</v>
      </c>
      <c r="AI1371" t="s">
        <v>1761</v>
      </c>
      <c r="AL1371" t="s">
        <v>4066</v>
      </c>
      <c r="AM1371">
        <v>6</v>
      </c>
      <c r="AN1371" t="s">
        <v>1833</v>
      </c>
      <c r="AO1371" t="s">
        <v>4014</v>
      </c>
      <c r="AP1371">
        <v>0</v>
      </c>
      <c r="AQ1371" s="388">
        <v>44462</v>
      </c>
      <c r="AS1371" t="s">
        <v>1765</v>
      </c>
      <c r="AT1371" s="388">
        <v>44463</v>
      </c>
      <c r="AU1371" t="s">
        <v>1756</v>
      </c>
      <c r="AV1371" t="s">
        <v>1756</v>
      </c>
      <c r="AZ1371" t="s">
        <v>1766</v>
      </c>
      <c r="BA1371" t="s">
        <v>1767</v>
      </c>
      <c r="BB1371" t="s">
        <v>4263</v>
      </c>
      <c r="BC1371" t="s">
        <v>4264</v>
      </c>
      <c r="BD1371" t="s">
        <v>826</v>
      </c>
      <c r="BE1371" t="s">
        <v>1756</v>
      </c>
      <c r="BF1371" t="s">
        <v>826</v>
      </c>
    </row>
    <row r="1372" spans="1:58">
      <c r="A1372" t="s">
        <v>829</v>
      </c>
      <c r="B1372">
        <v>6</v>
      </c>
      <c r="C1372">
        <v>0</v>
      </c>
      <c r="D1372">
        <v>9924</v>
      </c>
      <c r="E1372" t="s">
        <v>4265</v>
      </c>
      <c r="F1372">
        <v>53510602</v>
      </c>
      <c r="G1372" t="s">
        <v>2041</v>
      </c>
      <c r="H1372">
        <v>0</v>
      </c>
      <c r="I1372" t="s">
        <v>2052</v>
      </c>
      <c r="J1372">
        <v>75</v>
      </c>
      <c r="K1372">
        <v>36</v>
      </c>
      <c r="L1372" t="s">
        <v>1771</v>
      </c>
      <c r="M1372" t="s">
        <v>1756</v>
      </c>
      <c r="N1372" t="s">
        <v>1756</v>
      </c>
      <c r="O1372" t="s">
        <v>2053</v>
      </c>
      <c r="P1372" t="s">
        <v>1757</v>
      </c>
      <c r="Q1372" s="387">
        <v>2700</v>
      </c>
      <c r="R1372">
        <v>351</v>
      </c>
      <c r="S1372">
        <v>3050.9999999999995</v>
      </c>
      <c r="T1372" s="388">
        <v>44458</v>
      </c>
      <c r="U1372">
        <v>0</v>
      </c>
      <c r="V1372" t="s">
        <v>832</v>
      </c>
      <c r="W1372" s="388">
        <v>44477</v>
      </c>
      <c r="X1372">
        <v>164</v>
      </c>
      <c r="Y1372">
        <v>0</v>
      </c>
      <c r="Z1372">
        <v>0</v>
      </c>
      <c r="AA1372" t="s">
        <v>1758</v>
      </c>
      <c r="AB1372" t="s">
        <v>826</v>
      </c>
      <c r="AD1372" t="s">
        <v>2045</v>
      </c>
      <c r="AE1372" t="s">
        <v>2046</v>
      </c>
      <c r="AI1372" t="s">
        <v>1761</v>
      </c>
      <c r="AL1372" t="s">
        <v>2833</v>
      </c>
      <c r="AM1372">
        <v>6</v>
      </c>
      <c r="AN1372" t="s">
        <v>2834</v>
      </c>
      <c r="AO1372" t="s">
        <v>1808</v>
      </c>
      <c r="AP1372">
        <v>0</v>
      </c>
      <c r="AQ1372" s="388">
        <v>44462</v>
      </c>
      <c r="AS1372" t="s">
        <v>1765</v>
      </c>
      <c r="AT1372" s="388">
        <v>44463</v>
      </c>
      <c r="AU1372" t="s">
        <v>1756</v>
      </c>
      <c r="AV1372" t="s">
        <v>1756</v>
      </c>
      <c r="AZ1372" t="s">
        <v>1766</v>
      </c>
      <c r="BA1372" t="s">
        <v>1767</v>
      </c>
      <c r="BB1372" t="s">
        <v>4266</v>
      </c>
      <c r="BC1372" t="s">
        <v>4267</v>
      </c>
      <c r="BD1372" t="s">
        <v>826</v>
      </c>
      <c r="BE1372" t="s">
        <v>1756</v>
      </c>
      <c r="BF1372" t="s">
        <v>826</v>
      </c>
    </row>
    <row r="1373" spans="1:58">
      <c r="A1373" t="s">
        <v>829</v>
      </c>
      <c r="B1373">
        <v>6</v>
      </c>
      <c r="C1373">
        <v>0</v>
      </c>
      <c r="D1373">
        <v>9924</v>
      </c>
      <c r="E1373" t="s">
        <v>4265</v>
      </c>
      <c r="F1373">
        <v>53510602</v>
      </c>
      <c r="G1373" t="s">
        <v>2041</v>
      </c>
      <c r="H1373">
        <v>0</v>
      </c>
      <c r="I1373" t="s">
        <v>2056</v>
      </c>
      <c r="J1373">
        <v>210</v>
      </c>
      <c r="K1373">
        <v>3</v>
      </c>
      <c r="L1373" t="s">
        <v>1755</v>
      </c>
      <c r="M1373" t="s">
        <v>1756</v>
      </c>
      <c r="N1373" t="s">
        <v>1756</v>
      </c>
      <c r="P1373" t="s">
        <v>1757</v>
      </c>
      <c r="Q1373" s="387">
        <v>630</v>
      </c>
      <c r="R1373">
        <v>81.900000000000006</v>
      </c>
      <c r="S1373">
        <v>711.9</v>
      </c>
      <c r="T1373" s="388">
        <v>44458</v>
      </c>
      <c r="U1373">
        <v>0</v>
      </c>
      <c r="V1373" t="s">
        <v>832</v>
      </c>
      <c r="W1373" s="388">
        <v>44477</v>
      </c>
      <c r="X1373">
        <v>164</v>
      </c>
      <c r="Y1373">
        <v>0</v>
      </c>
      <c r="Z1373">
        <v>0</v>
      </c>
      <c r="AA1373" t="s">
        <v>1758</v>
      </c>
      <c r="AB1373" t="s">
        <v>826</v>
      </c>
      <c r="AD1373" t="s">
        <v>2045</v>
      </c>
      <c r="AE1373" t="s">
        <v>2046</v>
      </c>
      <c r="AI1373" t="s">
        <v>1761</v>
      </c>
      <c r="AL1373" t="s">
        <v>2833</v>
      </c>
      <c r="AM1373">
        <v>6</v>
      </c>
      <c r="AN1373" t="s">
        <v>2834</v>
      </c>
      <c r="AO1373" t="s">
        <v>1808</v>
      </c>
      <c r="AP1373">
        <v>0</v>
      </c>
      <c r="AQ1373" s="388">
        <v>44462</v>
      </c>
      <c r="AS1373" t="s">
        <v>1765</v>
      </c>
      <c r="AT1373" s="388">
        <v>44463</v>
      </c>
      <c r="AU1373" t="s">
        <v>1756</v>
      </c>
      <c r="AV1373" t="s">
        <v>1756</v>
      </c>
      <c r="AZ1373" t="s">
        <v>1766</v>
      </c>
      <c r="BA1373" t="s">
        <v>1767</v>
      </c>
      <c r="BB1373" t="s">
        <v>4268</v>
      </c>
      <c r="BC1373" t="s">
        <v>4269</v>
      </c>
      <c r="BD1373" t="s">
        <v>826</v>
      </c>
      <c r="BE1373" t="s">
        <v>1756</v>
      </c>
      <c r="BF1373" t="s">
        <v>826</v>
      </c>
    </row>
    <row r="1374" spans="1:58">
      <c r="A1374" t="s">
        <v>829</v>
      </c>
      <c r="B1374">
        <v>6</v>
      </c>
      <c r="C1374">
        <v>0</v>
      </c>
      <c r="D1374">
        <v>9924</v>
      </c>
      <c r="E1374" t="s">
        <v>4265</v>
      </c>
      <c r="F1374">
        <v>53510602</v>
      </c>
      <c r="G1374" t="s">
        <v>2041</v>
      </c>
      <c r="H1374">
        <v>0</v>
      </c>
      <c r="I1374" t="s">
        <v>2062</v>
      </c>
      <c r="J1374">
        <v>138.05000000000001</v>
      </c>
      <c r="K1374">
        <v>11</v>
      </c>
      <c r="L1374" t="s">
        <v>2063</v>
      </c>
      <c r="M1374" t="s">
        <v>2064</v>
      </c>
      <c r="N1374" t="s">
        <v>1757</v>
      </c>
      <c r="O1374" t="s">
        <v>1756</v>
      </c>
      <c r="P1374" t="s">
        <v>1756</v>
      </c>
      <c r="Q1374" s="387">
        <v>1518.55</v>
      </c>
      <c r="R1374">
        <v>197.41149999999999</v>
      </c>
      <c r="S1374">
        <v>1715.9614999999999</v>
      </c>
      <c r="T1374" s="388">
        <v>44458</v>
      </c>
      <c r="U1374">
        <v>0</v>
      </c>
      <c r="V1374" t="s">
        <v>832</v>
      </c>
      <c r="W1374" s="388">
        <v>44477</v>
      </c>
      <c r="X1374">
        <v>164</v>
      </c>
      <c r="Y1374">
        <v>0</v>
      </c>
      <c r="Z1374">
        <v>0</v>
      </c>
      <c r="AA1374" t="s">
        <v>1758</v>
      </c>
      <c r="AB1374" t="s">
        <v>826</v>
      </c>
      <c r="AD1374" t="s">
        <v>2045</v>
      </c>
      <c r="AE1374" t="s">
        <v>2046</v>
      </c>
      <c r="AI1374" t="s">
        <v>1761</v>
      </c>
      <c r="AL1374" t="s">
        <v>2833</v>
      </c>
      <c r="AM1374">
        <v>6</v>
      </c>
      <c r="AN1374" t="s">
        <v>2834</v>
      </c>
      <c r="AO1374" t="s">
        <v>1808</v>
      </c>
      <c r="AP1374">
        <v>0</v>
      </c>
      <c r="AQ1374" s="388">
        <v>44462</v>
      </c>
      <c r="AS1374" t="s">
        <v>1765</v>
      </c>
      <c r="AT1374" s="388">
        <v>44463</v>
      </c>
      <c r="AU1374" t="s">
        <v>1756</v>
      </c>
      <c r="AV1374" t="s">
        <v>1756</v>
      </c>
      <c r="AZ1374" t="s">
        <v>1766</v>
      </c>
      <c r="BA1374" t="s">
        <v>1767</v>
      </c>
      <c r="BB1374" t="s">
        <v>4270</v>
      </c>
      <c r="BC1374" t="s">
        <v>4271</v>
      </c>
      <c r="BD1374" t="s">
        <v>826</v>
      </c>
      <c r="BE1374" t="s">
        <v>1756</v>
      </c>
      <c r="BF1374" t="s">
        <v>826</v>
      </c>
    </row>
    <row r="1375" spans="1:58">
      <c r="A1375" t="s">
        <v>829</v>
      </c>
      <c r="B1375">
        <v>6</v>
      </c>
      <c r="C1375">
        <v>0</v>
      </c>
      <c r="D1375">
        <v>9924</v>
      </c>
      <c r="E1375" t="s">
        <v>4265</v>
      </c>
      <c r="F1375">
        <v>53510602</v>
      </c>
      <c r="G1375" t="s">
        <v>2041</v>
      </c>
      <c r="H1375">
        <v>0</v>
      </c>
      <c r="I1375" t="s">
        <v>2073</v>
      </c>
      <c r="J1375">
        <v>243.75</v>
      </c>
      <c r="K1375">
        <v>2</v>
      </c>
      <c r="L1375" t="s">
        <v>1755</v>
      </c>
      <c r="M1375" t="s">
        <v>2074</v>
      </c>
      <c r="N1375" t="s">
        <v>1757</v>
      </c>
      <c r="O1375" t="s">
        <v>1756</v>
      </c>
      <c r="P1375" t="s">
        <v>1756</v>
      </c>
      <c r="Q1375" s="387">
        <v>487.5</v>
      </c>
      <c r="R1375">
        <v>63.375</v>
      </c>
      <c r="S1375">
        <v>550.875</v>
      </c>
      <c r="T1375" s="388">
        <v>44458</v>
      </c>
      <c r="U1375">
        <v>0</v>
      </c>
      <c r="V1375" t="s">
        <v>832</v>
      </c>
      <c r="W1375" s="388">
        <v>44477</v>
      </c>
      <c r="X1375">
        <v>164</v>
      </c>
      <c r="Y1375">
        <v>0</v>
      </c>
      <c r="Z1375">
        <v>0</v>
      </c>
      <c r="AA1375" t="s">
        <v>1758</v>
      </c>
      <c r="AB1375" t="s">
        <v>826</v>
      </c>
      <c r="AD1375" t="s">
        <v>2045</v>
      </c>
      <c r="AE1375" t="s">
        <v>2046</v>
      </c>
      <c r="AI1375" t="s">
        <v>1761</v>
      </c>
      <c r="AL1375" t="s">
        <v>2833</v>
      </c>
      <c r="AM1375">
        <v>6</v>
      </c>
      <c r="AN1375" t="s">
        <v>2834</v>
      </c>
      <c r="AO1375" t="s">
        <v>1808</v>
      </c>
      <c r="AP1375">
        <v>0</v>
      </c>
      <c r="AQ1375" s="388">
        <v>44462</v>
      </c>
      <c r="AS1375" t="s">
        <v>1765</v>
      </c>
      <c r="AT1375" s="388">
        <v>44463</v>
      </c>
      <c r="AU1375" t="s">
        <v>1756</v>
      </c>
      <c r="AV1375" t="s">
        <v>1756</v>
      </c>
      <c r="AZ1375" t="s">
        <v>1766</v>
      </c>
      <c r="BA1375" t="s">
        <v>1767</v>
      </c>
      <c r="BB1375" t="s">
        <v>4272</v>
      </c>
      <c r="BC1375" t="s">
        <v>4273</v>
      </c>
      <c r="BD1375" t="s">
        <v>826</v>
      </c>
      <c r="BE1375" t="s">
        <v>1756</v>
      </c>
      <c r="BF1375" t="s">
        <v>826</v>
      </c>
    </row>
    <row r="1376" spans="1:58">
      <c r="A1376" t="s">
        <v>829</v>
      </c>
      <c r="B1376">
        <v>6</v>
      </c>
      <c r="C1376">
        <v>0</v>
      </c>
      <c r="D1376">
        <v>9924</v>
      </c>
      <c r="E1376" t="s">
        <v>4265</v>
      </c>
      <c r="F1376">
        <v>53510602</v>
      </c>
      <c r="G1376" t="s">
        <v>2041</v>
      </c>
      <c r="H1376">
        <v>0</v>
      </c>
      <c r="I1376" t="s">
        <v>2083</v>
      </c>
      <c r="J1376">
        <v>12.21</v>
      </c>
      <c r="K1376">
        <v>11</v>
      </c>
      <c r="L1376" t="s">
        <v>1771</v>
      </c>
      <c r="M1376" t="s">
        <v>2084</v>
      </c>
      <c r="N1376" t="s">
        <v>1757</v>
      </c>
      <c r="O1376" t="s">
        <v>1756</v>
      </c>
      <c r="P1376" t="s">
        <v>1756</v>
      </c>
      <c r="Q1376" s="387">
        <v>134.31</v>
      </c>
      <c r="R1376">
        <v>17.4603</v>
      </c>
      <c r="S1376">
        <v>151.77029999999999</v>
      </c>
      <c r="T1376" s="388">
        <v>44458</v>
      </c>
      <c r="U1376">
        <v>0</v>
      </c>
      <c r="V1376" t="s">
        <v>832</v>
      </c>
      <c r="W1376" s="388">
        <v>44477</v>
      </c>
      <c r="X1376">
        <v>164</v>
      </c>
      <c r="Y1376">
        <v>0</v>
      </c>
      <c r="Z1376">
        <v>0</v>
      </c>
      <c r="AA1376" t="s">
        <v>1758</v>
      </c>
      <c r="AB1376" t="s">
        <v>826</v>
      </c>
      <c r="AD1376" t="s">
        <v>2045</v>
      </c>
      <c r="AE1376" t="s">
        <v>2046</v>
      </c>
      <c r="AI1376" t="s">
        <v>1761</v>
      </c>
      <c r="AL1376" t="s">
        <v>2833</v>
      </c>
      <c r="AM1376">
        <v>6</v>
      </c>
      <c r="AN1376" t="s">
        <v>2834</v>
      </c>
      <c r="AO1376" t="s">
        <v>1808</v>
      </c>
      <c r="AP1376">
        <v>0</v>
      </c>
      <c r="AQ1376" s="388">
        <v>44462</v>
      </c>
      <c r="AS1376" t="s">
        <v>1765</v>
      </c>
      <c r="AT1376" s="388">
        <v>44463</v>
      </c>
      <c r="AU1376" t="s">
        <v>1756</v>
      </c>
      <c r="AV1376" t="s">
        <v>1756</v>
      </c>
      <c r="AZ1376" t="s">
        <v>1766</v>
      </c>
      <c r="BA1376" t="s">
        <v>1767</v>
      </c>
      <c r="BB1376" t="s">
        <v>4274</v>
      </c>
      <c r="BC1376" t="s">
        <v>4275</v>
      </c>
      <c r="BD1376" t="s">
        <v>826</v>
      </c>
      <c r="BE1376" t="s">
        <v>1756</v>
      </c>
      <c r="BF1376" t="s">
        <v>826</v>
      </c>
    </row>
    <row r="1377" spans="1:58">
      <c r="A1377" t="s">
        <v>829</v>
      </c>
      <c r="B1377">
        <v>6</v>
      </c>
      <c r="C1377">
        <v>0</v>
      </c>
      <c r="D1377">
        <v>9924</v>
      </c>
      <c r="E1377" t="s">
        <v>4265</v>
      </c>
      <c r="F1377">
        <v>53510602</v>
      </c>
      <c r="G1377" t="s">
        <v>2041</v>
      </c>
      <c r="H1377">
        <v>0</v>
      </c>
      <c r="I1377" t="s">
        <v>2095</v>
      </c>
      <c r="J1377">
        <v>138.44999999999999</v>
      </c>
      <c r="K1377">
        <v>11</v>
      </c>
      <c r="L1377" t="s">
        <v>2063</v>
      </c>
      <c r="M1377" t="s">
        <v>2096</v>
      </c>
      <c r="N1377" t="s">
        <v>1757</v>
      </c>
      <c r="O1377" t="s">
        <v>1756</v>
      </c>
      <c r="P1377" t="s">
        <v>1756</v>
      </c>
      <c r="Q1377" s="387">
        <v>1522.95</v>
      </c>
      <c r="R1377">
        <v>197.98350000000002</v>
      </c>
      <c r="S1377">
        <v>1720.9334999999999</v>
      </c>
      <c r="T1377" s="388">
        <v>44458</v>
      </c>
      <c r="U1377">
        <v>0</v>
      </c>
      <c r="V1377" t="s">
        <v>832</v>
      </c>
      <c r="W1377" s="388">
        <v>44477</v>
      </c>
      <c r="X1377">
        <v>164</v>
      </c>
      <c r="Y1377">
        <v>0</v>
      </c>
      <c r="Z1377">
        <v>0</v>
      </c>
      <c r="AA1377" t="s">
        <v>1758</v>
      </c>
      <c r="AB1377" t="s">
        <v>826</v>
      </c>
      <c r="AD1377" t="s">
        <v>2045</v>
      </c>
      <c r="AE1377" t="s">
        <v>2046</v>
      </c>
      <c r="AI1377" t="s">
        <v>1761</v>
      </c>
      <c r="AL1377" t="s">
        <v>2833</v>
      </c>
      <c r="AM1377">
        <v>6</v>
      </c>
      <c r="AN1377" t="s">
        <v>2834</v>
      </c>
      <c r="AO1377" t="s">
        <v>1808</v>
      </c>
      <c r="AP1377">
        <v>0</v>
      </c>
      <c r="AQ1377" s="388">
        <v>44462</v>
      </c>
      <c r="AS1377" t="s">
        <v>1765</v>
      </c>
      <c r="AT1377" s="388">
        <v>44463</v>
      </c>
      <c r="AU1377" t="s">
        <v>1756</v>
      </c>
      <c r="AV1377" t="s">
        <v>1756</v>
      </c>
      <c r="AZ1377" t="s">
        <v>1766</v>
      </c>
      <c r="BA1377" t="s">
        <v>1767</v>
      </c>
      <c r="BB1377" t="s">
        <v>4276</v>
      </c>
      <c r="BC1377" t="s">
        <v>4277</v>
      </c>
      <c r="BD1377" t="s">
        <v>826</v>
      </c>
      <c r="BE1377" t="s">
        <v>1756</v>
      </c>
      <c r="BF1377" t="s">
        <v>826</v>
      </c>
    </row>
    <row r="1378" spans="1:58">
      <c r="A1378" t="s">
        <v>829</v>
      </c>
      <c r="B1378">
        <v>6</v>
      </c>
      <c r="C1378">
        <v>0</v>
      </c>
      <c r="D1378">
        <v>9924</v>
      </c>
      <c r="E1378" t="s">
        <v>4265</v>
      </c>
      <c r="F1378">
        <v>53510602</v>
      </c>
      <c r="G1378" t="s">
        <v>2041</v>
      </c>
      <c r="H1378">
        <v>0</v>
      </c>
      <c r="I1378" t="s">
        <v>2095</v>
      </c>
      <c r="J1378">
        <v>138.44999999999999</v>
      </c>
      <c r="K1378">
        <v>11</v>
      </c>
      <c r="L1378" t="s">
        <v>2063</v>
      </c>
      <c r="M1378" t="s">
        <v>2096</v>
      </c>
      <c r="N1378" t="s">
        <v>1757</v>
      </c>
      <c r="O1378" t="s">
        <v>1756</v>
      </c>
      <c r="P1378" t="s">
        <v>1756</v>
      </c>
      <c r="Q1378" s="387">
        <v>1522.95</v>
      </c>
      <c r="R1378">
        <v>197.98350000000002</v>
      </c>
      <c r="S1378">
        <v>1720.9334999999999</v>
      </c>
      <c r="T1378" s="388">
        <v>44458</v>
      </c>
      <c r="U1378">
        <v>0</v>
      </c>
      <c r="V1378" t="s">
        <v>832</v>
      </c>
      <c r="W1378" s="388">
        <v>44477</v>
      </c>
      <c r="X1378">
        <v>164</v>
      </c>
      <c r="Y1378">
        <v>0</v>
      </c>
      <c r="Z1378">
        <v>0</v>
      </c>
      <c r="AA1378" t="s">
        <v>1758</v>
      </c>
      <c r="AB1378" t="s">
        <v>826</v>
      </c>
      <c r="AD1378" t="s">
        <v>2045</v>
      </c>
      <c r="AE1378" t="s">
        <v>2046</v>
      </c>
      <c r="AI1378" t="s">
        <v>1761</v>
      </c>
      <c r="AL1378" t="s">
        <v>2833</v>
      </c>
      <c r="AM1378">
        <v>6</v>
      </c>
      <c r="AN1378" t="s">
        <v>2834</v>
      </c>
      <c r="AO1378" t="s">
        <v>1808</v>
      </c>
      <c r="AP1378">
        <v>0</v>
      </c>
      <c r="AQ1378" s="388">
        <v>44462</v>
      </c>
      <c r="AS1378" t="s">
        <v>1765</v>
      </c>
      <c r="AT1378" s="388">
        <v>44463</v>
      </c>
      <c r="AU1378" t="s">
        <v>1756</v>
      </c>
      <c r="AV1378" t="s">
        <v>1756</v>
      </c>
      <c r="AZ1378" t="s">
        <v>1766</v>
      </c>
      <c r="BA1378" t="s">
        <v>1767</v>
      </c>
      <c r="BB1378" t="s">
        <v>4276</v>
      </c>
      <c r="BC1378" t="s">
        <v>4277</v>
      </c>
      <c r="BD1378" t="s">
        <v>826</v>
      </c>
      <c r="BE1378" t="s">
        <v>1756</v>
      </c>
      <c r="BF1378" t="s">
        <v>826</v>
      </c>
    </row>
    <row r="1379" spans="1:58">
      <c r="A1379" t="s">
        <v>829</v>
      </c>
      <c r="B1379">
        <v>6</v>
      </c>
      <c r="C1379">
        <v>0</v>
      </c>
      <c r="D1379">
        <v>9965</v>
      </c>
      <c r="E1379" t="s">
        <v>4278</v>
      </c>
      <c r="F1379">
        <v>53510602</v>
      </c>
      <c r="G1379" t="s">
        <v>2041</v>
      </c>
      <c r="H1379">
        <v>0</v>
      </c>
      <c r="I1379" t="s">
        <v>3152</v>
      </c>
      <c r="J1379">
        <v>18.45</v>
      </c>
      <c r="K1379">
        <v>10</v>
      </c>
      <c r="L1379" t="s">
        <v>1771</v>
      </c>
      <c r="M1379" t="s">
        <v>1757</v>
      </c>
      <c r="N1379" t="s">
        <v>1757</v>
      </c>
      <c r="O1379" t="s">
        <v>1756</v>
      </c>
      <c r="P1379" t="s">
        <v>1756</v>
      </c>
      <c r="Q1379" s="387">
        <v>184.5</v>
      </c>
      <c r="R1379">
        <v>23.984999999999999</v>
      </c>
      <c r="S1379">
        <v>208.48499999999999</v>
      </c>
      <c r="T1379" s="388">
        <v>44458</v>
      </c>
      <c r="U1379">
        <v>0</v>
      </c>
      <c r="V1379" t="s">
        <v>832</v>
      </c>
      <c r="W1379" s="388">
        <v>44477</v>
      </c>
      <c r="X1379">
        <v>164</v>
      </c>
      <c r="Y1379">
        <v>0</v>
      </c>
      <c r="Z1379">
        <v>0</v>
      </c>
      <c r="AA1379" t="s">
        <v>1758</v>
      </c>
      <c r="AB1379" t="s">
        <v>826</v>
      </c>
      <c r="AD1379" t="s">
        <v>2045</v>
      </c>
      <c r="AE1379" t="s">
        <v>2046</v>
      </c>
      <c r="AI1379" t="s">
        <v>1761</v>
      </c>
      <c r="AL1379" t="s">
        <v>4279</v>
      </c>
      <c r="AM1379">
        <v>6</v>
      </c>
      <c r="AN1379" t="s">
        <v>1081</v>
      </c>
      <c r="AO1379" t="s">
        <v>2875</v>
      </c>
      <c r="AP1379">
        <v>0</v>
      </c>
      <c r="AQ1379" s="388">
        <v>44468</v>
      </c>
      <c r="AS1379" t="s">
        <v>1765</v>
      </c>
      <c r="AT1379" s="388">
        <v>44469</v>
      </c>
      <c r="AU1379" t="s">
        <v>1756</v>
      </c>
      <c r="AV1379" t="s">
        <v>1756</v>
      </c>
      <c r="AZ1379" t="s">
        <v>1766</v>
      </c>
      <c r="BA1379" t="s">
        <v>1767</v>
      </c>
      <c r="BB1379" t="s">
        <v>4280</v>
      </c>
      <c r="BC1379" t="s">
        <v>4281</v>
      </c>
      <c r="BD1379" t="s">
        <v>826</v>
      </c>
      <c r="BE1379" t="s">
        <v>1756</v>
      </c>
      <c r="BF1379" t="s">
        <v>826</v>
      </c>
    </row>
    <row r="1380" spans="1:58">
      <c r="A1380" t="s">
        <v>829</v>
      </c>
      <c r="B1380">
        <v>6</v>
      </c>
      <c r="C1380">
        <v>0</v>
      </c>
      <c r="D1380">
        <v>9964</v>
      </c>
      <c r="E1380" t="s">
        <v>4282</v>
      </c>
      <c r="F1380">
        <v>53510602</v>
      </c>
      <c r="G1380" t="s">
        <v>2041</v>
      </c>
      <c r="H1380">
        <v>0</v>
      </c>
      <c r="I1380" t="s">
        <v>3152</v>
      </c>
      <c r="J1380">
        <v>18.45</v>
      </c>
      <c r="K1380">
        <v>10</v>
      </c>
      <c r="L1380" t="s">
        <v>1771</v>
      </c>
      <c r="M1380" t="s">
        <v>1757</v>
      </c>
      <c r="N1380" t="s">
        <v>1757</v>
      </c>
      <c r="O1380" t="s">
        <v>1756</v>
      </c>
      <c r="P1380" t="s">
        <v>1756</v>
      </c>
      <c r="Q1380" s="387">
        <v>184.5</v>
      </c>
      <c r="R1380">
        <v>23.984999999999999</v>
      </c>
      <c r="S1380">
        <v>208.48499999999999</v>
      </c>
      <c r="T1380" s="388">
        <v>44458</v>
      </c>
      <c r="U1380">
        <v>0</v>
      </c>
      <c r="V1380" t="s">
        <v>832</v>
      </c>
      <c r="W1380" s="388">
        <v>44477</v>
      </c>
      <c r="X1380">
        <v>164</v>
      </c>
      <c r="Y1380">
        <v>0</v>
      </c>
      <c r="Z1380">
        <v>0</v>
      </c>
      <c r="AA1380" t="s">
        <v>1758</v>
      </c>
      <c r="AB1380" t="s">
        <v>826</v>
      </c>
      <c r="AD1380" t="s">
        <v>2045</v>
      </c>
      <c r="AE1380" t="s">
        <v>2046</v>
      </c>
      <c r="AI1380" t="s">
        <v>1761</v>
      </c>
      <c r="AL1380" t="s">
        <v>4283</v>
      </c>
      <c r="AM1380">
        <v>6</v>
      </c>
      <c r="AN1380" t="s">
        <v>1833</v>
      </c>
      <c r="AO1380" t="s">
        <v>4014</v>
      </c>
      <c r="AP1380">
        <v>0</v>
      </c>
      <c r="AQ1380" s="388">
        <v>44468</v>
      </c>
      <c r="AS1380" t="s">
        <v>1765</v>
      </c>
      <c r="AT1380" s="388">
        <v>44469</v>
      </c>
      <c r="AU1380" t="s">
        <v>1756</v>
      </c>
      <c r="AV1380" t="s">
        <v>1756</v>
      </c>
      <c r="AZ1380" t="s">
        <v>1766</v>
      </c>
      <c r="BA1380" t="s">
        <v>1767</v>
      </c>
      <c r="BB1380" t="s">
        <v>4284</v>
      </c>
      <c r="BC1380" t="s">
        <v>4285</v>
      </c>
      <c r="BD1380" t="s">
        <v>826</v>
      </c>
      <c r="BE1380" t="s">
        <v>1756</v>
      </c>
      <c r="BF1380" t="s">
        <v>826</v>
      </c>
    </row>
    <row r="1381" spans="1:58">
      <c r="A1381" t="s">
        <v>829</v>
      </c>
      <c r="B1381">
        <v>6</v>
      </c>
      <c r="C1381">
        <v>0</v>
      </c>
      <c r="D1381">
        <v>9932</v>
      </c>
      <c r="E1381" t="s">
        <v>4286</v>
      </c>
      <c r="F1381">
        <v>53510602</v>
      </c>
      <c r="G1381" t="s">
        <v>2041</v>
      </c>
      <c r="H1381">
        <v>0</v>
      </c>
      <c r="I1381" t="s">
        <v>2052</v>
      </c>
      <c r="J1381">
        <v>75</v>
      </c>
      <c r="K1381">
        <v>24</v>
      </c>
      <c r="L1381" t="s">
        <v>1771</v>
      </c>
      <c r="M1381" t="s">
        <v>1756</v>
      </c>
      <c r="N1381" t="s">
        <v>1756</v>
      </c>
      <c r="O1381" t="s">
        <v>2053</v>
      </c>
      <c r="P1381" t="s">
        <v>1757</v>
      </c>
      <c r="Q1381" s="387">
        <v>1800</v>
      </c>
      <c r="R1381">
        <v>234</v>
      </c>
      <c r="S1381">
        <v>2033.9999999999998</v>
      </c>
      <c r="T1381" s="388">
        <v>44458</v>
      </c>
      <c r="U1381">
        <v>0</v>
      </c>
      <c r="V1381" t="s">
        <v>832</v>
      </c>
      <c r="W1381" s="388">
        <v>44477</v>
      </c>
      <c r="X1381">
        <v>164</v>
      </c>
      <c r="Y1381">
        <v>0</v>
      </c>
      <c r="Z1381">
        <v>0</v>
      </c>
      <c r="AA1381" t="s">
        <v>1758</v>
      </c>
      <c r="AB1381" t="s">
        <v>826</v>
      </c>
      <c r="AD1381" t="s">
        <v>2045</v>
      </c>
      <c r="AE1381" t="s">
        <v>2046</v>
      </c>
      <c r="AI1381" t="s">
        <v>1761</v>
      </c>
      <c r="AL1381" t="s">
        <v>4108</v>
      </c>
      <c r="AM1381">
        <v>6</v>
      </c>
      <c r="AN1381" t="s">
        <v>3184</v>
      </c>
      <c r="AO1381" t="s">
        <v>4109</v>
      </c>
      <c r="AP1381">
        <v>0</v>
      </c>
      <c r="AQ1381" s="388">
        <v>44462</v>
      </c>
      <c r="AS1381" t="s">
        <v>1765</v>
      </c>
      <c r="AT1381" s="388">
        <v>44463</v>
      </c>
      <c r="AU1381" t="s">
        <v>1756</v>
      </c>
      <c r="AV1381" t="s">
        <v>1756</v>
      </c>
      <c r="AZ1381" t="s">
        <v>1766</v>
      </c>
      <c r="BA1381" t="s">
        <v>1767</v>
      </c>
      <c r="BB1381" t="s">
        <v>4287</v>
      </c>
      <c r="BC1381" t="s">
        <v>4288</v>
      </c>
      <c r="BD1381" t="s">
        <v>826</v>
      </c>
      <c r="BE1381" t="s">
        <v>1756</v>
      </c>
      <c r="BF1381" t="s">
        <v>826</v>
      </c>
    </row>
    <row r="1382" spans="1:58">
      <c r="A1382" t="s">
        <v>829</v>
      </c>
      <c r="B1382">
        <v>6</v>
      </c>
      <c r="C1382">
        <v>0</v>
      </c>
      <c r="D1382">
        <v>9932</v>
      </c>
      <c r="E1382" t="s">
        <v>4286</v>
      </c>
      <c r="F1382">
        <v>53510602</v>
      </c>
      <c r="G1382" t="s">
        <v>2041</v>
      </c>
      <c r="H1382">
        <v>0</v>
      </c>
      <c r="I1382" t="s">
        <v>2052</v>
      </c>
      <c r="J1382">
        <v>75</v>
      </c>
      <c r="K1382">
        <v>16</v>
      </c>
      <c r="L1382" t="s">
        <v>1771</v>
      </c>
      <c r="M1382" t="s">
        <v>1756</v>
      </c>
      <c r="N1382" t="s">
        <v>1756</v>
      </c>
      <c r="O1382" t="s">
        <v>2053</v>
      </c>
      <c r="P1382" t="s">
        <v>1757</v>
      </c>
      <c r="Q1382" s="387">
        <v>1200</v>
      </c>
      <c r="R1382">
        <v>156</v>
      </c>
      <c r="S1382">
        <v>1355.9999999999998</v>
      </c>
      <c r="T1382" s="388">
        <v>44458</v>
      </c>
      <c r="U1382">
        <v>0</v>
      </c>
      <c r="V1382" t="s">
        <v>832</v>
      </c>
      <c r="W1382" s="388">
        <v>44477</v>
      </c>
      <c r="X1382">
        <v>164</v>
      </c>
      <c r="Y1382">
        <v>0</v>
      </c>
      <c r="Z1382">
        <v>0</v>
      </c>
      <c r="AA1382" t="s">
        <v>1758</v>
      </c>
      <c r="AB1382" t="s">
        <v>826</v>
      </c>
      <c r="AD1382" t="s">
        <v>2045</v>
      </c>
      <c r="AE1382" t="s">
        <v>2046</v>
      </c>
      <c r="AI1382" t="s">
        <v>1761</v>
      </c>
      <c r="AL1382" t="s">
        <v>4108</v>
      </c>
      <c r="AM1382">
        <v>6</v>
      </c>
      <c r="AN1382" t="s">
        <v>3184</v>
      </c>
      <c r="AO1382" t="s">
        <v>4109</v>
      </c>
      <c r="AP1382">
        <v>0</v>
      </c>
      <c r="AQ1382" s="388">
        <v>44462</v>
      </c>
      <c r="AS1382" t="s">
        <v>1765</v>
      </c>
      <c r="AT1382" s="388">
        <v>44463</v>
      </c>
      <c r="AU1382" t="s">
        <v>1756</v>
      </c>
      <c r="AV1382" t="s">
        <v>1756</v>
      </c>
      <c r="AZ1382" t="s">
        <v>1766</v>
      </c>
      <c r="BA1382" t="s">
        <v>1767</v>
      </c>
      <c r="BB1382" t="s">
        <v>4289</v>
      </c>
      <c r="BC1382" t="s">
        <v>4290</v>
      </c>
      <c r="BD1382" t="s">
        <v>826</v>
      </c>
      <c r="BE1382" t="s">
        <v>1756</v>
      </c>
      <c r="BF1382" t="s">
        <v>826</v>
      </c>
    </row>
    <row r="1383" spans="1:58">
      <c r="A1383" t="s">
        <v>829</v>
      </c>
      <c r="B1383">
        <v>6</v>
      </c>
      <c r="C1383">
        <v>0</v>
      </c>
      <c r="D1383">
        <v>9932</v>
      </c>
      <c r="E1383" t="s">
        <v>4286</v>
      </c>
      <c r="F1383">
        <v>53510602</v>
      </c>
      <c r="G1383" t="s">
        <v>2041</v>
      </c>
      <c r="H1383">
        <v>0</v>
      </c>
      <c r="I1383" t="s">
        <v>2052</v>
      </c>
      <c r="J1383">
        <v>75</v>
      </c>
      <c r="K1383">
        <v>11</v>
      </c>
      <c r="L1383" t="s">
        <v>1771</v>
      </c>
      <c r="M1383" t="s">
        <v>1756</v>
      </c>
      <c r="N1383" t="s">
        <v>1756</v>
      </c>
      <c r="O1383" t="s">
        <v>2053</v>
      </c>
      <c r="P1383" t="s">
        <v>1757</v>
      </c>
      <c r="Q1383" s="387">
        <v>825</v>
      </c>
      <c r="R1383">
        <v>107.25</v>
      </c>
      <c r="S1383">
        <v>932.24999999999989</v>
      </c>
      <c r="T1383" s="388">
        <v>44458</v>
      </c>
      <c r="U1383">
        <v>0</v>
      </c>
      <c r="V1383" t="s">
        <v>832</v>
      </c>
      <c r="W1383" s="388">
        <v>44477</v>
      </c>
      <c r="X1383">
        <v>164</v>
      </c>
      <c r="Y1383">
        <v>0</v>
      </c>
      <c r="Z1383">
        <v>0</v>
      </c>
      <c r="AA1383" t="s">
        <v>1758</v>
      </c>
      <c r="AB1383" t="s">
        <v>826</v>
      </c>
      <c r="AD1383" t="s">
        <v>2045</v>
      </c>
      <c r="AE1383" t="s">
        <v>2046</v>
      </c>
      <c r="AI1383" t="s">
        <v>1761</v>
      </c>
      <c r="AL1383" t="s">
        <v>4108</v>
      </c>
      <c r="AM1383">
        <v>6</v>
      </c>
      <c r="AN1383" t="s">
        <v>3184</v>
      </c>
      <c r="AO1383" t="s">
        <v>4109</v>
      </c>
      <c r="AP1383">
        <v>0</v>
      </c>
      <c r="AQ1383" s="388">
        <v>44462</v>
      </c>
      <c r="AS1383" t="s">
        <v>1765</v>
      </c>
      <c r="AT1383" s="388">
        <v>44463</v>
      </c>
      <c r="AU1383" t="s">
        <v>1756</v>
      </c>
      <c r="AV1383" t="s">
        <v>1756</v>
      </c>
      <c r="AZ1383" t="s">
        <v>1766</v>
      </c>
      <c r="BA1383" t="s">
        <v>1767</v>
      </c>
      <c r="BB1383" t="s">
        <v>4291</v>
      </c>
      <c r="BC1383" t="s">
        <v>4292</v>
      </c>
      <c r="BD1383" t="s">
        <v>826</v>
      </c>
      <c r="BE1383" t="s">
        <v>1756</v>
      </c>
      <c r="BF1383" t="s">
        <v>826</v>
      </c>
    </row>
    <row r="1384" spans="1:58">
      <c r="A1384" t="s">
        <v>829</v>
      </c>
      <c r="B1384">
        <v>6</v>
      </c>
      <c r="C1384">
        <v>0</v>
      </c>
      <c r="D1384">
        <v>9932</v>
      </c>
      <c r="E1384" t="s">
        <v>4286</v>
      </c>
      <c r="F1384">
        <v>53510602</v>
      </c>
      <c r="G1384" t="s">
        <v>2041</v>
      </c>
      <c r="H1384">
        <v>0</v>
      </c>
      <c r="I1384" t="s">
        <v>518</v>
      </c>
      <c r="J1384">
        <v>95</v>
      </c>
      <c r="K1384">
        <v>8</v>
      </c>
      <c r="L1384" t="s">
        <v>1771</v>
      </c>
      <c r="M1384" t="s">
        <v>1756</v>
      </c>
      <c r="N1384" t="s">
        <v>1756</v>
      </c>
      <c r="O1384" t="s">
        <v>2059</v>
      </c>
      <c r="P1384" t="s">
        <v>1757</v>
      </c>
      <c r="Q1384" s="387">
        <v>760</v>
      </c>
      <c r="R1384">
        <v>98.8</v>
      </c>
      <c r="S1384">
        <v>858.8</v>
      </c>
      <c r="T1384" s="388">
        <v>44458</v>
      </c>
      <c r="U1384">
        <v>0</v>
      </c>
      <c r="V1384" t="s">
        <v>832</v>
      </c>
      <c r="W1384" s="388">
        <v>44477</v>
      </c>
      <c r="X1384">
        <v>164</v>
      </c>
      <c r="Y1384">
        <v>0</v>
      </c>
      <c r="Z1384">
        <v>0</v>
      </c>
      <c r="AA1384" t="s">
        <v>1758</v>
      </c>
      <c r="AB1384" t="s">
        <v>826</v>
      </c>
      <c r="AD1384" t="s">
        <v>2045</v>
      </c>
      <c r="AE1384" t="s">
        <v>2046</v>
      </c>
      <c r="AI1384" t="s">
        <v>1761</v>
      </c>
      <c r="AL1384" t="s">
        <v>4108</v>
      </c>
      <c r="AM1384">
        <v>6</v>
      </c>
      <c r="AN1384" t="s">
        <v>3184</v>
      </c>
      <c r="AO1384" t="s">
        <v>4109</v>
      </c>
      <c r="AP1384">
        <v>0</v>
      </c>
      <c r="AQ1384" s="388">
        <v>44462</v>
      </c>
      <c r="AS1384" t="s">
        <v>1765</v>
      </c>
      <c r="AT1384" s="388">
        <v>44463</v>
      </c>
      <c r="AU1384" t="s">
        <v>1756</v>
      </c>
      <c r="AV1384" t="s">
        <v>1756</v>
      </c>
      <c r="AZ1384" t="s">
        <v>1766</v>
      </c>
      <c r="BA1384" t="s">
        <v>1767</v>
      </c>
      <c r="BB1384" t="s">
        <v>4293</v>
      </c>
      <c r="BC1384" t="s">
        <v>4294</v>
      </c>
      <c r="BD1384" t="s">
        <v>826</v>
      </c>
      <c r="BE1384" t="s">
        <v>1756</v>
      </c>
      <c r="BF1384" t="s">
        <v>826</v>
      </c>
    </row>
    <row r="1385" spans="1:58">
      <c r="A1385" t="s">
        <v>829</v>
      </c>
      <c r="B1385">
        <v>6</v>
      </c>
      <c r="C1385">
        <v>0</v>
      </c>
      <c r="D1385">
        <v>9932</v>
      </c>
      <c r="E1385" t="s">
        <v>4286</v>
      </c>
      <c r="F1385">
        <v>53510602</v>
      </c>
      <c r="G1385" t="s">
        <v>2041</v>
      </c>
      <c r="H1385">
        <v>0</v>
      </c>
      <c r="I1385" t="s">
        <v>2062</v>
      </c>
      <c r="J1385">
        <v>138.05000000000001</v>
      </c>
      <c r="K1385">
        <v>22</v>
      </c>
      <c r="L1385" t="s">
        <v>2063</v>
      </c>
      <c r="M1385" t="s">
        <v>2064</v>
      </c>
      <c r="N1385" t="s">
        <v>1757</v>
      </c>
      <c r="O1385" t="s">
        <v>1756</v>
      </c>
      <c r="P1385" t="s">
        <v>1756</v>
      </c>
      <c r="Q1385" s="387">
        <v>3037.1</v>
      </c>
      <c r="R1385">
        <v>394.82299999999998</v>
      </c>
      <c r="S1385">
        <v>3431.9229999999998</v>
      </c>
      <c r="T1385" s="388">
        <v>44458</v>
      </c>
      <c r="U1385">
        <v>0</v>
      </c>
      <c r="V1385" t="s">
        <v>832</v>
      </c>
      <c r="W1385" s="388">
        <v>44477</v>
      </c>
      <c r="X1385">
        <v>164</v>
      </c>
      <c r="Y1385">
        <v>0</v>
      </c>
      <c r="Z1385">
        <v>0</v>
      </c>
      <c r="AA1385" t="s">
        <v>1758</v>
      </c>
      <c r="AB1385" t="s">
        <v>826</v>
      </c>
      <c r="AD1385" t="s">
        <v>2045</v>
      </c>
      <c r="AE1385" t="s">
        <v>2046</v>
      </c>
      <c r="AI1385" t="s">
        <v>1761</v>
      </c>
      <c r="AL1385" t="s">
        <v>4108</v>
      </c>
      <c r="AM1385">
        <v>6</v>
      </c>
      <c r="AN1385" t="s">
        <v>3184</v>
      </c>
      <c r="AO1385" t="s">
        <v>4109</v>
      </c>
      <c r="AP1385">
        <v>0</v>
      </c>
      <c r="AQ1385" s="388">
        <v>44462</v>
      </c>
      <c r="AS1385" t="s">
        <v>1765</v>
      </c>
      <c r="AT1385" s="388">
        <v>44463</v>
      </c>
      <c r="AU1385" t="s">
        <v>1756</v>
      </c>
      <c r="AV1385" t="s">
        <v>1756</v>
      </c>
      <c r="AZ1385" t="s">
        <v>1766</v>
      </c>
      <c r="BA1385" t="s">
        <v>1767</v>
      </c>
      <c r="BB1385" t="s">
        <v>4295</v>
      </c>
      <c r="BC1385" t="s">
        <v>4296</v>
      </c>
      <c r="BD1385" t="s">
        <v>826</v>
      </c>
      <c r="BE1385" t="s">
        <v>1756</v>
      </c>
      <c r="BF1385" t="s">
        <v>826</v>
      </c>
    </row>
    <row r="1386" spans="1:58">
      <c r="A1386" t="s">
        <v>829</v>
      </c>
      <c r="B1386">
        <v>6</v>
      </c>
      <c r="C1386">
        <v>0</v>
      </c>
      <c r="D1386">
        <v>9932</v>
      </c>
      <c r="E1386" t="s">
        <v>4286</v>
      </c>
      <c r="F1386">
        <v>53510602</v>
      </c>
      <c r="G1386" t="s">
        <v>2041</v>
      </c>
      <c r="H1386">
        <v>0</v>
      </c>
      <c r="I1386" t="s">
        <v>2073</v>
      </c>
      <c r="J1386">
        <v>243.75</v>
      </c>
      <c r="K1386">
        <v>4</v>
      </c>
      <c r="L1386" t="s">
        <v>1755</v>
      </c>
      <c r="M1386" t="s">
        <v>2074</v>
      </c>
      <c r="N1386" t="s">
        <v>1757</v>
      </c>
      <c r="O1386" t="s">
        <v>1756</v>
      </c>
      <c r="P1386" t="s">
        <v>1756</v>
      </c>
      <c r="Q1386" s="387">
        <v>975</v>
      </c>
      <c r="R1386">
        <v>126.75</v>
      </c>
      <c r="S1386">
        <v>1101.75</v>
      </c>
      <c r="T1386" s="388">
        <v>44458</v>
      </c>
      <c r="U1386">
        <v>0</v>
      </c>
      <c r="V1386" t="s">
        <v>832</v>
      </c>
      <c r="W1386" s="388">
        <v>44477</v>
      </c>
      <c r="X1386">
        <v>164</v>
      </c>
      <c r="Y1386">
        <v>0</v>
      </c>
      <c r="Z1386">
        <v>0</v>
      </c>
      <c r="AA1386" t="s">
        <v>1758</v>
      </c>
      <c r="AB1386" t="s">
        <v>826</v>
      </c>
      <c r="AD1386" t="s">
        <v>2045</v>
      </c>
      <c r="AE1386" t="s">
        <v>2046</v>
      </c>
      <c r="AI1386" t="s">
        <v>1761</v>
      </c>
      <c r="AL1386" t="s">
        <v>4108</v>
      </c>
      <c r="AM1386">
        <v>6</v>
      </c>
      <c r="AN1386" t="s">
        <v>3184</v>
      </c>
      <c r="AO1386" t="s">
        <v>4109</v>
      </c>
      <c r="AP1386">
        <v>0</v>
      </c>
      <c r="AQ1386" s="388">
        <v>44462</v>
      </c>
      <c r="AS1386" t="s">
        <v>1765</v>
      </c>
      <c r="AT1386" s="388">
        <v>44463</v>
      </c>
      <c r="AU1386" t="s">
        <v>1756</v>
      </c>
      <c r="AV1386" t="s">
        <v>1756</v>
      </c>
      <c r="AZ1386" t="s">
        <v>1766</v>
      </c>
      <c r="BA1386" t="s">
        <v>1767</v>
      </c>
      <c r="BB1386" t="s">
        <v>4297</v>
      </c>
      <c r="BC1386" t="s">
        <v>4298</v>
      </c>
      <c r="BD1386" t="s">
        <v>826</v>
      </c>
      <c r="BE1386" t="s">
        <v>1756</v>
      </c>
      <c r="BF1386" t="s">
        <v>826</v>
      </c>
    </row>
    <row r="1387" spans="1:58">
      <c r="A1387" t="s">
        <v>829</v>
      </c>
      <c r="B1387">
        <v>6</v>
      </c>
      <c r="C1387">
        <v>0</v>
      </c>
      <c r="D1387">
        <v>9932</v>
      </c>
      <c r="E1387" t="s">
        <v>4286</v>
      </c>
      <c r="F1387">
        <v>53510602</v>
      </c>
      <c r="G1387" t="s">
        <v>2041</v>
      </c>
      <c r="H1387">
        <v>0</v>
      </c>
      <c r="I1387" t="s">
        <v>2083</v>
      </c>
      <c r="J1387">
        <v>12.21</v>
      </c>
      <c r="K1387">
        <v>7</v>
      </c>
      <c r="L1387" t="s">
        <v>1771</v>
      </c>
      <c r="M1387" t="s">
        <v>2084</v>
      </c>
      <c r="N1387" t="s">
        <v>1757</v>
      </c>
      <c r="O1387" t="s">
        <v>1756</v>
      </c>
      <c r="P1387" t="s">
        <v>1756</v>
      </c>
      <c r="Q1387" s="387">
        <v>85.47</v>
      </c>
      <c r="R1387">
        <v>11.1111</v>
      </c>
      <c r="S1387">
        <v>96.581099999999992</v>
      </c>
      <c r="T1387" s="388">
        <v>44458</v>
      </c>
      <c r="U1387">
        <v>0</v>
      </c>
      <c r="V1387" t="s">
        <v>832</v>
      </c>
      <c r="W1387" s="388">
        <v>44477</v>
      </c>
      <c r="X1387">
        <v>164</v>
      </c>
      <c r="Y1387">
        <v>0</v>
      </c>
      <c r="Z1387">
        <v>0</v>
      </c>
      <c r="AA1387" t="s">
        <v>1758</v>
      </c>
      <c r="AB1387" t="s">
        <v>826</v>
      </c>
      <c r="AD1387" t="s">
        <v>2045</v>
      </c>
      <c r="AE1387" t="s">
        <v>2046</v>
      </c>
      <c r="AI1387" t="s">
        <v>1761</v>
      </c>
      <c r="AL1387" t="s">
        <v>4108</v>
      </c>
      <c r="AM1387">
        <v>6</v>
      </c>
      <c r="AN1387" t="s">
        <v>3184</v>
      </c>
      <c r="AO1387" t="s">
        <v>4109</v>
      </c>
      <c r="AP1387">
        <v>0</v>
      </c>
      <c r="AQ1387" s="388">
        <v>44462</v>
      </c>
      <c r="AS1387" t="s">
        <v>1765</v>
      </c>
      <c r="AT1387" s="388">
        <v>44463</v>
      </c>
      <c r="AU1387" t="s">
        <v>1756</v>
      </c>
      <c r="AV1387" t="s">
        <v>1756</v>
      </c>
      <c r="AZ1387" t="s">
        <v>1766</v>
      </c>
      <c r="BA1387" t="s">
        <v>1767</v>
      </c>
      <c r="BB1387" t="s">
        <v>4299</v>
      </c>
      <c r="BC1387" t="s">
        <v>4300</v>
      </c>
      <c r="BD1387" t="s">
        <v>826</v>
      </c>
      <c r="BE1387" t="s">
        <v>1756</v>
      </c>
      <c r="BF1387" t="s">
        <v>826</v>
      </c>
    </row>
    <row r="1388" spans="1:58">
      <c r="A1388" t="s">
        <v>829</v>
      </c>
      <c r="B1388">
        <v>6</v>
      </c>
      <c r="C1388">
        <v>0</v>
      </c>
      <c r="D1388">
        <v>9932</v>
      </c>
      <c r="E1388" t="s">
        <v>4286</v>
      </c>
      <c r="F1388">
        <v>53510602</v>
      </c>
      <c r="G1388" t="s">
        <v>2041</v>
      </c>
      <c r="H1388">
        <v>0</v>
      </c>
      <c r="I1388" t="s">
        <v>2083</v>
      </c>
      <c r="J1388">
        <v>12.21</v>
      </c>
      <c r="K1388">
        <v>7</v>
      </c>
      <c r="L1388" t="s">
        <v>1771</v>
      </c>
      <c r="M1388" t="s">
        <v>2084</v>
      </c>
      <c r="N1388" t="s">
        <v>1757</v>
      </c>
      <c r="O1388" t="s">
        <v>1756</v>
      </c>
      <c r="P1388" t="s">
        <v>1756</v>
      </c>
      <c r="Q1388" s="387">
        <v>85.47</v>
      </c>
      <c r="R1388">
        <v>11.1111</v>
      </c>
      <c r="S1388">
        <v>96.581099999999992</v>
      </c>
      <c r="T1388" s="388">
        <v>44458</v>
      </c>
      <c r="U1388">
        <v>0</v>
      </c>
      <c r="V1388" t="s">
        <v>832</v>
      </c>
      <c r="W1388" s="388">
        <v>44477</v>
      </c>
      <c r="X1388">
        <v>164</v>
      </c>
      <c r="Y1388">
        <v>0</v>
      </c>
      <c r="Z1388">
        <v>0</v>
      </c>
      <c r="AA1388" t="s">
        <v>1758</v>
      </c>
      <c r="AB1388" t="s">
        <v>826</v>
      </c>
      <c r="AD1388" t="s">
        <v>2045</v>
      </c>
      <c r="AE1388" t="s">
        <v>2046</v>
      </c>
      <c r="AI1388" t="s">
        <v>1761</v>
      </c>
      <c r="AL1388" t="s">
        <v>4108</v>
      </c>
      <c r="AM1388">
        <v>6</v>
      </c>
      <c r="AN1388" t="s">
        <v>3184</v>
      </c>
      <c r="AO1388" t="s">
        <v>4109</v>
      </c>
      <c r="AP1388">
        <v>0</v>
      </c>
      <c r="AQ1388" s="388">
        <v>44462</v>
      </c>
      <c r="AS1388" t="s">
        <v>1765</v>
      </c>
      <c r="AT1388" s="388">
        <v>44463</v>
      </c>
      <c r="AU1388" t="s">
        <v>1756</v>
      </c>
      <c r="AV1388" t="s">
        <v>1756</v>
      </c>
      <c r="AZ1388" t="s">
        <v>1766</v>
      </c>
      <c r="BA1388" t="s">
        <v>1767</v>
      </c>
      <c r="BB1388" t="s">
        <v>4299</v>
      </c>
      <c r="BC1388" t="s">
        <v>4300</v>
      </c>
      <c r="BD1388" t="s">
        <v>826</v>
      </c>
      <c r="BE1388" t="s">
        <v>1756</v>
      </c>
      <c r="BF1388" t="s">
        <v>826</v>
      </c>
    </row>
    <row r="1389" spans="1:58">
      <c r="A1389" t="s">
        <v>829</v>
      </c>
      <c r="B1389">
        <v>6</v>
      </c>
      <c r="C1389">
        <v>0</v>
      </c>
      <c r="D1389">
        <v>9932</v>
      </c>
      <c r="E1389" t="s">
        <v>4286</v>
      </c>
      <c r="F1389">
        <v>53510602</v>
      </c>
      <c r="G1389" t="s">
        <v>2041</v>
      </c>
      <c r="H1389">
        <v>0</v>
      </c>
      <c r="I1389" t="s">
        <v>2083</v>
      </c>
      <c r="J1389">
        <v>12.21</v>
      </c>
      <c r="K1389">
        <v>11</v>
      </c>
      <c r="L1389" t="s">
        <v>1771</v>
      </c>
      <c r="M1389" t="s">
        <v>2084</v>
      </c>
      <c r="N1389" t="s">
        <v>1757</v>
      </c>
      <c r="O1389" t="s">
        <v>1756</v>
      </c>
      <c r="P1389" t="s">
        <v>1756</v>
      </c>
      <c r="Q1389" s="387">
        <v>134.31</v>
      </c>
      <c r="R1389">
        <v>17.4603</v>
      </c>
      <c r="S1389">
        <v>151.77029999999999</v>
      </c>
      <c r="T1389" s="388">
        <v>44458</v>
      </c>
      <c r="U1389">
        <v>0</v>
      </c>
      <c r="V1389" t="s">
        <v>832</v>
      </c>
      <c r="W1389" s="388">
        <v>44477</v>
      </c>
      <c r="X1389">
        <v>164</v>
      </c>
      <c r="Y1389">
        <v>0</v>
      </c>
      <c r="Z1389">
        <v>0</v>
      </c>
      <c r="AA1389" t="s">
        <v>1758</v>
      </c>
      <c r="AB1389" t="s">
        <v>826</v>
      </c>
      <c r="AD1389" t="s">
        <v>2045</v>
      </c>
      <c r="AE1389" t="s">
        <v>2046</v>
      </c>
      <c r="AI1389" t="s">
        <v>1761</v>
      </c>
      <c r="AL1389" t="s">
        <v>4108</v>
      </c>
      <c r="AM1389">
        <v>6</v>
      </c>
      <c r="AN1389" t="s">
        <v>3184</v>
      </c>
      <c r="AO1389" t="s">
        <v>4109</v>
      </c>
      <c r="AP1389">
        <v>0</v>
      </c>
      <c r="AQ1389" s="388">
        <v>44462</v>
      </c>
      <c r="AS1389" t="s">
        <v>1765</v>
      </c>
      <c r="AT1389" s="388">
        <v>44463</v>
      </c>
      <c r="AU1389" t="s">
        <v>1756</v>
      </c>
      <c r="AV1389" t="s">
        <v>1756</v>
      </c>
      <c r="AZ1389" t="s">
        <v>1766</v>
      </c>
      <c r="BA1389" t="s">
        <v>1767</v>
      </c>
      <c r="BB1389" t="s">
        <v>4301</v>
      </c>
      <c r="BC1389" t="s">
        <v>4302</v>
      </c>
      <c r="BD1389" t="s">
        <v>826</v>
      </c>
      <c r="BE1389" t="s">
        <v>1756</v>
      </c>
      <c r="BF1389" t="s">
        <v>826</v>
      </c>
    </row>
    <row r="1390" spans="1:58">
      <c r="A1390" t="s">
        <v>829</v>
      </c>
      <c r="B1390">
        <v>6</v>
      </c>
      <c r="C1390">
        <v>0</v>
      </c>
      <c r="D1390">
        <v>9932</v>
      </c>
      <c r="E1390" t="s">
        <v>4286</v>
      </c>
      <c r="F1390">
        <v>53510602</v>
      </c>
      <c r="G1390" t="s">
        <v>2041</v>
      </c>
      <c r="H1390">
        <v>0</v>
      </c>
      <c r="I1390" t="s">
        <v>2089</v>
      </c>
      <c r="J1390">
        <v>146.96</v>
      </c>
      <c r="K1390">
        <v>7</v>
      </c>
      <c r="L1390" t="s">
        <v>2063</v>
      </c>
      <c r="M1390" t="s">
        <v>2090</v>
      </c>
      <c r="N1390" t="s">
        <v>1757</v>
      </c>
      <c r="O1390" t="s">
        <v>1756</v>
      </c>
      <c r="P1390" t="s">
        <v>1756</v>
      </c>
      <c r="Q1390" s="387">
        <v>1028.72</v>
      </c>
      <c r="R1390">
        <v>133.7336</v>
      </c>
      <c r="S1390">
        <v>1162.4535999999998</v>
      </c>
      <c r="T1390" s="388">
        <v>44458</v>
      </c>
      <c r="U1390">
        <v>0</v>
      </c>
      <c r="V1390" t="s">
        <v>832</v>
      </c>
      <c r="W1390" s="388">
        <v>44477</v>
      </c>
      <c r="X1390">
        <v>164</v>
      </c>
      <c r="Y1390">
        <v>0</v>
      </c>
      <c r="Z1390">
        <v>0</v>
      </c>
      <c r="AA1390" t="s">
        <v>1758</v>
      </c>
      <c r="AB1390" t="s">
        <v>826</v>
      </c>
      <c r="AD1390" t="s">
        <v>2045</v>
      </c>
      <c r="AE1390" t="s">
        <v>2046</v>
      </c>
      <c r="AI1390" t="s">
        <v>1761</v>
      </c>
      <c r="AL1390" t="s">
        <v>4108</v>
      </c>
      <c r="AM1390">
        <v>6</v>
      </c>
      <c r="AN1390" t="s">
        <v>3184</v>
      </c>
      <c r="AO1390" t="s">
        <v>4109</v>
      </c>
      <c r="AP1390">
        <v>0</v>
      </c>
      <c r="AQ1390" s="388">
        <v>44462</v>
      </c>
      <c r="AS1390" t="s">
        <v>1765</v>
      </c>
      <c r="AT1390" s="388">
        <v>44463</v>
      </c>
      <c r="AU1390" t="s">
        <v>1756</v>
      </c>
      <c r="AV1390" t="s">
        <v>1756</v>
      </c>
      <c r="AZ1390" t="s">
        <v>1766</v>
      </c>
      <c r="BA1390" t="s">
        <v>1767</v>
      </c>
      <c r="BB1390" t="s">
        <v>4303</v>
      </c>
      <c r="BC1390" t="s">
        <v>4304</v>
      </c>
      <c r="BD1390" t="s">
        <v>826</v>
      </c>
      <c r="BE1390" t="s">
        <v>1756</v>
      </c>
      <c r="BF1390" t="s">
        <v>826</v>
      </c>
    </row>
    <row r="1391" spans="1:58">
      <c r="A1391" t="s">
        <v>829</v>
      </c>
      <c r="B1391">
        <v>6</v>
      </c>
      <c r="C1391">
        <v>0</v>
      </c>
      <c r="D1391">
        <v>9932</v>
      </c>
      <c r="E1391" t="s">
        <v>4286</v>
      </c>
      <c r="F1391">
        <v>53510602</v>
      </c>
      <c r="G1391" t="s">
        <v>2041</v>
      </c>
      <c r="H1391">
        <v>0</v>
      </c>
      <c r="I1391" t="s">
        <v>2089</v>
      </c>
      <c r="J1391">
        <v>146.96</v>
      </c>
      <c r="K1391">
        <v>7</v>
      </c>
      <c r="L1391" t="s">
        <v>2063</v>
      </c>
      <c r="M1391" t="s">
        <v>2090</v>
      </c>
      <c r="N1391" t="s">
        <v>1757</v>
      </c>
      <c r="O1391" t="s">
        <v>1756</v>
      </c>
      <c r="P1391" t="s">
        <v>1756</v>
      </c>
      <c r="Q1391" s="387">
        <v>1028.72</v>
      </c>
      <c r="R1391">
        <v>133.7336</v>
      </c>
      <c r="S1391">
        <v>1162.4535999999998</v>
      </c>
      <c r="T1391" s="388">
        <v>44458</v>
      </c>
      <c r="U1391">
        <v>0</v>
      </c>
      <c r="V1391" t="s">
        <v>832</v>
      </c>
      <c r="W1391" s="388">
        <v>44477</v>
      </c>
      <c r="X1391">
        <v>164</v>
      </c>
      <c r="Y1391">
        <v>0</v>
      </c>
      <c r="Z1391">
        <v>0</v>
      </c>
      <c r="AA1391" t="s">
        <v>1758</v>
      </c>
      <c r="AB1391" t="s">
        <v>826</v>
      </c>
      <c r="AD1391" t="s">
        <v>2045</v>
      </c>
      <c r="AE1391" t="s">
        <v>2046</v>
      </c>
      <c r="AI1391" t="s">
        <v>1761</v>
      </c>
      <c r="AL1391" t="s">
        <v>4108</v>
      </c>
      <c r="AM1391">
        <v>6</v>
      </c>
      <c r="AN1391" t="s">
        <v>3184</v>
      </c>
      <c r="AO1391" t="s">
        <v>4109</v>
      </c>
      <c r="AP1391">
        <v>0</v>
      </c>
      <c r="AQ1391" s="388">
        <v>44462</v>
      </c>
      <c r="AS1391" t="s">
        <v>1765</v>
      </c>
      <c r="AT1391" s="388">
        <v>44463</v>
      </c>
      <c r="AU1391" t="s">
        <v>1756</v>
      </c>
      <c r="AV1391" t="s">
        <v>1756</v>
      </c>
      <c r="AZ1391" t="s">
        <v>1766</v>
      </c>
      <c r="BA1391" t="s">
        <v>1767</v>
      </c>
      <c r="BB1391" t="s">
        <v>4303</v>
      </c>
      <c r="BC1391" t="s">
        <v>4304</v>
      </c>
      <c r="BD1391" t="s">
        <v>826</v>
      </c>
      <c r="BE1391" t="s">
        <v>1756</v>
      </c>
      <c r="BF1391" t="s">
        <v>826</v>
      </c>
    </row>
    <row r="1392" spans="1:58">
      <c r="A1392" t="s">
        <v>829</v>
      </c>
      <c r="B1392">
        <v>6</v>
      </c>
      <c r="C1392">
        <v>0</v>
      </c>
      <c r="D1392">
        <v>9932</v>
      </c>
      <c r="E1392" t="s">
        <v>4286</v>
      </c>
      <c r="F1392">
        <v>53510602</v>
      </c>
      <c r="G1392" t="s">
        <v>2041</v>
      </c>
      <c r="H1392">
        <v>0</v>
      </c>
      <c r="I1392" t="s">
        <v>2095</v>
      </c>
      <c r="J1392">
        <v>138.44999999999999</v>
      </c>
      <c r="K1392">
        <v>11</v>
      </c>
      <c r="L1392" t="s">
        <v>2063</v>
      </c>
      <c r="M1392" t="s">
        <v>2096</v>
      </c>
      <c r="N1392" t="s">
        <v>1757</v>
      </c>
      <c r="O1392" t="s">
        <v>1756</v>
      </c>
      <c r="P1392" t="s">
        <v>1756</v>
      </c>
      <c r="Q1392" s="387">
        <v>1522.95</v>
      </c>
      <c r="R1392">
        <v>197.98350000000002</v>
      </c>
      <c r="S1392">
        <v>1720.9334999999999</v>
      </c>
      <c r="T1392" s="388">
        <v>44458</v>
      </c>
      <c r="U1392">
        <v>0</v>
      </c>
      <c r="V1392" t="s">
        <v>832</v>
      </c>
      <c r="W1392" s="388">
        <v>44477</v>
      </c>
      <c r="X1392">
        <v>164</v>
      </c>
      <c r="Y1392">
        <v>0</v>
      </c>
      <c r="Z1392">
        <v>0</v>
      </c>
      <c r="AA1392" t="s">
        <v>1758</v>
      </c>
      <c r="AB1392" t="s">
        <v>826</v>
      </c>
      <c r="AD1392" t="s">
        <v>2045</v>
      </c>
      <c r="AE1392" t="s">
        <v>2046</v>
      </c>
      <c r="AI1392" t="s">
        <v>1761</v>
      </c>
      <c r="AL1392" t="s">
        <v>4108</v>
      </c>
      <c r="AM1392">
        <v>6</v>
      </c>
      <c r="AN1392" t="s">
        <v>3184</v>
      </c>
      <c r="AO1392" t="s">
        <v>4109</v>
      </c>
      <c r="AP1392">
        <v>0</v>
      </c>
      <c r="AQ1392" s="388">
        <v>44462</v>
      </c>
      <c r="AS1392" t="s">
        <v>1765</v>
      </c>
      <c r="AT1392" s="388">
        <v>44463</v>
      </c>
      <c r="AU1392" t="s">
        <v>1756</v>
      </c>
      <c r="AV1392" t="s">
        <v>1756</v>
      </c>
      <c r="AZ1392" t="s">
        <v>1766</v>
      </c>
      <c r="BA1392" t="s">
        <v>1767</v>
      </c>
      <c r="BB1392" t="s">
        <v>4305</v>
      </c>
      <c r="BC1392" t="s">
        <v>4306</v>
      </c>
      <c r="BD1392" t="s">
        <v>826</v>
      </c>
      <c r="BE1392" t="s">
        <v>1756</v>
      </c>
      <c r="BF1392" t="s">
        <v>826</v>
      </c>
    </row>
    <row r="1393" spans="1:58">
      <c r="A1393" t="s">
        <v>829</v>
      </c>
      <c r="B1393">
        <v>6</v>
      </c>
      <c r="C1393">
        <v>0</v>
      </c>
      <c r="D1393">
        <v>9932</v>
      </c>
      <c r="E1393" t="s">
        <v>4286</v>
      </c>
      <c r="F1393">
        <v>53510602</v>
      </c>
      <c r="G1393" t="s">
        <v>2041</v>
      </c>
      <c r="H1393">
        <v>0</v>
      </c>
      <c r="I1393" t="s">
        <v>2247</v>
      </c>
      <c r="J1393">
        <v>131.47999999999999</v>
      </c>
      <c r="K1393">
        <v>9</v>
      </c>
      <c r="L1393" t="s">
        <v>2063</v>
      </c>
      <c r="M1393" t="s">
        <v>2248</v>
      </c>
      <c r="N1393" t="s">
        <v>1757</v>
      </c>
      <c r="O1393" t="s">
        <v>1756</v>
      </c>
      <c r="P1393" t="s">
        <v>1756</v>
      </c>
      <c r="Q1393" s="387">
        <v>1183.32</v>
      </c>
      <c r="R1393">
        <v>153.83160000000001</v>
      </c>
      <c r="S1393">
        <v>1337.1515999999997</v>
      </c>
      <c r="T1393" s="388">
        <v>44458</v>
      </c>
      <c r="U1393">
        <v>0</v>
      </c>
      <c r="V1393" t="s">
        <v>832</v>
      </c>
      <c r="W1393" s="388">
        <v>44477</v>
      </c>
      <c r="X1393">
        <v>164</v>
      </c>
      <c r="Y1393">
        <v>0</v>
      </c>
      <c r="Z1393">
        <v>0</v>
      </c>
      <c r="AA1393" t="s">
        <v>1758</v>
      </c>
      <c r="AB1393" t="s">
        <v>826</v>
      </c>
      <c r="AD1393" t="s">
        <v>2045</v>
      </c>
      <c r="AE1393" t="s">
        <v>2046</v>
      </c>
      <c r="AI1393" t="s">
        <v>1761</v>
      </c>
      <c r="AL1393" t="s">
        <v>4108</v>
      </c>
      <c r="AM1393">
        <v>6</v>
      </c>
      <c r="AN1393" t="s">
        <v>3184</v>
      </c>
      <c r="AO1393" t="s">
        <v>4109</v>
      </c>
      <c r="AP1393">
        <v>0</v>
      </c>
      <c r="AQ1393" s="388">
        <v>44462</v>
      </c>
      <c r="AS1393" t="s">
        <v>1765</v>
      </c>
      <c r="AT1393" s="388">
        <v>44463</v>
      </c>
      <c r="AU1393" t="s">
        <v>1756</v>
      </c>
      <c r="AV1393" t="s">
        <v>1756</v>
      </c>
      <c r="AZ1393" t="s">
        <v>1766</v>
      </c>
      <c r="BA1393" t="s">
        <v>1767</v>
      </c>
      <c r="BB1393" t="s">
        <v>4307</v>
      </c>
      <c r="BC1393" t="s">
        <v>4308</v>
      </c>
      <c r="BD1393" t="s">
        <v>826</v>
      </c>
      <c r="BE1393" t="s">
        <v>1756</v>
      </c>
      <c r="BF1393" t="s">
        <v>826</v>
      </c>
    </row>
    <row r="1394" spans="1:58">
      <c r="A1394" t="s">
        <v>829</v>
      </c>
      <c r="B1394">
        <v>6</v>
      </c>
      <c r="C1394">
        <v>0</v>
      </c>
      <c r="D1394">
        <v>9931</v>
      </c>
      <c r="E1394" t="s">
        <v>4309</v>
      </c>
      <c r="F1394">
        <v>53510602</v>
      </c>
      <c r="G1394" t="s">
        <v>2041</v>
      </c>
      <c r="H1394">
        <v>0</v>
      </c>
      <c r="I1394" t="s">
        <v>2052</v>
      </c>
      <c r="J1394">
        <v>75</v>
      </c>
      <c r="K1394">
        <v>60</v>
      </c>
      <c r="L1394" t="s">
        <v>1771</v>
      </c>
      <c r="M1394" t="s">
        <v>1756</v>
      </c>
      <c r="N1394" t="s">
        <v>1756</v>
      </c>
      <c r="O1394" t="s">
        <v>2053</v>
      </c>
      <c r="P1394" t="s">
        <v>1757</v>
      </c>
      <c r="Q1394" s="387">
        <v>4500</v>
      </c>
      <c r="R1394">
        <v>585</v>
      </c>
      <c r="S1394">
        <v>5084.9999999999991</v>
      </c>
      <c r="T1394" s="388">
        <v>44458</v>
      </c>
      <c r="U1394">
        <v>0</v>
      </c>
      <c r="V1394" t="s">
        <v>832</v>
      </c>
      <c r="W1394" s="388">
        <v>44477</v>
      </c>
      <c r="X1394">
        <v>164</v>
      </c>
      <c r="Y1394">
        <v>0</v>
      </c>
      <c r="Z1394">
        <v>0</v>
      </c>
      <c r="AA1394" t="s">
        <v>1758</v>
      </c>
      <c r="AB1394" t="s">
        <v>826</v>
      </c>
      <c r="AD1394" t="s">
        <v>2045</v>
      </c>
      <c r="AE1394" t="s">
        <v>2046</v>
      </c>
      <c r="AI1394" t="s">
        <v>1761</v>
      </c>
      <c r="AL1394" t="s">
        <v>2850</v>
      </c>
      <c r="AM1394">
        <v>6</v>
      </c>
      <c r="AN1394" t="s">
        <v>2851</v>
      </c>
      <c r="AO1394" t="s">
        <v>2852</v>
      </c>
      <c r="AP1394">
        <v>0</v>
      </c>
      <c r="AQ1394" s="388">
        <v>44462</v>
      </c>
      <c r="AS1394" t="s">
        <v>1765</v>
      </c>
      <c r="AT1394" s="388">
        <v>44463</v>
      </c>
      <c r="AU1394" t="s">
        <v>1756</v>
      </c>
      <c r="AV1394" t="s">
        <v>1756</v>
      </c>
      <c r="AZ1394" t="s">
        <v>1766</v>
      </c>
      <c r="BA1394" t="s">
        <v>1767</v>
      </c>
      <c r="BB1394" t="s">
        <v>4310</v>
      </c>
      <c r="BC1394" t="s">
        <v>4311</v>
      </c>
      <c r="BD1394" t="s">
        <v>826</v>
      </c>
      <c r="BE1394" t="s">
        <v>1756</v>
      </c>
      <c r="BF1394" t="s">
        <v>826</v>
      </c>
    </row>
    <row r="1395" spans="1:58">
      <c r="A1395" t="s">
        <v>829</v>
      </c>
      <c r="B1395">
        <v>6</v>
      </c>
      <c r="C1395">
        <v>0</v>
      </c>
      <c r="D1395">
        <v>9931</v>
      </c>
      <c r="E1395" t="s">
        <v>4309</v>
      </c>
      <c r="F1395">
        <v>53510602</v>
      </c>
      <c r="G1395" t="s">
        <v>2041</v>
      </c>
      <c r="H1395">
        <v>0</v>
      </c>
      <c r="I1395" t="s">
        <v>2056</v>
      </c>
      <c r="J1395">
        <v>210</v>
      </c>
      <c r="K1395">
        <v>5</v>
      </c>
      <c r="L1395" t="s">
        <v>1755</v>
      </c>
      <c r="M1395" t="s">
        <v>1756</v>
      </c>
      <c r="N1395" t="s">
        <v>1756</v>
      </c>
      <c r="P1395" t="s">
        <v>1757</v>
      </c>
      <c r="Q1395" s="387">
        <v>1050</v>
      </c>
      <c r="R1395">
        <v>136.5</v>
      </c>
      <c r="S1395">
        <v>1186.5</v>
      </c>
      <c r="T1395" s="388">
        <v>44458</v>
      </c>
      <c r="U1395">
        <v>0</v>
      </c>
      <c r="V1395" t="s">
        <v>832</v>
      </c>
      <c r="W1395" s="388">
        <v>44477</v>
      </c>
      <c r="X1395">
        <v>164</v>
      </c>
      <c r="Y1395">
        <v>0</v>
      </c>
      <c r="Z1395">
        <v>0</v>
      </c>
      <c r="AA1395" t="s">
        <v>1758</v>
      </c>
      <c r="AB1395" t="s">
        <v>826</v>
      </c>
      <c r="AD1395" t="s">
        <v>2045</v>
      </c>
      <c r="AE1395" t="s">
        <v>2046</v>
      </c>
      <c r="AI1395" t="s">
        <v>1761</v>
      </c>
      <c r="AL1395" t="s">
        <v>2850</v>
      </c>
      <c r="AM1395">
        <v>6</v>
      </c>
      <c r="AN1395" t="s">
        <v>2851</v>
      </c>
      <c r="AO1395" t="s">
        <v>2852</v>
      </c>
      <c r="AP1395">
        <v>0</v>
      </c>
      <c r="AQ1395" s="388">
        <v>44462</v>
      </c>
      <c r="AS1395" t="s">
        <v>1765</v>
      </c>
      <c r="AT1395" s="388">
        <v>44463</v>
      </c>
      <c r="AU1395" t="s">
        <v>1756</v>
      </c>
      <c r="AV1395" t="s">
        <v>1756</v>
      </c>
      <c r="AZ1395" t="s">
        <v>1766</v>
      </c>
      <c r="BA1395" t="s">
        <v>1767</v>
      </c>
      <c r="BB1395" t="s">
        <v>4312</v>
      </c>
      <c r="BC1395" t="s">
        <v>4313</v>
      </c>
      <c r="BD1395" t="s">
        <v>826</v>
      </c>
      <c r="BE1395" t="s">
        <v>1756</v>
      </c>
      <c r="BF1395" t="s">
        <v>826</v>
      </c>
    </row>
    <row r="1396" spans="1:58">
      <c r="A1396" t="s">
        <v>829</v>
      </c>
      <c r="B1396">
        <v>6</v>
      </c>
      <c r="C1396">
        <v>0</v>
      </c>
      <c r="D1396">
        <v>9931</v>
      </c>
      <c r="E1396" t="s">
        <v>4309</v>
      </c>
      <c r="F1396">
        <v>53510602</v>
      </c>
      <c r="G1396" t="s">
        <v>2041</v>
      </c>
      <c r="H1396">
        <v>0</v>
      </c>
      <c r="I1396" t="s">
        <v>2062</v>
      </c>
      <c r="J1396">
        <v>138.05000000000001</v>
      </c>
      <c r="K1396">
        <v>22</v>
      </c>
      <c r="L1396" t="s">
        <v>2063</v>
      </c>
      <c r="M1396" t="s">
        <v>2064</v>
      </c>
      <c r="N1396" t="s">
        <v>1757</v>
      </c>
      <c r="O1396" t="s">
        <v>1756</v>
      </c>
      <c r="P1396" t="s">
        <v>1756</v>
      </c>
      <c r="Q1396" s="387">
        <v>3037.1</v>
      </c>
      <c r="R1396">
        <v>394.82299999999998</v>
      </c>
      <c r="S1396">
        <v>3431.9229999999998</v>
      </c>
      <c r="T1396" s="388">
        <v>44458</v>
      </c>
      <c r="U1396">
        <v>0</v>
      </c>
      <c r="V1396" t="s">
        <v>832</v>
      </c>
      <c r="W1396" s="388">
        <v>44477</v>
      </c>
      <c r="X1396">
        <v>164</v>
      </c>
      <c r="Y1396">
        <v>0</v>
      </c>
      <c r="Z1396">
        <v>0</v>
      </c>
      <c r="AA1396" t="s">
        <v>1758</v>
      </c>
      <c r="AB1396" t="s">
        <v>826</v>
      </c>
      <c r="AD1396" t="s">
        <v>2045</v>
      </c>
      <c r="AE1396" t="s">
        <v>2046</v>
      </c>
      <c r="AI1396" t="s">
        <v>1761</v>
      </c>
      <c r="AL1396" t="s">
        <v>2850</v>
      </c>
      <c r="AM1396">
        <v>6</v>
      </c>
      <c r="AN1396" t="s">
        <v>2851</v>
      </c>
      <c r="AO1396" t="s">
        <v>2852</v>
      </c>
      <c r="AP1396">
        <v>0</v>
      </c>
      <c r="AQ1396" s="388">
        <v>44462</v>
      </c>
      <c r="AS1396" t="s">
        <v>1765</v>
      </c>
      <c r="AT1396" s="388">
        <v>44463</v>
      </c>
      <c r="AU1396" t="s">
        <v>1756</v>
      </c>
      <c r="AV1396" t="s">
        <v>1756</v>
      </c>
      <c r="AZ1396" t="s">
        <v>1766</v>
      </c>
      <c r="BA1396" t="s">
        <v>1767</v>
      </c>
      <c r="BB1396" t="s">
        <v>4314</v>
      </c>
      <c r="BC1396" t="s">
        <v>4315</v>
      </c>
      <c r="BD1396" t="s">
        <v>826</v>
      </c>
      <c r="BE1396" t="s">
        <v>1756</v>
      </c>
      <c r="BF1396" t="s">
        <v>826</v>
      </c>
    </row>
    <row r="1397" spans="1:58">
      <c r="A1397" t="s">
        <v>829</v>
      </c>
      <c r="B1397">
        <v>6</v>
      </c>
      <c r="C1397">
        <v>0</v>
      </c>
      <c r="D1397">
        <v>9931</v>
      </c>
      <c r="E1397" t="s">
        <v>4309</v>
      </c>
      <c r="F1397">
        <v>53510602</v>
      </c>
      <c r="G1397" t="s">
        <v>2041</v>
      </c>
      <c r="H1397">
        <v>0</v>
      </c>
      <c r="I1397" t="s">
        <v>2073</v>
      </c>
      <c r="J1397">
        <v>243.75</v>
      </c>
      <c r="K1397">
        <v>3</v>
      </c>
      <c r="L1397" t="s">
        <v>1755</v>
      </c>
      <c r="M1397" t="s">
        <v>2074</v>
      </c>
      <c r="N1397" t="s">
        <v>1757</v>
      </c>
      <c r="O1397" t="s">
        <v>1756</v>
      </c>
      <c r="P1397" t="s">
        <v>1756</v>
      </c>
      <c r="Q1397" s="387">
        <v>731.25</v>
      </c>
      <c r="R1397">
        <v>95.0625</v>
      </c>
      <c r="S1397">
        <v>826.31249999999989</v>
      </c>
      <c r="T1397" s="388">
        <v>44458</v>
      </c>
      <c r="U1397">
        <v>0</v>
      </c>
      <c r="V1397" t="s">
        <v>832</v>
      </c>
      <c r="W1397" s="388">
        <v>44477</v>
      </c>
      <c r="X1397">
        <v>164</v>
      </c>
      <c r="Y1397">
        <v>0</v>
      </c>
      <c r="Z1397">
        <v>0</v>
      </c>
      <c r="AA1397" t="s">
        <v>1758</v>
      </c>
      <c r="AB1397" t="s">
        <v>826</v>
      </c>
      <c r="AD1397" t="s">
        <v>2045</v>
      </c>
      <c r="AE1397" t="s">
        <v>2046</v>
      </c>
      <c r="AI1397" t="s">
        <v>1761</v>
      </c>
      <c r="AL1397" t="s">
        <v>2850</v>
      </c>
      <c r="AM1397">
        <v>6</v>
      </c>
      <c r="AN1397" t="s">
        <v>2851</v>
      </c>
      <c r="AO1397" t="s">
        <v>2852</v>
      </c>
      <c r="AP1397">
        <v>0</v>
      </c>
      <c r="AQ1397" s="388">
        <v>44462</v>
      </c>
      <c r="AS1397" t="s">
        <v>1765</v>
      </c>
      <c r="AT1397" s="388">
        <v>44463</v>
      </c>
      <c r="AU1397" t="s">
        <v>1756</v>
      </c>
      <c r="AV1397" t="s">
        <v>1756</v>
      </c>
      <c r="AZ1397" t="s">
        <v>1766</v>
      </c>
      <c r="BA1397" t="s">
        <v>1767</v>
      </c>
      <c r="BB1397" t="s">
        <v>4316</v>
      </c>
      <c r="BC1397" t="s">
        <v>4317</v>
      </c>
      <c r="BD1397" t="s">
        <v>826</v>
      </c>
      <c r="BE1397" t="s">
        <v>1756</v>
      </c>
      <c r="BF1397" t="s">
        <v>826</v>
      </c>
    </row>
    <row r="1398" spans="1:58">
      <c r="A1398" t="s">
        <v>829</v>
      </c>
      <c r="B1398">
        <v>6</v>
      </c>
      <c r="C1398">
        <v>0</v>
      </c>
      <c r="D1398">
        <v>9931</v>
      </c>
      <c r="E1398" t="s">
        <v>4309</v>
      </c>
      <c r="F1398">
        <v>53510602</v>
      </c>
      <c r="G1398" t="s">
        <v>2041</v>
      </c>
      <c r="H1398">
        <v>0</v>
      </c>
      <c r="I1398" t="s">
        <v>2083</v>
      </c>
      <c r="J1398">
        <v>12.21</v>
      </c>
      <c r="K1398">
        <v>11</v>
      </c>
      <c r="L1398" t="s">
        <v>1771</v>
      </c>
      <c r="M1398" t="s">
        <v>2084</v>
      </c>
      <c r="N1398" t="s">
        <v>1757</v>
      </c>
      <c r="O1398" t="s">
        <v>1756</v>
      </c>
      <c r="P1398" t="s">
        <v>1756</v>
      </c>
      <c r="Q1398" s="387">
        <v>134.31</v>
      </c>
      <c r="R1398">
        <v>17.4603</v>
      </c>
      <c r="S1398">
        <v>151.77029999999999</v>
      </c>
      <c r="T1398" s="388">
        <v>44458</v>
      </c>
      <c r="U1398">
        <v>0</v>
      </c>
      <c r="V1398" t="s">
        <v>832</v>
      </c>
      <c r="W1398" s="388">
        <v>44477</v>
      </c>
      <c r="X1398">
        <v>164</v>
      </c>
      <c r="Y1398">
        <v>0</v>
      </c>
      <c r="Z1398">
        <v>0</v>
      </c>
      <c r="AA1398" t="s">
        <v>1758</v>
      </c>
      <c r="AB1398" t="s">
        <v>826</v>
      </c>
      <c r="AD1398" t="s">
        <v>2045</v>
      </c>
      <c r="AE1398" t="s">
        <v>2046</v>
      </c>
      <c r="AI1398" t="s">
        <v>1761</v>
      </c>
      <c r="AL1398" t="s">
        <v>2850</v>
      </c>
      <c r="AM1398">
        <v>6</v>
      </c>
      <c r="AN1398" t="s">
        <v>2851</v>
      </c>
      <c r="AO1398" t="s">
        <v>2852</v>
      </c>
      <c r="AP1398">
        <v>0</v>
      </c>
      <c r="AQ1398" s="388">
        <v>44462</v>
      </c>
      <c r="AS1398" t="s">
        <v>1765</v>
      </c>
      <c r="AT1398" s="388">
        <v>44463</v>
      </c>
      <c r="AU1398" t="s">
        <v>1756</v>
      </c>
      <c r="AV1398" t="s">
        <v>1756</v>
      </c>
      <c r="AZ1398" t="s">
        <v>1766</v>
      </c>
      <c r="BA1398" t="s">
        <v>1767</v>
      </c>
      <c r="BB1398" t="s">
        <v>4318</v>
      </c>
      <c r="BC1398" t="s">
        <v>4319</v>
      </c>
      <c r="BD1398" t="s">
        <v>826</v>
      </c>
      <c r="BE1398" t="s">
        <v>1756</v>
      </c>
      <c r="BF1398" t="s">
        <v>826</v>
      </c>
    </row>
    <row r="1399" spans="1:58">
      <c r="A1399" t="s">
        <v>829</v>
      </c>
      <c r="B1399">
        <v>6</v>
      </c>
      <c r="C1399">
        <v>0</v>
      </c>
      <c r="D1399">
        <v>9931</v>
      </c>
      <c r="E1399" t="s">
        <v>4309</v>
      </c>
      <c r="F1399">
        <v>53510602</v>
      </c>
      <c r="G1399" t="s">
        <v>2041</v>
      </c>
      <c r="H1399">
        <v>0</v>
      </c>
      <c r="I1399" t="s">
        <v>2083</v>
      </c>
      <c r="J1399">
        <v>12.21</v>
      </c>
      <c r="K1399">
        <v>11</v>
      </c>
      <c r="L1399" t="s">
        <v>1771</v>
      </c>
      <c r="M1399" t="s">
        <v>2084</v>
      </c>
      <c r="N1399" t="s">
        <v>1757</v>
      </c>
      <c r="O1399" t="s">
        <v>1756</v>
      </c>
      <c r="P1399" t="s">
        <v>1756</v>
      </c>
      <c r="Q1399" s="387">
        <v>134.31</v>
      </c>
      <c r="R1399">
        <v>17.4603</v>
      </c>
      <c r="S1399">
        <v>151.77029999999999</v>
      </c>
      <c r="T1399" s="388">
        <v>44458</v>
      </c>
      <c r="U1399">
        <v>0</v>
      </c>
      <c r="V1399" t="s">
        <v>832</v>
      </c>
      <c r="W1399" s="388">
        <v>44477</v>
      </c>
      <c r="X1399">
        <v>164</v>
      </c>
      <c r="Y1399">
        <v>0</v>
      </c>
      <c r="Z1399">
        <v>0</v>
      </c>
      <c r="AA1399" t="s">
        <v>1758</v>
      </c>
      <c r="AB1399" t="s">
        <v>826</v>
      </c>
      <c r="AD1399" t="s">
        <v>2045</v>
      </c>
      <c r="AE1399" t="s">
        <v>2046</v>
      </c>
      <c r="AI1399" t="s">
        <v>1761</v>
      </c>
      <c r="AL1399" t="s">
        <v>2850</v>
      </c>
      <c r="AM1399">
        <v>6</v>
      </c>
      <c r="AN1399" t="s">
        <v>2851</v>
      </c>
      <c r="AO1399" t="s">
        <v>2852</v>
      </c>
      <c r="AP1399">
        <v>0</v>
      </c>
      <c r="AQ1399" s="388">
        <v>44462</v>
      </c>
      <c r="AS1399" t="s">
        <v>1765</v>
      </c>
      <c r="AT1399" s="388">
        <v>44463</v>
      </c>
      <c r="AU1399" t="s">
        <v>1756</v>
      </c>
      <c r="AV1399" t="s">
        <v>1756</v>
      </c>
      <c r="AZ1399" t="s">
        <v>1766</v>
      </c>
      <c r="BA1399" t="s">
        <v>1767</v>
      </c>
      <c r="BB1399" t="s">
        <v>4318</v>
      </c>
      <c r="BC1399" t="s">
        <v>4319</v>
      </c>
      <c r="BD1399" t="s">
        <v>826</v>
      </c>
      <c r="BE1399" t="s">
        <v>1756</v>
      </c>
      <c r="BF1399" t="s">
        <v>826</v>
      </c>
    </row>
    <row r="1400" spans="1:58">
      <c r="A1400" t="s">
        <v>829</v>
      </c>
      <c r="B1400">
        <v>6</v>
      </c>
      <c r="C1400">
        <v>0</v>
      </c>
      <c r="D1400">
        <v>9931</v>
      </c>
      <c r="E1400" t="s">
        <v>4309</v>
      </c>
      <c r="F1400">
        <v>53510602</v>
      </c>
      <c r="G1400" t="s">
        <v>2041</v>
      </c>
      <c r="H1400">
        <v>0</v>
      </c>
      <c r="I1400" t="s">
        <v>2089</v>
      </c>
      <c r="J1400">
        <v>146.96</v>
      </c>
      <c r="K1400">
        <v>11</v>
      </c>
      <c r="L1400" t="s">
        <v>2063</v>
      </c>
      <c r="M1400" t="s">
        <v>2090</v>
      </c>
      <c r="N1400" t="s">
        <v>1757</v>
      </c>
      <c r="O1400" t="s">
        <v>1756</v>
      </c>
      <c r="P1400" t="s">
        <v>1756</v>
      </c>
      <c r="Q1400" s="387">
        <v>1616.56</v>
      </c>
      <c r="R1400">
        <v>210.15280000000001</v>
      </c>
      <c r="S1400">
        <v>1826.7127999999998</v>
      </c>
      <c r="T1400" s="388">
        <v>44458</v>
      </c>
      <c r="U1400">
        <v>0</v>
      </c>
      <c r="V1400" t="s">
        <v>832</v>
      </c>
      <c r="W1400" s="388">
        <v>44477</v>
      </c>
      <c r="X1400">
        <v>164</v>
      </c>
      <c r="Y1400">
        <v>0</v>
      </c>
      <c r="Z1400">
        <v>0</v>
      </c>
      <c r="AA1400" t="s">
        <v>1758</v>
      </c>
      <c r="AB1400" t="s">
        <v>826</v>
      </c>
      <c r="AD1400" t="s">
        <v>2045</v>
      </c>
      <c r="AE1400" t="s">
        <v>2046</v>
      </c>
      <c r="AI1400" t="s">
        <v>1761</v>
      </c>
      <c r="AL1400" t="s">
        <v>2850</v>
      </c>
      <c r="AM1400">
        <v>6</v>
      </c>
      <c r="AN1400" t="s">
        <v>2851</v>
      </c>
      <c r="AO1400" t="s">
        <v>2852</v>
      </c>
      <c r="AP1400">
        <v>0</v>
      </c>
      <c r="AQ1400" s="388">
        <v>44462</v>
      </c>
      <c r="AS1400" t="s">
        <v>1765</v>
      </c>
      <c r="AT1400" s="388">
        <v>44463</v>
      </c>
      <c r="AU1400" t="s">
        <v>1756</v>
      </c>
      <c r="AV1400" t="s">
        <v>1756</v>
      </c>
      <c r="AZ1400" t="s">
        <v>1766</v>
      </c>
      <c r="BA1400" t="s">
        <v>1767</v>
      </c>
      <c r="BB1400" t="s">
        <v>4320</v>
      </c>
      <c r="BC1400" t="s">
        <v>4321</v>
      </c>
      <c r="BD1400" t="s">
        <v>826</v>
      </c>
      <c r="BE1400" t="s">
        <v>1756</v>
      </c>
      <c r="BF1400" t="s">
        <v>826</v>
      </c>
    </row>
    <row r="1401" spans="1:58">
      <c r="A1401" t="s">
        <v>829</v>
      </c>
      <c r="B1401">
        <v>6</v>
      </c>
      <c r="C1401">
        <v>0</v>
      </c>
      <c r="D1401">
        <v>9931</v>
      </c>
      <c r="E1401" t="s">
        <v>4309</v>
      </c>
      <c r="F1401">
        <v>53510602</v>
      </c>
      <c r="G1401" t="s">
        <v>2041</v>
      </c>
      <c r="H1401">
        <v>0</v>
      </c>
      <c r="I1401" t="s">
        <v>2095</v>
      </c>
      <c r="J1401">
        <v>138.44999999999999</v>
      </c>
      <c r="K1401">
        <v>11</v>
      </c>
      <c r="L1401" t="s">
        <v>2063</v>
      </c>
      <c r="M1401" t="s">
        <v>2096</v>
      </c>
      <c r="N1401" t="s">
        <v>1757</v>
      </c>
      <c r="O1401" t="s">
        <v>1756</v>
      </c>
      <c r="P1401" t="s">
        <v>1756</v>
      </c>
      <c r="Q1401" s="387">
        <v>1522.95</v>
      </c>
      <c r="R1401">
        <v>197.98350000000002</v>
      </c>
      <c r="S1401">
        <v>1720.9334999999999</v>
      </c>
      <c r="T1401" s="388">
        <v>44458</v>
      </c>
      <c r="U1401">
        <v>0</v>
      </c>
      <c r="V1401" t="s">
        <v>832</v>
      </c>
      <c r="W1401" s="388">
        <v>44477</v>
      </c>
      <c r="X1401">
        <v>164</v>
      </c>
      <c r="Y1401">
        <v>0</v>
      </c>
      <c r="Z1401">
        <v>0</v>
      </c>
      <c r="AA1401" t="s">
        <v>1758</v>
      </c>
      <c r="AB1401" t="s">
        <v>826</v>
      </c>
      <c r="AD1401" t="s">
        <v>2045</v>
      </c>
      <c r="AE1401" t="s">
        <v>2046</v>
      </c>
      <c r="AI1401" t="s">
        <v>1761</v>
      </c>
      <c r="AL1401" t="s">
        <v>2850</v>
      </c>
      <c r="AM1401">
        <v>6</v>
      </c>
      <c r="AN1401" t="s">
        <v>2851</v>
      </c>
      <c r="AO1401" t="s">
        <v>2852</v>
      </c>
      <c r="AP1401">
        <v>0</v>
      </c>
      <c r="AQ1401" s="388">
        <v>44462</v>
      </c>
      <c r="AS1401" t="s">
        <v>1765</v>
      </c>
      <c r="AT1401" s="388">
        <v>44463</v>
      </c>
      <c r="AU1401" t="s">
        <v>1756</v>
      </c>
      <c r="AV1401" t="s">
        <v>1756</v>
      </c>
      <c r="AZ1401" t="s">
        <v>1766</v>
      </c>
      <c r="BA1401" t="s">
        <v>1767</v>
      </c>
      <c r="BB1401" t="s">
        <v>4322</v>
      </c>
      <c r="BC1401" t="s">
        <v>4323</v>
      </c>
      <c r="BD1401" t="s">
        <v>826</v>
      </c>
      <c r="BE1401" t="s">
        <v>1756</v>
      </c>
      <c r="BF1401" t="s">
        <v>826</v>
      </c>
    </row>
    <row r="1402" spans="1:58">
      <c r="A1402" t="s">
        <v>829</v>
      </c>
      <c r="B1402">
        <v>6</v>
      </c>
      <c r="C1402">
        <v>0</v>
      </c>
      <c r="D1402">
        <v>9931</v>
      </c>
      <c r="E1402" t="s">
        <v>4309</v>
      </c>
      <c r="F1402">
        <v>53510602</v>
      </c>
      <c r="G1402" t="s">
        <v>2041</v>
      </c>
      <c r="H1402">
        <v>0</v>
      </c>
      <c r="I1402" t="s">
        <v>2247</v>
      </c>
      <c r="J1402">
        <v>131.47999999999999</v>
      </c>
      <c r="K1402">
        <v>11</v>
      </c>
      <c r="L1402" t="s">
        <v>2063</v>
      </c>
      <c r="M1402" t="s">
        <v>2248</v>
      </c>
      <c r="N1402" t="s">
        <v>1757</v>
      </c>
      <c r="O1402" t="s">
        <v>1756</v>
      </c>
      <c r="P1402" t="s">
        <v>1756</v>
      </c>
      <c r="Q1402" s="387">
        <v>1446.28</v>
      </c>
      <c r="R1402">
        <v>188.0164</v>
      </c>
      <c r="S1402">
        <v>1634.2963999999997</v>
      </c>
      <c r="T1402" s="388">
        <v>44458</v>
      </c>
      <c r="U1402">
        <v>0</v>
      </c>
      <c r="V1402" t="s">
        <v>832</v>
      </c>
      <c r="W1402" s="388">
        <v>44477</v>
      </c>
      <c r="X1402">
        <v>164</v>
      </c>
      <c r="Y1402">
        <v>0</v>
      </c>
      <c r="Z1402">
        <v>0</v>
      </c>
      <c r="AA1402" t="s">
        <v>1758</v>
      </c>
      <c r="AB1402" t="s">
        <v>826</v>
      </c>
      <c r="AD1402" t="s">
        <v>2045</v>
      </c>
      <c r="AE1402" t="s">
        <v>2046</v>
      </c>
      <c r="AI1402" t="s">
        <v>1761</v>
      </c>
      <c r="AL1402" t="s">
        <v>2850</v>
      </c>
      <c r="AM1402">
        <v>6</v>
      </c>
      <c r="AN1402" t="s">
        <v>2851</v>
      </c>
      <c r="AO1402" t="s">
        <v>2852</v>
      </c>
      <c r="AP1402">
        <v>0</v>
      </c>
      <c r="AQ1402" s="388">
        <v>44462</v>
      </c>
      <c r="AS1402" t="s">
        <v>1765</v>
      </c>
      <c r="AT1402" s="388">
        <v>44463</v>
      </c>
      <c r="AU1402" t="s">
        <v>1756</v>
      </c>
      <c r="AV1402" t="s">
        <v>1756</v>
      </c>
      <c r="AZ1402" t="s">
        <v>1766</v>
      </c>
      <c r="BA1402" t="s">
        <v>1767</v>
      </c>
      <c r="BB1402" t="s">
        <v>4324</v>
      </c>
      <c r="BC1402" t="s">
        <v>4325</v>
      </c>
      <c r="BD1402" t="s">
        <v>826</v>
      </c>
      <c r="BE1402" t="s">
        <v>1756</v>
      </c>
      <c r="BF1402" t="s">
        <v>826</v>
      </c>
    </row>
    <row r="1403" spans="1:58">
      <c r="A1403" t="s">
        <v>829</v>
      </c>
      <c r="B1403">
        <v>6</v>
      </c>
      <c r="C1403">
        <v>0</v>
      </c>
      <c r="D1403">
        <v>9930</v>
      </c>
      <c r="E1403" t="s">
        <v>4326</v>
      </c>
      <c r="F1403">
        <v>53510602</v>
      </c>
      <c r="G1403" t="s">
        <v>2041</v>
      </c>
      <c r="H1403">
        <v>0</v>
      </c>
      <c r="I1403" t="s">
        <v>2103</v>
      </c>
      <c r="J1403">
        <v>70</v>
      </c>
      <c r="K1403">
        <v>7</v>
      </c>
      <c r="L1403" t="s">
        <v>1771</v>
      </c>
      <c r="M1403" t="s">
        <v>1756</v>
      </c>
      <c r="N1403" t="s">
        <v>1756</v>
      </c>
      <c r="O1403" t="s">
        <v>2104</v>
      </c>
      <c r="P1403" t="s">
        <v>1757</v>
      </c>
      <c r="Q1403" s="387">
        <v>490</v>
      </c>
      <c r="R1403">
        <v>63.7</v>
      </c>
      <c r="S1403">
        <v>553.69999999999993</v>
      </c>
      <c r="T1403" s="388">
        <v>44458</v>
      </c>
      <c r="U1403">
        <v>0</v>
      </c>
      <c r="V1403" t="s">
        <v>832</v>
      </c>
      <c r="W1403" s="388">
        <v>44477</v>
      </c>
      <c r="X1403">
        <v>164</v>
      </c>
      <c r="Y1403">
        <v>0</v>
      </c>
      <c r="Z1403">
        <v>0</v>
      </c>
      <c r="AA1403" t="s">
        <v>1758</v>
      </c>
      <c r="AB1403" t="s">
        <v>826</v>
      </c>
      <c r="AD1403" t="s">
        <v>2045</v>
      </c>
      <c r="AE1403" t="s">
        <v>2046</v>
      </c>
      <c r="AI1403" t="s">
        <v>1761</v>
      </c>
      <c r="AL1403" t="s">
        <v>4327</v>
      </c>
      <c r="AM1403">
        <v>6</v>
      </c>
      <c r="AN1403" t="s">
        <v>1081</v>
      </c>
      <c r="AO1403" t="s">
        <v>2875</v>
      </c>
      <c r="AP1403">
        <v>0</v>
      </c>
      <c r="AQ1403" s="388">
        <v>44462</v>
      </c>
      <c r="AS1403" t="s">
        <v>1765</v>
      </c>
      <c r="AT1403" s="388">
        <v>44463</v>
      </c>
      <c r="AU1403" t="s">
        <v>1756</v>
      </c>
      <c r="AV1403" t="s">
        <v>1756</v>
      </c>
      <c r="AZ1403" t="s">
        <v>1766</v>
      </c>
      <c r="BA1403" t="s">
        <v>1767</v>
      </c>
      <c r="BB1403" t="s">
        <v>4328</v>
      </c>
      <c r="BC1403" t="s">
        <v>4329</v>
      </c>
      <c r="BD1403" t="s">
        <v>826</v>
      </c>
      <c r="BE1403" t="s">
        <v>1756</v>
      </c>
      <c r="BF1403" t="s">
        <v>826</v>
      </c>
    </row>
    <row r="1404" spans="1:58">
      <c r="A1404" t="s">
        <v>829</v>
      </c>
      <c r="B1404">
        <v>6</v>
      </c>
      <c r="C1404">
        <v>0</v>
      </c>
      <c r="D1404">
        <v>9930</v>
      </c>
      <c r="E1404" t="s">
        <v>4326</v>
      </c>
      <c r="F1404">
        <v>53510602</v>
      </c>
      <c r="G1404" t="s">
        <v>2041</v>
      </c>
      <c r="H1404">
        <v>0</v>
      </c>
      <c r="I1404" t="s">
        <v>2052</v>
      </c>
      <c r="J1404">
        <v>75</v>
      </c>
      <c r="K1404">
        <v>60</v>
      </c>
      <c r="L1404" t="s">
        <v>1771</v>
      </c>
      <c r="M1404" t="s">
        <v>1756</v>
      </c>
      <c r="N1404" t="s">
        <v>1756</v>
      </c>
      <c r="O1404" t="s">
        <v>2053</v>
      </c>
      <c r="P1404" t="s">
        <v>1757</v>
      </c>
      <c r="Q1404" s="387">
        <v>4500</v>
      </c>
      <c r="R1404">
        <v>585</v>
      </c>
      <c r="S1404">
        <v>5084.9999999999991</v>
      </c>
      <c r="T1404" s="388">
        <v>44458</v>
      </c>
      <c r="U1404">
        <v>0</v>
      </c>
      <c r="V1404" t="s">
        <v>832</v>
      </c>
      <c r="W1404" s="388">
        <v>44477</v>
      </c>
      <c r="X1404">
        <v>164</v>
      </c>
      <c r="Y1404">
        <v>0</v>
      </c>
      <c r="Z1404">
        <v>0</v>
      </c>
      <c r="AA1404" t="s">
        <v>1758</v>
      </c>
      <c r="AB1404" t="s">
        <v>826</v>
      </c>
      <c r="AD1404" t="s">
        <v>2045</v>
      </c>
      <c r="AE1404" t="s">
        <v>2046</v>
      </c>
      <c r="AI1404" t="s">
        <v>1761</v>
      </c>
      <c r="AL1404" t="s">
        <v>4327</v>
      </c>
      <c r="AM1404">
        <v>6</v>
      </c>
      <c r="AN1404" t="s">
        <v>1081</v>
      </c>
      <c r="AO1404" t="s">
        <v>2875</v>
      </c>
      <c r="AP1404">
        <v>0</v>
      </c>
      <c r="AQ1404" s="388">
        <v>44462</v>
      </c>
      <c r="AS1404" t="s">
        <v>1765</v>
      </c>
      <c r="AT1404" s="388">
        <v>44463</v>
      </c>
      <c r="AU1404" t="s">
        <v>1756</v>
      </c>
      <c r="AV1404" t="s">
        <v>1756</v>
      </c>
      <c r="AZ1404" t="s">
        <v>1766</v>
      </c>
      <c r="BA1404" t="s">
        <v>1767</v>
      </c>
      <c r="BB1404" t="s">
        <v>4330</v>
      </c>
      <c r="BC1404" t="s">
        <v>4331</v>
      </c>
      <c r="BD1404" t="s">
        <v>826</v>
      </c>
      <c r="BE1404" t="s">
        <v>1756</v>
      </c>
      <c r="BF1404" t="s">
        <v>826</v>
      </c>
    </row>
    <row r="1405" spans="1:58">
      <c r="A1405" t="s">
        <v>829</v>
      </c>
      <c r="B1405">
        <v>6</v>
      </c>
      <c r="C1405">
        <v>0</v>
      </c>
      <c r="D1405">
        <v>9930</v>
      </c>
      <c r="E1405" t="s">
        <v>4326</v>
      </c>
      <c r="F1405">
        <v>53510602</v>
      </c>
      <c r="G1405" t="s">
        <v>2041</v>
      </c>
      <c r="H1405">
        <v>0</v>
      </c>
      <c r="I1405" t="s">
        <v>2056</v>
      </c>
      <c r="J1405">
        <v>210</v>
      </c>
      <c r="K1405">
        <v>7</v>
      </c>
      <c r="L1405" t="s">
        <v>1755</v>
      </c>
      <c r="M1405" t="s">
        <v>1756</v>
      </c>
      <c r="N1405" t="s">
        <v>1756</v>
      </c>
      <c r="P1405" t="s">
        <v>1757</v>
      </c>
      <c r="Q1405" s="387">
        <v>1470</v>
      </c>
      <c r="R1405">
        <v>191.1</v>
      </c>
      <c r="S1405">
        <v>1661.1</v>
      </c>
      <c r="T1405" s="388">
        <v>44458</v>
      </c>
      <c r="U1405">
        <v>0</v>
      </c>
      <c r="V1405" t="s">
        <v>832</v>
      </c>
      <c r="W1405" s="388">
        <v>44477</v>
      </c>
      <c r="X1405">
        <v>164</v>
      </c>
      <c r="Y1405">
        <v>0</v>
      </c>
      <c r="Z1405">
        <v>0</v>
      </c>
      <c r="AA1405" t="s">
        <v>1758</v>
      </c>
      <c r="AB1405" t="s">
        <v>826</v>
      </c>
      <c r="AD1405" t="s">
        <v>2045</v>
      </c>
      <c r="AE1405" t="s">
        <v>2046</v>
      </c>
      <c r="AI1405" t="s">
        <v>1761</v>
      </c>
      <c r="AL1405" t="s">
        <v>4327</v>
      </c>
      <c r="AM1405">
        <v>6</v>
      </c>
      <c r="AN1405" t="s">
        <v>1081</v>
      </c>
      <c r="AO1405" t="s">
        <v>2875</v>
      </c>
      <c r="AP1405">
        <v>0</v>
      </c>
      <c r="AQ1405" s="388">
        <v>44462</v>
      </c>
      <c r="AS1405" t="s">
        <v>1765</v>
      </c>
      <c r="AT1405" s="388">
        <v>44463</v>
      </c>
      <c r="AU1405" t="s">
        <v>1756</v>
      </c>
      <c r="AV1405" t="s">
        <v>1756</v>
      </c>
      <c r="AZ1405" t="s">
        <v>1766</v>
      </c>
      <c r="BA1405" t="s">
        <v>1767</v>
      </c>
      <c r="BB1405" t="s">
        <v>4332</v>
      </c>
      <c r="BC1405" t="s">
        <v>4333</v>
      </c>
      <c r="BD1405" t="s">
        <v>826</v>
      </c>
      <c r="BE1405" t="s">
        <v>1756</v>
      </c>
      <c r="BF1405" t="s">
        <v>826</v>
      </c>
    </row>
    <row r="1406" spans="1:58">
      <c r="A1406" t="s">
        <v>829</v>
      </c>
      <c r="B1406">
        <v>6</v>
      </c>
      <c r="C1406">
        <v>0</v>
      </c>
      <c r="D1406">
        <v>9930</v>
      </c>
      <c r="E1406" t="s">
        <v>4326</v>
      </c>
      <c r="F1406">
        <v>53510602</v>
      </c>
      <c r="G1406" t="s">
        <v>2041</v>
      </c>
      <c r="H1406">
        <v>0</v>
      </c>
      <c r="I1406" t="s">
        <v>518</v>
      </c>
      <c r="J1406">
        <v>95</v>
      </c>
      <c r="K1406">
        <v>12</v>
      </c>
      <c r="L1406" t="s">
        <v>1771</v>
      </c>
      <c r="M1406" t="s">
        <v>1756</v>
      </c>
      <c r="N1406" t="s">
        <v>1756</v>
      </c>
      <c r="O1406" t="s">
        <v>2059</v>
      </c>
      <c r="P1406" t="s">
        <v>1757</v>
      </c>
      <c r="Q1406" s="387">
        <v>1140</v>
      </c>
      <c r="R1406">
        <v>148.20000000000002</v>
      </c>
      <c r="S1406">
        <v>1288.1999999999998</v>
      </c>
      <c r="T1406" s="388">
        <v>44458</v>
      </c>
      <c r="U1406">
        <v>0</v>
      </c>
      <c r="V1406" t="s">
        <v>832</v>
      </c>
      <c r="W1406" s="388">
        <v>44477</v>
      </c>
      <c r="X1406">
        <v>164</v>
      </c>
      <c r="Y1406">
        <v>0</v>
      </c>
      <c r="Z1406">
        <v>0</v>
      </c>
      <c r="AA1406" t="s">
        <v>1758</v>
      </c>
      <c r="AB1406" t="s">
        <v>826</v>
      </c>
      <c r="AD1406" t="s">
        <v>2045</v>
      </c>
      <c r="AE1406" t="s">
        <v>2046</v>
      </c>
      <c r="AI1406" t="s">
        <v>1761</v>
      </c>
      <c r="AL1406" t="s">
        <v>4327</v>
      </c>
      <c r="AM1406">
        <v>6</v>
      </c>
      <c r="AN1406" t="s">
        <v>1081</v>
      </c>
      <c r="AO1406" t="s">
        <v>2875</v>
      </c>
      <c r="AP1406">
        <v>0</v>
      </c>
      <c r="AQ1406" s="388">
        <v>44462</v>
      </c>
      <c r="AS1406" t="s">
        <v>1765</v>
      </c>
      <c r="AT1406" s="388">
        <v>44463</v>
      </c>
      <c r="AU1406" t="s">
        <v>1756</v>
      </c>
      <c r="AV1406" t="s">
        <v>1756</v>
      </c>
      <c r="AZ1406" t="s">
        <v>1766</v>
      </c>
      <c r="BA1406" t="s">
        <v>1767</v>
      </c>
      <c r="BB1406" t="s">
        <v>4334</v>
      </c>
      <c r="BC1406" t="s">
        <v>4335</v>
      </c>
      <c r="BD1406" t="s">
        <v>826</v>
      </c>
      <c r="BE1406" t="s">
        <v>1756</v>
      </c>
      <c r="BF1406" t="s">
        <v>826</v>
      </c>
    </row>
    <row r="1407" spans="1:58">
      <c r="A1407" t="s">
        <v>829</v>
      </c>
      <c r="B1407">
        <v>6</v>
      </c>
      <c r="C1407">
        <v>0</v>
      </c>
      <c r="D1407">
        <v>9930</v>
      </c>
      <c r="E1407" t="s">
        <v>4326</v>
      </c>
      <c r="F1407">
        <v>53510602</v>
      </c>
      <c r="G1407" t="s">
        <v>2041</v>
      </c>
      <c r="H1407">
        <v>0</v>
      </c>
      <c r="I1407" t="s">
        <v>2113</v>
      </c>
      <c r="J1407">
        <v>122.39</v>
      </c>
      <c r="K1407">
        <v>7</v>
      </c>
      <c r="L1407" t="s">
        <v>2063</v>
      </c>
      <c r="M1407" t="s">
        <v>2114</v>
      </c>
      <c r="N1407" t="s">
        <v>1757</v>
      </c>
      <c r="O1407" t="s">
        <v>1756</v>
      </c>
      <c r="P1407" t="s">
        <v>1756</v>
      </c>
      <c r="Q1407" s="387">
        <v>856.73</v>
      </c>
      <c r="R1407">
        <v>111.37490000000001</v>
      </c>
      <c r="S1407">
        <v>968.10489999999993</v>
      </c>
      <c r="T1407" s="388">
        <v>44458</v>
      </c>
      <c r="U1407">
        <v>0</v>
      </c>
      <c r="V1407" t="s">
        <v>832</v>
      </c>
      <c r="W1407" s="388">
        <v>44477</v>
      </c>
      <c r="X1407">
        <v>164</v>
      </c>
      <c r="Y1407">
        <v>0</v>
      </c>
      <c r="Z1407">
        <v>0</v>
      </c>
      <c r="AA1407" t="s">
        <v>1758</v>
      </c>
      <c r="AB1407" t="s">
        <v>826</v>
      </c>
      <c r="AD1407" t="s">
        <v>2045</v>
      </c>
      <c r="AE1407" t="s">
        <v>2046</v>
      </c>
      <c r="AI1407" t="s">
        <v>1761</v>
      </c>
      <c r="AL1407" t="s">
        <v>4327</v>
      </c>
      <c r="AM1407">
        <v>6</v>
      </c>
      <c r="AN1407" t="s">
        <v>1081</v>
      </c>
      <c r="AO1407" t="s">
        <v>2875</v>
      </c>
      <c r="AP1407">
        <v>0</v>
      </c>
      <c r="AQ1407" s="388">
        <v>44462</v>
      </c>
      <c r="AS1407" t="s">
        <v>1765</v>
      </c>
      <c r="AT1407" s="388">
        <v>44463</v>
      </c>
      <c r="AU1407" t="s">
        <v>1756</v>
      </c>
      <c r="AV1407" t="s">
        <v>1756</v>
      </c>
      <c r="AZ1407" t="s">
        <v>1766</v>
      </c>
      <c r="BA1407" t="s">
        <v>1767</v>
      </c>
      <c r="BB1407" t="s">
        <v>4336</v>
      </c>
      <c r="BC1407" t="s">
        <v>4337</v>
      </c>
      <c r="BD1407" t="s">
        <v>826</v>
      </c>
      <c r="BE1407" t="s">
        <v>1756</v>
      </c>
      <c r="BF1407" t="s">
        <v>826</v>
      </c>
    </row>
    <row r="1408" spans="1:58">
      <c r="A1408" t="s">
        <v>829</v>
      </c>
      <c r="B1408">
        <v>6</v>
      </c>
      <c r="C1408">
        <v>0</v>
      </c>
      <c r="D1408">
        <v>9930</v>
      </c>
      <c r="E1408" t="s">
        <v>4326</v>
      </c>
      <c r="F1408">
        <v>53510602</v>
      </c>
      <c r="G1408" t="s">
        <v>2041</v>
      </c>
      <c r="H1408">
        <v>0</v>
      </c>
      <c r="I1408" t="s">
        <v>2062</v>
      </c>
      <c r="J1408">
        <v>138.05000000000001</v>
      </c>
      <c r="K1408">
        <v>10</v>
      </c>
      <c r="L1408" t="s">
        <v>2063</v>
      </c>
      <c r="M1408" t="s">
        <v>2064</v>
      </c>
      <c r="N1408" t="s">
        <v>1757</v>
      </c>
      <c r="O1408" t="s">
        <v>1756</v>
      </c>
      <c r="P1408" t="s">
        <v>1756</v>
      </c>
      <c r="Q1408" s="387">
        <v>1380.5</v>
      </c>
      <c r="R1408">
        <v>179.465</v>
      </c>
      <c r="S1408">
        <v>1559.9649999999999</v>
      </c>
      <c r="T1408" s="388">
        <v>44458</v>
      </c>
      <c r="U1408">
        <v>0</v>
      </c>
      <c r="V1408" t="s">
        <v>832</v>
      </c>
      <c r="W1408" s="388">
        <v>44477</v>
      </c>
      <c r="X1408">
        <v>164</v>
      </c>
      <c r="Y1408">
        <v>0</v>
      </c>
      <c r="Z1408">
        <v>0</v>
      </c>
      <c r="AA1408" t="s">
        <v>1758</v>
      </c>
      <c r="AB1408" t="s">
        <v>826</v>
      </c>
      <c r="AD1408" t="s">
        <v>2045</v>
      </c>
      <c r="AE1408" t="s">
        <v>2046</v>
      </c>
      <c r="AI1408" t="s">
        <v>1761</v>
      </c>
      <c r="AL1408" t="s">
        <v>4327</v>
      </c>
      <c r="AM1408">
        <v>6</v>
      </c>
      <c r="AN1408" t="s">
        <v>1081</v>
      </c>
      <c r="AO1408" t="s">
        <v>2875</v>
      </c>
      <c r="AP1408">
        <v>0</v>
      </c>
      <c r="AQ1408" s="388">
        <v>44462</v>
      </c>
      <c r="AS1408" t="s">
        <v>1765</v>
      </c>
      <c r="AT1408" s="388">
        <v>44463</v>
      </c>
      <c r="AU1408" t="s">
        <v>1756</v>
      </c>
      <c r="AV1408" t="s">
        <v>1756</v>
      </c>
      <c r="AZ1408" t="s">
        <v>1766</v>
      </c>
      <c r="BA1408" t="s">
        <v>1767</v>
      </c>
      <c r="BB1408" t="s">
        <v>4338</v>
      </c>
      <c r="BC1408" t="s">
        <v>4339</v>
      </c>
      <c r="BD1408" t="s">
        <v>826</v>
      </c>
      <c r="BE1408" t="s">
        <v>1756</v>
      </c>
      <c r="BF1408" t="s">
        <v>826</v>
      </c>
    </row>
    <row r="1409" spans="1:58">
      <c r="A1409" t="s">
        <v>829</v>
      </c>
      <c r="B1409">
        <v>6</v>
      </c>
      <c r="C1409">
        <v>0</v>
      </c>
      <c r="D1409">
        <v>9930</v>
      </c>
      <c r="E1409" t="s">
        <v>4326</v>
      </c>
      <c r="F1409">
        <v>53510602</v>
      </c>
      <c r="G1409" t="s">
        <v>2041</v>
      </c>
      <c r="H1409">
        <v>0</v>
      </c>
      <c r="I1409" t="s">
        <v>2062</v>
      </c>
      <c r="J1409">
        <v>138.05000000000001</v>
      </c>
      <c r="K1409">
        <v>11</v>
      </c>
      <c r="L1409" t="s">
        <v>2063</v>
      </c>
      <c r="M1409" t="s">
        <v>2064</v>
      </c>
      <c r="N1409" t="s">
        <v>1757</v>
      </c>
      <c r="O1409" t="s">
        <v>1756</v>
      </c>
      <c r="P1409" t="s">
        <v>1756</v>
      </c>
      <c r="Q1409" s="387">
        <v>1518.55</v>
      </c>
      <c r="R1409">
        <v>197.41149999999999</v>
      </c>
      <c r="S1409">
        <v>1715.9614999999999</v>
      </c>
      <c r="T1409" s="388">
        <v>44458</v>
      </c>
      <c r="U1409">
        <v>0</v>
      </c>
      <c r="V1409" t="s">
        <v>832</v>
      </c>
      <c r="W1409" s="388">
        <v>44477</v>
      </c>
      <c r="X1409">
        <v>164</v>
      </c>
      <c r="Y1409">
        <v>0</v>
      </c>
      <c r="Z1409">
        <v>0</v>
      </c>
      <c r="AA1409" t="s">
        <v>1758</v>
      </c>
      <c r="AB1409" t="s">
        <v>826</v>
      </c>
      <c r="AD1409" t="s">
        <v>2045</v>
      </c>
      <c r="AE1409" t="s">
        <v>2046</v>
      </c>
      <c r="AI1409" t="s">
        <v>1761</v>
      </c>
      <c r="AL1409" t="s">
        <v>4327</v>
      </c>
      <c r="AM1409">
        <v>6</v>
      </c>
      <c r="AN1409" t="s">
        <v>1081</v>
      </c>
      <c r="AO1409" t="s">
        <v>2875</v>
      </c>
      <c r="AP1409">
        <v>0</v>
      </c>
      <c r="AQ1409" s="388">
        <v>44462</v>
      </c>
      <c r="AS1409" t="s">
        <v>1765</v>
      </c>
      <c r="AT1409" s="388">
        <v>44463</v>
      </c>
      <c r="AU1409" t="s">
        <v>1756</v>
      </c>
      <c r="AV1409" t="s">
        <v>1756</v>
      </c>
      <c r="AZ1409" t="s">
        <v>1766</v>
      </c>
      <c r="BA1409" t="s">
        <v>1767</v>
      </c>
      <c r="BB1409" t="s">
        <v>4340</v>
      </c>
      <c r="BC1409" t="s">
        <v>4341</v>
      </c>
      <c r="BD1409" t="s">
        <v>826</v>
      </c>
      <c r="BE1409" t="s">
        <v>1756</v>
      </c>
      <c r="BF1409" t="s">
        <v>826</v>
      </c>
    </row>
    <row r="1410" spans="1:58">
      <c r="A1410" t="s">
        <v>829</v>
      </c>
      <c r="B1410">
        <v>6</v>
      </c>
      <c r="C1410">
        <v>0</v>
      </c>
      <c r="D1410">
        <v>9930</v>
      </c>
      <c r="E1410" t="s">
        <v>4326</v>
      </c>
      <c r="F1410">
        <v>53510602</v>
      </c>
      <c r="G1410" t="s">
        <v>2041</v>
      </c>
      <c r="H1410">
        <v>0</v>
      </c>
      <c r="I1410" t="s">
        <v>2073</v>
      </c>
      <c r="J1410">
        <v>243.75</v>
      </c>
      <c r="K1410">
        <v>4</v>
      </c>
      <c r="L1410" t="s">
        <v>1755</v>
      </c>
      <c r="M1410" t="s">
        <v>2074</v>
      </c>
      <c r="N1410" t="s">
        <v>1757</v>
      </c>
      <c r="O1410" t="s">
        <v>1756</v>
      </c>
      <c r="P1410" t="s">
        <v>1756</v>
      </c>
      <c r="Q1410" s="387">
        <v>975</v>
      </c>
      <c r="R1410">
        <v>126.75</v>
      </c>
      <c r="S1410">
        <v>1101.75</v>
      </c>
      <c r="T1410" s="388">
        <v>44458</v>
      </c>
      <c r="U1410">
        <v>0</v>
      </c>
      <c r="V1410" t="s">
        <v>832</v>
      </c>
      <c r="W1410" s="388">
        <v>44477</v>
      </c>
      <c r="X1410">
        <v>164</v>
      </c>
      <c r="Y1410">
        <v>0</v>
      </c>
      <c r="Z1410">
        <v>0</v>
      </c>
      <c r="AA1410" t="s">
        <v>1758</v>
      </c>
      <c r="AB1410" t="s">
        <v>826</v>
      </c>
      <c r="AD1410" t="s">
        <v>2045</v>
      </c>
      <c r="AE1410" t="s">
        <v>2046</v>
      </c>
      <c r="AI1410" t="s">
        <v>1761</v>
      </c>
      <c r="AL1410" t="s">
        <v>4327</v>
      </c>
      <c r="AM1410">
        <v>6</v>
      </c>
      <c r="AN1410" t="s">
        <v>1081</v>
      </c>
      <c r="AO1410" t="s">
        <v>2875</v>
      </c>
      <c r="AP1410">
        <v>0</v>
      </c>
      <c r="AQ1410" s="388">
        <v>44462</v>
      </c>
      <c r="AS1410" t="s">
        <v>1765</v>
      </c>
      <c r="AT1410" s="388">
        <v>44463</v>
      </c>
      <c r="AU1410" t="s">
        <v>1756</v>
      </c>
      <c r="AV1410" t="s">
        <v>1756</v>
      </c>
      <c r="AZ1410" t="s">
        <v>1766</v>
      </c>
      <c r="BA1410" t="s">
        <v>1767</v>
      </c>
      <c r="BB1410" t="s">
        <v>4342</v>
      </c>
      <c r="BC1410" t="s">
        <v>4343</v>
      </c>
      <c r="BD1410" t="s">
        <v>826</v>
      </c>
      <c r="BE1410" t="s">
        <v>1756</v>
      </c>
      <c r="BF1410" t="s">
        <v>826</v>
      </c>
    </row>
    <row r="1411" spans="1:58">
      <c r="A1411" t="s">
        <v>829</v>
      </c>
      <c r="B1411">
        <v>6</v>
      </c>
      <c r="C1411">
        <v>0</v>
      </c>
      <c r="D1411">
        <v>9930</v>
      </c>
      <c r="E1411" t="s">
        <v>4326</v>
      </c>
      <c r="F1411">
        <v>53510602</v>
      </c>
      <c r="G1411" t="s">
        <v>2041</v>
      </c>
      <c r="H1411">
        <v>0</v>
      </c>
      <c r="I1411" t="s">
        <v>2083</v>
      </c>
      <c r="J1411">
        <v>12.21</v>
      </c>
      <c r="K1411">
        <v>10</v>
      </c>
      <c r="L1411" t="s">
        <v>1771</v>
      </c>
      <c r="M1411" t="s">
        <v>2084</v>
      </c>
      <c r="N1411" t="s">
        <v>1757</v>
      </c>
      <c r="O1411" t="s">
        <v>1756</v>
      </c>
      <c r="P1411" t="s">
        <v>1756</v>
      </c>
      <c r="Q1411" s="387">
        <v>122.1</v>
      </c>
      <c r="R1411">
        <v>15.872999999999999</v>
      </c>
      <c r="S1411">
        <v>137.97299999999998</v>
      </c>
      <c r="T1411" s="388">
        <v>44458</v>
      </c>
      <c r="U1411">
        <v>0</v>
      </c>
      <c r="V1411" t="s">
        <v>832</v>
      </c>
      <c r="W1411" s="388">
        <v>44477</v>
      </c>
      <c r="X1411">
        <v>164</v>
      </c>
      <c r="Y1411">
        <v>0</v>
      </c>
      <c r="Z1411">
        <v>0</v>
      </c>
      <c r="AA1411" t="s">
        <v>1758</v>
      </c>
      <c r="AB1411" t="s">
        <v>826</v>
      </c>
      <c r="AD1411" t="s">
        <v>2045</v>
      </c>
      <c r="AE1411" t="s">
        <v>2046</v>
      </c>
      <c r="AI1411" t="s">
        <v>1761</v>
      </c>
      <c r="AL1411" t="s">
        <v>4327</v>
      </c>
      <c r="AM1411">
        <v>6</v>
      </c>
      <c r="AN1411" t="s">
        <v>1081</v>
      </c>
      <c r="AO1411" t="s">
        <v>2875</v>
      </c>
      <c r="AP1411">
        <v>0</v>
      </c>
      <c r="AQ1411" s="388">
        <v>44462</v>
      </c>
      <c r="AS1411" t="s">
        <v>1765</v>
      </c>
      <c r="AT1411" s="388">
        <v>44463</v>
      </c>
      <c r="AU1411" t="s">
        <v>1756</v>
      </c>
      <c r="AV1411" t="s">
        <v>1756</v>
      </c>
      <c r="AZ1411" t="s">
        <v>1766</v>
      </c>
      <c r="BA1411" t="s">
        <v>1767</v>
      </c>
      <c r="BB1411" t="s">
        <v>4344</v>
      </c>
      <c r="BC1411" t="s">
        <v>4345</v>
      </c>
      <c r="BD1411" t="s">
        <v>826</v>
      </c>
      <c r="BE1411" t="s">
        <v>1756</v>
      </c>
      <c r="BF1411" t="s">
        <v>826</v>
      </c>
    </row>
    <row r="1412" spans="1:58">
      <c r="A1412" t="s">
        <v>829</v>
      </c>
      <c r="B1412">
        <v>6</v>
      </c>
      <c r="C1412">
        <v>0</v>
      </c>
      <c r="D1412">
        <v>9930</v>
      </c>
      <c r="E1412" t="s">
        <v>4326</v>
      </c>
      <c r="F1412">
        <v>53510602</v>
      </c>
      <c r="G1412" t="s">
        <v>2041</v>
      </c>
      <c r="H1412">
        <v>0</v>
      </c>
      <c r="I1412" t="s">
        <v>2095</v>
      </c>
      <c r="J1412">
        <v>138.44999999999999</v>
      </c>
      <c r="K1412">
        <v>10</v>
      </c>
      <c r="L1412" t="s">
        <v>2063</v>
      </c>
      <c r="M1412" t="s">
        <v>2096</v>
      </c>
      <c r="N1412" t="s">
        <v>1757</v>
      </c>
      <c r="O1412" t="s">
        <v>1756</v>
      </c>
      <c r="P1412" t="s">
        <v>1756</v>
      </c>
      <c r="Q1412" s="387">
        <v>1384.5</v>
      </c>
      <c r="R1412">
        <v>179.98500000000001</v>
      </c>
      <c r="S1412">
        <v>1564.4849999999999</v>
      </c>
      <c r="T1412" s="388">
        <v>44458</v>
      </c>
      <c r="U1412">
        <v>0</v>
      </c>
      <c r="V1412" t="s">
        <v>832</v>
      </c>
      <c r="W1412" s="388">
        <v>44477</v>
      </c>
      <c r="X1412">
        <v>164</v>
      </c>
      <c r="Y1412">
        <v>0</v>
      </c>
      <c r="Z1412">
        <v>0</v>
      </c>
      <c r="AA1412" t="s">
        <v>1758</v>
      </c>
      <c r="AB1412" t="s">
        <v>826</v>
      </c>
      <c r="AD1412" t="s">
        <v>2045</v>
      </c>
      <c r="AE1412" t="s">
        <v>2046</v>
      </c>
      <c r="AI1412" t="s">
        <v>1761</v>
      </c>
      <c r="AL1412" t="s">
        <v>4327</v>
      </c>
      <c r="AM1412">
        <v>6</v>
      </c>
      <c r="AN1412" t="s">
        <v>1081</v>
      </c>
      <c r="AO1412" t="s">
        <v>2875</v>
      </c>
      <c r="AP1412">
        <v>0</v>
      </c>
      <c r="AQ1412" s="388">
        <v>44462</v>
      </c>
      <c r="AS1412" t="s">
        <v>1765</v>
      </c>
      <c r="AT1412" s="388">
        <v>44463</v>
      </c>
      <c r="AU1412" t="s">
        <v>1756</v>
      </c>
      <c r="AV1412" t="s">
        <v>1756</v>
      </c>
      <c r="AZ1412" t="s">
        <v>1766</v>
      </c>
      <c r="BA1412" t="s">
        <v>1767</v>
      </c>
      <c r="BB1412" t="s">
        <v>4346</v>
      </c>
      <c r="BC1412" t="s">
        <v>4347</v>
      </c>
      <c r="BD1412" t="s">
        <v>826</v>
      </c>
      <c r="BE1412" t="s">
        <v>1756</v>
      </c>
      <c r="BF1412" t="s">
        <v>826</v>
      </c>
    </row>
    <row r="1413" spans="1:58">
      <c r="A1413" t="s">
        <v>829</v>
      </c>
      <c r="B1413">
        <v>6</v>
      </c>
      <c r="C1413">
        <v>0</v>
      </c>
      <c r="D1413">
        <v>9930</v>
      </c>
      <c r="E1413" t="s">
        <v>4326</v>
      </c>
      <c r="F1413">
        <v>53510602</v>
      </c>
      <c r="G1413" t="s">
        <v>2041</v>
      </c>
      <c r="H1413">
        <v>0</v>
      </c>
      <c r="I1413" t="s">
        <v>2095</v>
      </c>
      <c r="J1413">
        <v>138.44999999999999</v>
      </c>
      <c r="K1413">
        <v>11</v>
      </c>
      <c r="L1413" t="s">
        <v>2063</v>
      </c>
      <c r="M1413" t="s">
        <v>2096</v>
      </c>
      <c r="N1413" t="s">
        <v>1757</v>
      </c>
      <c r="O1413" t="s">
        <v>1756</v>
      </c>
      <c r="P1413" t="s">
        <v>1756</v>
      </c>
      <c r="Q1413" s="387">
        <v>1522.95</v>
      </c>
      <c r="R1413">
        <v>197.98350000000002</v>
      </c>
      <c r="S1413">
        <v>1720.9334999999999</v>
      </c>
      <c r="T1413" s="388">
        <v>44458</v>
      </c>
      <c r="U1413">
        <v>0</v>
      </c>
      <c r="V1413" t="s">
        <v>832</v>
      </c>
      <c r="W1413" s="388">
        <v>44477</v>
      </c>
      <c r="X1413">
        <v>164</v>
      </c>
      <c r="Y1413">
        <v>0</v>
      </c>
      <c r="Z1413">
        <v>0</v>
      </c>
      <c r="AA1413" t="s">
        <v>1758</v>
      </c>
      <c r="AB1413" t="s">
        <v>826</v>
      </c>
      <c r="AD1413" t="s">
        <v>2045</v>
      </c>
      <c r="AE1413" t="s">
        <v>2046</v>
      </c>
      <c r="AI1413" t="s">
        <v>1761</v>
      </c>
      <c r="AL1413" t="s">
        <v>4327</v>
      </c>
      <c r="AM1413">
        <v>6</v>
      </c>
      <c r="AN1413" t="s">
        <v>1081</v>
      </c>
      <c r="AO1413" t="s">
        <v>2875</v>
      </c>
      <c r="AP1413">
        <v>0</v>
      </c>
      <c r="AQ1413" s="388">
        <v>44462</v>
      </c>
      <c r="AS1413" t="s">
        <v>1765</v>
      </c>
      <c r="AT1413" s="388">
        <v>44463</v>
      </c>
      <c r="AU1413" t="s">
        <v>1756</v>
      </c>
      <c r="AV1413" t="s">
        <v>1756</v>
      </c>
      <c r="AZ1413" t="s">
        <v>1766</v>
      </c>
      <c r="BA1413" t="s">
        <v>1767</v>
      </c>
      <c r="BB1413" t="s">
        <v>4348</v>
      </c>
      <c r="BC1413" t="s">
        <v>4349</v>
      </c>
      <c r="BD1413" t="s">
        <v>826</v>
      </c>
      <c r="BE1413" t="s">
        <v>1756</v>
      </c>
      <c r="BF1413" t="s">
        <v>826</v>
      </c>
    </row>
    <row r="1414" spans="1:58">
      <c r="A1414" t="s">
        <v>829</v>
      </c>
      <c r="B1414">
        <v>6</v>
      </c>
      <c r="C1414">
        <v>0</v>
      </c>
      <c r="D1414">
        <v>9930</v>
      </c>
      <c r="E1414" t="s">
        <v>4326</v>
      </c>
      <c r="F1414">
        <v>53510602</v>
      </c>
      <c r="G1414" t="s">
        <v>2041</v>
      </c>
      <c r="H1414">
        <v>0</v>
      </c>
      <c r="I1414" t="s">
        <v>2247</v>
      </c>
      <c r="J1414">
        <v>131.47999999999999</v>
      </c>
      <c r="K1414">
        <v>11</v>
      </c>
      <c r="L1414" t="s">
        <v>2063</v>
      </c>
      <c r="M1414" t="s">
        <v>2248</v>
      </c>
      <c r="N1414" t="s">
        <v>1757</v>
      </c>
      <c r="O1414" t="s">
        <v>1756</v>
      </c>
      <c r="P1414" t="s">
        <v>1756</v>
      </c>
      <c r="Q1414" s="387">
        <v>1446.28</v>
      </c>
      <c r="R1414">
        <v>188.0164</v>
      </c>
      <c r="S1414">
        <v>1634.2963999999997</v>
      </c>
      <c r="T1414" s="388">
        <v>44458</v>
      </c>
      <c r="U1414">
        <v>0</v>
      </c>
      <c r="V1414" t="s">
        <v>832</v>
      </c>
      <c r="W1414" s="388">
        <v>44477</v>
      </c>
      <c r="X1414">
        <v>164</v>
      </c>
      <c r="Y1414">
        <v>0</v>
      </c>
      <c r="Z1414">
        <v>0</v>
      </c>
      <c r="AA1414" t="s">
        <v>1758</v>
      </c>
      <c r="AB1414" t="s">
        <v>826</v>
      </c>
      <c r="AD1414" t="s">
        <v>2045</v>
      </c>
      <c r="AE1414" t="s">
        <v>2046</v>
      </c>
      <c r="AI1414" t="s">
        <v>1761</v>
      </c>
      <c r="AL1414" t="s">
        <v>4327</v>
      </c>
      <c r="AM1414">
        <v>6</v>
      </c>
      <c r="AN1414" t="s">
        <v>1081</v>
      </c>
      <c r="AO1414" t="s">
        <v>2875</v>
      </c>
      <c r="AP1414">
        <v>0</v>
      </c>
      <c r="AQ1414" s="388">
        <v>44462</v>
      </c>
      <c r="AS1414" t="s">
        <v>1765</v>
      </c>
      <c r="AT1414" s="388">
        <v>44463</v>
      </c>
      <c r="AU1414" t="s">
        <v>1756</v>
      </c>
      <c r="AV1414" t="s">
        <v>1756</v>
      </c>
      <c r="AZ1414" t="s">
        <v>1766</v>
      </c>
      <c r="BA1414" t="s">
        <v>1767</v>
      </c>
      <c r="BB1414" t="s">
        <v>4350</v>
      </c>
      <c r="BC1414" t="s">
        <v>4351</v>
      </c>
      <c r="BD1414" t="s">
        <v>826</v>
      </c>
      <c r="BE1414" t="s">
        <v>1756</v>
      </c>
      <c r="BF1414" t="s">
        <v>826</v>
      </c>
    </row>
    <row r="1415" spans="1:58">
      <c r="A1415" t="s">
        <v>829</v>
      </c>
      <c r="B1415">
        <v>6</v>
      </c>
      <c r="C1415">
        <v>0</v>
      </c>
      <c r="D1415">
        <v>9909</v>
      </c>
      <c r="E1415" t="s">
        <v>4352</v>
      </c>
      <c r="F1415">
        <v>53510602</v>
      </c>
      <c r="G1415" t="s">
        <v>2041</v>
      </c>
      <c r="H1415">
        <v>0</v>
      </c>
      <c r="I1415" t="s">
        <v>2042</v>
      </c>
      <c r="J1415">
        <v>60</v>
      </c>
      <c r="K1415">
        <v>8</v>
      </c>
      <c r="L1415" t="s">
        <v>1771</v>
      </c>
      <c r="M1415" t="s">
        <v>1756</v>
      </c>
      <c r="N1415" t="s">
        <v>1756</v>
      </c>
      <c r="O1415" t="s">
        <v>2043</v>
      </c>
      <c r="P1415" t="s">
        <v>1757</v>
      </c>
      <c r="Q1415" s="387">
        <v>480</v>
      </c>
      <c r="R1415">
        <v>62.400000000000006</v>
      </c>
      <c r="S1415">
        <v>542.4</v>
      </c>
      <c r="T1415" s="388">
        <v>44457</v>
      </c>
      <c r="U1415">
        <v>0</v>
      </c>
      <c r="V1415" t="s">
        <v>832</v>
      </c>
      <c r="W1415" s="388">
        <v>44477</v>
      </c>
      <c r="X1415">
        <v>164</v>
      </c>
      <c r="Y1415">
        <v>0</v>
      </c>
      <c r="Z1415">
        <v>0</v>
      </c>
      <c r="AA1415" t="s">
        <v>1758</v>
      </c>
      <c r="AB1415" t="s">
        <v>826</v>
      </c>
      <c r="AD1415" t="s">
        <v>2045</v>
      </c>
      <c r="AE1415" t="s">
        <v>2046</v>
      </c>
      <c r="AI1415" t="s">
        <v>1761</v>
      </c>
      <c r="AL1415" t="s">
        <v>4353</v>
      </c>
      <c r="AM1415">
        <v>6</v>
      </c>
      <c r="AN1415" t="s">
        <v>1833</v>
      </c>
      <c r="AO1415" t="s">
        <v>1834</v>
      </c>
      <c r="AP1415">
        <v>0</v>
      </c>
      <c r="AQ1415" s="388">
        <v>44462</v>
      </c>
      <c r="AS1415" t="s">
        <v>1765</v>
      </c>
      <c r="AT1415" s="388">
        <v>44462</v>
      </c>
      <c r="AU1415" t="s">
        <v>1756</v>
      </c>
      <c r="AV1415" t="s">
        <v>1756</v>
      </c>
      <c r="AZ1415" t="s">
        <v>1766</v>
      </c>
      <c r="BA1415" t="s">
        <v>1767</v>
      </c>
      <c r="BB1415" t="s">
        <v>4354</v>
      </c>
      <c r="BC1415" t="s">
        <v>4355</v>
      </c>
      <c r="BD1415" t="s">
        <v>826</v>
      </c>
      <c r="BE1415" t="s">
        <v>1756</v>
      </c>
      <c r="BF1415" t="s">
        <v>826</v>
      </c>
    </row>
    <row r="1416" spans="1:58">
      <c r="A1416" t="s">
        <v>829</v>
      </c>
      <c r="B1416">
        <v>6</v>
      </c>
      <c r="C1416">
        <v>0</v>
      </c>
      <c r="D1416">
        <v>9909</v>
      </c>
      <c r="E1416" t="s">
        <v>4352</v>
      </c>
      <c r="F1416">
        <v>53510602</v>
      </c>
      <c r="G1416" t="s">
        <v>2041</v>
      </c>
      <c r="H1416">
        <v>0</v>
      </c>
      <c r="I1416" t="s">
        <v>2052</v>
      </c>
      <c r="J1416">
        <v>75</v>
      </c>
      <c r="K1416">
        <v>46</v>
      </c>
      <c r="L1416" t="s">
        <v>1771</v>
      </c>
      <c r="M1416" t="s">
        <v>1756</v>
      </c>
      <c r="N1416" t="s">
        <v>1756</v>
      </c>
      <c r="O1416" t="s">
        <v>2053</v>
      </c>
      <c r="P1416" t="s">
        <v>1757</v>
      </c>
      <c r="Q1416" s="387">
        <v>3450</v>
      </c>
      <c r="R1416">
        <v>448.5</v>
      </c>
      <c r="S1416">
        <v>3898.4999999999995</v>
      </c>
      <c r="T1416" s="388">
        <v>44457</v>
      </c>
      <c r="U1416">
        <v>0</v>
      </c>
      <c r="V1416" t="s">
        <v>832</v>
      </c>
      <c r="W1416" s="388">
        <v>44477</v>
      </c>
      <c r="X1416">
        <v>164</v>
      </c>
      <c r="Y1416">
        <v>0</v>
      </c>
      <c r="Z1416">
        <v>0</v>
      </c>
      <c r="AA1416" t="s">
        <v>1758</v>
      </c>
      <c r="AB1416" t="s">
        <v>826</v>
      </c>
      <c r="AD1416" t="s">
        <v>2045</v>
      </c>
      <c r="AE1416" t="s">
        <v>2046</v>
      </c>
      <c r="AI1416" t="s">
        <v>1761</v>
      </c>
      <c r="AL1416" t="s">
        <v>4353</v>
      </c>
      <c r="AM1416">
        <v>6</v>
      </c>
      <c r="AN1416" t="s">
        <v>1833</v>
      </c>
      <c r="AO1416" t="s">
        <v>1834</v>
      </c>
      <c r="AP1416">
        <v>0</v>
      </c>
      <c r="AQ1416" s="388">
        <v>44462</v>
      </c>
      <c r="AS1416" t="s">
        <v>1765</v>
      </c>
      <c r="AT1416" s="388">
        <v>44462</v>
      </c>
      <c r="AU1416" t="s">
        <v>1756</v>
      </c>
      <c r="AV1416" t="s">
        <v>1756</v>
      </c>
      <c r="AZ1416" t="s">
        <v>1766</v>
      </c>
      <c r="BA1416" t="s">
        <v>1767</v>
      </c>
      <c r="BB1416" t="s">
        <v>4356</v>
      </c>
      <c r="BC1416" t="s">
        <v>4357</v>
      </c>
      <c r="BD1416" t="s">
        <v>826</v>
      </c>
      <c r="BE1416" t="s">
        <v>1756</v>
      </c>
      <c r="BF1416" t="s">
        <v>826</v>
      </c>
    </row>
    <row r="1417" spans="1:58">
      <c r="A1417" t="s">
        <v>829</v>
      </c>
      <c r="B1417">
        <v>6</v>
      </c>
      <c r="C1417">
        <v>0</v>
      </c>
      <c r="D1417">
        <v>9909</v>
      </c>
      <c r="E1417" t="s">
        <v>4352</v>
      </c>
      <c r="F1417">
        <v>53510602</v>
      </c>
      <c r="G1417" t="s">
        <v>2041</v>
      </c>
      <c r="H1417">
        <v>0</v>
      </c>
      <c r="I1417" t="s">
        <v>2056</v>
      </c>
      <c r="J1417">
        <v>210</v>
      </c>
      <c r="K1417">
        <v>5</v>
      </c>
      <c r="L1417" t="s">
        <v>1755</v>
      </c>
      <c r="M1417" t="s">
        <v>1756</v>
      </c>
      <c r="N1417" t="s">
        <v>1756</v>
      </c>
      <c r="P1417" t="s">
        <v>1757</v>
      </c>
      <c r="Q1417" s="387">
        <v>1050</v>
      </c>
      <c r="R1417">
        <v>136.5</v>
      </c>
      <c r="S1417">
        <v>1186.5</v>
      </c>
      <c r="T1417" s="388">
        <v>44457</v>
      </c>
      <c r="U1417">
        <v>0</v>
      </c>
      <c r="V1417" t="s">
        <v>832</v>
      </c>
      <c r="W1417" s="388">
        <v>44477</v>
      </c>
      <c r="X1417">
        <v>164</v>
      </c>
      <c r="Y1417">
        <v>0</v>
      </c>
      <c r="Z1417">
        <v>0</v>
      </c>
      <c r="AA1417" t="s">
        <v>1758</v>
      </c>
      <c r="AB1417" t="s">
        <v>826</v>
      </c>
      <c r="AD1417" t="s">
        <v>2045</v>
      </c>
      <c r="AE1417" t="s">
        <v>2046</v>
      </c>
      <c r="AI1417" t="s">
        <v>1761</v>
      </c>
      <c r="AL1417" t="s">
        <v>4353</v>
      </c>
      <c r="AM1417">
        <v>6</v>
      </c>
      <c r="AN1417" t="s">
        <v>1833</v>
      </c>
      <c r="AO1417" t="s">
        <v>1834</v>
      </c>
      <c r="AP1417">
        <v>0</v>
      </c>
      <c r="AQ1417" s="388">
        <v>44462</v>
      </c>
      <c r="AS1417" t="s">
        <v>1765</v>
      </c>
      <c r="AT1417" s="388">
        <v>44462</v>
      </c>
      <c r="AU1417" t="s">
        <v>1756</v>
      </c>
      <c r="AV1417" t="s">
        <v>1756</v>
      </c>
      <c r="AZ1417" t="s">
        <v>1766</v>
      </c>
      <c r="BA1417" t="s">
        <v>1767</v>
      </c>
      <c r="BB1417" t="s">
        <v>4358</v>
      </c>
      <c r="BC1417" t="s">
        <v>4359</v>
      </c>
      <c r="BD1417" t="s">
        <v>826</v>
      </c>
      <c r="BE1417" t="s">
        <v>1756</v>
      </c>
      <c r="BF1417" t="s">
        <v>826</v>
      </c>
    </row>
    <row r="1418" spans="1:58">
      <c r="A1418" t="s">
        <v>829</v>
      </c>
      <c r="B1418">
        <v>6</v>
      </c>
      <c r="C1418">
        <v>0</v>
      </c>
      <c r="D1418">
        <v>9909</v>
      </c>
      <c r="E1418" t="s">
        <v>4352</v>
      </c>
      <c r="F1418">
        <v>53510602</v>
      </c>
      <c r="G1418" t="s">
        <v>2041</v>
      </c>
      <c r="H1418">
        <v>0</v>
      </c>
      <c r="I1418" t="s">
        <v>518</v>
      </c>
      <c r="J1418">
        <v>95</v>
      </c>
      <c r="K1418">
        <v>12</v>
      </c>
      <c r="L1418" t="s">
        <v>1771</v>
      </c>
      <c r="M1418" t="s">
        <v>1756</v>
      </c>
      <c r="N1418" t="s">
        <v>1756</v>
      </c>
      <c r="O1418" t="s">
        <v>2059</v>
      </c>
      <c r="P1418" t="s">
        <v>1757</v>
      </c>
      <c r="Q1418" s="387">
        <v>1140</v>
      </c>
      <c r="R1418">
        <v>148.20000000000002</v>
      </c>
      <c r="S1418">
        <v>1288.1999999999998</v>
      </c>
      <c r="T1418" s="388">
        <v>44457</v>
      </c>
      <c r="U1418">
        <v>0</v>
      </c>
      <c r="V1418" t="s">
        <v>832</v>
      </c>
      <c r="W1418" s="388">
        <v>44477</v>
      </c>
      <c r="X1418">
        <v>164</v>
      </c>
      <c r="Y1418">
        <v>0</v>
      </c>
      <c r="Z1418">
        <v>0</v>
      </c>
      <c r="AA1418" t="s">
        <v>1758</v>
      </c>
      <c r="AB1418" t="s">
        <v>826</v>
      </c>
      <c r="AD1418" t="s">
        <v>2045</v>
      </c>
      <c r="AE1418" t="s">
        <v>2046</v>
      </c>
      <c r="AI1418" t="s">
        <v>1761</v>
      </c>
      <c r="AL1418" t="s">
        <v>4353</v>
      </c>
      <c r="AM1418">
        <v>6</v>
      </c>
      <c r="AN1418" t="s">
        <v>1833</v>
      </c>
      <c r="AO1418" t="s">
        <v>1834</v>
      </c>
      <c r="AP1418">
        <v>0</v>
      </c>
      <c r="AQ1418" s="388">
        <v>44462</v>
      </c>
      <c r="AS1418" t="s">
        <v>1765</v>
      </c>
      <c r="AT1418" s="388">
        <v>44462</v>
      </c>
      <c r="AU1418" t="s">
        <v>1756</v>
      </c>
      <c r="AV1418" t="s">
        <v>1756</v>
      </c>
      <c r="AZ1418" t="s">
        <v>1766</v>
      </c>
      <c r="BA1418" t="s">
        <v>1767</v>
      </c>
      <c r="BB1418" t="s">
        <v>4360</v>
      </c>
      <c r="BC1418" t="s">
        <v>4361</v>
      </c>
      <c r="BD1418" t="s">
        <v>826</v>
      </c>
      <c r="BE1418" t="s">
        <v>1756</v>
      </c>
      <c r="BF1418" t="s">
        <v>826</v>
      </c>
    </row>
    <row r="1419" spans="1:58">
      <c r="A1419" t="s">
        <v>829</v>
      </c>
      <c r="B1419">
        <v>6</v>
      </c>
      <c r="C1419">
        <v>0</v>
      </c>
      <c r="D1419">
        <v>9909</v>
      </c>
      <c r="E1419" t="s">
        <v>4352</v>
      </c>
      <c r="F1419">
        <v>53510602</v>
      </c>
      <c r="G1419" t="s">
        <v>2041</v>
      </c>
      <c r="H1419">
        <v>0</v>
      </c>
      <c r="I1419" t="s">
        <v>2062</v>
      </c>
      <c r="J1419">
        <v>138.05000000000001</v>
      </c>
      <c r="K1419">
        <v>11</v>
      </c>
      <c r="L1419" t="s">
        <v>2063</v>
      </c>
      <c r="M1419" t="s">
        <v>2064</v>
      </c>
      <c r="N1419" t="s">
        <v>1757</v>
      </c>
      <c r="O1419" t="s">
        <v>1756</v>
      </c>
      <c r="P1419" t="s">
        <v>1756</v>
      </c>
      <c r="Q1419" s="387">
        <v>1518.55</v>
      </c>
      <c r="R1419">
        <v>197.41149999999999</v>
      </c>
      <c r="S1419">
        <v>1715.9614999999999</v>
      </c>
      <c r="T1419" s="388">
        <v>44457</v>
      </c>
      <c r="U1419">
        <v>0</v>
      </c>
      <c r="V1419" t="s">
        <v>832</v>
      </c>
      <c r="W1419" s="388">
        <v>44477</v>
      </c>
      <c r="X1419">
        <v>164</v>
      </c>
      <c r="Y1419">
        <v>0</v>
      </c>
      <c r="Z1419">
        <v>0</v>
      </c>
      <c r="AA1419" t="s">
        <v>1758</v>
      </c>
      <c r="AB1419" t="s">
        <v>826</v>
      </c>
      <c r="AD1419" t="s">
        <v>2045</v>
      </c>
      <c r="AE1419" t="s">
        <v>2046</v>
      </c>
      <c r="AI1419" t="s">
        <v>1761</v>
      </c>
      <c r="AL1419" t="s">
        <v>4353</v>
      </c>
      <c r="AM1419">
        <v>6</v>
      </c>
      <c r="AN1419" t="s">
        <v>1833</v>
      </c>
      <c r="AO1419" t="s">
        <v>1834</v>
      </c>
      <c r="AP1419">
        <v>0</v>
      </c>
      <c r="AQ1419" s="388">
        <v>44462</v>
      </c>
      <c r="AS1419" t="s">
        <v>1765</v>
      </c>
      <c r="AT1419" s="388">
        <v>44462</v>
      </c>
      <c r="AU1419" t="s">
        <v>1756</v>
      </c>
      <c r="AV1419" t="s">
        <v>1756</v>
      </c>
      <c r="AZ1419" t="s">
        <v>1766</v>
      </c>
      <c r="BA1419" t="s">
        <v>1767</v>
      </c>
      <c r="BB1419" t="s">
        <v>4362</v>
      </c>
      <c r="BC1419" t="s">
        <v>4363</v>
      </c>
      <c r="BD1419" t="s">
        <v>826</v>
      </c>
      <c r="BE1419" t="s">
        <v>1756</v>
      </c>
      <c r="BF1419" t="s">
        <v>826</v>
      </c>
    </row>
    <row r="1420" spans="1:58">
      <c r="A1420" t="s">
        <v>829</v>
      </c>
      <c r="B1420">
        <v>6</v>
      </c>
      <c r="C1420">
        <v>0</v>
      </c>
      <c r="D1420">
        <v>9909</v>
      </c>
      <c r="E1420" t="s">
        <v>4352</v>
      </c>
      <c r="F1420">
        <v>53510602</v>
      </c>
      <c r="G1420" t="s">
        <v>2041</v>
      </c>
      <c r="H1420">
        <v>0</v>
      </c>
      <c r="I1420" t="s">
        <v>2073</v>
      </c>
      <c r="J1420">
        <v>243.75</v>
      </c>
      <c r="K1420">
        <v>3</v>
      </c>
      <c r="L1420" t="s">
        <v>1755</v>
      </c>
      <c r="M1420" t="s">
        <v>2074</v>
      </c>
      <c r="N1420" t="s">
        <v>1757</v>
      </c>
      <c r="O1420" t="s">
        <v>1756</v>
      </c>
      <c r="P1420" t="s">
        <v>1756</v>
      </c>
      <c r="Q1420" s="387">
        <v>731.25</v>
      </c>
      <c r="R1420">
        <v>95.0625</v>
      </c>
      <c r="S1420">
        <v>826.31249999999989</v>
      </c>
      <c r="T1420" s="388">
        <v>44457</v>
      </c>
      <c r="U1420">
        <v>0</v>
      </c>
      <c r="V1420" t="s">
        <v>832</v>
      </c>
      <c r="W1420" s="388">
        <v>44477</v>
      </c>
      <c r="X1420">
        <v>164</v>
      </c>
      <c r="Y1420">
        <v>0</v>
      </c>
      <c r="Z1420">
        <v>0</v>
      </c>
      <c r="AA1420" t="s">
        <v>1758</v>
      </c>
      <c r="AB1420" t="s">
        <v>826</v>
      </c>
      <c r="AD1420" t="s">
        <v>2045</v>
      </c>
      <c r="AE1420" t="s">
        <v>2046</v>
      </c>
      <c r="AI1420" t="s">
        <v>1761</v>
      </c>
      <c r="AL1420" t="s">
        <v>4353</v>
      </c>
      <c r="AM1420">
        <v>6</v>
      </c>
      <c r="AN1420" t="s">
        <v>1833</v>
      </c>
      <c r="AO1420" t="s">
        <v>1834</v>
      </c>
      <c r="AP1420">
        <v>0</v>
      </c>
      <c r="AQ1420" s="388">
        <v>44462</v>
      </c>
      <c r="AS1420" t="s">
        <v>1765</v>
      </c>
      <c r="AT1420" s="388">
        <v>44462</v>
      </c>
      <c r="AU1420" t="s">
        <v>1756</v>
      </c>
      <c r="AV1420" t="s">
        <v>1756</v>
      </c>
      <c r="AZ1420" t="s">
        <v>1766</v>
      </c>
      <c r="BA1420" t="s">
        <v>1767</v>
      </c>
      <c r="BB1420" t="s">
        <v>4364</v>
      </c>
      <c r="BC1420" t="s">
        <v>4365</v>
      </c>
      <c r="BD1420" t="s">
        <v>826</v>
      </c>
      <c r="BE1420" t="s">
        <v>1756</v>
      </c>
      <c r="BF1420" t="s">
        <v>826</v>
      </c>
    </row>
    <row r="1421" spans="1:58">
      <c r="A1421" t="s">
        <v>829</v>
      </c>
      <c r="B1421">
        <v>6</v>
      </c>
      <c r="C1421">
        <v>0</v>
      </c>
      <c r="D1421">
        <v>9909</v>
      </c>
      <c r="E1421" t="s">
        <v>4352</v>
      </c>
      <c r="F1421">
        <v>53510602</v>
      </c>
      <c r="G1421" t="s">
        <v>2041</v>
      </c>
      <c r="H1421">
        <v>0</v>
      </c>
      <c r="I1421" t="s">
        <v>2079</v>
      </c>
      <c r="J1421">
        <v>63.38</v>
      </c>
      <c r="K1421">
        <v>11</v>
      </c>
      <c r="L1421" t="s">
        <v>1771</v>
      </c>
      <c r="M1421" t="s">
        <v>2080</v>
      </c>
      <c r="N1421" t="s">
        <v>1757</v>
      </c>
      <c r="O1421" t="s">
        <v>1756</v>
      </c>
      <c r="P1421" t="s">
        <v>1756</v>
      </c>
      <c r="Q1421" s="387">
        <v>697.18</v>
      </c>
      <c r="R1421">
        <v>90.633399999999995</v>
      </c>
      <c r="S1421">
        <v>787.81339999999989</v>
      </c>
      <c r="T1421" s="388">
        <v>44457</v>
      </c>
      <c r="U1421">
        <v>0</v>
      </c>
      <c r="V1421" t="s">
        <v>832</v>
      </c>
      <c r="W1421" s="388">
        <v>44477</v>
      </c>
      <c r="X1421">
        <v>164</v>
      </c>
      <c r="Y1421">
        <v>0</v>
      </c>
      <c r="Z1421">
        <v>0</v>
      </c>
      <c r="AA1421" t="s">
        <v>1758</v>
      </c>
      <c r="AB1421" t="s">
        <v>826</v>
      </c>
      <c r="AD1421" t="s">
        <v>2045</v>
      </c>
      <c r="AE1421" t="s">
        <v>2046</v>
      </c>
      <c r="AI1421" t="s">
        <v>1761</v>
      </c>
      <c r="AL1421" t="s">
        <v>4353</v>
      </c>
      <c r="AM1421">
        <v>6</v>
      </c>
      <c r="AN1421" t="s">
        <v>1833</v>
      </c>
      <c r="AO1421" t="s">
        <v>1834</v>
      </c>
      <c r="AP1421">
        <v>0</v>
      </c>
      <c r="AQ1421" s="388">
        <v>44462</v>
      </c>
      <c r="AS1421" t="s">
        <v>1765</v>
      </c>
      <c r="AT1421" s="388">
        <v>44462</v>
      </c>
      <c r="AU1421" t="s">
        <v>1756</v>
      </c>
      <c r="AV1421" t="s">
        <v>1756</v>
      </c>
      <c r="AZ1421" t="s">
        <v>1766</v>
      </c>
      <c r="BA1421" t="s">
        <v>1767</v>
      </c>
      <c r="BB1421" t="s">
        <v>4366</v>
      </c>
      <c r="BC1421" t="s">
        <v>4367</v>
      </c>
      <c r="BD1421" t="s">
        <v>826</v>
      </c>
      <c r="BE1421" t="s">
        <v>1756</v>
      </c>
      <c r="BF1421" t="s">
        <v>826</v>
      </c>
    </row>
    <row r="1422" spans="1:58">
      <c r="A1422" t="s">
        <v>829</v>
      </c>
      <c r="B1422">
        <v>6</v>
      </c>
      <c r="C1422">
        <v>0</v>
      </c>
      <c r="D1422">
        <v>9909</v>
      </c>
      <c r="E1422" t="s">
        <v>4352</v>
      </c>
      <c r="F1422">
        <v>53510602</v>
      </c>
      <c r="G1422" t="s">
        <v>2041</v>
      </c>
      <c r="H1422">
        <v>0</v>
      </c>
      <c r="I1422" t="s">
        <v>2089</v>
      </c>
      <c r="J1422">
        <v>146.96</v>
      </c>
      <c r="K1422">
        <v>11</v>
      </c>
      <c r="L1422" t="s">
        <v>2063</v>
      </c>
      <c r="M1422" t="s">
        <v>2090</v>
      </c>
      <c r="N1422" t="s">
        <v>1757</v>
      </c>
      <c r="O1422" t="s">
        <v>1756</v>
      </c>
      <c r="P1422" t="s">
        <v>1756</v>
      </c>
      <c r="Q1422" s="387">
        <v>1616.56</v>
      </c>
      <c r="R1422">
        <v>210.15280000000001</v>
      </c>
      <c r="S1422">
        <v>1826.7127999999998</v>
      </c>
      <c r="T1422" s="388">
        <v>44457</v>
      </c>
      <c r="U1422">
        <v>0</v>
      </c>
      <c r="V1422" t="s">
        <v>832</v>
      </c>
      <c r="W1422" s="388">
        <v>44477</v>
      </c>
      <c r="X1422">
        <v>164</v>
      </c>
      <c r="Y1422">
        <v>0</v>
      </c>
      <c r="Z1422">
        <v>0</v>
      </c>
      <c r="AA1422" t="s">
        <v>1758</v>
      </c>
      <c r="AB1422" t="s">
        <v>826</v>
      </c>
      <c r="AD1422" t="s">
        <v>2045</v>
      </c>
      <c r="AE1422" t="s">
        <v>2046</v>
      </c>
      <c r="AI1422" t="s">
        <v>1761</v>
      </c>
      <c r="AL1422" t="s">
        <v>4353</v>
      </c>
      <c r="AM1422">
        <v>6</v>
      </c>
      <c r="AN1422" t="s">
        <v>1833</v>
      </c>
      <c r="AO1422" t="s">
        <v>1834</v>
      </c>
      <c r="AP1422">
        <v>0</v>
      </c>
      <c r="AQ1422" s="388">
        <v>44462</v>
      </c>
      <c r="AS1422" t="s">
        <v>1765</v>
      </c>
      <c r="AT1422" s="388">
        <v>44462</v>
      </c>
      <c r="AU1422" t="s">
        <v>1756</v>
      </c>
      <c r="AV1422" t="s">
        <v>1756</v>
      </c>
      <c r="AZ1422" t="s">
        <v>1766</v>
      </c>
      <c r="BA1422" t="s">
        <v>1767</v>
      </c>
      <c r="BB1422" t="s">
        <v>4368</v>
      </c>
      <c r="BC1422" t="s">
        <v>4369</v>
      </c>
      <c r="BD1422" t="s">
        <v>826</v>
      </c>
      <c r="BE1422" t="s">
        <v>1756</v>
      </c>
      <c r="BF1422" t="s">
        <v>826</v>
      </c>
    </row>
    <row r="1423" spans="1:58">
      <c r="A1423" t="s">
        <v>829</v>
      </c>
      <c r="B1423">
        <v>6</v>
      </c>
      <c r="C1423">
        <v>0</v>
      </c>
      <c r="D1423">
        <v>9909</v>
      </c>
      <c r="E1423" t="s">
        <v>4352</v>
      </c>
      <c r="F1423">
        <v>53510602</v>
      </c>
      <c r="G1423" t="s">
        <v>2041</v>
      </c>
      <c r="H1423">
        <v>0</v>
      </c>
      <c r="I1423" t="s">
        <v>2089</v>
      </c>
      <c r="J1423">
        <v>146.96</v>
      </c>
      <c r="K1423">
        <v>5.5</v>
      </c>
      <c r="L1423" t="s">
        <v>2063</v>
      </c>
      <c r="M1423" t="s">
        <v>2090</v>
      </c>
      <c r="N1423" t="s">
        <v>1757</v>
      </c>
      <c r="O1423" t="s">
        <v>1756</v>
      </c>
      <c r="P1423" t="s">
        <v>1756</v>
      </c>
      <c r="Q1423" s="387">
        <v>808.28</v>
      </c>
      <c r="R1423">
        <v>105.07640000000001</v>
      </c>
      <c r="S1423">
        <v>913.35639999999989</v>
      </c>
      <c r="T1423" s="388">
        <v>44457</v>
      </c>
      <c r="U1423">
        <v>0</v>
      </c>
      <c r="V1423" t="s">
        <v>832</v>
      </c>
      <c r="W1423" s="388">
        <v>44477</v>
      </c>
      <c r="X1423">
        <v>164</v>
      </c>
      <c r="Y1423">
        <v>0</v>
      </c>
      <c r="Z1423">
        <v>0</v>
      </c>
      <c r="AA1423" t="s">
        <v>1758</v>
      </c>
      <c r="AB1423" t="s">
        <v>826</v>
      </c>
      <c r="AD1423" t="s">
        <v>2045</v>
      </c>
      <c r="AE1423" t="s">
        <v>2046</v>
      </c>
      <c r="AI1423" t="s">
        <v>1761</v>
      </c>
      <c r="AL1423" t="s">
        <v>4353</v>
      </c>
      <c r="AM1423">
        <v>6</v>
      </c>
      <c r="AN1423" t="s">
        <v>1833</v>
      </c>
      <c r="AO1423" t="s">
        <v>1834</v>
      </c>
      <c r="AP1423">
        <v>0</v>
      </c>
      <c r="AQ1423" s="388">
        <v>44462</v>
      </c>
      <c r="AS1423" t="s">
        <v>1765</v>
      </c>
      <c r="AT1423" s="388">
        <v>44462</v>
      </c>
      <c r="AU1423" t="s">
        <v>1756</v>
      </c>
      <c r="AV1423" t="s">
        <v>1756</v>
      </c>
      <c r="AZ1423" t="s">
        <v>1766</v>
      </c>
      <c r="BA1423" t="s">
        <v>1767</v>
      </c>
      <c r="BB1423" t="s">
        <v>4370</v>
      </c>
      <c r="BC1423" t="s">
        <v>4371</v>
      </c>
      <c r="BD1423" t="s">
        <v>826</v>
      </c>
      <c r="BE1423" t="s">
        <v>1756</v>
      </c>
      <c r="BF1423" t="s">
        <v>826</v>
      </c>
    </row>
    <row r="1424" spans="1:58">
      <c r="A1424" t="s">
        <v>829</v>
      </c>
      <c r="B1424">
        <v>6</v>
      </c>
      <c r="C1424">
        <v>0</v>
      </c>
      <c r="D1424">
        <v>9909</v>
      </c>
      <c r="E1424" t="s">
        <v>4352</v>
      </c>
      <c r="F1424">
        <v>53510602</v>
      </c>
      <c r="G1424" t="s">
        <v>2041</v>
      </c>
      <c r="H1424">
        <v>0</v>
      </c>
      <c r="I1424" t="s">
        <v>2095</v>
      </c>
      <c r="J1424">
        <v>138.44999999999999</v>
      </c>
      <c r="K1424">
        <v>3</v>
      </c>
      <c r="L1424" t="s">
        <v>2063</v>
      </c>
      <c r="M1424" t="s">
        <v>2096</v>
      </c>
      <c r="N1424" t="s">
        <v>1757</v>
      </c>
      <c r="O1424" t="s">
        <v>1756</v>
      </c>
      <c r="P1424" t="s">
        <v>1756</v>
      </c>
      <c r="Q1424" s="387">
        <v>415.35</v>
      </c>
      <c r="R1424">
        <v>53.995500000000007</v>
      </c>
      <c r="S1424">
        <v>469.34549999999996</v>
      </c>
      <c r="T1424" s="388">
        <v>44457</v>
      </c>
      <c r="U1424">
        <v>0</v>
      </c>
      <c r="V1424" t="s">
        <v>832</v>
      </c>
      <c r="W1424" s="388">
        <v>44477</v>
      </c>
      <c r="X1424">
        <v>164</v>
      </c>
      <c r="Y1424">
        <v>0</v>
      </c>
      <c r="Z1424">
        <v>0</v>
      </c>
      <c r="AA1424" t="s">
        <v>1758</v>
      </c>
      <c r="AB1424" t="s">
        <v>826</v>
      </c>
      <c r="AD1424" t="s">
        <v>2045</v>
      </c>
      <c r="AE1424" t="s">
        <v>2046</v>
      </c>
      <c r="AI1424" t="s">
        <v>1761</v>
      </c>
      <c r="AL1424" t="s">
        <v>4353</v>
      </c>
      <c r="AM1424">
        <v>6</v>
      </c>
      <c r="AN1424" t="s">
        <v>1833</v>
      </c>
      <c r="AO1424" t="s">
        <v>1834</v>
      </c>
      <c r="AP1424">
        <v>0</v>
      </c>
      <c r="AQ1424" s="388">
        <v>44462</v>
      </c>
      <c r="AS1424" t="s">
        <v>1765</v>
      </c>
      <c r="AT1424" s="388">
        <v>44462</v>
      </c>
      <c r="AU1424" t="s">
        <v>1756</v>
      </c>
      <c r="AV1424" t="s">
        <v>1756</v>
      </c>
      <c r="AZ1424" t="s">
        <v>1766</v>
      </c>
      <c r="BA1424" t="s">
        <v>1767</v>
      </c>
      <c r="BB1424" t="s">
        <v>4372</v>
      </c>
      <c r="BC1424" t="s">
        <v>4373</v>
      </c>
      <c r="BD1424" t="s">
        <v>826</v>
      </c>
      <c r="BE1424" t="s">
        <v>1756</v>
      </c>
      <c r="BF1424" t="s">
        <v>826</v>
      </c>
    </row>
    <row r="1425" spans="1:58">
      <c r="A1425" t="s">
        <v>829</v>
      </c>
      <c r="B1425">
        <v>6</v>
      </c>
      <c r="C1425">
        <v>0</v>
      </c>
      <c r="D1425">
        <v>9909</v>
      </c>
      <c r="E1425" t="s">
        <v>4352</v>
      </c>
      <c r="F1425">
        <v>53510602</v>
      </c>
      <c r="G1425" t="s">
        <v>2041</v>
      </c>
      <c r="H1425">
        <v>0</v>
      </c>
      <c r="I1425" t="s">
        <v>2247</v>
      </c>
      <c r="J1425">
        <v>131.47999999999999</v>
      </c>
      <c r="K1425">
        <v>11</v>
      </c>
      <c r="L1425" t="s">
        <v>2063</v>
      </c>
      <c r="M1425" t="s">
        <v>2248</v>
      </c>
      <c r="N1425" t="s">
        <v>1757</v>
      </c>
      <c r="O1425" t="s">
        <v>1756</v>
      </c>
      <c r="P1425" t="s">
        <v>1756</v>
      </c>
      <c r="Q1425" s="387">
        <v>1446.28</v>
      </c>
      <c r="R1425">
        <v>188.0164</v>
      </c>
      <c r="S1425">
        <v>1634.2963999999997</v>
      </c>
      <c r="T1425" s="388">
        <v>44457</v>
      </c>
      <c r="U1425">
        <v>0</v>
      </c>
      <c r="V1425" t="s">
        <v>832</v>
      </c>
      <c r="W1425" s="388">
        <v>44477</v>
      </c>
      <c r="X1425">
        <v>164</v>
      </c>
      <c r="Y1425">
        <v>0</v>
      </c>
      <c r="Z1425">
        <v>0</v>
      </c>
      <c r="AA1425" t="s">
        <v>1758</v>
      </c>
      <c r="AB1425" t="s">
        <v>826</v>
      </c>
      <c r="AD1425" t="s">
        <v>2045</v>
      </c>
      <c r="AE1425" t="s">
        <v>2046</v>
      </c>
      <c r="AI1425" t="s">
        <v>1761</v>
      </c>
      <c r="AL1425" t="s">
        <v>4353</v>
      </c>
      <c r="AM1425">
        <v>6</v>
      </c>
      <c r="AN1425" t="s">
        <v>1833</v>
      </c>
      <c r="AO1425" t="s">
        <v>1834</v>
      </c>
      <c r="AP1425">
        <v>0</v>
      </c>
      <c r="AQ1425" s="388">
        <v>44462</v>
      </c>
      <c r="AS1425" t="s">
        <v>1765</v>
      </c>
      <c r="AT1425" s="388">
        <v>44462</v>
      </c>
      <c r="AU1425" t="s">
        <v>1756</v>
      </c>
      <c r="AV1425" t="s">
        <v>1756</v>
      </c>
      <c r="AZ1425" t="s">
        <v>1766</v>
      </c>
      <c r="BA1425" t="s">
        <v>1767</v>
      </c>
      <c r="BB1425" t="s">
        <v>4374</v>
      </c>
      <c r="BC1425" t="s">
        <v>4375</v>
      </c>
      <c r="BD1425" t="s">
        <v>826</v>
      </c>
      <c r="BE1425" t="s">
        <v>1756</v>
      </c>
      <c r="BF1425" t="s">
        <v>826</v>
      </c>
    </row>
    <row r="1426" spans="1:58">
      <c r="A1426" t="s">
        <v>829</v>
      </c>
      <c r="B1426">
        <v>6</v>
      </c>
      <c r="C1426">
        <v>0</v>
      </c>
      <c r="D1426">
        <v>9907</v>
      </c>
      <c r="E1426" t="s">
        <v>4376</v>
      </c>
      <c r="F1426">
        <v>53510602</v>
      </c>
      <c r="G1426" t="s">
        <v>2041</v>
      </c>
      <c r="H1426">
        <v>0</v>
      </c>
      <c r="I1426" t="s">
        <v>2052</v>
      </c>
      <c r="J1426">
        <v>75</v>
      </c>
      <c r="K1426">
        <v>19</v>
      </c>
      <c r="L1426" t="s">
        <v>1771</v>
      </c>
      <c r="M1426" t="s">
        <v>1756</v>
      </c>
      <c r="N1426" t="s">
        <v>1756</v>
      </c>
      <c r="O1426" t="s">
        <v>2053</v>
      </c>
      <c r="P1426" t="s">
        <v>1757</v>
      </c>
      <c r="Q1426" s="387">
        <v>1425</v>
      </c>
      <c r="R1426">
        <v>185.25</v>
      </c>
      <c r="S1426">
        <v>1610.2499999999998</v>
      </c>
      <c r="T1426" s="388">
        <v>44457</v>
      </c>
      <c r="U1426">
        <v>0</v>
      </c>
      <c r="V1426" t="s">
        <v>832</v>
      </c>
      <c r="W1426" s="388">
        <v>44477</v>
      </c>
      <c r="X1426">
        <v>164</v>
      </c>
      <c r="Y1426">
        <v>0</v>
      </c>
      <c r="Z1426">
        <v>0</v>
      </c>
      <c r="AA1426" t="s">
        <v>1758</v>
      </c>
      <c r="AB1426" t="s">
        <v>826</v>
      </c>
      <c r="AD1426" t="s">
        <v>2045</v>
      </c>
      <c r="AE1426" t="s">
        <v>2046</v>
      </c>
      <c r="AI1426" t="s">
        <v>1761</v>
      </c>
      <c r="AL1426" t="s">
        <v>2833</v>
      </c>
      <c r="AM1426">
        <v>6</v>
      </c>
      <c r="AN1426" t="s">
        <v>2834</v>
      </c>
      <c r="AO1426" t="s">
        <v>3114</v>
      </c>
      <c r="AP1426">
        <v>0</v>
      </c>
      <c r="AQ1426" s="388">
        <v>44462</v>
      </c>
      <c r="AS1426" t="s">
        <v>1765</v>
      </c>
      <c r="AT1426" s="388">
        <v>44462</v>
      </c>
      <c r="AU1426" t="s">
        <v>1756</v>
      </c>
      <c r="AV1426" t="s">
        <v>1756</v>
      </c>
      <c r="AZ1426" t="s">
        <v>1766</v>
      </c>
      <c r="BA1426" t="s">
        <v>1767</v>
      </c>
      <c r="BB1426" t="s">
        <v>4377</v>
      </c>
      <c r="BC1426" t="s">
        <v>4378</v>
      </c>
      <c r="BD1426" t="s">
        <v>826</v>
      </c>
      <c r="BE1426" t="s">
        <v>1756</v>
      </c>
      <c r="BF1426" t="s">
        <v>826</v>
      </c>
    </row>
    <row r="1427" spans="1:58">
      <c r="A1427" t="s">
        <v>829</v>
      </c>
      <c r="B1427">
        <v>6</v>
      </c>
      <c r="C1427">
        <v>0</v>
      </c>
      <c r="D1427">
        <v>9907</v>
      </c>
      <c r="E1427" t="s">
        <v>4376</v>
      </c>
      <c r="F1427">
        <v>53510602</v>
      </c>
      <c r="G1427" t="s">
        <v>2041</v>
      </c>
      <c r="H1427">
        <v>0</v>
      </c>
      <c r="I1427" t="s">
        <v>2052</v>
      </c>
      <c r="J1427">
        <v>75</v>
      </c>
      <c r="K1427">
        <v>12</v>
      </c>
      <c r="L1427" t="s">
        <v>1771</v>
      </c>
      <c r="M1427" t="s">
        <v>1756</v>
      </c>
      <c r="N1427" t="s">
        <v>1756</v>
      </c>
      <c r="O1427" t="s">
        <v>2053</v>
      </c>
      <c r="P1427" t="s">
        <v>1757</v>
      </c>
      <c r="Q1427" s="387">
        <v>900</v>
      </c>
      <c r="R1427">
        <v>117</v>
      </c>
      <c r="S1427">
        <v>1016.9999999999999</v>
      </c>
      <c r="T1427" s="388">
        <v>44457</v>
      </c>
      <c r="U1427">
        <v>0</v>
      </c>
      <c r="V1427" t="s">
        <v>832</v>
      </c>
      <c r="W1427" s="388">
        <v>44477</v>
      </c>
      <c r="X1427">
        <v>164</v>
      </c>
      <c r="Y1427">
        <v>0</v>
      </c>
      <c r="Z1427">
        <v>0</v>
      </c>
      <c r="AA1427" t="s">
        <v>1758</v>
      </c>
      <c r="AB1427" t="s">
        <v>826</v>
      </c>
      <c r="AD1427" t="s">
        <v>2045</v>
      </c>
      <c r="AE1427" t="s">
        <v>2046</v>
      </c>
      <c r="AI1427" t="s">
        <v>1761</v>
      </c>
      <c r="AL1427" t="s">
        <v>2833</v>
      </c>
      <c r="AM1427">
        <v>6</v>
      </c>
      <c r="AN1427" t="s">
        <v>2834</v>
      </c>
      <c r="AO1427" t="s">
        <v>3114</v>
      </c>
      <c r="AP1427">
        <v>0</v>
      </c>
      <c r="AQ1427" s="388">
        <v>44462</v>
      </c>
      <c r="AS1427" t="s">
        <v>1765</v>
      </c>
      <c r="AT1427" s="388">
        <v>44462</v>
      </c>
      <c r="AU1427" t="s">
        <v>1756</v>
      </c>
      <c r="AV1427" t="s">
        <v>1756</v>
      </c>
      <c r="AZ1427" t="s">
        <v>1766</v>
      </c>
      <c r="BA1427" t="s">
        <v>1767</v>
      </c>
      <c r="BB1427" t="s">
        <v>4379</v>
      </c>
      <c r="BC1427" t="s">
        <v>4380</v>
      </c>
      <c r="BD1427" t="s">
        <v>826</v>
      </c>
      <c r="BE1427" t="s">
        <v>1756</v>
      </c>
      <c r="BF1427" t="s">
        <v>826</v>
      </c>
    </row>
    <row r="1428" spans="1:58">
      <c r="A1428" t="s">
        <v>829</v>
      </c>
      <c r="B1428">
        <v>6</v>
      </c>
      <c r="C1428">
        <v>0</v>
      </c>
      <c r="D1428">
        <v>9907</v>
      </c>
      <c r="E1428" t="s">
        <v>4376</v>
      </c>
      <c r="F1428">
        <v>53510602</v>
      </c>
      <c r="G1428" t="s">
        <v>2041</v>
      </c>
      <c r="H1428">
        <v>0</v>
      </c>
      <c r="I1428" t="s">
        <v>2056</v>
      </c>
      <c r="J1428">
        <v>210</v>
      </c>
      <c r="K1428">
        <v>3</v>
      </c>
      <c r="L1428" t="s">
        <v>1755</v>
      </c>
      <c r="M1428" t="s">
        <v>1756</v>
      </c>
      <c r="N1428" t="s">
        <v>1756</v>
      </c>
      <c r="P1428" t="s">
        <v>1757</v>
      </c>
      <c r="Q1428" s="387">
        <v>630</v>
      </c>
      <c r="R1428">
        <v>81.900000000000006</v>
      </c>
      <c r="S1428">
        <v>711.9</v>
      </c>
      <c r="T1428" s="388">
        <v>44457</v>
      </c>
      <c r="U1428">
        <v>0</v>
      </c>
      <c r="V1428" t="s">
        <v>832</v>
      </c>
      <c r="W1428" s="388">
        <v>44477</v>
      </c>
      <c r="X1428">
        <v>164</v>
      </c>
      <c r="Y1428">
        <v>0</v>
      </c>
      <c r="Z1428">
        <v>0</v>
      </c>
      <c r="AA1428" t="s">
        <v>1758</v>
      </c>
      <c r="AB1428" t="s">
        <v>826</v>
      </c>
      <c r="AD1428" t="s">
        <v>2045</v>
      </c>
      <c r="AE1428" t="s">
        <v>2046</v>
      </c>
      <c r="AI1428" t="s">
        <v>1761</v>
      </c>
      <c r="AL1428" t="s">
        <v>2833</v>
      </c>
      <c r="AM1428">
        <v>6</v>
      </c>
      <c r="AN1428" t="s">
        <v>2834</v>
      </c>
      <c r="AO1428" t="s">
        <v>3114</v>
      </c>
      <c r="AP1428">
        <v>0</v>
      </c>
      <c r="AQ1428" s="388">
        <v>44462</v>
      </c>
      <c r="AS1428" t="s">
        <v>1765</v>
      </c>
      <c r="AT1428" s="388">
        <v>44462</v>
      </c>
      <c r="AU1428" t="s">
        <v>1756</v>
      </c>
      <c r="AV1428" t="s">
        <v>1756</v>
      </c>
      <c r="AZ1428" t="s">
        <v>1766</v>
      </c>
      <c r="BA1428" t="s">
        <v>1767</v>
      </c>
      <c r="BB1428" t="s">
        <v>4381</v>
      </c>
      <c r="BC1428" t="s">
        <v>4382</v>
      </c>
      <c r="BD1428" t="s">
        <v>826</v>
      </c>
      <c r="BE1428" t="s">
        <v>1756</v>
      </c>
      <c r="BF1428" t="s">
        <v>826</v>
      </c>
    </row>
    <row r="1429" spans="1:58">
      <c r="A1429" t="s">
        <v>829</v>
      </c>
      <c r="B1429">
        <v>6</v>
      </c>
      <c r="C1429">
        <v>0</v>
      </c>
      <c r="D1429">
        <v>9907</v>
      </c>
      <c r="E1429" t="s">
        <v>4376</v>
      </c>
      <c r="F1429">
        <v>53510602</v>
      </c>
      <c r="G1429" t="s">
        <v>2041</v>
      </c>
      <c r="H1429">
        <v>0</v>
      </c>
      <c r="I1429" t="s">
        <v>2062</v>
      </c>
      <c r="J1429">
        <v>138.05000000000001</v>
      </c>
      <c r="K1429">
        <v>11</v>
      </c>
      <c r="L1429" t="s">
        <v>2063</v>
      </c>
      <c r="M1429" t="s">
        <v>2064</v>
      </c>
      <c r="N1429" t="s">
        <v>1757</v>
      </c>
      <c r="O1429" t="s">
        <v>1756</v>
      </c>
      <c r="P1429" t="s">
        <v>1756</v>
      </c>
      <c r="Q1429" s="387">
        <v>1518.55</v>
      </c>
      <c r="R1429">
        <v>197.41149999999999</v>
      </c>
      <c r="S1429">
        <v>1715.9614999999999</v>
      </c>
      <c r="T1429" s="388">
        <v>44457</v>
      </c>
      <c r="U1429">
        <v>0</v>
      </c>
      <c r="V1429" t="s">
        <v>832</v>
      </c>
      <c r="W1429" s="388">
        <v>44477</v>
      </c>
      <c r="X1429">
        <v>164</v>
      </c>
      <c r="Y1429">
        <v>0</v>
      </c>
      <c r="Z1429">
        <v>0</v>
      </c>
      <c r="AA1429" t="s">
        <v>1758</v>
      </c>
      <c r="AB1429" t="s">
        <v>826</v>
      </c>
      <c r="AD1429" t="s">
        <v>2045</v>
      </c>
      <c r="AE1429" t="s">
        <v>2046</v>
      </c>
      <c r="AI1429" t="s">
        <v>1761</v>
      </c>
      <c r="AL1429" t="s">
        <v>2833</v>
      </c>
      <c r="AM1429">
        <v>6</v>
      </c>
      <c r="AN1429" t="s">
        <v>2834</v>
      </c>
      <c r="AO1429" t="s">
        <v>3114</v>
      </c>
      <c r="AP1429">
        <v>0</v>
      </c>
      <c r="AQ1429" s="388">
        <v>44462</v>
      </c>
      <c r="AS1429" t="s">
        <v>1765</v>
      </c>
      <c r="AT1429" s="388">
        <v>44462</v>
      </c>
      <c r="AU1429" t="s">
        <v>1756</v>
      </c>
      <c r="AV1429" t="s">
        <v>1756</v>
      </c>
      <c r="AZ1429" t="s">
        <v>1766</v>
      </c>
      <c r="BA1429" t="s">
        <v>1767</v>
      </c>
      <c r="BB1429" t="s">
        <v>4383</v>
      </c>
      <c r="BC1429" t="s">
        <v>4384</v>
      </c>
      <c r="BD1429" t="s">
        <v>826</v>
      </c>
      <c r="BE1429" t="s">
        <v>1756</v>
      </c>
      <c r="BF1429" t="s">
        <v>826</v>
      </c>
    </row>
    <row r="1430" spans="1:58">
      <c r="A1430" t="s">
        <v>829</v>
      </c>
      <c r="B1430">
        <v>6</v>
      </c>
      <c r="C1430">
        <v>0</v>
      </c>
      <c r="D1430">
        <v>9907</v>
      </c>
      <c r="E1430" t="s">
        <v>4376</v>
      </c>
      <c r="F1430">
        <v>53510602</v>
      </c>
      <c r="G1430" t="s">
        <v>2041</v>
      </c>
      <c r="H1430">
        <v>0</v>
      </c>
      <c r="I1430" t="s">
        <v>2073</v>
      </c>
      <c r="J1430">
        <v>243.75</v>
      </c>
      <c r="K1430">
        <v>2</v>
      </c>
      <c r="L1430" t="s">
        <v>1755</v>
      </c>
      <c r="M1430" t="s">
        <v>2074</v>
      </c>
      <c r="N1430" t="s">
        <v>1757</v>
      </c>
      <c r="O1430" t="s">
        <v>1756</v>
      </c>
      <c r="P1430" t="s">
        <v>1756</v>
      </c>
      <c r="Q1430" s="387">
        <v>487.5</v>
      </c>
      <c r="R1430">
        <v>63.375</v>
      </c>
      <c r="S1430">
        <v>550.875</v>
      </c>
      <c r="T1430" s="388">
        <v>44457</v>
      </c>
      <c r="U1430">
        <v>0</v>
      </c>
      <c r="V1430" t="s">
        <v>832</v>
      </c>
      <c r="W1430" s="388">
        <v>44477</v>
      </c>
      <c r="X1430">
        <v>164</v>
      </c>
      <c r="Y1430">
        <v>0</v>
      </c>
      <c r="Z1430">
        <v>0</v>
      </c>
      <c r="AA1430" t="s">
        <v>1758</v>
      </c>
      <c r="AB1430" t="s">
        <v>826</v>
      </c>
      <c r="AD1430" t="s">
        <v>2045</v>
      </c>
      <c r="AE1430" t="s">
        <v>2046</v>
      </c>
      <c r="AI1430" t="s">
        <v>1761</v>
      </c>
      <c r="AL1430" t="s">
        <v>2833</v>
      </c>
      <c r="AM1430">
        <v>6</v>
      </c>
      <c r="AN1430" t="s">
        <v>2834</v>
      </c>
      <c r="AO1430" t="s">
        <v>3114</v>
      </c>
      <c r="AP1430">
        <v>0</v>
      </c>
      <c r="AQ1430" s="388">
        <v>44462</v>
      </c>
      <c r="AS1430" t="s">
        <v>1765</v>
      </c>
      <c r="AT1430" s="388">
        <v>44462</v>
      </c>
      <c r="AU1430" t="s">
        <v>1756</v>
      </c>
      <c r="AV1430" t="s">
        <v>1756</v>
      </c>
      <c r="AZ1430" t="s">
        <v>1766</v>
      </c>
      <c r="BA1430" t="s">
        <v>1767</v>
      </c>
      <c r="BB1430" t="s">
        <v>4385</v>
      </c>
      <c r="BC1430" t="s">
        <v>4386</v>
      </c>
      <c r="BD1430" t="s">
        <v>826</v>
      </c>
      <c r="BE1430" t="s">
        <v>1756</v>
      </c>
      <c r="BF1430" t="s">
        <v>826</v>
      </c>
    </row>
    <row r="1431" spans="1:58">
      <c r="A1431" t="s">
        <v>829</v>
      </c>
      <c r="B1431">
        <v>6</v>
      </c>
      <c r="C1431">
        <v>0</v>
      </c>
      <c r="D1431">
        <v>9907</v>
      </c>
      <c r="E1431" t="s">
        <v>4376</v>
      </c>
      <c r="F1431">
        <v>53510602</v>
      </c>
      <c r="G1431" t="s">
        <v>2041</v>
      </c>
      <c r="H1431">
        <v>0</v>
      </c>
      <c r="I1431" t="s">
        <v>2083</v>
      </c>
      <c r="J1431">
        <v>12.21</v>
      </c>
      <c r="K1431">
        <v>11</v>
      </c>
      <c r="L1431" t="s">
        <v>1771</v>
      </c>
      <c r="M1431" t="s">
        <v>2084</v>
      </c>
      <c r="N1431" t="s">
        <v>1757</v>
      </c>
      <c r="O1431" t="s">
        <v>1756</v>
      </c>
      <c r="P1431" t="s">
        <v>1756</v>
      </c>
      <c r="Q1431" s="387">
        <v>134.31</v>
      </c>
      <c r="R1431">
        <v>17.4603</v>
      </c>
      <c r="S1431">
        <v>151.77029999999999</v>
      </c>
      <c r="T1431" s="388">
        <v>44457</v>
      </c>
      <c r="U1431">
        <v>0</v>
      </c>
      <c r="V1431" t="s">
        <v>832</v>
      </c>
      <c r="W1431" s="388">
        <v>44477</v>
      </c>
      <c r="X1431">
        <v>164</v>
      </c>
      <c r="Y1431">
        <v>0</v>
      </c>
      <c r="Z1431">
        <v>0</v>
      </c>
      <c r="AA1431" t="s">
        <v>1758</v>
      </c>
      <c r="AB1431" t="s">
        <v>826</v>
      </c>
      <c r="AD1431" t="s">
        <v>2045</v>
      </c>
      <c r="AE1431" t="s">
        <v>2046</v>
      </c>
      <c r="AI1431" t="s">
        <v>1761</v>
      </c>
      <c r="AL1431" t="s">
        <v>2833</v>
      </c>
      <c r="AM1431">
        <v>6</v>
      </c>
      <c r="AN1431" t="s">
        <v>2834</v>
      </c>
      <c r="AO1431" t="s">
        <v>3114</v>
      </c>
      <c r="AP1431">
        <v>0</v>
      </c>
      <c r="AQ1431" s="388">
        <v>44462</v>
      </c>
      <c r="AS1431" t="s">
        <v>1765</v>
      </c>
      <c r="AT1431" s="388">
        <v>44462</v>
      </c>
      <c r="AU1431" t="s">
        <v>1756</v>
      </c>
      <c r="AV1431" t="s">
        <v>1756</v>
      </c>
      <c r="AZ1431" t="s">
        <v>1766</v>
      </c>
      <c r="BA1431" t="s">
        <v>1767</v>
      </c>
      <c r="BB1431" t="s">
        <v>4387</v>
      </c>
      <c r="BC1431" t="s">
        <v>4388</v>
      </c>
      <c r="BD1431" t="s">
        <v>826</v>
      </c>
      <c r="BE1431" t="s">
        <v>1756</v>
      </c>
      <c r="BF1431" t="s">
        <v>826</v>
      </c>
    </row>
    <row r="1432" spans="1:58">
      <c r="A1432" t="s">
        <v>829</v>
      </c>
      <c r="B1432">
        <v>6</v>
      </c>
      <c r="C1432">
        <v>0</v>
      </c>
      <c r="D1432">
        <v>9907</v>
      </c>
      <c r="E1432" t="s">
        <v>4376</v>
      </c>
      <c r="F1432">
        <v>53510602</v>
      </c>
      <c r="G1432" t="s">
        <v>2041</v>
      </c>
      <c r="H1432">
        <v>0</v>
      </c>
      <c r="I1432" t="s">
        <v>2095</v>
      </c>
      <c r="J1432">
        <v>138.44999999999999</v>
      </c>
      <c r="K1432">
        <v>11</v>
      </c>
      <c r="L1432" t="s">
        <v>2063</v>
      </c>
      <c r="M1432" t="s">
        <v>2096</v>
      </c>
      <c r="N1432" t="s">
        <v>1757</v>
      </c>
      <c r="O1432" t="s">
        <v>1756</v>
      </c>
      <c r="P1432" t="s">
        <v>1756</v>
      </c>
      <c r="Q1432" s="387">
        <v>1522.95</v>
      </c>
      <c r="R1432">
        <v>197.98350000000002</v>
      </c>
      <c r="S1432">
        <v>1720.9334999999999</v>
      </c>
      <c r="T1432" s="388">
        <v>44457</v>
      </c>
      <c r="U1432">
        <v>0</v>
      </c>
      <c r="V1432" t="s">
        <v>832</v>
      </c>
      <c r="W1432" s="388">
        <v>44477</v>
      </c>
      <c r="X1432">
        <v>164</v>
      </c>
      <c r="Y1432">
        <v>0</v>
      </c>
      <c r="Z1432">
        <v>0</v>
      </c>
      <c r="AA1432" t="s">
        <v>1758</v>
      </c>
      <c r="AB1432" t="s">
        <v>826</v>
      </c>
      <c r="AD1432" t="s">
        <v>2045</v>
      </c>
      <c r="AE1432" t="s">
        <v>2046</v>
      </c>
      <c r="AI1432" t="s">
        <v>1761</v>
      </c>
      <c r="AL1432" t="s">
        <v>2833</v>
      </c>
      <c r="AM1432">
        <v>6</v>
      </c>
      <c r="AN1432" t="s">
        <v>2834</v>
      </c>
      <c r="AO1432" t="s">
        <v>3114</v>
      </c>
      <c r="AP1432">
        <v>0</v>
      </c>
      <c r="AQ1432" s="388">
        <v>44462</v>
      </c>
      <c r="AS1432" t="s">
        <v>1765</v>
      </c>
      <c r="AT1432" s="388">
        <v>44462</v>
      </c>
      <c r="AU1432" t="s">
        <v>1756</v>
      </c>
      <c r="AV1432" t="s">
        <v>1756</v>
      </c>
      <c r="AZ1432" t="s">
        <v>1766</v>
      </c>
      <c r="BA1432" t="s">
        <v>1767</v>
      </c>
      <c r="BB1432" t="s">
        <v>4389</v>
      </c>
      <c r="BC1432" t="s">
        <v>4390</v>
      </c>
      <c r="BD1432" t="s">
        <v>826</v>
      </c>
      <c r="BE1432" t="s">
        <v>1756</v>
      </c>
      <c r="BF1432" t="s">
        <v>826</v>
      </c>
    </row>
    <row r="1433" spans="1:58">
      <c r="A1433" t="s">
        <v>829</v>
      </c>
      <c r="B1433">
        <v>6</v>
      </c>
      <c r="C1433">
        <v>0</v>
      </c>
      <c r="D1433">
        <v>9907</v>
      </c>
      <c r="E1433" t="s">
        <v>4376</v>
      </c>
      <c r="F1433">
        <v>53510602</v>
      </c>
      <c r="G1433" t="s">
        <v>2041</v>
      </c>
      <c r="H1433">
        <v>0</v>
      </c>
      <c r="I1433" t="s">
        <v>2095</v>
      </c>
      <c r="J1433">
        <v>138.44999999999999</v>
      </c>
      <c r="K1433">
        <v>10</v>
      </c>
      <c r="L1433" t="s">
        <v>2063</v>
      </c>
      <c r="M1433" t="s">
        <v>2096</v>
      </c>
      <c r="N1433" t="s">
        <v>1757</v>
      </c>
      <c r="O1433" t="s">
        <v>1756</v>
      </c>
      <c r="P1433" t="s">
        <v>1756</v>
      </c>
      <c r="Q1433" s="387">
        <v>1384.5</v>
      </c>
      <c r="R1433">
        <v>179.98500000000001</v>
      </c>
      <c r="S1433">
        <v>1564.4849999999999</v>
      </c>
      <c r="T1433" s="388">
        <v>44457</v>
      </c>
      <c r="U1433">
        <v>0</v>
      </c>
      <c r="V1433" t="s">
        <v>832</v>
      </c>
      <c r="W1433" s="388">
        <v>44477</v>
      </c>
      <c r="X1433">
        <v>164</v>
      </c>
      <c r="Y1433">
        <v>0</v>
      </c>
      <c r="Z1433">
        <v>0</v>
      </c>
      <c r="AA1433" t="s">
        <v>1758</v>
      </c>
      <c r="AB1433" t="s">
        <v>826</v>
      </c>
      <c r="AD1433" t="s">
        <v>2045</v>
      </c>
      <c r="AE1433" t="s">
        <v>2046</v>
      </c>
      <c r="AI1433" t="s">
        <v>1761</v>
      </c>
      <c r="AL1433" t="s">
        <v>2833</v>
      </c>
      <c r="AM1433">
        <v>6</v>
      </c>
      <c r="AN1433" t="s">
        <v>2834</v>
      </c>
      <c r="AO1433" t="s">
        <v>3114</v>
      </c>
      <c r="AP1433">
        <v>0</v>
      </c>
      <c r="AQ1433" s="388">
        <v>44462</v>
      </c>
      <c r="AS1433" t="s">
        <v>1765</v>
      </c>
      <c r="AT1433" s="388">
        <v>44462</v>
      </c>
      <c r="AU1433" t="s">
        <v>1756</v>
      </c>
      <c r="AV1433" t="s">
        <v>1756</v>
      </c>
      <c r="AZ1433" t="s">
        <v>1766</v>
      </c>
      <c r="BA1433" t="s">
        <v>1767</v>
      </c>
      <c r="BB1433" t="s">
        <v>4391</v>
      </c>
      <c r="BC1433" t="s">
        <v>4392</v>
      </c>
      <c r="BD1433" t="s">
        <v>826</v>
      </c>
      <c r="BE1433" t="s">
        <v>1756</v>
      </c>
      <c r="BF1433" t="s">
        <v>826</v>
      </c>
    </row>
    <row r="1434" spans="1:58">
      <c r="A1434" t="s">
        <v>829</v>
      </c>
      <c r="B1434">
        <v>6</v>
      </c>
      <c r="C1434">
        <v>0</v>
      </c>
      <c r="D1434">
        <v>9962</v>
      </c>
      <c r="E1434" t="s">
        <v>4393</v>
      </c>
      <c r="F1434">
        <v>53510602</v>
      </c>
      <c r="G1434" t="s">
        <v>2041</v>
      </c>
      <c r="H1434">
        <v>0</v>
      </c>
      <c r="I1434" t="s">
        <v>3152</v>
      </c>
      <c r="J1434">
        <v>18.45</v>
      </c>
      <c r="K1434">
        <v>10</v>
      </c>
      <c r="L1434" t="s">
        <v>1771</v>
      </c>
      <c r="M1434" t="s">
        <v>1757</v>
      </c>
      <c r="N1434" t="s">
        <v>1757</v>
      </c>
      <c r="O1434" t="s">
        <v>1756</v>
      </c>
      <c r="P1434" t="s">
        <v>1756</v>
      </c>
      <c r="Q1434" s="387">
        <v>184.5</v>
      </c>
      <c r="R1434">
        <v>23.984999999999999</v>
      </c>
      <c r="S1434">
        <v>208.48499999999999</v>
      </c>
      <c r="T1434" s="388">
        <v>44457</v>
      </c>
      <c r="U1434">
        <v>0</v>
      </c>
      <c r="V1434" t="s">
        <v>832</v>
      </c>
      <c r="W1434" s="388">
        <v>44477</v>
      </c>
      <c r="X1434">
        <v>164</v>
      </c>
      <c r="Y1434">
        <v>0</v>
      </c>
      <c r="Z1434">
        <v>0</v>
      </c>
      <c r="AA1434" t="s">
        <v>1758</v>
      </c>
      <c r="AB1434" t="s">
        <v>826</v>
      </c>
      <c r="AD1434" t="s">
        <v>2045</v>
      </c>
      <c r="AE1434" t="s">
        <v>2046</v>
      </c>
      <c r="AI1434" t="s">
        <v>1761</v>
      </c>
      <c r="AL1434" t="s">
        <v>4394</v>
      </c>
      <c r="AM1434">
        <v>6</v>
      </c>
      <c r="AN1434" t="s">
        <v>3133</v>
      </c>
      <c r="AO1434" t="s">
        <v>2852</v>
      </c>
      <c r="AP1434">
        <v>0</v>
      </c>
      <c r="AQ1434" s="388">
        <v>44468</v>
      </c>
      <c r="AS1434" t="s">
        <v>1765</v>
      </c>
      <c r="AT1434" s="388">
        <v>44469</v>
      </c>
      <c r="AU1434" t="s">
        <v>1756</v>
      </c>
      <c r="AV1434" t="s">
        <v>1756</v>
      </c>
      <c r="AZ1434" t="s">
        <v>1766</v>
      </c>
      <c r="BA1434" t="s">
        <v>1767</v>
      </c>
      <c r="BB1434" t="s">
        <v>4395</v>
      </c>
      <c r="BC1434" t="s">
        <v>4396</v>
      </c>
      <c r="BD1434" t="s">
        <v>826</v>
      </c>
      <c r="BE1434" t="s">
        <v>1756</v>
      </c>
      <c r="BF1434" t="s">
        <v>826</v>
      </c>
    </row>
    <row r="1435" spans="1:58">
      <c r="A1435" t="s">
        <v>829</v>
      </c>
      <c r="B1435">
        <v>6</v>
      </c>
      <c r="C1435">
        <v>0</v>
      </c>
      <c r="D1435">
        <v>9961</v>
      </c>
      <c r="E1435" t="s">
        <v>4397</v>
      </c>
      <c r="F1435">
        <v>53510602</v>
      </c>
      <c r="G1435" t="s">
        <v>2041</v>
      </c>
      <c r="H1435">
        <v>0</v>
      </c>
      <c r="I1435" t="s">
        <v>3152</v>
      </c>
      <c r="J1435">
        <v>18.45</v>
      </c>
      <c r="K1435">
        <v>10</v>
      </c>
      <c r="L1435" t="s">
        <v>1771</v>
      </c>
      <c r="M1435" t="s">
        <v>3153</v>
      </c>
      <c r="N1435" t="s">
        <v>1757</v>
      </c>
      <c r="O1435" t="s">
        <v>1756</v>
      </c>
      <c r="P1435" t="s">
        <v>1756</v>
      </c>
      <c r="Q1435" s="387">
        <v>184.5</v>
      </c>
      <c r="R1435">
        <v>23.984999999999999</v>
      </c>
      <c r="S1435">
        <v>208.48499999999999</v>
      </c>
      <c r="T1435" s="388">
        <v>44457</v>
      </c>
      <c r="U1435">
        <v>0</v>
      </c>
      <c r="V1435" t="s">
        <v>832</v>
      </c>
      <c r="W1435" s="388">
        <v>44477</v>
      </c>
      <c r="X1435">
        <v>164</v>
      </c>
      <c r="Y1435">
        <v>0</v>
      </c>
      <c r="Z1435">
        <v>0</v>
      </c>
      <c r="AA1435" t="s">
        <v>1758</v>
      </c>
      <c r="AB1435" t="s">
        <v>826</v>
      </c>
      <c r="AD1435" t="s">
        <v>2045</v>
      </c>
      <c r="AE1435" t="s">
        <v>2046</v>
      </c>
      <c r="AI1435" t="s">
        <v>1761</v>
      </c>
      <c r="AL1435" t="s">
        <v>4394</v>
      </c>
      <c r="AM1435">
        <v>6</v>
      </c>
      <c r="AN1435" t="s">
        <v>2834</v>
      </c>
      <c r="AO1435" t="s">
        <v>3114</v>
      </c>
      <c r="AP1435">
        <v>0</v>
      </c>
      <c r="AQ1435" s="388">
        <v>44468</v>
      </c>
      <c r="AS1435" t="s">
        <v>1765</v>
      </c>
      <c r="AT1435" s="388">
        <v>44469</v>
      </c>
      <c r="AU1435" t="s">
        <v>1756</v>
      </c>
      <c r="AV1435" t="s">
        <v>1756</v>
      </c>
      <c r="AZ1435" t="s">
        <v>1766</v>
      </c>
      <c r="BA1435" t="s">
        <v>1767</v>
      </c>
      <c r="BB1435" t="s">
        <v>4398</v>
      </c>
      <c r="BC1435" t="s">
        <v>4399</v>
      </c>
      <c r="BD1435" t="s">
        <v>826</v>
      </c>
      <c r="BE1435" t="s">
        <v>1756</v>
      </c>
      <c r="BF1435" t="s">
        <v>826</v>
      </c>
    </row>
    <row r="1436" spans="1:58">
      <c r="A1436" t="s">
        <v>829</v>
      </c>
      <c r="B1436">
        <v>6</v>
      </c>
      <c r="C1436">
        <v>0</v>
      </c>
      <c r="D1436">
        <v>9919</v>
      </c>
      <c r="E1436" t="s">
        <v>4400</v>
      </c>
      <c r="F1436">
        <v>53510602</v>
      </c>
      <c r="G1436" t="s">
        <v>2041</v>
      </c>
      <c r="H1436">
        <v>0</v>
      </c>
      <c r="I1436" t="s">
        <v>2052</v>
      </c>
      <c r="J1436">
        <v>75</v>
      </c>
      <c r="K1436">
        <v>52</v>
      </c>
      <c r="L1436" t="s">
        <v>1771</v>
      </c>
      <c r="M1436" t="s">
        <v>1756</v>
      </c>
      <c r="N1436" t="s">
        <v>1756</v>
      </c>
      <c r="O1436" t="s">
        <v>2053</v>
      </c>
      <c r="P1436" t="s">
        <v>1757</v>
      </c>
      <c r="Q1436" s="387">
        <v>3900</v>
      </c>
      <c r="R1436">
        <v>507</v>
      </c>
      <c r="S1436">
        <v>4407</v>
      </c>
      <c r="T1436" s="388">
        <v>44457</v>
      </c>
      <c r="U1436">
        <v>0</v>
      </c>
      <c r="V1436" t="s">
        <v>832</v>
      </c>
      <c r="W1436" s="388">
        <v>44477</v>
      </c>
      <c r="X1436">
        <v>164</v>
      </c>
      <c r="Y1436">
        <v>0</v>
      </c>
      <c r="Z1436">
        <v>0</v>
      </c>
      <c r="AA1436" t="s">
        <v>1758</v>
      </c>
      <c r="AB1436" t="s">
        <v>826</v>
      </c>
      <c r="AD1436" t="s">
        <v>2045</v>
      </c>
      <c r="AE1436" t="s">
        <v>2046</v>
      </c>
      <c r="AI1436" t="s">
        <v>1761</v>
      </c>
      <c r="AL1436" t="s">
        <v>4108</v>
      </c>
      <c r="AM1436">
        <v>6</v>
      </c>
      <c r="AN1436" t="s">
        <v>3184</v>
      </c>
      <c r="AO1436" t="s">
        <v>3185</v>
      </c>
      <c r="AP1436">
        <v>0</v>
      </c>
      <c r="AQ1436" s="388">
        <v>44462</v>
      </c>
      <c r="AS1436" t="s">
        <v>1765</v>
      </c>
      <c r="AT1436" s="388">
        <v>44462</v>
      </c>
      <c r="AU1436" t="s">
        <v>1756</v>
      </c>
      <c r="AV1436" t="s">
        <v>1756</v>
      </c>
      <c r="AZ1436" t="s">
        <v>1766</v>
      </c>
      <c r="BA1436" t="s">
        <v>1767</v>
      </c>
      <c r="BB1436" t="s">
        <v>4401</v>
      </c>
      <c r="BC1436" t="s">
        <v>4402</v>
      </c>
      <c r="BD1436" t="s">
        <v>826</v>
      </c>
      <c r="BE1436" t="s">
        <v>1756</v>
      </c>
      <c r="BF1436" t="s">
        <v>826</v>
      </c>
    </row>
    <row r="1437" spans="1:58">
      <c r="A1437" t="s">
        <v>829</v>
      </c>
      <c r="B1437">
        <v>6</v>
      </c>
      <c r="C1437">
        <v>0</v>
      </c>
      <c r="D1437">
        <v>9919</v>
      </c>
      <c r="E1437" t="s">
        <v>4400</v>
      </c>
      <c r="F1437">
        <v>53510602</v>
      </c>
      <c r="G1437" t="s">
        <v>2041</v>
      </c>
      <c r="H1437">
        <v>0</v>
      </c>
      <c r="I1437" t="s">
        <v>518</v>
      </c>
      <c r="J1437">
        <v>95</v>
      </c>
      <c r="K1437">
        <v>9</v>
      </c>
      <c r="L1437" t="s">
        <v>1771</v>
      </c>
      <c r="M1437" t="s">
        <v>1756</v>
      </c>
      <c r="N1437" t="s">
        <v>1756</v>
      </c>
      <c r="O1437" t="s">
        <v>2059</v>
      </c>
      <c r="P1437" t="s">
        <v>1757</v>
      </c>
      <c r="Q1437" s="387">
        <v>855</v>
      </c>
      <c r="R1437">
        <v>111.15</v>
      </c>
      <c r="S1437">
        <v>966.14999999999986</v>
      </c>
      <c r="T1437" s="388">
        <v>44457</v>
      </c>
      <c r="U1437">
        <v>0</v>
      </c>
      <c r="V1437" t="s">
        <v>832</v>
      </c>
      <c r="W1437" s="388">
        <v>44477</v>
      </c>
      <c r="X1437">
        <v>164</v>
      </c>
      <c r="Y1437">
        <v>0</v>
      </c>
      <c r="Z1437">
        <v>0</v>
      </c>
      <c r="AA1437" t="s">
        <v>1758</v>
      </c>
      <c r="AB1437" t="s">
        <v>826</v>
      </c>
      <c r="AD1437" t="s">
        <v>2045</v>
      </c>
      <c r="AE1437" t="s">
        <v>2046</v>
      </c>
      <c r="AI1437" t="s">
        <v>1761</v>
      </c>
      <c r="AL1437" t="s">
        <v>4108</v>
      </c>
      <c r="AM1437">
        <v>6</v>
      </c>
      <c r="AN1437" t="s">
        <v>3184</v>
      </c>
      <c r="AO1437" t="s">
        <v>3185</v>
      </c>
      <c r="AP1437">
        <v>0</v>
      </c>
      <c r="AQ1437" s="388">
        <v>44462</v>
      </c>
      <c r="AS1437" t="s">
        <v>1765</v>
      </c>
      <c r="AT1437" s="388">
        <v>44462</v>
      </c>
      <c r="AU1437" t="s">
        <v>1756</v>
      </c>
      <c r="AV1437" t="s">
        <v>1756</v>
      </c>
      <c r="AZ1437" t="s">
        <v>1766</v>
      </c>
      <c r="BA1437" t="s">
        <v>1767</v>
      </c>
      <c r="BB1437" t="s">
        <v>4403</v>
      </c>
      <c r="BC1437" t="s">
        <v>4404</v>
      </c>
      <c r="BD1437" t="s">
        <v>826</v>
      </c>
      <c r="BE1437" t="s">
        <v>1756</v>
      </c>
      <c r="BF1437" t="s">
        <v>826</v>
      </c>
    </row>
    <row r="1438" spans="1:58">
      <c r="A1438" t="s">
        <v>829</v>
      </c>
      <c r="B1438">
        <v>6</v>
      </c>
      <c r="C1438">
        <v>0</v>
      </c>
      <c r="D1438">
        <v>9919</v>
      </c>
      <c r="E1438" t="s">
        <v>4400</v>
      </c>
      <c r="F1438">
        <v>53510602</v>
      </c>
      <c r="G1438" t="s">
        <v>2041</v>
      </c>
      <c r="H1438">
        <v>0</v>
      </c>
      <c r="I1438" t="s">
        <v>2062</v>
      </c>
      <c r="J1438">
        <v>138.05000000000001</v>
      </c>
      <c r="K1438">
        <v>8</v>
      </c>
      <c r="L1438" t="s">
        <v>2063</v>
      </c>
      <c r="M1438" t="s">
        <v>2064</v>
      </c>
      <c r="N1438" t="s">
        <v>1757</v>
      </c>
      <c r="O1438" t="s">
        <v>1756</v>
      </c>
      <c r="P1438" t="s">
        <v>1756</v>
      </c>
      <c r="Q1438" s="387">
        <v>1104.4000000000001</v>
      </c>
      <c r="R1438">
        <v>143.572</v>
      </c>
      <c r="S1438">
        <v>1247.972</v>
      </c>
      <c r="T1438" s="388">
        <v>44457</v>
      </c>
      <c r="U1438">
        <v>0</v>
      </c>
      <c r="V1438" t="s">
        <v>832</v>
      </c>
      <c r="W1438" s="388">
        <v>44477</v>
      </c>
      <c r="X1438">
        <v>164</v>
      </c>
      <c r="Y1438">
        <v>0</v>
      </c>
      <c r="Z1438">
        <v>0</v>
      </c>
      <c r="AA1438" t="s">
        <v>1758</v>
      </c>
      <c r="AB1438" t="s">
        <v>826</v>
      </c>
      <c r="AD1438" t="s">
        <v>2045</v>
      </c>
      <c r="AE1438" t="s">
        <v>2046</v>
      </c>
      <c r="AI1438" t="s">
        <v>1761</v>
      </c>
      <c r="AL1438" t="s">
        <v>4108</v>
      </c>
      <c r="AM1438">
        <v>6</v>
      </c>
      <c r="AN1438" t="s">
        <v>3184</v>
      </c>
      <c r="AO1438" t="s">
        <v>3185</v>
      </c>
      <c r="AP1438">
        <v>0</v>
      </c>
      <c r="AQ1438" s="388">
        <v>44462</v>
      </c>
      <c r="AS1438" t="s">
        <v>1765</v>
      </c>
      <c r="AT1438" s="388">
        <v>44462</v>
      </c>
      <c r="AU1438" t="s">
        <v>1756</v>
      </c>
      <c r="AV1438" t="s">
        <v>1756</v>
      </c>
      <c r="AZ1438" t="s">
        <v>1766</v>
      </c>
      <c r="BA1438" t="s">
        <v>1767</v>
      </c>
      <c r="BB1438" t="s">
        <v>4405</v>
      </c>
      <c r="BC1438" t="s">
        <v>4406</v>
      </c>
      <c r="BD1438" t="s">
        <v>826</v>
      </c>
      <c r="BE1438" t="s">
        <v>1756</v>
      </c>
      <c r="BF1438" t="s">
        <v>826</v>
      </c>
    </row>
    <row r="1439" spans="1:58">
      <c r="A1439" t="s">
        <v>829</v>
      </c>
      <c r="B1439">
        <v>6</v>
      </c>
      <c r="C1439">
        <v>0</v>
      </c>
      <c r="D1439">
        <v>9919</v>
      </c>
      <c r="E1439" t="s">
        <v>4400</v>
      </c>
      <c r="F1439">
        <v>53510602</v>
      </c>
      <c r="G1439" t="s">
        <v>2041</v>
      </c>
      <c r="H1439">
        <v>0</v>
      </c>
      <c r="I1439" t="s">
        <v>2073</v>
      </c>
      <c r="J1439">
        <v>243.75</v>
      </c>
      <c r="K1439">
        <v>4</v>
      </c>
      <c r="L1439" t="s">
        <v>1755</v>
      </c>
      <c r="M1439" t="s">
        <v>2074</v>
      </c>
      <c r="N1439" t="s">
        <v>1757</v>
      </c>
      <c r="O1439" t="s">
        <v>1756</v>
      </c>
      <c r="P1439" t="s">
        <v>1756</v>
      </c>
      <c r="Q1439" s="387">
        <v>975</v>
      </c>
      <c r="R1439">
        <v>126.75</v>
      </c>
      <c r="S1439">
        <v>1101.75</v>
      </c>
      <c r="T1439" s="388">
        <v>44457</v>
      </c>
      <c r="U1439">
        <v>0</v>
      </c>
      <c r="V1439" t="s">
        <v>832</v>
      </c>
      <c r="W1439" s="388">
        <v>44477</v>
      </c>
      <c r="X1439">
        <v>164</v>
      </c>
      <c r="Y1439">
        <v>0</v>
      </c>
      <c r="Z1439">
        <v>0</v>
      </c>
      <c r="AA1439" t="s">
        <v>1758</v>
      </c>
      <c r="AB1439" t="s">
        <v>826</v>
      </c>
      <c r="AD1439" t="s">
        <v>2045</v>
      </c>
      <c r="AE1439" t="s">
        <v>2046</v>
      </c>
      <c r="AI1439" t="s">
        <v>1761</v>
      </c>
      <c r="AL1439" t="s">
        <v>4108</v>
      </c>
      <c r="AM1439">
        <v>6</v>
      </c>
      <c r="AN1439" t="s">
        <v>3184</v>
      </c>
      <c r="AO1439" t="s">
        <v>3185</v>
      </c>
      <c r="AP1439">
        <v>0</v>
      </c>
      <c r="AQ1439" s="388">
        <v>44462</v>
      </c>
      <c r="AS1439" t="s">
        <v>1765</v>
      </c>
      <c r="AT1439" s="388">
        <v>44462</v>
      </c>
      <c r="AU1439" t="s">
        <v>1756</v>
      </c>
      <c r="AV1439" t="s">
        <v>1756</v>
      </c>
      <c r="AZ1439" t="s">
        <v>1766</v>
      </c>
      <c r="BA1439" t="s">
        <v>1767</v>
      </c>
      <c r="BB1439" t="s">
        <v>4407</v>
      </c>
      <c r="BC1439" t="s">
        <v>4408</v>
      </c>
      <c r="BD1439" t="s">
        <v>826</v>
      </c>
      <c r="BE1439" t="s">
        <v>1756</v>
      </c>
      <c r="BF1439" t="s">
        <v>826</v>
      </c>
    </row>
    <row r="1440" spans="1:58">
      <c r="A1440" t="s">
        <v>829</v>
      </c>
      <c r="B1440">
        <v>6</v>
      </c>
      <c r="C1440">
        <v>0</v>
      </c>
      <c r="D1440">
        <v>9919</v>
      </c>
      <c r="E1440" t="s">
        <v>4400</v>
      </c>
      <c r="F1440">
        <v>53510602</v>
      </c>
      <c r="G1440" t="s">
        <v>2041</v>
      </c>
      <c r="H1440">
        <v>0</v>
      </c>
      <c r="I1440" t="s">
        <v>2083</v>
      </c>
      <c r="J1440">
        <v>12.21</v>
      </c>
      <c r="K1440">
        <v>11</v>
      </c>
      <c r="L1440" t="s">
        <v>1771</v>
      </c>
      <c r="M1440" t="s">
        <v>2084</v>
      </c>
      <c r="N1440" t="s">
        <v>1757</v>
      </c>
      <c r="O1440" t="s">
        <v>1756</v>
      </c>
      <c r="P1440" t="s">
        <v>1756</v>
      </c>
      <c r="Q1440" s="387">
        <v>134.31</v>
      </c>
      <c r="R1440">
        <v>17.4603</v>
      </c>
      <c r="S1440">
        <v>151.77029999999999</v>
      </c>
      <c r="T1440" s="388">
        <v>44457</v>
      </c>
      <c r="U1440">
        <v>0</v>
      </c>
      <c r="V1440" t="s">
        <v>832</v>
      </c>
      <c r="W1440" s="388">
        <v>44477</v>
      </c>
      <c r="X1440">
        <v>164</v>
      </c>
      <c r="Y1440">
        <v>0</v>
      </c>
      <c r="Z1440">
        <v>0</v>
      </c>
      <c r="AA1440" t="s">
        <v>1758</v>
      </c>
      <c r="AB1440" t="s">
        <v>826</v>
      </c>
      <c r="AD1440" t="s">
        <v>2045</v>
      </c>
      <c r="AE1440" t="s">
        <v>2046</v>
      </c>
      <c r="AI1440" t="s">
        <v>1761</v>
      </c>
      <c r="AL1440" t="s">
        <v>4108</v>
      </c>
      <c r="AM1440">
        <v>6</v>
      </c>
      <c r="AN1440" t="s">
        <v>3184</v>
      </c>
      <c r="AO1440" t="s">
        <v>3185</v>
      </c>
      <c r="AP1440">
        <v>0</v>
      </c>
      <c r="AQ1440" s="388">
        <v>44462</v>
      </c>
      <c r="AS1440" t="s">
        <v>1765</v>
      </c>
      <c r="AT1440" s="388">
        <v>44462</v>
      </c>
      <c r="AU1440" t="s">
        <v>1756</v>
      </c>
      <c r="AV1440" t="s">
        <v>1756</v>
      </c>
      <c r="AZ1440" t="s">
        <v>1766</v>
      </c>
      <c r="BA1440" t="s">
        <v>1767</v>
      </c>
      <c r="BB1440" t="s">
        <v>4409</v>
      </c>
      <c r="BC1440" t="s">
        <v>4410</v>
      </c>
      <c r="BD1440" t="s">
        <v>826</v>
      </c>
      <c r="BE1440" t="s">
        <v>1756</v>
      </c>
      <c r="BF1440" t="s">
        <v>826</v>
      </c>
    </row>
    <row r="1441" spans="1:58">
      <c r="A1441" t="s">
        <v>829</v>
      </c>
      <c r="B1441">
        <v>6</v>
      </c>
      <c r="C1441">
        <v>0</v>
      </c>
      <c r="D1441">
        <v>9919</v>
      </c>
      <c r="E1441" t="s">
        <v>4400</v>
      </c>
      <c r="F1441">
        <v>53510602</v>
      </c>
      <c r="G1441" t="s">
        <v>2041</v>
      </c>
      <c r="H1441">
        <v>0</v>
      </c>
      <c r="I1441" t="s">
        <v>2083</v>
      </c>
      <c r="J1441">
        <v>12.21</v>
      </c>
      <c r="K1441">
        <v>11</v>
      </c>
      <c r="L1441" t="s">
        <v>1771</v>
      </c>
      <c r="M1441" t="s">
        <v>2084</v>
      </c>
      <c r="N1441" t="s">
        <v>1757</v>
      </c>
      <c r="O1441" t="s">
        <v>1756</v>
      </c>
      <c r="P1441" t="s">
        <v>1756</v>
      </c>
      <c r="Q1441" s="387">
        <v>134.31</v>
      </c>
      <c r="R1441">
        <v>17.4603</v>
      </c>
      <c r="S1441">
        <v>151.77029999999999</v>
      </c>
      <c r="T1441" s="388">
        <v>44457</v>
      </c>
      <c r="U1441">
        <v>0</v>
      </c>
      <c r="V1441" t="s">
        <v>832</v>
      </c>
      <c r="W1441" s="388">
        <v>44477</v>
      </c>
      <c r="X1441">
        <v>164</v>
      </c>
      <c r="Y1441">
        <v>0</v>
      </c>
      <c r="Z1441">
        <v>0</v>
      </c>
      <c r="AA1441" t="s">
        <v>1758</v>
      </c>
      <c r="AB1441" t="s">
        <v>826</v>
      </c>
      <c r="AD1441" t="s">
        <v>2045</v>
      </c>
      <c r="AE1441" t="s">
        <v>2046</v>
      </c>
      <c r="AI1441" t="s">
        <v>1761</v>
      </c>
      <c r="AL1441" t="s">
        <v>4108</v>
      </c>
      <c r="AM1441">
        <v>6</v>
      </c>
      <c r="AN1441" t="s">
        <v>3184</v>
      </c>
      <c r="AO1441" t="s">
        <v>3185</v>
      </c>
      <c r="AP1441">
        <v>0</v>
      </c>
      <c r="AQ1441" s="388">
        <v>44462</v>
      </c>
      <c r="AS1441" t="s">
        <v>1765</v>
      </c>
      <c r="AT1441" s="388">
        <v>44462</v>
      </c>
      <c r="AU1441" t="s">
        <v>1756</v>
      </c>
      <c r="AV1441" t="s">
        <v>1756</v>
      </c>
      <c r="AZ1441" t="s">
        <v>1766</v>
      </c>
      <c r="BA1441" t="s">
        <v>1767</v>
      </c>
      <c r="BB1441" t="s">
        <v>4409</v>
      </c>
      <c r="BC1441" t="s">
        <v>4410</v>
      </c>
      <c r="BD1441" t="s">
        <v>826</v>
      </c>
      <c r="BE1441" t="s">
        <v>1756</v>
      </c>
      <c r="BF1441" t="s">
        <v>826</v>
      </c>
    </row>
    <row r="1442" spans="1:58">
      <c r="A1442" t="s">
        <v>829</v>
      </c>
      <c r="B1442">
        <v>6</v>
      </c>
      <c r="C1442">
        <v>0</v>
      </c>
      <c r="D1442">
        <v>9919</v>
      </c>
      <c r="E1442" t="s">
        <v>4400</v>
      </c>
      <c r="F1442">
        <v>53510602</v>
      </c>
      <c r="G1442" t="s">
        <v>2041</v>
      </c>
      <c r="H1442">
        <v>0</v>
      </c>
      <c r="I1442" t="s">
        <v>2083</v>
      </c>
      <c r="J1442">
        <v>12.21</v>
      </c>
      <c r="K1442">
        <v>8</v>
      </c>
      <c r="L1442" t="s">
        <v>1771</v>
      </c>
      <c r="M1442" t="s">
        <v>2084</v>
      </c>
      <c r="N1442" t="s">
        <v>1757</v>
      </c>
      <c r="O1442" t="s">
        <v>1756</v>
      </c>
      <c r="P1442" t="s">
        <v>1756</v>
      </c>
      <c r="Q1442" s="387">
        <v>97.68</v>
      </c>
      <c r="R1442">
        <v>12.698400000000001</v>
      </c>
      <c r="S1442">
        <v>110.3784</v>
      </c>
      <c r="T1442" s="388">
        <v>44457</v>
      </c>
      <c r="U1442">
        <v>0</v>
      </c>
      <c r="V1442" t="s">
        <v>832</v>
      </c>
      <c r="W1442" s="388">
        <v>44477</v>
      </c>
      <c r="X1442">
        <v>164</v>
      </c>
      <c r="Y1442">
        <v>0</v>
      </c>
      <c r="Z1442">
        <v>0</v>
      </c>
      <c r="AA1442" t="s">
        <v>1758</v>
      </c>
      <c r="AB1442" t="s">
        <v>826</v>
      </c>
      <c r="AD1442" t="s">
        <v>2045</v>
      </c>
      <c r="AE1442" t="s">
        <v>2046</v>
      </c>
      <c r="AI1442" t="s">
        <v>1761</v>
      </c>
      <c r="AL1442" t="s">
        <v>4108</v>
      </c>
      <c r="AM1442">
        <v>6</v>
      </c>
      <c r="AN1442" t="s">
        <v>3184</v>
      </c>
      <c r="AO1442" t="s">
        <v>3185</v>
      </c>
      <c r="AP1442">
        <v>0</v>
      </c>
      <c r="AQ1442" s="388">
        <v>44462</v>
      </c>
      <c r="AS1442" t="s">
        <v>1765</v>
      </c>
      <c r="AT1442" s="388">
        <v>44462</v>
      </c>
      <c r="AU1442" t="s">
        <v>1756</v>
      </c>
      <c r="AV1442" t="s">
        <v>1756</v>
      </c>
      <c r="AZ1442" t="s">
        <v>1766</v>
      </c>
      <c r="BA1442" t="s">
        <v>1767</v>
      </c>
      <c r="BB1442" t="s">
        <v>4411</v>
      </c>
      <c r="BC1442" t="s">
        <v>4412</v>
      </c>
      <c r="BD1442" t="s">
        <v>826</v>
      </c>
      <c r="BE1442" t="s">
        <v>1756</v>
      </c>
      <c r="BF1442" t="s">
        <v>826</v>
      </c>
    </row>
    <row r="1443" spans="1:58">
      <c r="A1443" t="s">
        <v>829</v>
      </c>
      <c r="B1443">
        <v>6</v>
      </c>
      <c r="C1443">
        <v>0</v>
      </c>
      <c r="D1443">
        <v>9919</v>
      </c>
      <c r="E1443" t="s">
        <v>4400</v>
      </c>
      <c r="F1443">
        <v>53510602</v>
      </c>
      <c r="G1443" t="s">
        <v>2041</v>
      </c>
      <c r="H1443">
        <v>0</v>
      </c>
      <c r="I1443" t="s">
        <v>2083</v>
      </c>
      <c r="J1443">
        <v>12.21</v>
      </c>
      <c r="K1443">
        <v>8</v>
      </c>
      <c r="L1443" t="s">
        <v>1771</v>
      </c>
      <c r="M1443" t="s">
        <v>2084</v>
      </c>
      <c r="N1443" t="s">
        <v>1757</v>
      </c>
      <c r="O1443" t="s">
        <v>1756</v>
      </c>
      <c r="P1443" t="s">
        <v>1756</v>
      </c>
      <c r="Q1443" s="387">
        <v>97.68</v>
      </c>
      <c r="R1443">
        <v>12.698400000000001</v>
      </c>
      <c r="S1443">
        <v>110.3784</v>
      </c>
      <c r="T1443" s="388">
        <v>44457</v>
      </c>
      <c r="U1443">
        <v>0</v>
      </c>
      <c r="V1443" t="s">
        <v>832</v>
      </c>
      <c r="W1443" s="388">
        <v>44477</v>
      </c>
      <c r="X1443">
        <v>164</v>
      </c>
      <c r="Y1443">
        <v>0</v>
      </c>
      <c r="Z1443">
        <v>0</v>
      </c>
      <c r="AA1443" t="s">
        <v>1758</v>
      </c>
      <c r="AB1443" t="s">
        <v>826</v>
      </c>
      <c r="AD1443" t="s">
        <v>2045</v>
      </c>
      <c r="AE1443" t="s">
        <v>2046</v>
      </c>
      <c r="AI1443" t="s">
        <v>1761</v>
      </c>
      <c r="AL1443" t="s">
        <v>4108</v>
      </c>
      <c r="AM1443">
        <v>6</v>
      </c>
      <c r="AN1443" t="s">
        <v>3184</v>
      </c>
      <c r="AO1443" t="s">
        <v>3185</v>
      </c>
      <c r="AP1443">
        <v>0</v>
      </c>
      <c r="AQ1443" s="388">
        <v>44462</v>
      </c>
      <c r="AS1443" t="s">
        <v>1765</v>
      </c>
      <c r="AT1443" s="388">
        <v>44462</v>
      </c>
      <c r="AU1443" t="s">
        <v>1756</v>
      </c>
      <c r="AV1443" t="s">
        <v>1756</v>
      </c>
      <c r="AZ1443" t="s">
        <v>1766</v>
      </c>
      <c r="BA1443" t="s">
        <v>1767</v>
      </c>
      <c r="BB1443" t="s">
        <v>4411</v>
      </c>
      <c r="BC1443" t="s">
        <v>4412</v>
      </c>
      <c r="BD1443" t="s">
        <v>826</v>
      </c>
      <c r="BE1443" t="s">
        <v>1756</v>
      </c>
      <c r="BF1443" t="s">
        <v>826</v>
      </c>
    </row>
    <row r="1444" spans="1:58">
      <c r="A1444" t="s">
        <v>829</v>
      </c>
      <c r="B1444">
        <v>6</v>
      </c>
      <c r="C1444">
        <v>0</v>
      </c>
      <c r="D1444">
        <v>9919</v>
      </c>
      <c r="E1444" t="s">
        <v>4400</v>
      </c>
      <c r="F1444">
        <v>53510602</v>
      </c>
      <c r="G1444" t="s">
        <v>2041</v>
      </c>
      <c r="H1444">
        <v>0</v>
      </c>
      <c r="I1444" t="s">
        <v>2089</v>
      </c>
      <c r="J1444">
        <v>146.96</v>
      </c>
      <c r="K1444">
        <v>11</v>
      </c>
      <c r="L1444" t="s">
        <v>2063</v>
      </c>
      <c r="M1444" t="s">
        <v>2090</v>
      </c>
      <c r="N1444" t="s">
        <v>1757</v>
      </c>
      <c r="O1444" t="s">
        <v>1756</v>
      </c>
      <c r="P1444" t="s">
        <v>1756</v>
      </c>
      <c r="Q1444" s="387">
        <v>1616.56</v>
      </c>
      <c r="R1444">
        <v>210.15280000000001</v>
      </c>
      <c r="S1444">
        <v>1826.7127999999998</v>
      </c>
      <c r="T1444" s="388">
        <v>44457</v>
      </c>
      <c r="U1444">
        <v>0</v>
      </c>
      <c r="V1444" t="s">
        <v>832</v>
      </c>
      <c r="W1444" s="388">
        <v>44477</v>
      </c>
      <c r="X1444">
        <v>164</v>
      </c>
      <c r="Y1444">
        <v>0</v>
      </c>
      <c r="Z1444">
        <v>0</v>
      </c>
      <c r="AA1444" t="s">
        <v>1758</v>
      </c>
      <c r="AB1444" t="s">
        <v>826</v>
      </c>
      <c r="AD1444" t="s">
        <v>2045</v>
      </c>
      <c r="AE1444" t="s">
        <v>2046</v>
      </c>
      <c r="AI1444" t="s">
        <v>1761</v>
      </c>
      <c r="AL1444" t="s">
        <v>4108</v>
      </c>
      <c r="AM1444">
        <v>6</v>
      </c>
      <c r="AN1444" t="s">
        <v>3184</v>
      </c>
      <c r="AO1444" t="s">
        <v>3185</v>
      </c>
      <c r="AP1444">
        <v>0</v>
      </c>
      <c r="AQ1444" s="388">
        <v>44462</v>
      </c>
      <c r="AS1444" t="s">
        <v>1765</v>
      </c>
      <c r="AT1444" s="388">
        <v>44462</v>
      </c>
      <c r="AU1444" t="s">
        <v>1756</v>
      </c>
      <c r="AV1444" t="s">
        <v>1756</v>
      </c>
      <c r="AZ1444" t="s">
        <v>1766</v>
      </c>
      <c r="BA1444" t="s">
        <v>1767</v>
      </c>
      <c r="BB1444" t="s">
        <v>4413</v>
      </c>
      <c r="BC1444" t="s">
        <v>4414</v>
      </c>
      <c r="BD1444" t="s">
        <v>826</v>
      </c>
      <c r="BE1444" t="s">
        <v>1756</v>
      </c>
      <c r="BF1444" t="s">
        <v>826</v>
      </c>
    </row>
    <row r="1445" spans="1:58">
      <c r="A1445" t="s">
        <v>829</v>
      </c>
      <c r="B1445">
        <v>6</v>
      </c>
      <c r="C1445">
        <v>0</v>
      </c>
      <c r="D1445">
        <v>9919</v>
      </c>
      <c r="E1445" t="s">
        <v>4400</v>
      </c>
      <c r="F1445">
        <v>53510602</v>
      </c>
      <c r="G1445" t="s">
        <v>2041</v>
      </c>
      <c r="H1445">
        <v>0</v>
      </c>
      <c r="I1445" t="s">
        <v>2089</v>
      </c>
      <c r="J1445">
        <v>146.96</v>
      </c>
      <c r="K1445">
        <v>11</v>
      </c>
      <c r="L1445" t="s">
        <v>2063</v>
      </c>
      <c r="M1445" t="s">
        <v>2090</v>
      </c>
      <c r="N1445" t="s">
        <v>1757</v>
      </c>
      <c r="O1445" t="s">
        <v>1756</v>
      </c>
      <c r="P1445" t="s">
        <v>1756</v>
      </c>
      <c r="Q1445" s="387">
        <v>1616.56</v>
      </c>
      <c r="R1445">
        <v>210.15280000000001</v>
      </c>
      <c r="S1445">
        <v>1826.7127999999998</v>
      </c>
      <c r="T1445" s="388">
        <v>44457</v>
      </c>
      <c r="U1445">
        <v>0</v>
      </c>
      <c r="V1445" t="s">
        <v>832</v>
      </c>
      <c r="W1445" s="388">
        <v>44477</v>
      </c>
      <c r="X1445">
        <v>164</v>
      </c>
      <c r="Y1445">
        <v>0</v>
      </c>
      <c r="Z1445">
        <v>0</v>
      </c>
      <c r="AA1445" t="s">
        <v>1758</v>
      </c>
      <c r="AB1445" t="s">
        <v>826</v>
      </c>
      <c r="AD1445" t="s">
        <v>2045</v>
      </c>
      <c r="AE1445" t="s">
        <v>2046</v>
      </c>
      <c r="AI1445" t="s">
        <v>1761</v>
      </c>
      <c r="AL1445" t="s">
        <v>4108</v>
      </c>
      <c r="AM1445">
        <v>6</v>
      </c>
      <c r="AN1445" t="s">
        <v>3184</v>
      </c>
      <c r="AO1445" t="s">
        <v>3185</v>
      </c>
      <c r="AP1445">
        <v>0</v>
      </c>
      <c r="AQ1445" s="388">
        <v>44462</v>
      </c>
      <c r="AS1445" t="s">
        <v>1765</v>
      </c>
      <c r="AT1445" s="388">
        <v>44462</v>
      </c>
      <c r="AU1445" t="s">
        <v>1756</v>
      </c>
      <c r="AV1445" t="s">
        <v>1756</v>
      </c>
      <c r="AZ1445" t="s">
        <v>1766</v>
      </c>
      <c r="BA1445" t="s">
        <v>1767</v>
      </c>
      <c r="BB1445" t="s">
        <v>4413</v>
      </c>
      <c r="BC1445" t="s">
        <v>4414</v>
      </c>
      <c r="BD1445" t="s">
        <v>826</v>
      </c>
      <c r="BE1445" t="s">
        <v>1756</v>
      </c>
      <c r="BF1445" t="s">
        <v>826</v>
      </c>
    </row>
    <row r="1446" spans="1:58">
      <c r="A1446" t="s">
        <v>829</v>
      </c>
      <c r="B1446">
        <v>6</v>
      </c>
      <c r="C1446">
        <v>0</v>
      </c>
      <c r="D1446">
        <v>9919</v>
      </c>
      <c r="E1446" t="s">
        <v>4400</v>
      </c>
      <c r="F1446">
        <v>53510602</v>
      </c>
      <c r="G1446" t="s">
        <v>2041</v>
      </c>
      <c r="H1446">
        <v>0</v>
      </c>
      <c r="I1446" t="s">
        <v>2089</v>
      </c>
      <c r="J1446">
        <v>146.96</v>
      </c>
      <c r="K1446">
        <v>8</v>
      </c>
      <c r="L1446" t="s">
        <v>2063</v>
      </c>
      <c r="M1446" t="s">
        <v>2090</v>
      </c>
      <c r="N1446" t="s">
        <v>1757</v>
      </c>
      <c r="O1446" t="s">
        <v>1756</v>
      </c>
      <c r="P1446" t="s">
        <v>1756</v>
      </c>
      <c r="Q1446" s="387">
        <v>1175.68</v>
      </c>
      <c r="R1446">
        <v>152.83840000000001</v>
      </c>
      <c r="S1446">
        <v>1328.5183999999999</v>
      </c>
      <c r="T1446" s="388">
        <v>44457</v>
      </c>
      <c r="U1446">
        <v>0</v>
      </c>
      <c r="V1446" t="s">
        <v>832</v>
      </c>
      <c r="W1446" s="388">
        <v>44477</v>
      </c>
      <c r="X1446">
        <v>164</v>
      </c>
      <c r="Y1446">
        <v>0</v>
      </c>
      <c r="Z1446">
        <v>0</v>
      </c>
      <c r="AA1446" t="s">
        <v>1758</v>
      </c>
      <c r="AB1446" t="s">
        <v>826</v>
      </c>
      <c r="AD1446" t="s">
        <v>2045</v>
      </c>
      <c r="AE1446" t="s">
        <v>2046</v>
      </c>
      <c r="AI1446" t="s">
        <v>1761</v>
      </c>
      <c r="AL1446" t="s">
        <v>4108</v>
      </c>
      <c r="AM1446">
        <v>6</v>
      </c>
      <c r="AN1446" t="s">
        <v>3184</v>
      </c>
      <c r="AO1446" t="s">
        <v>3185</v>
      </c>
      <c r="AP1446">
        <v>0</v>
      </c>
      <c r="AQ1446" s="388">
        <v>44462</v>
      </c>
      <c r="AS1446" t="s">
        <v>1765</v>
      </c>
      <c r="AT1446" s="388">
        <v>44462</v>
      </c>
      <c r="AU1446" t="s">
        <v>1756</v>
      </c>
      <c r="AV1446" t="s">
        <v>1756</v>
      </c>
      <c r="AZ1446" t="s">
        <v>1766</v>
      </c>
      <c r="BA1446" t="s">
        <v>1767</v>
      </c>
      <c r="BB1446" t="s">
        <v>4415</v>
      </c>
      <c r="BC1446" t="s">
        <v>4416</v>
      </c>
      <c r="BD1446" t="s">
        <v>826</v>
      </c>
      <c r="BE1446" t="s">
        <v>1756</v>
      </c>
      <c r="BF1446" t="s">
        <v>826</v>
      </c>
    </row>
    <row r="1447" spans="1:58">
      <c r="A1447" t="s">
        <v>829</v>
      </c>
      <c r="B1447">
        <v>6</v>
      </c>
      <c r="C1447">
        <v>0</v>
      </c>
      <c r="D1447">
        <v>9919</v>
      </c>
      <c r="E1447" t="s">
        <v>4400</v>
      </c>
      <c r="F1447">
        <v>53510602</v>
      </c>
      <c r="G1447" t="s">
        <v>2041</v>
      </c>
      <c r="H1447">
        <v>0</v>
      </c>
      <c r="I1447" t="s">
        <v>2095</v>
      </c>
      <c r="J1447">
        <v>138.44999999999999</v>
      </c>
      <c r="K1447">
        <v>8</v>
      </c>
      <c r="L1447" t="s">
        <v>2063</v>
      </c>
      <c r="M1447" t="s">
        <v>2096</v>
      </c>
      <c r="N1447" t="s">
        <v>1757</v>
      </c>
      <c r="O1447" t="s">
        <v>1756</v>
      </c>
      <c r="P1447" t="s">
        <v>1756</v>
      </c>
      <c r="Q1447" s="387">
        <v>1107.5999999999999</v>
      </c>
      <c r="R1447">
        <v>143.988</v>
      </c>
      <c r="S1447">
        <v>1251.5879999999997</v>
      </c>
      <c r="T1447" s="388">
        <v>44457</v>
      </c>
      <c r="U1447">
        <v>0</v>
      </c>
      <c r="V1447" t="s">
        <v>832</v>
      </c>
      <c r="W1447" s="388">
        <v>44477</v>
      </c>
      <c r="X1447">
        <v>164</v>
      </c>
      <c r="Y1447">
        <v>0</v>
      </c>
      <c r="Z1447">
        <v>0</v>
      </c>
      <c r="AA1447" t="s">
        <v>1758</v>
      </c>
      <c r="AB1447" t="s">
        <v>826</v>
      </c>
      <c r="AD1447" t="s">
        <v>2045</v>
      </c>
      <c r="AE1447" t="s">
        <v>2046</v>
      </c>
      <c r="AI1447" t="s">
        <v>1761</v>
      </c>
      <c r="AL1447" t="s">
        <v>4108</v>
      </c>
      <c r="AM1447">
        <v>6</v>
      </c>
      <c r="AN1447" t="s">
        <v>3184</v>
      </c>
      <c r="AO1447" t="s">
        <v>3185</v>
      </c>
      <c r="AP1447">
        <v>0</v>
      </c>
      <c r="AQ1447" s="388">
        <v>44462</v>
      </c>
      <c r="AS1447" t="s">
        <v>1765</v>
      </c>
      <c r="AT1447" s="388">
        <v>44462</v>
      </c>
      <c r="AU1447" t="s">
        <v>1756</v>
      </c>
      <c r="AV1447" t="s">
        <v>1756</v>
      </c>
      <c r="AZ1447" t="s">
        <v>1766</v>
      </c>
      <c r="BA1447" t="s">
        <v>1767</v>
      </c>
      <c r="BB1447" t="s">
        <v>4417</v>
      </c>
      <c r="BC1447" t="s">
        <v>4418</v>
      </c>
      <c r="BD1447" t="s">
        <v>826</v>
      </c>
      <c r="BE1447" t="s">
        <v>1756</v>
      </c>
      <c r="BF1447" t="s">
        <v>826</v>
      </c>
    </row>
    <row r="1448" spans="1:58">
      <c r="A1448" t="s">
        <v>829</v>
      </c>
      <c r="B1448">
        <v>6</v>
      </c>
      <c r="C1448">
        <v>0</v>
      </c>
      <c r="D1448">
        <v>9919</v>
      </c>
      <c r="E1448" t="s">
        <v>4400</v>
      </c>
      <c r="F1448">
        <v>53510602</v>
      </c>
      <c r="G1448" t="s">
        <v>2041</v>
      </c>
      <c r="H1448">
        <v>0</v>
      </c>
      <c r="I1448" t="s">
        <v>2247</v>
      </c>
      <c r="J1448">
        <v>131.47999999999999</v>
      </c>
      <c r="K1448">
        <v>10</v>
      </c>
      <c r="L1448" t="s">
        <v>2063</v>
      </c>
      <c r="M1448" t="s">
        <v>2248</v>
      </c>
      <c r="N1448" t="s">
        <v>1757</v>
      </c>
      <c r="O1448" t="s">
        <v>1756</v>
      </c>
      <c r="P1448" t="s">
        <v>1756</v>
      </c>
      <c r="Q1448" s="387">
        <v>1314.8</v>
      </c>
      <c r="R1448">
        <v>170.92400000000001</v>
      </c>
      <c r="S1448">
        <v>1485.7239999999997</v>
      </c>
      <c r="T1448" s="388">
        <v>44457</v>
      </c>
      <c r="U1448">
        <v>0</v>
      </c>
      <c r="V1448" t="s">
        <v>832</v>
      </c>
      <c r="W1448" s="388">
        <v>44477</v>
      </c>
      <c r="X1448">
        <v>164</v>
      </c>
      <c r="Y1448">
        <v>0</v>
      </c>
      <c r="Z1448">
        <v>0</v>
      </c>
      <c r="AA1448" t="s">
        <v>1758</v>
      </c>
      <c r="AB1448" t="s">
        <v>826</v>
      </c>
      <c r="AD1448" t="s">
        <v>2045</v>
      </c>
      <c r="AE1448" t="s">
        <v>2046</v>
      </c>
      <c r="AI1448" t="s">
        <v>1761</v>
      </c>
      <c r="AL1448" t="s">
        <v>4108</v>
      </c>
      <c r="AM1448">
        <v>6</v>
      </c>
      <c r="AN1448" t="s">
        <v>3184</v>
      </c>
      <c r="AO1448" t="s">
        <v>3185</v>
      </c>
      <c r="AP1448">
        <v>0</v>
      </c>
      <c r="AQ1448" s="388">
        <v>44462</v>
      </c>
      <c r="AS1448" t="s">
        <v>1765</v>
      </c>
      <c r="AT1448" s="388">
        <v>44462</v>
      </c>
      <c r="AU1448" t="s">
        <v>1756</v>
      </c>
      <c r="AV1448" t="s">
        <v>1756</v>
      </c>
      <c r="AZ1448" t="s">
        <v>1766</v>
      </c>
      <c r="BA1448" t="s">
        <v>1767</v>
      </c>
      <c r="BB1448" t="s">
        <v>4419</v>
      </c>
      <c r="BC1448" t="s">
        <v>4420</v>
      </c>
      <c r="BD1448" t="s">
        <v>826</v>
      </c>
      <c r="BE1448" t="s">
        <v>1756</v>
      </c>
      <c r="BF1448" t="s">
        <v>826</v>
      </c>
    </row>
    <row r="1449" spans="1:58">
      <c r="A1449" t="s">
        <v>829</v>
      </c>
      <c r="B1449">
        <v>6</v>
      </c>
      <c r="C1449">
        <v>0</v>
      </c>
      <c r="D1449">
        <v>9918</v>
      </c>
      <c r="E1449" t="s">
        <v>4421</v>
      </c>
      <c r="F1449">
        <v>53510602</v>
      </c>
      <c r="G1449" t="s">
        <v>2041</v>
      </c>
      <c r="H1449">
        <v>0</v>
      </c>
      <c r="I1449" t="s">
        <v>2042</v>
      </c>
      <c r="J1449">
        <v>60</v>
      </c>
      <c r="K1449">
        <v>12</v>
      </c>
      <c r="L1449" t="s">
        <v>1771</v>
      </c>
      <c r="M1449" t="s">
        <v>1756</v>
      </c>
      <c r="N1449" t="s">
        <v>1756</v>
      </c>
      <c r="O1449" t="s">
        <v>2043</v>
      </c>
      <c r="P1449" t="s">
        <v>1757</v>
      </c>
      <c r="Q1449" s="387">
        <v>720</v>
      </c>
      <c r="R1449">
        <v>93.600000000000009</v>
      </c>
      <c r="S1449">
        <v>813.59999999999991</v>
      </c>
      <c r="T1449" s="388">
        <v>44457</v>
      </c>
      <c r="U1449">
        <v>0</v>
      </c>
      <c r="V1449" t="s">
        <v>832</v>
      </c>
      <c r="W1449" s="388">
        <v>44477</v>
      </c>
      <c r="X1449">
        <v>164</v>
      </c>
      <c r="Y1449">
        <v>0</v>
      </c>
      <c r="Z1449">
        <v>0</v>
      </c>
      <c r="AA1449" t="s">
        <v>1758</v>
      </c>
      <c r="AB1449" t="s">
        <v>826</v>
      </c>
      <c r="AD1449" t="s">
        <v>2045</v>
      </c>
      <c r="AE1449" t="s">
        <v>2046</v>
      </c>
      <c r="AI1449" t="s">
        <v>1761</v>
      </c>
      <c r="AL1449" t="s">
        <v>2850</v>
      </c>
      <c r="AM1449">
        <v>6</v>
      </c>
      <c r="AN1449" t="s">
        <v>2851</v>
      </c>
      <c r="AO1449" t="s">
        <v>2852</v>
      </c>
      <c r="AP1449">
        <v>0</v>
      </c>
      <c r="AQ1449" s="388">
        <v>44462</v>
      </c>
      <c r="AS1449" t="s">
        <v>1765</v>
      </c>
      <c r="AT1449" s="388">
        <v>44464</v>
      </c>
      <c r="AU1449" t="s">
        <v>1756</v>
      </c>
      <c r="AV1449" t="s">
        <v>1756</v>
      </c>
      <c r="AZ1449" t="s">
        <v>1766</v>
      </c>
      <c r="BA1449" t="s">
        <v>1767</v>
      </c>
      <c r="BB1449" t="s">
        <v>4422</v>
      </c>
      <c r="BC1449" t="s">
        <v>4423</v>
      </c>
      <c r="BD1449" t="s">
        <v>826</v>
      </c>
      <c r="BE1449" t="s">
        <v>1756</v>
      </c>
      <c r="BF1449" t="s">
        <v>826</v>
      </c>
    </row>
    <row r="1450" spans="1:58">
      <c r="A1450" t="s">
        <v>829</v>
      </c>
      <c r="B1450">
        <v>6</v>
      </c>
      <c r="C1450">
        <v>0</v>
      </c>
      <c r="D1450">
        <v>9918</v>
      </c>
      <c r="E1450" t="s">
        <v>4421</v>
      </c>
      <c r="F1450">
        <v>53510602</v>
      </c>
      <c r="G1450" t="s">
        <v>2041</v>
      </c>
      <c r="H1450">
        <v>0</v>
      </c>
      <c r="I1450" t="s">
        <v>2052</v>
      </c>
      <c r="J1450">
        <v>75</v>
      </c>
      <c r="K1450">
        <v>60</v>
      </c>
      <c r="L1450" t="s">
        <v>1771</v>
      </c>
      <c r="M1450" t="s">
        <v>1756</v>
      </c>
      <c r="N1450" t="s">
        <v>1756</v>
      </c>
      <c r="O1450" t="s">
        <v>2053</v>
      </c>
      <c r="P1450" t="s">
        <v>1757</v>
      </c>
      <c r="Q1450" s="387">
        <v>4500</v>
      </c>
      <c r="R1450">
        <v>585</v>
      </c>
      <c r="S1450">
        <v>5084.9999999999991</v>
      </c>
      <c r="T1450" s="388">
        <v>44457</v>
      </c>
      <c r="U1450">
        <v>0</v>
      </c>
      <c r="V1450" t="s">
        <v>832</v>
      </c>
      <c r="W1450" s="388">
        <v>44477</v>
      </c>
      <c r="X1450">
        <v>164</v>
      </c>
      <c r="Y1450">
        <v>0</v>
      </c>
      <c r="Z1450">
        <v>0</v>
      </c>
      <c r="AA1450" t="s">
        <v>1758</v>
      </c>
      <c r="AB1450" t="s">
        <v>826</v>
      </c>
      <c r="AD1450" t="s">
        <v>2045</v>
      </c>
      <c r="AE1450" t="s">
        <v>2046</v>
      </c>
      <c r="AI1450" t="s">
        <v>1761</v>
      </c>
      <c r="AL1450" t="s">
        <v>2850</v>
      </c>
      <c r="AM1450">
        <v>6</v>
      </c>
      <c r="AN1450" t="s">
        <v>2851</v>
      </c>
      <c r="AO1450" t="s">
        <v>2852</v>
      </c>
      <c r="AP1450">
        <v>0</v>
      </c>
      <c r="AQ1450" s="388">
        <v>44462</v>
      </c>
      <c r="AS1450" t="s">
        <v>1765</v>
      </c>
      <c r="AT1450" s="388">
        <v>44464</v>
      </c>
      <c r="AU1450" t="s">
        <v>1756</v>
      </c>
      <c r="AV1450" t="s">
        <v>1756</v>
      </c>
      <c r="AZ1450" t="s">
        <v>1766</v>
      </c>
      <c r="BA1450" t="s">
        <v>1767</v>
      </c>
      <c r="BB1450" t="s">
        <v>4424</v>
      </c>
      <c r="BC1450" t="s">
        <v>4425</v>
      </c>
      <c r="BD1450" t="s">
        <v>826</v>
      </c>
      <c r="BE1450" t="s">
        <v>1756</v>
      </c>
      <c r="BF1450" t="s">
        <v>826</v>
      </c>
    </row>
    <row r="1451" spans="1:58">
      <c r="A1451" t="s">
        <v>829</v>
      </c>
      <c r="B1451">
        <v>6</v>
      </c>
      <c r="C1451">
        <v>0</v>
      </c>
      <c r="D1451">
        <v>9918</v>
      </c>
      <c r="E1451" t="s">
        <v>4421</v>
      </c>
      <c r="F1451">
        <v>53510602</v>
      </c>
      <c r="G1451" t="s">
        <v>2041</v>
      </c>
      <c r="H1451">
        <v>0</v>
      </c>
      <c r="I1451" t="s">
        <v>2056</v>
      </c>
      <c r="J1451">
        <v>210</v>
      </c>
      <c r="K1451">
        <v>7</v>
      </c>
      <c r="L1451" t="s">
        <v>1755</v>
      </c>
      <c r="M1451" t="s">
        <v>1756</v>
      </c>
      <c r="N1451" t="s">
        <v>1756</v>
      </c>
      <c r="P1451" t="s">
        <v>1757</v>
      </c>
      <c r="Q1451" s="387">
        <v>1470</v>
      </c>
      <c r="R1451">
        <v>191.1</v>
      </c>
      <c r="S1451">
        <v>1661.1</v>
      </c>
      <c r="T1451" s="388">
        <v>44457</v>
      </c>
      <c r="U1451">
        <v>0</v>
      </c>
      <c r="V1451" t="s">
        <v>832</v>
      </c>
      <c r="W1451" s="388">
        <v>44477</v>
      </c>
      <c r="X1451">
        <v>164</v>
      </c>
      <c r="Y1451">
        <v>0</v>
      </c>
      <c r="Z1451">
        <v>0</v>
      </c>
      <c r="AA1451" t="s">
        <v>1758</v>
      </c>
      <c r="AB1451" t="s">
        <v>826</v>
      </c>
      <c r="AD1451" t="s">
        <v>2045</v>
      </c>
      <c r="AE1451" t="s">
        <v>2046</v>
      </c>
      <c r="AI1451" t="s">
        <v>1761</v>
      </c>
      <c r="AL1451" t="s">
        <v>2850</v>
      </c>
      <c r="AM1451">
        <v>6</v>
      </c>
      <c r="AN1451" t="s">
        <v>2851</v>
      </c>
      <c r="AO1451" t="s">
        <v>2852</v>
      </c>
      <c r="AP1451">
        <v>0</v>
      </c>
      <c r="AQ1451" s="388">
        <v>44462</v>
      </c>
      <c r="AS1451" t="s">
        <v>1765</v>
      </c>
      <c r="AT1451" s="388">
        <v>44464</v>
      </c>
      <c r="AU1451" t="s">
        <v>1756</v>
      </c>
      <c r="AV1451" t="s">
        <v>1756</v>
      </c>
      <c r="AZ1451" t="s">
        <v>1766</v>
      </c>
      <c r="BA1451" t="s">
        <v>1767</v>
      </c>
      <c r="BB1451" t="s">
        <v>4426</v>
      </c>
      <c r="BC1451" t="s">
        <v>4427</v>
      </c>
      <c r="BD1451" t="s">
        <v>826</v>
      </c>
      <c r="BE1451" t="s">
        <v>1756</v>
      </c>
      <c r="BF1451" t="s">
        <v>826</v>
      </c>
    </row>
    <row r="1452" spans="1:58">
      <c r="A1452" t="s">
        <v>829</v>
      </c>
      <c r="B1452">
        <v>6</v>
      </c>
      <c r="C1452">
        <v>0</v>
      </c>
      <c r="D1452">
        <v>9918</v>
      </c>
      <c r="E1452" t="s">
        <v>4421</v>
      </c>
      <c r="F1452">
        <v>53510602</v>
      </c>
      <c r="G1452" t="s">
        <v>2041</v>
      </c>
      <c r="H1452">
        <v>0</v>
      </c>
      <c r="I1452" t="s">
        <v>518</v>
      </c>
      <c r="J1452">
        <v>95</v>
      </c>
      <c r="K1452">
        <v>12</v>
      </c>
      <c r="L1452" t="s">
        <v>1771</v>
      </c>
      <c r="M1452" t="s">
        <v>1756</v>
      </c>
      <c r="N1452" t="s">
        <v>1756</v>
      </c>
      <c r="O1452" t="s">
        <v>2059</v>
      </c>
      <c r="P1452" t="s">
        <v>1757</v>
      </c>
      <c r="Q1452" s="387">
        <v>1140</v>
      </c>
      <c r="R1452">
        <v>148.20000000000002</v>
      </c>
      <c r="S1452">
        <v>1288.1999999999998</v>
      </c>
      <c r="T1452" s="388">
        <v>44457</v>
      </c>
      <c r="U1452">
        <v>0</v>
      </c>
      <c r="V1452" t="s">
        <v>832</v>
      </c>
      <c r="W1452" s="388">
        <v>44477</v>
      </c>
      <c r="X1452">
        <v>164</v>
      </c>
      <c r="Y1452">
        <v>0</v>
      </c>
      <c r="Z1452">
        <v>0</v>
      </c>
      <c r="AA1452" t="s">
        <v>1758</v>
      </c>
      <c r="AB1452" t="s">
        <v>826</v>
      </c>
      <c r="AD1452" t="s">
        <v>2045</v>
      </c>
      <c r="AE1452" t="s">
        <v>2046</v>
      </c>
      <c r="AI1452" t="s">
        <v>1761</v>
      </c>
      <c r="AL1452" t="s">
        <v>2850</v>
      </c>
      <c r="AM1452">
        <v>6</v>
      </c>
      <c r="AN1452" t="s">
        <v>2851</v>
      </c>
      <c r="AO1452" t="s">
        <v>2852</v>
      </c>
      <c r="AP1452">
        <v>0</v>
      </c>
      <c r="AQ1452" s="388">
        <v>44462</v>
      </c>
      <c r="AS1452" t="s">
        <v>1765</v>
      </c>
      <c r="AT1452" s="388">
        <v>44464</v>
      </c>
      <c r="AU1452" t="s">
        <v>1756</v>
      </c>
      <c r="AV1452" t="s">
        <v>1756</v>
      </c>
      <c r="AZ1452" t="s">
        <v>1766</v>
      </c>
      <c r="BA1452" t="s">
        <v>1767</v>
      </c>
      <c r="BB1452" t="s">
        <v>4428</v>
      </c>
      <c r="BC1452" t="s">
        <v>4429</v>
      </c>
      <c r="BD1452" t="s">
        <v>826</v>
      </c>
      <c r="BE1452" t="s">
        <v>1756</v>
      </c>
      <c r="BF1452" t="s">
        <v>826</v>
      </c>
    </row>
    <row r="1453" spans="1:58">
      <c r="A1453" t="s">
        <v>829</v>
      </c>
      <c r="B1453">
        <v>6</v>
      </c>
      <c r="C1453">
        <v>0</v>
      </c>
      <c r="D1453">
        <v>9918</v>
      </c>
      <c r="E1453" t="s">
        <v>4421</v>
      </c>
      <c r="F1453">
        <v>53510602</v>
      </c>
      <c r="G1453" t="s">
        <v>2041</v>
      </c>
      <c r="H1453">
        <v>0</v>
      </c>
      <c r="I1453" t="s">
        <v>2062</v>
      </c>
      <c r="J1453">
        <v>138.05000000000001</v>
      </c>
      <c r="K1453">
        <v>11</v>
      </c>
      <c r="L1453" t="s">
        <v>2063</v>
      </c>
      <c r="M1453" t="s">
        <v>2064</v>
      </c>
      <c r="N1453" t="s">
        <v>1757</v>
      </c>
      <c r="O1453" t="s">
        <v>1756</v>
      </c>
      <c r="P1453" t="s">
        <v>1756</v>
      </c>
      <c r="Q1453" s="387">
        <v>1518.55</v>
      </c>
      <c r="R1453">
        <v>197.41149999999999</v>
      </c>
      <c r="S1453">
        <v>1715.9614999999999</v>
      </c>
      <c r="T1453" s="388">
        <v>44457</v>
      </c>
      <c r="U1453">
        <v>0</v>
      </c>
      <c r="V1453" t="s">
        <v>832</v>
      </c>
      <c r="W1453" s="388">
        <v>44477</v>
      </c>
      <c r="X1453">
        <v>164</v>
      </c>
      <c r="Y1453">
        <v>0</v>
      </c>
      <c r="Z1453">
        <v>0</v>
      </c>
      <c r="AA1453" t="s">
        <v>1758</v>
      </c>
      <c r="AB1453" t="s">
        <v>826</v>
      </c>
      <c r="AD1453" t="s">
        <v>2045</v>
      </c>
      <c r="AE1453" t="s">
        <v>2046</v>
      </c>
      <c r="AI1453" t="s">
        <v>1761</v>
      </c>
      <c r="AL1453" t="s">
        <v>2850</v>
      </c>
      <c r="AM1453">
        <v>6</v>
      </c>
      <c r="AN1453" t="s">
        <v>2851</v>
      </c>
      <c r="AO1453" t="s">
        <v>2852</v>
      </c>
      <c r="AP1453">
        <v>0</v>
      </c>
      <c r="AQ1453" s="388">
        <v>44462</v>
      </c>
      <c r="AS1453" t="s">
        <v>1765</v>
      </c>
      <c r="AT1453" s="388">
        <v>44464</v>
      </c>
      <c r="AU1453" t="s">
        <v>1756</v>
      </c>
      <c r="AV1453" t="s">
        <v>1756</v>
      </c>
      <c r="AZ1453" t="s">
        <v>1766</v>
      </c>
      <c r="BA1453" t="s">
        <v>1767</v>
      </c>
      <c r="BB1453" t="s">
        <v>4430</v>
      </c>
      <c r="BC1453" t="s">
        <v>4431</v>
      </c>
      <c r="BD1453" t="s">
        <v>826</v>
      </c>
      <c r="BE1453" t="s">
        <v>1756</v>
      </c>
      <c r="BF1453" t="s">
        <v>826</v>
      </c>
    </row>
    <row r="1454" spans="1:58">
      <c r="A1454" t="s">
        <v>829</v>
      </c>
      <c r="B1454">
        <v>6</v>
      </c>
      <c r="C1454">
        <v>0</v>
      </c>
      <c r="D1454">
        <v>9918</v>
      </c>
      <c r="E1454" t="s">
        <v>4421</v>
      </c>
      <c r="F1454">
        <v>53510602</v>
      </c>
      <c r="G1454" t="s">
        <v>2041</v>
      </c>
      <c r="H1454">
        <v>0</v>
      </c>
      <c r="I1454" t="s">
        <v>2062</v>
      </c>
      <c r="J1454">
        <v>138.05000000000001</v>
      </c>
      <c r="K1454">
        <v>11</v>
      </c>
      <c r="L1454" t="s">
        <v>2063</v>
      </c>
      <c r="M1454" t="s">
        <v>2064</v>
      </c>
      <c r="N1454" t="s">
        <v>1757</v>
      </c>
      <c r="O1454" t="s">
        <v>1756</v>
      </c>
      <c r="P1454" t="s">
        <v>1756</v>
      </c>
      <c r="Q1454" s="387">
        <v>1518.55</v>
      </c>
      <c r="R1454">
        <v>197.41149999999999</v>
      </c>
      <c r="S1454">
        <v>1715.9614999999999</v>
      </c>
      <c r="T1454" s="388">
        <v>44457</v>
      </c>
      <c r="U1454">
        <v>0</v>
      </c>
      <c r="V1454" t="s">
        <v>832</v>
      </c>
      <c r="W1454" s="388">
        <v>44477</v>
      </c>
      <c r="X1454">
        <v>164</v>
      </c>
      <c r="Y1454">
        <v>0</v>
      </c>
      <c r="Z1454">
        <v>0</v>
      </c>
      <c r="AA1454" t="s">
        <v>1758</v>
      </c>
      <c r="AB1454" t="s">
        <v>826</v>
      </c>
      <c r="AD1454" t="s">
        <v>2045</v>
      </c>
      <c r="AE1454" t="s">
        <v>2046</v>
      </c>
      <c r="AI1454" t="s">
        <v>1761</v>
      </c>
      <c r="AL1454" t="s">
        <v>2850</v>
      </c>
      <c r="AM1454">
        <v>6</v>
      </c>
      <c r="AN1454" t="s">
        <v>2851</v>
      </c>
      <c r="AO1454" t="s">
        <v>2852</v>
      </c>
      <c r="AP1454">
        <v>0</v>
      </c>
      <c r="AQ1454" s="388">
        <v>44462</v>
      </c>
      <c r="AS1454" t="s">
        <v>1765</v>
      </c>
      <c r="AT1454" s="388">
        <v>44464</v>
      </c>
      <c r="AU1454" t="s">
        <v>1756</v>
      </c>
      <c r="AV1454" t="s">
        <v>1756</v>
      </c>
      <c r="AZ1454" t="s">
        <v>1766</v>
      </c>
      <c r="BA1454" t="s">
        <v>1767</v>
      </c>
      <c r="BB1454" t="s">
        <v>4430</v>
      </c>
      <c r="BC1454" t="s">
        <v>4431</v>
      </c>
      <c r="BD1454" t="s">
        <v>826</v>
      </c>
      <c r="BE1454" t="s">
        <v>1756</v>
      </c>
      <c r="BF1454" t="s">
        <v>826</v>
      </c>
    </row>
    <row r="1455" spans="1:58">
      <c r="A1455" t="s">
        <v>829</v>
      </c>
      <c r="B1455">
        <v>6</v>
      </c>
      <c r="C1455">
        <v>0</v>
      </c>
      <c r="D1455">
        <v>9918</v>
      </c>
      <c r="E1455" t="s">
        <v>4421</v>
      </c>
      <c r="F1455">
        <v>53510602</v>
      </c>
      <c r="G1455" t="s">
        <v>2041</v>
      </c>
      <c r="H1455">
        <v>0</v>
      </c>
      <c r="I1455" t="s">
        <v>2073</v>
      </c>
      <c r="J1455">
        <v>243.75</v>
      </c>
      <c r="K1455">
        <v>4</v>
      </c>
      <c r="L1455" t="s">
        <v>1755</v>
      </c>
      <c r="M1455" t="s">
        <v>2074</v>
      </c>
      <c r="N1455" t="s">
        <v>1757</v>
      </c>
      <c r="O1455" t="s">
        <v>1756</v>
      </c>
      <c r="P1455" t="s">
        <v>1756</v>
      </c>
      <c r="Q1455" s="387">
        <v>975</v>
      </c>
      <c r="R1455">
        <v>126.75</v>
      </c>
      <c r="S1455">
        <v>1101.75</v>
      </c>
      <c r="T1455" s="388">
        <v>44457</v>
      </c>
      <c r="U1455">
        <v>0</v>
      </c>
      <c r="V1455" t="s">
        <v>832</v>
      </c>
      <c r="W1455" s="388">
        <v>44477</v>
      </c>
      <c r="X1455">
        <v>164</v>
      </c>
      <c r="Y1455">
        <v>0</v>
      </c>
      <c r="Z1455">
        <v>0</v>
      </c>
      <c r="AA1455" t="s">
        <v>1758</v>
      </c>
      <c r="AB1455" t="s">
        <v>826</v>
      </c>
      <c r="AD1455" t="s">
        <v>2045</v>
      </c>
      <c r="AE1455" t="s">
        <v>2046</v>
      </c>
      <c r="AI1455" t="s">
        <v>1761</v>
      </c>
      <c r="AL1455" t="s">
        <v>2850</v>
      </c>
      <c r="AM1455">
        <v>6</v>
      </c>
      <c r="AN1455" t="s">
        <v>2851</v>
      </c>
      <c r="AO1455" t="s">
        <v>2852</v>
      </c>
      <c r="AP1455">
        <v>0</v>
      </c>
      <c r="AQ1455" s="388">
        <v>44462</v>
      </c>
      <c r="AS1455" t="s">
        <v>1765</v>
      </c>
      <c r="AT1455" s="388">
        <v>44464</v>
      </c>
      <c r="AU1455" t="s">
        <v>1756</v>
      </c>
      <c r="AV1455" t="s">
        <v>1756</v>
      </c>
      <c r="AZ1455" t="s">
        <v>1766</v>
      </c>
      <c r="BA1455" t="s">
        <v>1767</v>
      </c>
      <c r="BB1455" t="s">
        <v>4432</v>
      </c>
      <c r="BC1455" t="s">
        <v>4433</v>
      </c>
      <c r="BD1455" t="s">
        <v>826</v>
      </c>
      <c r="BE1455" t="s">
        <v>1756</v>
      </c>
      <c r="BF1455" t="s">
        <v>826</v>
      </c>
    </row>
    <row r="1456" spans="1:58">
      <c r="A1456" t="s">
        <v>829</v>
      </c>
      <c r="B1456">
        <v>6</v>
      </c>
      <c r="C1456">
        <v>0</v>
      </c>
      <c r="D1456">
        <v>9918</v>
      </c>
      <c r="E1456" t="s">
        <v>4421</v>
      </c>
      <c r="F1456">
        <v>53510602</v>
      </c>
      <c r="G1456" t="s">
        <v>2041</v>
      </c>
      <c r="H1456">
        <v>0</v>
      </c>
      <c r="I1456" t="s">
        <v>2083</v>
      </c>
      <c r="J1456">
        <v>12.21</v>
      </c>
      <c r="K1456">
        <v>11</v>
      </c>
      <c r="L1456" t="s">
        <v>1771</v>
      </c>
      <c r="M1456" t="s">
        <v>2084</v>
      </c>
      <c r="N1456" t="s">
        <v>1757</v>
      </c>
      <c r="O1456" t="s">
        <v>1756</v>
      </c>
      <c r="P1456" t="s">
        <v>1756</v>
      </c>
      <c r="Q1456" s="387">
        <v>134.31</v>
      </c>
      <c r="R1456">
        <v>17.4603</v>
      </c>
      <c r="S1456">
        <v>151.77029999999999</v>
      </c>
      <c r="T1456" s="388">
        <v>44457</v>
      </c>
      <c r="U1456">
        <v>0</v>
      </c>
      <c r="V1456" t="s">
        <v>832</v>
      </c>
      <c r="W1456" s="388">
        <v>44477</v>
      </c>
      <c r="X1456">
        <v>164</v>
      </c>
      <c r="Y1456">
        <v>0</v>
      </c>
      <c r="Z1456">
        <v>0</v>
      </c>
      <c r="AA1456" t="s">
        <v>1758</v>
      </c>
      <c r="AB1456" t="s">
        <v>826</v>
      </c>
      <c r="AD1456" t="s">
        <v>2045</v>
      </c>
      <c r="AE1456" t="s">
        <v>2046</v>
      </c>
      <c r="AI1456" t="s">
        <v>1761</v>
      </c>
      <c r="AL1456" t="s">
        <v>2850</v>
      </c>
      <c r="AM1456">
        <v>6</v>
      </c>
      <c r="AN1456" t="s">
        <v>2851</v>
      </c>
      <c r="AO1456" t="s">
        <v>2852</v>
      </c>
      <c r="AP1456">
        <v>0</v>
      </c>
      <c r="AQ1456" s="388">
        <v>44462</v>
      </c>
      <c r="AS1456" t="s">
        <v>1765</v>
      </c>
      <c r="AT1456" s="388">
        <v>44464</v>
      </c>
      <c r="AU1456" t="s">
        <v>1756</v>
      </c>
      <c r="AV1456" t="s">
        <v>1756</v>
      </c>
      <c r="AZ1456" t="s">
        <v>1766</v>
      </c>
      <c r="BA1456" t="s">
        <v>1767</v>
      </c>
      <c r="BB1456" t="s">
        <v>4434</v>
      </c>
      <c r="BC1456" t="s">
        <v>4435</v>
      </c>
      <c r="BD1456" t="s">
        <v>826</v>
      </c>
      <c r="BE1456" t="s">
        <v>1756</v>
      </c>
      <c r="BF1456" t="s">
        <v>826</v>
      </c>
    </row>
    <row r="1457" spans="1:58">
      <c r="A1457" t="s">
        <v>829</v>
      </c>
      <c r="B1457">
        <v>6</v>
      </c>
      <c r="C1457">
        <v>0</v>
      </c>
      <c r="D1457">
        <v>9918</v>
      </c>
      <c r="E1457" t="s">
        <v>4421</v>
      </c>
      <c r="F1457">
        <v>53510602</v>
      </c>
      <c r="G1457" t="s">
        <v>2041</v>
      </c>
      <c r="H1457">
        <v>0</v>
      </c>
      <c r="I1457" t="s">
        <v>2083</v>
      </c>
      <c r="J1457">
        <v>12.21</v>
      </c>
      <c r="K1457">
        <v>11</v>
      </c>
      <c r="L1457" t="s">
        <v>1771</v>
      </c>
      <c r="M1457" t="s">
        <v>2084</v>
      </c>
      <c r="N1457" t="s">
        <v>1757</v>
      </c>
      <c r="O1457" t="s">
        <v>1756</v>
      </c>
      <c r="P1457" t="s">
        <v>1756</v>
      </c>
      <c r="Q1457" s="387">
        <v>134.31</v>
      </c>
      <c r="R1457">
        <v>17.4603</v>
      </c>
      <c r="S1457">
        <v>151.77029999999999</v>
      </c>
      <c r="T1457" s="388">
        <v>44457</v>
      </c>
      <c r="U1457">
        <v>0</v>
      </c>
      <c r="V1457" t="s">
        <v>832</v>
      </c>
      <c r="W1457" s="388">
        <v>44477</v>
      </c>
      <c r="X1457">
        <v>164</v>
      </c>
      <c r="Y1457">
        <v>0</v>
      </c>
      <c r="Z1457">
        <v>0</v>
      </c>
      <c r="AA1457" t="s">
        <v>1758</v>
      </c>
      <c r="AB1457" t="s">
        <v>826</v>
      </c>
      <c r="AD1457" t="s">
        <v>2045</v>
      </c>
      <c r="AE1457" t="s">
        <v>2046</v>
      </c>
      <c r="AI1457" t="s">
        <v>1761</v>
      </c>
      <c r="AL1457" t="s">
        <v>2850</v>
      </c>
      <c r="AM1457">
        <v>6</v>
      </c>
      <c r="AN1457" t="s">
        <v>2851</v>
      </c>
      <c r="AO1457" t="s">
        <v>2852</v>
      </c>
      <c r="AP1457">
        <v>0</v>
      </c>
      <c r="AQ1457" s="388">
        <v>44462</v>
      </c>
      <c r="AS1457" t="s">
        <v>1765</v>
      </c>
      <c r="AT1457" s="388">
        <v>44464</v>
      </c>
      <c r="AU1457" t="s">
        <v>1756</v>
      </c>
      <c r="AV1457" t="s">
        <v>1756</v>
      </c>
      <c r="AZ1457" t="s">
        <v>1766</v>
      </c>
      <c r="BA1457" t="s">
        <v>1767</v>
      </c>
      <c r="BB1457" t="s">
        <v>4434</v>
      </c>
      <c r="BC1457" t="s">
        <v>4435</v>
      </c>
      <c r="BD1457" t="s">
        <v>826</v>
      </c>
      <c r="BE1457" t="s">
        <v>1756</v>
      </c>
      <c r="BF1457" t="s">
        <v>826</v>
      </c>
    </row>
    <row r="1458" spans="1:58">
      <c r="A1458" t="s">
        <v>829</v>
      </c>
      <c r="B1458">
        <v>6</v>
      </c>
      <c r="C1458">
        <v>0</v>
      </c>
      <c r="D1458">
        <v>9918</v>
      </c>
      <c r="E1458" t="s">
        <v>4421</v>
      </c>
      <c r="F1458">
        <v>53510602</v>
      </c>
      <c r="G1458" t="s">
        <v>2041</v>
      </c>
      <c r="H1458">
        <v>0</v>
      </c>
      <c r="I1458" t="s">
        <v>2089</v>
      </c>
      <c r="J1458">
        <v>146.96</v>
      </c>
      <c r="K1458">
        <v>11</v>
      </c>
      <c r="L1458" t="s">
        <v>2063</v>
      </c>
      <c r="M1458" t="s">
        <v>2090</v>
      </c>
      <c r="N1458" t="s">
        <v>1757</v>
      </c>
      <c r="O1458" t="s">
        <v>1756</v>
      </c>
      <c r="P1458" t="s">
        <v>1756</v>
      </c>
      <c r="Q1458" s="387">
        <v>1616.56</v>
      </c>
      <c r="R1458">
        <v>210.15280000000001</v>
      </c>
      <c r="S1458">
        <v>1826.7127999999998</v>
      </c>
      <c r="T1458" s="388">
        <v>44457</v>
      </c>
      <c r="U1458">
        <v>0</v>
      </c>
      <c r="V1458" t="s">
        <v>832</v>
      </c>
      <c r="W1458" s="388">
        <v>44477</v>
      </c>
      <c r="X1458">
        <v>164</v>
      </c>
      <c r="Y1458">
        <v>0</v>
      </c>
      <c r="Z1458">
        <v>0</v>
      </c>
      <c r="AA1458" t="s">
        <v>1758</v>
      </c>
      <c r="AB1458" t="s">
        <v>826</v>
      </c>
      <c r="AD1458" t="s">
        <v>2045</v>
      </c>
      <c r="AE1458" t="s">
        <v>2046</v>
      </c>
      <c r="AI1458" t="s">
        <v>1761</v>
      </c>
      <c r="AL1458" t="s">
        <v>2850</v>
      </c>
      <c r="AM1458">
        <v>6</v>
      </c>
      <c r="AN1458" t="s">
        <v>2851</v>
      </c>
      <c r="AO1458" t="s">
        <v>2852</v>
      </c>
      <c r="AP1458">
        <v>0</v>
      </c>
      <c r="AQ1458" s="388">
        <v>44462</v>
      </c>
      <c r="AS1458" t="s">
        <v>1765</v>
      </c>
      <c r="AT1458" s="388">
        <v>44464</v>
      </c>
      <c r="AU1458" t="s">
        <v>1756</v>
      </c>
      <c r="AV1458" t="s">
        <v>1756</v>
      </c>
      <c r="AZ1458" t="s">
        <v>1766</v>
      </c>
      <c r="BA1458" t="s">
        <v>1767</v>
      </c>
      <c r="BB1458" t="s">
        <v>4436</v>
      </c>
      <c r="BC1458" t="s">
        <v>4437</v>
      </c>
      <c r="BD1458" t="s">
        <v>826</v>
      </c>
      <c r="BE1458" t="s">
        <v>1756</v>
      </c>
      <c r="BF1458" t="s">
        <v>826</v>
      </c>
    </row>
    <row r="1459" spans="1:58">
      <c r="A1459" t="s">
        <v>829</v>
      </c>
      <c r="B1459">
        <v>6</v>
      </c>
      <c r="C1459">
        <v>0</v>
      </c>
      <c r="D1459">
        <v>9918</v>
      </c>
      <c r="E1459" t="s">
        <v>4421</v>
      </c>
      <c r="F1459">
        <v>53510602</v>
      </c>
      <c r="G1459" t="s">
        <v>2041</v>
      </c>
      <c r="H1459">
        <v>0</v>
      </c>
      <c r="I1459" t="s">
        <v>2095</v>
      </c>
      <c r="J1459">
        <v>138.44999999999999</v>
      </c>
      <c r="K1459">
        <v>11</v>
      </c>
      <c r="L1459" t="s">
        <v>2063</v>
      </c>
      <c r="M1459" t="s">
        <v>2096</v>
      </c>
      <c r="N1459" t="s">
        <v>1757</v>
      </c>
      <c r="O1459" t="s">
        <v>1756</v>
      </c>
      <c r="P1459" t="s">
        <v>1756</v>
      </c>
      <c r="Q1459" s="387">
        <v>1522.95</v>
      </c>
      <c r="R1459">
        <v>197.98350000000002</v>
      </c>
      <c r="S1459">
        <v>1720.9334999999999</v>
      </c>
      <c r="T1459" s="388">
        <v>44457</v>
      </c>
      <c r="U1459">
        <v>0</v>
      </c>
      <c r="V1459" t="s">
        <v>832</v>
      </c>
      <c r="W1459" s="388">
        <v>44477</v>
      </c>
      <c r="X1459">
        <v>164</v>
      </c>
      <c r="Y1459">
        <v>0</v>
      </c>
      <c r="Z1459">
        <v>0</v>
      </c>
      <c r="AA1459" t="s">
        <v>1758</v>
      </c>
      <c r="AB1459" t="s">
        <v>826</v>
      </c>
      <c r="AD1459" t="s">
        <v>2045</v>
      </c>
      <c r="AE1459" t="s">
        <v>2046</v>
      </c>
      <c r="AI1459" t="s">
        <v>1761</v>
      </c>
      <c r="AL1459" t="s">
        <v>2850</v>
      </c>
      <c r="AM1459">
        <v>6</v>
      </c>
      <c r="AN1459" t="s">
        <v>2851</v>
      </c>
      <c r="AO1459" t="s">
        <v>2852</v>
      </c>
      <c r="AP1459">
        <v>0</v>
      </c>
      <c r="AQ1459" s="388">
        <v>44462</v>
      </c>
      <c r="AS1459" t="s">
        <v>1765</v>
      </c>
      <c r="AT1459" s="388">
        <v>44464</v>
      </c>
      <c r="AU1459" t="s">
        <v>1756</v>
      </c>
      <c r="AV1459" t="s">
        <v>1756</v>
      </c>
      <c r="AZ1459" t="s">
        <v>1766</v>
      </c>
      <c r="BA1459" t="s">
        <v>1767</v>
      </c>
      <c r="BB1459" t="s">
        <v>4438</v>
      </c>
      <c r="BC1459" t="s">
        <v>4439</v>
      </c>
      <c r="BD1459" t="s">
        <v>826</v>
      </c>
      <c r="BE1459" t="s">
        <v>1756</v>
      </c>
      <c r="BF1459" t="s">
        <v>826</v>
      </c>
    </row>
    <row r="1460" spans="1:58">
      <c r="A1460" t="s">
        <v>829</v>
      </c>
      <c r="B1460">
        <v>6</v>
      </c>
      <c r="C1460">
        <v>0</v>
      </c>
      <c r="D1460">
        <v>9918</v>
      </c>
      <c r="E1460" t="s">
        <v>4421</v>
      </c>
      <c r="F1460">
        <v>53510602</v>
      </c>
      <c r="G1460" t="s">
        <v>2041</v>
      </c>
      <c r="H1460">
        <v>0</v>
      </c>
      <c r="I1460" t="s">
        <v>2247</v>
      </c>
      <c r="J1460">
        <v>131.47999999999999</v>
      </c>
      <c r="K1460">
        <v>11</v>
      </c>
      <c r="L1460" t="s">
        <v>2063</v>
      </c>
      <c r="M1460" t="s">
        <v>2248</v>
      </c>
      <c r="N1460" t="s">
        <v>1757</v>
      </c>
      <c r="O1460" t="s">
        <v>1756</v>
      </c>
      <c r="P1460" t="s">
        <v>1756</v>
      </c>
      <c r="Q1460" s="387">
        <v>1446.28</v>
      </c>
      <c r="R1460">
        <v>188.0164</v>
      </c>
      <c r="S1460">
        <v>1634.2963999999997</v>
      </c>
      <c r="T1460" s="388">
        <v>44457</v>
      </c>
      <c r="U1460">
        <v>0</v>
      </c>
      <c r="V1460" t="s">
        <v>832</v>
      </c>
      <c r="W1460" s="388">
        <v>44477</v>
      </c>
      <c r="X1460">
        <v>164</v>
      </c>
      <c r="Y1460">
        <v>0</v>
      </c>
      <c r="Z1460">
        <v>0</v>
      </c>
      <c r="AA1460" t="s">
        <v>1758</v>
      </c>
      <c r="AB1460" t="s">
        <v>826</v>
      </c>
      <c r="AD1460" t="s">
        <v>2045</v>
      </c>
      <c r="AE1460" t="s">
        <v>2046</v>
      </c>
      <c r="AI1460" t="s">
        <v>1761</v>
      </c>
      <c r="AL1460" t="s">
        <v>2850</v>
      </c>
      <c r="AM1460">
        <v>6</v>
      </c>
      <c r="AN1460" t="s">
        <v>2851</v>
      </c>
      <c r="AO1460" t="s">
        <v>2852</v>
      </c>
      <c r="AP1460">
        <v>0</v>
      </c>
      <c r="AQ1460" s="388">
        <v>44462</v>
      </c>
      <c r="AS1460" t="s">
        <v>1765</v>
      </c>
      <c r="AT1460" s="388">
        <v>44464</v>
      </c>
      <c r="AU1460" t="s">
        <v>1756</v>
      </c>
      <c r="AV1460" t="s">
        <v>1756</v>
      </c>
      <c r="AZ1460" t="s">
        <v>1766</v>
      </c>
      <c r="BA1460" t="s">
        <v>1767</v>
      </c>
      <c r="BB1460" t="s">
        <v>4440</v>
      </c>
      <c r="BC1460" t="s">
        <v>4441</v>
      </c>
      <c r="BD1460" t="s">
        <v>826</v>
      </c>
      <c r="BE1460" t="s">
        <v>1756</v>
      </c>
      <c r="BF1460" t="s">
        <v>826</v>
      </c>
    </row>
    <row r="1461" spans="1:58">
      <c r="A1461" t="s">
        <v>829</v>
      </c>
      <c r="B1461">
        <v>6</v>
      </c>
      <c r="C1461">
        <v>0</v>
      </c>
      <c r="D1461">
        <v>9915</v>
      </c>
      <c r="E1461" t="s">
        <v>4442</v>
      </c>
      <c r="F1461">
        <v>53510602</v>
      </c>
      <c r="G1461" t="s">
        <v>2041</v>
      </c>
      <c r="H1461">
        <v>0</v>
      </c>
      <c r="I1461" t="s">
        <v>2052</v>
      </c>
      <c r="J1461">
        <v>75</v>
      </c>
      <c r="K1461">
        <v>28</v>
      </c>
      <c r="L1461" t="s">
        <v>1771</v>
      </c>
      <c r="M1461" t="s">
        <v>1756</v>
      </c>
      <c r="N1461" t="s">
        <v>1756</v>
      </c>
      <c r="O1461" t="s">
        <v>2053</v>
      </c>
      <c r="P1461" t="s">
        <v>1757</v>
      </c>
      <c r="Q1461" s="387">
        <v>2100</v>
      </c>
      <c r="R1461">
        <v>273</v>
      </c>
      <c r="S1461">
        <v>2373</v>
      </c>
      <c r="T1461" s="388">
        <v>44457</v>
      </c>
      <c r="U1461">
        <v>0</v>
      </c>
      <c r="V1461" t="s">
        <v>832</v>
      </c>
      <c r="W1461" s="388">
        <v>44477</v>
      </c>
      <c r="X1461">
        <v>164</v>
      </c>
      <c r="Y1461">
        <v>0</v>
      </c>
      <c r="Z1461">
        <v>0</v>
      </c>
      <c r="AA1461" t="s">
        <v>1758</v>
      </c>
      <c r="AB1461" t="s">
        <v>826</v>
      </c>
      <c r="AD1461" t="s">
        <v>2045</v>
      </c>
      <c r="AE1461" t="s">
        <v>2046</v>
      </c>
      <c r="AI1461" t="s">
        <v>1761</v>
      </c>
      <c r="AL1461" t="s">
        <v>2874</v>
      </c>
      <c r="AM1461">
        <v>6</v>
      </c>
      <c r="AN1461" t="s">
        <v>1081</v>
      </c>
      <c r="AO1461" t="s">
        <v>2875</v>
      </c>
      <c r="AP1461">
        <v>0</v>
      </c>
      <c r="AQ1461" s="388">
        <v>44462</v>
      </c>
      <c r="AS1461" t="s">
        <v>1765</v>
      </c>
      <c r="AT1461" s="388">
        <v>44462</v>
      </c>
      <c r="AU1461" t="s">
        <v>1756</v>
      </c>
      <c r="AV1461" t="s">
        <v>1756</v>
      </c>
      <c r="AZ1461" t="s">
        <v>1766</v>
      </c>
      <c r="BA1461" t="s">
        <v>1767</v>
      </c>
      <c r="BB1461" t="s">
        <v>4443</v>
      </c>
      <c r="BC1461" t="s">
        <v>4444</v>
      </c>
      <c r="BD1461" t="s">
        <v>826</v>
      </c>
      <c r="BE1461" t="s">
        <v>1756</v>
      </c>
      <c r="BF1461" t="s">
        <v>826</v>
      </c>
    </row>
    <row r="1462" spans="1:58">
      <c r="A1462" t="s">
        <v>829</v>
      </c>
      <c r="B1462">
        <v>6</v>
      </c>
      <c r="C1462">
        <v>0</v>
      </c>
      <c r="D1462">
        <v>9915</v>
      </c>
      <c r="E1462" t="s">
        <v>4442</v>
      </c>
      <c r="F1462">
        <v>53510602</v>
      </c>
      <c r="G1462" t="s">
        <v>2041</v>
      </c>
      <c r="H1462">
        <v>0</v>
      </c>
      <c r="I1462" t="s">
        <v>2056</v>
      </c>
      <c r="J1462">
        <v>210</v>
      </c>
      <c r="K1462">
        <v>3</v>
      </c>
      <c r="L1462" t="s">
        <v>1755</v>
      </c>
      <c r="M1462" t="s">
        <v>1756</v>
      </c>
      <c r="N1462" t="s">
        <v>1756</v>
      </c>
      <c r="P1462" t="s">
        <v>1757</v>
      </c>
      <c r="Q1462" s="387">
        <v>630</v>
      </c>
      <c r="R1462">
        <v>81.900000000000006</v>
      </c>
      <c r="S1462">
        <v>711.9</v>
      </c>
      <c r="T1462" s="388">
        <v>44457</v>
      </c>
      <c r="U1462">
        <v>0</v>
      </c>
      <c r="V1462" t="s">
        <v>832</v>
      </c>
      <c r="W1462" s="388">
        <v>44477</v>
      </c>
      <c r="X1462">
        <v>164</v>
      </c>
      <c r="Y1462">
        <v>0</v>
      </c>
      <c r="Z1462">
        <v>0</v>
      </c>
      <c r="AA1462" t="s">
        <v>1758</v>
      </c>
      <c r="AB1462" t="s">
        <v>826</v>
      </c>
      <c r="AD1462" t="s">
        <v>2045</v>
      </c>
      <c r="AE1462" t="s">
        <v>2046</v>
      </c>
      <c r="AI1462" t="s">
        <v>1761</v>
      </c>
      <c r="AL1462" t="s">
        <v>2874</v>
      </c>
      <c r="AM1462">
        <v>6</v>
      </c>
      <c r="AN1462" t="s">
        <v>1081</v>
      </c>
      <c r="AO1462" t="s">
        <v>2875</v>
      </c>
      <c r="AP1462">
        <v>0</v>
      </c>
      <c r="AQ1462" s="388">
        <v>44462</v>
      </c>
      <c r="AS1462" t="s">
        <v>1765</v>
      </c>
      <c r="AT1462" s="388">
        <v>44462</v>
      </c>
      <c r="AU1462" t="s">
        <v>1756</v>
      </c>
      <c r="AV1462" t="s">
        <v>1756</v>
      </c>
      <c r="AZ1462" t="s">
        <v>1766</v>
      </c>
      <c r="BA1462" t="s">
        <v>1767</v>
      </c>
      <c r="BB1462" t="s">
        <v>4445</v>
      </c>
      <c r="BC1462" t="s">
        <v>4446</v>
      </c>
      <c r="BD1462" t="s">
        <v>826</v>
      </c>
      <c r="BE1462" t="s">
        <v>1756</v>
      </c>
      <c r="BF1462" t="s">
        <v>826</v>
      </c>
    </row>
    <row r="1463" spans="1:58">
      <c r="A1463" t="s">
        <v>829</v>
      </c>
      <c r="B1463">
        <v>6</v>
      </c>
      <c r="C1463">
        <v>0</v>
      </c>
      <c r="D1463">
        <v>9915</v>
      </c>
      <c r="E1463" t="s">
        <v>4442</v>
      </c>
      <c r="F1463">
        <v>53510602</v>
      </c>
      <c r="G1463" t="s">
        <v>2041</v>
      </c>
      <c r="H1463">
        <v>0</v>
      </c>
      <c r="I1463" t="s">
        <v>2062</v>
      </c>
      <c r="J1463">
        <v>138.05000000000001</v>
      </c>
      <c r="K1463">
        <v>11</v>
      </c>
      <c r="L1463" t="s">
        <v>2063</v>
      </c>
      <c r="M1463" t="s">
        <v>2064</v>
      </c>
      <c r="N1463" t="s">
        <v>1757</v>
      </c>
      <c r="O1463" t="s">
        <v>1756</v>
      </c>
      <c r="P1463" t="s">
        <v>1756</v>
      </c>
      <c r="Q1463" s="387">
        <v>1518.55</v>
      </c>
      <c r="R1463">
        <v>197.41149999999999</v>
      </c>
      <c r="S1463">
        <v>1715.9614999999999</v>
      </c>
      <c r="T1463" s="388">
        <v>44457</v>
      </c>
      <c r="U1463">
        <v>0</v>
      </c>
      <c r="V1463" t="s">
        <v>832</v>
      </c>
      <c r="W1463" s="388">
        <v>44477</v>
      </c>
      <c r="X1463">
        <v>164</v>
      </c>
      <c r="Y1463">
        <v>0</v>
      </c>
      <c r="Z1463">
        <v>0</v>
      </c>
      <c r="AA1463" t="s">
        <v>1758</v>
      </c>
      <c r="AB1463" t="s">
        <v>826</v>
      </c>
      <c r="AD1463" t="s">
        <v>2045</v>
      </c>
      <c r="AE1463" t="s">
        <v>2046</v>
      </c>
      <c r="AI1463" t="s">
        <v>1761</v>
      </c>
      <c r="AL1463" t="s">
        <v>2874</v>
      </c>
      <c r="AM1463">
        <v>6</v>
      </c>
      <c r="AN1463" t="s">
        <v>1081</v>
      </c>
      <c r="AO1463" t="s">
        <v>2875</v>
      </c>
      <c r="AP1463">
        <v>0</v>
      </c>
      <c r="AQ1463" s="388">
        <v>44462</v>
      </c>
      <c r="AS1463" t="s">
        <v>1765</v>
      </c>
      <c r="AT1463" s="388">
        <v>44462</v>
      </c>
      <c r="AU1463" t="s">
        <v>1756</v>
      </c>
      <c r="AV1463" t="s">
        <v>1756</v>
      </c>
      <c r="AZ1463" t="s">
        <v>1766</v>
      </c>
      <c r="BA1463" t="s">
        <v>1767</v>
      </c>
      <c r="BB1463" t="s">
        <v>4447</v>
      </c>
      <c r="BC1463" t="s">
        <v>4448</v>
      </c>
      <c r="BD1463" t="s">
        <v>826</v>
      </c>
      <c r="BE1463" t="s">
        <v>1756</v>
      </c>
      <c r="BF1463" t="s">
        <v>826</v>
      </c>
    </row>
    <row r="1464" spans="1:58">
      <c r="A1464" t="s">
        <v>829</v>
      </c>
      <c r="B1464">
        <v>6</v>
      </c>
      <c r="C1464">
        <v>0</v>
      </c>
      <c r="D1464">
        <v>9915</v>
      </c>
      <c r="E1464" t="s">
        <v>4442</v>
      </c>
      <c r="F1464">
        <v>53510602</v>
      </c>
      <c r="G1464" t="s">
        <v>2041</v>
      </c>
      <c r="H1464">
        <v>0</v>
      </c>
      <c r="I1464" t="s">
        <v>2073</v>
      </c>
      <c r="J1464">
        <v>243.75</v>
      </c>
      <c r="K1464">
        <v>2</v>
      </c>
      <c r="L1464" t="s">
        <v>1755</v>
      </c>
      <c r="M1464" t="s">
        <v>2074</v>
      </c>
      <c r="N1464" t="s">
        <v>1757</v>
      </c>
      <c r="O1464" t="s">
        <v>1756</v>
      </c>
      <c r="P1464" t="s">
        <v>1756</v>
      </c>
      <c r="Q1464" s="387">
        <v>487.5</v>
      </c>
      <c r="R1464">
        <v>63.375</v>
      </c>
      <c r="S1464">
        <v>550.875</v>
      </c>
      <c r="T1464" s="388">
        <v>44457</v>
      </c>
      <c r="U1464">
        <v>0</v>
      </c>
      <c r="V1464" t="s">
        <v>832</v>
      </c>
      <c r="W1464" s="388">
        <v>44477</v>
      </c>
      <c r="X1464">
        <v>164</v>
      </c>
      <c r="Y1464">
        <v>0</v>
      </c>
      <c r="Z1464">
        <v>0</v>
      </c>
      <c r="AA1464" t="s">
        <v>1758</v>
      </c>
      <c r="AB1464" t="s">
        <v>826</v>
      </c>
      <c r="AD1464" t="s">
        <v>2045</v>
      </c>
      <c r="AE1464" t="s">
        <v>2046</v>
      </c>
      <c r="AI1464" t="s">
        <v>1761</v>
      </c>
      <c r="AL1464" t="s">
        <v>2874</v>
      </c>
      <c r="AM1464">
        <v>6</v>
      </c>
      <c r="AN1464" t="s">
        <v>1081</v>
      </c>
      <c r="AO1464" t="s">
        <v>2875</v>
      </c>
      <c r="AP1464">
        <v>0</v>
      </c>
      <c r="AQ1464" s="388">
        <v>44462</v>
      </c>
      <c r="AS1464" t="s">
        <v>1765</v>
      </c>
      <c r="AT1464" s="388">
        <v>44462</v>
      </c>
      <c r="AU1464" t="s">
        <v>1756</v>
      </c>
      <c r="AV1464" t="s">
        <v>1756</v>
      </c>
      <c r="AZ1464" t="s">
        <v>1766</v>
      </c>
      <c r="BA1464" t="s">
        <v>1767</v>
      </c>
      <c r="BB1464" t="s">
        <v>4449</v>
      </c>
      <c r="BC1464" t="s">
        <v>4450</v>
      </c>
      <c r="BD1464" t="s">
        <v>826</v>
      </c>
      <c r="BE1464" t="s">
        <v>1756</v>
      </c>
      <c r="BF1464" t="s">
        <v>826</v>
      </c>
    </row>
    <row r="1465" spans="1:58">
      <c r="A1465" t="s">
        <v>829</v>
      </c>
      <c r="B1465">
        <v>6</v>
      </c>
      <c r="C1465">
        <v>0</v>
      </c>
      <c r="D1465">
        <v>9915</v>
      </c>
      <c r="E1465" t="s">
        <v>4442</v>
      </c>
      <c r="F1465">
        <v>53510602</v>
      </c>
      <c r="G1465" t="s">
        <v>2041</v>
      </c>
      <c r="H1465">
        <v>0</v>
      </c>
      <c r="I1465" t="s">
        <v>2083</v>
      </c>
      <c r="J1465">
        <v>12.21</v>
      </c>
      <c r="K1465">
        <v>11</v>
      </c>
      <c r="L1465" t="s">
        <v>1771</v>
      </c>
      <c r="M1465" t="s">
        <v>2084</v>
      </c>
      <c r="N1465" t="s">
        <v>1757</v>
      </c>
      <c r="O1465" t="s">
        <v>1756</v>
      </c>
      <c r="P1465" t="s">
        <v>1756</v>
      </c>
      <c r="Q1465" s="387">
        <v>134.31</v>
      </c>
      <c r="R1465">
        <v>17.4603</v>
      </c>
      <c r="S1465">
        <v>151.77029999999999</v>
      </c>
      <c r="T1465" s="388">
        <v>44457</v>
      </c>
      <c r="U1465">
        <v>0</v>
      </c>
      <c r="V1465" t="s">
        <v>832</v>
      </c>
      <c r="W1465" s="388">
        <v>44477</v>
      </c>
      <c r="X1465">
        <v>164</v>
      </c>
      <c r="Y1465">
        <v>0</v>
      </c>
      <c r="Z1465">
        <v>0</v>
      </c>
      <c r="AA1465" t="s">
        <v>1758</v>
      </c>
      <c r="AB1465" t="s">
        <v>826</v>
      </c>
      <c r="AD1465" t="s">
        <v>2045</v>
      </c>
      <c r="AE1465" t="s">
        <v>2046</v>
      </c>
      <c r="AI1465" t="s">
        <v>1761</v>
      </c>
      <c r="AL1465" t="s">
        <v>2874</v>
      </c>
      <c r="AM1465">
        <v>6</v>
      </c>
      <c r="AN1465" t="s">
        <v>1081</v>
      </c>
      <c r="AO1465" t="s">
        <v>2875</v>
      </c>
      <c r="AP1465">
        <v>0</v>
      </c>
      <c r="AQ1465" s="388">
        <v>44462</v>
      </c>
      <c r="AS1465" t="s">
        <v>1765</v>
      </c>
      <c r="AT1465" s="388">
        <v>44462</v>
      </c>
      <c r="AU1465" t="s">
        <v>1756</v>
      </c>
      <c r="AV1465" t="s">
        <v>1756</v>
      </c>
      <c r="AZ1465" t="s">
        <v>1766</v>
      </c>
      <c r="BA1465" t="s">
        <v>1767</v>
      </c>
      <c r="BB1465" t="s">
        <v>4451</v>
      </c>
      <c r="BC1465" t="s">
        <v>4452</v>
      </c>
      <c r="BD1465" t="s">
        <v>826</v>
      </c>
      <c r="BE1465" t="s">
        <v>1756</v>
      </c>
      <c r="BF1465" t="s">
        <v>826</v>
      </c>
    </row>
    <row r="1466" spans="1:58">
      <c r="A1466" t="s">
        <v>829</v>
      </c>
      <c r="B1466">
        <v>6</v>
      </c>
      <c r="C1466">
        <v>0</v>
      </c>
      <c r="D1466">
        <v>9915</v>
      </c>
      <c r="E1466" t="s">
        <v>4442</v>
      </c>
      <c r="F1466">
        <v>53510602</v>
      </c>
      <c r="G1466" t="s">
        <v>2041</v>
      </c>
      <c r="H1466">
        <v>0</v>
      </c>
      <c r="I1466" t="s">
        <v>2095</v>
      </c>
      <c r="J1466">
        <v>138.44999999999999</v>
      </c>
      <c r="K1466">
        <v>11</v>
      </c>
      <c r="L1466" t="s">
        <v>2063</v>
      </c>
      <c r="M1466" t="s">
        <v>2096</v>
      </c>
      <c r="N1466" t="s">
        <v>1757</v>
      </c>
      <c r="O1466" t="s">
        <v>1756</v>
      </c>
      <c r="P1466" t="s">
        <v>1756</v>
      </c>
      <c r="Q1466" s="387">
        <v>1522.95</v>
      </c>
      <c r="R1466">
        <v>197.98350000000002</v>
      </c>
      <c r="S1466">
        <v>1720.9334999999999</v>
      </c>
      <c r="T1466" s="388">
        <v>44457</v>
      </c>
      <c r="U1466">
        <v>0</v>
      </c>
      <c r="V1466" t="s">
        <v>832</v>
      </c>
      <c r="W1466" s="388">
        <v>44477</v>
      </c>
      <c r="X1466">
        <v>164</v>
      </c>
      <c r="Y1466">
        <v>0</v>
      </c>
      <c r="Z1466">
        <v>0</v>
      </c>
      <c r="AA1466" t="s">
        <v>1758</v>
      </c>
      <c r="AB1466" t="s">
        <v>826</v>
      </c>
      <c r="AD1466" t="s">
        <v>2045</v>
      </c>
      <c r="AE1466" t="s">
        <v>2046</v>
      </c>
      <c r="AI1466" t="s">
        <v>1761</v>
      </c>
      <c r="AL1466" t="s">
        <v>2874</v>
      </c>
      <c r="AM1466">
        <v>6</v>
      </c>
      <c r="AN1466" t="s">
        <v>1081</v>
      </c>
      <c r="AO1466" t="s">
        <v>2875</v>
      </c>
      <c r="AP1466">
        <v>0</v>
      </c>
      <c r="AQ1466" s="388">
        <v>44462</v>
      </c>
      <c r="AS1466" t="s">
        <v>1765</v>
      </c>
      <c r="AT1466" s="388">
        <v>44462</v>
      </c>
      <c r="AU1466" t="s">
        <v>1756</v>
      </c>
      <c r="AV1466" t="s">
        <v>1756</v>
      </c>
      <c r="AZ1466" t="s">
        <v>1766</v>
      </c>
      <c r="BA1466" t="s">
        <v>1767</v>
      </c>
      <c r="BB1466" t="s">
        <v>4453</v>
      </c>
      <c r="BC1466" t="s">
        <v>4454</v>
      </c>
      <c r="BD1466" t="s">
        <v>826</v>
      </c>
      <c r="BE1466" t="s">
        <v>1756</v>
      </c>
      <c r="BF1466" t="s">
        <v>826</v>
      </c>
    </row>
    <row r="1467" spans="1:58">
      <c r="A1467" t="s">
        <v>829</v>
      </c>
      <c r="B1467">
        <v>6</v>
      </c>
      <c r="C1467">
        <v>0</v>
      </c>
      <c r="D1467">
        <v>9915</v>
      </c>
      <c r="E1467" t="s">
        <v>4442</v>
      </c>
      <c r="F1467">
        <v>53510602</v>
      </c>
      <c r="G1467" t="s">
        <v>2041</v>
      </c>
      <c r="H1467">
        <v>0</v>
      </c>
      <c r="I1467" t="s">
        <v>2095</v>
      </c>
      <c r="J1467">
        <v>138.44999999999999</v>
      </c>
      <c r="K1467">
        <v>3</v>
      </c>
      <c r="L1467" t="s">
        <v>2063</v>
      </c>
      <c r="M1467" t="s">
        <v>2096</v>
      </c>
      <c r="N1467" t="s">
        <v>1757</v>
      </c>
      <c r="O1467" t="s">
        <v>1756</v>
      </c>
      <c r="P1467" t="s">
        <v>1756</v>
      </c>
      <c r="Q1467" s="387">
        <v>415.35</v>
      </c>
      <c r="R1467">
        <v>53.995500000000007</v>
      </c>
      <c r="S1467">
        <v>469.34549999999996</v>
      </c>
      <c r="T1467" s="388">
        <v>44457</v>
      </c>
      <c r="U1467">
        <v>0</v>
      </c>
      <c r="V1467" t="s">
        <v>832</v>
      </c>
      <c r="W1467" s="388">
        <v>44477</v>
      </c>
      <c r="X1467">
        <v>164</v>
      </c>
      <c r="Y1467">
        <v>0</v>
      </c>
      <c r="Z1467">
        <v>0</v>
      </c>
      <c r="AA1467" t="s">
        <v>1758</v>
      </c>
      <c r="AB1467" t="s">
        <v>826</v>
      </c>
      <c r="AD1467" t="s">
        <v>2045</v>
      </c>
      <c r="AE1467" t="s">
        <v>2046</v>
      </c>
      <c r="AI1467" t="s">
        <v>1761</v>
      </c>
      <c r="AL1467" t="s">
        <v>2874</v>
      </c>
      <c r="AM1467">
        <v>6</v>
      </c>
      <c r="AN1467" t="s">
        <v>1081</v>
      </c>
      <c r="AO1467" t="s">
        <v>2875</v>
      </c>
      <c r="AP1467">
        <v>0</v>
      </c>
      <c r="AQ1467" s="388">
        <v>44462</v>
      </c>
      <c r="AS1467" t="s">
        <v>1765</v>
      </c>
      <c r="AT1467" s="388">
        <v>44462</v>
      </c>
      <c r="AU1467" t="s">
        <v>1756</v>
      </c>
      <c r="AV1467" t="s">
        <v>1756</v>
      </c>
      <c r="AZ1467" t="s">
        <v>1766</v>
      </c>
      <c r="BA1467" t="s">
        <v>1767</v>
      </c>
      <c r="BB1467" t="s">
        <v>4455</v>
      </c>
      <c r="BC1467" t="s">
        <v>4456</v>
      </c>
      <c r="BD1467" t="s">
        <v>826</v>
      </c>
      <c r="BE1467" t="s">
        <v>1756</v>
      </c>
      <c r="BF1467" t="s">
        <v>826</v>
      </c>
    </row>
    <row r="1468" spans="1:58">
      <c r="A1468" t="s">
        <v>829</v>
      </c>
      <c r="B1468">
        <v>6</v>
      </c>
      <c r="C1468">
        <v>0</v>
      </c>
      <c r="D1468">
        <v>9914</v>
      </c>
      <c r="E1468" t="s">
        <v>4457</v>
      </c>
      <c r="F1468">
        <v>53510602</v>
      </c>
      <c r="G1468" t="s">
        <v>2041</v>
      </c>
      <c r="H1468">
        <v>0</v>
      </c>
      <c r="I1468" t="s">
        <v>2052</v>
      </c>
      <c r="J1468">
        <v>75</v>
      </c>
      <c r="K1468">
        <v>36</v>
      </c>
      <c r="L1468" t="s">
        <v>1771</v>
      </c>
      <c r="M1468" t="s">
        <v>1756</v>
      </c>
      <c r="N1468" t="s">
        <v>1756</v>
      </c>
      <c r="O1468" t="s">
        <v>2053</v>
      </c>
      <c r="P1468" t="s">
        <v>1757</v>
      </c>
      <c r="Q1468" s="387">
        <v>2700</v>
      </c>
      <c r="R1468">
        <v>351</v>
      </c>
      <c r="S1468">
        <v>3050.9999999999995</v>
      </c>
      <c r="T1468" s="388">
        <v>44457</v>
      </c>
      <c r="U1468">
        <v>0</v>
      </c>
      <c r="V1468" t="s">
        <v>832</v>
      </c>
      <c r="W1468" s="388">
        <v>44477</v>
      </c>
      <c r="X1468">
        <v>164</v>
      </c>
      <c r="Y1468">
        <v>0</v>
      </c>
      <c r="Z1468">
        <v>0</v>
      </c>
      <c r="AA1468" t="s">
        <v>1758</v>
      </c>
      <c r="AB1468" t="s">
        <v>826</v>
      </c>
      <c r="AD1468" t="s">
        <v>2045</v>
      </c>
      <c r="AE1468" t="s">
        <v>2046</v>
      </c>
      <c r="AI1468" t="s">
        <v>1761</v>
      </c>
      <c r="AL1468" t="s">
        <v>4458</v>
      </c>
      <c r="AM1468">
        <v>6</v>
      </c>
      <c r="AN1468" t="s">
        <v>3239</v>
      </c>
      <c r="AO1468" t="s">
        <v>3240</v>
      </c>
      <c r="AP1468">
        <v>0</v>
      </c>
      <c r="AQ1468" s="388">
        <v>44462</v>
      </c>
      <c r="AS1468" t="s">
        <v>1765</v>
      </c>
      <c r="AT1468" s="388">
        <v>44462</v>
      </c>
      <c r="AU1468" t="s">
        <v>1756</v>
      </c>
      <c r="AV1468" t="s">
        <v>1756</v>
      </c>
      <c r="AZ1468" t="s">
        <v>1766</v>
      </c>
      <c r="BA1468" t="s">
        <v>1767</v>
      </c>
      <c r="BB1468" t="s">
        <v>4459</v>
      </c>
      <c r="BC1468" t="s">
        <v>4460</v>
      </c>
      <c r="BD1468" t="s">
        <v>826</v>
      </c>
      <c r="BE1468" t="s">
        <v>1756</v>
      </c>
      <c r="BF1468" t="s">
        <v>826</v>
      </c>
    </row>
    <row r="1469" spans="1:58">
      <c r="A1469" t="s">
        <v>829</v>
      </c>
      <c r="B1469">
        <v>6</v>
      </c>
      <c r="C1469">
        <v>0</v>
      </c>
      <c r="D1469">
        <v>9914</v>
      </c>
      <c r="E1469" t="s">
        <v>4457</v>
      </c>
      <c r="F1469">
        <v>53510602</v>
      </c>
      <c r="G1469" t="s">
        <v>2041</v>
      </c>
      <c r="H1469">
        <v>0</v>
      </c>
      <c r="I1469" t="s">
        <v>2056</v>
      </c>
      <c r="J1469">
        <v>210</v>
      </c>
      <c r="K1469">
        <v>3</v>
      </c>
      <c r="L1469" t="s">
        <v>1755</v>
      </c>
      <c r="M1469" t="s">
        <v>1756</v>
      </c>
      <c r="N1469" t="s">
        <v>1756</v>
      </c>
      <c r="P1469" t="s">
        <v>1757</v>
      </c>
      <c r="Q1469" s="387">
        <v>630</v>
      </c>
      <c r="R1469">
        <v>81.900000000000006</v>
      </c>
      <c r="S1469">
        <v>711.9</v>
      </c>
      <c r="T1469" s="388">
        <v>44457</v>
      </c>
      <c r="U1469">
        <v>0</v>
      </c>
      <c r="V1469" t="s">
        <v>832</v>
      </c>
      <c r="W1469" s="388">
        <v>44477</v>
      </c>
      <c r="X1469">
        <v>164</v>
      </c>
      <c r="Y1469">
        <v>0</v>
      </c>
      <c r="Z1469">
        <v>0</v>
      </c>
      <c r="AA1469" t="s">
        <v>1758</v>
      </c>
      <c r="AB1469" t="s">
        <v>826</v>
      </c>
      <c r="AD1469" t="s">
        <v>2045</v>
      </c>
      <c r="AE1469" t="s">
        <v>2046</v>
      </c>
      <c r="AI1469" t="s">
        <v>1761</v>
      </c>
      <c r="AL1469" t="s">
        <v>4458</v>
      </c>
      <c r="AM1469">
        <v>6</v>
      </c>
      <c r="AN1469" t="s">
        <v>3239</v>
      </c>
      <c r="AO1469" t="s">
        <v>3240</v>
      </c>
      <c r="AP1469">
        <v>0</v>
      </c>
      <c r="AQ1469" s="388">
        <v>44462</v>
      </c>
      <c r="AS1469" t="s">
        <v>1765</v>
      </c>
      <c r="AT1469" s="388">
        <v>44462</v>
      </c>
      <c r="AU1469" t="s">
        <v>1756</v>
      </c>
      <c r="AV1469" t="s">
        <v>1756</v>
      </c>
      <c r="AZ1469" t="s">
        <v>1766</v>
      </c>
      <c r="BA1469" t="s">
        <v>1767</v>
      </c>
      <c r="BB1469" t="s">
        <v>4461</v>
      </c>
      <c r="BC1469" t="s">
        <v>4462</v>
      </c>
      <c r="BD1469" t="s">
        <v>826</v>
      </c>
      <c r="BE1469" t="s">
        <v>1756</v>
      </c>
      <c r="BF1469" t="s">
        <v>826</v>
      </c>
    </row>
    <row r="1470" spans="1:58">
      <c r="A1470" t="s">
        <v>829</v>
      </c>
      <c r="B1470">
        <v>6</v>
      </c>
      <c r="C1470">
        <v>0</v>
      </c>
      <c r="D1470">
        <v>9914</v>
      </c>
      <c r="E1470" t="s">
        <v>4457</v>
      </c>
      <c r="F1470">
        <v>53510602</v>
      </c>
      <c r="G1470" t="s">
        <v>2041</v>
      </c>
      <c r="H1470">
        <v>0</v>
      </c>
      <c r="I1470" t="s">
        <v>2062</v>
      </c>
      <c r="J1470">
        <v>138.05000000000001</v>
      </c>
      <c r="K1470">
        <v>11</v>
      </c>
      <c r="L1470" t="s">
        <v>2063</v>
      </c>
      <c r="M1470" t="s">
        <v>2064</v>
      </c>
      <c r="N1470" t="s">
        <v>1757</v>
      </c>
      <c r="O1470" t="s">
        <v>1756</v>
      </c>
      <c r="P1470" t="s">
        <v>1756</v>
      </c>
      <c r="Q1470" s="387">
        <v>1518.55</v>
      </c>
      <c r="R1470">
        <v>197.41149999999999</v>
      </c>
      <c r="S1470">
        <v>1715.9614999999999</v>
      </c>
      <c r="T1470" s="388">
        <v>44457</v>
      </c>
      <c r="U1470">
        <v>0</v>
      </c>
      <c r="V1470" t="s">
        <v>832</v>
      </c>
      <c r="W1470" s="388">
        <v>44477</v>
      </c>
      <c r="X1470">
        <v>164</v>
      </c>
      <c r="Y1470">
        <v>0</v>
      </c>
      <c r="Z1470">
        <v>0</v>
      </c>
      <c r="AA1470" t="s">
        <v>1758</v>
      </c>
      <c r="AB1470" t="s">
        <v>826</v>
      </c>
      <c r="AD1470" t="s">
        <v>2045</v>
      </c>
      <c r="AE1470" t="s">
        <v>2046</v>
      </c>
      <c r="AI1470" t="s">
        <v>1761</v>
      </c>
      <c r="AL1470" t="s">
        <v>4458</v>
      </c>
      <c r="AM1470">
        <v>6</v>
      </c>
      <c r="AN1470" t="s">
        <v>3239</v>
      </c>
      <c r="AO1470" t="s">
        <v>3240</v>
      </c>
      <c r="AP1470">
        <v>0</v>
      </c>
      <c r="AQ1470" s="388">
        <v>44462</v>
      </c>
      <c r="AS1470" t="s">
        <v>1765</v>
      </c>
      <c r="AT1470" s="388">
        <v>44462</v>
      </c>
      <c r="AU1470" t="s">
        <v>1756</v>
      </c>
      <c r="AV1470" t="s">
        <v>1756</v>
      </c>
      <c r="AZ1470" t="s">
        <v>1766</v>
      </c>
      <c r="BA1470" t="s">
        <v>1767</v>
      </c>
      <c r="BB1470" t="s">
        <v>4463</v>
      </c>
      <c r="BC1470" t="s">
        <v>4464</v>
      </c>
      <c r="BD1470" t="s">
        <v>826</v>
      </c>
      <c r="BE1470" t="s">
        <v>1756</v>
      </c>
      <c r="BF1470" t="s">
        <v>826</v>
      </c>
    </row>
    <row r="1471" spans="1:58">
      <c r="A1471" t="s">
        <v>829</v>
      </c>
      <c r="B1471">
        <v>6</v>
      </c>
      <c r="C1471">
        <v>0</v>
      </c>
      <c r="D1471">
        <v>9914</v>
      </c>
      <c r="E1471" t="s">
        <v>4457</v>
      </c>
      <c r="F1471">
        <v>53510602</v>
      </c>
      <c r="G1471" t="s">
        <v>2041</v>
      </c>
      <c r="H1471">
        <v>0</v>
      </c>
      <c r="I1471" t="s">
        <v>2073</v>
      </c>
      <c r="J1471">
        <v>243.75</v>
      </c>
      <c r="K1471">
        <v>1</v>
      </c>
      <c r="L1471" t="s">
        <v>1755</v>
      </c>
      <c r="M1471" t="s">
        <v>2074</v>
      </c>
      <c r="N1471" t="s">
        <v>1757</v>
      </c>
      <c r="O1471" t="s">
        <v>1756</v>
      </c>
      <c r="P1471" t="s">
        <v>1756</v>
      </c>
      <c r="Q1471" s="387">
        <v>243.75</v>
      </c>
      <c r="R1471">
        <v>31.6875</v>
      </c>
      <c r="S1471">
        <v>275.4375</v>
      </c>
      <c r="T1471" s="388">
        <v>44457</v>
      </c>
      <c r="U1471">
        <v>0</v>
      </c>
      <c r="V1471" t="s">
        <v>832</v>
      </c>
      <c r="W1471" s="388">
        <v>44477</v>
      </c>
      <c r="X1471">
        <v>164</v>
      </c>
      <c r="Y1471">
        <v>0</v>
      </c>
      <c r="Z1471">
        <v>0</v>
      </c>
      <c r="AA1471" t="s">
        <v>1758</v>
      </c>
      <c r="AB1471" t="s">
        <v>826</v>
      </c>
      <c r="AD1471" t="s">
        <v>2045</v>
      </c>
      <c r="AE1471" t="s">
        <v>2046</v>
      </c>
      <c r="AI1471" t="s">
        <v>1761</v>
      </c>
      <c r="AL1471" t="s">
        <v>4458</v>
      </c>
      <c r="AM1471">
        <v>6</v>
      </c>
      <c r="AN1471" t="s">
        <v>3239</v>
      </c>
      <c r="AO1471" t="s">
        <v>3240</v>
      </c>
      <c r="AP1471">
        <v>0</v>
      </c>
      <c r="AQ1471" s="388">
        <v>44462</v>
      </c>
      <c r="AS1471" t="s">
        <v>1765</v>
      </c>
      <c r="AT1471" s="388">
        <v>44462</v>
      </c>
      <c r="AU1471" t="s">
        <v>1756</v>
      </c>
      <c r="AV1471" t="s">
        <v>1756</v>
      </c>
      <c r="AZ1471" t="s">
        <v>1766</v>
      </c>
      <c r="BA1471" t="s">
        <v>1767</v>
      </c>
      <c r="BB1471" t="s">
        <v>4465</v>
      </c>
      <c r="BC1471" t="s">
        <v>4466</v>
      </c>
      <c r="BD1471" t="s">
        <v>826</v>
      </c>
      <c r="BE1471" t="s">
        <v>1756</v>
      </c>
      <c r="BF1471" t="s">
        <v>826</v>
      </c>
    </row>
    <row r="1472" spans="1:58">
      <c r="A1472" t="s">
        <v>829</v>
      </c>
      <c r="B1472">
        <v>6</v>
      </c>
      <c r="C1472">
        <v>0</v>
      </c>
      <c r="D1472">
        <v>9914</v>
      </c>
      <c r="E1472" t="s">
        <v>4457</v>
      </c>
      <c r="F1472">
        <v>53510602</v>
      </c>
      <c r="G1472" t="s">
        <v>2041</v>
      </c>
      <c r="H1472">
        <v>0</v>
      </c>
      <c r="I1472" t="s">
        <v>2083</v>
      </c>
      <c r="J1472">
        <v>12.21</v>
      </c>
      <c r="K1472">
        <v>11</v>
      </c>
      <c r="L1472" t="s">
        <v>1771</v>
      </c>
      <c r="M1472" t="s">
        <v>2084</v>
      </c>
      <c r="N1472" t="s">
        <v>1757</v>
      </c>
      <c r="O1472" t="s">
        <v>1756</v>
      </c>
      <c r="P1472" t="s">
        <v>1756</v>
      </c>
      <c r="Q1472" s="387">
        <v>134.31</v>
      </c>
      <c r="R1472">
        <v>17.4603</v>
      </c>
      <c r="S1472">
        <v>151.77029999999999</v>
      </c>
      <c r="T1472" s="388">
        <v>44457</v>
      </c>
      <c r="U1472">
        <v>0</v>
      </c>
      <c r="V1472" t="s">
        <v>832</v>
      </c>
      <c r="W1472" s="388">
        <v>44477</v>
      </c>
      <c r="X1472">
        <v>164</v>
      </c>
      <c r="Y1472">
        <v>0</v>
      </c>
      <c r="Z1472">
        <v>0</v>
      </c>
      <c r="AA1472" t="s">
        <v>1758</v>
      </c>
      <c r="AB1472" t="s">
        <v>826</v>
      </c>
      <c r="AD1472" t="s">
        <v>2045</v>
      </c>
      <c r="AE1472" t="s">
        <v>2046</v>
      </c>
      <c r="AI1472" t="s">
        <v>1761</v>
      </c>
      <c r="AL1472" t="s">
        <v>4458</v>
      </c>
      <c r="AM1472">
        <v>6</v>
      </c>
      <c r="AN1472" t="s">
        <v>3239</v>
      </c>
      <c r="AO1472" t="s">
        <v>3240</v>
      </c>
      <c r="AP1472">
        <v>0</v>
      </c>
      <c r="AQ1472" s="388">
        <v>44462</v>
      </c>
      <c r="AS1472" t="s">
        <v>1765</v>
      </c>
      <c r="AT1472" s="388">
        <v>44462</v>
      </c>
      <c r="AU1472" t="s">
        <v>1756</v>
      </c>
      <c r="AV1472" t="s">
        <v>1756</v>
      </c>
      <c r="AZ1472" t="s">
        <v>1766</v>
      </c>
      <c r="BA1472" t="s">
        <v>1767</v>
      </c>
      <c r="BB1472" t="s">
        <v>4467</v>
      </c>
      <c r="BC1472" t="s">
        <v>4468</v>
      </c>
      <c r="BD1472" t="s">
        <v>826</v>
      </c>
      <c r="BE1472" t="s">
        <v>1756</v>
      </c>
      <c r="BF1472" t="s">
        <v>826</v>
      </c>
    </row>
    <row r="1473" spans="1:58">
      <c r="A1473" t="s">
        <v>829</v>
      </c>
      <c r="B1473">
        <v>6</v>
      </c>
      <c r="C1473">
        <v>0</v>
      </c>
      <c r="D1473">
        <v>9914</v>
      </c>
      <c r="E1473" t="s">
        <v>4457</v>
      </c>
      <c r="F1473">
        <v>53510602</v>
      </c>
      <c r="G1473" t="s">
        <v>2041</v>
      </c>
      <c r="H1473">
        <v>0</v>
      </c>
      <c r="I1473" t="s">
        <v>2095</v>
      </c>
      <c r="J1473">
        <v>138.44999999999999</v>
      </c>
      <c r="K1473">
        <v>11</v>
      </c>
      <c r="L1473" t="s">
        <v>2063</v>
      </c>
      <c r="M1473" t="s">
        <v>2096</v>
      </c>
      <c r="N1473" t="s">
        <v>1757</v>
      </c>
      <c r="O1473" t="s">
        <v>1756</v>
      </c>
      <c r="P1473" t="s">
        <v>1756</v>
      </c>
      <c r="Q1473" s="387">
        <v>1522.95</v>
      </c>
      <c r="R1473">
        <v>197.98350000000002</v>
      </c>
      <c r="S1473">
        <v>1720.9334999999999</v>
      </c>
      <c r="T1473" s="388">
        <v>44457</v>
      </c>
      <c r="U1473">
        <v>0</v>
      </c>
      <c r="V1473" t="s">
        <v>832</v>
      </c>
      <c r="W1473" s="388">
        <v>44477</v>
      </c>
      <c r="X1473">
        <v>164</v>
      </c>
      <c r="Y1473">
        <v>0</v>
      </c>
      <c r="Z1473">
        <v>0</v>
      </c>
      <c r="AA1473" t="s">
        <v>1758</v>
      </c>
      <c r="AB1473" t="s">
        <v>826</v>
      </c>
      <c r="AD1473" t="s">
        <v>2045</v>
      </c>
      <c r="AE1473" t="s">
        <v>2046</v>
      </c>
      <c r="AI1473" t="s">
        <v>1761</v>
      </c>
      <c r="AL1473" t="s">
        <v>4458</v>
      </c>
      <c r="AM1473">
        <v>6</v>
      </c>
      <c r="AN1473" t="s">
        <v>3239</v>
      </c>
      <c r="AO1473" t="s">
        <v>3240</v>
      </c>
      <c r="AP1473">
        <v>0</v>
      </c>
      <c r="AQ1473" s="388">
        <v>44462</v>
      </c>
      <c r="AS1473" t="s">
        <v>1765</v>
      </c>
      <c r="AT1473" s="388">
        <v>44462</v>
      </c>
      <c r="AU1473" t="s">
        <v>1756</v>
      </c>
      <c r="AV1473" t="s">
        <v>1756</v>
      </c>
      <c r="AZ1473" t="s">
        <v>1766</v>
      </c>
      <c r="BA1473" t="s">
        <v>1767</v>
      </c>
      <c r="BB1473" t="s">
        <v>4469</v>
      </c>
      <c r="BC1473" t="s">
        <v>4470</v>
      </c>
      <c r="BD1473" t="s">
        <v>826</v>
      </c>
      <c r="BE1473" t="s">
        <v>1756</v>
      </c>
      <c r="BF1473" t="s">
        <v>826</v>
      </c>
    </row>
    <row r="1474" spans="1:58">
      <c r="A1474" t="s">
        <v>829</v>
      </c>
      <c r="B1474">
        <v>6</v>
      </c>
      <c r="C1474">
        <v>0</v>
      </c>
      <c r="D1474">
        <v>9914</v>
      </c>
      <c r="E1474" t="s">
        <v>4457</v>
      </c>
      <c r="F1474">
        <v>53510602</v>
      </c>
      <c r="G1474" t="s">
        <v>2041</v>
      </c>
      <c r="H1474">
        <v>0</v>
      </c>
      <c r="I1474" t="s">
        <v>2247</v>
      </c>
      <c r="J1474">
        <v>131.47999999999999</v>
      </c>
      <c r="K1474">
        <v>11</v>
      </c>
      <c r="L1474" t="s">
        <v>2063</v>
      </c>
      <c r="M1474" t="s">
        <v>2248</v>
      </c>
      <c r="N1474" t="s">
        <v>1757</v>
      </c>
      <c r="O1474" t="s">
        <v>1756</v>
      </c>
      <c r="P1474" t="s">
        <v>1756</v>
      </c>
      <c r="Q1474" s="387">
        <v>1446.28</v>
      </c>
      <c r="R1474">
        <v>188.0164</v>
      </c>
      <c r="S1474">
        <v>1634.2963999999997</v>
      </c>
      <c r="T1474" s="388">
        <v>44457</v>
      </c>
      <c r="U1474">
        <v>0</v>
      </c>
      <c r="V1474" t="s">
        <v>832</v>
      </c>
      <c r="W1474" s="388">
        <v>44477</v>
      </c>
      <c r="X1474">
        <v>164</v>
      </c>
      <c r="Y1474">
        <v>0</v>
      </c>
      <c r="Z1474">
        <v>0</v>
      </c>
      <c r="AA1474" t="s">
        <v>1758</v>
      </c>
      <c r="AB1474" t="s">
        <v>826</v>
      </c>
      <c r="AD1474" t="s">
        <v>2045</v>
      </c>
      <c r="AE1474" t="s">
        <v>2046</v>
      </c>
      <c r="AI1474" t="s">
        <v>1761</v>
      </c>
      <c r="AL1474" t="s">
        <v>4458</v>
      </c>
      <c r="AM1474">
        <v>6</v>
      </c>
      <c r="AN1474" t="s">
        <v>3239</v>
      </c>
      <c r="AO1474" t="s">
        <v>3240</v>
      </c>
      <c r="AP1474">
        <v>0</v>
      </c>
      <c r="AQ1474" s="388">
        <v>44462</v>
      </c>
      <c r="AS1474" t="s">
        <v>1765</v>
      </c>
      <c r="AT1474" s="388">
        <v>44462</v>
      </c>
      <c r="AU1474" t="s">
        <v>1756</v>
      </c>
      <c r="AV1474" t="s">
        <v>1756</v>
      </c>
      <c r="AZ1474" t="s">
        <v>1766</v>
      </c>
      <c r="BA1474" t="s">
        <v>1767</v>
      </c>
      <c r="BB1474" t="s">
        <v>4471</v>
      </c>
      <c r="BC1474" t="s">
        <v>4472</v>
      </c>
      <c r="BD1474" t="s">
        <v>826</v>
      </c>
      <c r="BE1474" t="s">
        <v>1756</v>
      </c>
      <c r="BF1474" t="s">
        <v>826</v>
      </c>
    </row>
    <row r="1475" spans="1:58">
      <c r="A1475" t="s">
        <v>829</v>
      </c>
      <c r="B1475">
        <v>6</v>
      </c>
      <c r="C1475">
        <v>0</v>
      </c>
      <c r="D1475">
        <v>9913</v>
      </c>
      <c r="E1475" t="s">
        <v>4473</v>
      </c>
      <c r="F1475">
        <v>53510602</v>
      </c>
      <c r="G1475" t="s">
        <v>2041</v>
      </c>
      <c r="H1475">
        <v>0</v>
      </c>
      <c r="I1475" t="s">
        <v>2052</v>
      </c>
      <c r="J1475">
        <v>75</v>
      </c>
      <c r="K1475">
        <v>12</v>
      </c>
      <c r="L1475" t="s">
        <v>1771</v>
      </c>
      <c r="M1475" t="s">
        <v>1756</v>
      </c>
      <c r="N1475" t="s">
        <v>1756</v>
      </c>
      <c r="O1475" t="s">
        <v>2053</v>
      </c>
      <c r="P1475" t="s">
        <v>1757</v>
      </c>
      <c r="Q1475" s="387">
        <v>900</v>
      </c>
      <c r="R1475">
        <v>117</v>
      </c>
      <c r="S1475">
        <v>1016.9999999999999</v>
      </c>
      <c r="T1475" s="388">
        <v>44457</v>
      </c>
      <c r="U1475">
        <v>0</v>
      </c>
      <c r="V1475" t="s">
        <v>832</v>
      </c>
      <c r="W1475" s="388">
        <v>44477</v>
      </c>
      <c r="X1475">
        <v>164</v>
      </c>
      <c r="Y1475">
        <v>0</v>
      </c>
      <c r="Z1475">
        <v>0</v>
      </c>
      <c r="AA1475" t="s">
        <v>1758</v>
      </c>
      <c r="AB1475" t="s">
        <v>826</v>
      </c>
      <c r="AD1475" t="s">
        <v>2045</v>
      </c>
      <c r="AE1475" t="s">
        <v>2046</v>
      </c>
      <c r="AI1475" t="s">
        <v>1761</v>
      </c>
      <c r="AL1475" t="s">
        <v>2904</v>
      </c>
      <c r="AM1475">
        <v>6</v>
      </c>
      <c r="AN1475" t="s">
        <v>1004</v>
      </c>
      <c r="AO1475" t="s">
        <v>3375</v>
      </c>
      <c r="AP1475">
        <v>0</v>
      </c>
      <c r="AQ1475" s="388">
        <v>44462</v>
      </c>
      <c r="AS1475" t="s">
        <v>1765</v>
      </c>
      <c r="AT1475" s="388">
        <v>44462</v>
      </c>
      <c r="AU1475" t="s">
        <v>1756</v>
      </c>
      <c r="AV1475" t="s">
        <v>1756</v>
      </c>
      <c r="AZ1475" t="s">
        <v>1766</v>
      </c>
      <c r="BA1475" t="s">
        <v>1767</v>
      </c>
      <c r="BB1475" t="s">
        <v>4474</v>
      </c>
      <c r="BC1475" t="s">
        <v>4475</v>
      </c>
      <c r="BD1475" t="s">
        <v>826</v>
      </c>
      <c r="BE1475" t="s">
        <v>1756</v>
      </c>
      <c r="BF1475" t="s">
        <v>826</v>
      </c>
    </row>
    <row r="1476" spans="1:58">
      <c r="A1476" t="s">
        <v>829</v>
      </c>
      <c r="B1476">
        <v>6</v>
      </c>
      <c r="C1476">
        <v>0</v>
      </c>
      <c r="D1476">
        <v>9913</v>
      </c>
      <c r="E1476" t="s">
        <v>4473</v>
      </c>
      <c r="F1476">
        <v>53510602</v>
      </c>
      <c r="G1476" t="s">
        <v>2041</v>
      </c>
      <c r="H1476">
        <v>0</v>
      </c>
      <c r="I1476" t="s">
        <v>2056</v>
      </c>
      <c r="J1476">
        <v>210</v>
      </c>
      <c r="K1476">
        <v>1</v>
      </c>
      <c r="L1476" t="s">
        <v>1755</v>
      </c>
      <c r="M1476" t="s">
        <v>1756</v>
      </c>
      <c r="N1476" t="s">
        <v>1756</v>
      </c>
      <c r="P1476" t="s">
        <v>1757</v>
      </c>
      <c r="Q1476" s="387">
        <v>210</v>
      </c>
      <c r="R1476">
        <v>27.3</v>
      </c>
      <c r="S1476">
        <v>237.29999999999998</v>
      </c>
      <c r="T1476" s="388">
        <v>44457</v>
      </c>
      <c r="U1476">
        <v>0</v>
      </c>
      <c r="V1476" t="s">
        <v>832</v>
      </c>
      <c r="W1476" s="388">
        <v>44477</v>
      </c>
      <c r="X1476">
        <v>164</v>
      </c>
      <c r="Y1476">
        <v>0</v>
      </c>
      <c r="Z1476">
        <v>0</v>
      </c>
      <c r="AA1476" t="s">
        <v>1758</v>
      </c>
      <c r="AB1476" t="s">
        <v>826</v>
      </c>
      <c r="AD1476" t="s">
        <v>2045</v>
      </c>
      <c r="AE1476" t="s">
        <v>2046</v>
      </c>
      <c r="AI1476" t="s">
        <v>1761</v>
      </c>
      <c r="AL1476" t="s">
        <v>2904</v>
      </c>
      <c r="AM1476">
        <v>6</v>
      </c>
      <c r="AN1476" t="s">
        <v>1004</v>
      </c>
      <c r="AO1476" t="s">
        <v>3375</v>
      </c>
      <c r="AP1476">
        <v>0</v>
      </c>
      <c r="AQ1476" s="388">
        <v>44462</v>
      </c>
      <c r="AS1476" t="s">
        <v>1765</v>
      </c>
      <c r="AT1476" s="388">
        <v>44462</v>
      </c>
      <c r="AU1476" t="s">
        <v>1756</v>
      </c>
      <c r="AV1476" t="s">
        <v>1756</v>
      </c>
      <c r="AZ1476" t="s">
        <v>1766</v>
      </c>
      <c r="BA1476" t="s">
        <v>1767</v>
      </c>
      <c r="BB1476" t="s">
        <v>4476</v>
      </c>
      <c r="BC1476" t="s">
        <v>4477</v>
      </c>
      <c r="BD1476" t="s">
        <v>826</v>
      </c>
      <c r="BE1476" t="s">
        <v>1756</v>
      </c>
      <c r="BF1476" t="s">
        <v>826</v>
      </c>
    </row>
    <row r="1477" spans="1:58">
      <c r="A1477" t="s">
        <v>829</v>
      </c>
      <c r="B1477">
        <v>6</v>
      </c>
      <c r="C1477">
        <v>0</v>
      </c>
      <c r="D1477">
        <v>9913</v>
      </c>
      <c r="E1477" t="s">
        <v>4473</v>
      </c>
      <c r="F1477">
        <v>53510602</v>
      </c>
      <c r="G1477" t="s">
        <v>2041</v>
      </c>
      <c r="H1477">
        <v>0</v>
      </c>
      <c r="I1477" t="s">
        <v>2073</v>
      </c>
      <c r="J1477">
        <v>243.75</v>
      </c>
      <c r="K1477">
        <v>1</v>
      </c>
      <c r="L1477" t="s">
        <v>1755</v>
      </c>
      <c r="M1477" t="s">
        <v>2074</v>
      </c>
      <c r="N1477" t="s">
        <v>1757</v>
      </c>
      <c r="O1477" t="s">
        <v>1756</v>
      </c>
      <c r="P1477" t="s">
        <v>1756</v>
      </c>
      <c r="Q1477" s="387">
        <v>243.75</v>
      </c>
      <c r="R1477">
        <v>31.6875</v>
      </c>
      <c r="S1477">
        <v>275.4375</v>
      </c>
      <c r="T1477" s="388">
        <v>44457</v>
      </c>
      <c r="U1477">
        <v>0</v>
      </c>
      <c r="V1477" t="s">
        <v>832</v>
      </c>
      <c r="W1477" s="388">
        <v>44477</v>
      </c>
      <c r="X1477">
        <v>164</v>
      </c>
      <c r="Y1477">
        <v>0</v>
      </c>
      <c r="Z1477">
        <v>0</v>
      </c>
      <c r="AA1477" t="s">
        <v>1758</v>
      </c>
      <c r="AB1477" t="s">
        <v>826</v>
      </c>
      <c r="AD1477" t="s">
        <v>2045</v>
      </c>
      <c r="AE1477" t="s">
        <v>2046</v>
      </c>
      <c r="AI1477" t="s">
        <v>1761</v>
      </c>
      <c r="AL1477" t="s">
        <v>2904</v>
      </c>
      <c r="AM1477">
        <v>6</v>
      </c>
      <c r="AN1477" t="s">
        <v>1004</v>
      </c>
      <c r="AO1477" t="s">
        <v>3375</v>
      </c>
      <c r="AP1477">
        <v>0</v>
      </c>
      <c r="AQ1477" s="388">
        <v>44462</v>
      </c>
      <c r="AS1477" t="s">
        <v>1765</v>
      </c>
      <c r="AT1477" s="388">
        <v>44462</v>
      </c>
      <c r="AU1477" t="s">
        <v>1756</v>
      </c>
      <c r="AV1477" t="s">
        <v>1756</v>
      </c>
      <c r="AZ1477" t="s">
        <v>1766</v>
      </c>
      <c r="BA1477" t="s">
        <v>1767</v>
      </c>
      <c r="BB1477" t="s">
        <v>4478</v>
      </c>
      <c r="BC1477" t="s">
        <v>4479</v>
      </c>
      <c r="BD1477" t="s">
        <v>826</v>
      </c>
      <c r="BE1477" t="s">
        <v>1756</v>
      </c>
      <c r="BF1477" t="s">
        <v>826</v>
      </c>
    </row>
    <row r="1478" spans="1:58">
      <c r="A1478" t="s">
        <v>829</v>
      </c>
      <c r="B1478">
        <v>6</v>
      </c>
      <c r="C1478">
        <v>0</v>
      </c>
      <c r="D1478">
        <v>9913</v>
      </c>
      <c r="E1478" t="s">
        <v>4473</v>
      </c>
      <c r="F1478">
        <v>53510602</v>
      </c>
      <c r="G1478" t="s">
        <v>2041</v>
      </c>
      <c r="H1478">
        <v>0</v>
      </c>
      <c r="I1478" t="s">
        <v>2083</v>
      </c>
      <c r="J1478">
        <v>12.21</v>
      </c>
      <c r="K1478">
        <v>11</v>
      </c>
      <c r="L1478" t="s">
        <v>1771</v>
      </c>
      <c r="M1478" t="s">
        <v>2084</v>
      </c>
      <c r="N1478" t="s">
        <v>1757</v>
      </c>
      <c r="O1478" t="s">
        <v>1756</v>
      </c>
      <c r="P1478" t="s">
        <v>1756</v>
      </c>
      <c r="Q1478" s="387">
        <v>134.31</v>
      </c>
      <c r="R1478">
        <v>17.4603</v>
      </c>
      <c r="S1478">
        <v>151.77029999999999</v>
      </c>
      <c r="T1478" s="388">
        <v>44457</v>
      </c>
      <c r="U1478">
        <v>0</v>
      </c>
      <c r="V1478" t="s">
        <v>832</v>
      </c>
      <c r="W1478" s="388">
        <v>44477</v>
      </c>
      <c r="X1478">
        <v>164</v>
      </c>
      <c r="Y1478">
        <v>0</v>
      </c>
      <c r="Z1478">
        <v>0</v>
      </c>
      <c r="AA1478" t="s">
        <v>1758</v>
      </c>
      <c r="AB1478" t="s">
        <v>826</v>
      </c>
      <c r="AD1478" t="s">
        <v>2045</v>
      </c>
      <c r="AE1478" t="s">
        <v>2046</v>
      </c>
      <c r="AI1478" t="s">
        <v>1761</v>
      </c>
      <c r="AL1478" t="s">
        <v>2904</v>
      </c>
      <c r="AM1478">
        <v>6</v>
      </c>
      <c r="AN1478" t="s">
        <v>1004</v>
      </c>
      <c r="AO1478" t="s">
        <v>3375</v>
      </c>
      <c r="AP1478">
        <v>0</v>
      </c>
      <c r="AQ1478" s="388">
        <v>44462</v>
      </c>
      <c r="AS1478" t="s">
        <v>1765</v>
      </c>
      <c r="AT1478" s="388">
        <v>44462</v>
      </c>
      <c r="AU1478" t="s">
        <v>1756</v>
      </c>
      <c r="AV1478" t="s">
        <v>1756</v>
      </c>
      <c r="AZ1478" t="s">
        <v>1766</v>
      </c>
      <c r="BA1478" t="s">
        <v>1767</v>
      </c>
      <c r="BB1478" t="s">
        <v>4480</v>
      </c>
      <c r="BC1478" t="s">
        <v>4481</v>
      </c>
      <c r="BD1478" t="s">
        <v>826</v>
      </c>
      <c r="BE1478" t="s">
        <v>1756</v>
      </c>
      <c r="BF1478" t="s">
        <v>826</v>
      </c>
    </row>
    <row r="1479" spans="1:58">
      <c r="A1479" t="s">
        <v>829</v>
      </c>
      <c r="B1479">
        <v>6</v>
      </c>
      <c r="C1479">
        <v>0</v>
      </c>
      <c r="D1479">
        <v>9913</v>
      </c>
      <c r="E1479" t="s">
        <v>4473</v>
      </c>
      <c r="F1479">
        <v>53510602</v>
      </c>
      <c r="G1479" t="s">
        <v>2041</v>
      </c>
      <c r="H1479">
        <v>0</v>
      </c>
      <c r="I1479" t="s">
        <v>2089</v>
      </c>
      <c r="J1479">
        <v>146.96</v>
      </c>
      <c r="K1479">
        <v>11</v>
      </c>
      <c r="L1479" t="s">
        <v>2063</v>
      </c>
      <c r="M1479" t="s">
        <v>2090</v>
      </c>
      <c r="N1479" t="s">
        <v>1757</v>
      </c>
      <c r="O1479" t="s">
        <v>1756</v>
      </c>
      <c r="P1479" t="s">
        <v>1756</v>
      </c>
      <c r="Q1479" s="387">
        <v>1616.56</v>
      </c>
      <c r="R1479">
        <v>210.15280000000001</v>
      </c>
      <c r="S1479">
        <v>1826.7127999999998</v>
      </c>
      <c r="T1479" s="388">
        <v>44457</v>
      </c>
      <c r="U1479">
        <v>0</v>
      </c>
      <c r="V1479" t="s">
        <v>832</v>
      </c>
      <c r="W1479" s="388">
        <v>44477</v>
      </c>
      <c r="X1479">
        <v>164</v>
      </c>
      <c r="Y1479">
        <v>0</v>
      </c>
      <c r="Z1479">
        <v>0</v>
      </c>
      <c r="AA1479" t="s">
        <v>1758</v>
      </c>
      <c r="AB1479" t="s">
        <v>826</v>
      </c>
      <c r="AD1479" t="s">
        <v>2045</v>
      </c>
      <c r="AE1479" t="s">
        <v>2046</v>
      </c>
      <c r="AI1479" t="s">
        <v>1761</v>
      </c>
      <c r="AL1479" t="s">
        <v>2904</v>
      </c>
      <c r="AM1479">
        <v>6</v>
      </c>
      <c r="AN1479" t="s">
        <v>1004</v>
      </c>
      <c r="AO1479" t="s">
        <v>3375</v>
      </c>
      <c r="AP1479">
        <v>0</v>
      </c>
      <c r="AQ1479" s="388">
        <v>44462</v>
      </c>
      <c r="AS1479" t="s">
        <v>1765</v>
      </c>
      <c r="AT1479" s="388">
        <v>44462</v>
      </c>
      <c r="AU1479" t="s">
        <v>1756</v>
      </c>
      <c r="AV1479" t="s">
        <v>1756</v>
      </c>
      <c r="AZ1479" t="s">
        <v>1766</v>
      </c>
      <c r="BA1479" t="s">
        <v>1767</v>
      </c>
      <c r="BB1479" t="s">
        <v>4482</v>
      </c>
      <c r="BC1479" t="s">
        <v>4483</v>
      </c>
      <c r="BD1479" t="s">
        <v>826</v>
      </c>
      <c r="BE1479" t="s">
        <v>1756</v>
      </c>
      <c r="BF1479" t="s">
        <v>826</v>
      </c>
    </row>
    <row r="1480" spans="1:58">
      <c r="A1480" t="s">
        <v>829</v>
      </c>
      <c r="B1480">
        <v>6</v>
      </c>
      <c r="C1480">
        <v>0</v>
      </c>
      <c r="D1480">
        <v>9911</v>
      </c>
      <c r="E1480" t="s">
        <v>4484</v>
      </c>
      <c r="F1480">
        <v>53510602</v>
      </c>
      <c r="G1480" t="s">
        <v>2041</v>
      </c>
      <c r="H1480">
        <v>0</v>
      </c>
      <c r="I1480" t="s">
        <v>2052</v>
      </c>
      <c r="J1480">
        <v>75</v>
      </c>
      <c r="K1480">
        <v>44</v>
      </c>
      <c r="L1480" t="s">
        <v>1771</v>
      </c>
      <c r="M1480" t="s">
        <v>1756</v>
      </c>
      <c r="N1480" t="s">
        <v>1756</v>
      </c>
      <c r="O1480" t="s">
        <v>2053</v>
      </c>
      <c r="P1480" t="s">
        <v>1757</v>
      </c>
      <c r="Q1480" s="387">
        <v>3300</v>
      </c>
      <c r="R1480">
        <v>429</v>
      </c>
      <c r="S1480">
        <v>3728.9999999999995</v>
      </c>
      <c r="T1480" s="388">
        <v>44457</v>
      </c>
      <c r="U1480">
        <v>0</v>
      </c>
      <c r="V1480" t="s">
        <v>832</v>
      </c>
      <c r="W1480" s="388">
        <v>44477</v>
      </c>
      <c r="X1480">
        <v>164</v>
      </c>
      <c r="Y1480">
        <v>0</v>
      </c>
      <c r="Z1480">
        <v>0</v>
      </c>
      <c r="AA1480" t="s">
        <v>1758</v>
      </c>
      <c r="AB1480" t="s">
        <v>826</v>
      </c>
      <c r="AD1480" t="s">
        <v>2045</v>
      </c>
      <c r="AE1480" t="s">
        <v>2046</v>
      </c>
      <c r="AI1480" t="s">
        <v>1761</v>
      </c>
      <c r="AL1480" t="s">
        <v>2919</v>
      </c>
      <c r="AM1480">
        <v>6</v>
      </c>
      <c r="AN1480" t="s">
        <v>2920</v>
      </c>
      <c r="AO1480" t="s">
        <v>2921</v>
      </c>
      <c r="AP1480">
        <v>0</v>
      </c>
      <c r="AQ1480" s="388">
        <v>44462</v>
      </c>
      <c r="AS1480" t="s">
        <v>1765</v>
      </c>
      <c r="AT1480" s="388">
        <v>44462</v>
      </c>
      <c r="AU1480" t="s">
        <v>1756</v>
      </c>
      <c r="AV1480" t="s">
        <v>1756</v>
      </c>
      <c r="AZ1480" t="s">
        <v>1766</v>
      </c>
      <c r="BA1480" t="s">
        <v>1767</v>
      </c>
      <c r="BB1480" t="s">
        <v>4485</v>
      </c>
      <c r="BC1480" t="s">
        <v>4486</v>
      </c>
      <c r="BD1480" t="s">
        <v>826</v>
      </c>
      <c r="BE1480" t="s">
        <v>1756</v>
      </c>
      <c r="BF1480" t="s">
        <v>826</v>
      </c>
    </row>
    <row r="1481" spans="1:58">
      <c r="A1481" t="s">
        <v>829</v>
      </c>
      <c r="B1481">
        <v>6</v>
      </c>
      <c r="C1481">
        <v>0</v>
      </c>
      <c r="D1481">
        <v>9911</v>
      </c>
      <c r="E1481" t="s">
        <v>4484</v>
      </c>
      <c r="F1481">
        <v>53510602</v>
      </c>
      <c r="G1481" t="s">
        <v>2041</v>
      </c>
      <c r="H1481">
        <v>0</v>
      </c>
      <c r="I1481" t="s">
        <v>2056</v>
      </c>
      <c r="J1481">
        <v>210</v>
      </c>
      <c r="K1481">
        <v>5</v>
      </c>
      <c r="L1481" t="s">
        <v>1755</v>
      </c>
      <c r="M1481" t="s">
        <v>1756</v>
      </c>
      <c r="N1481" t="s">
        <v>1756</v>
      </c>
      <c r="P1481" t="s">
        <v>1757</v>
      </c>
      <c r="Q1481" s="387">
        <v>1050</v>
      </c>
      <c r="R1481">
        <v>136.5</v>
      </c>
      <c r="S1481">
        <v>1186.5</v>
      </c>
      <c r="T1481" s="388">
        <v>44457</v>
      </c>
      <c r="U1481">
        <v>0</v>
      </c>
      <c r="V1481" t="s">
        <v>832</v>
      </c>
      <c r="W1481" s="388">
        <v>44477</v>
      </c>
      <c r="X1481">
        <v>164</v>
      </c>
      <c r="Y1481">
        <v>0</v>
      </c>
      <c r="Z1481">
        <v>0</v>
      </c>
      <c r="AA1481" t="s">
        <v>1758</v>
      </c>
      <c r="AB1481" t="s">
        <v>826</v>
      </c>
      <c r="AD1481" t="s">
        <v>2045</v>
      </c>
      <c r="AE1481" t="s">
        <v>2046</v>
      </c>
      <c r="AI1481" t="s">
        <v>1761</v>
      </c>
      <c r="AL1481" t="s">
        <v>2919</v>
      </c>
      <c r="AM1481">
        <v>6</v>
      </c>
      <c r="AN1481" t="s">
        <v>2920</v>
      </c>
      <c r="AO1481" t="s">
        <v>2921</v>
      </c>
      <c r="AP1481">
        <v>0</v>
      </c>
      <c r="AQ1481" s="388">
        <v>44462</v>
      </c>
      <c r="AS1481" t="s">
        <v>1765</v>
      </c>
      <c r="AT1481" s="388">
        <v>44462</v>
      </c>
      <c r="AU1481" t="s">
        <v>1756</v>
      </c>
      <c r="AV1481" t="s">
        <v>1756</v>
      </c>
      <c r="AZ1481" t="s">
        <v>1766</v>
      </c>
      <c r="BA1481" t="s">
        <v>1767</v>
      </c>
      <c r="BB1481" t="s">
        <v>4487</v>
      </c>
      <c r="BC1481" t="s">
        <v>4488</v>
      </c>
      <c r="BD1481" t="s">
        <v>826</v>
      </c>
      <c r="BE1481" t="s">
        <v>1756</v>
      </c>
      <c r="BF1481" t="s">
        <v>826</v>
      </c>
    </row>
    <row r="1482" spans="1:58">
      <c r="A1482" t="s">
        <v>829</v>
      </c>
      <c r="B1482">
        <v>6</v>
      </c>
      <c r="C1482">
        <v>0</v>
      </c>
      <c r="D1482">
        <v>9911</v>
      </c>
      <c r="E1482" t="s">
        <v>4484</v>
      </c>
      <c r="F1482">
        <v>53510602</v>
      </c>
      <c r="G1482" t="s">
        <v>2041</v>
      </c>
      <c r="H1482">
        <v>0</v>
      </c>
      <c r="I1482" t="s">
        <v>518</v>
      </c>
      <c r="J1482">
        <v>95</v>
      </c>
      <c r="K1482">
        <v>12</v>
      </c>
      <c r="L1482" t="s">
        <v>1771</v>
      </c>
      <c r="M1482" t="s">
        <v>1756</v>
      </c>
      <c r="N1482" t="s">
        <v>1756</v>
      </c>
      <c r="O1482" t="s">
        <v>2059</v>
      </c>
      <c r="P1482" t="s">
        <v>1757</v>
      </c>
      <c r="Q1482" s="387">
        <v>1140</v>
      </c>
      <c r="R1482">
        <v>148.20000000000002</v>
      </c>
      <c r="S1482">
        <v>1288.1999999999998</v>
      </c>
      <c r="T1482" s="388">
        <v>44457</v>
      </c>
      <c r="U1482">
        <v>0</v>
      </c>
      <c r="V1482" t="s">
        <v>832</v>
      </c>
      <c r="W1482" s="388">
        <v>44477</v>
      </c>
      <c r="X1482">
        <v>164</v>
      </c>
      <c r="Y1482">
        <v>0</v>
      </c>
      <c r="Z1482">
        <v>0</v>
      </c>
      <c r="AA1482" t="s">
        <v>1758</v>
      </c>
      <c r="AB1482" t="s">
        <v>826</v>
      </c>
      <c r="AD1482" t="s">
        <v>2045</v>
      </c>
      <c r="AE1482" t="s">
        <v>2046</v>
      </c>
      <c r="AI1482" t="s">
        <v>1761</v>
      </c>
      <c r="AL1482" t="s">
        <v>2919</v>
      </c>
      <c r="AM1482">
        <v>6</v>
      </c>
      <c r="AN1482" t="s">
        <v>2920</v>
      </c>
      <c r="AO1482" t="s">
        <v>2921</v>
      </c>
      <c r="AP1482">
        <v>0</v>
      </c>
      <c r="AQ1482" s="388">
        <v>44462</v>
      </c>
      <c r="AS1482" t="s">
        <v>1765</v>
      </c>
      <c r="AT1482" s="388">
        <v>44462</v>
      </c>
      <c r="AU1482" t="s">
        <v>1756</v>
      </c>
      <c r="AV1482" t="s">
        <v>1756</v>
      </c>
      <c r="AZ1482" t="s">
        <v>1766</v>
      </c>
      <c r="BA1482" t="s">
        <v>1767</v>
      </c>
      <c r="BB1482" t="s">
        <v>4489</v>
      </c>
      <c r="BC1482" t="s">
        <v>4490</v>
      </c>
      <c r="BD1482" t="s">
        <v>826</v>
      </c>
      <c r="BE1482" t="s">
        <v>1756</v>
      </c>
      <c r="BF1482" t="s">
        <v>826</v>
      </c>
    </row>
    <row r="1483" spans="1:58">
      <c r="A1483" t="s">
        <v>829</v>
      </c>
      <c r="B1483">
        <v>6</v>
      </c>
      <c r="C1483">
        <v>0</v>
      </c>
      <c r="D1483">
        <v>9911</v>
      </c>
      <c r="E1483" t="s">
        <v>4484</v>
      </c>
      <c r="F1483">
        <v>53510602</v>
      </c>
      <c r="G1483" t="s">
        <v>2041</v>
      </c>
      <c r="H1483">
        <v>0</v>
      </c>
      <c r="I1483" t="s">
        <v>2062</v>
      </c>
      <c r="J1483">
        <v>138.05000000000001</v>
      </c>
      <c r="K1483">
        <v>11</v>
      </c>
      <c r="L1483" t="s">
        <v>2063</v>
      </c>
      <c r="M1483" t="s">
        <v>2064</v>
      </c>
      <c r="N1483" t="s">
        <v>1757</v>
      </c>
      <c r="O1483" t="s">
        <v>1756</v>
      </c>
      <c r="P1483" t="s">
        <v>1756</v>
      </c>
      <c r="Q1483" s="387">
        <v>1518.55</v>
      </c>
      <c r="R1483">
        <v>197.41149999999999</v>
      </c>
      <c r="S1483">
        <v>1715.9614999999999</v>
      </c>
      <c r="T1483" s="388">
        <v>44457</v>
      </c>
      <c r="U1483">
        <v>0</v>
      </c>
      <c r="V1483" t="s">
        <v>832</v>
      </c>
      <c r="W1483" s="388">
        <v>44477</v>
      </c>
      <c r="X1483">
        <v>164</v>
      </c>
      <c r="Y1483">
        <v>0</v>
      </c>
      <c r="Z1483">
        <v>0</v>
      </c>
      <c r="AA1483" t="s">
        <v>1758</v>
      </c>
      <c r="AB1483" t="s">
        <v>826</v>
      </c>
      <c r="AD1483" t="s">
        <v>2045</v>
      </c>
      <c r="AE1483" t="s">
        <v>2046</v>
      </c>
      <c r="AI1483" t="s">
        <v>1761</v>
      </c>
      <c r="AL1483" t="s">
        <v>2919</v>
      </c>
      <c r="AM1483">
        <v>6</v>
      </c>
      <c r="AN1483" t="s">
        <v>2920</v>
      </c>
      <c r="AO1483" t="s">
        <v>2921</v>
      </c>
      <c r="AP1483">
        <v>0</v>
      </c>
      <c r="AQ1483" s="388">
        <v>44462</v>
      </c>
      <c r="AS1483" t="s">
        <v>1765</v>
      </c>
      <c r="AT1483" s="388">
        <v>44462</v>
      </c>
      <c r="AU1483" t="s">
        <v>1756</v>
      </c>
      <c r="AV1483" t="s">
        <v>1756</v>
      </c>
      <c r="AZ1483" t="s">
        <v>1766</v>
      </c>
      <c r="BA1483" t="s">
        <v>1767</v>
      </c>
      <c r="BB1483" t="s">
        <v>4491</v>
      </c>
      <c r="BC1483" t="s">
        <v>4492</v>
      </c>
      <c r="BD1483" t="s">
        <v>826</v>
      </c>
      <c r="BE1483" t="s">
        <v>1756</v>
      </c>
      <c r="BF1483" t="s">
        <v>826</v>
      </c>
    </row>
    <row r="1484" spans="1:58">
      <c r="A1484" t="s">
        <v>829</v>
      </c>
      <c r="B1484">
        <v>6</v>
      </c>
      <c r="C1484">
        <v>0</v>
      </c>
      <c r="D1484">
        <v>9911</v>
      </c>
      <c r="E1484" t="s">
        <v>4484</v>
      </c>
      <c r="F1484">
        <v>53510602</v>
      </c>
      <c r="G1484" t="s">
        <v>2041</v>
      </c>
      <c r="H1484">
        <v>0</v>
      </c>
      <c r="I1484" t="s">
        <v>2073</v>
      </c>
      <c r="J1484">
        <v>243.75</v>
      </c>
      <c r="K1484">
        <v>3</v>
      </c>
      <c r="L1484" t="s">
        <v>1755</v>
      </c>
      <c r="M1484" t="s">
        <v>2074</v>
      </c>
      <c r="N1484" t="s">
        <v>1757</v>
      </c>
      <c r="O1484" t="s">
        <v>1756</v>
      </c>
      <c r="P1484" t="s">
        <v>1756</v>
      </c>
      <c r="Q1484" s="387">
        <v>731.25</v>
      </c>
      <c r="R1484">
        <v>95.0625</v>
      </c>
      <c r="S1484">
        <v>826.31249999999989</v>
      </c>
      <c r="T1484" s="388">
        <v>44457</v>
      </c>
      <c r="U1484">
        <v>0</v>
      </c>
      <c r="V1484" t="s">
        <v>832</v>
      </c>
      <c r="W1484" s="388">
        <v>44477</v>
      </c>
      <c r="X1484">
        <v>164</v>
      </c>
      <c r="Y1484">
        <v>0</v>
      </c>
      <c r="Z1484">
        <v>0</v>
      </c>
      <c r="AA1484" t="s">
        <v>1758</v>
      </c>
      <c r="AB1484" t="s">
        <v>826</v>
      </c>
      <c r="AD1484" t="s">
        <v>2045</v>
      </c>
      <c r="AE1484" t="s">
        <v>2046</v>
      </c>
      <c r="AI1484" t="s">
        <v>1761</v>
      </c>
      <c r="AL1484" t="s">
        <v>2919</v>
      </c>
      <c r="AM1484">
        <v>6</v>
      </c>
      <c r="AN1484" t="s">
        <v>2920</v>
      </c>
      <c r="AO1484" t="s">
        <v>2921</v>
      </c>
      <c r="AP1484">
        <v>0</v>
      </c>
      <c r="AQ1484" s="388">
        <v>44462</v>
      </c>
      <c r="AS1484" t="s">
        <v>1765</v>
      </c>
      <c r="AT1484" s="388">
        <v>44462</v>
      </c>
      <c r="AU1484" t="s">
        <v>1756</v>
      </c>
      <c r="AV1484" t="s">
        <v>1756</v>
      </c>
      <c r="AZ1484" t="s">
        <v>1766</v>
      </c>
      <c r="BA1484" t="s">
        <v>1767</v>
      </c>
      <c r="BB1484" t="s">
        <v>4493</v>
      </c>
      <c r="BC1484" t="s">
        <v>4494</v>
      </c>
      <c r="BD1484" t="s">
        <v>826</v>
      </c>
      <c r="BE1484" t="s">
        <v>1756</v>
      </c>
      <c r="BF1484" t="s">
        <v>826</v>
      </c>
    </row>
    <row r="1485" spans="1:58">
      <c r="A1485" t="s">
        <v>829</v>
      </c>
      <c r="B1485">
        <v>6</v>
      </c>
      <c r="C1485">
        <v>0</v>
      </c>
      <c r="D1485">
        <v>9911</v>
      </c>
      <c r="E1485" t="s">
        <v>4484</v>
      </c>
      <c r="F1485">
        <v>53510602</v>
      </c>
      <c r="G1485" t="s">
        <v>2041</v>
      </c>
      <c r="H1485">
        <v>0</v>
      </c>
      <c r="I1485" t="s">
        <v>2083</v>
      </c>
      <c r="J1485">
        <v>12.21</v>
      </c>
      <c r="K1485">
        <v>7</v>
      </c>
      <c r="L1485" t="s">
        <v>1771</v>
      </c>
      <c r="M1485" t="s">
        <v>2084</v>
      </c>
      <c r="N1485" t="s">
        <v>1757</v>
      </c>
      <c r="O1485" t="s">
        <v>1756</v>
      </c>
      <c r="P1485" t="s">
        <v>1756</v>
      </c>
      <c r="Q1485" s="387">
        <v>85.47</v>
      </c>
      <c r="R1485">
        <v>11.1111</v>
      </c>
      <c r="S1485">
        <v>96.581099999999992</v>
      </c>
      <c r="T1485" s="388">
        <v>44457</v>
      </c>
      <c r="U1485">
        <v>0</v>
      </c>
      <c r="V1485" t="s">
        <v>832</v>
      </c>
      <c r="W1485" s="388">
        <v>44477</v>
      </c>
      <c r="X1485">
        <v>164</v>
      </c>
      <c r="Y1485">
        <v>0</v>
      </c>
      <c r="Z1485">
        <v>0</v>
      </c>
      <c r="AA1485" t="s">
        <v>1758</v>
      </c>
      <c r="AB1485" t="s">
        <v>826</v>
      </c>
      <c r="AD1485" t="s">
        <v>2045</v>
      </c>
      <c r="AE1485" t="s">
        <v>2046</v>
      </c>
      <c r="AI1485" t="s">
        <v>1761</v>
      </c>
      <c r="AL1485" t="s">
        <v>2919</v>
      </c>
      <c r="AM1485">
        <v>6</v>
      </c>
      <c r="AN1485" t="s">
        <v>2920</v>
      </c>
      <c r="AO1485" t="s">
        <v>2921</v>
      </c>
      <c r="AP1485">
        <v>0</v>
      </c>
      <c r="AQ1485" s="388">
        <v>44462</v>
      </c>
      <c r="AS1485" t="s">
        <v>1765</v>
      </c>
      <c r="AT1485" s="388">
        <v>44462</v>
      </c>
      <c r="AU1485" t="s">
        <v>1756</v>
      </c>
      <c r="AV1485" t="s">
        <v>1756</v>
      </c>
      <c r="AZ1485" t="s">
        <v>1766</v>
      </c>
      <c r="BA1485" t="s">
        <v>1767</v>
      </c>
      <c r="BB1485" t="s">
        <v>4495</v>
      </c>
      <c r="BC1485" t="s">
        <v>4496</v>
      </c>
      <c r="BD1485" t="s">
        <v>826</v>
      </c>
      <c r="BE1485" t="s">
        <v>1756</v>
      </c>
      <c r="BF1485" t="s">
        <v>826</v>
      </c>
    </row>
    <row r="1486" spans="1:58">
      <c r="A1486" t="s">
        <v>829</v>
      </c>
      <c r="B1486">
        <v>6</v>
      </c>
      <c r="C1486">
        <v>0</v>
      </c>
      <c r="D1486">
        <v>9911</v>
      </c>
      <c r="E1486" t="s">
        <v>4484</v>
      </c>
      <c r="F1486">
        <v>53510602</v>
      </c>
      <c r="G1486" t="s">
        <v>2041</v>
      </c>
      <c r="H1486">
        <v>0</v>
      </c>
      <c r="I1486" t="s">
        <v>2083</v>
      </c>
      <c r="J1486">
        <v>12.21</v>
      </c>
      <c r="K1486">
        <v>11</v>
      </c>
      <c r="L1486" t="s">
        <v>1771</v>
      </c>
      <c r="M1486" t="s">
        <v>2084</v>
      </c>
      <c r="N1486" t="s">
        <v>1757</v>
      </c>
      <c r="O1486" t="s">
        <v>1756</v>
      </c>
      <c r="P1486" t="s">
        <v>1756</v>
      </c>
      <c r="Q1486" s="387">
        <v>134.31</v>
      </c>
      <c r="R1486">
        <v>17.4603</v>
      </c>
      <c r="S1486">
        <v>151.77029999999999</v>
      </c>
      <c r="T1486" s="388">
        <v>44457</v>
      </c>
      <c r="U1486">
        <v>0</v>
      </c>
      <c r="V1486" t="s">
        <v>832</v>
      </c>
      <c r="W1486" s="388">
        <v>44477</v>
      </c>
      <c r="X1486">
        <v>164</v>
      </c>
      <c r="Y1486">
        <v>0</v>
      </c>
      <c r="Z1486">
        <v>0</v>
      </c>
      <c r="AA1486" t="s">
        <v>1758</v>
      </c>
      <c r="AB1486" t="s">
        <v>826</v>
      </c>
      <c r="AD1486" t="s">
        <v>2045</v>
      </c>
      <c r="AE1486" t="s">
        <v>2046</v>
      </c>
      <c r="AI1486" t="s">
        <v>1761</v>
      </c>
      <c r="AL1486" t="s">
        <v>2919</v>
      </c>
      <c r="AM1486">
        <v>6</v>
      </c>
      <c r="AN1486" t="s">
        <v>2920</v>
      </c>
      <c r="AO1486" t="s">
        <v>2921</v>
      </c>
      <c r="AP1486">
        <v>0</v>
      </c>
      <c r="AQ1486" s="388">
        <v>44462</v>
      </c>
      <c r="AS1486" t="s">
        <v>1765</v>
      </c>
      <c r="AT1486" s="388">
        <v>44462</v>
      </c>
      <c r="AU1486" t="s">
        <v>1756</v>
      </c>
      <c r="AV1486" t="s">
        <v>1756</v>
      </c>
      <c r="AZ1486" t="s">
        <v>1766</v>
      </c>
      <c r="BA1486" t="s">
        <v>1767</v>
      </c>
      <c r="BB1486" t="s">
        <v>4497</v>
      </c>
      <c r="BC1486" t="s">
        <v>4498</v>
      </c>
      <c r="BD1486" t="s">
        <v>826</v>
      </c>
      <c r="BE1486" t="s">
        <v>1756</v>
      </c>
      <c r="BF1486" t="s">
        <v>826</v>
      </c>
    </row>
    <row r="1487" spans="1:58">
      <c r="A1487" t="s">
        <v>829</v>
      </c>
      <c r="B1487">
        <v>6</v>
      </c>
      <c r="C1487">
        <v>0</v>
      </c>
      <c r="D1487">
        <v>9911</v>
      </c>
      <c r="E1487" t="s">
        <v>4484</v>
      </c>
      <c r="F1487">
        <v>53510602</v>
      </c>
      <c r="G1487" t="s">
        <v>2041</v>
      </c>
      <c r="H1487">
        <v>0</v>
      </c>
      <c r="I1487" t="s">
        <v>2089</v>
      </c>
      <c r="J1487">
        <v>146.96</v>
      </c>
      <c r="K1487">
        <v>7</v>
      </c>
      <c r="L1487" t="s">
        <v>2063</v>
      </c>
      <c r="M1487" t="s">
        <v>2090</v>
      </c>
      <c r="N1487" t="s">
        <v>1757</v>
      </c>
      <c r="O1487" t="s">
        <v>1756</v>
      </c>
      <c r="P1487" t="s">
        <v>1756</v>
      </c>
      <c r="Q1487" s="387">
        <v>1028.72</v>
      </c>
      <c r="R1487">
        <v>133.7336</v>
      </c>
      <c r="S1487">
        <v>1162.4535999999998</v>
      </c>
      <c r="T1487" s="388">
        <v>44457</v>
      </c>
      <c r="U1487">
        <v>0</v>
      </c>
      <c r="V1487" t="s">
        <v>832</v>
      </c>
      <c r="W1487" s="388">
        <v>44477</v>
      </c>
      <c r="X1487">
        <v>164</v>
      </c>
      <c r="Y1487">
        <v>0</v>
      </c>
      <c r="Z1487">
        <v>0</v>
      </c>
      <c r="AA1487" t="s">
        <v>1758</v>
      </c>
      <c r="AB1487" t="s">
        <v>826</v>
      </c>
      <c r="AD1487" t="s">
        <v>2045</v>
      </c>
      <c r="AE1487" t="s">
        <v>2046</v>
      </c>
      <c r="AI1487" t="s">
        <v>1761</v>
      </c>
      <c r="AL1487" t="s">
        <v>2919</v>
      </c>
      <c r="AM1487">
        <v>6</v>
      </c>
      <c r="AN1487" t="s">
        <v>2920</v>
      </c>
      <c r="AO1487" t="s">
        <v>2921</v>
      </c>
      <c r="AP1487">
        <v>0</v>
      </c>
      <c r="AQ1487" s="388">
        <v>44462</v>
      </c>
      <c r="AS1487" t="s">
        <v>1765</v>
      </c>
      <c r="AT1487" s="388">
        <v>44462</v>
      </c>
      <c r="AU1487" t="s">
        <v>1756</v>
      </c>
      <c r="AV1487" t="s">
        <v>1756</v>
      </c>
      <c r="AZ1487" t="s">
        <v>1766</v>
      </c>
      <c r="BA1487" t="s">
        <v>1767</v>
      </c>
      <c r="BB1487" t="s">
        <v>4499</v>
      </c>
      <c r="BC1487" t="s">
        <v>4500</v>
      </c>
      <c r="BD1487" t="s">
        <v>826</v>
      </c>
      <c r="BE1487" t="s">
        <v>1756</v>
      </c>
      <c r="BF1487" t="s">
        <v>826</v>
      </c>
    </row>
    <row r="1488" spans="1:58">
      <c r="A1488" t="s">
        <v>829</v>
      </c>
      <c r="B1488">
        <v>6</v>
      </c>
      <c r="C1488">
        <v>0</v>
      </c>
      <c r="D1488">
        <v>9911</v>
      </c>
      <c r="E1488" t="s">
        <v>4484</v>
      </c>
      <c r="F1488">
        <v>53510602</v>
      </c>
      <c r="G1488" t="s">
        <v>2041</v>
      </c>
      <c r="H1488">
        <v>0</v>
      </c>
      <c r="I1488" t="s">
        <v>2089</v>
      </c>
      <c r="J1488">
        <v>146.96</v>
      </c>
      <c r="K1488">
        <v>11</v>
      </c>
      <c r="L1488" t="s">
        <v>2063</v>
      </c>
      <c r="M1488" t="s">
        <v>2090</v>
      </c>
      <c r="N1488" t="s">
        <v>1757</v>
      </c>
      <c r="O1488" t="s">
        <v>1756</v>
      </c>
      <c r="P1488" t="s">
        <v>1756</v>
      </c>
      <c r="Q1488" s="387">
        <v>1616.56</v>
      </c>
      <c r="R1488">
        <v>210.15280000000001</v>
      </c>
      <c r="S1488">
        <v>1826.7127999999998</v>
      </c>
      <c r="T1488" s="388">
        <v>44457</v>
      </c>
      <c r="U1488">
        <v>0</v>
      </c>
      <c r="V1488" t="s">
        <v>832</v>
      </c>
      <c r="W1488" s="388">
        <v>44477</v>
      </c>
      <c r="X1488">
        <v>164</v>
      </c>
      <c r="Y1488">
        <v>0</v>
      </c>
      <c r="Z1488">
        <v>0</v>
      </c>
      <c r="AA1488" t="s">
        <v>1758</v>
      </c>
      <c r="AB1488" t="s">
        <v>826</v>
      </c>
      <c r="AD1488" t="s">
        <v>2045</v>
      </c>
      <c r="AE1488" t="s">
        <v>2046</v>
      </c>
      <c r="AI1488" t="s">
        <v>1761</v>
      </c>
      <c r="AL1488" t="s">
        <v>2919</v>
      </c>
      <c r="AM1488">
        <v>6</v>
      </c>
      <c r="AN1488" t="s">
        <v>2920</v>
      </c>
      <c r="AO1488" t="s">
        <v>2921</v>
      </c>
      <c r="AP1488">
        <v>0</v>
      </c>
      <c r="AQ1488" s="388">
        <v>44462</v>
      </c>
      <c r="AS1488" t="s">
        <v>1765</v>
      </c>
      <c r="AT1488" s="388">
        <v>44462</v>
      </c>
      <c r="AU1488" t="s">
        <v>1756</v>
      </c>
      <c r="AV1488" t="s">
        <v>1756</v>
      </c>
      <c r="AZ1488" t="s">
        <v>1766</v>
      </c>
      <c r="BA1488" t="s">
        <v>1767</v>
      </c>
      <c r="BB1488" t="s">
        <v>4501</v>
      </c>
      <c r="BC1488" t="s">
        <v>4502</v>
      </c>
      <c r="BD1488" t="s">
        <v>826</v>
      </c>
      <c r="BE1488" t="s">
        <v>1756</v>
      </c>
      <c r="BF1488" t="s">
        <v>826</v>
      </c>
    </row>
    <row r="1489" spans="1:58">
      <c r="A1489" t="s">
        <v>829</v>
      </c>
      <c r="B1489">
        <v>6</v>
      </c>
      <c r="C1489">
        <v>0</v>
      </c>
      <c r="D1489">
        <v>9911</v>
      </c>
      <c r="E1489" t="s">
        <v>4484</v>
      </c>
      <c r="F1489">
        <v>53510602</v>
      </c>
      <c r="G1489" t="s">
        <v>2041</v>
      </c>
      <c r="H1489">
        <v>0</v>
      </c>
      <c r="I1489" t="s">
        <v>2247</v>
      </c>
      <c r="J1489">
        <v>131.47999999999999</v>
      </c>
      <c r="K1489">
        <v>11</v>
      </c>
      <c r="L1489" t="s">
        <v>2063</v>
      </c>
      <c r="M1489" t="s">
        <v>2248</v>
      </c>
      <c r="N1489" t="s">
        <v>1757</v>
      </c>
      <c r="O1489" t="s">
        <v>1756</v>
      </c>
      <c r="P1489" t="s">
        <v>1756</v>
      </c>
      <c r="Q1489" s="387">
        <v>1446.28</v>
      </c>
      <c r="R1489">
        <v>188.0164</v>
      </c>
      <c r="S1489">
        <v>1634.2963999999997</v>
      </c>
      <c r="T1489" s="388">
        <v>44457</v>
      </c>
      <c r="U1489">
        <v>0</v>
      </c>
      <c r="V1489" t="s">
        <v>832</v>
      </c>
      <c r="W1489" s="388">
        <v>44477</v>
      </c>
      <c r="X1489">
        <v>164</v>
      </c>
      <c r="Y1489">
        <v>0</v>
      </c>
      <c r="Z1489">
        <v>0</v>
      </c>
      <c r="AA1489" t="s">
        <v>1758</v>
      </c>
      <c r="AB1489" t="s">
        <v>826</v>
      </c>
      <c r="AD1489" t="s">
        <v>2045</v>
      </c>
      <c r="AE1489" t="s">
        <v>2046</v>
      </c>
      <c r="AI1489" t="s">
        <v>1761</v>
      </c>
      <c r="AL1489" t="s">
        <v>2919</v>
      </c>
      <c r="AM1489">
        <v>6</v>
      </c>
      <c r="AN1489" t="s">
        <v>2920</v>
      </c>
      <c r="AO1489" t="s">
        <v>2921</v>
      </c>
      <c r="AP1489">
        <v>0</v>
      </c>
      <c r="AQ1489" s="388">
        <v>44462</v>
      </c>
      <c r="AS1489" t="s">
        <v>1765</v>
      </c>
      <c r="AT1489" s="388">
        <v>44462</v>
      </c>
      <c r="AU1489" t="s">
        <v>1756</v>
      </c>
      <c r="AV1489" t="s">
        <v>1756</v>
      </c>
      <c r="AZ1489" t="s">
        <v>1766</v>
      </c>
      <c r="BA1489" t="s">
        <v>1767</v>
      </c>
      <c r="BB1489" t="s">
        <v>4503</v>
      </c>
      <c r="BC1489" t="s">
        <v>4504</v>
      </c>
      <c r="BD1489" t="s">
        <v>826</v>
      </c>
      <c r="BE1489" t="s">
        <v>1756</v>
      </c>
      <c r="BF1489" t="s">
        <v>826</v>
      </c>
    </row>
    <row r="1490" spans="1:58">
      <c r="A1490" t="s">
        <v>829</v>
      </c>
      <c r="B1490">
        <v>6</v>
      </c>
      <c r="C1490">
        <v>0</v>
      </c>
      <c r="D1490">
        <v>9875</v>
      </c>
      <c r="E1490" t="s">
        <v>4505</v>
      </c>
      <c r="F1490">
        <v>53510602</v>
      </c>
      <c r="G1490" t="s">
        <v>2041</v>
      </c>
      <c r="H1490">
        <v>0</v>
      </c>
      <c r="I1490" t="s">
        <v>2042</v>
      </c>
      <c r="J1490">
        <v>60</v>
      </c>
      <c r="K1490">
        <v>12</v>
      </c>
      <c r="L1490" t="s">
        <v>1771</v>
      </c>
      <c r="M1490" t="s">
        <v>1756</v>
      </c>
      <c r="N1490" t="s">
        <v>1756</v>
      </c>
      <c r="O1490" t="s">
        <v>2043</v>
      </c>
      <c r="P1490" t="s">
        <v>1757</v>
      </c>
      <c r="Q1490" s="387">
        <v>720</v>
      </c>
      <c r="R1490">
        <v>93.600000000000009</v>
      </c>
      <c r="S1490">
        <v>813.59999999999991</v>
      </c>
      <c r="T1490" s="388">
        <v>44456</v>
      </c>
      <c r="U1490">
        <v>0</v>
      </c>
      <c r="V1490" t="s">
        <v>832</v>
      </c>
      <c r="W1490" s="388">
        <v>44477</v>
      </c>
      <c r="X1490">
        <v>164</v>
      </c>
      <c r="Y1490">
        <v>0</v>
      </c>
      <c r="Z1490">
        <v>0</v>
      </c>
      <c r="AA1490" t="s">
        <v>1758</v>
      </c>
      <c r="AB1490" t="s">
        <v>826</v>
      </c>
      <c r="AD1490" t="s">
        <v>2045</v>
      </c>
      <c r="AE1490" t="s">
        <v>2046</v>
      </c>
      <c r="AI1490" t="s">
        <v>1761</v>
      </c>
      <c r="AL1490" t="s">
        <v>4506</v>
      </c>
      <c r="AM1490">
        <v>6</v>
      </c>
      <c r="AN1490" t="s">
        <v>1833</v>
      </c>
      <c r="AO1490" t="s">
        <v>3026</v>
      </c>
      <c r="AP1490">
        <v>0</v>
      </c>
      <c r="AQ1490" s="388">
        <v>44460</v>
      </c>
      <c r="AS1490" t="s">
        <v>1765</v>
      </c>
      <c r="AT1490" s="388">
        <v>44461</v>
      </c>
      <c r="AU1490" t="s">
        <v>1756</v>
      </c>
      <c r="AV1490" t="s">
        <v>1756</v>
      </c>
      <c r="AZ1490" t="s">
        <v>1766</v>
      </c>
      <c r="BA1490" t="s">
        <v>1767</v>
      </c>
      <c r="BB1490" t="s">
        <v>4507</v>
      </c>
      <c r="BC1490" t="s">
        <v>4508</v>
      </c>
      <c r="BD1490" t="s">
        <v>826</v>
      </c>
      <c r="BE1490" t="s">
        <v>1756</v>
      </c>
      <c r="BF1490" t="s">
        <v>826</v>
      </c>
    </row>
    <row r="1491" spans="1:58">
      <c r="A1491" t="s">
        <v>829</v>
      </c>
      <c r="B1491">
        <v>6</v>
      </c>
      <c r="C1491">
        <v>0</v>
      </c>
      <c r="D1491">
        <v>9875</v>
      </c>
      <c r="E1491" t="s">
        <v>4505</v>
      </c>
      <c r="F1491">
        <v>53510602</v>
      </c>
      <c r="G1491" t="s">
        <v>2041</v>
      </c>
      <c r="H1491">
        <v>0</v>
      </c>
      <c r="I1491" t="s">
        <v>2052</v>
      </c>
      <c r="J1491">
        <v>75</v>
      </c>
      <c r="K1491">
        <v>48</v>
      </c>
      <c r="L1491" t="s">
        <v>1771</v>
      </c>
      <c r="M1491" t="s">
        <v>1756</v>
      </c>
      <c r="N1491" t="s">
        <v>1756</v>
      </c>
      <c r="O1491" t="s">
        <v>2053</v>
      </c>
      <c r="P1491" t="s">
        <v>1757</v>
      </c>
      <c r="Q1491" s="387">
        <v>3600</v>
      </c>
      <c r="R1491">
        <v>468</v>
      </c>
      <c r="S1491">
        <v>4067.9999999999995</v>
      </c>
      <c r="T1491" s="388">
        <v>44456</v>
      </c>
      <c r="U1491">
        <v>0</v>
      </c>
      <c r="V1491" t="s">
        <v>832</v>
      </c>
      <c r="W1491" s="388">
        <v>44477</v>
      </c>
      <c r="X1491">
        <v>164</v>
      </c>
      <c r="Y1491">
        <v>0</v>
      </c>
      <c r="Z1491">
        <v>0</v>
      </c>
      <c r="AA1491" t="s">
        <v>1758</v>
      </c>
      <c r="AB1491" t="s">
        <v>826</v>
      </c>
      <c r="AD1491" t="s">
        <v>2045</v>
      </c>
      <c r="AE1491" t="s">
        <v>2046</v>
      </c>
      <c r="AI1491" t="s">
        <v>1761</v>
      </c>
      <c r="AL1491" t="s">
        <v>4506</v>
      </c>
      <c r="AM1491">
        <v>6</v>
      </c>
      <c r="AN1491" t="s">
        <v>1833</v>
      </c>
      <c r="AO1491" t="s">
        <v>3026</v>
      </c>
      <c r="AP1491">
        <v>0</v>
      </c>
      <c r="AQ1491" s="388">
        <v>44460</v>
      </c>
      <c r="AS1491" t="s">
        <v>1765</v>
      </c>
      <c r="AT1491" s="388">
        <v>44461</v>
      </c>
      <c r="AU1491" t="s">
        <v>1756</v>
      </c>
      <c r="AV1491" t="s">
        <v>1756</v>
      </c>
      <c r="AZ1491" t="s">
        <v>1766</v>
      </c>
      <c r="BA1491" t="s">
        <v>1767</v>
      </c>
      <c r="BB1491" t="s">
        <v>4509</v>
      </c>
      <c r="BC1491" t="s">
        <v>4510</v>
      </c>
      <c r="BD1491" t="s">
        <v>826</v>
      </c>
      <c r="BE1491" t="s">
        <v>1756</v>
      </c>
      <c r="BF1491" t="s">
        <v>826</v>
      </c>
    </row>
    <row r="1492" spans="1:58">
      <c r="A1492" t="s">
        <v>829</v>
      </c>
      <c r="B1492">
        <v>6</v>
      </c>
      <c r="C1492">
        <v>0</v>
      </c>
      <c r="D1492">
        <v>9875</v>
      </c>
      <c r="E1492" t="s">
        <v>4505</v>
      </c>
      <c r="F1492">
        <v>53510602</v>
      </c>
      <c r="G1492" t="s">
        <v>2041</v>
      </c>
      <c r="H1492">
        <v>0</v>
      </c>
      <c r="I1492" t="s">
        <v>2052</v>
      </c>
      <c r="J1492">
        <v>75</v>
      </c>
      <c r="K1492">
        <v>8</v>
      </c>
      <c r="L1492" t="s">
        <v>1771</v>
      </c>
      <c r="M1492" t="s">
        <v>1756</v>
      </c>
      <c r="N1492" t="s">
        <v>1756</v>
      </c>
      <c r="O1492" t="s">
        <v>2053</v>
      </c>
      <c r="P1492" t="s">
        <v>1757</v>
      </c>
      <c r="Q1492" s="387">
        <v>600</v>
      </c>
      <c r="R1492">
        <v>78</v>
      </c>
      <c r="S1492">
        <v>677.99999999999989</v>
      </c>
      <c r="T1492" s="388">
        <v>44456</v>
      </c>
      <c r="U1492">
        <v>0</v>
      </c>
      <c r="V1492" t="s">
        <v>832</v>
      </c>
      <c r="W1492" s="388">
        <v>44477</v>
      </c>
      <c r="X1492">
        <v>164</v>
      </c>
      <c r="Y1492">
        <v>0</v>
      </c>
      <c r="Z1492">
        <v>0</v>
      </c>
      <c r="AA1492" t="s">
        <v>1758</v>
      </c>
      <c r="AB1492" t="s">
        <v>826</v>
      </c>
      <c r="AD1492" t="s">
        <v>2045</v>
      </c>
      <c r="AE1492" t="s">
        <v>2046</v>
      </c>
      <c r="AI1492" t="s">
        <v>1761</v>
      </c>
      <c r="AL1492" t="s">
        <v>4506</v>
      </c>
      <c r="AM1492">
        <v>6</v>
      </c>
      <c r="AN1492" t="s">
        <v>1833</v>
      </c>
      <c r="AO1492" t="s">
        <v>3026</v>
      </c>
      <c r="AP1492">
        <v>0</v>
      </c>
      <c r="AQ1492" s="388">
        <v>44460</v>
      </c>
      <c r="AS1492" t="s">
        <v>1765</v>
      </c>
      <c r="AT1492" s="388">
        <v>44461</v>
      </c>
      <c r="AU1492" t="s">
        <v>1756</v>
      </c>
      <c r="AV1492" t="s">
        <v>1756</v>
      </c>
      <c r="AZ1492" t="s">
        <v>1766</v>
      </c>
      <c r="BA1492" t="s">
        <v>1767</v>
      </c>
      <c r="BB1492" t="s">
        <v>4511</v>
      </c>
      <c r="BC1492" t="s">
        <v>4512</v>
      </c>
      <c r="BD1492" t="s">
        <v>826</v>
      </c>
      <c r="BE1492" t="s">
        <v>1756</v>
      </c>
      <c r="BF1492" t="s">
        <v>826</v>
      </c>
    </row>
    <row r="1493" spans="1:58">
      <c r="A1493" t="s">
        <v>829</v>
      </c>
      <c r="B1493">
        <v>6</v>
      </c>
      <c r="C1493">
        <v>0</v>
      </c>
      <c r="D1493">
        <v>9875</v>
      </c>
      <c r="E1493" t="s">
        <v>4505</v>
      </c>
      <c r="F1493">
        <v>53510602</v>
      </c>
      <c r="G1493" t="s">
        <v>2041</v>
      </c>
      <c r="H1493">
        <v>0</v>
      </c>
      <c r="I1493" t="s">
        <v>2056</v>
      </c>
      <c r="J1493">
        <v>210</v>
      </c>
      <c r="K1493">
        <v>8</v>
      </c>
      <c r="L1493" t="s">
        <v>1755</v>
      </c>
      <c r="M1493" t="s">
        <v>1756</v>
      </c>
      <c r="N1493" t="s">
        <v>1756</v>
      </c>
      <c r="P1493" t="s">
        <v>1757</v>
      </c>
      <c r="Q1493" s="387">
        <v>1680</v>
      </c>
      <c r="R1493">
        <v>218.4</v>
      </c>
      <c r="S1493">
        <v>1898.3999999999999</v>
      </c>
      <c r="T1493" s="388">
        <v>44456</v>
      </c>
      <c r="U1493">
        <v>0</v>
      </c>
      <c r="V1493" t="s">
        <v>832</v>
      </c>
      <c r="W1493" s="388">
        <v>44477</v>
      </c>
      <c r="X1493">
        <v>164</v>
      </c>
      <c r="Y1493">
        <v>0</v>
      </c>
      <c r="Z1493">
        <v>0</v>
      </c>
      <c r="AA1493" t="s">
        <v>1758</v>
      </c>
      <c r="AB1493" t="s">
        <v>826</v>
      </c>
      <c r="AD1493" t="s">
        <v>2045</v>
      </c>
      <c r="AE1493" t="s">
        <v>2046</v>
      </c>
      <c r="AI1493" t="s">
        <v>1761</v>
      </c>
      <c r="AL1493" t="s">
        <v>4506</v>
      </c>
      <c r="AM1493">
        <v>6</v>
      </c>
      <c r="AN1493" t="s">
        <v>1833</v>
      </c>
      <c r="AO1493" t="s">
        <v>3026</v>
      </c>
      <c r="AP1493">
        <v>0</v>
      </c>
      <c r="AQ1493" s="388">
        <v>44460</v>
      </c>
      <c r="AS1493" t="s">
        <v>1765</v>
      </c>
      <c r="AT1493" s="388">
        <v>44461</v>
      </c>
      <c r="AU1493" t="s">
        <v>1756</v>
      </c>
      <c r="AV1493" t="s">
        <v>1756</v>
      </c>
      <c r="AZ1493" t="s">
        <v>1766</v>
      </c>
      <c r="BA1493" t="s">
        <v>1767</v>
      </c>
      <c r="BB1493" t="s">
        <v>4513</v>
      </c>
      <c r="BC1493" t="s">
        <v>4514</v>
      </c>
      <c r="BD1493" t="s">
        <v>826</v>
      </c>
      <c r="BE1493" t="s">
        <v>1756</v>
      </c>
      <c r="BF1493" t="s">
        <v>826</v>
      </c>
    </row>
    <row r="1494" spans="1:58">
      <c r="A1494" t="s">
        <v>829</v>
      </c>
      <c r="B1494">
        <v>6</v>
      </c>
      <c r="C1494">
        <v>0</v>
      </c>
      <c r="D1494">
        <v>9875</v>
      </c>
      <c r="E1494" t="s">
        <v>4505</v>
      </c>
      <c r="F1494">
        <v>53510602</v>
      </c>
      <c r="G1494" t="s">
        <v>2041</v>
      </c>
      <c r="H1494">
        <v>0</v>
      </c>
      <c r="I1494" t="s">
        <v>518</v>
      </c>
      <c r="J1494">
        <v>95</v>
      </c>
      <c r="K1494">
        <v>12</v>
      </c>
      <c r="L1494" t="s">
        <v>1771</v>
      </c>
      <c r="M1494" t="s">
        <v>1756</v>
      </c>
      <c r="N1494" t="s">
        <v>1756</v>
      </c>
      <c r="O1494" t="s">
        <v>2059</v>
      </c>
      <c r="P1494" t="s">
        <v>1757</v>
      </c>
      <c r="Q1494" s="387">
        <v>1140</v>
      </c>
      <c r="R1494">
        <v>148.20000000000002</v>
      </c>
      <c r="S1494">
        <v>1288.1999999999998</v>
      </c>
      <c r="T1494" s="388">
        <v>44456</v>
      </c>
      <c r="U1494">
        <v>0</v>
      </c>
      <c r="V1494" t="s">
        <v>832</v>
      </c>
      <c r="W1494" s="388">
        <v>44477</v>
      </c>
      <c r="X1494">
        <v>164</v>
      </c>
      <c r="Y1494">
        <v>0</v>
      </c>
      <c r="Z1494">
        <v>0</v>
      </c>
      <c r="AA1494" t="s">
        <v>1758</v>
      </c>
      <c r="AB1494" t="s">
        <v>826</v>
      </c>
      <c r="AD1494" t="s">
        <v>2045</v>
      </c>
      <c r="AE1494" t="s">
        <v>2046</v>
      </c>
      <c r="AI1494" t="s">
        <v>1761</v>
      </c>
      <c r="AL1494" t="s">
        <v>4506</v>
      </c>
      <c r="AM1494">
        <v>6</v>
      </c>
      <c r="AN1494" t="s">
        <v>1833</v>
      </c>
      <c r="AO1494" t="s">
        <v>3026</v>
      </c>
      <c r="AP1494">
        <v>0</v>
      </c>
      <c r="AQ1494" s="388">
        <v>44460</v>
      </c>
      <c r="AS1494" t="s">
        <v>1765</v>
      </c>
      <c r="AT1494" s="388">
        <v>44461</v>
      </c>
      <c r="AU1494" t="s">
        <v>1756</v>
      </c>
      <c r="AV1494" t="s">
        <v>1756</v>
      </c>
      <c r="AZ1494" t="s">
        <v>1766</v>
      </c>
      <c r="BA1494" t="s">
        <v>1767</v>
      </c>
      <c r="BB1494" t="s">
        <v>4515</v>
      </c>
      <c r="BC1494" t="s">
        <v>4516</v>
      </c>
      <c r="BD1494" t="s">
        <v>826</v>
      </c>
      <c r="BE1494" t="s">
        <v>1756</v>
      </c>
      <c r="BF1494" t="s">
        <v>826</v>
      </c>
    </row>
    <row r="1495" spans="1:58">
      <c r="A1495" t="s">
        <v>829</v>
      </c>
      <c r="B1495">
        <v>6</v>
      </c>
      <c r="C1495">
        <v>0</v>
      </c>
      <c r="D1495">
        <v>9875</v>
      </c>
      <c r="E1495" t="s">
        <v>4505</v>
      </c>
      <c r="F1495">
        <v>53510602</v>
      </c>
      <c r="G1495" t="s">
        <v>2041</v>
      </c>
      <c r="H1495">
        <v>0</v>
      </c>
      <c r="I1495" t="s">
        <v>2062</v>
      </c>
      <c r="J1495">
        <v>138.05000000000001</v>
      </c>
      <c r="K1495">
        <v>11</v>
      </c>
      <c r="L1495" t="s">
        <v>2063</v>
      </c>
      <c r="M1495" t="s">
        <v>2064</v>
      </c>
      <c r="N1495" t="s">
        <v>1757</v>
      </c>
      <c r="O1495" t="s">
        <v>1756</v>
      </c>
      <c r="P1495" t="s">
        <v>1756</v>
      </c>
      <c r="Q1495" s="387">
        <v>1518.55</v>
      </c>
      <c r="R1495">
        <v>197.41149999999999</v>
      </c>
      <c r="S1495">
        <v>1715.9614999999999</v>
      </c>
      <c r="T1495" s="388">
        <v>44456</v>
      </c>
      <c r="U1495">
        <v>0</v>
      </c>
      <c r="V1495" t="s">
        <v>832</v>
      </c>
      <c r="W1495" s="388">
        <v>44477</v>
      </c>
      <c r="X1495">
        <v>164</v>
      </c>
      <c r="Y1495">
        <v>0</v>
      </c>
      <c r="Z1495">
        <v>0</v>
      </c>
      <c r="AA1495" t="s">
        <v>1758</v>
      </c>
      <c r="AB1495" t="s">
        <v>826</v>
      </c>
      <c r="AD1495" t="s">
        <v>2045</v>
      </c>
      <c r="AE1495" t="s">
        <v>2046</v>
      </c>
      <c r="AI1495" t="s">
        <v>1761</v>
      </c>
      <c r="AL1495" t="s">
        <v>4506</v>
      </c>
      <c r="AM1495">
        <v>6</v>
      </c>
      <c r="AN1495" t="s">
        <v>1833</v>
      </c>
      <c r="AO1495" t="s">
        <v>3026</v>
      </c>
      <c r="AP1495">
        <v>0</v>
      </c>
      <c r="AQ1495" s="388">
        <v>44460</v>
      </c>
      <c r="AS1495" t="s">
        <v>1765</v>
      </c>
      <c r="AT1495" s="388">
        <v>44461</v>
      </c>
      <c r="AU1495" t="s">
        <v>1756</v>
      </c>
      <c r="AV1495" t="s">
        <v>1756</v>
      </c>
      <c r="AZ1495" t="s">
        <v>1766</v>
      </c>
      <c r="BA1495" t="s">
        <v>1767</v>
      </c>
      <c r="BB1495" t="s">
        <v>4517</v>
      </c>
      <c r="BC1495" t="s">
        <v>4518</v>
      </c>
      <c r="BD1495" t="s">
        <v>826</v>
      </c>
      <c r="BE1495" t="s">
        <v>1756</v>
      </c>
      <c r="BF1495" t="s">
        <v>826</v>
      </c>
    </row>
    <row r="1496" spans="1:58">
      <c r="A1496" t="s">
        <v>829</v>
      </c>
      <c r="B1496">
        <v>6</v>
      </c>
      <c r="C1496">
        <v>0</v>
      </c>
      <c r="D1496">
        <v>9875</v>
      </c>
      <c r="E1496" t="s">
        <v>4505</v>
      </c>
      <c r="F1496">
        <v>53510602</v>
      </c>
      <c r="G1496" t="s">
        <v>2041</v>
      </c>
      <c r="H1496">
        <v>0</v>
      </c>
      <c r="I1496" t="s">
        <v>2073</v>
      </c>
      <c r="J1496">
        <v>243.75</v>
      </c>
      <c r="K1496">
        <v>3</v>
      </c>
      <c r="L1496" t="s">
        <v>1755</v>
      </c>
      <c r="M1496" t="s">
        <v>2074</v>
      </c>
      <c r="N1496" t="s">
        <v>1757</v>
      </c>
      <c r="O1496" t="s">
        <v>1756</v>
      </c>
      <c r="P1496" t="s">
        <v>1756</v>
      </c>
      <c r="Q1496" s="387">
        <v>731.25</v>
      </c>
      <c r="R1496">
        <v>95.0625</v>
      </c>
      <c r="S1496">
        <v>826.31249999999989</v>
      </c>
      <c r="T1496" s="388">
        <v>44456</v>
      </c>
      <c r="U1496">
        <v>0</v>
      </c>
      <c r="V1496" t="s">
        <v>832</v>
      </c>
      <c r="W1496" s="388">
        <v>44477</v>
      </c>
      <c r="X1496">
        <v>164</v>
      </c>
      <c r="Y1496">
        <v>0</v>
      </c>
      <c r="Z1496">
        <v>0</v>
      </c>
      <c r="AA1496" t="s">
        <v>1758</v>
      </c>
      <c r="AB1496" t="s">
        <v>826</v>
      </c>
      <c r="AD1496" t="s">
        <v>2045</v>
      </c>
      <c r="AE1496" t="s">
        <v>2046</v>
      </c>
      <c r="AI1496" t="s">
        <v>1761</v>
      </c>
      <c r="AL1496" t="s">
        <v>4506</v>
      </c>
      <c r="AM1496">
        <v>6</v>
      </c>
      <c r="AN1496" t="s">
        <v>1833</v>
      </c>
      <c r="AO1496" t="s">
        <v>3026</v>
      </c>
      <c r="AP1496">
        <v>0</v>
      </c>
      <c r="AQ1496" s="388">
        <v>44460</v>
      </c>
      <c r="AS1496" t="s">
        <v>1765</v>
      </c>
      <c r="AT1496" s="388">
        <v>44461</v>
      </c>
      <c r="AU1496" t="s">
        <v>1756</v>
      </c>
      <c r="AV1496" t="s">
        <v>1756</v>
      </c>
      <c r="AZ1496" t="s">
        <v>1766</v>
      </c>
      <c r="BA1496" t="s">
        <v>1767</v>
      </c>
      <c r="BB1496" t="s">
        <v>4519</v>
      </c>
      <c r="BC1496" t="s">
        <v>4520</v>
      </c>
      <c r="BD1496" t="s">
        <v>826</v>
      </c>
      <c r="BE1496" t="s">
        <v>1756</v>
      </c>
      <c r="BF1496" t="s">
        <v>826</v>
      </c>
    </row>
    <row r="1497" spans="1:58">
      <c r="A1497" t="s">
        <v>829</v>
      </c>
      <c r="B1497">
        <v>6</v>
      </c>
      <c r="C1497">
        <v>0</v>
      </c>
      <c r="D1497">
        <v>9875</v>
      </c>
      <c r="E1497" t="s">
        <v>4505</v>
      </c>
      <c r="F1497">
        <v>53510602</v>
      </c>
      <c r="G1497" t="s">
        <v>2041</v>
      </c>
      <c r="H1497">
        <v>0</v>
      </c>
      <c r="I1497" t="s">
        <v>2079</v>
      </c>
      <c r="J1497">
        <v>63.38</v>
      </c>
      <c r="K1497">
        <v>11</v>
      </c>
      <c r="L1497" t="s">
        <v>1771</v>
      </c>
      <c r="M1497" t="s">
        <v>2080</v>
      </c>
      <c r="N1497" t="s">
        <v>1757</v>
      </c>
      <c r="O1497" t="s">
        <v>1756</v>
      </c>
      <c r="P1497" t="s">
        <v>1756</v>
      </c>
      <c r="Q1497" s="387">
        <v>697.18</v>
      </c>
      <c r="R1497">
        <v>90.633399999999995</v>
      </c>
      <c r="S1497">
        <v>787.81339999999989</v>
      </c>
      <c r="T1497" s="388">
        <v>44456</v>
      </c>
      <c r="U1497">
        <v>0</v>
      </c>
      <c r="V1497" t="s">
        <v>832</v>
      </c>
      <c r="W1497" s="388">
        <v>44477</v>
      </c>
      <c r="X1497">
        <v>164</v>
      </c>
      <c r="Y1497">
        <v>0</v>
      </c>
      <c r="Z1497">
        <v>0</v>
      </c>
      <c r="AA1497" t="s">
        <v>1758</v>
      </c>
      <c r="AB1497" t="s">
        <v>826</v>
      </c>
      <c r="AD1497" t="s">
        <v>2045</v>
      </c>
      <c r="AE1497" t="s">
        <v>2046</v>
      </c>
      <c r="AI1497" t="s">
        <v>1761</v>
      </c>
      <c r="AL1497" t="s">
        <v>4506</v>
      </c>
      <c r="AM1497">
        <v>6</v>
      </c>
      <c r="AN1497" t="s">
        <v>1833</v>
      </c>
      <c r="AO1497" t="s">
        <v>3026</v>
      </c>
      <c r="AP1497">
        <v>0</v>
      </c>
      <c r="AQ1497" s="388">
        <v>44460</v>
      </c>
      <c r="AS1497" t="s">
        <v>1765</v>
      </c>
      <c r="AT1497" s="388">
        <v>44461</v>
      </c>
      <c r="AU1497" t="s">
        <v>1756</v>
      </c>
      <c r="AV1497" t="s">
        <v>1756</v>
      </c>
      <c r="AZ1497" t="s">
        <v>1766</v>
      </c>
      <c r="BA1497" t="s">
        <v>1767</v>
      </c>
      <c r="BB1497" t="s">
        <v>4521</v>
      </c>
      <c r="BC1497" t="s">
        <v>4522</v>
      </c>
      <c r="BD1497" t="s">
        <v>826</v>
      </c>
      <c r="BE1497" t="s">
        <v>1756</v>
      </c>
      <c r="BF1497" t="s">
        <v>826</v>
      </c>
    </row>
    <row r="1498" spans="1:58">
      <c r="A1498" t="s">
        <v>829</v>
      </c>
      <c r="B1498">
        <v>6</v>
      </c>
      <c r="C1498">
        <v>0</v>
      </c>
      <c r="D1498">
        <v>9875</v>
      </c>
      <c r="E1498" t="s">
        <v>4505</v>
      </c>
      <c r="F1498">
        <v>53510602</v>
      </c>
      <c r="G1498" t="s">
        <v>2041</v>
      </c>
      <c r="H1498">
        <v>0</v>
      </c>
      <c r="I1498" t="s">
        <v>2089</v>
      </c>
      <c r="J1498">
        <v>146.96</v>
      </c>
      <c r="K1498">
        <v>11</v>
      </c>
      <c r="L1498" t="s">
        <v>2063</v>
      </c>
      <c r="M1498" t="s">
        <v>2090</v>
      </c>
      <c r="N1498" t="s">
        <v>1757</v>
      </c>
      <c r="O1498" t="s">
        <v>1756</v>
      </c>
      <c r="P1498" t="s">
        <v>1756</v>
      </c>
      <c r="Q1498" s="387">
        <v>1616.56</v>
      </c>
      <c r="R1498">
        <v>210.15280000000001</v>
      </c>
      <c r="S1498">
        <v>1826.7127999999998</v>
      </c>
      <c r="T1498" s="388">
        <v>44456</v>
      </c>
      <c r="U1498">
        <v>0</v>
      </c>
      <c r="V1498" t="s">
        <v>832</v>
      </c>
      <c r="W1498" s="388">
        <v>44477</v>
      </c>
      <c r="X1498">
        <v>164</v>
      </c>
      <c r="Y1498">
        <v>0</v>
      </c>
      <c r="Z1498">
        <v>0</v>
      </c>
      <c r="AA1498" t="s">
        <v>1758</v>
      </c>
      <c r="AB1498" t="s">
        <v>826</v>
      </c>
      <c r="AD1498" t="s">
        <v>2045</v>
      </c>
      <c r="AE1498" t="s">
        <v>2046</v>
      </c>
      <c r="AI1498" t="s">
        <v>1761</v>
      </c>
      <c r="AL1498" t="s">
        <v>4506</v>
      </c>
      <c r="AM1498">
        <v>6</v>
      </c>
      <c r="AN1498" t="s">
        <v>1833</v>
      </c>
      <c r="AO1498" t="s">
        <v>3026</v>
      </c>
      <c r="AP1498">
        <v>0</v>
      </c>
      <c r="AQ1498" s="388">
        <v>44460</v>
      </c>
      <c r="AS1498" t="s">
        <v>1765</v>
      </c>
      <c r="AT1498" s="388">
        <v>44461</v>
      </c>
      <c r="AU1498" t="s">
        <v>1756</v>
      </c>
      <c r="AV1498" t="s">
        <v>1756</v>
      </c>
      <c r="AZ1498" t="s">
        <v>1766</v>
      </c>
      <c r="BA1498" t="s">
        <v>1767</v>
      </c>
      <c r="BB1498" t="s">
        <v>4523</v>
      </c>
      <c r="BC1498" t="s">
        <v>4524</v>
      </c>
      <c r="BD1498" t="s">
        <v>826</v>
      </c>
      <c r="BE1498" t="s">
        <v>1756</v>
      </c>
      <c r="BF1498" t="s">
        <v>826</v>
      </c>
    </row>
    <row r="1499" spans="1:58">
      <c r="A1499" t="s">
        <v>829</v>
      </c>
      <c r="B1499">
        <v>6</v>
      </c>
      <c r="C1499">
        <v>0</v>
      </c>
      <c r="D1499">
        <v>9875</v>
      </c>
      <c r="E1499" t="s">
        <v>4505</v>
      </c>
      <c r="F1499">
        <v>53510602</v>
      </c>
      <c r="G1499" t="s">
        <v>2041</v>
      </c>
      <c r="H1499">
        <v>0</v>
      </c>
      <c r="I1499" t="s">
        <v>2089</v>
      </c>
      <c r="J1499">
        <v>146.96</v>
      </c>
      <c r="K1499">
        <v>7</v>
      </c>
      <c r="L1499" t="s">
        <v>2063</v>
      </c>
      <c r="M1499" t="s">
        <v>2090</v>
      </c>
      <c r="N1499" t="s">
        <v>1757</v>
      </c>
      <c r="O1499" t="s">
        <v>1756</v>
      </c>
      <c r="P1499" t="s">
        <v>1756</v>
      </c>
      <c r="Q1499" s="387">
        <v>1028.72</v>
      </c>
      <c r="R1499">
        <v>133.7336</v>
      </c>
      <c r="S1499">
        <v>1162.4535999999998</v>
      </c>
      <c r="T1499" s="388">
        <v>44456</v>
      </c>
      <c r="U1499">
        <v>0</v>
      </c>
      <c r="V1499" t="s">
        <v>832</v>
      </c>
      <c r="W1499" s="388">
        <v>44477</v>
      </c>
      <c r="X1499">
        <v>164</v>
      </c>
      <c r="Y1499">
        <v>0</v>
      </c>
      <c r="Z1499">
        <v>0</v>
      </c>
      <c r="AA1499" t="s">
        <v>1758</v>
      </c>
      <c r="AB1499" t="s">
        <v>826</v>
      </c>
      <c r="AD1499" t="s">
        <v>2045</v>
      </c>
      <c r="AE1499" t="s">
        <v>2046</v>
      </c>
      <c r="AI1499" t="s">
        <v>1761</v>
      </c>
      <c r="AL1499" t="s">
        <v>4506</v>
      </c>
      <c r="AM1499">
        <v>6</v>
      </c>
      <c r="AN1499" t="s">
        <v>1833</v>
      </c>
      <c r="AO1499" t="s">
        <v>3026</v>
      </c>
      <c r="AP1499">
        <v>0</v>
      </c>
      <c r="AQ1499" s="388">
        <v>44460</v>
      </c>
      <c r="AS1499" t="s">
        <v>1765</v>
      </c>
      <c r="AT1499" s="388">
        <v>44461</v>
      </c>
      <c r="AU1499" t="s">
        <v>1756</v>
      </c>
      <c r="AV1499" t="s">
        <v>1756</v>
      </c>
      <c r="AZ1499" t="s">
        <v>1766</v>
      </c>
      <c r="BA1499" t="s">
        <v>1767</v>
      </c>
      <c r="BB1499" t="s">
        <v>4525</v>
      </c>
      <c r="BC1499" t="s">
        <v>4526</v>
      </c>
      <c r="BD1499" t="s">
        <v>826</v>
      </c>
      <c r="BE1499" t="s">
        <v>1756</v>
      </c>
      <c r="BF1499" t="s">
        <v>826</v>
      </c>
    </row>
    <row r="1500" spans="1:58">
      <c r="A1500" t="s">
        <v>829</v>
      </c>
      <c r="B1500">
        <v>6</v>
      </c>
      <c r="C1500">
        <v>0</v>
      </c>
      <c r="D1500">
        <v>9875</v>
      </c>
      <c r="E1500" t="s">
        <v>4505</v>
      </c>
      <c r="F1500">
        <v>53510602</v>
      </c>
      <c r="G1500" t="s">
        <v>2041</v>
      </c>
      <c r="H1500">
        <v>0</v>
      </c>
      <c r="I1500" t="s">
        <v>2095</v>
      </c>
      <c r="J1500">
        <v>138.44999999999999</v>
      </c>
      <c r="K1500">
        <v>11</v>
      </c>
      <c r="L1500" t="s">
        <v>2063</v>
      </c>
      <c r="M1500" t="s">
        <v>2096</v>
      </c>
      <c r="N1500" t="s">
        <v>1757</v>
      </c>
      <c r="O1500" t="s">
        <v>1756</v>
      </c>
      <c r="P1500" t="s">
        <v>1756</v>
      </c>
      <c r="Q1500" s="387">
        <v>1522.95</v>
      </c>
      <c r="R1500">
        <v>197.98350000000002</v>
      </c>
      <c r="S1500">
        <v>1720.9334999999999</v>
      </c>
      <c r="T1500" s="388">
        <v>44456</v>
      </c>
      <c r="U1500">
        <v>0</v>
      </c>
      <c r="V1500" t="s">
        <v>832</v>
      </c>
      <c r="W1500" s="388">
        <v>44477</v>
      </c>
      <c r="X1500">
        <v>164</v>
      </c>
      <c r="Y1500">
        <v>0</v>
      </c>
      <c r="Z1500">
        <v>0</v>
      </c>
      <c r="AA1500" t="s">
        <v>1758</v>
      </c>
      <c r="AB1500" t="s">
        <v>826</v>
      </c>
      <c r="AD1500" t="s">
        <v>2045</v>
      </c>
      <c r="AE1500" t="s">
        <v>2046</v>
      </c>
      <c r="AI1500" t="s">
        <v>1761</v>
      </c>
      <c r="AL1500" t="s">
        <v>4506</v>
      </c>
      <c r="AM1500">
        <v>6</v>
      </c>
      <c r="AN1500" t="s">
        <v>1833</v>
      </c>
      <c r="AO1500" t="s">
        <v>3026</v>
      </c>
      <c r="AP1500">
        <v>0</v>
      </c>
      <c r="AQ1500" s="388">
        <v>44460</v>
      </c>
      <c r="AS1500" t="s">
        <v>1765</v>
      </c>
      <c r="AT1500" s="388">
        <v>44461</v>
      </c>
      <c r="AU1500" t="s">
        <v>1756</v>
      </c>
      <c r="AV1500" t="s">
        <v>1756</v>
      </c>
      <c r="AZ1500" t="s">
        <v>1766</v>
      </c>
      <c r="BA1500" t="s">
        <v>1767</v>
      </c>
      <c r="BB1500" t="s">
        <v>4527</v>
      </c>
      <c r="BC1500" t="s">
        <v>4528</v>
      </c>
      <c r="BD1500" t="s">
        <v>826</v>
      </c>
      <c r="BE1500" t="s">
        <v>1756</v>
      </c>
      <c r="BF1500" t="s">
        <v>826</v>
      </c>
    </row>
    <row r="1501" spans="1:58">
      <c r="A1501" t="s">
        <v>829</v>
      </c>
      <c r="B1501">
        <v>6</v>
      </c>
      <c r="C1501">
        <v>0</v>
      </c>
      <c r="D1501">
        <v>9875</v>
      </c>
      <c r="E1501" t="s">
        <v>4505</v>
      </c>
      <c r="F1501">
        <v>53510602</v>
      </c>
      <c r="G1501" t="s">
        <v>2041</v>
      </c>
      <c r="H1501">
        <v>0</v>
      </c>
      <c r="I1501" t="s">
        <v>2247</v>
      </c>
      <c r="J1501">
        <v>131.47999999999999</v>
      </c>
      <c r="K1501">
        <v>11</v>
      </c>
      <c r="L1501" t="s">
        <v>2063</v>
      </c>
      <c r="M1501" t="s">
        <v>2248</v>
      </c>
      <c r="N1501" t="s">
        <v>1757</v>
      </c>
      <c r="O1501" t="s">
        <v>1756</v>
      </c>
      <c r="P1501" t="s">
        <v>1756</v>
      </c>
      <c r="Q1501" s="387">
        <v>1446.28</v>
      </c>
      <c r="R1501">
        <v>188.0164</v>
      </c>
      <c r="S1501">
        <v>1634.2963999999997</v>
      </c>
      <c r="T1501" s="388">
        <v>44456</v>
      </c>
      <c r="U1501">
        <v>0</v>
      </c>
      <c r="V1501" t="s">
        <v>832</v>
      </c>
      <c r="W1501" s="388">
        <v>44477</v>
      </c>
      <c r="X1501">
        <v>164</v>
      </c>
      <c r="Y1501">
        <v>0</v>
      </c>
      <c r="Z1501">
        <v>0</v>
      </c>
      <c r="AA1501" t="s">
        <v>1758</v>
      </c>
      <c r="AB1501" t="s">
        <v>826</v>
      </c>
      <c r="AD1501" t="s">
        <v>2045</v>
      </c>
      <c r="AE1501" t="s">
        <v>2046</v>
      </c>
      <c r="AI1501" t="s">
        <v>1761</v>
      </c>
      <c r="AL1501" t="s">
        <v>4506</v>
      </c>
      <c r="AM1501">
        <v>6</v>
      </c>
      <c r="AN1501" t="s">
        <v>1833</v>
      </c>
      <c r="AO1501" t="s">
        <v>3026</v>
      </c>
      <c r="AP1501">
        <v>0</v>
      </c>
      <c r="AQ1501" s="388">
        <v>44460</v>
      </c>
      <c r="AS1501" t="s">
        <v>1765</v>
      </c>
      <c r="AT1501" s="388">
        <v>44461</v>
      </c>
      <c r="AU1501" t="s">
        <v>1756</v>
      </c>
      <c r="AV1501" t="s">
        <v>1756</v>
      </c>
      <c r="AZ1501" t="s">
        <v>1766</v>
      </c>
      <c r="BA1501" t="s">
        <v>1767</v>
      </c>
      <c r="BB1501" t="s">
        <v>4529</v>
      </c>
      <c r="BC1501" t="s">
        <v>4530</v>
      </c>
      <c r="BD1501" t="s">
        <v>826</v>
      </c>
      <c r="BE1501" t="s">
        <v>1756</v>
      </c>
      <c r="BF1501" t="s">
        <v>826</v>
      </c>
    </row>
    <row r="1502" spans="1:58">
      <c r="A1502" t="s">
        <v>829</v>
      </c>
      <c r="B1502">
        <v>6</v>
      </c>
      <c r="C1502">
        <v>0</v>
      </c>
      <c r="D1502">
        <v>9872</v>
      </c>
      <c r="E1502" t="s">
        <v>4531</v>
      </c>
      <c r="F1502">
        <v>53510602</v>
      </c>
      <c r="G1502" t="s">
        <v>2041</v>
      </c>
      <c r="H1502">
        <v>0</v>
      </c>
      <c r="I1502" t="s">
        <v>2052</v>
      </c>
      <c r="J1502">
        <v>75</v>
      </c>
      <c r="K1502">
        <v>8</v>
      </c>
      <c r="L1502" t="s">
        <v>1771</v>
      </c>
      <c r="M1502" t="s">
        <v>1756</v>
      </c>
      <c r="N1502" t="s">
        <v>1756</v>
      </c>
      <c r="O1502" t="s">
        <v>2053</v>
      </c>
      <c r="P1502" t="s">
        <v>1757</v>
      </c>
      <c r="Q1502" s="387">
        <v>600</v>
      </c>
      <c r="R1502">
        <v>78</v>
      </c>
      <c r="S1502">
        <v>677.99999999999989</v>
      </c>
      <c r="T1502" s="388">
        <v>44456</v>
      </c>
      <c r="U1502">
        <v>0</v>
      </c>
      <c r="V1502" t="s">
        <v>832</v>
      </c>
      <c r="W1502" s="388">
        <v>44477</v>
      </c>
      <c r="X1502">
        <v>164</v>
      </c>
      <c r="Y1502">
        <v>0</v>
      </c>
      <c r="Z1502">
        <v>0</v>
      </c>
      <c r="AA1502" t="s">
        <v>1758</v>
      </c>
      <c r="AB1502" t="s">
        <v>826</v>
      </c>
      <c r="AD1502" t="s">
        <v>2045</v>
      </c>
      <c r="AE1502" t="s">
        <v>2046</v>
      </c>
      <c r="AI1502" t="s">
        <v>1761</v>
      </c>
      <c r="AL1502" t="s">
        <v>4532</v>
      </c>
      <c r="AM1502">
        <v>6</v>
      </c>
      <c r="AN1502" t="s">
        <v>2834</v>
      </c>
      <c r="AO1502" t="s">
        <v>3114</v>
      </c>
      <c r="AP1502">
        <v>0</v>
      </c>
      <c r="AQ1502" s="388">
        <v>44460</v>
      </c>
      <c r="AS1502" t="s">
        <v>1765</v>
      </c>
      <c r="AT1502" s="388">
        <v>44461</v>
      </c>
      <c r="AU1502" t="s">
        <v>1756</v>
      </c>
      <c r="AV1502" t="s">
        <v>1756</v>
      </c>
      <c r="AZ1502" t="s">
        <v>1766</v>
      </c>
      <c r="BA1502" t="s">
        <v>1767</v>
      </c>
      <c r="BB1502" t="s">
        <v>4533</v>
      </c>
      <c r="BC1502" t="s">
        <v>4534</v>
      </c>
      <c r="BD1502" t="s">
        <v>826</v>
      </c>
      <c r="BE1502" t="s">
        <v>1756</v>
      </c>
      <c r="BF1502" t="s">
        <v>826</v>
      </c>
    </row>
    <row r="1503" spans="1:58">
      <c r="A1503" t="s">
        <v>829</v>
      </c>
      <c r="B1503">
        <v>6</v>
      </c>
      <c r="C1503">
        <v>0</v>
      </c>
      <c r="D1503">
        <v>9872</v>
      </c>
      <c r="E1503" t="s">
        <v>4531</v>
      </c>
      <c r="F1503">
        <v>53510602</v>
      </c>
      <c r="G1503" t="s">
        <v>2041</v>
      </c>
      <c r="H1503">
        <v>0</v>
      </c>
      <c r="I1503" t="s">
        <v>2052</v>
      </c>
      <c r="J1503">
        <v>75</v>
      </c>
      <c r="K1503">
        <v>12</v>
      </c>
      <c r="L1503" t="s">
        <v>1771</v>
      </c>
      <c r="M1503" t="s">
        <v>1756</v>
      </c>
      <c r="N1503" t="s">
        <v>1756</v>
      </c>
      <c r="O1503" t="s">
        <v>2053</v>
      </c>
      <c r="P1503" t="s">
        <v>1757</v>
      </c>
      <c r="Q1503" s="387">
        <v>900</v>
      </c>
      <c r="R1503">
        <v>117</v>
      </c>
      <c r="S1503">
        <v>1016.9999999999999</v>
      </c>
      <c r="T1503" s="388">
        <v>44456</v>
      </c>
      <c r="U1503">
        <v>0</v>
      </c>
      <c r="V1503" t="s">
        <v>832</v>
      </c>
      <c r="W1503" s="388">
        <v>44477</v>
      </c>
      <c r="X1503">
        <v>164</v>
      </c>
      <c r="Y1503">
        <v>0</v>
      </c>
      <c r="Z1503">
        <v>0</v>
      </c>
      <c r="AA1503" t="s">
        <v>1758</v>
      </c>
      <c r="AB1503" t="s">
        <v>826</v>
      </c>
      <c r="AD1503" t="s">
        <v>2045</v>
      </c>
      <c r="AE1503" t="s">
        <v>2046</v>
      </c>
      <c r="AI1503" t="s">
        <v>1761</v>
      </c>
      <c r="AL1503" t="s">
        <v>4532</v>
      </c>
      <c r="AM1503">
        <v>6</v>
      </c>
      <c r="AN1503" t="s">
        <v>2834</v>
      </c>
      <c r="AO1503" t="s">
        <v>3114</v>
      </c>
      <c r="AP1503">
        <v>0</v>
      </c>
      <c r="AQ1503" s="388">
        <v>44460</v>
      </c>
      <c r="AS1503" t="s">
        <v>1765</v>
      </c>
      <c r="AT1503" s="388">
        <v>44461</v>
      </c>
      <c r="AU1503" t="s">
        <v>1756</v>
      </c>
      <c r="AV1503" t="s">
        <v>1756</v>
      </c>
      <c r="AZ1503" t="s">
        <v>1766</v>
      </c>
      <c r="BA1503" t="s">
        <v>1767</v>
      </c>
      <c r="BB1503" t="s">
        <v>4535</v>
      </c>
      <c r="BC1503" t="s">
        <v>4536</v>
      </c>
      <c r="BD1503" t="s">
        <v>826</v>
      </c>
      <c r="BE1503" t="s">
        <v>1756</v>
      </c>
      <c r="BF1503" t="s">
        <v>826</v>
      </c>
    </row>
    <row r="1504" spans="1:58">
      <c r="A1504" t="s">
        <v>829</v>
      </c>
      <c r="B1504">
        <v>6</v>
      </c>
      <c r="C1504">
        <v>0</v>
      </c>
      <c r="D1504">
        <v>9872</v>
      </c>
      <c r="E1504" t="s">
        <v>4531</v>
      </c>
      <c r="F1504">
        <v>53510602</v>
      </c>
      <c r="G1504" t="s">
        <v>2041</v>
      </c>
      <c r="H1504">
        <v>0</v>
      </c>
      <c r="I1504" t="s">
        <v>2052</v>
      </c>
      <c r="J1504">
        <v>75</v>
      </c>
      <c r="K1504">
        <v>12</v>
      </c>
      <c r="L1504" t="s">
        <v>1771</v>
      </c>
      <c r="M1504" t="s">
        <v>1756</v>
      </c>
      <c r="N1504" t="s">
        <v>1756</v>
      </c>
      <c r="O1504" t="s">
        <v>2053</v>
      </c>
      <c r="P1504" t="s">
        <v>1757</v>
      </c>
      <c r="Q1504" s="387">
        <v>900</v>
      </c>
      <c r="R1504">
        <v>117</v>
      </c>
      <c r="S1504">
        <v>1016.9999999999999</v>
      </c>
      <c r="T1504" s="388">
        <v>44456</v>
      </c>
      <c r="U1504">
        <v>0</v>
      </c>
      <c r="V1504" t="s">
        <v>832</v>
      </c>
      <c r="W1504" s="388">
        <v>44477</v>
      </c>
      <c r="X1504">
        <v>164</v>
      </c>
      <c r="Y1504">
        <v>0</v>
      </c>
      <c r="Z1504">
        <v>0</v>
      </c>
      <c r="AA1504" t="s">
        <v>1758</v>
      </c>
      <c r="AB1504" t="s">
        <v>826</v>
      </c>
      <c r="AD1504" t="s">
        <v>2045</v>
      </c>
      <c r="AE1504" t="s">
        <v>2046</v>
      </c>
      <c r="AI1504" t="s">
        <v>1761</v>
      </c>
      <c r="AL1504" t="s">
        <v>4532</v>
      </c>
      <c r="AM1504">
        <v>6</v>
      </c>
      <c r="AN1504" t="s">
        <v>2834</v>
      </c>
      <c r="AO1504" t="s">
        <v>3114</v>
      </c>
      <c r="AP1504">
        <v>0</v>
      </c>
      <c r="AQ1504" s="388">
        <v>44460</v>
      </c>
      <c r="AS1504" t="s">
        <v>1765</v>
      </c>
      <c r="AT1504" s="388">
        <v>44461</v>
      </c>
      <c r="AU1504" t="s">
        <v>1756</v>
      </c>
      <c r="AV1504" t="s">
        <v>1756</v>
      </c>
      <c r="AZ1504" t="s">
        <v>1766</v>
      </c>
      <c r="BA1504" t="s">
        <v>1767</v>
      </c>
      <c r="BB1504" t="s">
        <v>4535</v>
      </c>
      <c r="BC1504" t="s">
        <v>4536</v>
      </c>
      <c r="BD1504" t="s">
        <v>826</v>
      </c>
      <c r="BE1504" t="s">
        <v>1756</v>
      </c>
      <c r="BF1504" t="s">
        <v>826</v>
      </c>
    </row>
    <row r="1505" spans="1:58">
      <c r="A1505" t="s">
        <v>829</v>
      </c>
      <c r="B1505">
        <v>6</v>
      </c>
      <c r="C1505">
        <v>0</v>
      </c>
      <c r="D1505">
        <v>9872</v>
      </c>
      <c r="E1505" t="s">
        <v>4531</v>
      </c>
      <c r="F1505">
        <v>53510602</v>
      </c>
      <c r="G1505" t="s">
        <v>2041</v>
      </c>
      <c r="H1505">
        <v>0</v>
      </c>
      <c r="I1505" t="s">
        <v>2056</v>
      </c>
      <c r="J1505">
        <v>210</v>
      </c>
      <c r="K1505">
        <v>3</v>
      </c>
      <c r="L1505" t="s">
        <v>1755</v>
      </c>
      <c r="M1505" t="s">
        <v>1756</v>
      </c>
      <c r="N1505" t="s">
        <v>1756</v>
      </c>
      <c r="P1505" t="s">
        <v>1757</v>
      </c>
      <c r="Q1505" s="387">
        <v>630</v>
      </c>
      <c r="R1505">
        <v>81.900000000000006</v>
      </c>
      <c r="S1505">
        <v>711.9</v>
      </c>
      <c r="T1505" s="388">
        <v>44456</v>
      </c>
      <c r="U1505">
        <v>0</v>
      </c>
      <c r="V1505" t="s">
        <v>832</v>
      </c>
      <c r="W1505" s="388">
        <v>44477</v>
      </c>
      <c r="X1505">
        <v>164</v>
      </c>
      <c r="Y1505">
        <v>0</v>
      </c>
      <c r="Z1505">
        <v>0</v>
      </c>
      <c r="AA1505" t="s">
        <v>1758</v>
      </c>
      <c r="AB1505" t="s">
        <v>826</v>
      </c>
      <c r="AD1505" t="s">
        <v>2045</v>
      </c>
      <c r="AE1505" t="s">
        <v>2046</v>
      </c>
      <c r="AI1505" t="s">
        <v>1761</v>
      </c>
      <c r="AL1505" t="s">
        <v>4532</v>
      </c>
      <c r="AM1505">
        <v>6</v>
      </c>
      <c r="AN1505" t="s">
        <v>2834</v>
      </c>
      <c r="AO1505" t="s">
        <v>3114</v>
      </c>
      <c r="AP1505">
        <v>0</v>
      </c>
      <c r="AQ1505" s="388">
        <v>44460</v>
      </c>
      <c r="AS1505" t="s">
        <v>1765</v>
      </c>
      <c r="AT1505" s="388">
        <v>44461</v>
      </c>
      <c r="AU1505" t="s">
        <v>1756</v>
      </c>
      <c r="AV1505" t="s">
        <v>1756</v>
      </c>
      <c r="AZ1505" t="s">
        <v>1766</v>
      </c>
      <c r="BA1505" t="s">
        <v>1767</v>
      </c>
      <c r="BB1505" t="s">
        <v>4537</v>
      </c>
      <c r="BC1505" t="s">
        <v>4538</v>
      </c>
      <c r="BD1505" t="s">
        <v>826</v>
      </c>
      <c r="BE1505" t="s">
        <v>1756</v>
      </c>
      <c r="BF1505" t="s">
        <v>826</v>
      </c>
    </row>
    <row r="1506" spans="1:58">
      <c r="A1506" t="s">
        <v>829</v>
      </c>
      <c r="B1506">
        <v>6</v>
      </c>
      <c r="C1506">
        <v>0</v>
      </c>
      <c r="D1506">
        <v>9872</v>
      </c>
      <c r="E1506" t="s">
        <v>4531</v>
      </c>
      <c r="F1506">
        <v>53510602</v>
      </c>
      <c r="G1506" t="s">
        <v>2041</v>
      </c>
      <c r="H1506">
        <v>0</v>
      </c>
      <c r="I1506" t="s">
        <v>2062</v>
      </c>
      <c r="J1506">
        <v>138.05000000000001</v>
      </c>
      <c r="K1506">
        <v>5</v>
      </c>
      <c r="L1506" t="s">
        <v>2063</v>
      </c>
      <c r="M1506" t="s">
        <v>2064</v>
      </c>
      <c r="N1506" t="s">
        <v>1757</v>
      </c>
      <c r="O1506" t="s">
        <v>1756</v>
      </c>
      <c r="P1506" t="s">
        <v>1756</v>
      </c>
      <c r="Q1506" s="387">
        <v>690.25</v>
      </c>
      <c r="R1506">
        <v>89.732500000000002</v>
      </c>
      <c r="S1506">
        <v>779.98249999999996</v>
      </c>
      <c r="T1506" s="388">
        <v>44456</v>
      </c>
      <c r="U1506">
        <v>0</v>
      </c>
      <c r="V1506" t="s">
        <v>832</v>
      </c>
      <c r="W1506" s="388">
        <v>44477</v>
      </c>
      <c r="X1506">
        <v>164</v>
      </c>
      <c r="Y1506">
        <v>0</v>
      </c>
      <c r="Z1506">
        <v>0</v>
      </c>
      <c r="AA1506" t="s">
        <v>1758</v>
      </c>
      <c r="AB1506" t="s">
        <v>826</v>
      </c>
      <c r="AD1506" t="s">
        <v>2045</v>
      </c>
      <c r="AE1506" t="s">
        <v>2046</v>
      </c>
      <c r="AI1506" t="s">
        <v>1761</v>
      </c>
      <c r="AL1506" t="s">
        <v>4532</v>
      </c>
      <c r="AM1506">
        <v>6</v>
      </c>
      <c r="AN1506" t="s">
        <v>2834</v>
      </c>
      <c r="AO1506" t="s">
        <v>3114</v>
      </c>
      <c r="AP1506">
        <v>0</v>
      </c>
      <c r="AQ1506" s="388">
        <v>44460</v>
      </c>
      <c r="AS1506" t="s">
        <v>1765</v>
      </c>
      <c r="AT1506" s="388">
        <v>44461</v>
      </c>
      <c r="AU1506" t="s">
        <v>1756</v>
      </c>
      <c r="AV1506" t="s">
        <v>1756</v>
      </c>
      <c r="AZ1506" t="s">
        <v>1766</v>
      </c>
      <c r="BA1506" t="s">
        <v>1767</v>
      </c>
      <c r="BB1506" t="s">
        <v>4539</v>
      </c>
      <c r="BC1506" t="s">
        <v>4540</v>
      </c>
      <c r="BD1506" t="s">
        <v>826</v>
      </c>
      <c r="BE1506" t="s">
        <v>1756</v>
      </c>
      <c r="BF1506" t="s">
        <v>826</v>
      </c>
    </row>
    <row r="1507" spans="1:58">
      <c r="A1507" t="s">
        <v>829</v>
      </c>
      <c r="B1507">
        <v>6</v>
      </c>
      <c r="C1507">
        <v>0</v>
      </c>
      <c r="D1507">
        <v>9872</v>
      </c>
      <c r="E1507" t="s">
        <v>4531</v>
      </c>
      <c r="F1507">
        <v>53510602</v>
      </c>
      <c r="G1507" t="s">
        <v>2041</v>
      </c>
      <c r="H1507">
        <v>0</v>
      </c>
      <c r="I1507" t="s">
        <v>2073</v>
      </c>
      <c r="J1507">
        <v>243.75</v>
      </c>
      <c r="K1507">
        <v>2</v>
      </c>
      <c r="L1507" t="s">
        <v>1755</v>
      </c>
      <c r="M1507" t="s">
        <v>2074</v>
      </c>
      <c r="N1507" t="s">
        <v>1757</v>
      </c>
      <c r="O1507" t="s">
        <v>1756</v>
      </c>
      <c r="P1507" t="s">
        <v>1756</v>
      </c>
      <c r="Q1507" s="387">
        <v>487.5</v>
      </c>
      <c r="R1507">
        <v>63.375</v>
      </c>
      <c r="S1507">
        <v>550.875</v>
      </c>
      <c r="T1507" s="388">
        <v>44456</v>
      </c>
      <c r="U1507">
        <v>0</v>
      </c>
      <c r="V1507" t="s">
        <v>832</v>
      </c>
      <c r="W1507" s="388">
        <v>44477</v>
      </c>
      <c r="X1507">
        <v>164</v>
      </c>
      <c r="Y1507">
        <v>0</v>
      </c>
      <c r="Z1507">
        <v>0</v>
      </c>
      <c r="AA1507" t="s">
        <v>1758</v>
      </c>
      <c r="AB1507" t="s">
        <v>826</v>
      </c>
      <c r="AD1507" t="s">
        <v>2045</v>
      </c>
      <c r="AE1507" t="s">
        <v>2046</v>
      </c>
      <c r="AI1507" t="s">
        <v>1761</v>
      </c>
      <c r="AL1507" t="s">
        <v>4532</v>
      </c>
      <c r="AM1507">
        <v>6</v>
      </c>
      <c r="AN1507" t="s">
        <v>2834</v>
      </c>
      <c r="AO1507" t="s">
        <v>3114</v>
      </c>
      <c r="AP1507">
        <v>0</v>
      </c>
      <c r="AQ1507" s="388">
        <v>44460</v>
      </c>
      <c r="AS1507" t="s">
        <v>1765</v>
      </c>
      <c r="AT1507" s="388">
        <v>44461</v>
      </c>
      <c r="AU1507" t="s">
        <v>1756</v>
      </c>
      <c r="AV1507" t="s">
        <v>1756</v>
      </c>
      <c r="AZ1507" t="s">
        <v>1766</v>
      </c>
      <c r="BA1507" t="s">
        <v>1767</v>
      </c>
      <c r="BB1507" t="s">
        <v>4541</v>
      </c>
      <c r="BC1507" t="s">
        <v>4542</v>
      </c>
      <c r="BD1507" t="s">
        <v>826</v>
      </c>
      <c r="BE1507" t="s">
        <v>1756</v>
      </c>
      <c r="BF1507" t="s">
        <v>826</v>
      </c>
    </row>
    <row r="1508" spans="1:58">
      <c r="A1508" t="s">
        <v>829</v>
      </c>
      <c r="B1508">
        <v>6</v>
      </c>
      <c r="C1508">
        <v>0</v>
      </c>
      <c r="D1508">
        <v>9872</v>
      </c>
      <c r="E1508" t="s">
        <v>4531</v>
      </c>
      <c r="F1508">
        <v>53510602</v>
      </c>
      <c r="G1508" t="s">
        <v>2041</v>
      </c>
      <c r="H1508">
        <v>0</v>
      </c>
      <c r="I1508" t="s">
        <v>2083</v>
      </c>
      <c r="J1508">
        <v>12.21</v>
      </c>
      <c r="K1508">
        <v>7</v>
      </c>
      <c r="L1508" t="s">
        <v>1771</v>
      </c>
      <c r="M1508" t="s">
        <v>2084</v>
      </c>
      <c r="N1508" t="s">
        <v>1757</v>
      </c>
      <c r="O1508" t="s">
        <v>1756</v>
      </c>
      <c r="P1508" t="s">
        <v>1756</v>
      </c>
      <c r="Q1508" s="387">
        <v>85.47</v>
      </c>
      <c r="R1508">
        <v>11.1111</v>
      </c>
      <c r="S1508">
        <v>96.581099999999992</v>
      </c>
      <c r="T1508" s="388">
        <v>44456</v>
      </c>
      <c r="U1508">
        <v>0</v>
      </c>
      <c r="V1508" t="s">
        <v>832</v>
      </c>
      <c r="W1508" s="388">
        <v>44477</v>
      </c>
      <c r="X1508">
        <v>164</v>
      </c>
      <c r="Y1508">
        <v>0</v>
      </c>
      <c r="Z1508">
        <v>0</v>
      </c>
      <c r="AA1508" t="s">
        <v>1758</v>
      </c>
      <c r="AB1508" t="s">
        <v>826</v>
      </c>
      <c r="AD1508" t="s">
        <v>2045</v>
      </c>
      <c r="AE1508" t="s">
        <v>2046</v>
      </c>
      <c r="AI1508" t="s">
        <v>1761</v>
      </c>
      <c r="AL1508" t="s">
        <v>4532</v>
      </c>
      <c r="AM1508">
        <v>6</v>
      </c>
      <c r="AN1508" t="s">
        <v>2834</v>
      </c>
      <c r="AO1508" t="s">
        <v>3114</v>
      </c>
      <c r="AP1508">
        <v>0</v>
      </c>
      <c r="AQ1508" s="388">
        <v>44460</v>
      </c>
      <c r="AS1508" t="s">
        <v>1765</v>
      </c>
      <c r="AT1508" s="388">
        <v>44461</v>
      </c>
      <c r="AU1508" t="s">
        <v>1756</v>
      </c>
      <c r="AV1508" t="s">
        <v>1756</v>
      </c>
      <c r="AZ1508" t="s">
        <v>1766</v>
      </c>
      <c r="BA1508" t="s">
        <v>1767</v>
      </c>
      <c r="BB1508" t="s">
        <v>4543</v>
      </c>
      <c r="BC1508" t="s">
        <v>4544</v>
      </c>
      <c r="BD1508" t="s">
        <v>826</v>
      </c>
      <c r="BE1508" t="s">
        <v>1756</v>
      </c>
      <c r="BF1508" t="s">
        <v>826</v>
      </c>
    </row>
    <row r="1509" spans="1:58">
      <c r="A1509" t="s">
        <v>829</v>
      </c>
      <c r="B1509">
        <v>6</v>
      </c>
      <c r="C1509">
        <v>0</v>
      </c>
      <c r="D1509">
        <v>9872</v>
      </c>
      <c r="E1509" t="s">
        <v>4531</v>
      </c>
      <c r="F1509">
        <v>53510602</v>
      </c>
      <c r="G1509" t="s">
        <v>2041</v>
      </c>
      <c r="H1509">
        <v>0</v>
      </c>
      <c r="I1509" t="s">
        <v>2095</v>
      </c>
      <c r="J1509">
        <v>138.44999999999999</v>
      </c>
      <c r="K1509">
        <v>7</v>
      </c>
      <c r="L1509" t="s">
        <v>2063</v>
      </c>
      <c r="M1509" t="s">
        <v>2096</v>
      </c>
      <c r="N1509" t="s">
        <v>1757</v>
      </c>
      <c r="O1509" t="s">
        <v>1756</v>
      </c>
      <c r="P1509" t="s">
        <v>1756</v>
      </c>
      <c r="Q1509" s="387">
        <v>969.15</v>
      </c>
      <c r="R1509">
        <v>125.98950000000001</v>
      </c>
      <c r="S1509">
        <v>1095.1394999999998</v>
      </c>
      <c r="T1509" s="388">
        <v>44456</v>
      </c>
      <c r="U1509">
        <v>0</v>
      </c>
      <c r="V1509" t="s">
        <v>832</v>
      </c>
      <c r="W1509" s="388">
        <v>44477</v>
      </c>
      <c r="X1509">
        <v>164</v>
      </c>
      <c r="Y1509">
        <v>0</v>
      </c>
      <c r="Z1509">
        <v>0</v>
      </c>
      <c r="AA1509" t="s">
        <v>1758</v>
      </c>
      <c r="AB1509" t="s">
        <v>826</v>
      </c>
      <c r="AD1509" t="s">
        <v>2045</v>
      </c>
      <c r="AE1509" t="s">
        <v>2046</v>
      </c>
      <c r="AI1509" t="s">
        <v>1761</v>
      </c>
      <c r="AL1509" t="s">
        <v>4532</v>
      </c>
      <c r="AM1509">
        <v>6</v>
      </c>
      <c r="AN1509" t="s">
        <v>2834</v>
      </c>
      <c r="AO1509" t="s">
        <v>3114</v>
      </c>
      <c r="AP1509">
        <v>0</v>
      </c>
      <c r="AQ1509" s="388">
        <v>44460</v>
      </c>
      <c r="AS1509" t="s">
        <v>1765</v>
      </c>
      <c r="AT1509" s="388">
        <v>44461</v>
      </c>
      <c r="AU1509" t="s">
        <v>1756</v>
      </c>
      <c r="AV1509" t="s">
        <v>1756</v>
      </c>
      <c r="AZ1509" t="s">
        <v>1766</v>
      </c>
      <c r="BA1509" t="s">
        <v>1767</v>
      </c>
      <c r="BB1509" t="s">
        <v>4545</v>
      </c>
      <c r="BC1509" t="s">
        <v>4546</v>
      </c>
      <c r="BD1509" t="s">
        <v>826</v>
      </c>
      <c r="BE1509" t="s">
        <v>1756</v>
      </c>
      <c r="BF1509" t="s">
        <v>826</v>
      </c>
    </row>
    <row r="1510" spans="1:58">
      <c r="A1510" t="s">
        <v>829</v>
      </c>
      <c r="B1510">
        <v>6</v>
      </c>
      <c r="C1510">
        <v>0</v>
      </c>
      <c r="D1510">
        <v>9872</v>
      </c>
      <c r="E1510" t="s">
        <v>4531</v>
      </c>
      <c r="F1510">
        <v>53510602</v>
      </c>
      <c r="G1510" t="s">
        <v>2041</v>
      </c>
      <c r="H1510">
        <v>0</v>
      </c>
      <c r="I1510" t="s">
        <v>2095</v>
      </c>
      <c r="J1510">
        <v>138.44999999999999</v>
      </c>
      <c r="K1510">
        <v>11</v>
      </c>
      <c r="L1510" t="s">
        <v>2063</v>
      </c>
      <c r="M1510" t="s">
        <v>2096</v>
      </c>
      <c r="N1510" t="s">
        <v>1757</v>
      </c>
      <c r="O1510" t="s">
        <v>1756</v>
      </c>
      <c r="P1510" t="s">
        <v>1756</v>
      </c>
      <c r="Q1510" s="387">
        <v>1522.95</v>
      </c>
      <c r="R1510">
        <v>197.98350000000002</v>
      </c>
      <c r="S1510">
        <v>1720.9334999999999</v>
      </c>
      <c r="T1510" s="388">
        <v>44456</v>
      </c>
      <c r="U1510">
        <v>0</v>
      </c>
      <c r="V1510" t="s">
        <v>832</v>
      </c>
      <c r="W1510" s="388">
        <v>44477</v>
      </c>
      <c r="X1510">
        <v>164</v>
      </c>
      <c r="Y1510">
        <v>0</v>
      </c>
      <c r="Z1510">
        <v>0</v>
      </c>
      <c r="AA1510" t="s">
        <v>1758</v>
      </c>
      <c r="AB1510" t="s">
        <v>826</v>
      </c>
      <c r="AD1510" t="s">
        <v>2045</v>
      </c>
      <c r="AE1510" t="s">
        <v>2046</v>
      </c>
      <c r="AI1510" t="s">
        <v>1761</v>
      </c>
      <c r="AL1510" t="s">
        <v>4532</v>
      </c>
      <c r="AM1510">
        <v>6</v>
      </c>
      <c r="AN1510" t="s">
        <v>2834</v>
      </c>
      <c r="AO1510" t="s">
        <v>3114</v>
      </c>
      <c r="AP1510">
        <v>0</v>
      </c>
      <c r="AQ1510" s="388">
        <v>44460</v>
      </c>
      <c r="AS1510" t="s">
        <v>1765</v>
      </c>
      <c r="AT1510" s="388">
        <v>44461</v>
      </c>
      <c r="AU1510" t="s">
        <v>1756</v>
      </c>
      <c r="AV1510" t="s">
        <v>1756</v>
      </c>
      <c r="AZ1510" t="s">
        <v>1766</v>
      </c>
      <c r="BA1510" t="s">
        <v>1767</v>
      </c>
      <c r="BB1510" t="s">
        <v>4547</v>
      </c>
      <c r="BC1510" t="s">
        <v>4548</v>
      </c>
      <c r="BD1510" t="s">
        <v>826</v>
      </c>
      <c r="BE1510" t="s">
        <v>1756</v>
      </c>
      <c r="BF1510" t="s">
        <v>826</v>
      </c>
    </row>
    <row r="1511" spans="1:58">
      <c r="A1511" t="s">
        <v>829</v>
      </c>
      <c r="B1511">
        <v>6</v>
      </c>
      <c r="C1511">
        <v>0</v>
      </c>
      <c r="D1511">
        <v>9960</v>
      </c>
      <c r="E1511" t="s">
        <v>4549</v>
      </c>
      <c r="F1511">
        <v>53510602</v>
      </c>
      <c r="G1511" t="s">
        <v>2041</v>
      </c>
      <c r="H1511">
        <v>0</v>
      </c>
      <c r="I1511" t="s">
        <v>3152</v>
      </c>
      <c r="J1511">
        <v>18.45</v>
      </c>
      <c r="K1511">
        <v>10</v>
      </c>
      <c r="L1511" t="s">
        <v>1771</v>
      </c>
      <c r="M1511" t="s">
        <v>3153</v>
      </c>
      <c r="N1511" t="s">
        <v>1757</v>
      </c>
      <c r="O1511" t="s">
        <v>1756</v>
      </c>
      <c r="P1511" t="s">
        <v>1756</v>
      </c>
      <c r="Q1511" s="387">
        <v>184.5</v>
      </c>
      <c r="R1511">
        <v>23.984999999999999</v>
      </c>
      <c r="S1511">
        <v>208.48499999999999</v>
      </c>
      <c r="T1511" s="388">
        <v>44456</v>
      </c>
      <c r="U1511">
        <v>0</v>
      </c>
      <c r="V1511" t="s">
        <v>832</v>
      </c>
      <c r="W1511" s="388">
        <v>44477</v>
      </c>
      <c r="X1511">
        <v>164</v>
      </c>
      <c r="Y1511">
        <v>0</v>
      </c>
      <c r="Z1511">
        <v>0</v>
      </c>
      <c r="AA1511" t="s">
        <v>1758</v>
      </c>
      <c r="AB1511" t="s">
        <v>826</v>
      </c>
      <c r="AD1511" t="s">
        <v>2045</v>
      </c>
      <c r="AE1511" t="s">
        <v>2046</v>
      </c>
      <c r="AI1511" t="s">
        <v>1761</v>
      </c>
      <c r="AL1511" t="s">
        <v>4550</v>
      </c>
      <c r="AM1511">
        <v>6</v>
      </c>
      <c r="AN1511" t="s">
        <v>1833</v>
      </c>
      <c r="AO1511" t="s">
        <v>3026</v>
      </c>
      <c r="AP1511">
        <v>0</v>
      </c>
      <c r="AQ1511" s="388">
        <v>44468</v>
      </c>
      <c r="AS1511" t="s">
        <v>1765</v>
      </c>
      <c r="AT1511" s="388">
        <v>44469</v>
      </c>
      <c r="AU1511" t="s">
        <v>1756</v>
      </c>
      <c r="AV1511" t="s">
        <v>1756</v>
      </c>
      <c r="AZ1511" t="s">
        <v>1766</v>
      </c>
      <c r="BA1511" t="s">
        <v>1767</v>
      </c>
      <c r="BB1511" t="s">
        <v>4551</v>
      </c>
      <c r="BC1511" t="s">
        <v>4552</v>
      </c>
      <c r="BD1511" t="s">
        <v>826</v>
      </c>
      <c r="BE1511" t="s">
        <v>1756</v>
      </c>
      <c r="BF1511" t="s">
        <v>826</v>
      </c>
    </row>
    <row r="1512" spans="1:58">
      <c r="A1512" t="s">
        <v>829</v>
      </c>
      <c r="B1512">
        <v>6</v>
      </c>
      <c r="C1512">
        <v>0</v>
      </c>
      <c r="D1512">
        <v>9897</v>
      </c>
      <c r="E1512" t="s">
        <v>4553</v>
      </c>
      <c r="F1512">
        <v>53510602</v>
      </c>
      <c r="G1512" t="s">
        <v>2041</v>
      </c>
      <c r="H1512">
        <v>0</v>
      </c>
      <c r="I1512" t="s">
        <v>2052</v>
      </c>
      <c r="J1512">
        <v>75</v>
      </c>
      <c r="K1512">
        <v>33</v>
      </c>
      <c r="L1512" t="s">
        <v>1771</v>
      </c>
      <c r="M1512" t="s">
        <v>1756</v>
      </c>
      <c r="N1512" t="s">
        <v>1756</v>
      </c>
      <c r="O1512" t="s">
        <v>2053</v>
      </c>
      <c r="P1512" t="s">
        <v>1757</v>
      </c>
      <c r="Q1512" s="387">
        <v>2475</v>
      </c>
      <c r="R1512">
        <v>321.75</v>
      </c>
      <c r="S1512">
        <v>2796.7499999999995</v>
      </c>
      <c r="T1512" s="388">
        <v>44456</v>
      </c>
      <c r="U1512">
        <v>0</v>
      </c>
      <c r="V1512" t="s">
        <v>832</v>
      </c>
      <c r="W1512" s="388">
        <v>44477</v>
      </c>
      <c r="X1512">
        <v>164</v>
      </c>
      <c r="Y1512">
        <v>0</v>
      </c>
      <c r="Z1512">
        <v>0</v>
      </c>
      <c r="AA1512" t="s">
        <v>1758</v>
      </c>
      <c r="AB1512" t="s">
        <v>826</v>
      </c>
      <c r="AD1512" t="s">
        <v>2045</v>
      </c>
      <c r="AE1512" t="s">
        <v>2046</v>
      </c>
      <c r="AI1512" t="s">
        <v>1761</v>
      </c>
      <c r="AL1512" t="s">
        <v>4554</v>
      </c>
      <c r="AM1512">
        <v>6</v>
      </c>
      <c r="AN1512" t="s">
        <v>3184</v>
      </c>
      <c r="AO1512" t="s">
        <v>3185</v>
      </c>
      <c r="AP1512">
        <v>0</v>
      </c>
      <c r="AQ1512" s="388">
        <v>44460</v>
      </c>
      <c r="AS1512" t="s">
        <v>1765</v>
      </c>
      <c r="AT1512" s="388">
        <v>44441</v>
      </c>
      <c r="AU1512" t="s">
        <v>1756</v>
      </c>
      <c r="AV1512" t="s">
        <v>1756</v>
      </c>
      <c r="AZ1512" t="s">
        <v>1766</v>
      </c>
      <c r="BA1512" t="s">
        <v>1767</v>
      </c>
      <c r="BB1512" t="s">
        <v>4555</v>
      </c>
      <c r="BC1512" t="s">
        <v>4556</v>
      </c>
      <c r="BD1512" t="s">
        <v>826</v>
      </c>
      <c r="BE1512" t="s">
        <v>1756</v>
      </c>
      <c r="BF1512" t="s">
        <v>826</v>
      </c>
    </row>
    <row r="1513" spans="1:58">
      <c r="A1513" t="s">
        <v>829</v>
      </c>
      <c r="B1513">
        <v>6</v>
      </c>
      <c r="C1513">
        <v>0</v>
      </c>
      <c r="D1513">
        <v>9897</v>
      </c>
      <c r="E1513" t="s">
        <v>4553</v>
      </c>
      <c r="F1513">
        <v>53510602</v>
      </c>
      <c r="G1513" t="s">
        <v>2041</v>
      </c>
      <c r="H1513">
        <v>0</v>
      </c>
      <c r="I1513" t="s">
        <v>2052</v>
      </c>
      <c r="J1513">
        <v>75</v>
      </c>
      <c r="K1513">
        <v>2</v>
      </c>
      <c r="L1513" t="s">
        <v>1771</v>
      </c>
      <c r="M1513" t="s">
        <v>1756</v>
      </c>
      <c r="N1513" t="s">
        <v>1756</v>
      </c>
      <c r="O1513" t="s">
        <v>2053</v>
      </c>
      <c r="P1513" t="s">
        <v>1757</v>
      </c>
      <c r="Q1513" s="387">
        <v>150</v>
      </c>
      <c r="R1513">
        <v>19.5</v>
      </c>
      <c r="S1513">
        <v>169.49999999999997</v>
      </c>
      <c r="T1513" s="388">
        <v>44456</v>
      </c>
      <c r="U1513">
        <v>0</v>
      </c>
      <c r="V1513" t="s">
        <v>832</v>
      </c>
      <c r="W1513" s="388">
        <v>44477</v>
      </c>
      <c r="X1513">
        <v>164</v>
      </c>
      <c r="Y1513">
        <v>0</v>
      </c>
      <c r="Z1513">
        <v>0</v>
      </c>
      <c r="AA1513" t="s">
        <v>1758</v>
      </c>
      <c r="AB1513" t="s">
        <v>826</v>
      </c>
      <c r="AD1513" t="s">
        <v>2045</v>
      </c>
      <c r="AE1513" t="s">
        <v>2046</v>
      </c>
      <c r="AI1513" t="s">
        <v>1761</v>
      </c>
      <c r="AL1513" t="s">
        <v>4554</v>
      </c>
      <c r="AM1513">
        <v>6</v>
      </c>
      <c r="AN1513" t="s">
        <v>3184</v>
      </c>
      <c r="AO1513" t="s">
        <v>3185</v>
      </c>
      <c r="AP1513">
        <v>0</v>
      </c>
      <c r="AQ1513" s="388">
        <v>44460</v>
      </c>
      <c r="AS1513" t="s">
        <v>1765</v>
      </c>
      <c r="AT1513" s="388">
        <v>44441</v>
      </c>
      <c r="AU1513" t="s">
        <v>1756</v>
      </c>
      <c r="AV1513" t="s">
        <v>1756</v>
      </c>
      <c r="AZ1513" t="s">
        <v>1766</v>
      </c>
      <c r="BA1513" t="s">
        <v>1767</v>
      </c>
      <c r="BB1513" t="s">
        <v>4557</v>
      </c>
      <c r="BC1513" t="s">
        <v>4558</v>
      </c>
      <c r="BD1513" t="s">
        <v>826</v>
      </c>
      <c r="BE1513" t="s">
        <v>1756</v>
      </c>
      <c r="BF1513" t="s">
        <v>826</v>
      </c>
    </row>
    <row r="1514" spans="1:58">
      <c r="A1514" t="s">
        <v>829</v>
      </c>
      <c r="B1514">
        <v>6</v>
      </c>
      <c r="C1514">
        <v>0</v>
      </c>
      <c r="D1514">
        <v>9897</v>
      </c>
      <c r="E1514" t="s">
        <v>4553</v>
      </c>
      <c r="F1514">
        <v>53510602</v>
      </c>
      <c r="G1514" t="s">
        <v>2041</v>
      </c>
      <c r="H1514">
        <v>0</v>
      </c>
      <c r="I1514" t="s">
        <v>518</v>
      </c>
      <c r="J1514">
        <v>95</v>
      </c>
      <c r="K1514">
        <v>5</v>
      </c>
      <c r="L1514" t="s">
        <v>1771</v>
      </c>
      <c r="M1514" t="s">
        <v>1756</v>
      </c>
      <c r="N1514" t="s">
        <v>1756</v>
      </c>
      <c r="O1514" t="s">
        <v>2059</v>
      </c>
      <c r="P1514" t="s">
        <v>1757</v>
      </c>
      <c r="Q1514" s="387">
        <v>475</v>
      </c>
      <c r="R1514">
        <v>61.75</v>
      </c>
      <c r="S1514">
        <v>536.75</v>
      </c>
      <c r="T1514" s="388">
        <v>44456</v>
      </c>
      <c r="U1514">
        <v>0</v>
      </c>
      <c r="V1514" t="s">
        <v>832</v>
      </c>
      <c r="W1514" s="388">
        <v>44477</v>
      </c>
      <c r="X1514">
        <v>164</v>
      </c>
      <c r="Y1514">
        <v>0</v>
      </c>
      <c r="Z1514">
        <v>0</v>
      </c>
      <c r="AA1514" t="s">
        <v>1758</v>
      </c>
      <c r="AB1514" t="s">
        <v>826</v>
      </c>
      <c r="AD1514" t="s">
        <v>2045</v>
      </c>
      <c r="AE1514" t="s">
        <v>2046</v>
      </c>
      <c r="AI1514" t="s">
        <v>1761</v>
      </c>
      <c r="AL1514" t="s">
        <v>4554</v>
      </c>
      <c r="AM1514">
        <v>6</v>
      </c>
      <c r="AN1514" t="s">
        <v>3184</v>
      </c>
      <c r="AO1514" t="s">
        <v>3185</v>
      </c>
      <c r="AP1514">
        <v>0</v>
      </c>
      <c r="AQ1514" s="388">
        <v>44460</v>
      </c>
      <c r="AS1514" t="s">
        <v>1765</v>
      </c>
      <c r="AT1514" s="388">
        <v>44441</v>
      </c>
      <c r="AU1514" t="s">
        <v>1756</v>
      </c>
      <c r="AV1514" t="s">
        <v>1756</v>
      </c>
      <c r="AZ1514" t="s">
        <v>1766</v>
      </c>
      <c r="BA1514" t="s">
        <v>1767</v>
      </c>
      <c r="BB1514" t="s">
        <v>4559</v>
      </c>
      <c r="BC1514" t="s">
        <v>4560</v>
      </c>
      <c r="BD1514" t="s">
        <v>826</v>
      </c>
      <c r="BE1514" t="s">
        <v>1756</v>
      </c>
      <c r="BF1514" t="s">
        <v>826</v>
      </c>
    </row>
    <row r="1515" spans="1:58">
      <c r="A1515" t="s">
        <v>829</v>
      </c>
      <c r="B1515">
        <v>6</v>
      </c>
      <c r="C1515">
        <v>0</v>
      </c>
      <c r="D1515">
        <v>9897</v>
      </c>
      <c r="E1515" t="s">
        <v>4553</v>
      </c>
      <c r="F1515">
        <v>53510602</v>
      </c>
      <c r="G1515" t="s">
        <v>2041</v>
      </c>
      <c r="H1515">
        <v>0</v>
      </c>
      <c r="I1515" t="s">
        <v>2073</v>
      </c>
      <c r="J1515">
        <v>243.75</v>
      </c>
      <c r="K1515">
        <v>4</v>
      </c>
      <c r="L1515" t="s">
        <v>1755</v>
      </c>
      <c r="M1515" t="s">
        <v>2074</v>
      </c>
      <c r="N1515" t="s">
        <v>1757</v>
      </c>
      <c r="O1515" t="s">
        <v>1756</v>
      </c>
      <c r="P1515" t="s">
        <v>1756</v>
      </c>
      <c r="Q1515" s="387">
        <v>975</v>
      </c>
      <c r="R1515">
        <v>126.75</v>
      </c>
      <c r="S1515">
        <v>1101.75</v>
      </c>
      <c r="T1515" s="388">
        <v>44456</v>
      </c>
      <c r="U1515">
        <v>0</v>
      </c>
      <c r="V1515" t="s">
        <v>832</v>
      </c>
      <c r="W1515" s="388">
        <v>44477</v>
      </c>
      <c r="X1515">
        <v>164</v>
      </c>
      <c r="Y1515">
        <v>0</v>
      </c>
      <c r="Z1515">
        <v>0</v>
      </c>
      <c r="AA1515" t="s">
        <v>1758</v>
      </c>
      <c r="AB1515" t="s">
        <v>826</v>
      </c>
      <c r="AD1515" t="s">
        <v>2045</v>
      </c>
      <c r="AE1515" t="s">
        <v>2046</v>
      </c>
      <c r="AI1515" t="s">
        <v>1761</v>
      </c>
      <c r="AL1515" t="s">
        <v>4554</v>
      </c>
      <c r="AM1515">
        <v>6</v>
      </c>
      <c r="AN1515" t="s">
        <v>3184</v>
      </c>
      <c r="AO1515" t="s">
        <v>3185</v>
      </c>
      <c r="AP1515">
        <v>0</v>
      </c>
      <c r="AQ1515" s="388">
        <v>44460</v>
      </c>
      <c r="AS1515" t="s">
        <v>1765</v>
      </c>
      <c r="AT1515" s="388">
        <v>44441</v>
      </c>
      <c r="AU1515" t="s">
        <v>1756</v>
      </c>
      <c r="AV1515" t="s">
        <v>1756</v>
      </c>
      <c r="AZ1515" t="s">
        <v>1766</v>
      </c>
      <c r="BA1515" t="s">
        <v>1767</v>
      </c>
      <c r="BB1515" t="s">
        <v>4561</v>
      </c>
      <c r="BC1515" t="s">
        <v>4562</v>
      </c>
      <c r="BD1515" t="s">
        <v>826</v>
      </c>
      <c r="BE1515" t="s">
        <v>1756</v>
      </c>
      <c r="BF1515" t="s">
        <v>826</v>
      </c>
    </row>
    <row r="1516" spans="1:58">
      <c r="A1516" t="s">
        <v>829</v>
      </c>
      <c r="B1516">
        <v>6</v>
      </c>
      <c r="C1516">
        <v>0</v>
      </c>
      <c r="D1516">
        <v>9897</v>
      </c>
      <c r="E1516" t="s">
        <v>4553</v>
      </c>
      <c r="F1516">
        <v>53510602</v>
      </c>
      <c r="G1516" t="s">
        <v>2041</v>
      </c>
      <c r="H1516">
        <v>0</v>
      </c>
      <c r="I1516" t="s">
        <v>2083</v>
      </c>
      <c r="J1516">
        <v>12.21</v>
      </c>
      <c r="K1516">
        <v>11</v>
      </c>
      <c r="L1516" t="s">
        <v>1771</v>
      </c>
      <c r="M1516" t="s">
        <v>2084</v>
      </c>
      <c r="N1516" t="s">
        <v>1757</v>
      </c>
      <c r="O1516" t="s">
        <v>1756</v>
      </c>
      <c r="P1516" t="s">
        <v>1756</v>
      </c>
      <c r="Q1516" s="387">
        <v>134.31</v>
      </c>
      <c r="R1516">
        <v>17.4603</v>
      </c>
      <c r="S1516">
        <v>151.77029999999999</v>
      </c>
      <c r="T1516" s="388">
        <v>44456</v>
      </c>
      <c r="U1516">
        <v>0</v>
      </c>
      <c r="V1516" t="s">
        <v>832</v>
      </c>
      <c r="W1516" s="388">
        <v>44477</v>
      </c>
      <c r="X1516">
        <v>164</v>
      </c>
      <c r="Y1516">
        <v>0</v>
      </c>
      <c r="Z1516">
        <v>0</v>
      </c>
      <c r="AA1516" t="s">
        <v>1758</v>
      </c>
      <c r="AB1516" t="s">
        <v>826</v>
      </c>
      <c r="AD1516" t="s">
        <v>2045</v>
      </c>
      <c r="AE1516" t="s">
        <v>2046</v>
      </c>
      <c r="AI1516" t="s">
        <v>1761</v>
      </c>
      <c r="AL1516" t="s">
        <v>4554</v>
      </c>
      <c r="AM1516">
        <v>6</v>
      </c>
      <c r="AN1516" t="s">
        <v>3184</v>
      </c>
      <c r="AO1516" t="s">
        <v>3185</v>
      </c>
      <c r="AP1516">
        <v>0</v>
      </c>
      <c r="AQ1516" s="388">
        <v>44460</v>
      </c>
      <c r="AS1516" t="s">
        <v>1765</v>
      </c>
      <c r="AT1516" s="388">
        <v>44441</v>
      </c>
      <c r="AU1516" t="s">
        <v>1756</v>
      </c>
      <c r="AV1516" t="s">
        <v>1756</v>
      </c>
      <c r="AZ1516" t="s">
        <v>1766</v>
      </c>
      <c r="BA1516" t="s">
        <v>1767</v>
      </c>
      <c r="BB1516" t="s">
        <v>4563</v>
      </c>
      <c r="BC1516" t="s">
        <v>4564</v>
      </c>
      <c r="BD1516" t="s">
        <v>826</v>
      </c>
      <c r="BE1516" t="s">
        <v>1756</v>
      </c>
      <c r="BF1516" t="s">
        <v>826</v>
      </c>
    </row>
    <row r="1517" spans="1:58">
      <c r="A1517" t="s">
        <v>829</v>
      </c>
      <c r="B1517">
        <v>6</v>
      </c>
      <c r="C1517">
        <v>0</v>
      </c>
      <c r="D1517">
        <v>9897</v>
      </c>
      <c r="E1517" t="s">
        <v>4553</v>
      </c>
      <c r="F1517">
        <v>53510602</v>
      </c>
      <c r="G1517" t="s">
        <v>2041</v>
      </c>
      <c r="H1517">
        <v>0</v>
      </c>
      <c r="I1517" t="s">
        <v>2083</v>
      </c>
      <c r="J1517">
        <v>12.21</v>
      </c>
      <c r="K1517">
        <v>11</v>
      </c>
      <c r="L1517" t="s">
        <v>1771</v>
      </c>
      <c r="M1517" t="s">
        <v>2084</v>
      </c>
      <c r="N1517" t="s">
        <v>1757</v>
      </c>
      <c r="O1517" t="s">
        <v>1756</v>
      </c>
      <c r="P1517" t="s">
        <v>1756</v>
      </c>
      <c r="Q1517" s="387">
        <v>134.31</v>
      </c>
      <c r="R1517">
        <v>17.4603</v>
      </c>
      <c r="S1517">
        <v>151.77029999999999</v>
      </c>
      <c r="T1517" s="388">
        <v>44456</v>
      </c>
      <c r="U1517">
        <v>0</v>
      </c>
      <c r="V1517" t="s">
        <v>832</v>
      </c>
      <c r="W1517" s="388">
        <v>44477</v>
      </c>
      <c r="X1517">
        <v>164</v>
      </c>
      <c r="Y1517">
        <v>0</v>
      </c>
      <c r="Z1517">
        <v>0</v>
      </c>
      <c r="AA1517" t="s">
        <v>1758</v>
      </c>
      <c r="AB1517" t="s">
        <v>826</v>
      </c>
      <c r="AD1517" t="s">
        <v>2045</v>
      </c>
      <c r="AE1517" t="s">
        <v>2046</v>
      </c>
      <c r="AI1517" t="s">
        <v>1761</v>
      </c>
      <c r="AL1517" t="s">
        <v>4554</v>
      </c>
      <c r="AM1517">
        <v>6</v>
      </c>
      <c r="AN1517" t="s">
        <v>3184</v>
      </c>
      <c r="AO1517" t="s">
        <v>3185</v>
      </c>
      <c r="AP1517">
        <v>0</v>
      </c>
      <c r="AQ1517" s="388">
        <v>44460</v>
      </c>
      <c r="AS1517" t="s">
        <v>1765</v>
      </c>
      <c r="AT1517" s="388">
        <v>44441</v>
      </c>
      <c r="AU1517" t="s">
        <v>1756</v>
      </c>
      <c r="AV1517" t="s">
        <v>1756</v>
      </c>
      <c r="AZ1517" t="s">
        <v>1766</v>
      </c>
      <c r="BA1517" t="s">
        <v>1767</v>
      </c>
      <c r="BB1517" t="s">
        <v>4563</v>
      </c>
      <c r="BC1517" t="s">
        <v>4564</v>
      </c>
      <c r="BD1517" t="s">
        <v>826</v>
      </c>
      <c r="BE1517" t="s">
        <v>1756</v>
      </c>
      <c r="BF1517" t="s">
        <v>826</v>
      </c>
    </row>
    <row r="1518" spans="1:58">
      <c r="A1518" t="s">
        <v>829</v>
      </c>
      <c r="B1518">
        <v>6</v>
      </c>
      <c r="C1518">
        <v>0</v>
      </c>
      <c r="D1518">
        <v>9897</v>
      </c>
      <c r="E1518" t="s">
        <v>4553</v>
      </c>
      <c r="F1518">
        <v>53510602</v>
      </c>
      <c r="G1518" t="s">
        <v>2041</v>
      </c>
      <c r="H1518">
        <v>0</v>
      </c>
      <c r="I1518" t="s">
        <v>2083</v>
      </c>
      <c r="J1518">
        <v>12.21</v>
      </c>
      <c r="K1518">
        <v>9</v>
      </c>
      <c r="L1518" t="s">
        <v>1771</v>
      </c>
      <c r="M1518" t="s">
        <v>2084</v>
      </c>
      <c r="N1518" t="s">
        <v>1757</v>
      </c>
      <c r="O1518" t="s">
        <v>1756</v>
      </c>
      <c r="P1518" t="s">
        <v>1756</v>
      </c>
      <c r="Q1518" s="387">
        <v>109.89</v>
      </c>
      <c r="R1518">
        <v>14.2857</v>
      </c>
      <c r="S1518">
        <v>124.17569999999999</v>
      </c>
      <c r="T1518" s="388">
        <v>44456</v>
      </c>
      <c r="U1518">
        <v>0</v>
      </c>
      <c r="V1518" t="s">
        <v>832</v>
      </c>
      <c r="W1518" s="388">
        <v>44477</v>
      </c>
      <c r="X1518">
        <v>164</v>
      </c>
      <c r="Y1518">
        <v>0</v>
      </c>
      <c r="Z1518">
        <v>0</v>
      </c>
      <c r="AA1518" t="s">
        <v>1758</v>
      </c>
      <c r="AB1518" t="s">
        <v>826</v>
      </c>
      <c r="AD1518" t="s">
        <v>2045</v>
      </c>
      <c r="AE1518" t="s">
        <v>2046</v>
      </c>
      <c r="AI1518" t="s">
        <v>1761</v>
      </c>
      <c r="AL1518" t="s">
        <v>4554</v>
      </c>
      <c r="AM1518">
        <v>6</v>
      </c>
      <c r="AN1518" t="s">
        <v>3184</v>
      </c>
      <c r="AO1518" t="s">
        <v>3185</v>
      </c>
      <c r="AP1518">
        <v>0</v>
      </c>
      <c r="AQ1518" s="388">
        <v>44460</v>
      </c>
      <c r="AS1518" t="s">
        <v>1765</v>
      </c>
      <c r="AT1518" s="388">
        <v>44441</v>
      </c>
      <c r="AU1518" t="s">
        <v>1756</v>
      </c>
      <c r="AV1518" t="s">
        <v>1756</v>
      </c>
      <c r="AZ1518" t="s">
        <v>1766</v>
      </c>
      <c r="BA1518" t="s">
        <v>1767</v>
      </c>
      <c r="BB1518" t="s">
        <v>4565</v>
      </c>
      <c r="BC1518" t="s">
        <v>4566</v>
      </c>
      <c r="BD1518" t="s">
        <v>826</v>
      </c>
      <c r="BE1518" t="s">
        <v>1756</v>
      </c>
      <c r="BF1518" t="s">
        <v>826</v>
      </c>
    </row>
    <row r="1519" spans="1:58">
      <c r="A1519" t="s">
        <v>829</v>
      </c>
      <c r="B1519">
        <v>6</v>
      </c>
      <c r="C1519">
        <v>0</v>
      </c>
      <c r="D1519">
        <v>9897</v>
      </c>
      <c r="E1519" t="s">
        <v>4553</v>
      </c>
      <c r="F1519">
        <v>53510602</v>
      </c>
      <c r="G1519" t="s">
        <v>2041</v>
      </c>
      <c r="H1519">
        <v>0</v>
      </c>
      <c r="I1519" t="s">
        <v>2083</v>
      </c>
      <c r="J1519">
        <v>12.21</v>
      </c>
      <c r="K1519">
        <v>3</v>
      </c>
      <c r="L1519" t="s">
        <v>1771</v>
      </c>
      <c r="M1519" t="s">
        <v>2084</v>
      </c>
      <c r="N1519" t="s">
        <v>1757</v>
      </c>
      <c r="O1519" t="s">
        <v>1756</v>
      </c>
      <c r="P1519" t="s">
        <v>1756</v>
      </c>
      <c r="Q1519" s="387">
        <v>36.630000000000003</v>
      </c>
      <c r="R1519">
        <v>4.7619000000000007</v>
      </c>
      <c r="S1519">
        <v>41.3919</v>
      </c>
      <c r="T1519" s="388">
        <v>44456</v>
      </c>
      <c r="U1519">
        <v>0</v>
      </c>
      <c r="V1519" t="s">
        <v>832</v>
      </c>
      <c r="W1519" s="388">
        <v>44477</v>
      </c>
      <c r="X1519">
        <v>164</v>
      </c>
      <c r="Y1519">
        <v>0</v>
      </c>
      <c r="Z1519">
        <v>0</v>
      </c>
      <c r="AA1519" t="s">
        <v>1758</v>
      </c>
      <c r="AB1519" t="s">
        <v>826</v>
      </c>
      <c r="AD1519" t="s">
        <v>2045</v>
      </c>
      <c r="AE1519" t="s">
        <v>2046</v>
      </c>
      <c r="AI1519" t="s">
        <v>1761</v>
      </c>
      <c r="AL1519" t="s">
        <v>4554</v>
      </c>
      <c r="AM1519">
        <v>6</v>
      </c>
      <c r="AN1519" t="s">
        <v>3184</v>
      </c>
      <c r="AO1519" t="s">
        <v>3185</v>
      </c>
      <c r="AP1519">
        <v>0</v>
      </c>
      <c r="AQ1519" s="388">
        <v>44460</v>
      </c>
      <c r="AS1519" t="s">
        <v>1765</v>
      </c>
      <c r="AT1519" s="388">
        <v>44441</v>
      </c>
      <c r="AU1519" t="s">
        <v>1756</v>
      </c>
      <c r="AV1519" t="s">
        <v>1756</v>
      </c>
      <c r="AZ1519" t="s">
        <v>1766</v>
      </c>
      <c r="BA1519" t="s">
        <v>1767</v>
      </c>
      <c r="BB1519" t="s">
        <v>4567</v>
      </c>
      <c r="BC1519" t="s">
        <v>4568</v>
      </c>
      <c r="BD1519" t="s">
        <v>826</v>
      </c>
      <c r="BE1519" t="s">
        <v>1756</v>
      </c>
      <c r="BF1519" t="s">
        <v>826</v>
      </c>
    </row>
    <row r="1520" spans="1:58">
      <c r="A1520" t="s">
        <v>829</v>
      </c>
      <c r="B1520">
        <v>6</v>
      </c>
      <c r="C1520">
        <v>0</v>
      </c>
      <c r="D1520">
        <v>9897</v>
      </c>
      <c r="E1520" t="s">
        <v>4553</v>
      </c>
      <c r="F1520">
        <v>53510602</v>
      </c>
      <c r="G1520" t="s">
        <v>2041</v>
      </c>
      <c r="H1520">
        <v>0</v>
      </c>
      <c r="I1520" t="s">
        <v>2089</v>
      </c>
      <c r="J1520">
        <v>146.96</v>
      </c>
      <c r="K1520">
        <v>11</v>
      </c>
      <c r="L1520" t="s">
        <v>2063</v>
      </c>
      <c r="M1520" t="s">
        <v>2090</v>
      </c>
      <c r="N1520" t="s">
        <v>1757</v>
      </c>
      <c r="O1520" t="s">
        <v>1756</v>
      </c>
      <c r="P1520" t="s">
        <v>1756</v>
      </c>
      <c r="Q1520" s="387">
        <v>1616.56</v>
      </c>
      <c r="R1520">
        <v>210.15280000000001</v>
      </c>
      <c r="S1520">
        <v>1826.7127999999998</v>
      </c>
      <c r="T1520" s="388">
        <v>44456</v>
      </c>
      <c r="U1520">
        <v>0</v>
      </c>
      <c r="V1520" t="s">
        <v>832</v>
      </c>
      <c r="W1520" s="388">
        <v>44477</v>
      </c>
      <c r="X1520">
        <v>164</v>
      </c>
      <c r="Y1520">
        <v>0</v>
      </c>
      <c r="Z1520">
        <v>0</v>
      </c>
      <c r="AA1520" t="s">
        <v>1758</v>
      </c>
      <c r="AB1520" t="s">
        <v>826</v>
      </c>
      <c r="AD1520" t="s">
        <v>2045</v>
      </c>
      <c r="AE1520" t="s">
        <v>2046</v>
      </c>
      <c r="AI1520" t="s">
        <v>1761</v>
      </c>
      <c r="AL1520" t="s">
        <v>4554</v>
      </c>
      <c r="AM1520">
        <v>6</v>
      </c>
      <c r="AN1520" t="s">
        <v>3184</v>
      </c>
      <c r="AO1520" t="s">
        <v>3185</v>
      </c>
      <c r="AP1520">
        <v>0</v>
      </c>
      <c r="AQ1520" s="388">
        <v>44460</v>
      </c>
      <c r="AS1520" t="s">
        <v>1765</v>
      </c>
      <c r="AT1520" s="388">
        <v>44441</v>
      </c>
      <c r="AU1520" t="s">
        <v>1756</v>
      </c>
      <c r="AV1520" t="s">
        <v>1756</v>
      </c>
      <c r="AZ1520" t="s">
        <v>1766</v>
      </c>
      <c r="BA1520" t="s">
        <v>1767</v>
      </c>
      <c r="BB1520" t="s">
        <v>4569</v>
      </c>
      <c r="BC1520" t="s">
        <v>4570</v>
      </c>
      <c r="BD1520" t="s">
        <v>826</v>
      </c>
      <c r="BE1520" t="s">
        <v>1756</v>
      </c>
      <c r="BF1520" t="s">
        <v>826</v>
      </c>
    </row>
    <row r="1521" spans="1:58">
      <c r="A1521" t="s">
        <v>829</v>
      </c>
      <c r="B1521">
        <v>6</v>
      </c>
      <c r="C1521">
        <v>0</v>
      </c>
      <c r="D1521">
        <v>9897</v>
      </c>
      <c r="E1521" t="s">
        <v>4553</v>
      </c>
      <c r="F1521">
        <v>53510602</v>
      </c>
      <c r="G1521" t="s">
        <v>2041</v>
      </c>
      <c r="H1521">
        <v>0</v>
      </c>
      <c r="I1521" t="s">
        <v>2089</v>
      </c>
      <c r="J1521">
        <v>146.96</v>
      </c>
      <c r="K1521">
        <v>11</v>
      </c>
      <c r="L1521" t="s">
        <v>2063</v>
      </c>
      <c r="M1521" t="s">
        <v>2090</v>
      </c>
      <c r="N1521" t="s">
        <v>1757</v>
      </c>
      <c r="O1521" t="s">
        <v>1756</v>
      </c>
      <c r="P1521" t="s">
        <v>1756</v>
      </c>
      <c r="Q1521" s="387">
        <v>1616.56</v>
      </c>
      <c r="R1521">
        <v>210.15280000000001</v>
      </c>
      <c r="S1521">
        <v>1826.7127999999998</v>
      </c>
      <c r="T1521" s="388">
        <v>44456</v>
      </c>
      <c r="U1521">
        <v>0</v>
      </c>
      <c r="V1521" t="s">
        <v>832</v>
      </c>
      <c r="W1521" s="388">
        <v>44477</v>
      </c>
      <c r="X1521">
        <v>164</v>
      </c>
      <c r="Y1521">
        <v>0</v>
      </c>
      <c r="Z1521">
        <v>0</v>
      </c>
      <c r="AA1521" t="s">
        <v>1758</v>
      </c>
      <c r="AB1521" t="s">
        <v>826</v>
      </c>
      <c r="AD1521" t="s">
        <v>2045</v>
      </c>
      <c r="AE1521" t="s">
        <v>2046</v>
      </c>
      <c r="AI1521" t="s">
        <v>1761</v>
      </c>
      <c r="AL1521" t="s">
        <v>4554</v>
      </c>
      <c r="AM1521">
        <v>6</v>
      </c>
      <c r="AN1521" t="s">
        <v>3184</v>
      </c>
      <c r="AO1521" t="s">
        <v>3185</v>
      </c>
      <c r="AP1521">
        <v>0</v>
      </c>
      <c r="AQ1521" s="388">
        <v>44460</v>
      </c>
      <c r="AS1521" t="s">
        <v>1765</v>
      </c>
      <c r="AT1521" s="388">
        <v>44441</v>
      </c>
      <c r="AU1521" t="s">
        <v>1756</v>
      </c>
      <c r="AV1521" t="s">
        <v>1756</v>
      </c>
      <c r="AZ1521" t="s">
        <v>1766</v>
      </c>
      <c r="BA1521" t="s">
        <v>1767</v>
      </c>
      <c r="BB1521" t="s">
        <v>4569</v>
      </c>
      <c r="BC1521" t="s">
        <v>4570</v>
      </c>
      <c r="BD1521" t="s">
        <v>826</v>
      </c>
      <c r="BE1521" t="s">
        <v>1756</v>
      </c>
      <c r="BF1521" t="s">
        <v>826</v>
      </c>
    </row>
    <row r="1522" spans="1:58">
      <c r="A1522" t="s">
        <v>829</v>
      </c>
      <c r="B1522">
        <v>6</v>
      </c>
      <c r="C1522">
        <v>0</v>
      </c>
      <c r="D1522">
        <v>9897</v>
      </c>
      <c r="E1522" t="s">
        <v>4553</v>
      </c>
      <c r="F1522">
        <v>53510602</v>
      </c>
      <c r="G1522" t="s">
        <v>2041</v>
      </c>
      <c r="H1522">
        <v>0</v>
      </c>
      <c r="I1522" t="s">
        <v>2089</v>
      </c>
      <c r="J1522">
        <v>146.96</v>
      </c>
      <c r="K1522">
        <v>9</v>
      </c>
      <c r="L1522" t="s">
        <v>2063</v>
      </c>
      <c r="M1522" t="s">
        <v>2090</v>
      </c>
      <c r="N1522" t="s">
        <v>1757</v>
      </c>
      <c r="O1522" t="s">
        <v>1756</v>
      </c>
      <c r="P1522" t="s">
        <v>1756</v>
      </c>
      <c r="Q1522" s="387">
        <v>1322.64</v>
      </c>
      <c r="R1522">
        <v>171.94320000000002</v>
      </c>
      <c r="S1522">
        <v>1494.5832</v>
      </c>
      <c r="T1522" s="388">
        <v>44456</v>
      </c>
      <c r="U1522">
        <v>0</v>
      </c>
      <c r="V1522" t="s">
        <v>832</v>
      </c>
      <c r="W1522" s="388">
        <v>44477</v>
      </c>
      <c r="X1522">
        <v>164</v>
      </c>
      <c r="Y1522">
        <v>0</v>
      </c>
      <c r="Z1522">
        <v>0</v>
      </c>
      <c r="AA1522" t="s">
        <v>1758</v>
      </c>
      <c r="AB1522" t="s">
        <v>826</v>
      </c>
      <c r="AD1522" t="s">
        <v>2045</v>
      </c>
      <c r="AE1522" t="s">
        <v>2046</v>
      </c>
      <c r="AI1522" t="s">
        <v>1761</v>
      </c>
      <c r="AL1522" t="s">
        <v>4554</v>
      </c>
      <c r="AM1522">
        <v>6</v>
      </c>
      <c r="AN1522" t="s">
        <v>3184</v>
      </c>
      <c r="AO1522" t="s">
        <v>3185</v>
      </c>
      <c r="AP1522">
        <v>0</v>
      </c>
      <c r="AQ1522" s="388">
        <v>44460</v>
      </c>
      <c r="AS1522" t="s">
        <v>1765</v>
      </c>
      <c r="AT1522" s="388">
        <v>44441</v>
      </c>
      <c r="AU1522" t="s">
        <v>1756</v>
      </c>
      <c r="AV1522" t="s">
        <v>1756</v>
      </c>
      <c r="AZ1522" t="s">
        <v>1766</v>
      </c>
      <c r="BA1522" t="s">
        <v>1767</v>
      </c>
      <c r="BB1522" t="s">
        <v>4571</v>
      </c>
      <c r="BC1522" t="s">
        <v>4572</v>
      </c>
      <c r="BD1522" t="s">
        <v>826</v>
      </c>
      <c r="BE1522" t="s">
        <v>1756</v>
      </c>
      <c r="BF1522" t="s">
        <v>826</v>
      </c>
    </row>
    <row r="1523" spans="1:58">
      <c r="A1523" t="s">
        <v>829</v>
      </c>
      <c r="B1523">
        <v>6</v>
      </c>
      <c r="C1523">
        <v>0</v>
      </c>
      <c r="D1523">
        <v>9897</v>
      </c>
      <c r="E1523" t="s">
        <v>4553</v>
      </c>
      <c r="F1523">
        <v>53510602</v>
      </c>
      <c r="G1523" t="s">
        <v>2041</v>
      </c>
      <c r="H1523">
        <v>0</v>
      </c>
      <c r="I1523" t="s">
        <v>2095</v>
      </c>
      <c r="J1523">
        <v>138.44999999999999</v>
      </c>
      <c r="K1523">
        <v>3</v>
      </c>
      <c r="L1523" t="s">
        <v>2063</v>
      </c>
      <c r="M1523" t="s">
        <v>2096</v>
      </c>
      <c r="N1523" t="s">
        <v>1757</v>
      </c>
      <c r="O1523" t="s">
        <v>1756</v>
      </c>
      <c r="P1523" t="s">
        <v>1756</v>
      </c>
      <c r="Q1523" s="387">
        <v>415.35</v>
      </c>
      <c r="R1523">
        <v>53.995500000000007</v>
      </c>
      <c r="S1523">
        <v>469.34549999999996</v>
      </c>
      <c r="T1523" s="388">
        <v>44456</v>
      </c>
      <c r="U1523">
        <v>0</v>
      </c>
      <c r="V1523" t="s">
        <v>832</v>
      </c>
      <c r="W1523" s="388">
        <v>44477</v>
      </c>
      <c r="X1523">
        <v>164</v>
      </c>
      <c r="Y1523">
        <v>0</v>
      </c>
      <c r="Z1523">
        <v>0</v>
      </c>
      <c r="AA1523" t="s">
        <v>1758</v>
      </c>
      <c r="AB1523" t="s">
        <v>826</v>
      </c>
      <c r="AD1523" t="s">
        <v>2045</v>
      </c>
      <c r="AE1523" t="s">
        <v>2046</v>
      </c>
      <c r="AI1523" t="s">
        <v>1761</v>
      </c>
      <c r="AL1523" t="s">
        <v>4554</v>
      </c>
      <c r="AM1523">
        <v>6</v>
      </c>
      <c r="AN1523" t="s">
        <v>3184</v>
      </c>
      <c r="AO1523" t="s">
        <v>3185</v>
      </c>
      <c r="AP1523">
        <v>0</v>
      </c>
      <c r="AQ1523" s="388">
        <v>44460</v>
      </c>
      <c r="AS1523" t="s">
        <v>1765</v>
      </c>
      <c r="AT1523" s="388">
        <v>44441</v>
      </c>
      <c r="AU1523" t="s">
        <v>1756</v>
      </c>
      <c r="AV1523" t="s">
        <v>1756</v>
      </c>
      <c r="AZ1523" t="s">
        <v>1766</v>
      </c>
      <c r="BA1523" t="s">
        <v>1767</v>
      </c>
      <c r="BB1523" t="s">
        <v>4573</v>
      </c>
      <c r="BC1523" t="s">
        <v>4574</v>
      </c>
      <c r="BD1523" t="s">
        <v>826</v>
      </c>
      <c r="BE1523" t="s">
        <v>1756</v>
      </c>
      <c r="BF1523" t="s">
        <v>826</v>
      </c>
    </row>
    <row r="1524" spans="1:58">
      <c r="A1524" t="s">
        <v>829</v>
      </c>
      <c r="B1524">
        <v>6</v>
      </c>
      <c r="C1524">
        <v>0</v>
      </c>
      <c r="D1524">
        <v>9881</v>
      </c>
      <c r="E1524" t="s">
        <v>4575</v>
      </c>
      <c r="F1524">
        <v>53510602</v>
      </c>
      <c r="G1524" t="s">
        <v>2041</v>
      </c>
      <c r="H1524">
        <v>0</v>
      </c>
      <c r="I1524" t="s">
        <v>2042</v>
      </c>
      <c r="J1524">
        <v>60</v>
      </c>
      <c r="K1524">
        <v>12</v>
      </c>
      <c r="L1524" t="s">
        <v>1771</v>
      </c>
      <c r="M1524" t="s">
        <v>1756</v>
      </c>
      <c r="N1524" t="s">
        <v>1756</v>
      </c>
      <c r="O1524" t="s">
        <v>2043</v>
      </c>
      <c r="P1524" t="s">
        <v>1757</v>
      </c>
      <c r="Q1524" s="387">
        <v>720</v>
      </c>
      <c r="R1524">
        <v>93.600000000000009</v>
      </c>
      <c r="S1524">
        <v>813.59999999999991</v>
      </c>
      <c r="T1524" s="388">
        <v>44456</v>
      </c>
      <c r="U1524">
        <v>0</v>
      </c>
      <c r="V1524" t="s">
        <v>832</v>
      </c>
      <c r="W1524" s="388">
        <v>44477</v>
      </c>
      <c r="X1524">
        <v>164</v>
      </c>
      <c r="Y1524">
        <v>0</v>
      </c>
      <c r="Z1524">
        <v>0</v>
      </c>
      <c r="AA1524" t="s">
        <v>1758</v>
      </c>
      <c r="AB1524" t="s">
        <v>826</v>
      </c>
      <c r="AD1524" t="s">
        <v>2045</v>
      </c>
      <c r="AE1524" t="s">
        <v>2046</v>
      </c>
      <c r="AI1524" t="s">
        <v>1761</v>
      </c>
      <c r="AL1524" t="s">
        <v>2850</v>
      </c>
      <c r="AM1524">
        <v>6</v>
      </c>
      <c r="AN1524" t="s">
        <v>2851</v>
      </c>
      <c r="AO1524" t="s">
        <v>2852</v>
      </c>
      <c r="AP1524">
        <v>0</v>
      </c>
      <c r="AQ1524" s="388">
        <v>44460</v>
      </c>
      <c r="AS1524" t="s">
        <v>1765</v>
      </c>
      <c r="AT1524" s="388">
        <v>44461</v>
      </c>
      <c r="AU1524" t="s">
        <v>1756</v>
      </c>
      <c r="AV1524" t="s">
        <v>1756</v>
      </c>
      <c r="AZ1524" t="s">
        <v>1766</v>
      </c>
      <c r="BA1524" t="s">
        <v>1767</v>
      </c>
      <c r="BB1524" t="s">
        <v>4576</v>
      </c>
      <c r="BC1524" t="s">
        <v>4577</v>
      </c>
      <c r="BD1524" t="s">
        <v>826</v>
      </c>
      <c r="BE1524" t="s">
        <v>1756</v>
      </c>
      <c r="BF1524" t="s">
        <v>826</v>
      </c>
    </row>
    <row r="1525" spans="1:58">
      <c r="A1525" t="s">
        <v>829</v>
      </c>
      <c r="B1525">
        <v>6</v>
      </c>
      <c r="C1525">
        <v>0</v>
      </c>
      <c r="D1525">
        <v>9881</v>
      </c>
      <c r="E1525" t="s">
        <v>4575</v>
      </c>
      <c r="F1525">
        <v>53510602</v>
      </c>
      <c r="G1525" t="s">
        <v>2041</v>
      </c>
      <c r="H1525">
        <v>0</v>
      </c>
      <c r="I1525" t="s">
        <v>2052</v>
      </c>
      <c r="J1525">
        <v>75</v>
      </c>
      <c r="K1525">
        <v>60</v>
      </c>
      <c r="L1525" t="s">
        <v>1771</v>
      </c>
      <c r="M1525" t="s">
        <v>1756</v>
      </c>
      <c r="N1525" t="s">
        <v>1756</v>
      </c>
      <c r="O1525" t="s">
        <v>2053</v>
      </c>
      <c r="P1525" t="s">
        <v>1757</v>
      </c>
      <c r="Q1525" s="387">
        <v>4500</v>
      </c>
      <c r="R1525">
        <v>585</v>
      </c>
      <c r="S1525">
        <v>5084.9999999999991</v>
      </c>
      <c r="T1525" s="388">
        <v>44456</v>
      </c>
      <c r="U1525">
        <v>0</v>
      </c>
      <c r="V1525" t="s">
        <v>832</v>
      </c>
      <c r="W1525" s="388">
        <v>44477</v>
      </c>
      <c r="X1525">
        <v>164</v>
      </c>
      <c r="Y1525">
        <v>0</v>
      </c>
      <c r="Z1525">
        <v>0</v>
      </c>
      <c r="AA1525" t="s">
        <v>1758</v>
      </c>
      <c r="AB1525" t="s">
        <v>826</v>
      </c>
      <c r="AD1525" t="s">
        <v>2045</v>
      </c>
      <c r="AE1525" t="s">
        <v>2046</v>
      </c>
      <c r="AI1525" t="s">
        <v>1761</v>
      </c>
      <c r="AL1525" t="s">
        <v>2850</v>
      </c>
      <c r="AM1525">
        <v>6</v>
      </c>
      <c r="AN1525" t="s">
        <v>2851</v>
      </c>
      <c r="AO1525" t="s">
        <v>2852</v>
      </c>
      <c r="AP1525">
        <v>0</v>
      </c>
      <c r="AQ1525" s="388">
        <v>44460</v>
      </c>
      <c r="AS1525" t="s">
        <v>1765</v>
      </c>
      <c r="AT1525" s="388">
        <v>44461</v>
      </c>
      <c r="AU1525" t="s">
        <v>1756</v>
      </c>
      <c r="AV1525" t="s">
        <v>1756</v>
      </c>
      <c r="AZ1525" t="s">
        <v>1766</v>
      </c>
      <c r="BA1525" t="s">
        <v>1767</v>
      </c>
      <c r="BB1525" t="s">
        <v>4578</v>
      </c>
      <c r="BC1525" t="s">
        <v>4579</v>
      </c>
      <c r="BD1525" t="s">
        <v>826</v>
      </c>
      <c r="BE1525" t="s">
        <v>1756</v>
      </c>
      <c r="BF1525" t="s">
        <v>826</v>
      </c>
    </row>
    <row r="1526" spans="1:58">
      <c r="A1526" t="s">
        <v>829</v>
      </c>
      <c r="B1526">
        <v>6</v>
      </c>
      <c r="C1526">
        <v>0</v>
      </c>
      <c r="D1526">
        <v>9881</v>
      </c>
      <c r="E1526" t="s">
        <v>4575</v>
      </c>
      <c r="F1526">
        <v>53510602</v>
      </c>
      <c r="G1526" t="s">
        <v>2041</v>
      </c>
      <c r="H1526">
        <v>0</v>
      </c>
      <c r="I1526" t="s">
        <v>2056</v>
      </c>
      <c r="J1526">
        <v>210</v>
      </c>
      <c r="K1526">
        <v>8</v>
      </c>
      <c r="L1526" t="s">
        <v>1755</v>
      </c>
      <c r="M1526" t="s">
        <v>1756</v>
      </c>
      <c r="N1526" t="s">
        <v>1756</v>
      </c>
      <c r="P1526" t="s">
        <v>1757</v>
      </c>
      <c r="Q1526" s="387">
        <v>1680</v>
      </c>
      <c r="R1526">
        <v>218.4</v>
      </c>
      <c r="S1526">
        <v>1898.3999999999999</v>
      </c>
      <c r="T1526" s="388">
        <v>44456</v>
      </c>
      <c r="U1526">
        <v>0</v>
      </c>
      <c r="V1526" t="s">
        <v>832</v>
      </c>
      <c r="W1526" s="388">
        <v>44477</v>
      </c>
      <c r="X1526">
        <v>164</v>
      </c>
      <c r="Y1526">
        <v>0</v>
      </c>
      <c r="Z1526">
        <v>0</v>
      </c>
      <c r="AA1526" t="s">
        <v>1758</v>
      </c>
      <c r="AB1526" t="s">
        <v>826</v>
      </c>
      <c r="AD1526" t="s">
        <v>2045</v>
      </c>
      <c r="AE1526" t="s">
        <v>2046</v>
      </c>
      <c r="AI1526" t="s">
        <v>1761</v>
      </c>
      <c r="AL1526" t="s">
        <v>2850</v>
      </c>
      <c r="AM1526">
        <v>6</v>
      </c>
      <c r="AN1526" t="s">
        <v>2851</v>
      </c>
      <c r="AO1526" t="s">
        <v>2852</v>
      </c>
      <c r="AP1526">
        <v>0</v>
      </c>
      <c r="AQ1526" s="388">
        <v>44460</v>
      </c>
      <c r="AS1526" t="s">
        <v>1765</v>
      </c>
      <c r="AT1526" s="388">
        <v>44461</v>
      </c>
      <c r="AU1526" t="s">
        <v>1756</v>
      </c>
      <c r="AV1526" t="s">
        <v>1756</v>
      </c>
      <c r="AZ1526" t="s">
        <v>1766</v>
      </c>
      <c r="BA1526" t="s">
        <v>1767</v>
      </c>
      <c r="BB1526" t="s">
        <v>4580</v>
      </c>
      <c r="BC1526" t="s">
        <v>4581</v>
      </c>
      <c r="BD1526" t="s">
        <v>826</v>
      </c>
      <c r="BE1526" t="s">
        <v>1756</v>
      </c>
      <c r="BF1526" t="s">
        <v>826</v>
      </c>
    </row>
    <row r="1527" spans="1:58">
      <c r="A1527" t="s">
        <v>829</v>
      </c>
      <c r="B1527">
        <v>6</v>
      </c>
      <c r="C1527">
        <v>0</v>
      </c>
      <c r="D1527">
        <v>9881</v>
      </c>
      <c r="E1527" t="s">
        <v>4575</v>
      </c>
      <c r="F1527">
        <v>53510602</v>
      </c>
      <c r="G1527" t="s">
        <v>2041</v>
      </c>
      <c r="H1527">
        <v>0</v>
      </c>
      <c r="I1527" t="s">
        <v>518</v>
      </c>
      <c r="J1527">
        <v>95</v>
      </c>
      <c r="K1527">
        <v>12</v>
      </c>
      <c r="L1527" t="s">
        <v>1771</v>
      </c>
      <c r="M1527" t="s">
        <v>1756</v>
      </c>
      <c r="N1527" t="s">
        <v>1756</v>
      </c>
      <c r="O1527" t="s">
        <v>2059</v>
      </c>
      <c r="P1527" t="s">
        <v>1757</v>
      </c>
      <c r="Q1527" s="387">
        <v>1140</v>
      </c>
      <c r="R1527">
        <v>148.20000000000002</v>
      </c>
      <c r="S1527">
        <v>1288.1999999999998</v>
      </c>
      <c r="T1527" s="388">
        <v>44456</v>
      </c>
      <c r="U1527">
        <v>0</v>
      </c>
      <c r="V1527" t="s">
        <v>832</v>
      </c>
      <c r="W1527" s="388">
        <v>44477</v>
      </c>
      <c r="X1527">
        <v>164</v>
      </c>
      <c r="Y1527">
        <v>0</v>
      </c>
      <c r="Z1527">
        <v>0</v>
      </c>
      <c r="AA1527" t="s">
        <v>1758</v>
      </c>
      <c r="AB1527" t="s">
        <v>826</v>
      </c>
      <c r="AD1527" t="s">
        <v>2045</v>
      </c>
      <c r="AE1527" t="s">
        <v>2046</v>
      </c>
      <c r="AI1527" t="s">
        <v>1761</v>
      </c>
      <c r="AL1527" t="s">
        <v>2850</v>
      </c>
      <c r="AM1527">
        <v>6</v>
      </c>
      <c r="AN1527" t="s">
        <v>2851</v>
      </c>
      <c r="AO1527" t="s">
        <v>2852</v>
      </c>
      <c r="AP1527">
        <v>0</v>
      </c>
      <c r="AQ1527" s="388">
        <v>44460</v>
      </c>
      <c r="AS1527" t="s">
        <v>1765</v>
      </c>
      <c r="AT1527" s="388">
        <v>44461</v>
      </c>
      <c r="AU1527" t="s">
        <v>1756</v>
      </c>
      <c r="AV1527" t="s">
        <v>1756</v>
      </c>
      <c r="AZ1527" t="s">
        <v>1766</v>
      </c>
      <c r="BA1527" t="s">
        <v>1767</v>
      </c>
      <c r="BB1527" t="s">
        <v>4582</v>
      </c>
      <c r="BC1527" t="s">
        <v>4583</v>
      </c>
      <c r="BD1527" t="s">
        <v>826</v>
      </c>
      <c r="BE1527" t="s">
        <v>1756</v>
      </c>
      <c r="BF1527" t="s">
        <v>826</v>
      </c>
    </row>
    <row r="1528" spans="1:58">
      <c r="A1528" t="s">
        <v>829</v>
      </c>
      <c r="B1528">
        <v>6</v>
      </c>
      <c r="C1528">
        <v>0</v>
      </c>
      <c r="D1528">
        <v>9881</v>
      </c>
      <c r="E1528" t="s">
        <v>4575</v>
      </c>
      <c r="F1528">
        <v>53510602</v>
      </c>
      <c r="G1528" t="s">
        <v>2041</v>
      </c>
      <c r="H1528">
        <v>0</v>
      </c>
      <c r="I1528" t="s">
        <v>2062</v>
      </c>
      <c r="J1528">
        <v>138.05000000000001</v>
      </c>
      <c r="K1528">
        <v>22</v>
      </c>
      <c r="L1528" t="s">
        <v>2063</v>
      </c>
      <c r="M1528" t="s">
        <v>2064</v>
      </c>
      <c r="N1528" t="s">
        <v>1757</v>
      </c>
      <c r="O1528" t="s">
        <v>1756</v>
      </c>
      <c r="P1528" t="s">
        <v>1756</v>
      </c>
      <c r="Q1528" s="387">
        <v>3037.1</v>
      </c>
      <c r="R1528">
        <v>394.82299999999998</v>
      </c>
      <c r="S1528">
        <v>3431.9229999999998</v>
      </c>
      <c r="T1528" s="388">
        <v>44456</v>
      </c>
      <c r="U1528">
        <v>0</v>
      </c>
      <c r="V1528" t="s">
        <v>832</v>
      </c>
      <c r="W1528" s="388">
        <v>44477</v>
      </c>
      <c r="X1528">
        <v>164</v>
      </c>
      <c r="Y1528">
        <v>0</v>
      </c>
      <c r="Z1528">
        <v>0</v>
      </c>
      <c r="AA1528" t="s">
        <v>1758</v>
      </c>
      <c r="AB1528" t="s">
        <v>826</v>
      </c>
      <c r="AD1528" t="s">
        <v>2045</v>
      </c>
      <c r="AE1528" t="s">
        <v>2046</v>
      </c>
      <c r="AI1528" t="s">
        <v>1761</v>
      </c>
      <c r="AL1528" t="s">
        <v>2850</v>
      </c>
      <c r="AM1528">
        <v>6</v>
      </c>
      <c r="AN1528" t="s">
        <v>2851</v>
      </c>
      <c r="AO1528" t="s">
        <v>2852</v>
      </c>
      <c r="AP1528">
        <v>0</v>
      </c>
      <c r="AQ1528" s="388">
        <v>44460</v>
      </c>
      <c r="AS1528" t="s">
        <v>1765</v>
      </c>
      <c r="AT1528" s="388">
        <v>44461</v>
      </c>
      <c r="AU1528" t="s">
        <v>1756</v>
      </c>
      <c r="AV1528" t="s">
        <v>1756</v>
      </c>
      <c r="AZ1528" t="s">
        <v>1766</v>
      </c>
      <c r="BA1528" t="s">
        <v>1767</v>
      </c>
      <c r="BB1528" t="s">
        <v>4584</v>
      </c>
      <c r="BC1528" t="s">
        <v>4585</v>
      </c>
      <c r="BD1528" t="s">
        <v>826</v>
      </c>
      <c r="BE1528" t="s">
        <v>1756</v>
      </c>
      <c r="BF1528" t="s">
        <v>826</v>
      </c>
    </row>
    <row r="1529" spans="1:58">
      <c r="A1529" t="s">
        <v>829</v>
      </c>
      <c r="B1529">
        <v>6</v>
      </c>
      <c r="C1529">
        <v>0</v>
      </c>
      <c r="D1529">
        <v>9881</v>
      </c>
      <c r="E1529" t="s">
        <v>4575</v>
      </c>
      <c r="F1529">
        <v>53510602</v>
      </c>
      <c r="G1529" t="s">
        <v>2041</v>
      </c>
      <c r="H1529">
        <v>0</v>
      </c>
      <c r="I1529" t="s">
        <v>2073</v>
      </c>
      <c r="J1529">
        <v>243.75</v>
      </c>
      <c r="K1529">
        <v>4</v>
      </c>
      <c r="L1529" t="s">
        <v>1755</v>
      </c>
      <c r="M1529" t="s">
        <v>2074</v>
      </c>
      <c r="N1529" t="s">
        <v>1757</v>
      </c>
      <c r="O1529" t="s">
        <v>1756</v>
      </c>
      <c r="P1529" t="s">
        <v>1756</v>
      </c>
      <c r="Q1529" s="387">
        <v>975</v>
      </c>
      <c r="R1529">
        <v>126.75</v>
      </c>
      <c r="S1529">
        <v>1101.75</v>
      </c>
      <c r="T1529" s="388">
        <v>44456</v>
      </c>
      <c r="U1529">
        <v>0</v>
      </c>
      <c r="V1529" t="s">
        <v>832</v>
      </c>
      <c r="W1529" s="388">
        <v>44477</v>
      </c>
      <c r="X1529">
        <v>164</v>
      </c>
      <c r="Y1529">
        <v>0</v>
      </c>
      <c r="Z1529">
        <v>0</v>
      </c>
      <c r="AA1529" t="s">
        <v>1758</v>
      </c>
      <c r="AB1529" t="s">
        <v>826</v>
      </c>
      <c r="AD1529" t="s">
        <v>2045</v>
      </c>
      <c r="AE1529" t="s">
        <v>2046</v>
      </c>
      <c r="AI1529" t="s">
        <v>1761</v>
      </c>
      <c r="AL1529" t="s">
        <v>2850</v>
      </c>
      <c r="AM1529">
        <v>6</v>
      </c>
      <c r="AN1529" t="s">
        <v>2851</v>
      </c>
      <c r="AO1529" t="s">
        <v>2852</v>
      </c>
      <c r="AP1529">
        <v>0</v>
      </c>
      <c r="AQ1529" s="388">
        <v>44460</v>
      </c>
      <c r="AS1529" t="s">
        <v>1765</v>
      </c>
      <c r="AT1529" s="388">
        <v>44461</v>
      </c>
      <c r="AU1529" t="s">
        <v>1756</v>
      </c>
      <c r="AV1529" t="s">
        <v>1756</v>
      </c>
      <c r="AZ1529" t="s">
        <v>1766</v>
      </c>
      <c r="BA1529" t="s">
        <v>1767</v>
      </c>
      <c r="BB1529" t="s">
        <v>4586</v>
      </c>
      <c r="BC1529" t="s">
        <v>4587</v>
      </c>
      <c r="BD1529" t="s">
        <v>826</v>
      </c>
      <c r="BE1529" t="s">
        <v>1756</v>
      </c>
      <c r="BF1529" t="s">
        <v>826</v>
      </c>
    </row>
    <row r="1530" spans="1:58">
      <c r="A1530" t="s">
        <v>829</v>
      </c>
      <c r="B1530">
        <v>6</v>
      </c>
      <c r="C1530">
        <v>0</v>
      </c>
      <c r="D1530">
        <v>9881</v>
      </c>
      <c r="E1530" t="s">
        <v>4575</v>
      </c>
      <c r="F1530">
        <v>53510602</v>
      </c>
      <c r="G1530" t="s">
        <v>2041</v>
      </c>
      <c r="H1530">
        <v>0</v>
      </c>
      <c r="I1530" t="s">
        <v>2083</v>
      </c>
      <c r="J1530">
        <v>12.21</v>
      </c>
      <c r="K1530">
        <v>22</v>
      </c>
      <c r="L1530" t="s">
        <v>1771</v>
      </c>
      <c r="M1530" t="s">
        <v>2084</v>
      </c>
      <c r="N1530" t="s">
        <v>1757</v>
      </c>
      <c r="O1530" t="s">
        <v>1756</v>
      </c>
      <c r="P1530" t="s">
        <v>1756</v>
      </c>
      <c r="Q1530" s="387">
        <v>268.62</v>
      </c>
      <c r="R1530">
        <v>34.9206</v>
      </c>
      <c r="S1530">
        <v>303.54059999999998</v>
      </c>
      <c r="T1530" s="388">
        <v>44456</v>
      </c>
      <c r="U1530">
        <v>0</v>
      </c>
      <c r="V1530" t="s">
        <v>832</v>
      </c>
      <c r="W1530" s="388">
        <v>44477</v>
      </c>
      <c r="X1530">
        <v>164</v>
      </c>
      <c r="Y1530">
        <v>0</v>
      </c>
      <c r="Z1530">
        <v>0</v>
      </c>
      <c r="AA1530" t="s">
        <v>1758</v>
      </c>
      <c r="AB1530" t="s">
        <v>826</v>
      </c>
      <c r="AD1530" t="s">
        <v>2045</v>
      </c>
      <c r="AE1530" t="s">
        <v>2046</v>
      </c>
      <c r="AI1530" t="s">
        <v>1761</v>
      </c>
      <c r="AL1530" t="s">
        <v>2850</v>
      </c>
      <c r="AM1530">
        <v>6</v>
      </c>
      <c r="AN1530" t="s">
        <v>2851</v>
      </c>
      <c r="AO1530" t="s">
        <v>2852</v>
      </c>
      <c r="AP1530">
        <v>0</v>
      </c>
      <c r="AQ1530" s="388">
        <v>44460</v>
      </c>
      <c r="AS1530" t="s">
        <v>1765</v>
      </c>
      <c r="AT1530" s="388">
        <v>44461</v>
      </c>
      <c r="AU1530" t="s">
        <v>1756</v>
      </c>
      <c r="AV1530" t="s">
        <v>1756</v>
      </c>
      <c r="AZ1530" t="s">
        <v>1766</v>
      </c>
      <c r="BA1530" t="s">
        <v>1767</v>
      </c>
      <c r="BB1530" t="s">
        <v>4588</v>
      </c>
      <c r="BC1530" t="s">
        <v>4589</v>
      </c>
      <c r="BD1530" t="s">
        <v>826</v>
      </c>
      <c r="BE1530" t="s">
        <v>1756</v>
      </c>
      <c r="BF1530" t="s">
        <v>826</v>
      </c>
    </row>
    <row r="1531" spans="1:58">
      <c r="A1531" t="s">
        <v>829</v>
      </c>
      <c r="B1531">
        <v>6</v>
      </c>
      <c r="C1531">
        <v>0</v>
      </c>
      <c r="D1531">
        <v>9881</v>
      </c>
      <c r="E1531" t="s">
        <v>4575</v>
      </c>
      <c r="F1531">
        <v>53510602</v>
      </c>
      <c r="G1531" t="s">
        <v>2041</v>
      </c>
      <c r="H1531">
        <v>0</v>
      </c>
      <c r="I1531" t="s">
        <v>2089</v>
      </c>
      <c r="J1531">
        <v>146.96</v>
      </c>
      <c r="K1531">
        <v>11</v>
      </c>
      <c r="L1531" t="s">
        <v>2063</v>
      </c>
      <c r="M1531" t="s">
        <v>2090</v>
      </c>
      <c r="N1531" t="s">
        <v>1757</v>
      </c>
      <c r="O1531" t="s">
        <v>1756</v>
      </c>
      <c r="P1531" t="s">
        <v>1756</v>
      </c>
      <c r="Q1531" s="387">
        <v>1616.56</v>
      </c>
      <c r="R1531">
        <v>210.15280000000001</v>
      </c>
      <c r="S1531">
        <v>1826.7127999999998</v>
      </c>
      <c r="T1531" s="388">
        <v>44456</v>
      </c>
      <c r="U1531">
        <v>0</v>
      </c>
      <c r="V1531" t="s">
        <v>832</v>
      </c>
      <c r="W1531" s="388">
        <v>44477</v>
      </c>
      <c r="X1531">
        <v>164</v>
      </c>
      <c r="Y1531">
        <v>0</v>
      </c>
      <c r="Z1531">
        <v>0</v>
      </c>
      <c r="AA1531" t="s">
        <v>1758</v>
      </c>
      <c r="AB1531" t="s">
        <v>826</v>
      </c>
      <c r="AD1531" t="s">
        <v>2045</v>
      </c>
      <c r="AE1531" t="s">
        <v>2046</v>
      </c>
      <c r="AI1531" t="s">
        <v>1761</v>
      </c>
      <c r="AL1531" t="s">
        <v>2850</v>
      </c>
      <c r="AM1531">
        <v>6</v>
      </c>
      <c r="AN1531" t="s">
        <v>2851</v>
      </c>
      <c r="AO1531" t="s">
        <v>2852</v>
      </c>
      <c r="AP1531">
        <v>0</v>
      </c>
      <c r="AQ1531" s="388">
        <v>44460</v>
      </c>
      <c r="AS1531" t="s">
        <v>1765</v>
      </c>
      <c r="AT1531" s="388">
        <v>44461</v>
      </c>
      <c r="AU1531" t="s">
        <v>1756</v>
      </c>
      <c r="AV1531" t="s">
        <v>1756</v>
      </c>
      <c r="AZ1531" t="s">
        <v>1766</v>
      </c>
      <c r="BA1531" t="s">
        <v>1767</v>
      </c>
      <c r="BB1531" t="s">
        <v>4590</v>
      </c>
      <c r="BC1531" t="s">
        <v>4591</v>
      </c>
      <c r="BD1531" t="s">
        <v>826</v>
      </c>
      <c r="BE1531" t="s">
        <v>1756</v>
      </c>
      <c r="BF1531" t="s">
        <v>826</v>
      </c>
    </row>
    <row r="1532" spans="1:58">
      <c r="A1532" t="s">
        <v>829</v>
      </c>
      <c r="B1532">
        <v>6</v>
      </c>
      <c r="C1532">
        <v>0</v>
      </c>
      <c r="D1532">
        <v>9881</v>
      </c>
      <c r="E1532" t="s">
        <v>4575</v>
      </c>
      <c r="F1532">
        <v>53510602</v>
      </c>
      <c r="G1532" t="s">
        <v>2041</v>
      </c>
      <c r="H1532">
        <v>0</v>
      </c>
      <c r="I1532" t="s">
        <v>2095</v>
      </c>
      <c r="J1532">
        <v>138.44999999999999</v>
      </c>
      <c r="K1532">
        <v>11</v>
      </c>
      <c r="L1532" t="s">
        <v>2063</v>
      </c>
      <c r="M1532" t="s">
        <v>2096</v>
      </c>
      <c r="N1532" t="s">
        <v>1757</v>
      </c>
      <c r="O1532" t="s">
        <v>1756</v>
      </c>
      <c r="P1532" t="s">
        <v>1756</v>
      </c>
      <c r="Q1532" s="387">
        <v>1522.95</v>
      </c>
      <c r="R1532">
        <v>197.98350000000002</v>
      </c>
      <c r="S1532">
        <v>1720.9334999999999</v>
      </c>
      <c r="T1532" s="388">
        <v>44456</v>
      </c>
      <c r="U1532">
        <v>0</v>
      </c>
      <c r="V1532" t="s">
        <v>832</v>
      </c>
      <c r="W1532" s="388">
        <v>44477</v>
      </c>
      <c r="X1532">
        <v>164</v>
      </c>
      <c r="Y1532">
        <v>0</v>
      </c>
      <c r="Z1532">
        <v>0</v>
      </c>
      <c r="AA1532" t="s">
        <v>1758</v>
      </c>
      <c r="AB1532" t="s">
        <v>826</v>
      </c>
      <c r="AD1532" t="s">
        <v>2045</v>
      </c>
      <c r="AE1532" t="s">
        <v>2046</v>
      </c>
      <c r="AI1532" t="s">
        <v>1761</v>
      </c>
      <c r="AL1532" t="s">
        <v>2850</v>
      </c>
      <c r="AM1532">
        <v>6</v>
      </c>
      <c r="AN1532" t="s">
        <v>2851</v>
      </c>
      <c r="AO1532" t="s">
        <v>2852</v>
      </c>
      <c r="AP1532">
        <v>0</v>
      </c>
      <c r="AQ1532" s="388">
        <v>44460</v>
      </c>
      <c r="AS1532" t="s">
        <v>1765</v>
      </c>
      <c r="AT1532" s="388">
        <v>44461</v>
      </c>
      <c r="AU1532" t="s">
        <v>1756</v>
      </c>
      <c r="AV1532" t="s">
        <v>1756</v>
      </c>
      <c r="AZ1532" t="s">
        <v>1766</v>
      </c>
      <c r="BA1532" t="s">
        <v>1767</v>
      </c>
      <c r="BB1532" t="s">
        <v>4592</v>
      </c>
      <c r="BC1532" t="s">
        <v>4593</v>
      </c>
      <c r="BD1532" t="s">
        <v>826</v>
      </c>
      <c r="BE1532" t="s">
        <v>1756</v>
      </c>
      <c r="BF1532" t="s">
        <v>826</v>
      </c>
    </row>
    <row r="1533" spans="1:58">
      <c r="A1533" t="s">
        <v>829</v>
      </c>
      <c r="B1533">
        <v>6</v>
      </c>
      <c r="C1533">
        <v>0</v>
      </c>
      <c r="D1533">
        <v>9881</v>
      </c>
      <c r="E1533" t="s">
        <v>4575</v>
      </c>
      <c r="F1533">
        <v>53510602</v>
      </c>
      <c r="G1533" t="s">
        <v>2041</v>
      </c>
      <c r="H1533">
        <v>0</v>
      </c>
      <c r="I1533" t="s">
        <v>2247</v>
      </c>
      <c r="J1533">
        <v>131.47999999999999</v>
      </c>
      <c r="K1533">
        <v>11</v>
      </c>
      <c r="L1533" t="s">
        <v>2063</v>
      </c>
      <c r="M1533" t="s">
        <v>2248</v>
      </c>
      <c r="N1533" t="s">
        <v>1757</v>
      </c>
      <c r="O1533" t="s">
        <v>1756</v>
      </c>
      <c r="P1533" t="s">
        <v>1756</v>
      </c>
      <c r="Q1533" s="387">
        <v>1446.28</v>
      </c>
      <c r="R1533">
        <v>188.0164</v>
      </c>
      <c r="S1533">
        <v>1634.2963999999997</v>
      </c>
      <c r="T1533" s="388">
        <v>44456</v>
      </c>
      <c r="U1533">
        <v>0</v>
      </c>
      <c r="V1533" t="s">
        <v>832</v>
      </c>
      <c r="W1533" s="388">
        <v>44477</v>
      </c>
      <c r="X1533">
        <v>164</v>
      </c>
      <c r="Y1533">
        <v>0</v>
      </c>
      <c r="Z1533">
        <v>0</v>
      </c>
      <c r="AA1533" t="s">
        <v>1758</v>
      </c>
      <c r="AB1533" t="s">
        <v>826</v>
      </c>
      <c r="AD1533" t="s">
        <v>2045</v>
      </c>
      <c r="AE1533" t="s">
        <v>2046</v>
      </c>
      <c r="AI1533" t="s">
        <v>1761</v>
      </c>
      <c r="AL1533" t="s">
        <v>2850</v>
      </c>
      <c r="AM1533">
        <v>6</v>
      </c>
      <c r="AN1533" t="s">
        <v>2851</v>
      </c>
      <c r="AO1533" t="s">
        <v>2852</v>
      </c>
      <c r="AP1533">
        <v>0</v>
      </c>
      <c r="AQ1533" s="388">
        <v>44460</v>
      </c>
      <c r="AS1533" t="s">
        <v>1765</v>
      </c>
      <c r="AT1533" s="388">
        <v>44461</v>
      </c>
      <c r="AU1533" t="s">
        <v>1756</v>
      </c>
      <c r="AV1533" t="s">
        <v>1756</v>
      </c>
      <c r="AZ1533" t="s">
        <v>1766</v>
      </c>
      <c r="BA1533" t="s">
        <v>1767</v>
      </c>
      <c r="BB1533" t="s">
        <v>4594</v>
      </c>
      <c r="BC1533" t="s">
        <v>4595</v>
      </c>
      <c r="BD1533" t="s">
        <v>826</v>
      </c>
      <c r="BE1533" t="s">
        <v>1756</v>
      </c>
      <c r="BF1533" t="s">
        <v>826</v>
      </c>
    </row>
    <row r="1534" spans="1:58">
      <c r="A1534" t="s">
        <v>829</v>
      </c>
      <c r="B1534">
        <v>6</v>
      </c>
      <c r="C1534">
        <v>0</v>
      </c>
      <c r="D1534">
        <v>9880</v>
      </c>
      <c r="E1534" t="s">
        <v>4596</v>
      </c>
      <c r="F1534">
        <v>53510602</v>
      </c>
      <c r="G1534" t="s">
        <v>2041</v>
      </c>
      <c r="H1534">
        <v>0</v>
      </c>
      <c r="I1534" t="s">
        <v>2052</v>
      </c>
      <c r="J1534">
        <v>75</v>
      </c>
      <c r="K1534">
        <v>36</v>
      </c>
      <c r="L1534" t="s">
        <v>1771</v>
      </c>
      <c r="M1534" t="s">
        <v>1756</v>
      </c>
      <c r="N1534" t="s">
        <v>1756</v>
      </c>
      <c r="O1534" t="s">
        <v>2053</v>
      </c>
      <c r="P1534" t="s">
        <v>1757</v>
      </c>
      <c r="Q1534" s="387">
        <v>2700</v>
      </c>
      <c r="R1534">
        <v>351</v>
      </c>
      <c r="S1534">
        <v>3050.9999999999995</v>
      </c>
      <c r="T1534" s="388">
        <v>44456</v>
      </c>
      <c r="U1534">
        <v>0</v>
      </c>
      <c r="V1534" t="s">
        <v>832</v>
      </c>
      <c r="W1534" s="388">
        <v>44477</v>
      </c>
      <c r="X1534">
        <v>164</v>
      </c>
      <c r="Y1534">
        <v>0</v>
      </c>
      <c r="Z1534">
        <v>0</v>
      </c>
      <c r="AA1534" t="s">
        <v>1758</v>
      </c>
      <c r="AB1534" t="s">
        <v>826</v>
      </c>
      <c r="AD1534" t="s">
        <v>2045</v>
      </c>
      <c r="AE1534" t="s">
        <v>2046</v>
      </c>
      <c r="AI1534" t="s">
        <v>1761</v>
      </c>
      <c r="AL1534" t="s">
        <v>2874</v>
      </c>
      <c r="AM1534">
        <v>6</v>
      </c>
      <c r="AN1534" t="s">
        <v>1081</v>
      </c>
      <c r="AO1534" t="s">
        <v>2875</v>
      </c>
      <c r="AP1534">
        <v>0</v>
      </c>
      <c r="AQ1534" s="388">
        <v>44460</v>
      </c>
      <c r="AS1534" t="s">
        <v>1765</v>
      </c>
      <c r="AT1534" s="388">
        <v>44461</v>
      </c>
      <c r="AU1534" t="s">
        <v>1756</v>
      </c>
      <c r="AV1534" t="s">
        <v>1756</v>
      </c>
      <c r="AZ1534" t="s">
        <v>1766</v>
      </c>
      <c r="BA1534" t="s">
        <v>1767</v>
      </c>
      <c r="BB1534" t="s">
        <v>4597</v>
      </c>
      <c r="BC1534" t="s">
        <v>4598</v>
      </c>
      <c r="BD1534" t="s">
        <v>826</v>
      </c>
      <c r="BE1534" t="s">
        <v>1756</v>
      </c>
      <c r="BF1534" t="s">
        <v>826</v>
      </c>
    </row>
    <row r="1535" spans="1:58">
      <c r="A1535" t="s">
        <v>829</v>
      </c>
      <c r="B1535">
        <v>6</v>
      </c>
      <c r="C1535">
        <v>0</v>
      </c>
      <c r="D1535">
        <v>9880</v>
      </c>
      <c r="E1535" t="s">
        <v>4596</v>
      </c>
      <c r="F1535">
        <v>53510602</v>
      </c>
      <c r="G1535" t="s">
        <v>2041</v>
      </c>
      <c r="H1535">
        <v>0</v>
      </c>
      <c r="I1535" t="s">
        <v>2056</v>
      </c>
      <c r="J1535">
        <v>210</v>
      </c>
      <c r="K1535">
        <v>3</v>
      </c>
      <c r="L1535" t="s">
        <v>1755</v>
      </c>
      <c r="M1535" t="s">
        <v>1756</v>
      </c>
      <c r="N1535" t="s">
        <v>1756</v>
      </c>
      <c r="P1535" t="s">
        <v>1757</v>
      </c>
      <c r="Q1535" s="387">
        <v>630</v>
      </c>
      <c r="R1535">
        <v>81.900000000000006</v>
      </c>
      <c r="S1535">
        <v>711.9</v>
      </c>
      <c r="T1535" s="388">
        <v>44456</v>
      </c>
      <c r="U1535">
        <v>0</v>
      </c>
      <c r="V1535" t="s">
        <v>832</v>
      </c>
      <c r="W1535" s="388">
        <v>44477</v>
      </c>
      <c r="X1535">
        <v>164</v>
      </c>
      <c r="Y1535">
        <v>0</v>
      </c>
      <c r="Z1535">
        <v>0</v>
      </c>
      <c r="AA1535" t="s">
        <v>1758</v>
      </c>
      <c r="AB1535" t="s">
        <v>826</v>
      </c>
      <c r="AD1535" t="s">
        <v>2045</v>
      </c>
      <c r="AE1535" t="s">
        <v>2046</v>
      </c>
      <c r="AI1535" t="s">
        <v>1761</v>
      </c>
      <c r="AL1535" t="s">
        <v>2874</v>
      </c>
      <c r="AM1535">
        <v>6</v>
      </c>
      <c r="AN1535" t="s">
        <v>1081</v>
      </c>
      <c r="AO1535" t="s">
        <v>2875</v>
      </c>
      <c r="AP1535">
        <v>0</v>
      </c>
      <c r="AQ1535" s="388">
        <v>44460</v>
      </c>
      <c r="AS1535" t="s">
        <v>1765</v>
      </c>
      <c r="AT1535" s="388">
        <v>44461</v>
      </c>
      <c r="AU1535" t="s">
        <v>1756</v>
      </c>
      <c r="AV1535" t="s">
        <v>1756</v>
      </c>
      <c r="AZ1535" t="s">
        <v>1766</v>
      </c>
      <c r="BA1535" t="s">
        <v>1767</v>
      </c>
      <c r="BB1535" t="s">
        <v>4599</v>
      </c>
      <c r="BC1535" t="s">
        <v>4600</v>
      </c>
      <c r="BD1535" t="s">
        <v>826</v>
      </c>
      <c r="BE1535" t="s">
        <v>1756</v>
      </c>
      <c r="BF1535" t="s">
        <v>826</v>
      </c>
    </row>
    <row r="1536" spans="1:58">
      <c r="A1536" t="s">
        <v>829</v>
      </c>
      <c r="B1536">
        <v>6</v>
      </c>
      <c r="C1536">
        <v>0</v>
      </c>
      <c r="D1536">
        <v>9880</v>
      </c>
      <c r="E1536" t="s">
        <v>4596</v>
      </c>
      <c r="F1536">
        <v>53510602</v>
      </c>
      <c r="G1536" t="s">
        <v>2041</v>
      </c>
      <c r="H1536">
        <v>0</v>
      </c>
      <c r="I1536" t="s">
        <v>2062</v>
      </c>
      <c r="J1536">
        <v>138.05000000000001</v>
      </c>
      <c r="K1536">
        <v>11</v>
      </c>
      <c r="L1536" t="s">
        <v>2063</v>
      </c>
      <c r="M1536" t="s">
        <v>2064</v>
      </c>
      <c r="N1536" t="s">
        <v>1757</v>
      </c>
      <c r="O1536" t="s">
        <v>1756</v>
      </c>
      <c r="P1536" t="s">
        <v>1756</v>
      </c>
      <c r="Q1536" s="387">
        <v>1518.55</v>
      </c>
      <c r="R1536">
        <v>197.41149999999999</v>
      </c>
      <c r="S1536">
        <v>1715.9614999999999</v>
      </c>
      <c r="T1536" s="388">
        <v>44456</v>
      </c>
      <c r="U1536">
        <v>0</v>
      </c>
      <c r="V1536" t="s">
        <v>832</v>
      </c>
      <c r="W1536" s="388">
        <v>44477</v>
      </c>
      <c r="X1536">
        <v>164</v>
      </c>
      <c r="Y1536">
        <v>0</v>
      </c>
      <c r="Z1536">
        <v>0</v>
      </c>
      <c r="AA1536" t="s">
        <v>1758</v>
      </c>
      <c r="AB1536" t="s">
        <v>826</v>
      </c>
      <c r="AD1536" t="s">
        <v>2045</v>
      </c>
      <c r="AE1536" t="s">
        <v>2046</v>
      </c>
      <c r="AI1536" t="s">
        <v>1761</v>
      </c>
      <c r="AL1536" t="s">
        <v>2874</v>
      </c>
      <c r="AM1536">
        <v>6</v>
      </c>
      <c r="AN1536" t="s">
        <v>1081</v>
      </c>
      <c r="AO1536" t="s">
        <v>2875</v>
      </c>
      <c r="AP1536">
        <v>0</v>
      </c>
      <c r="AQ1536" s="388">
        <v>44460</v>
      </c>
      <c r="AS1536" t="s">
        <v>1765</v>
      </c>
      <c r="AT1536" s="388">
        <v>44461</v>
      </c>
      <c r="AU1536" t="s">
        <v>1756</v>
      </c>
      <c r="AV1536" t="s">
        <v>1756</v>
      </c>
      <c r="AZ1536" t="s">
        <v>1766</v>
      </c>
      <c r="BA1536" t="s">
        <v>1767</v>
      </c>
      <c r="BB1536" t="s">
        <v>4601</v>
      </c>
      <c r="BC1536" t="s">
        <v>4602</v>
      </c>
      <c r="BD1536" t="s">
        <v>826</v>
      </c>
      <c r="BE1536" t="s">
        <v>1756</v>
      </c>
      <c r="BF1536" t="s">
        <v>826</v>
      </c>
    </row>
    <row r="1537" spans="1:58">
      <c r="A1537" t="s">
        <v>829</v>
      </c>
      <c r="B1537">
        <v>6</v>
      </c>
      <c r="C1537">
        <v>0</v>
      </c>
      <c r="D1537">
        <v>9880</v>
      </c>
      <c r="E1537" t="s">
        <v>4596</v>
      </c>
      <c r="F1537">
        <v>53510602</v>
      </c>
      <c r="G1537" t="s">
        <v>2041</v>
      </c>
      <c r="H1537">
        <v>0</v>
      </c>
      <c r="I1537" t="s">
        <v>2073</v>
      </c>
      <c r="J1537">
        <v>243.75</v>
      </c>
      <c r="K1537">
        <v>2</v>
      </c>
      <c r="L1537" t="s">
        <v>1755</v>
      </c>
      <c r="M1537" t="s">
        <v>2074</v>
      </c>
      <c r="N1537" t="s">
        <v>1757</v>
      </c>
      <c r="O1537" t="s">
        <v>1756</v>
      </c>
      <c r="P1537" t="s">
        <v>1756</v>
      </c>
      <c r="Q1537" s="387">
        <v>487.5</v>
      </c>
      <c r="R1537">
        <v>63.375</v>
      </c>
      <c r="S1537">
        <v>550.875</v>
      </c>
      <c r="T1537" s="388">
        <v>44456</v>
      </c>
      <c r="U1537">
        <v>0</v>
      </c>
      <c r="V1537" t="s">
        <v>832</v>
      </c>
      <c r="W1537" s="388">
        <v>44477</v>
      </c>
      <c r="X1537">
        <v>164</v>
      </c>
      <c r="Y1537">
        <v>0</v>
      </c>
      <c r="Z1537">
        <v>0</v>
      </c>
      <c r="AA1537" t="s">
        <v>1758</v>
      </c>
      <c r="AB1537" t="s">
        <v>826</v>
      </c>
      <c r="AD1537" t="s">
        <v>2045</v>
      </c>
      <c r="AE1537" t="s">
        <v>2046</v>
      </c>
      <c r="AI1537" t="s">
        <v>1761</v>
      </c>
      <c r="AL1537" t="s">
        <v>2874</v>
      </c>
      <c r="AM1537">
        <v>6</v>
      </c>
      <c r="AN1537" t="s">
        <v>1081</v>
      </c>
      <c r="AO1537" t="s">
        <v>2875</v>
      </c>
      <c r="AP1537">
        <v>0</v>
      </c>
      <c r="AQ1537" s="388">
        <v>44460</v>
      </c>
      <c r="AS1537" t="s">
        <v>1765</v>
      </c>
      <c r="AT1537" s="388">
        <v>44461</v>
      </c>
      <c r="AU1537" t="s">
        <v>1756</v>
      </c>
      <c r="AV1537" t="s">
        <v>1756</v>
      </c>
      <c r="AZ1537" t="s">
        <v>1766</v>
      </c>
      <c r="BA1537" t="s">
        <v>1767</v>
      </c>
      <c r="BB1537" t="s">
        <v>4603</v>
      </c>
      <c r="BC1537" t="s">
        <v>4604</v>
      </c>
      <c r="BD1537" t="s">
        <v>826</v>
      </c>
      <c r="BE1537" t="s">
        <v>1756</v>
      </c>
      <c r="BF1537" t="s">
        <v>826</v>
      </c>
    </row>
    <row r="1538" spans="1:58">
      <c r="A1538" t="s">
        <v>829</v>
      </c>
      <c r="B1538">
        <v>6</v>
      </c>
      <c r="C1538">
        <v>0</v>
      </c>
      <c r="D1538">
        <v>9880</v>
      </c>
      <c r="E1538" t="s">
        <v>4596</v>
      </c>
      <c r="F1538">
        <v>53510602</v>
      </c>
      <c r="G1538" t="s">
        <v>2041</v>
      </c>
      <c r="H1538">
        <v>0</v>
      </c>
      <c r="I1538" t="s">
        <v>2095</v>
      </c>
      <c r="J1538">
        <v>138.44999999999999</v>
      </c>
      <c r="K1538">
        <v>11</v>
      </c>
      <c r="L1538" t="s">
        <v>2063</v>
      </c>
      <c r="M1538" t="s">
        <v>2096</v>
      </c>
      <c r="N1538" t="s">
        <v>1757</v>
      </c>
      <c r="O1538" t="s">
        <v>1756</v>
      </c>
      <c r="P1538" t="s">
        <v>1756</v>
      </c>
      <c r="Q1538" s="387">
        <v>1522.95</v>
      </c>
      <c r="R1538">
        <v>197.98350000000002</v>
      </c>
      <c r="S1538">
        <v>1720.9334999999999</v>
      </c>
      <c r="T1538" s="388">
        <v>44456</v>
      </c>
      <c r="U1538">
        <v>0</v>
      </c>
      <c r="V1538" t="s">
        <v>832</v>
      </c>
      <c r="W1538" s="388">
        <v>44477</v>
      </c>
      <c r="X1538">
        <v>164</v>
      </c>
      <c r="Y1538">
        <v>0</v>
      </c>
      <c r="Z1538">
        <v>0</v>
      </c>
      <c r="AA1538" t="s">
        <v>1758</v>
      </c>
      <c r="AB1538" t="s">
        <v>826</v>
      </c>
      <c r="AD1538" t="s">
        <v>2045</v>
      </c>
      <c r="AE1538" t="s">
        <v>2046</v>
      </c>
      <c r="AI1538" t="s">
        <v>1761</v>
      </c>
      <c r="AL1538" t="s">
        <v>2874</v>
      </c>
      <c r="AM1538">
        <v>6</v>
      </c>
      <c r="AN1538" t="s">
        <v>1081</v>
      </c>
      <c r="AO1538" t="s">
        <v>2875</v>
      </c>
      <c r="AP1538">
        <v>0</v>
      </c>
      <c r="AQ1538" s="388">
        <v>44460</v>
      </c>
      <c r="AS1538" t="s">
        <v>1765</v>
      </c>
      <c r="AT1538" s="388">
        <v>44461</v>
      </c>
      <c r="AU1538" t="s">
        <v>1756</v>
      </c>
      <c r="AV1538" t="s">
        <v>1756</v>
      </c>
      <c r="AZ1538" t="s">
        <v>1766</v>
      </c>
      <c r="BA1538" t="s">
        <v>1767</v>
      </c>
      <c r="BB1538" t="s">
        <v>4605</v>
      </c>
      <c r="BC1538" t="s">
        <v>4606</v>
      </c>
      <c r="BD1538" t="s">
        <v>826</v>
      </c>
      <c r="BE1538" t="s">
        <v>1756</v>
      </c>
      <c r="BF1538" t="s">
        <v>826</v>
      </c>
    </row>
    <row r="1539" spans="1:58">
      <c r="A1539" t="s">
        <v>829</v>
      </c>
      <c r="B1539">
        <v>6</v>
      </c>
      <c r="C1539">
        <v>0</v>
      </c>
      <c r="D1539">
        <v>9880</v>
      </c>
      <c r="E1539" t="s">
        <v>4596</v>
      </c>
      <c r="F1539">
        <v>53510602</v>
      </c>
      <c r="G1539" t="s">
        <v>2041</v>
      </c>
      <c r="H1539">
        <v>0</v>
      </c>
      <c r="I1539" t="s">
        <v>2247</v>
      </c>
      <c r="J1539">
        <v>131.47999999999999</v>
      </c>
      <c r="K1539">
        <v>11</v>
      </c>
      <c r="L1539" t="s">
        <v>2063</v>
      </c>
      <c r="M1539" t="s">
        <v>2248</v>
      </c>
      <c r="N1539" t="s">
        <v>1757</v>
      </c>
      <c r="O1539" t="s">
        <v>1756</v>
      </c>
      <c r="P1539" t="s">
        <v>1756</v>
      </c>
      <c r="Q1539" s="387">
        <v>1446.28</v>
      </c>
      <c r="R1539">
        <v>188.0164</v>
      </c>
      <c r="S1539">
        <v>1634.2963999999997</v>
      </c>
      <c r="T1539" s="388">
        <v>44456</v>
      </c>
      <c r="U1539">
        <v>0</v>
      </c>
      <c r="V1539" t="s">
        <v>832</v>
      </c>
      <c r="W1539" s="388">
        <v>44477</v>
      </c>
      <c r="X1539">
        <v>164</v>
      </c>
      <c r="Y1539">
        <v>0</v>
      </c>
      <c r="Z1539">
        <v>0</v>
      </c>
      <c r="AA1539" t="s">
        <v>1758</v>
      </c>
      <c r="AB1539" t="s">
        <v>826</v>
      </c>
      <c r="AD1539" t="s">
        <v>2045</v>
      </c>
      <c r="AE1539" t="s">
        <v>2046</v>
      </c>
      <c r="AI1539" t="s">
        <v>1761</v>
      </c>
      <c r="AL1539" t="s">
        <v>2874</v>
      </c>
      <c r="AM1539">
        <v>6</v>
      </c>
      <c r="AN1539" t="s">
        <v>1081</v>
      </c>
      <c r="AO1539" t="s">
        <v>2875</v>
      </c>
      <c r="AP1539">
        <v>0</v>
      </c>
      <c r="AQ1539" s="388">
        <v>44460</v>
      </c>
      <c r="AS1539" t="s">
        <v>1765</v>
      </c>
      <c r="AT1539" s="388">
        <v>44461</v>
      </c>
      <c r="AU1539" t="s">
        <v>1756</v>
      </c>
      <c r="AV1539" t="s">
        <v>1756</v>
      </c>
      <c r="AZ1539" t="s">
        <v>1766</v>
      </c>
      <c r="BA1539" t="s">
        <v>1767</v>
      </c>
      <c r="BB1539" t="s">
        <v>4607</v>
      </c>
      <c r="BC1539" t="s">
        <v>4608</v>
      </c>
      <c r="BD1539" t="s">
        <v>826</v>
      </c>
      <c r="BE1539" t="s">
        <v>1756</v>
      </c>
      <c r="BF1539" t="s">
        <v>826</v>
      </c>
    </row>
    <row r="1540" spans="1:58">
      <c r="A1540" t="s">
        <v>829</v>
      </c>
      <c r="B1540">
        <v>6</v>
      </c>
      <c r="C1540">
        <v>0</v>
      </c>
      <c r="D1540">
        <v>9879</v>
      </c>
      <c r="E1540" t="s">
        <v>4609</v>
      </c>
      <c r="F1540">
        <v>53510602</v>
      </c>
      <c r="G1540" t="s">
        <v>2041</v>
      </c>
      <c r="H1540">
        <v>0</v>
      </c>
      <c r="I1540" t="s">
        <v>2052</v>
      </c>
      <c r="J1540">
        <v>75</v>
      </c>
      <c r="K1540">
        <v>24</v>
      </c>
      <c r="L1540" t="s">
        <v>1771</v>
      </c>
      <c r="M1540" t="s">
        <v>1756</v>
      </c>
      <c r="N1540" t="s">
        <v>1756</v>
      </c>
      <c r="O1540" t="s">
        <v>2053</v>
      </c>
      <c r="P1540" t="s">
        <v>1757</v>
      </c>
      <c r="Q1540" s="387">
        <v>1800</v>
      </c>
      <c r="R1540">
        <v>234</v>
      </c>
      <c r="S1540">
        <v>2033.9999999999998</v>
      </c>
      <c r="T1540" s="388">
        <v>44456</v>
      </c>
      <c r="U1540">
        <v>0</v>
      </c>
      <c r="V1540" t="s">
        <v>832</v>
      </c>
      <c r="W1540" s="388">
        <v>44477</v>
      </c>
      <c r="X1540">
        <v>164</v>
      </c>
      <c r="Y1540">
        <v>0</v>
      </c>
      <c r="Z1540">
        <v>0</v>
      </c>
      <c r="AA1540" t="s">
        <v>1758</v>
      </c>
      <c r="AB1540" t="s">
        <v>826</v>
      </c>
      <c r="AD1540" t="s">
        <v>2045</v>
      </c>
      <c r="AE1540" t="s">
        <v>2046</v>
      </c>
      <c r="AI1540" t="s">
        <v>1761</v>
      </c>
      <c r="AL1540" t="s">
        <v>2889</v>
      </c>
      <c r="AM1540">
        <v>6</v>
      </c>
      <c r="AN1540" t="s">
        <v>1594</v>
      </c>
      <c r="AO1540" t="s">
        <v>2890</v>
      </c>
      <c r="AP1540">
        <v>0</v>
      </c>
      <c r="AQ1540" s="388">
        <v>44460</v>
      </c>
      <c r="AS1540" t="s">
        <v>1765</v>
      </c>
      <c r="AT1540" s="388">
        <v>44461</v>
      </c>
      <c r="AU1540" t="s">
        <v>1756</v>
      </c>
      <c r="AV1540" t="s">
        <v>1756</v>
      </c>
      <c r="AZ1540" t="s">
        <v>1766</v>
      </c>
      <c r="BA1540" t="s">
        <v>1767</v>
      </c>
      <c r="BB1540" t="s">
        <v>4610</v>
      </c>
      <c r="BC1540" t="s">
        <v>4611</v>
      </c>
      <c r="BD1540" t="s">
        <v>826</v>
      </c>
      <c r="BE1540" t="s">
        <v>1756</v>
      </c>
      <c r="BF1540" t="s">
        <v>826</v>
      </c>
    </row>
    <row r="1541" spans="1:58">
      <c r="A1541" t="s">
        <v>829</v>
      </c>
      <c r="B1541">
        <v>6</v>
      </c>
      <c r="C1541">
        <v>0</v>
      </c>
      <c r="D1541">
        <v>9879</v>
      </c>
      <c r="E1541" t="s">
        <v>4609</v>
      </c>
      <c r="F1541">
        <v>53510602</v>
      </c>
      <c r="G1541" t="s">
        <v>2041</v>
      </c>
      <c r="H1541">
        <v>0</v>
      </c>
      <c r="I1541" t="s">
        <v>2056</v>
      </c>
      <c r="J1541">
        <v>210</v>
      </c>
      <c r="K1541">
        <v>2</v>
      </c>
      <c r="L1541" t="s">
        <v>1755</v>
      </c>
      <c r="M1541" t="s">
        <v>1756</v>
      </c>
      <c r="N1541" t="s">
        <v>1756</v>
      </c>
      <c r="P1541" t="s">
        <v>1757</v>
      </c>
      <c r="Q1541" s="387">
        <v>420</v>
      </c>
      <c r="R1541">
        <v>54.6</v>
      </c>
      <c r="S1541">
        <v>474.59999999999997</v>
      </c>
      <c r="T1541" s="388">
        <v>44456</v>
      </c>
      <c r="U1541">
        <v>0</v>
      </c>
      <c r="V1541" t="s">
        <v>832</v>
      </c>
      <c r="W1541" s="388">
        <v>44477</v>
      </c>
      <c r="X1541">
        <v>164</v>
      </c>
      <c r="Y1541">
        <v>0</v>
      </c>
      <c r="Z1541">
        <v>0</v>
      </c>
      <c r="AA1541" t="s">
        <v>1758</v>
      </c>
      <c r="AB1541" t="s">
        <v>826</v>
      </c>
      <c r="AD1541" t="s">
        <v>2045</v>
      </c>
      <c r="AE1541" t="s">
        <v>2046</v>
      </c>
      <c r="AI1541" t="s">
        <v>1761</v>
      </c>
      <c r="AL1541" t="s">
        <v>2889</v>
      </c>
      <c r="AM1541">
        <v>6</v>
      </c>
      <c r="AN1541" t="s">
        <v>1594</v>
      </c>
      <c r="AO1541" t="s">
        <v>2890</v>
      </c>
      <c r="AP1541">
        <v>0</v>
      </c>
      <c r="AQ1541" s="388">
        <v>44460</v>
      </c>
      <c r="AS1541" t="s">
        <v>1765</v>
      </c>
      <c r="AT1541" s="388">
        <v>44461</v>
      </c>
      <c r="AU1541" t="s">
        <v>1756</v>
      </c>
      <c r="AV1541" t="s">
        <v>1756</v>
      </c>
      <c r="AZ1541" t="s">
        <v>1766</v>
      </c>
      <c r="BA1541" t="s">
        <v>1767</v>
      </c>
      <c r="BB1541" t="s">
        <v>4612</v>
      </c>
      <c r="BC1541" t="s">
        <v>4613</v>
      </c>
      <c r="BD1541" t="s">
        <v>826</v>
      </c>
      <c r="BE1541" t="s">
        <v>1756</v>
      </c>
      <c r="BF1541" t="s">
        <v>826</v>
      </c>
    </row>
    <row r="1542" spans="1:58">
      <c r="A1542" t="s">
        <v>829</v>
      </c>
      <c r="B1542">
        <v>6</v>
      </c>
      <c r="C1542">
        <v>0</v>
      </c>
      <c r="D1542">
        <v>9879</v>
      </c>
      <c r="E1542" t="s">
        <v>4609</v>
      </c>
      <c r="F1542">
        <v>53510602</v>
      </c>
      <c r="G1542" t="s">
        <v>2041</v>
      </c>
      <c r="H1542">
        <v>0</v>
      </c>
      <c r="I1542" t="s">
        <v>2062</v>
      </c>
      <c r="J1542">
        <v>138.05000000000001</v>
      </c>
      <c r="K1542">
        <v>11</v>
      </c>
      <c r="L1542" t="s">
        <v>2063</v>
      </c>
      <c r="M1542" t="s">
        <v>2064</v>
      </c>
      <c r="N1542" t="s">
        <v>1757</v>
      </c>
      <c r="O1542" t="s">
        <v>1756</v>
      </c>
      <c r="P1542" t="s">
        <v>1756</v>
      </c>
      <c r="Q1542" s="387">
        <v>1518.55</v>
      </c>
      <c r="R1542">
        <v>197.41149999999999</v>
      </c>
      <c r="S1542">
        <v>1715.9614999999999</v>
      </c>
      <c r="T1542" s="388">
        <v>44456</v>
      </c>
      <c r="U1542">
        <v>0</v>
      </c>
      <c r="V1542" t="s">
        <v>832</v>
      </c>
      <c r="W1542" s="388">
        <v>44477</v>
      </c>
      <c r="X1542">
        <v>164</v>
      </c>
      <c r="Y1542">
        <v>0</v>
      </c>
      <c r="Z1542">
        <v>0</v>
      </c>
      <c r="AA1542" t="s">
        <v>1758</v>
      </c>
      <c r="AB1542" t="s">
        <v>826</v>
      </c>
      <c r="AD1542" t="s">
        <v>2045</v>
      </c>
      <c r="AE1542" t="s">
        <v>2046</v>
      </c>
      <c r="AI1542" t="s">
        <v>1761</v>
      </c>
      <c r="AL1542" t="s">
        <v>2889</v>
      </c>
      <c r="AM1542">
        <v>6</v>
      </c>
      <c r="AN1542" t="s">
        <v>1594</v>
      </c>
      <c r="AO1542" t="s">
        <v>2890</v>
      </c>
      <c r="AP1542">
        <v>0</v>
      </c>
      <c r="AQ1542" s="388">
        <v>44460</v>
      </c>
      <c r="AS1542" t="s">
        <v>1765</v>
      </c>
      <c r="AT1542" s="388">
        <v>44461</v>
      </c>
      <c r="AU1542" t="s">
        <v>1756</v>
      </c>
      <c r="AV1542" t="s">
        <v>1756</v>
      </c>
      <c r="AZ1542" t="s">
        <v>1766</v>
      </c>
      <c r="BA1542" t="s">
        <v>1767</v>
      </c>
      <c r="BB1542" t="s">
        <v>4614</v>
      </c>
      <c r="BC1542" t="s">
        <v>4615</v>
      </c>
      <c r="BD1542" t="s">
        <v>826</v>
      </c>
      <c r="BE1542" t="s">
        <v>1756</v>
      </c>
      <c r="BF1542" t="s">
        <v>826</v>
      </c>
    </row>
    <row r="1543" spans="1:58">
      <c r="A1543" t="s">
        <v>829</v>
      </c>
      <c r="B1543">
        <v>6</v>
      </c>
      <c r="C1543">
        <v>0</v>
      </c>
      <c r="D1543">
        <v>9879</v>
      </c>
      <c r="E1543" t="s">
        <v>4609</v>
      </c>
      <c r="F1543">
        <v>53510602</v>
      </c>
      <c r="G1543" t="s">
        <v>2041</v>
      </c>
      <c r="H1543">
        <v>0</v>
      </c>
      <c r="I1543" t="s">
        <v>2073</v>
      </c>
      <c r="J1543">
        <v>243.75</v>
      </c>
      <c r="K1543">
        <v>1</v>
      </c>
      <c r="L1543" t="s">
        <v>1755</v>
      </c>
      <c r="M1543" t="s">
        <v>2074</v>
      </c>
      <c r="N1543" t="s">
        <v>1757</v>
      </c>
      <c r="O1543" t="s">
        <v>1756</v>
      </c>
      <c r="P1543" t="s">
        <v>1756</v>
      </c>
      <c r="Q1543" s="387">
        <v>243.75</v>
      </c>
      <c r="R1543">
        <v>31.6875</v>
      </c>
      <c r="S1543">
        <v>275.4375</v>
      </c>
      <c r="T1543" s="388">
        <v>44456</v>
      </c>
      <c r="U1543">
        <v>0</v>
      </c>
      <c r="V1543" t="s">
        <v>832</v>
      </c>
      <c r="W1543" s="388">
        <v>44477</v>
      </c>
      <c r="X1543">
        <v>164</v>
      </c>
      <c r="Y1543">
        <v>0</v>
      </c>
      <c r="Z1543">
        <v>0</v>
      </c>
      <c r="AA1543" t="s">
        <v>1758</v>
      </c>
      <c r="AB1543" t="s">
        <v>826</v>
      </c>
      <c r="AD1543" t="s">
        <v>2045</v>
      </c>
      <c r="AE1543" t="s">
        <v>2046</v>
      </c>
      <c r="AI1543" t="s">
        <v>1761</v>
      </c>
      <c r="AL1543" t="s">
        <v>2889</v>
      </c>
      <c r="AM1543">
        <v>6</v>
      </c>
      <c r="AN1543" t="s">
        <v>1594</v>
      </c>
      <c r="AO1543" t="s">
        <v>2890</v>
      </c>
      <c r="AP1543">
        <v>0</v>
      </c>
      <c r="AQ1543" s="388">
        <v>44460</v>
      </c>
      <c r="AS1543" t="s">
        <v>1765</v>
      </c>
      <c r="AT1543" s="388">
        <v>44461</v>
      </c>
      <c r="AU1543" t="s">
        <v>1756</v>
      </c>
      <c r="AV1543" t="s">
        <v>1756</v>
      </c>
      <c r="AZ1543" t="s">
        <v>1766</v>
      </c>
      <c r="BA1543" t="s">
        <v>1767</v>
      </c>
      <c r="BB1543" t="s">
        <v>4616</v>
      </c>
      <c r="BC1543" t="s">
        <v>4617</v>
      </c>
      <c r="BD1543" t="s">
        <v>826</v>
      </c>
      <c r="BE1543" t="s">
        <v>1756</v>
      </c>
      <c r="BF1543" t="s">
        <v>826</v>
      </c>
    </row>
    <row r="1544" spans="1:58">
      <c r="A1544" t="s">
        <v>829</v>
      </c>
      <c r="B1544">
        <v>6</v>
      </c>
      <c r="C1544">
        <v>0</v>
      </c>
      <c r="D1544">
        <v>9879</v>
      </c>
      <c r="E1544" t="s">
        <v>4609</v>
      </c>
      <c r="F1544">
        <v>53510602</v>
      </c>
      <c r="G1544" t="s">
        <v>2041</v>
      </c>
      <c r="H1544">
        <v>0</v>
      </c>
      <c r="I1544" t="s">
        <v>2083</v>
      </c>
      <c r="J1544">
        <v>12.21</v>
      </c>
      <c r="K1544">
        <v>11</v>
      </c>
      <c r="L1544" t="s">
        <v>1771</v>
      </c>
      <c r="M1544" t="s">
        <v>2084</v>
      </c>
      <c r="N1544" t="s">
        <v>1757</v>
      </c>
      <c r="O1544" t="s">
        <v>1756</v>
      </c>
      <c r="P1544" t="s">
        <v>1756</v>
      </c>
      <c r="Q1544" s="387">
        <v>134.31</v>
      </c>
      <c r="R1544">
        <v>17.4603</v>
      </c>
      <c r="S1544">
        <v>151.77029999999999</v>
      </c>
      <c r="T1544" s="388">
        <v>44456</v>
      </c>
      <c r="U1544">
        <v>0</v>
      </c>
      <c r="V1544" t="s">
        <v>832</v>
      </c>
      <c r="W1544" s="388">
        <v>44477</v>
      </c>
      <c r="X1544">
        <v>164</v>
      </c>
      <c r="Y1544">
        <v>0</v>
      </c>
      <c r="Z1544">
        <v>0</v>
      </c>
      <c r="AA1544" t="s">
        <v>1758</v>
      </c>
      <c r="AB1544" t="s">
        <v>826</v>
      </c>
      <c r="AD1544" t="s">
        <v>2045</v>
      </c>
      <c r="AE1544" t="s">
        <v>2046</v>
      </c>
      <c r="AI1544" t="s">
        <v>1761</v>
      </c>
      <c r="AL1544" t="s">
        <v>2889</v>
      </c>
      <c r="AM1544">
        <v>6</v>
      </c>
      <c r="AN1544" t="s">
        <v>1594</v>
      </c>
      <c r="AO1544" t="s">
        <v>2890</v>
      </c>
      <c r="AP1544">
        <v>0</v>
      </c>
      <c r="AQ1544" s="388">
        <v>44460</v>
      </c>
      <c r="AS1544" t="s">
        <v>1765</v>
      </c>
      <c r="AT1544" s="388">
        <v>44461</v>
      </c>
      <c r="AU1544" t="s">
        <v>1756</v>
      </c>
      <c r="AV1544" t="s">
        <v>1756</v>
      </c>
      <c r="AZ1544" t="s">
        <v>1766</v>
      </c>
      <c r="BA1544" t="s">
        <v>1767</v>
      </c>
      <c r="BB1544" t="s">
        <v>4618</v>
      </c>
      <c r="BC1544" t="s">
        <v>4619</v>
      </c>
      <c r="BD1544" t="s">
        <v>826</v>
      </c>
      <c r="BE1544" t="s">
        <v>1756</v>
      </c>
      <c r="BF1544" t="s">
        <v>826</v>
      </c>
    </row>
    <row r="1545" spans="1:58">
      <c r="A1545" t="s">
        <v>829</v>
      </c>
      <c r="B1545">
        <v>6</v>
      </c>
      <c r="C1545">
        <v>0</v>
      </c>
      <c r="D1545">
        <v>9879</v>
      </c>
      <c r="E1545" t="s">
        <v>4609</v>
      </c>
      <c r="F1545">
        <v>53510602</v>
      </c>
      <c r="G1545" t="s">
        <v>2041</v>
      </c>
      <c r="H1545">
        <v>0</v>
      </c>
      <c r="I1545" t="s">
        <v>2095</v>
      </c>
      <c r="J1545">
        <v>138.44999999999999</v>
      </c>
      <c r="K1545">
        <v>11</v>
      </c>
      <c r="L1545" t="s">
        <v>2063</v>
      </c>
      <c r="M1545" t="s">
        <v>2096</v>
      </c>
      <c r="N1545" t="s">
        <v>1757</v>
      </c>
      <c r="O1545" t="s">
        <v>1756</v>
      </c>
      <c r="P1545" t="s">
        <v>1756</v>
      </c>
      <c r="Q1545" s="387">
        <v>1522.95</v>
      </c>
      <c r="R1545">
        <v>197.98350000000002</v>
      </c>
      <c r="S1545">
        <v>1720.9334999999999</v>
      </c>
      <c r="T1545" s="388">
        <v>44456</v>
      </c>
      <c r="U1545">
        <v>0</v>
      </c>
      <c r="V1545" t="s">
        <v>832</v>
      </c>
      <c r="W1545" s="388">
        <v>44477</v>
      </c>
      <c r="X1545">
        <v>164</v>
      </c>
      <c r="Y1545">
        <v>0</v>
      </c>
      <c r="Z1545">
        <v>0</v>
      </c>
      <c r="AA1545" t="s">
        <v>1758</v>
      </c>
      <c r="AB1545" t="s">
        <v>826</v>
      </c>
      <c r="AD1545" t="s">
        <v>2045</v>
      </c>
      <c r="AE1545" t="s">
        <v>2046</v>
      </c>
      <c r="AI1545" t="s">
        <v>1761</v>
      </c>
      <c r="AL1545" t="s">
        <v>2889</v>
      </c>
      <c r="AM1545">
        <v>6</v>
      </c>
      <c r="AN1545" t="s">
        <v>1594</v>
      </c>
      <c r="AO1545" t="s">
        <v>2890</v>
      </c>
      <c r="AP1545">
        <v>0</v>
      </c>
      <c r="AQ1545" s="388">
        <v>44460</v>
      </c>
      <c r="AS1545" t="s">
        <v>1765</v>
      </c>
      <c r="AT1545" s="388">
        <v>44461</v>
      </c>
      <c r="AU1545" t="s">
        <v>1756</v>
      </c>
      <c r="AV1545" t="s">
        <v>1756</v>
      </c>
      <c r="AZ1545" t="s">
        <v>1766</v>
      </c>
      <c r="BA1545" t="s">
        <v>1767</v>
      </c>
      <c r="BB1545" t="s">
        <v>4620</v>
      </c>
      <c r="BC1545" t="s">
        <v>4621</v>
      </c>
      <c r="BD1545" t="s">
        <v>826</v>
      </c>
      <c r="BE1545" t="s">
        <v>1756</v>
      </c>
      <c r="BF1545" t="s">
        <v>826</v>
      </c>
    </row>
    <row r="1546" spans="1:58">
      <c r="A1546" t="s">
        <v>829</v>
      </c>
      <c r="B1546">
        <v>6</v>
      </c>
      <c r="C1546">
        <v>0</v>
      </c>
      <c r="D1546">
        <v>9877</v>
      </c>
      <c r="E1546" t="s">
        <v>4622</v>
      </c>
      <c r="F1546">
        <v>53510602</v>
      </c>
      <c r="G1546" t="s">
        <v>2041</v>
      </c>
      <c r="H1546">
        <v>0</v>
      </c>
      <c r="I1546" t="s">
        <v>2042</v>
      </c>
      <c r="J1546">
        <v>60</v>
      </c>
      <c r="K1546">
        <v>12</v>
      </c>
      <c r="L1546" t="s">
        <v>1771</v>
      </c>
      <c r="M1546" t="s">
        <v>1756</v>
      </c>
      <c r="N1546" t="s">
        <v>1756</v>
      </c>
      <c r="O1546" t="s">
        <v>2043</v>
      </c>
      <c r="P1546" t="s">
        <v>1757</v>
      </c>
      <c r="Q1546" s="387">
        <v>720</v>
      </c>
      <c r="R1546">
        <v>93.600000000000009</v>
      </c>
      <c r="S1546">
        <v>813.59999999999991</v>
      </c>
      <c r="T1546" s="388">
        <v>44456</v>
      </c>
      <c r="U1546">
        <v>0</v>
      </c>
      <c r="V1546" t="s">
        <v>832</v>
      </c>
      <c r="W1546" s="388">
        <v>44477</v>
      </c>
      <c r="X1546">
        <v>164</v>
      </c>
      <c r="Y1546">
        <v>0</v>
      </c>
      <c r="Z1546">
        <v>0</v>
      </c>
      <c r="AA1546" t="s">
        <v>1758</v>
      </c>
      <c r="AB1546" t="s">
        <v>826</v>
      </c>
      <c r="AD1546" t="s">
        <v>2045</v>
      </c>
      <c r="AE1546" t="s">
        <v>2046</v>
      </c>
      <c r="AI1546" t="s">
        <v>1761</v>
      </c>
      <c r="AL1546" t="s">
        <v>2919</v>
      </c>
      <c r="AM1546">
        <v>6</v>
      </c>
      <c r="AN1546" t="s">
        <v>2920</v>
      </c>
      <c r="AO1546" t="s">
        <v>3996</v>
      </c>
      <c r="AP1546">
        <v>0</v>
      </c>
      <c r="AQ1546" s="388">
        <v>44460</v>
      </c>
      <c r="AS1546" t="s">
        <v>1765</v>
      </c>
      <c r="AT1546" s="388">
        <v>44461</v>
      </c>
      <c r="AU1546" t="s">
        <v>1756</v>
      </c>
      <c r="AV1546" t="s">
        <v>1756</v>
      </c>
      <c r="AZ1546" t="s">
        <v>1766</v>
      </c>
      <c r="BA1546" t="s">
        <v>1767</v>
      </c>
      <c r="BB1546" t="s">
        <v>4623</v>
      </c>
      <c r="BC1546" t="s">
        <v>4624</v>
      </c>
      <c r="BD1546" t="s">
        <v>826</v>
      </c>
      <c r="BE1546" t="s">
        <v>1756</v>
      </c>
      <c r="BF1546" t="s">
        <v>826</v>
      </c>
    </row>
    <row r="1547" spans="1:58">
      <c r="A1547" t="s">
        <v>829</v>
      </c>
      <c r="B1547">
        <v>6</v>
      </c>
      <c r="C1547">
        <v>0</v>
      </c>
      <c r="D1547">
        <v>9877</v>
      </c>
      <c r="E1547" t="s">
        <v>4622</v>
      </c>
      <c r="F1547">
        <v>53510602</v>
      </c>
      <c r="G1547" t="s">
        <v>2041</v>
      </c>
      <c r="H1547">
        <v>0</v>
      </c>
      <c r="I1547" t="s">
        <v>2052</v>
      </c>
      <c r="J1547">
        <v>75</v>
      </c>
      <c r="K1547">
        <v>24</v>
      </c>
      <c r="L1547" t="s">
        <v>1771</v>
      </c>
      <c r="M1547" t="s">
        <v>1756</v>
      </c>
      <c r="N1547" t="s">
        <v>1756</v>
      </c>
      <c r="O1547" t="s">
        <v>2053</v>
      </c>
      <c r="P1547" t="s">
        <v>1757</v>
      </c>
      <c r="Q1547" s="387">
        <v>1800</v>
      </c>
      <c r="R1547">
        <v>234</v>
      </c>
      <c r="S1547">
        <v>2033.9999999999998</v>
      </c>
      <c r="T1547" s="388">
        <v>44456</v>
      </c>
      <c r="U1547">
        <v>0</v>
      </c>
      <c r="V1547" t="s">
        <v>832</v>
      </c>
      <c r="W1547" s="388">
        <v>44477</v>
      </c>
      <c r="X1547">
        <v>164</v>
      </c>
      <c r="Y1547">
        <v>0</v>
      </c>
      <c r="Z1547">
        <v>0</v>
      </c>
      <c r="AA1547" t="s">
        <v>1758</v>
      </c>
      <c r="AB1547" t="s">
        <v>826</v>
      </c>
      <c r="AD1547" t="s">
        <v>2045</v>
      </c>
      <c r="AE1547" t="s">
        <v>2046</v>
      </c>
      <c r="AI1547" t="s">
        <v>1761</v>
      </c>
      <c r="AL1547" t="s">
        <v>2919</v>
      </c>
      <c r="AM1547">
        <v>6</v>
      </c>
      <c r="AN1547" t="s">
        <v>2920</v>
      </c>
      <c r="AO1547" t="s">
        <v>3996</v>
      </c>
      <c r="AP1547">
        <v>0</v>
      </c>
      <c r="AQ1547" s="388">
        <v>44460</v>
      </c>
      <c r="AS1547" t="s">
        <v>1765</v>
      </c>
      <c r="AT1547" s="388">
        <v>44461</v>
      </c>
      <c r="AU1547" t="s">
        <v>1756</v>
      </c>
      <c r="AV1547" t="s">
        <v>1756</v>
      </c>
      <c r="AZ1547" t="s">
        <v>1766</v>
      </c>
      <c r="BA1547" t="s">
        <v>1767</v>
      </c>
      <c r="BB1547" t="s">
        <v>4625</v>
      </c>
      <c r="BC1547" t="s">
        <v>4626</v>
      </c>
      <c r="BD1547" t="s">
        <v>826</v>
      </c>
      <c r="BE1547" t="s">
        <v>1756</v>
      </c>
      <c r="BF1547" t="s">
        <v>826</v>
      </c>
    </row>
    <row r="1548" spans="1:58">
      <c r="A1548" t="s">
        <v>829</v>
      </c>
      <c r="B1548">
        <v>6</v>
      </c>
      <c r="C1548">
        <v>0</v>
      </c>
      <c r="D1548">
        <v>9877</v>
      </c>
      <c r="E1548" t="s">
        <v>4622</v>
      </c>
      <c r="F1548">
        <v>53510602</v>
      </c>
      <c r="G1548" t="s">
        <v>2041</v>
      </c>
      <c r="H1548">
        <v>0</v>
      </c>
      <c r="I1548" t="s">
        <v>2056</v>
      </c>
      <c r="J1548">
        <v>210</v>
      </c>
      <c r="K1548">
        <v>4</v>
      </c>
      <c r="L1548" t="s">
        <v>1755</v>
      </c>
      <c r="M1548" t="s">
        <v>1756</v>
      </c>
      <c r="N1548" t="s">
        <v>1756</v>
      </c>
      <c r="P1548" t="s">
        <v>1757</v>
      </c>
      <c r="Q1548" s="387">
        <v>840</v>
      </c>
      <c r="R1548">
        <v>109.2</v>
      </c>
      <c r="S1548">
        <v>949.19999999999993</v>
      </c>
      <c r="T1548" s="388">
        <v>44456</v>
      </c>
      <c r="U1548">
        <v>0</v>
      </c>
      <c r="V1548" t="s">
        <v>832</v>
      </c>
      <c r="W1548" s="388">
        <v>44477</v>
      </c>
      <c r="X1548">
        <v>164</v>
      </c>
      <c r="Y1548">
        <v>0</v>
      </c>
      <c r="Z1548">
        <v>0</v>
      </c>
      <c r="AA1548" t="s">
        <v>1758</v>
      </c>
      <c r="AB1548" t="s">
        <v>826</v>
      </c>
      <c r="AD1548" t="s">
        <v>2045</v>
      </c>
      <c r="AE1548" t="s">
        <v>2046</v>
      </c>
      <c r="AI1548" t="s">
        <v>1761</v>
      </c>
      <c r="AL1548" t="s">
        <v>2919</v>
      </c>
      <c r="AM1548">
        <v>6</v>
      </c>
      <c r="AN1548" t="s">
        <v>2920</v>
      </c>
      <c r="AO1548" t="s">
        <v>3996</v>
      </c>
      <c r="AP1548">
        <v>0</v>
      </c>
      <c r="AQ1548" s="388">
        <v>44460</v>
      </c>
      <c r="AS1548" t="s">
        <v>1765</v>
      </c>
      <c r="AT1548" s="388">
        <v>44461</v>
      </c>
      <c r="AU1548" t="s">
        <v>1756</v>
      </c>
      <c r="AV1548" t="s">
        <v>1756</v>
      </c>
      <c r="AZ1548" t="s">
        <v>1766</v>
      </c>
      <c r="BA1548" t="s">
        <v>1767</v>
      </c>
      <c r="BB1548" t="s">
        <v>4627</v>
      </c>
      <c r="BC1548" t="s">
        <v>4628</v>
      </c>
      <c r="BD1548" t="s">
        <v>826</v>
      </c>
      <c r="BE1548" t="s">
        <v>1756</v>
      </c>
      <c r="BF1548" t="s">
        <v>826</v>
      </c>
    </row>
    <row r="1549" spans="1:58">
      <c r="A1549" t="s">
        <v>829</v>
      </c>
      <c r="B1549">
        <v>6</v>
      </c>
      <c r="C1549">
        <v>0</v>
      </c>
      <c r="D1549">
        <v>9877</v>
      </c>
      <c r="E1549" t="s">
        <v>4622</v>
      </c>
      <c r="F1549">
        <v>53510602</v>
      </c>
      <c r="G1549" t="s">
        <v>2041</v>
      </c>
      <c r="H1549">
        <v>0</v>
      </c>
      <c r="I1549" t="s">
        <v>518</v>
      </c>
      <c r="J1549">
        <v>95</v>
      </c>
      <c r="K1549">
        <v>12</v>
      </c>
      <c r="L1549" t="s">
        <v>1771</v>
      </c>
      <c r="M1549" t="s">
        <v>1756</v>
      </c>
      <c r="N1549" t="s">
        <v>1756</v>
      </c>
      <c r="O1549" t="s">
        <v>2059</v>
      </c>
      <c r="P1549" t="s">
        <v>1757</v>
      </c>
      <c r="Q1549" s="387">
        <v>1140</v>
      </c>
      <c r="R1549">
        <v>148.20000000000002</v>
      </c>
      <c r="S1549">
        <v>1288.1999999999998</v>
      </c>
      <c r="T1549" s="388">
        <v>44456</v>
      </c>
      <c r="U1549">
        <v>0</v>
      </c>
      <c r="V1549" t="s">
        <v>832</v>
      </c>
      <c r="W1549" s="388">
        <v>44477</v>
      </c>
      <c r="X1549">
        <v>164</v>
      </c>
      <c r="Y1549">
        <v>0</v>
      </c>
      <c r="Z1549">
        <v>0</v>
      </c>
      <c r="AA1549" t="s">
        <v>1758</v>
      </c>
      <c r="AB1549" t="s">
        <v>826</v>
      </c>
      <c r="AD1549" t="s">
        <v>2045</v>
      </c>
      <c r="AE1549" t="s">
        <v>2046</v>
      </c>
      <c r="AI1549" t="s">
        <v>1761</v>
      </c>
      <c r="AL1549" t="s">
        <v>2919</v>
      </c>
      <c r="AM1549">
        <v>6</v>
      </c>
      <c r="AN1549" t="s">
        <v>2920</v>
      </c>
      <c r="AO1549" t="s">
        <v>3996</v>
      </c>
      <c r="AP1549">
        <v>0</v>
      </c>
      <c r="AQ1549" s="388">
        <v>44460</v>
      </c>
      <c r="AS1549" t="s">
        <v>1765</v>
      </c>
      <c r="AT1549" s="388">
        <v>44461</v>
      </c>
      <c r="AU1549" t="s">
        <v>1756</v>
      </c>
      <c r="AV1549" t="s">
        <v>1756</v>
      </c>
      <c r="AZ1549" t="s">
        <v>1766</v>
      </c>
      <c r="BA1549" t="s">
        <v>1767</v>
      </c>
      <c r="BB1549" t="s">
        <v>4629</v>
      </c>
      <c r="BC1549" t="s">
        <v>4630</v>
      </c>
      <c r="BD1549" t="s">
        <v>826</v>
      </c>
      <c r="BE1549" t="s">
        <v>1756</v>
      </c>
      <c r="BF1549" t="s">
        <v>826</v>
      </c>
    </row>
    <row r="1550" spans="1:58">
      <c r="A1550" t="s">
        <v>829</v>
      </c>
      <c r="B1550">
        <v>6</v>
      </c>
      <c r="C1550">
        <v>0</v>
      </c>
      <c r="D1550">
        <v>9877</v>
      </c>
      <c r="E1550" t="s">
        <v>4622</v>
      </c>
      <c r="F1550">
        <v>53510602</v>
      </c>
      <c r="G1550" t="s">
        <v>2041</v>
      </c>
      <c r="H1550">
        <v>0</v>
      </c>
      <c r="I1550" t="s">
        <v>2062</v>
      </c>
      <c r="J1550">
        <v>138.05000000000001</v>
      </c>
      <c r="K1550">
        <v>11</v>
      </c>
      <c r="L1550" t="s">
        <v>2063</v>
      </c>
      <c r="M1550" t="s">
        <v>2064</v>
      </c>
      <c r="N1550" t="s">
        <v>1757</v>
      </c>
      <c r="O1550" t="s">
        <v>1756</v>
      </c>
      <c r="P1550" t="s">
        <v>1756</v>
      </c>
      <c r="Q1550" s="387">
        <v>1518.55</v>
      </c>
      <c r="R1550">
        <v>197.41149999999999</v>
      </c>
      <c r="S1550">
        <v>1715.9614999999999</v>
      </c>
      <c r="T1550" s="388">
        <v>44456</v>
      </c>
      <c r="U1550">
        <v>0</v>
      </c>
      <c r="V1550" t="s">
        <v>832</v>
      </c>
      <c r="W1550" s="388">
        <v>44477</v>
      </c>
      <c r="X1550">
        <v>164</v>
      </c>
      <c r="Y1550">
        <v>0</v>
      </c>
      <c r="Z1550">
        <v>0</v>
      </c>
      <c r="AA1550" t="s">
        <v>1758</v>
      </c>
      <c r="AB1550" t="s">
        <v>826</v>
      </c>
      <c r="AD1550" t="s">
        <v>2045</v>
      </c>
      <c r="AE1550" t="s">
        <v>2046</v>
      </c>
      <c r="AI1550" t="s">
        <v>1761</v>
      </c>
      <c r="AL1550" t="s">
        <v>2919</v>
      </c>
      <c r="AM1550">
        <v>6</v>
      </c>
      <c r="AN1550" t="s">
        <v>2920</v>
      </c>
      <c r="AO1550" t="s">
        <v>3996</v>
      </c>
      <c r="AP1550">
        <v>0</v>
      </c>
      <c r="AQ1550" s="388">
        <v>44460</v>
      </c>
      <c r="AS1550" t="s">
        <v>1765</v>
      </c>
      <c r="AT1550" s="388">
        <v>44461</v>
      </c>
      <c r="AU1550" t="s">
        <v>1756</v>
      </c>
      <c r="AV1550" t="s">
        <v>1756</v>
      </c>
      <c r="AZ1550" t="s">
        <v>1766</v>
      </c>
      <c r="BA1550" t="s">
        <v>1767</v>
      </c>
      <c r="BB1550" t="s">
        <v>4631</v>
      </c>
      <c r="BC1550" t="s">
        <v>4632</v>
      </c>
      <c r="BD1550" t="s">
        <v>826</v>
      </c>
      <c r="BE1550" t="s">
        <v>1756</v>
      </c>
      <c r="BF1550" t="s">
        <v>826</v>
      </c>
    </row>
    <row r="1551" spans="1:58">
      <c r="A1551" t="s">
        <v>829</v>
      </c>
      <c r="B1551">
        <v>6</v>
      </c>
      <c r="C1551">
        <v>0</v>
      </c>
      <c r="D1551">
        <v>9877</v>
      </c>
      <c r="E1551" t="s">
        <v>4622</v>
      </c>
      <c r="F1551">
        <v>53510602</v>
      </c>
      <c r="G1551" t="s">
        <v>2041</v>
      </c>
      <c r="H1551">
        <v>0</v>
      </c>
      <c r="I1551" t="s">
        <v>2073</v>
      </c>
      <c r="J1551">
        <v>243.75</v>
      </c>
      <c r="K1551">
        <v>3</v>
      </c>
      <c r="L1551" t="s">
        <v>1755</v>
      </c>
      <c r="M1551" t="s">
        <v>2074</v>
      </c>
      <c r="N1551" t="s">
        <v>1757</v>
      </c>
      <c r="O1551" t="s">
        <v>1756</v>
      </c>
      <c r="P1551" t="s">
        <v>1756</v>
      </c>
      <c r="Q1551" s="387">
        <v>731.25</v>
      </c>
      <c r="R1551">
        <v>95.0625</v>
      </c>
      <c r="S1551">
        <v>826.31249999999989</v>
      </c>
      <c r="T1551" s="388">
        <v>44456</v>
      </c>
      <c r="U1551">
        <v>0</v>
      </c>
      <c r="V1551" t="s">
        <v>832</v>
      </c>
      <c r="W1551" s="388">
        <v>44477</v>
      </c>
      <c r="X1551">
        <v>164</v>
      </c>
      <c r="Y1551">
        <v>0</v>
      </c>
      <c r="Z1551">
        <v>0</v>
      </c>
      <c r="AA1551" t="s">
        <v>1758</v>
      </c>
      <c r="AB1551" t="s">
        <v>826</v>
      </c>
      <c r="AD1551" t="s">
        <v>2045</v>
      </c>
      <c r="AE1551" t="s">
        <v>2046</v>
      </c>
      <c r="AI1551" t="s">
        <v>1761</v>
      </c>
      <c r="AL1551" t="s">
        <v>2919</v>
      </c>
      <c r="AM1551">
        <v>6</v>
      </c>
      <c r="AN1551" t="s">
        <v>2920</v>
      </c>
      <c r="AO1551" t="s">
        <v>3996</v>
      </c>
      <c r="AP1551">
        <v>0</v>
      </c>
      <c r="AQ1551" s="388">
        <v>44460</v>
      </c>
      <c r="AS1551" t="s">
        <v>1765</v>
      </c>
      <c r="AT1551" s="388">
        <v>44461</v>
      </c>
      <c r="AU1551" t="s">
        <v>1756</v>
      </c>
      <c r="AV1551" t="s">
        <v>1756</v>
      </c>
      <c r="AZ1551" t="s">
        <v>1766</v>
      </c>
      <c r="BA1551" t="s">
        <v>1767</v>
      </c>
      <c r="BB1551" t="s">
        <v>4633</v>
      </c>
      <c r="BC1551" t="s">
        <v>4634</v>
      </c>
      <c r="BD1551" t="s">
        <v>826</v>
      </c>
      <c r="BE1551" t="s">
        <v>1756</v>
      </c>
      <c r="BF1551" t="s">
        <v>826</v>
      </c>
    </row>
    <row r="1552" spans="1:58">
      <c r="A1552" t="s">
        <v>829</v>
      </c>
      <c r="B1552">
        <v>6</v>
      </c>
      <c r="C1552">
        <v>0</v>
      </c>
      <c r="D1552">
        <v>9877</v>
      </c>
      <c r="E1552" t="s">
        <v>4622</v>
      </c>
      <c r="F1552">
        <v>53510602</v>
      </c>
      <c r="G1552" t="s">
        <v>2041</v>
      </c>
      <c r="H1552">
        <v>0</v>
      </c>
      <c r="I1552" t="s">
        <v>2083</v>
      </c>
      <c r="J1552">
        <v>12.21</v>
      </c>
      <c r="K1552">
        <v>11</v>
      </c>
      <c r="L1552" t="s">
        <v>1771</v>
      </c>
      <c r="M1552" t="s">
        <v>2084</v>
      </c>
      <c r="N1552" t="s">
        <v>1757</v>
      </c>
      <c r="O1552" t="s">
        <v>1756</v>
      </c>
      <c r="P1552" t="s">
        <v>1756</v>
      </c>
      <c r="Q1552" s="387">
        <v>134.31</v>
      </c>
      <c r="R1552">
        <v>17.4603</v>
      </c>
      <c r="S1552">
        <v>151.77029999999999</v>
      </c>
      <c r="T1552" s="388">
        <v>44456</v>
      </c>
      <c r="U1552">
        <v>0</v>
      </c>
      <c r="V1552" t="s">
        <v>832</v>
      </c>
      <c r="W1552" s="388">
        <v>44477</v>
      </c>
      <c r="X1552">
        <v>164</v>
      </c>
      <c r="Y1552">
        <v>0</v>
      </c>
      <c r="Z1552">
        <v>0</v>
      </c>
      <c r="AA1552" t="s">
        <v>1758</v>
      </c>
      <c r="AB1552" t="s">
        <v>826</v>
      </c>
      <c r="AD1552" t="s">
        <v>2045</v>
      </c>
      <c r="AE1552" t="s">
        <v>2046</v>
      </c>
      <c r="AI1552" t="s">
        <v>1761</v>
      </c>
      <c r="AL1552" t="s">
        <v>2919</v>
      </c>
      <c r="AM1552">
        <v>6</v>
      </c>
      <c r="AN1552" t="s">
        <v>2920</v>
      </c>
      <c r="AO1552" t="s">
        <v>3996</v>
      </c>
      <c r="AP1552">
        <v>0</v>
      </c>
      <c r="AQ1552" s="388">
        <v>44460</v>
      </c>
      <c r="AS1552" t="s">
        <v>1765</v>
      </c>
      <c r="AT1552" s="388">
        <v>44461</v>
      </c>
      <c r="AU1552" t="s">
        <v>1756</v>
      </c>
      <c r="AV1552" t="s">
        <v>1756</v>
      </c>
      <c r="AZ1552" t="s">
        <v>1766</v>
      </c>
      <c r="BA1552" t="s">
        <v>1767</v>
      </c>
      <c r="BB1552" t="s">
        <v>4635</v>
      </c>
      <c r="BC1552" t="s">
        <v>4636</v>
      </c>
      <c r="BD1552" t="s">
        <v>826</v>
      </c>
      <c r="BE1552" t="s">
        <v>1756</v>
      </c>
      <c r="BF1552" t="s">
        <v>826</v>
      </c>
    </row>
    <row r="1553" spans="1:58">
      <c r="A1553" t="s">
        <v>829</v>
      </c>
      <c r="B1553">
        <v>6</v>
      </c>
      <c r="C1553">
        <v>0</v>
      </c>
      <c r="D1553">
        <v>9877</v>
      </c>
      <c r="E1553" t="s">
        <v>4622</v>
      </c>
      <c r="F1553">
        <v>53510602</v>
      </c>
      <c r="G1553" t="s">
        <v>2041</v>
      </c>
      <c r="H1553">
        <v>0</v>
      </c>
      <c r="I1553" t="s">
        <v>2089</v>
      </c>
      <c r="J1553">
        <v>146.96</v>
      </c>
      <c r="K1553">
        <v>11</v>
      </c>
      <c r="L1553" t="s">
        <v>2063</v>
      </c>
      <c r="M1553" t="s">
        <v>2090</v>
      </c>
      <c r="N1553" t="s">
        <v>1757</v>
      </c>
      <c r="O1553" t="s">
        <v>1756</v>
      </c>
      <c r="P1553" t="s">
        <v>1756</v>
      </c>
      <c r="Q1553" s="387">
        <v>1616.56</v>
      </c>
      <c r="R1553">
        <v>210.15280000000001</v>
      </c>
      <c r="S1553">
        <v>1826.7127999999998</v>
      </c>
      <c r="T1553" s="388">
        <v>44456</v>
      </c>
      <c r="U1553">
        <v>0</v>
      </c>
      <c r="V1553" t="s">
        <v>832</v>
      </c>
      <c r="W1553" s="388">
        <v>44477</v>
      </c>
      <c r="X1553">
        <v>164</v>
      </c>
      <c r="Y1553">
        <v>0</v>
      </c>
      <c r="Z1553">
        <v>0</v>
      </c>
      <c r="AA1553" t="s">
        <v>1758</v>
      </c>
      <c r="AB1553" t="s">
        <v>826</v>
      </c>
      <c r="AD1553" t="s">
        <v>2045</v>
      </c>
      <c r="AE1553" t="s">
        <v>2046</v>
      </c>
      <c r="AI1553" t="s">
        <v>1761</v>
      </c>
      <c r="AL1553" t="s">
        <v>2919</v>
      </c>
      <c r="AM1553">
        <v>6</v>
      </c>
      <c r="AN1553" t="s">
        <v>2920</v>
      </c>
      <c r="AO1553" t="s">
        <v>3996</v>
      </c>
      <c r="AP1553">
        <v>0</v>
      </c>
      <c r="AQ1553" s="388">
        <v>44460</v>
      </c>
      <c r="AS1553" t="s">
        <v>1765</v>
      </c>
      <c r="AT1553" s="388">
        <v>44461</v>
      </c>
      <c r="AU1553" t="s">
        <v>1756</v>
      </c>
      <c r="AV1553" t="s">
        <v>1756</v>
      </c>
      <c r="AZ1553" t="s">
        <v>1766</v>
      </c>
      <c r="BA1553" t="s">
        <v>1767</v>
      </c>
      <c r="BB1553" t="s">
        <v>4637</v>
      </c>
      <c r="BC1553" t="s">
        <v>4638</v>
      </c>
      <c r="BD1553" t="s">
        <v>826</v>
      </c>
      <c r="BE1553" t="s">
        <v>1756</v>
      </c>
      <c r="BF1553" t="s">
        <v>826</v>
      </c>
    </row>
    <row r="1554" spans="1:58">
      <c r="A1554" t="s">
        <v>829</v>
      </c>
      <c r="B1554">
        <v>6</v>
      </c>
      <c r="C1554">
        <v>0</v>
      </c>
      <c r="D1554">
        <v>9877</v>
      </c>
      <c r="E1554" t="s">
        <v>4622</v>
      </c>
      <c r="F1554">
        <v>53510602</v>
      </c>
      <c r="G1554" t="s">
        <v>2041</v>
      </c>
      <c r="H1554">
        <v>0</v>
      </c>
      <c r="I1554" t="s">
        <v>2247</v>
      </c>
      <c r="J1554">
        <v>131.47999999999999</v>
      </c>
      <c r="K1554">
        <v>11</v>
      </c>
      <c r="L1554" t="s">
        <v>2063</v>
      </c>
      <c r="M1554" t="s">
        <v>2248</v>
      </c>
      <c r="N1554" t="s">
        <v>1757</v>
      </c>
      <c r="O1554" t="s">
        <v>1756</v>
      </c>
      <c r="P1554" t="s">
        <v>1756</v>
      </c>
      <c r="Q1554" s="387">
        <v>1446.28</v>
      </c>
      <c r="R1554">
        <v>188.0164</v>
      </c>
      <c r="S1554">
        <v>1634.2963999999997</v>
      </c>
      <c r="T1554" s="388">
        <v>44456</v>
      </c>
      <c r="U1554">
        <v>0</v>
      </c>
      <c r="V1554" t="s">
        <v>832</v>
      </c>
      <c r="W1554" s="388">
        <v>44477</v>
      </c>
      <c r="X1554">
        <v>164</v>
      </c>
      <c r="Y1554">
        <v>0</v>
      </c>
      <c r="Z1554">
        <v>0</v>
      </c>
      <c r="AA1554" t="s">
        <v>1758</v>
      </c>
      <c r="AB1554" t="s">
        <v>826</v>
      </c>
      <c r="AD1554" t="s">
        <v>2045</v>
      </c>
      <c r="AE1554" t="s">
        <v>2046</v>
      </c>
      <c r="AI1554" t="s">
        <v>1761</v>
      </c>
      <c r="AL1554" t="s">
        <v>2919</v>
      </c>
      <c r="AM1554">
        <v>6</v>
      </c>
      <c r="AN1554" t="s">
        <v>2920</v>
      </c>
      <c r="AO1554" t="s">
        <v>3996</v>
      </c>
      <c r="AP1554">
        <v>0</v>
      </c>
      <c r="AQ1554" s="388">
        <v>44460</v>
      </c>
      <c r="AS1554" t="s">
        <v>1765</v>
      </c>
      <c r="AT1554" s="388">
        <v>44461</v>
      </c>
      <c r="AU1554" t="s">
        <v>1756</v>
      </c>
      <c r="AV1554" t="s">
        <v>1756</v>
      </c>
      <c r="AZ1554" t="s">
        <v>1766</v>
      </c>
      <c r="BA1554" t="s">
        <v>1767</v>
      </c>
      <c r="BB1554" t="s">
        <v>4639</v>
      </c>
      <c r="BC1554" t="s">
        <v>4640</v>
      </c>
      <c r="BD1554" t="s">
        <v>826</v>
      </c>
      <c r="BE1554" t="s">
        <v>1756</v>
      </c>
      <c r="BF1554" t="s">
        <v>826</v>
      </c>
    </row>
    <row r="1555" spans="1:58">
      <c r="A1555" t="s">
        <v>829</v>
      </c>
      <c r="B1555">
        <v>6</v>
      </c>
      <c r="C1555">
        <v>0</v>
      </c>
      <c r="D1555">
        <v>9959</v>
      </c>
      <c r="E1555" t="s">
        <v>4641</v>
      </c>
      <c r="F1555">
        <v>53510602</v>
      </c>
      <c r="G1555" t="s">
        <v>2041</v>
      </c>
      <c r="H1555">
        <v>0</v>
      </c>
      <c r="I1555" t="s">
        <v>3152</v>
      </c>
      <c r="J1555">
        <v>18.45</v>
      </c>
      <c r="K1555">
        <v>10</v>
      </c>
      <c r="L1555" t="s">
        <v>1771</v>
      </c>
      <c r="M1555" t="s">
        <v>3153</v>
      </c>
      <c r="N1555" t="s">
        <v>1757</v>
      </c>
      <c r="O1555" t="s">
        <v>1756</v>
      </c>
      <c r="P1555" t="s">
        <v>1756</v>
      </c>
      <c r="Q1555" s="387">
        <v>184.5</v>
      </c>
      <c r="R1555">
        <v>23.984999999999999</v>
      </c>
      <c r="S1555">
        <v>208.48499999999999</v>
      </c>
      <c r="T1555" s="388">
        <v>44455</v>
      </c>
      <c r="U1555">
        <v>0</v>
      </c>
      <c r="V1555" t="s">
        <v>832</v>
      </c>
      <c r="W1555" s="388">
        <v>44477</v>
      </c>
      <c r="X1555">
        <v>164</v>
      </c>
      <c r="Y1555">
        <v>0</v>
      </c>
      <c r="Z1555">
        <v>0</v>
      </c>
      <c r="AA1555" t="s">
        <v>1758</v>
      </c>
      <c r="AB1555" t="s">
        <v>826</v>
      </c>
      <c r="AD1555" t="s">
        <v>2045</v>
      </c>
      <c r="AE1555" t="s">
        <v>2046</v>
      </c>
      <c r="AI1555" t="s">
        <v>1761</v>
      </c>
      <c r="AL1555" t="s">
        <v>4642</v>
      </c>
      <c r="AM1555">
        <v>6</v>
      </c>
      <c r="AN1555" t="s">
        <v>2834</v>
      </c>
      <c r="AO1555" t="s">
        <v>3114</v>
      </c>
      <c r="AP1555">
        <v>0</v>
      </c>
      <c r="AQ1555" s="388">
        <v>44468</v>
      </c>
      <c r="AS1555" t="s">
        <v>1765</v>
      </c>
      <c r="AT1555" s="388">
        <v>44469</v>
      </c>
      <c r="AU1555" t="s">
        <v>1756</v>
      </c>
      <c r="AV1555" t="s">
        <v>1756</v>
      </c>
      <c r="AZ1555" t="s">
        <v>1766</v>
      </c>
      <c r="BA1555" t="s">
        <v>1767</v>
      </c>
      <c r="BB1555" t="s">
        <v>4643</v>
      </c>
      <c r="BC1555" t="s">
        <v>4644</v>
      </c>
      <c r="BD1555" t="s">
        <v>826</v>
      </c>
      <c r="BE1555" t="s">
        <v>1756</v>
      </c>
      <c r="BF1555" t="s">
        <v>826</v>
      </c>
    </row>
    <row r="1556" spans="1:58">
      <c r="A1556" t="s">
        <v>829</v>
      </c>
      <c r="B1556">
        <v>6</v>
      </c>
      <c r="C1556">
        <v>0</v>
      </c>
      <c r="D1556">
        <v>9894</v>
      </c>
      <c r="E1556" t="s">
        <v>4645</v>
      </c>
      <c r="F1556">
        <v>53510602</v>
      </c>
      <c r="G1556" t="s">
        <v>2041</v>
      </c>
      <c r="H1556">
        <v>0</v>
      </c>
      <c r="I1556" t="s">
        <v>2052</v>
      </c>
      <c r="J1556">
        <v>75</v>
      </c>
      <c r="K1556">
        <v>36</v>
      </c>
      <c r="L1556" t="s">
        <v>1771</v>
      </c>
      <c r="M1556" t="s">
        <v>1756</v>
      </c>
      <c r="N1556" t="s">
        <v>1756</v>
      </c>
      <c r="O1556" t="s">
        <v>2053</v>
      </c>
      <c r="P1556" t="s">
        <v>1757</v>
      </c>
      <c r="Q1556" s="387">
        <v>2700</v>
      </c>
      <c r="R1556">
        <v>351</v>
      </c>
      <c r="S1556">
        <v>3050.9999999999995</v>
      </c>
      <c r="T1556" s="388">
        <v>44455</v>
      </c>
      <c r="U1556">
        <v>0</v>
      </c>
      <c r="V1556" t="s">
        <v>832</v>
      </c>
      <c r="W1556" s="388">
        <v>44477</v>
      </c>
      <c r="X1556">
        <v>164</v>
      </c>
      <c r="Y1556">
        <v>0</v>
      </c>
      <c r="Z1556">
        <v>0</v>
      </c>
      <c r="AA1556" t="s">
        <v>1758</v>
      </c>
      <c r="AB1556" t="s">
        <v>826</v>
      </c>
      <c r="AD1556" t="s">
        <v>2045</v>
      </c>
      <c r="AE1556" t="s">
        <v>2046</v>
      </c>
      <c r="AI1556" t="s">
        <v>1761</v>
      </c>
      <c r="AL1556" t="s">
        <v>4646</v>
      </c>
      <c r="AM1556">
        <v>6</v>
      </c>
      <c r="AN1556" t="s">
        <v>3184</v>
      </c>
      <c r="AO1556" t="s">
        <v>4109</v>
      </c>
      <c r="AP1556">
        <v>0</v>
      </c>
      <c r="AQ1556" s="388">
        <v>44460</v>
      </c>
      <c r="AS1556" t="s">
        <v>1765</v>
      </c>
      <c r="AT1556" s="388">
        <v>44462</v>
      </c>
      <c r="AU1556" t="s">
        <v>1756</v>
      </c>
      <c r="AV1556" t="s">
        <v>1756</v>
      </c>
      <c r="AZ1556" t="s">
        <v>1766</v>
      </c>
      <c r="BA1556" t="s">
        <v>1767</v>
      </c>
      <c r="BB1556" t="s">
        <v>4647</v>
      </c>
      <c r="BC1556" t="s">
        <v>4648</v>
      </c>
      <c r="BD1556" t="s">
        <v>826</v>
      </c>
      <c r="BE1556" t="s">
        <v>1756</v>
      </c>
      <c r="BF1556" t="s">
        <v>826</v>
      </c>
    </row>
    <row r="1557" spans="1:58">
      <c r="A1557" t="s">
        <v>829</v>
      </c>
      <c r="B1557">
        <v>6</v>
      </c>
      <c r="C1557">
        <v>0</v>
      </c>
      <c r="D1557">
        <v>9894</v>
      </c>
      <c r="E1557" t="s">
        <v>4645</v>
      </c>
      <c r="F1557">
        <v>53510602</v>
      </c>
      <c r="G1557" t="s">
        <v>2041</v>
      </c>
      <c r="H1557">
        <v>0</v>
      </c>
      <c r="I1557" t="s">
        <v>2052</v>
      </c>
      <c r="J1557">
        <v>75</v>
      </c>
      <c r="K1557">
        <v>5</v>
      </c>
      <c r="L1557" t="s">
        <v>1771</v>
      </c>
      <c r="M1557" t="s">
        <v>1756</v>
      </c>
      <c r="N1557" t="s">
        <v>1756</v>
      </c>
      <c r="O1557" t="s">
        <v>2053</v>
      </c>
      <c r="P1557" t="s">
        <v>1757</v>
      </c>
      <c r="Q1557" s="387">
        <v>375</v>
      </c>
      <c r="R1557">
        <v>48.75</v>
      </c>
      <c r="S1557">
        <v>423.74999999999994</v>
      </c>
      <c r="T1557" s="388">
        <v>44455</v>
      </c>
      <c r="U1557">
        <v>0</v>
      </c>
      <c r="V1557" t="s">
        <v>832</v>
      </c>
      <c r="W1557" s="388">
        <v>44477</v>
      </c>
      <c r="X1557">
        <v>164</v>
      </c>
      <c r="Y1557">
        <v>0</v>
      </c>
      <c r="Z1557">
        <v>0</v>
      </c>
      <c r="AA1557" t="s">
        <v>1758</v>
      </c>
      <c r="AB1557" t="s">
        <v>826</v>
      </c>
      <c r="AD1557" t="s">
        <v>2045</v>
      </c>
      <c r="AE1557" t="s">
        <v>2046</v>
      </c>
      <c r="AI1557" t="s">
        <v>1761</v>
      </c>
      <c r="AL1557" t="s">
        <v>4646</v>
      </c>
      <c r="AM1557">
        <v>6</v>
      </c>
      <c r="AN1557" t="s">
        <v>3184</v>
      </c>
      <c r="AO1557" t="s">
        <v>4109</v>
      </c>
      <c r="AP1557">
        <v>0</v>
      </c>
      <c r="AQ1557" s="388">
        <v>44460</v>
      </c>
      <c r="AS1557" t="s">
        <v>1765</v>
      </c>
      <c r="AT1557" s="388">
        <v>44462</v>
      </c>
      <c r="AU1557" t="s">
        <v>1756</v>
      </c>
      <c r="AV1557" t="s">
        <v>1756</v>
      </c>
      <c r="AZ1557" t="s">
        <v>1766</v>
      </c>
      <c r="BA1557" t="s">
        <v>1767</v>
      </c>
      <c r="BB1557" t="s">
        <v>4649</v>
      </c>
      <c r="BC1557" t="s">
        <v>4650</v>
      </c>
      <c r="BD1557" t="s">
        <v>826</v>
      </c>
      <c r="BE1557" t="s">
        <v>1756</v>
      </c>
      <c r="BF1557" t="s">
        <v>826</v>
      </c>
    </row>
    <row r="1558" spans="1:58">
      <c r="A1558" t="s">
        <v>829</v>
      </c>
      <c r="B1558">
        <v>6</v>
      </c>
      <c r="C1558">
        <v>0</v>
      </c>
      <c r="D1558">
        <v>9894</v>
      </c>
      <c r="E1558" t="s">
        <v>4645</v>
      </c>
      <c r="F1558">
        <v>53510602</v>
      </c>
      <c r="G1558" t="s">
        <v>2041</v>
      </c>
      <c r="H1558">
        <v>0</v>
      </c>
      <c r="I1558" t="s">
        <v>518</v>
      </c>
      <c r="J1558">
        <v>95</v>
      </c>
      <c r="K1558">
        <v>7</v>
      </c>
      <c r="L1558" t="s">
        <v>1771</v>
      </c>
      <c r="M1558" t="s">
        <v>1756</v>
      </c>
      <c r="N1558" t="s">
        <v>1756</v>
      </c>
      <c r="O1558" t="s">
        <v>2059</v>
      </c>
      <c r="P1558" t="s">
        <v>1757</v>
      </c>
      <c r="Q1558" s="387">
        <v>665</v>
      </c>
      <c r="R1558">
        <v>86.45</v>
      </c>
      <c r="S1558">
        <v>751.44999999999993</v>
      </c>
      <c r="T1558" s="388">
        <v>44455</v>
      </c>
      <c r="U1558">
        <v>0</v>
      </c>
      <c r="V1558" t="s">
        <v>832</v>
      </c>
      <c r="W1558" s="388">
        <v>44477</v>
      </c>
      <c r="X1558">
        <v>164</v>
      </c>
      <c r="Y1558">
        <v>0</v>
      </c>
      <c r="Z1558">
        <v>0</v>
      </c>
      <c r="AA1558" t="s">
        <v>1758</v>
      </c>
      <c r="AB1558" t="s">
        <v>826</v>
      </c>
      <c r="AD1558" t="s">
        <v>2045</v>
      </c>
      <c r="AE1558" t="s">
        <v>2046</v>
      </c>
      <c r="AI1558" t="s">
        <v>1761</v>
      </c>
      <c r="AL1558" t="s">
        <v>4646</v>
      </c>
      <c r="AM1558">
        <v>6</v>
      </c>
      <c r="AN1558" t="s">
        <v>3184</v>
      </c>
      <c r="AO1558" t="s">
        <v>4109</v>
      </c>
      <c r="AP1558">
        <v>0</v>
      </c>
      <c r="AQ1558" s="388">
        <v>44460</v>
      </c>
      <c r="AS1558" t="s">
        <v>1765</v>
      </c>
      <c r="AT1558" s="388">
        <v>44462</v>
      </c>
      <c r="AU1558" t="s">
        <v>1756</v>
      </c>
      <c r="AV1558" t="s">
        <v>1756</v>
      </c>
      <c r="AZ1558" t="s">
        <v>1766</v>
      </c>
      <c r="BA1558" t="s">
        <v>1767</v>
      </c>
      <c r="BB1558" t="s">
        <v>4651</v>
      </c>
      <c r="BC1558" t="s">
        <v>4652</v>
      </c>
      <c r="BD1558" t="s">
        <v>826</v>
      </c>
      <c r="BE1558" t="s">
        <v>1756</v>
      </c>
      <c r="BF1558" t="s">
        <v>826</v>
      </c>
    </row>
    <row r="1559" spans="1:58">
      <c r="A1559" t="s">
        <v>829</v>
      </c>
      <c r="B1559">
        <v>6</v>
      </c>
      <c r="C1559">
        <v>0</v>
      </c>
      <c r="D1559">
        <v>9894</v>
      </c>
      <c r="E1559" t="s">
        <v>4645</v>
      </c>
      <c r="F1559">
        <v>53510602</v>
      </c>
      <c r="G1559" t="s">
        <v>2041</v>
      </c>
      <c r="H1559">
        <v>0</v>
      </c>
      <c r="I1559" t="s">
        <v>2062</v>
      </c>
      <c r="J1559">
        <v>138.05000000000001</v>
      </c>
      <c r="K1559">
        <v>5</v>
      </c>
      <c r="L1559" t="s">
        <v>2063</v>
      </c>
      <c r="M1559" t="s">
        <v>2064</v>
      </c>
      <c r="N1559" t="s">
        <v>1757</v>
      </c>
      <c r="O1559" t="s">
        <v>1756</v>
      </c>
      <c r="P1559" t="s">
        <v>1756</v>
      </c>
      <c r="Q1559" s="387">
        <v>690.25</v>
      </c>
      <c r="R1559">
        <v>89.732500000000002</v>
      </c>
      <c r="S1559">
        <v>779.98249999999996</v>
      </c>
      <c r="T1559" s="388">
        <v>44455</v>
      </c>
      <c r="U1559">
        <v>0</v>
      </c>
      <c r="V1559" t="s">
        <v>832</v>
      </c>
      <c r="W1559" s="388">
        <v>44477</v>
      </c>
      <c r="X1559">
        <v>164</v>
      </c>
      <c r="Y1559">
        <v>0</v>
      </c>
      <c r="Z1559">
        <v>0</v>
      </c>
      <c r="AA1559" t="s">
        <v>1758</v>
      </c>
      <c r="AB1559" t="s">
        <v>826</v>
      </c>
      <c r="AD1559" t="s">
        <v>2045</v>
      </c>
      <c r="AE1559" t="s">
        <v>2046</v>
      </c>
      <c r="AI1559" t="s">
        <v>1761</v>
      </c>
      <c r="AL1559" t="s">
        <v>4646</v>
      </c>
      <c r="AM1559">
        <v>6</v>
      </c>
      <c r="AN1559" t="s">
        <v>3184</v>
      </c>
      <c r="AO1559" t="s">
        <v>4109</v>
      </c>
      <c r="AP1559">
        <v>0</v>
      </c>
      <c r="AQ1559" s="388">
        <v>44460</v>
      </c>
      <c r="AS1559" t="s">
        <v>1765</v>
      </c>
      <c r="AT1559" s="388">
        <v>44462</v>
      </c>
      <c r="AU1559" t="s">
        <v>1756</v>
      </c>
      <c r="AV1559" t="s">
        <v>1756</v>
      </c>
      <c r="AZ1559" t="s">
        <v>1766</v>
      </c>
      <c r="BA1559" t="s">
        <v>1767</v>
      </c>
      <c r="BB1559" t="s">
        <v>4653</v>
      </c>
      <c r="BC1559" t="s">
        <v>4654</v>
      </c>
      <c r="BD1559" t="s">
        <v>826</v>
      </c>
      <c r="BE1559" t="s">
        <v>1756</v>
      </c>
      <c r="BF1559" t="s">
        <v>826</v>
      </c>
    </row>
    <row r="1560" spans="1:58">
      <c r="A1560" t="s">
        <v>829</v>
      </c>
      <c r="B1560">
        <v>6</v>
      </c>
      <c r="C1560">
        <v>0</v>
      </c>
      <c r="D1560">
        <v>9894</v>
      </c>
      <c r="E1560" t="s">
        <v>4645</v>
      </c>
      <c r="F1560">
        <v>53510602</v>
      </c>
      <c r="G1560" t="s">
        <v>2041</v>
      </c>
      <c r="H1560">
        <v>0</v>
      </c>
      <c r="I1560" t="s">
        <v>2073</v>
      </c>
      <c r="J1560">
        <v>243.75</v>
      </c>
      <c r="K1560">
        <v>4</v>
      </c>
      <c r="L1560" t="s">
        <v>1755</v>
      </c>
      <c r="M1560" t="s">
        <v>2074</v>
      </c>
      <c r="N1560" t="s">
        <v>1757</v>
      </c>
      <c r="O1560" t="s">
        <v>1756</v>
      </c>
      <c r="P1560" t="s">
        <v>1756</v>
      </c>
      <c r="Q1560" s="387">
        <v>975</v>
      </c>
      <c r="R1560">
        <v>126.75</v>
      </c>
      <c r="S1560">
        <v>1101.75</v>
      </c>
      <c r="T1560" s="388">
        <v>44455</v>
      </c>
      <c r="U1560">
        <v>0</v>
      </c>
      <c r="V1560" t="s">
        <v>832</v>
      </c>
      <c r="W1560" s="388">
        <v>44477</v>
      </c>
      <c r="X1560">
        <v>164</v>
      </c>
      <c r="Y1560">
        <v>0</v>
      </c>
      <c r="Z1560">
        <v>0</v>
      </c>
      <c r="AA1560" t="s">
        <v>1758</v>
      </c>
      <c r="AB1560" t="s">
        <v>826</v>
      </c>
      <c r="AD1560" t="s">
        <v>2045</v>
      </c>
      <c r="AE1560" t="s">
        <v>2046</v>
      </c>
      <c r="AI1560" t="s">
        <v>1761</v>
      </c>
      <c r="AL1560" t="s">
        <v>4646</v>
      </c>
      <c r="AM1560">
        <v>6</v>
      </c>
      <c r="AN1560" t="s">
        <v>3184</v>
      </c>
      <c r="AO1560" t="s">
        <v>4109</v>
      </c>
      <c r="AP1560">
        <v>0</v>
      </c>
      <c r="AQ1560" s="388">
        <v>44460</v>
      </c>
      <c r="AS1560" t="s">
        <v>1765</v>
      </c>
      <c r="AT1560" s="388">
        <v>44462</v>
      </c>
      <c r="AU1560" t="s">
        <v>1756</v>
      </c>
      <c r="AV1560" t="s">
        <v>1756</v>
      </c>
      <c r="AZ1560" t="s">
        <v>1766</v>
      </c>
      <c r="BA1560" t="s">
        <v>1767</v>
      </c>
      <c r="BB1560" t="s">
        <v>4655</v>
      </c>
      <c r="BC1560" t="s">
        <v>4656</v>
      </c>
      <c r="BD1560" t="s">
        <v>826</v>
      </c>
      <c r="BE1560" t="s">
        <v>1756</v>
      </c>
      <c r="BF1560" t="s">
        <v>826</v>
      </c>
    </row>
    <row r="1561" spans="1:58">
      <c r="A1561" t="s">
        <v>829</v>
      </c>
      <c r="B1561">
        <v>6</v>
      </c>
      <c r="C1561">
        <v>0</v>
      </c>
      <c r="D1561">
        <v>9894</v>
      </c>
      <c r="E1561" t="s">
        <v>4645</v>
      </c>
      <c r="F1561">
        <v>53510602</v>
      </c>
      <c r="G1561" t="s">
        <v>2041</v>
      </c>
      <c r="H1561">
        <v>0</v>
      </c>
      <c r="I1561" t="s">
        <v>2083</v>
      </c>
      <c r="J1561">
        <v>12.21</v>
      </c>
      <c r="K1561">
        <v>9</v>
      </c>
      <c r="L1561" t="s">
        <v>1771</v>
      </c>
      <c r="M1561" t="s">
        <v>2084</v>
      </c>
      <c r="N1561" t="s">
        <v>1757</v>
      </c>
      <c r="O1561" t="s">
        <v>1756</v>
      </c>
      <c r="P1561" t="s">
        <v>1756</v>
      </c>
      <c r="Q1561" s="387">
        <v>109.89</v>
      </c>
      <c r="R1561">
        <v>14.2857</v>
      </c>
      <c r="S1561">
        <v>124.17569999999999</v>
      </c>
      <c r="T1561" s="388">
        <v>44455</v>
      </c>
      <c r="U1561">
        <v>0</v>
      </c>
      <c r="V1561" t="s">
        <v>832</v>
      </c>
      <c r="W1561" s="388">
        <v>44477</v>
      </c>
      <c r="X1561">
        <v>164</v>
      </c>
      <c r="Y1561">
        <v>0</v>
      </c>
      <c r="Z1561">
        <v>0</v>
      </c>
      <c r="AA1561" t="s">
        <v>1758</v>
      </c>
      <c r="AB1561" t="s">
        <v>826</v>
      </c>
      <c r="AD1561" t="s">
        <v>2045</v>
      </c>
      <c r="AE1561" t="s">
        <v>2046</v>
      </c>
      <c r="AI1561" t="s">
        <v>1761</v>
      </c>
      <c r="AL1561" t="s">
        <v>4646</v>
      </c>
      <c r="AM1561">
        <v>6</v>
      </c>
      <c r="AN1561" t="s">
        <v>3184</v>
      </c>
      <c r="AO1561" t="s">
        <v>4109</v>
      </c>
      <c r="AP1561">
        <v>0</v>
      </c>
      <c r="AQ1561" s="388">
        <v>44460</v>
      </c>
      <c r="AS1561" t="s">
        <v>1765</v>
      </c>
      <c r="AT1561" s="388">
        <v>44462</v>
      </c>
      <c r="AU1561" t="s">
        <v>1756</v>
      </c>
      <c r="AV1561" t="s">
        <v>1756</v>
      </c>
      <c r="AZ1561" t="s">
        <v>1766</v>
      </c>
      <c r="BA1561" t="s">
        <v>1767</v>
      </c>
      <c r="BB1561" t="s">
        <v>4657</v>
      </c>
      <c r="BC1561" t="s">
        <v>4658</v>
      </c>
      <c r="BD1561" t="s">
        <v>826</v>
      </c>
      <c r="BE1561" t="s">
        <v>1756</v>
      </c>
      <c r="BF1561" t="s">
        <v>826</v>
      </c>
    </row>
    <row r="1562" spans="1:58">
      <c r="A1562" t="s">
        <v>829</v>
      </c>
      <c r="B1562">
        <v>6</v>
      </c>
      <c r="C1562">
        <v>0</v>
      </c>
      <c r="D1562">
        <v>9894</v>
      </c>
      <c r="E1562" t="s">
        <v>4645</v>
      </c>
      <c r="F1562">
        <v>53510602</v>
      </c>
      <c r="G1562" t="s">
        <v>2041</v>
      </c>
      <c r="H1562">
        <v>0</v>
      </c>
      <c r="I1562" t="s">
        <v>2083</v>
      </c>
      <c r="J1562">
        <v>12.21</v>
      </c>
      <c r="K1562">
        <v>11</v>
      </c>
      <c r="L1562" t="s">
        <v>1771</v>
      </c>
      <c r="M1562" t="s">
        <v>2084</v>
      </c>
      <c r="N1562" t="s">
        <v>1757</v>
      </c>
      <c r="O1562" t="s">
        <v>1756</v>
      </c>
      <c r="P1562" t="s">
        <v>1756</v>
      </c>
      <c r="Q1562" s="387">
        <v>134.31</v>
      </c>
      <c r="R1562">
        <v>17.4603</v>
      </c>
      <c r="S1562">
        <v>151.77029999999999</v>
      </c>
      <c r="T1562" s="388">
        <v>44455</v>
      </c>
      <c r="U1562">
        <v>0</v>
      </c>
      <c r="V1562" t="s">
        <v>832</v>
      </c>
      <c r="W1562" s="388">
        <v>44477</v>
      </c>
      <c r="X1562">
        <v>164</v>
      </c>
      <c r="Y1562">
        <v>0</v>
      </c>
      <c r="Z1562">
        <v>0</v>
      </c>
      <c r="AA1562" t="s">
        <v>1758</v>
      </c>
      <c r="AB1562" t="s">
        <v>826</v>
      </c>
      <c r="AD1562" t="s">
        <v>2045</v>
      </c>
      <c r="AE1562" t="s">
        <v>2046</v>
      </c>
      <c r="AI1562" t="s">
        <v>1761</v>
      </c>
      <c r="AL1562" t="s">
        <v>4646</v>
      </c>
      <c r="AM1562">
        <v>6</v>
      </c>
      <c r="AN1562" t="s">
        <v>3184</v>
      </c>
      <c r="AO1562" t="s">
        <v>4109</v>
      </c>
      <c r="AP1562">
        <v>0</v>
      </c>
      <c r="AQ1562" s="388">
        <v>44460</v>
      </c>
      <c r="AS1562" t="s">
        <v>1765</v>
      </c>
      <c r="AT1562" s="388">
        <v>44462</v>
      </c>
      <c r="AU1562" t="s">
        <v>1756</v>
      </c>
      <c r="AV1562" t="s">
        <v>1756</v>
      </c>
      <c r="AZ1562" t="s">
        <v>1766</v>
      </c>
      <c r="BA1562" t="s">
        <v>1767</v>
      </c>
      <c r="BB1562" t="s">
        <v>4659</v>
      </c>
      <c r="BC1562" t="s">
        <v>4660</v>
      </c>
      <c r="BD1562" t="s">
        <v>826</v>
      </c>
      <c r="BE1562" t="s">
        <v>1756</v>
      </c>
      <c r="BF1562" t="s">
        <v>826</v>
      </c>
    </row>
    <row r="1563" spans="1:58">
      <c r="A1563" t="s">
        <v>829</v>
      </c>
      <c r="B1563">
        <v>6</v>
      </c>
      <c r="C1563">
        <v>0</v>
      </c>
      <c r="D1563">
        <v>9894</v>
      </c>
      <c r="E1563" t="s">
        <v>4645</v>
      </c>
      <c r="F1563">
        <v>53510602</v>
      </c>
      <c r="G1563" t="s">
        <v>2041</v>
      </c>
      <c r="H1563">
        <v>0</v>
      </c>
      <c r="I1563" t="s">
        <v>2083</v>
      </c>
      <c r="J1563">
        <v>12.21</v>
      </c>
      <c r="K1563">
        <v>11</v>
      </c>
      <c r="L1563" t="s">
        <v>1771</v>
      </c>
      <c r="M1563" t="s">
        <v>2084</v>
      </c>
      <c r="N1563" t="s">
        <v>1757</v>
      </c>
      <c r="O1563" t="s">
        <v>1756</v>
      </c>
      <c r="P1563" t="s">
        <v>1756</v>
      </c>
      <c r="Q1563" s="387">
        <v>134.31</v>
      </c>
      <c r="R1563">
        <v>17.4603</v>
      </c>
      <c r="S1563">
        <v>151.77029999999999</v>
      </c>
      <c r="T1563" s="388">
        <v>44455</v>
      </c>
      <c r="U1563">
        <v>0</v>
      </c>
      <c r="V1563" t="s">
        <v>832</v>
      </c>
      <c r="W1563" s="388">
        <v>44477</v>
      </c>
      <c r="X1563">
        <v>164</v>
      </c>
      <c r="Y1563">
        <v>0</v>
      </c>
      <c r="Z1563">
        <v>0</v>
      </c>
      <c r="AA1563" t="s">
        <v>1758</v>
      </c>
      <c r="AB1563" t="s">
        <v>826</v>
      </c>
      <c r="AD1563" t="s">
        <v>2045</v>
      </c>
      <c r="AE1563" t="s">
        <v>2046</v>
      </c>
      <c r="AI1563" t="s">
        <v>1761</v>
      </c>
      <c r="AL1563" t="s">
        <v>4646</v>
      </c>
      <c r="AM1563">
        <v>6</v>
      </c>
      <c r="AN1563" t="s">
        <v>3184</v>
      </c>
      <c r="AO1563" t="s">
        <v>4109</v>
      </c>
      <c r="AP1563">
        <v>0</v>
      </c>
      <c r="AQ1563" s="388">
        <v>44460</v>
      </c>
      <c r="AS1563" t="s">
        <v>1765</v>
      </c>
      <c r="AT1563" s="388">
        <v>44462</v>
      </c>
      <c r="AU1563" t="s">
        <v>1756</v>
      </c>
      <c r="AV1563" t="s">
        <v>1756</v>
      </c>
      <c r="AZ1563" t="s">
        <v>1766</v>
      </c>
      <c r="BA1563" t="s">
        <v>1767</v>
      </c>
      <c r="BB1563" t="s">
        <v>4659</v>
      </c>
      <c r="BC1563" t="s">
        <v>4660</v>
      </c>
      <c r="BD1563" t="s">
        <v>826</v>
      </c>
      <c r="BE1563" t="s">
        <v>1756</v>
      </c>
      <c r="BF1563" t="s">
        <v>826</v>
      </c>
    </row>
    <row r="1564" spans="1:58">
      <c r="A1564" t="s">
        <v>829</v>
      </c>
      <c r="B1564">
        <v>6</v>
      </c>
      <c r="C1564">
        <v>0</v>
      </c>
      <c r="D1564">
        <v>9894</v>
      </c>
      <c r="E1564" t="s">
        <v>4645</v>
      </c>
      <c r="F1564">
        <v>53510602</v>
      </c>
      <c r="G1564" t="s">
        <v>2041</v>
      </c>
      <c r="H1564">
        <v>0</v>
      </c>
      <c r="I1564" t="s">
        <v>2083</v>
      </c>
      <c r="J1564">
        <v>12.21</v>
      </c>
      <c r="K1564">
        <v>1</v>
      </c>
      <c r="L1564" t="s">
        <v>1771</v>
      </c>
      <c r="M1564" t="s">
        <v>2084</v>
      </c>
      <c r="N1564" t="s">
        <v>1757</v>
      </c>
      <c r="O1564" t="s">
        <v>1756</v>
      </c>
      <c r="P1564" t="s">
        <v>1756</v>
      </c>
      <c r="Q1564" s="387">
        <v>12.21</v>
      </c>
      <c r="R1564">
        <v>1.5873000000000002</v>
      </c>
      <c r="S1564">
        <v>13.7973</v>
      </c>
      <c r="T1564" s="388">
        <v>44455</v>
      </c>
      <c r="U1564">
        <v>0</v>
      </c>
      <c r="V1564" t="s">
        <v>832</v>
      </c>
      <c r="W1564" s="388">
        <v>44477</v>
      </c>
      <c r="X1564">
        <v>164</v>
      </c>
      <c r="Y1564">
        <v>0</v>
      </c>
      <c r="Z1564">
        <v>0</v>
      </c>
      <c r="AA1564" t="s">
        <v>1758</v>
      </c>
      <c r="AB1564" t="s">
        <v>826</v>
      </c>
      <c r="AD1564" t="s">
        <v>2045</v>
      </c>
      <c r="AE1564" t="s">
        <v>2046</v>
      </c>
      <c r="AI1564" t="s">
        <v>1761</v>
      </c>
      <c r="AL1564" t="s">
        <v>4646</v>
      </c>
      <c r="AM1564">
        <v>6</v>
      </c>
      <c r="AN1564" t="s">
        <v>3184</v>
      </c>
      <c r="AO1564" t="s">
        <v>4109</v>
      </c>
      <c r="AP1564">
        <v>0</v>
      </c>
      <c r="AQ1564" s="388">
        <v>44460</v>
      </c>
      <c r="AS1564" t="s">
        <v>1765</v>
      </c>
      <c r="AT1564" s="388">
        <v>44462</v>
      </c>
      <c r="AU1564" t="s">
        <v>1756</v>
      </c>
      <c r="AV1564" t="s">
        <v>1756</v>
      </c>
      <c r="AZ1564" t="s">
        <v>1766</v>
      </c>
      <c r="BA1564" t="s">
        <v>1767</v>
      </c>
      <c r="BB1564" t="s">
        <v>4661</v>
      </c>
      <c r="BC1564" t="s">
        <v>4662</v>
      </c>
      <c r="BD1564" t="s">
        <v>826</v>
      </c>
      <c r="BE1564" t="s">
        <v>1756</v>
      </c>
      <c r="BF1564" t="s">
        <v>826</v>
      </c>
    </row>
    <row r="1565" spans="1:58">
      <c r="A1565" t="s">
        <v>829</v>
      </c>
      <c r="B1565">
        <v>6</v>
      </c>
      <c r="C1565">
        <v>0</v>
      </c>
      <c r="D1565">
        <v>9894</v>
      </c>
      <c r="E1565" t="s">
        <v>4645</v>
      </c>
      <c r="F1565">
        <v>53510602</v>
      </c>
      <c r="G1565" t="s">
        <v>2041</v>
      </c>
      <c r="H1565">
        <v>0</v>
      </c>
      <c r="I1565" t="s">
        <v>2089</v>
      </c>
      <c r="J1565">
        <v>146.96</v>
      </c>
      <c r="K1565">
        <v>9</v>
      </c>
      <c r="L1565" t="s">
        <v>2063</v>
      </c>
      <c r="M1565" t="s">
        <v>2090</v>
      </c>
      <c r="N1565" t="s">
        <v>1757</v>
      </c>
      <c r="O1565" t="s">
        <v>1756</v>
      </c>
      <c r="P1565" t="s">
        <v>1756</v>
      </c>
      <c r="Q1565" s="387">
        <v>1322.64</v>
      </c>
      <c r="R1565">
        <v>171.94320000000002</v>
      </c>
      <c r="S1565">
        <v>1494.5832</v>
      </c>
      <c r="T1565" s="388">
        <v>44455</v>
      </c>
      <c r="U1565">
        <v>0</v>
      </c>
      <c r="V1565" t="s">
        <v>832</v>
      </c>
      <c r="W1565" s="388">
        <v>44477</v>
      </c>
      <c r="X1565">
        <v>164</v>
      </c>
      <c r="Y1565">
        <v>0</v>
      </c>
      <c r="Z1565">
        <v>0</v>
      </c>
      <c r="AA1565" t="s">
        <v>1758</v>
      </c>
      <c r="AB1565" t="s">
        <v>826</v>
      </c>
      <c r="AD1565" t="s">
        <v>2045</v>
      </c>
      <c r="AE1565" t="s">
        <v>2046</v>
      </c>
      <c r="AI1565" t="s">
        <v>1761</v>
      </c>
      <c r="AL1565" t="s">
        <v>4646</v>
      </c>
      <c r="AM1565">
        <v>6</v>
      </c>
      <c r="AN1565" t="s">
        <v>3184</v>
      </c>
      <c r="AO1565" t="s">
        <v>4109</v>
      </c>
      <c r="AP1565">
        <v>0</v>
      </c>
      <c r="AQ1565" s="388">
        <v>44460</v>
      </c>
      <c r="AS1565" t="s">
        <v>1765</v>
      </c>
      <c r="AT1565" s="388">
        <v>44462</v>
      </c>
      <c r="AU1565" t="s">
        <v>1756</v>
      </c>
      <c r="AV1565" t="s">
        <v>1756</v>
      </c>
      <c r="AZ1565" t="s">
        <v>1766</v>
      </c>
      <c r="BA1565" t="s">
        <v>1767</v>
      </c>
      <c r="BB1565" t="s">
        <v>4663</v>
      </c>
      <c r="BC1565" t="s">
        <v>4664</v>
      </c>
      <c r="BD1565" t="s">
        <v>826</v>
      </c>
      <c r="BE1565" t="s">
        <v>1756</v>
      </c>
      <c r="BF1565" t="s">
        <v>826</v>
      </c>
    </row>
    <row r="1566" spans="1:58">
      <c r="A1566" t="s">
        <v>829</v>
      </c>
      <c r="B1566">
        <v>6</v>
      </c>
      <c r="C1566">
        <v>0</v>
      </c>
      <c r="D1566">
        <v>9894</v>
      </c>
      <c r="E1566" t="s">
        <v>4645</v>
      </c>
      <c r="F1566">
        <v>53510602</v>
      </c>
      <c r="G1566" t="s">
        <v>2041</v>
      </c>
      <c r="H1566">
        <v>0</v>
      </c>
      <c r="I1566" t="s">
        <v>2089</v>
      </c>
      <c r="J1566">
        <v>146.96</v>
      </c>
      <c r="K1566">
        <v>11</v>
      </c>
      <c r="L1566" t="s">
        <v>2063</v>
      </c>
      <c r="M1566" t="s">
        <v>2090</v>
      </c>
      <c r="N1566" t="s">
        <v>1757</v>
      </c>
      <c r="O1566" t="s">
        <v>1756</v>
      </c>
      <c r="P1566" t="s">
        <v>1756</v>
      </c>
      <c r="Q1566" s="387">
        <v>1616.56</v>
      </c>
      <c r="R1566">
        <v>210.15280000000001</v>
      </c>
      <c r="S1566">
        <v>1826.7127999999998</v>
      </c>
      <c r="T1566" s="388">
        <v>44455</v>
      </c>
      <c r="U1566">
        <v>0</v>
      </c>
      <c r="V1566" t="s">
        <v>832</v>
      </c>
      <c r="W1566" s="388">
        <v>44477</v>
      </c>
      <c r="X1566">
        <v>164</v>
      </c>
      <c r="Y1566">
        <v>0</v>
      </c>
      <c r="Z1566">
        <v>0</v>
      </c>
      <c r="AA1566" t="s">
        <v>1758</v>
      </c>
      <c r="AB1566" t="s">
        <v>826</v>
      </c>
      <c r="AD1566" t="s">
        <v>2045</v>
      </c>
      <c r="AE1566" t="s">
        <v>2046</v>
      </c>
      <c r="AI1566" t="s">
        <v>1761</v>
      </c>
      <c r="AL1566" t="s">
        <v>4646</v>
      </c>
      <c r="AM1566">
        <v>6</v>
      </c>
      <c r="AN1566" t="s">
        <v>3184</v>
      </c>
      <c r="AO1566" t="s">
        <v>4109</v>
      </c>
      <c r="AP1566">
        <v>0</v>
      </c>
      <c r="AQ1566" s="388">
        <v>44460</v>
      </c>
      <c r="AS1566" t="s">
        <v>1765</v>
      </c>
      <c r="AT1566" s="388">
        <v>44462</v>
      </c>
      <c r="AU1566" t="s">
        <v>1756</v>
      </c>
      <c r="AV1566" t="s">
        <v>1756</v>
      </c>
      <c r="AZ1566" t="s">
        <v>1766</v>
      </c>
      <c r="BA1566" t="s">
        <v>1767</v>
      </c>
      <c r="BB1566" t="s">
        <v>4665</v>
      </c>
      <c r="BC1566" t="s">
        <v>4666</v>
      </c>
      <c r="BD1566" t="s">
        <v>826</v>
      </c>
      <c r="BE1566" t="s">
        <v>1756</v>
      </c>
      <c r="BF1566" t="s">
        <v>826</v>
      </c>
    </row>
    <row r="1567" spans="1:58">
      <c r="A1567" t="s">
        <v>829</v>
      </c>
      <c r="B1567">
        <v>6</v>
      </c>
      <c r="C1567">
        <v>0</v>
      </c>
      <c r="D1567">
        <v>9894</v>
      </c>
      <c r="E1567" t="s">
        <v>4645</v>
      </c>
      <c r="F1567">
        <v>53510602</v>
      </c>
      <c r="G1567" t="s">
        <v>2041</v>
      </c>
      <c r="H1567">
        <v>0</v>
      </c>
      <c r="I1567" t="s">
        <v>2089</v>
      </c>
      <c r="J1567">
        <v>146.96</v>
      </c>
      <c r="K1567">
        <v>11</v>
      </c>
      <c r="L1567" t="s">
        <v>2063</v>
      </c>
      <c r="M1567" t="s">
        <v>2090</v>
      </c>
      <c r="N1567" t="s">
        <v>1757</v>
      </c>
      <c r="O1567" t="s">
        <v>1756</v>
      </c>
      <c r="P1567" t="s">
        <v>1756</v>
      </c>
      <c r="Q1567" s="387">
        <v>1616.56</v>
      </c>
      <c r="R1567">
        <v>210.15280000000001</v>
      </c>
      <c r="S1567">
        <v>1826.7127999999998</v>
      </c>
      <c r="T1567" s="388">
        <v>44455</v>
      </c>
      <c r="U1567">
        <v>0</v>
      </c>
      <c r="V1567" t="s">
        <v>832</v>
      </c>
      <c r="W1567" s="388">
        <v>44477</v>
      </c>
      <c r="X1567">
        <v>164</v>
      </c>
      <c r="Y1567">
        <v>0</v>
      </c>
      <c r="Z1567">
        <v>0</v>
      </c>
      <c r="AA1567" t="s">
        <v>1758</v>
      </c>
      <c r="AB1567" t="s">
        <v>826</v>
      </c>
      <c r="AD1567" t="s">
        <v>2045</v>
      </c>
      <c r="AE1567" t="s">
        <v>2046</v>
      </c>
      <c r="AI1567" t="s">
        <v>1761</v>
      </c>
      <c r="AL1567" t="s">
        <v>4646</v>
      </c>
      <c r="AM1567">
        <v>6</v>
      </c>
      <c r="AN1567" t="s">
        <v>3184</v>
      </c>
      <c r="AO1567" t="s">
        <v>4109</v>
      </c>
      <c r="AP1567">
        <v>0</v>
      </c>
      <c r="AQ1567" s="388">
        <v>44460</v>
      </c>
      <c r="AS1567" t="s">
        <v>1765</v>
      </c>
      <c r="AT1567" s="388">
        <v>44462</v>
      </c>
      <c r="AU1567" t="s">
        <v>1756</v>
      </c>
      <c r="AV1567" t="s">
        <v>1756</v>
      </c>
      <c r="AZ1567" t="s">
        <v>1766</v>
      </c>
      <c r="BA1567" t="s">
        <v>1767</v>
      </c>
      <c r="BB1567" t="s">
        <v>4665</v>
      </c>
      <c r="BC1567" t="s">
        <v>4666</v>
      </c>
      <c r="BD1567" t="s">
        <v>826</v>
      </c>
      <c r="BE1567" t="s">
        <v>1756</v>
      </c>
      <c r="BF1567" t="s">
        <v>826</v>
      </c>
    </row>
    <row r="1568" spans="1:58">
      <c r="A1568" t="s">
        <v>829</v>
      </c>
      <c r="B1568">
        <v>6</v>
      </c>
      <c r="C1568">
        <v>0</v>
      </c>
      <c r="D1568">
        <v>9894</v>
      </c>
      <c r="E1568" t="s">
        <v>4645</v>
      </c>
      <c r="F1568">
        <v>53510602</v>
      </c>
      <c r="G1568" t="s">
        <v>2041</v>
      </c>
      <c r="H1568">
        <v>0</v>
      </c>
      <c r="I1568" t="s">
        <v>2095</v>
      </c>
      <c r="J1568">
        <v>138.44999999999999</v>
      </c>
      <c r="K1568">
        <v>1</v>
      </c>
      <c r="L1568" t="s">
        <v>2063</v>
      </c>
      <c r="M1568" t="s">
        <v>2096</v>
      </c>
      <c r="N1568" t="s">
        <v>1757</v>
      </c>
      <c r="O1568" t="s">
        <v>1756</v>
      </c>
      <c r="P1568" t="s">
        <v>1756</v>
      </c>
      <c r="Q1568" s="387">
        <v>138.44999999999999</v>
      </c>
      <c r="R1568">
        <v>17.9985</v>
      </c>
      <c r="S1568">
        <v>156.44849999999997</v>
      </c>
      <c r="T1568" s="388">
        <v>44455</v>
      </c>
      <c r="U1568">
        <v>0</v>
      </c>
      <c r="V1568" t="s">
        <v>832</v>
      </c>
      <c r="W1568" s="388">
        <v>44477</v>
      </c>
      <c r="X1568">
        <v>164</v>
      </c>
      <c r="Y1568">
        <v>0</v>
      </c>
      <c r="Z1568">
        <v>0</v>
      </c>
      <c r="AA1568" t="s">
        <v>1758</v>
      </c>
      <c r="AB1568" t="s">
        <v>826</v>
      </c>
      <c r="AD1568" t="s">
        <v>2045</v>
      </c>
      <c r="AE1568" t="s">
        <v>2046</v>
      </c>
      <c r="AI1568" t="s">
        <v>1761</v>
      </c>
      <c r="AL1568" t="s">
        <v>4646</v>
      </c>
      <c r="AM1568">
        <v>6</v>
      </c>
      <c r="AN1568" t="s">
        <v>3184</v>
      </c>
      <c r="AO1568" t="s">
        <v>4109</v>
      </c>
      <c r="AP1568">
        <v>0</v>
      </c>
      <c r="AQ1568" s="388">
        <v>44460</v>
      </c>
      <c r="AS1568" t="s">
        <v>1765</v>
      </c>
      <c r="AT1568" s="388">
        <v>44462</v>
      </c>
      <c r="AU1568" t="s">
        <v>1756</v>
      </c>
      <c r="AV1568" t="s">
        <v>1756</v>
      </c>
      <c r="AZ1568" t="s">
        <v>1766</v>
      </c>
      <c r="BA1568" t="s">
        <v>1767</v>
      </c>
      <c r="BB1568" t="s">
        <v>4667</v>
      </c>
      <c r="BC1568" t="s">
        <v>4668</v>
      </c>
      <c r="BD1568" t="s">
        <v>826</v>
      </c>
      <c r="BE1568" t="s">
        <v>1756</v>
      </c>
      <c r="BF1568" t="s">
        <v>826</v>
      </c>
    </row>
    <row r="1569" spans="1:58">
      <c r="A1569" t="s">
        <v>829</v>
      </c>
      <c r="B1569">
        <v>6</v>
      </c>
      <c r="C1569">
        <v>0</v>
      </c>
      <c r="D1569">
        <v>9894</v>
      </c>
      <c r="E1569" t="s">
        <v>4645</v>
      </c>
      <c r="F1569">
        <v>53510602</v>
      </c>
      <c r="G1569" t="s">
        <v>2041</v>
      </c>
      <c r="H1569">
        <v>0</v>
      </c>
      <c r="I1569" t="s">
        <v>2247</v>
      </c>
      <c r="J1569">
        <v>131.47999999999999</v>
      </c>
      <c r="K1569">
        <v>7</v>
      </c>
      <c r="L1569" t="s">
        <v>2063</v>
      </c>
      <c r="M1569" t="s">
        <v>2248</v>
      </c>
      <c r="N1569" t="s">
        <v>1757</v>
      </c>
      <c r="O1569" t="s">
        <v>1756</v>
      </c>
      <c r="P1569" t="s">
        <v>1756</v>
      </c>
      <c r="Q1569" s="387">
        <v>920.36</v>
      </c>
      <c r="R1569">
        <v>119.6468</v>
      </c>
      <c r="S1569">
        <v>1040.0067999999999</v>
      </c>
      <c r="T1569" s="388">
        <v>44455</v>
      </c>
      <c r="U1569">
        <v>0</v>
      </c>
      <c r="V1569" t="s">
        <v>832</v>
      </c>
      <c r="W1569" s="388">
        <v>44477</v>
      </c>
      <c r="X1569">
        <v>164</v>
      </c>
      <c r="Y1569">
        <v>0</v>
      </c>
      <c r="Z1569">
        <v>0</v>
      </c>
      <c r="AA1569" t="s">
        <v>1758</v>
      </c>
      <c r="AB1569" t="s">
        <v>826</v>
      </c>
      <c r="AD1569" t="s">
        <v>2045</v>
      </c>
      <c r="AE1569" t="s">
        <v>2046</v>
      </c>
      <c r="AI1569" t="s">
        <v>1761</v>
      </c>
      <c r="AL1569" t="s">
        <v>4646</v>
      </c>
      <c r="AM1569">
        <v>6</v>
      </c>
      <c r="AN1569" t="s">
        <v>3184</v>
      </c>
      <c r="AO1569" t="s">
        <v>4109</v>
      </c>
      <c r="AP1569">
        <v>0</v>
      </c>
      <c r="AQ1569" s="388">
        <v>44460</v>
      </c>
      <c r="AS1569" t="s">
        <v>1765</v>
      </c>
      <c r="AT1569" s="388">
        <v>44462</v>
      </c>
      <c r="AU1569" t="s">
        <v>1756</v>
      </c>
      <c r="AV1569" t="s">
        <v>1756</v>
      </c>
      <c r="AZ1569" t="s">
        <v>1766</v>
      </c>
      <c r="BA1569" t="s">
        <v>1767</v>
      </c>
      <c r="BB1569" t="s">
        <v>4669</v>
      </c>
      <c r="BC1569" t="s">
        <v>4670</v>
      </c>
      <c r="BD1569" t="s">
        <v>826</v>
      </c>
      <c r="BE1569" t="s">
        <v>1756</v>
      </c>
      <c r="BF1569" t="s">
        <v>826</v>
      </c>
    </row>
    <row r="1570" spans="1:58">
      <c r="A1570" t="s">
        <v>829</v>
      </c>
      <c r="B1570">
        <v>6</v>
      </c>
      <c r="C1570">
        <v>0</v>
      </c>
      <c r="D1570">
        <v>9890</v>
      </c>
      <c r="E1570" t="s">
        <v>4671</v>
      </c>
      <c r="F1570">
        <v>53510602</v>
      </c>
      <c r="G1570" t="s">
        <v>2041</v>
      </c>
      <c r="H1570">
        <v>0</v>
      </c>
      <c r="I1570" t="s">
        <v>2052</v>
      </c>
      <c r="J1570">
        <v>75</v>
      </c>
      <c r="K1570">
        <v>35</v>
      </c>
      <c r="L1570" t="s">
        <v>1771</v>
      </c>
      <c r="M1570" t="s">
        <v>1756</v>
      </c>
      <c r="N1570" t="s">
        <v>1756</v>
      </c>
      <c r="O1570" t="s">
        <v>2053</v>
      </c>
      <c r="P1570" t="s">
        <v>1757</v>
      </c>
      <c r="Q1570" s="387">
        <v>2625</v>
      </c>
      <c r="R1570">
        <v>341.25</v>
      </c>
      <c r="S1570">
        <v>2966.2499999999995</v>
      </c>
      <c r="T1570" s="388">
        <v>44454</v>
      </c>
      <c r="U1570">
        <v>0</v>
      </c>
      <c r="V1570" t="s">
        <v>832</v>
      </c>
      <c r="W1570" s="388">
        <v>44477</v>
      </c>
      <c r="X1570">
        <v>164</v>
      </c>
      <c r="Y1570">
        <v>0</v>
      </c>
      <c r="Z1570">
        <v>0</v>
      </c>
      <c r="AA1570" t="s">
        <v>1758</v>
      </c>
      <c r="AB1570" t="s">
        <v>826</v>
      </c>
      <c r="AD1570" t="s">
        <v>2045</v>
      </c>
      <c r="AE1570" t="s">
        <v>2046</v>
      </c>
      <c r="AI1570" t="s">
        <v>1761</v>
      </c>
      <c r="AL1570" t="s">
        <v>4672</v>
      </c>
      <c r="AM1570">
        <v>6</v>
      </c>
      <c r="AN1570" t="s">
        <v>3184</v>
      </c>
      <c r="AO1570" t="s">
        <v>3185</v>
      </c>
      <c r="AP1570">
        <v>0</v>
      </c>
      <c r="AQ1570" s="388">
        <v>44460</v>
      </c>
      <c r="AS1570" t="s">
        <v>1765</v>
      </c>
      <c r="AT1570" s="388">
        <v>44462</v>
      </c>
      <c r="AU1570" t="s">
        <v>1756</v>
      </c>
      <c r="AV1570" t="s">
        <v>1756</v>
      </c>
      <c r="AZ1570" t="s">
        <v>1766</v>
      </c>
      <c r="BA1570" t="s">
        <v>1767</v>
      </c>
      <c r="BB1570" t="s">
        <v>4673</v>
      </c>
      <c r="BC1570" t="s">
        <v>4674</v>
      </c>
      <c r="BD1570" t="s">
        <v>826</v>
      </c>
      <c r="BE1570" t="s">
        <v>1756</v>
      </c>
      <c r="BF1570" t="s">
        <v>826</v>
      </c>
    </row>
    <row r="1571" spans="1:58">
      <c r="A1571" t="s">
        <v>829</v>
      </c>
      <c r="B1571">
        <v>6</v>
      </c>
      <c r="C1571">
        <v>0</v>
      </c>
      <c r="D1571">
        <v>9890</v>
      </c>
      <c r="E1571" t="s">
        <v>4671</v>
      </c>
      <c r="F1571">
        <v>53510602</v>
      </c>
      <c r="G1571" t="s">
        <v>2041</v>
      </c>
      <c r="H1571">
        <v>0</v>
      </c>
      <c r="I1571" t="s">
        <v>518</v>
      </c>
      <c r="J1571">
        <v>95</v>
      </c>
      <c r="K1571">
        <v>6</v>
      </c>
      <c r="L1571" t="s">
        <v>1771</v>
      </c>
      <c r="M1571" t="s">
        <v>1756</v>
      </c>
      <c r="N1571" t="s">
        <v>1756</v>
      </c>
      <c r="O1571" t="s">
        <v>2059</v>
      </c>
      <c r="P1571" t="s">
        <v>1757</v>
      </c>
      <c r="Q1571" s="387">
        <v>570</v>
      </c>
      <c r="R1571">
        <v>74.100000000000009</v>
      </c>
      <c r="S1571">
        <v>644.09999999999991</v>
      </c>
      <c r="T1571" s="388">
        <v>44454</v>
      </c>
      <c r="U1571">
        <v>0</v>
      </c>
      <c r="V1571" t="s">
        <v>832</v>
      </c>
      <c r="W1571" s="388">
        <v>44477</v>
      </c>
      <c r="X1571">
        <v>164</v>
      </c>
      <c r="Y1571">
        <v>0</v>
      </c>
      <c r="Z1571">
        <v>0</v>
      </c>
      <c r="AA1571" t="s">
        <v>1758</v>
      </c>
      <c r="AB1571" t="s">
        <v>826</v>
      </c>
      <c r="AD1571" t="s">
        <v>2045</v>
      </c>
      <c r="AE1571" t="s">
        <v>2046</v>
      </c>
      <c r="AI1571" t="s">
        <v>1761</v>
      </c>
      <c r="AL1571" t="s">
        <v>4672</v>
      </c>
      <c r="AM1571">
        <v>6</v>
      </c>
      <c r="AN1571" t="s">
        <v>3184</v>
      </c>
      <c r="AO1571" t="s">
        <v>3185</v>
      </c>
      <c r="AP1571">
        <v>0</v>
      </c>
      <c r="AQ1571" s="388">
        <v>44460</v>
      </c>
      <c r="AS1571" t="s">
        <v>1765</v>
      </c>
      <c r="AT1571" s="388">
        <v>44462</v>
      </c>
      <c r="AU1571" t="s">
        <v>1756</v>
      </c>
      <c r="AV1571" t="s">
        <v>1756</v>
      </c>
      <c r="AZ1571" t="s">
        <v>1766</v>
      </c>
      <c r="BA1571" t="s">
        <v>1767</v>
      </c>
      <c r="BB1571" t="s">
        <v>4675</v>
      </c>
      <c r="BC1571" t="s">
        <v>4676</v>
      </c>
      <c r="BD1571" t="s">
        <v>826</v>
      </c>
      <c r="BE1571" t="s">
        <v>1756</v>
      </c>
      <c r="BF1571" t="s">
        <v>826</v>
      </c>
    </row>
    <row r="1572" spans="1:58">
      <c r="A1572" t="s">
        <v>829</v>
      </c>
      <c r="B1572">
        <v>6</v>
      </c>
      <c r="C1572">
        <v>0</v>
      </c>
      <c r="D1572">
        <v>9890</v>
      </c>
      <c r="E1572" t="s">
        <v>4671</v>
      </c>
      <c r="F1572">
        <v>53510602</v>
      </c>
      <c r="G1572" t="s">
        <v>2041</v>
      </c>
      <c r="H1572">
        <v>0</v>
      </c>
      <c r="I1572" t="s">
        <v>2073</v>
      </c>
      <c r="J1572">
        <v>243.75</v>
      </c>
      <c r="K1572">
        <v>3</v>
      </c>
      <c r="L1572" t="s">
        <v>1755</v>
      </c>
      <c r="M1572" t="s">
        <v>2074</v>
      </c>
      <c r="N1572" t="s">
        <v>1757</v>
      </c>
      <c r="O1572" t="s">
        <v>1756</v>
      </c>
      <c r="P1572" t="s">
        <v>1756</v>
      </c>
      <c r="Q1572" s="387">
        <v>731.25</v>
      </c>
      <c r="R1572">
        <v>95.0625</v>
      </c>
      <c r="S1572">
        <v>826.31249999999989</v>
      </c>
      <c r="T1572" s="388">
        <v>44454</v>
      </c>
      <c r="U1572">
        <v>0</v>
      </c>
      <c r="V1572" t="s">
        <v>832</v>
      </c>
      <c r="W1572" s="388">
        <v>44477</v>
      </c>
      <c r="X1572">
        <v>164</v>
      </c>
      <c r="Y1572">
        <v>0</v>
      </c>
      <c r="Z1572">
        <v>0</v>
      </c>
      <c r="AA1572" t="s">
        <v>1758</v>
      </c>
      <c r="AB1572" t="s">
        <v>826</v>
      </c>
      <c r="AD1572" t="s">
        <v>2045</v>
      </c>
      <c r="AE1572" t="s">
        <v>2046</v>
      </c>
      <c r="AI1572" t="s">
        <v>1761</v>
      </c>
      <c r="AL1572" t="s">
        <v>4672</v>
      </c>
      <c r="AM1572">
        <v>6</v>
      </c>
      <c r="AN1572" t="s">
        <v>3184</v>
      </c>
      <c r="AO1572" t="s">
        <v>3185</v>
      </c>
      <c r="AP1572">
        <v>0</v>
      </c>
      <c r="AQ1572" s="388">
        <v>44460</v>
      </c>
      <c r="AS1572" t="s">
        <v>1765</v>
      </c>
      <c r="AT1572" s="388">
        <v>44462</v>
      </c>
      <c r="AU1572" t="s">
        <v>1756</v>
      </c>
      <c r="AV1572" t="s">
        <v>1756</v>
      </c>
      <c r="AZ1572" t="s">
        <v>1766</v>
      </c>
      <c r="BA1572" t="s">
        <v>1767</v>
      </c>
      <c r="BB1572" t="s">
        <v>4677</v>
      </c>
      <c r="BC1572" t="s">
        <v>4678</v>
      </c>
      <c r="BD1572" t="s">
        <v>826</v>
      </c>
      <c r="BE1572" t="s">
        <v>1756</v>
      </c>
      <c r="BF1572" t="s">
        <v>826</v>
      </c>
    </row>
    <row r="1573" spans="1:58">
      <c r="A1573" t="s">
        <v>829</v>
      </c>
      <c r="B1573">
        <v>6</v>
      </c>
      <c r="C1573">
        <v>0</v>
      </c>
      <c r="D1573">
        <v>9890</v>
      </c>
      <c r="E1573" t="s">
        <v>4671</v>
      </c>
      <c r="F1573">
        <v>53510602</v>
      </c>
      <c r="G1573" t="s">
        <v>2041</v>
      </c>
      <c r="H1573">
        <v>0</v>
      </c>
      <c r="I1573" t="s">
        <v>2083</v>
      </c>
      <c r="J1573">
        <v>12.21</v>
      </c>
      <c r="K1573">
        <v>8</v>
      </c>
      <c r="L1573" t="s">
        <v>1771</v>
      </c>
      <c r="M1573" t="s">
        <v>2084</v>
      </c>
      <c r="N1573" t="s">
        <v>1757</v>
      </c>
      <c r="O1573" t="s">
        <v>1756</v>
      </c>
      <c r="P1573" t="s">
        <v>1756</v>
      </c>
      <c r="Q1573" s="387">
        <v>97.68</v>
      </c>
      <c r="R1573">
        <v>12.698400000000001</v>
      </c>
      <c r="S1573">
        <v>110.3784</v>
      </c>
      <c r="T1573" s="388">
        <v>44454</v>
      </c>
      <c r="U1573">
        <v>0</v>
      </c>
      <c r="V1573" t="s">
        <v>832</v>
      </c>
      <c r="W1573" s="388">
        <v>44477</v>
      </c>
      <c r="X1573">
        <v>164</v>
      </c>
      <c r="Y1573">
        <v>0</v>
      </c>
      <c r="Z1573">
        <v>0</v>
      </c>
      <c r="AA1573" t="s">
        <v>1758</v>
      </c>
      <c r="AB1573" t="s">
        <v>826</v>
      </c>
      <c r="AD1573" t="s">
        <v>2045</v>
      </c>
      <c r="AE1573" t="s">
        <v>2046</v>
      </c>
      <c r="AI1573" t="s">
        <v>1761</v>
      </c>
      <c r="AL1573" t="s">
        <v>4672</v>
      </c>
      <c r="AM1573">
        <v>6</v>
      </c>
      <c r="AN1573" t="s">
        <v>3184</v>
      </c>
      <c r="AO1573" t="s">
        <v>3185</v>
      </c>
      <c r="AP1573">
        <v>0</v>
      </c>
      <c r="AQ1573" s="388">
        <v>44460</v>
      </c>
      <c r="AS1573" t="s">
        <v>1765</v>
      </c>
      <c r="AT1573" s="388">
        <v>44462</v>
      </c>
      <c r="AU1573" t="s">
        <v>1756</v>
      </c>
      <c r="AV1573" t="s">
        <v>1756</v>
      </c>
      <c r="AZ1573" t="s">
        <v>1766</v>
      </c>
      <c r="BA1573" t="s">
        <v>1767</v>
      </c>
      <c r="BB1573" t="s">
        <v>4679</v>
      </c>
      <c r="BC1573" t="s">
        <v>4680</v>
      </c>
      <c r="BD1573" t="s">
        <v>826</v>
      </c>
      <c r="BE1573" t="s">
        <v>1756</v>
      </c>
      <c r="BF1573" t="s">
        <v>826</v>
      </c>
    </row>
    <row r="1574" spans="1:58">
      <c r="A1574" t="s">
        <v>829</v>
      </c>
      <c r="B1574">
        <v>6</v>
      </c>
      <c r="C1574">
        <v>0</v>
      </c>
      <c r="D1574">
        <v>9890</v>
      </c>
      <c r="E1574" t="s">
        <v>4671</v>
      </c>
      <c r="F1574">
        <v>53510602</v>
      </c>
      <c r="G1574" t="s">
        <v>2041</v>
      </c>
      <c r="H1574">
        <v>0</v>
      </c>
      <c r="I1574" t="s">
        <v>2083</v>
      </c>
      <c r="J1574">
        <v>12.21</v>
      </c>
      <c r="K1574">
        <v>11</v>
      </c>
      <c r="L1574" t="s">
        <v>1771</v>
      </c>
      <c r="M1574" t="s">
        <v>2084</v>
      </c>
      <c r="N1574" t="s">
        <v>1757</v>
      </c>
      <c r="O1574" t="s">
        <v>1756</v>
      </c>
      <c r="P1574" t="s">
        <v>1756</v>
      </c>
      <c r="Q1574" s="387">
        <v>134.31</v>
      </c>
      <c r="R1574">
        <v>17.4603</v>
      </c>
      <c r="S1574">
        <v>151.77029999999999</v>
      </c>
      <c r="T1574" s="388">
        <v>44454</v>
      </c>
      <c r="U1574">
        <v>0</v>
      </c>
      <c r="V1574" t="s">
        <v>832</v>
      </c>
      <c r="W1574" s="388">
        <v>44477</v>
      </c>
      <c r="X1574">
        <v>164</v>
      </c>
      <c r="Y1574">
        <v>0</v>
      </c>
      <c r="Z1574">
        <v>0</v>
      </c>
      <c r="AA1574" t="s">
        <v>1758</v>
      </c>
      <c r="AB1574" t="s">
        <v>826</v>
      </c>
      <c r="AD1574" t="s">
        <v>2045</v>
      </c>
      <c r="AE1574" t="s">
        <v>2046</v>
      </c>
      <c r="AI1574" t="s">
        <v>1761</v>
      </c>
      <c r="AL1574" t="s">
        <v>4672</v>
      </c>
      <c r="AM1574">
        <v>6</v>
      </c>
      <c r="AN1574" t="s">
        <v>3184</v>
      </c>
      <c r="AO1574" t="s">
        <v>3185</v>
      </c>
      <c r="AP1574">
        <v>0</v>
      </c>
      <c r="AQ1574" s="388">
        <v>44460</v>
      </c>
      <c r="AS1574" t="s">
        <v>1765</v>
      </c>
      <c r="AT1574" s="388">
        <v>44462</v>
      </c>
      <c r="AU1574" t="s">
        <v>1756</v>
      </c>
      <c r="AV1574" t="s">
        <v>1756</v>
      </c>
      <c r="AZ1574" t="s">
        <v>1766</v>
      </c>
      <c r="BA1574" t="s">
        <v>1767</v>
      </c>
      <c r="BB1574" t="s">
        <v>4681</v>
      </c>
      <c r="BC1574" t="s">
        <v>4682</v>
      </c>
      <c r="BD1574" t="s">
        <v>826</v>
      </c>
      <c r="BE1574" t="s">
        <v>1756</v>
      </c>
      <c r="BF1574" t="s">
        <v>826</v>
      </c>
    </row>
    <row r="1575" spans="1:58">
      <c r="A1575" t="s">
        <v>829</v>
      </c>
      <c r="B1575">
        <v>6</v>
      </c>
      <c r="C1575">
        <v>0</v>
      </c>
      <c r="D1575">
        <v>9890</v>
      </c>
      <c r="E1575" t="s">
        <v>4671</v>
      </c>
      <c r="F1575">
        <v>53510602</v>
      </c>
      <c r="G1575" t="s">
        <v>2041</v>
      </c>
      <c r="H1575">
        <v>0</v>
      </c>
      <c r="I1575" t="s">
        <v>2083</v>
      </c>
      <c r="J1575">
        <v>12.21</v>
      </c>
      <c r="K1575">
        <v>11</v>
      </c>
      <c r="L1575" t="s">
        <v>1771</v>
      </c>
      <c r="M1575" t="s">
        <v>2084</v>
      </c>
      <c r="N1575" t="s">
        <v>1757</v>
      </c>
      <c r="O1575" t="s">
        <v>1756</v>
      </c>
      <c r="P1575" t="s">
        <v>1756</v>
      </c>
      <c r="Q1575" s="387">
        <v>134.31</v>
      </c>
      <c r="R1575">
        <v>17.4603</v>
      </c>
      <c r="S1575">
        <v>151.77029999999999</v>
      </c>
      <c r="T1575" s="388">
        <v>44454</v>
      </c>
      <c r="U1575">
        <v>0</v>
      </c>
      <c r="V1575" t="s">
        <v>832</v>
      </c>
      <c r="W1575" s="388">
        <v>44477</v>
      </c>
      <c r="X1575">
        <v>164</v>
      </c>
      <c r="Y1575">
        <v>0</v>
      </c>
      <c r="Z1575">
        <v>0</v>
      </c>
      <c r="AA1575" t="s">
        <v>1758</v>
      </c>
      <c r="AB1575" t="s">
        <v>826</v>
      </c>
      <c r="AD1575" t="s">
        <v>2045</v>
      </c>
      <c r="AE1575" t="s">
        <v>2046</v>
      </c>
      <c r="AI1575" t="s">
        <v>1761</v>
      </c>
      <c r="AL1575" t="s">
        <v>4672</v>
      </c>
      <c r="AM1575">
        <v>6</v>
      </c>
      <c r="AN1575" t="s">
        <v>3184</v>
      </c>
      <c r="AO1575" t="s">
        <v>3185</v>
      </c>
      <c r="AP1575">
        <v>0</v>
      </c>
      <c r="AQ1575" s="388">
        <v>44460</v>
      </c>
      <c r="AS1575" t="s">
        <v>1765</v>
      </c>
      <c r="AT1575" s="388">
        <v>44462</v>
      </c>
      <c r="AU1575" t="s">
        <v>1756</v>
      </c>
      <c r="AV1575" t="s">
        <v>1756</v>
      </c>
      <c r="AZ1575" t="s">
        <v>1766</v>
      </c>
      <c r="BA1575" t="s">
        <v>1767</v>
      </c>
      <c r="BB1575" t="s">
        <v>4681</v>
      </c>
      <c r="BC1575" t="s">
        <v>4682</v>
      </c>
      <c r="BD1575" t="s">
        <v>826</v>
      </c>
      <c r="BE1575" t="s">
        <v>1756</v>
      </c>
      <c r="BF1575" t="s">
        <v>826</v>
      </c>
    </row>
    <row r="1576" spans="1:58">
      <c r="A1576" t="s">
        <v>829</v>
      </c>
      <c r="B1576">
        <v>6</v>
      </c>
      <c r="C1576">
        <v>0</v>
      </c>
      <c r="D1576">
        <v>9890</v>
      </c>
      <c r="E1576" t="s">
        <v>4671</v>
      </c>
      <c r="F1576">
        <v>53510602</v>
      </c>
      <c r="G1576" t="s">
        <v>2041</v>
      </c>
      <c r="H1576">
        <v>0</v>
      </c>
      <c r="I1576" t="s">
        <v>2083</v>
      </c>
      <c r="J1576">
        <v>12.21</v>
      </c>
      <c r="K1576">
        <v>2</v>
      </c>
      <c r="L1576" t="s">
        <v>1771</v>
      </c>
      <c r="M1576" t="s">
        <v>2084</v>
      </c>
      <c r="N1576" t="s">
        <v>1757</v>
      </c>
      <c r="O1576" t="s">
        <v>1756</v>
      </c>
      <c r="P1576" t="s">
        <v>1756</v>
      </c>
      <c r="Q1576" s="387">
        <v>24.42</v>
      </c>
      <c r="R1576">
        <v>3.1746000000000003</v>
      </c>
      <c r="S1576">
        <v>27.5946</v>
      </c>
      <c r="T1576" s="388">
        <v>44454</v>
      </c>
      <c r="U1576">
        <v>0</v>
      </c>
      <c r="V1576" t="s">
        <v>832</v>
      </c>
      <c r="W1576" s="388">
        <v>44477</v>
      </c>
      <c r="X1576">
        <v>164</v>
      </c>
      <c r="Y1576">
        <v>0</v>
      </c>
      <c r="Z1576">
        <v>0</v>
      </c>
      <c r="AA1576" t="s">
        <v>1758</v>
      </c>
      <c r="AB1576" t="s">
        <v>826</v>
      </c>
      <c r="AD1576" t="s">
        <v>2045</v>
      </c>
      <c r="AE1576" t="s">
        <v>2046</v>
      </c>
      <c r="AI1576" t="s">
        <v>1761</v>
      </c>
      <c r="AL1576" t="s">
        <v>4672</v>
      </c>
      <c r="AM1576">
        <v>6</v>
      </c>
      <c r="AN1576" t="s">
        <v>3184</v>
      </c>
      <c r="AO1576" t="s">
        <v>3185</v>
      </c>
      <c r="AP1576">
        <v>0</v>
      </c>
      <c r="AQ1576" s="388">
        <v>44460</v>
      </c>
      <c r="AS1576" t="s">
        <v>1765</v>
      </c>
      <c r="AT1576" s="388">
        <v>44462</v>
      </c>
      <c r="AU1576" t="s">
        <v>1756</v>
      </c>
      <c r="AV1576" t="s">
        <v>1756</v>
      </c>
      <c r="AZ1576" t="s">
        <v>1766</v>
      </c>
      <c r="BA1576" t="s">
        <v>1767</v>
      </c>
      <c r="BB1576" t="s">
        <v>4683</v>
      </c>
      <c r="BC1576" t="s">
        <v>4684</v>
      </c>
      <c r="BD1576" t="s">
        <v>826</v>
      </c>
      <c r="BE1576" t="s">
        <v>1756</v>
      </c>
      <c r="BF1576" t="s">
        <v>826</v>
      </c>
    </row>
    <row r="1577" spans="1:58">
      <c r="A1577" t="s">
        <v>829</v>
      </c>
      <c r="B1577">
        <v>6</v>
      </c>
      <c r="C1577">
        <v>0</v>
      </c>
      <c r="D1577">
        <v>9890</v>
      </c>
      <c r="E1577" t="s">
        <v>4671</v>
      </c>
      <c r="F1577">
        <v>53510602</v>
      </c>
      <c r="G1577" t="s">
        <v>2041</v>
      </c>
      <c r="H1577">
        <v>0</v>
      </c>
      <c r="I1577" t="s">
        <v>2089</v>
      </c>
      <c r="J1577">
        <v>146.96</v>
      </c>
      <c r="K1577">
        <v>8</v>
      </c>
      <c r="L1577" t="s">
        <v>2063</v>
      </c>
      <c r="M1577" t="s">
        <v>2090</v>
      </c>
      <c r="N1577" t="s">
        <v>1757</v>
      </c>
      <c r="O1577" t="s">
        <v>1756</v>
      </c>
      <c r="P1577" t="s">
        <v>1756</v>
      </c>
      <c r="Q1577" s="387">
        <v>1175.68</v>
      </c>
      <c r="R1577">
        <v>152.83840000000001</v>
      </c>
      <c r="S1577">
        <v>1328.5183999999999</v>
      </c>
      <c r="T1577" s="388">
        <v>44454</v>
      </c>
      <c r="U1577">
        <v>0</v>
      </c>
      <c r="V1577" t="s">
        <v>832</v>
      </c>
      <c r="W1577" s="388">
        <v>44477</v>
      </c>
      <c r="X1577">
        <v>164</v>
      </c>
      <c r="Y1577">
        <v>0</v>
      </c>
      <c r="Z1577">
        <v>0</v>
      </c>
      <c r="AA1577" t="s">
        <v>1758</v>
      </c>
      <c r="AB1577" t="s">
        <v>826</v>
      </c>
      <c r="AD1577" t="s">
        <v>2045</v>
      </c>
      <c r="AE1577" t="s">
        <v>2046</v>
      </c>
      <c r="AI1577" t="s">
        <v>1761</v>
      </c>
      <c r="AL1577" t="s">
        <v>4672</v>
      </c>
      <c r="AM1577">
        <v>6</v>
      </c>
      <c r="AN1577" t="s">
        <v>3184</v>
      </c>
      <c r="AO1577" t="s">
        <v>3185</v>
      </c>
      <c r="AP1577">
        <v>0</v>
      </c>
      <c r="AQ1577" s="388">
        <v>44460</v>
      </c>
      <c r="AS1577" t="s">
        <v>1765</v>
      </c>
      <c r="AT1577" s="388">
        <v>44462</v>
      </c>
      <c r="AU1577" t="s">
        <v>1756</v>
      </c>
      <c r="AV1577" t="s">
        <v>1756</v>
      </c>
      <c r="AZ1577" t="s">
        <v>1766</v>
      </c>
      <c r="BA1577" t="s">
        <v>1767</v>
      </c>
      <c r="BB1577" t="s">
        <v>4685</v>
      </c>
      <c r="BC1577" t="s">
        <v>4686</v>
      </c>
      <c r="BD1577" t="s">
        <v>826</v>
      </c>
      <c r="BE1577" t="s">
        <v>1756</v>
      </c>
      <c r="BF1577" t="s">
        <v>826</v>
      </c>
    </row>
    <row r="1578" spans="1:58">
      <c r="A1578" t="s">
        <v>829</v>
      </c>
      <c r="B1578">
        <v>6</v>
      </c>
      <c r="C1578">
        <v>0</v>
      </c>
      <c r="D1578">
        <v>9890</v>
      </c>
      <c r="E1578" t="s">
        <v>4671</v>
      </c>
      <c r="F1578">
        <v>53510602</v>
      </c>
      <c r="G1578" t="s">
        <v>2041</v>
      </c>
      <c r="H1578">
        <v>0</v>
      </c>
      <c r="I1578" t="s">
        <v>2089</v>
      </c>
      <c r="J1578">
        <v>146.96</v>
      </c>
      <c r="K1578">
        <v>11</v>
      </c>
      <c r="L1578" t="s">
        <v>2063</v>
      </c>
      <c r="M1578" t="s">
        <v>2090</v>
      </c>
      <c r="N1578" t="s">
        <v>1757</v>
      </c>
      <c r="O1578" t="s">
        <v>1756</v>
      </c>
      <c r="P1578" t="s">
        <v>1756</v>
      </c>
      <c r="Q1578" s="387">
        <v>1616.56</v>
      </c>
      <c r="R1578">
        <v>210.15280000000001</v>
      </c>
      <c r="S1578">
        <v>1826.7127999999998</v>
      </c>
      <c r="T1578" s="388">
        <v>44454</v>
      </c>
      <c r="U1578">
        <v>0</v>
      </c>
      <c r="V1578" t="s">
        <v>832</v>
      </c>
      <c r="W1578" s="388">
        <v>44477</v>
      </c>
      <c r="X1578">
        <v>164</v>
      </c>
      <c r="Y1578">
        <v>0</v>
      </c>
      <c r="Z1578">
        <v>0</v>
      </c>
      <c r="AA1578" t="s">
        <v>1758</v>
      </c>
      <c r="AB1578" t="s">
        <v>826</v>
      </c>
      <c r="AD1578" t="s">
        <v>2045</v>
      </c>
      <c r="AE1578" t="s">
        <v>2046</v>
      </c>
      <c r="AI1578" t="s">
        <v>1761</v>
      </c>
      <c r="AL1578" t="s">
        <v>4672</v>
      </c>
      <c r="AM1578">
        <v>6</v>
      </c>
      <c r="AN1578" t="s">
        <v>3184</v>
      </c>
      <c r="AO1578" t="s">
        <v>3185</v>
      </c>
      <c r="AP1578">
        <v>0</v>
      </c>
      <c r="AQ1578" s="388">
        <v>44460</v>
      </c>
      <c r="AS1578" t="s">
        <v>1765</v>
      </c>
      <c r="AT1578" s="388">
        <v>44462</v>
      </c>
      <c r="AU1578" t="s">
        <v>1756</v>
      </c>
      <c r="AV1578" t="s">
        <v>1756</v>
      </c>
      <c r="AZ1578" t="s">
        <v>1766</v>
      </c>
      <c r="BA1578" t="s">
        <v>1767</v>
      </c>
      <c r="BB1578" t="s">
        <v>4687</v>
      </c>
      <c r="BC1578" t="s">
        <v>4688</v>
      </c>
      <c r="BD1578" t="s">
        <v>826</v>
      </c>
      <c r="BE1578" t="s">
        <v>1756</v>
      </c>
      <c r="BF1578" t="s">
        <v>826</v>
      </c>
    </row>
    <row r="1579" spans="1:58">
      <c r="A1579" t="s">
        <v>829</v>
      </c>
      <c r="B1579">
        <v>6</v>
      </c>
      <c r="C1579">
        <v>0</v>
      </c>
      <c r="D1579">
        <v>9890</v>
      </c>
      <c r="E1579" t="s">
        <v>4671</v>
      </c>
      <c r="F1579">
        <v>53510602</v>
      </c>
      <c r="G1579" t="s">
        <v>2041</v>
      </c>
      <c r="H1579">
        <v>0</v>
      </c>
      <c r="I1579" t="s">
        <v>2089</v>
      </c>
      <c r="J1579">
        <v>146.96</v>
      </c>
      <c r="K1579">
        <v>11</v>
      </c>
      <c r="L1579" t="s">
        <v>2063</v>
      </c>
      <c r="M1579" t="s">
        <v>2090</v>
      </c>
      <c r="N1579" t="s">
        <v>1757</v>
      </c>
      <c r="O1579" t="s">
        <v>1756</v>
      </c>
      <c r="P1579" t="s">
        <v>1756</v>
      </c>
      <c r="Q1579" s="387">
        <v>1616.56</v>
      </c>
      <c r="R1579">
        <v>210.15280000000001</v>
      </c>
      <c r="S1579">
        <v>1826.7127999999998</v>
      </c>
      <c r="T1579" s="388">
        <v>44454</v>
      </c>
      <c r="U1579">
        <v>0</v>
      </c>
      <c r="V1579" t="s">
        <v>832</v>
      </c>
      <c r="W1579" s="388">
        <v>44477</v>
      </c>
      <c r="X1579">
        <v>164</v>
      </c>
      <c r="Y1579">
        <v>0</v>
      </c>
      <c r="Z1579">
        <v>0</v>
      </c>
      <c r="AA1579" t="s">
        <v>1758</v>
      </c>
      <c r="AB1579" t="s">
        <v>826</v>
      </c>
      <c r="AD1579" t="s">
        <v>2045</v>
      </c>
      <c r="AE1579" t="s">
        <v>2046</v>
      </c>
      <c r="AI1579" t="s">
        <v>1761</v>
      </c>
      <c r="AL1579" t="s">
        <v>4672</v>
      </c>
      <c r="AM1579">
        <v>6</v>
      </c>
      <c r="AN1579" t="s">
        <v>3184</v>
      </c>
      <c r="AO1579" t="s">
        <v>3185</v>
      </c>
      <c r="AP1579">
        <v>0</v>
      </c>
      <c r="AQ1579" s="388">
        <v>44460</v>
      </c>
      <c r="AS1579" t="s">
        <v>1765</v>
      </c>
      <c r="AT1579" s="388">
        <v>44462</v>
      </c>
      <c r="AU1579" t="s">
        <v>1756</v>
      </c>
      <c r="AV1579" t="s">
        <v>1756</v>
      </c>
      <c r="AZ1579" t="s">
        <v>1766</v>
      </c>
      <c r="BA1579" t="s">
        <v>1767</v>
      </c>
      <c r="BB1579" t="s">
        <v>4687</v>
      </c>
      <c r="BC1579" t="s">
        <v>4688</v>
      </c>
      <c r="BD1579" t="s">
        <v>826</v>
      </c>
      <c r="BE1579" t="s">
        <v>1756</v>
      </c>
      <c r="BF1579" t="s">
        <v>826</v>
      </c>
    </row>
    <row r="1580" spans="1:58">
      <c r="A1580" t="s">
        <v>829</v>
      </c>
      <c r="B1580">
        <v>6</v>
      </c>
      <c r="C1580">
        <v>0</v>
      </c>
      <c r="D1580">
        <v>9890</v>
      </c>
      <c r="E1580" t="s">
        <v>4671</v>
      </c>
      <c r="F1580">
        <v>53510602</v>
      </c>
      <c r="G1580" t="s">
        <v>2041</v>
      </c>
      <c r="H1580">
        <v>0</v>
      </c>
      <c r="I1580" t="s">
        <v>2095</v>
      </c>
      <c r="J1580">
        <v>138.44999999999999</v>
      </c>
      <c r="K1580">
        <v>2</v>
      </c>
      <c r="L1580" t="s">
        <v>2063</v>
      </c>
      <c r="M1580" t="s">
        <v>2096</v>
      </c>
      <c r="N1580" t="s">
        <v>1757</v>
      </c>
      <c r="O1580" t="s">
        <v>1756</v>
      </c>
      <c r="P1580" t="s">
        <v>1756</v>
      </c>
      <c r="Q1580" s="387">
        <v>276.89999999999998</v>
      </c>
      <c r="R1580">
        <v>35.997</v>
      </c>
      <c r="S1580">
        <v>312.89699999999993</v>
      </c>
      <c r="T1580" s="388">
        <v>44454</v>
      </c>
      <c r="U1580">
        <v>0</v>
      </c>
      <c r="V1580" t="s">
        <v>832</v>
      </c>
      <c r="W1580" s="388">
        <v>44477</v>
      </c>
      <c r="X1580">
        <v>164</v>
      </c>
      <c r="Y1580">
        <v>0</v>
      </c>
      <c r="Z1580">
        <v>0</v>
      </c>
      <c r="AA1580" t="s">
        <v>1758</v>
      </c>
      <c r="AB1580" t="s">
        <v>826</v>
      </c>
      <c r="AD1580" t="s">
        <v>2045</v>
      </c>
      <c r="AE1580" t="s">
        <v>2046</v>
      </c>
      <c r="AI1580" t="s">
        <v>1761</v>
      </c>
      <c r="AL1580" t="s">
        <v>4672</v>
      </c>
      <c r="AM1580">
        <v>6</v>
      </c>
      <c r="AN1580" t="s">
        <v>3184</v>
      </c>
      <c r="AO1580" t="s">
        <v>3185</v>
      </c>
      <c r="AP1580">
        <v>0</v>
      </c>
      <c r="AQ1580" s="388">
        <v>44460</v>
      </c>
      <c r="AS1580" t="s">
        <v>1765</v>
      </c>
      <c r="AT1580" s="388">
        <v>44462</v>
      </c>
      <c r="AU1580" t="s">
        <v>1756</v>
      </c>
      <c r="AV1580" t="s">
        <v>1756</v>
      </c>
      <c r="AZ1580" t="s">
        <v>1766</v>
      </c>
      <c r="BA1580" t="s">
        <v>1767</v>
      </c>
      <c r="BB1580" t="s">
        <v>4689</v>
      </c>
      <c r="BC1580" t="s">
        <v>4690</v>
      </c>
      <c r="BD1580" t="s">
        <v>826</v>
      </c>
      <c r="BE1580" t="s">
        <v>1756</v>
      </c>
      <c r="BF1580" t="s">
        <v>826</v>
      </c>
    </row>
    <row r="1581" spans="1:58">
      <c r="A1581" t="s">
        <v>829</v>
      </c>
      <c r="B1581">
        <v>6</v>
      </c>
      <c r="C1581">
        <v>0</v>
      </c>
      <c r="D1581">
        <v>9890</v>
      </c>
      <c r="E1581" t="s">
        <v>4671</v>
      </c>
      <c r="F1581">
        <v>53510602</v>
      </c>
      <c r="G1581" t="s">
        <v>2041</v>
      </c>
      <c r="H1581">
        <v>0</v>
      </c>
      <c r="I1581" t="s">
        <v>2247</v>
      </c>
      <c r="J1581">
        <v>131.47999999999999</v>
      </c>
      <c r="K1581">
        <v>6</v>
      </c>
      <c r="L1581" t="s">
        <v>2063</v>
      </c>
      <c r="M1581" t="s">
        <v>2248</v>
      </c>
      <c r="N1581" t="s">
        <v>1757</v>
      </c>
      <c r="O1581" t="s">
        <v>1756</v>
      </c>
      <c r="P1581" t="s">
        <v>1756</v>
      </c>
      <c r="Q1581" s="387">
        <v>788.88</v>
      </c>
      <c r="R1581">
        <v>102.5544</v>
      </c>
      <c r="S1581">
        <v>891.43439999999987</v>
      </c>
      <c r="T1581" s="388">
        <v>44454</v>
      </c>
      <c r="U1581">
        <v>0</v>
      </c>
      <c r="V1581" t="s">
        <v>832</v>
      </c>
      <c r="W1581" s="388">
        <v>44477</v>
      </c>
      <c r="X1581">
        <v>164</v>
      </c>
      <c r="Y1581">
        <v>0</v>
      </c>
      <c r="Z1581">
        <v>0</v>
      </c>
      <c r="AA1581" t="s">
        <v>1758</v>
      </c>
      <c r="AB1581" t="s">
        <v>826</v>
      </c>
      <c r="AD1581" t="s">
        <v>2045</v>
      </c>
      <c r="AE1581" t="s">
        <v>2046</v>
      </c>
      <c r="AI1581" t="s">
        <v>1761</v>
      </c>
      <c r="AL1581" t="s">
        <v>4672</v>
      </c>
      <c r="AM1581">
        <v>6</v>
      </c>
      <c r="AN1581" t="s">
        <v>3184</v>
      </c>
      <c r="AO1581" t="s">
        <v>3185</v>
      </c>
      <c r="AP1581">
        <v>0</v>
      </c>
      <c r="AQ1581" s="388">
        <v>44460</v>
      </c>
      <c r="AS1581" t="s">
        <v>1765</v>
      </c>
      <c r="AT1581" s="388">
        <v>44462</v>
      </c>
      <c r="AU1581" t="s">
        <v>1756</v>
      </c>
      <c r="AV1581" t="s">
        <v>1756</v>
      </c>
      <c r="AZ1581" t="s">
        <v>1766</v>
      </c>
      <c r="BA1581" t="s">
        <v>1767</v>
      </c>
      <c r="BB1581" t="s">
        <v>4691</v>
      </c>
      <c r="BC1581" t="s">
        <v>4692</v>
      </c>
      <c r="BD1581" t="s">
        <v>826</v>
      </c>
      <c r="BE1581" t="s">
        <v>1756</v>
      </c>
      <c r="BF1581" t="s">
        <v>826</v>
      </c>
    </row>
    <row r="1582" spans="1:58">
      <c r="A1582" t="s">
        <v>829</v>
      </c>
      <c r="B1582">
        <v>6</v>
      </c>
      <c r="C1582">
        <v>0</v>
      </c>
      <c r="D1582">
        <v>9940</v>
      </c>
      <c r="E1582" t="s">
        <v>4693</v>
      </c>
      <c r="F1582">
        <v>53530601</v>
      </c>
      <c r="G1582" t="s">
        <v>1753</v>
      </c>
      <c r="H1582">
        <v>0</v>
      </c>
      <c r="I1582" t="s">
        <v>2103</v>
      </c>
      <c r="J1582">
        <v>70</v>
      </c>
      <c r="K1582">
        <v>6</v>
      </c>
      <c r="L1582" t="s">
        <v>1771</v>
      </c>
      <c r="M1582" t="s">
        <v>1756</v>
      </c>
      <c r="N1582" t="s">
        <v>1756</v>
      </c>
      <c r="O1582" t="s">
        <v>2104</v>
      </c>
      <c r="P1582" t="s">
        <v>1757</v>
      </c>
      <c r="Q1582" s="387">
        <v>420</v>
      </c>
      <c r="R1582">
        <v>54.6</v>
      </c>
      <c r="S1582">
        <v>474.59999999999997</v>
      </c>
      <c r="T1582" s="388">
        <v>44459</v>
      </c>
      <c r="U1582">
        <v>0</v>
      </c>
      <c r="V1582" t="s">
        <v>832</v>
      </c>
      <c r="W1582" s="388">
        <v>44477</v>
      </c>
      <c r="X1582">
        <v>164</v>
      </c>
      <c r="Y1582">
        <v>0</v>
      </c>
      <c r="Z1582">
        <v>0</v>
      </c>
      <c r="AA1582" t="s">
        <v>1758</v>
      </c>
      <c r="AB1582" t="s">
        <v>827</v>
      </c>
      <c r="AD1582" t="s">
        <v>2045</v>
      </c>
      <c r="AE1582" t="s">
        <v>2046</v>
      </c>
      <c r="AI1582" t="s">
        <v>1761</v>
      </c>
      <c r="AL1582" t="s">
        <v>4694</v>
      </c>
      <c r="AM1582">
        <v>6</v>
      </c>
      <c r="AN1582" t="s">
        <v>4695</v>
      </c>
      <c r="AO1582" t="s">
        <v>4696</v>
      </c>
      <c r="AP1582">
        <v>0</v>
      </c>
      <c r="AQ1582" s="388">
        <v>44462</v>
      </c>
      <c r="AS1582" t="s">
        <v>1765</v>
      </c>
      <c r="AT1582" s="388">
        <v>44463</v>
      </c>
      <c r="AU1582" t="s">
        <v>1756</v>
      </c>
      <c r="AV1582" t="s">
        <v>1756</v>
      </c>
      <c r="AZ1582" t="s">
        <v>1766</v>
      </c>
      <c r="BA1582" t="s">
        <v>1767</v>
      </c>
      <c r="BB1582" t="s">
        <v>4697</v>
      </c>
      <c r="BC1582" t="s">
        <v>4698</v>
      </c>
      <c r="BD1582" t="s">
        <v>827</v>
      </c>
      <c r="BE1582" t="s">
        <v>1756</v>
      </c>
      <c r="BF1582" t="s">
        <v>827</v>
      </c>
    </row>
    <row r="1583" spans="1:58">
      <c r="A1583" t="s">
        <v>829</v>
      </c>
      <c r="B1583">
        <v>6</v>
      </c>
      <c r="C1583">
        <v>0</v>
      </c>
      <c r="D1583">
        <v>9940</v>
      </c>
      <c r="E1583" t="s">
        <v>4693</v>
      </c>
      <c r="F1583">
        <v>53530601</v>
      </c>
      <c r="G1583" t="s">
        <v>1753</v>
      </c>
      <c r="H1583">
        <v>0</v>
      </c>
      <c r="I1583" t="s">
        <v>2056</v>
      </c>
      <c r="J1583">
        <v>210</v>
      </c>
      <c r="K1583">
        <v>1</v>
      </c>
      <c r="L1583" t="s">
        <v>1755</v>
      </c>
      <c r="M1583" t="s">
        <v>1756</v>
      </c>
      <c r="N1583" t="s">
        <v>1756</v>
      </c>
      <c r="P1583" t="s">
        <v>1757</v>
      </c>
      <c r="Q1583" s="387">
        <v>210</v>
      </c>
      <c r="R1583">
        <v>27.3</v>
      </c>
      <c r="S1583">
        <v>237.29999999999998</v>
      </c>
      <c r="T1583" s="388">
        <v>44459</v>
      </c>
      <c r="U1583">
        <v>0</v>
      </c>
      <c r="V1583" t="s">
        <v>832</v>
      </c>
      <c r="W1583" s="388">
        <v>44477</v>
      </c>
      <c r="X1583">
        <v>164</v>
      </c>
      <c r="Y1583">
        <v>0</v>
      </c>
      <c r="Z1583">
        <v>0</v>
      </c>
      <c r="AA1583" t="s">
        <v>1758</v>
      </c>
      <c r="AB1583" t="s">
        <v>827</v>
      </c>
      <c r="AD1583" t="s">
        <v>2045</v>
      </c>
      <c r="AE1583" t="s">
        <v>2046</v>
      </c>
      <c r="AI1583" t="s">
        <v>1761</v>
      </c>
      <c r="AL1583" t="s">
        <v>4694</v>
      </c>
      <c r="AM1583">
        <v>6</v>
      </c>
      <c r="AN1583" t="s">
        <v>4695</v>
      </c>
      <c r="AO1583" t="s">
        <v>4696</v>
      </c>
      <c r="AP1583">
        <v>0</v>
      </c>
      <c r="AQ1583" s="388">
        <v>44462</v>
      </c>
      <c r="AS1583" t="s">
        <v>1765</v>
      </c>
      <c r="AT1583" s="388">
        <v>44463</v>
      </c>
      <c r="AU1583" t="s">
        <v>1756</v>
      </c>
      <c r="AV1583" t="s">
        <v>1756</v>
      </c>
      <c r="AZ1583" t="s">
        <v>1766</v>
      </c>
      <c r="BA1583" t="s">
        <v>1767</v>
      </c>
      <c r="BB1583" t="s">
        <v>4699</v>
      </c>
      <c r="BC1583" t="s">
        <v>4700</v>
      </c>
      <c r="BD1583" t="s">
        <v>827</v>
      </c>
      <c r="BE1583" t="s">
        <v>1756</v>
      </c>
      <c r="BF1583" t="s">
        <v>827</v>
      </c>
    </row>
    <row r="1584" spans="1:58">
      <c r="A1584" t="s">
        <v>829</v>
      </c>
      <c r="B1584">
        <v>6</v>
      </c>
      <c r="C1584">
        <v>0</v>
      </c>
      <c r="D1584">
        <v>9940</v>
      </c>
      <c r="E1584" t="s">
        <v>4693</v>
      </c>
      <c r="F1584">
        <v>53530601</v>
      </c>
      <c r="G1584" t="s">
        <v>1753</v>
      </c>
      <c r="H1584">
        <v>0</v>
      </c>
      <c r="I1584" t="s">
        <v>2113</v>
      </c>
      <c r="J1584">
        <v>122.39</v>
      </c>
      <c r="K1584">
        <v>6</v>
      </c>
      <c r="L1584" t="s">
        <v>2063</v>
      </c>
      <c r="M1584" t="s">
        <v>2114</v>
      </c>
      <c r="N1584" t="s">
        <v>1757</v>
      </c>
      <c r="O1584" t="s">
        <v>1756</v>
      </c>
      <c r="P1584" t="s">
        <v>1756</v>
      </c>
      <c r="Q1584" s="387">
        <v>734.34</v>
      </c>
      <c r="R1584">
        <v>95.464200000000005</v>
      </c>
      <c r="S1584">
        <v>829.80419999999992</v>
      </c>
      <c r="T1584" s="388">
        <v>44459</v>
      </c>
      <c r="U1584">
        <v>0</v>
      </c>
      <c r="V1584" t="s">
        <v>832</v>
      </c>
      <c r="W1584" s="388">
        <v>44477</v>
      </c>
      <c r="X1584">
        <v>164</v>
      </c>
      <c r="Y1584">
        <v>0</v>
      </c>
      <c r="Z1584">
        <v>0</v>
      </c>
      <c r="AA1584" t="s">
        <v>1758</v>
      </c>
      <c r="AB1584" t="s">
        <v>827</v>
      </c>
      <c r="AD1584" t="s">
        <v>2045</v>
      </c>
      <c r="AE1584" t="s">
        <v>2046</v>
      </c>
      <c r="AI1584" t="s">
        <v>1761</v>
      </c>
      <c r="AL1584" t="s">
        <v>4694</v>
      </c>
      <c r="AM1584">
        <v>6</v>
      </c>
      <c r="AN1584" t="s">
        <v>4695</v>
      </c>
      <c r="AO1584" t="s">
        <v>4696</v>
      </c>
      <c r="AP1584">
        <v>0</v>
      </c>
      <c r="AQ1584" s="388">
        <v>44462</v>
      </c>
      <c r="AS1584" t="s">
        <v>1765</v>
      </c>
      <c r="AT1584" s="388">
        <v>44463</v>
      </c>
      <c r="AU1584" t="s">
        <v>1756</v>
      </c>
      <c r="AV1584" t="s">
        <v>1756</v>
      </c>
      <c r="AZ1584" t="s">
        <v>1766</v>
      </c>
      <c r="BA1584" t="s">
        <v>1767</v>
      </c>
      <c r="BB1584" t="s">
        <v>4701</v>
      </c>
      <c r="BC1584" t="s">
        <v>4702</v>
      </c>
      <c r="BD1584" t="s">
        <v>827</v>
      </c>
      <c r="BE1584" t="s">
        <v>1756</v>
      </c>
      <c r="BF1584" t="s">
        <v>827</v>
      </c>
    </row>
    <row r="1585" spans="1:58">
      <c r="A1585" t="s">
        <v>829</v>
      </c>
      <c r="B1585">
        <v>6</v>
      </c>
      <c r="C1585">
        <v>0</v>
      </c>
      <c r="D1585">
        <v>9917</v>
      </c>
      <c r="E1585" t="s">
        <v>4703</v>
      </c>
      <c r="F1585">
        <v>53530601</v>
      </c>
      <c r="G1585" t="s">
        <v>1753</v>
      </c>
      <c r="H1585">
        <v>0</v>
      </c>
      <c r="I1585" t="s">
        <v>2103</v>
      </c>
      <c r="J1585">
        <v>70</v>
      </c>
      <c r="K1585">
        <v>4</v>
      </c>
      <c r="L1585" t="s">
        <v>1771</v>
      </c>
      <c r="M1585" t="s">
        <v>1756</v>
      </c>
      <c r="N1585" t="s">
        <v>1756</v>
      </c>
      <c r="O1585" t="s">
        <v>2104</v>
      </c>
      <c r="P1585" t="s">
        <v>1757</v>
      </c>
      <c r="Q1585" s="387">
        <v>280</v>
      </c>
      <c r="R1585">
        <v>36.4</v>
      </c>
      <c r="S1585">
        <v>316.39999999999998</v>
      </c>
      <c r="T1585" s="388">
        <v>44457</v>
      </c>
      <c r="U1585">
        <v>0</v>
      </c>
      <c r="V1585" t="s">
        <v>832</v>
      </c>
      <c r="W1585" s="388">
        <v>44477</v>
      </c>
      <c r="X1585">
        <v>164</v>
      </c>
      <c r="Y1585">
        <v>0</v>
      </c>
      <c r="Z1585">
        <v>0</v>
      </c>
      <c r="AA1585" t="s">
        <v>1758</v>
      </c>
      <c r="AB1585" t="s">
        <v>827</v>
      </c>
      <c r="AD1585" t="s">
        <v>2045</v>
      </c>
      <c r="AE1585" t="s">
        <v>2046</v>
      </c>
      <c r="AI1585" t="s">
        <v>1761</v>
      </c>
      <c r="AL1585" t="s">
        <v>4704</v>
      </c>
      <c r="AM1585">
        <v>6</v>
      </c>
      <c r="AN1585" t="s">
        <v>1081</v>
      </c>
      <c r="AO1585" t="s">
        <v>2875</v>
      </c>
      <c r="AP1585">
        <v>0</v>
      </c>
      <c r="AQ1585" s="388">
        <v>44462</v>
      </c>
      <c r="AS1585" t="s">
        <v>1765</v>
      </c>
      <c r="AT1585" s="388">
        <v>44462</v>
      </c>
      <c r="AU1585" t="s">
        <v>1756</v>
      </c>
      <c r="AV1585" t="s">
        <v>1756</v>
      </c>
      <c r="AZ1585" t="s">
        <v>1766</v>
      </c>
      <c r="BA1585" t="s">
        <v>1767</v>
      </c>
      <c r="BB1585" t="s">
        <v>4705</v>
      </c>
      <c r="BC1585" t="s">
        <v>4706</v>
      </c>
      <c r="BD1585" t="s">
        <v>827</v>
      </c>
      <c r="BE1585" t="s">
        <v>1756</v>
      </c>
      <c r="BF1585" t="s">
        <v>827</v>
      </c>
    </row>
    <row r="1586" spans="1:58">
      <c r="A1586" t="s">
        <v>829</v>
      </c>
      <c r="B1586">
        <v>6</v>
      </c>
      <c r="C1586">
        <v>0</v>
      </c>
      <c r="D1586">
        <v>9917</v>
      </c>
      <c r="E1586" t="s">
        <v>4703</v>
      </c>
      <c r="F1586">
        <v>53530601</v>
      </c>
      <c r="G1586" t="s">
        <v>1753</v>
      </c>
      <c r="H1586">
        <v>0</v>
      </c>
      <c r="I1586" t="s">
        <v>2113</v>
      </c>
      <c r="J1586">
        <v>122.39</v>
      </c>
      <c r="K1586">
        <v>4</v>
      </c>
      <c r="L1586" t="s">
        <v>2063</v>
      </c>
      <c r="M1586" t="s">
        <v>2114</v>
      </c>
      <c r="N1586" t="s">
        <v>1757</v>
      </c>
      <c r="O1586" t="s">
        <v>1756</v>
      </c>
      <c r="P1586" t="s">
        <v>1756</v>
      </c>
      <c r="Q1586" s="387">
        <v>489.56</v>
      </c>
      <c r="R1586">
        <v>63.642800000000001</v>
      </c>
      <c r="S1586">
        <v>553.20279999999991</v>
      </c>
      <c r="T1586" s="388">
        <v>44457</v>
      </c>
      <c r="U1586">
        <v>0</v>
      </c>
      <c r="V1586" t="s">
        <v>832</v>
      </c>
      <c r="W1586" s="388">
        <v>44477</v>
      </c>
      <c r="X1586">
        <v>164</v>
      </c>
      <c r="Y1586">
        <v>0</v>
      </c>
      <c r="Z1586">
        <v>0</v>
      </c>
      <c r="AA1586" t="s">
        <v>1758</v>
      </c>
      <c r="AB1586" t="s">
        <v>827</v>
      </c>
      <c r="AD1586" t="s">
        <v>2045</v>
      </c>
      <c r="AE1586" t="s">
        <v>2046</v>
      </c>
      <c r="AI1586" t="s">
        <v>1761</v>
      </c>
      <c r="AL1586" t="s">
        <v>4704</v>
      </c>
      <c r="AM1586">
        <v>6</v>
      </c>
      <c r="AN1586" t="s">
        <v>1081</v>
      </c>
      <c r="AO1586" t="s">
        <v>2875</v>
      </c>
      <c r="AP1586">
        <v>0</v>
      </c>
      <c r="AQ1586" s="388">
        <v>44462</v>
      </c>
      <c r="AS1586" t="s">
        <v>1765</v>
      </c>
      <c r="AT1586" s="388">
        <v>44462</v>
      </c>
      <c r="AU1586" t="s">
        <v>1756</v>
      </c>
      <c r="AV1586" t="s">
        <v>1756</v>
      </c>
      <c r="AZ1586" t="s">
        <v>1766</v>
      </c>
      <c r="BA1586" t="s">
        <v>1767</v>
      </c>
      <c r="BB1586" t="s">
        <v>4707</v>
      </c>
      <c r="BC1586" t="s">
        <v>4708</v>
      </c>
      <c r="BD1586" t="s">
        <v>827</v>
      </c>
      <c r="BE1586" t="s">
        <v>1756</v>
      </c>
      <c r="BF1586" t="s">
        <v>827</v>
      </c>
    </row>
    <row r="1587" spans="1:58">
      <c r="A1587" t="s">
        <v>829</v>
      </c>
      <c r="B1587">
        <v>6</v>
      </c>
      <c r="C1587">
        <v>0</v>
      </c>
      <c r="D1587">
        <v>9912</v>
      </c>
      <c r="E1587" t="s">
        <v>4709</v>
      </c>
      <c r="F1587">
        <v>53530601</v>
      </c>
      <c r="G1587" t="s">
        <v>1753</v>
      </c>
      <c r="H1587">
        <v>0</v>
      </c>
      <c r="I1587" t="s">
        <v>2103</v>
      </c>
      <c r="J1587">
        <v>70</v>
      </c>
      <c r="K1587">
        <v>7</v>
      </c>
      <c r="L1587" t="s">
        <v>1771</v>
      </c>
      <c r="M1587" t="s">
        <v>1756</v>
      </c>
      <c r="N1587" t="s">
        <v>1756</v>
      </c>
      <c r="O1587" t="s">
        <v>2104</v>
      </c>
      <c r="P1587" t="s">
        <v>1757</v>
      </c>
      <c r="Q1587" s="387">
        <v>490</v>
      </c>
      <c r="R1587">
        <v>63.7</v>
      </c>
      <c r="S1587">
        <v>553.69999999999993</v>
      </c>
      <c r="T1587" s="388">
        <v>44457</v>
      </c>
      <c r="U1587">
        <v>0</v>
      </c>
      <c r="V1587" t="s">
        <v>832</v>
      </c>
      <c r="W1587" s="388">
        <v>44477</v>
      </c>
      <c r="X1587">
        <v>164</v>
      </c>
      <c r="Y1587">
        <v>0</v>
      </c>
      <c r="Z1587">
        <v>0</v>
      </c>
      <c r="AA1587" t="s">
        <v>1758</v>
      </c>
      <c r="AB1587" t="s">
        <v>827</v>
      </c>
      <c r="AD1587" t="s">
        <v>2045</v>
      </c>
      <c r="AE1587" t="s">
        <v>2046</v>
      </c>
      <c r="AI1587" t="s">
        <v>1761</v>
      </c>
      <c r="AL1587" t="s">
        <v>4710</v>
      </c>
      <c r="AM1587">
        <v>6</v>
      </c>
      <c r="AN1587" t="s">
        <v>2920</v>
      </c>
      <c r="AO1587" t="s">
        <v>2921</v>
      </c>
      <c r="AP1587">
        <v>0</v>
      </c>
      <c r="AQ1587" s="388">
        <v>44462</v>
      </c>
      <c r="AS1587" t="s">
        <v>1765</v>
      </c>
      <c r="AT1587" s="388">
        <v>44462</v>
      </c>
      <c r="AU1587" t="s">
        <v>1756</v>
      </c>
      <c r="AV1587" t="s">
        <v>1756</v>
      </c>
      <c r="AZ1587" t="s">
        <v>1766</v>
      </c>
      <c r="BA1587" t="s">
        <v>1767</v>
      </c>
      <c r="BB1587" t="s">
        <v>4711</v>
      </c>
      <c r="BC1587" t="s">
        <v>4712</v>
      </c>
      <c r="BD1587" t="s">
        <v>827</v>
      </c>
      <c r="BE1587" t="s">
        <v>1756</v>
      </c>
      <c r="BF1587" t="s">
        <v>827</v>
      </c>
    </row>
    <row r="1588" spans="1:58">
      <c r="A1588" t="s">
        <v>829</v>
      </c>
      <c r="B1588">
        <v>6</v>
      </c>
      <c r="C1588">
        <v>0</v>
      </c>
      <c r="D1588">
        <v>9912</v>
      </c>
      <c r="E1588" t="s">
        <v>4709</v>
      </c>
      <c r="F1588">
        <v>53530601</v>
      </c>
      <c r="G1588" t="s">
        <v>1753</v>
      </c>
      <c r="H1588">
        <v>0</v>
      </c>
      <c r="I1588" t="s">
        <v>2052</v>
      </c>
      <c r="J1588">
        <v>75</v>
      </c>
      <c r="K1588">
        <v>4</v>
      </c>
      <c r="L1588" t="s">
        <v>1771</v>
      </c>
      <c r="M1588" t="s">
        <v>1756</v>
      </c>
      <c r="N1588" t="s">
        <v>1756</v>
      </c>
      <c r="O1588" t="s">
        <v>2053</v>
      </c>
      <c r="P1588" t="s">
        <v>1757</v>
      </c>
      <c r="Q1588" s="387">
        <v>300</v>
      </c>
      <c r="R1588">
        <v>39</v>
      </c>
      <c r="S1588">
        <v>338.99999999999994</v>
      </c>
      <c r="T1588" s="388">
        <v>44457</v>
      </c>
      <c r="U1588">
        <v>0</v>
      </c>
      <c r="V1588" t="s">
        <v>832</v>
      </c>
      <c r="W1588" s="388">
        <v>44477</v>
      </c>
      <c r="X1588">
        <v>164</v>
      </c>
      <c r="Y1588">
        <v>0</v>
      </c>
      <c r="Z1588">
        <v>0</v>
      </c>
      <c r="AA1588" t="s">
        <v>1758</v>
      </c>
      <c r="AB1588" t="s">
        <v>827</v>
      </c>
      <c r="AD1588" t="s">
        <v>2045</v>
      </c>
      <c r="AE1588" t="s">
        <v>2046</v>
      </c>
      <c r="AI1588" t="s">
        <v>1761</v>
      </c>
      <c r="AL1588" t="s">
        <v>4710</v>
      </c>
      <c r="AM1588">
        <v>6</v>
      </c>
      <c r="AN1588" t="s">
        <v>2920</v>
      </c>
      <c r="AO1588" t="s">
        <v>2921</v>
      </c>
      <c r="AP1588">
        <v>0</v>
      </c>
      <c r="AQ1588" s="388">
        <v>44462</v>
      </c>
      <c r="AS1588" t="s">
        <v>1765</v>
      </c>
      <c r="AT1588" s="388">
        <v>44462</v>
      </c>
      <c r="AU1588" t="s">
        <v>1756</v>
      </c>
      <c r="AV1588" t="s">
        <v>1756</v>
      </c>
      <c r="AZ1588" t="s">
        <v>1766</v>
      </c>
      <c r="BA1588" t="s">
        <v>1767</v>
      </c>
      <c r="BB1588" t="s">
        <v>4713</v>
      </c>
      <c r="BC1588" t="s">
        <v>4714</v>
      </c>
      <c r="BD1588" t="s">
        <v>827</v>
      </c>
      <c r="BE1588" t="s">
        <v>1756</v>
      </c>
      <c r="BF1588" t="s">
        <v>827</v>
      </c>
    </row>
    <row r="1589" spans="1:58">
      <c r="A1589" t="s">
        <v>829</v>
      </c>
      <c r="B1589">
        <v>6</v>
      </c>
      <c r="C1589">
        <v>0</v>
      </c>
      <c r="D1589">
        <v>9912</v>
      </c>
      <c r="E1589" t="s">
        <v>4709</v>
      </c>
      <c r="F1589">
        <v>53530601</v>
      </c>
      <c r="G1589" t="s">
        <v>1753</v>
      </c>
      <c r="H1589">
        <v>0</v>
      </c>
      <c r="I1589" t="s">
        <v>2056</v>
      </c>
      <c r="J1589">
        <v>210</v>
      </c>
      <c r="K1589">
        <v>1</v>
      </c>
      <c r="L1589" t="s">
        <v>1755</v>
      </c>
      <c r="M1589" t="s">
        <v>1756</v>
      </c>
      <c r="N1589" t="s">
        <v>1756</v>
      </c>
      <c r="P1589" t="s">
        <v>1757</v>
      </c>
      <c r="Q1589" s="387">
        <v>210</v>
      </c>
      <c r="R1589">
        <v>27.3</v>
      </c>
      <c r="S1589">
        <v>237.29999999999998</v>
      </c>
      <c r="T1589" s="388">
        <v>44457</v>
      </c>
      <c r="U1589">
        <v>0</v>
      </c>
      <c r="V1589" t="s">
        <v>832</v>
      </c>
      <c r="W1589" s="388">
        <v>44477</v>
      </c>
      <c r="X1589">
        <v>164</v>
      </c>
      <c r="Y1589">
        <v>0</v>
      </c>
      <c r="Z1589">
        <v>0</v>
      </c>
      <c r="AA1589" t="s">
        <v>1758</v>
      </c>
      <c r="AB1589" t="s">
        <v>827</v>
      </c>
      <c r="AD1589" t="s">
        <v>2045</v>
      </c>
      <c r="AE1589" t="s">
        <v>2046</v>
      </c>
      <c r="AI1589" t="s">
        <v>1761</v>
      </c>
      <c r="AL1589" t="s">
        <v>4710</v>
      </c>
      <c r="AM1589">
        <v>6</v>
      </c>
      <c r="AN1589" t="s">
        <v>2920</v>
      </c>
      <c r="AO1589" t="s">
        <v>2921</v>
      </c>
      <c r="AP1589">
        <v>0</v>
      </c>
      <c r="AQ1589" s="388">
        <v>44462</v>
      </c>
      <c r="AS1589" t="s">
        <v>1765</v>
      </c>
      <c r="AT1589" s="388">
        <v>44462</v>
      </c>
      <c r="AU1589" t="s">
        <v>1756</v>
      </c>
      <c r="AV1589" t="s">
        <v>1756</v>
      </c>
      <c r="AZ1589" t="s">
        <v>1766</v>
      </c>
      <c r="BA1589" t="s">
        <v>1767</v>
      </c>
      <c r="BB1589" t="s">
        <v>4715</v>
      </c>
      <c r="BC1589" t="s">
        <v>4716</v>
      </c>
      <c r="BD1589" t="s">
        <v>827</v>
      </c>
      <c r="BE1589" t="s">
        <v>1756</v>
      </c>
      <c r="BF1589" t="s">
        <v>827</v>
      </c>
    </row>
    <row r="1590" spans="1:58">
      <c r="A1590" t="s">
        <v>829</v>
      </c>
      <c r="B1590">
        <v>6</v>
      </c>
      <c r="C1590">
        <v>0</v>
      </c>
      <c r="D1590">
        <v>9873</v>
      </c>
      <c r="E1590" t="s">
        <v>4717</v>
      </c>
      <c r="F1590">
        <v>53530601</v>
      </c>
      <c r="G1590" t="s">
        <v>1753</v>
      </c>
      <c r="H1590">
        <v>0</v>
      </c>
      <c r="I1590" t="s">
        <v>2052</v>
      </c>
      <c r="J1590">
        <v>75</v>
      </c>
      <c r="K1590">
        <v>4</v>
      </c>
      <c r="L1590" t="s">
        <v>1771</v>
      </c>
      <c r="M1590" t="s">
        <v>1756</v>
      </c>
      <c r="N1590" t="s">
        <v>1756</v>
      </c>
      <c r="O1590" t="s">
        <v>2053</v>
      </c>
      <c r="P1590" t="s">
        <v>1757</v>
      </c>
      <c r="Q1590" s="387">
        <v>300</v>
      </c>
      <c r="R1590">
        <v>39</v>
      </c>
      <c r="S1590">
        <v>338.99999999999994</v>
      </c>
      <c r="T1590" s="388">
        <v>44456</v>
      </c>
      <c r="U1590">
        <v>0</v>
      </c>
      <c r="V1590" t="s">
        <v>832</v>
      </c>
      <c r="W1590" s="388">
        <v>44477</v>
      </c>
      <c r="X1590">
        <v>164</v>
      </c>
      <c r="Y1590">
        <v>0</v>
      </c>
      <c r="Z1590">
        <v>0</v>
      </c>
      <c r="AA1590" t="s">
        <v>1758</v>
      </c>
      <c r="AB1590" t="s">
        <v>827</v>
      </c>
      <c r="AD1590" t="s">
        <v>2045</v>
      </c>
      <c r="AE1590" t="s">
        <v>2046</v>
      </c>
      <c r="AI1590" t="s">
        <v>1761</v>
      </c>
      <c r="AL1590" t="s">
        <v>4718</v>
      </c>
      <c r="AM1590">
        <v>6</v>
      </c>
      <c r="AN1590" t="s">
        <v>2834</v>
      </c>
      <c r="AO1590" t="s">
        <v>3114</v>
      </c>
      <c r="AP1590">
        <v>0</v>
      </c>
      <c r="AQ1590" s="388">
        <v>44460</v>
      </c>
      <c r="AS1590" t="s">
        <v>1765</v>
      </c>
      <c r="AT1590" s="388">
        <v>44461</v>
      </c>
      <c r="AU1590" t="s">
        <v>1756</v>
      </c>
      <c r="AV1590" t="s">
        <v>1756</v>
      </c>
      <c r="AZ1590" t="s">
        <v>1766</v>
      </c>
      <c r="BA1590" t="s">
        <v>1767</v>
      </c>
      <c r="BB1590" t="s">
        <v>4719</v>
      </c>
      <c r="BC1590" t="s">
        <v>4720</v>
      </c>
      <c r="BD1590" t="s">
        <v>827</v>
      </c>
      <c r="BE1590" t="s">
        <v>1756</v>
      </c>
      <c r="BF1590" t="s">
        <v>827</v>
      </c>
    </row>
    <row r="1591" spans="1:58">
      <c r="A1591" t="s">
        <v>829</v>
      </c>
      <c r="B1591">
        <v>6</v>
      </c>
      <c r="C1591">
        <v>0</v>
      </c>
      <c r="D1591">
        <v>9873</v>
      </c>
      <c r="E1591" t="s">
        <v>4717</v>
      </c>
      <c r="F1591">
        <v>53530601</v>
      </c>
      <c r="G1591" t="s">
        <v>1753</v>
      </c>
      <c r="H1591">
        <v>0</v>
      </c>
      <c r="I1591" t="s">
        <v>2083</v>
      </c>
      <c r="J1591">
        <v>12.21</v>
      </c>
      <c r="K1591">
        <v>4</v>
      </c>
      <c r="L1591" t="s">
        <v>1771</v>
      </c>
      <c r="M1591" t="s">
        <v>2084</v>
      </c>
      <c r="N1591" t="s">
        <v>1757</v>
      </c>
      <c r="O1591" t="s">
        <v>1756</v>
      </c>
      <c r="P1591" t="s">
        <v>1756</v>
      </c>
      <c r="Q1591" s="387">
        <v>48.84</v>
      </c>
      <c r="R1591">
        <v>6.3492000000000006</v>
      </c>
      <c r="S1591">
        <v>55.1892</v>
      </c>
      <c r="T1591" s="388">
        <v>44456</v>
      </c>
      <c r="U1591">
        <v>0</v>
      </c>
      <c r="V1591" t="s">
        <v>832</v>
      </c>
      <c r="W1591" s="388">
        <v>44477</v>
      </c>
      <c r="X1591">
        <v>164</v>
      </c>
      <c r="Y1591">
        <v>0</v>
      </c>
      <c r="Z1591">
        <v>0</v>
      </c>
      <c r="AA1591" t="s">
        <v>1758</v>
      </c>
      <c r="AB1591" t="s">
        <v>827</v>
      </c>
      <c r="AD1591" t="s">
        <v>2045</v>
      </c>
      <c r="AE1591" t="s">
        <v>2046</v>
      </c>
      <c r="AI1591" t="s">
        <v>1761</v>
      </c>
      <c r="AL1591" t="s">
        <v>4718</v>
      </c>
      <c r="AM1591">
        <v>6</v>
      </c>
      <c r="AN1591" t="s">
        <v>2834</v>
      </c>
      <c r="AO1591" t="s">
        <v>3114</v>
      </c>
      <c r="AP1591">
        <v>0</v>
      </c>
      <c r="AQ1591" s="388">
        <v>44460</v>
      </c>
      <c r="AS1591" t="s">
        <v>1765</v>
      </c>
      <c r="AT1591" s="388">
        <v>44461</v>
      </c>
      <c r="AU1591" t="s">
        <v>1756</v>
      </c>
      <c r="AV1591" t="s">
        <v>1756</v>
      </c>
      <c r="AZ1591" t="s">
        <v>1766</v>
      </c>
      <c r="BA1591" t="s">
        <v>1767</v>
      </c>
      <c r="BB1591" t="s">
        <v>4721</v>
      </c>
      <c r="BC1591" t="s">
        <v>4722</v>
      </c>
      <c r="BD1591" t="s">
        <v>827</v>
      </c>
      <c r="BE1591" t="s">
        <v>1756</v>
      </c>
      <c r="BF1591" t="s">
        <v>827</v>
      </c>
    </row>
    <row r="1592" spans="1:58">
      <c r="A1592" t="s">
        <v>829</v>
      </c>
      <c r="B1592">
        <v>6</v>
      </c>
      <c r="C1592">
        <v>0</v>
      </c>
      <c r="D1592">
        <v>9873</v>
      </c>
      <c r="E1592" t="s">
        <v>4717</v>
      </c>
      <c r="F1592">
        <v>53530601</v>
      </c>
      <c r="G1592" t="s">
        <v>1753</v>
      </c>
      <c r="H1592">
        <v>0</v>
      </c>
      <c r="I1592" t="s">
        <v>2095</v>
      </c>
      <c r="J1592">
        <v>138.44999999999999</v>
      </c>
      <c r="K1592">
        <v>4</v>
      </c>
      <c r="L1592" t="s">
        <v>2063</v>
      </c>
      <c r="M1592" t="s">
        <v>2096</v>
      </c>
      <c r="N1592" t="s">
        <v>1757</v>
      </c>
      <c r="O1592" t="s">
        <v>1756</v>
      </c>
      <c r="P1592" t="s">
        <v>1756</v>
      </c>
      <c r="Q1592" s="387">
        <v>553.79999999999995</v>
      </c>
      <c r="R1592">
        <v>71.994</v>
      </c>
      <c r="S1592">
        <v>625.79399999999987</v>
      </c>
      <c r="T1592" s="388">
        <v>44456</v>
      </c>
      <c r="U1592">
        <v>0</v>
      </c>
      <c r="V1592" t="s">
        <v>832</v>
      </c>
      <c r="W1592" s="388">
        <v>44477</v>
      </c>
      <c r="X1592">
        <v>164</v>
      </c>
      <c r="Y1592">
        <v>0</v>
      </c>
      <c r="Z1592">
        <v>0</v>
      </c>
      <c r="AA1592" t="s">
        <v>1758</v>
      </c>
      <c r="AB1592" t="s">
        <v>827</v>
      </c>
      <c r="AD1592" t="s">
        <v>2045</v>
      </c>
      <c r="AE1592" t="s">
        <v>2046</v>
      </c>
      <c r="AI1592" t="s">
        <v>1761</v>
      </c>
      <c r="AL1592" t="s">
        <v>4718</v>
      </c>
      <c r="AM1592">
        <v>6</v>
      </c>
      <c r="AN1592" t="s">
        <v>2834</v>
      </c>
      <c r="AO1592" t="s">
        <v>3114</v>
      </c>
      <c r="AP1592">
        <v>0</v>
      </c>
      <c r="AQ1592" s="388">
        <v>44460</v>
      </c>
      <c r="AS1592" t="s">
        <v>1765</v>
      </c>
      <c r="AT1592" s="388">
        <v>44461</v>
      </c>
      <c r="AU1592" t="s">
        <v>1756</v>
      </c>
      <c r="AV1592" t="s">
        <v>1756</v>
      </c>
      <c r="AZ1592" t="s">
        <v>1766</v>
      </c>
      <c r="BA1592" t="s">
        <v>1767</v>
      </c>
      <c r="BB1592" t="s">
        <v>4723</v>
      </c>
      <c r="BC1592" t="s">
        <v>4724</v>
      </c>
      <c r="BD1592" t="s">
        <v>827</v>
      </c>
      <c r="BE1592" t="s">
        <v>1756</v>
      </c>
      <c r="BF1592" t="s">
        <v>827</v>
      </c>
    </row>
    <row r="1593" spans="1:58">
      <c r="A1593" t="s">
        <v>829</v>
      </c>
      <c r="B1593">
        <v>6</v>
      </c>
      <c r="C1593">
        <v>0</v>
      </c>
      <c r="D1593">
        <v>10064</v>
      </c>
      <c r="E1593" t="s">
        <v>4725</v>
      </c>
      <c r="F1593">
        <v>53530601</v>
      </c>
      <c r="G1593" t="s">
        <v>1753</v>
      </c>
      <c r="H1593">
        <v>0</v>
      </c>
      <c r="I1593" t="s">
        <v>2103</v>
      </c>
      <c r="J1593">
        <v>70</v>
      </c>
      <c r="K1593">
        <v>3</v>
      </c>
      <c r="L1593" t="s">
        <v>1771</v>
      </c>
      <c r="M1593" t="s">
        <v>1756</v>
      </c>
      <c r="N1593" t="s">
        <v>1756</v>
      </c>
      <c r="O1593" t="s">
        <v>2104</v>
      </c>
      <c r="P1593" t="s">
        <v>1757</v>
      </c>
      <c r="Q1593" s="387">
        <v>210</v>
      </c>
      <c r="R1593">
        <v>27.3</v>
      </c>
      <c r="S1593">
        <v>237.29999999999998</v>
      </c>
      <c r="T1593" s="388">
        <v>44455</v>
      </c>
      <c r="U1593">
        <v>0</v>
      </c>
      <c r="V1593" t="s">
        <v>832</v>
      </c>
      <c r="W1593" s="388">
        <v>44477</v>
      </c>
      <c r="X1593">
        <v>164</v>
      </c>
      <c r="Y1593">
        <v>0</v>
      </c>
      <c r="Z1593">
        <v>0</v>
      </c>
      <c r="AA1593" t="s">
        <v>1758</v>
      </c>
      <c r="AB1593" t="s">
        <v>827</v>
      </c>
      <c r="AD1593" t="s">
        <v>2045</v>
      </c>
      <c r="AE1593" t="s">
        <v>2046</v>
      </c>
      <c r="AI1593" t="s">
        <v>1761</v>
      </c>
      <c r="AL1593" t="s">
        <v>4726</v>
      </c>
      <c r="AM1593">
        <v>6</v>
      </c>
      <c r="AN1593" t="s">
        <v>3184</v>
      </c>
      <c r="AO1593" t="s">
        <v>4109</v>
      </c>
      <c r="AP1593">
        <v>0</v>
      </c>
      <c r="AQ1593" s="388">
        <v>44474</v>
      </c>
      <c r="AS1593" t="s">
        <v>2806</v>
      </c>
      <c r="AT1593" s="388">
        <v>44476</v>
      </c>
      <c r="AU1593" t="s">
        <v>1756</v>
      </c>
      <c r="AV1593" t="s">
        <v>1756</v>
      </c>
      <c r="AZ1593" t="s">
        <v>2807</v>
      </c>
      <c r="BA1593" t="s">
        <v>1767</v>
      </c>
      <c r="BB1593" t="s">
        <v>4727</v>
      </c>
      <c r="BC1593" t="s">
        <v>4728</v>
      </c>
      <c r="BD1593" t="s">
        <v>827</v>
      </c>
      <c r="BE1593" t="s">
        <v>1756</v>
      </c>
      <c r="BF1593" t="s">
        <v>827</v>
      </c>
    </row>
    <row r="1594" spans="1:58">
      <c r="A1594" t="s">
        <v>829</v>
      </c>
      <c r="B1594">
        <v>6</v>
      </c>
      <c r="C1594">
        <v>0</v>
      </c>
      <c r="D1594">
        <v>10064</v>
      </c>
      <c r="E1594" t="s">
        <v>4725</v>
      </c>
      <c r="F1594">
        <v>53530601</v>
      </c>
      <c r="G1594" t="s">
        <v>1753</v>
      </c>
      <c r="H1594">
        <v>0</v>
      </c>
      <c r="I1594" t="s">
        <v>2113</v>
      </c>
      <c r="J1594">
        <v>122.39</v>
      </c>
      <c r="K1594">
        <v>3</v>
      </c>
      <c r="L1594" t="s">
        <v>2063</v>
      </c>
      <c r="M1594" t="s">
        <v>2114</v>
      </c>
      <c r="N1594" t="s">
        <v>1757</v>
      </c>
      <c r="O1594" t="s">
        <v>1756</v>
      </c>
      <c r="P1594" t="s">
        <v>1756</v>
      </c>
      <c r="Q1594" s="387">
        <v>367.17</v>
      </c>
      <c r="R1594">
        <v>47.732100000000003</v>
      </c>
      <c r="S1594">
        <v>414.90209999999996</v>
      </c>
      <c r="T1594" s="388">
        <v>44455</v>
      </c>
      <c r="U1594">
        <v>0</v>
      </c>
      <c r="V1594" t="s">
        <v>832</v>
      </c>
      <c r="W1594" s="388">
        <v>44477</v>
      </c>
      <c r="X1594">
        <v>164</v>
      </c>
      <c r="Y1594">
        <v>0</v>
      </c>
      <c r="Z1594">
        <v>0</v>
      </c>
      <c r="AA1594" t="s">
        <v>1758</v>
      </c>
      <c r="AB1594" t="s">
        <v>827</v>
      </c>
      <c r="AD1594" t="s">
        <v>2045</v>
      </c>
      <c r="AE1594" t="s">
        <v>2046</v>
      </c>
      <c r="AI1594" t="s">
        <v>1761</v>
      </c>
      <c r="AL1594" t="s">
        <v>4726</v>
      </c>
      <c r="AM1594">
        <v>6</v>
      </c>
      <c r="AN1594" t="s">
        <v>3184</v>
      </c>
      <c r="AO1594" t="s">
        <v>4109</v>
      </c>
      <c r="AP1594">
        <v>0</v>
      </c>
      <c r="AQ1594" s="388">
        <v>44474</v>
      </c>
      <c r="AS1594" t="s">
        <v>2806</v>
      </c>
      <c r="AT1594" s="388">
        <v>44476</v>
      </c>
      <c r="AU1594" t="s">
        <v>1756</v>
      </c>
      <c r="AV1594" t="s">
        <v>1756</v>
      </c>
      <c r="AZ1594" t="s">
        <v>2807</v>
      </c>
      <c r="BA1594" t="s">
        <v>1767</v>
      </c>
      <c r="BB1594" t="s">
        <v>4729</v>
      </c>
      <c r="BC1594" t="s">
        <v>4730</v>
      </c>
      <c r="BD1594" t="s">
        <v>827</v>
      </c>
      <c r="BE1594" t="s">
        <v>1756</v>
      </c>
      <c r="BF1594" t="s">
        <v>827</v>
      </c>
    </row>
    <row r="1595" spans="1:58">
      <c r="A1595" t="s">
        <v>829</v>
      </c>
      <c r="B1595">
        <v>6</v>
      </c>
      <c r="C1595">
        <v>0</v>
      </c>
      <c r="D1595">
        <v>10071</v>
      </c>
      <c r="E1595" t="s">
        <v>4731</v>
      </c>
      <c r="F1595">
        <v>53510604</v>
      </c>
      <c r="G1595" t="s">
        <v>2041</v>
      </c>
      <c r="H1595">
        <v>0</v>
      </c>
      <c r="I1595" t="s">
        <v>2103</v>
      </c>
      <c r="J1595">
        <v>70</v>
      </c>
      <c r="K1595">
        <v>12</v>
      </c>
      <c r="L1595" t="s">
        <v>1771</v>
      </c>
      <c r="M1595" t="s">
        <v>1756</v>
      </c>
      <c r="N1595" t="s">
        <v>1756</v>
      </c>
      <c r="O1595" t="s">
        <v>2104</v>
      </c>
      <c r="P1595" t="s">
        <v>1757</v>
      </c>
      <c r="Q1595" s="387">
        <v>840</v>
      </c>
      <c r="R1595">
        <v>109.2</v>
      </c>
      <c r="S1595">
        <v>949.19999999999993</v>
      </c>
      <c r="T1595" s="388">
        <v>44466</v>
      </c>
      <c r="U1595">
        <v>0</v>
      </c>
      <c r="V1595" t="s">
        <v>832</v>
      </c>
      <c r="W1595" s="388">
        <v>44477</v>
      </c>
      <c r="X1595">
        <v>164</v>
      </c>
      <c r="Y1595">
        <v>0</v>
      </c>
      <c r="Z1595">
        <v>0</v>
      </c>
      <c r="AA1595" t="s">
        <v>1758</v>
      </c>
      <c r="AB1595" t="s">
        <v>825</v>
      </c>
      <c r="AD1595" t="s">
        <v>2045</v>
      </c>
      <c r="AE1595" t="s">
        <v>2046</v>
      </c>
      <c r="AI1595" t="s">
        <v>1761</v>
      </c>
      <c r="AL1595" t="s">
        <v>4732</v>
      </c>
      <c r="AM1595">
        <v>6</v>
      </c>
      <c r="AN1595" t="s">
        <v>3133</v>
      </c>
      <c r="AO1595" t="s">
        <v>2852</v>
      </c>
      <c r="AP1595">
        <v>0</v>
      </c>
      <c r="AQ1595" s="388">
        <v>44474</v>
      </c>
      <c r="AS1595" t="s">
        <v>1765</v>
      </c>
      <c r="AT1595" s="388">
        <v>44475</v>
      </c>
      <c r="AU1595" t="s">
        <v>1756</v>
      </c>
      <c r="AV1595" t="s">
        <v>1756</v>
      </c>
      <c r="AZ1595" t="s">
        <v>1766</v>
      </c>
      <c r="BA1595" t="s">
        <v>1767</v>
      </c>
      <c r="BB1595" t="s">
        <v>4733</v>
      </c>
      <c r="BC1595" t="s">
        <v>4734</v>
      </c>
      <c r="BD1595" t="s">
        <v>825</v>
      </c>
      <c r="BE1595" t="s">
        <v>1756</v>
      </c>
      <c r="BF1595" t="s">
        <v>825</v>
      </c>
    </row>
    <row r="1596" spans="1:58">
      <c r="A1596" t="s">
        <v>829</v>
      </c>
      <c r="B1596">
        <v>6</v>
      </c>
      <c r="C1596">
        <v>0</v>
      </c>
      <c r="D1596">
        <v>10071</v>
      </c>
      <c r="E1596" t="s">
        <v>4731</v>
      </c>
      <c r="F1596">
        <v>53510604</v>
      </c>
      <c r="G1596" t="s">
        <v>2041</v>
      </c>
      <c r="H1596">
        <v>0</v>
      </c>
      <c r="I1596" t="s">
        <v>2103</v>
      </c>
      <c r="J1596">
        <v>70</v>
      </c>
      <c r="K1596">
        <v>56</v>
      </c>
      <c r="L1596" t="s">
        <v>1771</v>
      </c>
      <c r="M1596" t="s">
        <v>1756</v>
      </c>
      <c r="N1596" t="s">
        <v>1756</v>
      </c>
      <c r="O1596" t="s">
        <v>2104</v>
      </c>
      <c r="P1596" t="s">
        <v>1757</v>
      </c>
      <c r="Q1596" s="387">
        <v>3920</v>
      </c>
      <c r="R1596">
        <v>509.6</v>
      </c>
      <c r="S1596">
        <v>4429.5999999999995</v>
      </c>
      <c r="T1596" s="388">
        <v>44466</v>
      </c>
      <c r="U1596">
        <v>0</v>
      </c>
      <c r="V1596" t="s">
        <v>832</v>
      </c>
      <c r="W1596" s="388">
        <v>44477</v>
      </c>
      <c r="X1596">
        <v>164</v>
      </c>
      <c r="Y1596">
        <v>0</v>
      </c>
      <c r="Z1596">
        <v>0</v>
      </c>
      <c r="AA1596" t="s">
        <v>1758</v>
      </c>
      <c r="AB1596" t="s">
        <v>825</v>
      </c>
      <c r="AD1596" t="s">
        <v>2045</v>
      </c>
      <c r="AE1596" t="s">
        <v>2046</v>
      </c>
      <c r="AI1596" t="s">
        <v>1761</v>
      </c>
      <c r="AL1596" t="s">
        <v>4732</v>
      </c>
      <c r="AM1596">
        <v>6</v>
      </c>
      <c r="AN1596" t="s">
        <v>3133</v>
      </c>
      <c r="AO1596" t="s">
        <v>2852</v>
      </c>
      <c r="AP1596">
        <v>0</v>
      </c>
      <c r="AQ1596" s="388">
        <v>44474</v>
      </c>
      <c r="AS1596" t="s">
        <v>1765</v>
      </c>
      <c r="AT1596" s="388">
        <v>44475</v>
      </c>
      <c r="AU1596" t="s">
        <v>1756</v>
      </c>
      <c r="AV1596" t="s">
        <v>1756</v>
      </c>
      <c r="AZ1596" t="s">
        <v>1766</v>
      </c>
      <c r="BA1596" t="s">
        <v>1767</v>
      </c>
      <c r="BB1596" t="s">
        <v>4735</v>
      </c>
      <c r="BC1596" t="s">
        <v>4736</v>
      </c>
      <c r="BD1596" t="s">
        <v>825</v>
      </c>
      <c r="BE1596" t="s">
        <v>1756</v>
      </c>
      <c r="BF1596" t="s">
        <v>825</v>
      </c>
    </row>
    <row r="1597" spans="1:58">
      <c r="A1597" t="s">
        <v>829</v>
      </c>
      <c r="B1597">
        <v>6</v>
      </c>
      <c r="C1597">
        <v>0</v>
      </c>
      <c r="D1597">
        <v>10071</v>
      </c>
      <c r="E1597" t="s">
        <v>4731</v>
      </c>
      <c r="F1597">
        <v>53510604</v>
      </c>
      <c r="G1597" t="s">
        <v>2041</v>
      </c>
      <c r="H1597">
        <v>0</v>
      </c>
      <c r="I1597" t="s">
        <v>2056</v>
      </c>
      <c r="J1597">
        <v>210</v>
      </c>
      <c r="K1597">
        <v>4</v>
      </c>
      <c r="L1597" t="s">
        <v>1755</v>
      </c>
      <c r="M1597" t="s">
        <v>1756</v>
      </c>
      <c r="N1597" t="s">
        <v>1756</v>
      </c>
      <c r="P1597" t="s">
        <v>1757</v>
      </c>
      <c r="Q1597" s="387">
        <v>840</v>
      </c>
      <c r="R1597">
        <v>109.2</v>
      </c>
      <c r="S1597">
        <v>949.19999999999993</v>
      </c>
      <c r="T1597" s="388">
        <v>44466</v>
      </c>
      <c r="U1597">
        <v>0</v>
      </c>
      <c r="V1597" t="s">
        <v>832</v>
      </c>
      <c r="W1597" s="388">
        <v>44477</v>
      </c>
      <c r="X1597">
        <v>164</v>
      </c>
      <c r="Y1597">
        <v>0</v>
      </c>
      <c r="Z1597">
        <v>0</v>
      </c>
      <c r="AA1597" t="s">
        <v>1758</v>
      </c>
      <c r="AB1597" t="s">
        <v>825</v>
      </c>
      <c r="AD1597" t="s">
        <v>2045</v>
      </c>
      <c r="AE1597" t="s">
        <v>2046</v>
      </c>
      <c r="AI1597" t="s">
        <v>1761</v>
      </c>
      <c r="AL1597" t="s">
        <v>4732</v>
      </c>
      <c r="AM1597">
        <v>6</v>
      </c>
      <c r="AN1597" t="s">
        <v>3133</v>
      </c>
      <c r="AO1597" t="s">
        <v>2852</v>
      </c>
      <c r="AP1597">
        <v>0</v>
      </c>
      <c r="AQ1597" s="388">
        <v>44474</v>
      </c>
      <c r="AS1597" t="s">
        <v>1765</v>
      </c>
      <c r="AT1597" s="388">
        <v>44475</v>
      </c>
      <c r="AU1597" t="s">
        <v>1756</v>
      </c>
      <c r="AV1597" t="s">
        <v>1756</v>
      </c>
      <c r="AZ1597" t="s">
        <v>1766</v>
      </c>
      <c r="BA1597" t="s">
        <v>1767</v>
      </c>
      <c r="BB1597" t="s">
        <v>4737</v>
      </c>
      <c r="BC1597" t="s">
        <v>4738</v>
      </c>
      <c r="BD1597" t="s">
        <v>825</v>
      </c>
      <c r="BE1597" t="s">
        <v>1756</v>
      </c>
      <c r="BF1597" t="s">
        <v>825</v>
      </c>
    </row>
    <row r="1598" spans="1:58">
      <c r="A1598" t="s">
        <v>829</v>
      </c>
      <c r="B1598">
        <v>6</v>
      </c>
      <c r="C1598">
        <v>0</v>
      </c>
      <c r="D1598">
        <v>10071</v>
      </c>
      <c r="E1598" t="s">
        <v>4731</v>
      </c>
      <c r="F1598">
        <v>53510604</v>
      </c>
      <c r="G1598" t="s">
        <v>2041</v>
      </c>
      <c r="H1598">
        <v>0</v>
      </c>
      <c r="I1598" t="s">
        <v>3047</v>
      </c>
      <c r="J1598">
        <v>55.2</v>
      </c>
      <c r="K1598">
        <v>12</v>
      </c>
      <c r="L1598" t="s">
        <v>2063</v>
      </c>
      <c r="M1598" t="s">
        <v>3048</v>
      </c>
      <c r="N1598" t="s">
        <v>1757</v>
      </c>
      <c r="O1598" t="s">
        <v>1756</v>
      </c>
      <c r="P1598" t="s">
        <v>1756</v>
      </c>
      <c r="Q1598" s="387">
        <v>662.4</v>
      </c>
      <c r="R1598">
        <v>86.111999999999995</v>
      </c>
      <c r="S1598">
        <v>748.51199999999994</v>
      </c>
      <c r="T1598" s="388">
        <v>44466</v>
      </c>
      <c r="U1598">
        <v>0</v>
      </c>
      <c r="V1598" t="s">
        <v>832</v>
      </c>
      <c r="W1598" s="388">
        <v>44477</v>
      </c>
      <c r="X1598">
        <v>164</v>
      </c>
      <c r="Y1598">
        <v>0</v>
      </c>
      <c r="Z1598">
        <v>0</v>
      </c>
      <c r="AA1598" t="s">
        <v>1758</v>
      </c>
      <c r="AB1598" t="s">
        <v>825</v>
      </c>
      <c r="AD1598" t="s">
        <v>2045</v>
      </c>
      <c r="AE1598" t="s">
        <v>2046</v>
      </c>
      <c r="AI1598" t="s">
        <v>1761</v>
      </c>
      <c r="AL1598" t="s">
        <v>4732</v>
      </c>
      <c r="AM1598">
        <v>6</v>
      </c>
      <c r="AN1598" t="s">
        <v>3133</v>
      </c>
      <c r="AO1598" t="s">
        <v>2852</v>
      </c>
      <c r="AP1598">
        <v>0</v>
      </c>
      <c r="AQ1598" s="388">
        <v>44474</v>
      </c>
      <c r="AS1598" t="s">
        <v>1765</v>
      </c>
      <c r="AT1598" s="388">
        <v>44475</v>
      </c>
      <c r="AU1598" t="s">
        <v>1756</v>
      </c>
      <c r="AV1598" t="s">
        <v>1756</v>
      </c>
      <c r="AZ1598" t="s">
        <v>1766</v>
      </c>
      <c r="BA1598" t="s">
        <v>1767</v>
      </c>
      <c r="BB1598" t="s">
        <v>4739</v>
      </c>
      <c r="BC1598" t="s">
        <v>4740</v>
      </c>
      <c r="BD1598" t="s">
        <v>825</v>
      </c>
      <c r="BE1598" t="s">
        <v>1756</v>
      </c>
      <c r="BF1598" t="s">
        <v>825</v>
      </c>
    </row>
    <row r="1599" spans="1:58">
      <c r="A1599" t="s">
        <v>829</v>
      </c>
      <c r="B1599">
        <v>6</v>
      </c>
      <c r="C1599">
        <v>0</v>
      </c>
      <c r="D1599">
        <v>10071</v>
      </c>
      <c r="E1599" t="s">
        <v>4731</v>
      </c>
      <c r="F1599">
        <v>53510604</v>
      </c>
      <c r="G1599" t="s">
        <v>2041</v>
      </c>
      <c r="H1599">
        <v>0</v>
      </c>
      <c r="I1599" t="s">
        <v>3047</v>
      </c>
      <c r="J1599">
        <v>55.2</v>
      </c>
      <c r="K1599">
        <v>56</v>
      </c>
      <c r="L1599" t="s">
        <v>2063</v>
      </c>
      <c r="M1599" t="s">
        <v>3048</v>
      </c>
      <c r="N1599" t="s">
        <v>1757</v>
      </c>
      <c r="O1599" t="s">
        <v>1756</v>
      </c>
      <c r="P1599" t="s">
        <v>1756</v>
      </c>
      <c r="Q1599" s="387">
        <v>3091.2</v>
      </c>
      <c r="R1599">
        <v>401.85599999999999</v>
      </c>
      <c r="S1599">
        <v>3493.0559999999996</v>
      </c>
      <c r="T1599" s="388">
        <v>44466</v>
      </c>
      <c r="U1599">
        <v>0</v>
      </c>
      <c r="V1599" t="s">
        <v>832</v>
      </c>
      <c r="W1599" s="388">
        <v>44477</v>
      </c>
      <c r="X1599">
        <v>164</v>
      </c>
      <c r="Y1599">
        <v>0</v>
      </c>
      <c r="Z1599">
        <v>0</v>
      </c>
      <c r="AA1599" t="s">
        <v>1758</v>
      </c>
      <c r="AB1599" t="s">
        <v>825</v>
      </c>
      <c r="AD1599" t="s">
        <v>2045</v>
      </c>
      <c r="AE1599" t="s">
        <v>2046</v>
      </c>
      <c r="AI1599" t="s">
        <v>1761</v>
      </c>
      <c r="AL1599" t="s">
        <v>4732</v>
      </c>
      <c r="AM1599">
        <v>6</v>
      </c>
      <c r="AN1599" t="s">
        <v>3133</v>
      </c>
      <c r="AO1599" t="s">
        <v>2852</v>
      </c>
      <c r="AP1599">
        <v>0</v>
      </c>
      <c r="AQ1599" s="388">
        <v>44474</v>
      </c>
      <c r="AS1599" t="s">
        <v>1765</v>
      </c>
      <c r="AT1599" s="388">
        <v>44475</v>
      </c>
      <c r="AU1599" t="s">
        <v>1756</v>
      </c>
      <c r="AV1599" t="s">
        <v>1756</v>
      </c>
      <c r="AZ1599" t="s">
        <v>1766</v>
      </c>
      <c r="BA1599" t="s">
        <v>1767</v>
      </c>
      <c r="BB1599" t="s">
        <v>4741</v>
      </c>
      <c r="BC1599" t="s">
        <v>4742</v>
      </c>
      <c r="BD1599" t="s">
        <v>825</v>
      </c>
      <c r="BE1599" t="s">
        <v>1756</v>
      </c>
      <c r="BF1599" t="s">
        <v>825</v>
      </c>
    </row>
    <row r="1600" spans="1:58">
      <c r="A1600" t="s">
        <v>829</v>
      </c>
      <c r="B1600">
        <v>6</v>
      </c>
      <c r="C1600">
        <v>0</v>
      </c>
      <c r="D1600">
        <v>10070</v>
      </c>
      <c r="E1600" t="s">
        <v>4743</v>
      </c>
      <c r="F1600">
        <v>53510604</v>
      </c>
      <c r="G1600" t="s">
        <v>2041</v>
      </c>
      <c r="H1600">
        <v>0</v>
      </c>
      <c r="I1600" t="s">
        <v>2103</v>
      </c>
      <c r="J1600">
        <v>70</v>
      </c>
      <c r="K1600">
        <v>34.5</v>
      </c>
      <c r="L1600" t="s">
        <v>1771</v>
      </c>
      <c r="M1600" t="s">
        <v>1756</v>
      </c>
      <c r="N1600" t="s">
        <v>1756</v>
      </c>
      <c r="O1600" t="s">
        <v>2104</v>
      </c>
      <c r="P1600" t="s">
        <v>1757</v>
      </c>
      <c r="Q1600" s="387">
        <v>2415</v>
      </c>
      <c r="R1600">
        <v>313.95</v>
      </c>
      <c r="S1600">
        <v>2728.95</v>
      </c>
      <c r="T1600" s="388">
        <v>44466</v>
      </c>
      <c r="U1600">
        <v>0</v>
      </c>
      <c r="V1600" t="s">
        <v>832</v>
      </c>
      <c r="W1600" s="388">
        <v>44477</v>
      </c>
      <c r="X1600">
        <v>164</v>
      </c>
      <c r="Y1600">
        <v>0</v>
      </c>
      <c r="Z1600">
        <v>0</v>
      </c>
      <c r="AA1600" t="s">
        <v>1758</v>
      </c>
      <c r="AB1600" t="s">
        <v>825</v>
      </c>
      <c r="AD1600" t="s">
        <v>2045</v>
      </c>
      <c r="AE1600" t="s">
        <v>2046</v>
      </c>
      <c r="AI1600" t="s">
        <v>1761</v>
      </c>
      <c r="AL1600" t="s">
        <v>4744</v>
      </c>
      <c r="AM1600">
        <v>6</v>
      </c>
      <c r="AN1600" t="s">
        <v>4745</v>
      </c>
      <c r="AO1600" t="s">
        <v>3501</v>
      </c>
      <c r="AP1600">
        <v>0</v>
      </c>
      <c r="AQ1600" s="388">
        <v>44474</v>
      </c>
      <c r="AS1600" t="s">
        <v>1765</v>
      </c>
      <c r="AT1600" s="388">
        <v>44475</v>
      </c>
      <c r="AU1600" t="s">
        <v>1756</v>
      </c>
      <c r="AV1600" t="s">
        <v>1756</v>
      </c>
      <c r="AZ1600" t="s">
        <v>1766</v>
      </c>
      <c r="BA1600" t="s">
        <v>1767</v>
      </c>
      <c r="BB1600" t="s">
        <v>4746</v>
      </c>
      <c r="BC1600" t="s">
        <v>4747</v>
      </c>
      <c r="BD1600" t="s">
        <v>825</v>
      </c>
      <c r="BE1600" t="s">
        <v>1756</v>
      </c>
      <c r="BF1600" t="s">
        <v>825</v>
      </c>
    </row>
    <row r="1601" spans="1:58">
      <c r="A1601" t="s">
        <v>829</v>
      </c>
      <c r="B1601">
        <v>6</v>
      </c>
      <c r="C1601">
        <v>0</v>
      </c>
      <c r="D1601">
        <v>10070</v>
      </c>
      <c r="E1601" t="s">
        <v>4743</v>
      </c>
      <c r="F1601">
        <v>53510604</v>
      </c>
      <c r="G1601" t="s">
        <v>2041</v>
      </c>
      <c r="H1601">
        <v>0</v>
      </c>
      <c r="I1601" t="s">
        <v>2056</v>
      </c>
      <c r="J1601">
        <v>210</v>
      </c>
      <c r="K1601">
        <v>3</v>
      </c>
      <c r="L1601" t="s">
        <v>1755</v>
      </c>
      <c r="M1601" t="s">
        <v>1756</v>
      </c>
      <c r="N1601" t="s">
        <v>1756</v>
      </c>
      <c r="P1601" t="s">
        <v>1757</v>
      </c>
      <c r="Q1601" s="387">
        <v>630</v>
      </c>
      <c r="R1601">
        <v>81.900000000000006</v>
      </c>
      <c r="S1601">
        <v>711.9</v>
      </c>
      <c r="T1601" s="388">
        <v>44466</v>
      </c>
      <c r="U1601">
        <v>0</v>
      </c>
      <c r="V1601" t="s">
        <v>832</v>
      </c>
      <c r="W1601" s="388">
        <v>44477</v>
      </c>
      <c r="X1601">
        <v>164</v>
      </c>
      <c r="Y1601">
        <v>0</v>
      </c>
      <c r="Z1601">
        <v>0</v>
      </c>
      <c r="AA1601" t="s">
        <v>1758</v>
      </c>
      <c r="AB1601" t="s">
        <v>825</v>
      </c>
      <c r="AD1601" t="s">
        <v>2045</v>
      </c>
      <c r="AE1601" t="s">
        <v>2046</v>
      </c>
      <c r="AI1601" t="s">
        <v>1761</v>
      </c>
      <c r="AL1601" t="s">
        <v>4744</v>
      </c>
      <c r="AM1601">
        <v>6</v>
      </c>
      <c r="AN1601" t="s">
        <v>4745</v>
      </c>
      <c r="AO1601" t="s">
        <v>3501</v>
      </c>
      <c r="AP1601">
        <v>0</v>
      </c>
      <c r="AQ1601" s="388">
        <v>44474</v>
      </c>
      <c r="AS1601" t="s">
        <v>1765</v>
      </c>
      <c r="AT1601" s="388">
        <v>44475</v>
      </c>
      <c r="AU1601" t="s">
        <v>1756</v>
      </c>
      <c r="AV1601" t="s">
        <v>1756</v>
      </c>
      <c r="AZ1601" t="s">
        <v>1766</v>
      </c>
      <c r="BA1601" t="s">
        <v>1767</v>
      </c>
      <c r="BB1601" t="s">
        <v>4748</v>
      </c>
      <c r="BC1601" t="s">
        <v>4749</v>
      </c>
      <c r="BD1601" t="s">
        <v>825</v>
      </c>
      <c r="BE1601" t="s">
        <v>1756</v>
      </c>
      <c r="BF1601" t="s">
        <v>825</v>
      </c>
    </row>
    <row r="1602" spans="1:58">
      <c r="A1602" t="s">
        <v>829</v>
      </c>
      <c r="B1602">
        <v>6</v>
      </c>
      <c r="C1602">
        <v>0</v>
      </c>
      <c r="D1602">
        <v>10070</v>
      </c>
      <c r="E1602" t="s">
        <v>4743</v>
      </c>
      <c r="F1602">
        <v>53510604</v>
      </c>
      <c r="G1602" t="s">
        <v>2041</v>
      </c>
      <c r="H1602">
        <v>0</v>
      </c>
      <c r="I1602" t="s">
        <v>3047</v>
      </c>
      <c r="J1602">
        <v>55.2</v>
      </c>
      <c r="K1602">
        <v>34.5</v>
      </c>
      <c r="L1602" t="s">
        <v>2063</v>
      </c>
      <c r="M1602" t="s">
        <v>3048</v>
      </c>
      <c r="N1602" t="s">
        <v>1757</v>
      </c>
      <c r="O1602" t="s">
        <v>1756</v>
      </c>
      <c r="P1602" t="s">
        <v>1756</v>
      </c>
      <c r="Q1602" s="387">
        <v>1904.4</v>
      </c>
      <c r="R1602">
        <v>247.57200000000003</v>
      </c>
      <c r="S1602">
        <v>2151.9719999999998</v>
      </c>
      <c r="T1602" s="388">
        <v>44466</v>
      </c>
      <c r="U1602">
        <v>0</v>
      </c>
      <c r="V1602" t="s">
        <v>832</v>
      </c>
      <c r="W1602" s="388">
        <v>44477</v>
      </c>
      <c r="X1602">
        <v>164</v>
      </c>
      <c r="Y1602">
        <v>0</v>
      </c>
      <c r="Z1602">
        <v>0</v>
      </c>
      <c r="AA1602" t="s">
        <v>1758</v>
      </c>
      <c r="AB1602" t="s">
        <v>825</v>
      </c>
      <c r="AD1602" t="s">
        <v>2045</v>
      </c>
      <c r="AE1602" t="s">
        <v>2046</v>
      </c>
      <c r="AI1602" t="s">
        <v>1761</v>
      </c>
      <c r="AL1602" t="s">
        <v>4744</v>
      </c>
      <c r="AM1602">
        <v>6</v>
      </c>
      <c r="AN1602" t="s">
        <v>4745</v>
      </c>
      <c r="AO1602" t="s">
        <v>3501</v>
      </c>
      <c r="AP1602">
        <v>0</v>
      </c>
      <c r="AQ1602" s="388">
        <v>44474</v>
      </c>
      <c r="AS1602" t="s">
        <v>1765</v>
      </c>
      <c r="AT1602" s="388">
        <v>44475</v>
      </c>
      <c r="AU1602" t="s">
        <v>1756</v>
      </c>
      <c r="AV1602" t="s">
        <v>1756</v>
      </c>
      <c r="AZ1602" t="s">
        <v>1766</v>
      </c>
      <c r="BA1602" t="s">
        <v>1767</v>
      </c>
      <c r="BB1602" t="s">
        <v>4750</v>
      </c>
      <c r="BC1602" t="s">
        <v>4751</v>
      </c>
      <c r="BD1602" t="s">
        <v>825</v>
      </c>
      <c r="BE1602" t="s">
        <v>1756</v>
      </c>
      <c r="BF1602" t="s">
        <v>825</v>
      </c>
    </row>
    <row r="1603" spans="1:58">
      <c r="A1603" t="s">
        <v>829</v>
      </c>
      <c r="B1603">
        <v>6</v>
      </c>
      <c r="C1603">
        <v>0</v>
      </c>
      <c r="D1603">
        <v>10069</v>
      </c>
      <c r="E1603" t="s">
        <v>4752</v>
      </c>
      <c r="F1603">
        <v>53510604</v>
      </c>
      <c r="G1603" t="s">
        <v>2041</v>
      </c>
      <c r="H1603">
        <v>0</v>
      </c>
      <c r="I1603" t="s">
        <v>2042</v>
      </c>
      <c r="J1603">
        <v>60</v>
      </c>
      <c r="K1603">
        <v>12</v>
      </c>
      <c r="L1603" t="s">
        <v>1771</v>
      </c>
      <c r="M1603" t="s">
        <v>1756</v>
      </c>
      <c r="N1603" t="s">
        <v>1756</v>
      </c>
      <c r="O1603" t="s">
        <v>2043</v>
      </c>
      <c r="P1603" t="s">
        <v>1757</v>
      </c>
      <c r="Q1603" s="387">
        <v>720</v>
      </c>
      <c r="R1603">
        <v>93.600000000000009</v>
      </c>
      <c r="S1603">
        <v>813.59999999999991</v>
      </c>
      <c r="T1603" s="388">
        <v>44466</v>
      </c>
      <c r="U1603">
        <v>0</v>
      </c>
      <c r="V1603" t="s">
        <v>832</v>
      </c>
      <c r="W1603" s="388">
        <v>44477</v>
      </c>
      <c r="X1603">
        <v>164</v>
      </c>
      <c r="Y1603">
        <v>0</v>
      </c>
      <c r="Z1603">
        <v>0</v>
      </c>
      <c r="AA1603" t="s">
        <v>1758</v>
      </c>
      <c r="AB1603" t="s">
        <v>825</v>
      </c>
      <c r="AD1603" t="s">
        <v>2045</v>
      </c>
      <c r="AE1603" t="s">
        <v>2046</v>
      </c>
      <c r="AI1603" t="s">
        <v>1761</v>
      </c>
      <c r="AL1603" t="s">
        <v>4753</v>
      </c>
      <c r="AM1603">
        <v>6</v>
      </c>
      <c r="AN1603" t="s">
        <v>2834</v>
      </c>
      <c r="AO1603" t="s">
        <v>1764</v>
      </c>
      <c r="AP1603">
        <v>0</v>
      </c>
      <c r="AQ1603" s="388">
        <v>44474</v>
      </c>
      <c r="AS1603" t="s">
        <v>1765</v>
      </c>
      <c r="AT1603" s="388">
        <v>44475</v>
      </c>
      <c r="AU1603" t="s">
        <v>1756</v>
      </c>
      <c r="AV1603" t="s">
        <v>1756</v>
      </c>
      <c r="AZ1603" t="s">
        <v>1766</v>
      </c>
      <c r="BA1603" t="s">
        <v>1767</v>
      </c>
      <c r="BB1603" t="s">
        <v>4754</v>
      </c>
      <c r="BC1603" t="s">
        <v>4755</v>
      </c>
      <c r="BD1603" t="s">
        <v>825</v>
      </c>
      <c r="BE1603" t="s">
        <v>1756</v>
      </c>
      <c r="BF1603" t="s">
        <v>825</v>
      </c>
    </row>
    <row r="1604" spans="1:58">
      <c r="A1604" t="s">
        <v>829</v>
      </c>
      <c r="B1604">
        <v>6</v>
      </c>
      <c r="C1604">
        <v>0</v>
      </c>
      <c r="D1604">
        <v>10069</v>
      </c>
      <c r="E1604" t="s">
        <v>4752</v>
      </c>
      <c r="F1604">
        <v>53510604</v>
      </c>
      <c r="G1604" t="s">
        <v>2041</v>
      </c>
      <c r="H1604">
        <v>0</v>
      </c>
      <c r="I1604" t="s">
        <v>2103</v>
      </c>
      <c r="J1604">
        <v>70</v>
      </c>
      <c r="K1604">
        <v>12</v>
      </c>
      <c r="L1604" t="s">
        <v>1771</v>
      </c>
      <c r="M1604" t="s">
        <v>1756</v>
      </c>
      <c r="N1604" t="s">
        <v>1756</v>
      </c>
      <c r="O1604" t="s">
        <v>2104</v>
      </c>
      <c r="P1604" t="s">
        <v>1757</v>
      </c>
      <c r="Q1604" s="387">
        <v>840</v>
      </c>
      <c r="R1604">
        <v>109.2</v>
      </c>
      <c r="S1604">
        <v>949.19999999999993</v>
      </c>
      <c r="T1604" s="388">
        <v>44466</v>
      </c>
      <c r="U1604">
        <v>0</v>
      </c>
      <c r="V1604" t="s">
        <v>832</v>
      </c>
      <c r="W1604" s="388">
        <v>44477</v>
      </c>
      <c r="X1604">
        <v>164</v>
      </c>
      <c r="Y1604">
        <v>0</v>
      </c>
      <c r="Z1604">
        <v>0</v>
      </c>
      <c r="AA1604" t="s">
        <v>1758</v>
      </c>
      <c r="AB1604" t="s">
        <v>825</v>
      </c>
      <c r="AD1604" t="s">
        <v>2045</v>
      </c>
      <c r="AE1604" t="s">
        <v>2046</v>
      </c>
      <c r="AI1604" t="s">
        <v>1761</v>
      </c>
      <c r="AL1604" t="s">
        <v>4753</v>
      </c>
      <c r="AM1604">
        <v>6</v>
      </c>
      <c r="AN1604" t="s">
        <v>2834</v>
      </c>
      <c r="AO1604" t="s">
        <v>1764</v>
      </c>
      <c r="AP1604">
        <v>0</v>
      </c>
      <c r="AQ1604" s="388">
        <v>44474</v>
      </c>
      <c r="AS1604" t="s">
        <v>1765</v>
      </c>
      <c r="AT1604" s="388">
        <v>44475</v>
      </c>
      <c r="AU1604" t="s">
        <v>1756</v>
      </c>
      <c r="AV1604" t="s">
        <v>1756</v>
      </c>
      <c r="AZ1604" t="s">
        <v>1766</v>
      </c>
      <c r="BA1604" t="s">
        <v>1767</v>
      </c>
      <c r="BB1604" t="s">
        <v>4756</v>
      </c>
      <c r="BC1604" t="s">
        <v>4757</v>
      </c>
      <c r="BD1604" t="s">
        <v>825</v>
      </c>
      <c r="BE1604" t="s">
        <v>1756</v>
      </c>
      <c r="BF1604" t="s">
        <v>825</v>
      </c>
    </row>
    <row r="1605" spans="1:58">
      <c r="A1605" t="s">
        <v>829</v>
      </c>
      <c r="B1605">
        <v>6</v>
      </c>
      <c r="C1605">
        <v>0</v>
      </c>
      <c r="D1605">
        <v>10069</v>
      </c>
      <c r="E1605" t="s">
        <v>4752</v>
      </c>
      <c r="F1605">
        <v>53510604</v>
      </c>
      <c r="G1605" t="s">
        <v>2041</v>
      </c>
      <c r="H1605">
        <v>0</v>
      </c>
      <c r="I1605" t="s">
        <v>2103</v>
      </c>
      <c r="J1605">
        <v>70</v>
      </c>
      <c r="K1605">
        <v>92</v>
      </c>
      <c r="L1605" t="s">
        <v>1771</v>
      </c>
      <c r="M1605" t="s">
        <v>1756</v>
      </c>
      <c r="N1605" t="s">
        <v>1756</v>
      </c>
      <c r="O1605" t="s">
        <v>2104</v>
      </c>
      <c r="P1605" t="s">
        <v>1757</v>
      </c>
      <c r="Q1605" s="387">
        <v>6440</v>
      </c>
      <c r="R1605">
        <v>837.2</v>
      </c>
      <c r="S1605">
        <v>7277.1999999999989</v>
      </c>
      <c r="T1605" s="388">
        <v>44466</v>
      </c>
      <c r="U1605">
        <v>0</v>
      </c>
      <c r="V1605" t="s">
        <v>832</v>
      </c>
      <c r="W1605" s="388">
        <v>44477</v>
      </c>
      <c r="X1605">
        <v>164</v>
      </c>
      <c r="Y1605">
        <v>0</v>
      </c>
      <c r="Z1605">
        <v>0</v>
      </c>
      <c r="AA1605" t="s">
        <v>1758</v>
      </c>
      <c r="AB1605" t="s">
        <v>825</v>
      </c>
      <c r="AD1605" t="s">
        <v>2045</v>
      </c>
      <c r="AE1605" t="s">
        <v>2046</v>
      </c>
      <c r="AI1605" t="s">
        <v>1761</v>
      </c>
      <c r="AL1605" t="s">
        <v>4753</v>
      </c>
      <c r="AM1605">
        <v>6</v>
      </c>
      <c r="AN1605" t="s">
        <v>2834</v>
      </c>
      <c r="AO1605" t="s">
        <v>1764</v>
      </c>
      <c r="AP1605">
        <v>0</v>
      </c>
      <c r="AQ1605" s="388">
        <v>44474</v>
      </c>
      <c r="AS1605" t="s">
        <v>1765</v>
      </c>
      <c r="AT1605" s="388">
        <v>44475</v>
      </c>
      <c r="AU1605" t="s">
        <v>1756</v>
      </c>
      <c r="AV1605" t="s">
        <v>1756</v>
      </c>
      <c r="AZ1605" t="s">
        <v>1766</v>
      </c>
      <c r="BA1605" t="s">
        <v>1767</v>
      </c>
      <c r="BB1605" t="s">
        <v>4758</v>
      </c>
      <c r="BC1605" t="s">
        <v>4759</v>
      </c>
      <c r="BD1605" t="s">
        <v>825</v>
      </c>
      <c r="BE1605" t="s">
        <v>1756</v>
      </c>
      <c r="BF1605" t="s">
        <v>825</v>
      </c>
    </row>
    <row r="1606" spans="1:58">
      <c r="A1606" t="s">
        <v>829</v>
      </c>
      <c r="B1606">
        <v>6</v>
      </c>
      <c r="C1606">
        <v>0</v>
      </c>
      <c r="D1606">
        <v>10069</v>
      </c>
      <c r="E1606" t="s">
        <v>4752</v>
      </c>
      <c r="F1606">
        <v>53510604</v>
      </c>
      <c r="G1606" t="s">
        <v>2041</v>
      </c>
      <c r="H1606">
        <v>0</v>
      </c>
      <c r="I1606" t="s">
        <v>2056</v>
      </c>
      <c r="J1606">
        <v>210</v>
      </c>
      <c r="K1606">
        <v>9</v>
      </c>
      <c r="L1606" t="s">
        <v>1755</v>
      </c>
      <c r="M1606" t="s">
        <v>1756</v>
      </c>
      <c r="N1606" t="s">
        <v>1756</v>
      </c>
      <c r="P1606" t="s">
        <v>1757</v>
      </c>
      <c r="Q1606" s="387">
        <v>1890</v>
      </c>
      <c r="R1606">
        <v>245.70000000000002</v>
      </c>
      <c r="S1606">
        <v>2135.6999999999998</v>
      </c>
      <c r="T1606" s="388">
        <v>44466</v>
      </c>
      <c r="U1606">
        <v>0</v>
      </c>
      <c r="V1606" t="s">
        <v>832</v>
      </c>
      <c r="W1606" s="388">
        <v>44477</v>
      </c>
      <c r="X1606">
        <v>164</v>
      </c>
      <c r="Y1606">
        <v>0</v>
      </c>
      <c r="Z1606">
        <v>0</v>
      </c>
      <c r="AA1606" t="s">
        <v>1758</v>
      </c>
      <c r="AB1606" t="s">
        <v>825</v>
      </c>
      <c r="AD1606" t="s">
        <v>2045</v>
      </c>
      <c r="AE1606" t="s">
        <v>2046</v>
      </c>
      <c r="AI1606" t="s">
        <v>1761</v>
      </c>
      <c r="AL1606" t="s">
        <v>4753</v>
      </c>
      <c r="AM1606">
        <v>6</v>
      </c>
      <c r="AN1606" t="s">
        <v>2834</v>
      </c>
      <c r="AO1606" t="s">
        <v>1764</v>
      </c>
      <c r="AP1606">
        <v>0</v>
      </c>
      <c r="AQ1606" s="388">
        <v>44474</v>
      </c>
      <c r="AS1606" t="s">
        <v>1765</v>
      </c>
      <c r="AT1606" s="388">
        <v>44475</v>
      </c>
      <c r="AU1606" t="s">
        <v>1756</v>
      </c>
      <c r="AV1606" t="s">
        <v>1756</v>
      </c>
      <c r="AZ1606" t="s">
        <v>1766</v>
      </c>
      <c r="BA1606" t="s">
        <v>1767</v>
      </c>
      <c r="BB1606" t="s">
        <v>4760</v>
      </c>
      <c r="BC1606" t="s">
        <v>4761</v>
      </c>
      <c r="BD1606" t="s">
        <v>825</v>
      </c>
      <c r="BE1606" t="s">
        <v>1756</v>
      </c>
      <c r="BF1606" t="s">
        <v>825</v>
      </c>
    </row>
    <row r="1607" spans="1:58">
      <c r="A1607" t="s">
        <v>829</v>
      </c>
      <c r="B1607">
        <v>6</v>
      </c>
      <c r="C1607">
        <v>0</v>
      </c>
      <c r="D1607">
        <v>10069</v>
      </c>
      <c r="E1607" t="s">
        <v>4752</v>
      </c>
      <c r="F1607">
        <v>53510604</v>
      </c>
      <c r="G1607" t="s">
        <v>2041</v>
      </c>
      <c r="H1607">
        <v>0</v>
      </c>
      <c r="I1607" t="s">
        <v>2073</v>
      </c>
      <c r="J1607">
        <v>243.75</v>
      </c>
      <c r="K1607">
        <v>1</v>
      </c>
      <c r="L1607" t="s">
        <v>1755</v>
      </c>
      <c r="M1607" t="s">
        <v>2074</v>
      </c>
      <c r="N1607" t="s">
        <v>1757</v>
      </c>
      <c r="O1607" t="s">
        <v>1756</v>
      </c>
      <c r="P1607" t="s">
        <v>1756</v>
      </c>
      <c r="Q1607" s="387">
        <v>243.75</v>
      </c>
      <c r="R1607">
        <v>31.6875</v>
      </c>
      <c r="S1607">
        <v>275.4375</v>
      </c>
      <c r="T1607" s="388">
        <v>44466</v>
      </c>
      <c r="U1607">
        <v>0</v>
      </c>
      <c r="V1607" t="s">
        <v>832</v>
      </c>
      <c r="W1607" s="388">
        <v>44477</v>
      </c>
      <c r="X1607">
        <v>164</v>
      </c>
      <c r="Y1607">
        <v>0</v>
      </c>
      <c r="Z1607">
        <v>0</v>
      </c>
      <c r="AA1607" t="s">
        <v>1758</v>
      </c>
      <c r="AB1607" t="s">
        <v>825</v>
      </c>
      <c r="AD1607" t="s">
        <v>2045</v>
      </c>
      <c r="AE1607" t="s">
        <v>2046</v>
      </c>
      <c r="AI1607" t="s">
        <v>1761</v>
      </c>
      <c r="AL1607" t="s">
        <v>4753</v>
      </c>
      <c r="AM1607">
        <v>6</v>
      </c>
      <c r="AN1607" t="s">
        <v>2834</v>
      </c>
      <c r="AO1607" t="s">
        <v>1764</v>
      </c>
      <c r="AP1607">
        <v>0</v>
      </c>
      <c r="AQ1607" s="388">
        <v>44474</v>
      </c>
      <c r="AS1607" t="s">
        <v>1765</v>
      </c>
      <c r="AT1607" s="388">
        <v>44475</v>
      </c>
      <c r="AU1607" t="s">
        <v>1756</v>
      </c>
      <c r="AV1607" t="s">
        <v>1756</v>
      </c>
      <c r="AZ1607" t="s">
        <v>1766</v>
      </c>
      <c r="BA1607" t="s">
        <v>1767</v>
      </c>
      <c r="BB1607" t="s">
        <v>4762</v>
      </c>
      <c r="BC1607" t="s">
        <v>4763</v>
      </c>
      <c r="BD1607" t="s">
        <v>825</v>
      </c>
      <c r="BE1607" t="s">
        <v>1756</v>
      </c>
      <c r="BF1607" t="s">
        <v>825</v>
      </c>
    </row>
    <row r="1608" spans="1:58">
      <c r="A1608" t="s">
        <v>829</v>
      </c>
      <c r="B1608">
        <v>6</v>
      </c>
      <c r="C1608">
        <v>0</v>
      </c>
      <c r="D1608">
        <v>10069</v>
      </c>
      <c r="E1608" t="s">
        <v>4752</v>
      </c>
      <c r="F1608">
        <v>53510604</v>
      </c>
      <c r="G1608" t="s">
        <v>2041</v>
      </c>
      <c r="H1608">
        <v>0</v>
      </c>
      <c r="I1608" t="s">
        <v>3047</v>
      </c>
      <c r="J1608">
        <v>55.2</v>
      </c>
      <c r="K1608">
        <v>12</v>
      </c>
      <c r="L1608" t="s">
        <v>2063</v>
      </c>
      <c r="M1608" t="s">
        <v>3048</v>
      </c>
      <c r="N1608" t="s">
        <v>1757</v>
      </c>
      <c r="O1608" t="s">
        <v>1756</v>
      </c>
      <c r="P1608" t="s">
        <v>1756</v>
      </c>
      <c r="Q1608" s="387">
        <v>662.4</v>
      </c>
      <c r="R1608">
        <v>86.111999999999995</v>
      </c>
      <c r="S1608">
        <v>748.51199999999994</v>
      </c>
      <c r="T1608" s="388">
        <v>44466</v>
      </c>
      <c r="U1608">
        <v>0</v>
      </c>
      <c r="V1608" t="s">
        <v>832</v>
      </c>
      <c r="W1608" s="388">
        <v>44477</v>
      </c>
      <c r="X1608">
        <v>164</v>
      </c>
      <c r="Y1608">
        <v>0</v>
      </c>
      <c r="Z1608">
        <v>0</v>
      </c>
      <c r="AA1608" t="s">
        <v>1758</v>
      </c>
      <c r="AB1608" t="s">
        <v>825</v>
      </c>
      <c r="AD1608" t="s">
        <v>2045</v>
      </c>
      <c r="AE1608" t="s">
        <v>2046</v>
      </c>
      <c r="AI1608" t="s">
        <v>1761</v>
      </c>
      <c r="AL1608" t="s">
        <v>4753</v>
      </c>
      <c r="AM1608">
        <v>6</v>
      </c>
      <c r="AN1608" t="s">
        <v>2834</v>
      </c>
      <c r="AO1608" t="s">
        <v>1764</v>
      </c>
      <c r="AP1608">
        <v>0</v>
      </c>
      <c r="AQ1608" s="388">
        <v>44474</v>
      </c>
      <c r="AS1608" t="s">
        <v>1765</v>
      </c>
      <c r="AT1608" s="388">
        <v>44475</v>
      </c>
      <c r="AU1608" t="s">
        <v>1756</v>
      </c>
      <c r="AV1608" t="s">
        <v>1756</v>
      </c>
      <c r="AZ1608" t="s">
        <v>1766</v>
      </c>
      <c r="BA1608" t="s">
        <v>1767</v>
      </c>
      <c r="BB1608" t="s">
        <v>4764</v>
      </c>
      <c r="BC1608" t="s">
        <v>4765</v>
      </c>
      <c r="BD1608" t="s">
        <v>825</v>
      </c>
      <c r="BE1608" t="s">
        <v>1756</v>
      </c>
      <c r="BF1608" t="s">
        <v>825</v>
      </c>
    </row>
    <row r="1609" spans="1:58">
      <c r="A1609" t="s">
        <v>829</v>
      </c>
      <c r="B1609">
        <v>6</v>
      </c>
      <c r="C1609">
        <v>0</v>
      </c>
      <c r="D1609">
        <v>10069</v>
      </c>
      <c r="E1609" t="s">
        <v>4752</v>
      </c>
      <c r="F1609">
        <v>53510604</v>
      </c>
      <c r="G1609" t="s">
        <v>2041</v>
      </c>
      <c r="H1609">
        <v>0</v>
      </c>
      <c r="I1609" t="s">
        <v>3047</v>
      </c>
      <c r="J1609">
        <v>55.2</v>
      </c>
      <c r="K1609">
        <v>92</v>
      </c>
      <c r="L1609" t="s">
        <v>2063</v>
      </c>
      <c r="M1609" t="s">
        <v>3048</v>
      </c>
      <c r="N1609" t="s">
        <v>1757</v>
      </c>
      <c r="O1609" t="s">
        <v>1756</v>
      </c>
      <c r="P1609" t="s">
        <v>1756</v>
      </c>
      <c r="Q1609" s="387">
        <v>5078.3999999999996</v>
      </c>
      <c r="R1609">
        <v>660.19200000000001</v>
      </c>
      <c r="S1609">
        <v>5738.5919999999987</v>
      </c>
      <c r="T1609" s="388">
        <v>44466</v>
      </c>
      <c r="U1609">
        <v>0</v>
      </c>
      <c r="V1609" t="s">
        <v>832</v>
      </c>
      <c r="W1609" s="388">
        <v>44477</v>
      </c>
      <c r="X1609">
        <v>164</v>
      </c>
      <c r="Y1609">
        <v>0</v>
      </c>
      <c r="Z1609">
        <v>0</v>
      </c>
      <c r="AA1609" t="s">
        <v>1758</v>
      </c>
      <c r="AB1609" t="s">
        <v>825</v>
      </c>
      <c r="AD1609" t="s">
        <v>2045</v>
      </c>
      <c r="AE1609" t="s">
        <v>2046</v>
      </c>
      <c r="AI1609" t="s">
        <v>1761</v>
      </c>
      <c r="AL1609" t="s">
        <v>4753</v>
      </c>
      <c r="AM1609">
        <v>6</v>
      </c>
      <c r="AN1609" t="s">
        <v>2834</v>
      </c>
      <c r="AO1609" t="s">
        <v>1764</v>
      </c>
      <c r="AP1609">
        <v>0</v>
      </c>
      <c r="AQ1609" s="388">
        <v>44474</v>
      </c>
      <c r="AS1609" t="s">
        <v>1765</v>
      </c>
      <c r="AT1609" s="388">
        <v>44475</v>
      </c>
      <c r="AU1609" t="s">
        <v>1756</v>
      </c>
      <c r="AV1609" t="s">
        <v>1756</v>
      </c>
      <c r="AZ1609" t="s">
        <v>1766</v>
      </c>
      <c r="BA1609" t="s">
        <v>1767</v>
      </c>
      <c r="BB1609" t="s">
        <v>4766</v>
      </c>
      <c r="BC1609" t="s">
        <v>4767</v>
      </c>
      <c r="BD1609" t="s">
        <v>825</v>
      </c>
      <c r="BE1609" t="s">
        <v>1756</v>
      </c>
      <c r="BF1609" t="s">
        <v>825</v>
      </c>
    </row>
    <row r="1610" spans="1:58">
      <c r="A1610" t="s">
        <v>829</v>
      </c>
      <c r="B1610">
        <v>6</v>
      </c>
      <c r="C1610">
        <v>0</v>
      </c>
      <c r="D1610">
        <v>10033</v>
      </c>
      <c r="E1610" t="s">
        <v>4768</v>
      </c>
      <c r="F1610">
        <v>53510604</v>
      </c>
      <c r="G1610" t="s">
        <v>2041</v>
      </c>
      <c r="H1610">
        <v>0</v>
      </c>
      <c r="I1610" t="s">
        <v>2103</v>
      </c>
      <c r="J1610">
        <v>70</v>
      </c>
      <c r="K1610">
        <v>12</v>
      </c>
      <c r="L1610" t="s">
        <v>1771</v>
      </c>
      <c r="M1610" t="s">
        <v>1756</v>
      </c>
      <c r="N1610" t="s">
        <v>1756</v>
      </c>
      <c r="O1610" t="s">
        <v>2104</v>
      </c>
      <c r="P1610" t="s">
        <v>1757</v>
      </c>
      <c r="Q1610" s="387">
        <v>840</v>
      </c>
      <c r="R1610">
        <v>109.2</v>
      </c>
      <c r="S1610">
        <v>949.19999999999993</v>
      </c>
      <c r="T1610" s="388">
        <v>44463</v>
      </c>
      <c r="U1610">
        <v>0</v>
      </c>
      <c r="V1610" t="s">
        <v>832</v>
      </c>
      <c r="W1610" s="388">
        <v>44477</v>
      </c>
      <c r="X1610">
        <v>164</v>
      </c>
      <c r="Y1610">
        <v>0</v>
      </c>
      <c r="Z1610">
        <v>0</v>
      </c>
      <c r="AA1610" t="s">
        <v>1758</v>
      </c>
      <c r="AB1610" t="s">
        <v>825</v>
      </c>
      <c r="AD1610" t="s">
        <v>2045</v>
      </c>
      <c r="AE1610" t="s">
        <v>2046</v>
      </c>
      <c r="AI1610" t="s">
        <v>1761</v>
      </c>
      <c r="AL1610" t="s">
        <v>4769</v>
      </c>
      <c r="AM1610">
        <v>6</v>
      </c>
      <c r="AN1610" t="s">
        <v>3133</v>
      </c>
      <c r="AO1610" t="s">
        <v>2852</v>
      </c>
      <c r="AP1610">
        <v>0</v>
      </c>
      <c r="AQ1610" s="388">
        <v>44469</v>
      </c>
      <c r="AS1610" t="s">
        <v>3186</v>
      </c>
      <c r="AT1610" s="388">
        <v>44473</v>
      </c>
      <c r="AU1610" t="s">
        <v>1756</v>
      </c>
      <c r="AV1610" t="s">
        <v>1756</v>
      </c>
      <c r="AZ1610" t="s">
        <v>1756</v>
      </c>
      <c r="BA1610" t="s">
        <v>1767</v>
      </c>
      <c r="BB1610" t="s">
        <v>4770</v>
      </c>
      <c r="BC1610" t="s">
        <v>4771</v>
      </c>
      <c r="BD1610" t="s">
        <v>825</v>
      </c>
      <c r="BE1610" t="s">
        <v>1756</v>
      </c>
      <c r="BF1610" t="s">
        <v>825</v>
      </c>
    </row>
    <row r="1611" spans="1:58">
      <c r="A1611" t="s">
        <v>829</v>
      </c>
      <c r="B1611">
        <v>6</v>
      </c>
      <c r="C1611">
        <v>0</v>
      </c>
      <c r="D1611">
        <v>10033</v>
      </c>
      <c r="E1611" t="s">
        <v>4768</v>
      </c>
      <c r="F1611">
        <v>53510604</v>
      </c>
      <c r="G1611" t="s">
        <v>2041</v>
      </c>
      <c r="H1611">
        <v>0</v>
      </c>
      <c r="I1611" t="s">
        <v>3047</v>
      </c>
      <c r="J1611">
        <v>55.2</v>
      </c>
      <c r="K1611">
        <v>12</v>
      </c>
      <c r="L1611" t="s">
        <v>2063</v>
      </c>
      <c r="M1611" t="s">
        <v>3048</v>
      </c>
      <c r="N1611" t="s">
        <v>1757</v>
      </c>
      <c r="O1611" t="s">
        <v>1756</v>
      </c>
      <c r="P1611" t="s">
        <v>1756</v>
      </c>
      <c r="Q1611" s="387">
        <v>662.4</v>
      </c>
      <c r="R1611">
        <v>86.111999999999995</v>
      </c>
      <c r="S1611">
        <v>748.51199999999994</v>
      </c>
      <c r="T1611" s="388">
        <v>44463</v>
      </c>
      <c r="U1611">
        <v>0</v>
      </c>
      <c r="V1611" t="s">
        <v>832</v>
      </c>
      <c r="W1611" s="388">
        <v>44477</v>
      </c>
      <c r="X1611">
        <v>164</v>
      </c>
      <c r="Y1611">
        <v>0</v>
      </c>
      <c r="Z1611">
        <v>0</v>
      </c>
      <c r="AA1611" t="s">
        <v>1758</v>
      </c>
      <c r="AB1611" t="s">
        <v>825</v>
      </c>
      <c r="AD1611" t="s">
        <v>2045</v>
      </c>
      <c r="AE1611" t="s">
        <v>2046</v>
      </c>
      <c r="AI1611" t="s">
        <v>1761</v>
      </c>
      <c r="AL1611" t="s">
        <v>4769</v>
      </c>
      <c r="AM1611">
        <v>6</v>
      </c>
      <c r="AN1611" t="s">
        <v>3133</v>
      </c>
      <c r="AO1611" t="s">
        <v>2852</v>
      </c>
      <c r="AP1611">
        <v>0</v>
      </c>
      <c r="AQ1611" s="388">
        <v>44469</v>
      </c>
      <c r="AS1611" t="s">
        <v>3186</v>
      </c>
      <c r="AT1611" s="388">
        <v>44473</v>
      </c>
      <c r="AU1611" t="s">
        <v>1756</v>
      </c>
      <c r="AV1611" t="s">
        <v>1756</v>
      </c>
      <c r="AZ1611" t="s">
        <v>1756</v>
      </c>
      <c r="BA1611" t="s">
        <v>1767</v>
      </c>
      <c r="BB1611" t="s">
        <v>4772</v>
      </c>
      <c r="BC1611" t="s">
        <v>4773</v>
      </c>
      <c r="BD1611" t="s">
        <v>825</v>
      </c>
      <c r="BE1611" t="s">
        <v>1756</v>
      </c>
      <c r="BF1611" t="s">
        <v>825</v>
      </c>
    </row>
    <row r="1612" spans="1:58">
      <c r="A1612" t="s">
        <v>829</v>
      </c>
      <c r="B1612">
        <v>6</v>
      </c>
      <c r="C1612">
        <v>0</v>
      </c>
      <c r="D1612">
        <v>10065</v>
      </c>
      <c r="E1612" t="s">
        <v>4774</v>
      </c>
      <c r="F1612">
        <v>53510604</v>
      </c>
      <c r="G1612" t="s">
        <v>2041</v>
      </c>
      <c r="H1612">
        <v>0</v>
      </c>
      <c r="I1612" t="s">
        <v>2103</v>
      </c>
      <c r="J1612">
        <v>70</v>
      </c>
      <c r="K1612">
        <v>50</v>
      </c>
      <c r="L1612" t="s">
        <v>1771</v>
      </c>
      <c r="M1612" t="s">
        <v>1756</v>
      </c>
      <c r="N1612" t="s">
        <v>1756</v>
      </c>
      <c r="O1612" t="s">
        <v>2104</v>
      </c>
      <c r="P1612" t="s">
        <v>1757</v>
      </c>
      <c r="Q1612" s="387">
        <v>3500</v>
      </c>
      <c r="R1612">
        <v>455</v>
      </c>
      <c r="S1612">
        <v>3954.9999999999995</v>
      </c>
      <c r="T1612" s="388">
        <v>44463</v>
      </c>
      <c r="U1612">
        <v>0</v>
      </c>
      <c r="V1612" t="s">
        <v>832</v>
      </c>
      <c r="W1612" s="388">
        <v>44477</v>
      </c>
      <c r="X1612">
        <v>164</v>
      </c>
      <c r="Y1612">
        <v>0</v>
      </c>
      <c r="Z1612">
        <v>0</v>
      </c>
      <c r="AA1612" t="s">
        <v>1758</v>
      </c>
      <c r="AB1612" t="s">
        <v>825</v>
      </c>
      <c r="AD1612" t="s">
        <v>2045</v>
      </c>
      <c r="AE1612" t="s">
        <v>2046</v>
      </c>
      <c r="AI1612" t="s">
        <v>1761</v>
      </c>
      <c r="AL1612" t="s">
        <v>4775</v>
      </c>
      <c r="AM1612">
        <v>6</v>
      </c>
      <c r="AN1612" t="s">
        <v>1004</v>
      </c>
      <c r="AO1612" t="s">
        <v>2905</v>
      </c>
      <c r="AP1612">
        <v>0</v>
      </c>
      <c r="AQ1612" s="388">
        <v>44474</v>
      </c>
      <c r="AS1612" t="s">
        <v>1765</v>
      </c>
      <c r="AT1612" s="388">
        <v>44473</v>
      </c>
      <c r="AU1612" t="s">
        <v>1756</v>
      </c>
      <c r="AV1612" t="s">
        <v>1756</v>
      </c>
      <c r="AZ1612" t="s">
        <v>1766</v>
      </c>
      <c r="BA1612" t="s">
        <v>1767</v>
      </c>
      <c r="BB1612" t="s">
        <v>4776</v>
      </c>
      <c r="BC1612" t="s">
        <v>4777</v>
      </c>
      <c r="BD1612" t="s">
        <v>825</v>
      </c>
      <c r="BE1612" t="s">
        <v>1756</v>
      </c>
      <c r="BF1612" t="s">
        <v>825</v>
      </c>
    </row>
    <row r="1613" spans="1:58">
      <c r="A1613" t="s">
        <v>829</v>
      </c>
      <c r="B1613">
        <v>6</v>
      </c>
      <c r="C1613">
        <v>0</v>
      </c>
      <c r="D1613">
        <v>10065</v>
      </c>
      <c r="E1613" t="s">
        <v>4774</v>
      </c>
      <c r="F1613">
        <v>53510604</v>
      </c>
      <c r="G1613" t="s">
        <v>2041</v>
      </c>
      <c r="H1613">
        <v>0</v>
      </c>
      <c r="I1613" t="s">
        <v>2056</v>
      </c>
      <c r="J1613">
        <v>210</v>
      </c>
      <c r="K1613">
        <v>4</v>
      </c>
      <c r="L1613" t="s">
        <v>1755</v>
      </c>
      <c r="M1613" t="s">
        <v>1756</v>
      </c>
      <c r="N1613" t="s">
        <v>1756</v>
      </c>
      <c r="P1613" t="s">
        <v>1757</v>
      </c>
      <c r="Q1613" s="387">
        <v>840</v>
      </c>
      <c r="R1613">
        <v>109.2</v>
      </c>
      <c r="S1613">
        <v>949.19999999999993</v>
      </c>
      <c r="T1613" s="388">
        <v>44463</v>
      </c>
      <c r="U1613">
        <v>0</v>
      </c>
      <c r="V1613" t="s">
        <v>832</v>
      </c>
      <c r="W1613" s="388">
        <v>44477</v>
      </c>
      <c r="X1613">
        <v>164</v>
      </c>
      <c r="Y1613">
        <v>0</v>
      </c>
      <c r="Z1613">
        <v>0</v>
      </c>
      <c r="AA1613" t="s">
        <v>1758</v>
      </c>
      <c r="AB1613" t="s">
        <v>825</v>
      </c>
      <c r="AD1613" t="s">
        <v>2045</v>
      </c>
      <c r="AE1613" t="s">
        <v>2046</v>
      </c>
      <c r="AI1613" t="s">
        <v>1761</v>
      </c>
      <c r="AL1613" t="s">
        <v>4775</v>
      </c>
      <c r="AM1613">
        <v>6</v>
      </c>
      <c r="AN1613" t="s">
        <v>1004</v>
      </c>
      <c r="AO1613" t="s">
        <v>2905</v>
      </c>
      <c r="AP1613">
        <v>0</v>
      </c>
      <c r="AQ1613" s="388">
        <v>44474</v>
      </c>
      <c r="AS1613" t="s">
        <v>1765</v>
      </c>
      <c r="AT1613" s="388">
        <v>44473</v>
      </c>
      <c r="AU1613" t="s">
        <v>1756</v>
      </c>
      <c r="AV1613" t="s">
        <v>1756</v>
      </c>
      <c r="AZ1613" t="s">
        <v>1766</v>
      </c>
      <c r="BA1613" t="s">
        <v>1767</v>
      </c>
      <c r="BB1613" t="s">
        <v>4778</v>
      </c>
      <c r="BC1613" t="s">
        <v>4779</v>
      </c>
      <c r="BD1613" t="s">
        <v>825</v>
      </c>
      <c r="BE1613" t="s">
        <v>1756</v>
      </c>
      <c r="BF1613" t="s">
        <v>825</v>
      </c>
    </row>
    <row r="1614" spans="1:58">
      <c r="A1614" t="s">
        <v>829</v>
      </c>
      <c r="B1614">
        <v>6</v>
      </c>
      <c r="C1614">
        <v>0</v>
      </c>
      <c r="D1614">
        <v>10065</v>
      </c>
      <c r="E1614" t="s">
        <v>4774</v>
      </c>
      <c r="F1614">
        <v>53510604</v>
      </c>
      <c r="G1614" t="s">
        <v>2041</v>
      </c>
      <c r="H1614">
        <v>0</v>
      </c>
      <c r="I1614" t="s">
        <v>3047</v>
      </c>
      <c r="J1614">
        <v>55.2</v>
      </c>
      <c r="K1614">
        <v>50</v>
      </c>
      <c r="L1614" t="s">
        <v>2063</v>
      </c>
      <c r="M1614" t="s">
        <v>3048</v>
      </c>
      <c r="N1614" t="s">
        <v>1757</v>
      </c>
      <c r="O1614" t="s">
        <v>1756</v>
      </c>
      <c r="P1614" t="s">
        <v>1756</v>
      </c>
      <c r="Q1614" s="387">
        <v>2760</v>
      </c>
      <c r="R1614">
        <v>358.8</v>
      </c>
      <c r="S1614">
        <v>3118.7999999999997</v>
      </c>
      <c r="T1614" s="388">
        <v>44463</v>
      </c>
      <c r="U1614">
        <v>0</v>
      </c>
      <c r="V1614" t="s">
        <v>832</v>
      </c>
      <c r="W1614" s="388">
        <v>44477</v>
      </c>
      <c r="X1614">
        <v>164</v>
      </c>
      <c r="Y1614">
        <v>0</v>
      </c>
      <c r="Z1614">
        <v>0</v>
      </c>
      <c r="AA1614" t="s">
        <v>1758</v>
      </c>
      <c r="AB1614" t="s">
        <v>825</v>
      </c>
      <c r="AD1614" t="s">
        <v>2045</v>
      </c>
      <c r="AE1614" t="s">
        <v>2046</v>
      </c>
      <c r="AI1614" t="s">
        <v>1761</v>
      </c>
      <c r="AL1614" t="s">
        <v>4775</v>
      </c>
      <c r="AM1614">
        <v>6</v>
      </c>
      <c r="AN1614" t="s">
        <v>1004</v>
      </c>
      <c r="AO1614" t="s">
        <v>2905</v>
      </c>
      <c r="AP1614">
        <v>0</v>
      </c>
      <c r="AQ1614" s="388">
        <v>44474</v>
      </c>
      <c r="AS1614" t="s">
        <v>1765</v>
      </c>
      <c r="AT1614" s="388">
        <v>44473</v>
      </c>
      <c r="AU1614" t="s">
        <v>1756</v>
      </c>
      <c r="AV1614" t="s">
        <v>1756</v>
      </c>
      <c r="AZ1614" t="s">
        <v>1766</v>
      </c>
      <c r="BA1614" t="s">
        <v>1767</v>
      </c>
      <c r="BB1614" t="s">
        <v>4780</v>
      </c>
      <c r="BC1614" t="s">
        <v>4781</v>
      </c>
      <c r="BD1614" t="s">
        <v>825</v>
      </c>
      <c r="BE1614" t="s">
        <v>1756</v>
      </c>
      <c r="BF1614" t="s">
        <v>825</v>
      </c>
    </row>
    <row r="1615" spans="1:58">
      <c r="A1615" t="s">
        <v>829</v>
      </c>
      <c r="B1615">
        <v>6</v>
      </c>
      <c r="C1615">
        <v>0</v>
      </c>
      <c r="D1615">
        <v>10007</v>
      </c>
      <c r="E1615" t="s">
        <v>4782</v>
      </c>
      <c r="F1615">
        <v>53510604</v>
      </c>
      <c r="G1615" t="s">
        <v>2041</v>
      </c>
      <c r="H1615">
        <v>0</v>
      </c>
      <c r="I1615" t="s">
        <v>2103</v>
      </c>
      <c r="J1615">
        <v>70</v>
      </c>
      <c r="K1615">
        <v>12</v>
      </c>
      <c r="L1615" t="s">
        <v>1771</v>
      </c>
      <c r="M1615" t="s">
        <v>1756</v>
      </c>
      <c r="N1615" t="s">
        <v>1756</v>
      </c>
      <c r="O1615" t="s">
        <v>2104</v>
      </c>
      <c r="P1615" t="s">
        <v>1757</v>
      </c>
      <c r="Q1615" s="387">
        <v>840</v>
      </c>
      <c r="R1615">
        <v>109.2</v>
      </c>
      <c r="S1615">
        <v>949.19999999999993</v>
      </c>
      <c r="T1615" s="388">
        <v>44462</v>
      </c>
      <c r="U1615">
        <v>0</v>
      </c>
      <c r="V1615" t="s">
        <v>832</v>
      </c>
      <c r="W1615" s="388">
        <v>44477</v>
      </c>
      <c r="X1615">
        <v>164</v>
      </c>
      <c r="Y1615">
        <v>0</v>
      </c>
      <c r="Z1615">
        <v>0</v>
      </c>
      <c r="AA1615" t="s">
        <v>1758</v>
      </c>
      <c r="AB1615" t="s">
        <v>825</v>
      </c>
      <c r="AD1615" t="s">
        <v>2045</v>
      </c>
      <c r="AE1615" t="s">
        <v>2046</v>
      </c>
      <c r="AI1615" t="s">
        <v>1761</v>
      </c>
      <c r="AL1615" t="s">
        <v>4783</v>
      </c>
      <c r="AM1615">
        <v>6</v>
      </c>
      <c r="AN1615" t="s">
        <v>1833</v>
      </c>
      <c r="AO1615" t="s">
        <v>1834</v>
      </c>
      <c r="AP1615">
        <v>0</v>
      </c>
      <c r="AQ1615" s="388">
        <v>44469</v>
      </c>
      <c r="AS1615" t="s">
        <v>3186</v>
      </c>
      <c r="AT1615" s="388">
        <v>44473</v>
      </c>
      <c r="AU1615" t="s">
        <v>1756</v>
      </c>
      <c r="AV1615" t="s">
        <v>1756</v>
      </c>
      <c r="AZ1615" t="s">
        <v>1756</v>
      </c>
      <c r="BA1615" t="s">
        <v>1767</v>
      </c>
      <c r="BB1615" t="s">
        <v>4784</v>
      </c>
      <c r="BC1615" t="s">
        <v>4785</v>
      </c>
      <c r="BD1615" t="s">
        <v>825</v>
      </c>
      <c r="BE1615" t="s">
        <v>1756</v>
      </c>
      <c r="BF1615" t="s">
        <v>825</v>
      </c>
    </row>
    <row r="1616" spans="1:58">
      <c r="A1616" t="s">
        <v>829</v>
      </c>
      <c r="B1616">
        <v>6</v>
      </c>
      <c r="C1616">
        <v>0</v>
      </c>
      <c r="D1616">
        <v>10007</v>
      </c>
      <c r="E1616" t="s">
        <v>4782</v>
      </c>
      <c r="F1616">
        <v>53510604</v>
      </c>
      <c r="G1616" t="s">
        <v>2041</v>
      </c>
      <c r="H1616">
        <v>0</v>
      </c>
      <c r="I1616" t="s">
        <v>2103</v>
      </c>
      <c r="J1616">
        <v>70</v>
      </c>
      <c r="K1616">
        <v>12</v>
      </c>
      <c r="L1616" t="s">
        <v>1771</v>
      </c>
      <c r="M1616" t="s">
        <v>1756</v>
      </c>
      <c r="N1616" t="s">
        <v>1756</v>
      </c>
      <c r="O1616" t="s">
        <v>2104</v>
      </c>
      <c r="P1616" t="s">
        <v>1757</v>
      </c>
      <c r="Q1616" s="387">
        <v>840</v>
      </c>
      <c r="R1616">
        <v>109.2</v>
      </c>
      <c r="S1616">
        <v>949.19999999999993</v>
      </c>
      <c r="T1616" s="388">
        <v>44462</v>
      </c>
      <c r="U1616">
        <v>0</v>
      </c>
      <c r="V1616" t="s">
        <v>832</v>
      </c>
      <c r="W1616" s="388">
        <v>44477</v>
      </c>
      <c r="X1616">
        <v>164</v>
      </c>
      <c r="Y1616">
        <v>0</v>
      </c>
      <c r="Z1616">
        <v>0</v>
      </c>
      <c r="AA1616" t="s">
        <v>1758</v>
      </c>
      <c r="AB1616" t="s">
        <v>825</v>
      </c>
      <c r="AD1616" t="s">
        <v>2045</v>
      </c>
      <c r="AE1616" t="s">
        <v>2046</v>
      </c>
      <c r="AI1616" t="s">
        <v>1761</v>
      </c>
      <c r="AL1616" t="s">
        <v>4783</v>
      </c>
      <c r="AM1616">
        <v>6</v>
      </c>
      <c r="AN1616" t="s">
        <v>1833</v>
      </c>
      <c r="AO1616" t="s">
        <v>1834</v>
      </c>
      <c r="AP1616">
        <v>0</v>
      </c>
      <c r="AQ1616" s="388">
        <v>44469</v>
      </c>
      <c r="AS1616" t="s">
        <v>3186</v>
      </c>
      <c r="AT1616" s="388">
        <v>44473</v>
      </c>
      <c r="AU1616" t="s">
        <v>1756</v>
      </c>
      <c r="AV1616" t="s">
        <v>1756</v>
      </c>
      <c r="AZ1616" t="s">
        <v>1756</v>
      </c>
      <c r="BA1616" t="s">
        <v>1767</v>
      </c>
      <c r="BB1616" t="s">
        <v>4784</v>
      </c>
      <c r="BC1616" t="s">
        <v>4785</v>
      </c>
      <c r="BD1616" t="s">
        <v>825</v>
      </c>
      <c r="BE1616" t="s">
        <v>1756</v>
      </c>
      <c r="BF1616" t="s">
        <v>825</v>
      </c>
    </row>
    <row r="1617" spans="1:58">
      <c r="A1617" t="s">
        <v>829</v>
      </c>
      <c r="B1617">
        <v>6</v>
      </c>
      <c r="C1617">
        <v>0</v>
      </c>
      <c r="D1617">
        <v>10007</v>
      </c>
      <c r="E1617" t="s">
        <v>4782</v>
      </c>
      <c r="F1617">
        <v>53510604</v>
      </c>
      <c r="G1617" t="s">
        <v>2041</v>
      </c>
      <c r="H1617">
        <v>0</v>
      </c>
      <c r="I1617" t="s">
        <v>2103</v>
      </c>
      <c r="J1617">
        <v>70</v>
      </c>
      <c r="K1617">
        <v>27.5</v>
      </c>
      <c r="L1617" t="s">
        <v>1771</v>
      </c>
      <c r="M1617" t="s">
        <v>1756</v>
      </c>
      <c r="N1617" t="s">
        <v>1756</v>
      </c>
      <c r="O1617" t="s">
        <v>2104</v>
      </c>
      <c r="P1617" t="s">
        <v>1757</v>
      </c>
      <c r="Q1617" s="387">
        <v>1925</v>
      </c>
      <c r="R1617">
        <v>250.25</v>
      </c>
      <c r="S1617">
        <v>2175.25</v>
      </c>
      <c r="T1617" s="388">
        <v>44462</v>
      </c>
      <c r="U1617">
        <v>0</v>
      </c>
      <c r="V1617" t="s">
        <v>832</v>
      </c>
      <c r="W1617" s="388">
        <v>44477</v>
      </c>
      <c r="X1617">
        <v>164</v>
      </c>
      <c r="Y1617">
        <v>0</v>
      </c>
      <c r="Z1617">
        <v>0</v>
      </c>
      <c r="AA1617" t="s">
        <v>1758</v>
      </c>
      <c r="AB1617" t="s">
        <v>825</v>
      </c>
      <c r="AD1617" t="s">
        <v>2045</v>
      </c>
      <c r="AE1617" t="s">
        <v>2046</v>
      </c>
      <c r="AI1617" t="s">
        <v>1761</v>
      </c>
      <c r="AL1617" t="s">
        <v>4783</v>
      </c>
      <c r="AM1617">
        <v>6</v>
      </c>
      <c r="AN1617" t="s">
        <v>1833</v>
      </c>
      <c r="AO1617" t="s">
        <v>1834</v>
      </c>
      <c r="AP1617">
        <v>0</v>
      </c>
      <c r="AQ1617" s="388">
        <v>44469</v>
      </c>
      <c r="AS1617" t="s">
        <v>3186</v>
      </c>
      <c r="AT1617" s="388">
        <v>44473</v>
      </c>
      <c r="AU1617" t="s">
        <v>1756</v>
      </c>
      <c r="AV1617" t="s">
        <v>1756</v>
      </c>
      <c r="AZ1617" t="s">
        <v>1756</v>
      </c>
      <c r="BA1617" t="s">
        <v>1767</v>
      </c>
      <c r="BB1617" t="s">
        <v>4786</v>
      </c>
      <c r="BC1617" t="s">
        <v>4787</v>
      </c>
      <c r="BD1617" t="s">
        <v>825</v>
      </c>
      <c r="BE1617" t="s">
        <v>1756</v>
      </c>
      <c r="BF1617" t="s">
        <v>825</v>
      </c>
    </row>
    <row r="1618" spans="1:58">
      <c r="A1618" t="s">
        <v>829</v>
      </c>
      <c r="B1618">
        <v>6</v>
      </c>
      <c r="C1618">
        <v>0</v>
      </c>
      <c r="D1618">
        <v>10007</v>
      </c>
      <c r="E1618" t="s">
        <v>4782</v>
      </c>
      <c r="F1618">
        <v>53510604</v>
      </c>
      <c r="G1618" t="s">
        <v>2041</v>
      </c>
      <c r="H1618">
        <v>0</v>
      </c>
      <c r="I1618" t="s">
        <v>2056</v>
      </c>
      <c r="J1618">
        <v>210</v>
      </c>
      <c r="K1618">
        <v>3</v>
      </c>
      <c r="L1618" t="s">
        <v>1755</v>
      </c>
      <c r="M1618" t="s">
        <v>1756</v>
      </c>
      <c r="N1618" t="s">
        <v>1756</v>
      </c>
      <c r="P1618" t="s">
        <v>1757</v>
      </c>
      <c r="Q1618" s="387">
        <v>630</v>
      </c>
      <c r="R1618">
        <v>81.900000000000006</v>
      </c>
      <c r="S1618">
        <v>711.9</v>
      </c>
      <c r="T1618" s="388">
        <v>44462</v>
      </c>
      <c r="U1618">
        <v>0</v>
      </c>
      <c r="V1618" t="s">
        <v>832</v>
      </c>
      <c r="W1618" s="388">
        <v>44477</v>
      </c>
      <c r="X1618">
        <v>164</v>
      </c>
      <c r="Y1618">
        <v>0</v>
      </c>
      <c r="Z1618">
        <v>0</v>
      </c>
      <c r="AA1618" t="s">
        <v>1758</v>
      </c>
      <c r="AB1618" t="s">
        <v>825</v>
      </c>
      <c r="AD1618" t="s">
        <v>2045</v>
      </c>
      <c r="AE1618" t="s">
        <v>2046</v>
      </c>
      <c r="AI1618" t="s">
        <v>1761</v>
      </c>
      <c r="AL1618" t="s">
        <v>4783</v>
      </c>
      <c r="AM1618">
        <v>6</v>
      </c>
      <c r="AN1618" t="s">
        <v>1833</v>
      </c>
      <c r="AO1618" t="s">
        <v>1834</v>
      </c>
      <c r="AP1618">
        <v>0</v>
      </c>
      <c r="AQ1618" s="388">
        <v>44469</v>
      </c>
      <c r="AS1618" t="s">
        <v>3186</v>
      </c>
      <c r="AT1618" s="388">
        <v>44473</v>
      </c>
      <c r="AU1618" t="s">
        <v>1756</v>
      </c>
      <c r="AV1618" t="s">
        <v>1756</v>
      </c>
      <c r="AZ1618" t="s">
        <v>1756</v>
      </c>
      <c r="BA1618" t="s">
        <v>1767</v>
      </c>
      <c r="BB1618" t="s">
        <v>4788</v>
      </c>
      <c r="BC1618" t="s">
        <v>4789</v>
      </c>
      <c r="BD1618" t="s">
        <v>825</v>
      </c>
      <c r="BE1618" t="s">
        <v>1756</v>
      </c>
      <c r="BF1618" t="s">
        <v>825</v>
      </c>
    </row>
    <row r="1619" spans="1:58">
      <c r="A1619" t="s">
        <v>829</v>
      </c>
      <c r="B1619">
        <v>6</v>
      </c>
      <c r="C1619">
        <v>0</v>
      </c>
      <c r="D1619">
        <v>10007</v>
      </c>
      <c r="E1619" t="s">
        <v>4782</v>
      </c>
      <c r="F1619">
        <v>53510604</v>
      </c>
      <c r="G1619" t="s">
        <v>2041</v>
      </c>
      <c r="H1619">
        <v>0</v>
      </c>
      <c r="I1619" t="s">
        <v>3047</v>
      </c>
      <c r="J1619">
        <v>55.2</v>
      </c>
      <c r="K1619">
        <v>24</v>
      </c>
      <c r="L1619" t="s">
        <v>2063</v>
      </c>
      <c r="M1619" t="s">
        <v>3048</v>
      </c>
      <c r="N1619" t="s">
        <v>1757</v>
      </c>
      <c r="O1619" t="s">
        <v>1756</v>
      </c>
      <c r="P1619" t="s">
        <v>1756</v>
      </c>
      <c r="Q1619" s="387">
        <v>1324.8</v>
      </c>
      <c r="R1619">
        <v>172.22399999999999</v>
      </c>
      <c r="S1619">
        <v>1497.0239999999999</v>
      </c>
      <c r="T1619" s="388">
        <v>44462</v>
      </c>
      <c r="U1619">
        <v>0</v>
      </c>
      <c r="V1619" t="s">
        <v>832</v>
      </c>
      <c r="W1619" s="388">
        <v>44477</v>
      </c>
      <c r="X1619">
        <v>164</v>
      </c>
      <c r="Y1619">
        <v>0</v>
      </c>
      <c r="Z1619">
        <v>0</v>
      </c>
      <c r="AA1619" t="s">
        <v>1758</v>
      </c>
      <c r="AB1619" t="s">
        <v>825</v>
      </c>
      <c r="AD1619" t="s">
        <v>2045</v>
      </c>
      <c r="AE1619" t="s">
        <v>2046</v>
      </c>
      <c r="AI1619" t="s">
        <v>1761</v>
      </c>
      <c r="AL1619" t="s">
        <v>4783</v>
      </c>
      <c r="AM1619">
        <v>6</v>
      </c>
      <c r="AN1619" t="s">
        <v>1833</v>
      </c>
      <c r="AO1619" t="s">
        <v>1834</v>
      </c>
      <c r="AP1619">
        <v>0</v>
      </c>
      <c r="AQ1619" s="388">
        <v>44469</v>
      </c>
      <c r="AS1619" t="s">
        <v>3186</v>
      </c>
      <c r="AT1619" s="388">
        <v>44473</v>
      </c>
      <c r="AU1619" t="s">
        <v>1756</v>
      </c>
      <c r="AV1619" t="s">
        <v>1756</v>
      </c>
      <c r="AZ1619" t="s">
        <v>1756</v>
      </c>
      <c r="BA1619" t="s">
        <v>1767</v>
      </c>
      <c r="BB1619" t="s">
        <v>4790</v>
      </c>
      <c r="BC1619" t="s">
        <v>4791</v>
      </c>
      <c r="BD1619" t="s">
        <v>825</v>
      </c>
      <c r="BE1619" t="s">
        <v>1756</v>
      </c>
      <c r="BF1619" t="s">
        <v>825</v>
      </c>
    </row>
    <row r="1620" spans="1:58">
      <c r="A1620" t="s">
        <v>829</v>
      </c>
      <c r="B1620">
        <v>6</v>
      </c>
      <c r="C1620">
        <v>0</v>
      </c>
      <c r="D1620">
        <v>10007</v>
      </c>
      <c r="E1620" t="s">
        <v>4782</v>
      </c>
      <c r="F1620">
        <v>53510604</v>
      </c>
      <c r="G1620" t="s">
        <v>2041</v>
      </c>
      <c r="H1620">
        <v>0</v>
      </c>
      <c r="I1620" t="s">
        <v>3047</v>
      </c>
      <c r="J1620">
        <v>55.2</v>
      </c>
      <c r="K1620">
        <v>27.5</v>
      </c>
      <c r="L1620" t="s">
        <v>2063</v>
      </c>
      <c r="M1620" t="s">
        <v>3048</v>
      </c>
      <c r="N1620" t="s">
        <v>1757</v>
      </c>
      <c r="O1620" t="s">
        <v>1756</v>
      </c>
      <c r="P1620" t="s">
        <v>1756</v>
      </c>
      <c r="Q1620" s="387">
        <v>1518</v>
      </c>
      <c r="R1620">
        <v>197.34</v>
      </c>
      <c r="S1620">
        <v>1715.34</v>
      </c>
      <c r="T1620" s="388">
        <v>44462</v>
      </c>
      <c r="U1620">
        <v>0</v>
      </c>
      <c r="V1620" t="s">
        <v>832</v>
      </c>
      <c r="W1620" s="388">
        <v>44477</v>
      </c>
      <c r="X1620">
        <v>164</v>
      </c>
      <c r="Y1620">
        <v>0</v>
      </c>
      <c r="Z1620">
        <v>0</v>
      </c>
      <c r="AA1620" t="s">
        <v>1758</v>
      </c>
      <c r="AB1620" t="s">
        <v>825</v>
      </c>
      <c r="AD1620" t="s">
        <v>2045</v>
      </c>
      <c r="AE1620" t="s">
        <v>2046</v>
      </c>
      <c r="AI1620" t="s">
        <v>1761</v>
      </c>
      <c r="AL1620" t="s">
        <v>4783</v>
      </c>
      <c r="AM1620">
        <v>6</v>
      </c>
      <c r="AN1620" t="s">
        <v>1833</v>
      </c>
      <c r="AO1620" t="s">
        <v>1834</v>
      </c>
      <c r="AP1620">
        <v>0</v>
      </c>
      <c r="AQ1620" s="388">
        <v>44469</v>
      </c>
      <c r="AS1620" t="s">
        <v>3186</v>
      </c>
      <c r="AT1620" s="388">
        <v>44473</v>
      </c>
      <c r="AU1620" t="s">
        <v>1756</v>
      </c>
      <c r="AV1620" t="s">
        <v>1756</v>
      </c>
      <c r="AZ1620" t="s">
        <v>1756</v>
      </c>
      <c r="BA1620" t="s">
        <v>1767</v>
      </c>
      <c r="BB1620" t="s">
        <v>4792</v>
      </c>
      <c r="BC1620" t="s">
        <v>4793</v>
      </c>
      <c r="BD1620" t="s">
        <v>825</v>
      </c>
      <c r="BE1620" t="s">
        <v>1756</v>
      </c>
      <c r="BF1620" t="s">
        <v>825</v>
      </c>
    </row>
    <row r="1621" spans="1:58">
      <c r="A1621" t="s">
        <v>829</v>
      </c>
      <c r="B1621">
        <v>6</v>
      </c>
      <c r="C1621">
        <v>0</v>
      </c>
      <c r="D1621">
        <v>10006</v>
      </c>
      <c r="E1621" t="s">
        <v>4794</v>
      </c>
      <c r="F1621">
        <v>53510604</v>
      </c>
      <c r="G1621" t="s">
        <v>2041</v>
      </c>
      <c r="H1621">
        <v>0</v>
      </c>
      <c r="I1621" t="s">
        <v>2103</v>
      </c>
      <c r="J1621">
        <v>70</v>
      </c>
      <c r="K1621">
        <v>11.5</v>
      </c>
      <c r="L1621" t="s">
        <v>1771</v>
      </c>
      <c r="M1621" t="s">
        <v>1756</v>
      </c>
      <c r="N1621" t="s">
        <v>1756</v>
      </c>
      <c r="O1621" t="s">
        <v>2104</v>
      </c>
      <c r="P1621" t="s">
        <v>1757</v>
      </c>
      <c r="Q1621" s="387">
        <v>805</v>
      </c>
      <c r="R1621">
        <v>104.65</v>
      </c>
      <c r="S1621">
        <v>909.64999999999986</v>
      </c>
      <c r="T1621" s="388">
        <v>44462</v>
      </c>
      <c r="U1621">
        <v>0</v>
      </c>
      <c r="V1621" t="s">
        <v>832</v>
      </c>
      <c r="W1621" s="388">
        <v>44477</v>
      </c>
      <c r="X1621">
        <v>164</v>
      </c>
      <c r="Y1621">
        <v>0</v>
      </c>
      <c r="Z1621">
        <v>0</v>
      </c>
      <c r="AA1621" t="s">
        <v>1758</v>
      </c>
      <c r="AB1621" t="s">
        <v>825</v>
      </c>
      <c r="AD1621" t="s">
        <v>2045</v>
      </c>
      <c r="AE1621" t="s">
        <v>2046</v>
      </c>
      <c r="AI1621" t="s">
        <v>1761</v>
      </c>
      <c r="AL1621" t="s">
        <v>4795</v>
      </c>
      <c r="AM1621">
        <v>6</v>
      </c>
      <c r="AN1621" t="s">
        <v>3133</v>
      </c>
      <c r="AO1621" t="s">
        <v>2852</v>
      </c>
      <c r="AP1621">
        <v>0</v>
      </c>
      <c r="AQ1621" s="388">
        <v>44469</v>
      </c>
      <c r="AS1621" t="s">
        <v>3186</v>
      </c>
      <c r="AT1621" s="388">
        <v>44473</v>
      </c>
      <c r="AU1621" t="s">
        <v>1756</v>
      </c>
      <c r="AV1621" t="s">
        <v>1756</v>
      </c>
      <c r="AZ1621" t="s">
        <v>1756</v>
      </c>
      <c r="BA1621" t="s">
        <v>1767</v>
      </c>
      <c r="BB1621" t="s">
        <v>4796</v>
      </c>
      <c r="BC1621" t="s">
        <v>4797</v>
      </c>
      <c r="BD1621" t="s">
        <v>825</v>
      </c>
      <c r="BE1621" t="s">
        <v>1756</v>
      </c>
      <c r="BF1621" t="s">
        <v>825</v>
      </c>
    </row>
    <row r="1622" spans="1:58">
      <c r="A1622" t="s">
        <v>829</v>
      </c>
      <c r="B1622">
        <v>6</v>
      </c>
      <c r="C1622">
        <v>0</v>
      </c>
      <c r="D1622">
        <v>10006</v>
      </c>
      <c r="E1622" t="s">
        <v>4794</v>
      </c>
      <c r="F1622">
        <v>53510604</v>
      </c>
      <c r="G1622" t="s">
        <v>2041</v>
      </c>
      <c r="H1622">
        <v>0</v>
      </c>
      <c r="I1622" t="s">
        <v>2103</v>
      </c>
      <c r="J1622">
        <v>70</v>
      </c>
      <c r="K1622">
        <v>46</v>
      </c>
      <c r="L1622" t="s">
        <v>1771</v>
      </c>
      <c r="M1622" t="s">
        <v>1756</v>
      </c>
      <c r="N1622" t="s">
        <v>1756</v>
      </c>
      <c r="O1622" t="s">
        <v>2104</v>
      </c>
      <c r="P1622" t="s">
        <v>1757</v>
      </c>
      <c r="Q1622" s="387">
        <v>3220</v>
      </c>
      <c r="R1622">
        <v>418.6</v>
      </c>
      <c r="S1622">
        <v>3638.5999999999995</v>
      </c>
      <c r="T1622" s="388">
        <v>44462</v>
      </c>
      <c r="U1622">
        <v>0</v>
      </c>
      <c r="V1622" t="s">
        <v>832</v>
      </c>
      <c r="W1622" s="388">
        <v>44477</v>
      </c>
      <c r="X1622">
        <v>164</v>
      </c>
      <c r="Y1622">
        <v>0</v>
      </c>
      <c r="Z1622">
        <v>0</v>
      </c>
      <c r="AA1622" t="s">
        <v>1758</v>
      </c>
      <c r="AB1622" t="s">
        <v>825</v>
      </c>
      <c r="AD1622" t="s">
        <v>2045</v>
      </c>
      <c r="AE1622" t="s">
        <v>2046</v>
      </c>
      <c r="AI1622" t="s">
        <v>1761</v>
      </c>
      <c r="AL1622" t="s">
        <v>4795</v>
      </c>
      <c r="AM1622">
        <v>6</v>
      </c>
      <c r="AN1622" t="s">
        <v>3133</v>
      </c>
      <c r="AO1622" t="s">
        <v>2852</v>
      </c>
      <c r="AP1622">
        <v>0</v>
      </c>
      <c r="AQ1622" s="388">
        <v>44469</v>
      </c>
      <c r="AS1622" t="s">
        <v>3186</v>
      </c>
      <c r="AT1622" s="388">
        <v>44473</v>
      </c>
      <c r="AU1622" t="s">
        <v>1756</v>
      </c>
      <c r="AV1622" t="s">
        <v>1756</v>
      </c>
      <c r="AZ1622" t="s">
        <v>1756</v>
      </c>
      <c r="BA1622" t="s">
        <v>1767</v>
      </c>
      <c r="BB1622" t="s">
        <v>4798</v>
      </c>
      <c r="BC1622" t="s">
        <v>4799</v>
      </c>
      <c r="BD1622" t="s">
        <v>825</v>
      </c>
      <c r="BE1622" t="s">
        <v>1756</v>
      </c>
      <c r="BF1622" t="s">
        <v>825</v>
      </c>
    </row>
    <row r="1623" spans="1:58">
      <c r="A1623" t="s">
        <v>829</v>
      </c>
      <c r="B1623">
        <v>6</v>
      </c>
      <c r="C1623">
        <v>0</v>
      </c>
      <c r="D1623">
        <v>10006</v>
      </c>
      <c r="E1623" t="s">
        <v>4794</v>
      </c>
      <c r="F1623">
        <v>53510604</v>
      </c>
      <c r="G1623" t="s">
        <v>2041</v>
      </c>
      <c r="H1623">
        <v>0</v>
      </c>
      <c r="I1623" t="s">
        <v>2056</v>
      </c>
      <c r="J1623">
        <v>210</v>
      </c>
      <c r="K1623">
        <v>5</v>
      </c>
      <c r="L1623" t="s">
        <v>1755</v>
      </c>
      <c r="M1623" t="s">
        <v>1756</v>
      </c>
      <c r="N1623" t="s">
        <v>1756</v>
      </c>
      <c r="P1623" t="s">
        <v>1757</v>
      </c>
      <c r="Q1623" s="387">
        <v>1050</v>
      </c>
      <c r="R1623">
        <v>136.5</v>
      </c>
      <c r="S1623">
        <v>1186.5</v>
      </c>
      <c r="T1623" s="388">
        <v>44462</v>
      </c>
      <c r="U1623">
        <v>0</v>
      </c>
      <c r="V1623" t="s">
        <v>832</v>
      </c>
      <c r="W1623" s="388">
        <v>44477</v>
      </c>
      <c r="X1623">
        <v>164</v>
      </c>
      <c r="Y1623">
        <v>0</v>
      </c>
      <c r="Z1623">
        <v>0</v>
      </c>
      <c r="AA1623" t="s">
        <v>1758</v>
      </c>
      <c r="AB1623" t="s">
        <v>825</v>
      </c>
      <c r="AD1623" t="s">
        <v>2045</v>
      </c>
      <c r="AE1623" t="s">
        <v>2046</v>
      </c>
      <c r="AI1623" t="s">
        <v>1761</v>
      </c>
      <c r="AL1623" t="s">
        <v>4795</v>
      </c>
      <c r="AM1623">
        <v>6</v>
      </c>
      <c r="AN1623" t="s">
        <v>3133</v>
      </c>
      <c r="AO1623" t="s">
        <v>2852</v>
      </c>
      <c r="AP1623">
        <v>0</v>
      </c>
      <c r="AQ1623" s="388">
        <v>44469</v>
      </c>
      <c r="AS1623" t="s">
        <v>3186</v>
      </c>
      <c r="AT1623" s="388">
        <v>44473</v>
      </c>
      <c r="AU1623" t="s">
        <v>1756</v>
      </c>
      <c r="AV1623" t="s">
        <v>1756</v>
      </c>
      <c r="AZ1623" t="s">
        <v>1756</v>
      </c>
      <c r="BA1623" t="s">
        <v>1767</v>
      </c>
      <c r="BB1623" t="s">
        <v>4800</v>
      </c>
      <c r="BC1623" t="s">
        <v>4801</v>
      </c>
      <c r="BD1623" t="s">
        <v>825</v>
      </c>
      <c r="BE1623" t="s">
        <v>1756</v>
      </c>
      <c r="BF1623" t="s">
        <v>825</v>
      </c>
    </row>
    <row r="1624" spans="1:58">
      <c r="A1624" t="s">
        <v>829</v>
      </c>
      <c r="B1624">
        <v>6</v>
      </c>
      <c r="C1624">
        <v>0</v>
      </c>
      <c r="D1624">
        <v>10006</v>
      </c>
      <c r="E1624" t="s">
        <v>4794</v>
      </c>
      <c r="F1624">
        <v>53510604</v>
      </c>
      <c r="G1624" t="s">
        <v>2041</v>
      </c>
      <c r="H1624">
        <v>0</v>
      </c>
      <c r="I1624" t="s">
        <v>3047</v>
      </c>
      <c r="J1624">
        <v>55.2</v>
      </c>
      <c r="K1624">
        <v>11.5</v>
      </c>
      <c r="L1624" t="s">
        <v>2063</v>
      </c>
      <c r="M1624" t="s">
        <v>3048</v>
      </c>
      <c r="N1624" t="s">
        <v>1757</v>
      </c>
      <c r="O1624" t="s">
        <v>1756</v>
      </c>
      <c r="P1624" t="s">
        <v>1756</v>
      </c>
      <c r="Q1624" s="387">
        <v>634.79999999999995</v>
      </c>
      <c r="R1624">
        <v>82.524000000000001</v>
      </c>
      <c r="S1624">
        <v>717.32399999999984</v>
      </c>
      <c r="T1624" s="388">
        <v>44462</v>
      </c>
      <c r="U1624">
        <v>0</v>
      </c>
      <c r="V1624" t="s">
        <v>832</v>
      </c>
      <c r="W1624" s="388">
        <v>44477</v>
      </c>
      <c r="X1624">
        <v>164</v>
      </c>
      <c r="Y1624">
        <v>0</v>
      </c>
      <c r="Z1624">
        <v>0</v>
      </c>
      <c r="AA1624" t="s">
        <v>1758</v>
      </c>
      <c r="AB1624" t="s">
        <v>825</v>
      </c>
      <c r="AD1624" t="s">
        <v>2045</v>
      </c>
      <c r="AE1624" t="s">
        <v>2046</v>
      </c>
      <c r="AI1624" t="s">
        <v>1761</v>
      </c>
      <c r="AL1624" t="s">
        <v>4795</v>
      </c>
      <c r="AM1624">
        <v>6</v>
      </c>
      <c r="AN1624" t="s">
        <v>3133</v>
      </c>
      <c r="AO1624" t="s">
        <v>2852</v>
      </c>
      <c r="AP1624">
        <v>0</v>
      </c>
      <c r="AQ1624" s="388">
        <v>44469</v>
      </c>
      <c r="AS1624" t="s">
        <v>3186</v>
      </c>
      <c r="AT1624" s="388">
        <v>44473</v>
      </c>
      <c r="AU1624" t="s">
        <v>1756</v>
      </c>
      <c r="AV1624" t="s">
        <v>1756</v>
      </c>
      <c r="AZ1624" t="s">
        <v>1756</v>
      </c>
      <c r="BA1624" t="s">
        <v>1767</v>
      </c>
      <c r="BB1624" t="s">
        <v>4802</v>
      </c>
      <c r="BC1624" t="s">
        <v>4803</v>
      </c>
      <c r="BD1624" t="s">
        <v>825</v>
      </c>
      <c r="BE1624" t="s">
        <v>1756</v>
      </c>
      <c r="BF1624" t="s">
        <v>825</v>
      </c>
    </row>
    <row r="1625" spans="1:58">
      <c r="A1625" t="s">
        <v>829</v>
      </c>
      <c r="B1625">
        <v>6</v>
      </c>
      <c r="C1625">
        <v>0</v>
      </c>
      <c r="D1625">
        <v>10006</v>
      </c>
      <c r="E1625" t="s">
        <v>4794</v>
      </c>
      <c r="F1625">
        <v>53510604</v>
      </c>
      <c r="G1625" t="s">
        <v>2041</v>
      </c>
      <c r="H1625">
        <v>0</v>
      </c>
      <c r="I1625" t="s">
        <v>3047</v>
      </c>
      <c r="J1625">
        <v>55.2</v>
      </c>
      <c r="K1625">
        <v>46</v>
      </c>
      <c r="L1625" t="s">
        <v>2063</v>
      </c>
      <c r="M1625" t="s">
        <v>3048</v>
      </c>
      <c r="N1625" t="s">
        <v>1757</v>
      </c>
      <c r="O1625" t="s">
        <v>1756</v>
      </c>
      <c r="P1625" t="s">
        <v>1756</v>
      </c>
      <c r="Q1625" s="387">
        <v>2539.1999999999998</v>
      </c>
      <c r="R1625">
        <v>330.096</v>
      </c>
      <c r="S1625">
        <v>2869.2959999999994</v>
      </c>
      <c r="T1625" s="388">
        <v>44462</v>
      </c>
      <c r="U1625">
        <v>0</v>
      </c>
      <c r="V1625" t="s">
        <v>832</v>
      </c>
      <c r="W1625" s="388">
        <v>44477</v>
      </c>
      <c r="X1625">
        <v>164</v>
      </c>
      <c r="Y1625">
        <v>0</v>
      </c>
      <c r="Z1625">
        <v>0</v>
      </c>
      <c r="AA1625" t="s">
        <v>1758</v>
      </c>
      <c r="AB1625" t="s">
        <v>825</v>
      </c>
      <c r="AD1625" t="s">
        <v>2045</v>
      </c>
      <c r="AE1625" t="s">
        <v>2046</v>
      </c>
      <c r="AI1625" t="s">
        <v>1761</v>
      </c>
      <c r="AL1625" t="s">
        <v>4795</v>
      </c>
      <c r="AM1625">
        <v>6</v>
      </c>
      <c r="AN1625" t="s">
        <v>3133</v>
      </c>
      <c r="AO1625" t="s">
        <v>2852</v>
      </c>
      <c r="AP1625">
        <v>0</v>
      </c>
      <c r="AQ1625" s="388">
        <v>44469</v>
      </c>
      <c r="AS1625" t="s">
        <v>3186</v>
      </c>
      <c r="AT1625" s="388">
        <v>44473</v>
      </c>
      <c r="AU1625" t="s">
        <v>1756</v>
      </c>
      <c r="AV1625" t="s">
        <v>1756</v>
      </c>
      <c r="AZ1625" t="s">
        <v>1756</v>
      </c>
      <c r="BA1625" t="s">
        <v>1767</v>
      </c>
      <c r="BB1625" t="s">
        <v>4804</v>
      </c>
      <c r="BC1625" t="s">
        <v>4805</v>
      </c>
      <c r="BD1625" t="s">
        <v>825</v>
      </c>
      <c r="BE1625" t="s">
        <v>1756</v>
      </c>
      <c r="BF1625" t="s">
        <v>825</v>
      </c>
    </row>
    <row r="1626" spans="1:58">
      <c r="A1626" t="s">
        <v>829</v>
      </c>
      <c r="B1626">
        <v>6</v>
      </c>
      <c r="C1626">
        <v>0</v>
      </c>
      <c r="D1626">
        <v>10004</v>
      </c>
      <c r="E1626" t="s">
        <v>4806</v>
      </c>
      <c r="F1626">
        <v>53510604</v>
      </c>
      <c r="G1626" t="s">
        <v>2041</v>
      </c>
      <c r="H1626">
        <v>0</v>
      </c>
      <c r="I1626" t="s">
        <v>2103</v>
      </c>
      <c r="J1626">
        <v>70</v>
      </c>
      <c r="K1626">
        <v>60.5</v>
      </c>
      <c r="L1626" t="s">
        <v>1771</v>
      </c>
      <c r="M1626" t="s">
        <v>1756</v>
      </c>
      <c r="N1626" t="s">
        <v>1756</v>
      </c>
      <c r="O1626" t="s">
        <v>2104</v>
      </c>
      <c r="P1626" t="s">
        <v>1757</v>
      </c>
      <c r="Q1626" s="387">
        <v>4235</v>
      </c>
      <c r="R1626">
        <v>550.55000000000007</v>
      </c>
      <c r="S1626">
        <v>4785.5499999999993</v>
      </c>
      <c r="T1626" s="388">
        <v>44462</v>
      </c>
      <c r="U1626">
        <v>0</v>
      </c>
      <c r="V1626" t="s">
        <v>832</v>
      </c>
      <c r="W1626" s="388">
        <v>44477</v>
      </c>
      <c r="X1626">
        <v>164</v>
      </c>
      <c r="Y1626">
        <v>0</v>
      </c>
      <c r="Z1626">
        <v>0</v>
      </c>
      <c r="AA1626" t="s">
        <v>1758</v>
      </c>
      <c r="AB1626" t="s">
        <v>825</v>
      </c>
      <c r="AD1626" t="s">
        <v>2045</v>
      </c>
      <c r="AE1626" t="s">
        <v>2046</v>
      </c>
      <c r="AI1626" t="s">
        <v>1761</v>
      </c>
      <c r="AL1626" t="s">
        <v>4807</v>
      </c>
      <c r="AM1626">
        <v>6</v>
      </c>
      <c r="AN1626" t="s">
        <v>2834</v>
      </c>
      <c r="AO1626" t="s">
        <v>3114</v>
      </c>
      <c r="AP1626">
        <v>0</v>
      </c>
      <c r="AQ1626" s="388">
        <v>44469</v>
      </c>
      <c r="AS1626" t="s">
        <v>3186</v>
      </c>
      <c r="AT1626" s="388">
        <v>44473</v>
      </c>
      <c r="AU1626" t="s">
        <v>1756</v>
      </c>
      <c r="AV1626" t="s">
        <v>1756</v>
      </c>
      <c r="AZ1626" t="s">
        <v>1756</v>
      </c>
      <c r="BA1626" t="s">
        <v>1767</v>
      </c>
      <c r="BB1626" t="s">
        <v>4808</v>
      </c>
      <c r="BC1626" t="s">
        <v>4809</v>
      </c>
      <c r="BD1626" t="s">
        <v>825</v>
      </c>
      <c r="BE1626" t="s">
        <v>1756</v>
      </c>
      <c r="BF1626" t="s">
        <v>825</v>
      </c>
    </row>
    <row r="1627" spans="1:58">
      <c r="A1627" t="s">
        <v>829</v>
      </c>
      <c r="B1627">
        <v>6</v>
      </c>
      <c r="C1627">
        <v>0</v>
      </c>
      <c r="D1627">
        <v>10004</v>
      </c>
      <c r="E1627" t="s">
        <v>4806</v>
      </c>
      <c r="F1627">
        <v>53510604</v>
      </c>
      <c r="G1627" t="s">
        <v>2041</v>
      </c>
      <c r="H1627">
        <v>0</v>
      </c>
      <c r="I1627" t="s">
        <v>2056</v>
      </c>
      <c r="J1627">
        <v>210</v>
      </c>
      <c r="K1627">
        <v>6</v>
      </c>
      <c r="L1627" t="s">
        <v>1755</v>
      </c>
      <c r="M1627" t="s">
        <v>1756</v>
      </c>
      <c r="N1627" t="s">
        <v>1756</v>
      </c>
      <c r="P1627" t="s">
        <v>1757</v>
      </c>
      <c r="Q1627" s="387">
        <v>1260</v>
      </c>
      <c r="R1627">
        <v>163.80000000000001</v>
      </c>
      <c r="S1627">
        <v>1423.8</v>
      </c>
      <c r="T1627" s="388">
        <v>44462</v>
      </c>
      <c r="U1627">
        <v>0</v>
      </c>
      <c r="V1627" t="s">
        <v>832</v>
      </c>
      <c r="W1627" s="388">
        <v>44477</v>
      </c>
      <c r="X1627">
        <v>164</v>
      </c>
      <c r="Y1627">
        <v>0</v>
      </c>
      <c r="Z1627">
        <v>0</v>
      </c>
      <c r="AA1627" t="s">
        <v>1758</v>
      </c>
      <c r="AB1627" t="s">
        <v>825</v>
      </c>
      <c r="AD1627" t="s">
        <v>2045</v>
      </c>
      <c r="AE1627" t="s">
        <v>2046</v>
      </c>
      <c r="AI1627" t="s">
        <v>1761</v>
      </c>
      <c r="AL1627" t="s">
        <v>4807</v>
      </c>
      <c r="AM1627">
        <v>6</v>
      </c>
      <c r="AN1627" t="s">
        <v>2834</v>
      </c>
      <c r="AO1627" t="s">
        <v>3114</v>
      </c>
      <c r="AP1627">
        <v>0</v>
      </c>
      <c r="AQ1627" s="388">
        <v>44469</v>
      </c>
      <c r="AS1627" t="s">
        <v>3186</v>
      </c>
      <c r="AT1627" s="388">
        <v>44473</v>
      </c>
      <c r="AU1627" t="s">
        <v>1756</v>
      </c>
      <c r="AV1627" t="s">
        <v>1756</v>
      </c>
      <c r="AZ1627" t="s">
        <v>1756</v>
      </c>
      <c r="BA1627" t="s">
        <v>1767</v>
      </c>
      <c r="BB1627" t="s">
        <v>4810</v>
      </c>
      <c r="BC1627" t="s">
        <v>4811</v>
      </c>
      <c r="BD1627" t="s">
        <v>825</v>
      </c>
      <c r="BE1627" t="s">
        <v>1756</v>
      </c>
      <c r="BF1627" t="s">
        <v>825</v>
      </c>
    </row>
    <row r="1628" spans="1:58">
      <c r="A1628" t="s">
        <v>829</v>
      </c>
      <c r="B1628">
        <v>6</v>
      </c>
      <c r="C1628">
        <v>0</v>
      </c>
      <c r="D1628">
        <v>10004</v>
      </c>
      <c r="E1628" t="s">
        <v>4806</v>
      </c>
      <c r="F1628">
        <v>53510604</v>
      </c>
      <c r="G1628" t="s">
        <v>2041</v>
      </c>
      <c r="H1628">
        <v>0</v>
      </c>
      <c r="I1628" t="s">
        <v>3041</v>
      </c>
      <c r="J1628">
        <v>80</v>
      </c>
      <c r="K1628">
        <v>7</v>
      </c>
      <c r="L1628" t="s">
        <v>1771</v>
      </c>
      <c r="M1628" t="s">
        <v>1756</v>
      </c>
      <c r="N1628" t="s">
        <v>1756</v>
      </c>
      <c r="O1628" t="s">
        <v>3042</v>
      </c>
      <c r="P1628" t="s">
        <v>1757</v>
      </c>
      <c r="Q1628" s="387">
        <v>560</v>
      </c>
      <c r="R1628">
        <v>72.8</v>
      </c>
      <c r="S1628">
        <v>632.79999999999995</v>
      </c>
      <c r="T1628" s="388">
        <v>44462</v>
      </c>
      <c r="U1628">
        <v>0</v>
      </c>
      <c r="V1628" t="s">
        <v>832</v>
      </c>
      <c r="W1628" s="388">
        <v>44477</v>
      </c>
      <c r="X1628">
        <v>164</v>
      </c>
      <c r="Y1628">
        <v>0</v>
      </c>
      <c r="Z1628">
        <v>0</v>
      </c>
      <c r="AA1628" t="s">
        <v>1758</v>
      </c>
      <c r="AB1628" t="s">
        <v>825</v>
      </c>
      <c r="AD1628" t="s">
        <v>2045</v>
      </c>
      <c r="AE1628" t="s">
        <v>2046</v>
      </c>
      <c r="AI1628" t="s">
        <v>1761</v>
      </c>
      <c r="AL1628" t="s">
        <v>4807</v>
      </c>
      <c r="AM1628">
        <v>6</v>
      </c>
      <c r="AN1628" t="s">
        <v>2834</v>
      </c>
      <c r="AO1628" t="s">
        <v>3114</v>
      </c>
      <c r="AP1628">
        <v>0</v>
      </c>
      <c r="AQ1628" s="388">
        <v>44469</v>
      </c>
      <c r="AS1628" t="s">
        <v>3186</v>
      </c>
      <c r="AT1628" s="388">
        <v>44473</v>
      </c>
      <c r="AU1628" t="s">
        <v>1756</v>
      </c>
      <c r="AV1628" t="s">
        <v>1756</v>
      </c>
      <c r="AZ1628" t="s">
        <v>1756</v>
      </c>
      <c r="BA1628" t="s">
        <v>1767</v>
      </c>
      <c r="BB1628" t="s">
        <v>4812</v>
      </c>
      <c r="BC1628" t="s">
        <v>4813</v>
      </c>
      <c r="BD1628" t="s">
        <v>825</v>
      </c>
      <c r="BE1628" t="s">
        <v>1756</v>
      </c>
      <c r="BF1628" t="s">
        <v>825</v>
      </c>
    </row>
    <row r="1629" spans="1:58">
      <c r="A1629" t="s">
        <v>829</v>
      </c>
      <c r="B1629">
        <v>6</v>
      </c>
      <c r="C1629">
        <v>0</v>
      </c>
      <c r="D1629">
        <v>10004</v>
      </c>
      <c r="E1629" t="s">
        <v>4806</v>
      </c>
      <c r="F1629">
        <v>53510604</v>
      </c>
      <c r="G1629" t="s">
        <v>2041</v>
      </c>
      <c r="H1629">
        <v>0</v>
      </c>
      <c r="I1629" t="s">
        <v>2073</v>
      </c>
      <c r="J1629">
        <v>243.75</v>
      </c>
      <c r="K1629">
        <v>1</v>
      </c>
      <c r="L1629" t="s">
        <v>1755</v>
      </c>
      <c r="M1629" t="s">
        <v>2074</v>
      </c>
      <c r="N1629" t="s">
        <v>1757</v>
      </c>
      <c r="O1629" t="s">
        <v>1756</v>
      </c>
      <c r="P1629" t="s">
        <v>1756</v>
      </c>
      <c r="Q1629" s="387">
        <v>243.75</v>
      </c>
      <c r="R1629">
        <v>31.6875</v>
      </c>
      <c r="S1629">
        <v>275.4375</v>
      </c>
      <c r="T1629" s="388">
        <v>44462</v>
      </c>
      <c r="U1629">
        <v>0</v>
      </c>
      <c r="V1629" t="s">
        <v>832</v>
      </c>
      <c r="W1629" s="388">
        <v>44477</v>
      </c>
      <c r="X1629">
        <v>164</v>
      </c>
      <c r="Y1629">
        <v>0</v>
      </c>
      <c r="Z1629">
        <v>0</v>
      </c>
      <c r="AA1629" t="s">
        <v>1758</v>
      </c>
      <c r="AB1629" t="s">
        <v>825</v>
      </c>
      <c r="AD1629" t="s">
        <v>2045</v>
      </c>
      <c r="AE1629" t="s">
        <v>2046</v>
      </c>
      <c r="AI1629" t="s">
        <v>1761</v>
      </c>
      <c r="AL1629" t="s">
        <v>4807</v>
      </c>
      <c r="AM1629">
        <v>6</v>
      </c>
      <c r="AN1629" t="s">
        <v>2834</v>
      </c>
      <c r="AO1629" t="s">
        <v>3114</v>
      </c>
      <c r="AP1629">
        <v>0</v>
      </c>
      <c r="AQ1629" s="388">
        <v>44469</v>
      </c>
      <c r="AS1629" t="s">
        <v>3186</v>
      </c>
      <c r="AT1629" s="388">
        <v>44473</v>
      </c>
      <c r="AU1629" t="s">
        <v>1756</v>
      </c>
      <c r="AV1629" t="s">
        <v>1756</v>
      </c>
      <c r="AZ1629" t="s">
        <v>1756</v>
      </c>
      <c r="BA1629" t="s">
        <v>1767</v>
      </c>
      <c r="BB1629" t="s">
        <v>4814</v>
      </c>
      <c r="BC1629" t="s">
        <v>4815</v>
      </c>
      <c r="BD1629" t="s">
        <v>825</v>
      </c>
      <c r="BE1629" t="s">
        <v>1756</v>
      </c>
      <c r="BF1629" t="s">
        <v>825</v>
      </c>
    </row>
    <row r="1630" spans="1:58">
      <c r="A1630" t="s">
        <v>829</v>
      </c>
      <c r="B1630">
        <v>6</v>
      </c>
      <c r="C1630">
        <v>0</v>
      </c>
      <c r="D1630">
        <v>10004</v>
      </c>
      <c r="E1630" t="s">
        <v>4806</v>
      </c>
      <c r="F1630">
        <v>53510604</v>
      </c>
      <c r="G1630" t="s">
        <v>2041</v>
      </c>
      <c r="H1630">
        <v>0</v>
      </c>
      <c r="I1630" t="s">
        <v>3047</v>
      </c>
      <c r="J1630">
        <v>55.2</v>
      </c>
      <c r="K1630">
        <v>60.5</v>
      </c>
      <c r="L1630" t="s">
        <v>2063</v>
      </c>
      <c r="M1630" t="s">
        <v>3048</v>
      </c>
      <c r="N1630" t="s">
        <v>1757</v>
      </c>
      <c r="O1630" t="s">
        <v>1756</v>
      </c>
      <c r="P1630" t="s">
        <v>1756</v>
      </c>
      <c r="Q1630" s="387">
        <v>3339.6</v>
      </c>
      <c r="R1630">
        <v>434.14800000000002</v>
      </c>
      <c r="S1630">
        <v>3773.7479999999996</v>
      </c>
      <c r="T1630" s="388">
        <v>44462</v>
      </c>
      <c r="U1630">
        <v>0</v>
      </c>
      <c r="V1630" t="s">
        <v>832</v>
      </c>
      <c r="W1630" s="388">
        <v>44477</v>
      </c>
      <c r="X1630">
        <v>164</v>
      </c>
      <c r="Y1630">
        <v>0</v>
      </c>
      <c r="Z1630">
        <v>0</v>
      </c>
      <c r="AA1630" t="s">
        <v>1758</v>
      </c>
      <c r="AB1630" t="s">
        <v>825</v>
      </c>
      <c r="AD1630" t="s">
        <v>2045</v>
      </c>
      <c r="AE1630" t="s">
        <v>2046</v>
      </c>
      <c r="AI1630" t="s">
        <v>1761</v>
      </c>
      <c r="AL1630" t="s">
        <v>4807</v>
      </c>
      <c r="AM1630">
        <v>6</v>
      </c>
      <c r="AN1630" t="s">
        <v>2834</v>
      </c>
      <c r="AO1630" t="s">
        <v>3114</v>
      </c>
      <c r="AP1630">
        <v>0</v>
      </c>
      <c r="AQ1630" s="388">
        <v>44469</v>
      </c>
      <c r="AS1630" t="s">
        <v>3186</v>
      </c>
      <c r="AT1630" s="388">
        <v>44473</v>
      </c>
      <c r="AU1630" t="s">
        <v>1756</v>
      </c>
      <c r="AV1630" t="s">
        <v>1756</v>
      </c>
      <c r="AZ1630" t="s">
        <v>1756</v>
      </c>
      <c r="BA1630" t="s">
        <v>1767</v>
      </c>
      <c r="BB1630" t="s">
        <v>4816</v>
      </c>
      <c r="BC1630" t="s">
        <v>4817</v>
      </c>
      <c r="BD1630" t="s">
        <v>825</v>
      </c>
      <c r="BE1630" t="s">
        <v>1756</v>
      </c>
      <c r="BF1630" t="s">
        <v>825</v>
      </c>
    </row>
    <row r="1631" spans="1:58">
      <c r="A1631" t="s">
        <v>829</v>
      </c>
      <c r="B1631">
        <v>6</v>
      </c>
      <c r="C1631">
        <v>0</v>
      </c>
      <c r="D1631">
        <v>9992</v>
      </c>
      <c r="E1631" t="s">
        <v>4818</v>
      </c>
      <c r="F1631">
        <v>53510604</v>
      </c>
      <c r="G1631" t="s">
        <v>2041</v>
      </c>
      <c r="H1631">
        <v>0</v>
      </c>
      <c r="I1631" t="s">
        <v>2103</v>
      </c>
      <c r="J1631">
        <v>70</v>
      </c>
      <c r="K1631">
        <v>48</v>
      </c>
      <c r="L1631" t="s">
        <v>1771</v>
      </c>
      <c r="M1631" t="s">
        <v>1756</v>
      </c>
      <c r="N1631" t="s">
        <v>1756</v>
      </c>
      <c r="O1631" t="s">
        <v>2104</v>
      </c>
      <c r="P1631" t="s">
        <v>1757</v>
      </c>
      <c r="Q1631" s="387">
        <v>3360</v>
      </c>
      <c r="R1631">
        <v>436.8</v>
      </c>
      <c r="S1631">
        <v>3796.7999999999997</v>
      </c>
      <c r="T1631" s="388">
        <v>44461</v>
      </c>
      <c r="U1631">
        <v>0</v>
      </c>
      <c r="V1631" t="s">
        <v>832</v>
      </c>
      <c r="W1631" s="388">
        <v>44477</v>
      </c>
      <c r="X1631">
        <v>164</v>
      </c>
      <c r="Y1631">
        <v>0</v>
      </c>
      <c r="Z1631">
        <v>0</v>
      </c>
      <c r="AA1631" t="s">
        <v>1758</v>
      </c>
      <c r="AB1631" t="s">
        <v>825</v>
      </c>
      <c r="AD1631" t="s">
        <v>2045</v>
      </c>
      <c r="AE1631" t="s">
        <v>2046</v>
      </c>
      <c r="AI1631" t="s">
        <v>1761</v>
      </c>
      <c r="AL1631" t="s">
        <v>4819</v>
      </c>
      <c r="AM1631">
        <v>6</v>
      </c>
      <c r="AN1631" t="s">
        <v>3133</v>
      </c>
      <c r="AO1631" t="s">
        <v>2852</v>
      </c>
      <c r="AP1631">
        <v>0</v>
      </c>
      <c r="AQ1631" s="388">
        <v>44469</v>
      </c>
      <c r="AS1631" t="s">
        <v>3186</v>
      </c>
      <c r="AT1631" s="388">
        <v>44471</v>
      </c>
      <c r="AU1631" t="s">
        <v>1756</v>
      </c>
      <c r="AV1631" t="s">
        <v>1756</v>
      </c>
      <c r="AZ1631" t="s">
        <v>1756</v>
      </c>
      <c r="BA1631" t="s">
        <v>1767</v>
      </c>
      <c r="BB1631" t="s">
        <v>4820</v>
      </c>
      <c r="BC1631" t="s">
        <v>4821</v>
      </c>
      <c r="BD1631" t="s">
        <v>825</v>
      </c>
      <c r="BE1631" t="s">
        <v>1756</v>
      </c>
      <c r="BF1631" t="s">
        <v>825</v>
      </c>
    </row>
    <row r="1632" spans="1:58">
      <c r="A1632" t="s">
        <v>829</v>
      </c>
      <c r="B1632">
        <v>6</v>
      </c>
      <c r="C1632">
        <v>0</v>
      </c>
      <c r="D1632">
        <v>9992</v>
      </c>
      <c r="E1632" t="s">
        <v>4818</v>
      </c>
      <c r="F1632">
        <v>53510604</v>
      </c>
      <c r="G1632" t="s">
        <v>2041</v>
      </c>
      <c r="H1632">
        <v>0</v>
      </c>
      <c r="I1632" t="s">
        <v>2103</v>
      </c>
      <c r="J1632">
        <v>70</v>
      </c>
      <c r="K1632">
        <v>13</v>
      </c>
      <c r="L1632" t="s">
        <v>1771</v>
      </c>
      <c r="M1632" t="s">
        <v>1756</v>
      </c>
      <c r="N1632" t="s">
        <v>1756</v>
      </c>
      <c r="O1632" t="s">
        <v>2104</v>
      </c>
      <c r="P1632" t="s">
        <v>1757</v>
      </c>
      <c r="Q1632" s="387">
        <v>910</v>
      </c>
      <c r="R1632">
        <v>118.3</v>
      </c>
      <c r="S1632">
        <v>1028.3</v>
      </c>
      <c r="T1632" s="388">
        <v>44461</v>
      </c>
      <c r="U1632">
        <v>0</v>
      </c>
      <c r="V1632" t="s">
        <v>832</v>
      </c>
      <c r="W1632" s="388">
        <v>44477</v>
      </c>
      <c r="X1632">
        <v>164</v>
      </c>
      <c r="Y1632">
        <v>0</v>
      </c>
      <c r="Z1632">
        <v>0</v>
      </c>
      <c r="AA1632" t="s">
        <v>1758</v>
      </c>
      <c r="AB1632" t="s">
        <v>825</v>
      </c>
      <c r="AD1632" t="s">
        <v>2045</v>
      </c>
      <c r="AE1632" t="s">
        <v>2046</v>
      </c>
      <c r="AI1632" t="s">
        <v>1761</v>
      </c>
      <c r="AL1632" t="s">
        <v>4819</v>
      </c>
      <c r="AM1632">
        <v>6</v>
      </c>
      <c r="AN1632" t="s">
        <v>3133</v>
      </c>
      <c r="AO1632" t="s">
        <v>2852</v>
      </c>
      <c r="AP1632">
        <v>0</v>
      </c>
      <c r="AQ1632" s="388">
        <v>44469</v>
      </c>
      <c r="AS1632" t="s">
        <v>3186</v>
      </c>
      <c r="AT1632" s="388">
        <v>44471</v>
      </c>
      <c r="AU1632" t="s">
        <v>1756</v>
      </c>
      <c r="AV1632" t="s">
        <v>1756</v>
      </c>
      <c r="AZ1632" t="s">
        <v>1756</v>
      </c>
      <c r="BA1632" t="s">
        <v>1767</v>
      </c>
      <c r="BB1632" t="s">
        <v>4822</v>
      </c>
      <c r="BC1632" t="s">
        <v>4823</v>
      </c>
      <c r="BD1632" t="s">
        <v>825</v>
      </c>
      <c r="BE1632" t="s">
        <v>1756</v>
      </c>
      <c r="BF1632" t="s">
        <v>825</v>
      </c>
    </row>
    <row r="1633" spans="1:58">
      <c r="A1633" t="s">
        <v>829</v>
      </c>
      <c r="B1633">
        <v>6</v>
      </c>
      <c r="C1633">
        <v>0</v>
      </c>
      <c r="D1633">
        <v>9992</v>
      </c>
      <c r="E1633" t="s">
        <v>4818</v>
      </c>
      <c r="F1633">
        <v>53510604</v>
      </c>
      <c r="G1633" t="s">
        <v>2041</v>
      </c>
      <c r="H1633">
        <v>0</v>
      </c>
      <c r="I1633" t="s">
        <v>2103</v>
      </c>
      <c r="J1633">
        <v>70</v>
      </c>
      <c r="K1633">
        <v>12</v>
      </c>
      <c r="L1633" t="s">
        <v>1771</v>
      </c>
      <c r="M1633" t="s">
        <v>1756</v>
      </c>
      <c r="N1633" t="s">
        <v>1756</v>
      </c>
      <c r="O1633" t="s">
        <v>2104</v>
      </c>
      <c r="P1633" t="s">
        <v>1757</v>
      </c>
      <c r="Q1633" s="387">
        <v>840</v>
      </c>
      <c r="R1633">
        <v>109.2</v>
      </c>
      <c r="S1633">
        <v>949.19999999999993</v>
      </c>
      <c r="T1633" s="388">
        <v>44461</v>
      </c>
      <c r="U1633">
        <v>0</v>
      </c>
      <c r="V1633" t="s">
        <v>832</v>
      </c>
      <c r="W1633" s="388">
        <v>44477</v>
      </c>
      <c r="X1633">
        <v>164</v>
      </c>
      <c r="Y1633">
        <v>0</v>
      </c>
      <c r="Z1633">
        <v>0</v>
      </c>
      <c r="AA1633" t="s">
        <v>1758</v>
      </c>
      <c r="AB1633" t="s">
        <v>825</v>
      </c>
      <c r="AD1633" t="s">
        <v>2045</v>
      </c>
      <c r="AE1633" t="s">
        <v>2046</v>
      </c>
      <c r="AI1633" t="s">
        <v>1761</v>
      </c>
      <c r="AL1633" t="s">
        <v>4819</v>
      </c>
      <c r="AM1633">
        <v>6</v>
      </c>
      <c r="AN1633" t="s">
        <v>3133</v>
      </c>
      <c r="AO1633" t="s">
        <v>2852</v>
      </c>
      <c r="AP1633">
        <v>0</v>
      </c>
      <c r="AQ1633" s="388">
        <v>44469</v>
      </c>
      <c r="AS1633" t="s">
        <v>3186</v>
      </c>
      <c r="AT1633" s="388">
        <v>44471</v>
      </c>
      <c r="AU1633" t="s">
        <v>1756</v>
      </c>
      <c r="AV1633" t="s">
        <v>1756</v>
      </c>
      <c r="AZ1633" t="s">
        <v>1756</v>
      </c>
      <c r="BA1633" t="s">
        <v>1767</v>
      </c>
      <c r="BB1633" t="s">
        <v>4824</v>
      </c>
      <c r="BC1633" t="s">
        <v>4825</v>
      </c>
      <c r="BD1633" t="s">
        <v>825</v>
      </c>
      <c r="BE1633" t="s">
        <v>1756</v>
      </c>
      <c r="BF1633" t="s">
        <v>825</v>
      </c>
    </row>
    <row r="1634" spans="1:58">
      <c r="A1634" t="s">
        <v>829</v>
      </c>
      <c r="B1634">
        <v>6</v>
      </c>
      <c r="C1634">
        <v>0</v>
      </c>
      <c r="D1634">
        <v>9992</v>
      </c>
      <c r="E1634" t="s">
        <v>4818</v>
      </c>
      <c r="F1634">
        <v>53510604</v>
      </c>
      <c r="G1634" t="s">
        <v>2041</v>
      </c>
      <c r="H1634">
        <v>0</v>
      </c>
      <c r="I1634" t="s">
        <v>2056</v>
      </c>
      <c r="J1634">
        <v>210</v>
      </c>
      <c r="K1634">
        <v>4</v>
      </c>
      <c r="L1634" t="s">
        <v>1755</v>
      </c>
      <c r="M1634" t="s">
        <v>1756</v>
      </c>
      <c r="N1634" t="s">
        <v>1756</v>
      </c>
      <c r="P1634" t="s">
        <v>1757</v>
      </c>
      <c r="Q1634" s="387">
        <v>840</v>
      </c>
      <c r="R1634">
        <v>109.2</v>
      </c>
      <c r="S1634">
        <v>949.19999999999993</v>
      </c>
      <c r="T1634" s="388">
        <v>44461</v>
      </c>
      <c r="U1634">
        <v>0</v>
      </c>
      <c r="V1634" t="s">
        <v>832</v>
      </c>
      <c r="W1634" s="388">
        <v>44477</v>
      </c>
      <c r="X1634">
        <v>164</v>
      </c>
      <c r="Y1634">
        <v>0</v>
      </c>
      <c r="Z1634">
        <v>0</v>
      </c>
      <c r="AA1634" t="s">
        <v>1758</v>
      </c>
      <c r="AB1634" t="s">
        <v>825</v>
      </c>
      <c r="AD1634" t="s">
        <v>2045</v>
      </c>
      <c r="AE1634" t="s">
        <v>2046</v>
      </c>
      <c r="AI1634" t="s">
        <v>1761</v>
      </c>
      <c r="AL1634" t="s">
        <v>4819</v>
      </c>
      <c r="AM1634">
        <v>6</v>
      </c>
      <c r="AN1634" t="s">
        <v>3133</v>
      </c>
      <c r="AO1634" t="s">
        <v>2852</v>
      </c>
      <c r="AP1634">
        <v>0</v>
      </c>
      <c r="AQ1634" s="388">
        <v>44469</v>
      </c>
      <c r="AS1634" t="s">
        <v>3186</v>
      </c>
      <c r="AT1634" s="388">
        <v>44471</v>
      </c>
      <c r="AU1634" t="s">
        <v>1756</v>
      </c>
      <c r="AV1634" t="s">
        <v>1756</v>
      </c>
      <c r="AZ1634" t="s">
        <v>1756</v>
      </c>
      <c r="BA1634" t="s">
        <v>1767</v>
      </c>
      <c r="BB1634" t="s">
        <v>4826</v>
      </c>
      <c r="BC1634" t="s">
        <v>4827</v>
      </c>
      <c r="BD1634" t="s">
        <v>825</v>
      </c>
      <c r="BE1634" t="s">
        <v>1756</v>
      </c>
      <c r="BF1634" t="s">
        <v>825</v>
      </c>
    </row>
    <row r="1635" spans="1:58">
      <c r="A1635" t="s">
        <v>829</v>
      </c>
      <c r="B1635">
        <v>6</v>
      </c>
      <c r="C1635">
        <v>0</v>
      </c>
      <c r="D1635">
        <v>9992</v>
      </c>
      <c r="E1635" t="s">
        <v>4818</v>
      </c>
      <c r="F1635">
        <v>53510604</v>
      </c>
      <c r="G1635" t="s">
        <v>2041</v>
      </c>
      <c r="H1635">
        <v>0</v>
      </c>
      <c r="I1635" t="s">
        <v>3047</v>
      </c>
      <c r="J1635">
        <v>55.2</v>
      </c>
      <c r="K1635">
        <v>48</v>
      </c>
      <c r="L1635" t="s">
        <v>2063</v>
      </c>
      <c r="M1635" t="s">
        <v>3048</v>
      </c>
      <c r="N1635" t="s">
        <v>1757</v>
      </c>
      <c r="O1635" t="s">
        <v>1756</v>
      </c>
      <c r="P1635" t="s">
        <v>1756</v>
      </c>
      <c r="Q1635" s="387">
        <v>2649.6</v>
      </c>
      <c r="R1635">
        <v>344.44799999999998</v>
      </c>
      <c r="S1635">
        <v>2994.0479999999998</v>
      </c>
      <c r="T1635" s="388">
        <v>44461</v>
      </c>
      <c r="U1635">
        <v>0</v>
      </c>
      <c r="V1635" t="s">
        <v>832</v>
      </c>
      <c r="W1635" s="388">
        <v>44477</v>
      </c>
      <c r="X1635">
        <v>164</v>
      </c>
      <c r="Y1635">
        <v>0</v>
      </c>
      <c r="Z1635">
        <v>0</v>
      </c>
      <c r="AA1635" t="s">
        <v>1758</v>
      </c>
      <c r="AB1635" t="s">
        <v>825</v>
      </c>
      <c r="AD1635" t="s">
        <v>2045</v>
      </c>
      <c r="AE1635" t="s">
        <v>2046</v>
      </c>
      <c r="AI1635" t="s">
        <v>1761</v>
      </c>
      <c r="AL1635" t="s">
        <v>4819</v>
      </c>
      <c r="AM1635">
        <v>6</v>
      </c>
      <c r="AN1635" t="s">
        <v>3133</v>
      </c>
      <c r="AO1635" t="s">
        <v>2852</v>
      </c>
      <c r="AP1635">
        <v>0</v>
      </c>
      <c r="AQ1635" s="388">
        <v>44469</v>
      </c>
      <c r="AS1635" t="s">
        <v>3186</v>
      </c>
      <c r="AT1635" s="388">
        <v>44471</v>
      </c>
      <c r="AU1635" t="s">
        <v>1756</v>
      </c>
      <c r="AV1635" t="s">
        <v>1756</v>
      </c>
      <c r="AZ1635" t="s">
        <v>1756</v>
      </c>
      <c r="BA1635" t="s">
        <v>1767</v>
      </c>
      <c r="BB1635" t="s">
        <v>4828</v>
      </c>
      <c r="BC1635" t="s">
        <v>4829</v>
      </c>
      <c r="BD1635" t="s">
        <v>825</v>
      </c>
      <c r="BE1635" t="s">
        <v>1756</v>
      </c>
      <c r="BF1635" t="s">
        <v>825</v>
      </c>
    </row>
    <row r="1636" spans="1:58">
      <c r="A1636" t="s">
        <v>829</v>
      </c>
      <c r="B1636">
        <v>6</v>
      </c>
      <c r="C1636">
        <v>0</v>
      </c>
      <c r="D1636">
        <v>9992</v>
      </c>
      <c r="E1636" t="s">
        <v>4818</v>
      </c>
      <c r="F1636">
        <v>53510604</v>
      </c>
      <c r="G1636" t="s">
        <v>2041</v>
      </c>
      <c r="H1636">
        <v>0</v>
      </c>
      <c r="I1636" t="s">
        <v>3047</v>
      </c>
      <c r="J1636">
        <v>55.2</v>
      </c>
      <c r="K1636">
        <v>13</v>
      </c>
      <c r="L1636" t="s">
        <v>2063</v>
      </c>
      <c r="M1636" t="s">
        <v>3048</v>
      </c>
      <c r="N1636" t="s">
        <v>1757</v>
      </c>
      <c r="O1636" t="s">
        <v>1756</v>
      </c>
      <c r="P1636" t="s">
        <v>1756</v>
      </c>
      <c r="Q1636" s="387">
        <v>717.6</v>
      </c>
      <c r="R1636">
        <v>93.288000000000011</v>
      </c>
      <c r="S1636">
        <v>810.88799999999992</v>
      </c>
      <c r="T1636" s="388">
        <v>44461</v>
      </c>
      <c r="U1636">
        <v>0</v>
      </c>
      <c r="V1636" t="s">
        <v>832</v>
      </c>
      <c r="W1636" s="388">
        <v>44477</v>
      </c>
      <c r="X1636">
        <v>164</v>
      </c>
      <c r="Y1636">
        <v>0</v>
      </c>
      <c r="Z1636">
        <v>0</v>
      </c>
      <c r="AA1636" t="s">
        <v>1758</v>
      </c>
      <c r="AB1636" t="s">
        <v>825</v>
      </c>
      <c r="AD1636" t="s">
        <v>2045</v>
      </c>
      <c r="AE1636" t="s">
        <v>2046</v>
      </c>
      <c r="AI1636" t="s">
        <v>1761</v>
      </c>
      <c r="AL1636" t="s">
        <v>4819</v>
      </c>
      <c r="AM1636">
        <v>6</v>
      </c>
      <c r="AN1636" t="s">
        <v>3133</v>
      </c>
      <c r="AO1636" t="s">
        <v>2852</v>
      </c>
      <c r="AP1636">
        <v>0</v>
      </c>
      <c r="AQ1636" s="388">
        <v>44469</v>
      </c>
      <c r="AS1636" t="s">
        <v>3186</v>
      </c>
      <c r="AT1636" s="388">
        <v>44471</v>
      </c>
      <c r="AU1636" t="s">
        <v>1756</v>
      </c>
      <c r="AV1636" t="s">
        <v>1756</v>
      </c>
      <c r="AZ1636" t="s">
        <v>1756</v>
      </c>
      <c r="BA1636" t="s">
        <v>1767</v>
      </c>
      <c r="BB1636" t="s">
        <v>4830</v>
      </c>
      <c r="BC1636" t="s">
        <v>4831</v>
      </c>
      <c r="BD1636" t="s">
        <v>825</v>
      </c>
      <c r="BE1636" t="s">
        <v>1756</v>
      </c>
      <c r="BF1636" t="s">
        <v>825</v>
      </c>
    </row>
    <row r="1637" spans="1:58">
      <c r="A1637" t="s">
        <v>829</v>
      </c>
      <c r="B1637">
        <v>6</v>
      </c>
      <c r="C1637">
        <v>0</v>
      </c>
      <c r="D1637">
        <v>9992</v>
      </c>
      <c r="E1637" t="s">
        <v>4818</v>
      </c>
      <c r="F1637">
        <v>53510604</v>
      </c>
      <c r="G1637" t="s">
        <v>2041</v>
      </c>
      <c r="H1637">
        <v>0</v>
      </c>
      <c r="I1637" t="s">
        <v>3047</v>
      </c>
      <c r="J1637">
        <v>55.2</v>
      </c>
      <c r="K1637">
        <v>12</v>
      </c>
      <c r="L1637" t="s">
        <v>2063</v>
      </c>
      <c r="M1637" t="s">
        <v>3048</v>
      </c>
      <c r="N1637" t="s">
        <v>1757</v>
      </c>
      <c r="O1637" t="s">
        <v>1756</v>
      </c>
      <c r="P1637" t="s">
        <v>1756</v>
      </c>
      <c r="Q1637" s="387">
        <v>662.4</v>
      </c>
      <c r="R1637">
        <v>86.111999999999995</v>
      </c>
      <c r="S1637">
        <v>748.51199999999994</v>
      </c>
      <c r="T1637" s="388">
        <v>44461</v>
      </c>
      <c r="U1637">
        <v>0</v>
      </c>
      <c r="V1637" t="s">
        <v>832</v>
      </c>
      <c r="W1637" s="388">
        <v>44477</v>
      </c>
      <c r="X1637">
        <v>164</v>
      </c>
      <c r="Y1637">
        <v>0</v>
      </c>
      <c r="Z1637">
        <v>0</v>
      </c>
      <c r="AA1637" t="s">
        <v>1758</v>
      </c>
      <c r="AB1637" t="s">
        <v>825</v>
      </c>
      <c r="AD1637" t="s">
        <v>2045</v>
      </c>
      <c r="AE1637" t="s">
        <v>2046</v>
      </c>
      <c r="AI1637" t="s">
        <v>1761</v>
      </c>
      <c r="AL1637" t="s">
        <v>4819</v>
      </c>
      <c r="AM1637">
        <v>6</v>
      </c>
      <c r="AN1637" t="s">
        <v>3133</v>
      </c>
      <c r="AO1637" t="s">
        <v>2852</v>
      </c>
      <c r="AP1637">
        <v>0</v>
      </c>
      <c r="AQ1637" s="388">
        <v>44469</v>
      </c>
      <c r="AS1637" t="s">
        <v>3186</v>
      </c>
      <c r="AT1637" s="388">
        <v>44471</v>
      </c>
      <c r="AU1637" t="s">
        <v>1756</v>
      </c>
      <c r="AV1637" t="s">
        <v>1756</v>
      </c>
      <c r="AZ1637" t="s">
        <v>1756</v>
      </c>
      <c r="BA1637" t="s">
        <v>1767</v>
      </c>
      <c r="BB1637" t="s">
        <v>4832</v>
      </c>
      <c r="BC1637" t="s">
        <v>4833</v>
      </c>
      <c r="BD1637" t="s">
        <v>825</v>
      </c>
      <c r="BE1637" t="s">
        <v>1756</v>
      </c>
      <c r="BF1637" t="s">
        <v>825</v>
      </c>
    </row>
    <row r="1638" spans="1:58">
      <c r="A1638" t="s">
        <v>829</v>
      </c>
      <c r="B1638">
        <v>6</v>
      </c>
      <c r="C1638">
        <v>0</v>
      </c>
      <c r="D1638">
        <v>9991</v>
      </c>
      <c r="E1638" t="s">
        <v>4834</v>
      </c>
      <c r="F1638">
        <v>53510604</v>
      </c>
      <c r="G1638" t="s">
        <v>2041</v>
      </c>
      <c r="H1638">
        <v>0</v>
      </c>
      <c r="I1638" t="s">
        <v>2103</v>
      </c>
      <c r="J1638">
        <v>70</v>
      </c>
      <c r="K1638">
        <v>139</v>
      </c>
      <c r="L1638" t="s">
        <v>1771</v>
      </c>
      <c r="M1638" t="s">
        <v>1756</v>
      </c>
      <c r="N1638" t="s">
        <v>1756</v>
      </c>
      <c r="O1638" t="s">
        <v>2104</v>
      </c>
      <c r="P1638" t="s">
        <v>1757</v>
      </c>
      <c r="Q1638" s="387">
        <v>9730</v>
      </c>
      <c r="R1638">
        <v>1264.9000000000001</v>
      </c>
      <c r="S1638">
        <v>10994.9</v>
      </c>
      <c r="T1638" s="388">
        <v>44461</v>
      </c>
      <c r="U1638">
        <v>0</v>
      </c>
      <c r="V1638" t="s">
        <v>832</v>
      </c>
      <c r="W1638" s="388">
        <v>44477</v>
      </c>
      <c r="X1638">
        <v>164</v>
      </c>
      <c r="Y1638">
        <v>0</v>
      </c>
      <c r="Z1638">
        <v>0</v>
      </c>
      <c r="AA1638" t="s">
        <v>1758</v>
      </c>
      <c r="AB1638" t="s">
        <v>825</v>
      </c>
      <c r="AD1638" t="s">
        <v>2045</v>
      </c>
      <c r="AE1638" t="s">
        <v>2046</v>
      </c>
      <c r="AI1638" t="s">
        <v>1761</v>
      </c>
      <c r="AL1638" t="s">
        <v>4835</v>
      </c>
      <c r="AM1638">
        <v>6</v>
      </c>
      <c r="AN1638" t="s">
        <v>2834</v>
      </c>
      <c r="AO1638" t="s">
        <v>3114</v>
      </c>
      <c r="AP1638">
        <v>0</v>
      </c>
      <c r="AQ1638" s="388">
        <v>44469</v>
      </c>
      <c r="AS1638" t="s">
        <v>3186</v>
      </c>
      <c r="AT1638" s="388">
        <v>44471</v>
      </c>
      <c r="AU1638" t="s">
        <v>1756</v>
      </c>
      <c r="AV1638" t="s">
        <v>1756</v>
      </c>
      <c r="AZ1638" t="s">
        <v>1756</v>
      </c>
      <c r="BA1638" t="s">
        <v>1767</v>
      </c>
      <c r="BB1638" t="s">
        <v>4836</v>
      </c>
      <c r="BC1638" t="s">
        <v>4837</v>
      </c>
      <c r="BD1638" t="s">
        <v>825</v>
      </c>
      <c r="BE1638" t="s">
        <v>1756</v>
      </c>
      <c r="BF1638" t="s">
        <v>825</v>
      </c>
    </row>
    <row r="1639" spans="1:58">
      <c r="A1639" t="s">
        <v>829</v>
      </c>
      <c r="B1639">
        <v>6</v>
      </c>
      <c r="C1639">
        <v>0</v>
      </c>
      <c r="D1639">
        <v>9991</v>
      </c>
      <c r="E1639" t="s">
        <v>4834</v>
      </c>
      <c r="F1639">
        <v>53510604</v>
      </c>
      <c r="G1639" t="s">
        <v>2041</v>
      </c>
      <c r="H1639">
        <v>0</v>
      </c>
      <c r="I1639" t="s">
        <v>2056</v>
      </c>
      <c r="J1639">
        <v>210</v>
      </c>
      <c r="K1639">
        <v>13</v>
      </c>
      <c r="L1639" t="s">
        <v>1755</v>
      </c>
      <c r="M1639" t="s">
        <v>1756</v>
      </c>
      <c r="N1639" t="s">
        <v>1756</v>
      </c>
      <c r="P1639" t="s">
        <v>1757</v>
      </c>
      <c r="Q1639" s="387">
        <v>2730</v>
      </c>
      <c r="R1639">
        <v>354.90000000000003</v>
      </c>
      <c r="S1639">
        <v>3084.8999999999996</v>
      </c>
      <c r="T1639" s="388">
        <v>44461</v>
      </c>
      <c r="U1639">
        <v>0</v>
      </c>
      <c r="V1639" t="s">
        <v>832</v>
      </c>
      <c r="W1639" s="388">
        <v>44477</v>
      </c>
      <c r="X1639">
        <v>164</v>
      </c>
      <c r="Y1639">
        <v>0</v>
      </c>
      <c r="Z1639">
        <v>0</v>
      </c>
      <c r="AA1639" t="s">
        <v>1758</v>
      </c>
      <c r="AB1639" t="s">
        <v>825</v>
      </c>
      <c r="AD1639" t="s">
        <v>2045</v>
      </c>
      <c r="AE1639" t="s">
        <v>2046</v>
      </c>
      <c r="AI1639" t="s">
        <v>1761</v>
      </c>
      <c r="AL1639" t="s">
        <v>4835</v>
      </c>
      <c r="AM1639">
        <v>6</v>
      </c>
      <c r="AN1639" t="s">
        <v>2834</v>
      </c>
      <c r="AO1639" t="s">
        <v>3114</v>
      </c>
      <c r="AP1639">
        <v>0</v>
      </c>
      <c r="AQ1639" s="388">
        <v>44469</v>
      </c>
      <c r="AS1639" t="s">
        <v>3186</v>
      </c>
      <c r="AT1639" s="388">
        <v>44471</v>
      </c>
      <c r="AU1639" t="s">
        <v>1756</v>
      </c>
      <c r="AV1639" t="s">
        <v>1756</v>
      </c>
      <c r="AZ1639" t="s">
        <v>1756</v>
      </c>
      <c r="BA1639" t="s">
        <v>1767</v>
      </c>
      <c r="BB1639" t="s">
        <v>4838</v>
      </c>
      <c r="BC1639" t="s">
        <v>4839</v>
      </c>
      <c r="BD1639" t="s">
        <v>825</v>
      </c>
      <c r="BE1639" t="s">
        <v>1756</v>
      </c>
      <c r="BF1639" t="s">
        <v>825</v>
      </c>
    </row>
    <row r="1640" spans="1:58">
      <c r="A1640" t="s">
        <v>829</v>
      </c>
      <c r="B1640">
        <v>6</v>
      </c>
      <c r="C1640">
        <v>0</v>
      </c>
      <c r="D1640">
        <v>9991</v>
      </c>
      <c r="E1640" t="s">
        <v>4834</v>
      </c>
      <c r="F1640">
        <v>53510604</v>
      </c>
      <c r="G1640" t="s">
        <v>2041</v>
      </c>
      <c r="H1640">
        <v>0</v>
      </c>
      <c r="I1640" t="s">
        <v>3041</v>
      </c>
      <c r="J1640">
        <v>80</v>
      </c>
      <c r="K1640">
        <v>7</v>
      </c>
      <c r="L1640" t="s">
        <v>1771</v>
      </c>
      <c r="M1640" t="s">
        <v>1756</v>
      </c>
      <c r="N1640" t="s">
        <v>1756</v>
      </c>
      <c r="O1640" t="s">
        <v>3042</v>
      </c>
      <c r="P1640" t="s">
        <v>1757</v>
      </c>
      <c r="Q1640" s="387">
        <v>560</v>
      </c>
      <c r="R1640">
        <v>72.8</v>
      </c>
      <c r="S1640">
        <v>632.79999999999995</v>
      </c>
      <c r="T1640" s="388">
        <v>44461</v>
      </c>
      <c r="U1640">
        <v>0</v>
      </c>
      <c r="V1640" t="s">
        <v>832</v>
      </c>
      <c r="W1640" s="388">
        <v>44477</v>
      </c>
      <c r="X1640">
        <v>164</v>
      </c>
      <c r="Y1640">
        <v>0</v>
      </c>
      <c r="Z1640">
        <v>0</v>
      </c>
      <c r="AA1640" t="s">
        <v>1758</v>
      </c>
      <c r="AB1640" t="s">
        <v>825</v>
      </c>
      <c r="AD1640" t="s">
        <v>2045</v>
      </c>
      <c r="AE1640" t="s">
        <v>2046</v>
      </c>
      <c r="AI1640" t="s">
        <v>1761</v>
      </c>
      <c r="AL1640" t="s">
        <v>4835</v>
      </c>
      <c r="AM1640">
        <v>6</v>
      </c>
      <c r="AN1640" t="s">
        <v>2834</v>
      </c>
      <c r="AO1640" t="s">
        <v>3114</v>
      </c>
      <c r="AP1640">
        <v>0</v>
      </c>
      <c r="AQ1640" s="388">
        <v>44469</v>
      </c>
      <c r="AS1640" t="s">
        <v>3186</v>
      </c>
      <c r="AT1640" s="388">
        <v>44471</v>
      </c>
      <c r="AU1640" t="s">
        <v>1756</v>
      </c>
      <c r="AV1640" t="s">
        <v>1756</v>
      </c>
      <c r="AZ1640" t="s">
        <v>1756</v>
      </c>
      <c r="BA1640" t="s">
        <v>1767</v>
      </c>
      <c r="BB1640" t="s">
        <v>4840</v>
      </c>
      <c r="BC1640" t="s">
        <v>4841</v>
      </c>
      <c r="BD1640" t="s">
        <v>825</v>
      </c>
      <c r="BE1640" t="s">
        <v>1756</v>
      </c>
      <c r="BF1640" t="s">
        <v>825</v>
      </c>
    </row>
    <row r="1641" spans="1:58">
      <c r="A1641" t="s">
        <v>829</v>
      </c>
      <c r="B1641">
        <v>6</v>
      </c>
      <c r="C1641">
        <v>0</v>
      </c>
      <c r="D1641">
        <v>9991</v>
      </c>
      <c r="E1641" t="s">
        <v>4834</v>
      </c>
      <c r="F1641">
        <v>53510604</v>
      </c>
      <c r="G1641" t="s">
        <v>2041</v>
      </c>
      <c r="H1641">
        <v>0</v>
      </c>
      <c r="I1641" t="s">
        <v>2073</v>
      </c>
      <c r="J1641">
        <v>243.75</v>
      </c>
      <c r="K1641">
        <v>1</v>
      </c>
      <c r="L1641" t="s">
        <v>1755</v>
      </c>
      <c r="M1641" t="s">
        <v>2074</v>
      </c>
      <c r="N1641" t="s">
        <v>1757</v>
      </c>
      <c r="O1641" t="s">
        <v>1756</v>
      </c>
      <c r="P1641" t="s">
        <v>1756</v>
      </c>
      <c r="Q1641" s="387">
        <v>243.75</v>
      </c>
      <c r="R1641">
        <v>31.6875</v>
      </c>
      <c r="S1641">
        <v>275.4375</v>
      </c>
      <c r="T1641" s="388">
        <v>44461</v>
      </c>
      <c r="U1641">
        <v>0</v>
      </c>
      <c r="V1641" t="s">
        <v>832</v>
      </c>
      <c r="W1641" s="388">
        <v>44477</v>
      </c>
      <c r="X1641">
        <v>164</v>
      </c>
      <c r="Y1641">
        <v>0</v>
      </c>
      <c r="Z1641">
        <v>0</v>
      </c>
      <c r="AA1641" t="s">
        <v>1758</v>
      </c>
      <c r="AB1641" t="s">
        <v>825</v>
      </c>
      <c r="AD1641" t="s">
        <v>2045</v>
      </c>
      <c r="AE1641" t="s">
        <v>2046</v>
      </c>
      <c r="AI1641" t="s">
        <v>1761</v>
      </c>
      <c r="AL1641" t="s">
        <v>4835</v>
      </c>
      <c r="AM1641">
        <v>6</v>
      </c>
      <c r="AN1641" t="s">
        <v>2834</v>
      </c>
      <c r="AO1641" t="s">
        <v>3114</v>
      </c>
      <c r="AP1641">
        <v>0</v>
      </c>
      <c r="AQ1641" s="388">
        <v>44469</v>
      </c>
      <c r="AS1641" t="s">
        <v>3186</v>
      </c>
      <c r="AT1641" s="388">
        <v>44471</v>
      </c>
      <c r="AU1641" t="s">
        <v>1756</v>
      </c>
      <c r="AV1641" t="s">
        <v>1756</v>
      </c>
      <c r="AZ1641" t="s">
        <v>1756</v>
      </c>
      <c r="BA1641" t="s">
        <v>1767</v>
      </c>
      <c r="BB1641" t="s">
        <v>4842</v>
      </c>
      <c r="BC1641" t="s">
        <v>4843</v>
      </c>
      <c r="BD1641" t="s">
        <v>825</v>
      </c>
      <c r="BE1641" t="s">
        <v>1756</v>
      </c>
      <c r="BF1641" t="s">
        <v>825</v>
      </c>
    </row>
    <row r="1642" spans="1:58">
      <c r="A1642" t="s">
        <v>829</v>
      </c>
      <c r="B1642">
        <v>6</v>
      </c>
      <c r="C1642">
        <v>0</v>
      </c>
      <c r="D1642">
        <v>9991</v>
      </c>
      <c r="E1642" t="s">
        <v>4834</v>
      </c>
      <c r="F1642">
        <v>53510604</v>
      </c>
      <c r="G1642" t="s">
        <v>2041</v>
      </c>
      <c r="H1642">
        <v>0</v>
      </c>
      <c r="I1642" t="s">
        <v>3047</v>
      </c>
      <c r="J1642">
        <v>55.2</v>
      </c>
      <c r="K1642">
        <v>139</v>
      </c>
      <c r="L1642" t="s">
        <v>2063</v>
      </c>
      <c r="M1642" t="s">
        <v>3048</v>
      </c>
      <c r="N1642" t="s">
        <v>1757</v>
      </c>
      <c r="O1642" t="s">
        <v>1756</v>
      </c>
      <c r="P1642" t="s">
        <v>1756</v>
      </c>
      <c r="Q1642" s="387">
        <v>7672.8</v>
      </c>
      <c r="R1642">
        <v>997.46400000000006</v>
      </c>
      <c r="S1642">
        <v>8670.2639999999992</v>
      </c>
      <c r="T1642" s="388">
        <v>44461</v>
      </c>
      <c r="U1642">
        <v>0</v>
      </c>
      <c r="V1642" t="s">
        <v>832</v>
      </c>
      <c r="W1642" s="388">
        <v>44477</v>
      </c>
      <c r="X1642">
        <v>164</v>
      </c>
      <c r="Y1642">
        <v>0</v>
      </c>
      <c r="Z1642">
        <v>0</v>
      </c>
      <c r="AA1642" t="s">
        <v>1758</v>
      </c>
      <c r="AB1642" t="s">
        <v>825</v>
      </c>
      <c r="AD1642" t="s">
        <v>2045</v>
      </c>
      <c r="AE1642" t="s">
        <v>2046</v>
      </c>
      <c r="AI1642" t="s">
        <v>1761</v>
      </c>
      <c r="AL1642" t="s">
        <v>4835</v>
      </c>
      <c r="AM1642">
        <v>6</v>
      </c>
      <c r="AN1642" t="s">
        <v>2834</v>
      </c>
      <c r="AO1642" t="s">
        <v>3114</v>
      </c>
      <c r="AP1642">
        <v>0</v>
      </c>
      <c r="AQ1642" s="388">
        <v>44469</v>
      </c>
      <c r="AS1642" t="s">
        <v>3186</v>
      </c>
      <c r="AT1642" s="388">
        <v>44471</v>
      </c>
      <c r="AU1642" t="s">
        <v>1756</v>
      </c>
      <c r="AV1642" t="s">
        <v>1756</v>
      </c>
      <c r="AZ1642" t="s">
        <v>1756</v>
      </c>
      <c r="BA1642" t="s">
        <v>1767</v>
      </c>
      <c r="BB1642" t="s">
        <v>4844</v>
      </c>
      <c r="BC1642" t="s">
        <v>4845</v>
      </c>
      <c r="BD1642" t="s">
        <v>825</v>
      </c>
      <c r="BE1642" t="s">
        <v>1756</v>
      </c>
      <c r="BF1642" t="s">
        <v>825</v>
      </c>
    </row>
    <row r="1643" spans="1:58">
      <c r="A1643" t="s">
        <v>829</v>
      </c>
      <c r="B1643">
        <v>6</v>
      </c>
      <c r="C1643">
        <v>0</v>
      </c>
      <c r="D1643">
        <v>9972</v>
      </c>
      <c r="E1643" t="s">
        <v>4846</v>
      </c>
      <c r="F1643">
        <v>53510604</v>
      </c>
      <c r="G1643" t="s">
        <v>2041</v>
      </c>
      <c r="H1643">
        <v>0</v>
      </c>
      <c r="I1643" t="s">
        <v>2103</v>
      </c>
      <c r="J1643">
        <v>70</v>
      </c>
      <c r="K1643">
        <v>46</v>
      </c>
      <c r="L1643" t="s">
        <v>1771</v>
      </c>
      <c r="M1643" t="s">
        <v>1756</v>
      </c>
      <c r="N1643" t="s">
        <v>1756</v>
      </c>
      <c r="O1643" t="s">
        <v>2104</v>
      </c>
      <c r="P1643" t="s">
        <v>1757</v>
      </c>
      <c r="Q1643" s="387">
        <v>3220</v>
      </c>
      <c r="R1643">
        <v>418.6</v>
      </c>
      <c r="S1643">
        <v>3638.5999999999995</v>
      </c>
      <c r="T1643" s="388">
        <v>44460</v>
      </c>
      <c r="U1643">
        <v>0</v>
      </c>
      <c r="V1643" t="s">
        <v>832</v>
      </c>
      <c r="W1643" s="388">
        <v>44477</v>
      </c>
      <c r="X1643">
        <v>164</v>
      </c>
      <c r="Y1643">
        <v>0</v>
      </c>
      <c r="Z1643">
        <v>0</v>
      </c>
      <c r="AA1643" t="s">
        <v>1758</v>
      </c>
      <c r="AB1643" t="s">
        <v>825</v>
      </c>
      <c r="AD1643" t="s">
        <v>2045</v>
      </c>
      <c r="AE1643" t="s">
        <v>2046</v>
      </c>
      <c r="AI1643" t="s">
        <v>1761</v>
      </c>
      <c r="AL1643" t="s">
        <v>4847</v>
      </c>
      <c r="AM1643">
        <v>6</v>
      </c>
      <c r="AN1643" t="s">
        <v>3133</v>
      </c>
      <c r="AO1643" t="s">
        <v>2852</v>
      </c>
      <c r="AP1643">
        <v>0</v>
      </c>
      <c r="AQ1643" s="388">
        <v>44468</v>
      </c>
      <c r="AS1643" t="s">
        <v>3186</v>
      </c>
      <c r="AT1643" s="388">
        <v>44469</v>
      </c>
      <c r="AU1643" t="s">
        <v>1756</v>
      </c>
      <c r="AV1643" t="s">
        <v>1756</v>
      </c>
      <c r="AZ1643" t="s">
        <v>1756</v>
      </c>
      <c r="BA1643" t="s">
        <v>1767</v>
      </c>
      <c r="BB1643" t="s">
        <v>4848</v>
      </c>
      <c r="BC1643" t="s">
        <v>4849</v>
      </c>
      <c r="BD1643" t="s">
        <v>825</v>
      </c>
      <c r="BE1643" t="s">
        <v>1756</v>
      </c>
      <c r="BF1643" t="s">
        <v>825</v>
      </c>
    </row>
    <row r="1644" spans="1:58">
      <c r="A1644" t="s">
        <v>829</v>
      </c>
      <c r="B1644">
        <v>6</v>
      </c>
      <c r="C1644">
        <v>0</v>
      </c>
      <c r="D1644">
        <v>9972</v>
      </c>
      <c r="E1644" t="s">
        <v>4846</v>
      </c>
      <c r="F1644">
        <v>53510604</v>
      </c>
      <c r="G1644" t="s">
        <v>2041</v>
      </c>
      <c r="H1644">
        <v>0</v>
      </c>
      <c r="I1644" t="s">
        <v>2056</v>
      </c>
      <c r="J1644">
        <v>210</v>
      </c>
      <c r="K1644">
        <v>4</v>
      </c>
      <c r="L1644" t="s">
        <v>1755</v>
      </c>
      <c r="M1644" t="s">
        <v>1756</v>
      </c>
      <c r="N1644" t="s">
        <v>1756</v>
      </c>
      <c r="P1644" t="s">
        <v>1757</v>
      </c>
      <c r="Q1644" s="387">
        <v>840</v>
      </c>
      <c r="R1644">
        <v>109.2</v>
      </c>
      <c r="S1644">
        <v>949.19999999999993</v>
      </c>
      <c r="T1644" s="388">
        <v>44460</v>
      </c>
      <c r="U1644">
        <v>0</v>
      </c>
      <c r="V1644" t="s">
        <v>832</v>
      </c>
      <c r="W1644" s="388">
        <v>44477</v>
      </c>
      <c r="X1644">
        <v>164</v>
      </c>
      <c r="Y1644">
        <v>0</v>
      </c>
      <c r="Z1644">
        <v>0</v>
      </c>
      <c r="AA1644" t="s">
        <v>1758</v>
      </c>
      <c r="AB1644" t="s">
        <v>825</v>
      </c>
      <c r="AD1644" t="s">
        <v>2045</v>
      </c>
      <c r="AE1644" t="s">
        <v>2046</v>
      </c>
      <c r="AI1644" t="s">
        <v>1761</v>
      </c>
      <c r="AL1644" t="s">
        <v>4847</v>
      </c>
      <c r="AM1644">
        <v>6</v>
      </c>
      <c r="AN1644" t="s">
        <v>3133</v>
      </c>
      <c r="AO1644" t="s">
        <v>2852</v>
      </c>
      <c r="AP1644">
        <v>0</v>
      </c>
      <c r="AQ1644" s="388">
        <v>44468</v>
      </c>
      <c r="AS1644" t="s">
        <v>3186</v>
      </c>
      <c r="AT1644" s="388">
        <v>44469</v>
      </c>
      <c r="AU1644" t="s">
        <v>1756</v>
      </c>
      <c r="AV1644" t="s">
        <v>1756</v>
      </c>
      <c r="AZ1644" t="s">
        <v>1756</v>
      </c>
      <c r="BA1644" t="s">
        <v>1767</v>
      </c>
      <c r="BB1644" t="s">
        <v>4850</v>
      </c>
      <c r="BC1644" t="s">
        <v>4851</v>
      </c>
      <c r="BD1644" t="s">
        <v>825</v>
      </c>
      <c r="BE1644" t="s">
        <v>1756</v>
      </c>
      <c r="BF1644" t="s">
        <v>825</v>
      </c>
    </row>
    <row r="1645" spans="1:58">
      <c r="A1645" t="s">
        <v>829</v>
      </c>
      <c r="B1645">
        <v>6</v>
      </c>
      <c r="C1645">
        <v>0</v>
      </c>
      <c r="D1645">
        <v>9972</v>
      </c>
      <c r="E1645" t="s">
        <v>4846</v>
      </c>
      <c r="F1645">
        <v>53510604</v>
      </c>
      <c r="G1645" t="s">
        <v>2041</v>
      </c>
      <c r="H1645">
        <v>0</v>
      </c>
      <c r="I1645" t="s">
        <v>3047</v>
      </c>
      <c r="J1645">
        <v>55.2</v>
      </c>
      <c r="K1645">
        <v>46</v>
      </c>
      <c r="L1645" t="s">
        <v>2063</v>
      </c>
      <c r="M1645" t="s">
        <v>3048</v>
      </c>
      <c r="N1645" t="s">
        <v>1757</v>
      </c>
      <c r="O1645" t="s">
        <v>1756</v>
      </c>
      <c r="P1645" t="s">
        <v>1756</v>
      </c>
      <c r="Q1645" s="387">
        <v>2539.1999999999998</v>
      </c>
      <c r="R1645">
        <v>330.096</v>
      </c>
      <c r="S1645">
        <v>2869.2959999999994</v>
      </c>
      <c r="T1645" s="388">
        <v>44460</v>
      </c>
      <c r="U1645">
        <v>0</v>
      </c>
      <c r="V1645" t="s">
        <v>832</v>
      </c>
      <c r="W1645" s="388">
        <v>44477</v>
      </c>
      <c r="X1645">
        <v>164</v>
      </c>
      <c r="Y1645">
        <v>0</v>
      </c>
      <c r="Z1645">
        <v>0</v>
      </c>
      <c r="AA1645" t="s">
        <v>1758</v>
      </c>
      <c r="AB1645" t="s">
        <v>825</v>
      </c>
      <c r="AD1645" t="s">
        <v>2045</v>
      </c>
      <c r="AE1645" t="s">
        <v>2046</v>
      </c>
      <c r="AI1645" t="s">
        <v>1761</v>
      </c>
      <c r="AL1645" t="s">
        <v>4847</v>
      </c>
      <c r="AM1645">
        <v>6</v>
      </c>
      <c r="AN1645" t="s">
        <v>3133</v>
      </c>
      <c r="AO1645" t="s">
        <v>2852</v>
      </c>
      <c r="AP1645">
        <v>0</v>
      </c>
      <c r="AQ1645" s="388">
        <v>44468</v>
      </c>
      <c r="AS1645" t="s">
        <v>3186</v>
      </c>
      <c r="AT1645" s="388">
        <v>44469</v>
      </c>
      <c r="AU1645" t="s">
        <v>1756</v>
      </c>
      <c r="AV1645" t="s">
        <v>1756</v>
      </c>
      <c r="AZ1645" t="s">
        <v>1756</v>
      </c>
      <c r="BA1645" t="s">
        <v>1767</v>
      </c>
      <c r="BB1645" t="s">
        <v>4852</v>
      </c>
      <c r="BC1645" t="s">
        <v>4853</v>
      </c>
      <c r="BD1645" t="s">
        <v>825</v>
      </c>
      <c r="BE1645" t="s">
        <v>1756</v>
      </c>
      <c r="BF1645" t="s">
        <v>825</v>
      </c>
    </row>
    <row r="1646" spans="1:58">
      <c r="A1646" t="s">
        <v>829</v>
      </c>
      <c r="B1646">
        <v>6</v>
      </c>
      <c r="C1646">
        <v>0</v>
      </c>
      <c r="D1646">
        <v>9971</v>
      </c>
      <c r="E1646" t="s">
        <v>4854</v>
      </c>
      <c r="F1646">
        <v>53510604</v>
      </c>
      <c r="G1646" t="s">
        <v>2041</v>
      </c>
      <c r="H1646">
        <v>0</v>
      </c>
      <c r="I1646" t="s">
        <v>2103</v>
      </c>
      <c r="J1646">
        <v>70</v>
      </c>
      <c r="K1646">
        <v>46</v>
      </c>
      <c r="L1646" t="s">
        <v>1771</v>
      </c>
      <c r="M1646" t="s">
        <v>1756</v>
      </c>
      <c r="N1646" t="s">
        <v>1756</v>
      </c>
      <c r="O1646" t="s">
        <v>2104</v>
      </c>
      <c r="P1646" t="s">
        <v>1757</v>
      </c>
      <c r="Q1646" s="387">
        <v>3220</v>
      </c>
      <c r="R1646">
        <v>418.6</v>
      </c>
      <c r="S1646">
        <v>3638.5999999999995</v>
      </c>
      <c r="T1646" s="388">
        <v>44460</v>
      </c>
      <c r="U1646">
        <v>0</v>
      </c>
      <c r="V1646" t="s">
        <v>832</v>
      </c>
      <c r="W1646" s="388">
        <v>44477</v>
      </c>
      <c r="X1646">
        <v>164</v>
      </c>
      <c r="Y1646">
        <v>0</v>
      </c>
      <c r="Z1646">
        <v>0</v>
      </c>
      <c r="AA1646" t="s">
        <v>1758</v>
      </c>
      <c r="AB1646" t="s">
        <v>825</v>
      </c>
      <c r="AD1646" t="s">
        <v>2045</v>
      </c>
      <c r="AE1646" t="s">
        <v>2046</v>
      </c>
      <c r="AI1646" t="s">
        <v>1761</v>
      </c>
      <c r="AL1646" t="s">
        <v>4855</v>
      </c>
      <c r="AM1646">
        <v>6</v>
      </c>
      <c r="AN1646" t="s">
        <v>1004</v>
      </c>
      <c r="AO1646" t="s">
        <v>4856</v>
      </c>
      <c r="AP1646">
        <v>0</v>
      </c>
      <c r="AQ1646" s="388">
        <v>44468</v>
      </c>
      <c r="AS1646" t="s">
        <v>3186</v>
      </c>
      <c r="AT1646" s="388">
        <v>44469</v>
      </c>
      <c r="AU1646" t="s">
        <v>1756</v>
      </c>
      <c r="AV1646" t="s">
        <v>1756</v>
      </c>
      <c r="AZ1646" t="s">
        <v>1756</v>
      </c>
      <c r="BA1646" t="s">
        <v>1767</v>
      </c>
      <c r="BB1646" t="s">
        <v>4857</v>
      </c>
      <c r="BC1646" t="s">
        <v>4858</v>
      </c>
      <c r="BD1646" t="s">
        <v>825</v>
      </c>
      <c r="BE1646" t="s">
        <v>1756</v>
      </c>
      <c r="BF1646" t="s">
        <v>825</v>
      </c>
    </row>
    <row r="1647" spans="1:58">
      <c r="A1647" t="s">
        <v>829</v>
      </c>
      <c r="B1647">
        <v>6</v>
      </c>
      <c r="C1647">
        <v>0</v>
      </c>
      <c r="D1647">
        <v>9971</v>
      </c>
      <c r="E1647" t="s">
        <v>4854</v>
      </c>
      <c r="F1647">
        <v>53510604</v>
      </c>
      <c r="G1647" t="s">
        <v>2041</v>
      </c>
      <c r="H1647">
        <v>0</v>
      </c>
      <c r="I1647" t="s">
        <v>2103</v>
      </c>
      <c r="J1647">
        <v>70</v>
      </c>
      <c r="K1647">
        <v>12</v>
      </c>
      <c r="L1647" t="s">
        <v>1771</v>
      </c>
      <c r="M1647" t="s">
        <v>1756</v>
      </c>
      <c r="N1647" t="s">
        <v>1756</v>
      </c>
      <c r="O1647" t="s">
        <v>2104</v>
      </c>
      <c r="P1647" t="s">
        <v>1757</v>
      </c>
      <c r="Q1647" s="387">
        <v>840</v>
      </c>
      <c r="R1647">
        <v>109.2</v>
      </c>
      <c r="S1647">
        <v>949.19999999999993</v>
      </c>
      <c r="T1647" s="388">
        <v>44460</v>
      </c>
      <c r="U1647">
        <v>0</v>
      </c>
      <c r="V1647" t="s">
        <v>832</v>
      </c>
      <c r="W1647" s="388">
        <v>44477</v>
      </c>
      <c r="X1647">
        <v>164</v>
      </c>
      <c r="Y1647">
        <v>0</v>
      </c>
      <c r="Z1647">
        <v>0</v>
      </c>
      <c r="AA1647" t="s">
        <v>1758</v>
      </c>
      <c r="AB1647" t="s">
        <v>825</v>
      </c>
      <c r="AD1647" t="s">
        <v>2045</v>
      </c>
      <c r="AE1647" t="s">
        <v>2046</v>
      </c>
      <c r="AI1647" t="s">
        <v>1761</v>
      </c>
      <c r="AL1647" t="s">
        <v>4855</v>
      </c>
      <c r="AM1647">
        <v>6</v>
      </c>
      <c r="AN1647" t="s">
        <v>1004</v>
      </c>
      <c r="AO1647" t="s">
        <v>4856</v>
      </c>
      <c r="AP1647">
        <v>0</v>
      </c>
      <c r="AQ1647" s="388">
        <v>44468</v>
      </c>
      <c r="AS1647" t="s">
        <v>3186</v>
      </c>
      <c r="AT1647" s="388">
        <v>44469</v>
      </c>
      <c r="AU1647" t="s">
        <v>1756</v>
      </c>
      <c r="AV1647" t="s">
        <v>1756</v>
      </c>
      <c r="AZ1647" t="s">
        <v>1756</v>
      </c>
      <c r="BA1647" t="s">
        <v>1767</v>
      </c>
      <c r="BB1647" t="s">
        <v>4859</v>
      </c>
      <c r="BC1647" t="s">
        <v>4860</v>
      </c>
      <c r="BD1647" t="s">
        <v>825</v>
      </c>
      <c r="BE1647" t="s">
        <v>1756</v>
      </c>
      <c r="BF1647" t="s">
        <v>825</v>
      </c>
    </row>
    <row r="1648" spans="1:58">
      <c r="A1648" t="s">
        <v>829</v>
      </c>
      <c r="B1648">
        <v>6</v>
      </c>
      <c r="C1648">
        <v>0</v>
      </c>
      <c r="D1648">
        <v>9971</v>
      </c>
      <c r="E1648" t="s">
        <v>4854</v>
      </c>
      <c r="F1648">
        <v>53510604</v>
      </c>
      <c r="G1648" t="s">
        <v>2041</v>
      </c>
      <c r="H1648">
        <v>0</v>
      </c>
      <c r="I1648" t="s">
        <v>2103</v>
      </c>
      <c r="J1648">
        <v>70</v>
      </c>
      <c r="K1648">
        <v>12</v>
      </c>
      <c r="L1648" t="s">
        <v>1771</v>
      </c>
      <c r="M1648" t="s">
        <v>1756</v>
      </c>
      <c r="N1648" t="s">
        <v>1756</v>
      </c>
      <c r="O1648" t="s">
        <v>2104</v>
      </c>
      <c r="P1648" t="s">
        <v>1757</v>
      </c>
      <c r="Q1648" s="387">
        <v>840</v>
      </c>
      <c r="R1648">
        <v>109.2</v>
      </c>
      <c r="S1648">
        <v>949.19999999999993</v>
      </c>
      <c r="T1648" s="388">
        <v>44460</v>
      </c>
      <c r="U1648">
        <v>0</v>
      </c>
      <c r="V1648" t="s">
        <v>832</v>
      </c>
      <c r="W1648" s="388">
        <v>44477</v>
      </c>
      <c r="X1648">
        <v>164</v>
      </c>
      <c r="Y1648">
        <v>0</v>
      </c>
      <c r="Z1648">
        <v>0</v>
      </c>
      <c r="AA1648" t="s">
        <v>1758</v>
      </c>
      <c r="AB1648" t="s">
        <v>825</v>
      </c>
      <c r="AD1648" t="s">
        <v>2045</v>
      </c>
      <c r="AE1648" t="s">
        <v>2046</v>
      </c>
      <c r="AI1648" t="s">
        <v>1761</v>
      </c>
      <c r="AL1648" t="s">
        <v>4855</v>
      </c>
      <c r="AM1648">
        <v>6</v>
      </c>
      <c r="AN1648" t="s">
        <v>1004</v>
      </c>
      <c r="AO1648" t="s">
        <v>4856</v>
      </c>
      <c r="AP1648">
        <v>0</v>
      </c>
      <c r="AQ1648" s="388">
        <v>44468</v>
      </c>
      <c r="AS1648" t="s">
        <v>3186</v>
      </c>
      <c r="AT1648" s="388">
        <v>44469</v>
      </c>
      <c r="AU1648" t="s">
        <v>1756</v>
      </c>
      <c r="AV1648" t="s">
        <v>1756</v>
      </c>
      <c r="AZ1648" t="s">
        <v>1756</v>
      </c>
      <c r="BA1648" t="s">
        <v>1767</v>
      </c>
      <c r="BB1648" t="s">
        <v>4859</v>
      </c>
      <c r="BC1648" t="s">
        <v>4860</v>
      </c>
      <c r="BD1648" t="s">
        <v>825</v>
      </c>
      <c r="BE1648" t="s">
        <v>1756</v>
      </c>
      <c r="BF1648" t="s">
        <v>825</v>
      </c>
    </row>
    <row r="1649" spans="1:58">
      <c r="A1649" t="s">
        <v>829</v>
      </c>
      <c r="B1649">
        <v>6</v>
      </c>
      <c r="C1649">
        <v>0</v>
      </c>
      <c r="D1649">
        <v>9971</v>
      </c>
      <c r="E1649" t="s">
        <v>4854</v>
      </c>
      <c r="F1649">
        <v>53510604</v>
      </c>
      <c r="G1649" t="s">
        <v>2041</v>
      </c>
      <c r="H1649">
        <v>0</v>
      </c>
      <c r="I1649" t="s">
        <v>2056</v>
      </c>
      <c r="J1649">
        <v>210</v>
      </c>
      <c r="K1649">
        <v>4</v>
      </c>
      <c r="L1649" t="s">
        <v>1755</v>
      </c>
      <c r="M1649" t="s">
        <v>1756</v>
      </c>
      <c r="N1649" t="s">
        <v>1756</v>
      </c>
      <c r="P1649" t="s">
        <v>1757</v>
      </c>
      <c r="Q1649" s="387">
        <v>840</v>
      </c>
      <c r="R1649">
        <v>109.2</v>
      </c>
      <c r="S1649">
        <v>949.19999999999993</v>
      </c>
      <c r="T1649" s="388">
        <v>44460</v>
      </c>
      <c r="U1649">
        <v>0</v>
      </c>
      <c r="V1649" t="s">
        <v>832</v>
      </c>
      <c r="W1649" s="388">
        <v>44477</v>
      </c>
      <c r="X1649">
        <v>164</v>
      </c>
      <c r="Y1649">
        <v>0</v>
      </c>
      <c r="Z1649">
        <v>0</v>
      </c>
      <c r="AA1649" t="s">
        <v>1758</v>
      </c>
      <c r="AB1649" t="s">
        <v>825</v>
      </c>
      <c r="AD1649" t="s">
        <v>2045</v>
      </c>
      <c r="AE1649" t="s">
        <v>2046</v>
      </c>
      <c r="AI1649" t="s">
        <v>1761</v>
      </c>
      <c r="AL1649" t="s">
        <v>4855</v>
      </c>
      <c r="AM1649">
        <v>6</v>
      </c>
      <c r="AN1649" t="s">
        <v>1004</v>
      </c>
      <c r="AO1649" t="s">
        <v>4856</v>
      </c>
      <c r="AP1649">
        <v>0</v>
      </c>
      <c r="AQ1649" s="388">
        <v>44468</v>
      </c>
      <c r="AS1649" t="s">
        <v>3186</v>
      </c>
      <c r="AT1649" s="388">
        <v>44469</v>
      </c>
      <c r="AU1649" t="s">
        <v>1756</v>
      </c>
      <c r="AV1649" t="s">
        <v>1756</v>
      </c>
      <c r="AZ1649" t="s">
        <v>1756</v>
      </c>
      <c r="BA1649" t="s">
        <v>1767</v>
      </c>
      <c r="BB1649" t="s">
        <v>4861</v>
      </c>
      <c r="BC1649" t="s">
        <v>4862</v>
      </c>
      <c r="BD1649" t="s">
        <v>825</v>
      </c>
      <c r="BE1649" t="s">
        <v>1756</v>
      </c>
      <c r="BF1649" t="s">
        <v>825</v>
      </c>
    </row>
    <row r="1650" spans="1:58">
      <c r="A1650" t="s">
        <v>829</v>
      </c>
      <c r="B1650">
        <v>6</v>
      </c>
      <c r="C1650">
        <v>0</v>
      </c>
      <c r="D1650">
        <v>9971</v>
      </c>
      <c r="E1650" t="s">
        <v>4854</v>
      </c>
      <c r="F1650">
        <v>53510604</v>
      </c>
      <c r="G1650" t="s">
        <v>2041</v>
      </c>
      <c r="H1650">
        <v>0</v>
      </c>
      <c r="I1650" t="s">
        <v>3047</v>
      </c>
      <c r="J1650">
        <v>55.2</v>
      </c>
      <c r="K1650">
        <v>46</v>
      </c>
      <c r="L1650" t="s">
        <v>2063</v>
      </c>
      <c r="M1650" t="s">
        <v>3048</v>
      </c>
      <c r="N1650" t="s">
        <v>1757</v>
      </c>
      <c r="O1650" t="s">
        <v>1756</v>
      </c>
      <c r="P1650" t="s">
        <v>1756</v>
      </c>
      <c r="Q1650" s="387">
        <v>2539.1999999999998</v>
      </c>
      <c r="R1650">
        <v>330.096</v>
      </c>
      <c r="S1650">
        <v>2869.2959999999994</v>
      </c>
      <c r="T1650" s="388">
        <v>44460</v>
      </c>
      <c r="U1650">
        <v>0</v>
      </c>
      <c r="V1650" t="s">
        <v>832</v>
      </c>
      <c r="W1650" s="388">
        <v>44477</v>
      </c>
      <c r="X1650">
        <v>164</v>
      </c>
      <c r="Y1650">
        <v>0</v>
      </c>
      <c r="Z1650">
        <v>0</v>
      </c>
      <c r="AA1650" t="s">
        <v>1758</v>
      </c>
      <c r="AB1650" t="s">
        <v>825</v>
      </c>
      <c r="AD1650" t="s">
        <v>2045</v>
      </c>
      <c r="AE1650" t="s">
        <v>2046</v>
      </c>
      <c r="AI1650" t="s">
        <v>1761</v>
      </c>
      <c r="AL1650" t="s">
        <v>4855</v>
      </c>
      <c r="AM1650">
        <v>6</v>
      </c>
      <c r="AN1650" t="s">
        <v>1004</v>
      </c>
      <c r="AO1650" t="s">
        <v>4856</v>
      </c>
      <c r="AP1650">
        <v>0</v>
      </c>
      <c r="AQ1650" s="388">
        <v>44468</v>
      </c>
      <c r="AS1650" t="s">
        <v>3186</v>
      </c>
      <c r="AT1650" s="388">
        <v>44469</v>
      </c>
      <c r="AU1650" t="s">
        <v>1756</v>
      </c>
      <c r="AV1650" t="s">
        <v>1756</v>
      </c>
      <c r="AZ1650" t="s">
        <v>1756</v>
      </c>
      <c r="BA1650" t="s">
        <v>1767</v>
      </c>
      <c r="BB1650" t="s">
        <v>4863</v>
      </c>
      <c r="BC1650" t="s">
        <v>4864</v>
      </c>
      <c r="BD1650" t="s">
        <v>825</v>
      </c>
      <c r="BE1650" t="s">
        <v>1756</v>
      </c>
      <c r="BF1650" t="s">
        <v>825</v>
      </c>
    </row>
    <row r="1651" spans="1:58">
      <c r="A1651" t="s">
        <v>829</v>
      </c>
      <c r="B1651">
        <v>6</v>
      </c>
      <c r="C1651">
        <v>0</v>
      </c>
      <c r="D1651">
        <v>9971</v>
      </c>
      <c r="E1651" t="s">
        <v>4854</v>
      </c>
      <c r="F1651">
        <v>53510604</v>
      </c>
      <c r="G1651" t="s">
        <v>2041</v>
      </c>
      <c r="H1651">
        <v>0</v>
      </c>
      <c r="I1651" t="s">
        <v>3047</v>
      </c>
      <c r="J1651">
        <v>55.2</v>
      </c>
      <c r="K1651">
        <v>24</v>
      </c>
      <c r="L1651" t="s">
        <v>2063</v>
      </c>
      <c r="M1651" t="s">
        <v>3048</v>
      </c>
      <c r="N1651" t="s">
        <v>1757</v>
      </c>
      <c r="O1651" t="s">
        <v>1756</v>
      </c>
      <c r="P1651" t="s">
        <v>1756</v>
      </c>
      <c r="Q1651" s="387">
        <v>1324.8</v>
      </c>
      <c r="R1651">
        <v>172.22399999999999</v>
      </c>
      <c r="S1651">
        <v>1497.0239999999999</v>
      </c>
      <c r="T1651" s="388">
        <v>44460</v>
      </c>
      <c r="U1651">
        <v>0</v>
      </c>
      <c r="V1651" t="s">
        <v>832</v>
      </c>
      <c r="W1651" s="388">
        <v>44477</v>
      </c>
      <c r="X1651">
        <v>164</v>
      </c>
      <c r="Y1651">
        <v>0</v>
      </c>
      <c r="Z1651">
        <v>0</v>
      </c>
      <c r="AA1651" t="s">
        <v>1758</v>
      </c>
      <c r="AB1651" t="s">
        <v>825</v>
      </c>
      <c r="AD1651" t="s">
        <v>2045</v>
      </c>
      <c r="AE1651" t="s">
        <v>2046</v>
      </c>
      <c r="AI1651" t="s">
        <v>1761</v>
      </c>
      <c r="AL1651" t="s">
        <v>4855</v>
      </c>
      <c r="AM1651">
        <v>6</v>
      </c>
      <c r="AN1651" t="s">
        <v>1004</v>
      </c>
      <c r="AO1651" t="s">
        <v>4856</v>
      </c>
      <c r="AP1651">
        <v>0</v>
      </c>
      <c r="AQ1651" s="388">
        <v>44468</v>
      </c>
      <c r="AS1651" t="s">
        <v>3186</v>
      </c>
      <c r="AT1651" s="388">
        <v>44469</v>
      </c>
      <c r="AU1651" t="s">
        <v>1756</v>
      </c>
      <c r="AV1651" t="s">
        <v>1756</v>
      </c>
      <c r="AZ1651" t="s">
        <v>1756</v>
      </c>
      <c r="BA1651" t="s">
        <v>1767</v>
      </c>
      <c r="BB1651" t="s">
        <v>4865</v>
      </c>
      <c r="BC1651" t="s">
        <v>4866</v>
      </c>
      <c r="BD1651" t="s">
        <v>825</v>
      </c>
      <c r="BE1651" t="s">
        <v>1756</v>
      </c>
      <c r="BF1651" t="s">
        <v>825</v>
      </c>
    </row>
    <row r="1652" spans="1:58">
      <c r="A1652" t="s">
        <v>829</v>
      </c>
      <c r="B1652">
        <v>6</v>
      </c>
      <c r="C1652">
        <v>0</v>
      </c>
      <c r="D1652">
        <v>9970</v>
      </c>
      <c r="E1652" t="s">
        <v>4867</v>
      </c>
      <c r="F1652">
        <v>53510604</v>
      </c>
      <c r="G1652" t="s">
        <v>2041</v>
      </c>
      <c r="H1652">
        <v>0</v>
      </c>
      <c r="I1652" t="s">
        <v>2103</v>
      </c>
      <c r="J1652">
        <v>70</v>
      </c>
      <c r="K1652">
        <v>69</v>
      </c>
      <c r="L1652" t="s">
        <v>1771</v>
      </c>
      <c r="M1652" t="s">
        <v>1756</v>
      </c>
      <c r="N1652" t="s">
        <v>1756</v>
      </c>
      <c r="O1652" t="s">
        <v>2104</v>
      </c>
      <c r="P1652" t="s">
        <v>1757</v>
      </c>
      <c r="Q1652" s="387">
        <v>4830</v>
      </c>
      <c r="R1652">
        <v>627.9</v>
      </c>
      <c r="S1652">
        <v>5457.9</v>
      </c>
      <c r="T1652" s="388">
        <v>44460</v>
      </c>
      <c r="U1652">
        <v>0</v>
      </c>
      <c r="V1652" t="s">
        <v>832</v>
      </c>
      <c r="W1652" s="388">
        <v>44477</v>
      </c>
      <c r="X1652">
        <v>164</v>
      </c>
      <c r="Y1652">
        <v>0</v>
      </c>
      <c r="Z1652">
        <v>0</v>
      </c>
      <c r="AA1652" t="s">
        <v>1758</v>
      </c>
      <c r="AB1652" t="s">
        <v>825</v>
      </c>
      <c r="AD1652" t="s">
        <v>2045</v>
      </c>
      <c r="AE1652" t="s">
        <v>2046</v>
      </c>
      <c r="AI1652" t="s">
        <v>1761</v>
      </c>
      <c r="AL1652" t="s">
        <v>4868</v>
      </c>
      <c r="AM1652">
        <v>6</v>
      </c>
      <c r="AN1652" t="s">
        <v>2834</v>
      </c>
      <c r="AO1652" t="s">
        <v>3114</v>
      </c>
      <c r="AP1652">
        <v>0</v>
      </c>
      <c r="AQ1652" s="388">
        <v>44468</v>
      </c>
      <c r="AS1652" t="s">
        <v>3186</v>
      </c>
      <c r="AT1652" s="388">
        <v>44469</v>
      </c>
      <c r="AU1652" t="s">
        <v>1756</v>
      </c>
      <c r="AV1652" t="s">
        <v>1756</v>
      </c>
      <c r="AZ1652" t="s">
        <v>1756</v>
      </c>
      <c r="BA1652" t="s">
        <v>1767</v>
      </c>
      <c r="BB1652" t="s">
        <v>4869</v>
      </c>
      <c r="BC1652" t="s">
        <v>4870</v>
      </c>
      <c r="BD1652" t="s">
        <v>825</v>
      </c>
      <c r="BE1652" t="s">
        <v>1756</v>
      </c>
      <c r="BF1652" t="s">
        <v>825</v>
      </c>
    </row>
    <row r="1653" spans="1:58">
      <c r="A1653" t="s">
        <v>829</v>
      </c>
      <c r="B1653">
        <v>6</v>
      </c>
      <c r="C1653">
        <v>0</v>
      </c>
      <c r="D1653">
        <v>9970</v>
      </c>
      <c r="E1653" t="s">
        <v>4867</v>
      </c>
      <c r="F1653">
        <v>53510604</v>
      </c>
      <c r="G1653" t="s">
        <v>2041</v>
      </c>
      <c r="H1653">
        <v>0</v>
      </c>
      <c r="I1653" t="s">
        <v>2056</v>
      </c>
      <c r="J1653">
        <v>210</v>
      </c>
      <c r="K1653">
        <v>7</v>
      </c>
      <c r="L1653" t="s">
        <v>1755</v>
      </c>
      <c r="M1653" t="s">
        <v>1756</v>
      </c>
      <c r="N1653" t="s">
        <v>1756</v>
      </c>
      <c r="P1653" t="s">
        <v>1757</v>
      </c>
      <c r="Q1653" s="387">
        <v>1470</v>
      </c>
      <c r="R1653">
        <v>191.1</v>
      </c>
      <c r="S1653">
        <v>1661.1</v>
      </c>
      <c r="T1653" s="388">
        <v>44460</v>
      </c>
      <c r="U1653">
        <v>0</v>
      </c>
      <c r="V1653" t="s">
        <v>832</v>
      </c>
      <c r="W1653" s="388">
        <v>44477</v>
      </c>
      <c r="X1653">
        <v>164</v>
      </c>
      <c r="Y1653">
        <v>0</v>
      </c>
      <c r="Z1653">
        <v>0</v>
      </c>
      <c r="AA1653" t="s">
        <v>1758</v>
      </c>
      <c r="AB1653" t="s">
        <v>825</v>
      </c>
      <c r="AD1653" t="s">
        <v>2045</v>
      </c>
      <c r="AE1653" t="s">
        <v>2046</v>
      </c>
      <c r="AI1653" t="s">
        <v>1761</v>
      </c>
      <c r="AL1653" t="s">
        <v>4868</v>
      </c>
      <c r="AM1653">
        <v>6</v>
      </c>
      <c r="AN1653" t="s">
        <v>2834</v>
      </c>
      <c r="AO1653" t="s">
        <v>3114</v>
      </c>
      <c r="AP1653">
        <v>0</v>
      </c>
      <c r="AQ1653" s="388">
        <v>44468</v>
      </c>
      <c r="AS1653" t="s">
        <v>3186</v>
      </c>
      <c r="AT1653" s="388">
        <v>44469</v>
      </c>
      <c r="AU1653" t="s">
        <v>1756</v>
      </c>
      <c r="AV1653" t="s">
        <v>1756</v>
      </c>
      <c r="AZ1653" t="s">
        <v>1756</v>
      </c>
      <c r="BA1653" t="s">
        <v>1767</v>
      </c>
      <c r="BB1653" t="s">
        <v>4871</v>
      </c>
      <c r="BC1653" t="s">
        <v>4872</v>
      </c>
      <c r="BD1653" t="s">
        <v>825</v>
      </c>
      <c r="BE1653" t="s">
        <v>1756</v>
      </c>
      <c r="BF1653" t="s">
        <v>825</v>
      </c>
    </row>
    <row r="1654" spans="1:58">
      <c r="A1654" t="s">
        <v>829</v>
      </c>
      <c r="B1654">
        <v>6</v>
      </c>
      <c r="C1654">
        <v>0</v>
      </c>
      <c r="D1654">
        <v>9970</v>
      </c>
      <c r="E1654" t="s">
        <v>4867</v>
      </c>
      <c r="F1654">
        <v>53510604</v>
      </c>
      <c r="G1654" t="s">
        <v>2041</v>
      </c>
      <c r="H1654">
        <v>0</v>
      </c>
      <c r="I1654" t="s">
        <v>3041</v>
      </c>
      <c r="J1654">
        <v>80</v>
      </c>
      <c r="K1654">
        <v>7</v>
      </c>
      <c r="L1654" t="s">
        <v>1771</v>
      </c>
      <c r="M1654" t="s">
        <v>1756</v>
      </c>
      <c r="N1654" t="s">
        <v>1756</v>
      </c>
      <c r="O1654" t="s">
        <v>3042</v>
      </c>
      <c r="P1654" t="s">
        <v>1757</v>
      </c>
      <c r="Q1654" s="387">
        <v>560</v>
      </c>
      <c r="R1654">
        <v>72.8</v>
      </c>
      <c r="S1654">
        <v>632.79999999999995</v>
      </c>
      <c r="T1654" s="388">
        <v>44460</v>
      </c>
      <c r="U1654">
        <v>0</v>
      </c>
      <c r="V1654" t="s">
        <v>832</v>
      </c>
      <c r="W1654" s="388">
        <v>44477</v>
      </c>
      <c r="X1654">
        <v>164</v>
      </c>
      <c r="Y1654">
        <v>0</v>
      </c>
      <c r="Z1654">
        <v>0</v>
      </c>
      <c r="AA1654" t="s">
        <v>1758</v>
      </c>
      <c r="AB1654" t="s">
        <v>825</v>
      </c>
      <c r="AD1654" t="s">
        <v>2045</v>
      </c>
      <c r="AE1654" t="s">
        <v>2046</v>
      </c>
      <c r="AI1654" t="s">
        <v>1761</v>
      </c>
      <c r="AL1654" t="s">
        <v>4868</v>
      </c>
      <c r="AM1654">
        <v>6</v>
      </c>
      <c r="AN1654" t="s">
        <v>2834</v>
      </c>
      <c r="AO1654" t="s">
        <v>3114</v>
      </c>
      <c r="AP1654">
        <v>0</v>
      </c>
      <c r="AQ1654" s="388">
        <v>44468</v>
      </c>
      <c r="AS1654" t="s">
        <v>3186</v>
      </c>
      <c r="AT1654" s="388">
        <v>44469</v>
      </c>
      <c r="AU1654" t="s">
        <v>1756</v>
      </c>
      <c r="AV1654" t="s">
        <v>1756</v>
      </c>
      <c r="AZ1654" t="s">
        <v>1756</v>
      </c>
      <c r="BA1654" t="s">
        <v>1767</v>
      </c>
      <c r="BB1654" t="s">
        <v>4873</v>
      </c>
      <c r="BC1654" t="s">
        <v>4874</v>
      </c>
      <c r="BD1654" t="s">
        <v>825</v>
      </c>
      <c r="BE1654" t="s">
        <v>1756</v>
      </c>
      <c r="BF1654" t="s">
        <v>825</v>
      </c>
    </row>
    <row r="1655" spans="1:58">
      <c r="A1655" t="s">
        <v>829</v>
      </c>
      <c r="B1655">
        <v>6</v>
      </c>
      <c r="C1655">
        <v>0</v>
      </c>
      <c r="D1655">
        <v>9970</v>
      </c>
      <c r="E1655" t="s">
        <v>4867</v>
      </c>
      <c r="F1655">
        <v>53510604</v>
      </c>
      <c r="G1655" t="s">
        <v>2041</v>
      </c>
      <c r="H1655">
        <v>0</v>
      </c>
      <c r="I1655" t="s">
        <v>2073</v>
      </c>
      <c r="J1655">
        <v>243.75</v>
      </c>
      <c r="K1655">
        <v>1</v>
      </c>
      <c r="L1655" t="s">
        <v>1755</v>
      </c>
      <c r="M1655" t="s">
        <v>2074</v>
      </c>
      <c r="N1655" t="s">
        <v>1757</v>
      </c>
      <c r="O1655" t="s">
        <v>1756</v>
      </c>
      <c r="P1655" t="s">
        <v>1756</v>
      </c>
      <c r="Q1655" s="387">
        <v>243.75</v>
      </c>
      <c r="R1655">
        <v>31.6875</v>
      </c>
      <c r="S1655">
        <v>275.4375</v>
      </c>
      <c r="T1655" s="388">
        <v>44460</v>
      </c>
      <c r="U1655">
        <v>0</v>
      </c>
      <c r="V1655" t="s">
        <v>832</v>
      </c>
      <c r="W1655" s="388">
        <v>44477</v>
      </c>
      <c r="X1655">
        <v>164</v>
      </c>
      <c r="Y1655">
        <v>0</v>
      </c>
      <c r="Z1655">
        <v>0</v>
      </c>
      <c r="AA1655" t="s">
        <v>1758</v>
      </c>
      <c r="AB1655" t="s">
        <v>825</v>
      </c>
      <c r="AD1655" t="s">
        <v>2045</v>
      </c>
      <c r="AE1655" t="s">
        <v>2046</v>
      </c>
      <c r="AI1655" t="s">
        <v>1761</v>
      </c>
      <c r="AL1655" t="s">
        <v>4868</v>
      </c>
      <c r="AM1655">
        <v>6</v>
      </c>
      <c r="AN1655" t="s">
        <v>2834</v>
      </c>
      <c r="AO1655" t="s">
        <v>3114</v>
      </c>
      <c r="AP1655">
        <v>0</v>
      </c>
      <c r="AQ1655" s="388">
        <v>44468</v>
      </c>
      <c r="AS1655" t="s">
        <v>3186</v>
      </c>
      <c r="AT1655" s="388">
        <v>44469</v>
      </c>
      <c r="AU1655" t="s">
        <v>1756</v>
      </c>
      <c r="AV1655" t="s">
        <v>1756</v>
      </c>
      <c r="AZ1655" t="s">
        <v>1756</v>
      </c>
      <c r="BA1655" t="s">
        <v>1767</v>
      </c>
      <c r="BB1655" t="s">
        <v>4875</v>
      </c>
      <c r="BC1655" t="s">
        <v>4876</v>
      </c>
      <c r="BD1655" t="s">
        <v>825</v>
      </c>
      <c r="BE1655" t="s">
        <v>1756</v>
      </c>
      <c r="BF1655" t="s">
        <v>825</v>
      </c>
    </row>
    <row r="1656" spans="1:58">
      <c r="A1656" t="s">
        <v>829</v>
      </c>
      <c r="B1656">
        <v>6</v>
      </c>
      <c r="C1656">
        <v>0</v>
      </c>
      <c r="D1656">
        <v>9970</v>
      </c>
      <c r="E1656" t="s">
        <v>4867</v>
      </c>
      <c r="F1656">
        <v>53510604</v>
      </c>
      <c r="G1656" t="s">
        <v>2041</v>
      </c>
      <c r="H1656">
        <v>0</v>
      </c>
      <c r="I1656" t="s">
        <v>3047</v>
      </c>
      <c r="J1656">
        <v>55.2</v>
      </c>
      <c r="K1656">
        <v>69</v>
      </c>
      <c r="L1656" t="s">
        <v>2063</v>
      </c>
      <c r="M1656" t="s">
        <v>3048</v>
      </c>
      <c r="N1656" t="s">
        <v>1757</v>
      </c>
      <c r="O1656" t="s">
        <v>1756</v>
      </c>
      <c r="P1656" t="s">
        <v>1756</v>
      </c>
      <c r="Q1656" s="387">
        <v>3808.8</v>
      </c>
      <c r="R1656">
        <v>495.14400000000006</v>
      </c>
      <c r="S1656">
        <v>4303.9439999999995</v>
      </c>
      <c r="T1656" s="388">
        <v>44460</v>
      </c>
      <c r="U1656">
        <v>0</v>
      </c>
      <c r="V1656" t="s">
        <v>832</v>
      </c>
      <c r="W1656" s="388">
        <v>44477</v>
      </c>
      <c r="X1656">
        <v>164</v>
      </c>
      <c r="Y1656">
        <v>0</v>
      </c>
      <c r="Z1656">
        <v>0</v>
      </c>
      <c r="AA1656" t="s">
        <v>1758</v>
      </c>
      <c r="AB1656" t="s">
        <v>825</v>
      </c>
      <c r="AD1656" t="s">
        <v>2045</v>
      </c>
      <c r="AE1656" t="s">
        <v>2046</v>
      </c>
      <c r="AI1656" t="s">
        <v>1761</v>
      </c>
      <c r="AL1656" t="s">
        <v>4868</v>
      </c>
      <c r="AM1656">
        <v>6</v>
      </c>
      <c r="AN1656" t="s">
        <v>2834</v>
      </c>
      <c r="AO1656" t="s">
        <v>3114</v>
      </c>
      <c r="AP1656">
        <v>0</v>
      </c>
      <c r="AQ1656" s="388">
        <v>44468</v>
      </c>
      <c r="AS1656" t="s">
        <v>3186</v>
      </c>
      <c r="AT1656" s="388">
        <v>44469</v>
      </c>
      <c r="AU1656" t="s">
        <v>1756</v>
      </c>
      <c r="AV1656" t="s">
        <v>1756</v>
      </c>
      <c r="AZ1656" t="s">
        <v>1756</v>
      </c>
      <c r="BA1656" t="s">
        <v>1767</v>
      </c>
      <c r="BB1656" t="s">
        <v>4877</v>
      </c>
      <c r="BC1656" t="s">
        <v>4878</v>
      </c>
      <c r="BD1656" t="s">
        <v>825</v>
      </c>
      <c r="BE1656" t="s">
        <v>1756</v>
      </c>
      <c r="BF1656" t="s">
        <v>825</v>
      </c>
    </row>
    <row r="1657" spans="1:58">
      <c r="A1657" t="s">
        <v>829</v>
      </c>
      <c r="B1657">
        <v>6</v>
      </c>
      <c r="C1657">
        <v>0</v>
      </c>
      <c r="D1657">
        <v>9936</v>
      </c>
      <c r="E1657" t="s">
        <v>4879</v>
      </c>
      <c r="F1657">
        <v>53510604</v>
      </c>
      <c r="G1657" t="s">
        <v>2041</v>
      </c>
      <c r="H1657">
        <v>0</v>
      </c>
      <c r="I1657" t="s">
        <v>2103</v>
      </c>
      <c r="J1657">
        <v>70</v>
      </c>
      <c r="K1657">
        <v>57.5</v>
      </c>
      <c r="L1657" t="s">
        <v>1771</v>
      </c>
      <c r="M1657" t="s">
        <v>1756</v>
      </c>
      <c r="N1657" t="s">
        <v>1756</v>
      </c>
      <c r="O1657" t="s">
        <v>2104</v>
      </c>
      <c r="P1657" t="s">
        <v>1757</v>
      </c>
      <c r="Q1657" s="387">
        <v>4025</v>
      </c>
      <c r="R1657">
        <v>523.25</v>
      </c>
      <c r="S1657">
        <v>4548.25</v>
      </c>
      <c r="T1657" s="388">
        <v>44459</v>
      </c>
      <c r="U1657">
        <v>0</v>
      </c>
      <c r="V1657" t="s">
        <v>832</v>
      </c>
      <c r="W1657" s="388">
        <v>44477</v>
      </c>
      <c r="X1657">
        <v>164</v>
      </c>
      <c r="Y1657">
        <v>0</v>
      </c>
      <c r="Z1657">
        <v>0</v>
      </c>
      <c r="AA1657" t="s">
        <v>1758</v>
      </c>
      <c r="AB1657" t="s">
        <v>825</v>
      </c>
      <c r="AD1657" t="s">
        <v>2045</v>
      </c>
      <c r="AE1657" t="s">
        <v>2046</v>
      </c>
      <c r="AI1657" t="s">
        <v>1761</v>
      </c>
      <c r="AL1657" t="s">
        <v>4880</v>
      </c>
      <c r="AM1657">
        <v>6</v>
      </c>
      <c r="AN1657" t="s">
        <v>3133</v>
      </c>
      <c r="AO1657" t="s">
        <v>2852</v>
      </c>
      <c r="AP1657">
        <v>0</v>
      </c>
      <c r="AQ1657" s="388">
        <v>44462</v>
      </c>
      <c r="AS1657" t="s">
        <v>1765</v>
      </c>
      <c r="AT1657" s="388">
        <v>44463</v>
      </c>
      <c r="AU1657" t="s">
        <v>1756</v>
      </c>
      <c r="AV1657" t="s">
        <v>1756</v>
      </c>
      <c r="AZ1657" t="s">
        <v>1766</v>
      </c>
      <c r="BA1657" t="s">
        <v>1767</v>
      </c>
      <c r="BB1657" t="s">
        <v>4881</v>
      </c>
      <c r="BC1657" t="s">
        <v>4882</v>
      </c>
      <c r="BD1657" t="s">
        <v>825</v>
      </c>
      <c r="BE1657" t="s">
        <v>1756</v>
      </c>
      <c r="BF1657" t="s">
        <v>825</v>
      </c>
    </row>
    <row r="1658" spans="1:58">
      <c r="A1658" t="s">
        <v>829</v>
      </c>
      <c r="B1658">
        <v>6</v>
      </c>
      <c r="C1658">
        <v>0</v>
      </c>
      <c r="D1658">
        <v>9936</v>
      </c>
      <c r="E1658" t="s">
        <v>4879</v>
      </c>
      <c r="F1658">
        <v>53510604</v>
      </c>
      <c r="G1658" t="s">
        <v>2041</v>
      </c>
      <c r="H1658">
        <v>0</v>
      </c>
      <c r="I1658" t="s">
        <v>2056</v>
      </c>
      <c r="J1658">
        <v>210</v>
      </c>
      <c r="K1658">
        <v>5</v>
      </c>
      <c r="L1658" t="s">
        <v>1755</v>
      </c>
      <c r="M1658" t="s">
        <v>1756</v>
      </c>
      <c r="N1658" t="s">
        <v>1756</v>
      </c>
      <c r="P1658" t="s">
        <v>1757</v>
      </c>
      <c r="Q1658" s="387">
        <v>1050</v>
      </c>
      <c r="R1658">
        <v>136.5</v>
      </c>
      <c r="S1658">
        <v>1186.5</v>
      </c>
      <c r="T1658" s="388">
        <v>44459</v>
      </c>
      <c r="U1658">
        <v>0</v>
      </c>
      <c r="V1658" t="s">
        <v>832</v>
      </c>
      <c r="W1658" s="388">
        <v>44477</v>
      </c>
      <c r="X1658">
        <v>164</v>
      </c>
      <c r="Y1658">
        <v>0</v>
      </c>
      <c r="Z1658">
        <v>0</v>
      </c>
      <c r="AA1658" t="s">
        <v>1758</v>
      </c>
      <c r="AB1658" t="s">
        <v>825</v>
      </c>
      <c r="AD1658" t="s">
        <v>2045</v>
      </c>
      <c r="AE1658" t="s">
        <v>2046</v>
      </c>
      <c r="AI1658" t="s">
        <v>1761</v>
      </c>
      <c r="AL1658" t="s">
        <v>4880</v>
      </c>
      <c r="AM1658">
        <v>6</v>
      </c>
      <c r="AN1658" t="s">
        <v>3133</v>
      </c>
      <c r="AO1658" t="s">
        <v>2852</v>
      </c>
      <c r="AP1658">
        <v>0</v>
      </c>
      <c r="AQ1658" s="388">
        <v>44462</v>
      </c>
      <c r="AS1658" t="s">
        <v>1765</v>
      </c>
      <c r="AT1658" s="388">
        <v>44463</v>
      </c>
      <c r="AU1658" t="s">
        <v>1756</v>
      </c>
      <c r="AV1658" t="s">
        <v>1756</v>
      </c>
      <c r="AZ1658" t="s">
        <v>1766</v>
      </c>
      <c r="BA1658" t="s">
        <v>1767</v>
      </c>
      <c r="BB1658" t="s">
        <v>4883</v>
      </c>
      <c r="BC1658" t="s">
        <v>4884</v>
      </c>
      <c r="BD1658" t="s">
        <v>825</v>
      </c>
      <c r="BE1658" t="s">
        <v>1756</v>
      </c>
      <c r="BF1658" t="s">
        <v>825</v>
      </c>
    </row>
    <row r="1659" spans="1:58">
      <c r="A1659" t="s">
        <v>829</v>
      </c>
      <c r="B1659">
        <v>6</v>
      </c>
      <c r="C1659">
        <v>0</v>
      </c>
      <c r="D1659">
        <v>9936</v>
      </c>
      <c r="E1659" t="s">
        <v>4879</v>
      </c>
      <c r="F1659">
        <v>53510604</v>
      </c>
      <c r="G1659" t="s">
        <v>2041</v>
      </c>
      <c r="H1659">
        <v>0</v>
      </c>
      <c r="I1659" t="s">
        <v>3047</v>
      </c>
      <c r="J1659">
        <v>55.2</v>
      </c>
      <c r="K1659">
        <v>57.5</v>
      </c>
      <c r="L1659" t="s">
        <v>2063</v>
      </c>
      <c r="M1659" t="s">
        <v>3048</v>
      </c>
      <c r="N1659" t="s">
        <v>1757</v>
      </c>
      <c r="O1659" t="s">
        <v>1756</v>
      </c>
      <c r="P1659" t="s">
        <v>1756</v>
      </c>
      <c r="Q1659" s="387">
        <v>3174</v>
      </c>
      <c r="R1659">
        <v>412.62</v>
      </c>
      <c r="S1659">
        <v>3586.6199999999994</v>
      </c>
      <c r="T1659" s="388">
        <v>44459</v>
      </c>
      <c r="U1659">
        <v>0</v>
      </c>
      <c r="V1659" t="s">
        <v>832</v>
      </c>
      <c r="W1659" s="388">
        <v>44477</v>
      </c>
      <c r="X1659">
        <v>164</v>
      </c>
      <c r="Y1659">
        <v>0</v>
      </c>
      <c r="Z1659">
        <v>0</v>
      </c>
      <c r="AA1659" t="s">
        <v>1758</v>
      </c>
      <c r="AB1659" t="s">
        <v>825</v>
      </c>
      <c r="AD1659" t="s">
        <v>2045</v>
      </c>
      <c r="AE1659" t="s">
        <v>2046</v>
      </c>
      <c r="AI1659" t="s">
        <v>1761</v>
      </c>
      <c r="AL1659" t="s">
        <v>4880</v>
      </c>
      <c r="AM1659">
        <v>6</v>
      </c>
      <c r="AN1659" t="s">
        <v>3133</v>
      </c>
      <c r="AO1659" t="s">
        <v>2852</v>
      </c>
      <c r="AP1659">
        <v>0</v>
      </c>
      <c r="AQ1659" s="388">
        <v>44462</v>
      </c>
      <c r="AS1659" t="s">
        <v>1765</v>
      </c>
      <c r="AT1659" s="388">
        <v>44463</v>
      </c>
      <c r="AU1659" t="s">
        <v>1756</v>
      </c>
      <c r="AV1659" t="s">
        <v>1756</v>
      </c>
      <c r="AZ1659" t="s">
        <v>1766</v>
      </c>
      <c r="BA1659" t="s">
        <v>1767</v>
      </c>
      <c r="BB1659" t="s">
        <v>4885</v>
      </c>
      <c r="BC1659" t="s">
        <v>4886</v>
      </c>
      <c r="BD1659" t="s">
        <v>825</v>
      </c>
      <c r="BE1659" t="s">
        <v>1756</v>
      </c>
      <c r="BF1659" t="s">
        <v>825</v>
      </c>
    </row>
    <row r="1660" spans="1:58">
      <c r="A1660" t="s">
        <v>829</v>
      </c>
      <c r="B1660">
        <v>6</v>
      </c>
      <c r="C1660">
        <v>0</v>
      </c>
      <c r="D1660">
        <v>9934</v>
      </c>
      <c r="E1660" t="s">
        <v>4887</v>
      </c>
      <c r="F1660">
        <v>53510604</v>
      </c>
      <c r="G1660" t="s">
        <v>2041</v>
      </c>
      <c r="H1660">
        <v>0</v>
      </c>
      <c r="I1660" t="s">
        <v>2103</v>
      </c>
      <c r="J1660">
        <v>70</v>
      </c>
      <c r="K1660">
        <v>46</v>
      </c>
      <c r="L1660" t="s">
        <v>1771</v>
      </c>
      <c r="M1660" t="s">
        <v>1756</v>
      </c>
      <c r="N1660" t="s">
        <v>1756</v>
      </c>
      <c r="O1660" t="s">
        <v>2104</v>
      </c>
      <c r="P1660" t="s">
        <v>1757</v>
      </c>
      <c r="Q1660" s="387">
        <v>3220</v>
      </c>
      <c r="R1660">
        <v>418.6</v>
      </c>
      <c r="S1660">
        <v>3638.5999999999995</v>
      </c>
      <c r="T1660" s="388">
        <v>44459</v>
      </c>
      <c r="U1660">
        <v>0</v>
      </c>
      <c r="V1660" t="s">
        <v>832</v>
      </c>
      <c r="W1660" s="388">
        <v>44477</v>
      </c>
      <c r="X1660">
        <v>164</v>
      </c>
      <c r="Y1660">
        <v>0</v>
      </c>
      <c r="Z1660">
        <v>0</v>
      </c>
      <c r="AA1660" t="s">
        <v>1758</v>
      </c>
      <c r="AB1660" t="s">
        <v>825</v>
      </c>
      <c r="AD1660" t="s">
        <v>2045</v>
      </c>
      <c r="AE1660" t="s">
        <v>2046</v>
      </c>
      <c r="AI1660" t="s">
        <v>1761</v>
      </c>
      <c r="AL1660" t="s">
        <v>4888</v>
      </c>
      <c r="AM1660">
        <v>6</v>
      </c>
      <c r="AN1660" t="s">
        <v>2834</v>
      </c>
      <c r="AO1660" t="s">
        <v>1764</v>
      </c>
      <c r="AP1660">
        <v>0</v>
      </c>
      <c r="AQ1660" s="388">
        <v>44462</v>
      </c>
      <c r="AS1660" t="s">
        <v>1765</v>
      </c>
      <c r="AT1660" s="388">
        <v>44463</v>
      </c>
      <c r="AU1660" t="s">
        <v>1756</v>
      </c>
      <c r="AV1660" t="s">
        <v>1756</v>
      </c>
      <c r="AZ1660" t="s">
        <v>1766</v>
      </c>
      <c r="BA1660" t="s">
        <v>1767</v>
      </c>
      <c r="BB1660" t="s">
        <v>4889</v>
      </c>
      <c r="BC1660" t="s">
        <v>4890</v>
      </c>
      <c r="BD1660" t="s">
        <v>825</v>
      </c>
      <c r="BE1660" t="s">
        <v>1756</v>
      </c>
      <c r="BF1660" t="s">
        <v>825</v>
      </c>
    </row>
    <row r="1661" spans="1:58">
      <c r="A1661" t="s">
        <v>829</v>
      </c>
      <c r="B1661">
        <v>6</v>
      </c>
      <c r="C1661">
        <v>0</v>
      </c>
      <c r="D1661">
        <v>9934</v>
      </c>
      <c r="E1661" t="s">
        <v>4887</v>
      </c>
      <c r="F1661">
        <v>53510604</v>
      </c>
      <c r="G1661" t="s">
        <v>2041</v>
      </c>
      <c r="H1661">
        <v>0</v>
      </c>
      <c r="I1661" t="s">
        <v>2056</v>
      </c>
      <c r="J1661">
        <v>210</v>
      </c>
      <c r="K1661">
        <v>5</v>
      </c>
      <c r="L1661" t="s">
        <v>1755</v>
      </c>
      <c r="M1661" t="s">
        <v>1756</v>
      </c>
      <c r="N1661" t="s">
        <v>1756</v>
      </c>
      <c r="P1661" t="s">
        <v>1757</v>
      </c>
      <c r="Q1661" s="387">
        <v>1050</v>
      </c>
      <c r="R1661">
        <v>136.5</v>
      </c>
      <c r="S1661">
        <v>1186.5</v>
      </c>
      <c r="T1661" s="388">
        <v>44459</v>
      </c>
      <c r="U1661">
        <v>0</v>
      </c>
      <c r="V1661" t="s">
        <v>832</v>
      </c>
      <c r="W1661" s="388">
        <v>44477</v>
      </c>
      <c r="X1661">
        <v>164</v>
      </c>
      <c r="Y1661">
        <v>0</v>
      </c>
      <c r="Z1661">
        <v>0</v>
      </c>
      <c r="AA1661" t="s">
        <v>1758</v>
      </c>
      <c r="AB1661" t="s">
        <v>825</v>
      </c>
      <c r="AD1661" t="s">
        <v>2045</v>
      </c>
      <c r="AE1661" t="s">
        <v>2046</v>
      </c>
      <c r="AI1661" t="s">
        <v>1761</v>
      </c>
      <c r="AL1661" t="s">
        <v>4888</v>
      </c>
      <c r="AM1661">
        <v>6</v>
      </c>
      <c r="AN1661" t="s">
        <v>2834</v>
      </c>
      <c r="AO1661" t="s">
        <v>1764</v>
      </c>
      <c r="AP1661">
        <v>0</v>
      </c>
      <c r="AQ1661" s="388">
        <v>44462</v>
      </c>
      <c r="AS1661" t="s">
        <v>1765</v>
      </c>
      <c r="AT1661" s="388">
        <v>44463</v>
      </c>
      <c r="AU1661" t="s">
        <v>1756</v>
      </c>
      <c r="AV1661" t="s">
        <v>1756</v>
      </c>
      <c r="AZ1661" t="s">
        <v>1766</v>
      </c>
      <c r="BA1661" t="s">
        <v>1767</v>
      </c>
      <c r="BB1661" t="s">
        <v>4891</v>
      </c>
      <c r="BC1661" t="s">
        <v>4892</v>
      </c>
      <c r="BD1661" t="s">
        <v>825</v>
      </c>
      <c r="BE1661" t="s">
        <v>1756</v>
      </c>
      <c r="BF1661" t="s">
        <v>825</v>
      </c>
    </row>
    <row r="1662" spans="1:58">
      <c r="A1662" t="s">
        <v>829</v>
      </c>
      <c r="B1662">
        <v>6</v>
      </c>
      <c r="C1662">
        <v>0</v>
      </c>
      <c r="D1662">
        <v>9934</v>
      </c>
      <c r="E1662" t="s">
        <v>4887</v>
      </c>
      <c r="F1662">
        <v>53510604</v>
      </c>
      <c r="G1662" t="s">
        <v>2041</v>
      </c>
      <c r="H1662">
        <v>0</v>
      </c>
      <c r="I1662" t="s">
        <v>3041</v>
      </c>
      <c r="J1662">
        <v>80</v>
      </c>
      <c r="K1662">
        <v>7</v>
      </c>
      <c r="L1662" t="s">
        <v>1771</v>
      </c>
      <c r="M1662" t="s">
        <v>1756</v>
      </c>
      <c r="N1662" t="s">
        <v>1756</v>
      </c>
      <c r="O1662" t="s">
        <v>3042</v>
      </c>
      <c r="P1662" t="s">
        <v>1757</v>
      </c>
      <c r="Q1662" s="387">
        <v>560</v>
      </c>
      <c r="R1662">
        <v>72.8</v>
      </c>
      <c r="S1662">
        <v>632.79999999999995</v>
      </c>
      <c r="T1662" s="388">
        <v>44459</v>
      </c>
      <c r="U1662">
        <v>0</v>
      </c>
      <c r="V1662" t="s">
        <v>832</v>
      </c>
      <c r="W1662" s="388">
        <v>44477</v>
      </c>
      <c r="X1662">
        <v>164</v>
      </c>
      <c r="Y1662">
        <v>0</v>
      </c>
      <c r="Z1662">
        <v>0</v>
      </c>
      <c r="AA1662" t="s">
        <v>1758</v>
      </c>
      <c r="AB1662" t="s">
        <v>825</v>
      </c>
      <c r="AD1662" t="s">
        <v>2045</v>
      </c>
      <c r="AE1662" t="s">
        <v>2046</v>
      </c>
      <c r="AI1662" t="s">
        <v>1761</v>
      </c>
      <c r="AL1662" t="s">
        <v>4888</v>
      </c>
      <c r="AM1662">
        <v>6</v>
      </c>
      <c r="AN1662" t="s">
        <v>2834</v>
      </c>
      <c r="AO1662" t="s">
        <v>1764</v>
      </c>
      <c r="AP1662">
        <v>0</v>
      </c>
      <c r="AQ1662" s="388">
        <v>44462</v>
      </c>
      <c r="AS1662" t="s">
        <v>1765</v>
      </c>
      <c r="AT1662" s="388">
        <v>44463</v>
      </c>
      <c r="AU1662" t="s">
        <v>1756</v>
      </c>
      <c r="AV1662" t="s">
        <v>1756</v>
      </c>
      <c r="AZ1662" t="s">
        <v>1766</v>
      </c>
      <c r="BA1662" t="s">
        <v>1767</v>
      </c>
      <c r="BB1662" t="s">
        <v>4893</v>
      </c>
      <c r="BC1662" t="s">
        <v>4894</v>
      </c>
      <c r="BD1662" t="s">
        <v>825</v>
      </c>
      <c r="BE1662" t="s">
        <v>1756</v>
      </c>
      <c r="BF1662" t="s">
        <v>825</v>
      </c>
    </row>
    <row r="1663" spans="1:58">
      <c r="A1663" t="s">
        <v>829</v>
      </c>
      <c r="B1663">
        <v>6</v>
      </c>
      <c r="C1663">
        <v>0</v>
      </c>
      <c r="D1663">
        <v>9934</v>
      </c>
      <c r="E1663" t="s">
        <v>4887</v>
      </c>
      <c r="F1663">
        <v>53510604</v>
      </c>
      <c r="G1663" t="s">
        <v>2041</v>
      </c>
      <c r="H1663">
        <v>0</v>
      </c>
      <c r="I1663" t="s">
        <v>2073</v>
      </c>
      <c r="J1663">
        <v>243.75</v>
      </c>
      <c r="K1663">
        <v>1</v>
      </c>
      <c r="L1663" t="s">
        <v>1755</v>
      </c>
      <c r="M1663" t="s">
        <v>2074</v>
      </c>
      <c r="N1663" t="s">
        <v>1757</v>
      </c>
      <c r="O1663" t="s">
        <v>1756</v>
      </c>
      <c r="P1663" t="s">
        <v>1756</v>
      </c>
      <c r="Q1663" s="387">
        <v>243.75</v>
      </c>
      <c r="R1663">
        <v>31.6875</v>
      </c>
      <c r="S1663">
        <v>275.4375</v>
      </c>
      <c r="T1663" s="388">
        <v>44459</v>
      </c>
      <c r="U1663">
        <v>0</v>
      </c>
      <c r="V1663" t="s">
        <v>832</v>
      </c>
      <c r="W1663" s="388">
        <v>44477</v>
      </c>
      <c r="X1663">
        <v>164</v>
      </c>
      <c r="Y1663">
        <v>0</v>
      </c>
      <c r="Z1663">
        <v>0</v>
      </c>
      <c r="AA1663" t="s">
        <v>1758</v>
      </c>
      <c r="AB1663" t="s">
        <v>825</v>
      </c>
      <c r="AD1663" t="s">
        <v>2045</v>
      </c>
      <c r="AE1663" t="s">
        <v>2046</v>
      </c>
      <c r="AI1663" t="s">
        <v>1761</v>
      </c>
      <c r="AL1663" t="s">
        <v>4888</v>
      </c>
      <c r="AM1663">
        <v>6</v>
      </c>
      <c r="AN1663" t="s">
        <v>2834</v>
      </c>
      <c r="AO1663" t="s">
        <v>1764</v>
      </c>
      <c r="AP1663">
        <v>0</v>
      </c>
      <c r="AQ1663" s="388">
        <v>44462</v>
      </c>
      <c r="AS1663" t="s">
        <v>1765</v>
      </c>
      <c r="AT1663" s="388">
        <v>44463</v>
      </c>
      <c r="AU1663" t="s">
        <v>1756</v>
      </c>
      <c r="AV1663" t="s">
        <v>1756</v>
      </c>
      <c r="AZ1663" t="s">
        <v>1766</v>
      </c>
      <c r="BA1663" t="s">
        <v>1767</v>
      </c>
      <c r="BB1663" t="s">
        <v>4895</v>
      </c>
      <c r="BC1663" t="s">
        <v>4896</v>
      </c>
      <c r="BD1663" t="s">
        <v>825</v>
      </c>
      <c r="BE1663" t="s">
        <v>1756</v>
      </c>
      <c r="BF1663" t="s">
        <v>825</v>
      </c>
    </row>
    <row r="1664" spans="1:58">
      <c r="A1664" t="s">
        <v>829</v>
      </c>
      <c r="B1664">
        <v>6</v>
      </c>
      <c r="C1664">
        <v>0</v>
      </c>
      <c r="D1664">
        <v>9934</v>
      </c>
      <c r="E1664" t="s">
        <v>4887</v>
      </c>
      <c r="F1664">
        <v>53510604</v>
      </c>
      <c r="G1664" t="s">
        <v>2041</v>
      </c>
      <c r="H1664">
        <v>0</v>
      </c>
      <c r="I1664" t="s">
        <v>3047</v>
      </c>
      <c r="J1664">
        <v>55.2</v>
      </c>
      <c r="K1664">
        <v>46</v>
      </c>
      <c r="L1664" t="s">
        <v>2063</v>
      </c>
      <c r="M1664" t="s">
        <v>3048</v>
      </c>
      <c r="N1664" t="s">
        <v>1757</v>
      </c>
      <c r="O1664" t="s">
        <v>1756</v>
      </c>
      <c r="P1664" t="s">
        <v>1756</v>
      </c>
      <c r="Q1664" s="387">
        <v>2539.1999999999998</v>
      </c>
      <c r="R1664">
        <v>330.096</v>
      </c>
      <c r="S1664">
        <v>2869.2959999999994</v>
      </c>
      <c r="T1664" s="388">
        <v>44459</v>
      </c>
      <c r="U1664">
        <v>0</v>
      </c>
      <c r="V1664" t="s">
        <v>832</v>
      </c>
      <c r="W1664" s="388">
        <v>44477</v>
      </c>
      <c r="X1664">
        <v>164</v>
      </c>
      <c r="Y1664">
        <v>0</v>
      </c>
      <c r="Z1664">
        <v>0</v>
      </c>
      <c r="AA1664" t="s">
        <v>1758</v>
      </c>
      <c r="AB1664" t="s">
        <v>825</v>
      </c>
      <c r="AD1664" t="s">
        <v>2045</v>
      </c>
      <c r="AE1664" t="s">
        <v>2046</v>
      </c>
      <c r="AI1664" t="s">
        <v>1761</v>
      </c>
      <c r="AL1664" t="s">
        <v>4888</v>
      </c>
      <c r="AM1664">
        <v>6</v>
      </c>
      <c r="AN1664" t="s">
        <v>2834</v>
      </c>
      <c r="AO1664" t="s">
        <v>1764</v>
      </c>
      <c r="AP1664">
        <v>0</v>
      </c>
      <c r="AQ1664" s="388">
        <v>44462</v>
      </c>
      <c r="AS1664" t="s">
        <v>1765</v>
      </c>
      <c r="AT1664" s="388">
        <v>44463</v>
      </c>
      <c r="AU1664" t="s">
        <v>1756</v>
      </c>
      <c r="AV1664" t="s">
        <v>1756</v>
      </c>
      <c r="AZ1664" t="s">
        <v>1766</v>
      </c>
      <c r="BA1664" t="s">
        <v>1767</v>
      </c>
      <c r="BB1664" t="s">
        <v>4897</v>
      </c>
      <c r="BC1664" t="s">
        <v>4898</v>
      </c>
      <c r="BD1664" t="s">
        <v>825</v>
      </c>
      <c r="BE1664" t="s">
        <v>1756</v>
      </c>
      <c r="BF1664" t="s">
        <v>825</v>
      </c>
    </row>
    <row r="1665" spans="1:58">
      <c r="A1665" t="s">
        <v>829</v>
      </c>
      <c r="B1665">
        <v>6</v>
      </c>
      <c r="C1665">
        <v>0</v>
      </c>
      <c r="D1665">
        <v>9923</v>
      </c>
      <c r="E1665" t="s">
        <v>4899</v>
      </c>
      <c r="F1665">
        <v>53510604</v>
      </c>
      <c r="G1665" t="s">
        <v>2041</v>
      </c>
      <c r="H1665">
        <v>0</v>
      </c>
      <c r="I1665" t="s">
        <v>2103</v>
      </c>
      <c r="J1665">
        <v>70</v>
      </c>
      <c r="K1665">
        <v>49.5</v>
      </c>
      <c r="L1665" t="s">
        <v>1771</v>
      </c>
      <c r="M1665" t="s">
        <v>1756</v>
      </c>
      <c r="N1665" t="s">
        <v>1756</v>
      </c>
      <c r="O1665" t="s">
        <v>2104</v>
      </c>
      <c r="P1665" t="s">
        <v>1757</v>
      </c>
      <c r="Q1665" s="387">
        <v>3465</v>
      </c>
      <c r="R1665">
        <v>450.45</v>
      </c>
      <c r="S1665">
        <v>3915.45</v>
      </c>
      <c r="T1665" s="388">
        <v>44458</v>
      </c>
      <c r="U1665">
        <v>0</v>
      </c>
      <c r="V1665" t="s">
        <v>832</v>
      </c>
      <c r="W1665" s="388">
        <v>44477</v>
      </c>
      <c r="X1665">
        <v>164</v>
      </c>
      <c r="Y1665">
        <v>0</v>
      </c>
      <c r="Z1665">
        <v>0</v>
      </c>
      <c r="AA1665" t="s">
        <v>1758</v>
      </c>
      <c r="AB1665" t="s">
        <v>825</v>
      </c>
      <c r="AD1665" t="s">
        <v>2045</v>
      </c>
      <c r="AE1665" t="s">
        <v>2046</v>
      </c>
      <c r="AI1665" t="s">
        <v>1761</v>
      </c>
      <c r="AL1665" t="s">
        <v>4900</v>
      </c>
      <c r="AM1665">
        <v>6</v>
      </c>
      <c r="AN1665" t="s">
        <v>1004</v>
      </c>
      <c r="AO1665" t="s">
        <v>4856</v>
      </c>
      <c r="AP1665">
        <v>0</v>
      </c>
      <c r="AQ1665" s="388">
        <v>44462</v>
      </c>
      <c r="AS1665" t="s">
        <v>1765</v>
      </c>
      <c r="AT1665" s="388">
        <v>44463</v>
      </c>
      <c r="AU1665" t="s">
        <v>1756</v>
      </c>
      <c r="AV1665" t="s">
        <v>1756</v>
      </c>
      <c r="AZ1665" t="s">
        <v>1766</v>
      </c>
      <c r="BA1665" t="s">
        <v>1767</v>
      </c>
      <c r="BB1665" t="s">
        <v>4901</v>
      </c>
      <c r="BC1665" t="s">
        <v>4902</v>
      </c>
      <c r="BD1665" t="s">
        <v>825</v>
      </c>
      <c r="BE1665" t="s">
        <v>1756</v>
      </c>
      <c r="BF1665" t="s">
        <v>825</v>
      </c>
    </row>
    <row r="1666" spans="1:58">
      <c r="A1666" t="s">
        <v>829</v>
      </c>
      <c r="B1666">
        <v>6</v>
      </c>
      <c r="C1666">
        <v>0</v>
      </c>
      <c r="D1666">
        <v>9923</v>
      </c>
      <c r="E1666" t="s">
        <v>4899</v>
      </c>
      <c r="F1666">
        <v>53510604</v>
      </c>
      <c r="G1666" t="s">
        <v>2041</v>
      </c>
      <c r="H1666">
        <v>0</v>
      </c>
      <c r="I1666" t="s">
        <v>2056</v>
      </c>
      <c r="J1666">
        <v>210</v>
      </c>
      <c r="K1666">
        <v>5</v>
      </c>
      <c r="L1666" t="s">
        <v>1755</v>
      </c>
      <c r="M1666" t="s">
        <v>1756</v>
      </c>
      <c r="N1666" t="s">
        <v>1756</v>
      </c>
      <c r="P1666" t="s">
        <v>1757</v>
      </c>
      <c r="Q1666" s="387">
        <v>1050</v>
      </c>
      <c r="R1666">
        <v>136.5</v>
      </c>
      <c r="S1666">
        <v>1186.5</v>
      </c>
      <c r="T1666" s="388">
        <v>44458</v>
      </c>
      <c r="U1666">
        <v>0</v>
      </c>
      <c r="V1666" t="s">
        <v>832</v>
      </c>
      <c r="W1666" s="388">
        <v>44477</v>
      </c>
      <c r="X1666">
        <v>164</v>
      </c>
      <c r="Y1666">
        <v>0</v>
      </c>
      <c r="Z1666">
        <v>0</v>
      </c>
      <c r="AA1666" t="s">
        <v>1758</v>
      </c>
      <c r="AB1666" t="s">
        <v>825</v>
      </c>
      <c r="AD1666" t="s">
        <v>2045</v>
      </c>
      <c r="AE1666" t="s">
        <v>2046</v>
      </c>
      <c r="AI1666" t="s">
        <v>1761</v>
      </c>
      <c r="AL1666" t="s">
        <v>4900</v>
      </c>
      <c r="AM1666">
        <v>6</v>
      </c>
      <c r="AN1666" t="s">
        <v>1004</v>
      </c>
      <c r="AO1666" t="s">
        <v>4856</v>
      </c>
      <c r="AP1666">
        <v>0</v>
      </c>
      <c r="AQ1666" s="388">
        <v>44462</v>
      </c>
      <c r="AS1666" t="s">
        <v>1765</v>
      </c>
      <c r="AT1666" s="388">
        <v>44463</v>
      </c>
      <c r="AU1666" t="s">
        <v>1756</v>
      </c>
      <c r="AV1666" t="s">
        <v>1756</v>
      </c>
      <c r="AZ1666" t="s">
        <v>1766</v>
      </c>
      <c r="BA1666" t="s">
        <v>1767</v>
      </c>
      <c r="BB1666" t="s">
        <v>4903</v>
      </c>
      <c r="BC1666" t="s">
        <v>4904</v>
      </c>
      <c r="BD1666" t="s">
        <v>825</v>
      </c>
      <c r="BE1666" t="s">
        <v>1756</v>
      </c>
      <c r="BF1666" t="s">
        <v>825</v>
      </c>
    </row>
    <row r="1667" spans="1:58">
      <c r="A1667" t="s">
        <v>829</v>
      </c>
      <c r="B1667">
        <v>6</v>
      </c>
      <c r="C1667">
        <v>0</v>
      </c>
      <c r="D1667">
        <v>9923</v>
      </c>
      <c r="E1667" t="s">
        <v>4899</v>
      </c>
      <c r="F1667">
        <v>53510604</v>
      </c>
      <c r="G1667" t="s">
        <v>2041</v>
      </c>
      <c r="H1667">
        <v>0</v>
      </c>
      <c r="I1667" t="s">
        <v>3047</v>
      </c>
      <c r="J1667">
        <v>55.2</v>
      </c>
      <c r="K1667">
        <v>49.5</v>
      </c>
      <c r="L1667" t="s">
        <v>2063</v>
      </c>
      <c r="M1667" t="s">
        <v>3048</v>
      </c>
      <c r="N1667" t="s">
        <v>1757</v>
      </c>
      <c r="O1667" t="s">
        <v>1756</v>
      </c>
      <c r="P1667" t="s">
        <v>1756</v>
      </c>
      <c r="Q1667" s="387">
        <v>2732.4</v>
      </c>
      <c r="R1667">
        <v>355.21200000000005</v>
      </c>
      <c r="S1667">
        <v>3087.6119999999996</v>
      </c>
      <c r="T1667" s="388">
        <v>44458</v>
      </c>
      <c r="U1667">
        <v>0</v>
      </c>
      <c r="V1667" t="s">
        <v>832</v>
      </c>
      <c r="W1667" s="388">
        <v>44477</v>
      </c>
      <c r="X1667">
        <v>164</v>
      </c>
      <c r="Y1667">
        <v>0</v>
      </c>
      <c r="Z1667">
        <v>0</v>
      </c>
      <c r="AA1667" t="s">
        <v>1758</v>
      </c>
      <c r="AB1667" t="s">
        <v>825</v>
      </c>
      <c r="AD1667" t="s">
        <v>2045</v>
      </c>
      <c r="AE1667" t="s">
        <v>2046</v>
      </c>
      <c r="AI1667" t="s">
        <v>1761</v>
      </c>
      <c r="AL1667" t="s">
        <v>4900</v>
      </c>
      <c r="AM1667">
        <v>6</v>
      </c>
      <c r="AN1667" t="s">
        <v>1004</v>
      </c>
      <c r="AO1667" t="s">
        <v>4856</v>
      </c>
      <c r="AP1667">
        <v>0</v>
      </c>
      <c r="AQ1667" s="388">
        <v>44462</v>
      </c>
      <c r="AS1667" t="s">
        <v>1765</v>
      </c>
      <c r="AT1667" s="388">
        <v>44463</v>
      </c>
      <c r="AU1667" t="s">
        <v>1756</v>
      </c>
      <c r="AV1667" t="s">
        <v>1756</v>
      </c>
      <c r="AZ1667" t="s">
        <v>1766</v>
      </c>
      <c r="BA1667" t="s">
        <v>1767</v>
      </c>
      <c r="BB1667" t="s">
        <v>4905</v>
      </c>
      <c r="BC1667" t="s">
        <v>4906</v>
      </c>
      <c r="BD1667" t="s">
        <v>825</v>
      </c>
      <c r="BE1667" t="s">
        <v>1756</v>
      </c>
      <c r="BF1667" t="s">
        <v>825</v>
      </c>
    </row>
    <row r="1668" spans="1:58">
      <c r="A1668" t="s">
        <v>829</v>
      </c>
      <c r="B1668">
        <v>6</v>
      </c>
      <c r="C1668">
        <v>0</v>
      </c>
      <c r="D1668">
        <v>9922</v>
      </c>
      <c r="E1668" t="s">
        <v>4907</v>
      </c>
      <c r="F1668">
        <v>53510604</v>
      </c>
      <c r="G1668" t="s">
        <v>2041</v>
      </c>
      <c r="H1668">
        <v>0</v>
      </c>
      <c r="I1668" t="s">
        <v>2103</v>
      </c>
      <c r="J1668">
        <v>70</v>
      </c>
      <c r="K1668">
        <v>85</v>
      </c>
      <c r="L1668" t="s">
        <v>1771</v>
      </c>
      <c r="M1668" t="s">
        <v>1756</v>
      </c>
      <c r="N1668" t="s">
        <v>1756</v>
      </c>
      <c r="O1668" t="s">
        <v>2104</v>
      </c>
      <c r="P1668" t="s">
        <v>1757</v>
      </c>
      <c r="Q1668" s="387">
        <v>5950</v>
      </c>
      <c r="R1668">
        <v>773.5</v>
      </c>
      <c r="S1668">
        <v>6723.4999999999991</v>
      </c>
      <c r="T1668" s="388">
        <v>44458</v>
      </c>
      <c r="U1668">
        <v>0</v>
      </c>
      <c r="V1668" t="s">
        <v>832</v>
      </c>
      <c r="W1668" s="388">
        <v>44477</v>
      </c>
      <c r="X1668">
        <v>164</v>
      </c>
      <c r="Y1668">
        <v>0</v>
      </c>
      <c r="Z1668">
        <v>0</v>
      </c>
      <c r="AA1668" t="s">
        <v>1758</v>
      </c>
      <c r="AB1668" t="s">
        <v>825</v>
      </c>
      <c r="AD1668" t="s">
        <v>2045</v>
      </c>
      <c r="AE1668" t="s">
        <v>2046</v>
      </c>
      <c r="AI1668" t="s">
        <v>1761</v>
      </c>
      <c r="AL1668" t="s">
        <v>4908</v>
      </c>
      <c r="AM1668">
        <v>6</v>
      </c>
      <c r="AN1668" t="s">
        <v>2834</v>
      </c>
      <c r="AO1668" t="s">
        <v>4909</v>
      </c>
      <c r="AP1668">
        <v>0</v>
      </c>
      <c r="AQ1668" s="388">
        <v>44462</v>
      </c>
      <c r="AS1668" t="s">
        <v>1765</v>
      </c>
      <c r="AT1668" s="388">
        <v>44464</v>
      </c>
      <c r="AU1668" t="s">
        <v>1756</v>
      </c>
      <c r="AV1668" t="s">
        <v>1756</v>
      </c>
      <c r="AZ1668" t="s">
        <v>1766</v>
      </c>
      <c r="BA1668" t="s">
        <v>1767</v>
      </c>
      <c r="BB1668" t="s">
        <v>4910</v>
      </c>
      <c r="BC1668" t="s">
        <v>4911</v>
      </c>
      <c r="BD1668" t="s">
        <v>825</v>
      </c>
      <c r="BE1668" t="s">
        <v>1756</v>
      </c>
      <c r="BF1668" t="s">
        <v>825</v>
      </c>
    </row>
    <row r="1669" spans="1:58">
      <c r="A1669" t="s">
        <v>829</v>
      </c>
      <c r="B1669">
        <v>6</v>
      </c>
      <c r="C1669">
        <v>0</v>
      </c>
      <c r="D1669">
        <v>9922</v>
      </c>
      <c r="E1669" t="s">
        <v>4907</v>
      </c>
      <c r="F1669">
        <v>53510604</v>
      </c>
      <c r="G1669" t="s">
        <v>2041</v>
      </c>
      <c r="H1669">
        <v>0</v>
      </c>
      <c r="I1669" t="s">
        <v>2056</v>
      </c>
      <c r="J1669">
        <v>210</v>
      </c>
      <c r="K1669">
        <v>9</v>
      </c>
      <c r="L1669" t="s">
        <v>1755</v>
      </c>
      <c r="M1669" t="s">
        <v>1756</v>
      </c>
      <c r="N1669" t="s">
        <v>1756</v>
      </c>
      <c r="P1669" t="s">
        <v>1757</v>
      </c>
      <c r="Q1669" s="387">
        <v>1890</v>
      </c>
      <c r="R1669">
        <v>245.70000000000002</v>
      </c>
      <c r="S1669">
        <v>2135.6999999999998</v>
      </c>
      <c r="T1669" s="388">
        <v>44458</v>
      </c>
      <c r="U1669">
        <v>0</v>
      </c>
      <c r="V1669" t="s">
        <v>832</v>
      </c>
      <c r="W1669" s="388">
        <v>44477</v>
      </c>
      <c r="X1669">
        <v>164</v>
      </c>
      <c r="Y1669">
        <v>0</v>
      </c>
      <c r="Z1669">
        <v>0</v>
      </c>
      <c r="AA1669" t="s">
        <v>1758</v>
      </c>
      <c r="AB1669" t="s">
        <v>825</v>
      </c>
      <c r="AD1669" t="s">
        <v>2045</v>
      </c>
      <c r="AE1669" t="s">
        <v>2046</v>
      </c>
      <c r="AI1669" t="s">
        <v>1761</v>
      </c>
      <c r="AL1669" t="s">
        <v>4908</v>
      </c>
      <c r="AM1669">
        <v>6</v>
      </c>
      <c r="AN1669" t="s">
        <v>2834</v>
      </c>
      <c r="AO1669" t="s">
        <v>4909</v>
      </c>
      <c r="AP1669">
        <v>0</v>
      </c>
      <c r="AQ1669" s="388">
        <v>44462</v>
      </c>
      <c r="AS1669" t="s">
        <v>1765</v>
      </c>
      <c r="AT1669" s="388">
        <v>44464</v>
      </c>
      <c r="AU1669" t="s">
        <v>1756</v>
      </c>
      <c r="AV1669" t="s">
        <v>1756</v>
      </c>
      <c r="AZ1669" t="s">
        <v>1766</v>
      </c>
      <c r="BA1669" t="s">
        <v>1767</v>
      </c>
      <c r="BB1669" t="s">
        <v>4912</v>
      </c>
      <c r="BC1669" t="s">
        <v>4913</v>
      </c>
      <c r="BD1669" t="s">
        <v>825</v>
      </c>
      <c r="BE1669" t="s">
        <v>1756</v>
      </c>
      <c r="BF1669" t="s">
        <v>825</v>
      </c>
    </row>
    <row r="1670" spans="1:58">
      <c r="A1670" t="s">
        <v>829</v>
      </c>
      <c r="B1670">
        <v>6</v>
      </c>
      <c r="C1670">
        <v>0</v>
      </c>
      <c r="D1670">
        <v>9922</v>
      </c>
      <c r="E1670" t="s">
        <v>4907</v>
      </c>
      <c r="F1670">
        <v>53510604</v>
      </c>
      <c r="G1670" t="s">
        <v>2041</v>
      </c>
      <c r="H1670">
        <v>0</v>
      </c>
      <c r="I1670" t="s">
        <v>3041</v>
      </c>
      <c r="J1670">
        <v>80</v>
      </c>
      <c r="K1670">
        <v>7</v>
      </c>
      <c r="L1670" t="s">
        <v>1771</v>
      </c>
      <c r="M1670" t="s">
        <v>1756</v>
      </c>
      <c r="N1670" t="s">
        <v>1756</v>
      </c>
      <c r="O1670" t="s">
        <v>3042</v>
      </c>
      <c r="P1670" t="s">
        <v>1757</v>
      </c>
      <c r="Q1670" s="387">
        <v>560</v>
      </c>
      <c r="R1670">
        <v>72.8</v>
      </c>
      <c r="S1670">
        <v>632.79999999999995</v>
      </c>
      <c r="T1670" s="388">
        <v>44458</v>
      </c>
      <c r="U1670">
        <v>0</v>
      </c>
      <c r="V1670" t="s">
        <v>832</v>
      </c>
      <c r="W1670" s="388">
        <v>44477</v>
      </c>
      <c r="X1670">
        <v>164</v>
      </c>
      <c r="Y1670">
        <v>0</v>
      </c>
      <c r="Z1670">
        <v>0</v>
      </c>
      <c r="AA1670" t="s">
        <v>1758</v>
      </c>
      <c r="AB1670" t="s">
        <v>825</v>
      </c>
      <c r="AD1670" t="s">
        <v>2045</v>
      </c>
      <c r="AE1670" t="s">
        <v>2046</v>
      </c>
      <c r="AI1670" t="s">
        <v>1761</v>
      </c>
      <c r="AL1670" t="s">
        <v>4908</v>
      </c>
      <c r="AM1670">
        <v>6</v>
      </c>
      <c r="AN1670" t="s">
        <v>2834</v>
      </c>
      <c r="AO1670" t="s">
        <v>4909</v>
      </c>
      <c r="AP1670">
        <v>0</v>
      </c>
      <c r="AQ1670" s="388">
        <v>44462</v>
      </c>
      <c r="AS1670" t="s">
        <v>1765</v>
      </c>
      <c r="AT1670" s="388">
        <v>44464</v>
      </c>
      <c r="AU1670" t="s">
        <v>1756</v>
      </c>
      <c r="AV1670" t="s">
        <v>1756</v>
      </c>
      <c r="AZ1670" t="s">
        <v>1766</v>
      </c>
      <c r="BA1670" t="s">
        <v>1767</v>
      </c>
      <c r="BB1670" t="s">
        <v>4914</v>
      </c>
      <c r="BC1670" t="s">
        <v>4915</v>
      </c>
      <c r="BD1670" t="s">
        <v>825</v>
      </c>
      <c r="BE1670" t="s">
        <v>1756</v>
      </c>
      <c r="BF1670" t="s">
        <v>825</v>
      </c>
    </row>
    <row r="1671" spans="1:58">
      <c r="A1671" t="s">
        <v>829</v>
      </c>
      <c r="B1671">
        <v>6</v>
      </c>
      <c r="C1671">
        <v>0</v>
      </c>
      <c r="D1671">
        <v>9922</v>
      </c>
      <c r="E1671" t="s">
        <v>4907</v>
      </c>
      <c r="F1671">
        <v>53510604</v>
      </c>
      <c r="G1671" t="s">
        <v>2041</v>
      </c>
      <c r="H1671">
        <v>0</v>
      </c>
      <c r="I1671" t="s">
        <v>2073</v>
      </c>
      <c r="J1671">
        <v>243.75</v>
      </c>
      <c r="K1671">
        <v>1</v>
      </c>
      <c r="L1671" t="s">
        <v>1755</v>
      </c>
      <c r="M1671" t="s">
        <v>2074</v>
      </c>
      <c r="N1671" t="s">
        <v>1757</v>
      </c>
      <c r="O1671" t="s">
        <v>1756</v>
      </c>
      <c r="P1671" t="s">
        <v>1756</v>
      </c>
      <c r="Q1671" s="387">
        <v>243.75</v>
      </c>
      <c r="R1671">
        <v>31.6875</v>
      </c>
      <c r="S1671">
        <v>275.4375</v>
      </c>
      <c r="T1671" s="388">
        <v>44458</v>
      </c>
      <c r="U1671">
        <v>0</v>
      </c>
      <c r="V1671" t="s">
        <v>832</v>
      </c>
      <c r="W1671" s="388">
        <v>44477</v>
      </c>
      <c r="X1671">
        <v>164</v>
      </c>
      <c r="Y1671">
        <v>0</v>
      </c>
      <c r="Z1671">
        <v>0</v>
      </c>
      <c r="AA1671" t="s">
        <v>1758</v>
      </c>
      <c r="AB1671" t="s">
        <v>825</v>
      </c>
      <c r="AD1671" t="s">
        <v>2045</v>
      </c>
      <c r="AE1671" t="s">
        <v>2046</v>
      </c>
      <c r="AI1671" t="s">
        <v>1761</v>
      </c>
      <c r="AL1671" t="s">
        <v>4908</v>
      </c>
      <c r="AM1671">
        <v>6</v>
      </c>
      <c r="AN1671" t="s">
        <v>2834</v>
      </c>
      <c r="AO1671" t="s">
        <v>4909</v>
      </c>
      <c r="AP1671">
        <v>0</v>
      </c>
      <c r="AQ1671" s="388">
        <v>44462</v>
      </c>
      <c r="AS1671" t="s">
        <v>1765</v>
      </c>
      <c r="AT1671" s="388">
        <v>44464</v>
      </c>
      <c r="AU1671" t="s">
        <v>1756</v>
      </c>
      <c r="AV1671" t="s">
        <v>1756</v>
      </c>
      <c r="AZ1671" t="s">
        <v>1766</v>
      </c>
      <c r="BA1671" t="s">
        <v>1767</v>
      </c>
      <c r="BB1671" t="s">
        <v>4916</v>
      </c>
      <c r="BC1671" t="s">
        <v>4917</v>
      </c>
      <c r="BD1671" t="s">
        <v>825</v>
      </c>
      <c r="BE1671" t="s">
        <v>1756</v>
      </c>
      <c r="BF1671" t="s">
        <v>825</v>
      </c>
    </row>
    <row r="1672" spans="1:58">
      <c r="A1672" t="s">
        <v>829</v>
      </c>
      <c r="B1672">
        <v>6</v>
      </c>
      <c r="C1672">
        <v>0</v>
      </c>
      <c r="D1672">
        <v>9922</v>
      </c>
      <c r="E1672" t="s">
        <v>4907</v>
      </c>
      <c r="F1672">
        <v>53510604</v>
      </c>
      <c r="G1672" t="s">
        <v>2041</v>
      </c>
      <c r="H1672">
        <v>0</v>
      </c>
      <c r="I1672" t="s">
        <v>3047</v>
      </c>
      <c r="J1672">
        <v>55.2</v>
      </c>
      <c r="K1672">
        <v>85</v>
      </c>
      <c r="L1672" t="s">
        <v>2063</v>
      </c>
      <c r="M1672" t="s">
        <v>3048</v>
      </c>
      <c r="N1672" t="s">
        <v>1757</v>
      </c>
      <c r="O1672" t="s">
        <v>1756</v>
      </c>
      <c r="P1672" t="s">
        <v>1756</v>
      </c>
      <c r="Q1672" s="387">
        <v>4692</v>
      </c>
      <c r="R1672">
        <v>609.96</v>
      </c>
      <c r="S1672">
        <v>5301.9599999999991</v>
      </c>
      <c r="T1672" s="388">
        <v>44458</v>
      </c>
      <c r="U1672">
        <v>0</v>
      </c>
      <c r="V1672" t="s">
        <v>832</v>
      </c>
      <c r="W1672" s="388">
        <v>44477</v>
      </c>
      <c r="X1672">
        <v>164</v>
      </c>
      <c r="Y1672">
        <v>0</v>
      </c>
      <c r="Z1672">
        <v>0</v>
      </c>
      <c r="AA1672" t="s">
        <v>1758</v>
      </c>
      <c r="AB1672" t="s">
        <v>825</v>
      </c>
      <c r="AD1672" t="s">
        <v>2045</v>
      </c>
      <c r="AE1672" t="s">
        <v>2046</v>
      </c>
      <c r="AI1672" t="s">
        <v>1761</v>
      </c>
      <c r="AL1672" t="s">
        <v>4908</v>
      </c>
      <c r="AM1672">
        <v>6</v>
      </c>
      <c r="AN1672" t="s">
        <v>2834</v>
      </c>
      <c r="AO1672" t="s">
        <v>4909</v>
      </c>
      <c r="AP1672">
        <v>0</v>
      </c>
      <c r="AQ1672" s="388">
        <v>44462</v>
      </c>
      <c r="AS1672" t="s">
        <v>1765</v>
      </c>
      <c r="AT1672" s="388">
        <v>44464</v>
      </c>
      <c r="AU1672" t="s">
        <v>1756</v>
      </c>
      <c r="AV1672" t="s">
        <v>1756</v>
      </c>
      <c r="AZ1672" t="s">
        <v>1766</v>
      </c>
      <c r="BA1672" t="s">
        <v>1767</v>
      </c>
      <c r="BB1672" t="s">
        <v>4918</v>
      </c>
      <c r="BC1672" t="s">
        <v>4919</v>
      </c>
      <c r="BD1672" t="s">
        <v>825</v>
      </c>
      <c r="BE1672" t="s">
        <v>1756</v>
      </c>
      <c r="BF1672" t="s">
        <v>825</v>
      </c>
    </row>
    <row r="1673" spans="1:58">
      <c r="A1673" t="s">
        <v>829</v>
      </c>
      <c r="B1673">
        <v>6</v>
      </c>
      <c r="C1673">
        <v>0</v>
      </c>
      <c r="D1673">
        <v>9906</v>
      </c>
      <c r="E1673" t="s">
        <v>4920</v>
      </c>
      <c r="F1673">
        <v>53510604</v>
      </c>
      <c r="G1673" t="s">
        <v>2041</v>
      </c>
      <c r="H1673">
        <v>0</v>
      </c>
      <c r="I1673" t="s">
        <v>2103</v>
      </c>
      <c r="J1673">
        <v>70</v>
      </c>
      <c r="K1673">
        <v>46</v>
      </c>
      <c r="L1673" t="s">
        <v>1771</v>
      </c>
      <c r="M1673" t="s">
        <v>1756</v>
      </c>
      <c r="N1673" t="s">
        <v>1756</v>
      </c>
      <c r="O1673" t="s">
        <v>2104</v>
      </c>
      <c r="P1673" t="s">
        <v>1757</v>
      </c>
      <c r="Q1673" s="387">
        <v>3220</v>
      </c>
      <c r="R1673">
        <v>418.6</v>
      </c>
      <c r="S1673">
        <v>3638.5999999999995</v>
      </c>
      <c r="T1673" s="388">
        <v>44457</v>
      </c>
      <c r="U1673">
        <v>0</v>
      </c>
      <c r="V1673" t="s">
        <v>832</v>
      </c>
      <c r="W1673" s="388">
        <v>44477</v>
      </c>
      <c r="X1673">
        <v>164</v>
      </c>
      <c r="Y1673">
        <v>0</v>
      </c>
      <c r="Z1673">
        <v>0</v>
      </c>
      <c r="AA1673" t="s">
        <v>1758</v>
      </c>
      <c r="AB1673" t="s">
        <v>825</v>
      </c>
      <c r="AD1673" t="s">
        <v>2045</v>
      </c>
      <c r="AE1673" t="s">
        <v>2046</v>
      </c>
      <c r="AI1673" t="s">
        <v>1761</v>
      </c>
      <c r="AL1673" t="s">
        <v>4921</v>
      </c>
      <c r="AM1673">
        <v>6</v>
      </c>
      <c r="AN1673" t="s">
        <v>3133</v>
      </c>
      <c r="AO1673" t="s">
        <v>2937</v>
      </c>
      <c r="AP1673">
        <v>0</v>
      </c>
      <c r="AQ1673" s="388">
        <v>44462</v>
      </c>
      <c r="AS1673" t="s">
        <v>1765</v>
      </c>
      <c r="AT1673" s="388">
        <v>44462</v>
      </c>
      <c r="AU1673" t="s">
        <v>1756</v>
      </c>
      <c r="AV1673" t="s">
        <v>1756</v>
      </c>
      <c r="AZ1673" t="s">
        <v>1766</v>
      </c>
      <c r="BA1673" t="s">
        <v>1767</v>
      </c>
      <c r="BB1673" t="s">
        <v>4922</v>
      </c>
      <c r="BC1673" t="s">
        <v>4923</v>
      </c>
      <c r="BD1673" t="s">
        <v>825</v>
      </c>
      <c r="BE1673" t="s">
        <v>1756</v>
      </c>
      <c r="BF1673" t="s">
        <v>825</v>
      </c>
    </row>
    <row r="1674" spans="1:58">
      <c r="A1674" t="s">
        <v>829</v>
      </c>
      <c r="B1674">
        <v>6</v>
      </c>
      <c r="C1674">
        <v>0</v>
      </c>
      <c r="D1674">
        <v>9906</v>
      </c>
      <c r="E1674" t="s">
        <v>4920</v>
      </c>
      <c r="F1674">
        <v>53510604</v>
      </c>
      <c r="G1674" t="s">
        <v>2041</v>
      </c>
      <c r="H1674">
        <v>0</v>
      </c>
      <c r="I1674" t="s">
        <v>2056</v>
      </c>
      <c r="J1674">
        <v>210</v>
      </c>
      <c r="K1674">
        <v>4</v>
      </c>
      <c r="L1674" t="s">
        <v>1755</v>
      </c>
      <c r="M1674" t="s">
        <v>1756</v>
      </c>
      <c r="N1674" t="s">
        <v>1756</v>
      </c>
      <c r="P1674" t="s">
        <v>1757</v>
      </c>
      <c r="Q1674" s="387">
        <v>840</v>
      </c>
      <c r="R1674">
        <v>109.2</v>
      </c>
      <c r="S1674">
        <v>949.19999999999993</v>
      </c>
      <c r="T1674" s="388">
        <v>44457</v>
      </c>
      <c r="U1674">
        <v>0</v>
      </c>
      <c r="V1674" t="s">
        <v>832</v>
      </c>
      <c r="W1674" s="388">
        <v>44477</v>
      </c>
      <c r="X1674">
        <v>164</v>
      </c>
      <c r="Y1674">
        <v>0</v>
      </c>
      <c r="Z1674">
        <v>0</v>
      </c>
      <c r="AA1674" t="s">
        <v>1758</v>
      </c>
      <c r="AB1674" t="s">
        <v>825</v>
      </c>
      <c r="AD1674" t="s">
        <v>2045</v>
      </c>
      <c r="AE1674" t="s">
        <v>2046</v>
      </c>
      <c r="AI1674" t="s">
        <v>1761</v>
      </c>
      <c r="AL1674" t="s">
        <v>4921</v>
      </c>
      <c r="AM1674">
        <v>6</v>
      </c>
      <c r="AN1674" t="s">
        <v>3133</v>
      </c>
      <c r="AO1674" t="s">
        <v>2937</v>
      </c>
      <c r="AP1674">
        <v>0</v>
      </c>
      <c r="AQ1674" s="388">
        <v>44462</v>
      </c>
      <c r="AS1674" t="s">
        <v>1765</v>
      </c>
      <c r="AT1674" s="388">
        <v>44462</v>
      </c>
      <c r="AU1674" t="s">
        <v>1756</v>
      </c>
      <c r="AV1674" t="s">
        <v>1756</v>
      </c>
      <c r="AZ1674" t="s">
        <v>1766</v>
      </c>
      <c r="BA1674" t="s">
        <v>1767</v>
      </c>
      <c r="BB1674" t="s">
        <v>4924</v>
      </c>
      <c r="BC1674" t="s">
        <v>4925</v>
      </c>
      <c r="BD1674" t="s">
        <v>825</v>
      </c>
      <c r="BE1674" t="s">
        <v>1756</v>
      </c>
      <c r="BF1674" t="s">
        <v>825</v>
      </c>
    </row>
    <row r="1675" spans="1:58">
      <c r="A1675" t="s">
        <v>829</v>
      </c>
      <c r="B1675">
        <v>6</v>
      </c>
      <c r="C1675">
        <v>0</v>
      </c>
      <c r="D1675">
        <v>9906</v>
      </c>
      <c r="E1675" t="s">
        <v>4920</v>
      </c>
      <c r="F1675">
        <v>53510604</v>
      </c>
      <c r="G1675" t="s">
        <v>2041</v>
      </c>
      <c r="H1675">
        <v>0</v>
      </c>
      <c r="I1675" t="s">
        <v>3047</v>
      </c>
      <c r="J1675">
        <v>55.2</v>
      </c>
      <c r="K1675">
        <v>46</v>
      </c>
      <c r="L1675" t="s">
        <v>2063</v>
      </c>
      <c r="M1675" t="s">
        <v>3048</v>
      </c>
      <c r="N1675" t="s">
        <v>1757</v>
      </c>
      <c r="O1675" t="s">
        <v>1756</v>
      </c>
      <c r="P1675" t="s">
        <v>1756</v>
      </c>
      <c r="Q1675" s="387">
        <v>2539.1999999999998</v>
      </c>
      <c r="R1675">
        <v>330.096</v>
      </c>
      <c r="S1675">
        <v>2869.2959999999994</v>
      </c>
      <c r="T1675" s="388">
        <v>44457</v>
      </c>
      <c r="U1675">
        <v>0</v>
      </c>
      <c r="V1675" t="s">
        <v>832</v>
      </c>
      <c r="W1675" s="388">
        <v>44477</v>
      </c>
      <c r="X1675">
        <v>164</v>
      </c>
      <c r="Y1675">
        <v>0</v>
      </c>
      <c r="Z1675">
        <v>0</v>
      </c>
      <c r="AA1675" t="s">
        <v>1758</v>
      </c>
      <c r="AB1675" t="s">
        <v>825</v>
      </c>
      <c r="AD1675" t="s">
        <v>2045</v>
      </c>
      <c r="AE1675" t="s">
        <v>2046</v>
      </c>
      <c r="AI1675" t="s">
        <v>1761</v>
      </c>
      <c r="AL1675" t="s">
        <v>4921</v>
      </c>
      <c r="AM1675">
        <v>6</v>
      </c>
      <c r="AN1675" t="s">
        <v>3133</v>
      </c>
      <c r="AO1675" t="s">
        <v>2937</v>
      </c>
      <c r="AP1675">
        <v>0</v>
      </c>
      <c r="AQ1675" s="388">
        <v>44462</v>
      </c>
      <c r="AS1675" t="s">
        <v>1765</v>
      </c>
      <c r="AT1675" s="388">
        <v>44462</v>
      </c>
      <c r="AU1675" t="s">
        <v>1756</v>
      </c>
      <c r="AV1675" t="s">
        <v>1756</v>
      </c>
      <c r="AZ1675" t="s">
        <v>1766</v>
      </c>
      <c r="BA1675" t="s">
        <v>1767</v>
      </c>
      <c r="BB1675" t="s">
        <v>4926</v>
      </c>
      <c r="BC1675" t="s">
        <v>4927</v>
      </c>
      <c r="BD1675" t="s">
        <v>825</v>
      </c>
      <c r="BE1675" t="s">
        <v>1756</v>
      </c>
      <c r="BF1675" t="s">
        <v>825</v>
      </c>
    </row>
    <row r="1676" spans="1:58">
      <c r="A1676" t="s">
        <v>829</v>
      </c>
      <c r="B1676">
        <v>6</v>
      </c>
      <c r="C1676">
        <v>0</v>
      </c>
      <c r="D1676">
        <v>9905</v>
      </c>
      <c r="E1676" t="s">
        <v>4928</v>
      </c>
      <c r="F1676">
        <v>53510604</v>
      </c>
      <c r="G1676" t="s">
        <v>2041</v>
      </c>
      <c r="H1676">
        <v>0</v>
      </c>
      <c r="I1676" t="s">
        <v>2103</v>
      </c>
      <c r="J1676">
        <v>70</v>
      </c>
      <c r="K1676">
        <v>34.5</v>
      </c>
      <c r="L1676" t="s">
        <v>1771</v>
      </c>
      <c r="M1676" t="s">
        <v>1756</v>
      </c>
      <c r="N1676" t="s">
        <v>1756</v>
      </c>
      <c r="O1676" t="s">
        <v>2104</v>
      </c>
      <c r="P1676" t="s">
        <v>1757</v>
      </c>
      <c r="Q1676" s="387">
        <v>2415</v>
      </c>
      <c r="R1676">
        <v>313.95</v>
      </c>
      <c r="S1676">
        <v>2728.95</v>
      </c>
      <c r="T1676" s="388">
        <v>44457</v>
      </c>
      <c r="U1676">
        <v>0</v>
      </c>
      <c r="V1676" t="s">
        <v>832</v>
      </c>
      <c r="W1676" s="388">
        <v>44477</v>
      </c>
      <c r="X1676">
        <v>164</v>
      </c>
      <c r="Y1676">
        <v>0</v>
      </c>
      <c r="Z1676">
        <v>0</v>
      </c>
      <c r="AA1676" t="s">
        <v>1758</v>
      </c>
      <c r="AB1676" t="s">
        <v>825</v>
      </c>
      <c r="AD1676" t="s">
        <v>2045</v>
      </c>
      <c r="AE1676" t="s">
        <v>2046</v>
      </c>
      <c r="AI1676" t="s">
        <v>1761</v>
      </c>
      <c r="AL1676" t="s">
        <v>4929</v>
      </c>
      <c r="AM1676">
        <v>6</v>
      </c>
      <c r="AN1676" t="s">
        <v>1833</v>
      </c>
      <c r="AO1676" t="s">
        <v>4014</v>
      </c>
      <c r="AP1676">
        <v>0</v>
      </c>
      <c r="AQ1676" s="388">
        <v>44462</v>
      </c>
      <c r="AS1676" t="s">
        <v>1765</v>
      </c>
      <c r="AT1676" s="388">
        <v>44462</v>
      </c>
      <c r="AU1676" t="s">
        <v>1756</v>
      </c>
      <c r="AV1676" t="s">
        <v>1756</v>
      </c>
      <c r="AZ1676" t="s">
        <v>1766</v>
      </c>
      <c r="BA1676" t="s">
        <v>1767</v>
      </c>
      <c r="BB1676" t="s">
        <v>4930</v>
      </c>
      <c r="BC1676" t="s">
        <v>4931</v>
      </c>
      <c r="BD1676" t="s">
        <v>825</v>
      </c>
      <c r="BE1676" t="s">
        <v>1756</v>
      </c>
      <c r="BF1676" t="s">
        <v>825</v>
      </c>
    </row>
    <row r="1677" spans="1:58">
      <c r="A1677" t="s">
        <v>829</v>
      </c>
      <c r="B1677">
        <v>6</v>
      </c>
      <c r="C1677">
        <v>0</v>
      </c>
      <c r="D1677">
        <v>9905</v>
      </c>
      <c r="E1677" t="s">
        <v>4928</v>
      </c>
      <c r="F1677">
        <v>53510604</v>
      </c>
      <c r="G1677" t="s">
        <v>2041</v>
      </c>
      <c r="H1677">
        <v>0</v>
      </c>
      <c r="I1677" t="s">
        <v>2056</v>
      </c>
      <c r="J1677">
        <v>210</v>
      </c>
      <c r="K1677">
        <v>3</v>
      </c>
      <c r="L1677" t="s">
        <v>1755</v>
      </c>
      <c r="M1677" t="s">
        <v>1756</v>
      </c>
      <c r="N1677" t="s">
        <v>1756</v>
      </c>
      <c r="P1677" t="s">
        <v>1757</v>
      </c>
      <c r="Q1677" s="387">
        <v>630</v>
      </c>
      <c r="R1677">
        <v>81.900000000000006</v>
      </c>
      <c r="S1677">
        <v>711.9</v>
      </c>
      <c r="T1677" s="388">
        <v>44457</v>
      </c>
      <c r="U1677">
        <v>0</v>
      </c>
      <c r="V1677" t="s">
        <v>832</v>
      </c>
      <c r="W1677" s="388">
        <v>44477</v>
      </c>
      <c r="X1677">
        <v>164</v>
      </c>
      <c r="Y1677">
        <v>0</v>
      </c>
      <c r="Z1677">
        <v>0</v>
      </c>
      <c r="AA1677" t="s">
        <v>1758</v>
      </c>
      <c r="AB1677" t="s">
        <v>825</v>
      </c>
      <c r="AD1677" t="s">
        <v>2045</v>
      </c>
      <c r="AE1677" t="s">
        <v>2046</v>
      </c>
      <c r="AI1677" t="s">
        <v>1761</v>
      </c>
      <c r="AL1677" t="s">
        <v>4929</v>
      </c>
      <c r="AM1677">
        <v>6</v>
      </c>
      <c r="AN1677" t="s">
        <v>1833</v>
      </c>
      <c r="AO1677" t="s">
        <v>4014</v>
      </c>
      <c r="AP1677">
        <v>0</v>
      </c>
      <c r="AQ1677" s="388">
        <v>44462</v>
      </c>
      <c r="AS1677" t="s">
        <v>1765</v>
      </c>
      <c r="AT1677" s="388">
        <v>44462</v>
      </c>
      <c r="AU1677" t="s">
        <v>1756</v>
      </c>
      <c r="AV1677" t="s">
        <v>1756</v>
      </c>
      <c r="AZ1677" t="s">
        <v>1766</v>
      </c>
      <c r="BA1677" t="s">
        <v>1767</v>
      </c>
      <c r="BB1677" t="s">
        <v>4932</v>
      </c>
      <c r="BC1677" t="s">
        <v>4933</v>
      </c>
      <c r="BD1677" t="s">
        <v>825</v>
      </c>
      <c r="BE1677" t="s">
        <v>1756</v>
      </c>
      <c r="BF1677" t="s">
        <v>825</v>
      </c>
    </row>
    <row r="1678" spans="1:58">
      <c r="A1678" t="s">
        <v>829</v>
      </c>
      <c r="B1678">
        <v>6</v>
      </c>
      <c r="C1678">
        <v>0</v>
      </c>
      <c r="D1678">
        <v>9905</v>
      </c>
      <c r="E1678" t="s">
        <v>4928</v>
      </c>
      <c r="F1678">
        <v>53510604</v>
      </c>
      <c r="G1678" t="s">
        <v>2041</v>
      </c>
      <c r="H1678">
        <v>0</v>
      </c>
      <c r="I1678" t="s">
        <v>3047</v>
      </c>
      <c r="J1678">
        <v>55.2</v>
      </c>
      <c r="K1678">
        <v>34.5</v>
      </c>
      <c r="L1678" t="s">
        <v>2063</v>
      </c>
      <c r="M1678" t="s">
        <v>3048</v>
      </c>
      <c r="N1678" t="s">
        <v>1757</v>
      </c>
      <c r="O1678" t="s">
        <v>1756</v>
      </c>
      <c r="P1678" t="s">
        <v>1756</v>
      </c>
      <c r="Q1678" s="387">
        <v>1904.4</v>
      </c>
      <c r="R1678">
        <v>247.57200000000003</v>
      </c>
      <c r="S1678">
        <v>2151.9719999999998</v>
      </c>
      <c r="T1678" s="388">
        <v>44457</v>
      </c>
      <c r="U1678">
        <v>0</v>
      </c>
      <c r="V1678" t="s">
        <v>832</v>
      </c>
      <c r="W1678" s="388">
        <v>44477</v>
      </c>
      <c r="X1678">
        <v>164</v>
      </c>
      <c r="Y1678">
        <v>0</v>
      </c>
      <c r="Z1678">
        <v>0</v>
      </c>
      <c r="AA1678" t="s">
        <v>1758</v>
      </c>
      <c r="AB1678" t="s">
        <v>825</v>
      </c>
      <c r="AD1678" t="s">
        <v>2045</v>
      </c>
      <c r="AE1678" t="s">
        <v>2046</v>
      </c>
      <c r="AI1678" t="s">
        <v>1761</v>
      </c>
      <c r="AL1678" t="s">
        <v>4929</v>
      </c>
      <c r="AM1678">
        <v>6</v>
      </c>
      <c r="AN1678" t="s">
        <v>1833</v>
      </c>
      <c r="AO1678" t="s">
        <v>4014</v>
      </c>
      <c r="AP1678">
        <v>0</v>
      </c>
      <c r="AQ1678" s="388">
        <v>44462</v>
      </c>
      <c r="AS1678" t="s">
        <v>1765</v>
      </c>
      <c r="AT1678" s="388">
        <v>44462</v>
      </c>
      <c r="AU1678" t="s">
        <v>1756</v>
      </c>
      <c r="AV1678" t="s">
        <v>1756</v>
      </c>
      <c r="AZ1678" t="s">
        <v>1766</v>
      </c>
      <c r="BA1678" t="s">
        <v>1767</v>
      </c>
      <c r="BB1678" t="s">
        <v>4934</v>
      </c>
      <c r="BC1678" t="s">
        <v>4935</v>
      </c>
      <c r="BD1678" t="s">
        <v>825</v>
      </c>
      <c r="BE1678" t="s">
        <v>1756</v>
      </c>
      <c r="BF1678" t="s">
        <v>825</v>
      </c>
    </row>
    <row r="1679" spans="1:58">
      <c r="A1679" t="s">
        <v>829</v>
      </c>
      <c r="B1679">
        <v>6</v>
      </c>
      <c r="C1679">
        <v>0</v>
      </c>
      <c r="D1679">
        <v>9904</v>
      </c>
      <c r="E1679" t="s">
        <v>4936</v>
      </c>
      <c r="F1679">
        <v>53510604</v>
      </c>
      <c r="G1679" t="s">
        <v>2041</v>
      </c>
      <c r="H1679">
        <v>0</v>
      </c>
      <c r="I1679" t="s">
        <v>2103</v>
      </c>
      <c r="J1679">
        <v>70</v>
      </c>
      <c r="K1679">
        <v>57.5</v>
      </c>
      <c r="L1679" t="s">
        <v>1771</v>
      </c>
      <c r="M1679" t="s">
        <v>1756</v>
      </c>
      <c r="N1679" t="s">
        <v>1756</v>
      </c>
      <c r="O1679" t="s">
        <v>2104</v>
      </c>
      <c r="P1679" t="s">
        <v>1757</v>
      </c>
      <c r="Q1679" s="387">
        <v>4025</v>
      </c>
      <c r="R1679">
        <v>523.25</v>
      </c>
      <c r="S1679">
        <v>4548.25</v>
      </c>
      <c r="T1679" s="388">
        <v>44457</v>
      </c>
      <c r="U1679">
        <v>0</v>
      </c>
      <c r="V1679" t="s">
        <v>832</v>
      </c>
      <c r="W1679" s="388">
        <v>44477</v>
      </c>
      <c r="X1679">
        <v>164</v>
      </c>
      <c r="Y1679">
        <v>0</v>
      </c>
      <c r="Z1679">
        <v>0</v>
      </c>
      <c r="AA1679" t="s">
        <v>1758</v>
      </c>
      <c r="AB1679" t="s">
        <v>825</v>
      </c>
      <c r="AD1679" t="s">
        <v>2045</v>
      </c>
      <c r="AE1679" t="s">
        <v>2046</v>
      </c>
      <c r="AI1679" t="s">
        <v>1761</v>
      </c>
      <c r="AL1679" t="s">
        <v>3034</v>
      </c>
      <c r="AM1679">
        <v>6</v>
      </c>
      <c r="AN1679" t="s">
        <v>2834</v>
      </c>
      <c r="AO1679" t="s">
        <v>1764</v>
      </c>
      <c r="AP1679">
        <v>0</v>
      </c>
      <c r="AQ1679" s="388">
        <v>44462</v>
      </c>
      <c r="AS1679" t="s">
        <v>1765</v>
      </c>
      <c r="AT1679" s="388">
        <v>44462</v>
      </c>
      <c r="AU1679" t="s">
        <v>1756</v>
      </c>
      <c r="AV1679" t="s">
        <v>1756</v>
      </c>
      <c r="AZ1679" t="s">
        <v>1766</v>
      </c>
      <c r="BA1679" t="s">
        <v>1767</v>
      </c>
      <c r="BB1679" t="s">
        <v>4937</v>
      </c>
      <c r="BC1679" t="s">
        <v>4938</v>
      </c>
      <c r="BD1679" t="s">
        <v>825</v>
      </c>
      <c r="BE1679" t="s">
        <v>1756</v>
      </c>
      <c r="BF1679" t="s">
        <v>825</v>
      </c>
    </row>
    <row r="1680" spans="1:58">
      <c r="A1680" t="s">
        <v>829</v>
      </c>
      <c r="B1680">
        <v>6</v>
      </c>
      <c r="C1680">
        <v>0</v>
      </c>
      <c r="D1680">
        <v>9904</v>
      </c>
      <c r="E1680" t="s">
        <v>4936</v>
      </c>
      <c r="F1680">
        <v>53510604</v>
      </c>
      <c r="G1680" t="s">
        <v>2041</v>
      </c>
      <c r="H1680">
        <v>0</v>
      </c>
      <c r="I1680" t="s">
        <v>2056</v>
      </c>
      <c r="J1680">
        <v>210</v>
      </c>
      <c r="K1680">
        <v>6</v>
      </c>
      <c r="L1680" t="s">
        <v>1755</v>
      </c>
      <c r="M1680" t="s">
        <v>1756</v>
      </c>
      <c r="N1680" t="s">
        <v>1756</v>
      </c>
      <c r="P1680" t="s">
        <v>1757</v>
      </c>
      <c r="Q1680" s="387">
        <v>1260</v>
      </c>
      <c r="R1680">
        <v>163.80000000000001</v>
      </c>
      <c r="S1680">
        <v>1423.8</v>
      </c>
      <c r="T1680" s="388">
        <v>44457</v>
      </c>
      <c r="U1680">
        <v>0</v>
      </c>
      <c r="V1680" t="s">
        <v>832</v>
      </c>
      <c r="W1680" s="388">
        <v>44477</v>
      </c>
      <c r="X1680">
        <v>164</v>
      </c>
      <c r="Y1680">
        <v>0</v>
      </c>
      <c r="Z1680">
        <v>0</v>
      </c>
      <c r="AA1680" t="s">
        <v>1758</v>
      </c>
      <c r="AB1680" t="s">
        <v>825</v>
      </c>
      <c r="AD1680" t="s">
        <v>2045</v>
      </c>
      <c r="AE1680" t="s">
        <v>2046</v>
      </c>
      <c r="AI1680" t="s">
        <v>1761</v>
      </c>
      <c r="AL1680" t="s">
        <v>3034</v>
      </c>
      <c r="AM1680">
        <v>6</v>
      </c>
      <c r="AN1680" t="s">
        <v>2834</v>
      </c>
      <c r="AO1680" t="s">
        <v>1764</v>
      </c>
      <c r="AP1680">
        <v>0</v>
      </c>
      <c r="AQ1680" s="388">
        <v>44462</v>
      </c>
      <c r="AS1680" t="s">
        <v>1765</v>
      </c>
      <c r="AT1680" s="388">
        <v>44462</v>
      </c>
      <c r="AU1680" t="s">
        <v>1756</v>
      </c>
      <c r="AV1680" t="s">
        <v>1756</v>
      </c>
      <c r="AZ1680" t="s">
        <v>1766</v>
      </c>
      <c r="BA1680" t="s">
        <v>1767</v>
      </c>
      <c r="BB1680" t="s">
        <v>4939</v>
      </c>
      <c r="BC1680" t="s">
        <v>4940</v>
      </c>
      <c r="BD1680" t="s">
        <v>825</v>
      </c>
      <c r="BE1680" t="s">
        <v>1756</v>
      </c>
      <c r="BF1680" t="s">
        <v>825</v>
      </c>
    </row>
    <row r="1681" spans="1:58">
      <c r="A1681" t="s">
        <v>829</v>
      </c>
      <c r="B1681">
        <v>6</v>
      </c>
      <c r="C1681">
        <v>0</v>
      </c>
      <c r="D1681">
        <v>9904</v>
      </c>
      <c r="E1681" t="s">
        <v>4936</v>
      </c>
      <c r="F1681">
        <v>53510604</v>
      </c>
      <c r="G1681" t="s">
        <v>2041</v>
      </c>
      <c r="H1681">
        <v>0</v>
      </c>
      <c r="I1681" t="s">
        <v>3041</v>
      </c>
      <c r="J1681">
        <v>80</v>
      </c>
      <c r="K1681">
        <v>7</v>
      </c>
      <c r="L1681" t="s">
        <v>1771</v>
      </c>
      <c r="M1681" t="s">
        <v>1756</v>
      </c>
      <c r="N1681" t="s">
        <v>1756</v>
      </c>
      <c r="O1681" t="s">
        <v>3042</v>
      </c>
      <c r="P1681" t="s">
        <v>1757</v>
      </c>
      <c r="Q1681" s="387">
        <v>560</v>
      </c>
      <c r="R1681">
        <v>72.8</v>
      </c>
      <c r="S1681">
        <v>632.79999999999995</v>
      </c>
      <c r="T1681" s="388">
        <v>44457</v>
      </c>
      <c r="U1681">
        <v>0</v>
      </c>
      <c r="V1681" t="s">
        <v>832</v>
      </c>
      <c r="W1681" s="388">
        <v>44477</v>
      </c>
      <c r="X1681">
        <v>164</v>
      </c>
      <c r="Y1681">
        <v>0</v>
      </c>
      <c r="Z1681">
        <v>0</v>
      </c>
      <c r="AA1681" t="s">
        <v>1758</v>
      </c>
      <c r="AB1681" t="s">
        <v>825</v>
      </c>
      <c r="AD1681" t="s">
        <v>2045</v>
      </c>
      <c r="AE1681" t="s">
        <v>2046</v>
      </c>
      <c r="AI1681" t="s">
        <v>1761</v>
      </c>
      <c r="AL1681" t="s">
        <v>3034</v>
      </c>
      <c r="AM1681">
        <v>6</v>
      </c>
      <c r="AN1681" t="s">
        <v>2834</v>
      </c>
      <c r="AO1681" t="s">
        <v>1764</v>
      </c>
      <c r="AP1681">
        <v>0</v>
      </c>
      <c r="AQ1681" s="388">
        <v>44462</v>
      </c>
      <c r="AS1681" t="s">
        <v>1765</v>
      </c>
      <c r="AT1681" s="388">
        <v>44462</v>
      </c>
      <c r="AU1681" t="s">
        <v>1756</v>
      </c>
      <c r="AV1681" t="s">
        <v>1756</v>
      </c>
      <c r="AZ1681" t="s">
        <v>1766</v>
      </c>
      <c r="BA1681" t="s">
        <v>1767</v>
      </c>
      <c r="BB1681" t="s">
        <v>4941</v>
      </c>
      <c r="BC1681" t="s">
        <v>4942</v>
      </c>
      <c r="BD1681" t="s">
        <v>825</v>
      </c>
      <c r="BE1681" t="s">
        <v>1756</v>
      </c>
      <c r="BF1681" t="s">
        <v>825</v>
      </c>
    </row>
    <row r="1682" spans="1:58">
      <c r="A1682" t="s">
        <v>829</v>
      </c>
      <c r="B1682">
        <v>6</v>
      </c>
      <c r="C1682">
        <v>0</v>
      </c>
      <c r="D1682">
        <v>9904</v>
      </c>
      <c r="E1682" t="s">
        <v>4936</v>
      </c>
      <c r="F1682">
        <v>53510604</v>
      </c>
      <c r="G1682" t="s">
        <v>2041</v>
      </c>
      <c r="H1682">
        <v>0</v>
      </c>
      <c r="I1682" t="s">
        <v>2073</v>
      </c>
      <c r="J1682">
        <v>243.75</v>
      </c>
      <c r="K1682">
        <v>1</v>
      </c>
      <c r="L1682" t="s">
        <v>1755</v>
      </c>
      <c r="M1682" t="s">
        <v>2074</v>
      </c>
      <c r="N1682" t="s">
        <v>1757</v>
      </c>
      <c r="O1682" t="s">
        <v>1756</v>
      </c>
      <c r="P1682" t="s">
        <v>1756</v>
      </c>
      <c r="Q1682" s="387">
        <v>243.75</v>
      </c>
      <c r="R1682">
        <v>31.6875</v>
      </c>
      <c r="S1682">
        <v>275.4375</v>
      </c>
      <c r="T1682" s="388">
        <v>44457</v>
      </c>
      <c r="U1682">
        <v>0</v>
      </c>
      <c r="V1682" t="s">
        <v>832</v>
      </c>
      <c r="W1682" s="388">
        <v>44477</v>
      </c>
      <c r="X1682">
        <v>164</v>
      </c>
      <c r="Y1682">
        <v>0</v>
      </c>
      <c r="Z1682">
        <v>0</v>
      </c>
      <c r="AA1682" t="s">
        <v>1758</v>
      </c>
      <c r="AB1682" t="s">
        <v>825</v>
      </c>
      <c r="AD1682" t="s">
        <v>2045</v>
      </c>
      <c r="AE1682" t="s">
        <v>2046</v>
      </c>
      <c r="AI1682" t="s">
        <v>1761</v>
      </c>
      <c r="AL1682" t="s">
        <v>3034</v>
      </c>
      <c r="AM1682">
        <v>6</v>
      </c>
      <c r="AN1682" t="s">
        <v>2834</v>
      </c>
      <c r="AO1682" t="s">
        <v>1764</v>
      </c>
      <c r="AP1682">
        <v>0</v>
      </c>
      <c r="AQ1682" s="388">
        <v>44462</v>
      </c>
      <c r="AS1682" t="s">
        <v>1765</v>
      </c>
      <c r="AT1682" s="388">
        <v>44462</v>
      </c>
      <c r="AU1682" t="s">
        <v>1756</v>
      </c>
      <c r="AV1682" t="s">
        <v>1756</v>
      </c>
      <c r="AZ1682" t="s">
        <v>1766</v>
      </c>
      <c r="BA1682" t="s">
        <v>1767</v>
      </c>
      <c r="BB1682" t="s">
        <v>4943</v>
      </c>
      <c r="BC1682" t="s">
        <v>4944</v>
      </c>
      <c r="BD1682" t="s">
        <v>825</v>
      </c>
      <c r="BE1682" t="s">
        <v>1756</v>
      </c>
      <c r="BF1682" t="s">
        <v>825</v>
      </c>
    </row>
    <row r="1683" spans="1:58">
      <c r="A1683" t="s">
        <v>829</v>
      </c>
      <c r="B1683">
        <v>6</v>
      </c>
      <c r="C1683">
        <v>0</v>
      </c>
      <c r="D1683">
        <v>9904</v>
      </c>
      <c r="E1683" t="s">
        <v>4936</v>
      </c>
      <c r="F1683">
        <v>53510604</v>
      </c>
      <c r="G1683" t="s">
        <v>2041</v>
      </c>
      <c r="H1683">
        <v>0</v>
      </c>
      <c r="I1683" t="s">
        <v>3047</v>
      </c>
      <c r="J1683">
        <v>55.2</v>
      </c>
      <c r="K1683">
        <v>57.5</v>
      </c>
      <c r="L1683" t="s">
        <v>2063</v>
      </c>
      <c r="M1683" t="s">
        <v>3048</v>
      </c>
      <c r="N1683" t="s">
        <v>1757</v>
      </c>
      <c r="O1683" t="s">
        <v>1756</v>
      </c>
      <c r="P1683" t="s">
        <v>1756</v>
      </c>
      <c r="Q1683" s="387">
        <v>3174</v>
      </c>
      <c r="R1683">
        <v>412.62</v>
      </c>
      <c r="S1683">
        <v>3586.6199999999994</v>
      </c>
      <c r="T1683" s="388">
        <v>44457</v>
      </c>
      <c r="U1683">
        <v>0</v>
      </c>
      <c r="V1683" t="s">
        <v>832</v>
      </c>
      <c r="W1683" s="388">
        <v>44477</v>
      </c>
      <c r="X1683">
        <v>164</v>
      </c>
      <c r="Y1683">
        <v>0</v>
      </c>
      <c r="Z1683">
        <v>0</v>
      </c>
      <c r="AA1683" t="s">
        <v>1758</v>
      </c>
      <c r="AB1683" t="s">
        <v>825</v>
      </c>
      <c r="AD1683" t="s">
        <v>2045</v>
      </c>
      <c r="AE1683" t="s">
        <v>2046</v>
      </c>
      <c r="AI1683" t="s">
        <v>1761</v>
      </c>
      <c r="AL1683" t="s">
        <v>3034</v>
      </c>
      <c r="AM1683">
        <v>6</v>
      </c>
      <c r="AN1683" t="s">
        <v>2834</v>
      </c>
      <c r="AO1683" t="s">
        <v>1764</v>
      </c>
      <c r="AP1683">
        <v>0</v>
      </c>
      <c r="AQ1683" s="388">
        <v>44462</v>
      </c>
      <c r="AS1683" t="s">
        <v>1765</v>
      </c>
      <c r="AT1683" s="388">
        <v>44462</v>
      </c>
      <c r="AU1683" t="s">
        <v>1756</v>
      </c>
      <c r="AV1683" t="s">
        <v>1756</v>
      </c>
      <c r="AZ1683" t="s">
        <v>1766</v>
      </c>
      <c r="BA1683" t="s">
        <v>1767</v>
      </c>
      <c r="BB1683" t="s">
        <v>4945</v>
      </c>
      <c r="BC1683" t="s">
        <v>4946</v>
      </c>
      <c r="BD1683" t="s">
        <v>825</v>
      </c>
      <c r="BE1683" t="s">
        <v>1756</v>
      </c>
      <c r="BF1683" t="s">
        <v>825</v>
      </c>
    </row>
    <row r="1684" spans="1:58">
      <c r="A1684" t="s">
        <v>829</v>
      </c>
      <c r="B1684">
        <v>6</v>
      </c>
      <c r="C1684">
        <v>0</v>
      </c>
      <c r="D1684">
        <v>9921</v>
      </c>
      <c r="E1684" t="s">
        <v>4947</v>
      </c>
      <c r="F1684">
        <v>53510604</v>
      </c>
      <c r="G1684" t="s">
        <v>2041</v>
      </c>
      <c r="H1684">
        <v>0</v>
      </c>
      <c r="I1684" t="s">
        <v>2103</v>
      </c>
      <c r="J1684">
        <v>70</v>
      </c>
      <c r="K1684">
        <v>12</v>
      </c>
      <c r="L1684" t="s">
        <v>1771</v>
      </c>
      <c r="M1684" t="s">
        <v>1756</v>
      </c>
      <c r="N1684" t="s">
        <v>1756</v>
      </c>
      <c r="O1684" t="s">
        <v>2104</v>
      </c>
      <c r="P1684" t="s">
        <v>1757</v>
      </c>
      <c r="Q1684" s="387">
        <v>840</v>
      </c>
      <c r="R1684">
        <v>109.2</v>
      </c>
      <c r="S1684">
        <v>949.19999999999993</v>
      </c>
      <c r="T1684" s="388">
        <v>44457</v>
      </c>
      <c r="U1684">
        <v>0</v>
      </c>
      <c r="V1684" t="s">
        <v>832</v>
      </c>
      <c r="W1684" s="388">
        <v>44477</v>
      </c>
      <c r="X1684">
        <v>164</v>
      </c>
      <c r="Y1684">
        <v>0</v>
      </c>
      <c r="Z1684">
        <v>0</v>
      </c>
      <c r="AA1684" t="s">
        <v>1758</v>
      </c>
      <c r="AB1684" t="s">
        <v>825</v>
      </c>
      <c r="AD1684" t="s">
        <v>2045</v>
      </c>
      <c r="AE1684" t="s">
        <v>2046</v>
      </c>
      <c r="AI1684" t="s">
        <v>1761</v>
      </c>
      <c r="AL1684" t="s">
        <v>4948</v>
      </c>
      <c r="AM1684">
        <v>6</v>
      </c>
      <c r="AN1684" t="s">
        <v>1833</v>
      </c>
      <c r="AO1684" t="s">
        <v>4696</v>
      </c>
      <c r="AP1684">
        <v>0</v>
      </c>
      <c r="AQ1684" s="388">
        <v>44462</v>
      </c>
      <c r="AS1684" t="s">
        <v>1765</v>
      </c>
      <c r="AT1684" s="388">
        <v>44462</v>
      </c>
      <c r="AU1684" t="s">
        <v>1756</v>
      </c>
      <c r="AV1684" t="s">
        <v>1756</v>
      </c>
      <c r="AZ1684" t="s">
        <v>1766</v>
      </c>
      <c r="BA1684" t="s">
        <v>1767</v>
      </c>
      <c r="BB1684" t="s">
        <v>4949</v>
      </c>
      <c r="BC1684" t="s">
        <v>4950</v>
      </c>
      <c r="BD1684" t="s">
        <v>825</v>
      </c>
      <c r="BE1684" t="s">
        <v>1756</v>
      </c>
      <c r="BF1684" t="s">
        <v>825</v>
      </c>
    </row>
    <row r="1685" spans="1:58">
      <c r="A1685" t="s">
        <v>829</v>
      </c>
      <c r="B1685">
        <v>6</v>
      </c>
      <c r="C1685">
        <v>0</v>
      </c>
      <c r="D1685">
        <v>9921</v>
      </c>
      <c r="E1685" t="s">
        <v>4947</v>
      </c>
      <c r="F1685">
        <v>53510604</v>
      </c>
      <c r="G1685" t="s">
        <v>2041</v>
      </c>
      <c r="H1685">
        <v>0</v>
      </c>
      <c r="I1685" t="s">
        <v>2103</v>
      </c>
      <c r="J1685">
        <v>70</v>
      </c>
      <c r="K1685">
        <v>12.5</v>
      </c>
      <c r="L1685" t="s">
        <v>1771</v>
      </c>
      <c r="M1685" t="s">
        <v>1756</v>
      </c>
      <c r="N1685" t="s">
        <v>1756</v>
      </c>
      <c r="O1685" t="s">
        <v>2104</v>
      </c>
      <c r="P1685" t="s">
        <v>1757</v>
      </c>
      <c r="Q1685" s="387">
        <v>875</v>
      </c>
      <c r="R1685">
        <v>113.75</v>
      </c>
      <c r="S1685">
        <v>988.74999999999989</v>
      </c>
      <c r="T1685" s="388">
        <v>44457</v>
      </c>
      <c r="U1685">
        <v>0</v>
      </c>
      <c r="V1685" t="s">
        <v>832</v>
      </c>
      <c r="W1685" s="388">
        <v>44477</v>
      </c>
      <c r="X1685">
        <v>164</v>
      </c>
      <c r="Y1685">
        <v>0</v>
      </c>
      <c r="Z1685">
        <v>0</v>
      </c>
      <c r="AA1685" t="s">
        <v>1758</v>
      </c>
      <c r="AB1685" t="s">
        <v>825</v>
      </c>
      <c r="AD1685" t="s">
        <v>2045</v>
      </c>
      <c r="AE1685" t="s">
        <v>2046</v>
      </c>
      <c r="AI1685" t="s">
        <v>1761</v>
      </c>
      <c r="AL1685" t="s">
        <v>4948</v>
      </c>
      <c r="AM1685">
        <v>6</v>
      </c>
      <c r="AN1685" t="s">
        <v>1833</v>
      </c>
      <c r="AO1685" t="s">
        <v>4696</v>
      </c>
      <c r="AP1685">
        <v>0</v>
      </c>
      <c r="AQ1685" s="388">
        <v>44462</v>
      </c>
      <c r="AS1685" t="s">
        <v>1765</v>
      </c>
      <c r="AT1685" s="388">
        <v>44462</v>
      </c>
      <c r="AU1685" t="s">
        <v>1756</v>
      </c>
      <c r="AV1685" t="s">
        <v>1756</v>
      </c>
      <c r="AZ1685" t="s">
        <v>1766</v>
      </c>
      <c r="BA1685" t="s">
        <v>1767</v>
      </c>
      <c r="BB1685" t="s">
        <v>4951</v>
      </c>
      <c r="BC1685" t="s">
        <v>4952</v>
      </c>
      <c r="BD1685" t="s">
        <v>825</v>
      </c>
      <c r="BE1685" t="s">
        <v>1756</v>
      </c>
      <c r="BF1685" t="s">
        <v>825</v>
      </c>
    </row>
    <row r="1686" spans="1:58">
      <c r="A1686" t="s">
        <v>829</v>
      </c>
      <c r="B1686">
        <v>6</v>
      </c>
      <c r="C1686">
        <v>0</v>
      </c>
      <c r="D1686">
        <v>9921</v>
      </c>
      <c r="E1686" t="s">
        <v>4947</v>
      </c>
      <c r="F1686">
        <v>53510604</v>
      </c>
      <c r="G1686" t="s">
        <v>2041</v>
      </c>
      <c r="H1686">
        <v>0</v>
      </c>
      <c r="I1686" t="s">
        <v>3047</v>
      </c>
      <c r="J1686">
        <v>55.2</v>
      </c>
      <c r="K1686">
        <v>12</v>
      </c>
      <c r="L1686" t="s">
        <v>2063</v>
      </c>
      <c r="M1686" t="s">
        <v>3048</v>
      </c>
      <c r="N1686" t="s">
        <v>1757</v>
      </c>
      <c r="O1686" t="s">
        <v>1756</v>
      </c>
      <c r="P1686" t="s">
        <v>1756</v>
      </c>
      <c r="Q1686" s="387">
        <v>662.4</v>
      </c>
      <c r="R1686">
        <v>86.111999999999995</v>
      </c>
      <c r="S1686">
        <v>748.51199999999994</v>
      </c>
      <c r="T1686" s="388">
        <v>44457</v>
      </c>
      <c r="U1686">
        <v>0</v>
      </c>
      <c r="V1686" t="s">
        <v>832</v>
      </c>
      <c r="W1686" s="388">
        <v>44477</v>
      </c>
      <c r="X1686">
        <v>164</v>
      </c>
      <c r="Y1686">
        <v>0</v>
      </c>
      <c r="Z1686">
        <v>0</v>
      </c>
      <c r="AA1686" t="s">
        <v>1758</v>
      </c>
      <c r="AB1686" t="s">
        <v>825</v>
      </c>
      <c r="AD1686" t="s">
        <v>2045</v>
      </c>
      <c r="AE1686" t="s">
        <v>2046</v>
      </c>
      <c r="AI1686" t="s">
        <v>1761</v>
      </c>
      <c r="AL1686" t="s">
        <v>4948</v>
      </c>
      <c r="AM1686">
        <v>6</v>
      </c>
      <c r="AN1686" t="s">
        <v>1833</v>
      </c>
      <c r="AO1686" t="s">
        <v>4696</v>
      </c>
      <c r="AP1686">
        <v>0</v>
      </c>
      <c r="AQ1686" s="388">
        <v>44462</v>
      </c>
      <c r="AS1686" t="s">
        <v>1765</v>
      </c>
      <c r="AT1686" s="388">
        <v>44462</v>
      </c>
      <c r="AU1686" t="s">
        <v>1756</v>
      </c>
      <c r="AV1686" t="s">
        <v>1756</v>
      </c>
      <c r="AZ1686" t="s">
        <v>1766</v>
      </c>
      <c r="BA1686" t="s">
        <v>1767</v>
      </c>
      <c r="BB1686" t="s">
        <v>4953</v>
      </c>
      <c r="BC1686" t="s">
        <v>4954</v>
      </c>
      <c r="BD1686" t="s">
        <v>825</v>
      </c>
      <c r="BE1686" t="s">
        <v>1756</v>
      </c>
      <c r="BF1686" t="s">
        <v>825</v>
      </c>
    </row>
    <row r="1687" spans="1:58">
      <c r="A1687" t="s">
        <v>829</v>
      </c>
      <c r="B1687">
        <v>6</v>
      </c>
      <c r="C1687">
        <v>0</v>
      </c>
      <c r="D1687">
        <v>9921</v>
      </c>
      <c r="E1687" t="s">
        <v>4947</v>
      </c>
      <c r="F1687">
        <v>53510604</v>
      </c>
      <c r="G1687" t="s">
        <v>2041</v>
      </c>
      <c r="H1687">
        <v>0</v>
      </c>
      <c r="I1687" t="s">
        <v>3047</v>
      </c>
      <c r="J1687">
        <v>55.2</v>
      </c>
      <c r="K1687">
        <v>12.5</v>
      </c>
      <c r="L1687" t="s">
        <v>2063</v>
      </c>
      <c r="M1687" t="s">
        <v>3048</v>
      </c>
      <c r="N1687" t="s">
        <v>1757</v>
      </c>
      <c r="O1687" t="s">
        <v>1756</v>
      </c>
      <c r="P1687" t="s">
        <v>1756</v>
      </c>
      <c r="Q1687" s="387">
        <v>690</v>
      </c>
      <c r="R1687">
        <v>89.7</v>
      </c>
      <c r="S1687">
        <v>779.69999999999993</v>
      </c>
      <c r="T1687" s="388">
        <v>44457</v>
      </c>
      <c r="U1687">
        <v>0</v>
      </c>
      <c r="V1687" t="s">
        <v>832</v>
      </c>
      <c r="W1687" s="388">
        <v>44477</v>
      </c>
      <c r="X1687">
        <v>164</v>
      </c>
      <c r="Y1687">
        <v>0</v>
      </c>
      <c r="Z1687">
        <v>0</v>
      </c>
      <c r="AA1687" t="s">
        <v>1758</v>
      </c>
      <c r="AB1687" t="s">
        <v>825</v>
      </c>
      <c r="AD1687" t="s">
        <v>2045</v>
      </c>
      <c r="AE1687" t="s">
        <v>2046</v>
      </c>
      <c r="AI1687" t="s">
        <v>1761</v>
      </c>
      <c r="AL1687" t="s">
        <v>4948</v>
      </c>
      <c r="AM1687">
        <v>6</v>
      </c>
      <c r="AN1687" t="s">
        <v>1833</v>
      </c>
      <c r="AO1687" t="s">
        <v>4696</v>
      </c>
      <c r="AP1687">
        <v>0</v>
      </c>
      <c r="AQ1687" s="388">
        <v>44462</v>
      </c>
      <c r="AS1687" t="s">
        <v>1765</v>
      </c>
      <c r="AT1687" s="388">
        <v>44462</v>
      </c>
      <c r="AU1687" t="s">
        <v>1756</v>
      </c>
      <c r="AV1687" t="s">
        <v>1756</v>
      </c>
      <c r="AZ1687" t="s">
        <v>1766</v>
      </c>
      <c r="BA1687" t="s">
        <v>1767</v>
      </c>
      <c r="BB1687" t="s">
        <v>4955</v>
      </c>
      <c r="BC1687" t="s">
        <v>4956</v>
      </c>
      <c r="BD1687" t="s">
        <v>825</v>
      </c>
      <c r="BE1687" t="s">
        <v>1756</v>
      </c>
      <c r="BF1687" t="s">
        <v>825</v>
      </c>
    </row>
    <row r="1688" spans="1:58">
      <c r="A1688" t="s">
        <v>829</v>
      </c>
      <c r="B1688">
        <v>6</v>
      </c>
      <c r="C1688">
        <v>0</v>
      </c>
      <c r="D1688">
        <v>9871</v>
      </c>
      <c r="E1688" t="s">
        <v>4957</v>
      </c>
      <c r="F1688">
        <v>53510604</v>
      </c>
      <c r="G1688" t="s">
        <v>2041</v>
      </c>
      <c r="H1688">
        <v>0</v>
      </c>
      <c r="I1688" t="s">
        <v>2103</v>
      </c>
      <c r="J1688">
        <v>70</v>
      </c>
      <c r="K1688">
        <v>12</v>
      </c>
      <c r="L1688" t="s">
        <v>1771</v>
      </c>
      <c r="M1688" t="s">
        <v>1756</v>
      </c>
      <c r="N1688" t="s">
        <v>1756</v>
      </c>
      <c r="O1688" t="s">
        <v>2104</v>
      </c>
      <c r="P1688" t="s">
        <v>1757</v>
      </c>
      <c r="Q1688" s="387">
        <v>840</v>
      </c>
      <c r="R1688">
        <v>109.2</v>
      </c>
      <c r="S1688">
        <v>949.19999999999993</v>
      </c>
      <c r="T1688" s="388">
        <v>44456</v>
      </c>
      <c r="U1688">
        <v>0</v>
      </c>
      <c r="V1688" t="s">
        <v>832</v>
      </c>
      <c r="W1688" s="388">
        <v>44477</v>
      </c>
      <c r="X1688">
        <v>164</v>
      </c>
      <c r="Y1688">
        <v>0</v>
      </c>
      <c r="Z1688">
        <v>0</v>
      </c>
      <c r="AA1688" t="s">
        <v>1758</v>
      </c>
      <c r="AB1688" t="s">
        <v>825</v>
      </c>
      <c r="AD1688" t="s">
        <v>2045</v>
      </c>
      <c r="AE1688" t="s">
        <v>2046</v>
      </c>
      <c r="AI1688" t="s">
        <v>1761</v>
      </c>
      <c r="AL1688" t="s">
        <v>4958</v>
      </c>
      <c r="AM1688">
        <v>6</v>
      </c>
      <c r="AN1688" t="s">
        <v>1833</v>
      </c>
      <c r="AO1688" t="s">
        <v>4014</v>
      </c>
      <c r="AP1688">
        <v>0</v>
      </c>
      <c r="AQ1688" s="388">
        <v>44460</v>
      </c>
      <c r="AS1688" t="s">
        <v>1765</v>
      </c>
      <c r="AT1688" s="388">
        <v>44461</v>
      </c>
      <c r="AU1688" t="s">
        <v>1756</v>
      </c>
      <c r="AV1688" t="s">
        <v>1756</v>
      </c>
      <c r="AZ1688" t="s">
        <v>1766</v>
      </c>
      <c r="BA1688" t="s">
        <v>1767</v>
      </c>
      <c r="BB1688" t="s">
        <v>4959</v>
      </c>
      <c r="BC1688" t="s">
        <v>4960</v>
      </c>
      <c r="BD1688" t="s">
        <v>825</v>
      </c>
      <c r="BE1688" t="s">
        <v>1756</v>
      </c>
      <c r="BF1688" t="s">
        <v>825</v>
      </c>
    </row>
    <row r="1689" spans="1:58">
      <c r="A1689" t="s">
        <v>829</v>
      </c>
      <c r="B1689">
        <v>6</v>
      </c>
      <c r="C1689">
        <v>0</v>
      </c>
      <c r="D1689">
        <v>9871</v>
      </c>
      <c r="E1689" t="s">
        <v>4957</v>
      </c>
      <c r="F1689">
        <v>53510604</v>
      </c>
      <c r="G1689" t="s">
        <v>2041</v>
      </c>
      <c r="H1689">
        <v>0</v>
      </c>
      <c r="I1689" t="s">
        <v>2103</v>
      </c>
      <c r="J1689">
        <v>70</v>
      </c>
      <c r="K1689">
        <v>52</v>
      </c>
      <c r="L1689" t="s">
        <v>1771</v>
      </c>
      <c r="M1689" t="s">
        <v>1756</v>
      </c>
      <c r="N1689" t="s">
        <v>1756</v>
      </c>
      <c r="O1689" t="s">
        <v>2104</v>
      </c>
      <c r="P1689" t="s">
        <v>1757</v>
      </c>
      <c r="Q1689" s="387">
        <v>3640</v>
      </c>
      <c r="R1689">
        <v>473.2</v>
      </c>
      <c r="S1689">
        <v>4113.2</v>
      </c>
      <c r="T1689" s="388">
        <v>44456</v>
      </c>
      <c r="U1689">
        <v>0</v>
      </c>
      <c r="V1689" t="s">
        <v>832</v>
      </c>
      <c r="W1689" s="388">
        <v>44477</v>
      </c>
      <c r="X1689">
        <v>164</v>
      </c>
      <c r="Y1689">
        <v>0</v>
      </c>
      <c r="Z1689">
        <v>0</v>
      </c>
      <c r="AA1689" t="s">
        <v>1758</v>
      </c>
      <c r="AB1689" t="s">
        <v>825</v>
      </c>
      <c r="AD1689" t="s">
        <v>2045</v>
      </c>
      <c r="AE1689" t="s">
        <v>2046</v>
      </c>
      <c r="AI1689" t="s">
        <v>1761</v>
      </c>
      <c r="AL1689" t="s">
        <v>4958</v>
      </c>
      <c r="AM1689">
        <v>6</v>
      </c>
      <c r="AN1689" t="s">
        <v>1833</v>
      </c>
      <c r="AO1689" t="s">
        <v>4014</v>
      </c>
      <c r="AP1689">
        <v>0</v>
      </c>
      <c r="AQ1689" s="388">
        <v>44460</v>
      </c>
      <c r="AS1689" t="s">
        <v>1765</v>
      </c>
      <c r="AT1689" s="388">
        <v>44461</v>
      </c>
      <c r="AU1689" t="s">
        <v>1756</v>
      </c>
      <c r="AV1689" t="s">
        <v>1756</v>
      </c>
      <c r="AZ1689" t="s">
        <v>1766</v>
      </c>
      <c r="BA1689" t="s">
        <v>1767</v>
      </c>
      <c r="BB1689" t="s">
        <v>4961</v>
      </c>
      <c r="BC1689" t="s">
        <v>4962</v>
      </c>
      <c r="BD1689" t="s">
        <v>825</v>
      </c>
      <c r="BE1689" t="s">
        <v>1756</v>
      </c>
      <c r="BF1689" t="s">
        <v>825</v>
      </c>
    </row>
    <row r="1690" spans="1:58">
      <c r="A1690" t="s">
        <v>829</v>
      </c>
      <c r="B1690">
        <v>6</v>
      </c>
      <c r="C1690">
        <v>0</v>
      </c>
      <c r="D1690">
        <v>9871</v>
      </c>
      <c r="E1690" t="s">
        <v>4957</v>
      </c>
      <c r="F1690">
        <v>53510604</v>
      </c>
      <c r="G1690" t="s">
        <v>2041</v>
      </c>
      <c r="H1690">
        <v>0</v>
      </c>
      <c r="I1690" t="s">
        <v>2056</v>
      </c>
      <c r="J1690">
        <v>210</v>
      </c>
      <c r="K1690">
        <v>4</v>
      </c>
      <c r="L1690" t="s">
        <v>1755</v>
      </c>
      <c r="M1690" t="s">
        <v>1756</v>
      </c>
      <c r="N1690" t="s">
        <v>1756</v>
      </c>
      <c r="P1690" t="s">
        <v>1757</v>
      </c>
      <c r="Q1690" s="387">
        <v>840</v>
      </c>
      <c r="R1690">
        <v>109.2</v>
      </c>
      <c r="S1690">
        <v>949.19999999999993</v>
      </c>
      <c r="T1690" s="388">
        <v>44456</v>
      </c>
      <c r="U1690">
        <v>0</v>
      </c>
      <c r="V1690" t="s">
        <v>832</v>
      </c>
      <c r="W1690" s="388">
        <v>44477</v>
      </c>
      <c r="X1690">
        <v>164</v>
      </c>
      <c r="Y1690">
        <v>0</v>
      </c>
      <c r="Z1690">
        <v>0</v>
      </c>
      <c r="AA1690" t="s">
        <v>1758</v>
      </c>
      <c r="AB1690" t="s">
        <v>825</v>
      </c>
      <c r="AD1690" t="s">
        <v>2045</v>
      </c>
      <c r="AE1690" t="s">
        <v>2046</v>
      </c>
      <c r="AI1690" t="s">
        <v>1761</v>
      </c>
      <c r="AL1690" t="s">
        <v>4958</v>
      </c>
      <c r="AM1690">
        <v>6</v>
      </c>
      <c r="AN1690" t="s">
        <v>1833</v>
      </c>
      <c r="AO1690" t="s">
        <v>4014</v>
      </c>
      <c r="AP1690">
        <v>0</v>
      </c>
      <c r="AQ1690" s="388">
        <v>44460</v>
      </c>
      <c r="AS1690" t="s">
        <v>1765</v>
      </c>
      <c r="AT1690" s="388">
        <v>44461</v>
      </c>
      <c r="AU1690" t="s">
        <v>1756</v>
      </c>
      <c r="AV1690" t="s">
        <v>1756</v>
      </c>
      <c r="AZ1690" t="s">
        <v>1766</v>
      </c>
      <c r="BA1690" t="s">
        <v>1767</v>
      </c>
      <c r="BB1690" t="s">
        <v>4963</v>
      </c>
      <c r="BC1690" t="s">
        <v>4964</v>
      </c>
      <c r="BD1690" t="s">
        <v>825</v>
      </c>
      <c r="BE1690" t="s">
        <v>1756</v>
      </c>
      <c r="BF1690" t="s">
        <v>825</v>
      </c>
    </row>
    <row r="1691" spans="1:58">
      <c r="A1691" t="s">
        <v>829</v>
      </c>
      <c r="B1691">
        <v>6</v>
      </c>
      <c r="C1691">
        <v>0</v>
      </c>
      <c r="D1691">
        <v>9871</v>
      </c>
      <c r="E1691" t="s">
        <v>4957</v>
      </c>
      <c r="F1691">
        <v>53510604</v>
      </c>
      <c r="G1691" t="s">
        <v>2041</v>
      </c>
      <c r="H1691">
        <v>0</v>
      </c>
      <c r="I1691" t="s">
        <v>3047</v>
      </c>
      <c r="J1691">
        <v>55.2</v>
      </c>
      <c r="K1691">
        <v>12</v>
      </c>
      <c r="L1691" t="s">
        <v>2063</v>
      </c>
      <c r="M1691" t="s">
        <v>3048</v>
      </c>
      <c r="N1691" t="s">
        <v>1757</v>
      </c>
      <c r="O1691" t="s">
        <v>1756</v>
      </c>
      <c r="P1691" t="s">
        <v>1756</v>
      </c>
      <c r="Q1691" s="387">
        <v>662.4</v>
      </c>
      <c r="R1691">
        <v>86.111999999999995</v>
      </c>
      <c r="S1691">
        <v>748.51199999999994</v>
      </c>
      <c r="T1691" s="388">
        <v>44456</v>
      </c>
      <c r="U1691">
        <v>0</v>
      </c>
      <c r="V1691" t="s">
        <v>832</v>
      </c>
      <c r="W1691" s="388">
        <v>44477</v>
      </c>
      <c r="X1691">
        <v>164</v>
      </c>
      <c r="Y1691">
        <v>0</v>
      </c>
      <c r="Z1691">
        <v>0</v>
      </c>
      <c r="AA1691" t="s">
        <v>1758</v>
      </c>
      <c r="AB1691" t="s">
        <v>825</v>
      </c>
      <c r="AD1691" t="s">
        <v>2045</v>
      </c>
      <c r="AE1691" t="s">
        <v>2046</v>
      </c>
      <c r="AI1691" t="s">
        <v>1761</v>
      </c>
      <c r="AL1691" t="s">
        <v>4958</v>
      </c>
      <c r="AM1691">
        <v>6</v>
      </c>
      <c r="AN1691" t="s">
        <v>1833</v>
      </c>
      <c r="AO1691" t="s">
        <v>4014</v>
      </c>
      <c r="AP1691">
        <v>0</v>
      </c>
      <c r="AQ1691" s="388">
        <v>44460</v>
      </c>
      <c r="AS1691" t="s">
        <v>1765</v>
      </c>
      <c r="AT1691" s="388">
        <v>44461</v>
      </c>
      <c r="AU1691" t="s">
        <v>1756</v>
      </c>
      <c r="AV1691" t="s">
        <v>1756</v>
      </c>
      <c r="AZ1691" t="s">
        <v>1766</v>
      </c>
      <c r="BA1691" t="s">
        <v>1767</v>
      </c>
      <c r="BB1691" t="s">
        <v>4965</v>
      </c>
      <c r="BC1691" t="s">
        <v>4966</v>
      </c>
      <c r="BD1691" t="s">
        <v>825</v>
      </c>
      <c r="BE1691" t="s">
        <v>1756</v>
      </c>
      <c r="BF1691" t="s">
        <v>825</v>
      </c>
    </row>
    <row r="1692" spans="1:58">
      <c r="A1692" t="s">
        <v>829</v>
      </c>
      <c r="B1692">
        <v>6</v>
      </c>
      <c r="C1692">
        <v>0</v>
      </c>
      <c r="D1692">
        <v>9871</v>
      </c>
      <c r="E1692" t="s">
        <v>4957</v>
      </c>
      <c r="F1692">
        <v>53510604</v>
      </c>
      <c r="G1692" t="s">
        <v>2041</v>
      </c>
      <c r="H1692">
        <v>0</v>
      </c>
      <c r="I1692" t="s">
        <v>3047</v>
      </c>
      <c r="J1692">
        <v>55.2</v>
      </c>
      <c r="K1692">
        <v>52</v>
      </c>
      <c r="L1692" t="s">
        <v>2063</v>
      </c>
      <c r="M1692" t="s">
        <v>3048</v>
      </c>
      <c r="N1692" t="s">
        <v>1757</v>
      </c>
      <c r="O1692" t="s">
        <v>1756</v>
      </c>
      <c r="P1692" t="s">
        <v>1756</v>
      </c>
      <c r="Q1692" s="387">
        <v>2870.4</v>
      </c>
      <c r="R1692">
        <v>373.15200000000004</v>
      </c>
      <c r="S1692">
        <v>3243.5519999999997</v>
      </c>
      <c r="T1692" s="388">
        <v>44456</v>
      </c>
      <c r="U1692">
        <v>0</v>
      </c>
      <c r="V1692" t="s">
        <v>832</v>
      </c>
      <c r="W1692" s="388">
        <v>44477</v>
      </c>
      <c r="X1692">
        <v>164</v>
      </c>
      <c r="Y1692">
        <v>0</v>
      </c>
      <c r="Z1692">
        <v>0</v>
      </c>
      <c r="AA1692" t="s">
        <v>1758</v>
      </c>
      <c r="AB1692" t="s">
        <v>825</v>
      </c>
      <c r="AD1692" t="s">
        <v>2045</v>
      </c>
      <c r="AE1692" t="s">
        <v>2046</v>
      </c>
      <c r="AI1692" t="s">
        <v>1761</v>
      </c>
      <c r="AL1692" t="s">
        <v>4958</v>
      </c>
      <c r="AM1692">
        <v>6</v>
      </c>
      <c r="AN1692" t="s">
        <v>1833</v>
      </c>
      <c r="AO1692" t="s">
        <v>4014</v>
      </c>
      <c r="AP1692">
        <v>0</v>
      </c>
      <c r="AQ1692" s="388">
        <v>44460</v>
      </c>
      <c r="AS1692" t="s">
        <v>1765</v>
      </c>
      <c r="AT1692" s="388">
        <v>44461</v>
      </c>
      <c r="AU1692" t="s">
        <v>1756</v>
      </c>
      <c r="AV1692" t="s">
        <v>1756</v>
      </c>
      <c r="AZ1692" t="s">
        <v>1766</v>
      </c>
      <c r="BA1692" t="s">
        <v>1767</v>
      </c>
      <c r="BB1692" t="s">
        <v>4967</v>
      </c>
      <c r="BC1692" t="s">
        <v>4968</v>
      </c>
      <c r="BD1692" t="s">
        <v>825</v>
      </c>
      <c r="BE1692" t="s">
        <v>1756</v>
      </c>
      <c r="BF1692" t="s">
        <v>825</v>
      </c>
    </row>
    <row r="1693" spans="1:58">
      <c r="A1693" t="s">
        <v>829</v>
      </c>
      <c r="B1693">
        <v>6</v>
      </c>
      <c r="C1693">
        <v>0</v>
      </c>
      <c r="D1693">
        <v>9870</v>
      </c>
      <c r="E1693" t="s">
        <v>4969</v>
      </c>
      <c r="F1693">
        <v>53510604</v>
      </c>
      <c r="G1693" t="s">
        <v>2041</v>
      </c>
      <c r="H1693">
        <v>0</v>
      </c>
      <c r="I1693" t="s">
        <v>2103</v>
      </c>
      <c r="J1693">
        <v>70</v>
      </c>
      <c r="K1693">
        <v>157.5</v>
      </c>
      <c r="L1693" t="s">
        <v>1771</v>
      </c>
      <c r="M1693" t="s">
        <v>1756</v>
      </c>
      <c r="N1693" t="s">
        <v>1756</v>
      </c>
      <c r="O1693" t="s">
        <v>2104</v>
      </c>
      <c r="P1693" t="s">
        <v>1757</v>
      </c>
      <c r="Q1693" s="387">
        <v>11025</v>
      </c>
      <c r="R1693">
        <v>1433.25</v>
      </c>
      <c r="S1693">
        <v>12458.249999999998</v>
      </c>
      <c r="T1693" s="388">
        <v>44456</v>
      </c>
      <c r="U1693">
        <v>0</v>
      </c>
      <c r="V1693" t="s">
        <v>832</v>
      </c>
      <c r="W1693" s="388">
        <v>44477</v>
      </c>
      <c r="X1693">
        <v>164</v>
      </c>
      <c r="Y1693">
        <v>0</v>
      </c>
      <c r="Z1693">
        <v>0</v>
      </c>
      <c r="AA1693" t="s">
        <v>1758</v>
      </c>
      <c r="AB1693" t="s">
        <v>825</v>
      </c>
      <c r="AD1693" t="s">
        <v>2045</v>
      </c>
      <c r="AE1693" t="s">
        <v>2046</v>
      </c>
      <c r="AI1693" t="s">
        <v>1761</v>
      </c>
      <c r="AL1693" t="s">
        <v>4970</v>
      </c>
      <c r="AM1693">
        <v>6</v>
      </c>
      <c r="AN1693" t="s">
        <v>2834</v>
      </c>
      <c r="AO1693" t="s">
        <v>1764</v>
      </c>
      <c r="AP1693">
        <v>0</v>
      </c>
      <c r="AQ1693" s="388">
        <v>44460</v>
      </c>
      <c r="AS1693" t="s">
        <v>1765</v>
      </c>
      <c r="AT1693" s="388">
        <v>44461</v>
      </c>
      <c r="AU1693" t="s">
        <v>1756</v>
      </c>
      <c r="AV1693" t="s">
        <v>1756</v>
      </c>
      <c r="AZ1693" t="s">
        <v>1766</v>
      </c>
      <c r="BA1693" t="s">
        <v>1767</v>
      </c>
      <c r="BB1693" t="s">
        <v>4971</v>
      </c>
      <c r="BC1693" t="s">
        <v>4972</v>
      </c>
      <c r="BD1693" t="s">
        <v>825</v>
      </c>
      <c r="BE1693" t="s">
        <v>1756</v>
      </c>
      <c r="BF1693" t="s">
        <v>825</v>
      </c>
    </row>
    <row r="1694" spans="1:58">
      <c r="A1694" t="s">
        <v>829</v>
      </c>
      <c r="B1694">
        <v>6</v>
      </c>
      <c r="C1694">
        <v>0</v>
      </c>
      <c r="D1694">
        <v>9870</v>
      </c>
      <c r="E1694" t="s">
        <v>4969</v>
      </c>
      <c r="F1694">
        <v>53510604</v>
      </c>
      <c r="G1694" t="s">
        <v>2041</v>
      </c>
      <c r="H1694">
        <v>0</v>
      </c>
      <c r="I1694" t="s">
        <v>2056</v>
      </c>
      <c r="J1694">
        <v>210</v>
      </c>
      <c r="K1694">
        <v>15</v>
      </c>
      <c r="L1694" t="s">
        <v>1755</v>
      </c>
      <c r="M1694" t="s">
        <v>1756</v>
      </c>
      <c r="N1694" t="s">
        <v>1756</v>
      </c>
      <c r="P1694" t="s">
        <v>1757</v>
      </c>
      <c r="Q1694" s="387">
        <v>3150</v>
      </c>
      <c r="R1694">
        <v>409.5</v>
      </c>
      <c r="S1694">
        <v>3559.4999999999995</v>
      </c>
      <c r="T1694" s="388">
        <v>44456</v>
      </c>
      <c r="U1694">
        <v>0</v>
      </c>
      <c r="V1694" t="s">
        <v>832</v>
      </c>
      <c r="W1694" s="388">
        <v>44477</v>
      </c>
      <c r="X1694">
        <v>164</v>
      </c>
      <c r="Y1694">
        <v>0</v>
      </c>
      <c r="Z1694">
        <v>0</v>
      </c>
      <c r="AA1694" t="s">
        <v>1758</v>
      </c>
      <c r="AB1694" t="s">
        <v>825</v>
      </c>
      <c r="AD1694" t="s">
        <v>2045</v>
      </c>
      <c r="AE1694" t="s">
        <v>2046</v>
      </c>
      <c r="AI1694" t="s">
        <v>1761</v>
      </c>
      <c r="AL1694" t="s">
        <v>4970</v>
      </c>
      <c r="AM1694">
        <v>6</v>
      </c>
      <c r="AN1694" t="s">
        <v>2834</v>
      </c>
      <c r="AO1694" t="s">
        <v>1764</v>
      </c>
      <c r="AP1694">
        <v>0</v>
      </c>
      <c r="AQ1694" s="388">
        <v>44460</v>
      </c>
      <c r="AS1694" t="s">
        <v>1765</v>
      </c>
      <c r="AT1694" s="388">
        <v>44461</v>
      </c>
      <c r="AU1694" t="s">
        <v>1756</v>
      </c>
      <c r="AV1694" t="s">
        <v>1756</v>
      </c>
      <c r="AZ1694" t="s">
        <v>1766</v>
      </c>
      <c r="BA1694" t="s">
        <v>1767</v>
      </c>
      <c r="BB1694" t="s">
        <v>4973</v>
      </c>
      <c r="BC1694" t="s">
        <v>4974</v>
      </c>
      <c r="BD1694" t="s">
        <v>825</v>
      </c>
      <c r="BE1694" t="s">
        <v>1756</v>
      </c>
      <c r="BF1694" t="s">
        <v>825</v>
      </c>
    </row>
    <row r="1695" spans="1:58">
      <c r="A1695" t="s">
        <v>829</v>
      </c>
      <c r="B1695">
        <v>6</v>
      </c>
      <c r="C1695">
        <v>0</v>
      </c>
      <c r="D1695">
        <v>9870</v>
      </c>
      <c r="E1695" t="s">
        <v>4969</v>
      </c>
      <c r="F1695">
        <v>53510604</v>
      </c>
      <c r="G1695" t="s">
        <v>2041</v>
      </c>
      <c r="H1695">
        <v>0</v>
      </c>
      <c r="I1695" t="s">
        <v>3041</v>
      </c>
      <c r="J1695">
        <v>80</v>
      </c>
      <c r="K1695">
        <v>7</v>
      </c>
      <c r="L1695" t="s">
        <v>1771</v>
      </c>
      <c r="M1695" t="s">
        <v>1756</v>
      </c>
      <c r="N1695" t="s">
        <v>1756</v>
      </c>
      <c r="O1695" t="s">
        <v>3042</v>
      </c>
      <c r="P1695" t="s">
        <v>1757</v>
      </c>
      <c r="Q1695" s="387">
        <v>560</v>
      </c>
      <c r="R1695">
        <v>72.8</v>
      </c>
      <c r="S1695">
        <v>632.79999999999995</v>
      </c>
      <c r="T1695" s="388">
        <v>44456</v>
      </c>
      <c r="U1695">
        <v>0</v>
      </c>
      <c r="V1695" t="s">
        <v>832</v>
      </c>
      <c r="W1695" s="388">
        <v>44477</v>
      </c>
      <c r="X1695">
        <v>164</v>
      </c>
      <c r="Y1695">
        <v>0</v>
      </c>
      <c r="Z1695">
        <v>0</v>
      </c>
      <c r="AA1695" t="s">
        <v>1758</v>
      </c>
      <c r="AB1695" t="s">
        <v>825</v>
      </c>
      <c r="AD1695" t="s">
        <v>2045</v>
      </c>
      <c r="AE1695" t="s">
        <v>2046</v>
      </c>
      <c r="AI1695" t="s">
        <v>1761</v>
      </c>
      <c r="AL1695" t="s">
        <v>4970</v>
      </c>
      <c r="AM1695">
        <v>6</v>
      </c>
      <c r="AN1695" t="s">
        <v>2834</v>
      </c>
      <c r="AO1695" t="s">
        <v>1764</v>
      </c>
      <c r="AP1695">
        <v>0</v>
      </c>
      <c r="AQ1695" s="388">
        <v>44460</v>
      </c>
      <c r="AS1695" t="s">
        <v>1765</v>
      </c>
      <c r="AT1695" s="388">
        <v>44461</v>
      </c>
      <c r="AU1695" t="s">
        <v>1756</v>
      </c>
      <c r="AV1695" t="s">
        <v>1756</v>
      </c>
      <c r="AZ1695" t="s">
        <v>1766</v>
      </c>
      <c r="BA1695" t="s">
        <v>1767</v>
      </c>
      <c r="BB1695" t="s">
        <v>4975</v>
      </c>
      <c r="BC1695" t="s">
        <v>4976</v>
      </c>
      <c r="BD1695" t="s">
        <v>825</v>
      </c>
      <c r="BE1695" t="s">
        <v>1756</v>
      </c>
      <c r="BF1695" t="s">
        <v>825</v>
      </c>
    </row>
    <row r="1696" spans="1:58">
      <c r="A1696" t="s">
        <v>829</v>
      </c>
      <c r="B1696">
        <v>6</v>
      </c>
      <c r="C1696">
        <v>0</v>
      </c>
      <c r="D1696">
        <v>9870</v>
      </c>
      <c r="E1696" t="s">
        <v>4969</v>
      </c>
      <c r="F1696">
        <v>53510604</v>
      </c>
      <c r="G1696" t="s">
        <v>2041</v>
      </c>
      <c r="H1696">
        <v>0</v>
      </c>
      <c r="I1696" t="s">
        <v>2073</v>
      </c>
      <c r="J1696">
        <v>243.75</v>
      </c>
      <c r="K1696">
        <v>1</v>
      </c>
      <c r="L1696" t="s">
        <v>1755</v>
      </c>
      <c r="M1696" t="s">
        <v>2074</v>
      </c>
      <c r="N1696" t="s">
        <v>1757</v>
      </c>
      <c r="O1696" t="s">
        <v>1756</v>
      </c>
      <c r="P1696" t="s">
        <v>1756</v>
      </c>
      <c r="Q1696" s="387">
        <v>243.75</v>
      </c>
      <c r="R1696">
        <v>31.6875</v>
      </c>
      <c r="S1696">
        <v>275.4375</v>
      </c>
      <c r="T1696" s="388">
        <v>44456</v>
      </c>
      <c r="U1696">
        <v>0</v>
      </c>
      <c r="V1696" t="s">
        <v>832</v>
      </c>
      <c r="W1696" s="388">
        <v>44477</v>
      </c>
      <c r="X1696">
        <v>164</v>
      </c>
      <c r="Y1696">
        <v>0</v>
      </c>
      <c r="Z1696">
        <v>0</v>
      </c>
      <c r="AA1696" t="s">
        <v>1758</v>
      </c>
      <c r="AB1696" t="s">
        <v>825</v>
      </c>
      <c r="AD1696" t="s">
        <v>2045</v>
      </c>
      <c r="AE1696" t="s">
        <v>2046</v>
      </c>
      <c r="AI1696" t="s">
        <v>1761</v>
      </c>
      <c r="AL1696" t="s">
        <v>4970</v>
      </c>
      <c r="AM1696">
        <v>6</v>
      </c>
      <c r="AN1696" t="s">
        <v>2834</v>
      </c>
      <c r="AO1696" t="s">
        <v>1764</v>
      </c>
      <c r="AP1696">
        <v>0</v>
      </c>
      <c r="AQ1696" s="388">
        <v>44460</v>
      </c>
      <c r="AS1696" t="s">
        <v>1765</v>
      </c>
      <c r="AT1696" s="388">
        <v>44461</v>
      </c>
      <c r="AU1696" t="s">
        <v>1756</v>
      </c>
      <c r="AV1696" t="s">
        <v>1756</v>
      </c>
      <c r="AZ1696" t="s">
        <v>1766</v>
      </c>
      <c r="BA1696" t="s">
        <v>1767</v>
      </c>
      <c r="BB1696" t="s">
        <v>4977</v>
      </c>
      <c r="BC1696" t="s">
        <v>4978</v>
      </c>
      <c r="BD1696" t="s">
        <v>825</v>
      </c>
      <c r="BE1696" t="s">
        <v>1756</v>
      </c>
      <c r="BF1696" t="s">
        <v>825</v>
      </c>
    </row>
    <row r="1697" spans="1:58">
      <c r="A1697" t="s">
        <v>829</v>
      </c>
      <c r="B1697">
        <v>6</v>
      </c>
      <c r="C1697">
        <v>0</v>
      </c>
      <c r="D1697">
        <v>9870</v>
      </c>
      <c r="E1697" t="s">
        <v>4969</v>
      </c>
      <c r="F1697">
        <v>53510604</v>
      </c>
      <c r="G1697" t="s">
        <v>2041</v>
      </c>
      <c r="H1697">
        <v>0</v>
      </c>
      <c r="I1697" t="s">
        <v>3047</v>
      </c>
      <c r="J1697">
        <v>55.2</v>
      </c>
      <c r="K1697">
        <v>157.5</v>
      </c>
      <c r="L1697" t="s">
        <v>2063</v>
      </c>
      <c r="M1697" t="s">
        <v>3048</v>
      </c>
      <c r="N1697" t="s">
        <v>1757</v>
      </c>
      <c r="O1697" t="s">
        <v>1756</v>
      </c>
      <c r="P1697" t="s">
        <v>1756</v>
      </c>
      <c r="Q1697" s="387">
        <v>8694</v>
      </c>
      <c r="R1697">
        <v>1130.22</v>
      </c>
      <c r="S1697">
        <v>9824.2199999999993</v>
      </c>
      <c r="T1697" s="388">
        <v>44456</v>
      </c>
      <c r="U1697">
        <v>0</v>
      </c>
      <c r="V1697" t="s">
        <v>832</v>
      </c>
      <c r="W1697" s="388">
        <v>44477</v>
      </c>
      <c r="X1697">
        <v>164</v>
      </c>
      <c r="Y1697">
        <v>0</v>
      </c>
      <c r="Z1697">
        <v>0</v>
      </c>
      <c r="AA1697" t="s">
        <v>1758</v>
      </c>
      <c r="AB1697" t="s">
        <v>825</v>
      </c>
      <c r="AD1697" t="s">
        <v>2045</v>
      </c>
      <c r="AE1697" t="s">
        <v>2046</v>
      </c>
      <c r="AI1697" t="s">
        <v>1761</v>
      </c>
      <c r="AL1697" t="s">
        <v>4970</v>
      </c>
      <c r="AM1697">
        <v>6</v>
      </c>
      <c r="AN1697" t="s">
        <v>2834</v>
      </c>
      <c r="AO1697" t="s">
        <v>1764</v>
      </c>
      <c r="AP1697">
        <v>0</v>
      </c>
      <c r="AQ1697" s="388">
        <v>44460</v>
      </c>
      <c r="AS1697" t="s">
        <v>1765</v>
      </c>
      <c r="AT1697" s="388">
        <v>44461</v>
      </c>
      <c r="AU1697" t="s">
        <v>1756</v>
      </c>
      <c r="AV1697" t="s">
        <v>1756</v>
      </c>
      <c r="AZ1697" t="s">
        <v>1766</v>
      </c>
      <c r="BA1697" t="s">
        <v>1767</v>
      </c>
      <c r="BB1697" t="s">
        <v>4979</v>
      </c>
      <c r="BC1697" t="s">
        <v>4980</v>
      </c>
      <c r="BD1697" t="s">
        <v>825</v>
      </c>
      <c r="BE1697" t="s">
        <v>1756</v>
      </c>
      <c r="BF1697" t="s">
        <v>825</v>
      </c>
    </row>
    <row r="1698" spans="1:58">
      <c r="A1698" t="s">
        <v>829</v>
      </c>
      <c r="B1698">
        <v>6</v>
      </c>
      <c r="C1698">
        <v>0</v>
      </c>
      <c r="D1698">
        <v>9901</v>
      </c>
      <c r="E1698" t="s">
        <v>4981</v>
      </c>
      <c r="F1698">
        <v>53510604</v>
      </c>
      <c r="G1698" t="s">
        <v>2041</v>
      </c>
      <c r="H1698">
        <v>0</v>
      </c>
      <c r="I1698" t="s">
        <v>2103</v>
      </c>
      <c r="J1698">
        <v>70</v>
      </c>
      <c r="K1698">
        <v>12</v>
      </c>
      <c r="L1698" t="s">
        <v>1771</v>
      </c>
      <c r="M1698" t="s">
        <v>1756</v>
      </c>
      <c r="N1698" t="s">
        <v>1756</v>
      </c>
      <c r="O1698" t="s">
        <v>2104</v>
      </c>
      <c r="P1698" t="s">
        <v>1757</v>
      </c>
      <c r="Q1698" s="387">
        <v>840</v>
      </c>
      <c r="R1698">
        <v>109.2</v>
      </c>
      <c r="S1698">
        <v>949.19999999999993</v>
      </c>
      <c r="T1698" s="388">
        <v>44456</v>
      </c>
      <c r="U1698">
        <v>0</v>
      </c>
      <c r="V1698" t="s">
        <v>832</v>
      </c>
      <c r="W1698" s="388">
        <v>44477</v>
      </c>
      <c r="X1698">
        <v>164</v>
      </c>
      <c r="Y1698">
        <v>0</v>
      </c>
      <c r="Z1698">
        <v>0</v>
      </c>
      <c r="AA1698" t="s">
        <v>1758</v>
      </c>
      <c r="AB1698" t="s">
        <v>825</v>
      </c>
      <c r="AD1698" t="s">
        <v>2045</v>
      </c>
      <c r="AE1698" t="s">
        <v>2046</v>
      </c>
      <c r="AI1698" t="s">
        <v>1761</v>
      </c>
      <c r="AL1698" t="s">
        <v>4982</v>
      </c>
      <c r="AM1698">
        <v>6</v>
      </c>
      <c r="AN1698" t="s">
        <v>1833</v>
      </c>
      <c r="AO1698" t="s">
        <v>4696</v>
      </c>
      <c r="AP1698">
        <v>0</v>
      </c>
      <c r="AQ1698" s="388">
        <v>44462</v>
      </c>
      <c r="AS1698" t="s">
        <v>1765</v>
      </c>
      <c r="AT1698" s="388">
        <v>44461</v>
      </c>
      <c r="AU1698" t="s">
        <v>1756</v>
      </c>
      <c r="AV1698" t="s">
        <v>1756</v>
      </c>
      <c r="AZ1698" t="s">
        <v>1766</v>
      </c>
      <c r="BA1698" t="s">
        <v>1767</v>
      </c>
      <c r="BB1698" t="s">
        <v>4983</v>
      </c>
      <c r="BC1698" t="s">
        <v>4984</v>
      </c>
      <c r="BD1698" t="s">
        <v>825</v>
      </c>
      <c r="BE1698" t="s">
        <v>1756</v>
      </c>
      <c r="BF1698" t="s">
        <v>825</v>
      </c>
    </row>
    <row r="1699" spans="1:58">
      <c r="A1699" t="s">
        <v>829</v>
      </c>
      <c r="B1699">
        <v>6</v>
      </c>
      <c r="C1699">
        <v>0</v>
      </c>
      <c r="D1699">
        <v>9901</v>
      </c>
      <c r="E1699" t="s">
        <v>4981</v>
      </c>
      <c r="F1699">
        <v>53510604</v>
      </c>
      <c r="G1699" t="s">
        <v>2041</v>
      </c>
      <c r="H1699">
        <v>0</v>
      </c>
      <c r="I1699" t="s">
        <v>3047</v>
      </c>
      <c r="J1699">
        <v>55.2</v>
      </c>
      <c r="K1699">
        <v>12</v>
      </c>
      <c r="L1699" t="s">
        <v>2063</v>
      </c>
      <c r="M1699" t="s">
        <v>3048</v>
      </c>
      <c r="N1699" t="s">
        <v>1757</v>
      </c>
      <c r="O1699" t="s">
        <v>1756</v>
      </c>
      <c r="P1699" t="s">
        <v>1756</v>
      </c>
      <c r="Q1699" s="387">
        <v>662.4</v>
      </c>
      <c r="R1699">
        <v>86.111999999999995</v>
      </c>
      <c r="S1699">
        <v>748.51199999999994</v>
      </c>
      <c r="T1699" s="388">
        <v>44456</v>
      </c>
      <c r="U1699">
        <v>0</v>
      </c>
      <c r="V1699" t="s">
        <v>832</v>
      </c>
      <c r="W1699" s="388">
        <v>44477</v>
      </c>
      <c r="X1699">
        <v>164</v>
      </c>
      <c r="Y1699">
        <v>0</v>
      </c>
      <c r="Z1699">
        <v>0</v>
      </c>
      <c r="AA1699" t="s">
        <v>1758</v>
      </c>
      <c r="AB1699" t="s">
        <v>825</v>
      </c>
      <c r="AD1699" t="s">
        <v>2045</v>
      </c>
      <c r="AE1699" t="s">
        <v>2046</v>
      </c>
      <c r="AI1699" t="s">
        <v>1761</v>
      </c>
      <c r="AL1699" t="s">
        <v>4982</v>
      </c>
      <c r="AM1699">
        <v>6</v>
      </c>
      <c r="AN1699" t="s">
        <v>1833</v>
      </c>
      <c r="AO1699" t="s">
        <v>4696</v>
      </c>
      <c r="AP1699">
        <v>0</v>
      </c>
      <c r="AQ1699" s="388">
        <v>44462</v>
      </c>
      <c r="AS1699" t="s">
        <v>1765</v>
      </c>
      <c r="AT1699" s="388">
        <v>44461</v>
      </c>
      <c r="AU1699" t="s">
        <v>1756</v>
      </c>
      <c r="AV1699" t="s">
        <v>1756</v>
      </c>
      <c r="AZ1699" t="s">
        <v>1766</v>
      </c>
      <c r="BA1699" t="s">
        <v>1767</v>
      </c>
      <c r="BB1699" t="s">
        <v>4985</v>
      </c>
      <c r="BC1699" t="s">
        <v>4986</v>
      </c>
      <c r="BD1699" t="s">
        <v>825</v>
      </c>
      <c r="BE1699" t="s">
        <v>1756</v>
      </c>
      <c r="BF1699" t="s">
        <v>825</v>
      </c>
    </row>
    <row r="1700" spans="1:58">
      <c r="A1700" t="s">
        <v>829</v>
      </c>
      <c r="B1700">
        <v>6</v>
      </c>
      <c r="C1700">
        <v>0</v>
      </c>
      <c r="D1700">
        <v>9898</v>
      </c>
      <c r="E1700" t="s">
        <v>4987</v>
      </c>
      <c r="F1700">
        <v>53510604</v>
      </c>
      <c r="G1700" t="s">
        <v>2041</v>
      </c>
      <c r="H1700">
        <v>0</v>
      </c>
      <c r="I1700" t="s">
        <v>2052</v>
      </c>
      <c r="J1700">
        <v>75</v>
      </c>
      <c r="K1700">
        <v>10</v>
      </c>
      <c r="L1700" t="s">
        <v>1771</v>
      </c>
      <c r="M1700" t="s">
        <v>1756</v>
      </c>
      <c r="N1700" t="s">
        <v>1756</v>
      </c>
      <c r="O1700" t="s">
        <v>2053</v>
      </c>
      <c r="P1700" t="s">
        <v>1757</v>
      </c>
      <c r="Q1700" s="387">
        <v>750</v>
      </c>
      <c r="R1700">
        <v>97.5</v>
      </c>
      <c r="S1700">
        <v>847.49999999999989</v>
      </c>
      <c r="T1700" s="388">
        <v>44456</v>
      </c>
      <c r="U1700">
        <v>0</v>
      </c>
      <c r="V1700" t="s">
        <v>832</v>
      </c>
      <c r="W1700" s="388">
        <v>44477</v>
      </c>
      <c r="X1700">
        <v>164</v>
      </c>
      <c r="Y1700">
        <v>0</v>
      </c>
      <c r="Z1700">
        <v>0</v>
      </c>
      <c r="AA1700" t="s">
        <v>1758</v>
      </c>
      <c r="AB1700" t="s">
        <v>825</v>
      </c>
      <c r="AD1700" t="s">
        <v>2045</v>
      </c>
      <c r="AE1700" t="s">
        <v>2046</v>
      </c>
      <c r="AI1700" t="s">
        <v>1761</v>
      </c>
      <c r="AL1700" t="s">
        <v>4988</v>
      </c>
      <c r="AM1700">
        <v>6</v>
      </c>
      <c r="AN1700" t="s">
        <v>3184</v>
      </c>
      <c r="AO1700" t="s">
        <v>3185</v>
      </c>
      <c r="AP1700">
        <v>0</v>
      </c>
      <c r="AQ1700" s="388">
        <v>44460</v>
      </c>
      <c r="AS1700" t="s">
        <v>1765</v>
      </c>
      <c r="AT1700" s="388">
        <v>44461</v>
      </c>
      <c r="AU1700" t="s">
        <v>1756</v>
      </c>
      <c r="AV1700" t="s">
        <v>1756</v>
      </c>
      <c r="AZ1700" t="s">
        <v>1766</v>
      </c>
      <c r="BA1700" t="s">
        <v>1767</v>
      </c>
      <c r="BB1700" t="s">
        <v>4989</v>
      </c>
      <c r="BC1700" t="s">
        <v>4990</v>
      </c>
      <c r="BD1700" t="s">
        <v>825</v>
      </c>
      <c r="BE1700" t="s">
        <v>1756</v>
      </c>
      <c r="BF1700" t="s">
        <v>825</v>
      </c>
    </row>
    <row r="1701" spans="1:58">
      <c r="A1701" t="s">
        <v>829</v>
      </c>
      <c r="B1701">
        <v>6</v>
      </c>
      <c r="C1701">
        <v>0</v>
      </c>
      <c r="D1701">
        <v>9898</v>
      </c>
      <c r="E1701" t="s">
        <v>4987</v>
      </c>
      <c r="F1701">
        <v>53510604</v>
      </c>
      <c r="G1701" t="s">
        <v>2041</v>
      </c>
      <c r="H1701">
        <v>0</v>
      </c>
      <c r="I1701" t="s">
        <v>2062</v>
      </c>
      <c r="J1701">
        <v>138.05000000000001</v>
      </c>
      <c r="K1701">
        <v>5</v>
      </c>
      <c r="L1701" t="s">
        <v>2063</v>
      </c>
      <c r="M1701" t="s">
        <v>2064</v>
      </c>
      <c r="N1701" t="s">
        <v>1757</v>
      </c>
      <c r="O1701" t="s">
        <v>1756</v>
      </c>
      <c r="P1701" t="s">
        <v>1756</v>
      </c>
      <c r="Q1701" s="387">
        <v>690.25</v>
      </c>
      <c r="R1701">
        <v>89.732500000000002</v>
      </c>
      <c r="S1701">
        <v>779.98249999999996</v>
      </c>
      <c r="T1701" s="388">
        <v>44456</v>
      </c>
      <c r="U1701">
        <v>0</v>
      </c>
      <c r="V1701" t="s">
        <v>832</v>
      </c>
      <c r="W1701" s="388">
        <v>44477</v>
      </c>
      <c r="X1701">
        <v>164</v>
      </c>
      <c r="Y1701">
        <v>0</v>
      </c>
      <c r="Z1701">
        <v>0</v>
      </c>
      <c r="AA1701" t="s">
        <v>1758</v>
      </c>
      <c r="AB1701" t="s">
        <v>825</v>
      </c>
      <c r="AD1701" t="s">
        <v>2045</v>
      </c>
      <c r="AE1701" t="s">
        <v>2046</v>
      </c>
      <c r="AI1701" t="s">
        <v>1761</v>
      </c>
      <c r="AL1701" t="s">
        <v>4988</v>
      </c>
      <c r="AM1701">
        <v>6</v>
      </c>
      <c r="AN1701" t="s">
        <v>3184</v>
      </c>
      <c r="AO1701" t="s">
        <v>3185</v>
      </c>
      <c r="AP1701">
        <v>0</v>
      </c>
      <c r="AQ1701" s="388">
        <v>44460</v>
      </c>
      <c r="AS1701" t="s">
        <v>1765</v>
      </c>
      <c r="AT1701" s="388">
        <v>44461</v>
      </c>
      <c r="AU1701" t="s">
        <v>1756</v>
      </c>
      <c r="AV1701" t="s">
        <v>1756</v>
      </c>
      <c r="AZ1701" t="s">
        <v>1766</v>
      </c>
      <c r="BA1701" t="s">
        <v>1767</v>
      </c>
      <c r="BB1701" t="s">
        <v>4991</v>
      </c>
      <c r="BC1701" t="s">
        <v>4992</v>
      </c>
      <c r="BD1701" t="s">
        <v>825</v>
      </c>
      <c r="BE1701" t="s">
        <v>1756</v>
      </c>
      <c r="BF1701" t="s">
        <v>825</v>
      </c>
    </row>
    <row r="1702" spans="1:58">
      <c r="A1702" t="s">
        <v>829</v>
      </c>
      <c r="B1702">
        <v>6</v>
      </c>
      <c r="C1702">
        <v>0</v>
      </c>
      <c r="D1702">
        <v>9898</v>
      </c>
      <c r="E1702" t="s">
        <v>4987</v>
      </c>
      <c r="F1702">
        <v>53510604</v>
      </c>
      <c r="G1702" t="s">
        <v>2041</v>
      </c>
      <c r="H1702">
        <v>0</v>
      </c>
      <c r="I1702" t="s">
        <v>2083</v>
      </c>
      <c r="J1702">
        <v>12.21</v>
      </c>
      <c r="K1702">
        <v>5</v>
      </c>
      <c r="L1702" t="s">
        <v>1771</v>
      </c>
      <c r="M1702" t="s">
        <v>2084</v>
      </c>
      <c r="N1702" t="s">
        <v>1757</v>
      </c>
      <c r="O1702" t="s">
        <v>1756</v>
      </c>
      <c r="P1702" t="s">
        <v>1756</v>
      </c>
      <c r="Q1702" s="387">
        <v>61.05</v>
      </c>
      <c r="R1702">
        <v>7.9364999999999997</v>
      </c>
      <c r="S1702">
        <v>68.986499999999992</v>
      </c>
      <c r="T1702" s="388">
        <v>44456</v>
      </c>
      <c r="U1702">
        <v>0</v>
      </c>
      <c r="V1702" t="s">
        <v>832</v>
      </c>
      <c r="W1702" s="388">
        <v>44477</v>
      </c>
      <c r="X1702">
        <v>164</v>
      </c>
      <c r="Y1702">
        <v>0</v>
      </c>
      <c r="Z1702">
        <v>0</v>
      </c>
      <c r="AA1702" t="s">
        <v>1758</v>
      </c>
      <c r="AB1702" t="s">
        <v>825</v>
      </c>
      <c r="AD1702" t="s">
        <v>2045</v>
      </c>
      <c r="AE1702" t="s">
        <v>2046</v>
      </c>
      <c r="AI1702" t="s">
        <v>1761</v>
      </c>
      <c r="AL1702" t="s">
        <v>4988</v>
      </c>
      <c r="AM1702">
        <v>6</v>
      </c>
      <c r="AN1702" t="s">
        <v>3184</v>
      </c>
      <c r="AO1702" t="s">
        <v>3185</v>
      </c>
      <c r="AP1702">
        <v>0</v>
      </c>
      <c r="AQ1702" s="388">
        <v>44460</v>
      </c>
      <c r="AS1702" t="s">
        <v>1765</v>
      </c>
      <c r="AT1702" s="388">
        <v>44461</v>
      </c>
      <c r="AU1702" t="s">
        <v>1756</v>
      </c>
      <c r="AV1702" t="s">
        <v>1756</v>
      </c>
      <c r="AZ1702" t="s">
        <v>1766</v>
      </c>
      <c r="BA1702" t="s">
        <v>1767</v>
      </c>
      <c r="BB1702" t="s">
        <v>4993</v>
      </c>
      <c r="BC1702" t="s">
        <v>4994</v>
      </c>
      <c r="BD1702" t="s">
        <v>825</v>
      </c>
      <c r="BE1702" t="s">
        <v>1756</v>
      </c>
      <c r="BF1702" t="s">
        <v>825</v>
      </c>
    </row>
    <row r="1703" spans="1:58">
      <c r="A1703" t="s">
        <v>829</v>
      </c>
      <c r="B1703">
        <v>6</v>
      </c>
      <c r="C1703">
        <v>0</v>
      </c>
      <c r="D1703">
        <v>9898</v>
      </c>
      <c r="E1703" t="s">
        <v>4987</v>
      </c>
      <c r="F1703">
        <v>53510604</v>
      </c>
      <c r="G1703" t="s">
        <v>2041</v>
      </c>
      <c r="H1703">
        <v>0</v>
      </c>
      <c r="I1703" t="s">
        <v>2095</v>
      </c>
      <c r="J1703">
        <v>138.44999999999999</v>
      </c>
      <c r="K1703">
        <v>5</v>
      </c>
      <c r="L1703" t="s">
        <v>2063</v>
      </c>
      <c r="M1703" t="s">
        <v>2096</v>
      </c>
      <c r="N1703" t="s">
        <v>1757</v>
      </c>
      <c r="O1703" t="s">
        <v>1756</v>
      </c>
      <c r="P1703" t="s">
        <v>1756</v>
      </c>
      <c r="Q1703" s="387">
        <v>692.25</v>
      </c>
      <c r="R1703">
        <v>89.992500000000007</v>
      </c>
      <c r="S1703">
        <v>782.24249999999995</v>
      </c>
      <c r="T1703" s="388">
        <v>44456</v>
      </c>
      <c r="U1703">
        <v>0</v>
      </c>
      <c r="V1703" t="s">
        <v>832</v>
      </c>
      <c r="W1703" s="388">
        <v>44477</v>
      </c>
      <c r="X1703">
        <v>164</v>
      </c>
      <c r="Y1703">
        <v>0</v>
      </c>
      <c r="Z1703">
        <v>0</v>
      </c>
      <c r="AA1703" t="s">
        <v>1758</v>
      </c>
      <c r="AB1703" t="s">
        <v>825</v>
      </c>
      <c r="AD1703" t="s">
        <v>2045</v>
      </c>
      <c r="AE1703" t="s">
        <v>2046</v>
      </c>
      <c r="AI1703" t="s">
        <v>1761</v>
      </c>
      <c r="AL1703" t="s">
        <v>4988</v>
      </c>
      <c r="AM1703">
        <v>6</v>
      </c>
      <c r="AN1703" t="s">
        <v>3184</v>
      </c>
      <c r="AO1703" t="s">
        <v>3185</v>
      </c>
      <c r="AP1703">
        <v>0</v>
      </c>
      <c r="AQ1703" s="388">
        <v>44460</v>
      </c>
      <c r="AS1703" t="s">
        <v>1765</v>
      </c>
      <c r="AT1703" s="388">
        <v>44461</v>
      </c>
      <c r="AU1703" t="s">
        <v>1756</v>
      </c>
      <c r="AV1703" t="s">
        <v>1756</v>
      </c>
      <c r="AZ1703" t="s">
        <v>1766</v>
      </c>
      <c r="BA1703" t="s">
        <v>1767</v>
      </c>
      <c r="BB1703" t="s">
        <v>4995</v>
      </c>
      <c r="BC1703" t="s">
        <v>4996</v>
      </c>
      <c r="BD1703" t="s">
        <v>825</v>
      </c>
      <c r="BE1703" t="s">
        <v>1756</v>
      </c>
      <c r="BF1703" t="s">
        <v>825</v>
      </c>
    </row>
    <row r="1704" spans="1:58">
      <c r="A1704" t="s">
        <v>829</v>
      </c>
      <c r="B1704">
        <v>6</v>
      </c>
      <c r="C1704">
        <v>0</v>
      </c>
      <c r="D1704">
        <v>9898</v>
      </c>
      <c r="E1704" t="s">
        <v>4987</v>
      </c>
      <c r="F1704">
        <v>53510604</v>
      </c>
      <c r="G1704" t="s">
        <v>2041</v>
      </c>
      <c r="H1704">
        <v>0</v>
      </c>
      <c r="I1704" t="s">
        <v>2247</v>
      </c>
      <c r="J1704">
        <v>131.47999999999999</v>
      </c>
      <c r="K1704">
        <v>5</v>
      </c>
      <c r="L1704" t="s">
        <v>2063</v>
      </c>
      <c r="M1704" t="s">
        <v>2248</v>
      </c>
      <c r="N1704" t="s">
        <v>1757</v>
      </c>
      <c r="O1704" t="s">
        <v>1756</v>
      </c>
      <c r="P1704" t="s">
        <v>1756</v>
      </c>
      <c r="Q1704" s="387">
        <v>657.4</v>
      </c>
      <c r="R1704">
        <v>85.462000000000003</v>
      </c>
      <c r="S1704">
        <v>742.86199999999985</v>
      </c>
      <c r="T1704" s="388">
        <v>44456</v>
      </c>
      <c r="U1704">
        <v>0</v>
      </c>
      <c r="V1704" t="s">
        <v>832</v>
      </c>
      <c r="W1704" s="388">
        <v>44477</v>
      </c>
      <c r="X1704">
        <v>164</v>
      </c>
      <c r="Y1704">
        <v>0</v>
      </c>
      <c r="Z1704">
        <v>0</v>
      </c>
      <c r="AA1704" t="s">
        <v>1758</v>
      </c>
      <c r="AB1704" t="s">
        <v>825</v>
      </c>
      <c r="AD1704" t="s">
        <v>2045</v>
      </c>
      <c r="AE1704" t="s">
        <v>2046</v>
      </c>
      <c r="AI1704" t="s">
        <v>1761</v>
      </c>
      <c r="AL1704" t="s">
        <v>4988</v>
      </c>
      <c r="AM1704">
        <v>6</v>
      </c>
      <c r="AN1704" t="s">
        <v>3184</v>
      </c>
      <c r="AO1704" t="s">
        <v>3185</v>
      </c>
      <c r="AP1704">
        <v>0</v>
      </c>
      <c r="AQ1704" s="388">
        <v>44460</v>
      </c>
      <c r="AS1704" t="s">
        <v>1765</v>
      </c>
      <c r="AT1704" s="388">
        <v>44461</v>
      </c>
      <c r="AU1704" t="s">
        <v>1756</v>
      </c>
      <c r="AV1704" t="s">
        <v>1756</v>
      </c>
      <c r="AZ1704" t="s">
        <v>1766</v>
      </c>
      <c r="BA1704" t="s">
        <v>1767</v>
      </c>
      <c r="BB1704" t="s">
        <v>4997</v>
      </c>
      <c r="BC1704" t="s">
        <v>4998</v>
      </c>
      <c r="BD1704" t="s">
        <v>825</v>
      </c>
      <c r="BE1704" t="s">
        <v>1756</v>
      </c>
      <c r="BF1704" t="s">
        <v>825</v>
      </c>
    </row>
    <row r="1705" spans="1:58">
      <c r="A1705" t="s">
        <v>829</v>
      </c>
      <c r="B1705">
        <v>6</v>
      </c>
      <c r="C1705">
        <v>0</v>
      </c>
      <c r="D1705">
        <v>9895</v>
      </c>
      <c r="E1705" t="s">
        <v>4999</v>
      </c>
      <c r="F1705">
        <v>53510604</v>
      </c>
      <c r="G1705" t="s">
        <v>2041</v>
      </c>
      <c r="H1705">
        <v>0</v>
      </c>
      <c r="I1705" t="s">
        <v>2052</v>
      </c>
      <c r="J1705">
        <v>75</v>
      </c>
      <c r="K1705">
        <v>16</v>
      </c>
      <c r="L1705" t="s">
        <v>1771</v>
      </c>
      <c r="M1705" t="s">
        <v>1756</v>
      </c>
      <c r="N1705" t="s">
        <v>1756</v>
      </c>
      <c r="O1705" t="s">
        <v>2053</v>
      </c>
      <c r="P1705" t="s">
        <v>1757</v>
      </c>
      <c r="Q1705" s="387">
        <v>1200</v>
      </c>
      <c r="R1705">
        <v>156</v>
      </c>
      <c r="S1705">
        <v>1355.9999999999998</v>
      </c>
      <c r="T1705" s="388">
        <v>44455</v>
      </c>
      <c r="U1705">
        <v>0</v>
      </c>
      <c r="V1705" t="s">
        <v>832</v>
      </c>
      <c r="W1705" s="388">
        <v>44477</v>
      </c>
      <c r="X1705">
        <v>164</v>
      </c>
      <c r="Y1705">
        <v>0</v>
      </c>
      <c r="Z1705">
        <v>0</v>
      </c>
      <c r="AA1705" t="s">
        <v>1758</v>
      </c>
      <c r="AB1705" t="s">
        <v>825</v>
      </c>
      <c r="AD1705" t="s">
        <v>2045</v>
      </c>
      <c r="AE1705" t="s">
        <v>2046</v>
      </c>
      <c r="AI1705" t="s">
        <v>1761</v>
      </c>
      <c r="AL1705" t="s">
        <v>5000</v>
      </c>
      <c r="AM1705">
        <v>6</v>
      </c>
      <c r="AN1705" t="s">
        <v>3184</v>
      </c>
      <c r="AO1705" t="s">
        <v>3185</v>
      </c>
      <c r="AP1705">
        <v>0</v>
      </c>
      <c r="AQ1705" s="388">
        <v>44460</v>
      </c>
      <c r="AS1705" t="s">
        <v>1765</v>
      </c>
      <c r="AT1705" s="388">
        <v>44462</v>
      </c>
      <c r="AU1705" t="s">
        <v>1756</v>
      </c>
      <c r="AV1705" t="s">
        <v>1756</v>
      </c>
      <c r="AZ1705" t="s">
        <v>1766</v>
      </c>
      <c r="BA1705" t="s">
        <v>1767</v>
      </c>
      <c r="BB1705" t="s">
        <v>5001</v>
      </c>
      <c r="BC1705" t="s">
        <v>5002</v>
      </c>
      <c r="BD1705" t="s">
        <v>825</v>
      </c>
      <c r="BE1705" t="s">
        <v>1756</v>
      </c>
      <c r="BF1705" t="s">
        <v>825</v>
      </c>
    </row>
    <row r="1706" spans="1:58">
      <c r="A1706" t="s">
        <v>829</v>
      </c>
      <c r="B1706">
        <v>6</v>
      </c>
      <c r="C1706">
        <v>0</v>
      </c>
      <c r="D1706">
        <v>9895</v>
      </c>
      <c r="E1706" t="s">
        <v>4999</v>
      </c>
      <c r="F1706">
        <v>53510604</v>
      </c>
      <c r="G1706" t="s">
        <v>2041</v>
      </c>
      <c r="H1706">
        <v>0</v>
      </c>
      <c r="I1706" t="s">
        <v>518</v>
      </c>
      <c r="J1706">
        <v>95</v>
      </c>
      <c r="K1706">
        <v>2</v>
      </c>
      <c r="L1706" t="s">
        <v>1771</v>
      </c>
      <c r="M1706" t="s">
        <v>1756</v>
      </c>
      <c r="N1706" t="s">
        <v>1756</v>
      </c>
      <c r="O1706" t="s">
        <v>2059</v>
      </c>
      <c r="P1706" t="s">
        <v>1757</v>
      </c>
      <c r="Q1706" s="387">
        <v>190</v>
      </c>
      <c r="R1706">
        <v>24.7</v>
      </c>
      <c r="S1706">
        <v>214.7</v>
      </c>
      <c r="T1706" s="388">
        <v>44455</v>
      </c>
      <c r="U1706">
        <v>0</v>
      </c>
      <c r="V1706" t="s">
        <v>832</v>
      </c>
      <c r="W1706" s="388">
        <v>44477</v>
      </c>
      <c r="X1706">
        <v>164</v>
      </c>
      <c r="Y1706">
        <v>0</v>
      </c>
      <c r="Z1706">
        <v>0</v>
      </c>
      <c r="AA1706" t="s">
        <v>1758</v>
      </c>
      <c r="AB1706" t="s">
        <v>825</v>
      </c>
      <c r="AD1706" t="s">
        <v>2045</v>
      </c>
      <c r="AE1706" t="s">
        <v>2046</v>
      </c>
      <c r="AI1706" t="s">
        <v>1761</v>
      </c>
      <c r="AL1706" t="s">
        <v>5000</v>
      </c>
      <c r="AM1706">
        <v>6</v>
      </c>
      <c r="AN1706" t="s">
        <v>3184</v>
      </c>
      <c r="AO1706" t="s">
        <v>3185</v>
      </c>
      <c r="AP1706">
        <v>0</v>
      </c>
      <c r="AQ1706" s="388">
        <v>44460</v>
      </c>
      <c r="AS1706" t="s">
        <v>1765</v>
      </c>
      <c r="AT1706" s="388">
        <v>44462</v>
      </c>
      <c r="AU1706" t="s">
        <v>1756</v>
      </c>
      <c r="AV1706" t="s">
        <v>1756</v>
      </c>
      <c r="AZ1706" t="s">
        <v>1766</v>
      </c>
      <c r="BA1706" t="s">
        <v>1767</v>
      </c>
      <c r="BB1706" t="s">
        <v>5003</v>
      </c>
      <c r="BC1706" t="s">
        <v>5004</v>
      </c>
      <c r="BD1706" t="s">
        <v>825</v>
      </c>
      <c r="BE1706" t="s">
        <v>1756</v>
      </c>
      <c r="BF1706" t="s">
        <v>825</v>
      </c>
    </row>
    <row r="1707" spans="1:58">
      <c r="A1707" t="s">
        <v>829</v>
      </c>
      <c r="B1707">
        <v>6</v>
      </c>
      <c r="C1707">
        <v>0</v>
      </c>
      <c r="D1707">
        <v>9895</v>
      </c>
      <c r="E1707" t="s">
        <v>4999</v>
      </c>
      <c r="F1707">
        <v>53510604</v>
      </c>
      <c r="G1707" t="s">
        <v>2041</v>
      </c>
      <c r="H1707">
        <v>0</v>
      </c>
      <c r="I1707" t="s">
        <v>2062</v>
      </c>
      <c r="J1707">
        <v>138.05000000000001</v>
      </c>
      <c r="K1707">
        <v>5</v>
      </c>
      <c r="L1707" t="s">
        <v>2063</v>
      </c>
      <c r="M1707" t="s">
        <v>2064</v>
      </c>
      <c r="N1707" t="s">
        <v>1757</v>
      </c>
      <c r="O1707" t="s">
        <v>1756</v>
      </c>
      <c r="P1707" t="s">
        <v>1756</v>
      </c>
      <c r="Q1707" s="387">
        <v>690.25</v>
      </c>
      <c r="R1707">
        <v>89.732500000000002</v>
      </c>
      <c r="S1707">
        <v>779.98249999999996</v>
      </c>
      <c r="T1707" s="388">
        <v>44455</v>
      </c>
      <c r="U1707">
        <v>0</v>
      </c>
      <c r="V1707" t="s">
        <v>832</v>
      </c>
      <c r="W1707" s="388">
        <v>44477</v>
      </c>
      <c r="X1707">
        <v>164</v>
      </c>
      <c r="Y1707">
        <v>0</v>
      </c>
      <c r="Z1707">
        <v>0</v>
      </c>
      <c r="AA1707" t="s">
        <v>1758</v>
      </c>
      <c r="AB1707" t="s">
        <v>825</v>
      </c>
      <c r="AD1707" t="s">
        <v>2045</v>
      </c>
      <c r="AE1707" t="s">
        <v>2046</v>
      </c>
      <c r="AI1707" t="s">
        <v>1761</v>
      </c>
      <c r="AL1707" t="s">
        <v>5000</v>
      </c>
      <c r="AM1707">
        <v>6</v>
      </c>
      <c r="AN1707" t="s">
        <v>3184</v>
      </c>
      <c r="AO1707" t="s">
        <v>3185</v>
      </c>
      <c r="AP1707">
        <v>0</v>
      </c>
      <c r="AQ1707" s="388">
        <v>44460</v>
      </c>
      <c r="AS1707" t="s">
        <v>1765</v>
      </c>
      <c r="AT1707" s="388">
        <v>44462</v>
      </c>
      <c r="AU1707" t="s">
        <v>1756</v>
      </c>
      <c r="AV1707" t="s">
        <v>1756</v>
      </c>
      <c r="AZ1707" t="s">
        <v>1766</v>
      </c>
      <c r="BA1707" t="s">
        <v>1767</v>
      </c>
      <c r="BB1707" t="s">
        <v>5005</v>
      </c>
      <c r="BC1707" t="s">
        <v>5006</v>
      </c>
      <c r="BD1707" t="s">
        <v>825</v>
      </c>
      <c r="BE1707" t="s">
        <v>1756</v>
      </c>
      <c r="BF1707" t="s">
        <v>825</v>
      </c>
    </row>
    <row r="1708" spans="1:58">
      <c r="A1708" t="s">
        <v>829</v>
      </c>
      <c r="B1708">
        <v>6</v>
      </c>
      <c r="C1708">
        <v>0</v>
      </c>
      <c r="D1708">
        <v>9895</v>
      </c>
      <c r="E1708" t="s">
        <v>4999</v>
      </c>
      <c r="F1708">
        <v>53510604</v>
      </c>
      <c r="G1708" t="s">
        <v>2041</v>
      </c>
      <c r="H1708">
        <v>0</v>
      </c>
      <c r="I1708" t="s">
        <v>2083</v>
      </c>
      <c r="J1708">
        <v>12.21</v>
      </c>
      <c r="K1708">
        <v>10</v>
      </c>
      <c r="L1708" t="s">
        <v>1771</v>
      </c>
      <c r="M1708" t="s">
        <v>2084</v>
      </c>
      <c r="N1708" t="s">
        <v>1757</v>
      </c>
      <c r="O1708" t="s">
        <v>1756</v>
      </c>
      <c r="P1708" t="s">
        <v>1756</v>
      </c>
      <c r="Q1708" s="387">
        <v>122.1</v>
      </c>
      <c r="R1708">
        <v>15.872999999999999</v>
      </c>
      <c r="S1708">
        <v>137.97299999999998</v>
      </c>
      <c r="T1708" s="388">
        <v>44455</v>
      </c>
      <c r="U1708">
        <v>0</v>
      </c>
      <c r="V1708" t="s">
        <v>832</v>
      </c>
      <c r="W1708" s="388">
        <v>44477</v>
      </c>
      <c r="X1708">
        <v>164</v>
      </c>
      <c r="Y1708">
        <v>0</v>
      </c>
      <c r="Z1708">
        <v>0</v>
      </c>
      <c r="AA1708" t="s">
        <v>1758</v>
      </c>
      <c r="AB1708" t="s">
        <v>825</v>
      </c>
      <c r="AD1708" t="s">
        <v>2045</v>
      </c>
      <c r="AE1708" t="s">
        <v>2046</v>
      </c>
      <c r="AI1708" t="s">
        <v>1761</v>
      </c>
      <c r="AL1708" t="s">
        <v>5000</v>
      </c>
      <c r="AM1708">
        <v>6</v>
      </c>
      <c r="AN1708" t="s">
        <v>3184</v>
      </c>
      <c r="AO1708" t="s">
        <v>3185</v>
      </c>
      <c r="AP1708">
        <v>0</v>
      </c>
      <c r="AQ1708" s="388">
        <v>44460</v>
      </c>
      <c r="AS1708" t="s">
        <v>1765</v>
      </c>
      <c r="AT1708" s="388">
        <v>44462</v>
      </c>
      <c r="AU1708" t="s">
        <v>1756</v>
      </c>
      <c r="AV1708" t="s">
        <v>1756</v>
      </c>
      <c r="AZ1708" t="s">
        <v>1766</v>
      </c>
      <c r="BA1708" t="s">
        <v>1767</v>
      </c>
      <c r="BB1708" t="s">
        <v>5007</v>
      </c>
      <c r="BC1708" t="s">
        <v>5008</v>
      </c>
      <c r="BD1708" t="s">
        <v>825</v>
      </c>
      <c r="BE1708" t="s">
        <v>1756</v>
      </c>
      <c r="BF1708" t="s">
        <v>825</v>
      </c>
    </row>
    <row r="1709" spans="1:58">
      <c r="A1709" t="s">
        <v>829</v>
      </c>
      <c r="B1709">
        <v>6</v>
      </c>
      <c r="C1709">
        <v>0</v>
      </c>
      <c r="D1709">
        <v>9895</v>
      </c>
      <c r="E1709" t="s">
        <v>4999</v>
      </c>
      <c r="F1709">
        <v>53510604</v>
      </c>
      <c r="G1709" t="s">
        <v>2041</v>
      </c>
      <c r="H1709">
        <v>0</v>
      </c>
      <c r="I1709" t="s">
        <v>2095</v>
      </c>
      <c r="J1709">
        <v>138.44999999999999</v>
      </c>
      <c r="K1709">
        <v>10</v>
      </c>
      <c r="L1709" t="s">
        <v>2063</v>
      </c>
      <c r="M1709" t="s">
        <v>2096</v>
      </c>
      <c r="N1709" t="s">
        <v>1757</v>
      </c>
      <c r="O1709" t="s">
        <v>1756</v>
      </c>
      <c r="P1709" t="s">
        <v>1756</v>
      </c>
      <c r="Q1709" s="387">
        <v>1384.5</v>
      </c>
      <c r="R1709">
        <v>179.98500000000001</v>
      </c>
      <c r="S1709">
        <v>1564.4849999999999</v>
      </c>
      <c r="T1709" s="388">
        <v>44455</v>
      </c>
      <c r="U1709">
        <v>0</v>
      </c>
      <c r="V1709" t="s">
        <v>832</v>
      </c>
      <c r="W1709" s="388">
        <v>44477</v>
      </c>
      <c r="X1709">
        <v>164</v>
      </c>
      <c r="Y1709">
        <v>0</v>
      </c>
      <c r="Z1709">
        <v>0</v>
      </c>
      <c r="AA1709" t="s">
        <v>1758</v>
      </c>
      <c r="AB1709" t="s">
        <v>825</v>
      </c>
      <c r="AD1709" t="s">
        <v>2045</v>
      </c>
      <c r="AE1709" t="s">
        <v>2046</v>
      </c>
      <c r="AI1709" t="s">
        <v>1761</v>
      </c>
      <c r="AL1709" t="s">
        <v>5000</v>
      </c>
      <c r="AM1709">
        <v>6</v>
      </c>
      <c r="AN1709" t="s">
        <v>3184</v>
      </c>
      <c r="AO1709" t="s">
        <v>3185</v>
      </c>
      <c r="AP1709">
        <v>0</v>
      </c>
      <c r="AQ1709" s="388">
        <v>44460</v>
      </c>
      <c r="AS1709" t="s">
        <v>1765</v>
      </c>
      <c r="AT1709" s="388">
        <v>44462</v>
      </c>
      <c r="AU1709" t="s">
        <v>1756</v>
      </c>
      <c r="AV1709" t="s">
        <v>1756</v>
      </c>
      <c r="AZ1709" t="s">
        <v>1766</v>
      </c>
      <c r="BA1709" t="s">
        <v>1767</v>
      </c>
      <c r="BB1709" t="s">
        <v>5009</v>
      </c>
      <c r="BC1709" t="s">
        <v>5010</v>
      </c>
      <c r="BD1709" t="s">
        <v>825</v>
      </c>
      <c r="BE1709" t="s">
        <v>1756</v>
      </c>
      <c r="BF1709" t="s">
        <v>825</v>
      </c>
    </row>
    <row r="1710" spans="1:58">
      <c r="A1710" t="s">
        <v>829</v>
      </c>
      <c r="B1710">
        <v>6</v>
      </c>
      <c r="C1710">
        <v>0</v>
      </c>
      <c r="D1710">
        <v>9895</v>
      </c>
      <c r="E1710" t="s">
        <v>4999</v>
      </c>
      <c r="F1710">
        <v>53510604</v>
      </c>
      <c r="G1710" t="s">
        <v>2041</v>
      </c>
      <c r="H1710">
        <v>0</v>
      </c>
      <c r="I1710" t="s">
        <v>2247</v>
      </c>
      <c r="J1710">
        <v>131.47999999999999</v>
      </c>
      <c r="K1710">
        <v>2</v>
      </c>
      <c r="L1710" t="s">
        <v>2063</v>
      </c>
      <c r="M1710" t="s">
        <v>2248</v>
      </c>
      <c r="N1710" t="s">
        <v>1757</v>
      </c>
      <c r="O1710" t="s">
        <v>1756</v>
      </c>
      <c r="P1710" t="s">
        <v>1756</v>
      </c>
      <c r="Q1710" s="387">
        <v>262.95999999999998</v>
      </c>
      <c r="R1710">
        <v>34.184799999999996</v>
      </c>
      <c r="S1710">
        <v>297.14479999999998</v>
      </c>
      <c r="T1710" s="388">
        <v>44455</v>
      </c>
      <c r="U1710">
        <v>0</v>
      </c>
      <c r="V1710" t="s">
        <v>832</v>
      </c>
      <c r="W1710" s="388">
        <v>44477</v>
      </c>
      <c r="X1710">
        <v>164</v>
      </c>
      <c r="Y1710">
        <v>0</v>
      </c>
      <c r="Z1710">
        <v>0</v>
      </c>
      <c r="AA1710" t="s">
        <v>1758</v>
      </c>
      <c r="AB1710" t="s">
        <v>825</v>
      </c>
      <c r="AD1710" t="s">
        <v>2045</v>
      </c>
      <c r="AE1710" t="s">
        <v>2046</v>
      </c>
      <c r="AI1710" t="s">
        <v>1761</v>
      </c>
      <c r="AL1710" t="s">
        <v>5000</v>
      </c>
      <c r="AM1710">
        <v>6</v>
      </c>
      <c r="AN1710" t="s">
        <v>3184</v>
      </c>
      <c r="AO1710" t="s">
        <v>3185</v>
      </c>
      <c r="AP1710">
        <v>0</v>
      </c>
      <c r="AQ1710" s="388">
        <v>44460</v>
      </c>
      <c r="AS1710" t="s">
        <v>1765</v>
      </c>
      <c r="AT1710" s="388">
        <v>44462</v>
      </c>
      <c r="AU1710" t="s">
        <v>1756</v>
      </c>
      <c r="AV1710" t="s">
        <v>1756</v>
      </c>
      <c r="AZ1710" t="s">
        <v>1766</v>
      </c>
      <c r="BA1710" t="s">
        <v>1767</v>
      </c>
      <c r="BB1710" t="s">
        <v>5011</v>
      </c>
      <c r="BC1710" t="s">
        <v>5012</v>
      </c>
      <c r="BD1710" t="s">
        <v>825</v>
      </c>
      <c r="BE1710" t="s">
        <v>1756</v>
      </c>
      <c r="BF1710" t="s">
        <v>825</v>
      </c>
    </row>
    <row r="1711" spans="1:58">
      <c r="A1711" t="s">
        <v>829</v>
      </c>
      <c r="B1711">
        <v>6</v>
      </c>
      <c r="C1711">
        <v>0</v>
      </c>
      <c r="D1711">
        <v>9891</v>
      </c>
      <c r="E1711" t="s">
        <v>5013</v>
      </c>
      <c r="F1711">
        <v>53510604</v>
      </c>
      <c r="G1711" t="s">
        <v>2041</v>
      </c>
      <c r="H1711">
        <v>0</v>
      </c>
      <c r="I1711" t="s">
        <v>2042</v>
      </c>
      <c r="J1711">
        <v>60</v>
      </c>
      <c r="K1711">
        <v>1</v>
      </c>
      <c r="L1711" t="s">
        <v>1771</v>
      </c>
      <c r="M1711" t="s">
        <v>1756</v>
      </c>
      <c r="N1711" t="s">
        <v>1756</v>
      </c>
      <c r="O1711" t="s">
        <v>2043</v>
      </c>
      <c r="P1711" t="s">
        <v>1757</v>
      </c>
      <c r="Q1711" s="387">
        <v>60</v>
      </c>
      <c r="R1711">
        <v>7.8000000000000007</v>
      </c>
      <c r="S1711">
        <v>67.8</v>
      </c>
      <c r="T1711" s="388">
        <v>44454</v>
      </c>
      <c r="U1711">
        <v>0</v>
      </c>
      <c r="V1711" t="s">
        <v>832</v>
      </c>
      <c r="W1711" s="388">
        <v>44477</v>
      </c>
      <c r="X1711">
        <v>164</v>
      </c>
      <c r="Y1711">
        <v>0</v>
      </c>
      <c r="Z1711">
        <v>0</v>
      </c>
      <c r="AA1711" t="s">
        <v>1758</v>
      </c>
      <c r="AB1711" t="s">
        <v>825</v>
      </c>
      <c r="AD1711" t="s">
        <v>2045</v>
      </c>
      <c r="AE1711" t="s">
        <v>2046</v>
      </c>
      <c r="AI1711" t="s">
        <v>1761</v>
      </c>
      <c r="AL1711" t="s">
        <v>5014</v>
      </c>
      <c r="AM1711">
        <v>6</v>
      </c>
      <c r="AN1711" t="s">
        <v>3184</v>
      </c>
      <c r="AO1711" t="s">
        <v>3185</v>
      </c>
      <c r="AP1711">
        <v>0</v>
      </c>
      <c r="AQ1711" s="388">
        <v>44460</v>
      </c>
      <c r="AS1711" t="s">
        <v>1765</v>
      </c>
      <c r="AT1711" s="388">
        <v>44462</v>
      </c>
      <c r="AU1711" t="s">
        <v>1756</v>
      </c>
      <c r="AV1711" t="s">
        <v>1756</v>
      </c>
      <c r="AZ1711" t="s">
        <v>1766</v>
      </c>
      <c r="BA1711" t="s">
        <v>1767</v>
      </c>
      <c r="BB1711" t="s">
        <v>5015</v>
      </c>
      <c r="BC1711" t="s">
        <v>5016</v>
      </c>
      <c r="BD1711" t="s">
        <v>825</v>
      </c>
      <c r="BE1711" t="s">
        <v>1756</v>
      </c>
      <c r="BF1711" t="s">
        <v>825</v>
      </c>
    </row>
    <row r="1712" spans="1:58">
      <c r="A1712" t="s">
        <v>829</v>
      </c>
      <c r="B1712">
        <v>6</v>
      </c>
      <c r="C1712">
        <v>0</v>
      </c>
      <c r="D1712">
        <v>9891</v>
      </c>
      <c r="E1712" t="s">
        <v>5013</v>
      </c>
      <c r="F1712">
        <v>53510604</v>
      </c>
      <c r="G1712" t="s">
        <v>2041</v>
      </c>
      <c r="H1712">
        <v>0</v>
      </c>
      <c r="I1712" t="s">
        <v>2052</v>
      </c>
      <c r="J1712">
        <v>75</v>
      </c>
      <c r="K1712">
        <v>8</v>
      </c>
      <c r="L1712" t="s">
        <v>1771</v>
      </c>
      <c r="M1712" t="s">
        <v>1756</v>
      </c>
      <c r="N1712" t="s">
        <v>1756</v>
      </c>
      <c r="O1712" t="s">
        <v>2053</v>
      </c>
      <c r="P1712" t="s">
        <v>1757</v>
      </c>
      <c r="Q1712" s="387">
        <v>600</v>
      </c>
      <c r="R1712">
        <v>78</v>
      </c>
      <c r="S1712">
        <v>677.99999999999989</v>
      </c>
      <c r="T1712" s="388">
        <v>44454</v>
      </c>
      <c r="U1712">
        <v>0</v>
      </c>
      <c r="V1712" t="s">
        <v>832</v>
      </c>
      <c r="W1712" s="388">
        <v>44477</v>
      </c>
      <c r="X1712">
        <v>164</v>
      </c>
      <c r="Y1712">
        <v>0</v>
      </c>
      <c r="Z1712">
        <v>0</v>
      </c>
      <c r="AA1712" t="s">
        <v>1758</v>
      </c>
      <c r="AB1712" t="s">
        <v>825</v>
      </c>
      <c r="AD1712" t="s">
        <v>2045</v>
      </c>
      <c r="AE1712" t="s">
        <v>2046</v>
      </c>
      <c r="AI1712" t="s">
        <v>1761</v>
      </c>
      <c r="AL1712" t="s">
        <v>5014</v>
      </c>
      <c r="AM1712">
        <v>6</v>
      </c>
      <c r="AN1712" t="s">
        <v>3184</v>
      </c>
      <c r="AO1712" t="s">
        <v>3185</v>
      </c>
      <c r="AP1712">
        <v>0</v>
      </c>
      <c r="AQ1712" s="388">
        <v>44460</v>
      </c>
      <c r="AS1712" t="s">
        <v>1765</v>
      </c>
      <c r="AT1712" s="388">
        <v>44462</v>
      </c>
      <c r="AU1712" t="s">
        <v>1756</v>
      </c>
      <c r="AV1712" t="s">
        <v>1756</v>
      </c>
      <c r="AZ1712" t="s">
        <v>1766</v>
      </c>
      <c r="BA1712" t="s">
        <v>1767</v>
      </c>
      <c r="BB1712" t="s">
        <v>5017</v>
      </c>
      <c r="BC1712" t="s">
        <v>5018</v>
      </c>
      <c r="BD1712" t="s">
        <v>825</v>
      </c>
      <c r="BE1712" t="s">
        <v>1756</v>
      </c>
      <c r="BF1712" t="s">
        <v>825</v>
      </c>
    </row>
    <row r="1713" spans="1:58">
      <c r="A1713" t="s">
        <v>829</v>
      </c>
      <c r="B1713">
        <v>6</v>
      </c>
      <c r="C1713">
        <v>0</v>
      </c>
      <c r="D1713">
        <v>9891</v>
      </c>
      <c r="E1713" t="s">
        <v>5013</v>
      </c>
      <c r="F1713">
        <v>53510604</v>
      </c>
      <c r="G1713" t="s">
        <v>2041</v>
      </c>
      <c r="H1713">
        <v>0</v>
      </c>
      <c r="I1713" t="s">
        <v>518</v>
      </c>
      <c r="J1713">
        <v>95</v>
      </c>
      <c r="K1713">
        <v>2</v>
      </c>
      <c r="L1713" t="s">
        <v>1771</v>
      </c>
      <c r="M1713" t="s">
        <v>1756</v>
      </c>
      <c r="N1713" t="s">
        <v>1756</v>
      </c>
      <c r="O1713" t="s">
        <v>2059</v>
      </c>
      <c r="P1713" t="s">
        <v>1757</v>
      </c>
      <c r="Q1713" s="387">
        <v>190</v>
      </c>
      <c r="R1713">
        <v>24.7</v>
      </c>
      <c r="S1713">
        <v>214.7</v>
      </c>
      <c r="T1713" s="388">
        <v>44454</v>
      </c>
      <c r="U1713">
        <v>0</v>
      </c>
      <c r="V1713" t="s">
        <v>832</v>
      </c>
      <c r="W1713" s="388">
        <v>44477</v>
      </c>
      <c r="X1713">
        <v>164</v>
      </c>
      <c r="Y1713">
        <v>0</v>
      </c>
      <c r="Z1713">
        <v>0</v>
      </c>
      <c r="AA1713" t="s">
        <v>1758</v>
      </c>
      <c r="AB1713" t="s">
        <v>825</v>
      </c>
      <c r="AD1713" t="s">
        <v>2045</v>
      </c>
      <c r="AE1713" t="s">
        <v>2046</v>
      </c>
      <c r="AI1713" t="s">
        <v>1761</v>
      </c>
      <c r="AL1713" t="s">
        <v>5014</v>
      </c>
      <c r="AM1713">
        <v>6</v>
      </c>
      <c r="AN1713" t="s">
        <v>3184</v>
      </c>
      <c r="AO1713" t="s">
        <v>3185</v>
      </c>
      <c r="AP1713">
        <v>0</v>
      </c>
      <c r="AQ1713" s="388">
        <v>44460</v>
      </c>
      <c r="AS1713" t="s">
        <v>1765</v>
      </c>
      <c r="AT1713" s="388">
        <v>44462</v>
      </c>
      <c r="AU1713" t="s">
        <v>1756</v>
      </c>
      <c r="AV1713" t="s">
        <v>1756</v>
      </c>
      <c r="AZ1713" t="s">
        <v>1766</v>
      </c>
      <c r="BA1713" t="s">
        <v>1767</v>
      </c>
      <c r="BB1713" t="s">
        <v>5019</v>
      </c>
      <c r="BC1713" t="s">
        <v>5020</v>
      </c>
      <c r="BD1713" t="s">
        <v>825</v>
      </c>
      <c r="BE1713" t="s">
        <v>1756</v>
      </c>
      <c r="BF1713" t="s">
        <v>825</v>
      </c>
    </row>
    <row r="1714" spans="1:58">
      <c r="A1714" t="s">
        <v>829</v>
      </c>
      <c r="B1714">
        <v>6</v>
      </c>
      <c r="C1714">
        <v>0</v>
      </c>
      <c r="D1714">
        <v>9891</v>
      </c>
      <c r="E1714" t="s">
        <v>5013</v>
      </c>
      <c r="F1714">
        <v>53510604</v>
      </c>
      <c r="G1714" t="s">
        <v>2041</v>
      </c>
      <c r="H1714">
        <v>0</v>
      </c>
      <c r="I1714" t="s">
        <v>2083</v>
      </c>
      <c r="J1714">
        <v>12.21</v>
      </c>
      <c r="K1714">
        <v>7</v>
      </c>
      <c r="L1714" t="s">
        <v>1771</v>
      </c>
      <c r="M1714" t="s">
        <v>2084</v>
      </c>
      <c r="N1714" t="s">
        <v>1757</v>
      </c>
      <c r="O1714" t="s">
        <v>1756</v>
      </c>
      <c r="P1714" t="s">
        <v>1756</v>
      </c>
      <c r="Q1714" s="387">
        <v>85.47</v>
      </c>
      <c r="R1714">
        <v>11.1111</v>
      </c>
      <c r="S1714">
        <v>96.581099999999992</v>
      </c>
      <c r="T1714" s="388">
        <v>44454</v>
      </c>
      <c r="U1714">
        <v>0</v>
      </c>
      <c r="V1714" t="s">
        <v>832</v>
      </c>
      <c r="W1714" s="388">
        <v>44477</v>
      </c>
      <c r="X1714">
        <v>164</v>
      </c>
      <c r="Y1714">
        <v>0</v>
      </c>
      <c r="Z1714">
        <v>0</v>
      </c>
      <c r="AA1714" t="s">
        <v>1758</v>
      </c>
      <c r="AB1714" t="s">
        <v>825</v>
      </c>
      <c r="AD1714" t="s">
        <v>2045</v>
      </c>
      <c r="AE1714" t="s">
        <v>2046</v>
      </c>
      <c r="AI1714" t="s">
        <v>1761</v>
      </c>
      <c r="AL1714" t="s">
        <v>5014</v>
      </c>
      <c r="AM1714">
        <v>6</v>
      </c>
      <c r="AN1714" t="s">
        <v>3184</v>
      </c>
      <c r="AO1714" t="s">
        <v>3185</v>
      </c>
      <c r="AP1714">
        <v>0</v>
      </c>
      <c r="AQ1714" s="388">
        <v>44460</v>
      </c>
      <c r="AS1714" t="s">
        <v>1765</v>
      </c>
      <c r="AT1714" s="388">
        <v>44462</v>
      </c>
      <c r="AU1714" t="s">
        <v>1756</v>
      </c>
      <c r="AV1714" t="s">
        <v>1756</v>
      </c>
      <c r="AZ1714" t="s">
        <v>1766</v>
      </c>
      <c r="BA1714" t="s">
        <v>1767</v>
      </c>
      <c r="BB1714" t="s">
        <v>5021</v>
      </c>
      <c r="BC1714" t="s">
        <v>5022</v>
      </c>
      <c r="BD1714" t="s">
        <v>825</v>
      </c>
      <c r="BE1714" t="s">
        <v>1756</v>
      </c>
      <c r="BF1714" t="s">
        <v>825</v>
      </c>
    </row>
    <row r="1715" spans="1:58">
      <c r="A1715" t="s">
        <v>829</v>
      </c>
      <c r="B1715">
        <v>6</v>
      </c>
      <c r="C1715">
        <v>0</v>
      </c>
      <c r="D1715">
        <v>9891</v>
      </c>
      <c r="E1715" t="s">
        <v>5013</v>
      </c>
      <c r="F1715">
        <v>53510604</v>
      </c>
      <c r="G1715" t="s">
        <v>2041</v>
      </c>
      <c r="H1715">
        <v>0</v>
      </c>
      <c r="I1715" t="s">
        <v>2095</v>
      </c>
      <c r="J1715">
        <v>138.44999999999999</v>
      </c>
      <c r="K1715">
        <v>7</v>
      </c>
      <c r="L1715" t="s">
        <v>2063</v>
      </c>
      <c r="M1715" t="s">
        <v>2096</v>
      </c>
      <c r="N1715" t="s">
        <v>1757</v>
      </c>
      <c r="O1715" t="s">
        <v>1756</v>
      </c>
      <c r="P1715" t="s">
        <v>1756</v>
      </c>
      <c r="Q1715" s="387">
        <v>969.15</v>
      </c>
      <c r="R1715">
        <v>125.98950000000001</v>
      </c>
      <c r="S1715">
        <v>1095.1394999999998</v>
      </c>
      <c r="T1715" s="388">
        <v>44454</v>
      </c>
      <c r="U1715">
        <v>0</v>
      </c>
      <c r="V1715" t="s">
        <v>832</v>
      </c>
      <c r="W1715" s="388">
        <v>44477</v>
      </c>
      <c r="X1715">
        <v>164</v>
      </c>
      <c r="Y1715">
        <v>0</v>
      </c>
      <c r="Z1715">
        <v>0</v>
      </c>
      <c r="AA1715" t="s">
        <v>1758</v>
      </c>
      <c r="AB1715" t="s">
        <v>825</v>
      </c>
      <c r="AD1715" t="s">
        <v>2045</v>
      </c>
      <c r="AE1715" t="s">
        <v>2046</v>
      </c>
      <c r="AI1715" t="s">
        <v>1761</v>
      </c>
      <c r="AL1715" t="s">
        <v>5014</v>
      </c>
      <c r="AM1715">
        <v>6</v>
      </c>
      <c r="AN1715" t="s">
        <v>3184</v>
      </c>
      <c r="AO1715" t="s">
        <v>3185</v>
      </c>
      <c r="AP1715">
        <v>0</v>
      </c>
      <c r="AQ1715" s="388">
        <v>44460</v>
      </c>
      <c r="AS1715" t="s">
        <v>1765</v>
      </c>
      <c r="AT1715" s="388">
        <v>44462</v>
      </c>
      <c r="AU1715" t="s">
        <v>1756</v>
      </c>
      <c r="AV1715" t="s">
        <v>1756</v>
      </c>
      <c r="AZ1715" t="s">
        <v>1766</v>
      </c>
      <c r="BA1715" t="s">
        <v>1767</v>
      </c>
      <c r="BB1715" t="s">
        <v>5023</v>
      </c>
      <c r="BC1715" t="s">
        <v>5024</v>
      </c>
      <c r="BD1715" t="s">
        <v>825</v>
      </c>
      <c r="BE1715" t="s">
        <v>1756</v>
      </c>
      <c r="BF1715" t="s">
        <v>825</v>
      </c>
    </row>
    <row r="1716" spans="1:58">
      <c r="A1716" t="s">
        <v>829</v>
      </c>
      <c r="B1716">
        <v>6</v>
      </c>
      <c r="C1716">
        <v>0</v>
      </c>
      <c r="D1716">
        <v>9891</v>
      </c>
      <c r="E1716" t="s">
        <v>5013</v>
      </c>
      <c r="F1716">
        <v>53510604</v>
      </c>
      <c r="G1716" t="s">
        <v>2041</v>
      </c>
      <c r="H1716">
        <v>0</v>
      </c>
      <c r="I1716" t="s">
        <v>2247</v>
      </c>
      <c r="J1716">
        <v>131.47999999999999</v>
      </c>
      <c r="K1716">
        <v>3</v>
      </c>
      <c r="L1716" t="s">
        <v>2063</v>
      </c>
      <c r="M1716" t="s">
        <v>2248</v>
      </c>
      <c r="N1716" t="s">
        <v>1757</v>
      </c>
      <c r="O1716" t="s">
        <v>1756</v>
      </c>
      <c r="P1716" t="s">
        <v>1756</v>
      </c>
      <c r="Q1716" s="387">
        <v>394.44</v>
      </c>
      <c r="R1716">
        <v>51.277200000000001</v>
      </c>
      <c r="S1716">
        <v>445.71719999999993</v>
      </c>
      <c r="T1716" s="388">
        <v>44454</v>
      </c>
      <c r="U1716">
        <v>0</v>
      </c>
      <c r="V1716" t="s">
        <v>832</v>
      </c>
      <c r="W1716" s="388">
        <v>44477</v>
      </c>
      <c r="X1716">
        <v>164</v>
      </c>
      <c r="Y1716">
        <v>0</v>
      </c>
      <c r="Z1716">
        <v>0</v>
      </c>
      <c r="AA1716" t="s">
        <v>1758</v>
      </c>
      <c r="AB1716" t="s">
        <v>825</v>
      </c>
      <c r="AD1716" t="s">
        <v>2045</v>
      </c>
      <c r="AE1716" t="s">
        <v>2046</v>
      </c>
      <c r="AI1716" t="s">
        <v>1761</v>
      </c>
      <c r="AL1716" t="s">
        <v>5014</v>
      </c>
      <c r="AM1716">
        <v>6</v>
      </c>
      <c r="AN1716" t="s">
        <v>3184</v>
      </c>
      <c r="AO1716" t="s">
        <v>3185</v>
      </c>
      <c r="AP1716">
        <v>0</v>
      </c>
      <c r="AQ1716" s="388">
        <v>44460</v>
      </c>
      <c r="AS1716" t="s">
        <v>1765</v>
      </c>
      <c r="AT1716" s="388">
        <v>44462</v>
      </c>
      <c r="AU1716" t="s">
        <v>1756</v>
      </c>
      <c r="AV1716" t="s">
        <v>1756</v>
      </c>
      <c r="AZ1716" t="s">
        <v>1766</v>
      </c>
      <c r="BA1716" t="s">
        <v>1767</v>
      </c>
      <c r="BB1716" t="s">
        <v>5025</v>
      </c>
      <c r="BC1716" t="s">
        <v>5026</v>
      </c>
      <c r="BD1716" t="s">
        <v>825</v>
      </c>
      <c r="BE1716" t="s">
        <v>1756</v>
      </c>
      <c r="BF1716" t="s">
        <v>825</v>
      </c>
    </row>
    <row r="1717" spans="1:58">
      <c r="A1717" t="s">
        <v>829</v>
      </c>
      <c r="B1717">
        <v>6</v>
      </c>
      <c r="C1717">
        <v>0</v>
      </c>
      <c r="D1717">
        <v>10186</v>
      </c>
      <c r="E1717" t="s">
        <v>5027</v>
      </c>
      <c r="F1717">
        <v>53510602</v>
      </c>
      <c r="G1717" t="s">
        <v>2041</v>
      </c>
      <c r="H1717">
        <v>0</v>
      </c>
      <c r="I1717" t="s">
        <v>2042</v>
      </c>
      <c r="J1717">
        <v>60</v>
      </c>
      <c r="K1717">
        <v>13</v>
      </c>
      <c r="L1717" t="s">
        <v>1771</v>
      </c>
      <c r="M1717" t="s">
        <v>1756</v>
      </c>
      <c r="N1717" t="s">
        <v>1756</v>
      </c>
      <c r="O1717" t="s">
        <v>2043</v>
      </c>
      <c r="P1717" t="s">
        <v>1757</v>
      </c>
      <c r="Q1717" s="387">
        <v>780</v>
      </c>
      <c r="R1717">
        <v>101.4</v>
      </c>
      <c r="S1717">
        <v>881.39999999999986</v>
      </c>
      <c r="T1717" s="388">
        <v>44473</v>
      </c>
      <c r="U1717">
        <v>0</v>
      </c>
      <c r="V1717" t="s">
        <v>833</v>
      </c>
      <c r="W1717" s="388">
        <v>44484</v>
      </c>
      <c r="X1717">
        <v>165</v>
      </c>
      <c r="Y1717">
        <v>0</v>
      </c>
      <c r="Z1717">
        <v>0</v>
      </c>
      <c r="AA1717" t="s">
        <v>1758</v>
      </c>
      <c r="AB1717" t="s">
        <v>826</v>
      </c>
      <c r="AD1717" t="s">
        <v>2045</v>
      </c>
      <c r="AE1717" t="s">
        <v>2046</v>
      </c>
      <c r="AI1717" t="s">
        <v>1761</v>
      </c>
      <c r="AL1717" t="s">
        <v>3276</v>
      </c>
      <c r="AM1717">
        <v>6</v>
      </c>
      <c r="AN1717" t="s">
        <v>1833</v>
      </c>
      <c r="AO1717" t="s">
        <v>1834</v>
      </c>
      <c r="AP1717">
        <v>0</v>
      </c>
      <c r="AQ1717" s="388">
        <v>44481</v>
      </c>
      <c r="AS1717" t="s">
        <v>3186</v>
      </c>
      <c r="AT1717" s="388">
        <v>44483</v>
      </c>
      <c r="AU1717" t="s">
        <v>1756</v>
      </c>
      <c r="AV1717" t="s">
        <v>1756</v>
      </c>
      <c r="AZ1717" t="s">
        <v>1756</v>
      </c>
      <c r="BA1717" t="s">
        <v>1767</v>
      </c>
      <c r="BB1717" t="s">
        <v>5028</v>
      </c>
      <c r="BC1717" t="s">
        <v>5029</v>
      </c>
      <c r="BD1717" t="s">
        <v>826</v>
      </c>
      <c r="BE1717" t="s">
        <v>1756</v>
      </c>
      <c r="BF1717" t="s">
        <v>826</v>
      </c>
    </row>
    <row r="1718" spans="1:58">
      <c r="A1718" t="s">
        <v>829</v>
      </c>
      <c r="B1718">
        <v>6</v>
      </c>
      <c r="C1718">
        <v>0</v>
      </c>
      <c r="D1718">
        <v>10186</v>
      </c>
      <c r="E1718" t="s">
        <v>5027</v>
      </c>
      <c r="F1718">
        <v>53510602</v>
      </c>
      <c r="G1718" t="s">
        <v>2041</v>
      </c>
      <c r="H1718">
        <v>0</v>
      </c>
      <c r="I1718" t="s">
        <v>2052</v>
      </c>
      <c r="J1718">
        <v>75</v>
      </c>
      <c r="K1718">
        <v>91</v>
      </c>
      <c r="L1718" t="s">
        <v>1771</v>
      </c>
      <c r="M1718" t="s">
        <v>1756</v>
      </c>
      <c r="N1718" t="s">
        <v>1756</v>
      </c>
      <c r="O1718" t="s">
        <v>2053</v>
      </c>
      <c r="P1718" t="s">
        <v>1757</v>
      </c>
      <c r="Q1718" s="387">
        <v>6825</v>
      </c>
      <c r="R1718">
        <v>887.25</v>
      </c>
      <c r="S1718">
        <v>7712.2499999999991</v>
      </c>
      <c r="T1718" s="388">
        <v>44473</v>
      </c>
      <c r="U1718">
        <v>0</v>
      </c>
      <c r="V1718" t="s">
        <v>833</v>
      </c>
      <c r="W1718" s="388">
        <v>44484</v>
      </c>
      <c r="X1718">
        <v>165</v>
      </c>
      <c r="Y1718">
        <v>0</v>
      </c>
      <c r="Z1718">
        <v>0</v>
      </c>
      <c r="AA1718" t="s">
        <v>1758</v>
      </c>
      <c r="AB1718" t="s">
        <v>826</v>
      </c>
      <c r="AD1718" t="s">
        <v>2045</v>
      </c>
      <c r="AE1718" t="s">
        <v>2046</v>
      </c>
      <c r="AI1718" t="s">
        <v>1761</v>
      </c>
      <c r="AL1718" t="s">
        <v>3276</v>
      </c>
      <c r="AM1718">
        <v>6</v>
      </c>
      <c r="AN1718" t="s">
        <v>1833</v>
      </c>
      <c r="AO1718" t="s">
        <v>1834</v>
      </c>
      <c r="AP1718">
        <v>0</v>
      </c>
      <c r="AQ1718" s="388">
        <v>44481</v>
      </c>
      <c r="AS1718" t="s">
        <v>3186</v>
      </c>
      <c r="AT1718" s="388">
        <v>44483</v>
      </c>
      <c r="AU1718" t="s">
        <v>1756</v>
      </c>
      <c r="AV1718" t="s">
        <v>1756</v>
      </c>
      <c r="AZ1718" t="s">
        <v>1756</v>
      </c>
      <c r="BA1718" t="s">
        <v>1767</v>
      </c>
      <c r="BB1718" t="s">
        <v>5030</v>
      </c>
      <c r="BC1718" t="s">
        <v>5031</v>
      </c>
      <c r="BD1718" t="s">
        <v>826</v>
      </c>
      <c r="BE1718" t="s">
        <v>1756</v>
      </c>
      <c r="BF1718" t="s">
        <v>826</v>
      </c>
    </row>
    <row r="1719" spans="1:58">
      <c r="A1719" t="s">
        <v>829</v>
      </c>
      <c r="B1719">
        <v>6</v>
      </c>
      <c r="C1719">
        <v>0</v>
      </c>
      <c r="D1719">
        <v>10186</v>
      </c>
      <c r="E1719" t="s">
        <v>5027</v>
      </c>
      <c r="F1719">
        <v>53510602</v>
      </c>
      <c r="G1719" t="s">
        <v>2041</v>
      </c>
      <c r="H1719">
        <v>0</v>
      </c>
      <c r="I1719" t="s">
        <v>2056</v>
      </c>
      <c r="J1719">
        <v>210</v>
      </c>
      <c r="K1719">
        <v>9</v>
      </c>
      <c r="L1719" t="s">
        <v>1755</v>
      </c>
      <c r="M1719" t="s">
        <v>1756</v>
      </c>
      <c r="N1719" t="s">
        <v>1756</v>
      </c>
      <c r="P1719" t="s">
        <v>1757</v>
      </c>
      <c r="Q1719" s="387">
        <v>1890</v>
      </c>
      <c r="R1719">
        <v>245.70000000000002</v>
      </c>
      <c r="S1719">
        <v>2135.6999999999998</v>
      </c>
      <c r="T1719" s="388">
        <v>44473</v>
      </c>
      <c r="U1719">
        <v>0</v>
      </c>
      <c r="V1719" t="s">
        <v>833</v>
      </c>
      <c r="W1719" s="388">
        <v>44484</v>
      </c>
      <c r="X1719">
        <v>165</v>
      </c>
      <c r="Y1719">
        <v>0</v>
      </c>
      <c r="Z1719">
        <v>0</v>
      </c>
      <c r="AA1719" t="s">
        <v>1758</v>
      </c>
      <c r="AB1719" t="s">
        <v>826</v>
      </c>
      <c r="AD1719" t="s">
        <v>2045</v>
      </c>
      <c r="AE1719" t="s">
        <v>2046</v>
      </c>
      <c r="AI1719" t="s">
        <v>1761</v>
      </c>
      <c r="AL1719" t="s">
        <v>3276</v>
      </c>
      <c r="AM1719">
        <v>6</v>
      </c>
      <c r="AN1719" t="s">
        <v>1833</v>
      </c>
      <c r="AO1719" t="s">
        <v>1834</v>
      </c>
      <c r="AP1719">
        <v>0</v>
      </c>
      <c r="AQ1719" s="388">
        <v>44481</v>
      </c>
      <c r="AS1719" t="s">
        <v>3186</v>
      </c>
      <c r="AT1719" s="388">
        <v>44483</v>
      </c>
      <c r="AU1719" t="s">
        <v>1756</v>
      </c>
      <c r="AV1719" t="s">
        <v>1756</v>
      </c>
      <c r="AZ1719" t="s">
        <v>1756</v>
      </c>
      <c r="BA1719" t="s">
        <v>1767</v>
      </c>
      <c r="BB1719" t="s">
        <v>5032</v>
      </c>
      <c r="BC1719" t="s">
        <v>5033</v>
      </c>
      <c r="BD1719" t="s">
        <v>826</v>
      </c>
      <c r="BE1719" t="s">
        <v>1756</v>
      </c>
      <c r="BF1719" t="s">
        <v>826</v>
      </c>
    </row>
    <row r="1720" spans="1:58">
      <c r="A1720" t="s">
        <v>829</v>
      </c>
      <c r="B1720">
        <v>6</v>
      </c>
      <c r="C1720">
        <v>0</v>
      </c>
      <c r="D1720">
        <v>10186</v>
      </c>
      <c r="E1720" t="s">
        <v>5027</v>
      </c>
      <c r="F1720">
        <v>53510602</v>
      </c>
      <c r="G1720" t="s">
        <v>2041</v>
      </c>
      <c r="H1720">
        <v>0</v>
      </c>
      <c r="I1720" t="s">
        <v>518</v>
      </c>
      <c r="J1720">
        <v>95</v>
      </c>
      <c r="K1720">
        <v>13</v>
      </c>
      <c r="L1720" t="s">
        <v>1771</v>
      </c>
      <c r="M1720" t="s">
        <v>1756</v>
      </c>
      <c r="N1720" t="s">
        <v>1756</v>
      </c>
      <c r="O1720" t="s">
        <v>2059</v>
      </c>
      <c r="P1720" t="s">
        <v>1757</v>
      </c>
      <c r="Q1720" s="387">
        <v>1235</v>
      </c>
      <c r="R1720">
        <v>160.55000000000001</v>
      </c>
      <c r="S1720">
        <v>1395.55</v>
      </c>
      <c r="T1720" s="388">
        <v>44473</v>
      </c>
      <c r="U1720">
        <v>0</v>
      </c>
      <c r="V1720" t="s">
        <v>833</v>
      </c>
      <c r="W1720" s="388">
        <v>44484</v>
      </c>
      <c r="X1720">
        <v>165</v>
      </c>
      <c r="Y1720">
        <v>0</v>
      </c>
      <c r="Z1720">
        <v>0</v>
      </c>
      <c r="AA1720" t="s">
        <v>1758</v>
      </c>
      <c r="AB1720" t="s">
        <v>826</v>
      </c>
      <c r="AD1720" t="s">
        <v>2045</v>
      </c>
      <c r="AE1720" t="s">
        <v>2046</v>
      </c>
      <c r="AI1720" t="s">
        <v>1761</v>
      </c>
      <c r="AL1720" t="s">
        <v>3276</v>
      </c>
      <c r="AM1720">
        <v>6</v>
      </c>
      <c r="AN1720" t="s">
        <v>1833</v>
      </c>
      <c r="AO1720" t="s">
        <v>1834</v>
      </c>
      <c r="AP1720">
        <v>0</v>
      </c>
      <c r="AQ1720" s="388">
        <v>44481</v>
      </c>
      <c r="AS1720" t="s">
        <v>3186</v>
      </c>
      <c r="AT1720" s="388">
        <v>44483</v>
      </c>
      <c r="AU1720" t="s">
        <v>1756</v>
      </c>
      <c r="AV1720" t="s">
        <v>1756</v>
      </c>
      <c r="AZ1720" t="s">
        <v>1756</v>
      </c>
      <c r="BA1720" t="s">
        <v>1767</v>
      </c>
      <c r="BB1720" t="s">
        <v>5034</v>
      </c>
      <c r="BC1720" t="s">
        <v>5035</v>
      </c>
      <c r="BD1720" t="s">
        <v>826</v>
      </c>
      <c r="BE1720" t="s">
        <v>1756</v>
      </c>
      <c r="BF1720" t="s">
        <v>826</v>
      </c>
    </row>
    <row r="1721" spans="1:58">
      <c r="A1721" t="s">
        <v>829</v>
      </c>
      <c r="B1721">
        <v>6</v>
      </c>
      <c r="C1721">
        <v>0</v>
      </c>
      <c r="D1721">
        <v>10186</v>
      </c>
      <c r="E1721" t="s">
        <v>5027</v>
      </c>
      <c r="F1721">
        <v>53510602</v>
      </c>
      <c r="G1721" t="s">
        <v>2041</v>
      </c>
      <c r="H1721">
        <v>0</v>
      </c>
      <c r="I1721" t="s">
        <v>2062</v>
      </c>
      <c r="J1721">
        <v>138.05000000000001</v>
      </c>
      <c r="K1721">
        <v>24</v>
      </c>
      <c r="L1721" t="s">
        <v>2063</v>
      </c>
      <c r="M1721" t="s">
        <v>2064</v>
      </c>
      <c r="N1721" t="s">
        <v>1757</v>
      </c>
      <c r="O1721" t="s">
        <v>1756</v>
      </c>
      <c r="P1721" t="s">
        <v>1756</v>
      </c>
      <c r="Q1721" s="387">
        <v>3313.2</v>
      </c>
      <c r="R1721">
        <v>430.71600000000001</v>
      </c>
      <c r="S1721">
        <v>3743.9159999999993</v>
      </c>
      <c r="T1721" s="388">
        <v>44473</v>
      </c>
      <c r="U1721">
        <v>0</v>
      </c>
      <c r="V1721" t="s">
        <v>833</v>
      </c>
      <c r="W1721" s="388">
        <v>44484</v>
      </c>
      <c r="X1721">
        <v>165</v>
      </c>
      <c r="Y1721">
        <v>0</v>
      </c>
      <c r="Z1721">
        <v>0</v>
      </c>
      <c r="AA1721" t="s">
        <v>1758</v>
      </c>
      <c r="AB1721" t="s">
        <v>826</v>
      </c>
      <c r="AD1721" t="s">
        <v>2045</v>
      </c>
      <c r="AE1721" t="s">
        <v>2046</v>
      </c>
      <c r="AI1721" t="s">
        <v>1761</v>
      </c>
      <c r="AL1721" t="s">
        <v>3276</v>
      </c>
      <c r="AM1721">
        <v>6</v>
      </c>
      <c r="AN1721" t="s">
        <v>1833</v>
      </c>
      <c r="AO1721" t="s">
        <v>1834</v>
      </c>
      <c r="AP1721">
        <v>0</v>
      </c>
      <c r="AQ1721" s="388">
        <v>44481</v>
      </c>
      <c r="AS1721" t="s">
        <v>3186</v>
      </c>
      <c r="AT1721" s="388">
        <v>44483</v>
      </c>
      <c r="AU1721" t="s">
        <v>1756</v>
      </c>
      <c r="AV1721" t="s">
        <v>1756</v>
      </c>
      <c r="AZ1721" t="s">
        <v>1756</v>
      </c>
      <c r="BA1721" t="s">
        <v>1767</v>
      </c>
      <c r="BB1721" t="s">
        <v>5036</v>
      </c>
      <c r="BC1721" t="s">
        <v>5037</v>
      </c>
      <c r="BD1721" t="s">
        <v>826</v>
      </c>
      <c r="BE1721" t="s">
        <v>1756</v>
      </c>
      <c r="BF1721" t="s">
        <v>826</v>
      </c>
    </row>
    <row r="1722" spans="1:58">
      <c r="A1722" t="s">
        <v>829</v>
      </c>
      <c r="B1722">
        <v>6</v>
      </c>
      <c r="C1722">
        <v>0</v>
      </c>
      <c r="D1722">
        <v>10186</v>
      </c>
      <c r="E1722" t="s">
        <v>5027</v>
      </c>
      <c r="F1722">
        <v>53510602</v>
      </c>
      <c r="G1722" t="s">
        <v>2041</v>
      </c>
      <c r="H1722">
        <v>0</v>
      </c>
      <c r="I1722" t="s">
        <v>2073</v>
      </c>
      <c r="J1722">
        <v>243.75</v>
      </c>
      <c r="K1722">
        <v>5</v>
      </c>
      <c r="L1722" t="s">
        <v>1755</v>
      </c>
      <c r="M1722" t="s">
        <v>2074</v>
      </c>
      <c r="N1722" t="s">
        <v>1757</v>
      </c>
      <c r="O1722" t="s">
        <v>1756</v>
      </c>
      <c r="P1722" t="s">
        <v>1756</v>
      </c>
      <c r="Q1722" s="387">
        <v>1218.75</v>
      </c>
      <c r="R1722">
        <v>158.4375</v>
      </c>
      <c r="S1722">
        <v>1377.1874999999998</v>
      </c>
      <c r="T1722" s="388">
        <v>44473</v>
      </c>
      <c r="U1722">
        <v>0</v>
      </c>
      <c r="V1722" t="s">
        <v>833</v>
      </c>
      <c r="W1722" s="388">
        <v>44484</v>
      </c>
      <c r="X1722">
        <v>165</v>
      </c>
      <c r="Y1722">
        <v>0</v>
      </c>
      <c r="Z1722">
        <v>0</v>
      </c>
      <c r="AA1722" t="s">
        <v>1758</v>
      </c>
      <c r="AB1722" t="s">
        <v>826</v>
      </c>
      <c r="AD1722" t="s">
        <v>2045</v>
      </c>
      <c r="AE1722" t="s">
        <v>2046</v>
      </c>
      <c r="AI1722" t="s">
        <v>1761</v>
      </c>
      <c r="AL1722" t="s">
        <v>3276</v>
      </c>
      <c r="AM1722">
        <v>6</v>
      </c>
      <c r="AN1722" t="s">
        <v>1833</v>
      </c>
      <c r="AO1722" t="s">
        <v>1834</v>
      </c>
      <c r="AP1722">
        <v>0</v>
      </c>
      <c r="AQ1722" s="388">
        <v>44481</v>
      </c>
      <c r="AS1722" t="s">
        <v>3186</v>
      </c>
      <c r="AT1722" s="388">
        <v>44483</v>
      </c>
      <c r="AU1722" t="s">
        <v>1756</v>
      </c>
      <c r="AV1722" t="s">
        <v>1756</v>
      </c>
      <c r="AZ1722" t="s">
        <v>1756</v>
      </c>
      <c r="BA1722" t="s">
        <v>1767</v>
      </c>
      <c r="BB1722" t="s">
        <v>5038</v>
      </c>
      <c r="BC1722" t="s">
        <v>5039</v>
      </c>
      <c r="BD1722" t="s">
        <v>826</v>
      </c>
      <c r="BE1722" t="s">
        <v>1756</v>
      </c>
      <c r="BF1722" t="s">
        <v>826</v>
      </c>
    </row>
    <row r="1723" spans="1:58">
      <c r="A1723" t="s">
        <v>829</v>
      </c>
      <c r="B1723">
        <v>6</v>
      </c>
      <c r="C1723">
        <v>0</v>
      </c>
      <c r="D1723">
        <v>10186</v>
      </c>
      <c r="E1723" t="s">
        <v>5027</v>
      </c>
      <c r="F1723">
        <v>53510602</v>
      </c>
      <c r="G1723" t="s">
        <v>2041</v>
      </c>
      <c r="H1723">
        <v>0</v>
      </c>
      <c r="I1723" t="s">
        <v>3152</v>
      </c>
      <c r="J1723">
        <v>18.45</v>
      </c>
      <c r="K1723">
        <v>10</v>
      </c>
      <c r="L1723" t="s">
        <v>1771</v>
      </c>
      <c r="M1723" t="s">
        <v>3153</v>
      </c>
      <c r="N1723" t="s">
        <v>1757</v>
      </c>
      <c r="O1723" t="s">
        <v>1756</v>
      </c>
      <c r="P1723" t="s">
        <v>1756</v>
      </c>
      <c r="Q1723" s="387">
        <v>184.5</v>
      </c>
      <c r="R1723">
        <v>23.984999999999999</v>
      </c>
      <c r="S1723">
        <v>208.48499999999999</v>
      </c>
      <c r="T1723" s="388">
        <v>44473</v>
      </c>
      <c r="U1723">
        <v>0</v>
      </c>
      <c r="V1723" t="s">
        <v>833</v>
      </c>
      <c r="W1723" s="388">
        <v>44484</v>
      </c>
      <c r="X1723">
        <v>165</v>
      </c>
      <c r="Y1723">
        <v>0</v>
      </c>
      <c r="Z1723">
        <v>0</v>
      </c>
      <c r="AA1723" t="s">
        <v>1758</v>
      </c>
      <c r="AB1723" t="s">
        <v>826</v>
      </c>
      <c r="AD1723" t="s">
        <v>2045</v>
      </c>
      <c r="AE1723" t="s">
        <v>2046</v>
      </c>
      <c r="AI1723" t="s">
        <v>1761</v>
      </c>
      <c r="AL1723" t="s">
        <v>3276</v>
      </c>
      <c r="AM1723">
        <v>6</v>
      </c>
      <c r="AN1723" t="s">
        <v>1833</v>
      </c>
      <c r="AO1723" t="s">
        <v>1834</v>
      </c>
      <c r="AP1723">
        <v>0</v>
      </c>
      <c r="AQ1723" s="388">
        <v>44481</v>
      </c>
      <c r="AS1723" t="s">
        <v>3186</v>
      </c>
      <c r="AT1723" s="388">
        <v>44483</v>
      </c>
      <c r="AU1723" t="s">
        <v>1756</v>
      </c>
      <c r="AV1723" t="s">
        <v>1756</v>
      </c>
      <c r="AZ1723" t="s">
        <v>1756</v>
      </c>
      <c r="BA1723" t="s">
        <v>1767</v>
      </c>
      <c r="BB1723" t="s">
        <v>5040</v>
      </c>
      <c r="BC1723" t="s">
        <v>5041</v>
      </c>
      <c r="BD1723" t="s">
        <v>826</v>
      </c>
      <c r="BE1723" t="s">
        <v>1756</v>
      </c>
      <c r="BF1723" t="s">
        <v>826</v>
      </c>
    </row>
    <row r="1724" spans="1:58">
      <c r="A1724" t="s">
        <v>829</v>
      </c>
      <c r="B1724">
        <v>6</v>
      </c>
      <c r="C1724">
        <v>0</v>
      </c>
      <c r="D1724">
        <v>10186</v>
      </c>
      <c r="E1724" t="s">
        <v>5027</v>
      </c>
      <c r="F1724">
        <v>53510602</v>
      </c>
      <c r="G1724" t="s">
        <v>2041</v>
      </c>
      <c r="H1724">
        <v>0</v>
      </c>
      <c r="I1724" t="s">
        <v>2079</v>
      </c>
      <c r="J1724">
        <v>63.38</v>
      </c>
      <c r="K1724">
        <v>12</v>
      </c>
      <c r="L1724" t="s">
        <v>1771</v>
      </c>
      <c r="M1724" t="s">
        <v>2080</v>
      </c>
      <c r="N1724" t="s">
        <v>1757</v>
      </c>
      <c r="O1724" t="s">
        <v>1756</v>
      </c>
      <c r="P1724" t="s">
        <v>1756</v>
      </c>
      <c r="Q1724" s="387">
        <v>760.56</v>
      </c>
      <c r="R1724">
        <v>98.872799999999998</v>
      </c>
      <c r="S1724">
        <v>859.43279999999982</v>
      </c>
      <c r="T1724" s="388">
        <v>44473</v>
      </c>
      <c r="U1724">
        <v>0</v>
      </c>
      <c r="V1724" t="s">
        <v>833</v>
      </c>
      <c r="W1724" s="388">
        <v>44484</v>
      </c>
      <c r="X1724">
        <v>165</v>
      </c>
      <c r="Y1724">
        <v>0</v>
      </c>
      <c r="Z1724">
        <v>0</v>
      </c>
      <c r="AA1724" t="s">
        <v>1758</v>
      </c>
      <c r="AB1724" t="s">
        <v>826</v>
      </c>
      <c r="AD1724" t="s">
        <v>2045</v>
      </c>
      <c r="AE1724" t="s">
        <v>2046</v>
      </c>
      <c r="AI1724" t="s">
        <v>1761</v>
      </c>
      <c r="AL1724" t="s">
        <v>3276</v>
      </c>
      <c r="AM1724">
        <v>6</v>
      </c>
      <c r="AN1724" t="s">
        <v>1833</v>
      </c>
      <c r="AO1724" t="s">
        <v>1834</v>
      </c>
      <c r="AP1724">
        <v>0</v>
      </c>
      <c r="AQ1724" s="388">
        <v>44481</v>
      </c>
      <c r="AS1724" t="s">
        <v>3186</v>
      </c>
      <c r="AT1724" s="388">
        <v>44483</v>
      </c>
      <c r="AU1724" t="s">
        <v>1756</v>
      </c>
      <c r="AV1724" t="s">
        <v>1756</v>
      </c>
      <c r="AZ1724" t="s">
        <v>1756</v>
      </c>
      <c r="BA1724" t="s">
        <v>1767</v>
      </c>
      <c r="BB1724" t="s">
        <v>5042</v>
      </c>
      <c r="BC1724" t="s">
        <v>5043</v>
      </c>
      <c r="BD1724" t="s">
        <v>826</v>
      </c>
      <c r="BE1724" t="s">
        <v>1756</v>
      </c>
      <c r="BF1724" t="s">
        <v>826</v>
      </c>
    </row>
    <row r="1725" spans="1:58">
      <c r="A1725" t="s">
        <v>829</v>
      </c>
      <c r="B1725">
        <v>6</v>
      </c>
      <c r="C1725">
        <v>0</v>
      </c>
      <c r="D1725">
        <v>10186</v>
      </c>
      <c r="E1725" t="s">
        <v>5027</v>
      </c>
      <c r="F1725">
        <v>53510602</v>
      </c>
      <c r="G1725" t="s">
        <v>2041</v>
      </c>
      <c r="H1725">
        <v>0</v>
      </c>
      <c r="I1725" t="s">
        <v>2083</v>
      </c>
      <c r="J1725">
        <v>12.21</v>
      </c>
      <c r="K1725">
        <v>36</v>
      </c>
      <c r="L1725" t="s">
        <v>1771</v>
      </c>
      <c r="M1725" t="s">
        <v>2084</v>
      </c>
      <c r="N1725" t="s">
        <v>1757</v>
      </c>
      <c r="O1725" t="s">
        <v>1756</v>
      </c>
      <c r="P1725" t="s">
        <v>1756</v>
      </c>
      <c r="Q1725" s="387">
        <v>439.56</v>
      </c>
      <c r="R1725">
        <v>57.142800000000001</v>
      </c>
      <c r="S1725">
        <v>496.70279999999997</v>
      </c>
      <c r="T1725" s="388">
        <v>44473</v>
      </c>
      <c r="U1725">
        <v>0</v>
      </c>
      <c r="V1725" t="s">
        <v>833</v>
      </c>
      <c r="W1725" s="388">
        <v>44484</v>
      </c>
      <c r="X1725">
        <v>165</v>
      </c>
      <c r="Y1725">
        <v>0</v>
      </c>
      <c r="Z1725">
        <v>0</v>
      </c>
      <c r="AA1725" t="s">
        <v>1758</v>
      </c>
      <c r="AB1725" t="s">
        <v>826</v>
      </c>
      <c r="AD1725" t="s">
        <v>2045</v>
      </c>
      <c r="AE1725" t="s">
        <v>2046</v>
      </c>
      <c r="AI1725" t="s">
        <v>1761</v>
      </c>
      <c r="AL1725" t="s">
        <v>3276</v>
      </c>
      <c r="AM1725">
        <v>6</v>
      </c>
      <c r="AN1725" t="s">
        <v>1833</v>
      </c>
      <c r="AO1725" t="s">
        <v>1834</v>
      </c>
      <c r="AP1725">
        <v>0</v>
      </c>
      <c r="AQ1725" s="388">
        <v>44481</v>
      </c>
      <c r="AS1725" t="s">
        <v>3186</v>
      </c>
      <c r="AT1725" s="388">
        <v>44483</v>
      </c>
      <c r="AU1725" t="s">
        <v>1756</v>
      </c>
      <c r="AV1725" t="s">
        <v>1756</v>
      </c>
      <c r="AZ1725" t="s">
        <v>1756</v>
      </c>
      <c r="BA1725" t="s">
        <v>1767</v>
      </c>
      <c r="BB1725" t="s">
        <v>5044</v>
      </c>
      <c r="BC1725" t="s">
        <v>5045</v>
      </c>
      <c r="BD1725" t="s">
        <v>826</v>
      </c>
      <c r="BE1725" t="s">
        <v>1756</v>
      </c>
      <c r="BF1725" t="s">
        <v>826</v>
      </c>
    </row>
    <row r="1726" spans="1:58">
      <c r="A1726" t="s">
        <v>829</v>
      </c>
      <c r="B1726">
        <v>6</v>
      </c>
      <c r="C1726">
        <v>0</v>
      </c>
      <c r="D1726">
        <v>10186</v>
      </c>
      <c r="E1726" t="s">
        <v>5027</v>
      </c>
      <c r="F1726">
        <v>53510602</v>
      </c>
      <c r="G1726" t="s">
        <v>2041</v>
      </c>
      <c r="H1726">
        <v>0</v>
      </c>
      <c r="I1726" t="s">
        <v>2089</v>
      </c>
      <c r="J1726">
        <v>146.96</v>
      </c>
      <c r="K1726">
        <v>48</v>
      </c>
      <c r="L1726" t="s">
        <v>2063</v>
      </c>
      <c r="M1726" t="s">
        <v>2090</v>
      </c>
      <c r="N1726" t="s">
        <v>1757</v>
      </c>
      <c r="O1726" t="s">
        <v>1756</v>
      </c>
      <c r="P1726" t="s">
        <v>1756</v>
      </c>
      <c r="Q1726" s="387">
        <v>7054.08</v>
      </c>
      <c r="R1726">
        <v>917.03039999999999</v>
      </c>
      <c r="S1726">
        <v>7971.1103999999996</v>
      </c>
      <c r="T1726" s="388">
        <v>44473</v>
      </c>
      <c r="U1726">
        <v>0</v>
      </c>
      <c r="V1726" t="s">
        <v>833</v>
      </c>
      <c r="W1726" s="388">
        <v>44484</v>
      </c>
      <c r="X1726">
        <v>165</v>
      </c>
      <c r="Y1726">
        <v>0</v>
      </c>
      <c r="Z1726">
        <v>0</v>
      </c>
      <c r="AA1726" t="s">
        <v>1758</v>
      </c>
      <c r="AB1726" t="s">
        <v>826</v>
      </c>
      <c r="AD1726" t="s">
        <v>2045</v>
      </c>
      <c r="AE1726" t="s">
        <v>2046</v>
      </c>
      <c r="AI1726" t="s">
        <v>1761</v>
      </c>
      <c r="AL1726" t="s">
        <v>3276</v>
      </c>
      <c r="AM1726">
        <v>6</v>
      </c>
      <c r="AN1726" t="s">
        <v>1833</v>
      </c>
      <c r="AO1726" t="s">
        <v>1834</v>
      </c>
      <c r="AP1726">
        <v>0</v>
      </c>
      <c r="AQ1726" s="388">
        <v>44481</v>
      </c>
      <c r="AS1726" t="s">
        <v>3186</v>
      </c>
      <c r="AT1726" s="388">
        <v>44483</v>
      </c>
      <c r="AU1726" t="s">
        <v>1756</v>
      </c>
      <c r="AV1726" t="s">
        <v>1756</v>
      </c>
      <c r="AZ1726" t="s">
        <v>1756</v>
      </c>
      <c r="BA1726" t="s">
        <v>1767</v>
      </c>
      <c r="BB1726" t="s">
        <v>5046</v>
      </c>
      <c r="BC1726" t="s">
        <v>5047</v>
      </c>
      <c r="BD1726" t="s">
        <v>826</v>
      </c>
      <c r="BE1726" t="s">
        <v>1756</v>
      </c>
      <c r="BF1726" t="s">
        <v>826</v>
      </c>
    </row>
    <row r="1727" spans="1:58">
      <c r="A1727" t="s">
        <v>829</v>
      </c>
      <c r="B1727">
        <v>6</v>
      </c>
      <c r="C1727">
        <v>0</v>
      </c>
      <c r="D1727">
        <v>10186</v>
      </c>
      <c r="E1727" t="s">
        <v>5027</v>
      </c>
      <c r="F1727">
        <v>53510602</v>
      </c>
      <c r="G1727" t="s">
        <v>2041</v>
      </c>
      <c r="H1727">
        <v>0</v>
      </c>
      <c r="I1727" t="s">
        <v>2095</v>
      </c>
      <c r="J1727">
        <v>138.44999999999999</v>
      </c>
      <c r="K1727">
        <v>12</v>
      </c>
      <c r="L1727" t="s">
        <v>2063</v>
      </c>
      <c r="M1727" t="s">
        <v>2096</v>
      </c>
      <c r="N1727" t="s">
        <v>1757</v>
      </c>
      <c r="O1727" t="s">
        <v>1756</v>
      </c>
      <c r="P1727" t="s">
        <v>1756</v>
      </c>
      <c r="Q1727" s="387">
        <v>1661.4</v>
      </c>
      <c r="R1727">
        <v>215.98200000000003</v>
      </c>
      <c r="S1727">
        <v>1877.3819999999998</v>
      </c>
      <c r="T1727" s="388">
        <v>44473</v>
      </c>
      <c r="U1727">
        <v>0</v>
      </c>
      <c r="V1727" t="s">
        <v>833</v>
      </c>
      <c r="W1727" s="388">
        <v>44484</v>
      </c>
      <c r="X1727">
        <v>165</v>
      </c>
      <c r="Y1727">
        <v>0</v>
      </c>
      <c r="Z1727">
        <v>0</v>
      </c>
      <c r="AA1727" t="s">
        <v>1758</v>
      </c>
      <c r="AB1727" t="s">
        <v>826</v>
      </c>
      <c r="AD1727" t="s">
        <v>2045</v>
      </c>
      <c r="AE1727" t="s">
        <v>2046</v>
      </c>
      <c r="AI1727" t="s">
        <v>1761</v>
      </c>
      <c r="AL1727" t="s">
        <v>3276</v>
      </c>
      <c r="AM1727">
        <v>6</v>
      </c>
      <c r="AN1727" t="s">
        <v>1833</v>
      </c>
      <c r="AO1727" t="s">
        <v>1834</v>
      </c>
      <c r="AP1727">
        <v>0</v>
      </c>
      <c r="AQ1727" s="388">
        <v>44481</v>
      </c>
      <c r="AS1727" t="s">
        <v>3186</v>
      </c>
      <c r="AT1727" s="388">
        <v>44483</v>
      </c>
      <c r="AU1727" t="s">
        <v>1756</v>
      </c>
      <c r="AV1727" t="s">
        <v>1756</v>
      </c>
      <c r="AZ1727" t="s">
        <v>1756</v>
      </c>
      <c r="BA1727" t="s">
        <v>1767</v>
      </c>
      <c r="BB1727" t="s">
        <v>5048</v>
      </c>
      <c r="BC1727" t="s">
        <v>5049</v>
      </c>
      <c r="BD1727" t="s">
        <v>826</v>
      </c>
      <c r="BE1727" t="s">
        <v>1756</v>
      </c>
      <c r="BF1727" t="s">
        <v>826</v>
      </c>
    </row>
    <row r="1728" spans="1:58">
      <c r="A1728" t="s">
        <v>829</v>
      </c>
      <c r="B1728">
        <v>6</v>
      </c>
      <c r="C1728">
        <v>0</v>
      </c>
      <c r="D1728">
        <v>10184</v>
      </c>
      <c r="E1728" t="s">
        <v>5050</v>
      </c>
      <c r="F1728">
        <v>53510602</v>
      </c>
      <c r="G1728" t="s">
        <v>2041</v>
      </c>
      <c r="H1728">
        <v>0</v>
      </c>
      <c r="I1728" t="s">
        <v>2052</v>
      </c>
      <c r="J1728">
        <v>75</v>
      </c>
      <c r="K1728">
        <v>65</v>
      </c>
      <c r="L1728" t="s">
        <v>1771</v>
      </c>
      <c r="M1728" t="s">
        <v>1756</v>
      </c>
      <c r="N1728" t="s">
        <v>1756</v>
      </c>
      <c r="O1728" t="s">
        <v>2053</v>
      </c>
      <c r="P1728" t="s">
        <v>1757</v>
      </c>
      <c r="Q1728" s="387">
        <v>4875</v>
      </c>
      <c r="R1728">
        <v>633.75</v>
      </c>
      <c r="S1728">
        <v>5508.7499999999991</v>
      </c>
      <c r="T1728" s="388">
        <v>44473</v>
      </c>
      <c r="U1728">
        <v>0</v>
      </c>
      <c r="V1728" t="s">
        <v>833</v>
      </c>
      <c r="W1728" s="388">
        <v>44484</v>
      </c>
      <c r="X1728">
        <v>165</v>
      </c>
      <c r="Y1728">
        <v>0</v>
      </c>
      <c r="Z1728">
        <v>0</v>
      </c>
      <c r="AA1728" t="s">
        <v>1758</v>
      </c>
      <c r="AB1728" t="s">
        <v>826</v>
      </c>
      <c r="AD1728" t="s">
        <v>2045</v>
      </c>
      <c r="AE1728" t="s">
        <v>2046</v>
      </c>
      <c r="AI1728" t="s">
        <v>1761</v>
      </c>
      <c r="AL1728" t="s">
        <v>3132</v>
      </c>
      <c r="AM1728">
        <v>6</v>
      </c>
      <c r="AN1728" t="s">
        <v>5051</v>
      </c>
      <c r="AO1728" t="s">
        <v>2852</v>
      </c>
      <c r="AP1728">
        <v>0</v>
      </c>
      <c r="AQ1728" s="388">
        <v>44481</v>
      </c>
      <c r="AS1728" t="s">
        <v>3186</v>
      </c>
      <c r="AT1728" s="388">
        <v>44483</v>
      </c>
      <c r="AU1728" t="s">
        <v>1756</v>
      </c>
      <c r="AV1728" t="s">
        <v>1756</v>
      </c>
      <c r="AZ1728" t="s">
        <v>1756</v>
      </c>
      <c r="BA1728" t="s">
        <v>1767</v>
      </c>
      <c r="BB1728" t="s">
        <v>5052</v>
      </c>
      <c r="BC1728" t="s">
        <v>5053</v>
      </c>
      <c r="BD1728" t="s">
        <v>826</v>
      </c>
      <c r="BE1728" t="s">
        <v>1756</v>
      </c>
      <c r="BF1728" t="s">
        <v>826</v>
      </c>
    </row>
    <row r="1729" spans="1:58">
      <c r="A1729" t="s">
        <v>829</v>
      </c>
      <c r="B1729">
        <v>6</v>
      </c>
      <c r="C1729">
        <v>0</v>
      </c>
      <c r="D1729">
        <v>10184</v>
      </c>
      <c r="E1729" t="s">
        <v>5050</v>
      </c>
      <c r="F1729">
        <v>53510602</v>
      </c>
      <c r="G1729" t="s">
        <v>2041</v>
      </c>
      <c r="H1729">
        <v>0</v>
      </c>
      <c r="I1729" t="s">
        <v>2056</v>
      </c>
      <c r="J1729">
        <v>210</v>
      </c>
      <c r="K1729">
        <v>5</v>
      </c>
      <c r="L1729" t="s">
        <v>1755</v>
      </c>
      <c r="M1729" t="s">
        <v>1756</v>
      </c>
      <c r="N1729" t="s">
        <v>1756</v>
      </c>
      <c r="P1729" t="s">
        <v>1757</v>
      </c>
      <c r="Q1729" s="387">
        <v>1050</v>
      </c>
      <c r="R1729">
        <v>136.5</v>
      </c>
      <c r="S1729">
        <v>1186.5</v>
      </c>
      <c r="T1729" s="388">
        <v>44473</v>
      </c>
      <c r="U1729">
        <v>0</v>
      </c>
      <c r="V1729" t="s">
        <v>833</v>
      </c>
      <c r="W1729" s="388">
        <v>44484</v>
      </c>
      <c r="X1729">
        <v>165</v>
      </c>
      <c r="Y1729">
        <v>0</v>
      </c>
      <c r="Z1729">
        <v>0</v>
      </c>
      <c r="AA1729" t="s">
        <v>1758</v>
      </c>
      <c r="AB1729" t="s">
        <v>826</v>
      </c>
      <c r="AD1729" t="s">
        <v>2045</v>
      </c>
      <c r="AE1729" t="s">
        <v>2046</v>
      </c>
      <c r="AI1729" t="s">
        <v>1761</v>
      </c>
      <c r="AL1729" t="s">
        <v>3132</v>
      </c>
      <c r="AM1729">
        <v>6</v>
      </c>
      <c r="AN1729" t="s">
        <v>5051</v>
      </c>
      <c r="AO1729" t="s">
        <v>2852</v>
      </c>
      <c r="AP1729">
        <v>0</v>
      </c>
      <c r="AQ1729" s="388">
        <v>44481</v>
      </c>
      <c r="AS1729" t="s">
        <v>3186</v>
      </c>
      <c r="AT1729" s="388">
        <v>44483</v>
      </c>
      <c r="AU1729" t="s">
        <v>1756</v>
      </c>
      <c r="AV1729" t="s">
        <v>1756</v>
      </c>
      <c r="AZ1729" t="s">
        <v>1756</v>
      </c>
      <c r="BA1729" t="s">
        <v>1767</v>
      </c>
      <c r="BB1729" t="s">
        <v>5054</v>
      </c>
      <c r="BC1729" t="s">
        <v>5055</v>
      </c>
      <c r="BD1729" t="s">
        <v>826</v>
      </c>
      <c r="BE1729" t="s">
        <v>1756</v>
      </c>
      <c r="BF1729" t="s">
        <v>826</v>
      </c>
    </row>
    <row r="1730" spans="1:58">
      <c r="A1730" t="s">
        <v>829</v>
      </c>
      <c r="B1730">
        <v>6</v>
      </c>
      <c r="C1730">
        <v>0</v>
      </c>
      <c r="D1730">
        <v>10184</v>
      </c>
      <c r="E1730" t="s">
        <v>5050</v>
      </c>
      <c r="F1730">
        <v>53510602</v>
      </c>
      <c r="G1730" t="s">
        <v>2041</v>
      </c>
      <c r="H1730">
        <v>0</v>
      </c>
      <c r="I1730" t="s">
        <v>2062</v>
      </c>
      <c r="J1730">
        <v>138.05000000000001</v>
      </c>
      <c r="K1730">
        <v>36</v>
      </c>
      <c r="L1730" t="s">
        <v>2063</v>
      </c>
      <c r="M1730" t="s">
        <v>2064</v>
      </c>
      <c r="N1730" t="s">
        <v>1757</v>
      </c>
      <c r="O1730" t="s">
        <v>1756</v>
      </c>
      <c r="P1730" t="s">
        <v>1756</v>
      </c>
      <c r="Q1730" s="387">
        <v>4969.8</v>
      </c>
      <c r="R1730">
        <v>646.07400000000007</v>
      </c>
      <c r="S1730">
        <v>5615.8739999999998</v>
      </c>
      <c r="T1730" s="388">
        <v>44473</v>
      </c>
      <c r="U1730">
        <v>0</v>
      </c>
      <c r="V1730" t="s">
        <v>833</v>
      </c>
      <c r="W1730" s="388">
        <v>44484</v>
      </c>
      <c r="X1730">
        <v>165</v>
      </c>
      <c r="Y1730">
        <v>0</v>
      </c>
      <c r="Z1730">
        <v>0</v>
      </c>
      <c r="AA1730" t="s">
        <v>1758</v>
      </c>
      <c r="AB1730" t="s">
        <v>826</v>
      </c>
      <c r="AD1730" t="s">
        <v>2045</v>
      </c>
      <c r="AE1730" t="s">
        <v>2046</v>
      </c>
      <c r="AI1730" t="s">
        <v>1761</v>
      </c>
      <c r="AL1730" t="s">
        <v>3132</v>
      </c>
      <c r="AM1730">
        <v>6</v>
      </c>
      <c r="AN1730" t="s">
        <v>5051</v>
      </c>
      <c r="AO1730" t="s">
        <v>2852</v>
      </c>
      <c r="AP1730">
        <v>0</v>
      </c>
      <c r="AQ1730" s="388">
        <v>44481</v>
      </c>
      <c r="AS1730" t="s">
        <v>3186</v>
      </c>
      <c r="AT1730" s="388">
        <v>44483</v>
      </c>
      <c r="AU1730" t="s">
        <v>1756</v>
      </c>
      <c r="AV1730" t="s">
        <v>1756</v>
      </c>
      <c r="AZ1730" t="s">
        <v>1756</v>
      </c>
      <c r="BA1730" t="s">
        <v>1767</v>
      </c>
      <c r="BB1730" t="s">
        <v>5056</v>
      </c>
      <c r="BC1730" t="s">
        <v>5057</v>
      </c>
      <c r="BD1730" t="s">
        <v>826</v>
      </c>
      <c r="BE1730" t="s">
        <v>1756</v>
      </c>
      <c r="BF1730" t="s">
        <v>826</v>
      </c>
    </row>
    <row r="1731" spans="1:58">
      <c r="A1731" t="s">
        <v>829</v>
      </c>
      <c r="B1731">
        <v>6</v>
      </c>
      <c r="C1731">
        <v>0</v>
      </c>
      <c r="D1731">
        <v>10184</v>
      </c>
      <c r="E1731" t="s">
        <v>5050</v>
      </c>
      <c r="F1731">
        <v>53510602</v>
      </c>
      <c r="G1731" t="s">
        <v>2041</v>
      </c>
      <c r="H1731">
        <v>0</v>
      </c>
      <c r="I1731" t="s">
        <v>2073</v>
      </c>
      <c r="J1731">
        <v>243.75</v>
      </c>
      <c r="K1731">
        <v>2</v>
      </c>
      <c r="L1731" t="s">
        <v>1755</v>
      </c>
      <c r="M1731" t="s">
        <v>2074</v>
      </c>
      <c r="N1731" t="s">
        <v>1757</v>
      </c>
      <c r="O1731" t="s">
        <v>1756</v>
      </c>
      <c r="P1731" t="s">
        <v>1756</v>
      </c>
      <c r="Q1731" s="387">
        <v>487.5</v>
      </c>
      <c r="R1731">
        <v>63.375</v>
      </c>
      <c r="S1731">
        <v>550.875</v>
      </c>
      <c r="T1731" s="388">
        <v>44473</v>
      </c>
      <c r="U1731">
        <v>0</v>
      </c>
      <c r="V1731" t="s">
        <v>833</v>
      </c>
      <c r="W1731" s="388">
        <v>44484</v>
      </c>
      <c r="X1731">
        <v>165</v>
      </c>
      <c r="Y1731">
        <v>0</v>
      </c>
      <c r="Z1731">
        <v>0</v>
      </c>
      <c r="AA1731" t="s">
        <v>1758</v>
      </c>
      <c r="AB1731" t="s">
        <v>826</v>
      </c>
      <c r="AD1731" t="s">
        <v>2045</v>
      </c>
      <c r="AE1731" t="s">
        <v>2046</v>
      </c>
      <c r="AI1731" t="s">
        <v>1761</v>
      </c>
      <c r="AL1731" t="s">
        <v>3132</v>
      </c>
      <c r="AM1731">
        <v>6</v>
      </c>
      <c r="AN1731" t="s">
        <v>5051</v>
      </c>
      <c r="AO1731" t="s">
        <v>2852</v>
      </c>
      <c r="AP1731">
        <v>0</v>
      </c>
      <c r="AQ1731" s="388">
        <v>44481</v>
      </c>
      <c r="AS1731" t="s">
        <v>3186</v>
      </c>
      <c r="AT1731" s="388">
        <v>44483</v>
      </c>
      <c r="AU1731" t="s">
        <v>1756</v>
      </c>
      <c r="AV1731" t="s">
        <v>1756</v>
      </c>
      <c r="AZ1731" t="s">
        <v>1756</v>
      </c>
      <c r="BA1731" t="s">
        <v>1767</v>
      </c>
      <c r="BB1731" t="s">
        <v>5058</v>
      </c>
      <c r="BC1731" t="s">
        <v>5059</v>
      </c>
      <c r="BD1731" t="s">
        <v>826</v>
      </c>
      <c r="BE1731" t="s">
        <v>1756</v>
      </c>
      <c r="BF1731" t="s">
        <v>826</v>
      </c>
    </row>
    <row r="1732" spans="1:58">
      <c r="A1732" t="s">
        <v>829</v>
      </c>
      <c r="B1732">
        <v>6</v>
      </c>
      <c r="C1732">
        <v>0</v>
      </c>
      <c r="D1732">
        <v>10184</v>
      </c>
      <c r="E1732" t="s">
        <v>5050</v>
      </c>
      <c r="F1732">
        <v>53510602</v>
      </c>
      <c r="G1732" t="s">
        <v>2041</v>
      </c>
      <c r="H1732">
        <v>0</v>
      </c>
      <c r="I1732" t="s">
        <v>2083</v>
      </c>
      <c r="J1732">
        <v>12.21</v>
      </c>
      <c r="K1732">
        <v>12</v>
      </c>
      <c r="L1732" t="s">
        <v>1771</v>
      </c>
      <c r="M1732" t="s">
        <v>2084</v>
      </c>
      <c r="N1732" t="s">
        <v>1757</v>
      </c>
      <c r="O1732" t="s">
        <v>1756</v>
      </c>
      <c r="P1732" t="s">
        <v>1756</v>
      </c>
      <c r="Q1732" s="387">
        <v>146.52000000000001</v>
      </c>
      <c r="R1732">
        <v>19.047600000000003</v>
      </c>
      <c r="S1732">
        <v>165.5676</v>
      </c>
      <c r="T1732" s="388">
        <v>44473</v>
      </c>
      <c r="U1732">
        <v>0</v>
      </c>
      <c r="V1732" t="s">
        <v>833</v>
      </c>
      <c r="W1732" s="388">
        <v>44484</v>
      </c>
      <c r="X1732">
        <v>165</v>
      </c>
      <c r="Y1732">
        <v>0</v>
      </c>
      <c r="Z1732">
        <v>0</v>
      </c>
      <c r="AA1732" t="s">
        <v>1758</v>
      </c>
      <c r="AB1732" t="s">
        <v>826</v>
      </c>
      <c r="AD1732" t="s">
        <v>2045</v>
      </c>
      <c r="AE1732" t="s">
        <v>2046</v>
      </c>
      <c r="AI1732" t="s">
        <v>1761</v>
      </c>
      <c r="AL1732" t="s">
        <v>3132</v>
      </c>
      <c r="AM1732">
        <v>6</v>
      </c>
      <c r="AN1732" t="s">
        <v>5051</v>
      </c>
      <c r="AO1732" t="s">
        <v>2852</v>
      </c>
      <c r="AP1732">
        <v>0</v>
      </c>
      <c r="AQ1732" s="388">
        <v>44481</v>
      </c>
      <c r="AS1732" t="s">
        <v>3186</v>
      </c>
      <c r="AT1732" s="388">
        <v>44483</v>
      </c>
      <c r="AU1732" t="s">
        <v>1756</v>
      </c>
      <c r="AV1732" t="s">
        <v>1756</v>
      </c>
      <c r="AZ1732" t="s">
        <v>1756</v>
      </c>
      <c r="BA1732" t="s">
        <v>1767</v>
      </c>
      <c r="BB1732" t="s">
        <v>5060</v>
      </c>
      <c r="BC1732" t="s">
        <v>5061</v>
      </c>
      <c r="BD1732" t="s">
        <v>826</v>
      </c>
      <c r="BE1732" t="s">
        <v>1756</v>
      </c>
      <c r="BF1732" t="s">
        <v>826</v>
      </c>
    </row>
    <row r="1733" spans="1:58">
      <c r="A1733" t="s">
        <v>829</v>
      </c>
      <c r="B1733">
        <v>6</v>
      </c>
      <c r="C1733">
        <v>0</v>
      </c>
      <c r="D1733">
        <v>10184</v>
      </c>
      <c r="E1733" t="s">
        <v>5050</v>
      </c>
      <c r="F1733">
        <v>53510602</v>
      </c>
      <c r="G1733" t="s">
        <v>2041</v>
      </c>
      <c r="H1733">
        <v>0</v>
      </c>
      <c r="I1733" t="s">
        <v>2095</v>
      </c>
      <c r="J1733">
        <v>138.44999999999999</v>
      </c>
      <c r="K1733">
        <v>12</v>
      </c>
      <c r="L1733" t="s">
        <v>2063</v>
      </c>
      <c r="M1733" t="s">
        <v>2096</v>
      </c>
      <c r="N1733" t="s">
        <v>1757</v>
      </c>
      <c r="O1733" t="s">
        <v>1756</v>
      </c>
      <c r="P1733" t="s">
        <v>1756</v>
      </c>
      <c r="Q1733" s="387">
        <v>1661.4</v>
      </c>
      <c r="R1733">
        <v>215.98200000000003</v>
      </c>
      <c r="S1733">
        <v>1877.3819999999998</v>
      </c>
      <c r="T1733" s="388">
        <v>44473</v>
      </c>
      <c r="U1733">
        <v>0</v>
      </c>
      <c r="V1733" t="s">
        <v>833</v>
      </c>
      <c r="W1733" s="388">
        <v>44484</v>
      </c>
      <c r="X1733">
        <v>165</v>
      </c>
      <c r="Y1733">
        <v>0</v>
      </c>
      <c r="Z1733">
        <v>0</v>
      </c>
      <c r="AA1733" t="s">
        <v>1758</v>
      </c>
      <c r="AB1733" t="s">
        <v>826</v>
      </c>
      <c r="AD1733" t="s">
        <v>2045</v>
      </c>
      <c r="AE1733" t="s">
        <v>2046</v>
      </c>
      <c r="AI1733" t="s">
        <v>1761</v>
      </c>
      <c r="AL1733" t="s">
        <v>3132</v>
      </c>
      <c r="AM1733">
        <v>6</v>
      </c>
      <c r="AN1733" t="s">
        <v>5051</v>
      </c>
      <c r="AO1733" t="s">
        <v>2852</v>
      </c>
      <c r="AP1733">
        <v>0</v>
      </c>
      <c r="AQ1733" s="388">
        <v>44481</v>
      </c>
      <c r="AS1733" t="s">
        <v>3186</v>
      </c>
      <c r="AT1733" s="388">
        <v>44483</v>
      </c>
      <c r="AU1733" t="s">
        <v>1756</v>
      </c>
      <c r="AV1733" t="s">
        <v>1756</v>
      </c>
      <c r="AZ1733" t="s">
        <v>1756</v>
      </c>
      <c r="BA1733" t="s">
        <v>1767</v>
      </c>
      <c r="BB1733" t="s">
        <v>5062</v>
      </c>
      <c r="BC1733" t="s">
        <v>5063</v>
      </c>
      <c r="BD1733" t="s">
        <v>826</v>
      </c>
      <c r="BE1733" t="s">
        <v>1756</v>
      </c>
      <c r="BF1733" t="s">
        <v>826</v>
      </c>
    </row>
    <row r="1734" spans="1:58">
      <c r="A1734" t="s">
        <v>829</v>
      </c>
      <c r="B1734">
        <v>6</v>
      </c>
      <c r="C1734">
        <v>0</v>
      </c>
      <c r="D1734">
        <v>10184</v>
      </c>
      <c r="E1734" t="s">
        <v>5050</v>
      </c>
      <c r="F1734">
        <v>53510602</v>
      </c>
      <c r="G1734" t="s">
        <v>2041</v>
      </c>
      <c r="H1734">
        <v>0</v>
      </c>
      <c r="I1734" t="s">
        <v>2247</v>
      </c>
      <c r="J1734">
        <v>131.47999999999999</v>
      </c>
      <c r="K1734">
        <v>12</v>
      </c>
      <c r="L1734" t="s">
        <v>2063</v>
      </c>
      <c r="M1734" t="s">
        <v>2248</v>
      </c>
      <c r="N1734" t="s">
        <v>1757</v>
      </c>
      <c r="O1734" t="s">
        <v>1756</v>
      </c>
      <c r="P1734" t="s">
        <v>1756</v>
      </c>
      <c r="Q1734" s="387">
        <v>1577.76</v>
      </c>
      <c r="R1734">
        <v>205.1088</v>
      </c>
      <c r="S1734">
        <v>1782.8687999999997</v>
      </c>
      <c r="T1734" s="388">
        <v>44473</v>
      </c>
      <c r="U1734">
        <v>0</v>
      </c>
      <c r="V1734" t="s">
        <v>833</v>
      </c>
      <c r="W1734" s="388">
        <v>44484</v>
      </c>
      <c r="X1734">
        <v>165</v>
      </c>
      <c r="Y1734">
        <v>0</v>
      </c>
      <c r="Z1734">
        <v>0</v>
      </c>
      <c r="AA1734" t="s">
        <v>1758</v>
      </c>
      <c r="AB1734" t="s">
        <v>826</v>
      </c>
      <c r="AD1734" t="s">
        <v>2045</v>
      </c>
      <c r="AE1734" t="s">
        <v>2046</v>
      </c>
      <c r="AI1734" t="s">
        <v>1761</v>
      </c>
      <c r="AL1734" t="s">
        <v>3132</v>
      </c>
      <c r="AM1734">
        <v>6</v>
      </c>
      <c r="AN1734" t="s">
        <v>5051</v>
      </c>
      <c r="AO1734" t="s">
        <v>2852</v>
      </c>
      <c r="AP1734">
        <v>0</v>
      </c>
      <c r="AQ1734" s="388">
        <v>44481</v>
      </c>
      <c r="AS1734" t="s">
        <v>3186</v>
      </c>
      <c r="AT1734" s="388">
        <v>44483</v>
      </c>
      <c r="AU1734" t="s">
        <v>1756</v>
      </c>
      <c r="AV1734" t="s">
        <v>1756</v>
      </c>
      <c r="AZ1734" t="s">
        <v>1756</v>
      </c>
      <c r="BA1734" t="s">
        <v>1767</v>
      </c>
      <c r="BB1734" t="s">
        <v>5064</v>
      </c>
      <c r="BC1734" t="s">
        <v>5065</v>
      </c>
      <c r="BD1734" t="s">
        <v>826</v>
      </c>
      <c r="BE1734" t="s">
        <v>1756</v>
      </c>
      <c r="BF1734" t="s">
        <v>826</v>
      </c>
    </row>
    <row r="1735" spans="1:58">
      <c r="A1735" t="s">
        <v>829</v>
      </c>
      <c r="B1735">
        <v>6</v>
      </c>
      <c r="C1735">
        <v>0</v>
      </c>
      <c r="D1735">
        <v>10183</v>
      </c>
      <c r="E1735" t="s">
        <v>5066</v>
      </c>
      <c r="F1735">
        <v>53510602</v>
      </c>
      <c r="G1735" t="s">
        <v>2041</v>
      </c>
      <c r="H1735">
        <v>0</v>
      </c>
      <c r="I1735" t="s">
        <v>2042</v>
      </c>
      <c r="J1735">
        <v>60</v>
      </c>
      <c r="K1735">
        <v>21</v>
      </c>
      <c r="L1735" t="s">
        <v>1771</v>
      </c>
      <c r="M1735" t="s">
        <v>1756</v>
      </c>
      <c r="N1735" t="s">
        <v>1756</v>
      </c>
      <c r="O1735" t="s">
        <v>2043</v>
      </c>
      <c r="P1735" t="s">
        <v>1757</v>
      </c>
      <c r="Q1735" s="387">
        <v>1260</v>
      </c>
      <c r="R1735">
        <v>163.80000000000001</v>
      </c>
      <c r="S1735">
        <v>1423.8</v>
      </c>
      <c r="T1735" s="388">
        <v>44473</v>
      </c>
      <c r="U1735">
        <v>0</v>
      </c>
      <c r="V1735" t="s">
        <v>833</v>
      </c>
      <c r="W1735" s="388">
        <v>44484</v>
      </c>
      <c r="X1735">
        <v>165</v>
      </c>
      <c r="Y1735">
        <v>0</v>
      </c>
      <c r="Z1735">
        <v>0</v>
      </c>
      <c r="AA1735" t="s">
        <v>1758</v>
      </c>
      <c r="AB1735" t="s">
        <v>826</v>
      </c>
      <c r="AD1735" t="s">
        <v>2045</v>
      </c>
      <c r="AE1735" t="s">
        <v>2046</v>
      </c>
      <c r="AI1735" t="s">
        <v>1761</v>
      </c>
      <c r="AL1735" t="s">
        <v>3165</v>
      </c>
      <c r="AM1735">
        <v>6</v>
      </c>
      <c r="AN1735" t="s">
        <v>3166</v>
      </c>
      <c r="AO1735" t="s">
        <v>2875</v>
      </c>
      <c r="AP1735">
        <v>0</v>
      </c>
      <c r="AQ1735" s="388">
        <v>44481</v>
      </c>
      <c r="AS1735" t="s">
        <v>3186</v>
      </c>
      <c r="AT1735" s="388">
        <v>44483</v>
      </c>
      <c r="AU1735" t="s">
        <v>1756</v>
      </c>
      <c r="AV1735" t="s">
        <v>1756</v>
      </c>
      <c r="AZ1735" t="s">
        <v>1756</v>
      </c>
      <c r="BA1735" t="s">
        <v>1767</v>
      </c>
      <c r="BB1735" t="s">
        <v>5067</v>
      </c>
      <c r="BC1735" t="s">
        <v>5068</v>
      </c>
      <c r="BD1735" t="s">
        <v>826</v>
      </c>
      <c r="BE1735" t="s">
        <v>1756</v>
      </c>
      <c r="BF1735" t="s">
        <v>826</v>
      </c>
    </row>
    <row r="1736" spans="1:58">
      <c r="A1736" t="s">
        <v>829</v>
      </c>
      <c r="B1736">
        <v>6</v>
      </c>
      <c r="C1736">
        <v>0</v>
      </c>
      <c r="D1736">
        <v>10183</v>
      </c>
      <c r="E1736" t="s">
        <v>5066</v>
      </c>
      <c r="F1736">
        <v>53510602</v>
      </c>
      <c r="G1736" t="s">
        <v>2041</v>
      </c>
      <c r="H1736">
        <v>0</v>
      </c>
      <c r="I1736" t="s">
        <v>2052</v>
      </c>
      <c r="J1736">
        <v>75</v>
      </c>
      <c r="K1736">
        <v>70</v>
      </c>
      <c r="L1736" t="s">
        <v>1771</v>
      </c>
      <c r="M1736" t="s">
        <v>1756</v>
      </c>
      <c r="N1736" t="s">
        <v>1756</v>
      </c>
      <c r="O1736" t="s">
        <v>2053</v>
      </c>
      <c r="P1736" t="s">
        <v>1757</v>
      </c>
      <c r="Q1736" s="387">
        <v>5250</v>
      </c>
      <c r="R1736">
        <v>682.5</v>
      </c>
      <c r="S1736">
        <v>5932.4999999999991</v>
      </c>
      <c r="T1736" s="388">
        <v>44473</v>
      </c>
      <c r="U1736">
        <v>0</v>
      </c>
      <c r="V1736" t="s">
        <v>833</v>
      </c>
      <c r="W1736" s="388">
        <v>44484</v>
      </c>
      <c r="X1736">
        <v>165</v>
      </c>
      <c r="Y1736">
        <v>0</v>
      </c>
      <c r="Z1736">
        <v>0</v>
      </c>
      <c r="AA1736" t="s">
        <v>1758</v>
      </c>
      <c r="AB1736" t="s">
        <v>826</v>
      </c>
      <c r="AD1736" t="s">
        <v>2045</v>
      </c>
      <c r="AE1736" t="s">
        <v>2046</v>
      </c>
      <c r="AI1736" t="s">
        <v>1761</v>
      </c>
      <c r="AL1736" t="s">
        <v>3165</v>
      </c>
      <c r="AM1736">
        <v>6</v>
      </c>
      <c r="AN1736" t="s">
        <v>3166</v>
      </c>
      <c r="AO1736" t="s">
        <v>2875</v>
      </c>
      <c r="AP1736">
        <v>0</v>
      </c>
      <c r="AQ1736" s="388">
        <v>44481</v>
      </c>
      <c r="AS1736" t="s">
        <v>3186</v>
      </c>
      <c r="AT1736" s="388">
        <v>44483</v>
      </c>
      <c r="AU1736" t="s">
        <v>1756</v>
      </c>
      <c r="AV1736" t="s">
        <v>1756</v>
      </c>
      <c r="AZ1736" t="s">
        <v>1756</v>
      </c>
      <c r="BA1736" t="s">
        <v>1767</v>
      </c>
      <c r="BB1736" t="s">
        <v>5069</v>
      </c>
      <c r="BC1736" t="s">
        <v>5070</v>
      </c>
      <c r="BD1736" t="s">
        <v>826</v>
      </c>
      <c r="BE1736" t="s">
        <v>1756</v>
      </c>
      <c r="BF1736" t="s">
        <v>826</v>
      </c>
    </row>
    <row r="1737" spans="1:58">
      <c r="A1737" t="s">
        <v>829</v>
      </c>
      <c r="B1737">
        <v>6</v>
      </c>
      <c r="C1737">
        <v>0</v>
      </c>
      <c r="D1737">
        <v>10183</v>
      </c>
      <c r="E1737" t="s">
        <v>5066</v>
      </c>
      <c r="F1737">
        <v>53510602</v>
      </c>
      <c r="G1737" t="s">
        <v>2041</v>
      </c>
      <c r="H1737">
        <v>0</v>
      </c>
      <c r="I1737" t="s">
        <v>2056</v>
      </c>
      <c r="J1737">
        <v>210</v>
      </c>
      <c r="K1737">
        <v>8</v>
      </c>
      <c r="L1737" t="s">
        <v>1755</v>
      </c>
      <c r="M1737" t="s">
        <v>1756</v>
      </c>
      <c r="N1737" t="s">
        <v>1756</v>
      </c>
      <c r="P1737" t="s">
        <v>1757</v>
      </c>
      <c r="Q1737" s="387">
        <v>1680</v>
      </c>
      <c r="R1737">
        <v>218.4</v>
      </c>
      <c r="S1737">
        <v>1898.3999999999999</v>
      </c>
      <c r="T1737" s="388">
        <v>44473</v>
      </c>
      <c r="U1737">
        <v>0</v>
      </c>
      <c r="V1737" t="s">
        <v>833</v>
      </c>
      <c r="W1737" s="388">
        <v>44484</v>
      </c>
      <c r="X1737">
        <v>165</v>
      </c>
      <c r="Y1737">
        <v>0</v>
      </c>
      <c r="Z1737">
        <v>0</v>
      </c>
      <c r="AA1737" t="s">
        <v>1758</v>
      </c>
      <c r="AB1737" t="s">
        <v>826</v>
      </c>
      <c r="AD1737" t="s">
        <v>2045</v>
      </c>
      <c r="AE1737" t="s">
        <v>2046</v>
      </c>
      <c r="AI1737" t="s">
        <v>1761</v>
      </c>
      <c r="AL1737" t="s">
        <v>3165</v>
      </c>
      <c r="AM1737">
        <v>6</v>
      </c>
      <c r="AN1737" t="s">
        <v>3166</v>
      </c>
      <c r="AO1737" t="s">
        <v>2875</v>
      </c>
      <c r="AP1737">
        <v>0</v>
      </c>
      <c r="AQ1737" s="388">
        <v>44481</v>
      </c>
      <c r="AS1737" t="s">
        <v>3186</v>
      </c>
      <c r="AT1737" s="388">
        <v>44483</v>
      </c>
      <c r="AU1737" t="s">
        <v>1756</v>
      </c>
      <c r="AV1737" t="s">
        <v>1756</v>
      </c>
      <c r="AZ1737" t="s">
        <v>1756</v>
      </c>
      <c r="BA1737" t="s">
        <v>1767</v>
      </c>
      <c r="BB1737" t="s">
        <v>5071</v>
      </c>
      <c r="BC1737" t="s">
        <v>5072</v>
      </c>
      <c r="BD1737" t="s">
        <v>826</v>
      </c>
      <c r="BE1737" t="s">
        <v>1756</v>
      </c>
      <c r="BF1737" t="s">
        <v>826</v>
      </c>
    </row>
    <row r="1738" spans="1:58">
      <c r="A1738" t="s">
        <v>829</v>
      </c>
      <c r="B1738">
        <v>6</v>
      </c>
      <c r="C1738">
        <v>0</v>
      </c>
      <c r="D1738">
        <v>10183</v>
      </c>
      <c r="E1738" t="s">
        <v>5066</v>
      </c>
      <c r="F1738">
        <v>53510602</v>
      </c>
      <c r="G1738" t="s">
        <v>2041</v>
      </c>
      <c r="H1738">
        <v>0</v>
      </c>
      <c r="I1738" t="s">
        <v>518</v>
      </c>
      <c r="J1738">
        <v>95</v>
      </c>
      <c r="K1738">
        <v>13</v>
      </c>
      <c r="L1738" t="s">
        <v>1771</v>
      </c>
      <c r="M1738" t="s">
        <v>1756</v>
      </c>
      <c r="N1738" t="s">
        <v>1756</v>
      </c>
      <c r="O1738" t="s">
        <v>2059</v>
      </c>
      <c r="P1738" t="s">
        <v>1757</v>
      </c>
      <c r="Q1738" s="387">
        <v>1235</v>
      </c>
      <c r="R1738">
        <v>160.55000000000001</v>
      </c>
      <c r="S1738">
        <v>1395.55</v>
      </c>
      <c r="T1738" s="388">
        <v>44473</v>
      </c>
      <c r="U1738">
        <v>0</v>
      </c>
      <c r="V1738" t="s">
        <v>833</v>
      </c>
      <c r="W1738" s="388">
        <v>44484</v>
      </c>
      <c r="X1738">
        <v>165</v>
      </c>
      <c r="Y1738">
        <v>0</v>
      </c>
      <c r="Z1738">
        <v>0</v>
      </c>
      <c r="AA1738" t="s">
        <v>1758</v>
      </c>
      <c r="AB1738" t="s">
        <v>826</v>
      </c>
      <c r="AD1738" t="s">
        <v>2045</v>
      </c>
      <c r="AE1738" t="s">
        <v>2046</v>
      </c>
      <c r="AI1738" t="s">
        <v>1761</v>
      </c>
      <c r="AL1738" t="s">
        <v>3165</v>
      </c>
      <c r="AM1738">
        <v>6</v>
      </c>
      <c r="AN1738" t="s">
        <v>3166</v>
      </c>
      <c r="AO1738" t="s">
        <v>2875</v>
      </c>
      <c r="AP1738">
        <v>0</v>
      </c>
      <c r="AQ1738" s="388">
        <v>44481</v>
      </c>
      <c r="AS1738" t="s">
        <v>3186</v>
      </c>
      <c r="AT1738" s="388">
        <v>44483</v>
      </c>
      <c r="AU1738" t="s">
        <v>1756</v>
      </c>
      <c r="AV1738" t="s">
        <v>1756</v>
      </c>
      <c r="AZ1738" t="s">
        <v>1756</v>
      </c>
      <c r="BA1738" t="s">
        <v>1767</v>
      </c>
      <c r="BB1738" t="s">
        <v>5073</v>
      </c>
      <c r="BC1738" t="s">
        <v>5074</v>
      </c>
      <c r="BD1738" t="s">
        <v>826</v>
      </c>
      <c r="BE1738" t="s">
        <v>1756</v>
      </c>
      <c r="BF1738" t="s">
        <v>826</v>
      </c>
    </row>
    <row r="1739" spans="1:58">
      <c r="A1739" t="s">
        <v>829</v>
      </c>
      <c r="B1739">
        <v>6</v>
      </c>
      <c r="C1739">
        <v>0</v>
      </c>
      <c r="D1739">
        <v>10183</v>
      </c>
      <c r="E1739" t="s">
        <v>5066</v>
      </c>
      <c r="F1739">
        <v>53510602</v>
      </c>
      <c r="G1739" t="s">
        <v>2041</v>
      </c>
      <c r="H1739">
        <v>0</v>
      </c>
      <c r="I1739" t="s">
        <v>2062</v>
      </c>
      <c r="J1739">
        <v>138.05000000000001</v>
      </c>
      <c r="K1739">
        <v>24</v>
      </c>
      <c r="L1739" t="s">
        <v>2063</v>
      </c>
      <c r="M1739" t="s">
        <v>2064</v>
      </c>
      <c r="N1739" t="s">
        <v>1757</v>
      </c>
      <c r="O1739" t="s">
        <v>1756</v>
      </c>
      <c r="P1739" t="s">
        <v>1756</v>
      </c>
      <c r="Q1739" s="387">
        <v>3313.2</v>
      </c>
      <c r="R1739">
        <v>430.71600000000001</v>
      </c>
      <c r="S1739">
        <v>3743.9159999999993</v>
      </c>
      <c r="T1739" s="388">
        <v>44473</v>
      </c>
      <c r="U1739">
        <v>0</v>
      </c>
      <c r="V1739" t="s">
        <v>833</v>
      </c>
      <c r="W1739" s="388">
        <v>44484</v>
      </c>
      <c r="X1739">
        <v>165</v>
      </c>
      <c r="Y1739">
        <v>0</v>
      </c>
      <c r="Z1739">
        <v>0</v>
      </c>
      <c r="AA1739" t="s">
        <v>1758</v>
      </c>
      <c r="AB1739" t="s">
        <v>826</v>
      </c>
      <c r="AD1739" t="s">
        <v>2045</v>
      </c>
      <c r="AE1739" t="s">
        <v>2046</v>
      </c>
      <c r="AI1739" t="s">
        <v>1761</v>
      </c>
      <c r="AL1739" t="s">
        <v>3165</v>
      </c>
      <c r="AM1739">
        <v>6</v>
      </c>
      <c r="AN1739" t="s">
        <v>3166</v>
      </c>
      <c r="AO1739" t="s">
        <v>2875</v>
      </c>
      <c r="AP1739">
        <v>0</v>
      </c>
      <c r="AQ1739" s="388">
        <v>44481</v>
      </c>
      <c r="AS1739" t="s">
        <v>3186</v>
      </c>
      <c r="AT1739" s="388">
        <v>44483</v>
      </c>
      <c r="AU1739" t="s">
        <v>1756</v>
      </c>
      <c r="AV1739" t="s">
        <v>1756</v>
      </c>
      <c r="AZ1739" t="s">
        <v>1756</v>
      </c>
      <c r="BA1739" t="s">
        <v>1767</v>
      </c>
      <c r="BB1739" t="s">
        <v>5075</v>
      </c>
      <c r="BC1739" t="s">
        <v>5076</v>
      </c>
      <c r="BD1739" t="s">
        <v>826</v>
      </c>
      <c r="BE1739" t="s">
        <v>1756</v>
      </c>
      <c r="BF1739" t="s">
        <v>826</v>
      </c>
    </row>
    <row r="1740" spans="1:58">
      <c r="A1740" t="s">
        <v>829</v>
      </c>
      <c r="B1740">
        <v>6</v>
      </c>
      <c r="C1740">
        <v>0</v>
      </c>
      <c r="D1740">
        <v>10183</v>
      </c>
      <c r="E1740" t="s">
        <v>5066</v>
      </c>
      <c r="F1740">
        <v>53510602</v>
      </c>
      <c r="G1740" t="s">
        <v>2041</v>
      </c>
      <c r="H1740">
        <v>0</v>
      </c>
      <c r="I1740" t="s">
        <v>2073</v>
      </c>
      <c r="J1740">
        <v>243.75</v>
      </c>
      <c r="K1740">
        <v>5</v>
      </c>
      <c r="L1740" t="s">
        <v>1755</v>
      </c>
      <c r="M1740" t="s">
        <v>2074</v>
      </c>
      <c r="N1740" t="s">
        <v>1757</v>
      </c>
      <c r="O1740" t="s">
        <v>1756</v>
      </c>
      <c r="P1740" t="s">
        <v>1756</v>
      </c>
      <c r="Q1740" s="387">
        <v>1218.75</v>
      </c>
      <c r="R1740">
        <v>158.4375</v>
      </c>
      <c r="S1740">
        <v>1377.1874999999998</v>
      </c>
      <c r="T1740" s="388">
        <v>44473</v>
      </c>
      <c r="U1740">
        <v>0</v>
      </c>
      <c r="V1740" t="s">
        <v>833</v>
      </c>
      <c r="W1740" s="388">
        <v>44484</v>
      </c>
      <c r="X1740">
        <v>165</v>
      </c>
      <c r="Y1740">
        <v>0</v>
      </c>
      <c r="Z1740">
        <v>0</v>
      </c>
      <c r="AA1740" t="s">
        <v>1758</v>
      </c>
      <c r="AB1740" t="s">
        <v>826</v>
      </c>
      <c r="AD1740" t="s">
        <v>2045</v>
      </c>
      <c r="AE1740" t="s">
        <v>2046</v>
      </c>
      <c r="AI1740" t="s">
        <v>1761</v>
      </c>
      <c r="AL1740" t="s">
        <v>3165</v>
      </c>
      <c r="AM1740">
        <v>6</v>
      </c>
      <c r="AN1740" t="s">
        <v>3166</v>
      </c>
      <c r="AO1740" t="s">
        <v>2875</v>
      </c>
      <c r="AP1740">
        <v>0</v>
      </c>
      <c r="AQ1740" s="388">
        <v>44481</v>
      </c>
      <c r="AS1740" t="s">
        <v>3186</v>
      </c>
      <c r="AT1740" s="388">
        <v>44483</v>
      </c>
      <c r="AU1740" t="s">
        <v>1756</v>
      </c>
      <c r="AV1740" t="s">
        <v>1756</v>
      </c>
      <c r="AZ1740" t="s">
        <v>1756</v>
      </c>
      <c r="BA1740" t="s">
        <v>1767</v>
      </c>
      <c r="BB1740" t="s">
        <v>5077</v>
      </c>
      <c r="BC1740" t="s">
        <v>5078</v>
      </c>
      <c r="BD1740" t="s">
        <v>826</v>
      </c>
      <c r="BE1740" t="s">
        <v>1756</v>
      </c>
      <c r="BF1740" t="s">
        <v>826</v>
      </c>
    </row>
    <row r="1741" spans="1:58">
      <c r="A1741" t="s">
        <v>829</v>
      </c>
      <c r="B1741">
        <v>6</v>
      </c>
      <c r="C1741">
        <v>0</v>
      </c>
      <c r="D1741">
        <v>10183</v>
      </c>
      <c r="E1741" t="s">
        <v>5066</v>
      </c>
      <c r="F1741">
        <v>53510602</v>
      </c>
      <c r="G1741" t="s">
        <v>2041</v>
      </c>
      <c r="H1741">
        <v>0</v>
      </c>
      <c r="I1741" t="s">
        <v>3152</v>
      </c>
      <c r="J1741">
        <v>18.45</v>
      </c>
      <c r="K1741">
        <v>10</v>
      </c>
      <c r="L1741" t="s">
        <v>1771</v>
      </c>
      <c r="M1741" t="s">
        <v>3153</v>
      </c>
      <c r="N1741" t="s">
        <v>1757</v>
      </c>
      <c r="O1741" t="s">
        <v>1756</v>
      </c>
      <c r="P1741" t="s">
        <v>1756</v>
      </c>
      <c r="Q1741" s="387">
        <v>184.5</v>
      </c>
      <c r="R1741">
        <v>23.984999999999999</v>
      </c>
      <c r="S1741">
        <v>208.48499999999999</v>
      </c>
      <c r="T1741" s="388">
        <v>44473</v>
      </c>
      <c r="U1741">
        <v>0</v>
      </c>
      <c r="V1741" t="s">
        <v>833</v>
      </c>
      <c r="W1741" s="388">
        <v>44484</v>
      </c>
      <c r="X1741">
        <v>165</v>
      </c>
      <c r="Y1741">
        <v>0</v>
      </c>
      <c r="Z1741">
        <v>0</v>
      </c>
      <c r="AA1741" t="s">
        <v>1758</v>
      </c>
      <c r="AB1741" t="s">
        <v>826</v>
      </c>
      <c r="AD1741" t="s">
        <v>2045</v>
      </c>
      <c r="AE1741" t="s">
        <v>2046</v>
      </c>
      <c r="AI1741" t="s">
        <v>1761</v>
      </c>
      <c r="AL1741" t="s">
        <v>3165</v>
      </c>
      <c r="AM1741">
        <v>6</v>
      </c>
      <c r="AN1741" t="s">
        <v>3166</v>
      </c>
      <c r="AO1741" t="s">
        <v>2875</v>
      </c>
      <c r="AP1741">
        <v>0</v>
      </c>
      <c r="AQ1741" s="388">
        <v>44481</v>
      </c>
      <c r="AS1741" t="s">
        <v>3186</v>
      </c>
      <c r="AT1741" s="388">
        <v>44483</v>
      </c>
      <c r="AU1741" t="s">
        <v>1756</v>
      </c>
      <c r="AV1741" t="s">
        <v>1756</v>
      </c>
      <c r="AZ1741" t="s">
        <v>1756</v>
      </c>
      <c r="BA1741" t="s">
        <v>1767</v>
      </c>
      <c r="BB1741" t="s">
        <v>5079</v>
      </c>
      <c r="BC1741" t="s">
        <v>5080</v>
      </c>
      <c r="BD1741" t="s">
        <v>826</v>
      </c>
      <c r="BE1741" t="s">
        <v>1756</v>
      </c>
      <c r="BF1741" t="s">
        <v>826</v>
      </c>
    </row>
    <row r="1742" spans="1:58">
      <c r="A1742" t="s">
        <v>829</v>
      </c>
      <c r="B1742">
        <v>6</v>
      </c>
      <c r="C1742">
        <v>0</v>
      </c>
      <c r="D1742">
        <v>10183</v>
      </c>
      <c r="E1742" t="s">
        <v>5066</v>
      </c>
      <c r="F1742">
        <v>53510602</v>
      </c>
      <c r="G1742" t="s">
        <v>2041</v>
      </c>
      <c r="H1742">
        <v>0</v>
      </c>
      <c r="I1742" t="s">
        <v>2079</v>
      </c>
      <c r="J1742">
        <v>63.38</v>
      </c>
      <c r="K1742">
        <v>12</v>
      </c>
      <c r="L1742" t="s">
        <v>1771</v>
      </c>
      <c r="M1742" t="s">
        <v>2080</v>
      </c>
      <c r="N1742" t="s">
        <v>1757</v>
      </c>
      <c r="O1742" t="s">
        <v>1756</v>
      </c>
      <c r="P1742" t="s">
        <v>1756</v>
      </c>
      <c r="Q1742" s="387">
        <v>760.56</v>
      </c>
      <c r="R1742">
        <v>98.872799999999998</v>
      </c>
      <c r="S1742">
        <v>859.43279999999982</v>
      </c>
      <c r="T1742" s="388">
        <v>44473</v>
      </c>
      <c r="U1742">
        <v>0</v>
      </c>
      <c r="V1742" t="s">
        <v>833</v>
      </c>
      <c r="W1742" s="388">
        <v>44484</v>
      </c>
      <c r="X1742">
        <v>165</v>
      </c>
      <c r="Y1742">
        <v>0</v>
      </c>
      <c r="Z1742">
        <v>0</v>
      </c>
      <c r="AA1742" t="s">
        <v>1758</v>
      </c>
      <c r="AB1742" t="s">
        <v>826</v>
      </c>
      <c r="AD1742" t="s">
        <v>2045</v>
      </c>
      <c r="AE1742" t="s">
        <v>2046</v>
      </c>
      <c r="AI1742" t="s">
        <v>1761</v>
      </c>
      <c r="AL1742" t="s">
        <v>3165</v>
      </c>
      <c r="AM1742">
        <v>6</v>
      </c>
      <c r="AN1742" t="s">
        <v>3166</v>
      </c>
      <c r="AO1742" t="s">
        <v>2875</v>
      </c>
      <c r="AP1742">
        <v>0</v>
      </c>
      <c r="AQ1742" s="388">
        <v>44481</v>
      </c>
      <c r="AS1742" t="s">
        <v>3186</v>
      </c>
      <c r="AT1742" s="388">
        <v>44483</v>
      </c>
      <c r="AU1742" t="s">
        <v>1756</v>
      </c>
      <c r="AV1742" t="s">
        <v>1756</v>
      </c>
      <c r="AZ1742" t="s">
        <v>1756</v>
      </c>
      <c r="BA1742" t="s">
        <v>1767</v>
      </c>
      <c r="BB1742" t="s">
        <v>5081</v>
      </c>
      <c r="BC1742" t="s">
        <v>5082</v>
      </c>
      <c r="BD1742" t="s">
        <v>826</v>
      </c>
      <c r="BE1742" t="s">
        <v>1756</v>
      </c>
      <c r="BF1742" t="s">
        <v>826</v>
      </c>
    </row>
    <row r="1743" spans="1:58">
      <c r="A1743" t="s">
        <v>829</v>
      </c>
      <c r="B1743">
        <v>6</v>
      </c>
      <c r="C1743">
        <v>0</v>
      </c>
      <c r="D1743">
        <v>10183</v>
      </c>
      <c r="E1743" t="s">
        <v>5066</v>
      </c>
      <c r="F1743">
        <v>53510602</v>
      </c>
      <c r="G1743" t="s">
        <v>2041</v>
      </c>
      <c r="H1743">
        <v>0</v>
      </c>
      <c r="I1743" t="s">
        <v>2083</v>
      </c>
      <c r="J1743">
        <v>12.21</v>
      </c>
      <c r="K1743">
        <v>17</v>
      </c>
      <c r="L1743" t="s">
        <v>1771</v>
      </c>
      <c r="M1743" t="s">
        <v>2084</v>
      </c>
      <c r="N1743" t="s">
        <v>1757</v>
      </c>
      <c r="O1743" t="s">
        <v>1756</v>
      </c>
      <c r="P1743" t="s">
        <v>1756</v>
      </c>
      <c r="Q1743" s="387">
        <v>207.57</v>
      </c>
      <c r="R1743">
        <v>26.984100000000002</v>
      </c>
      <c r="S1743">
        <v>234.55409999999998</v>
      </c>
      <c r="T1743" s="388">
        <v>44473</v>
      </c>
      <c r="U1743">
        <v>0</v>
      </c>
      <c r="V1743" t="s">
        <v>833</v>
      </c>
      <c r="W1743" s="388">
        <v>44484</v>
      </c>
      <c r="X1743">
        <v>165</v>
      </c>
      <c r="Y1743">
        <v>0</v>
      </c>
      <c r="Z1743">
        <v>0</v>
      </c>
      <c r="AA1743" t="s">
        <v>1758</v>
      </c>
      <c r="AB1743" t="s">
        <v>826</v>
      </c>
      <c r="AD1743" t="s">
        <v>2045</v>
      </c>
      <c r="AE1743" t="s">
        <v>2046</v>
      </c>
      <c r="AI1743" t="s">
        <v>1761</v>
      </c>
      <c r="AL1743" t="s">
        <v>3165</v>
      </c>
      <c r="AM1743">
        <v>6</v>
      </c>
      <c r="AN1743" t="s">
        <v>3166</v>
      </c>
      <c r="AO1743" t="s">
        <v>2875</v>
      </c>
      <c r="AP1743">
        <v>0</v>
      </c>
      <c r="AQ1743" s="388">
        <v>44481</v>
      </c>
      <c r="AS1743" t="s">
        <v>3186</v>
      </c>
      <c r="AT1743" s="388">
        <v>44483</v>
      </c>
      <c r="AU1743" t="s">
        <v>1756</v>
      </c>
      <c r="AV1743" t="s">
        <v>1756</v>
      </c>
      <c r="AZ1743" t="s">
        <v>1756</v>
      </c>
      <c r="BA1743" t="s">
        <v>1767</v>
      </c>
      <c r="BB1743" t="s">
        <v>5083</v>
      </c>
      <c r="BC1743" t="s">
        <v>5084</v>
      </c>
      <c r="BD1743" t="s">
        <v>826</v>
      </c>
      <c r="BE1743" t="s">
        <v>1756</v>
      </c>
      <c r="BF1743" t="s">
        <v>826</v>
      </c>
    </row>
    <row r="1744" spans="1:58">
      <c r="A1744" t="s">
        <v>829</v>
      </c>
      <c r="B1744">
        <v>6</v>
      </c>
      <c r="C1744">
        <v>0</v>
      </c>
      <c r="D1744">
        <v>10183</v>
      </c>
      <c r="E1744" t="s">
        <v>5066</v>
      </c>
      <c r="F1744">
        <v>53510602</v>
      </c>
      <c r="G1744" t="s">
        <v>2041</v>
      </c>
      <c r="H1744">
        <v>0</v>
      </c>
      <c r="I1744" t="s">
        <v>2089</v>
      </c>
      <c r="J1744">
        <v>146.96</v>
      </c>
      <c r="K1744">
        <v>24</v>
      </c>
      <c r="L1744" t="s">
        <v>2063</v>
      </c>
      <c r="M1744" t="s">
        <v>2090</v>
      </c>
      <c r="N1744" t="s">
        <v>1757</v>
      </c>
      <c r="O1744" t="s">
        <v>1756</v>
      </c>
      <c r="P1744" t="s">
        <v>1756</v>
      </c>
      <c r="Q1744" s="387">
        <v>3527.04</v>
      </c>
      <c r="R1744">
        <v>458.51519999999999</v>
      </c>
      <c r="S1744">
        <v>3985.5551999999998</v>
      </c>
      <c r="T1744" s="388">
        <v>44473</v>
      </c>
      <c r="U1744">
        <v>0</v>
      </c>
      <c r="V1744" t="s">
        <v>833</v>
      </c>
      <c r="W1744" s="388">
        <v>44484</v>
      </c>
      <c r="X1744">
        <v>165</v>
      </c>
      <c r="Y1744">
        <v>0</v>
      </c>
      <c r="Z1744">
        <v>0</v>
      </c>
      <c r="AA1744" t="s">
        <v>1758</v>
      </c>
      <c r="AB1744" t="s">
        <v>826</v>
      </c>
      <c r="AD1744" t="s">
        <v>2045</v>
      </c>
      <c r="AE1744" t="s">
        <v>2046</v>
      </c>
      <c r="AI1744" t="s">
        <v>1761</v>
      </c>
      <c r="AL1744" t="s">
        <v>3165</v>
      </c>
      <c r="AM1744">
        <v>6</v>
      </c>
      <c r="AN1744" t="s">
        <v>3166</v>
      </c>
      <c r="AO1744" t="s">
        <v>2875</v>
      </c>
      <c r="AP1744">
        <v>0</v>
      </c>
      <c r="AQ1744" s="388">
        <v>44481</v>
      </c>
      <c r="AS1744" t="s">
        <v>3186</v>
      </c>
      <c r="AT1744" s="388">
        <v>44483</v>
      </c>
      <c r="AU1744" t="s">
        <v>1756</v>
      </c>
      <c r="AV1744" t="s">
        <v>1756</v>
      </c>
      <c r="AZ1744" t="s">
        <v>1756</v>
      </c>
      <c r="BA1744" t="s">
        <v>1767</v>
      </c>
      <c r="BB1744" t="s">
        <v>5085</v>
      </c>
      <c r="BC1744" t="s">
        <v>5086</v>
      </c>
      <c r="BD1744" t="s">
        <v>826</v>
      </c>
      <c r="BE1744" t="s">
        <v>1756</v>
      </c>
      <c r="BF1744" t="s">
        <v>826</v>
      </c>
    </row>
    <row r="1745" spans="1:58">
      <c r="A1745" t="s">
        <v>829</v>
      </c>
      <c r="B1745">
        <v>6</v>
      </c>
      <c r="C1745">
        <v>0</v>
      </c>
      <c r="D1745">
        <v>10183</v>
      </c>
      <c r="E1745" t="s">
        <v>5066</v>
      </c>
      <c r="F1745">
        <v>53510602</v>
      </c>
      <c r="G1745" t="s">
        <v>2041</v>
      </c>
      <c r="H1745">
        <v>0</v>
      </c>
      <c r="I1745" t="s">
        <v>2095</v>
      </c>
      <c r="J1745">
        <v>138.44999999999999</v>
      </c>
      <c r="K1745">
        <v>5</v>
      </c>
      <c r="L1745" t="s">
        <v>2063</v>
      </c>
      <c r="M1745" t="s">
        <v>2096</v>
      </c>
      <c r="N1745" t="s">
        <v>1757</v>
      </c>
      <c r="O1745" t="s">
        <v>1756</v>
      </c>
      <c r="P1745" t="s">
        <v>1756</v>
      </c>
      <c r="Q1745" s="387">
        <v>692.25</v>
      </c>
      <c r="R1745">
        <v>89.992500000000007</v>
      </c>
      <c r="S1745">
        <v>782.24249999999995</v>
      </c>
      <c r="T1745" s="388">
        <v>44473</v>
      </c>
      <c r="U1745">
        <v>0</v>
      </c>
      <c r="V1745" t="s">
        <v>833</v>
      </c>
      <c r="W1745" s="388">
        <v>44484</v>
      </c>
      <c r="X1745">
        <v>165</v>
      </c>
      <c r="Y1745">
        <v>0</v>
      </c>
      <c r="Z1745">
        <v>0</v>
      </c>
      <c r="AA1745" t="s">
        <v>1758</v>
      </c>
      <c r="AB1745" t="s">
        <v>826</v>
      </c>
      <c r="AD1745" t="s">
        <v>2045</v>
      </c>
      <c r="AE1745" t="s">
        <v>2046</v>
      </c>
      <c r="AI1745" t="s">
        <v>1761</v>
      </c>
      <c r="AL1745" t="s">
        <v>3165</v>
      </c>
      <c r="AM1745">
        <v>6</v>
      </c>
      <c r="AN1745" t="s">
        <v>3166</v>
      </c>
      <c r="AO1745" t="s">
        <v>2875</v>
      </c>
      <c r="AP1745">
        <v>0</v>
      </c>
      <c r="AQ1745" s="388">
        <v>44481</v>
      </c>
      <c r="AS1745" t="s">
        <v>3186</v>
      </c>
      <c r="AT1745" s="388">
        <v>44483</v>
      </c>
      <c r="AU1745" t="s">
        <v>1756</v>
      </c>
      <c r="AV1745" t="s">
        <v>1756</v>
      </c>
      <c r="AZ1745" t="s">
        <v>1756</v>
      </c>
      <c r="BA1745" t="s">
        <v>1767</v>
      </c>
      <c r="BB1745" t="s">
        <v>5087</v>
      </c>
      <c r="BC1745" t="s">
        <v>5088</v>
      </c>
      <c r="BD1745" t="s">
        <v>826</v>
      </c>
      <c r="BE1745" t="s">
        <v>1756</v>
      </c>
      <c r="BF1745" t="s">
        <v>826</v>
      </c>
    </row>
    <row r="1746" spans="1:58">
      <c r="A1746" t="s">
        <v>829</v>
      </c>
      <c r="B1746">
        <v>6</v>
      </c>
      <c r="C1746">
        <v>0</v>
      </c>
      <c r="D1746">
        <v>10183</v>
      </c>
      <c r="E1746" t="s">
        <v>5066</v>
      </c>
      <c r="F1746">
        <v>53510602</v>
      </c>
      <c r="G1746" t="s">
        <v>2041</v>
      </c>
      <c r="H1746">
        <v>0</v>
      </c>
      <c r="I1746" t="s">
        <v>2247</v>
      </c>
      <c r="J1746">
        <v>131.47999999999999</v>
      </c>
      <c r="K1746">
        <v>12</v>
      </c>
      <c r="L1746" t="s">
        <v>2063</v>
      </c>
      <c r="M1746" t="s">
        <v>2248</v>
      </c>
      <c r="N1746" t="s">
        <v>1757</v>
      </c>
      <c r="O1746" t="s">
        <v>1756</v>
      </c>
      <c r="P1746" t="s">
        <v>1756</v>
      </c>
      <c r="Q1746" s="387">
        <v>1577.76</v>
      </c>
      <c r="R1746">
        <v>205.1088</v>
      </c>
      <c r="S1746">
        <v>1782.8687999999997</v>
      </c>
      <c r="T1746" s="388">
        <v>44473</v>
      </c>
      <c r="U1746">
        <v>0</v>
      </c>
      <c r="V1746" t="s">
        <v>833</v>
      </c>
      <c r="W1746" s="388">
        <v>44484</v>
      </c>
      <c r="X1746">
        <v>165</v>
      </c>
      <c r="Y1746">
        <v>0</v>
      </c>
      <c r="Z1746">
        <v>0</v>
      </c>
      <c r="AA1746" t="s">
        <v>1758</v>
      </c>
      <c r="AB1746" t="s">
        <v>826</v>
      </c>
      <c r="AD1746" t="s">
        <v>2045</v>
      </c>
      <c r="AE1746" t="s">
        <v>2046</v>
      </c>
      <c r="AI1746" t="s">
        <v>1761</v>
      </c>
      <c r="AL1746" t="s">
        <v>3165</v>
      </c>
      <c r="AM1746">
        <v>6</v>
      </c>
      <c r="AN1746" t="s">
        <v>3166</v>
      </c>
      <c r="AO1746" t="s">
        <v>2875</v>
      </c>
      <c r="AP1746">
        <v>0</v>
      </c>
      <c r="AQ1746" s="388">
        <v>44481</v>
      </c>
      <c r="AS1746" t="s">
        <v>3186</v>
      </c>
      <c r="AT1746" s="388">
        <v>44483</v>
      </c>
      <c r="AU1746" t="s">
        <v>1756</v>
      </c>
      <c r="AV1746" t="s">
        <v>1756</v>
      </c>
      <c r="AZ1746" t="s">
        <v>1756</v>
      </c>
      <c r="BA1746" t="s">
        <v>1767</v>
      </c>
      <c r="BB1746" t="s">
        <v>5089</v>
      </c>
      <c r="BC1746" t="s">
        <v>5090</v>
      </c>
      <c r="BD1746" t="s">
        <v>826</v>
      </c>
      <c r="BE1746" t="s">
        <v>1756</v>
      </c>
      <c r="BF1746" t="s">
        <v>826</v>
      </c>
    </row>
    <row r="1747" spans="1:58">
      <c r="A1747" t="s">
        <v>829</v>
      </c>
      <c r="B1747">
        <v>6</v>
      </c>
      <c r="C1747">
        <v>0</v>
      </c>
      <c r="D1747">
        <v>10191</v>
      </c>
      <c r="E1747" t="s">
        <v>5091</v>
      </c>
      <c r="F1747">
        <v>53510602</v>
      </c>
      <c r="G1747" t="s">
        <v>2041</v>
      </c>
      <c r="H1747">
        <v>0</v>
      </c>
      <c r="I1747" t="s">
        <v>2052</v>
      </c>
      <c r="J1747">
        <v>75</v>
      </c>
      <c r="K1747">
        <v>12</v>
      </c>
      <c r="L1747" t="s">
        <v>1771</v>
      </c>
      <c r="M1747" t="s">
        <v>1756</v>
      </c>
      <c r="N1747" t="s">
        <v>1756</v>
      </c>
      <c r="O1747" t="s">
        <v>2053</v>
      </c>
      <c r="P1747" t="s">
        <v>1757</v>
      </c>
      <c r="Q1747" s="387">
        <v>900</v>
      </c>
      <c r="R1747">
        <v>117</v>
      </c>
      <c r="S1747">
        <v>1016.9999999999999</v>
      </c>
      <c r="T1747" s="388">
        <v>44473</v>
      </c>
      <c r="U1747">
        <v>0</v>
      </c>
      <c r="V1747" t="s">
        <v>833</v>
      </c>
      <c r="W1747" s="388">
        <v>44484</v>
      </c>
      <c r="X1747">
        <v>165</v>
      </c>
      <c r="Y1747">
        <v>0</v>
      </c>
      <c r="Z1747">
        <v>0</v>
      </c>
      <c r="AA1747" t="s">
        <v>1758</v>
      </c>
      <c r="AB1747" t="s">
        <v>826</v>
      </c>
      <c r="AD1747" t="s">
        <v>2045</v>
      </c>
      <c r="AE1747" t="s">
        <v>2046</v>
      </c>
      <c r="AI1747" t="s">
        <v>1761</v>
      </c>
      <c r="AL1747" t="s">
        <v>5092</v>
      </c>
      <c r="AM1747">
        <v>6</v>
      </c>
      <c r="AN1747" t="s">
        <v>1113</v>
      </c>
      <c r="AO1747" t="s">
        <v>2890</v>
      </c>
      <c r="AP1747">
        <v>0</v>
      </c>
      <c r="AQ1747" s="388">
        <v>44481</v>
      </c>
      <c r="AS1747" t="s">
        <v>3186</v>
      </c>
      <c r="AT1747" s="388">
        <v>44483</v>
      </c>
      <c r="AU1747" t="s">
        <v>1756</v>
      </c>
      <c r="AV1747" t="s">
        <v>1756</v>
      </c>
      <c r="AZ1747" t="s">
        <v>1756</v>
      </c>
      <c r="BA1747" t="s">
        <v>1767</v>
      </c>
      <c r="BB1747" t="s">
        <v>5093</v>
      </c>
      <c r="BC1747" t="s">
        <v>5094</v>
      </c>
      <c r="BD1747" t="s">
        <v>826</v>
      </c>
      <c r="BE1747" t="s">
        <v>1756</v>
      </c>
      <c r="BF1747" t="s">
        <v>826</v>
      </c>
    </row>
    <row r="1748" spans="1:58">
      <c r="A1748" t="s">
        <v>829</v>
      </c>
      <c r="B1748">
        <v>6</v>
      </c>
      <c r="C1748">
        <v>0</v>
      </c>
      <c r="D1748">
        <v>10191</v>
      </c>
      <c r="E1748" t="s">
        <v>5091</v>
      </c>
      <c r="F1748">
        <v>53510602</v>
      </c>
      <c r="G1748" t="s">
        <v>2041</v>
      </c>
      <c r="H1748">
        <v>0</v>
      </c>
      <c r="I1748" t="s">
        <v>2073</v>
      </c>
      <c r="J1748">
        <v>243.75</v>
      </c>
      <c r="K1748">
        <v>1</v>
      </c>
      <c r="L1748" t="s">
        <v>1755</v>
      </c>
      <c r="M1748" t="s">
        <v>2074</v>
      </c>
      <c r="N1748" t="s">
        <v>1757</v>
      </c>
      <c r="O1748" t="s">
        <v>1756</v>
      </c>
      <c r="P1748" t="s">
        <v>1756</v>
      </c>
      <c r="Q1748" s="387">
        <v>243.75</v>
      </c>
      <c r="R1748">
        <v>31.6875</v>
      </c>
      <c r="S1748">
        <v>275.4375</v>
      </c>
      <c r="T1748" s="388">
        <v>44473</v>
      </c>
      <c r="U1748">
        <v>0</v>
      </c>
      <c r="V1748" t="s">
        <v>833</v>
      </c>
      <c r="W1748" s="388">
        <v>44484</v>
      </c>
      <c r="X1748">
        <v>165</v>
      </c>
      <c r="Y1748">
        <v>0</v>
      </c>
      <c r="Z1748">
        <v>0</v>
      </c>
      <c r="AA1748" t="s">
        <v>1758</v>
      </c>
      <c r="AB1748" t="s">
        <v>826</v>
      </c>
      <c r="AD1748" t="s">
        <v>2045</v>
      </c>
      <c r="AE1748" t="s">
        <v>2046</v>
      </c>
      <c r="AI1748" t="s">
        <v>1761</v>
      </c>
      <c r="AL1748" t="s">
        <v>5092</v>
      </c>
      <c r="AM1748">
        <v>6</v>
      </c>
      <c r="AN1748" t="s">
        <v>1113</v>
      </c>
      <c r="AO1748" t="s">
        <v>2890</v>
      </c>
      <c r="AP1748">
        <v>0</v>
      </c>
      <c r="AQ1748" s="388">
        <v>44481</v>
      </c>
      <c r="AS1748" t="s">
        <v>3186</v>
      </c>
      <c r="AT1748" s="388">
        <v>44483</v>
      </c>
      <c r="AU1748" t="s">
        <v>1756</v>
      </c>
      <c r="AV1748" t="s">
        <v>1756</v>
      </c>
      <c r="AZ1748" t="s">
        <v>1756</v>
      </c>
      <c r="BA1748" t="s">
        <v>1767</v>
      </c>
      <c r="BB1748" t="s">
        <v>5095</v>
      </c>
      <c r="BC1748" t="s">
        <v>5096</v>
      </c>
      <c r="BD1748" t="s">
        <v>826</v>
      </c>
      <c r="BE1748" t="s">
        <v>1756</v>
      </c>
      <c r="BF1748" t="s">
        <v>826</v>
      </c>
    </row>
    <row r="1749" spans="1:58">
      <c r="A1749" t="s">
        <v>829</v>
      </c>
      <c r="B1749">
        <v>6</v>
      </c>
      <c r="C1749">
        <v>0</v>
      </c>
      <c r="D1749">
        <v>10191</v>
      </c>
      <c r="E1749" t="s">
        <v>5091</v>
      </c>
      <c r="F1749">
        <v>53510602</v>
      </c>
      <c r="G1749" t="s">
        <v>2041</v>
      </c>
      <c r="H1749">
        <v>0</v>
      </c>
      <c r="I1749" t="s">
        <v>2083</v>
      </c>
      <c r="J1749">
        <v>12.21</v>
      </c>
      <c r="K1749">
        <v>11</v>
      </c>
      <c r="L1749" t="s">
        <v>1771</v>
      </c>
      <c r="M1749" t="s">
        <v>2084</v>
      </c>
      <c r="N1749" t="s">
        <v>1757</v>
      </c>
      <c r="O1749" t="s">
        <v>1756</v>
      </c>
      <c r="P1749" t="s">
        <v>1756</v>
      </c>
      <c r="Q1749" s="387">
        <v>134.31</v>
      </c>
      <c r="R1749">
        <v>17.4603</v>
      </c>
      <c r="S1749">
        <v>151.77029999999999</v>
      </c>
      <c r="T1749" s="388">
        <v>44473</v>
      </c>
      <c r="U1749">
        <v>0</v>
      </c>
      <c r="V1749" t="s">
        <v>833</v>
      </c>
      <c r="W1749" s="388">
        <v>44484</v>
      </c>
      <c r="X1749">
        <v>165</v>
      </c>
      <c r="Y1749">
        <v>0</v>
      </c>
      <c r="Z1749">
        <v>0</v>
      </c>
      <c r="AA1749" t="s">
        <v>1758</v>
      </c>
      <c r="AB1749" t="s">
        <v>826</v>
      </c>
      <c r="AD1749" t="s">
        <v>2045</v>
      </c>
      <c r="AE1749" t="s">
        <v>2046</v>
      </c>
      <c r="AI1749" t="s">
        <v>1761</v>
      </c>
      <c r="AL1749" t="s">
        <v>5092</v>
      </c>
      <c r="AM1749">
        <v>6</v>
      </c>
      <c r="AN1749" t="s">
        <v>1113</v>
      </c>
      <c r="AO1749" t="s">
        <v>2890</v>
      </c>
      <c r="AP1749">
        <v>0</v>
      </c>
      <c r="AQ1749" s="388">
        <v>44481</v>
      </c>
      <c r="AS1749" t="s">
        <v>3186</v>
      </c>
      <c r="AT1749" s="388">
        <v>44483</v>
      </c>
      <c r="AU1749" t="s">
        <v>1756</v>
      </c>
      <c r="AV1749" t="s">
        <v>1756</v>
      </c>
      <c r="AZ1749" t="s">
        <v>1756</v>
      </c>
      <c r="BA1749" t="s">
        <v>1767</v>
      </c>
      <c r="BB1749" t="s">
        <v>5097</v>
      </c>
      <c r="BC1749" t="s">
        <v>5098</v>
      </c>
      <c r="BD1749" t="s">
        <v>826</v>
      </c>
      <c r="BE1749" t="s">
        <v>1756</v>
      </c>
      <c r="BF1749" t="s">
        <v>826</v>
      </c>
    </row>
    <row r="1750" spans="1:58">
      <c r="A1750" t="s">
        <v>829</v>
      </c>
      <c r="B1750">
        <v>6</v>
      </c>
      <c r="C1750">
        <v>0</v>
      </c>
      <c r="D1750">
        <v>10191</v>
      </c>
      <c r="E1750" t="s">
        <v>5091</v>
      </c>
      <c r="F1750">
        <v>53510602</v>
      </c>
      <c r="G1750" t="s">
        <v>2041</v>
      </c>
      <c r="H1750">
        <v>0</v>
      </c>
      <c r="I1750" t="s">
        <v>2089</v>
      </c>
      <c r="J1750">
        <v>146.96</v>
      </c>
      <c r="K1750">
        <v>11</v>
      </c>
      <c r="L1750" t="s">
        <v>2063</v>
      </c>
      <c r="M1750" t="s">
        <v>2090</v>
      </c>
      <c r="N1750" t="s">
        <v>1757</v>
      </c>
      <c r="O1750" t="s">
        <v>1756</v>
      </c>
      <c r="P1750" t="s">
        <v>1756</v>
      </c>
      <c r="Q1750" s="387">
        <v>1616.56</v>
      </c>
      <c r="R1750">
        <v>210.15280000000001</v>
      </c>
      <c r="S1750">
        <v>1826.7127999999998</v>
      </c>
      <c r="T1750" s="388">
        <v>44473</v>
      </c>
      <c r="U1750">
        <v>0</v>
      </c>
      <c r="V1750" t="s">
        <v>833</v>
      </c>
      <c r="W1750" s="388">
        <v>44484</v>
      </c>
      <c r="X1750">
        <v>165</v>
      </c>
      <c r="Y1750">
        <v>0</v>
      </c>
      <c r="Z1750">
        <v>0</v>
      </c>
      <c r="AA1750" t="s">
        <v>1758</v>
      </c>
      <c r="AB1750" t="s">
        <v>826</v>
      </c>
      <c r="AD1750" t="s">
        <v>2045</v>
      </c>
      <c r="AE1750" t="s">
        <v>2046</v>
      </c>
      <c r="AI1750" t="s">
        <v>1761</v>
      </c>
      <c r="AL1750" t="s">
        <v>5092</v>
      </c>
      <c r="AM1750">
        <v>6</v>
      </c>
      <c r="AN1750" t="s">
        <v>1113</v>
      </c>
      <c r="AO1750" t="s">
        <v>2890</v>
      </c>
      <c r="AP1750">
        <v>0</v>
      </c>
      <c r="AQ1750" s="388">
        <v>44481</v>
      </c>
      <c r="AS1750" t="s">
        <v>3186</v>
      </c>
      <c r="AT1750" s="388">
        <v>44483</v>
      </c>
      <c r="AU1750" t="s">
        <v>1756</v>
      </c>
      <c r="AV1750" t="s">
        <v>1756</v>
      </c>
      <c r="AZ1750" t="s">
        <v>1756</v>
      </c>
      <c r="BA1750" t="s">
        <v>1767</v>
      </c>
      <c r="BB1750" t="s">
        <v>5099</v>
      </c>
      <c r="BC1750" t="s">
        <v>5100</v>
      </c>
      <c r="BD1750" t="s">
        <v>826</v>
      </c>
      <c r="BE1750" t="s">
        <v>1756</v>
      </c>
      <c r="BF1750" t="s">
        <v>826</v>
      </c>
    </row>
    <row r="1751" spans="1:58">
      <c r="A1751" t="s">
        <v>829</v>
      </c>
      <c r="B1751">
        <v>6</v>
      </c>
      <c r="C1751">
        <v>0</v>
      </c>
      <c r="D1751">
        <v>10190</v>
      </c>
      <c r="E1751" t="s">
        <v>5101</v>
      </c>
      <c r="F1751">
        <v>53510602</v>
      </c>
      <c r="G1751" t="s">
        <v>2041</v>
      </c>
      <c r="H1751">
        <v>0</v>
      </c>
      <c r="I1751" t="s">
        <v>2052</v>
      </c>
      <c r="J1751">
        <v>75</v>
      </c>
      <c r="K1751">
        <v>20</v>
      </c>
      <c r="L1751" t="s">
        <v>1771</v>
      </c>
      <c r="M1751" t="s">
        <v>1756</v>
      </c>
      <c r="N1751" t="s">
        <v>1756</v>
      </c>
      <c r="O1751" t="s">
        <v>2053</v>
      </c>
      <c r="P1751" t="s">
        <v>1757</v>
      </c>
      <c r="Q1751" s="387">
        <v>1500</v>
      </c>
      <c r="R1751">
        <v>195</v>
      </c>
      <c r="S1751">
        <v>1694.9999999999998</v>
      </c>
      <c r="T1751" s="388">
        <v>44473</v>
      </c>
      <c r="U1751">
        <v>0</v>
      </c>
      <c r="V1751" t="s">
        <v>833</v>
      </c>
      <c r="W1751" s="388">
        <v>44484</v>
      </c>
      <c r="X1751">
        <v>165</v>
      </c>
      <c r="Y1751">
        <v>0</v>
      </c>
      <c r="Z1751">
        <v>0</v>
      </c>
      <c r="AA1751" t="s">
        <v>1758</v>
      </c>
      <c r="AB1751" t="s">
        <v>826</v>
      </c>
      <c r="AD1751" t="s">
        <v>2045</v>
      </c>
      <c r="AE1751" t="s">
        <v>2046</v>
      </c>
      <c r="AI1751" t="s">
        <v>1761</v>
      </c>
      <c r="AL1751" t="s">
        <v>3183</v>
      </c>
      <c r="AM1751">
        <v>6</v>
      </c>
      <c r="AN1751" t="s">
        <v>3184</v>
      </c>
      <c r="AO1751" t="s">
        <v>3185</v>
      </c>
      <c r="AP1751">
        <v>0</v>
      </c>
      <c r="AQ1751" s="388">
        <v>44481</v>
      </c>
      <c r="AS1751" t="s">
        <v>3186</v>
      </c>
      <c r="AT1751" s="388">
        <v>44483</v>
      </c>
      <c r="AU1751" t="s">
        <v>1756</v>
      </c>
      <c r="AV1751" t="s">
        <v>1756</v>
      </c>
      <c r="AZ1751" t="s">
        <v>1756</v>
      </c>
      <c r="BA1751" t="s">
        <v>1767</v>
      </c>
      <c r="BB1751" t="s">
        <v>5102</v>
      </c>
      <c r="BC1751" t="s">
        <v>5103</v>
      </c>
      <c r="BD1751" t="s">
        <v>826</v>
      </c>
      <c r="BE1751" t="s">
        <v>1756</v>
      </c>
      <c r="BF1751" t="s">
        <v>826</v>
      </c>
    </row>
    <row r="1752" spans="1:58">
      <c r="A1752" t="s">
        <v>829</v>
      </c>
      <c r="B1752">
        <v>6</v>
      </c>
      <c r="C1752">
        <v>0</v>
      </c>
      <c r="D1752">
        <v>10190</v>
      </c>
      <c r="E1752" t="s">
        <v>5101</v>
      </c>
      <c r="F1752">
        <v>53510602</v>
      </c>
      <c r="G1752" t="s">
        <v>2041</v>
      </c>
      <c r="H1752">
        <v>0</v>
      </c>
      <c r="I1752" t="s">
        <v>518</v>
      </c>
      <c r="J1752">
        <v>95</v>
      </c>
      <c r="K1752">
        <v>6</v>
      </c>
      <c r="L1752" t="s">
        <v>1771</v>
      </c>
      <c r="M1752" t="s">
        <v>1756</v>
      </c>
      <c r="N1752" t="s">
        <v>1756</v>
      </c>
      <c r="O1752" t="s">
        <v>2059</v>
      </c>
      <c r="P1752" t="s">
        <v>1757</v>
      </c>
      <c r="Q1752" s="387">
        <v>570</v>
      </c>
      <c r="R1752">
        <v>74.100000000000009</v>
      </c>
      <c r="S1752">
        <v>644.09999999999991</v>
      </c>
      <c r="T1752" s="388">
        <v>44473</v>
      </c>
      <c r="U1752">
        <v>0</v>
      </c>
      <c r="V1752" t="s">
        <v>833</v>
      </c>
      <c r="W1752" s="388">
        <v>44484</v>
      </c>
      <c r="X1752">
        <v>165</v>
      </c>
      <c r="Y1752">
        <v>0</v>
      </c>
      <c r="Z1752">
        <v>0</v>
      </c>
      <c r="AA1752" t="s">
        <v>1758</v>
      </c>
      <c r="AB1752" t="s">
        <v>826</v>
      </c>
      <c r="AD1752" t="s">
        <v>2045</v>
      </c>
      <c r="AE1752" t="s">
        <v>2046</v>
      </c>
      <c r="AI1752" t="s">
        <v>1761</v>
      </c>
      <c r="AL1752" t="s">
        <v>3183</v>
      </c>
      <c r="AM1752">
        <v>6</v>
      </c>
      <c r="AN1752" t="s">
        <v>3184</v>
      </c>
      <c r="AO1752" t="s">
        <v>3185</v>
      </c>
      <c r="AP1752">
        <v>0</v>
      </c>
      <c r="AQ1752" s="388">
        <v>44481</v>
      </c>
      <c r="AS1752" t="s">
        <v>3186</v>
      </c>
      <c r="AT1752" s="388">
        <v>44483</v>
      </c>
      <c r="AU1752" t="s">
        <v>1756</v>
      </c>
      <c r="AV1752" t="s">
        <v>1756</v>
      </c>
      <c r="AZ1752" t="s">
        <v>1756</v>
      </c>
      <c r="BA1752" t="s">
        <v>1767</v>
      </c>
      <c r="BB1752" t="s">
        <v>5104</v>
      </c>
      <c r="BC1752" t="s">
        <v>5105</v>
      </c>
      <c r="BD1752" t="s">
        <v>826</v>
      </c>
      <c r="BE1752" t="s">
        <v>1756</v>
      </c>
      <c r="BF1752" t="s">
        <v>826</v>
      </c>
    </row>
    <row r="1753" spans="1:58">
      <c r="A1753" t="s">
        <v>829</v>
      </c>
      <c r="B1753">
        <v>6</v>
      </c>
      <c r="C1753">
        <v>0</v>
      </c>
      <c r="D1753">
        <v>10190</v>
      </c>
      <c r="E1753" t="s">
        <v>5101</v>
      </c>
      <c r="F1753">
        <v>53510602</v>
      </c>
      <c r="G1753" t="s">
        <v>2041</v>
      </c>
      <c r="H1753">
        <v>0</v>
      </c>
      <c r="I1753" t="s">
        <v>2062</v>
      </c>
      <c r="J1753">
        <v>138.05000000000001</v>
      </c>
      <c r="K1753">
        <v>1</v>
      </c>
      <c r="L1753" t="s">
        <v>2063</v>
      </c>
      <c r="M1753" t="s">
        <v>2064</v>
      </c>
      <c r="N1753" t="s">
        <v>1757</v>
      </c>
      <c r="O1753" t="s">
        <v>1756</v>
      </c>
      <c r="P1753" t="s">
        <v>1756</v>
      </c>
      <c r="Q1753" s="387">
        <v>138.05000000000001</v>
      </c>
      <c r="R1753">
        <v>17.9465</v>
      </c>
      <c r="S1753">
        <v>155.9965</v>
      </c>
      <c r="T1753" s="388">
        <v>44473</v>
      </c>
      <c r="U1753">
        <v>0</v>
      </c>
      <c r="V1753" t="s">
        <v>833</v>
      </c>
      <c r="W1753" s="388">
        <v>44484</v>
      </c>
      <c r="X1753">
        <v>165</v>
      </c>
      <c r="Y1753">
        <v>0</v>
      </c>
      <c r="Z1753">
        <v>0</v>
      </c>
      <c r="AA1753" t="s">
        <v>1758</v>
      </c>
      <c r="AB1753" t="s">
        <v>826</v>
      </c>
      <c r="AD1753" t="s">
        <v>2045</v>
      </c>
      <c r="AE1753" t="s">
        <v>2046</v>
      </c>
      <c r="AI1753" t="s">
        <v>1761</v>
      </c>
      <c r="AL1753" t="s">
        <v>3183</v>
      </c>
      <c r="AM1753">
        <v>6</v>
      </c>
      <c r="AN1753" t="s">
        <v>3184</v>
      </c>
      <c r="AO1753" t="s">
        <v>3185</v>
      </c>
      <c r="AP1753">
        <v>0</v>
      </c>
      <c r="AQ1753" s="388">
        <v>44481</v>
      </c>
      <c r="AS1753" t="s">
        <v>3186</v>
      </c>
      <c r="AT1753" s="388">
        <v>44483</v>
      </c>
      <c r="AU1753" t="s">
        <v>1756</v>
      </c>
      <c r="AV1753" t="s">
        <v>1756</v>
      </c>
      <c r="AZ1753" t="s">
        <v>1756</v>
      </c>
      <c r="BA1753" t="s">
        <v>1767</v>
      </c>
      <c r="BB1753" t="s">
        <v>5106</v>
      </c>
      <c r="BC1753" t="s">
        <v>5107</v>
      </c>
      <c r="BD1753" t="s">
        <v>826</v>
      </c>
      <c r="BE1753" t="s">
        <v>1756</v>
      </c>
      <c r="BF1753" t="s">
        <v>826</v>
      </c>
    </row>
    <row r="1754" spans="1:58">
      <c r="A1754" t="s">
        <v>829</v>
      </c>
      <c r="B1754">
        <v>6</v>
      </c>
      <c r="C1754">
        <v>0</v>
      </c>
      <c r="D1754">
        <v>10190</v>
      </c>
      <c r="E1754" t="s">
        <v>5101</v>
      </c>
      <c r="F1754">
        <v>53510602</v>
      </c>
      <c r="G1754" t="s">
        <v>2041</v>
      </c>
      <c r="H1754">
        <v>0</v>
      </c>
      <c r="I1754" t="s">
        <v>2073</v>
      </c>
      <c r="J1754">
        <v>243.75</v>
      </c>
      <c r="K1754">
        <v>4</v>
      </c>
      <c r="L1754" t="s">
        <v>1755</v>
      </c>
      <c r="M1754" t="s">
        <v>2074</v>
      </c>
      <c r="N1754" t="s">
        <v>1757</v>
      </c>
      <c r="O1754" t="s">
        <v>1756</v>
      </c>
      <c r="P1754" t="s">
        <v>1756</v>
      </c>
      <c r="Q1754" s="387">
        <v>975</v>
      </c>
      <c r="R1754">
        <v>126.75</v>
      </c>
      <c r="S1754">
        <v>1101.75</v>
      </c>
      <c r="T1754" s="388">
        <v>44473</v>
      </c>
      <c r="U1754">
        <v>0</v>
      </c>
      <c r="V1754" t="s">
        <v>833</v>
      </c>
      <c r="W1754" s="388">
        <v>44484</v>
      </c>
      <c r="X1754">
        <v>165</v>
      </c>
      <c r="Y1754">
        <v>0</v>
      </c>
      <c r="Z1754">
        <v>0</v>
      </c>
      <c r="AA1754" t="s">
        <v>1758</v>
      </c>
      <c r="AB1754" t="s">
        <v>826</v>
      </c>
      <c r="AD1754" t="s">
        <v>2045</v>
      </c>
      <c r="AE1754" t="s">
        <v>2046</v>
      </c>
      <c r="AI1754" t="s">
        <v>1761</v>
      </c>
      <c r="AL1754" t="s">
        <v>3183</v>
      </c>
      <c r="AM1754">
        <v>6</v>
      </c>
      <c r="AN1754" t="s">
        <v>3184</v>
      </c>
      <c r="AO1754" t="s">
        <v>3185</v>
      </c>
      <c r="AP1754">
        <v>0</v>
      </c>
      <c r="AQ1754" s="388">
        <v>44481</v>
      </c>
      <c r="AS1754" t="s">
        <v>3186</v>
      </c>
      <c r="AT1754" s="388">
        <v>44483</v>
      </c>
      <c r="AU1754" t="s">
        <v>1756</v>
      </c>
      <c r="AV1754" t="s">
        <v>1756</v>
      </c>
      <c r="AZ1754" t="s">
        <v>1756</v>
      </c>
      <c r="BA1754" t="s">
        <v>1767</v>
      </c>
      <c r="BB1754" t="s">
        <v>5108</v>
      </c>
      <c r="BC1754" t="s">
        <v>5109</v>
      </c>
      <c r="BD1754" t="s">
        <v>826</v>
      </c>
      <c r="BE1754" t="s">
        <v>1756</v>
      </c>
      <c r="BF1754" t="s">
        <v>826</v>
      </c>
    </row>
    <row r="1755" spans="1:58">
      <c r="A1755" t="s">
        <v>829</v>
      </c>
      <c r="B1755">
        <v>6</v>
      </c>
      <c r="C1755">
        <v>0</v>
      </c>
      <c r="D1755">
        <v>10190</v>
      </c>
      <c r="E1755" t="s">
        <v>5101</v>
      </c>
      <c r="F1755">
        <v>53510602</v>
      </c>
      <c r="G1755" t="s">
        <v>2041</v>
      </c>
      <c r="H1755">
        <v>0</v>
      </c>
      <c r="I1755" t="s">
        <v>2083</v>
      </c>
      <c r="J1755">
        <v>12.21</v>
      </c>
      <c r="K1755">
        <v>7</v>
      </c>
      <c r="L1755" t="s">
        <v>1771</v>
      </c>
      <c r="M1755" t="s">
        <v>2084</v>
      </c>
      <c r="N1755" t="s">
        <v>1757</v>
      </c>
      <c r="O1755" t="s">
        <v>1756</v>
      </c>
      <c r="P1755" t="s">
        <v>1756</v>
      </c>
      <c r="Q1755" s="387">
        <v>85.47</v>
      </c>
      <c r="R1755">
        <v>11.1111</v>
      </c>
      <c r="S1755">
        <v>96.581099999999992</v>
      </c>
      <c r="T1755" s="388">
        <v>44473</v>
      </c>
      <c r="U1755">
        <v>0</v>
      </c>
      <c r="V1755" t="s">
        <v>833</v>
      </c>
      <c r="W1755" s="388">
        <v>44484</v>
      </c>
      <c r="X1755">
        <v>165</v>
      </c>
      <c r="Y1755">
        <v>0</v>
      </c>
      <c r="Z1755">
        <v>0</v>
      </c>
      <c r="AA1755" t="s">
        <v>1758</v>
      </c>
      <c r="AB1755" t="s">
        <v>826</v>
      </c>
      <c r="AD1755" t="s">
        <v>2045</v>
      </c>
      <c r="AE1755" t="s">
        <v>2046</v>
      </c>
      <c r="AI1755" t="s">
        <v>1761</v>
      </c>
      <c r="AL1755" t="s">
        <v>3183</v>
      </c>
      <c r="AM1755">
        <v>6</v>
      </c>
      <c r="AN1755" t="s">
        <v>3184</v>
      </c>
      <c r="AO1755" t="s">
        <v>3185</v>
      </c>
      <c r="AP1755">
        <v>0</v>
      </c>
      <c r="AQ1755" s="388">
        <v>44481</v>
      </c>
      <c r="AS1755" t="s">
        <v>3186</v>
      </c>
      <c r="AT1755" s="388">
        <v>44483</v>
      </c>
      <c r="AU1755" t="s">
        <v>1756</v>
      </c>
      <c r="AV1755" t="s">
        <v>1756</v>
      </c>
      <c r="AZ1755" t="s">
        <v>1756</v>
      </c>
      <c r="BA1755" t="s">
        <v>1767</v>
      </c>
      <c r="BB1755" t="s">
        <v>5110</v>
      </c>
      <c r="BC1755" t="s">
        <v>5111</v>
      </c>
      <c r="BD1755" t="s">
        <v>826</v>
      </c>
      <c r="BE1755" t="s">
        <v>1756</v>
      </c>
      <c r="BF1755" t="s">
        <v>826</v>
      </c>
    </row>
    <row r="1756" spans="1:58">
      <c r="A1756" t="s">
        <v>829</v>
      </c>
      <c r="B1756">
        <v>6</v>
      </c>
      <c r="C1756">
        <v>0</v>
      </c>
      <c r="D1756">
        <v>10190</v>
      </c>
      <c r="E1756" t="s">
        <v>5101</v>
      </c>
      <c r="F1756">
        <v>53510602</v>
      </c>
      <c r="G1756" t="s">
        <v>2041</v>
      </c>
      <c r="H1756">
        <v>0</v>
      </c>
      <c r="I1756" t="s">
        <v>2083</v>
      </c>
      <c r="J1756">
        <v>12.21</v>
      </c>
      <c r="K1756">
        <v>1</v>
      </c>
      <c r="L1756" t="s">
        <v>1771</v>
      </c>
      <c r="M1756" t="s">
        <v>2084</v>
      </c>
      <c r="N1756" t="s">
        <v>1757</v>
      </c>
      <c r="O1756" t="s">
        <v>1756</v>
      </c>
      <c r="P1756" t="s">
        <v>1756</v>
      </c>
      <c r="Q1756" s="387">
        <v>12.21</v>
      </c>
      <c r="R1756">
        <v>1.5873000000000002</v>
      </c>
      <c r="S1756">
        <v>13.7973</v>
      </c>
      <c r="T1756" s="388">
        <v>44473</v>
      </c>
      <c r="U1756">
        <v>0</v>
      </c>
      <c r="V1756" t="s">
        <v>833</v>
      </c>
      <c r="W1756" s="388">
        <v>44484</v>
      </c>
      <c r="X1756">
        <v>165</v>
      </c>
      <c r="Y1756">
        <v>0</v>
      </c>
      <c r="Z1756">
        <v>0</v>
      </c>
      <c r="AA1756" t="s">
        <v>1758</v>
      </c>
      <c r="AB1756" t="s">
        <v>826</v>
      </c>
      <c r="AD1756" t="s">
        <v>2045</v>
      </c>
      <c r="AE1756" t="s">
        <v>2046</v>
      </c>
      <c r="AI1756" t="s">
        <v>1761</v>
      </c>
      <c r="AL1756" t="s">
        <v>3183</v>
      </c>
      <c r="AM1756">
        <v>6</v>
      </c>
      <c r="AN1756" t="s">
        <v>3184</v>
      </c>
      <c r="AO1756" t="s">
        <v>3185</v>
      </c>
      <c r="AP1756">
        <v>0</v>
      </c>
      <c r="AQ1756" s="388">
        <v>44481</v>
      </c>
      <c r="AS1756" t="s">
        <v>3186</v>
      </c>
      <c r="AT1756" s="388">
        <v>44483</v>
      </c>
      <c r="AU1756" t="s">
        <v>1756</v>
      </c>
      <c r="AV1756" t="s">
        <v>1756</v>
      </c>
      <c r="AZ1756" t="s">
        <v>1756</v>
      </c>
      <c r="BA1756" t="s">
        <v>1767</v>
      </c>
      <c r="BB1756" t="s">
        <v>5112</v>
      </c>
      <c r="BC1756" t="s">
        <v>5113</v>
      </c>
      <c r="BD1756" t="s">
        <v>826</v>
      </c>
      <c r="BE1756" t="s">
        <v>1756</v>
      </c>
      <c r="BF1756" t="s">
        <v>826</v>
      </c>
    </row>
    <row r="1757" spans="1:58">
      <c r="A1757" t="s">
        <v>829</v>
      </c>
      <c r="B1757">
        <v>6</v>
      </c>
      <c r="C1757">
        <v>0</v>
      </c>
      <c r="D1757">
        <v>10190</v>
      </c>
      <c r="E1757" t="s">
        <v>5101</v>
      </c>
      <c r="F1757">
        <v>53510602</v>
      </c>
      <c r="G1757" t="s">
        <v>2041</v>
      </c>
      <c r="H1757">
        <v>0</v>
      </c>
      <c r="I1757" t="s">
        <v>2083</v>
      </c>
      <c r="J1757">
        <v>12.21</v>
      </c>
      <c r="K1757">
        <v>5.5</v>
      </c>
      <c r="L1757" t="s">
        <v>1771</v>
      </c>
      <c r="M1757" t="s">
        <v>2084</v>
      </c>
      <c r="N1757" t="s">
        <v>1757</v>
      </c>
      <c r="O1757" t="s">
        <v>1756</v>
      </c>
      <c r="P1757" t="s">
        <v>1756</v>
      </c>
      <c r="Q1757" s="387">
        <v>67.155000000000001</v>
      </c>
      <c r="R1757">
        <v>8.7301500000000001</v>
      </c>
      <c r="S1757">
        <v>75.885149999999996</v>
      </c>
      <c r="T1757" s="388">
        <v>44473</v>
      </c>
      <c r="U1757">
        <v>0</v>
      </c>
      <c r="V1757" t="s">
        <v>833</v>
      </c>
      <c r="W1757" s="388">
        <v>44484</v>
      </c>
      <c r="X1757">
        <v>165</v>
      </c>
      <c r="Y1757">
        <v>0</v>
      </c>
      <c r="Z1757">
        <v>0</v>
      </c>
      <c r="AA1757" t="s">
        <v>1758</v>
      </c>
      <c r="AB1757" t="s">
        <v>826</v>
      </c>
      <c r="AD1757" t="s">
        <v>2045</v>
      </c>
      <c r="AE1757" t="s">
        <v>2046</v>
      </c>
      <c r="AI1757" t="s">
        <v>1761</v>
      </c>
      <c r="AL1757" t="s">
        <v>3183</v>
      </c>
      <c r="AM1757">
        <v>6</v>
      </c>
      <c r="AN1757" t="s">
        <v>3184</v>
      </c>
      <c r="AO1757" t="s">
        <v>3185</v>
      </c>
      <c r="AP1757">
        <v>0</v>
      </c>
      <c r="AQ1757" s="388">
        <v>44481</v>
      </c>
      <c r="AS1757" t="s">
        <v>3186</v>
      </c>
      <c r="AT1757" s="388">
        <v>44483</v>
      </c>
      <c r="AU1757" t="s">
        <v>1756</v>
      </c>
      <c r="AV1757" t="s">
        <v>1756</v>
      </c>
      <c r="AZ1757" t="s">
        <v>1756</v>
      </c>
      <c r="BA1757" t="s">
        <v>1767</v>
      </c>
      <c r="BB1757" t="s">
        <v>5114</v>
      </c>
      <c r="BC1757" t="s">
        <v>5115</v>
      </c>
      <c r="BD1757" t="s">
        <v>826</v>
      </c>
      <c r="BE1757" t="s">
        <v>1756</v>
      </c>
      <c r="BF1757" t="s">
        <v>826</v>
      </c>
    </row>
    <row r="1758" spans="1:58">
      <c r="A1758" t="s">
        <v>829</v>
      </c>
      <c r="B1758">
        <v>6</v>
      </c>
      <c r="C1758">
        <v>0</v>
      </c>
      <c r="D1758">
        <v>10190</v>
      </c>
      <c r="E1758" t="s">
        <v>5101</v>
      </c>
      <c r="F1758">
        <v>53510602</v>
      </c>
      <c r="G1758" t="s">
        <v>2041</v>
      </c>
      <c r="H1758">
        <v>0</v>
      </c>
      <c r="I1758" t="s">
        <v>2089</v>
      </c>
      <c r="J1758">
        <v>146.96</v>
      </c>
      <c r="K1758">
        <v>7</v>
      </c>
      <c r="L1758" t="s">
        <v>2063</v>
      </c>
      <c r="M1758" t="s">
        <v>2090</v>
      </c>
      <c r="N1758" t="s">
        <v>1757</v>
      </c>
      <c r="O1758" t="s">
        <v>1756</v>
      </c>
      <c r="P1758" t="s">
        <v>1756</v>
      </c>
      <c r="Q1758" s="387">
        <v>1028.72</v>
      </c>
      <c r="R1758">
        <v>133.7336</v>
      </c>
      <c r="S1758">
        <v>1162.4535999999998</v>
      </c>
      <c r="T1758" s="388">
        <v>44473</v>
      </c>
      <c r="U1758">
        <v>0</v>
      </c>
      <c r="V1758" t="s">
        <v>833</v>
      </c>
      <c r="W1758" s="388">
        <v>44484</v>
      </c>
      <c r="X1758">
        <v>165</v>
      </c>
      <c r="Y1758">
        <v>0</v>
      </c>
      <c r="Z1758">
        <v>0</v>
      </c>
      <c r="AA1758" t="s">
        <v>1758</v>
      </c>
      <c r="AB1758" t="s">
        <v>826</v>
      </c>
      <c r="AD1758" t="s">
        <v>2045</v>
      </c>
      <c r="AE1758" t="s">
        <v>2046</v>
      </c>
      <c r="AI1758" t="s">
        <v>1761</v>
      </c>
      <c r="AL1758" t="s">
        <v>3183</v>
      </c>
      <c r="AM1758">
        <v>6</v>
      </c>
      <c r="AN1758" t="s">
        <v>3184</v>
      </c>
      <c r="AO1758" t="s">
        <v>3185</v>
      </c>
      <c r="AP1758">
        <v>0</v>
      </c>
      <c r="AQ1758" s="388">
        <v>44481</v>
      </c>
      <c r="AS1758" t="s">
        <v>3186</v>
      </c>
      <c r="AT1758" s="388">
        <v>44483</v>
      </c>
      <c r="AU1758" t="s">
        <v>1756</v>
      </c>
      <c r="AV1758" t="s">
        <v>1756</v>
      </c>
      <c r="AZ1758" t="s">
        <v>1756</v>
      </c>
      <c r="BA1758" t="s">
        <v>1767</v>
      </c>
      <c r="BB1758" t="s">
        <v>5116</v>
      </c>
      <c r="BC1758" t="s">
        <v>5117</v>
      </c>
      <c r="BD1758" t="s">
        <v>826</v>
      </c>
      <c r="BE1758" t="s">
        <v>1756</v>
      </c>
      <c r="BF1758" t="s">
        <v>826</v>
      </c>
    </row>
    <row r="1759" spans="1:58">
      <c r="A1759" t="s">
        <v>829</v>
      </c>
      <c r="B1759">
        <v>6</v>
      </c>
      <c r="C1759">
        <v>0</v>
      </c>
      <c r="D1759">
        <v>10190</v>
      </c>
      <c r="E1759" t="s">
        <v>5101</v>
      </c>
      <c r="F1759">
        <v>53510602</v>
      </c>
      <c r="G1759" t="s">
        <v>2041</v>
      </c>
      <c r="H1759">
        <v>0</v>
      </c>
      <c r="I1759" t="s">
        <v>2089</v>
      </c>
      <c r="J1759">
        <v>146.96</v>
      </c>
      <c r="K1759">
        <v>1</v>
      </c>
      <c r="L1759" t="s">
        <v>2063</v>
      </c>
      <c r="M1759" t="s">
        <v>2090</v>
      </c>
      <c r="N1759" t="s">
        <v>1757</v>
      </c>
      <c r="O1759" t="s">
        <v>1756</v>
      </c>
      <c r="P1759" t="s">
        <v>1756</v>
      </c>
      <c r="Q1759" s="387">
        <v>146.96</v>
      </c>
      <c r="R1759">
        <v>19.104800000000001</v>
      </c>
      <c r="S1759">
        <v>166.06479999999999</v>
      </c>
      <c r="T1759" s="388">
        <v>44473</v>
      </c>
      <c r="U1759">
        <v>0</v>
      </c>
      <c r="V1759" t="s">
        <v>833</v>
      </c>
      <c r="W1759" s="388">
        <v>44484</v>
      </c>
      <c r="X1759">
        <v>165</v>
      </c>
      <c r="Y1759">
        <v>0</v>
      </c>
      <c r="Z1759">
        <v>0</v>
      </c>
      <c r="AA1759" t="s">
        <v>1758</v>
      </c>
      <c r="AB1759" t="s">
        <v>826</v>
      </c>
      <c r="AD1759" t="s">
        <v>2045</v>
      </c>
      <c r="AE1759" t="s">
        <v>2046</v>
      </c>
      <c r="AI1759" t="s">
        <v>1761</v>
      </c>
      <c r="AL1759" t="s">
        <v>3183</v>
      </c>
      <c r="AM1759">
        <v>6</v>
      </c>
      <c r="AN1759" t="s">
        <v>3184</v>
      </c>
      <c r="AO1759" t="s">
        <v>3185</v>
      </c>
      <c r="AP1759">
        <v>0</v>
      </c>
      <c r="AQ1759" s="388">
        <v>44481</v>
      </c>
      <c r="AS1759" t="s">
        <v>3186</v>
      </c>
      <c r="AT1759" s="388">
        <v>44483</v>
      </c>
      <c r="AU1759" t="s">
        <v>1756</v>
      </c>
      <c r="AV1759" t="s">
        <v>1756</v>
      </c>
      <c r="AZ1759" t="s">
        <v>1756</v>
      </c>
      <c r="BA1759" t="s">
        <v>1767</v>
      </c>
      <c r="BB1759" t="s">
        <v>5118</v>
      </c>
      <c r="BC1759" t="s">
        <v>5119</v>
      </c>
      <c r="BD1759" t="s">
        <v>826</v>
      </c>
      <c r="BE1759" t="s">
        <v>1756</v>
      </c>
      <c r="BF1759" t="s">
        <v>826</v>
      </c>
    </row>
    <row r="1760" spans="1:58">
      <c r="A1760" t="s">
        <v>829</v>
      </c>
      <c r="B1760">
        <v>6</v>
      </c>
      <c r="C1760">
        <v>0</v>
      </c>
      <c r="D1760">
        <v>10190</v>
      </c>
      <c r="E1760" t="s">
        <v>5101</v>
      </c>
      <c r="F1760">
        <v>53510602</v>
      </c>
      <c r="G1760" t="s">
        <v>2041</v>
      </c>
      <c r="H1760">
        <v>0</v>
      </c>
      <c r="I1760" t="s">
        <v>2095</v>
      </c>
      <c r="J1760">
        <v>138.44999999999999</v>
      </c>
      <c r="K1760">
        <v>5.5</v>
      </c>
      <c r="L1760" t="s">
        <v>2063</v>
      </c>
      <c r="M1760" t="s">
        <v>2096</v>
      </c>
      <c r="N1760" t="s">
        <v>1757</v>
      </c>
      <c r="O1760" t="s">
        <v>1756</v>
      </c>
      <c r="P1760" t="s">
        <v>1756</v>
      </c>
      <c r="Q1760" s="387">
        <v>761.47500000000002</v>
      </c>
      <c r="R1760">
        <v>98.99175000000001</v>
      </c>
      <c r="S1760">
        <v>860.46674999999993</v>
      </c>
      <c r="T1760" s="388">
        <v>44473</v>
      </c>
      <c r="U1760">
        <v>0</v>
      </c>
      <c r="V1760" t="s">
        <v>833</v>
      </c>
      <c r="W1760" s="388">
        <v>44484</v>
      </c>
      <c r="X1760">
        <v>165</v>
      </c>
      <c r="Y1760">
        <v>0</v>
      </c>
      <c r="Z1760">
        <v>0</v>
      </c>
      <c r="AA1760" t="s">
        <v>1758</v>
      </c>
      <c r="AB1760" t="s">
        <v>826</v>
      </c>
      <c r="AD1760" t="s">
        <v>2045</v>
      </c>
      <c r="AE1760" t="s">
        <v>2046</v>
      </c>
      <c r="AI1760" t="s">
        <v>1761</v>
      </c>
      <c r="AL1760" t="s">
        <v>3183</v>
      </c>
      <c r="AM1760">
        <v>6</v>
      </c>
      <c r="AN1760" t="s">
        <v>3184</v>
      </c>
      <c r="AO1760" t="s">
        <v>3185</v>
      </c>
      <c r="AP1760">
        <v>0</v>
      </c>
      <c r="AQ1760" s="388">
        <v>44481</v>
      </c>
      <c r="AS1760" t="s">
        <v>3186</v>
      </c>
      <c r="AT1760" s="388">
        <v>44483</v>
      </c>
      <c r="AU1760" t="s">
        <v>1756</v>
      </c>
      <c r="AV1760" t="s">
        <v>1756</v>
      </c>
      <c r="AZ1760" t="s">
        <v>1756</v>
      </c>
      <c r="BA1760" t="s">
        <v>1767</v>
      </c>
      <c r="BB1760" t="s">
        <v>5120</v>
      </c>
      <c r="BC1760" t="s">
        <v>5121</v>
      </c>
      <c r="BD1760" t="s">
        <v>826</v>
      </c>
      <c r="BE1760" t="s">
        <v>1756</v>
      </c>
      <c r="BF1760" t="s">
        <v>826</v>
      </c>
    </row>
    <row r="1761" spans="1:58">
      <c r="A1761" t="s">
        <v>829</v>
      </c>
      <c r="B1761">
        <v>6</v>
      </c>
      <c r="C1761">
        <v>0</v>
      </c>
      <c r="D1761">
        <v>10190</v>
      </c>
      <c r="E1761" t="s">
        <v>5101</v>
      </c>
      <c r="F1761">
        <v>53510602</v>
      </c>
      <c r="G1761" t="s">
        <v>2041</v>
      </c>
      <c r="H1761">
        <v>0</v>
      </c>
      <c r="I1761" t="s">
        <v>2247</v>
      </c>
      <c r="J1761">
        <v>131.47999999999999</v>
      </c>
      <c r="K1761">
        <v>7</v>
      </c>
      <c r="L1761" t="s">
        <v>2063</v>
      </c>
      <c r="M1761" t="s">
        <v>2248</v>
      </c>
      <c r="N1761" t="s">
        <v>1757</v>
      </c>
      <c r="O1761" t="s">
        <v>1756</v>
      </c>
      <c r="P1761" t="s">
        <v>1756</v>
      </c>
      <c r="Q1761" s="387">
        <v>920.36</v>
      </c>
      <c r="R1761">
        <v>119.6468</v>
      </c>
      <c r="S1761">
        <v>1040.0067999999999</v>
      </c>
      <c r="T1761" s="388">
        <v>44473</v>
      </c>
      <c r="U1761">
        <v>0</v>
      </c>
      <c r="V1761" t="s">
        <v>833</v>
      </c>
      <c r="W1761" s="388">
        <v>44484</v>
      </c>
      <c r="X1761">
        <v>165</v>
      </c>
      <c r="Y1761">
        <v>0</v>
      </c>
      <c r="Z1761">
        <v>0</v>
      </c>
      <c r="AA1761" t="s">
        <v>1758</v>
      </c>
      <c r="AB1761" t="s">
        <v>826</v>
      </c>
      <c r="AD1761" t="s">
        <v>2045</v>
      </c>
      <c r="AE1761" t="s">
        <v>2046</v>
      </c>
      <c r="AI1761" t="s">
        <v>1761</v>
      </c>
      <c r="AL1761" t="s">
        <v>3183</v>
      </c>
      <c r="AM1761">
        <v>6</v>
      </c>
      <c r="AN1761" t="s">
        <v>3184</v>
      </c>
      <c r="AO1761" t="s">
        <v>3185</v>
      </c>
      <c r="AP1761">
        <v>0</v>
      </c>
      <c r="AQ1761" s="388">
        <v>44481</v>
      </c>
      <c r="AS1761" t="s">
        <v>3186</v>
      </c>
      <c r="AT1761" s="388">
        <v>44483</v>
      </c>
      <c r="AU1761" t="s">
        <v>1756</v>
      </c>
      <c r="AV1761" t="s">
        <v>1756</v>
      </c>
      <c r="AZ1761" t="s">
        <v>1756</v>
      </c>
      <c r="BA1761" t="s">
        <v>1767</v>
      </c>
      <c r="BB1761" t="s">
        <v>5122</v>
      </c>
      <c r="BC1761" t="s">
        <v>5123</v>
      </c>
      <c r="BD1761" t="s">
        <v>826</v>
      </c>
      <c r="BE1761" t="s">
        <v>1756</v>
      </c>
      <c r="BF1761" t="s">
        <v>826</v>
      </c>
    </row>
    <row r="1762" spans="1:58">
      <c r="A1762" t="s">
        <v>829</v>
      </c>
      <c r="B1762">
        <v>6</v>
      </c>
      <c r="C1762">
        <v>0</v>
      </c>
      <c r="D1762">
        <v>10188</v>
      </c>
      <c r="E1762" t="s">
        <v>5124</v>
      </c>
      <c r="F1762">
        <v>53510602</v>
      </c>
      <c r="G1762" t="s">
        <v>2041</v>
      </c>
      <c r="H1762">
        <v>0</v>
      </c>
      <c r="I1762" t="s">
        <v>2042</v>
      </c>
      <c r="J1762">
        <v>60</v>
      </c>
      <c r="K1762">
        <v>13</v>
      </c>
      <c r="L1762" t="s">
        <v>1771</v>
      </c>
      <c r="M1762" t="s">
        <v>1756</v>
      </c>
      <c r="N1762" t="s">
        <v>1756</v>
      </c>
      <c r="O1762" t="s">
        <v>2043</v>
      </c>
      <c r="P1762" t="s">
        <v>1757</v>
      </c>
      <c r="Q1762" s="387">
        <v>780</v>
      </c>
      <c r="R1762">
        <v>101.4</v>
      </c>
      <c r="S1762">
        <v>881.39999999999986</v>
      </c>
      <c r="T1762" s="388">
        <v>44473</v>
      </c>
      <c r="U1762">
        <v>0</v>
      </c>
      <c r="V1762" t="s">
        <v>833</v>
      </c>
      <c r="W1762" s="388">
        <v>44484</v>
      </c>
      <c r="X1762">
        <v>165</v>
      </c>
      <c r="Y1762">
        <v>0</v>
      </c>
      <c r="Z1762">
        <v>0</v>
      </c>
      <c r="AA1762" t="s">
        <v>1758</v>
      </c>
      <c r="AB1762" t="s">
        <v>826</v>
      </c>
      <c r="AD1762" t="s">
        <v>2045</v>
      </c>
      <c r="AE1762" t="s">
        <v>2046</v>
      </c>
      <c r="AI1762" t="s">
        <v>1761</v>
      </c>
      <c r="AL1762" t="s">
        <v>5125</v>
      </c>
      <c r="AM1762">
        <v>6</v>
      </c>
      <c r="AN1762" t="s">
        <v>3223</v>
      </c>
      <c r="AO1762" t="s">
        <v>3398</v>
      </c>
      <c r="AP1762">
        <v>0</v>
      </c>
      <c r="AQ1762" s="388">
        <v>44481</v>
      </c>
      <c r="AS1762" t="s">
        <v>3186</v>
      </c>
      <c r="AT1762" s="388">
        <v>44483</v>
      </c>
      <c r="AU1762" t="s">
        <v>1756</v>
      </c>
      <c r="AV1762" t="s">
        <v>1756</v>
      </c>
      <c r="AZ1762" t="s">
        <v>1756</v>
      </c>
      <c r="BA1762" t="s">
        <v>1767</v>
      </c>
      <c r="BB1762" t="s">
        <v>5126</v>
      </c>
      <c r="BC1762" t="s">
        <v>5127</v>
      </c>
      <c r="BD1762" t="s">
        <v>826</v>
      </c>
      <c r="BE1762" t="s">
        <v>1756</v>
      </c>
      <c r="BF1762" t="s">
        <v>826</v>
      </c>
    </row>
    <row r="1763" spans="1:58">
      <c r="A1763" t="s">
        <v>829</v>
      </c>
      <c r="B1763">
        <v>6</v>
      </c>
      <c r="C1763">
        <v>0</v>
      </c>
      <c r="D1763">
        <v>10188</v>
      </c>
      <c r="E1763" t="s">
        <v>5124</v>
      </c>
      <c r="F1763">
        <v>53510602</v>
      </c>
      <c r="G1763" t="s">
        <v>2041</v>
      </c>
      <c r="H1763">
        <v>0</v>
      </c>
      <c r="I1763" t="s">
        <v>2052</v>
      </c>
      <c r="J1763">
        <v>75</v>
      </c>
      <c r="K1763">
        <v>52</v>
      </c>
      <c r="L1763" t="s">
        <v>1771</v>
      </c>
      <c r="M1763" t="s">
        <v>1756</v>
      </c>
      <c r="N1763" t="s">
        <v>1756</v>
      </c>
      <c r="O1763" t="s">
        <v>2053</v>
      </c>
      <c r="P1763" t="s">
        <v>1757</v>
      </c>
      <c r="Q1763" s="387">
        <v>3900</v>
      </c>
      <c r="R1763">
        <v>507</v>
      </c>
      <c r="S1763">
        <v>4407</v>
      </c>
      <c r="T1763" s="388">
        <v>44473</v>
      </c>
      <c r="U1763">
        <v>0</v>
      </c>
      <c r="V1763" t="s">
        <v>833</v>
      </c>
      <c r="W1763" s="388">
        <v>44484</v>
      </c>
      <c r="X1763">
        <v>165</v>
      </c>
      <c r="Y1763">
        <v>0</v>
      </c>
      <c r="Z1763">
        <v>0</v>
      </c>
      <c r="AA1763" t="s">
        <v>1758</v>
      </c>
      <c r="AB1763" t="s">
        <v>826</v>
      </c>
      <c r="AD1763" t="s">
        <v>2045</v>
      </c>
      <c r="AE1763" t="s">
        <v>2046</v>
      </c>
      <c r="AI1763" t="s">
        <v>1761</v>
      </c>
      <c r="AL1763" t="s">
        <v>5125</v>
      </c>
      <c r="AM1763">
        <v>6</v>
      </c>
      <c r="AN1763" t="s">
        <v>3223</v>
      </c>
      <c r="AO1763" t="s">
        <v>3398</v>
      </c>
      <c r="AP1763">
        <v>0</v>
      </c>
      <c r="AQ1763" s="388">
        <v>44481</v>
      </c>
      <c r="AS1763" t="s">
        <v>3186</v>
      </c>
      <c r="AT1763" s="388">
        <v>44483</v>
      </c>
      <c r="AU1763" t="s">
        <v>1756</v>
      </c>
      <c r="AV1763" t="s">
        <v>1756</v>
      </c>
      <c r="AZ1763" t="s">
        <v>1756</v>
      </c>
      <c r="BA1763" t="s">
        <v>1767</v>
      </c>
      <c r="BB1763" t="s">
        <v>5128</v>
      </c>
      <c r="BC1763" t="s">
        <v>5129</v>
      </c>
      <c r="BD1763" t="s">
        <v>826</v>
      </c>
      <c r="BE1763" t="s">
        <v>1756</v>
      </c>
      <c r="BF1763" t="s">
        <v>826</v>
      </c>
    </row>
    <row r="1764" spans="1:58">
      <c r="A1764" t="s">
        <v>829</v>
      </c>
      <c r="B1764">
        <v>6</v>
      </c>
      <c r="C1764">
        <v>0</v>
      </c>
      <c r="D1764">
        <v>10188</v>
      </c>
      <c r="E1764" t="s">
        <v>5124</v>
      </c>
      <c r="F1764">
        <v>53510602</v>
      </c>
      <c r="G1764" t="s">
        <v>2041</v>
      </c>
      <c r="H1764">
        <v>0</v>
      </c>
      <c r="I1764" t="s">
        <v>2056</v>
      </c>
      <c r="J1764">
        <v>210</v>
      </c>
      <c r="K1764">
        <v>6</v>
      </c>
      <c r="L1764" t="s">
        <v>1755</v>
      </c>
      <c r="M1764" t="s">
        <v>1756</v>
      </c>
      <c r="N1764" t="s">
        <v>1756</v>
      </c>
      <c r="P1764" t="s">
        <v>1757</v>
      </c>
      <c r="Q1764" s="387">
        <v>1260</v>
      </c>
      <c r="R1764">
        <v>163.80000000000001</v>
      </c>
      <c r="S1764">
        <v>1423.8</v>
      </c>
      <c r="T1764" s="388">
        <v>44473</v>
      </c>
      <c r="U1764">
        <v>0</v>
      </c>
      <c r="V1764" t="s">
        <v>833</v>
      </c>
      <c r="W1764" s="388">
        <v>44484</v>
      </c>
      <c r="X1764">
        <v>165</v>
      </c>
      <c r="Y1764">
        <v>0</v>
      </c>
      <c r="Z1764">
        <v>0</v>
      </c>
      <c r="AA1764" t="s">
        <v>1758</v>
      </c>
      <c r="AB1764" t="s">
        <v>826</v>
      </c>
      <c r="AD1764" t="s">
        <v>2045</v>
      </c>
      <c r="AE1764" t="s">
        <v>2046</v>
      </c>
      <c r="AI1764" t="s">
        <v>1761</v>
      </c>
      <c r="AL1764" t="s">
        <v>5125</v>
      </c>
      <c r="AM1764">
        <v>6</v>
      </c>
      <c r="AN1764" t="s">
        <v>3223</v>
      </c>
      <c r="AO1764" t="s">
        <v>3398</v>
      </c>
      <c r="AP1764">
        <v>0</v>
      </c>
      <c r="AQ1764" s="388">
        <v>44481</v>
      </c>
      <c r="AS1764" t="s">
        <v>3186</v>
      </c>
      <c r="AT1764" s="388">
        <v>44483</v>
      </c>
      <c r="AU1764" t="s">
        <v>1756</v>
      </c>
      <c r="AV1764" t="s">
        <v>1756</v>
      </c>
      <c r="AZ1764" t="s">
        <v>1756</v>
      </c>
      <c r="BA1764" t="s">
        <v>1767</v>
      </c>
      <c r="BB1764" t="s">
        <v>5130</v>
      </c>
      <c r="BC1764" t="s">
        <v>5131</v>
      </c>
      <c r="BD1764" t="s">
        <v>826</v>
      </c>
      <c r="BE1764" t="s">
        <v>1756</v>
      </c>
      <c r="BF1764" t="s">
        <v>826</v>
      </c>
    </row>
    <row r="1765" spans="1:58">
      <c r="A1765" t="s">
        <v>829</v>
      </c>
      <c r="B1765">
        <v>6</v>
      </c>
      <c r="C1765">
        <v>0</v>
      </c>
      <c r="D1765">
        <v>10188</v>
      </c>
      <c r="E1765" t="s">
        <v>5124</v>
      </c>
      <c r="F1765">
        <v>53510602</v>
      </c>
      <c r="G1765" t="s">
        <v>2041</v>
      </c>
      <c r="H1765">
        <v>0</v>
      </c>
      <c r="I1765" t="s">
        <v>518</v>
      </c>
      <c r="J1765">
        <v>95</v>
      </c>
      <c r="K1765">
        <v>13</v>
      </c>
      <c r="L1765" t="s">
        <v>1771</v>
      </c>
      <c r="M1765" t="s">
        <v>1756</v>
      </c>
      <c r="N1765" t="s">
        <v>1756</v>
      </c>
      <c r="O1765" t="s">
        <v>2059</v>
      </c>
      <c r="P1765" t="s">
        <v>1757</v>
      </c>
      <c r="Q1765" s="387">
        <v>1235</v>
      </c>
      <c r="R1765">
        <v>160.55000000000001</v>
      </c>
      <c r="S1765">
        <v>1395.55</v>
      </c>
      <c r="T1765" s="388">
        <v>44473</v>
      </c>
      <c r="U1765">
        <v>0</v>
      </c>
      <c r="V1765" t="s">
        <v>833</v>
      </c>
      <c r="W1765" s="388">
        <v>44484</v>
      </c>
      <c r="X1765">
        <v>165</v>
      </c>
      <c r="Y1765">
        <v>0</v>
      </c>
      <c r="Z1765">
        <v>0</v>
      </c>
      <c r="AA1765" t="s">
        <v>1758</v>
      </c>
      <c r="AB1765" t="s">
        <v>826</v>
      </c>
      <c r="AD1765" t="s">
        <v>2045</v>
      </c>
      <c r="AE1765" t="s">
        <v>2046</v>
      </c>
      <c r="AI1765" t="s">
        <v>1761</v>
      </c>
      <c r="AL1765" t="s">
        <v>5125</v>
      </c>
      <c r="AM1765">
        <v>6</v>
      </c>
      <c r="AN1765" t="s">
        <v>3223</v>
      </c>
      <c r="AO1765" t="s">
        <v>3398</v>
      </c>
      <c r="AP1765">
        <v>0</v>
      </c>
      <c r="AQ1765" s="388">
        <v>44481</v>
      </c>
      <c r="AS1765" t="s">
        <v>3186</v>
      </c>
      <c r="AT1765" s="388">
        <v>44483</v>
      </c>
      <c r="AU1765" t="s">
        <v>1756</v>
      </c>
      <c r="AV1765" t="s">
        <v>1756</v>
      </c>
      <c r="AZ1765" t="s">
        <v>1756</v>
      </c>
      <c r="BA1765" t="s">
        <v>1767</v>
      </c>
      <c r="BB1765" t="s">
        <v>5132</v>
      </c>
      <c r="BC1765" t="s">
        <v>5133</v>
      </c>
      <c r="BD1765" t="s">
        <v>826</v>
      </c>
      <c r="BE1765" t="s">
        <v>1756</v>
      </c>
      <c r="BF1765" t="s">
        <v>826</v>
      </c>
    </row>
    <row r="1766" spans="1:58">
      <c r="A1766" t="s">
        <v>829</v>
      </c>
      <c r="B1766">
        <v>6</v>
      </c>
      <c r="C1766">
        <v>0</v>
      </c>
      <c r="D1766">
        <v>10188</v>
      </c>
      <c r="E1766" t="s">
        <v>5124</v>
      </c>
      <c r="F1766">
        <v>53510602</v>
      </c>
      <c r="G1766" t="s">
        <v>2041</v>
      </c>
      <c r="H1766">
        <v>0</v>
      </c>
      <c r="I1766" t="s">
        <v>2062</v>
      </c>
      <c r="J1766">
        <v>138.05000000000001</v>
      </c>
      <c r="K1766">
        <v>12</v>
      </c>
      <c r="L1766" t="s">
        <v>2063</v>
      </c>
      <c r="M1766" t="s">
        <v>2064</v>
      </c>
      <c r="N1766" t="s">
        <v>1757</v>
      </c>
      <c r="O1766" t="s">
        <v>1756</v>
      </c>
      <c r="P1766" t="s">
        <v>1756</v>
      </c>
      <c r="Q1766" s="387">
        <v>1656.6</v>
      </c>
      <c r="R1766">
        <v>215.358</v>
      </c>
      <c r="S1766">
        <v>1871.9579999999996</v>
      </c>
      <c r="T1766" s="388">
        <v>44473</v>
      </c>
      <c r="U1766">
        <v>0</v>
      </c>
      <c r="V1766" t="s">
        <v>833</v>
      </c>
      <c r="W1766" s="388">
        <v>44484</v>
      </c>
      <c r="X1766">
        <v>165</v>
      </c>
      <c r="Y1766">
        <v>0</v>
      </c>
      <c r="Z1766">
        <v>0</v>
      </c>
      <c r="AA1766" t="s">
        <v>1758</v>
      </c>
      <c r="AB1766" t="s">
        <v>826</v>
      </c>
      <c r="AD1766" t="s">
        <v>2045</v>
      </c>
      <c r="AE1766" t="s">
        <v>2046</v>
      </c>
      <c r="AI1766" t="s">
        <v>1761</v>
      </c>
      <c r="AL1766" t="s">
        <v>5125</v>
      </c>
      <c r="AM1766">
        <v>6</v>
      </c>
      <c r="AN1766" t="s">
        <v>3223</v>
      </c>
      <c r="AO1766" t="s">
        <v>3398</v>
      </c>
      <c r="AP1766">
        <v>0</v>
      </c>
      <c r="AQ1766" s="388">
        <v>44481</v>
      </c>
      <c r="AS1766" t="s">
        <v>3186</v>
      </c>
      <c r="AT1766" s="388">
        <v>44483</v>
      </c>
      <c r="AU1766" t="s">
        <v>1756</v>
      </c>
      <c r="AV1766" t="s">
        <v>1756</v>
      </c>
      <c r="AZ1766" t="s">
        <v>1756</v>
      </c>
      <c r="BA1766" t="s">
        <v>1767</v>
      </c>
      <c r="BB1766" t="s">
        <v>5134</v>
      </c>
      <c r="BC1766" t="s">
        <v>5135</v>
      </c>
      <c r="BD1766" t="s">
        <v>826</v>
      </c>
      <c r="BE1766" t="s">
        <v>1756</v>
      </c>
      <c r="BF1766" t="s">
        <v>826</v>
      </c>
    </row>
    <row r="1767" spans="1:58">
      <c r="A1767" t="s">
        <v>829</v>
      </c>
      <c r="B1767">
        <v>6</v>
      </c>
      <c r="C1767">
        <v>0</v>
      </c>
      <c r="D1767">
        <v>10188</v>
      </c>
      <c r="E1767" t="s">
        <v>5124</v>
      </c>
      <c r="F1767">
        <v>53510602</v>
      </c>
      <c r="G1767" t="s">
        <v>2041</v>
      </c>
      <c r="H1767">
        <v>0</v>
      </c>
      <c r="I1767" t="s">
        <v>2073</v>
      </c>
      <c r="J1767">
        <v>243.75</v>
      </c>
      <c r="K1767">
        <v>5</v>
      </c>
      <c r="L1767" t="s">
        <v>1755</v>
      </c>
      <c r="M1767" t="s">
        <v>2074</v>
      </c>
      <c r="N1767" t="s">
        <v>1757</v>
      </c>
      <c r="O1767" t="s">
        <v>1756</v>
      </c>
      <c r="P1767" t="s">
        <v>1756</v>
      </c>
      <c r="Q1767" s="387">
        <v>1218.75</v>
      </c>
      <c r="R1767">
        <v>158.4375</v>
      </c>
      <c r="S1767">
        <v>1377.1874999999998</v>
      </c>
      <c r="T1767" s="388">
        <v>44473</v>
      </c>
      <c r="U1767">
        <v>0</v>
      </c>
      <c r="V1767" t="s">
        <v>833</v>
      </c>
      <c r="W1767" s="388">
        <v>44484</v>
      </c>
      <c r="X1767">
        <v>165</v>
      </c>
      <c r="Y1767">
        <v>0</v>
      </c>
      <c r="Z1767">
        <v>0</v>
      </c>
      <c r="AA1767" t="s">
        <v>1758</v>
      </c>
      <c r="AB1767" t="s">
        <v>826</v>
      </c>
      <c r="AD1767" t="s">
        <v>2045</v>
      </c>
      <c r="AE1767" t="s">
        <v>2046</v>
      </c>
      <c r="AI1767" t="s">
        <v>1761</v>
      </c>
      <c r="AL1767" t="s">
        <v>5125</v>
      </c>
      <c r="AM1767">
        <v>6</v>
      </c>
      <c r="AN1767" t="s">
        <v>3223</v>
      </c>
      <c r="AO1767" t="s">
        <v>3398</v>
      </c>
      <c r="AP1767">
        <v>0</v>
      </c>
      <c r="AQ1767" s="388">
        <v>44481</v>
      </c>
      <c r="AS1767" t="s">
        <v>3186</v>
      </c>
      <c r="AT1767" s="388">
        <v>44483</v>
      </c>
      <c r="AU1767" t="s">
        <v>1756</v>
      </c>
      <c r="AV1767" t="s">
        <v>1756</v>
      </c>
      <c r="AZ1767" t="s">
        <v>1756</v>
      </c>
      <c r="BA1767" t="s">
        <v>1767</v>
      </c>
      <c r="BB1767" t="s">
        <v>5136</v>
      </c>
      <c r="BC1767" t="s">
        <v>5137</v>
      </c>
      <c r="BD1767" t="s">
        <v>826</v>
      </c>
      <c r="BE1767" t="s">
        <v>1756</v>
      </c>
      <c r="BF1767" t="s">
        <v>826</v>
      </c>
    </row>
    <row r="1768" spans="1:58">
      <c r="A1768" t="s">
        <v>829</v>
      </c>
      <c r="B1768">
        <v>6</v>
      </c>
      <c r="C1768">
        <v>0</v>
      </c>
      <c r="D1768">
        <v>10188</v>
      </c>
      <c r="E1768" t="s">
        <v>5124</v>
      </c>
      <c r="F1768">
        <v>53510602</v>
      </c>
      <c r="G1768" t="s">
        <v>2041</v>
      </c>
      <c r="H1768">
        <v>0</v>
      </c>
      <c r="I1768" t="s">
        <v>2083</v>
      </c>
      <c r="J1768">
        <v>12.21</v>
      </c>
      <c r="K1768">
        <v>12</v>
      </c>
      <c r="L1768" t="s">
        <v>1771</v>
      </c>
      <c r="M1768" t="s">
        <v>2084</v>
      </c>
      <c r="N1768" t="s">
        <v>1757</v>
      </c>
      <c r="O1768" t="s">
        <v>1756</v>
      </c>
      <c r="P1768" t="s">
        <v>1756</v>
      </c>
      <c r="Q1768" s="387">
        <v>146.52000000000001</v>
      </c>
      <c r="R1768">
        <v>19.047600000000003</v>
      </c>
      <c r="S1768">
        <v>165.5676</v>
      </c>
      <c r="T1768" s="388">
        <v>44473</v>
      </c>
      <c r="U1768">
        <v>0</v>
      </c>
      <c r="V1768" t="s">
        <v>833</v>
      </c>
      <c r="W1768" s="388">
        <v>44484</v>
      </c>
      <c r="X1768">
        <v>165</v>
      </c>
      <c r="Y1768">
        <v>0</v>
      </c>
      <c r="Z1768">
        <v>0</v>
      </c>
      <c r="AA1768" t="s">
        <v>1758</v>
      </c>
      <c r="AB1768" t="s">
        <v>826</v>
      </c>
      <c r="AD1768" t="s">
        <v>2045</v>
      </c>
      <c r="AE1768" t="s">
        <v>2046</v>
      </c>
      <c r="AI1768" t="s">
        <v>1761</v>
      </c>
      <c r="AL1768" t="s">
        <v>5125</v>
      </c>
      <c r="AM1768">
        <v>6</v>
      </c>
      <c r="AN1768" t="s">
        <v>3223</v>
      </c>
      <c r="AO1768" t="s">
        <v>3398</v>
      </c>
      <c r="AP1768">
        <v>0</v>
      </c>
      <c r="AQ1768" s="388">
        <v>44481</v>
      </c>
      <c r="AS1768" t="s">
        <v>3186</v>
      </c>
      <c r="AT1768" s="388">
        <v>44483</v>
      </c>
      <c r="AU1768" t="s">
        <v>1756</v>
      </c>
      <c r="AV1768" t="s">
        <v>1756</v>
      </c>
      <c r="AZ1768" t="s">
        <v>1756</v>
      </c>
      <c r="BA1768" t="s">
        <v>1767</v>
      </c>
      <c r="BB1768" t="s">
        <v>5138</v>
      </c>
      <c r="BC1768" t="s">
        <v>5139</v>
      </c>
      <c r="BD1768" t="s">
        <v>826</v>
      </c>
      <c r="BE1768" t="s">
        <v>1756</v>
      </c>
      <c r="BF1768" t="s">
        <v>826</v>
      </c>
    </row>
    <row r="1769" spans="1:58">
      <c r="A1769" t="s">
        <v>829</v>
      </c>
      <c r="B1769">
        <v>6</v>
      </c>
      <c r="C1769">
        <v>0</v>
      </c>
      <c r="D1769">
        <v>10188</v>
      </c>
      <c r="E1769" t="s">
        <v>5124</v>
      </c>
      <c r="F1769">
        <v>53510602</v>
      </c>
      <c r="G1769" t="s">
        <v>2041</v>
      </c>
      <c r="H1769">
        <v>0</v>
      </c>
      <c r="I1769" t="s">
        <v>2089</v>
      </c>
      <c r="J1769">
        <v>146.96</v>
      </c>
      <c r="K1769">
        <v>12</v>
      </c>
      <c r="L1769" t="s">
        <v>2063</v>
      </c>
      <c r="M1769" t="s">
        <v>2090</v>
      </c>
      <c r="N1769" t="s">
        <v>1757</v>
      </c>
      <c r="O1769" t="s">
        <v>1756</v>
      </c>
      <c r="P1769" t="s">
        <v>1756</v>
      </c>
      <c r="Q1769" s="387">
        <v>1763.52</v>
      </c>
      <c r="R1769">
        <v>229.2576</v>
      </c>
      <c r="S1769">
        <v>1992.7775999999999</v>
      </c>
      <c r="T1769" s="388">
        <v>44473</v>
      </c>
      <c r="U1769">
        <v>0</v>
      </c>
      <c r="V1769" t="s">
        <v>833</v>
      </c>
      <c r="W1769" s="388">
        <v>44484</v>
      </c>
      <c r="X1769">
        <v>165</v>
      </c>
      <c r="Y1769">
        <v>0</v>
      </c>
      <c r="Z1769">
        <v>0</v>
      </c>
      <c r="AA1769" t="s">
        <v>1758</v>
      </c>
      <c r="AB1769" t="s">
        <v>826</v>
      </c>
      <c r="AD1769" t="s">
        <v>2045</v>
      </c>
      <c r="AE1769" t="s">
        <v>2046</v>
      </c>
      <c r="AI1769" t="s">
        <v>1761</v>
      </c>
      <c r="AL1769" t="s">
        <v>5125</v>
      </c>
      <c r="AM1769">
        <v>6</v>
      </c>
      <c r="AN1769" t="s">
        <v>3223</v>
      </c>
      <c r="AO1769" t="s">
        <v>3398</v>
      </c>
      <c r="AP1769">
        <v>0</v>
      </c>
      <c r="AQ1769" s="388">
        <v>44481</v>
      </c>
      <c r="AS1769" t="s">
        <v>3186</v>
      </c>
      <c r="AT1769" s="388">
        <v>44483</v>
      </c>
      <c r="AU1769" t="s">
        <v>1756</v>
      </c>
      <c r="AV1769" t="s">
        <v>1756</v>
      </c>
      <c r="AZ1769" t="s">
        <v>1756</v>
      </c>
      <c r="BA1769" t="s">
        <v>1767</v>
      </c>
      <c r="BB1769" t="s">
        <v>5140</v>
      </c>
      <c r="BC1769" t="s">
        <v>5141</v>
      </c>
      <c r="BD1769" t="s">
        <v>826</v>
      </c>
      <c r="BE1769" t="s">
        <v>1756</v>
      </c>
      <c r="BF1769" t="s">
        <v>826</v>
      </c>
    </row>
    <row r="1770" spans="1:58">
      <c r="A1770" t="s">
        <v>829</v>
      </c>
      <c r="B1770">
        <v>6</v>
      </c>
      <c r="C1770">
        <v>0</v>
      </c>
      <c r="D1770">
        <v>10188</v>
      </c>
      <c r="E1770" t="s">
        <v>5124</v>
      </c>
      <c r="F1770">
        <v>53510602</v>
      </c>
      <c r="G1770" t="s">
        <v>2041</v>
      </c>
      <c r="H1770">
        <v>0</v>
      </c>
      <c r="I1770" t="s">
        <v>2089</v>
      </c>
      <c r="J1770">
        <v>146.96</v>
      </c>
      <c r="K1770">
        <v>12</v>
      </c>
      <c r="L1770" t="s">
        <v>2063</v>
      </c>
      <c r="M1770" t="s">
        <v>2090</v>
      </c>
      <c r="N1770" t="s">
        <v>1757</v>
      </c>
      <c r="O1770" t="s">
        <v>1756</v>
      </c>
      <c r="P1770" t="s">
        <v>1756</v>
      </c>
      <c r="Q1770" s="387">
        <v>1763.52</v>
      </c>
      <c r="R1770">
        <v>229.2576</v>
      </c>
      <c r="S1770">
        <v>1992.7775999999999</v>
      </c>
      <c r="T1770" s="388">
        <v>44473</v>
      </c>
      <c r="U1770">
        <v>0</v>
      </c>
      <c r="V1770" t="s">
        <v>833</v>
      </c>
      <c r="W1770" s="388">
        <v>44484</v>
      </c>
      <c r="X1770">
        <v>165</v>
      </c>
      <c r="Y1770">
        <v>0</v>
      </c>
      <c r="Z1770">
        <v>0</v>
      </c>
      <c r="AA1770" t="s">
        <v>1758</v>
      </c>
      <c r="AB1770" t="s">
        <v>826</v>
      </c>
      <c r="AD1770" t="s">
        <v>2045</v>
      </c>
      <c r="AE1770" t="s">
        <v>2046</v>
      </c>
      <c r="AI1770" t="s">
        <v>1761</v>
      </c>
      <c r="AL1770" t="s">
        <v>5125</v>
      </c>
      <c r="AM1770">
        <v>6</v>
      </c>
      <c r="AN1770" t="s">
        <v>3223</v>
      </c>
      <c r="AO1770" t="s">
        <v>3398</v>
      </c>
      <c r="AP1770">
        <v>0</v>
      </c>
      <c r="AQ1770" s="388">
        <v>44481</v>
      </c>
      <c r="AS1770" t="s">
        <v>3186</v>
      </c>
      <c r="AT1770" s="388">
        <v>44483</v>
      </c>
      <c r="AU1770" t="s">
        <v>1756</v>
      </c>
      <c r="AV1770" t="s">
        <v>1756</v>
      </c>
      <c r="AZ1770" t="s">
        <v>1756</v>
      </c>
      <c r="BA1770" t="s">
        <v>1767</v>
      </c>
      <c r="BB1770" t="s">
        <v>5140</v>
      </c>
      <c r="BC1770" t="s">
        <v>5141</v>
      </c>
      <c r="BD1770" t="s">
        <v>826</v>
      </c>
      <c r="BE1770" t="s">
        <v>1756</v>
      </c>
      <c r="BF1770" t="s">
        <v>826</v>
      </c>
    </row>
    <row r="1771" spans="1:58">
      <c r="A1771" t="s">
        <v>829</v>
      </c>
      <c r="B1771">
        <v>6</v>
      </c>
      <c r="C1771">
        <v>0</v>
      </c>
      <c r="D1771">
        <v>10188</v>
      </c>
      <c r="E1771" t="s">
        <v>5124</v>
      </c>
      <c r="F1771">
        <v>53510602</v>
      </c>
      <c r="G1771" t="s">
        <v>2041</v>
      </c>
      <c r="H1771">
        <v>0</v>
      </c>
      <c r="I1771" t="s">
        <v>2247</v>
      </c>
      <c r="J1771">
        <v>131.47999999999999</v>
      </c>
      <c r="K1771">
        <v>12</v>
      </c>
      <c r="L1771" t="s">
        <v>2063</v>
      </c>
      <c r="M1771" t="s">
        <v>2248</v>
      </c>
      <c r="N1771" t="s">
        <v>1757</v>
      </c>
      <c r="O1771" t="s">
        <v>1756</v>
      </c>
      <c r="P1771" t="s">
        <v>1756</v>
      </c>
      <c r="Q1771" s="387">
        <v>1577.76</v>
      </c>
      <c r="R1771">
        <v>205.1088</v>
      </c>
      <c r="S1771">
        <v>1782.8687999999997</v>
      </c>
      <c r="T1771" s="388">
        <v>44473</v>
      </c>
      <c r="U1771">
        <v>0</v>
      </c>
      <c r="V1771" t="s">
        <v>833</v>
      </c>
      <c r="W1771" s="388">
        <v>44484</v>
      </c>
      <c r="X1771">
        <v>165</v>
      </c>
      <c r="Y1771">
        <v>0</v>
      </c>
      <c r="Z1771">
        <v>0</v>
      </c>
      <c r="AA1771" t="s">
        <v>1758</v>
      </c>
      <c r="AB1771" t="s">
        <v>826</v>
      </c>
      <c r="AD1771" t="s">
        <v>2045</v>
      </c>
      <c r="AE1771" t="s">
        <v>2046</v>
      </c>
      <c r="AI1771" t="s">
        <v>1761</v>
      </c>
      <c r="AL1771" t="s">
        <v>5125</v>
      </c>
      <c r="AM1771">
        <v>6</v>
      </c>
      <c r="AN1771" t="s">
        <v>3223</v>
      </c>
      <c r="AO1771" t="s">
        <v>3398</v>
      </c>
      <c r="AP1771">
        <v>0</v>
      </c>
      <c r="AQ1771" s="388">
        <v>44481</v>
      </c>
      <c r="AS1771" t="s">
        <v>3186</v>
      </c>
      <c r="AT1771" s="388">
        <v>44483</v>
      </c>
      <c r="AU1771" t="s">
        <v>1756</v>
      </c>
      <c r="AV1771" t="s">
        <v>1756</v>
      </c>
      <c r="AZ1771" t="s">
        <v>1756</v>
      </c>
      <c r="BA1771" t="s">
        <v>1767</v>
      </c>
      <c r="BB1771" t="s">
        <v>5142</v>
      </c>
      <c r="BC1771" t="s">
        <v>5143</v>
      </c>
      <c r="BD1771" t="s">
        <v>826</v>
      </c>
      <c r="BE1771" t="s">
        <v>1756</v>
      </c>
      <c r="BF1771" t="s">
        <v>826</v>
      </c>
    </row>
    <row r="1772" spans="1:58">
      <c r="A1772" t="s">
        <v>829</v>
      </c>
      <c r="B1772">
        <v>6</v>
      </c>
      <c r="C1772">
        <v>0</v>
      </c>
      <c r="D1772">
        <v>10187</v>
      </c>
      <c r="E1772" t="s">
        <v>5144</v>
      </c>
      <c r="F1772">
        <v>53510602</v>
      </c>
      <c r="G1772" t="s">
        <v>2041</v>
      </c>
      <c r="H1772">
        <v>0</v>
      </c>
      <c r="I1772" t="s">
        <v>2052</v>
      </c>
      <c r="J1772">
        <v>75</v>
      </c>
      <c r="K1772">
        <v>35</v>
      </c>
      <c r="L1772" t="s">
        <v>1771</v>
      </c>
      <c r="M1772" t="s">
        <v>1756</v>
      </c>
      <c r="N1772" t="s">
        <v>1756</v>
      </c>
      <c r="O1772" t="s">
        <v>2053</v>
      </c>
      <c r="P1772" t="s">
        <v>1757</v>
      </c>
      <c r="Q1772" s="387">
        <v>2625</v>
      </c>
      <c r="R1772">
        <v>341.25</v>
      </c>
      <c r="S1772">
        <v>2966.2499999999995</v>
      </c>
      <c r="T1772" s="388">
        <v>44473</v>
      </c>
      <c r="U1772">
        <v>0</v>
      </c>
      <c r="V1772" t="s">
        <v>833</v>
      </c>
      <c r="W1772" s="388">
        <v>44484</v>
      </c>
      <c r="X1772">
        <v>165</v>
      </c>
      <c r="Y1772">
        <v>0</v>
      </c>
      <c r="Z1772">
        <v>0</v>
      </c>
      <c r="AA1772" t="s">
        <v>1758</v>
      </c>
      <c r="AB1772" t="s">
        <v>826</v>
      </c>
      <c r="AD1772" t="s">
        <v>2045</v>
      </c>
      <c r="AE1772" t="s">
        <v>2046</v>
      </c>
      <c r="AI1772" t="s">
        <v>1761</v>
      </c>
      <c r="AL1772" t="s">
        <v>3206</v>
      </c>
      <c r="AM1772">
        <v>6</v>
      </c>
      <c r="AN1772" t="s">
        <v>1004</v>
      </c>
      <c r="AO1772" t="s">
        <v>5145</v>
      </c>
      <c r="AP1772">
        <v>0</v>
      </c>
      <c r="AQ1772" s="388">
        <v>44481</v>
      </c>
      <c r="AS1772" t="s">
        <v>3186</v>
      </c>
      <c r="AT1772" s="388">
        <v>44483</v>
      </c>
      <c r="AU1772" t="s">
        <v>1756</v>
      </c>
      <c r="AV1772" t="s">
        <v>1756</v>
      </c>
      <c r="AZ1772" t="s">
        <v>1756</v>
      </c>
      <c r="BA1772" t="s">
        <v>1767</v>
      </c>
      <c r="BB1772" t="s">
        <v>5146</v>
      </c>
      <c r="BC1772" t="s">
        <v>5147</v>
      </c>
      <c r="BD1772" t="s">
        <v>826</v>
      </c>
      <c r="BE1772" t="s">
        <v>1756</v>
      </c>
      <c r="BF1772" t="s">
        <v>826</v>
      </c>
    </row>
    <row r="1773" spans="1:58">
      <c r="A1773" t="s">
        <v>829</v>
      </c>
      <c r="B1773">
        <v>6</v>
      </c>
      <c r="C1773">
        <v>0</v>
      </c>
      <c r="D1773">
        <v>10187</v>
      </c>
      <c r="E1773" t="s">
        <v>5144</v>
      </c>
      <c r="F1773">
        <v>53510602</v>
      </c>
      <c r="G1773" t="s">
        <v>2041</v>
      </c>
      <c r="H1773">
        <v>0</v>
      </c>
      <c r="I1773" t="s">
        <v>2056</v>
      </c>
      <c r="J1773">
        <v>210</v>
      </c>
      <c r="K1773">
        <v>3</v>
      </c>
      <c r="L1773" t="s">
        <v>1755</v>
      </c>
      <c r="M1773" t="s">
        <v>1756</v>
      </c>
      <c r="N1773" t="s">
        <v>1756</v>
      </c>
      <c r="P1773" t="s">
        <v>1757</v>
      </c>
      <c r="Q1773" s="387">
        <v>630</v>
      </c>
      <c r="R1773">
        <v>81.900000000000006</v>
      </c>
      <c r="S1773">
        <v>711.9</v>
      </c>
      <c r="T1773" s="388">
        <v>44473</v>
      </c>
      <c r="U1773">
        <v>0</v>
      </c>
      <c r="V1773" t="s">
        <v>833</v>
      </c>
      <c r="W1773" s="388">
        <v>44484</v>
      </c>
      <c r="X1773">
        <v>165</v>
      </c>
      <c r="Y1773">
        <v>0</v>
      </c>
      <c r="Z1773">
        <v>0</v>
      </c>
      <c r="AA1773" t="s">
        <v>1758</v>
      </c>
      <c r="AB1773" t="s">
        <v>826</v>
      </c>
      <c r="AD1773" t="s">
        <v>2045</v>
      </c>
      <c r="AE1773" t="s">
        <v>2046</v>
      </c>
      <c r="AI1773" t="s">
        <v>1761</v>
      </c>
      <c r="AL1773" t="s">
        <v>3206</v>
      </c>
      <c r="AM1773">
        <v>6</v>
      </c>
      <c r="AN1773" t="s">
        <v>1004</v>
      </c>
      <c r="AO1773" t="s">
        <v>5145</v>
      </c>
      <c r="AP1773">
        <v>0</v>
      </c>
      <c r="AQ1773" s="388">
        <v>44481</v>
      </c>
      <c r="AS1773" t="s">
        <v>3186</v>
      </c>
      <c r="AT1773" s="388">
        <v>44483</v>
      </c>
      <c r="AU1773" t="s">
        <v>1756</v>
      </c>
      <c r="AV1773" t="s">
        <v>1756</v>
      </c>
      <c r="AZ1773" t="s">
        <v>1756</v>
      </c>
      <c r="BA1773" t="s">
        <v>1767</v>
      </c>
      <c r="BB1773" t="s">
        <v>5148</v>
      </c>
      <c r="BC1773" t="s">
        <v>5149</v>
      </c>
      <c r="BD1773" t="s">
        <v>826</v>
      </c>
      <c r="BE1773" t="s">
        <v>1756</v>
      </c>
      <c r="BF1773" t="s">
        <v>826</v>
      </c>
    </row>
    <row r="1774" spans="1:58">
      <c r="A1774" t="s">
        <v>829</v>
      </c>
      <c r="B1774">
        <v>6</v>
      </c>
      <c r="C1774">
        <v>0</v>
      </c>
      <c r="D1774">
        <v>10187</v>
      </c>
      <c r="E1774" t="s">
        <v>5144</v>
      </c>
      <c r="F1774">
        <v>53510602</v>
      </c>
      <c r="G1774" t="s">
        <v>2041</v>
      </c>
      <c r="H1774">
        <v>0</v>
      </c>
      <c r="I1774" t="s">
        <v>2062</v>
      </c>
      <c r="J1774">
        <v>138.05000000000001</v>
      </c>
      <c r="K1774">
        <v>12</v>
      </c>
      <c r="L1774" t="s">
        <v>2063</v>
      </c>
      <c r="M1774" t="s">
        <v>2064</v>
      </c>
      <c r="N1774" t="s">
        <v>1757</v>
      </c>
      <c r="O1774" t="s">
        <v>1756</v>
      </c>
      <c r="P1774" t="s">
        <v>1756</v>
      </c>
      <c r="Q1774" s="387">
        <v>1656.6</v>
      </c>
      <c r="R1774">
        <v>215.358</v>
      </c>
      <c r="S1774">
        <v>1871.9579999999996</v>
      </c>
      <c r="T1774" s="388">
        <v>44473</v>
      </c>
      <c r="U1774">
        <v>0</v>
      </c>
      <c r="V1774" t="s">
        <v>833</v>
      </c>
      <c r="W1774" s="388">
        <v>44484</v>
      </c>
      <c r="X1774">
        <v>165</v>
      </c>
      <c r="Y1774">
        <v>0</v>
      </c>
      <c r="Z1774">
        <v>0</v>
      </c>
      <c r="AA1774" t="s">
        <v>1758</v>
      </c>
      <c r="AB1774" t="s">
        <v>826</v>
      </c>
      <c r="AD1774" t="s">
        <v>2045</v>
      </c>
      <c r="AE1774" t="s">
        <v>2046</v>
      </c>
      <c r="AI1774" t="s">
        <v>1761</v>
      </c>
      <c r="AL1774" t="s">
        <v>3206</v>
      </c>
      <c r="AM1774">
        <v>6</v>
      </c>
      <c r="AN1774" t="s">
        <v>1004</v>
      </c>
      <c r="AO1774" t="s">
        <v>5145</v>
      </c>
      <c r="AP1774">
        <v>0</v>
      </c>
      <c r="AQ1774" s="388">
        <v>44481</v>
      </c>
      <c r="AS1774" t="s">
        <v>3186</v>
      </c>
      <c r="AT1774" s="388">
        <v>44483</v>
      </c>
      <c r="AU1774" t="s">
        <v>1756</v>
      </c>
      <c r="AV1774" t="s">
        <v>1756</v>
      </c>
      <c r="AZ1774" t="s">
        <v>1756</v>
      </c>
      <c r="BA1774" t="s">
        <v>1767</v>
      </c>
      <c r="BB1774" t="s">
        <v>5150</v>
      </c>
      <c r="BC1774" t="s">
        <v>5151</v>
      </c>
      <c r="BD1774" t="s">
        <v>826</v>
      </c>
      <c r="BE1774" t="s">
        <v>1756</v>
      </c>
      <c r="BF1774" t="s">
        <v>826</v>
      </c>
    </row>
    <row r="1775" spans="1:58">
      <c r="A1775" t="s">
        <v>829</v>
      </c>
      <c r="B1775">
        <v>6</v>
      </c>
      <c r="C1775">
        <v>0</v>
      </c>
      <c r="D1775">
        <v>10187</v>
      </c>
      <c r="E1775" t="s">
        <v>5144</v>
      </c>
      <c r="F1775">
        <v>53510602</v>
      </c>
      <c r="G1775" t="s">
        <v>2041</v>
      </c>
      <c r="H1775">
        <v>0</v>
      </c>
      <c r="I1775" t="s">
        <v>2073</v>
      </c>
      <c r="J1775">
        <v>243.75</v>
      </c>
      <c r="K1775">
        <v>1</v>
      </c>
      <c r="L1775" t="s">
        <v>1755</v>
      </c>
      <c r="M1775" t="s">
        <v>2074</v>
      </c>
      <c r="N1775" t="s">
        <v>1757</v>
      </c>
      <c r="O1775" t="s">
        <v>1756</v>
      </c>
      <c r="P1775" t="s">
        <v>1756</v>
      </c>
      <c r="Q1775" s="387">
        <v>243.75</v>
      </c>
      <c r="R1775">
        <v>31.6875</v>
      </c>
      <c r="S1775">
        <v>275.4375</v>
      </c>
      <c r="T1775" s="388">
        <v>44473</v>
      </c>
      <c r="U1775">
        <v>0</v>
      </c>
      <c r="V1775" t="s">
        <v>833</v>
      </c>
      <c r="W1775" s="388">
        <v>44484</v>
      </c>
      <c r="X1775">
        <v>165</v>
      </c>
      <c r="Y1775">
        <v>0</v>
      </c>
      <c r="Z1775">
        <v>0</v>
      </c>
      <c r="AA1775" t="s">
        <v>1758</v>
      </c>
      <c r="AB1775" t="s">
        <v>826</v>
      </c>
      <c r="AD1775" t="s">
        <v>2045</v>
      </c>
      <c r="AE1775" t="s">
        <v>2046</v>
      </c>
      <c r="AI1775" t="s">
        <v>1761</v>
      </c>
      <c r="AL1775" t="s">
        <v>3206</v>
      </c>
      <c r="AM1775">
        <v>6</v>
      </c>
      <c r="AN1775" t="s">
        <v>1004</v>
      </c>
      <c r="AO1775" t="s">
        <v>5145</v>
      </c>
      <c r="AP1775">
        <v>0</v>
      </c>
      <c r="AQ1775" s="388">
        <v>44481</v>
      </c>
      <c r="AS1775" t="s">
        <v>3186</v>
      </c>
      <c r="AT1775" s="388">
        <v>44483</v>
      </c>
      <c r="AU1775" t="s">
        <v>1756</v>
      </c>
      <c r="AV1775" t="s">
        <v>1756</v>
      </c>
      <c r="AZ1775" t="s">
        <v>1756</v>
      </c>
      <c r="BA1775" t="s">
        <v>1767</v>
      </c>
      <c r="BB1775" t="s">
        <v>5152</v>
      </c>
      <c r="BC1775" t="s">
        <v>5153</v>
      </c>
      <c r="BD1775" t="s">
        <v>826</v>
      </c>
      <c r="BE1775" t="s">
        <v>1756</v>
      </c>
      <c r="BF1775" t="s">
        <v>826</v>
      </c>
    </row>
    <row r="1776" spans="1:58">
      <c r="A1776" t="s">
        <v>829</v>
      </c>
      <c r="B1776">
        <v>6</v>
      </c>
      <c r="C1776">
        <v>0</v>
      </c>
      <c r="D1776">
        <v>10187</v>
      </c>
      <c r="E1776" t="s">
        <v>5144</v>
      </c>
      <c r="F1776">
        <v>53510602</v>
      </c>
      <c r="G1776" t="s">
        <v>2041</v>
      </c>
      <c r="H1776">
        <v>0</v>
      </c>
      <c r="I1776" t="s">
        <v>2083</v>
      </c>
      <c r="J1776">
        <v>12.21</v>
      </c>
      <c r="K1776">
        <v>8</v>
      </c>
      <c r="L1776" t="s">
        <v>1771</v>
      </c>
      <c r="M1776" t="s">
        <v>2084</v>
      </c>
      <c r="N1776" t="s">
        <v>1757</v>
      </c>
      <c r="O1776" t="s">
        <v>1756</v>
      </c>
      <c r="P1776" t="s">
        <v>1756</v>
      </c>
      <c r="Q1776" s="387">
        <v>97.68</v>
      </c>
      <c r="R1776">
        <v>12.698400000000001</v>
      </c>
      <c r="S1776">
        <v>110.3784</v>
      </c>
      <c r="T1776" s="388">
        <v>44473</v>
      </c>
      <c r="U1776">
        <v>0</v>
      </c>
      <c r="V1776" t="s">
        <v>833</v>
      </c>
      <c r="W1776" s="388">
        <v>44484</v>
      </c>
      <c r="X1776">
        <v>165</v>
      </c>
      <c r="Y1776">
        <v>0</v>
      </c>
      <c r="Z1776">
        <v>0</v>
      </c>
      <c r="AA1776" t="s">
        <v>1758</v>
      </c>
      <c r="AB1776" t="s">
        <v>826</v>
      </c>
      <c r="AD1776" t="s">
        <v>2045</v>
      </c>
      <c r="AE1776" t="s">
        <v>2046</v>
      </c>
      <c r="AI1776" t="s">
        <v>1761</v>
      </c>
      <c r="AL1776" t="s">
        <v>3206</v>
      </c>
      <c r="AM1776">
        <v>6</v>
      </c>
      <c r="AN1776" t="s">
        <v>1004</v>
      </c>
      <c r="AO1776" t="s">
        <v>5145</v>
      </c>
      <c r="AP1776">
        <v>0</v>
      </c>
      <c r="AQ1776" s="388">
        <v>44481</v>
      </c>
      <c r="AS1776" t="s">
        <v>3186</v>
      </c>
      <c r="AT1776" s="388">
        <v>44483</v>
      </c>
      <c r="AU1776" t="s">
        <v>1756</v>
      </c>
      <c r="AV1776" t="s">
        <v>1756</v>
      </c>
      <c r="AZ1776" t="s">
        <v>1756</v>
      </c>
      <c r="BA1776" t="s">
        <v>1767</v>
      </c>
      <c r="BB1776" t="s">
        <v>5154</v>
      </c>
      <c r="BC1776" t="s">
        <v>5155</v>
      </c>
      <c r="BD1776" t="s">
        <v>826</v>
      </c>
      <c r="BE1776" t="s">
        <v>1756</v>
      </c>
      <c r="BF1776" t="s">
        <v>826</v>
      </c>
    </row>
    <row r="1777" spans="1:58">
      <c r="A1777" t="s">
        <v>829</v>
      </c>
      <c r="B1777">
        <v>6</v>
      </c>
      <c r="C1777">
        <v>0</v>
      </c>
      <c r="D1777">
        <v>10187</v>
      </c>
      <c r="E1777" t="s">
        <v>5144</v>
      </c>
      <c r="F1777">
        <v>53510602</v>
      </c>
      <c r="G1777" t="s">
        <v>2041</v>
      </c>
      <c r="H1777">
        <v>0</v>
      </c>
      <c r="I1777" t="s">
        <v>2089</v>
      </c>
      <c r="J1777">
        <v>146.96</v>
      </c>
      <c r="K1777">
        <v>8</v>
      </c>
      <c r="L1777" t="s">
        <v>2063</v>
      </c>
      <c r="M1777" t="s">
        <v>2090</v>
      </c>
      <c r="N1777" t="s">
        <v>1757</v>
      </c>
      <c r="O1777" t="s">
        <v>1756</v>
      </c>
      <c r="P1777" t="s">
        <v>1756</v>
      </c>
      <c r="Q1777" s="387">
        <v>1175.68</v>
      </c>
      <c r="R1777">
        <v>152.83840000000001</v>
      </c>
      <c r="S1777">
        <v>1328.5183999999999</v>
      </c>
      <c r="T1777" s="388">
        <v>44473</v>
      </c>
      <c r="U1777">
        <v>0</v>
      </c>
      <c r="V1777" t="s">
        <v>833</v>
      </c>
      <c r="W1777" s="388">
        <v>44484</v>
      </c>
      <c r="X1777">
        <v>165</v>
      </c>
      <c r="Y1777">
        <v>0</v>
      </c>
      <c r="Z1777">
        <v>0</v>
      </c>
      <c r="AA1777" t="s">
        <v>1758</v>
      </c>
      <c r="AB1777" t="s">
        <v>826</v>
      </c>
      <c r="AD1777" t="s">
        <v>2045</v>
      </c>
      <c r="AE1777" t="s">
        <v>2046</v>
      </c>
      <c r="AI1777" t="s">
        <v>1761</v>
      </c>
      <c r="AL1777" t="s">
        <v>3206</v>
      </c>
      <c r="AM1777">
        <v>6</v>
      </c>
      <c r="AN1777" t="s">
        <v>1004</v>
      </c>
      <c r="AO1777" t="s">
        <v>5145</v>
      </c>
      <c r="AP1777">
        <v>0</v>
      </c>
      <c r="AQ1777" s="388">
        <v>44481</v>
      </c>
      <c r="AS1777" t="s">
        <v>3186</v>
      </c>
      <c r="AT1777" s="388">
        <v>44483</v>
      </c>
      <c r="AU1777" t="s">
        <v>1756</v>
      </c>
      <c r="AV1777" t="s">
        <v>1756</v>
      </c>
      <c r="AZ1777" t="s">
        <v>1756</v>
      </c>
      <c r="BA1777" t="s">
        <v>1767</v>
      </c>
      <c r="BB1777" t="s">
        <v>5156</v>
      </c>
      <c r="BC1777" t="s">
        <v>5157</v>
      </c>
      <c r="BD1777" t="s">
        <v>826</v>
      </c>
      <c r="BE1777" t="s">
        <v>1756</v>
      </c>
      <c r="BF1777" t="s">
        <v>826</v>
      </c>
    </row>
    <row r="1778" spans="1:58">
      <c r="A1778" t="s">
        <v>829</v>
      </c>
      <c r="B1778">
        <v>6</v>
      </c>
      <c r="C1778">
        <v>0</v>
      </c>
      <c r="D1778">
        <v>10187</v>
      </c>
      <c r="E1778" t="s">
        <v>5144</v>
      </c>
      <c r="F1778">
        <v>53510602</v>
      </c>
      <c r="G1778" t="s">
        <v>2041</v>
      </c>
      <c r="H1778">
        <v>0</v>
      </c>
      <c r="I1778" t="s">
        <v>2247</v>
      </c>
      <c r="J1778">
        <v>131.47999999999999</v>
      </c>
      <c r="K1778">
        <v>8</v>
      </c>
      <c r="L1778" t="s">
        <v>2063</v>
      </c>
      <c r="M1778" t="s">
        <v>2248</v>
      </c>
      <c r="N1778" t="s">
        <v>1757</v>
      </c>
      <c r="O1778" t="s">
        <v>1756</v>
      </c>
      <c r="P1778" t="s">
        <v>1756</v>
      </c>
      <c r="Q1778" s="387">
        <v>1051.8399999999999</v>
      </c>
      <c r="R1778">
        <v>136.73919999999998</v>
      </c>
      <c r="S1778">
        <v>1188.5791999999999</v>
      </c>
      <c r="T1778" s="388">
        <v>44473</v>
      </c>
      <c r="U1778">
        <v>0</v>
      </c>
      <c r="V1778" t="s">
        <v>833</v>
      </c>
      <c r="W1778" s="388">
        <v>44484</v>
      </c>
      <c r="X1778">
        <v>165</v>
      </c>
      <c r="Y1778">
        <v>0</v>
      </c>
      <c r="Z1778">
        <v>0</v>
      </c>
      <c r="AA1778" t="s">
        <v>1758</v>
      </c>
      <c r="AB1778" t="s">
        <v>826</v>
      </c>
      <c r="AD1778" t="s">
        <v>2045</v>
      </c>
      <c r="AE1778" t="s">
        <v>2046</v>
      </c>
      <c r="AI1778" t="s">
        <v>1761</v>
      </c>
      <c r="AL1778" t="s">
        <v>3206</v>
      </c>
      <c r="AM1778">
        <v>6</v>
      </c>
      <c r="AN1778" t="s">
        <v>1004</v>
      </c>
      <c r="AO1778" t="s">
        <v>5145</v>
      </c>
      <c r="AP1778">
        <v>0</v>
      </c>
      <c r="AQ1778" s="388">
        <v>44481</v>
      </c>
      <c r="AS1778" t="s">
        <v>3186</v>
      </c>
      <c r="AT1778" s="388">
        <v>44483</v>
      </c>
      <c r="AU1778" t="s">
        <v>1756</v>
      </c>
      <c r="AV1778" t="s">
        <v>1756</v>
      </c>
      <c r="AZ1778" t="s">
        <v>1756</v>
      </c>
      <c r="BA1778" t="s">
        <v>1767</v>
      </c>
      <c r="BB1778" t="s">
        <v>5158</v>
      </c>
      <c r="BC1778" t="s">
        <v>5159</v>
      </c>
      <c r="BD1778" t="s">
        <v>826</v>
      </c>
      <c r="BE1778" t="s">
        <v>1756</v>
      </c>
      <c r="BF1778" t="s">
        <v>826</v>
      </c>
    </row>
    <row r="1779" spans="1:58">
      <c r="A1779" t="s">
        <v>829</v>
      </c>
      <c r="B1779">
        <v>6</v>
      </c>
      <c r="C1779">
        <v>0</v>
      </c>
      <c r="D1779">
        <v>10173</v>
      </c>
      <c r="E1779" t="s">
        <v>5160</v>
      </c>
      <c r="F1779">
        <v>53510602</v>
      </c>
      <c r="G1779" t="s">
        <v>2041</v>
      </c>
      <c r="H1779">
        <v>0</v>
      </c>
      <c r="I1779" t="s">
        <v>2042</v>
      </c>
      <c r="J1779">
        <v>60</v>
      </c>
      <c r="K1779">
        <v>13</v>
      </c>
      <c r="L1779" t="s">
        <v>1771</v>
      </c>
      <c r="M1779" t="s">
        <v>1756</v>
      </c>
      <c r="N1779" t="s">
        <v>1756</v>
      </c>
      <c r="O1779" t="s">
        <v>2043</v>
      </c>
      <c r="P1779" t="s">
        <v>1757</v>
      </c>
      <c r="Q1779" s="387">
        <v>780</v>
      </c>
      <c r="R1779">
        <v>101.4</v>
      </c>
      <c r="S1779">
        <v>881.39999999999986</v>
      </c>
      <c r="T1779" s="388">
        <v>44472</v>
      </c>
      <c r="U1779">
        <v>0</v>
      </c>
      <c r="V1779" t="s">
        <v>833</v>
      </c>
      <c r="W1779" s="388">
        <v>44484</v>
      </c>
      <c r="X1779">
        <v>165</v>
      </c>
      <c r="Y1779">
        <v>0</v>
      </c>
      <c r="Z1779">
        <v>0</v>
      </c>
      <c r="AA1779" t="s">
        <v>1758</v>
      </c>
      <c r="AB1779" t="s">
        <v>826</v>
      </c>
      <c r="AD1779" t="s">
        <v>2045</v>
      </c>
      <c r="AE1779" t="s">
        <v>2046</v>
      </c>
      <c r="AI1779" t="s">
        <v>1761</v>
      </c>
      <c r="AL1779" t="s">
        <v>3276</v>
      </c>
      <c r="AM1779">
        <v>6</v>
      </c>
      <c r="AN1779" t="s">
        <v>1833</v>
      </c>
      <c r="AO1779" t="s">
        <v>3026</v>
      </c>
      <c r="AP1779">
        <v>0</v>
      </c>
      <c r="AQ1779" s="388">
        <v>44481</v>
      </c>
      <c r="AS1779" t="s">
        <v>3186</v>
      </c>
      <c r="AT1779" s="388">
        <v>44482</v>
      </c>
      <c r="AU1779" t="s">
        <v>1756</v>
      </c>
      <c r="AV1779" t="s">
        <v>1756</v>
      </c>
      <c r="AZ1779" t="s">
        <v>1756</v>
      </c>
      <c r="BA1779" t="s">
        <v>1767</v>
      </c>
      <c r="BB1779" t="s">
        <v>5161</v>
      </c>
      <c r="BC1779" t="s">
        <v>5162</v>
      </c>
      <c r="BD1779" t="s">
        <v>826</v>
      </c>
      <c r="BE1779" t="s">
        <v>1756</v>
      </c>
      <c r="BF1779" t="s">
        <v>826</v>
      </c>
    </row>
    <row r="1780" spans="1:58">
      <c r="A1780" t="s">
        <v>829</v>
      </c>
      <c r="B1780">
        <v>6</v>
      </c>
      <c r="C1780">
        <v>0</v>
      </c>
      <c r="D1780">
        <v>10173</v>
      </c>
      <c r="E1780" t="s">
        <v>5160</v>
      </c>
      <c r="F1780">
        <v>53510602</v>
      </c>
      <c r="G1780" t="s">
        <v>2041</v>
      </c>
      <c r="H1780">
        <v>0</v>
      </c>
      <c r="I1780" t="s">
        <v>2052</v>
      </c>
      <c r="J1780">
        <v>75</v>
      </c>
      <c r="K1780">
        <v>104</v>
      </c>
      <c r="L1780" t="s">
        <v>1771</v>
      </c>
      <c r="M1780" t="s">
        <v>1756</v>
      </c>
      <c r="N1780" t="s">
        <v>1756</v>
      </c>
      <c r="O1780" t="s">
        <v>2053</v>
      </c>
      <c r="P1780" t="s">
        <v>1757</v>
      </c>
      <c r="Q1780" s="387">
        <v>7800</v>
      </c>
      <c r="R1780">
        <v>1014</v>
      </c>
      <c r="S1780">
        <v>8814</v>
      </c>
      <c r="T1780" s="388">
        <v>44472</v>
      </c>
      <c r="U1780">
        <v>0</v>
      </c>
      <c r="V1780" t="s">
        <v>833</v>
      </c>
      <c r="W1780" s="388">
        <v>44484</v>
      </c>
      <c r="X1780">
        <v>165</v>
      </c>
      <c r="Y1780">
        <v>0</v>
      </c>
      <c r="Z1780">
        <v>0</v>
      </c>
      <c r="AA1780" t="s">
        <v>1758</v>
      </c>
      <c r="AB1780" t="s">
        <v>826</v>
      </c>
      <c r="AD1780" t="s">
        <v>2045</v>
      </c>
      <c r="AE1780" t="s">
        <v>2046</v>
      </c>
      <c r="AI1780" t="s">
        <v>1761</v>
      </c>
      <c r="AL1780" t="s">
        <v>3276</v>
      </c>
      <c r="AM1780">
        <v>6</v>
      </c>
      <c r="AN1780" t="s">
        <v>1833</v>
      </c>
      <c r="AO1780" t="s">
        <v>3026</v>
      </c>
      <c r="AP1780">
        <v>0</v>
      </c>
      <c r="AQ1780" s="388">
        <v>44481</v>
      </c>
      <c r="AS1780" t="s">
        <v>3186</v>
      </c>
      <c r="AT1780" s="388">
        <v>44482</v>
      </c>
      <c r="AU1780" t="s">
        <v>1756</v>
      </c>
      <c r="AV1780" t="s">
        <v>1756</v>
      </c>
      <c r="AZ1780" t="s">
        <v>1756</v>
      </c>
      <c r="BA1780" t="s">
        <v>1767</v>
      </c>
      <c r="BB1780" t="s">
        <v>5163</v>
      </c>
      <c r="BC1780" t="s">
        <v>5164</v>
      </c>
      <c r="BD1780" t="s">
        <v>826</v>
      </c>
      <c r="BE1780" t="s">
        <v>1756</v>
      </c>
      <c r="BF1780" t="s">
        <v>826</v>
      </c>
    </row>
    <row r="1781" spans="1:58">
      <c r="A1781" t="s">
        <v>829</v>
      </c>
      <c r="B1781">
        <v>6</v>
      </c>
      <c r="C1781">
        <v>0</v>
      </c>
      <c r="D1781">
        <v>10173</v>
      </c>
      <c r="E1781" t="s">
        <v>5160</v>
      </c>
      <c r="F1781">
        <v>53510602</v>
      </c>
      <c r="G1781" t="s">
        <v>2041</v>
      </c>
      <c r="H1781">
        <v>0</v>
      </c>
      <c r="I1781" t="s">
        <v>2056</v>
      </c>
      <c r="J1781">
        <v>210</v>
      </c>
      <c r="K1781">
        <v>10</v>
      </c>
      <c r="L1781" t="s">
        <v>1755</v>
      </c>
      <c r="M1781" t="s">
        <v>1756</v>
      </c>
      <c r="N1781" t="s">
        <v>1756</v>
      </c>
      <c r="P1781" t="s">
        <v>1757</v>
      </c>
      <c r="Q1781" s="387">
        <v>2100</v>
      </c>
      <c r="R1781">
        <v>273</v>
      </c>
      <c r="S1781">
        <v>2373</v>
      </c>
      <c r="T1781" s="388">
        <v>44472</v>
      </c>
      <c r="U1781">
        <v>0</v>
      </c>
      <c r="V1781" t="s">
        <v>833</v>
      </c>
      <c r="W1781" s="388">
        <v>44484</v>
      </c>
      <c r="X1781">
        <v>165</v>
      </c>
      <c r="Y1781">
        <v>0</v>
      </c>
      <c r="Z1781">
        <v>0</v>
      </c>
      <c r="AA1781" t="s">
        <v>1758</v>
      </c>
      <c r="AB1781" t="s">
        <v>826</v>
      </c>
      <c r="AD1781" t="s">
        <v>2045</v>
      </c>
      <c r="AE1781" t="s">
        <v>2046</v>
      </c>
      <c r="AI1781" t="s">
        <v>1761</v>
      </c>
      <c r="AL1781" t="s">
        <v>3276</v>
      </c>
      <c r="AM1781">
        <v>6</v>
      </c>
      <c r="AN1781" t="s">
        <v>1833</v>
      </c>
      <c r="AO1781" t="s">
        <v>3026</v>
      </c>
      <c r="AP1781">
        <v>0</v>
      </c>
      <c r="AQ1781" s="388">
        <v>44481</v>
      </c>
      <c r="AS1781" t="s">
        <v>3186</v>
      </c>
      <c r="AT1781" s="388">
        <v>44482</v>
      </c>
      <c r="AU1781" t="s">
        <v>1756</v>
      </c>
      <c r="AV1781" t="s">
        <v>1756</v>
      </c>
      <c r="AZ1781" t="s">
        <v>1756</v>
      </c>
      <c r="BA1781" t="s">
        <v>1767</v>
      </c>
      <c r="BB1781" t="s">
        <v>5165</v>
      </c>
      <c r="BC1781" t="s">
        <v>5166</v>
      </c>
      <c r="BD1781" t="s">
        <v>826</v>
      </c>
      <c r="BE1781" t="s">
        <v>1756</v>
      </c>
      <c r="BF1781" t="s">
        <v>826</v>
      </c>
    </row>
    <row r="1782" spans="1:58">
      <c r="A1782" t="s">
        <v>829</v>
      </c>
      <c r="B1782">
        <v>6</v>
      </c>
      <c r="C1782">
        <v>0</v>
      </c>
      <c r="D1782">
        <v>10173</v>
      </c>
      <c r="E1782" t="s">
        <v>5160</v>
      </c>
      <c r="F1782">
        <v>53510602</v>
      </c>
      <c r="G1782" t="s">
        <v>2041</v>
      </c>
      <c r="H1782">
        <v>0</v>
      </c>
      <c r="I1782" t="s">
        <v>518</v>
      </c>
      <c r="J1782">
        <v>95</v>
      </c>
      <c r="K1782">
        <v>13</v>
      </c>
      <c r="L1782" t="s">
        <v>1771</v>
      </c>
      <c r="M1782" t="s">
        <v>1756</v>
      </c>
      <c r="N1782" t="s">
        <v>1756</v>
      </c>
      <c r="O1782" t="s">
        <v>2059</v>
      </c>
      <c r="P1782" t="s">
        <v>1757</v>
      </c>
      <c r="Q1782" s="387">
        <v>1235</v>
      </c>
      <c r="R1782">
        <v>160.55000000000001</v>
      </c>
      <c r="S1782">
        <v>1395.55</v>
      </c>
      <c r="T1782" s="388">
        <v>44472</v>
      </c>
      <c r="U1782">
        <v>0</v>
      </c>
      <c r="V1782" t="s">
        <v>833</v>
      </c>
      <c r="W1782" s="388">
        <v>44484</v>
      </c>
      <c r="X1782">
        <v>165</v>
      </c>
      <c r="Y1782">
        <v>0</v>
      </c>
      <c r="Z1782">
        <v>0</v>
      </c>
      <c r="AA1782" t="s">
        <v>1758</v>
      </c>
      <c r="AB1782" t="s">
        <v>826</v>
      </c>
      <c r="AD1782" t="s">
        <v>2045</v>
      </c>
      <c r="AE1782" t="s">
        <v>2046</v>
      </c>
      <c r="AI1782" t="s">
        <v>1761</v>
      </c>
      <c r="AL1782" t="s">
        <v>3276</v>
      </c>
      <c r="AM1782">
        <v>6</v>
      </c>
      <c r="AN1782" t="s">
        <v>1833</v>
      </c>
      <c r="AO1782" t="s">
        <v>3026</v>
      </c>
      <c r="AP1782">
        <v>0</v>
      </c>
      <c r="AQ1782" s="388">
        <v>44481</v>
      </c>
      <c r="AS1782" t="s">
        <v>3186</v>
      </c>
      <c r="AT1782" s="388">
        <v>44482</v>
      </c>
      <c r="AU1782" t="s">
        <v>1756</v>
      </c>
      <c r="AV1782" t="s">
        <v>1756</v>
      </c>
      <c r="AZ1782" t="s">
        <v>1756</v>
      </c>
      <c r="BA1782" t="s">
        <v>1767</v>
      </c>
      <c r="BB1782" t="s">
        <v>5167</v>
      </c>
      <c r="BC1782" t="s">
        <v>5168</v>
      </c>
      <c r="BD1782" t="s">
        <v>826</v>
      </c>
      <c r="BE1782" t="s">
        <v>1756</v>
      </c>
      <c r="BF1782" t="s">
        <v>826</v>
      </c>
    </row>
    <row r="1783" spans="1:58">
      <c r="A1783" t="s">
        <v>829</v>
      </c>
      <c r="B1783">
        <v>6</v>
      </c>
      <c r="C1783">
        <v>0</v>
      </c>
      <c r="D1783">
        <v>10173</v>
      </c>
      <c r="E1783" t="s">
        <v>5160</v>
      </c>
      <c r="F1783">
        <v>53510602</v>
      </c>
      <c r="G1783" t="s">
        <v>2041</v>
      </c>
      <c r="H1783">
        <v>0</v>
      </c>
      <c r="I1783" t="s">
        <v>2062</v>
      </c>
      <c r="J1783">
        <v>138.05000000000001</v>
      </c>
      <c r="K1783">
        <v>12</v>
      </c>
      <c r="L1783" t="s">
        <v>2063</v>
      </c>
      <c r="M1783" t="s">
        <v>2064</v>
      </c>
      <c r="N1783" t="s">
        <v>1757</v>
      </c>
      <c r="O1783" t="s">
        <v>1756</v>
      </c>
      <c r="P1783" t="s">
        <v>1756</v>
      </c>
      <c r="Q1783" s="387">
        <v>1656.6</v>
      </c>
      <c r="R1783">
        <v>215.358</v>
      </c>
      <c r="S1783">
        <v>1871.9579999999996</v>
      </c>
      <c r="T1783" s="388">
        <v>44472</v>
      </c>
      <c r="U1783">
        <v>0</v>
      </c>
      <c r="V1783" t="s">
        <v>833</v>
      </c>
      <c r="W1783" s="388">
        <v>44484</v>
      </c>
      <c r="X1783">
        <v>165</v>
      </c>
      <c r="Y1783">
        <v>0</v>
      </c>
      <c r="Z1783">
        <v>0</v>
      </c>
      <c r="AA1783" t="s">
        <v>1758</v>
      </c>
      <c r="AB1783" t="s">
        <v>826</v>
      </c>
      <c r="AD1783" t="s">
        <v>2045</v>
      </c>
      <c r="AE1783" t="s">
        <v>2046</v>
      </c>
      <c r="AI1783" t="s">
        <v>1761</v>
      </c>
      <c r="AL1783" t="s">
        <v>3276</v>
      </c>
      <c r="AM1783">
        <v>6</v>
      </c>
      <c r="AN1783" t="s">
        <v>1833</v>
      </c>
      <c r="AO1783" t="s">
        <v>3026</v>
      </c>
      <c r="AP1783">
        <v>0</v>
      </c>
      <c r="AQ1783" s="388">
        <v>44481</v>
      </c>
      <c r="AS1783" t="s">
        <v>3186</v>
      </c>
      <c r="AT1783" s="388">
        <v>44482</v>
      </c>
      <c r="AU1783" t="s">
        <v>1756</v>
      </c>
      <c r="AV1783" t="s">
        <v>1756</v>
      </c>
      <c r="AZ1783" t="s">
        <v>1756</v>
      </c>
      <c r="BA1783" t="s">
        <v>1767</v>
      </c>
      <c r="BB1783" t="s">
        <v>5169</v>
      </c>
      <c r="BC1783" t="s">
        <v>5170</v>
      </c>
      <c r="BD1783" t="s">
        <v>826</v>
      </c>
      <c r="BE1783" t="s">
        <v>1756</v>
      </c>
      <c r="BF1783" t="s">
        <v>826</v>
      </c>
    </row>
    <row r="1784" spans="1:58">
      <c r="A1784" t="s">
        <v>829</v>
      </c>
      <c r="B1784">
        <v>6</v>
      </c>
      <c r="C1784">
        <v>0</v>
      </c>
      <c r="D1784">
        <v>10173</v>
      </c>
      <c r="E1784" t="s">
        <v>5160</v>
      </c>
      <c r="F1784">
        <v>53510602</v>
      </c>
      <c r="G1784" t="s">
        <v>2041</v>
      </c>
      <c r="H1784">
        <v>0</v>
      </c>
      <c r="I1784" t="s">
        <v>2062</v>
      </c>
      <c r="J1784">
        <v>138.05000000000001</v>
      </c>
      <c r="K1784">
        <v>12</v>
      </c>
      <c r="L1784" t="s">
        <v>2063</v>
      </c>
      <c r="M1784" t="s">
        <v>2064</v>
      </c>
      <c r="N1784" t="s">
        <v>1757</v>
      </c>
      <c r="O1784" t="s">
        <v>1756</v>
      </c>
      <c r="P1784" t="s">
        <v>1756</v>
      </c>
      <c r="Q1784" s="387">
        <v>1656.6</v>
      </c>
      <c r="R1784">
        <v>215.358</v>
      </c>
      <c r="S1784">
        <v>1871.9579999999996</v>
      </c>
      <c r="T1784" s="388">
        <v>44472</v>
      </c>
      <c r="U1784">
        <v>0</v>
      </c>
      <c r="V1784" t="s">
        <v>833</v>
      </c>
      <c r="W1784" s="388">
        <v>44484</v>
      </c>
      <c r="X1784">
        <v>165</v>
      </c>
      <c r="Y1784">
        <v>0</v>
      </c>
      <c r="Z1784">
        <v>0</v>
      </c>
      <c r="AA1784" t="s">
        <v>1758</v>
      </c>
      <c r="AB1784" t="s">
        <v>826</v>
      </c>
      <c r="AD1784" t="s">
        <v>2045</v>
      </c>
      <c r="AE1784" t="s">
        <v>2046</v>
      </c>
      <c r="AI1784" t="s">
        <v>1761</v>
      </c>
      <c r="AL1784" t="s">
        <v>3276</v>
      </c>
      <c r="AM1784">
        <v>6</v>
      </c>
      <c r="AN1784" t="s">
        <v>1833</v>
      </c>
      <c r="AO1784" t="s">
        <v>3026</v>
      </c>
      <c r="AP1784">
        <v>0</v>
      </c>
      <c r="AQ1784" s="388">
        <v>44481</v>
      </c>
      <c r="AS1784" t="s">
        <v>3186</v>
      </c>
      <c r="AT1784" s="388">
        <v>44482</v>
      </c>
      <c r="AU1784" t="s">
        <v>1756</v>
      </c>
      <c r="AV1784" t="s">
        <v>1756</v>
      </c>
      <c r="AZ1784" t="s">
        <v>1756</v>
      </c>
      <c r="BA1784" t="s">
        <v>1767</v>
      </c>
      <c r="BB1784" t="s">
        <v>5169</v>
      </c>
      <c r="BC1784" t="s">
        <v>5170</v>
      </c>
      <c r="BD1784" t="s">
        <v>826</v>
      </c>
      <c r="BE1784" t="s">
        <v>1756</v>
      </c>
      <c r="BF1784" t="s">
        <v>826</v>
      </c>
    </row>
    <row r="1785" spans="1:58">
      <c r="A1785" t="s">
        <v>829</v>
      </c>
      <c r="B1785">
        <v>6</v>
      </c>
      <c r="C1785">
        <v>0</v>
      </c>
      <c r="D1785">
        <v>10173</v>
      </c>
      <c r="E1785" t="s">
        <v>5160</v>
      </c>
      <c r="F1785">
        <v>53510602</v>
      </c>
      <c r="G1785" t="s">
        <v>2041</v>
      </c>
      <c r="H1785">
        <v>0</v>
      </c>
      <c r="I1785" t="s">
        <v>2073</v>
      </c>
      <c r="J1785">
        <v>243.75</v>
      </c>
      <c r="K1785">
        <v>5</v>
      </c>
      <c r="L1785" t="s">
        <v>1755</v>
      </c>
      <c r="M1785" t="s">
        <v>2074</v>
      </c>
      <c r="N1785" t="s">
        <v>1757</v>
      </c>
      <c r="O1785" t="s">
        <v>1756</v>
      </c>
      <c r="P1785" t="s">
        <v>1756</v>
      </c>
      <c r="Q1785" s="387">
        <v>1218.75</v>
      </c>
      <c r="R1785">
        <v>158.4375</v>
      </c>
      <c r="S1785">
        <v>1377.1874999999998</v>
      </c>
      <c r="T1785" s="388">
        <v>44472</v>
      </c>
      <c r="U1785">
        <v>0</v>
      </c>
      <c r="V1785" t="s">
        <v>833</v>
      </c>
      <c r="W1785" s="388">
        <v>44484</v>
      </c>
      <c r="X1785">
        <v>165</v>
      </c>
      <c r="Y1785">
        <v>0</v>
      </c>
      <c r="Z1785">
        <v>0</v>
      </c>
      <c r="AA1785" t="s">
        <v>1758</v>
      </c>
      <c r="AB1785" t="s">
        <v>826</v>
      </c>
      <c r="AD1785" t="s">
        <v>2045</v>
      </c>
      <c r="AE1785" t="s">
        <v>2046</v>
      </c>
      <c r="AI1785" t="s">
        <v>1761</v>
      </c>
      <c r="AL1785" t="s">
        <v>3276</v>
      </c>
      <c r="AM1785">
        <v>6</v>
      </c>
      <c r="AN1785" t="s">
        <v>1833</v>
      </c>
      <c r="AO1785" t="s">
        <v>3026</v>
      </c>
      <c r="AP1785">
        <v>0</v>
      </c>
      <c r="AQ1785" s="388">
        <v>44481</v>
      </c>
      <c r="AS1785" t="s">
        <v>3186</v>
      </c>
      <c r="AT1785" s="388">
        <v>44482</v>
      </c>
      <c r="AU1785" t="s">
        <v>1756</v>
      </c>
      <c r="AV1785" t="s">
        <v>1756</v>
      </c>
      <c r="AZ1785" t="s">
        <v>1756</v>
      </c>
      <c r="BA1785" t="s">
        <v>1767</v>
      </c>
      <c r="BB1785" t="s">
        <v>5171</v>
      </c>
      <c r="BC1785" t="s">
        <v>5172</v>
      </c>
      <c r="BD1785" t="s">
        <v>826</v>
      </c>
      <c r="BE1785" t="s">
        <v>1756</v>
      </c>
      <c r="BF1785" t="s">
        <v>826</v>
      </c>
    </row>
    <row r="1786" spans="1:58">
      <c r="A1786" t="s">
        <v>829</v>
      </c>
      <c r="B1786">
        <v>6</v>
      </c>
      <c r="C1786">
        <v>0</v>
      </c>
      <c r="D1786">
        <v>10173</v>
      </c>
      <c r="E1786" t="s">
        <v>5160</v>
      </c>
      <c r="F1786">
        <v>53510602</v>
      </c>
      <c r="G1786" t="s">
        <v>2041</v>
      </c>
      <c r="H1786">
        <v>0</v>
      </c>
      <c r="I1786" t="s">
        <v>3152</v>
      </c>
      <c r="J1786">
        <v>18.45</v>
      </c>
      <c r="K1786">
        <v>10</v>
      </c>
      <c r="L1786" t="s">
        <v>1771</v>
      </c>
      <c r="M1786" t="s">
        <v>3153</v>
      </c>
      <c r="N1786" t="s">
        <v>1757</v>
      </c>
      <c r="O1786" t="s">
        <v>1756</v>
      </c>
      <c r="P1786" t="s">
        <v>1756</v>
      </c>
      <c r="Q1786" s="387">
        <v>184.5</v>
      </c>
      <c r="R1786">
        <v>23.984999999999999</v>
      </c>
      <c r="S1786">
        <v>208.48499999999999</v>
      </c>
      <c r="T1786" s="388">
        <v>44472</v>
      </c>
      <c r="U1786">
        <v>0</v>
      </c>
      <c r="V1786" t="s">
        <v>833</v>
      </c>
      <c r="W1786" s="388">
        <v>44484</v>
      </c>
      <c r="X1786">
        <v>165</v>
      </c>
      <c r="Y1786">
        <v>0</v>
      </c>
      <c r="Z1786">
        <v>0</v>
      </c>
      <c r="AA1786" t="s">
        <v>1758</v>
      </c>
      <c r="AB1786" t="s">
        <v>826</v>
      </c>
      <c r="AD1786" t="s">
        <v>2045</v>
      </c>
      <c r="AE1786" t="s">
        <v>2046</v>
      </c>
      <c r="AI1786" t="s">
        <v>1761</v>
      </c>
      <c r="AL1786" t="s">
        <v>3276</v>
      </c>
      <c r="AM1786">
        <v>6</v>
      </c>
      <c r="AN1786" t="s">
        <v>1833</v>
      </c>
      <c r="AO1786" t="s">
        <v>3026</v>
      </c>
      <c r="AP1786">
        <v>0</v>
      </c>
      <c r="AQ1786" s="388">
        <v>44481</v>
      </c>
      <c r="AS1786" t="s">
        <v>3186</v>
      </c>
      <c r="AT1786" s="388">
        <v>44482</v>
      </c>
      <c r="AU1786" t="s">
        <v>1756</v>
      </c>
      <c r="AV1786" t="s">
        <v>1756</v>
      </c>
      <c r="AZ1786" t="s">
        <v>1756</v>
      </c>
      <c r="BA1786" t="s">
        <v>1767</v>
      </c>
      <c r="BB1786" t="s">
        <v>5173</v>
      </c>
      <c r="BC1786" t="s">
        <v>5174</v>
      </c>
      <c r="BD1786" t="s">
        <v>826</v>
      </c>
      <c r="BE1786" t="s">
        <v>1756</v>
      </c>
      <c r="BF1786" t="s">
        <v>826</v>
      </c>
    </row>
    <row r="1787" spans="1:58">
      <c r="A1787" t="s">
        <v>829</v>
      </c>
      <c r="B1787">
        <v>6</v>
      </c>
      <c r="C1787">
        <v>0</v>
      </c>
      <c r="D1787">
        <v>10173</v>
      </c>
      <c r="E1787" t="s">
        <v>5160</v>
      </c>
      <c r="F1787">
        <v>53510602</v>
      </c>
      <c r="G1787" t="s">
        <v>2041</v>
      </c>
      <c r="H1787">
        <v>0</v>
      </c>
      <c r="I1787" t="s">
        <v>2079</v>
      </c>
      <c r="J1787">
        <v>63.38</v>
      </c>
      <c r="K1787">
        <v>12</v>
      </c>
      <c r="L1787" t="s">
        <v>1771</v>
      </c>
      <c r="M1787" t="s">
        <v>2080</v>
      </c>
      <c r="N1787" t="s">
        <v>1757</v>
      </c>
      <c r="O1787" t="s">
        <v>1756</v>
      </c>
      <c r="P1787" t="s">
        <v>1756</v>
      </c>
      <c r="Q1787" s="387">
        <v>760.56</v>
      </c>
      <c r="R1787">
        <v>98.872799999999998</v>
      </c>
      <c r="S1787">
        <v>859.43279999999982</v>
      </c>
      <c r="T1787" s="388">
        <v>44472</v>
      </c>
      <c r="U1787">
        <v>0</v>
      </c>
      <c r="V1787" t="s">
        <v>833</v>
      </c>
      <c r="W1787" s="388">
        <v>44484</v>
      </c>
      <c r="X1787">
        <v>165</v>
      </c>
      <c r="Y1787">
        <v>0</v>
      </c>
      <c r="Z1787">
        <v>0</v>
      </c>
      <c r="AA1787" t="s">
        <v>1758</v>
      </c>
      <c r="AB1787" t="s">
        <v>826</v>
      </c>
      <c r="AD1787" t="s">
        <v>2045</v>
      </c>
      <c r="AE1787" t="s">
        <v>2046</v>
      </c>
      <c r="AI1787" t="s">
        <v>1761</v>
      </c>
      <c r="AL1787" t="s">
        <v>3276</v>
      </c>
      <c r="AM1787">
        <v>6</v>
      </c>
      <c r="AN1787" t="s">
        <v>1833</v>
      </c>
      <c r="AO1787" t="s">
        <v>3026</v>
      </c>
      <c r="AP1787">
        <v>0</v>
      </c>
      <c r="AQ1787" s="388">
        <v>44481</v>
      </c>
      <c r="AS1787" t="s">
        <v>3186</v>
      </c>
      <c r="AT1787" s="388">
        <v>44482</v>
      </c>
      <c r="AU1787" t="s">
        <v>1756</v>
      </c>
      <c r="AV1787" t="s">
        <v>1756</v>
      </c>
      <c r="AZ1787" t="s">
        <v>1756</v>
      </c>
      <c r="BA1787" t="s">
        <v>1767</v>
      </c>
      <c r="BB1787" t="s">
        <v>5175</v>
      </c>
      <c r="BC1787" t="s">
        <v>5176</v>
      </c>
      <c r="BD1787" t="s">
        <v>826</v>
      </c>
      <c r="BE1787" t="s">
        <v>1756</v>
      </c>
      <c r="BF1787" t="s">
        <v>826</v>
      </c>
    </row>
    <row r="1788" spans="1:58">
      <c r="A1788" t="s">
        <v>829</v>
      </c>
      <c r="B1788">
        <v>6</v>
      </c>
      <c r="C1788">
        <v>0</v>
      </c>
      <c r="D1788">
        <v>10173</v>
      </c>
      <c r="E1788" t="s">
        <v>5160</v>
      </c>
      <c r="F1788">
        <v>53510602</v>
      </c>
      <c r="G1788" t="s">
        <v>2041</v>
      </c>
      <c r="H1788">
        <v>0</v>
      </c>
      <c r="I1788" t="s">
        <v>2083</v>
      </c>
      <c r="J1788">
        <v>12.21</v>
      </c>
      <c r="K1788">
        <v>12</v>
      </c>
      <c r="L1788" t="s">
        <v>1771</v>
      </c>
      <c r="M1788" t="s">
        <v>2084</v>
      </c>
      <c r="N1788" t="s">
        <v>1757</v>
      </c>
      <c r="O1788" t="s">
        <v>1756</v>
      </c>
      <c r="P1788" t="s">
        <v>1756</v>
      </c>
      <c r="Q1788" s="387">
        <v>146.52000000000001</v>
      </c>
      <c r="R1788">
        <v>19.047600000000003</v>
      </c>
      <c r="S1788">
        <v>165.5676</v>
      </c>
      <c r="T1788" s="388">
        <v>44472</v>
      </c>
      <c r="U1788">
        <v>0</v>
      </c>
      <c r="V1788" t="s">
        <v>833</v>
      </c>
      <c r="W1788" s="388">
        <v>44484</v>
      </c>
      <c r="X1788">
        <v>165</v>
      </c>
      <c r="Y1788">
        <v>0</v>
      </c>
      <c r="Z1788">
        <v>0</v>
      </c>
      <c r="AA1788" t="s">
        <v>1758</v>
      </c>
      <c r="AB1788" t="s">
        <v>826</v>
      </c>
      <c r="AD1788" t="s">
        <v>2045</v>
      </c>
      <c r="AE1788" t="s">
        <v>2046</v>
      </c>
      <c r="AI1788" t="s">
        <v>1761</v>
      </c>
      <c r="AL1788" t="s">
        <v>3276</v>
      </c>
      <c r="AM1788">
        <v>6</v>
      </c>
      <c r="AN1788" t="s">
        <v>1833</v>
      </c>
      <c r="AO1788" t="s">
        <v>3026</v>
      </c>
      <c r="AP1788">
        <v>0</v>
      </c>
      <c r="AQ1788" s="388">
        <v>44481</v>
      </c>
      <c r="AS1788" t="s">
        <v>3186</v>
      </c>
      <c r="AT1788" s="388">
        <v>44482</v>
      </c>
      <c r="AU1788" t="s">
        <v>1756</v>
      </c>
      <c r="AV1788" t="s">
        <v>1756</v>
      </c>
      <c r="AZ1788" t="s">
        <v>1756</v>
      </c>
      <c r="BA1788" t="s">
        <v>1767</v>
      </c>
      <c r="BB1788" t="s">
        <v>5177</v>
      </c>
      <c r="BC1788" t="s">
        <v>5178</v>
      </c>
      <c r="BD1788" t="s">
        <v>826</v>
      </c>
      <c r="BE1788" t="s">
        <v>1756</v>
      </c>
      <c r="BF1788" t="s">
        <v>826</v>
      </c>
    </row>
    <row r="1789" spans="1:58">
      <c r="A1789" t="s">
        <v>829</v>
      </c>
      <c r="B1789">
        <v>6</v>
      </c>
      <c r="C1789">
        <v>0</v>
      </c>
      <c r="D1789">
        <v>10173</v>
      </c>
      <c r="E1789" t="s">
        <v>5160</v>
      </c>
      <c r="F1789">
        <v>53510602</v>
      </c>
      <c r="G1789" t="s">
        <v>2041</v>
      </c>
      <c r="H1789">
        <v>0</v>
      </c>
      <c r="I1789" t="s">
        <v>2083</v>
      </c>
      <c r="J1789">
        <v>12.21</v>
      </c>
      <c r="K1789">
        <v>12</v>
      </c>
      <c r="L1789" t="s">
        <v>1771</v>
      </c>
      <c r="M1789" t="s">
        <v>2084</v>
      </c>
      <c r="N1789" t="s">
        <v>1757</v>
      </c>
      <c r="O1789" t="s">
        <v>1756</v>
      </c>
      <c r="P1789" t="s">
        <v>1756</v>
      </c>
      <c r="Q1789" s="387">
        <v>146.52000000000001</v>
      </c>
      <c r="R1789">
        <v>19.047600000000003</v>
      </c>
      <c r="S1789">
        <v>165.5676</v>
      </c>
      <c r="T1789" s="388">
        <v>44472</v>
      </c>
      <c r="U1789">
        <v>0</v>
      </c>
      <c r="V1789" t="s">
        <v>833</v>
      </c>
      <c r="W1789" s="388">
        <v>44484</v>
      </c>
      <c r="X1789">
        <v>165</v>
      </c>
      <c r="Y1789">
        <v>0</v>
      </c>
      <c r="Z1789">
        <v>0</v>
      </c>
      <c r="AA1789" t="s">
        <v>1758</v>
      </c>
      <c r="AB1789" t="s">
        <v>826</v>
      </c>
      <c r="AD1789" t="s">
        <v>2045</v>
      </c>
      <c r="AE1789" t="s">
        <v>2046</v>
      </c>
      <c r="AI1789" t="s">
        <v>1761</v>
      </c>
      <c r="AL1789" t="s">
        <v>3276</v>
      </c>
      <c r="AM1789">
        <v>6</v>
      </c>
      <c r="AN1789" t="s">
        <v>1833</v>
      </c>
      <c r="AO1789" t="s">
        <v>3026</v>
      </c>
      <c r="AP1789">
        <v>0</v>
      </c>
      <c r="AQ1789" s="388">
        <v>44481</v>
      </c>
      <c r="AS1789" t="s">
        <v>3186</v>
      </c>
      <c r="AT1789" s="388">
        <v>44482</v>
      </c>
      <c r="AU1789" t="s">
        <v>1756</v>
      </c>
      <c r="AV1789" t="s">
        <v>1756</v>
      </c>
      <c r="AZ1789" t="s">
        <v>1756</v>
      </c>
      <c r="BA1789" t="s">
        <v>1767</v>
      </c>
      <c r="BB1789" t="s">
        <v>5177</v>
      </c>
      <c r="BC1789" t="s">
        <v>5178</v>
      </c>
      <c r="BD1789" t="s">
        <v>826</v>
      </c>
      <c r="BE1789" t="s">
        <v>1756</v>
      </c>
      <c r="BF1789" t="s">
        <v>826</v>
      </c>
    </row>
    <row r="1790" spans="1:58">
      <c r="A1790" t="s">
        <v>829</v>
      </c>
      <c r="B1790">
        <v>6</v>
      </c>
      <c r="C1790">
        <v>0</v>
      </c>
      <c r="D1790">
        <v>10173</v>
      </c>
      <c r="E1790" t="s">
        <v>5160</v>
      </c>
      <c r="F1790">
        <v>53510602</v>
      </c>
      <c r="G1790" t="s">
        <v>2041</v>
      </c>
      <c r="H1790">
        <v>0</v>
      </c>
      <c r="I1790" t="s">
        <v>2083</v>
      </c>
      <c r="J1790">
        <v>12.21</v>
      </c>
      <c r="K1790">
        <v>12</v>
      </c>
      <c r="L1790" t="s">
        <v>1771</v>
      </c>
      <c r="M1790" t="s">
        <v>2084</v>
      </c>
      <c r="N1790" t="s">
        <v>1757</v>
      </c>
      <c r="O1790" t="s">
        <v>1756</v>
      </c>
      <c r="P1790" t="s">
        <v>1756</v>
      </c>
      <c r="Q1790" s="387">
        <v>146.52000000000001</v>
      </c>
      <c r="R1790">
        <v>19.047600000000003</v>
      </c>
      <c r="S1790">
        <v>165.5676</v>
      </c>
      <c r="T1790" s="388">
        <v>44472</v>
      </c>
      <c r="U1790">
        <v>0</v>
      </c>
      <c r="V1790" t="s">
        <v>833</v>
      </c>
      <c r="W1790" s="388">
        <v>44484</v>
      </c>
      <c r="X1790">
        <v>165</v>
      </c>
      <c r="Y1790">
        <v>0</v>
      </c>
      <c r="Z1790">
        <v>0</v>
      </c>
      <c r="AA1790" t="s">
        <v>1758</v>
      </c>
      <c r="AB1790" t="s">
        <v>826</v>
      </c>
      <c r="AD1790" t="s">
        <v>2045</v>
      </c>
      <c r="AE1790" t="s">
        <v>2046</v>
      </c>
      <c r="AI1790" t="s">
        <v>1761</v>
      </c>
      <c r="AL1790" t="s">
        <v>3276</v>
      </c>
      <c r="AM1790">
        <v>6</v>
      </c>
      <c r="AN1790" t="s">
        <v>1833</v>
      </c>
      <c r="AO1790" t="s">
        <v>3026</v>
      </c>
      <c r="AP1790">
        <v>0</v>
      </c>
      <c r="AQ1790" s="388">
        <v>44481</v>
      </c>
      <c r="AS1790" t="s">
        <v>3186</v>
      </c>
      <c r="AT1790" s="388">
        <v>44482</v>
      </c>
      <c r="AU1790" t="s">
        <v>1756</v>
      </c>
      <c r="AV1790" t="s">
        <v>1756</v>
      </c>
      <c r="AZ1790" t="s">
        <v>1756</v>
      </c>
      <c r="BA1790" t="s">
        <v>1767</v>
      </c>
      <c r="BB1790" t="s">
        <v>5177</v>
      </c>
      <c r="BC1790" t="s">
        <v>5178</v>
      </c>
      <c r="BD1790" t="s">
        <v>826</v>
      </c>
      <c r="BE1790" t="s">
        <v>1756</v>
      </c>
      <c r="BF1790" t="s">
        <v>826</v>
      </c>
    </row>
    <row r="1791" spans="1:58">
      <c r="A1791" t="s">
        <v>829</v>
      </c>
      <c r="B1791">
        <v>6</v>
      </c>
      <c r="C1791">
        <v>0</v>
      </c>
      <c r="D1791">
        <v>10173</v>
      </c>
      <c r="E1791" t="s">
        <v>5160</v>
      </c>
      <c r="F1791">
        <v>53510602</v>
      </c>
      <c r="G1791" t="s">
        <v>2041</v>
      </c>
      <c r="H1791">
        <v>0</v>
      </c>
      <c r="I1791" t="s">
        <v>2089</v>
      </c>
      <c r="J1791">
        <v>146.96</v>
      </c>
      <c r="K1791">
        <v>12</v>
      </c>
      <c r="L1791" t="s">
        <v>2063</v>
      </c>
      <c r="M1791" t="s">
        <v>2090</v>
      </c>
      <c r="N1791" t="s">
        <v>1757</v>
      </c>
      <c r="O1791" t="s">
        <v>1756</v>
      </c>
      <c r="P1791" t="s">
        <v>1756</v>
      </c>
      <c r="Q1791" s="387">
        <v>1763.52</v>
      </c>
      <c r="R1791">
        <v>229.2576</v>
      </c>
      <c r="S1791">
        <v>1992.7775999999999</v>
      </c>
      <c r="T1791" s="388">
        <v>44472</v>
      </c>
      <c r="U1791">
        <v>0</v>
      </c>
      <c r="V1791" t="s">
        <v>833</v>
      </c>
      <c r="W1791" s="388">
        <v>44484</v>
      </c>
      <c r="X1791">
        <v>165</v>
      </c>
      <c r="Y1791">
        <v>0</v>
      </c>
      <c r="Z1791">
        <v>0</v>
      </c>
      <c r="AA1791" t="s">
        <v>1758</v>
      </c>
      <c r="AB1791" t="s">
        <v>826</v>
      </c>
      <c r="AD1791" t="s">
        <v>2045</v>
      </c>
      <c r="AE1791" t="s">
        <v>2046</v>
      </c>
      <c r="AI1791" t="s">
        <v>1761</v>
      </c>
      <c r="AL1791" t="s">
        <v>3276</v>
      </c>
      <c r="AM1791">
        <v>6</v>
      </c>
      <c r="AN1791" t="s">
        <v>1833</v>
      </c>
      <c r="AO1791" t="s">
        <v>3026</v>
      </c>
      <c r="AP1791">
        <v>0</v>
      </c>
      <c r="AQ1791" s="388">
        <v>44481</v>
      </c>
      <c r="AS1791" t="s">
        <v>3186</v>
      </c>
      <c r="AT1791" s="388">
        <v>44482</v>
      </c>
      <c r="AU1791" t="s">
        <v>1756</v>
      </c>
      <c r="AV1791" t="s">
        <v>1756</v>
      </c>
      <c r="AZ1791" t="s">
        <v>1756</v>
      </c>
      <c r="BA1791" t="s">
        <v>1767</v>
      </c>
      <c r="BB1791" t="s">
        <v>5179</v>
      </c>
      <c r="BC1791" t="s">
        <v>5180</v>
      </c>
      <c r="BD1791" t="s">
        <v>826</v>
      </c>
      <c r="BE1791" t="s">
        <v>1756</v>
      </c>
      <c r="BF1791" t="s">
        <v>826</v>
      </c>
    </row>
    <row r="1792" spans="1:58">
      <c r="A1792" t="s">
        <v>829</v>
      </c>
      <c r="B1792">
        <v>6</v>
      </c>
      <c r="C1792">
        <v>0</v>
      </c>
      <c r="D1792">
        <v>10173</v>
      </c>
      <c r="E1792" t="s">
        <v>5160</v>
      </c>
      <c r="F1792">
        <v>53510602</v>
      </c>
      <c r="G1792" t="s">
        <v>2041</v>
      </c>
      <c r="H1792">
        <v>0</v>
      </c>
      <c r="I1792" t="s">
        <v>2089</v>
      </c>
      <c r="J1792">
        <v>146.96</v>
      </c>
      <c r="K1792">
        <v>12</v>
      </c>
      <c r="L1792" t="s">
        <v>2063</v>
      </c>
      <c r="M1792" t="s">
        <v>2090</v>
      </c>
      <c r="N1792" t="s">
        <v>1757</v>
      </c>
      <c r="O1792" t="s">
        <v>1756</v>
      </c>
      <c r="P1792" t="s">
        <v>1756</v>
      </c>
      <c r="Q1792" s="387">
        <v>1763.52</v>
      </c>
      <c r="R1792">
        <v>229.2576</v>
      </c>
      <c r="S1792">
        <v>1992.7775999999999</v>
      </c>
      <c r="T1792" s="388">
        <v>44472</v>
      </c>
      <c r="U1792">
        <v>0</v>
      </c>
      <c r="V1792" t="s">
        <v>833</v>
      </c>
      <c r="W1792" s="388">
        <v>44484</v>
      </c>
      <c r="X1792">
        <v>165</v>
      </c>
      <c r="Y1792">
        <v>0</v>
      </c>
      <c r="Z1792">
        <v>0</v>
      </c>
      <c r="AA1792" t="s">
        <v>1758</v>
      </c>
      <c r="AB1792" t="s">
        <v>826</v>
      </c>
      <c r="AD1792" t="s">
        <v>2045</v>
      </c>
      <c r="AE1792" t="s">
        <v>2046</v>
      </c>
      <c r="AI1792" t="s">
        <v>1761</v>
      </c>
      <c r="AL1792" t="s">
        <v>3276</v>
      </c>
      <c r="AM1792">
        <v>6</v>
      </c>
      <c r="AN1792" t="s">
        <v>1833</v>
      </c>
      <c r="AO1792" t="s">
        <v>3026</v>
      </c>
      <c r="AP1792">
        <v>0</v>
      </c>
      <c r="AQ1792" s="388">
        <v>44481</v>
      </c>
      <c r="AS1792" t="s">
        <v>3186</v>
      </c>
      <c r="AT1792" s="388">
        <v>44482</v>
      </c>
      <c r="AU1792" t="s">
        <v>1756</v>
      </c>
      <c r="AV1792" t="s">
        <v>1756</v>
      </c>
      <c r="AZ1792" t="s">
        <v>1756</v>
      </c>
      <c r="BA1792" t="s">
        <v>1767</v>
      </c>
      <c r="BB1792" t="s">
        <v>5179</v>
      </c>
      <c r="BC1792" t="s">
        <v>5180</v>
      </c>
      <c r="BD1792" t="s">
        <v>826</v>
      </c>
      <c r="BE1792" t="s">
        <v>1756</v>
      </c>
      <c r="BF1792" t="s">
        <v>826</v>
      </c>
    </row>
    <row r="1793" spans="1:58">
      <c r="A1793" t="s">
        <v>829</v>
      </c>
      <c r="B1793">
        <v>6</v>
      </c>
      <c r="C1793">
        <v>0</v>
      </c>
      <c r="D1793">
        <v>10173</v>
      </c>
      <c r="E1793" t="s">
        <v>5160</v>
      </c>
      <c r="F1793">
        <v>53510602</v>
      </c>
      <c r="G1793" t="s">
        <v>2041</v>
      </c>
      <c r="H1793">
        <v>0</v>
      </c>
      <c r="I1793" t="s">
        <v>2089</v>
      </c>
      <c r="J1793">
        <v>146.96</v>
      </c>
      <c r="K1793">
        <v>24</v>
      </c>
      <c r="L1793" t="s">
        <v>2063</v>
      </c>
      <c r="M1793" t="s">
        <v>2090</v>
      </c>
      <c r="N1793" t="s">
        <v>1757</v>
      </c>
      <c r="O1793" t="s">
        <v>1756</v>
      </c>
      <c r="P1793" t="s">
        <v>1756</v>
      </c>
      <c r="Q1793" s="387">
        <v>3527.04</v>
      </c>
      <c r="R1793">
        <v>458.51519999999999</v>
      </c>
      <c r="S1793">
        <v>3985.5551999999998</v>
      </c>
      <c r="T1793" s="388">
        <v>44472</v>
      </c>
      <c r="U1793">
        <v>0</v>
      </c>
      <c r="V1793" t="s">
        <v>833</v>
      </c>
      <c r="W1793" s="388">
        <v>44484</v>
      </c>
      <c r="X1793">
        <v>165</v>
      </c>
      <c r="Y1793">
        <v>0</v>
      </c>
      <c r="Z1793">
        <v>0</v>
      </c>
      <c r="AA1793" t="s">
        <v>1758</v>
      </c>
      <c r="AB1793" t="s">
        <v>826</v>
      </c>
      <c r="AD1793" t="s">
        <v>2045</v>
      </c>
      <c r="AE1793" t="s">
        <v>2046</v>
      </c>
      <c r="AI1793" t="s">
        <v>1761</v>
      </c>
      <c r="AL1793" t="s">
        <v>3276</v>
      </c>
      <c r="AM1793">
        <v>6</v>
      </c>
      <c r="AN1793" t="s">
        <v>1833</v>
      </c>
      <c r="AO1793" t="s">
        <v>3026</v>
      </c>
      <c r="AP1793">
        <v>0</v>
      </c>
      <c r="AQ1793" s="388">
        <v>44481</v>
      </c>
      <c r="AS1793" t="s">
        <v>3186</v>
      </c>
      <c r="AT1793" s="388">
        <v>44482</v>
      </c>
      <c r="AU1793" t="s">
        <v>1756</v>
      </c>
      <c r="AV1793" t="s">
        <v>1756</v>
      </c>
      <c r="AZ1793" t="s">
        <v>1756</v>
      </c>
      <c r="BA1793" t="s">
        <v>1767</v>
      </c>
      <c r="BB1793" t="s">
        <v>5181</v>
      </c>
      <c r="BC1793" t="s">
        <v>5182</v>
      </c>
      <c r="BD1793" t="s">
        <v>826</v>
      </c>
      <c r="BE1793" t="s">
        <v>1756</v>
      </c>
      <c r="BF1793" t="s">
        <v>826</v>
      </c>
    </row>
    <row r="1794" spans="1:58">
      <c r="A1794" t="s">
        <v>829</v>
      </c>
      <c r="B1794">
        <v>6</v>
      </c>
      <c r="C1794">
        <v>0</v>
      </c>
      <c r="D1794">
        <v>10173</v>
      </c>
      <c r="E1794" t="s">
        <v>5160</v>
      </c>
      <c r="F1794">
        <v>53510602</v>
      </c>
      <c r="G1794" t="s">
        <v>2041</v>
      </c>
      <c r="H1794">
        <v>0</v>
      </c>
      <c r="I1794" t="s">
        <v>2095</v>
      </c>
      <c r="J1794">
        <v>138.44999999999999</v>
      </c>
      <c r="K1794">
        <v>12</v>
      </c>
      <c r="L1794" t="s">
        <v>2063</v>
      </c>
      <c r="M1794" t="s">
        <v>2096</v>
      </c>
      <c r="N1794" t="s">
        <v>1757</v>
      </c>
      <c r="O1794" t="s">
        <v>1756</v>
      </c>
      <c r="P1794" t="s">
        <v>1756</v>
      </c>
      <c r="Q1794" s="387">
        <v>1661.4</v>
      </c>
      <c r="R1794">
        <v>215.98200000000003</v>
      </c>
      <c r="S1794">
        <v>1877.3819999999998</v>
      </c>
      <c r="T1794" s="388">
        <v>44472</v>
      </c>
      <c r="U1794">
        <v>0</v>
      </c>
      <c r="V1794" t="s">
        <v>833</v>
      </c>
      <c r="W1794" s="388">
        <v>44484</v>
      </c>
      <c r="X1794">
        <v>165</v>
      </c>
      <c r="Y1794">
        <v>0</v>
      </c>
      <c r="Z1794">
        <v>0</v>
      </c>
      <c r="AA1794" t="s">
        <v>1758</v>
      </c>
      <c r="AB1794" t="s">
        <v>826</v>
      </c>
      <c r="AD1794" t="s">
        <v>2045</v>
      </c>
      <c r="AE1794" t="s">
        <v>2046</v>
      </c>
      <c r="AI1794" t="s">
        <v>1761</v>
      </c>
      <c r="AL1794" t="s">
        <v>3276</v>
      </c>
      <c r="AM1794">
        <v>6</v>
      </c>
      <c r="AN1794" t="s">
        <v>1833</v>
      </c>
      <c r="AO1794" t="s">
        <v>3026</v>
      </c>
      <c r="AP1794">
        <v>0</v>
      </c>
      <c r="AQ1794" s="388">
        <v>44481</v>
      </c>
      <c r="AS1794" t="s">
        <v>3186</v>
      </c>
      <c r="AT1794" s="388">
        <v>44482</v>
      </c>
      <c r="AU1794" t="s">
        <v>1756</v>
      </c>
      <c r="AV1794" t="s">
        <v>1756</v>
      </c>
      <c r="AZ1794" t="s">
        <v>1756</v>
      </c>
      <c r="BA1794" t="s">
        <v>1767</v>
      </c>
      <c r="BB1794" t="s">
        <v>5183</v>
      </c>
      <c r="BC1794" t="s">
        <v>5184</v>
      </c>
      <c r="BD1794" t="s">
        <v>826</v>
      </c>
      <c r="BE1794" t="s">
        <v>1756</v>
      </c>
      <c r="BF1794" t="s">
        <v>826</v>
      </c>
    </row>
    <row r="1795" spans="1:58">
      <c r="A1795" t="s">
        <v>829</v>
      </c>
      <c r="B1795">
        <v>6</v>
      </c>
      <c r="C1795">
        <v>0</v>
      </c>
      <c r="D1795">
        <v>10173</v>
      </c>
      <c r="E1795" t="s">
        <v>5160</v>
      </c>
      <c r="F1795">
        <v>53510602</v>
      </c>
      <c r="G1795" t="s">
        <v>2041</v>
      </c>
      <c r="H1795">
        <v>0</v>
      </c>
      <c r="I1795" t="s">
        <v>2247</v>
      </c>
      <c r="J1795">
        <v>131.47999999999999</v>
      </c>
      <c r="K1795">
        <v>12</v>
      </c>
      <c r="L1795" t="s">
        <v>2063</v>
      </c>
      <c r="M1795" t="s">
        <v>2248</v>
      </c>
      <c r="N1795" t="s">
        <v>1757</v>
      </c>
      <c r="O1795" t="s">
        <v>1756</v>
      </c>
      <c r="P1795" t="s">
        <v>1756</v>
      </c>
      <c r="Q1795" s="387">
        <v>1577.76</v>
      </c>
      <c r="R1795">
        <v>205.1088</v>
      </c>
      <c r="S1795">
        <v>1782.8687999999997</v>
      </c>
      <c r="T1795" s="388">
        <v>44472</v>
      </c>
      <c r="U1795">
        <v>0</v>
      </c>
      <c r="V1795" t="s">
        <v>833</v>
      </c>
      <c r="W1795" s="388">
        <v>44484</v>
      </c>
      <c r="X1795">
        <v>165</v>
      </c>
      <c r="Y1795">
        <v>0</v>
      </c>
      <c r="Z1795">
        <v>0</v>
      </c>
      <c r="AA1795" t="s">
        <v>1758</v>
      </c>
      <c r="AB1795" t="s">
        <v>826</v>
      </c>
      <c r="AD1795" t="s">
        <v>2045</v>
      </c>
      <c r="AE1795" t="s">
        <v>2046</v>
      </c>
      <c r="AI1795" t="s">
        <v>1761</v>
      </c>
      <c r="AL1795" t="s">
        <v>3276</v>
      </c>
      <c r="AM1795">
        <v>6</v>
      </c>
      <c r="AN1795" t="s">
        <v>1833</v>
      </c>
      <c r="AO1795" t="s">
        <v>3026</v>
      </c>
      <c r="AP1795">
        <v>0</v>
      </c>
      <c r="AQ1795" s="388">
        <v>44481</v>
      </c>
      <c r="AS1795" t="s">
        <v>3186</v>
      </c>
      <c r="AT1795" s="388">
        <v>44482</v>
      </c>
      <c r="AU1795" t="s">
        <v>1756</v>
      </c>
      <c r="AV1795" t="s">
        <v>1756</v>
      </c>
      <c r="AZ1795" t="s">
        <v>1756</v>
      </c>
      <c r="BA1795" t="s">
        <v>1767</v>
      </c>
      <c r="BB1795" t="s">
        <v>5185</v>
      </c>
      <c r="BC1795" t="s">
        <v>5186</v>
      </c>
      <c r="BD1795" t="s">
        <v>826</v>
      </c>
      <c r="BE1795" t="s">
        <v>1756</v>
      </c>
      <c r="BF1795" t="s">
        <v>826</v>
      </c>
    </row>
    <row r="1796" spans="1:58">
      <c r="A1796" t="s">
        <v>829</v>
      </c>
      <c r="B1796">
        <v>6</v>
      </c>
      <c r="C1796">
        <v>0</v>
      </c>
      <c r="D1796">
        <v>10172</v>
      </c>
      <c r="E1796" t="s">
        <v>5187</v>
      </c>
      <c r="F1796">
        <v>53510602</v>
      </c>
      <c r="G1796" t="s">
        <v>2041</v>
      </c>
      <c r="H1796">
        <v>0</v>
      </c>
      <c r="I1796" t="s">
        <v>2052</v>
      </c>
      <c r="J1796">
        <v>75</v>
      </c>
      <c r="K1796">
        <v>13</v>
      </c>
      <c r="L1796" t="s">
        <v>1771</v>
      </c>
      <c r="M1796" t="s">
        <v>1756</v>
      </c>
      <c r="N1796" t="s">
        <v>1756</v>
      </c>
      <c r="O1796" t="s">
        <v>2053</v>
      </c>
      <c r="P1796" t="s">
        <v>1757</v>
      </c>
      <c r="Q1796" s="387">
        <v>975</v>
      </c>
      <c r="R1796">
        <v>126.75</v>
      </c>
      <c r="S1796">
        <v>1101.75</v>
      </c>
      <c r="T1796" s="388">
        <v>44472</v>
      </c>
      <c r="U1796">
        <v>0</v>
      </c>
      <c r="V1796" t="s">
        <v>833</v>
      </c>
      <c r="W1796" s="388">
        <v>44484</v>
      </c>
      <c r="X1796">
        <v>165</v>
      </c>
      <c r="Y1796">
        <v>0</v>
      </c>
      <c r="Z1796">
        <v>0</v>
      </c>
      <c r="AA1796" t="s">
        <v>1758</v>
      </c>
      <c r="AB1796" t="s">
        <v>826</v>
      </c>
      <c r="AD1796" t="s">
        <v>2045</v>
      </c>
      <c r="AE1796" t="s">
        <v>2046</v>
      </c>
      <c r="AI1796" t="s">
        <v>1761</v>
      </c>
      <c r="AL1796" t="s">
        <v>3112</v>
      </c>
      <c r="AM1796">
        <v>6</v>
      </c>
      <c r="AN1796" t="s">
        <v>2834</v>
      </c>
      <c r="AO1796" t="s">
        <v>3114</v>
      </c>
      <c r="AP1796">
        <v>0</v>
      </c>
      <c r="AQ1796" s="388">
        <v>44481</v>
      </c>
      <c r="AS1796" t="s">
        <v>3186</v>
      </c>
      <c r="AT1796" s="388">
        <v>44482</v>
      </c>
      <c r="AU1796" t="s">
        <v>1756</v>
      </c>
      <c r="AV1796" t="s">
        <v>1756</v>
      </c>
      <c r="AZ1796" t="s">
        <v>1756</v>
      </c>
      <c r="BA1796" t="s">
        <v>1767</v>
      </c>
      <c r="BB1796" t="s">
        <v>5188</v>
      </c>
      <c r="BC1796" t="s">
        <v>5189</v>
      </c>
      <c r="BD1796" t="s">
        <v>826</v>
      </c>
      <c r="BE1796" t="s">
        <v>1756</v>
      </c>
      <c r="BF1796" t="s">
        <v>826</v>
      </c>
    </row>
    <row r="1797" spans="1:58">
      <c r="A1797" t="s">
        <v>829</v>
      </c>
      <c r="B1797">
        <v>6</v>
      </c>
      <c r="C1797">
        <v>0</v>
      </c>
      <c r="D1797">
        <v>10172</v>
      </c>
      <c r="E1797" t="s">
        <v>5187</v>
      </c>
      <c r="F1797">
        <v>53510602</v>
      </c>
      <c r="G1797" t="s">
        <v>2041</v>
      </c>
      <c r="H1797">
        <v>0</v>
      </c>
      <c r="I1797" t="s">
        <v>2056</v>
      </c>
      <c r="J1797">
        <v>210</v>
      </c>
      <c r="K1797">
        <v>1</v>
      </c>
      <c r="L1797" t="s">
        <v>1755</v>
      </c>
      <c r="M1797" t="s">
        <v>1756</v>
      </c>
      <c r="N1797" t="s">
        <v>1756</v>
      </c>
      <c r="P1797" t="s">
        <v>1757</v>
      </c>
      <c r="Q1797" s="387">
        <v>210</v>
      </c>
      <c r="R1797">
        <v>27.3</v>
      </c>
      <c r="S1797">
        <v>237.29999999999998</v>
      </c>
      <c r="T1797" s="388">
        <v>44472</v>
      </c>
      <c r="U1797">
        <v>0</v>
      </c>
      <c r="V1797" t="s">
        <v>833</v>
      </c>
      <c r="W1797" s="388">
        <v>44484</v>
      </c>
      <c r="X1797">
        <v>165</v>
      </c>
      <c r="Y1797">
        <v>0</v>
      </c>
      <c r="Z1797">
        <v>0</v>
      </c>
      <c r="AA1797" t="s">
        <v>1758</v>
      </c>
      <c r="AB1797" t="s">
        <v>826</v>
      </c>
      <c r="AD1797" t="s">
        <v>2045</v>
      </c>
      <c r="AE1797" t="s">
        <v>2046</v>
      </c>
      <c r="AI1797" t="s">
        <v>1761</v>
      </c>
      <c r="AL1797" t="s">
        <v>3112</v>
      </c>
      <c r="AM1797">
        <v>6</v>
      </c>
      <c r="AN1797" t="s">
        <v>2834</v>
      </c>
      <c r="AO1797" t="s">
        <v>3114</v>
      </c>
      <c r="AP1797">
        <v>0</v>
      </c>
      <c r="AQ1797" s="388">
        <v>44481</v>
      </c>
      <c r="AS1797" t="s">
        <v>3186</v>
      </c>
      <c r="AT1797" s="388">
        <v>44482</v>
      </c>
      <c r="AU1797" t="s">
        <v>1756</v>
      </c>
      <c r="AV1797" t="s">
        <v>1756</v>
      </c>
      <c r="AZ1797" t="s">
        <v>1756</v>
      </c>
      <c r="BA1797" t="s">
        <v>1767</v>
      </c>
      <c r="BB1797" t="s">
        <v>5190</v>
      </c>
      <c r="BC1797" t="s">
        <v>5191</v>
      </c>
      <c r="BD1797" t="s">
        <v>826</v>
      </c>
      <c r="BE1797" t="s">
        <v>1756</v>
      </c>
      <c r="BF1797" t="s">
        <v>826</v>
      </c>
    </row>
    <row r="1798" spans="1:58">
      <c r="A1798" t="s">
        <v>829</v>
      </c>
      <c r="B1798">
        <v>6</v>
      </c>
      <c r="C1798">
        <v>0</v>
      </c>
      <c r="D1798">
        <v>10172</v>
      </c>
      <c r="E1798" t="s">
        <v>5187</v>
      </c>
      <c r="F1798">
        <v>53510602</v>
      </c>
      <c r="G1798" t="s">
        <v>2041</v>
      </c>
      <c r="H1798">
        <v>0</v>
      </c>
      <c r="I1798" t="s">
        <v>2073</v>
      </c>
      <c r="J1798">
        <v>243.75</v>
      </c>
      <c r="K1798">
        <v>1</v>
      </c>
      <c r="L1798" t="s">
        <v>1755</v>
      </c>
      <c r="M1798" t="s">
        <v>2074</v>
      </c>
      <c r="N1798" t="s">
        <v>1757</v>
      </c>
      <c r="O1798" t="s">
        <v>1756</v>
      </c>
      <c r="P1798" t="s">
        <v>1756</v>
      </c>
      <c r="Q1798" s="387">
        <v>243.75</v>
      </c>
      <c r="R1798">
        <v>31.6875</v>
      </c>
      <c r="S1798">
        <v>275.4375</v>
      </c>
      <c r="T1798" s="388">
        <v>44472</v>
      </c>
      <c r="U1798">
        <v>0</v>
      </c>
      <c r="V1798" t="s">
        <v>833</v>
      </c>
      <c r="W1798" s="388">
        <v>44484</v>
      </c>
      <c r="X1798">
        <v>165</v>
      </c>
      <c r="Y1798">
        <v>0</v>
      </c>
      <c r="Z1798">
        <v>0</v>
      </c>
      <c r="AA1798" t="s">
        <v>1758</v>
      </c>
      <c r="AB1798" t="s">
        <v>826</v>
      </c>
      <c r="AD1798" t="s">
        <v>2045</v>
      </c>
      <c r="AE1798" t="s">
        <v>2046</v>
      </c>
      <c r="AI1798" t="s">
        <v>1761</v>
      </c>
      <c r="AL1798" t="s">
        <v>3112</v>
      </c>
      <c r="AM1798">
        <v>6</v>
      </c>
      <c r="AN1798" t="s">
        <v>2834</v>
      </c>
      <c r="AO1798" t="s">
        <v>3114</v>
      </c>
      <c r="AP1798">
        <v>0</v>
      </c>
      <c r="AQ1798" s="388">
        <v>44481</v>
      </c>
      <c r="AS1798" t="s">
        <v>3186</v>
      </c>
      <c r="AT1798" s="388">
        <v>44482</v>
      </c>
      <c r="AU1798" t="s">
        <v>1756</v>
      </c>
      <c r="AV1798" t="s">
        <v>1756</v>
      </c>
      <c r="AZ1798" t="s">
        <v>1756</v>
      </c>
      <c r="BA1798" t="s">
        <v>1767</v>
      </c>
      <c r="BB1798" t="s">
        <v>5192</v>
      </c>
      <c r="BC1798" t="s">
        <v>5193</v>
      </c>
      <c r="BD1798" t="s">
        <v>826</v>
      </c>
      <c r="BE1798" t="s">
        <v>1756</v>
      </c>
      <c r="BF1798" t="s">
        <v>826</v>
      </c>
    </row>
    <row r="1799" spans="1:58">
      <c r="A1799" t="s">
        <v>829</v>
      </c>
      <c r="B1799">
        <v>6</v>
      </c>
      <c r="C1799">
        <v>0</v>
      </c>
      <c r="D1799">
        <v>10172</v>
      </c>
      <c r="E1799" t="s">
        <v>5187</v>
      </c>
      <c r="F1799">
        <v>53510602</v>
      </c>
      <c r="G1799" t="s">
        <v>2041</v>
      </c>
      <c r="H1799">
        <v>0</v>
      </c>
      <c r="I1799" t="s">
        <v>2095</v>
      </c>
      <c r="J1799">
        <v>138.44999999999999</v>
      </c>
      <c r="K1799">
        <v>12</v>
      </c>
      <c r="L1799" t="s">
        <v>2063</v>
      </c>
      <c r="M1799" t="s">
        <v>2096</v>
      </c>
      <c r="N1799" t="s">
        <v>1757</v>
      </c>
      <c r="O1799" t="s">
        <v>1756</v>
      </c>
      <c r="P1799" t="s">
        <v>1756</v>
      </c>
      <c r="Q1799" s="387">
        <v>1661.4</v>
      </c>
      <c r="R1799">
        <v>215.98200000000003</v>
      </c>
      <c r="S1799">
        <v>1877.3819999999998</v>
      </c>
      <c r="T1799" s="388">
        <v>44472</v>
      </c>
      <c r="U1799">
        <v>0</v>
      </c>
      <c r="V1799" t="s">
        <v>833</v>
      </c>
      <c r="W1799" s="388">
        <v>44484</v>
      </c>
      <c r="X1799">
        <v>165</v>
      </c>
      <c r="Y1799">
        <v>0</v>
      </c>
      <c r="Z1799">
        <v>0</v>
      </c>
      <c r="AA1799" t="s">
        <v>1758</v>
      </c>
      <c r="AB1799" t="s">
        <v>826</v>
      </c>
      <c r="AD1799" t="s">
        <v>2045</v>
      </c>
      <c r="AE1799" t="s">
        <v>2046</v>
      </c>
      <c r="AI1799" t="s">
        <v>1761</v>
      </c>
      <c r="AL1799" t="s">
        <v>3112</v>
      </c>
      <c r="AM1799">
        <v>6</v>
      </c>
      <c r="AN1799" t="s">
        <v>2834</v>
      </c>
      <c r="AO1799" t="s">
        <v>3114</v>
      </c>
      <c r="AP1799">
        <v>0</v>
      </c>
      <c r="AQ1799" s="388">
        <v>44481</v>
      </c>
      <c r="AS1799" t="s">
        <v>3186</v>
      </c>
      <c r="AT1799" s="388">
        <v>44482</v>
      </c>
      <c r="AU1799" t="s">
        <v>1756</v>
      </c>
      <c r="AV1799" t="s">
        <v>1756</v>
      </c>
      <c r="AZ1799" t="s">
        <v>1756</v>
      </c>
      <c r="BA1799" t="s">
        <v>1767</v>
      </c>
      <c r="BB1799" t="s">
        <v>5194</v>
      </c>
      <c r="BC1799" t="s">
        <v>5195</v>
      </c>
      <c r="BD1799" t="s">
        <v>826</v>
      </c>
      <c r="BE1799" t="s">
        <v>1756</v>
      </c>
      <c r="BF1799" t="s">
        <v>826</v>
      </c>
    </row>
    <row r="1800" spans="1:58">
      <c r="A1800" t="s">
        <v>829</v>
      </c>
      <c r="B1800">
        <v>6</v>
      </c>
      <c r="C1800">
        <v>0</v>
      </c>
      <c r="D1800">
        <v>10171</v>
      </c>
      <c r="E1800" t="s">
        <v>5196</v>
      </c>
      <c r="F1800">
        <v>53510602</v>
      </c>
      <c r="G1800" t="s">
        <v>2041</v>
      </c>
      <c r="H1800">
        <v>0</v>
      </c>
      <c r="I1800" t="s">
        <v>2052</v>
      </c>
      <c r="J1800">
        <v>75</v>
      </c>
      <c r="K1800">
        <v>59</v>
      </c>
      <c r="L1800" t="s">
        <v>1771</v>
      </c>
      <c r="M1800" t="s">
        <v>1756</v>
      </c>
      <c r="N1800" t="s">
        <v>1756</v>
      </c>
      <c r="O1800" t="s">
        <v>2053</v>
      </c>
      <c r="P1800" t="s">
        <v>1757</v>
      </c>
      <c r="Q1800" s="387">
        <v>4425</v>
      </c>
      <c r="R1800">
        <v>575.25</v>
      </c>
      <c r="S1800">
        <v>5000.2499999999991</v>
      </c>
      <c r="T1800" s="388">
        <v>44472</v>
      </c>
      <c r="U1800">
        <v>0</v>
      </c>
      <c r="V1800" t="s">
        <v>833</v>
      </c>
      <c r="W1800" s="388">
        <v>44484</v>
      </c>
      <c r="X1800">
        <v>165</v>
      </c>
      <c r="Y1800">
        <v>0</v>
      </c>
      <c r="Z1800">
        <v>0</v>
      </c>
      <c r="AA1800" t="s">
        <v>1758</v>
      </c>
      <c r="AB1800" t="s">
        <v>826</v>
      </c>
      <c r="AD1800" t="s">
        <v>2045</v>
      </c>
      <c r="AE1800" t="s">
        <v>2046</v>
      </c>
      <c r="AI1800" t="s">
        <v>1761</v>
      </c>
      <c r="AL1800" t="s">
        <v>3132</v>
      </c>
      <c r="AM1800">
        <v>6</v>
      </c>
      <c r="AN1800" t="s">
        <v>3133</v>
      </c>
      <c r="AO1800" t="s">
        <v>2852</v>
      </c>
      <c r="AP1800">
        <v>0</v>
      </c>
      <c r="AQ1800" s="388">
        <v>44481</v>
      </c>
      <c r="AS1800" t="s">
        <v>3186</v>
      </c>
      <c r="AT1800" s="388">
        <v>44482</v>
      </c>
      <c r="AU1800" t="s">
        <v>1756</v>
      </c>
      <c r="AV1800" t="s">
        <v>1756</v>
      </c>
      <c r="AZ1800" t="s">
        <v>1756</v>
      </c>
      <c r="BA1800" t="s">
        <v>1767</v>
      </c>
      <c r="BB1800" t="s">
        <v>5197</v>
      </c>
      <c r="BC1800" t="s">
        <v>5198</v>
      </c>
      <c r="BD1800" t="s">
        <v>826</v>
      </c>
      <c r="BE1800" t="s">
        <v>1756</v>
      </c>
      <c r="BF1800" t="s">
        <v>826</v>
      </c>
    </row>
    <row r="1801" spans="1:58">
      <c r="A1801" t="s">
        <v>829</v>
      </c>
      <c r="B1801">
        <v>6</v>
      </c>
      <c r="C1801">
        <v>0</v>
      </c>
      <c r="D1801">
        <v>10171</v>
      </c>
      <c r="E1801" t="s">
        <v>5196</v>
      </c>
      <c r="F1801">
        <v>53510602</v>
      </c>
      <c r="G1801" t="s">
        <v>2041</v>
      </c>
      <c r="H1801">
        <v>0</v>
      </c>
      <c r="I1801" t="s">
        <v>2056</v>
      </c>
      <c r="J1801">
        <v>210</v>
      </c>
      <c r="K1801">
        <v>5</v>
      </c>
      <c r="L1801" t="s">
        <v>1755</v>
      </c>
      <c r="M1801" t="s">
        <v>1756</v>
      </c>
      <c r="N1801" t="s">
        <v>1756</v>
      </c>
      <c r="P1801" t="s">
        <v>1757</v>
      </c>
      <c r="Q1801" s="387">
        <v>1050</v>
      </c>
      <c r="R1801">
        <v>136.5</v>
      </c>
      <c r="S1801">
        <v>1186.5</v>
      </c>
      <c r="T1801" s="388">
        <v>44472</v>
      </c>
      <c r="U1801">
        <v>0</v>
      </c>
      <c r="V1801" t="s">
        <v>833</v>
      </c>
      <c r="W1801" s="388">
        <v>44484</v>
      </c>
      <c r="X1801">
        <v>165</v>
      </c>
      <c r="Y1801">
        <v>0</v>
      </c>
      <c r="Z1801">
        <v>0</v>
      </c>
      <c r="AA1801" t="s">
        <v>1758</v>
      </c>
      <c r="AB1801" t="s">
        <v>826</v>
      </c>
      <c r="AD1801" t="s">
        <v>2045</v>
      </c>
      <c r="AE1801" t="s">
        <v>2046</v>
      </c>
      <c r="AI1801" t="s">
        <v>1761</v>
      </c>
      <c r="AL1801" t="s">
        <v>3132</v>
      </c>
      <c r="AM1801">
        <v>6</v>
      </c>
      <c r="AN1801" t="s">
        <v>3133</v>
      </c>
      <c r="AO1801" t="s">
        <v>2852</v>
      </c>
      <c r="AP1801">
        <v>0</v>
      </c>
      <c r="AQ1801" s="388">
        <v>44481</v>
      </c>
      <c r="AS1801" t="s">
        <v>3186</v>
      </c>
      <c r="AT1801" s="388">
        <v>44482</v>
      </c>
      <c r="AU1801" t="s">
        <v>1756</v>
      </c>
      <c r="AV1801" t="s">
        <v>1756</v>
      </c>
      <c r="AZ1801" t="s">
        <v>1756</v>
      </c>
      <c r="BA1801" t="s">
        <v>1767</v>
      </c>
      <c r="BB1801" t="s">
        <v>5199</v>
      </c>
      <c r="BC1801" t="s">
        <v>5200</v>
      </c>
      <c r="BD1801" t="s">
        <v>826</v>
      </c>
      <c r="BE1801" t="s">
        <v>1756</v>
      </c>
      <c r="BF1801" t="s">
        <v>826</v>
      </c>
    </row>
    <row r="1802" spans="1:58">
      <c r="A1802" t="s">
        <v>829</v>
      </c>
      <c r="B1802">
        <v>6</v>
      </c>
      <c r="C1802">
        <v>0</v>
      </c>
      <c r="D1802">
        <v>10171</v>
      </c>
      <c r="E1802" t="s">
        <v>5196</v>
      </c>
      <c r="F1802">
        <v>53510602</v>
      </c>
      <c r="G1802" t="s">
        <v>2041</v>
      </c>
      <c r="H1802">
        <v>0</v>
      </c>
      <c r="I1802" t="s">
        <v>2062</v>
      </c>
      <c r="J1802">
        <v>138.05000000000001</v>
      </c>
      <c r="K1802">
        <v>19</v>
      </c>
      <c r="L1802" t="s">
        <v>2063</v>
      </c>
      <c r="M1802" t="s">
        <v>2064</v>
      </c>
      <c r="N1802" t="s">
        <v>1757</v>
      </c>
      <c r="O1802" t="s">
        <v>1756</v>
      </c>
      <c r="P1802" t="s">
        <v>1756</v>
      </c>
      <c r="Q1802" s="387">
        <v>2622.95</v>
      </c>
      <c r="R1802">
        <v>340.98349999999999</v>
      </c>
      <c r="S1802">
        <v>2963.9334999999996</v>
      </c>
      <c r="T1802" s="388">
        <v>44472</v>
      </c>
      <c r="U1802">
        <v>0</v>
      </c>
      <c r="V1802" t="s">
        <v>833</v>
      </c>
      <c r="W1802" s="388">
        <v>44484</v>
      </c>
      <c r="X1802">
        <v>165</v>
      </c>
      <c r="Y1802">
        <v>0</v>
      </c>
      <c r="Z1802">
        <v>0</v>
      </c>
      <c r="AA1802" t="s">
        <v>1758</v>
      </c>
      <c r="AB1802" t="s">
        <v>826</v>
      </c>
      <c r="AD1802" t="s">
        <v>2045</v>
      </c>
      <c r="AE1802" t="s">
        <v>2046</v>
      </c>
      <c r="AI1802" t="s">
        <v>1761</v>
      </c>
      <c r="AL1802" t="s">
        <v>3132</v>
      </c>
      <c r="AM1802">
        <v>6</v>
      </c>
      <c r="AN1802" t="s">
        <v>3133</v>
      </c>
      <c r="AO1802" t="s">
        <v>2852</v>
      </c>
      <c r="AP1802">
        <v>0</v>
      </c>
      <c r="AQ1802" s="388">
        <v>44481</v>
      </c>
      <c r="AS1802" t="s">
        <v>3186</v>
      </c>
      <c r="AT1802" s="388">
        <v>44482</v>
      </c>
      <c r="AU1802" t="s">
        <v>1756</v>
      </c>
      <c r="AV1802" t="s">
        <v>1756</v>
      </c>
      <c r="AZ1802" t="s">
        <v>1756</v>
      </c>
      <c r="BA1802" t="s">
        <v>1767</v>
      </c>
      <c r="BB1802" t="s">
        <v>5201</v>
      </c>
      <c r="BC1802" t="s">
        <v>5202</v>
      </c>
      <c r="BD1802" t="s">
        <v>826</v>
      </c>
      <c r="BE1802" t="s">
        <v>1756</v>
      </c>
      <c r="BF1802" t="s">
        <v>826</v>
      </c>
    </row>
    <row r="1803" spans="1:58">
      <c r="A1803" t="s">
        <v>829</v>
      </c>
      <c r="B1803">
        <v>6</v>
      </c>
      <c r="C1803">
        <v>0</v>
      </c>
      <c r="D1803">
        <v>10171</v>
      </c>
      <c r="E1803" t="s">
        <v>5196</v>
      </c>
      <c r="F1803">
        <v>53510602</v>
      </c>
      <c r="G1803" t="s">
        <v>2041</v>
      </c>
      <c r="H1803">
        <v>0</v>
      </c>
      <c r="I1803" t="s">
        <v>2073</v>
      </c>
      <c r="J1803">
        <v>243.75</v>
      </c>
      <c r="K1803">
        <v>2</v>
      </c>
      <c r="L1803" t="s">
        <v>1755</v>
      </c>
      <c r="M1803" t="s">
        <v>2074</v>
      </c>
      <c r="N1803" t="s">
        <v>1757</v>
      </c>
      <c r="O1803" t="s">
        <v>1756</v>
      </c>
      <c r="P1803" t="s">
        <v>1756</v>
      </c>
      <c r="Q1803" s="387">
        <v>487.5</v>
      </c>
      <c r="R1803">
        <v>63.375</v>
      </c>
      <c r="S1803">
        <v>550.875</v>
      </c>
      <c r="T1803" s="388">
        <v>44472</v>
      </c>
      <c r="U1803">
        <v>0</v>
      </c>
      <c r="V1803" t="s">
        <v>833</v>
      </c>
      <c r="W1803" s="388">
        <v>44484</v>
      </c>
      <c r="X1803">
        <v>165</v>
      </c>
      <c r="Y1803">
        <v>0</v>
      </c>
      <c r="Z1803">
        <v>0</v>
      </c>
      <c r="AA1803" t="s">
        <v>1758</v>
      </c>
      <c r="AB1803" t="s">
        <v>826</v>
      </c>
      <c r="AD1803" t="s">
        <v>2045</v>
      </c>
      <c r="AE1803" t="s">
        <v>2046</v>
      </c>
      <c r="AI1803" t="s">
        <v>1761</v>
      </c>
      <c r="AL1803" t="s">
        <v>3132</v>
      </c>
      <c r="AM1803">
        <v>6</v>
      </c>
      <c r="AN1803" t="s">
        <v>3133</v>
      </c>
      <c r="AO1803" t="s">
        <v>2852</v>
      </c>
      <c r="AP1803">
        <v>0</v>
      </c>
      <c r="AQ1803" s="388">
        <v>44481</v>
      </c>
      <c r="AS1803" t="s">
        <v>3186</v>
      </c>
      <c r="AT1803" s="388">
        <v>44482</v>
      </c>
      <c r="AU1803" t="s">
        <v>1756</v>
      </c>
      <c r="AV1803" t="s">
        <v>1756</v>
      </c>
      <c r="AZ1803" t="s">
        <v>1756</v>
      </c>
      <c r="BA1803" t="s">
        <v>1767</v>
      </c>
      <c r="BB1803" t="s">
        <v>5203</v>
      </c>
      <c r="BC1803" t="s">
        <v>5204</v>
      </c>
      <c r="BD1803" t="s">
        <v>826</v>
      </c>
      <c r="BE1803" t="s">
        <v>1756</v>
      </c>
      <c r="BF1803" t="s">
        <v>826</v>
      </c>
    </row>
    <row r="1804" spans="1:58">
      <c r="A1804" t="s">
        <v>829</v>
      </c>
      <c r="B1804">
        <v>6</v>
      </c>
      <c r="C1804">
        <v>0</v>
      </c>
      <c r="D1804">
        <v>10171</v>
      </c>
      <c r="E1804" t="s">
        <v>5196</v>
      </c>
      <c r="F1804">
        <v>53510602</v>
      </c>
      <c r="G1804" t="s">
        <v>2041</v>
      </c>
      <c r="H1804">
        <v>0</v>
      </c>
      <c r="I1804" t="s">
        <v>2083</v>
      </c>
      <c r="J1804">
        <v>12.21</v>
      </c>
      <c r="K1804">
        <v>12</v>
      </c>
      <c r="L1804" t="s">
        <v>1771</v>
      </c>
      <c r="M1804" t="s">
        <v>2084</v>
      </c>
      <c r="N1804" t="s">
        <v>1757</v>
      </c>
      <c r="O1804" t="s">
        <v>1756</v>
      </c>
      <c r="P1804" t="s">
        <v>1756</v>
      </c>
      <c r="Q1804" s="387">
        <v>146.52000000000001</v>
      </c>
      <c r="R1804">
        <v>19.047600000000003</v>
      </c>
      <c r="S1804">
        <v>165.5676</v>
      </c>
      <c r="T1804" s="388">
        <v>44472</v>
      </c>
      <c r="U1804">
        <v>0</v>
      </c>
      <c r="V1804" t="s">
        <v>833</v>
      </c>
      <c r="W1804" s="388">
        <v>44484</v>
      </c>
      <c r="X1804">
        <v>165</v>
      </c>
      <c r="Y1804">
        <v>0</v>
      </c>
      <c r="Z1804">
        <v>0</v>
      </c>
      <c r="AA1804" t="s">
        <v>1758</v>
      </c>
      <c r="AB1804" t="s">
        <v>826</v>
      </c>
      <c r="AD1804" t="s">
        <v>2045</v>
      </c>
      <c r="AE1804" t="s">
        <v>2046</v>
      </c>
      <c r="AI1804" t="s">
        <v>1761</v>
      </c>
      <c r="AL1804" t="s">
        <v>3132</v>
      </c>
      <c r="AM1804">
        <v>6</v>
      </c>
      <c r="AN1804" t="s">
        <v>3133</v>
      </c>
      <c r="AO1804" t="s">
        <v>2852</v>
      </c>
      <c r="AP1804">
        <v>0</v>
      </c>
      <c r="AQ1804" s="388">
        <v>44481</v>
      </c>
      <c r="AS1804" t="s">
        <v>3186</v>
      </c>
      <c r="AT1804" s="388">
        <v>44482</v>
      </c>
      <c r="AU1804" t="s">
        <v>1756</v>
      </c>
      <c r="AV1804" t="s">
        <v>1756</v>
      </c>
      <c r="AZ1804" t="s">
        <v>1756</v>
      </c>
      <c r="BA1804" t="s">
        <v>1767</v>
      </c>
      <c r="BB1804" t="s">
        <v>5205</v>
      </c>
      <c r="BC1804" t="s">
        <v>5206</v>
      </c>
      <c r="BD1804" t="s">
        <v>826</v>
      </c>
      <c r="BE1804" t="s">
        <v>1756</v>
      </c>
      <c r="BF1804" t="s">
        <v>826</v>
      </c>
    </row>
    <row r="1805" spans="1:58">
      <c r="A1805" t="s">
        <v>829</v>
      </c>
      <c r="B1805">
        <v>6</v>
      </c>
      <c r="C1805">
        <v>0</v>
      </c>
      <c r="D1805">
        <v>10171</v>
      </c>
      <c r="E1805" t="s">
        <v>5196</v>
      </c>
      <c r="F1805">
        <v>53510602</v>
      </c>
      <c r="G1805" t="s">
        <v>2041</v>
      </c>
      <c r="H1805">
        <v>0</v>
      </c>
      <c r="I1805" t="s">
        <v>2083</v>
      </c>
      <c r="J1805">
        <v>12.21</v>
      </c>
      <c r="K1805">
        <v>12</v>
      </c>
      <c r="L1805" t="s">
        <v>1771</v>
      </c>
      <c r="M1805" t="s">
        <v>2084</v>
      </c>
      <c r="N1805" t="s">
        <v>1757</v>
      </c>
      <c r="O1805" t="s">
        <v>1756</v>
      </c>
      <c r="P1805" t="s">
        <v>1756</v>
      </c>
      <c r="Q1805" s="387">
        <v>146.52000000000001</v>
      </c>
      <c r="R1805">
        <v>19.047600000000003</v>
      </c>
      <c r="S1805">
        <v>165.5676</v>
      </c>
      <c r="T1805" s="388">
        <v>44472</v>
      </c>
      <c r="U1805">
        <v>0</v>
      </c>
      <c r="V1805" t="s">
        <v>833</v>
      </c>
      <c r="W1805" s="388">
        <v>44484</v>
      </c>
      <c r="X1805">
        <v>165</v>
      </c>
      <c r="Y1805">
        <v>0</v>
      </c>
      <c r="Z1805">
        <v>0</v>
      </c>
      <c r="AA1805" t="s">
        <v>1758</v>
      </c>
      <c r="AB1805" t="s">
        <v>826</v>
      </c>
      <c r="AD1805" t="s">
        <v>2045</v>
      </c>
      <c r="AE1805" t="s">
        <v>2046</v>
      </c>
      <c r="AI1805" t="s">
        <v>1761</v>
      </c>
      <c r="AL1805" t="s">
        <v>3132</v>
      </c>
      <c r="AM1805">
        <v>6</v>
      </c>
      <c r="AN1805" t="s">
        <v>3133</v>
      </c>
      <c r="AO1805" t="s">
        <v>2852</v>
      </c>
      <c r="AP1805">
        <v>0</v>
      </c>
      <c r="AQ1805" s="388">
        <v>44481</v>
      </c>
      <c r="AS1805" t="s">
        <v>3186</v>
      </c>
      <c r="AT1805" s="388">
        <v>44482</v>
      </c>
      <c r="AU1805" t="s">
        <v>1756</v>
      </c>
      <c r="AV1805" t="s">
        <v>1756</v>
      </c>
      <c r="AZ1805" t="s">
        <v>1756</v>
      </c>
      <c r="BA1805" t="s">
        <v>1767</v>
      </c>
      <c r="BB1805" t="s">
        <v>5205</v>
      </c>
      <c r="BC1805" t="s">
        <v>5206</v>
      </c>
      <c r="BD1805" t="s">
        <v>826</v>
      </c>
      <c r="BE1805" t="s">
        <v>1756</v>
      </c>
      <c r="BF1805" t="s">
        <v>826</v>
      </c>
    </row>
    <row r="1806" spans="1:58">
      <c r="A1806" t="s">
        <v>829</v>
      </c>
      <c r="B1806">
        <v>6</v>
      </c>
      <c r="C1806">
        <v>0</v>
      </c>
      <c r="D1806">
        <v>10171</v>
      </c>
      <c r="E1806" t="s">
        <v>5196</v>
      </c>
      <c r="F1806">
        <v>53510602</v>
      </c>
      <c r="G1806" t="s">
        <v>2041</v>
      </c>
      <c r="H1806">
        <v>0</v>
      </c>
      <c r="I1806" t="s">
        <v>2089</v>
      </c>
      <c r="J1806">
        <v>146.96</v>
      </c>
      <c r="K1806">
        <v>12</v>
      </c>
      <c r="L1806" t="s">
        <v>2063</v>
      </c>
      <c r="M1806" t="s">
        <v>2090</v>
      </c>
      <c r="N1806" t="s">
        <v>1757</v>
      </c>
      <c r="O1806" t="s">
        <v>1756</v>
      </c>
      <c r="P1806" t="s">
        <v>1756</v>
      </c>
      <c r="Q1806" s="387">
        <v>1763.52</v>
      </c>
      <c r="R1806">
        <v>229.2576</v>
      </c>
      <c r="S1806">
        <v>1992.7775999999999</v>
      </c>
      <c r="T1806" s="388">
        <v>44472</v>
      </c>
      <c r="U1806">
        <v>0</v>
      </c>
      <c r="V1806" t="s">
        <v>833</v>
      </c>
      <c r="W1806" s="388">
        <v>44484</v>
      </c>
      <c r="X1806">
        <v>165</v>
      </c>
      <c r="Y1806">
        <v>0</v>
      </c>
      <c r="Z1806">
        <v>0</v>
      </c>
      <c r="AA1806" t="s">
        <v>1758</v>
      </c>
      <c r="AB1806" t="s">
        <v>826</v>
      </c>
      <c r="AD1806" t="s">
        <v>2045</v>
      </c>
      <c r="AE1806" t="s">
        <v>2046</v>
      </c>
      <c r="AI1806" t="s">
        <v>1761</v>
      </c>
      <c r="AL1806" t="s">
        <v>3132</v>
      </c>
      <c r="AM1806">
        <v>6</v>
      </c>
      <c r="AN1806" t="s">
        <v>3133</v>
      </c>
      <c r="AO1806" t="s">
        <v>2852</v>
      </c>
      <c r="AP1806">
        <v>0</v>
      </c>
      <c r="AQ1806" s="388">
        <v>44481</v>
      </c>
      <c r="AS1806" t="s">
        <v>3186</v>
      </c>
      <c r="AT1806" s="388">
        <v>44482</v>
      </c>
      <c r="AU1806" t="s">
        <v>1756</v>
      </c>
      <c r="AV1806" t="s">
        <v>1756</v>
      </c>
      <c r="AZ1806" t="s">
        <v>1756</v>
      </c>
      <c r="BA1806" t="s">
        <v>1767</v>
      </c>
      <c r="BB1806" t="s">
        <v>5207</v>
      </c>
      <c r="BC1806" t="s">
        <v>5208</v>
      </c>
      <c r="BD1806" t="s">
        <v>826</v>
      </c>
      <c r="BE1806" t="s">
        <v>1756</v>
      </c>
      <c r="BF1806" t="s">
        <v>826</v>
      </c>
    </row>
    <row r="1807" spans="1:58">
      <c r="A1807" t="s">
        <v>829</v>
      </c>
      <c r="B1807">
        <v>6</v>
      </c>
      <c r="C1807">
        <v>0</v>
      </c>
      <c r="D1807">
        <v>10171</v>
      </c>
      <c r="E1807" t="s">
        <v>5196</v>
      </c>
      <c r="F1807">
        <v>53510602</v>
      </c>
      <c r="G1807" t="s">
        <v>2041</v>
      </c>
      <c r="H1807">
        <v>0</v>
      </c>
      <c r="I1807" t="s">
        <v>2095</v>
      </c>
      <c r="J1807">
        <v>138.44999999999999</v>
      </c>
      <c r="K1807">
        <v>12</v>
      </c>
      <c r="L1807" t="s">
        <v>2063</v>
      </c>
      <c r="M1807" t="s">
        <v>2096</v>
      </c>
      <c r="N1807" t="s">
        <v>1757</v>
      </c>
      <c r="O1807" t="s">
        <v>1756</v>
      </c>
      <c r="P1807" t="s">
        <v>1756</v>
      </c>
      <c r="Q1807" s="387">
        <v>1661.4</v>
      </c>
      <c r="R1807">
        <v>215.98200000000003</v>
      </c>
      <c r="S1807">
        <v>1877.3819999999998</v>
      </c>
      <c r="T1807" s="388">
        <v>44472</v>
      </c>
      <c r="U1807">
        <v>0</v>
      </c>
      <c r="V1807" t="s">
        <v>833</v>
      </c>
      <c r="W1807" s="388">
        <v>44484</v>
      </c>
      <c r="X1807">
        <v>165</v>
      </c>
      <c r="Y1807">
        <v>0</v>
      </c>
      <c r="Z1807">
        <v>0</v>
      </c>
      <c r="AA1807" t="s">
        <v>1758</v>
      </c>
      <c r="AB1807" t="s">
        <v>826</v>
      </c>
      <c r="AD1807" t="s">
        <v>2045</v>
      </c>
      <c r="AE1807" t="s">
        <v>2046</v>
      </c>
      <c r="AI1807" t="s">
        <v>1761</v>
      </c>
      <c r="AL1807" t="s">
        <v>3132</v>
      </c>
      <c r="AM1807">
        <v>6</v>
      </c>
      <c r="AN1807" t="s">
        <v>3133</v>
      </c>
      <c r="AO1807" t="s">
        <v>2852</v>
      </c>
      <c r="AP1807">
        <v>0</v>
      </c>
      <c r="AQ1807" s="388">
        <v>44481</v>
      </c>
      <c r="AS1807" t="s">
        <v>3186</v>
      </c>
      <c r="AT1807" s="388">
        <v>44482</v>
      </c>
      <c r="AU1807" t="s">
        <v>1756</v>
      </c>
      <c r="AV1807" t="s">
        <v>1756</v>
      </c>
      <c r="AZ1807" t="s">
        <v>1756</v>
      </c>
      <c r="BA1807" t="s">
        <v>1767</v>
      </c>
      <c r="BB1807" t="s">
        <v>5209</v>
      </c>
      <c r="BC1807" t="s">
        <v>5210</v>
      </c>
      <c r="BD1807" t="s">
        <v>826</v>
      </c>
      <c r="BE1807" t="s">
        <v>1756</v>
      </c>
      <c r="BF1807" t="s">
        <v>826</v>
      </c>
    </row>
    <row r="1808" spans="1:58">
      <c r="A1808" t="s">
        <v>829</v>
      </c>
      <c r="B1808">
        <v>6</v>
      </c>
      <c r="C1808">
        <v>0</v>
      </c>
      <c r="D1808">
        <v>10171</v>
      </c>
      <c r="E1808" t="s">
        <v>5196</v>
      </c>
      <c r="F1808">
        <v>53510602</v>
      </c>
      <c r="G1808" t="s">
        <v>2041</v>
      </c>
      <c r="H1808">
        <v>0</v>
      </c>
      <c r="I1808" t="s">
        <v>2247</v>
      </c>
      <c r="J1808">
        <v>131.47999999999999</v>
      </c>
      <c r="K1808">
        <v>12</v>
      </c>
      <c r="L1808" t="s">
        <v>2063</v>
      </c>
      <c r="M1808" t="s">
        <v>2248</v>
      </c>
      <c r="N1808" t="s">
        <v>1757</v>
      </c>
      <c r="O1808" t="s">
        <v>1756</v>
      </c>
      <c r="P1808" t="s">
        <v>1756</v>
      </c>
      <c r="Q1808" s="387">
        <v>1577.76</v>
      </c>
      <c r="R1808">
        <v>205.1088</v>
      </c>
      <c r="S1808">
        <v>1782.8687999999997</v>
      </c>
      <c r="T1808" s="388">
        <v>44472</v>
      </c>
      <c r="U1808">
        <v>0</v>
      </c>
      <c r="V1808" t="s">
        <v>833</v>
      </c>
      <c r="W1808" s="388">
        <v>44484</v>
      </c>
      <c r="X1808">
        <v>165</v>
      </c>
      <c r="Y1808">
        <v>0</v>
      </c>
      <c r="Z1808">
        <v>0</v>
      </c>
      <c r="AA1808" t="s">
        <v>1758</v>
      </c>
      <c r="AB1808" t="s">
        <v>826</v>
      </c>
      <c r="AD1808" t="s">
        <v>2045</v>
      </c>
      <c r="AE1808" t="s">
        <v>2046</v>
      </c>
      <c r="AI1808" t="s">
        <v>1761</v>
      </c>
      <c r="AL1808" t="s">
        <v>3132</v>
      </c>
      <c r="AM1808">
        <v>6</v>
      </c>
      <c r="AN1808" t="s">
        <v>3133</v>
      </c>
      <c r="AO1808" t="s">
        <v>2852</v>
      </c>
      <c r="AP1808">
        <v>0</v>
      </c>
      <c r="AQ1808" s="388">
        <v>44481</v>
      </c>
      <c r="AS1808" t="s">
        <v>3186</v>
      </c>
      <c r="AT1808" s="388">
        <v>44482</v>
      </c>
      <c r="AU1808" t="s">
        <v>1756</v>
      </c>
      <c r="AV1808" t="s">
        <v>1756</v>
      </c>
      <c r="AZ1808" t="s">
        <v>1756</v>
      </c>
      <c r="BA1808" t="s">
        <v>1767</v>
      </c>
      <c r="BB1808" t="s">
        <v>5211</v>
      </c>
      <c r="BC1808" t="s">
        <v>5212</v>
      </c>
      <c r="BD1808" t="s">
        <v>826</v>
      </c>
      <c r="BE1808" t="s">
        <v>1756</v>
      </c>
      <c r="BF1808" t="s">
        <v>826</v>
      </c>
    </row>
    <row r="1809" spans="1:58">
      <c r="A1809" t="s">
        <v>829</v>
      </c>
      <c r="B1809">
        <v>6</v>
      </c>
      <c r="C1809">
        <v>0</v>
      </c>
      <c r="D1809">
        <v>10170</v>
      </c>
      <c r="E1809" t="s">
        <v>5213</v>
      </c>
      <c r="F1809">
        <v>53510602</v>
      </c>
      <c r="G1809" t="s">
        <v>2041</v>
      </c>
      <c r="H1809">
        <v>0</v>
      </c>
      <c r="I1809" t="s">
        <v>2042</v>
      </c>
      <c r="J1809">
        <v>60</v>
      </c>
      <c r="K1809">
        <v>13</v>
      </c>
      <c r="L1809" t="s">
        <v>1771</v>
      </c>
      <c r="M1809" t="s">
        <v>1756</v>
      </c>
      <c r="N1809" t="s">
        <v>1756</v>
      </c>
      <c r="O1809" t="s">
        <v>2043</v>
      </c>
      <c r="P1809" t="s">
        <v>1757</v>
      </c>
      <c r="Q1809" s="387">
        <v>780</v>
      </c>
      <c r="R1809">
        <v>101.4</v>
      </c>
      <c r="S1809">
        <v>881.39999999999986</v>
      </c>
      <c r="T1809" s="388">
        <v>44472</v>
      </c>
      <c r="U1809">
        <v>0</v>
      </c>
      <c r="V1809" t="s">
        <v>833</v>
      </c>
      <c r="W1809" s="388">
        <v>44484</v>
      </c>
      <c r="X1809">
        <v>165</v>
      </c>
      <c r="Y1809">
        <v>0</v>
      </c>
      <c r="Z1809">
        <v>0</v>
      </c>
      <c r="AA1809" t="s">
        <v>1758</v>
      </c>
      <c r="AB1809" t="s">
        <v>826</v>
      </c>
      <c r="AD1809" t="s">
        <v>2045</v>
      </c>
      <c r="AE1809" t="s">
        <v>2046</v>
      </c>
      <c r="AI1809" t="s">
        <v>1761</v>
      </c>
      <c r="AL1809" t="s">
        <v>3165</v>
      </c>
      <c r="AM1809">
        <v>6</v>
      </c>
      <c r="AN1809" t="s">
        <v>3166</v>
      </c>
      <c r="AO1809" t="s">
        <v>3167</v>
      </c>
      <c r="AP1809">
        <v>0</v>
      </c>
      <c r="AQ1809" s="388">
        <v>44481</v>
      </c>
      <c r="AS1809" t="s">
        <v>3186</v>
      </c>
      <c r="AT1809" s="388">
        <v>44482</v>
      </c>
      <c r="AU1809" t="s">
        <v>1756</v>
      </c>
      <c r="AV1809" t="s">
        <v>1756</v>
      </c>
      <c r="AZ1809" t="s">
        <v>1756</v>
      </c>
      <c r="BA1809" t="s">
        <v>1767</v>
      </c>
      <c r="BB1809" t="s">
        <v>5214</v>
      </c>
      <c r="BC1809" t="s">
        <v>5215</v>
      </c>
      <c r="BD1809" t="s">
        <v>826</v>
      </c>
      <c r="BE1809" t="s">
        <v>1756</v>
      </c>
      <c r="BF1809" t="s">
        <v>826</v>
      </c>
    </row>
    <row r="1810" spans="1:58">
      <c r="A1810" t="s">
        <v>829</v>
      </c>
      <c r="B1810">
        <v>6</v>
      </c>
      <c r="C1810">
        <v>0</v>
      </c>
      <c r="D1810">
        <v>10170</v>
      </c>
      <c r="E1810" t="s">
        <v>5213</v>
      </c>
      <c r="F1810">
        <v>53510602</v>
      </c>
      <c r="G1810" t="s">
        <v>2041</v>
      </c>
      <c r="H1810">
        <v>0</v>
      </c>
      <c r="I1810" t="s">
        <v>2052</v>
      </c>
      <c r="J1810">
        <v>75</v>
      </c>
      <c r="K1810">
        <v>78</v>
      </c>
      <c r="L1810" t="s">
        <v>1771</v>
      </c>
      <c r="M1810" t="s">
        <v>1756</v>
      </c>
      <c r="N1810" t="s">
        <v>1756</v>
      </c>
      <c r="O1810" t="s">
        <v>2053</v>
      </c>
      <c r="P1810" t="s">
        <v>1757</v>
      </c>
      <c r="Q1810" s="387">
        <v>5850</v>
      </c>
      <c r="R1810">
        <v>760.5</v>
      </c>
      <c r="S1810">
        <v>6610.4999999999991</v>
      </c>
      <c r="T1810" s="388">
        <v>44472</v>
      </c>
      <c r="U1810">
        <v>0</v>
      </c>
      <c r="V1810" t="s">
        <v>833</v>
      </c>
      <c r="W1810" s="388">
        <v>44484</v>
      </c>
      <c r="X1810">
        <v>165</v>
      </c>
      <c r="Y1810">
        <v>0</v>
      </c>
      <c r="Z1810">
        <v>0</v>
      </c>
      <c r="AA1810" t="s">
        <v>1758</v>
      </c>
      <c r="AB1810" t="s">
        <v>826</v>
      </c>
      <c r="AD1810" t="s">
        <v>2045</v>
      </c>
      <c r="AE1810" t="s">
        <v>2046</v>
      </c>
      <c r="AI1810" t="s">
        <v>1761</v>
      </c>
      <c r="AL1810" t="s">
        <v>3165</v>
      </c>
      <c r="AM1810">
        <v>6</v>
      </c>
      <c r="AN1810" t="s">
        <v>3166</v>
      </c>
      <c r="AO1810" t="s">
        <v>3167</v>
      </c>
      <c r="AP1810">
        <v>0</v>
      </c>
      <c r="AQ1810" s="388">
        <v>44481</v>
      </c>
      <c r="AS1810" t="s">
        <v>3186</v>
      </c>
      <c r="AT1810" s="388">
        <v>44482</v>
      </c>
      <c r="AU1810" t="s">
        <v>1756</v>
      </c>
      <c r="AV1810" t="s">
        <v>1756</v>
      </c>
      <c r="AZ1810" t="s">
        <v>1756</v>
      </c>
      <c r="BA1810" t="s">
        <v>1767</v>
      </c>
      <c r="BB1810" t="s">
        <v>5216</v>
      </c>
      <c r="BC1810" t="s">
        <v>5217</v>
      </c>
      <c r="BD1810" t="s">
        <v>826</v>
      </c>
      <c r="BE1810" t="s">
        <v>1756</v>
      </c>
      <c r="BF1810" t="s">
        <v>826</v>
      </c>
    </row>
    <row r="1811" spans="1:58">
      <c r="A1811" t="s">
        <v>829</v>
      </c>
      <c r="B1811">
        <v>6</v>
      </c>
      <c r="C1811">
        <v>0</v>
      </c>
      <c r="D1811">
        <v>10170</v>
      </c>
      <c r="E1811" t="s">
        <v>5213</v>
      </c>
      <c r="F1811">
        <v>53510602</v>
      </c>
      <c r="G1811" t="s">
        <v>2041</v>
      </c>
      <c r="H1811">
        <v>0</v>
      </c>
      <c r="I1811" t="s">
        <v>2056</v>
      </c>
      <c r="J1811">
        <v>210</v>
      </c>
      <c r="K1811">
        <v>8</v>
      </c>
      <c r="L1811" t="s">
        <v>1755</v>
      </c>
      <c r="M1811" t="s">
        <v>1756</v>
      </c>
      <c r="N1811" t="s">
        <v>1756</v>
      </c>
      <c r="P1811" t="s">
        <v>1757</v>
      </c>
      <c r="Q1811" s="387">
        <v>1680</v>
      </c>
      <c r="R1811">
        <v>218.4</v>
      </c>
      <c r="S1811">
        <v>1898.3999999999999</v>
      </c>
      <c r="T1811" s="388">
        <v>44472</v>
      </c>
      <c r="U1811">
        <v>0</v>
      </c>
      <c r="V1811" t="s">
        <v>833</v>
      </c>
      <c r="W1811" s="388">
        <v>44484</v>
      </c>
      <c r="X1811">
        <v>165</v>
      </c>
      <c r="Y1811">
        <v>0</v>
      </c>
      <c r="Z1811">
        <v>0</v>
      </c>
      <c r="AA1811" t="s">
        <v>1758</v>
      </c>
      <c r="AB1811" t="s">
        <v>826</v>
      </c>
      <c r="AD1811" t="s">
        <v>2045</v>
      </c>
      <c r="AE1811" t="s">
        <v>2046</v>
      </c>
      <c r="AI1811" t="s">
        <v>1761</v>
      </c>
      <c r="AL1811" t="s">
        <v>3165</v>
      </c>
      <c r="AM1811">
        <v>6</v>
      </c>
      <c r="AN1811" t="s">
        <v>3166</v>
      </c>
      <c r="AO1811" t="s">
        <v>3167</v>
      </c>
      <c r="AP1811">
        <v>0</v>
      </c>
      <c r="AQ1811" s="388">
        <v>44481</v>
      </c>
      <c r="AS1811" t="s">
        <v>3186</v>
      </c>
      <c r="AT1811" s="388">
        <v>44482</v>
      </c>
      <c r="AU1811" t="s">
        <v>1756</v>
      </c>
      <c r="AV1811" t="s">
        <v>1756</v>
      </c>
      <c r="AZ1811" t="s">
        <v>1756</v>
      </c>
      <c r="BA1811" t="s">
        <v>1767</v>
      </c>
      <c r="BB1811" t="s">
        <v>5218</v>
      </c>
      <c r="BC1811" t="s">
        <v>5219</v>
      </c>
      <c r="BD1811" t="s">
        <v>826</v>
      </c>
      <c r="BE1811" t="s">
        <v>1756</v>
      </c>
      <c r="BF1811" t="s">
        <v>826</v>
      </c>
    </row>
    <row r="1812" spans="1:58">
      <c r="A1812" t="s">
        <v>829</v>
      </c>
      <c r="B1812">
        <v>6</v>
      </c>
      <c r="C1812">
        <v>0</v>
      </c>
      <c r="D1812">
        <v>10170</v>
      </c>
      <c r="E1812" t="s">
        <v>5213</v>
      </c>
      <c r="F1812">
        <v>53510602</v>
      </c>
      <c r="G1812" t="s">
        <v>2041</v>
      </c>
      <c r="H1812">
        <v>0</v>
      </c>
      <c r="I1812" t="s">
        <v>518</v>
      </c>
      <c r="J1812">
        <v>95</v>
      </c>
      <c r="K1812">
        <v>13</v>
      </c>
      <c r="L1812" t="s">
        <v>1771</v>
      </c>
      <c r="M1812" t="s">
        <v>1756</v>
      </c>
      <c r="N1812" t="s">
        <v>1756</v>
      </c>
      <c r="O1812" t="s">
        <v>2059</v>
      </c>
      <c r="P1812" t="s">
        <v>1757</v>
      </c>
      <c r="Q1812" s="387">
        <v>1235</v>
      </c>
      <c r="R1812">
        <v>160.55000000000001</v>
      </c>
      <c r="S1812">
        <v>1395.55</v>
      </c>
      <c r="T1812" s="388">
        <v>44472</v>
      </c>
      <c r="U1812">
        <v>0</v>
      </c>
      <c r="V1812" t="s">
        <v>833</v>
      </c>
      <c r="W1812" s="388">
        <v>44484</v>
      </c>
      <c r="X1812">
        <v>165</v>
      </c>
      <c r="Y1812">
        <v>0</v>
      </c>
      <c r="Z1812">
        <v>0</v>
      </c>
      <c r="AA1812" t="s">
        <v>1758</v>
      </c>
      <c r="AB1812" t="s">
        <v>826</v>
      </c>
      <c r="AD1812" t="s">
        <v>2045</v>
      </c>
      <c r="AE1812" t="s">
        <v>2046</v>
      </c>
      <c r="AI1812" t="s">
        <v>1761</v>
      </c>
      <c r="AL1812" t="s">
        <v>3165</v>
      </c>
      <c r="AM1812">
        <v>6</v>
      </c>
      <c r="AN1812" t="s">
        <v>3166</v>
      </c>
      <c r="AO1812" t="s">
        <v>3167</v>
      </c>
      <c r="AP1812">
        <v>0</v>
      </c>
      <c r="AQ1812" s="388">
        <v>44481</v>
      </c>
      <c r="AS1812" t="s">
        <v>3186</v>
      </c>
      <c r="AT1812" s="388">
        <v>44482</v>
      </c>
      <c r="AU1812" t="s">
        <v>1756</v>
      </c>
      <c r="AV1812" t="s">
        <v>1756</v>
      </c>
      <c r="AZ1812" t="s">
        <v>1756</v>
      </c>
      <c r="BA1812" t="s">
        <v>1767</v>
      </c>
      <c r="BB1812" t="s">
        <v>5220</v>
      </c>
      <c r="BC1812" t="s">
        <v>5221</v>
      </c>
      <c r="BD1812" t="s">
        <v>826</v>
      </c>
      <c r="BE1812" t="s">
        <v>1756</v>
      </c>
      <c r="BF1812" t="s">
        <v>826</v>
      </c>
    </row>
    <row r="1813" spans="1:58">
      <c r="A1813" t="s">
        <v>829</v>
      </c>
      <c r="B1813">
        <v>6</v>
      </c>
      <c r="C1813">
        <v>0</v>
      </c>
      <c r="D1813">
        <v>10170</v>
      </c>
      <c r="E1813" t="s">
        <v>5213</v>
      </c>
      <c r="F1813">
        <v>53510602</v>
      </c>
      <c r="G1813" t="s">
        <v>2041</v>
      </c>
      <c r="H1813">
        <v>0</v>
      </c>
      <c r="I1813" t="s">
        <v>2062</v>
      </c>
      <c r="J1813">
        <v>138.05000000000001</v>
      </c>
      <c r="K1813">
        <v>24</v>
      </c>
      <c r="L1813" t="s">
        <v>2063</v>
      </c>
      <c r="M1813" t="s">
        <v>2064</v>
      </c>
      <c r="N1813" t="s">
        <v>1757</v>
      </c>
      <c r="O1813" t="s">
        <v>1756</v>
      </c>
      <c r="P1813" t="s">
        <v>1756</v>
      </c>
      <c r="Q1813" s="387">
        <v>3313.2</v>
      </c>
      <c r="R1813">
        <v>430.71600000000001</v>
      </c>
      <c r="S1813">
        <v>3743.9159999999993</v>
      </c>
      <c r="T1813" s="388">
        <v>44472</v>
      </c>
      <c r="U1813">
        <v>0</v>
      </c>
      <c r="V1813" t="s">
        <v>833</v>
      </c>
      <c r="W1813" s="388">
        <v>44484</v>
      </c>
      <c r="X1813">
        <v>165</v>
      </c>
      <c r="Y1813">
        <v>0</v>
      </c>
      <c r="Z1813">
        <v>0</v>
      </c>
      <c r="AA1813" t="s">
        <v>1758</v>
      </c>
      <c r="AB1813" t="s">
        <v>826</v>
      </c>
      <c r="AD1813" t="s">
        <v>2045</v>
      </c>
      <c r="AE1813" t="s">
        <v>2046</v>
      </c>
      <c r="AI1813" t="s">
        <v>1761</v>
      </c>
      <c r="AL1813" t="s">
        <v>3165</v>
      </c>
      <c r="AM1813">
        <v>6</v>
      </c>
      <c r="AN1813" t="s">
        <v>3166</v>
      </c>
      <c r="AO1813" t="s">
        <v>3167</v>
      </c>
      <c r="AP1813">
        <v>0</v>
      </c>
      <c r="AQ1813" s="388">
        <v>44481</v>
      </c>
      <c r="AS1813" t="s">
        <v>3186</v>
      </c>
      <c r="AT1813" s="388">
        <v>44482</v>
      </c>
      <c r="AU1813" t="s">
        <v>1756</v>
      </c>
      <c r="AV1813" t="s">
        <v>1756</v>
      </c>
      <c r="AZ1813" t="s">
        <v>1756</v>
      </c>
      <c r="BA1813" t="s">
        <v>1767</v>
      </c>
      <c r="BB1813" t="s">
        <v>5222</v>
      </c>
      <c r="BC1813" t="s">
        <v>5223</v>
      </c>
      <c r="BD1813" t="s">
        <v>826</v>
      </c>
      <c r="BE1813" t="s">
        <v>1756</v>
      </c>
      <c r="BF1813" t="s">
        <v>826</v>
      </c>
    </row>
    <row r="1814" spans="1:58">
      <c r="A1814" t="s">
        <v>829</v>
      </c>
      <c r="B1814">
        <v>6</v>
      </c>
      <c r="C1814">
        <v>0</v>
      </c>
      <c r="D1814">
        <v>10170</v>
      </c>
      <c r="E1814" t="s">
        <v>5213</v>
      </c>
      <c r="F1814">
        <v>53510602</v>
      </c>
      <c r="G1814" t="s">
        <v>2041</v>
      </c>
      <c r="H1814">
        <v>0</v>
      </c>
      <c r="I1814" t="s">
        <v>2073</v>
      </c>
      <c r="J1814">
        <v>243.75</v>
      </c>
      <c r="K1814">
        <v>5</v>
      </c>
      <c r="L1814" t="s">
        <v>1755</v>
      </c>
      <c r="M1814" t="s">
        <v>2074</v>
      </c>
      <c r="N1814" t="s">
        <v>1757</v>
      </c>
      <c r="O1814" t="s">
        <v>1756</v>
      </c>
      <c r="P1814" t="s">
        <v>1756</v>
      </c>
      <c r="Q1814" s="387">
        <v>1218.75</v>
      </c>
      <c r="R1814">
        <v>158.4375</v>
      </c>
      <c r="S1814">
        <v>1377.1874999999998</v>
      </c>
      <c r="T1814" s="388">
        <v>44472</v>
      </c>
      <c r="U1814">
        <v>0</v>
      </c>
      <c r="V1814" t="s">
        <v>833</v>
      </c>
      <c r="W1814" s="388">
        <v>44484</v>
      </c>
      <c r="X1814">
        <v>165</v>
      </c>
      <c r="Y1814">
        <v>0</v>
      </c>
      <c r="Z1814">
        <v>0</v>
      </c>
      <c r="AA1814" t="s">
        <v>1758</v>
      </c>
      <c r="AB1814" t="s">
        <v>826</v>
      </c>
      <c r="AD1814" t="s">
        <v>2045</v>
      </c>
      <c r="AE1814" t="s">
        <v>2046</v>
      </c>
      <c r="AI1814" t="s">
        <v>1761</v>
      </c>
      <c r="AL1814" t="s">
        <v>3165</v>
      </c>
      <c r="AM1814">
        <v>6</v>
      </c>
      <c r="AN1814" t="s">
        <v>3166</v>
      </c>
      <c r="AO1814" t="s">
        <v>3167</v>
      </c>
      <c r="AP1814">
        <v>0</v>
      </c>
      <c r="AQ1814" s="388">
        <v>44481</v>
      </c>
      <c r="AS1814" t="s">
        <v>3186</v>
      </c>
      <c r="AT1814" s="388">
        <v>44482</v>
      </c>
      <c r="AU1814" t="s">
        <v>1756</v>
      </c>
      <c r="AV1814" t="s">
        <v>1756</v>
      </c>
      <c r="AZ1814" t="s">
        <v>1756</v>
      </c>
      <c r="BA1814" t="s">
        <v>1767</v>
      </c>
      <c r="BB1814" t="s">
        <v>5224</v>
      </c>
      <c r="BC1814" t="s">
        <v>5225</v>
      </c>
      <c r="BD1814" t="s">
        <v>826</v>
      </c>
      <c r="BE1814" t="s">
        <v>1756</v>
      </c>
      <c r="BF1814" t="s">
        <v>826</v>
      </c>
    </row>
    <row r="1815" spans="1:58">
      <c r="A1815" t="s">
        <v>829</v>
      </c>
      <c r="B1815">
        <v>6</v>
      </c>
      <c r="C1815">
        <v>0</v>
      </c>
      <c r="D1815">
        <v>10170</v>
      </c>
      <c r="E1815" t="s">
        <v>5213</v>
      </c>
      <c r="F1815">
        <v>53510602</v>
      </c>
      <c r="G1815" t="s">
        <v>2041</v>
      </c>
      <c r="H1815">
        <v>0</v>
      </c>
      <c r="I1815" t="s">
        <v>3152</v>
      </c>
      <c r="J1815">
        <v>18.45</v>
      </c>
      <c r="K1815">
        <v>10</v>
      </c>
      <c r="L1815" t="s">
        <v>1771</v>
      </c>
      <c r="M1815" t="s">
        <v>3153</v>
      </c>
      <c r="N1815" t="s">
        <v>1757</v>
      </c>
      <c r="O1815" t="s">
        <v>1756</v>
      </c>
      <c r="P1815" t="s">
        <v>1756</v>
      </c>
      <c r="Q1815" s="387">
        <v>184.5</v>
      </c>
      <c r="R1815">
        <v>23.984999999999999</v>
      </c>
      <c r="S1815">
        <v>208.48499999999999</v>
      </c>
      <c r="T1815" s="388">
        <v>44472</v>
      </c>
      <c r="U1815">
        <v>0</v>
      </c>
      <c r="V1815" t="s">
        <v>833</v>
      </c>
      <c r="W1815" s="388">
        <v>44484</v>
      </c>
      <c r="X1815">
        <v>165</v>
      </c>
      <c r="Y1815">
        <v>0</v>
      </c>
      <c r="Z1815">
        <v>0</v>
      </c>
      <c r="AA1815" t="s">
        <v>1758</v>
      </c>
      <c r="AB1815" t="s">
        <v>826</v>
      </c>
      <c r="AD1815" t="s">
        <v>2045</v>
      </c>
      <c r="AE1815" t="s">
        <v>2046</v>
      </c>
      <c r="AI1815" t="s">
        <v>1761</v>
      </c>
      <c r="AL1815" t="s">
        <v>3165</v>
      </c>
      <c r="AM1815">
        <v>6</v>
      </c>
      <c r="AN1815" t="s">
        <v>3166</v>
      </c>
      <c r="AO1815" t="s">
        <v>3167</v>
      </c>
      <c r="AP1815">
        <v>0</v>
      </c>
      <c r="AQ1815" s="388">
        <v>44481</v>
      </c>
      <c r="AS1815" t="s">
        <v>3186</v>
      </c>
      <c r="AT1815" s="388">
        <v>44482</v>
      </c>
      <c r="AU1815" t="s">
        <v>1756</v>
      </c>
      <c r="AV1815" t="s">
        <v>1756</v>
      </c>
      <c r="AZ1815" t="s">
        <v>1756</v>
      </c>
      <c r="BA1815" t="s">
        <v>1767</v>
      </c>
      <c r="BB1815" t="s">
        <v>5226</v>
      </c>
      <c r="BC1815" t="s">
        <v>5227</v>
      </c>
      <c r="BD1815" t="s">
        <v>826</v>
      </c>
      <c r="BE1815" t="s">
        <v>1756</v>
      </c>
      <c r="BF1815" t="s">
        <v>826</v>
      </c>
    </row>
    <row r="1816" spans="1:58">
      <c r="A1816" t="s">
        <v>829</v>
      </c>
      <c r="B1816">
        <v>6</v>
      </c>
      <c r="C1816">
        <v>0</v>
      </c>
      <c r="D1816">
        <v>10170</v>
      </c>
      <c r="E1816" t="s">
        <v>5213</v>
      </c>
      <c r="F1816">
        <v>53510602</v>
      </c>
      <c r="G1816" t="s">
        <v>2041</v>
      </c>
      <c r="H1816">
        <v>0</v>
      </c>
      <c r="I1816" t="s">
        <v>2079</v>
      </c>
      <c r="J1816">
        <v>63.38</v>
      </c>
      <c r="K1816">
        <v>12</v>
      </c>
      <c r="L1816" t="s">
        <v>1771</v>
      </c>
      <c r="M1816" t="s">
        <v>2080</v>
      </c>
      <c r="N1816" t="s">
        <v>1757</v>
      </c>
      <c r="O1816" t="s">
        <v>1756</v>
      </c>
      <c r="P1816" t="s">
        <v>1756</v>
      </c>
      <c r="Q1816" s="387">
        <v>760.56</v>
      </c>
      <c r="R1816">
        <v>98.872799999999998</v>
      </c>
      <c r="S1816">
        <v>859.43279999999982</v>
      </c>
      <c r="T1816" s="388">
        <v>44472</v>
      </c>
      <c r="U1816">
        <v>0</v>
      </c>
      <c r="V1816" t="s">
        <v>833</v>
      </c>
      <c r="W1816" s="388">
        <v>44484</v>
      </c>
      <c r="X1816">
        <v>165</v>
      </c>
      <c r="Y1816">
        <v>0</v>
      </c>
      <c r="Z1816">
        <v>0</v>
      </c>
      <c r="AA1816" t="s">
        <v>1758</v>
      </c>
      <c r="AB1816" t="s">
        <v>826</v>
      </c>
      <c r="AD1816" t="s">
        <v>2045</v>
      </c>
      <c r="AE1816" t="s">
        <v>2046</v>
      </c>
      <c r="AI1816" t="s">
        <v>1761</v>
      </c>
      <c r="AL1816" t="s">
        <v>3165</v>
      </c>
      <c r="AM1816">
        <v>6</v>
      </c>
      <c r="AN1816" t="s">
        <v>3166</v>
      </c>
      <c r="AO1816" t="s">
        <v>3167</v>
      </c>
      <c r="AP1816">
        <v>0</v>
      </c>
      <c r="AQ1816" s="388">
        <v>44481</v>
      </c>
      <c r="AS1816" t="s">
        <v>3186</v>
      </c>
      <c r="AT1816" s="388">
        <v>44482</v>
      </c>
      <c r="AU1816" t="s">
        <v>1756</v>
      </c>
      <c r="AV1816" t="s">
        <v>1756</v>
      </c>
      <c r="AZ1816" t="s">
        <v>1756</v>
      </c>
      <c r="BA1816" t="s">
        <v>1767</v>
      </c>
      <c r="BB1816" t="s">
        <v>5228</v>
      </c>
      <c r="BC1816" t="s">
        <v>5229</v>
      </c>
      <c r="BD1816" t="s">
        <v>826</v>
      </c>
      <c r="BE1816" t="s">
        <v>1756</v>
      </c>
      <c r="BF1816" t="s">
        <v>826</v>
      </c>
    </row>
    <row r="1817" spans="1:58">
      <c r="A1817" t="s">
        <v>829</v>
      </c>
      <c r="B1817">
        <v>6</v>
      </c>
      <c r="C1817">
        <v>0</v>
      </c>
      <c r="D1817">
        <v>10170</v>
      </c>
      <c r="E1817" t="s">
        <v>5213</v>
      </c>
      <c r="F1817">
        <v>53510602</v>
      </c>
      <c r="G1817" t="s">
        <v>2041</v>
      </c>
      <c r="H1817">
        <v>0</v>
      </c>
      <c r="I1817" t="s">
        <v>2083</v>
      </c>
      <c r="J1817">
        <v>12.21</v>
      </c>
      <c r="K1817">
        <v>12</v>
      </c>
      <c r="L1817" t="s">
        <v>1771</v>
      </c>
      <c r="M1817" t="s">
        <v>2084</v>
      </c>
      <c r="N1817" t="s">
        <v>1757</v>
      </c>
      <c r="O1817" t="s">
        <v>1756</v>
      </c>
      <c r="P1817" t="s">
        <v>1756</v>
      </c>
      <c r="Q1817" s="387">
        <v>146.52000000000001</v>
      </c>
      <c r="R1817">
        <v>19.047600000000003</v>
      </c>
      <c r="S1817">
        <v>165.5676</v>
      </c>
      <c r="T1817" s="388">
        <v>44472</v>
      </c>
      <c r="U1817">
        <v>0</v>
      </c>
      <c r="V1817" t="s">
        <v>833</v>
      </c>
      <c r="W1817" s="388">
        <v>44484</v>
      </c>
      <c r="X1817">
        <v>165</v>
      </c>
      <c r="Y1817">
        <v>0</v>
      </c>
      <c r="Z1817">
        <v>0</v>
      </c>
      <c r="AA1817" t="s">
        <v>1758</v>
      </c>
      <c r="AB1817" t="s">
        <v>826</v>
      </c>
      <c r="AD1817" t="s">
        <v>2045</v>
      </c>
      <c r="AE1817" t="s">
        <v>2046</v>
      </c>
      <c r="AI1817" t="s">
        <v>1761</v>
      </c>
      <c r="AL1817" t="s">
        <v>3165</v>
      </c>
      <c r="AM1817">
        <v>6</v>
      </c>
      <c r="AN1817" t="s">
        <v>3166</v>
      </c>
      <c r="AO1817" t="s">
        <v>3167</v>
      </c>
      <c r="AP1817">
        <v>0</v>
      </c>
      <c r="AQ1817" s="388">
        <v>44481</v>
      </c>
      <c r="AS1817" t="s">
        <v>3186</v>
      </c>
      <c r="AT1817" s="388">
        <v>44482</v>
      </c>
      <c r="AU1817" t="s">
        <v>1756</v>
      </c>
      <c r="AV1817" t="s">
        <v>1756</v>
      </c>
      <c r="AZ1817" t="s">
        <v>1756</v>
      </c>
      <c r="BA1817" t="s">
        <v>1767</v>
      </c>
      <c r="BB1817" t="s">
        <v>5230</v>
      </c>
      <c r="BC1817" t="s">
        <v>5231</v>
      </c>
      <c r="BD1817" t="s">
        <v>826</v>
      </c>
      <c r="BE1817" t="s">
        <v>1756</v>
      </c>
      <c r="BF1817" t="s">
        <v>826</v>
      </c>
    </row>
    <row r="1818" spans="1:58">
      <c r="A1818" t="s">
        <v>829</v>
      </c>
      <c r="B1818">
        <v>6</v>
      </c>
      <c r="C1818">
        <v>0</v>
      </c>
      <c r="D1818">
        <v>10170</v>
      </c>
      <c r="E1818" t="s">
        <v>5213</v>
      </c>
      <c r="F1818">
        <v>53510602</v>
      </c>
      <c r="G1818" t="s">
        <v>2041</v>
      </c>
      <c r="H1818">
        <v>0</v>
      </c>
      <c r="I1818" t="s">
        <v>2083</v>
      </c>
      <c r="J1818">
        <v>12.21</v>
      </c>
      <c r="K1818">
        <v>12</v>
      </c>
      <c r="L1818" t="s">
        <v>1771</v>
      </c>
      <c r="M1818" t="s">
        <v>2084</v>
      </c>
      <c r="N1818" t="s">
        <v>1757</v>
      </c>
      <c r="O1818" t="s">
        <v>1756</v>
      </c>
      <c r="P1818" t="s">
        <v>1756</v>
      </c>
      <c r="Q1818" s="387">
        <v>146.52000000000001</v>
      </c>
      <c r="R1818">
        <v>19.047600000000003</v>
      </c>
      <c r="S1818">
        <v>165.5676</v>
      </c>
      <c r="T1818" s="388">
        <v>44472</v>
      </c>
      <c r="U1818">
        <v>0</v>
      </c>
      <c r="V1818" t="s">
        <v>833</v>
      </c>
      <c r="W1818" s="388">
        <v>44484</v>
      </c>
      <c r="X1818">
        <v>165</v>
      </c>
      <c r="Y1818">
        <v>0</v>
      </c>
      <c r="Z1818">
        <v>0</v>
      </c>
      <c r="AA1818" t="s">
        <v>1758</v>
      </c>
      <c r="AB1818" t="s">
        <v>826</v>
      </c>
      <c r="AD1818" t="s">
        <v>2045</v>
      </c>
      <c r="AE1818" t="s">
        <v>2046</v>
      </c>
      <c r="AI1818" t="s">
        <v>1761</v>
      </c>
      <c r="AL1818" t="s">
        <v>3165</v>
      </c>
      <c r="AM1818">
        <v>6</v>
      </c>
      <c r="AN1818" t="s">
        <v>3166</v>
      </c>
      <c r="AO1818" t="s">
        <v>3167</v>
      </c>
      <c r="AP1818">
        <v>0</v>
      </c>
      <c r="AQ1818" s="388">
        <v>44481</v>
      </c>
      <c r="AS1818" t="s">
        <v>3186</v>
      </c>
      <c r="AT1818" s="388">
        <v>44482</v>
      </c>
      <c r="AU1818" t="s">
        <v>1756</v>
      </c>
      <c r="AV1818" t="s">
        <v>1756</v>
      </c>
      <c r="AZ1818" t="s">
        <v>1756</v>
      </c>
      <c r="BA1818" t="s">
        <v>1767</v>
      </c>
      <c r="BB1818" t="s">
        <v>5230</v>
      </c>
      <c r="BC1818" t="s">
        <v>5231</v>
      </c>
      <c r="BD1818" t="s">
        <v>826</v>
      </c>
      <c r="BE1818" t="s">
        <v>1756</v>
      </c>
      <c r="BF1818" t="s">
        <v>826</v>
      </c>
    </row>
    <row r="1819" spans="1:58">
      <c r="A1819" t="s">
        <v>829</v>
      </c>
      <c r="B1819">
        <v>6</v>
      </c>
      <c r="C1819">
        <v>0</v>
      </c>
      <c r="D1819">
        <v>10170</v>
      </c>
      <c r="E1819" t="s">
        <v>5213</v>
      </c>
      <c r="F1819">
        <v>53510602</v>
      </c>
      <c r="G1819" t="s">
        <v>2041</v>
      </c>
      <c r="H1819">
        <v>0</v>
      </c>
      <c r="I1819" t="s">
        <v>2089</v>
      </c>
      <c r="J1819">
        <v>146.96</v>
      </c>
      <c r="K1819">
        <v>12</v>
      </c>
      <c r="L1819" t="s">
        <v>2063</v>
      </c>
      <c r="M1819" t="s">
        <v>2090</v>
      </c>
      <c r="N1819" t="s">
        <v>1757</v>
      </c>
      <c r="O1819" t="s">
        <v>1756</v>
      </c>
      <c r="P1819" t="s">
        <v>1756</v>
      </c>
      <c r="Q1819" s="387">
        <v>1763.52</v>
      </c>
      <c r="R1819">
        <v>229.2576</v>
      </c>
      <c r="S1819">
        <v>1992.7775999999999</v>
      </c>
      <c r="T1819" s="388">
        <v>44472</v>
      </c>
      <c r="U1819">
        <v>0</v>
      </c>
      <c r="V1819" t="s">
        <v>833</v>
      </c>
      <c r="W1819" s="388">
        <v>44484</v>
      </c>
      <c r="X1819">
        <v>165</v>
      </c>
      <c r="Y1819">
        <v>0</v>
      </c>
      <c r="Z1819">
        <v>0</v>
      </c>
      <c r="AA1819" t="s">
        <v>1758</v>
      </c>
      <c r="AB1819" t="s">
        <v>826</v>
      </c>
      <c r="AD1819" t="s">
        <v>2045</v>
      </c>
      <c r="AE1819" t="s">
        <v>2046</v>
      </c>
      <c r="AI1819" t="s">
        <v>1761</v>
      </c>
      <c r="AL1819" t="s">
        <v>3165</v>
      </c>
      <c r="AM1819">
        <v>6</v>
      </c>
      <c r="AN1819" t="s">
        <v>3166</v>
      </c>
      <c r="AO1819" t="s">
        <v>3167</v>
      </c>
      <c r="AP1819">
        <v>0</v>
      </c>
      <c r="AQ1819" s="388">
        <v>44481</v>
      </c>
      <c r="AS1819" t="s">
        <v>3186</v>
      </c>
      <c r="AT1819" s="388">
        <v>44482</v>
      </c>
      <c r="AU1819" t="s">
        <v>1756</v>
      </c>
      <c r="AV1819" t="s">
        <v>1756</v>
      </c>
      <c r="AZ1819" t="s">
        <v>1756</v>
      </c>
      <c r="BA1819" t="s">
        <v>1767</v>
      </c>
      <c r="BB1819" t="s">
        <v>5232</v>
      </c>
      <c r="BC1819" t="s">
        <v>5233</v>
      </c>
      <c r="BD1819" t="s">
        <v>826</v>
      </c>
      <c r="BE1819" t="s">
        <v>1756</v>
      </c>
      <c r="BF1819" t="s">
        <v>826</v>
      </c>
    </row>
    <row r="1820" spans="1:58">
      <c r="A1820" t="s">
        <v>829</v>
      </c>
      <c r="B1820">
        <v>6</v>
      </c>
      <c r="C1820">
        <v>0</v>
      </c>
      <c r="D1820">
        <v>10170</v>
      </c>
      <c r="E1820" t="s">
        <v>5213</v>
      </c>
      <c r="F1820">
        <v>53510602</v>
      </c>
      <c r="G1820" t="s">
        <v>2041</v>
      </c>
      <c r="H1820">
        <v>0</v>
      </c>
      <c r="I1820" t="s">
        <v>2089</v>
      </c>
      <c r="J1820">
        <v>146.96</v>
      </c>
      <c r="K1820">
        <v>12</v>
      </c>
      <c r="L1820" t="s">
        <v>2063</v>
      </c>
      <c r="M1820" t="s">
        <v>2090</v>
      </c>
      <c r="N1820" t="s">
        <v>1757</v>
      </c>
      <c r="O1820" t="s">
        <v>1756</v>
      </c>
      <c r="P1820" t="s">
        <v>1756</v>
      </c>
      <c r="Q1820" s="387">
        <v>1763.52</v>
      </c>
      <c r="R1820">
        <v>229.2576</v>
      </c>
      <c r="S1820">
        <v>1992.7775999999999</v>
      </c>
      <c r="T1820" s="388">
        <v>44472</v>
      </c>
      <c r="U1820">
        <v>0</v>
      </c>
      <c r="V1820" t="s">
        <v>833</v>
      </c>
      <c r="W1820" s="388">
        <v>44484</v>
      </c>
      <c r="X1820">
        <v>165</v>
      </c>
      <c r="Y1820">
        <v>0</v>
      </c>
      <c r="Z1820">
        <v>0</v>
      </c>
      <c r="AA1820" t="s">
        <v>1758</v>
      </c>
      <c r="AB1820" t="s">
        <v>826</v>
      </c>
      <c r="AD1820" t="s">
        <v>2045</v>
      </c>
      <c r="AE1820" t="s">
        <v>2046</v>
      </c>
      <c r="AI1820" t="s">
        <v>1761</v>
      </c>
      <c r="AL1820" t="s">
        <v>3165</v>
      </c>
      <c r="AM1820">
        <v>6</v>
      </c>
      <c r="AN1820" t="s">
        <v>3166</v>
      </c>
      <c r="AO1820" t="s">
        <v>3167</v>
      </c>
      <c r="AP1820">
        <v>0</v>
      </c>
      <c r="AQ1820" s="388">
        <v>44481</v>
      </c>
      <c r="AS1820" t="s">
        <v>3186</v>
      </c>
      <c r="AT1820" s="388">
        <v>44482</v>
      </c>
      <c r="AU1820" t="s">
        <v>1756</v>
      </c>
      <c r="AV1820" t="s">
        <v>1756</v>
      </c>
      <c r="AZ1820" t="s">
        <v>1756</v>
      </c>
      <c r="BA1820" t="s">
        <v>1767</v>
      </c>
      <c r="BB1820" t="s">
        <v>5232</v>
      </c>
      <c r="BC1820" t="s">
        <v>5233</v>
      </c>
      <c r="BD1820" t="s">
        <v>826</v>
      </c>
      <c r="BE1820" t="s">
        <v>1756</v>
      </c>
      <c r="BF1820" t="s">
        <v>826</v>
      </c>
    </row>
    <row r="1821" spans="1:58">
      <c r="A1821" t="s">
        <v>829</v>
      </c>
      <c r="B1821">
        <v>6</v>
      </c>
      <c r="C1821">
        <v>0</v>
      </c>
      <c r="D1821">
        <v>10170</v>
      </c>
      <c r="E1821" t="s">
        <v>5213</v>
      </c>
      <c r="F1821">
        <v>53510602</v>
      </c>
      <c r="G1821" t="s">
        <v>2041</v>
      </c>
      <c r="H1821">
        <v>0</v>
      </c>
      <c r="I1821" t="s">
        <v>2095</v>
      </c>
      <c r="J1821">
        <v>138.44999999999999</v>
      </c>
      <c r="K1821">
        <v>12</v>
      </c>
      <c r="L1821" t="s">
        <v>2063</v>
      </c>
      <c r="M1821" t="s">
        <v>2096</v>
      </c>
      <c r="N1821" t="s">
        <v>1757</v>
      </c>
      <c r="O1821" t="s">
        <v>1756</v>
      </c>
      <c r="P1821" t="s">
        <v>1756</v>
      </c>
      <c r="Q1821" s="387">
        <v>1661.4</v>
      </c>
      <c r="R1821">
        <v>215.98200000000003</v>
      </c>
      <c r="S1821">
        <v>1877.3819999999998</v>
      </c>
      <c r="T1821" s="388">
        <v>44472</v>
      </c>
      <c r="U1821">
        <v>0</v>
      </c>
      <c r="V1821" t="s">
        <v>833</v>
      </c>
      <c r="W1821" s="388">
        <v>44484</v>
      </c>
      <c r="X1821">
        <v>165</v>
      </c>
      <c r="Y1821">
        <v>0</v>
      </c>
      <c r="Z1821">
        <v>0</v>
      </c>
      <c r="AA1821" t="s">
        <v>1758</v>
      </c>
      <c r="AB1821" t="s">
        <v>826</v>
      </c>
      <c r="AD1821" t="s">
        <v>2045</v>
      </c>
      <c r="AE1821" t="s">
        <v>2046</v>
      </c>
      <c r="AI1821" t="s">
        <v>1761</v>
      </c>
      <c r="AL1821" t="s">
        <v>3165</v>
      </c>
      <c r="AM1821">
        <v>6</v>
      </c>
      <c r="AN1821" t="s">
        <v>3166</v>
      </c>
      <c r="AO1821" t="s">
        <v>3167</v>
      </c>
      <c r="AP1821">
        <v>0</v>
      </c>
      <c r="AQ1821" s="388">
        <v>44481</v>
      </c>
      <c r="AS1821" t="s">
        <v>3186</v>
      </c>
      <c r="AT1821" s="388">
        <v>44482</v>
      </c>
      <c r="AU1821" t="s">
        <v>1756</v>
      </c>
      <c r="AV1821" t="s">
        <v>1756</v>
      </c>
      <c r="AZ1821" t="s">
        <v>1756</v>
      </c>
      <c r="BA1821" t="s">
        <v>1767</v>
      </c>
      <c r="BB1821" t="s">
        <v>5234</v>
      </c>
      <c r="BC1821" t="s">
        <v>5235</v>
      </c>
      <c r="BD1821" t="s">
        <v>826</v>
      </c>
      <c r="BE1821" t="s">
        <v>1756</v>
      </c>
      <c r="BF1821" t="s">
        <v>826</v>
      </c>
    </row>
    <row r="1822" spans="1:58">
      <c r="A1822" t="s">
        <v>829</v>
      </c>
      <c r="B1822">
        <v>6</v>
      </c>
      <c r="C1822">
        <v>0</v>
      </c>
      <c r="D1822">
        <v>10170</v>
      </c>
      <c r="E1822" t="s">
        <v>5213</v>
      </c>
      <c r="F1822">
        <v>53510602</v>
      </c>
      <c r="G1822" t="s">
        <v>2041</v>
      </c>
      <c r="H1822">
        <v>0</v>
      </c>
      <c r="I1822" t="s">
        <v>2247</v>
      </c>
      <c r="J1822">
        <v>131.47999999999999</v>
      </c>
      <c r="K1822">
        <v>12</v>
      </c>
      <c r="L1822" t="s">
        <v>2063</v>
      </c>
      <c r="M1822" t="s">
        <v>2248</v>
      </c>
      <c r="N1822" t="s">
        <v>1757</v>
      </c>
      <c r="O1822" t="s">
        <v>1756</v>
      </c>
      <c r="P1822" t="s">
        <v>1756</v>
      </c>
      <c r="Q1822" s="387">
        <v>1577.76</v>
      </c>
      <c r="R1822">
        <v>205.1088</v>
      </c>
      <c r="S1822">
        <v>1782.8687999999997</v>
      </c>
      <c r="T1822" s="388">
        <v>44472</v>
      </c>
      <c r="U1822">
        <v>0</v>
      </c>
      <c r="V1822" t="s">
        <v>833</v>
      </c>
      <c r="W1822" s="388">
        <v>44484</v>
      </c>
      <c r="X1822">
        <v>165</v>
      </c>
      <c r="Y1822">
        <v>0</v>
      </c>
      <c r="Z1822">
        <v>0</v>
      </c>
      <c r="AA1822" t="s">
        <v>1758</v>
      </c>
      <c r="AB1822" t="s">
        <v>826</v>
      </c>
      <c r="AD1822" t="s">
        <v>2045</v>
      </c>
      <c r="AE1822" t="s">
        <v>2046</v>
      </c>
      <c r="AI1822" t="s">
        <v>1761</v>
      </c>
      <c r="AL1822" t="s">
        <v>3165</v>
      </c>
      <c r="AM1822">
        <v>6</v>
      </c>
      <c r="AN1822" t="s">
        <v>3166</v>
      </c>
      <c r="AO1822" t="s">
        <v>3167</v>
      </c>
      <c r="AP1822">
        <v>0</v>
      </c>
      <c r="AQ1822" s="388">
        <v>44481</v>
      </c>
      <c r="AS1822" t="s">
        <v>3186</v>
      </c>
      <c r="AT1822" s="388">
        <v>44482</v>
      </c>
      <c r="AU1822" t="s">
        <v>1756</v>
      </c>
      <c r="AV1822" t="s">
        <v>1756</v>
      </c>
      <c r="AZ1822" t="s">
        <v>1756</v>
      </c>
      <c r="BA1822" t="s">
        <v>1767</v>
      </c>
      <c r="BB1822" t="s">
        <v>5236</v>
      </c>
      <c r="BC1822" t="s">
        <v>5237</v>
      </c>
      <c r="BD1822" t="s">
        <v>826</v>
      </c>
      <c r="BE1822" t="s">
        <v>1756</v>
      </c>
      <c r="BF1822" t="s">
        <v>826</v>
      </c>
    </row>
    <row r="1823" spans="1:58">
      <c r="A1823" t="s">
        <v>829</v>
      </c>
      <c r="B1823">
        <v>6</v>
      </c>
      <c r="C1823">
        <v>0</v>
      </c>
      <c r="D1823">
        <v>10179</v>
      </c>
      <c r="E1823" t="s">
        <v>5238</v>
      </c>
      <c r="F1823">
        <v>53510602</v>
      </c>
      <c r="G1823" t="s">
        <v>2041</v>
      </c>
      <c r="H1823">
        <v>0</v>
      </c>
      <c r="I1823" t="s">
        <v>2052</v>
      </c>
      <c r="J1823">
        <v>75</v>
      </c>
      <c r="K1823">
        <v>4</v>
      </c>
      <c r="L1823" t="s">
        <v>1771</v>
      </c>
      <c r="M1823" t="s">
        <v>1756</v>
      </c>
      <c r="N1823" t="s">
        <v>1756</v>
      </c>
      <c r="O1823" t="s">
        <v>2053</v>
      </c>
      <c r="P1823" t="s">
        <v>1757</v>
      </c>
      <c r="Q1823" s="387">
        <v>300</v>
      </c>
      <c r="R1823">
        <v>39</v>
      </c>
      <c r="S1823">
        <v>338.99999999999994</v>
      </c>
      <c r="T1823" s="388">
        <v>44472</v>
      </c>
      <c r="U1823">
        <v>0</v>
      </c>
      <c r="V1823" t="s">
        <v>833</v>
      </c>
      <c r="W1823" s="388">
        <v>44484</v>
      </c>
      <c r="X1823">
        <v>165</v>
      </c>
      <c r="Y1823">
        <v>0</v>
      </c>
      <c r="Z1823">
        <v>0</v>
      </c>
      <c r="AA1823" t="s">
        <v>1758</v>
      </c>
      <c r="AB1823" t="s">
        <v>826</v>
      </c>
      <c r="AD1823" t="s">
        <v>2045</v>
      </c>
      <c r="AE1823" t="s">
        <v>2046</v>
      </c>
      <c r="AI1823" t="s">
        <v>1761</v>
      </c>
      <c r="AL1823" t="s">
        <v>5239</v>
      </c>
      <c r="AM1823">
        <v>6</v>
      </c>
      <c r="AN1823" t="s">
        <v>1833</v>
      </c>
      <c r="AO1823" t="s">
        <v>1834</v>
      </c>
      <c r="AP1823">
        <v>0</v>
      </c>
      <c r="AQ1823" s="388">
        <v>44481</v>
      </c>
      <c r="AS1823" t="s">
        <v>3186</v>
      </c>
      <c r="AT1823" s="388">
        <v>44482</v>
      </c>
      <c r="AU1823" t="s">
        <v>1756</v>
      </c>
      <c r="AV1823" t="s">
        <v>1756</v>
      </c>
      <c r="AZ1823" t="s">
        <v>1756</v>
      </c>
      <c r="BA1823" t="s">
        <v>1767</v>
      </c>
      <c r="BB1823" t="s">
        <v>5240</v>
      </c>
      <c r="BC1823" t="s">
        <v>5241</v>
      </c>
      <c r="BD1823" t="s">
        <v>826</v>
      </c>
      <c r="BE1823" t="s">
        <v>1756</v>
      </c>
      <c r="BF1823" t="s">
        <v>826</v>
      </c>
    </row>
    <row r="1824" spans="1:58">
      <c r="A1824" t="s">
        <v>829</v>
      </c>
      <c r="B1824">
        <v>6</v>
      </c>
      <c r="C1824">
        <v>0</v>
      </c>
      <c r="D1824">
        <v>10179</v>
      </c>
      <c r="E1824" t="s">
        <v>5238</v>
      </c>
      <c r="F1824">
        <v>53510602</v>
      </c>
      <c r="G1824" t="s">
        <v>2041</v>
      </c>
      <c r="H1824">
        <v>0</v>
      </c>
      <c r="I1824" t="s">
        <v>2062</v>
      </c>
      <c r="J1824">
        <v>138.05000000000001</v>
      </c>
      <c r="K1824">
        <v>4</v>
      </c>
      <c r="L1824" t="s">
        <v>2063</v>
      </c>
      <c r="M1824" t="s">
        <v>2064</v>
      </c>
      <c r="N1824" t="s">
        <v>1757</v>
      </c>
      <c r="O1824" t="s">
        <v>1756</v>
      </c>
      <c r="P1824" t="s">
        <v>1756</v>
      </c>
      <c r="Q1824" s="387">
        <v>552.20000000000005</v>
      </c>
      <c r="R1824">
        <v>71.786000000000001</v>
      </c>
      <c r="S1824">
        <v>623.98599999999999</v>
      </c>
      <c r="T1824" s="388">
        <v>44472</v>
      </c>
      <c r="U1824">
        <v>0</v>
      </c>
      <c r="V1824" t="s">
        <v>833</v>
      </c>
      <c r="W1824" s="388">
        <v>44484</v>
      </c>
      <c r="X1824">
        <v>165</v>
      </c>
      <c r="Y1824">
        <v>0</v>
      </c>
      <c r="Z1824">
        <v>0</v>
      </c>
      <c r="AA1824" t="s">
        <v>1758</v>
      </c>
      <c r="AB1824" t="s">
        <v>826</v>
      </c>
      <c r="AD1824" t="s">
        <v>2045</v>
      </c>
      <c r="AE1824" t="s">
        <v>2046</v>
      </c>
      <c r="AI1824" t="s">
        <v>1761</v>
      </c>
      <c r="AL1824" t="s">
        <v>5239</v>
      </c>
      <c r="AM1824">
        <v>6</v>
      </c>
      <c r="AN1824" t="s">
        <v>1833</v>
      </c>
      <c r="AO1824" t="s">
        <v>1834</v>
      </c>
      <c r="AP1824">
        <v>0</v>
      </c>
      <c r="AQ1824" s="388">
        <v>44481</v>
      </c>
      <c r="AS1824" t="s">
        <v>3186</v>
      </c>
      <c r="AT1824" s="388">
        <v>44482</v>
      </c>
      <c r="AU1824" t="s">
        <v>1756</v>
      </c>
      <c r="AV1824" t="s">
        <v>1756</v>
      </c>
      <c r="AZ1824" t="s">
        <v>1756</v>
      </c>
      <c r="BA1824" t="s">
        <v>1767</v>
      </c>
      <c r="BB1824" t="s">
        <v>5242</v>
      </c>
      <c r="BC1824" t="s">
        <v>5243</v>
      </c>
      <c r="BD1824" t="s">
        <v>826</v>
      </c>
      <c r="BE1824" t="s">
        <v>1756</v>
      </c>
      <c r="BF1824" t="s">
        <v>826</v>
      </c>
    </row>
    <row r="1825" spans="1:58">
      <c r="A1825" t="s">
        <v>829</v>
      </c>
      <c r="B1825">
        <v>6</v>
      </c>
      <c r="C1825">
        <v>0</v>
      </c>
      <c r="D1825">
        <v>10178</v>
      </c>
      <c r="E1825" t="s">
        <v>5244</v>
      </c>
      <c r="F1825">
        <v>53510602</v>
      </c>
      <c r="G1825" t="s">
        <v>2041</v>
      </c>
      <c r="H1825">
        <v>0</v>
      </c>
      <c r="I1825" t="s">
        <v>2052</v>
      </c>
      <c r="J1825">
        <v>75</v>
      </c>
      <c r="K1825">
        <v>7</v>
      </c>
      <c r="L1825" t="s">
        <v>1771</v>
      </c>
      <c r="M1825" t="s">
        <v>1756</v>
      </c>
      <c r="N1825" t="s">
        <v>1756</v>
      </c>
      <c r="O1825" t="s">
        <v>2053</v>
      </c>
      <c r="P1825" t="s">
        <v>1757</v>
      </c>
      <c r="Q1825" s="387">
        <v>525</v>
      </c>
      <c r="R1825">
        <v>68.25</v>
      </c>
      <c r="S1825">
        <v>593.25</v>
      </c>
      <c r="T1825" s="388">
        <v>44472</v>
      </c>
      <c r="U1825">
        <v>0</v>
      </c>
      <c r="V1825" t="s">
        <v>833</v>
      </c>
      <c r="W1825" s="388">
        <v>44484</v>
      </c>
      <c r="X1825">
        <v>165</v>
      </c>
      <c r="Y1825">
        <v>0</v>
      </c>
      <c r="Z1825">
        <v>0</v>
      </c>
      <c r="AA1825" t="s">
        <v>1758</v>
      </c>
      <c r="AB1825" t="s">
        <v>826</v>
      </c>
      <c r="AD1825" t="s">
        <v>2045</v>
      </c>
      <c r="AE1825" t="s">
        <v>2046</v>
      </c>
      <c r="AI1825" t="s">
        <v>1761</v>
      </c>
      <c r="AL1825" t="s">
        <v>5092</v>
      </c>
      <c r="AM1825">
        <v>6</v>
      </c>
      <c r="AN1825" t="s">
        <v>1113</v>
      </c>
      <c r="AO1825" t="s">
        <v>2890</v>
      </c>
      <c r="AP1825">
        <v>0</v>
      </c>
      <c r="AQ1825" s="388">
        <v>44481</v>
      </c>
      <c r="AS1825" t="s">
        <v>3186</v>
      </c>
      <c r="AT1825" s="388">
        <v>44482</v>
      </c>
      <c r="AU1825" t="s">
        <v>1756</v>
      </c>
      <c r="AV1825" t="s">
        <v>1756</v>
      </c>
      <c r="AZ1825" t="s">
        <v>1756</v>
      </c>
      <c r="BA1825" t="s">
        <v>1767</v>
      </c>
      <c r="BB1825" t="s">
        <v>5245</v>
      </c>
      <c r="BC1825" t="s">
        <v>5246</v>
      </c>
      <c r="BD1825" t="s">
        <v>826</v>
      </c>
      <c r="BE1825" t="s">
        <v>1756</v>
      </c>
      <c r="BF1825" t="s">
        <v>826</v>
      </c>
    </row>
    <row r="1826" spans="1:58">
      <c r="A1826" t="s">
        <v>829</v>
      </c>
      <c r="B1826">
        <v>6</v>
      </c>
      <c r="C1826">
        <v>0</v>
      </c>
      <c r="D1826">
        <v>10178</v>
      </c>
      <c r="E1826" t="s">
        <v>5244</v>
      </c>
      <c r="F1826">
        <v>53510602</v>
      </c>
      <c r="G1826" t="s">
        <v>2041</v>
      </c>
      <c r="H1826">
        <v>0</v>
      </c>
      <c r="I1826" t="s">
        <v>518</v>
      </c>
      <c r="J1826">
        <v>95</v>
      </c>
      <c r="K1826">
        <v>1</v>
      </c>
      <c r="L1826" t="s">
        <v>1771</v>
      </c>
      <c r="M1826" t="s">
        <v>1756</v>
      </c>
      <c r="N1826" t="s">
        <v>1756</v>
      </c>
      <c r="O1826" t="s">
        <v>2059</v>
      </c>
      <c r="P1826" t="s">
        <v>1757</v>
      </c>
      <c r="Q1826" s="387">
        <v>95</v>
      </c>
      <c r="R1826">
        <v>12.35</v>
      </c>
      <c r="S1826">
        <v>107.35</v>
      </c>
      <c r="T1826" s="388">
        <v>44472</v>
      </c>
      <c r="U1826">
        <v>0</v>
      </c>
      <c r="V1826" t="s">
        <v>833</v>
      </c>
      <c r="W1826" s="388">
        <v>44484</v>
      </c>
      <c r="X1826">
        <v>165</v>
      </c>
      <c r="Y1826">
        <v>0</v>
      </c>
      <c r="Z1826">
        <v>0</v>
      </c>
      <c r="AA1826" t="s">
        <v>1758</v>
      </c>
      <c r="AB1826" t="s">
        <v>826</v>
      </c>
      <c r="AD1826" t="s">
        <v>2045</v>
      </c>
      <c r="AE1826" t="s">
        <v>2046</v>
      </c>
      <c r="AI1826" t="s">
        <v>1761</v>
      </c>
      <c r="AL1826" t="s">
        <v>5092</v>
      </c>
      <c r="AM1826">
        <v>6</v>
      </c>
      <c r="AN1826" t="s">
        <v>1113</v>
      </c>
      <c r="AO1826" t="s">
        <v>2890</v>
      </c>
      <c r="AP1826">
        <v>0</v>
      </c>
      <c r="AQ1826" s="388">
        <v>44481</v>
      </c>
      <c r="AS1826" t="s">
        <v>3186</v>
      </c>
      <c r="AT1826" s="388">
        <v>44482</v>
      </c>
      <c r="AU1826" t="s">
        <v>1756</v>
      </c>
      <c r="AV1826" t="s">
        <v>1756</v>
      </c>
      <c r="AZ1826" t="s">
        <v>1756</v>
      </c>
      <c r="BA1826" t="s">
        <v>1767</v>
      </c>
      <c r="BB1826" t="s">
        <v>5247</v>
      </c>
      <c r="BC1826" t="s">
        <v>5248</v>
      </c>
      <c r="BD1826" t="s">
        <v>826</v>
      </c>
      <c r="BE1826" t="s">
        <v>1756</v>
      </c>
      <c r="BF1826" t="s">
        <v>826</v>
      </c>
    </row>
    <row r="1827" spans="1:58">
      <c r="A1827" t="s">
        <v>829</v>
      </c>
      <c r="B1827">
        <v>6</v>
      </c>
      <c r="C1827">
        <v>0</v>
      </c>
      <c r="D1827">
        <v>10178</v>
      </c>
      <c r="E1827" t="s">
        <v>5244</v>
      </c>
      <c r="F1827">
        <v>53510602</v>
      </c>
      <c r="G1827" t="s">
        <v>2041</v>
      </c>
      <c r="H1827">
        <v>0</v>
      </c>
      <c r="I1827" t="s">
        <v>2083</v>
      </c>
      <c r="J1827">
        <v>12.21</v>
      </c>
      <c r="K1827">
        <v>7</v>
      </c>
      <c r="L1827" t="s">
        <v>1771</v>
      </c>
      <c r="M1827" t="s">
        <v>2084</v>
      </c>
      <c r="N1827" t="s">
        <v>1757</v>
      </c>
      <c r="O1827" t="s">
        <v>1756</v>
      </c>
      <c r="P1827" t="s">
        <v>1756</v>
      </c>
      <c r="Q1827" s="387">
        <v>85.47</v>
      </c>
      <c r="R1827">
        <v>11.1111</v>
      </c>
      <c r="S1827">
        <v>96.581099999999992</v>
      </c>
      <c r="T1827" s="388">
        <v>44472</v>
      </c>
      <c r="U1827">
        <v>0</v>
      </c>
      <c r="V1827" t="s">
        <v>833</v>
      </c>
      <c r="W1827" s="388">
        <v>44484</v>
      </c>
      <c r="X1827">
        <v>165</v>
      </c>
      <c r="Y1827">
        <v>0</v>
      </c>
      <c r="Z1827">
        <v>0</v>
      </c>
      <c r="AA1827" t="s">
        <v>1758</v>
      </c>
      <c r="AB1827" t="s">
        <v>826</v>
      </c>
      <c r="AD1827" t="s">
        <v>2045</v>
      </c>
      <c r="AE1827" t="s">
        <v>2046</v>
      </c>
      <c r="AI1827" t="s">
        <v>1761</v>
      </c>
      <c r="AL1827" t="s">
        <v>5092</v>
      </c>
      <c r="AM1827">
        <v>6</v>
      </c>
      <c r="AN1827" t="s">
        <v>1113</v>
      </c>
      <c r="AO1827" t="s">
        <v>2890</v>
      </c>
      <c r="AP1827">
        <v>0</v>
      </c>
      <c r="AQ1827" s="388">
        <v>44481</v>
      </c>
      <c r="AS1827" t="s">
        <v>3186</v>
      </c>
      <c r="AT1827" s="388">
        <v>44482</v>
      </c>
      <c r="AU1827" t="s">
        <v>1756</v>
      </c>
      <c r="AV1827" t="s">
        <v>1756</v>
      </c>
      <c r="AZ1827" t="s">
        <v>1756</v>
      </c>
      <c r="BA1827" t="s">
        <v>1767</v>
      </c>
      <c r="BB1827" t="s">
        <v>5249</v>
      </c>
      <c r="BC1827" t="s">
        <v>5250</v>
      </c>
      <c r="BD1827" t="s">
        <v>826</v>
      </c>
      <c r="BE1827" t="s">
        <v>1756</v>
      </c>
      <c r="BF1827" t="s">
        <v>826</v>
      </c>
    </row>
    <row r="1828" spans="1:58">
      <c r="A1828" t="s">
        <v>829</v>
      </c>
      <c r="B1828">
        <v>6</v>
      </c>
      <c r="C1828">
        <v>0</v>
      </c>
      <c r="D1828">
        <v>10178</v>
      </c>
      <c r="E1828" t="s">
        <v>5244</v>
      </c>
      <c r="F1828">
        <v>53510602</v>
      </c>
      <c r="G1828" t="s">
        <v>2041</v>
      </c>
      <c r="H1828">
        <v>0</v>
      </c>
      <c r="I1828" t="s">
        <v>2089</v>
      </c>
      <c r="J1828">
        <v>146.96</v>
      </c>
      <c r="K1828">
        <v>7</v>
      </c>
      <c r="L1828" t="s">
        <v>2063</v>
      </c>
      <c r="M1828" t="s">
        <v>2090</v>
      </c>
      <c r="N1828" t="s">
        <v>1757</v>
      </c>
      <c r="O1828" t="s">
        <v>1756</v>
      </c>
      <c r="P1828" t="s">
        <v>1756</v>
      </c>
      <c r="Q1828" s="387">
        <v>1028.72</v>
      </c>
      <c r="R1828">
        <v>133.7336</v>
      </c>
      <c r="S1828">
        <v>1162.4535999999998</v>
      </c>
      <c r="T1828" s="388">
        <v>44472</v>
      </c>
      <c r="U1828">
        <v>0</v>
      </c>
      <c r="V1828" t="s">
        <v>833</v>
      </c>
      <c r="W1828" s="388">
        <v>44484</v>
      </c>
      <c r="X1828">
        <v>165</v>
      </c>
      <c r="Y1828">
        <v>0</v>
      </c>
      <c r="Z1828">
        <v>0</v>
      </c>
      <c r="AA1828" t="s">
        <v>1758</v>
      </c>
      <c r="AB1828" t="s">
        <v>826</v>
      </c>
      <c r="AD1828" t="s">
        <v>2045</v>
      </c>
      <c r="AE1828" t="s">
        <v>2046</v>
      </c>
      <c r="AI1828" t="s">
        <v>1761</v>
      </c>
      <c r="AL1828" t="s">
        <v>5092</v>
      </c>
      <c r="AM1828">
        <v>6</v>
      </c>
      <c r="AN1828" t="s">
        <v>1113</v>
      </c>
      <c r="AO1828" t="s">
        <v>2890</v>
      </c>
      <c r="AP1828">
        <v>0</v>
      </c>
      <c r="AQ1828" s="388">
        <v>44481</v>
      </c>
      <c r="AS1828" t="s">
        <v>3186</v>
      </c>
      <c r="AT1828" s="388">
        <v>44482</v>
      </c>
      <c r="AU1828" t="s">
        <v>1756</v>
      </c>
      <c r="AV1828" t="s">
        <v>1756</v>
      </c>
      <c r="AZ1828" t="s">
        <v>1756</v>
      </c>
      <c r="BA1828" t="s">
        <v>1767</v>
      </c>
      <c r="BB1828" t="s">
        <v>5251</v>
      </c>
      <c r="BC1828" t="s">
        <v>5252</v>
      </c>
      <c r="BD1828" t="s">
        <v>826</v>
      </c>
      <c r="BE1828" t="s">
        <v>1756</v>
      </c>
      <c r="BF1828" t="s">
        <v>826</v>
      </c>
    </row>
    <row r="1829" spans="1:58">
      <c r="A1829" t="s">
        <v>829</v>
      </c>
      <c r="B1829">
        <v>6</v>
      </c>
      <c r="C1829">
        <v>0</v>
      </c>
      <c r="D1829">
        <v>10177</v>
      </c>
      <c r="E1829" t="s">
        <v>5253</v>
      </c>
      <c r="F1829">
        <v>53510602</v>
      </c>
      <c r="G1829" t="s">
        <v>2041</v>
      </c>
      <c r="H1829">
        <v>0</v>
      </c>
      <c r="I1829" t="s">
        <v>2052</v>
      </c>
      <c r="J1829">
        <v>75</v>
      </c>
      <c r="K1829">
        <v>53</v>
      </c>
      <c r="L1829" t="s">
        <v>1771</v>
      </c>
      <c r="M1829" t="s">
        <v>1756</v>
      </c>
      <c r="N1829" t="s">
        <v>1756</v>
      </c>
      <c r="O1829" t="s">
        <v>2053</v>
      </c>
      <c r="P1829" t="s">
        <v>1757</v>
      </c>
      <c r="Q1829" s="387">
        <v>3975</v>
      </c>
      <c r="R1829">
        <v>516.75</v>
      </c>
      <c r="S1829">
        <v>4491.75</v>
      </c>
      <c r="T1829" s="388">
        <v>44472</v>
      </c>
      <c r="U1829">
        <v>0</v>
      </c>
      <c r="V1829" t="s">
        <v>833</v>
      </c>
      <c r="W1829" s="388">
        <v>44484</v>
      </c>
      <c r="X1829">
        <v>165</v>
      </c>
      <c r="Y1829">
        <v>0</v>
      </c>
      <c r="Z1829">
        <v>0</v>
      </c>
      <c r="AA1829" t="s">
        <v>1758</v>
      </c>
      <c r="AB1829" t="s">
        <v>826</v>
      </c>
      <c r="AD1829" t="s">
        <v>2045</v>
      </c>
      <c r="AE1829" t="s">
        <v>2046</v>
      </c>
      <c r="AI1829" t="s">
        <v>1761</v>
      </c>
      <c r="AL1829" t="s">
        <v>3183</v>
      </c>
      <c r="AM1829">
        <v>6</v>
      </c>
      <c r="AN1829" t="s">
        <v>3184</v>
      </c>
      <c r="AO1829" t="s">
        <v>3185</v>
      </c>
      <c r="AP1829">
        <v>0</v>
      </c>
      <c r="AQ1829" s="388">
        <v>44481</v>
      </c>
      <c r="AS1829" t="s">
        <v>3186</v>
      </c>
      <c r="AT1829" s="388">
        <v>44482</v>
      </c>
      <c r="AU1829" t="s">
        <v>1756</v>
      </c>
      <c r="AV1829" t="s">
        <v>1756</v>
      </c>
      <c r="AZ1829" t="s">
        <v>1756</v>
      </c>
      <c r="BA1829" t="s">
        <v>1767</v>
      </c>
      <c r="BB1829" t="s">
        <v>5254</v>
      </c>
      <c r="BC1829" t="s">
        <v>5255</v>
      </c>
      <c r="BD1829" t="s">
        <v>826</v>
      </c>
      <c r="BE1829" t="s">
        <v>1756</v>
      </c>
      <c r="BF1829" t="s">
        <v>826</v>
      </c>
    </row>
    <row r="1830" spans="1:58">
      <c r="A1830" t="s">
        <v>829</v>
      </c>
      <c r="B1830">
        <v>6</v>
      </c>
      <c r="C1830">
        <v>0</v>
      </c>
      <c r="D1830">
        <v>10177</v>
      </c>
      <c r="E1830" t="s">
        <v>5253</v>
      </c>
      <c r="F1830">
        <v>53510602</v>
      </c>
      <c r="G1830" t="s">
        <v>2041</v>
      </c>
      <c r="H1830">
        <v>0</v>
      </c>
      <c r="I1830" t="s">
        <v>518</v>
      </c>
      <c r="J1830">
        <v>95</v>
      </c>
      <c r="K1830">
        <v>10</v>
      </c>
      <c r="L1830" t="s">
        <v>1771</v>
      </c>
      <c r="M1830" t="s">
        <v>1756</v>
      </c>
      <c r="N1830" t="s">
        <v>1756</v>
      </c>
      <c r="O1830" t="s">
        <v>2059</v>
      </c>
      <c r="P1830" t="s">
        <v>1757</v>
      </c>
      <c r="Q1830" s="387">
        <v>950</v>
      </c>
      <c r="R1830">
        <v>123.5</v>
      </c>
      <c r="S1830">
        <v>1073.5</v>
      </c>
      <c r="T1830" s="388">
        <v>44472</v>
      </c>
      <c r="U1830">
        <v>0</v>
      </c>
      <c r="V1830" t="s">
        <v>833</v>
      </c>
      <c r="W1830" s="388">
        <v>44484</v>
      </c>
      <c r="X1830">
        <v>165</v>
      </c>
      <c r="Y1830">
        <v>0</v>
      </c>
      <c r="Z1830">
        <v>0</v>
      </c>
      <c r="AA1830" t="s">
        <v>1758</v>
      </c>
      <c r="AB1830" t="s">
        <v>826</v>
      </c>
      <c r="AD1830" t="s">
        <v>2045</v>
      </c>
      <c r="AE1830" t="s">
        <v>2046</v>
      </c>
      <c r="AI1830" t="s">
        <v>1761</v>
      </c>
      <c r="AL1830" t="s">
        <v>3183</v>
      </c>
      <c r="AM1830">
        <v>6</v>
      </c>
      <c r="AN1830" t="s">
        <v>3184</v>
      </c>
      <c r="AO1830" t="s">
        <v>3185</v>
      </c>
      <c r="AP1830">
        <v>0</v>
      </c>
      <c r="AQ1830" s="388">
        <v>44481</v>
      </c>
      <c r="AS1830" t="s">
        <v>3186</v>
      </c>
      <c r="AT1830" s="388">
        <v>44482</v>
      </c>
      <c r="AU1830" t="s">
        <v>1756</v>
      </c>
      <c r="AV1830" t="s">
        <v>1756</v>
      </c>
      <c r="AZ1830" t="s">
        <v>1756</v>
      </c>
      <c r="BA1830" t="s">
        <v>1767</v>
      </c>
      <c r="BB1830" t="s">
        <v>5256</v>
      </c>
      <c r="BC1830" t="s">
        <v>5257</v>
      </c>
      <c r="BD1830" t="s">
        <v>826</v>
      </c>
      <c r="BE1830" t="s">
        <v>1756</v>
      </c>
      <c r="BF1830" t="s">
        <v>826</v>
      </c>
    </row>
    <row r="1831" spans="1:58">
      <c r="A1831" t="s">
        <v>829</v>
      </c>
      <c r="B1831">
        <v>6</v>
      </c>
      <c r="C1831">
        <v>0</v>
      </c>
      <c r="D1831">
        <v>10177</v>
      </c>
      <c r="E1831" t="s">
        <v>5253</v>
      </c>
      <c r="F1831">
        <v>53510602</v>
      </c>
      <c r="G1831" t="s">
        <v>2041</v>
      </c>
      <c r="H1831">
        <v>0</v>
      </c>
      <c r="I1831" t="s">
        <v>2062</v>
      </c>
      <c r="J1831">
        <v>138.05000000000001</v>
      </c>
      <c r="K1831">
        <v>18</v>
      </c>
      <c r="L1831" t="s">
        <v>2063</v>
      </c>
      <c r="M1831" t="s">
        <v>2064</v>
      </c>
      <c r="N1831" t="s">
        <v>1757</v>
      </c>
      <c r="O1831" t="s">
        <v>1756</v>
      </c>
      <c r="P1831" t="s">
        <v>1756</v>
      </c>
      <c r="Q1831" s="387">
        <v>2484.9</v>
      </c>
      <c r="R1831">
        <v>323.03700000000003</v>
      </c>
      <c r="S1831">
        <v>2807.9369999999999</v>
      </c>
      <c r="T1831" s="388">
        <v>44472</v>
      </c>
      <c r="U1831">
        <v>0</v>
      </c>
      <c r="V1831" t="s">
        <v>833</v>
      </c>
      <c r="W1831" s="388">
        <v>44484</v>
      </c>
      <c r="X1831">
        <v>165</v>
      </c>
      <c r="Y1831">
        <v>0</v>
      </c>
      <c r="Z1831">
        <v>0</v>
      </c>
      <c r="AA1831" t="s">
        <v>1758</v>
      </c>
      <c r="AB1831" t="s">
        <v>826</v>
      </c>
      <c r="AD1831" t="s">
        <v>2045</v>
      </c>
      <c r="AE1831" t="s">
        <v>2046</v>
      </c>
      <c r="AI1831" t="s">
        <v>1761</v>
      </c>
      <c r="AL1831" t="s">
        <v>3183</v>
      </c>
      <c r="AM1831">
        <v>6</v>
      </c>
      <c r="AN1831" t="s">
        <v>3184</v>
      </c>
      <c r="AO1831" t="s">
        <v>3185</v>
      </c>
      <c r="AP1831">
        <v>0</v>
      </c>
      <c r="AQ1831" s="388">
        <v>44481</v>
      </c>
      <c r="AS1831" t="s">
        <v>3186</v>
      </c>
      <c r="AT1831" s="388">
        <v>44482</v>
      </c>
      <c r="AU1831" t="s">
        <v>1756</v>
      </c>
      <c r="AV1831" t="s">
        <v>1756</v>
      </c>
      <c r="AZ1831" t="s">
        <v>1756</v>
      </c>
      <c r="BA1831" t="s">
        <v>1767</v>
      </c>
      <c r="BB1831" t="s">
        <v>5258</v>
      </c>
      <c r="BC1831" t="s">
        <v>5259</v>
      </c>
      <c r="BD1831" t="s">
        <v>826</v>
      </c>
      <c r="BE1831" t="s">
        <v>1756</v>
      </c>
      <c r="BF1831" t="s">
        <v>826</v>
      </c>
    </row>
    <row r="1832" spans="1:58">
      <c r="A1832" t="s">
        <v>829</v>
      </c>
      <c r="B1832">
        <v>6</v>
      </c>
      <c r="C1832">
        <v>0</v>
      </c>
      <c r="D1832">
        <v>10177</v>
      </c>
      <c r="E1832" t="s">
        <v>5253</v>
      </c>
      <c r="F1832">
        <v>53510602</v>
      </c>
      <c r="G1832" t="s">
        <v>2041</v>
      </c>
      <c r="H1832">
        <v>0</v>
      </c>
      <c r="I1832" t="s">
        <v>2073</v>
      </c>
      <c r="J1832">
        <v>243.75</v>
      </c>
      <c r="K1832">
        <v>5</v>
      </c>
      <c r="L1832" t="s">
        <v>1755</v>
      </c>
      <c r="M1832" t="s">
        <v>2074</v>
      </c>
      <c r="N1832" t="s">
        <v>1757</v>
      </c>
      <c r="O1832" t="s">
        <v>1756</v>
      </c>
      <c r="P1832" t="s">
        <v>1756</v>
      </c>
      <c r="Q1832" s="387">
        <v>1218.75</v>
      </c>
      <c r="R1832">
        <v>158.4375</v>
      </c>
      <c r="S1832">
        <v>1377.1874999999998</v>
      </c>
      <c r="T1832" s="388">
        <v>44472</v>
      </c>
      <c r="U1832">
        <v>0</v>
      </c>
      <c r="V1832" t="s">
        <v>833</v>
      </c>
      <c r="W1832" s="388">
        <v>44484</v>
      </c>
      <c r="X1832">
        <v>165</v>
      </c>
      <c r="Y1832">
        <v>0</v>
      </c>
      <c r="Z1832">
        <v>0</v>
      </c>
      <c r="AA1832" t="s">
        <v>1758</v>
      </c>
      <c r="AB1832" t="s">
        <v>826</v>
      </c>
      <c r="AD1832" t="s">
        <v>2045</v>
      </c>
      <c r="AE1832" t="s">
        <v>2046</v>
      </c>
      <c r="AI1832" t="s">
        <v>1761</v>
      </c>
      <c r="AL1832" t="s">
        <v>3183</v>
      </c>
      <c r="AM1832">
        <v>6</v>
      </c>
      <c r="AN1832" t="s">
        <v>3184</v>
      </c>
      <c r="AO1832" t="s">
        <v>3185</v>
      </c>
      <c r="AP1832">
        <v>0</v>
      </c>
      <c r="AQ1832" s="388">
        <v>44481</v>
      </c>
      <c r="AS1832" t="s">
        <v>3186</v>
      </c>
      <c r="AT1832" s="388">
        <v>44482</v>
      </c>
      <c r="AU1832" t="s">
        <v>1756</v>
      </c>
      <c r="AV1832" t="s">
        <v>1756</v>
      </c>
      <c r="AZ1832" t="s">
        <v>1756</v>
      </c>
      <c r="BA1832" t="s">
        <v>1767</v>
      </c>
      <c r="BB1832" t="s">
        <v>5260</v>
      </c>
      <c r="BC1832" t="s">
        <v>5261</v>
      </c>
      <c r="BD1832" t="s">
        <v>826</v>
      </c>
      <c r="BE1832" t="s">
        <v>1756</v>
      </c>
      <c r="BF1832" t="s">
        <v>826</v>
      </c>
    </row>
    <row r="1833" spans="1:58">
      <c r="A1833" t="s">
        <v>829</v>
      </c>
      <c r="B1833">
        <v>6</v>
      </c>
      <c r="C1833">
        <v>0</v>
      </c>
      <c r="D1833">
        <v>10177</v>
      </c>
      <c r="E1833" t="s">
        <v>5253</v>
      </c>
      <c r="F1833">
        <v>53510602</v>
      </c>
      <c r="G1833" t="s">
        <v>2041</v>
      </c>
      <c r="H1833">
        <v>0</v>
      </c>
      <c r="I1833" t="s">
        <v>2083</v>
      </c>
      <c r="J1833">
        <v>12.21</v>
      </c>
      <c r="K1833">
        <v>11</v>
      </c>
      <c r="L1833" t="s">
        <v>1771</v>
      </c>
      <c r="M1833" t="s">
        <v>2084</v>
      </c>
      <c r="N1833" t="s">
        <v>1757</v>
      </c>
      <c r="O1833" t="s">
        <v>1756</v>
      </c>
      <c r="P1833" t="s">
        <v>1756</v>
      </c>
      <c r="Q1833" s="387">
        <v>134.31</v>
      </c>
      <c r="R1833">
        <v>17.4603</v>
      </c>
      <c r="S1833">
        <v>151.77029999999999</v>
      </c>
      <c r="T1833" s="388">
        <v>44472</v>
      </c>
      <c r="U1833">
        <v>0</v>
      </c>
      <c r="V1833" t="s">
        <v>833</v>
      </c>
      <c r="W1833" s="388">
        <v>44484</v>
      </c>
      <c r="X1833">
        <v>165</v>
      </c>
      <c r="Y1833">
        <v>0</v>
      </c>
      <c r="Z1833">
        <v>0</v>
      </c>
      <c r="AA1833" t="s">
        <v>1758</v>
      </c>
      <c r="AB1833" t="s">
        <v>826</v>
      </c>
      <c r="AD1833" t="s">
        <v>2045</v>
      </c>
      <c r="AE1833" t="s">
        <v>2046</v>
      </c>
      <c r="AI1833" t="s">
        <v>1761</v>
      </c>
      <c r="AL1833" t="s">
        <v>3183</v>
      </c>
      <c r="AM1833">
        <v>6</v>
      </c>
      <c r="AN1833" t="s">
        <v>3184</v>
      </c>
      <c r="AO1833" t="s">
        <v>3185</v>
      </c>
      <c r="AP1833">
        <v>0</v>
      </c>
      <c r="AQ1833" s="388">
        <v>44481</v>
      </c>
      <c r="AS1833" t="s">
        <v>3186</v>
      </c>
      <c r="AT1833" s="388">
        <v>44482</v>
      </c>
      <c r="AU1833" t="s">
        <v>1756</v>
      </c>
      <c r="AV1833" t="s">
        <v>1756</v>
      </c>
      <c r="AZ1833" t="s">
        <v>1756</v>
      </c>
      <c r="BA1833" t="s">
        <v>1767</v>
      </c>
      <c r="BB1833" t="s">
        <v>5262</v>
      </c>
      <c r="BC1833" t="s">
        <v>5263</v>
      </c>
      <c r="BD1833" t="s">
        <v>826</v>
      </c>
      <c r="BE1833" t="s">
        <v>1756</v>
      </c>
      <c r="BF1833" t="s">
        <v>826</v>
      </c>
    </row>
    <row r="1834" spans="1:58">
      <c r="A1834" t="s">
        <v>829</v>
      </c>
      <c r="B1834">
        <v>6</v>
      </c>
      <c r="C1834">
        <v>0</v>
      </c>
      <c r="D1834">
        <v>10177</v>
      </c>
      <c r="E1834" t="s">
        <v>5253</v>
      </c>
      <c r="F1834">
        <v>53510602</v>
      </c>
      <c r="G1834" t="s">
        <v>2041</v>
      </c>
      <c r="H1834">
        <v>0</v>
      </c>
      <c r="I1834" t="s">
        <v>2083</v>
      </c>
      <c r="J1834">
        <v>12.21</v>
      </c>
      <c r="K1834">
        <v>7</v>
      </c>
      <c r="L1834" t="s">
        <v>1771</v>
      </c>
      <c r="M1834" t="s">
        <v>2084</v>
      </c>
      <c r="N1834" t="s">
        <v>1757</v>
      </c>
      <c r="O1834" t="s">
        <v>1756</v>
      </c>
      <c r="P1834" t="s">
        <v>1756</v>
      </c>
      <c r="Q1834" s="387">
        <v>85.47</v>
      </c>
      <c r="R1834">
        <v>11.1111</v>
      </c>
      <c r="S1834">
        <v>96.581099999999992</v>
      </c>
      <c r="T1834" s="388">
        <v>44472</v>
      </c>
      <c r="U1834">
        <v>0</v>
      </c>
      <c r="V1834" t="s">
        <v>833</v>
      </c>
      <c r="W1834" s="388">
        <v>44484</v>
      </c>
      <c r="X1834">
        <v>165</v>
      </c>
      <c r="Y1834">
        <v>0</v>
      </c>
      <c r="Z1834">
        <v>0</v>
      </c>
      <c r="AA1834" t="s">
        <v>1758</v>
      </c>
      <c r="AB1834" t="s">
        <v>826</v>
      </c>
      <c r="AD1834" t="s">
        <v>2045</v>
      </c>
      <c r="AE1834" t="s">
        <v>2046</v>
      </c>
      <c r="AI1834" t="s">
        <v>1761</v>
      </c>
      <c r="AL1834" t="s">
        <v>3183</v>
      </c>
      <c r="AM1834">
        <v>6</v>
      </c>
      <c r="AN1834" t="s">
        <v>3184</v>
      </c>
      <c r="AO1834" t="s">
        <v>3185</v>
      </c>
      <c r="AP1834">
        <v>0</v>
      </c>
      <c r="AQ1834" s="388">
        <v>44481</v>
      </c>
      <c r="AS1834" t="s">
        <v>3186</v>
      </c>
      <c r="AT1834" s="388">
        <v>44482</v>
      </c>
      <c r="AU1834" t="s">
        <v>1756</v>
      </c>
      <c r="AV1834" t="s">
        <v>1756</v>
      </c>
      <c r="AZ1834" t="s">
        <v>1756</v>
      </c>
      <c r="BA1834" t="s">
        <v>1767</v>
      </c>
      <c r="BB1834" t="s">
        <v>5264</v>
      </c>
      <c r="BC1834" t="s">
        <v>5265</v>
      </c>
      <c r="BD1834" t="s">
        <v>826</v>
      </c>
      <c r="BE1834" t="s">
        <v>1756</v>
      </c>
      <c r="BF1834" t="s">
        <v>826</v>
      </c>
    </row>
    <row r="1835" spans="1:58">
      <c r="A1835" t="s">
        <v>829</v>
      </c>
      <c r="B1835">
        <v>6</v>
      </c>
      <c r="C1835">
        <v>0</v>
      </c>
      <c r="D1835">
        <v>10177</v>
      </c>
      <c r="E1835" t="s">
        <v>5253</v>
      </c>
      <c r="F1835">
        <v>53510602</v>
      </c>
      <c r="G1835" t="s">
        <v>2041</v>
      </c>
      <c r="H1835">
        <v>0</v>
      </c>
      <c r="I1835" t="s">
        <v>2083</v>
      </c>
      <c r="J1835">
        <v>12.21</v>
      </c>
      <c r="K1835">
        <v>7</v>
      </c>
      <c r="L1835" t="s">
        <v>1771</v>
      </c>
      <c r="M1835" t="s">
        <v>2084</v>
      </c>
      <c r="N1835" t="s">
        <v>1757</v>
      </c>
      <c r="O1835" t="s">
        <v>1756</v>
      </c>
      <c r="P1835" t="s">
        <v>1756</v>
      </c>
      <c r="Q1835" s="387">
        <v>85.47</v>
      </c>
      <c r="R1835">
        <v>11.1111</v>
      </c>
      <c r="S1835">
        <v>96.581099999999992</v>
      </c>
      <c r="T1835" s="388">
        <v>44472</v>
      </c>
      <c r="U1835">
        <v>0</v>
      </c>
      <c r="V1835" t="s">
        <v>833</v>
      </c>
      <c r="W1835" s="388">
        <v>44484</v>
      </c>
      <c r="X1835">
        <v>165</v>
      </c>
      <c r="Y1835">
        <v>0</v>
      </c>
      <c r="Z1835">
        <v>0</v>
      </c>
      <c r="AA1835" t="s">
        <v>1758</v>
      </c>
      <c r="AB1835" t="s">
        <v>826</v>
      </c>
      <c r="AD1835" t="s">
        <v>2045</v>
      </c>
      <c r="AE1835" t="s">
        <v>2046</v>
      </c>
      <c r="AI1835" t="s">
        <v>1761</v>
      </c>
      <c r="AL1835" t="s">
        <v>3183</v>
      </c>
      <c r="AM1835">
        <v>6</v>
      </c>
      <c r="AN1835" t="s">
        <v>3184</v>
      </c>
      <c r="AO1835" t="s">
        <v>3185</v>
      </c>
      <c r="AP1835">
        <v>0</v>
      </c>
      <c r="AQ1835" s="388">
        <v>44481</v>
      </c>
      <c r="AS1835" t="s">
        <v>3186</v>
      </c>
      <c r="AT1835" s="388">
        <v>44482</v>
      </c>
      <c r="AU1835" t="s">
        <v>1756</v>
      </c>
      <c r="AV1835" t="s">
        <v>1756</v>
      </c>
      <c r="AZ1835" t="s">
        <v>1756</v>
      </c>
      <c r="BA1835" t="s">
        <v>1767</v>
      </c>
      <c r="BB1835" t="s">
        <v>5264</v>
      </c>
      <c r="BC1835" t="s">
        <v>5265</v>
      </c>
      <c r="BD1835" t="s">
        <v>826</v>
      </c>
      <c r="BE1835" t="s">
        <v>1756</v>
      </c>
      <c r="BF1835" t="s">
        <v>826</v>
      </c>
    </row>
    <row r="1836" spans="1:58">
      <c r="A1836" t="s">
        <v>829</v>
      </c>
      <c r="B1836">
        <v>6</v>
      </c>
      <c r="C1836">
        <v>0</v>
      </c>
      <c r="D1836">
        <v>10177</v>
      </c>
      <c r="E1836" t="s">
        <v>5253</v>
      </c>
      <c r="F1836">
        <v>53510602</v>
      </c>
      <c r="G1836" t="s">
        <v>2041</v>
      </c>
      <c r="H1836">
        <v>0</v>
      </c>
      <c r="I1836" t="s">
        <v>2089</v>
      </c>
      <c r="J1836">
        <v>146.96</v>
      </c>
      <c r="K1836">
        <v>11</v>
      </c>
      <c r="L1836" t="s">
        <v>2063</v>
      </c>
      <c r="M1836" t="s">
        <v>2090</v>
      </c>
      <c r="N1836" t="s">
        <v>1757</v>
      </c>
      <c r="O1836" t="s">
        <v>1756</v>
      </c>
      <c r="P1836" t="s">
        <v>1756</v>
      </c>
      <c r="Q1836" s="387">
        <v>1616.56</v>
      </c>
      <c r="R1836">
        <v>210.15280000000001</v>
      </c>
      <c r="S1836">
        <v>1826.7127999999998</v>
      </c>
      <c r="T1836" s="388">
        <v>44472</v>
      </c>
      <c r="U1836">
        <v>0</v>
      </c>
      <c r="V1836" t="s">
        <v>833</v>
      </c>
      <c r="W1836" s="388">
        <v>44484</v>
      </c>
      <c r="X1836">
        <v>165</v>
      </c>
      <c r="Y1836">
        <v>0</v>
      </c>
      <c r="Z1836">
        <v>0</v>
      </c>
      <c r="AA1836" t="s">
        <v>1758</v>
      </c>
      <c r="AB1836" t="s">
        <v>826</v>
      </c>
      <c r="AD1836" t="s">
        <v>2045</v>
      </c>
      <c r="AE1836" t="s">
        <v>2046</v>
      </c>
      <c r="AI1836" t="s">
        <v>1761</v>
      </c>
      <c r="AL1836" t="s">
        <v>3183</v>
      </c>
      <c r="AM1836">
        <v>6</v>
      </c>
      <c r="AN1836" t="s">
        <v>3184</v>
      </c>
      <c r="AO1836" t="s">
        <v>3185</v>
      </c>
      <c r="AP1836">
        <v>0</v>
      </c>
      <c r="AQ1836" s="388">
        <v>44481</v>
      </c>
      <c r="AS1836" t="s">
        <v>3186</v>
      </c>
      <c r="AT1836" s="388">
        <v>44482</v>
      </c>
      <c r="AU1836" t="s">
        <v>1756</v>
      </c>
      <c r="AV1836" t="s">
        <v>1756</v>
      </c>
      <c r="AZ1836" t="s">
        <v>1756</v>
      </c>
      <c r="BA1836" t="s">
        <v>1767</v>
      </c>
      <c r="BB1836" t="s">
        <v>5266</v>
      </c>
      <c r="BC1836" t="s">
        <v>5267</v>
      </c>
      <c r="BD1836" t="s">
        <v>826</v>
      </c>
      <c r="BE1836" t="s">
        <v>1756</v>
      </c>
      <c r="BF1836" t="s">
        <v>826</v>
      </c>
    </row>
    <row r="1837" spans="1:58">
      <c r="A1837" t="s">
        <v>829</v>
      </c>
      <c r="B1837">
        <v>6</v>
      </c>
      <c r="C1837">
        <v>0</v>
      </c>
      <c r="D1837">
        <v>10177</v>
      </c>
      <c r="E1837" t="s">
        <v>5253</v>
      </c>
      <c r="F1837">
        <v>53510602</v>
      </c>
      <c r="G1837" t="s">
        <v>2041</v>
      </c>
      <c r="H1837">
        <v>0</v>
      </c>
      <c r="I1837" t="s">
        <v>2089</v>
      </c>
      <c r="J1837">
        <v>146.96</v>
      </c>
      <c r="K1837">
        <v>7</v>
      </c>
      <c r="L1837" t="s">
        <v>2063</v>
      </c>
      <c r="M1837" t="s">
        <v>2090</v>
      </c>
      <c r="N1837" t="s">
        <v>1757</v>
      </c>
      <c r="O1837" t="s">
        <v>1756</v>
      </c>
      <c r="P1837" t="s">
        <v>1756</v>
      </c>
      <c r="Q1837" s="387">
        <v>1028.72</v>
      </c>
      <c r="R1837">
        <v>133.7336</v>
      </c>
      <c r="S1837">
        <v>1162.4535999999998</v>
      </c>
      <c r="T1837" s="388">
        <v>44472</v>
      </c>
      <c r="U1837">
        <v>0</v>
      </c>
      <c r="V1837" t="s">
        <v>833</v>
      </c>
      <c r="W1837" s="388">
        <v>44484</v>
      </c>
      <c r="X1837">
        <v>165</v>
      </c>
      <c r="Y1837">
        <v>0</v>
      </c>
      <c r="Z1837">
        <v>0</v>
      </c>
      <c r="AA1837" t="s">
        <v>1758</v>
      </c>
      <c r="AB1837" t="s">
        <v>826</v>
      </c>
      <c r="AD1837" t="s">
        <v>2045</v>
      </c>
      <c r="AE1837" t="s">
        <v>2046</v>
      </c>
      <c r="AI1837" t="s">
        <v>1761</v>
      </c>
      <c r="AL1837" t="s">
        <v>3183</v>
      </c>
      <c r="AM1837">
        <v>6</v>
      </c>
      <c r="AN1837" t="s">
        <v>3184</v>
      </c>
      <c r="AO1837" t="s">
        <v>3185</v>
      </c>
      <c r="AP1837">
        <v>0</v>
      </c>
      <c r="AQ1837" s="388">
        <v>44481</v>
      </c>
      <c r="AS1837" t="s">
        <v>3186</v>
      </c>
      <c r="AT1837" s="388">
        <v>44482</v>
      </c>
      <c r="AU1837" t="s">
        <v>1756</v>
      </c>
      <c r="AV1837" t="s">
        <v>1756</v>
      </c>
      <c r="AZ1837" t="s">
        <v>1756</v>
      </c>
      <c r="BA1837" t="s">
        <v>1767</v>
      </c>
      <c r="BB1837" t="s">
        <v>5268</v>
      </c>
      <c r="BC1837" t="s">
        <v>5269</v>
      </c>
      <c r="BD1837" t="s">
        <v>826</v>
      </c>
      <c r="BE1837" t="s">
        <v>1756</v>
      </c>
      <c r="BF1837" t="s">
        <v>826</v>
      </c>
    </row>
    <row r="1838" spans="1:58">
      <c r="A1838" t="s">
        <v>829</v>
      </c>
      <c r="B1838">
        <v>6</v>
      </c>
      <c r="C1838">
        <v>0</v>
      </c>
      <c r="D1838">
        <v>10177</v>
      </c>
      <c r="E1838" t="s">
        <v>5253</v>
      </c>
      <c r="F1838">
        <v>53510602</v>
      </c>
      <c r="G1838" t="s">
        <v>2041</v>
      </c>
      <c r="H1838">
        <v>0</v>
      </c>
      <c r="I1838" t="s">
        <v>2095</v>
      </c>
      <c r="J1838">
        <v>138.44999999999999</v>
      </c>
      <c r="K1838">
        <v>7</v>
      </c>
      <c r="L1838" t="s">
        <v>2063</v>
      </c>
      <c r="M1838" t="s">
        <v>2096</v>
      </c>
      <c r="N1838" t="s">
        <v>1757</v>
      </c>
      <c r="O1838" t="s">
        <v>1756</v>
      </c>
      <c r="P1838" t="s">
        <v>1756</v>
      </c>
      <c r="Q1838" s="387">
        <v>969.15</v>
      </c>
      <c r="R1838">
        <v>125.98950000000001</v>
      </c>
      <c r="S1838">
        <v>1095.1394999999998</v>
      </c>
      <c r="T1838" s="388">
        <v>44472</v>
      </c>
      <c r="U1838">
        <v>0</v>
      </c>
      <c r="V1838" t="s">
        <v>833</v>
      </c>
      <c r="W1838" s="388">
        <v>44484</v>
      </c>
      <c r="X1838">
        <v>165</v>
      </c>
      <c r="Y1838">
        <v>0</v>
      </c>
      <c r="Z1838">
        <v>0</v>
      </c>
      <c r="AA1838" t="s">
        <v>1758</v>
      </c>
      <c r="AB1838" t="s">
        <v>826</v>
      </c>
      <c r="AD1838" t="s">
        <v>2045</v>
      </c>
      <c r="AE1838" t="s">
        <v>2046</v>
      </c>
      <c r="AI1838" t="s">
        <v>1761</v>
      </c>
      <c r="AL1838" t="s">
        <v>3183</v>
      </c>
      <c r="AM1838">
        <v>6</v>
      </c>
      <c r="AN1838" t="s">
        <v>3184</v>
      </c>
      <c r="AO1838" t="s">
        <v>3185</v>
      </c>
      <c r="AP1838">
        <v>0</v>
      </c>
      <c r="AQ1838" s="388">
        <v>44481</v>
      </c>
      <c r="AS1838" t="s">
        <v>3186</v>
      </c>
      <c r="AT1838" s="388">
        <v>44482</v>
      </c>
      <c r="AU1838" t="s">
        <v>1756</v>
      </c>
      <c r="AV1838" t="s">
        <v>1756</v>
      </c>
      <c r="AZ1838" t="s">
        <v>1756</v>
      </c>
      <c r="BA1838" t="s">
        <v>1767</v>
      </c>
      <c r="BB1838" t="s">
        <v>5270</v>
      </c>
      <c r="BC1838" t="s">
        <v>5271</v>
      </c>
      <c r="BD1838" t="s">
        <v>826</v>
      </c>
      <c r="BE1838" t="s">
        <v>1756</v>
      </c>
      <c r="BF1838" t="s">
        <v>826</v>
      </c>
    </row>
    <row r="1839" spans="1:58">
      <c r="A1839" t="s">
        <v>829</v>
      </c>
      <c r="B1839">
        <v>6</v>
      </c>
      <c r="C1839">
        <v>0</v>
      </c>
      <c r="D1839">
        <v>10177</v>
      </c>
      <c r="E1839" t="s">
        <v>5253</v>
      </c>
      <c r="F1839">
        <v>53510602</v>
      </c>
      <c r="G1839" t="s">
        <v>2041</v>
      </c>
      <c r="H1839">
        <v>0</v>
      </c>
      <c r="I1839" t="s">
        <v>2247</v>
      </c>
      <c r="J1839">
        <v>131.47999999999999</v>
      </c>
      <c r="K1839">
        <v>11</v>
      </c>
      <c r="L1839" t="s">
        <v>2063</v>
      </c>
      <c r="M1839" t="s">
        <v>2248</v>
      </c>
      <c r="N1839" t="s">
        <v>1757</v>
      </c>
      <c r="O1839" t="s">
        <v>1756</v>
      </c>
      <c r="P1839" t="s">
        <v>1756</v>
      </c>
      <c r="Q1839" s="387">
        <v>1446.28</v>
      </c>
      <c r="R1839">
        <v>188.0164</v>
      </c>
      <c r="S1839">
        <v>1634.2963999999997</v>
      </c>
      <c r="T1839" s="388">
        <v>44472</v>
      </c>
      <c r="U1839">
        <v>0</v>
      </c>
      <c r="V1839" t="s">
        <v>833</v>
      </c>
      <c r="W1839" s="388">
        <v>44484</v>
      </c>
      <c r="X1839">
        <v>165</v>
      </c>
      <c r="Y1839">
        <v>0</v>
      </c>
      <c r="Z1839">
        <v>0</v>
      </c>
      <c r="AA1839" t="s">
        <v>1758</v>
      </c>
      <c r="AB1839" t="s">
        <v>826</v>
      </c>
      <c r="AD1839" t="s">
        <v>2045</v>
      </c>
      <c r="AE1839" t="s">
        <v>2046</v>
      </c>
      <c r="AI1839" t="s">
        <v>1761</v>
      </c>
      <c r="AL1839" t="s">
        <v>3183</v>
      </c>
      <c r="AM1839">
        <v>6</v>
      </c>
      <c r="AN1839" t="s">
        <v>3184</v>
      </c>
      <c r="AO1839" t="s">
        <v>3185</v>
      </c>
      <c r="AP1839">
        <v>0</v>
      </c>
      <c r="AQ1839" s="388">
        <v>44481</v>
      </c>
      <c r="AS1839" t="s">
        <v>3186</v>
      </c>
      <c r="AT1839" s="388">
        <v>44482</v>
      </c>
      <c r="AU1839" t="s">
        <v>1756</v>
      </c>
      <c r="AV1839" t="s">
        <v>1756</v>
      </c>
      <c r="AZ1839" t="s">
        <v>1756</v>
      </c>
      <c r="BA1839" t="s">
        <v>1767</v>
      </c>
      <c r="BB1839" t="s">
        <v>5272</v>
      </c>
      <c r="BC1839" t="s">
        <v>5273</v>
      </c>
      <c r="BD1839" t="s">
        <v>826</v>
      </c>
      <c r="BE1839" t="s">
        <v>1756</v>
      </c>
      <c r="BF1839" t="s">
        <v>826</v>
      </c>
    </row>
    <row r="1840" spans="1:58">
      <c r="A1840" t="s">
        <v>829</v>
      </c>
      <c r="B1840">
        <v>6</v>
      </c>
      <c r="C1840">
        <v>0</v>
      </c>
      <c r="D1840">
        <v>10175</v>
      </c>
      <c r="E1840" t="s">
        <v>5274</v>
      </c>
      <c r="F1840">
        <v>53510602</v>
      </c>
      <c r="G1840" t="s">
        <v>2041</v>
      </c>
      <c r="H1840">
        <v>0</v>
      </c>
      <c r="I1840" t="s">
        <v>2042</v>
      </c>
      <c r="J1840">
        <v>60</v>
      </c>
      <c r="K1840">
        <v>13</v>
      </c>
      <c r="L1840" t="s">
        <v>1771</v>
      </c>
      <c r="M1840" t="s">
        <v>1756</v>
      </c>
      <c r="N1840" t="s">
        <v>1756</v>
      </c>
      <c r="O1840" t="s">
        <v>2043</v>
      </c>
      <c r="P1840" t="s">
        <v>1757</v>
      </c>
      <c r="Q1840" s="387">
        <v>780</v>
      </c>
      <c r="R1840">
        <v>101.4</v>
      </c>
      <c r="S1840">
        <v>881.39999999999986</v>
      </c>
      <c r="T1840" s="388">
        <v>44472</v>
      </c>
      <c r="U1840">
        <v>0</v>
      </c>
      <c r="V1840" t="s">
        <v>833</v>
      </c>
      <c r="W1840" s="388">
        <v>44484</v>
      </c>
      <c r="X1840">
        <v>165</v>
      </c>
      <c r="Y1840">
        <v>0</v>
      </c>
      <c r="Z1840">
        <v>0</v>
      </c>
      <c r="AA1840" t="s">
        <v>1758</v>
      </c>
      <c r="AB1840" t="s">
        <v>826</v>
      </c>
      <c r="AD1840" t="s">
        <v>2045</v>
      </c>
      <c r="AE1840" t="s">
        <v>2046</v>
      </c>
      <c r="AI1840" t="s">
        <v>1761</v>
      </c>
      <c r="AL1840" t="s">
        <v>5125</v>
      </c>
      <c r="AM1840">
        <v>6</v>
      </c>
      <c r="AN1840" t="s">
        <v>3223</v>
      </c>
      <c r="AO1840" t="s">
        <v>3224</v>
      </c>
      <c r="AP1840">
        <v>0</v>
      </c>
      <c r="AQ1840" s="388">
        <v>44481</v>
      </c>
      <c r="AS1840" t="s">
        <v>3186</v>
      </c>
      <c r="AT1840" s="388">
        <v>44482</v>
      </c>
      <c r="AU1840" t="s">
        <v>1756</v>
      </c>
      <c r="AV1840" t="s">
        <v>1756</v>
      </c>
      <c r="AZ1840" t="s">
        <v>1756</v>
      </c>
      <c r="BA1840" t="s">
        <v>1767</v>
      </c>
      <c r="BB1840" t="s">
        <v>5275</v>
      </c>
      <c r="BC1840" t="s">
        <v>5276</v>
      </c>
      <c r="BD1840" t="s">
        <v>826</v>
      </c>
      <c r="BE1840" t="s">
        <v>1756</v>
      </c>
      <c r="BF1840" t="s">
        <v>826</v>
      </c>
    </row>
    <row r="1841" spans="1:58">
      <c r="A1841" t="s">
        <v>829</v>
      </c>
      <c r="B1841">
        <v>6</v>
      </c>
      <c r="C1841">
        <v>0</v>
      </c>
      <c r="D1841">
        <v>10175</v>
      </c>
      <c r="E1841" t="s">
        <v>5274</v>
      </c>
      <c r="F1841">
        <v>53510602</v>
      </c>
      <c r="G1841" t="s">
        <v>2041</v>
      </c>
      <c r="H1841">
        <v>0</v>
      </c>
      <c r="I1841" t="s">
        <v>2052</v>
      </c>
      <c r="J1841">
        <v>75</v>
      </c>
      <c r="K1841">
        <v>52</v>
      </c>
      <c r="L1841" t="s">
        <v>1771</v>
      </c>
      <c r="M1841" t="s">
        <v>1756</v>
      </c>
      <c r="N1841" t="s">
        <v>1756</v>
      </c>
      <c r="O1841" t="s">
        <v>2053</v>
      </c>
      <c r="P1841" t="s">
        <v>1757</v>
      </c>
      <c r="Q1841" s="387">
        <v>3900</v>
      </c>
      <c r="R1841">
        <v>507</v>
      </c>
      <c r="S1841">
        <v>4407</v>
      </c>
      <c r="T1841" s="388">
        <v>44472</v>
      </c>
      <c r="U1841">
        <v>0</v>
      </c>
      <c r="V1841" t="s">
        <v>833</v>
      </c>
      <c r="W1841" s="388">
        <v>44484</v>
      </c>
      <c r="X1841">
        <v>165</v>
      </c>
      <c r="Y1841">
        <v>0</v>
      </c>
      <c r="Z1841">
        <v>0</v>
      </c>
      <c r="AA1841" t="s">
        <v>1758</v>
      </c>
      <c r="AB1841" t="s">
        <v>826</v>
      </c>
      <c r="AD1841" t="s">
        <v>2045</v>
      </c>
      <c r="AE1841" t="s">
        <v>2046</v>
      </c>
      <c r="AI1841" t="s">
        <v>1761</v>
      </c>
      <c r="AL1841" t="s">
        <v>5125</v>
      </c>
      <c r="AM1841">
        <v>6</v>
      </c>
      <c r="AN1841" t="s">
        <v>3223</v>
      </c>
      <c r="AO1841" t="s">
        <v>3224</v>
      </c>
      <c r="AP1841">
        <v>0</v>
      </c>
      <c r="AQ1841" s="388">
        <v>44481</v>
      </c>
      <c r="AS1841" t="s">
        <v>3186</v>
      </c>
      <c r="AT1841" s="388">
        <v>44482</v>
      </c>
      <c r="AU1841" t="s">
        <v>1756</v>
      </c>
      <c r="AV1841" t="s">
        <v>1756</v>
      </c>
      <c r="AZ1841" t="s">
        <v>1756</v>
      </c>
      <c r="BA1841" t="s">
        <v>1767</v>
      </c>
      <c r="BB1841" t="s">
        <v>5277</v>
      </c>
      <c r="BC1841" t="s">
        <v>5278</v>
      </c>
      <c r="BD1841" t="s">
        <v>826</v>
      </c>
      <c r="BE1841" t="s">
        <v>1756</v>
      </c>
      <c r="BF1841" t="s">
        <v>826</v>
      </c>
    </row>
    <row r="1842" spans="1:58">
      <c r="A1842" t="s">
        <v>829</v>
      </c>
      <c r="B1842">
        <v>6</v>
      </c>
      <c r="C1842">
        <v>0</v>
      </c>
      <c r="D1842">
        <v>10175</v>
      </c>
      <c r="E1842" t="s">
        <v>5274</v>
      </c>
      <c r="F1842">
        <v>53510602</v>
      </c>
      <c r="G1842" t="s">
        <v>2041</v>
      </c>
      <c r="H1842">
        <v>0</v>
      </c>
      <c r="I1842" t="s">
        <v>2056</v>
      </c>
      <c r="J1842">
        <v>210</v>
      </c>
      <c r="K1842">
        <v>6</v>
      </c>
      <c r="L1842" t="s">
        <v>1755</v>
      </c>
      <c r="M1842" t="s">
        <v>1756</v>
      </c>
      <c r="N1842" t="s">
        <v>1756</v>
      </c>
      <c r="P1842" t="s">
        <v>1757</v>
      </c>
      <c r="Q1842" s="387">
        <v>1260</v>
      </c>
      <c r="R1842">
        <v>163.80000000000001</v>
      </c>
      <c r="S1842">
        <v>1423.8</v>
      </c>
      <c r="T1842" s="388">
        <v>44472</v>
      </c>
      <c r="U1842">
        <v>0</v>
      </c>
      <c r="V1842" t="s">
        <v>833</v>
      </c>
      <c r="W1842" s="388">
        <v>44484</v>
      </c>
      <c r="X1842">
        <v>165</v>
      </c>
      <c r="Y1842">
        <v>0</v>
      </c>
      <c r="Z1842">
        <v>0</v>
      </c>
      <c r="AA1842" t="s">
        <v>1758</v>
      </c>
      <c r="AB1842" t="s">
        <v>826</v>
      </c>
      <c r="AD1842" t="s">
        <v>2045</v>
      </c>
      <c r="AE1842" t="s">
        <v>2046</v>
      </c>
      <c r="AI1842" t="s">
        <v>1761</v>
      </c>
      <c r="AL1842" t="s">
        <v>5125</v>
      </c>
      <c r="AM1842">
        <v>6</v>
      </c>
      <c r="AN1842" t="s">
        <v>3223</v>
      </c>
      <c r="AO1842" t="s">
        <v>3224</v>
      </c>
      <c r="AP1842">
        <v>0</v>
      </c>
      <c r="AQ1842" s="388">
        <v>44481</v>
      </c>
      <c r="AS1842" t="s">
        <v>3186</v>
      </c>
      <c r="AT1842" s="388">
        <v>44482</v>
      </c>
      <c r="AU1842" t="s">
        <v>1756</v>
      </c>
      <c r="AV1842" t="s">
        <v>1756</v>
      </c>
      <c r="AZ1842" t="s">
        <v>1756</v>
      </c>
      <c r="BA1842" t="s">
        <v>1767</v>
      </c>
      <c r="BB1842" t="s">
        <v>5279</v>
      </c>
      <c r="BC1842" t="s">
        <v>5280</v>
      </c>
      <c r="BD1842" t="s">
        <v>826</v>
      </c>
      <c r="BE1842" t="s">
        <v>1756</v>
      </c>
      <c r="BF1842" t="s">
        <v>826</v>
      </c>
    </row>
    <row r="1843" spans="1:58">
      <c r="A1843" t="s">
        <v>829</v>
      </c>
      <c r="B1843">
        <v>6</v>
      </c>
      <c r="C1843">
        <v>0</v>
      </c>
      <c r="D1843">
        <v>10175</v>
      </c>
      <c r="E1843" t="s">
        <v>5274</v>
      </c>
      <c r="F1843">
        <v>53510602</v>
      </c>
      <c r="G1843" t="s">
        <v>2041</v>
      </c>
      <c r="H1843">
        <v>0</v>
      </c>
      <c r="I1843" t="s">
        <v>518</v>
      </c>
      <c r="J1843">
        <v>95</v>
      </c>
      <c r="K1843">
        <v>13</v>
      </c>
      <c r="L1843" t="s">
        <v>1771</v>
      </c>
      <c r="M1843" t="s">
        <v>1756</v>
      </c>
      <c r="N1843" t="s">
        <v>1756</v>
      </c>
      <c r="O1843" t="s">
        <v>2059</v>
      </c>
      <c r="P1843" t="s">
        <v>1757</v>
      </c>
      <c r="Q1843" s="387">
        <v>1235</v>
      </c>
      <c r="R1843">
        <v>160.55000000000001</v>
      </c>
      <c r="S1843">
        <v>1395.55</v>
      </c>
      <c r="T1843" s="388">
        <v>44472</v>
      </c>
      <c r="U1843">
        <v>0</v>
      </c>
      <c r="V1843" t="s">
        <v>833</v>
      </c>
      <c r="W1843" s="388">
        <v>44484</v>
      </c>
      <c r="X1843">
        <v>165</v>
      </c>
      <c r="Y1843">
        <v>0</v>
      </c>
      <c r="Z1843">
        <v>0</v>
      </c>
      <c r="AA1843" t="s">
        <v>1758</v>
      </c>
      <c r="AB1843" t="s">
        <v>826</v>
      </c>
      <c r="AD1843" t="s">
        <v>2045</v>
      </c>
      <c r="AE1843" t="s">
        <v>2046</v>
      </c>
      <c r="AI1843" t="s">
        <v>1761</v>
      </c>
      <c r="AL1843" t="s">
        <v>5125</v>
      </c>
      <c r="AM1843">
        <v>6</v>
      </c>
      <c r="AN1843" t="s">
        <v>3223</v>
      </c>
      <c r="AO1843" t="s">
        <v>3224</v>
      </c>
      <c r="AP1843">
        <v>0</v>
      </c>
      <c r="AQ1843" s="388">
        <v>44481</v>
      </c>
      <c r="AS1843" t="s">
        <v>3186</v>
      </c>
      <c r="AT1843" s="388">
        <v>44482</v>
      </c>
      <c r="AU1843" t="s">
        <v>1756</v>
      </c>
      <c r="AV1843" t="s">
        <v>1756</v>
      </c>
      <c r="AZ1843" t="s">
        <v>1756</v>
      </c>
      <c r="BA1843" t="s">
        <v>1767</v>
      </c>
      <c r="BB1843" t="s">
        <v>5281</v>
      </c>
      <c r="BC1843" t="s">
        <v>5282</v>
      </c>
      <c r="BD1843" t="s">
        <v>826</v>
      </c>
      <c r="BE1843" t="s">
        <v>1756</v>
      </c>
      <c r="BF1843" t="s">
        <v>826</v>
      </c>
    </row>
    <row r="1844" spans="1:58">
      <c r="A1844" t="s">
        <v>829</v>
      </c>
      <c r="B1844">
        <v>6</v>
      </c>
      <c r="C1844">
        <v>0</v>
      </c>
      <c r="D1844">
        <v>10175</v>
      </c>
      <c r="E1844" t="s">
        <v>5274</v>
      </c>
      <c r="F1844">
        <v>53510602</v>
      </c>
      <c r="G1844" t="s">
        <v>2041</v>
      </c>
      <c r="H1844">
        <v>0</v>
      </c>
      <c r="I1844" t="s">
        <v>2062</v>
      </c>
      <c r="J1844">
        <v>138.05000000000001</v>
      </c>
      <c r="K1844">
        <v>12</v>
      </c>
      <c r="L1844" t="s">
        <v>2063</v>
      </c>
      <c r="M1844" t="s">
        <v>2064</v>
      </c>
      <c r="N1844" t="s">
        <v>1757</v>
      </c>
      <c r="O1844" t="s">
        <v>1756</v>
      </c>
      <c r="P1844" t="s">
        <v>1756</v>
      </c>
      <c r="Q1844" s="387">
        <v>1656.6</v>
      </c>
      <c r="R1844">
        <v>215.358</v>
      </c>
      <c r="S1844">
        <v>1871.9579999999996</v>
      </c>
      <c r="T1844" s="388">
        <v>44472</v>
      </c>
      <c r="U1844">
        <v>0</v>
      </c>
      <c r="V1844" t="s">
        <v>833</v>
      </c>
      <c r="W1844" s="388">
        <v>44484</v>
      </c>
      <c r="X1844">
        <v>165</v>
      </c>
      <c r="Y1844">
        <v>0</v>
      </c>
      <c r="Z1844">
        <v>0</v>
      </c>
      <c r="AA1844" t="s">
        <v>1758</v>
      </c>
      <c r="AB1844" t="s">
        <v>826</v>
      </c>
      <c r="AD1844" t="s">
        <v>2045</v>
      </c>
      <c r="AE1844" t="s">
        <v>2046</v>
      </c>
      <c r="AI1844" t="s">
        <v>1761</v>
      </c>
      <c r="AL1844" t="s">
        <v>5125</v>
      </c>
      <c r="AM1844">
        <v>6</v>
      </c>
      <c r="AN1844" t="s">
        <v>3223</v>
      </c>
      <c r="AO1844" t="s">
        <v>3224</v>
      </c>
      <c r="AP1844">
        <v>0</v>
      </c>
      <c r="AQ1844" s="388">
        <v>44481</v>
      </c>
      <c r="AS1844" t="s">
        <v>3186</v>
      </c>
      <c r="AT1844" s="388">
        <v>44482</v>
      </c>
      <c r="AU1844" t="s">
        <v>1756</v>
      </c>
      <c r="AV1844" t="s">
        <v>1756</v>
      </c>
      <c r="AZ1844" t="s">
        <v>1756</v>
      </c>
      <c r="BA1844" t="s">
        <v>1767</v>
      </c>
      <c r="BB1844" t="s">
        <v>5283</v>
      </c>
      <c r="BC1844" t="s">
        <v>5284</v>
      </c>
      <c r="BD1844" t="s">
        <v>826</v>
      </c>
      <c r="BE1844" t="s">
        <v>1756</v>
      </c>
      <c r="BF1844" t="s">
        <v>826</v>
      </c>
    </row>
    <row r="1845" spans="1:58">
      <c r="A1845" t="s">
        <v>829</v>
      </c>
      <c r="B1845">
        <v>6</v>
      </c>
      <c r="C1845">
        <v>0</v>
      </c>
      <c r="D1845">
        <v>10175</v>
      </c>
      <c r="E1845" t="s">
        <v>5274</v>
      </c>
      <c r="F1845">
        <v>53510602</v>
      </c>
      <c r="G1845" t="s">
        <v>2041</v>
      </c>
      <c r="H1845">
        <v>0</v>
      </c>
      <c r="I1845" t="s">
        <v>2073</v>
      </c>
      <c r="J1845">
        <v>243.75</v>
      </c>
      <c r="K1845">
        <v>5</v>
      </c>
      <c r="L1845" t="s">
        <v>1755</v>
      </c>
      <c r="M1845" t="s">
        <v>2074</v>
      </c>
      <c r="N1845" t="s">
        <v>1757</v>
      </c>
      <c r="O1845" t="s">
        <v>1756</v>
      </c>
      <c r="P1845" t="s">
        <v>1756</v>
      </c>
      <c r="Q1845" s="387">
        <v>1218.75</v>
      </c>
      <c r="R1845">
        <v>158.4375</v>
      </c>
      <c r="S1845">
        <v>1377.1874999999998</v>
      </c>
      <c r="T1845" s="388">
        <v>44472</v>
      </c>
      <c r="U1845">
        <v>0</v>
      </c>
      <c r="V1845" t="s">
        <v>833</v>
      </c>
      <c r="W1845" s="388">
        <v>44484</v>
      </c>
      <c r="X1845">
        <v>165</v>
      </c>
      <c r="Y1845">
        <v>0</v>
      </c>
      <c r="Z1845">
        <v>0</v>
      </c>
      <c r="AA1845" t="s">
        <v>1758</v>
      </c>
      <c r="AB1845" t="s">
        <v>826</v>
      </c>
      <c r="AD1845" t="s">
        <v>2045</v>
      </c>
      <c r="AE1845" t="s">
        <v>2046</v>
      </c>
      <c r="AI1845" t="s">
        <v>1761</v>
      </c>
      <c r="AL1845" t="s">
        <v>5125</v>
      </c>
      <c r="AM1845">
        <v>6</v>
      </c>
      <c r="AN1845" t="s">
        <v>3223</v>
      </c>
      <c r="AO1845" t="s">
        <v>3224</v>
      </c>
      <c r="AP1845">
        <v>0</v>
      </c>
      <c r="AQ1845" s="388">
        <v>44481</v>
      </c>
      <c r="AS1845" t="s">
        <v>3186</v>
      </c>
      <c r="AT1845" s="388">
        <v>44482</v>
      </c>
      <c r="AU1845" t="s">
        <v>1756</v>
      </c>
      <c r="AV1845" t="s">
        <v>1756</v>
      </c>
      <c r="AZ1845" t="s">
        <v>1756</v>
      </c>
      <c r="BA1845" t="s">
        <v>1767</v>
      </c>
      <c r="BB1845" t="s">
        <v>5285</v>
      </c>
      <c r="BC1845" t="s">
        <v>5286</v>
      </c>
      <c r="BD1845" t="s">
        <v>826</v>
      </c>
      <c r="BE1845" t="s">
        <v>1756</v>
      </c>
      <c r="BF1845" t="s">
        <v>826</v>
      </c>
    </row>
    <row r="1846" spans="1:58">
      <c r="A1846" t="s">
        <v>829</v>
      </c>
      <c r="B1846">
        <v>6</v>
      </c>
      <c r="C1846">
        <v>0</v>
      </c>
      <c r="D1846">
        <v>10175</v>
      </c>
      <c r="E1846" t="s">
        <v>5274</v>
      </c>
      <c r="F1846">
        <v>53510602</v>
      </c>
      <c r="G1846" t="s">
        <v>2041</v>
      </c>
      <c r="H1846">
        <v>0</v>
      </c>
      <c r="I1846" t="s">
        <v>2083</v>
      </c>
      <c r="J1846">
        <v>12.21</v>
      </c>
      <c r="K1846">
        <v>12</v>
      </c>
      <c r="L1846" t="s">
        <v>1771</v>
      </c>
      <c r="M1846" t="s">
        <v>2084</v>
      </c>
      <c r="N1846" t="s">
        <v>1757</v>
      </c>
      <c r="O1846" t="s">
        <v>1756</v>
      </c>
      <c r="P1846" t="s">
        <v>1756</v>
      </c>
      <c r="Q1846" s="387">
        <v>146.52000000000001</v>
      </c>
      <c r="R1846">
        <v>19.047600000000003</v>
      </c>
      <c r="S1846">
        <v>165.5676</v>
      </c>
      <c r="T1846" s="388">
        <v>44472</v>
      </c>
      <c r="U1846">
        <v>0</v>
      </c>
      <c r="V1846" t="s">
        <v>833</v>
      </c>
      <c r="W1846" s="388">
        <v>44484</v>
      </c>
      <c r="X1846">
        <v>165</v>
      </c>
      <c r="Y1846">
        <v>0</v>
      </c>
      <c r="Z1846">
        <v>0</v>
      </c>
      <c r="AA1846" t="s">
        <v>1758</v>
      </c>
      <c r="AB1846" t="s">
        <v>826</v>
      </c>
      <c r="AD1846" t="s">
        <v>2045</v>
      </c>
      <c r="AE1846" t="s">
        <v>2046</v>
      </c>
      <c r="AI1846" t="s">
        <v>1761</v>
      </c>
      <c r="AL1846" t="s">
        <v>5125</v>
      </c>
      <c r="AM1846">
        <v>6</v>
      </c>
      <c r="AN1846" t="s">
        <v>3223</v>
      </c>
      <c r="AO1846" t="s">
        <v>3224</v>
      </c>
      <c r="AP1846">
        <v>0</v>
      </c>
      <c r="AQ1846" s="388">
        <v>44481</v>
      </c>
      <c r="AS1846" t="s">
        <v>3186</v>
      </c>
      <c r="AT1846" s="388">
        <v>44482</v>
      </c>
      <c r="AU1846" t="s">
        <v>1756</v>
      </c>
      <c r="AV1846" t="s">
        <v>1756</v>
      </c>
      <c r="AZ1846" t="s">
        <v>1756</v>
      </c>
      <c r="BA1846" t="s">
        <v>1767</v>
      </c>
      <c r="BB1846" t="s">
        <v>5287</v>
      </c>
      <c r="BC1846" t="s">
        <v>5288</v>
      </c>
      <c r="BD1846" t="s">
        <v>826</v>
      </c>
      <c r="BE1846" t="s">
        <v>1756</v>
      </c>
      <c r="BF1846" t="s">
        <v>826</v>
      </c>
    </row>
    <row r="1847" spans="1:58">
      <c r="A1847" t="s">
        <v>829</v>
      </c>
      <c r="B1847">
        <v>6</v>
      </c>
      <c r="C1847">
        <v>0</v>
      </c>
      <c r="D1847">
        <v>10175</v>
      </c>
      <c r="E1847" t="s">
        <v>5274</v>
      </c>
      <c r="F1847">
        <v>53510602</v>
      </c>
      <c r="G1847" t="s">
        <v>2041</v>
      </c>
      <c r="H1847">
        <v>0</v>
      </c>
      <c r="I1847" t="s">
        <v>2089</v>
      </c>
      <c r="J1847">
        <v>146.96</v>
      </c>
      <c r="K1847">
        <v>12</v>
      </c>
      <c r="L1847" t="s">
        <v>2063</v>
      </c>
      <c r="M1847" t="s">
        <v>2090</v>
      </c>
      <c r="N1847" t="s">
        <v>1757</v>
      </c>
      <c r="O1847" t="s">
        <v>1756</v>
      </c>
      <c r="P1847" t="s">
        <v>1756</v>
      </c>
      <c r="Q1847" s="387">
        <v>1763.52</v>
      </c>
      <c r="R1847">
        <v>229.2576</v>
      </c>
      <c r="S1847">
        <v>1992.7775999999999</v>
      </c>
      <c r="T1847" s="388">
        <v>44472</v>
      </c>
      <c r="U1847">
        <v>0</v>
      </c>
      <c r="V1847" t="s">
        <v>833</v>
      </c>
      <c r="W1847" s="388">
        <v>44484</v>
      </c>
      <c r="X1847">
        <v>165</v>
      </c>
      <c r="Y1847">
        <v>0</v>
      </c>
      <c r="Z1847">
        <v>0</v>
      </c>
      <c r="AA1847" t="s">
        <v>1758</v>
      </c>
      <c r="AB1847" t="s">
        <v>826</v>
      </c>
      <c r="AD1847" t="s">
        <v>2045</v>
      </c>
      <c r="AE1847" t="s">
        <v>2046</v>
      </c>
      <c r="AI1847" t="s">
        <v>1761</v>
      </c>
      <c r="AL1847" t="s">
        <v>5125</v>
      </c>
      <c r="AM1847">
        <v>6</v>
      </c>
      <c r="AN1847" t="s">
        <v>3223</v>
      </c>
      <c r="AO1847" t="s">
        <v>3224</v>
      </c>
      <c r="AP1847">
        <v>0</v>
      </c>
      <c r="AQ1847" s="388">
        <v>44481</v>
      </c>
      <c r="AS1847" t="s">
        <v>3186</v>
      </c>
      <c r="AT1847" s="388">
        <v>44482</v>
      </c>
      <c r="AU1847" t="s">
        <v>1756</v>
      </c>
      <c r="AV1847" t="s">
        <v>1756</v>
      </c>
      <c r="AZ1847" t="s">
        <v>1756</v>
      </c>
      <c r="BA1847" t="s">
        <v>1767</v>
      </c>
      <c r="BB1847" t="s">
        <v>5289</v>
      </c>
      <c r="BC1847" t="s">
        <v>5290</v>
      </c>
      <c r="BD1847" t="s">
        <v>826</v>
      </c>
      <c r="BE1847" t="s">
        <v>1756</v>
      </c>
      <c r="BF1847" t="s">
        <v>826</v>
      </c>
    </row>
    <row r="1848" spans="1:58">
      <c r="A1848" t="s">
        <v>829</v>
      </c>
      <c r="B1848">
        <v>6</v>
      </c>
      <c r="C1848">
        <v>0</v>
      </c>
      <c r="D1848">
        <v>10175</v>
      </c>
      <c r="E1848" t="s">
        <v>5274</v>
      </c>
      <c r="F1848">
        <v>53510602</v>
      </c>
      <c r="G1848" t="s">
        <v>2041</v>
      </c>
      <c r="H1848">
        <v>0</v>
      </c>
      <c r="I1848" t="s">
        <v>2089</v>
      </c>
      <c r="J1848">
        <v>146.96</v>
      </c>
      <c r="K1848">
        <v>12</v>
      </c>
      <c r="L1848" t="s">
        <v>2063</v>
      </c>
      <c r="M1848" t="s">
        <v>2090</v>
      </c>
      <c r="N1848" t="s">
        <v>1757</v>
      </c>
      <c r="O1848" t="s">
        <v>1756</v>
      </c>
      <c r="P1848" t="s">
        <v>1756</v>
      </c>
      <c r="Q1848" s="387">
        <v>1763.52</v>
      </c>
      <c r="R1848">
        <v>229.2576</v>
      </c>
      <c r="S1848">
        <v>1992.7775999999999</v>
      </c>
      <c r="T1848" s="388">
        <v>44472</v>
      </c>
      <c r="U1848">
        <v>0</v>
      </c>
      <c r="V1848" t="s">
        <v>833</v>
      </c>
      <c r="W1848" s="388">
        <v>44484</v>
      </c>
      <c r="X1848">
        <v>165</v>
      </c>
      <c r="Y1848">
        <v>0</v>
      </c>
      <c r="Z1848">
        <v>0</v>
      </c>
      <c r="AA1848" t="s">
        <v>1758</v>
      </c>
      <c r="AB1848" t="s">
        <v>826</v>
      </c>
      <c r="AD1848" t="s">
        <v>2045</v>
      </c>
      <c r="AE1848" t="s">
        <v>2046</v>
      </c>
      <c r="AI1848" t="s">
        <v>1761</v>
      </c>
      <c r="AL1848" t="s">
        <v>5125</v>
      </c>
      <c r="AM1848">
        <v>6</v>
      </c>
      <c r="AN1848" t="s">
        <v>3223</v>
      </c>
      <c r="AO1848" t="s">
        <v>3224</v>
      </c>
      <c r="AP1848">
        <v>0</v>
      </c>
      <c r="AQ1848" s="388">
        <v>44481</v>
      </c>
      <c r="AS1848" t="s">
        <v>3186</v>
      </c>
      <c r="AT1848" s="388">
        <v>44482</v>
      </c>
      <c r="AU1848" t="s">
        <v>1756</v>
      </c>
      <c r="AV1848" t="s">
        <v>1756</v>
      </c>
      <c r="AZ1848" t="s">
        <v>1756</v>
      </c>
      <c r="BA1848" t="s">
        <v>1767</v>
      </c>
      <c r="BB1848" t="s">
        <v>5289</v>
      </c>
      <c r="BC1848" t="s">
        <v>5290</v>
      </c>
      <c r="BD1848" t="s">
        <v>826</v>
      </c>
      <c r="BE1848" t="s">
        <v>1756</v>
      </c>
      <c r="BF1848" t="s">
        <v>826</v>
      </c>
    </row>
    <row r="1849" spans="1:58">
      <c r="A1849" t="s">
        <v>829</v>
      </c>
      <c r="B1849">
        <v>6</v>
      </c>
      <c r="C1849">
        <v>0</v>
      </c>
      <c r="D1849">
        <v>10175</v>
      </c>
      <c r="E1849" t="s">
        <v>5274</v>
      </c>
      <c r="F1849">
        <v>53510602</v>
      </c>
      <c r="G1849" t="s">
        <v>2041</v>
      </c>
      <c r="H1849">
        <v>0</v>
      </c>
      <c r="I1849" t="s">
        <v>2247</v>
      </c>
      <c r="J1849">
        <v>131.47999999999999</v>
      </c>
      <c r="K1849">
        <v>12</v>
      </c>
      <c r="L1849" t="s">
        <v>2063</v>
      </c>
      <c r="M1849" t="s">
        <v>2248</v>
      </c>
      <c r="N1849" t="s">
        <v>1757</v>
      </c>
      <c r="O1849" t="s">
        <v>1756</v>
      </c>
      <c r="P1849" t="s">
        <v>1756</v>
      </c>
      <c r="Q1849" s="387">
        <v>1577.76</v>
      </c>
      <c r="R1849">
        <v>205.1088</v>
      </c>
      <c r="S1849">
        <v>1782.8687999999997</v>
      </c>
      <c r="T1849" s="388">
        <v>44472</v>
      </c>
      <c r="U1849">
        <v>0</v>
      </c>
      <c r="V1849" t="s">
        <v>833</v>
      </c>
      <c r="W1849" s="388">
        <v>44484</v>
      </c>
      <c r="X1849">
        <v>165</v>
      </c>
      <c r="Y1849">
        <v>0</v>
      </c>
      <c r="Z1849">
        <v>0</v>
      </c>
      <c r="AA1849" t="s">
        <v>1758</v>
      </c>
      <c r="AB1849" t="s">
        <v>826</v>
      </c>
      <c r="AD1849" t="s">
        <v>2045</v>
      </c>
      <c r="AE1849" t="s">
        <v>2046</v>
      </c>
      <c r="AI1849" t="s">
        <v>1761</v>
      </c>
      <c r="AL1849" t="s">
        <v>5125</v>
      </c>
      <c r="AM1849">
        <v>6</v>
      </c>
      <c r="AN1849" t="s">
        <v>3223</v>
      </c>
      <c r="AO1849" t="s">
        <v>3224</v>
      </c>
      <c r="AP1849">
        <v>0</v>
      </c>
      <c r="AQ1849" s="388">
        <v>44481</v>
      </c>
      <c r="AS1849" t="s">
        <v>3186</v>
      </c>
      <c r="AT1849" s="388">
        <v>44482</v>
      </c>
      <c r="AU1849" t="s">
        <v>1756</v>
      </c>
      <c r="AV1849" t="s">
        <v>1756</v>
      </c>
      <c r="AZ1849" t="s">
        <v>1756</v>
      </c>
      <c r="BA1849" t="s">
        <v>1767</v>
      </c>
      <c r="BB1849" t="s">
        <v>5291</v>
      </c>
      <c r="BC1849" t="s">
        <v>5292</v>
      </c>
      <c r="BD1849" t="s">
        <v>826</v>
      </c>
      <c r="BE1849" t="s">
        <v>1756</v>
      </c>
      <c r="BF1849" t="s">
        <v>826</v>
      </c>
    </row>
    <row r="1850" spans="1:58">
      <c r="A1850" t="s">
        <v>829</v>
      </c>
      <c r="B1850">
        <v>6</v>
      </c>
      <c r="C1850">
        <v>0</v>
      </c>
      <c r="D1850">
        <v>10174</v>
      </c>
      <c r="E1850" t="s">
        <v>5293</v>
      </c>
      <c r="F1850">
        <v>53510602</v>
      </c>
      <c r="G1850" t="s">
        <v>2041</v>
      </c>
      <c r="H1850">
        <v>0</v>
      </c>
      <c r="I1850" t="s">
        <v>2052</v>
      </c>
      <c r="J1850">
        <v>75</v>
      </c>
      <c r="K1850">
        <v>39</v>
      </c>
      <c r="L1850" t="s">
        <v>1771</v>
      </c>
      <c r="M1850" t="s">
        <v>1756</v>
      </c>
      <c r="N1850" t="s">
        <v>1756</v>
      </c>
      <c r="O1850" t="s">
        <v>2053</v>
      </c>
      <c r="P1850" t="s">
        <v>1757</v>
      </c>
      <c r="Q1850" s="387">
        <v>2925</v>
      </c>
      <c r="R1850">
        <v>380.25</v>
      </c>
      <c r="S1850">
        <v>3305.2499999999995</v>
      </c>
      <c r="T1850" s="388">
        <v>44472</v>
      </c>
      <c r="U1850">
        <v>0</v>
      </c>
      <c r="V1850" t="s">
        <v>833</v>
      </c>
      <c r="W1850" s="388">
        <v>44484</v>
      </c>
      <c r="X1850">
        <v>165</v>
      </c>
      <c r="Y1850">
        <v>0</v>
      </c>
      <c r="Z1850">
        <v>0</v>
      </c>
      <c r="AA1850" t="s">
        <v>1758</v>
      </c>
      <c r="AB1850" t="s">
        <v>826</v>
      </c>
      <c r="AD1850" t="s">
        <v>2045</v>
      </c>
      <c r="AE1850" t="s">
        <v>2046</v>
      </c>
      <c r="AI1850" t="s">
        <v>1761</v>
      </c>
      <c r="AL1850" t="s">
        <v>3206</v>
      </c>
      <c r="AM1850">
        <v>6</v>
      </c>
      <c r="AN1850" t="s">
        <v>1004</v>
      </c>
      <c r="AO1850" t="s">
        <v>5145</v>
      </c>
      <c r="AP1850">
        <v>0</v>
      </c>
      <c r="AQ1850" s="388">
        <v>44481</v>
      </c>
      <c r="AS1850" t="s">
        <v>3186</v>
      </c>
      <c r="AT1850" s="388">
        <v>44482</v>
      </c>
      <c r="AU1850" t="s">
        <v>1756</v>
      </c>
      <c r="AV1850" t="s">
        <v>1756</v>
      </c>
      <c r="AZ1850" t="s">
        <v>1756</v>
      </c>
      <c r="BA1850" t="s">
        <v>1767</v>
      </c>
      <c r="BB1850" t="s">
        <v>5294</v>
      </c>
      <c r="BC1850" t="s">
        <v>5295</v>
      </c>
      <c r="BD1850" t="s">
        <v>826</v>
      </c>
      <c r="BE1850" t="s">
        <v>1756</v>
      </c>
      <c r="BF1850" t="s">
        <v>826</v>
      </c>
    </row>
    <row r="1851" spans="1:58">
      <c r="A1851" t="s">
        <v>829</v>
      </c>
      <c r="B1851">
        <v>6</v>
      </c>
      <c r="C1851">
        <v>0</v>
      </c>
      <c r="D1851">
        <v>10174</v>
      </c>
      <c r="E1851" t="s">
        <v>5293</v>
      </c>
      <c r="F1851">
        <v>53510602</v>
      </c>
      <c r="G1851" t="s">
        <v>2041</v>
      </c>
      <c r="H1851">
        <v>0</v>
      </c>
      <c r="I1851" t="s">
        <v>2056</v>
      </c>
      <c r="J1851">
        <v>210</v>
      </c>
      <c r="K1851">
        <v>3</v>
      </c>
      <c r="L1851" t="s">
        <v>1755</v>
      </c>
      <c r="M1851" t="s">
        <v>1756</v>
      </c>
      <c r="N1851" t="s">
        <v>1756</v>
      </c>
      <c r="P1851" t="s">
        <v>1757</v>
      </c>
      <c r="Q1851" s="387">
        <v>630</v>
      </c>
      <c r="R1851">
        <v>81.900000000000006</v>
      </c>
      <c r="S1851">
        <v>711.9</v>
      </c>
      <c r="T1851" s="388">
        <v>44472</v>
      </c>
      <c r="U1851">
        <v>0</v>
      </c>
      <c r="V1851" t="s">
        <v>833</v>
      </c>
      <c r="W1851" s="388">
        <v>44484</v>
      </c>
      <c r="X1851">
        <v>165</v>
      </c>
      <c r="Y1851">
        <v>0</v>
      </c>
      <c r="Z1851">
        <v>0</v>
      </c>
      <c r="AA1851" t="s">
        <v>1758</v>
      </c>
      <c r="AB1851" t="s">
        <v>826</v>
      </c>
      <c r="AD1851" t="s">
        <v>2045</v>
      </c>
      <c r="AE1851" t="s">
        <v>2046</v>
      </c>
      <c r="AI1851" t="s">
        <v>1761</v>
      </c>
      <c r="AL1851" t="s">
        <v>3206</v>
      </c>
      <c r="AM1851">
        <v>6</v>
      </c>
      <c r="AN1851" t="s">
        <v>1004</v>
      </c>
      <c r="AO1851" t="s">
        <v>5145</v>
      </c>
      <c r="AP1851">
        <v>0</v>
      </c>
      <c r="AQ1851" s="388">
        <v>44481</v>
      </c>
      <c r="AS1851" t="s">
        <v>3186</v>
      </c>
      <c r="AT1851" s="388">
        <v>44482</v>
      </c>
      <c r="AU1851" t="s">
        <v>1756</v>
      </c>
      <c r="AV1851" t="s">
        <v>1756</v>
      </c>
      <c r="AZ1851" t="s">
        <v>1756</v>
      </c>
      <c r="BA1851" t="s">
        <v>1767</v>
      </c>
      <c r="BB1851" t="s">
        <v>5296</v>
      </c>
      <c r="BC1851" t="s">
        <v>5297</v>
      </c>
      <c r="BD1851" t="s">
        <v>826</v>
      </c>
      <c r="BE1851" t="s">
        <v>1756</v>
      </c>
      <c r="BF1851" t="s">
        <v>826</v>
      </c>
    </row>
    <row r="1852" spans="1:58">
      <c r="A1852" t="s">
        <v>829</v>
      </c>
      <c r="B1852">
        <v>6</v>
      </c>
      <c r="C1852">
        <v>0</v>
      </c>
      <c r="D1852">
        <v>10174</v>
      </c>
      <c r="E1852" t="s">
        <v>5293</v>
      </c>
      <c r="F1852">
        <v>53510602</v>
      </c>
      <c r="G1852" t="s">
        <v>2041</v>
      </c>
      <c r="H1852">
        <v>0</v>
      </c>
      <c r="I1852" t="s">
        <v>2062</v>
      </c>
      <c r="J1852">
        <v>138.05000000000001</v>
      </c>
      <c r="K1852">
        <v>12</v>
      </c>
      <c r="L1852" t="s">
        <v>2063</v>
      </c>
      <c r="M1852" t="s">
        <v>2064</v>
      </c>
      <c r="N1852" t="s">
        <v>1757</v>
      </c>
      <c r="O1852" t="s">
        <v>1756</v>
      </c>
      <c r="P1852" t="s">
        <v>1756</v>
      </c>
      <c r="Q1852" s="387">
        <v>1656.6</v>
      </c>
      <c r="R1852">
        <v>215.358</v>
      </c>
      <c r="S1852">
        <v>1871.9579999999996</v>
      </c>
      <c r="T1852" s="388">
        <v>44472</v>
      </c>
      <c r="U1852">
        <v>0</v>
      </c>
      <c r="V1852" t="s">
        <v>833</v>
      </c>
      <c r="W1852" s="388">
        <v>44484</v>
      </c>
      <c r="X1852">
        <v>165</v>
      </c>
      <c r="Y1852">
        <v>0</v>
      </c>
      <c r="Z1852">
        <v>0</v>
      </c>
      <c r="AA1852" t="s">
        <v>1758</v>
      </c>
      <c r="AB1852" t="s">
        <v>826</v>
      </c>
      <c r="AD1852" t="s">
        <v>2045</v>
      </c>
      <c r="AE1852" t="s">
        <v>2046</v>
      </c>
      <c r="AI1852" t="s">
        <v>1761</v>
      </c>
      <c r="AL1852" t="s">
        <v>3206</v>
      </c>
      <c r="AM1852">
        <v>6</v>
      </c>
      <c r="AN1852" t="s">
        <v>1004</v>
      </c>
      <c r="AO1852" t="s">
        <v>5145</v>
      </c>
      <c r="AP1852">
        <v>0</v>
      </c>
      <c r="AQ1852" s="388">
        <v>44481</v>
      </c>
      <c r="AS1852" t="s">
        <v>3186</v>
      </c>
      <c r="AT1852" s="388">
        <v>44482</v>
      </c>
      <c r="AU1852" t="s">
        <v>1756</v>
      </c>
      <c r="AV1852" t="s">
        <v>1756</v>
      </c>
      <c r="AZ1852" t="s">
        <v>1756</v>
      </c>
      <c r="BA1852" t="s">
        <v>1767</v>
      </c>
      <c r="BB1852" t="s">
        <v>5298</v>
      </c>
      <c r="BC1852" t="s">
        <v>5299</v>
      </c>
      <c r="BD1852" t="s">
        <v>826</v>
      </c>
      <c r="BE1852" t="s">
        <v>1756</v>
      </c>
      <c r="BF1852" t="s">
        <v>826</v>
      </c>
    </row>
    <row r="1853" spans="1:58">
      <c r="A1853" t="s">
        <v>829</v>
      </c>
      <c r="B1853">
        <v>6</v>
      </c>
      <c r="C1853">
        <v>0</v>
      </c>
      <c r="D1853">
        <v>10174</v>
      </c>
      <c r="E1853" t="s">
        <v>5293</v>
      </c>
      <c r="F1853">
        <v>53510602</v>
      </c>
      <c r="G1853" t="s">
        <v>2041</v>
      </c>
      <c r="H1853">
        <v>0</v>
      </c>
      <c r="I1853" t="s">
        <v>2073</v>
      </c>
      <c r="J1853">
        <v>243.75</v>
      </c>
      <c r="K1853">
        <v>1</v>
      </c>
      <c r="L1853" t="s">
        <v>1755</v>
      </c>
      <c r="M1853" t="s">
        <v>2074</v>
      </c>
      <c r="N1853" t="s">
        <v>1757</v>
      </c>
      <c r="O1853" t="s">
        <v>1756</v>
      </c>
      <c r="P1853" t="s">
        <v>1756</v>
      </c>
      <c r="Q1853" s="387">
        <v>243.75</v>
      </c>
      <c r="R1853">
        <v>31.6875</v>
      </c>
      <c r="S1853">
        <v>275.4375</v>
      </c>
      <c r="T1853" s="388">
        <v>44472</v>
      </c>
      <c r="U1853">
        <v>0</v>
      </c>
      <c r="V1853" t="s">
        <v>833</v>
      </c>
      <c r="W1853" s="388">
        <v>44484</v>
      </c>
      <c r="X1853">
        <v>165</v>
      </c>
      <c r="Y1853">
        <v>0</v>
      </c>
      <c r="Z1853">
        <v>0</v>
      </c>
      <c r="AA1853" t="s">
        <v>1758</v>
      </c>
      <c r="AB1853" t="s">
        <v>826</v>
      </c>
      <c r="AD1853" t="s">
        <v>2045</v>
      </c>
      <c r="AE1853" t="s">
        <v>2046</v>
      </c>
      <c r="AI1853" t="s">
        <v>1761</v>
      </c>
      <c r="AL1853" t="s">
        <v>3206</v>
      </c>
      <c r="AM1853">
        <v>6</v>
      </c>
      <c r="AN1853" t="s">
        <v>1004</v>
      </c>
      <c r="AO1853" t="s">
        <v>5145</v>
      </c>
      <c r="AP1853">
        <v>0</v>
      </c>
      <c r="AQ1853" s="388">
        <v>44481</v>
      </c>
      <c r="AS1853" t="s">
        <v>3186</v>
      </c>
      <c r="AT1853" s="388">
        <v>44482</v>
      </c>
      <c r="AU1853" t="s">
        <v>1756</v>
      </c>
      <c r="AV1853" t="s">
        <v>1756</v>
      </c>
      <c r="AZ1853" t="s">
        <v>1756</v>
      </c>
      <c r="BA1853" t="s">
        <v>1767</v>
      </c>
      <c r="BB1853" t="s">
        <v>5300</v>
      </c>
      <c r="BC1853" t="s">
        <v>5301</v>
      </c>
      <c r="BD1853" t="s">
        <v>826</v>
      </c>
      <c r="BE1853" t="s">
        <v>1756</v>
      </c>
      <c r="BF1853" t="s">
        <v>826</v>
      </c>
    </row>
    <row r="1854" spans="1:58">
      <c r="A1854" t="s">
        <v>829</v>
      </c>
      <c r="B1854">
        <v>6</v>
      </c>
      <c r="C1854">
        <v>0</v>
      </c>
      <c r="D1854">
        <v>10174</v>
      </c>
      <c r="E1854" t="s">
        <v>5293</v>
      </c>
      <c r="F1854">
        <v>53510602</v>
      </c>
      <c r="G1854" t="s">
        <v>2041</v>
      </c>
      <c r="H1854">
        <v>0</v>
      </c>
      <c r="I1854" t="s">
        <v>2083</v>
      </c>
      <c r="J1854">
        <v>12.21</v>
      </c>
      <c r="K1854">
        <v>12</v>
      </c>
      <c r="L1854" t="s">
        <v>1771</v>
      </c>
      <c r="M1854" t="s">
        <v>2084</v>
      </c>
      <c r="N1854" t="s">
        <v>1757</v>
      </c>
      <c r="O1854" t="s">
        <v>1756</v>
      </c>
      <c r="P1854" t="s">
        <v>1756</v>
      </c>
      <c r="Q1854" s="387">
        <v>146.52000000000001</v>
      </c>
      <c r="R1854">
        <v>19.047600000000003</v>
      </c>
      <c r="S1854">
        <v>165.5676</v>
      </c>
      <c r="T1854" s="388">
        <v>44472</v>
      </c>
      <c r="U1854">
        <v>0</v>
      </c>
      <c r="V1854" t="s">
        <v>833</v>
      </c>
      <c r="W1854" s="388">
        <v>44484</v>
      </c>
      <c r="X1854">
        <v>165</v>
      </c>
      <c r="Y1854">
        <v>0</v>
      </c>
      <c r="Z1854">
        <v>0</v>
      </c>
      <c r="AA1854" t="s">
        <v>1758</v>
      </c>
      <c r="AB1854" t="s">
        <v>826</v>
      </c>
      <c r="AD1854" t="s">
        <v>2045</v>
      </c>
      <c r="AE1854" t="s">
        <v>2046</v>
      </c>
      <c r="AI1854" t="s">
        <v>1761</v>
      </c>
      <c r="AL1854" t="s">
        <v>3206</v>
      </c>
      <c r="AM1854">
        <v>6</v>
      </c>
      <c r="AN1854" t="s">
        <v>1004</v>
      </c>
      <c r="AO1854" t="s">
        <v>5145</v>
      </c>
      <c r="AP1854">
        <v>0</v>
      </c>
      <c r="AQ1854" s="388">
        <v>44481</v>
      </c>
      <c r="AS1854" t="s">
        <v>3186</v>
      </c>
      <c r="AT1854" s="388">
        <v>44482</v>
      </c>
      <c r="AU1854" t="s">
        <v>1756</v>
      </c>
      <c r="AV1854" t="s">
        <v>1756</v>
      </c>
      <c r="AZ1854" t="s">
        <v>1756</v>
      </c>
      <c r="BA1854" t="s">
        <v>1767</v>
      </c>
      <c r="BB1854" t="s">
        <v>5302</v>
      </c>
      <c r="BC1854" t="s">
        <v>5303</v>
      </c>
      <c r="BD1854" t="s">
        <v>826</v>
      </c>
      <c r="BE1854" t="s">
        <v>1756</v>
      </c>
      <c r="BF1854" t="s">
        <v>826</v>
      </c>
    </row>
    <row r="1855" spans="1:58">
      <c r="A1855" t="s">
        <v>829</v>
      </c>
      <c r="B1855">
        <v>6</v>
      </c>
      <c r="C1855">
        <v>0</v>
      </c>
      <c r="D1855">
        <v>10174</v>
      </c>
      <c r="E1855" t="s">
        <v>5293</v>
      </c>
      <c r="F1855">
        <v>53510602</v>
      </c>
      <c r="G1855" t="s">
        <v>2041</v>
      </c>
      <c r="H1855">
        <v>0</v>
      </c>
      <c r="I1855" t="s">
        <v>2089</v>
      </c>
      <c r="J1855">
        <v>146.96</v>
      </c>
      <c r="K1855">
        <v>12</v>
      </c>
      <c r="L1855" t="s">
        <v>2063</v>
      </c>
      <c r="M1855" t="s">
        <v>2090</v>
      </c>
      <c r="N1855" t="s">
        <v>1757</v>
      </c>
      <c r="O1855" t="s">
        <v>1756</v>
      </c>
      <c r="P1855" t="s">
        <v>1756</v>
      </c>
      <c r="Q1855" s="387">
        <v>1763.52</v>
      </c>
      <c r="R1855">
        <v>229.2576</v>
      </c>
      <c r="S1855">
        <v>1992.7775999999999</v>
      </c>
      <c r="T1855" s="388">
        <v>44472</v>
      </c>
      <c r="U1855">
        <v>0</v>
      </c>
      <c r="V1855" t="s">
        <v>833</v>
      </c>
      <c r="W1855" s="388">
        <v>44484</v>
      </c>
      <c r="X1855">
        <v>165</v>
      </c>
      <c r="Y1855">
        <v>0</v>
      </c>
      <c r="Z1855">
        <v>0</v>
      </c>
      <c r="AA1855" t="s">
        <v>1758</v>
      </c>
      <c r="AB1855" t="s">
        <v>826</v>
      </c>
      <c r="AD1855" t="s">
        <v>2045</v>
      </c>
      <c r="AE1855" t="s">
        <v>2046</v>
      </c>
      <c r="AI1855" t="s">
        <v>1761</v>
      </c>
      <c r="AL1855" t="s">
        <v>3206</v>
      </c>
      <c r="AM1855">
        <v>6</v>
      </c>
      <c r="AN1855" t="s">
        <v>1004</v>
      </c>
      <c r="AO1855" t="s">
        <v>5145</v>
      </c>
      <c r="AP1855">
        <v>0</v>
      </c>
      <c r="AQ1855" s="388">
        <v>44481</v>
      </c>
      <c r="AS1855" t="s">
        <v>3186</v>
      </c>
      <c r="AT1855" s="388">
        <v>44482</v>
      </c>
      <c r="AU1855" t="s">
        <v>1756</v>
      </c>
      <c r="AV1855" t="s">
        <v>1756</v>
      </c>
      <c r="AZ1855" t="s">
        <v>1756</v>
      </c>
      <c r="BA1855" t="s">
        <v>1767</v>
      </c>
      <c r="BB1855" t="s">
        <v>5304</v>
      </c>
      <c r="BC1855" t="s">
        <v>5305</v>
      </c>
      <c r="BD1855" t="s">
        <v>826</v>
      </c>
      <c r="BE1855" t="s">
        <v>1756</v>
      </c>
      <c r="BF1855" t="s">
        <v>826</v>
      </c>
    </row>
    <row r="1856" spans="1:58">
      <c r="A1856" t="s">
        <v>829</v>
      </c>
      <c r="B1856">
        <v>6</v>
      </c>
      <c r="C1856">
        <v>0</v>
      </c>
      <c r="D1856">
        <v>10174</v>
      </c>
      <c r="E1856" t="s">
        <v>5293</v>
      </c>
      <c r="F1856">
        <v>53510602</v>
      </c>
      <c r="G1856" t="s">
        <v>2041</v>
      </c>
      <c r="H1856">
        <v>0</v>
      </c>
      <c r="I1856" t="s">
        <v>2247</v>
      </c>
      <c r="J1856">
        <v>131.47999999999999</v>
      </c>
      <c r="K1856">
        <v>12</v>
      </c>
      <c r="L1856" t="s">
        <v>2063</v>
      </c>
      <c r="M1856" t="s">
        <v>2248</v>
      </c>
      <c r="N1856" t="s">
        <v>1757</v>
      </c>
      <c r="O1856" t="s">
        <v>1756</v>
      </c>
      <c r="P1856" t="s">
        <v>1756</v>
      </c>
      <c r="Q1856" s="387">
        <v>1577.76</v>
      </c>
      <c r="R1856">
        <v>205.1088</v>
      </c>
      <c r="S1856">
        <v>1782.8687999999997</v>
      </c>
      <c r="T1856" s="388">
        <v>44472</v>
      </c>
      <c r="U1856">
        <v>0</v>
      </c>
      <c r="V1856" t="s">
        <v>833</v>
      </c>
      <c r="W1856" s="388">
        <v>44484</v>
      </c>
      <c r="X1856">
        <v>165</v>
      </c>
      <c r="Y1856">
        <v>0</v>
      </c>
      <c r="Z1856">
        <v>0</v>
      </c>
      <c r="AA1856" t="s">
        <v>1758</v>
      </c>
      <c r="AB1856" t="s">
        <v>826</v>
      </c>
      <c r="AD1856" t="s">
        <v>2045</v>
      </c>
      <c r="AE1856" t="s">
        <v>2046</v>
      </c>
      <c r="AI1856" t="s">
        <v>1761</v>
      </c>
      <c r="AL1856" t="s">
        <v>3206</v>
      </c>
      <c r="AM1856">
        <v>6</v>
      </c>
      <c r="AN1856" t="s">
        <v>1004</v>
      </c>
      <c r="AO1856" t="s">
        <v>5145</v>
      </c>
      <c r="AP1856">
        <v>0</v>
      </c>
      <c r="AQ1856" s="388">
        <v>44481</v>
      </c>
      <c r="AS1856" t="s">
        <v>3186</v>
      </c>
      <c r="AT1856" s="388">
        <v>44482</v>
      </c>
      <c r="AU1856" t="s">
        <v>1756</v>
      </c>
      <c r="AV1856" t="s">
        <v>1756</v>
      </c>
      <c r="AZ1856" t="s">
        <v>1756</v>
      </c>
      <c r="BA1856" t="s">
        <v>1767</v>
      </c>
      <c r="BB1856" t="s">
        <v>5306</v>
      </c>
      <c r="BC1856" t="s">
        <v>5307</v>
      </c>
      <c r="BD1856" t="s">
        <v>826</v>
      </c>
      <c r="BE1856" t="s">
        <v>1756</v>
      </c>
      <c r="BF1856" t="s">
        <v>826</v>
      </c>
    </row>
    <row r="1857" spans="1:58">
      <c r="A1857" t="s">
        <v>829</v>
      </c>
      <c r="B1857">
        <v>6</v>
      </c>
      <c r="C1857">
        <v>0</v>
      </c>
      <c r="D1857">
        <v>10159</v>
      </c>
      <c r="E1857" t="s">
        <v>5308</v>
      </c>
      <c r="F1857">
        <v>53510602</v>
      </c>
      <c r="G1857" t="s">
        <v>2041</v>
      </c>
      <c r="H1857">
        <v>0</v>
      </c>
      <c r="I1857" t="s">
        <v>2042</v>
      </c>
      <c r="J1857">
        <v>60</v>
      </c>
      <c r="K1857">
        <v>13</v>
      </c>
      <c r="L1857" t="s">
        <v>1771</v>
      </c>
      <c r="M1857" t="s">
        <v>1756</v>
      </c>
      <c r="N1857" t="s">
        <v>1756</v>
      </c>
      <c r="O1857" t="s">
        <v>2043</v>
      </c>
      <c r="P1857" t="s">
        <v>1757</v>
      </c>
      <c r="Q1857" s="387">
        <v>780</v>
      </c>
      <c r="R1857">
        <v>101.4</v>
      </c>
      <c r="S1857">
        <v>881.39999999999986</v>
      </c>
      <c r="T1857" s="388">
        <v>44471</v>
      </c>
      <c r="U1857">
        <v>0</v>
      </c>
      <c r="V1857" t="s">
        <v>833</v>
      </c>
      <c r="W1857" s="388">
        <v>44484</v>
      </c>
      <c r="X1857">
        <v>165</v>
      </c>
      <c r="Y1857">
        <v>0</v>
      </c>
      <c r="Z1857">
        <v>0</v>
      </c>
      <c r="AA1857" t="s">
        <v>1758</v>
      </c>
      <c r="AB1857" t="s">
        <v>826</v>
      </c>
      <c r="AD1857" t="s">
        <v>2045</v>
      </c>
      <c r="AE1857" t="s">
        <v>2046</v>
      </c>
      <c r="AI1857" t="s">
        <v>1761</v>
      </c>
      <c r="AL1857" t="s">
        <v>5309</v>
      </c>
      <c r="AM1857">
        <v>6</v>
      </c>
      <c r="AN1857" t="s">
        <v>1833</v>
      </c>
      <c r="AO1857" t="s">
        <v>3026</v>
      </c>
      <c r="AP1857">
        <v>0</v>
      </c>
      <c r="AQ1857" s="388">
        <v>44481</v>
      </c>
      <c r="AS1857" t="s">
        <v>3186</v>
      </c>
      <c r="AT1857" s="388">
        <v>44482</v>
      </c>
      <c r="AU1857" t="s">
        <v>1756</v>
      </c>
      <c r="AV1857" t="s">
        <v>1756</v>
      </c>
      <c r="AZ1857" t="s">
        <v>1756</v>
      </c>
      <c r="BA1857" t="s">
        <v>1767</v>
      </c>
      <c r="BB1857" t="s">
        <v>5310</v>
      </c>
      <c r="BC1857" t="s">
        <v>5311</v>
      </c>
      <c r="BD1857" t="s">
        <v>826</v>
      </c>
      <c r="BE1857" t="s">
        <v>1756</v>
      </c>
      <c r="BF1857" t="s">
        <v>826</v>
      </c>
    </row>
    <row r="1858" spans="1:58">
      <c r="A1858" t="s">
        <v>829</v>
      </c>
      <c r="B1858">
        <v>6</v>
      </c>
      <c r="C1858">
        <v>0</v>
      </c>
      <c r="D1858">
        <v>10159</v>
      </c>
      <c r="E1858" t="s">
        <v>5308</v>
      </c>
      <c r="F1858">
        <v>53510602</v>
      </c>
      <c r="G1858" t="s">
        <v>2041</v>
      </c>
      <c r="H1858">
        <v>0</v>
      </c>
      <c r="I1858" t="s">
        <v>2103</v>
      </c>
      <c r="J1858">
        <v>70</v>
      </c>
      <c r="K1858">
        <v>7</v>
      </c>
      <c r="L1858" t="s">
        <v>1771</v>
      </c>
      <c r="M1858" t="s">
        <v>1756</v>
      </c>
      <c r="N1858" t="s">
        <v>1756</v>
      </c>
      <c r="O1858" t="s">
        <v>2104</v>
      </c>
      <c r="P1858" t="s">
        <v>1757</v>
      </c>
      <c r="Q1858" s="387">
        <v>490</v>
      </c>
      <c r="R1858">
        <v>63.7</v>
      </c>
      <c r="S1858">
        <v>553.69999999999993</v>
      </c>
      <c r="T1858" s="388">
        <v>44471</v>
      </c>
      <c r="U1858">
        <v>0</v>
      </c>
      <c r="V1858" t="s">
        <v>833</v>
      </c>
      <c r="W1858" s="388">
        <v>44484</v>
      </c>
      <c r="X1858">
        <v>165</v>
      </c>
      <c r="Y1858">
        <v>0</v>
      </c>
      <c r="Z1858">
        <v>0</v>
      </c>
      <c r="AA1858" t="s">
        <v>1758</v>
      </c>
      <c r="AB1858" t="s">
        <v>826</v>
      </c>
      <c r="AD1858" t="s">
        <v>2045</v>
      </c>
      <c r="AE1858" t="s">
        <v>2046</v>
      </c>
      <c r="AI1858" t="s">
        <v>1761</v>
      </c>
      <c r="AL1858" t="s">
        <v>5309</v>
      </c>
      <c r="AM1858">
        <v>6</v>
      </c>
      <c r="AN1858" t="s">
        <v>1833</v>
      </c>
      <c r="AO1858" t="s">
        <v>3026</v>
      </c>
      <c r="AP1858">
        <v>0</v>
      </c>
      <c r="AQ1858" s="388">
        <v>44481</v>
      </c>
      <c r="AS1858" t="s">
        <v>3186</v>
      </c>
      <c r="AT1858" s="388">
        <v>44482</v>
      </c>
      <c r="AU1858" t="s">
        <v>1756</v>
      </c>
      <c r="AV1858" t="s">
        <v>1756</v>
      </c>
      <c r="AZ1858" t="s">
        <v>1756</v>
      </c>
      <c r="BA1858" t="s">
        <v>1767</v>
      </c>
      <c r="BB1858" t="s">
        <v>5312</v>
      </c>
      <c r="BC1858" t="s">
        <v>5313</v>
      </c>
      <c r="BD1858" t="s">
        <v>826</v>
      </c>
      <c r="BE1858" t="s">
        <v>1756</v>
      </c>
      <c r="BF1858" t="s">
        <v>826</v>
      </c>
    </row>
    <row r="1859" spans="1:58">
      <c r="A1859" t="s">
        <v>829</v>
      </c>
      <c r="B1859">
        <v>6</v>
      </c>
      <c r="C1859">
        <v>0</v>
      </c>
      <c r="D1859">
        <v>10159</v>
      </c>
      <c r="E1859" t="s">
        <v>5308</v>
      </c>
      <c r="F1859">
        <v>53510602</v>
      </c>
      <c r="G1859" t="s">
        <v>2041</v>
      </c>
      <c r="H1859">
        <v>0</v>
      </c>
      <c r="I1859" t="s">
        <v>2052</v>
      </c>
      <c r="J1859">
        <v>75</v>
      </c>
      <c r="K1859">
        <v>96</v>
      </c>
      <c r="L1859" t="s">
        <v>1771</v>
      </c>
      <c r="M1859" t="s">
        <v>1756</v>
      </c>
      <c r="N1859" t="s">
        <v>1756</v>
      </c>
      <c r="O1859" t="s">
        <v>2053</v>
      </c>
      <c r="P1859" t="s">
        <v>1757</v>
      </c>
      <c r="Q1859" s="387">
        <v>7200</v>
      </c>
      <c r="R1859">
        <v>936</v>
      </c>
      <c r="S1859">
        <v>8135.9999999999991</v>
      </c>
      <c r="T1859" s="388">
        <v>44471</v>
      </c>
      <c r="U1859">
        <v>0</v>
      </c>
      <c r="V1859" t="s">
        <v>833</v>
      </c>
      <c r="W1859" s="388">
        <v>44484</v>
      </c>
      <c r="X1859">
        <v>165</v>
      </c>
      <c r="Y1859">
        <v>0</v>
      </c>
      <c r="Z1859">
        <v>0</v>
      </c>
      <c r="AA1859" t="s">
        <v>1758</v>
      </c>
      <c r="AB1859" t="s">
        <v>826</v>
      </c>
      <c r="AD1859" t="s">
        <v>2045</v>
      </c>
      <c r="AE1859" t="s">
        <v>2046</v>
      </c>
      <c r="AI1859" t="s">
        <v>1761</v>
      </c>
      <c r="AL1859" t="s">
        <v>5309</v>
      </c>
      <c r="AM1859">
        <v>6</v>
      </c>
      <c r="AN1859" t="s">
        <v>1833</v>
      </c>
      <c r="AO1859" t="s">
        <v>3026</v>
      </c>
      <c r="AP1859">
        <v>0</v>
      </c>
      <c r="AQ1859" s="388">
        <v>44481</v>
      </c>
      <c r="AS1859" t="s">
        <v>3186</v>
      </c>
      <c r="AT1859" s="388">
        <v>44482</v>
      </c>
      <c r="AU1859" t="s">
        <v>1756</v>
      </c>
      <c r="AV1859" t="s">
        <v>1756</v>
      </c>
      <c r="AZ1859" t="s">
        <v>1756</v>
      </c>
      <c r="BA1859" t="s">
        <v>1767</v>
      </c>
      <c r="BB1859" t="s">
        <v>5314</v>
      </c>
      <c r="BC1859" t="s">
        <v>5315</v>
      </c>
      <c r="BD1859" t="s">
        <v>826</v>
      </c>
      <c r="BE1859" t="s">
        <v>1756</v>
      </c>
      <c r="BF1859" t="s">
        <v>826</v>
      </c>
    </row>
    <row r="1860" spans="1:58">
      <c r="A1860" t="s">
        <v>829</v>
      </c>
      <c r="B1860">
        <v>6</v>
      </c>
      <c r="C1860">
        <v>0</v>
      </c>
      <c r="D1860">
        <v>10159</v>
      </c>
      <c r="E1860" t="s">
        <v>5308</v>
      </c>
      <c r="F1860">
        <v>53510602</v>
      </c>
      <c r="G1860" t="s">
        <v>2041</v>
      </c>
      <c r="H1860">
        <v>0</v>
      </c>
      <c r="I1860" t="s">
        <v>2056</v>
      </c>
      <c r="J1860">
        <v>210</v>
      </c>
      <c r="K1860">
        <v>9</v>
      </c>
      <c r="L1860" t="s">
        <v>1755</v>
      </c>
      <c r="M1860" t="s">
        <v>1756</v>
      </c>
      <c r="N1860" t="s">
        <v>1756</v>
      </c>
      <c r="P1860" t="s">
        <v>1757</v>
      </c>
      <c r="Q1860" s="387">
        <v>1890</v>
      </c>
      <c r="R1860">
        <v>245.70000000000002</v>
      </c>
      <c r="S1860">
        <v>2135.6999999999998</v>
      </c>
      <c r="T1860" s="388">
        <v>44471</v>
      </c>
      <c r="U1860">
        <v>0</v>
      </c>
      <c r="V1860" t="s">
        <v>833</v>
      </c>
      <c r="W1860" s="388">
        <v>44484</v>
      </c>
      <c r="X1860">
        <v>165</v>
      </c>
      <c r="Y1860">
        <v>0</v>
      </c>
      <c r="Z1860">
        <v>0</v>
      </c>
      <c r="AA1860" t="s">
        <v>1758</v>
      </c>
      <c r="AB1860" t="s">
        <v>826</v>
      </c>
      <c r="AD1860" t="s">
        <v>2045</v>
      </c>
      <c r="AE1860" t="s">
        <v>2046</v>
      </c>
      <c r="AI1860" t="s">
        <v>1761</v>
      </c>
      <c r="AL1860" t="s">
        <v>5309</v>
      </c>
      <c r="AM1860">
        <v>6</v>
      </c>
      <c r="AN1860" t="s">
        <v>1833</v>
      </c>
      <c r="AO1860" t="s">
        <v>3026</v>
      </c>
      <c r="AP1860">
        <v>0</v>
      </c>
      <c r="AQ1860" s="388">
        <v>44481</v>
      </c>
      <c r="AS1860" t="s">
        <v>3186</v>
      </c>
      <c r="AT1860" s="388">
        <v>44482</v>
      </c>
      <c r="AU1860" t="s">
        <v>1756</v>
      </c>
      <c r="AV1860" t="s">
        <v>1756</v>
      </c>
      <c r="AZ1860" t="s">
        <v>1756</v>
      </c>
      <c r="BA1860" t="s">
        <v>1767</v>
      </c>
      <c r="BB1860" t="s">
        <v>5316</v>
      </c>
      <c r="BC1860" t="s">
        <v>5317</v>
      </c>
      <c r="BD1860" t="s">
        <v>826</v>
      </c>
      <c r="BE1860" t="s">
        <v>1756</v>
      </c>
      <c r="BF1860" t="s">
        <v>826</v>
      </c>
    </row>
    <row r="1861" spans="1:58">
      <c r="A1861" t="s">
        <v>829</v>
      </c>
      <c r="B1861">
        <v>6</v>
      </c>
      <c r="C1861">
        <v>0</v>
      </c>
      <c r="D1861">
        <v>10159</v>
      </c>
      <c r="E1861" t="s">
        <v>5308</v>
      </c>
      <c r="F1861">
        <v>53510602</v>
      </c>
      <c r="G1861" t="s">
        <v>2041</v>
      </c>
      <c r="H1861">
        <v>0</v>
      </c>
      <c r="I1861" t="s">
        <v>518</v>
      </c>
      <c r="J1861">
        <v>95</v>
      </c>
      <c r="K1861">
        <v>13</v>
      </c>
      <c r="L1861" t="s">
        <v>1771</v>
      </c>
      <c r="M1861" t="s">
        <v>1756</v>
      </c>
      <c r="N1861" t="s">
        <v>1756</v>
      </c>
      <c r="O1861" t="s">
        <v>2059</v>
      </c>
      <c r="P1861" t="s">
        <v>1757</v>
      </c>
      <c r="Q1861" s="387">
        <v>1235</v>
      </c>
      <c r="R1861">
        <v>160.55000000000001</v>
      </c>
      <c r="S1861">
        <v>1395.55</v>
      </c>
      <c r="T1861" s="388">
        <v>44471</v>
      </c>
      <c r="U1861">
        <v>0</v>
      </c>
      <c r="V1861" t="s">
        <v>833</v>
      </c>
      <c r="W1861" s="388">
        <v>44484</v>
      </c>
      <c r="X1861">
        <v>165</v>
      </c>
      <c r="Y1861">
        <v>0</v>
      </c>
      <c r="Z1861">
        <v>0</v>
      </c>
      <c r="AA1861" t="s">
        <v>1758</v>
      </c>
      <c r="AB1861" t="s">
        <v>826</v>
      </c>
      <c r="AD1861" t="s">
        <v>2045</v>
      </c>
      <c r="AE1861" t="s">
        <v>2046</v>
      </c>
      <c r="AI1861" t="s">
        <v>1761</v>
      </c>
      <c r="AL1861" t="s">
        <v>5309</v>
      </c>
      <c r="AM1861">
        <v>6</v>
      </c>
      <c r="AN1861" t="s">
        <v>1833</v>
      </c>
      <c r="AO1861" t="s">
        <v>3026</v>
      </c>
      <c r="AP1861">
        <v>0</v>
      </c>
      <c r="AQ1861" s="388">
        <v>44481</v>
      </c>
      <c r="AS1861" t="s">
        <v>3186</v>
      </c>
      <c r="AT1861" s="388">
        <v>44482</v>
      </c>
      <c r="AU1861" t="s">
        <v>1756</v>
      </c>
      <c r="AV1861" t="s">
        <v>1756</v>
      </c>
      <c r="AZ1861" t="s">
        <v>1756</v>
      </c>
      <c r="BA1861" t="s">
        <v>1767</v>
      </c>
      <c r="BB1861" t="s">
        <v>5318</v>
      </c>
      <c r="BC1861" t="s">
        <v>5319</v>
      </c>
      <c r="BD1861" t="s">
        <v>826</v>
      </c>
      <c r="BE1861" t="s">
        <v>1756</v>
      </c>
      <c r="BF1861" t="s">
        <v>826</v>
      </c>
    </row>
    <row r="1862" spans="1:58">
      <c r="A1862" t="s">
        <v>829</v>
      </c>
      <c r="B1862">
        <v>6</v>
      </c>
      <c r="C1862">
        <v>0</v>
      </c>
      <c r="D1862">
        <v>10159</v>
      </c>
      <c r="E1862" t="s">
        <v>5308</v>
      </c>
      <c r="F1862">
        <v>53510602</v>
      </c>
      <c r="G1862" t="s">
        <v>2041</v>
      </c>
      <c r="H1862">
        <v>0</v>
      </c>
      <c r="I1862" t="s">
        <v>2113</v>
      </c>
      <c r="J1862">
        <v>122.39</v>
      </c>
      <c r="K1862">
        <v>7</v>
      </c>
      <c r="L1862" t="s">
        <v>2063</v>
      </c>
      <c r="M1862" t="s">
        <v>2114</v>
      </c>
      <c r="O1862" t="s">
        <v>1756</v>
      </c>
      <c r="P1862" t="s">
        <v>1756</v>
      </c>
      <c r="Q1862" s="387">
        <v>856.73</v>
      </c>
      <c r="R1862">
        <v>111.37490000000001</v>
      </c>
      <c r="S1862">
        <v>968.10489999999993</v>
      </c>
      <c r="T1862" s="388">
        <v>44471</v>
      </c>
      <c r="U1862">
        <v>0</v>
      </c>
      <c r="V1862" t="s">
        <v>833</v>
      </c>
      <c r="W1862" s="388">
        <v>44484</v>
      </c>
      <c r="X1862">
        <v>165</v>
      </c>
      <c r="Y1862">
        <v>0</v>
      </c>
      <c r="Z1862">
        <v>0</v>
      </c>
      <c r="AA1862" t="s">
        <v>1758</v>
      </c>
      <c r="AB1862" t="s">
        <v>826</v>
      </c>
      <c r="AD1862" t="s">
        <v>2045</v>
      </c>
      <c r="AE1862" t="s">
        <v>2046</v>
      </c>
      <c r="AI1862" t="s">
        <v>1761</v>
      </c>
      <c r="AL1862" t="s">
        <v>5309</v>
      </c>
      <c r="AM1862">
        <v>6</v>
      </c>
      <c r="AN1862" t="s">
        <v>1833</v>
      </c>
      <c r="AO1862" t="s">
        <v>3026</v>
      </c>
      <c r="AP1862">
        <v>0</v>
      </c>
      <c r="AQ1862" s="388">
        <v>44481</v>
      </c>
      <c r="AS1862" t="s">
        <v>3186</v>
      </c>
      <c r="AT1862" s="388">
        <v>44482</v>
      </c>
      <c r="AU1862" t="s">
        <v>1756</v>
      </c>
      <c r="AV1862" t="s">
        <v>1756</v>
      </c>
      <c r="AZ1862" t="s">
        <v>1756</v>
      </c>
      <c r="BA1862" t="s">
        <v>1767</v>
      </c>
      <c r="BB1862" t="s">
        <v>5320</v>
      </c>
      <c r="BC1862" t="s">
        <v>5321</v>
      </c>
      <c r="BD1862" t="s">
        <v>826</v>
      </c>
      <c r="BE1862" t="s">
        <v>1756</v>
      </c>
      <c r="BF1862" t="s">
        <v>826</v>
      </c>
    </row>
    <row r="1863" spans="1:58">
      <c r="A1863" t="s">
        <v>829</v>
      </c>
      <c r="B1863">
        <v>6</v>
      </c>
      <c r="C1863">
        <v>0</v>
      </c>
      <c r="D1863">
        <v>10159</v>
      </c>
      <c r="E1863" t="s">
        <v>5308</v>
      </c>
      <c r="F1863">
        <v>53510602</v>
      </c>
      <c r="G1863" t="s">
        <v>2041</v>
      </c>
      <c r="H1863">
        <v>0</v>
      </c>
      <c r="I1863" t="s">
        <v>2062</v>
      </c>
      <c r="J1863">
        <v>138.05000000000001</v>
      </c>
      <c r="K1863">
        <v>6</v>
      </c>
      <c r="L1863" t="s">
        <v>2063</v>
      </c>
      <c r="M1863" t="s">
        <v>2064</v>
      </c>
      <c r="N1863" t="s">
        <v>1757</v>
      </c>
      <c r="O1863" t="s">
        <v>1756</v>
      </c>
      <c r="P1863" t="s">
        <v>1756</v>
      </c>
      <c r="Q1863" s="387">
        <v>828.3</v>
      </c>
      <c r="R1863">
        <v>107.679</v>
      </c>
      <c r="S1863">
        <v>935.97899999999981</v>
      </c>
      <c r="T1863" s="388">
        <v>44471</v>
      </c>
      <c r="U1863">
        <v>0</v>
      </c>
      <c r="V1863" t="s">
        <v>833</v>
      </c>
      <c r="W1863" s="388">
        <v>44484</v>
      </c>
      <c r="X1863">
        <v>165</v>
      </c>
      <c r="Y1863">
        <v>0</v>
      </c>
      <c r="Z1863">
        <v>0</v>
      </c>
      <c r="AA1863" t="s">
        <v>1758</v>
      </c>
      <c r="AB1863" t="s">
        <v>826</v>
      </c>
      <c r="AD1863" t="s">
        <v>2045</v>
      </c>
      <c r="AE1863" t="s">
        <v>2046</v>
      </c>
      <c r="AI1863" t="s">
        <v>1761</v>
      </c>
      <c r="AL1863" t="s">
        <v>5309</v>
      </c>
      <c r="AM1863">
        <v>6</v>
      </c>
      <c r="AN1863" t="s">
        <v>1833</v>
      </c>
      <c r="AO1863" t="s">
        <v>3026</v>
      </c>
      <c r="AP1863">
        <v>0</v>
      </c>
      <c r="AQ1863" s="388">
        <v>44481</v>
      </c>
      <c r="AS1863" t="s">
        <v>3186</v>
      </c>
      <c r="AT1863" s="388">
        <v>44482</v>
      </c>
      <c r="AU1863" t="s">
        <v>1756</v>
      </c>
      <c r="AV1863" t="s">
        <v>1756</v>
      </c>
      <c r="AZ1863" t="s">
        <v>1756</v>
      </c>
      <c r="BA1863" t="s">
        <v>1767</v>
      </c>
      <c r="BB1863" t="s">
        <v>5322</v>
      </c>
      <c r="BC1863" t="s">
        <v>5323</v>
      </c>
      <c r="BD1863" t="s">
        <v>826</v>
      </c>
      <c r="BE1863" t="s">
        <v>1756</v>
      </c>
      <c r="BF1863" t="s">
        <v>826</v>
      </c>
    </row>
    <row r="1864" spans="1:58">
      <c r="A1864" t="s">
        <v>829</v>
      </c>
      <c r="B1864">
        <v>6</v>
      </c>
      <c r="C1864">
        <v>0</v>
      </c>
      <c r="D1864">
        <v>10159</v>
      </c>
      <c r="E1864" t="s">
        <v>5308</v>
      </c>
      <c r="F1864">
        <v>53510602</v>
      </c>
      <c r="G1864" t="s">
        <v>2041</v>
      </c>
      <c r="H1864">
        <v>0</v>
      </c>
      <c r="I1864" t="s">
        <v>2062</v>
      </c>
      <c r="J1864">
        <v>138.05000000000001</v>
      </c>
      <c r="K1864">
        <v>24</v>
      </c>
      <c r="L1864" t="s">
        <v>2063</v>
      </c>
      <c r="M1864" t="s">
        <v>2064</v>
      </c>
      <c r="N1864" t="s">
        <v>1757</v>
      </c>
      <c r="O1864" t="s">
        <v>1756</v>
      </c>
      <c r="P1864" t="s">
        <v>1756</v>
      </c>
      <c r="Q1864" s="387">
        <v>3313.2</v>
      </c>
      <c r="R1864">
        <v>430.71600000000001</v>
      </c>
      <c r="S1864">
        <v>3743.9159999999993</v>
      </c>
      <c r="T1864" s="388">
        <v>44471</v>
      </c>
      <c r="U1864">
        <v>0</v>
      </c>
      <c r="V1864" t="s">
        <v>833</v>
      </c>
      <c r="W1864" s="388">
        <v>44484</v>
      </c>
      <c r="X1864">
        <v>165</v>
      </c>
      <c r="Y1864">
        <v>0</v>
      </c>
      <c r="Z1864">
        <v>0</v>
      </c>
      <c r="AA1864" t="s">
        <v>1758</v>
      </c>
      <c r="AB1864" t="s">
        <v>826</v>
      </c>
      <c r="AD1864" t="s">
        <v>2045</v>
      </c>
      <c r="AE1864" t="s">
        <v>2046</v>
      </c>
      <c r="AI1864" t="s">
        <v>1761</v>
      </c>
      <c r="AL1864" t="s">
        <v>5309</v>
      </c>
      <c r="AM1864">
        <v>6</v>
      </c>
      <c r="AN1864" t="s">
        <v>1833</v>
      </c>
      <c r="AO1864" t="s">
        <v>3026</v>
      </c>
      <c r="AP1864">
        <v>0</v>
      </c>
      <c r="AQ1864" s="388">
        <v>44481</v>
      </c>
      <c r="AS1864" t="s">
        <v>3186</v>
      </c>
      <c r="AT1864" s="388">
        <v>44482</v>
      </c>
      <c r="AU1864" t="s">
        <v>1756</v>
      </c>
      <c r="AV1864" t="s">
        <v>1756</v>
      </c>
      <c r="AZ1864" t="s">
        <v>1756</v>
      </c>
      <c r="BA1864" t="s">
        <v>1767</v>
      </c>
      <c r="BB1864" t="s">
        <v>5324</v>
      </c>
      <c r="BC1864" t="s">
        <v>5325</v>
      </c>
      <c r="BD1864" t="s">
        <v>826</v>
      </c>
      <c r="BE1864" t="s">
        <v>1756</v>
      </c>
      <c r="BF1864" t="s">
        <v>826</v>
      </c>
    </row>
    <row r="1865" spans="1:58">
      <c r="A1865" t="s">
        <v>829</v>
      </c>
      <c r="B1865">
        <v>6</v>
      </c>
      <c r="C1865">
        <v>0</v>
      </c>
      <c r="D1865">
        <v>10159</v>
      </c>
      <c r="E1865" t="s">
        <v>5308</v>
      </c>
      <c r="F1865">
        <v>53510602</v>
      </c>
      <c r="G1865" t="s">
        <v>2041</v>
      </c>
      <c r="H1865">
        <v>0</v>
      </c>
      <c r="I1865" t="s">
        <v>2073</v>
      </c>
      <c r="J1865">
        <v>243.75</v>
      </c>
      <c r="K1865">
        <v>4</v>
      </c>
      <c r="L1865" t="s">
        <v>1755</v>
      </c>
      <c r="M1865" t="s">
        <v>2074</v>
      </c>
      <c r="N1865" t="s">
        <v>1757</v>
      </c>
      <c r="O1865" t="s">
        <v>1756</v>
      </c>
      <c r="P1865" t="s">
        <v>1756</v>
      </c>
      <c r="Q1865" s="387">
        <v>975</v>
      </c>
      <c r="R1865">
        <v>126.75</v>
      </c>
      <c r="S1865">
        <v>1101.75</v>
      </c>
      <c r="T1865" s="388">
        <v>44471</v>
      </c>
      <c r="U1865">
        <v>0</v>
      </c>
      <c r="V1865" t="s">
        <v>833</v>
      </c>
      <c r="W1865" s="388">
        <v>44484</v>
      </c>
      <c r="X1865">
        <v>165</v>
      </c>
      <c r="Y1865">
        <v>0</v>
      </c>
      <c r="Z1865">
        <v>0</v>
      </c>
      <c r="AA1865" t="s">
        <v>1758</v>
      </c>
      <c r="AB1865" t="s">
        <v>826</v>
      </c>
      <c r="AD1865" t="s">
        <v>2045</v>
      </c>
      <c r="AE1865" t="s">
        <v>2046</v>
      </c>
      <c r="AI1865" t="s">
        <v>1761</v>
      </c>
      <c r="AL1865" t="s">
        <v>5309</v>
      </c>
      <c r="AM1865">
        <v>6</v>
      </c>
      <c r="AN1865" t="s">
        <v>1833</v>
      </c>
      <c r="AO1865" t="s">
        <v>3026</v>
      </c>
      <c r="AP1865">
        <v>0</v>
      </c>
      <c r="AQ1865" s="388">
        <v>44481</v>
      </c>
      <c r="AS1865" t="s">
        <v>3186</v>
      </c>
      <c r="AT1865" s="388">
        <v>44482</v>
      </c>
      <c r="AU1865" t="s">
        <v>1756</v>
      </c>
      <c r="AV1865" t="s">
        <v>1756</v>
      </c>
      <c r="AZ1865" t="s">
        <v>1756</v>
      </c>
      <c r="BA1865" t="s">
        <v>1767</v>
      </c>
      <c r="BB1865" t="s">
        <v>5326</v>
      </c>
      <c r="BC1865" t="s">
        <v>5327</v>
      </c>
      <c r="BD1865" t="s">
        <v>826</v>
      </c>
      <c r="BE1865" t="s">
        <v>1756</v>
      </c>
      <c r="BF1865" t="s">
        <v>826</v>
      </c>
    </row>
    <row r="1866" spans="1:58">
      <c r="A1866" t="s">
        <v>829</v>
      </c>
      <c r="B1866">
        <v>6</v>
      </c>
      <c r="C1866">
        <v>0</v>
      </c>
      <c r="D1866">
        <v>10159</v>
      </c>
      <c r="E1866" t="s">
        <v>5308</v>
      </c>
      <c r="F1866">
        <v>53510602</v>
      </c>
      <c r="G1866" t="s">
        <v>2041</v>
      </c>
      <c r="H1866">
        <v>0</v>
      </c>
      <c r="I1866" t="s">
        <v>3152</v>
      </c>
      <c r="J1866">
        <v>18.45</v>
      </c>
      <c r="K1866">
        <v>10</v>
      </c>
      <c r="L1866" t="s">
        <v>1771</v>
      </c>
      <c r="M1866" t="s">
        <v>3153</v>
      </c>
      <c r="N1866" t="s">
        <v>1757</v>
      </c>
      <c r="O1866" t="s">
        <v>1756</v>
      </c>
      <c r="P1866" t="s">
        <v>1756</v>
      </c>
      <c r="Q1866" s="387">
        <v>184.5</v>
      </c>
      <c r="R1866">
        <v>23.984999999999999</v>
      </c>
      <c r="S1866">
        <v>208.48499999999999</v>
      </c>
      <c r="T1866" s="388">
        <v>44471</v>
      </c>
      <c r="U1866">
        <v>0</v>
      </c>
      <c r="V1866" t="s">
        <v>833</v>
      </c>
      <c r="W1866" s="388">
        <v>44484</v>
      </c>
      <c r="X1866">
        <v>165</v>
      </c>
      <c r="Y1866">
        <v>0</v>
      </c>
      <c r="Z1866">
        <v>0</v>
      </c>
      <c r="AA1866" t="s">
        <v>1758</v>
      </c>
      <c r="AB1866" t="s">
        <v>826</v>
      </c>
      <c r="AD1866" t="s">
        <v>2045</v>
      </c>
      <c r="AE1866" t="s">
        <v>2046</v>
      </c>
      <c r="AI1866" t="s">
        <v>1761</v>
      </c>
      <c r="AL1866" t="s">
        <v>5309</v>
      </c>
      <c r="AM1866">
        <v>6</v>
      </c>
      <c r="AN1866" t="s">
        <v>1833</v>
      </c>
      <c r="AO1866" t="s">
        <v>3026</v>
      </c>
      <c r="AP1866">
        <v>0</v>
      </c>
      <c r="AQ1866" s="388">
        <v>44481</v>
      </c>
      <c r="AS1866" t="s">
        <v>3186</v>
      </c>
      <c r="AT1866" s="388">
        <v>44482</v>
      </c>
      <c r="AU1866" t="s">
        <v>1756</v>
      </c>
      <c r="AV1866" t="s">
        <v>1756</v>
      </c>
      <c r="AZ1866" t="s">
        <v>1756</v>
      </c>
      <c r="BA1866" t="s">
        <v>1767</v>
      </c>
      <c r="BB1866" t="s">
        <v>5328</v>
      </c>
      <c r="BC1866" t="s">
        <v>5329</v>
      </c>
      <c r="BD1866" t="s">
        <v>826</v>
      </c>
      <c r="BE1866" t="s">
        <v>1756</v>
      </c>
      <c r="BF1866" t="s">
        <v>826</v>
      </c>
    </row>
    <row r="1867" spans="1:58">
      <c r="A1867" t="s">
        <v>829</v>
      </c>
      <c r="B1867">
        <v>6</v>
      </c>
      <c r="C1867">
        <v>0</v>
      </c>
      <c r="D1867">
        <v>10159</v>
      </c>
      <c r="E1867" t="s">
        <v>5308</v>
      </c>
      <c r="F1867">
        <v>53510602</v>
      </c>
      <c r="G1867" t="s">
        <v>2041</v>
      </c>
      <c r="H1867">
        <v>0</v>
      </c>
      <c r="I1867" t="s">
        <v>2079</v>
      </c>
      <c r="J1867">
        <v>63.38</v>
      </c>
      <c r="K1867">
        <v>12</v>
      </c>
      <c r="L1867" t="s">
        <v>1771</v>
      </c>
      <c r="M1867" t="s">
        <v>2080</v>
      </c>
      <c r="N1867" t="s">
        <v>1757</v>
      </c>
      <c r="O1867" t="s">
        <v>1756</v>
      </c>
      <c r="P1867" t="s">
        <v>1756</v>
      </c>
      <c r="Q1867" s="387">
        <v>760.56</v>
      </c>
      <c r="R1867">
        <v>98.872799999999998</v>
      </c>
      <c r="S1867">
        <v>859.43279999999982</v>
      </c>
      <c r="T1867" s="388">
        <v>44471</v>
      </c>
      <c r="U1867">
        <v>0</v>
      </c>
      <c r="V1867" t="s">
        <v>833</v>
      </c>
      <c r="W1867" s="388">
        <v>44484</v>
      </c>
      <c r="X1867">
        <v>165</v>
      </c>
      <c r="Y1867">
        <v>0</v>
      </c>
      <c r="Z1867">
        <v>0</v>
      </c>
      <c r="AA1867" t="s">
        <v>1758</v>
      </c>
      <c r="AB1867" t="s">
        <v>826</v>
      </c>
      <c r="AD1867" t="s">
        <v>2045</v>
      </c>
      <c r="AE1867" t="s">
        <v>2046</v>
      </c>
      <c r="AI1867" t="s">
        <v>1761</v>
      </c>
      <c r="AL1867" t="s">
        <v>5309</v>
      </c>
      <c r="AM1867">
        <v>6</v>
      </c>
      <c r="AN1867" t="s">
        <v>1833</v>
      </c>
      <c r="AO1867" t="s">
        <v>3026</v>
      </c>
      <c r="AP1867">
        <v>0</v>
      </c>
      <c r="AQ1867" s="388">
        <v>44481</v>
      </c>
      <c r="AS1867" t="s">
        <v>3186</v>
      </c>
      <c r="AT1867" s="388">
        <v>44482</v>
      </c>
      <c r="AU1867" t="s">
        <v>1756</v>
      </c>
      <c r="AV1867" t="s">
        <v>1756</v>
      </c>
      <c r="AZ1867" t="s">
        <v>1756</v>
      </c>
      <c r="BA1867" t="s">
        <v>1767</v>
      </c>
      <c r="BB1867" t="s">
        <v>5330</v>
      </c>
      <c r="BC1867" t="s">
        <v>5331</v>
      </c>
      <c r="BD1867" t="s">
        <v>826</v>
      </c>
      <c r="BE1867" t="s">
        <v>1756</v>
      </c>
      <c r="BF1867" t="s">
        <v>826</v>
      </c>
    </row>
    <row r="1868" spans="1:58">
      <c r="A1868" t="s">
        <v>829</v>
      </c>
      <c r="B1868">
        <v>6</v>
      </c>
      <c r="C1868">
        <v>0</v>
      </c>
      <c r="D1868">
        <v>10159</v>
      </c>
      <c r="E1868" t="s">
        <v>5308</v>
      </c>
      <c r="F1868">
        <v>53510602</v>
      </c>
      <c r="G1868" t="s">
        <v>2041</v>
      </c>
      <c r="H1868">
        <v>0</v>
      </c>
      <c r="I1868" t="s">
        <v>2083</v>
      </c>
      <c r="J1868">
        <v>12.21</v>
      </c>
      <c r="K1868">
        <v>6</v>
      </c>
      <c r="L1868" t="s">
        <v>1771</v>
      </c>
      <c r="M1868" t="s">
        <v>2084</v>
      </c>
      <c r="N1868" t="s">
        <v>1757</v>
      </c>
      <c r="O1868" t="s">
        <v>1756</v>
      </c>
      <c r="P1868" t="s">
        <v>1756</v>
      </c>
      <c r="Q1868" s="387">
        <v>73.260000000000005</v>
      </c>
      <c r="R1868">
        <v>9.5238000000000014</v>
      </c>
      <c r="S1868">
        <v>82.783799999999999</v>
      </c>
      <c r="T1868" s="388">
        <v>44471</v>
      </c>
      <c r="U1868">
        <v>0</v>
      </c>
      <c r="V1868" t="s">
        <v>833</v>
      </c>
      <c r="W1868" s="388">
        <v>44484</v>
      </c>
      <c r="X1868">
        <v>165</v>
      </c>
      <c r="Y1868">
        <v>0</v>
      </c>
      <c r="Z1868">
        <v>0</v>
      </c>
      <c r="AA1868" t="s">
        <v>1758</v>
      </c>
      <c r="AB1868" t="s">
        <v>826</v>
      </c>
      <c r="AD1868" t="s">
        <v>2045</v>
      </c>
      <c r="AE1868" t="s">
        <v>2046</v>
      </c>
      <c r="AI1868" t="s">
        <v>1761</v>
      </c>
      <c r="AL1868" t="s">
        <v>5309</v>
      </c>
      <c r="AM1868">
        <v>6</v>
      </c>
      <c r="AN1868" t="s">
        <v>1833</v>
      </c>
      <c r="AO1868" t="s">
        <v>3026</v>
      </c>
      <c r="AP1868">
        <v>0</v>
      </c>
      <c r="AQ1868" s="388">
        <v>44481</v>
      </c>
      <c r="AS1868" t="s">
        <v>3186</v>
      </c>
      <c r="AT1868" s="388">
        <v>44482</v>
      </c>
      <c r="AU1868" t="s">
        <v>1756</v>
      </c>
      <c r="AV1868" t="s">
        <v>1756</v>
      </c>
      <c r="AZ1868" t="s">
        <v>1756</v>
      </c>
      <c r="BA1868" t="s">
        <v>1767</v>
      </c>
      <c r="BB1868" t="s">
        <v>5332</v>
      </c>
      <c r="BC1868" t="s">
        <v>5333</v>
      </c>
      <c r="BD1868" t="s">
        <v>826</v>
      </c>
      <c r="BE1868" t="s">
        <v>1756</v>
      </c>
      <c r="BF1868" t="s">
        <v>826</v>
      </c>
    </row>
    <row r="1869" spans="1:58">
      <c r="A1869" t="s">
        <v>829</v>
      </c>
      <c r="B1869">
        <v>6</v>
      </c>
      <c r="C1869">
        <v>0</v>
      </c>
      <c r="D1869">
        <v>10159</v>
      </c>
      <c r="E1869" t="s">
        <v>5308</v>
      </c>
      <c r="F1869">
        <v>53510602</v>
      </c>
      <c r="G1869" t="s">
        <v>2041</v>
      </c>
      <c r="H1869">
        <v>0</v>
      </c>
      <c r="I1869" t="s">
        <v>2083</v>
      </c>
      <c r="J1869">
        <v>12.21</v>
      </c>
      <c r="K1869">
        <v>24</v>
      </c>
      <c r="L1869" t="s">
        <v>1771</v>
      </c>
      <c r="M1869" t="s">
        <v>2084</v>
      </c>
      <c r="N1869" t="s">
        <v>1757</v>
      </c>
      <c r="O1869" t="s">
        <v>1756</v>
      </c>
      <c r="P1869" t="s">
        <v>1756</v>
      </c>
      <c r="Q1869" s="387">
        <v>293.04000000000002</v>
      </c>
      <c r="R1869">
        <v>38.095200000000006</v>
      </c>
      <c r="S1869">
        <v>331.1352</v>
      </c>
      <c r="T1869" s="388">
        <v>44471</v>
      </c>
      <c r="U1869">
        <v>0</v>
      </c>
      <c r="V1869" t="s">
        <v>833</v>
      </c>
      <c r="W1869" s="388">
        <v>44484</v>
      </c>
      <c r="X1869">
        <v>165</v>
      </c>
      <c r="Y1869">
        <v>0</v>
      </c>
      <c r="Z1869">
        <v>0</v>
      </c>
      <c r="AA1869" t="s">
        <v>1758</v>
      </c>
      <c r="AB1869" t="s">
        <v>826</v>
      </c>
      <c r="AD1869" t="s">
        <v>2045</v>
      </c>
      <c r="AE1869" t="s">
        <v>2046</v>
      </c>
      <c r="AI1869" t="s">
        <v>1761</v>
      </c>
      <c r="AL1869" t="s">
        <v>5309</v>
      </c>
      <c r="AM1869">
        <v>6</v>
      </c>
      <c r="AN1869" t="s">
        <v>1833</v>
      </c>
      <c r="AO1869" t="s">
        <v>3026</v>
      </c>
      <c r="AP1869">
        <v>0</v>
      </c>
      <c r="AQ1869" s="388">
        <v>44481</v>
      </c>
      <c r="AS1869" t="s">
        <v>3186</v>
      </c>
      <c r="AT1869" s="388">
        <v>44482</v>
      </c>
      <c r="AU1869" t="s">
        <v>1756</v>
      </c>
      <c r="AV1869" t="s">
        <v>1756</v>
      </c>
      <c r="AZ1869" t="s">
        <v>1756</v>
      </c>
      <c r="BA1869" t="s">
        <v>1767</v>
      </c>
      <c r="BB1869" t="s">
        <v>5334</v>
      </c>
      <c r="BC1869" t="s">
        <v>5335</v>
      </c>
      <c r="BD1869" t="s">
        <v>826</v>
      </c>
      <c r="BE1869" t="s">
        <v>1756</v>
      </c>
      <c r="BF1869" t="s">
        <v>826</v>
      </c>
    </row>
    <row r="1870" spans="1:58">
      <c r="A1870" t="s">
        <v>829</v>
      </c>
      <c r="B1870">
        <v>6</v>
      </c>
      <c r="C1870">
        <v>0</v>
      </c>
      <c r="D1870">
        <v>10159</v>
      </c>
      <c r="E1870" t="s">
        <v>5308</v>
      </c>
      <c r="F1870">
        <v>53510602</v>
      </c>
      <c r="G1870" t="s">
        <v>2041</v>
      </c>
      <c r="H1870">
        <v>0</v>
      </c>
      <c r="I1870" t="s">
        <v>2089</v>
      </c>
      <c r="J1870">
        <v>146.96</v>
      </c>
      <c r="K1870">
        <v>24</v>
      </c>
      <c r="L1870" t="s">
        <v>2063</v>
      </c>
      <c r="M1870" t="s">
        <v>2090</v>
      </c>
      <c r="N1870" t="s">
        <v>1757</v>
      </c>
      <c r="O1870" t="s">
        <v>1756</v>
      </c>
      <c r="P1870" t="s">
        <v>1756</v>
      </c>
      <c r="Q1870" s="387">
        <v>3527.04</v>
      </c>
      <c r="R1870">
        <v>458.51519999999999</v>
      </c>
      <c r="S1870">
        <v>3985.5551999999998</v>
      </c>
      <c r="T1870" s="388">
        <v>44471</v>
      </c>
      <c r="U1870">
        <v>0</v>
      </c>
      <c r="V1870" t="s">
        <v>833</v>
      </c>
      <c r="W1870" s="388">
        <v>44484</v>
      </c>
      <c r="X1870">
        <v>165</v>
      </c>
      <c r="Y1870">
        <v>0</v>
      </c>
      <c r="Z1870">
        <v>0</v>
      </c>
      <c r="AA1870" t="s">
        <v>1758</v>
      </c>
      <c r="AB1870" t="s">
        <v>826</v>
      </c>
      <c r="AD1870" t="s">
        <v>2045</v>
      </c>
      <c r="AE1870" t="s">
        <v>2046</v>
      </c>
      <c r="AI1870" t="s">
        <v>1761</v>
      </c>
      <c r="AL1870" t="s">
        <v>5309</v>
      </c>
      <c r="AM1870">
        <v>6</v>
      </c>
      <c r="AN1870" t="s">
        <v>1833</v>
      </c>
      <c r="AO1870" t="s">
        <v>3026</v>
      </c>
      <c r="AP1870">
        <v>0</v>
      </c>
      <c r="AQ1870" s="388">
        <v>44481</v>
      </c>
      <c r="AS1870" t="s">
        <v>3186</v>
      </c>
      <c r="AT1870" s="388">
        <v>44482</v>
      </c>
      <c r="AU1870" t="s">
        <v>1756</v>
      </c>
      <c r="AV1870" t="s">
        <v>1756</v>
      </c>
      <c r="AZ1870" t="s">
        <v>1756</v>
      </c>
      <c r="BA1870" t="s">
        <v>1767</v>
      </c>
      <c r="BB1870" t="s">
        <v>5336</v>
      </c>
      <c r="BC1870" t="s">
        <v>5337</v>
      </c>
      <c r="BD1870" t="s">
        <v>826</v>
      </c>
      <c r="BE1870" t="s">
        <v>1756</v>
      </c>
      <c r="BF1870" t="s">
        <v>826</v>
      </c>
    </row>
    <row r="1871" spans="1:58">
      <c r="A1871" t="s">
        <v>829</v>
      </c>
      <c r="B1871">
        <v>6</v>
      </c>
      <c r="C1871">
        <v>0</v>
      </c>
      <c r="D1871">
        <v>10159</v>
      </c>
      <c r="E1871" t="s">
        <v>5308</v>
      </c>
      <c r="F1871">
        <v>53510602</v>
      </c>
      <c r="G1871" t="s">
        <v>2041</v>
      </c>
      <c r="H1871">
        <v>0</v>
      </c>
      <c r="I1871" t="s">
        <v>2089</v>
      </c>
      <c r="J1871">
        <v>146.96</v>
      </c>
      <c r="K1871">
        <v>24</v>
      </c>
      <c r="L1871" t="s">
        <v>2063</v>
      </c>
      <c r="M1871" t="s">
        <v>2090</v>
      </c>
      <c r="N1871" t="s">
        <v>1757</v>
      </c>
      <c r="O1871" t="s">
        <v>1756</v>
      </c>
      <c r="P1871" t="s">
        <v>1756</v>
      </c>
      <c r="Q1871" s="387">
        <v>3527.04</v>
      </c>
      <c r="R1871">
        <v>458.51519999999999</v>
      </c>
      <c r="S1871">
        <v>3985.5551999999998</v>
      </c>
      <c r="T1871" s="388">
        <v>44471</v>
      </c>
      <c r="U1871">
        <v>0</v>
      </c>
      <c r="V1871" t="s">
        <v>833</v>
      </c>
      <c r="W1871" s="388">
        <v>44484</v>
      </c>
      <c r="X1871">
        <v>165</v>
      </c>
      <c r="Y1871">
        <v>0</v>
      </c>
      <c r="Z1871">
        <v>0</v>
      </c>
      <c r="AA1871" t="s">
        <v>1758</v>
      </c>
      <c r="AB1871" t="s">
        <v>826</v>
      </c>
      <c r="AD1871" t="s">
        <v>2045</v>
      </c>
      <c r="AE1871" t="s">
        <v>2046</v>
      </c>
      <c r="AI1871" t="s">
        <v>1761</v>
      </c>
      <c r="AL1871" t="s">
        <v>5309</v>
      </c>
      <c r="AM1871">
        <v>6</v>
      </c>
      <c r="AN1871" t="s">
        <v>1833</v>
      </c>
      <c r="AO1871" t="s">
        <v>3026</v>
      </c>
      <c r="AP1871">
        <v>0</v>
      </c>
      <c r="AQ1871" s="388">
        <v>44481</v>
      </c>
      <c r="AS1871" t="s">
        <v>3186</v>
      </c>
      <c r="AT1871" s="388">
        <v>44482</v>
      </c>
      <c r="AU1871" t="s">
        <v>1756</v>
      </c>
      <c r="AV1871" t="s">
        <v>1756</v>
      </c>
      <c r="AZ1871" t="s">
        <v>1756</v>
      </c>
      <c r="BA1871" t="s">
        <v>1767</v>
      </c>
      <c r="BB1871" t="s">
        <v>5336</v>
      </c>
      <c r="BC1871" t="s">
        <v>5337</v>
      </c>
      <c r="BD1871" t="s">
        <v>826</v>
      </c>
      <c r="BE1871" t="s">
        <v>1756</v>
      </c>
      <c r="BF1871" t="s">
        <v>826</v>
      </c>
    </row>
    <row r="1872" spans="1:58">
      <c r="A1872" t="s">
        <v>829</v>
      </c>
      <c r="B1872">
        <v>6</v>
      </c>
      <c r="C1872">
        <v>0</v>
      </c>
      <c r="D1872">
        <v>10159</v>
      </c>
      <c r="E1872" t="s">
        <v>5308</v>
      </c>
      <c r="F1872">
        <v>53510602</v>
      </c>
      <c r="G1872" t="s">
        <v>2041</v>
      </c>
      <c r="H1872">
        <v>0</v>
      </c>
      <c r="I1872" t="s">
        <v>2095</v>
      </c>
      <c r="J1872">
        <v>138.44999999999999</v>
      </c>
      <c r="K1872">
        <v>6</v>
      </c>
      <c r="L1872" t="s">
        <v>2063</v>
      </c>
      <c r="M1872" t="s">
        <v>2096</v>
      </c>
      <c r="N1872" t="s">
        <v>1757</v>
      </c>
      <c r="O1872" t="s">
        <v>1756</v>
      </c>
      <c r="P1872" t="s">
        <v>1756</v>
      </c>
      <c r="Q1872" s="387">
        <v>830.7</v>
      </c>
      <c r="R1872">
        <v>107.99100000000001</v>
      </c>
      <c r="S1872">
        <v>938.69099999999992</v>
      </c>
      <c r="T1872" s="388">
        <v>44471</v>
      </c>
      <c r="U1872">
        <v>0</v>
      </c>
      <c r="V1872" t="s">
        <v>833</v>
      </c>
      <c r="W1872" s="388">
        <v>44484</v>
      </c>
      <c r="X1872">
        <v>165</v>
      </c>
      <c r="Y1872">
        <v>0</v>
      </c>
      <c r="Z1872">
        <v>0</v>
      </c>
      <c r="AA1872" t="s">
        <v>1758</v>
      </c>
      <c r="AB1872" t="s">
        <v>826</v>
      </c>
      <c r="AD1872" t="s">
        <v>2045</v>
      </c>
      <c r="AE1872" t="s">
        <v>2046</v>
      </c>
      <c r="AI1872" t="s">
        <v>1761</v>
      </c>
      <c r="AL1872" t="s">
        <v>5309</v>
      </c>
      <c r="AM1872">
        <v>6</v>
      </c>
      <c r="AN1872" t="s">
        <v>1833</v>
      </c>
      <c r="AO1872" t="s">
        <v>3026</v>
      </c>
      <c r="AP1872">
        <v>0</v>
      </c>
      <c r="AQ1872" s="388">
        <v>44481</v>
      </c>
      <c r="AS1872" t="s">
        <v>3186</v>
      </c>
      <c r="AT1872" s="388">
        <v>44482</v>
      </c>
      <c r="AU1872" t="s">
        <v>1756</v>
      </c>
      <c r="AV1872" t="s">
        <v>1756</v>
      </c>
      <c r="AZ1872" t="s">
        <v>1756</v>
      </c>
      <c r="BA1872" t="s">
        <v>1767</v>
      </c>
      <c r="BB1872" t="s">
        <v>5338</v>
      </c>
      <c r="BC1872" t="s">
        <v>5339</v>
      </c>
      <c r="BD1872" t="s">
        <v>826</v>
      </c>
      <c r="BE1872" t="s">
        <v>1756</v>
      </c>
      <c r="BF1872" t="s">
        <v>826</v>
      </c>
    </row>
    <row r="1873" spans="1:58">
      <c r="A1873" t="s">
        <v>829</v>
      </c>
      <c r="B1873">
        <v>6</v>
      </c>
      <c r="C1873">
        <v>0</v>
      </c>
      <c r="D1873">
        <v>10158</v>
      </c>
      <c r="E1873" t="s">
        <v>5340</v>
      </c>
      <c r="F1873">
        <v>53510602</v>
      </c>
      <c r="G1873" t="s">
        <v>2041</v>
      </c>
      <c r="H1873">
        <v>0</v>
      </c>
      <c r="I1873" t="s">
        <v>2042</v>
      </c>
      <c r="J1873">
        <v>60</v>
      </c>
      <c r="K1873">
        <v>4</v>
      </c>
      <c r="L1873" t="s">
        <v>1771</v>
      </c>
      <c r="M1873" t="s">
        <v>1756</v>
      </c>
      <c r="N1873" t="s">
        <v>1756</v>
      </c>
      <c r="O1873" t="s">
        <v>2043</v>
      </c>
      <c r="P1873" t="s">
        <v>1757</v>
      </c>
      <c r="Q1873" s="387">
        <v>240</v>
      </c>
      <c r="R1873">
        <v>31.200000000000003</v>
      </c>
      <c r="S1873">
        <v>271.2</v>
      </c>
      <c r="T1873" s="388">
        <v>44471</v>
      </c>
      <c r="U1873">
        <v>0</v>
      </c>
      <c r="V1873" t="s">
        <v>833</v>
      </c>
      <c r="W1873" s="388">
        <v>44484</v>
      </c>
      <c r="X1873">
        <v>165</v>
      </c>
      <c r="Y1873">
        <v>0</v>
      </c>
      <c r="Z1873">
        <v>0</v>
      </c>
      <c r="AA1873" t="s">
        <v>1758</v>
      </c>
      <c r="AB1873" t="s">
        <v>826</v>
      </c>
      <c r="AD1873" t="s">
        <v>2045</v>
      </c>
      <c r="AE1873" t="s">
        <v>2046</v>
      </c>
      <c r="AI1873" t="s">
        <v>1761</v>
      </c>
      <c r="AL1873" t="s">
        <v>3112</v>
      </c>
      <c r="AM1873">
        <v>6</v>
      </c>
      <c r="AN1873" t="s">
        <v>2834</v>
      </c>
      <c r="AO1873" t="s">
        <v>5341</v>
      </c>
      <c r="AP1873">
        <v>0</v>
      </c>
      <c r="AQ1873" s="388">
        <v>44481</v>
      </c>
      <c r="AS1873" t="s">
        <v>3186</v>
      </c>
      <c r="AT1873" s="388">
        <v>44482</v>
      </c>
      <c r="AU1873" t="s">
        <v>1756</v>
      </c>
      <c r="AV1873" t="s">
        <v>1756</v>
      </c>
      <c r="AZ1873" t="s">
        <v>1756</v>
      </c>
      <c r="BA1873" t="s">
        <v>1767</v>
      </c>
      <c r="BB1873" t="s">
        <v>5342</v>
      </c>
      <c r="BC1873" t="s">
        <v>5343</v>
      </c>
      <c r="BD1873" t="s">
        <v>826</v>
      </c>
      <c r="BE1873" t="s">
        <v>1756</v>
      </c>
      <c r="BF1873" t="s">
        <v>826</v>
      </c>
    </row>
    <row r="1874" spans="1:58">
      <c r="A1874" t="s">
        <v>829</v>
      </c>
      <c r="B1874">
        <v>6</v>
      </c>
      <c r="C1874">
        <v>0</v>
      </c>
      <c r="D1874">
        <v>10158</v>
      </c>
      <c r="E1874" t="s">
        <v>5340</v>
      </c>
      <c r="F1874">
        <v>53510602</v>
      </c>
      <c r="G1874" t="s">
        <v>2041</v>
      </c>
      <c r="H1874">
        <v>0</v>
      </c>
      <c r="I1874" t="s">
        <v>2052</v>
      </c>
      <c r="J1874">
        <v>75</v>
      </c>
      <c r="K1874">
        <v>13</v>
      </c>
      <c r="L1874" t="s">
        <v>1771</v>
      </c>
      <c r="M1874" t="s">
        <v>1756</v>
      </c>
      <c r="N1874" t="s">
        <v>1756</v>
      </c>
      <c r="O1874" t="s">
        <v>2053</v>
      </c>
      <c r="P1874" t="s">
        <v>1757</v>
      </c>
      <c r="Q1874" s="387">
        <v>975</v>
      </c>
      <c r="R1874">
        <v>126.75</v>
      </c>
      <c r="S1874">
        <v>1101.75</v>
      </c>
      <c r="T1874" s="388">
        <v>44471</v>
      </c>
      <c r="U1874">
        <v>0</v>
      </c>
      <c r="V1874" t="s">
        <v>833</v>
      </c>
      <c r="W1874" s="388">
        <v>44484</v>
      </c>
      <c r="X1874">
        <v>165</v>
      </c>
      <c r="Y1874">
        <v>0</v>
      </c>
      <c r="Z1874">
        <v>0</v>
      </c>
      <c r="AA1874" t="s">
        <v>1758</v>
      </c>
      <c r="AB1874" t="s">
        <v>826</v>
      </c>
      <c r="AD1874" t="s">
        <v>2045</v>
      </c>
      <c r="AE1874" t="s">
        <v>2046</v>
      </c>
      <c r="AI1874" t="s">
        <v>1761</v>
      </c>
      <c r="AL1874" t="s">
        <v>3112</v>
      </c>
      <c r="AM1874">
        <v>6</v>
      </c>
      <c r="AN1874" t="s">
        <v>2834</v>
      </c>
      <c r="AO1874" t="s">
        <v>5341</v>
      </c>
      <c r="AP1874">
        <v>0</v>
      </c>
      <c r="AQ1874" s="388">
        <v>44481</v>
      </c>
      <c r="AS1874" t="s">
        <v>3186</v>
      </c>
      <c r="AT1874" s="388">
        <v>44482</v>
      </c>
      <c r="AU1874" t="s">
        <v>1756</v>
      </c>
      <c r="AV1874" t="s">
        <v>1756</v>
      </c>
      <c r="AZ1874" t="s">
        <v>1756</v>
      </c>
      <c r="BA1874" t="s">
        <v>1767</v>
      </c>
      <c r="BB1874" t="s">
        <v>5344</v>
      </c>
      <c r="BC1874" t="s">
        <v>5345</v>
      </c>
      <c r="BD1874" t="s">
        <v>826</v>
      </c>
      <c r="BE1874" t="s">
        <v>1756</v>
      </c>
      <c r="BF1874" t="s">
        <v>826</v>
      </c>
    </row>
    <row r="1875" spans="1:58">
      <c r="A1875" t="s">
        <v>829</v>
      </c>
      <c r="B1875">
        <v>6</v>
      </c>
      <c r="C1875">
        <v>0</v>
      </c>
      <c r="D1875">
        <v>10158</v>
      </c>
      <c r="E1875" t="s">
        <v>5340</v>
      </c>
      <c r="F1875">
        <v>53510602</v>
      </c>
      <c r="G1875" t="s">
        <v>2041</v>
      </c>
      <c r="H1875">
        <v>0</v>
      </c>
      <c r="I1875" t="s">
        <v>2052</v>
      </c>
      <c r="J1875">
        <v>75</v>
      </c>
      <c r="K1875">
        <v>4</v>
      </c>
      <c r="L1875" t="s">
        <v>1771</v>
      </c>
      <c r="M1875" t="s">
        <v>1756</v>
      </c>
      <c r="N1875" t="s">
        <v>1756</v>
      </c>
      <c r="O1875" t="s">
        <v>2053</v>
      </c>
      <c r="P1875" t="s">
        <v>1757</v>
      </c>
      <c r="Q1875" s="387">
        <v>300</v>
      </c>
      <c r="R1875">
        <v>39</v>
      </c>
      <c r="S1875">
        <v>338.99999999999994</v>
      </c>
      <c r="T1875" s="388">
        <v>44471</v>
      </c>
      <c r="U1875">
        <v>0</v>
      </c>
      <c r="V1875" t="s">
        <v>833</v>
      </c>
      <c r="W1875" s="388">
        <v>44484</v>
      </c>
      <c r="X1875">
        <v>165</v>
      </c>
      <c r="Y1875">
        <v>0</v>
      </c>
      <c r="Z1875">
        <v>0</v>
      </c>
      <c r="AA1875" t="s">
        <v>1758</v>
      </c>
      <c r="AB1875" t="s">
        <v>826</v>
      </c>
      <c r="AD1875" t="s">
        <v>2045</v>
      </c>
      <c r="AE1875" t="s">
        <v>2046</v>
      </c>
      <c r="AI1875" t="s">
        <v>1761</v>
      </c>
      <c r="AL1875" t="s">
        <v>3112</v>
      </c>
      <c r="AM1875">
        <v>6</v>
      </c>
      <c r="AN1875" t="s">
        <v>2834</v>
      </c>
      <c r="AO1875" t="s">
        <v>5341</v>
      </c>
      <c r="AP1875">
        <v>0</v>
      </c>
      <c r="AQ1875" s="388">
        <v>44481</v>
      </c>
      <c r="AS1875" t="s">
        <v>3186</v>
      </c>
      <c r="AT1875" s="388">
        <v>44482</v>
      </c>
      <c r="AU1875" t="s">
        <v>1756</v>
      </c>
      <c r="AV1875" t="s">
        <v>1756</v>
      </c>
      <c r="AZ1875" t="s">
        <v>1756</v>
      </c>
      <c r="BA1875" t="s">
        <v>1767</v>
      </c>
      <c r="BB1875" t="s">
        <v>5346</v>
      </c>
      <c r="BC1875" t="s">
        <v>5347</v>
      </c>
      <c r="BD1875" t="s">
        <v>826</v>
      </c>
      <c r="BE1875" t="s">
        <v>1756</v>
      </c>
      <c r="BF1875" t="s">
        <v>826</v>
      </c>
    </row>
    <row r="1876" spans="1:58">
      <c r="A1876" t="s">
        <v>829</v>
      </c>
      <c r="B1876">
        <v>6</v>
      </c>
      <c r="C1876">
        <v>0</v>
      </c>
      <c r="D1876">
        <v>10158</v>
      </c>
      <c r="E1876" t="s">
        <v>5340</v>
      </c>
      <c r="F1876">
        <v>53510602</v>
      </c>
      <c r="G1876" t="s">
        <v>2041</v>
      </c>
      <c r="H1876">
        <v>0</v>
      </c>
      <c r="I1876" t="s">
        <v>2056</v>
      </c>
      <c r="J1876">
        <v>210</v>
      </c>
      <c r="K1876">
        <v>3</v>
      </c>
      <c r="L1876" t="s">
        <v>1755</v>
      </c>
      <c r="M1876" t="s">
        <v>1756</v>
      </c>
      <c r="N1876" t="s">
        <v>1756</v>
      </c>
      <c r="P1876" t="s">
        <v>1757</v>
      </c>
      <c r="Q1876" s="387">
        <v>630</v>
      </c>
      <c r="R1876">
        <v>81.900000000000006</v>
      </c>
      <c r="S1876">
        <v>711.9</v>
      </c>
      <c r="T1876" s="388">
        <v>44471</v>
      </c>
      <c r="U1876">
        <v>0</v>
      </c>
      <c r="V1876" t="s">
        <v>833</v>
      </c>
      <c r="W1876" s="388">
        <v>44484</v>
      </c>
      <c r="X1876">
        <v>165</v>
      </c>
      <c r="Y1876">
        <v>0</v>
      </c>
      <c r="Z1876">
        <v>0</v>
      </c>
      <c r="AA1876" t="s">
        <v>1758</v>
      </c>
      <c r="AB1876" t="s">
        <v>826</v>
      </c>
      <c r="AD1876" t="s">
        <v>2045</v>
      </c>
      <c r="AE1876" t="s">
        <v>2046</v>
      </c>
      <c r="AI1876" t="s">
        <v>1761</v>
      </c>
      <c r="AL1876" t="s">
        <v>3112</v>
      </c>
      <c r="AM1876">
        <v>6</v>
      </c>
      <c r="AN1876" t="s">
        <v>2834</v>
      </c>
      <c r="AO1876" t="s">
        <v>5341</v>
      </c>
      <c r="AP1876">
        <v>0</v>
      </c>
      <c r="AQ1876" s="388">
        <v>44481</v>
      </c>
      <c r="AS1876" t="s">
        <v>3186</v>
      </c>
      <c r="AT1876" s="388">
        <v>44482</v>
      </c>
      <c r="AU1876" t="s">
        <v>1756</v>
      </c>
      <c r="AV1876" t="s">
        <v>1756</v>
      </c>
      <c r="AZ1876" t="s">
        <v>1756</v>
      </c>
      <c r="BA1876" t="s">
        <v>1767</v>
      </c>
      <c r="BB1876" t="s">
        <v>5348</v>
      </c>
      <c r="BC1876" t="s">
        <v>5349</v>
      </c>
      <c r="BD1876" t="s">
        <v>826</v>
      </c>
      <c r="BE1876" t="s">
        <v>1756</v>
      </c>
      <c r="BF1876" t="s">
        <v>826</v>
      </c>
    </row>
    <row r="1877" spans="1:58">
      <c r="A1877" t="s">
        <v>829</v>
      </c>
      <c r="B1877">
        <v>6</v>
      </c>
      <c r="C1877">
        <v>0</v>
      </c>
      <c r="D1877">
        <v>10158</v>
      </c>
      <c r="E1877" t="s">
        <v>5340</v>
      </c>
      <c r="F1877">
        <v>53510602</v>
      </c>
      <c r="G1877" t="s">
        <v>2041</v>
      </c>
      <c r="H1877">
        <v>0</v>
      </c>
      <c r="I1877" t="s">
        <v>2062</v>
      </c>
      <c r="J1877">
        <v>138.05000000000001</v>
      </c>
      <c r="K1877">
        <v>4</v>
      </c>
      <c r="L1877" t="s">
        <v>2063</v>
      </c>
      <c r="M1877" t="s">
        <v>2064</v>
      </c>
      <c r="N1877" t="s">
        <v>1757</v>
      </c>
      <c r="O1877" t="s">
        <v>1756</v>
      </c>
      <c r="P1877" t="s">
        <v>1756</v>
      </c>
      <c r="Q1877" s="387">
        <v>552.20000000000005</v>
      </c>
      <c r="R1877">
        <v>71.786000000000001</v>
      </c>
      <c r="S1877">
        <v>623.98599999999999</v>
      </c>
      <c r="T1877" s="388">
        <v>44471</v>
      </c>
      <c r="U1877">
        <v>0</v>
      </c>
      <c r="V1877" t="s">
        <v>833</v>
      </c>
      <c r="W1877" s="388">
        <v>44484</v>
      </c>
      <c r="X1877">
        <v>165</v>
      </c>
      <c r="Y1877">
        <v>0</v>
      </c>
      <c r="Z1877">
        <v>0</v>
      </c>
      <c r="AA1877" t="s">
        <v>1758</v>
      </c>
      <c r="AB1877" t="s">
        <v>826</v>
      </c>
      <c r="AD1877" t="s">
        <v>2045</v>
      </c>
      <c r="AE1877" t="s">
        <v>2046</v>
      </c>
      <c r="AI1877" t="s">
        <v>1761</v>
      </c>
      <c r="AL1877" t="s">
        <v>3112</v>
      </c>
      <c r="AM1877">
        <v>6</v>
      </c>
      <c r="AN1877" t="s">
        <v>2834</v>
      </c>
      <c r="AO1877" t="s">
        <v>5341</v>
      </c>
      <c r="AP1877">
        <v>0</v>
      </c>
      <c r="AQ1877" s="388">
        <v>44481</v>
      </c>
      <c r="AS1877" t="s">
        <v>3186</v>
      </c>
      <c r="AT1877" s="388">
        <v>44482</v>
      </c>
      <c r="AU1877" t="s">
        <v>1756</v>
      </c>
      <c r="AV1877" t="s">
        <v>1756</v>
      </c>
      <c r="AZ1877" t="s">
        <v>1756</v>
      </c>
      <c r="BA1877" t="s">
        <v>1767</v>
      </c>
      <c r="BB1877" t="s">
        <v>5350</v>
      </c>
      <c r="BC1877" t="s">
        <v>5351</v>
      </c>
      <c r="BD1877" t="s">
        <v>826</v>
      </c>
      <c r="BE1877" t="s">
        <v>1756</v>
      </c>
      <c r="BF1877" t="s">
        <v>826</v>
      </c>
    </row>
    <row r="1878" spans="1:58">
      <c r="A1878" t="s">
        <v>829</v>
      </c>
      <c r="B1878">
        <v>6</v>
      </c>
      <c r="C1878">
        <v>0</v>
      </c>
      <c r="D1878">
        <v>10158</v>
      </c>
      <c r="E1878" t="s">
        <v>5340</v>
      </c>
      <c r="F1878">
        <v>53510602</v>
      </c>
      <c r="G1878" t="s">
        <v>2041</v>
      </c>
      <c r="H1878">
        <v>0</v>
      </c>
      <c r="I1878" t="s">
        <v>2073</v>
      </c>
      <c r="J1878">
        <v>243.75</v>
      </c>
      <c r="K1878">
        <v>2</v>
      </c>
      <c r="L1878" t="s">
        <v>1755</v>
      </c>
      <c r="M1878" t="s">
        <v>2074</v>
      </c>
      <c r="N1878" t="s">
        <v>1757</v>
      </c>
      <c r="O1878" t="s">
        <v>1756</v>
      </c>
      <c r="P1878" t="s">
        <v>1756</v>
      </c>
      <c r="Q1878" s="387">
        <v>487.5</v>
      </c>
      <c r="R1878">
        <v>63.375</v>
      </c>
      <c r="S1878">
        <v>550.875</v>
      </c>
      <c r="T1878" s="388">
        <v>44471</v>
      </c>
      <c r="U1878">
        <v>0</v>
      </c>
      <c r="V1878" t="s">
        <v>833</v>
      </c>
      <c r="W1878" s="388">
        <v>44484</v>
      </c>
      <c r="X1878">
        <v>165</v>
      </c>
      <c r="Y1878">
        <v>0</v>
      </c>
      <c r="Z1878">
        <v>0</v>
      </c>
      <c r="AA1878" t="s">
        <v>1758</v>
      </c>
      <c r="AB1878" t="s">
        <v>826</v>
      </c>
      <c r="AD1878" t="s">
        <v>2045</v>
      </c>
      <c r="AE1878" t="s">
        <v>2046</v>
      </c>
      <c r="AI1878" t="s">
        <v>1761</v>
      </c>
      <c r="AL1878" t="s">
        <v>3112</v>
      </c>
      <c r="AM1878">
        <v>6</v>
      </c>
      <c r="AN1878" t="s">
        <v>2834</v>
      </c>
      <c r="AO1878" t="s">
        <v>5341</v>
      </c>
      <c r="AP1878">
        <v>0</v>
      </c>
      <c r="AQ1878" s="388">
        <v>44481</v>
      </c>
      <c r="AS1878" t="s">
        <v>3186</v>
      </c>
      <c r="AT1878" s="388">
        <v>44482</v>
      </c>
      <c r="AU1878" t="s">
        <v>1756</v>
      </c>
      <c r="AV1878" t="s">
        <v>1756</v>
      </c>
      <c r="AZ1878" t="s">
        <v>1756</v>
      </c>
      <c r="BA1878" t="s">
        <v>1767</v>
      </c>
      <c r="BB1878" t="s">
        <v>5352</v>
      </c>
      <c r="BC1878" t="s">
        <v>5353</v>
      </c>
      <c r="BD1878" t="s">
        <v>826</v>
      </c>
      <c r="BE1878" t="s">
        <v>1756</v>
      </c>
      <c r="BF1878" t="s">
        <v>826</v>
      </c>
    </row>
    <row r="1879" spans="1:58">
      <c r="A1879" t="s">
        <v>829</v>
      </c>
      <c r="B1879">
        <v>6</v>
      </c>
      <c r="C1879">
        <v>0</v>
      </c>
      <c r="D1879">
        <v>10158</v>
      </c>
      <c r="E1879" t="s">
        <v>5340</v>
      </c>
      <c r="F1879">
        <v>53510602</v>
      </c>
      <c r="G1879" t="s">
        <v>2041</v>
      </c>
      <c r="H1879">
        <v>0</v>
      </c>
      <c r="I1879" t="s">
        <v>2083</v>
      </c>
      <c r="J1879">
        <v>12.21</v>
      </c>
      <c r="K1879">
        <v>4</v>
      </c>
      <c r="L1879" t="s">
        <v>1771</v>
      </c>
      <c r="M1879" t="s">
        <v>2084</v>
      </c>
      <c r="N1879" t="s">
        <v>1757</v>
      </c>
      <c r="O1879" t="s">
        <v>1756</v>
      </c>
      <c r="P1879" t="s">
        <v>1756</v>
      </c>
      <c r="Q1879" s="387">
        <v>48.84</v>
      </c>
      <c r="R1879">
        <v>6.3492000000000006</v>
      </c>
      <c r="S1879">
        <v>55.1892</v>
      </c>
      <c r="T1879" s="388">
        <v>44471</v>
      </c>
      <c r="U1879">
        <v>0</v>
      </c>
      <c r="V1879" t="s">
        <v>833</v>
      </c>
      <c r="W1879" s="388">
        <v>44484</v>
      </c>
      <c r="X1879">
        <v>165</v>
      </c>
      <c r="Y1879">
        <v>0</v>
      </c>
      <c r="Z1879">
        <v>0</v>
      </c>
      <c r="AA1879" t="s">
        <v>1758</v>
      </c>
      <c r="AB1879" t="s">
        <v>826</v>
      </c>
      <c r="AD1879" t="s">
        <v>2045</v>
      </c>
      <c r="AE1879" t="s">
        <v>2046</v>
      </c>
      <c r="AI1879" t="s">
        <v>1761</v>
      </c>
      <c r="AL1879" t="s">
        <v>3112</v>
      </c>
      <c r="AM1879">
        <v>6</v>
      </c>
      <c r="AN1879" t="s">
        <v>2834</v>
      </c>
      <c r="AO1879" t="s">
        <v>5341</v>
      </c>
      <c r="AP1879">
        <v>0</v>
      </c>
      <c r="AQ1879" s="388">
        <v>44481</v>
      </c>
      <c r="AS1879" t="s">
        <v>3186</v>
      </c>
      <c r="AT1879" s="388">
        <v>44482</v>
      </c>
      <c r="AU1879" t="s">
        <v>1756</v>
      </c>
      <c r="AV1879" t="s">
        <v>1756</v>
      </c>
      <c r="AZ1879" t="s">
        <v>1756</v>
      </c>
      <c r="BA1879" t="s">
        <v>1767</v>
      </c>
      <c r="BB1879" t="s">
        <v>5354</v>
      </c>
      <c r="BC1879" t="s">
        <v>5355</v>
      </c>
      <c r="BD1879" t="s">
        <v>826</v>
      </c>
      <c r="BE1879" t="s">
        <v>1756</v>
      </c>
      <c r="BF1879" t="s">
        <v>826</v>
      </c>
    </row>
    <row r="1880" spans="1:58">
      <c r="A1880" t="s">
        <v>829</v>
      </c>
      <c r="B1880">
        <v>6</v>
      </c>
      <c r="C1880">
        <v>0</v>
      </c>
      <c r="D1880">
        <v>10158</v>
      </c>
      <c r="E1880" t="s">
        <v>5340</v>
      </c>
      <c r="F1880">
        <v>53510602</v>
      </c>
      <c r="G1880" t="s">
        <v>2041</v>
      </c>
      <c r="H1880">
        <v>0</v>
      </c>
      <c r="I1880" t="s">
        <v>2095</v>
      </c>
      <c r="J1880">
        <v>138.44999999999999</v>
      </c>
      <c r="K1880">
        <v>4</v>
      </c>
      <c r="L1880" t="s">
        <v>2063</v>
      </c>
      <c r="M1880" t="s">
        <v>2096</v>
      </c>
      <c r="N1880" t="s">
        <v>1757</v>
      </c>
      <c r="O1880" t="s">
        <v>1756</v>
      </c>
      <c r="P1880" t="s">
        <v>1756</v>
      </c>
      <c r="Q1880" s="387">
        <v>553.79999999999995</v>
      </c>
      <c r="R1880">
        <v>71.994</v>
      </c>
      <c r="S1880">
        <v>625.79399999999987</v>
      </c>
      <c r="T1880" s="388">
        <v>44471</v>
      </c>
      <c r="U1880">
        <v>0</v>
      </c>
      <c r="V1880" t="s">
        <v>833</v>
      </c>
      <c r="W1880" s="388">
        <v>44484</v>
      </c>
      <c r="X1880">
        <v>165</v>
      </c>
      <c r="Y1880">
        <v>0</v>
      </c>
      <c r="Z1880">
        <v>0</v>
      </c>
      <c r="AA1880" t="s">
        <v>1758</v>
      </c>
      <c r="AB1880" t="s">
        <v>826</v>
      </c>
      <c r="AD1880" t="s">
        <v>2045</v>
      </c>
      <c r="AE1880" t="s">
        <v>2046</v>
      </c>
      <c r="AI1880" t="s">
        <v>1761</v>
      </c>
      <c r="AL1880" t="s">
        <v>3112</v>
      </c>
      <c r="AM1880">
        <v>6</v>
      </c>
      <c r="AN1880" t="s">
        <v>2834</v>
      </c>
      <c r="AO1880" t="s">
        <v>5341</v>
      </c>
      <c r="AP1880">
        <v>0</v>
      </c>
      <c r="AQ1880" s="388">
        <v>44481</v>
      </c>
      <c r="AS1880" t="s">
        <v>3186</v>
      </c>
      <c r="AT1880" s="388">
        <v>44482</v>
      </c>
      <c r="AU1880" t="s">
        <v>1756</v>
      </c>
      <c r="AV1880" t="s">
        <v>1756</v>
      </c>
      <c r="AZ1880" t="s">
        <v>1756</v>
      </c>
      <c r="BA1880" t="s">
        <v>1767</v>
      </c>
      <c r="BB1880" t="s">
        <v>5356</v>
      </c>
      <c r="BC1880" t="s">
        <v>5357</v>
      </c>
      <c r="BD1880" t="s">
        <v>826</v>
      </c>
      <c r="BE1880" t="s">
        <v>1756</v>
      </c>
      <c r="BF1880" t="s">
        <v>826</v>
      </c>
    </row>
    <row r="1881" spans="1:58">
      <c r="A1881" t="s">
        <v>829</v>
      </c>
      <c r="B1881">
        <v>6</v>
      </c>
      <c r="C1881">
        <v>0</v>
      </c>
      <c r="D1881">
        <v>10158</v>
      </c>
      <c r="E1881" t="s">
        <v>5340</v>
      </c>
      <c r="F1881">
        <v>53510602</v>
      </c>
      <c r="G1881" t="s">
        <v>2041</v>
      </c>
      <c r="H1881">
        <v>0</v>
      </c>
      <c r="I1881" t="s">
        <v>2095</v>
      </c>
      <c r="J1881">
        <v>138.44999999999999</v>
      </c>
      <c r="K1881">
        <v>12</v>
      </c>
      <c r="L1881" t="s">
        <v>2063</v>
      </c>
      <c r="M1881" t="s">
        <v>2096</v>
      </c>
      <c r="N1881" t="s">
        <v>1757</v>
      </c>
      <c r="O1881" t="s">
        <v>1756</v>
      </c>
      <c r="P1881" t="s">
        <v>1756</v>
      </c>
      <c r="Q1881" s="387">
        <v>1661.4</v>
      </c>
      <c r="R1881">
        <v>215.98200000000003</v>
      </c>
      <c r="S1881">
        <v>1877.3819999999998</v>
      </c>
      <c r="T1881" s="388">
        <v>44471</v>
      </c>
      <c r="U1881">
        <v>0</v>
      </c>
      <c r="V1881" t="s">
        <v>833</v>
      </c>
      <c r="W1881" s="388">
        <v>44484</v>
      </c>
      <c r="X1881">
        <v>165</v>
      </c>
      <c r="Y1881">
        <v>0</v>
      </c>
      <c r="Z1881">
        <v>0</v>
      </c>
      <c r="AA1881" t="s">
        <v>1758</v>
      </c>
      <c r="AB1881" t="s">
        <v>826</v>
      </c>
      <c r="AD1881" t="s">
        <v>2045</v>
      </c>
      <c r="AE1881" t="s">
        <v>2046</v>
      </c>
      <c r="AI1881" t="s">
        <v>1761</v>
      </c>
      <c r="AL1881" t="s">
        <v>3112</v>
      </c>
      <c r="AM1881">
        <v>6</v>
      </c>
      <c r="AN1881" t="s">
        <v>2834</v>
      </c>
      <c r="AO1881" t="s">
        <v>5341</v>
      </c>
      <c r="AP1881">
        <v>0</v>
      </c>
      <c r="AQ1881" s="388">
        <v>44481</v>
      </c>
      <c r="AS1881" t="s">
        <v>3186</v>
      </c>
      <c r="AT1881" s="388">
        <v>44482</v>
      </c>
      <c r="AU1881" t="s">
        <v>1756</v>
      </c>
      <c r="AV1881" t="s">
        <v>1756</v>
      </c>
      <c r="AZ1881" t="s">
        <v>1756</v>
      </c>
      <c r="BA1881" t="s">
        <v>1767</v>
      </c>
      <c r="BB1881" t="s">
        <v>5358</v>
      </c>
      <c r="BC1881" t="s">
        <v>5359</v>
      </c>
      <c r="BD1881" t="s">
        <v>826</v>
      </c>
      <c r="BE1881" t="s">
        <v>1756</v>
      </c>
      <c r="BF1881" t="s">
        <v>826</v>
      </c>
    </row>
    <row r="1882" spans="1:58">
      <c r="A1882" t="s">
        <v>829</v>
      </c>
      <c r="B1882">
        <v>6</v>
      </c>
      <c r="C1882">
        <v>0</v>
      </c>
      <c r="D1882">
        <v>10157</v>
      </c>
      <c r="E1882" t="s">
        <v>5360</v>
      </c>
      <c r="F1882">
        <v>53510602</v>
      </c>
      <c r="G1882" t="s">
        <v>2041</v>
      </c>
      <c r="H1882">
        <v>0</v>
      </c>
      <c r="I1882" t="s">
        <v>2052</v>
      </c>
      <c r="J1882">
        <v>75</v>
      </c>
      <c r="K1882">
        <v>59</v>
      </c>
      <c r="L1882" t="s">
        <v>1771</v>
      </c>
      <c r="M1882" t="s">
        <v>1756</v>
      </c>
      <c r="N1882" t="s">
        <v>1756</v>
      </c>
      <c r="O1882" t="s">
        <v>2053</v>
      </c>
      <c r="P1882" t="s">
        <v>1757</v>
      </c>
      <c r="Q1882" s="387">
        <v>4425</v>
      </c>
      <c r="R1882">
        <v>575.25</v>
      </c>
      <c r="S1882">
        <v>5000.2499999999991</v>
      </c>
      <c r="T1882" s="388">
        <v>44471</v>
      </c>
      <c r="U1882">
        <v>0</v>
      </c>
      <c r="V1882" t="s">
        <v>833</v>
      </c>
      <c r="W1882" s="388">
        <v>44484</v>
      </c>
      <c r="X1882">
        <v>165</v>
      </c>
      <c r="Y1882">
        <v>0</v>
      </c>
      <c r="Z1882">
        <v>0</v>
      </c>
      <c r="AA1882" t="s">
        <v>1758</v>
      </c>
      <c r="AB1882" t="s">
        <v>826</v>
      </c>
      <c r="AD1882" t="s">
        <v>2045</v>
      </c>
      <c r="AE1882" t="s">
        <v>2046</v>
      </c>
      <c r="AI1882" t="s">
        <v>1761</v>
      </c>
      <c r="AL1882" t="s">
        <v>3132</v>
      </c>
      <c r="AM1882">
        <v>6</v>
      </c>
      <c r="AN1882" t="s">
        <v>3133</v>
      </c>
      <c r="AO1882" t="s">
        <v>2852</v>
      </c>
      <c r="AP1882">
        <v>0</v>
      </c>
      <c r="AQ1882" s="388">
        <v>44481</v>
      </c>
      <c r="AS1882" t="s">
        <v>3186</v>
      </c>
      <c r="AT1882" s="388">
        <v>44482</v>
      </c>
      <c r="AU1882" t="s">
        <v>1756</v>
      </c>
      <c r="AV1882" t="s">
        <v>1756</v>
      </c>
      <c r="AZ1882" t="s">
        <v>1756</v>
      </c>
      <c r="BA1882" t="s">
        <v>1767</v>
      </c>
      <c r="BB1882" t="s">
        <v>5361</v>
      </c>
      <c r="BC1882" t="s">
        <v>5362</v>
      </c>
      <c r="BD1882" t="s">
        <v>826</v>
      </c>
      <c r="BE1882" t="s">
        <v>1756</v>
      </c>
      <c r="BF1882" t="s">
        <v>826</v>
      </c>
    </row>
    <row r="1883" spans="1:58">
      <c r="A1883" t="s">
        <v>829</v>
      </c>
      <c r="B1883">
        <v>6</v>
      </c>
      <c r="C1883">
        <v>0</v>
      </c>
      <c r="D1883">
        <v>10157</v>
      </c>
      <c r="E1883" t="s">
        <v>5360</v>
      </c>
      <c r="F1883">
        <v>53510602</v>
      </c>
      <c r="G1883" t="s">
        <v>2041</v>
      </c>
      <c r="H1883">
        <v>0</v>
      </c>
      <c r="I1883" t="s">
        <v>2056</v>
      </c>
      <c r="J1883">
        <v>210</v>
      </c>
      <c r="K1883">
        <v>5</v>
      </c>
      <c r="L1883" t="s">
        <v>1755</v>
      </c>
      <c r="M1883" t="s">
        <v>1756</v>
      </c>
      <c r="N1883" t="s">
        <v>1756</v>
      </c>
      <c r="P1883" t="s">
        <v>1757</v>
      </c>
      <c r="Q1883" s="387">
        <v>1050</v>
      </c>
      <c r="R1883">
        <v>136.5</v>
      </c>
      <c r="S1883">
        <v>1186.5</v>
      </c>
      <c r="T1883" s="388">
        <v>44471</v>
      </c>
      <c r="U1883">
        <v>0</v>
      </c>
      <c r="V1883" t="s">
        <v>833</v>
      </c>
      <c r="W1883" s="388">
        <v>44484</v>
      </c>
      <c r="X1883">
        <v>165</v>
      </c>
      <c r="Y1883">
        <v>0</v>
      </c>
      <c r="Z1883">
        <v>0</v>
      </c>
      <c r="AA1883" t="s">
        <v>1758</v>
      </c>
      <c r="AB1883" t="s">
        <v>826</v>
      </c>
      <c r="AD1883" t="s">
        <v>2045</v>
      </c>
      <c r="AE1883" t="s">
        <v>2046</v>
      </c>
      <c r="AI1883" t="s">
        <v>1761</v>
      </c>
      <c r="AL1883" t="s">
        <v>3132</v>
      </c>
      <c r="AM1883">
        <v>6</v>
      </c>
      <c r="AN1883" t="s">
        <v>3133</v>
      </c>
      <c r="AO1883" t="s">
        <v>2852</v>
      </c>
      <c r="AP1883">
        <v>0</v>
      </c>
      <c r="AQ1883" s="388">
        <v>44481</v>
      </c>
      <c r="AS1883" t="s">
        <v>3186</v>
      </c>
      <c r="AT1883" s="388">
        <v>44482</v>
      </c>
      <c r="AU1883" t="s">
        <v>1756</v>
      </c>
      <c r="AV1883" t="s">
        <v>1756</v>
      </c>
      <c r="AZ1883" t="s">
        <v>1756</v>
      </c>
      <c r="BA1883" t="s">
        <v>1767</v>
      </c>
      <c r="BB1883" t="s">
        <v>5363</v>
      </c>
      <c r="BC1883" t="s">
        <v>5364</v>
      </c>
      <c r="BD1883" t="s">
        <v>826</v>
      </c>
      <c r="BE1883" t="s">
        <v>1756</v>
      </c>
      <c r="BF1883" t="s">
        <v>826</v>
      </c>
    </row>
    <row r="1884" spans="1:58">
      <c r="A1884" t="s">
        <v>829</v>
      </c>
      <c r="B1884">
        <v>6</v>
      </c>
      <c r="C1884">
        <v>0</v>
      </c>
      <c r="D1884">
        <v>10157</v>
      </c>
      <c r="E1884" t="s">
        <v>5360</v>
      </c>
      <c r="F1884">
        <v>53510602</v>
      </c>
      <c r="G1884" t="s">
        <v>2041</v>
      </c>
      <c r="H1884">
        <v>0</v>
      </c>
      <c r="I1884" t="s">
        <v>2062</v>
      </c>
      <c r="J1884">
        <v>138.05000000000001</v>
      </c>
      <c r="K1884">
        <v>19</v>
      </c>
      <c r="L1884" t="s">
        <v>2063</v>
      </c>
      <c r="M1884" t="s">
        <v>2064</v>
      </c>
      <c r="N1884" t="s">
        <v>1757</v>
      </c>
      <c r="O1884" t="s">
        <v>1756</v>
      </c>
      <c r="P1884" t="s">
        <v>1756</v>
      </c>
      <c r="Q1884" s="387">
        <v>2622.95</v>
      </c>
      <c r="R1884">
        <v>340.98349999999999</v>
      </c>
      <c r="S1884">
        <v>2963.9334999999996</v>
      </c>
      <c r="T1884" s="388">
        <v>44471</v>
      </c>
      <c r="U1884">
        <v>0</v>
      </c>
      <c r="V1884" t="s">
        <v>833</v>
      </c>
      <c r="W1884" s="388">
        <v>44484</v>
      </c>
      <c r="X1884">
        <v>165</v>
      </c>
      <c r="Y1884">
        <v>0</v>
      </c>
      <c r="Z1884">
        <v>0</v>
      </c>
      <c r="AA1884" t="s">
        <v>1758</v>
      </c>
      <c r="AB1884" t="s">
        <v>826</v>
      </c>
      <c r="AD1884" t="s">
        <v>2045</v>
      </c>
      <c r="AE1884" t="s">
        <v>2046</v>
      </c>
      <c r="AI1884" t="s">
        <v>1761</v>
      </c>
      <c r="AL1884" t="s">
        <v>3132</v>
      </c>
      <c r="AM1884">
        <v>6</v>
      </c>
      <c r="AN1884" t="s">
        <v>3133</v>
      </c>
      <c r="AO1884" t="s">
        <v>2852</v>
      </c>
      <c r="AP1884">
        <v>0</v>
      </c>
      <c r="AQ1884" s="388">
        <v>44481</v>
      </c>
      <c r="AS1884" t="s">
        <v>3186</v>
      </c>
      <c r="AT1884" s="388">
        <v>44482</v>
      </c>
      <c r="AU1884" t="s">
        <v>1756</v>
      </c>
      <c r="AV1884" t="s">
        <v>1756</v>
      </c>
      <c r="AZ1884" t="s">
        <v>1756</v>
      </c>
      <c r="BA1884" t="s">
        <v>1767</v>
      </c>
      <c r="BB1884" t="s">
        <v>5365</v>
      </c>
      <c r="BC1884" t="s">
        <v>5366</v>
      </c>
      <c r="BD1884" t="s">
        <v>826</v>
      </c>
      <c r="BE1884" t="s">
        <v>1756</v>
      </c>
      <c r="BF1884" t="s">
        <v>826</v>
      </c>
    </row>
    <row r="1885" spans="1:58">
      <c r="A1885" t="s">
        <v>829</v>
      </c>
      <c r="B1885">
        <v>6</v>
      </c>
      <c r="C1885">
        <v>0</v>
      </c>
      <c r="D1885">
        <v>10157</v>
      </c>
      <c r="E1885" t="s">
        <v>5360</v>
      </c>
      <c r="F1885">
        <v>53510602</v>
      </c>
      <c r="G1885" t="s">
        <v>2041</v>
      </c>
      <c r="H1885">
        <v>0</v>
      </c>
      <c r="I1885" t="s">
        <v>2073</v>
      </c>
      <c r="J1885">
        <v>243.75</v>
      </c>
      <c r="K1885">
        <v>2</v>
      </c>
      <c r="L1885" t="s">
        <v>1755</v>
      </c>
      <c r="M1885" t="s">
        <v>2074</v>
      </c>
      <c r="N1885" t="s">
        <v>1757</v>
      </c>
      <c r="O1885" t="s">
        <v>1756</v>
      </c>
      <c r="P1885" t="s">
        <v>1756</v>
      </c>
      <c r="Q1885" s="387">
        <v>487.5</v>
      </c>
      <c r="R1885">
        <v>63.375</v>
      </c>
      <c r="S1885">
        <v>550.875</v>
      </c>
      <c r="T1885" s="388">
        <v>44471</v>
      </c>
      <c r="U1885">
        <v>0</v>
      </c>
      <c r="V1885" t="s">
        <v>833</v>
      </c>
      <c r="W1885" s="388">
        <v>44484</v>
      </c>
      <c r="X1885">
        <v>165</v>
      </c>
      <c r="Y1885">
        <v>0</v>
      </c>
      <c r="Z1885">
        <v>0</v>
      </c>
      <c r="AA1885" t="s">
        <v>1758</v>
      </c>
      <c r="AB1885" t="s">
        <v>826</v>
      </c>
      <c r="AD1885" t="s">
        <v>2045</v>
      </c>
      <c r="AE1885" t="s">
        <v>2046</v>
      </c>
      <c r="AI1885" t="s">
        <v>1761</v>
      </c>
      <c r="AL1885" t="s">
        <v>3132</v>
      </c>
      <c r="AM1885">
        <v>6</v>
      </c>
      <c r="AN1885" t="s">
        <v>3133</v>
      </c>
      <c r="AO1885" t="s">
        <v>2852</v>
      </c>
      <c r="AP1885">
        <v>0</v>
      </c>
      <c r="AQ1885" s="388">
        <v>44481</v>
      </c>
      <c r="AS1885" t="s">
        <v>3186</v>
      </c>
      <c r="AT1885" s="388">
        <v>44482</v>
      </c>
      <c r="AU1885" t="s">
        <v>1756</v>
      </c>
      <c r="AV1885" t="s">
        <v>1756</v>
      </c>
      <c r="AZ1885" t="s">
        <v>1756</v>
      </c>
      <c r="BA1885" t="s">
        <v>1767</v>
      </c>
      <c r="BB1885" t="s">
        <v>5367</v>
      </c>
      <c r="BC1885" t="s">
        <v>5368</v>
      </c>
      <c r="BD1885" t="s">
        <v>826</v>
      </c>
      <c r="BE1885" t="s">
        <v>1756</v>
      </c>
      <c r="BF1885" t="s">
        <v>826</v>
      </c>
    </row>
    <row r="1886" spans="1:58">
      <c r="A1886" t="s">
        <v>829</v>
      </c>
      <c r="B1886">
        <v>6</v>
      </c>
      <c r="C1886">
        <v>0</v>
      </c>
      <c r="D1886">
        <v>10157</v>
      </c>
      <c r="E1886" t="s">
        <v>5360</v>
      </c>
      <c r="F1886">
        <v>53510602</v>
      </c>
      <c r="G1886" t="s">
        <v>2041</v>
      </c>
      <c r="H1886">
        <v>0</v>
      </c>
      <c r="I1886" t="s">
        <v>2083</v>
      </c>
      <c r="J1886">
        <v>12.21</v>
      </c>
      <c r="K1886">
        <v>12</v>
      </c>
      <c r="L1886" t="s">
        <v>1771</v>
      </c>
      <c r="M1886" t="s">
        <v>2084</v>
      </c>
      <c r="N1886" t="s">
        <v>1757</v>
      </c>
      <c r="O1886" t="s">
        <v>1756</v>
      </c>
      <c r="P1886" t="s">
        <v>1756</v>
      </c>
      <c r="Q1886" s="387">
        <v>146.52000000000001</v>
      </c>
      <c r="R1886">
        <v>19.047600000000003</v>
      </c>
      <c r="S1886">
        <v>165.5676</v>
      </c>
      <c r="T1886" s="388">
        <v>44471</v>
      </c>
      <c r="U1886">
        <v>0</v>
      </c>
      <c r="V1886" t="s">
        <v>833</v>
      </c>
      <c r="W1886" s="388">
        <v>44484</v>
      </c>
      <c r="X1886">
        <v>165</v>
      </c>
      <c r="Y1886">
        <v>0</v>
      </c>
      <c r="Z1886">
        <v>0</v>
      </c>
      <c r="AA1886" t="s">
        <v>1758</v>
      </c>
      <c r="AB1886" t="s">
        <v>826</v>
      </c>
      <c r="AD1886" t="s">
        <v>2045</v>
      </c>
      <c r="AE1886" t="s">
        <v>2046</v>
      </c>
      <c r="AI1886" t="s">
        <v>1761</v>
      </c>
      <c r="AL1886" t="s">
        <v>3132</v>
      </c>
      <c r="AM1886">
        <v>6</v>
      </c>
      <c r="AN1886" t="s">
        <v>3133</v>
      </c>
      <c r="AO1886" t="s">
        <v>2852</v>
      </c>
      <c r="AP1886">
        <v>0</v>
      </c>
      <c r="AQ1886" s="388">
        <v>44481</v>
      </c>
      <c r="AS1886" t="s">
        <v>3186</v>
      </c>
      <c r="AT1886" s="388">
        <v>44482</v>
      </c>
      <c r="AU1886" t="s">
        <v>1756</v>
      </c>
      <c r="AV1886" t="s">
        <v>1756</v>
      </c>
      <c r="AZ1886" t="s">
        <v>1756</v>
      </c>
      <c r="BA1886" t="s">
        <v>1767</v>
      </c>
      <c r="BB1886" t="s">
        <v>5369</v>
      </c>
      <c r="BC1886" t="s">
        <v>5370</v>
      </c>
      <c r="BD1886" t="s">
        <v>826</v>
      </c>
      <c r="BE1886" t="s">
        <v>1756</v>
      </c>
      <c r="BF1886" t="s">
        <v>826</v>
      </c>
    </row>
    <row r="1887" spans="1:58">
      <c r="A1887" t="s">
        <v>829</v>
      </c>
      <c r="B1887">
        <v>6</v>
      </c>
      <c r="C1887">
        <v>0</v>
      </c>
      <c r="D1887">
        <v>10157</v>
      </c>
      <c r="E1887" t="s">
        <v>5360</v>
      </c>
      <c r="F1887">
        <v>53510602</v>
      </c>
      <c r="G1887" t="s">
        <v>2041</v>
      </c>
      <c r="H1887">
        <v>0</v>
      </c>
      <c r="I1887" t="s">
        <v>2083</v>
      </c>
      <c r="J1887">
        <v>12.21</v>
      </c>
      <c r="K1887">
        <v>12</v>
      </c>
      <c r="L1887" t="s">
        <v>1771</v>
      </c>
      <c r="M1887" t="s">
        <v>2084</v>
      </c>
      <c r="N1887" t="s">
        <v>1757</v>
      </c>
      <c r="O1887" t="s">
        <v>1756</v>
      </c>
      <c r="P1887" t="s">
        <v>1756</v>
      </c>
      <c r="Q1887" s="387">
        <v>146.52000000000001</v>
      </c>
      <c r="R1887">
        <v>19.047600000000003</v>
      </c>
      <c r="S1887">
        <v>165.5676</v>
      </c>
      <c r="T1887" s="388">
        <v>44471</v>
      </c>
      <c r="U1887">
        <v>0</v>
      </c>
      <c r="V1887" t="s">
        <v>833</v>
      </c>
      <c r="W1887" s="388">
        <v>44484</v>
      </c>
      <c r="X1887">
        <v>165</v>
      </c>
      <c r="Y1887">
        <v>0</v>
      </c>
      <c r="Z1887">
        <v>0</v>
      </c>
      <c r="AA1887" t="s">
        <v>1758</v>
      </c>
      <c r="AB1887" t="s">
        <v>826</v>
      </c>
      <c r="AD1887" t="s">
        <v>2045</v>
      </c>
      <c r="AE1887" t="s">
        <v>2046</v>
      </c>
      <c r="AI1887" t="s">
        <v>1761</v>
      </c>
      <c r="AL1887" t="s">
        <v>3132</v>
      </c>
      <c r="AM1887">
        <v>6</v>
      </c>
      <c r="AN1887" t="s">
        <v>3133</v>
      </c>
      <c r="AO1887" t="s">
        <v>2852</v>
      </c>
      <c r="AP1887">
        <v>0</v>
      </c>
      <c r="AQ1887" s="388">
        <v>44481</v>
      </c>
      <c r="AS1887" t="s">
        <v>3186</v>
      </c>
      <c r="AT1887" s="388">
        <v>44482</v>
      </c>
      <c r="AU1887" t="s">
        <v>1756</v>
      </c>
      <c r="AV1887" t="s">
        <v>1756</v>
      </c>
      <c r="AZ1887" t="s">
        <v>1756</v>
      </c>
      <c r="BA1887" t="s">
        <v>1767</v>
      </c>
      <c r="BB1887" t="s">
        <v>5369</v>
      </c>
      <c r="BC1887" t="s">
        <v>5370</v>
      </c>
      <c r="BD1887" t="s">
        <v>826</v>
      </c>
      <c r="BE1887" t="s">
        <v>1756</v>
      </c>
      <c r="BF1887" t="s">
        <v>826</v>
      </c>
    </row>
    <row r="1888" spans="1:58">
      <c r="A1888" t="s">
        <v>829</v>
      </c>
      <c r="B1888">
        <v>6</v>
      </c>
      <c r="C1888">
        <v>0</v>
      </c>
      <c r="D1888">
        <v>10157</v>
      </c>
      <c r="E1888" t="s">
        <v>5360</v>
      </c>
      <c r="F1888">
        <v>53510602</v>
      </c>
      <c r="G1888" t="s">
        <v>2041</v>
      </c>
      <c r="H1888">
        <v>0</v>
      </c>
      <c r="I1888" t="s">
        <v>2089</v>
      </c>
      <c r="J1888">
        <v>146.96</v>
      </c>
      <c r="K1888">
        <v>12</v>
      </c>
      <c r="L1888" t="s">
        <v>2063</v>
      </c>
      <c r="M1888" t="s">
        <v>2090</v>
      </c>
      <c r="N1888" t="s">
        <v>1757</v>
      </c>
      <c r="O1888" t="s">
        <v>1756</v>
      </c>
      <c r="P1888" t="s">
        <v>1756</v>
      </c>
      <c r="Q1888" s="387">
        <v>1763.52</v>
      </c>
      <c r="R1888">
        <v>229.2576</v>
      </c>
      <c r="S1888">
        <v>1992.7775999999999</v>
      </c>
      <c r="T1888" s="388">
        <v>44471</v>
      </c>
      <c r="U1888">
        <v>0</v>
      </c>
      <c r="V1888" t="s">
        <v>833</v>
      </c>
      <c r="W1888" s="388">
        <v>44484</v>
      </c>
      <c r="X1888">
        <v>165</v>
      </c>
      <c r="Y1888">
        <v>0</v>
      </c>
      <c r="Z1888">
        <v>0</v>
      </c>
      <c r="AA1888" t="s">
        <v>1758</v>
      </c>
      <c r="AB1888" t="s">
        <v>826</v>
      </c>
      <c r="AD1888" t="s">
        <v>2045</v>
      </c>
      <c r="AE1888" t="s">
        <v>2046</v>
      </c>
      <c r="AI1888" t="s">
        <v>1761</v>
      </c>
      <c r="AL1888" t="s">
        <v>3132</v>
      </c>
      <c r="AM1888">
        <v>6</v>
      </c>
      <c r="AN1888" t="s">
        <v>3133</v>
      </c>
      <c r="AO1888" t="s">
        <v>2852</v>
      </c>
      <c r="AP1888">
        <v>0</v>
      </c>
      <c r="AQ1888" s="388">
        <v>44481</v>
      </c>
      <c r="AS1888" t="s">
        <v>3186</v>
      </c>
      <c r="AT1888" s="388">
        <v>44482</v>
      </c>
      <c r="AU1888" t="s">
        <v>1756</v>
      </c>
      <c r="AV1888" t="s">
        <v>1756</v>
      </c>
      <c r="AZ1888" t="s">
        <v>1756</v>
      </c>
      <c r="BA1888" t="s">
        <v>1767</v>
      </c>
      <c r="BB1888" t="s">
        <v>5371</v>
      </c>
      <c r="BC1888" t="s">
        <v>5372</v>
      </c>
      <c r="BD1888" t="s">
        <v>826</v>
      </c>
      <c r="BE1888" t="s">
        <v>1756</v>
      </c>
      <c r="BF1888" t="s">
        <v>826</v>
      </c>
    </row>
    <row r="1889" spans="1:58">
      <c r="A1889" t="s">
        <v>829</v>
      </c>
      <c r="B1889">
        <v>6</v>
      </c>
      <c r="C1889">
        <v>0</v>
      </c>
      <c r="D1889">
        <v>10157</v>
      </c>
      <c r="E1889" t="s">
        <v>5360</v>
      </c>
      <c r="F1889">
        <v>53510602</v>
      </c>
      <c r="G1889" t="s">
        <v>2041</v>
      </c>
      <c r="H1889">
        <v>0</v>
      </c>
      <c r="I1889" t="s">
        <v>2095</v>
      </c>
      <c r="J1889">
        <v>138.44999999999999</v>
      </c>
      <c r="K1889">
        <v>12</v>
      </c>
      <c r="L1889" t="s">
        <v>2063</v>
      </c>
      <c r="M1889" t="s">
        <v>2096</v>
      </c>
      <c r="N1889" t="s">
        <v>1757</v>
      </c>
      <c r="O1889" t="s">
        <v>1756</v>
      </c>
      <c r="P1889" t="s">
        <v>1756</v>
      </c>
      <c r="Q1889" s="387">
        <v>1661.4</v>
      </c>
      <c r="R1889">
        <v>215.98200000000003</v>
      </c>
      <c r="S1889">
        <v>1877.3819999999998</v>
      </c>
      <c r="T1889" s="388">
        <v>44471</v>
      </c>
      <c r="U1889">
        <v>0</v>
      </c>
      <c r="V1889" t="s">
        <v>833</v>
      </c>
      <c r="W1889" s="388">
        <v>44484</v>
      </c>
      <c r="X1889">
        <v>165</v>
      </c>
      <c r="Y1889">
        <v>0</v>
      </c>
      <c r="Z1889">
        <v>0</v>
      </c>
      <c r="AA1889" t="s">
        <v>1758</v>
      </c>
      <c r="AB1889" t="s">
        <v>826</v>
      </c>
      <c r="AD1889" t="s">
        <v>2045</v>
      </c>
      <c r="AE1889" t="s">
        <v>2046</v>
      </c>
      <c r="AI1889" t="s">
        <v>1761</v>
      </c>
      <c r="AL1889" t="s">
        <v>3132</v>
      </c>
      <c r="AM1889">
        <v>6</v>
      </c>
      <c r="AN1889" t="s">
        <v>3133</v>
      </c>
      <c r="AO1889" t="s">
        <v>2852</v>
      </c>
      <c r="AP1889">
        <v>0</v>
      </c>
      <c r="AQ1889" s="388">
        <v>44481</v>
      </c>
      <c r="AS1889" t="s">
        <v>3186</v>
      </c>
      <c r="AT1889" s="388">
        <v>44482</v>
      </c>
      <c r="AU1889" t="s">
        <v>1756</v>
      </c>
      <c r="AV1889" t="s">
        <v>1756</v>
      </c>
      <c r="AZ1889" t="s">
        <v>1756</v>
      </c>
      <c r="BA1889" t="s">
        <v>1767</v>
      </c>
      <c r="BB1889" t="s">
        <v>5373</v>
      </c>
      <c r="BC1889" t="s">
        <v>5374</v>
      </c>
      <c r="BD1889" t="s">
        <v>826</v>
      </c>
      <c r="BE1889" t="s">
        <v>1756</v>
      </c>
      <c r="BF1889" t="s">
        <v>826</v>
      </c>
    </row>
    <row r="1890" spans="1:58">
      <c r="A1890" t="s">
        <v>829</v>
      </c>
      <c r="B1890">
        <v>6</v>
      </c>
      <c r="C1890">
        <v>0</v>
      </c>
      <c r="D1890">
        <v>10157</v>
      </c>
      <c r="E1890" t="s">
        <v>5360</v>
      </c>
      <c r="F1890">
        <v>53510602</v>
      </c>
      <c r="G1890" t="s">
        <v>2041</v>
      </c>
      <c r="H1890">
        <v>0</v>
      </c>
      <c r="I1890" t="s">
        <v>2247</v>
      </c>
      <c r="J1890">
        <v>131.47999999999999</v>
      </c>
      <c r="K1890">
        <v>12</v>
      </c>
      <c r="L1890" t="s">
        <v>2063</v>
      </c>
      <c r="M1890" t="s">
        <v>2248</v>
      </c>
      <c r="N1890" t="s">
        <v>1757</v>
      </c>
      <c r="O1890" t="s">
        <v>1756</v>
      </c>
      <c r="P1890" t="s">
        <v>1756</v>
      </c>
      <c r="Q1890" s="387">
        <v>1577.76</v>
      </c>
      <c r="R1890">
        <v>205.1088</v>
      </c>
      <c r="S1890">
        <v>1782.8687999999997</v>
      </c>
      <c r="T1890" s="388">
        <v>44471</v>
      </c>
      <c r="U1890">
        <v>0</v>
      </c>
      <c r="V1890" t="s">
        <v>833</v>
      </c>
      <c r="W1890" s="388">
        <v>44484</v>
      </c>
      <c r="X1890">
        <v>165</v>
      </c>
      <c r="Y1890">
        <v>0</v>
      </c>
      <c r="Z1890">
        <v>0</v>
      </c>
      <c r="AA1890" t="s">
        <v>1758</v>
      </c>
      <c r="AB1890" t="s">
        <v>826</v>
      </c>
      <c r="AD1890" t="s">
        <v>2045</v>
      </c>
      <c r="AE1890" t="s">
        <v>2046</v>
      </c>
      <c r="AI1890" t="s">
        <v>1761</v>
      </c>
      <c r="AL1890" t="s">
        <v>3132</v>
      </c>
      <c r="AM1890">
        <v>6</v>
      </c>
      <c r="AN1890" t="s">
        <v>3133</v>
      </c>
      <c r="AO1890" t="s">
        <v>2852</v>
      </c>
      <c r="AP1890">
        <v>0</v>
      </c>
      <c r="AQ1890" s="388">
        <v>44481</v>
      </c>
      <c r="AS1890" t="s">
        <v>3186</v>
      </c>
      <c r="AT1890" s="388">
        <v>44482</v>
      </c>
      <c r="AU1890" t="s">
        <v>1756</v>
      </c>
      <c r="AV1890" t="s">
        <v>1756</v>
      </c>
      <c r="AZ1890" t="s">
        <v>1756</v>
      </c>
      <c r="BA1890" t="s">
        <v>1767</v>
      </c>
      <c r="BB1890" t="s">
        <v>5375</v>
      </c>
      <c r="BC1890" t="s">
        <v>5376</v>
      </c>
      <c r="BD1890" t="s">
        <v>826</v>
      </c>
      <c r="BE1890" t="s">
        <v>1756</v>
      </c>
      <c r="BF1890" t="s">
        <v>826</v>
      </c>
    </row>
    <row r="1891" spans="1:58">
      <c r="A1891" t="s">
        <v>829</v>
      </c>
      <c r="B1891">
        <v>6</v>
      </c>
      <c r="C1891">
        <v>0</v>
      </c>
      <c r="D1891">
        <v>10156</v>
      </c>
      <c r="E1891" t="s">
        <v>5377</v>
      </c>
      <c r="F1891">
        <v>53510602</v>
      </c>
      <c r="G1891" t="s">
        <v>2041</v>
      </c>
      <c r="H1891">
        <v>0</v>
      </c>
      <c r="I1891" t="s">
        <v>2042</v>
      </c>
      <c r="J1891">
        <v>60</v>
      </c>
      <c r="K1891">
        <v>13</v>
      </c>
      <c r="L1891" t="s">
        <v>1771</v>
      </c>
      <c r="M1891" t="s">
        <v>1756</v>
      </c>
      <c r="N1891" t="s">
        <v>1756</v>
      </c>
      <c r="O1891" t="s">
        <v>1757</v>
      </c>
      <c r="P1891" t="s">
        <v>1757</v>
      </c>
      <c r="Q1891" s="387">
        <v>780</v>
      </c>
      <c r="R1891">
        <v>101.4</v>
      </c>
      <c r="S1891">
        <v>881.39999999999986</v>
      </c>
      <c r="T1891" s="388">
        <v>44471</v>
      </c>
      <c r="U1891">
        <v>0</v>
      </c>
      <c r="V1891" t="s">
        <v>833</v>
      </c>
      <c r="W1891" s="388">
        <v>44484</v>
      </c>
      <c r="X1891">
        <v>165</v>
      </c>
      <c r="Y1891">
        <v>0</v>
      </c>
      <c r="Z1891">
        <v>0</v>
      </c>
      <c r="AA1891" t="s">
        <v>1758</v>
      </c>
      <c r="AB1891" t="s">
        <v>826</v>
      </c>
      <c r="AD1891" t="s">
        <v>2045</v>
      </c>
      <c r="AE1891" t="s">
        <v>2046</v>
      </c>
      <c r="AI1891" t="s">
        <v>1761</v>
      </c>
      <c r="AL1891" t="s">
        <v>5378</v>
      </c>
      <c r="AM1891">
        <v>6</v>
      </c>
      <c r="AN1891" t="s">
        <v>1081</v>
      </c>
      <c r="AO1891" t="s">
        <v>2875</v>
      </c>
      <c r="AP1891">
        <v>0</v>
      </c>
      <c r="AQ1891" s="388">
        <v>44481</v>
      </c>
      <c r="AS1891" t="s">
        <v>3186</v>
      </c>
      <c r="AT1891" s="388">
        <v>44482</v>
      </c>
      <c r="AU1891" t="s">
        <v>1756</v>
      </c>
      <c r="AV1891" t="s">
        <v>1756</v>
      </c>
      <c r="AZ1891" t="s">
        <v>1756</v>
      </c>
      <c r="BA1891" t="s">
        <v>1767</v>
      </c>
      <c r="BB1891" t="s">
        <v>5379</v>
      </c>
      <c r="BC1891" t="s">
        <v>5380</v>
      </c>
      <c r="BD1891" t="s">
        <v>826</v>
      </c>
      <c r="BE1891" t="s">
        <v>1756</v>
      </c>
      <c r="BF1891" t="s">
        <v>826</v>
      </c>
    </row>
    <row r="1892" spans="1:58">
      <c r="A1892" t="s">
        <v>829</v>
      </c>
      <c r="B1892">
        <v>6</v>
      </c>
      <c r="C1892">
        <v>0</v>
      </c>
      <c r="D1892">
        <v>10156</v>
      </c>
      <c r="E1892" t="s">
        <v>5377</v>
      </c>
      <c r="F1892">
        <v>53510602</v>
      </c>
      <c r="G1892" t="s">
        <v>2041</v>
      </c>
      <c r="H1892">
        <v>0</v>
      </c>
      <c r="I1892" t="s">
        <v>2052</v>
      </c>
      <c r="J1892">
        <v>75</v>
      </c>
      <c r="K1892">
        <v>78</v>
      </c>
      <c r="L1892" t="s">
        <v>1771</v>
      </c>
      <c r="M1892" t="s">
        <v>1756</v>
      </c>
      <c r="N1892" t="s">
        <v>1756</v>
      </c>
      <c r="O1892" t="s">
        <v>1757</v>
      </c>
      <c r="P1892" t="s">
        <v>1757</v>
      </c>
      <c r="Q1892" s="387">
        <v>5850</v>
      </c>
      <c r="R1892">
        <v>760.5</v>
      </c>
      <c r="S1892">
        <v>6610.4999999999991</v>
      </c>
      <c r="T1892" s="388">
        <v>44471</v>
      </c>
      <c r="U1892">
        <v>0</v>
      </c>
      <c r="V1892" t="s">
        <v>833</v>
      </c>
      <c r="W1892" s="388">
        <v>44484</v>
      </c>
      <c r="X1892">
        <v>165</v>
      </c>
      <c r="Y1892">
        <v>0</v>
      </c>
      <c r="Z1892">
        <v>0</v>
      </c>
      <c r="AA1892" t="s">
        <v>1758</v>
      </c>
      <c r="AB1892" t="s">
        <v>826</v>
      </c>
      <c r="AD1892" t="s">
        <v>2045</v>
      </c>
      <c r="AE1892" t="s">
        <v>2046</v>
      </c>
      <c r="AI1892" t="s">
        <v>1761</v>
      </c>
      <c r="AL1892" t="s">
        <v>5378</v>
      </c>
      <c r="AM1892">
        <v>6</v>
      </c>
      <c r="AN1892" t="s">
        <v>1081</v>
      </c>
      <c r="AO1892" t="s">
        <v>2875</v>
      </c>
      <c r="AP1892">
        <v>0</v>
      </c>
      <c r="AQ1892" s="388">
        <v>44481</v>
      </c>
      <c r="AS1892" t="s">
        <v>3186</v>
      </c>
      <c r="AT1892" s="388">
        <v>44482</v>
      </c>
      <c r="AU1892" t="s">
        <v>1756</v>
      </c>
      <c r="AV1892" t="s">
        <v>1756</v>
      </c>
      <c r="AZ1892" t="s">
        <v>1756</v>
      </c>
      <c r="BA1892" t="s">
        <v>1767</v>
      </c>
      <c r="BB1892" t="s">
        <v>5381</v>
      </c>
      <c r="BC1892" t="s">
        <v>5382</v>
      </c>
      <c r="BD1892" t="s">
        <v>826</v>
      </c>
      <c r="BE1892" t="s">
        <v>1756</v>
      </c>
      <c r="BF1892" t="s">
        <v>826</v>
      </c>
    </row>
    <row r="1893" spans="1:58">
      <c r="A1893" t="s">
        <v>829</v>
      </c>
      <c r="B1893">
        <v>6</v>
      </c>
      <c r="C1893">
        <v>0</v>
      </c>
      <c r="D1893">
        <v>10156</v>
      </c>
      <c r="E1893" t="s">
        <v>5377</v>
      </c>
      <c r="F1893">
        <v>53510602</v>
      </c>
      <c r="G1893" t="s">
        <v>2041</v>
      </c>
      <c r="H1893">
        <v>0</v>
      </c>
      <c r="I1893" t="s">
        <v>2056</v>
      </c>
      <c r="J1893">
        <v>210</v>
      </c>
      <c r="K1893">
        <v>8</v>
      </c>
      <c r="L1893" t="s">
        <v>1755</v>
      </c>
      <c r="M1893" t="s">
        <v>1756</v>
      </c>
      <c r="N1893" t="s">
        <v>1756</v>
      </c>
      <c r="O1893" t="s">
        <v>1757</v>
      </c>
      <c r="P1893" t="s">
        <v>1757</v>
      </c>
      <c r="Q1893" s="387">
        <v>1680</v>
      </c>
      <c r="R1893">
        <v>218.4</v>
      </c>
      <c r="S1893">
        <v>1898.3999999999999</v>
      </c>
      <c r="T1893" s="388">
        <v>44471</v>
      </c>
      <c r="U1893">
        <v>0</v>
      </c>
      <c r="V1893" t="s">
        <v>833</v>
      </c>
      <c r="W1893" s="388">
        <v>44484</v>
      </c>
      <c r="X1893">
        <v>165</v>
      </c>
      <c r="Y1893">
        <v>0</v>
      </c>
      <c r="Z1893">
        <v>0</v>
      </c>
      <c r="AA1893" t="s">
        <v>1758</v>
      </c>
      <c r="AB1893" t="s">
        <v>826</v>
      </c>
      <c r="AD1893" t="s">
        <v>2045</v>
      </c>
      <c r="AE1893" t="s">
        <v>2046</v>
      </c>
      <c r="AI1893" t="s">
        <v>1761</v>
      </c>
      <c r="AL1893" t="s">
        <v>5378</v>
      </c>
      <c r="AM1893">
        <v>6</v>
      </c>
      <c r="AN1893" t="s">
        <v>1081</v>
      </c>
      <c r="AO1893" t="s">
        <v>2875</v>
      </c>
      <c r="AP1893">
        <v>0</v>
      </c>
      <c r="AQ1893" s="388">
        <v>44481</v>
      </c>
      <c r="AS1893" t="s">
        <v>3186</v>
      </c>
      <c r="AT1893" s="388">
        <v>44482</v>
      </c>
      <c r="AU1893" t="s">
        <v>1756</v>
      </c>
      <c r="AV1893" t="s">
        <v>1756</v>
      </c>
      <c r="AZ1893" t="s">
        <v>1756</v>
      </c>
      <c r="BA1893" t="s">
        <v>1767</v>
      </c>
      <c r="BB1893" t="s">
        <v>5383</v>
      </c>
      <c r="BC1893" t="s">
        <v>5384</v>
      </c>
      <c r="BD1893" t="s">
        <v>826</v>
      </c>
      <c r="BE1893" t="s">
        <v>1756</v>
      </c>
      <c r="BF1893" t="s">
        <v>826</v>
      </c>
    </row>
    <row r="1894" spans="1:58">
      <c r="A1894" t="s">
        <v>829</v>
      </c>
      <c r="B1894">
        <v>6</v>
      </c>
      <c r="C1894">
        <v>0</v>
      </c>
      <c r="D1894">
        <v>10156</v>
      </c>
      <c r="E1894" t="s">
        <v>5377</v>
      </c>
      <c r="F1894">
        <v>53510602</v>
      </c>
      <c r="G1894" t="s">
        <v>2041</v>
      </c>
      <c r="H1894">
        <v>0</v>
      </c>
      <c r="I1894" t="s">
        <v>518</v>
      </c>
      <c r="J1894">
        <v>95</v>
      </c>
      <c r="K1894">
        <v>13</v>
      </c>
      <c r="L1894" t="s">
        <v>1771</v>
      </c>
      <c r="M1894" t="s">
        <v>1756</v>
      </c>
      <c r="N1894" t="s">
        <v>1756</v>
      </c>
      <c r="O1894" t="s">
        <v>1757</v>
      </c>
      <c r="P1894" t="s">
        <v>1757</v>
      </c>
      <c r="Q1894" s="387">
        <v>1235</v>
      </c>
      <c r="R1894">
        <v>160.55000000000001</v>
      </c>
      <c r="S1894">
        <v>1395.55</v>
      </c>
      <c r="T1894" s="388">
        <v>44471</v>
      </c>
      <c r="U1894">
        <v>0</v>
      </c>
      <c r="V1894" t="s">
        <v>833</v>
      </c>
      <c r="W1894" s="388">
        <v>44484</v>
      </c>
      <c r="X1894">
        <v>165</v>
      </c>
      <c r="Y1894">
        <v>0</v>
      </c>
      <c r="Z1894">
        <v>0</v>
      </c>
      <c r="AA1894" t="s">
        <v>1758</v>
      </c>
      <c r="AB1894" t="s">
        <v>826</v>
      </c>
      <c r="AD1894" t="s">
        <v>2045</v>
      </c>
      <c r="AE1894" t="s">
        <v>2046</v>
      </c>
      <c r="AI1894" t="s">
        <v>1761</v>
      </c>
      <c r="AL1894" t="s">
        <v>5378</v>
      </c>
      <c r="AM1894">
        <v>6</v>
      </c>
      <c r="AN1894" t="s">
        <v>1081</v>
      </c>
      <c r="AO1894" t="s">
        <v>2875</v>
      </c>
      <c r="AP1894">
        <v>0</v>
      </c>
      <c r="AQ1894" s="388">
        <v>44481</v>
      </c>
      <c r="AS1894" t="s">
        <v>3186</v>
      </c>
      <c r="AT1894" s="388">
        <v>44482</v>
      </c>
      <c r="AU1894" t="s">
        <v>1756</v>
      </c>
      <c r="AV1894" t="s">
        <v>1756</v>
      </c>
      <c r="AZ1894" t="s">
        <v>1756</v>
      </c>
      <c r="BA1894" t="s">
        <v>1767</v>
      </c>
      <c r="BB1894" t="s">
        <v>5385</v>
      </c>
      <c r="BC1894" t="s">
        <v>5386</v>
      </c>
      <c r="BD1894" t="s">
        <v>826</v>
      </c>
      <c r="BE1894" t="s">
        <v>1756</v>
      </c>
      <c r="BF1894" t="s">
        <v>826</v>
      </c>
    </row>
    <row r="1895" spans="1:58">
      <c r="A1895" t="s">
        <v>829</v>
      </c>
      <c r="B1895">
        <v>6</v>
      </c>
      <c r="C1895">
        <v>0</v>
      </c>
      <c r="D1895">
        <v>10156</v>
      </c>
      <c r="E1895" t="s">
        <v>5377</v>
      </c>
      <c r="F1895">
        <v>53510602</v>
      </c>
      <c r="G1895" t="s">
        <v>2041</v>
      </c>
      <c r="H1895">
        <v>0</v>
      </c>
      <c r="I1895" t="s">
        <v>2062</v>
      </c>
      <c r="J1895">
        <v>138.05000000000001</v>
      </c>
      <c r="K1895">
        <v>24</v>
      </c>
      <c r="L1895" t="s">
        <v>2063</v>
      </c>
      <c r="M1895" t="s">
        <v>2064</v>
      </c>
      <c r="N1895" t="s">
        <v>1757</v>
      </c>
      <c r="O1895" t="s">
        <v>1756</v>
      </c>
      <c r="P1895" t="s">
        <v>1756</v>
      </c>
      <c r="Q1895" s="387">
        <v>3313.2</v>
      </c>
      <c r="R1895">
        <v>430.71600000000001</v>
      </c>
      <c r="S1895">
        <v>3743.9159999999993</v>
      </c>
      <c r="T1895" s="388">
        <v>44471</v>
      </c>
      <c r="U1895">
        <v>0</v>
      </c>
      <c r="V1895" t="s">
        <v>833</v>
      </c>
      <c r="W1895" s="388">
        <v>44484</v>
      </c>
      <c r="X1895">
        <v>165</v>
      </c>
      <c r="Y1895">
        <v>0</v>
      </c>
      <c r="Z1895">
        <v>0</v>
      </c>
      <c r="AA1895" t="s">
        <v>1758</v>
      </c>
      <c r="AB1895" t="s">
        <v>826</v>
      </c>
      <c r="AD1895" t="s">
        <v>2045</v>
      </c>
      <c r="AE1895" t="s">
        <v>2046</v>
      </c>
      <c r="AI1895" t="s">
        <v>1761</v>
      </c>
      <c r="AL1895" t="s">
        <v>5378</v>
      </c>
      <c r="AM1895">
        <v>6</v>
      </c>
      <c r="AN1895" t="s">
        <v>1081</v>
      </c>
      <c r="AO1895" t="s">
        <v>2875</v>
      </c>
      <c r="AP1895">
        <v>0</v>
      </c>
      <c r="AQ1895" s="388">
        <v>44481</v>
      </c>
      <c r="AS1895" t="s">
        <v>3186</v>
      </c>
      <c r="AT1895" s="388">
        <v>44482</v>
      </c>
      <c r="AU1895" t="s">
        <v>1756</v>
      </c>
      <c r="AV1895" t="s">
        <v>1756</v>
      </c>
      <c r="AZ1895" t="s">
        <v>1756</v>
      </c>
      <c r="BA1895" t="s">
        <v>1767</v>
      </c>
      <c r="BB1895" t="s">
        <v>5387</v>
      </c>
      <c r="BC1895" t="s">
        <v>5388</v>
      </c>
      <c r="BD1895" t="s">
        <v>826</v>
      </c>
      <c r="BE1895" t="s">
        <v>1756</v>
      </c>
      <c r="BF1895" t="s">
        <v>826</v>
      </c>
    </row>
    <row r="1896" spans="1:58">
      <c r="A1896" t="s">
        <v>829</v>
      </c>
      <c r="B1896">
        <v>6</v>
      </c>
      <c r="C1896">
        <v>0</v>
      </c>
      <c r="D1896">
        <v>10156</v>
      </c>
      <c r="E1896" t="s">
        <v>5377</v>
      </c>
      <c r="F1896">
        <v>53510602</v>
      </c>
      <c r="G1896" t="s">
        <v>2041</v>
      </c>
      <c r="H1896">
        <v>0</v>
      </c>
      <c r="I1896" t="s">
        <v>2073</v>
      </c>
      <c r="J1896">
        <v>243.75</v>
      </c>
      <c r="K1896">
        <v>5</v>
      </c>
      <c r="L1896" t="s">
        <v>1755</v>
      </c>
      <c r="M1896" t="s">
        <v>2074</v>
      </c>
      <c r="N1896" t="s">
        <v>1757</v>
      </c>
      <c r="O1896" t="s">
        <v>1756</v>
      </c>
      <c r="P1896" t="s">
        <v>1756</v>
      </c>
      <c r="Q1896" s="387">
        <v>1218.75</v>
      </c>
      <c r="R1896">
        <v>158.4375</v>
      </c>
      <c r="S1896">
        <v>1377.1874999999998</v>
      </c>
      <c r="T1896" s="388">
        <v>44471</v>
      </c>
      <c r="U1896">
        <v>0</v>
      </c>
      <c r="V1896" t="s">
        <v>833</v>
      </c>
      <c r="W1896" s="388">
        <v>44484</v>
      </c>
      <c r="X1896">
        <v>165</v>
      </c>
      <c r="Y1896">
        <v>0</v>
      </c>
      <c r="Z1896">
        <v>0</v>
      </c>
      <c r="AA1896" t="s">
        <v>1758</v>
      </c>
      <c r="AB1896" t="s">
        <v>826</v>
      </c>
      <c r="AD1896" t="s">
        <v>2045</v>
      </c>
      <c r="AE1896" t="s">
        <v>2046</v>
      </c>
      <c r="AI1896" t="s">
        <v>1761</v>
      </c>
      <c r="AL1896" t="s">
        <v>5378</v>
      </c>
      <c r="AM1896">
        <v>6</v>
      </c>
      <c r="AN1896" t="s">
        <v>1081</v>
      </c>
      <c r="AO1896" t="s">
        <v>2875</v>
      </c>
      <c r="AP1896">
        <v>0</v>
      </c>
      <c r="AQ1896" s="388">
        <v>44481</v>
      </c>
      <c r="AS1896" t="s">
        <v>3186</v>
      </c>
      <c r="AT1896" s="388">
        <v>44482</v>
      </c>
      <c r="AU1896" t="s">
        <v>1756</v>
      </c>
      <c r="AV1896" t="s">
        <v>1756</v>
      </c>
      <c r="AZ1896" t="s">
        <v>1756</v>
      </c>
      <c r="BA1896" t="s">
        <v>1767</v>
      </c>
      <c r="BB1896" t="s">
        <v>5389</v>
      </c>
      <c r="BC1896" t="s">
        <v>5390</v>
      </c>
      <c r="BD1896" t="s">
        <v>826</v>
      </c>
      <c r="BE1896" t="s">
        <v>1756</v>
      </c>
      <c r="BF1896" t="s">
        <v>826</v>
      </c>
    </row>
    <row r="1897" spans="1:58">
      <c r="A1897" t="s">
        <v>829</v>
      </c>
      <c r="B1897">
        <v>6</v>
      </c>
      <c r="C1897">
        <v>0</v>
      </c>
      <c r="D1897">
        <v>10156</v>
      </c>
      <c r="E1897" t="s">
        <v>5377</v>
      </c>
      <c r="F1897">
        <v>53510602</v>
      </c>
      <c r="G1897" t="s">
        <v>2041</v>
      </c>
      <c r="H1897">
        <v>0</v>
      </c>
      <c r="I1897" t="s">
        <v>3152</v>
      </c>
      <c r="J1897">
        <v>18.45</v>
      </c>
      <c r="K1897">
        <v>10</v>
      </c>
      <c r="L1897" t="s">
        <v>1771</v>
      </c>
      <c r="M1897" t="s">
        <v>3153</v>
      </c>
      <c r="N1897" t="s">
        <v>1757</v>
      </c>
      <c r="O1897" t="s">
        <v>1756</v>
      </c>
      <c r="P1897" t="s">
        <v>1756</v>
      </c>
      <c r="Q1897" s="387">
        <v>184.5</v>
      </c>
      <c r="R1897">
        <v>23.984999999999999</v>
      </c>
      <c r="S1897">
        <v>208.48499999999999</v>
      </c>
      <c r="T1897" s="388">
        <v>44471</v>
      </c>
      <c r="U1897">
        <v>0</v>
      </c>
      <c r="V1897" t="s">
        <v>833</v>
      </c>
      <c r="W1897" s="388">
        <v>44484</v>
      </c>
      <c r="X1897">
        <v>165</v>
      </c>
      <c r="Y1897">
        <v>0</v>
      </c>
      <c r="Z1897">
        <v>0</v>
      </c>
      <c r="AA1897" t="s">
        <v>1758</v>
      </c>
      <c r="AB1897" t="s">
        <v>826</v>
      </c>
      <c r="AD1897" t="s">
        <v>2045</v>
      </c>
      <c r="AE1897" t="s">
        <v>2046</v>
      </c>
      <c r="AI1897" t="s">
        <v>1761</v>
      </c>
      <c r="AL1897" t="s">
        <v>5378</v>
      </c>
      <c r="AM1897">
        <v>6</v>
      </c>
      <c r="AN1897" t="s">
        <v>1081</v>
      </c>
      <c r="AO1897" t="s">
        <v>2875</v>
      </c>
      <c r="AP1897">
        <v>0</v>
      </c>
      <c r="AQ1897" s="388">
        <v>44481</v>
      </c>
      <c r="AS1897" t="s">
        <v>3186</v>
      </c>
      <c r="AT1897" s="388">
        <v>44482</v>
      </c>
      <c r="AU1897" t="s">
        <v>1756</v>
      </c>
      <c r="AV1897" t="s">
        <v>1756</v>
      </c>
      <c r="AZ1897" t="s">
        <v>1756</v>
      </c>
      <c r="BA1897" t="s">
        <v>1767</v>
      </c>
      <c r="BB1897" t="s">
        <v>5391</v>
      </c>
      <c r="BC1897" t="s">
        <v>5392</v>
      </c>
      <c r="BD1897" t="s">
        <v>826</v>
      </c>
      <c r="BE1897" t="s">
        <v>1756</v>
      </c>
      <c r="BF1897" t="s">
        <v>826</v>
      </c>
    </row>
    <row r="1898" spans="1:58">
      <c r="A1898" t="s">
        <v>829</v>
      </c>
      <c r="B1898">
        <v>6</v>
      </c>
      <c r="C1898">
        <v>0</v>
      </c>
      <c r="D1898">
        <v>10156</v>
      </c>
      <c r="E1898" t="s">
        <v>5377</v>
      </c>
      <c r="F1898">
        <v>53510602</v>
      </c>
      <c r="G1898" t="s">
        <v>2041</v>
      </c>
      <c r="H1898">
        <v>0</v>
      </c>
      <c r="I1898" t="s">
        <v>2079</v>
      </c>
      <c r="J1898">
        <v>63.38</v>
      </c>
      <c r="K1898">
        <v>12</v>
      </c>
      <c r="L1898" t="s">
        <v>1771</v>
      </c>
      <c r="M1898" t="s">
        <v>2080</v>
      </c>
      <c r="N1898" t="s">
        <v>1757</v>
      </c>
      <c r="O1898" t="s">
        <v>1756</v>
      </c>
      <c r="P1898" t="s">
        <v>1756</v>
      </c>
      <c r="Q1898" s="387">
        <v>760.56</v>
      </c>
      <c r="R1898">
        <v>98.872799999999998</v>
      </c>
      <c r="S1898">
        <v>859.43279999999982</v>
      </c>
      <c r="T1898" s="388">
        <v>44471</v>
      </c>
      <c r="U1898">
        <v>0</v>
      </c>
      <c r="V1898" t="s">
        <v>833</v>
      </c>
      <c r="W1898" s="388">
        <v>44484</v>
      </c>
      <c r="X1898">
        <v>165</v>
      </c>
      <c r="Y1898">
        <v>0</v>
      </c>
      <c r="Z1898">
        <v>0</v>
      </c>
      <c r="AA1898" t="s">
        <v>1758</v>
      </c>
      <c r="AB1898" t="s">
        <v>826</v>
      </c>
      <c r="AD1898" t="s">
        <v>2045</v>
      </c>
      <c r="AE1898" t="s">
        <v>2046</v>
      </c>
      <c r="AI1898" t="s">
        <v>1761</v>
      </c>
      <c r="AL1898" t="s">
        <v>5378</v>
      </c>
      <c r="AM1898">
        <v>6</v>
      </c>
      <c r="AN1898" t="s">
        <v>1081</v>
      </c>
      <c r="AO1898" t="s">
        <v>2875</v>
      </c>
      <c r="AP1898">
        <v>0</v>
      </c>
      <c r="AQ1898" s="388">
        <v>44481</v>
      </c>
      <c r="AS1898" t="s">
        <v>3186</v>
      </c>
      <c r="AT1898" s="388">
        <v>44482</v>
      </c>
      <c r="AU1898" t="s">
        <v>1756</v>
      </c>
      <c r="AV1898" t="s">
        <v>1756</v>
      </c>
      <c r="AZ1898" t="s">
        <v>1756</v>
      </c>
      <c r="BA1898" t="s">
        <v>1767</v>
      </c>
      <c r="BB1898" t="s">
        <v>5393</v>
      </c>
      <c r="BC1898" t="s">
        <v>5394</v>
      </c>
      <c r="BD1898" t="s">
        <v>826</v>
      </c>
      <c r="BE1898" t="s">
        <v>1756</v>
      </c>
      <c r="BF1898" t="s">
        <v>826</v>
      </c>
    </row>
    <row r="1899" spans="1:58">
      <c r="A1899" t="s">
        <v>829</v>
      </c>
      <c r="B1899">
        <v>6</v>
      </c>
      <c r="C1899">
        <v>0</v>
      </c>
      <c r="D1899">
        <v>10156</v>
      </c>
      <c r="E1899" t="s">
        <v>5377</v>
      </c>
      <c r="F1899">
        <v>53510602</v>
      </c>
      <c r="G1899" t="s">
        <v>2041</v>
      </c>
      <c r="H1899">
        <v>0</v>
      </c>
      <c r="I1899" t="s">
        <v>2083</v>
      </c>
      <c r="J1899">
        <v>12.21</v>
      </c>
      <c r="K1899">
        <v>12</v>
      </c>
      <c r="L1899" t="s">
        <v>1771</v>
      </c>
      <c r="M1899" t="s">
        <v>2084</v>
      </c>
      <c r="N1899" t="s">
        <v>1757</v>
      </c>
      <c r="O1899" t="s">
        <v>1756</v>
      </c>
      <c r="P1899" t="s">
        <v>1756</v>
      </c>
      <c r="Q1899" s="387">
        <v>146.52000000000001</v>
      </c>
      <c r="R1899">
        <v>19.047600000000003</v>
      </c>
      <c r="S1899">
        <v>165.5676</v>
      </c>
      <c r="T1899" s="388">
        <v>44471</v>
      </c>
      <c r="U1899">
        <v>0</v>
      </c>
      <c r="V1899" t="s">
        <v>833</v>
      </c>
      <c r="W1899" s="388">
        <v>44484</v>
      </c>
      <c r="X1899">
        <v>165</v>
      </c>
      <c r="Y1899">
        <v>0</v>
      </c>
      <c r="Z1899">
        <v>0</v>
      </c>
      <c r="AA1899" t="s">
        <v>1758</v>
      </c>
      <c r="AB1899" t="s">
        <v>826</v>
      </c>
      <c r="AD1899" t="s">
        <v>2045</v>
      </c>
      <c r="AE1899" t="s">
        <v>2046</v>
      </c>
      <c r="AI1899" t="s">
        <v>1761</v>
      </c>
      <c r="AL1899" t="s">
        <v>5378</v>
      </c>
      <c r="AM1899">
        <v>6</v>
      </c>
      <c r="AN1899" t="s">
        <v>1081</v>
      </c>
      <c r="AO1899" t="s">
        <v>2875</v>
      </c>
      <c r="AP1899">
        <v>0</v>
      </c>
      <c r="AQ1899" s="388">
        <v>44481</v>
      </c>
      <c r="AS1899" t="s">
        <v>3186</v>
      </c>
      <c r="AT1899" s="388">
        <v>44482</v>
      </c>
      <c r="AU1899" t="s">
        <v>1756</v>
      </c>
      <c r="AV1899" t="s">
        <v>1756</v>
      </c>
      <c r="AZ1899" t="s">
        <v>1756</v>
      </c>
      <c r="BA1899" t="s">
        <v>1767</v>
      </c>
      <c r="BB1899" t="s">
        <v>5395</v>
      </c>
      <c r="BC1899" t="s">
        <v>5396</v>
      </c>
      <c r="BD1899" t="s">
        <v>826</v>
      </c>
      <c r="BE1899" t="s">
        <v>1756</v>
      </c>
      <c r="BF1899" t="s">
        <v>826</v>
      </c>
    </row>
    <row r="1900" spans="1:58">
      <c r="A1900" t="s">
        <v>829</v>
      </c>
      <c r="B1900">
        <v>6</v>
      </c>
      <c r="C1900">
        <v>0</v>
      </c>
      <c r="D1900">
        <v>10156</v>
      </c>
      <c r="E1900" t="s">
        <v>5377</v>
      </c>
      <c r="F1900">
        <v>53510602</v>
      </c>
      <c r="G1900" t="s">
        <v>2041</v>
      </c>
      <c r="H1900">
        <v>0</v>
      </c>
      <c r="I1900" t="s">
        <v>2083</v>
      </c>
      <c r="J1900">
        <v>12.21</v>
      </c>
      <c r="K1900">
        <v>12</v>
      </c>
      <c r="L1900" t="s">
        <v>1771</v>
      </c>
      <c r="M1900" t="s">
        <v>2084</v>
      </c>
      <c r="N1900" t="s">
        <v>1757</v>
      </c>
      <c r="O1900" t="s">
        <v>1756</v>
      </c>
      <c r="P1900" t="s">
        <v>1756</v>
      </c>
      <c r="Q1900" s="387">
        <v>146.52000000000001</v>
      </c>
      <c r="R1900">
        <v>19.047600000000003</v>
      </c>
      <c r="S1900">
        <v>165.5676</v>
      </c>
      <c r="T1900" s="388">
        <v>44471</v>
      </c>
      <c r="U1900">
        <v>0</v>
      </c>
      <c r="V1900" t="s">
        <v>833</v>
      </c>
      <c r="W1900" s="388">
        <v>44484</v>
      </c>
      <c r="X1900">
        <v>165</v>
      </c>
      <c r="Y1900">
        <v>0</v>
      </c>
      <c r="Z1900">
        <v>0</v>
      </c>
      <c r="AA1900" t="s">
        <v>1758</v>
      </c>
      <c r="AB1900" t="s">
        <v>826</v>
      </c>
      <c r="AD1900" t="s">
        <v>2045</v>
      </c>
      <c r="AE1900" t="s">
        <v>2046</v>
      </c>
      <c r="AI1900" t="s">
        <v>1761</v>
      </c>
      <c r="AL1900" t="s">
        <v>5378</v>
      </c>
      <c r="AM1900">
        <v>6</v>
      </c>
      <c r="AN1900" t="s">
        <v>1081</v>
      </c>
      <c r="AO1900" t="s">
        <v>2875</v>
      </c>
      <c r="AP1900">
        <v>0</v>
      </c>
      <c r="AQ1900" s="388">
        <v>44481</v>
      </c>
      <c r="AS1900" t="s">
        <v>3186</v>
      </c>
      <c r="AT1900" s="388">
        <v>44482</v>
      </c>
      <c r="AU1900" t="s">
        <v>1756</v>
      </c>
      <c r="AV1900" t="s">
        <v>1756</v>
      </c>
      <c r="AZ1900" t="s">
        <v>1756</v>
      </c>
      <c r="BA1900" t="s">
        <v>1767</v>
      </c>
      <c r="BB1900" t="s">
        <v>5395</v>
      </c>
      <c r="BC1900" t="s">
        <v>5396</v>
      </c>
      <c r="BD1900" t="s">
        <v>826</v>
      </c>
      <c r="BE1900" t="s">
        <v>1756</v>
      </c>
      <c r="BF1900" t="s">
        <v>826</v>
      </c>
    </row>
    <row r="1901" spans="1:58">
      <c r="A1901" t="s">
        <v>829</v>
      </c>
      <c r="B1901">
        <v>6</v>
      </c>
      <c r="C1901">
        <v>0</v>
      </c>
      <c r="D1901">
        <v>10156</v>
      </c>
      <c r="E1901" t="s">
        <v>5377</v>
      </c>
      <c r="F1901">
        <v>53510602</v>
      </c>
      <c r="G1901" t="s">
        <v>2041</v>
      </c>
      <c r="H1901">
        <v>0</v>
      </c>
      <c r="I1901" t="s">
        <v>2089</v>
      </c>
      <c r="J1901">
        <v>146.96</v>
      </c>
      <c r="K1901">
        <v>12</v>
      </c>
      <c r="L1901" t="s">
        <v>2063</v>
      </c>
      <c r="M1901" t="s">
        <v>1757</v>
      </c>
      <c r="N1901" t="s">
        <v>1757</v>
      </c>
      <c r="O1901" t="s">
        <v>1756</v>
      </c>
      <c r="P1901" t="s">
        <v>1756</v>
      </c>
      <c r="Q1901" s="387">
        <v>1763.52</v>
      </c>
      <c r="R1901">
        <v>229.2576</v>
      </c>
      <c r="S1901">
        <v>1992.7775999999999</v>
      </c>
      <c r="T1901" s="388">
        <v>44471</v>
      </c>
      <c r="U1901">
        <v>0</v>
      </c>
      <c r="V1901" t="s">
        <v>833</v>
      </c>
      <c r="W1901" s="388">
        <v>44484</v>
      </c>
      <c r="X1901">
        <v>165</v>
      </c>
      <c r="Y1901">
        <v>0</v>
      </c>
      <c r="Z1901">
        <v>0</v>
      </c>
      <c r="AA1901" t="s">
        <v>1758</v>
      </c>
      <c r="AB1901" t="s">
        <v>826</v>
      </c>
      <c r="AD1901" t="s">
        <v>2045</v>
      </c>
      <c r="AE1901" t="s">
        <v>2046</v>
      </c>
      <c r="AI1901" t="s">
        <v>1761</v>
      </c>
      <c r="AL1901" t="s">
        <v>5378</v>
      </c>
      <c r="AM1901">
        <v>6</v>
      </c>
      <c r="AN1901" t="s">
        <v>1081</v>
      </c>
      <c r="AO1901" t="s">
        <v>2875</v>
      </c>
      <c r="AP1901">
        <v>0</v>
      </c>
      <c r="AQ1901" s="388">
        <v>44481</v>
      </c>
      <c r="AS1901" t="s">
        <v>3186</v>
      </c>
      <c r="AT1901" s="388">
        <v>44482</v>
      </c>
      <c r="AU1901" t="s">
        <v>1756</v>
      </c>
      <c r="AV1901" t="s">
        <v>1756</v>
      </c>
      <c r="AZ1901" t="s">
        <v>1756</v>
      </c>
      <c r="BA1901" t="s">
        <v>1767</v>
      </c>
      <c r="BB1901" t="s">
        <v>5397</v>
      </c>
      <c r="BC1901" t="s">
        <v>5398</v>
      </c>
      <c r="BD1901" t="s">
        <v>826</v>
      </c>
      <c r="BE1901" t="s">
        <v>1756</v>
      </c>
      <c r="BF1901" t="s">
        <v>826</v>
      </c>
    </row>
    <row r="1902" spans="1:58">
      <c r="A1902" t="s">
        <v>829</v>
      </c>
      <c r="B1902">
        <v>6</v>
      </c>
      <c r="C1902">
        <v>0</v>
      </c>
      <c r="D1902">
        <v>10156</v>
      </c>
      <c r="E1902" t="s">
        <v>5377</v>
      </c>
      <c r="F1902">
        <v>53510602</v>
      </c>
      <c r="G1902" t="s">
        <v>2041</v>
      </c>
      <c r="H1902">
        <v>0</v>
      </c>
      <c r="I1902" t="s">
        <v>2089</v>
      </c>
      <c r="J1902">
        <v>146.96</v>
      </c>
      <c r="K1902">
        <v>12</v>
      </c>
      <c r="L1902" t="s">
        <v>2063</v>
      </c>
      <c r="M1902" t="s">
        <v>1757</v>
      </c>
      <c r="N1902" t="s">
        <v>1757</v>
      </c>
      <c r="O1902" t="s">
        <v>1756</v>
      </c>
      <c r="P1902" t="s">
        <v>1756</v>
      </c>
      <c r="Q1902" s="387">
        <v>1763.52</v>
      </c>
      <c r="R1902">
        <v>229.2576</v>
      </c>
      <c r="S1902">
        <v>1992.7775999999999</v>
      </c>
      <c r="T1902" s="388">
        <v>44471</v>
      </c>
      <c r="U1902">
        <v>0</v>
      </c>
      <c r="V1902" t="s">
        <v>833</v>
      </c>
      <c r="W1902" s="388">
        <v>44484</v>
      </c>
      <c r="X1902">
        <v>165</v>
      </c>
      <c r="Y1902">
        <v>0</v>
      </c>
      <c r="Z1902">
        <v>0</v>
      </c>
      <c r="AA1902" t="s">
        <v>1758</v>
      </c>
      <c r="AB1902" t="s">
        <v>826</v>
      </c>
      <c r="AD1902" t="s">
        <v>2045</v>
      </c>
      <c r="AE1902" t="s">
        <v>2046</v>
      </c>
      <c r="AI1902" t="s">
        <v>1761</v>
      </c>
      <c r="AL1902" t="s">
        <v>5378</v>
      </c>
      <c r="AM1902">
        <v>6</v>
      </c>
      <c r="AN1902" t="s">
        <v>1081</v>
      </c>
      <c r="AO1902" t="s">
        <v>2875</v>
      </c>
      <c r="AP1902">
        <v>0</v>
      </c>
      <c r="AQ1902" s="388">
        <v>44481</v>
      </c>
      <c r="AS1902" t="s">
        <v>3186</v>
      </c>
      <c r="AT1902" s="388">
        <v>44482</v>
      </c>
      <c r="AU1902" t="s">
        <v>1756</v>
      </c>
      <c r="AV1902" t="s">
        <v>1756</v>
      </c>
      <c r="AZ1902" t="s">
        <v>1756</v>
      </c>
      <c r="BA1902" t="s">
        <v>1767</v>
      </c>
      <c r="BB1902" t="s">
        <v>5397</v>
      </c>
      <c r="BC1902" t="s">
        <v>5398</v>
      </c>
      <c r="BD1902" t="s">
        <v>826</v>
      </c>
      <c r="BE1902" t="s">
        <v>1756</v>
      </c>
      <c r="BF1902" t="s">
        <v>826</v>
      </c>
    </row>
    <row r="1903" spans="1:58">
      <c r="A1903" t="s">
        <v>829</v>
      </c>
      <c r="B1903">
        <v>6</v>
      </c>
      <c r="C1903">
        <v>0</v>
      </c>
      <c r="D1903">
        <v>10156</v>
      </c>
      <c r="E1903" t="s">
        <v>5377</v>
      </c>
      <c r="F1903">
        <v>53510602</v>
      </c>
      <c r="G1903" t="s">
        <v>2041</v>
      </c>
      <c r="H1903">
        <v>0</v>
      </c>
      <c r="I1903" t="s">
        <v>2095</v>
      </c>
      <c r="J1903">
        <v>138.44999999999999</v>
      </c>
      <c r="K1903">
        <v>12</v>
      </c>
      <c r="L1903" t="s">
        <v>2063</v>
      </c>
      <c r="M1903" t="s">
        <v>2096</v>
      </c>
      <c r="N1903" t="s">
        <v>1757</v>
      </c>
      <c r="O1903" t="s">
        <v>1756</v>
      </c>
      <c r="P1903" t="s">
        <v>1756</v>
      </c>
      <c r="Q1903" s="387">
        <v>1661.4</v>
      </c>
      <c r="R1903">
        <v>215.98200000000003</v>
      </c>
      <c r="S1903">
        <v>1877.3819999999998</v>
      </c>
      <c r="T1903" s="388">
        <v>44471</v>
      </c>
      <c r="U1903">
        <v>0</v>
      </c>
      <c r="V1903" t="s">
        <v>833</v>
      </c>
      <c r="W1903" s="388">
        <v>44484</v>
      </c>
      <c r="X1903">
        <v>165</v>
      </c>
      <c r="Y1903">
        <v>0</v>
      </c>
      <c r="Z1903">
        <v>0</v>
      </c>
      <c r="AA1903" t="s">
        <v>1758</v>
      </c>
      <c r="AB1903" t="s">
        <v>826</v>
      </c>
      <c r="AD1903" t="s">
        <v>2045</v>
      </c>
      <c r="AE1903" t="s">
        <v>2046</v>
      </c>
      <c r="AI1903" t="s">
        <v>1761</v>
      </c>
      <c r="AL1903" t="s">
        <v>5378</v>
      </c>
      <c r="AM1903">
        <v>6</v>
      </c>
      <c r="AN1903" t="s">
        <v>1081</v>
      </c>
      <c r="AO1903" t="s">
        <v>2875</v>
      </c>
      <c r="AP1903">
        <v>0</v>
      </c>
      <c r="AQ1903" s="388">
        <v>44481</v>
      </c>
      <c r="AS1903" t="s">
        <v>3186</v>
      </c>
      <c r="AT1903" s="388">
        <v>44482</v>
      </c>
      <c r="AU1903" t="s">
        <v>1756</v>
      </c>
      <c r="AV1903" t="s">
        <v>1756</v>
      </c>
      <c r="AZ1903" t="s">
        <v>1756</v>
      </c>
      <c r="BA1903" t="s">
        <v>1767</v>
      </c>
      <c r="BB1903" t="s">
        <v>5399</v>
      </c>
      <c r="BC1903" t="s">
        <v>5400</v>
      </c>
      <c r="BD1903" t="s">
        <v>826</v>
      </c>
      <c r="BE1903" t="s">
        <v>1756</v>
      </c>
      <c r="BF1903" t="s">
        <v>826</v>
      </c>
    </row>
    <row r="1904" spans="1:58">
      <c r="A1904" t="s">
        <v>829</v>
      </c>
      <c r="B1904">
        <v>6</v>
      </c>
      <c r="C1904">
        <v>0</v>
      </c>
      <c r="D1904">
        <v>10156</v>
      </c>
      <c r="E1904" t="s">
        <v>5377</v>
      </c>
      <c r="F1904">
        <v>53510602</v>
      </c>
      <c r="G1904" t="s">
        <v>2041</v>
      </c>
      <c r="H1904">
        <v>0</v>
      </c>
      <c r="I1904" t="s">
        <v>2247</v>
      </c>
      <c r="J1904">
        <v>131.47999999999999</v>
      </c>
      <c r="K1904">
        <v>12</v>
      </c>
      <c r="L1904" t="s">
        <v>2063</v>
      </c>
      <c r="M1904" t="s">
        <v>1757</v>
      </c>
      <c r="N1904" t="s">
        <v>1757</v>
      </c>
      <c r="O1904" t="s">
        <v>1756</v>
      </c>
      <c r="P1904" t="s">
        <v>1756</v>
      </c>
      <c r="Q1904" s="387">
        <v>1577.76</v>
      </c>
      <c r="R1904">
        <v>205.1088</v>
      </c>
      <c r="S1904">
        <v>1782.8687999999997</v>
      </c>
      <c r="T1904" s="388">
        <v>44471</v>
      </c>
      <c r="U1904">
        <v>0</v>
      </c>
      <c r="V1904" t="s">
        <v>833</v>
      </c>
      <c r="W1904" s="388">
        <v>44484</v>
      </c>
      <c r="X1904">
        <v>165</v>
      </c>
      <c r="Y1904">
        <v>0</v>
      </c>
      <c r="Z1904">
        <v>0</v>
      </c>
      <c r="AA1904" t="s">
        <v>1758</v>
      </c>
      <c r="AB1904" t="s">
        <v>826</v>
      </c>
      <c r="AD1904" t="s">
        <v>2045</v>
      </c>
      <c r="AE1904" t="s">
        <v>2046</v>
      </c>
      <c r="AI1904" t="s">
        <v>1761</v>
      </c>
      <c r="AL1904" t="s">
        <v>5378</v>
      </c>
      <c r="AM1904">
        <v>6</v>
      </c>
      <c r="AN1904" t="s">
        <v>1081</v>
      </c>
      <c r="AO1904" t="s">
        <v>2875</v>
      </c>
      <c r="AP1904">
        <v>0</v>
      </c>
      <c r="AQ1904" s="388">
        <v>44481</v>
      </c>
      <c r="AS1904" t="s">
        <v>3186</v>
      </c>
      <c r="AT1904" s="388">
        <v>44482</v>
      </c>
      <c r="AU1904" t="s">
        <v>1756</v>
      </c>
      <c r="AV1904" t="s">
        <v>1756</v>
      </c>
      <c r="AZ1904" t="s">
        <v>1756</v>
      </c>
      <c r="BA1904" t="s">
        <v>1767</v>
      </c>
      <c r="BB1904" t="s">
        <v>5401</v>
      </c>
      <c r="BC1904" t="s">
        <v>5402</v>
      </c>
      <c r="BD1904" t="s">
        <v>826</v>
      </c>
      <c r="BE1904" t="s">
        <v>1756</v>
      </c>
      <c r="BF1904" t="s">
        <v>826</v>
      </c>
    </row>
    <row r="1905" spans="1:58">
      <c r="A1905" t="s">
        <v>829</v>
      </c>
      <c r="B1905">
        <v>6</v>
      </c>
      <c r="C1905">
        <v>0</v>
      </c>
      <c r="D1905">
        <v>10163</v>
      </c>
      <c r="E1905" t="s">
        <v>5403</v>
      </c>
      <c r="F1905">
        <v>53510602</v>
      </c>
      <c r="G1905" t="s">
        <v>2041</v>
      </c>
      <c r="H1905">
        <v>0</v>
      </c>
      <c r="I1905" t="s">
        <v>2052</v>
      </c>
      <c r="J1905">
        <v>75</v>
      </c>
      <c r="K1905">
        <v>43</v>
      </c>
      <c r="L1905" t="s">
        <v>1771</v>
      </c>
      <c r="M1905" t="s">
        <v>1756</v>
      </c>
      <c r="N1905" t="s">
        <v>1756</v>
      </c>
      <c r="O1905" t="s">
        <v>2053</v>
      </c>
      <c r="P1905" t="s">
        <v>1757</v>
      </c>
      <c r="Q1905" s="387">
        <v>3225</v>
      </c>
      <c r="R1905">
        <v>419.25</v>
      </c>
      <c r="S1905">
        <v>3644.2499999999995</v>
      </c>
      <c r="T1905" s="388">
        <v>44471</v>
      </c>
      <c r="U1905">
        <v>0</v>
      </c>
      <c r="V1905" t="s">
        <v>833</v>
      </c>
      <c r="W1905" s="388">
        <v>44484</v>
      </c>
      <c r="X1905">
        <v>165</v>
      </c>
      <c r="Y1905">
        <v>0</v>
      </c>
      <c r="Z1905">
        <v>0</v>
      </c>
      <c r="AA1905" t="s">
        <v>1758</v>
      </c>
      <c r="AB1905" t="s">
        <v>826</v>
      </c>
      <c r="AD1905" t="s">
        <v>2045</v>
      </c>
      <c r="AE1905" t="s">
        <v>2046</v>
      </c>
      <c r="AI1905" t="s">
        <v>1761</v>
      </c>
      <c r="AL1905" t="s">
        <v>3183</v>
      </c>
      <c r="AM1905">
        <v>6</v>
      </c>
      <c r="AN1905" t="s">
        <v>3184</v>
      </c>
      <c r="AO1905" t="s">
        <v>3185</v>
      </c>
      <c r="AP1905">
        <v>0</v>
      </c>
      <c r="AQ1905" s="388">
        <v>44481</v>
      </c>
      <c r="AS1905" t="s">
        <v>3186</v>
      </c>
      <c r="AT1905" s="388">
        <v>44482</v>
      </c>
      <c r="AU1905" t="s">
        <v>1756</v>
      </c>
      <c r="AV1905" t="s">
        <v>1756</v>
      </c>
      <c r="AZ1905" t="s">
        <v>1756</v>
      </c>
      <c r="BA1905" t="s">
        <v>1767</v>
      </c>
      <c r="BB1905" t="s">
        <v>5404</v>
      </c>
      <c r="BC1905" t="s">
        <v>5405</v>
      </c>
      <c r="BD1905" t="s">
        <v>826</v>
      </c>
      <c r="BE1905" t="s">
        <v>1756</v>
      </c>
      <c r="BF1905" t="s">
        <v>826</v>
      </c>
    </row>
    <row r="1906" spans="1:58">
      <c r="A1906" t="s">
        <v>829</v>
      </c>
      <c r="B1906">
        <v>6</v>
      </c>
      <c r="C1906">
        <v>0</v>
      </c>
      <c r="D1906">
        <v>10163</v>
      </c>
      <c r="E1906" t="s">
        <v>5403</v>
      </c>
      <c r="F1906">
        <v>53510602</v>
      </c>
      <c r="G1906" t="s">
        <v>2041</v>
      </c>
      <c r="H1906">
        <v>0</v>
      </c>
      <c r="I1906" t="s">
        <v>518</v>
      </c>
      <c r="J1906">
        <v>95</v>
      </c>
      <c r="K1906">
        <v>10</v>
      </c>
      <c r="L1906" t="s">
        <v>1771</v>
      </c>
      <c r="M1906" t="s">
        <v>1756</v>
      </c>
      <c r="N1906" t="s">
        <v>1756</v>
      </c>
      <c r="O1906" t="s">
        <v>2059</v>
      </c>
      <c r="P1906" t="s">
        <v>1757</v>
      </c>
      <c r="Q1906" s="387">
        <v>950</v>
      </c>
      <c r="R1906">
        <v>123.5</v>
      </c>
      <c r="S1906">
        <v>1073.5</v>
      </c>
      <c r="T1906" s="388">
        <v>44471</v>
      </c>
      <c r="U1906">
        <v>0</v>
      </c>
      <c r="V1906" t="s">
        <v>833</v>
      </c>
      <c r="W1906" s="388">
        <v>44484</v>
      </c>
      <c r="X1906">
        <v>165</v>
      </c>
      <c r="Y1906">
        <v>0</v>
      </c>
      <c r="Z1906">
        <v>0</v>
      </c>
      <c r="AA1906" t="s">
        <v>1758</v>
      </c>
      <c r="AB1906" t="s">
        <v>826</v>
      </c>
      <c r="AD1906" t="s">
        <v>2045</v>
      </c>
      <c r="AE1906" t="s">
        <v>2046</v>
      </c>
      <c r="AI1906" t="s">
        <v>1761</v>
      </c>
      <c r="AL1906" t="s">
        <v>3183</v>
      </c>
      <c r="AM1906">
        <v>6</v>
      </c>
      <c r="AN1906" t="s">
        <v>3184</v>
      </c>
      <c r="AO1906" t="s">
        <v>3185</v>
      </c>
      <c r="AP1906">
        <v>0</v>
      </c>
      <c r="AQ1906" s="388">
        <v>44481</v>
      </c>
      <c r="AS1906" t="s">
        <v>3186</v>
      </c>
      <c r="AT1906" s="388">
        <v>44482</v>
      </c>
      <c r="AU1906" t="s">
        <v>1756</v>
      </c>
      <c r="AV1906" t="s">
        <v>1756</v>
      </c>
      <c r="AZ1906" t="s">
        <v>1756</v>
      </c>
      <c r="BA1906" t="s">
        <v>1767</v>
      </c>
      <c r="BB1906" t="s">
        <v>5406</v>
      </c>
      <c r="BC1906" t="s">
        <v>5407</v>
      </c>
      <c r="BD1906" t="s">
        <v>826</v>
      </c>
      <c r="BE1906" t="s">
        <v>1756</v>
      </c>
      <c r="BF1906" t="s">
        <v>826</v>
      </c>
    </row>
    <row r="1907" spans="1:58">
      <c r="A1907" t="s">
        <v>829</v>
      </c>
      <c r="B1907">
        <v>6</v>
      </c>
      <c r="C1907">
        <v>0</v>
      </c>
      <c r="D1907">
        <v>10163</v>
      </c>
      <c r="E1907" t="s">
        <v>5403</v>
      </c>
      <c r="F1907">
        <v>53510602</v>
      </c>
      <c r="G1907" t="s">
        <v>2041</v>
      </c>
      <c r="H1907">
        <v>0</v>
      </c>
      <c r="I1907" t="s">
        <v>2062</v>
      </c>
      <c r="J1907">
        <v>138.05000000000001</v>
      </c>
      <c r="K1907">
        <v>14</v>
      </c>
      <c r="L1907" t="s">
        <v>2063</v>
      </c>
      <c r="M1907" t="s">
        <v>2064</v>
      </c>
      <c r="N1907" t="s">
        <v>1757</v>
      </c>
      <c r="O1907" t="s">
        <v>1756</v>
      </c>
      <c r="P1907" t="s">
        <v>1756</v>
      </c>
      <c r="Q1907" s="387">
        <v>1932.7</v>
      </c>
      <c r="R1907">
        <v>251.251</v>
      </c>
      <c r="S1907">
        <v>2183.951</v>
      </c>
      <c r="T1907" s="388">
        <v>44471</v>
      </c>
      <c r="U1907">
        <v>0</v>
      </c>
      <c r="V1907" t="s">
        <v>833</v>
      </c>
      <c r="W1907" s="388">
        <v>44484</v>
      </c>
      <c r="X1907">
        <v>165</v>
      </c>
      <c r="Y1907">
        <v>0</v>
      </c>
      <c r="Z1907">
        <v>0</v>
      </c>
      <c r="AA1907" t="s">
        <v>1758</v>
      </c>
      <c r="AB1907" t="s">
        <v>826</v>
      </c>
      <c r="AD1907" t="s">
        <v>2045</v>
      </c>
      <c r="AE1907" t="s">
        <v>2046</v>
      </c>
      <c r="AI1907" t="s">
        <v>1761</v>
      </c>
      <c r="AL1907" t="s">
        <v>3183</v>
      </c>
      <c r="AM1907">
        <v>6</v>
      </c>
      <c r="AN1907" t="s">
        <v>3184</v>
      </c>
      <c r="AO1907" t="s">
        <v>3185</v>
      </c>
      <c r="AP1907">
        <v>0</v>
      </c>
      <c r="AQ1907" s="388">
        <v>44481</v>
      </c>
      <c r="AS1907" t="s">
        <v>3186</v>
      </c>
      <c r="AT1907" s="388">
        <v>44482</v>
      </c>
      <c r="AU1907" t="s">
        <v>1756</v>
      </c>
      <c r="AV1907" t="s">
        <v>1756</v>
      </c>
      <c r="AZ1907" t="s">
        <v>1756</v>
      </c>
      <c r="BA1907" t="s">
        <v>1767</v>
      </c>
      <c r="BB1907" t="s">
        <v>5408</v>
      </c>
      <c r="BC1907" t="s">
        <v>5409</v>
      </c>
      <c r="BD1907" t="s">
        <v>826</v>
      </c>
      <c r="BE1907" t="s">
        <v>1756</v>
      </c>
      <c r="BF1907" t="s">
        <v>826</v>
      </c>
    </row>
    <row r="1908" spans="1:58">
      <c r="A1908" t="s">
        <v>829</v>
      </c>
      <c r="B1908">
        <v>6</v>
      </c>
      <c r="C1908">
        <v>0</v>
      </c>
      <c r="D1908">
        <v>10163</v>
      </c>
      <c r="E1908" t="s">
        <v>5403</v>
      </c>
      <c r="F1908">
        <v>53510602</v>
      </c>
      <c r="G1908" t="s">
        <v>2041</v>
      </c>
      <c r="H1908">
        <v>0</v>
      </c>
      <c r="I1908" t="s">
        <v>2073</v>
      </c>
      <c r="J1908">
        <v>243.75</v>
      </c>
      <c r="K1908">
        <v>4</v>
      </c>
      <c r="L1908" t="s">
        <v>1755</v>
      </c>
      <c r="M1908" t="s">
        <v>2074</v>
      </c>
      <c r="N1908" t="s">
        <v>1757</v>
      </c>
      <c r="O1908" t="s">
        <v>1756</v>
      </c>
      <c r="P1908" t="s">
        <v>1756</v>
      </c>
      <c r="Q1908" s="387">
        <v>975</v>
      </c>
      <c r="R1908">
        <v>126.75</v>
      </c>
      <c r="S1908">
        <v>1101.75</v>
      </c>
      <c r="T1908" s="388">
        <v>44471</v>
      </c>
      <c r="U1908">
        <v>0</v>
      </c>
      <c r="V1908" t="s">
        <v>833</v>
      </c>
      <c r="W1908" s="388">
        <v>44484</v>
      </c>
      <c r="X1908">
        <v>165</v>
      </c>
      <c r="Y1908">
        <v>0</v>
      </c>
      <c r="Z1908">
        <v>0</v>
      </c>
      <c r="AA1908" t="s">
        <v>1758</v>
      </c>
      <c r="AB1908" t="s">
        <v>826</v>
      </c>
      <c r="AD1908" t="s">
        <v>2045</v>
      </c>
      <c r="AE1908" t="s">
        <v>2046</v>
      </c>
      <c r="AI1908" t="s">
        <v>1761</v>
      </c>
      <c r="AL1908" t="s">
        <v>3183</v>
      </c>
      <c r="AM1908">
        <v>6</v>
      </c>
      <c r="AN1908" t="s">
        <v>3184</v>
      </c>
      <c r="AO1908" t="s">
        <v>3185</v>
      </c>
      <c r="AP1908">
        <v>0</v>
      </c>
      <c r="AQ1908" s="388">
        <v>44481</v>
      </c>
      <c r="AS1908" t="s">
        <v>3186</v>
      </c>
      <c r="AT1908" s="388">
        <v>44482</v>
      </c>
      <c r="AU1908" t="s">
        <v>1756</v>
      </c>
      <c r="AV1908" t="s">
        <v>1756</v>
      </c>
      <c r="AZ1908" t="s">
        <v>1756</v>
      </c>
      <c r="BA1908" t="s">
        <v>1767</v>
      </c>
      <c r="BB1908" t="s">
        <v>5410</v>
      </c>
      <c r="BC1908" t="s">
        <v>5411</v>
      </c>
      <c r="BD1908" t="s">
        <v>826</v>
      </c>
      <c r="BE1908" t="s">
        <v>1756</v>
      </c>
      <c r="BF1908" t="s">
        <v>826</v>
      </c>
    </row>
    <row r="1909" spans="1:58">
      <c r="A1909" t="s">
        <v>829</v>
      </c>
      <c r="B1909">
        <v>6</v>
      </c>
      <c r="C1909">
        <v>0</v>
      </c>
      <c r="D1909">
        <v>10163</v>
      </c>
      <c r="E1909" t="s">
        <v>5403</v>
      </c>
      <c r="F1909">
        <v>53510602</v>
      </c>
      <c r="G1909" t="s">
        <v>2041</v>
      </c>
      <c r="H1909">
        <v>0</v>
      </c>
      <c r="I1909" t="s">
        <v>2083</v>
      </c>
      <c r="J1909">
        <v>12.21</v>
      </c>
      <c r="K1909">
        <v>10</v>
      </c>
      <c r="L1909" t="s">
        <v>1771</v>
      </c>
      <c r="M1909" t="s">
        <v>2084</v>
      </c>
      <c r="N1909" t="s">
        <v>1757</v>
      </c>
      <c r="O1909" t="s">
        <v>1756</v>
      </c>
      <c r="P1909" t="s">
        <v>1756</v>
      </c>
      <c r="Q1909" s="387">
        <v>122.1</v>
      </c>
      <c r="R1909">
        <v>15.872999999999999</v>
      </c>
      <c r="S1909">
        <v>137.97299999999998</v>
      </c>
      <c r="T1909" s="388">
        <v>44471</v>
      </c>
      <c r="U1909">
        <v>0</v>
      </c>
      <c r="V1909" t="s">
        <v>833</v>
      </c>
      <c r="W1909" s="388">
        <v>44484</v>
      </c>
      <c r="X1909">
        <v>165</v>
      </c>
      <c r="Y1909">
        <v>0</v>
      </c>
      <c r="Z1909">
        <v>0</v>
      </c>
      <c r="AA1909" t="s">
        <v>1758</v>
      </c>
      <c r="AB1909" t="s">
        <v>826</v>
      </c>
      <c r="AD1909" t="s">
        <v>2045</v>
      </c>
      <c r="AE1909" t="s">
        <v>2046</v>
      </c>
      <c r="AI1909" t="s">
        <v>1761</v>
      </c>
      <c r="AL1909" t="s">
        <v>3183</v>
      </c>
      <c r="AM1909">
        <v>6</v>
      </c>
      <c r="AN1909" t="s">
        <v>3184</v>
      </c>
      <c r="AO1909" t="s">
        <v>3185</v>
      </c>
      <c r="AP1909">
        <v>0</v>
      </c>
      <c r="AQ1909" s="388">
        <v>44481</v>
      </c>
      <c r="AS1909" t="s">
        <v>3186</v>
      </c>
      <c r="AT1909" s="388">
        <v>44482</v>
      </c>
      <c r="AU1909" t="s">
        <v>1756</v>
      </c>
      <c r="AV1909" t="s">
        <v>1756</v>
      </c>
      <c r="AZ1909" t="s">
        <v>1756</v>
      </c>
      <c r="BA1909" t="s">
        <v>1767</v>
      </c>
      <c r="BB1909" t="s">
        <v>5412</v>
      </c>
      <c r="BC1909" t="s">
        <v>5413</v>
      </c>
      <c r="BD1909" t="s">
        <v>826</v>
      </c>
      <c r="BE1909" t="s">
        <v>1756</v>
      </c>
      <c r="BF1909" t="s">
        <v>826</v>
      </c>
    </row>
    <row r="1910" spans="1:58">
      <c r="A1910" t="s">
        <v>829</v>
      </c>
      <c r="B1910">
        <v>6</v>
      </c>
      <c r="C1910">
        <v>0</v>
      </c>
      <c r="D1910">
        <v>10163</v>
      </c>
      <c r="E1910" t="s">
        <v>5403</v>
      </c>
      <c r="F1910">
        <v>53510602</v>
      </c>
      <c r="G1910" t="s">
        <v>2041</v>
      </c>
      <c r="H1910">
        <v>0</v>
      </c>
      <c r="I1910" t="s">
        <v>2083</v>
      </c>
      <c r="J1910">
        <v>12.21</v>
      </c>
      <c r="K1910">
        <v>10</v>
      </c>
      <c r="L1910" t="s">
        <v>1771</v>
      </c>
      <c r="M1910" t="s">
        <v>2084</v>
      </c>
      <c r="N1910" t="s">
        <v>1757</v>
      </c>
      <c r="O1910" t="s">
        <v>1756</v>
      </c>
      <c r="P1910" t="s">
        <v>1756</v>
      </c>
      <c r="Q1910" s="387">
        <v>122.1</v>
      </c>
      <c r="R1910">
        <v>15.872999999999999</v>
      </c>
      <c r="S1910">
        <v>137.97299999999998</v>
      </c>
      <c r="T1910" s="388">
        <v>44471</v>
      </c>
      <c r="U1910">
        <v>0</v>
      </c>
      <c r="V1910" t="s">
        <v>833</v>
      </c>
      <c r="W1910" s="388">
        <v>44484</v>
      </c>
      <c r="X1910">
        <v>165</v>
      </c>
      <c r="Y1910">
        <v>0</v>
      </c>
      <c r="Z1910">
        <v>0</v>
      </c>
      <c r="AA1910" t="s">
        <v>1758</v>
      </c>
      <c r="AB1910" t="s">
        <v>826</v>
      </c>
      <c r="AD1910" t="s">
        <v>2045</v>
      </c>
      <c r="AE1910" t="s">
        <v>2046</v>
      </c>
      <c r="AI1910" t="s">
        <v>1761</v>
      </c>
      <c r="AL1910" t="s">
        <v>3183</v>
      </c>
      <c r="AM1910">
        <v>6</v>
      </c>
      <c r="AN1910" t="s">
        <v>3184</v>
      </c>
      <c r="AO1910" t="s">
        <v>3185</v>
      </c>
      <c r="AP1910">
        <v>0</v>
      </c>
      <c r="AQ1910" s="388">
        <v>44481</v>
      </c>
      <c r="AS1910" t="s">
        <v>3186</v>
      </c>
      <c r="AT1910" s="388">
        <v>44482</v>
      </c>
      <c r="AU1910" t="s">
        <v>1756</v>
      </c>
      <c r="AV1910" t="s">
        <v>1756</v>
      </c>
      <c r="AZ1910" t="s">
        <v>1756</v>
      </c>
      <c r="BA1910" t="s">
        <v>1767</v>
      </c>
      <c r="BB1910" t="s">
        <v>5412</v>
      </c>
      <c r="BC1910" t="s">
        <v>5413</v>
      </c>
      <c r="BD1910" t="s">
        <v>826</v>
      </c>
      <c r="BE1910" t="s">
        <v>1756</v>
      </c>
      <c r="BF1910" t="s">
        <v>826</v>
      </c>
    </row>
    <row r="1911" spans="1:58">
      <c r="A1911" t="s">
        <v>829</v>
      </c>
      <c r="B1911">
        <v>6</v>
      </c>
      <c r="C1911">
        <v>0</v>
      </c>
      <c r="D1911">
        <v>10163</v>
      </c>
      <c r="E1911" t="s">
        <v>5403</v>
      </c>
      <c r="F1911">
        <v>53510602</v>
      </c>
      <c r="G1911" t="s">
        <v>2041</v>
      </c>
      <c r="H1911">
        <v>0</v>
      </c>
      <c r="I1911" t="s">
        <v>2083</v>
      </c>
      <c r="J1911">
        <v>12.21</v>
      </c>
      <c r="K1911">
        <v>4</v>
      </c>
      <c r="L1911" t="s">
        <v>1771</v>
      </c>
      <c r="M1911" t="s">
        <v>2084</v>
      </c>
      <c r="N1911" t="s">
        <v>1757</v>
      </c>
      <c r="O1911" t="s">
        <v>1756</v>
      </c>
      <c r="P1911" t="s">
        <v>1756</v>
      </c>
      <c r="Q1911" s="387">
        <v>48.84</v>
      </c>
      <c r="R1911">
        <v>6.3492000000000006</v>
      </c>
      <c r="S1911">
        <v>55.1892</v>
      </c>
      <c r="T1911" s="388">
        <v>44471</v>
      </c>
      <c r="U1911">
        <v>0</v>
      </c>
      <c r="V1911" t="s">
        <v>833</v>
      </c>
      <c r="W1911" s="388">
        <v>44484</v>
      </c>
      <c r="X1911">
        <v>165</v>
      </c>
      <c r="Y1911">
        <v>0</v>
      </c>
      <c r="Z1911">
        <v>0</v>
      </c>
      <c r="AA1911" t="s">
        <v>1758</v>
      </c>
      <c r="AB1911" t="s">
        <v>826</v>
      </c>
      <c r="AD1911" t="s">
        <v>2045</v>
      </c>
      <c r="AE1911" t="s">
        <v>2046</v>
      </c>
      <c r="AI1911" t="s">
        <v>1761</v>
      </c>
      <c r="AL1911" t="s">
        <v>3183</v>
      </c>
      <c r="AM1911">
        <v>6</v>
      </c>
      <c r="AN1911" t="s">
        <v>3184</v>
      </c>
      <c r="AO1911" t="s">
        <v>3185</v>
      </c>
      <c r="AP1911">
        <v>0</v>
      </c>
      <c r="AQ1911" s="388">
        <v>44481</v>
      </c>
      <c r="AS1911" t="s">
        <v>3186</v>
      </c>
      <c r="AT1911" s="388">
        <v>44482</v>
      </c>
      <c r="AU1911" t="s">
        <v>1756</v>
      </c>
      <c r="AV1911" t="s">
        <v>1756</v>
      </c>
      <c r="AZ1911" t="s">
        <v>1756</v>
      </c>
      <c r="BA1911" t="s">
        <v>1767</v>
      </c>
      <c r="BB1911" t="s">
        <v>5414</v>
      </c>
      <c r="BC1911" t="s">
        <v>5415</v>
      </c>
      <c r="BD1911" t="s">
        <v>826</v>
      </c>
      <c r="BE1911" t="s">
        <v>1756</v>
      </c>
      <c r="BF1911" t="s">
        <v>826</v>
      </c>
    </row>
    <row r="1912" spans="1:58">
      <c r="A1912" t="s">
        <v>829</v>
      </c>
      <c r="B1912">
        <v>6</v>
      </c>
      <c r="C1912">
        <v>0</v>
      </c>
      <c r="D1912">
        <v>10163</v>
      </c>
      <c r="E1912" t="s">
        <v>5403</v>
      </c>
      <c r="F1912">
        <v>53510602</v>
      </c>
      <c r="G1912" t="s">
        <v>2041</v>
      </c>
      <c r="H1912">
        <v>0</v>
      </c>
      <c r="I1912" t="s">
        <v>2089</v>
      </c>
      <c r="J1912">
        <v>146.96</v>
      </c>
      <c r="K1912">
        <v>10</v>
      </c>
      <c r="L1912" t="s">
        <v>2063</v>
      </c>
      <c r="M1912" t="s">
        <v>2090</v>
      </c>
      <c r="N1912" t="s">
        <v>1757</v>
      </c>
      <c r="O1912" t="s">
        <v>1756</v>
      </c>
      <c r="P1912" t="s">
        <v>1756</v>
      </c>
      <c r="Q1912" s="387">
        <v>1469.6</v>
      </c>
      <c r="R1912">
        <v>191.048</v>
      </c>
      <c r="S1912">
        <v>1660.6479999999997</v>
      </c>
      <c r="T1912" s="388">
        <v>44471</v>
      </c>
      <c r="U1912">
        <v>0</v>
      </c>
      <c r="V1912" t="s">
        <v>833</v>
      </c>
      <c r="W1912" s="388">
        <v>44484</v>
      </c>
      <c r="X1912">
        <v>165</v>
      </c>
      <c r="Y1912">
        <v>0</v>
      </c>
      <c r="Z1912">
        <v>0</v>
      </c>
      <c r="AA1912" t="s">
        <v>1758</v>
      </c>
      <c r="AB1912" t="s">
        <v>826</v>
      </c>
      <c r="AD1912" t="s">
        <v>2045</v>
      </c>
      <c r="AE1912" t="s">
        <v>2046</v>
      </c>
      <c r="AI1912" t="s">
        <v>1761</v>
      </c>
      <c r="AL1912" t="s">
        <v>3183</v>
      </c>
      <c r="AM1912">
        <v>6</v>
      </c>
      <c r="AN1912" t="s">
        <v>3184</v>
      </c>
      <c r="AO1912" t="s">
        <v>3185</v>
      </c>
      <c r="AP1912">
        <v>0</v>
      </c>
      <c r="AQ1912" s="388">
        <v>44481</v>
      </c>
      <c r="AS1912" t="s">
        <v>3186</v>
      </c>
      <c r="AT1912" s="388">
        <v>44482</v>
      </c>
      <c r="AU1912" t="s">
        <v>1756</v>
      </c>
      <c r="AV1912" t="s">
        <v>1756</v>
      </c>
      <c r="AZ1912" t="s">
        <v>1756</v>
      </c>
      <c r="BA1912" t="s">
        <v>1767</v>
      </c>
      <c r="BB1912" t="s">
        <v>5416</v>
      </c>
      <c r="BC1912" t="s">
        <v>5417</v>
      </c>
      <c r="BD1912" t="s">
        <v>826</v>
      </c>
      <c r="BE1912" t="s">
        <v>1756</v>
      </c>
      <c r="BF1912" t="s">
        <v>826</v>
      </c>
    </row>
    <row r="1913" spans="1:58">
      <c r="A1913" t="s">
        <v>829</v>
      </c>
      <c r="B1913">
        <v>6</v>
      </c>
      <c r="C1913">
        <v>0</v>
      </c>
      <c r="D1913">
        <v>10163</v>
      </c>
      <c r="E1913" t="s">
        <v>5403</v>
      </c>
      <c r="F1913">
        <v>53510602</v>
      </c>
      <c r="G1913" t="s">
        <v>2041</v>
      </c>
      <c r="H1913">
        <v>0</v>
      </c>
      <c r="I1913" t="s">
        <v>2089</v>
      </c>
      <c r="J1913">
        <v>146.96</v>
      </c>
      <c r="K1913">
        <v>10</v>
      </c>
      <c r="L1913" t="s">
        <v>2063</v>
      </c>
      <c r="M1913" t="s">
        <v>2090</v>
      </c>
      <c r="N1913" t="s">
        <v>1757</v>
      </c>
      <c r="O1913" t="s">
        <v>1756</v>
      </c>
      <c r="P1913" t="s">
        <v>1756</v>
      </c>
      <c r="Q1913" s="387">
        <v>1469.6</v>
      </c>
      <c r="R1913">
        <v>191.048</v>
      </c>
      <c r="S1913">
        <v>1660.6479999999997</v>
      </c>
      <c r="T1913" s="388">
        <v>44471</v>
      </c>
      <c r="U1913">
        <v>0</v>
      </c>
      <c r="V1913" t="s">
        <v>833</v>
      </c>
      <c r="W1913" s="388">
        <v>44484</v>
      </c>
      <c r="X1913">
        <v>165</v>
      </c>
      <c r="Y1913">
        <v>0</v>
      </c>
      <c r="Z1913">
        <v>0</v>
      </c>
      <c r="AA1913" t="s">
        <v>1758</v>
      </c>
      <c r="AB1913" t="s">
        <v>826</v>
      </c>
      <c r="AD1913" t="s">
        <v>2045</v>
      </c>
      <c r="AE1913" t="s">
        <v>2046</v>
      </c>
      <c r="AI1913" t="s">
        <v>1761</v>
      </c>
      <c r="AL1913" t="s">
        <v>3183</v>
      </c>
      <c r="AM1913">
        <v>6</v>
      </c>
      <c r="AN1913" t="s">
        <v>3184</v>
      </c>
      <c r="AO1913" t="s">
        <v>3185</v>
      </c>
      <c r="AP1913">
        <v>0</v>
      </c>
      <c r="AQ1913" s="388">
        <v>44481</v>
      </c>
      <c r="AS1913" t="s">
        <v>3186</v>
      </c>
      <c r="AT1913" s="388">
        <v>44482</v>
      </c>
      <c r="AU1913" t="s">
        <v>1756</v>
      </c>
      <c r="AV1913" t="s">
        <v>1756</v>
      </c>
      <c r="AZ1913" t="s">
        <v>1756</v>
      </c>
      <c r="BA1913" t="s">
        <v>1767</v>
      </c>
      <c r="BB1913" t="s">
        <v>5416</v>
      </c>
      <c r="BC1913" t="s">
        <v>5417</v>
      </c>
      <c r="BD1913" t="s">
        <v>826</v>
      </c>
      <c r="BE1913" t="s">
        <v>1756</v>
      </c>
      <c r="BF1913" t="s">
        <v>826</v>
      </c>
    </row>
    <row r="1914" spans="1:58">
      <c r="A1914" t="s">
        <v>829</v>
      </c>
      <c r="B1914">
        <v>6</v>
      </c>
      <c r="C1914">
        <v>0</v>
      </c>
      <c r="D1914">
        <v>10163</v>
      </c>
      <c r="E1914" t="s">
        <v>5403</v>
      </c>
      <c r="F1914">
        <v>53510602</v>
      </c>
      <c r="G1914" t="s">
        <v>2041</v>
      </c>
      <c r="H1914">
        <v>0</v>
      </c>
      <c r="I1914" t="s">
        <v>2095</v>
      </c>
      <c r="J1914">
        <v>138.44999999999999</v>
      </c>
      <c r="K1914">
        <v>4</v>
      </c>
      <c r="L1914" t="s">
        <v>2063</v>
      </c>
      <c r="M1914" t="s">
        <v>2096</v>
      </c>
      <c r="N1914" t="s">
        <v>1757</v>
      </c>
      <c r="O1914" t="s">
        <v>1756</v>
      </c>
      <c r="P1914" t="s">
        <v>1756</v>
      </c>
      <c r="Q1914" s="387">
        <v>553.79999999999995</v>
      </c>
      <c r="R1914">
        <v>71.994</v>
      </c>
      <c r="S1914">
        <v>625.79399999999987</v>
      </c>
      <c r="T1914" s="388">
        <v>44471</v>
      </c>
      <c r="U1914">
        <v>0</v>
      </c>
      <c r="V1914" t="s">
        <v>833</v>
      </c>
      <c r="W1914" s="388">
        <v>44484</v>
      </c>
      <c r="X1914">
        <v>165</v>
      </c>
      <c r="Y1914">
        <v>0</v>
      </c>
      <c r="Z1914">
        <v>0</v>
      </c>
      <c r="AA1914" t="s">
        <v>1758</v>
      </c>
      <c r="AB1914" t="s">
        <v>826</v>
      </c>
      <c r="AD1914" t="s">
        <v>2045</v>
      </c>
      <c r="AE1914" t="s">
        <v>2046</v>
      </c>
      <c r="AI1914" t="s">
        <v>1761</v>
      </c>
      <c r="AL1914" t="s">
        <v>3183</v>
      </c>
      <c r="AM1914">
        <v>6</v>
      </c>
      <c r="AN1914" t="s">
        <v>3184</v>
      </c>
      <c r="AO1914" t="s">
        <v>3185</v>
      </c>
      <c r="AP1914">
        <v>0</v>
      </c>
      <c r="AQ1914" s="388">
        <v>44481</v>
      </c>
      <c r="AS1914" t="s">
        <v>3186</v>
      </c>
      <c r="AT1914" s="388">
        <v>44482</v>
      </c>
      <c r="AU1914" t="s">
        <v>1756</v>
      </c>
      <c r="AV1914" t="s">
        <v>1756</v>
      </c>
      <c r="AZ1914" t="s">
        <v>1756</v>
      </c>
      <c r="BA1914" t="s">
        <v>1767</v>
      </c>
      <c r="BB1914" t="s">
        <v>5418</v>
      </c>
      <c r="BC1914" t="s">
        <v>5419</v>
      </c>
      <c r="BD1914" t="s">
        <v>826</v>
      </c>
      <c r="BE1914" t="s">
        <v>1756</v>
      </c>
      <c r="BF1914" t="s">
        <v>826</v>
      </c>
    </row>
    <row r="1915" spans="1:58">
      <c r="A1915" t="s">
        <v>829</v>
      </c>
      <c r="B1915">
        <v>6</v>
      </c>
      <c r="C1915">
        <v>0</v>
      </c>
      <c r="D1915">
        <v>10163</v>
      </c>
      <c r="E1915" t="s">
        <v>5403</v>
      </c>
      <c r="F1915">
        <v>53510602</v>
      </c>
      <c r="G1915" t="s">
        <v>2041</v>
      </c>
      <c r="H1915">
        <v>0</v>
      </c>
      <c r="I1915" t="s">
        <v>2247</v>
      </c>
      <c r="J1915">
        <v>131.47999999999999</v>
      </c>
      <c r="K1915">
        <v>11</v>
      </c>
      <c r="L1915" t="s">
        <v>2063</v>
      </c>
      <c r="M1915" t="s">
        <v>2248</v>
      </c>
      <c r="N1915" t="s">
        <v>1757</v>
      </c>
      <c r="O1915" t="s">
        <v>1756</v>
      </c>
      <c r="P1915" t="s">
        <v>1756</v>
      </c>
      <c r="Q1915" s="387">
        <v>1446.28</v>
      </c>
      <c r="R1915">
        <v>188.0164</v>
      </c>
      <c r="S1915">
        <v>1634.2963999999997</v>
      </c>
      <c r="T1915" s="388">
        <v>44471</v>
      </c>
      <c r="U1915">
        <v>0</v>
      </c>
      <c r="V1915" t="s">
        <v>833</v>
      </c>
      <c r="W1915" s="388">
        <v>44484</v>
      </c>
      <c r="X1915">
        <v>165</v>
      </c>
      <c r="Y1915">
        <v>0</v>
      </c>
      <c r="Z1915">
        <v>0</v>
      </c>
      <c r="AA1915" t="s">
        <v>1758</v>
      </c>
      <c r="AB1915" t="s">
        <v>826</v>
      </c>
      <c r="AD1915" t="s">
        <v>2045</v>
      </c>
      <c r="AE1915" t="s">
        <v>2046</v>
      </c>
      <c r="AI1915" t="s">
        <v>1761</v>
      </c>
      <c r="AL1915" t="s">
        <v>3183</v>
      </c>
      <c r="AM1915">
        <v>6</v>
      </c>
      <c r="AN1915" t="s">
        <v>3184</v>
      </c>
      <c r="AO1915" t="s">
        <v>3185</v>
      </c>
      <c r="AP1915">
        <v>0</v>
      </c>
      <c r="AQ1915" s="388">
        <v>44481</v>
      </c>
      <c r="AS1915" t="s">
        <v>3186</v>
      </c>
      <c r="AT1915" s="388">
        <v>44482</v>
      </c>
      <c r="AU1915" t="s">
        <v>1756</v>
      </c>
      <c r="AV1915" t="s">
        <v>1756</v>
      </c>
      <c r="AZ1915" t="s">
        <v>1756</v>
      </c>
      <c r="BA1915" t="s">
        <v>1767</v>
      </c>
      <c r="BB1915" t="s">
        <v>5420</v>
      </c>
      <c r="BC1915" t="s">
        <v>5421</v>
      </c>
      <c r="BD1915" t="s">
        <v>826</v>
      </c>
      <c r="BE1915" t="s">
        <v>1756</v>
      </c>
      <c r="BF1915" t="s">
        <v>826</v>
      </c>
    </row>
    <row r="1916" spans="1:58">
      <c r="A1916" t="s">
        <v>829</v>
      </c>
      <c r="B1916">
        <v>6</v>
      </c>
      <c r="C1916">
        <v>0</v>
      </c>
      <c r="D1916">
        <v>10162</v>
      </c>
      <c r="E1916" t="s">
        <v>5422</v>
      </c>
      <c r="F1916">
        <v>53510602</v>
      </c>
      <c r="G1916" t="s">
        <v>2041</v>
      </c>
      <c r="H1916">
        <v>0</v>
      </c>
      <c r="I1916" t="s">
        <v>2042</v>
      </c>
      <c r="J1916">
        <v>60</v>
      </c>
      <c r="K1916">
        <v>13</v>
      </c>
      <c r="L1916" t="s">
        <v>1771</v>
      </c>
      <c r="M1916" t="s">
        <v>1756</v>
      </c>
      <c r="N1916" t="s">
        <v>1756</v>
      </c>
      <c r="O1916" t="s">
        <v>2043</v>
      </c>
      <c r="P1916" t="s">
        <v>1757</v>
      </c>
      <c r="Q1916" s="387">
        <v>780</v>
      </c>
      <c r="R1916">
        <v>101.4</v>
      </c>
      <c r="S1916">
        <v>881.39999999999986</v>
      </c>
      <c r="T1916" s="388">
        <v>44471</v>
      </c>
      <c r="U1916">
        <v>0</v>
      </c>
      <c r="V1916" t="s">
        <v>833</v>
      </c>
      <c r="W1916" s="388">
        <v>44484</v>
      </c>
      <c r="X1916">
        <v>165</v>
      </c>
      <c r="Y1916">
        <v>0</v>
      </c>
      <c r="Z1916">
        <v>0</v>
      </c>
      <c r="AA1916" t="s">
        <v>1758</v>
      </c>
      <c r="AB1916" t="s">
        <v>826</v>
      </c>
      <c r="AD1916" t="s">
        <v>2045</v>
      </c>
      <c r="AE1916" t="s">
        <v>2046</v>
      </c>
      <c r="AI1916" t="s">
        <v>1761</v>
      </c>
      <c r="AL1916" t="s">
        <v>5423</v>
      </c>
      <c r="AM1916">
        <v>6</v>
      </c>
      <c r="AN1916" t="s">
        <v>3223</v>
      </c>
      <c r="AO1916" t="s">
        <v>3224</v>
      </c>
      <c r="AP1916">
        <v>0</v>
      </c>
      <c r="AQ1916" s="388">
        <v>44481</v>
      </c>
      <c r="AS1916" t="s">
        <v>3186</v>
      </c>
      <c r="AT1916" s="388">
        <v>44482</v>
      </c>
      <c r="AU1916" t="s">
        <v>1756</v>
      </c>
      <c r="AV1916" t="s">
        <v>1756</v>
      </c>
      <c r="AZ1916" t="s">
        <v>1756</v>
      </c>
      <c r="BA1916" t="s">
        <v>1767</v>
      </c>
      <c r="BB1916" t="s">
        <v>5424</v>
      </c>
      <c r="BC1916" t="s">
        <v>5425</v>
      </c>
      <c r="BD1916" t="s">
        <v>826</v>
      </c>
      <c r="BE1916" t="s">
        <v>1756</v>
      </c>
      <c r="BF1916" t="s">
        <v>826</v>
      </c>
    </row>
    <row r="1917" spans="1:58">
      <c r="A1917" t="s">
        <v>829</v>
      </c>
      <c r="B1917">
        <v>6</v>
      </c>
      <c r="C1917">
        <v>0</v>
      </c>
      <c r="D1917">
        <v>10162</v>
      </c>
      <c r="E1917" t="s">
        <v>5422</v>
      </c>
      <c r="F1917">
        <v>53510602</v>
      </c>
      <c r="G1917" t="s">
        <v>2041</v>
      </c>
      <c r="H1917">
        <v>0</v>
      </c>
      <c r="I1917" t="s">
        <v>2103</v>
      </c>
      <c r="J1917">
        <v>70</v>
      </c>
      <c r="K1917">
        <v>6</v>
      </c>
      <c r="L1917" t="s">
        <v>1771</v>
      </c>
      <c r="M1917" t="s">
        <v>1756</v>
      </c>
      <c r="N1917" t="s">
        <v>1756</v>
      </c>
      <c r="O1917" t="s">
        <v>2104</v>
      </c>
      <c r="P1917" t="s">
        <v>1757</v>
      </c>
      <c r="Q1917" s="387">
        <v>420</v>
      </c>
      <c r="R1917">
        <v>54.6</v>
      </c>
      <c r="S1917">
        <v>474.59999999999997</v>
      </c>
      <c r="T1917" s="388">
        <v>44471</v>
      </c>
      <c r="U1917">
        <v>0</v>
      </c>
      <c r="V1917" t="s">
        <v>833</v>
      </c>
      <c r="W1917" s="388">
        <v>44484</v>
      </c>
      <c r="X1917">
        <v>165</v>
      </c>
      <c r="Y1917">
        <v>0</v>
      </c>
      <c r="Z1917">
        <v>0</v>
      </c>
      <c r="AA1917" t="s">
        <v>1758</v>
      </c>
      <c r="AB1917" t="s">
        <v>826</v>
      </c>
      <c r="AD1917" t="s">
        <v>2045</v>
      </c>
      <c r="AE1917" t="s">
        <v>2046</v>
      </c>
      <c r="AI1917" t="s">
        <v>1761</v>
      </c>
      <c r="AL1917" t="s">
        <v>5423</v>
      </c>
      <c r="AM1917">
        <v>6</v>
      </c>
      <c r="AN1917" t="s">
        <v>3223</v>
      </c>
      <c r="AO1917" t="s">
        <v>3224</v>
      </c>
      <c r="AP1917">
        <v>0</v>
      </c>
      <c r="AQ1917" s="388">
        <v>44481</v>
      </c>
      <c r="AS1917" t="s">
        <v>3186</v>
      </c>
      <c r="AT1917" s="388">
        <v>44482</v>
      </c>
      <c r="AU1917" t="s">
        <v>1756</v>
      </c>
      <c r="AV1917" t="s">
        <v>1756</v>
      </c>
      <c r="AZ1917" t="s">
        <v>1756</v>
      </c>
      <c r="BA1917" t="s">
        <v>1767</v>
      </c>
      <c r="BB1917" t="s">
        <v>5426</v>
      </c>
      <c r="BC1917" t="s">
        <v>5427</v>
      </c>
      <c r="BD1917" t="s">
        <v>826</v>
      </c>
      <c r="BE1917" t="s">
        <v>1756</v>
      </c>
      <c r="BF1917" t="s">
        <v>826</v>
      </c>
    </row>
    <row r="1918" spans="1:58">
      <c r="A1918" t="s">
        <v>829</v>
      </c>
      <c r="B1918">
        <v>6</v>
      </c>
      <c r="C1918">
        <v>0</v>
      </c>
      <c r="D1918">
        <v>10162</v>
      </c>
      <c r="E1918" t="s">
        <v>5422</v>
      </c>
      <c r="F1918">
        <v>53510602</v>
      </c>
      <c r="G1918" t="s">
        <v>2041</v>
      </c>
      <c r="H1918">
        <v>0</v>
      </c>
      <c r="I1918" t="s">
        <v>2052</v>
      </c>
      <c r="J1918">
        <v>75</v>
      </c>
      <c r="K1918">
        <v>55</v>
      </c>
      <c r="L1918" t="s">
        <v>1771</v>
      </c>
      <c r="M1918" t="s">
        <v>1756</v>
      </c>
      <c r="N1918" t="s">
        <v>1756</v>
      </c>
      <c r="O1918" t="s">
        <v>2053</v>
      </c>
      <c r="P1918" t="s">
        <v>1757</v>
      </c>
      <c r="Q1918" s="387">
        <v>4125</v>
      </c>
      <c r="R1918">
        <v>536.25</v>
      </c>
      <c r="S1918">
        <v>4661.25</v>
      </c>
      <c r="T1918" s="388">
        <v>44471</v>
      </c>
      <c r="U1918">
        <v>0</v>
      </c>
      <c r="V1918" t="s">
        <v>833</v>
      </c>
      <c r="W1918" s="388">
        <v>44484</v>
      </c>
      <c r="X1918">
        <v>165</v>
      </c>
      <c r="Y1918">
        <v>0</v>
      </c>
      <c r="Z1918">
        <v>0</v>
      </c>
      <c r="AA1918" t="s">
        <v>1758</v>
      </c>
      <c r="AB1918" t="s">
        <v>826</v>
      </c>
      <c r="AD1918" t="s">
        <v>2045</v>
      </c>
      <c r="AE1918" t="s">
        <v>2046</v>
      </c>
      <c r="AI1918" t="s">
        <v>1761</v>
      </c>
      <c r="AL1918" t="s">
        <v>5423</v>
      </c>
      <c r="AM1918">
        <v>6</v>
      </c>
      <c r="AN1918" t="s">
        <v>3223</v>
      </c>
      <c r="AO1918" t="s">
        <v>3224</v>
      </c>
      <c r="AP1918">
        <v>0</v>
      </c>
      <c r="AQ1918" s="388">
        <v>44481</v>
      </c>
      <c r="AS1918" t="s">
        <v>3186</v>
      </c>
      <c r="AT1918" s="388">
        <v>44482</v>
      </c>
      <c r="AU1918" t="s">
        <v>1756</v>
      </c>
      <c r="AV1918" t="s">
        <v>1756</v>
      </c>
      <c r="AZ1918" t="s">
        <v>1756</v>
      </c>
      <c r="BA1918" t="s">
        <v>1767</v>
      </c>
      <c r="BB1918" t="s">
        <v>5428</v>
      </c>
      <c r="BC1918" t="s">
        <v>5429</v>
      </c>
      <c r="BD1918" t="s">
        <v>826</v>
      </c>
      <c r="BE1918" t="s">
        <v>1756</v>
      </c>
      <c r="BF1918" t="s">
        <v>826</v>
      </c>
    </row>
    <row r="1919" spans="1:58">
      <c r="A1919" t="s">
        <v>829</v>
      </c>
      <c r="B1919">
        <v>6</v>
      </c>
      <c r="C1919">
        <v>0</v>
      </c>
      <c r="D1919">
        <v>10162</v>
      </c>
      <c r="E1919" t="s">
        <v>5422</v>
      </c>
      <c r="F1919">
        <v>53510602</v>
      </c>
      <c r="G1919" t="s">
        <v>2041</v>
      </c>
      <c r="H1919">
        <v>0</v>
      </c>
      <c r="I1919" t="s">
        <v>2056</v>
      </c>
      <c r="J1919">
        <v>210</v>
      </c>
      <c r="K1919">
        <v>6</v>
      </c>
      <c r="L1919" t="s">
        <v>1755</v>
      </c>
      <c r="M1919" t="s">
        <v>1756</v>
      </c>
      <c r="N1919" t="s">
        <v>1756</v>
      </c>
      <c r="P1919" t="s">
        <v>1757</v>
      </c>
      <c r="Q1919" s="387">
        <v>1260</v>
      </c>
      <c r="R1919">
        <v>163.80000000000001</v>
      </c>
      <c r="S1919">
        <v>1423.8</v>
      </c>
      <c r="T1919" s="388">
        <v>44471</v>
      </c>
      <c r="U1919">
        <v>0</v>
      </c>
      <c r="V1919" t="s">
        <v>833</v>
      </c>
      <c r="W1919" s="388">
        <v>44484</v>
      </c>
      <c r="X1919">
        <v>165</v>
      </c>
      <c r="Y1919">
        <v>0</v>
      </c>
      <c r="Z1919">
        <v>0</v>
      </c>
      <c r="AA1919" t="s">
        <v>1758</v>
      </c>
      <c r="AB1919" t="s">
        <v>826</v>
      </c>
      <c r="AD1919" t="s">
        <v>2045</v>
      </c>
      <c r="AE1919" t="s">
        <v>2046</v>
      </c>
      <c r="AI1919" t="s">
        <v>1761</v>
      </c>
      <c r="AL1919" t="s">
        <v>5423</v>
      </c>
      <c r="AM1919">
        <v>6</v>
      </c>
      <c r="AN1919" t="s">
        <v>3223</v>
      </c>
      <c r="AO1919" t="s">
        <v>3224</v>
      </c>
      <c r="AP1919">
        <v>0</v>
      </c>
      <c r="AQ1919" s="388">
        <v>44481</v>
      </c>
      <c r="AS1919" t="s">
        <v>3186</v>
      </c>
      <c r="AT1919" s="388">
        <v>44482</v>
      </c>
      <c r="AU1919" t="s">
        <v>1756</v>
      </c>
      <c r="AV1919" t="s">
        <v>1756</v>
      </c>
      <c r="AZ1919" t="s">
        <v>1756</v>
      </c>
      <c r="BA1919" t="s">
        <v>1767</v>
      </c>
      <c r="BB1919" t="s">
        <v>5430</v>
      </c>
      <c r="BC1919" t="s">
        <v>5431</v>
      </c>
      <c r="BD1919" t="s">
        <v>826</v>
      </c>
      <c r="BE1919" t="s">
        <v>1756</v>
      </c>
      <c r="BF1919" t="s">
        <v>826</v>
      </c>
    </row>
    <row r="1920" spans="1:58">
      <c r="A1920" t="s">
        <v>829</v>
      </c>
      <c r="B1920">
        <v>6</v>
      </c>
      <c r="C1920">
        <v>0</v>
      </c>
      <c r="D1920">
        <v>10162</v>
      </c>
      <c r="E1920" t="s">
        <v>5422</v>
      </c>
      <c r="F1920">
        <v>53510602</v>
      </c>
      <c r="G1920" t="s">
        <v>2041</v>
      </c>
      <c r="H1920">
        <v>0</v>
      </c>
      <c r="I1920" t="s">
        <v>518</v>
      </c>
      <c r="J1920">
        <v>95</v>
      </c>
      <c r="K1920">
        <v>13</v>
      </c>
      <c r="L1920" t="s">
        <v>1771</v>
      </c>
      <c r="M1920" t="s">
        <v>1756</v>
      </c>
      <c r="N1920" t="s">
        <v>1756</v>
      </c>
      <c r="O1920" t="s">
        <v>2059</v>
      </c>
      <c r="P1920" t="s">
        <v>1757</v>
      </c>
      <c r="Q1920" s="387">
        <v>1235</v>
      </c>
      <c r="R1920">
        <v>160.55000000000001</v>
      </c>
      <c r="S1920">
        <v>1395.55</v>
      </c>
      <c r="T1920" s="388">
        <v>44471</v>
      </c>
      <c r="U1920">
        <v>0</v>
      </c>
      <c r="V1920" t="s">
        <v>833</v>
      </c>
      <c r="W1920" s="388">
        <v>44484</v>
      </c>
      <c r="X1920">
        <v>165</v>
      </c>
      <c r="Y1920">
        <v>0</v>
      </c>
      <c r="Z1920">
        <v>0</v>
      </c>
      <c r="AA1920" t="s">
        <v>1758</v>
      </c>
      <c r="AB1920" t="s">
        <v>826</v>
      </c>
      <c r="AD1920" t="s">
        <v>2045</v>
      </c>
      <c r="AE1920" t="s">
        <v>2046</v>
      </c>
      <c r="AI1920" t="s">
        <v>1761</v>
      </c>
      <c r="AL1920" t="s">
        <v>5423</v>
      </c>
      <c r="AM1920">
        <v>6</v>
      </c>
      <c r="AN1920" t="s">
        <v>3223</v>
      </c>
      <c r="AO1920" t="s">
        <v>3224</v>
      </c>
      <c r="AP1920">
        <v>0</v>
      </c>
      <c r="AQ1920" s="388">
        <v>44481</v>
      </c>
      <c r="AS1920" t="s">
        <v>3186</v>
      </c>
      <c r="AT1920" s="388">
        <v>44482</v>
      </c>
      <c r="AU1920" t="s">
        <v>1756</v>
      </c>
      <c r="AV1920" t="s">
        <v>1756</v>
      </c>
      <c r="AZ1920" t="s">
        <v>1756</v>
      </c>
      <c r="BA1920" t="s">
        <v>1767</v>
      </c>
      <c r="BB1920" t="s">
        <v>5432</v>
      </c>
      <c r="BC1920" t="s">
        <v>5433</v>
      </c>
      <c r="BD1920" t="s">
        <v>826</v>
      </c>
      <c r="BE1920" t="s">
        <v>1756</v>
      </c>
      <c r="BF1920" t="s">
        <v>826</v>
      </c>
    </row>
    <row r="1921" spans="1:58">
      <c r="A1921" t="s">
        <v>829</v>
      </c>
      <c r="B1921">
        <v>6</v>
      </c>
      <c r="C1921">
        <v>0</v>
      </c>
      <c r="D1921">
        <v>10162</v>
      </c>
      <c r="E1921" t="s">
        <v>5422</v>
      </c>
      <c r="F1921">
        <v>53510602</v>
      </c>
      <c r="G1921" t="s">
        <v>2041</v>
      </c>
      <c r="H1921">
        <v>0</v>
      </c>
      <c r="I1921" t="s">
        <v>2113</v>
      </c>
      <c r="J1921">
        <v>122.39</v>
      </c>
      <c r="K1921">
        <v>6</v>
      </c>
      <c r="L1921" t="s">
        <v>2063</v>
      </c>
      <c r="M1921" t="s">
        <v>2114</v>
      </c>
      <c r="N1921" t="s">
        <v>1757</v>
      </c>
      <c r="O1921" t="s">
        <v>1756</v>
      </c>
      <c r="P1921" t="s">
        <v>1756</v>
      </c>
      <c r="Q1921" s="387">
        <v>734.34</v>
      </c>
      <c r="R1921">
        <v>95.464200000000005</v>
      </c>
      <c r="S1921">
        <v>829.80419999999992</v>
      </c>
      <c r="T1921" s="388">
        <v>44471</v>
      </c>
      <c r="U1921">
        <v>0</v>
      </c>
      <c r="V1921" t="s">
        <v>833</v>
      </c>
      <c r="W1921" s="388">
        <v>44484</v>
      </c>
      <c r="X1921">
        <v>165</v>
      </c>
      <c r="Y1921">
        <v>0</v>
      </c>
      <c r="Z1921">
        <v>0</v>
      </c>
      <c r="AA1921" t="s">
        <v>1758</v>
      </c>
      <c r="AB1921" t="s">
        <v>826</v>
      </c>
      <c r="AD1921" t="s">
        <v>2045</v>
      </c>
      <c r="AE1921" t="s">
        <v>2046</v>
      </c>
      <c r="AI1921" t="s">
        <v>1761</v>
      </c>
      <c r="AL1921" t="s">
        <v>5423</v>
      </c>
      <c r="AM1921">
        <v>6</v>
      </c>
      <c r="AN1921" t="s">
        <v>3223</v>
      </c>
      <c r="AO1921" t="s">
        <v>3224</v>
      </c>
      <c r="AP1921">
        <v>0</v>
      </c>
      <c r="AQ1921" s="388">
        <v>44481</v>
      </c>
      <c r="AS1921" t="s">
        <v>3186</v>
      </c>
      <c r="AT1921" s="388">
        <v>44482</v>
      </c>
      <c r="AU1921" t="s">
        <v>1756</v>
      </c>
      <c r="AV1921" t="s">
        <v>1756</v>
      </c>
      <c r="AZ1921" t="s">
        <v>1756</v>
      </c>
      <c r="BA1921" t="s">
        <v>1767</v>
      </c>
      <c r="BB1921" t="s">
        <v>5434</v>
      </c>
      <c r="BC1921" t="s">
        <v>5435</v>
      </c>
      <c r="BD1921" t="s">
        <v>826</v>
      </c>
      <c r="BE1921" t="s">
        <v>1756</v>
      </c>
      <c r="BF1921" t="s">
        <v>826</v>
      </c>
    </row>
    <row r="1922" spans="1:58">
      <c r="A1922" t="s">
        <v>829</v>
      </c>
      <c r="B1922">
        <v>6</v>
      </c>
      <c r="C1922">
        <v>0</v>
      </c>
      <c r="D1922">
        <v>10162</v>
      </c>
      <c r="E1922" t="s">
        <v>5422</v>
      </c>
      <c r="F1922">
        <v>53510602</v>
      </c>
      <c r="G1922" t="s">
        <v>2041</v>
      </c>
      <c r="H1922">
        <v>0</v>
      </c>
      <c r="I1922" t="s">
        <v>2062</v>
      </c>
      <c r="J1922">
        <v>138.05000000000001</v>
      </c>
      <c r="K1922">
        <v>4</v>
      </c>
      <c r="L1922" t="s">
        <v>2063</v>
      </c>
      <c r="M1922" t="s">
        <v>2064</v>
      </c>
      <c r="N1922" t="s">
        <v>1757</v>
      </c>
      <c r="O1922" t="s">
        <v>1756</v>
      </c>
      <c r="P1922" t="s">
        <v>1756</v>
      </c>
      <c r="Q1922" s="387">
        <v>552.20000000000005</v>
      </c>
      <c r="R1922">
        <v>71.786000000000001</v>
      </c>
      <c r="S1922">
        <v>623.98599999999999</v>
      </c>
      <c r="T1922" s="388">
        <v>44471</v>
      </c>
      <c r="U1922">
        <v>0</v>
      </c>
      <c r="V1922" t="s">
        <v>833</v>
      </c>
      <c r="W1922" s="388">
        <v>44484</v>
      </c>
      <c r="X1922">
        <v>165</v>
      </c>
      <c r="Y1922">
        <v>0</v>
      </c>
      <c r="Z1922">
        <v>0</v>
      </c>
      <c r="AA1922" t="s">
        <v>1758</v>
      </c>
      <c r="AB1922" t="s">
        <v>826</v>
      </c>
      <c r="AD1922" t="s">
        <v>2045</v>
      </c>
      <c r="AE1922" t="s">
        <v>2046</v>
      </c>
      <c r="AI1922" t="s">
        <v>1761</v>
      </c>
      <c r="AL1922" t="s">
        <v>5423</v>
      </c>
      <c r="AM1922">
        <v>6</v>
      </c>
      <c r="AN1922" t="s">
        <v>3223</v>
      </c>
      <c r="AO1922" t="s">
        <v>3224</v>
      </c>
      <c r="AP1922">
        <v>0</v>
      </c>
      <c r="AQ1922" s="388">
        <v>44481</v>
      </c>
      <c r="AS1922" t="s">
        <v>3186</v>
      </c>
      <c r="AT1922" s="388">
        <v>44482</v>
      </c>
      <c r="AU1922" t="s">
        <v>1756</v>
      </c>
      <c r="AV1922" t="s">
        <v>1756</v>
      </c>
      <c r="AZ1922" t="s">
        <v>1756</v>
      </c>
      <c r="BA1922" t="s">
        <v>1767</v>
      </c>
      <c r="BB1922" t="s">
        <v>5436</v>
      </c>
      <c r="BC1922" t="s">
        <v>5437</v>
      </c>
      <c r="BD1922" t="s">
        <v>826</v>
      </c>
      <c r="BE1922" t="s">
        <v>1756</v>
      </c>
      <c r="BF1922" t="s">
        <v>826</v>
      </c>
    </row>
    <row r="1923" spans="1:58">
      <c r="A1923" t="s">
        <v>829</v>
      </c>
      <c r="B1923">
        <v>6</v>
      </c>
      <c r="C1923">
        <v>0</v>
      </c>
      <c r="D1923">
        <v>10162</v>
      </c>
      <c r="E1923" t="s">
        <v>5422</v>
      </c>
      <c r="F1923">
        <v>53510602</v>
      </c>
      <c r="G1923" t="s">
        <v>2041</v>
      </c>
      <c r="H1923">
        <v>0</v>
      </c>
      <c r="I1923" t="s">
        <v>2062</v>
      </c>
      <c r="J1923">
        <v>138.05000000000001</v>
      </c>
      <c r="K1923">
        <v>10</v>
      </c>
      <c r="L1923" t="s">
        <v>2063</v>
      </c>
      <c r="M1923" t="s">
        <v>2064</v>
      </c>
      <c r="N1923" t="s">
        <v>1757</v>
      </c>
      <c r="O1923" t="s">
        <v>1756</v>
      </c>
      <c r="P1923" t="s">
        <v>1756</v>
      </c>
      <c r="Q1923" s="387">
        <v>1380.5</v>
      </c>
      <c r="R1923">
        <v>179.465</v>
      </c>
      <c r="S1923">
        <v>1559.9649999999999</v>
      </c>
      <c r="T1923" s="388">
        <v>44471</v>
      </c>
      <c r="U1923">
        <v>0</v>
      </c>
      <c r="V1923" t="s">
        <v>833</v>
      </c>
      <c r="W1923" s="388">
        <v>44484</v>
      </c>
      <c r="X1923">
        <v>165</v>
      </c>
      <c r="Y1923">
        <v>0</v>
      </c>
      <c r="Z1923">
        <v>0</v>
      </c>
      <c r="AA1923" t="s">
        <v>1758</v>
      </c>
      <c r="AB1923" t="s">
        <v>826</v>
      </c>
      <c r="AD1923" t="s">
        <v>2045</v>
      </c>
      <c r="AE1923" t="s">
        <v>2046</v>
      </c>
      <c r="AI1923" t="s">
        <v>1761</v>
      </c>
      <c r="AL1923" t="s">
        <v>5423</v>
      </c>
      <c r="AM1923">
        <v>6</v>
      </c>
      <c r="AN1923" t="s">
        <v>3223</v>
      </c>
      <c r="AO1923" t="s">
        <v>3224</v>
      </c>
      <c r="AP1923">
        <v>0</v>
      </c>
      <c r="AQ1923" s="388">
        <v>44481</v>
      </c>
      <c r="AS1923" t="s">
        <v>3186</v>
      </c>
      <c r="AT1923" s="388">
        <v>44482</v>
      </c>
      <c r="AU1923" t="s">
        <v>1756</v>
      </c>
      <c r="AV1923" t="s">
        <v>1756</v>
      </c>
      <c r="AZ1923" t="s">
        <v>1756</v>
      </c>
      <c r="BA1923" t="s">
        <v>1767</v>
      </c>
      <c r="BB1923" t="s">
        <v>5438</v>
      </c>
      <c r="BC1923" t="s">
        <v>5439</v>
      </c>
      <c r="BD1923" t="s">
        <v>826</v>
      </c>
      <c r="BE1923" t="s">
        <v>1756</v>
      </c>
      <c r="BF1923" t="s">
        <v>826</v>
      </c>
    </row>
    <row r="1924" spans="1:58">
      <c r="A1924" t="s">
        <v>829</v>
      </c>
      <c r="B1924">
        <v>6</v>
      </c>
      <c r="C1924">
        <v>0</v>
      </c>
      <c r="D1924">
        <v>10162</v>
      </c>
      <c r="E1924" t="s">
        <v>5422</v>
      </c>
      <c r="F1924">
        <v>53510602</v>
      </c>
      <c r="G1924" t="s">
        <v>2041</v>
      </c>
      <c r="H1924">
        <v>0</v>
      </c>
      <c r="I1924" t="s">
        <v>2073</v>
      </c>
      <c r="J1924">
        <v>243.75</v>
      </c>
      <c r="K1924">
        <v>5</v>
      </c>
      <c r="L1924" t="s">
        <v>1755</v>
      </c>
      <c r="M1924" t="s">
        <v>2074</v>
      </c>
      <c r="N1924" t="s">
        <v>1757</v>
      </c>
      <c r="O1924" t="s">
        <v>1756</v>
      </c>
      <c r="P1924" t="s">
        <v>1756</v>
      </c>
      <c r="Q1924" s="387">
        <v>1218.75</v>
      </c>
      <c r="R1924">
        <v>158.4375</v>
      </c>
      <c r="S1924">
        <v>1377.1874999999998</v>
      </c>
      <c r="T1924" s="388">
        <v>44471</v>
      </c>
      <c r="U1924">
        <v>0</v>
      </c>
      <c r="V1924" t="s">
        <v>833</v>
      </c>
      <c r="W1924" s="388">
        <v>44484</v>
      </c>
      <c r="X1924">
        <v>165</v>
      </c>
      <c r="Y1924">
        <v>0</v>
      </c>
      <c r="Z1924">
        <v>0</v>
      </c>
      <c r="AA1924" t="s">
        <v>1758</v>
      </c>
      <c r="AB1924" t="s">
        <v>826</v>
      </c>
      <c r="AD1924" t="s">
        <v>2045</v>
      </c>
      <c r="AE1924" t="s">
        <v>2046</v>
      </c>
      <c r="AI1924" t="s">
        <v>1761</v>
      </c>
      <c r="AL1924" t="s">
        <v>5423</v>
      </c>
      <c r="AM1924">
        <v>6</v>
      </c>
      <c r="AN1924" t="s">
        <v>3223</v>
      </c>
      <c r="AO1924" t="s">
        <v>3224</v>
      </c>
      <c r="AP1924">
        <v>0</v>
      </c>
      <c r="AQ1924" s="388">
        <v>44481</v>
      </c>
      <c r="AS1924" t="s">
        <v>3186</v>
      </c>
      <c r="AT1924" s="388">
        <v>44482</v>
      </c>
      <c r="AU1924" t="s">
        <v>1756</v>
      </c>
      <c r="AV1924" t="s">
        <v>1756</v>
      </c>
      <c r="AZ1924" t="s">
        <v>1756</v>
      </c>
      <c r="BA1924" t="s">
        <v>1767</v>
      </c>
      <c r="BB1924" t="s">
        <v>5440</v>
      </c>
      <c r="BC1924" t="s">
        <v>5441</v>
      </c>
      <c r="BD1924" t="s">
        <v>826</v>
      </c>
      <c r="BE1924" t="s">
        <v>1756</v>
      </c>
      <c r="BF1924" t="s">
        <v>826</v>
      </c>
    </row>
    <row r="1925" spans="1:58">
      <c r="A1925" t="s">
        <v>829</v>
      </c>
      <c r="B1925">
        <v>6</v>
      </c>
      <c r="C1925">
        <v>0</v>
      </c>
      <c r="D1925">
        <v>10162</v>
      </c>
      <c r="E1925" t="s">
        <v>5422</v>
      </c>
      <c r="F1925">
        <v>53510602</v>
      </c>
      <c r="G1925" t="s">
        <v>2041</v>
      </c>
      <c r="H1925">
        <v>0</v>
      </c>
      <c r="I1925" t="s">
        <v>2083</v>
      </c>
      <c r="J1925">
        <v>12.21</v>
      </c>
      <c r="K1925">
        <v>12</v>
      </c>
      <c r="L1925" t="s">
        <v>1771</v>
      </c>
      <c r="M1925" t="s">
        <v>2084</v>
      </c>
      <c r="N1925" t="s">
        <v>1757</v>
      </c>
      <c r="O1925" t="s">
        <v>1756</v>
      </c>
      <c r="P1925" t="s">
        <v>1756</v>
      </c>
      <c r="Q1925" s="387">
        <v>146.52000000000001</v>
      </c>
      <c r="R1925">
        <v>19.047600000000003</v>
      </c>
      <c r="S1925">
        <v>165.5676</v>
      </c>
      <c r="T1925" s="388">
        <v>44471</v>
      </c>
      <c r="U1925">
        <v>0</v>
      </c>
      <c r="V1925" t="s">
        <v>833</v>
      </c>
      <c r="W1925" s="388">
        <v>44484</v>
      </c>
      <c r="X1925">
        <v>165</v>
      </c>
      <c r="Y1925">
        <v>0</v>
      </c>
      <c r="Z1925">
        <v>0</v>
      </c>
      <c r="AA1925" t="s">
        <v>1758</v>
      </c>
      <c r="AB1925" t="s">
        <v>826</v>
      </c>
      <c r="AD1925" t="s">
        <v>2045</v>
      </c>
      <c r="AE1925" t="s">
        <v>2046</v>
      </c>
      <c r="AI1925" t="s">
        <v>1761</v>
      </c>
      <c r="AL1925" t="s">
        <v>5423</v>
      </c>
      <c r="AM1925">
        <v>6</v>
      </c>
      <c r="AN1925" t="s">
        <v>3223</v>
      </c>
      <c r="AO1925" t="s">
        <v>3224</v>
      </c>
      <c r="AP1925">
        <v>0</v>
      </c>
      <c r="AQ1925" s="388">
        <v>44481</v>
      </c>
      <c r="AS1925" t="s">
        <v>3186</v>
      </c>
      <c r="AT1925" s="388">
        <v>44482</v>
      </c>
      <c r="AU1925" t="s">
        <v>1756</v>
      </c>
      <c r="AV1925" t="s">
        <v>1756</v>
      </c>
      <c r="AZ1925" t="s">
        <v>1756</v>
      </c>
      <c r="BA1925" t="s">
        <v>1767</v>
      </c>
      <c r="BB1925" t="s">
        <v>5442</v>
      </c>
      <c r="BC1925" t="s">
        <v>5443</v>
      </c>
      <c r="BD1925" t="s">
        <v>826</v>
      </c>
      <c r="BE1925" t="s">
        <v>1756</v>
      </c>
      <c r="BF1925" t="s">
        <v>826</v>
      </c>
    </row>
    <row r="1926" spans="1:58">
      <c r="A1926" t="s">
        <v>829</v>
      </c>
      <c r="B1926">
        <v>6</v>
      </c>
      <c r="C1926">
        <v>0</v>
      </c>
      <c r="D1926">
        <v>10162</v>
      </c>
      <c r="E1926" t="s">
        <v>5422</v>
      </c>
      <c r="F1926">
        <v>53510602</v>
      </c>
      <c r="G1926" t="s">
        <v>2041</v>
      </c>
      <c r="H1926">
        <v>0</v>
      </c>
      <c r="I1926" t="s">
        <v>2089</v>
      </c>
      <c r="J1926">
        <v>146.96</v>
      </c>
      <c r="K1926">
        <v>12</v>
      </c>
      <c r="L1926" t="s">
        <v>2063</v>
      </c>
      <c r="M1926" t="s">
        <v>2090</v>
      </c>
      <c r="N1926" t="s">
        <v>1757</v>
      </c>
      <c r="O1926" t="s">
        <v>1756</v>
      </c>
      <c r="P1926" t="s">
        <v>1756</v>
      </c>
      <c r="Q1926" s="387">
        <v>1763.52</v>
      </c>
      <c r="R1926">
        <v>229.2576</v>
      </c>
      <c r="S1926">
        <v>1992.7775999999999</v>
      </c>
      <c r="T1926" s="388">
        <v>44471</v>
      </c>
      <c r="U1926">
        <v>0</v>
      </c>
      <c r="V1926" t="s">
        <v>833</v>
      </c>
      <c r="W1926" s="388">
        <v>44484</v>
      </c>
      <c r="X1926">
        <v>165</v>
      </c>
      <c r="Y1926">
        <v>0</v>
      </c>
      <c r="Z1926">
        <v>0</v>
      </c>
      <c r="AA1926" t="s">
        <v>1758</v>
      </c>
      <c r="AB1926" t="s">
        <v>826</v>
      </c>
      <c r="AD1926" t="s">
        <v>2045</v>
      </c>
      <c r="AE1926" t="s">
        <v>2046</v>
      </c>
      <c r="AI1926" t="s">
        <v>1761</v>
      </c>
      <c r="AL1926" t="s">
        <v>5423</v>
      </c>
      <c r="AM1926">
        <v>6</v>
      </c>
      <c r="AN1926" t="s">
        <v>3223</v>
      </c>
      <c r="AO1926" t="s">
        <v>3224</v>
      </c>
      <c r="AP1926">
        <v>0</v>
      </c>
      <c r="AQ1926" s="388">
        <v>44481</v>
      </c>
      <c r="AS1926" t="s">
        <v>3186</v>
      </c>
      <c r="AT1926" s="388">
        <v>44482</v>
      </c>
      <c r="AU1926" t="s">
        <v>1756</v>
      </c>
      <c r="AV1926" t="s">
        <v>1756</v>
      </c>
      <c r="AZ1926" t="s">
        <v>1756</v>
      </c>
      <c r="BA1926" t="s">
        <v>1767</v>
      </c>
      <c r="BB1926" t="s">
        <v>5444</v>
      </c>
      <c r="BC1926" t="s">
        <v>5445</v>
      </c>
      <c r="BD1926" t="s">
        <v>826</v>
      </c>
      <c r="BE1926" t="s">
        <v>1756</v>
      </c>
      <c r="BF1926" t="s">
        <v>826</v>
      </c>
    </row>
    <row r="1927" spans="1:58">
      <c r="A1927" t="s">
        <v>829</v>
      </c>
      <c r="B1927">
        <v>6</v>
      </c>
      <c r="C1927">
        <v>0</v>
      </c>
      <c r="D1927">
        <v>10162</v>
      </c>
      <c r="E1927" t="s">
        <v>5422</v>
      </c>
      <c r="F1927">
        <v>53510602</v>
      </c>
      <c r="G1927" t="s">
        <v>2041</v>
      </c>
      <c r="H1927">
        <v>0</v>
      </c>
      <c r="I1927" t="s">
        <v>2089</v>
      </c>
      <c r="J1927">
        <v>146.96</v>
      </c>
      <c r="K1927">
        <v>11</v>
      </c>
      <c r="L1927" t="s">
        <v>2063</v>
      </c>
      <c r="M1927" t="s">
        <v>2090</v>
      </c>
      <c r="N1927" t="s">
        <v>1757</v>
      </c>
      <c r="O1927" t="s">
        <v>1756</v>
      </c>
      <c r="P1927" t="s">
        <v>1756</v>
      </c>
      <c r="Q1927" s="387">
        <v>1616.56</v>
      </c>
      <c r="R1927">
        <v>210.15280000000001</v>
      </c>
      <c r="S1927">
        <v>1826.7127999999998</v>
      </c>
      <c r="T1927" s="388">
        <v>44471</v>
      </c>
      <c r="U1927">
        <v>0</v>
      </c>
      <c r="V1927" t="s">
        <v>833</v>
      </c>
      <c r="W1927" s="388">
        <v>44484</v>
      </c>
      <c r="X1927">
        <v>165</v>
      </c>
      <c r="Y1927">
        <v>0</v>
      </c>
      <c r="Z1927">
        <v>0</v>
      </c>
      <c r="AA1927" t="s">
        <v>1758</v>
      </c>
      <c r="AB1927" t="s">
        <v>826</v>
      </c>
      <c r="AD1927" t="s">
        <v>2045</v>
      </c>
      <c r="AE1927" t="s">
        <v>2046</v>
      </c>
      <c r="AI1927" t="s">
        <v>1761</v>
      </c>
      <c r="AL1927" t="s">
        <v>5423</v>
      </c>
      <c r="AM1927">
        <v>6</v>
      </c>
      <c r="AN1927" t="s">
        <v>3223</v>
      </c>
      <c r="AO1927" t="s">
        <v>3224</v>
      </c>
      <c r="AP1927">
        <v>0</v>
      </c>
      <c r="AQ1927" s="388">
        <v>44481</v>
      </c>
      <c r="AS1927" t="s">
        <v>3186</v>
      </c>
      <c r="AT1927" s="388">
        <v>44482</v>
      </c>
      <c r="AU1927" t="s">
        <v>1756</v>
      </c>
      <c r="AV1927" t="s">
        <v>1756</v>
      </c>
      <c r="AZ1927" t="s">
        <v>1756</v>
      </c>
      <c r="BA1927" t="s">
        <v>1767</v>
      </c>
      <c r="BB1927" t="s">
        <v>5446</v>
      </c>
      <c r="BC1927" t="s">
        <v>5447</v>
      </c>
      <c r="BD1927" t="s">
        <v>826</v>
      </c>
      <c r="BE1927" t="s">
        <v>1756</v>
      </c>
      <c r="BF1927" t="s">
        <v>826</v>
      </c>
    </row>
    <row r="1928" spans="1:58">
      <c r="A1928" t="s">
        <v>829</v>
      </c>
      <c r="B1928">
        <v>6</v>
      </c>
      <c r="C1928">
        <v>0</v>
      </c>
      <c r="D1928">
        <v>10162</v>
      </c>
      <c r="E1928" t="s">
        <v>5422</v>
      </c>
      <c r="F1928">
        <v>53510602</v>
      </c>
      <c r="G1928" t="s">
        <v>2041</v>
      </c>
      <c r="H1928">
        <v>0</v>
      </c>
      <c r="I1928" t="s">
        <v>2247</v>
      </c>
      <c r="J1928">
        <v>131.47999999999999</v>
      </c>
      <c r="K1928">
        <v>8</v>
      </c>
      <c r="L1928" t="s">
        <v>2063</v>
      </c>
      <c r="M1928" t="s">
        <v>2248</v>
      </c>
      <c r="N1928" t="s">
        <v>1757</v>
      </c>
      <c r="O1928" t="s">
        <v>1756</v>
      </c>
      <c r="P1928" t="s">
        <v>1756</v>
      </c>
      <c r="Q1928" s="387">
        <v>1051.8399999999999</v>
      </c>
      <c r="R1928">
        <v>136.73919999999998</v>
      </c>
      <c r="S1928">
        <v>1188.5791999999999</v>
      </c>
      <c r="T1928" s="388">
        <v>44471</v>
      </c>
      <c r="U1928">
        <v>0</v>
      </c>
      <c r="V1928" t="s">
        <v>833</v>
      </c>
      <c r="W1928" s="388">
        <v>44484</v>
      </c>
      <c r="X1928">
        <v>165</v>
      </c>
      <c r="Y1928">
        <v>0</v>
      </c>
      <c r="Z1928">
        <v>0</v>
      </c>
      <c r="AA1928" t="s">
        <v>1758</v>
      </c>
      <c r="AB1928" t="s">
        <v>826</v>
      </c>
      <c r="AD1928" t="s">
        <v>2045</v>
      </c>
      <c r="AE1928" t="s">
        <v>2046</v>
      </c>
      <c r="AI1928" t="s">
        <v>1761</v>
      </c>
      <c r="AL1928" t="s">
        <v>5423</v>
      </c>
      <c r="AM1928">
        <v>6</v>
      </c>
      <c r="AN1928" t="s">
        <v>3223</v>
      </c>
      <c r="AO1928" t="s">
        <v>3224</v>
      </c>
      <c r="AP1928">
        <v>0</v>
      </c>
      <c r="AQ1928" s="388">
        <v>44481</v>
      </c>
      <c r="AS1928" t="s">
        <v>3186</v>
      </c>
      <c r="AT1928" s="388">
        <v>44482</v>
      </c>
      <c r="AU1928" t="s">
        <v>1756</v>
      </c>
      <c r="AV1928" t="s">
        <v>1756</v>
      </c>
      <c r="AZ1928" t="s">
        <v>1756</v>
      </c>
      <c r="BA1928" t="s">
        <v>1767</v>
      </c>
      <c r="BB1928" t="s">
        <v>5448</v>
      </c>
      <c r="BC1928" t="s">
        <v>5449</v>
      </c>
      <c r="BD1928" t="s">
        <v>826</v>
      </c>
      <c r="BE1928" t="s">
        <v>1756</v>
      </c>
      <c r="BF1928" t="s">
        <v>826</v>
      </c>
    </row>
    <row r="1929" spans="1:58">
      <c r="A1929" t="s">
        <v>829</v>
      </c>
      <c r="B1929">
        <v>6</v>
      </c>
      <c r="C1929">
        <v>0</v>
      </c>
      <c r="D1929">
        <v>10139</v>
      </c>
      <c r="E1929" t="s">
        <v>5450</v>
      </c>
      <c r="F1929">
        <v>53510602</v>
      </c>
      <c r="G1929" t="s">
        <v>2041</v>
      </c>
      <c r="H1929">
        <v>0</v>
      </c>
      <c r="I1929" t="s">
        <v>2052</v>
      </c>
      <c r="J1929">
        <v>75</v>
      </c>
      <c r="K1929">
        <v>55</v>
      </c>
      <c r="L1929" t="s">
        <v>1771</v>
      </c>
      <c r="M1929" t="s">
        <v>1756</v>
      </c>
      <c r="N1929" t="s">
        <v>1756</v>
      </c>
      <c r="O1929" t="s">
        <v>2053</v>
      </c>
      <c r="P1929" t="s">
        <v>1757</v>
      </c>
      <c r="Q1929" s="387">
        <v>4125</v>
      </c>
      <c r="R1929">
        <v>536.25</v>
      </c>
      <c r="S1929">
        <v>4661.25</v>
      </c>
      <c r="T1929" s="388">
        <v>44470</v>
      </c>
      <c r="U1929">
        <v>0</v>
      </c>
      <c r="V1929" t="s">
        <v>833</v>
      </c>
      <c r="W1929" s="388">
        <v>44484</v>
      </c>
      <c r="X1929">
        <v>165</v>
      </c>
      <c r="Y1929">
        <v>0</v>
      </c>
      <c r="Z1929">
        <v>0</v>
      </c>
      <c r="AA1929" t="s">
        <v>1758</v>
      </c>
      <c r="AB1929" t="s">
        <v>826</v>
      </c>
      <c r="AD1929" t="s">
        <v>2045</v>
      </c>
      <c r="AE1929" t="s">
        <v>2046</v>
      </c>
      <c r="AI1929" t="s">
        <v>1761</v>
      </c>
      <c r="AL1929" t="s">
        <v>3132</v>
      </c>
      <c r="AM1929">
        <v>6</v>
      </c>
      <c r="AN1929" t="s">
        <v>3133</v>
      </c>
      <c r="AO1929" t="s">
        <v>2852</v>
      </c>
      <c r="AP1929">
        <v>0</v>
      </c>
      <c r="AQ1929" s="388">
        <v>44481</v>
      </c>
      <c r="AS1929" t="s">
        <v>3186</v>
      </c>
      <c r="AT1929" s="388">
        <v>44482</v>
      </c>
      <c r="AU1929" t="s">
        <v>1756</v>
      </c>
      <c r="AV1929" t="s">
        <v>1756</v>
      </c>
      <c r="AZ1929" t="s">
        <v>1756</v>
      </c>
      <c r="BA1929" t="s">
        <v>1767</v>
      </c>
      <c r="BB1929" t="s">
        <v>5451</v>
      </c>
      <c r="BC1929" t="s">
        <v>5452</v>
      </c>
      <c r="BD1929" t="s">
        <v>826</v>
      </c>
      <c r="BE1929" t="s">
        <v>1756</v>
      </c>
      <c r="BF1929" t="s">
        <v>826</v>
      </c>
    </row>
    <row r="1930" spans="1:58">
      <c r="A1930" t="s">
        <v>829</v>
      </c>
      <c r="B1930">
        <v>6</v>
      </c>
      <c r="C1930">
        <v>0</v>
      </c>
      <c r="D1930">
        <v>10139</v>
      </c>
      <c r="E1930" t="s">
        <v>5450</v>
      </c>
      <c r="F1930">
        <v>53510602</v>
      </c>
      <c r="G1930" t="s">
        <v>2041</v>
      </c>
      <c r="H1930">
        <v>0</v>
      </c>
      <c r="I1930" t="s">
        <v>2056</v>
      </c>
      <c r="J1930">
        <v>210</v>
      </c>
      <c r="K1930">
        <v>5</v>
      </c>
      <c r="L1930" t="s">
        <v>1755</v>
      </c>
      <c r="M1930" t="s">
        <v>1756</v>
      </c>
      <c r="N1930" t="s">
        <v>1756</v>
      </c>
      <c r="P1930" t="s">
        <v>1757</v>
      </c>
      <c r="Q1930" s="387">
        <v>1050</v>
      </c>
      <c r="R1930">
        <v>136.5</v>
      </c>
      <c r="S1930">
        <v>1186.5</v>
      </c>
      <c r="T1930" s="388">
        <v>44470</v>
      </c>
      <c r="U1930">
        <v>0</v>
      </c>
      <c r="V1930" t="s">
        <v>833</v>
      </c>
      <c r="W1930" s="388">
        <v>44484</v>
      </c>
      <c r="X1930">
        <v>165</v>
      </c>
      <c r="Y1930">
        <v>0</v>
      </c>
      <c r="Z1930">
        <v>0</v>
      </c>
      <c r="AA1930" t="s">
        <v>1758</v>
      </c>
      <c r="AB1930" t="s">
        <v>826</v>
      </c>
      <c r="AD1930" t="s">
        <v>2045</v>
      </c>
      <c r="AE1930" t="s">
        <v>2046</v>
      </c>
      <c r="AI1930" t="s">
        <v>1761</v>
      </c>
      <c r="AL1930" t="s">
        <v>3132</v>
      </c>
      <c r="AM1930">
        <v>6</v>
      </c>
      <c r="AN1930" t="s">
        <v>3133</v>
      </c>
      <c r="AO1930" t="s">
        <v>2852</v>
      </c>
      <c r="AP1930">
        <v>0</v>
      </c>
      <c r="AQ1930" s="388">
        <v>44481</v>
      </c>
      <c r="AS1930" t="s">
        <v>3186</v>
      </c>
      <c r="AT1930" s="388">
        <v>44482</v>
      </c>
      <c r="AU1930" t="s">
        <v>1756</v>
      </c>
      <c r="AV1930" t="s">
        <v>1756</v>
      </c>
      <c r="AZ1930" t="s">
        <v>1756</v>
      </c>
      <c r="BA1930" t="s">
        <v>1767</v>
      </c>
      <c r="BB1930" t="s">
        <v>5453</v>
      </c>
      <c r="BC1930" t="s">
        <v>5454</v>
      </c>
      <c r="BD1930" t="s">
        <v>826</v>
      </c>
      <c r="BE1930" t="s">
        <v>1756</v>
      </c>
      <c r="BF1930" t="s">
        <v>826</v>
      </c>
    </row>
    <row r="1931" spans="1:58">
      <c r="A1931" t="s">
        <v>829</v>
      </c>
      <c r="B1931">
        <v>6</v>
      </c>
      <c r="C1931">
        <v>0</v>
      </c>
      <c r="D1931">
        <v>10139</v>
      </c>
      <c r="E1931" t="s">
        <v>5450</v>
      </c>
      <c r="F1931">
        <v>53510602</v>
      </c>
      <c r="G1931" t="s">
        <v>2041</v>
      </c>
      <c r="H1931">
        <v>0</v>
      </c>
      <c r="I1931" t="s">
        <v>2062</v>
      </c>
      <c r="J1931">
        <v>138.05000000000001</v>
      </c>
      <c r="K1931">
        <v>20</v>
      </c>
      <c r="L1931" t="s">
        <v>2063</v>
      </c>
      <c r="M1931" t="s">
        <v>2064</v>
      </c>
      <c r="N1931" t="s">
        <v>1757</v>
      </c>
      <c r="O1931" t="s">
        <v>1756</v>
      </c>
      <c r="P1931" t="s">
        <v>1756</v>
      </c>
      <c r="Q1931" s="387">
        <v>2761</v>
      </c>
      <c r="R1931">
        <v>358.93</v>
      </c>
      <c r="S1931">
        <v>3119.93</v>
      </c>
      <c r="T1931" s="388">
        <v>44470</v>
      </c>
      <c r="U1931">
        <v>0</v>
      </c>
      <c r="V1931" t="s">
        <v>833</v>
      </c>
      <c r="W1931" s="388">
        <v>44484</v>
      </c>
      <c r="X1931">
        <v>165</v>
      </c>
      <c r="Y1931">
        <v>0</v>
      </c>
      <c r="Z1931">
        <v>0</v>
      </c>
      <c r="AA1931" t="s">
        <v>1758</v>
      </c>
      <c r="AB1931" t="s">
        <v>826</v>
      </c>
      <c r="AD1931" t="s">
        <v>2045</v>
      </c>
      <c r="AE1931" t="s">
        <v>2046</v>
      </c>
      <c r="AI1931" t="s">
        <v>1761</v>
      </c>
      <c r="AL1931" t="s">
        <v>3132</v>
      </c>
      <c r="AM1931">
        <v>6</v>
      </c>
      <c r="AN1931" t="s">
        <v>3133</v>
      </c>
      <c r="AO1931" t="s">
        <v>2852</v>
      </c>
      <c r="AP1931">
        <v>0</v>
      </c>
      <c r="AQ1931" s="388">
        <v>44481</v>
      </c>
      <c r="AS1931" t="s">
        <v>3186</v>
      </c>
      <c r="AT1931" s="388">
        <v>44482</v>
      </c>
      <c r="AU1931" t="s">
        <v>1756</v>
      </c>
      <c r="AV1931" t="s">
        <v>1756</v>
      </c>
      <c r="AZ1931" t="s">
        <v>1756</v>
      </c>
      <c r="BA1931" t="s">
        <v>1767</v>
      </c>
      <c r="BB1931" t="s">
        <v>5455</v>
      </c>
      <c r="BC1931" t="s">
        <v>5456</v>
      </c>
      <c r="BD1931" t="s">
        <v>826</v>
      </c>
      <c r="BE1931" t="s">
        <v>1756</v>
      </c>
      <c r="BF1931" t="s">
        <v>826</v>
      </c>
    </row>
    <row r="1932" spans="1:58">
      <c r="A1932" t="s">
        <v>829</v>
      </c>
      <c r="B1932">
        <v>6</v>
      </c>
      <c r="C1932">
        <v>0</v>
      </c>
      <c r="D1932">
        <v>10139</v>
      </c>
      <c r="E1932" t="s">
        <v>5450</v>
      </c>
      <c r="F1932">
        <v>53510602</v>
      </c>
      <c r="G1932" t="s">
        <v>2041</v>
      </c>
      <c r="H1932">
        <v>0</v>
      </c>
      <c r="I1932" t="s">
        <v>2073</v>
      </c>
      <c r="J1932">
        <v>243.75</v>
      </c>
      <c r="K1932">
        <v>3</v>
      </c>
      <c r="L1932" t="s">
        <v>1755</v>
      </c>
      <c r="M1932" t="s">
        <v>2074</v>
      </c>
      <c r="N1932" t="s">
        <v>1757</v>
      </c>
      <c r="O1932" t="s">
        <v>1756</v>
      </c>
      <c r="P1932" t="s">
        <v>1756</v>
      </c>
      <c r="Q1932" s="387">
        <v>731.25</v>
      </c>
      <c r="R1932">
        <v>95.0625</v>
      </c>
      <c r="S1932">
        <v>826.31249999999989</v>
      </c>
      <c r="T1932" s="388">
        <v>44470</v>
      </c>
      <c r="U1932">
        <v>0</v>
      </c>
      <c r="V1932" t="s">
        <v>833</v>
      </c>
      <c r="W1932" s="388">
        <v>44484</v>
      </c>
      <c r="X1932">
        <v>165</v>
      </c>
      <c r="Y1932">
        <v>0</v>
      </c>
      <c r="Z1932">
        <v>0</v>
      </c>
      <c r="AA1932" t="s">
        <v>1758</v>
      </c>
      <c r="AB1932" t="s">
        <v>826</v>
      </c>
      <c r="AD1932" t="s">
        <v>2045</v>
      </c>
      <c r="AE1932" t="s">
        <v>2046</v>
      </c>
      <c r="AI1932" t="s">
        <v>1761</v>
      </c>
      <c r="AL1932" t="s">
        <v>3132</v>
      </c>
      <c r="AM1932">
        <v>6</v>
      </c>
      <c r="AN1932" t="s">
        <v>3133</v>
      </c>
      <c r="AO1932" t="s">
        <v>2852</v>
      </c>
      <c r="AP1932">
        <v>0</v>
      </c>
      <c r="AQ1932" s="388">
        <v>44481</v>
      </c>
      <c r="AS1932" t="s">
        <v>3186</v>
      </c>
      <c r="AT1932" s="388">
        <v>44482</v>
      </c>
      <c r="AU1932" t="s">
        <v>1756</v>
      </c>
      <c r="AV1932" t="s">
        <v>1756</v>
      </c>
      <c r="AZ1932" t="s">
        <v>1756</v>
      </c>
      <c r="BA1932" t="s">
        <v>1767</v>
      </c>
      <c r="BB1932" t="s">
        <v>5457</v>
      </c>
      <c r="BC1932" t="s">
        <v>5458</v>
      </c>
      <c r="BD1932" t="s">
        <v>826</v>
      </c>
      <c r="BE1932" t="s">
        <v>1756</v>
      </c>
      <c r="BF1932" t="s">
        <v>826</v>
      </c>
    </row>
    <row r="1933" spans="1:58">
      <c r="A1933" t="s">
        <v>829</v>
      </c>
      <c r="B1933">
        <v>6</v>
      </c>
      <c r="C1933">
        <v>0</v>
      </c>
      <c r="D1933">
        <v>10139</v>
      </c>
      <c r="E1933" t="s">
        <v>5450</v>
      </c>
      <c r="F1933">
        <v>53510602</v>
      </c>
      <c r="G1933" t="s">
        <v>2041</v>
      </c>
      <c r="H1933">
        <v>0</v>
      </c>
      <c r="I1933" t="s">
        <v>2083</v>
      </c>
      <c r="J1933">
        <v>12.21</v>
      </c>
      <c r="K1933">
        <v>10</v>
      </c>
      <c r="L1933" t="s">
        <v>1771</v>
      </c>
      <c r="M1933" t="s">
        <v>2084</v>
      </c>
      <c r="N1933" t="s">
        <v>1757</v>
      </c>
      <c r="O1933" t="s">
        <v>1756</v>
      </c>
      <c r="P1933" t="s">
        <v>1756</v>
      </c>
      <c r="Q1933" s="387">
        <v>122.1</v>
      </c>
      <c r="R1933">
        <v>15.872999999999999</v>
      </c>
      <c r="S1933">
        <v>137.97299999999998</v>
      </c>
      <c r="T1933" s="388">
        <v>44470</v>
      </c>
      <c r="U1933">
        <v>0</v>
      </c>
      <c r="V1933" t="s">
        <v>833</v>
      </c>
      <c r="W1933" s="388">
        <v>44484</v>
      </c>
      <c r="X1933">
        <v>165</v>
      </c>
      <c r="Y1933">
        <v>0</v>
      </c>
      <c r="Z1933">
        <v>0</v>
      </c>
      <c r="AA1933" t="s">
        <v>1758</v>
      </c>
      <c r="AB1933" t="s">
        <v>826</v>
      </c>
      <c r="AD1933" t="s">
        <v>2045</v>
      </c>
      <c r="AE1933" t="s">
        <v>2046</v>
      </c>
      <c r="AI1933" t="s">
        <v>1761</v>
      </c>
      <c r="AL1933" t="s">
        <v>3132</v>
      </c>
      <c r="AM1933">
        <v>6</v>
      </c>
      <c r="AN1933" t="s">
        <v>3133</v>
      </c>
      <c r="AO1933" t="s">
        <v>2852</v>
      </c>
      <c r="AP1933">
        <v>0</v>
      </c>
      <c r="AQ1933" s="388">
        <v>44481</v>
      </c>
      <c r="AS1933" t="s">
        <v>3186</v>
      </c>
      <c r="AT1933" s="388">
        <v>44482</v>
      </c>
      <c r="AU1933" t="s">
        <v>1756</v>
      </c>
      <c r="AV1933" t="s">
        <v>1756</v>
      </c>
      <c r="AZ1933" t="s">
        <v>1756</v>
      </c>
      <c r="BA1933" t="s">
        <v>1767</v>
      </c>
      <c r="BB1933" t="s">
        <v>5459</v>
      </c>
      <c r="BC1933" t="s">
        <v>5460</v>
      </c>
      <c r="BD1933" t="s">
        <v>826</v>
      </c>
      <c r="BE1933" t="s">
        <v>1756</v>
      </c>
      <c r="BF1933" t="s">
        <v>826</v>
      </c>
    </row>
    <row r="1934" spans="1:58">
      <c r="A1934" t="s">
        <v>829</v>
      </c>
      <c r="B1934">
        <v>6</v>
      </c>
      <c r="C1934">
        <v>0</v>
      </c>
      <c r="D1934">
        <v>10139</v>
      </c>
      <c r="E1934" t="s">
        <v>5450</v>
      </c>
      <c r="F1934">
        <v>53510602</v>
      </c>
      <c r="G1934" t="s">
        <v>2041</v>
      </c>
      <c r="H1934">
        <v>0</v>
      </c>
      <c r="I1934" t="s">
        <v>2083</v>
      </c>
      <c r="J1934">
        <v>12.21</v>
      </c>
      <c r="K1934">
        <v>10</v>
      </c>
      <c r="L1934" t="s">
        <v>1771</v>
      </c>
      <c r="M1934" t="s">
        <v>2084</v>
      </c>
      <c r="N1934" t="s">
        <v>1757</v>
      </c>
      <c r="O1934" t="s">
        <v>1756</v>
      </c>
      <c r="P1934" t="s">
        <v>1756</v>
      </c>
      <c r="Q1934" s="387">
        <v>122.1</v>
      </c>
      <c r="R1934">
        <v>15.872999999999999</v>
      </c>
      <c r="S1934">
        <v>137.97299999999998</v>
      </c>
      <c r="T1934" s="388">
        <v>44470</v>
      </c>
      <c r="U1934">
        <v>0</v>
      </c>
      <c r="V1934" t="s">
        <v>833</v>
      </c>
      <c r="W1934" s="388">
        <v>44484</v>
      </c>
      <c r="X1934">
        <v>165</v>
      </c>
      <c r="Y1934">
        <v>0</v>
      </c>
      <c r="Z1934">
        <v>0</v>
      </c>
      <c r="AA1934" t="s">
        <v>1758</v>
      </c>
      <c r="AB1934" t="s">
        <v>826</v>
      </c>
      <c r="AD1934" t="s">
        <v>2045</v>
      </c>
      <c r="AE1934" t="s">
        <v>2046</v>
      </c>
      <c r="AI1934" t="s">
        <v>1761</v>
      </c>
      <c r="AL1934" t="s">
        <v>3132</v>
      </c>
      <c r="AM1934">
        <v>6</v>
      </c>
      <c r="AN1934" t="s">
        <v>3133</v>
      </c>
      <c r="AO1934" t="s">
        <v>2852</v>
      </c>
      <c r="AP1934">
        <v>0</v>
      </c>
      <c r="AQ1934" s="388">
        <v>44481</v>
      </c>
      <c r="AS1934" t="s">
        <v>3186</v>
      </c>
      <c r="AT1934" s="388">
        <v>44482</v>
      </c>
      <c r="AU1934" t="s">
        <v>1756</v>
      </c>
      <c r="AV1934" t="s">
        <v>1756</v>
      </c>
      <c r="AZ1934" t="s">
        <v>1756</v>
      </c>
      <c r="BA1934" t="s">
        <v>1767</v>
      </c>
      <c r="BB1934" t="s">
        <v>5459</v>
      </c>
      <c r="BC1934" t="s">
        <v>5460</v>
      </c>
      <c r="BD1934" t="s">
        <v>826</v>
      </c>
      <c r="BE1934" t="s">
        <v>1756</v>
      </c>
      <c r="BF1934" t="s">
        <v>826</v>
      </c>
    </row>
    <row r="1935" spans="1:58">
      <c r="A1935" t="s">
        <v>829</v>
      </c>
      <c r="B1935">
        <v>6</v>
      </c>
      <c r="C1935">
        <v>0</v>
      </c>
      <c r="D1935">
        <v>10139</v>
      </c>
      <c r="E1935" t="s">
        <v>5450</v>
      </c>
      <c r="F1935">
        <v>53510602</v>
      </c>
      <c r="G1935" t="s">
        <v>2041</v>
      </c>
      <c r="H1935">
        <v>0</v>
      </c>
      <c r="I1935" t="s">
        <v>2089</v>
      </c>
      <c r="J1935">
        <v>146.96</v>
      </c>
      <c r="K1935">
        <v>10</v>
      </c>
      <c r="L1935" t="s">
        <v>2063</v>
      </c>
      <c r="M1935" t="s">
        <v>2090</v>
      </c>
      <c r="N1935" t="s">
        <v>1757</v>
      </c>
      <c r="O1935" t="s">
        <v>1756</v>
      </c>
      <c r="P1935" t="s">
        <v>1756</v>
      </c>
      <c r="Q1935" s="387">
        <v>1469.6</v>
      </c>
      <c r="R1935">
        <v>191.048</v>
      </c>
      <c r="S1935">
        <v>1660.6479999999997</v>
      </c>
      <c r="T1935" s="388">
        <v>44470</v>
      </c>
      <c r="U1935">
        <v>0</v>
      </c>
      <c r="V1935" t="s">
        <v>833</v>
      </c>
      <c r="W1935" s="388">
        <v>44484</v>
      </c>
      <c r="X1935">
        <v>165</v>
      </c>
      <c r="Y1935">
        <v>0</v>
      </c>
      <c r="Z1935">
        <v>0</v>
      </c>
      <c r="AA1935" t="s">
        <v>1758</v>
      </c>
      <c r="AB1935" t="s">
        <v>826</v>
      </c>
      <c r="AD1935" t="s">
        <v>2045</v>
      </c>
      <c r="AE1935" t="s">
        <v>2046</v>
      </c>
      <c r="AI1935" t="s">
        <v>1761</v>
      </c>
      <c r="AL1935" t="s">
        <v>3132</v>
      </c>
      <c r="AM1935">
        <v>6</v>
      </c>
      <c r="AN1935" t="s">
        <v>3133</v>
      </c>
      <c r="AO1935" t="s">
        <v>2852</v>
      </c>
      <c r="AP1935">
        <v>0</v>
      </c>
      <c r="AQ1935" s="388">
        <v>44481</v>
      </c>
      <c r="AS1935" t="s">
        <v>3186</v>
      </c>
      <c r="AT1935" s="388">
        <v>44482</v>
      </c>
      <c r="AU1935" t="s">
        <v>1756</v>
      </c>
      <c r="AV1935" t="s">
        <v>1756</v>
      </c>
      <c r="AZ1935" t="s">
        <v>1756</v>
      </c>
      <c r="BA1935" t="s">
        <v>1767</v>
      </c>
      <c r="BB1935" t="s">
        <v>5461</v>
      </c>
      <c r="BC1935" t="s">
        <v>5462</v>
      </c>
      <c r="BD1935" t="s">
        <v>826</v>
      </c>
      <c r="BE1935" t="s">
        <v>1756</v>
      </c>
      <c r="BF1935" t="s">
        <v>826</v>
      </c>
    </row>
    <row r="1936" spans="1:58">
      <c r="A1936" t="s">
        <v>829</v>
      </c>
      <c r="B1936">
        <v>6</v>
      </c>
      <c r="C1936">
        <v>0</v>
      </c>
      <c r="D1936">
        <v>10139</v>
      </c>
      <c r="E1936" t="s">
        <v>5450</v>
      </c>
      <c r="F1936">
        <v>53510602</v>
      </c>
      <c r="G1936" t="s">
        <v>2041</v>
      </c>
      <c r="H1936">
        <v>0</v>
      </c>
      <c r="I1936" t="s">
        <v>2095</v>
      </c>
      <c r="J1936">
        <v>138.44999999999999</v>
      </c>
      <c r="K1936">
        <v>10</v>
      </c>
      <c r="L1936" t="s">
        <v>2063</v>
      </c>
      <c r="M1936" t="s">
        <v>2096</v>
      </c>
      <c r="N1936" t="s">
        <v>1757</v>
      </c>
      <c r="O1936" t="s">
        <v>1756</v>
      </c>
      <c r="P1936" t="s">
        <v>1756</v>
      </c>
      <c r="Q1936" s="387">
        <v>1384.5</v>
      </c>
      <c r="R1936">
        <v>179.98500000000001</v>
      </c>
      <c r="S1936">
        <v>1564.4849999999999</v>
      </c>
      <c r="T1936" s="388">
        <v>44470</v>
      </c>
      <c r="U1936">
        <v>0</v>
      </c>
      <c r="V1936" t="s">
        <v>833</v>
      </c>
      <c r="W1936" s="388">
        <v>44484</v>
      </c>
      <c r="X1936">
        <v>165</v>
      </c>
      <c r="Y1936">
        <v>0</v>
      </c>
      <c r="Z1936">
        <v>0</v>
      </c>
      <c r="AA1936" t="s">
        <v>1758</v>
      </c>
      <c r="AB1936" t="s">
        <v>826</v>
      </c>
      <c r="AD1936" t="s">
        <v>2045</v>
      </c>
      <c r="AE1936" t="s">
        <v>2046</v>
      </c>
      <c r="AI1936" t="s">
        <v>1761</v>
      </c>
      <c r="AL1936" t="s">
        <v>3132</v>
      </c>
      <c r="AM1936">
        <v>6</v>
      </c>
      <c r="AN1936" t="s">
        <v>3133</v>
      </c>
      <c r="AO1936" t="s">
        <v>2852</v>
      </c>
      <c r="AP1936">
        <v>0</v>
      </c>
      <c r="AQ1936" s="388">
        <v>44481</v>
      </c>
      <c r="AS1936" t="s">
        <v>3186</v>
      </c>
      <c r="AT1936" s="388">
        <v>44482</v>
      </c>
      <c r="AU1936" t="s">
        <v>1756</v>
      </c>
      <c r="AV1936" t="s">
        <v>1756</v>
      </c>
      <c r="AZ1936" t="s">
        <v>1756</v>
      </c>
      <c r="BA1936" t="s">
        <v>1767</v>
      </c>
      <c r="BB1936" t="s">
        <v>5463</v>
      </c>
      <c r="BC1936" t="s">
        <v>5464</v>
      </c>
      <c r="BD1936" t="s">
        <v>826</v>
      </c>
      <c r="BE1936" t="s">
        <v>1756</v>
      </c>
      <c r="BF1936" t="s">
        <v>826</v>
      </c>
    </row>
    <row r="1937" spans="1:58">
      <c r="A1937" t="s">
        <v>829</v>
      </c>
      <c r="B1937">
        <v>6</v>
      </c>
      <c r="C1937">
        <v>0</v>
      </c>
      <c r="D1937">
        <v>10139</v>
      </c>
      <c r="E1937" t="s">
        <v>5450</v>
      </c>
      <c r="F1937">
        <v>53510602</v>
      </c>
      <c r="G1937" t="s">
        <v>2041</v>
      </c>
      <c r="H1937">
        <v>0</v>
      </c>
      <c r="I1937" t="s">
        <v>2247</v>
      </c>
      <c r="J1937">
        <v>131.47999999999999</v>
      </c>
      <c r="K1937">
        <v>10</v>
      </c>
      <c r="L1937" t="s">
        <v>2063</v>
      </c>
      <c r="M1937" t="s">
        <v>2248</v>
      </c>
      <c r="N1937" t="s">
        <v>1757</v>
      </c>
      <c r="O1937" t="s">
        <v>1756</v>
      </c>
      <c r="P1937" t="s">
        <v>1756</v>
      </c>
      <c r="Q1937" s="387">
        <v>1314.8</v>
      </c>
      <c r="R1937">
        <v>170.92400000000001</v>
      </c>
      <c r="S1937">
        <v>1485.7239999999997</v>
      </c>
      <c r="T1937" s="388">
        <v>44470</v>
      </c>
      <c r="U1937">
        <v>0</v>
      </c>
      <c r="V1937" t="s">
        <v>833</v>
      </c>
      <c r="W1937" s="388">
        <v>44484</v>
      </c>
      <c r="X1937">
        <v>165</v>
      </c>
      <c r="Y1937">
        <v>0</v>
      </c>
      <c r="Z1937">
        <v>0</v>
      </c>
      <c r="AA1937" t="s">
        <v>1758</v>
      </c>
      <c r="AB1937" t="s">
        <v>826</v>
      </c>
      <c r="AD1937" t="s">
        <v>2045</v>
      </c>
      <c r="AE1937" t="s">
        <v>2046</v>
      </c>
      <c r="AI1937" t="s">
        <v>1761</v>
      </c>
      <c r="AL1937" t="s">
        <v>3132</v>
      </c>
      <c r="AM1937">
        <v>6</v>
      </c>
      <c r="AN1937" t="s">
        <v>3133</v>
      </c>
      <c r="AO1937" t="s">
        <v>2852</v>
      </c>
      <c r="AP1937">
        <v>0</v>
      </c>
      <c r="AQ1937" s="388">
        <v>44481</v>
      </c>
      <c r="AS1937" t="s">
        <v>3186</v>
      </c>
      <c r="AT1937" s="388">
        <v>44482</v>
      </c>
      <c r="AU1937" t="s">
        <v>1756</v>
      </c>
      <c r="AV1937" t="s">
        <v>1756</v>
      </c>
      <c r="AZ1937" t="s">
        <v>1756</v>
      </c>
      <c r="BA1937" t="s">
        <v>1767</v>
      </c>
      <c r="BB1937" t="s">
        <v>5465</v>
      </c>
      <c r="BC1937" t="s">
        <v>5466</v>
      </c>
      <c r="BD1937" t="s">
        <v>826</v>
      </c>
      <c r="BE1937" t="s">
        <v>1756</v>
      </c>
      <c r="BF1937" t="s">
        <v>826</v>
      </c>
    </row>
    <row r="1938" spans="1:58">
      <c r="A1938" t="s">
        <v>829</v>
      </c>
      <c r="B1938">
        <v>6</v>
      </c>
      <c r="C1938">
        <v>0</v>
      </c>
      <c r="D1938">
        <v>10138</v>
      </c>
      <c r="E1938" t="s">
        <v>5467</v>
      </c>
      <c r="F1938">
        <v>53510602</v>
      </c>
      <c r="G1938" t="s">
        <v>2041</v>
      </c>
      <c r="H1938">
        <v>0</v>
      </c>
      <c r="I1938" t="s">
        <v>2103</v>
      </c>
      <c r="J1938">
        <v>70</v>
      </c>
      <c r="K1938">
        <v>4</v>
      </c>
      <c r="L1938" t="s">
        <v>1771</v>
      </c>
      <c r="M1938" t="s">
        <v>1756</v>
      </c>
      <c r="N1938" t="s">
        <v>1756</v>
      </c>
      <c r="O1938" t="s">
        <v>2104</v>
      </c>
      <c r="P1938" t="s">
        <v>1757</v>
      </c>
      <c r="Q1938" s="387">
        <v>280</v>
      </c>
      <c r="R1938">
        <v>36.4</v>
      </c>
      <c r="S1938">
        <v>316.39999999999998</v>
      </c>
      <c r="T1938" s="388">
        <v>44470</v>
      </c>
      <c r="U1938">
        <v>0</v>
      </c>
      <c r="V1938" t="s">
        <v>833</v>
      </c>
      <c r="W1938" s="388">
        <v>44484</v>
      </c>
      <c r="X1938">
        <v>165</v>
      </c>
      <c r="Y1938">
        <v>0</v>
      </c>
      <c r="Z1938">
        <v>0</v>
      </c>
      <c r="AA1938" t="s">
        <v>1758</v>
      </c>
      <c r="AB1938" t="s">
        <v>826</v>
      </c>
      <c r="AD1938" t="s">
        <v>2045</v>
      </c>
      <c r="AE1938" t="s">
        <v>2046</v>
      </c>
      <c r="AI1938" t="s">
        <v>1761</v>
      </c>
      <c r="AL1938" t="s">
        <v>5468</v>
      </c>
      <c r="AM1938">
        <v>6</v>
      </c>
      <c r="AN1938" t="s">
        <v>1081</v>
      </c>
      <c r="AO1938" t="s">
        <v>2875</v>
      </c>
      <c r="AP1938">
        <v>0</v>
      </c>
      <c r="AQ1938" s="388">
        <v>44481</v>
      </c>
      <c r="AS1938" t="s">
        <v>3186</v>
      </c>
      <c r="AT1938" s="388">
        <v>44482</v>
      </c>
      <c r="AU1938" t="s">
        <v>1756</v>
      </c>
      <c r="AV1938" t="s">
        <v>1756</v>
      </c>
      <c r="AZ1938" t="s">
        <v>1756</v>
      </c>
      <c r="BA1938" t="s">
        <v>1767</v>
      </c>
      <c r="BB1938" t="s">
        <v>5469</v>
      </c>
      <c r="BC1938" t="s">
        <v>5470</v>
      </c>
      <c r="BD1938" t="s">
        <v>826</v>
      </c>
      <c r="BE1938" t="s">
        <v>1756</v>
      </c>
      <c r="BF1938" t="s">
        <v>826</v>
      </c>
    </row>
    <row r="1939" spans="1:58">
      <c r="A1939" t="s">
        <v>829</v>
      </c>
      <c r="B1939">
        <v>6</v>
      </c>
      <c r="C1939">
        <v>0</v>
      </c>
      <c r="D1939">
        <v>10138</v>
      </c>
      <c r="E1939" t="s">
        <v>5467</v>
      </c>
      <c r="F1939">
        <v>53510602</v>
      </c>
      <c r="G1939" t="s">
        <v>2041</v>
      </c>
      <c r="H1939">
        <v>0</v>
      </c>
      <c r="I1939" t="s">
        <v>2052</v>
      </c>
      <c r="J1939">
        <v>75</v>
      </c>
      <c r="K1939">
        <v>60</v>
      </c>
      <c r="L1939" t="s">
        <v>1771</v>
      </c>
      <c r="M1939" t="s">
        <v>1756</v>
      </c>
      <c r="N1939" t="s">
        <v>1756</v>
      </c>
      <c r="O1939" t="s">
        <v>2053</v>
      </c>
      <c r="P1939" t="s">
        <v>1757</v>
      </c>
      <c r="Q1939" s="387">
        <v>4500</v>
      </c>
      <c r="R1939">
        <v>585</v>
      </c>
      <c r="S1939">
        <v>5084.9999999999991</v>
      </c>
      <c r="T1939" s="388">
        <v>44470</v>
      </c>
      <c r="U1939">
        <v>0</v>
      </c>
      <c r="V1939" t="s">
        <v>833</v>
      </c>
      <c r="W1939" s="388">
        <v>44484</v>
      </c>
      <c r="X1939">
        <v>165</v>
      </c>
      <c r="Y1939">
        <v>0</v>
      </c>
      <c r="Z1939">
        <v>0</v>
      </c>
      <c r="AA1939" t="s">
        <v>1758</v>
      </c>
      <c r="AB1939" t="s">
        <v>826</v>
      </c>
      <c r="AD1939" t="s">
        <v>2045</v>
      </c>
      <c r="AE1939" t="s">
        <v>2046</v>
      </c>
      <c r="AI1939" t="s">
        <v>1761</v>
      </c>
      <c r="AL1939" t="s">
        <v>5468</v>
      </c>
      <c r="AM1939">
        <v>6</v>
      </c>
      <c r="AN1939" t="s">
        <v>1081</v>
      </c>
      <c r="AO1939" t="s">
        <v>2875</v>
      </c>
      <c r="AP1939">
        <v>0</v>
      </c>
      <c r="AQ1939" s="388">
        <v>44481</v>
      </c>
      <c r="AS1939" t="s">
        <v>3186</v>
      </c>
      <c r="AT1939" s="388">
        <v>44482</v>
      </c>
      <c r="AU1939" t="s">
        <v>1756</v>
      </c>
      <c r="AV1939" t="s">
        <v>1756</v>
      </c>
      <c r="AZ1939" t="s">
        <v>1756</v>
      </c>
      <c r="BA1939" t="s">
        <v>1767</v>
      </c>
      <c r="BB1939" t="s">
        <v>5471</v>
      </c>
      <c r="BC1939" t="s">
        <v>5472</v>
      </c>
      <c r="BD1939" t="s">
        <v>826</v>
      </c>
      <c r="BE1939" t="s">
        <v>1756</v>
      </c>
      <c r="BF1939" t="s">
        <v>826</v>
      </c>
    </row>
    <row r="1940" spans="1:58">
      <c r="A1940" t="s">
        <v>829</v>
      </c>
      <c r="B1940">
        <v>6</v>
      </c>
      <c r="C1940">
        <v>0</v>
      </c>
      <c r="D1940">
        <v>10138</v>
      </c>
      <c r="E1940" t="s">
        <v>5467</v>
      </c>
      <c r="F1940">
        <v>53510602</v>
      </c>
      <c r="G1940" t="s">
        <v>2041</v>
      </c>
      <c r="H1940">
        <v>0</v>
      </c>
      <c r="I1940" t="s">
        <v>2056</v>
      </c>
      <c r="J1940">
        <v>210</v>
      </c>
      <c r="K1940">
        <v>6</v>
      </c>
      <c r="L1940" t="s">
        <v>1755</v>
      </c>
      <c r="M1940" t="s">
        <v>1756</v>
      </c>
      <c r="N1940" t="s">
        <v>1756</v>
      </c>
      <c r="P1940" t="s">
        <v>1757</v>
      </c>
      <c r="Q1940" s="387">
        <v>1260</v>
      </c>
      <c r="R1940">
        <v>163.80000000000001</v>
      </c>
      <c r="S1940">
        <v>1423.8</v>
      </c>
      <c r="T1940" s="388">
        <v>44470</v>
      </c>
      <c r="U1940">
        <v>0</v>
      </c>
      <c r="V1940" t="s">
        <v>833</v>
      </c>
      <c r="W1940" s="388">
        <v>44484</v>
      </c>
      <c r="X1940">
        <v>165</v>
      </c>
      <c r="Y1940">
        <v>0</v>
      </c>
      <c r="Z1940">
        <v>0</v>
      </c>
      <c r="AA1940" t="s">
        <v>1758</v>
      </c>
      <c r="AB1940" t="s">
        <v>826</v>
      </c>
      <c r="AD1940" t="s">
        <v>2045</v>
      </c>
      <c r="AE1940" t="s">
        <v>2046</v>
      </c>
      <c r="AI1940" t="s">
        <v>1761</v>
      </c>
      <c r="AL1940" t="s">
        <v>5468</v>
      </c>
      <c r="AM1940">
        <v>6</v>
      </c>
      <c r="AN1940" t="s">
        <v>1081</v>
      </c>
      <c r="AO1940" t="s">
        <v>2875</v>
      </c>
      <c r="AP1940">
        <v>0</v>
      </c>
      <c r="AQ1940" s="388">
        <v>44481</v>
      </c>
      <c r="AS1940" t="s">
        <v>3186</v>
      </c>
      <c r="AT1940" s="388">
        <v>44482</v>
      </c>
      <c r="AU1940" t="s">
        <v>1756</v>
      </c>
      <c r="AV1940" t="s">
        <v>1756</v>
      </c>
      <c r="AZ1940" t="s">
        <v>1756</v>
      </c>
      <c r="BA1940" t="s">
        <v>1767</v>
      </c>
      <c r="BB1940" t="s">
        <v>5473</v>
      </c>
      <c r="BC1940" t="s">
        <v>5474</v>
      </c>
      <c r="BD1940" t="s">
        <v>826</v>
      </c>
      <c r="BE1940" t="s">
        <v>1756</v>
      </c>
      <c r="BF1940" t="s">
        <v>826</v>
      </c>
    </row>
    <row r="1941" spans="1:58">
      <c r="A1941" t="s">
        <v>829</v>
      </c>
      <c r="B1941">
        <v>6</v>
      </c>
      <c r="C1941">
        <v>0</v>
      </c>
      <c r="D1941">
        <v>10138</v>
      </c>
      <c r="E1941" t="s">
        <v>5467</v>
      </c>
      <c r="F1941">
        <v>53510602</v>
      </c>
      <c r="G1941" t="s">
        <v>2041</v>
      </c>
      <c r="H1941">
        <v>0</v>
      </c>
      <c r="I1941" t="s">
        <v>518</v>
      </c>
      <c r="J1941">
        <v>95</v>
      </c>
      <c r="K1941">
        <v>12</v>
      </c>
      <c r="L1941" t="s">
        <v>1771</v>
      </c>
      <c r="M1941" t="s">
        <v>1756</v>
      </c>
      <c r="N1941" t="s">
        <v>1756</v>
      </c>
      <c r="O1941" t="s">
        <v>2059</v>
      </c>
      <c r="P1941" t="s">
        <v>1757</v>
      </c>
      <c r="Q1941" s="387">
        <v>1140</v>
      </c>
      <c r="R1941">
        <v>148.20000000000002</v>
      </c>
      <c r="S1941">
        <v>1288.1999999999998</v>
      </c>
      <c r="T1941" s="388">
        <v>44470</v>
      </c>
      <c r="U1941">
        <v>0</v>
      </c>
      <c r="V1941" t="s">
        <v>833</v>
      </c>
      <c r="W1941" s="388">
        <v>44484</v>
      </c>
      <c r="X1941">
        <v>165</v>
      </c>
      <c r="Y1941">
        <v>0</v>
      </c>
      <c r="Z1941">
        <v>0</v>
      </c>
      <c r="AA1941" t="s">
        <v>1758</v>
      </c>
      <c r="AB1941" t="s">
        <v>826</v>
      </c>
      <c r="AD1941" t="s">
        <v>2045</v>
      </c>
      <c r="AE1941" t="s">
        <v>2046</v>
      </c>
      <c r="AI1941" t="s">
        <v>1761</v>
      </c>
      <c r="AL1941" t="s">
        <v>5468</v>
      </c>
      <c r="AM1941">
        <v>6</v>
      </c>
      <c r="AN1941" t="s">
        <v>1081</v>
      </c>
      <c r="AO1941" t="s">
        <v>2875</v>
      </c>
      <c r="AP1941">
        <v>0</v>
      </c>
      <c r="AQ1941" s="388">
        <v>44481</v>
      </c>
      <c r="AS1941" t="s">
        <v>3186</v>
      </c>
      <c r="AT1941" s="388">
        <v>44482</v>
      </c>
      <c r="AU1941" t="s">
        <v>1756</v>
      </c>
      <c r="AV1941" t="s">
        <v>1756</v>
      </c>
      <c r="AZ1941" t="s">
        <v>1756</v>
      </c>
      <c r="BA1941" t="s">
        <v>1767</v>
      </c>
      <c r="BB1941" t="s">
        <v>5475</v>
      </c>
      <c r="BC1941" t="s">
        <v>5476</v>
      </c>
      <c r="BD1941" t="s">
        <v>826</v>
      </c>
      <c r="BE1941" t="s">
        <v>1756</v>
      </c>
      <c r="BF1941" t="s">
        <v>826</v>
      </c>
    </row>
    <row r="1942" spans="1:58">
      <c r="A1942" t="s">
        <v>829</v>
      </c>
      <c r="B1942">
        <v>6</v>
      </c>
      <c r="C1942">
        <v>0</v>
      </c>
      <c r="D1942">
        <v>10138</v>
      </c>
      <c r="E1942" t="s">
        <v>5467</v>
      </c>
      <c r="F1942">
        <v>53510602</v>
      </c>
      <c r="G1942" t="s">
        <v>2041</v>
      </c>
      <c r="H1942">
        <v>0</v>
      </c>
      <c r="I1942" t="s">
        <v>2113</v>
      </c>
      <c r="J1942">
        <v>122.39</v>
      </c>
      <c r="K1942">
        <v>4</v>
      </c>
      <c r="L1942" t="s">
        <v>2063</v>
      </c>
      <c r="M1942" t="s">
        <v>2114</v>
      </c>
      <c r="N1942" t="s">
        <v>1757</v>
      </c>
      <c r="O1942" t="s">
        <v>1756</v>
      </c>
      <c r="P1942" t="s">
        <v>1756</v>
      </c>
      <c r="Q1942" s="387">
        <v>489.56</v>
      </c>
      <c r="R1942">
        <v>63.642800000000001</v>
      </c>
      <c r="S1942">
        <v>553.20279999999991</v>
      </c>
      <c r="T1942" s="388">
        <v>44470</v>
      </c>
      <c r="U1942">
        <v>0</v>
      </c>
      <c r="V1942" t="s">
        <v>833</v>
      </c>
      <c r="W1942" s="388">
        <v>44484</v>
      </c>
      <c r="X1942">
        <v>165</v>
      </c>
      <c r="Y1942">
        <v>0</v>
      </c>
      <c r="Z1942">
        <v>0</v>
      </c>
      <c r="AA1942" t="s">
        <v>1758</v>
      </c>
      <c r="AB1942" t="s">
        <v>826</v>
      </c>
      <c r="AD1942" t="s">
        <v>2045</v>
      </c>
      <c r="AE1942" t="s">
        <v>2046</v>
      </c>
      <c r="AI1942" t="s">
        <v>1761</v>
      </c>
      <c r="AL1942" t="s">
        <v>5468</v>
      </c>
      <c r="AM1942">
        <v>6</v>
      </c>
      <c r="AN1942" t="s">
        <v>1081</v>
      </c>
      <c r="AO1942" t="s">
        <v>2875</v>
      </c>
      <c r="AP1942">
        <v>0</v>
      </c>
      <c r="AQ1942" s="388">
        <v>44481</v>
      </c>
      <c r="AS1942" t="s">
        <v>3186</v>
      </c>
      <c r="AT1942" s="388">
        <v>44482</v>
      </c>
      <c r="AU1942" t="s">
        <v>1756</v>
      </c>
      <c r="AV1942" t="s">
        <v>1756</v>
      </c>
      <c r="AZ1942" t="s">
        <v>1756</v>
      </c>
      <c r="BA1942" t="s">
        <v>1767</v>
      </c>
      <c r="BB1942" t="s">
        <v>5477</v>
      </c>
      <c r="BC1942" t="s">
        <v>5478</v>
      </c>
      <c r="BD1942" t="s">
        <v>826</v>
      </c>
      <c r="BE1942" t="s">
        <v>1756</v>
      </c>
      <c r="BF1942" t="s">
        <v>826</v>
      </c>
    </row>
    <row r="1943" spans="1:58">
      <c r="A1943" t="s">
        <v>829</v>
      </c>
      <c r="B1943">
        <v>6</v>
      </c>
      <c r="C1943">
        <v>0</v>
      </c>
      <c r="D1943">
        <v>10138</v>
      </c>
      <c r="E1943" t="s">
        <v>5467</v>
      </c>
      <c r="F1943">
        <v>53510602</v>
      </c>
      <c r="G1943" t="s">
        <v>2041</v>
      </c>
      <c r="H1943">
        <v>0</v>
      </c>
      <c r="I1943" t="s">
        <v>2062</v>
      </c>
      <c r="J1943">
        <v>138.05000000000001</v>
      </c>
      <c r="K1943">
        <v>21</v>
      </c>
      <c r="L1943" t="s">
        <v>2063</v>
      </c>
      <c r="M1943" t="s">
        <v>2064</v>
      </c>
      <c r="N1943" t="s">
        <v>1757</v>
      </c>
      <c r="O1943" t="s">
        <v>1756</v>
      </c>
      <c r="P1943" t="s">
        <v>1756</v>
      </c>
      <c r="Q1943" s="387">
        <v>2899.05</v>
      </c>
      <c r="R1943">
        <v>376.87650000000002</v>
      </c>
      <c r="S1943">
        <v>3275.9265</v>
      </c>
      <c r="T1943" s="388">
        <v>44470</v>
      </c>
      <c r="U1943">
        <v>0</v>
      </c>
      <c r="V1943" t="s">
        <v>833</v>
      </c>
      <c r="W1943" s="388">
        <v>44484</v>
      </c>
      <c r="X1943">
        <v>165</v>
      </c>
      <c r="Y1943">
        <v>0</v>
      </c>
      <c r="Z1943">
        <v>0</v>
      </c>
      <c r="AA1943" t="s">
        <v>1758</v>
      </c>
      <c r="AB1943" t="s">
        <v>826</v>
      </c>
      <c r="AD1943" t="s">
        <v>2045</v>
      </c>
      <c r="AE1943" t="s">
        <v>2046</v>
      </c>
      <c r="AI1943" t="s">
        <v>1761</v>
      </c>
      <c r="AL1943" t="s">
        <v>5468</v>
      </c>
      <c r="AM1943">
        <v>6</v>
      </c>
      <c r="AN1943" t="s">
        <v>1081</v>
      </c>
      <c r="AO1943" t="s">
        <v>2875</v>
      </c>
      <c r="AP1943">
        <v>0</v>
      </c>
      <c r="AQ1943" s="388">
        <v>44481</v>
      </c>
      <c r="AS1943" t="s">
        <v>3186</v>
      </c>
      <c r="AT1943" s="388">
        <v>44482</v>
      </c>
      <c r="AU1943" t="s">
        <v>1756</v>
      </c>
      <c r="AV1943" t="s">
        <v>1756</v>
      </c>
      <c r="AZ1943" t="s">
        <v>1756</v>
      </c>
      <c r="BA1943" t="s">
        <v>1767</v>
      </c>
      <c r="BB1943" t="s">
        <v>5479</v>
      </c>
      <c r="BC1943" t="s">
        <v>5480</v>
      </c>
      <c r="BD1943" t="s">
        <v>826</v>
      </c>
      <c r="BE1943" t="s">
        <v>1756</v>
      </c>
      <c r="BF1943" t="s">
        <v>826</v>
      </c>
    </row>
    <row r="1944" spans="1:58">
      <c r="A1944" t="s">
        <v>829</v>
      </c>
      <c r="B1944">
        <v>6</v>
      </c>
      <c r="C1944">
        <v>0</v>
      </c>
      <c r="D1944">
        <v>10138</v>
      </c>
      <c r="E1944" t="s">
        <v>5467</v>
      </c>
      <c r="F1944">
        <v>53510602</v>
      </c>
      <c r="G1944" t="s">
        <v>2041</v>
      </c>
      <c r="H1944">
        <v>0</v>
      </c>
      <c r="I1944" t="s">
        <v>2073</v>
      </c>
      <c r="J1944">
        <v>243.75</v>
      </c>
      <c r="K1944">
        <v>3</v>
      </c>
      <c r="L1944" t="s">
        <v>1755</v>
      </c>
      <c r="M1944" t="s">
        <v>2074</v>
      </c>
      <c r="N1944" t="s">
        <v>1757</v>
      </c>
      <c r="O1944" t="s">
        <v>1756</v>
      </c>
      <c r="P1944" t="s">
        <v>1756</v>
      </c>
      <c r="Q1944" s="387">
        <v>731.25</v>
      </c>
      <c r="R1944">
        <v>95.0625</v>
      </c>
      <c r="S1944">
        <v>826.31249999999989</v>
      </c>
      <c r="T1944" s="388">
        <v>44470</v>
      </c>
      <c r="U1944">
        <v>0</v>
      </c>
      <c r="V1944" t="s">
        <v>833</v>
      </c>
      <c r="W1944" s="388">
        <v>44484</v>
      </c>
      <c r="X1944">
        <v>165</v>
      </c>
      <c r="Y1944">
        <v>0</v>
      </c>
      <c r="Z1944">
        <v>0</v>
      </c>
      <c r="AA1944" t="s">
        <v>1758</v>
      </c>
      <c r="AB1944" t="s">
        <v>826</v>
      </c>
      <c r="AD1944" t="s">
        <v>2045</v>
      </c>
      <c r="AE1944" t="s">
        <v>2046</v>
      </c>
      <c r="AI1944" t="s">
        <v>1761</v>
      </c>
      <c r="AL1944" t="s">
        <v>5468</v>
      </c>
      <c r="AM1944">
        <v>6</v>
      </c>
      <c r="AN1944" t="s">
        <v>1081</v>
      </c>
      <c r="AO1944" t="s">
        <v>2875</v>
      </c>
      <c r="AP1944">
        <v>0</v>
      </c>
      <c r="AQ1944" s="388">
        <v>44481</v>
      </c>
      <c r="AS1944" t="s">
        <v>3186</v>
      </c>
      <c r="AT1944" s="388">
        <v>44482</v>
      </c>
      <c r="AU1944" t="s">
        <v>1756</v>
      </c>
      <c r="AV1944" t="s">
        <v>1756</v>
      </c>
      <c r="AZ1944" t="s">
        <v>1756</v>
      </c>
      <c r="BA1944" t="s">
        <v>1767</v>
      </c>
      <c r="BB1944" t="s">
        <v>5481</v>
      </c>
      <c r="BC1944" t="s">
        <v>5482</v>
      </c>
      <c r="BD1944" t="s">
        <v>826</v>
      </c>
      <c r="BE1944" t="s">
        <v>1756</v>
      </c>
      <c r="BF1944" t="s">
        <v>826</v>
      </c>
    </row>
    <row r="1945" spans="1:58">
      <c r="A1945" t="s">
        <v>829</v>
      </c>
      <c r="B1945">
        <v>6</v>
      </c>
      <c r="C1945">
        <v>0</v>
      </c>
      <c r="D1945">
        <v>10138</v>
      </c>
      <c r="E1945" t="s">
        <v>5467</v>
      </c>
      <c r="F1945">
        <v>53510602</v>
      </c>
      <c r="G1945" t="s">
        <v>2041</v>
      </c>
      <c r="H1945">
        <v>0</v>
      </c>
      <c r="I1945" t="s">
        <v>3152</v>
      </c>
      <c r="J1945">
        <v>18.45</v>
      </c>
      <c r="K1945">
        <v>10</v>
      </c>
      <c r="L1945" t="s">
        <v>1771</v>
      </c>
      <c r="M1945" t="s">
        <v>3153</v>
      </c>
      <c r="N1945" t="s">
        <v>1757</v>
      </c>
      <c r="O1945" t="s">
        <v>1756</v>
      </c>
      <c r="P1945" t="s">
        <v>1756</v>
      </c>
      <c r="Q1945" s="387">
        <v>184.5</v>
      </c>
      <c r="R1945">
        <v>23.984999999999999</v>
      </c>
      <c r="S1945">
        <v>208.48499999999999</v>
      </c>
      <c r="T1945" s="388">
        <v>44470</v>
      </c>
      <c r="U1945">
        <v>0</v>
      </c>
      <c r="V1945" t="s">
        <v>833</v>
      </c>
      <c r="W1945" s="388">
        <v>44484</v>
      </c>
      <c r="X1945">
        <v>165</v>
      </c>
      <c r="Y1945">
        <v>0</v>
      </c>
      <c r="Z1945">
        <v>0</v>
      </c>
      <c r="AA1945" t="s">
        <v>1758</v>
      </c>
      <c r="AB1945" t="s">
        <v>826</v>
      </c>
      <c r="AD1945" t="s">
        <v>2045</v>
      </c>
      <c r="AE1945" t="s">
        <v>2046</v>
      </c>
      <c r="AI1945" t="s">
        <v>1761</v>
      </c>
      <c r="AL1945" t="s">
        <v>5468</v>
      </c>
      <c r="AM1945">
        <v>6</v>
      </c>
      <c r="AN1945" t="s">
        <v>1081</v>
      </c>
      <c r="AO1945" t="s">
        <v>2875</v>
      </c>
      <c r="AP1945">
        <v>0</v>
      </c>
      <c r="AQ1945" s="388">
        <v>44481</v>
      </c>
      <c r="AS1945" t="s">
        <v>3186</v>
      </c>
      <c r="AT1945" s="388">
        <v>44482</v>
      </c>
      <c r="AU1945" t="s">
        <v>1756</v>
      </c>
      <c r="AV1945" t="s">
        <v>1756</v>
      </c>
      <c r="AZ1945" t="s">
        <v>1756</v>
      </c>
      <c r="BA1945" t="s">
        <v>1767</v>
      </c>
      <c r="BB1945" t="s">
        <v>5483</v>
      </c>
      <c r="BC1945" t="s">
        <v>5484</v>
      </c>
      <c r="BD1945" t="s">
        <v>826</v>
      </c>
      <c r="BE1945" t="s">
        <v>1756</v>
      </c>
      <c r="BF1945" t="s">
        <v>826</v>
      </c>
    </row>
    <row r="1946" spans="1:58">
      <c r="A1946" t="s">
        <v>829</v>
      </c>
      <c r="B1946">
        <v>6</v>
      </c>
      <c r="C1946">
        <v>0</v>
      </c>
      <c r="D1946">
        <v>10138</v>
      </c>
      <c r="E1946" t="s">
        <v>5467</v>
      </c>
      <c r="F1946">
        <v>53510602</v>
      </c>
      <c r="G1946" t="s">
        <v>2041</v>
      </c>
      <c r="H1946">
        <v>0</v>
      </c>
      <c r="I1946" t="s">
        <v>2083</v>
      </c>
      <c r="J1946">
        <v>12.21</v>
      </c>
      <c r="K1946">
        <v>11</v>
      </c>
      <c r="L1946" t="s">
        <v>1771</v>
      </c>
      <c r="M1946" t="s">
        <v>2084</v>
      </c>
      <c r="N1946" t="s">
        <v>1757</v>
      </c>
      <c r="O1946" t="s">
        <v>1756</v>
      </c>
      <c r="P1946" t="s">
        <v>1756</v>
      </c>
      <c r="Q1946" s="387">
        <v>134.31</v>
      </c>
      <c r="R1946">
        <v>17.4603</v>
      </c>
      <c r="S1946">
        <v>151.77029999999999</v>
      </c>
      <c r="T1946" s="388">
        <v>44470</v>
      </c>
      <c r="U1946">
        <v>0</v>
      </c>
      <c r="V1946" t="s">
        <v>833</v>
      </c>
      <c r="W1946" s="388">
        <v>44484</v>
      </c>
      <c r="X1946">
        <v>165</v>
      </c>
      <c r="Y1946">
        <v>0</v>
      </c>
      <c r="Z1946">
        <v>0</v>
      </c>
      <c r="AA1946" t="s">
        <v>1758</v>
      </c>
      <c r="AB1946" t="s">
        <v>826</v>
      </c>
      <c r="AD1946" t="s">
        <v>2045</v>
      </c>
      <c r="AE1946" t="s">
        <v>2046</v>
      </c>
      <c r="AI1946" t="s">
        <v>1761</v>
      </c>
      <c r="AL1946" t="s">
        <v>5468</v>
      </c>
      <c r="AM1946">
        <v>6</v>
      </c>
      <c r="AN1946" t="s">
        <v>1081</v>
      </c>
      <c r="AO1946" t="s">
        <v>2875</v>
      </c>
      <c r="AP1946">
        <v>0</v>
      </c>
      <c r="AQ1946" s="388">
        <v>44481</v>
      </c>
      <c r="AS1946" t="s">
        <v>3186</v>
      </c>
      <c r="AT1946" s="388">
        <v>44482</v>
      </c>
      <c r="AU1946" t="s">
        <v>1756</v>
      </c>
      <c r="AV1946" t="s">
        <v>1756</v>
      </c>
      <c r="AZ1946" t="s">
        <v>1756</v>
      </c>
      <c r="BA1946" t="s">
        <v>1767</v>
      </c>
      <c r="BB1946" t="s">
        <v>5485</v>
      </c>
      <c r="BC1946" t="s">
        <v>5486</v>
      </c>
      <c r="BD1946" t="s">
        <v>826</v>
      </c>
      <c r="BE1946" t="s">
        <v>1756</v>
      </c>
      <c r="BF1946" t="s">
        <v>826</v>
      </c>
    </row>
    <row r="1947" spans="1:58">
      <c r="A1947" t="s">
        <v>829</v>
      </c>
      <c r="B1947">
        <v>6</v>
      </c>
      <c r="C1947">
        <v>0</v>
      </c>
      <c r="D1947">
        <v>10138</v>
      </c>
      <c r="E1947" t="s">
        <v>5467</v>
      </c>
      <c r="F1947">
        <v>53510602</v>
      </c>
      <c r="G1947" t="s">
        <v>2041</v>
      </c>
      <c r="H1947">
        <v>0</v>
      </c>
      <c r="I1947" t="s">
        <v>2089</v>
      </c>
      <c r="J1947">
        <v>146.96</v>
      </c>
      <c r="K1947">
        <v>11</v>
      </c>
      <c r="L1947" t="s">
        <v>2063</v>
      </c>
      <c r="M1947" t="s">
        <v>2090</v>
      </c>
      <c r="N1947" t="s">
        <v>1757</v>
      </c>
      <c r="O1947" t="s">
        <v>1756</v>
      </c>
      <c r="P1947" t="s">
        <v>1756</v>
      </c>
      <c r="Q1947" s="387">
        <v>1616.56</v>
      </c>
      <c r="R1947">
        <v>210.15280000000001</v>
      </c>
      <c r="S1947">
        <v>1826.7127999999998</v>
      </c>
      <c r="T1947" s="388">
        <v>44470</v>
      </c>
      <c r="U1947">
        <v>0</v>
      </c>
      <c r="V1947" t="s">
        <v>833</v>
      </c>
      <c r="W1947" s="388">
        <v>44484</v>
      </c>
      <c r="X1947">
        <v>165</v>
      </c>
      <c r="Y1947">
        <v>0</v>
      </c>
      <c r="Z1947">
        <v>0</v>
      </c>
      <c r="AA1947" t="s">
        <v>1758</v>
      </c>
      <c r="AB1947" t="s">
        <v>826</v>
      </c>
      <c r="AD1947" t="s">
        <v>2045</v>
      </c>
      <c r="AE1947" t="s">
        <v>2046</v>
      </c>
      <c r="AI1947" t="s">
        <v>1761</v>
      </c>
      <c r="AL1947" t="s">
        <v>5468</v>
      </c>
      <c r="AM1947">
        <v>6</v>
      </c>
      <c r="AN1947" t="s">
        <v>1081</v>
      </c>
      <c r="AO1947" t="s">
        <v>2875</v>
      </c>
      <c r="AP1947">
        <v>0</v>
      </c>
      <c r="AQ1947" s="388">
        <v>44481</v>
      </c>
      <c r="AS1947" t="s">
        <v>3186</v>
      </c>
      <c r="AT1947" s="388">
        <v>44482</v>
      </c>
      <c r="AU1947" t="s">
        <v>1756</v>
      </c>
      <c r="AV1947" t="s">
        <v>1756</v>
      </c>
      <c r="AZ1947" t="s">
        <v>1756</v>
      </c>
      <c r="BA1947" t="s">
        <v>1767</v>
      </c>
      <c r="BB1947" t="s">
        <v>5487</v>
      </c>
      <c r="BC1947" t="s">
        <v>5488</v>
      </c>
      <c r="BD1947" t="s">
        <v>826</v>
      </c>
      <c r="BE1947" t="s">
        <v>1756</v>
      </c>
      <c r="BF1947" t="s">
        <v>826</v>
      </c>
    </row>
    <row r="1948" spans="1:58">
      <c r="A1948" t="s">
        <v>829</v>
      </c>
      <c r="B1948">
        <v>6</v>
      </c>
      <c r="C1948">
        <v>0</v>
      </c>
      <c r="D1948">
        <v>10138</v>
      </c>
      <c r="E1948" t="s">
        <v>5467</v>
      </c>
      <c r="F1948">
        <v>53510602</v>
      </c>
      <c r="G1948" t="s">
        <v>2041</v>
      </c>
      <c r="H1948">
        <v>0</v>
      </c>
      <c r="I1948" t="s">
        <v>2095</v>
      </c>
      <c r="J1948">
        <v>138.44999999999999</v>
      </c>
      <c r="K1948">
        <v>11</v>
      </c>
      <c r="L1948" t="s">
        <v>2063</v>
      </c>
      <c r="M1948" t="s">
        <v>2096</v>
      </c>
      <c r="N1948" t="s">
        <v>1757</v>
      </c>
      <c r="O1948" t="s">
        <v>1756</v>
      </c>
      <c r="P1948" t="s">
        <v>1756</v>
      </c>
      <c r="Q1948" s="387">
        <v>1522.95</v>
      </c>
      <c r="R1948">
        <v>197.98350000000002</v>
      </c>
      <c r="S1948">
        <v>1720.9334999999999</v>
      </c>
      <c r="T1948" s="388">
        <v>44470</v>
      </c>
      <c r="U1948">
        <v>0</v>
      </c>
      <c r="V1948" t="s">
        <v>833</v>
      </c>
      <c r="W1948" s="388">
        <v>44484</v>
      </c>
      <c r="X1948">
        <v>165</v>
      </c>
      <c r="Y1948">
        <v>0</v>
      </c>
      <c r="Z1948">
        <v>0</v>
      </c>
      <c r="AA1948" t="s">
        <v>1758</v>
      </c>
      <c r="AB1948" t="s">
        <v>826</v>
      </c>
      <c r="AD1948" t="s">
        <v>2045</v>
      </c>
      <c r="AE1948" t="s">
        <v>2046</v>
      </c>
      <c r="AI1948" t="s">
        <v>1761</v>
      </c>
      <c r="AL1948" t="s">
        <v>5468</v>
      </c>
      <c r="AM1948">
        <v>6</v>
      </c>
      <c r="AN1948" t="s">
        <v>1081</v>
      </c>
      <c r="AO1948" t="s">
        <v>2875</v>
      </c>
      <c r="AP1948">
        <v>0</v>
      </c>
      <c r="AQ1948" s="388">
        <v>44481</v>
      </c>
      <c r="AS1948" t="s">
        <v>3186</v>
      </c>
      <c r="AT1948" s="388">
        <v>44482</v>
      </c>
      <c r="AU1948" t="s">
        <v>1756</v>
      </c>
      <c r="AV1948" t="s">
        <v>1756</v>
      </c>
      <c r="AZ1948" t="s">
        <v>1756</v>
      </c>
      <c r="BA1948" t="s">
        <v>1767</v>
      </c>
      <c r="BB1948" t="s">
        <v>5489</v>
      </c>
      <c r="BC1948" t="s">
        <v>5490</v>
      </c>
      <c r="BD1948" t="s">
        <v>826</v>
      </c>
      <c r="BE1948" t="s">
        <v>1756</v>
      </c>
      <c r="BF1948" t="s">
        <v>826</v>
      </c>
    </row>
    <row r="1949" spans="1:58">
      <c r="A1949" t="s">
        <v>829</v>
      </c>
      <c r="B1949">
        <v>6</v>
      </c>
      <c r="C1949">
        <v>0</v>
      </c>
      <c r="D1949">
        <v>10138</v>
      </c>
      <c r="E1949" t="s">
        <v>5467</v>
      </c>
      <c r="F1949">
        <v>53510602</v>
      </c>
      <c r="G1949" t="s">
        <v>2041</v>
      </c>
      <c r="H1949">
        <v>0</v>
      </c>
      <c r="I1949" t="s">
        <v>2247</v>
      </c>
      <c r="J1949">
        <v>131.47999999999999</v>
      </c>
      <c r="K1949">
        <v>11</v>
      </c>
      <c r="L1949" t="s">
        <v>2063</v>
      </c>
      <c r="M1949" t="s">
        <v>2248</v>
      </c>
      <c r="N1949" t="s">
        <v>1757</v>
      </c>
      <c r="O1949" t="s">
        <v>1756</v>
      </c>
      <c r="P1949" t="s">
        <v>1756</v>
      </c>
      <c r="Q1949" s="387">
        <v>1446.28</v>
      </c>
      <c r="R1949">
        <v>188.0164</v>
      </c>
      <c r="S1949">
        <v>1634.2963999999997</v>
      </c>
      <c r="T1949" s="388">
        <v>44470</v>
      </c>
      <c r="U1949">
        <v>0</v>
      </c>
      <c r="V1949" t="s">
        <v>833</v>
      </c>
      <c r="W1949" s="388">
        <v>44484</v>
      </c>
      <c r="X1949">
        <v>165</v>
      </c>
      <c r="Y1949">
        <v>0</v>
      </c>
      <c r="Z1949">
        <v>0</v>
      </c>
      <c r="AA1949" t="s">
        <v>1758</v>
      </c>
      <c r="AB1949" t="s">
        <v>826</v>
      </c>
      <c r="AD1949" t="s">
        <v>2045</v>
      </c>
      <c r="AE1949" t="s">
        <v>2046</v>
      </c>
      <c r="AI1949" t="s">
        <v>1761</v>
      </c>
      <c r="AL1949" t="s">
        <v>5468</v>
      </c>
      <c r="AM1949">
        <v>6</v>
      </c>
      <c r="AN1949" t="s">
        <v>1081</v>
      </c>
      <c r="AO1949" t="s">
        <v>2875</v>
      </c>
      <c r="AP1949">
        <v>0</v>
      </c>
      <c r="AQ1949" s="388">
        <v>44481</v>
      </c>
      <c r="AS1949" t="s">
        <v>3186</v>
      </c>
      <c r="AT1949" s="388">
        <v>44482</v>
      </c>
      <c r="AU1949" t="s">
        <v>1756</v>
      </c>
      <c r="AV1949" t="s">
        <v>1756</v>
      </c>
      <c r="AZ1949" t="s">
        <v>1756</v>
      </c>
      <c r="BA1949" t="s">
        <v>1767</v>
      </c>
      <c r="BB1949" t="s">
        <v>5491</v>
      </c>
      <c r="BC1949" t="s">
        <v>5492</v>
      </c>
      <c r="BD1949" t="s">
        <v>826</v>
      </c>
      <c r="BE1949" t="s">
        <v>1756</v>
      </c>
      <c r="BF1949" t="s">
        <v>826</v>
      </c>
    </row>
    <row r="1950" spans="1:58">
      <c r="A1950" t="s">
        <v>829</v>
      </c>
      <c r="B1950">
        <v>6</v>
      </c>
      <c r="C1950">
        <v>0</v>
      </c>
      <c r="D1950">
        <v>10151</v>
      </c>
      <c r="E1950" t="s">
        <v>5493</v>
      </c>
      <c r="F1950">
        <v>53510602</v>
      </c>
      <c r="G1950" t="s">
        <v>2041</v>
      </c>
      <c r="H1950">
        <v>0</v>
      </c>
      <c r="I1950" t="s">
        <v>5494</v>
      </c>
      <c r="J1950">
        <v>1</v>
      </c>
      <c r="K1950">
        <v>20607</v>
      </c>
      <c r="L1950" t="s">
        <v>52</v>
      </c>
      <c r="M1950" t="s">
        <v>1756</v>
      </c>
      <c r="N1950" t="s">
        <v>1756</v>
      </c>
      <c r="O1950" t="s">
        <v>1756</v>
      </c>
      <c r="P1950" t="s">
        <v>1756</v>
      </c>
      <c r="Q1950" s="387">
        <v>20607</v>
      </c>
      <c r="R1950">
        <v>2678.9100000000003</v>
      </c>
      <c r="S1950">
        <v>23285.909999999996</v>
      </c>
      <c r="T1950" s="388">
        <v>44470</v>
      </c>
      <c r="U1950">
        <v>0</v>
      </c>
      <c r="V1950" t="s">
        <v>833</v>
      </c>
      <c r="W1950" s="388">
        <v>44484</v>
      </c>
      <c r="X1950">
        <v>165</v>
      </c>
      <c r="Y1950">
        <v>0</v>
      </c>
      <c r="Z1950">
        <v>0</v>
      </c>
      <c r="AA1950" t="s">
        <v>1758</v>
      </c>
      <c r="AB1950" t="s">
        <v>826</v>
      </c>
      <c r="AD1950" t="s">
        <v>2045</v>
      </c>
      <c r="AE1950" t="s">
        <v>2046</v>
      </c>
      <c r="AI1950" t="s">
        <v>1761</v>
      </c>
      <c r="AL1950" t="s">
        <v>5495</v>
      </c>
      <c r="AM1950">
        <v>6</v>
      </c>
      <c r="AN1950" t="s">
        <v>3522</v>
      </c>
      <c r="AO1950" t="s">
        <v>926</v>
      </c>
      <c r="AP1950">
        <v>0</v>
      </c>
      <c r="AQ1950" s="388">
        <v>44481</v>
      </c>
      <c r="AS1950" t="s">
        <v>3186</v>
      </c>
      <c r="AT1950" s="388">
        <v>44482</v>
      </c>
      <c r="AU1950" t="s">
        <v>5496</v>
      </c>
      <c r="AV1950" t="s">
        <v>5497</v>
      </c>
      <c r="AZ1950" t="s">
        <v>1756</v>
      </c>
      <c r="BA1950" t="s">
        <v>1767</v>
      </c>
      <c r="BB1950" t="s">
        <v>5498</v>
      </c>
      <c r="BC1950" t="s">
        <v>5499</v>
      </c>
      <c r="BD1950" t="s">
        <v>826</v>
      </c>
      <c r="BE1950" t="s">
        <v>1756</v>
      </c>
      <c r="BF1950" t="s">
        <v>826</v>
      </c>
    </row>
    <row r="1951" spans="1:58">
      <c r="A1951" t="s">
        <v>829</v>
      </c>
      <c r="B1951">
        <v>6</v>
      </c>
      <c r="C1951">
        <v>0</v>
      </c>
      <c r="D1951">
        <v>10146</v>
      </c>
      <c r="E1951" t="s">
        <v>5500</v>
      </c>
      <c r="F1951">
        <v>53510602</v>
      </c>
      <c r="G1951" t="s">
        <v>2041</v>
      </c>
      <c r="H1951">
        <v>0</v>
      </c>
      <c r="I1951" t="s">
        <v>2052</v>
      </c>
      <c r="J1951">
        <v>75</v>
      </c>
      <c r="K1951">
        <v>65</v>
      </c>
      <c r="L1951" t="s">
        <v>1771</v>
      </c>
      <c r="M1951" t="s">
        <v>1756</v>
      </c>
      <c r="N1951" t="s">
        <v>1756</v>
      </c>
      <c r="O1951" t="s">
        <v>2053</v>
      </c>
      <c r="P1951" t="s">
        <v>1757</v>
      </c>
      <c r="Q1951" s="387">
        <v>4875</v>
      </c>
      <c r="R1951">
        <v>633.75</v>
      </c>
      <c r="S1951">
        <v>5508.7499999999991</v>
      </c>
      <c r="T1951" s="388">
        <v>44470</v>
      </c>
      <c r="U1951">
        <v>0</v>
      </c>
      <c r="V1951" t="s">
        <v>833</v>
      </c>
      <c r="W1951" s="388">
        <v>44484</v>
      </c>
      <c r="X1951">
        <v>165</v>
      </c>
      <c r="Y1951">
        <v>0</v>
      </c>
      <c r="Z1951">
        <v>0</v>
      </c>
      <c r="AA1951" t="s">
        <v>1758</v>
      </c>
      <c r="AB1951" t="s">
        <v>826</v>
      </c>
      <c r="AD1951" t="s">
        <v>2045</v>
      </c>
      <c r="AE1951" t="s">
        <v>2046</v>
      </c>
      <c r="AI1951" t="s">
        <v>1761</v>
      </c>
      <c r="AL1951" t="s">
        <v>5501</v>
      </c>
      <c r="AM1951">
        <v>6</v>
      </c>
      <c r="AN1951" t="s">
        <v>3184</v>
      </c>
      <c r="AO1951" t="s">
        <v>3185</v>
      </c>
      <c r="AP1951">
        <v>0</v>
      </c>
      <c r="AQ1951" s="388">
        <v>44481</v>
      </c>
      <c r="AS1951" t="s">
        <v>3186</v>
      </c>
      <c r="AT1951" s="388">
        <v>44482</v>
      </c>
      <c r="AU1951" t="s">
        <v>1756</v>
      </c>
      <c r="AV1951" t="s">
        <v>1756</v>
      </c>
      <c r="AZ1951" t="s">
        <v>1756</v>
      </c>
      <c r="BA1951" t="s">
        <v>1767</v>
      </c>
      <c r="BB1951" t="s">
        <v>5502</v>
      </c>
      <c r="BC1951" t="s">
        <v>5503</v>
      </c>
      <c r="BD1951" t="s">
        <v>826</v>
      </c>
      <c r="BE1951" t="s">
        <v>1756</v>
      </c>
      <c r="BF1951" t="s">
        <v>826</v>
      </c>
    </row>
    <row r="1952" spans="1:58">
      <c r="A1952" t="s">
        <v>829</v>
      </c>
      <c r="B1952">
        <v>6</v>
      </c>
      <c r="C1952">
        <v>0</v>
      </c>
      <c r="D1952">
        <v>10146</v>
      </c>
      <c r="E1952" t="s">
        <v>5500</v>
      </c>
      <c r="F1952">
        <v>53510602</v>
      </c>
      <c r="G1952" t="s">
        <v>2041</v>
      </c>
      <c r="H1952">
        <v>0</v>
      </c>
      <c r="I1952" t="s">
        <v>518</v>
      </c>
      <c r="J1952">
        <v>95</v>
      </c>
      <c r="K1952">
        <v>9</v>
      </c>
      <c r="L1952" t="s">
        <v>1771</v>
      </c>
      <c r="M1952" t="s">
        <v>1756</v>
      </c>
      <c r="N1952" t="s">
        <v>1756</v>
      </c>
      <c r="O1952" t="s">
        <v>2059</v>
      </c>
      <c r="P1952" t="s">
        <v>1757</v>
      </c>
      <c r="Q1952" s="387">
        <v>855</v>
      </c>
      <c r="R1952">
        <v>111.15</v>
      </c>
      <c r="S1952">
        <v>966.14999999999986</v>
      </c>
      <c r="T1952" s="388">
        <v>44470</v>
      </c>
      <c r="U1952">
        <v>0</v>
      </c>
      <c r="V1952" t="s">
        <v>833</v>
      </c>
      <c r="W1952" s="388">
        <v>44484</v>
      </c>
      <c r="X1952">
        <v>165</v>
      </c>
      <c r="Y1952">
        <v>0</v>
      </c>
      <c r="Z1952">
        <v>0</v>
      </c>
      <c r="AA1952" t="s">
        <v>1758</v>
      </c>
      <c r="AB1952" t="s">
        <v>826</v>
      </c>
      <c r="AD1952" t="s">
        <v>2045</v>
      </c>
      <c r="AE1952" t="s">
        <v>2046</v>
      </c>
      <c r="AI1952" t="s">
        <v>1761</v>
      </c>
      <c r="AL1952" t="s">
        <v>5501</v>
      </c>
      <c r="AM1952">
        <v>6</v>
      </c>
      <c r="AN1952" t="s">
        <v>3184</v>
      </c>
      <c r="AO1952" t="s">
        <v>3185</v>
      </c>
      <c r="AP1952">
        <v>0</v>
      </c>
      <c r="AQ1952" s="388">
        <v>44481</v>
      </c>
      <c r="AS1952" t="s">
        <v>3186</v>
      </c>
      <c r="AT1952" s="388">
        <v>44482</v>
      </c>
      <c r="AU1952" t="s">
        <v>1756</v>
      </c>
      <c r="AV1952" t="s">
        <v>1756</v>
      </c>
      <c r="AZ1952" t="s">
        <v>1756</v>
      </c>
      <c r="BA1952" t="s">
        <v>1767</v>
      </c>
      <c r="BB1952" t="s">
        <v>5504</v>
      </c>
      <c r="BC1952" t="s">
        <v>5505</v>
      </c>
      <c r="BD1952" t="s">
        <v>826</v>
      </c>
      <c r="BE1952" t="s">
        <v>1756</v>
      </c>
      <c r="BF1952" t="s">
        <v>826</v>
      </c>
    </row>
    <row r="1953" spans="1:58">
      <c r="A1953" t="s">
        <v>829</v>
      </c>
      <c r="B1953">
        <v>6</v>
      </c>
      <c r="C1953">
        <v>0</v>
      </c>
      <c r="D1953">
        <v>10146</v>
      </c>
      <c r="E1953" t="s">
        <v>5500</v>
      </c>
      <c r="F1953">
        <v>53510602</v>
      </c>
      <c r="G1953" t="s">
        <v>2041</v>
      </c>
      <c r="H1953">
        <v>0</v>
      </c>
      <c r="I1953" t="s">
        <v>2062</v>
      </c>
      <c r="J1953">
        <v>138.05000000000001</v>
      </c>
      <c r="K1953">
        <v>21</v>
      </c>
      <c r="L1953" t="s">
        <v>2063</v>
      </c>
      <c r="M1953" t="s">
        <v>2064</v>
      </c>
      <c r="N1953" t="s">
        <v>1757</v>
      </c>
      <c r="O1953" t="s">
        <v>1756</v>
      </c>
      <c r="P1953" t="s">
        <v>1756</v>
      </c>
      <c r="Q1953" s="387">
        <v>2899.05</v>
      </c>
      <c r="R1953">
        <v>376.87650000000002</v>
      </c>
      <c r="S1953">
        <v>3275.9265</v>
      </c>
      <c r="T1953" s="388">
        <v>44470</v>
      </c>
      <c r="U1953">
        <v>0</v>
      </c>
      <c r="V1953" t="s">
        <v>833</v>
      </c>
      <c r="W1953" s="388">
        <v>44484</v>
      </c>
      <c r="X1953">
        <v>165</v>
      </c>
      <c r="Y1953">
        <v>0</v>
      </c>
      <c r="Z1953">
        <v>0</v>
      </c>
      <c r="AA1953" t="s">
        <v>1758</v>
      </c>
      <c r="AB1953" t="s">
        <v>826</v>
      </c>
      <c r="AD1953" t="s">
        <v>2045</v>
      </c>
      <c r="AE1953" t="s">
        <v>2046</v>
      </c>
      <c r="AI1953" t="s">
        <v>1761</v>
      </c>
      <c r="AL1953" t="s">
        <v>5501</v>
      </c>
      <c r="AM1953">
        <v>6</v>
      </c>
      <c r="AN1953" t="s">
        <v>3184</v>
      </c>
      <c r="AO1953" t="s">
        <v>3185</v>
      </c>
      <c r="AP1953">
        <v>0</v>
      </c>
      <c r="AQ1953" s="388">
        <v>44481</v>
      </c>
      <c r="AS1953" t="s">
        <v>3186</v>
      </c>
      <c r="AT1953" s="388">
        <v>44482</v>
      </c>
      <c r="AU1953" t="s">
        <v>1756</v>
      </c>
      <c r="AV1953" t="s">
        <v>1756</v>
      </c>
      <c r="AZ1953" t="s">
        <v>1756</v>
      </c>
      <c r="BA1953" t="s">
        <v>1767</v>
      </c>
      <c r="BB1953" t="s">
        <v>5506</v>
      </c>
      <c r="BC1953" t="s">
        <v>5507</v>
      </c>
      <c r="BD1953" t="s">
        <v>826</v>
      </c>
      <c r="BE1953" t="s">
        <v>1756</v>
      </c>
      <c r="BF1953" t="s">
        <v>826</v>
      </c>
    </row>
    <row r="1954" spans="1:58">
      <c r="A1954" t="s">
        <v>829</v>
      </c>
      <c r="B1954">
        <v>6</v>
      </c>
      <c r="C1954">
        <v>0</v>
      </c>
      <c r="D1954">
        <v>10146</v>
      </c>
      <c r="E1954" t="s">
        <v>5500</v>
      </c>
      <c r="F1954">
        <v>53510602</v>
      </c>
      <c r="G1954" t="s">
        <v>2041</v>
      </c>
      <c r="H1954">
        <v>0</v>
      </c>
      <c r="I1954" t="s">
        <v>2073</v>
      </c>
      <c r="J1954">
        <v>243.75</v>
      </c>
      <c r="K1954">
        <v>4</v>
      </c>
      <c r="L1954" t="s">
        <v>1755</v>
      </c>
      <c r="M1954" t="s">
        <v>2074</v>
      </c>
      <c r="N1954" t="s">
        <v>1757</v>
      </c>
      <c r="O1954" t="s">
        <v>1756</v>
      </c>
      <c r="P1954" t="s">
        <v>1756</v>
      </c>
      <c r="Q1954" s="387">
        <v>975</v>
      </c>
      <c r="R1954">
        <v>126.75</v>
      </c>
      <c r="S1954">
        <v>1101.75</v>
      </c>
      <c r="T1954" s="388">
        <v>44470</v>
      </c>
      <c r="U1954">
        <v>0</v>
      </c>
      <c r="V1954" t="s">
        <v>833</v>
      </c>
      <c r="W1954" s="388">
        <v>44484</v>
      </c>
      <c r="X1954">
        <v>165</v>
      </c>
      <c r="Y1954">
        <v>0</v>
      </c>
      <c r="Z1954">
        <v>0</v>
      </c>
      <c r="AA1954" t="s">
        <v>1758</v>
      </c>
      <c r="AB1954" t="s">
        <v>826</v>
      </c>
      <c r="AD1954" t="s">
        <v>2045</v>
      </c>
      <c r="AE1954" t="s">
        <v>2046</v>
      </c>
      <c r="AI1954" t="s">
        <v>1761</v>
      </c>
      <c r="AL1954" t="s">
        <v>5501</v>
      </c>
      <c r="AM1954">
        <v>6</v>
      </c>
      <c r="AN1954" t="s">
        <v>3184</v>
      </c>
      <c r="AO1954" t="s">
        <v>3185</v>
      </c>
      <c r="AP1954">
        <v>0</v>
      </c>
      <c r="AQ1954" s="388">
        <v>44481</v>
      </c>
      <c r="AS1954" t="s">
        <v>3186</v>
      </c>
      <c r="AT1954" s="388">
        <v>44482</v>
      </c>
      <c r="AU1954" t="s">
        <v>1756</v>
      </c>
      <c r="AV1954" t="s">
        <v>1756</v>
      </c>
      <c r="AZ1954" t="s">
        <v>1756</v>
      </c>
      <c r="BA1954" t="s">
        <v>1767</v>
      </c>
      <c r="BB1954" t="s">
        <v>5508</v>
      </c>
      <c r="BC1954" t="s">
        <v>5509</v>
      </c>
      <c r="BD1954" t="s">
        <v>826</v>
      </c>
      <c r="BE1954" t="s">
        <v>1756</v>
      </c>
      <c r="BF1954" t="s">
        <v>826</v>
      </c>
    </row>
    <row r="1955" spans="1:58">
      <c r="A1955" t="s">
        <v>829</v>
      </c>
      <c r="B1955">
        <v>6</v>
      </c>
      <c r="C1955">
        <v>0</v>
      </c>
      <c r="D1955">
        <v>10146</v>
      </c>
      <c r="E1955" t="s">
        <v>5500</v>
      </c>
      <c r="F1955">
        <v>53510602</v>
      </c>
      <c r="G1955" t="s">
        <v>2041</v>
      </c>
      <c r="H1955">
        <v>0</v>
      </c>
      <c r="I1955" t="s">
        <v>2083</v>
      </c>
      <c r="J1955">
        <v>12.21</v>
      </c>
      <c r="K1955">
        <v>10</v>
      </c>
      <c r="L1955" t="s">
        <v>1771</v>
      </c>
      <c r="M1955" t="s">
        <v>2084</v>
      </c>
      <c r="N1955" t="s">
        <v>1757</v>
      </c>
      <c r="O1955" t="s">
        <v>1756</v>
      </c>
      <c r="P1955" t="s">
        <v>1756</v>
      </c>
      <c r="Q1955" s="387">
        <v>122.1</v>
      </c>
      <c r="R1955">
        <v>15.872999999999999</v>
      </c>
      <c r="S1955">
        <v>137.97299999999998</v>
      </c>
      <c r="T1955" s="388">
        <v>44470</v>
      </c>
      <c r="U1955">
        <v>0</v>
      </c>
      <c r="V1955" t="s">
        <v>833</v>
      </c>
      <c r="W1955" s="388">
        <v>44484</v>
      </c>
      <c r="X1955">
        <v>165</v>
      </c>
      <c r="Y1955">
        <v>0</v>
      </c>
      <c r="Z1955">
        <v>0</v>
      </c>
      <c r="AA1955" t="s">
        <v>1758</v>
      </c>
      <c r="AB1955" t="s">
        <v>826</v>
      </c>
      <c r="AD1955" t="s">
        <v>2045</v>
      </c>
      <c r="AE1955" t="s">
        <v>2046</v>
      </c>
      <c r="AI1955" t="s">
        <v>1761</v>
      </c>
      <c r="AL1955" t="s">
        <v>5501</v>
      </c>
      <c r="AM1955">
        <v>6</v>
      </c>
      <c r="AN1955" t="s">
        <v>3184</v>
      </c>
      <c r="AO1955" t="s">
        <v>3185</v>
      </c>
      <c r="AP1955">
        <v>0</v>
      </c>
      <c r="AQ1955" s="388">
        <v>44481</v>
      </c>
      <c r="AS1955" t="s">
        <v>3186</v>
      </c>
      <c r="AT1955" s="388">
        <v>44482</v>
      </c>
      <c r="AU1955" t="s">
        <v>1756</v>
      </c>
      <c r="AV1955" t="s">
        <v>1756</v>
      </c>
      <c r="AZ1955" t="s">
        <v>1756</v>
      </c>
      <c r="BA1955" t="s">
        <v>1767</v>
      </c>
      <c r="BB1955" t="s">
        <v>5510</v>
      </c>
      <c r="BC1955" t="s">
        <v>5511</v>
      </c>
      <c r="BD1955" t="s">
        <v>826</v>
      </c>
      <c r="BE1955" t="s">
        <v>1756</v>
      </c>
      <c r="BF1955" t="s">
        <v>826</v>
      </c>
    </row>
    <row r="1956" spans="1:58">
      <c r="A1956" t="s">
        <v>829</v>
      </c>
      <c r="B1956">
        <v>6</v>
      </c>
      <c r="C1956">
        <v>0</v>
      </c>
      <c r="D1956">
        <v>10146</v>
      </c>
      <c r="E1956" t="s">
        <v>5500</v>
      </c>
      <c r="F1956">
        <v>53510602</v>
      </c>
      <c r="G1956" t="s">
        <v>2041</v>
      </c>
      <c r="H1956">
        <v>0</v>
      </c>
      <c r="I1956" t="s">
        <v>2083</v>
      </c>
      <c r="J1956">
        <v>12.21</v>
      </c>
      <c r="K1956">
        <v>10</v>
      </c>
      <c r="L1956" t="s">
        <v>1771</v>
      </c>
      <c r="M1956" t="s">
        <v>2084</v>
      </c>
      <c r="N1956" t="s">
        <v>1757</v>
      </c>
      <c r="O1956" t="s">
        <v>1756</v>
      </c>
      <c r="P1956" t="s">
        <v>1756</v>
      </c>
      <c r="Q1956" s="387">
        <v>122.1</v>
      </c>
      <c r="R1956">
        <v>15.872999999999999</v>
      </c>
      <c r="S1956">
        <v>137.97299999999998</v>
      </c>
      <c r="T1956" s="388">
        <v>44470</v>
      </c>
      <c r="U1956">
        <v>0</v>
      </c>
      <c r="V1956" t="s">
        <v>833</v>
      </c>
      <c r="W1956" s="388">
        <v>44484</v>
      </c>
      <c r="X1956">
        <v>165</v>
      </c>
      <c r="Y1956">
        <v>0</v>
      </c>
      <c r="Z1956">
        <v>0</v>
      </c>
      <c r="AA1956" t="s">
        <v>1758</v>
      </c>
      <c r="AB1956" t="s">
        <v>826</v>
      </c>
      <c r="AD1956" t="s">
        <v>2045</v>
      </c>
      <c r="AE1956" t="s">
        <v>2046</v>
      </c>
      <c r="AI1956" t="s">
        <v>1761</v>
      </c>
      <c r="AL1956" t="s">
        <v>5501</v>
      </c>
      <c r="AM1956">
        <v>6</v>
      </c>
      <c r="AN1956" t="s">
        <v>3184</v>
      </c>
      <c r="AO1956" t="s">
        <v>3185</v>
      </c>
      <c r="AP1956">
        <v>0</v>
      </c>
      <c r="AQ1956" s="388">
        <v>44481</v>
      </c>
      <c r="AS1956" t="s">
        <v>3186</v>
      </c>
      <c r="AT1956" s="388">
        <v>44482</v>
      </c>
      <c r="AU1956" t="s">
        <v>1756</v>
      </c>
      <c r="AV1956" t="s">
        <v>1756</v>
      </c>
      <c r="AZ1956" t="s">
        <v>1756</v>
      </c>
      <c r="BA1956" t="s">
        <v>1767</v>
      </c>
      <c r="BB1956" t="s">
        <v>5510</v>
      </c>
      <c r="BC1956" t="s">
        <v>5511</v>
      </c>
      <c r="BD1956" t="s">
        <v>826</v>
      </c>
      <c r="BE1956" t="s">
        <v>1756</v>
      </c>
      <c r="BF1956" t="s">
        <v>826</v>
      </c>
    </row>
    <row r="1957" spans="1:58">
      <c r="A1957" t="s">
        <v>829</v>
      </c>
      <c r="B1957">
        <v>6</v>
      </c>
      <c r="C1957">
        <v>0</v>
      </c>
      <c r="D1957">
        <v>10146</v>
      </c>
      <c r="E1957" t="s">
        <v>5500</v>
      </c>
      <c r="F1957">
        <v>53510602</v>
      </c>
      <c r="G1957" t="s">
        <v>2041</v>
      </c>
      <c r="H1957">
        <v>0</v>
      </c>
      <c r="I1957" t="s">
        <v>2083</v>
      </c>
      <c r="J1957">
        <v>12.21</v>
      </c>
      <c r="K1957">
        <v>7</v>
      </c>
      <c r="L1957" t="s">
        <v>1771</v>
      </c>
      <c r="M1957" t="s">
        <v>2084</v>
      </c>
      <c r="N1957" t="s">
        <v>1757</v>
      </c>
      <c r="O1957" t="s">
        <v>1756</v>
      </c>
      <c r="P1957" t="s">
        <v>1756</v>
      </c>
      <c r="Q1957" s="387">
        <v>85.47</v>
      </c>
      <c r="R1957">
        <v>11.1111</v>
      </c>
      <c r="S1957">
        <v>96.581099999999992</v>
      </c>
      <c r="T1957" s="388">
        <v>44470</v>
      </c>
      <c r="U1957">
        <v>0</v>
      </c>
      <c r="V1957" t="s">
        <v>833</v>
      </c>
      <c r="W1957" s="388">
        <v>44484</v>
      </c>
      <c r="X1957">
        <v>165</v>
      </c>
      <c r="Y1957">
        <v>0</v>
      </c>
      <c r="Z1957">
        <v>0</v>
      </c>
      <c r="AA1957" t="s">
        <v>1758</v>
      </c>
      <c r="AB1957" t="s">
        <v>826</v>
      </c>
      <c r="AD1957" t="s">
        <v>2045</v>
      </c>
      <c r="AE1957" t="s">
        <v>2046</v>
      </c>
      <c r="AI1957" t="s">
        <v>1761</v>
      </c>
      <c r="AL1957" t="s">
        <v>5501</v>
      </c>
      <c r="AM1957">
        <v>6</v>
      </c>
      <c r="AN1957" t="s">
        <v>3184</v>
      </c>
      <c r="AO1957" t="s">
        <v>3185</v>
      </c>
      <c r="AP1957">
        <v>0</v>
      </c>
      <c r="AQ1957" s="388">
        <v>44481</v>
      </c>
      <c r="AS1957" t="s">
        <v>3186</v>
      </c>
      <c r="AT1957" s="388">
        <v>44482</v>
      </c>
      <c r="AU1957" t="s">
        <v>1756</v>
      </c>
      <c r="AV1957" t="s">
        <v>1756</v>
      </c>
      <c r="AZ1957" t="s">
        <v>1756</v>
      </c>
      <c r="BA1957" t="s">
        <v>1767</v>
      </c>
      <c r="BB1957" t="s">
        <v>5512</v>
      </c>
      <c r="BC1957" t="s">
        <v>5513</v>
      </c>
      <c r="BD1957" t="s">
        <v>826</v>
      </c>
      <c r="BE1957" t="s">
        <v>1756</v>
      </c>
      <c r="BF1957" t="s">
        <v>826</v>
      </c>
    </row>
    <row r="1958" spans="1:58">
      <c r="A1958" t="s">
        <v>829</v>
      </c>
      <c r="B1958">
        <v>6</v>
      </c>
      <c r="C1958">
        <v>0</v>
      </c>
      <c r="D1958">
        <v>10146</v>
      </c>
      <c r="E1958" t="s">
        <v>5500</v>
      </c>
      <c r="F1958">
        <v>53510602</v>
      </c>
      <c r="G1958" t="s">
        <v>2041</v>
      </c>
      <c r="H1958">
        <v>0</v>
      </c>
      <c r="I1958" t="s">
        <v>2083</v>
      </c>
      <c r="J1958">
        <v>12.21</v>
      </c>
      <c r="K1958">
        <v>11</v>
      </c>
      <c r="L1958" t="s">
        <v>1771</v>
      </c>
      <c r="M1958" t="s">
        <v>2084</v>
      </c>
      <c r="N1958" t="s">
        <v>1757</v>
      </c>
      <c r="O1958" t="s">
        <v>1756</v>
      </c>
      <c r="P1958" t="s">
        <v>1756</v>
      </c>
      <c r="Q1958" s="387">
        <v>134.31</v>
      </c>
      <c r="R1958">
        <v>17.4603</v>
      </c>
      <c r="S1958">
        <v>151.77029999999999</v>
      </c>
      <c r="T1958" s="388">
        <v>44470</v>
      </c>
      <c r="U1958">
        <v>0</v>
      </c>
      <c r="V1958" t="s">
        <v>833</v>
      </c>
      <c r="W1958" s="388">
        <v>44484</v>
      </c>
      <c r="X1958">
        <v>165</v>
      </c>
      <c r="Y1958">
        <v>0</v>
      </c>
      <c r="Z1958">
        <v>0</v>
      </c>
      <c r="AA1958" t="s">
        <v>1758</v>
      </c>
      <c r="AB1958" t="s">
        <v>826</v>
      </c>
      <c r="AD1958" t="s">
        <v>2045</v>
      </c>
      <c r="AE1958" t="s">
        <v>2046</v>
      </c>
      <c r="AI1958" t="s">
        <v>1761</v>
      </c>
      <c r="AL1958" t="s">
        <v>5501</v>
      </c>
      <c r="AM1958">
        <v>6</v>
      </c>
      <c r="AN1958" t="s">
        <v>3184</v>
      </c>
      <c r="AO1958" t="s">
        <v>3185</v>
      </c>
      <c r="AP1958">
        <v>0</v>
      </c>
      <c r="AQ1958" s="388">
        <v>44481</v>
      </c>
      <c r="AS1958" t="s">
        <v>3186</v>
      </c>
      <c r="AT1958" s="388">
        <v>44482</v>
      </c>
      <c r="AU1958" t="s">
        <v>1756</v>
      </c>
      <c r="AV1958" t="s">
        <v>1756</v>
      </c>
      <c r="AZ1958" t="s">
        <v>1756</v>
      </c>
      <c r="BA1958" t="s">
        <v>1767</v>
      </c>
      <c r="BB1958" t="s">
        <v>5514</v>
      </c>
      <c r="BC1958" t="s">
        <v>5515</v>
      </c>
      <c r="BD1958" t="s">
        <v>826</v>
      </c>
      <c r="BE1958" t="s">
        <v>1756</v>
      </c>
      <c r="BF1958" t="s">
        <v>826</v>
      </c>
    </row>
    <row r="1959" spans="1:58">
      <c r="A1959" t="s">
        <v>829</v>
      </c>
      <c r="B1959">
        <v>6</v>
      </c>
      <c r="C1959">
        <v>0</v>
      </c>
      <c r="D1959">
        <v>10146</v>
      </c>
      <c r="E1959" t="s">
        <v>5500</v>
      </c>
      <c r="F1959">
        <v>53510602</v>
      </c>
      <c r="G1959" t="s">
        <v>2041</v>
      </c>
      <c r="H1959">
        <v>0</v>
      </c>
      <c r="I1959" t="s">
        <v>2089</v>
      </c>
      <c r="J1959">
        <v>146.96</v>
      </c>
      <c r="K1959">
        <v>10</v>
      </c>
      <c r="L1959" t="s">
        <v>2063</v>
      </c>
      <c r="M1959" t="s">
        <v>2090</v>
      </c>
      <c r="N1959" t="s">
        <v>1757</v>
      </c>
      <c r="O1959" t="s">
        <v>1756</v>
      </c>
      <c r="P1959" t="s">
        <v>1756</v>
      </c>
      <c r="Q1959" s="387">
        <v>1469.6</v>
      </c>
      <c r="R1959">
        <v>191.048</v>
      </c>
      <c r="S1959">
        <v>1660.6479999999997</v>
      </c>
      <c r="T1959" s="388">
        <v>44470</v>
      </c>
      <c r="U1959">
        <v>0</v>
      </c>
      <c r="V1959" t="s">
        <v>833</v>
      </c>
      <c r="W1959" s="388">
        <v>44484</v>
      </c>
      <c r="X1959">
        <v>165</v>
      </c>
      <c r="Y1959">
        <v>0</v>
      </c>
      <c r="Z1959">
        <v>0</v>
      </c>
      <c r="AA1959" t="s">
        <v>1758</v>
      </c>
      <c r="AB1959" t="s">
        <v>826</v>
      </c>
      <c r="AD1959" t="s">
        <v>2045</v>
      </c>
      <c r="AE1959" t="s">
        <v>2046</v>
      </c>
      <c r="AI1959" t="s">
        <v>1761</v>
      </c>
      <c r="AL1959" t="s">
        <v>5501</v>
      </c>
      <c r="AM1959">
        <v>6</v>
      </c>
      <c r="AN1959" t="s">
        <v>3184</v>
      </c>
      <c r="AO1959" t="s">
        <v>3185</v>
      </c>
      <c r="AP1959">
        <v>0</v>
      </c>
      <c r="AQ1959" s="388">
        <v>44481</v>
      </c>
      <c r="AS1959" t="s">
        <v>3186</v>
      </c>
      <c r="AT1959" s="388">
        <v>44482</v>
      </c>
      <c r="AU1959" t="s">
        <v>1756</v>
      </c>
      <c r="AV1959" t="s">
        <v>1756</v>
      </c>
      <c r="AZ1959" t="s">
        <v>1756</v>
      </c>
      <c r="BA1959" t="s">
        <v>1767</v>
      </c>
      <c r="BB1959" t="s">
        <v>5516</v>
      </c>
      <c r="BC1959" t="s">
        <v>5517</v>
      </c>
      <c r="BD1959" t="s">
        <v>826</v>
      </c>
      <c r="BE1959" t="s">
        <v>1756</v>
      </c>
      <c r="BF1959" t="s">
        <v>826</v>
      </c>
    </row>
    <row r="1960" spans="1:58">
      <c r="A1960" t="s">
        <v>829</v>
      </c>
      <c r="B1960">
        <v>6</v>
      </c>
      <c r="C1960">
        <v>0</v>
      </c>
      <c r="D1960">
        <v>10146</v>
      </c>
      <c r="E1960" t="s">
        <v>5500</v>
      </c>
      <c r="F1960">
        <v>53510602</v>
      </c>
      <c r="G1960" t="s">
        <v>2041</v>
      </c>
      <c r="H1960">
        <v>0</v>
      </c>
      <c r="I1960" t="s">
        <v>2089</v>
      </c>
      <c r="J1960">
        <v>146.96</v>
      </c>
      <c r="K1960">
        <v>10</v>
      </c>
      <c r="L1960" t="s">
        <v>2063</v>
      </c>
      <c r="M1960" t="s">
        <v>2090</v>
      </c>
      <c r="N1960" t="s">
        <v>1757</v>
      </c>
      <c r="O1960" t="s">
        <v>1756</v>
      </c>
      <c r="P1960" t="s">
        <v>1756</v>
      </c>
      <c r="Q1960" s="387">
        <v>1469.6</v>
      </c>
      <c r="R1960">
        <v>191.048</v>
      </c>
      <c r="S1960">
        <v>1660.6479999999997</v>
      </c>
      <c r="T1960" s="388">
        <v>44470</v>
      </c>
      <c r="U1960">
        <v>0</v>
      </c>
      <c r="V1960" t="s">
        <v>833</v>
      </c>
      <c r="W1960" s="388">
        <v>44484</v>
      </c>
      <c r="X1960">
        <v>165</v>
      </c>
      <c r="Y1960">
        <v>0</v>
      </c>
      <c r="Z1960">
        <v>0</v>
      </c>
      <c r="AA1960" t="s">
        <v>1758</v>
      </c>
      <c r="AB1960" t="s">
        <v>826</v>
      </c>
      <c r="AD1960" t="s">
        <v>2045</v>
      </c>
      <c r="AE1960" t="s">
        <v>2046</v>
      </c>
      <c r="AI1960" t="s">
        <v>1761</v>
      </c>
      <c r="AL1960" t="s">
        <v>5501</v>
      </c>
      <c r="AM1960">
        <v>6</v>
      </c>
      <c r="AN1960" t="s">
        <v>3184</v>
      </c>
      <c r="AO1960" t="s">
        <v>3185</v>
      </c>
      <c r="AP1960">
        <v>0</v>
      </c>
      <c r="AQ1960" s="388">
        <v>44481</v>
      </c>
      <c r="AS1960" t="s">
        <v>3186</v>
      </c>
      <c r="AT1960" s="388">
        <v>44482</v>
      </c>
      <c r="AU1960" t="s">
        <v>1756</v>
      </c>
      <c r="AV1960" t="s">
        <v>1756</v>
      </c>
      <c r="AZ1960" t="s">
        <v>1756</v>
      </c>
      <c r="BA1960" t="s">
        <v>1767</v>
      </c>
      <c r="BB1960" t="s">
        <v>5516</v>
      </c>
      <c r="BC1960" t="s">
        <v>5517</v>
      </c>
      <c r="BD1960" t="s">
        <v>826</v>
      </c>
      <c r="BE1960" t="s">
        <v>1756</v>
      </c>
      <c r="BF1960" t="s">
        <v>826</v>
      </c>
    </row>
    <row r="1961" spans="1:58">
      <c r="A1961" t="s">
        <v>829</v>
      </c>
      <c r="B1961">
        <v>6</v>
      </c>
      <c r="C1961">
        <v>0</v>
      </c>
      <c r="D1961">
        <v>10146</v>
      </c>
      <c r="E1961" t="s">
        <v>5500</v>
      </c>
      <c r="F1961">
        <v>53510602</v>
      </c>
      <c r="G1961" t="s">
        <v>2041</v>
      </c>
      <c r="H1961">
        <v>0</v>
      </c>
      <c r="I1961" t="s">
        <v>2089</v>
      </c>
      <c r="J1961">
        <v>146.96</v>
      </c>
      <c r="K1961">
        <v>7</v>
      </c>
      <c r="L1961" t="s">
        <v>2063</v>
      </c>
      <c r="M1961" t="s">
        <v>2090</v>
      </c>
      <c r="N1961" t="s">
        <v>1757</v>
      </c>
      <c r="O1961" t="s">
        <v>1756</v>
      </c>
      <c r="P1961" t="s">
        <v>1756</v>
      </c>
      <c r="Q1961" s="387">
        <v>1028.72</v>
      </c>
      <c r="R1961">
        <v>133.7336</v>
      </c>
      <c r="S1961">
        <v>1162.4535999999998</v>
      </c>
      <c r="T1961" s="388">
        <v>44470</v>
      </c>
      <c r="U1961">
        <v>0</v>
      </c>
      <c r="V1961" t="s">
        <v>833</v>
      </c>
      <c r="W1961" s="388">
        <v>44484</v>
      </c>
      <c r="X1961">
        <v>165</v>
      </c>
      <c r="Y1961">
        <v>0</v>
      </c>
      <c r="Z1961">
        <v>0</v>
      </c>
      <c r="AA1961" t="s">
        <v>1758</v>
      </c>
      <c r="AB1961" t="s">
        <v>826</v>
      </c>
      <c r="AD1961" t="s">
        <v>2045</v>
      </c>
      <c r="AE1961" t="s">
        <v>2046</v>
      </c>
      <c r="AI1961" t="s">
        <v>1761</v>
      </c>
      <c r="AL1961" t="s">
        <v>5501</v>
      </c>
      <c r="AM1961">
        <v>6</v>
      </c>
      <c r="AN1961" t="s">
        <v>3184</v>
      </c>
      <c r="AO1961" t="s">
        <v>3185</v>
      </c>
      <c r="AP1961">
        <v>0</v>
      </c>
      <c r="AQ1961" s="388">
        <v>44481</v>
      </c>
      <c r="AS1961" t="s">
        <v>3186</v>
      </c>
      <c r="AT1961" s="388">
        <v>44482</v>
      </c>
      <c r="AU1961" t="s">
        <v>1756</v>
      </c>
      <c r="AV1961" t="s">
        <v>1756</v>
      </c>
      <c r="AZ1961" t="s">
        <v>1756</v>
      </c>
      <c r="BA1961" t="s">
        <v>1767</v>
      </c>
      <c r="BB1961" t="s">
        <v>5518</v>
      </c>
      <c r="BC1961" t="s">
        <v>5519</v>
      </c>
      <c r="BD1961" t="s">
        <v>826</v>
      </c>
      <c r="BE1961" t="s">
        <v>1756</v>
      </c>
      <c r="BF1961" t="s">
        <v>826</v>
      </c>
    </row>
    <row r="1962" spans="1:58">
      <c r="A1962" t="s">
        <v>829</v>
      </c>
      <c r="B1962">
        <v>6</v>
      </c>
      <c r="C1962">
        <v>0</v>
      </c>
      <c r="D1962">
        <v>10146</v>
      </c>
      <c r="E1962" t="s">
        <v>5500</v>
      </c>
      <c r="F1962">
        <v>53510602</v>
      </c>
      <c r="G1962" t="s">
        <v>2041</v>
      </c>
      <c r="H1962">
        <v>0</v>
      </c>
      <c r="I1962" t="s">
        <v>2095</v>
      </c>
      <c r="J1962">
        <v>138.44999999999999</v>
      </c>
      <c r="K1962">
        <v>11</v>
      </c>
      <c r="L1962" t="s">
        <v>2063</v>
      </c>
      <c r="M1962" t="s">
        <v>2096</v>
      </c>
      <c r="N1962" t="s">
        <v>1757</v>
      </c>
      <c r="O1962" t="s">
        <v>1756</v>
      </c>
      <c r="P1962" t="s">
        <v>1756</v>
      </c>
      <c r="Q1962" s="387">
        <v>1522.95</v>
      </c>
      <c r="R1962">
        <v>197.98350000000002</v>
      </c>
      <c r="S1962">
        <v>1720.9334999999999</v>
      </c>
      <c r="T1962" s="388">
        <v>44470</v>
      </c>
      <c r="U1962">
        <v>0</v>
      </c>
      <c r="V1962" t="s">
        <v>833</v>
      </c>
      <c r="W1962" s="388">
        <v>44484</v>
      </c>
      <c r="X1962">
        <v>165</v>
      </c>
      <c r="Y1962">
        <v>0</v>
      </c>
      <c r="Z1962">
        <v>0</v>
      </c>
      <c r="AA1962" t="s">
        <v>1758</v>
      </c>
      <c r="AB1962" t="s">
        <v>826</v>
      </c>
      <c r="AD1962" t="s">
        <v>2045</v>
      </c>
      <c r="AE1962" t="s">
        <v>2046</v>
      </c>
      <c r="AI1962" t="s">
        <v>1761</v>
      </c>
      <c r="AL1962" t="s">
        <v>5501</v>
      </c>
      <c r="AM1962">
        <v>6</v>
      </c>
      <c r="AN1962" t="s">
        <v>3184</v>
      </c>
      <c r="AO1962" t="s">
        <v>3185</v>
      </c>
      <c r="AP1962">
        <v>0</v>
      </c>
      <c r="AQ1962" s="388">
        <v>44481</v>
      </c>
      <c r="AS1962" t="s">
        <v>3186</v>
      </c>
      <c r="AT1962" s="388">
        <v>44482</v>
      </c>
      <c r="AU1962" t="s">
        <v>1756</v>
      </c>
      <c r="AV1962" t="s">
        <v>1756</v>
      </c>
      <c r="AZ1962" t="s">
        <v>1756</v>
      </c>
      <c r="BA1962" t="s">
        <v>1767</v>
      </c>
      <c r="BB1962" t="s">
        <v>5520</v>
      </c>
      <c r="BC1962" t="s">
        <v>5521</v>
      </c>
      <c r="BD1962" t="s">
        <v>826</v>
      </c>
      <c r="BE1962" t="s">
        <v>1756</v>
      </c>
      <c r="BF1962" t="s">
        <v>826</v>
      </c>
    </row>
    <row r="1963" spans="1:58">
      <c r="A1963" t="s">
        <v>829</v>
      </c>
      <c r="B1963">
        <v>6</v>
      </c>
      <c r="C1963">
        <v>0</v>
      </c>
      <c r="D1963">
        <v>10146</v>
      </c>
      <c r="E1963" t="s">
        <v>5500</v>
      </c>
      <c r="F1963">
        <v>53510602</v>
      </c>
      <c r="G1963" t="s">
        <v>2041</v>
      </c>
      <c r="H1963">
        <v>0</v>
      </c>
      <c r="I1963" t="s">
        <v>2247</v>
      </c>
      <c r="J1963">
        <v>131.47999999999999</v>
      </c>
      <c r="K1963">
        <v>11</v>
      </c>
      <c r="L1963" t="s">
        <v>2063</v>
      </c>
      <c r="M1963" t="s">
        <v>2248</v>
      </c>
      <c r="N1963" t="s">
        <v>1757</v>
      </c>
      <c r="O1963" t="s">
        <v>1756</v>
      </c>
      <c r="P1963" t="s">
        <v>1756</v>
      </c>
      <c r="Q1963" s="387">
        <v>1446.28</v>
      </c>
      <c r="R1963">
        <v>188.0164</v>
      </c>
      <c r="S1963">
        <v>1634.2963999999997</v>
      </c>
      <c r="T1963" s="388">
        <v>44470</v>
      </c>
      <c r="U1963">
        <v>0</v>
      </c>
      <c r="V1963" t="s">
        <v>833</v>
      </c>
      <c r="W1963" s="388">
        <v>44484</v>
      </c>
      <c r="X1963">
        <v>165</v>
      </c>
      <c r="Y1963">
        <v>0</v>
      </c>
      <c r="Z1963">
        <v>0</v>
      </c>
      <c r="AA1963" t="s">
        <v>1758</v>
      </c>
      <c r="AB1963" t="s">
        <v>826</v>
      </c>
      <c r="AD1963" t="s">
        <v>2045</v>
      </c>
      <c r="AE1963" t="s">
        <v>2046</v>
      </c>
      <c r="AI1963" t="s">
        <v>1761</v>
      </c>
      <c r="AL1963" t="s">
        <v>5501</v>
      </c>
      <c r="AM1963">
        <v>6</v>
      </c>
      <c r="AN1963" t="s">
        <v>3184</v>
      </c>
      <c r="AO1963" t="s">
        <v>3185</v>
      </c>
      <c r="AP1963">
        <v>0</v>
      </c>
      <c r="AQ1963" s="388">
        <v>44481</v>
      </c>
      <c r="AS1963" t="s">
        <v>3186</v>
      </c>
      <c r="AT1963" s="388">
        <v>44482</v>
      </c>
      <c r="AU1963" t="s">
        <v>1756</v>
      </c>
      <c r="AV1963" t="s">
        <v>1756</v>
      </c>
      <c r="AZ1963" t="s">
        <v>1756</v>
      </c>
      <c r="BA1963" t="s">
        <v>1767</v>
      </c>
      <c r="BB1963" t="s">
        <v>5522</v>
      </c>
      <c r="BC1963" t="s">
        <v>5523</v>
      </c>
      <c r="BD1963" t="s">
        <v>826</v>
      </c>
      <c r="BE1963" t="s">
        <v>1756</v>
      </c>
      <c r="BF1963" t="s">
        <v>826</v>
      </c>
    </row>
    <row r="1964" spans="1:58">
      <c r="A1964" t="s">
        <v>829</v>
      </c>
      <c r="B1964">
        <v>6</v>
      </c>
      <c r="C1964">
        <v>0</v>
      </c>
      <c r="D1964">
        <v>10145</v>
      </c>
      <c r="E1964" t="s">
        <v>5524</v>
      </c>
      <c r="F1964">
        <v>53510602</v>
      </c>
      <c r="G1964" t="s">
        <v>2041</v>
      </c>
      <c r="H1964">
        <v>0</v>
      </c>
      <c r="I1964" t="s">
        <v>2042</v>
      </c>
      <c r="J1964">
        <v>60</v>
      </c>
      <c r="K1964">
        <v>10</v>
      </c>
      <c r="L1964" t="s">
        <v>1771</v>
      </c>
      <c r="M1964" t="s">
        <v>1756</v>
      </c>
      <c r="N1964" t="s">
        <v>1756</v>
      </c>
      <c r="O1964" t="s">
        <v>2043</v>
      </c>
      <c r="P1964" t="s">
        <v>1757</v>
      </c>
      <c r="Q1964" s="387">
        <v>600</v>
      </c>
      <c r="R1964">
        <v>78</v>
      </c>
      <c r="S1964">
        <v>677.99999999999989</v>
      </c>
      <c r="T1964" s="388">
        <v>44470</v>
      </c>
      <c r="U1964">
        <v>0</v>
      </c>
      <c r="V1964" t="s">
        <v>833</v>
      </c>
      <c r="W1964" s="388">
        <v>44484</v>
      </c>
      <c r="X1964">
        <v>165</v>
      </c>
      <c r="Y1964">
        <v>0</v>
      </c>
      <c r="Z1964">
        <v>0</v>
      </c>
      <c r="AA1964" t="s">
        <v>1758</v>
      </c>
      <c r="AB1964" t="s">
        <v>826</v>
      </c>
      <c r="AD1964" t="s">
        <v>2045</v>
      </c>
      <c r="AE1964" t="s">
        <v>2046</v>
      </c>
      <c r="AI1964" t="s">
        <v>1761</v>
      </c>
      <c r="AL1964" t="s">
        <v>5423</v>
      </c>
      <c r="AM1964">
        <v>6</v>
      </c>
      <c r="AN1964" t="s">
        <v>3223</v>
      </c>
      <c r="AO1964" t="s">
        <v>3224</v>
      </c>
      <c r="AP1964">
        <v>0</v>
      </c>
      <c r="AQ1964" s="388">
        <v>44481</v>
      </c>
      <c r="AS1964" t="s">
        <v>3186</v>
      </c>
      <c r="AT1964" s="388">
        <v>44482</v>
      </c>
      <c r="AU1964" t="s">
        <v>1756</v>
      </c>
      <c r="AV1964" t="s">
        <v>1756</v>
      </c>
      <c r="AZ1964" t="s">
        <v>1756</v>
      </c>
      <c r="BA1964" t="s">
        <v>1767</v>
      </c>
      <c r="BB1964" t="s">
        <v>5525</v>
      </c>
      <c r="BC1964" t="s">
        <v>5526</v>
      </c>
      <c r="BD1964" t="s">
        <v>826</v>
      </c>
      <c r="BE1964" t="s">
        <v>1756</v>
      </c>
      <c r="BF1964" t="s">
        <v>826</v>
      </c>
    </row>
    <row r="1965" spans="1:58">
      <c r="A1965" t="s">
        <v>829</v>
      </c>
      <c r="B1965">
        <v>6</v>
      </c>
      <c r="C1965">
        <v>0</v>
      </c>
      <c r="D1965">
        <v>10145</v>
      </c>
      <c r="E1965" t="s">
        <v>5524</v>
      </c>
      <c r="F1965">
        <v>53510602</v>
      </c>
      <c r="G1965" t="s">
        <v>2041</v>
      </c>
      <c r="H1965">
        <v>0</v>
      </c>
      <c r="I1965" t="s">
        <v>2052</v>
      </c>
      <c r="J1965">
        <v>75</v>
      </c>
      <c r="K1965">
        <v>26</v>
      </c>
      <c r="L1965" t="s">
        <v>1771</v>
      </c>
      <c r="M1965" t="s">
        <v>1756</v>
      </c>
      <c r="N1965" t="s">
        <v>1756</v>
      </c>
      <c r="O1965" t="s">
        <v>2053</v>
      </c>
      <c r="P1965" t="s">
        <v>1757</v>
      </c>
      <c r="Q1965" s="387">
        <v>1950</v>
      </c>
      <c r="R1965">
        <v>253.5</v>
      </c>
      <c r="S1965">
        <v>2203.5</v>
      </c>
      <c r="T1965" s="388">
        <v>44470</v>
      </c>
      <c r="U1965">
        <v>0</v>
      </c>
      <c r="V1965" t="s">
        <v>833</v>
      </c>
      <c r="W1965" s="388">
        <v>44484</v>
      </c>
      <c r="X1965">
        <v>165</v>
      </c>
      <c r="Y1965">
        <v>0</v>
      </c>
      <c r="Z1965">
        <v>0</v>
      </c>
      <c r="AA1965" t="s">
        <v>1758</v>
      </c>
      <c r="AB1965" t="s">
        <v>826</v>
      </c>
      <c r="AD1965" t="s">
        <v>2045</v>
      </c>
      <c r="AE1965" t="s">
        <v>2046</v>
      </c>
      <c r="AI1965" t="s">
        <v>1761</v>
      </c>
      <c r="AL1965" t="s">
        <v>5423</v>
      </c>
      <c r="AM1965">
        <v>6</v>
      </c>
      <c r="AN1965" t="s">
        <v>3223</v>
      </c>
      <c r="AO1965" t="s">
        <v>3224</v>
      </c>
      <c r="AP1965">
        <v>0</v>
      </c>
      <c r="AQ1965" s="388">
        <v>44481</v>
      </c>
      <c r="AS1965" t="s">
        <v>3186</v>
      </c>
      <c r="AT1965" s="388">
        <v>44482</v>
      </c>
      <c r="AU1965" t="s">
        <v>1756</v>
      </c>
      <c r="AV1965" t="s">
        <v>1756</v>
      </c>
      <c r="AZ1965" t="s">
        <v>1756</v>
      </c>
      <c r="BA1965" t="s">
        <v>1767</v>
      </c>
      <c r="BB1965" t="s">
        <v>5527</v>
      </c>
      <c r="BC1965" t="s">
        <v>5528</v>
      </c>
      <c r="BD1965" t="s">
        <v>826</v>
      </c>
      <c r="BE1965" t="s">
        <v>1756</v>
      </c>
      <c r="BF1965" t="s">
        <v>826</v>
      </c>
    </row>
    <row r="1966" spans="1:58">
      <c r="A1966" t="s">
        <v>829</v>
      </c>
      <c r="B1966">
        <v>6</v>
      </c>
      <c r="C1966">
        <v>0</v>
      </c>
      <c r="D1966">
        <v>10145</v>
      </c>
      <c r="E1966" t="s">
        <v>5524</v>
      </c>
      <c r="F1966">
        <v>53510602</v>
      </c>
      <c r="G1966" t="s">
        <v>2041</v>
      </c>
      <c r="H1966">
        <v>0</v>
      </c>
      <c r="I1966" t="s">
        <v>2056</v>
      </c>
      <c r="J1966">
        <v>210</v>
      </c>
      <c r="K1966">
        <v>3</v>
      </c>
      <c r="L1966" t="s">
        <v>1755</v>
      </c>
      <c r="M1966" t="s">
        <v>1756</v>
      </c>
      <c r="N1966" t="s">
        <v>1756</v>
      </c>
      <c r="P1966" t="s">
        <v>1757</v>
      </c>
      <c r="Q1966" s="387">
        <v>630</v>
      </c>
      <c r="R1966">
        <v>81.900000000000006</v>
      </c>
      <c r="S1966">
        <v>711.9</v>
      </c>
      <c r="T1966" s="388">
        <v>44470</v>
      </c>
      <c r="U1966">
        <v>0</v>
      </c>
      <c r="V1966" t="s">
        <v>833</v>
      </c>
      <c r="W1966" s="388">
        <v>44484</v>
      </c>
      <c r="X1966">
        <v>165</v>
      </c>
      <c r="Y1966">
        <v>0</v>
      </c>
      <c r="Z1966">
        <v>0</v>
      </c>
      <c r="AA1966" t="s">
        <v>1758</v>
      </c>
      <c r="AB1966" t="s">
        <v>826</v>
      </c>
      <c r="AD1966" t="s">
        <v>2045</v>
      </c>
      <c r="AE1966" t="s">
        <v>2046</v>
      </c>
      <c r="AI1966" t="s">
        <v>1761</v>
      </c>
      <c r="AL1966" t="s">
        <v>5423</v>
      </c>
      <c r="AM1966">
        <v>6</v>
      </c>
      <c r="AN1966" t="s">
        <v>3223</v>
      </c>
      <c r="AO1966" t="s">
        <v>3224</v>
      </c>
      <c r="AP1966">
        <v>0</v>
      </c>
      <c r="AQ1966" s="388">
        <v>44481</v>
      </c>
      <c r="AS1966" t="s">
        <v>3186</v>
      </c>
      <c r="AT1966" s="388">
        <v>44482</v>
      </c>
      <c r="AU1966" t="s">
        <v>1756</v>
      </c>
      <c r="AV1966" t="s">
        <v>1756</v>
      </c>
      <c r="AZ1966" t="s">
        <v>1756</v>
      </c>
      <c r="BA1966" t="s">
        <v>1767</v>
      </c>
      <c r="BB1966" t="s">
        <v>5529</v>
      </c>
      <c r="BC1966" t="s">
        <v>5530</v>
      </c>
      <c r="BD1966" t="s">
        <v>826</v>
      </c>
      <c r="BE1966" t="s">
        <v>1756</v>
      </c>
      <c r="BF1966" t="s">
        <v>826</v>
      </c>
    </row>
    <row r="1967" spans="1:58">
      <c r="A1967" t="s">
        <v>829</v>
      </c>
      <c r="B1967">
        <v>6</v>
      </c>
      <c r="C1967">
        <v>0</v>
      </c>
      <c r="D1967">
        <v>10145</v>
      </c>
      <c r="E1967" t="s">
        <v>5524</v>
      </c>
      <c r="F1967">
        <v>53510602</v>
      </c>
      <c r="G1967" t="s">
        <v>2041</v>
      </c>
      <c r="H1967">
        <v>0</v>
      </c>
      <c r="I1967" t="s">
        <v>2062</v>
      </c>
      <c r="J1967">
        <v>138.05000000000001</v>
      </c>
      <c r="K1967">
        <v>11</v>
      </c>
      <c r="L1967" t="s">
        <v>2063</v>
      </c>
      <c r="M1967" t="s">
        <v>2064</v>
      </c>
      <c r="N1967" t="s">
        <v>1757</v>
      </c>
      <c r="O1967" t="s">
        <v>1756</v>
      </c>
      <c r="P1967" t="s">
        <v>1756</v>
      </c>
      <c r="Q1967" s="387">
        <v>1518.55</v>
      </c>
      <c r="R1967">
        <v>197.41149999999999</v>
      </c>
      <c r="S1967">
        <v>1715.9614999999999</v>
      </c>
      <c r="T1967" s="388">
        <v>44470</v>
      </c>
      <c r="U1967">
        <v>0</v>
      </c>
      <c r="V1967" t="s">
        <v>833</v>
      </c>
      <c r="W1967" s="388">
        <v>44484</v>
      </c>
      <c r="X1967">
        <v>165</v>
      </c>
      <c r="Y1967">
        <v>0</v>
      </c>
      <c r="Z1967">
        <v>0</v>
      </c>
      <c r="AA1967" t="s">
        <v>1758</v>
      </c>
      <c r="AB1967" t="s">
        <v>826</v>
      </c>
      <c r="AD1967" t="s">
        <v>2045</v>
      </c>
      <c r="AE1967" t="s">
        <v>2046</v>
      </c>
      <c r="AI1967" t="s">
        <v>1761</v>
      </c>
      <c r="AL1967" t="s">
        <v>5423</v>
      </c>
      <c r="AM1967">
        <v>6</v>
      </c>
      <c r="AN1967" t="s">
        <v>3223</v>
      </c>
      <c r="AO1967" t="s">
        <v>3224</v>
      </c>
      <c r="AP1967">
        <v>0</v>
      </c>
      <c r="AQ1967" s="388">
        <v>44481</v>
      </c>
      <c r="AS1967" t="s">
        <v>3186</v>
      </c>
      <c r="AT1967" s="388">
        <v>44482</v>
      </c>
      <c r="AU1967" t="s">
        <v>1756</v>
      </c>
      <c r="AV1967" t="s">
        <v>1756</v>
      </c>
      <c r="AZ1967" t="s">
        <v>1756</v>
      </c>
      <c r="BA1967" t="s">
        <v>1767</v>
      </c>
      <c r="BB1967" t="s">
        <v>5531</v>
      </c>
      <c r="BC1967" t="s">
        <v>5532</v>
      </c>
      <c r="BD1967" t="s">
        <v>826</v>
      </c>
      <c r="BE1967" t="s">
        <v>1756</v>
      </c>
      <c r="BF1967" t="s">
        <v>826</v>
      </c>
    </row>
    <row r="1968" spans="1:58">
      <c r="A1968" t="s">
        <v>829</v>
      </c>
      <c r="B1968">
        <v>6</v>
      </c>
      <c r="C1968">
        <v>0</v>
      </c>
      <c r="D1968">
        <v>10145</v>
      </c>
      <c r="E1968" t="s">
        <v>5524</v>
      </c>
      <c r="F1968">
        <v>53510602</v>
      </c>
      <c r="G1968" t="s">
        <v>2041</v>
      </c>
      <c r="H1968">
        <v>0</v>
      </c>
      <c r="I1968" t="s">
        <v>2073</v>
      </c>
      <c r="J1968">
        <v>243.75</v>
      </c>
      <c r="K1968">
        <v>1</v>
      </c>
      <c r="L1968" t="s">
        <v>1755</v>
      </c>
      <c r="M1968" t="s">
        <v>2074</v>
      </c>
      <c r="N1968" t="s">
        <v>1757</v>
      </c>
      <c r="O1968" t="s">
        <v>1756</v>
      </c>
      <c r="P1968" t="s">
        <v>1756</v>
      </c>
      <c r="Q1968" s="387">
        <v>243.75</v>
      </c>
      <c r="R1968">
        <v>31.6875</v>
      </c>
      <c r="S1968">
        <v>275.4375</v>
      </c>
      <c r="T1968" s="388">
        <v>44470</v>
      </c>
      <c r="U1968">
        <v>0</v>
      </c>
      <c r="V1968" t="s">
        <v>833</v>
      </c>
      <c r="W1968" s="388">
        <v>44484</v>
      </c>
      <c r="X1968">
        <v>165</v>
      </c>
      <c r="Y1968">
        <v>0</v>
      </c>
      <c r="Z1968">
        <v>0</v>
      </c>
      <c r="AA1968" t="s">
        <v>1758</v>
      </c>
      <c r="AB1968" t="s">
        <v>826</v>
      </c>
      <c r="AD1968" t="s">
        <v>2045</v>
      </c>
      <c r="AE1968" t="s">
        <v>2046</v>
      </c>
      <c r="AI1968" t="s">
        <v>1761</v>
      </c>
      <c r="AL1968" t="s">
        <v>5423</v>
      </c>
      <c r="AM1968">
        <v>6</v>
      </c>
      <c r="AN1968" t="s">
        <v>3223</v>
      </c>
      <c r="AO1968" t="s">
        <v>3224</v>
      </c>
      <c r="AP1968">
        <v>0</v>
      </c>
      <c r="AQ1968" s="388">
        <v>44481</v>
      </c>
      <c r="AS1968" t="s">
        <v>3186</v>
      </c>
      <c r="AT1968" s="388">
        <v>44482</v>
      </c>
      <c r="AU1968" t="s">
        <v>1756</v>
      </c>
      <c r="AV1968" t="s">
        <v>1756</v>
      </c>
      <c r="AZ1968" t="s">
        <v>1756</v>
      </c>
      <c r="BA1968" t="s">
        <v>1767</v>
      </c>
      <c r="BB1968" t="s">
        <v>5533</v>
      </c>
      <c r="BC1968" t="s">
        <v>5534</v>
      </c>
      <c r="BD1968" t="s">
        <v>826</v>
      </c>
      <c r="BE1968" t="s">
        <v>1756</v>
      </c>
      <c r="BF1968" t="s">
        <v>826</v>
      </c>
    </row>
    <row r="1969" spans="1:58">
      <c r="A1969" t="s">
        <v>829</v>
      </c>
      <c r="B1969">
        <v>6</v>
      </c>
      <c r="C1969">
        <v>0</v>
      </c>
      <c r="D1969">
        <v>10145</v>
      </c>
      <c r="E1969" t="s">
        <v>5524</v>
      </c>
      <c r="F1969">
        <v>53510602</v>
      </c>
      <c r="G1969" t="s">
        <v>2041</v>
      </c>
      <c r="H1969">
        <v>0</v>
      </c>
      <c r="I1969" t="s">
        <v>2083</v>
      </c>
      <c r="J1969">
        <v>12.21</v>
      </c>
      <c r="K1969">
        <v>12</v>
      </c>
      <c r="L1969" t="s">
        <v>1771</v>
      </c>
      <c r="M1969" t="s">
        <v>2084</v>
      </c>
      <c r="N1969" t="s">
        <v>1757</v>
      </c>
      <c r="O1969" t="s">
        <v>1756</v>
      </c>
      <c r="P1969" t="s">
        <v>1756</v>
      </c>
      <c r="Q1969" s="387">
        <v>146.52000000000001</v>
      </c>
      <c r="R1969">
        <v>19.047600000000003</v>
      </c>
      <c r="S1969">
        <v>165.5676</v>
      </c>
      <c r="T1969" s="388">
        <v>44470</v>
      </c>
      <c r="U1969">
        <v>0</v>
      </c>
      <c r="V1969" t="s">
        <v>833</v>
      </c>
      <c r="W1969" s="388">
        <v>44484</v>
      </c>
      <c r="X1969">
        <v>165</v>
      </c>
      <c r="Y1969">
        <v>0</v>
      </c>
      <c r="Z1969">
        <v>0</v>
      </c>
      <c r="AA1969" t="s">
        <v>1758</v>
      </c>
      <c r="AB1969" t="s">
        <v>826</v>
      </c>
      <c r="AD1969" t="s">
        <v>2045</v>
      </c>
      <c r="AE1969" t="s">
        <v>2046</v>
      </c>
      <c r="AI1969" t="s">
        <v>1761</v>
      </c>
      <c r="AL1969" t="s">
        <v>5423</v>
      </c>
      <c r="AM1969">
        <v>6</v>
      </c>
      <c r="AN1969" t="s">
        <v>3223</v>
      </c>
      <c r="AO1969" t="s">
        <v>3224</v>
      </c>
      <c r="AP1969">
        <v>0</v>
      </c>
      <c r="AQ1969" s="388">
        <v>44481</v>
      </c>
      <c r="AS1969" t="s">
        <v>3186</v>
      </c>
      <c r="AT1969" s="388">
        <v>44482</v>
      </c>
      <c r="AU1969" t="s">
        <v>1756</v>
      </c>
      <c r="AV1969" t="s">
        <v>1756</v>
      </c>
      <c r="AZ1969" t="s">
        <v>1756</v>
      </c>
      <c r="BA1969" t="s">
        <v>1767</v>
      </c>
      <c r="BB1969" t="s">
        <v>5535</v>
      </c>
      <c r="BC1969" t="s">
        <v>5536</v>
      </c>
      <c r="BD1969" t="s">
        <v>826</v>
      </c>
      <c r="BE1969" t="s">
        <v>1756</v>
      </c>
      <c r="BF1969" t="s">
        <v>826</v>
      </c>
    </row>
    <row r="1970" spans="1:58">
      <c r="A1970" t="s">
        <v>829</v>
      </c>
      <c r="B1970">
        <v>6</v>
      </c>
      <c r="C1970">
        <v>0</v>
      </c>
      <c r="D1970">
        <v>10145</v>
      </c>
      <c r="E1970" t="s">
        <v>5524</v>
      </c>
      <c r="F1970">
        <v>53510602</v>
      </c>
      <c r="G1970" t="s">
        <v>2041</v>
      </c>
      <c r="H1970">
        <v>0</v>
      </c>
      <c r="I1970" t="s">
        <v>2089</v>
      </c>
      <c r="J1970">
        <v>146.96</v>
      </c>
      <c r="K1970">
        <v>12</v>
      </c>
      <c r="L1970" t="s">
        <v>2063</v>
      </c>
      <c r="M1970" t="s">
        <v>2090</v>
      </c>
      <c r="N1970" t="s">
        <v>1757</v>
      </c>
      <c r="O1970" t="s">
        <v>1756</v>
      </c>
      <c r="P1970" t="s">
        <v>1756</v>
      </c>
      <c r="Q1970" s="387">
        <v>1763.52</v>
      </c>
      <c r="R1970">
        <v>229.2576</v>
      </c>
      <c r="S1970">
        <v>1992.7775999999999</v>
      </c>
      <c r="T1970" s="388">
        <v>44470</v>
      </c>
      <c r="U1970">
        <v>0</v>
      </c>
      <c r="V1970" t="s">
        <v>833</v>
      </c>
      <c r="W1970" s="388">
        <v>44484</v>
      </c>
      <c r="X1970">
        <v>165</v>
      </c>
      <c r="Y1970">
        <v>0</v>
      </c>
      <c r="Z1970">
        <v>0</v>
      </c>
      <c r="AA1970" t="s">
        <v>1758</v>
      </c>
      <c r="AB1970" t="s">
        <v>826</v>
      </c>
      <c r="AD1970" t="s">
        <v>2045</v>
      </c>
      <c r="AE1970" t="s">
        <v>2046</v>
      </c>
      <c r="AI1970" t="s">
        <v>1761</v>
      </c>
      <c r="AL1970" t="s">
        <v>5423</v>
      </c>
      <c r="AM1970">
        <v>6</v>
      </c>
      <c r="AN1970" t="s">
        <v>3223</v>
      </c>
      <c r="AO1970" t="s">
        <v>3224</v>
      </c>
      <c r="AP1970">
        <v>0</v>
      </c>
      <c r="AQ1970" s="388">
        <v>44481</v>
      </c>
      <c r="AS1970" t="s">
        <v>3186</v>
      </c>
      <c r="AT1970" s="388">
        <v>44482</v>
      </c>
      <c r="AU1970" t="s">
        <v>1756</v>
      </c>
      <c r="AV1970" t="s">
        <v>1756</v>
      </c>
      <c r="AZ1970" t="s">
        <v>1756</v>
      </c>
      <c r="BA1970" t="s">
        <v>1767</v>
      </c>
      <c r="BB1970" t="s">
        <v>5537</v>
      </c>
      <c r="BC1970" t="s">
        <v>5538</v>
      </c>
      <c r="BD1970" t="s">
        <v>826</v>
      </c>
      <c r="BE1970" t="s">
        <v>1756</v>
      </c>
      <c r="BF1970" t="s">
        <v>826</v>
      </c>
    </row>
    <row r="1971" spans="1:58">
      <c r="A1971" t="s">
        <v>829</v>
      </c>
      <c r="B1971">
        <v>6</v>
      </c>
      <c r="C1971">
        <v>0</v>
      </c>
      <c r="D1971">
        <v>10144</v>
      </c>
      <c r="E1971" t="s">
        <v>5539</v>
      </c>
      <c r="F1971">
        <v>53510602</v>
      </c>
      <c r="G1971" t="s">
        <v>2041</v>
      </c>
      <c r="H1971">
        <v>0</v>
      </c>
      <c r="I1971" t="s">
        <v>2052</v>
      </c>
      <c r="J1971">
        <v>75</v>
      </c>
      <c r="K1971">
        <v>38</v>
      </c>
      <c r="L1971" t="s">
        <v>1771</v>
      </c>
      <c r="M1971" t="s">
        <v>1756</v>
      </c>
      <c r="N1971" t="s">
        <v>1756</v>
      </c>
      <c r="O1971" t="s">
        <v>2053</v>
      </c>
      <c r="P1971" t="s">
        <v>1757</v>
      </c>
      <c r="Q1971" s="387">
        <v>2850</v>
      </c>
      <c r="R1971">
        <v>370.5</v>
      </c>
      <c r="S1971">
        <v>3220.4999999999995</v>
      </c>
      <c r="T1971" s="388">
        <v>44470</v>
      </c>
      <c r="U1971">
        <v>0</v>
      </c>
      <c r="V1971" t="s">
        <v>833</v>
      </c>
      <c r="W1971" s="388">
        <v>44484</v>
      </c>
      <c r="X1971">
        <v>165</v>
      </c>
      <c r="Y1971">
        <v>0</v>
      </c>
      <c r="Z1971">
        <v>0</v>
      </c>
      <c r="AA1971" t="s">
        <v>1758</v>
      </c>
      <c r="AB1971" t="s">
        <v>826</v>
      </c>
      <c r="AD1971" t="s">
        <v>2045</v>
      </c>
      <c r="AE1971" t="s">
        <v>2046</v>
      </c>
      <c r="AI1971" t="s">
        <v>1761</v>
      </c>
      <c r="AL1971" t="s">
        <v>3206</v>
      </c>
      <c r="AM1971">
        <v>6</v>
      </c>
      <c r="AN1971" t="s">
        <v>1004</v>
      </c>
      <c r="AO1971" t="s">
        <v>5145</v>
      </c>
      <c r="AP1971">
        <v>0</v>
      </c>
      <c r="AQ1971" s="388">
        <v>44481</v>
      </c>
      <c r="AS1971" t="s">
        <v>3186</v>
      </c>
      <c r="AT1971" s="388">
        <v>44482</v>
      </c>
      <c r="AU1971" t="s">
        <v>1756</v>
      </c>
      <c r="AV1971" t="s">
        <v>1756</v>
      </c>
      <c r="AZ1971" t="s">
        <v>1756</v>
      </c>
      <c r="BA1971" t="s">
        <v>1767</v>
      </c>
      <c r="BB1971" t="s">
        <v>5540</v>
      </c>
      <c r="BC1971" t="s">
        <v>5541</v>
      </c>
      <c r="BD1971" t="s">
        <v>826</v>
      </c>
      <c r="BE1971" t="s">
        <v>1756</v>
      </c>
      <c r="BF1971" t="s">
        <v>826</v>
      </c>
    </row>
    <row r="1972" spans="1:58">
      <c r="A1972" t="s">
        <v>829</v>
      </c>
      <c r="B1972">
        <v>6</v>
      </c>
      <c r="C1972">
        <v>0</v>
      </c>
      <c r="D1972">
        <v>10144</v>
      </c>
      <c r="E1972" t="s">
        <v>5539</v>
      </c>
      <c r="F1972">
        <v>53510602</v>
      </c>
      <c r="G1972" t="s">
        <v>2041</v>
      </c>
      <c r="H1972">
        <v>0</v>
      </c>
      <c r="I1972" t="s">
        <v>2056</v>
      </c>
      <c r="J1972">
        <v>210</v>
      </c>
      <c r="K1972">
        <v>4</v>
      </c>
      <c r="L1972" t="s">
        <v>1755</v>
      </c>
      <c r="M1972" t="s">
        <v>1756</v>
      </c>
      <c r="N1972" t="s">
        <v>1756</v>
      </c>
      <c r="P1972" t="s">
        <v>1757</v>
      </c>
      <c r="Q1972" s="387">
        <v>840</v>
      </c>
      <c r="R1972">
        <v>109.2</v>
      </c>
      <c r="S1972">
        <v>949.19999999999993</v>
      </c>
      <c r="T1972" s="388">
        <v>44470</v>
      </c>
      <c r="U1972">
        <v>0</v>
      </c>
      <c r="V1972" t="s">
        <v>833</v>
      </c>
      <c r="W1972" s="388">
        <v>44484</v>
      </c>
      <c r="X1972">
        <v>165</v>
      </c>
      <c r="Y1972">
        <v>0</v>
      </c>
      <c r="Z1972">
        <v>0</v>
      </c>
      <c r="AA1972" t="s">
        <v>1758</v>
      </c>
      <c r="AB1972" t="s">
        <v>826</v>
      </c>
      <c r="AD1972" t="s">
        <v>2045</v>
      </c>
      <c r="AE1972" t="s">
        <v>2046</v>
      </c>
      <c r="AI1972" t="s">
        <v>1761</v>
      </c>
      <c r="AL1972" t="s">
        <v>3206</v>
      </c>
      <c r="AM1972">
        <v>6</v>
      </c>
      <c r="AN1972" t="s">
        <v>1004</v>
      </c>
      <c r="AO1972" t="s">
        <v>5145</v>
      </c>
      <c r="AP1972">
        <v>0</v>
      </c>
      <c r="AQ1972" s="388">
        <v>44481</v>
      </c>
      <c r="AS1972" t="s">
        <v>3186</v>
      </c>
      <c r="AT1972" s="388">
        <v>44482</v>
      </c>
      <c r="AU1972" t="s">
        <v>1756</v>
      </c>
      <c r="AV1972" t="s">
        <v>1756</v>
      </c>
      <c r="AZ1972" t="s">
        <v>1756</v>
      </c>
      <c r="BA1972" t="s">
        <v>1767</v>
      </c>
      <c r="BB1972" t="s">
        <v>5542</v>
      </c>
      <c r="BC1972" t="s">
        <v>5543</v>
      </c>
      <c r="BD1972" t="s">
        <v>826</v>
      </c>
      <c r="BE1972" t="s">
        <v>1756</v>
      </c>
      <c r="BF1972" t="s">
        <v>826</v>
      </c>
    </row>
    <row r="1973" spans="1:58">
      <c r="A1973" t="s">
        <v>829</v>
      </c>
      <c r="B1973">
        <v>6</v>
      </c>
      <c r="C1973">
        <v>0</v>
      </c>
      <c r="D1973">
        <v>10144</v>
      </c>
      <c r="E1973" t="s">
        <v>5539</v>
      </c>
      <c r="F1973">
        <v>53510602</v>
      </c>
      <c r="G1973" t="s">
        <v>2041</v>
      </c>
      <c r="H1973">
        <v>0</v>
      </c>
      <c r="I1973" t="s">
        <v>518</v>
      </c>
      <c r="J1973">
        <v>95</v>
      </c>
      <c r="K1973">
        <v>13</v>
      </c>
      <c r="L1973" t="s">
        <v>1771</v>
      </c>
      <c r="M1973" t="s">
        <v>1756</v>
      </c>
      <c r="N1973" t="s">
        <v>1756</v>
      </c>
      <c r="O1973" t="s">
        <v>2059</v>
      </c>
      <c r="P1973" t="s">
        <v>1757</v>
      </c>
      <c r="Q1973" s="387">
        <v>1235</v>
      </c>
      <c r="R1973">
        <v>160.55000000000001</v>
      </c>
      <c r="S1973">
        <v>1395.55</v>
      </c>
      <c r="T1973" s="388">
        <v>44470</v>
      </c>
      <c r="U1973">
        <v>0</v>
      </c>
      <c r="V1973" t="s">
        <v>833</v>
      </c>
      <c r="W1973" s="388">
        <v>44484</v>
      </c>
      <c r="X1973">
        <v>165</v>
      </c>
      <c r="Y1973">
        <v>0</v>
      </c>
      <c r="Z1973">
        <v>0</v>
      </c>
      <c r="AA1973" t="s">
        <v>1758</v>
      </c>
      <c r="AB1973" t="s">
        <v>826</v>
      </c>
      <c r="AD1973" t="s">
        <v>2045</v>
      </c>
      <c r="AE1973" t="s">
        <v>2046</v>
      </c>
      <c r="AI1973" t="s">
        <v>1761</v>
      </c>
      <c r="AL1973" t="s">
        <v>3206</v>
      </c>
      <c r="AM1973">
        <v>6</v>
      </c>
      <c r="AN1973" t="s">
        <v>1004</v>
      </c>
      <c r="AO1973" t="s">
        <v>5145</v>
      </c>
      <c r="AP1973">
        <v>0</v>
      </c>
      <c r="AQ1973" s="388">
        <v>44481</v>
      </c>
      <c r="AS1973" t="s">
        <v>3186</v>
      </c>
      <c r="AT1973" s="388">
        <v>44482</v>
      </c>
      <c r="AU1973" t="s">
        <v>1756</v>
      </c>
      <c r="AV1973" t="s">
        <v>1756</v>
      </c>
      <c r="AZ1973" t="s">
        <v>1756</v>
      </c>
      <c r="BA1973" t="s">
        <v>1767</v>
      </c>
      <c r="BB1973" t="s">
        <v>5544</v>
      </c>
      <c r="BC1973" t="s">
        <v>5545</v>
      </c>
      <c r="BD1973" t="s">
        <v>826</v>
      </c>
      <c r="BE1973" t="s">
        <v>1756</v>
      </c>
      <c r="BF1973" t="s">
        <v>826</v>
      </c>
    </row>
    <row r="1974" spans="1:58">
      <c r="A1974" t="s">
        <v>829</v>
      </c>
      <c r="B1974">
        <v>6</v>
      </c>
      <c r="C1974">
        <v>0</v>
      </c>
      <c r="D1974">
        <v>10144</v>
      </c>
      <c r="E1974" t="s">
        <v>5539</v>
      </c>
      <c r="F1974">
        <v>53510602</v>
      </c>
      <c r="G1974" t="s">
        <v>2041</v>
      </c>
      <c r="H1974">
        <v>0</v>
      </c>
      <c r="I1974" t="s">
        <v>2062</v>
      </c>
      <c r="J1974">
        <v>138.05000000000001</v>
      </c>
      <c r="K1974">
        <v>9.5</v>
      </c>
      <c r="L1974" t="s">
        <v>2063</v>
      </c>
      <c r="M1974" t="s">
        <v>2064</v>
      </c>
      <c r="N1974" t="s">
        <v>1757</v>
      </c>
      <c r="O1974" t="s">
        <v>1756</v>
      </c>
      <c r="P1974" t="s">
        <v>1756</v>
      </c>
      <c r="Q1974" s="387">
        <v>1311.4749999999999</v>
      </c>
      <c r="R1974">
        <v>170.49175</v>
      </c>
      <c r="S1974">
        <v>1481.9667499999998</v>
      </c>
      <c r="T1974" s="388">
        <v>44470</v>
      </c>
      <c r="U1974">
        <v>0</v>
      </c>
      <c r="V1974" t="s">
        <v>833</v>
      </c>
      <c r="W1974" s="388">
        <v>44484</v>
      </c>
      <c r="X1974">
        <v>165</v>
      </c>
      <c r="Y1974">
        <v>0</v>
      </c>
      <c r="Z1974">
        <v>0</v>
      </c>
      <c r="AA1974" t="s">
        <v>1758</v>
      </c>
      <c r="AB1974" t="s">
        <v>826</v>
      </c>
      <c r="AD1974" t="s">
        <v>2045</v>
      </c>
      <c r="AE1974" t="s">
        <v>2046</v>
      </c>
      <c r="AI1974" t="s">
        <v>1761</v>
      </c>
      <c r="AL1974" t="s">
        <v>3206</v>
      </c>
      <c r="AM1974">
        <v>6</v>
      </c>
      <c r="AN1974" t="s">
        <v>1004</v>
      </c>
      <c r="AO1974" t="s">
        <v>5145</v>
      </c>
      <c r="AP1974">
        <v>0</v>
      </c>
      <c r="AQ1974" s="388">
        <v>44481</v>
      </c>
      <c r="AS1974" t="s">
        <v>3186</v>
      </c>
      <c r="AT1974" s="388">
        <v>44482</v>
      </c>
      <c r="AU1974" t="s">
        <v>1756</v>
      </c>
      <c r="AV1974" t="s">
        <v>1756</v>
      </c>
      <c r="AZ1974" t="s">
        <v>1756</v>
      </c>
      <c r="BA1974" t="s">
        <v>1767</v>
      </c>
      <c r="BB1974" t="s">
        <v>5546</v>
      </c>
      <c r="BC1974" t="s">
        <v>5547</v>
      </c>
      <c r="BD1974" t="s">
        <v>826</v>
      </c>
      <c r="BE1974" t="s">
        <v>1756</v>
      </c>
      <c r="BF1974" t="s">
        <v>826</v>
      </c>
    </row>
    <row r="1975" spans="1:58">
      <c r="A1975" t="s">
        <v>829</v>
      </c>
      <c r="B1975">
        <v>6</v>
      </c>
      <c r="C1975">
        <v>0</v>
      </c>
      <c r="D1975">
        <v>10144</v>
      </c>
      <c r="E1975" t="s">
        <v>5539</v>
      </c>
      <c r="F1975">
        <v>53510602</v>
      </c>
      <c r="G1975" t="s">
        <v>2041</v>
      </c>
      <c r="H1975">
        <v>0</v>
      </c>
      <c r="I1975" t="s">
        <v>2073</v>
      </c>
      <c r="J1975">
        <v>243.75</v>
      </c>
      <c r="K1975">
        <v>2</v>
      </c>
      <c r="L1975" t="s">
        <v>1755</v>
      </c>
      <c r="M1975" t="s">
        <v>2074</v>
      </c>
      <c r="N1975" t="s">
        <v>1757</v>
      </c>
      <c r="O1975" t="s">
        <v>1756</v>
      </c>
      <c r="P1975" t="s">
        <v>1756</v>
      </c>
      <c r="Q1975" s="387">
        <v>487.5</v>
      </c>
      <c r="R1975">
        <v>63.375</v>
      </c>
      <c r="S1975">
        <v>550.875</v>
      </c>
      <c r="T1975" s="388">
        <v>44470</v>
      </c>
      <c r="U1975">
        <v>0</v>
      </c>
      <c r="V1975" t="s">
        <v>833</v>
      </c>
      <c r="W1975" s="388">
        <v>44484</v>
      </c>
      <c r="X1975">
        <v>165</v>
      </c>
      <c r="Y1975">
        <v>0</v>
      </c>
      <c r="Z1975">
        <v>0</v>
      </c>
      <c r="AA1975" t="s">
        <v>1758</v>
      </c>
      <c r="AB1975" t="s">
        <v>826</v>
      </c>
      <c r="AD1975" t="s">
        <v>2045</v>
      </c>
      <c r="AE1975" t="s">
        <v>2046</v>
      </c>
      <c r="AI1975" t="s">
        <v>1761</v>
      </c>
      <c r="AL1975" t="s">
        <v>3206</v>
      </c>
      <c r="AM1975">
        <v>6</v>
      </c>
      <c r="AN1975" t="s">
        <v>1004</v>
      </c>
      <c r="AO1975" t="s">
        <v>5145</v>
      </c>
      <c r="AP1975">
        <v>0</v>
      </c>
      <c r="AQ1975" s="388">
        <v>44481</v>
      </c>
      <c r="AS1975" t="s">
        <v>3186</v>
      </c>
      <c r="AT1975" s="388">
        <v>44482</v>
      </c>
      <c r="AU1975" t="s">
        <v>1756</v>
      </c>
      <c r="AV1975" t="s">
        <v>1756</v>
      </c>
      <c r="AZ1975" t="s">
        <v>1756</v>
      </c>
      <c r="BA1975" t="s">
        <v>1767</v>
      </c>
      <c r="BB1975" t="s">
        <v>5548</v>
      </c>
      <c r="BC1975" t="s">
        <v>5549</v>
      </c>
      <c r="BD1975" t="s">
        <v>826</v>
      </c>
      <c r="BE1975" t="s">
        <v>1756</v>
      </c>
      <c r="BF1975" t="s">
        <v>826</v>
      </c>
    </row>
    <row r="1976" spans="1:58">
      <c r="A1976" t="s">
        <v>829</v>
      </c>
      <c r="B1976">
        <v>6</v>
      </c>
      <c r="C1976">
        <v>0</v>
      </c>
      <c r="D1976">
        <v>10144</v>
      </c>
      <c r="E1976" t="s">
        <v>5539</v>
      </c>
      <c r="F1976">
        <v>53510602</v>
      </c>
      <c r="G1976" t="s">
        <v>2041</v>
      </c>
      <c r="H1976">
        <v>0</v>
      </c>
      <c r="I1976" t="s">
        <v>2083</v>
      </c>
      <c r="J1976">
        <v>12.21</v>
      </c>
      <c r="K1976">
        <v>11</v>
      </c>
      <c r="L1976" t="s">
        <v>1771</v>
      </c>
      <c r="M1976" t="s">
        <v>2084</v>
      </c>
      <c r="N1976" t="s">
        <v>1757</v>
      </c>
      <c r="O1976" t="s">
        <v>1756</v>
      </c>
      <c r="P1976" t="s">
        <v>1756</v>
      </c>
      <c r="Q1976" s="387">
        <v>134.31</v>
      </c>
      <c r="R1976">
        <v>17.4603</v>
      </c>
      <c r="S1976">
        <v>151.77029999999999</v>
      </c>
      <c r="T1976" s="388">
        <v>44470</v>
      </c>
      <c r="U1976">
        <v>0</v>
      </c>
      <c r="V1976" t="s">
        <v>833</v>
      </c>
      <c r="W1976" s="388">
        <v>44484</v>
      </c>
      <c r="X1976">
        <v>165</v>
      </c>
      <c r="Y1976">
        <v>0</v>
      </c>
      <c r="Z1976">
        <v>0</v>
      </c>
      <c r="AA1976" t="s">
        <v>1758</v>
      </c>
      <c r="AB1976" t="s">
        <v>826</v>
      </c>
      <c r="AD1976" t="s">
        <v>2045</v>
      </c>
      <c r="AE1976" t="s">
        <v>2046</v>
      </c>
      <c r="AI1976" t="s">
        <v>1761</v>
      </c>
      <c r="AL1976" t="s">
        <v>3206</v>
      </c>
      <c r="AM1976">
        <v>6</v>
      </c>
      <c r="AN1976" t="s">
        <v>1004</v>
      </c>
      <c r="AO1976" t="s">
        <v>5145</v>
      </c>
      <c r="AP1976">
        <v>0</v>
      </c>
      <c r="AQ1976" s="388">
        <v>44481</v>
      </c>
      <c r="AS1976" t="s">
        <v>3186</v>
      </c>
      <c r="AT1976" s="388">
        <v>44482</v>
      </c>
      <c r="AU1976" t="s">
        <v>1756</v>
      </c>
      <c r="AV1976" t="s">
        <v>1756</v>
      </c>
      <c r="AZ1976" t="s">
        <v>1756</v>
      </c>
      <c r="BA1976" t="s">
        <v>1767</v>
      </c>
      <c r="BB1976" t="s">
        <v>5550</v>
      </c>
      <c r="BC1976" t="s">
        <v>5551</v>
      </c>
      <c r="BD1976" t="s">
        <v>826</v>
      </c>
      <c r="BE1976" t="s">
        <v>1756</v>
      </c>
      <c r="BF1976" t="s">
        <v>826</v>
      </c>
    </row>
    <row r="1977" spans="1:58">
      <c r="A1977" t="s">
        <v>829</v>
      </c>
      <c r="B1977">
        <v>6</v>
      </c>
      <c r="C1977">
        <v>0</v>
      </c>
      <c r="D1977">
        <v>10144</v>
      </c>
      <c r="E1977" t="s">
        <v>5539</v>
      </c>
      <c r="F1977">
        <v>53510602</v>
      </c>
      <c r="G1977" t="s">
        <v>2041</v>
      </c>
      <c r="H1977">
        <v>0</v>
      </c>
      <c r="I1977" t="s">
        <v>2089</v>
      </c>
      <c r="J1977">
        <v>146.96</v>
      </c>
      <c r="K1977">
        <v>11</v>
      </c>
      <c r="L1977" t="s">
        <v>2063</v>
      </c>
      <c r="M1977" t="s">
        <v>2090</v>
      </c>
      <c r="N1977" t="s">
        <v>1757</v>
      </c>
      <c r="O1977" t="s">
        <v>1756</v>
      </c>
      <c r="P1977" t="s">
        <v>1756</v>
      </c>
      <c r="Q1977" s="387">
        <v>1616.56</v>
      </c>
      <c r="R1977">
        <v>210.15280000000001</v>
      </c>
      <c r="S1977">
        <v>1826.7127999999998</v>
      </c>
      <c r="T1977" s="388">
        <v>44470</v>
      </c>
      <c r="U1977">
        <v>0</v>
      </c>
      <c r="V1977" t="s">
        <v>833</v>
      </c>
      <c r="W1977" s="388">
        <v>44484</v>
      </c>
      <c r="X1977">
        <v>165</v>
      </c>
      <c r="Y1977">
        <v>0</v>
      </c>
      <c r="Z1977">
        <v>0</v>
      </c>
      <c r="AA1977" t="s">
        <v>1758</v>
      </c>
      <c r="AB1977" t="s">
        <v>826</v>
      </c>
      <c r="AD1977" t="s">
        <v>2045</v>
      </c>
      <c r="AE1977" t="s">
        <v>2046</v>
      </c>
      <c r="AI1977" t="s">
        <v>1761</v>
      </c>
      <c r="AL1977" t="s">
        <v>3206</v>
      </c>
      <c r="AM1977">
        <v>6</v>
      </c>
      <c r="AN1977" t="s">
        <v>1004</v>
      </c>
      <c r="AO1977" t="s">
        <v>5145</v>
      </c>
      <c r="AP1977">
        <v>0</v>
      </c>
      <c r="AQ1977" s="388">
        <v>44481</v>
      </c>
      <c r="AS1977" t="s">
        <v>3186</v>
      </c>
      <c r="AT1977" s="388">
        <v>44482</v>
      </c>
      <c r="AU1977" t="s">
        <v>1756</v>
      </c>
      <c r="AV1977" t="s">
        <v>1756</v>
      </c>
      <c r="AZ1977" t="s">
        <v>1756</v>
      </c>
      <c r="BA1977" t="s">
        <v>1767</v>
      </c>
      <c r="BB1977" t="s">
        <v>5552</v>
      </c>
      <c r="BC1977" t="s">
        <v>5553</v>
      </c>
      <c r="BD1977" t="s">
        <v>826</v>
      </c>
      <c r="BE1977" t="s">
        <v>1756</v>
      </c>
      <c r="BF1977" t="s">
        <v>826</v>
      </c>
    </row>
    <row r="1978" spans="1:58">
      <c r="A1978" t="s">
        <v>829</v>
      </c>
      <c r="B1978">
        <v>6</v>
      </c>
      <c r="C1978">
        <v>0</v>
      </c>
      <c r="D1978">
        <v>10144</v>
      </c>
      <c r="E1978" t="s">
        <v>5539</v>
      </c>
      <c r="F1978">
        <v>53510602</v>
      </c>
      <c r="G1978" t="s">
        <v>2041</v>
      </c>
      <c r="H1978">
        <v>0</v>
      </c>
      <c r="I1978" t="s">
        <v>2247</v>
      </c>
      <c r="J1978">
        <v>131.47999999999999</v>
      </c>
      <c r="K1978">
        <v>9.5</v>
      </c>
      <c r="L1978" t="s">
        <v>2063</v>
      </c>
      <c r="M1978" t="s">
        <v>2248</v>
      </c>
      <c r="N1978" t="s">
        <v>1757</v>
      </c>
      <c r="O1978" t="s">
        <v>1756</v>
      </c>
      <c r="P1978" t="s">
        <v>1756</v>
      </c>
      <c r="Q1978" s="387">
        <v>1249.06</v>
      </c>
      <c r="R1978">
        <v>162.37780000000001</v>
      </c>
      <c r="S1978">
        <v>1411.4377999999997</v>
      </c>
      <c r="T1978" s="388">
        <v>44470</v>
      </c>
      <c r="U1978">
        <v>0</v>
      </c>
      <c r="V1978" t="s">
        <v>833</v>
      </c>
      <c r="W1978" s="388">
        <v>44484</v>
      </c>
      <c r="X1978">
        <v>165</v>
      </c>
      <c r="Y1978">
        <v>0</v>
      </c>
      <c r="Z1978">
        <v>0</v>
      </c>
      <c r="AA1978" t="s">
        <v>1758</v>
      </c>
      <c r="AB1978" t="s">
        <v>826</v>
      </c>
      <c r="AD1978" t="s">
        <v>2045</v>
      </c>
      <c r="AE1978" t="s">
        <v>2046</v>
      </c>
      <c r="AI1978" t="s">
        <v>1761</v>
      </c>
      <c r="AL1978" t="s">
        <v>3206</v>
      </c>
      <c r="AM1978">
        <v>6</v>
      </c>
      <c r="AN1978" t="s">
        <v>1004</v>
      </c>
      <c r="AO1978" t="s">
        <v>5145</v>
      </c>
      <c r="AP1978">
        <v>0</v>
      </c>
      <c r="AQ1978" s="388">
        <v>44481</v>
      </c>
      <c r="AS1978" t="s">
        <v>3186</v>
      </c>
      <c r="AT1978" s="388">
        <v>44482</v>
      </c>
      <c r="AU1978" t="s">
        <v>1756</v>
      </c>
      <c r="AV1978" t="s">
        <v>1756</v>
      </c>
      <c r="AZ1978" t="s">
        <v>1756</v>
      </c>
      <c r="BA1978" t="s">
        <v>1767</v>
      </c>
      <c r="BB1978" t="s">
        <v>5554</v>
      </c>
      <c r="BC1978" t="s">
        <v>5555</v>
      </c>
      <c r="BD1978" t="s">
        <v>826</v>
      </c>
      <c r="BE1978" t="s">
        <v>1756</v>
      </c>
      <c r="BF1978" t="s">
        <v>826</v>
      </c>
    </row>
    <row r="1979" spans="1:58">
      <c r="A1979" t="s">
        <v>829</v>
      </c>
      <c r="B1979">
        <v>6</v>
      </c>
      <c r="C1979">
        <v>0</v>
      </c>
      <c r="D1979">
        <v>10143</v>
      </c>
      <c r="E1979" t="s">
        <v>5556</v>
      </c>
      <c r="F1979">
        <v>53510602</v>
      </c>
      <c r="G1979" t="s">
        <v>2041</v>
      </c>
      <c r="H1979">
        <v>0</v>
      </c>
      <c r="I1979" t="s">
        <v>2052</v>
      </c>
      <c r="J1979">
        <v>75</v>
      </c>
      <c r="K1979">
        <v>39</v>
      </c>
      <c r="L1979" t="s">
        <v>1771</v>
      </c>
      <c r="M1979" t="s">
        <v>1756</v>
      </c>
      <c r="N1979" t="s">
        <v>1756</v>
      </c>
      <c r="O1979" t="s">
        <v>2053</v>
      </c>
      <c r="P1979" t="s">
        <v>1757</v>
      </c>
      <c r="Q1979" s="387">
        <v>2925</v>
      </c>
      <c r="R1979">
        <v>380.25</v>
      </c>
      <c r="S1979">
        <v>3305.2499999999995</v>
      </c>
      <c r="T1979" s="388">
        <v>44470</v>
      </c>
      <c r="U1979">
        <v>0</v>
      </c>
      <c r="V1979" t="s">
        <v>833</v>
      </c>
      <c r="W1979" s="388">
        <v>44484</v>
      </c>
      <c r="X1979">
        <v>165</v>
      </c>
      <c r="Y1979">
        <v>0</v>
      </c>
      <c r="Z1979">
        <v>0</v>
      </c>
      <c r="AA1979" t="s">
        <v>1758</v>
      </c>
      <c r="AB1979" t="s">
        <v>826</v>
      </c>
      <c r="AD1979" t="s">
        <v>2045</v>
      </c>
      <c r="AE1979" t="s">
        <v>2046</v>
      </c>
      <c r="AI1979" t="s">
        <v>1761</v>
      </c>
      <c r="AL1979" t="s">
        <v>5557</v>
      </c>
      <c r="AM1979">
        <v>6</v>
      </c>
      <c r="AN1979" t="s">
        <v>3239</v>
      </c>
      <c r="AO1979" t="s">
        <v>3240</v>
      </c>
      <c r="AP1979">
        <v>0</v>
      </c>
      <c r="AQ1979" s="388">
        <v>44481</v>
      </c>
      <c r="AS1979" t="s">
        <v>3186</v>
      </c>
      <c r="AT1979" s="388">
        <v>44482</v>
      </c>
      <c r="AU1979" t="s">
        <v>1756</v>
      </c>
      <c r="AV1979" t="s">
        <v>1756</v>
      </c>
      <c r="AZ1979" t="s">
        <v>1756</v>
      </c>
      <c r="BA1979" t="s">
        <v>1767</v>
      </c>
      <c r="BB1979" t="s">
        <v>5558</v>
      </c>
      <c r="BC1979" t="s">
        <v>5559</v>
      </c>
      <c r="BD1979" t="s">
        <v>826</v>
      </c>
      <c r="BE1979" t="s">
        <v>1756</v>
      </c>
      <c r="BF1979" t="s">
        <v>826</v>
      </c>
    </row>
    <row r="1980" spans="1:58">
      <c r="A1980" t="s">
        <v>829</v>
      </c>
      <c r="B1980">
        <v>6</v>
      </c>
      <c r="C1980">
        <v>0</v>
      </c>
      <c r="D1980">
        <v>10143</v>
      </c>
      <c r="E1980" t="s">
        <v>5556</v>
      </c>
      <c r="F1980">
        <v>53510602</v>
      </c>
      <c r="G1980" t="s">
        <v>2041</v>
      </c>
      <c r="H1980">
        <v>0</v>
      </c>
      <c r="I1980" t="s">
        <v>2056</v>
      </c>
      <c r="J1980">
        <v>210</v>
      </c>
      <c r="K1980">
        <v>3</v>
      </c>
      <c r="L1980" t="s">
        <v>1755</v>
      </c>
      <c r="M1980" t="s">
        <v>1756</v>
      </c>
      <c r="N1980" t="s">
        <v>1756</v>
      </c>
      <c r="P1980" t="s">
        <v>1757</v>
      </c>
      <c r="Q1980" s="387">
        <v>630</v>
      </c>
      <c r="R1980">
        <v>81.900000000000006</v>
      </c>
      <c r="S1980">
        <v>711.9</v>
      </c>
      <c r="T1980" s="388">
        <v>44470</v>
      </c>
      <c r="U1980">
        <v>0</v>
      </c>
      <c r="V1980" t="s">
        <v>833</v>
      </c>
      <c r="W1980" s="388">
        <v>44484</v>
      </c>
      <c r="X1980">
        <v>165</v>
      </c>
      <c r="Y1980">
        <v>0</v>
      </c>
      <c r="Z1980">
        <v>0</v>
      </c>
      <c r="AA1980" t="s">
        <v>1758</v>
      </c>
      <c r="AB1980" t="s">
        <v>826</v>
      </c>
      <c r="AD1980" t="s">
        <v>2045</v>
      </c>
      <c r="AE1980" t="s">
        <v>2046</v>
      </c>
      <c r="AI1980" t="s">
        <v>1761</v>
      </c>
      <c r="AL1980" t="s">
        <v>5557</v>
      </c>
      <c r="AM1980">
        <v>6</v>
      </c>
      <c r="AN1980" t="s">
        <v>3239</v>
      </c>
      <c r="AO1980" t="s">
        <v>3240</v>
      </c>
      <c r="AP1980">
        <v>0</v>
      </c>
      <c r="AQ1980" s="388">
        <v>44481</v>
      </c>
      <c r="AS1980" t="s">
        <v>3186</v>
      </c>
      <c r="AT1980" s="388">
        <v>44482</v>
      </c>
      <c r="AU1980" t="s">
        <v>1756</v>
      </c>
      <c r="AV1980" t="s">
        <v>1756</v>
      </c>
      <c r="AZ1980" t="s">
        <v>1756</v>
      </c>
      <c r="BA1980" t="s">
        <v>1767</v>
      </c>
      <c r="BB1980" t="s">
        <v>5560</v>
      </c>
      <c r="BC1980" t="s">
        <v>5561</v>
      </c>
      <c r="BD1980" t="s">
        <v>826</v>
      </c>
      <c r="BE1980" t="s">
        <v>1756</v>
      </c>
      <c r="BF1980" t="s">
        <v>826</v>
      </c>
    </row>
    <row r="1981" spans="1:58">
      <c r="A1981" t="s">
        <v>829</v>
      </c>
      <c r="B1981">
        <v>6</v>
      </c>
      <c r="C1981">
        <v>0</v>
      </c>
      <c r="D1981">
        <v>10143</v>
      </c>
      <c r="E1981" t="s">
        <v>5556</v>
      </c>
      <c r="F1981">
        <v>53510602</v>
      </c>
      <c r="G1981" t="s">
        <v>2041</v>
      </c>
      <c r="H1981">
        <v>0</v>
      </c>
      <c r="I1981" t="s">
        <v>2062</v>
      </c>
      <c r="J1981">
        <v>138.05000000000001</v>
      </c>
      <c r="K1981">
        <v>12</v>
      </c>
      <c r="L1981" t="s">
        <v>2063</v>
      </c>
      <c r="M1981" t="s">
        <v>2064</v>
      </c>
      <c r="N1981" t="s">
        <v>1757</v>
      </c>
      <c r="O1981" t="s">
        <v>1756</v>
      </c>
      <c r="P1981" t="s">
        <v>1756</v>
      </c>
      <c r="Q1981" s="387">
        <v>1656.6</v>
      </c>
      <c r="R1981">
        <v>215.358</v>
      </c>
      <c r="S1981">
        <v>1871.9579999999996</v>
      </c>
      <c r="T1981" s="388">
        <v>44470</v>
      </c>
      <c r="U1981">
        <v>0</v>
      </c>
      <c r="V1981" t="s">
        <v>833</v>
      </c>
      <c r="W1981" s="388">
        <v>44484</v>
      </c>
      <c r="X1981">
        <v>165</v>
      </c>
      <c r="Y1981">
        <v>0</v>
      </c>
      <c r="Z1981">
        <v>0</v>
      </c>
      <c r="AA1981" t="s">
        <v>1758</v>
      </c>
      <c r="AB1981" t="s">
        <v>826</v>
      </c>
      <c r="AD1981" t="s">
        <v>2045</v>
      </c>
      <c r="AE1981" t="s">
        <v>2046</v>
      </c>
      <c r="AI1981" t="s">
        <v>1761</v>
      </c>
      <c r="AL1981" t="s">
        <v>5557</v>
      </c>
      <c r="AM1981">
        <v>6</v>
      </c>
      <c r="AN1981" t="s">
        <v>3239</v>
      </c>
      <c r="AO1981" t="s">
        <v>3240</v>
      </c>
      <c r="AP1981">
        <v>0</v>
      </c>
      <c r="AQ1981" s="388">
        <v>44481</v>
      </c>
      <c r="AS1981" t="s">
        <v>3186</v>
      </c>
      <c r="AT1981" s="388">
        <v>44482</v>
      </c>
      <c r="AU1981" t="s">
        <v>1756</v>
      </c>
      <c r="AV1981" t="s">
        <v>1756</v>
      </c>
      <c r="AZ1981" t="s">
        <v>1756</v>
      </c>
      <c r="BA1981" t="s">
        <v>1767</v>
      </c>
      <c r="BB1981" t="s">
        <v>5562</v>
      </c>
      <c r="BC1981" t="s">
        <v>5563</v>
      </c>
      <c r="BD1981" t="s">
        <v>826</v>
      </c>
      <c r="BE1981" t="s">
        <v>1756</v>
      </c>
      <c r="BF1981" t="s">
        <v>826</v>
      </c>
    </row>
    <row r="1982" spans="1:58">
      <c r="A1982" t="s">
        <v>829</v>
      </c>
      <c r="B1982">
        <v>6</v>
      </c>
      <c r="C1982">
        <v>0</v>
      </c>
      <c r="D1982">
        <v>10143</v>
      </c>
      <c r="E1982" t="s">
        <v>5556</v>
      </c>
      <c r="F1982">
        <v>53510602</v>
      </c>
      <c r="G1982" t="s">
        <v>2041</v>
      </c>
      <c r="H1982">
        <v>0</v>
      </c>
      <c r="I1982" t="s">
        <v>2073</v>
      </c>
      <c r="J1982">
        <v>243.75</v>
      </c>
      <c r="K1982">
        <v>2</v>
      </c>
      <c r="L1982" t="s">
        <v>1755</v>
      </c>
      <c r="M1982" t="s">
        <v>2074</v>
      </c>
      <c r="N1982" t="s">
        <v>1757</v>
      </c>
      <c r="O1982" t="s">
        <v>1756</v>
      </c>
      <c r="P1982" t="s">
        <v>1756</v>
      </c>
      <c r="Q1982" s="387">
        <v>487.5</v>
      </c>
      <c r="R1982">
        <v>63.375</v>
      </c>
      <c r="S1982">
        <v>550.875</v>
      </c>
      <c r="T1982" s="388">
        <v>44470</v>
      </c>
      <c r="U1982">
        <v>0</v>
      </c>
      <c r="V1982" t="s">
        <v>833</v>
      </c>
      <c r="W1982" s="388">
        <v>44484</v>
      </c>
      <c r="X1982">
        <v>165</v>
      </c>
      <c r="Y1982">
        <v>0</v>
      </c>
      <c r="Z1982">
        <v>0</v>
      </c>
      <c r="AA1982" t="s">
        <v>1758</v>
      </c>
      <c r="AB1982" t="s">
        <v>826</v>
      </c>
      <c r="AD1982" t="s">
        <v>2045</v>
      </c>
      <c r="AE1982" t="s">
        <v>2046</v>
      </c>
      <c r="AI1982" t="s">
        <v>1761</v>
      </c>
      <c r="AL1982" t="s">
        <v>5557</v>
      </c>
      <c r="AM1982">
        <v>6</v>
      </c>
      <c r="AN1982" t="s">
        <v>3239</v>
      </c>
      <c r="AO1982" t="s">
        <v>3240</v>
      </c>
      <c r="AP1982">
        <v>0</v>
      </c>
      <c r="AQ1982" s="388">
        <v>44481</v>
      </c>
      <c r="AS1982" t="s">
        <v>3186</v>
      </c>
      <c r="AT1982" s="388">
        <v>44482</v>
      </c>
      <c r="AU1982" t="s">
        <v>1756</v>
      </c>
      <c r="AV1982" t="s">
        <v>1756</v>
      </c>
      <c r="AZ1982" t="s">
        <v>1756</v>
      </c>
      <c r="BA1982" t="s">
        <v>1767</v>
      </c>
      <c r="BB1982" t="s">
        <v>5564</v>
      </c>
      <c r="BC1982" t="s">
        <v>5565</v>
      </c>
      <c r="BD1982" t="s">
        <v>826</v>
      </c>
      <c r="BE1982" t="s">
        <v>1756</v>
      </c>
      <c r="BF1982" t="s">
        <v>826</v>
      </c>
    </row>
    <row r="1983" spans="1:58">
      <c r="A1983" t="s">
        <v>829</v>
      </c>
      <c r="B1983">
        <v>6</v>
      </c>
      <c r="C1983">
        <v>0</v>
      </c>
      <c r="D1983">
        <v>10143</v>
      </c>
      <c r="E1983" t="s">
        <v>5556</v>
      </c>
      <c r="F1983">
        <v>53510602</v>
      </c>
      <c r="G1983" t="s">
        <v>2041</v>
      </c>
      <c r="H1983">
        <v>0</v>
      </c>
      <c r="I1983" t="s">
        <v>2089</v>
      </c>
      <c r="J1983">
        <v>146.96</v>
      </c>
      <c r="K1983">
        <v>12</v>
      </c>
      <c r="L1983" t="s">
        <v>2063</v>
      </c>
      <c r="M1983" t="s">
        <v>2090</v>
      </c>
      <c r="N1983" t="s">
        <v>1757</v>
      </c>
      <c r="O1983" t="s">
        <v>1756</v>
      </c>
      <c r="P1983" t="s">
        <v>1756</v>
      </c>
      <c r="Q1983" s="387">
        <v>1763.52</v>
      </c>
      <c r="R1983">
        <v>229.2576</v>
      </c>
      <c r="S1983">
        <v>1992.7775999999999</v>
      </c>
      <c r="T1983" s="388">
        <v>44470</v>
      </c>
      <c r="U1983">
        <v>0</v>
      </c>
      <c r="V1983" t="s">
        <v>833</v>
      </c>
      <c r="W1983" s="388">
        <v>44484</v>
      </c>
      <c r="X1983">
        <v>165</v>
      </c>
      <c r="Y1983">
        <v>0</v>
      </c>
      <c r="Z1983">
        <v>0</v>
      </c>
      <c r="AA1983" t="s">
        <v>1758</v>
      </c>
      <c r="AB1983" t="s">
        <v>826</v>
      </c>
      <c r="AD1983" t="s">
        <v>2045</v>
      </c>
      <c r="AE1983" t="s">
        <v>2046</v>
      </c>
      <c r="AI1983" t="s">
        <v>1761</v>
      </c>
      <c r="AL1983" t="s">
        <v>5557</v>
      </c>
      <c r="AM1983">
        <v>6</v>
      </c>
      <c r="AN1983" t="s">
        <v>3239</v>
      </c>
      <c r="AO1983" t="s">
        <v>3240</v>
      </c>
      <c r="AP1983">
        <v>0</v>
      </c>
      <c r="AQ1983" s="388">
        <v>44481</v>
      </c>
      <c r="AS1983" t="s">
        <v>3186</v>
      </c>
      <c r="AT1983" s="388">
        <v>44482</v>
      </c>
      <c r="AU1983" t="s">
        <v>1756</v>
      </c>
      <c r="AV1983" t="s">
        <v>1756</v>
      </c>
      <c r="AZ1983" t="s">
        <v>1756</v>
      </c>
      <c r="BA1983" t="s">
        <v>1767</v>
      </c>
      <c r="BB1983" t="s">
        <v>5566</v>
      </c>
      <c r="BC1983" t="s">
        <v>5567</v>
      </c>
      <c r="BD1983" t="s">
        <v>826</v>
      </c>
      <c r="BE1983" t="s">
        <v>1756</v>
      </c>
      <c r="BF1983" t="s">
        <v>826</v>
      </c>
    </row>
    <row r="1984" spans="1:58">
      <c r="A1984" t="s">
        <v>829</v>
      </c>
      <c r="B1984">
        <v>6</v>
      </c>
      <c r="C1984">
        <v>0</v>
      </c>
      <c r="D1984">
        <v>10143</v>
      </c>
      <c r="E1984" t="s">
        <v>5556</v>
      </c>
      <c r="F1984">
        <v>53510602</v>
      </c>
      <c r="G1984" t="s">
        <v>2041</v>
      </c>
      <c r="H1984">
        <v>0</v>
      </c>
      <c r="I1984" t="s">
        <v>2247</v>
      </c>
      <c r="J1984">
        <v>131.47999999999999</v>
      </c>
      <c r="K1984">
        <v>12</v>
      </c>
      <c r="L1984" t="s">
        <v>2063</v>
      </c>
      <c r="M1984" t="s">
        <v>2248</v>
      </c>
      <c r="N1984" t="s">
        <v>1757</v>
      </c>
      <c r="O1984" t="s">
        <v>1756</v>
      </c>
      <c r="P1984" t="s">
        <v>1756</v>
      </c>
      <c r="Q1984" s="387">
        <v>1577.76</v>
      </c>
      <c r="R1984">
        <v>205.1088</v>
      </c>
      <c r="S1984">
        <v>1782.8687999999997</v>
      </c>
      <c r="T1984" s="388">
        <v>44470</v>
      </c>
      <c r="U1984">
        <v>0</v>
      </c>
      <c r="V1984" t="s">
        <v>833</v>
      </c>
      <c r="W1984" s="388">
        <v>44484</v>
      </c>
      <c r="X1984">
        <v>165</v>
      </c>
      <c r="Y1984">
        <v>0</v>
      </c>
      <c r="Z1984">
        <v>0</v>
      </c>
      <c r="AA1984" t="s">
        <v>1758</v>
      </c>
      <c r="AB1984" t="s">
        <v>826</v>
      </c>
      <c r="AD1984" t="s">
        <v>2045</v>
      </c>
      <c r="AE1984" t="s">
        <v>2046</v>
      </c>
      <c r="AI1984" t="s">
        <v>1761</v>
      </c>
      <c r="AL1984" t="s">
        <v>5557</v>
      </c>
      <c r="AM1984">
        <v>6</v>
      </c>
      <c r="AN1984" t="s">
        <v>3239</v>
      </c>
      <c r="AO1984" t="s">
        <v>3240</v>
      </c>
      <c r="AP1984">
        <v>0</v>
      </c>
      <c r="AQ1984" s="388">
        <v>44481</v>
      </c>
      <c r="AS1984" t="s">
        <v>3186</v>
      </c>
      <c r="AT1984" s="388">
        <v>44482</v>
      </c>
      <c r="AU1984" t="s">
        <v>1756</v>
      </c>
      <c r="AV1984" t="s">
        <v>1756</v>
      </c>
      <c r="AZ1984" t="s">
        <v>1756</v>
      </c>
      <c r="BA1984" t="s">
        <v>1767</v>
      </c>
      <c r="BB1984" t="s">
        <v>5568</v>
      </c>
      <c r="BC1984" t="s">
        <v>5569</v>
      </c>
      <c r="BD1984" t="s">
        <v>826</v>
      </c>
      <c r="BE1984" t="s">
        <v>1756</v>
      </c>
      <c r="BF1984" t="s">
        <v>826</v>
      </c>
    </row>
    <row r="1985" spans="1:58">
      <c r="A1985" t="s">
        <v>829</v>
      </c>
      <c r="B1985">
        <v>6</v>
      </c>
      <c r="C1985">
        <v>0</v>
      </c>
      <c r="D1985">
        <v>10141</v>
      </c>
      <c r="E1985" t="s">
        <v>5570</v>
      </c>
      <c r="F1985">
        <v>53510602</v>
      </c>
      <c r="G1985" t="s">
        <v>2041</v>
      </c>
      <c r="H1985">
        <v>0</v>
      </c>
      <c r="I1985" t="s">
        <v>2042</v>
      </c>
      <c r="J1985">
        <v>60</v>
      </c>
      <c r="K1985">
        <v>13</v>
      </c>
      <c r="L1985" t="s">
        <v>1771</v>
      </c>
      <c r="M1985" t="s">
        <v>1756</v>
      </c>
      <c r="N1985" t="s">
        <v>1756</v>
      </c>
      <c r="O1985" t="s">
        <v>2043</v>
      </c>
      <c r="P1985" t="s">
        <v>1757</v>
      </c>
      <c r="Q1985" s="387">
        <v>780</v>
      </c>
      <c r="R1985">
        <v>101.4</v>
      </c>
      <c r="S1985">
        <v>881.39999999999986</v>
      </c>
      <c r="T1985" s="388">
        <v>44470</v>
      </c>
      <c r="U1985">
        <v>0</v>
      </c>
      <c r="V1985" t="s">
        <v>833</v>
      </c>
      <c r="W1985" s="388">
        <v>44484</v>
      </c>
      <c r="X1985">
        <v>165</v>
      </c>
      <c r="Y1985">
        <v>0</v>
      </c>
      <c r="Z1985">
        <v>0</v>
      </c>
      <c r="AA1985" t="s">
        <v>1758</v>
      </c>
      <c r="AB1985" t="s">
        <v>826</v>
      </c>
      <c r="AD1985" t="s">
        <v>2045</v>
      </c>
      <c r="AE1985" t="s">
        <v>2046</v>
      </c>
      <c r="AI1985" t="s">
        <v>1761</v>
      </c>
      <c r="AL1985" t="s">
        <v>3276</v>
      </c>
      <c r="AM1985">
        <v>6</v>
      </c>
      <c r="AN1985" t="s">
        <v>1833</v>
      </c>
      <c r="AO1985" t="s">
        <v>3026</v>
      </c>
      <c r="AP1985">
        <v>0</v>
      </c>
      <c r="AQ1985" s="388">
        <v>44481</v>
      </c>
      <c r="AS1985" t="s">
        <v>3186</v>
      </c>
      <c r="AT1985" s="388">
        <v>44482</v>
      </c>
      <c r="AU1985" t="s">
        <v>1756</v>
      </c>
      <c r="AV1985" t="s">
        <v>1756</v>
      </c>
      <c r="AZ1985" t="s">
        <v>1756</v>
      </c>
      <c r="BA1985" t="s">
        <v>1767</v>
      </c>
      <c r="BB1985" t="s">
        <v>5571</v>
      </c>
      <c r="BC1985" t="s">
        <v>5572</v>
      </c>
      <c r="BD1985" t="s">
        <v>826</v>
      </c>
      <c r="BE1985" t="s">
        <v>1756</v>
      </c>
      <c r="BF1985" t="s">
        <v>826</v>
      </c>
    </row>
    <row r="1986" spans="1:58">
      <c r="A1986" t="s">
        <v>829</v>
      </c>
      <c r="B1986">
        <v>6</v>
      </c>
      <c r="C1986">
        <v>0</v>
      </c>
      <c r="D1986">
        <v>10141</v>
      </c>
      <c r="E1986" t="s">
        <v>5570</v>
      </c>
      <c r="F1986">
        <v>53510602</v>
      </c>
      <c r="G1986" t="s">
        <v>2041</v>
      </c>
      <c r="H1986">
        <v>0</v>
      </c>
      <c r="I1986" t="s">
        <v>2052</v>
      </c>
      <c r="J1986">
        <v>75</v>
      </c>
      <c r="K1986">
        <v>78</v>
      </c>
      <c r="L1986" t="s">
        <v>1771</v>
      </c>
      <c r="M1986" t="s">
        <v>1756</v>
      </c>
      <c r="N1986" t="s">
        <v>1756</v>
      </c>
      <c r="O1986" t="s">
        <v>2053</v>
      </c>
      <c r="P1986" t="s">
        <v>1757</v>
      </c>
      <c r="Q1986" s="387">
        <v>5850</v>
      </c>
      <c r="R1986">
        <v>760.5</v>
      </c>
      <c r="S1986">
        <v>6610.4999999999991</v>
      </c>
      <c r="T1986" s="388">
        <v>44470</v>
      </c>
      <c r="U1986">
        <v>0</v>
      </c>
      <c r="V1986" t="s">
        <v>833</v>
      </c>
      <c r="W1986" s="388">
        <v>44484</v>
      </c>
      <c r="X1986">
        <v>165</v>
      </c>
      <c r="Y1986">
        <v>0</v>
      </c>
      <c r="Z1986">
        <v>0</v>
      </c>
      <c r="AA1986" t="s">
        <v>1758</v>
      </c>
      <c r="AB1986" t="s">
        <v>826</v>
      </c>
      <c r="AD1986" t="s">
        <v>2045</v>
      </c>
      <c r="AE1986" t="s">
        <v>2046</v>
      </c>
      <c r="AI1986" t="s">
        <v>1761</v>
      </c>
      <c r="AL1986" t="s">
        <v>3276</v>
      </c>
      <c r="AM1986">
        <v>6</v>
      </c>
      <c r="AN1986" t="s">
        <v>1833</v>
      </c>
      <c r="AO1986" t="s">
        <v>3026</v>
      </c>
      <c r="AP1986">
        <v>0</v>
      </c>
      <c r="AQ1986" s="388">
        <v>44481</v>
      </c>
      <c r="AS1986" t="s">
        <v>3186</v>
      </c>
      <c r="AT1986" s="388">
        <v>44482</v>
      </c>
      <c r="AU1986" t="s">
        <v>1756</v>
      </c>
      <c r="AV1986" t="s">
        <v>1756</v>
      </c>
      <c r="AZ1986" t="s">
        <v>1756</v>
      </c>
      <c r="BA1986" t="s">
        <v>1767</v>
      </c>
      <c r="BB1986" t="s">
        <v>5573</v>
      </c>
      <c r="BC1986" t="s">
        <v>5574</v>
      </c>
      <c r="BD1986" t="s">
        <v>826</v>
      </c>
      <c r="BE1986" t="s">
        <v>1756</v>
      </c>
      <c r="BF1986" t="s">
        <v>826</v>
      </c>
    </row>
    <row r="1987" spans="1:58">
      <c r="A1987" t="s">
        <v>829</v>
      </c>
      <c r="B1987">
        <v>6</v>
      </c>
      <c r="C1987">
        <v>0</v>
      </c>
      <c r="D1987">
        <v>10141</v>
      </c>
      <c r="E1987" t="s">
        <v>5570</v>
      </c>
      <c r="F1987">
        <v>53510602</v>
      </c>
      <c r="G1987" t="s">
        <v>2041</v>
      </c>
      <c r="H1987">
        <v>0</v>
      </c>
      <c r="I1987" t="s">
        <v>2056</v>
      </c>
      <c r="J1987">
        <v>210</v>
      </c>
      <c r="K1987">
        <v>8</v>
      </c>
      <c r="L1987" t="s">
        <v>1755</v>
      </c>
      <c r="M1987" t="s">
        <v>1756</v>
      </c>
      <c r="N1987" t="s">
        <v>1756</v>
      </c>
      <c r="P1987" t="s">
        <v>1757</v>
      </c>
      <c r="Q1987" s="387">
        <v>1680</v>
      </c>
      <c r="R1987">
        <v>218.4</v>
      </c>
      <c r="S1987">
        <v>1898.3999999999999</v>
      </c>
      <c r="T1987" s="388">
        <v>44470</v>
      </c>
      <c r="U1987">
        <v>0</v>
      </c>
      <c r="V1987" t="s">
        <v>833</v>
      </c>
      <c r="W1987" s="388">
        <v>44484</v>
      </c>
      <c r="X1987">
        <v>165</v>
      </c>
      <c r="Y1987">
        <v>0</v>
      </c>
      <c r="Z1987">
        <v>0</v>
      </c>
      <c r="AA1987" t="s">
        <v>1758</v>
      </c>
      <c r="AB1987" t="s">
        <v>826</v>
      </c>
      <c r="AD1987" t="s">
        <v>2045</v>
      </c>
      <c r="AE1987" t="s">
        <v>2046</v>
      </c>
      <c r="AI1987" t="s">
        <v>1761</v>
      </c>
      <c r="AL1987" t="s">
        <v>3276</v>
      </c>
      <c r="AM1987">
        <v>6</v>
      </c>
      <c r="AN1987" t="s">
        <v>1833</v>
      </c>
      <c r="AO1987" t="s">
        <v>3026</v>
      </c>
      <c r="AP1987">
        <v>0</v>
      </c>
      <c r="AQ1987" s="388">
        <v>44481</v>
      </c>
      <c r="AS1987" t="s">
        <v>3186</v>
      </c>
      <c r="AT1987" s="388">
        <v>44482</v>
      </c>
      <c r="AU1987" t="s">
        <v>1756</v>
      </c>
      <c r="AV1987" t="s">
        <v>1756</v>
      </c>
      <c r="AZ1987" t="s">
        <v>1756</v>
      </c>
      <c r="BA1987" t="s">
        <v>1767</v>
      </c>
      <c r="BB1987" t="s">
        <v>5575</v>
      </c>
      <c r="BC1987" t="s">
        <v>5576</v>
      </c>
      <c r="BD1987" t="s">
        <v>826</v>
      </c>
      <c r="BE1987" t="s">
        <v>1756</v>
      </c>
      <c r="BF1987" t="s">
        <v>826</v>
      </c>
    </row>
    <row r="1988" spans="1:58">
      <c r="A1988" t="s">
        <v>829</v>
      </c>
      <c r="B1988">
        <v>6</v>
      </c>
      <c r="C1988">
        <v>0</v>
      </c>
      <c r="D1988">
        <v>10141</v>
      </c>
      <c r="E1988" t="s">
        <v>5570</v>
      </c>
      <c r="F1988">
        <v>53510602</v>
      </c>
      <c r="G1988" t="s">
        <v>2041</v>
      </c>
      <c r="H1988">
        <v>0</v>
      </c>
      <c r="I1988" t="s">
        <v>518</v>
      </c>
      <c r="J1988">
        <v>95</v>
      </c>
      <c r="K1988">
        <v>13</v>
      </c>
      <c r="L1988" t="s">
        <v>1771</v>
      </c>
      <c r="M1988" t="s">
        <v>1756</v>
      </c>
      <c r="N1988" t="s">
        <v>1756</v>
      </c>
      <c r="O1988" t="s">
        <v>2059</v>
      </c>
      <c r="P1988" t="s">
        <v>1757</v>
      </c>
      <c r="Q1988" s="387">
        <v>1235</v>
      </c>
      <c r="R1988">
        <v>160.55000000000001</v>
      </c>
      <c r="S1988">
        <v>1395.55</v>
      </c>
      <c r="T1988" s="388">
        <v>44470</v>
      </c>
      <c r="U1988">
        <v>0</v>
      </c>
      <c r="V1988" t="s">
        <v>833</v>
      </c>
      <c r="W1988" s="388">
        <v>44484</v>
      </c>
      <c r="X1988">
        <v>165</v>
      </c>
      <c r="Y1988">
        <v>0</v>
      </c>
      <c r="Z1988">
        <v>0</v>
      </c>
      <c r="AA1988" t="s">
        <v>1758</v>
      </c>
      <c r="AB1988" t="s">
        <v>826</v>
      </c>
      <c r="AD1988" t="s">
        <v>2045</v>
      </c>
      <c r="AE1988" t="s">
        <v>2046</v>
      </c>
      <c r="AI1988" t="s">
        <v>1761</v>
      </c>
      <c r="AL1988" t="s">
        <v>3276</v>
      </c>
      <c r="AM1988">
        <v>6</v>
      </c>
      <c r="AN1988" t="s">
        <v>1833</v>
      </c>
      <c r="AO1988" t="s">
        <v>3026</v>
      </c>
      <c r="AP1988">
        <v>0</v>
      </c>
      <c r="AQ1988" s="388">
        <v>44481</v>
      </c>
      <c r="AS1988" t="s">
        <v>3186</v>
      </c>
      <c r="AT1988" s="388">
        <v>44482</v>
      </c>
      <c r="AU1988" t="s">
        <v>1756</v>
      </c>
      <c r="AV1988" t="s">
        <v>1756</v>
      </c>
      <c r="AZ1988" t="s">
        <v>1756</v>
      </c>
      <c r="BA1988" t="s">
        <v>1767</v>
      </c>
      <c r="BB1988" t="s">
        <v>5577</v>
      </c>
      <c r="BC1988" t="s">
        <v>5578</v>
      </c>
      <c r="BD1988" t="s">
        <v>826</v>
      </c>
      <c r="BE1988" t="s">
        <v>1756</v>
      </c>
      <c r="BF1988" t="s">
        <v>826</v>
      </c>
    </row>
    <row r="1989" spans="1:58">
      <c r="A1989" t="s">
        <v>829</v>
      </c>
      <c r="B1989">
        <v>6</v>
      </c>
      <c r="C1989">
        <v>0</v>
      </c>
      <c r="D1989">
        <v>10141</v>
      </c>
      <c r="E1989" t="s">
        <v>5570</v>
      </c>
      <c r="F1989">
        <v>53510602</v>
      </c>
      <c r="G1989" t="s">
        <v>2041</v>
      </c>
      <c r="H1989">
        <v>0</v>
      </c>
      <c r="I1989" t="s">
        <v>2062</v>
      </c>
      <c r="J1989">
        <v>138.05000000000001</v>
      </c>
      <c r="K1989">
        <v>12</v>
      </c>
      <c r="L1989" t="s">
        <v>2063</v>
      </c>
      <c r="M1989" t="s">
        <v>2064</v>
      </c>
      <c r="N1989" t="s">
        <v>1757</v>
      </c>
      <c r="O1989" t="s">
        <v>1756</v>
      </c>
      <c r="P1989" t="s">
        <v>1756</v>
      </c>
      <c r="Q1989" s="387">
        <v>1656.6</v>
      </c>
      <c r="R1989">
        <v>215.358</v>
      </c>
      <c r="S1989">
        <v>1871.9579999999996</v>
      </c>
      <c r="T1989" s="388">
        <v>44470</v>
      </c>
      <c r="U1989">
        <v>0</v>
      </c>
      <c r="V1989" t="s">
        <v>833</v>
      </c>
      <c r="W1989" s="388">
        <v>44484</v>
      </c>
      <c r="X1989">
        <v>165</v>
      </c>
      <c r="Y1989">
        <v>0</v>
      </c>
      <c r="Z1989">
        <v>0</v>
      </c>
      <c r="AA1989" t="s">
        <v>1758</v>
      </c>
      <c r="AB1989" t="s">
        <v>826</v>
      </c>
      <c r="AD1989" t="s">
        <v>2045</v>
      </c>
      <c r="AE1989" t="s">
        <v>2046</v>
      </c>
      <c r="AI1989" t="s">
        <v>1761</v>
      </c>
      <c r="AL1989" t="s">
        <v>3276</v>
      </c>
      <c r="AM1989">
        <v>6</v>
      </c>
      <c r="AN1989" t="s">
        <v>1833</v>
      </c>
      <c r="AO1989" t="s">
        <v>3026</v>
      </c>
      <c r="AP1989">
        <v>0</v>
      </c>
      <c r="AQ1989" s="388">
        <v>44481</v>
      </c>
      <c r="AS1989" t="s">
        <v>3186</v>
      </c>
      <c r="AT1989" s="388">
        <v>44482</v>
      </c>
      <c r="AU1989" t="s">
        <v>1756</v>
      </c>
      <c r="AV1989" t="s">
        <v>1756</v>
      </c>
      <c r="AZ1989" t="s">
        <v>1756</v>
      </c>
      <c r="BA1989" t="s">
        <v>1767</v>
      </c>
      <c r="BB1989" t="s">
        <v>5579</v>
      </c>
      <c r="BC1989" t="s">
        <v>5580</v>
      </c>
      <c r="BD1989" t="s">
        <v>826</v>
      </c>
      <c r="BE1989" t="s">
        <v>1756</v>
      </c>
      <c r="BF1989" t="s">
        <v>826</v>
      </c>
    </row>
    <row r="1990" spans="1:58">
      <c r="A1990" t="s">
        <v>829</v>
      </c>
      <c r="B1990">
        <v>6</v>
      </c>
      <c r="C1990">
        <v>0</v>
      </c>
      <c r="D1990">
        <v>10141</v>
      </c>
      <c r="E1990" t="s">
        <v>5570</v>
      </c>
      <c r="F1990">
        <v>53510602</v>
      </c>
      <c r="G1990" t="s">
        <v>2041</v>
      </c>
      <c r="H1990">
        <v>0</v>
      </c>
      <c r="I1990" t="s">
        <v>2073</v>
      </c>
      <c r="J1990">
        <v>243.75</v>
      </c>
      <c r="K1990">
        <v>4</v>
      </c>
      <c r="L1990" t="s">
        <v>1755</v>
      </c>
      <c r="M1990" t="s">
        <v>2074</v>
      </c>
      <c r="N1990" t="s">
        <v>1757</v>
      </c>
      <c r="O1990" t="s">
        <v>1756</v>
      </c>
      <c r="P1990" t="s">
        <v>1756</v>
      </c>
      <c r="Q1990" s="387">
        <v>975</v>
      </c>
      <c r="R1990">
        <v>126.75</v>
      </c>
      <c r="S1990">
        <v>1101.75</v>
      </c>
      <c r="T1990" s="388">
        <v>44470</v>
      </c>
      <c r="U1990">
        <v>0</v>
      </c>
      <c r="V1990" t="s">
        <v>833</v>
      </c>
      <c r="W1990" s="388">
        <v>44484</v>
      </c>
      <c r="X1990">
        <v>165</v>
      </c>
      <c r="Y1990">
        <v>0</v>
      </c>
      <c r="Z1990">
        <v>0</v>
      </c>
      <c r="AA1990" t="s">
        <v>1758</v>
      </c>
      <c r="AB1990" t="s">
        <v>826</v>
      </c>
      <c r="AD1990" t="s">
        <v>2045</v>
      </c>
      <c r="AE1990" t="s">
        <v>2046</v>
      </c>
      <c r="AI1990" t="s">
        <v>1761</v>
      </c>
      <c r="AL1990" t="s">
        <v>3276</v>
      </c>
      <c r="AM1990">
        <v>6</v>
      </c>
      <c r="AN1990" t="s">
        <v>1833</v>
      </c>
      <c r="AO1990" t="s">
        <v>3026</v>
      </c>
      <c r="AP1990">
        <v>0</v>
      </c>
      <c r="AQ1990" s="388">
        <v>44481</v>
      </c>
      <c r="AS1990" t="s">
        <v>3186</v>
      </c>
      <c r="AT1990" s="388">
        <v>44482</v>
      </c>
      <c r="AU1990" t="s">
        <v>1756</v>
      </c>
      <c r="AV1990" t="s">
        <v>1756</v>
      </c>
      <c r="AZ1990" t="s">
        <v>1756</v>
      </c>
      <c r="BA1990" t="s">
        <v>1767</v>
      </c>
      <c r="BB1990" t="s">
        <v>5581</v>
      </c>
      <c r="BC1990" t="s">
        <v>5582</v>
      </c>
      <c r="BD1990" t="s">
        <v>826</v>
      </c>
      <c r="BE1990" t="s">
        <v>1756</v>
      </c>
      <c r="BF1990" t="s">
        <v>826</v>
      </c>
    </row>
    <row r="1991" spans="1:58">
      <c r="A1991" t="s">
        <v>829</v>
      </c>
      <c r="B1991">
        <v>6</v>
      </c>
      <c r="C1991">
        <v>0</v>
      </c>
      <c r="D1991">
        <v>10141</v>
      </c>
      <c r="E1991" t="s">
        <v>5570</v>
      </c>
      <c r="F1991">
        <v>53510602</v>
      </c>
      <c r="G1991" t="s">
        <v>2041</v>
      </c>
      <c r="H1991">
        <v>0</v>
      </c>
      <c r="I1991" t="s">
        <v>3152</v>
      </c>
      <c r="J1991">
        <v>18.45</v>
      </c>
      <c r="K1991">
        <v>10</v>
      </c>
      <c r="L1991" t="s">
        <v>1771</v>
      </c>
      <c r="M1991" t="s">
        <v>3153</v>
      </c>
      <c r="N1991" t="s">
        <v>1757</v>
      </c>
      <c r="O1991" t="s">
        <v>1756</v>
      </c>
      <c r="P1991" t="s">
        <v>1756</v>
      </c>
      <c r="Q1991" s="387">
        <v>184.5</v>
      </c>
      <c r="R1991">
        <v>23.984999999999999</v>
      </c>
      <c r="S1991">
        <v>208.48499999999999</v>
      </c>
      <c r="T1991" s="388">
        <v>44470</v>
      </c>
      <c r="U1991">
        <v>0</v>
      </c>
      <c r="V1991" t="s">
        <v>833</v>
      </c>
      <c r="W1991" s="388">
        <v>44484</v>
      </c>
      <c r="X1991">
        <v>165</v>
      </c>
      <c r="Y1991">
        <v>0</v>
      </c>
      <c r="Z1991">
        <v>0</v>
      </c>
      <c r="AA1991" t="s">
        <v>1758</v>
      </c>
      <c r="AB1991" t="s">
        <v>826</v>
      </c>
      <c r="AD1991" t="s">
        <v>2045</v>
      </c>
      <c r="AE1991" t="s">
        <v>2046</v>
      </c>
      <c r="AI1991" t="s">
        <v>1761</v>
      </c>
      <c r="AL1991" t="s">
        <v>3276</v>
      </c>
      <c r="AM1991">
        <v>6</v>
      </c>
      <c r="AN1991" t="s">
        <v>1833</v>
      </c>
      <c r="AO1991" t="s">
        <v>3026</v>
      </c>
      <c r="AP1991">
        <v>0</v>
      </c>
      <c r="AQ1991" s="388">
        <v>44481</v>
      </c>
      <c r="AS1991" t="s">
        <v>3186</v>
      </c>
      <c r="AT1991" s="388">
        <v>44482</v>
      </c>
      <c r="AU1991" t="s">
        <v>1756</v>
      </c>
      <c r="AV1991" t="s">
        <v>1756</v>
      </c>
      <c r="AZ1991" t="s">
        <v>1756</v>
      </c>
      <c r="BA1991" t="s">
        <v>1767</v>
      </c>
      <c r="BB1991" t="s">
        <v>5583</v>
      </c>
      <c r="BC1991" t="s">
        <v>5584</v>
      </c>
      <c r="BD1991" t="s">
        <v>826</v>
      </c>
      <c r="BE1991" t="s">
        <v>1756</v>
      </c>
      <c r="BF1991" t="s">
        <v>826</v>
      </c>
    </row>
    <row r="1992" spans="1:58">
      <c r="A1992" t="s">
        <v>829</v>
      </c>
      <c r="B1992">
        <v>6</v>
      </c>
      <c r="C1992">
        <v>0</v>
      </c>
      <c r="D1992">
        <v>10141</v>
      </c>
      <c r="E1992" t="s">
        <v>5570</v>
      </c>
      <c r="F1992">
        <v>53510602</v>
      </c>
      <c r="G1992" t="s">
        <v>2041</v>
      </c>
      <c r="H1992">
        <v>0</v>
      </c>
      <c r="I1992" t="s">
        <v>2079</v>
      </c>
      <c r="J1992">
        <v>63.38</v>
      </c>
      <c r="K1992">
        <v>12</v>
      </c>
      <c r="L1992" t="s">
        <v>1771</v>
      </c>
      <c r="M1992" t="s">
        <v>2080</v>
      </c>
      <c r="N1992" t="s">
        <v>1757</v>
      </c>
      <c r="O1992" t="s">
        <v>1756</v>
      </c>
      <c r="P1992" t="s">
        <v>1756</v>
      </c>
      <c r="Q1992" s="387">
        <v>760.56</v>
      </c>
      <c r="R1992">
        <v>98.872799999999998</v>
      </c>
      <c r="S1992">
        <v>859.43279999999982</v>
      </c>
      <c r="T1992" s="388">
        <v>44470</v>
      </c>
      <c r="U1992">
        <v>0</v>
      </c>
      <c r="V1992" t="s">
        <v>833</v>
      </c>
      <c r="W1992" s="388">
        <v>44484</v>
      </c>
      <c r="X1992">
        <v>165</v>
      </c>
      <c r="Y1992">
        <v>0</v>
      </c>
      <c r="Z1992">
        <v>0</v>
      </c>
      <c r="AA1992" t="s">
        <v>1758</v>
      </c>
      <c r="AB1992" t="s">
        <v>826</v>
      </c>
      <c r="AD1992" t="s">
        <v>2045</v>
      </c>
      <c r="AE1992" t="s">
        <v>2046</v>
      </c>
      <c r="AI1992" t="s">
        <v>1761</v>
      </c>
      <c r="AL1992" t="s">
        <v>3276</v>
      </c>
      <c r="AM1992">
        <v>6</v>
      </c>
      <c r="AN1992" t="s">
        <v>1833</v>
      </c>
      <c r="AO1992" t="s">
        <v>3026</v>
      </c>
      <c r="AP1992">
        <v>0</v>
      </c>
      <c r="AQ1992" s="388">
        <v>44481</v>
      </c>
      <c r="AS1992" t="s">
        <v>3186</v>
      </c>
      <c r="AT1992" s="388">
        <v>44482</v>
      </c>
      <c r="AU1992" t="s">
        <v>1756</v>
      </c>
      <c r="AV1992" t="s">
        <v>1756</v>
      </c>
      <c r="AZ1992" t="s">
        <v>1756</v>
      </c>
      <c r="BA1992" t="s">
        <v>1767</v>
      </c>
      <c r="BB1992" t="s">
        <v>5585</v>
      </c>
      <c r="BC1992" t="s">
        <v>5586</v>
      </c>
      <c r="BD1992" t="s">
        <v>826</v>
      </c>
      <c r="BE1992" t="s">
        <v>1756</v>
      </c>
      <c r="BF1992" t="s">
        <v>826</v>
      </c>
    </row>
    <row r="1993" spans="1:58">
      <c r="A1993" t="s">
        <v>829</v>
      </c>
      <c r="B1993">
        <v>6</v>
      </c>
      <c r="C1993">
        <v>0</v>
      </c>
      <c r="D1993">
        <v>10141</v>
      </c>
      <c r="E1993" t="s">
        <v>5570</v>
      </c>
      <c r="F1993">
        <v>53510602</v>
      </c>
      <c r="G1993" t="s">
        <v>2041</v>
      </c>
      <c r="H1993">
        <v>0</v>
      </c>
      <c r="I1993" t="s">
        <v>2083</v>
      </c>
      <c r="J1993">
        <v>12.21</v>
      </c>
      <c r="K1993">
        <v>12</v>
      </c>
      <c r="L1993" t="s">
        <v>1771</v>
      </c>
      <c r="M1993" t="s">
        <v>2084</v>
      </c>
      <c r="N1993" t="s">
        <v>1757</v>
      </c>
      <c r="O1993" t="s">
        <v>1756</v>
      </c>
      <c r="P1993" t="s">
        <v>1756</v>
      </c>
      <c r="Q1993" s="387">
        <v>146.52000000000001</v>
      </c>
      <c r="R1993">
        <v>19.047600000000003</v>
      </c>
      <c r="S1993">
        <v>165.5676</v>
      </c>
      <c r="T1993" s="388">
        <v>44470</v>
      </c>
      <c r="U1993">
        <v>0</v>
      </c>
      <c r="V1993" t="s">
        <v>833</v>
      </c>
      <c r="W1993" s="388">
        <v>44484</v>
      </c>
      <c r="X1993">
        <v>165</v>
      </c>
      <c r="Y1993">
        <v>0</v>
      </c>
      <c r="Z1993">
        <v>0</v>
      </c>
      <c r="AA1993" t="s">
        <v>1758</v>
      </c>
      <c r="AB1993" t="s">
        <v>826</v>
      </c>
      <c r="AD1993" t="s">
        <v>2045</v>
      </c>
      <c r="AE1993" t="s">
        <v>2046</v>
      </c>
      <c r="AI1993" t="s">
        <v>1761</v>
      </c>
      <c r="AL1993" t="s">
        <v>3276</v>
      </c>
      <c r="AM1993">
        <v>6</v>
      </c>
      <c r="AN1993" t="s">
        <v>1833</v>
      </c>
      <c r="AO1993" t="s">
        <v>3026</v>
      </c>
      <c r="AP1993">
        <v>0</v>
      </c>
      <c r="AQ1993" s="388">
        <v>44481</v>
      </c>
      <c r="AS1993" t="s">
        <v>3186</v>
      </c>
      <c r="AT1993" s="388">
        <v>44482</v>
      </c>
      <c r="AU1993" t="s">
        <v>1756</v>
      </c>
      <c r="AV1993" t="s">
        <v>1756</v>
      </c>
      <c r="AZ1993" t="s">
        <v>1756</v>
      </c>
      <c r="BA1993" t="s">
        <v>1767</v>
      </c>
      <c r="BB1993" t="s">
        <v>5587</v>
      </c>
      <c r="BC1993" t="s">
        <v>5588</v>
      </c>
      <c r="BD1993" t="s">
        <v>826</v>
      </c>
      <c r="BE1993" t="s">
        <v>1756</v>
      </c>
      <c r="BF1993" t="s">
        <v>826</v>
      </c>
    </row>
    <row r="1994" spans="1:58">
      <c r="A1994" t="s">
        <v>829</v>
      </c>
      <c r="B1994">
        <v>6</v>
      </c>
      <c r="C1994">
        <v>0</v>
      </c>
      <c r="D1994">
        <v>10141</v>
      </c>
      <c r="E1994" t="s">
        <v>5570</v>
      </c>
      <c r="F1994">
        <v>53510602</v>
      </c>
      <c r="G1994" t="s">
        <v>2041</v>
      </c>
      <c r="H1994">
        <v>0</v>
      </c>
      <c r="I1994" t="s">
        <v>2083</v>
      </c>
      <c r="J1994">
        <v>12.21</v>
      </c>
      <c r="K1994">
        <v>12</v>
      </c>
      <c r="L1994" t="s">
        <v>1771</v>
      </c>
      <c r="M1994" t="s">
        <v>2084</v>
      </c>
      <c r="N1994" t="s">
        <v>1757</v>
      </c>
      <c r="O1994" t="s">
        <v>1756</v>
      </c>
      <c r="P1994" t="s">
        <v>1756</v>
      </c>
      <c r="Q1994" s="387">
        <v>146.52000000000001</v>
      </c>
      <c r="R1994">
        <v>19.047600000000003</v>
      </c>
      <c r="S1994">
        <v>165.5676</v>
      </c>
      <c r="T1994" s="388">
        <v>44470</v>
      </c>
      <c r="U1994">
        <v>0</v>
      </c>
      <c r="V1994" t="s">
        <v>833</v>
      </c>
      <c r="W1994" s="388">
        <v>44484</v>
      </c>
      <c r="X1994">
        <v>165</v>
      </c>
      <c r="Y1994">
        <v>0</v>
      </c>
      <c r="Z1994">
        <v>0</v>
      </c>
      <c r="AA1994" t="s">
        <v>1758</v>
      </c>
      <c r="AB1994" t="s">
        <v>826</v>
      </c>
      <c r="AD1994" t="s">
        <v>2045</v>
      </c>
      <c r="AE1994" t="s">
        <v>2046</v>
      </c>
      <c r="AI1994" t="s">
        <v>1761</v>
      </c>
      <c r="AL1994" t="s">
        <v>3276</v>
      </c>
      <c r="AM1994">
        <v>6</v>
      </c>
      <c r="AN1994" t="s">
        <v>1833</v>
      </c>
      <c r="AO1994" t="s">
        <v>3026</v>
      </c>
      <c r="AP1994">
        <v>0</v>
      </c>
      <c r="AQ1994" s="388">
        <v>44481</v>
      </c>
      <c r="AS1994" t="s">
        <v>3186</v>
      </c>
      <c r="AT1994" s="388">
        <v>44482</v>
      </c>
      <c r="AU1994" t="s">
        <v>1756</v>
      </c>
      <c r="AV1994" t="s">
        <v>1756</v>
      </c>
      <c r="AZ1994" t="s">
        <v>1756</v>
      </c>
      <c r="BA1994" t="s">
        <v>1767</v>
      </c>
      <c r="BB1994" t="s">
        <v>5587</v>
      </c>
      <c r="BC1994" t="s">
        <v>5588</v>
      </c>
      <c r="BD1994" t="s">
        <v>826</v>
      </c>
      <c r="BE1994" t="s">
        <v>1756</v>
      </c>
      <c r="BF1994" t="s">
        <v>826</v>
      </c>
    </row>
    <row r="1995" spans="1:58">
      <c r="A1995" t="s">
        <v>829</v>
      </c>
      <c r="B1995">
        <v>6</v>
      </c>
      <c r="C1995">
        <v>0</v>
      </c>
      <c r="D1995">
        <v>10141</v>
      </c>
      <c r="E1995" t="s">
        <v>5570</v>
      </c>
      <c r="F1995">
        <v>53510602</v>
      </c>
      <c r="G1995" t="s">
        <v>2041</v>
      </c>
      <c r="H1995">
        <v>0</v>
      </c>
      <c r="I1995" t="s">
        <v>2089</v>
      </c>
      <c r="J1995">
        <v>146.96</v>
      </c>
      <c r="K1995">
        <v>12</v>
      </c>
      <c r="L1995" t="s">
        <v>2063</v>
      </c>
      <c r="M1995" t="s">
        <v>2090</v>
      </c>
      <c r="N1995" t="s">
        <v>1757</v>
      </c>
      <c r="O1995" t="s">
        <v>1756</v>
      </c>
      <c r="P1995" t="s">
        <v>1756</v>
      </c>
      <c r="Q1995" s="387">
        <v>1763.52</v>
      </c>
      <c r="R1995">
        <v>229.2576</v>
      </c>
      <c r="S1995">
        <v>1992.7775999999999</v>
      </c>
      <c r="T1995" s="388">
        <v>44470</v>
      </c>
      <c r="U1995">
        <v>0</v>
      </c>
      <c r="V1995" t="s">
        <v>833</v>
      </c>
      <c r="W1995" s="388">
        <v>44484</v>
      </c>
      <c r="X1995">
        <v>165</v>
      </c>
      <c r="Y1995">
        <v>0</v>
      </c>
      <c r="Z1995">
        <v>0</v>
      </c>
      <c r="AA1995" t="s">
        <v>1758</v>
      </c>
      <c r="AB1995" t="s">
        <v>826</v>
      </c>
      <c r="AD1995" t="s">
        <v>2045</v>
      </c>
      <c r="AE1995" t="s">
        <v>2046</v>
      </c>
      <c r="AI1995" t="s">
        <v>1761</v>
      </c>
      <c r="AL1995" t="s">
        <v>3276</v>
      </c>
      <c r="AM1995">
        <v>6</v>
      </c>
      <c r="AN1995" t="s">
        <v>1833</v>
      </c>
      <c r="AO1995" t="s">
        <v>3026</v>
      </c>
      <c r="AP1995">
        <v>0</v>
      </c>
      <c r="AQ1995" s="388">
        <v>44481</v>
      </c>
      <c r="AS1995" t="s">
        <v>3186</v>
      </c>
      <c r="AT1995" s="388">
        <v>44482</v>
      </c>
      <c r="AU1995" t="s">
        <v>1756</v>
      </c>
      <c r="AV1995" t="s">
        <v>1756</v>
      </c>
      <c r="AZ1995" t="s">
        <v>1756</v>
      </c>
      <c r="BA1995" t="s">
        <v>1767</v>
      </c>
      <c r="BB1995" t="s">
        <v>5589</v>
      </c>
      <c r="BC1995" t="s">
        <v>5590</v>
      </c>
      <c r="BD1995" t="s">
        <v>826</v>
      </c>
      <c r="BE1995" t="s">
        <v>1756</v>
      </c>
      <c r="BF1995" t="s">
        <v>826</v>
      </c>
    </row>
    <row r="1996" spans="1:58">
      <c r="A1996" t="s">
        <v>829</v>
      </c>
      <c r="B1996">
        <v>6</v>
      </c>
      <c r="C1996">
        <v>0</v>
      </c>
      <c r="D1996">
        <v>10141</v>
      </c>
      <c r="E1996" t="s">
        <v>5570</v>
      </c>
      <c r="F1996">
        <v>53510602</v>
      </c>
      <c r="G1996" t="s">
        <v>2041</v>
      </c>
      <c r="H1996">
        <v>0</v>
      </c>
      <c r="I1996" t="s">
        <v>2089</v>
      </c>
      <c r="J1996">
        <v>146.96</v>
      </c>
      <c r="K1996">
        <v>12</v>
      </c>
      <c r="L1996" t="s">
        <v>2063</v>
      </c>
      <c r="M1996" t="s">
        <v>2090</v>
      </c>
      <c r="N1996" t="s">
        <v>1757</v>
      </c>
      <c r="O1996" t="s">
        <v>1756</v>
      </c>
      <c r="P1996" t="s">
        <v>1756</v>
      </c>
      <c r="Q1996" s="387">
        <v>1763.52</v>
      </c>
      <c r="R1996">
        <v>229.2576</v>
      </c>
      <c r="S1996">
        <v>1992.7775999999999</v>
      </c>
      <c r="T1996" s="388">
        <v>44470</v>
      </c>
      <c r="U1996">
        <v>0</v>
      </c>
      <c r="V1996" t="s">
        <v>833</v>
      </c>
      <c r="W1996" s="388">
        <v>44484</v>
      </c>
      <c r="X1996">
        <v>165</v>
      </c>
      <c r="Y1996">
        <v>0</v>
      </c>
      <c r="Z1996">
        <v>0</v>
      </c>
      <c r="AA1996" t="s">
        <v>1758</v>
      </c>
      <c r="AB1996" t="s">
        <v>826</v>
      </c>
      <c r="AD1996" t="s">
        <v>2045</v>
      </c>
      <c r="AE1996" t="s">
        <v>2046</v>
      </c>
      <c r="AI1996" t="s">
        <v>1761</v>
      </c>
      <c r="AL1996" t="s">
        <v>3276</v>
      </c>
      <c r="AM1996">
        <v>6</v>
      </c>
      <c r="AN1996" t="s">
        <v>1833</v>
      </c>
      <c r="AO1996" t="s">
        <v>3026</v>
      </c>
      <c r="AP1996">
        <v>0</v>
      </c>
      <c r="AQ1996" s="388">
        <v>44481</v>
      </c>
      <c r="AS1996" t="s">
        <v>3186</v>
      </c>
      <c r="AT1996" s="388">
        <v>44482</v>
      </c>
      <c r="AU1996" t="s">
        <v>1756</v>
      </c>
      <c r="AV1996" t="s">
        <v>1756</v>
      </c>
      <c r="AZ1996" t="s">
        <v>1756</v>
      </c>
      <c r="BA1996" t="s">
        <v>1767</v>
      </c>
      <c r="BB1996" t="s">
        <v>5589</v>
      </c>
      <c r="BC1996" t="s">
        <v>5590</v>
      </c>
      <c r="BD1996" t="s">
        <v>826</v>
      </c>
      <c r="BE1996" t="s">
        <v>1756</v>
      </c>
      <c r="BF1996" t="s">
        <v>826</v>
      </c>
    </row>
    <row r="1997" spans="1:58">
      <c r="A1997" t="s">
        <v>829</v>
      </c>
      <c r="B1997">
        <v>6</v>
      </c>
      <c r="C1997">
        <v>0</v>
      </c>
      <c r="D1997">
        <v>10141</v>
      </c>
      <c r="E1997" t="s">
        <v>5570</v>
      </c>
      <c r="F1997">
        <v>53510602</v>
      </c>
      <c r="G1997" t="s">
        <v>2041</v>
      </c>
      <c r="H1997">
        <v>0</v>
      </c>
      <c r="I1997" t="s">
        <v>2089</v>
      </c>
      <c r="J1997">
        <v>146.96</v>
      </c>
      <c r="K1997">
        <v>12</v>
      </c>
      <c r="L1997" t="s">
        <v>2063</v>
      </c>
      <c r="M1997" t="s">
        <v>2090</v>
      </c>
      <c r="N1997" t="s">
        <v>1757</v>
      </c>
      <c r="O1997" t="s">
        <v>1756</v>
      </c>
      <c r="P1997" t="s">
        <v>1756</v>
      </c>
      <c r="Q1997" s="387">
        <v>1763.52</v>
      </c>
      <c r="R1997">
        <v>229.2576</v>
      </c>
      <c r="S1997">
        <v>1992.7775999999999</v>
      </c>
      <c r="T1997" s="388">
        <v>44470</v>
      </c>
      <c r="U1997">
        <v>0</v>
      </c>
      <c r="V1997" t="s">
        <v>833</v>
      </c>
      <c r="W1997" s="388">
        <v>44484</v>
      </c>
      <c r="X1997">
        <v>165</v>
      </c>
      <c r="Y1997">
        <v>0</v>
      </c>
      <c r="Z1997">
        <v>0</v>
      </c>
      <c r="AA1997" t="s">
        <v>1758</v>
      </c>
      <c r="AB1997" t="s">
        <v>826</v>
      </c>
      <c r="AD1997" t="s">
        <v>2045</v>
      </c>
      <c r="AE1997" t="s">
        <v>2046</v>
      </c>
      <c r="AI1997" t="s">
        <v>1761</v>
      </c>
      <c r="AL1997" t="s">
        <v>3276</v>
      </c>
      <c r="AM1997">
        <v>6</v>
      </c>
      <c r="AN1997" t="s">
        <v>1833</v>
      </c>
      <c r="AO1997" t="s">
        <v>3026</v>
      </c>
      <c r="AP1997">
        <v>0</v>
      </c>
      <c r="AQ1997" s="388">
        <v>44481</v>
      </c>
      <c r="AS1997" t="s">
        <v>3186</v>
      </c>
      <c r="AT1997" s="388">
        <v>44482</v>
      </c>
      <c r="AU1997" t="s">
        <v>1756</v>
      </c>
      <c r="AV1997" t="s">
        <v>1756</v>
      </c>
      <c r="AZ1997" t="s">
        <v>1756</v>
      </c>
      <c r="BA1997" t="s">
        <v>1767</v>
      </c>
      <c r="BB1997" t="s">
        <v>5589</v>
      </c>
      <c r="BC1997" t="s">
        <v>5590</v>
      </c>
      <c r="BD1997" t="s">
        <v>826</v>
      </c>
      <c r="BE1997" t="s">
        <v>1756</v>
      </c>
      <c r="BF1997" t="s">
        <v>826</v>
      </c>
    </row>
    <row r="1998" spans="1:58">
      <c r="A1998" t="s">
        <v>829</v>
      </c>
      <c r="B1998">
        <v>6</v>
      </c>
      <c r="C1998">
        <v>0</v>
      </c>
      <c r="D1998">
        <v>10141</v>
      </c>
      <c r="E1998" t="s">
        <v>5570</v>
      </c>
      <c r="F1998">
        <v>53510602</v>
      </c>
      <c r="G1998" t="s">
        <v>2041</v>
      </c>
      <c r="H1998">
        <v>0</v>
      </c>
      <c r="I1998" t="s">
        <v>2089</v>
      </c>
      <c r="J1998">
        <v>146.96</v>
      </c>
      <c r="K1998">
        <v>9</v>
      </c>
      <c r="L1998" t="s">
        <v>2063</v>
      </c>
      <c r="M1998" t="s">
        <v>2090</v>
      </c>
      <c r="N1998" t="s">
        <v>1757</v>
      </c>
      <c r="O1998" t="s">
        <v>1756</v>
      </c>
      <c r="P1998" t="s">
        <v>1756</v>
      </c>
      <c r="Q1998" s="387">
        <v>1322.64</v>
      </c>
      <c r="R1998">
        <v>171.94320000000002</v>
      </c>
      <c r="S1998">
        <v>1494.5832</v>
      </c>
      <c r="T1998" s="388">
        <v>44470</v>
      </c>
      <c r="U1998">
        <v>0</v>
      </c>
      <c r="V1998" t="s">
        <v>833</v>
      </c>
      <c r="W1998" s="388">
        <v>44484</v>
      </c>
      <c r="X1998">
        <v>165</v>
      </c>
      <c r="Y1998">
        <v>0</v>
      </c>
      <c r="Z1998">
        <v>0</v>
      </c>
      <c r="AA1998" t="s">
        <v>1758</v>
      </c>
      <c r="AB1998" t="s">
        <v>826</v>
      </c>
      <c r="AD1998" t="s">
        <v>2045</v>
      </c>
      <c r="AE1998" t="s">
        <v>2046</v>
      </c>
      <c r="AI1998" t="s">
        <v>1761</v>
      </c>
      <c r="AL1998" t="s">
        <v>3276</v>
      </c>
      <c r="AM1998">
        <v>6</v>
      </c>
      <c r="AN1998" t="s">
        <v>1833</v>
      </c>
      <c r="AO1998" t="s">
        <v>3026</v>
      </c>
      <c r="AP1998">
        <v>0</v>
      </c>
      <c r="AQ1998" s="388">
        <v>44481</v>
      </c>
      <c r="AS1998" t="s">
        <v>3186</v>
      </c>
      <c r="AT1998" s="388">
        <v>44482</v>
      </c>
      <c r="AU1998" t="s">
        <v>1756</v>
      </c>
      <c r="AV1998" t="s">
        <v>1756</v>
      </c>
      <c r="AZ1998" t="s">
        <v>1756</v>
      </c>
      <c r="BA1998" t="s">
        <v>1767</v>
      </c>
      <c r="BB1998" t="s">
        <v>5591</v>
      </c>
      <c r="BC1998" t="s">
        <v>5592</v>
      </c>
      <c r="BD1998" t="s">
        <v>826</v>
      </c>
      <c r="BE1998" t="s">
        <v>1756</v>
      </c>
      <c r="BF1998" t="s">
        <v>826</v>
      </c>
    </row>
    <row r="1999" spans="1:58">
      <c r="A1999" t="s">
        <v>829</v>
      </c>
      <c r="B1999">
        <v>6</v>
      </c>
      <c r="C1999">
        <v>0</v>
      </c>
      <c r="D1999">
        <v>10141</v>
      </c>
      <c r="E1999" t="s">
        <v>5570</v>
      </c>
      <c r="F1999">
        <v>53510602</v>
      </c>
      <c r="G1999" t="s">
        <v>2041</v>
      </c>
      <c r="H1999">
        <v>0</v>
      </c>
      <c r="I1999" t="s">
        <v>2247</v>
      </c>
      <c r="J1999">
        <v>131.47999999999999</v>
      </c>
      <c r="K1999">
        <v>9</v>
      </c>
      <c r="L1999" t="s">
        <v>2063</v>
      </c>
      <c r="M1999" t="s">
        <v>2248</v>
      </c>
      <c r="N1999" t="s">
        <v>1757</v>
      </c>
      <c r="O1999" t="s">
        <v>1756</v>
      </c>
      <c r="P1999" t="s">
        <v>1756</v>
      </c>
      <c r="Q1999" s="387">
        <v>1183.32</v>
      </c>
      <c r="R1999">
        <v>153.83160000000001</v>
      </c>
      <c r="S1999">
        <v>1337.1515999999997</v>
      </c>
      <c r="T1999" s="388">
        <v>44470</v>
      </c>
      <c r="U1999">
        <v>0</v>
      </c>
      <c r="V1999" t="s">
        <v>833</v>
      </c>
      <c r="W1999" s="388">
        <v>44484</v>
      </c>
      <c r="X1999">
        <v>165</v>
      </c>
      <c r="Y1999">
        <v>0</v>
      </c>
      <c r="Z1999">
        <v>0</v>
      </c>
      <c r="AA1999" t="s">
        <v>1758</v>
      </c>
      <c r="AB1999" t="s">
        <v>826</v>
      </c>
      <c r="AD1999" t="s">
        <v>2045</v>
      </c>
      <c r="AE1999" t="s">
        <v>2046</v>
      </c>
      <c r="AI1999" t="s">
        <v>1761</v>
      </c>
      <c r="AL1999" t="s">
        <v>3276</v>
      </c>
      <c r="AM1999">
        <v>6</v>
      </c>
      <c r="AN1999" t="s">
        <v>1833</v>
      </c>
      <c r="AO1999" t="s">
        <v>3026</v>
      </c>
      <c r="AP1999">
        <v>0</v>
      </c>
      <c r="AQ1999" s="388">
        <v>44481</v>
      </c>
      <c r="AS1999" t="s">
        <v>3186</v>
      </c>
      <c r="AT1999" s="388">
        <v>44482</v>
      </c>
      <c r="AU1999" t="s">
        <v>1756</v>
      </c>
      <c r="AV1999" t="s">
        <v>1756</v>
      </c>
      <c r="AZ1999" t="s">
        <v>1756</v>
      </c>
      <c r="BA1999" t="s">
        <v>1767</v>
      </c>
      <c r="BB1999" t="s">
        <v>5593</v>
      </c>
      <c r="BC1999" t="s">
        <v>5594</v>
      </c>
      <c r="BD1999" t="s">
        <v>826</v>
      </c>
      <c r="BE1999" t="s">
        <v>1756</v>
      </c>
      <c r="BF1999" t="s">
        <v>826</v>
      </c>
    </row>
    <row r="2000" spans="1:58">
      <c r="A2000" t="s">
        <v>829</v>
      </c>
      <c r="B2000">
        <v>6</v>
      </c>
      <c r="C2000">
        <v>0</v>
      </c>
      <c r="D2000">
        <v>10125</v>
      </c>
      <c r="E2000" t="s">
        <v>5595</v>
      </c>
      <c r="F2000">
        <v>53510602</v>
      </c>
      <c r="G2000" t="s">
        <v>2041</v>
      </c>
      <c r="H2000">
        <v>0</v>
      </c>
      <c r="I2000" t="s">
        <v>2042</v>
      </c>
      <c r="J2000">
        <v>60</v>
      </c>
      <c r="K2000">
        <v>13</v>
      </c>
      <c r="L2000" t="s">
        <v>1771</v>
      </c>
      <c r="M2000" t="s">
        <v>1756</v>
      </c>
      <c r="N2000" t="s">
        <v>1756</v>
      </c>
      <c r="O2000" t="s">
        <v>2043</v>
      </c>
      <c r="P2000" t="s">
        <v>1757</v>
      </c>
      <c r="Q2000" s="387">
        <v>780</v>
      </c>
      <c r="R2000">
        <v>101.4</v>
      </c>
      <c r="S2000">
        <v>881.39999999999986</v>
      </c>
      <c r="T2000" s="388">
        <v>44469</v>
      </c>
      <c r="U2000">
        <v>0</v>
      </c>
      <c r="V2000" t="s">
        <v>833</v>
      </c>
      <c r="W2000" s="388">
        <v>44484</v>
      </c>
      <c r="X2000">
        <v>165</v>
      </c>
      <c r="Y2000">
        <v>0</v>
      </c>
      <c r="Z2000">
        <v>0</v>
      </c>
      <c r="AA2000" t="s">
        <v>1758</v>
      </c>
      <c r="AB2000" t="s">
        <v>826</v>
      </c>
      <c r="AD2000" t="s">
        <v>2045</v>
      </c>
      <c r="AE2000" t="s">
        <v>2046</v>
      </c>
      <c r="AI2000" t="s">
        <v>1761</v>
      </c>
      <c r="AL2000" t="s">
        <v>3112</v>
      </c>
      <c r="AM2000">
        <v>6</v>
      </c>
      <c r="AN2000" t="s">
        <v>2834</v>
      </c>
      <c r="AO2000" t="s">
        <v>1764</v>
      </c>
      <c r="AP2000">
        <v>0</v>
      </c>
      <c r="AQ2000" s="388">
        <v>44475</v>
      </c>
      <c r="AS2000" t="s">
        <v>3186</v>
      </c>
      <c r="AT2000" s="388">
        <v>44477</v>
      </c>
      <c r="AU2000" t="s">
        <v>1756</v>
      </c>
      <c r="AV2000" t="s">
        <v>1756</v>
      </c>
      <c r="AZ2000" t="s">
        <v>1756</v>
      </c>
      <c r="BA2000" t="s">
        <v>1767</v>
      </c>
      <c r="BB2000" t="s">
        <v>5596</v>
      </c>
      <c r="BC2000" t="s">
        <v>5597</v>
      </c>
      <c r="BD2000" t="s">
        <v>826</v>
      </c>
      <c r="BE2000" t="s">
        <v>1756</v>
      </c>
      <c r="BF2000" t="s">
        <v>826</v>
      </c>
    </row>
    <row r="2001" spans="1:58">
      <c r="A2001" t="s">
        <v>829</v>
      </c>
      <c r="B2001">
        <v>6</v>
      </c>
      <c r="C2001">
        <v>0</v>
      </c>
      <c r="D2001">
        <v>10125</v>
      </c>
      <c r="E2001" t="s">
        <v>5595</v>
      </c>
      <c r="F2001">
        <v>53510602</v>
      </c>
      <c r="G2001" t="s">
        <v>2041</v>
      </c>
      <c r="H2001">
        <v>0</v>
      </c>
      <c r="I2001" t="s">
        <v>2052</v>
      </c>
      <c r="J2001">
        <v>75</v>
      </c>
      <c r="K2001">
        <v>39</v>
      </c>
      <c r="L2001" t="s">
        <v>1771</v>
      </c>
      <c r="M2001" t="s">
        <v>1756</v>
      </c>
      <c r="N2001" t="s">
        <v>1756</v>
      </c>
      <c r="O2001" t="s">
        <v>2053</v>
      </c>
      <c r="P2001" t="s">
        <v>1757</v>
      </c>
      <c r="Q2001" s="387">
        <v>2925</v>
      </c>
      <c r="R2001">
        <v>380.25</v>
      </c>
      <c r="S2001">
        <v>3305.2499999999995</v>
      </c>
      <c r="T2001" s="388">
        <v>44469</v>
      </c>
      <c r="U2001">
        <v>0</v>
      </c>
      <c r="V2001" t="s">
        <v>833</v>
      </c>
      <c r="W2001" s="388">
        <v>44484</v>
      </c>
      <c r="X2001">
        <v>165</v>
      </c>
      <c r="Y2001">
        <v>0</v>
      </c>
      <c r="Z2001">
        <v>0</v>
      </c>
      <c r="AA2001" t="s">
        <v>1758</v>
      </c>
      <c r="AB2001" t="s">
        <v>826</v>
      </c>
      <c r="AD2001" t="s">
        <v>2045</v>
      </c>
      <c r="AE2001" t="s">
        <v>2046</v>
      </c>
      <c r="AI2001" t="s">
        <v>1761</v>
      </c>
      <c r="AL2001" t="s">
        <v>3112</v>
      </c>
      <c r="AM2001">
        <v>6</v>
      </c>
      <c r="AN2001" t="s">
        <v>2834</v>
      </c>
      <c r="AO2001" t="s">
        <v>1764</v>
      </c>
      <c r="AP2001">
        <v>0</v>
      </c>
      <c r="AQ2001" s="388">
        <v>44475</v>
      </c>
      <c r="AS2001" t="s">
        <v>3186</v>
      </c>
      <c r="AT2001" s="388">
        <v>44477</v>
      </c>
      <c r="AU2001" t="s">
        <v>1756</v>
      </c>
      <c r="AV2001" t="s">
        <v>1756</v>
      </c>
      <c r="AZ2001" t="s">
        <v>1756</v>
      </c>
      <c r="BA2001" t="s">
        <v>1767</v>
      </c>
      <c r="BB2001" t="s">
        <v>5598</v>
      </c>
      <c r="BC2001" t="s">
        <v>5599</v>
      </c>
      <c r="BD2001" t="s">
        <v>826</v>
      </c>
      <c r="BE2001" t="s">
        <v>1756</v>
      </c>
      <c r="BF2001" t="s">
        <v>826</v>
      </c>
    </row>
    <row r="2002" spans="1:58">
      <c r="A2002" t="s">
        <v>829</v>
      </c>
      <c r="B2002">
        <v>6</v>
      </c>
      <c r="C2002">
        <v>0</v>
      </c>
      <c r="D2002">
        <v>10125</v>
      </c>
      <c r="E2002" t="s">
        <v>5595</v>
      </c>
      <c r="F2002">
        <v>53510602</v>
      </c>
      <c r="G2002" t="s">
        <v>2041</v>
      </c>
      <c r="H2002">
        <v>0</v>
      </c>
      <c r="I2002" t="s">
        <v>2056</v>
      </c>
      <c r="J2002">
        <v>210</v>
      </c>
      <c r="K2002">
        <v>4</v>
      </c>
      <c r="L2002" t="s">
        <v>1755</v>
      </c>
      <c r="M2002" t="s">
        <v>1756</v>
      </c>
      <c r="N2002" t="s">
        <v>1756</v>
      </c>
      <c r="P2002" t="s">
        <v>1757</v>
      </c>
      <c r="Q2002" s="387">
        <v>840</v>
      </c>
      <c r="R2002">
        <v>109.2</v>
      </c>
      <c r="S2002">
        <v>949.19999999999993</v>
      </c>
      <c r="T2002" s="388">
        <v>44469</v>
      </c>
      <c r="U2002">
        <v>0</v>
      </c>
      <c r="V2002" t="s">
        <v>833</v>
      </c>
      <c r="W2002" s="388">
        <v>44484</v>
      </c>
      <c r="X2002">
        <v>165</v>
      </c>
      <c r="Y2002">
        <v>0</v>
      </c>
      <c r="Z2002">
        <v>0</v>
      </c>
      <c r="AA2002" t="s">
        <v>1758</v>
      </c>
      <c r="AB2002" t="s">
        <v>826</v>
      </c>
      <c r="AD2002" t="s">
        <v>2045</v>
      </c>
      <c r="AE2002" t="s">
        <v>2046</v>
      </c>
      <c r="AI2002" t="s">
        <v>1761</v>
      </c>
      <c r="AL2002" t="s">
        <v>3112</v>
      </c>
      <c r="AM2002">
        <v>6</v>
      </c>
      <c r="AN2002" t="s">
        <v>2834</v>
      </c>
      <c r="AO2002" t="s">
        <v>1764</v>
      </c>
      <c r="AP2002">
        <v>0</v>
      </c>
      <c r="AQ2002" s="388">
        <v>44475</v>
      </c>
      <c r="AS2002" t="s">
        <v>3186</v>
      </c>
      <c r="AT2002" s="388">
        <v>44477</v>
      </c>
      <c r="AU2002" t="s">
        <v>1756</v>
      </c>
      <c r="AV2002" t="s">
        <v>1756</v>
      </c>
      <c r="AZ2002" t="s">
        <v>1756</v>
      </c>
      <c r="BA2002" t="s">
        <v>1767</v>
      </c>
      <c r="BB2002" t="s">
        <v>5600</v>
      </c>
      <c r="BC2002" t="s">
        <v>5601</v>
      </c>
      <c r="BD2002" t="s">
        <v>826</v>
      </c>
      <c r="BE2002" t="s">
        <v>1756</v>
      </c>
      <c r="BF2002" t="s">
        <v>826</v>
      </c>
    </row>
    <row r="2003" spans="1:58">
      <c r="A2003" t="s">
        <v>829</v>
      </c>
      <c r="B2003">
        <v>6</v>
      </c>
      <c r="C2003">
        <v>0</v>
      </c>
      <c r="D2003">
        <v>10125</v>
      </c>
      <c r="E2003" t="s">
        <v>5595</v>
      </c>
      <c r="F2003">
        <v>53510602</v>
      </c>
      <c r="G2003" t="s">
        <v>2041</v>
      </c>
      <c r="H2003">
        <v>0</v>
      </c>
      <c r="I2003" t="s">
        <v>2062</v>
      </c>
      <c r="J2003">
        <v>138.05000000000001</v>
      </c>
      <c r="K2003">
        <v>12</v>
      </c>
      <c r="L2003" t="s">
        <v>2063</v>
      </c>
      <c r="M2003" t="s">
        <v>2064</v>
      </c>
      <c r="N2003" t="s">
        <v>1757</v>
      </c>
      <c r="O2003" t="s">
        <v>1756</v>
      </c>
      <c r="P2003" t="s">
        <v>1756</v>
      </c>
      <c r="Q2003" s="387">
        <v>1656.6</v>
      </c>
      <c r="R2003">
        <v>215.358</v>
      </c>
      <c r="S2003">
        <v>1871.9579999999996</v>
      </c>
      <c r="T2003" s="388">
        <v>44469</v>
      </c>
      <c r="U2003">
        <v>0</v>
      </c>
      <c r="V2003" t="s">
        <v>833</v>
      </c>
      <c r="W2003" s="388">
        <v>44484</v>
      </c>
      <c r="X2003">
        <v>165</v>
      </c>
      <c r="Y2003">
        <v>0</v>
      </c>
      <c r="Z2003">
        <v>0</v>
      </c>
      <c r="AA2003" t="s">
        <v>1758</v>
      </c>
      <c r="AB2003" t="s">
        <v>826</v>
      </c>
      <c r="AD2003" t="s">
        <v>2045</v>
      </c>
      <c r="AE2003" t="s">
        <v>2046</v>
      </c>
      <c r="AI2003" t="s">
        <v>1761</v>
      </c>
      <c r="AL2003" t="s">
        <v>3112</v>
      </c>
      <c r="AM2003">
        <v>6</v>
      </c>
      <c r="AN2003" t="s">
        <v>2834</v>
      </c>
      <c r="AO2003" t="s">
        <v>1764</v>
      </c>
      <c r="AP2003">
        <v>0</v>
      </c>
      <c r="AQ2003" s="388">
        <v>44475</v>
      </c>
      <c r="AS2003" t="s">
        <v>3186</v>
      </c>
      <c r="AT2003" s="388">
        <v>44477</v>
      </c>
      <c r="AU2003" t="s">
        <v>1756</v>
      </c>
      <c r="AV2003" t="s">
        <v>1756</v>
      </c>
      <c r="AZ2003" t="s">
        <v>1756</v>
      </c>
      <c r="BA2003" t="s">
        <v>1767</v>
      </c>
      <c r="BB2003" t="s">
        <v>5602</v>
      </c>
      <c r="BC2003" t="s">
        <v>5603</v>
      </c>
      <c r="BD2003" t="s">
        <v>826</v>
      </c>
      <c r="BE2003" t="s">
        <v>1756</v>
      </c>
      <c r="BF2003" t="s">
        <v>826</v>
      </c>
    </row>
    <row r="2004" spans="1:58">
      <c r="A2004" t="s">
        <v>829</v>
      </c>
      <c r="B2004">
        <v>6</v>
      </c>
      <c r="C2004">
        <v>0</v>
      </c>
      <c r="D2004">
        <v>10125</v>
      </c>
      <c r="E2004" t="s">
        <v>5595</v>
      </c>
      <c r="F2004">
        <v>53510602</v>
      </c>
      <c r="G2004" t="s">
        <v>2041</v>
      </c>
      <c r="H2004">
        <v>0</v>
      </c>
      <c r="I2004" t="s">
        <v>2073</v>
      </c>
      <c r="J2004">
        <v>243.75</v>
      </c>
      <c r="K2004">
        <v>3</v>
      </c>
      <c r="L2004" t="s">
        <v>1755</v>
      </c>
      <c r="M2004" t="s">
        <v>2074</v>
      </c>
      <c r="N2004" t="s">
        <v>1757</v>
      </c>
      <c r="O2004" t="s">
        <v>1756</v>
      </c>
      <c r="P2004" t="s">
        <v>1756</v>
      </c>
      <c r="Q2004" s="387">
        <v>731.25</v>
      </c>
      <c r="R2004">
        <v>95.0625</v>
      </c>
      <c r="S2004">
        <v>826.31249999999989</v>
      </c>
      <c r="T2004" s="388">
        <v>44469</v>
      </c>
      <c r="U2004">
        <v>0</v>
      </c>
      <c r="V2004" t="s">
        <v>833</v>
      </c>
      <c r="W2004" s="388">
        <v>44484</v>
      </c>
      <c r="X2004">
        <v>165</v>
      </c>
      <c r="Y2004">
        <v>0</v>
      </c>
      <c r="Z2004">
        <v>0</v>
      </c>
      <c r="AA2004" t="s">
        <v>1758</v>
      </c>
      <c r="AB2004" t="s">
        <v>826</v>
      </c>
      <c r="AD2004" t="s">
        <v>2045</v>
      </c>
      <c r="AE2004" t="s">
        <v>2046</v>
      </c>
      <c r="AI2004" t="s">
        <v>1761</v>
      </c>
      <c r="AL2004" t="s">
        <v>3112</v>
      </c>
      <c r="AM2004">
        <v>6</v>
      </c>
      <c r="AN2004" t="s">
        <v>2834</v>
      </c>
      <c r="AO2004" t="s">
        <v>1764</v>
      </c>
      <c r="AP2004">
        <v>0</v>
      </c>
      <c r="AQ2004" s="388">
        <v>44475</v>
      </c>
      <c r="AS2004" t="s">
        <v>3186</v>
      </c>
      <c r="AT2004" s="388">
        <v>44477</v>
      </c>
      <c r="AU2004" t="s">
        <v>1756</v>
      </c>
      <c r="AV2004" t="s">
        <v>1756</v>
      </c>
      <c r="AZ2004" t="s">
        <v>1756</v>
      </c>
      <c r="BA2004" t="s">
        <v>1767</v>
      </c>
      <c r="BB2004" t="s">
        <v>5604</v>
      </c>
      <c r="BC2004" t="s">
        <v>5605</v>
      </c>
      <c r="BD2004" t="s">
        <v>826</v>
      </c>
      <c r="BE2004" t="s">
        <v>1756</v>
      </c>
      <c r="BF2004" t="s">
        <v>826</v>
      </c>
    </row>
    <row r="2005" spans="1:58">
      <c r="A2005" t="s">
        <v>829</v>
      </c>
      <c r="B2005">
        <v>6</v>
      </c>
      <c r="C2005">
        <v>0</v>
      </c>
      <c r="D2005">
        <v>10125</v>
      </c>
      <c r="E2005" t="s">
        <v>5595</v>
      </c>
      <c r="F2005">
        <v>53510602</v>
      </c>
      <c r="G2005" t="s">
        <v>2041</v>
      </c>
      <c r="H2005">
        <v>0</v>
      </c>
      <c r="I2005" t="s">
        <v>2083</v>
      </c>
      <c r="J2005">
        <v>12.21</v>
      </c>
      <c r="K2005">
        <v>12</v>
      </c>
      <c r="L2005" t="s">
        <v>1771</v>
      </c>
      <c r="M2005" t="s">
        <v>2084</v>
      </c>
      <c r="N2005" t="s">
        <v>1757</v>
      </c>
      <c r="O2005" t="s">
        <v>1756</v>
      </c>
      <c r="P2005" t="s">
        <v>1756</v>
      </c>
      <c r="Q2005" s="387">
        <v>146.52000000000001</v>
      </c>
      <c r="R2005">
        <v>19.047600000000003</v>
      </c>
      <c r="S2005">
        <v>165.5676</v>
      </c>
      <c r="T2005" s="388">
        <v>44469</v>
      </c>
      <c r="U2005">
        <v>0</v>
      </c>
      <c r="V2005" t="s">
        <v>833</v>
      </c>
      <c r="W2005" s="388">
        <v>44484</v>
      </c>
      <c r="X2005">
        <v>165</v>
      </c>
      <c r="Y2005">
        <v>0</v>
      </c>
      <c r="Z2005">
        <v>0</v>
      </c>
      <c r="AA2005" t="s">
        <v>1758</v>
      </c>
      <c r="AB2005" t="s">
        <v>826</v>
      </c>
      <c r="AD2005" t="s">
        <v>2045</v>
      </c>
      <c r="AE2005" t="s">
        <v>2046</v>
      </c>
      <c r="AI2005" t="s">
        <v>1761</v>
      </c>
      <c r="AL2005" t="s">
        <v>3112</v>
      </c>
      <c r="AM2005">
        <v>6</v>
      </c>
      <c r="AN2005" t="s">
        <v>2834</v>
      </c>
      <c r="AO2005" t="s">
        <v>1764</v>
      </c>
      <c r="AP2005">
        <v>0</v>
      </c>
      <c r="AQ2005" s="388">
        <v>44475</v>
      </c>
      <c r="AS2005" t="s">
        <v>3186</v>
      </c>
      <c r="AT2005" s="388">
        <v>44477</v>
      </c>
      <c r="AU2005" t="s">
        <v>1756</v>
      </c>
      <c r="AV2005" t="s">
        <v>1756</v>
      </c>
      <c r="AZ2005" t="s">
        <v>1756</v>
      </c>
      <c r="BA2005" t="s">
        <v>1767</v>
      </c>
      <c r="BB2005" t="s">
        <v>5606</v>
      </c>
      <c r="BC2005" t="s">
        <v>5607</v>
      </c>
      <c r="BD2005" t="s">
        <v>826</v>
      </c>
      <c r="BE2005" t="s">
        <v>1756</v>
      </c>
      <c r="BF2005" t="s">
        <v>826</v>
      </c>
    </row>
    <row r="2006" spans="1:58">
      <c r="A2006" t="s">
        <v>829</v>
      </c>
      <c r="B2006">
        <v>6</v>
      </c>
      <c r="C2006">
        <v>0</v>
      </c>
      <c r="D2006">
        <v>10125</v>
      </c>
      <c r="E2006" t="s">
        <v>5595</v>
      </c>
      <c r="F2006">
        <v>53510602</v>
      </c>
      <c r="G2006" t="s">
        <v>2041</v>
      </c>
      <c r="H2006">
        <v>0</v>
      </c>
      <c r="I2006" t="s">
        <v>2095</v>
      </c>
      <c r="J2006">
        <v>138.44999999999999</v>
      </c>
      <c r="K2006">
        <v>24</v>
      </c>
      <c r="L2006" t="s">
        <v>2063</v>
      </c>
      <c r="M2006" t="s">
        <v>2096</v>
      </c>
      <c r="N2006" t="s">
        <v>1757</v>
      </c>
      <c r="O2006" t="s">
        <v>1756</v>
      </c>
      <c r="P2006" t="s">
        <v>1756</v>
      </c>
      <c r="Q2006" s="387">
        <v>3322.8</v>
      </c>
      <c r="R2006">
        <v>431.96400000000006</v>
      </c>
      <c r="S2006">
        <v>3754.7639999999997</v>
      </c>
      <c r="T2006" s="388">
        <v>44469</v>
      </c>
      <c r="U2006">
        <v>0</v>
      </c>
      <c r="V2006" t="s">
        <v>833</v>
      </c>
      <c r="W2006" s="388">
        <v>44484</v>
      </c>
      <c r="X2006">
        <v>165</v>
      </c>
      <c r="Y2006">
        <v>0</v>
      </c>
      <c r="Z2006">
        <v>0</v>
      </c>
      <c r="AA2006" t="s">
        <v>1758</v>
      </c>
      <c r="AB2006" t="s">
        <v>826</v>
      </c>
      <c r="AD2006" t="s">
        <v>2045</v>
      </c>
      <c r="AE2006" t="s">
        <v>2046</v>
      </c>
      <c r="AI2006" t="s">
        <v>1761</v>
      </c>
      <c r="AL2006" t="s">
        <v>3112</v>
      </c>
      <c r="AM2006">
        <v>6</v>
      </c>
      <c r="AN2006" t="s">
        <v>2834</v>
      </c>
      <c r="AO2006" t="s">
        <v>1764</v>
      </c>
      <c r="AP2006">
        <v>0</v>
      </c>
      <c r="AQ2006" s="388">
        <v>44475</v>
      </c>
      <c r="AS2006" t="s">
        <v>3186</v>
      </c>
      <c r="AT2006" s="388">
        <v>44477</v>
      </c>
      <c r="AU2006" t="s">
        <v>1756</v>
      </c>
      <c r="AV2006" t="s">
        <v>1756</v>
      </c>
      <c r="AZ2006" t="s">
        <v>1756</v>
      </c>
      <c r="BA2006" t="s">
        <v>1767</v>
      </c>
      <c r="BB2006" t="s">
        <v>5608</v>
      </c>
      <c r="BC2006" t="s">
        <v>5609</v>
      </c>
      <c r="BD2006" t="s">
        <v>826</v>
      </c>
      <c r="BE2006" t="s">
        <v>1756</v>
      </c>
      <c r="BF2006" t="s">
        <v>826</v>
      </c>
    </row>
    <row r="2007" spans="1:58">
      <c r="A2007" t="s">
        <v>829</v>
      </c>
      <c r="B2007">
        <v>6</v>
      </c>
      <c r="C2007">
        <v>0</v>
      </c>
      <c r="D2007">
        <v>10124</v>
      </c>
      <c r="E2007" t="s">
        <v>5610</v>
      </c>
      <c r="F2007">
        <v>53510602</v>
      </c>
      <c r="G2007" t="s">
        <v>2041</v>
      </c>
      <c r="H2007">
        <v>0</v>
      </c>
      <c r="I2007" t="s">
        <v>2042</v>
      </c>
      <c r="J2007">
        <v>60</v>
      </c>
      <c r="K2007">
        <v>12</v>
      </c>
      <c r="L2007" t="s">
        <v>1771</v>
      </c>
      <c r="M2007" t="s">
        <v>1756</v>
      </c>
      <c r="N2007" t="s">
        <v>1756</v>
      </c>
      <c r="O2007" t="s">
        <v>2043</v>
      </c>
      <c r="P2007" t="s">
        <v>1757</v>
      </c>
      <c r="Q2007" s="387">
        <v>720</v>
      </c>
      <c r="R2007">
        <v>93.600000000000009</v>
      </c>
      <c r="S2007">
        <v>813.59999999999991</v>
      </c>
      <c r="T2007" s="388">
        <v>44469</v>
      </c>
      <c r="U2007">
        <v>0</v>
      </c>
      <c r="V2007" t="s">
        <v>833</v>
      </c>
      <c r="W2007" s="388">
        <v>44484</v>
      </c>
      <c r="X2007">
        <v>165</v>
      </c>
      <c r="Y2007">
        <v>0</v>
      </c>
      <c r="Z2007">
        <v>0</v>
      </c>
      <c r="AA2007" t="s">
        <v>1758</v>
      </c>
      <c r="AB2007" t="s">
        <v>826</v>
      </c>
      <c r="AD2007" t="s">
        <v>2045</v>
      </c>
      <c r="AE2007" t="s">
        <v>2046</v>
      </c>
      <c r="AI2007" t="s">
        <v>1761</v>
      </c>
      <c r="AL2007" t="s">
        <v>3132</v>
      </c>
      <c r="AM2007">
        <v>6</v>
      </c>
      <c r="AN2007" t="s">
        <v>3133</v>
      </c>
      <c r="AO2007" t="s">
        <v>2852</v>
      </c>
      <c r="AP2007">
        <v>0</v>
      </c>
      <c r="AQ2007" s="388">
        <v>44474</v>
      </c>
      <c r="AS2007" t="s">
        <v>3186</v>
      </c>
      <c r="AT2007" s="388">
        <v>44477</v>
      </c>
      <c r="AU2007" t="s">
        <v>1756</v>
      </c>
      <c r="AV2007" t="s">
        <v>1756</v>
      </c>
      <c r="AZ2007" t="s">
        <v>1756</v>
      </c>
      <c r="BA2007" t="s">
        <v>1767</v>
      </c>
      <c r="BB2007" t="s">
        <v>5611</v>
      </c>
      <c r="BC2007" t="s">
        <v>5612</v>
      </c>
      <c r="BD2007" t="s">
        <v>826</v>
      </c>
      <c r="BE2007" t="s">
        <v>1756</v>
      </c>
      <c r="BF2007" t="s">
        <v>826</v>
      </c>
    </row>
    <row r="2008" spans="1:58">
      <c r="A2008" t="s">
        <v>829</v>
      </c>
      <c r="B2008">
        <v>6</v>
      </c>
      <c r="C2008">
        <v>0</v>
      </c>
      <c r="D2008">
        <v>10124</v>
      </c>
      <c r="E2008" t="s">
        <v>5610</v>
      </c>
      <c r="F2008">
        <v>53510602</v>
      </c>
      <c r="G2008" t="s">
        <v>2041</v>
      </c>
      <c r="H2008">
        <v>0</v>
      </c>
      <c r="I2008" t="s">
        <v>2052</v>
      </c>
      <c r="J2008">
        <v>75</v>
      </c>
      <c r="K2008">
        <v>60</v>
      </c>
      <c r="L2008" t="s">
        <v>1771</v>
      </c>
      <c r="M2008" t="s">
        <v>1756</v>
      </c>
      <c r="N2008" t="s">
        <v>1756</v>
      </c>
      <c r="O2008" t="s">
        <v>2053</v>
      </c>
      <c r="P2008" t="s">
        <v>1757</v>
      </c>
      <c r="Q2008" s="387">
        <v>4500</v>
      </c>
      <c r="R2008">
        <v>585</v>
      </c>
      <c r="S2008">
        <v>5084.9999999999991</v>
      </c>
      <c r="T2008" s="388">
        <v>44469</v>
      </c>
      <c r="U2008">
        <v>0</v>
      </c>
      <c r="V2008" t="s">
        <v>833</v>
      </c>
      <c r="W2008" s="388">
        <v>44484</v>
      </c>
      <c r="X2008">
        <v>165</v>
      </c>
      <c r="Y2008">
        <v>0</v>
      </c>
      <c r="Z2008">
        <v>0</v>
      </c>
      <c r="AA2008" t="s">
        <v>1758</v>
      </c>
      <c r="AB2008" t="s">
        <v>826</v>
      </c>
      <c r="AD2008" t="s">
        <v>2045</v>
      </c>
      <c r="AE2008" t="s">
        <v>2046</v>
      </c>
      <c r="AI2008" t="s">
        <v>1761</v>
      </c>
      <c r="AL2008" t="s">
        <v>3132</v>
      </c>
      <c r="AM2008">
        <v>6</v>
      </c>
      <c r="AN2008" t="s">
        <v>3133</v>
      </c>
      <c r="AO2008" t="s">
        <v>2852</v>
      </c>
      <c r="AP2008">
        <v>0</v>
      </c>
      <c r="AQ2008" s="388">
        <v>44474</v>
      </c>
      <c r="AS2008" t="s">
        <v>3186</v>
      </c>
      <c r="AT2008" s="388">
        <v>44477</v>
      </c>
      <c r="AU2008" t="s">
        <v>1756</v>
      </c>
      <c r="AV2008" t="s">
        <v>1756</v>
      </c>
      <c r="AZ2008" t="s">
        <v>1756</v>
      </c>
      <c r="BA2008" t="s">
        <v>1767</v>
      </c>
      <c r="BB2008" t="s">
        <v>5613</v>
      </c>
      <c r="BC2008" t="s">
        <v>5614</v>
      </c>
      <c r="BD2008" t="s">
        <v>826</v>
      </c>
      <c r="BE2008" t="s">
        <v>1756</v>
      </c>
      <c r="BF2008" t="s">
        <v>826</v>
      </c>
    </row>
    <row r="2009" spans="1:58">
      <c r="A2009" t="s">
        <v>829</v>
      </c>
      <c r="B2009">
        <v>6</v>
      </c>
      <c r="C2009">
        <v>0</v>
      </c>
      <c r="D2009">
        <v>10124</v>
      </c>
      <c r="E2009" t="s">
        <v>5610</v>
      </c>
      <c r="F2009">
        <v>53510602</v>
      </c>
      <c r="G2009" t="s">
        <v>2041</v>
      </c>
      <c r="H2009">
        <v>0</v>
      </c>
      <c r="I2009" t="s">
        <v>2056</v>
      </c>
      <c r="J2009">
        <v>210</v>
      </c>
      <c r="K2009">
        <v>6</v>
      </c>
      <c r="L2009" t="s">
        <v>1755</v>
      </c>
      <c r="M2009" t="s">
        <v>1756</v>
      </c>
      <c r="N2009" t="s">
        <v>1756</v>
      </c>
      <c r="P2009" t="s">
        <v>1757</v>
      </c>
      <c r="Q2009" s="387">
        <v>1260</v>
      </c>
      <c r="R2009">
        <v>163.80000000000001</v>
      </c>
      <c r="S2009">
        <v>1423.8</v>
      </c>
      <c r="T2009" s="388">
        <v>44469</v>
      </c>
      <c r="U2009">
        <v>0</v>
      </c>
      <c r="V2009" t="s">
        <v>833</v>
      </c>
      <c r="W2009" s="388">
        <v>44484</v>
      </c>
      <c r="X2009">
        <v>165</v>
      </c>
      <c r="Y2009">
        <v>0</v>
      </c>
      <c r="Z2009">
        <v>0</v>
      </c>
      <c r="AA2009" t="s">
        <v>1758</v>
      </c>
      <c r="AB2009" t="s">
        <v>826</v>
      </c>
      <c r="AD2009" t="s">
        <v>2045</v>
      </c>
      <c r="AE2009" t="s">
        <v>2046</v>
      </c>
      <c r="AI2009" t="s">
        <v>1761</v>
      </c>
      <c r="AL2009" t="s">
        <v>3132</v>
      </c>
      <c r="AM2009">
        <v>6</v>
      </c>
      <c r="AN2009" t="s">
        <v>3133</v>
      </c>
      <c r="AO2009" t="s">
        <v>2852</v>
      </c>
      <c r="AP2009">
        <v>0</v>
      </c>
      <c r="AQ2009" s="388">
        <v>44474</v>
      </c>
      <c r="AS2009" t="s">
        <v>3186</v>
      </c>
      <c r="AT2009" s="388">
        <v>44477</v>
      </c>
      <c r="AU2009" t="s">
        <v>1756</v>
      </c>
      <c r="AV2009" t="s">
        <v>1756</v>
      </c>
      <c r="AZ2009" t="s">
        <v>1756</v>
      </c>
      <c r="BA2009" t="s">
        <v>1767</v>
      </c>
      <c r="BB2009" t="s">
        <v>5615</v>
      </c>
      <c r="BC2009" t="s">
        <v>5616</v>
      </c>
      <c r="BD2009" t="s">
        <v>826</v>
      </c>
      <c r="BE2009" t="s">
        <v>1756</v>
      </c>
      <c r="BF2009" t="s">
        <v>826</v>
      </c>
    </row>
    <row r="2010" spans="1:58">
      <c r="A2010" t="s">
        <v>829</v>
      </c>
      <c r="B2010">
        <v>6</v>
      </c>
      <c r="C2010">
        <v>0</v>
      </c>
      <c r="D2010">
        <v>10124</v>
      </c>
      <c r="E2010" t="s">
        <v>5610</v>
      </c>
      <c r="F2010">
        <v>53510602</v>
      </c>
      <c r="G2010" t="s">
        <v>2041</v>
      </c>
      <c r="H2010">
        <v>0</v>
      </c>
      <c r="I2010" t="s">
        <v>2062</v>
      </c>
      <c r="J2010">
        <v>138.05000000000001</v>
      </c>
      <c r="K2010">
        <v>18</v>
      </c>
      <c r="L2010" t="s">
        <v>2063</v>
      </c>
      <c r="M2010" t="s">
        <v>2064</v>
      </c>
      <c r="N2010" t="s">
        <v>1757</v>
      </c>
      <c r="O2010" t="s">
        <v>1756</v>
      </c>
      <c r="P2010" t="s">
        <v>1756</v>
      </c>
      <c r="Q2010" s="387">
        <v>2484.9</v>
      </c>
      <c r="R2010">
        <v>323.03700000000003</v>
      </c>
      <c r="S2010">
        <v>2807.9369999999999</v>
      </c>
      <c r="T2010" s="388">
        <v>44469</v>
      </c>
      <c r="U2010">
        <v>0</v>
      </c>
      <c r="V2010" t="s">
        <v>833</v>
      </c>
      <c r="W2010" s="388">
        <v>44484</v>
      </c>
      <c r="X2010">
        <v>165</v>
      </c>
      <c r="Y2010">
        <v>0</v>
      </c>
      <c r="Z2010">
        <v>0</v>
      </c>
      <c r="AA2010" t="s">
        <v>1758</v>
      </c>
      <c r="AB2010" t="s">
        <v>826</v>
      </c>
      <c r="AD2010" t="s">
        <v>2045</v>
      </c>
      <c r="AE2010" t="s">
        <v>2046</v>
      </c>
      <c r="AI2010" t="s">
        <v>1761</v>
      </c>
      <c r="AL2010" t="s">
        <v>3132</v>
      </c>
      <c r="AM2010">
        <v>6</v>
      </c>
      <c r="AN2010" t="s">
        <v>3133</v>
      </c>
      <c r="AO2010" t="s">
        <v>2852</v>
      </c>
      <c r="AP2010">
        <v>0</v>
      </c>
      <c r="AQ2010" s="388">
        <v>44474</v>
      </c>
      <c r="AS2010" t="s">
        <v>3186</v>
      </c>
      <c r="AT2010" s="388">
        <v>44477</v>
      </c>
      <c r="AU2010" t="s">
        <v>1756</v>
      </c>
      <c r="AV2010" t="s">
        <v>1756</v>
      </c>
      <c r="AZ2010" t="s">
        <v>1756</v>
      </c>
      <c r="BA2010" t="s">
        <v>1767</v>
      </c>
      <c r="BB2010" t="s">
        <v>5617</v>
      </c>
      <c r="BC2010" t="s">
        <v>5618</v>
      </c>
      <c r="BD2010" t="s">
        <v>826</v>
      </c>
      <c r="BE2010" t="s">
        <v>1756</v>
      </c>
      <c r="BF2010" t="s">
        <v>826</v>
      </c>
    </row>
    <row r="2011" spans="1:58">
      <c r="A2011" t="s">
        <v>829</v>
      </c>
      <c r="B2011">
        <v>6</v>
      </c>
      <c r="C2011">
        <v>0</v>
      </c>
      <c r="D2011">
        <v>10124</v>
      </c>
      <c r="E2011" t="s">
        <v>5610</v>
      </c>
      <c r="F2011">
        <v>53510602</v>
      </c>
      <c r="G2011" t="s">
        <v>2041</v>
      </c>
      <c r="H2011">
        <v>0</v>
      </c>
      <c r="I2011" t="s">
        <v>2073</v>
      </c>
      <c r="J2011">
        <v>243.75</v>
      </c>
      <c r="K2011">
        <v>3</v>
      </c>
      <c r="L2011" t="s">
        <v>1755</v>
      </c>
      <c r="M2011" t="s">
        <v>2074</v>
      </c>
      <c r="N2011" t="s">
        <v>1757</v>
      </c>
      <c r="O2011" t="s">
        <v>1756</v>
      </c>
      <c r="P2011" t="s">
        <v>1756</v>
      </c>
      <c r="Q2011" s="387">
        <v>731.25</v>
      </c>
      <c r="R2011">
        <v>95.0625</v>
      </c>
      <c r="S2011">
        <v>826.31249999999989</v>
      </c>
      <c r="T2011" s="388">
        <v>44469</v>
      </c>
      <c r="U2011">
        <v>0</v>
      </c>
      <c r="V2011" t="s">
        <v>833</v>
      </c>
      <c r="W2011" s="388">
        <v>44484</v>
      </c>
      <c r="X2011">
        <v>165</v>
      </c>
      <c r="Y2011">
        <v>0</v>
      </c>
      <c r="Z2011">
        <v>0</v>
      </c>
      <c r="AA2011" t="s">
        <v>1758</v>
      </c>
      <c r="AB2011" t="s">
        <v>826</v>
      </c>
      <c r="AD2011" t="s">
        <v>2045</v>
      </c>
      <c r="AE2011" t="s">
        <v>2046</v>
      </c>
      <c r="AI2011" t="s">
        <v>1761</v>
      </c>
      <c r="AL2011" t="s">
        <v>3132</v>
      </c>
      <c r="AM2011">
        <v>6</v>
      </c>
      <c r="AN2011" t="s">
        <v>3133</v>
      </c>
      <c r="AO2011" t="s">
        <v>2852</v>
      </c>
      <c r="AP2011">
        <v>0</v>
      </c>
      <c r="AQ2011" s="388">
        <v>44474</v>
      </c>
      <c r="AS2011" t="s">
        <v>3186</v>
      </c>
      <c r="AT2011" s="388">
        <v>44477</v>
      </c>
      <c r="AU2011" t="s">
        <v>1756</v>
      </c>
      <c r="AV2011" t="s">
        <v>1756</v>
      </c>
      <c r="AZ2011" t="s">
        <v>1756</v>
      </c>
      <c r="BA2011" t="s">
        <v>1767</v>
      </c>
      <c r="BB2011" t="s">
        <v>5619</v>
      </c>
      <c r="BC2011" t="s">
        <v>5620</v>
      </c>
      <c r="BD2011" t="s">
        <v>826</v>
      </c>
      <c r="BE2011" t="s">
        <v>1756</v>
      </c>
      <c r="BF2011" t="s">
        <v>826</v>
      </c>
    </row>
    <row r="2012" spans="1:58">
      <c r="A2012" t="s">
        <v>829</v>
      </c>
      <c r="B2012">
        <v>6</v>
      </c>
      <c r="C2012">
        <v>0</v>
      </c>
      <c r="D2012">
        <v>10124</v>
      </c>
      <c r="E2012" t="s">
        <v>5610</v>
      </c>
      <c r="F2012">
        <v>53510602</v>
      </c>
      <c r="G2012" t="s">
        <v>2041</v>
      </c>
      <c r="H2012">
        <v>0</v>
      </c>
      <c r="I2012" t="s">
        <v>2083</v>
      </c>
      <c r="J2012">
        <v>12.21</v>
      </c>
      <c r="K2012">
        <v>11</v>
      </c>
      <c r="L2012" t="s">
        <v>1771</v>
      </c>
      <c r="M2012" t="s">
        <v>2084</v>
      </c>
      <c r="N2012" t="s">
        <v>1757</v>
      </c>
      <c r="O2012" t="s">
        <v>1756</v>
      </c>
      <c r="P2012" t="s">
        <v>1756</v>
      </c>
      <c r="Q2012" s="387">
        <v>134.31</v>
      </c>
      <c r="R2012">
        <v>17.4603</v>
      </c>
      <c r="S2012">
        <v>151.77029999999999</v>
      </c>
      <c r="T2012" s="388">
        <v>44469</v>
      </c>
      <c r="U2012">
        <v>0</v>
      </c>
      <c r="V2012" t="s">
        <v>833</v>
      </c>
      <c r="W2012" s="388">
        <v>44484</v>
      </c>
      <c r="X2012">
        <v>165</v>
      </c>
      <c r="Y2012">
        <v>0</v>
      </c>
      <c r="Z2012">
        <v>0</v>
      </c>
      <c r="AA2012" t="s">
        <v>1758</v>
      </c>
      <c r="AB2012" t="s">
        <v>826</v>
      </c>
      <c r="AD2012" t="s">
        <v>2045</v>
      </c>
      <c r="AE2012" t="s">
        <v>2046</v>
      </c>
      <c r="AI2012" t="s">
        <v>1761</v>
      </c>
      <c r="AL2012" t="s">
        <v>3132</v>
      </c>
      <c r="AM2012">
        <v>6</v>
      </c>
      <c r="AN2012" t="s">
        <v>3133</v>
      </c>
      <c r="AO2012" t="s">
        <v>2852</v>
      </c>
      <c r="AP2012">
        <v>0</v>
      </c>
      <c r="AQ2012" s="388">
        <v>44474</v>
      </c>
      <c r="AS2012" t="s">
        <v>3186</v>
      </c>
      <c r="AT2012" s="388">
        <v>44477</v>
      </c>
      <c r="AU2012" t="s">
        <v>1756</v>
      </c>
      <c r="AV2012" t="s">
        <v>1756</v>
      </c>
      <c r="AZ2012" t="s">
        <v>1756</v>
      </c>
      <c r="BA2012" t="s">
        <v>1767</v>
      </c>
      <c r="BB2012" t="s">
        <v>5621</v>
      </c>
      <c r="BC2012" t="s">
        <v>5622</v>
      </c>
      <c r="BD2012" t="s">
        <v>826</v>
      </c>
      <c r="BE2012" t="s">
        <v>1756</v>
      </c>
      <c r="BF2012" t="s">
        <v>826</v>
      </c>
    </row>
    <row r="2013" spans="1:58">
      <c r="A2013" t="s">
        <v>829</v>
      </c>
      <c r="B2013">
        <v>6</v>
      </c>
      <c r="C2013">
        <v>0</v>
      </c>
      <c r="D2013">
        <v>10124</v>
      </c>
      <c r="E2013" t="s">
        <v>5610</v>
      </c>
      <c r="F2013">
        <v>53510602</v>
      </c>
      <c r="G2013" t="s">
        <v>2041</v>
      </c>
      <c r="H2013">
        <v>0</v>
      </c>
      <c r="I2013" t="s">
        <v>2083</v>
      </c>
      <c r="J2013">
        <v>12.21</v>
      </c>
      <c r="K2013">
        <v>11</v>
      </c>
      <c r="L2013" t="s">
        <v>1771</v>
      </c>
      <c r="M2013" t="s">
        <v>2084</v>
      </c>
      <c r="N2013" t="s">
        <v>1757</v>
      </c>
      <c r="O2013" t="s">
        <v>1756</v>
      </c>
      <c r="P2013" t="s">
        <v>1756</v>
      </c>
      <c r="Q2013" s="387">
        <v>134.31</v>
      </c>
      <c r="R2013">
        <v>17.4603</v>
      </c>
      <c r="S2013">
        <v>151.77029999999999</v>
      </c>
      <c r="T2013" s="388">
        <v>44469</v>
      </c>
      <c r="U2013">
        <v>0</v>
      </c>
      <c r="V2013" t="s">
        <v>833</v>
      </c>
      <c r="W2013" s="388">
        <v>44484</v>
      </c>
      <c r="X2013">
        <v>165</v>
      </c>
      <c r="Y2013">
        <v>0</v>
      </c>
      <c r="Z2013">
        <v>0</v>
      </c>
      <c r="AA2013" t="s">
        <v>1758</v>
      </c>
      <c r="AB2013" t="s">
        <v>826</v>
      </c>
      <c r="AD2013" t="s">
        <v>2045</v>
      </c>
      <c r="AE2013" t="s">
        <v>2046</v>
      </c>
      <c r="AI2013" t="s">
        <v>1761</v>
      </c>
      <c r="AL2013" t="s">
        <v>3132</v>
      </c>
      <c r="AM2013">
        <v>6</v>
      </c>
      <c r="AN2013" t="s">
        <v>3133</v>
      </c>
      <c r="AO2013" t="s">
        <v>2852</v>
      </c>
      <c r="AP2013">
        <v>0</v>
      </c>
      <c r="AQ2013" s="388">
        <v>44474</v>
      </c>
      <c r="AS2013" t="s">
        <v>3186</v>
      </c>
      <c r="AT2013" s="388">
        <v>44477</v>
      </c>
      <c r="AU2013" t="s">
        <v>1756</v>
      </c>
      <c r="AV2013" t="s">
        <v>1756</v>
      </c>
      <c r="AZ2013" t="s">
        <v>1756</v>
      </c>
      <c r="BA2013" t="s">
        <v>1767</v>
      </c>
      <c r="BB2013" t="s">
        <v>5621</v>
      </c>
      <c r="BC2013" t="s">
        <v>5622</v>
      </c>
      <c r="BD2013" t="s">
        <v>826</v>
      </c>
      <c r="BE2013" t="s">
        <v>1756</v>
      </c>
      <c r="BF2013" t="s">
        <v>826</v>
      </c>
    </row>
    <row r="2014" spans="1:58">
      <c r="A2014" t="s">
        <v>829</v>
      </c>
      <c r="B2014">
        <v>6</v>
      </c>
      <c r="C2014">
        <v>0</v>
      </c>
      <c r="D2014">
        <v>10124</v>
      </c>
      <c r="E2014" t="s">
        <v>5610</v>
      </c>
      <c r="F2014">
        <v>53510602</v>
      </c>
      <c r="G2014" t="s">
        <v>2041</v>
      </c>
      <c r="H2014">
        <v>0</v>
      </c>
      <c r="I2014" t="s">
        <v>2089</v>
      </c>
      <c r="J2014">
        <v>146.96</v>
      </c>
      <c r="K2014">
        <v>11</v>
      </c>
      <c r="L2014" t="s">
        <v>2063</v>
      </c>
      <c r="M2014" t="s">
        <v>2090</v>
      </c>
      <c r="N2014" t="s">
        <v>1757</v>
      </c>
      <c r="O2014" t="s">
        <v>1756</v>
      </c>
      <c r="P2014" t="s">
        <v>1756</v>
      </c>
      <c r="Q2014" s="387">
        <v>1616.56</v>
      </c>
      <c r="R2014">
        <v>210.15280000000001</v>
      </c>
      <c r="S2014">
        <v>1826.7127999999998</v>
      </c>
      <c r="T2014" s="388">
        <v>44469</v>
      </c>
      <c r="U2014">
        <v>0</v>
      </c>
      <c r="V2014" t="s">
        <v>833</v>
      </c>
      <c r="W2014" s="388">
        <v>44484</v>
      </c>
      <c r="X2014">
        <v>165</v>
      </c>
      <c r="Y2014">
        <v>0</v>
      </c>
      <c r="Z2014">
        <v>0</v>
      </c>
      <c r="AA2014" t="s">
        <v>1758</v>
      </c>
      <c r="AB2014" t="s">
        <v>826</v>
      </c>
      <c r="AD2014" t="s">
        <v>2045</v>
      </c>
      <c r="AE2014" t="s">
        <v>2046</v>
      </c>
      <c r="AI2014" t="s">
        <v>1761</v>
      </c>
      <c r="AL2014" t="s">
        <v>3132</v>
      </c>
      <c r="AM2014">
        <v>6</v>
      </c>
      <c r="AN2014" t="s">
        <v>3133</v>
      </c>
      <c r="AO2014" t="s">
        <v>2852</v>
      </c>
      <c r="AP2014">
        <v>0</v>
      </c>
      <c r="AQ2014" s="388">
        <v>44474</v>
      </c>
      <c r="AS2014" t="s">
        <v>3186</v>
      </c>
      <c r="AT2014" s="388">
        <v>44477</v>
      </c>
      <c r="AU2014" t="s">
        <v>1756</v>
      </c>
      <c r="AV2014" t="s">
        <v>1756</v>
      </c>
      <c r="AZ2014" t="s">
        <v>1756</v>
      </c>
      <c r="BA2014" t="s">
        <v>1767</v>
      </c>
      <c r="BB2014" t="s">
        <v>5623</v>
      </c>
      <c r="BC2014" t="s">
        <v>5624</v>
      </c>
      <c r="BD2014" t="s">
        <v>826</v>
      </c>
      <c r="BE2014" t="s">
        <v>1756</v>
      </c>
      <c r="BF2014" t="s">
        <v>826</v>
      </c>
    </row>
    <row r="2015" spans="1:58">
      <c r="A2015" t="s">
        <v>829</v>
      </c>
      <c r="B2015">
        <v>6</v>
      </c>
      <c r="C2015">
        <v>0</v>
      </c>
      <c r="D2015">
        <v>10124</v>
      </c>
      <c r="E2015" t="s">
        <v>5610</v>
      </c>
      <c r="F2015">
        <v>53510602</v>
      </c>
      <c r="G2015" t="s">
        <v>2041</v>
      </c>
      <c r="H2015">
        <v>0</v>
      </c>
      <c r="I2015" t="s">
        <v>2095</v>
      </c>
      <c r="J2015">
        <v>138.44999999999999</v>
      </c>
      <c r="K2015">
        <v>11</v>
      </c>
      <c r="L2015" t="s">
        <v>2063</v>
      </c>
      <c r="M2015" t="s">
        <v>2096</v>
      </c>
      <c r="N2015" t="s">
        <v>1757</v>
      </c>
      <c r="O2015" t="s">
        <v>1756</v>
      </c>
      <c r="P2015" t="s">
        <v>1756</v>
      </c>
      <c r="Q2015" s="387">
        <v>1522.95</v>
      </c>
      <c r="R2015">
        <v>197.98350000000002</v>
      </c>
      <c r="S2015">
        <v>1720.9334999999999</v>
      </c>
      <c r="T2015" s="388">
        <v>44469</v>
      </c>
      <c r="U2015">
        <v>0</v>
      </c>
      <c r="V2015" t="s">
        <v>833</v>
      </c>
      <c r="W2015" s="388">
        <v>44484</v>
      </c>
      <c r="X2015">
        <v>165</v>
      </c>
      <c r="Y2015">
        <v>0</v>
      </c>
      <c r="Z2015">
        <v>0</v>
      </c>
      <c r="AA2015" t="s">
        <v>1758</v>
      </c>
      <c r="AB2015" t="s">
        <v>826</v>
      </c>
      <c r="AD2015" t="s">
        <v>2045</v>
      </c>
      <c r="AE2015" t="s">
        <v>2046</v>
      </c>
      <c r="AI2015" t="s">
        <v>1761</v>
      </c>
      <c r="AL2015" t="s">
        <v>3132</v>
      </c>
      <c r="AM2015">
        <v>6</v>
      </c>
      <c r="AN2015" t="s">
        <v>3133</v>
      </c>
      <c r="AO2015" t="s">
        <v>2852</v>
      </c>
      <c r="AP2015">
        <v>0</v>
      </c>
      <c r="AQ2015" s="388">
        <v>44474</v>
      </c>
      <c r="AS2015" t="s">
        <v>3186</v>
      </c>
      <c r="AT2015" s="388">
        <v>44477</v>
      </c>
      <c r="AU2015" t="s">
        <v>1756</v>
      </c>
      <c r="AV2015" t="s">
        <v>1756</v>
      </c>
      <c r="AZ2015" t="s">
        <v>1756</v>
      </c>
      <c r="BA2015" t="s">
        <v>1767</v>
      </c>
      <c r="BB2015" t="s">
        <v>5625</v>
      </c>
      <c r="BC2015" t="s">
        <v>5626</v>
      </c>
      <c r="BD2015" t="s">
        <v>826</v>
      </c>
      <c r="BE2015" t="s">
        <v>1756</v>
      </c>
      <c r="BF2015" t="s">
        <v>826</v>
      </c>
    </row>
    <row r="2016" spans="1:58">
      <c r="A2016" t="s">
        <v>829</v>
      </c>
      <c r="B2016">
        <v>6</v>
      </c>
      <c r="C2016">
        <v>0</v>
      </c>
      <c r="D2016">
        <v>10124</v>
      </c>
      <c r="E2016" t="s">
        <v>5610</v>
      </c>
      <c r="F2016">
        <v>53510602</v>
      </c>
      <c r="G2016" t="s">
        <v>2041</v>
      </c>
      <c r="H2016">
        <v>0</v>
      </c>
      <c r="I2016" t="s">
        <v>2247</v>
      </c>
      <c r="J2016">
        <v>131.47999999999999</v>
      </c>
      <c r="K2016">
        <v>11</v>
      </c>
      <c r="L2016" t="s">
        <v>2063</v>
      </c>
      <c r="M2016" t="s">
        <v>2248</v>
      </c>
      <c r="N2016" t="s">
        <v>1757</v>
      </c>
      <c r="O2016" t="s">
        <v>1756</v>
      </c>
      <c r="P2016" t="s">
        <v>1756</v>
      </c>
      <c r="Q2016" s="387">
        <v>1446.28</v>
      </c>
      <c r="R2016">
        <v>188.0164</v>
      </c>
      <c r="S2016">
        <v>1634.2963999999997</v>
      </c>
      <c r="T2016" s="388">
        <v>44469</v>
      </c>
      <c r="U2016">
        <v>0</v>
      </c>
      <c r="V2016" t="s">
        <v>833</v>
      </c>
      <c r="W2016" s="388">
        <v>44484</v>
      </c>
      <c r="X2016">
        <v>165</v>
      </c>
      <c r="Y2016">
        <v>0</v>
      </c>
      <c r="Z2016">
        <v>0</v>
      </c>
      <c r="AA2016" t="s">
        <v>1758</v>
      </c>
      <c r="AB2016" t="s">
        <v>826</v>
      </c>
      <c r="AD2016" t="s">
        <v>2045</v>
      </c>
      <c r="AE2016" t="s">
        <v>2046</v>
      </c>
      <c r="AI2016" t="s">
        <v>1761</v>
      </c>
      <c r="AL2016" t="s">
        <v>3132</v>
      </c>
      <c r="AM2016">
        <v>6</v>
      </c>
      <c r="AN2016" t="s">
        <v>3133</v>
      </c>
      <c r="AO2016" t="s">
        <v>2852</v>
      </c>
      <c r="AP2016">
        <v>0</v>
      </c>
      <c r="AQ2016" s="388">
        <v>44474</v>
      </c>
      <c r="AS2016" t="s">
        <v>3186</v>
      </c>
      <c r="AT2016" s="388">
        <v>44477</v>
      </c>
      <c r="AU2016" t="s">
        <v>1756</v>
      </c>
      <c r="AV2016" t="s">
        <v>1756</v>
      </c>
      <c r="AZ2016" t="s">
        <v>1756</v>
      </c>
      <c r="BA2016" t="s">
        <v>1767</v>
      </c>
      <c r="BB2016" t="s">
        <v>5627</v>
      </c>
      <c r="BC2016" t="s">
        <v>5628</v>
      </c>
      <c r="BD2016" t="s">
        <v>826</v>
      </c>
      <c r="BE2016" t="s">
        <v>1756</v>
      </c>
      <c r="BF2016" t="s">
        <v>826</v>
      </c>
    </row>
    <row r="2017" spans="1:58">
      <c r="A2017" t="s">
        <v>829</v>
      </c>
      <c r="B2017">
        <v>6</v>
      </c>
      <c r="C2017">
        <v>0</v>
      </c>
      <c r="D2017">
        <v>10123</v>
      </c>
      <c r="E2017" t="s">
        <v>5629</v>
      </c>
      <c r="F2017">
        <v>53510602</v>
      </c>
      <c r="G2017" t="s">
        <v>2041</v>
      </c>
      <c r="H2017">
        <v>0</v>
      </c>
      <c r="I2017" t="s">
        <v>2052</v>
      </c>
      <c r="J2017">
        <v>75</v>
      </c>
      <c r="K2017">
        <v>48</v>
      </c>
      <c r="L2017" t="s">
        <v>1771</v>
      </c>
      <c r="M2017" t="s">
        <v>1756</v>
      </c>
      <c r="N2017" t="s">
        <v>1756</v>
      </c>
      <c r="O2017" t="s">
        <v>2053</v>
      </c>
      <c r="P2017" t="s">
        <v>1757</v>
      </c>
      <c r="Q2017" s="387">
        <v>3600</v>
      </c>
      <c r="R2017">
        <v>468</v>
      </c>
      <c r="S2017">
        <v>4067.9999999999995</v>
      </c>
      <c r="T2017" s="388">
        <v>44469</v>
      </c>
      <c r="U2017">
        <v>0</v>
      </c>
      <c r="V2017" t="s">
        <v>833</v>
      </c>
      <c r="W2017" s="388">
        <v>44484</v>
      </c>
      <c r="X2017">
        <v>165</v>
      </c>
      <c r="Y2017">
        <v>0</v>
      </c>
      <c r="Z2017">
        <v>0</v>
      </c>
      <c r="AA2017" t="s">
        <v>1758</v>
      </c>
      <c r="AB2017" t="s">
        <v>826</v>
      </c>
      <c r="AD2017" t="s">
        <v>2045</v>
      </c>
      <c r="AE2017" t="s">
        <v>2046</v>
      </c>
      <c r="AI2017" t="s">
        <v>1761</v>
      </c>
      <c r="AL2017" t="s">
        <v>3165</v>
      </c>
      <c r="AM2017">
        <v>6</v>
      </c>
      <c r="AN2017" t="s">
        <v>1081</v>
      </c>
      <c r="AO2017" t="s">
        <v>2875</v>
      </c>
      <c r="AP2017">
        <v>0</v>
      </c>
      <c r="AQ2017" s="388">
        <v>44475</v>
      </c>
      <c r="AS2017" t="s">
        <v>3186</v>
      </c>
      <c r="AT2017" s="388">
        <v>44477</v>
      </c>
      <c r="AU2017" t="s">
        <v>1756</v>
      </c>
      <c r="AV2017" t="s">
        <v>1756</v>
      </c>
      <c r="AZ2017" t="s">
        <v>1756</v>
      </c>
      <c r="BA2017" t="s">
        <v>1767</v>
      </c>
      <c r="BB2017" t="s">
        <v>5630</v>
      </c>
      <c r="BC2017" t="s">
        <v>5631</v>
      </c>
      <c r="BD2017" t="s">
        <v>826</v>
      </c>
      <c r="BE2017" t="s">
        <v>1756</v>
      </c>
      <c r="BF2017" t="s">
        <v>826</v>
      </c>
    </row>
    <row r="2018" spans="1:58">
      <c r="A2018" t="s">
        <v>829</v>
      </c>
      <c r="B2018">
        <v>6</v>
      </c>
      <c r="C2018">
        <v>0</v>
      </c>
      <c r="D2018">
        <v>10123</v>
      </c>
      <c r="E2018" t="s">
        <v>5629</v>
      </c>
      <c r="F2018">
        <v>53510602</v>
      </c>
      <c r="G2018" t="s">
        <v>2041</v>
      </c>
      <c r="H2018">
        <v>0</v>
      </c>
      <c r="I2018" t="s">
        <v>2056</v>
      </c>
      <c r="J2018">
        <v>210</v>
      </c>
      <c r="K2018">
        <v>5</v>
      </c>
      <c r="L2018" t="s">
        <v>1755</v>
      </c>
      <c r="M2018" t="s">
        <v>1756</v>
      </c>
      <c r="N2018" t="s">
        <v>1756</v>
      </c>
      <c r="P2018" t="s">
        <v>1757</v>
      </c>
      <c r="Q2018" s="387">
        <v>1050</v>
      </c>
      <c r="R2018">
        <v>136.5</v>
      </c>
      <c r="S2018">
        <v>1186.5</v>
      </c>
      <c r="T2018" s="388">
        <v>44469</v>
      </c>
      <c r="U2018">
        <v>0</v>
      </c>
      <c r="V2018" t="s">
        <v>833</v>
      </c>
      <c r="W2018" s="388">
        <v>44484</v>
      </c>
      <c r="X2018">
        <v>165</v>
      </c>
      <c r="Y2018">
        <v>0</v>
      </c>
      <c r="Z2018">
        <v>0</v>
      </c>
      <c r="AA2018" t="s">
        <v>1758</v>
      </c>
      <c r="AB2018" t="s">
        <v>826</v>
      </c>
      <c r="AD2018" t="s">
        <v>2045</v>
      </c>
      <c r="AE2018" t="s">
        <v>2046</v>
      </c>
      <c r="AI2018" t="s">
        <v>1761</v>
      </c>
      <c r="AL2018" t="s">
        <v>3165</v>
      </c>
      <c r="AM2018">
        <v>6</v>
      </c>
      <c r="AN2018" t="s">
        <v>1081</v>
      </c>
      <c r="AO2018" t="s">
        <v>2875</v>
      </c>
      <c r="AP2018">
        <v>0</v>
      </c>
      <c r="AQ2018" s="388">
        <v>44475</v>
      </c>
      <c r="AS2018" t="s">
        <v>3186</v>
      </c>
      <c r="AT2018" s="388">
        <v>44477</v>
      </c>
      <c r="AU2018" t="s">
        <v>1756</v>
      </c>
      <c r="AV2018" t="s">
        <v>1756</v>
      </c>
      <c r="AZ2018" t="s">
        <v>1756</v>
      </c>
      <c r="BA2018" t="s">
        <v>1767</v>
      </c>
      <c r="BB2018" t="s">
        <v>5632</v>
      </c>
      <c r="BC2018" t="s">
        <v>5633</v>
      </c>
      <c r="BD2018" t="s">
        <v>826</v>
      </c>
      <c r="BE2018" t="s">
        <v>1756</v>
      </c>
      <c r="BF2018" t="s">
        <v>826</v>
      </c>
    </row>
    <row r="2019" spans="1:58">
      <c r="A2019" t="s">
        <v>829</v>
      </c>
      <c r="B2019">
        <v>6</v>
      </c>
      <c r="C2019">
        <v>0</v>
      </c>
      <c r="D2019">
        <v>10123</v>
      </c>
      <c r="E2019" t="s">
        <v>5629</v>
      </c>
      <c r="F2019">
        <v>53510602</v>
      </c>
      <c r="G2019" t="s">
        <v>2041</v>
      </c>
      <c r="H2019">
        <v>0</v>
      </c>
      <c r="I2019" t="s">
        <v>518</v>
      </c>
      <c r="J2019">
        <v>95</v>
      </c>
      <c r="K2019">
        <v>12</v>
      </c>
      <c r="L2019" t="s">
        <v>1771</v>
      </c>
      <c r="M2019" t="s">
        <v>1756</v>
      </c>
      <c r="N2019" t="s">
        <v>1756</v>
      </c>
      <c r="O2019" t="s">
        <v>2059</v>
      </c>
      <c r="P2019" t="s">
        <v>1757</v>
      </c>
      <c r="Q2019" s="387">
        <v>1140</v>
      </c>
      <c r="R2019">
        <v>148.20000000000002</v>
      </c>
      <c r="S2019">
        <v>1288.1999999999998</v>
      </c>
      <c r="T2019" s="388">
        <v>44469</v>
      </c>
      <c r="U2019">
        <v>0</v>
      </c>
      <c r="V2019" t="s">
        <v>833</v>
      </c>
      <c r="W2019" s="388">
        <v>44484</v>
      </c>
      <c r="X2019">
        <v>165</v>
      </c>
      <c r="Y2019">
        <v>0</v>
      </c>
      <c r="Z2019">
        <v>0</v>
      </c>
      <c r="AA2019" t="s">
        <v>1758</v>
      </c>
      <c r="AB2019" t="s">
        <v>826</v>
      </c>
      <c r="AD2019" t="s">
        <v>2045</v>
      </c>
      <c r="AE2019" t="s">
        <v>2046</v>
      </c>
      <c r="AI2019" t="s">
        <v>1761</v>
      </c>
      <c r="AL2019" t="s">
        <v>3165</v>
      </c>
      <c r="AM2019">
        <v>6</v>
      </c>
      <c r="AN2019" t="s">
        <v>1081</v>
      </c>
      <c r="AO2019" t="s">
        <v>2875</v>
      </c>
      <c r="AP2019">
        <v>0</v>
      </c>
      <c r="AQ2019" s="388">
        <v>44475</v>
      </c>
      <c r="AS2019" t="s">
        <v>3186</v>
      </c>
      <c r="AT2019" s="388">
        <v>44477</v>
      </c>
      <c r="AU2019" t="s">
        <v>1756</v>
      </c>
      <c r="AV2019" t="s">
        <v>1756</v>
      </c>
      <c r="AZ2019" t="s">
        <v>1756</v>
      </c>
      <c r="BA2019" t="s">
        <v>1767</v>
      </c>
      <c r="BB2019" t="s">
        <v>5634</v>
      </c>
      <c r="BC2019" t="s">
        <v>5635</v>
      </c>
      <c r="BD2019" t="s">
        <v>826</v>
      </c>
      <c r="BE2019" t="s">
        <v>1756</v>
      </c>
      <c r="BF2019" t="s">
        <v>826</v>
      </c>
    </row>
    <row r="2020" spans="1:58">
      <c r="A2020" t="s">
        <v>829</v>
      </c>
      <c r="B2020">
        <v>6</v>
      </c>
      <c r="C2020">
        <v>0</v>
      </c>
      <c r="D2020">
        <v>10123</v>
      </c>
      <c r="E2020" t="s">
        <v>5629</v>
      </c>
      <c r="F2020">
        <v>53510602</v>
      </c>
      <c r="G2020" t="s">
        <v>2041</v>
      </c>
      <c r="H2020">
        <v>0</v>
      </c>
      <c r="I2020" t="s">
        <v>2062</v>
      </c>
      <c r="J2020">
        <v>138.05000000000001</v>
      </c>
      <c r="K2020">
        <v>11</v>
      </c>
      <c r="L2020" t="s">
        <v>2063</v>
      </c>
      <c r="M2020" t="s">
        <v>2064</v>
      </c>
      <c r="N2020" t="s">
        <v>1757</v>
      </c>
      <c r="O2020" t="s">
        <v>1756</v>
      </c>
      <c r="P2020" t="s">
        <v>1756</v>
      </c>
      <c r="Q2020" s="387">
        <v>1518.55</v>
      </c>
      <c r="R2020">
        <v>197.41149999999999</v>
      </c>
      <c r="S2020">
        <v>1715.9614999999999</v>
      </c>
      <c r="T2020" s="388">
        <v>44469</v>
      </c>
      <c r="U2020">
        <v>0</v>
      </c>
      <c r="V2020" t="s">
        <v>833</v>
      </c>
      <c r="W2020" s="388">
        <v>44484</v>
      </c>
      <c r="X2020">
        <v>165</v>
      </c>
      <c r="Y2020">
        <v>0</v>
      </c>
      <c r="Z2020">
        <v>0</v>
      </c>
      <c r="AA2020" t="s">
        <v>1758</v>
      </c>
      <c r="AB2020" t="s">
        <v>826</v>
      </c>
      <c r="AD2020" t="s">
        <v>2045</v>
      </c>
      <c r="AE2020" t="s">
        <v>2046</v>
      </c>
      <c r="AI2020" t="s">
        <v>1761</v>
      </c>
      <c r="AL2020" t="s">
        <v>3165</v>
      </c>
      <c r="AM2020">
        <v>6</v>
      </c>
      <c r="AN2020" t="s">
        <v>1081</v>
      </c>
      <c r="AO2020" t="s">
        <v>2875</v>
      </c>
      <c r="AP2020">
        <v>0</v>
      </c>
      <c r="AQ2020" s="388">
        <v>44475</v>
      </c>
      <c r="AS2020" t="s">
        <v>3186</v>
      </c>
      <c r="AT2020" s="388">
        <v>44477</v>
      </c>
      <c r="AU2020" t="s">
        <v>1756</v>
      </c>
      <c r="AV2020" t="s">
        <v>1756</v>
      </c>
      <c r="AZ2020" t="s">
        <v>1756</v>
      </c>
      <c r="BA2020" t="s">
        <v>1767</v>
      </c>
      <c r="BB2020" t="s">
        <v>5636</v>
      </c>
      <c r="BC2020" t="s">
        <v>5637</v>
      </c>
      <c r="BD2020" t="s">
        <v>826</v>
      </c>
      <c r="BE2020" t="s">
        <v>1756</v>
      </c>
      <c r="BF2020" t="s">
        <v>826</v>
      </c>
    </row>
    <row r="2021" spans="1:58">
      <c r="A2021" t="s">
        <v>829</v>
      </c>
      <c r="B2021">
        <v>6</v>
      </c>
      <c r="C2021">
        <v>0</v>
      </c>
      <c r="D2021">
        <v>10123</v>
      </c>
      <c r="E2021" t="s">
        <v>5629</v>
      </c>
      <c r="F2021">
        <v>53510602</v>
      </c>
      <c r="G2021" t="s">
        <v>2041</v>
      </c>
      <c r="H2021">
        <v>0</v>
      </c>
      <c r="I2021" t="s">
        <v>2073</v>
      </c>
      <c r="J2021">
        <v>243.75</v>
      </c>
      <c r="K2021">
        <v>3</v>
      </c>
      <c r="L2021" t="s">
        <v>1755</v>
      </c>
      <c r="M2021" t="s">
        <v>2074</v>
      </c>
      <c r="N2021" t="s">
        <v>1757</v>
      </c>
      <c r="O2021" t="s">
        <v>1756</v>
      </c>
      <c r="P2021" t="s">
        <v>1756</v>
      </c>
      <c r="Q2021" s="387">
        <v>731.25</v>
      </c>
      <c r="R2021">
        <v>95.0625</v>
      </c>
      <c r="S2021">
        <v>826.31249999999989</v>
      </c>
      <c r="T2021" s="388">
        <v>44469</v>
      </c>
      <c r="U2021">
        <v>0</v>
      </c>
      <c r="V2021" t="s">
        <v>833</v>
      </c>
      <c r="W2021" s="388">
        <v>44484</v>
      </c>
      <c r="X2021">
        <v>165</v>
      </c>
      <c r="Y2021">
        <v>0</v>
      </c>
      <c r="Z2021">
        <v>0</v>
      </c>
      <c r="AA2021" t="s">
        <v>1758</v>
      </c>
      <c r="AB2021" t="s">
        <v>826</v>
      </c>
      <c r="AD2021" t="s">
        <v>2045</v>
      </c>
      <c r="AE2021" t="s">
        <v>2046</v>
      </c>
      <c r="AI2021" t="s">
        <v>1761</v>
      </c>
      <c r="AL2021" t="s">
        <v>3165</v>
      </c>
      <c r="AM2021">
        <v>6</v>
      </c>
      <c r="AN2021" t="s">
        <v>1081</v>
      </c>
      <c r="AO2021" t="s">
        <v>2875</v>
      </c>
      <c r="AP2021">
        <v>0</v>
      </c>
      <c r="AQ2021" s="388">
        <v>44475</v>
      </c>
      <c r="AS2021" t="s">
        <v>3186</v>
      </c>
      <c r="AT2021" s="388">
        <v>44477</v>
      </c>
      <c r="AU2021" t="s">
        <v>1756</v>
      </c>
      <c r="AV2021" t="s">
        <v>1756</v>
      </c>
      <c r="AZ2021" t="s">
        <v>1756</v>
      </c>
      <c r="BA2021" t="s">
        <v>1767</v>
      </c>
      <c r="BB2021" t="s">
        <v>5638</v>
      </c>
      <c r="BC2021" t="s">
        <v>5639</v>
      </c>
      <c r="BD2021" t="s">
        <v>826</v>
      </c>
      <c r="BE2021" t="s">
        <v>1756</v>
      </c>
      <c r="BF2021" t="s">
        <v>826</v>
      </c>
    </row>
    <row r="2022" spans="1:58">
      <c r="A2022" t="s">
        <v>829</v>
      </c>
      <c r="B2022">
        <v>6</v>
      </c>
      <c r="C2022">
        <v>0</v>
      </c>
      <c r="D2022">
        <v>10123</v>
      </c>
      <c r="E2022" t="s">
        <v>5629</v>
      </c>
      <c r="F2022">
        <v>53510602</v>
      </c>
      <c r="G2022" t="s">
        <v>2041</v>
      </c>
      <c r="H2022">
        <v>0</v>
      </c>
      <c r="I2022" t="s">
        <v>3152</v>
      </c>
      <c r="J2022">
        <v>18.45</v>
      </c>
      <c r="K2022">
        <v>10</v>
      </c>
      <c r="L2022" t="s">
        <v>1771</v>
      </c>
      <c r="M2022" t="s">
        <v>3153</v>
      </c>
      <c r="N2022" t="s">
        <v>1757</v>
      </c>
      <c r="O2022" t="s">
        <v>1756</v>
      </c>
      <c r="P2022" t="s">
        <v>1756</v>
      </c>
      <c r="Q2022" s="387">
        <v>184.5</v>
      </c>
      <c r="R2022">
        <v>23.984999999999999</v>
      </c>
      <c r="S2022">
        <v>208.48499999999999</v>
      </c>
      <c r="T2022" s="388">
        <v>44469</v>
      </c>
      <c r="U2022">
        <v>0</v>
      </c>
      <c r="V2022" t="s">
        <v>833</v>
      </c>
      <c r="W2022" s="388">
        <v>44484</v>
      </c>
      <c r="X2022">
        <v>165</v>
      </c>
      <c r="Y2022">
        <v>0</v>
      </c>
      <c r="Z2022">
        <v>0</v>
      </c>
      <c r="AA2022" t="s">
        <v>1758</v>
      </c>
      <c r="AB2022" t="s">
        <v>826</v>
      </c>
      <c r="AD2022" t="s">
        <v>2045</v>
      </c>
      <c r="AE2022" t="s">
        <v>2046</v>
      </c>
      <c r="AI2022" t="s">
        <v>1761</v>
      </c>
      <c r="AL2022" t="s">
        <v>3165</v>
      </c>
      <c r="AM2022">
        <v>6</v>
      </c>
      <c r="AN2022" t="s">
        <v>1081</v>
      </c>
      <c r="AO2022" t="s">
        <v>2875</v>
      </c>
      <c r="AP2022">
        <v>0</v>
      </c>
      <c r="AQ2022" s="388">
        <v>44475</v>
      </c>
      <c r="AS2022" t="s">
        <v>3186</v>
      </c>
      <c r="AT2022" s="388">
        <v>44477</v>
      </c>
      <c r="AU2022" t="s">
        <v>1756</v>
      </c>
      <c r="AV2022" t="s">
        <v>1756</v>
      </c>
      <c r="AZ2022" t="s">
        <v>1756</v>
      </c>
      <c r="BA2022" t="s">
        <v>1767</v>
      </c>
      <c r="BB2022" t="s">
        <v>5640</v>
      </c>
      <c r="BC2022" t="s">
        <v>5641</v>
      </c>
      <c r="BD2022" t="s">
        <v>826</v>
      </c>
      <c r="BE2022" t="s">
        <v>1756</v>
      </c>
      <c r="BF2022" t="s">
        <v>826</v>
      </c>
    </row>
    <row r="2023" spans="1:58">
      <c r="A2023" t="s">
        <v>829</v>
      </c>
      <c r="B2023">
        <v>6</v>
      </c>
      <c r="C2023">
        <v>0</v>
      </c>
      <c r="D2023">
        <v>10123</v>
      </c>
      <c r="E2023" t="s">
        <v>5629</v>
      </c>
      <c r="F2023">
        <v>53510602</v>
      </c>
      <c r="G2023" t="s">
        <v>2041</v>
      </c>
      <c r="H2023">
        <v>0</v>
      </c>
      <c r="I2023" t="s">
        <v>2083</v>
      </c>
      <c r="J2023">
        <v>12.21</v>
      </c>
      <c r="K2023">
        <v>11</v>
      </c>
      <c r="L2023" t="s">
        <v>1771</v>
      </c>
      <c r="M2023" t="s">
        <v>2084</v>
      </c>
      <c r="N2023" t="s">
        <v>1757</v>
      </c>
      <c r="O2023" t="s">
        <v>1756</v>
      </c>
      <c r="P2023" t="s">
        <v>1756</v>
      </c>
      <c r="Q2023" s="387">
        <v>134.31</v>
      </c>
      <c r="R2023">
        <v>17.4603</v>
      </c>
      <c r="S2023">
        <v>151.77029999999999</v>
      </c>
      <c r="T2023" s="388">
        <v>44469</v>
      </c>
      <c r="U2023">
        <v>0</v>
      </c>
      <c r="V2023" t="s">
        <v>833</v>
      </c>
      <c r="W2023" s="388">
        <v>44484</v>
      </c>
      <c r="X2023">
        <v>165</v>
      </c>
      <c r="Y2023">
        <v>0</v>
      </c>
      <c r="Z2023">
        <v>0</v>
      </c>
      <c r="AA2023" t="s">
        <v>1758</v>
      </c>
      <c r="AB2023" t="s">
        <v>826</v>
      </c>
      <c r="AD2023" t="s">
        <v>2045</v>
      </c>
      <c r="AE2023" t="s">
        <v>2046</v>
      </c>
      <c r="AI2023" t="s">
        <v>1761</v>
      </c>
      <c r="AL2023" t="s">
        <v>3165</v>
      </c>
      <c r="AM2023">
        <v>6</v>
      </c>
      <c r="AN2023" t="s">
        <v>1081</v>
      </c>
      <c r="AO2023" t="s">
        <v>2875</v>
      </c>
      <c r="AP2023">
        <v>0</v>
      </c>
      <c r="AQ2023" s="388">
        <v>44475</v>
      </c>
      <c r="AS2023" t="s">
        <v>3186</v>
      </c>
      <c r="AT2023" s="388">
        <v>44477</v>
      </c>
      <c r="AU2023" t="s">
        <v>1756</v>
      </c>
      <c r="AV2023" t="s">
        <v>1756</v>
      </c>
      <c r="AZ2023" t="s">
        <v>1756</v>
      </c>
      <c r="BA2023" t="s">
        <v>1767</v>
      </c>
      <c r="BB2023" t="s">
        <v>5642</v>
      </c>
      <c r="BC2023" t="s">
        <v>5643</v>
      </c>
      <c r="BD2023" t="s">
        <v>826</v>
      </c>
      <c r="BE2023" t="s">
        <v>1756</v>
      </c>
      <c r="BF2023" t="s">
        <v>826</v>
      </c>
    </row>
    <row r="2024" spans="1:58">
      <c r="A2024" t="s">
        <v>829</v>
      </c>
      <c r="B2024">
        <v>6</v>
      </c>
      <c r="C2024">
        <v>0</v>
      </c>
      <c r="D2024">
        <v>10123</v>
      </c>
      <c r="E2024" t="s">
        <v>5629</v>
      </c>
      <c r="F2024">
        <v>53510602</v>
      </c>
      <c r="G2024" t="s">
        <v>2041</v>
      </c>
      <c r="H2024">
        <v>0</v>
      </c>
      <c r="I2024" t="s">
        <v>2089</v>
      </c>
      <c r="J2024">
        <v>146.96</v>
      </c>
      <c r="K2024">
        <v>11</v>
      </c>
      <c r="L2024" t="s">
        <v>2063</v>
      </c>
      <c r="M2024" t="s">
        <v>2090</v>
      </c>
      <c r="N2024" t="s">
        <v>1757</v>
      </c>
      <c r="O2024" t="s">
        <v>1756</v>
      </c>
      <c r="P2024" t="s">
        <v>1756</v>
      </c>
      <c r="Q2024" s="387">
        <v>1616.56</v>
      </c>
      <c r="R2024">
        <v>210.15280000000001</v>
      </c>
      <c r="S2024">
        <v>1826.7127999999998</v>
      </c>
      <c r="T2024" s="388">
        <v>44469</v>
      </c>
      <c r="U2024">
        <v>0</v>
      </c>
      <c r="V2024" t="s">
        <v>833</v>
      </c>
      <c r="W2024" s="388">
        <v>44484</v>
      </c>
      <c r="X2024">
        <v>165</v>
      </c>
      <c r="Y2024">
        <v>0</v>
      </c>
      <c r="Z2024">
        <v>0</v>
      </c>
      <c r="AA2024" t="s">
        <v>1758</v>
      </c>
      <c r="AB2024" t="s">
        <v>826</v>
      </c>
      <c r="AD2024" t="s">
        <v>2045</v>
      </c>
      <c r="AE2024" t="s">
        <v>2046</v>
      </c>
      <c r="AI2024" t="s">
        <v>1761</v>
      </c>
      <c r="AL2024" t="s">
        <v>3165</v>
      </c>
      <c r="AM2024">
        <v>6</v>
      </c>
      <c r="AN2024" t="s">
        <v>1081</v>
      </c>
      <c r="AO2024" t="s">
        <v>2875</v>
      </c>
      <c r="AP2024">
        <v>0</v>
      </c>
      <c r="AQ2024" s="388">
        <v>44475</v>
      </c>
      <c r="AS2024" t="s">
        <v>3186</v>
      </c>
      <c r="AT2024" s="388">
        <v>44477</v>
      </c>
      <c r="AU2024" t="s">
        <v>1756</v>
      </c>
      <c r="AV2024" t="s">
        <v>1756</v>
      </c>
      <c r="AZ2024" t="s">
        <v>1756</v>
      </c>
      <c r="BA2024" t="s">
        <v>1767</v>
      </c>
      <c r="BB2024" t="s">
        <v>5644</v>
      </c>
      <c r="BC2024" t="s">
        <v>5645</v>
      </c>
      <c r="BD2024" t="s">
        <v>826</v>
      </c>
      <c r="BE2024" t="s">
        <v>1756</v>
      </c>
      <c r="BF2024" t="s">
        <v>826</v>
      </c>
    </row>
    <row r="2025" spans="1:58">
      <c r="A2025" t="s">
        <v>829</v>
      </c>
      <c r="B2025">
        <v>6</v>
      </c>
      <c r="C2025">
        <v>0</v>
      </c>
      <c r="D2025">
        <v>10123</v>
      </c>
      <c r="E2025" t="s">
        <v>5629</v>
      </c>
      <c r="F2025">
        <v>53510602</v>
      </c>
      <c r="G2025" t="s">
        <v>2041</v>
      </c>
      <c r="H2025">
        <v>0</v>
      </c>
      <c r="I2025" t="s">
        <v>2095</v>
      </c>
      <c r="J2025">
        <v>138.44999999999999</v>
      </c>
      <c r="K2025">
        <v>11</v>
      </c>
      <c r="L2025" t="s">
        <v>2063</v>
      </c>
      <c r="M2025" t="s">
        <v>2096</v>
      </c>
      <c r="N2025" t="s">
        <v>1757</v>
      </c>
      <c r="O2025" t="s">
        <v>1756</v>
      </c>
      <c r="P2025" t="s">
        <v>1756</v>
      </c>
      <c r="Q2025" s="387">
        <v>1522.95</v>
      </c>
      <c r="R2025">
        <v>197.98350000000002</v>
      </c>
      <c r="S2025">
        <v>1720.9334999999999</v>
      </c>
      <c r="T2025" s="388">
        <v>44469</v>
      </c>
      <c r="U2025">
        <v>0</v>
      </c>
      <c r="V2025" t="s">
        <v>833</v>
      </c>
      <c r="W2025" s="388">
        <v>44484</v>
      </c>
      <c r="X2025">
        <v>165</v>
      </c>
      <c r="Y2025">
        <v>0</v>
      </c>
      <c r="Z2025">
        <v>0</v>
      </c>
      <c r="AA2025" t="s">
        <v>1758</v>
      </c>
      <c r="AB2025" t="s">
        <v>826</v>
      </c>
      <c r="AD2025" t="s">
        <v>2045</v>
      </c>
      <c r="AE2025" t="s">
        <v>2046</v>
      </c>
      <c r="AI2025" t="s">
        <v>1761</v>
      </c>
      <c r="AL2025" t="s">
        <v>3165</v>
      </c>
      <c r="AM2025">
        <v>6</v>
      </c>
      <c r="AN2025" t="s">
        <v>1081</v>
      </c>
      <c r="AO2025" t="s">
        <v>2875</v>
      </c>
      <c r="AP2025">
        <v>0</v>
      </c>
      <c r="AQ2025" s="388">
        <v>44475</v>
      </c>
      <c r="AS2025" t="s">
        <v>3186</v>
      </c>
      <c r="AT2025" s="388">
        <v>44477</v>
      </c>
      <c r="AU2025" t="s">
        <v>1756</v>
      </c>
      <c r="AV2025" t="s">
        <v>1756</v>
      </c>
      <c r="AZ2025" t="s">
        <v>1756</v>
      </c>
      <c r="BA2025" t="s">
        <v>1767</v>
      </c>
      <c r="BB2025" t="s">
        <v>5646</v>
      </c>
      <c r="BC2025" t="s">
        <v>5647</v>
      </c>
      <c r="BD2025" t="s">
        <v>826</v>
      </c>
      <c r="BE2025" t="s">
        <v>1756</v>
      </c>
      <c r="BF2025" t="s">
        <v>826</v>
      </c>
    </row>
    <row r="2026" spans="1:58">
      <c r="A2026" t="s">
        <v>829</v>
      </c>
      <c r="B2026">
        <v>6</v>
      </c>
      <c r="C2026">
        <v>0</v>
      </c>
      <c r="D2026">
        <v>10123</v>
      </c>
      <c r="E2026" t="s">
        <v>5629</v>
      </c>
      <c r="F2026">
        <v>53510602</v>
      </c>
      <c r="G2026" t="s">
        <v>2041</v>
      </c>
      <c r="H2026">
        <v>0</v>
      </c>
      <c r="I2026" t="s">
        <v>2247</v>
      </c>
      <c r="J2026">
        <v>131.47999999999999</v>
      </c>
      <c r="K2026">
        <v>11</v>
      </c>
      <c r="L2026" t="s">
        <v>2063</v>
      </c>
      <c r="M2026" t="s">
        <v>2248</v>
      </c>
      <c r="N2026" t="s">
        <v>1757</v>
      </c>
      <c r="O2026" t="s">
        <v>1756</v>
      </c>
      <c r="P2026" t="s">
        <v>1756</v>
      </c>
      <c r="Q2026" s="387">
        <v>1446.28</v>
      </c>
      <c r="R2026">
        <v>188.0164</v>
      </c>
      <c r="S2026">
        <v>1634.2963999999997</v>
      </c>
      <c r="T2026" s="388">
        <v>44469</v>
      </c>
      <c r="U2026">
        <v>0</v>
      </c>
      <c r="V2026" t="s">
        <v>833</v>
      </c>
      <c r="W2026" s="388">
        <v>44484</v>
      </c>
      <c r="X2026">
        <v>165</v>
      </c>
      <c r="Y2026">
        <v>0</v>
      </c>
      <c r="Z2026">
        <v>0</v>
      </c>
      <c r="AA2026" t="s">
        <v>1758</v>
      </c>
      <c r="AB2026" t="s">
        <v>826</v>
      </c>
      <c r="AD2026" t="s">
        <v>2045</v>
      </c>
      <c r="AE2026" t="s">
        <v>2046</v>
      </c>
      <c r="AI2026" t="s">
        <v>1761</v>
      </c>
      <c r="AL2026" t="s">
        <v>3165</v>
      </c>
      <c r="AM2026">
        <v>6</v>
      </c>
      <c r="AN2026" t="s">
        <v>1081</v>
      </c>
      <c r="AO2026" t="s">
        <v>2875</v>
      </c>
      <c r="AP2026">
        <v>0</v>
      </c>
      <c r="AQ2026" s="388">
        <v>44475</v>
      </c>
      <c r="AS2026" t="s">
        <v>3186</v>
      </c>
      <c r="AT2026" s="388">
        <v>44477</v>
      </c>
      <c r="AU2026" t="s">
        <v>1756</v>
      </c>
      <c r="AV2026" t="s">
        <v>1756</v>
      </c>
      <c r="AZ2026" t="s">
        <v>1756</v>
      </c>
      <c r="BA2026" t="s">
        <v>1767</v>
      </c>
      <c r="BB2026" t="s">
        <v>5648</v>
      </c>
      <c r="BC2026" t="s">
        <v>5649</v>
      </c>
      <c r="BD2026" t="s">
        <v>826</v>
      </c>
      <c r="BE2026" t="s">
        <v>1756</v>
      </c>
      <c r="BF2026" t="s">
        <v>826</v>
      </c>
    </row>
    <row r="2027" spans="1:58">
      <c r="A2027" t="s">
        <v>829</v>
      </c>
      <c r="B2027">
        <v>6</v>
      </c>
      <c r="C2027">
        <v>0</v>
      </c>
      <c r="D2027">
        <v>10130</v>
      </c>
      <c r="E2027" t="s">
        <v>5650</v>
      </c>
      <c r="F2027">
        <v>53510602</v>
      </c>
      <c r="G2027" t="s">
        <v>2041</v>
      </c>
      <c r="H2027">
        <v>0</v>
      </c>
      <c r="I2027" t="s">
        <v>2052</v>
      </c>
      <c r="J2027">
        <v>75</v>
      </c>
      <c r="K2027">
        <v>67</v>
      </c>
      <c r="L2027" t="s">
        <v>1771</v>
      </c>
      <c r="M2027" t="s">
        <v>1756</v>
      </c>
      <c r="N2027" t="s">
        <v>1756</v>
      </c>
      <c r="O2027" t="s">
        <v>2053</v>
      </c>
      <c r="P2027" t="s">
        <v>1757</v>
      </c>
      <c r="Q2027" s="387">
        <v>5025</v>
      </c>
      <c r="R2027">
        <v>653.25</v>
      </c>
      <c r="S2027">
        <v>5678.2499999999991</v>
      </c>
      <c r="T2027" s="388">
        <v>44469</v>
      </c>
      <c r="U2027">
        <v>0</v>
      </c>
      <c r="V2027" t="s">
        <v>833</v>
      </c>
      <c r="W2027" s="388">
        <v>44484</v>
      </c>
      <c r="X2027">
        <v>165</v>
      </c>
      <c r="Y2027">
        <v>0</v>
      </c>
      <c r="Z2027">
        <v>0</v>
      </c>
      <c r="AA2027" t="s">
        <v>1758</v>
      </c>
      <c r="AB2027" t="s">
        <v>826</v>
      </c>
      <c r="AD2027" t="s">
        <v>2045</v>
      </c>
      <c r="AE2027" t="s">
        <v>2046</v>
      </c>
      <c r="AI2027" t="s">
        <v>1761</v>
      </c>
      <c r="AL2027" t="s">
        <v>3183</v>
      </c>
      <c r="AM2027">
        <v>6</v>
      </c>
      <c r="AN2027" t="s">
        <v>3184</v>
      </c>
      <c r="AO2027" t="s">
        <v>3185</v>
      </c>
      <c r="AP2027">
        <v>0</v>
      </c>
      <c r="AQ2027" s="388">
        <v>44475</v>
      </c>
      <c r="AS2027" t="s">
        <v>3186</v>
      </c>
      <c r="AT2027" s="388">
        <v>44477</v>
      </c>
      <c r="AU2027" t="s">
        <v>1756</v>
      </c>
      <c r="AV2027" t="s">
        <v>1756</v>
      </c>
      <c r="AZ2027" t="s">
        <v>1756</v>
      </c>
      <c r="BA2027" t="s">
        <v>1767</v>
      </c>
      <c r="BB2027" t="s">
        <v>5651</v>
      </c>
      <c r="BC2027" t="s">
        <v>5652</v>
      </c>
      <c r="BD2027" t="s">
        <v>826</v>
      </c>
      <c r="BE2027" t="s">
        <v>1756</v>
      </c>
      <c r="BF2027" t="s">
        <v>826</v>
      </c>
    </row>
    <row r="2028" spans="1:58">
      <c r="A2028" t="s">
        <v>829</v>
      </c>
      <c r="B2028">
        <v>6</v>
      </c>
      <c r="C2028">
        <v>0</v>
      </c>
      <c r="D2028">
        <v>10130</v>
      </c>
      <c r="E2028" t="s">
        <v>5650</v>
      </c>
      <c r="F2028">
        <v>53510602</v>
      </c>
      <c r="G2028" t="s">
        <v>2041</v>
      </c>
      <c r="H2028">
        <v>0</v>
      </c>
      <c r="I2028" t="s">
        <v>518</v>
      </c>
      <c r="J2028">
        <v>95</v>
      </c>
      <c r="K2028">
        <v>10</v>
      </c>
      <c r="L2028" t="s">
        <v>1771</v>
      </c>
      <c r="M2028" t="s">
        <v>1756</v>
      </c>
      <c r="N2028" t="s">
        <v>1756</v>
      </c>
      <c r="O2028" t="s">
        <v>2059</v>
      </c>
      <c r="P2028" t="s">
        <v>1757</v>
      </c>
      <c r="Q2028" s="387">
        <v>950</v>
      </c>
      <c r="R2028">
        <v>123.5</v>
      </c>
      <c r="S2028">
        <v>1073.5</v>
      </c>
      <c r="T2028" s="388">
        <v>44469</v>
      </c>
      <c r="U2028">
        <v>0</v>
      </c>
      <c r="V2028" t="s">
        <v>833</v>
      </c>
      <c r="W2028" s="388">
        <v>44484</v>
      </c>
      <c r="X2028">
        <v>165</v>
      </c>
      <c r="Y2028">
        <v>0</v>
      </c>
      <c r="Z2028">
        <v>0</v>
      </c>
      <c r="AA2028" t="s">
        <v>1758</v>
      </c>
      <c r="AB2028" t="s">
        <v>826</v>
      </c>
      <c r="AD2028" t="s">
        <v>2045</v>
      </c>
      <c r="AE2028" t="s">
        <v>2046</v>
      </c>
      <c r="AI2028" t="s">
        <v>1761</v>
      </c>
      <c r="AL2028" t="s">
        <v>3183</v>
      </c>
      <c r="AM2028">
        <v>6</v>
      </c>
      <c r="AN2028" t="s">
        <v>3184</v>
      </c>
      <c r="AO2028" t="s">
        <v>3185</v>
      </c>
      <c r="AP2028">
        <v>0</v>
      </c>
      <c r="AQ2028" s="388">
        <v>44475</v>
      </c>
      <c r="AS2028" t="s">
        <v>3186</v>
      </c>
      <c r="AT2028" s="388">
        <v>44477</v>
      </c>
      <c r="AU2028" t="s">
        <v>1756</v>
      </c>
      <c r="AV2028" t="s">
        <v>1756</v>
      </c>
      <c r="AZ2028" t="s">
        <v>1756</v>
      </c>
      <c r="BA2028" t="s">
        <v>1767</v>
      </c>
      <c r="BB2028" t="s">
        <v>5653</v>
      </c>
      <c r="BC2028" t="s">
        <v>5654</v>
      </c>
      <c r="BD2028" t="s">
        <v>826</v>
      </c>
      <c r="BE2028" t="s">
        <v>1756</v>
      </c>
      <c r="BF2028" t="s">
        <v>826</v>
      </c>
    </row>
    <row r="2029" spans="1:58">
      <c r="A2029" t="s">
        <v>829</v>
      </c>
      <c r="B2029">
        <v>6</v>
      </c>
      <c r="C2029">
        <v>0</v>
      </c>
      <c r="D2029">
        <v>10130</v>
      </c>
      <c r="E2029" t="s">
        <v>5650</v>
      </c>
      <c r="F2029">
        <v>53510602</v>
      </c>
      <c r="G2029" t="s">
        <v>2041</v>
      </c>
      <c r="H2029">
        <v>0</v>
      </c>
      <c r="I2029" t="s">
        <v>2062</v>
      </c>
      <c r="J2029">
        <v>138.05000000000001</v>
      </c>
      <c r="K2029">
        <v>22</v>
      </c>
      <c r="L2029" t="s">
        <v>2063</v>
      </c>
      <c r="M2029" t="s">
        <v>2064</v>
      </c>
      <c r="N2029" t="s">
        <v>1757</v>
      </c>
      <c r="O2029" t="s">
        <v>1756</v>
      </c>
      <c r="P2029" t="s">
        <v>1756</v>
      </c>
      <c r="Q2029" s="387">
        <v>3037.1</v>
      </c>
      <c r="R2029">
        <v>394.82299999999998</v>
      </c>
      <c r="S2029">
        <v>3431.9229999999998</v>
      </c>
      <c r="T2029" s="388">
        <v>44469</v>
      </c>
      <c r="U2029">
        <v>0</v>
      </c>
      <c r="V2029" t="s">
        <v>833</v>
      </c>
      <c r="W2029" s="388">
        <v>44484</v>
      </c>
      <c r="X2029">
        <v>165</v>
      </c>
      <c r="Y2029">
        <v>0</v>
      </c>
      <c r="Z2029">
        <v>0</v>
      </c>
      <c r="AA2029" t="s">
        <v>1758</v>
      </c>
      <c r="AB2029" t="s">
        <v>826</v>
      </c>
      <c r="AD2029" t="s">
        <v>2045</v>
      </c>
      <c r="AE2029" t="s">
        <v>2046</v>
      </c>
      <c r="AI2029" t="s">
        <v>1761</v>
      </c>
      <c r="AL2029" t="s">
        <v>3183</v>
      </c>
      <c r="AM2029">
        <v>6</v>
      </c>
      <c r="AN2029" t="s">
        <v>3184</v>
      </c>
      <c r="AO2029" t="s">
        <v>3185</v>
      </c>
      <c r="AP2029">
        <v>0</v>
      </c>
      <c r="AQ2029" s="388">
        <v>44475</v>
      </c>
      <c r="AS2029" t="s">
        <v>3186</v>
      </c>
      <c r="AT2029" s="388">
        <v>44477</v>
      </c>
      <c r="AU2029" t="s">
        <v>1756</v>
      </c>
      <c r="AV2029" t="s">
        <v>1756</v>
      </c>
      <c r="AZ2029" t="s">
        <v>1756</v>
      </c>
      <c r="BA2029" t="s">
        <v>1767</v>
      </c>
      <c r="BB2029" t="s">
        <v>5655</v>
      </c>
      <c r="BC2029" t="s">
        <v>5656</v>
      </c>
      <c r="BD2029" t="s">
        <v>826</v>
      </c>
      <c r="BE2029" t="s">
        <v>1756</v>
      </c>
      <c r="BF2029" t="s">
        <v>826</v>
      </c>
    </row>
    <row r="2030" spans="1:58">
      <c r="A2030" t="s">
        <v>829</v>
      </c>
      <c r="B2030">
        <v>6</v>
      </c>
      <c r="C2030">
        <v>0</v>
      </c>
      <c r="D2030">
        <v>10130</v>
      </c>
      <c r="E2030" t="s">
        <v>5650</v>
      </c>
      <c r="F2030">
        <v>53510602</v>
      </c>
      <c r="G2030" t="s">
        <v>2041</v>
      </c>
      <c r="H2030">
        <v>0</v>
      </c>
      <c r="I2030" t="s">
        <v>2073</v>
      </c>
      <c r="J2030">
        <v>243.75</v>
      </c>
      <c r="K2030">
        <v>5</v>
      </c>
      <c r="L2030" t="s">
        <v>1755</v>
      </c>
      <c r="M2030" t="s">
        <v>2074</v>
      </c>
      <c r="N2030" t="s">
        <v>1757</v>
      </c>
      <c r="O2030" t="s">
        <v>1756</v>
      </c>
      <c r="P2030" t="s">
        <v>1756</v>
      </c>
      <c r="Q2030" s="387">
        <v>1218.75</v>
      </c>
      <c r="R2030">
        <v>158.4375</v>
      </c>
      <c r="S2030">
        <v>1377.1874999999998</v>
      </c>
      <c r="T2030" s="388">
        <v>44469</v>
      </c>
      <c r="U2030">
        <v>0</v>
      </c>
      <c r="V2030" t="s">
        <v>833</v>
      </c>
      <c r="W2030" s="388">
        <v>44484</v>
      </c>
      <c r="X2030">
        <v>165</v>
      </c>
      <c r="Y2030">
        <v>0</v>
      </c>
      <c r="Z2030">
        <v>0</v>
      </c>
      <c r="AA2030" t="s">
        <v>1758</v>
      </c>
      <c r="AB2030" t="s">
        <v>826</v>
      </c>
      <c r="AD2030" t="s">
        <v>2045</v>
      </c>
      <c r="AE2030" t="s">
        <v>2046</v>
      </c>
      <c r="AI2030" t="s">
        <v>1761</v>
      </c>
      <c r="AL2030" t="s">
        <v>3183</v>
      </c>
      <c r="AM2030">
        <v>6</v>
      </c>
      <c r="AN2030" t="s">
        <v>3184</v>
      </c>
      <c r="AO2030" t="s">
        <v>3185</v>
      </c>
      <c r="AP2030">
        <v>0</v>
      </c>
      <c r="AQ2030" s="388">
        <v>44475</v>
      </c>
      <c r="AS2030" t="s">
        <v>3186</v>
      </c>
      <c r="AT2030" s="388">
        <v>44477</v>
      </c>
      <c r="AU2030" t="s">
        <v>1756</v>
      </c>
      <c r="AV2030" t="s">
        <v>1756</v>
      </c>
      <c r="AZ2030" t="s">
        <v>1756</v>
      </c>
      <c r="BA2030" t="s">
        <v>1767</v>
      </c>
      <c r="BB2030" t="s">
        <v>5657</v>
      </c>
      <c r="BC2030" t="s">
        <v>5658</v>
      </c>
      <c r="BD2030" t="s">
        <v>826</v>
      </c>
      <c r="BE2030" t="s">
        <v>1756</v>
      </c>
      <c r="BF2030" t="s">
        <v>826</v>
      </c>
    </row>
    <row r="2031" spans="1:58">
      <c r="A2031" t="s">
        <v>829</v>
      </c>
      <c r="B2031">
        <v>6</v>
      </c>
      <c r="C2031">
        <v>0</v>
      </c>
      <c r="D2031">
        <v>10130</v>
      </c>
      <c r="E2031" t="s">
        <v>5650</v>
      </c>
      <c r="F2031">
        <v>53510602</v>
      </c>
      <c r="G2031" t="s">
        <v>2041</v>
      </c>
      <c r="H2031">
        <v>0</v>
      </c>
      <c r="I2031" t="s">
        <v>2083</v>
      </c>
      <c r="J2031">
        <v>12.21</v>
      </c>
      <c r="K2031">
        <v>11</v>
      </c>
      <c r="L2031" t="s">
        <v>1771</v>
      </c>
      <c r="M2031" t="s">
        <v>2084</v>
      </c>
      <c r="N2031" t="s">
        <v>1757</v>
      </c>
      <c r="O2031" t="s">
        <v>1756</v>
      </c>
      <c r="P2031" t="s">
        <v>1756</v>
      </c>
      <c r="Q2031" s="387">
        <v>134.31</v>
      </c>
      <c r="R2031">
        <v>17.4603</v>
      </c>
      <c r="S2031">
        <v>151.77029999999999</v>
      </c>
      <c r="T2031" s="388">
        <v>44469</v>
      </c>
      <c r="U2031">
        <v>0</v>
      </c>
      <c r="V2031" t="s">
        <v>833</v>
      </c>
      <c r="W2031" s="388">
        <v>44484</v>
      </c>
      <c r="X2031">
        <v>165</v>
      </c>
      <c r="Y2031">
        <v>0</v>
      </c>
      <c r="Z2031">
        <v>0</v>
      </c>
      <c r="AA2031" t="s">
        <v>1758</v>
      </c>
      <c r="AB2031" t="s">
        <v>826</v>
      </c>
      <c r="AD2031" t="s">
        <v>2045</v>
      </c>
      <c r="AE2031" t="s">
        <v>2046</v>
      </c>
      <c r="AI2031" t="s">
        <v>1761</v>
      </c>
      <c r="AL2031" t="s">
        <v>3183</v>
      </c>
      <c r="AM2031">
        <v>6</v>
      </c>
      <c r="AN2031" t="s">
        <v>3184</v>
      </c>
      <c r="AO2031" t="s">
        <v>3185</v>
      </c>
      <c r="AP2031">
        <v>0</v>
      </c>
      <c r="AQ2031" s="388">
        <v>44475</v>
      </c>
      <c r="AS2031" t="s">
        <v>3186</v>
      </c>
      <c r="AT2031" s="388">
        <v>44477</v>
      </c>
      <c r="AU2031" t="s">
        <v>1756</v>
      </c>
      <c r="AV2031" t="s">
        <v>1756</v>
      </c>
      <c r="AZ2031" t="s">
        <v>1756</v>
      </c>
      <c r="BA2031" t="s">
        <v>1767</v>
      </c>
      <c r="BB2031" t="s">
        <v>5659</v>
      </c>
      <c r="BC2031" t="s">
        <v>5660</v>
      </c>
      <c r="BD2031" t="s">
        <v>826</v>
      </c>
      <c r="BE2031" t="s">
        <v>1756</v>
      </c>
      <c r="BF2031" t="s">
        <v>826</v>
      </c>
    </row>
    <row r="2032" spans="1:58">
      <c r="A2032" t="s">
        <v>829</v>
      </c>
      <c r="B2032">
        <v>6</v>
      </c>
      <c r="C2032">
        <v>0</v>
      </c>
      <c r="D2032">
        <v>10130</v>
      </c>
      <c r="E2032" t="s">
        <v>5650</v>
      </c>
      <c r="F2032">
        <v>53510602</v>
      </c>
      <c r="G2032" t="s">
        <v>2041</v>
      </c>
      <c r="H2032">
        <v>0</v>
      </c>
      <c r="I2032" t="s">
        <v>2083</v>
      </c>
      <c r="J2032">
        <v>12.21</v>
      </c>
      <c r="K2032">
        <v>10</v>
      </c>
      <c r="L2032" t="s">
        <v>1771</v>
      </c>
      <c r="M2032" t="s">
        <v>2084</v>
      </c>
      <c r="N2032" t="s">
        <v>1757</v>
      </c>
      <c r="O2032" t="s">
        <v>1756</v>
      </c>
      <c r="P2032" t="s">
        <v>1756</v>
      </c>
      <c r="Q2032" s="387">
        <v>122.1</v>
      </c>
      <c r="R2032">
        <v>15.872999999999999</v>
      </c>
      <c r="S2032">
        <v>137.97299999999998</v>
      </c>
      <c r="T2032" s="388">
        <v>44469</v>
      </c>
      <c r="U2032">
        <v>0</v>
      </c>
      <c r="V2032" t="s">
        <v>833</v>
      </c>
      <c r="W2032" s="388">
        <v>44484</v>
      </c>
      <c r="X2032">
        <v>165</v>
      </c>
      <c r="Y2032">
        <v>0</v>
      </c>
      <c r="Z2032">
        <v>0</v>
      </c>
      <c r="AA2032" t="s">
        <v>1758</v>
      </c>
      <c r="AB2032" t="s">
        <v>826</v>
      </c>
      <c r="AD2032" t="s">
        <v>2045</v>
      </c>
      <c r="AE2032" t="s">
        <v>2046</v>
      </c>
      <c r="AI2032" t="s">
        <v>1761</v>
      </c>
      <c r="AL2032" t="s">
        <v>3183</v>
      </c>
      <c r="AM2032">
        <v>6</v>
      </c>
      <c r="AN2032" t="s">
        <v>3184</v>
      </c>
      <c r="AO2032" t="s">
        <v>3185</v>
      </c>
      <c r="AP2032">
        <v>0</v>
      </c>
      <c r="AQ2032" s="388">
        <v>44475</v>
      </c>
      <c r="AS2032" t="s">
        <v>3186</v>
      </c>
      <c r="AT2032" s="388">
        <v>44477</v>
      </c>
      <c r="AU2032" t="s">
        <v>1756</v>
      </c>
      <c r="AV2032" t="s">
        <v>1756</v>
      </c>
      <c r="AZ2032" t="s">
        <v>1756</v>
      </c>
      <c r="BA2032" t="s">
        <v>1767</v>
      </c>
      <c r="BB2032" t="s">
        <v>5661</v>
      </c>
      <c r="BC2032" t="s">
        <v>5662</v>
      </c>
      <c r="BD2032" t="s">
        <v>826</v>
      </c>
      <c r="BE2032" t="s">
        <v>1756</v>
      </c>
      <c r="BF2032" t="s">
        <v>826</v>
      </c>
    </row>
    <row r="2033" spans="1:58">
      <c r="A2033" t="s">
        <v>829</v>
      </c>
      <c r="B2033">
        <v>6</v>
      </c>
      <c r="C2033">
        <v>0</v>
      </c>
      <c r="D2033">
        <v>10130</v>
      </c>
      <c r="E2033" t="s">
        <v>5650</v>
      </c>
      <c r="F2033">
        <v>53510602</v>
      </c>
      <c r="G2033" t="s">
        <v>2041</v>
      </c>
      <c r="H2033">
        <v>0</v>
      </c>
      <c r="I2033" t="s">
        <v>2083</v>
      </c>
      <c r="J2033">
        <v>12.21</v>
      </c>
      <c r="K2033">
        <v>11</v>
      </c>
      <c r="L2033" t="s">
        <v>1771</v>
      </c>
      <c r="M2033" t="s">
        <v>2084</v>
      </c>
      <c r="N2033" t="s">
        <v>1757</v>
      </c>
      <c r="O2033" t="s">
        <v>1756</v>
      </c>
      <c r="P2033" t="s">
        <v>1756</v>
      </c>
      <c r="Q2033" s="387">
        <v>134.31</v>
      </c>
      <c r="R2033">
        <v>17.4603</v>
      </c>
      <c r="S2033">
        <v>151.77029999999999</v>
      </c>
      <c r="T2033" s="388">
        <v>44469</v>
      </c>
      <c r="U2033">
        <v>0</v>
      </c>
      <c r="V2033" t="s">
        <v>833</v>
      </c>
      <c r="W2033" s="388">
        <v>44484</v>
      </c>
      <c r="X2033">
        <v>165</v>
      </c>
      <c r="Y2033">
        <v>0</v>
      </c>
      <c r="Z2033">
        <v>0</v>
      </c>
      <c r="AA2033" t="s">
        <v>1758</v>
      </c>
      <c r="AB2033" t="s">
        <v>826</v>
      </c>
      <c r="AD2033" t="s">
        <v>2045</v>
      </c>
      <c r="AE2033" t="s">
        <v>2046</v>
      </c>
      <c r="AI2033" t="s">
        <v>1761</v>
      </c>
      <c r="AL2033" t="s">
        <v>3183</v>
      </c>
      <c r="AM2033">
        <v>6</v>
      </c>
      <c r="AN2033" t="s">
        <v>3184</v>
      </c>
      <c r="AO2033" t="s">
        <v>3185</v>
      </c>
      <c r="AP2033">
        <v>0</v>
      </c>
      <c r="AQ2033" s="388">
        <v>44475</v>
      </c>
      <c r="AS2033" t="s">
        <v>3186</v>
      </c>
      <c r="AT2033" s="388">
        <v>44477</v>
      </c>
      <c r="AU2033" t="s">
        <v>1756</v>
      </c>
      <c r="AV2033" t="s">
        <v>1756</v>
      </c>
      <c r="AZ2033" t="s">
        <v>1756</v>
      </c>
      <c r="BA2033" t="s">
        <v>1767</v>
      </c>
      <c r="BB2033" t="s">
        <v>5659</v>
      </c>
      <c r="BC2033" t="s">
        <v>5660</v>
      </c>
      <c r="BD2033" t="s">
        <v>826</v>
      </c>
      <c r="BE2033" t="s">
        <v>1756</v>
      </c>
      <c r="BF2033" t="s">
        <v>826</v>
      </c>
    </row>
    <row r="2034" spans="1:58">
      <c r="A2034" t="s">
        <v>829</v>
      </c>
      <c r="B2034">
        <v>6</v>
      </c>
      <c r="C2034">
        <v>0</v>
      </c>
      <c r="D2034">
        <v>10130</v>
      </c>
      <c r="E2034" t="s">
        <v>5650</v>
      </c>
      <c r="F2034">
        <v>53510602</v>
      </c>
      <c r="G2034" t="s">
        <v>2041</v>
      </c>
      <c r="H2034">
        <v>0</v>
      </c>
      <c r="I2034" t="s">
        <v>2083</v>
      </c>
      <c r="J2034">
        <v>12.21</v>
      </c>
      <c r="K2034">
        <v>7</v>
      </c>
      <c r="L2034" t="s">
        <v>1771</v>
      </c>
      <c r="M2034" t="s">
        <v>2084</v>
      </c>
      <c r="N2034" t="s">
        <v>1757</v>
      </c>
      <c r="O2034" t="s">
        <v>1756</v>
      </c>
      <c r="P2034" t="s">
        <v>1756</v>
      </c>
      <c r="Q2034" s="387">
        <v>85.47</v>
      </c>
      <c r="R2034">
        <v>11.1111</v>
      </c>
      <c r="S2034">
        <v>96.581099999999992</v>
      </c>
      <c r="T2034" s="388">
        <v>44469</v>
      </c>
      <c r="U2034">
        <v>0</v>
      </c>
      <c r="V2034" t="s">
        <v>833</v>
      </c>
      <c r="W2034" s="388">
        <v>44484</v>
      </c>
      <c r="X2034">
        <v>165</v>
      </c>
      <c r="Y2034">
        <v>0</v>
      </c>
      <c r="Z2034">
        <v>0</v>
      </c>
      <c r="AA2034" t="s">
        <v>1758</v>
      </c>
      <c r="AB2034" t="s">
        <v>826</v>
      </c>
      <c r="AD2034" t="s">
        <v>2045</v>
      </c>
      <c r="AE2034" t="s">
        <v>2046</v>
      </c>
      <c r="AI2034" t="s">
        <v>1761</v>
      </c>
      <c r="AL2034" t="s">
        <v>3183</v>
      </c>
      <c r="AM2034">
        <v>6</v>
      </c>
      <c r="AN2034" t="s">
        <v>3184</v>
      </c>
      <c r="AO2034" t="s">
        <v>3185</v>
      </c>
      <c r="AP2034">
        <v>0</v>
      </c>
      <c r="AQ2034" s="388">
        <v>44475</v>
      </c>
      <c r="AS2034" t="s">
        <v>3186</v>
      </c>
      <c r="AT2034" s="388">
        <v>44477</v>
      </c>
      <c r="AU2034" t="s">
        <v>1756</v>
      </c>
      <c r="AV2034" t="s">
        <v>1756</v>
      </c>
      <c r="AZ2034" t="s">
        <v>1756</v>
      </c>
      <c r="BA2034" t="s">
        <v>1767</v>
      </c>
      <c r="BB2034" t="s">
        <v>5663</v>
      </c>
      <c r="BC2034" t="s">
        <v>5664</v>
      </c>
      <c r="BD2034" t="s">
        <v>826</v>
      </c>
      <c r="BE2034" t="s">
        <v>1756</v>
      </c>
      <c r="BF2034" t="s">
        <v>826</v>
      </c>
    </row>
    <row r="2035" spans="1:58">
      <c r="A2035" t="s">
        <v>829</v>
      </c>
      <c r="B2035">
        <v>6</v>
      </c>
      <c r="C2035">
        <v>0</v>
      </c>
      <c r="D2035">
        <v>10130</v>
      </c>
      <c r="E2035" t="s">
        <v>5650</v>
      </c>
      <c r="F2035">
        <v>53510602</v>
      </c>
      <c r="G2035" t="s">
        <v>2041</v>
      </c>
      <c r="H2035">
        <v>0</v>
      </c>
      <c r="I2035" t="s">
        <v>2089</v>
      </c>
      <c r="J2035">
        <v>146.96</v>
      </c>
      <c r="K2035">
        <v>11</v>
      </c>
      <c r="L2035" t="s">
        <v>2063</v>
      </c>
      <c r="M2035" t="s">
        <v>2090</v>
      </c>
      <c r="N2035" t="s">
        <v>1757</v>
      </c>
      <c r="O2035" t="s">
        <v>1756</v>
      </c>
      <c r="P2035" t="s">
        <v>1756</v>
      </c>
      <c r="Q2035" s="387">
        <v>1616.56</v>
      </c>
      <c r="R2035">
        <v>210.15280000000001</v>
      </c>
      <c r="S2035">
        <v>1826.7127999999998</v>
      </c>
      <c r="T2035" s="388">
        <v>44469</v>
      </c>
      <c r="U2035">
        <v>0</v>
      </c>
      <c r="V2035" t="s">
        <v>833</v>
      </c>
      <c r="W2035" s="388">
        <v>44484</v>
      </c>
      <c r="X2035">
        <v>165</v>
      </c>
      <c r="Y2035">
        <v>0</v>
      </c>
      <c r="Z2035">
        <v>0</v>
      </c>
      <c r="AA2035" t="s">
        <v>1758</v>
      </c>
      <c r="AB2035" t="s">
        <v>826</v>
      </c>
      <c r="AD2035" t="s">
        <v>2045</v>
      </c>
      <c r="AE2035" t="s">
        <v>2046</v>
      </c>
      <c r="AI2035" t="s">
        <v>1761</v>
      </c>
      <c r="AL2035" t="s">
        <v>3183</v>
      </c>
      <c r="AM2035">
        <v>6</v>
      </c>
      <c r="AN2035" t="s">
        <v>3184</v>
      </c>
      <c r="AO2035" t="s">
        <v>3185</v>
      </c>
      <c r="AP2035">
        <v>0</v>
      </c>
      <c r="AQ2035" s="388">
        <v>44475</v>
      </c>
      <c r="AS2035" t="s">
        <v>3186</v>
      </c>
      <c r="AT2035" s="388">
        <v>44477</v>
      </c>
      <c r="AU2035" t="s">
        <v>1756</v>
      </c>
      <c r="AV2035" t="s">
        <v>1756</v>
      </c>
      <c r="AZ2035" t="s">
        <v>1756</v>
      </c>
      <c r="BA2035" t="s">
        <v>1767</v>
      </c>
      <c r="BB2035" t="s">
        <v>5665</v>
      </c>
      <c r="BC2035" t="s">
        <v>5666</v>
      </c>
      <c r="BD2035" t="s">
        <v>826</v>
      </c>
      <c r="BE2035" t="s">
        <v>1756</v>
      </c>
      <c r="BF2035" t="s">
        <v>826</v>
      </c>
    </row>
    <row r="2036" spans="1:58">
      <c r="A2036" t="s">
        <v>829</v>
      </c>
      <c r="B2036">
        <v>6</v>
      </c>
      <c r="C2036">
        <v>0</v>
      </c>
      <c r="D2036">
        <v>10130</v>
      </c>
      <c r="E2036" t="s">
        <v>5650</v>
      </c>
      <c r="F2036">
        <v>53510602</v>
      </c>
      <c r="G2036" t="s">
        <v>2041</v>
      </c>
      <c r="H2036">
        <v>0</v>
      </c>
      <c r="I2036" t="s">
        <v>2089</v>
      </c>
      <c r="J2036">
        <v>146.96</v>
      </c>
      <c r="K2036">
        <v>10</v>
      </c>
      <c r="L2036" t="s">
        <v>2063</v>
      </c>
      <c r="M2036" t="s">
        <v>2090</v>
      </c>
      <c r="N2036" t="s">
        <v>1757</v>
      </c>
      <c r="O2036" t="s">
        <v>1756</v>
      </c>
      <c r="P2036" t="s">
        <v>1756</v>
      </c>
      <c r="Q2036" s="387">
        <v>1469.6</v>
      </c>
      <c r="R2036">
        <v>191.048</v>
      </c>
      <c r="S2036">
        <v>1660.6479999999997</v>
      </c>
      <c r="T2036" s="388">
        <v>44469</v>
      </c>
      <c r="U2036">
        <v>0</v>
      </c>
      <c r="V2036" t="s">
        <v>833</v>
      </c>
      <c r="W2036" s="388">
        <v>44484</v>
      </c>
      <c r="X2036">
        <v>165</v>
      </c>
      <c r="Y2036">
        <v>0</v>
      </c>
      <c r="Z2036">
        <v>0</v>
      </c>
      <c r="AA2036" t="s">
        <v>1758</v>
      </c>
      <c r="AB2036" t="s">
        <v>826</v>
      </c>
      <c r="AD2036" t="s">
        <v>2045</v>
      </c>
      <c r="AE2036" t="s">
        <v>2046</v>
      </c>
      <c r="AI2036" t="s">
        <v>1761</v>
      </c>
      <c r="AL2036" t="s">
        <v>3183</v>
      </c>
      <c r="AM2036">
        <v>6</v>
      </c>
      <c r="AN2036" t="s">
        <v>3184</v>
      </c>
      <c r="AO2036" t="s">
        <v>3185</v>
      </c>
      <c r="AP2036">
        <v>0</v>
      </c>
      <c r="AQ2036" s="388">
        <v>44475</v>
      </c>
      <c r="AS2036" t="s">
        <v>3186</v>
      </c>
      <c r="AT2036" s="388">
        <v>44477</v>
      </c>
      <c r="AU2036" t="s">
        <v>1756</v>
      </c>
      <c r="AV2036" t="s">
        <v>1756</v>
      </c>
      <c r="AZ2036" t="s">
        <v>1756</v>
      </c>
      <c r="BA2036" t="s">
        <v>1767</v>
      </c>
      <c r="BB2036" t="s">
        <v>5667</v>
      </c>
      <c r="BC2036" t="s">
        <v>5668</v>
      </c>
      <c r="BD2036" t="s">
        <v>826</v>
      </c>
      <c r="BE2036" t="s">
        <v>1756</v>
      </c>
      <c r="BF2036" t="s">
        <v>826</v>
      </c>
    </row>
    <row r="2037" spans="1:58">
      <c r="A2037" t="s">
        <v>829</v>
      </c>
      <c r="B2037">
        <v>6</v>
      </c>
      <c r="C2037">
        <v>0</v>
      </c>
      <c r="D2037">
        <v>10130</v>
      </c>
      <c r="E2037" t="s">
        <v>5650</v>
      </c>
      <c r="F2037">
        <v>53510602</v>
      </c>
      <c r="G2037" t="s">
        <v>2041</v>
      </c>
      <c r="H2037">
        <v>0</v>
      </c>
      <c r="I2037" t="s">
        <v>2089</v>
      </c>
      <c r="J2037">
        <v>146.96</v>
      </c>
      <c r="K2037">
        <v>11</v>
      </c>
      <c r="L2037" t="s">
        <v>2063</v>
      </c>
      <c r="M2037" t="s">
        <v>2090</v>
      </c>
      <c r="N2037" t="s">
        <v>1757</v>
      </c>
      <c r="O2037" t="s">
        <v>1756</v>
      </c>
      <c r="P2037" t="s">
        <v>1756</v>
      </c>
      <c r="Q2037" s="387">
        <v>1616.56</v>
      </c>
      <c r="R2037">
        <v>210.15280000000001</v>
      </c>
      <c r="S2037">
        <v>1826.7127999999998</v>
      </c>
      <c r="T2037" s="388">
        <v>44469</v>
      </c>
      <c r="U2037">
        <v>0</v>
      </c>
      <c r="V2037" t="s">
        <v>833</v>
      </c>
      <c r="W2037" s="388">
        <v>44484</v>
      </c>
      <c r="X2037">
        <v>165</v>
      </c>
      <c r="Y2037">
        <v>0</v>
      </c>
      <c r="Z2037">
        <v>0</v>
      </c>
      <c r="AA2037" t="s">
        <v>1758</v>
      </c>
      <c r="AB2037" t="s">
        <v>826</v>
      </c>
      <c r="AD2037" t="s">
        <v>2045</v>
      </c>
      <c r="AE2037" t="s">
        <v>2046</v>
      </c>
      <c r="AI2037" t="s">
        <v>1761</v>
      </c>
      <c r="AL2037" t="s">
        <v>3183</v>
      </c>
      <c r="AM2037">
        <v>6</v>
      </c>
      <c r="AN2037" t="s">
        <v>3184</v>
      </c>
      <c r="AO2037" t="s">
        <v>3185</v>
      </c>
      <c r="AP2037">
        <v>0</v>
      </c>
      <c r="AQ2037" s="388">
        <v>44475</v>
      </c>
      <c r="AS2037" t="s">
        <v>3186</v>
      </c>
      <c r="AT2037" s="388">
        <v>44477</v>
      </c>
      <c r="AU2037" t="s">
        <v>1756</v>
      </c>
      <c r="AV2037" t="s">
        <v>1756</v>
      </c>
      <c r="AZ2037" t="s">
        <v>1756</v>
      </c>
      <c r="BA2037" t="s">
        <v>1767</v>
      </c>
      <c r="BB2037" t="s">
        <v>5665</v>
      </c>
      <c r="BC2037" t="s">
        <v>5666</v>
      </c>
      <c r="BD2037" t="s">
        <v>826</v>
      </c>
      <c r="BE2037" t="s">
        <v>1756</v>
      </c>
      <c r="BF2037" t="s">
        <v>826</v>
      </c>
    </row>
    <row r="2038" spans="1:58">
      <c r="A2038" t="s">
        <v>829</v>
      </c>
      <c r="B2038">
        <v>6</v>
      </c>
      <c r="C2038">
        <v>0</v>
      </c>
      <c r="D2038">
        <v>10130</v>
      </c>
      <c r="E2038" t="s">
        <v>5650</v>
      </c>
      <c r="F2038">
        <v>53510602</v>
      </c>
      <c r="G2038" t="s">
        <v>2041</v>
      </c>
      <c r="H2038">
        <v>0</v>
      </c>
      <c r="I2038" t="s">
        <v>2095</v>
      </c>
      <c r="J2038">
        <v>138.44999999999999</v>
      </c>
      <c r="K2038">
        <v>7</v>
      </c>
      <c r="L2038" t="s">
        <v>2063</v>
      </c>
      <c r="M2038" t="s">
        <v>2096</v>
      </c>
      <c r="N2038" t="s">
        <v>1757</v>
      </c>
      <c r="O2038" t="s">
        <v>1756</v>
      </c>
      <c r="P2038" t="s">
        <v>1756</v>
      </c>
      <c r="Q2038" s="387">
        <v>969.15</v>
      </c>
      <c r="R2038">
        <v>125.98950000000001</v>
      </c>
      <c r="S2038">
        <v>1095.1394999999998</v>
      </c>
      <c r="T2038" s="388">
        <v>44469</v>
      </c>
      <c r="U2038">
        <v>0</v>
      </c>
      <c r="V2038" t="s">
        <v>833</v>
      </c>
      <c r="W2038" s="388">
        <v>44484</v>
      </c>
      <c r="X2038">
        <v>165</v>
      </c>
      <c r="Y2038">
        <v>0</v>
      </c>
      <c r="Z2038">
        <v>0</v>
      </c>
      <c r="AA2038" t="s">
        <v>1758</v>
      </c>
      <c r="AB2038" t="s">
        <v>826</v>
      </c>
      <c r="AD2038" t="s">
        <v>2045</v>
      </c>
      <c r="AE2038" t="s">
        <v>2046</v>
      </c>
      <c r="AI2038" t="s">
        <v>1761</v>
      </c>
      <c r="AL2038" t="s">
        <v>3183</v>
      </c>
      <c r="AM2038">
        <v>6</v>
      </c>
      <c r="AN2038" t="s">
        <v>3184</v>
      </c>
      <c r="AO2038" t="s">
        <v>3185</v>
      </c>
      <c r="AP2038">
        <v>0</v>
      </c>
      <c r="AQ2038" s="388">
        <v>44475</v>
      </c>
      <c r="AS2038" t="s">
        <v>3186</v>
      </c>
      <c r="AT2038" s="388">
        <v>44477</v>
      </c>
      <c r="AU2038" t="s">
        <v>1756</v>
      </c>
      <c r="AV2038" t="s">
        <v>1756</v>
      </c>
      <c r="AZ2038" t="s">
        <v>1756</v>
      </c>
      <c r="BA2038" t="s">
        <v>1767</v>
      </c>
      <c r="BB2038" t="s">
        <v>5669</v>
      </c>
      <c r="BC2038" t="s">
        <v>5670</v>
      </c>
      <c r="BD2038" t="s">
        <v>826</v>
      </c>
      <c r="BE2038" t="s">
        <v>1756</v>
      </c>
      <c r="BF2038" t="s">
        <v>826</v>
      </c>
    </row>
    <row r="2039" spans="1:58">
      <c r="A2039" t="s">
        <v>829</v>
      </c>
      <c r="B2039">
        <v>6</v>
      </c>
      <c r="C2039">
        <v>0</v>
      </c>
      <c r="D2039">
        <v>10129</v>
      </c>
      <c r="E2039" t="s">
        <v>5671</v>
      </c>
      <c r="F2039">
        <v>53510602</v>
      </c>
      <c r="G2039" t="s">
        <v>2041</v>
      </c>
      <c r="H2039">
        <v>0</v>
      </c>
      <c r="I2039" t="s">
        <v>2103</v>
      </c>
      <c r="J2039">
        <v>70</v>
      </c>
      <c r="K2039">
        <v>12</v>
      </c>
      <c r="L2039" t="s">
        <v>1771</v>
      </c>
      <c r="M2039" t="s">
        <v>1756</v>
      </c>
      <c r="N2039" t="s">
        <v>1756</v>
      </c>
      <c r="O2039" t="s">
        <v>2104</v>
      </c>
      <c r="P2039" t="s">
        <v>1757</v>
      </c>
      <c r="Q2039" s="387">
        <v>840</v>
      </c>
      <c r="R2039">
        <v>109.2</v>
      </c>
      <c r="S2039">
        <v>949.19999999999993</v>
      </c>
      <c r="T2039" s="388">
        <v>44469</v>
      </c>
      <c r="U2039">
        <v>0</v>
      </c>
      <c r="V2039" t="s">
        <v>833</v>
      </c>
      <c r="W2039" s="388">
        <v>44484</v>
      </c>
      <c r="X2039">
        <v>165</v>
      </c>
      <c r="Y2039">
        <v>0</v>
      </c>
      <c r="Z2039">
        <v>0</v>
      </c>
      <c r="AA2039" t="s">
        <v>1758</v>
      </c>
      <c r="AB2039" t="s">
        <v>826</v>
      </c>
      <c r="AD2039" t="s">
        <v>2045</v>
      </c>
      <c r="AE2039" t="s">
        <v>2046</v>
      </c>
      <c r="AI2039" t="s">
        <v>1761</v>
      </c>
      <c r="AL2039" t="s">
        <v>5672</v>
      </c>
      <c r="AM2039">
        <v>6</v>
      </c>
      <c r="AN2039" t="s">
        <v>3223</v>
      </c>
      <c r="AO2039" t="s">
        <v>3224</v>
      </c>
      <c r="AP2039">
        <v>0</v>
      </c>
      <c r="AQ2039" s="388">
        <v>44475</v>
      </c>
      <c r="AS2039" t="s">
        <v>3186</v>
      </c>
      <c r="AT2039" s="388">
        <v>44477</v>
      </c>
      <c r="AU2039" t="s">
        <v>1756</v>
      </c>
      <c r="AV2039" t="s">
        <v>1756</v>
      </c>
      <c r="AZ2039" t="s">
        <v>1756</v>
      </c>
      <c r="BA2039" t="s">
        <v>1767</v>
      </c>
      <c r="BB2039" t="s">
        <v>5673</v>
      </c>
      <c r="BC2039" t="s">
        <v>5674</v>
      </c>
      <c r="BD2039" t="s">
        <v>826</v>
      </c>
      <c r="BE2039" t="s">
        <v>1756</v>
      </c>
      <c r="BF2039" t="s">
        <v>826</v>
      </c>
    </row>
    <row r="2040" spans="1:58">
      <c r="A2040" t="s">
        <v>829</v>
      </c>
      <c r="B2040">
        <v>6</v>
      </c>
      <c r="C2040">
        <v>0</v>
      </c>
      <c r="D2040">
        <v>10129</v>
      </c>
      <c r="E2040" t="s">
        <v>5671</v>
      </c>
      <c r="F2040">
        <v>53510602</v>
      </c>
      <c r="G2040" t="s">
        <v>2041</v>
      </c>
      <c r="H2040">
        <v>0</v>
      </c>
      <c r="I2040" t="s">
        <v>2052</v>
      </c>
      <c r="J2040">
        <v>75</v>
      </c>
      <c r="K2040">
        <v>26</v>
      </c>
      <c r="L2040" t="s">
        <v>1771</v>
      </c>
      <c r="M2040" t="s">
        <v>1756</v>
      </c>
      <c r="N2040" t="s">
        <v>1756</v>
      </c>
      <c r="O2040" t="s">
        <v>2053</v>
      </c>
      <c r="P2040" t="s">
        <v>1757</v>
      </c>
      <c r="Q2040" s="387">
        <v>1950</v>
      </c>
      <c r="R2040">
        <v>253.5</v>
      </c>
      <c r="S2040">
        <v>2203.5</v>
      </c>
      <c r="T2040" s="388">
        <v>44469</v>
      </c>
      <c r="U2040">
        <v>0</v>
      </c>
      <c r="V2040" t="s">
        <v>833</v>
      </c>
      <c r="W2040" s="388">
        <v>44484</v>
      </c>
      <c r="X2040">
        <v>165</v>
      </c>
      <c r="Y2040">
        <v>0</v>
      </c>
      <c r="Z2040">
        <v>0</v>
      </c>
      <c r="AA2040" t="s">
        <v>1758</v>
      </c>
      <c r="AB2040" t="s">
        <v>826</v>
      </c>
      <c r="AD2040" t="s">
        <v>2045</v>
      </c>
      <c r="AE2040" t="s">
        <v>2046</v>
      </c>
      <c r="AI2040" t="s">
        <v>1761</v>
      </c>
      <c r="AL2040" t="s">
        <v>5672</v>
      </c>
      <c r="AM2040">
        <v>6</v>
      </c>
      <c r="AN2040" t="s">
        <v>3223</v>
      </c>
      <c r="AO2040" t="s">
        <v>3224</v>
      </c>
      <c r="AP2040">
        <v>0</v>
      </c>
      <c r="AQ2040" s="388">
        <v>44475</v>
      </c>
      <c r="AS2040" t="s">
        <v>3186</v>
      </c>
      <c r="AT2040" s="388">
        <v>44477</v>
      </c>
      <c r="AU2040" t="s">
        <v>1756</v>
      </c>
      <c r="AV2040" t="s">
        <v>1756</v>
      </c>
      <c r="AZ2040" t="s">
        <v>1756</v>
      </c>
      <c r="BA2040" t="s">
        <v>1767</v>
      </c>
      <c r="BB2040" t="s">
        <v>5675</v>
      </c>
      <c r="BC2040" t="s">
        <v>5676</v>
      </c>
      <c r="BD2040" t="s">
        <v>826</v>
      </c>
      <c r="BE2040" t="s">
        <v>1756</v>
      </c>
      <c r="BF2040" t="s">
        <v>826</v>
      </c>
    </row>
    <row r="2041" spans="1:58">
      <c r="A2041" t="s">
        <v>829</v>
      </c>
      <c r="B2041">
        <v>6</v>
      </c>
      <c r="C2041">
        <v>0</v>
      </c>
      <c r="D2041">
        <v>10129</v>
      </c>
      <c r="E2041" t="s">
        <v>5671</v>
      </c>
      <c r="F2041">
        <v>53510602</v>
      </c>
      <c r="G2041" t="s">
        <v>2041</v>
      </c>
      <c r="H2041">
        <v>0</v>
      </c>
      <c r="I2041" t="s">
        <v>2056</v>
      </c>
      <c r="J2041">
        <v>210</v>
      </c>
      <c r="K2041">
        <v>3</v>
      </c>
      <c r="L2041" t="s">
        <v>1755</v>
      </c>
      <c r="M2041" t="s">
        <v>1756</v>
      </c>
      <c r="N2041" t="s">
        <v>1756</v>
      </c>
      <c r="P2041" t="s">
        <v>1757</v>
      </c>
      <c r="Q2041" s="387">
        <v>630</v>
      </c>
      <c r="R2041">
        <v>81.900000000000006</v>
      </c>
      <c r="S2041">
        <v>711.9</v>
      </c>
      <c r="T2041" s="388">
        <v>44469</v>
      </c>
      <c r="U2041">
        <v>0</v>
      </c>
      <c r="V2041" t="s">
        <v>833</v>
      </c>
      <c r="W2041" s="388">
        <v>44484</v>
      </c>
      <c r="X2041">
        <v>165</v>
      </c>
      <c r="Y2041">
        <v>0</v>
      </c>
      <c r="Z2041">
        <v>0</v>
      </c>
      <c r="AA2041" t="s">
        <v>1758</v>
      </c>
      <c r="AB2041" t="s">
        <v>826</v>
      </c>
      <c r="AD2041" t="s">
        <v>2045</v>
      </c>
      <c r="AE2041" t="s">
        <v>2046</v>
      </c>
      <c r="AI2041" t="s">
        <v>1761</v>
      </c>
      <c r="AL2041" t="s">
        <v>5672</v>
      </c>
      <c r="AM2041">
        <v>6</v>
      </c>
      <c r="AN2041" t="s">
        <v>3223</v>
      </c>
      <c r="AO2041" t="s">
        <v>3224</v>
      </c>
      <c r="AP2041">
        <v>0</v>
      </c>
      <c r="AQ2041" s="388">
        <v>44475</v>
      </c>
      <c r="AS2041" t="s">
        <v>3186</v>
      </c>
      <c r="AT2041" s="388">
        <v>44477</v>
      </c>
      <c r="AU2041" t="s">
        <v>1756</v>
      </c>
      <c r="AV2041" t="s">
        <v>1756</v>
      </c>
      <c r="AZ2041" t="s">
        <v>1756</v>
      </c>
      <c r="BA2041" t="s">
        <v>1767</v>
      </c>
      <c r="BB2041" t="s">
        <v>5677</v>
      </c>
      <c r="BC2041" t="s">
        <v>5678</v>
      </c>
      <c r="BD2041" t="s">
        <v>826</v>
      </c>
      <c r="BE2041" t="s">
        <v>1756</v>
      </c>
      <c r="BF2041" t="s">
        <v>826</v>
      </c>
    </row>
    <row r="2042" spans="1:58">
      <c r="A2042" t="s">
        <v>829</v>
      </c>
      <c r="B2042">
        <v>6</v>
      </c>
      <c r="C2042">
        <v>0</v>
      </c>
      <c r="D2042">
        <v>10129</v>
      </c>
      <c r="E2042" t="s">
        <v>5671</v>
      </c>
      <c r="F2042">
        <v>53510602</v>
      </c>
      <c r="G2042" t="s">
        <v>2041</v>
      </c>
      <c r="H2042">
        <v>0</v>
      </c>
      <c r="I2042" t="s">
        <v>2113</v>
      </c>
      <c r="J2042">
        <v>122.39</v>
      </c>
      <c r="K2042">
        <v>12</v>
      </c>
      <c r="L2042" t="s">
        <v>2063</v>
      </c>
      <c r="M2042" t="s">
        <v>2114</v>
      </c>
      <c r="N2042" t="s">
        <v>1757</v>
      </c>
      <c r="O2042" t="s">
        <v>1756</v>
      </c>
      <c r="P2042" t="s">
        <v>1756</v>
      </c>
      <c r="Q2042" s="387">
        <v>1468.68</v>
      </c>
      <c r="R2042">
        <v>190.92840000000001</v>
      </c>
      <c r="S2042">
        <v>1659.6083999999998</v>
      </c>
      <c r="T2042" s="388">
        <v>44469</v>
      </c>
      <c r="U2042">
        <v>0</v>
      </c>
      <c r="V2042" t="s">
        <v>833</v>
      </c>
      <c r="W2042" s="388">
        <v>44484</v>
      </c>
      <c r="X2042">
        <v>165</v>
      </c>
      <c r="Y2042">
        <v>0</v>
      </c>
      <c r="Z2042">
        <v>0</v>
      </c>
      <c r="AA2042" t="s">
        <v>1758</v>
      </c>
      <c r="AB2042" t="s">
        <v>826</v>
      </c>
      <c r="AD2042" t="s">
        <v>2045</v>
      </c>
      <c r="AE2042" t="s">
        <v>2046</v>
      </c>
      <c r="AI2042" t="s">
        <v>1761</v>
      </c>
      <c r="AL2042" t="s">
        <v>5672</v>
      </c>
      <c r="AM2042">
        <v>6</v>
      </c>
      <c r="AN2042" t="s">
        <v>3223</v>
      </c>
      <c r="AO2042" t="s">
        <v>3224</v>
      </c>
      <c r="AP2042">
        <v>0</v>
      </c>
      <c r="AQ2042" s="388">
        <v>44475</v>
      </c>
      <c r="AS2042" t="s">
        <v>3186</v>
      </c>
      <c r="AT2042" s="388">
        <v>44477</v>
      </c>
      <c r="AU2042" t="s">
        <v>1756</v>
      </c>
      <c r="AV2042" t="s">
        <v>1756</v>
      </c>
      <c r="AZ2042" t="s">
        <v>1756</v>
      </c>
      <c r="BA2042" t="s">
        <v>1767</v>
      </c>
      <c r="BB2042" t="s">
        <v>5679</v>
      </c>
      <c r="BC2042" t="s">
        <v>5680</v>
      </c>
      <c r="BD2042" t="s">
        <v>826</v>
      </c>
      <c r="BE2042" t="s">
        <v>1756</v>
      </c>
      <c r="BF2042" t="s">
        <v>826</v>
      </c>
    </row>
    <row r="2043" spans="1:58">
      <c r="A2043" t="s">
        <v>829</v>
      </c>
      <c r="B2043">
        <v>6</v>
      </c>
      <c r="C2043">
        <v>0</v>
      </c>
      <c r="D2043">
        <v>10129</v>
      </c>
      <c r="E2043" t="s">
        <v>5671</v>
      </c>
      <c r="F2043">
        <v>53510602</v>
      </c>
      <c r="G2043" t="s">
        <v>2041</v>
      </c>
      <c r="H2043">
        <v>0</v>
      </c>
      <c r="I2043" t="s">
        <v>2062</v>
      </c>
      <c r="J2043">
        <v>138.05000000000001</v>
      </c>
      <c r="K2043">
        <v>12</v>
      </c>
      <c r="L2043" t="s">
        <v>2063</v>
      </c>
      <c r="M2043" t="s">
        <v>2064</v>
      </c>
      <c r="N2043" t="s">
        <v>1757</v>
      </c>
      <c r="O2043" t="s">
        <v>1756</v>
      </c>
      <c r="P2043" t="s">
        <v>1756</v>
      </c>
      <c r="Q2043" s="387">
        <v>1656.6</v>
      </c>
      <c r="R2043">
        <v>215.358</v>
      </c>
      <c r="S2043">
        <v>1871.9579999999996</v>
      </c>
      <c r="T2043" s="388">
        <v>44469</v>
      </c>
      <c r="U2043">
        <v>0</v>
      </c>
      <c r="V2043" t="s">
        <v>833</v>
      </c>
      <c r="W2043" s="388">
        <v>44484</v>
      </c>
      <c r="X2043">
        <v>165</v>
      </c>
      <c r="Y2043">
        <v>0</v>
      </c>
      <c r="Z2043">
        <v>0</v>
      </c>
      <c r="AA2043" t="s">
        <v>1758</v>
      </c>
      <c r="AB2043" t="s">
        <v>826</v>
      </c>
      <c r="AD2043" t="s">
        <v>2045</v>
      </c>
      <c r="AE2043" t="s">
        <v>2046</v>
      </c>
      <c r="AI2043" t="s">
        <v>1761</v>
      </c>
      <c r="AL2043" t="s">
        <v>5672</v>
      </c>
      <c r="AM2043">
        <v>6</v>
      </c>
      <c r="AN2043" t="s">
        <v>3223</v>
      </c>
      <c r="AO2043" t="s">
        <v>3224</v>
      </c>
      <c r="AP2043">
        <v>0</v>
      </c>
      <c r="AQ2043" s="388">
        <v>44475</v>
      </c>
      <c r="AS2043" t="s">
        <v>3186</v>
      </c>
      <c r="AT2043" s="388">
        <v>44477</v>
      </c>
      <c r="AU2043" t="s">
        <v>1756</v>
      </c>
      <c r="AV2043" t="s">
        <v>1756</v>
      </c>
      <c r="AZ2043" t="s">
        <v>1756</v>
      </c>
      <c r="BA2043" t="s">
        <v>1767</v>
      </c>
      <c r="BB2043" t="s">
        <v>5681</v>
      </c>
      <c r="BC2043" t="s">
        <v>5682</v>
      </c>
      <c r="BD2043" t="s">
        <v>826</v>
      </c>
      <c r="BE2043" t="s">
        <v>1756</v>
      </c>
      <c r="BF2043" t="s">
        <v>826</v>
      </c>
    </row>
    <row r="2044" spans="1:58">
      <c r="A2044" t="s">
        <v>829</v>
      </c>
      <c r="B2044">
        <v>6</v>
      </c>
      <c r="C2044">
        <v>0</v>
      </c>
      <c r="D2044">
        <v>10129</v>
      </c>
      <c r="E2044" t="s">
        <v>5671</v>
      </c>
      <c r="F2044">
        <v>53510602</v>
      </c>
      <c r="G2044" t="s">
        <v>2041</v>
      </c>
      <c r="H2044">
        <v>0</v>
      </c>
      <c r="I2044" t="s">
        <v>2073</v>
      </c>
      <c r="J2044">
        <v>243.75</v>
      </c>
      <c r="K2044">
        <v>1</v>
      </c>
      <c r="L2044" t="s">
        <v>1755</v>
      </c>
      <c r="M2044" t="s">
        <v>2074</v>
      </c>
      <c r="N2044" t="s">
        <v>1757</v>
      </c>
      <c r="O2044" t="s">
        <v>1756</v>
      </c>
      <c r="P2044" t="s">
        <v>1756</v>
      </c>
      <c r="Q2044" s="387">
        <v>243.75</v>
      </c>
      <c r="R2044">
        <v>31.6875</v>
      </c>
      <c r="S2044">
        <v>275.4375</v>
      </c>
      <c r="T2044" s="388">
        <v>44469</v>
      </c>
      <c r="U2044">
        <v>0</v>
      </c>
      <c r="V2044" t="s">
        <v>833</v>
      </c>
      <c r="W2044" s="388">
        <v>44484</v>
      </c>
      <c r="X2044">
        <v>165</v>
      </c>
      <c r="Y2044">
        <v>0</v>
      </c>
      <c r="Z2044">
        <v>0</v>
      </c>
      <c r="AA2044" t="s">
        <v>1758</v>
      </c>
      <c r="AB2044" t="s">
        <v>826</v>
      </c>
      <c r="AD2044" t="s">
        <v>2045</v>
      </c>
      <c r="AE2044" t="s">
        <v>2046</v>
      </c>
      <c r="AI2044" t="s">
        <v>1761</v>
      </c>
      <c r="AL2044" t="s">
        <v>5672</v>
      </c>
      <c r="AM2044">
        <v>6</v>
      </c>
      <c r="AN2044" t="s">
        <v>3223</v>
      </c>
      <c r="AO2044" t="s">
        <v>3224</v>
      </c>
      <c r="AP2044">
        <v>0</v>
      </c>
      <c r="AQ2044" s="388">
        <v>44475</v>
      </c>
      <c r="AS2044" t="s">
        <v>3186</v>
      </c>
      <c r="AT2044" s="388">
        <v>44477</v>
      </c>
      <c r="AU2044" t="s">
        <v>1756</v>
      </c>
      <c r="AV2044" t="s">
        <v>1756</v>
      </c>
      <c r="AZ2044" t="s">
        <v>1756</v>
      </c>
      <c r="BA2044" t="s">
        <v>1767</v>
      </c>
      <c r="BB2044" t="s">
        <v>5683</v>
      </c>
      <c r="BC2044" t="s">
        <v>5684</v>
      </c>
      <c r="BD2044" t="s">
        <v>826</v>
      </c>
      <c r="BE2044" t="s">
        <v>1756</v>
      </c>
      <c r="BF2044" t="s">
        <v>826</v>
      </c>
    </row>
    <row r="2045" spans="1:58">
      <c r="A2045" t="s">
        <v>829</v>
      </c>
      <c r="B2045">
        <v>6</v>
      </c>
      <c r="C2045">
        <v>0</v>
      </c>
      <c r="D2045">
        <v>10129</v>
      </c>
      <c r="E2045" t="s">
        <v>5671</v>
      </c>
      <c r="F2045">
        <v>53510602</v>
      </c>
      <c r="G2045" t="s">
        <v>2041</v>
      </c>
      <c r="H2045">
        <v>0</v>
      </c>
      <c r="I2045" t="s">
        <v>2083</v>
      </c>
      <c r="J2045">
        <v>12.21</v>
      </c>
      <c r="K2045">
        <v>12</v>
      </c>
      <c r="L2045" t="s">
        <v>1771</v>
      </c>
      <c r="M2045" t="s">
        <v>2084</v>
      </c>
      <c r="N2045" t="s">
        <v>1757</v>
      </c>
      <c r="O2045" t="s">
        <v>1756</v>
      </c>
      <c r="P2045" t="s">
        <v>1756</v>
      </c>
      <c r="Q2045" s="387">
        <v>146.52000000000001</v>
      </c>
      <c r="R2045">
        <v>19.047600000000003</v>
      </c>
      <c r="S2045">
        <v>165.5676</v>
      </c>
      <c r="T2045" s="388">
        <v>44469</v>
      </c>
      <c r="U2045">
        <v>0</v>
      </c>
      <c r="V2045" t="s">
        <v>833</v>
      </c>
      <c r="W2045" s="388">
        <v>44484</v>
      </c>
      <c r="X2045">
        <v>165</v>
      </c>
      <c r="Y2045">
        <v>0</v>
      </c>
      <c r="Z2045">
        <v>0</v>
      </c>
      <c r="AA2045" t="s">
        <v>1758</v>
      </c>
      <c r="AB2045" t="s">
        <v>826</v>
      </c>
      <c r="AD2045" t="s">
        <v>2045</v>
      </c>
      <c r="AE2045" t="s">
        <v>2046</v>
      </c>
      <c r="AI2045" t="s">
        <v>1761</v>
      </c>
      <c r="AL2045" t="s">
        <v>5672</v>
      </c>
      <c r="AM2045">
        <v>6</v>
      </c>
      <c r="AN2045" t="s">
        <v>3223</v>
      </c>
      <c r="AO2045" t="s">
        <v>3224</v>
      </c>
      <c r="AP2045">
        <v>0</v>
      </c>
      <c r="AQ2045" s="388">
        <v>44475</v>
      </c>
      <c r="AS2045" t="s">
        <v>3186</v>
      </c>
      <c r="AT2045" s="388">
        <v>44477</v>
      </c>
      <c r="AU2045" t="s">
        <v>1756</v>
      </c>
      <c r="AV2045" t="s">
        <v>1756</v>
      </c>
      <c r="AZ2045" t="s">
        <v>1756</v>
      </c>
      <c r="BA2045" t="s">
        <v>1767</v>
      </c>
      <c r="BB2045" t="s">
        <v>5685</v>
      </c>
      <c r="BC2045" t="s">
        <v>5686</v>
      </c>
      <c r="BD2045" t="s">
        <v>826</v>
      </c>
      <c r="BE2045" t="s">
        <v>1756</v>
      </c>
      <c r="BF2045" t="s">
        <v>826</v>
      </c>
    </row>
    <row r="2046" spans="1:58">
      <c r="A2046" t="s">
        <v>829</v>
      </c>
      <c r="B2046">
        <v>6</v>
      </c>
      <c r="C2046">
        <v>0</v>
      </c>
      <c r="D2046">
        <v>10129</v>
      </c>
      <c r="E2046" t="s">
        <v>5671</v>
      </c>
      <c r="F2046">
        <v>53510602</v>
      </c>
      <c r="G2046" t="s">
        <v>2041</v>
      </c>
      <c r="H2046">
        <v>0</v>
      </c>
      <c r="I2046" t="s">
        <v>2089</v>
      </c>
      <c r="J2046">
        <v>146.96</v>
      </c>
      <c r="K2046">
        <v>12</v>
      </c>
      <c r="L2046" t="s">
        <v>2063</v>
      </c>
      <c r="M2046" t="s">
        <v>2090</v>
      </c>
      <c r="N2046" t="s">
        <v>1757</v>
      </c>
      <c r="O2046" t="s">
        <v>1756</v>
      </c>
      <c r="P2046" t="s">
        <v>1756</v>
      </c>
      <c r="Q2046" s="387">
        <v>1763.52</v>
      </c>
      <c r="R2046">
        <v>229.2576</v>
      </c>
      <c r="S2046">
        <v>1992.7775999999999</v>
      </c>
      <c r="T2046" s="388">
        <v>44469</v>
      </c>
      <c r="U2046">
        <v>0</v>
      </c>
      <c r="V2046" t="s">
        <v>833</v>
      </c>
      <c r="W2046" s="388">
        <v>44484</v>
      </c>
      <c r="X2046">
        <v>165</v>
      </c>
      <c r="Y2046">
        <v>0</v>
      </c>
      <c r="Z2046">
        <v>0</v>
      </c>
      <c r="AA2046" t="s">
        <v>1758</v>
      </c>
      <c r="AB2046" t="s">
        <v>826</v>
      </c>
      <c r="AD2046" t="s">
        <v>2045</v>
      </c>
      <c r="AE2046" t="s">
        <v>2046</v>
      </c>
      <c r="AI2046" t="s">
        <v>1761</v>
      </c>
      <c r="AL2046" t="s">
        <v>5672</v>
      </c>
      <c r="AM2046">
        <v>6</v>
      </c>
      <c r="AN2046" t="s">
        <v>3223</v>
      </c>
      <c r="AO2046" t="s">
        <v>3224</v>
      </c>
      <c r="AP2046">
        <v>0</v>
      </c>
      <c r="AQ2046" s="388">
        <v>44475</v>
      </c>
      <c r="AS2046" t="s">
        <v>3186</v>
      </c>
      <c r="AT2046" s="388">
        <v>44477</v>
      </c>
      <c r="AU2046" t="s">
        <v>1756</v>
      </c>
      <c r="AV2046" t="s">
        <v>1756</v>
      </c>
      <c r="AZ2046" t="s">
        <v>1756</v>
      </c>
      <c r="BA2046" t="s">
        <v>1767</v>
      </c>
      <c r="BB2046" t="s">
        <v>5687</v>
      </c>
      <c r="BC2046" t="s">
        <v>5688</v>
      </c>
      <c r="BD2046" t="s">
        <v>826</v>
      </c>
      <c r="BE2046" t="s">
        <v>1756</v>
      </c>
      <c r="BF2046" t="s">
        <v>826</v>
      </c>
    </row>
    <row r="2047" spans="1:58">
      <c r="A2047" t="s">
        <v>829</v>
      </c>
      <c r="B2047">
        <v>6</v>
      </c>
      <c r="C2047">
        <v>0</v>
      </c>
      <c r="D2047">
        <v>10128</v>
      </c>
      <c r="E2047" t="s">
        <v>5689</v>
      </c>
      <c r="F2047">
        <v>53510602</v>
      </c>
      <c r="G2047" t="s">
        <v>2041</v>
      </c>
      <c r="H2047">
        <v>0</v>
      </c>
      <c r="I2047" t="s">
        <v>2052</v>
      </c>
      <c r="J2047">
        <v>75</v>
      </c>
      <c r="K2047">
        <v>39</v>
      </c>
      <c r="L2047" t="s">
        <v>1771</v>
      </c>
      <c r="M2047" t="s">
        <v>1756</v>
      </c>
      <c r="N2047" t="s">
        <v>1756</v>
      </c>
      <c r="O2047" t="s">
        <v>2053</v>
      </c>
      <c r="P2047" t="s">
        <v>1757</v>
      </c>
      <c r="Q2047" s="387">
        <v>2925</v>
      </c>
      <c r="R2047">
        <v>380.25</v>
      </c>
      <c r="S2047">
        <v>3305.2499999999995</v>
      </c>
      <c r="T2047" s="388">
        <v>44469</v>
      </c>
      <c r="U2047">
        <v>0</v>
      </c>
      <c r="V2047" t="s">
        <v>833</v>
      </c>
      <c r="W2047" s="388">
        <v>44484</v>
      </c>
      <c r="X2047">
        <v>165</v>
      </c>
      <c r="Y2047">
        <v>0</v>
      </c>
      <c r="Z2047">
        <v>0</v>
      </c>
      <c r="AA2047" t="s">
        <v>1758</v>
      </c>
      <c r="AB2047" t="s">
        <v>826</v>
      </c>
      <c r="AD2047" t="s">
        <v>2045</v>
      </c>
      <c r="AE2047" t="s">
        <v>2046</v>
      </c>
      <c r="AI2047" t="s">
        <v>1761</v>
      </c>
      <c r="AL2047" t="s">
        <v>3206</v>
      </c>
      <c r="AM2047">
        <v>6</v>
      </c>
      <c r="AN2047" t="s">
        <v>1004</v>
      </c>
      <c r="AO2047" t="s">
        <v>3375</v>
      </c>
      <c r="AP2047">
        <v>0</v>
      </c>
      <c r="AQ2047" s="388">
        <v>44475</v>
      </c>
      <c r="AS2047" t="s">
        <v>3186</v>
      </c>
      <c r="AT2047" s="388">
        <v>44477</v>
      </c>
      <c r="AU2047" t="s">
        <v>1756</v>
      </c>
      <c r="AV2047" t="s">
        <v>1756</v>
      </c>
      <c r="AZ2047" t="s">
        <v>1756</v>
      </c>
      <c r="BA2047" t="s">
        <v>1767</v>
      </c>
      <c r="BB2047" t="s">
        <v>5690</v>
      </c>
      <c r="BC2047" t="s">
        <v>5691</v>
      </c>
      <c r="BD2047" t="s">
        <v>826</v>
      </c>
      <c r="BE2047" t="s">
        <v>1756</v>
      </c>
      <c r="BF2047" t="s">
        <v>826</v>
      </c>
    </row>
    <row r="2048" spans="1:58">
      <c r="A2048" t="s">
        <v>829</v>
      </c>
      <c r="B2048">
        <v>6</v>
      </c>
      <c r="C2048">
        <v>0</v>
      </c>
      <c r="D2048">
        <v>10128</v>
      </c>
      <c r="E2048" t="s">
        <v>5689</v>
      </c>
      <c r="F2048">
        <v>53510602</v>
      </c>
      <c r="G2048" t="s">
        <v>2041</v>
      </c>
      <c r="H2048">
        <v>0</v>
      </c>
      <c r="I2048" t="s">
        <v>2056</v>
      </c>
      <c r="J2048">
        <v>210</v>
      </c>
      <c r="K2048">
        <v>4</v>
      </c>
      <c r="L2048" t="s">
        <v>1755</v>
      </c>
      <c r="M2048" t="s">
        <v>1756</v>
      </c>
      <c r="N2048" t="s">
        <v>1756</v>
      </c>
      <c r="P2048" t="s">
        <v>1757</v>
      </c>
      <c r="Q2048" s="387">
        <v>840</v>
      </c>
      <c r="R2048">
        <v>109.2</v>
      </c>
      <c r="S2048">
        <v>949.19999999999993</v>
      </c>
      <c r="T2048" s="388">
        <v>44469</v>
      </c>
      <c r="U2048">
        <v>0</v>
      </c>
      <c r="V2048" t="s">
        <v>833</v>
      </c>
      <c r="W2048" s="388">
        <v>44484</v>
      </c>
      <c r="X2048">
        <v>165</v>
      </c>
      <c r="Y2048">
        <v>0</v>
      </c>
      <c r="Z2048">
        <v>0</v>
      </c>
      <c r="AA2048" t="s">
        <v>1758</v>
      </c>
      <c r="AB2048" t="s">
        <v>826</v>
      </c>
      <c r="AD2048" t="s">
        <v>2045</v>
      </c>
      <c r="AE2048" t="s">
        <v>2046</v>
      </c>
      <c r="AI2048" t="s">
        <v>1761</v>
      </c>
      <c r="AL2048" t="s">
        <v>3206</v>
      </c>
      <c r="AM2048">
        <v>6</v>
      </c>
      <c r="AN2048" t="s">
        <v>1004</v>
      </c>
      <c r="AO2048" t="s">
        <v>3375</v>
      </c>
      <c r="AP2048">
        <v>0</v>
      </c>
      <c r="AQ2048" s="388">
        <v>44475</v>
      </c>
      <c r="AS2048" t="s">
        <v>3186</v>
      </c>
      <c r="AT2048" s="388">
        <v>44477</v>
      </c>
      <c r="AU2048" t="s">
        <v>1756</v>
      </c>
      <c r="AV2048" t="s">
        <v>1756</v>
      </c>
      <c r="AZ2048" t="s">
        <v>1756</v>
      </c>
      <c r="BA2048" t="s">
        <v>1767</v>
      </c>
      <c r="BB2048" t="s">
        <v>5692</v>
      </c>
      <c r="BC2048" t="s">
        <v>5693</v>
      </c>
      <c r="BD2048" t="s">
        <v>826</v>
      </c>
      <c r="BE2048" t="s">
        <v>1756</v>
      </c>
      <c r="BF2048" t="s">
        <v>826</v>
      </c>
    </row>
    <row r="2049" spans="1:58">
      <c r="A2049" t="s">
        <v>829</v>
      </c>
      <c r="B2049">
        <v>6</v>
      </c>
      <c r="C2049">
        <v>0</v>
      </c>
      <c r="D2049">
        <v>10128</v>
      </c>
      <c r="E2049" t="s">
        <v>5689</v>
      </c>
      <c r="F2049">
        <v>53510602</v>
      </c>
      <c r="G2049" t="s">
        <v>2041</v>
      </c>
      <c r="H2049">
        <v>0</v>
      </c>
      <c r="I2049" t="s">
        <v>518</v>
      </c>
      <c r="J2049">
        <v>95</v>
      </c>
      <c r="K2049">
        <v>13</v>
      </c>
      <c r="L2049" t="s">
        <v>1771</v>
      </c>
      <c r="M2049" t="s">
        <v>1756</v>
      </c>
      <c r="N2049" t="s">
        <v>1756</v>
      </c>
      <c r="O2049" t="s">
        <v>2059</v>
      </c>
      <c r="P2049" t="s">
        <v>1757</v>
      </c>
      <c r="Q2049" s="387">
        <v>1235</v>
      </c>
      <c r="R2049">
        <v>160.55000000000001</v>
      </c>
      <c r="S2049">
        <v>1395.55</v>
      </c>
      <c r="T2049" s="388">
        <v>44469</v>
      </c>
      <c r="U2049">
        <v>0</v>
      </c>
      <c r="V2049" t="s">
        <v>833</v>
      </c>
      <c r="W2049" s="388">
        <v>44484</v>
      </c>
      <c r="X2049">
        <v>165</v>
      </c>
      <c r="Y2049">
        <v>0</v>
      </c>
      <c r="Z2049">
        <v>0</v>
      </c>
      <c r="AA2049" t="s">
        <v>1758</v>
      </c>
      <c r="AB2049" t="s">
        <v>826</v>
      </c>
      <c r="AD2049" t="s">
        <v>2045</v>
      </c>
      <c r="AE2049" t="s">
        <v>2046</v>
      </c>
      <c r="AI2049" t="s">
        <v>1761</v>
      </c>
      <c r="AL2049" t="s">
        <v>3206</v>
      </c>
      <c r="AM2049">
        <v>6</v>
      </c>
      <c r="AN2049" t="s">
        <v>1004</v>
      </c>
      <c r="AO2049" t="s">
        <v>3375</v>
      </c>
      <c r="AP2049">
        <v>0</v>
      </c>
      <c r="AQ2049" s="388">
        <v>44475</v>
      </c>
      <c r="AS2049" t="s">
        <v>3186</v>
      </c>
      <c r="AT2049" s="388">
        <v>44477</v>
      </c>
      <c r="AU2049" t="s">
        <v>1756</v>
      </c>
      <c r="AV2049" t="s">
        <v>1756</v>
      </c>
      <c r="AZ2049" t="s">
        <v>1756</v>
      </c>
      <c r="BA2049" t="s">
        <v>1767</v>
      </c>
      <c r="BB2049" t="s">
        <v>5694</v>
      </c>
      <c r="BC2049" t="s">
        <v>5695</v>
      </c>
      <c r="BD2049" t="s">
        <v>826</v>
      </c>
      <c r="BE2049" t="s">
        <v>1756</v>
      </c>
      <c r="BF2049" t="s">
        <v>826</v>
      </c>
    </row>
    <row r="2050" spans="1:58">
      <c r="A2050" t="s">
        <v>829</v>
      </c>
      <c r="B2050">
        <v>6</v>
      </c>
      <c r="C2050">
        <v>0</v>
      </c>
      <c r="D2050">
        <v>10128</v>
      </c>
      <c r="E2050" t="s">
        <v>5689</v>
      </c>
      <c r="F2050">
        <v>53510602</v>
      </c>
      <c r="G2050" t="s">
        <v>2041</v>
      </c>
      <c r="H2050">
        <v>0</v>
      </c>
      <c r="I2050" t="s">
        <v>2062</v>
      </c>
      <c r="J2050">
        <v>138.05000000000001</v>
      </c>
      <c r="K2050">
        <v>11</v>
      </c>
      <c r="L2050" t="s">
        <v>2063</v>
      </c>
      <c r="M2050" t="s">
        <v>2064</v>
      </c>
      <c r="N2050" t="s">
        <v>1757</v>
      </c>
      <c r="O2050" t="s">
        <v>1756</v>
      </c>
      <c r="P2050" t="s">
        <v>1756</v>
      </c>
      <c r="Q2050" s="387">
        <v>1518.55</v>
      </c>
      <c r="R2050">
        <v>197.41149999999999</v>
      </c>
      <c r="S2050">
        <v>1715.9614999999999</v>
      </c>
      <c r="T2050" s="388">
        <v>44469</v>
      </c>
      <c r="U2050">
        <v>0</v>
      </c>
      <c r="V2050" t="s">
        <v>833</v>
      </c>
      <c r="W2050" s="388">
        <v>44484</v>
      </c>
      <c r="X2050">
        <v>165</v>
      </c>
      <c r="Y2050">
        <v>0</v>
      </c>
      <c r="Z2050">
        <v>0</v>
      </c>
      <c r="AA2050" t="s">
        <v>1758</v>
      </c>
      <c r="AB2050" t="s">
        <v>826</v>
      </c>
      <c r="AD2050" t="s">
        <v>2045</v>
      </c>
      <c r="AE2050" t="s">
        <v>2046</v>
      </c>
      <c r="AI2050" t="s">
        <v>1761</v>
      </c>
      <c r="AL2050" t="s">
        <v>3206</v>
      </c>
      <c r="AM2050">
        <v>6</v>
      </c>
      <c r="AN2050" t="s">
        <v>1004</v>
      </c>
      <c r="AO2050" t="s">
        <v>3375</v>
      </c>
      <c r="AP2050">
        <v>0</v>
      </c>
      <c r="AQ2050" s="388">
        <v>44475</v>
      </c>
      <c r="AS2050" t="s">
        <v>3186</v>
      </c>
      <c r="AT2050" s="388">
        <v>44477</v>
      </c>
      <c r="AU2050" t="s">
        <v>1756</v>
      </c>
      <c r="AV2050" t="s">
        <v>1756</v>
      </c>
      <c r="AZ2050" t="s">
        <v>1756</v>
      </c>
      <c r="BA2050" t="s">
        <v>1767</v>
      </c>
      <c r="BB2050" t="s">
        <v>5696</v>
      </c>
      <c r="BC2050" t="s">
        <v>5697</v>
      </c>
      <c r="BD2050" t="s">
        <v>826</v>
      </c>
      <c r="BE2050" t="s">
        <v>1756</v>
      </c>
      <c r="BF2050" t="s">
        <v>826</v>
      </c>
    </row>
    <row r="2051" spans="1:58">
      <c r="A2051" t="s">
        <v>829</v>
      </c>
      <c r="B2051">
        <v>6</v>
      </c>
      <c r="C2051">
        <v>0</v>
      </c>
      <c r="D2051">
        <v>10128</v>
      </c>
      <c r="E2051" t="s">
        <v>5689</v>
      </c>
      <c r="F2051">
        <v>53510602</v>
      </c>
      <c r="G2051" t="s">
        <v>2041</v>
      </c>
      <c r="H2051">
        <v>0</v>
      </c>
      <c r="I2051" t="s">
        <v>2073</v>
      </c>
      <c r="J2051">
        <v>243.75</v>
      </c>
      <c r="K2051">
        <v>2</v>
      </c>
      <c r="L2051" t="s">
        <v>1755</v>
      </c>
      <c r="M2051" t="s">
        <v>2074</v>
      </c>
      <c r="N2051" t="s">
        <v>1757</v>
      </c>
      <c r="O2051" t="s">
        <v>1756</v>
      </c>
      <c r="P2051" t="s">
        <v>1756</v>
      </c>
      <c r="Q2051" s="387">
        <v>487.5</v>
      </c>
      <c r="R2051">
        <v>63.375</v>
      </c>
      <c r="S2051">
        <v>550.875</v>
      </c>
      <c r="T2051" s="388">
        <v>44469</v>
      </c>
      <c r="U2051">
        <v>0</v>
      </c>
      <c r="V2051" t="s">
        <v>833</v>
      </c>
      <c r="W2051" s="388">
        <v>44484</v>
      </c>
      <c r="X2051">
        <v>165</v>
      </c>
      <c r="Y2051">
        <v>0</v>
      </c>
      <c r="Z2051">
        <v>0</v>
      </c>
      <c r="AA2051" t="s">
        <v>1758</v>
      </c>
      <c r="AB2051" t="s">
        <v>826</v>
      </c>
      <c r="AD2051" t="s">
        <v>2045</v>
      </c>
      <c r="AE2051" t="s">
        <v>2046</v>
      </c>
      <c r="AI2051" t="s">
        <v>1761</v>
      </c>
      <c r="AL2051" t="s">
        <v>3206</v>
      </c>
      <c r="AM2051">
        <v>6</v>
      </c>
      <c r="AN2051" t="s">
        <v>1004</v>
      </c>
      <c r="AO2051" t="s">
        <v>3375</v>
      </c>
      <c r="AP2051">
        <v>0</v>
      </c>
      <c r="AQ2051" s="388">
        <v>44475</v>
      </c>
      <c r="AS2051" t="s">
        <v>3186</v>
      </c>
      <c r="AT2051" s="388">
        <v>44477</v>
      </c>
      <c r="AU2051" t="s">
        <v>1756</v>
      </c>
      <c r="AV2051" t="s">
        <v>1756</v>
      </c>
      <c r="AZ2051" t="s">
        <v>1756</v>
      </c>
      <c r="BA2051" t="s">
        <v>1767</v>
      </c>
      <c r="BB2051" t="s">
        <v>5698</v>
      </c>
      <c r="BC2051" t="s">
        <v>5699</v>
      </c>
      <c r="BD2051" t="s">
        <v>826</v>
      </c>
      <c r="BE2051" t="s">
        <v>1756</v>
      </c>
      <c r="BF2051" t="s">
        <v>826</v>
      </c>
    </row>
    <row r="2052" spans="1:58">
      <c r="A2052" t="s">
        <v>829</v>
      </c>
      <c r="B2052">
        <v>6</v>
      </c>
      <c r="C2052">
        <v>0</v>
      </c>
      <c r="D2052">
        <v>10128</v>
      </c>
      <c r="E2052" t="s">
        <v>5689</v>
      </c>
      <c r="F2052">
        <v>53510602</v>
      </c>
      <c r="G2052" t="s">
        <v>2041</v>
      </c>
      <c r="H2052">
        <v>0</v>
      </c>
      <c r="I2052" t="s">
        <v>2083</v>
      </c>
      <c r="J2052">
        <v>12.21</v>
      </c>
      <c r="K2052">
        <v>11</v>
      </c>
      <c r="L2052" t="s">
        <v>1771</v>
      </c>
      <c r="M2052" t="s">
        <v>2084</v>
      </c>
      <c r="N2052" t="s">
        <v>1757</v>
      </c>
      <c r="O2052" t="s">
        <v>1756</v>
      </c>
      <c r="P2052" t="s">
        <v>1756</v>
      </c>
      <c r="Q2052" s="387">
        <v>134.31</v>
      </c>
      <c r="R2052">
        <v>17.4603</v>
      </c>
      <c r="S2052">
        <v>151.77029999999999</v>
      </c>
      <c r="T2052" s="388">
        <v>44469</v>
      </c>
      <c r="U2052">
        <v>0</v>
      </c>
      <c r="V2052" t="s">
        <v>833</v>
      </c>
      <c r="W2052" s="388">
        <v>44484</v>
      </c>
      <c r="X2052">
        <v>165</v>
      </c>
      <c r="Y2052">
        <v>0</v>
      </c>
      <c r="Z2052">
        <v>0</v>
      </c>
      <c r="AA2052" t="s">
        <v>1758</v>
      </c>
      <c r="AB2052" t="s">
        <v>826</v>
      </c>
      <c r="AD2052" t="s">
        <v>2045</v>
      </c>
      <c r="AE2052" t="s">
        <v>2046</v>
      </c>
      <c r="AI2052" t="s">
        <v>1761</v>
      </c>
      <c r="AL2052" t="s">
        <v>3206</v>
      </c>
      <c r="AM2052">
        <v>6</v>
      </c>
      <c r="AN2052" t="s">
        <v>1004</v>
      </c>
      <c r="AO2052" t="s">
        <v>3375</v>
      </c>
      <c r="AP2052">
        <v>0</v>
      </c>
      <c r="AQ2052" s="388">
        <v>44475</v>
      </c>
      <c r="AS2052" t="s">
        <v>3186</v>
      </c>
      <c r="AT2052" s="388">
        <v>44477</v>
      </c>
      <c r="AU2052" t="s">
        <v>1756</v>
      </c>
      <c r="AV2052" t="s">
        <v>1756</v>
      </c>
      <c r="AZ2052" t="s">
        <v>1756</v>
      </c>
      <c r="BA2052" t="s">
        <v>1767</v>
      </c>
      <c r="BB2052" t="s">
        <v>5700</v>
      </c>
      <c r="BC2052" t="s">
        <v>5701</v>
      </c>
      <c r="BD2052" t="s">
        <v>826</v>
      </c>
      <c r="BE2052" t="s">
        <v>1756</v>
      </c>
      <c r="BF2052" t="s">
        <v>826</v>
      </c>
    </row>
    <row r="2053" spans="1:58">
      <c r="A2053" t="s">
        <v>829</v>
      </c>
      <c r="B2053">
        <v>6</v>
      </c>
      <c r="C2053">
        <v>0</v>
      </c>
      <c r="D2053">
        <v>10128</v>
      </c>
      <c r="E2053" t="s">
        <v>5689</v>
      </c>
      <c r="F2053">
        <v>53510602</v>
      </c>
      <c r="G2053" t="s">
        <v>2041</v>
      </c>
      <c r="H2053">
        <v>0</v>
      </c>
      <c r="I2053" t="s">
        <v>2089</v>
      </c>
      <c r="J2053">
        <v>146.96</v>
      </c>
      <c r="K2053">
        <v>11</v>
      </c>
      <c r="L2053" t="s">
        <v>2063</v>
      </c>
      <c r="M2053" t="s">
        <v>2090</v>
      </c>
      <c r="N2053" t="s">
        <v>1757</v>
      </c>
      <c r="O2053" t="s">
        <v>1756</v>
      </c>
      <c r="P2053" t="s">
        <v>1756</v>
      </c>
      <c r="Q2053" s="387">
        <v>1616.56</v>
      </c>
      <c r="R2053">
        <v>210.15280000000001</v>
      </c>
      <c r="S2053">
        <v>1826.7127999999998</v>
      </c>
      <c r="T2053" s="388">
        <v>44469</v>
      </c>
      <c r="U2053">
        <v>0</v>
      </c>
      <c r="V2053" t="s">
        <v>833</v>
      </c>
      <c r="W2053" s="388">
        <v>44484</v>
      </c>
      <c r="X2053">
        <v>165</v>
      </c>
      <c r="Y2053">
        <v>0</v>
      </c>
      <c r="Z2053">
        <v>0</v>
      </c>
      <c r="AA2053" t="s">
        <v>1758</v>
      </c>
      <c r="AB2053" t="s">
        <v>826</v>
      </c>
      <c r="AD2053" t="s">
        <v>2045</v>
      </c>
      <c r="AE2053" t="s">
        <v>2046</v>
      </c>
      <c r="AI2053" t="s">
        <v>1761</v>
      </c>
      <c r="AL2053" t="s">
        <v>3206</v>
      </c>
      <c r="AM2053">
        <v>6</v>
      </c>
      <c r="AN2053" t="s">
        <v>1004</v>
      </c>
      <c r="AO2053" t="s">
        <v>3375</v>
      </c>
      <c r="AP2053">
        <v>0</v>
      </c>
      <c r="AQ2053" s="388">
        <v>44475</v>
      </c>
      <c r="AS2053" t="s">
        <v>3186</v>
      </c>
      <c r="AT2053" s="388">
        <v>44477</v>
      </c>
      <c r="AU2053" t="s">
        <v>1756</v>
      </c>
      <c r="AV2053" t="s">
        <v>1756</v>
      </c>
      <c r="AZ2053" t="s">
        <v>1756</v>
      </c>
      <c r="BA2053" t="s">
        <v>1767</v>
      </c>
      <c r="BB2053" t="s">
        <v>5702</v>
      </c>
      <c r="BC2053" t="s">
        <v>5703</v>
      </c>
      <c r="BD2053" t="s">
        <v>826</v>
      </c>
      <c r="BE2053" t="s">
        <v>1756</v>
      </c>
      <c r="BF2053" t="s">
        <v>826</v>
      </c>
    </row>
    <row r="2054" spans="1:58">
      <c r="A2054" t="s">
        <v>829</v>
      </c>
      <c r="B2054">
        <v>6</v>
      </c>
      <c r="C2054">
        <v>0</v>
      </c>
      <c r="D2054">
        <v>10128</v>
      </c>
      <c r="E2054" t="s">
        <v>5689</v>
      </c>
      <c r="F2054">
        <v>53510602</v>
      </c>
      <c r="G2054" t="s">
        <v>2041</v>
      </c>
      <c r="H2054">
        <v>0</v>
      </c>
      <c r="I2054" t="s">
        <v>2247</v>
      </c>
      <c r="J2054">
        <v>131.47999999999999</v>
      </c>
      <c r="K2054">
        <v>11</v>
      </c>
      <c r="L2054" t="s">
        <v>2063</v>
      </c>
      <c r="M2054" t="s">
        <v>2248</v>
      </c>
      <c r="N2054" t="s">
        <v>1757</v>
      </c>
      <c r="O2054" t="s">
        <v>1756</v>
      </c>
      <c r="P2054" t="s">
        <v>1756</v>
      </c>
      <c r="Q2054" s="387">
        <v>1446.28</v>
      </c>
      <c r="R2054">
        <v>188.0164</v>
      </c>
      <c r="S2054">
        <v>1634.2963999999997</v>
      </c>
      <c r="T2054" s="388">
        <v>44469</v>
      </c>
      <c r="U2054">
        <v>0</v>
      </c>
      <c r="V2054" t="s">
        <v>833</v>
      </c>
      <c r="W2054" s="388">
        <v>44484</v>
      </c>
      <c r="X2054">
        <v>165</v>
      </c>
      <c r="Y2054">
        <v>0</v>
      </c>
      <c r="Z2054">
        <v>0</v>
      </c>
      <c r="AA2054" t="s">
        <v>1758</v>
      </c>
      <c r="AB2054" t="s">
        <v>826</v>
      </c>
      <c r="AD2054" t="s">
        <v>2045</v>
      </c>
      <c r="AE2054" t="s">
        <v>2046</v>
      </c>
      <c r="AI2054" t="s">
        <v>1761</v>
      </c>
      <c r="AL2054" t="s">
        <v>3206</v>
      </c>
      <c r="AM2054">
        <v>6</v>
      </c>
      <c r="AN2054" t="s">
        <v>1004</v>
      </c>
      <c r="AO2054" t="s">
        <v>3375</v>
      </c>
      <c r="AP2054">
        <v>0</v>
      </c>
      <c r="AQ2054" s="388">
        <v>44475</v>
      </c>
      <c r="AS2054" t="s">
        <v>3186</v>
      </c>
      <c r="AT2054" s="388">
        <v>44477</v>
      </c>
      <c r="AU2054" t="s">
        <v>1756</v>
      </c>
      <c r="AV2054" t="s">
        <v>1756</v>
      </c>
      <c r="AZ2054" t="s">
        <v>1756</v>
      </c>
      <c r="BA2054" t="s">
        <v>1767</v>
      </c>
      <c r="BB2054" t="s">
        <v>5704</v>
      </c>
      <c r="BC2054" t="s">
        <v>5705</v>
      </c>
      <c r="BD2054" t="s">
        <v>826</v>
      </c>
      <c r="BE2054" t="s">
        <v>1756</v>
      </c>
      <c r="BF2054" t="s">
        <v>826</v>
      </c>
    </row>
    <row r="2055" spans="1:58">
      <c r="A2055" t="s">
        <v>829</v>
      </c>
      <c r="B2055">
        <v>6</v>
      </c>
      <c r="C2055">
        <v>0</v>
      </c>
      <c r="D2055">
        <v>10127</v>
      </c>
      <c r="E2055" t="s">
        <v>5706</v>
      </c>
      <c r="F2055">
        <v>53510602</v>
      </c>
      <c r="G2055" t="s">
        <v>2041</v>
      </c>
      <c r="H2055">
        <v>0</v>
      </c>
      <c r="I2055" t="s">
        <v>2052</v>
      </c>
      <c r="J2055">
        <v>75</v>
      </c>
      <c r="K2055">
        <v>36</v>
      </c>
      <c r="L2055" t="s">
        <v>1771</v>
      </c>
      <c r="M2055" t="s">
        <v>1756</v>
      </c>
      <c r="N2055" t="s">
        <v>1756</v>
      </c>
      <c r="O2055" t="s">
        <v>2053</v>
      </c>
      <c r="P2055" t="s">
        <v>1757</v>
      </c>
      <c r="Q2055" s="387">
        <v>2700</v>
      </c>
      <c r="R2055">
        <v>351</v>
      </c>
      <c r="S2055">
        <v>3050.9999999999995</v>
      </c>
      <c r="T2055" s="388">
        <v>44469</v>
      </c>
      <c r="U2055">
        <v>0</v>
      </c>
      <c r="V2055" t="s">
        <v>833</v>
      </c>
      <c r="W2055" s="388">
        <v>44484</v>
      </c>
      <c r="X2055">
        <v>165</v>
      </c>
      <c r="Y2055">
        <v>0</v>
      </c>
      <c r="Z2055">
        <v>0</v>
      </c>
      <c r="AA2055" t="s">
        <v>1758</v>
      </c>
      <c r="AB2055" t="s">
        <v>826</v>
      </c>
      <c r="AD2055" t="s">
        <v>2045</v>
      </c>
      <c r="AE2055" t="s">
        <v>2046</v>
      </c>
      <c r="AI2055" t="s">
        <v>1761</v>
      </c>
      <c r="AL2055" t="s">
        <v>5557</v>
      </c>
      <c r="AM2055">
        <v>6</v>
      </c>
      <c r="AN2055" t="s">
        <v>3239</v>
      </c>
      <c r="AO2055" t="s">
        <v>3240</v>
      </c>
      <c r="AP2055">
        <v>0</v>
      </c>
      <c r="AQ2055" s="388">
        <v>44475</v>
      </c>
      <c r="AS2055" t="s">
        <v>3186</v>
      </c>
      <c r="AT2055" s="388">
        <v>44477</v>
      </c>
      <c r="AU2055" t="s">
        <v>1756</v>
      </c>
      <c r="AV2055" t="s">
        <v>1756</v>
      </c>
      <c r="AZ2055" t="s">
        <v>1756</v>
      </c>
      <c r="BA2055" t="s">
        <v>1767</v>
      </c>
      <c r="BB2055" t="s">
        <v>5707</v>
      </c>
      <c r="BC2055" t="s">
        <v>5708</v>
      </c>
      <c r="BD2055" t="s">
        <v>826</v>
      </c>
      <c r="BE2055" t="s">
        <v>1756</v>
      </c>
      <c r="BF2055" t="s">
        <v>826</v>
      </c>
    </row>
    <row r="2056" spans="1:58">
      <c r="A2056" t="s">
        <v>829</v>
      </c>
      <c r="B2056">
        <v>6</v>
      </c>
      <c r="C2056">
        <v>0</v>
      </c>
      <c r="D2056">
        <v>10127</v>
      </c>
      <c r="E2056" t="s">
        <v>5706</v>
      </c>
      <c r="F2056">
        <v>53510602</v>
      </c>
      <c r="G2056" t="s">
        <v>2041</v>
      </c>
      <c r="H2056">
        <v>0</v>
      </c>
      <c r="I2056" t="s">
        <v>2056</v>
      </c>
      <c r="J2056">
        <v>210</v>
      </c>
      <c r="K2056">
        <v>3</v>
      </c>
      <c r="L2056" t="s">
        <v>1755</v>
      </c>
      <c r="M2056" t="s">
        <v>1756</v>
      </c>
      <c r="N2056" t="s">
        <v>1756</v>
      </c>
      <c r="P2056" t="s">
        <v>1757</v>
      </c>
      <c r="Q2056" s="387">
        <v>630</v>
      </c>
      <c r="R2056">
        <v>81.900000000000006</v>
      </c>
      <c r="S2056">
        <v>711.9</v>
      </c>
      <c r="T2056" s="388">
        <v>44469</v>
      </c>
      <c r="U2056">
        <v>0</v>
      </c>
      <c r="V2056" t="s">
        <v>833</v>
      </c>
      <c r="W2056" s="388">
        <v>44484</v>
      </c>
      <c r="X2056">
        <v>165</v>
      </c>
      <c r="Y2056">
        <v>0</v>
      </c>
      <c r="Z2056">
        <v>0</v>
      </c>
      <c r="AA2056" t="s">
        <v>1758</v>
      </c>
      <c r="AB2056" t="s">
        <v>826</v>
      </c>
      <c r="AD2056" t="s">
        <v>2045</v>
      </c>
      <c r="AE2056" t="s">
        <v>2046</v>
      </c>
      <c r="AI2056" t="s">
        <v>1761</v>
      </c>
      <c r="AL2056" t="s">
        <v>5557</v>
      </c>
      <c r="AM2056">
        <v>6</v>
      </c>
      <c r="AN2056" t="s">
        <v>3239</v>
      </c>
      <c r="AO2056" t="s">
        <v>3240</v>
      </c>
      <c r="AP2056">
        <v>0</v>
      </c>
      <c r="AQ2056" s="388">
        <v>44475</v>
      </c>
      <c r="AS2056" t="s">
        <v>3186</v>
      </c>
      <c r="AT2056" s="388">
        <v>44477</v>
      </c>
      <c r="AU2056" t="s">
        <v>1756</v>
      </c>
      <c r="AV2056" t="s">
        <v>1756</v>
      </c>
      <c r="AZ2056" t="s">
        <v>1756</v>
      </c>
      <c r="BA2056" t="s">
        <v>1767</v>
      </c>
      <c r="BB2056" t="s">
        <v>5709</v>
      </c>
      <c r="BC2056" t="s">
        <v>5710</v>
      </c>
      <c r="BD2056" t="s">
        <v>826</v>
      </c>
      <c r="BE2056" t="s">
        <v>1756</v>
      </c>
      <c r="BF2056" t="s">
        <v>826</v>
      </c>
    </row>
    <row r="2057" spans="1:58">
      <c r="A2057" t="s">
        <v>829</v>
      </c>
      <c r="B2057">
        <v>6</v>
      </c>
      <c r="C2057">
        <v>0</v>
      </c>
      <c r="D2057">
        <v>10127</v>
      </c>
      <c r="E2057" t="s">
        <v>5706</v>
      </c>
      <c r="F2057">
        <v>53510602</v>
      </c>
      <c r="G2057" t="s">
        <v>2041</v>
      </c>
      <c r="H2057">
        <v>0</v>
      </c>
      <c r="I2057" t="s">
        <v>2062</v>
      </c>
      <c r="J2057">
        <v>138.05000000000001</v>
      </c>
      <c r="K2057">
        <v>11</v>
      </c>
      <c r="L2057" t="s">
        <v>2063</v>
      </c>
      <c r="M2057" t="s">
        <v>2064</v>
      </c>
      <c r="N2057" t="s">
        <v>1757</v>
      </c>
      <c r="O2057" t="s">
        <v>1756</v>
      </c>
      <c r="P2057" t="s">
        <v>1756</v>
      </c>
      <c r="Q2057" s="387">
        <v>1518.55</v>
      </c>
      <c r="R2057">
        <v>197.41149999999999</v>
      </c>
      <c r="S2057">
        <v>1715.9614999999999</v>
      </c>
      <c r="T2057" s="388">
        <v>44469</v>
      </c>
      <c r="U2057">
        <v>0</v>
      </c>
      <c r="V2057" t="s">
        <v>833</v>
      </c>
      <c r="W2057" s="388">
        <v>44484</v>
      </c>
      <c r="X2057">
        <v>165</v>
      </c>
      <c r="Y2057">
        <v>0</v>
      </c>
      <c r="Z2057">
        <v>0</v>
      </c>
      <c r="AA2057" t="s">
        <v>1758</v>
      </c>
      <c r="AB2057" t="s">
        <v>826</v>
      </c>
      <c r="AD2057" t="s">
        <v>2045</v>
      </c>
      <c r="AE2057" t="s">
        <v>2046</v>
      </c>
      <c r="AI2057" t="s">
        <v>1761</v>
      </c>
      <c r="AL2057" t="s">
        <v>5557</v>
      </c>
      <c r="AM2057">
        <v>6</v>
      </c>
      <c r="AN2057" t="s">
        <v>3239</v>
      </c>
      <c r="AO2057" t="s">
        <v>3240</v>
      </c>
      <c r="AP2057">
        <v>0</v>
      </c>
      <c r="AQ2057" s="388">
        <v>44475</v>
      </c>
      <c r="AS2057" t="s">
        <v>3186</v>
      </c>
      <c r="AT2057" s="388">
        <v>44477</v>
      </c>
      <c r="AU2057" t="s">
        <v>1756</v>
      </c>
      <c r="AV2057" t="s">
        <v>1756</v>
      </c>
      <c r="AZ2057" t="s">
        <v>1756</v>
      </c>
      <c r="BA2057" t="s">
        <v>1767</v>
      </c>
      <c r="BB2057" t="s">
        <v>5711</v>
      </c>
      <c r="BC2057" t="s">
        <v>5712</v>
      </c>
      <c r="BD2057" t="s">
        <v>826</v>
      </c>
      <c r="BE2057" t="s">
        <v>1756</v>
      </c>
      <c r="BF2057" t="s">
        <v>826</v>
      </c>
    </row>
    <row r="2058" spans="1:58">
      <c r="A2058" t="s">
        <v>829</v>
      </c>
      <c r="B2058">
        <v>6</v>
      </c>
      <c r="C2058">
        <v>0</v>
      </c>
      <c r="D2058">
        <v>10127</v>
      </c>
      <c r="E2058" t="s">
        <v>5706</v>
      </c>
      <c r="F2058">
        <v>53510602</v>
      </c>
      <c r="G2058" t="s">
        <v>2041</v>
      </c>
      <c r="H2058">
        <v>0</v>
      </c>
      <c r="I2058" t="s">
        <v>2073</v>
      </c>
      <c r="J2058">
        <v>243.75</v>
      </c>
      <c r="K2058">
        <v>2</v>
      </c>
      <c r="L2058" t="s">
        <v>1755</v>
      </c>
      <c r="M2058" t="s">
        <v>2074</v>
      </c>
      <c r="N2058" t="s">
        <v>1757</v>
      </c>
      <c r="O2058" t="s">
        <v>1756</v>
      </c>
      <c r="P2058" t="s">
        <v>1756</v>
      </c>
      <c r="Q2058" s="387">
        <v>487.5</v>
      </c>
      <c r="R2058">
        <v>63.375</v>
      </c>
      <c r="S2058">
        <v>550.875</v>
      </c>
      <c r="T2058" s="388">
        <v>44469</v>
      </c>
      <c r="U2058">
        <v>0</v>
      </c>
      <c r="V2058" t="s">
        <v>833</v>
      </c>
      <c r="W2058" s="388">
        <v>44484</v>
      </c>
      <c r="X2058">
        <v>165</v>
      </c>
      <c r="Y2058">
        <v>0</v>
      </c>
      <c r="Z2058">
        <v>0</v>
      </c>
      <c r="AA2058" t="s">
        <v>1758</v>
      </c>
      <c r="AB2058" t="s">
        <v>826</v>
      </c>
      <c r="AD2058" t="s">
        <v>2045</v>
      </c>
      <c r="AE2058" t="s">
        <v>2046</v>
      </c>
      <c r="AI2058" t="s">
        <v>1761</v>
      </c>
      <c r="AL2058" t="s">
        <v>5557</v>
      </c>
      <c r="AM2058">
        <v>6</v>
      </c>
      <c r="AN2058" t="s">
        <v>3239</v>
      </c>
      <c r="AO2058" t="s">
        <v>3240</v>
      </c>
      <c r="AP2058">
        <v>0</v>
      </c>
      <c r="AQ2058" s="388">
        <v>44475</v>
      </c>
      <c r="AS2058" t="s">
        <v>3186</v>
      </c>
      <c r="AT2058" s="388">
        <v>44477</v>
      </c>
      <c r="AU2058" t="s">
        <v>1756</v>
      </c>
      <c r="AV2058" t="s">
        <v>1756</v>
      </c>
      <c r="AZ2058" t="s">
        <v>1756</v>
      </c>
      <c r="BA2058" t="s">
        <v>1767</v>
      </c>
      <c r="BB2058" t="s">
        <v>5713</v>
      </c>
      <c r="BC2058" t="s">
        <v>5714</v>
      </c>
      <c r="BD2058" t="s">
        <v>826</v>
      </c>
      <c r="BE2058" t="s">
        <v>1756</v>
      </c>
      <c r="BF2058" t="s">
        <v>826</v>
      </c>
    </row>
    <row r="2059" spans="1:58">
      <c r="A2059" t="s">
        <v>829</v>
      </c>
      <c r="B2059">
        <v>6</v>
      </c>
      <c r="C2059">
        <v>0</v>
      </c>
      <c r="D2059">
        <v>10127</v>
      </c>
      <c r="E2059" t="s">
        <v>5706</v>
      </c>
      <c r="F2059">
        <v>53510602</v>
      </c>
      <c r="G2059" t="s">
        <v>2041</v>
      </c>
      <c r="H2059">
        <v>0</v>
      </c>
      <c r="I2059" t="s">
        <v>2089</v>
      </c>
      <c r="J2059">
        <v>146.96</v>
      </c>
      <c r="K2059">
        <v>11</v>
      </c>
      <c r="L2059" t="s">
        <v>2063</v>
      </c>
      <c r="M2059" t="s">
        <v>2090</v>
      </c>
      <c r="N2059" t="s">
        <v>1757</v>
      </c>
      <c r="O2059" t="s">
        <v>1756</v>
      </c>
      <c r="P2059" t="s">
        <v>1756</v>
      </c>
      <c r="Q2059" s="387">
        <v>1616.56</v>
      </c>
      <c r="R2059">
        <v>210.15280000000001</v>
      </c>
      <c r="S2059">
        <v>1826.7127999999998</v>
      </c>
      <c r="T2059" s="388">
        <v>44469</v>
      </c>
      <c r="U2059">
        <v>0</v>
      </c>
      <c r="V2059" t="s">
        <v>833</v>
      </c>
      <c r="W2059" s="388">
        <v>44484</v>
      </c>
      <c r="X2059">
        <v>165</v>
      </c>
      <c r="Y2059">
        <v>0</v>
      </c>
      <c r="Z2059">
        <v>0</v>
      </c>
      <c r="AA2059" t="s">
        <v>1758</v>
      </c>
      <c r="AB2059" t="s">
        <v>826</v>
      </c>
      <c r="AD2059" t="s">
        <v>2045</v>
      </c>
      <c r="AE2059" t="s">
        <v>2046</v>
      </c>
      <c r="AI2059" t="s">
        <v>1761</v>
      </c>
      <c r="AL2059" t="s">
        <v>5557</v>
      </c>
      <c r="AM2059">
        <v>6</v>
      </c>
      <c r="AN2059" t="s">
        <v>3239</v>
      </c>
      <c r="AO2059" t="s">
        <v>3240</v>
      </c>
      <c r="AP2059">
        <v>0</v>
      </c>
      <c r="AQ2059" s="388">
        <v>44475</v>
      </c>
      <c r="AS2059" t="s">
        <v>3186</v>
      </c>
      <c r="AT2059" s="388">
        <v>44477</v>
      </c>
      <c r="AU2059" t="s">
        <v>1756</v>
      </c>
      <c r="AV2059" t="s">
        <v>1756</v>
      </c>
      <c r="AZ2059" t="s">
        <v>1756</v>
      </c>
      <c r="BA2059" t="s">
        <v>1767</v>
      </c>
      <c r="BB2059" t="s">
        <v>5715</v>
      </c>
      <c r="BC2059" t="s">
        <v>5716</v>
      </c>
      <c r="BD2059" t="s">
        <v>826</v>
      </c>
      <c r="BE2059" t="s">
        <v>1756</v>
      </c>
      <c r="BF2059" t="s">
        <v>826</v>
      </c>
    </row>
    <row r="2060" spans="1:58">
      <c r="A2060" t="s">
        <v>829</v>
      </c>
      <c r="B2060">
        <v>6</v>
      </c>
      <c r="C2060">
        <v>0</v>
      </c>
      <c r="D2060">
        <v>10127</v>
      </c>
      <c r="E2060" t="s">
        <v>5706</v>
      </c>
      <c r="F2060">
        <v>53510602</v>
      </c>
      <c r="G2060" t="s">
        <v>2041</v>
      </c>
      <c r="H2060">
        <v>0</v>
      </c>
      <c r="I2060" t="s">
        <v>2247</v>
      </c>
      <c r="J2060">
        <v>131.47999999999999</v>
      </c>
      <c r="K2060">
        <v>11</v>
      </c>
      <c r="L2060" t="s">
        <v>2063</v>
      </c>
      <c r="M2060" t="s">
        <v>2248</v>
      </c>
      <c r="N2060" t="s">
        <v>1757</v>
      </c>
      <c r="O2060" t="s">
        <v>1756</v>
      </c>
      <c r="P2060" t="s">
        <v>1756</v>
      </c>
      <c r="Q2060" s="387">
        <v>1446.28</v>
      </c>
      <c r="R2060">
        <v>188.0164</v>
      </c>
      <c r="S2060">
        <v>1634.2963999999997</v>
      </c>
      <c r="T2060" s="388">
        <v>44469</v>
      </c>
      <c r="U2060">
        <v>0</v>
      </c>
      <c r="V2060" t="s">
        <v>833</v>
      </c>
      <c r="W2060" s="388">
        <v>44484</v>
      </c>
      <c r="X2060">
        <v>165</v>
      </c>
      <c r="Y2060">
        <v>0</v>
      </c>
      <c r="Z2060">
        <v>0</v>
      </c>
      <c r="AA2060" t="s">
        <v>1758</v>
      </c>
      <c r="AB2060" t="s">
        <v>826</v>
      </c>
      <c r="AD2060" t="s">
        <v>2045</v>
      </c>
      <c r="AE2060" t="s">
        <v>2046</v>
      </c>
      <c r="AI2060" t="s">
        <v>1761</v>
      </c>
      <c r="AL2060" t="s">
        <v>5557</v>
      </c>
      <c r="AM2060">
        <v>6</v>
      </c>
      <c r="AN2060" t="s">
        <v>3239</v>
      </c>
      <c r="AO2060" t="s">
        <v>3240</v>
      </c>
      <c r="AP2060">
        <v>0</v>
      </c>
      <c r="AQ2060" s="388">
        <v>44475</v>
      </c>
      <c r="AS2060" t="s">
        <v>3186</v>
      </c>
      <c r="AT2060" s="388">
        <v>44477</v>
      </c>
      <c r="AU2060" t="s">
        <v>1756</v>
      </c>
      <c r="AV2060" t="s">
        <v>1756</v>
      </c>
      <c r="AZ2060" t="s">
        <v>1756</v>
      </c>
      <c r="BA2060" t="s">
        <v>1767</v>
      </c>
      <c r="BB2060" t="s">
        <v>5717</v>
      </c>
      <c r="BC2060" t="s">
        <v>5718</v>
      </c>
      <c r="BD2060" t="s">
        <v>826</v>
      </c>
      <c r="BE2060" t="s">
        <v>1756</v>
      </c>
      <c r="BF2060" t="s">
        <v>826</v>
      </c>
    </row>
    <row r="2061" spans="1:58">
      <c r="A2061" t="s">
        <v>829</v>
      </c>
      <c r="B2061">
        <v>6</v>
      </c>
      <c r="C2061">
        <v>0</v>
      </c>
      <c r="D2061">
        <v>10126</v>
      </c>
      <c r="E2061" t="s">
        <v>5719</v>
      </c>
      <c r="F2061">
        <v>53510602</v>
      </c>
      <c r="G2061" t="s">
        <v>2041</v>
      </c>
      <c r="H2061">
        <v>0</v>
      </c>
      <c r="I2061" t="s">
        <v>2042</v>
      </c>
      <c r="J2061">
        <v>60</v>
      </c>
      <c r="K2061">
        <v>13</v>
      </c>
      <c r="L2061" t="s">
        <v>1771</v>
      </c>
      <c r="M2061" t="s">
        <v>1756</v>
      </c>
      <c r="N2061" t="s">
        <v>1756</v>
      </c>
      <c r="O2061" t="s">
        <v>2043</v>
      </c>
      <c r="P2061" t="s">
        <v>1757</v>
      </c>
      <c r="Q2061" s="387">
        <v>780</v>
      </c>
      <c r="R2061">
        <v>101.4</v>
      </c>
      <c r="S2061">
        <v>881.39999999999986</v>
      </c>
      <c r="T2061" s="388">
        <v>44469</v>
      </c>
      <c r="U2061">
        <v>0</v>
      </c>
      <c r="V2061" t="s">
        <v>833</v>
      </c>
      <c r="W2061" s="388">
        <v>44484</v>
      </c>
      <c r="X2061">
        <v>165</v>
      </c>
      <c r="Y2061">
        <v>0</v>
      </c>
      <c r="Z2061">
        <v>0</v>
      </c>
      <c r="AA2061" t="s">
        <v>1758</v>
      </c>
      <c r="AB2061" t="s">
        <v>826</v>
      </c>
      <c r="AD2061" t="s">
        <v>2045</v>
      </c>
      <c r="AE2061" t="s">
        <v>2046</v>
      </c>
      <c r="AI2061" t="s">
        <v>1761</v>
      </c>
      <c r="AL2061" t="s">
        <v>3276</v>
      </c>
      <c r="AM2061">
        <v>6</v>
      </c>
      <c r="AN2061" t="s">
        <v>1833</v>
      </c>
      <c r="AO2061" t="s">
        <v>1834</v>
      </c>
      <c r="AP2061">
        <v>0</v>
      </c>
      <c r="AQ2061" s="388">
        <v>44475</v>
      </c>
      <c r="AS2061" t="s">
        <v>3186</v>
      </c>
      <c r="AT2061" s="388">
        <v>44477</v>
      </c>
      <c r="AU2061" t="s">
        <v>1756</v>
      </c>
      <c r="AV2061" t="s">
        <v>1756</v>
      </c>
      <c r="AZ2061" t="s">
        <v>1756</v>
      </c>
      <c r="BA2061" t="s">
        <v>1767</v>
      </c>
      <c r="BB2061" t="s">
        <v>5720</v>
      </c>
      <c r="BC2061" t="s">
        <v>5721</v>
      </c>
      <c r="BD2061" t="s">
        <v>826</v>
      </c>
      <c r="BE2061" t="s">
        <v>1756</v>
      </c>
      <c r="BF2061" t="s">
        <v>826</v>
      </c>
    </row>
    <row r="2062" spans="1:58">
      <c r="A2062" t="s">
        <v>829</v>
      </c>
      <c r="B2062">
        <v>6</v>
      </c>
      <c r="C2062">
        <v>0</v>
      </c>
      <c r="D2062">
        <v>10126</v>
      </c>
      <c r="E2062" t="s">
        <v>5719</v>
      </c>
      <c r="F2062">
        <v>53510602</v>
      </c>
      <c r="G2062" t="s">
        <v>2041</v>
      </c>
      <c r="H2062">
        <v>0</v>
      </c>
      <c r="I2062" t="s">
        <v>2052</v>
      </c>
      <c r="J2062">
        <v>75</v>
      </c>
      <c r="K2062">
        <v>78</v>
      </c>
      <c r="L2062" t="s">
        <v>1771</v>
      </c>
      <c r="M2062" t="s">
        <v>1756</v>
      </c>
      <c r="N2062" t="s">
        <v>1756</v>
      </c>
      <c r="O2062" t="s">
        <v>2053</v>
      </c>
      <c r="P2062" t="s">
        <v>1757</v>
      </c>
      <c r="Q2062" s="387">
        <v>5850</v>
      </c>
      <c r="R2062">
        <v>760.5</v>
      </c>
      <c r="S2062">
        <v>6610.4999999999991</v>
      </c>
      <c r="T2062" s="388">
        <v>44469</v>
      </c>
      <c r="U2062">
        <v>0</v>
      </c>
      <c r="V2062" t="s">
        <v>833</v>
      </c>
      <c r="W2062" s="388">
        <v>44484</v>
      </c>
      <c r="X2062">
        <v>165</v>
      </c>
      <c r="Y2062">
        <v>0</v>
      </c>
      <c r="Z2062">
        <v>0</v>
      </c>
      <c r="AA2062" t="s">
        <v>1758</v>
      </c>
      <c r="AB2062" t="s">
        <v>826</v>
      </c>
      <c r="AD2062" t="s">
        <v>2045</v>
      </c>
      <c r="AE2062" t="s">
        <v>2046</v>
      </c>
      <c r="AI2062" t="s">
        <v>1761</v>
      </c>
      <c r="AL2062" t="s">
        <v>3276</v>
      </c>
      <c r="AM2062">
        <v>6</v>
      </c>
      <c r="AN2062" t="s">
        <v>1833</v>
      </c>
      <c r="AO2062" t="s">
        <v>1834</v>
      </c>
      <c r="AP2062">
        <v>0</v>
      </c>
      <c r="AQ2062" s="388">
        <v>44475</v>
      </c>
      <c r="AS2062" t="s">
        <v>3186</v>
      </c>
      <c r="AT2062" s="388">
        <v>44477</v>
      </c>
      <c r="AU2062" t="s">
        <v>1756</v>
      </c>
      <c r="AV2062" t="s">
        <v>1756</v>
      </c>
      <c r="AZ2062" t="s">
        <v>1756</v>
      </c>
      <c r="BA2062" t="s">
        <v>1767</v>
      </c>
      <c r="BB2062" t="s">
        <v>5722</v>
      </c>
      <c r="BC2062" t="s">
        <v>5723</v>
      </c>
      <c r="BD2062" t="s">
        <v>826</v>
      </c>
      <c r="BE2062" t="s">
        <v>1756</v>
      </c>
      <c r="BF2062" t="s">
        <v>826</v>
      </c>
    </row>
    <row r="2063" spans="1:58">
      <c r="A2063" t="s">
        <v>829</v>
      </c>
      <c r="B2063">
        <v>6</v>
      </c>
      <c r="C2063">
        <v>0</v>
      </c>
      <c r="D2063">
        <v>10126</v>
      </c>
      <c r="E2063" t="s">
        <v>5719</v>
      </c>
      <c r="F2063">
        <v>53510602</v>
      </c>
      <c r="G2063" t="s">
        <v>2041</v>
      </c>
      <c r="H2063">
        <v>0</v>
      </c>
      <c r="I2063" t="s">
        <v>2056</v>
      </c>
      <c r="J2063">
        <v>210</v>
      </c>
      <c r="K2063">
        <v>8</v>
      </c>
      <c r="L2063" t="s">
        <v>1755</v>
      </c>
      <c r="M2063" t="s">
        <v>1756</v>
      </c>
      <c r="N2063" t="s">
        <v>1756</v>
      </c>
      <c r="P2063" t="s">
        <v>1757</v>
      </c>
      <c r="Q2063" s="387">
        <v>1680</v>
      </c>
      <c r="R2063">
        <v>218.4</v>
      </c>
      <c r="S2063">
        <v>1898.3999999999999</v>
      </c>
      <c r="T2063" s="388">
        <v>44469</v>
      </c>
      <c r="U2063">
        <v>0</v>
      </c>
      <c r="V2063" t="s">
        <v>833</v>
      </c>
      <c r="W2063" s="388">
        <v>44484</v>
      </c>
      <c r="X2063">
        <v>165</v>
      </c>
      <c r="Y2063">
        <v>0</v>
      </c>
      <c r="Z2063">
        <v>0</v>
      </c>
      <c r="AA2063" t="s">
        <v>1758</v>
      </c>
      <c r="AB2063" t="s">
        <v>826</v>
      </c>
      <c r="AD2063" t="s">
        <v>2045</v>
      </c>
      <c r="AE2063" t="s">
        <v>2046</v>
      </c>
      <c r="AI2063" t="s">
        <v>1761</v>
      </c>
      <c r="AL2063" t="s">
        <v>3276</v>
      </c>
      <c r="AM2063">
        <v>6</v>
      </c>
      <c r="AN2063" t="s">
        <v>1833</v>
      </c>
      <c r="AO2063" t="s">
        <v>1834</v>
      </c>
      <c r="AP2063">
        <v>0</v>
      </c>
      <c r="AQ2063" s="388">
        <v>44475</v>
      </c>
      <c r="AS2063" t="s">
        <v>3186</v>
      </c>
      <c r="AT2063" s="388">
        <v>44477</v>
      </c>
      <c r="AU2063" t="s">
        <v>1756</v>
      </c>
      <c r="AV2063" t="s">
        <v>1756</v>
      </c>
      <c r="AZ2063" t="s">
        <v>1756</v>
      </c>
      <c r="BA2063" t="s">
        <v>1767</v>
      </c>
      <c r="BB2063" t="s">
        <v>5724</v>
      </c>
      <c r="BC2063" t="s">
        <v>5725</v>
      </c>
      <c r="BD2063" t="s">
        <v>826</v>
      </c>
      <c r="BE2063" t="s">
        <v>1756</v>
      </c>
      <c r="BF2063" t="s">
        <v>826</v>
      </c>
    </row>
    <row r="2064" spans="1:58">
      <c r="A2064" t="s">
        <v>829</v>
      </c>
      <c r="B2064">
        <v>6</v>
      </c>
      <c r="C2064">
        <v>0</v>
      </c>
      <c r="D2064">
        <v>10126</v>
      </c>
      <c r="E2064" t="s">
        <v>5719</v>
      </c>
      <c r="F2064">
        <v>53510602</v>
      </c>
      <c r="G2064" t="s">
        <v>2041</v>
      </c>
      <c r="H2064">
        <v>0</v>
      </c>
      <c r="I2064" t="s">
        <v>518</v>
      </c>
      <c r="J2064">
        <v>95</v>
      </c>
      <c r="K2064">
        <v>13</v>
      </c>
      <c r="L2064" t="s">
        <v>1771</v>
      </c>
      <c r="M2064" t="s">
        <v>1756</v>
      </c>
      <c r="N2064" t="s">
        <v>1756</v>
      </c>
      <c r="O2064" t="s">
        <v>2059</v>
      </c>
      <c r="P2064" t="s">
        <v>1757</v>
      </c>
      <c r="Q2064" s="387">
        <v>1235</v>
      </c>
      <c r="R2064">
        <v>160.55000000000001</v>
      </c>
      <c r="S2064">
        <v>1395.55</v>
      </c>
      <c r="T2064" s="388">
        <v>44469</v>
      </c>
      <c r="U2064">
        <v>0</v>
      </c>
      <c r="V2064" t="s">
        <v>833</v>
      </c>
      <c r="W2064" s="388">
        <v>44484</v>
      </c>
      <c r="X2064">
        <v>165</v>
      </c>
      <c r="Y2064">
        <v>0</v>
      </c>
      <c r="Z2064">
        <v>0</v>
      </c>
      <c r="AA2064" t="s">
        <v>1758</v>
      </c>
      <c r="AB2064" t="s">
        <v>826</v>
      </c>
      <c r="AD2064" t="s">
        <v>2045</v>
      </c>
      <c r="AE2064" t="s">
        <v>2046</v>
      </c>
      <c r="AI2064" t="s">
        <v>1761</v>
      </c>
      <c r="AL2064" t="s">
        <v>3276</v>
      </c>
      <c r="AM2064">
        <v>6</v>
      </c>
      <c r="AN2064" t="s">
        <v>1833</v>
      </c>
      <c r="AO2064" t="s">
        <v>1834</v>
      </c>
      <c r="AP2064">
        <v>0</v>
      </c>
      <c r="AQ2064" s="388">
        <v>44475</v>
      </c>
      <c r="AS2064" t="s">
        <v>3186</v>
      </c>
      <c r="AT2064" s="388">
        <v>44477</v>
      </c>
      <c r="AU2064" t="s">
        <v>1756</v>
      </c>
      <c r="AV2064" t="s">
        <v>1756</v>
      </c>
      <c r="AZ2064" t="s">
        <v>1756</v>
      </c>
      <c r="BA2064" t="s">
        <v>1767</v>
      </c>
      <c r="BB2064" t="s">
        <v>5726</v>
      </c>
      <c r="BC2064" t="s">
        <v>5727</v>
      </c>
      <c r="BD2064" t="s">
        <v>826</v>
      </c>
      <c r="BE2064" t="s">
        <v>1756</v>
      </c>
      <c r="BF2064" t="s">
        <v>826</v>
      </c>
    </row>
    <row r="2065" spans="1:58">
      <c r="A2065" t="s">
        <v>829</v>
      </c>
      <c r="B2065">
        <v>6</v>
      </c>
      <c r="C2065">
        <v>0</v>
      </c>
      <c r="D2065">
        <v>10126</v>
      </c>
      <c r="E2065" t="s">
        <v>5719</v>
      </c>
      <c r="F2065">
        <v>53510602</v>
      </c>
      <c r="G2065" t="s">
        <v>2041</v>
      </c>
      <c r="H2065">
        <v>0</v>
      </c>
      <c r="I2065" t="s">
        <v>2062</v>
      </c>
      <c r="J2065">
        <v>138.05000000000001</v>
      </c>
      <c r="K2065">
        <v>12</v>
      </c>
      <c r="L2065" t="s">
        <v>2063</v>
      </c>
      <c r="M2065" t="s">
        <v>2064</v>
      </c>
      <c r="N2065" t="s">
        <v>1757</v>
      </c>
      <c r="O2065" t="s">
        <v>1756</v>
      </c>
      <c r="P2065" t="s">
        <v>1756</v>
      </c>
      <c r="Q2065" s="387">
        <v>1656.6</v>
      </c>
      <c r="R2065">
        <v>215.358</v>
      </c>
      <c r="S2065">
        <v>1871.9579999999996</v>
      </c>
      <c r="T2065" s="388">
        <v>44469</v>
      </c>
      <c r="U2065">
        <v>0</v>
      </c>
      <c r="V2065" t="s">
        <v>833</v>
      </c>
      <c r="W2065" s="388">
        <v>44484</v>
      </c>
      <c r="X2065">
        <v>165</v>
      </c>
      <c r="Y2065">
        <v>0</v>
      </c>
      <c r="Z2065">
        <v>0</v>
      </c>
      <c r="AA2065" t="s">
        <v>1758</v>
      </c>
      <c r="AB2065" t="s">
        <v>826</v>
      </c>
      <c r="AD2065" t="s">
        <v>2045</v>
      </c>
      <c r="AE2065" t="s">
        <v>2046</v>
      </c>
      <c r="AI2065" t="s">
        <v>1761</v>
      </c>
      <c r="AL2065" t="s">
        <v>3276</v>
      </c>
      <c r="AM2065">
        <v>6</v>
      </c>
      <c r="AN2065" t="s">
        <v>1833</v>
      </c>
      <c r="AO2065" t="s">
        <v>1834</v>
      </c>
      <c r="AP2065">
        <v>0</v>
      </c>
      <c r="AQ2065" s="388">
        <v>44475</v>
      </c>
      <c r="AS2065" t="s">
        <v>3186</v>
      </c>
      <c r="AT2065" s="388">
        <v>44477</v>
      </c>
      <c r="AU2065" t="s">
        <v>1756</v>
      </c>
      <c r="AV2065" t="s">
        <v>1756</v>
      </c>
      <c r="AZ2065" t="s">
        <v>1756</v>
      </c>
      <c r="BA2065" t="s">
        <v>1767</v>
      </c>
      <c r="BB2065" t="s">
        <v>5728</v>
      </c>
      <c r="BC2065" t="s">
        <v>5729</v>
      </c>
      <c r="BD2065" t="s">
        <v>826</v>
      </c>
      <c r="BE2065" t="s">
        <v>1756</v>
      </c>
      <c r="BF2065" t="s">
        <v>826</v>
      </c>
    </row>
    <row r="2066" spans="1:58">
      <c r="A2066" t="s">
        <v>829</v>
      </c>
      <c r="B2066">
        <v>6</v>
      </c>
      <c r="C2066">
        <v>0</v>
      </c>
      <c r="D2066">
        <v>10126</v>
      </c>
      <c r="E2066" t="s">
        <v>5719</v>
      </c>
      <c r="F2066">
        <v>53510602</v>
      </c>
      <c r="G2066" t="s">
        <v>2041</v>
      </c>
      <c r="H2066">
        <v>0</v>
      </c>
      <c r="I2066" t="s">
        <v>2073</v>
      </c>
      <c r="J2066">
        <v>243.75</v>
      </c>
      <c r="K2066">
        <v>4</v>
      </c>
      <c r="L2066" t="s">
        <v>1755</v>
      </c>
      <c r="M2066" t="s">
        <v>2074</v>
      </c>
      <c r="N2066" t="s">
        <v>1757</v>
      </c>
      <c r="O2066" t="s">
        <v>1756</v>
      </c>
      <c r="P2066" t="s">
        <v>1756</v>
      </c>
      <c r="Q2066" s="387">
        <v>975</v>
      </c>
      <c r="R2066">
        <v>126.75</v>
      </c>
      <c r="S2066">
        <v>1101.75</v>
      </c>
      <c r="T2066" s="388">
        <v>44469</v>
      </c>
      <c r="U2066">
        <v>0</v>
      </c>
      <c r="V2066" t="s">
        <v>833</v>
      </c>
      <c r="W2066" s="388">
        <v>44484</v>
      </c>
      <c r="X2066">
        <v>165</v>
      </c>
      <c r="Y2066">
        <v>0</v>
      </c>
      <c r="Z2066">
        <v>0</v>
      </c>
      <c r="AA2066" t="s">
        <v>1758</v>
      </c>
      <c r="AB2066" t="s">
        <v>826</v>
      </c>
      <c r="AD2066" t="s">
        <v>2045</v>
      </c>
      <c r="AE2066" t="s">
        <v>2046</v>
      </c>
      <c r="AI2066" t="s">
        <v>1761</v>
      </c>
      <c r="AL2066" t="s">
        <v>3276</v>
      </c>
      <c r="AM2066">
        <v>6</v>
      </c>
      <c r="AN2066" t="s">
        <v>1833</v>
      </c>
      <c r="AO2066" t="s">
        <v>1834</v>
      </c>
      <c r="AP2066">
        <v>0</v>
      </c>
      <c r="AQ2066" s="388">
        <v>44475</v>
      </c>
      <c r="AS2066" t="s">
        <v>3186</v>
      </c>
      <c r="AT2066" s="388">
        <v>44477</v>
      </c>
      <c r="AU2066" t="s">
        <v>1756</v>
      </c>
      <c r="AV2066" t="s">
        <v>1756</v>
      </c>
      <c r="AZ2066" t="s">
        <v>1756</v>
      </c>
      <c r="BA2066" t="s">
        <v>1767</v>
      </c>
      <c r="BB2066" t="s">
        <v>5730</v>
      </c>
      <c r="BC2066" t="s">
        <v>5731</v>
      </c>
      <c r="BD2066" t="s">
        <v>826</v>
      </c>
      <c r="BE2066" t="s">
        <v>1756</v>
      </c>
      <c r="BF2066" t="s">
        <v>826</v>
      </c>
    </row>
    <row r="2067" spans="1:58">
      <c r="A2067" t="s">
        <v>829</v>
      </c>
      <c r="B2067">
        <v>6</v>
      </c>
      <c r="C2067">
        <v>0</v>
      </c>
      <c r="D2067">
        <v>10126</v>
      </c>
      <c r="E2067" t="s">
        <v>5719</v>
      </c>
      <c r="F2067">
        <v>53510602</v>
      </c>
      <c r="G2067" t="s">
        <v>2041</v>
      </c>
      <c r="H2067">
        <v>0</v>
      </c>
      <c r="I2067" t="s">
        <v>3152</v>
      </c>
      <c r="J2067">
        <v>18.45</v>
      </c>
      <c r="K2067">
        <v>10</v>
      </c>
      <c r="L2067" t="s">
        <v>1771</v>
      </c>
      <c r="M2067" t="s">
        <v>3153</v>
      </c>
      <c r="N2067" t="s">
        <v>1757</v>
      </c>
      <c r="O2067" t="s">
        <v>1756</v>
      </c>
      <c r="P2067" t="s">
        <v>1756</v>
      </c>
      <c r="Q2067" s="387">
        <v>184.5</v>
      </c>
      <c r="R2067">
        <v>23.984999999999999</v>
      </c>
      <c r="S2067">
        <v>208.48499999999999</v>
      </c>
      <c r="T2067" s="388">
        <v>44469</v>
      </c>
      <c r="U2067">
        <v>0</v>
      </c>
      <c r="V2067" t="s">
        <v>833</v>
      </c>
      <c r="W2067" s="388">
        <v>44484</v>
      </c>
      <c r="X2067">
        <v>165</v>
      </c>
      <c r="Y2067">
        <v>0</v>
      </c>
      <c r="Z2067">
        <v>0</v>
      </c>
      <c r="AA2067" t="s">
        <v>1758</v>
      </c>
      <c r="AB2067" t="s">
        <v>826</v>
      </c>
      <c r="AD2067" t="s">
        <v>2045</v>
      </c>
      <c r="AE2067" t="s">
        <v>2046</v>
      </c>
      <c r="AI2067" t="s">
        <v>1761</v>
      </c>
      <c r="AL2067" t="s">
        <v>3276</v>
      </c>
      <c r="AM2067">
        <v>6</v>
      </c>
      <c r="AN2067" t="s">
        <v>1833</v>
      </c>
      <c r="AO2067" t="s">
        <v>1834</v>
      </c>
      <c r="AP2067">
        <v>0</v>
      </c>
      <c r="AQ2067" s="388">
        <v>44475</v>
      </c>
      <c r="AS2067" t="s">
        <v>3186</v>
      </c>
      <c r="AT2067" s="388">
        <v>44477</v>
      </c>
      <c r="AU2067" t="s">
        <v>1756</v>
      </c>
      <c r="AV2067" t="s">
        <v>1756</v>
      </c>
      <c r="AZ2067" t="s">
        <v>1756</v>
      </c>
      <c r="BA2067" t="s">
        <v>1767</v>
      </c>
      <c r="BB2067" t="s">
        <v>5732</v>
      </c>
      <c r="BC2067" t="s">
        <v>5733</v>
      </c>
      <c r="BD2067" t="s">
        <v>826</v>
      </c>
      <c r="BE2067" t="s">
        <v>1756</v>
      </c>
      <c r="BF2067" t="s">
        <v>826</v>
      </c>
    </row>
    <row r="2068" spans="1:58">
      <c r="A2068" t="s">
        <v>829</v>
      </c>
      <c r="B2068">
        <v>6</v>
      </c>
      <c r="C2068">
        <v>0</v>
      </c>
      <c r="D2068">
        <v>10126</v>
      </c>
      <c r="E2068" t="s">
        <v>5719</v>
      </c>
      <c r="F2068">
        <v>53510602</v>
      </c>
      <c r="G2068" t="s">
        <v>2041</v>
      </c>
      <c r="H2068">
        <v>0</v>
      </c>
      <c r="I2068" t="s">
        <v>2079</v>
      </c>
      <c r="J2068">
        <v>63.38</v>
      </c>
      <c r="K2068">
        <v>12</v>
      </c>
      <c r="L2068" t="s">
        <v>1771</v>
      </c>
      <c r="M2068" t="s">
        <v>2080</v>
      </c>
      <c r="N2068" t="s">
        <v>1757</v>
      </c>
      <c r="O2068" t="s">
        <v>1756</v>
      </c>
      <c r="P2068" t="s">
        <v>1756</v>
      </c>
      <c r="Q2068" s="387">
        <v>760.56</v>
      </c>
      <c r="R2068">
        <v>98.872799999999998</v>
      </c>
      <c r="S2068">
        <v>859.43279999999982</v>
      </c>
      <c r="T2068" s="388">
        <v>44469</v>
      </c>
      <c r="U2068">
        <v>0</v>
      </c>
      <c r="V2068" t="s">
        <v>833</v>
      </c>
      <c r="W2068" s="388">
        <v>44484</v>
      </c>
      <c r="X2068">
        <v>165</v>
      </c>
      <c r="Y2068">
        <v>0</v>
      </c>
      <c r="Z2068">
        <v>0</v>
      </c>
      <c r="AA2068" t="s">
        <v>1758</v>
      </c>
      <c r="AB2068" t="s">
        <v>826</v>
      </c>
      <c r="AD2068" t="s">
        <v>2045</v>
      </c>
      <c r="AE2068" t="s">
        <v>2046</v>
      </c>
      <c r="AI2068" t="s">
        <v>1761</v>
      </c>
      <c r="AL2068" t="s">
        <v>3276</v>
      </c>
      <c r="AM2068">
        <v>6</v>
      </c>
      <c r="AN2068" t="s">
        <v>1833</v>
      </c>
      <c r="AO2068" t="s">
        <v>1834</v>
      </c>
      <c r="AP2068">
        <v>0</v>
      </c>
      <c r="AQ2068" s="388">
        <v>44475</v>
      </c>
      <c r="AS2068" t="s">
        <v>3186</v>
      </c>
      <c r="AT2068" s="388">
        <v>44477</v>
      </c>
      <c r="AU2068" t="s">
        <v>1756</v>
      </c>
      <c r="AV2068" t="s">
        <v>1756</v>
      </c>
      <c r="AZ2068" t="s">
        <v>1756</v>
      </c>
      <c r="BA2068" t="s">
        <v>1767</v>
      </c>
      <c r="BB2068" t="s">
        <v>5734</v>
      </c>
      <c r="BC2068" t="s">
        <v>5735</v>
      </c>
      <c r="BD2068" t="s">
        <v>826</v>
      </c>
      <c r="BE2068" t="s">
        <v>1756</v>
      </c>
      <c r="BF2068" t="s">
        <v>826</v>
      </c>
    </row>
    <row r="2069" spans="1:58">
      <c r="A2069" t="s">
        <v>829</v>
      </c>
      <c r="B2069">
        <v>6</v>
      </c>
      <c r="C2069">
        <v>0</v>
      </c>
      <c r="D2069">
        <v>10126</v>
      </c>
      <c r="E2069" t="s">
        <v>5719</v>
      </c>
      <c r="F2069">
        <v>53510602</v>
      </c>
      <c r="G2069" t="s">
        <v>2041</v>
      </c>
      <c r="H2069">
        <v>0</v>
      </c>
      <c r="I2069" t="s">
        <v>2083</v>
      </c>
      <c r="J2069">
        <v>12.21</v>
      </c>
      <c r="K2069">
        <v>24</v>
      </c>
      <c r="L2069" t="s">
        <v>1771</v>
      </c>
      <c r="M2069" t="s">
        <v>2084</v>
      </c>
      <c r="N2069" t="s">
        <v>1757</v>
      </c>
      <c r="O2069" t="s">
        <v>1756</v>
      </c>
      <c r="P2069" t="s">
        <v>1756</v>
      </c>
      <c r="Q2069" s="387">
        <v>293.04000000000002</v>
      </c>
      <c r="R2069">
        <v>38.095200000000006</v>
      </c>
      <c r="S2069">
        <v>331.1352</v>
      </c>
      <c r="T2069" s="388">
        <v>44469</v>
      </c>
      <c r="U2069">
        <v>0</v>
      </c>
      <c r="V2069" t="s">
        <v>833</v>
      </c>
      <c r="W2069" s="388">
        <v>44484</v>
      </c>
      <c r="X2069">
        <v>165</v>
      </c>
      <c r="Y2069">
        <v>0</v>
      </c>
      <c r="Z2069">
        <v>0</v>
      </c>
      <c r="AA2069" t="s">
        <v>1758</v>
      </c>
      <c r="AB2069" t="s">
        <v>826</v>
      </c>
      <c r="AD2069" t="s">
        <v>2045</v>
      </c>
      <c r="AE2069" t="s">
        <v>2046</v>
      </c>
      <c r="AI2069" t="s">
        <v>1761</v>
      </c>
      <c r="AL2069" t="s">
        <v>3276</v>
      </c>
      <c r="AM2069">
        <v>6</v>
      </c>
      <c r="AN2069" t="s">
        <v>1833</v>
      </c>
      <c r="AO2069" t="s">
        <v>1834</v>
      </c>
      <c r="AP2069">
        <v>0</v>
      </c>
      <c r="AQ2069" s="388">
        <v>44475</v>
      </c>
      <c r="AS2069" t="s">
        <v>3186</v>
      </c>
      <c r="AT2069" s="388">
        <v>44477</v>
      </c>
      <c r="AU2069" t="s">
        <v>1756</v>
      </c>
      <c r="AV2069" t="s">
        <v>1756</v>
      </c>
      <c r="AZ2069" t="s">
        <v>1756</v>
      </c>
      <c r="BA2069" t="s">
        <v>1767</v>
      </c>
      <c r="BB2069" t="s">
        <v>5736</v>
      </c>
      <c r="BC2069" t="s">
        <v>5737</v>
      </c>
      <c r="BD2069" t="s">
        <v>826</v>
      </c>
      <c r="BE2069" t="s">
        <v>1756</v>
      </c>
      <c r="BF2069" t="s">
        <v>826</v>
      </c>
    </row>
    <row r="2070" spans="1:58">
      <c r="A2070" t="s">
        <v>829</v>
      </c>
      <c r="B2070">
        <v>6</v>
      </c>
      <c r="C2070">
        <v>0</v>
      </c>
      <c r="D2070">
        <v>10126</v>
      </c>
      <c r="E2070" t="s">
        <v>5719</v>
      </c>
      <c r="F2070">
        <v>53510602</v>
      </c>
      <c r="G2070" t="s">
        <v>2041</v>
      </c>
      <c r="H2070">
        <v>0</v>
      </c>
      <c r="I2070" t="s">
        <v>2089</v>
      </c>
      <c r="J2070">
        <v>146.96</v>
      </c>
      <c r="K2070">
        <v>48</v>
      </c>
      <c r="L2070" t="s">
        <v>2063</v>
      </c>
      <c r="M2070" t="s">
        <v>2090</v>
      </c>
      <c r="N2070" t="s">
        <v>1757</v>
      </c>
      <c r="O2070" t="s">
        <v>1756</v>
      </c>
      <c r="P2070" t="s">
        <v>1756</v>
      </c>
      <c r="Q2070" s="387">
        <v>7054.08</v>
      </c>
      <c r="R2070">
        <v>917.03039999999999</v>
      </c>
      <c r="S2070">
        <v>7971.1103999999996</v>
      </c>
      <c r="T2070" s="388">
        <v>44469</v>
      </c>
      <c r="U2070">
        <v>0</v>
      </c>
      <c r="V2070" t="s">
        <v>833</v>
      </c>
      <c r="W2070" s="388">
        <v>44484</v>
      </c>
      <c r="X2070">
        <v>165</v>
      </c>
      <c r="Y2070">
        <v>0</v>
      </c>
      <c r="Z2070">
        <v>0</v>
      </c>
      <c r="AA2070" t="s">
        <v>1758</v>
      </c>
      <c r="AB2070" t="s">
        <v>826</v>
      </c>
      <c r="AD2070" t="s">
        <v>2045</v>
      </c>
      <c r="AE2070" t="s">
        <v>2046</v>
      </c>
      <c r="AI2070" t="s">
        <v>1761</v>
      </c>
      <c r="AL2070" t="s">
        <v>3276</v>
      </c>
      <c r="AM2070">
        <v>6</v>
      </c>
      <c r="AN2070" t="s">
        <v>1833</v>
      </c>
      <c r="AO2070" t="s">
        <v>1834</v>
      </c>
      <c r="AP2070">
        <v>0</v>
      </c>
      <c r="AQ2070" s="388">
        <v>44475</v>
      </c>
      <c r="AS2070" t="s">
        <v>3186</v>
      </c>
      <c r="AT2070" s="388">
        <v>44477</v>
      </c>
      <c r="AU2070" t="s">
        <v>1756</v>
      </c>
      <c r="AV2070" t="s">
        <v>1756</v>
      </c>
      <c r="AZ2070" t="s">
        <v>1756</v>
      </c>
      <c r="BA2070" t="s">
        <v>1767</v>
      </c>
      <c r="BB2070" t="s">
        <v>5738</v>
      </c>
      <c r="BC2070" t="s">
        <v>5739</v>
      </c>
      <c r="BD2070" t="s">
        <v>826</v>
      </c>
      <c r="BE2070" t="s">
        <v>1756</v>
      </c>
      <c r="BF2070" t="s">
        <v>826</v>
      </c>
    </row>
    <row r="2071" spans="1:58">
      <c r="A2071" t="s">
        <v>829</v>
      </c>
      <c r="B2071">
        <v>6</v>
      </c>
      <c r="C2071">
        <v>0</v>
      </c>
      <c r="D2071">
        <v>10126</v>
      </c>
      <c r="E2071" t="s">
        <v>5719</v>
      </c>
      <c r="F2071">
        <v>53510602</v>
      </c>
      <c r="G2071" t="s">
        <v>2041</v>
      </c>
      <c r="H2071">
        <v>0</v>
      </c>
      <c r="I2071" t="s">
        <v>2247</v>
      </c>
      <c r="J2071">
        <v>131.47999999999999</v>
      </c>
      <c r="K2071">
        <v>12</v>
      </c>
      <c r="L2071" t="s">
        <v>2063</v>
      </c>
      <c r="M2071" t="s">
        <v>2248</v>
      </c>
      <c r="N2071" t="s">
        <v>1757</v>
      </c>
      <c r="O2071" t="s">
        <v>1756</v>
      </c>
      <c r="P2071" t="s">
        <v>1756</v>
      </c>
      <c r="Q2071" s="387">
        <v>1577.76</v>
      </c>
      <c r="R2071">
        <v>205.1088</v>
      </c>
      <c r="S2071">
        <v>1782.8687999999997</v>
      </c>
      <c r="T2071" s="388">
        <v>44469</v>
      </c>
      <c r="U2071">
        <v>0</v>
      </c>
      <c r="V2071" t="s">
        <v>833</v>
      </c>
      <c r="W2071" s="388">
        <v>44484</v>
      </c>
      <c r="X2071">
        <v>165</v>
      </c>
      <c r="Y2071">
        <v>0</v>
      </c>
      <c r="Z2071">
        <v>0</v>
      </c>
      <c r="AA2071" t="s">
        <v>1758</v>
      </c>
      <c r="AB2071" t="s">
        <v>826</v>
      </c>
      <c r="AD2071" t="s">
        <v>2045</v>
      </c>
      <c r="AE2071" t="s">
        <v>2046</v>
      </c>
      <c r="AI2071" t="s">
        <v>1761</v>
      </c>
      <c r="AL2071" t="s">
        <v>3276</v>
      </c>
      <c r="AM2071">
        <v>6</v>
      </c>
      <c r="AN2071" t="s">
        <v>1833</v>
      </c>
      <c r="AO2071" t="s">
        <v>1834</v>
      </c>
      <c r="AP2071">
        <v>0</v>
      </c>
      <c r="AQ2071" s="388">
        <v>44475</v>
      </c>
      <c r="AS2071" t="s">
        <v>3186</v>
      </c>
      <c r="AT2071" s="388">
        <v>44477</v>
      </c>
      <c r="AU2071" t="s">
        <v>1756</v>
      </c>
      <c r="AV2071" t="s">
        <v>1756</v>
      </c>
      <c r="AZ2071" t="s">
        <v>1756</v>
      </c>
      <c r="BA2071" t="s">
        <v>1767</v>
      </c>
      <c r="BB2071" t="s">
        <v>5740</v>
      </c>
      <c r="BC2071" t="s">
        <v>5741</v>
      </c>
      <c r="BD2071" t="s">
        <v>826</v>
      </c>
      <c r="BE2071" t="s">
        <v>1756</v>
      </c>
      <c r="BF2071" t="s">
        <v>826</v>
      </c>
    </row>
    <row r="2072" spans="1:58">
      <c r="A2072" t="s">
        <v>829</v>
      </c>
      <c r="B2072">
        <v>6</v>
      </c>
      <c r="C2072">
        <v>0</v>
      </c>
      <c r="D2072">
        <v>10109</v>
      </c>
      <c r="E2072" t="s">
        <v>5742</v>
      </c>
      <c r="F2072">
        <v>53510602</v>
      </c>
      <c r="G2072" t="s">
        <v>2041</v>
      </c>
      <c r="H2072">
        <v>0</v>
      </c>
      <c r="I2072" t="s">
        <v>2042</v>
      </c>
      <c r="J2072">
        <v>60</v>
      </c>
      <c r="K2072">
        <v>12</v>
      </c>
      <c r="L2072" t="s">
        <v>1771</v>
      </c>
      <c r="M2072" t="s">
        <v>1756</v>
      </c>
      <c r="N2072" t="s">
        <v>1756</v>
      </c>
      <c r="O2072" t="s">
        <v>2043</v>
      </c>
      <c r="P2072" t="s">
        <v>1757</v>
      </c>
      <c r="Q2072" s="387">
        <v>720</v>
      </c>
      <c r="R2072">
        <v>93.600000000000009</v>
      </c>
      <c r="S2072">
        <v>813.59999999999991</v>
      </c>
      <c r="T2072" s="388">
        <v>44468</v>
      </c>
      <c r="U2072">
        <v>0</v>
      </c>
      <c r="V2072" t="s">
        <v>833</v>
      </c>
      <c r="W2072" s="388">
        <v>44484</v>
      </c>
      <c r="X2072">
        <v>165</v>
      </c>
      <c r="Y2072">
        <v>0</v>
      </c>
      <c r="Z2072">
        <v>0</v>
      </c>
      <c r="AA2072" t="s">
        <v>1758</v>
      </c>
      <c r="AB2072" t="s">
        <v>826</v>
      </c>
      <c r="AD2072" t="s">
        <v>2045</v>
      </c>
      <c r="AE2072" t="s">
        <v>2046</v>
      </c>
      <c r="AI2072" t="s">
        <v>1761</v>
      </c>
      <c r="AL2072" t="s">
        <v>3112</v>
      </c>
      <c r="AM2072">
        <v>6</v>
      </c>
      <c r="AN2072" t="s">
        <v>2834</v>
      </c>
      <c r="AO2072" t="s">
        <v>1764</v>
      </c>
      <c r="AP2072">
        <v>0</v>
      </c>
      <c r="AQ2072" s="388">
        <v>44474</v>
      </c>
      <c r="AS2072" t="s">
        <v>3186</v>
      </c>
      <c r="AT2072" s="388">
        <v>44476</v>
      </c>
      <c r="AU2072" t="s">
        <v>1756</v>
      </c>
      <c r="AV2072" t="s">
        <v>1756</v>
      </c>
      <c r="AZ2072" t="s">
        <v>1756</v>
      </c>
      <c r="BA2072" t="s">
        <v>1767</v>
      </c>
      <c r="BB2072" t="s">
        <v>5743</v>
      </c>
      <c r="BC2072" t="s">
        <v>5744</v>
      </c>
      <c r="BD2072" t="s">
        <v>826</v>
      </c>
      <c r="BE2072" t="s">
        <v>1756</v>
      </c>
      <c r="BF2072" t="s">
        <v>826</v>
      </c>
    </row>
    <row r="2073" spans="1:58">
      <c r="A2073" t="s">
        <v>829</v>
      </c>
      <c r="B2073">
        <v>6</v>
      </c>
      <c r="C2073">
        <v>0</v>
      </c>
      <c r="D2073">
        <v>10109</v>
      </c>
      <c r="E2073" t="s">
        <v>5742</v>
      </c>
      <c r="F2073">
        <v>53510602</v>
      </c>
      <c r="G2073" t="s">
        <v>2041</v>
      </c>
      <c r="H2073">
        <v>0</v>
      </c>
      <c r="I2073" t="s">
        <v>2052</v>
      </c>
      <c r="J2073">
        <v>75</v>
      </c>
      <c r="K2073">
        <v>36</v>
      </c>
      <c r="L2073" t="s">
        <v>1771</v>
      </c>
      <c r="M2073" t="s">
        <v>1756</v>
      </c>
      <c r="N2073" t="s">
        <v>1756</v>
      </c>
      <c r="O2073" t="s">
        <v>2053</v>
      </c>
      <c r="P2073" t="s">
        <v>1757</v>
      </c>
      <c r="Q2073" s="387">
        <v>2700</v>
      </c>
      <c r="R2073">
        <v>351</v>
      </c>
      <c r="S2073">
        <v>3050.9999999999995</v>
      </c>
      <c r="T2073" s="388">
        <v>44468</v>
      </c>
      <c r="U2073">
        <v>0</v>
      </c>
      <c r="V2073" t="s">
        <v>833</v>
      </c>
      <c r="W2073" s="388">
        <v>44484</v>
      </c>
      <c r="X2073">
        <v>165</v>
      </c>
      <c r="Y2073">
        <v>0</v>
      </c>
      <c r="Z2073">
        <v>0</v>
      </c>
      <c r="AA2073" t="s">
        <v>1758</v>
      </c>
      <c r="AB2073" t="s">
        <v>826</v>
      </c>
      <c r="AD2073" t="s">
        <v>2045</v>
      </c>
      <c r="AE2073" t="s">
        <v>2046</v>
      </c>
      <c r="AI2073" t="s">
        <v>1761</v>
      </c>
      <c r="AL2073" t="s">
        <v>3112</v>
      </c>
      <c r="AM2073">
        <v>6</v>
      </c>
      <c r="AN2073" t="s">
        <v>2834</v>
      </c>
      <c r="AO2073" t="s">
        <v>1764</v>
      </c>
      <c r="AP2073">
        <v>0</v>
      </c>
      <c r="AQ2073" s="388">
        <v>44474</v>
      </c>
      <c r="AS2073" t="s">
        <v>3186</v>
      </c>
      <c r="AT2073" s="388">
        <v>44476</v>
      </c>
      <c r="AU2073" t="s">
        <v>1756</v>
      </c>
      <c r="AV2073" t="s">
        <v>1756</v>
      </c>
      <c r="AZ2073" t="s">
        <v>1756</v>
      </c>
      <c r="BA2073" t="s">
        <v>1767</v>
      </c>
      <c r="BB2073" t="s">
        <v>5745</v>
      </c>
      <c r="BC2073" t="s">
        <v>5746</v>
      </c>
      <c r="BD2073" t="s">
        <v>826</v>
      </c>
      <c r="BE2073" t="s">
        <v>1756</v>
      </c>
      <c r="BF2073" t="s">
        <v>826</v>
      </c>
    </row>
    <row r="2074" spans="1:58">
      <c r="A2074" t="s">
        <v>829</v>
      </c>
      <c r="B2074">
        <v>6</v>
      </c>
      <c r="C2074">
        <v>0</v>
      </c>
      <c r="D2074">
        <v>10109</v>
      </c>
      <c r="E2074" t="s">
        <v>5742</v>
      </c>
      <c r="F2074">
        <v>53510602</v>
      </c>
      <c r="G2074" t="s">
        <v>2041</v>
      </c>
      <c r="H2074">
        <v>0</v>
      </c>
      <c r="I2074" t="s">
        <v>2056</v>
      </c>
      <c r="J2074">
        <v>210</v>
      </c>
      <c r="K2074">
        <v>4</v>
      </c>
      <c r="L2074" t="s">
        <v>1755</v>
      </c>
      <c r="M2074" t="s">
        <v>1756</v>
      </c>
      <c r="N2074" t="s">
        <v>1756</v>
      </c>
      <c r="P2074" t="s">
        <v>1757</v>
      </c>
      <c r="Q2074" s="387">
        <v>840</v>
      </c>
      <c r="R2074">
        <v>109.2</v>
      </c>
      <c r="S2074">
        <v>949.19999999999993</v>
      </c>
      <c r="T2074" s="388">
        <v>44468</v>
      </c>
      <c r="U2074">
        <v>0</v>
      </c>
      <c r="V2074" t="s">
        <v>833</v>
      </c>
      <c r="W2074" s="388">
        <v>44484</v>
      </c>
      <c r="X2074">
        <v>165</v>
      </c>
      <c r="Y2074">
        <v>0</v>
      </c>
      <c r="Z2074">
        <v>0</v>
      </c>
      <c r="AA2074" t="s">
        <v>1758</v>
      </c>
      <c r="AB2074" t="s">
        <v>826</v>
      </c>
      <c r="AD2074" t="s">
        <v>2045</v>
      </c>
      <c r="AE2074" t="s">
        <v>2046</v>
      </c>
      <c r="AI2074" t="s">
        <v>1761</v>
      </c>
      <c r="AL2074" t="s">
        <v>3112</v>
      </c>
      <c r="AM2074">
        <v>6</v>
      </c>
      <c r="AN2074" t="s">
        <v>2834</v>
      </c>
      <c r="AO2074" t="s">
        <v>1764</v>
      </c>
      <c r="AP2074">
        <v>0</v>
      </c>
      <c r="AQ2074" s="388">
        <v>44474</v>
      </c>
      <c r="AS2074" t="s">
        <v>3186</v>
      </c>
      <c r="AT2074" s="388">
        <v>44476</v>
      </c>
      <c r="AU2074" t="s">
        <v>1756</v>
      </c>
      <c r="AV2074" t="s">
        <v>1756</v>
      </c>
      <c r="AZ2074" t="s">
        <v>1756</v>
      </c>
      <c r="BA2074" t="s">
        <v>1767</v>
      </c>
      <c r="BB2074" t="s">
        <v>5747</v>
      </c>
      <c r="BC2074" t="s">
        <v>5748</v>
      </c>
      <c r="BD2074" t="s">
        <v>826</v>
      </c>
      <c r="BE2074" t="s">
        <v>1756</v>
      </c>
      <c r="BF2074" t="s">
        <v>826</v>
      </c>
    </row>
    <row r="2075" spans="1:58">
      <c r="A2075" t="s">
        <v>829</v>
      </c>
      <c r="B2075">
        <v>6</v>
      </c>
      <c r="C2075">
        <v>0</v>
      </c>
      <c r="D2075">
        <v>10109</v>
      </c>
      <c r="E2075" t="s">
        <v>5742</v>
      </c>
      <c r="F2075">
        <v>53510602</v>
      </c>
      <c r="G2075" t="s">
        <v>2041</v>
      </c>
      <c r="H2075">
        <v>0</v>
      </c>
      <c r="I2075" t="s">
        <v>2062</v>
      </c>
      <c r="J2075">
        <v>138.05000000000001</v>
      </c>
      <c r="K2075">
        <v>11</v>
      </c>
      <c r="L2075" t="s">
        <v>2063</v>
      </c>
      <c r="M2075" t="s">
        <v>2064</v>
      </c>
      <c r="N2075" t="s">
        <v>1757</v>
      </c>
      <c r="O2075" t="s">
        <v>1756</v>
      </c>
      <c r="P2075" t="s">
        <v>1756</v>
      </c>
      <c r="Q2075" s="387">
        <v>1518.55</v>
      </c>
      <c r="R2075">
        <v>197.41149999999999</v>
      </c>
      <c r="S2075">
        <v>1715.9614999999999</v>
      </c>
      <c r="T2075" s="388">
        <v>44468</v>
      </c>
      <c r="U2075">
        <v>0</v>
      </c>
      <c r="V2075" t="s">
        <v>833</v>
      </c>
      <c r="W2075" s="388">
        <v>44484</v>
      </c>
      <c r="X2075">
        <v>165</v>
      </c>
      <c r="Y2075">
        <v>0</v>
      </c>
      <c r="Z2075">
        <v>0</v>
      </c>
      <c r="AA2075" t="s">
        <v>1758</v>
      </c>
      <c r="AB2075" t="s">
        <v>826</v>
      </c>
      <c r="AD2075" t="s">
        <v>2045</v>
      </c>
      <c r="AE2075" t="s">
        <v>2046</v>
      </c>
      <c r="AI2075" t="s">
        <v>1761</v>
      </c>
      <c r="AL2075" t="s">
        <v>3112</v>
      </c>
      <c r="AM2075">
        <v>6</v>
      </c>
      <c r="AN2075" t="s">
        <v>2834</v>
      </c>
      <c r="AO2075" t="s">
        <v>1764</v>
      </c>
      <c r="AP2075">
        <v>0</v>
      </c>
      <c r="AQ2075" s="388">
        <v>44474</v>
      </c>
      <c r="AS2075" t="s">
        <v>3186</v>
      </c>
      <c r="AT2075" s="388">
        <v>44476</v>
      </c>
      <c r="AU2075" t="s">
        <v>1756</v>
      </c>
      <c r="AV2075" t="s">
        <v>1756</v>
      </c>
      <c r="AZ2075" t="s">
        <v>1756</v>
      </c>
      <c r="BA2075" t="s">
        <v>1767</v>
      </c>
      <c r="BB2075" t="s">
        <v>5749</v>
      </c>
      <c r="BC2075" t="s">
        <v>5750</v>
      </c>
      <c r="BD2075" t="s">
        <v>826</v>
      </c>
      <c r="BE2075" t="s">
        <v>1756</v>
      </c>
      <c r="BF2075" t="s">
        <v>826</v>
      </c>
    </row>
    <row r="2076" spans="1:58">
      <c r="A2076" t="s">
        <v>829</v>
      </c>
      <c r="B2076">
        <v>6</v>
      </c>
      <c r="C2076">
        <v>0</v>
      </c>
      <c r="D2076">
        <v>10109</v>
      </c>
      <c r="E2076" t="s">
        <v>5742</v>
      </c>
      <c r="F2076">
        <v>53510602</v>
      </c>
      <c r="G2076" t="s">
        <v>2041</v>
      </c>
      <c r="H2076">
        <v>0</v>
      </c>
      <c r="I2076" t="s">
        <v>2073</v>
      </c>
      <c r="J2076">
        <v>243.75</v>
      </c>
      <c r="K2076">
        <v>3</v>
      </c>
      <c r="L2076" t="s">
        <v>1755</v>
      </c>
      <c r="M2076" t="s">
        <v>2074</v>
      </c>
      <c r="N2076" t="s">
        <v>1757</v>
      </c>
      <c r="O2076" t="s">
        <v>1756</v>
      </c>
      <c r="P2076" t="s">
        <v>1756</v>
      </c>
      <c r="Q2076" s="387">
        <v>731.25</v>
      </c>
      <c r="R2076">
        <v>95.0625</v>
      </c>
      <c r="S2076">
        <v>826.31249999999989</v>
      </c>
      <c r="T2076" s="388">
        <v>44468</v>
      </c>
      <c r="U2076">
        <v>0</v>
      </c>
      <c r="V2076" t="s">
        <v>833</v>
      </c>
      <c r="W2076" s="388">
        <v>44484</v>
      </c>
      <c r="X2076">
        <v>165</v>
      </c>
      <c r="Y2076">
        <v>0</v>
      </c>
      <c r="Z2076">
        <v>0</v>
      </c>
      <c r="AA2076" t="s">
        <v>1758</v>
      </c>
      <c r="AB2076" t="s">
        <v>826</v>
      </c>
      <c r="AD2076" t="s">
        <v>2045</v>
      </c>
      <c r="AE2076" t="s">
        <v>2046</v>
      </c>
      <c r="AI2076" t="s">
        <v>1761</v>
      </c>
      <c r="AL2076" t="s">
        <v>3112</v>
      </c>
      <c r="AM2076">
        <v>6</v>
      </c>
      <c r="AN2076" t="s">
        <v>2834</v>
      </c>
      <c r="AO2076" t="s">
        <v>1764</v>
      </c>
      <c r="AP2076">
        <v>0</v>
      </c>
      <c r="AQ2076" s="388">
        <v>44474</v>
      </c>
      <c r="AS2076" t="s">
        <v>3186</v>
      </c>
      <c r="AT2076" s="388">
        <v>44476</v>
      </c>
      <c r="AU2076" t="s">
        <v>1756</v>
      </c>
      <c r="AV2076" t="s">
        <v>1756</v>
      </c>
      <c r="AZ2076" t="s">
        <v>1756</v>
      </c>
      <c r="BA2076" t="s">
        <v>1767</v>
      </c>
      <c r="BB2076" t="s">
        <v>5751</v>
      </c>
      <c r="BC2076" t="s">
        <v>5752</v>
      </c>
      <c r="BD2076" t="s">
        <v>826</v>
      </c>
      <c r="BE2076" t="s">
        <v>1756</v>
      </c>
      <c r="BF2076" t="s">
        <v>826</v>
      </c>
    </row>
    <row r="2077" spans="1:58">
      <c r="A2077" t="s">
        <v>829</v>
      </c>
      <c r="B2077">
        <v>6</v>
      </c>
      <c r="C2077">
        <v>0</v>
      </c>
      <c r="D2077">
        <v>10109</v>
      </c>
      <c r="E2077" t="s">
        <v>5742</v>
      </c>
      <c r="F2077">
        <v>53510602</v>
      </c>
      <c r="G2077" t="s">
        <v>2041</v>
      </c>
      <c r="H2077">
        <v>0</v>
      </c>
      <c r="I2077" t="s">
        <v>2083</v>
      </c>
      <c r="J2077">
        <v>12.21</v>
      </c>
      <c r="K2077">
        <v>11</v>
      </c>
      <c r="L2077" t="s">
        <v>1771</v>
      </c>
      <c r="M2077" t="s">
        <v>2084</v>
      </c>
      <c r="N2077" t="s">
        <v>1757</v>
      </c>
      <c r="O2077" t="s">
        <v>1756</v>
      </c>
      <c r="P2077" t="s">
        <v>1756</v>
      </c>
      <c r="Q2077" s="387">
        <v>134.31</v>
      </c>
      <c r="R2077">
        <v>17.4603</v>
      </c>
      <c r="S2077">
        <v>151.77029999999999</v>
      </c>
      <c r="T2077" s="388">
        <v>44468</v>
      </c>
      <c r="U2077">
        <v>0</v>
      </c>
      <c r="V2077" t="s">
        <v>833</v>
      </c>
      <c r="W2077" s="388">
        <v>44484</v>
      </c>
      <c r="X2077">
        <v>165</v>
      </c>
      <c r="Y2077">
        <v>0</v>
      </c>
      <c r="Z2077">
        <v>0</v>
      </c>
      <c r="AA2077" t="s">
        <v>1758</v>
      </c>
      <c r="AB2077" t="s">
        <v>826</v>
      </c>
      <c r="AD2077" t="s">
        <v>2045</v>
      </c>
      <c r="AE2077" t="s">
        <v>2046</v>
      </c>
      <c r="AI2077" t="s">
        <v>1761</v>
      </c>
      <c r="AL2077" t="s">
        <v>3112</v>
      </c>
      <c r="AM2077">
        <v>6</v>
      </c>
      <c r="AN2077" t="s">
        <v>2834</v>
      </c>
      <c r="AO2077" t="s">
        <v>1764</v>
      </c>
      <c r="AP2077">
        <v>0</v>
      </c>
      <c r="AQ2077" s="388">
        <v>44474</v>
      </c>
      <c r="AS2077" t="s">
        <v>3186</v>
      </c>
      <c r="AT2077" s="388">
        <v>44476</v>
      </c>
      <c r="AU2077" t="s">
        <v>1756</v>
      </c>
      <c r="AV2077" t="s">
        <v>1756</v>
      </c>
      <c r="AZ2077" t="s">
        <v>1756</v>
      </c>
      <c r="BA2077" t="s">
        <v>1767</v>
      </c>
      <c r="BB2077" t="s">
        <v>5753</v>
      </c>
      <c r="BC2077" t="s">
        <v>5754</v>
      </c>
      <c r="BD2077" t="s">
        <v>826</v>
      </c>
      <c r="BE2077" t="s">
        <v>1756</v>
      </c>
      <c r="BF2077" t="s">
        <v>826</v>
      </c>
    </row>
    <row r="2078" spans="1:58">
      <c r="A2078" t="s">
        <v>829</v>
      </c>
      <c r="B2078">
        <v>6</v>
      </c>
      <c r="C2078">
        <v>0</v>
      </c>
      <c r="D2078">
        <v>10109</v>
      </c>
      <c r="E2078" t="s">
        <v>5742</v>
      </c>
      <c r="F2078">
        <v>53510602</v>
      </c>
      <c r="G2078" t="s">
        <v>2041</v>
      </c>
      <c r="H2078">
        <v>0</v>
      </c>
      <c r="I2078" t="s">
        <v>2095</v>
      </c>
      <c r="J2078">
        <v>138.44999999999999</v>
      </c>
      <c r="K2078">
        <v>11</v>
      </c>
      <c r="L2078" t="s">
        <v>2063</v>
      </c>
      <c r="M2078" t="s">
        <v>2096</v>
      </c>
      <c r="N2078" t="s">
        <v>1757</v>
      </c>
      <c r="O2078" t="s">
        <v>1756</v>
      </c>
      <c r="P2078" t="s">
        <v>1756</v>
      </c>
      <c r="Q2078" s="387">
        <v>1522.95</v>
      </c>
      <c r="R2078">
        <v>197.98350000000002</v>
      </c>
      <c r="S2078">
        <v>1720.9334999999999</v>
      </c>
      <c r="T2078" s="388">
        <v>44468</v>
      </c>
      <c r="U2078">
        <v>0</v>
      </c>
      <c r="V2078" t="s">
        <v>833</v>
      </c>
      <c r="W2078" s="388">
        <v>44484</v>
      </c>
      <c r="X2078">
        <v>165</v>
      </c>
      <c r="Y2078">
        <v>0</v>
      </c>
      <c r="Z2078">
        <v>0</v>
      </c>
      <c r="AA2078" t="s">
        <v>1758</v>
      </c>
      <c r="AB2078" t="s">
        <v>826</v>
      </c>
      <c r="AD2078" t="s">
        <v>2045</v>
      </c>
      <c r="AE2078" t="s">
        <v>2046</v>
      </c>
      <c r="AI2078" t="s">
        <v>1761</v>
      </c>
      <c r="AL2078" t="s">
        <v>3112</v>
      </c>
      <c r="AM2078">
        <v>6</v>
      </c>
      <c r="AN2078" t="s">
        <v>2834</v>
      </c>
      <c r="AO2078" t="s">
        <v>1764</v>
      </c>
      <c r="AP2078">
        <v>0</v>
      </c>
      <c r="AQ2078" s="388">
        <v>44474</v>
      </c>
      <c r="AS2078" t="s">
        <v>3186</v>
      </c>
      <c r="AT2078" s="388">
        <v>44476</v>
      </c>
      <c r="AU2078" t="s">
        <v>1756</v>
      </c>
      <c r="AV2078" t="s">
        <v>1756</v>
      </c>
      <c r="AZ2078" t="s">
        <v>1756</v>
      </c>
      <c r="BA2078" t="s">
        <v>1767</v>
      </c>
      <c r="BB2078" t="s">
        <v>5755</v>
      </c>
      <c r="BC2078" t="s">
        <v>5756</v>
      </c>
      <c r="BD2078" t="s">
        <v>826</v>
      </c>
      <c r="BE2078" t="s">
        <v>1756</v>
      </c>
      <c r="BF2078" t="s">
        <v>826</v>
      </c>
    </row>
    <row r="2079" spans="1:58">
      <c r="A2079" t="s">
        <v>829</v>
      </c>
      <c r="B2079">
        <v>6</v>
      </c>
      <c r="C2079">
        <v>0</v>
      </c>
      <c r="D2079">
        <v>10109</v>
      </c>
      <c r="E2079" t="s">
        <v>5742</v>
      </c>
      <c r="F2079">
        <v>53510602</v>
      </c>
      <c r="G2079" t="s">
        <v>2041</v>
      </c>
      <c r="H2079">
        <v>0</v>
      </c>
      <c r="I2079" t="s">
        <v>2095</v>
      </c>
      <c r="J2079">
        <v>138.44999999999999</v>
      </c>
      <c r="K2079">
        <v>11</v>
      </c>
      <c r="L2079" t="s">
        <v>2063</v>
      </c>
      <c r="M2079" t="s">
        <v>2096</v>
      </c>
      <c r="N2079" t="s">
        <v>1757</v>
      </c>
      <c r="O2079" t="s">
        <v>1756</v>
      </c>
      <c r="P2079" t="s">
        <v>1756</v>
      </c>
      <c r="Q2079" s="387">
        <v>1522.95</v>
      </c>
      <c r="R2079">
        <v>197.98350000000002</v>
      </c>
      <c r="S2079">
        <v>1720.9334999999999</v>
      </c>
      <c r="T2079" s="388">
        <v>44468</v>
      </c>
      <c r="U2079">
        <v>0</v>
      </c>
      <c r="V2079" t="s">
        <v>833</v>
      </c>
      <c r="W2079" s="388">
        <v>44484</v>
      </c>
      <c r="X2079">
        <v>165</v>
      </c>
      <c r="Y2079">
        <v>0</v>
      </c>
      <c r="Z2079">
        <v>0</v>
      </c>
      <c r="AA2079" t="s">
        <v>1758</v>
      </c>
      <c r="AB2079" t="s">
        <v>826</v>
      </c>
      <c r="AD2079" t="s">
        <v>2045</v>
      </c>
      <c r="AE2079" t="s">
        <v>2046</v>
      </c>
      <c r="AI2079" t="s">
        <v>1761</v>
      </c>
      <c r="AL2079" t="s">
        <v>3112</v>
      </c>
      <c r="AM2079">
        <v>6</v>
      </c>
      <c r="AN2079" t="s">
        <v>2834</v>
      </c>
      <c r="AO2079" t="s">
        <v>1764</v>
      </c>
      <c r="AP2079">
        <v>0</v>
      </c>
      <c r="AQ2079" s="388">
        <v>44474</v>
      </c>
      <c r="AS2079" t="s">
        <v>3186</v>
      </c>
      <c r="AT2079" s="388">
        <v>44476</v>
      </c>
      <c r="AU2079" t="s">
        <v>1756</v>
      </c>
      <c r="AV2079" t="s">
        <v>1756</v>
      </c>
      <c r="AZ2079" t="s">
        <v>1756</v>
      </c>
      <c r="BA2079" t="s">
        <v>1767</v>
      </c>
      <c r="BB2079" t="s">
        <v>5755</v>
      </c>
      <c r="BC2079" t="s">
        <v>5756</v>
      </c>
      <c r="BD2079" t="s">
        <v>826</v>
      </c>
      <c r="BE2079" t="s">
        <v>1756</v>
      </c>
      <c r="BF2079" t="s">
        <v>826</v>
      </c>
    </row>
    <row r="2080" spans="1:58">
      <c r="A2080" t="s">
        <v>829</v>
      </c>
      <c r="B2080">
        <v>6</v>
      </c>
      <c r="C2080">
        <v>0</v>
      </c>
      <c r="D2080">
        <v>10108</v>
      </c>
      <c r="E2080" t="s">
        <v>5757</v>
      </c>
      <c r="F2080">
        <v>53510602</v>
      </c>
      <c r="G2080" t="s">
        <v>2041</v>
      </c>
      <c r="H2080">
        <v>0</v>
      </c>
      <c r="I2080" t="s">
        <v>2042</v>
      </c>
      <c r="J2080">
        <v>60</v>
      </c>
      <c r="K2080">
        <v>12</v>
      </c>
      <c r="L2080" t="s">
        <v>1771</v>
      </c>
      <c r="M2080" t="s">
        <v>1756</v>
      </c>
      <c r="N2080" t="s">
        <v>1756</v>
      </c>
      <c r="O2080" t="s">
        <v>2043</v>
      </c>
      <c r="P2080" t="s">
        <v>1757</v>
      </c>
      <c r="Q2080" s="387">
        <v>720</v>
      </c>
      <c r="R2080">
        <v>93.600000000000009</v>
      </c>
      <c r="S2080">
        <v>813.59999999999991</v>
      </c>
      <c r="T2080" s="388">
        <v>44468</v>
      </c>
      <c r="U2080">
        <v>0</v>
      </c>
      <c r="V2080" t="s">
        <v>833</v>
      </c>
      <c r="W2080" s="388">
        <v>44484</v>
      </c>
      <c r="X2080">
        <v>165</v>
      </c>
      <c r="Y2080">
        <v>0</v>
      </c>
      <c r="Z2080">
        <v>0</v>
      </c>
      <c r="AA2080" t="s">
        <v>1758</v>
      </c>
      <c r="AB2080" t="s">
        <v>826</v>
      </c>
      <c r="AD2080" t="s">
        <v>2045</v>
      </c>
      <c r="AE2080" t="s">
        <v>2046</v>
      </c>
      <c r="AI2080" t="s">
        <v>1761</v>
      </c>
      <c r="AL2080" t="s">
        <v>3132</v>
      </c>
      <c r="AM2080">
        <v>6</v>
      </c>
      <c r="AN2080" t="s">
        <v>3133</v>
      </c>
      <c r="AO2080" t="s">
        <v>2852</v>
      </c>
      <c r="AP2080">
        <v>0</v>
      </c>
      <c r="AQ2080" s="388">
        <v>44474</v>
      </c>
      <c r="AS2080" t="s">
        <v>3186</v>
      </c>
      <c r="AT2080" s="388">
        <v>44476</v>
      </c>
      <c r="AU2080" t="s">
        <v>1756</v>
      </c>
      <c r="AV2080" t="s">
        <v>1756</v>
      </c>
      <c r="AZ2080" t="s">
        <v>1756</v>
      </c>
      <c r="BA2080" t="s">
        <v>1767</v>
      </c>
      <c r="BB2080" t="s">
        <v>5758</v>
      </c>
      <c r="BC2080" t="s">
        <v>5759</v>
      </c>
      <c r="BD2080" t="s">
        <v>826</v>
      </c>
      <c r="BE2080" t="s">
        <v>1756</v>
      </c>
      <c r="BF2080" t="s">
        <v>826</v>
      </c>
    </row>
    <row r="2081" spans="1:58">
      <c r="A2081" t="s">
        <v>829</v>
      </c>
      <c r="B2081">
        <v>6</v>
      </c>
      <c r="C2081">
        <v>0</v>
      </c>
      <c r="D2081">
        <v>10108</v>
      </c>
      <c r="E2081" t="s">
        <v>5757</v>
      </c>
      <c r="F2081">
        <v>53510602</v>
      </c>
      <c r="G2081" t="s">
        <v>2041</v>
      </c>
      <c r="H2081">
        <v>0</v>
      </c>
      <c r="I2081" t="s">
        <v>2052</v>
      </c>
      <c r="J2081">
        <v>75</v>
      </c>
      <c r="K2081">
        <v>72</v>
      </c>
      <c r="L2081" t="s">
        <v>1771</v>
      </c>
      <c r="M2081" t="s">
        <v>1756</v>
      </c>
      <c r="N2081" t="s">
        <v>1756</v>
      </c>
      <c r="O2081" t="s">
        <v>2053</v>
      </c>
      <c r="P2081" t="s">
        <v>1757</v>
      </c>
      <c r="Q2081" s="387">
        <v>5400</v>
      </c>
      <c r="R2081">
        <v>702</v>
      </c>
      <c r="S2081">
        <v>6101.9999999999991</v>
      </c>
      <c r="T2081" s="388">
        <v>44468</v>
      </c>
      <c r="U2081">
        <v>0</v>
      </c>
      <c r="V2081" t="s">
        <v>833</v>
      </c>
      <c r="W2081" s="388">
        <v>44484</v>
      </c>
      <c r="X2081">
        <v>165</v>
      </c>
      <c r="Y2081">
        <v>0</v>
      </c>
      <c r="Z2081">
        <v>0</v>
      </c>
      <c r="AA2081" t="s">
        <v>1758</v>
      </c>
      <c r="AB2081" t="s">
        <v>826</v>
      </c>
      <c r="AD2081" t="s">
        <v>2045</v>
      </c>
      <c r="AE2081" t="s">
        <v>2046</v>
      </c>
      <c r="AI2081" t="s">
        <v>1761</v>
      </c>
      <c r="AL2081" t="s">
        <v>3132</v>
      </c>
      <c r="AM2081">
        <v>6</v>
      </c>
      <c r="AN2081" t="s">
        <v>3133</v>
      </c>
      <c r="AO2081" t="s">
        <v>2852</v>
      </c>
      <c r="AP2081">
        <v>0</v>
      </c>
      <c r="AQ2081" s="388">
        <v>44474</v>
      </c>
      <c r="AS2081" t="s">
        <v>3186</v>
      </c>
      <c r="AT2081" s="388">
        <v>44476</v>
      </c>
      <c r="AU2081" t="s">
        <v>1756</v>
      </c>
      <c r="AV2081" t="s">
        <v>1756</v>
      </c>
      <c r="AZ2081" t="s">
        <v>1756</v>
      </c>
      <c r="BA2081" t="s">
        <v>1767</v>
      </c>
      <c r="BB2081" t="s">
        <v>5760</v>
      </c>
      <c r="BC2081" t="s">
        <v>5761</v>
      </c>
      <c r="BD2081" t="s">
        <v>826</v>
      </c>
      <c r="BE2081" t="s">
        <v>1756</v>
      </c>
      <c r="BF2081" t="s">
        <v>826</v>
      </c>
    </row>
    <row r="2082" spans="1:58">
      <c r="A2082" t="s">
        <v>829</v>
      </c>
      <c r="B2082">
        <v>6</v>
      </c>
      <c r="C2082">
        <v>0</v>
      </c>
      <c r="D2082">
        <v>10108</v>
      </c>
      <c r="E2082" t="s">
        <v>5757</v>
      </c>
      <c r="F2082">
        <v>53510602</v>
      </c>
      <c r="G2082" t="s">
        <v>2041</v>
      </c>
      <c r="H2082">
        <v>0</v>
      </c>
      <c r="I2082" t="s">
        <v>2056</v>
      </c>
      <c r="J2082">
        <v>210</v>
      </c>
      <c r="K2082">
        <v>8</v>
      </c>
      <c r="L2082" t="s">
        <v>1755</v>
      </c>
      <c r="M2082" t="s">
        <v>1756</v>
      </c>
      <c r="N2082" t="s">
        <v>1756</v>
      </c>
      <c r="P2082" t="s">
        <v>1757</v>
      </c>
      <c r="Q2082" s="387">
        <v>1680</v>
      </c>
      <c r="R2082">
        <v>218.4</v>
      </c>
      <c r="S2082">
        <v>1898.3999999999999</v>
      </c>
      <c r="T2082" s="388">
        <v>44468</v>
      </c>
      <c r="U2082">
        <v>0</v>
      </c>
      <c r="V2082" t="s">
        <v>833</v>
      </c>
      <c r="W2082" s="388">
        <v>44484</v>
      </c>
      <c r="X2082">
        <v>165</v>
      </c>
      <c r="Y2082">
        <v>0</v>
      </c>
      <c r="Z2082">
        <v>0</v>
      </c>
      <c r="AA2082" t="s">
        <v>1758</v>
      </c>
      <c r="AB2082" t="s">
        <v>826</v>
      </c>
      <c r="AD2082" t="s">
        <v>2045</v>
      </c>
      <c r="AE2082" t="s">
        <v>2046</v>
      </c>
      <c r="AI2082" t="s">
        <v>1761</v>
      </c>
      <c r="AL2082" t="s">
        <v>3132</v>
      </c>
      <c r="AM2082">
        <v>6</v>
      </c>
      <c r="AN2082" t="s">
        <v>3133</v>
      </c>
      <c r="AO2082" t="s">
        <v>2852</v>
      </c>
      <c r="AP2082">
        <v>0</v>
      </c>
      <c r="AQ2082" s="388">
        <v>44474</v>
      </c>
      <c r="AS2082" t="s">
        <v>3186</v>
      </c>
      <c r="AT2082" s="388">
        <v>44476</v>
      </c>
      <c r="AU2082" t="s">
        <v>1756</v>
      </c>
      <c r="AV2082" t="s">
        <v>1756</v>
      </c>
      <c r="AZ2082" t="s">
        <v>1756</v>
      </c>
      <c r="BA2082" t="s">
        <v>1767</v>
      </c>
      <c r="BB2082" t="s">
        <v>5762</v>
      </c>
      <c r="BC2082" t="s">
        <v>5763</v>
      </c>
      <c r="BD2082" t="s">
        <v>826</v>
      </c>
      <c r="BE2082" t="s">
        <v>1756</v>
      </c>
      <c r="BF2082" t="s">
        <v>826</v>
      </c>
    </row>
    <row r="2083" spans="1:58">
      <c r="A2083" t="s">
        <v>829</v>
      </c>
      <c r="B2083">
        <v>6</v>
      </c>
      <c r="C2083">
        <v>0</v>
      </c>
      <c r="D2083">
        <v>10108</v>
      </c>
      <c r="E2083" t="s">
        <v>5757</v>
      </c>
      <c r="F2083">
        <v>53510602</v>
      </c>
      <c r="G2083" t="s">
        <v>2041</v>
      </c>
      <c r="H2083">
        <v>0</v>
      </c>
      <c r="I2083" t="s">
        <v>518</v>
      </c>
      <c r="J2083">
        <v>95</v>
      </c>
      <c r="K2083">
        <v>12</v>
      </c>
      <c r="L2083" t="s">
        <v>1771</v>
      </c>
      <c r="M2083" t="s">
        <v>1756</v>
      </c>
      <c r="N2083" t="s">
        <v>1756</v>
      </c>
      <c r="O2083" t="s">
        <v>2059</v>
      </c>
      <c r="P2083" t="s">
        <v>1757</v>
      </c>
      <c r="Q2083" s="387">
        <v>1140</v>
      </c>
      <c r="R2083">
        <v>148.20000000000002</v>
      </c>
      <c r="S2083">
        <v>1288.1999999999998</v>
      </c>
      <c r="T2083" s="388">
        <v>44468</v>
      </c>
      <c r="U2083">
        <v>0</v>
      </c>
      <c r="V2083" t="s">
        <v>833</v>
      </c>
      <c r="W2083" s="388">
        <v>44484</v>
      </c>
      <c r="X2083">
        <v>165</v>
      </c>
      <c r="Y2083">
        <v>0</v>
      </c>
      <c r="Z2083">
        <v>0</v>
      </c>
      <c r="AA2083" t="s">
        <v>1758</v>
      </c>
      <c r="AB2083" t="s">
        <v>826</v>
      </c>
      <c r="AD2083" t="s">
        <v>2045</v>
      </c>
      <c r="AE2083" t="s">
        <v>2046</v>
      </c>
      <c r="AI2083" t="s">
        <v>1761</v>
      </c>
      <c r="AL2083" t="s">
        <v>3132</v>
      </c>
      <c r="AM2083">
        <v>6</v>
      </c>
      <c r="AN2083" t="s">
        <v>3133</v>
      </c>
      <c r="AO2083" t="s">
        <v>2852</v>
      </c>
      <c r="AP2083">
        <v>0</v>
      </c>
      <c r="AQ2083" s="388">
        <v>44474</v>
      </c>
      <c r="AS2083" t="s">
        <v>3186</v>
      </c>
      <c r="AT2083" s="388">
        <v>44476</v>
      </c>
      <c r="AU2083" t="s">
        <v>1756</v>
      </c>
      <c r="AV2083" t="s">
        <v>1756</v>
      </c>
      <c r="AZ2083" t="s">
        <v>1756</v>
      </c>
      <c r="BA2083" t="s">
        <v>1767</v>
      </c>
      <c r="BB2083" t="s">
        <v>5764</v>
      </c>
      <c r="BC2083" t="s">
        <v>5765</v>
      </c>
      <c r="BD2083" t="s">
        <v>826</v>
      </c>
      <c r="BE2083" t="s">
        <v>1756</v>
      </c>
      <c r="BF2083" t="s">
        <v>826</v>
      </c>
    </row>
    <row r="2084" spans="1:58">
      <c r="A2084" t="s">
        <v>829</v>
      </c>
      <c r="B2084">
        <v>6</v>
      </c>
      <c r="C2084">
        <v>0</v>
      </c>
      <c r="D2084">
        <v>10108</v>
      </c>
      <c r="E2084" t="s">
        <v>5757</v>
      </c>
      <c r="F2084">
        <v>53510602</v>
      </c>
      <c r="G2084" t="s">
        <v>2041</v>
      </c>
      <c r="H2084">
        <v>0</v>
      </c>
      <c r="I2084" t="s">
        <v>2062</v>
      </c>
      <c r="J2084">
        <v>138.05000000000001</v>
      </c>
      <c r="K2084">
        <v>29</v>
      </c>
      <c r="L2084" t="s">
        <v>2063</v>
      </c>
      <c r="M2084" t="s">
        <v>2064</v>
      </c>
      <c r="N2084" t="s">
        <v>1757</v>
      </c>
      <c r="O2084" t="s">
        <v>1756</v>
      </c>
      <c r="P2084" t="s">
        <v>1756</v>
      </c>
      <c r="Q2084" s="387">
        <v>4003.45</v>
      </c>
      <c r="R2084">
        <v>520.44849999999997</v>
      </c>
      <c r="S2084">
        <v>4523.8984999999993</v>
      </c>
      <c r="T2084" s="388">
        <v>44468</v>
      </c>
      <c r="U2084">
        <v>0</v>
      </c>
      <c r="V2084" t="s">
        <v>833</v>
      </c>
      <c r="W2084" s="388">
        <v>44484</v>
      </c>
      <c r="X2084">
        <v>165</v>
      </c>
      <c r="Y2084">
        <v>0</v>
      </c>
      <c r="Z2084">
        <v>0</v>
      </c>
      <c r="AA2084" t="s">
        <v>1758</v>
      </c>
      <c r="AB2084" t="s">
        <v>826</v>
      </c>
      <c r="AD2084" t="s">
        <v>2045</v>
      </c>
      <c r="AE2084" t="s">
        <v>2046</v>
      </c>
      <c r="AI2084" t="s">
        <v>1761</v>
      </c>
      <c r="AL2084" t="s">
        <v>3132</v>
      </c>
      <c r="AM2084">
        <v>6</v>
      </c>
      <c r="AN2084" t="s">
        <v>3133</v>
      </c>
      <c r="AO2084" t="s">
        <v>2852</v>
      </c>
      <c r="AP2084">
        <v>0</v>
      </c>
      <c r="AQ2084" s="388">
        <v>44474</v>
      </c>
      <c r="AS2084" t="s">
        <v>3186</v>
      </c>
      <c r="AT2084" s="388">
        <v>44476</v>
      </c>
      <c r="AU2084" t="s">
        <v>1756</v>
      </c>
      <c r="AV2084" t="s">
        <v>1756</v>
      </c>
      <c r="AZ2084" t="s">
        <v>1756</v>
      </c>
      <c r="BA2084" t="s">
        <v>1767</v>
      </c>
      <c r="BB2084" t="s">
        <v>5766</v>
      </c>
      <c r="BC2084" t="s">
        <v>5767</v>
      </c>
      <c r="BD2084" t="s">
        <v>826</v>
      </c>
      <c r="BE2084" t="s">
        <v>1756</v>
      </c>
      <c r="BF2084" t="s">
        <v>826</v>
      </c>
    </row>
    <row r="2085" spans="1:58">
      <c r="A2085" t="s">
        <v>829</v>
      </c>
      <c r="B2085">
        <v>6</v>
      </c>
      <c r="C2085">
        <v>0</v>
      </c>
      <c r="D2085">
        <v>10108</v>
      </c>
      <c r="E2085" t="s">
        <v>5757</v>
      </c>
      <c r="F2085">
        <v>53510602</v>
      </c>
      <c r="G2085" t="s">
        <v>2041</v>
      </c>
      <c r="H2085">
        <v>0</v>
      </c>
      <c r="I2085" t="s">
        <v>2073</v>
      </c>
      <c r="J2085">
        <v>243.75</v>
      </c>
      <c r="K2085">
        <v>4</v>
      </c>
      <c r="L2085" t="s">
        <v>1755</v>
      </c>
      <c r="M2085" t="s">
        <v>2074</v>
      </c>
      <c r="N2085" t="s">
        <v>1757</v>
      </c>
      <c r="O2085" t="s">
        <v>1756</v>
      </c>
      <c r="P2085" t="s">
        <v>1756</v>
      </c>
      <c r="Q2085" s="387">
        <v>975</v>
      </c>
      <c r="R2085">
        <v>126.75</v>
      </c>
      <c r="S2085">
        <v>1101.75</v>
      </c>
      <c r="T2085" s="388">
        <v>44468</v>
      </c>
      <c r="U2085">
        <v>0</v>
      </c>
      <c r="V2085" t="s">
        <v>833</v>
      </c>
      <c r="W2085" s="388">
        <v>44484</v>
      </c>
      <c r="X2085">
        <v>165</v>
      </c>
      <c r="Y2085">
        <v>0</v>
      </c>
      <c r="Z2085">
        <v>0</v>
      </c>
      <c r="AA2085" t="s">
        <v>1758</v>
      </c>
      <c r="AB2085" t="s">
        <v>826</v>
      </c>
      <c r="AD2085" t="s">
        <v>2045</v>
      </c>
      <c r="AE2085" t="s">
        <v>2046</v>
      </c>
      <c r="AI2085" t="s">
        <v>1761</v>
      </c>
      <c r="AL2085" t="s">
        <v>3132</v>
      </c>
      <c r="AM2085">
        <v>6</v>
      </c>
      <c r="AN2085" t="s">
        <v>3133</v>
      </c>
      <c r="AO2085" t="s">
        <v>2852</v>
      </c>
      <c r="AP2085">
        <v>0</v>
      </c>
      <c r="AQ2085" s="388">
        <v>44474</v>
      </c>
      <c r="AS2085" t="s">
        <v>3186</v>
      </c>
      <c r="AT2085" s="388">
        <v>44476</v>
      </c>
      <c r="AU2085" t="s">
        <v>1756</v>
      </c>
      <c r="AV2085" t="s">
        <v>1756</v>
      </c>
      <c r="AZ2085" t="s">
        <v>1756</v>
      </c>
      <c r="BA2085" t="s">
        <v>1767</v>
      </c>
      <c r="BB2085" t="s">
        <v>5768</v>
      </c>
      <c r="BC2085" t="s">
        <v>5769</v>
      </c>
      <c r="BD2085" t="s">
        <v>826</v>
      </c>
      <c r="BE2085" t="s">
        <v>1756</v>
      </c>
      <c r="BF2085" t="s">
        <v>826</v>
      </c>
    </row>
    <row r="2086" spans="1:58">
      <c r="A2086" t="s">
        <v>829</v>
      </c>
      <c r="B2086">
        <v>6</v>
      </c>
      <c r="C2086">
        <v>0</v>
      </c>
      <c r="D2086">
        <v>10108</v>
      </c>
      <c r="E2086" t="s">
        <v>5757</v>
      </c>
      <c r="F2086">
        <v>53510602</v>
      </c>
      <c r="G2086" t="s">
        <v>2041</v>
      </c>
      <c r="H2086">
        <v>0</v>
      </c>
      <c r="I2086" t="s">
        <v>3152</v>
      </c>
      <c r="J2086">
        <v>18.45</v>
      </c>
      <c r="K2086">
        <v>10</v>
      </c>
      <c r="L2086" t="s">
        <v>1771</v>
      </c>
      <c r="M2086" t="s">
        <v>3153</v>
      </c>
      <c r="N2086" t="s">
        <v>1757</v>
      </c>
      <c r="O2086" t="s">
        <v>1756</v>
      </c>
      <c r="P2086" t="s">
        <v>1756</v>
      </c>
      <c r="Q2086" s="387">
        <v>184.5</v>
      </c>
      <c r="R2086">
        <v>23.984999999999999</v>
      </c>
      <c r="S2086">
        <v>208.48499999999999</v>
      </c>
      <c r="T2086" s="388">
        <v>44468</v>
      </c>
      <c r="U2086">
        <v>0</v>
      </c>
      <c r="V2086" t="s">
        <v>833</v>
      </c>
      <c r="W2086" s="388">
        <v>44484</v>
      </c>
      <c r="X2086">
        <v>165</v>
      </c>
      <c r="Y2086">
        <v>0</v>
      </c>
      <c r="Z2086">
        <v>0</v>
      </c>
      <c r="AA2086" t="s">
        <v>1758</v>
      </c>
      <c r="AB2086" t="s">
        <v>826</v>
      </c>
      <c r="AD2086" t="s">
        <v>2045</v>
      </c>
      <c r="AE2086" t="s">
        <v>2046</v>
      </c>
      <c r="AI2086" t="s">
        <v>1761</v>
      </c>
      <c r="AL2086" t="s">
        <v>3132</v>
      </c>
      <c r="AM2086">
        <v>6</v>
      </c>
      <c r="AN2086" t="s">
        <v>3133</v>
      </c>
      <c r="AO2086" t="s">
        <v>2852</v>
      </c>
      <c r="AP2086">
        <v>0</v>
      </c>
      <c r="AQ2086" s="388">
        <v>44474</v>
      </c>
      <c r="AS2086" t="s">
        <v>3186</v>
      </c>
      <c r="AT2086" s="388">
        <v>44476</v>
      </c>
      <c r="AU2086" t="s">
        <v>1756</v>
      </c>
      <c r="AV2086" t="s">
        <v>1756</v>
      </c>
      <c r="AZ2086" t="s">
        <v>1756</v>
      </c>
      <c r="BA2086" t="s">
        <v>1767</v>
      </c>
      <c r="BB2086" t="s">
        <v>5770</v>
      </c>
      <c r="BC2086" t="s">
        <v>5771</v>
      </c>
      <c r="BD2086" t="s">
        <v>826</v>
      </c>
      <c r="BE2086" t="s">
        <v>1756</v>
      </c>
      <c r="BF2086" t="s">
        <v>826</v>
      </c>
    </row>
    <row r="2087" spans="1:58">
      <c r="A2087" t="s">
        <v>829</v>
      </c>
      <c r="B2087">
        <v>6</v>
      </c>
      <c r="C2087">
        <v>0</v>
      </c>
      <c r="D2087">
        <v>10108</v>
      </c>
      <c r="E2087" t="s">
        <v>5757</v>
      </c>
      <c r="F2087">
        <v>53510602</v>
      </c>
      <c r="G2087" t="s">
        <v>2041</v>
      </c>
      <c r="H2087">
        <v>0</v>
      </c>
      <c r="I2087" t="s">
        <v>2083</v>
      </c>
      <c r="J2087">
        <v>12.21</v>
      </c>
      <c r="K2087">
        <v>11</v>
      </c>
      <c r="L2087" t="s">
        <v>1771</v>
      </c>
      <c r="M2087" t="s">
        <v>2084</v>
      </c>
      <c r="N2087" t="s">
        <v>1757</v>
      </c>
      <c r="O2087" t="s">
        <v>1756</v>
      </c>
      <c r="P2087" t="s">
        <v>1756</v>
      </c>
      <c r="Q2087" s="387">
        <v>134.31</v>
      </c>
      <c r="R2087">
        <v>17.4603</v>
      </c>
      <c r="S2087">
        <v>151.77029999999999</v>
      </c>
      <c r="T2087" s="388">
        <v>44468</v>
      </c>
      <c r="U2087">
        <v>0</v>
      </c>
      <c r="V2087" t="s">
        <v>833</v>
      </c>
      <c r="W2087" s="388">
        <v>44484</v>
      </c>
      <c r="X2087">
        <v>165</v>
      </c>
      <c r="Y2087">
        <v>0</v>
      </c>
      <c r="Z2087">
        <v>0</v>
      </c>
      <c r="AA2087" t="s">
        <v>1758</v>
      </c>
      <c r="AB2087" t="s">
        <v>826</v>
      </c>
      <c r="AD2087" t="s">
        <v>2045</v>
      </c>
      <c r="AE2087" t="s">
        <v>2046</v>
      </c>
      <c r="AI2087" t="s">
        <v>1761</v>
      </c>
      <c r="AL2087" t="s">
        <v>3132</v>
      </c>
      <c r="AM2087">
        <v>6</v>
      </c>
      <c r="AN2087" t="s">
        <v>3133</v>
      </c>
      <c r="AO2087" t="s">
        <v>2852</v>
      </c>
      <c r="AP2087">
        <v>0</v>
      </c>
      <c r="AQ2087" s="388">
        <v>44474</v>
      </c>
      <c r="AS2087" t="s">
        <v>3186</v>
      </c>
      <c r="AT2087" s="388">
        <v>44476</v>
      </c>
      <c r="AU2087" t="s">
        <v>1756</v>
      </c>
      <c r="AV2087" t="s">
        <v>1756</v>
      </c>
      <c r="AZ2087" t="s">
        <v>1756</v>
      </c>
      <c r="BA2087" t="s">
        <v>1767</v>
      </c>
      <c r="BB2087" t="s">
        <v>5772</v>
      </c>
      <c r="BC2087" t="s">
        <v>5773</v>
      </c>
      <c r="BD2087" t="s">
        <v>826</v>
      </c>
      <c r="BE2087" t="s">
        <v>1756</v>
      </c>
      <c r="BF2087" t="s">
        <v>826</v>
      </c>
    </row>
    <row r="2088" spans="1:58">
      <c r="A2088" t="s">
        <v>829</v>
      </c>
      <c r="B2088">
        <v>6</v>
      </c>
      <c r="C2088">
        <v>0</v>
      </c>
      <c r="D2088">
        <v>10108</v>
      </c>
      <c r="E2088" t="s">
        <v>5757</v>
      </c>
      <c r="F2088">
        <v>53510602</v>
      </c>
      <c r="G2088" t="s">
        <v>2041</v>
      </c>
      <c r="H2088">
        <v>0</v>
      </c>
      <c r="I2088" t="s">
        <v>2083</v>
      </c>
      <c r="J2088">
        <v>12.21</v>
      </c>
      <c r="K2088">
        <v>11</v>
      </c>
      <c r="L2088" t="s">
        <v>1771</v>
      </c>
      <c r="M2088" t="s">
        <v>2084</v>
      </c>
      <c r="N2088" t="s">
        <v>1757</v>
      </c>
      <c r="O2088" t="s">
        <v>1756</v>
      </c>
      <c r="P2088" t="s">
        <v>1756</v>
      </c>
      <c r="Q2088" s="387">
        <v>134.31</v>
      </c>
      <c r="R2088">
        <v>17.4603</v>
      </c>
      <c r="S2088">
        <v>151.77029999999999</v>
      </c>
      <c r="T2088" s="388">
        <v>44468</v>
      </c>
      <c r="U2088">
        <v>0</v>
      </c>
      <c r="V2088" t="s">
        <v>833</v>
      </c>
      <c r="W2088" s="388">
        <v>44484</v>
      </c>
      <c r="X2088">
        <v>165</v>
      </c>
      <c r="Y2088">
        <v>0</v>
      </c>
      <c r="Z2088">
        <v>0</v>
      </c>
      <c r="AA2088" t="s">
        <v>1758</v>
      </c>
      <c r="AB2088" t="s">
        <v>826</v>
      </c>
      <c r="AD2088" t="s">
        <v>2045</v>
      </c>
      <c r="AE2088" t="s">
        <v>2046</v>
      </c>
      <c r="AI2088" t="s">
        <v>1761</v>
      </c>
      <c r="AL2088" t="s">
        <v>3132</v>
      </c>
      <c r="AM2088">
        <v>6</v>
      </c>
      <c r="AN2088" t="s">
        <v>3133</v>
      </c>
      <c r="AO2088" t="s">
        <v>2852</v>
      </c>
      <c r="AP2088">
        <v>0</v>
      </c>
      <c r="AQ2088" s="388">
        <v>44474</v>
      </c>
      <c r="AS2088" t="s">
        <v>3186</v>
      </c>
      <c r="AT2088" s="388">
        <v>44476</v>
      </c>
      <c r="AU2088" t="s">
        <v>1756</v>
      </c>
      <c r="AV2088" t="s">
        <v>1756</v>
      </c>
      <c r="AZ2088" t="s">
        <v>1756</v>
      </c>
      <c r="BA2088" t="s">
        <v>1767</v>
      </c>
      <c r="BB2088" t="s">
        <v>5772</v>
      </c>
      <c r="BC2088" t="s">
        <v>5773</v>
      </c>
      <c r="BD2088" t="s">
        <v>826</v>
      </c>
      <c r="BE2088" t="s">
        <v>1756</v>
      </c>
      <c r="BF2088" t="s">
        <v>826</v>
      </c>
    </row>
    <row r="2089" spans="1:58">
      <c r="A2089" t="s">
        <v>829</v>
      </c>
      <c r="B2089">
        <v>6</v>
      </c>
      <c r="C2089">
        <v>0</v>
      </c>
      <c r="D2089">
        <v>10108</v>
      </c>
      <c r="E2089" t="s">
        <v>5757</v>
      </c>
      <c r="F2089">
        <v>53510602</v>
      </c>
      <c r="G2089" t="s">
        <v>2041</v>
      </c>
      <c r="H2089">
        <v>0</v>
      </c>
      <c r="I2089" t="s">
        <v>2089</v>
      </c>
      <c r="J2089">
        <v>146.96</v>
      </c>
      <c r="K2089">
        <v>11</v>
      </c>
      <c r="L2089" t="s">
        <v>2063</v>
      </c>
      <c r="M2089" t="s">
        <v>2090</v>
      </c>
      <c r="N2089" t="s">
        <v>1757</v>
      </c>
      <c r="O2089" t="s">
        <v>1756</v>
      </c>
      <c r="P2089" t="s">
        <v>1756</v>
      </c>
      <c r="Q2089" s="387">
        <v>1616.56</v>
      </c>
      <c r="R2089">
        <v>210.15280000000001</v>
      </c>
      <c r="S2089">
        <v>1826.7127999999998</v>
      </c>
      <c r="T2089" s="388">
        <v>44468</v>
      </c>
      <c r="U2089">
        <v>0</v>
      </c>
      <c r="V2089" t="s">
        <v>833</v>
      </c>
      <c r="W2089" s="388">
        <v>44484</v>
      </c>
      <c r="X2089">
        <v>165</v>
      </c>
      <c r="Y2089">
        <v>0</v>
      </c>
      <c r="Z2089">
        <v>0</v>
      </c>
      <c r="AA2089" t="s">
        <v>1758</v>
      </c>
      <c r="AB2089" t="s">
        <v>826</v>
      </c>
      <c r="AD2089" t="s">
        <v>2045</v>
      </c>
      <c r="AE2089" t="s">
        <v>2046</v>
      </c>
      <c r="AI2089" t="s">
        <v>1761</v>
      </c>
      <c r="AL2089" t="s">
        <v>3132</v>
      </c>
      <c r="AM2089">
        <v>6</v>
      </c>
      <c r="AN2089" t="s">
        <v>3133</v>
      </c>
      <c r="AO2089" t="s">
        <v>2852</v>
      </c>
      <c r="AP2089">
        <v>0</v>
      </c>
      <c r="AQ2089" s="388">
        <v>44474</v>
      </c>
      <c r="AS2089" t="s">
        <v>3186</v>
      </c>
      <c r="AT2089" s="388">
        <v>44476</v>
      </c>
      <c r="AU2089" t="s">
        <v>1756</v>
      </c>
      <c r="AV2089" t="s">
        <v>1756</v>
      </c>
      <c r="AZ2089" t="s">
        <v>1756</v>
      </c>
      <c r="BA2089" t="s">
        <v>1767</v>
      </c>
      <c r="BB2089" t="s">
        <v>5774</v>
      </c>
      <c r="BC2089" t="s">
        <v>5775</v>
      </c>
      <c r="BD2089" t="s">
        <v>826</v>
      </c>
      <c r="BE2089" t="s">
        <v>1756</v>
      </c>
      <c r="BF2089" t="s">
        <v>826</v>
      </c>
    </row>
    <row r="2090" spans="1:58">
      <c r="A2090" t="s">
        <v>829</v>
      </c>
      <c r="B2090">
        <v>6</v>
      </c>
      <c r="C2090">
        <v>0</v>
      </c>
      <c r="D2090">
        <v>10108</v>
      </c>
      <c r="E2090" t="s">
        <v>5757</v>
      </c>
      <c r="F2090">
        <v>53510602</v>
      </c>
      <c r="G2090" t="s">
        <v>2041</v>
      </c>
      <c r="H2090">
        <v>0</v>
      </c>
      <c r="I2090" t="s">
        <v>2095</v>
      </c>
      <c r="J2090">
        <v>138.44999999999999</v>
      </c>
      <c r="K2090">
        <v>11</v>
      </c>
      <c r="L2090" t="s">
        <v>2063</v>
      </c>
      <c r="M2090" t="s">
        <v>2096</v>
      </c>
      <c r="N2090" t="s">
        <v>1757</v>
      </c>
      <c r="O2090" t="s">
        <v>1756</v>
      </c>
      <c r="P2090" t="s">
        <v>1756</v>
      </c>
      <c r="Q2090" s="387">
        <v>1522.95</v>
      </c>
      <c r="R2090">
        <v>197.98350000000002</v>
      </c>
      <c r="S2090">
        <v>1720.9334999999999</v>
      </c>
      <c r="T2090" s="388">
        <v>44468</v>
      </c>
      <c r="U2090">
        <v>0</v>
      </c>
      <c r="V2090" t="s">
        <v>833</v>
      </c>
      <c r="W2090" s="388">
        <v>44484</v>
      </c>
      <c r="X2090">
        <v>165</v>
      </c>
      <c r="Y2090">
        <v>0</v>
      </c>
      <c r="Z2090">
        <v>0</v>
      </c>
      <c r="AA2090" t="s">
        <v>1758</v>
      </c>
      <c r="AB2090" t="s">
        <v>826</v>
      </c>
      <c r="AD2090" t="s">
        <v>2045</v>
      </c>
      <c r="AE2090" t="s">
        <v>2046</v>
      </c>
      <c r="AI2090" t="s">
        <v>1761</v>
      </c>
      <c r="AL2090" t="s">
        <v>3132</v>
      </c>
      <c r="AM2090">
        <v>6</v>
      </c>
      <c r="AN2090" t="s">
        <v>3133</v>
      </c>
      <c r="AO2090" t="s">
        <v>2852</v>
      </c>
      <c r="AP2090">
        <v>0</v>
      </c>
      <c r="AQ2090" s="388">
        <v>44474</v>
      </c>
      <c r="AS2090" t="s">
        <v>3186</v>
      </c>
      <c r="AT2090" s="388">
        <v>44476</v>
      </c>
      <c r="AU2090" t="s">
        <v>1756</v>
      </c>
      <c r="AV2090" t="s">
        <v>1756</v>
      </c>
      <c r="AZ2090" t="s">
        <v>1756</v>
      </c>
      <c r="BA2090" t="s">
        <v>1767</v>
      </c>
      <c r="BB2090" t="s">
        <v>5776</v>
      </c>
      <c r="BC2090" t="s">
        <v>5777</v>
      </c>
      <c r="BD2090" t="s">
        <v>826</v>
      </c>
      <c r="BE2090" t="s">
        <v>1756</v>
      </c>
      <c r="BF2090" t="s">
        <v>826</v>
      </c>
    </row>
    <row r="2091" spans="1:58">
      <c r="A2091" t="s">
        <v>829</v>
      </c>
      <c r="B2091">
        <v>6</v>
      </c>
      <c r="C2091">
        <v>0</v>
      </c>
      <c r="D2091">
        <v>10108</v>
      </c>
      <c r="E2091" t="s">
        <v>5757</v>
      </c>
      <c r="F2091">
        <v>53510602</v>
      </c>
      <c r="G2091" t="s">
        <v>2041</v>
      </c>
      <c r="H2091">
        <v>0</v>
      </c>
      <c r="I2091" t="s">
        <v>2247</v>
      </c>
      <c r="J2091">
        <v>131.47999999999999</v>
      </c>
      <c r="K2091">
        <v>11</v>
      </c>
      <c r="L2091" t="s">
        <v>2063</v>
      </c>
      <c r="M2091" t="s">
        <v>2248</v>
      </c>
      <c r="N2091" t="s">
        <v>1757</v>
      </c>
      <c r="O2091" t="s">
        <v>1756</v>
      </c>
      <c r="P2091" t="s">
        <v>1756</v>
      </c>
      <c r="Q2091" s="387">
        <v>1446.28</v>
      </c>
      <c r="R2091">
        <v>188.0164</v>
      </c>
      <c r="S2091">
        <v>1634.2963999999997</v>
      </c>
      <c r="T2091" s="388">
        <v>44468</v>
      </c>
      <c r="U2091">
        <v>0</v>
      </c>
      <c r="V2091" t="s">
        <v>833</v>
      </c>
      <c r="W2091" s="388">
        <v>44484</v>
      </c>
      <c r="X2091">
        <v>165</v>
      </c>
      <c r="Y2091">
        <v>0</v>
      </c>
      <c r="Z2091">
        <v>0</v>
      </c>
      <c r="AA2091" t="s">
        <v>1758</v>
      </c>
      <c r="AB2091" t="s">
        <v>826</v>
      </c>
      <c r="AD2091" t="s">
        <v>2045</v>
      </c>
      <c r="AE2091" t="s">
        <v>2046</v>
      </c>
      <c r="AI2091" t="s">
        <v>1761</v>
      </c>
      <c r="AL2091" t="s">
        <v>3132</v>
      </c>
      <c r="AM2091">
        <v>6</v>
      </c>
      <c r="AN2091" t="s">
        <v>3133</v>
      </c>
      <c r="AO2091" t="s">
        <v>2852</v>
      </c>
      <c r="AP2091">
        <v>0</v>
      </c>
      <c r="AQ2091" s="388">
        <v>44474</v>
      </c>
      <c r="AS2091" t="s">
        <v>3186</v>
      </c>
      <c r="AT2091" s="388">
        <v>44476</v>
      </c>
      <c r="AU2091" t="s">
        <v>1756</v>
      </c>
      <c r="AV2091" t="s">
        <v>1756</v>
      </c>
      <c r="AZ2091" t="s">
        <v>1756</v>
      </c>
      <c r="BA2091" t="s">
        <v>1767</v>
      </c>
      <c r="BB2091" t="s">
        <v>5778</v>
      </c>
      <c r="BC2091" t="s">
        <v>5779</v>
      </c>
      <c r="BD2091" t="s">
        <v>826</v>
      </c>
      <c r="BE2091" t="s">
        <v>1756</v>
      </c>
      <c r="BF2091" t="s">
        <v>826</v>
      </c>
    </row>
    <row r="2092" spans="1:58">
      <c r="A2092" t="s">
        <v>829</v>
      </c>
      <c r="B2092">
        <v>6</v>
      </c>
      <c r="C2092">
        <v>0</v>
      </c>
      <c r="D2092">
        <v>10106</v>
      </c>
      <c r="E2092" t="s">
        <v>5780</v>
      </c>
      <c r="F2092">
        <v>53510602</v>
      </c>
      <c r="G2092" t="s">
        <v>2041</v>
      </c>
      <c r="H2092">
        <v>0</v>
      </c>
      <c r="I2092" t="s">
        <v>2103</v>
      </c>
      <c r="J2092">
        <v>70</v>
      </c>
      <c r="K2092">
        <v>22</v>
      </c>
      <c r="L2092" t="s">
        <v>1771</v>
      </c>
      <c r="M2092" t="s">
        <v>1756</v>
      </c>
      <c r="N2092" t="s">
        <v>1756</v>
      </c>
      <c r="O2092" t="s">
        <v>2104</v>
      </c>
      <c r="P2092" t="s">
        <v>1757</v>
      </c>
      <c r="Q2092" s="387">
        <v>1540</v>
      </c>
      <c r="R2092">
        <v>200.20000000000002</v>
      </c>
      <c r="S2092">
        <v>1740.1999999999998</v>
      </c>
      <c r="T2092" s="388">
        <v>44468</v>
      </c>
      <c r="U2092">
        <v>0</v>
      </c>
      <c r="V2092" t="s">
        <v>833</v>
      </c>
      <c r="W2092" s="388">
        <v>44484</v>
      </c>
      <c r="X2092">
        <v>165</v>
      </c>
      <c r="Y2092">
        <v>0</v>
      </c>
      <c r="Z2092">
        <v>0</v>
      </c>
      <c r="AA2092" t="s">
        <v>1758</v>
      </c>
      <c r="AB2092" t="s">
        <v>826</v>
      </c>
      <c r="AD2092" t="s">
        <v>2045</v>
      </c>
      <c r="AE2092" t="s">
        <v>2046</v>
      </c>
      <c r="AI2092" t="s">
        <v>1761</v>
      </c>
      <c r="AL2092" t="s">
        <v>3165</v>
      </c>
      <c r="AM2092">
        <v>6</v>
      </c>
      <c r="AN2092" t="s">
        <v>1081</v>
      </c>
      <c r="AO2092" t="s">
        <v>2875</v>
      </c>
      <c r="AP2092">
        <v>0</v>
      </c>
      <c r="AQ2092" s="388">
        <v>44474</v>
      </c>
      <c r="AS2092" t="s">
        <v>3186</v>
      </c>
      <c r="AT2092" s="388">
        <v>44476</v>
      </c>
      <c r="AU2092" t="s">
        <v>1756</v>
      </c>
      <c r="AV2092" t="s">
        <v>1756</v>
      </c>
      <c r="AZ2092" t="s">
        <v>1756</v>
      </c>
      <c r="BA2092" t="s">
        <v>1767</v>
      </c>
      <c r="BB2092" t="s">
        <v>5781</v>
      </c>
      <c r="BC2092" t="s">
        <v>5782</v>
      </c>
      <c r="BD2092" t="s">
        <v>826</v>
      </c>
      <c r="BE2092" t="s">
        <v>1756</v>
      </c>
      <c r="BF2092" t="s">
        <v>826</v>
      </c>
    </row>
    <row r="2093" spans="1:58">
      <c r="A2093" t="s">
        <v>829</v>
      </c>
      <c r="B2093">
        <v>6</v>
      </c>
      <c r="C2093">
        <v>0</v>
      </c>
      <c r="D2093">
        <v>10106</v>
      </c>
      <c r="E2093" t="s">
        <v>5780</v>
      </c>
      <c r="F2093">
        <v>53510602</v>
      </c>
      <c r="G2093" t="s">
        <v>2041</v>
      </c>
      <c r="H2093">
        <v>0</v>
      </c>
      <c r="I2093" t="s">
        <v>2052</v>
      </c>
      <c r="J2093">
        <v>75</v>
      </c>
      <c r="K2093">
        <v>48</v>
      </c>
      <c r="L2093" t="s">
        <v>1771</v>
      </c>
      <c r="M2093" t="s">
        <v>1756</v>
      </c>
      <c r="N2093" t="s">
        <v>1756</v>
      </c>
      <c r="O2093" t="s">
        <v>2053</v>
      </c>
      <c r="P2093" t="s">
        <v>1757</v>
      </c>
      <c r="Q2093" s="387">
        <v>3600</v>
      </c>
      <c r="R2093">
        <v>468</v>
      </c>
      <c r="S2093">
        <v>4067.9999999999995</v>
      </c>
      <c r="T2093" s="388">
        <v>44468</v>
      </c>
      <c r="U2093">
        <v>0</v>
      </c>
      <c r="V2093" t="s">
        <v>833</v>
      </c>
      <c r="W2093" s="388">
        <v>44484</v>
      </c>
      <c r="X2093">
        <v>165</v>
      </c>
      <c r="Y2093">
        <v>0</v>
      </c>
      <c r="Z2093">
        <v>0</v>
      </c>
      <c r="AA2093" t="s">
        <v>1758</v>
      </c>
      <c r="AB2093" t="s">
        <v>826</v>
      </c>
      <c r="AD2093" t="s">
        <v>2045</v>
      </c>
      <c r="AE2093" t="s">
        <v>2046</v>
      </c>
      <c r="AI2093" t="s">
        <v>1761</v>
      </c>
      <c r="AL2093" t="s">
        <v>3165</v>
      </c>
      <c r="AM2093">
        <v>6</v>
      </c>
      <c r="AN2093" t="s">
        <v>1081</v>
      </c>
      <c r="AO2093" t="s">
        <v>2875</v>
      </c>
      <c r="AP2093">
        <v>0</v>
      </c>
      <c r="AQ2093" s="388">
        <v>44474</v>
      </c>
      <c r="AS2093" t="s">
        <v>3186</v>
      </c>
      <c r="AT2093" s="388">
        <v>44476</v>
      </c>
      <c r="AU2093" t="s">
        <v>1756</v>
      </c>
      <c r="AV2093" t="s">
        <v>1756</v>
      </c>
      <c r="AZ2093" t="s">
        <v>1756</v>
      </c>
      <c r="BA2093" t="s">
        <v>1767</v>
      </c>
      <c r="BB2093" t="s">
        <v>5783</v>
      </c>
      <c r="BC2093" t="s">
        <v>5784</v>
      </c>
      <c r="BD2093" t="s">
        <v>826</v>
      </c>
      <c r="BE2093" t="s">
        <v>1756</v>
      </c>
      <c r="BF2093" t="s">
        <v>826</v>
      </c>
    </row>
    <row r="2094" spans="1:58">
      <c r="A2094" t="s">
        <v>829</v>
      </c>
      <c r="B2094">
        <v>6</v>
      </c>
      <c r="C2094">
        <v>0</v>
      </c>
      <c r="D2094">
        <v>10106</v>
      </c>
      <c r="E2094" t="s">
        <v>5780</v>
      </c>
      <c r="F2094">
        <v>53510602</v>
      </c>
      <c r="G2094" t="s">
        <v>2041</v>
      </c>
      <c r="H2094">
        <v>0</v>
      </c>
      <c r="I2094" t="s">
        <v>2056</v>
      </c>
      <c r="J2094">
        <v>210</v>
      </c>
      <c r="K2094">
        <v>5</v>
      </c>
      <c r="L2094" t="s">
        <v>1755</v>
      </c>
      <c r="M2094" t="s">
        <v>1756</v>
      </c>
      <c r="N2094" t="s">
        <v>1756</v>
      </c>
      <c r="P2094" t="s">
        <v>1757</v>
      </c>
      <c r="Q2094" s="387">
        <v>1050</v>
      </c>
      <c r="R2094">
        <v>136.5</v>
      </c>
      <c r="S2094">
        <v>1186.5</v>
      </c>
      <c r="T2094" s="388">
        <v>44468</v>
      </c>
      <c r="U2094">
        <v>0</v>
      </c>
      <c r="V2094" t="s">
        <v>833</v>
      </c>
      <c r="W2094" s="388">
        <v>44484</v>
      </c>
      <c r="X2094">
        <v>165</v>
      </c>
      <c r="Y2094">
        <v>0</v>
      </c>
      <c r="Z2094">
        <v>0</v>
      </c>
      <c r="AA2094" t="s">
        <v>1758</v>
      </c>
      <c r="AB2094" t="s">
        <v>826</v>
      </c>
      <c r="AD2094" t="s">
        <v>2045</v>
      </c>
      <c r="AE2094" t="s">
        <v>2046</v>
      </c>
      <c r="AI2094" t="s">
        <v>1761</v>
      </c>
      <c r="AL2094" t="s">
        <v>3165</v>
      </c>
      <c r="AM2094">
        <v>6</v>
      </c>
      <c r="AN2094" t="s">
        <v>1081</v>
      </c>
      <c r="AO2094" t="s">
        <v>2875</v>
      </c>
      <c r="AP2094">
        <v>0</v>
      </c>
      <c r="AQ2094" s="388">
        <v>44474</v>
      </c>
      <c r="AS2094" t="s">
        <v>3186</v>
      </c>
      <c r="AT2094" s="388">
        <v>44476</v>
      </c>
      <c r="AU2094" t="s">
        <v>1756</v>
      </c>
      <c r="AV2094" t="s">
        <v>1756</v>
      </c>
      <c r="AZ2094" t="s">
        <v>1756</v>
      </c>
      <c r="BA2094" t="s">
        <v>1767</v>
      </c>
      <c r="BB2094" t="s">
        <v>5785</v>
      </c>
      <c r="BC2094" t="s">
        <v>5786</v>
      </c>
      <c r="BD2094" t="s">
        <v>826</v>
      </c>
      <c r="BE2094" t="s">
        <v>1756</v>
      </c>
      <c r="BF2094" t="s">
        <v>826</v>
      </c>
    </row>
    <row r="2095" spans="1:58">
      <c r="A2095" t="s">
        <v>829</v>
      </c>
      <c r="B2095">
        <v>6</v>
      </c>
      <c r="C2095">
        <v>0</v>
      </c>
      <c r="D2095">
        <v>10106</v>
      </c>
      <c r="E2095" t="s">
        <v>5780</v>
      </c>
      <c r="F2095">
        <v>53510602</v>
      </c>
      <c r="G2095" t="s">
        <v>2041</v>
      </c>
      <c r="H2095">
        <v>0</v>
      </c>
      <c r="I2095" t="s">
        <v>2113</v>
      </c>
      <c r="J2095">
        <v>122.39</v>
      </c>
      <c r="K2095">
        <v>22</v>
      </c>
      <c r="L2095" t="s">
        <v>2063</v>
      </c>
      <c r="M2095" t="s">
        <v>2114</v>
      </c>
      <c r="N2095" t="s">
        <v>1757</v>
      </c>
      <c r="O2095" t="s">
        <v>1756</v>
      </c>
      <c r="P2095" t="s">
        <v>1756</v>
      </c>
      <c r="Q2095" s="387">
        <v>2692.58</v>
      </c>
      <c r="R2095">
        <v>350.03539999999998</v>
      </c>
      <c r="S2095">
        <v>3042.6153999999997</v>
      </c>
      <c r="T2095" s="388">
        <v>44468</v>
      </c>
      <c r="U2095">
        <v>0</v>
      </c>
      <c r="V2095" t="s">
        <v>833</v>
      </c>
      <c r="W2095" s="388">
        <v>44484</v>
      </c>
      <c r="X2095">
        <v>165</v>
      </c>
      <c r="Y2095">
        <v>0</v>
      </c>
      <c r="Z2095">
        <v>0</v>
      </c>
      <c r="AA2095" t="s">
        <v>1758</v>
      </c>
      <c r="AB2095" t="s">
        <v>826</v>
      </c>
      <c r="AD2095" t="s">
        <v>2045</v>
      </c>
      <c r="AE2095" t="s">
        <v>2046</v>
      </c>
      <c r="AI2095" t="s">
        <v>1761</v>
      </c>
      <c r="AL2095" t="s">
        <v>3165</v>
      </c>
      <c r="AM2095">
        <v>6</v>
      </c>
      <c r="AN2095" t="s">
        <v>1081</v>
      </c>
      <c r="AO2095" t="s">
        <v>2875</v>
      </c>
      <c r="AP2095">
        <v>0</v>
      </c>
      <c r="AQ2095" s="388">
        <v>44474</v>
      </c>
      <c r="AS2095" t="s">
        <v>3186</v>
      </c>
      <c r="AT2095" s="388">
        <v>44476</v>
      </c>
      <c r="AU2095" t="s">
        <v>1756</v>
      </c>
      <c r="AV2095" t="s">
        <v>1756</v>
      </c>
      <c r="AZ2095" t="s">
        <v>1756</v>
      </c>
      <c r="BA2095" t="s">
        <v>1767</v>
      </c>
      <c r="BB2095" t="s">
        <v>5787</v>
      </c>
      <c r="BC2095" t="s">
        <v>5788</v>
      </c>
      <c r="BD2095" t="s">
        <v>826</v>
      </c>
      <c r="BE2095" t="s">
        <v>1756</v>
      </c>
      <c r="BF2095" t="s">
        <v>826</v>
      </c>
    </row>
    <row r="2096" spans="1:58">
      <c r="A2096" t="s">
        <v>829</v>
      </c>
      <c r="B2096">
        <v>6</v>
      </c>
      <c r="C2096">
        <v>0</v>
      </c>
      <c r="D2096">
        <v>10106</v>
      </c>
      <c r="E2096" t="s">
        <v>5780</v>
      </c>
      <c r="F2096">
        <v>53510602</v>
      </c>
      <c r="G2096" t="s">
        <v>2041</v>
      </c>
      <c r="H2096">
        <v>0</v>
      </c>
      <c r="I2096" t="s">
        <v>2062</v>
      </c>
      <c r="J2096">
        <v>138.05000000000001</v>
      </c>
      <c r="K2096">
        <v>10</v>
      </c>
      <c r="L2096" t="s">
        <v>2063</v>
      </c>
      <c r="M2096" t="s">
        <v>2064</v>
      </c>
      <c r="N2096" t="s">
        <v>1757</v>
      </c>
      <c r="O2096" t="s">
        <v>1756</v>
      </c>
      <c r="P2096" t="s">
        <v>1756</v>
      </c>
      <c r="Q2096" s="387">
        <v>1380.5</v>
      </c>
      <c r="R2096">
        <v>179.465</v>
      </c>
      <c r="S2096">
        <v>1559.9649999999999</v>
      </c>
      <c r="T2096" s="388">
        <v>44468</v>
      </c>
      <c r="U2096">
        <v>0</v>
      </c>
      <c r="V2096" t="s">
        <v>833</v>
      </c>
      <c r="W2096" s="388">
        <v>44484</v>
      </c>
      <c r="X2096">
        <v>165</v>
      </c>
      <c r="Y2096">
        <v>0</v>
      </c>
      <c r="Z2096">
        <v>0</v>
      </c>
      <c r="AA2096" t="s">
        <v>1758</v>
      </c>
      <c r="AB2096" t="s">
        <v>826</v>
      </c>
      <c r="AD2096" t="s">
        <v>2045</v>
      </c>
      <c r="AE2096" t="s">
        <v>2046</v>
      </c>
      <c r="AI2096" t="s">
        <v>1761</v>
      </c>
      <c r="AL2096" t="s">
        <v>3165</v>
      </c>
      <c r="AM2096">
        <v>6</v>
      </c>
      <c r="AN2096" t="s">
        <v>1081</v>
      </c>
      <c r="AO2096" t="s">
        <v>2875</v>
      </c>
      <c r="AP2096">
        <v>0</v>
      </c>
      <c r="AQ2096" s="388">
        <v>44474</v>
      </c>
      <c r="AS2096" t="s">
        <v>3186</v>
      </c>
      <c r="AT2096" s="388">
        <v>44476</v>
      </c>
      <c r="AU2096" t="s">
        <v>1756</v>
      </c>
      <c r="AV2096" t="s">
        <v>1756</v>
      </c>
      <c r="AZ2096" t="s">
        <v>1756</v>
      </c>
      <c r="BA2096" t="s">
        <v>1767</v>
      </c>
      <c r="BB2096" t="s">
        <v>5789</v>
      </c>
      <c r="BC2096" t="s">
        <v>5790</v>
      </c>
      <c r="BD2096" t="s">
        <v>826</v>
      </c>
      <c r="BE2096" t="s">
        <v>1756</v>
      </c>
      <c r="BF2096" t="s">
        <v>826</v>
      </c>
    </row>
    <row r="2097" spans="1:58">
      <c r="A2097" t="s">
        <v>829</v>
      </c>
      <c r="B2097">
        <v>6</v>
      </c>
      <c r="C2097">
        <v>0</v>
      </c>
      <c r="D2097">
        <v>10106</v>
      </c>
      <c r="E2097" t="s">
        <v>5780</v>
      </c>
      <c r="F2097">
        <v>53510602</v>
      </c>
      <c r="G2097" t="s">
        <v>2041</v>
      </c>
      <c r="H2097">
        <v>0</v>
      </c>
      <c r="I2097" t="s">
        <v>2073</v>
      </c>
      <c r="J2097">
        <v>243.75</v>
      </c>
      <c r="K2097">
        <v>2</v>
      </c>
      <c r="L2097" t="s">
        <v>1755</v>
      </c>
      <c r="M2097" t="s">
        <v>2074</v>
      </c>
      <c r="N2097" t="s">
        <v>1757</v>
      </c>
      <c r="O2097" t="s">
        <v>1756</v>
      </c>
      <c r="P2097" t="s">
        <v>1756</v>
      </c>
      <c r="Q2097" s="387">
        <v>487.5</v>
      </c>
      <c r="R2097">
        <v>63.375</v>
      </c>
      <c r="S2097">
        <v>550.875</v>
      </c>
      <c r="T2097" s="388">
        <v>44468</v>
      </c>
      <c r="U2097">
        <v>0</v>
      </c>
      <c r="V2097" t="s">
        <v>833</v>
      </c>
      <c r="W2097" s="388">
        <v>44484</v>
      </c>
      <c r="X2097">
        <v>165</v>
      </c>
      <c r="Y2097">
        <v>0</v>
      </c>
      <c r="Z2097">
        <v>0</v>
      </c>
      <c r="AA2097" t="s">
        <v>1758</v>
      </c>
      <c r="AB2097" t="s">
        <v>826</v>
      </c>
      <c r="AD2097" t="s">
        <v>2045</v>
      </c>
      <c r="AE2097" t="s">
        <v>2046</v>
      </c>
      <c r="AI2097" t="s">
        <v>1761</v>
      </c>
      <c r="AL2097" t="s">
        <v>3165</v>
      </c>
      <c r="AM2097">
        <v>6</v>
      </c>
      <c r="AN2097" t="s">
        <v>1081</v>
      </c>
      <c r="AO2097" t="s">
        <v>2875</v>
      </c>
      <c r="AP2097">
        <v>0</v>
      </c>
      <c r="AQ2097" s="388">
        <v>44474</v>
      </c>
      <c r="AS2097" t="s">
        <v>3186</v>
      </c>
      <c r="AT2097" s="388">
        <v>44476</v>
      </c>
      <c r="AU2097" t="s">
        <v>1756</v>
      </c>
      <c r="AV2097" t="s">
        <v>1756</v>
      </c>
      <c r="AZ2097" t="s">
        <v>1756</v>
      </c>
      <c r="BA2097" t="s">
        <v>1767</v>
      </c>
      <c r="BB2097" t="s">
        <v>5791</v>
      </c>
      <c r="BC2097" t="s">
        <v>5792</v>
      </c>
      <c r="BD2097" t="s">
        <v>826</v>
      </c>
      <c r="BE2097" t="s">
        <v>1756</v>
      </c>
      <c r="BF2097" t="s">
        <v>826</v>
      </c>
    </row>
    <row r="2098" spans="1:58">
      <c r="A2098" t="s">
        <v>829</v>
      </c>
      <c r="B2098">
        <v>6</v>
      </c>
      <c r="C2098">
        <v>0</v>
      </c>
      <c r="D2098">
        <v>10106</v>
      </c>
      <c r="E2098" t="s">
        <v>5780</v>
      </c>
      <c r="F2098">
        <v>53510602</v>
      </c>
      <c r="G2098" t="s">
        <v>2041</v>
      </c>
      <c r="H2098">
        <v>0</v>
      </c>
      <c r="I2098" t="s">
        <v>2083</v>
      </c>
      <c r="J2098">
        <v>12.21</v>
      </c>
      <c r="K2098">
        <v>11</v>
      </c>
      <c r="L2098" t="s">
        <v>1771</v>
      </c>
      <c r="M2098" t="s">
        <v>2084</v>
      </c>
      <c r="N2098" t="s">
        <v>1757</v>
      </c>
      <c r="O2098" t="s">
        <v>1756</v>
      </c>
      <c r="P2098" t="s">
        <v>1756</v>
      </c>
      <c r="Q2098" s="387">
        <v>134.31</v>
      </c>
      <c r="R2098">
        <v>17.4603</v>
      </c>
      <c r="S2098">
        <v>151.77029999999999</v>
      </c>
      <c r="T2098" s="388">
        <v>44468</v>
      </c>
      <c r="U2098">
        <v>0</v>
      </c>
      <c r="V2098" t="s">
        <v>833</v>
      </c>
      <c r="W2098" s="388">
        <v>44484</v>
      </c>
      <c r="X2098">
        <v>165</v>
      </c>
      <c r="Y2098">
        <v>0</v>
      </c>
      <c r="Z2098">
        <v>0</v>
      </c>
      <c r="AA2098" t="s">
        <v>1758</v>
      </c>
      <c r="AB2098" t="s">
        <v>826</v>
      </c>
      <c r="AD2098" t="s">
        <v>2045</v>
      </c>
      <c r="AE2098" t="s">
        <v>2046</v>
      </c>
      <c r="AI2098" t="s">
        <v>1761</v>
      </c>
      <c r="AL2098" t="s">
        <v>3165</v>
      </c>
      <c r="AM2098">
        <v>6</v>
      </c>
      <c r="AN2098" t="s">
        <v>1081</v>
      </c>
      <c r="AO2098" t="s">
        <v>2875</v>
      </c>
      <c r="AP2098">
        <v>0</v>
      </c>
      <c r="AQ2098" s="388">
        <v>44474</v>
      </c>
      <c r="AS2098" t="s">
        <v>3186</v>
      </c>
      <c r="AT2098" s="388">
        <v>44476</v>
      </c>
      <c r="AU2098" t="s">
        <v>1756</v>
      </c>
      <c r="AV2098" t="s">
        <v>1756</v>
      </c>
      <c r="AZ2098" t="s">
        <v>1756</v>
      </c>
      <c r="BA2098" t="s">
        <v>1767</v>
      </c>
      <c r="BB2098" t="s">
        <v>5793</v>
      </c>
      <c r="BC2098" t="s">
        <v>5794</v>
      </c>
      <c r="BD2098" t="s">
        <v>826</v>
      </c>
      <c r="BE2098" t="s">
        <v>1756</v>
      </c>
      <c r="BF2098" t="s">
        <v>826</v>
      </c>
    </row>
    <row r="2099" spans="1:58">
      <c r="A2099" t="s">
        <v>829</v>
      </c>
      <c r="B2099">
        <v>6</v>
      </c>
      <c r="C2099">
        <v>0</v>
      </c>
      <c r="D2099">
        <v>10106</v>
      </c>
      <c r="E2099" t="s">
        <v>5780</v>
      </c>
      <c r="F2099">
        <v>53510602</v>
      </c>
      <c r="G2099" t="s">
        <v>2041</v>
      </c>
      <c r="H2099">
        <v>0</v>
      </c>
      <c r="I2099" t="s">
        <v>2089</v>
      </c>
      <c r="J2099">
        <v>146.96</v>
      </c>
      <c r="K2099">
        <v>11</v>
      </c>
      <c r="L2099" t="s">
        <v>2063</v>
      </c>
      <c r="M2099" t="s">
        <v>2090</v>
      </c>
      <c r="N2099" t="s">
        <v>1757</v>
      </c>
      <c r="O2099" t="s">
        <v>1756</v>
      </c>
      <c r="P2099" t="s">
        <v>1756</v>
      </c>
      <c r="Q2099" s="387">
        <v>1616.56</v>
      </c>
      <c r="R2099">
        <v>210.15280000000001</v>
      </c>
      <c r="S2099">
        <v>1826.7127999999998</v>
      </c>
      <c r="T2099" s="388">
        <v>44468</v>
      </c>
      <c r="U2099">
        <v>0</v>
      </c>
      <c r="V2099" t="s">
        <v>833</v>
      </c>
      <c r="W2099" s="388">
        <v>44484</v>
      </c>
      <c r="X2099">
        <v>165</v>
      </c>
      <c r="Y2099">
        <v>0</v>
      </c>
      <c r="Z2099">
        <v>0</v>
      </c>
      <c r="AA2099" t="s">
        <v>1758</v>
      </c>
      <c r="AB2099" t="s">
        <v>826</v>
      </c>
      <c r="AD2099" t="s">
        <v>2045</v>
      </c>
      <c r="AE2099" t="s">
        <v>2046</v>
      </c>
      <c r="AI2099" t="s">
        <v>1761</v>
      </c>
      <c r="AL2099" t="s">
        <v>3165</v>
      </c>
      <c r="AM2099">
        <v>6</v>
      </c>
      <c r="AN2099" t="s">
        <v>1081</v>
      </c>
      <c r="AO2099" t="s">
        <v>2875</v>
      </c>
      <c r="AP2099">
        <v>0</v>
      </c>
      <c r="AQ2099" s="388">
        <v>44474</v>
      </c>
      <c r="AS2099" t="s">
        <v>3186</v>
      </c>
      <c r="AT2099" s="388">
        <v>44476</v>
      </c>
      <c r="AU2099" t="s">
        <v>1756</v>
      </c>
      <c r="AV2099" t="s">
        <v>1756</v>
      </c>
      <c r="AZ2099" t="s">
        <v>1756</v>
      </c>
      <c r="BA2099" t="s">
        <v>1767</v>
      </c>
      <c r="BB2099" t="s">
        <v>5795</v>
      </c>
      <c r="BC2099" t="s">
        <v>5796</v>
      </c>
      <c r="BD2099" t="s">
        <v>826</v>
      </c>
      <c r="BE2099" t="s">
        <v>1756</v>
      </c>
      <c r="BF2099" t="s">
        <v>826</v>
      </c>
    </row>
    <row r="2100" spans="1:58">
      <c r="A2100" t="s">
        <v>829</v>
      </c>
      <c r="B2100">
        <v>6</v>
      </c>
      <c r="C2100">
        <v>0</v>
      </c>
      <c r="D2100">
        <v>10106</v>
      </c>
      <c r="E2100" t="s">
        <v>5780</v>
      </c>
      <c r="F2100">
        <v>53510602</v>
      </c>
      <c r="G2100" t="s">
        <v>2041</v>
      </c>
      <c r="H2100">
        <v>0</v>
      </c>
      <c r="I2100" t="s">
        <v>2095</v>
      </c>
      <c r="J2100">
        <v>138.44999999999999</v>
      </c>
      <c r="K2100">
        <v>11</v>
      </c>
      <c r="L2100" t="s">
        <v>2063</v>
      </c>
      <c r="M2100" t="s">
        <v>2096</v>
      </c>
      <c r="N2100" t="s">
        <v>1757</v>
      </c>
      <c r="O2100" t="s">
        <v>1756</v>
      </c>
      <c r="P2100" t="s">
        <v>1756</v>
      </c>
      <c r="Q2100" s="387">
        <v>1522.95</v>
      </c>
      <c r="R2100">
        <v>197.98350000000002</v>
      </c>
      <c r="S2100">
        <v>1720.9334999999999</v>
      </c>
      <c r="T2100" s="388">
        <v>44468</v>
      </c>
      <c r="U2100">
        <v>0</v>
      </c>
      <c r="V2100" t="s">
        <v>833</v>
      </c>
      <c r="W2100" s="388">
        <v>44484</v>
      </c>
      <c r="X2100">
        <v>165</v>
      </c>
      <c r="Y2100">
        <v>0</v>
      </c>
      <c r="Z2100">
        <v>0</v>
      </c>
      <c r="AA2100" t="s">
        <v>1758</v>
      </c>
      <c r="AB2100" t="s">
        <v>826</v>
      </c>
      <c r="AD2100" t="s">
        <v>2045</v>
      </c>
      <c r="AE2100" t="s">
        <v>2046</v>
      </c>
      <c r="AI2100" t="s">
        <v>1761</v>
      </c>
      <c r="AL2100" t="s">
        <v>3165</v>
      </c>
      <c r="AM2100">
        <v>6</v>
      </c>
      <c r="AN2100" t="s">
        <v>1081</v>
      </c>
      <c r="AO2100" t="s">
        <v>2875</v>
      </c>
      <c r="AP2100">
        <v>0</v>
      </c>
      <c r="AQ2100" s="388">
        <v>44474</v>
      </c>
      <c r="AS2100" t="s">
        <v>3186</v>
      </c>
      <c r="AT2100" s="388">
        <v>44476</v>
      </c>
      <c r="AU2100" t="s">
        <v>1756</v>
      </c>
      <c r="AV2100" t="s">
        <v>1756</v>
      </c>
      <c r="AZ2100" t="s">
        <v>1756</v>
      </c>
      <c r="BA2100" t="s">
        <v>1767</v>
      </c>
      <c r="BB2100" t="s">
        <v>5797</v>
      </c>
      <c r="BC2100" t="s">
        <v>5798</v>
      </c>
      <c r="BD2100" t="s">
        <v>826</v>
      </c>
      <c r="BE2100" t="s">
        <v>1756</v>
      </c>
      <c r="BF2100" t="s">
        <v>826</v>
      </c>
    </row>
    <row r="2101" spans="1:58">
      <c r="A2101" t="s">
        <v>829</v>
      </c>
      <c r="B2101">
        <v>6</v>
      </c>
      <c r="C2101">
        <v>0</v>
      </c>
      <c r="D2101">
        <v>10106</v>
      </c>
      <c r="E2101" t="s">
        <v>5780</v>
      </c>
      <c r="F2101">
        <v>53510602</v>
      </c>
      <c r="G2101" t="s">
        <v>2041</v>
      </c>
      <c r="H2101">
        <v>0</v>
      </c>
      <c r="I2101" t="s">
        <v>2247</v>
      </c>
      <c r="J2101">
        <v>131.47999999999999</v>
      </c>
      <c r="K2101">
        <v>11</v>
      </c>
      <c r="L2101" t="s">
        <v>2063</v>
      </c>
      <c r="M2101" t="s">
        <v>2248</v>
      </c>
      <c r="N2101" t="s">
        <v>1757</v>
      </c>
      <c r="O2101" t="s">
        <v>1756</v>
      </c>
      <c r="P2101" t="s">
        <v>1756</v>
      </c>
      <c r="Q2101" s="387">
        <v>1446.28</v>
      </c>
      <c r="R2101">
        <v>188.0164</v>
      </c>
      <c r="S2101">
        <v>1634.2963999999997</v>
      </c>
      <c r="T2101" s="388">
        <v>44468</v>
      </c>
      <c r="U2101">
        <v>0</v>
      </c>
      <c r="V2101" t="s">
        <v>833</v>
      </c>
      <c r="W2101" s="388">
        <v>44484</v>
      </c>
      <c r="X2101">
        <v>165</v>
      </c>
      <c r="Y2101">
        <v>0</v>
      </c>
      <c r="Z2101">
        <v>0</v>
      </c>
      <c r="AA2101" t="s">
        <v>1758</v>
      </c>
      <c r="AB2101" t="s">
        <v>826</v>
      </c>
      <c r="AD2101" t="s">
        <v>2045</v>
      </c>
      <c r="AE2101" t="s">
        <v>2046</v>
      </c>
      <c r="AI2101" t="s">
        <v>1761</v>
      </c>
      <c r="AL2101" t="s">
        <v>3165</v>
      </c>
      <c r="AM2101">
        <v>6</v>
      </c>
      <c r="AN2101" t="s">
        <v>1081</v>
      </c>
      <c r="AO2101" t="s">
        <v>2875</v>
      </c>
      <c r="AP2101">
        <v>0</v>
      </c>
      <c r="AQ2101" s="388">
        <v>44474</v>
      </c>
      <c r="AS2101" t="s">
        <v>3186</v>
      </c>
      <c r="AT2101" s="388">
        <v>44476</v>
      </c>
      <c r="AU2101" t="s">
        <v>1756</v>
      </c>
      <c r="AV2101" t="s">
        <v>1756</v>
      </c>
      <c r="AZ2101" t="s">
        <v>1756</v>
      </c>
      <c r="BA2101" t="s">
        <v>1767</v>
      </c>
      <c r="BB2101" t="s">
        <v>5799</v>
      </c>
      <c r="BC2101" t="s">
        <v>5800</v>
      </c>
      <c r="BD2101" t="s">
        <v>826</v>
      </c>
      <c r="BE2101" t="s">
        <v>1756</v>
      </c>
      <c r="BF2101" t="s">
        <v>826</v>
      </c>
    </row>
    <row r="2102" spans="1:58">
      <c r="A2102" t="s">
        <v>829</v>
      </c>
      <c r="B2102">
        <v>6</v>
      </c>
      <c r="C2102">
        <v>0</v>
      </c>
      <c r="D2102">
        <v>10117</v>
      </c>
      <c r="E2102" t="s">
        <v>5801</v>
      </c>
      <c r="F2102">
        <v>53510602</v>
      </c>
      <c r="G2102" t="s">
        <v>2041</v>
      </c>
      <c r="H2102">
        <v>0</v>
      </c>
      <c r="I2102" t="s">
        <v>5802</v>
      </c>
      <c r="J2102">
        <v>60</v>
      </c>
      <c r="K2102">
        <v>16</v>
      </c>
      <c r="L2102" t="s">
        <v>1771</v>
      </c>
      <c r="M2102" t="s">
        <v>1756</v>
      </c>
      <c r="N2102" t="s">
        <v>1756</v>
      </c>
      <c r="O2102" t="s">
        <v>2043</v>
      </c>
      <c r="P2102" t="s">
        <v>1757</v>
      </c>
      <c r="Q2102" s="387">
        <v>960</v>
      </c>
      <c r="R2102">
        <v>124.80000000000001</v>
      </c>
      <c r="S2102">
        <v>1084.8</v>
      </c>
      <c r="T2102" s="388">
        <v>44468</v>
      </c>
      <c r="U2102">
        <v>0</v>
      </c>
      <c r="V2102" t="s">
        <v>833</v>
      </c>
      <c r="W2102" s="388">
        <v>44484</v>
      </c>
      <c r="X2102">
        <v>165</v>
      </c>
      <c r="Y2102">
        <v>0</v>
      </c>
      <c r="Z2102">
        <v>0</v>
      </c>
      <c r="AA2102" t="s">
        <v>1758</v>
      </c>
      <c r="AB2102" t="s">
        <v>826</v>
      </c>
      <c r="AD2102" t="s">
        <v>2045</v>
      </c>
      <c r="AE2102" t="s">
        <v>2046</v>
      </c>
      <c r="AI2102" t="s">
        <v>1761</v>
      </c>
      <c r="AL2102" t="s">
        <v>5803</v>
      </c>
      <c r="AM2102">
        <v>6</v>
      </c>
      <c r="AN2102" t="s">
        <v>3184</v>
      </c>
      <c r="AO2102" t="s">
        <v>3185</v>
      </c>
      <c r="AP2102">
        <v>0</v>
      </c>
      <c r="AQ2102" s="388">
        <v>44474</v>
      </c>
      <c r="AS2102" t="s">
        <v>3186</v>
      </c>
      <c r="AT2102" s="388">
        <v>44476</v>
      </c>
      <c r="AU2102" t="s">
        <v>1756</v>
      </c>
      <c r="AV2102" t="s">
        <v>1756</v>
      </c>
      <c r="AZ2102" t="s">
        <v>1756</v>
      </c>
      <c r="BA2102" t="s">
        <v>1767</v>
      </c>
      <c r="BB2102" t="s">
        <v>5804</v>
      </c>
      <c r="BC2102" t="s">
        <v>5805</v>
      </c>
      <c r="BD2102" t="s">
        <v>826</v>
      </c>
      <c r="BE2102" t="s">
        <v>1756</v>
      </c>
      <c r="BF2102" t="s">
        <v>826</v>
      </c>
    </row>
    <row r="2103" spans="1:58">
      <c r="A2103" t="s">
        <v>829</v>
      </c>
      <c r="B2103">
        <v>6</v>
      </c>
      <c r="C2103">
        <v>0</v>
      </c>
      <c r="D2103">
        <v>10117</v>
      </c>
      <c r="E2103" t="s">
        <v>5801</v>
      </c>
      <c r="F2103">
        <v>53510602</v>
      </c>
      <c r="G2103" t="s">
        <v>2041</v>
      </c>
      <c r="H2103">
        <v>0</v>
      </c>
      <c r="I2103" t="s">
        <v>2056</v>
      </c>
      <c r="J2103">
        <v>210</v>
      </c>
      <c r="K2103">
        <v>2</v>
      </c>
      <c r="L2103" t="s">
        <v>1755</v>
      </c>
      <c r="M2103" t="s">
        <v>1756</v>
      </c>
      <c r="N2103" t="s">
        <v>1756</v>
      </c>
      <c r="P2103" t="s">
        <v>1757</v>
      </c>
      <c r="Q2103" s="387">
        <v>420</v>
      </c>
      <c r="R2103">
        <v>54.6</v>
      </c>
      <c r="S2103">
        <v>474.59999999999997</v>
      </c>
      <c r="T2103" s="388">
        <v>44468</v>
      </c>
      <c r="U2103">
        <v>0</v>
      </c>
      <c r="V2103" t="s">
        <v>833</v>
      </c>
      <c r="W2103" s="388">
        <v>44484</v>
      </c>
      <c r="X2103">
        <v>165</v>
      </c>
      <c r="Y2103">
        <v>0</v>
      </c>
      <c r="Z2103">
        <v>0</v>
      </c>
      <c r="AA2103" t="s">
        <v>1758</v>
      </c>
      <c r="AB2103" t="s">
        <v>826</v>
      </c>
      <c r="AD2103" t="s">
        <v>2045</v>
      </c>
      <c r="AE2103" t="s">
        <v>2046</v>
      </c>
      <c r="AI2103" t="s">
        <v>1761</v>
      </c>
      <c r="AL2103" t="s">
        <v>5803</v>
      </c>
      <c r="AM2103">
        <v>6</v>
      </c>
      <c r="AN2103" t="s">
        <v>3184</v>
      </c>
      <c r="AO2103" t="s">
        <v>3185</v>
      </c>
      <c r="AP2103">
        <v>0</v>
      </c>
      <c r="AQ2103" s="388">
        <v>44474</v>
      </c>
      <c r="AS2103" t="s">
        <v>3186</v>
      </c>
      <c r="AT2103" s="388">
        <v>44476</v>
      </c>
      <c r="AU2103" t="s">
        <v>1756</v>
      </c>
      <c r="AV2103" t="s">
        <v>1756</v>
      </c>
      <c r="AZ2103" t="s">
        <v>1756</v>
      </c>
      <c r="BA2103" t="s">
        <v>1767</v>
      </c>
      <c r="BB2103" t="s">
        <v>5806</v>
      </c>
      <c r="BC2103" t="s">
        <v>5807</v>
      </c>
      <c r="BD2103" t="s">
        <v>826</v>
      </c>
      <c r="BE2103" t="s">
        <v>1756</v>
      </c>
      <c r="BF2103" t="s">
        <v>826</v>
      </c>
    </row>
    <row r="2104" spans="1:58">
      <c r="A2104" t="s">
        <v>829</v>
      </c>
      <c r="B2104">
        <v>6</v>
      </c>
      <c r="C2104">
        <v>0</v>
      </c>
      <c r="D2104">
        <v>10117</v>
      </c>
      <c r="E2104" t="s">
        <v>5801</v>
      </c>
      <c r="F2104">
        <v>53510602</v>
      </c>
      <c r="G2104" t="s">
        <v>2041</v>
      </c>
      <c r="H2104">
        <v>0</v>
      </c>
      <c r="I2104" t="s">
        <v>2073</v>
      </c>
      <c r="J2104">
        <v>243.75</v>
      </c>
      <c r="K2104">
        <v>2</v>
      </c>
      <c r="L2104" t="s">
        <v>1755</v>
      </c>
      <c r="M2104" t="s">
        <v>2074</v>
      </c>
      <c r="N2104" t="s">
        <v>1757</v>
      </c>
      <c r="O2104" t="s">
        <v>1756</v>
      </c>
      <c r="P2104" t="s">
        <v>1756</v>
      </c>
      <c r="Q2104" s="387">
        <v>487.5</v>
      </c>
      <c r="R2104">
        <v>63.375</v>
      </c>
      <c r="S2104">
        <v>550.875</v>
      </c>
      <c r="T2104" s="388">
        <v>44468</v>
      </c>
      <c r="U2104">
        <v>0</v>
      </c>
      <c r="V2104" t="s">
        <v>833</v>
      </c>
      <c r="W2104" s="388">
        <v>44484</v>
      </c>
      <c r="X2104">
        <v>165</v>
      </c>
      <c r="Y2104">
        <v>0</v>
      </c>
      <c r="Z2104">
        <v>0</v>
      </c>
      <c r="AA2104" t="s">
        <v>1758</v>
      </c>
      <c r="AB2104" t="s">
        <v>826</v>
      </c>
      <c r="AD2104" t="s">
        <v>2045</v>
      </c>
      <c r="AE2104" t="s">
        <v>2046</v>
      </c>
      <c r="AI2104" t="s">
        <v>1761</v>
      </c>
      <c r="AL2104" t="s">
        <v>5803</v>
      </c>
      <c r="AM2104">
        <v>6</v>
      </c>
      <c r="AN2104" t="s">
        <v>3184</v>
      </c>
      <c r="AO2104" t="s">
        <v>3185</v>
      </c>
      <c r="AP2104">
        <v>0</v>
      </c>
      <c r="AQ2104" s="388">
        <v>44474</v>
      </c>
      <c r="AS2104" t="s">
        <v>3186</v>
      </c>
      <c r="AT2104" s="388">
        <v>44476</v>
      </c>
      <c r="AU2104" t="s">
        <v>1756</v>
      </c>
      <c r="AV2104" t="s">
        <v>1756</v>
      </c>
      <c r="AZ2104" t="s">
        <v>1756</v>
      </c>
      <c r="BA2104" t="s">
        <v>1767</v>
      </c>
      <c r="BB2104" t="s">
        <v>5808</v>
      </c>
      <c r="BC2104" t="s">
        <v>5809</v>
      </c>
      <c r="BD2104" t="s">
        <v>826</v>
      </c>
      <c r="BE2104" t="s">
        <v>1756</v>
      </c>
      <c r="BF2104" t="s">
        <v>826</v>
      </c>
    </row>
    <row r="2105" spans="1:58">
      <c r="A2105" t="s">
        <v>829</v>
      </c>
      <c r="B2105">
        <v>6</v>
      </c>
      <c r="C2105">
        <v>0</v>
      </c>
      <c r="D2105">
        <v>10115</v>
      </c>
      <c r="E2105" t="s">
        <v>5810</v>
      </c>
      <c r="F2105">
        <v>53510602</v>
      </c>
      <c r="G2105" t="s">
        <v>2041</v>
      </c>
      <c r="H2105">
        <v>0</v>
      </c>
      <c r="I2105" t="s">
        <v>2052</v>
      </c>
      <c r="J2105">
        <v>75</v>
      </c>
      <c r="K2105">
        <v>60</v>
      </c>
      <c r="L2105" t="s">
        <v>1771</v>
      </c>
      <c r="M2105" t="s">
        <v>1756</v>
      </c>
      <c r="N2105" t="s">
        <v>1756</v>
      </c>
      <c r="O2105" t="s">
        <v>2053</v>
      </c>
      <c r="P2105" t="s">
        <v>1757</v>
      </c>
      <c r="Q2105" s="387">
        <v>4500</v>
      </c>
      <c r="R2105">
        <v>585</v>
      </c>
      <c r="S2105">
        <v>5084.9999999999991</v>
      </c>
      <c r="T2105" s="388">
        <v>44468</v>
      </c>
      <c r="U2105">
        <v>0</v>
      </c>
      <c r="V2105" t="s">
        <v>833</v>
      </c>
      <c r="W2105" s="388">
        <v>44484</v>
      </c>
      <c r="X2105">
        <v>165</v>
      </c>
      <c r="Y2105">
        <v>0</v>
      </c>
      <c r="Z2105">
        <v>0</v>
      </c>
      <c r="AA2105" t="s">
        <v>1758</v>
      </c>
      <c r="AB2105" t="s">
        <v>826</v>
      </c>
      <c r="AD2105" t="s">
        <v>2045</v>
      </c>
      <c r="AE2105" t="s">
        <v>2046</v>
      </c>
      <c r="AI2105" t="s">
        <v>1761</v>
      </c>
      <c r="AL2105" t="s">
        <v>3183</v>
      </c>
      <c r="AM2105">
        <v>6</v>
      </c>
      <c r="AN2105" t="s">
        <v>3184</v>
      </c>
      <c r="AO2105" t="s">
        <v>3185</v>
      </c>
      <c r="AP2105">
        <v>0</v>
      </c>
      <c r="AQ2105" s="388">
        <v>44474</v>
      </c>
      <c r="AS2105" t="s">
        <v>3186</v>
      </c>
      <c r="AT2105" s="388">
        <v>44476</v>
      </c>
      <c r="AU2105" t="s">
        <v>1756</v>
      </c>
      <c r="AV2105" t="s">
        <v>1756</v>
      </c>
      <c r="AZ2105" t="s">
        <v>1756</v>
      </c>
      <c r="BA2105" t="s">
        <v>1767</v>
      </c>
      <c r="BB2105" t="s">
        <v>5811</v>
      </c>
      <c r="BC2105" t="s">
        <v>5812</v>
      </c>
      <c r="BD2105" t="s">
        <v>826</v>
      </c>
      <c r="BE2105" t="s">
        <v>1756</v>
      </c>
      <c r="BF2105" t="s">
        <v>826</v>
      </c>
    </row>
    <row r="2106" spans="1:58">
      <c r="A2106" t="s">
        <v>829</v>
      </c>
      <c r="B2106">
        <v>6</v>
      </c>
      <c r="C2106">
        <v>0</v>
      </c>
      <c r="D2106">
        <v>10115</v>
      </c>
      <c r="E2106" t="s">
        <v>5810</v>
      </c>
      <c r="F2106">
        <v>53510602</v>
      </c>
      <c r="G2106" t="s">
        <v>2041</v>
      </c>
      <c r="H2106">
        <v>0</v>
      </c>
      <c r="I2106" t="s">
        <v>518</v>
      </c>
      <c r="J2106">
        <v>95</v>
      </c>
      <c r="K2106">
        <v>12</v>
      </c>
      <c r="L2106" t="s">
        <v>1771</v>
      </c>
      <c r="M2106" t="s">
        <v>1756</v>
      </c>
      <c r="N2106" t="s">
        <v>1756</v>
      </c>
      <c r="O2106" t="s">
        <v>2059</v>
      </c>
      <c r="P2106" t="s">
        <v>1757</v>
      </c>
      <c r="Q2106" s="387">
        <v>1140</v>
      </c>
      <c r="R2106">
        <v>148.20000000000002</v>
      </c>
      <c r="S2106">
        <v>1288.1999999999998</v>
      </c>
      <c r="T2106" s="388">
        <v>44468</v>
      </c>
      <c r="U2106">
        <v>0</v>
      </c>
      <c r="V2106" t="s">
        <v>833</v>
      </c>
      <c r="W2106" s="388">
        <v>44484</v>
      </c>
      <c r="X2106">
        <v>165</v>
      </c>
      <c r="Y2106">
        <v>0</v>
      </c>
      <c r="Z2106">
        <v>0</v>
      </c>
      <c r="AA2106" t="s">
        <v>1758</v>
      </c>
      <c r="AB2106" t="s">
        <v>826</v>
      </c>
      <c r="AD2106" t="s">
        <v>2045</v>
      </c>
      <c r="AE2106" t="s">
        <v>2046</v>
      </c>
      <c r="AI2106" t="s">
        <v>1761</v>
      </c>
      <c r="AL2106" t="s">
        <v>3183</v>
      </c>
      <c r="AM2106">
        <v>6</v>
      </c>
      <c r="AN2106" t="s">
        <v>3184</v>
      </c>
      <c r="AO2106" t="s">
        <v>3185</v>
      </c>
      <c r="AP2106">
        <v>0</v>
      </c>
      <c r="AQ2106" s="388">
        <v>44474</v>
      </c>
      <c r="AS2106" t="s">
        <v>3186</v>
      </c>
      <c r="AT2106" s="388">
        <v>44476</v>
      </c>
      <c r="AU2106" t="s">
        <v>1756</v>
      </c>
      <c r="AV2106" t="s">
        <v>1756</v>
      </c>
      <c r="AZ2106" t="s">
        <v>1756</v>
      </c>
      <c r="BA2106" t="s">
        <v>1767</v>
      </c>
      <c r="BB2106" t="s">
        <v>5813</v>
      </c>
      <c r="BC2106" t="s">
        <v>5814</v>
      </c>
      <c r="BD2106" t="s">
        <v>826</v>
      </c>
      <c r="BE2106" t="s">
        <v>1756</v>
      </c>
      <c r="BF2106" t="s">
        <v>826</v>
      </c>
    </row>
    <row r="2107" spans="1:58">
      <c r="A2107" t="s">
        <v>829</v>
      </c>
      <c r="B2107">
        <v>6</v>
      </c>
      <c r="C2107">
        <v>0</v>
      </c>
      <c r="D2107">
        <v>10115</v>
      </c>
      <c r="E2107" t="s">
        <v>5810</v>
      </c>
      <c r="F2107">
        <v>53510602</v>
      </c>
      <c r="G2107" t="s">
        <v>2041</v>
      </c>
      <c r="H2107">
        <v>0</v>
      </c>
      <c r="I2107" t="s">
        <v>2062</v>
      </c>
      <c r="J2107">
        <v>138.05000000000001</v>
      </c>
      <c r="K2107">
        <v>22</v>
      </c>
      <c r="L2107" t="s">
        <v>2063</v>
      </c>
      <c r="M2107" t="s">
        <v>2064</v>
      </c>
      <c r="N2107" t="s">
        <v>1757</v>
      </c>
      <c r="O2107" t="s">
        <v>1756</v>
      </c>
      <c r="P2107" t="s">
        <v>1756</v>
      </c>
      <c r="Q2107" s="387">
        <v>3037.1</v>
      </c>
      <c r="R2107">
        <v>394.82299999999998</v>
      </c>
      <c r="S2107">
        <v>3431.9229999999998</v>
      </c>
      <c r="T2107" s="388">
        <v>44468</v>
      </c>
      <c r="U2107">
        <v>0</v>
      </c>
      <c r="V2107" t="s">
        <v>833</v>
      </c>
      <c r="W2107" s="388">
        <v>44484</v>
      </c>
      <c r="X2107">
        <v>165</v>
      </c>
      <c r="Y2107">
        <v>0</v>
      </c>
      <c r="Z2107">
        <v>0</v>
      </c>
      <c r="AA2107" t="s">
        <v>1758</v>
      </c>
      <c r="AB2107" t="s">
        <v>826</v>
      </c>
      <c r="AD2107" t="s">
        <v>2045</v>
      </c>
      <c r="AE2107" t="s">
        <v>2046</v>
      </c>
      <c r="AI2107" t="s">
        <v>1761</v>
      </c>
      <c r="AL2107" t="s">
        <v>3183</v>
      </c>
      <c r="AM2107">
        <v>6</v>
      </c>
      <c r="AN2107" t="s">
        <v>3184</v>
      </c>
      <c r="AO2107" t="s">
        <v>3185</v>
      </c>
      <c r="AP2107">
        <v>0</v>
      </c>
      <c r="AQ2107" s="388">
        <v>44474</v>
      </c>
      <c r="AS2107" t="s">
        <v>3186</v>
      </c>
      <c r="AT2107" s="388">
        <v>44476</v>
      </c>
      <c r="AU2107" t="s">
        <v>1756</v>
      </c>
      <c r="AV2107" t="s">
        <v>1756</v>
      </c>
      <c r="AZ2107" t="s">
        <v>1756</v>
      </c>
      <c r="BA2107" t="s">
        <v>1767</v>
      </c>
      <c r="BB2107" t="s">
        <v>5815</v>
      </c>
      <c r="BC2107" t="s">
        <v>5816</v>
      </c>
      <c r="BD2107" t="s">
        <v>826</v>
      </c>
      <c r="BE2107" t="s">
        <v>1756</v>
      </c>
      <c r="BF2107" t="s">
        <v>826</v>
      </c>
    </row>
    <row r="2108" spans="1:58">
      <c r="A2108" t="s">
        <v>829</v>
      </c>
      <c r="B2108">
        <v>6</v>
      </c>
      <c r="C2108">
        <v>0</v>
      </c>
      <c r="D2108">
        <v>10115</v>
      </c>
      <c r="E2108" t="s">
        <v>5810</v>
      </c>
      <c r="F2108">
        <v>53510602</v>
      </c>
      <c r="G2108" t="s">
        <v>2041</v>
      </c>
      <c r="H2108">
        <v>0</v>
      </c>
      <c r="I2108" t="s">
        <v>2073</v>
      </c>
      <c r="J2108">
        <v>243.75</v>
      </c>
      <c r="K2108">
        <v>4</v>
      </c>
      <c r="L2108" t="s">
        <v>1755</v>
      </c>
      <c r="M2108" t="s">
        <v>2074</v>
      </c>
      <c r="N2108" t="s">
        <v>1757</v>
      </c>
      <c r="O2108" t="s">
        <v>1756</v>
      </c>
      <c r="P2108" t="s">
        <v>1756</v>
      </c>
      <c r="Q2108" s="387">
        <v>975</v>
      </c>
      <c r="R2108">
        <v>126.75</v>
      </c>
      <c r="S2108">
        <v>1101.75</v>
      </c>
      <c r="T2108" s="388">
        <v>44468</v>
      </c>
      <c r="U2108">
        <v>0</v>
      </c>
      <c r="V2108" t="s">
        <v>833</v>
      </c>
      <c r="W2108" s="388">
        <v>44484</v>
      </c>
      <c r="X2108">
        <v>165</v>
      </c>
      <c r="Y2108">
        <v>0</v>
      </c>
      <c r="Z2108">
        <v>0</v>
      </c>
      <c r="AA2108" t="s">
        <v>1758</v>
      </c>
      <c r="AB2108" t="s">
        <v>826</v>
      </c>
      <c r="AD2108" t="s">
        <v>2045</v>
      </c>
      <c r="AE2108" t="s">
        <v>2046</v>
      </c>
      <c r="AI2108" t="s">
        <v>1761</v>
      </c>
      <c r="AL2108" t="s">
        <v>3183</v>
      </c>
      <c r="AM2108">
        <v>6</v>
      </c>
      <c r="AN2108" t="s">
        <v>3184</v>
      </c>
      <c r="AO2108" t="s">
        <v>3185</v>
      </c>
      <c r="AP2108">
        <v>0</v>
      </c>
      <c r="AQ2108" s="388">
        <v>44474</v>
      </c>
      <c r="AS2108" t="s">
        <v>3186</v>
      </c>
      <c r="AT2108" s="388">
        <v>44476</v>
      </c>
      <c r="AU2108" t="s">
        <v>1756</v>
      </c>
      <c r="AV2108" t="s">
        <v>1756</v>
      </c>
      <c r="AZ2108" t="s">
        <v>1756</v>
      </c>
      <c r="BA2108" t="s">
        <v>1767</v>
      </c>
      <c r="BB2108" t="s">
        <v>5817</v>
      </c>
      <c r="BC2108" t="s">
        <v>5818</v>
      </c>
      <c r="BD2108" t="s">
        <v>826</v>
      </c>
      <c r="BE2108" t="s">
        <v>1756</v>
      </c>
      <c r="BF2108" t="s">
        <v>826</v>
      </c>
    </row>
    <row r="2109" spans="1:58">
      <c r="A2109" t="s">
        <v>829</v>
      </c>
      <c r="B2109">
        <v>6</v>
      </c>
      <c r="C2109">
        <v>0</v>
      </c>
      <c r="D2109">
        <v>10115</v>
      </c>
      <c r="E2109" t="s">
        <v>5810</v>
      </c>
      <c r="F2109">
        <v>53510602</v>
      </c>
      <c r="G2109" t="s">
        <v>2041</v>
      </c>
      <c r="H2109">
        <v>0</v>
      </c>
      <c r="I2109" t="s">
        <v>2083</v>
      </c>
      <c r="J2109">
        <v>12.21</v>
      </c>
      <c r="K2109">
        <v>11</v>
      </c>
      <c r="L2109" t="s">
        <v>1771</v>
      </c>
      <c r="M2109" t="s">
        <v>2084</v>
      </c>
      <c r="N2109" t="s">
        <v>1757</v>
      </c>
      <c r="O2109" t="s">
        <v>1756</v>
      </c>
      <c r="P2109" t="s">
        <v>1756</v>
      </c>
      <c r="Q2109" s="387">
        <v>134.31</v>
      </c>
      <c r="R2109">
        <v>17.4603</v>
      </c>
      <c r="S2109">
        <v>151.77029999999999</v>
      </c>
      <c r="T2109" s="388">
        <v>44468</v>
      </c>
      <c r="U2109">
        <v>0</v>
      </c>
      <c r="V2109" t="s">
        <v>833</v>
      </c>
      <c r="W2109" s="388">
        <v>44484</v>
      </c>
      <c r="X2109">
        <v>165</v>
      </c>
      <c r="Y2109">
        <v>0</v>
      </c>
      <c r="Z2109">
        <v>0</v>
      </c>
      <c r="AA2109" t="s">
        <v>1758</v>
      </c>
      <c r="AB2109" t="s">
        <v>826</v>
      </c>
      <c r="AD2109" t="s">
        <v>2045</v>
      </c>
      <c r="AE2109" t="s">
        <v>2046</v>
      </c>
      <c r="AI2109" t="s">
        <v>1761</v>
      </c>
      <c r="AL2109" t="s">
        <v>3183</v>
      </c>
      <c r="AM2109">
        <v>6</v>
      </c>
      <c r="AN2109" t="s">
        <v>3184</v>
      </c>
      <c r="AO2109" t="s">
        <v>3185</v>
      </c>
      <c r="AP2109">
        <v>0</v>
      </c>
      <c r="AQ2109" s="388">
        <v>44474</v>
      </c>
      <c r="AS2109" t="s">
        <v>3186</v>
      </c>
      <c r="AT2109" s="388">
        <v>44476</v>
      </c>
      <c r="AU2109" t="s">
        <v>1756</v>
      </c>
      <c r="AV2109" t="s">
        <v>1756</v>
      </c>
      <c r="AZ2109" t="s">
        <v>1756</v>
      </c>
      <c r="BA2109" t="s">
        <v>1767</v>
      </c>
      <c r="BB2109" t="s">
        <v>5819</v>
      </c>
      <c r="BC2109" t="s">
        <v>5820</v>
      </c>
      <c r="BD2109" t="s">
        <v>826</v>
      </c>
      <c r="BE2109" t="s">
        <v>1756</v>
      </c>
      <c r="BF2109" t="s">
        <v>826</v>
      </c>
    </row>
    <row r="2110" spans="1:58">
      <c r="A2110" t="s">
        <v>829</v>
      </c>
      <c r="B2110">
        <v>6</v>
      </c>
      <c r="C2110">
        <v>0</v>
      </c>
      <c r="D2110">
        <v>10115</v>
      </c>
      <c r="E2110" t="s">
        <v>5810</v>
      </c>
      <c r="F2110">
        <v>53510602</v>
      </c>
      <c r="G2110" t="s">
        <v>2041</v>
      </c>
      <c r="H2110">
        <v>0</v>
      </c>
      <c r="I2110" t="s">
        <v>2083</v>
      </c>
      <c r="J2110">
        <v>12.21</v>
      </c>
      <c r="K2110">
        <v>11</v>
      </c>
      <c r="L2110" t="s">
        <v>1771</v>
      </c>
      <c r="M2110" t="s">
        <v>2084</v>
      </c>
      <c r="N2110" t="s">
        <v>1757</v>
      </c>
      <c r="O2110" t="s">
        <v>1756</v>
      </c>
      <c r="P2110" t="s">
        <v>1756</v>
      </c>
      <c r="Q2110" s="387">
        <v>134.31</v>
      </c>
      <c r="R2110">
        <v>17.4603</v>
      </c>
      <c r="S2110">
        <v>151.77029999999999</v>
      </c>
      <c r="T2110" s="388">
        <v>44468</v>
      </c>
      <c r="U2110">
        <v>0</v>
      </c>
      <c r="V2110" t="s">
        <v>833</v>
      </c>
      <c r="W2110" s="388">
        <v>44484</v>
      </c>
      <c r="X2110">
        <v>165</v>
      </c>
      <c r="Y2110">
        <v>0</v>
      </c>
      <c r="Z2110">
        <v>0</v>
      </c>
      <c r="AA2110" t="s">
        <v>1758</v>
      </c>
      <c r="AB2110" t="s">
        <v>826</v>
      </c>
      <c r="AD2110" t="s">
        <v>2045</v>
      </c>
      <c r="AE2110" t="s">
        <v>2046</v>
      </c>
      <c r="AI2110" t="s">
        <v>1761</v>
      </c>
      <c r="AL2110" t="s">
        <v>3183</v>
      </c>
      <c r="AM2110">
        <v>6</v>
      </c>
      <c r="AN2110" t="s">
        <v>3184</v>
      </c>
      <c r="AO2110" t="s">
        <v>3185</v>
      </c>
      <c r="AP2110">
        <v>0</v>
      </c>
      <c r="AQ2110" s="388">
        <v>44474</v>
      </c>
      <c r="AS2110" t="s">
        <v>3186</v>
      </c>
      <c r="AT2110" s="388">
        <v>44476</v>
      </c>
      <c r="AU2110" t="s">
        <v>1756</v>
      </c>
      <c r="AV2110" t="s">
        <v>1756</v>
      </c>
      <c r="AZ2110" t="s">
        <v>1756</v>
      </c>
      <c r="BA2110" t="s">
        <v>1767</v>
      </c>
      <c r="BB2110" t="s">
        <v>5819</v>
      </c>
      <c r="BC2110" t="s">
        <v>5820</v>
      </c>
      <c r="BD2110" t="s">
        <v>826</v>
      </c>
      <c r="BE2110" t="s">
        <v>1756</v>
      </c>
      <c r="BF2110" t="s">
        <v>826</v>
      </c>
    </row>
    <row r="2111" spans="1:58">
      <c r="A2111" t="s">
        <v>829</v>
      </c>
      <c r="B2111">
        <v>6</v>
      </c>
      <c r="C2111">
        <v>0</v>
      </c>
      <c r="D2111">
        <v>10115</v>
      </c>
      <c r="E2111" t="s">
        <v>5810</v>
      </c>
      <c r="F2111">
        <v>53510602</v>
      </c>
      <c r="G2111" t="s">
        <v>2041</v>
      </c>
      <c r="H2111">
        <v>0</v>
      </c>
      <c r="I2111" t="s">
        <v>2083</v>
      </c>
      <c r="J2111">
        <v>12.21</v>
      </c>
      <c r="K2111">
        <v>11</v>
      </c>
      <c r="L2111" t="s">
        <v>1771</v>
      </c>
      <c r="M2111" t="s">
        <v>2084</v>
      </c>
      <c r="N2111" t="s">
        <v>1757</v>
      </c>
      <c r="O2111" t="s">
        <v>1756</v>
      </c>
      <c r="P2111" t="s">
        <v>1756</v>
      </c>
      <c r="Q2111" s="387">
        <v>134.31</v>
      </c>
      <c r="R2111">
        <v>17.4603</v>
      </c>
      <c r="S2111">
        <v>151.77029999999999</v>
      </c>
      <c r="T2111" s="388">
        <v>44468</v>
      </c>
      <c r="U2111">
        <v>0</v>
      </c>
      <c r="V2111" t="s">
        <v>833</v>
      </c>
      <c r="W2111" s="388">
        <v>44484</v>
      </c>
      <c r="X2111">
        <v>165</v>
      </c>
      <c r="Y2111">
        <v>0</v>
      </c>
      <c r="Z2111">
        <v>0</v>
      </c>
      <c r="AA2111" t="s">
        <v>1758</v>
      </c>
      <c r="AB2111" t="s">
        <v>826</v>
      </c>
      <c r="AD2111" t="s">
        <v>2045</v>
      </c>
      <c r="AE2111" t="s">
        <v>2046</v>
      </c>
      <c r="AI2111" t="s">
        <v>1761</v>
      </c>
      <c r="AL2111" t="s">
        <v>3183</v>
      </c>
      <c r="AM2111">
        <v>6</v>
      </c>
      <c r="AN2111" t="s">
        <v>3184</v>
      </c>
      <c r="AO2111" t="s">
        <v>3185</v>
      </c>
      <c r="AP2111">
        <v>0</v>
      </c>
      <c r="AQ2111" s="388">
        <v>44474</v>
      </c>
      <c r="AS2111" t="s">
        <v>3186</v>
      </c>
      <c r="AT2111" s="388">
        <v>44476</v>
      </c>
      <c r="AU2111" t="s">
        <v>1756</v>
      </c>
      <c r="AV2111" t="s">
        <v>1756</v>
      </c>
      <c r="AZ2111" t="s">
        <v>1756</v>
      </c>
      <c r="BA2111" t="s">
        <v>1767</v>
      </c>
      <c r="BB2111" t="s">
        <v>5819</v>
      </c>
      <c r="BC2111" t="s">
        <v>5820</v>
      </c>
      <c r="BD2111" t="s">
        <v>826</v>
      </c>
      <c r="BE2111" t="s">
        <v>1756</v>
      </c>
      <c r="BF2111" t="s">
        <v>826</v>
      </c>
    </row>
    <row r="2112" spans="1:58">
      <c r="A2112" t="s">
        <v>829</v>
      </c>
      <c r="B2112">
        <v>6</v>
      </c>
      <c r="C2112">
        <v>0</v>
      </c>
      <c r="D2112">
        <v>10115</v>
      </c>
      <c r="E2112" t="s">
        <v>5810</v>
      </c>
      <c r="F2112">
        <v>53510602</v>
      </c>
      <c r="G2112" t="s">
        <v>2041</v>
      </c>
      <c r="H2112">
        <v>0</v>
      </c>
      <c r="I2112" t="s">
        <v>2083</v>
      </c>
      <c r="J2112">
        <v>12.21</v>
      </c>
      <c r="K2112">
        <v>11</v>
      </c>
      <c r="L2112" t="s">
        <v>1771</v>
      </c>
      <c r="M2112" t="s">
        <v>2084</v>
      </c>
      <c r="N2112" t="s">
        <v>1757</v>
      </c>
      <c r="O2112" t="s">
        <v>1756</v>
      </c>
      <c r="P2112" t="s">
        <v>1756</v>
      </c>
      <c r="Q2112" s="387">
        <v>134.31</v>
      </c>
      <c r="R2112">
        <v>17.4603</v>
      </c>
      <c r="S2112">
        <v>151.77029999999999</v>
      </c>
      <c r="T2112" s="388">
        <v>44468</v>
      </c>
      <c r="U2112">
        <v>0</v>
      </c>
      <c r="V2112" t="s">
        <v>833</v>
      </c>
      <c r="W2112" s="388">
        <v>44484</v>
      </c>
      <c r="X2112">
        <v>165</v>
      </c>
      <c r="Y2112">
        <v>0</v>
      </c>
      <c r="Z2112">
        <v>0</v>
      </c>
      <c r="AA2112" t="s">
        <v>1758</v>
      </c>
      <c r="AB2112" t="s">
        <v>826</v>
      </c>
      <c r="AD2112" t="s">
        <v>2045</v>
      </c>
      <c r="AE2112" t="s">
        <v>2046</v>
      </c>
      <c r="AI2112" t="s">
        <v>1761</v>
      </c>
      <c r="AL2112" t="s">
        <v>3183</v>
      </c>
      <c r="AM2112">
        <v>6</v>
      </c>
      <c r="AN2112" t="s">
        <v>3184</v>
      </c>
      <c r="AO2112" t="s">
        <v>3185</v>
      </c>
      <c r="AP2112">
        <v>0</v>
      </c>
      <c r="AQ2112" s="388">
        <v>44474</v>
      </c>
      <c r="AS2112" t="s">
        <v>3186</v>
      </c>
      <c r="AT2112" s="388">
        <v>44476</v>
      </c>
      <c r="AU2112" t="s">
        <v>1756</v>
      </c>
      <c r="AV2112" t="s">
        <v>1756</v>
      </c>
      <c r="AZ2112" t="s">
        <v>1756</v>
      </c>
      <c r="BA2112" t="s">
        <v>1767</v>
      </c>
      <c r="BB2112" t="s">
        <v>5819</v>
      </c>
      <c r="BC2112" t="s">
        <v>5820</v>
      </c>
      <c r="BD2112" t="s">
        <v>826</v>
      </c>
      <c r="BE2112" t="s">
        <v>1756</v>
      </c>
      <c r="BF2112" t="s">
        <v>826</v>
      </c>
    </row>
    <row r="2113" spans="1:58">
      <c r="A2113" t="s">
        <v>829</v>
      </c>
      <c r="B2113">
        <v>6</v>
      </c>
      <c r="C2113">
        <v>0</v>
      </c>
      <c r="D2113">
        <v>10115</v>
      </c>
      <c r="E2113" t="s">
        <v>5810</v>
      </c>
      <c r="F2113">
        <v>53510602</v>
      </c>
      <c r="G2113" t="s">
        <v>2041</v>
      </c>
      <c r="H2113">
        <v>0</v>
      </c>
      <c r="I2113" t="s">
        <v>2089</v>
      </c>
      <c r="J2113">
        <v>146.96</v>
      </c>
      <c r="K2113">
        <v>11</v>
      </c>
      <c r="L2113" t="s">
        <v>2063</v>
      </c>
      <c r="M2113" t="s">
        <v>2090</v>
      </c>
      <c r="N2113" t="s">
        <v>1757</v>
      </c>
      <c r="O2113" t="s">
        <v>1756</v>
      </c>
      <c r="P2113" t="s">
        <v>1756</v>
      </c>
      <c r="Q2113" s="387">
        <v>1616.56</v>
      </c>
      <c r="R2113">
        <v>210.15280000000001</v>
      </c>
      <c r="S2113">
        <v>1826.7127999999998</v>
      </c>
      <c r="T2113" s="388">
        <v>44468</v>
      </c>
      <c r="U2113">
        <v>0</v>
      </c>
      <c r="V2113" t="s">
        <v>833</v>
      </c>
      <c r="W2113" s="388">
        <v>44484</v>
      </c>
      <c r="X2113">
        <v>165</v>
      </c>
      <c r="Y2113">
        <v>0</v>
      </c>
      <c r="Z2113">
        <v>0</v>
      </c>
      <c r="AA2113" t="s">
        <v>1758</v>
      </c>
      <c r="AB2113" t="s">
        <v>826</v>
      </c>
      <c r="AD2113" t="s">
        <v>2045</v>
      </c>
      <c r="AE2113" t="s">
        <v>2046</v>
      </c>
      <c r="AI2113" t="s">
        <v>1761</v>
      </c>
      <c r="AL2113" t="s">
        <v>3183</v>
      </c>
      <c r="AM2113">
        <v>6</v>
      </c>
      <c r="AN2113" t="s">
        <v>3184</v>
      </c>
      <c r="AO2113" t="s">
        <v>3185</v>
      </c>
      <c r="AP2113">
        <v>0</v>
      </c>
      <c r="AQ2113" s="388">
        <v>44474</v>
      </c>
      <c r="AS2113" t="s">
        <v>3186</v>
      </c>
      <c r="AT2113" s="388">
        <v>44476</v>
      </c>
      <c r="AU2113" t="s">
        <v>1756</v>
      </c>
      <c r="AV2113" t="s">
        <v>1756</v>
      </c>
      <c r="AZ2113" t="s">
        <v>1756</v>
      </c>
      <c r="BA2113" t="s">
        <v>1767</v>
      </c>
      <c r="BB2113" t="s">
        <v>5821</v>
      </c>
      <c r="BC2113" t="s">
        <v>5822</v>
      </c>
      <c r="BD2113" t="s">
        <v>826</v>
      </c>
      <c r="BE2113" t="s">
        <v>1756</v>
      </c>
      <c r="BF2113" t="s">
        <v>826</v>
      </c>
    </row>
    <row r="2114" spans="1:58">
      <c r="A2114" t="s">
        <v>829</v>
      </c>
      <c r="B2114">
        <v>6</v>
      </c>
      <c r="C2114">
        <v>0</v>
      </c>
      <c r="D2114">
        <v>10115</v>
      </c>
      <c r="E2114" t="s">
        <v>5810</v>
      </c>
      <c r="F2114">
        <v>53510602</v>
      </c>
      <c r="G2114" t="s">
        <v>2041</v>
      </c>
      <c r="H2114">
        <v>0</v>
      </c>
      <c r="I2114" t="s">
        <v>2089</v>
      </c>
      <c r="J2114">
        <v>146.96</v>
      </c>
      <c r="K2114">
        <v>11</v>
      </c>
      <c r="L2114" t="s">
        <v>2063</v>
      </c>
      <c r="M2114" t="s">
        <v>2090</v>
      </c>
      <c r="N2114" t="s">
        <v>1757</v>
      </c>
      <c r="O2114" t="s">
        <v>1756</v>
      </c>
      <c r="P2114" t="s">
        <v>1756</v>
      </c>
      <c r="Q2114" s="387">
        <v>1616.56</v>
      </c>
      <c r="R2114">
        <v>210.15280000000001</v>
      </c>
      <c r="S2114">
        <v>1826.7127999999998</v>
      </c>
      <c r="T2114" s="388">
        <v>44468</v>
      </c>
      <c r="U2114">
        <v>0</v>
      </c>
      <c r="V2114" t="s">
        <v>833</v>
      </c>
      <c r="W2114" s="388">
        <v>44484</v>
      </c>
      <c r="X2114">
        <v>165</v>
      </c>
      <c r="Y2114">
        <v>0</v>
      </c>
      <c r="Z2114">
        <v>0</v>
      </c>
      <c r="AA2114" t="s">
        <v>1758</v>
      </c>
      <c r="AB2114" t="s">
        <v>826</v>
      </c>
      <c r="AD2114" t="s">
        <v>2045</v>
      </c>
      <c r="AE2114" t="s">
        <v>2046</v>
      </c>
      <c r="AI2114" t="s">
        <v>1761</v>
      </c>
      <c r="AL2114" t="s">
        <v>3183</v>
      </c>
      <c r="AM2114">
        <v>6</v>
      </c>
      <c r="AN2114" t="s">
        <v>3184</v>
      </c>
      <c r="AO2114" t="s">
        <v>3185</v>
      </c>
      <c r="AP2114">
        <v>0</v>
      </c>
      <c r="AQ2114" s="388">
        <v>44474</v>
      </c>
      <c r="AS2114" t="s">
        <v>3186</v>
      </c>
      <c r="AT2114" s="388">
        <v>44476</v>
      </c>
      <c r="AU2114" t="s">
        <v>1756</v>
      </c>
      <c r="AV2114" t="s">
        <v>1756</v>
      </c>
      <c r="AZ2114" t="s">
        <v>1756</v>
      </c>
      <c r="BA2114" t="s">
        <v>1767</v>
      </c>
      <c r="BB2114" t="s">
        <v>5821</v>
      </c>
      <c r="BC2114" t="s">
        <v>5822</v>
      </c>
      <c r="BD2114" t="s">
        <v>826</v>
      </c>
      <c r="BE2114" t="s">
        <v>1756</v>
      </c>
      <c r="BF2114" t="s">
        <v>826</v>
      </c>
    </row>
    <row r="2115" spans="1:58">
      <c r="A2115" t="s">
        <v>829</v>
      </c>
      <c r="B2115">
        <v>6</v>
      </c>
      <c r="C2115">
        <v>0</v>
      </c>
      <c r="D2115">
        <v>10115</v>
      </c>
      <c r="E2115" t="s">
        <v>5810</v>
      </c>
      <c r="F2115">
        <v>53510602</v>
      </c>
      <c r="G2115" t="s">
        <v>2041</v>
      </c>
      <c r="H2115">
        <v>0</v>
      </c>
      <c r="I2115" t="s">
        <v>2089</v>
      </c>
      <c r="J2115">
        <v>146.96</v>
      </c>
      <c r="K2115">
        <v>11</v>
      </c>
      <c r="L2115" t="s">
        <v>2063</v>
      </c>
      <c r="M2115" t="s">
        <v>2090</v>
      </c>
      <c r="N2115" t="s">
        <v>1757</v>
      </c>
      <c r="O2115" t="s">
        <v>1756</v>
      </c>
      <c r="P2115" t="s">
        <v>1756</v>
      </c>
      <c r="Q2115" s="387">
        <v>1616.56</v>
      </c>
      <c r="R2115">
        <v>210.15280000000001</v>
      </c>
      <c r="S2115">
        <v>1826.7127999999998</v>
      </c>
      <c r="T2115" s="388">
        <v>44468</v>
      </c>
      <c r="U2115">
        <v>0</v>
      </c>
      <c r="V2115" t="s">
        <v>833</v>
      </c>
      <c r="W2115" s="388">
        <v>44484</v>
      </c>
      <c r="X2115">
        <v>165</v>
      </c>
      <c r="Y2115">
        <v>0</v>
      </c>
      <c r="Z2115">
        <v>0</v>
      </c>
      <c r="AA2115" t="s">
        <v>1758</v>
      </c>
      <c r="AB2115" t="s">
        <v>826</v>
      </c>
      <c r="AD2115" t="s">
        <v>2045</v>
      </c>
      <c r="AE2115" t="s">
        <v>2046</v>
      </c>
      <c r="AI2115" t="s">
        <v>1761</v>
      </c>
      <c r="AL2115" t="s">
        <v>3183</v>
      </c>
      <c r="AM2115">
        <v>6</v>
      </c>
      <c r="AN2115" t="s">
        <v>3184</v>
      </c>
      <c r="AO2115" t="s">
        <v>3185</v>
      </c>
      <c r="AP2115">
        <v>0</v>
      </c>
      <c r="AQ2115" s="388">
        <v>44474</v>
      </c>
      <c r="AS2115" t="s">
        <v>3186</v>
      </c>
      <c r="AT2115" s="388">
        <v>44476</v>
      </c>
      <c r="AU2115" t="s">
        <v>1756</v>
      </c>
      <c r="AV2115" t="s">
        <v>1756</v>
      </c>
      <c r="AZ2115" t="s">
        <v>1756</v>
      </c>
      <c r="BA2115" t="s">
        <v>1767</v>
      </c>
      <c r="BB2115" t="s">
        <v>5821</v>
      </c>
      <c r="BC2115" t="s">
        <v>5822</v>
      </c>
      <c r="BD2115" t="s">
        <v>826</v>
      </c>
      <c r="BE2115" t="s">
        <v>1756</v>
      </c>
      <c r="BF2115" t="s">
        <v>826</v>
      </c>
    </row>
    <row r="2116" spans="1:58">
      <c r="A2116" t="s">
        <v>829</v>
      </c>
      <c r="B2116">
        <v>6</v>
      </c>
      <c r="C2116">
        <v>0</v>
      </c>
      <c r="D2116">
        <v>10115</v>
      </c>
      <c r="E2116" t="s">
        <v>5810</v>
      </c>
      <c r="F2116">
        <v>53510602</v>
      </c>
      <c r="G2116" t="s">
        <v>2041</v>
      </c>
      <c r="H2116">
        <v>0</v>
      </c>
      <c r="I2116" t="s">
        <v>2095</v>
      </c>
      <c r="J2116">
        <v>138.44999999999999</v>
      </c>
      <c r="K2116">
        <v>11</v>
      </c>
      <c r="L2116" t="s">
        <v>2063</v>
      </c>
      <c r="M2116" t="s">
        <v>2096</v>
      </c>
      <c r="N2116" t="s">
        <v>1757</v>
      </c>
      <c r="O2116" t="s">
        <v>1756</v>
      </c>
      <c r="P2116" t="s">
        <v>1756</v>
      </c>
      <c r="Q2116" s="387">
        <v>1522.95</v>
      </c>
      <c r="R2116">
        <v>197.98350000000002</v>
      </c>
      <c r="S2116">
        <v>1720.9334999999999</v>
      </c>
      <c r="T2116" s="388">
        <v>44468</v>
      </c>
      <c r="U2116">
        <v>0</v>
      </c>
      <c r="V2116" t="s">
        <v>833</v>
      </c>
      <c r="W2116" s="388">
        <v>44484</v>
      </c>
      <c r="X2116">
        <v>165</v>
      </c>
      <c r="Y2116">
        <v>0</v>
      </c>
      <c r="Z2116">
        <v>0</v>
      </c>
      <c r="AA2116" t="s">
        <v>1758</v>
      </c>
      <c r="AB2116" t="s">
        <v>826</v>
      </c>
      <c r="AD2116" t="s">
        <v>2045</v>
      </c>
      <c r="AE2116" t="s">
        <v>2046</v>
      </c>
      <c r="AI2116" t="s">
        <v>1761</v>
      </c>
      <c r="AL2116" t="s">
        <v>3183</v>
      </c>
      <c r="AM2116">
        <v>6</v>
      </c>
      <c r="AN2116" t="s">
        <v>3184</v>
      </c>
      <c r="AO2116" t="s">
        <v>3185</v>
      </c>
      <c r="AP2116">
        <v>0</v>
      </c>
      <c r="AQ2116" s="388">
        <v>44474</v>
      </c>
      <c r="AS2116" t="s">
        <v>3186</v>
      </c>
      <c r="AT2116" s="388">
        <v>44476</v>
      </c>
      <c r="AU2116" t="s">
        <v>1756</v>
      </c>
      <c r="AV2116" t="s">
        <v>1756</v>
      </c>
      <c r="AZ2116" t="s">
        <v>1756</v>
      </c>
      <c r="BA2116" t="s">
        <v>1767</v>
      </c>
      <c r="BB2116" t="s">
        <v>5823</v>
      </c>
      <c r="BC2116" t="s">
        <v>5824</v>
      </c>
      <c r="BD2116" t="s">
        <v>826</v>
      </c>
      <c r="BE2116" t="s">
        <v>1756</v>
      </c>
      <c r="BF2116" t="s">
        <v>826</v>
      </c>
    </row>
    <row r="2117" spans="1:58">
      <c r="A2117" t="s">
        <v>829</v>
      </c>
      <c r="B2117">
        <v>6</v>
      </c>
      <c r="C2117">
        <v>0</v>
      </c>
      <c r="D2117">
        <v>10114</v>
      </c>
      <c r="E2117" t="s">
        <v>5825</v>
      </c>
      <c r="F2117">
        <v>53510602</v>
      </c>
      <c r="G2117" t="s">
        <v>2041</v>
      </c>
      <c r="H2117">
        <v>0</v>
      </c>
      <c r="I2117" t="s">
        <v>2052</v>
      </c>
      <c r="J2117">
        <v>75</v>
      </c>
      <c r="K2117">
        <v>12</v>
      </c>
      <c r="L2117" t="s">
        <v>1771</v>
      </c>
      <c r="M2117" t="s">
        <v>1756</v>
      </c>
      <c r="N2117" t="s">
        <v>1756</v>
      </c>
      <c r="O2117" t="s">
        <v>2053</v>
      </c>
      <c r="P2117" t="s">
        <v>1757</v>
      </c>
      <c r="Q2117" s="387">
        <v>900</v>
      </c>
      <c r="R2117">
        <v>117</v>
      </c>
      <c r="S2117">
        <v>1016.9999999999999</v>
      </c>
      <c r="T2117" s="388">
        <v>44468</v>
      </c>
      <c r="U2117">
        <v>0</v>
      </c>
      <c r="V2117" t="s">
        <v>833</v>
      </c>
      <c r="W2117" s="388">
        <v>44484</v>
      </c>
      <c r="X2117">
        <v>165</v>
      </c>
      <c r="Y2117">
        <v>0</v>
      </c>
      <c r="Z2117">
        <v>0</v>
      </c>
      <c r="AA2117" t="s">
        <v>1758</v>
      </c>
      <c r="AB2117" t="s">
        <v>826</v>
      </c>
      <c r="AD2117" t="s">
        <v>2045</v>
      </c>
      <c r="AE2117" t="s">
        <v>2046</v>
      </c>
      <c r="AI2117" t="s">
        <v>1761</v>
      </c>
      <c r="AL2117" t="s">
        <v>5125</v>
      </c>
      <c r="AM2117">
        <v>6</v>
      </c>
      <c r="AN2117" t="s">
        <v>3223</v>
      </c>
      <c r="AO2117" t="s">
        <v>3398</v>
      </c>
      <c r="AP2117">
        <v>0</v>
      </c>
      <c r="AQ2117" s="388">
        <v>44474</v>
      </c>
      <c r="AS2117" t="s">
        <v>3186</v>
      </c>
      <c r="AT2117" s="388">
        <v>44476</v>
      </c>
      <c r="AU2117" t="s">
        <v>1756</v>
      </c>
      <c r="AV2117" t="s">
        <v>1756</v>
      </c>
      <c r="AZ2117" t="s">
        <v>1756</v>
      </c>
      <c r="BA2117" t="s">
        <v>1767</v>
      </c>
      <c r="BB2117" t="s">
        <v>5826</v>
      </c>
      <c r="BC2117" t="s">
        <v>5827</v>
      </c>
      <c r="BD2117" t="s">
        <v>826</v>
      </c>
      <c r="BE2117" t="s">
        <v>1756</v>
      </c>
      <c r="BF2117" t="s">
        <v>826</v>
      </c>
    </row>
    <row r="2118" spans="1:58">
      <c r="A2118" t="s">
        <v>829</v>
      </c>
      <c r="B2118">
        <v>6</v>
      </c>
      <c r="C2118">
        <v>0</v>
      </c>
      <c r="D2118">
        <v>10114</v>
      </c>
      <c r="E2118" t="s">
        <v>5825</v>
      </c>
      <c r="F2118">
        <v>53510602</v>
      </c>
      <c r="G2118" t="s">
        <v>2041</v>
      </c>
      <c r="H2118">
        <v>0</v>
      </c>
      <c r="I2118" t="s">
        <v>2056</v>
      </c>
      <c r="J2118">
        <v>210</v>
      </c>
      <c r="K2118">
        <v>1</v>
      </c>
      <c r="L2118" t="s">
        <v>1755</v>
      </c>
      <c r="M2118" t="s">
        <v>1756</v>
      </c>
      <c r="N2118" t="s">
        <v>1756</v>
      </c>
      <c r="P2118" t="s">
        <v>1757</v>
      </c>
      <c r="Q2118" s="387">
        <v>210</v>
      </c>
      <c r="R2118">
        <v>27.3</v>
      </c>
      <c r="S2118">
        <v>237.29999999999998</v>
      </c>
      <c r="T2118" s="388">
        <v>44468</v>
      </c>
      <c r="U2118">
        <v>0</v>
      </c>
      <c r="V2118" t="s">
        <v>833</v>
      </c>
      <c r="W2118" s="388">
        <v>44484</v>
      </c>
      <c r="X2118">
        <v>165</v>
      </c>
      <c r="Y2118">
        <v>0</v>
      </c>
      <c r="Z2118">
        <v>0</v>
      </c>
      <c r="AA2118" t="s">
        <v>1758</v>
      </c>
      <c r="AB2118" t="s">
        <v>826</v>
      </c>
      <c r="AD2118" t="s">
        <v>2045</v>
      </c>
      <c r="AE2118" t="s">
        <v>2046</v>
      </c>
      <c r="AI2118" t="s">
        <v>1761</v>
      </c>
      <c r="AL2118" t="s">
        <v>5125</v>
      </c>
      <c r="AM2118">
        <v>6</v>
      </c>
      <c r="AN2118" t="s">
        <v>3223</v>
      </c>
      <c r="AO2118" t="s">
        <v>3398</v>
      </c>
      <c r="AP2118">
        <v>0</v>
      </c>
      <c r="AQ2118" s="388">
        <v>44474</v>
      </c>
      <c r="AS2118" t="s">
        <v>3186</v>
      </c>
      <c r="AT2118" s="388">
        <v>44476</v>
      </c>
      <c r="AU2118" t="s">
        <v>1756</v>
      </c>
      <c r="AV2118" t="s">
        <v>1756</v>
      </c>
      <c r="AZ2118" t="s">
        <v>1756</v>
      </c>
      <c r="BA2118" t="s">
        <v>1767</v>
      </c>
      <c r="BB2118" t="s">
        <v>5828</v>
      </c>
      <c r="BC2118" t="s">
        <v>5829</v>
      </c>
      <c r="BD2118" t="s">
        <v>826</v>
      </c>
      <c r="BE2118" t="s">
        <v>1756</v>
      </c>
      <c r="BF2118" t="s">
        <v>826</v>
      </c>
    </row>
    <row r="2119" spans="1:58">
      <c r="A2119" t="s">
        <v>829</v>
      </c>
      <c r="B2119">
        <v>6</v>
      </c>
      <c r="C2119">
        <v>0</v>
      </c>
      <c r="D2119">
        <v>10114</v>
      </c>
      <c r="E2119" t="s">
        <v>5825</v>
      </c>
      <c r="F2119">
        <v>53510602</v>
      </c>
      <c r="G2119" t="s">
        <v>2041</v>
      </c>
      <c r="H2119">
        <v>0</v>
      </c>
      <c r="I2119" t="s">
        <v>2073</v>
      </c>
      <c r="J2119">
        <v>243.75</v>
      </c>
      <c r="K2119">
        <v>1</v>
      </c>
      <c r="L2119" t="s">
        <v>1755</v>
      </c>
      <c r="M2119" t="s">
        <v>2074</v>
      </c>
      <c r="N2119" t="s">
        <v>1757</v>
      </c>
      <c r="O2119" t="s">
        <v>1756</v>
      </c>
      <c r="P2119" t="s">
        <v>1756</v>
      </c>
      <c r="Q2119" s="387">
        <v>243.75</v>
      </c>
      <c r="R2119">
        <v>31.6875</v>
      </c>
      <c r="S2119">
        <v>275.4375</v>
      </c>
      <c r="T2119" s="388">
        <v>44468</v>
      </c>
      <c r="U2119">
        <v>0</v>
      </c>
      <c r="V2119" t="s">
        <v>833</v>
      </c>
      <c r="W2119" s="388">
        <v>44484</v>
      </c>
      <c r="X2119">
        <v>165</v>
      </c>
      <c r="Y2119">
        <v>0</v>
      </c>
      <c r="Z2119">
        <v>0</v>
      </c>
      <c r="AA2119" t="s">
        <v>1758</v>
      </c>
      <c r="AB2119" t="s">
        <v>826</v>
      </c>
      <c r="AD2119" t="s">
        <v>2045</v>
      </c>
      <c r="AE2119" t="s">
        <v>2046</v>
      </c>
      <c r="AI2119" t="s">
        <v>1761</v>
      </c>
      <c r="AL2119" t="s">
        <v>5125</v>
      </c>
      <c r="AM2119">
        <v>6</v>
      </c>
      <c r="AN2119" t="s">
        <v>3223</v>
      </c>
      <c r="AO2119" t="s">
        <v>3398</v>
      </c>
      <c r="AP2119">
        <v>0</v>
      </c>
      <c r="AQ2119" s="388">
        <v>44474</v>
      </c>
      <c r="AS2119" t="s">
        <v>3186</v>
      </c>
      <c r="AT2119" s="388">
        <v>44476</v>
      </c>
      <c r="AU2119" t="s">
        <v>1756</v>
      </c>
      <c r="AV2119" t="s">
        <v>1756</v>
      </c>
      <c r="AZ2119" t="s">
        <v>1756</v>
      </c>
      <c r="BA2119" t="s">
        <v>1767</v>
      </c>
      <c r="BB2119" t="s">
        <v>5830</v>
      </c>
      <c r="BC2119" t="s">
        <v>5831</v>
      </c>
      <c r="BD2119" t="s">
        <v>826</v>
      </c>
      <c r="BE2119" t="s">
        <v>1756</v>
      </c>
      <c r="BF2119" t="s">
        <v>826</v>
      </c>
    </row>
    <row r="2120" spans="1:58">
      <c r="A2120" t="s">
        <v>829</v>
      </c>
      <c r="B2120">
        <v>6</v>
      </c>
      <c r="C2120">
        <v>0</v>
      </c>
      <c r="D2120">
        <v>10114</v>
      </c>
      <c r="E2120" t="s">
        <v>5825</v>
      </c>
      <c r="F2120">
        <v>53510602</v>
      </c>
      <c r="G2120" t="s">
        <v>2041</v>
      </c>
      <c r="H2120">
        <v>0</v>
      </c>
      <c r="I2120" t="s">
        <v>2083</v>
      </c>
      <c r="J2120">
        <v>12.21</v>
      </c>
      <c r="K2120">
        <v>11</v>
      </c>
      <c r="L2120" t="s">
        <v>1771</v>
      </c>
      <c r="M2120" t="s">
        <v>2084</v>
      </c>
      <c r="N2120" t="s">
        <v>1757</v>
      </c>
      <c r="O2120" t="s">
        <v>1756</v>
      </c>
      <c r="P2120" t="s">
        <v>1756</v>
      </c>
      <c r="Q2120" s="387">
        <v>134.31</v>
      </c>
      <c r="R2120">
        <v>17.4603</v>
      </c>
      <c r="S2120">
        <v>151.77029999999999</v>
      </c>
      <c r="T2120" s="388">
        <v>44468</v>
      </c>
      <c r="U2120">
        <v>0</v>
      </c>
      <c r="V2120" t="s">
        <v>833</v>
      </c>
      <c r="W2120" s="388">
        <v>44484</v>
      </c>
      <c r="X2120">
        <v>165</v>
      </c>
      <c r="Y2120">
        <v>0</v>
      </c>
      <c r="Z2120">
        <v>0</v>
      </c>
      <c r="AA2120" t="s">
        <v>1758</v>
      </c>
      <c r="AB2120" t="s">
        <v>826</v>
      </c>
      <c r="AD2120" t="s">
        <v>2045</v>
      </c>
      <c r="AE2120" t="s">
        <v>2046</v>
      </c>
      <c r="AI2120" t="s">
        <v>1761</v>
      </c>
      <c r="AL2120" t="s">
        <v>5125</v>
      </c>
      <c r="AM2120">
        <v>6</v>
      </c>
      <c r="AN2120" t="s">
        <v>3223</v>
      </c>
      <c r="AO2120" t="s">
        <v>3398</v>
      </c>
      <c r="AP2120">
        <v>0</v>
      </c>
      <c r="AQ2120" s="388">
        <v>44474</v>
      </c>
      <c r="AS2120" t="s">
        <v>3186</v>
      </c>
      <c r="AT2120" s="388">
        <v>44476</v>
      </c>
      <c r="AU2120" t="s">
        <v>1756</v>
      </c>
      <c r="AV2120" t="s">
        <v>1756</v>
      </c>
      <c r="AZ2120" t="s">
        <v>1756</v>
      </c>
      <c r="BA2120" t="s">
        <v>1767</v>
      </c>
      <c r="BB2120" t="s">
        <v>5832</v>
      </c>
      <c r="BC2120" t="s">
        <v>5833</v>
      </c>
      <c r="BD2120" t="s">
        <v>826</v>
      </c>
      <c r="BE2120" t="s">
        <v>1756</v>
      </c>
      <c r="BF2120" t="s">
        <v>826</v>
      </c>
    </row>
    <row r="2121" spans="1:58">
      <c r="A2121" t="s">
        <v>829</v>
      </c>
      <c r="B2121">
        <v>6</v>
      </c>
      <c r="C2121">
        <v>0</v>
      </c>
      <c r="D2121">
        <v>10114</v>
      </c>
      <c r="E2121" t="s">
        <v>5825</v>
      </c>
      <c r="F2121">
        <v>53510602</v>
      </c>
      <c r="G2121" t="s">
        <v>2041</v>
      </c>
      <c r="H2121">
        <v>0</v>
      </c>
      <c r="I2121" t="s">
        <v>2089</v>
      </c>
      <c r="J2121">
        <v>146.96</v>
      </c>
      <c r="K2121">
        <v>11</v>
      </c>
      <c r="L2121" t="s">
        <v>2063</v>
      </c>
      <c r="M2121" t="s">
        <v>2090</v>
      </c>
      <c r="N2121" t="s">
        <v>1757</v>
      </c>
      <c r="O2121" t="s">
        <v>1756</v>
      </c>
      <c r="P2121" t="s">
        <v>1756</v>
      </c>
      <c r="Q2121" s="387">
        <v>1616.56</v>
      </c>
      <c r="R2121">
        <v>210.15280000000001</v>
      </c>
      <c r="S2121">
        <v>1826.7127999999998</v>
      </c>
      <c r="T2121" s="388">
        <v>44468</v>
      </c>
      <c r="U2121">
        <v>0</v>
      </c>
      <c r="V2121" t="s">
        <v>833</v>
      </c>
      <c r="W2121" s="388">
        <v>44484</v>
      </c>
      <c r="X2121">
        <v>165</v>
      </c>
      <c r="Y2121">
        <v>0</v>
      </c>
      <c r="Z2121">
        <v>0</v>
      </c>
      <c r="AA2121" t="s">
        <v>1758</v>
      </c>
      <c r="AB2121" t="s">
        <v>826</v>
      </c>
      <c r="AD2121" t="s">
        <v>2045</v>
      </c>
      <c r="AE2121" t="s">
        <v>2046</v>
      </c>
      <c r="AI2121" t="s">
        <v>1761</v>
      </c>
      <c r="AL2121" t="s">
        <v>5125</v>
      </c>
      <c r="AM2121">
        <v>6</v>
      </c>
      <c r="AN2121" t="s">
        <v>3223</v>
      </c>
      <c r="AO2121" t="s">
        <v>3398</v>
      </c>
      <c r="AP2121">
        <v>0</v>
      </c>
      <c r="AQ2121" s="388">
        <v>44474</v>
      </c>
      <c r="AS2121" t="s">
        <v>3186</v>
      </c>
      <c r="AT2121" s="388">
        <v>44476</v>
      </c>
      <c r="AU2121" t="s">
        <v>1756</v>
      </c>
      <c r="AV2121" t="s">
        <v>1756</v>
      </c>
      <c r="AZ2121" t="s">
        <v>1756</v>
      </c>
      <c r="BA2121" t="s">
        <v>1767</v>
      </c>
      <c r="BB2121" t="s">
        <v>5834</v>
      </c>
      <c r="BC2121" t="s">
        <v>5835</v>
      </c>
      <c r="BD2121" t="s">
        <v>826</v>
      </c>
      <c r="BE2121" t="s">
        <v>1756</v>
      </c>
      <c r="BF2121" t="s">
        <v>826</v>
      </c>
    </row>
    <row r="2122" spans="1:58">
      <c r="A2122" t="s">
        <v>829</v>
      </c>
      <c r="B2122">
        <v>6</v>
      </c>
      <c r="C2122">
        <v>0</v>
      </c>
      <c r="D2122">
        <v>10113</v>
      </c>
      <c r="E2122" t="s">
        <v>5836</v>
      </c>
      <c r="F2122">
        <v>53510602</v>
      </c>
      <c r="G2122" t="s">
        <v>2041</v>
      </c>
      <c r="H2122">
        <v>0</v>
      </c>
      <c r="I2122" t="s">
        <v>2052</v>
      </c>
      <c r="J2122">
        <v>75</v>
      </c>
      <c r="K2122">
        <v>31.5</v>
      </c>
      <c r="L2122" t="s">
        <v>1771</v>
      </c>
      <c r="M2122" t="s">
        <v>1756</v>
      </c>
      <c r="N2122" t="s">
        <v>1756</v>
      </c>
      <c r="O2122" t="s">
        <v>2053</v>
      </c>
      <c r="P2122" t="s">
        <v>1757</v>
      </c>
      <c r="Q2122" s="387">
        <v>2362.5</v>
      </c>
      <c r="R2122">
        <v>307.125</v>
      </c>
      <c r="S2122">
        <v>2669.6249999999995</v>
      </c>
      <c r="T2122" s="388">
        <v>44468</v>
      </c>
      <c r="U2122">
        <v>0</v>
      </c>
      <c r="V2122" t="s">
        <v>833</v>
      </c>
      <c r="W2122" s="388">
        <v>44484</v>
      </c>
      <c r="X2122">
        <v>165</v>
      </c>
      <c r="Y2122">
        <v>0</v>
      </c>
      <c r="Z2122">
        <v>0</v>
      </c>
      <c r="AA2122" t="s">
        <v>1758</v>
      </c>
      <c r="AB2122" t="s">
        <v>826</v>
      </c>
      <c r="AD2122" t="s">
        <v>2045</v>
      </c>
      <c r="AE2122" t="s">
        <v>2046</v>
      </c>
      <c r="AI2122" t="s">
        <v>1761</v>
      </c>
      <c r="AL2122" t="s">
        <v>3206</v>
      </c>
      <c r="AM2122">
        <v>6</v>
      </c>
      <c r="AN2122" t="s">
        <v>1004</v>
      </c>
      <c r="AO2122" t="s">
        <v>2905</v>
      </c>
      <c r="AP2122">
        <v>0</v>
      </c>
      <c r="AQ2122" s="388">
        <v>44474</v>
      </c>
      <c r="AS2122" t="s">
        <v>3186</v>
      </c>
      <c r="AT2122" s="388">
        <v>44476</v>
      </c>
      <c r="AU2122" t="s">
        <v>1756</v>
      </c>
      <c r="AV2122" t="s">
        <v>1756</v>
      </c>
      <c r="AZ2122" t="s">
        <v>1756</v>
      </c>
      <c r="BA2122" t="s">
        <v>1767</v>
      </c>
      <c r="BB2122" t="s">
        <v>5837</v>
      </c>
      <c r="BC2122" t="s">
        <v>5838</v>
      </c>
      <c r="BD2122" t="s">
        <v>826</v>
      </c>
      <c r="BE2122" t="s">
        <v>1756</v>
      </c>
      <c r="BF2122" t="s">
        <v>826</v>
      </c>
    </row>
    <row r="2123" spans="1:58">
      <c r="A2123" t="s">
        <v>829</v>
      </c>
      <c r="B2123">
        <v>6</v>
      </c>
      <c r="C2123">
        <v>0</v>
      </c>
      <c r="D2123">
        <v>10113</v>
      </c>
      <c r="E2123" t="s">
        <v>5836</v>
      </c>
      <c r="F2123">
        <v>53510602</v>
      </c>
      <c r="G2123" t="s">
        <v>2041</v>
      </c>
      <c r="H2123">
        <v>0</v>
      </c>
      <c r="I2123" t="s">
        <v>2056</v>
      </c>
      <c r="J2123">
        <v>210</v>
      </c>
      <c r="K2123">
        <v>4</v>
      </c>
      <c r="L2123" t="s">
        <v>1755</v>
      </c>
      <c r="M2123" t="s">
        <v>1756</v>
      </c>
      <c r="N2123" t="s">
        <v>1756</v>
      </c>
      <c r="P2123" t="s">
        <v>1757</v>
      </c>
      <c r="Q2123" s="387">
        <v>840</v>
      </c>
      <c r="R2123">
        <v>109.2</v>
      </c>
      <c r="S2123">
        <v>949.19999999999993</v>
      </c>
      <c r="T2123" s="388">
        <v>44468</v>
      </c>
      <c r="U2123">
        <v>0</v>
      </c>
      <c r="V2123" t="s">
        <v>833</v>
      </c>
      <c r="W2123" s="388">
        <v>44484</v>
      </c>
      <c r="X2123">
        <v>165</v>
      </c>
      <c r="Y2123">
        <v>0</v>
      </c>
      <c r="Z2123">
        <v>0</v>
      </c>
      <c r="AA2123" t="s">
        <v>1758</v>
      </c>
      <c r="AB2123" t="s">
        <v>826</v>
      </c>
      <c r="AD2123" t="s">
        <v>2045</v>
      </c>
      <c r="AE2123" t="s">
        <v>2046</v>
      </c>
      <c r="AI2123" t="s">
        <v>1761</v>
      </c>
      <c r="AL2123" t="s">
        <v>3206</v>
      </c>
      <c r="AM2123">
        <v>6</v>
      </c>
      <c r="AN2123" t="s">
        <v>1004</v>
      </c>
      <c r="AO2123" t="s">
        <v>2905</v>
      </c>
      <c r="AP2123">
        <v>0</v>
      </c>
      <c r="AQ2123" s="388">
        <v>44474</v>
      </c>
      <c r="AS2123" t="s">
        <v>3186</v>
      </c>
      <c r="AT2123" s="388">
        <v>44476</v>
      </c>
      <c r="AU2123" t="s">
        <v>1756</v>
      </c>
      <c r="AV2123" t="s">
        <v>1756</v>
      </c>
      <c r="AZ2123" t="s">
        <v>1756</v>
      </c>
      <c r="BA2123" t="s">
        <v>1767</v>
      </c>
      <c r="BB2123" t="s">
        <v>5839</v>
      </c>
      <c r="BC2123" t="s">
        <v>5840</v>
      </c>
      <c r="BD2123" t="s">
        <v>826</v>
      </c>
      <c r="BE2123" t="s">
        <v>1756</v>
      </c>
      <c r="BF2123" t="s">
        <v>826</v>
      </c>
    </row>
    <row r="2124" spans="1:58">
      <c r="A2124" t="s">
        <v>829</v>
      </c>
      <c r="B2124">
        <v>6</v>
      </c>
      <c r="C2124">
        <v>0</v>
      </c>
      <c r="D2124">
        <v>10113</v>
      </c>
      <c r="E2124" t="s">
        <v>5836</v>
      </c>
      <c r="F2124">
        <v>53510602</v>
      </c>
      <c r="G2124" t="s">
        <v>2041</v>
      </c>
      <c r="H2124">
        <v>0</v>
      </c>
      <c r="I2124" t="s">
        <v>518</v>
      </c>
      <c r="J2124">
        <v>95</v>
      </c>
      <c r="K2124">
        <v>12</v>
      </c>
      <c r="L2124" t="s">
        <v>1771</v>
      </c>
      <c r="M2124" t="s">
        <v>1756</v>
      </c>
      <c r="N2124" t="s">
        <v>1756</v>
      </c>
      <c r="O2124" t="s">
        <v>2059</v>
      </c>
      <c r="P2124" t="s">
        <v>1757</v>
      </c>
      <c r="Q2124" s="387">
        <v>1140</v>
      </c>
      <c r="R2124">
        <v>148.20000000000002</v>
      </c>
      <c r="S2124">
        <v>1288.1999999999998</v>
      </c>
      <c r="T2124" s="388">
        <v>44468</v>
      </c>
      <c r="U2124">
        <v>0</v>
      </c>
      <c r="V2124" t="s">
        <v>833</v>
      </c>
      <c r="W2124" s="388">
        <v>44484</v>
      </c>
      <c r="X2124">
        <v>165</v>
      </c>
      <c r="Y2124">
        <v>0</v>
      </c>
      <c r="Z2124">
        <v>0</v>
      </c>
      <c r="AA2124" t="s">
        <v>1758</v>
      </c>
      <c r="AB2124" t="s">
        <v>826</v>
      </c>
      <c r="AD2124" t="s">
        <v>2045</v>
      </c>
      <c r="AE2124" t="s">
        <v>2046</v>
      </c>
      <c r="AI2124" t="s">
        <v>1761</v>
      </c>
      <c r="AL2124" t="s">
        <v>3206</v>
      </c>
      <c r="AM2124">
        <v>6</v>
      </c>
      <c r="AN2124" t="s">
        <v>1004</v>
      </c>
      <c r="AO2124" t="s">
        <v>2905</v>
      </c>
      <c r="AP2124">
        <v>0</v>
      </c>
      <c r="AQ2124" s="388">
        <v>44474</v>
      </c>
      <c r="AS2124" t="s">
        <v>3186</v>
      </c>
      <c r="AT2124" s="388">
        <v>44476</v>
      </c>
      <c r="AU2124" t="s">
        <v>1756</v>
      </c>
      <c r="AV2124" t="s">
        <v>1756</v>
      </c>
      <c r="AZ2124" t="s">
        <v>1756</v>
      </c>
      <c r="BA2124" t="s">
        <v>1767</v>
      </c>
      <c r="BB2124" t="s">
        <v>5841</v>
      </c>
      <c r="BC2124" t="s">
        <v>5842</v>
      </c>
      <c r="BD2124" t="s">
        <v>826</v>
      </c>
      <c r="BE2124" t="s">
        <v>1756</v>
      </c>
      <c r="BF2124" t="s">
        <v>826</v>
      </c>
    </row>
    <row r="2125" spans="1:58">
      <c r="A2125" t="s">
        <v>829</v>
      </c>
      <c r="B2125">
        <v>6</v>
      </c>
      <c r="C2125">
        <v>0</v>
      </c>
      <c r="D2125">
        <v>10113</v>
      </c>
      <c r="E2125" t="s">
        <v>5836</v>
      </c>
      <c r="F2125">
        <v>53510602</v>
      </c>
      <c r="G2125" t="s">
        <v>2041</v>
      </c>
      <c r="H2125">
        <v>0</v>
      </c>
      <c r="I2125" t="s">
        <v>2062</v>
      </c>
      <c r="J2125">
        <v>138.05000000000001</v>
      </c>
      <c r="K2125">
        <v>9.5</v>
      </c>
      <c r="L2125" t="s">
        <v>2063</v>
      </c>
      <c r="M2125" t="s">
        <v>2064</v>
      </c>
      <c r="N2125" t="s">
        <v>1757</v>
      </c>
      <c r="O2125" t="s">
        <v>1756</v>
      </c>
      <c r="P2125" t="s">
        <v>1756</v>
      </c>
      <c r="Q2125" s="387">
        <v>1311.4749999999999</v>
      </c>
      <c r="R2125">
        <v>170.49175</v>
      </c>
      <c r="S2125">
        <v>1481.9667499999998</v>
      </c>
      <c r="T2125" s="388">
        <v>44468</v>
      </c>
      <c r="U2125">
        <v>0</v>
      </c>
      <c r="V2125" t="s">
        <v>833</v>
      </c>
      <c r="W2125" s="388">
        <v>44484</v>
      </c>
      <c r="X2125">
        <v>165</v>
      </c>
      <c r="Y2125">
        <v>0</v>
      </c>
      <c r="Z2125">
        <v>0</v>
      </c>
      <c r="AA2125" t="s">
        <v>1758</v>
      </c>
      <c r="AB2125" t="s">
        <v>826</v>
      </c>
      <c r="AD2125" t="s">
        <v>2045</v>
      </c>
      <c r="AE2125" t="s">
        <v>2046</v>
      </c>
      <c r="AI2125" t="s">
        <v>1761</v>
      </c>
      <c r="AL2125" t="s">
        <v>3206</v>
      </c>
      <c r="AM2125">
        <v>6</v>
      </c>
      <c r="AN2125" t="s">
        <v>1004</v>
      </c>
      <c r="AO2125" t="s">
        <v>2905</v>
      </c>
      <c r="AP2125">
        <v>0</v>
      </c>
      <c r="AQ2125" s="388">
        <v>44474</v>
      </c>
      <c r="AS2125" t="s">
        <v>3186</v>
      </c>
      <c r="AT2125" s="388">
        <v>44476</v>
      </c>
      <c r="AU2125" t="s">
        <v>1756</v>
      </c>
      <c r="AV2125" t="s">
        <v>1756</v>
      </c>
      <c r="AZ2125" t="s">
        <v>1756</v>
      </c>
      <c r="BA2125" t="s">
        <v>1767</v>
      </c>
      <c r="BB2125" t="s">
        <v>5843</v>
      </c>
      <c r="BC2125" t="s">
        <v>5844</v>
      </c>
      <c r="BD2125" t="s">
        <v>826</v>
      </c>
      <c r="BE2125" t="s">
        <v>1756</v>
      </c>
      <c r="BF2125" t="s">
        <v>826</v>
      </c>
    </row>
    <row r="2126" spans="1:58">
      <c r="A2126" t="s">
        <v>829</v>
      </c>
      <c r="B2126">
        <v>6</v>
      </c>
      <c r="C2126">
        <v>0</v>
      </c>
      <c r="D2126">
        <v>10113</v>
      </c>
      <c r="E2126" t="s">
        <v>5836</v>
      </c>
      <c r="F2126">
        <v>53510602</v>
      </c>
      <c r="G2126" t="s">
        <v>2041</v>
      </c>
      <c r="H2126">
        <v>0</v>
      </c>
      <c r="I2126" t="s">
        <v>2073</v>
      </c>
      <c r="J2126">
        <v>243.75</v>
      </c>
      <c r="K2126">
        <v>2</v>
      </c>
      <c r="L2126" t="s">
        <v>1755</v>
      </c>
      <c r="M2126" t="s">
        <v>2074</v>
      </c>
      <c r="N2126" t="s">
        <v>1757</v>
      </c>
      <c r="O2126" t="s">
        <v>1756</v>
      </c>
      <c r="P2126" t="s">
        <v>1756</v>
      </c>
      <c r="Q2126" s="387">
        <v>487.5</v>
      </c>
      <c r="R2126">
        <v>63.375</v>
      </c>
      <c r="S2126">
        <v>550.875</v>
      </c>
      <c r="T2126" s="388">
        <v>44468</v>
      </c>
      <c r="U2126">
        <v>0</v>
      </c>
      <c r="V2126" t="s">
        <v>833</v>
      </c>
      <c r="W2126" s="388">
        <v>44484</v>
      </c>
      <c r="X2126">
        <v>165</v>
      </c>
      <c r="Y2126">
        <v>0</v>
      </c>
      <c r="Z2126">
        <v>0</v>
      </c>
      <c r="AA2126" t="s">
        <v>1758</v>
      </c>
      <c r="AB2126" t="s">
        <v>826</v>
      </c>
      <c r="AD2126" t="s">
        <v>2045</v>
      </c>
      <c r="AE2126" t="s">
        <v>2046</v>
      </c>
      <c r="AI2126" t="s">
        <v>1761</v>
      </c>
      <c r="AL2126" t="s">
        <v>3206</v>
      </c>
      <c r="AM2126">
        <v>6</v>
      </c>
      <c r="AN2126" t="s">
        <v>1004</v>
      </c>
      <c r="AO2126" t="s">
        <v>2905</v>
      </c>
      <c r="AP2126">
        <v>0</v>
      </c>
      <c r="AQ2126" s="388">
        <v>44474</v>
      </c>
      <c r="AS2126" t="s">
        <v>3186</v>
      </c>
      <c r="AT2126" s="388">
        <v>44476</v>
      </c>
      <c r="AU2126" t="s">
        <v>1756</v>
      </c>
      <c r="AV2126" t="s">
        <v>1756</v>
      </c>
      <c r="AZ2126" t="s">
        <v>1756</v>
      </c>
      <c r="BA2126" t="s">
        <v>1767</v>
      </c>
      <c r="BB2126" t="s">
        <v>5845</v>
      </c>
      <c r="BC2126" t="s">
        <v>5846</v>
      </c>
      <c r="BD2126" t="s">
        <v>826</v>
      </c>
      <c r="BE2126" t="s">
        <v>1756</v>
      </c>
      <c r="BF2126" t="s">
        <v>826</v>
      </c>
    </row>
    <row r="2127" spans="1:58">
      <c r="A2127" t="s">
        <v>829</v>
      </c>
      <c r="B2127">
        <v>6</v>
      </c>
      <c r="C2127">
        <v>0</v>
      </c>
      <c r="D2127">
        <v>10113</v>
      </c>
      <c r="E2127" t="s">
        <v>5836</v>
      </c>
      <c r="F2127">
        <v>53510602</v>
      </c>
      <c r="G2127" t="s">
        <v>2041</v>
      </c>
      <c r="H2127">
        <v>0</v>
      </c>
      <c r="I2127" t="s">
        <v>2083</v>
      </c>
      <c r="J2127">
        <v>12.21</v>
      </c>
      <c r="K2127">
        <v>9.5</v>
      </c>
      <c r="L2127" t="s">
        <v>1771</v>
      </c>
      <c r="M2127" t="s">
        <v>2084</v>
      </c>
      <c r="N2127" t="s">
        <v>1757</v>
      </c>
      <c r="O2127" t="s">
        <v>1756</v>
      </c>
      <c r="P2127" t="s">
        <v>1756</v>
      </c>
      <c r="Q2127" s="387">
        <v>115.995</v>
      </c>
      <c r="R2127">
        <v>15.079350000000002</v>
      </c>
      <c r="S2127">
        <v>131.07434999999998</v>
      </c>
      <c r="T2127" s="388">
        <v>44468</v>
      </c>
      <c r="U2127">
        <v>0</v>
      </c>
      <c r="V2127" t="s">
        <v>833</v>
      </c>
      <c r="W2127" s="388">
        <v>44484</v>
      </c>
      <c r="X2127">
        <v>165</v>
      </c>
      <c r="Y2127">
        <v>0</v>
      </c>
      <c r="Z2127">
        <v>0</v>
      </c>
      <c r="AA2127" t="s">
        <v>1758</v>
      </c>
      <c r="AB2127" t="s">
        <v>826</v>
      </c>
      <c r="AD2127" t="s">
        <v>2045</v>
      </c>
      <c r="AE2127" t="s">
        <v>2046</v>
      </c>
      <c r="AI2127" t="s">
        <v>1761</v>
      </c>
      <c r="AL2127" t="s">
        <v>3206</v>
      </c>
      <c r="AM2127">
        <v>6</v>
      </c>
      <c r="AN2127" t="s">
        <v>1004</v>
      </c>
      <c r="AO2127" t="s">
        <v>2905</v>
      </c>
      <c r="AP2127">
        <v>0</v>
      </c>
      <c r="AQ2127" s="388">
        <v>44474</v>
      </c>
      <c r="AS2127" t="s">
        <v>3186</v>
      </c>
      <c r="AT2127" s="388">
        <v>44476</v>
      </c>
      <c r="AU2127" t="s">
        <v>1756</v>
      </c>
      <c r="AV2127" t="s">
        <v>1756</v>
      </c>
      <c r="AZ2127" t="s">
        <v>1756</v>
      </c>
      <c r="BA2127" t="s">
        <v>1767</v>
      </c>
      <c r="BB2127" t="s">
        <v>5847</v>
      </c>
      <c r="BC2127" t="s">
        <v>5848</v>
      </c>
      <c r="BD2127" t="s">
        <v>826</v>
      </c>
      <c r="BE2127" t="s">
        <v>1756</v>
      </c>
      <c r="BF2127" t="s">
        <v>826</v>
      </c>
    </row>
    <row r="2128" spans="1:58">
      <c r="A2128" t="s">
        <v>829</v>
      </c>
      <c r="B2128">
        <v>6</v>
      </c>
      <c r="C2128">
        <v>0</v>
      </c>
      <c r="D2128">
        <v>10113</v>
      </c>
      <c r="E2128" t="s">
        <v>5836</v>
      </c>
      <c r="F2128">
        <v>53510602</v>
      </c>
      <c r="G2128" t="s">
        <v>2041</v>
      </c>
      <c r="H2128">
        <v>0</v>
      </c>
      <c r="I2128" t="s">
        <v>2089</v>
      </c>
      <c r="J2128">
        <v>146.96</v>
      </c>
      <c r="K2128">
        <v>9.5</v>
      </c>
      <c r="L2128" t="s">
        <v>2063</v>
      </c>
      <c r="M2128" t="s">
        <v>2090</v>
      </c>
      <c r="N2128" t="s">
        <v>1757</v>
      </c>
      <c r="O2128" t="s">
        <v>1756</v>
      </c>
      <c r="P2128" t="s">
        <v>1756</v>
      </c>
      <c r="Q2128" s="387">
        <v>1396.12</v>
      </c>
      <c r="R2128">
        <v>181.4956</v>
      </c>
      <c r="S2128">
        <v>1577.6155999999996</v>
      </c>
      <c r="T2128" s="388">
        <v>44468</v>
      </c>
      <c r="U2128">
        <v>0</v>
      </c>
      <c r="V2128" t="s">
        <v>833</v>
      </c>
      <c r="W2128" s="388">
        <v>44484</v>
      </c>
      <c r="X2128">
        <v>165</v>
      </c>
      <c r="Y2128">
        <v>0</v>
      </c>
      <c r="Z2128">
        <v>0</v>
      </c>
      <c r="AA2128" t="s">
        <v>1758</v>
      </c>
      <c r="AB2128" t="s">
        <v>826</v>
      </c>
      <c r="AD2128" t="s">
        <v>2045</v>
      </c>
      <c r="AE2128" t="s">
        <v>2046</v>
      </c>
      <c r="AI2128" t="s">
        <v>1761</v>
      </c>
      <c r="AL2128" t="s">
        <v>3206</v>
      </c>
      <c r="AM2128">
        <v>6</v>
      </c>
      <c r="AN2128" t="s">
        <v>1004</v>
      </c>
      <c r="AO2128" t="s">
        <v>2905</v>
      </c>
      <c r="AP2128">
        <v>0</v>
      </c>
      <c r="AQ2128" s="388">
        <v>44474</v>
      </c>
      <c r="AS2128" t="s">
        <v>3186</v>
      </c>
      <c r="AT2128" s="388">
        <v>44476</v>
      </c>
      <c r="AU2128" t="s">
        <v>1756</v>
      </c>
      <c r="AV2128" t="s">
        <v>1756</v>
      </c>
      <c r="AZ2128" t="s">
        <v>1756</v>
      </c>
      <c r="BA2128" t="s">
        <v>1767</v>
      </c>
      <c r="BB2128" t="s">
        <v>5849</v>
      </c>
      <c r="BC2128" t="s">
        <v>5850</v>
      </c>
      <c r="BD2128" t="s">
        <v>826</v>
      </c>
      <c r="BE2128" t="s">
        <v>1756</v>
      </c>
      <c r="BF2128" t="s">
        <v>826</v>
      </c>
    </row>
    <row r="2129" spans="1:58">
      <c r="A2129" t="s">
        <v>829</v>
      </c>
      <c r="B2129">
        <v>6</v>
      </c>
      <c r="C2129">
        <v>0</v>
      </c>
      <c r="D2129">
        <v>10113</v>
      </c>
      <c r="E2129" t="s">
        <v>5836</v>
      </c>
      <c r="F2129">
        <v>53510602</v>
      </c>
      <c r="G2129" t="s">
        <v>2041</v>
      </c>
      <c r="H2129">
        <v>0</v>
      </c>
      <c r="I2129" t="s">
        <v>2247</v>
      </c>
      <c r="J2129">
        <v>131.47999999999999</v>
      </c>
      <c r="K2129">
        <v>9.5</v>
      </c>
      <c r="L2129" t="s">
        <v>2063</v>
      </c>
      <c r="M2129" t="s">
        <v>2248</v>
      </c>
      <c r="N2129" t="s">
        <v>1757</v>
      </c>
      <c r="O2129" t="s">
        <v>1756</v>
      </c>
      <c r="P2129" t="s">
        <v>1756</v>
      </c>
      <c r="Q2129" s="387">
        <v>1249.06</v>
      </c>
      <c r="R2129">
        <v>162.37780000000001</v>
      </c>
      <c r="S2129">
        <v>1411.4377999999997</v>
      </c>
      <c r="T2129" s="388">
        <v>44468</v>
      </c>
      <c r="U2129">
        <v>0</v>
      </c>
      <c r="V2129" t="s">
        <v>833</v>
      </c>
      <c r="W2129" s="388">
        <v>44484</v>
      </c>
      <c r="X2129">
        <v>165</v>
      </c>
      <c r="Y2129">
        <v>0</v>
      </c>
      <c r="Z2129">
        <v>0</v>
      </c>
      <c r="AA2129" t="s">
        <v>1758</v>
      </c>
      <c r="AB2129" t="s">
        <v>826</v>
      </c>
      <c r="AD2129" t="s">
        <v>2045</v>
      </c>
      <c r="AE2129" t="s">
        <v>2046</v>
      </c>
      <c r="AI2129" t="s">
        <v>1761</v>
      </c>
      <c r="AL2129" t="s">
        <v>3206</v>
      </c>
      <c r="AM2129">
        <v>6</v>
      </c>
      <c r="AN2129" t="s">
        <v>1004</v>
      </c>
      <c r="AO2129" t="s">
        <v>2905</v>
      </c>
      <c r="AP2129">
        <v>0</v>
      </c>
      <c r="AQ2129" s="388">
        <v>44474</v>
      </c>
      <c r="AS2129" t="s">
        <v>3186</v>
      </c>
      <c r="AT2129" s="388">
        <v>44476</v>
      </c>
      <c r="AU2129" t="s">
        <v>1756</v>
      </c>
      <c r="AV2129" t="s">
        <v>1756</v>
      </c>
      <c r="AZ2129" t="s">
        <v>1756</v>
      </c>
      <c r="BA2129" t="s">
        <v>1767</v>
      </c>
      <c r="BB2129" t="s">
        <v>5851</v>
      </c>
      <c r="BC2129" t="s">
        <v>5852</v>
      </c>
      <c r="BD2129" t="s">
        <v>826</v>
      </c>
      <c r="BE2129" t="s">
        <v>1756</v>
      </c>
      <c r="BF2129" t="s">
        <v>826</v>
      </c>
    </row>
    <row r="2130" spans="1:58">
      <c r="A2130" t="s">
        <v>829</v>
      </c>
      <c r="B2130">
        <v>6</v>
      </c>
      <c r="C2130">
        <v>0</v>
      </c>
      <c r="D2130">
        <v>10112</v>
      </c>
      <c r="E2130" t="s">
        <v>5853</v>
      </c>
      <c r="F2130">
        <v>53510602</v>
      </c>
      <c r="G2130" t="s">
        <v>2041</v>
      </c>
      <c r="H2130">
        <v>0</v>
      </c>
      <c r="I2130" t="s">
        <v>2052</v>
      </c>
      <c r="J2130">
        <v>75</v>
      </c>
      <c r="K2130">
        <v>36</v>
      </c>
      <c r="L2130" t="s">
        <v>1771</v>
      </c>
      <c r="M2130" t="s">
        <v>1756</v>
      </c>
      <c r="N2130" t="s">
        <v>1756</v>
      </c>
      <c r="O2130" t="s">
        <v>2053</v>
      </c>
      <c r="P2130" t="s">
        <v>1757</v>
      </c>
      <c r="Q2130" s="387">
        <v>2700</v>
      </c>
      <c r="R2130">
        <v>351</v>
      </c>
      <c r="S2130">
        <v>3050.9999999999995</v>
      </c>
      <c r="T2130" s="388">
        <v>44468</v>
      </c>
      <c r="U2130">
        <v>0</v>
      </c>
      <c r="V2130" t="s">
        <v>833</v>
      </c>
      <c r="W2130" s="388">
        <v>44484</v>
      </c>
      <c r="X2130">
        <v>165</v>
      </c>
      <c r="Y2130">
        <v>0</v>
      </c>
      <c r="Z2130">
        <v>0</v>
      </c>
      <c r="AA2130" t="s">
        <v>1758</v>
      </c>
      <c r="AB2130" t="s">
        <v>826</v>
      </c>
      <c r="AD2130" t="s">
        <v>2045</v>
      </c>
      <c r="AE2130" t="s">
        <v>2046</v>
      </c>
      <c r="AI2130" t="s">
        <v>1761</v>
      </c>
      <c r="AL2130" t="s">
        <v>5557</v>
      </c>
      <c r="AM2130">
        <v>6</v>
      </c>
      <c r="AN2130" t="s">
        <v>3239</v>
      </c>
      <c r="AO2130" t="s">
        <v>3240</v>
      </c>
      <c r="AP2130">
        <v>0</v>
      </c>
      <c r="AQ2130" s="388">
        <v>44474</v>
      </c>
      <c r="AS2130" t="s">
        <v>3186</v>
      </c>
      <c r="AT2130" s="388">
        <v>44476</v>
      </c>
      <c r="AU2130" t="s">
        <v>1756</v>
      </c>
      <c r="AV2130" t="s">
        <v>1756</v>
      </c>
      <c r="AZ2130" t="s">
        <v>1756</v>
      </c>
      <c r="BA2130" t="s">
        <v>1767</v>
      </c>
      <c r="BB2130" t="s">
        <v>5854</v>
      </c>
      <c r="BC2130" t="s">
        <v>5855</v>
      </c>
      <c r="BD2130" t="s">
        <v>826</v>
      </c>
      <c r="BE2130" t="s">
        <v>1756</v>
      </c>
      <c r="BF2130" t="s">
        <v>826</v>
      </c>
    </row>
    <row r="2131" spans="1:58">
      <c r="A2131" t="s">
        <v>829</v>
      </c>
      <c r="B2131">
        <v>6</v>
      </c>
      <c r="C2131">
        <v>0</v>
      </c>
      <c r="D2131">
        <v>10112</v>
      </c>
      <c r="E2131" t="s">
        <v>5853</v>
      </c>
      <c r="F2131">
        <v>53510602</v>
      </c>
      <c r="G2131" t="s">
        <v>2041</v>
      </c>
      <c r="H2131">
        <v>0</v>
      </c>
      <c r="I2131" t="s">
        <v>2056</v>
      </c>
      <c r="J2131">
        <v>210</v>
      </c>
      <c r="K2131">
        <v>3</v>
      </c>
      <c r="L2131" t="s">
        <v>1755</v>
      </c>
      <c r="M2131" t="s">
        <v>1756</v>
      </c>
      <c r="N2131" t="s">
        <v>1756</v>
      </c>
      <c r="P2131" t="s">
        <v>1757</v>
      </c>
      <c r="Q2131" s="387">
        <v>630</v>
      </c>
      <c r="R2131">
        <v>81.900000000000006</v>
      </c>
      <c r="S2131">
        <v>711.9</v>
      </c>
      <c r="T2131" s="388">
        <v>44468</v>
      </c>
      <c r="U2131">
        <v>0</v>
      </c>
      <c r="V2131" t="s">
        <v>833</v>
      </c>
      <c r="W2131" s="388">
        <v>44484</v>
      </c>
      <c r="X2131">
        <v>165</v>
      </c>
      <c r="Y2131">
        <v>0</v>
      </c>
      <c r="Z2131">
        <v>0</v>
      </c>
      <c r="AA2131" t="s">
        <v>1758</v>
      </c>
      <c r="AB2131" t="s">
        <v>826</v>
      </c>
      <c r="AD2131" t="s">
        <v>2045</v>
      </c>
      <c r="AE2131" t="s">
        <v>2046</v>
      </c>
      <c r="AI2131" t="s">
        <v>1761</v>
      </c>
      <c r="AL2131" t="s">
        <v>5557</v>
      </c>
      <c r="AM2131">
        <v>6</v>
      </c>
      <c r="AN2131" t="s">
        <v>3239</v>
      </c>
      <c r="AO2131" t="s">
        <v>3240</v>
      </c>
      <c r="AP2131">
        <v>0</v>
      </c>
      <c r="AQ2131" s="388">
        <v>44474</v>
      </c>
      <c r="AS2131" t="s">
        <v>3186</v>
      </c>
      <c r="AT2131" s="388">
        <v>44476</v>
      </c>
      <c r="AU2131" t="s">
        <v>1756</v>
      </c>
      <c r="AV2131" t="s">
        <v>1756</v>
      </c>
      <c r="AZ2131" t="s">
        <v>1756</v>
      </c>
      <c r="BA2131" t="s">
        <v>1767</v>
      </c>
      <c r="BB2131" t="s">
        <v>5856</v>
      </c>
      <c r="BC2131" t="s">
        <v>5857</v>
      </c>
      <c r="BD2131" t="s">
        <v>826</v>
      </c>
      <c r="BE2131" t="s">
        <v>1756</v>
      </c>
      <c r="BF2131" t="s">
        <v>826</v>
      </c>
    </row>
    <row r="2132" spans="1:58">
      <c r="A2132" t="s">
        <v>829</v>
      </c>
      <c r="B2132">
        <v>6</v>
      </c>
      <c r="C2132">
        <v>0</v>
      </c>
      <c r="D2132">
        <v>10112</v>
      </c>
      <c r="E2132" t="s">
        <v>5853</v>
      </c>
      <c r="F2132">
        <v>53510602</v>
      </c>
      <c r="G2132" t="s">
        <v>2041</v>
      </c>
      <c r="H2132">
        <v>0</v>
      </c>
      <c r="I2132" t="s">
        <v>2062</v>
      </c>
      <c r="J2132">
        <v>138.05000000000001</v>
      </c>
      <c r="K2132">
        <v>11</v>
      </c>
      <c r="L2132" t="s">
        <v>2063</v>
      </c>
      <c r="M2132" t="s">
        <v>2064</v>
      </c>
      <c r="N2132" t="s">
        <v>1757</v>
      </c>
      <c r="O2132" t="s">
        <v>1756</v>
      </c>
      <c r="P2132" t="s">
        <v>1756</v>
      </c>
      <c r="Q2132" s="387">
        <v>1518.55</v>
      </c>
      <c r="R2132">
        <v>197.41149999999999</v>
      </c>
      <c r="S2132">
        <v>1715.9614999999999</v>
      </c>
      <c r="T2132" s="388">
        <v>44468</v>
      </c>
      <c r="U2132">
        <v>0</v>
      </c>
      <c r="V2132" t="s">
        <v>833</v>
      </c>
      <c r="W2132" s="388">
        <v>44484</v>
      </c>
      <c r="X2132">
        <v>165</v>
      </c>
      <c r="Y2132">
        <v>0</v>
      </c>
      <c r="Z2132">
        <v>0</v>
      </c>
      <c r="AA2132" t="s">
        <v>1758</v>
      </c>
      <c r="AB2132" t="s">
        <v>826</v>
      </c>
      <c r="AD2132" t="s">
        <v>2045</v>
      </c>
      <c r="AE2132" t="s">
        <v>2046</v>
      </c>
      <c r="AI2132" t="s">
        <v>1761</v>
      </c>
      <c r="AL2132" t="s">
        <v>5557</v>
      </c>
      <c r="AM2132">
        <v>6</v>
      </c>
      <c r="AN2132" t="s">
        <v>3239</v>
      </c>
      <c r="AO2132" t="s">
        <v>3240</v>
      </c>
      <c r="AP2132">
        <v>0</v>
      </c>
      <c r="AQ2132" s="388">
        <v>44474</v>
      </c>
      <c r="AS2132" t="s">
        <v>3186</v>
      </c>
      <c r="AT2132" s="388">
        <v>44476</v>
      </c>
      <c r="AU2132" t="s">
        <v>1756</v>
      </c>
      <c r="AV2132" t="s">
        <v>1756</v>
      </c>
      <c r="AZ2132" t="s">
        <v>1756</v>
      </c>
      <c r="BA2132" t="s">
        <v>1767</v>
      </c>
      <c r="BB2132" t="s">
        <v>5858</v>
      </c>
      <c r="BC2132" t="s">
        <v>5859</v>
      </c>
      <c r="BD2132" t="s">
        <v>826</v>
      </c>
      <c r="BE2132" t="s">
        <v>1756</v>
      </c>
      <c r="BF2132" t="s">
        <v>826</v>
      </c>
    </row>
    <row r="2133" spans="1:58">
      <c r="A2133" t="s">
        <v>829</v>
      </c>
      <c r="B2133">
        <v>6</v>
      </c>
      <c r="C2133">
        <v>0</v>
      </c>
      <c r="D2133">
        <v>10112</v>
      </c>
      <c r="E2133" t="s">
        <v>5853</v>
      </c>
      <c r="F2133">
        <v>53510602</v>
      </c>
      <c r="G2133" t="s">
        <v>2041</v>
      </c>
      <c r="H2133">
        <v>0</v>
      </c>
      <c r="I2133" t="s">
        <v>2073</v>
      </c>
      <c r="J2133">
        <v>243.75</v>
      </c>
      <c r="K2133">
        <v>2</v>
      </c>
      <c r="L2133" t="s">
        <v>1755</v>
      </c>
      <c r="M2133" t="s">
        <v>2074</v>
      </c>
      <c r="N2133" t="s">
        <v>1757</v>
      </c>
      <c r="O2133" t="s">
        <v>1756</v>
      </c>
      <c r="P2133" t="s">
        <v>1756</v>
      </c>
      <c r="Q2133" s="387">
        <v>487.5</v>
      </c>
      <c r="R2133">
        <v>63.375</v>
      </c>
      <c r="S2133">
        <v>550.875</v>
      </c>
      <c r="T2133" s="388">
        <v>44468</v>
      </c>
      <c r="U2133">
        <v>0</v>
      </c>
      <c r="V2133" t="s">
        <v>833</v>
      </c>
      <c r="W2133" s="388">
        <v>44484</v>
      </c>
      <c r="X2133">
        <v>165</v>
      </c>
      <c r="Y2133">
        <v>0</v>
      </c>
      <c r="Z2133">
        <v>0</v>
      </c>
      <c r="AA2133" t="s">
        <v>1758</v>
      </c>
      <c r="AB2133" t="s">
        <v>826</v>
      </c>
      <c r="AD2133" t="s">
        <v>2045</v>
      </c>
      <c r="AE2133" t="s">
        <v>2046</v>
      </c>
      <c r="AI2133" t="s">
        <v>1761</v>
      </c>
      <c r="AL2133" t="s">
        <v>5557</v>
      </c>
      <c r="AM2133">
        <v>6</v>
      </c>
      <c r="AN2133" t="s">
        <v>3239</v>
      </c>
      <c r="AO2133" t="s">
        <v>3240</v>
      </c>
      <c r="AP2133">
        <v>0</v>
      </c>
      <c r="AQ2133" s="388">
        <v>44474</v>
      </c>
      <c r="AS2133" t="s">
        <v>3186</v>
      </c>
      <c r="AT2133" s="388">
        <v>44476</v>
      </c>
      <c r="AU2133" t="s">
        <v>1756</v>
      </c>
      <c r="AV2133" t="s">
        <v>1756</v>
      </c>
      <c r="AZ2133" t="s">
        <v>1756</v>
      </c>
      <c r="BA2133" t="s">
        <v>1767</v>
      </c>
      <c r="BB2133" t="s">
        <v>5860</v>
      </c>
      <c r="BC2133" t="s">
        <v>5861</v>
      </c>
      <c r="BD2133" t="s">
        <v>826</v>
      </c>
      <c r="BE2133" t="s">
        <v>1756</v>
      </c>
      <c r="BF2133" t="s">
        <v>826</v>
      </c>
    </row>
    <row r="2134" spans="1:58">
      <c r="A2134" t="s">
        <v>829</v>
      </c>
      <c r="B2134">
        <v>6</v>
      </c>
      <c r="C2134">
        <v>0</v>
      </c>
      <c r="D2134">
        <v>10112</v>
      </c>
      <c r="E2134" t="s">
        <v>5853</v>
      </c>
      <c r="F2134">
        <v>53510602</v>
      </c>
      <c r="G2134" t="s">
        <v>2041</v>
      </c>
      <c r="H2134">
        <v>0</v>
      </c>
      <c r="I2134" t="s">
        <v>2089</v>
      </c>
      <c r="J2134">
        <v>146.96</v>
      </c>
      <c r="K2134">
        <v>11</v>
      </c>
      <c r="L2134" t="s">
        <v>2063</v>
      </c>
      <c r="M2134" t="s">
        <v>2090</v>
      </c>
      <c r="N2134" t="s">
        <v>1757</v>
      </c>
      <c r="O2134" t="s">
        <v>1756</v>
      </c>
      <c r="P2134" t="s">
        <v>1756</v>
      </c>
      <c r="Q2134" s="387">
        <v>1616.56</v>
      </c>
      <c r="R2134">
        <v>210.15280000000001</v>
      </c>
      <c r="S2134">
        <v>1826.7127999999998</v>
      </c>
      <c r="T2134" s="388">
        <v>44468</v>
      </c>
      <c r="U2134">
        <v>0</v>
      </c>
      <c r="V2134" t="s">
        <v>833</v>
      </c>
      <c r="W2134" s="388">
        <v>44484</v>
      </c>
      <c r="X2134">
        <v>165</v>
      </c>
      <c r="Y2134">
        <v>0</v>
      </c>
      <c r="Z2134">
        <v>0</v>
      </c>
      <c r="AA2134" t="s">
        <v>1758</v>
      </c>
      <c r="AB2134" t="s">
        <v>826</v>
      </c>
      <c r="AD2134" t="s">
        <v>2045</v>
      </c>
      <c r="AE2134" t="s">
        <v>2046</v>
      </c>
      <c r="AI2134" t="s">
        <v>1761</v>
      </c>
      <c r="AL2134" t="s">
        <v>5557</v>
      </c>
      <c r="AM2134">
        <v>6</v>
      </c>
      <c r="AN2134" t="s">
        <v>3239</v>
      </c>
      <c r="AO2134" t="s">
        <v>3240</v>
      </c>
      <c r="AP2134">
        <v>0</v>
      </c>
      <c r="AQ2134" s="388">
        <v>44474</v>
      </c>
      <c r="AS2134" t="s">
        <v>3186</v>
      </c>
      <c r="AT2134" s="388">
        <v>44476</v>
      </c>
      <c r="AU2134" t="s">
        <v>1756</v>
      </c>
      <c r="AV2134" t="s">
        <v>1756</v>
      </c>
      <c r="AZ2134" t="s">
        <v>1756</v>
      </c>
      <c r="BA2134" t="s">
        <v>1767</v>
      </c>
      <c r="BB2134" t="s">
        <v>5862</v>
      </c>
      <c r="BC2134" t="s">
        <v>5863</v>
      </c>
      <c r="BD2134" t="s">
        <v>826</v>
      </c>
      <c r="BE2134" t="s">
        <v>1756</v>
      </c>
      <c r="BF2134" t="s">
        <v>826</v>
      </c>
    </row>
    <row r="2135" spans="1:58">
      <c r="A2135" t="s">
        <v>829</v>
      </c>
      <c r="B2135">
        <v>6</v>
      </c>
      <c r="C2135">
        <v>0</v>
      </c>
      <c r="D2135">
        <v>10112</v>
      </c>
      <c r="E2135" t="s">
        <v>5853</v>
      </c>
      <c r="F2135">
        <v>53510602</v>
      </c>
      <c r="G2135" t="s">
        <v>2041</v>
      </c>
      <c r="H2135">
        <v>0</v>
      </c>
      <c r="I2135" t="s">
        <v>2247</v>
      </c>
      <c r="J2135">
        <v>131.47999999999999</v>
      </c>
      <c r="K2135">
        <v>11</v>
      </c>
      <c r="L2135" t="s">
        <v>2063</v>
      </c>
      <c r="M2135" t="s">
        <v>2248</v>
      </c>
      <c r="N2135" t="s">
        <v>1757</v>
      </c>
      <c r="O2135" t="s">
        <v>1756</v>
      </c>
      <c r="P2135" t="s">
        <v>1756</v>
      </c>
      <c r="Q2135" s="387">
        <v>1446.28</v>
      </c>
      <c r="R2135">
        <v>188.0164</v>
      </c>
      <c r="S2135">
        <v>1634.2963999999997</v>
      </c>
      <c r="T2135" s="388">
        <v>44468</v>
      </c>
      <c r="U2135">
        <v>0</v>
      </c>
      <c r="V2135" t="s">
        <v>833</v>
      </c>
      <c r="W2135" s="388">
        <v>44484</v>
      </c>
      <c r="X2135">
        <v>165</v>
      </c>
      <c r="Y2135">
        <v>0</v>
      </c>
      <c r="Z2135">
        <v>0</v>
      </c>
      <c r="AA2135" t="s">
        <v>1758</v>
      </c>
      <c r="AB2135" t="s">
        <v>826</v>
      </c>
      <c r="AD2135" t="s">
        <v>2045</v>
      </c>
      <c r="AE2135" t="s">
        <v>2046</v>
      </c>
      <c r="AI2135" t="s">
        <v>1761</v>
      </c>
      <c r="AL2135" t="s">
        <v>5557</v>
      </c>
      <c r="AM2135">
        <v>6</v>
      </c>
      <c r="AN2135" t="s">
        <v>3239</v>
      </c>
      <c r="AO2135" t="s">
        <v>3240</v>
      </c>
      <c r="AP2135">
        <v>0</v>
      </c>
      <c r="AQ2135" s="388">
        <v>44474</v>
      </c>
      <c r="AS2135" t="s">
        <v>3186</v>
      </c>
      <c r="AT2135" s="388">
        <v>44476</v>
      </c>
      <c r="AU2135" t="s">
        <v>1756</v>
      </c>
      <c r="AV2135" t="s">
        <v>1756</v>
      </c>
      <c r="AZ2135" t="s">
        <v>1756</v>
      </c>
      <c r="BA2135" t="s">
        <v>1767</v>
      </c>
      <c r="BB2135" t="s">
        <v>5864</v>
      </c>
      <c r="BC2135" t="s">
        <v>5865</v>
      </c>
      <c r="BD2135" t="s">
        <v>826</v>
      </c>
      <c r="BE2135" t="s">
        <v>1756</v>
      </c>
      <c r="BF2135" t="s">
        <v>826</v>
      </c>
    </row>
    <row r="2136" spans="1:58">
      <c r="A2136" t="s">
        <v>829</v>
      </c>
      <c r="B2136">
        <v>6</v>
      </c>
      <c r="C2136">
        <v>0</v>
      </c>
      <c r="D2136">
        <v>10110</v>
      </c>
      <c r="E2136" t="s">
        <v>5866</v>
      </c>
      <c r="F2136">
        <v>53510602</v>
      </c>
      <c r="G2136" t="s">
        <v>2041</v>
      </c>
      <c r="H2136">
        <v>0</v>
      </c>
      <c r="I2136" t="s">
        <v>2042</v>
      </c>
      <c r="J2136">
        <v>60</v>
      </c>
      <c r="K2136">
        <v>12</v>
      </c>
      <c r="L2136" t="s">
        <v>1771</v>
      </c>
      <c r="M2136" t="s">
        <v>1756</v>
      </c>
      <c r="N2136" t="s">
        <v>1756</v>
      </c>
      <c r="O2136" t="s">
        <v>2043</v>
      </c>
      <c r="P2136" t="s">
        <v>1757</v>
      </c>
      <c r="Q2136" s="387">
        <v>720</v>
      </c>
      <c r="R2136">
        <v>93.600000000000009</v>
      </c>
      <c r="S2136">
        <v>813.59999999999991</v>
      </c>
      <c r="T2136" s="388">
        <v>44468</v>
      </c>
      <c r="U2136">
        <v>0</v>
      </c>
      <c r="V2136" t="s">
        <v>833</v>
      </c>
      <c r="W2136" s="388">
        <v>44484</v>
      </c>
      <c r="X2136">
        <v>165</v>
      </c>
      <c r="Y2136">
        <v>0</v>
      </c>
      <c r="Z2136">
        <v>0</v>
      </c>
      <c r="AA2136" t="s">
        <v>1758</v>
      </c>
      <c r="AB2136" t="s">
        <v>826</v>
      </c>
      <c r="AD2136" t="s">
        <v>2045</v>
      </c>
      <c r="AE2136" t="s">
        <v>2046</v>
      </c>
      <c r="AI2136" t="s">
        <v>1761</v>
      </c>
      <c r="AL2136" t="s">
        <v>3276</v>
      </c>
      <c r="AM2136">
        <v>6</v>
      </c>
      <c r="AN2136" t="s">
        <v>1833</v>
      </c>
      <c r="AO2136" t="s">
        <v>1834</v>
      </c>
      <c r="AP2136">
        <v>0</v>
      </c>
      <c r="AQ2136" s="388">
        <v>44474</v>
      </c>
      <c r="AS2136" t="s">
        <v>1765</v>
      </c>
      <c r="AT2136" s="388">
        <v>44476</v>
      </c>
      <c r="AU2136" t="s">
        <v>1756</v>
      </c>
      <c r="AV2136" t="s">
        <v>1756</v>
      </c>
      <c r="AZ2136" t="s">
        <v>1766</v>
      </c>
      <c r="BA2136" t="s">
        <v>1767</v>
      </c>
      <c r="BB2136" t="s">
        <v>5867</v>
      </c>
      <c r="BC2136" t="s">
        <v>5868</v>
      </c>
      <c r="BD2136" t="s">
        <v>826</v>
      </c>
      <c r="BE2136" t="s">
        <v>1756</v>
      </c>
      <c r="BF2136" t="s">
        <v>826</v>
      </c>
    </row>
    <row r="2137" spans="1:58">
      <c r="A2137" t="s">
        <v>829</v>
      </c>
      <c r="B2137">
        <v>6</v>
      </c>
      <c r="C2137">
        <v>0</v>
      </c>
      <c r="D2137">
        <v>10110</v>
      </c>
      <c r="E2137" t="s">
        <v>5866</v>
      </c>
      <c r="F2137">
        <v>53510602</v>
      </c>
      <c r="G2137" t="s">
        <v>2041</v>
      </c>
      <c r="H2137">
        <v>0</v>
      </c>
      <c r="I2137" t="s">
        <v>2052</v>
      </c>
      <c r="J2137">
        <v>75</v>
      </c>
      <c r="K2137">
        <v>60</v>
      </c>
      <c r="L2137" t="s">
        <v>1771</v>
      </c>
      <c r="M2137" t="s">
        <v>1756</v>
      </c>
      <c r="N2137" t="s">
        <v>1756</v>
      </c>
      <c r="O2137" t="s">
        <v>2053</v>
      </c>
      <c r="P2137" t="s">
        <v>1757</v>
      </c>
      <c r="Q2137" s="387">
        <v>4500</v>
      </c>
      <c r="R2137">
        <v>585</v>
      </c>
      <c r="S2137">
        <v>5084.9999999999991</v>
      </c>
      <c r="T2137" s="388">
        <v>44468</v>
      </c>
      <c r="U2137">
        <v>0</v>
      </c>
      <c r="V2137" t="s">
        <v>833</v>
      </c>
      <c r="W2137" s="388">
        <v>44484</v>
      </c>
      <c r="X2137">
        <v>165</v>
      </c>
      <c r="Y2137">
        <v>0</v>
      </c>
      <c r="Z2137">
        <v>0</v>
      </c>
      <c r="AA2137" t="s">
        <v>1758</v>
      </c>
      <c r="AB2137" t="s">
        <v>826</v>
      </c>
      <c r="AD2137" t="s">
        <v>2045</v>
      </c>
      <c r="AE2137" t="s">
        <v>2046</v>
      </c>
      <c r="AI2137" t="s">
        <v>1761</v>
      </c>
      <c r="AL2137" t="s">
        <v>3276</v>
      </c>
      <c r="AM2137">
        <v>6</v>
      </c>
      <c r="AN2137" t="s">
        <v>1833</v>
      </c>
      <c r="AO2137" t="s">
        <v>1834</v>
      </c>
      <c r="AP2137">
        <v>0</v>
      </c>
      <c r="AQ2137" s="388">
        <v>44474</v>
      </c>
      <c r="AS2137" t="s">
        <v>1765</v>
      </c>
      <c r="AT2137" s="388">
        <v>44476</v>
      </c>
      <c r="AU2137" t="s">
        <v>1756</v>
      </c>
      <c r="AV2137" t="s">
        <v>1756</v>
      </c>
      <c r="AZ2137" t="s">
        <v>1766</v>
      </c>
      <c r="BA2137" t="s">
        <v>1767</v>
      </c>
      <c r="BB2137" t="s">
        <v>5869</v>
      </c>
      <c r="BC2137" t="s">
        <v>5870</v>
      </c>
      <c r="BD2137" t="s">
        <v>826</v>
      </c>
      <c r="BE2137" t="s">
        <v>1756</v>
      </c>
      <c r="BF2137" t="s">
        <v>826</v>
      </c>
    </row>
    <row r="2138" spans="1:58">
      <c r="A2138" t="s">
        <v>829</v>
      </c>
      <c r="B2138">
        <v>6</v>
      </c>
      <c r="C2138">
        <v>0</v>
      </c>
      <c r="D2138">
        <v>10110</v>
      </c>
      <c r="E2138" t="s">
        <v>5866</v>
      </c>
      <c r="F2138">
        <v>53510602</v>
      </c>
      <c r="G2138" t="s">
        <v>2041</v>
      </c>
      <c r="H2138">
        <v>0</v>
      </c>
      <c r="I2138" t="s">
        <v>2056</v>
      </c>
      <c r="J2138">
        <v>210</v>
      </c>
      <c r="K2138">
        <v>7</v>
      </c>
      <c r="L2138" t="s">
        <v>1755</v>
      </c>
      <c r="M2138" t="s">
        <v>1756</v>
      </c>
      <c r="N2138" t="s">
        <v>1756</v>
      </c>
      <c r="P2138" t="s">
        <v>1757</v>
      </c>
      <c r="Q2138" s="387">
        <v>1470</v>
      </c>
      <c r="R2138">
        <v>191.1</v>
      </c>
      <c r="S2138">
        <v>1661.1</v>
      </c>
      <c r="T2138" s="388">
        <v>44468</v>
      </c>
      <c r="U2138">
        <v>0</v>
      </c>
      <c r="V2138" t="s">
        <v>833</v>
      </c>
      <c r="W2138" s="388">
        <v>44484</v>
      </c>
      <c r="X2138">
        <v>165</v>
      </c>
      <c r="Y2138">
        <v>0</v>
      </c>
      <c r="Z2138">
        <v>0</v>
      </c>
      <c r="AA2138" t="s">
        <v>1758</v>
      </c>
      <c r="AB2138" t="s">
        <v>826</v>
      </c>
      <c r="AD2138" t="s">
        <v>2045</v>
      </c>
      <c r="AE2138" t="s">
        <v>2046</v>
      </c>
      <c r="AI2138" t="s">
        <v>1761</v>
      </c>
      <c r="AL2138" t="s">
        <v>3276</v>
      </c>
      <c r="AM2138">
        <v>6</v>
      </c>
      <c r="AN2138" t="s">
        <v>1833</v>
      </c>
      <c r="AO2138" t="s">
        <v>1834</v>
      </c>
      <c r="AP2138">
        <v>0</v>
      </c>
      <c r="AQ2138" s="388">
        <v>44474</v>
      </c>
      <c r="AS2138" t="s">
        <v>1765</v>
      </c>
      <c r="AT2138" s="388">
        <v>44476</v>
      </c>
      <c r="AU2138" t="s">
        <v>1756</v>
      </c>
      <c r="AV2138" t="s">
        <v>1756</v>
      </c>
      <c r="AZ2138" t="s">
        <v>1766</v>
      </c>
      <c r="BA2138" t="s">
        <v>1767</v>
      </c>
      <c r="BB2138" t="s">
        <v>5871</v>
      </c>
      <c r="BC2138" t="s">
        <v>5872</v>
      </c>
      <c r="BD2138" t="s">
        <v>826</v>
      </c>
      <c r="BE2138" t="s">
        <v>1756</v>
      </c>
      <c r="BF2138" t="s">
        <v>826</v>
      </c>
    </row>
    <row r="2139" spans="1:58">
      <c r="A2139" t="s">
        <v>829</v>
      </c>
      <c r="B2139">
        <v>6</v>
      </c>
      <c r="C2139">
        <v>0</v>
      </c>
      <c r="D2139">
        <v>10110</v>
      </c>
      <c r="E2139" t="s">
        <v>5866</v>
      </c>
      <c r="F2139">
        <v>53510602</v>
      </c>
      <c r="G2139" t="s">
        <v>2041</v>
      </c>
      <c r="H2139">
        <v>0</v>
      </c>
      <c r="I2139" t="s">
        <v>518</v>
      </c>
      <c r="J2139">
        <v>95</v>
      </c>
      <c r="K2139">
        <v>12</v>
      </c>
      <c r="L2139" t="s">
        <v>1771</v>
      </c>
      <c r="M2139" t="s">
        <v>1756</v>
      </c>
      <c r="N2139" t="s">
        <v>1756</v>
      </c>
      <c r="O2139" t="s">
        <v>2059</v>
      </c>
      <c r="P2139" t="s">
        <v>1757</v>
      </c>
      <c r="Q2139" s="387">
        <v>1140</v>
      </c>
      <c r="R2139">
        <v>148.20000000000002</v>
      </c>
      <c r="S2139">
        <v>1288.1999999999998</v>
      </c>
      <c r="T2139" s="388">
        <v>44468</v>
      </c>
      <c r="U2139">
        <v>0</v>
      </c>
      <c r="V2139" t="s">
        <v>833</v>
      </c>
      <c r="W2139" s="388">
        <v>44484</v>
      </c>
      <c r="X2139">
        <v>165</v>
      </c>
      <c r="Y2139">
        <v>0</v>
      </c>
      <c r="Z2139">
        <v>0</v>
      </c>
      <c r="AA2139" t="s">
        <v>1758</v>
      </c>
      <c r="AB2139" t="s">
        <v>826</v>
      </c>
      <c r="AD2139" t="s">
        <v>2045</v>
      </c>
      <c r="AE2139" t="s">
        <v>2046</v>
      </c>
      <c r="AI2139" t="s">
        <v>1761</v>
      </c>
      <c r="AL2139" t="s">
        <v>3276</v>
      </c>
      <c r="AM2139">
        <v>6</v>
      </c>
      <c r="AN2139" t="s">
        <v>1833</v>
      </c>
      <c r="AO2139" t="s">
        <v>1834</v>
      </c>
      <c r="AP2139">
        <v>0</v>
      </c>
      <c r="AQ2139" s="388">
        <v>44474</v>
      </c>
      <c r="AS2139" t="s">
        <v>1765</v>
      </c>
      <c r="AT2139" s="388">
        <v>44476</v>
      </c>
      <c r="AU2139" t="s">
        <v>1756</v>
      </c>
      <c r="AV2139" t="s">
        <v>1756</v>
      </c>
      <c r="AZ2139" t="s">
        <v>1766</v>
      </c>
      <c r="BA2139" t="s">
        <v>1767</v>
      </c>
      <c r="BB2139" t="s">
        <v>5873</v>
      </c>
      <c r="BC2139" t="s">
        <v>5874</v>
      </c>
      <c r="BD2139" t="s">
        <v>826</v>
      </c>
      <c r="BE2139" t="s">
        <v>1756</v>
      </c>
      <c r="BF2139" t="s">
        <v>826</v>
      </c>
    </row>
    <row r="2140" spans="1:58">
      <c r="A2140" t="s">
        <v>829</v>
      </c>
      <c r="B2140">
        <v>6</v>
      </c>
      <c r="C2140">
        <v>0</v>
      </c>
      <c r="D2140">
        <v>10110</v>
      </c>
      <c r="E2140" t="s">
        <v>5866</v>
      </c>
      <c r="F2140">
        <v>53510602</v>
      </c>
      <c r="G2140" t="s">
        <v>2041</v>
      </c>
      <c r="H2140">
        <v>0</v>
      </c>
      <c r="I2140" t="s">
        <v>2062</v>
      </c>
      <c r="J2140">
        <v>138.05000000000001</v>
      </c>
      <c r="K2140">
        <v>11</v>
      </c>
      <c r="L2140" t="s">
        <v>2063</v>
      </c>
      <c r="M2140" t="s">
        <v>2064</v>
      </c>
      <c r="N2140" t="s">
        <v>1757</v>
      </c>
      <c r="O2140" t="s">
        <v>1756</v>
      </c>
      <c r="P2140" t="s">
        <v>1756</v>
      </c>
      <c r="Q2140" s="387">
        <v>1518.55</v>
      </c>
      <c r="R2140">
        <v>197.41149999999999</v>
      </c>
      <c r="S2140">
        <v>1715.9614999999999</v>
      </c>
      <c r="T2140" s="388">
        <v>44468</v>
      </c>
      <c r="U2140">
        <v>0</v>
      </c>
      <c r="V2140" t="s">
        <v>833</v>
      </c>
      <c r="W2140" s="388">
        <v>44484</v>
      </c>
      <c r="X2140">
        <v>165</v>
      </c>
      <c r="Y2140">
        <v>0</v>
      </c>
      <c r="Z2140">
        <v>0</v>
      </c>
      <c r="AA2140" t="s">
        <v>1758</v>
      </c>
      <c r="AB2140" t="s">
        <v>826</v>
      </c>
      <c r="AD2140" t="s">
        <v>2045</v>
      </c>
      <c r="AE2140" t="s">
        <v>2046</v>
      </c>
      <c r="AI2140" t="s">
        <v>1761</v>
      </c>
      <c r="AL2140" t="s">
        <v>3276</v>
      </c>
      <c r="AM2140">
        <v>6</v>
      </c>
      <c r="AN2140" t="s">
        <v>1833</v>
      </c>
      <c r="AO2140" t="s">
        <v>1834</v>
      </c>
      <c r="AP2140">
        <v>0</v>
      </c>
      <c r="AQ2140" s="388">
        <v>44474</v>
      </c>
      <c r="AS2140" t="s">
        <v>1765</v>
      </c>
      <c r="AT2140" s="388">
        <v>44476</v>
      </c>
      <c r="AU2140" t="s">
        <v>1756</v>
      </c>
      <c r="AV2140" t="s">
        <v>1756</v>
      </c>
      <c r="AZ2140" t="s">
        <v>1766</v>
      </c>
      <c r="BA2140" t="s">
        <v>1767</v>
      </c>
      <c r="BB2140" t="s">
        <v>5875</v>
      </c>
      <c r="BC2140" t="s">
        <v>5876</v>
      </c>
      <c r="BD2140" t="s">
        <v>826</v>
      </c>
      <c r="BE2140" t="s">
        <v>1756</v>
      </c>
      <c r="BF2140" t="s">
        <v>826</v>
      </c>
    </row>
    <row r="2141" spans="1:58">
      <c r="A2141" t="s">
        <v>829</v>
      </c>
      <c r="B2141">
        <v>6</v>
      </c>
      <c r="C2141">
        <v>0</v>
      </c>
      <c r="D2141">
        <v>10110</v>
      </c>
      <c r="E2141" t="s">
        <v>5866</v>
      </c>
      <c r="F2141">
        <v>53510602</v>
      </c>
      <c r="G2141" t="s">
        <v>2041</v>
      </c>
      <c r="H2141">
        <v>0</v>
      </c>
      <c r="I2141" t="s">
        <v>2073</v>
      </c>
      <c r="J2141">
        <v>243.75</v>
      </c>
      <c r="K2141">
        <v>3</v>
      </c>
      <c r="L2141" t="s">
        <v>1755</v>
      </c>
      <c r="M2141" t="s">
        <v>2074</v>
      </c>
      <c r="N2141" t="s">
        <v>1757</v>
      </c>
      <c r="O2141" t="s">
        <v>1756</v>
      </c>
      <c r="P2141" t="s">
        <v>1756</v>
      </c>
      <c r="Q2141" s="387">
        <v>731.25</v>
      </c>
      <c r="R2141">
        <v>95.0625</v>
      </c>
      <c r="S2141">
        <v>826.31249999999989</v>
      </c>
      <c r="T2141" s="388">
        <v>44468</v>
      </c>
      <c r="U2141">
        <v>0</v>
      </c>
      <c r="V2141" t="s">
        <v>833</v>
      </c>
      <c r="W2141" s="388">
        <v>44484</v>
      </c>
      <c r="X2141">
        <v>165</v>
      </c>
      <c r="Y2141">
        <v>0</v>
      </c>
      <c r="Z2141">
        <v>0</v>
      </c>
      <c r="AA2141" t="s">
        <v>1758</v>
      </c>
      <c r="AB2141" t="s">
        <v>826</v>
      </c>
      <c r="AD2141" t="s">
        <v>2045</v>
      </c>
      <c r="AE2141" t="s">
        <v>2046</v>
      </c>
      <c r="AI2141" t="s">
        <v>1761</v>
      </c>
      <c r="AL2141" t="s">
        <v>3276</v>
      </c>
      <c r="AM2141">
        <v>6</v>
      </c>
      <c r="AN2141" t="s">
        <v>1833</v>
      </c>
      <c r="AO2141" t="s">
        <v>1834</v>
      </c>
      <c r="AP2141">
        <v>0</v>
      </c>
      <c r="AQ2141" s="388">
        <v>44474</v>
      </c>
      <c r="AS2141" t="s">
        <v>1765</v>
      </c>
      <c r="AT2141" s="388">
        <v>44476</v>
      </c>
      <c r="AU2141" t="s">
        <v>1756</v>
      </c>
      <c r="AV2141" t="s">
        <v>1756</v>
      </c>
      <c r="AZ2141" t="s">
        <v>1766</v>
      </c>
      <c r="BA2141" t="s">
        <v>1767</v>
      </c>
      <c r="BB2141" t="s">
        <v>5877</v>
      </c>
      <c r="BC2141" t="s">
        <v>5878</v>
      </c>
      <c r="BD2141" t="s">
        <v>826</v>
      </c>
      <c r="BE2141" t="s">
        <v>1756</v>
      </c>
      <c r="BF2141" t="s">
        <v>826</v>
      </c>
    </row>
    <row r="2142" spans="1:58">
      <c r="A2142" t="s">
        <v>829</v>
      </c>
      <c r="B2142">
        <v>6</v>
      </c>
      <c r="C2142">
        <v>0</v>
      </c>
      <c r="D2142">
        <v>10110</v>
      </c>
      <c r="E2142" t="s">
        <v>5866</v>
      </c>
      <c r="F2142">
        <v>53510602</v>
      </c>
      <c r="G2142" t="s">
        <v>2041</v>
      </c>
      <c r="H2142">
        <v>0</v>
      </c>
      <c r="I2142" t="s">
        <v>3152</v>
      </c>
      <c r="J2142">
        <v>18.45</v>
      </c>
      <c r="K2142">
        <v>10</v>
      </c>
      <c r="L2142" t="s">
        <v>1771</v>
      </c>
      <c r="M2142" t="s">
        <v>3153</v>
      </c>
      <c r="N2142" t="s">
        <v>1757</v>
      </c>
      <c r="O2142" t="s">
        <v>1756</v>
      </c>
      <c r="P2142" t="s">
        <v>1756</v>
      </c>
      <c r="Q2142" s="387">
        <v>184.5</v>
      </c>
      <c r="R2142">
        <v>23.984999999999999</v>
      </c>
      <c r="S2142">
        <v>208.48499999999999</v>
      </c>
      <c r="T2142" s="388">
        <v>44468</v>
      </c>
      <c r="U2142">
        <v>0</v>
      </c>
      <c r="V2142" t="s">
        <v>833</v>
      </c>
      <c r="W2142" s="388">
        <v>44484</v>
      </c>
      <c r="X2142">
        <v>165</v>
      </c>
      <c r="Y2142">
        <v>0</v>
      </c>
      <c r="Z2142">
        <v>0</v>
      </c>
      <c r="AA2142" t="s">
        <v>1758</v>
      </c>
      <c r="AB2142" t="s">
        <v>826</v>
      </c>
      <c r="AD2142" t="s">
        <v>2045</v>
      </c>
      <c r="AE2142" t="s">
        <v>2046</v>
      </c>
      <c r="AI2142" t="s">
        <v>1761</v>
      </c>
      <c r="AL2142" t="s">
        <v>3276</v>
      </c>
      <c r="AM2142">
        <v>6</v>
      </c>
      <c r="AN2142" t="s">
        <v>1833</v>
      </c>
      <c r="AO2142" t="s">
        <v>1834</v>
      </c>
      <c r="AP2142">
        <v>0</v>
      </c>
      <c r="AQ2142" s="388">
        <v>44474</v>
      </c>
      <c r="AS2142" t="s">
        <v>1765</v>
      </c>
      <c r="AT2142" s="388">
        <v>44476</v>
      </c>
      <c r="AU2142" t="s">
        <v>1756</v>
      </c>
      <c r="AV2142" t="s">
        <v>1756</v>
      </c>
      <c r="AZ2142" t="s">
        <v>1766</v>
      </c>
      <c r="BA2142" t="s">
        <v>1767</v>
      </c>
      <c r="BB2142" t="s">
        <v>5879</v>
      </c>
      <c r="BC2142" t="s">
        <v>5880</v>
      </c>
      <c r="BD2142" t="s">
        <v>826</v>
      </c>
      <c r="BE2142" t="s">
        <v>1756</v>
      </c>
      <c r="BF2142" t="s">
        <v>826</v>
      </c>
    </row>
    <row r="2143" spans="1:58">
      <c r="A2143" t="s">
        <v>829</v>
      </c>
      <c r="B2143">
        <v>6</v>
      </c>
      <c r="C2143">
        <v>0</v>
      </c>
      <c r="D2143">
        <v>10110</v>
      </c>
      <c r="E2143" t="s">
        <v>5866</v>
      </c>
      <c r="F2143">
        <v>53510602</v>
      </c>
      <c r="G2143" t="s">
        <v>2041</v>
      </c>
      <c r="H2143">
        <v>0</v>
      </c>
      <c r="I2143" t="s">
        <v>2079</v>
      </c>
      <c r="J2143">
        <v>63.38</v>
      </c>
      <c r="K2143">
        <v>11</v>
      </c>
      <c r="L2143" t="s">
        <v>1771</v>
      </c>
      <c r="M2143" t="s">
        <v>2080</v>
      </c>
      <c r="N2143" t="s">
        <v>1757</v>
      </c>
      <c r="O2143" t="s">
        <v>1756</v>
      </c>
      <c r="P2143" t="s">
        <v>1756</v>
      </c>
      <c r="Q2143" s="387">
        <v>697.18</v>
      </c>
      <c r="R2143">
        <v>90.633399999999995</v>
      </c>
      <c r="S2143">
        <v>787.81339999999989</v>
      </c>
      <c r="T2143" s="388">
        <v>44468</v>
      </c>
      <c r="U2143">
        <v>0</v>
      </c>
      <c r="V2143" t="s">
        <v>833</v>
      </c>
      <c r="W2143" s="388">
        <v>44484</v>
      </c>
      <c r="X2143">
        <v>165</v>
      </c>
      <c r="Y2143">
        <v>0</v>
      </c>
      <c r="Z2143">
        <v>0</v>
      </c>
      <c r="AA2143" t="s">
        <v>1758</v>
      </c>
      <c r="AB2143" t="s">
        <v>826</v>
      </c>
      <c r="AD2143" t="s">
        <v>2045</v>
      </c>
      <c r="AE2143" t="s">
        <v>2046</v>
      </c>
      <c r="AI2143" t="s">
        <v>1761</v>
      </c>
      <c r="AL2143" t="s">
        <v>3276</v>
      </c>
      <c r="AM2143">
        <v>6</v>
      </c>
      <c r="AN2143" t="s">
        <v>1833</v>
      </c>
      <c r="AO2143" t="s">
        <v>1834</v>
      </c>
      <c r="AP2143">
        <v>0</v>
      </c>
      <c r="AQ2143" s="388">
        <v>44474</v>
      </c>
      <c r="AS2143" t="s">
        <v>1765</v>
      </c>
      <c r="AT2143" s="388">
        <v>44476</v>
      </c>
      <c r="AU2143" t="s">
        <v>1756</v>
      </c>
      <c r="AV2143" t="s">
        <v>1756</v>
      </c>
      <c r="AZ2143" t="s">
        <v>1766</v>
      </c>
      <c r="BA2143" t="s">
        <v>1767</v>
      </c>
      <c r="BB2143" t="s">
        <v>5881</v>
      </c>
      <c r="BC2143" t="s">
        <v>5882</v>
      </c>
      <c r="BD2143" t="s">
        <v>826</v>
      </c>
      <c r="BE2143" t="s">
        <v>1756</v>
      </c>
      <c r="BF2143" t="s">
        <v>826</v>
      </c>
    </row>
    <row r="2144" spans="1:58">
      <c r="A2144" t="s">
        <v>829</v>
      </c>
      <c r="B2144">
        <v>6</v>
      </c>
      <c r="C2144">
        <v>0</v>
      </c>
      <c r="D2144">
        <v>10110</v>
      </c>
      <c r="E2144" t="s">
        <v>5866</v>
      </c>
      <c r="F2144">
        <v>53510602</v>
      </c>
      <c r="G2144" t="s">
        <v>2041</v>
      </c>
      <c r="H2144">
        <v>0</v>
      </c>
      <c r="I2144" t="s">
        <v>2089</v>
      </c>
      <c r="J2144">
        <v>146.96</v>
      </c>
      <c r="K2144">
        <v>22</v>
      </c>
      <c r="L2144" t="s">
        <v>2063</v>
      </c>
      <c r="M2144" t="s">
        <v>2090</v>
      </c>
      <c r="N2144" t="s">
        <v>1757</v>
      </c>
      <c r="O2144" t="s">
        <v>1756</v>
      </c>
      <c r="P2144" t="s">
        <v>1756</v>
      </c>
      <c r="Q2144" s="387">
        <v>3233.12</v>
      </c>
      <c r="R2144">
        <v>420.30560000000003</v>
      </c>
      <c r="S2144">
        <v>3653.4255999999996</v>
      </c>
      <c r="T2144" s="388">
        <v>44468</v>
      </c>
      <c r="U2144">
        <v>0</v>
      </c>
      <c r="V2144" t="s">
        <v>833</v>
      </c>
      <c r="W2144" s="388">
        <v>44484</v>
      </c>
      <c r="X2144">
        <v>165</v>
      </c>
      <c r="Y2144">
        <v>0</v>
      </c>
      <c r="Z2144">
        <v>0</v>
      </c>
      <c r="AA2144" t="s">
        <v>1758</v>
      </c>
      <c r="AB2144" t="s">
        <v>826</v>
      </c>
      <c r="AD2144" t="s">
        <v>2045</v>
      </c>
      <c r="AE2144" t="s">
        <v>2046</v>
      </c>
      <c r="AI2144" t="s">
        <v>1761</v>
      </c>
      <c r="AL2144" t="s">
        <v>3276</v>
      </c>
      <c r="AM2144">
        <v>6</v>
      </c>
      <c r="AN2144" t="s">
        <v>1833</v>
      </c>
      <c r="AO2144" t="s">
        <v>1834</v>
      </c>
      <c r="AP2144">
        <v>0</v>
      </c>
      <c r="AQ2144" s="388">
        <v>44474</v>
      </c>
      <c r="AS2144" t="s">
        <v>1765</v>
      </c>
      <c r="AT2144" s="388">
        <v>44476</v>
      </c>
      <c r="AU2144" t="s">
        <v>1756</v>
      </c>
      <c r="AV2144" t="s">
        <v>1756</v>
      </c>
      <c r="AZ2144" t="s">
        <v>1766</v>
      </c>
      <c r="BA2144" t="s">
        <v>1767</v>
      </c>
      <c r="BB2144" t="s">
        <v>5883</v>
      </c>
      <c r="BC2144" t="s">
        <v>5884</v>
      </c>
      <c r="BD2144" t="s">
        <v>826</v>
      </c>
      <c r="BE2144" t="s">
        <v>1756</v>
      </c>
      <c r="BF2144" t="s">
        <v>826</v>
      </c>
    </row>
    <row r="2145" spans="1:58">
      <c r="A2145" t="s">
        <v>829</v>
      </c>
      <c r="B2145">
        <v>6</v>
      </c>
      <c r="C2145">
        <v>0</v>
      </c>
      <c r="D2145">
        <v>10110</v>
      </c>
      <c r="E2145" t="s">
        <v>5866</v>
      </c>
      <c r="F2145">
        <v>53510602</v>
      </c>
      <c r="G2145" t="s">
        <v>2041</v>
      </c>
      <c r="H2145">
        <v>0</v>
      </c>
      <c r="I2145" t="s">
        <v>2095</v>
      </c>
      <c r="J2145">
        <v>138.44999999999999</v>
      </c>
      <c r="K2145">
        <v>11</v>
      </c>
      <c r="L2145" t="s">
        <v>2063</v>
      </c>
      <c r="M2145" t="s">
        <v>2096</v>
      </c>
      <c r="N2145" t="s">
        <v>1757</v>
      </c>
      <c r="O2145" t="s">
        <v>1756</v>
      </c>
      <c r="P2145" t="s">
        <v>1756</v>
      </c>
      <c r="Q2145" s="387">
        <v>1522.95</v>
      </c>
      <c r="R2145">
        <v>197.98350000000002</v>
      </c>
      <c r="S2145">
        <v>1720.9334999999999</v>
      </c>
      <c r="T2145" s="388">
        <v>44468</v>
      </c>
      <c r="U2145">
        <v>0</v>
      </c>
      <c r="V2145" t="s">
        <v>833</v>
      </c>
      <c r="W2145" s="388">
        <v>44484</v>
      </c>
      <c r="X2145">
        <v>165</v>
      </c>
      <c r="Y2145">
        <v>0</v>
      </c>
      <c r="Z2145">
        <v>0</v>
      </c>
      <c r="AA2145" t="s">
        <v>1758</v>
      </c>
      <c r="AB2145" t="s">
        <v>826</v>
      </c>
      <c r="AD2145" t="s">
        <v>2045</v>
      </c>
      <c r="AE2145" t="s">
        <v>2046</v>
      </c>
      <c r="AI2145" t="s">
        <v>1761</v>
      </c>
      <c r="AL2145" t="s">
        <v>3276</v>
      </c>
      <c r="AM2145">
        <v>6</v>
      </c>
      <c r="AN2145" t="s">
        <v>1833</v>
      </c>
      <c r="AO2145" t="s">
        <v>1834</v>
      </c>
      <c r="AP2145">
        <v>0</v>
      </c>
      <c r="AQ2145" s="388">
        <v>44474</v>
      </c>
      <c r="AS2145" t="s">
        <v>1765</v>
      </c>
      <c r="AT2145" s="388">
        <v>44476</v>
      </c>
      <c r="AU2145" t="s">
        <v>1756</v>
      </c>
      <c r="AV2145" t="s">
        <v>1756</v>
      </c>
      <c r="AZ2145" t="s">
        <v>1766</v>
      </c>
      <c r="BA2145" t="s">
        <v>1767</v>
      </c>
      <c r="BB2145" t="s">
        <v>5885</v>
      </c>
      <c r="BC2145" t="s">
        <v>5886</v>
      </c>
      <c r="BD2145" t="s">
        <v>826</v>
      </c>
      <c r="BE2145" t="s">
        <v>1756</v>
      </c>
      <c r="BF2145" t="s">
        <v>826</v>
      </c>
    </row>
    <row r="2146" spans="1:58">
      <c r="A2146" t="s">
        <v>829</v>
      </c>
      <c r="B2146">
        <v>6</v>
      </c>
      <c r="C2146">
        <v>0</v>
      </c>
      <c r="D2146">
        <v>10110</v>
      </c>
      <c r="E2146" t="s">
        <v>5866</v>
      </c>
      <c r="F2146">
        <v>53510602</v>
      </c>
      <c r="G2146" t="s">
        <v>2041</v>
      </c>
      <c r="H2146">
        <v>0</v>
      </c>
      <c r="I2146" t="s">
        <v>2247</v>
      </c>
      <c r="J2146">
        <v>131.47999999999999</v>
      </c>
      <c r="K2146">
        <v>11</v>
      </c>
      <c r="L2146" t="s">
        <v>2063</v>
      </c>
      <c r="M2146" t="s">
        <v>2248</v>
      </c>
      <c r="N2146" t="s">
        <v>1757</v>
      </c>
      <c r="O2146" t="s">
        <v>1756</v>
      </c>
      <c r="P2146" t="s">
        <v>1756</v>
      </c>
      <c r="Q2146" s="387">
        <v>1446.28</v>
      </c>
      <c r="R2146">
        <v>188.0164</v>
      </c>
      <c r="S2146">
        <v>1634.2963999999997</v>
      </c>
      <c r="T2146" s="388">
        <v>44468</v>
      </c>
      <c r="U2146">
        <v>0</v>
      </c>
      <c r="V2146" t="s">
        <v>833</v>
      </c>
      <c r="W2146" s="388">
        <v>44484</v>
      </c>
      <c r="X2146">
        <v>165</v>
      </c>
      <c r="Y2146">
        <v>0</v>
      </c>
      <c r="Z2146">
        <v>0</v>
      </c>
      <c r="AA2146" t="s">
        <v>1758</v>
      </c>
      <c r="AB2146" t="s">
        <v>826</v>
      </c>
      <c r="AD2146" t="s">
        <v>2045</v>
      </c>
      <c r="AE2146" t="s">
        <v>2046</v>
      </c>
      <c r="AI2146" t="s">
        <v>1761</v>
      </c>
      <c r="AL2146" t="s">
        <v>3276</v>
      </c>
      <c r="AM2146">
        <v>6</v>
      </c>
      <c r="AN2146" t="s">
        <v>1833</v>
      </c>
      <c r="AO2146" t="s">
        <v>1834</v>
      </c>
      <c r="AP2146">
        <v>0</v>
      </c>
      <c r="AQ2146" s="388">
        <v>44474</v>
      </c>
      <c r="AS2146" t="s">
        <v>1765</v>
      </c>
      <c r="AT2146" s="388">
        <v>44476</v>
      </c>
      <c r="AU2146" t="s">
        <v>1756</v>
      </c>
      <c r="AV2146" t="s">
        <v>1756</v>
      </c>
      <c r="AZ2146" t="s">
        <v>1766</v>
      </c>
      <c r="BA2146" t="s">
        <v>1767</v>
      </c>
      <c r="BB2146" t="s">
        <v>5887</v>
      </c>
      <c r="BC2146" t="s">
        <v>5888</v>
      </c>
      <c r="BD2146" t="s">
        <v>826</v>
      </c>
      <c r="BE2146" t="s">
        <v>1756</v>
      </c>
      <c r="BF2146" t="s">
        <v>826</v>
      </c>
    </row>
    <row r="2147" spans="1:58">
      <c r="A2147" t="s">
        <v>829</v>
      </c>
      <c r="B2147">
        <v>6</v>
      </c>
      <c r="C2147">
        <v>0</v>
      </c>
      <c r="D2147">
        <v>10094</v>
      </c>
      <c r="E2147" t="s">
        <v>5889</v>
      </c>
      <c r="F2147">
        <v>53510602</v>
      </c>
      <c r="G2147" t="s">
        <v>2041</v>
      </c>
      <c r="H2147">
        <v>0</v>
      </c>
      <c r="I2147" t="s">
        <v>2042</v>
      </c>
      <c r="J2147">
        <v>60</v>
      </c>
      <c r="K2147">
        <v>12</v>
      </c>
      <c r="L2147" t="s">
        <v>1771</v>
      </c>
      <c r="M2147" t="s">
        <v>1756</v>
      </c>
      <c r="N2147" t="s">
        <v>1756</v>
      </c>
      <c r="O2147" t="s">
        <v>2043</v>
      </c>
      <c r="P2147" t="s">
        <v>1757</v>
      </c>
      <c r="Q2147" s="387">
        <v>720</v>
      </c>
      <c r="R2147">
        <v>93.600000000000009</v>
      </c>
      <c r="S2147">
        <v>813.59999999999991</v>
      </c>
      <c r="T2147" s="388">
        <v>44467</v>
      </c>
      <c r="U2147">
        <v>0</v>
      </c>
      <c r="V2147" t="s">
        <v>833</v>
      </c>
      <c r="W2147" s="388">
        <v>44484</v>
      </c>
      <c r="X2147">
        <v>165</v>
      </c>
      <c r="Y2147">
        <v>0</v>
      </c>
      <c r="Z2147">
        <v>0</v>
      </c>
      <c r="AA2147" t="s">
        <v>1758</v>
      </c>
      <c r="AB2147" t="s">
        <v>826</v>
      </c>
      <c r="AD2147" t="s">
        <v>2045</v>
      </c>
      <c r="AE2147" t="s">
        <v>2046</v>
      </c>
      <c r="AI2147" t="s">
        <v>1761</v>
      </c>
      <c r="AL2147" t="s">
        <v>3112</v>
      </c>
      <c r="AM2147">
        <v>6</v>
      </c>
      <c r="AN2147" t="s">
        <v>2834</v>
      </c>
      <c r="AO2147" t="s">
        <v>3114</v>
      </c>
      <c r="AP2147">
        <v>0</v>
      </c>
      <c r="AQ2147" s="388">
        <v>44474</v>
      </c>
      <c r="AS2147" t="s">
        <v>3186</v>
      </c>
      <c r="AT2147" s="388">
        <v>44476</v>
      </c>
      <c r="AU2147" t="s">
        <v>1756</v>
      </c>
      <c r="AV2147" t="s">
        <v>1756</v>
      </c>
      <c r="AZ2147" t="s">
        <v>1756</v>
      </c>
      <c r="BA2147" t="s">
        <v>1767</v>
      </c>
      <c r="BB2147" t="s">
        <v>5890</v>
      </c>
      <c r="BC2147" t="s">
        <v>5891</v>
      </c>
      <c r="BD2147" t="s">
        <v>826</v>
      </c>
      <c r="BE2147" t="s">
        <v>1756</v>
      </c>
      <c r="BF2147" t="s">
        <v>826</v>
      </c>
    </row>
    <row r="2148" spans="1:58">
      <c r="A2148" t="s">
        <v>829</v>
      </c>
      <c r="B2148">
        <v>6</v>
      </c>
      <c r="C2148">
        <v>0</v>
      </c>
      <c r="D2148">
        <v>10094</v>
      </c>
      <c r="E2148" t="s">
        <v>5889</v>
      </c>
      <c r="F2148">
        <v>53510602</v>
      </c>
      <c r="G2148" t="s">
        <v>2041</v>
      </c>
      <c r="H2148">
        <v>0</v>
      </c>
      <c r="I2148" t="s">
        <v>2052</v>
      </c>
      <c r="J2148">
        <v>75</v>
      </c>
      <c r="K2148">
        <v>36</v>
      </c>
      <c r="L2148" t="s">
        <v>1771</v>
      </c>
      <c r="M2148" t="s">
        <v>1756</v>
      </c>
      <c r="N2148" t="s">
        <v>1756</v>
      </c>
      <c r="O2148" t="s">
        <v>2053</v>
      </c>
      <c r="P2148" t="s">
        <v>1757</v>
      </c>
      <c r="Q2148" s="387">
        <v>2700</v>
      </c>
      <c r="R2148">
        <v>351</v>
      </c>
      <c r="S2148">
        <v>3050.9999999999995</v>
      </c>
      <c r="T2148" s="388">
        <v>44467</v>
      </c>
      <c r="U2148">
        <v>0</v>
      </c>
      <c r="V2148" t="s">
        <v>833</v>
      </c>
      <c r="W2148" s="388">
        <v>44484</v>
      </c>
      <c r="X2148">
        <v>165</v>
      </c>
      <c r="Y2148">
        <v>0</v>
      </c>
      <c r="Z2148">
        <v>0</v>
      </c>
      <c r="AA2148" t="s">
        <v>1758</v>
      </c>
      <c r="AB2148" t="s">
        <v>826</v>
      </c>
      <c r="AD2148" t="s">
        <v>2045</v>
      </c>
      <c r="AE2148" t="s">
        <v>2046</v>
      </c>
      <c r="AI2148" t="s">
        <v>1761</v>
      </c>
      <c r="AL2148" t="s">
        <v>3112</v>
      </c>
      <c r="AM2148">
        <v>6</v>
      </c>
      <c r="AN2148" t="s">
        <v>2834</v>
      </c>
      <c r="AO2148" t="s">
        <v>3114</v>
      </c>
      <c r="AP2148">
        <v>0</v>
      </c>
      <c r="AQ2148" s="388">
        <v>44474</v>
      </c>
      <c r="AS2148" t="s">
        <v>3186</v>
      </c>
      <c r="AT2148" s="388">
        <v>44476</v>
      </c>
      <c r="AU2148" t="s">
        <v>1756</v>
      </c>
      <c r="AV2148" t="s">
        <v>1756</v>
      </c>
      <c r="AZ2148" t="s">
        <v>1756</v>
      </c>
      <c r="BA2148" t="s">
        <v>1767</v>
      </c>
      <c r="BB2148" t="s">
        <v>5892</v>
      </c>
      <c r="BC2148" t="s">
        <v>5893</v>
      </c>
      <c r="BD2148" t="s">
        <v>826</v>
      </c>
      <c r="BE2148" t="s">
        <v>1756</v>
      </c>
      <c r="BF2148" t="s">
        <v>826</v>
      </c>
    </row>
    <row r="2149" spans="1:58">
      <c r="A2149" t="s">
        <v>829</v>
      </c>
      <c r="B2149">
        <v>6</v>
      </c>
      <c r="C2149">
        <v>0</v>
      </c>
      <c r="D2149">
        <v>10094</v>
      </c>
      <c r="E2149" t="s">
        <v>5889</v>
      </c>
      <c r="F2149">
        <v>53510602</v>
      </c>
      <c r="G2149" t="s">
        <v>2041</v>
      </c>
      <c r="H2149">
        <v>0</v>
      </c>
      <c r="I2149" t="s">
        <v>2056</v>
      </c>
      <c r="J2149">
        <v>210</v>
      </c>
      <c r="K2149">
        <v>4</v>
      </c>
      <c r="L2149" t="s">
        <v>1755</v>
      </c>
      <c r="M2149" t="s">
        <v>1756</v>
      </c>
      <c r="N2149" t="s">
        <v>1756</v>
      </c>
      <c r="P2149" t="s">
        <v>1757</v>
      </c>
      <c r="Q2149" s="387">
        <v>840</v>
      </c>
      <c r="R2149">
        <v>109.2</v>
      </c>
      <c r="S2149">
        <v>949.19999999999993</v>
      </c>
      <c r="T2149" s="388">
        <v>44467</v>
      </c>
      <c r="U2149">
        <v>0</v>
      </c>
      <c r="V2149" t="s">
        <v>833</v>
      </c>
      <c r="W2149" s="388">
        <v>44484</v>
      </c>
      <c r="X2149">
        <v>165</v>
      </c>
      <c r="Y2149">
        <v>0</v>
      </c>
      <c r="Z2149">
        <v>0</v>
      </c>
      <c r="AA2149" t="s">
        <v>1758</v>
      </c>
      <c r="AB2149" t="s">
        <v>826</v>
      </c>
      <c r="AD2149" t="s">
        <v>2045</v>
      </c>
      <c r="AE2149" t="s">
        <v>2046</v>
      </c>
      <c r="AI2149" t="s">
        <v>1761</v>
      </c>
      <c r="AL2149" t="s">
        <v>3112</v>
      </c>
      <c r="AM2149">
        <v>6</v>
      </c>
      <c r="AN2149" t="s">
        <v>2834</v>
      </c>
      <c r="AO2149" t="s">
        <v>3114</v>
      </c>
      <c r="AP2149">
        <v>0</v>
      </c>
      <c r="AQ2149" s="388">
        <v>44474</v>
      </c>
      <c r="AS2149" t="s">
        <v>3186</v>
      </c>
      <c r="AT2149" s="388">
        <v>44476</v>
      </c>
      <c r="AU2149" t="s">
        <v>1756</v>
      </c>
      <c r="AV2149" t="s">
        <v>1756</v>
      </c>
      <c r="AZ2149" t="s">
        <v>1756</v>
      </c>
      <c r="BA2149" t="s">
        <v>1767</v>
      </c>
      <c r="BB2149" t="s">
        <v>5894</v>
      </c>
      <c r="BC2149" t="s">
        <v>5895</v>
      </c>
      <c r="BD2149" t="s">
        <v>826</v>
      </c>
      <c r="BE2149" t="s">
        <v>1756</v>
      </c>
      <c r="BF2149" t="s">
        <v>826</v>
      </c>
    </row>
    <row r="2150" spans="1:58">
      <c r="A2150" t="s">
        <v>829</v>
      </c>
      <c r="B2150">
        <v>6</v>
      </c>
      <c r="C2150">
        <v>0</v>
      </c>
      <c r="D2150">
        <v>10094</v>
      </c>
      <c r="E2150" t="s">
        <v>5889</v>
      </c>
      <c r="F2150">
        <v>53510602</v>
      </c>
      <c r="G2150" t="s">
        <v>2041</v>
      </c>
      <c r="H2150">
        <v>0</v>
      </c>
      <c r="I2150" t="s">
        <v>2062</v>
      </c>
      <c r="J2150">
        <v>138.05000000000001</v>
      </c>
      <c r="K2150">
        <v>11</v>
      </c>
      <c r="L2150" t="s">
        <v>2063</v>
      </c>
      <c r="M2150" t="s">
        <v>2064</v>
      </c>
      <c r="N2150" t="s">
        <v>1757</v>
      </c>
      <c r="O2150" t="s">
        <v>1756</v>
      </c>
      <c r="P2150" t="s">
        <v>1756</v>
      </c>
      <c r="Q2150" s="387">
        <v>1518.55</v>
      </c>
      <c r="R2150">
        <v>197.41149999999999</v>
      </c>
      <c r="S2150">
        <v>1715.9614999999999</v>
      </c>
      <c r="T2150" s="388">
        <v>44467</v>
      </c>
      <c r="U2150">
        <v>0</v>
      </c>
      <c r="V2150" t="s">
        <v>833</v>
      </c>
      <c r="W2150" s="388">
        <v>44484</v>
      </c>
      <c r="X2150">
        <v>165</v>
      </c>
      <c r="Y2150">
        <v>0</v>
      </c>
      <c r="Z2150">
        <v>0</v>
      </c>
      <c r="AA2150" t="s">
        <v>1758</v>
      </c>
      <c r="AB2150" t="s">
        <v>826</v>
      </c>
      <c r="AD2150" t="s">
        <v>2045</v>
      </c>
      <c r="AE2150" t="s">
        <v>2046</v>
      </c>
      <c r="AI2150" t="s">
        <v>1761</v>
      </c>
      <c r="AL2150" t="s">
        <v>3112</v>
      </c>
      <c r="AM2150">
        <v>6</v>
      </c>
      <c r="AN2150" t="s">
        <v>2834</v>
      </c>
      <c r="AO2150" t="s">
        <v>3114</v>
      </c>
      <c r="AP2150">
        <v>0</v>
      </c>
      <c r="AQ2150" s="388">
        <v>44474</v>
      </c>
      <c r="AS2150" t="s">
        <v>3186</v>
      </c>
      <c r="AT2150" s="388">
        <v>44476</v>
      </c>
      <c r="AU2150" t="s">
        <v>1756</v>
      </c>
      <c r="AV2150" t="s">
        <v>1756</v>
      </c>
      <c r="AZ2150" t="s">
        <v>1756</v>
      </c>
      <c r="BA2150" t="s">
        <v>1767</v>
      </c>
      <c r="BB2150" t="s">
        <v>5896</v>
      </c>
      <c r="BC2150" t="s">
        <v>5897</v>
      </c>
      <c r="BD2150" t="s">
        <v>826</v>
      </c>
      <c r="BE2150" t="s">
        <v>1756</v>
      </c>
      <c r="BF2150" t="s">
        <v>826</v>
      </c>
    </row>
    <row r="2151" spans="1:58">
      <c r="A2151" t="s">
        <v>829</v>
      </c>
      <c r="B2151">
        <v>6</v>
      </c>
      <c r="C2151">
        <v>0</v>
      </c>
      <c r="D2151">
        <v>10094</v>
      </c>
      <c r="E2151" t="s">
        <v>5889</v>
      </c>
      <c r="F2151">
        <v>53510602</v>
      </c>
      <c r="G2151" t="s">
        <v>2041</v>
      </c>
      <c r="H2151">
        <v>0</v>
      </c>
      <c r="I2151" t="s">
        <v>2073</v>
      </c>
      <c r="J2151">
        <v>243.75</v>
      </c>
      <c r="K2151">
        <v>3</v>
      </c>
      <c r="L2151" t="s">
        <v>1755</v>
      </c>
      <c r="M2151" t="s">
        <v>2074</v>
      </c>
      <c r="N2151" t="s">
        <v>1757</v>
      </c>
      <c r="O2151" t="s">
        <v>1756</v>
      </c>
      <c r="P2151" t="s">
        <v>1756</v>
      </c>
      <c r="Q2151" s="387">
        <v>731.25</v>
      </c>
      <c r="R2151">
        <v>95.0625</v>
      </c>
      <c r="S2151">
        <v>826.31249999999989</v>
      </c>
      <c r="T2151" s="388">
        <v>44467</v>
      </c>
      <c r="U2151">
        <v>0</v>
      </c>
      <c r="V2151" t="s">
        <v>833</v>
      </c>
      <c r="W2151" s="388">
        <v>44484</v>
      </c>
      <c r="X2151">
        <v>165</v>
      </c>
      <c r="Y2151">
        <v>0</v>
      </c>
      <c r="Z2151">
        <v>0</v>
      </c>
      <c r="AA2151" t="s">
        <v>1758</v>
      </c>
      <c r="AB2151" t="s">
        <v>826</v>
      </c>
      <c r="AD2151" t="s">
        <v>2045</v>
      </c>
      <c r="AE2151" t="s">
        <v>2046</v>
      </c>
      <c r="AI2151" t="s">
        <v>1761</v>
      </c>
      <c r="AL2151" t="s">
        <v>3112</v>
      </c>
      <c r="AM2151">
        <v>6</v>
      </c>
      <c r="AN2151" t="s">
        <v>2834</v>
      </c>
      <c r="AO2151" t="s">
        <v>3114</v>
      </c>
      <c r="AP2151">
        <v>0</v>
      </c>
      <c r="AQ2151" s="388">
        <v>44474</v>
      </c>
      <c r="AS2151" t="s">
        <v>3186</v>
      </c>
      <c r="AT2151" s="388">
        <v>44476</v>
      </c>
      <c r="AU2151" t="s">
        <v>1756</v>
      </c>
      <c r="AV2151" t="s">
        <v>1756</v>
      </c>
      <c r="AZ2151" t="s">
        <v>1756</v>
      </c>
      <c r="BA2151" t="s">
        <v>1767</v>
      </c>
      <c r="BB2151" t="s">
        <v>5898</v>
      </c>
      <c r="BC2151" t="s">
        <v>5899</v>
      </c>
      <c r="BD2151" t="s">
        <v>826</v>
      </c>
      <c r="BE2151" t="s">
        <v>1756</v>
      </c>
      <c r="BF2151" t="s">
        <v>826</v>
      </c>
    </row>
    <row r="2152" spans="1:58">
      <c r="A2152" t="s">
        <v>829</v>
      </c>
      <c r="B2152">
        <v>6</v>
      </c>
      <c r="C2152">
        <v>0</v>
      </c>
      <c r="D2152">
        <v>10094</v>
      </c>
      <c r="E2152" t="s">
        <v>5889</v>
      </c>
      <c r="F2152">
        <v>53510602</v>
      </c>
      <c r="G2152" t="s">
        <v>2041</v>
      </c>
      <c r="H2152">
        <v>0</v>
      </c>
      <c r="I2152" t="s">
        <v>2083</v>
      </c>
      <c r="J2152">
        <v>12.21</v>
      </c>
      <c r="K2152">
        <v>11</v>
      </c>
      <c r="L2152" t="s">
        <v>1771</v>
      </c>
      <c r="M2152" t="s">
        <v>2084</v>
      </c>
      <c r="N2152" t="s">
        <v>1757</v>
      </c>
      <c r="O2152" t="s">
        <v>1756</v>
      </c>
      <c r="P2152" t="s">
        <v>1756</v>
      </c>
      <c r="Q2152" s="387">
        <v>134.31</v>
      </c>
      <c r="R2152">
        <v>17.4603</v>
      </c>
      <c r="S2152">
        <v>151.77029999999999</v>
      </c>
      <c r="T2152" s="388">
        <v>44467</v>
      </c>
      <c r="U2152">
        <v>0</v>
      </c>
      <c r="V2152" t="s">
        <v>833</v>
      </c>
      <c r="W2152" s="388">
        <v>44484</v>
      </c>
      <c r="X2152">
        <v>165</v>
      </c>
      <c r="Y2152">
        <v>0</v>
      </c>
      <c r="Z2152">
        <v>0</v>
      </c>
      <c r="AA2152" t="s">
        <v>1758</v>
      </c>
      <c r="AB2152" t="s">
        <v>826</v>
      </c>
      <c r="AD2152" t="s">
        <v>2045</v>
      </c>
      <c r="AE2152" t="s">
        <v>2046</v>
      </c>
      <c r="AI2152" t="s">
        <v>1761</v>
      </c>
      <c r="AL2152" t="s">
        <v>3112</v>
      </c>
      <c r="AM2152">
        <v>6</v>
      </c>
      <c r="AN2152" t="s">
        <v>2834</v>
      </c>
      <c r="AO2152" t="s">
        <v>3114</v>
      </c>
      <c r="AP2152">
        <v>0</v>
      </c>
      <c r="AQ2152" s="388">
        <v>44474</v>
      </c>
      <c r="AS2152" t="s">
        <v>3186</v>
      </c>
      <c r="AT2152" s="388">
        <v>44476</v>
      </c>
      <c r="AU2152" t="s">
        <v>1756</v>
      </c>
      <c r="AV2152" t="s">
        <v>1756</v>
      </c>
      <c r="AZ2152" t="s">
        <v>1756</v>
      </c>
      <c r="BA2152" t="s">
        <v>1767</v>
      </c>
      <c r="BB2152" t="s">
        <v>5900</v>
      </c>
      <c r="BC2152" t="s">
        <v>5901</v>
      </c>
      <c r="BD2152" t="s">
        <v>826</v>
      </c>
      <c r="BE2152" t="s">
        <v>1756</v>
      </c>
      <c r="BF2152" t="s">
        <v>826</v>
      </c>
    </row>
    <row r="2153" spans="1:58">
      <c r="A2153" t="s">
        <v>829</v>
      </c>
      <c r="B2153">
        <v>6</v>
      </c>
      <c r="C2153">
        <v>0</v>
      </c>
      <c r="D2153">
        <v>10094</v>
      </c>
      <c r="E2153" t="s">
        <v>5889</v>
      </c>
      <c r="F2153">
        <v>53510602</v>
      </c>
      <c r="G2153" t="s">
        <v>2041</v>
      </c>
      <c r="H2153">
        <v>0</v>
      </c>
      <c r="I2153" t="s">
        <v>2095</v>
      </c>
      <c r="J2153">
        <v>138.44999999999999</v>
      </c>
      <c r="K2153">
        <v>11</v>
      </c>
      <c r="L2153" t="s">
        <v>2063</v>
      </c>
      <c r="M2153" t="s">
        <v>2096</v>
      </c>
      <c r="N2153" t="s">
        <v>1757</v>
      </c>
      <c r="O2153" t="s">
        <v>1756</v>
      </c>
      <c r="P2153" t="s">
        <v>1756</v>
      </c>
      <c r="Q2153" s="387">
        <v>1522.95</v>
      </c>
      <c r="R2153">
        <v>197.98350000000002</v>
      </c>
      <c r="S2153">
        <v>1720.9334999999999</v>
      </c>
      <c r="T2153" s="388">
        <v>44467</v>
      </c>
      <c r="U2153">
        <v>0</v>
      </c>
      <c r="V2153" t="s">
        <v>833</v>
      </c>
      <c r="W2153" s="388">
        <v>44484</v>
      </c>
      <c r="X2153">
        <v>165</v>
      </c>
      <c r="Y2153">
        <v>0</v>
      </c>
      <c r="Z2153">
        <v>0</v>
      </c>
      <c r="AA2153" t="s">
        <v>1758</v>
      </c>
      <c r="AB2153" t="s">
        <v>826</v>
      </c>
      <c r="AD2153" t="s">
        <v>2045</v>
      </c>
      <c r="AE2153" t="s">
        <v>2046</v>
      </c>
      <c r="AI2153" t="s">
        <v>1761</v>
      </c>
      <c r="AL2153" t="s">
        <v>3112</v>
      </c>
      <c r="AM2153">
        <v>6</v>
      </c>
      <c r="AN2153" t="s">
        <v>2834</v>
      </c>
      <c r="AO2153" t="s">
        <v>3114</v>
      </c>
      <c r="AP2153">
        <v>0</v>
      </c>
      <c r="AQ2153" s="388">
        <v>44474</v>
      </c>
      <c r="AS2153" t="s">
        <v>3186</v>
      </c>
      <c r="AT2153" s="388">
        <v>44476</v>
      </c>
      <c r="AU2153" t="s">
        <v>1756</v>
      </c>
      <c r="AV2153" t="s">
        <v>1756</v>
      </c>
      <c r="AZ2153" t="s">
        <v>1756</v>
      </c>
      <c r="BA2153" t="s">
        <v>1767</v>
      </c>
      <c r="BB2153" t="s">
        <v>5902</v>
      </c>
      <c r="BC2153" t="s">
        <v>5903</v>
      </c>
      <c r="BD2153" t="s">
        <v>826</v>
      </c>
      <c r="BE2153" t="s">
        <v>1756</v>
      </c>
      <c r="BF2153" t="s">
        <v>826</v>
      </c>
    </row>
    <row r="2154" spans="1:58">
      <c r="A2154" t="s">
        <v>829</v>
      </c>
      <c r="B2154">
        <v>6</v>
      </c>
      <c r="C2154">
        <v>0</v>
      </c>
      <c r="D2154">
        <v>10094</v>
      </c>
      <c r="E2154" t="s">
        <v>5889</v>
      </c>
      <c r="F2154">
        <v>53510602</v>
      </c>
      <c r="G2154" t="s">
        <v>2041</v>
      </c>
      <c r="H2154">
        <v>0</v>
      </c>
      <c r="I2154" t="s">
        <v>2095</v>
      </c>
      <c r="J2154">
        <v>138.44999999999999</v>
      </c>
      <c r="K2154">
        <v>11</v>
      </c>
      <c r="L2154" t="s">
        <v>2063</v>
      </c>
      <c r="M2154" t="s">
        <v>2096</v>
      </c>
      <c r="N2154" t="s">
        <v>1757</v>
      </c>
      <c r="O2154" t="s">
        <v>1756</v>
      </c>
      <c r="P2154" t="s">
        <v>1756</v>
      </c>
      <c r="Q2154" s="387">
        <v>1522.95</v>
      </c>
      <c r="R2154">
        <v>197.98350000000002</v>
      </c>
      <c r="S2154">
        <v>1720.9334999999999</v>
      </c>
      <c r="T2154" s="388">
        <v>44467</v>
      </c>
      <c r="U2154">
        <v>0</v>
      </c>
      <c r="V2154" t="s">
        <v>833</v>
      </c>
      <c r="W2154" s="388">
        <v>44484</v>
      </c>
      <c r="X2154">
        <v>165</v>
      </c>
      <c r="Y2154">
        <v>0</v>
      </c>
      <c r="Z2154">
        <v>0</v>
      </c>
      <c r="AA2154" t="s">
        <v>1758</v>
      </c>
      <c r="AB2154" t="s">
        <v>826</v>
      </c>
      <c r="AD2154" t="s">
        <v>2045</v>
      </c>
      <c r="AE2154" t="s">
        <v>2046</v>
      </c>
      <c r="AI2154" t="s">
        <v>1761</v>
      </c>
      <c r="AL2154" t="s">
        <v>3112</v>
      </c>
      <c r="AM2154">
        <v>6</v>
      </c>
      <c r="AN2154" t="s">
        <v>2834</v>
      </c>
      <c r="AO2154" t="s">
        <v>3114</v>
      </c>
      <c r="AP2154">
        <v>0</v>
      </c>
      <c r="AQ2154" s="388">
        <v>44474</v>
      </c>
      <c r="AS2154" t="s">
        <v>3186</v>
      </c>
      <c r="AT2154" s="388">
        <v>44476</v>
      </c>
      <c r="AU2154" t="s">
        <v>1756</v>
      </c>
      <c r="AV2154" t="s">
        <v>1756</v>
      </c>
      <c r="AZ2154" t="s">
        <v>1756</v>
      </c>
      <c r="BA2154" t="s">
        <v>1767</v>
      </c>
      <c r="BB2154" t="s">
        <v>5902</v>
      </c>
      <c r="BC2154" t="s">
        <v>5903</v>
      </c>
      <c r="BD2154" t="s">
        <v>826</v>
      </c>
      <c r="BE2154" t="s">
        <v>1756</v>
      </c>
      <c r="BF2154" t="s">
        <v>826</v>
      </c>
    </row>
    <row r="2155" spans="1:58">
      <c r="A2155" t="s">
        <v>829</v>
      </c>
      <c r="B2155">
        <v>6</v>
      </c>
      <c r="C2155">
        <v>0</v>
      </c>
      <c r="D2155">
        <v>10093</v>
      </c>
      <c r="E2155" t="s">
        <v>5904</v>
      </c>
      <c r="F2155">
        <v>53510602</v>
      </c>
      <c r="G2155" t="s">
        <v>2041</v>
      </c>
      <c r="H2155">
        <v>0</v>
      </c>
      <c r="I2155" t="s">
        <v>2042</v>
      </c>
      <c r="J2155">
        <v>60</v>
      </c>
      <c r="K2155">
        <v>12</v>
      </c>
      <c r="L2155" t="s">
        <v>1771</v>
      </c>
      <c r="M2155" t="s">
        <v>1756</v>
      </c>
      <c r="N2155" t="s">
        <v>1756</v>
      </c>
      <c r="O2155" t="s">
        <v>2043</v>
      </c>
      <c r="P2155" t="s">
        <v>1757</v>
      </c>
      <c r="Q2155" s="387">
        <v>720</v>
      </c>
      <c r="R2155">
        <v>93.600000000000009</v>
      </c>
      <c r="S2155">
        <v>813.59999999999991</v>
      </c>
      <c r="T2155" s="388">
        <v>44467</v>
      </c>
      <c r="U2155">
        <v>0</v>
      </c>
      <c r="V2155" t="s">
        <v>833</v>
      </c>
      <c r="W2155" s="388">
        <v>44484</v>
      </c>
      <c r="X2155">
        <v>165</v>
      </c>
      <c r="Y2155">
        <v>0</v>
      </c>
      <c r="Z2155">
        <v>0</v>
      </c>
      <c r="AA2155" t="s">
        <v>1758</v>
      </c>
      <c r="AB2155" t="s">
        <v>826</v>
      </c>
      <c r="AD2155" t="s">
        <v>2045</v>
      </c>
      <c r="AE2155" t="s">
        <v>2046</v>
      </c>
      <c r="AI2155" t="s">
        <v>1761</v>
      </c>
      <c r="AL2155" t="s">
        <v>3132</v>
      </c>
      <c r="AM2155">
        <v>6</v>
      </c>
      <c r="AN2155" t="s">
        <v>3133</v>
      </c>
      <c r="AO2155" t="s">
        <v>2852</v>
      </c>
      <c r="AP2155">
        <v>0</v>
      </c>
      <c r="AQ2155" s="388">
        <v>44474</v>
      </c>
      <c r="AS2155" t="s">
        <v>3186</v>
      </c>
      <c r="AT2155" s="388">
        <v>44476</v>
      </c>
      <c r="AU2155" t="s">
        <v>1756</v>
      </c>
      <c r="AV2155" t="s">
        <v>1756</v>
      </c>
      <c r="AZ2155" t="s">
        <v>1756</v>
      </c>
      <c r="BA2155" t="s">
        <v>1767</v>
      </c>
      <c r="BB2155" t="s">
        <v>5905</v>
      </c>
      <c r="BC2155" t="s">
        <v>5906</v>
      </c>
      <c r="BD2155" t="s">
        <v>826</v>
      </c>
      <c r="BE2155" t="s">
        <v>1756</v>
      </c>
      <c r="BF2155" t="s">
        <v>826</v>
      </c>
    </row>
    <row r="2156" spans="1:58">
      <c r="A2156" t="s">
        <v>829</v>
      </c>
      <c r="B2156">
        <v>6</v>
      </c>
      <c r="C2156">
        <v>0</v>
      </c>
      <c r="D2156">
        <v>10093</v>
      </c>
      <c r="E2156" t="s">
        <v>5904</v>
      </c>
      <c r="F2156">
        <v>53510602</v>
      </c>
      <c r="G2156" t="s">
        <v>2041</v>
      </c>
      <c r="H2156">
        <v>0</v>
      </c>
      <c r="I2156" t="s">
        <v>2103</v>
      </c>
      <c r="J2156">
        <v>70</v>
      </c>
      <c r="K2156">
        <v>12</v>
      </c>
      <c r="L2156" t="s">
        <v>1771</v>
      </c>
      <c r="M2156" t="s">
        <v>1756</v>
      </c>
      <c r="N2156" t="s">
        <v>1756</v>
      </c>
      <c r="O2156" t="s">
        <v>2104</v>
      </c>
      <c r="P2156" t="s">
        <v>1757</v>
      </c>
      <c r="Q2156" s="387">
        <v>840</v>
      </c>
      <c r="R2156">
        <v>109.2</v>
      </c>
      <c r="S2156">
        <v>949.19999999999993</v>
      </c>
      <c r="T2156" s="388">
        <v>44467</v>
      </c>
      <c r="U2156">
        <v>0</v>
      </c>
      <c r="V2156" t="s">
        <v>833</v>
      </c>
      <c r="W2156" s="388">
        <v>44484</v>
      </c>
      <c r="X2156">
        <v>165</v>
      </c>
      <c r="Y2156">
        <v>0</v>
      </c>
      <c r="Z2156">
        <v>0</v>
      </c>
      <c r="AA2156" t="s">
        <v>1758</v>
      </c>
      <c r="AB2156" t="s">
        <v>826</v>
      </c>
      <c r="AD2156" t="s">
        <v>2045</v>
      </c>
      <c r="AE2156" t="s">
        <v>2046</v>
      </c>
      <c r="AI2156" t="s">
        <v>1761</v>
      </c>
      <c r="AL2156" t="s">
        <v>3132</v>
      </c>
      <c r="AM2156">
        <v>6</v>
      </c>
      <c r="AN2156" t="s">
        <v>3133</v>
      </c>
      <c r="AO2156" t="s">
        <v>2852</v>
      </c>
      <c r="AP2156">
        <v>0</v>
      </c>
      <c r="AQ2156" s="388">
        <v>44474</v>
      </c>
      <c r="AS2156" t="s">
        <v>3186</v>
      </c>
      <c r="AT2156" s="388">
        <v>44476</v>
      </c>
      <c r="AU2156" t="s">
        <v>1756</v>
      </c>
      <c r="AV2156" t="s">
        <v>1756</v>
      </c>
      <c r="AZ2156" t="s">
        <v>1756</v>
      </c>
      <c r="BA2156" t="s">
        <v>1767</v>
      </c>
      <c r="BB2156" t="s">
        <v>5907</v>
      </c>
      <c r="BC2156" t="s">
        <v>5908</v>
      </c>
      <c r="BD2156" t="s">
        <v>826</v>
      </c>
      <c r="BE2156" t="s">
        <v>1756</v>
      </c>
      <c r="BF2156" t="s">
        <v>826</v>
      </c>
    </row>
    <row r="2157" spans="1:58">
      <c r="A2157" t="s">
        <v>829</v>
      </c>
      <c r="B2157">
        <v>6</v>
      </c>
      <c r="C2157">
        <v>0</v>
      </c>
      <c r="D2157">
        <v>10093</v>
      </c>
      <c r="E2157" t="s">
        <v>5904</v>
      </c>
      <c r="F2157">
        <v>53510602</v>
      </c>
      <c r="G2157" t="s">
        <v>2041</v>
      </c>
      <c r="H2157">
        <v>0</v>
      </c>
      <c r="I2157" t="s">
        <v>2052</v>
      </c>
      <c r="J2157">
        <v>75</v>
      </c>
      <c r="K2157">
        <v>72</v>
      </c>
      <c r="L2157" t="s">
        <v>1771</v>
      </c>
      <c r="M2157" t="s">
        <v>1756</v>
      </c>
      <c r="N2157" t="s">
        <v>1756</v>
      </c>
      <c r="O2157" t="s">
        <v>2053</v>
      </c>
      <c r="P2157" t="s">
        <v>1757</v>
      </c>
      <c r="Q2157" s="387">
        <v>5400</v>
      </c>
      <c r="R2157">
        <v>702</v>
      </c>
      <c r="S2157">
        <v>6101.9999999999991</v>
      </c>
      <c r="T2157" s="388">
        <v>44467</v>
      </c>
      <c r="U2157">
        <v>0</v>
      </c>
      <c r="V2157" t="s">
        <v>833</v>
      </c>
      <c r="W2157" s="388">
        <v>44484</v>
      </c>
      <c r="X2157">
        <v>165</v>
      </c>
      <c r="Y2157">
        <v>0</v>
      </c>
      <c r="Z2157">
        <v>0</v>
      </c>
      <c r="AA2157" t="s">
        <v>1758</v>
      </c>
      <c r="AB2157" t="s">
        <v>826</v>
      </c>
      <c r="AD2157" t="s">
        <v>2045</v>
      </c>
      <c r="AE2157" t="s">
        <v>2046</v>
      </c>
      <c r="AI2157" t="s">
        <v>1761</v>
      </c>
      <c r="AL2157" t="s">
        <v>3132</v>
      </c>
      <c r="AM2157">
        <v>6</v>
      </c>
      <c r="AN2157" t="s">
        <v>3133</v>
      </c>
      <c r="AO2157" t="s">
        <v>2852</v>
      </c>
      <c r="AP2157">
        <v>0</v>
      </c>
      <c r="AQ2157" s="388">
        <v>44474</v>
      </c>
      <c r="AS2157" t="s">
        <v>3186</v>
      </c>
      <c r="AT2157" s="388">
        <v>44476</v>
      </c>
      <c r="AU2157" t="s">
        <v>1756</v>
      </c>
      <c r="AV2157" t="s">
        <v>1756</v>
      </c>
      <c r="AZ2157" t="s">
        <v>1756</v>
      </c>
      <c r="BA2157" t="s">
        <v>1767</v>
      </c>
      <c r="BB2157" t="s">
        <v>5909</v>
      </c>
      <c r="BC2157" t="s">
        <v>5910</v>
      </c>
      <c r="BD2157" t="s">
        <v>826</v>
      </c>
      <c r="BE2157" t="s">
        <v>1756</v>
      </c>
      <c r="BF2157" t="s">
        <v>826</v>
      </c>
    </row>
    <row r="2158" spans="1:58">
      <c r="A2158" t="s">
        <v>829</v>
      </c>
      <c r="B2158">
        <v>6</v>
      </c>
      <c r="C2158">
        <v>0</v>
      </c>
      <c r="D2158">
        <v>10093</v>
      </c>
      <c r="E2158" t="s">
        <v>5904</v>
      </c>
      <c r="F2158">
        <v>53510602</v>
      </c>
      <c r="G2158" t="s">
        <v>2041</v>
      </c>
      <c r="H2158">
        <v>0</v>
      </c>
      <c r="I2158" t="s">
        <v>2056</v>
      </c>
      <c r="J2158">
        <v>210</v>
      </c>
      <c r="K2158">
        <v>9</v>
      </c>
      <c r="L2158" t="s">
        <v>1755</v>
      </c>
      <c r="M2158" t="s">
        <v>1756</v>
      </c>
      <c r="N2158" t="s">
        <v>1756</v>
      </c>
      <c r="P2158" t="s">
        <v>1757</v>
      </c>
      <c r="Q2158" s="387">
        <v>1890</v>
      </c>
      <c r="R2158">
        <v>245.70000000000002</v>
      </c>
      <c r="S2158">
        <v>2135.6999999999998</v>
      </c>
      <c r="T2158" s="388">
        <v>44467</v>
      </c>
      <c r="U2158">
        <v>0</v>
      </c>
      <c r="V2158" t="s">
        <v>833</v>
      </c>
      <c r="W2158" s="388">
        <v>44484</v>
      </c>
      <c r="X2158">
        <v>165</v>
      </c>
      <c r="Y2158">
        <v>0</v>
      </c>
      <c r="Z2158">
        <v>0</v>
      </c>
      <c r="AA2158" t="s">
        <v>1758</v>
      </c>
      <c r="AB2158" t="s">
        <v>826</v>
      </c>
      <c r="AD2158" t="s">
        <v>2045</v>
      </c>
      <c r="AE2158" t="s">
        <v>2046</v>
      </c>
      <c r="AI2158" t="s">
        <v>1761</v>
      </c>
      <c r="AL2158" t="s">
        <v>3132</v>
      </c>
      <c r="AM2158">
        <v>6</v>
      </c>
      <c r="AN2158" t="s">
        <v>3133</v>
      </c>
      <c r="AO2158" t="s">
        <v>2852</v>
      </c>
      <c r="AP2158">
        <v>0</v>
      </c>
      <c r="AQ2158" s="388">
        <v>44474</v>
      </c>
      <c r="AS2158" t="s">
        <v>3186</v>
      </c>
      <c r="AT2158" s="388">
        <v>44476</v>
      </c>
      <c r="AU2158" t="s">
        <v>1756</v>
      </c>
      <c r="AV2158" t="s">
        <v>1756</v>
      </c>
      <c r="AZ2158" t="s">
        <v>1756</v>
      </c>
      <c r="BA2158" t="s">
        <v>1767</v>
      </c>
      <c r="BB2158" t="s">
        <v>5911</v>
      </c>
      <c r="BC2158" t="s">
        <v>5912</v>
      </c>
      <c r="BD2158" t="s">
        <v>826</v>
      </c>
      <c r="BE2158" t="s">
        <v>1756</v>
      </c>
      <c r="BF2158" t="s">
        <v>826</v>
      </c>
    </row>
    <row r="2159" spans="1:58">
      <c r="A2159" t="s">
        <v>829</v>
      </c>
      <c r="B2159">
        <v>6</v>
      </c>
      <c r="C2159">
        <v>0</v>
      </c>
      <c r="D2159">
        <v>10093</v>
      </c>
      <c r="E2159" t="s">
        <v>5904</v>
      </c>
      <c r="F2159">
        <v>53510602</v>
      </c>
      <c r="G2159" t="s">
        <v>2041</v>
      </c>
      <c r="H2159">
        <v>0</v>
      </c>
      <c r="I2159" t="s">
        <v>518</v>
      </c>
      <c r="J2159">
        <v>95</v>
      </c>
      <c r="K2159">
        <v>12</v>
      </c>
      <c r="L2159" t="s">
        <v>1771</v>
      </c>
      <c r="M2159" t="s">
        <v>1756</v>
      </c>
      <c r="N2159" t="s">
        <v>1756</v>
      </c>
      <c r="O2159" t="s">
        <v>2059</v>
      </c>
      <c r="P2159" t="s">
        <v>1757</v>
      </c>
      <c r="Q2159" s="387">
        <v>1140</v>
      </c>
      <c r="R2159">
        <v>148.20000000000002</v>
      </c>
      <c r="S2159">
        <v>1288.1999999999998</v>
      </c>
      <c r="T2159" s="388">
        <v>44467</v>
      </c>
      <c r="U2159">
        <v>0</v>
      </c>
      <c r="V2159" t="s">
        <v>833</v>
      </c>
      <c r="W2159" s="388">
        <v>44484</v>
      </c>
      <c r="X2159">
        <v>165</v>
      </c>
      <c r="Y2159">
        <v>0</v>
      </c>
      <c r="Z2159">
        <v>0</v>
      </c>
      <c r="AA2159" t="s">
        <v>1758</v>
      </c>
      <c r="AB2159" t="s">
        <v>826</v>
      </c>
      <c r="AD2159" t="s">
        <v>2045</v>
      </c>
      <c r="AE2159" t="s">
        <v>2046</v>
      </c>
      <c r="AI2159" t="s">
        <v>1761</v>
      </c>
      <c r="AL2159" t="s">
        <v>3132</v>
      </c>
      <c r="AM2159">
        <v>6</v>
      </c>
      <c r="AN2159" t="s">
        <v>3133</v>
      </c>
      <c r="AO2159" t="s">
        <v>2852</v>
      </c>
      <c r="AP2159">
        <v>0</v>
      </c>
      <c r="AQ2159" s="388">
        <v>44474</v>
      </c>
      <c r="AS2159" t="s">
        <v>3186</v>
      </c>
      <c r="AT2159" s="388">
        <v>44476</v>
      </c>
      <c r="AU2159" t="s">
        <v>1756</v>
      </c>
      <c r="AV2159" t="s">
        <v>1756</v>
      </c>
      <c r="AZ2159" t="s">
        <v>1756</v>
      </c>
      <c r="BA2159" t="s">
        <v>1767</v>
      </c>
      <c r="BB2159" t="s">
        <v>5913</v>
      </c>
      <c r="BC2159" t="s">
        <v>5914</v>
      </c>
      <c r="BD2159" t="s">
        <v>826</v>
      </c>
      <c r="BE2159" t="s">
        <v>1756</v>
      </c>
      <c r="BF2159" t="s">
        <v>826</v>
      </c>
    </row>
    <row r="2160" spans="1:58">
      <c r="A2160" t="s">
        <v>829</v>
      </c>
      <c r="B2160">
        <v>6</v>
      </c>
      <c r="C2160">
        <v>0</v>
      </c>
      <c r="D2160">
        <v>10093</v>
      </c>
      <c r="E2160" t="s">
        <v>5904</v>
      </c>
      <c r="F2160">
        <v>53510602</v>
      </c>
      <c r="G2160" t="s">
        <v>2041</v>
      </c>
      <c r="H2160">
        <v>0</v>
      </c>
      <c r="I2160" t="s">
        <v>2113</v>
      </c>
      <c r="J2160">
        <v>122.39</v>
      </c>
      <c r="K2160">
        <v>12</v>
      </c>
      <c r="L2160" t="s">
        <v>2063</v>
      </c>
      <c r="M2160" t="s">
        <v>2114</v>
      </c>
      <c r="N2160" t="s">
        <v>1757</v>
      </c>
      <c r="O2160" t="s">
        <v>1756</v>
      </c>
      <c r="P2160" t="s">
        <v>1756</v>
      </c>
      <c r="Q2160" s="387">
        <v>1468.68</v>
      </c>
      <c r="R2160">
        <v>190.92840000000001</v>
      </c>
      <c r="S2160">
        <v>1659.6083999999998</v>
      </c>
      <c r="T2160" s="388">
        <v>44467</v>
      </c>
      <c r="U2160">
        <v>0</v>
      </c>
      <c r="V2160" t="s">
        <v>833</v>
      </c>
      <c r="W2160" s="388">
        <v>44484</v>
      </c>
      <c r="X2160">
        <v>165</v>
      </c>
      <c r="Y2160">
        <v>0</v>
      </c>
      <c r="Z2160">
        <v>0</v>
      </c>
      <c r="AA2160" t="s">
        <v>1758</v>
      </c>
      <c r="AB2160" t="s">
        <v>826</v>
      </c>
      <c r="AD2160" t="s">
        <v>2045</v>
      </c>
      <c r="AE2160" t="s">
        <v>2046</v>
      </c>
      <c r="AI2160" t="s">
        <v>1761</v>
      </c>
      <c r="AL2160" t="s">
        <v>3132</v>
      </c>
      <c r="AM2160">
        <v>6</v>
      </c>
      <c r="AN2160" t="s">
        <v>3133</v>
      </c>
      <c r="AO2160" t="s">
        <v>2852</v>
      </c>
      <c r="AP2160">
        <v>0</v>
      </c>
      <c r="AQ2160" s="388">
        <v>44474</v>
      </c>
      <c r="AS2160" t="s">
        <v>3186</v>
      </c>
      <c r="AT2160" s="388">
        <v>44476</v>
      </c>
      <c r="AU2160" t="s">
        <v>1756</v>
      </c>
      <c r="AV2160" t="s">
        <v>1756</v>
      </c>
      <c r="AZ2160" t="s">
        <v>1756</v>
      </c>
      <c r="BA2160" t="s">
        <v>1767</v>
      </c>
      <c r="BB2160" t="s">
        <v>5915</v>
      </c>
      <c r="BC2160" t="s">
        <v>5916</v>
      </c>
      <c r="BD2160" t="s">
        <v>826</v>
      </c>
      <c r="BE2160" t="s">
        <v>1756</v>
      </c>
      <c r="BF2160" t="s">
        <v>826</v>
      </c>
    </row>
    <row r="2161" spans="1:58">
      <c r="A2161" t="s">
        <v>829</v>
      </c>
      <c r="B2161">
        <v>6</v>
      </c>
      <c r="C2161">
        <v>0</v>
      </c>
      <c r="D2161">
        <v>10093</v>
      </c>
      <c r="E2161" t="s">
        <v>5904</v>
      </c>
      <c r="F2161">
        <v>53510602</v>
      </c>
      <c r="G2161" t="s">
        <v>2041</v>
      </c>
      <c r="H2161">
        <v>0</v>
      </c>
      <c r="I2161" t="s">
        <v>2062</v>
      </c>
      <c r="J2161">
        <v>138.05000000000001</v>
      </c>
      <c r="K2161">
        <v>33</v>
      </c>
      <c r="L2161" t="s">
        <v>2063</v>
      </c>
      <c r="M2161" t="s">
        <v>2064</v>
      </c>
      <c r="N2161" t="s">
        <v>1757</v>
      </c>
      <c r="O2161" t="s">
        <v>1756</v>
      </c>
      <c r="P2161" t="s">
        <v>1756</v>
      </c>
      <c r="Q2161" s="387">
        <v>4555.6499999999996</v>
      </c>
      <c r="R2161">
        <v>592.23450000000003</v>
      </c>
      <c r="S2161">
        <v>5147.8844999999992</v>
      </c>
      <c r="T2161" s="388">
        <v>44467</v>
      </c>
      <c r="U2161">
        <v>0</v>
      </c>
      <c r="V2161" t="s">
        <v>833</v>
      </c>
      <c r="W2161" s="388">
        <v>44484</v>
      </c>
      <c r="X2161">
        <v>165</v>
      </c>
      <c r="Y2161">
        <v>0</v>
      </c>
      <c r="Z2161">
        <v>0</v>
      </c>
      <c r="AA2161" t="s">
        <v>1758</v>
      </c>
      <c r="AB2161" t="s">
        <v>826</v>
      </c>
      <c r="AD2161" t="s">
        <v>2045</v>
      </c>
      <c r="AE2161" t="s">
        <v>2046</v>
      </c>
      <c r="AI2161" t="s">
        <v>1761</v>
      </c>
      <c r="AL2161" t="s">
        <v>3132</v>
      </c>
      <c r="AM2161">
        <v>6</v>
      </c>
      <c r="AN2161" t="s">
        <v>3133</v>
      </c>
      <c r="AO2161" t="s">
        <v>2852</v>
      </c>
      <c r="AP2161">
        <v>0</v>
      </c>
      <c r="AQ2161" s="388">
        <v>44474</v>
      </c>
      <c r="AS2161" t="s">
        <v>3186</v>
      </c>
      <c r="AT2161" s="388">
        <v>44476</v>
      </c>
      <c r="AU2161" t="s">
        <v>1756</v>
      </c>
      <c r="AV2161" t="s">
        <v>1756</v>
      </c>
      <c r="AZ2161" t="s">
        <v>1756</v>
      </c>
      <c r="BA2161" t="s">
        <v>1767</v>
      </c>
      <c r="BB2161" t="s">
        <v>5917</v>
      </c>
      <c r="BC2161" t="s">
        <v>5918</v>
      </c>
      <c r="BD2161" t="s">
        <v>826</v>
      </c>
      <c r="BE2161" t="s">
        <v>1756</v>
      </c>
      <c r="BF2161" t="s">
        <v>826</v>
      </c>
    </row>
    <row r="2162" spans="1:58">
      <c r="A2162" t="s">
        <v>829</v>
      </c>
      <c r="B2162">
        <v>6</v>
      </c>
      <c r="C2162">
        <v>0</v>
      </c>
      <c r="D2162">
        <v>10093</v>
      </c>
      <c r="E2162" t="s">
        <v>5904</v>
      </c>
      <c r="F2162">
        <v>53510602</v>
      </c>
      <c r="G2162" t="s">
        <v>2041</v>
      </c>
      <c r="H2162">
        <v>0</v>
      </c>
      <c r="I2162" t="s">
        <v>2073</v>
      </c>
      <c r="J2162">
        <v>243.75</v>
      </c>
      <c r="K2162">
        <v>4</v>
      </c>
      <c r="L2162" t="s">
        <v>1755</v>
      </c>
      <c r="M2162" t="s">
        <v>2074</v>
      </c>
      <c r="N2162" t="s">
        <v>1757</v>
      </c>
      <c r="O2162" t="s">
        <v>1756</v>
      </c>
      <c r="P2162" t="s">
        <v>1756</v>
      </c>
      <c r="Q2162" s="387">
        <v>975</v>
      </c>
      <c r="R2162">
        <v>126.75</v>
      </c>
      <c r="S2162">
        <v>1101.75</v>
      </c>
      <c r="T2162" s="388">
        <v>44467</v>
      </c>
      <c r="U2162">
        <v>0</v>
      </c>
      <c r="V2162" t="s">
        <v>833</v>
      </c>
      <c r="W2162" s="388">
        <v>44484</v>
      </c>
      <c r="X2162">
        <v>165</v>
      </c>
      <c r="Y2162">
        <v>0</v>
      </c>
      <c r="Z2162">
        <v>0</v>
      </c>
      <c r="AA2162" t="s">
        <v>1758</v>
      </c>
      <c r="AB2162" t="s">
        <v>826</v>
      </c>
      <c r="AD2162" t="s">
        <v>2045</v>
      </c>
      <c r="AE2162" t="s">
        <v>2046</v>
      </c>
      <c r="AI2162" t="s">
        <v>1761</v>
      </c>
      <c r="AL2162" t="s">
        <v>3132</v>
      </c>
      <c r="AM2162">
        <v>6</v>
      </c>
      <c r="AN2162" t="s">
        <v>3133</v>
      </c>
      <c r="AO2162" t="s">
        <v>2852</v>
      </c>
      <c r="AP2162">
        <v>0</v>
      </c>
      <c r="AQ2162" s="388">
        <v>44474</v>
      </c>
      <c r="AS2162" t="s">
        <v>3186</v>
      </c>
      <c r="AT2162" s="388">
        <v>44476</v>
      </c>
      <c r="AU2162" t="s">
        <v>1756</v>
      </c>
      <c r="AV2162" t="s">
        <v>1756</v>
      </c>
      <c r="AZ2162" t="s">
        <v>1756</v>
      </c>
      <c r="BA2162" t="s">
        <v>1767</v>
      </c>
      <c r="BB2162" t="s">
        <v>5919</v>
      </c>
      <c r="BC2162" t="s">
        <v>5920</v>
      </c>
      <c r="BD2162" t="s">
        <v>826</v>
      </c>
      <c r="BE2162" t="s">
        <v>1756</v>
      </c>
      <c r="BF2162" t="s">
        <v>826</v>
      </c>
    </row>
    <row r="2163" spans="1:58">
      <c r="A2163" t="s">
        <v>829</v>
      </c>
      <c r="B2163">
        <v>6</v>
      </c>
      <c r="C2163">
        <v>0</v>
      </c>
      <c r="D2163">
        <v>10093</v>
      </c>
      <c r="E2163" t="s">
        <v>5904</v>
      </c>
      <c r="F2163">
        <v>53510602</v>
      </c>
      <c r="G2163" t="s">
        <v>2041</v>
      </c>
      <c r="H2163">
        <v>0</v>
      </c>
      <c r="I2163" t="s">
        <v>3152</v>
      </c>
      <c r="J2163">
        <v>18.45</v>
      </c>
      <c r="K2163">
        <v>10</v>
      </c>
      <c r="L2163" t="s">
        <v>1771</v>
      </c>
      <c r="M2163" t="s">
        <v>3153</v>
      </c>
      <c r="N2163" t="s">
        <v>1757</v>
      </c>
      <c r="O2163" t="s">
        <v>1756</v>
      </c>
      <c r="P2163" t="s">
        <v>1756</v>
      </c>
      <c r="Q2163" s="387">
        <v>184.5</v>
      </c>
      <c r="R2163">
        <v>23.984999999999999</v>
      </c>
      <c r="S2163">
        <v>208.48499999999999</v>
      </c>
      <c r="T2163" s="388">
        <v>44467</v>
      </c>
      <c r="U2163">
        <v>0</v>
      </c>
      <c r="V2163" t="s">
        <v>833</v>
      </c>
      <c r="W2163" s="388">
        <v>44484</v>
      </c>
      <c r="X2163">
        <v>165</v>
      </c>
      <c r="Y2163">
        <v>0</v>
      </c>
      <c r="Z2163">
        <v>0</v>
      </c>
      <c r="AA2163" t="s">
        <v>1758</v>
      </c>
      <c r="AB2163" t="s">
        <v>826</v>
      </c>
      <c r="AD2163" t="s">
        <v>2045</v>
      </c>
      <c r="AE2163" t="s">
        <v>2046</v>
      </c>
      <c r="AI2163" t="s">
        <v>1761</v>
      </c>
      <c r="AL2163" t="s">
        <v>3132</v>
      </c>
      <c r="AM2163">
        <v>6</v>
      </c>
      <c r="AN2163" t="s">
        <v>3133</v>
      </c>
      <c r="AO2163" t="s">
        <v>2852</v>
      </c>
      <c r="AP2163">
        <v>0</v>
      </c>
      <c r="AQ2163" s="388">
        <v>44474</v>
      </c>
      <c r="AS2163" t="s">
        <v>3186</v>
      </c>
      <c r="AT2163" s="388">
        <v>44476</v>
      </c>
      <c r="AU2163" t="s">
        <v>1756</v>
      </c>
      <c r="AV2163" t="s">
        <v>1756</v>
      </c>
      <c r="AZ2163" t="s">
        <v>1756</v>
      </c>
      <c r="BA2163" t="s">
        <v>1767</v>
      </c>
      <c r="BB2163" t="s">
        <v>5921</v>
      </c>
      <c r="BC2163" t="s">
        <v>5922</v>
      </c>
      <c r="BD2163" t="s">
        <v>826</v>
      </c>
      <c r="BE2163" t="s">
        <v>1756</v>
      </c>
      <c r="BF2163" t="s">
        <v>826</v>
      </c>
    </row>
    <row r="2164" spans="1:58">
      <c r="A2164" t="s">
        <v>829</v>
      </c>
      <c r="B2164">
        <v>6</v>
      </c>
      <c r="C2164">
        <v>0</v>
      </c>
      <c r="D2164">
        <v>10093</v>
      </c>
      <c r="E2164" t="s">
        <v>5904</v>
      </c>
      <c r="F2164">
        <v>53510602</v>
      </c>
      <c r="G2164" t="s">
        <v>2041</v>
      </c>
      <c r="H2164">
        <v>0</v>
      </c>
      <c r="I2164" t="s">
        <v>2083</v>
      </c>
      <c r="J2164">
        <v>12.21</v>
      </c>
      <c r="K2164">
        <v>11</v>
      </c>
      <c r="L2164" t="s">
        <v>1771</v>
      </c>
      <c r="M2164" t="s">
        <v>2084</v>
      </c>
      <c r="N2164" t="s">
        <v>1757</v>
      </c>
      <c r="O2164" t="s">
        <v>1756</v>
      </c>
      <c r="P2164" t="s">
        <v>1756</v>
      </c>
      <c r="Q2164" s="387">
        <v>134.31</v>
      </c>
      <c r="R2164">
        <v>17.4603</v>
      </c>
      <c r="S2164">
        <v>151.77029999999999</v>
      </c>
      <c r="T2164" s="388">
        <v>44467</v>
      </c>
      <c r="U2164">
        <v>0</v>
      </c>
      <c r="V2164" t="s">
        <v>833</v>
      </c>
      <c r="W2164" s="388">
        <v>44484</v>
      </c>
      <c r="X2164">
        <v>165</v>
      </c>
      <c r="Y2164">
        <v>0</v>
      </c>
      <c r="Z2164">
        <v>0</v>
      </c>
      <c r="AA2164" t="s">
        <v>1758</v>
      </c>
      <c r="AB2164" t="s">
        <v>826</v>
      </c>
      <c r="AD2164" t="s">
        <v>2045</v>
      </c>
      <c r="AE2164" t="s">
        <v>2046</v>
      </c>
      <c r="AI2164" t="s">
        <v>1761</v>
      </c>
      <c r="AL2164" t="s">
        <v>3132</v>
      </c>
      <c r="AM2164">
        <v>6</v>
      </c>
      <c r="AN2164" t="s">
        <v>3133</v>
      </c>
      <c r="AO2164" t="s">
        <v>2852</v>
      </c>
      <c r="AP2164">
        <v>0</v>
      </c>
      <c r="AQ2164" s="388">
        <v>44474</v>
      </c>
      <c r="AS2164" t="s">
        <v>3186</v>
      </c>
      <c r="AT2164" s="388">
        <v>44476</v>
      </c>
      <c r="AU2164" t="s">
        <v>1756</v>
      </c>
      <c r="AV2164" t="s">
        <v>1756</v>
      </c>
      <c r="AZ2164" t="s">
        <v>1756</v>
      </c>
      <c r="BA2164" t="s">
        <v>1767</v>
      </c>
      <c r="BB2164" t="s">
        <v>5923</v>
      </c>
      <c r="BC2164" t="s">
        <v>5924</v>
      </c>
      <c r="BD2164" t="s">
        <v>826</v>
      </c>
      <c r="BE2164" t="s">
        <v>1756</v>
      </c>
      <c r="BF2164" t="s">
        <v>826</v>
      </c>
    </row>
    <row r="2165" spans="1:58">
      <c r="A2165" t="s">
        <v>829</v>
      </c>
      <c r="B2165">
        <v>6</v>
      </c>
      <c r="C2165">
        <v>0</v>
      </c>
      <c r="D2165">
        <v>10093</v>
      </c>
      <c r="E2165" t="s">
        <v>5904</v>
      </c>
      <c r="F2165">
        <v>53510602</v>
      </c>
      <c r="G2165" t="s">
        <v>2041</v>
      </c>
      <c r="H2165">
        <v>0</v>
      </c>
      <c r="I2165" t="s">
        <v>2083</v>
      </c>
      <c r="J2165">
        <v>12.21</v>
      </c>
      <c r="K2165">
        <v>11</v>
      </c>
      <c r="L2165" t="s">
        <v>1771</v>
      </c>
      <c r="M2165" t="s">
        <v>2084</v>
      </c>
      <c r="N2165" t="s">
        <v>1757</v>
      </c>
      <c r="O2165" t="s">
        <v>1756</v>
      </c>
      <c r="P2165" t="s">
        <v>1756</v>
      </c>
      <c r="Q2165" s="387">
        <v>134.31</v>
      </c>
      <c r="R2165">
        <v>17.4603</v>
      </c>
      <c r="S2165">
        <v>151.77029999999999</v>
      </c>
      <c r="T2165" s="388">
        <v>44467</v>
      </c>
      <c r="U2165">
        <v>0</v>
      </c>
      <c r="V2165" t="s">
        <v>833</v>
      </c>
      <c r="W2165" s="388">
        <v>44484</v>
      </c>
      <c r="X2165">
        <v>165</v>
      </c>
      <c r="Y2165">
        <v>0</v>
      </c>
      <c r="Z2165">
        <v>0</v>
      </c>
      <c r="AA2165" t="s">
        <v>1758</v>
      </c>
      <c r="AB2165" t="s">
        <v>826</v>
      </c>
      <c r="AD2165" t="s">
        <v>2045</v>
      </c>
      <c r="AE2165" t="s">
        <v>2046</v>
      </c>
      <c r="AI2165" t="s">
        <v>1761</v>
      </c>
      <c r="AL2165" t="s">
        <v>3132</v>
      </c>
      <c r="AM2165">
        <v>6</v>
      </c>
      <c r="AN2165" t="s">
        <v>3133</v>
      </c>
      <c r="AO2165" t="s">
        <v>2852</v>
      </c>
      <c r="AP2165">
        <v>0</v>
      </c>
      <c r="AQ2165" s="388">
        <v>44474</v>
      </c>
      <c r="AS2165" t="s">
        <v>3186</v>
      </c>
      <c r="AT2165" s="388">
        <v>44476</v>
      </c>
      <c r="AU2165" t="s">
        <v>1756</v>
      </c>
      <c r="AV2165" t="s">
        <v>1756</v>
      </c>
      <c r="AZ2165" t="s">
        <v>1756</v>
      </c>
      <c r="BA2165" t="s">
        <v>1767</v>
      </c>
      <c r="BB2165" t="s">
        <v>5923</v>
      </c>
      <c r="BC2165" t="s">
        <v>5924</v>
      </c>
      <c r="BD2165" t="s">
        <v>826</v>
      </c>
      <c r="BE2165" t="s">
        <v>1756</v>
      </c>
      <c r="BF2165" t="s">
        <v>826</v>
      </c>
    </row>
    <row r="2166" spans="1:58">
      <c r="A2166" t="s">
        <v>829</v>
      </c>
      <c r="B2166">
        <v>6</v>
      </c>
      <c r="C2166">
        <v>0</v>
      </c>
      <c r="D2166">
        <v>10093</v>
      </c>
      <c r="E2166" t="s">
        <v>5904</v>
      </c>
      <c r="F2166">
        <v>53510602</v>
      </c>
      <c r="G2166" t="s">
        <v>2041</v>
      </c>
      <c r="H2166">
        <v>0</v>
      </c>
      <c r="I2166" t="s">
        <v>2089</v>
      </c>
      <c r="J2166">
        <v>146.96</v>
      </c>
      <c r="K2166">
        <v>11</v>
      </c>
      <c r="L2166" t="s">
        <v>2063</v>
      </c>
      <c r="M2166" t="s">
        <v>2090</v>
      </c>
      <c r="N2166" t="s">
        <v>1757</v>
      </c>
      <c r="O2166" t="s">
        <v>1756</v>
      </c>
      <c r="P2166" t="s">
        <v>1756</v>
      </c>
      <c r="Q2166" s="387">
        <v>1616.56</v>
      </c>
      <c r="R2166">
        <v>210.15280000000001</v>
      </c>
      <c r="S2166">
        <v>1826.7127999999998</v>
      </c>
      <c r="T2166" s="388">
        <v>44467</v>
      </c>
      <c r="U2166">
        <v>0</v>
      </c>
      <c r="V2166" t="s">
        <v>833</v>
      </c>
      <c r="W2166" s="388">
        <v>44484</v>
      </c>
      <c r="X2166">
        <v>165</v>
      </c>
      <c r="Y2166">
        <v>0</v>
      </c>
      <c r="Z2166">
        <v>0</v>
      </c>
      <c r="AA2166" t="s">
        <v>1758</v>
      </c>
      <c r="AB2166" t="s">
        <v>826</v>
      </c>
      <c r="AD2166" t="s">
        <v>2045</v>
      </c>
      <c r="AE2166" t="s">
        <v>2046</v>
      </c>
      <c r="AI2166" t="s">
        <v>1761</v>
      </c>
      <c r="AL2166" t="s">
        <v>3132</v>
      </c>
      <c r="AM2166">
        <v>6</v>
      </c>
      <c r="AN2166" t="s">
        <v>3133</v>
      </c>
      <c r="AO2166" t="s">
        <v>2852</v>
      </c>
      <c r="AP2166">
        <v>0</v>
      </c>
      <c r="AQ2166" s="388">
        <v>44474</v>
      </c>
      <c r="AS2166" t="s">
        <v>3186</v>
      </c>
      <c r="AT2166" s="388">
        <v>44476</v>
      </c>
      <c r="AU2166" t="s">
        <v>1756</v>
      </c>
      <c r="AV2166" t="s">
        <v>1756</v>
      </c>
      <c r="AZ2166" t="s">
        <v>1756</v>
      </c>
      <c r="BA2166" t="s">
        <v>1767</v>
      </c>
      <c r="BB2166" t="s">
        <v>5925</v>
      </c>
      <c r="BC2166" t="s">
        <v>5926</v>
      </c>
      <c r="BD2166" t="s">
        <v>826</v>
      </c>
      <c r="BE2166" t="s">
        <v>1756</v>
      </c>
      <c r="BF2166" t="s">
        <v>826</v>
      </c>
    </row>
    <row r="2167" spans="1:58">
      <c r="A2167" t="s">
        <v>829</v>
      </c>
      <c r="B2167">
        <v>6</v>
      </c>
      <c r="C2167">
        <v>0</v>
      </c>
      <c r="D2167">
        <v>10093</v>
      </c>
      <c r="E2167" t="s">
        <v>5904</v>
      </c>
      <c r="F2167">
        <v>53510602</v>
      </c>
      <c r="G2167" t="s">
        <v>2041</v>
      </c>
      <c r="H2167">
        <v>0</v>
      </c>
      <c r="I2167" t="s">
        <v>2095</v>
      </c>
      <c r="J2167">
        <v>138.44999999999999</v>
      </c>
      <c r="K2167">
        <v>11</v>
      </c>
      <c r="L2167" t="s">
        <v>2063</v>
      </c>
      <c r="M2167" t="s">
        <v>2096</v>
      </c>
      <c r="N2167" t="s">
        <v>1757</v>
      </c>
      <c r="O2167" t="s">
        <v>1756</v>
      </c>
      <c r="P2167" t="s">
        <v>1756</v>
      </c>
      <c r="Q2167" s="387">
        <v>1522.95</v>
      </c>
      <c r="R2167">
        <v>197.98350000000002</v>
      </c>
      <c r="S2167">
        <v>1720.9334999999999</v>
      </c>
      <c r="T2167" s="388">
        <v>44467</v>
      </c>
      <c r="U2167">
        <v>0</v>
      </c>
      <c r="V2167" t="s">
        <v>833</v>
      </c>
      <c r="W2167" s="388">
        <v>44484</v>
      </c>
      <c r="X2167">
        <v>165</v>
      </c>
      <c r="Y2167">
        <v>0</v>
      </c>
      <c r="Z2167">
        <v>0</v>
      </c>
      <c r="AA2167" t="s">
        <v>1758</v>
      </c>
      <c r="AB2167" t="s">
        <v>826</v>
      </c>
      <c r="AD2167" t="s">
        <v>2045</v>
      </c>
      <c r="AE2167" t="s">
        <v>2046</v>
      </c>
      <c r="AI2167" t="s">
        <v>1761</v>
      </c>
      <c r="AL2167" t="s">
        <v>3132</v>
      </c>
      <c r="AM2167">
        <v>6</v>
      </c>
      <c r="AN2167" t="s">
        <v>3133</v>
      </c>
      <c r="AO2167" t="s">
        <v>2852</v>
      </c>
      <c r="AP2167">
        <v>0</v>
      </c>
      <c r="AQ2167" s="388">
        <v>44474</v>
      </c>
      <c r="AS2167" t="s">
        <v>3186</v>
      </c>
      <c r="AT2167" s="388">
        <v>44476</v>
      </c>
      <c r="AU2167" t="s">
        <v>1756</v>
      </c>
      <c r="AV2167" t="s">
        <v>1756</v>
      </c>
      <c r="AZ2167" t="s">
        <v>1756</v>
      </c>
      <c r="BA2167" t="s">
        <v>1767</v>
      </c>
      <c r="BB2167" t="s">
        <v>5927</v>
      </c>
      <c r="BC2167" t="s">
        <v>5928</v>
      </c>
      <c r="BD2167" t="s">
        <v>826</v>
      </c>
      <c r="BE2167" t="s">
        <v>1756</v>
      </c>
      <c r="BF2167" t="s">
        <v>826</v>
      </c>
    </row>
    <row r="2168" spans="1:58">
      <c r="A2168" t="s">
        <v>829</v>
      </c>
      <c r="B2168">
        <v>6</v>
      </c>
      <c r="C2168">
        <v>0</v>
      </c>
      <c r="D2168">
        <v>10093</v>
      </c>
      <c r="E2168" t="s">
        <v>5904</v>
      </c>
      <c r="F2168">
        <v>53510602</v>
      </c>
      <c r="G2168" t="s">
        <v>2041</v>
      </c>
      <c r="H2168">
        <v>0</v>
      </c>
      <c r="I2168" t="s">
        <v>2247</v>
      </c>
      <c r="J2168">
        <v>131.47999999999999</v>
      </c>
      <c r="K2168">
        <v>11</v>
      </c>
      <c r="L2168" t="s">
        <v>2063</v>
      </c>
      <c r="M2168" t="s">
        <v>2248</v>
      </c>
      <c r="N2168" t="s">
        <v>1757</v>
      </c>
      <c r="O2168" t="s">
        <v>1756</v>
      </c>
      <c r="P2168" t="s">
        <v>1756</v>
      </c>
      <c r="Q2168" s="387">
        <v>1446.28</v>
      </c>
      <c r="R2168">
        <v>188.0164</v>
      </c>
      <c r="S2168">
        <v>1634.2963999999997</v>
      </c>
      <c r="T2168" s="388">
        <v>44467</v>
      </c>
      <c r="U2168">
        <v>0</v>
      </c>
      <c r="V2168" t="s">
        <v>833</v>
      </c>
      <c r="W2168" s="388">
        <v>44484</v>
      </c>
      <c r="X2168">
        <v>165</v>
      </c>
      <c r="Y2168">
        <v>0</v>
      </c>
      <c r="Z2168">
        <v>0</v>
      </c>
      <c r="AA2168" t="s">
        <v>1758</v>
      </c>
      <c r="AB2168" t="s">
        <v>826</v>
      </c>
      <c r="AD2168" t="s">
        <v>2045</v>
      </c>
      <c r="AE2168" t="s">
        <v>2046</v>
      </c>
      <c r="AI2168" t="s">
        <v>1761</v>
      </c>
      <c r="AL2168" t="s">
        <v>3132</v>
      </c>
      <c r="AM2168">
        <v>6</v>
      </c>
      <c r="AN2168" t="s">
        <v>3133</v>
      </c>
      <c r="AO2168" t="s">
        <v>2852</v>
      </c>
      <c r="AP2168">
        <v>0</v>
      </c>
      <c r="AQ2168" s="388">
        <v>44474</v>
      </c>
      <c r="AS2168" t="s">
        <v>3186</v>
      </c>
      <c r="AT2168" s="388">
        <v>44476</v>
      </c>
      <c r="AU2168" t="s">
        <v>1756</v>
      </c>
      <c r="AV2168" t="s">
        <v>1756</v>
      </c>
      <c r="AZ2168" t="s">
        <v>1756</v>
      </c>
      <c r="BA2168" t="s">
        <v>1767</v>
      </c>
      <c r="BB2168" t="s">
        <v>5929</v>
      </c>
      <c r="BC2168" t="s">
        <v>5930</v>
      </c>
      <c r="BD2168" t="s">
        <v>826</v>
      </c>
      <c r="BE2168" t="s">
        <v>1756</v>
      </c>
      <c r="BF2168" t="s">
        <v>826</v>
      </c>
    </row>
    <row r="2169" spans="1:58">
      <c r="A2169" t="s">
        <v>829</v>
      </c>
      <c r="B2169">
        <v>6</v>
      </c>
      <c r="C2169">
        <v>0</v>
      </c>
      <c r="D2169">
        <v>10092</v>
      </c>
      <c r="E2169" t="s">
        <v>5931</v>
      </c>
      <c r="F2169">
        <v>53510602</v>
      </c>
      <c r="G2169" t="s">
        <v>2041</v>
      </c>
      <c r="H2169">
        <v>0</v>
      </c>
      <c r="I2169" t="s">
        <v>2052</v>
      </c>
      <c r="J2169">
        <v>75</v>
      </c>
      <c r="K2169">
        <v>48</v>
      </c>
      <c r="L2169" t="s">
        <v>1771</v>
      </c>
      <c r="M2169" t="s">
        <v>1756</v>
      </c>
      <c r="N2169" t="s">
        <v>1756</v>
      </c>
      <c r="O2169" t="s">
        <v>2053</v>
      </c>
      <c r="P2169" t="s">
        <v>1757</v>
      </c>
      <c r="Q2169" s="387">
        <v>3600</v>
      </c>
      <c r="R2169">
        <v>468</v>
      </c>
      <c r="S2169">
        <v>4067.9999999999995</v>
      </c>
      <c r="T2169" s="388">
        <v>44467</v>
      </c>
      <c r="U2169">
        <v>0</v>
      </c>
      <c r="V2169" t="s">
        <v>833</v>
      </c>
      <c r="W2169" s="388">
        <v>44484</v>
      </c>
      <c r="X2169">
        <v>165</v>
      </c>
      <c r="Y2169">
        <v>0</v>
      </c>
      <c r="Z2169">
        <v>0</v>
      </c>
      <c r="AA2169" t="s">
        <v>1758</v>
      </c>
      <c r="AB2169" t="s">
        <v>826</v>
      </c>
      <c r="AD2169" t="s">
        <v>2045</v>
      </c>
      <c r="AE2169" t="s">
        <v>2046</v>
      </c>
      <c r="AI2169" t="s">
        <v>1761</v>
      </c>
      <c r="AL2169" t="s">
        <v>3165</v>
      </c>
      <c r="AM2169">
        <v>6</v>
      </c>
      <c r="AN2169" t="s">
        <v>3166</v>
      </c>
      <c r="AO2169" t="s">
        <v>2875</v>
      </c>
      <c r="AP2169">
        <v>0</v>
      </c>
      <c r="AQ2169" s="388">
        <v>44474</v>
      </c>
      <c r="AS2169" t="s">
        <v>3186</v>
      </c>
      <c r="AT2169" s="388">
        <v>44476</v>
      </c>
      <c r="AU2169" t="s">
        <v>1756</v>
      </c>
      <c r="AV2169" t="s">
        <v>1756</v>
      </c>
      <c r="AZ2169" t="s">
        <v>1756</v>
      </c>
      <c r="BA2169" t="s">
        <v>1767</v>
      </c>
      <c r="BB2169" t="s">
        <v>5932</v>
      </c>
      <c r="BC2169" t="s">
        <v>5933</v>
      </c>
      <c r="BD2169" t="s">
        <v>826</v>
      </c>
      <c r="BE2169" t="s">
        <v>1756</v>
      </c>
      <c r="BF2169" t="s">
        <v>826</v>
      </c>
    </row>
    <row r="2170" spans="1:58">
      <c r="A2170" t="s">
        <v>829</v>
      </c>
      <c r="B2170">
        <v>6</v>
      </c>
      <c r="C2170">
        <v>0</v>
      </c>
      <c r="D2170">
        <v>10092</v>
      </c>
      <c r="E2170" t="s">
        <v>5931</v>
      </c>
      <c r="F2170">
        <v>53510602</v>
      </c>
      <c r="G2170" t="s">
        <v>2041</v>
      </c>
      <c r="H2170">
        <v>0</v>
      </c>
      <c r="I2170" t="s">
        <v>2056</v>
      </c>
      <c r="J2170">
        <v>210</v>
      </c>
      <c r="K2170">
        <v>4</v>
      </c>
      <c r="L2170" t="s">
        <v>1755</v>
      </c>
      <c r="M2170" t="s">
        <v>1756</v>
      </c>
      <c r="N2170" t="s">
        <v>1756</v>
      </c>
      <c r="P2170" t="s">
        <v>1757</v>
      </c>
      <c r="Q2170" s="387">
        <v>840</v>
      </c>
      <c r="R2170">
        <v>109.2</v>
      </c>
      <c r="S2170">
        <v>949.19999999999993</v>
      </c>
      <c r="T2170" s="388">
        <v>44467</v>
      </c>
      <c r="U2170">
        <v>0</v>
      </c>
      <c r="V2170" t="s">
        <v>833</v>
      </c>
      <c r="W2170" s="388">
        <v>44484</v>
      </c>
      <c r="X2170">
        <v>165</v>
      </c>
      <c r="Y2170">
        <v>0</v>
      </c>
      <c r="Z2170">
        <v>0</v>
      </c>
      <c r="AA2170" t="s">
        <v>1758</v>
      </c>
      <c r="AB2170" t="s">
        <v>826</v>
      </c>
      <c r="AD2170" t="s">
        <v>2045</v>
      </c>
      <c r="AE2170" t="s">
        <v>2046</v>
      </c>
      <c r="AI2170" t="s">
        <v>1761</v>
      </c>
      <c r="AL2170" t="s">
        <v>3165</v>
      </c>
      <c r="AM2170">
        <v>6</v>
      </c>
      <c r="AN2170" t="s">
        <v>3166</v>
      </c>
      <c r="AO2170" t="s">
        <v>2875</v>
      </c>
      <c r="AP2170">
        <v>0</v>
      </c>
      <c r="AQ2170" s="388">
        <v>44474</v>
      </c>
      <c r="AS2170" t="s">
        <v>3186</v>
      </c>
      <c r="AT2170" s="388">
        <v>44476</v>
      </c>
      <c r="AU2170" t="s">
        <v>1756</v>
      </c>
      <c r="AV2170" t="s">
        <v>1756</v>
      </c>
      <c r="AZ2170" t="s">
        <v>1756</v>
      </c>
      <c r="BA2170" t="s">
        <v>1767</v>
      </c>
      <c r="BB2170" t="s">
        <v>5934</v>
      </c>
      <c r="BC2170" t="s">
        <v>5935</v>
      </c>
      <c r="BD2170" t="s">
        <v>826</v>
      </c>
      <c r="BE2170" t="s">
        <v>1756</v>
      </c>
      <c r="BF2170" t="s">
        <v>826</v>
      </c>
    </row>
    <row r="2171" spans="1:58">
      <c r="A2171" t="s">
        <v>829</v>
      </c>
      <c r="B2171">
        <v>6</v>
      </c>
      <c r="C2171">
        <v>0</v>
      </c>
      <c r="D2171">
        <v>10092</v>
      </c>
      <c r="E2171" t="s">
        <v>5931</v>
      </c>
      <c r="F2171">
        <v>53510602</v>
      </c>
      <c r="G2171" t="s">
        <v>2041</v>
      </c>
      <c r="H2171">
        <v>0</v>
      </c>
      <c r="I2171" t="s">
        <v>2062</v>
      </c>
      <c r="J2171">
        <v>138.05000000000001</v>
      </c>
      <c r="K2171">
        <v>10</v>
      </c>
      <c r="L2171" t="s">
        <v>2063</v>
      </c>
      <c r="M2171" t="s">
        <v>2064</v>
      </c>
      <c r="N2171" t="s">
        <v>1757</v>
      </c>
      <c r="O2171" t="s">
        <v>1756</v>
      </c>
      <c r="P2171" t="s">
        <v>1756</v>
      </c>
      <c r="Q2171" s="387">
        <v>1380.5</v>
      </c>
      <c r="R2171">
        <v>179.465</v>
      </c>
      <c r="S2171">
        <v>1559.9649999999999</v>
      </c>
      <c r="T2171" s="388">
        <v>44467</v>
      </c>
      <c r="U2171">
        <v>0</v>
      </c>
      <c r="V2171" t="s">
        <v>833</v>
      </c>
      <c r="W2171" s="388">
        <v>44484</v>
      </c>
      <c r="X2171">
        <v>165</v>
      </c>
      <c r="Y2171">
        <v>0</v>
      </c>
      <c r="Z2171">
        <v>0</v>
      </c>
      <c r="AA2171" t="s">
        <v>1758</v>
      </c>
      <c r="AB2171" t="s">
        <v>826</v>
      </c>
      <c r="AD2171" t="s">
        <v>2045</v>
      </c>
      <c r="AE2171" t="s">
        <v>2046</v>
      </c>
      <c r="AI2171" t="s">
        <v>1761</v>
      </c>
      <c r="AL2171" t="s">
        <v>3165</v>
      </c>
      <c r="AM2171">
        <v>6</v>
      </c>
      <c r="AN2171" t="s">
        <v>3166</v>
      </c>
      <c r="AO2171" t="s">
        <v>2875</v>
      </c>
      <c r="AP2171">
        <v>0</v>
      </c>
      <c r="AQ2171" s="388">
        <v>44474</v>
      </c>
      <c r="AS2171" t="s">
        <v>3186</v>
      </c>
      <c r="AT2171" s="388">
        <v>44476</v>
      </c>
      <c r="AU2171" t="s">
        <v>1756</v>
      </c>
      <c r="AV2171" t="s">
        <v>1756</v>
      </c>
      <c r="AZ2171" t="s">
        <v>1756</v>
      </c>
      <c r="BA2171" t="s">
        <v>1767</v>
      </c>
      <c r="BB2171" t="s">
        <v>5936</v>
      </c>
      <c r="BC2171" t="s">
        <v>5937</v>
      </c>
      <c r="BD2171" t="s">
        <v>826</v>
      </c>
      <c r="BE2171" t="s">
        <v>1756</v>
      </c>
      <c r="BF2171" t="s">
        <v>826</v>
      </c>
    </row>
    <row r="2172" spans="1:58">
      <c r="A2172" t="s">
        <v>829</v>
      </c>
      <c r="B2172">
        <v>6</v>
      </c>
      <c r="C2172">
        <v>0</v>
      </c>
      <c r="D2172">
        <v>10092</v>
      </c>
      <c r="E2172" t="s">
        <v>5931</v>
      </c>
      <c r="F2172">
        <v>53510602</v>
      </c>
      <c r="G2172" t="s">
        <v>2041</v>
      </c>
      <c r="H2172">
        <v>0</v>
      </c>
      <c r="I2172" t="s">
        <v>2073</v>
      </c>
      <c r="J2172">
        <v>243.75</v>
      </c>
      <c r="K2172">
        <v>2</v>
      </c>
      <c r="L2172" t="s">
        <v>1755</v>
      </c>
      <c r="M2172" t="s">
        <v>2074</v>
      </c>
      <c r="N2172" t="s">
        <v>1757</v>
      </c>
      <c r="O2172" t="s">
        <v>1756</v>
      </c>
      <c r="P2172" t="s">
        <v>1756</v>
      </c>
      <c r="Q2172" s="387">
        <v>487.5</v>
      </c>
      <c r="R2172">
        <v>63.375</v>
      </c>
      <c r="S2172">
        <v>550.875</v>
      </c>
      <c r="T2172" s="388">
        <v>44467</v>
      </c>
      <c r="U2172">
        <v>0</v>
      </c>
      <c r="V2172" t="s">
        <v>833</v>
      </c>
      <c r="W2172" s="388">
        <v>44484</v>
      </c>
      <c r="X2172">
        <v>165</v>
      </c>
      <c r="Y2172">
        <v>0</v>
      </c>
      <c r="Z2172">
        <v>0</v>
      </c>
      <c r="AA2172" t="s">
        <v>1758</v>
      </c>
      <c r="AB2172" t="s">
        <v>826</v>
      </c>
      <c r="AD2172" t="s">
        <v>2045</v>
      </c>
      <c r="AE2172" t="s">
        <v>2046</v>
      </c>
      <c r="AI2172" t="s">
        <v>1761</v>
      </c>
      <c r="AL2172" t="s">
        <v>3165</v>
      </c>
      <c r="AM2172">
        <v>6</v>
      </c>
      <c r="AN2172" t="s">
        <v>3166</v>
      </c>
      <c r="AO2172" t="s">
        <v>2875</v>
      </c>
      <c r="AP2172">
        <v>0</v>
      </c>
      <c r="AQ2172" s="388">
        <v>44474</v>
      </c>
      <c r="AS2172" t="s">
        <v>3186</v>
      </c>
      <c r="AT2172" s="388">
        <v>44476</v>
      </c>
      <c r="AU2172" t="s">
        <v>1756</v>
      </c>
      <c r="AV2172" t="s">
        <v>1756</v>
      </c>
      <c r="AZ2172" t="s">
        <v>1756</v>
      </c>
      <c r="BA2172" t="s">
        <v>1767</v>
      </c>
      <c r="BB2172" t="s">
        <v>5938</v>
      </c>
      <c r="BC2172" t="s">
        <v>5939</v>
      </c>
      <c r="BD2172" t="s">
        <v>826</v>
      </c>
      <c r="BE2172" t="s">
        <v>1756</v>
      </c>
      <c r="BF2172" t="s">
        <v>826</v>
      </c>
    </row>
    <row r="2173" spans="1:58">
      <c r="A2173" t="s">
        <v>829</v>
      </c>
      <c r="B2173">
        <v>6</v>
      </c>
      <c r="C2173">
        <v>0</v>
      </c>
      <c r="D2173">
        <v>10092</v>
      </c>
      <c r="E2173" t="s">
        <v>5931</v>
      </c>
      <c r="F2173">
        <v>53510602</v>
      </c>
      <c r="G2173" t="s">
        <v>2041</v>
      </c>
      <c r="H2173">
        <v>0</v>
      </c>
      <c r="I2173" t="s">
        <v>2083</v>
      </c>
      <c r="J2173">
        <v>12.21</v>
      </c>
      <c r="K2173">
        <v>11</v>
      </c>
      <c r="L2173" t="s">
        <v>1771</v>
      </c>
      <c r="M2173" t="s">
        <v>2084</v>
      </c>
      <c r="N2173" t="s">
        <v>1757</v>
      </c>
      <c r="O2173" t="s">
        <v>1756</v>
      </c>
      <c r="P2173" t="s">
        <v>1756</v>
      </c>
      <c r="Q2173" s="387">
        <v>134.31</v>
      </c>
      <c r="R2173">
        <v>17.4603</v>
      </c>
      <c r="S2173">
        <v>151.77029999999999</v>
      </c>
      <c r="T2173" s="388">
        <v>44467</v>
      </c>
      <c r="U2173">
        <v>0</v>
      </c>
      <c r="V2173" t="s">
        <v>833</v>
      </c>
      <c r="W2173" s="388">
        <v>44484</v>
      </c>
      <c r="X2173">
        <v>165</v>
      </c>
      <c r="Y2173">
        <v>0</v>
      </c>
      <c r="Z2173">
        <v>0</v>
      </c>
      <c r="AA2173" t="s">
        <v>1758</v>
      </c>
      <c r="AB2173" t="s">
        <v>826</v>
      </c>
      <c r="AD2173" t="s">
        <v>2045</v>
      </c>
      <c r="AE2173" t="s">
        <v>2046</v>
      </c>
      <c r="AI2173" t="s">
        <v>1761</v>
      </c>
      <c r="AL2173" t="s">
        <v>3165</v>
      </c>
      <c r="AM2173">
        <v>6</v>
      </c>
      <c r="AN2173" t="s">
        <v>3166</v>
      </c>
      <c r="AO2173" t="s">
        <v>2875</v>
      </c>
      <c r="AP2173">
        <v>0</v>
      </c>
      <c r="AQ2173" s="388">
        <v>44474</v>
      </c>
      <c r="AS2173" t="s">
        <v>3186</v>
      </c>
      <c r="AT2173" s="388">
        <v>44476</v>
      </c>
      <c r="AU2173" t="s">
        <v>1756</v>
      </c>
      <c r="AV2173" t="s">
        <v>1756</v>
      </c>
      <c r="AZ2173" t="s">
        <v>1756</v>
      </c>
      <c r="BA2173" t="s">
        <v>1767</v>
      </c>
      <c r="BB2173" t="s">
        <v>5940</v>
      </c>
      <c r="BC2173" t="s">
        <v>5941</v>
      </c>
      <c r="BD2173" t="s">
        <v>826</v>
      </c>
      <c r="BE2173" t="s">
        <v>1756</v>
      </c>
      <c r="BF2173" t="s">
        <v>826</v>
      </c>
    </row>
    <row r="2174" spans="1:58">
      <c r="A2174" t="s">
        <v>829</v>
      </c>
      <c r="B2174">
        <v>6</v>
      </c>
      <c r="C2174">
        <v>0</v>
      </c>
      <c r="D2174">
        <v>10092</v>
      </c>
      <c r="E2174" t="s">
        <v>5931</v>
      </c>
      <c r="F2174">
        <v>53510602</v>
      </c>
      <c r="G2174" t="s">
        <v>2041</v>
      </c>
      <c r="H2174">
        <v>0</v>
      </c>
      <c r="I2174" t="s">
        <v>2089</v>
      </c>
      <c r="J2174">
        <v>146.96</v>
      </c>
      <c r="K2174">
        <v>11</v>
      </c>
      <c r="L2174" t="s">
        <v>2063</v>
      </c>
      <c r="M2174" t="s">
        <v>2090</v>
      </c>
      <c r="N2174" t="s">
        <v>1757</v>
      </c>
      <c r="O2174" t="s">
        <v>1756</v>
      </c>
      <c r="P2174" t="s">
        <v>1756</v>
      </c>
      <c r="Q2174" s="387">
        <v>1616.56</v>
      </c>
      <c r="R2174">
        <v>210.15280000000001</v>
      </c>
      <c r="S2174">
        <v>1826.7127999999998</v>
      </c>
      <c r="T2174" s="388">
        <v>44467</v>
      </c>
      <c r="U2174">
        <v>0</v>
      </c>
      <c r="V2174" t="s">
        <v>833</v>
      </c>
      <c r="W2174" s="388">
        <v>44484</v>
      </c>
      <c r="X2174">
        <v>165</v>
      </c>
      <c r="Y2174">
        <v>0</v>
      </c>
      <c r="Z2174">
        <v>0</v>
      </c>
      <c r="AA2174" t="s">
        <v>1758</v>
      </c>
      <c r="AB2174" t="s">
        <v>826</v>
      </c>
      <c r="AD2174" t="s">
        <v>2045</v>
      </c>
      <c r="AE2174" t="s">
        <v>2046</v>
      </c>
      <c r="AI2174" t="s">
        <v>1761</v>
      </c>
      <c r="AL2174" t="s">
        <v>3165</v>
      </c>
      <c r="AM2174">
        <v>6</v>
      </c>
      <c r="AN2174" t="s">
        <v>3166</v>
      </c>
      <c r="AO2174" t="s">
        <v>2875</v>
      </c>
      <c r="AP2174">
        <v>0</v>
      </c>
      <c r="AQ2174" s="388">
        <v>44474</v>
      </c>
      <c r="AS2174" t="s">
        <v>3186</v>
      </c>
      <c r="AT2174" s="388">
        <v>44476</v>
      </c>
      <c r="AU2174" t="s">
        <v>1756</v>
      </c>
      <c r="AV2174" t="s">
        <v>1756</v>
      </c>
      <c r="AZ2174" t="s">
        <v>1756</v>
      </c>
      <c r="BA2174" t="s">
        <v>1767</v>
      </c>
      <c r="BB2174" t="s">
        <v>5942</v>
      </c>
      <c r="BC2174" t="s">
        <v>5943</v>
      </c>
      <c r="BD2174" t="s">
        <v>826</v>
      </c>
      <c r="BE2174" t="s">
        <v>1756</v>
      </c>
      <c r="BF2174" t="s">
        <v>826</v>
      </c>
    </row>
    <row r="2175" spans="1:58">
      <c r="A2175" t="s">
        <v>829</v>
      </c>
      <c r="B2175">
        <v>6</v>
      </c>
      <c r="C2175">
        <v>0</v>
      </c>
      <c r="D2175">
        <v>10092</v>
      </c>
      <c r="E2175" t="s">
        <v>5931</v>
      </c>
      <c r="F2175">
        <v>53510602</v>
      </c>
      <c r="G2175" t="s">
        <v>2041</v>
      </c>
      <c r="H2175">
        <v>0</v>
      </c>
      <c r="I2175" t="s">
        <v>2095</v>
      </c>
      <c r="J2175">
        <v>138.44999999999999</v>
      </c>
      <c r="K2175">
        <v>11</v>
      </c>
      <c r="L2175" t="s">
        <v>2063</v>
      </c>
      <c r="M2175" t="s">
        <v>2096</v>
      </c>
      <c r="N2175" t="s">
        <v>1757</v>
      </c>
      <c r="O2175" t="s">
        <v>1756</v>
      </c>
      <c r="P2175" t="s">
        <v>1756</v>
      </c>
      <c r="Q2175" s="387">
        <v>1522.95</v>
      </c>
      <c r="R2175">
        <v>197.98350000000002</v>
      </c>
      <c r="S2175">
        <v>1720.9334999999999</v>
      </c>
      <c r="T2175" s="388">
        <v>44467</v>
      </c>
      <c r="U2175">
        <v>0</v>
      </c>
      <c r="V2175" t="s">
        <v>833</v>
      </c>
      <c r="W2175" s="388">
        <v>44484</v>
      </c>
      <c r="X2175">
        <v>165</v>
      </c>
      <c r="Y2175">
        <v>0</v>
      </c>
      <c r="Z2175">
        <v>0</v>
      </c>
      <c r="AA2175" t="s">
        <v>1758</v>
      </c>
      <c r="AB2175" t="s">
        <v>826</v>
      </c>
      <c r="AD2175" t="s">
        <v>2045</v>
      </c>
      <c r="AE2175" t="s">
        <v>2046</v>
      </c>
      <c r="AI2175" t="s">
        <v>1761</v>
      </c>
      <c r="AL2175" t="s">
        <v>3165</v>
      </c>
      <c r="AM2175">
        <v>6</v>
      </c>
      <c r="AN2175" t="s">
        <v>3166</v>
      </c>
      <c r="AO2175" t="s">
        <v>2875</v>
      </c>
      <c r="AP2175">
        <v>0</v>
      </c>
      <c r="AQ2175" s="388">
        <v>44474</v>
      </c>
      <c r="AS2175" t="s">
        <v>3186</v>
      </c>
      <c r="AT2175" s="388">
        <v>44476</v>
      </c>
      <c r="AU2175" t="s">
        <v>1756</v>
      </c>
      <c r="AV2175" t="s">
        <v>1756</v>
      </c>
      <c r="AZ2175" t="s">
        <v>1756</v>
      </c>
      <c r="BA2175" t="s">
        <v>1767</v>
      </c>
      <c r="BB2175" t="s">
        <v>5944</v>
      </c>
      <c r="BC2175" t="s">
        <v>5945</v>
      </c>
      <c r="BD2175" t="s">
        <v>826</v>
      </c>
      <c r="BE2175" t="s">
        <v>1756</v>
      </c>
      <c r="BF2175" t="s">
        <v>826</v>
      </c>
    </row>
    <row r="2176" spans="1:58">
      <c r="A2176" t="s">
        <v>829</v>
      </c>
      <c r="B2176">
        <v>6</v>
      </c>
      <c r="C2176">
        <v>0</v>
      </c>
      <c r="D2176">
        <v>10092</v>
      </c>
      <c r="E2176" t="s">
        <v>5931</v>
      </c>
      <c r="F2176">
        <v>53510602</v>
      </c>
      <c r="G2176" t="s">
        <v>2041</v>
      </c>
      <c r="H2176">
        <v>0</v>
      </c>
      <c r="I2176" t="s">
        <v>2247</v>
      </c>
      <c r="J2176">
        <v>131.47999999999999</v>
      </c>
      <c r="K2176">
        <v>11</v>
      </c>
      <c r="L2176" t="s">
        <v>2063</v>
      </c>
      <c r="M2176" t="s">
        <v>2248</v>
      </c>
      <c r="N2176" t="s">
        <v>1757</v>
      </c>
      <c r="O2176" t="s">
        <v>1756</v>
      </c>
      <c r="P2176" t="s">
        <v>1756</v>
      </c>
      <c r="Q2176" s="387">
        <v>1446.28</v>
      </c>
      <c r="R2176">
        <v>188.0164</v>
      </c>
      <c r="S2176">
        <v>1634.2963999999997</v>
      </c>
      <c r="T2176" s="388">
        <v>44467</v>
      </c>
      <c r="U2176">
        <v>0</v>
      </c>
      <c r="V2176" t="s">
        <v>833</v>
      </c>
      <c r="W2176" s="388">
        <v>44484</v>
      </c>
      <c r="X2176">
        <v>165</v>
      </c>
      <c r="Y2176">
        <v>0</v>
      </c>
      <c r="Z2176">
        <v>0</v>
      </c>
      <c r="AA2176" t="s">
        <v>1758</v>
      </c>
      <c r="AB2176" t="s">
        <v>826</v>
      </c>
      <c r="AD2176" t="s">
        <v>2045</v>
      </c>
      <c r="AE2176" t="s">
        <v>2046</v>
      </c>
      <c r="AI2176" t="s">
        <v>1761</v>
      </c>
      <c r="AL2176" t="s">
        <v>3165</v>
      </c>
      <c r="AM2176">
        <v>6</v>
      </c>
      <c r="AN2176" t="s">
        <v>3166</v>
      </c>
      <c r="AO2176" t="s">
        <v>2875</v>
      </c>
      <c r="AP2176">
        <v>0</v>
      </c>
      <c r="AQ2176" s="388">
        <v>44474</v>
      </c>
      <c r="AS2176" t="s">
        <v>3186</v>
      </c>
      <c r="AT2176" s="388">
        <v>44476</v>
      </c>
      <c r="AU2176" t="s">
        <v>1756</v>
      </c>
      <c r="AV2176" t="s">
        <v>1756</v>
      </c>
      <c r="AZ2176" t="s">
        <v>1756</v>
      </c>
      <c r="BA2176" t="s">
        <v>1767</v>
      </c>
      <c r="BB2176" t="s">
        <v>5946</v>
      </c>
      <c r="BC2176" t="s">
        <v>5947</v>
      </c>
      <c r="BD2176" t="s">
        <v>826</v>
      </c>
      <c r="BE2176" t="s">
        <v>1756</v>
      </c>
      <c r="BF2176" t="s">
        <v>826</v>
      </c>
    </row>
    <row r="2177" spans="1:58">
      <c r="A2177" t="s">
        <v>829</v>
      </c>
      <c r="B2177">
        <v>6</v>
      </c>
      <c r="C2177">
        <v>0</v>
      </c>
      <c r="D2177">
        <v>10100</v>
      </c>
      <c r="E2177" t="s">
        <v>5948</v>
      </c>
      <c r="F2177">
        <v>53510602</v>
      </c>
      <c r="G2177" t="s">
        <v>2041</v>
      </c>
      <c r="H2177">
        <v>0</v>
      </c>
      <c r="I2177" t="s">
        <v>2052</v>
      </c>
      <c r="J2177">
        <v>75</v>
      </c>
      <c r="K2177">
        <v>72</v>
      </c>
      <c r="L2177" t="s">
        <v>1771</v>
      </c>
      <c r="M2177" t="s">
        <v>1756</v>
      </c>
      <c r="N2177" t="s">
        <v>1756</v>
      </c>
      <c r="O2177" t="s">
        <v>2053</v>
      </c>
      <c r="P2177" t="s">
        <v>1757</v>
      </c>
      <c r="Q2177" s="387">
        <v>5400</v>
      </c>
      <c r="R2177">
        <v>702</v>
      </c>
      <c r="S2177">
        <v>6101.9999999999991</v>
      </c>
      <c r="T2177" s="388">
        <v>44467</v>
      </c>
      <c r="U2177">
        <v>0</v>
      </c>
      <c r="V2177" t="s">
        <v>833</v>
      </c>
      <c r="W2177" s="388">
        <v>44484</v>
      </c>
      <c r="X2177">
        <v>165</v>
      </c>
      <c r="Y2177">
        <v>0</v>
      </c>
      <c r="Z2177">
        <v>0</v>
      </c>
      <c r="AA2177" t="s">
        <v>1758</v>
      </c>
      <c r="AB2177" t="s">
        <v>826</v>
      </c>
      <c r="AD2177" t="s">
        <v>2045</v>
      </c>
      <c r="AE2177" t="s">
        <v>2046</v>
      </c>
      <c r="AI2177" t="s">
        <v>1761</v>
      </c>
      <c r="AL2177" t="s">
        <v>3183</v>
      </c>
      <c r="AM2177">
        <v>6</v>
      </c>
      <c r="AN2177" t="s">
        <v>3184</v>
      </c>
      <c r="AO2177" t="s">
        <v>3185</v>
      </c>
      <c r="AP2177">
        <v>0</v>
      </c>
      <c r="AQ2177" s="388">
        <v>44474</v>
      </c>
      <c r="AS2177" t="s">
        <v>1765</v>
      </c>
      <c r="AT2177" s="388">
        <v>44476</v>
      </c>
      <c r="AU2177" t="s">
        <v>1756</v>
      </c>
      <c r="AV2177" t="s">
        <v>1756</v>
      </c>
      <c r="AZ2177" t="s">
        <v>1766</v>
      </c>
      <c r="BA2177" t="s">
        <v>1767</v>
      </c>
      <c r="BB2177" t="s">
        <v>5949</v>
      </c>
      <c r="BC2177" t="s">
        <v>5950</v>
      </c>
      <c r="BD2177" t="s">
        <v>826</v>
      </c>
      <c r="BE2177" t="s">
        <v>1756</v>
      </c>
      <c r="BF2177" t="s">
        <v>826</v>
      </c>
    </row>
    <row r="2178" spans="1:58">
      <c r="A2178" t="s">
        <v>829</v>
      </c>
      <c r="B2178">
        <v>6</v>
      </c>
      <c r="C2178">
        <v>0</v>
      </c>
      <c r="D2178">
        <v>10100</v>
      </c>
      <c r="E2178" t="s">
        <v>5948</v>
      </c>
      <c r="F2178">
        <v>53510602</v>
      </c>
      <c r="G2178" t="s">
        <v>2041</v>
      </c>
      <c r="H2178">
        <v>0</v>
      </c>
      <c r="I2178" t="s">
        <v>518</v>
      </c>
      <c r="J2178">
        <v>95</v>
      </c>
      <c r="K2178">
        <v>12</v>
      </c>
      <c r="L2178" t="s">
        <v>1771</v>
      </c>
      <c r="M2178" t="s">
        <v>1756</v>
      </c>
      <c r="N2178" t="s">
        <v>1756</v>
      </c>
      <c r="O2178" t="s">
        <v>2059</v>
      </c>
      <c r="P2178" t="s">
        <v>1757</v>
      </c>
      <c r="Q2178" s="387">
        <v>1140</v>
      </c>
      <c r="R2178">
        <v>148.20000000000002</v>
      </c>
      <c r="S2178">
        <v>1288.1999999999998</v>
      </c>
      <c r="T2178" s="388">
        <v>44467</v>
      </c>
      <c r="U2178">
        <v>0</v>
      </c>
      <c r="V2178" t="s">
        <v>833</v>
      </c>
      <c r="W2178" s="388">
        <v>44484</v>
      </c>
      <c r="X2178">
        <v>165</v>
      </c>
      <c r="Y2178">
        <v>0</v>
      </c>
      <c r="Z2178">
        <v>0</v>
      </c>
      <c r="AA2178" t="s">
        <v>1758</v>
      </c>
      <c r="AB2178" t="s">
        <v>826</v>
      </c>
      <c r="AD2178" t="s">
        <v>2045</v>
      </c>
      <c r="AE2178" t="s">
        <v>2046</v>
      </c>
      <c r="AI2178" t="s">
        <v>1761</v>
      </c>
      <c r="AL2178" t="s">
        <v>3183</v>
      </c>
      <c r="AM2178">
        <v>6</v>
      </c>
      <c r="AN2178" t="s">
        <v>3184</v>
      </c>
      <c r="AO2178" t="s">
        <v>3185</v>
      </c>
      <c r="AP2178">
        <v>0</v>
      </c>
      <c r="AQ2178" s="388">
        <v>44474</v>
      </c>
      <c r="AS2178" t="s">
        <v>1765</v>
      </c>
      <c r="AT2178" s="388">
        <v>44476</v>
      </c>
      <c r="AU2178" t="s">
        <v>1756</v>
      </c>
      <c r="AV2178" t="s">
        <v>1756</v>
      </c>
      <c r="AZ2178" t="s">
        <v>1766</v>
      </c>
      <c r="BA2178" t="s">
        <v>1767</v>
      </c>
      <c r="BB2178" t="s">
        <v>5951</v>
      </c>
      <c r="BC2178" t="s">
        <v>5952</v>
      </c>
      <c r="BD2178" t="s">
        <v>826</v>
      </c>
      <c r="BE2178" t="s">
        <v>1756</v>
      </c>
      <c r="BF2178" t="s">
        <v>826</v>
      </c>
    </row>
    <row r="2179" spans="1:58">
      <c r="A2179" t="s">
        <v>829</v>
      </c>
      <c r="B2179">
        <v>6</v>
      </c>
      <c r="C2179">
        <v>0</v>
      </c>
      <c r="D2179">
        <v>10100</v>
      </c>
      <c r="E2179" t="s">
        <v>5948</v>
      </c>
      <c r="F2179">
        <v>53510602</v>
      </c>
      <c r="G2179" t="s">
        <v>2041</v>
      </c>
      <c r="H2179">
        <v>0</v>
      </c>
      <c r="I2179" t="s">
        <v>2062</v>
      </c>
      <c r="J2179">
        <v>138.05000000000001</v>
      </c>
      <c r="K2179">
        <v>22</v>
      </c>
      <c r="L2179" t="s">
        <v>2063</v>
      </c>
      <c r="M2179" t="s">
        <v>2064</v>
      </c>
      <c r="N2179" t="s">
        <v>1757</v>
      </c>
      <c r="O2179" t="s">
        <v>1756</v>
      </c>
      <c r="P2179" t="s">
        <v>1756</v>
      </c>
      <c r="Q2179" s="387">
        <v>3037.1</v>
      </c>
      <c r="R2179">
        <v>394.82299999999998</v>
      </c>
      <c r="S2179">
        <v>3431.9229999999998</v>
      </c>
      <c r="T2179" s="388">
        <v>44467</v>
      </c>
      <c r="U2179">
        <v>0</v>
      </c>
      <c r="V2179" t="s">
        <v>833</v>
      </c>
      <c r="W2179" s="388">
        <v>44484</v>
      </c>
      <c r="X2179">
        <v>165</v>
      </c>
      <c r="Y2179">
        <v>0</v>
      </c>
      <c r="Z2179">
        <v>0</v>
      </c>
      <c r="AA2179" t="s">
        <v>1758</v>
      </c>
      <c r="AB2179" t="s">
        <v>826</v>
      </c>
      <c r="AD2179" t="s">
        <v>2045</v>
      </c>
      <c r="AE2179" t="s">
        <v>2046</v>
      </c>
      <c r="AI2179" t="s">
        <v>1761</v>
      </c>
      <c r="AL2179" t="s">
        <v>3183</v>
      </c>
      <c r="AM2179">
        <v>6</v>
      </c>
      <c r="AN2179" t="s">
        <v>3184</v>
      </c>
      <c r="AO2179" t="s">
        <v>3185</v>
      </c>
      <c r="AP2179">
        <v>0</v>
      </c>
      <c r="AQ2179" s="388">
        <v>44474</v>
      </c>
      <c r="AS2179" t="s">
        <v>1765</v>
      </c>
      <c r="AT2179" s="388">
        <v>44476</v>
      </c>
      <c r="AU2179" t="s">
        <v>1756</v>
      </c>
      <c r="AV2179" t="s">
        <v>1756</v>
      </c>
      <c r="AZ2179" t="s">
        <v>1766</v>
      </c>
      <c r="BA2179" t="s">
        <v>1767</v>
      </c>
      <c r="BB2179" t="s">
        <v>5953</v>
      </c>
      <c r="BC2179" t="s">
        <v>5954</v>
      </c>
      <c r="BD2179" t="s">
        <v>826</v>
      </c>
      <c r="BE2179" t="s">
        <v>1756</v>
      </c>
      <c r="BF2179" t="s">
        <v>826</v>
      </c>
    </row>
    <row r="2180" spans="1:58">
      <c r="A2180" t="s">
        <v>829</v>
      </c>
      <c r="B2180">
        <v>6</v>
      </c>
      <c r="C2180">
        <v>0</v>
      </c>
      <c r="D2180">
        <v>10100</v>
      </c>
      <c r="E2180" t="s">
        <v>5948</v>
      </c>
      <c r="F2180">
        <v>53510602</v>
      </c>
      <c r="G2180" t="s">
        <v>2041</v>
      </c>
      <c r="H2180">
        <v>0</v>
      </c>
      <c r="I2180" t="s">
        <v>2073</v>
      </c>
      <c r="J2180">
        <v>243.75</v>
      </c>
      <c r="K2180">
        <v>5</v>
      </c>
      <c r="L2180" t="s">
        <v>1755</v>
      </c>
      <c r="M2180" t="s">
        <v>2074</v>
      </c>
      <c r="N2180" t="s">
        <v>1757</v>
      </c>
      <c r="O2180" t="s">
        <v>1756</v>
      </c>
      <c r="P2180" t="s">
        <v>1756</v>
      </c>
      <c r="Q2180" s="387">
        <v>1218.75</v>
      </c>
      <c r="R2180">
        <v>158.4375</v>
      </c>
      <c r="S2180">
        <v>1377.1874999999998</v>
      </c>
      <c r="T2180" s="388">
        <v>44467</v>
      </c>
      <c r="U2180">
        <v>0</v>
      </c>
      <c r="V2180" t="s">
        <v>833</v>
      </c>
      <c r="W2180" s="388">
        <v>44484</v>
      </c>
      <c r="X2180">
        <v>165</v>
      </c>
      <c r="Y2180">
        <v>0</v>
      </c>
      <c r="Z2180">
        <v>0</v>
      </c>
      <c r="AA2180" t="s">
        <v>1758</v>
      </c>
      <c r="AB2180" t="s">
        <v>826</v>
      </c>
      <c r="AD2180" t="s">
        <v>2045</v>
      </c>
      <c r="AE2180" t="s">
        <v>2046</v>
      </c>
      <c r="AI2180" t="s">
        <v>1761</v>
      </c>
      <c r="AL2180" t="s">
        <v>3183</v>
      </c>
      <c r="AM2180">
        <v>6</v>
      </c>
      <c r="AN2180" t="s">
        <v>3184</v>
      </c>
      <c r="AO2180" t="s">
        <v>3185</v>
      </c>
      <c r="AP2180">
        <v>0</v>
      </c>
      <c r="AQ2180" s="388">
        <v>44474</v>
      </c>
      <c r="AS2180" t="s">
        <v>1765</v>
      </c>
      <c r="AT2180" s="388">
        <v>44476</v>
      </c>
      <c r="AU2180" t="s">
        <v>1756</v>
      </c>
      <c r="AV2180" t="s">
        <v>1756</v>
      </c>
      <c r="AZ2180" t="s">
        <v>1766</v>
      </c>
      <c r="BA2180" t="s">
        <v>1767</v>
      </c>
      <c r="BB2180" t="s">
        <v>5955</v>
      </c>
      <c r="BC2180" t="s">
        <v>5956</v>
      </c>
      <c r="BD2180" t="s">
        <v>826</v>
      </c>
      <c r="BE2180" t="s">
        <v>1756</v>
      </c>
      <c r="BF2180" t="s">
        <v>826</v>
      </c>
    </row>
    <row r="2181" spans="1:58">
      <c r="A2181" t="s">
        <v>829</v>
      </c>
      <c r="B2181">
        <v>6</v>
      </c>
      <c r="C2181">
        <v>0</v>
      </c>
      <c r="D2181">
        <v>10100</v>
      </c>
      <c r="E2181" t="s">
        <v>5948</v>
      </c>
      <c r="F2181">
        <v>53510602</v>
      </c>
      <c r="G2181" t="s">
        <v>2041</v>
      </c>
      <c r="H2181">
        <v>0</v>
      </c>
      <c r="I2181" t="s">
        <v>2083</v>
      </c>
      <c r="J2181">
        <v>12.21</v>
      </c>
      <c r="K2181">
        <v>11</v>
      </c>
      <c r="L2181" t="s">
        <v>1771</v>
      </c>
      <c r="M2181" t="s">
        <v>2084</v>
      </c>
      <c r="N2181" t="s">
        <v>1757</v>
      </c>
      <c r="O2181" t="s">
        <v>1756</v>
      </c>
      <c r="P2181" t="s">
        <v>1756</v>
      </c>
      <c r="Q2181" s="387">
        <v>134.31</v>
      </c>
      <c r="R2181">
        <v>17.4603</v>
      </c>
      <c r="S2181">
        <v>151.77029999999999</v>
      </c>
      <c r="T2181" s="388">
        <v>44467</v>
      </c>
      <c r="U2181">
        <v>0</v>
      </c>
      <c r="V2181" t="s">
        <v>833</v>
      </c>
      <c r="W2181" s="388">
        <v>44484</v>
      </c>
      <c r="X2181">
        <v>165</v>
      </c>
      <c r="Y2181">
        <v>0</v>
      </c>
      <c r="Z2181">
        <v>0</v>
      </c>
      <c r="AA2181" t="s">
        <v>1758</v>
      </c>
      <c r="AB2181" t="s">
        <v>826</v>
      </c>
      <c r="AD2181" t="s">
        <v>2045</v>
      </c>
      <c r="AE2181" t="s">
        <v>2046</v>
      </c>
      <c r="AI2181" t="s">
        <v>1761</v>
      </c>
      <c r="AL2181" t="s">
        <v>3183</v>
      </c>
      <c r="AM2181">
        <v>6</v>
      </c>
      <c r="AN2181" t="s">
        <v>3184</v>
      </c>
      <c r="AO2181" t="s">
        <v>3185</v>
      </c>
      <c r="AP2181">
        <v>0</v>
      </c>
      <c r="AQ2181" s="388">
        <v>44474</v>
      </c>
      <c r="AS2181" t="s">
        <v>1765</v>
      </c>
      <c r="AT2181" s="388">
        <v>44476</v>
      </c>
      <c r="AU2181" t="s">
        <v>1756</v>
      </c>
      <c r="AV2181" t="s">
        <v>1756</v>
      </c>
      <c r="AZ2181" t="s">
        <v>1766</v>
      </c>
      <c r="BA2181" t="s">
        <v>1767</v>
      </c>
      <c r="BB2181" t="s">
        <v>5957</v>
      </c>
      <c r="BC2181" t="s">
        <v>5958</v>
      </c>
      <c r="BD2181" t="s">
        <v>826</v>
      </c>
      <c r="BE2181" t="s">
        <v>1756</v>
      </c>
      <c r="BF2181" t="s">
        <v>826</v>
      </c>
    </row>
    <row r="2182" spans="1:58">
      <c r="A2182" t="s">
        <v>829</v>
      </c>
      <c r="B2182">
        <v>6</v>
      </c>
      <c r="C2182">
        <v>0</v>
      </c>
      <c r="D2182">
        <v>10100</v>
      </c>
      <c r="E2182" t="s">
        <v>5948</v>
      </c>
      <c r="F2182">
        <v>53510602</v>
      </c>
      <c r="G2182" t="s">
        <v>2041</v>
      </c>
      <c r="H2182">
        <v>0</v>
      </c>
      <c r="I2182" t="s">
        <v>2083</v>
      </c>
      <c r="J2182">
        <v>12.21</v>
      </c>
      <c r="K2182">
        <v>11</v>
      </c>
      <c r="L2182" t="s">
        <v>1771</v>
      </c>
      <c r="M2182" t="s">
        <v>2084</v>
      </c>
      <c r="N2182" t="s">
        <v>1757</v>
      </c>
      <c r="O2182" t="s">
        <v>1756</v>
      </c>
      <c r="P2182" t="s">
        <v>1756</v>
      </c>
      <c r="Q2182" s="387">
        <v>134.31</v>
      </c>
      <c r="R2182">
        <v>17.4603</v>
      </c>
      <c r="S2182">
        <v>151.77029999999999</v>
      </c>
      <c r="T2182" s="388">
        <v>44467</v>
      </c>
      <c r="U2182">
        <v>0</v>
      </c>
      <c r="V2182" t="s">
        <v>833</v>
      </c>
      <c r="W2182" s="388">
        <v>44484</v>
      </c>
      <c r="X2182">
        <v>165</v>
      </c>
      <c r="Y2182">
        <v>0</v>
      </c>
      <c r="Z2182">
        <v>0</v>
      </c>
      <c r="AA2182" t="s">
        <v>1758</v>
      </c>
      <c r="AB2182" t="s">
        <v>826</v>
      </c>
      <c r="AD2182" t="s">
        <v>2045</v>
      </c>
      <c r="AE2182" t="s">
        <v>2046</v>
      </c>
      <c r="AI2182" t="s">
        <v>1761</v>
      </c>
      <c r="AL2182" t="s">
        <v>3183</v>
      </c>
      <c r="AM2182">
        <v>6</v>
      </c>
      <c r="AN2182" t="s">
        <v>3184</v>
      </c>
      <c r="AO2182" t="s">
        <v>3185</v>
      </c>
      <c r="AP2182">
        <v>0</v>
      </c>
      <c r="AQ2182" s="388">
        <v>44474</v>
      </c>
      <c r="AS2182" t="s">
        <v>1765</v>
      </c>
      <c r="AT2182" s="388">
        <v>44476</v>
      </c>
      <c r="AU2182" t="s">
        <v>1756</v>
      </c>
      <c r="AV2182" t="s">
        <v>1756</v>
      </c>
      <c r="AZ2182" t="s">
        <v>1766</v>
      </c>
      <c r="BA2182" t="s">
        <v>1767</v>
      </c>
      <c r="BB2182" t="s">
        <v>5957</v>
      </c>
      <c r="BC2182" t="s">
        <v>5958</v>
      </c>
      <c r="BD2182" t="s">
        <v>826</v>
      </c>
      <c r="BE2182" t="s">
        <v>1756</v>
      </c>
      <c r="BF2182" t="s">
        <v>826</v>
      </c>
    </row>
    <row r="2183" spans="1:58">
      <c r="A2183" t="s">
        <v>829</v>
      </c>
      <c r="B2183">
        <v>6</v>
      </c>
      <c r="C2183">
        <v>0</v>
      </c>
      <c r="D2183">
        <v>10100</v>
      </c>
      <c r="E2183" t="s">
        <v>5948</v>
      </c>
      <c r="F2183">
        <v>53510602</v>
      </c>
      <c r="G2183" t="s">
        <v>2041</v>
      </c>
      <c r="H2183">
        <v>0</v>
      </c>
      <c r="I2183" t="s">
        <v>2083</v>
      </c>
      <c r="J2183">
        <v>12.21</v>
      </c>
      <c r="K2183">
        <v>11</v>
      </c>
      <c r="L2183" t="s">
        <v>1771</v>
      </c>
      <c r="M2183" t="s">
        <v>2084</v>
      </c>
      <c r="N2183" t="s">
        <v>1757</v>
      </c>
      <c r="O2183" t="s">
        <v>1756</v>
      </c>
      <c r="P2183" t="s">
        <v>1756</v>
      </c>
      <c r="Q2183" s="387">
        <v>134.31</v>
      </c>
      <c r="R2183">
        <v>17.4603</v>
      </c>
      <c r="S2183">
        <v>151.77029999999999</v>
      </c>
      <c r="T2183" s="388">
        <v>44467</v>
      </c>
      <c r="U2183">
        <v>0</v>
      </c>
      <c r="V2183" t="s">
        <v>833</v>
      </c>
      <c r="W2183" s="388">
        <v>44484</v>
      </c>
      <c r="X2183">
        <v>165</v>
      </c>
      <c r="Y2183">
        <v>0</v>
      </c>
      <c r="Z2183">
        <v>0</v>
      </c>
      <c r="AA2183" t="s">
        <v>1758</v>
      </c>
      <c r="AB2183" t="s">
        <v>826</v>
      </c>
      <c r="AD2183" t="s">
        <v>2045</v>
      </c>
      <c r="AE2183" t="s">
        <v>2046</v>
      </c>
      <c r="AI2183" t="s">
        <v>1761</v>
      </c>
      <c r="AL2183" t="s">
        <v>3183</v>
      </c>
      <c r="AM2183">
        <v>6</v>
      </c>
      <c r="AN2183" t="s">
        <v>3184</v>
      </c>
      <c r="AO2183" t="s">
        <v>3185</v>
      </c>
      <c r="AP2183">
        <v>0</v>
      </c>
      <c r="AQ2183" s="388">
        <v>44474</v>
      </c>
      <c r="AS2183" t="s">
        <v>1765</v>
      </c>
      <c r="AT2183" s="388">
        <v>44476</v>
      </c>
      <c r="AU2183" t="s">
        <v>1756</v>
      </c>
      <c r="AV2183" t="s">
        <v>1756</v>
      </c>
      <c r="AZ2183" t="s">
        <v>1766</v>
      </c>
      <c r="BA2183" t="s">
        <v>1767</v>
      </c>
      <c r="BB2183" t="s">
        <v>5957</v>
      </c>
      <c r="BC2183" t="s">
        <v>5958</v>
      </c>
      <c r="BD2183" t="s">
        <v>826</v>
      </c>
      <c r="BE2183" t="s">
        <v>1756</v>
      </c>
      <c r="BF2183" t="s">
        <v>826</v>
      </c>
    </row>
    <row r="2184" spans="1:58">
      <c r="A2184" t="s">
        <v>829</v>
      </c>
      <c r="B2184">
        <v>6</v>
      </c>
      <c r="C2184">
        <v>0</v>
      </c>
      <c r="D2184">
        <v>10100</v>
      </c>
      <c r="E2184" t="s">
        <v>5948</v>
      </c>
      <c r="F2184">
        <v>53510602</v>
      </c>
      <c r="G2184" t="s">
        <v>2041</v>
      </c>
      <c r="H2184">
        <v>0</v>
      </c>
      <c r="I2184" t="s">
        <v>2083</v>
      </c>
      <c r="J2184">
        <v>12.21</v>
      </c>
      <c r="K2184">
        <v>11</v>
      </c>
      <c r="L2184" t="s">
        <v>1771</v>
      </c>
      <c r="M2184" t="s">
        <v>2084</v>
      </c>
      <c r="N2184" t="s">
        <v>1757</v>
      </c>
      <c r="O2184" t="s">
        <v>1756</v>
      </c>
      <c r="P2184" t="s">
        <v>1756</v>
      </c>
      <c r="Q2184" s="387">
        <v>134.31</v>
      </c>
      <c r="R2184">
        <v>17.4603</v>
      </c>
      <c r="S2184">
        <v>151.77029999999999</v>
      </c>
      <c r="T2184" s="388">
        <v>44467</v>
      </c>
      <c r="U2184">
        <v>0</v>
      </c>
      <c r="V2184" t="s">
        <v>833</v>
      </c>
      <c r="W2184" s="388">
        <v>44484</v>
      </c>
      <c r="X2184">
        <v>165</v>
      </c>
      <c r="Y2184">
        <v>0</v>
      </c>
      <c r="Z2184">
        <v>0</v>
      </c>
      <c r="AA2184" t="s">
        <v>1758</v>
      </c>
      <c r="AB2184" t="s">
        <v>826</v>
      </c>
      <c r="AD2184" t="s">
        <v>2045</v>
      </c>
      <c r="AE2184" t="s">
        <v>2046</v>
      </c>
      <c r="AI2184" t="s">
        <v>1761</v>
      </c>
      <c r="AL2184" t="s">
        <v>3183</v>
      </c>
      <c r="AM2184">
        <v>6</v>
      </c>
      <c r="AN2184" t="s">
        <v>3184</v>
      </c>
      <c r="AO2184" t="s">
        <v>3185</v>
      </c>
      <c r="AP2184">
        <v>0</v>
      </c>
      <c r="AQ2184" s="388">
        <v>44474</v>
      </c>
      <c r="AS2184" t="s">
        <v>1765</v>
      </c>
      <c r="AT2184" s="388">
        <v>44476</v>
      </c>
      <c r="AU2184" t="s">
        <v>1756</v>
      </c>
      <c r="AV2184" t="s">
        <v>1756</v>
      </c>
      <c r="AZ2184" t="s">
        <v>1766</v>
      </c>
      <c r="BA2184" t="s">
        <v>1767</v>
      </c>
      <c r="BB2184" t="s">
        <v>5957</v>
      </c>
      <c r="BC2184" t="s">
        <v>5958</v>
      </c>
      <c r="BD2184" t="s">
        <v>826</v>
      </c>
      <c r="BE2184" t="s">
        <v>1756</v>
      </c>
      <c r="BF2184" t="s">
        <v>826</v>
      </c>
    </row>
    <row r="2185" spans="1:58">
      <c r="A2185" t="s">
        <v>829</v>
      </c>
      <c r="B2185">
        <v>6</v>
      </c>
      <c r="C2185">
        <v>0</v>
      </c>
      <c r="D2185">
        <v>10100</v>
      </c>
      <c r="E2185" t="s">
        <v>5948</v>
      </c>
      <c r="F2185">
        <v>53510602</v>
      </c>
      <c r="G2185" t="s">
        <v>2041</v>
      </c>
      <c r="H2185">
        <v>0</v>
      </c>
      <c r="I2185" t="s">
        <v>2089</v>
      </c>
      <c r="J2185">
        <v>146.96</v>
      </c>
      <c r="K2185">
        <v>11</v>
      </c>
      <c r="L2185" t="s">
        <v>2063</v>
      </c>
      <c r="M2185" t="s">
        <v>2090</v>
      </c>
      <c r="N2185" t="s">
        <v>1757</v>
      </c>
      <c r="O2185" t="s">
        <v>1756</v>
      </c>
      <c r="P2185" t="s">
        <v>1756</v>
      </c>
      <c r="Q2185" s="387">
        <v>1616.56</v>
      </c>
      <c r="R2185">
        <v>210.15280000000001</v>
      </c>
      <c r="S2185">
        <v>1826.7127999999998</v>
      </c>
      <c r="T2185" s="388">
        <v>44467</v>
      </c>
      <c r="U2185">
        <v>0</v>
      </c>
      <c r="V2185" t="s">
        <v>833</v>
      </c>
      <c r="W2185" s="388">
        <v>44484</v>
      </c>
      <c r="X2185">
        <v>165</v>
      </c>
      <c r="Y2185">
        <v>0</v>
      </c>
      <c r="Z2185">
        <v>0</v>
      </c>
      <c r="AA2185" t="s">
        <v>1758</v>
      </c>
      <c r="AB2185" t="s">
        <v>826</v>
      </c>
      <c r="AD2185" t="s">
        <v>2045</v>
      </c>
      <c r="AE2185" t="s">
        <v>2046</v>
      </c>
      <c r="AI2185" t="s">
        <v>1761</v>
      </c>
      <c r="AL2185" t="s">
        <v>3183</v>
      </c>
      <c r="AM2185">
        <v>6</v>
      </c>
      <c r="AN2185" t="s">
        <v>3184</v>
      </c>
      <c r="AO2185" t="s">
        <v>3185</v>
      </c>
      <c r="AP2185">
        <v>0</v>
      </c>
      <c r="AQ2185" s="388">
        <v>44474</v>
      </c>
      <c r="AS2185" t="s">
        <v>1765</v>
      </c>
      <c r="AT2185" s="388">
        <v>44476</v>
      </c>
      <c r="AU2185" t="s">
        <v>1756</v>
      </c>
      <c r="AV2185" t="s">
        <v>1756</v>
      </c>
      <c r="AZ2185" t="s">
        <v>1766</v>
      </c>
      <c r="BA2185" t="s">
        <v>1767</v>
      </c>
      <c r="BB2185" t="s">
        <v>5959</v>
      </c>
      <c r="BC2185" t="s">
        <v>5960</v>
      </c>
      <c r="BD2185" t="s">
        <v>826</v>
      </c>
      <c r="BE2185" t="s">
        <v>1756</v>
      </c>
      <c r="BF2185" t="s">
        <v>826</v>
      </c>
    </row>
    <row r="2186" spans="1:58">
      <c r="A2186" t="s">
        <v>829</v>
      </c>
      <c r="B2186">
        <v>6</v>
      </c>
      <c r="C2186">
        <v>0</v>
      </c>
      <c r="D2186">
        <v>10100</v>
      </c>
      <c r="E2186" t="s">
        <v>5948</v>
      </c>
      <c r="F2186">
        <v>53510602</v>
      </c>
      <c r="G2186" t="s">
        <v>2041</v>
      </c>
      <c r="H2186">
        <v>0</v>
      </c>
      <c r="I2186" t="s">
        <v>2089</v>
      </c>
      <c r="J2186">
        <v>146.96</v>
      </c>
      <c r="K2186">
        <v>11</v>
      </c>
      <c r="L2186" t="s">
        <v>2063</v>
      </c>
      <c r="M2186" t="s">
        <v>2090</v>
      </c>
      <c r="N2186" t="s">
        <v>1757</v>
      </c>
      <c r="O2186" t="s">
        <v>1756</v>
      </c>
      <c r="P2186" t="s">
        <v>1756</v>
      </c>
      <c r="Q2186" s="387">
        <v>1616.56</v>
      </c>
      <c r="R2186">
        <v>210.15280000000001</v>
      </c>
      <c r="S2186">
        <v>1826.7127999999998</v>
      </c>
      <c r="T2186" s="388">
        <v>44467</v>
      </c>
      <c r="U2186">
        <v>0</v>
      </c>
      <c r="V2186" t="s">
        <v>833</v>
      </c>
      <c r="W2186" s="388">
        <v>44484</v>
      </c>
      <c r="X2186">
        <v>165</v>
      </c>
      <c r="Y2186">
        <v>0</v>
      </c>
      <c r="Z2186">
        <v>0</v>
      </c>
      <c r="AA2186" t="s">
        <v>1758</v>
      </c>
      <c r="AB2186" t="s">
        <v>826</v>
      </c>
      <c r="AD2186" t="s">
        <v>2045</v>
      </c>
      <c r="AE2186" t="s">
        <v>2046</v>
      </c>
      <c r="AI2186" t="s">
        <v>1761</v>
      </c>
      <c r="AL2186" t="s">
        <v>3183</v>
      </c>
      <c r="AM2186">
        <v>6</v>
      </c>
      <c r="AN2186" t="s">
        <v>3184</v>
      </c>
      <c r="AO2186" t="s">
        <v>3185</v>
      </c>
      <c r="AP2186">
        <v>0</v>
      </c>
      <c r="AQ2186" s="388">
        <v>44474</v>
      </c>
      <c r="AS2186" t="s">
        <v>1765</v>
      </c>
      <c r="AT2186" s="388">
        <v>44476</v>
      </c>
      <c r="AU2186" t="s">
        <v>1756</v>
      </c>
      <c r="AV2186" t="s">
        <v>1756</v>
      </c>
      <c r="AZ2186" t="s">
        <v>1766</v>
      </c>
      <c r="BA2186" t="s">
        <v>1767</v>
      </c>
      <c r="BB2186" t="s">
        <v>5959</v>
      </c>
      <c r="BC2186" t="s">
        <v>5960</v>
      </c>
      <c r="BD2186" t="s">
        <v>826</v>
      </c>
      <c r="BE2186" t="s">
        <v>1756</v>
      </c>
      <c r="BF2186" t="s">
        <v>826</v>
      </c>
    </row>
    <row r="2187" spans="1:58">
      <c r="A2187" t="s">
        <v>829</v>
      </c>
      <c r="B2187">
        <v>6</v>
      </c>
      <c r="C2187">
        <v>0</v>
      </c>
      <c r="D2187">
        <v>10100</v>
      </c>
      <c r="E2187" t="s">
        <v>5948</v>
      </c>
      <c r="F2187">
        <v>53510602</v>
      </c>
      <c r="G2187" t="s">
        <v>2041</v>
      </c>
      <c r="H2187">
        <v>0</v>
      </c>
      <c r="I2187" t="s">
        <v>2089</v>
      </c>
      <c r="J2187">
        <v>146.96</v>
      </c>
      <c r="K2187">
        <v>11</v>
      </c>
      <c r="L2187" t="s">
        <v>2063</v>
      </c>
      <c r="M2187" t="s">
        <v>2090</v>
      </c>
      <c r="N2187" t="s">
        <v>1757</v>
      </c>
      <c r="O2187" t="s">
        <v>1756</v>
      </c>
      <c r="P2187" t="s">
        <v>1756</v>
      </c>
      <c r="Q2187" s="387">
        <v>1616.56</v>
      </c>
      <c r="R2187">
        <v>210.15280000000001</v>
      </c>
      <c r="S2187">
        <v>1826.7127999999998</v>
      </c>
      <c r="T2187" s="388">
        <v>44467</v>
      </c>
      <c r="U2187">
        <v>0</v>
      </c>
      <c r="V2187" t="s">
        <v>833</v>
      </c>
      <c r="W2187" s="388">
        <v>44484</v>
      </c>
      <c r="X2187">
        <v>165</v>
      </c>
      <c r="Y2187">
        <v>0</v>
      </c>
      <c r="Z2187">
        <v>0</v>
      </c>
      <c r="AA2187" t="s">
        <v>1758</v>
      </c>
      <c r="AB2187" t="s">
        <v>826</v>
      </c>
      <c r="AD2187" t="s">
        <v>2045</v>
      </c>
      <c r="AE2187" t="s">
        <v>2046</v>
      </c>
      <c r="AI2187" t="s">
        <v>1761</v>
      </c>
      <c r="AL2187" t="s">
        <v>3183</v>
      </c>
      <c r="AM2187">
        <v>6</v>
      </c>
      <c r="AN2187" t="s">
        <v>3184</v>
      </c>
      <c r="AO2187" t="s">
        <v>3185</v>
      </c>
      <c r="AP2187">
        <v>0</v>
      </c>
      <c r="AQ2187" s="388">
        <v>44474</v>
      </c>
      <c r="AS2187" t="s">
        <v>1765</v>
      </c>
      <c r="AT2187" s="388">
        <v>44476</v>
      </c>
      <c r="AU2187" t="s">
        <v>1756</v>
      </c>
      <c r="AV2187" t="s">
        <v>1756</v>
      </c>
      <c r="AZ2187" t="s">
        <v>1766</v>
      </c>
      <c r="BA2187" t="s">
        <v>1767</v>
      </c>
      <c r="BB2187" t="s">
        <v>5959</v>
      </c>
      <c r="BC2187" t="s">
        <v>5960</v>
      </c>
      <c r="BD2187" t="s">
        <v>826</v>
      </c>
      <c r="BE2187" t="s">
        <v>1756</v>
      </c>
      <c r="BF2187" t="s">
        <v>826</v>
      </c>
    </row>
    <row r="2188" spans="1:58">
      <c r="A2188" t="s">
        <v>829</v>
      </c>
      <c r="B2188">
        <v>6</v>
      </c>
      <c r="C2188">
        <v>0</v>
      </c>
      <c r="D2188">
        <v>10100</v>
      </c>
      <c r="E2188" t="s">
        <v>5948</v>
      </c>
      <c r="F2188">
        <v>53510602</v>
      </c>
      <c r="G2188" t="s">
        <v>2041</v>
      </c>
      <c r="H2188">
        <v>0</v>
      </c>
      <c r="I2188" t="s">
        <v>2095</v>
      </c>
      <c r="J2188">
        <v>138.44999999999999</v>
      </c>
      <c r="K2188">
        <v>11</v>
      </c>
      <c r="L2188" t="s">
        <v>2063</v>
      </c>
      <c r="M2188" t="s">
        <v>2096</v>
      </c>
      <c r="N2188" t="s">
        <v>1757</v>
      </c>
      <c r="O2188" t="s">
        <v>1756</v>
      </c>
      <c r="P2188" t="s">
        <v>1756</v>
      </c>
      <c r="Q2188" s="387">
        <v>1522.95</v>
      </c>
      <c r="R2188">
        <v>197.98350000000002</v>
      </c>
      <c r="S2188">
        <v>1720.9334999999999</v>
      </c>
      <c r="T2188" s="388">
        <v>44467</v>
      </c>
      <c r="U2188">
        <v>0</v>
      </c>
      <c r="V2188" t="s">
        <v>833</v>
      </c>
      <c r="W2188" s="388">
        <v>44484</v>
      </c>
      <c r="X2188">
        <v>165</v>
      </c>
      <c r="Y2188">
        <v>0</v>
      </c>
      <c r="Z2188">
        <v>0</v>
      </c>
      <c r="AA2188" t="s">
        <v>1758</v>
      </c>
      <c r="AB2188" t="s">
        <v>826</v>
      </c>
      <c r="AD2188" t="s">
        <v>2045</v>
      </c>
      <c r="AE2188" t="s">
        <v>2046</v>
      </c>
      <c r="AI2188" t="s">
        <v>1761</v>
      </c>
      <c r="AL2188" t="s">
        <v>3183</v>
      </c>
      <c r="AM2188">
        <v>6</v>
      </c>
      <c r="AN2188" t="s">
        <v>3184</v>
      </c>
      <c r="AO2188" t="s">
        <v>3185</v>
      </c>
      <c r="AP2188">
        <v>0</v>
      </c>
      <c r="AQ2188" s="388">
        <v>44474</v>
      </c>
      <c r="AS2188" t="s">
        <v>1765</v>
      </c>
      <c r="AT2188" s="388">
        <v>44476</v>
      </c>
      <c r="AU2188" t="s">
        <v>1756</v>
      </c>
      <c r="AV2188" t="s">
        <v>1756</v>
      </c>
      <c r="AZ2188" t="s">
        <v>1766</v>
      </c>
      <c r="BA2188" t="s">
        <v>1767</v>
      </c>
      <c r="BB2188" t="s">
        <v>5961</v>
      </c>
      <c r="BC2188" t="s">
        <v>5962</v>
      </c>
      <c r="BD2188" t="s">
        <v>826</v>
      </c>
      <c r="BE2188" t="s">
        <v>1756</v>
      </c>
      <c r="BF2188" t="s">
        <v>826</v>
      </c>
    </row>
    <row r="2189" spans="1:58">
      <c r="A2189" t="s">
        <v>829</v>
      </c>
      <c r="B2189">
        <v>6</v>
      </c>
      <c r="C2189">
        <v>0</v>
      </c>
      <c r="D2189">
        <v>10098</v>
      </c>
      <c r="E2189" t="s">
        <v>5963</v>
      </c>
      <c r="F2189">
        <v>53510602</v>
      </c>
      <c r="G2189" t="s">
        <v>2041</v>
      </c>
      <c r="H2189">
        <v>0</v>
      </c>
      <c r="I2189" t="s">
        <v>2052</v>
      </c>
      <c r="J2189">
        <v>75</v>
      </c>
      <c r="K2189">
        <v>8</v>
      </c>
      <c r="L2189" t="s">
        <v>1771</v>
      </c>
      <c r="M2189" t="s">
        <v>1756</v>
      </c>
      <c r="N2189" t="s">
        <v>1756</v>
      </c>
      <c r="O2189" t="s">
        <v>2053</v>
      </c>
      <c r="P2189" t="s">
        <v>1757</v>
      </c>
      <c r="Q2189" s="387">
        <v>600</v>
      </c>
      <c r="R2189">
        <v>78</v>
      </c>
      <c r="S2189">
        <v>677.99999999999989</v>
      </c>
      <c r="T2189" s="388">
        <v>44467</v>
      </c>
      <c r="U2189">
        <v>0</v>
      </c>
      <c r="V2189" t="s">
        <v>833</v>
      </c>
      <c r="W2189" s="388">
        <v>44484</v>
      </c>
      <c r="X2189">
        <v>165</v>
      </c>
      <c r="Y2189">
        <v>0</v>
      </c>
      <c r="Z2189">
        <v>0</v>
      </c>
      <c r="AA2189" t="s">
        <v>1758</v>
      </c>
      <c r="AB2189" t="s">
        <v>826</v>
      </c>
      <c r="AD2189" t="s">
        <v>2045</v>
      </c>
      <c r="AE2189" t="s">
        <v>2046</v>
      </c>
      <c r="AI2189" t="s">
        <v>1761</v>
      </c>
      <c r="AL2189" t="s">
        <v>3222</v>
      </c>
      <c r="AM2189">
        <v>6</v>
      </c>
      <c r="AN2189" t="s">
        <v>3223</v>
      </c>
      <c r="AO2189" t="s">
        <v>3224</v>
      </c>
      <c r="AP2189">
        <v>0</v>
      </c>
      <c r="AQ2189" s="388">
        <v>44474</v>
      </c>
      <c r="AS2189" t="s">
        <v>1765</v>
      </c>
      <c r="AT2189" s="388">
        <v>44476</v>
      </c>
      <c r="AU2189" t="s">
        <v>1756</v>
      </c>
      <c r="AV2189" t="s">
        <v>1756</v>
      </c>
      <c r="AZ2189" t="s">
        <v>1766</v>
      </c>
      <c r="BA2189" t="s">
        <v>1767</v>
      </c>
      <c r="BB2189" t="s">
        <v>5964</v>
      </c>
      <c r="BC2189" t="s">
        <v>5965</v>
      </c>
      <c r="BD2189" t="s">
        <v>826</v>
      </c>
      <c r="BE2189" t="s">
        <v>1756</v>
      </c>
      <c r="BF2189" t="s">
        <v>826</v>
      </c>
    </row>
    <row r="2190" spans="1:58">
      <c r="A2190" t="s">
        <v>829</v>
      </c>
      <c r="B2190">
        <v>6</v>
      </c>
      <c r="C2190">
        <v>0</v>
      </c>
      <c r="D2190">
        <v>10098</v>
      </c>
      <c r="E2190" t="s">
        <v>5963</v>
      </c>
      <c r="F2190">
        <v>53510602</v>
      </c>
      <c r="G2190" t="s">
        <v>2041</v>
      </c>
      <c r="H2190">
        <v>0</v>
      </c>
      <c r="I2190" t="s">
        <v>2056</v>
      </c>
      <c r="J2190">
        <v>210</v>
      </c>
      <c r="K2190">
        <v>1</v>
      </c>
      <c r="L2190" t="s">
        <v>1755</v>
      </c>
      <c r="M2190" t="s">
        <v>1756</v>
      </c>
      <c r="N2190" t="s">
        <v>1756</v>
      </c>
      <c r="P2190" t="s">
        <v>1757</v>
      </c>
      <c r="Q2190" s="387">
        <v>210</v>
      </c>
      <c r="R2190">
        <v>27.3</v>
      </c>
      <c r="S2190">
        <v>237.29999999999998</v>
      </c>
      <c r="T2190" s="388">
        <v>44467</v>
      </c>
      <c r="U2190">
        <v>0</v>
      </c>
      <c r="V2190" t="s">
        <v>833</v>
      </c>
      <c r="W2190" s="388">
        <v>44484</v>
      </c>
      <c r="X2190">
        <v>165</v>
      </c>
      <c r="Y2190">
        <v>0</v>
      </c>
      <c r="Z2190">
        <v>0</v>
      </c>
      <c r="AA2190" t="s">
        <v>1758</v>
      </c>
      <c r="AB2190" t="s">
        <v>826</v>
      </c>
      <c r="AD2190" t="s">
        <v>2045</v>
      </c>
      <c r="AE2190" t="s">
        <v>2046</v>
      </c>
      <c r="AI2190" t="s">
        <v>1761</v>
      </c>
      <c r="AL2190" t="s">
        <v>3222</v>
      </c>
      <c r="AM2190">
        <v>6</v>
      </c>
      <c r="AN2190" t="s">
        <v>3223</v>
      </c>
      <c r="AO2190" t="s">
        <v>3224</v>
      </c>
      <c r="AP2190">
        <v>0</v>
      </c>
      <c r="AQ2190" s="388">
        <v>44474</v>
      </c>
      <c r="AS2190" t="s">
        <v>1765</v>
      </c>
      <c r="AT2190" s="388">
        <v>44476</v>
      </c>
      <c r="AU2190" t="s">
        <v>1756</v>
      </c>
      <c r="AV2190" t="s">
        <v>1756</v>
      </c>
      <c r="AZ2190" t="s">
        <v>1766</v>
      </c>
      <c r="BA2190" t="s">
        <v>1767</v>
      </c>
      <c r="BB2190" t="s">
        <v>5966</v>
      </c>
      <c r="BC2190" t="s">
        <v>5967</v>
      </c>
      <c r="BD2190" t="s">
        <v>826</v>
      </c>
      <c r="BE2190" t="s">
        <v>1756</v>
      </c>
      <c r="BF2190" t="s">
        <v>826</v>
      </c>
    </row>
    <row r="2191" spans="1:58">
      <c r="A2191" t="s">
        <v>829</v>
      </c>
      <c r="B2191">
        <v>6</v>
      </c>
      <c r="C2191">
        <v>0</v>
      </c>
      <c r="D2191">
        <v>10098</v>
      </c>
      <c r="E2191" t="s">
        <v>5963</v>
      </c>
      <c r="F2191">
        <v>53510602</v>
      </c>
      <c r="G2191" t="s">
        <v>2041</v>
      </c>
      <c r="H2191">
        <v>0</v>
      </c>
      <c r="I2191" t="s">
        <v>2073</v>
      </c>
      <c r="J2191">
        <v>243.75</v>
      </c>
      <c r="K2191">
        <v>1</v>
      </c>
      <c r="L2191" t="s">
        <v>1755</v>
      </c>
      <c r="M2191" t="s">
        <v>2074</v>
      </c>
      <c r="N2191" t="s">
        <v>1757</v>
      </c>
      <c r="O2191" t="s">
        <v>1756</v>
      </c>
      <c r="P2191" t="s">
        <v>1756</v>
      </c>
      <c r="Q2191" s="387">
        <v>243.75</v>
      </c>
      <c r="R2191">
        <v>31.6875</v>
      </c>
      <c r="S2191">
        <v>275.4375</v>
      </c>
      <c r="T2191" s="388">
        <v>44467</v>
      </c>
      <c r="U2191">
        <v>0</v>
      </c>
      <c r="V2191" t="s">
        <v>833</v>
      </c>
      <c r="W2191" s="388">
        <v>44484</v>
      </c>
      <c r="X2191">
        <v>165</v>
      </c>
      <c r="Y2191">
        <v>0</v>
      </c>
      <c r="Z2191">
        <v>0</v>
      </c>
      <c r="AA2191" t="s">
        <v>1758</v>
      </c>
      <c r="AB2191" t="s">
        <v>826</v>
      </c>
      <c r="AD2191" t="s">
        <v>2045</v>
      </c>
      <c r="AE2191" t="s">
        <v>2046</v>
      </c>
      <c r="AI2191" t="s">
        <v>1761</v>
      </c>
      <c r="AL2191" t="s">
        <v>3222</v>
      </c>
      <c r="AM2191">
        <v>6</v>
      </c>
      <c r="AN2191" t="s">
        <v>3223</v>
      </c>
      <c r="AO2191" t="s">
        <v>3224</v>
      </c>
      <c r="AP2191">
        <v>0</v>
      </c>
      <c r="AQ2191" s="388">
        <v>44474</v>
      </c>
      <c r="AS2191" t="s">
        <v>1765</v>
      </c>
      <c r="AT2191" s="388">
        <v>44476</v>
      </c>
      <c r="AU2191" t="s">
        <v>1756</v>
      </c>
      <c r="AV2191" t="s">
        <v>1756</v>
      </c>
      <c r="AZ2191" t="s">
        <v>1766</v>
      </c>
      <c r="BA2191" t="s">
        <v>1767</v>
      </c>
      <c r="BB2191" t="s">
        <v>5968</v>
      </c>
      <c r="BC2191" t="s">
        <v>5969</v>
      </c>
      <c r="BD2191" t="s">
        <v>826</v>
      </c>
      <c r="BE2191" t="s">
        <v>1756</v>
      </c>
      <c r="BF2191" t="s">
        <v>826</v>
      </c>
    </row>
    <row r="2192" spans="1:58">
      <c r="A2192" t="s">
        <v>829</v>
      </c>
      <c r="B2192">
        <v>6</v>
      </c>
      <c r="C2192">
        <v>0</v>
      </c>
      <c r="D2192">
        <v>10098</v>
      </c>
      <c r="E2192" t="s">
        <v>5963</v>
      </c>
      <c r="F2192">
        <v>53510602</v>
      </c>
      <c r="G2192" t="s">
        <v>2041</v>
      </c>
      <c r="H2192">
        <v>0</v>
      </c>
      <c r="I2192" t="s">
        <v>2083</v>
      </c>
      <c r="J2192">
        <v>12.21</v>
      </c>
      <c r="K2192">
        <v>6.5</v>
      </c>
      <c r="L2192" t="s">
        <v>1771</v>
      </c>
      <c r="M2192" t="s">
        <v>2084</v>
      </c>
      <c r="N2192" t="s">
        <v>1757</v>
      </c>
      <c r="O2192" t="s">
        <v>1756</v>
      </c>
      <c r="P2192" t="s">
        <v>1756</v>
      </c>
      <c r="Q2192" s="387">
        <v>79.364999999999995</v>
      </c>
      <c r="R2192">
        <v>10.317449999999999</v>
      </c>
      <c r="S2192">
        <v>89.682449999999989</v>
      </c>
      <c r="T2192" s="388">
        <v>44467</v>
      </c>
      <c r="U2192">
        <v>0</v>
      </c>
      <c r="V2192" t="s">
        <v>833</v>
      </c>
      <c r="W2192" s="388">
        <v>44484</v>
      </c>
      <c r="X2192">
        <v>165</v>
      </c>
      <c r="Y2192">
        <v>0</v>
      </c>
      <c r="Z2192">
        <v>0</v>
      </c>
      <c r="AA2192" t="s">
        <v>1758</v>
      </c>
      <c r="AB2192" t="s">
        <v>826</v>
      </c>
      <c r="AD2192" t="s">
        <v>2045</v>
      </c>
      <c r="AE2192" t="s">
        <v>2046</v>
      </c>
      <c r="AI2192" t="s">
        <v>1761</v>
      </c>
      <c r="AL2192" t="s">
        <v>3222</v>
      </c>
      <c r="AM2192">
        <v>6</v>
      </c>
      <c r="AN2192" t="s">
        <v>3223</v>
      </c>
      <c r="AO2192" t="s">
        <v>3224</v>
      </c>
      <c r="AP2192">
        <v>0</v>
      </c>
      <c r="AQ2192" s="388">
        <v>44474</v>
      </c>
      <c r="AS2192" t="s">
        <v>1765</v>
      </c>
      <c r="AT2192" s="388">
        <v>44476</v>
      </c>
      <c r="AU2192" t="s">
        <v>1756</v>
      </c>
      <c r="AV2192" t="s">
        <v>1756</v>
      </c>
      <c r="AZ2192" t="s">
        <v>1766</v>
      </c>
      <c r="BA2192" t="s">
        <v>1767</v>
      </c>
      <c r="BB2192" t="s">
        <v>5970</v>
      </c>
      <c r="BC2192" t="s">
        <v>5971</v>
      </c>
      <c r="BD2192" t="s">
        <v>826</v>
      </c>
      <c r="BE2192" t="s">
        <v>1756</v>
      </c>
      <c r="BF2192" t="s">
        <v>826</v>
      </c>
    </row>
    <row r="2193" spans="1:58">
      <c r="A2193" t="s">
        <v>829</v>
      </c>
      <c r="B2193">
        <v>6</v>
      </c>
      <c r="C2193">
        <v>0</v>
      </c>
      <c r="D2193">
        <v>10098</v>
      </c>
      <c r="E2193" t="s">
        <v>5963</v>
      </c>
      <c r="F2193">
        <v>53510602</v>
      </c>
      <c r="G2193" t="s">
        <v>2041</v>
      </c>
      <c r="H2193">
        <v>0</v>
      </c>
      <c r="I2193" t="s">
        <v>2089</v>
      </c>
      <c r="J2193">
        <v>146.96</v>
      </c>
      <c r="K2193">
        <v>6.5</v>
      </c>
      <c r="L2193" t="s">
        <v>2063</v>
      </c>
      <c r="M2193" t="s">
        <v>2090</v>
      </c>
      <c r="N2193" t="s">
        <v>1757</v>
      </c>
      <c r="O2193" t="s">
        <v>1756</v>
      </c>
      <c r="P2193" t="s">
        <v>1756</v>
      </c>
      <c r="Q2193" s="387">
        <v>955.24</v>
      </c>
      <c r="R2193">
        <v>124.1812</v>
      </c>
      <c r="S2193">
        <v>1079.4212</v>
      </c>
      <c r="T2193" s="388">
        <v>44467</v>
      </c>
      <c r="U2193">
        <v>0</v>
      </c>
      <c r="V2193" t="s">
        <v>833</v>
      </c>
      <c r="W2193" s="388">
        <v>44484</v>
      </c>
      <c r="X2193">
        <v>165</v>
      </c>
      <c r="Y2193">
        <v>0</v>
      </c>
      <c r="Z2193">
        <v>0</v>
      </c>
      <c r="AA2193" t="s">
        <v>1758</v>
      </c>
      <c r="AB2193" t="s">
        <v>826</v>
      </c>
      <c r="AD2193" t="s">
        <v>2045</v>
      </c>
      <c r="AE2193" t="s">
        <v>2046</v>
      </c>
      <c r="AI2193" t="s">
        <v>1761</v>
      </c>
      <c r="AL2193" t="s">
        <v>3222</v>
      </c>
      <c r="AM2193">
        <v>6</v>
      </c>
      <c r="AN2193" t="s">
        <v>3223</v>
      </c>
      <c r="AO2193" t="s">
        <v>3224</v>
      </c>
      <c r="AP2193">
        <v>0</v>
      </c>
      <c r="AQ2193" s="388">
        <v>44474</v>
      </c>
      <c r="AS2193" t="s">
        <v>1765</v>
      </c>
      <c r="AT2193" s="388">
        <v>44476</v>
      </c>
      <c r="AU2193" t="s">
        <v>1756</v>
      </c>
      <c r="AV2193" t="s">
        <v>1756</v>
      </c>
      <c r="AZ2193" t="s">
        <v>1766</v>
      </c>
      <c r="BA2193" t="s">
        <v>1767</v>
      </c>
      <c r="BB2193" t="s">
        <v>5972</v>
      </c>
      <c r="BC2193" t="s">
        <v>5973</v>
      </c>
      <c r="BD2193" t="s">
        <v>826</v>
      </c>
      <c r="BE2193" t="s">
        <v>1756</v>
      </c>
      <c r="BF2193" t="s">
        <v>826</v>
      </c>
    </row>
    <row r="2194" spans="1:58">
      <c r="A2194" t="s">
        <v>829</v>
      </c>
      <c r="B2194">
        <v>6</v>
      </c>
      <c r="C2194">
        <v>0</v>
      </c>
      <c r="D2194">
        <v>10097</v>
      </c>
      <c r="E2194" t="s">
        <v>5974</v>
      </c>
      <c r="F2194">
        <v>53510602</v>
      </c>
      <c r="G2194" t="s">
        <v>2041</v>
      </c>
      <c r="H2194">
        <v>0</v>
      </c>
      <c r="I2194" t="s">
        <v>2052</v>
      </c>
      <c r="J2194">
        <v>75</v>
      </c>
      <c r="K2194">
        <v>36</v>
      </c>
      <c r="L2194" t="s">
        <v>1771</v>
      </c>
      <c r="M2194" t="s">
        <v>1756</v>
      </c>
      <c r="N2194" t="s">
        <v>1756</v>
      </c>
      <c r="O2194" t="s">
        <v>2053</v>
      </c>
      <c r="P2194" t="s">
        <v>1757</v>
      </c>
      <c r="Q2194" s="387">
        <v>2700</v>
      </c>
      <c r="R2194">
        <v>351</v>
      </c>
      <c r="S2194">
        <v>3050.9999999999995</v>
      </c>
      <c r="T2194" s="388">
        <v>44467</v>
      </c>
      <c r="U2194">
        <v>0</v>
      </c>
      <c r="V2194" t="s">
        <v>833</v>
      </c>
      <c r="W2194" s="388">
        <v>44484</v>
      </c>
      <c r="X2194">
        <v>165</v>
      </c>
      <c r="Y2194">
        <v>0</v>
      </c>
      <c r="Z2194">
        <v>0</v>
      </c>
      <c r="AA2194" t="s">
        <v>1758</v>
      </c>
      <c r="AB2194" t="s">
        <v>826</v>
      </c>
      <c r="AD2194" t="s">
        <v>2045</v>
      </c>
      <c r="AE2194" t="s">
        <v>2046</v>
      </c>
      <c r="AI2194" t="s">
        <v>1761</v>
      </c>
      <c r="AL2194" t="s">
        <v>3206</v>
      </c>
      <c r="AM2194">
        <v>6</v>
      </c>
      <c r="AN2194" t="s">
        <v>1004</v>
      </c>
      <c r="AO2194" t="s">
        <v>2905</v>
      </c>
      <c r="AP2194">
        <v>0</v>
      </c>
      <c r="AQ2194" s="388">
        <v>44474</v>
      </c>
      <c r="AS2194" t="s">
        <v>1765</v>
      </c>
      <c r="AT2194" s="388">
        <v>44476</v>
      </c>
      <c r="AU2194" t="s">
        <v>1756</v>
      </c>
      <c r="AV2194" t="s">
        <v>1756</v>
      </c>
      <c r="AZ2194" t="s">
        <v>1766</v>
      </c>
      <c r="BA2194" t="s">
        <v>1767</v>
      </c>
      <c r="BB2194" t="s">
        <v>5975</v>
      </c>
      <c r="BC2194" t="s">
        <v>5976</v>
      </c>
      <c r="BD2194" t="s">
        <v>826</v>
      </c>
      <c r="BE2194" t="s">
        <v>1756</v>
      </c>
      <c r="BF2194" t="s">
        <v>826</v>
      </c>
    </row>
    <row r="2195" spans="1:58">
      <c r="A2195" t="s">
        <v>829</v>
      </c>
      <c r="B2195">
        <v>6</v>
      </c>
      <c r="C2195">
        <v>0</v>
      </c>
      <c r="D2195">
        <v>10097</v>
      </c>
      <c r="E2195" t="s">
        <v>5974</v>
      </c>
      <c r="F2195">
        <v>53510602</v>
      </c>
      <c r="G2195" t="s">
        <v>2041</v>
      </c>
      <c r="H2195">
        <v>0</v>
      </c>
      <c r="I2195" t="s">
        <v>2056</v>
      </c>
      <c r="J2195">
        <v>210</v>
      </c>
      <c r="K2195">
        <v>3</v>
      </c>
      <c r="L2195" t="s">
        <v>1755</v>
      </c>
      <c r="M2195" t="s">
        <v>1756</v>
      </c>
      <c r="N2195" t="s">
        <v>1756</v>
      </c>
      <c r="P2195" t="s">
        <v>1757</v>
      </c>
      <c r="Q2195" s="387">
        <v>630</v>
      </c>
      <c r="R2195">
        <v>81.900000000000006</v>
      </c>
      <c r="S2195">
        <v>711.9</v>
      </c>
      <c r="T2195" s="388">
        <v>44467</v>
      </c>
      <c r="U2195">
        <v>0</v>
      </c>
      <c r="V2195" t="s">
        <v>833</v>
      </c>
      <c r="W2195" s="388">
        <v>44484</v>
      </c>
      <c r="X2195">
        <v>165</v>
      </c>
      <c r="Y2195">
        <v>0</v>
      </c>
      <c r="Z2195">
        <v>0</v>
      </c>
      <c r="AA2195" t="s">
        <v>1758</v>
      </c>
      <c r="AB2195" t="s">
        <v>826</v>
      </c>
      <c r="AD2195" t="s">
        <v>2045</v>
      </c>
      <c r="AE2195" t="s">
        <v>2046</v>
      </c>
      <c r="AI2195" t="s">
        <v>1761</v>
      </c>
      <c r="AL2195" t="s">
        <v>3206</v>
      </c>
      <c r="AM2195">
        <v>6</v>
      </c>
      <c r="AN2195" t="s">
        <v>1004</v>
      </c>
      <c r="AO2195" t="s">
        <v>2905</v>
      </c>
      <c r="AP2195">
        <v>0</v>
      </c>
      <c r="AQ2195" s="388">
        <v>44474</v>
      </c>
      <c r="AS2195" t="s">
        <v>1765</v>
      </c>
      <c r="AT2195" s="388">
        <v>44476</v>
      </c>
      <c r="AU2195" t="s">
        <v>1756</v>
      </c>
      <c r="AV2195" t="s">
        <v>1756</v>
      </c>
      <c r="AZ2195" t="s">
        <v>1766</v>
      </c>
      <c r="BA2195" t="s">
        <v>1767</v>
      </c>
      <c r="BB2195" t="s">
        <v>5977</v>
      </c>
      <c r="BC2195" t="s">
        <v>5978</v>
      </c>
      <c r="BD2195" t="s">
        <v>826</v>
      </c>
      <c r="BE2195" t="s">
        <v>1756</v>
      </c>
      <c r="BF2195" t="s">
        <v>826</v>
      </c>
    </row>
    <row r="2196" spans="1:58">
      <c r="A2196" t="s">
        <v>829</v>
      </c>
      <c r="B2196">
        <v>6</v>
      </c>
      <c r="C2196">
        <v>0</v>
      </c>
      <c r="D2196">
        <v>10097</v>
      </c>
      <c r="E2196" t="s">
        <v>5974</v>
      </c>
      <c r="F2196">
        <v>53510602</v>
      </c>
      <c r="G2196" t="s">
        <v>2041</v>
      </c>
      <c r="H2196">
        <v>0</v>
      </c>
      <c r="I2196" t="s">
        <v>2062</v>
      </c>
      <c r="J2196">
        <v>138.05000000000001</v>
      </c>
      <c r="K2196">
        <v>11</v>
      </c>
      <c r="L2196" t="s">
        <v>2063</v>
      </c>
      <c r="M2196" t="s">
        <v>2064</v>
      </c>
      <c r="N2196" t="s">
        <v>1757</v>
      </c>
      <c r="O2196" t="s">
        <v>1756</v>
      </c>
      <c r="P2196" t="s">
        <v>1756</v>
      </c>
      <c r="Q2196" s="387">
        <v>1518.55</v>
      </c>
      <c r="R2196">
        <v>197.41149999999999</v>
      </c>
      <c r="S2196">
        <v>1715.9614999999999</v>
      </c>
      <c r="T2196" s="388">
        <v>44467</v>
      </c>
      <c r="U2196">
        <v>0</v>
      </c>
      <c r="V2196" t="s">
        <v>833</v>
      </c>
      <c r="W2196" s="388">
        <v>44484</v>
      </c>
      <c r="X2196">
        <v>165</v>
      </c>
      <c r="Y2196">
        <v>0</v>
      </c>
      <c r="Z2196">
        <v>0</v>
      </c>
      <c r="AA2196" t="s">
        <v>1758</v>
      </c>
      <c r="AB2196" t="s">
        <v>826</v>
      </c>
      <c r="AD2196" t="s">
        <v>2045</v>
      </c>
      <c r="AE2196" t="s">
        <v>2046</v>
      </c>
      <c r="AI2196" t="s">
        <v>1761</v>
      </c>
      <c r="AL2196" t="s">
        <v>3206</v>
      </c>
      <c r="AM2196">
        <v>6</v>
      </c>
      <c r="AN2196" t="s">
        <v>1004</v>
      </c>
      <c r="AO2196" t="s">
        <v>2905</v>
      </c>
      <c r="AP2196">
        <v>0</v>
      </c>
      <c r="AQ2196" s="388">
        <v>44474</v>
      </c>
      <c r="AS2196" t="s">
        <v>1765</v>
      </c>
      <c r="AT2196" s="388">
        <v>44476</v>
      </c>
      <c r="AU2196" t="s">
        <v>1756</v>
      </c>
      <c r="AV2196" t="s">
        <v>1756</v>
      </c>
      <c r="AZ2196" t="s">
        <v>1766</v>
      </c>
      <c r="BA2196" t="s">
        <v>1767</v>
      </c>
      <c r="BB2196" t="s">
        <v>5979</v>
      </c>
      <c r="BC2196" t="s">
        <v>5980</v>
      </c>
      <c r="BD2196" t="s">
        <v>826</v>
      </c>
      <c r="BE2196" t="s">
        <v>1756</v>
      </c>
      <c r="BF2196" t="s">
        <v>826</v>
      </c>
    </row>
    <row r="2197" spans="1:58">
      <c r="A2197" t="s">
        <v>829</v>
      </c>
      <c r="B2197">
        <v>6</v>
      </c>
      <c r="C2197">
        <v>0</v>
      </c>
      <c r="D2197">
        <v>10097</v>
      </c>
      <c r="E2197" t="s">
        <v>5974</v>
      </c>
      <c r="F2197">
        <v>53510602</v>
      </c>
      <c r="G2197" t="s">
        <v>2041</v>
      </c>
      <c r="H2197">
        <v>0</v>
      </c>
      <c r="I2197" t="s">
        <v>2073</v>
      </c>
      <c r="J2197">
        <v>243.75</v>
      </c>
      <c r="K2197">
        <v>1</v>
      </c>
      <c r="L2197" t="s">
        <v>1755</v>
      </c>
      <c r="M2197" t="s">
        <v>2074</v>
      </c>
      <c r="N2197" t="s">
        <v>1757</v>
      </c>
      <c r="O2197" t="s">
        <v>1756</v>
      </c>
      <c r="P2197" t="s">
        <v>1756</v>
      </c>
      <c r="Q2197" s="387">
        <v>243.75</v>
      </c>
      <c r="R2197">
        <v>31.6875</v>
      </c>
      <c r="S2197">
        <v>275.4375</v>
      </c>
      <c r="T2197" s="388">
        <v>44467</v>
      </c>
      <c r="U2197">
        <v>0</v>
      </c>
      <c r="V2197" t="s">
        <v>833</v>
      </c>
      <c r="W2197" s="388">
        <v>44484</v>
      </c>
      <c r="X2197">
        <v>165</v>
      </c>
      <c r="Y2197">
        <v>0</v>
      </c>
      <c r="Z2197">
        <v>0</v>
      </c>
      <c r="AA2197" t="s">
        <v>1758</v>
      </c>
      <c r="AB2197" t="s">
        <v>826</v>
      </c>
      <c r="AD2197" t="s">
        <v>2045</v>
      </c>
      <c r="AE2197" t="s">
        <v>2046</v>
      </c>
      <c r="AI2197" t="s">
        <v>1761</v>
      </c>
      <c r="AL2197" t="s">
        <v>3206</v>
      </c>
      <c r="AM2197">
        <v>6</v>
      </c>
      <c r="AN2197" t="s">
        <v>1004</v>
      </c>
      <c r="AO2197" t="s">
        <v>2905</v>
      </c>
      <c r="AP2197">
        <v>0</v>
      </c>
      <c r="AQ2197" s="388">
        <v>44474</v>
      </c>
      <c r="AS2197" t="s">
        <v>1765</v>
      </c>
      <c r="AT2197" s="388">
        <v>44476</v>
      </c>
      <c r="AU2197" t="s">
        <v>1756</v>
      </c>
      <c r="AV2197" t="s">
        <v>1756</v>
      </c>
      <c r="AZ2197" t="s">
        <v>1766</v>
      </c>
      <c r="BA2197" t="s">
        <v>1767</v>
      </c>
      <c r="BB2197" t="s">
        <v>5981</v>
      </c>
      <c r="BC2197" t="s">
        <v>5982</v>
      </c>
      <c r="BD2197" t="s">
        <v>826</v>
      </c>
      <c r="BE2197" t="s">
        <v>1756</v>
      </c>
      <c r="BF2197" t="s">
        <v>826</v>
      </c>
    </row>
    <row r="2198" spans="1:58">
      <c r="A2198" t="s">
        <v>829</v>
      </c>
      <c r="B2198">
        <v>6</v>
      </c>
      <c r="C2198">
        <v>0</v>
      </c>
      <c r="D2198">
        <v>10097</v>
      </c>
      <c r="E2198" t="s">
        <v>5974</v>
      </c>
      <c r="F2198">
        <v>53510602</v>
      </c>
      <c r="G2198" t="s">
        <v>2041</v>
      </c>
      <c r="H2198">
        <v>0</v>
      </c>
      <c r="I2198" t="s">
        <v>2083</v>
      </c>
      <c r="J2198">
        <v>12.21</v>
      </c>
      <c r="K2198">
        <v>11</v>
      </c>
      <c r="L2198" t="s">
        <v>1771</v>
      </c>
      <c r="M2198" t="s">
        <v>2084</v>
      </c>
      <c r="N2198" t="s">
        <v>1757</v>
      </c>
      <c r="O2198" t="s">
        <v>1756</v>
      </c>
      <c r="P2198" t="s">
        <v>1756</v>
      </c>
      <c r="Q2198" s="387">
        <v>134.31</v>
      </c>
      <c r="R2198">
        <v>17.4603</v>
      </c>
      <c r="S2198">
        <v>151.77029999999999</v>
      </c>
      <c r="T2198" s="388">
        <v>44467</v>
      </c>
      <c r="U2198">
        <v>0</v>
      </c>
      <c r="V2198" t="s">
        <v>833</v>
      </c>
      <c r="W2198" s="388">
        <v>44484</v>
      </c>
      <c r="X2198">
        <v>165</v>
      </c>
      <c r="Y2198">
        <v>0</v>
      </c>
      <c r="Z2198">
        <v>0</v>
      </c>
      <c r="AA2198" t="s">
        <v>1758</v>
      </c>
      <c r="AB2198" t="s">
        <v>826</v>
      </c>
      <c r="AD2198" t="s">
        <v>2045</v>
      </c>
      <c r="AE2198" t="s">
        <v>2046</v>
      </c>
      <c r="AI2198" t="s">
        <v>1761</v>
      </c>
      <c r="AL2198" t="s">
        <v>3206</v>
      </c>
      <c r="AM2198">
        <v>6</v>
      </c>
      <c r="AN2198" t="s">
        <v>1004</v>
      </c>
      <c r="AO2198" t="s">
        <v>2905</v>
      </c>
      <c r="AP2198">
        <v>0</v>
      </c>
      <c r="AQ2198" s="388">
        <v>44474</v>
      </c>
      <c r="AS2198" t="s">
        <v>1765</v>
      </c>
      <c r="AT2198" s="388">
        <v>44476</v>
      </c>
      <c r="AU2198" t="s">
        <v>1756</v>
      </c>
      <c r="AV2198" t="s">
        <v>1756</v>
      </c>
      <c r="AZ2198" t="s">
        <v>1766</v>
      </c>
      <c r="BA2198" t="s">
        <v>1767</v>
      </c>
      <c r="BB2198" t="s">
        <v>5983</v>
      </c>
      <c r="BC2198" t="s">
        <v>5984</v>
      </c>
      <c r="BD2198" t="s">
        <v>826</v>
      </c>
      <c r="BE2198" t="s">
        <v>1756</v>
      </c>
      <c r="BF2198" t="s">
        <v>826</v>
      </c>
    </row>
    <row r="2199" spans="1:58">
      <c r="A2199" t="s">
        <v>829</v>
      </c>
      <c r="B2199">
        <v>6</v>
      </c>
      <c r="C2199">
        <v>0</v>
      </c>
      <c r="D2199">
        <v>10097</v>
      </c>
      <c r="E2199" t="s">
        <v>5974</v>
      </c>
      <c r="F2199">
        <v>53510602</v>
      </c>
      <c r="G2199" t="s">
        <v>2041</v>
      </c>
      <c r="H2199">
        <v>0</v>
      </c>
      <c r="I2199" t="s">
        <v>2089</v>
      </c>
      <c r="J2199">
        <v>146.96</v>
      </c>
      <c r="K2199">
        <v>11</v>
      </c>
      <c r="L2199" t="s">
        <v>2063</v>
      </c>
      <c r="M2199" t="s">
        <v>2090</v>
      </c>
      <c r="N2199" t="s">
        <v>1757</v>
      </c>
      <c r="O2199" t="s">
        <v>1756</v>
      </c>
      <c r="P2199" t="s">
        <v>1756</v>
      </c>
      <c r="Q2199" s="387">
        <v>1616.56</v>
      </c>
      <c r="R2199">
        <v>210.15280000000001</v>
      </c>
      <c r="S2199">
        <v>1826.7127999999998</v>
      </c>
      <c r="T2199" s="388">
        <v>44467</v>
      </c>
      <c r="U2199">
        <v>0</v>
      </c>
      <c r="V2199" t="s">
        <v>833</v>
      </c>
      <c r="W2199" s="388">
        <v>44484</v>
      </c>
      <c r="X2199">
        <v>165</v>
      </c>
      <c r="Y2199">
        <v>0</v>
      </c>
      <c r="Z2199">
        <v>0</v>
      </c>
      <c r="AA2199" t="s">
        <v>1758</v>
      </c>
      <c r="AB2199" t="s">
        <v>826</v>
      </c>
      <c r="AD2199" t="s">
        <v>2045</v>
      </c>
      <c r="AE2199" t="s">
        <v>2046</v>
      </c>
      <c r="AI2199" t="s">
        <v>1761</v>
      </c>
      <c r="AL2199" t="s">
        <v>3206</v>
      </c>
      <c r="AM2199">
        <v>6</v>
      </c>
      <c r="AN2199" t="s">
        <v>1004</v>
      </c>
      <c r="AO2199" t="s">
        <v>2905</v>
      </c>
      <c r="AP2199">
        <v>0</v>
      </c>
      <c r="AQ2199" s="388">
        <v>44474</v>
      </c>
      <c r="AS2199" t="s">
        <v>1765</v>
      </c>
      <c r="AT2199" s="388">
        <v>44476</v>
      </c>
      <c r="AU2199" t="s">
        <v>1756</v>
      </c>
      <c r="AV2199" t="s">
        <v>1756</v>
      </c>
      <c r="AZ2199" t="s">
        <v>1766</v>
      </c>
      <c r="BA2199" t="s">
        <v>1767</v>
      </c>
      <c r="BB2199" t="s">
        <v>5985</v>
      </c>
      <c r="BC2199" t="s">
        <v>5986</v>
      </c>
      <c r="BD2199" t="s">
        <v>826</v>
      </c>
      <c r="BE2199" t="s">
        <v>1756</v>
      </c>
      <c r="BF2199" t="s">
        <v>826</v>
      </c>
    </row>
    <row r="2200" spans="1:58">
      <c r="A2200" t="s">
        <v>829</v>
      </c>
      <c r="B2200">
        <v>6</v>
      </c>
      <c r="C2200">
        <v>0</v>
      </c>
      <c r="D2200">
        <v>10097</v>
      </c>
      <c r="E2200" t="s">
        <v>5974</v>
      </c>
      <c r="F2200">
        <v>53510602</v>
      </c>
      <c r="G2200" t="s">
        <v>2041</v>
      </c>
      <c r="H2200">
        <v>0</v>
      </c>
      <c r="I2200" t="s">
        <v>2247</v>
      </c>
      <c r="J2200">
        <v>131.47999999999999</v>
      </c>
      <c r="K2200">
        <v>11</v>
      </c>
      <c r="L2200" t="s">
        <v>2063</v>
      </c>
      <c r="M2200" t="s">
        <v>2248</v>
      </c>
      <c r="N2200" t="s">
        <v>1757</v>
      </c>
      <c r="O2200" t="s">
        <v>1756</v>
      </c>
      <c r="P2200" t="s">
        <v>1756</v>
      </c>
      <c r="Q2200" s="387">
        <v>1446.28</v>
      </c>
      <c r="R2200">
        <v>188.0164</v>
      </c>
      <c r="S2200">
        <v>1634.2963999999997</v>
      </c>
      <c r="T2200" s="388">
        <v>44467</v>
      </c>
      <c r="U2200">
        <v>0</v>
      </c>
      <c r="V2200" t="s">
        <v>833</v>
      </c>
      <c r="W2200" s="388">
        <v>44484</v>
      </c>
      <c r="X2200">
        <v>165</v>
      </c>
      <c r="Y2200">
        <v>0</v>
      </c>
      <c r="Z2200">
        <v>0</v>
      </c>
      <c r="AA2200" t="s">
        <v>1758</v>
      </c>
      <c r="AB2200" t="s">
        <v>826</v>
      </c>
      <c r="AD2200" t="s">
        <v>2045</v>
      </c>
      <c r="AE2200" t="s">
        <v>2046</v>
      </c>
      <c r="AI2200" t="s">
        <v>1761</v>
      </c>
      <c r="AL2200" t="s">
        <v>3206</v>
      </c>
      <c r="AM2200">
        <v>6</v>
      </c>
      <c r="AN2200" t="s">
        <v>1004</v>
      </c>
      <c r="AO2200" t="s">
        <v>2905</v>
      </c>
      <c r="AP2200">
        <v>0</v>
      </c>
      <c r="AQ2200" s="388">
        <v>44474</v>
      </c>
      <c r="AS2200" t="s">
        <v>1765</v>
      </c>
      <c r="AT2200" s="388">
        <v>44476</v>
      </c>
      <c r="AU2200" t="s">
        <v>1756</v>
      </c>
      <c r="AV2200" t="s">
        <v>1756</v>
      </c>
      <c r="AZ2200" t="s">
        <v>1766</v>
      </c>
      <c r="BA2200" t="s">
        <v>1767</v>
      </c>
      <c r="BB2200" t="s">
        <v>5987</v>
      </c>
      <c r="BC2200" t="s">
        <v>5988</v>
      </c>
      <c r="BD2200" t="s">
        <v>826</v>
      </c>
      <c r="BE2200" t="s">
        <v>1756</v>
      </c>
      <c r="BF2200" t="s">
        <v>826</v>
      </c>
    </row>
    <row r="2201" spans="1:58">
      <c r="A2201" t="s">
        <v>829</v>
      </c>
      <c r="B2201">
        <v>6</v>
      </c>
      <c r="C2201">
        <v>0</v>
      </c>
      <c r="D2201">
        <v>10096</v>
      </c>
      <c r="E2201" t="s">
        <v>5989</v>
      </c>
      <c r="F2201">
        <v>53510602</v>
      </c>
      <c r="G2201" t="s">
        <v>2041</v>
      </c>
      <c r="H2201">
        <v>0</v>
      </c>
      <c r="I2201" t="s">
        <v>2052</v>
      </c>
      <c r="J2201">
        <v>75</v>
      </c>
      <c r="K2201">
        <v>36</v>
      </c>
      <c r="L2201" t="s">
        <v>1771</v>
      </c>
      <c r="M2201" t="s">
        <v>1756</v>
      </c>
      <c r="N2201" t="s">
        <v>1756</v>
      </c>
      <c r="O2201" t="s">
        <v>2053</v>
      </c>
      <c r="P2201" t="s">
        <v>1757</v>
      </c>
      <c r="Q2201" s="387">
        <v>2700</v>
      </c>
      <c r="R2201">
        <v>351</v>
      </c>
      <c r="S2201">
        <v>3050.9999999999995</v>
      </c>
      <c r="T2201" s="388">
        <v>44467</v>
      </c>
      <c r="U2201">
        <v>0</v>
      </c>
      <c r="V2201" t="s">
        <v>833</v>
      </c>
      <c r="W2201" s="388">
        <v>44484</v>
      </c>
      <c r="X2201">
        <v>165</v>
      </c>
      <c r="Y2201">
        <v>0</v>
      </c>
      <c r="Z2201">
        <v>0</v>
      </c>
      <c r="AA2201" t="s">
        <v>1758</v>
      </c>
      <c r="AB2201" t="s">
        <v>826</v>
      </c>
      <c r="AD2201" t="s">
        <v>2045</v>
      </c>
      <c r="AE2201" t="s">
        <v>2046</v>
      </c>
      <c r="AI2201" t="s">
        <v>1761</v>
      </c>
      <c r="AL2201" t="s">
        <v>5990</v>
      </c>
      <c r="AM2201">
        <v>6</v>
      </c>
      <c r="AN2201" t="s">
        <v>3239</v>
      </c>
      <c r="AO2201" t="s">
        <v>5991</v>
      </c>
      <c r="AP2201">
        <v>0</v>
      </c>
      <c r="AQ2201" s="388">
        <v>44474</v>
      </c>
      <c r="AS2201" t="s">
        <v>1765</v>
      </c>
      <c r="AT2201" s="388">
        <v>44476</v>
      </c>
      <c r="AU2201" t="s">
        <v>1756</v>
      </c>
      <c r="AV2201" t="s">
        <v>1756</v>
      </c>
      <c r="AZ2201" t="s">
        <v>1766</v>
      </c>
      <c r="BA2201" t="s">
        <v>1767</v>
      </c>
      <c r="BB2201" t="s">
        <v>5992</v>
      </c>
      <c r="BC2201" t="s">
        <v>5993</v>
      </c>
      <c r="BD2201" t="s">
        <v>826</v>
      </c>
      <c r="BE2201" t="s">
        <v>1756</v>
      </c>
      <c r="BF2201" t="s">
        <v>826</v>
      </c>
    </row>
    <row r="2202" spans="1:58">
      <c r="A2202" t="s">
        <v>829</v>
      </c>
      <c r="B2202">
        <v>6</v>
      </c>
      <c r="C2202">
        <v>0</v>
      </c>
      <c r="D2202">
        <v>10096</v>
      </c>
      <c r="E2202" t="s">
        <v>5989</v>
      </c>
      <c r="F2202">
        <v>53510602</v>
      </c>
      <c r="G2202" t="s">
        <v>2041</v>
      </c>
      <c r="H2202">
        <v>0</v>
      </c>
      <c r="I2202" t="s">
        <v>2056</v>
      </c>
      <c r="J2202">
        <v>210</v>
      </c>
      <c r="K2202">
        <v>3</v>
      </c>
      <c r="L2202" t="s">
        <v>1755</v>
      </c>
      <c r="M2202" t="s">
        <v>1756</v>
      </c>
      <c r="N2202" t="s">
        <v>1756</v>
      </c>
      <c r="P2202" t="s">
        <v>1757</v>
      </c>
      <c r="Q2202" s="387">
        <v>630</v>
      </c>
      <c r="R2202">
        <v>81.900000000000006</v>
      </c>
      <c r="S2202">
        <v>711.9</v>
      </c>
      <c r="T2202" s="388">
        <v>44467</v>
      </c>
      <c r="U2202">
        <v>0</v>
      </c>
      <c r="V2202" t="s">
        <v>833</v>
      </c>
      <c r="W2202" s="388">
        <v>44484</v>
      </c>
      <c r="X2202">
        <v>165</v>
      </c>
      <c r="Y2202">
        <v>0</v>
      </c>
      <c r="Z2202">
        <v>0</v>
      </c>
      <c r="AA2202" t="s">
        <v>1758</v>
      </c>
      <c r="AB2202" t="s">
        <v>826</v>
      </c>
      <c r="AD2202" t="s">
        <v>2045</v>
      </c>
      <c r="AE2202" t="s">
        <v>2046</v>
      </c>
      <c r="AI2202" t="s">
        <v>1761</v>
      </c>
      <c r="AL2202" t="s">
        <v>5990</v>
      </c>
      <c r="AM2202">
        <v>6</v>
      </c>
      <c r="AN2202" t="s">
        <v>3239</v>
      </c>
      <c r="AO2202" t="s">
        <v>5991</v>
      </c>
      <c r="AP2202">
        <v>0</v>
      </c>
      <c r="AQ2202" s="388">
        <v>44474</v>
      </c>
      <c r="AS2202" t="s">
        <v>1765</v>
      </c>
      <c r="AT2202" s="388">
        <v>44476</v>
      </c>
      <c r="AU2202" t="s">
        <v>1756</v>
      </c>
      <c r="AV2202" t="s">
        <v>1756</v>
      </c>
      <c r="AZ2202" t="s">
        <v>1766</v>
      </c>
      <c r="BA2202" t="s">
        <v>1767</v>
      </c>
      <c r="BB2202" t="s">
        <v>5994</v>
      </c>
      <c r="BC2202" t="s">
        <v>5995</v>
      </c>
      <c r="BD2202" t="s">
        <v>826</v>
      </c>
      <c r="BE2202" t="s">
        <v>1756</v>
      </c>
      <c r="BF2202" t="s">
        <v>826</v>
      </c>
    </row>
    <row r="2203" spans="1:58">
      <c r="A2203" t="s">
        <v>829</v>
      </c>
      <c r="B2203">
        <v>6</v>
      </c>
      <c r="C2203">
        <v>0</v>
      </c>
      <c r="D2203">
        <v>10096</v>
      </c>
      <c r="E2203" t="s">
        <v>5989</v>
      </c>
      <c r="F2203">
        <v>53510602</v>
      </c>
      <c r="G2203" t="s">
        <v>2041</v>
      </c>
      <c r="H2203">
        <v>0</v>
      </c>
      <c r="I2203" t="s">
        <v>2062</v>
      </c>
      <c r="J2203">
        <v>138.05000000000001</v>
      </c>
      <c r="K2203">
        <v>11</v>
      </c>
      <c r="L2203" t="s">
        <v>2063</v>
      </c>
      <c r="M2203" t="s">
        <v>2064</v>
      </c>
      <c r="N2203" t="s">
        <v>1757</v>
      </c>
      <c r="O2203" t="s">
        <v>1756</v>
      </c>
      <c r="P2203" t="s">
        <v>1756</v>
      </c>
      <c r="Q2203" s="387">
        <v>1518.55</v>
      </c>
      <c r="R2203">
        <v>197.41149999999999</v>
      </c>
      <c r="S2203">
        <v>1715.9614999999999</v>
      </c>
      <c r="T2203" s="388">
        <v>44467</v>
      </c>
      <c r="U2203">
        <v>0</v>
      </c>
      <c r="V2203" t="s">
        <v>833</v>
      </c>
      <c r="W2203" s="388">
        <v>44484</v>
      </c>
      <c r="X2203">
        <v>165</v>
      </c>
      <c r="Y2203">
        <v>0</v>
      </c>
      <c r="Z2203">
        <v>0</v>
      </c>
      <c r="AA2203" t="s">
        <v>1758</v>
      </c>
      <c r="AB2203" t="s">
        <v>826</v>
      </c>
      <c r="AD2203" t="s">
        <v>2045</v>
      </c>
      <c r="AE2203" t="s">
        <v>2046</v>
      </c>
      <c r="AI2203" t="s">
        <v>1761</v>
      </c>
      <c r="AL2203" t="s">
        <v>5990</v>
      </c>
      <c r="AM2203">
        <v>6</v>
      </c>
      <c r="AN2203" t="s">
        <v>3239</v>
      </c>
      <c r="AO2203" t="s">
        <v>5991</v>
      </c>
      <c r="AP2203">
        <v>0</v>
      </c>
      <c r="AQ2203" s="388">
        <v>44474</v>
      </c>
      <c r="AS2203" t="s">
        <v>1765</v>
      </c>
      <c r="AT2203" s="388">
        <v>44476</v>
      </c>
      <c r="AU2203" t="s">
        <v>1756</v>
      </c>
      <c r="AV2203" t="s">
        <v>1756</v>
      </c>
      <c r="AZ2203" t="s">
        <v>1766</v>
      </c>
      <c r="BA2203" t="s">
        <v>1767</v>
      </c>
      <c r="BB2203" t="s">
        <v>5996</v>
      </c>
      <c r="BC2203" t="s">
        <v>5997</v>
      </c>
      <c r="BD2203" t="s">
        <v>826</v>
      </c>
      <c r="BE2203" t="s">
        <v>1756</v>
      </c>
      <c r="BF2203" t="s">
        <v>826</v>
      </c>
    </row>
    <row r="2204" spans="1:58">
      <c r="A2204" t="s">
        <v>829</v>
      </c>
      <c r="B2204">
        <v>6</v>
      </c>
      <c r="C2204">
        <v>0</v>
      </c>
      <c r="D2204">
        <v>10096</v>
      </c>
      <c r="E2204" t="s">
        <v>5989</v>
      </c>
      <c r="F2204">
        <v>53510602</v>
      </c>
      <c r="G2204" t="s">
        <v>2041</v>
      </c>
      <c r="H2204">
        <v>0</v>
      </c>
      <c r="I2204" t="s">
        <v>2073</v>
      </c>
      <c r="J2204">
        <v>243.75</v>
      </c>
      <c r="K2204">
        <v>2</v>
      </c>
      <c r="L2204" t="s">
        <v>1755</v>
      </c>
      <c r="M2204" t="s">
        <v>2074</v>
      </c>
      <c r="N2204" t="s">
        <v>1757</v>
      </c>
      <c r="O2204" t="s">
        <v>1756</v>
      </c>
      <c r="P2204" t="s">
        <v>1756</v>
      </c>
      <c r="Q2204" s="387">
        <v>487.5</v>
      </c>
      <c r="R2204">
        <v>63.375</v>
      </c>
      <c r="S2204">
        <v>550.875</v>
      </c>
      <c r="T2204" s="388">
        <v>44467</v>
      </c>
      <c r="U2204">
        <v>0</v>
      </c>
      <c r="V2204" t="s">
        <v>833</v>
      </c>
      <c r="W2204" s="388">
        <v>44484</v>
      </c>
      <c r="X2204">
        <v>165</v>
      </c>
      <c r="Y2204">
        <v>0</v>
      </c>
      <c r="Z2204">
        <v>0</v>
      </c>
      <c r="AA2204" t="s">
        <v>1758</v>
      </c>
      <c r="AB2204" t="s">
        <v>826</v>
      </c>
      <c r="AD2204" t="s">
        <v>2045</v>
      </c>
      <c r="AE2204" t="s">
        <v>2046</v>
      </c>
      <c r="AI2204" t="s">
        <v>1761</v>
      </c>
      <c r="AL2204" t="s">
        <v>5990</v>
      </c>
      <c r="AM2204">
        <v>6</v>
      </c>
      <c r="AN2204" t="s">
        <v>3239</v>
      </c>
      <c r="AO2204" t="s">
        <v>5991</v>
      </c>
      <c r="AP2204">
        <v>0</v>
      </c>
      <c r="AQ2204" s="388">
        <v>44474</v>
      </c>
      <c r="AS2204" t="s">
        <v>1765</v>
      </c>
      <c r="AT2204" s="388">
        <v>44476</v>
      </c>
      <c r="AU2204" t="s">
        <v>1756</v>
      </c>
      <c r="AV2204" t="s">
        <v>1756</v>
      </c>
      <c r="AZ2204" t="s">
        <v>1766</v>
      </c>
      <c r="BA2204" t="s">
        <v>1767</v>
      </c>
      <c r="BB2204" t="s">
        <v>5998</v>
      </c>
      <c r="BC2204" t="s">
        <v>5999</v>
      </c>
      <c r="BD2204" t="s">
        <v>826</v>
      </c>
      <c r="BE2204" t="s">
        <v>1756</v>
      </c>
      <c r="BF2204" t="s">
        <v>826</v>
      </c>
    </row>
    <row r="2205" spans="1:58">
      <c r="A2205" t="s">
        <v>829</v>
      </c>
      <c r="B2205">
        <v>6</v>
      </c>
      <c r="C2205">
        <v>0</v>
      </c>
      <c r="D2205">
        <v>10096</v>
      </c>
      <c r="E2205" t="s">
        <v>5989</v>
      </c>
      <c r="F2205">
        <v>53510602</v>
      </c>
      <c r="G2205" t="s">
        <v>2041</v>
      </c>
      <c r="H2205">
        <v>0</v>
      </c>
      <c r="I2205" t="s">
        <v>2089</v>
      </c>
      <c r="J2205">
        <v>146.96</v>
      </c>
      <c r="K2205">
        <v>11</v>
      </c>
      <c r="L2205" t="s">
        <v>2063</v>
      </c>
      <c r="M2205" t="s">
        <v>2090</v>
      </c>
      <c r="N2205" t="s">
        <v>1757</v>
      </c>
      <c r="O2205" t="s">
        <v>1756</v>
      </c>
      <c r="P2205" t="s">
        <v>1756</v>
      </c>
      <c r="Q2205" s="387">
        <v>1616.56</v>
      </c>
      <c r="R2205">
        <v>210.15280000000001</v>
      </c>
      <c r="S2205">
        <v>1826.7127999999998</v>
      </c>
      <c r="T2205" s="388">
        <v>44467</v>
      </c>
      <c r="U2205">
        <v>0</v>
      </c>
      <c r="V2205" t="s">
        <v>833</v>
      </c>
      <c r="W2205" s="388">
        <v>44484</v>
      </c>
      <c r="X2205">
        <v>165</v>
      </c>
      <c r="Y2205">
        <v>0</v>
      </c>
      <c r="Z2205">
        <v>0</v>
      </c>
      <c r="AA2205" t="s">
        <v>1758</v>
      </c>
      <c r="AB2205" t="s">
        <v>826</v>
      </c>
      <c r="AD2205" t="s">
        <v>2045</v>
      </c>
      <c r="AE2205" t="s">
        <v>2046</v>
      </c>
      <c r="AI2205" t="s">
        <v>1761</v>
      </c>
      <c r="AL2205" t="s">
        <v>5990</v>
      </c>
      <c r="AM2205">
        <v>6</v>
      </c>
      <c r="AN2205" t="s">
        <v>3239</v>
      </c>
      <c r="AO2205" t="s">
        <v>5991</v>
      </c>
      <c r="AP2205">
        <v>0</v>
      </c>
      <c r="AQ2205" s="388">
        <v>44474</v>
      </c>
      <c r="AS2205" t="s">
        <v>1765</v>
      </c>
      <c r="AT2205" s="388">
        <v>44476</v>
      </c>
      <c r="AU2205" t="s">
        <v>1756</v>
      </c>
      <c r="AV2205" t="s">
        <v>1756</v>
      </c>
      <c r="AZ2205" t="s">
        <v>1766</v>
      </c>
      <c r="BA2205" t="s">
        <v>1767</v>
      </c>
      <c r="BB2205" t="s">
        <v>6000</v>
      </c>
      <c r="BC2205" t="s">
        <v>6001</v>
      </c>
      <c r="BD2205" t="s">
        <v>826</v>
      </c>
      <c r="BE2205" t="s">
        <v>1756</v>
      </c>
      <c r="BF2205" t="s">
        <v>826</v>
      </c>
    </row>
    <row r="2206" spans="1:58">
      <c r="A2206" t="s">
        <v>829</v>
      </c>
      <c r="B2206">
        <v>6</v>
      </c>
      <c r="C2206">
        <v>0</v>
      </c>
      <c r="D2206">
        <v>10096</v>
      </c>
      <c r="E2206" t="s">
        <v>5989</v>
      </c>
      <c r="F2206">
        <v>53510602</v>
      </c>
      <c r="G2206" t="s">
        <v>2041</v>
      </c>
      <c r="H2206">
        <v>0</v>
      </c>
      <c r="I2206" t="s">
        <v>2247</v>
      </c>
      <c r="J2206">
        <v>131.47999999999999</v>
      </c>
      <c r="K2206">
        <v>11</v>
      </c>
      <c r="L2206" t="s">
        <v>2063</v>
      </c>
      <c r="M2206" t="s">
        <v>2248</v>
      </c>
      <c r="N2206" t="s">
        <v>1757</v>
      </c>
      <c r="O2206" t="s">
        <v>1756</v>
      </c>
      <c r="P2206" t="s">
        <v>1756</v>
      </c>
      <c r="Q2206" s="387">
        <v>1446.28</v>
      </c>
      <c r="R2206">
        <v>188.0164</v>
      </c>
      <c r="S2206">
        <v>1634.2963999999997</v>
      </c>
      <c r="T2206" s="388">
        <v>44467</v>
      </c>
      <c r="U2206">
        <v>0</v>
      </c>
      <c r="V2206" t="s">
        <v>833</v>
      </c>
      <c r="W2206" s="388">
        <v>44484</v>
      </c>
      <c r="X2206">
        <v>165</v>
      </c>
      <c r="Y2206">
        <v>0</v>
      </c>
      <c r="Z2206">
        <v>0</v>
      </c>
      <c r="AA2206" t="s">
        <v>1758</v>
      </c>
      <c r="AB2206" t="s">
        <v>826</v>
      </c>
      <c r="AD2206" t="s">
        <v>2045</v>
      </c>
      <c r="AE2206" t="s">
        <v>2046</v>
      </c>
      <c r="AI2206" t="s">
        <v>1761</v>
      </c>
      <c r="AL2206" t="s">
        <v>5990</v>
      </c>
      <c r="AM2206">
        <v>6</v>
      </c>
      <c r="AN2206" t="s">
        <v>3239</v>
      </c>
      <c r="AO2206" t="s">
        <v>5991</v>
      </c>
      <c r="AP2206">
        <v>0</v>
      </c>
      <c r="AQ2206" s="388">
        <v>44474</v>
      </c>
      <c r="AS2206" t="s">
        <v>1765</v>
      </c>
      <c r="AT2206" s="388">
        <v>44476</v>
      </c>
      <c r="AU2206" t="s">
        <v>1756</v>
      </c>
      <c r="AV2206" t="s">
        <v>1756</v>
      </c>
      <c r="AZ2206" t="s">
        <v>1766</v>
      </c>
      <c r="BA2206" t="s">
        <v>1767</v>
      </c>
      <c r="BB2206" t="s">
        <v>6002</v>
      </c>
      <c r="BC2206" t="s">
        <v>6003</v>
      </c>
      <c r="BD2206" t="s">
        <v>826</v>
      </c>
      <c r="BE2206" t="s">
        <v>1756</v>
      </c>
      <c r="BF2206" t="s">
        <v>826</v>
      </c>
    </row>
    <row r="2207" spans="1:58">
      <c r="A2207" t="s">
        <v>829</v>
      </c>
      <c r="B2207">
        <v>6</v>
      </c>
      <c r="C2207">
        <v>0</v>
      </c>
      <c r="D2207">
        <v>10095</v>
      </c>
      <c r="E2207" t="s">
        <v>6004</v>
      </c>
      <c r="F2207">
        <v>53510602</v>
      </c>
      <c r="G2207" t="s">
        <v>2041</v>
      </c>
      <c r="H2207">
        <v>0</v>
      </c>
      <c r="I2207" t="s">
        <v>2042</v>
      </c>
      <c r="J2207">
        <v>60</v>
      </c>
      <c r="K2207">
        <v>12</v>
      </c>
      <c r="L2207" t="s">
        <v>1771</v>
      </c>
      <c r="M2207" t="s">
        <v>1756</v>
      </c>
      <c r="N2207" t="s">
        <v>1756</v>
      </c>
      <c r="O2207" t="s">
        <v>2043</v>
      </c>
      <c r="P2207" t="s">
        <v>1757</v>
      </c>
      <c r="Q2207" s="387">
        <v>720</v>
      </c>
      <c r="R2207">
        <v>93.600000000000009</v>
      </c>
      <c r="S2207">
        <v>813.59999999999991</v>
      </c>
      <c r="T2207" s="388">
        <v>44467</v>
      </c>
      <c r="U2207">
        <v>0</v>
      </c>
      <c r="V2207" t="s">
        <v>833</v>
      </c>
      <c r="W2207" s="388">
        <v>44484</v>
      </c>
      <c r="X2207">
        <v>165</v>
      </c>
      <c r="Y2207">
        <v>0</v>
      </c>
      <c r="Z2207">
        <v>0</v>
      </c>
      <c r="AA2207" t="s">
        <v>1758</v>
      </c>
      <c r="AB2207" t="s">
        <v>826</v>
      </c>
      <c r="AD2207" t="s">
        <v>2045</v>
      </c>
      <c r="AE2207" t="s">
        <v>2046</v>
      </c>
      <c r="AI2207" t="s">
        <v>1761</v>
      </c>
      <c r="AL2207" t="s">
        <v>3276</v>
      </c>
      <c r="AM2207">
        <v>6</v>
      </c>
      <c r="AN2207" t="s">
        <v>1833</v>
      </c>
      <c r="AO2207" t="s">
        <v>1834</v>
      </c>
      <c r="AP2207">
        <v>0</v>
      </c>
      <c r="AQ2207" s="388">
        <v>44474</v>
      </c>
      <c r="AS2207" t="s">
        <v>1765</v>
      </c>
      <c r="AT2207" s="388">
        <v>44476</v>
      </c>
      <c r="AU2207" t="s">
        <v>1756</v>
      </c>
      <c r="AV2207" t="s">
        <v>1756</v>
      </c>
      <c r="AZ2207" t="s">
        <v>1766</v>
      </c>
      <c r="BA2207" t="s">
        <v>1767</v>
      </c>
      <c r="BB2207" t="s">
        <v>6005</v>
      </c>
      <c r="BC2207" t="s">
        <v>6006</v>
      </c>
      <c r="BD2207" t="s">
        <v>826</v>
      </c>
      <c r="BE2207" t="s">
        <v>1756</v>
      </c>
      <c r="BF2207" t="s">
        <v>826</v>
      </c>
    </row>
    <row r="2208" spans="1:58">
      <c r="A2208" t="s">
        <v>829</v>
      </c>
      <c r="B2208">
        <v>6</v>
      </c>
      <c r="C2208">
        <v>0</v>
      </c>
      <c r="D2208">
        <v>10095</v>
      </c>
      <c r="E2208" t="s">
        <v>6004</v>
      </c>
      <c r="F2208">
        <v>53510602</v>
      </c>
      <c r="G2208" t="s">
        <v>2041</v>
      </c>
      <c r="H2208">
        <v>0</v>
      </c>
      <c r="I2208" t="s">
        <v>2052</v>
      </c>
      <c r="J2208">
        <v>75</v>
      </c>
      <c r="K2208">
        <v>60</v>
      </c>
      <c r="L2208" t="s">
        <v>1771</v>
      </c>
      <c r="M2208" t="s">
        <v>1756</v>
      </c>
      <c r="N2208" t="s">
        <v>1756</v>
      </c>
      <c r="O2208" t="s">
        <v>2053</v>
      </c>
      <c r="P2208" t="s">
        <v>1757</v>
      </c>
      <c r="Q2208" s="387">
        <v>4500</v>
      </c>
      <c r="R2208">
        <v>585</v>
      </c>
      <c r="S2208">
        <v>5084.9999999999991</v>
      </c>
      <c r="T2208" s="388">
        <v>44467</v>
      </c>
      <c r="U2208">
        <v>0</v>
      </c>
      <c r="V2208" t="s">
        <v>833</v>
      </c>
      <c r="W2208" s="388">
        <v>44484</v>
      </c>
      <c r="X2208">
        <v>165</v>
      </c>
      <c r="Y2208">
        <v>0</v>
      </c>
      <c r="Z2208">
        <v>0</v>
      </c>
      <c r="AA2208" t="s">
        <v>1758</v>
      </c>
      <c r="AB2208" t="s">
        <v>826</v>
      </c>
      <c r="AD2208" t="s">
        <v>2045</v>
      </c>
      <c r="AE2208" t="s">
        <v>2046</v>
      </c>
      <c r="AI2208" t="s">
        <v>1761</v>
      </c>
      <c r="AL2208" t="s">
        <v>3276</v>
      </c>
      <c r="AM2208">
        <v>6</v>
      </c>
      <c r="AN2208" t="s">
        <v>1833</v>
      </c>
      <c r="AO2208" t="s">
        <v>1834</v>
      </c>
      <c r="AP2208">
        <v>0</v>
      </c>
      <c r="AQ2208" s="388">
        <v>44474</v>
      </c>
      <c r="AS2208" t="s">
        <v>1765</v>
      </c>
      <c r="AT2208" s="388">
        <v>44476</v>
      </c>
      <c r="AU2208" t="s">
        <v>1756</v>
      </c>
      <c r="AV2208" t="s">
        <v>1756</v>
      </c>
      <c r="AZ2208" t="s">
        <v>1766</v>
      </c>
      <c r="BA2208" t="s">
        <v>1767</v>
      </c>
      <c r="BB2208" t="s">
        <v>6007</v>
      </c>
      <c r="BC2208" t="s">
        <v>6008</v>
      </c>
      <c r="BD2208" t="s">
        <v>826</v>
      </c>
      <c r="BE2208" t="s">
        <v>1756</v>
      </c>
      <c r="BF2208" t="s">
        <v>826</v>
      </c>
    </row>
    <row r="2209" spans="1:58">
      <c r="A2209" t="s">
        <v>829</v>
      </c>
      <c r="B2209">
        <v>6</v>
      </c>
      <c r="C2209">
        <v>0</v>
      </c>
      <c r="D2209">
        <v>10095</v>
      </c>
      <c r="E2209" t="s">
        <v>6004</v>
      </c>
      <c r="F2209">
        <v>53510602</v>
      </c>
      <c r="G2209" t="s">
        <v>2041</v>
      </c>
      <c r="H2209">
        <v>0</v>
      </c>
      <c r="I2209" t="s">
        <v>2056</v>
      </c>
      <c r="J2209">
        <v>210</v>
      </c>
      <c r="K2209">
        <v>7</v>
      </c>
      <c r="L2209" t="s">
        <v>1755</v>
      </c>
      <c r="M2209" t="s">
        <v>1756</v>
      </c>
      <c r="N2209" t="s">
        <v>1756</v>
      </c>
      <c r="P2209" t="s">
        <v>1757</v>
      </c>
      <c r="Q2209" s="387">
        <v>1470</v>
      </c>
      <c r="R2209">
        <v>191.1</v>
      </c>
      <c r="S2209">
        <v>1661.1</v>
      </c>
      <c r="T2209" s="388">
        <v>44467</v>
      </c>
      <c r="U2209">
        <v>0</v>
      </c>
      <c r="V2209" t="s">
        <v>833</v>
      </c>
      <c r="W2209" s="388">
        <v>44484</v>
      </c>
      <c r="X2209">
        <v>165</v>
      </c>
      <c r="Y2209">
        <v>0</v>
      </c>
      <c r="Z2209">
        <v>0</v>
      </c>
      <c r="AA2209" t="s">
        <v>1758</v>
      </c>
      <c r="AB2209" t="s">
        <v>826</v>
      </c>
      <c r="AD2209" t="s">
        <v>2045</v>
      </c>
      <c r="AE2209" t="s">
        <v>2046</v>
      </c>
      <c r="AI2209" t="s">
        <v>1761</v>
      </c>
      <c r="AL2209" t="s">
        <v>3276</v>
      </c>
      <c r="AM2209">
        <v>6</v>
      </c>
      <c r="AN2209" t="s">
        <v>1833</v>
      </c>
      <c r="AO2209" t="s">
        <v>1834</v>
      </c>
      <c r="AP2209">
        <v>0</v>
      </c>
      <c r="AQ2209" s="388">
        <v>44474</v>
      </c>
      <c r="AS2209" t="s">
        <v>1765</v>
      </c>
      <c r="AT2209" s="388">
        <v>44476</v>
      </c>
      <c r="AU2209" t="s">
        <v>1756</v>
      </c>
      <c r="AV2209" t="s">
        <v>1756</v>
      </c>
      <c r="AZ2209" t="s">
        <v>1766</v>
      </c>
      <c r="BA2209" t="s">
        <v>1767</v>
      </c>
      <c r="BB2209" t="s">
        <v>6009</v>
      </c>
      <c r="BC2209" t="s">
        <v>6010</v>
      </c>
      <c r="BD2209" t="s">
        <v>826</v>
      </c>
      <c r="BE2209" t="s">
        <v>1756</v>
      </c>
      <c r="BF2209" t="s">
        <v>826</v>
      </c>
    </row>
    <row r="2210" spans="1:58">
      <c r="A2210" t="s">
        <v>829</v>
      </c>
      <c r="B2210">
        <v>6</v>
      </c>
      <c r="C2210">
        <v>0</v>
      </c>
      <c r="D2210">
        <v>10095</v>
      </c>
      <c r="E2210" t="s">
        <v>6004</v>
      </c>
      <c r="F2210">
        <v>53510602</v>
      </c>
      <c r="G2210" t="s">
        <v>2041</v>
      </c>
      <c r="H2210">
        <v>0</v>
      </c>
      <c r="I2210" t="s">
        <v>518</v>
      </c>
      <c r="J2210">
        <v>95</v>
      </c>
      <c r="K2210">
        <v>12</v>
      </c>
      <c r="L2210" t="s">
        <v>1771</v>
      </c>
      <c r="M2210" t="s">
        <v>1756</v>
      </c>
      <c r="N2210" t="s">
        <v>1756</v>
      </c>
      <c r="O2210" t="s">
        <v>2059</v>
      </c>
      <c r="P2210" t="s">
        <v>1757</v>
      </c>
      <c r="Q2210" s="387">
        <v>1140</v>
      </c>
      <c r="R2210">
        <v>148.20000000000002</v>
      </c>
      <c r="S2210">
        <v>1288.1999999999998</v>
      </c>
      <c r="T2210" s="388">
        <v>44467</v>
      </c>
      <c r="U2210">
        <v>0</v>
      </c>
      <c r="V2210" t="s">
        <v>833</v>
      </c>
      <c r="W2210" s="388">
        <v>44484</v>
      </c>
      <c r="X2210">
        <v>165</v>
      </c>
      <c r="Y2210">
        <v>0</v>
      </c>
      <c r="Z2210">
        <v>0</v>
      </c>
      <c r="AA2210" t="s">
        <v>1758</v>
      </c>
      <c r="AB2210" t="s">
        <v>826</v>
      </c>
      <c r="AD2210" t="s">
        <v>2045</v>
      </c>
      <c r="AE2210" t="s">
        <v>2046</v>
      </c>
      <c r="AI2210" t="s">
        <v>1761</v>
      </c>
      <c r="AL2210" t="s">
        <v>3276</v>
      </c>
      <c r="AM2210">
        <v>6</v>
      </c>
      <c r="AN2210" t="s">
        <v>1833</v>
      </c>
      <c r="AO2210" t="s">
        <v>1834</v>
      </c>
      <c r="AP2210">
        <v>0</v>
      </c>
      <c r="AQ2210" s="388">
        <v>44474</v>
      </c>
      <c r="AS2210" t="s">
        <v>1765</v>
      </c>
      <c r="AT2210" s="388">
        <v>44476</v>
      </c>
      <c r="AU2210" t="s">
        <v>1756</v>
      </c>
      <c r="AV2210" t="s">
        <v>1756</v>
      </c>
      <c r="AZ2210" t="s">
        <v>1766</v>
      </c>
      <c r="BA2210" t="s">
        <v>1767</v>
      </c>
      <c r="BB2210" t="s">
        <v>6011</v>
      </c>
      <c r="BC2210" t="s">
        <v>6012</v>
      </c>
      <c r="BD2210" t="s">
        <v>826</v>
      </c>
      <c r="BE2210" t="s">
        <v>1756</v>
      </c>
      <c r="BF2210" t="s">
        <v>826</v>
      </c>
    </row>
    <row r="2211" spans="1:58">
      <c r="A2211" t="s">
        <v>829</v>
      </c>
      <c r="B2211">
        <v>6</v>
      </c>
      <c r="C2211">
        <v>0</v>
      </c>
      <c r="D2211">
        <v>10095</v>
      </c>
      <c r="E2211" t="s">
        <v>6004</v>
      </c>
      <c r="F2211">
        <v>53510602</v>
      </c>
      <c r="G2211" t="s">
        <v>2041</v>
      </c>
      <c r="H2211">
        <v>0</v>
      </c>
      <c r="I2211" t="s">
        <v>2062</v>
      </c>
      <c r="J2211">
        <v>138.05000000000001</v>
      </c>
      <c r="K2211">
        <v>11</v>
      </c>
      <c r="L2211" t="s">
        <v>2063</v>
      </c>
      <c r="M2211" t="s">
        <v>2064</v>
      </c>
      <c r="N2211" t="s">
        <v>1757</v>
      </c>
      <c r="O2211" t="s">
        <v>1756</v>
      </c>
      <c r="P2211" t="s">
        <v>1756</v>
      </c>
      <c r="Q2211" s="387">
        <v>1518.55</v>
      </c>
      <c r="R2211">
        <v>197.41149999999999</v>
      </c>
      <c r="S2211">
        <v>1715.9614999999999</v>
      </c>
      <c r="T2211" s="388">
        <v>44467</v>
      </c>
      <c r="U2211">
        <v>0</v>
      </c>
      <c r="V2211" t="s">
        <v>833</v>
      </c>
      <c r="W2211" s="388">
        <v>44484</v>
      </c>
      <c r="X2211">
        <v>165</v>
      </c>
      <c r="Y2211">
        <v>0</v>
      </c>
      <c r="Z2211">
        <v>0</v>
      </c>
      <c r="AA2211" t="s">
        <v>1758</v>
      </c>
      <c r="AB2211" t="s">
        <v>826</v>
      </c>
      <c r="AD2211" t="s">
        <v>2045</v>
      </c>
      <c r="AE2211" t="s">
        <v>2046</v>
      </c>
      <c r="AI2211" t="s">
        <v>1761</v>
      </c>
      <c r="AL2211" t="s">
        <v>3276</v>
      </c>
      <c r="AM2211">
        <v>6</v>
      </c>
      <c r="AN2211" t="s">
        <v>1833</v>
      </c>
      <c r="AO2211" t="s">
        <v>1834</v>
      </c>
      <c r="AP2211">
        <v>0</v>
      </c>
      <c r="AQ2211" s="388">
        <v>44474</v>
      </c>
      <c r="AS2211" t="s">
        <v>1765</v>
      </c>
      <c r="AT2211" s="388">
        <v>44476</v>
      </c>
      <c r="AU2211" t="s">
        <v>1756</v>
      </c>
      <c r="AV2211" t="s">
        <v>1756</v>
      </c>
      <c r="AZ2211" t="s">
        <v>1766</v>
      </c>
      <c r="BA2211" t="s">
        <v>1767</v>
      </c>
      <c r="BB2211" t="s">
        <v>6013</v>
      </c>
      <c r="BC2211" t="s">
        <v>6014</v>
      </c>
      <c r="BD2211" t="s">
        <v>826</v>
      </c>
      <c r="BE2211" t="s">
        <v>1756</v>
      </c>
      <c r="BF2211" t="s">
        <v>826</v>
      </c>
    </row>
    <row r="2212" spans="1:58">
      <c r="A2212" t="s">
        <v>829</v>
      </c>
      <c r="B2212">
        <v>6</v>
      </c>
      <c r="C2212">
        <v>0</v>
      </c>
      <c r="D2212">
        <v>10095</v>
      </c>
      <c r="E2212" t="s">
        <v>6004</v>
      </c>
      <c r="F2212">
        <v>53510602</v>
      </c>
      <c r="G2212" t="s">
        <v>2041</v>
      </c>
      <c r="H2212">
        <v>0</v>
      </c>
      <c r="I2212" t="s">
        <v>2073</v>
      </c>
      <c r="J2212">
        <v>243.75</v>
      </c>
      <c r="K2212">
        <v>3</v>
      </c>
      <c r="L2212" t="s">
        <v>1755</v>
      </c>
      <c r="M2212" t="s">
        <v>2074</v>
      </c>
      <c r="N2212" t="s">
        <v>1757</v>
      </c>
      <c r="O2212" t="s">
        <v>1756</v>
      </c>
      <c r="P2212" t="s">
        <v>1756</v>
      </c>
      <c r="Q2212" s="387">
        <v>731.25</v>
      </c>
      <c r="R2212">
        <v>95.0625</v>
      </c>
      <c r="S2212">
        <v>826.31249999999989</v>
      </c>
      <c r="T2212" s="388">
        <v>44467</v>
      </c>
      <c r="U2212">
        <v>0</v>
      </c>
      <c r="V2212" t="s">
        <v>833</v>
      </c>
      <c r="W2212" s="388">
        <v>44484</v>
      </c>
      <c r="X2212">
        <v>165</v>
      </c>
      <c r="Y2212">
        <v>0</v>
      </c>
      <c r="Z2212">
        <v>0</v>
      </c>
      <c r="AA2212" t="s">
        <v>1758</v>
      </c>
      <c r="AB2212" t="s">
        <v>826</v>
      </c>
      <c r="AD2212" t="s">
        <v>2045</v>
      </c>
      <c r="AE2212" t="s">
        <v>2046</v>
      </c>
      <c r="AI2212" t="s">
        <v>1761</v>
      </c>
      <c r="AL2212" t="s">
        <v>3276</v>
      </c>
      <c r="AM2212">
        <v>6</v>
      </c>
      <c r="AN2212" t="s">
        <v>1833</v>
      </c>
      <c r="AO2212" t="s">
        <v>1834</v>
      </c>
      <c r="AP2212">
        <v>0</v>
      </c>
      <c r="AQ2212" s="388">
        <v>44474</v>
      </c>
      <c r="AS2212" t="s">
        <v>1765</v>
      </c>
      <c r="AT2212" s="388">
        <v>44476</v>
      </c>
      <c r="AU2212" t="s">
        <v>1756</v>
      </c>
      <c r="AV2212" t="s">
        <v>1756</v>
      </c>
      <c r="AZ2212" t="s">
        <v>1766</v>
      </c>
      <c r="BA2212" t="s">
        <v>1767</v>
      </c>
      <c r="BB2212" t="s">
        <v>6015</v>
      </c>
      <c r="BC2212" t="s">
        <v>6016</v>
      </c>
      <c r="BD2212" t="s">
        <v>826</v>
      </c>
      <c r="BE2212" t="s">
        <v>1756</v>
      </c>
      <c r="BF2212" t="s">
        <v>826</v>
      </c>
    </row>
    <row r="2213" spans="1:58">
      <c r="A2213" t="s">
        <v>829</v>
      </c>
      <c r="B2213">
        <v>6</v>
      </c>
      <c r="C2213">
        <v>0</v>
      </c>
      <c r="D2213">
        <v>10095</v>
      </c>
      <c r="E2213" t="s">
        <v>6004</v>
      </c>
      <c r="F2213">
        <v>53510602</v>
      </c>
      <c r="G2213" t="s">
        <v>2041</v>
      </c>
      <c r="H2213">
        <v>0</v>
      </c>
      <c r="I2213" t="s">
        <v>3152</v>
      </c>
      <c r="J2213">
        <v>18.45</v>
      </c>
      <c r="K2213">
        <v>10</v>
      </c>
      <c r="L2213" t="s">
        <v>1771</v>
      </c>
      <c r="M2213" t="s">
        <v>3153</v>
      </c>
      <c r="N2213" t="s">
        <v>1757</v>
      </c>
      <c r="O2213" t="s">
        <v>1756</v>
      </c>
      <c r="P2213" t="s">
        <v>1756</v>
      </c>
      <c r="Q2213" s="387">
        <v>184.5</v>
      </c>
      <c r="R2213">
        <v>23.984999999999999</v>
      </c>
      <c r="S2213">
        <v>208.48499999999999</v>
      </c>
      <c r="T2213" s="388">
        <v>44467</v>
      </c>
      <c r="U2213">
        <v>0</v>
      </c>
      <c r="V2213" t="s">
        <v>833</v>
      </c>
      <c r="W2213" s="388">
        <v>44484</v>
      </c>
      <c r="X2213">
        <v>165</v>
      </c>
      <c r="Y2213">
        <v>0</v>
      </c>
      <c r="Z2213">
        <v>0</v>
      </c>
      <c r="AA2213" t="s">
        <v>1758</v>
      </c>
      <c r="AB2213" t="s">
        <v>826</v>
      </c>
      <c r="AD2213" t="s">
        <v>2045</v>
      </c>
      <c r="AE2213" t="s">
        <v>2046</v>
      </c>
      <c r="AI2213" t="s">
        <v>1761</v>
      </c>
      <c r="AL2213" t="s">
        <v>3276</v>
      </c>
      <c r="AM2213">
        <v>6</v>
      </c>
      <c r="AN2213" t="s">
        <v>1833</v>
      </c>
      <c r="AO2213" t="s">
        <v>1834</v>
      </c>
      <c r="AP2213">
        <v>0</v>
      </c>
      <c r="AQ2213" s="388">
        <v>44474</v>
      </c>
      <c r="AS2213" t="s">
        <v>1765</v>
      </c>
      <c r="AT2213" s="388">
        <v>44476</v>
      </c>
      <c r="AU2213" t="s">
        <v>1756</v>
      </c>
      <c r="AV2213" t="s">
        <v>1756</v>
      </c>
      <c r="AZ2213" t="s">
        <v>1766</v>
      </c>
      <c r="BA2213" t="s">
        <v>1767</v>
      </c>
      <c r="BB2213" t="s">
        <v>6017</v>
      </c>
      <c r="BC2213" t="s">
        <v>6018</v>
      </c>
      <c r="BD2213" t="s">
        <v>826</v>
      </c>
      <c r="BE2213" t="s">
        <v>1756</v>
      </c>
      <c r="BF2213" t="s">
        <v>826</v>
      </c>
    </row>
    <row r="2214" spans="1:58">
      <c r="A2214" t="s">
        <v>829</v>
      </c>
      <c r="B2214">
        <v>6</v>
      </c>
      <c r="C2214">
        <v>0</v>
      </c>
      <c r="D2214">
        <v>10095</v>
      </c>
      <c r="E2214" t="s">
        <v>6004</v>
      </c>
      <c r="F2214">
        <v>53510602</v>
      </c>
      <c r="G2214" t="s">
        <v>2041</v>
      </c>
      <c r="H2214">
        <v>0</v>
      </c>
      <c r="I2214" t="s">
        <v>2079</v>
      </c>
      <c r="J2214">
        <v>63.38</v>
      </c>
      <c r="K2214">
        <v>11</v>
      </c>
      <c r="L2214" t="s">
        <v>1771</v>
      </c>
      <c r="M2214" t="s">
        <v>2080</v>
      </c>
      <c r="N2214" t="s">
        <v>1757</v>
      </c>
      <c r="O2214" t="s">
        <v>1756</v>
      </c>
      <c r="P2214" t="s">
        <v>1756</v>
      </c>
      <c r="Q2214" s="387">
        <v>697.18</v>
      </c>
      <c r="R2214">
        <v>90.633399999999995</v>
      </c>
      <c r="S2214">
        <v>787.81339999999989</v>
      </c>
      <c r="T2214" s="388">
        <v>44467</v>
      </c>
      <c r="U2214">
        <v>0</v>
      </c>
      <c r="V2214" t="s">
        <v>833</v>
      </c>
      <c r="W2214" s="388">
        <v>44484</v>
      </c>
      <c r="X2214">
        <v>165</v>
      </c>
      <c r="Y2214">
        <v>0</v>
      </c>
      <c r="Z2214">
        <v>0</v>
      </c>
      <c r="AA2214" t="s">
        <v>1758</v>
      </c>
      <c r="AB2214" t="s">
        <v>826</v>
      </c>
      <c r="AD2214" t="s">
        <v>2045</v>
      </c>
      <c r="AE2214" t="s">
        <v>2046</v>
      </c>
      <c r="AI2214" t="s">
        <v>1761</v>
      </c>
      <c r="AL2214" t="s">
        <v>3276</v>
      </c>
      <c r="AM2214">
        <v>6</v>
      </c>
      <c r="AN2214" t="s">
        <v>1833</v>
      </c>
      <c r="AO2214" t="s">
        <v>1834</v>
      </c>
      <c r="AP2214">
        <v>0</v>
      </c>
      <c r="AQ2214" s="388">
        <v>44474</v>
      </c>
      <c r="AS2214" t="s">
        <v>1765</v>
      </c>
      <c r="AT2214" s="388">
        <v>44476</v>
      </c>
      <c r="AU2214" t="s">
        <v>1756</v>
      </c>
      <c r="AV2214" t="s">
        <v>1756</v>
      </c>
      <c r="AZ2214" t="s">
        <v>1766</v>
      </c>
      <c r="BA2214" t="s">
        <v>1767</v>
      </c>
      <c r="BB2214" t="s">
        <v>6019</v>
      </c>
      <c r="BC2214" t="s">
        <v>6020</v>
      </c>
      <c r="BD2214" t="s">
        <v>826</v>
      </c>
      <c r="BE2214" t="s">
        <v>1756</v>
      </c>
      <c r="BF2214" t="s">
        <v>826</v>
      </c>
    </row>
    <row r="2215" spans="1:58">
      <c r="A2215" t="s">
        <v>829</v>
      </c>
      <c r="B2215">
        <v>6</v>
      </c>
      <c r="C2215">
        <v>0</v>
      </c>
      <c r="D2215">
        <v>10095</v>
      </c>
      <c r="E2215" t="s">
        <v>6004</v>
      </c>
      <c r="F2215">
        <v>53510602</v>
      </c>
      <c r="G2215" t="s">
        <v>2041</v>
      </c>
      <c r="H2215">
        <v>0</v>
      </c>
      <c r="I2215" t="s">
        <v>2089</v>
      </c>
      <c r="J2215">
        <v>146.96</v>
      </c>
      <c r="K2215">
        <v>22</v>
      </c>
      <c r="L2215" t="s">
        <v>2063</v>
      </c>
      <c r="M2215" t="s">
        <v>2090</v>
      </c>
      <c r="N2215" t="s">
        <v>1757</v>
      </c>
      <c r="O2215" t="s">
        <v>1756</v>
      </c>
      <c r="P2215" t="s">
        <v>1756</v>
      </c>
      <c r="Q2215" s="387">
        <v>3233.12</v>
      </c>
      <c r="R2215">
        <v>420.30560000000003</v>
      </c>
      <c r="S2215">
        <v>3653.4255999999996</v>
      </c>
      <c r="T2215" s="388">
        <v>44467</v>
      </c>
      <c r="U2215">
        <v>0</v>
      </c>
      <c r="V2215" t="s">
        <v>833</v>
      </c>
      <c r="W2215" s="388">
        <v>44484</v>
      </c>
      <c r="X2215">
        <v>165</v>
      </c>
      <c r="Y2215">
        <v>0</v>
      </c>
      <c r="Z2215">
        <v>0</v>
      </c>
      <c r="AA2215" t="s">
        <v>1758</v>
      </c>
      <c r="AB2215" t="s">
        <v>826</v>
      </c>
      <c r="AD2215" t="s">
        <v>2045</v>
      </c>
      <c r="AE2215" t="s">
        <v>2046</v>
      </c>
      <c r="AI2215" t="s">
        <v>1761</v>
      </c>
      <c r="AL2215" t="s">
        <v>3276</v>
      </c>
      <c r="AM2215">
        <v>6</v>
      </c>
      <c r="AN2215" t="s">
        <v>1833</v>
      </c>
      <c r="AO2215" t="s">
        <v>1834</v>
      </c>
      <c r="AP2215">
        <v>0</v>
      </c>
      <c r="AQ2215" s="388">
        <v>44474</v>
      </c>
      <c r="AS2215" t="s">
        <v>1765</v>
      </c>
      <c r="AT2215" s="388">
        <v>44476</v>
      </c>
      <c r="AU2215" t="s">
        <v>1756</v>
      </c>
      <c r="AV2215" t="s">
        <v>1756</v>
      </c>
      <c r="AZ2215" t="s">
        <v>1766</v>
      </c>
      <c r="BA2215" t="s">
        <v>1767</v>
      </c>
      <c r="BB2215" t="s">
        <v>6021</v>
      </c>
      <c r="BC2215" t="s">
        <v>6022</v>
      </c>
      <c r="BD2215" t="s">
        <v>826</v>
      </c>
      <c r="BE2215" t="s">
        <v>1756</v>
      </c>
      <c r="BF2215" t="s">
        <v>826</v>
      </c>
    </row>
    <row r="2216" spans="1:58">
      <c r="A2216" t="s">
        <v>829</v>
      </c>
      <c r="B2216">
        <v>6</v>
      </c>
      <c r="C2216">
        <v>0</v>
      </c>
      <c r="D2216">
        <v>10095</v>
      </c>
      <c r="E2216" t="s">
        <v>6004</v>
      </c>
      <c r="F2216">
        <v>53510602</v>
      </c>
      <c r="G2216" t="s">
        <v>2041</v>
      </c>
      <c r="H2216">
        <v>0</v>
      </c>
      <c r="I2216" t="s">
        <v>2095</v>
      </c>
      <c r="J2216">
        <v>138.44999999999999</v>
      </c>
      <c r="K2216">
        <v>11</v>
      </c>
      <c r="L2216" t="s">
        <v>2063</v>
      </c>
      <c r="M2216" t="s">
        <v>2096</v>
      </c>
      <c r="N2216" t="s">
        <v>1757</v>
      </c>
      <c r="O2216" t="s">
        <v>1756</v>
      </c>
      <c r="P2216" t="s">
        <v>1756</v>
      </c>
      <c r="Q2216" s="387">
        <v>1522.95</v>
      </c>
      <c r="R2216">
        <v>197.98350000000002</v>
      </c>
      <c r="S2216">
        <v>1720.9334999999999</v>
      </c>
      <c r="T2216" s="388">
        <v>44467</v>
      </c>
      <c r="U2216">
        <v>0</v>
      </c>
      <c r="V2216" t="s">
        <v>833</v>
      </c>
      <c r="W2216" s="388">
        <v>44484</v>
      </c>
      <c r="X2216">
        <v>165</v>
      </c>
      <c r="Y2216">
        <v>0</v>
      </c>
      <c r="Z2216">
        <v>0</v>
      </c>
      <c r="AA2216" t="s">
        <v>1758</v>
      </c>
      <c r="AB2216" t="s">
        <v>826</v>
      </c>
      <c r="AD2216" t="s">
        <v>2045</v>
      </c>
      <c r="AE2216" t="s">
        <v>2046</v>
      </c>
      <c r="AI2216" t="s">
        <v>1761</v>
      </c>
      <c r="AL2216" t="s">
        <v>3276</v>
      </c>
      <c r="AM2216">
        <v>6</v>
      </c>
      <c r="AN2216" t="s">
        <v>1833</v>
      </c>
      <c r="AO2216" t="s">
        <v>1834</v>
      </c>
      <c r="AP2216">
        <v>0</v>
      </c>
      <c r="AQ2216" s="388">
        <v>44474</v>
      </c>
      <c r="AS2216" t="s">
        <v>1765</v>
      </c>
      <c r="AT2216" s="388">
        <v>44476</v>
      </c>
      <c r="AU2216" t="s">
        <v>1756</v>
      </c>
      <c r="AV2216" t="s">
        <v>1756</v>
      </c>
      <c r="AZ2216" t="s">
        <v>1766</v>
      </c>
      <c r="BA2216" t="s">
        <v>1767</v>
      </c>
      <c r="BB2216" t="s">
        <v>6023</v>
      </c>
      <c r="BC2216" t="s">
        <v>6024</v>
      </c>
      <c r="BD2216" t="s">
        <v>826</v>
      </c>
      <c r="BE2216" t="s">
        <v>1756</v>
      </c>
      <c r="BF2216" t="s">
        <v>826</v>
      </c>
    </row>
    <row r="2217" spans="1:58">
      <c r="A2217" t="s">
        <v>829</v>
      </c>
      <c r="B2217">
        <v>6</v>
      </c>
      <c r="C2217">
        <v>0</v>
      </c>
      <c r="D2217">
        <v>10095</v>
      </c>
      <c r="E2217" t="s">
        <v>6004</v>
      </c>
      <c r="F2217">
        <v>53510602</v>
      </c>
      <c r="G2217" t="s">
        <v>2041</v>
      </c>
      <c r="H2217">
        <v>0</v>
      </c>
      <c r="I2217" t="s">
        <v>2247</v>
      </c>
      <c r="J2217">
        <v>131.47999999999999</v>
      </c>
      <c r="K2217">
        <v>11</v>
      </c>
      <c r="L2217" t="s">
        <v>2063</v>
      </c>
      <c r="M2217" t="s">
        <v>2248</v>
      </c>
      <c r="N2217" t="s">
        <v>1757</v>
      </c>
      <c r="O2217" t="s">
        <v>1756</v>
      </c>
      <c r="P2217" t="s">
        <v>1756</v>
      </c>
      <c r="Q2217" s="387">
        <v>1446.28</v>
      </c>
      <c r="R2217">
        <v>188.0164</v>
      </c>
      <c r="S2217">
        <v>1634.2963999999997</v>
      </c>
      <c r="T2217" s="388">
        <v>44467</v>
      </c>
      <c r="U2217">
        <v>0</v>
      </c>
      <c r="V2217" t="s">
        <v>833</v>
      </c>
      <c r="W2217" s="388">
        <v>44484</v>
      </c>
      <c r="X2217">
        <v>165</v>
      </c>
      <c r="Y2217">
        <v>0</v>
      </c>
      <c r="Z2217">
        <v>0</v>
      </c>
      <c r="AA2217" t="s">
        <v>1758</v>
      </c>
      <c r="AB2217" t="s">
        <v>826</v>
      </c>
      <c r="AD2217" t="s">
        <v>2045</v>
      </c>
      <c r="AE2217" t="s">
        <v>2046</v>
      </c>
      <c r="AI2217" t="s">
        <v>1761</v>
      </c>
      <c r="AL2217" t="s">
        <v>3276</v>
      </c>
      <c r="AM2217">
        <v>6</v>
      </c>
      <c r="AN2217" t="s">
        <v>1833</v>
      </c>
      <c r="AO2217" t="s">
        <v>1834</v>
      </c>
      <c r="AP2217">
        <v>0</v>
      </c>
      <c r="AQ2217" s="388">
        <v>44474</v>
      </c>
      <c r="AS2217" t="s">
        <v>1765</v>
      </c>
      <c r="AT2217" s="388">
        <v>44476</v>
      </c>
      <c r="AU2217" t="s">
        <v>1756</v>
      </c>
      <c r="AV2217" t="s">
        <v>1756</v>
      </c>
      <c r="AZ2217" t="s">
        <v>1766</v>
      </c>
      <c r="BA2217" t="s">
        <v>1767</v>
      </c>
      <c r="BB2217" t="s">
        <v>6025</v>
      </c>
      <c r="BC2217" t="s">
        <v>6026</v>
      </c>
      <c r="BD2217" t="s">
        <v>826</v>
      </c>
      <c r="BE2217" t="s">
        <v>1756</v>
      </c>
      <c r="BF2217" t="s">
        <v>826</v>
      </c>
    </row>
    <row r="2218" spans="1:58">
      <c r="A2218" t="s">
        <v>829</v>
      </c>
      <c r="B2218">
        <v>6</v>
      </c>
      <c r="C2218">
        <v>0</v>
      </c>
      <c r="D2218">
        <v>10062</v>
      </c>
      <c r="E2218" t="s">
        <v>6027</v>
      </c>
      <c r="F2218">
        <v>53510602</v>
      </c>
      <c r="G2218" t="s">
        <v>2041</v>
      </c>
      <c r="H2218">
        <v>0</v>
      </c>
      <c r="I2218" t="s">
        <v>2056</v>
      </c>
      <c r="J2218">
        <v>210</v>
      </c>
      <c r="K2218">
        <v>0.5</v>
      </c>
      <c r="L2218" t="s">
        <v>1755</v>
      </c>
      <c r="M2218" t="s">
        <v>1756</v>
      </c>
      <c r="N2218" t="s">
        <v>1756</v>
      </c>
      <c r="P2218" t="s">
        <v>1757</v>
      </c>
      <c r="Q2218" s="387">
        <v>105</v>
      </c>
      <c r="R2218">
        <v>13.65</v>
      </c>
      <c r="S2218">
        <v>118.64999999999999</v>
      </c>
      <c r="T2218" s="388">
        <v>44465</v>
      </c>
      <c r="U2218">
        <v>0</v>
      </c>
      <c r="V2218" t="s">
        <v>833</v>
      </c>
      <c r="W2218" s="388">
        <v>44484</v>
      </c>
      <c r="X2218">
        <v>165</v>
      </c>
      <c r="Y2218">
        <v>0</v>
      </c>
      <c r="Z2218">
        <v>0</v>
      </c>
      <c r="AA2218" t="s">
        <v>1758</v>
      </c>
      <c r="AB2218" t="s">
        <v>826</v>
      </c>
      <c r="AD2218" t="s">
        <v>2045</v>
      </c>
      <c r="AE2218" t="s">
        <v>2046</v>
      </c>
      <c r="AI2218" t="s">
        <v>1761</v>
      </c>
      <c r="AL2218" t="s">
        <v>6028</v>
      </c>
      <c r="AM2218">
        <v>6</v>
      </c>
      <c r="AN2218" t="s">
        <v>3522</v>
      </c>
      <c r="AO2218" t="s">
        <v>926</v>
      </c>
      <c r="AP2218">
        <v>0</v>
      </c>
      <c r="AQ2218" s="388">
        <v>44473</v>
      </c>
      <c r="AS2218" t="s">
        <v>2806</v>
      </c>
      <c r="AT2218" s="388">
        <v>44477</v>
      </c>
      <c r="AU2218" t="s">
        <v>1756</v>
      </c>
      <c r="AV2218" t="s">
        <v>1756</v>
      </c>
      <c r="AZ2218" t="s">
        <v>2807</v>
      </c>
      <c r="BA2218" t="s">
        <v>1767</v>
      </c>
      <c r="BB2218" t="s">
        <v>6029</v>
      </c>
      <c r="BC2218" t="s">
        <v>6030</v>
      </c>
      <c r="BD2218" t="s">
        <v>826</v>
      </c>
      <c r="BE2218" t="s">
        <v>1756</v>
      </c>
      <c r="BF2218" t="s">
        <v>826</v>
      </c>
    </row>
    <row r="2219" spans="1:58">
      <c r="A2219" t="s">
        <v>829</v>
      </c>
      <c r="B2219">
        <v>6</v>
      </c>
      <c r="C2219">
        <v>0</v>
      </c>
      <c r="D2219">
        <v>10062</v>
      </c>
      <c r="E2219" t="s">
        <v>6027</v>
      </c>
      <c r="F2219">
        <v>53510602</v>
      </c>
      <c r="G2219" t="s">
        <v>2041</v>
      </c>
      <c r="H2219">
        <v>0</v>
      </c>
      <c r="I2219" t="s">
        <v>3525</v>
      </c>
      <c r="J2219">
        <v>85</v>
      </c>
      <c r="K2219">
        <v>7</v>
      </c>
      <c r="L2219" t="s">
        <v>1771</v>
      </c>
      <c r="M2219" t="s">
        <v>1756</v>
      </c>
      <c r="N2219" t="s">
        <v>1756</v>
      </c>
      <c r="O2219" t="s">
        <v>3672</v>
      </c>
      <c r="P2219" t="s">
        <v>1757</v>
      </c>
      <c r="Q2219" s="387">
        <v>595</v>
      </c>
      <c r="R2219">
        <v>77.350000000000009</v>
      </c>
      <c r="S2219">
        <v>672.34999999999991</v>
      </c>
      <c r="T2219" s="388">
        <v>44465</v>
      </c>
      <c r="U2219">
        <v>0</v>
      </c>
      <c r="V2219" t="s">
        <v>833</v>
      </c>
      <c r="W2219" s="388">
        <v>44484</v>
      </c>
      <c r="X2219">
        <v>165</v>
      </c>
      <c r="Y2219">
        <v>0</v>
      </c>
      <c r="Z2219">
        <v>0</v>
      </c>
      <c r="AA2219" t="s">
        <v>1758</v>
      </c>
      <c r="AB2219" t="s">
        <v>826</v>
      </c>
      <c r="AD2219" t="s">
        <v>2045</v>
      </c>
      <c r="AE2219" t="s">
        <v>2046</v>
      </c>
      <c r="AI2219" t="s">
        <v>1761</v>
      </c>
      <c r="AL2219" t="s">
        <v>6028</v>
      </c>
      <c r="AM2219">
        <v>6</v>
      </c>
      <c r="AN2219" t="s">
        <v>3522</v>
      </c>
      <c r="AO2219" t="s">
        <v>926</v>
      </c>
      <c r="AP2219">
        <v>0</v>
      </c>
      <c r="AQ2219" s="388">
        <v>44473</v>
      </c>
      <c r="AS2219" t="s">
        <v>2806</v>
      </c>
      <c r="AT2219" s="388">
        <v>44477</v>
      </c>
      <c r="AU2219" t="s">
        <v>1756</v>
      </c>
      <c r="AV2219" t="s">
        <v>1756</v>
      </c>
      <c r="AZ2219" t="s">
        <v>2807</v>
      </c>
      <c r="BA2219" t="s">
        <v>1767</v>
      </c>
      <c r="BB2219" t="s">
        <v>6031</v>
      </c>
      <c r="BC2219" t="s">
        <v>6032</v>
      </c>
      <c r="BD2219" t="s">
        <v>826</v>
      </c>
      <c r="BE2219" t="s">
        <v>1756</v>
      </c>
      <c r="BF2219" t="s">
        <v>826</v>
      </c>
    </row>
    <row r="2220" spans="1:58">
      <c r="A2220" t="s">
        <v>829</v>
      </c>
      <c r="B2220">
        <v>6</v>
      </c>
      <c r="C2220">
        <v>0</v>
      </c>
      <c r="D2220">
        <v>10062</v>
      </c>
      <c r="E2220" t="s">
        <v>6027</v>
      </c>
      <c r="F2220">
        <v>53510602</v>
      </c>
      <c r="G2220" t="s">
        <v>2041</v>
      </c>
      <c r="H2220">
        <v>0</v>
      </c>
      <c r="I2220" t="s">
        <v>2073</v>
      </c>
      <c r="J2220">
        <v>243.75</v>
      </c>
      <c r="K2220">
        <v>1</v>
      </c>
      <c r="L2220" t="s">
        <v>1755</v>
      </c>
      <c r="M2220" t="s">
        <v>2074</v>
      </c>
      <c r="N2220" t="s">
        <v>1757</v>
      </c>
      <c r="O2220" t="s">
        <v>1756</v>
      </c>
      <c r="P2220" t="s">
        <v>1756</v>
      </c>
      <c r="Q2220" s="387">
        <v>243.75</v>
      </c>
      <c r="R2220">
        <v>31.6875</v>
      </c>
      <c r="S2220">
        <v>275.4375</v>
      </c>
      <c r="T2220" s="388">
        <v>44465</v>
      </c>
      <c r="U2220">
        <v>0</v>
      </c>
      <c r="V2220" t="s">
        <v>833</v>
      </c>
      <c r="W2220" s="388">
        <v>44484</v>
      </c>
      <c r="X2220">
        <v>165</v>
      </c>
      <c r="Y2220">
        <v>0</v>
      </c>
      <c r="Z2220">
        <v>0</v>
      </c>
      <c r="AA2220" t="s">
        <v>1758</v>
      </c>
      <c r="AB2220" t="s">
        <v>826</v>
      </c>
      <c r="AD2220" t="s">
        <v>2045</v>
      </c>
      <c r="AE2220" t="s">
        <v>2046</v>
      </c>
      <c r="AI2220" t="s">
        <v>1761</v>
      </c>
      <c r="AL2220" t="s">
        <v>6028</v>
      </c>
      <c r="AM2220">
        <v>6</v>
      </c>
      <c r="AN2220" t="s">
        <v>3522</v>
      </c>
      <c r="AO2220" t="s">
        <v>926</v>
      </c>
      <c r="AP2220">
        <v>0</v>
      </c>
      <c r="AQ2220" s="388">
        <v>44473</v>
      </c>
      <c r="AS2220" t="s">
        <v>2806</v>
      </c>
      <c r="AT2220" s="388">
        <v>44477</v>
      </c>
      <c r="AU2220" t="s">
        <v>1756</v>
      </c>
      <c r="AV2220" t="s">
        <v>1756</v>
      </c>
      <c r="AZ2220" t="s">
        <v>2807</v>
      </c>
      <c r="BA2220" t="s">
        <v>1767</v>
      </c>
      <c r="BB2220" t="s">
        <v>6033</v>
      </c>
      <c r="BC2220" t="s">
        <v>6034</v>
      </c>
      <c r="BD2220" t="s">
        <v>826</v>
      </c>
      <c r="BE2220" t="s">
        <v>1756</v>
      </c>
      <c r="BF2220" t="s">
        <v>826</v>
      </c>
    </row>
    <row r="2221" spans="1:58">
      <c r="A2221" t="s">
        <v>829</v>
      </c>
      <c r="B2221">
        <v>6</v>
      </c>
      <c r="C2221">
        <v>0</v>
      </c>
      <c r="D2221">
        <v>10061</v>
      </c>
      <c r="E2221" t="s">
        <v>6035</v>
      </c>
      <c r="F2221">
        <v>53510602</v>
      </c>
      <c r="G2221" t="s">
        <v>2041</v>
      </c>
      <c r="H2221">
        <v>0</v>
      </c>
      <c r="I2221" t="s">
        <v>2052</v>
      </c>
      <c r="J2221">
        <v>75</v>
      </c>
      <c r="K2221">
        <v>55</v>
      </c>
      <c r="L2221" t="s">
        <v>1771</v>
      </c>
      <c r="M2221" t="s">
        <v>1756</v>
      </c>
      <c r="N2221" t="s">
        <v>1756</v>
      </c>
      <c r="O2221" t="s">
        <v>2053</v>
      </c>
      <c r="P2221" t="s">
        <v>1757</v>
      </c>
      <c r="Q2221" s="387">
        <v>4125</v>
      </c>
      <c r="R2221">
        <v>536.25</v>
      </c>
      <c r="S2221">
        <v>4661.25</v>
      </c>
      <c r="T2221" s="388">
        <v>44465</v>
      </c>
      <c r="U2221">
        <v>0</v>
      </c>
      <c r="V2221" t="s">
        <v>833</v>
      </c>
      <c r="W2221" s="388">
        <v>44484</v>
      </c>
      <c r="X2221">
        <v>165</v>
      </c>
      <c r="Y2221">
        <v>0</v>
      </c>
      <c r="Z2221">
        <v>0</v>
      </c>
      <c r="AA2221" t="s">
        <v>1758</v>
      </c>
      <c r="AB2221" t="s">
        <v>826</v>
      </c>
      <c r="AD2221" t="s">
        <v>2045</v>
      </c>
      <c r="AE2221" t="s">
        <v>2046</v>
      </c>
      <c r="AI2221" t="s">
        <v>1761</v>
      </c>
      <c r="AL2221" t="s">
        <v>3183</v>
      </c>
      <c r="AM2221">
        <v>6</v>
      </c>
      <c r="AN2221" t="s">
        <v>3184</v>
      </c>
      <c r="AO2221" t="s">
        <v>3185</v>
      </c>
      <c r="AP2221">
        <v>0</v>
      </c>
      <c r="AQ2221" s="388">
        <v>44473</v>
      </c>
      <c r="AS2221" t="s">
        <v>3186</v>
      </c>
      <c r="AT2221" s="388">
        <v>44473</v>
      </c>
      <c r="AU2221" t="s">
        <v>1756</v>
      </c>
      <c r="AV2221" t="s">
        <v>1756</v>
      </c>
      <c r="AZ2221" t="s">
        <v>1756</v>
      </c>
      <c r="BA2221" t="s">
        <v>1767</v>
      </c>
      <c r="BB2221" t="s">
        <v>6036</v>
      </c>
      <c r="BC2221" t="s">
        <v>6037</v>
      </c>
      <c r="BD2221" t="s">
        <v>826</v>
      </c>
      <c r="BE2221" t="s">
        <v>1756</v>
      </c>
      <c r="BF2221" t="s">
        <v>826</v>
      </c>
    </row>
    <row r="2222" spans="1:58">
      <c r="A2222" t="s">
        <v>829</v>
      </c>
      <c r="B2222">
        <v>6</v>
      </c>
      <c r="C2222">
        <v>0</v>
      </c>
      <c r="D2222">
        <v>10061</v>
      </c>
      <c r="E2222" t="s">
        <v>6035</v>
      </c>
      <c r="F2222">
        <v>53510602</v>
      </c>
      <c r="G2222" t="s">
        <v>2041</v>
      </c>
      <c r="H2222">
        <v>0</v>
      </c>
      <c r="I2222" t="s">
        <v>518</v>
      </c>
      <c r="J2222">
        <v>95</v>
      </c>
      <c r="K2222">
        <v>12</v>
      </c>
      <c r="L2222" t="s">
        <v>1771</v>
      </c>
      <c r="M2222" t="s">
        <v>1756</v>
      </c>
      <c r="N2222" t="s">
        <v>1756</v>
      </c>
      <c r="O2222" t="s">
        <v>2059</v>
      </c>
      <c r="P2222" t="s">
        <v>1757</v>
      </c>
      <c r="Q2222" s="387">
        <v>1140</v>
      </c>
      <c r="R2222">
        <v>148.20000000000002</v>
      </c>
      <c r="S2222">
        <v>1288.1999999999998</v>
      </c>
      <c r="T2222" s="388">
        <v>44465</v>
      </c>
      <c r="U2222">
        <v>0</v>
      </c>
      <c r="V2222" t="s">
        <v>833</v>
      </c>
      <c r="W2222" s="388">
        <v>44484</v>
      </c>
      <c r="X2222">
        <v>165</v>
      </c>
      <c r="Y2222">
        <v>0</v>
      </c>
      <c r="Z2222">
        <v>0</v>
      </c>
      <c r="AA2222" t="s">
        <v>1758</v>
      </c>
      <c r="AB2222" t="s">
        <v>826</v>
      </c>
      <c r="AD2222" t="s">
        <v>2045</v>
      </c>
      <c r="AE2222" t="s">
        <v>2046</v>
      </c>
      <c r="AI2222" t="s">
        <v>1761</v>
      </c>
      <c r="AL2222" t="s">
        <v>3183</v>
      </c>
      <c r="AM2222">
        <v>6</v>
      </c>
      <c r="AN2222" t="s">
        <v>3184</v>
      </c>
      <c r="AO2222" t="s">
        <v>3185</v>
      </c>
      <c r="AP2222">
        <v>0</v>
      </c>
      <c r="AQ2222" s="388">
        <v>44473</v>
      </c>
      <c r="AS2222" t="s">
        <v>3186</v>
      </c>
      <c r="AT2222" s="388">
        <v>44473</v>
      </c>
      <c r="AU2222" t="s">
        <v>1756</v>
      </c>
      <c r="AV2222" t="s">
        <v>1756</v>
      </c>
      <c r="AZ2222" t="s">
        <v>1756</v>
      </c>
      <c r="BA2222" t="s">
        <v>1767</v>
      </c>
      <c r="BB2222" t="s">
        <v>6038</v>
      </c>
      <c r="BC2222" t="s">
        <v>6039</v>
      </c>
      <c r="BD2222" t="s">
        <v>826</v>
      </c>
      <c r="BE2222" t="s">
        <v>1756</v>
      </c>
      <c r="BF2222" t="s">
        <v>826</v>
      </c>
    </row>
    <row r="2223" spans="1:58">
      <c r="A2223" t="s">
        <v>829</v>
      </c>
      <c r="B2223">
        <v>6</v>
      </c>
      <c r="C2223">
        <v>0</v>
      </c>
      <c r="D2223">
        <v>10061</v>
      </c>
      <c r="E2223" t="s">
        <v>6035</v>
      </c>
      <c r="F2223">
        <v>53510602</v>
      </c>
      <c r="G2223" t="s">
        <v>2041</v>
      </c>
      <c r="H2223">
        <v>0</v>
      </c>
      <c r="I2223" t="s">
        <v>2062</v>
      </c>
      <c r="J2223">
        <v>138.05000000000001</v>
      </c>
      <c r="K2223">
        <v>22</v>
      </c>
      <c r="L2223" t="s">
        <v>2063</v>
      </c>
      <c r="M2223" t="s">
        <v>2064</v>
      </c>
      <c r="N2223" t="s">
        <v>1757</v>
      </c>
      <c r="O2223" t="s">
        <v>1756</v>
      </c>
      <c r="P2223" t="s">
        <v>1756</v>
      </c>
      <c r="Q2223" s="387">
        <v>3037.1</v>
      </c>
      <c r="R2223">
        <v>394.82299999999998</v>
      </c>
      <c r="S2223">
        <v>3431.9229999999998</v>
      </c>
      <c r="T2223" s="388">
        <v>44465</v>
      </c>
      <c r="U2223">
        <v>0</v>
      </c>
      <c r="V2223" t="s">
        <v>833</v>
      </c>
      <c r="W2223" s="388">
        <v>44484</v>
      </c>
      <c r="X2223">
        <v>165</v>
      </c>
      <c r="Y2223">
        <v>0</v>
      </c>
      <c r="Z2223">
        <v>0</v>
      </c>
      <c r="AA2223" t="s">
        <v>1758</v>
      </c>
      <c r="AB2223" t="s">
        <v>826</v>
      </c>
      <c r="AD2223" t="s">
        <v>2045</v>
      </c>
      <c r="AE2223" t="s">
        <v>2046</v>
      </c>
      <c r="AI2223" t="s">
        <v>1761</v>
      </c>
      <c r="AL2223" t="s">
        <v>3183</v>
      </c>
      <c r="AM2223">
        <v>6</v>
      </c>
      <c r="AN2223" t="s">
        <v>3184</v>
      </c>
      <c r="AO2223" t="s">
        <v>3185</v>
      </c>
      <c r="AP2223">
        <v>0</v>
      </c>
      <c r="AQ2223" s="388">
        <v>44473</v>
      </c>
      <c r="AS2223" t="s">
        <v>3186</v>
      </c>
      <c r="AT2223" s="388">
        <v>44473</v>
      </c>
      <c r="AU2223" t="s">
        <v>1756</v>
      </c>
      <c r="AV2223" t="s">
        <v>1756</v>
      </c>
      <c r="AZ2223" t="s">
        <v>1756</v>
      </c>
      <c r="BA2223" t="s">
        <v>1767</v>
      </c>
      <c r="BB2223" t="s">
        <v>6040</v>
      </c>
      <c r="BC2223" t="s">
        <v>6041</v>
      </c>
      <c r="BD2223" t="s">
        <v>826</v>
      </c>
      <c r="BE2223" t="s">
        <v>1756</v>
      </c>
      <c r="BF2223" t="s">
        <v>826</v>
      </c>
    </row>
    <row r="2224" spans="1:58">
      <c r="A2224" t="s">
        <v>829</v>
      </c>
      <c r="B2224">
        <v>6</v>
      </c>
      <c r="C2224">
        <v>0</v>
      </c>
      <c r="D2224">
        <v>10061</v>
      </c>
      <c r="E2224" t="s">
        <v>6035</v>
      </c>
      <c r="F2224">
        <v>53510602</v>
      </c>
      <c r="G2224" t="s">
        <v>2041</v>
      </c>
      <c r="H2224">
        <v>0</v>
      </c>
      <c r="I2224" t="s">
        <v>2073</v>
      </c>
      <c r="J2224">
        <v>243.75</v>
      </c>
      <c r="K2224">
        <v>4</v>
      </c>
      <c r="L2224" t="s">
        <v>1755</v>
      </c>
      <c r="M2224" t="s">
        <v>2074</v>
      </c>
      <c r="N2224" t="s">
        <v>1757</v>
      </c>
      <c r="O2224" t="s">
        <v>1756</v>
      </c>
      <c r="P2224" t="s">
        <v>1756</v>
      </c>
      <c r="Q2224" s="387">
        <v>975</v>
      </c>
      <c r="R2224">
        <v>126.75</v>
      </c>
      <c r="S2224">
        <v>1101.75</v>
      </c>
      <c r="T2224" s="388">
        <v>44465</v>
      </c>
      <c r="U2224">
        <v>0</v>
      </c>
      <c r="V2224" t="s">
        <v>833</v>
      </c>
      <c r="W2224" s="388">
        <v>44484</v>
      </c>
      <c r="X2224">
        <v>165</v>
      </c>
      <c r="Y2224">
        <v>0</v>
      </c>
      <c r="Z2224">
        <v>0</v>
      </c>
      <c r="AA2224" t="s">
        <v>1758</v>
      </c>
      <c r="AB2224" t="s">
        <v>826</v>
      </c>
      <c r="AD2224" t="s">
        <v>2045</v>
      </c>
      <c r="AE2224" t="s">
        <v>2046</v>
      </c>
      <c r="AI2224" t="s">
        <v>1761</v>
      </c>
      <c r="AL2224" t="s">
        <v>3183</v>
      </c>
      <c r="AM2224">
        <v>6</v>
      </c>
      <c r="AN2224" t="s">
        <v>3184</v>
      </c>
      <c r="AO2224" t="s">
        <v>3185</v>
      </c>
      <c r="AP2224">
        <v>0</v>
      </c>
      <c r="AQ2224" s="388">
        <v>44473</v>
      </c>
      <c r="AS2224" t="s">
        <v>3186</v>
      </c>
      <c r="AT2224" s="388">
        <v>44473</v>
      </c>
      <c r="AU2224" t="s">
        <v>1756</v>
      </c>
      <c r="AV2224" t="s">
        <v>1756</v>
      </c>
      <c r="AZ2224" t="s">
        <v>1756</v>
      </c>
      <c r="BA2224" t="s">
        <v>1767</v>
      </c>
      <c r="BB2224" t="s">
        <v>6042</v>
      </c>
      <c r="BC2224" t="s">
        <v>6043</v>
      </c>
      <c r="BD2224" t="s">
        <v>826</v>
      </c>
      <c r="BE2224" t="s">
        <v>1756</v>
      </c>
      <c r="BF2224" t="s">
        <v>826</v>
      </c>
    </row>
    <row r="2225" spans="1:58">
      <c r="A2225" t="s">
        <v>829</v>
      </c>
      <c r="B2225">
        <v>6</v>
      </c>
      <c r="C2225">
        <v>0</v>
      </c>
      <c r="D2225">
        <v>10061</v>
      </c>
      <c r="E2225" t="s">
        <v>6035</v>
      </c>
      <c r="F2225">
        <v>53510602</v>
      </c>
      <c r="G2225" t="s">
        <v>2041</v>
      </c>
      <c r="H2225">
        <v>0</v>
      </c>
      <c r="I2225" t="s">
        <v>2083</v>
      </c>
      <c r="J2225">
        <v>12.21</v>
      </c>
      <c r="K2225">
        <v>11</v>
      </c>
      <c r="L2225" t="s">
        <v>1771</v>
      </c>
      <c r="M2225" t="s">
        <v>2084</v>
      </c>
      <c r="N2225" t="s">
        <v>1757</v>
      </c>
      <c r="O2225" t="s">
        <v>1756</v>
      </c>
      <c r="P2225" t="s">
        <v>1756</v>
      </c>
      <c r="Q2225" s="387">
        <v>134.31</v>
      </c>
      <c r="R2225">
        <v>17.4603</v>
      </c>
      <c r="S2225">
        <v>151.77029999999999</v>
      </c>
      <c r="T2225" s="388">
        <v>44465</v>
      </c>
      <c r="U2225">
        <v>0</v>
      </c>
      <c r="V2225" t="s">
        <v>833</v>
      </c>
      <c r="W2225" s="388">
        <v>44484</v>
      </c>
      <c r="X2225">
        <v>165</v>
      </c>
      <c r="Y2225">
        <v>0</v>
      </c>
      <c r="Z2225">
        <v>0</v>
      </c>
      <c r="AA2225" t="s">
        <v>1758</v>
      </c>
      <c r="AB2225" t="s">
        <v>826</v>
      </c>
      <c r="AD2225" t="s">
        <v>2045</v>
      </c>
      <c r="AE2225" t="s">
        <v>2046</v>
      </c>
      <c r="AI2225" t="s">
        <v>1761</v>
      </c>
      <c r="AL2225" t="s">
        <v>3183</v>
      </c>
      <c r="AM2225">
        <v>6</v>
      </c>
      <c r="AN2225" t="s">
        <v>3184</v>
      </c>
      <c r="AO2225" t="s">
        <v>3185</v>
      </c>
      <c r="AP2225">
        <v>0</v>
      </c>
      <c r="AQ2225" s="388">
        <v>44473</v>
      </c>
      <c r="AS2225" t="s">
        <v>3186</v>
      </c>
      <c r="AT2225" s="388">
        <v>44473</v>
      </c>
      <c r="AU2225" t="s">
        <v>1756</v>
      </c>
      <c r="AV2225" t="s">
        <v>1756</v>
      </c>
      <c r="AZ2225" t="s">
        <v>1756</v>
      </c>
      <c r="BA2225" t="s">
        <v>1767</v>
      </c>
      <c r="BB2225" t="s">
        <v>6044</v>
      </c>
      <c r="BC2225" t="s">
        <v>6045</v>
      </c>
      <c r="BD2225" t="s">
        <v>826</v>
      </c>
      <c r="BE2225" t="s">
        <v>1756</v>
      </c>
      <c r="BF2225" t="s">
        <v>826</v>
      </c>
    </row>
    <row r="2226" spans="1:58">
      <c r="A2226" t="s">
        <v>829</v>
      </c>
      <c r="B2226">
        <v>6</v>
      </c>
      <c r="C2226">
        <v>0</v>
      </c>
      <c r="D2226">
        <v>10061</v>
      </c>
      <c r="E2226" t="s">
        <v>6035</v>
      </c>
      <c r="F2226">
        <v>53510602</v>
      </c>
      <c r="G2226" t="s">
        <v>2041</v>
      </c>
      <c r="H2226">
        <v>0</v>
      </c>
      <c r="I2226" t="s">
        <v>2083</v>
      </c>
      <c r="J2226">
        <v>12.21</v>
      </c>
      <c r="K2226">
        <v>6</v>
      </c>
      <c r="L2226" t="s">
        <v>1771</v>
      </c>
      <c r="M2226" t="s">
        <v>2084</v>
      </c>
      <c r="N2226" t="s">
        <v>1757</v>
      </c>
      <c r="O2226" t="s">
        <v>1756</v>
      </c>
      <c r="P2226" t="s">
        <v>1756</v>
      </c>
      <c r="Q2226" s="387">
        <v>73.260000000000005</v>
      </c>
      <c r="R2226">
        <v>9.5238000000000014</v>
      </c>
      <c r="S2226">
        <v>82.783799999999999</v>
      </c>
      <c r="T2226" s="388">
        <v>44465</v>
      </c>
      <c r="U2226">
        <v>0</v>
      </c>
      <c r="V2226" t="s">
        <v>833</v>
      </c>
      <c r="W2226" s="388">
        <v>44484</v>
      </c>
      <c r="X2226">
        <v>165</v>
      </c>
      <c r="Y2226">
        <v>0</v>
      </c>
      <c r="Z2226">
        <v>0</v>
      </c>
      <c r="AA2226" t="s">
        <v>1758</v>
      </c>
      <c r="AB2226" t="s">
        <v>826</v>
      </c>
      <c r="AD2226" t="s">
        <v>2045</v>
      </c>
      <c r="AE2226" t="s">
        <v>2046</v>
      </c>
      <c r="AI2226" t="s">
        <v>1761</v>
      </c>
      <c r="AL2226" t="s">
        <v>3183</v>
      </c>
      <c r="AM2226">
        <v>6</v>
      </c>
      <c r="AN2226" t="s">
        <v>3184</v>
      </c>
      <c r="AO2226" t="s">
        <v>3185</v>
      </c>
      <c r="AP2226">
        <v>0</v>
      </c>
      <c r="AQ2226" s="388">
        <v>44473</v>
      </c>
      <c r="AS2226" t="s">
        <v>3186</v>
      </c>
      <c r="AT2226" s="388">
        <v>44473</v>
      </c>
      <c r="AU2226" t="s">
        <v>1756</v>
      </c>
      <c r="AV2226" t="s">
        <v>1756</v>
      </c>
      <c r="AZ2226" t="s">
        <v>1756</v>
      </c>
      <c r="BA2226" t="s">
        <v>1767</v>
      </c>
      <c r="BB2226" t="s">
        <v>6046</v>
      </c>
      <c r="BC2226" t="s">
        <v>6047</v>
      </c>
      <c r="BD2226" t="s">
        <v>826</v>
      </c>
      <c r="BE2226" t="s">
        <v>1756</v>
      </c>
      <c r="BF2226" t="s">
        <v>826</v>
      </c>
    </row>
    <row r="2227" spans="1:58">
      <c r="A2227" t="s">
        <v>829</v>
      </c>
      <c r="B2227">
        <v>6</v>
      </c>
      <c r="C2227">
        <v>0</v>
      </c>
      <c r="D2227">
        <v>10061</v>
      </c>
      <c r="E2227" t="s">
        <v>6035</v>
      </c>
      <c r="F2227">
        <v>53510602</v>
      </c>
      <c r="G2227" t="s">
        <v>2041</v>
      </c>
      <c r="H2227">
        <v>0</v>
      </c>
      <c r="I2227" t="s">
        <v>2083</v>
      </c>
      <c r="J2227">
        <v>12.21</v>
      </c>
      <c r="K2227">
        <v>11</v>
      </c>
      <c r="L2227" t="s">
        <v>1771</v>
      </c>
      <c r="M2227" t="s">
        <v>2084</v>
      </c>
      <c r="N2227" t="s">
        <v>1757</v>
      </c>
      <c r="O2227" t="s">
        <v>1756</v>
      </c>
      <c r="P2227" t="s">
        <v>1756</v>
      </c>
      <c r="Q2227" s="387">
        <v>134.31</v>
      </c>
      <c r="R2227">
        <v>17.4603</v>
      </c>
      <c r="S2227">
        <v>151.77029999999999</v>
      </c>
      <c r="T2227" s="388">
        <v>44465</v>
      </c>
      <c r="U2227">
        <v>0</v>
      </c>
      <c r="V2227" t="s">
        <v>833</v>
      </c>
      <c r="W2227" s="388">
        <v>44484</v>
      </c>
      <c r="X2227">
        <v>165</v>
      </c>
      <c r="Y2227">
        <v>0</v>
      </c>
      <c r="Z2227">
        <v>0</v>
      </c>
      <c r="AA2227" t="s">
        <v>1758</v>
      </c>
      <c r="AB2227" t="s">
        <v>826</v>
      </c>
      <c r="AD2227" t="s">
        <v>2045</v>
      </c>
      <c r="AE2227" t="s">
        <v>2046</v>
      </c>
      <c r="AI2227" t="s">
        <v>1761</v>
      </c>
      <c r="AL2227" t="s">
        <v>3183</v>
      </c>
      <c r="AM2227">
        <v>6</v>
      </c>
      <c r="AN2227" t="s">
        <v>3184</v>
      </c>
      <c r="AO2227" t="s">
        <v>3185</v>
      </c>
      <c r="AP2227">
        <v>0</v>
      </c>
      <c r="AQ2227" s="388">
        <v>44473</v>
      </c>
      <c r="AS2227" t="s">
        <v>3186</v>
      </c>
      <c r="AT2227" s="388">
        <v>44473</v>
      </c>
      <c r="AU2227" t="s">
        <v>1756</v>
      </c>
      <c r="AV2227" t="s">
        <v>1756</v>
      </c>
      <c r="AZ2227" t="s">
        <v>1756</v>
      </c>
      <c r="BA2227" t="s">
        <v>1767</v>
      </c>
      <c r="BB2227" t="s">
        <v>6044</v>
      </c>
      <c r="BC2227" t="s">
        <v>6045</v>
      </c>
      <c r="BD2227" t="s">
        <v>826</v>
      </c>
      <c r="BE2227" t="s">
        <v>1756</v>
      </c>
      <c r="BF2227" t="s">
        <v>826</v>
      </c>
    </row>
    <row r="2228" spans="1:58">
      <c r="A2228" t="s">
        <v>829</v>
      </c>
      <c r="B2228">
        <v>6</v>
      </c>
      <c r="C2228">
        <v>0</v>
      </c>
      <c r="D2228">
        <v>10061</v>
      </c>
      <c r="E2228" t="s">
        <v>6035</v>
      </c>
      <c r="F2228">
        <v>53510602</v>
      </c>
      <c r="G2228" t="s">
        <v>2041</v>
      </c>
      <c r="H2228">
        <v>0</v>
      </c>
      <c r="I2228" t="s">
        <v>2089</v>
      </c>
      <c r="J2228">
        <v>146.96</v>
      </c>
      <c r="K2228">
        <v>11</v>
      </c>
      <c r="L2228" t="s">
        <v>2063</v>
      </c>
      <c r="M2228" t="s">
        <v>2090</v>
      </c>
      <c r="N2228" t="s">
        <v>1757</v>
      </c>
      <c r="O2228" t="s">
        <v>1756</v>
      </c>
      <c r="P2228" t="s">
        <v>1756</v>
      </c>
      <c r="Q2228" s="387">
        <v>1616.56</v>
      </c>
      <c r="R2228">
        <v>210.15280000000001</v>
      </c>
      <c r="S2228">
        <v>1826.7127999999998</v>
      </c>
      <c r="T2228" s="388">
        <v>44465</v>
      </c>
      <c r="U2228">
        <v>0</v>
      </c>
      <c r="V2228" t="s">
        <v>833</v>
      </c>
      <c r="W2228" s="388">
        <v>44484</v>
      </c>
      <c r="X2228">
        <v>165</v>
      </c>
      <c r="Y2228">
        <v>0</v>
      </c>
      <c r="Z2228">
        <v>0</v>
      </c>
      <c r="AA2228" t="s">
        <v>1758</v>
      </c>
      <c r="AB2228" t="s">
        <v>826</v>
      </c>
      <c r="AD2228" t="s">
        <v>2045</v>
      </c>
      <c r="AE2228" t="s">
        <v>2046</v>
      </c>
      <c r="AI2228" t="s">
        <v>1761</v>
      </c>
      <c r="AL2228" t="s">
        <v>3183</v>
      </c>
      <c r="AM2228">
        <v>6</v>
      </c>
      <c r="AN2228" t="s">
        <v>3184</v>
      </c>
      <c r="AO2228" t="s">
        <v>3185</v>
      </c>
      <c r="AP2228">
        <v>0</v>
      </c>
      <c r="AQ2228" s="388">
        <v>44473</v>
      </c>
      <c r="AS2228" t="s">
        <v>3186</v>
      </c>
      <c r="AT2228" s="388">
        <v>44473</v>
      </c>
      <c r="AU2228" t="s">
        <v>1756</v>
      </c>
      <c r="AV2228" t="s">
        <v>1756</v>
      </c>
      <c r="AZ2228" t="s">
        <v>1756</v>
      </c>
      <c r="BA2228" t="s">
        <v>1767</v>
      </c>
      <c r="BB2228" t="s">
        <v>6048</v>
      </c>
      <c r="BC2228" t="s">
        <v>6049</v>
      </c>
      <c r="BD2228" t="s">
        <v>826</v>
      </c>
      <c r="BE2228" t="s">
        <v>1756</v>
      </c>
      <c r="BF2228" t="s">
        <v>826</v>
      </c>
    </row>
    <row r="2229" spans="1:58">
      <c r="A2229" t="s">
        <v>829</v>
      </c>
      <c r="B2229">
        <v>6</v>
      </c>
      <c r="C2229">
        <v>0</v>
      </c>
      <c r="D2229">
        <v>10061</v>
      </c>
      <c r="E2229" t="s">
        <v>6035</v>
      </c>
      <c r="F2229">
        <v>53510602</v>
      </c>
      <c r="G2229" t="s">
        <v>2041</v>
      </c>
      <c r="H2229">
        <v>0</v>
      </c>
      <c r="I2229" t="s">
        <v>2089</v>
      </c>
      <c r="J2229">
        <v>146.96</v>
      </c>
      <c r="K2229">
        <v>6</v>
      </c>
      <c r="L2229" t="s">
        <v>2063</v>
      </c>
      <c r="M2229" t="s">
        <v>2090</v>
      </c>
      <c r="N2229" t="s">
        <v>1757</v>
      </c>
      <c r="O2229" t="s">
        <v>1756</v>
      </c>
      <c r="P2229" t="s">
        <v>1756</v>
      </c>
      <c r="Q2229" s="387">
        <v>881.76</v>
      </c>
      <c r="R2229">
        <v>114.6288</v>
      </c>
      <c r="S2229">
        <v>996.38879999999995</v>
      </c>
      <c r="T2229" s="388">
        <v>44465</v>
      </c>
      <c r="U2229">
        <v>0</v>
      </c>
      <c r="V2229" t="s">
        <v>833</v>
      </c>
      <c r="W2229" s="388">
        <v>44484</v>
      </c>
      <c r="X2229">
        <v>165</v>
      </c>
      <c r="Y2229">
        <v>0</v>
      </c>
      <c r="Z2229">
        <v>0</v>
      </c>
      <c r="AA2229" t="s">
        <v>1758</v>
      </c>
      <c r="AB2229" t="s">
        <v>826</v>
      </c>
      <c r="AD2229" t="s">
        <v>2045</v>
      </c>
      <c r="AE2229" t="s">
        <v>2046</v>
      </c>
      <c r="AI2229" t="s">
        <v>1761</v>
      </c>
      <c r="AL2229" t="s">
        <v>3183</v>
      </c>
      <c r="AM2229">
        <v>6</v>
      </c>
      <c r="AN2229" t="s">
        <v>3184</v>
      </c>
      <c r="AO2229" t="s">
        <v>3185</v>
      </c>
      <c r="AP2229">
        <v>0</v>
      </c>
      <c r="AQ2229" s="388">
        <v>44473</v>
      </c>
      <c r="AS2229" t="s">
        <v>3186</v>
      </c>
      <c r="AT2229" s="388">
        <v>44473</v>
      </c>
      <c r="AU2229" t="s">
        <v>1756</v>
      </c>
      <c r="AV2229" t="s">
        <v>1756</v>
      </c>
      <c r="AZ2229" t="s">
        <v>1756</v>
      </c>
      <c r="BA2229" t="s">
        <v>1767</v>
      </c>
      <c r="BB2229" t="s">
        <v>6050</v>
      </c>
      <c r="BC2229" t="s">
        <v>6051</v>
      </c>
      <c r="BD2229" t="s">
        <v>826</v>
      </c>
      <c r="BE2229" t="s">
        <v>1756</v>
      </c>
      <c r="BF2229" t="s">
        <v>826</v>
      </c>
    </row>
    <row r="2230" spans="1:58">
      <c r="A2230" t="s">
        <v>829</v>
      </c>
      <c r="B2230">
        <v>6</v>
      </c>
      <c r="C2230">
        <v>0</v>
      </c>
      <c r="D2230">
        <v>10061</v>
      </c>
      <c r="E2230" t="s">
        <v>6035</v>
      </c>
      <c r="F2230">
        <v>53510602</v>
      </c>
      <c r="G2230" t="s">
        <v>2041</v>
      </c>
      <c r="H2230">
        <v>0</v>
      </c>
      <c r="I2230" t="s">
        <v>2095</v>
      </c>
      <c r="J2230">
        <v>138.44999999999999</v>
      </c>
      <c r="K2230">
        <v>11</v>
      </c>
      <c r="L2230" t="s">
        <v>2063</v>
      </c>
      <c r="M2230" t="s">
        <v>2096</v>
      </c>
      <c r="N2230" t="s">
        <v>1757</v>
      </c>
      <c r="O2230" t="s">
        <v>1756</v>
      </c>
      <c r="P2230" t="s">
        <v>1756</v>
      </c>
      <c r="Q2230" s="387">
        <v>1522.95</v>
      </c>
      <c r="R2230">
        <v>197.98350000000002</v>
      </c>
      <c r="S2230">
        <v>1720.9334999999999</v>
      </c>
      <c r="T2230" s="388">
        <v>44465</v>
      </c>
      <c r="U2230">
        <v>0</v>
      </c>
      <c r="V2230" t="s">
        <v>833</v>
      </c>
      <c r="W2230" s="388">
        <v>44484</v>
      </c>
      <c r="X2230">
        <v>165</v>
      </c>
      <c r="Y2230">
        <v>0</v>
      </c>
      <c r="Z2230">
        <v>0</v>
      </c>
      <c r="AA2230" t="s">
        <v>1758</v>
      </c>
      <c r="AB2230" t="s">
        <v>826</v>
      </c>
      <c r="AD2230" t="s">
        <v>2045</v>
      </c>
      <c r="AE2230" t="s">
        <v>2046</v>
      </c>
      <c r="AI2230" t="s">
        <v>1761</v>
      </c>
      <c r="AL2230" t="s">
        <v>3183</v>
      </c>
      <c r="AM2230">
        <v>6</v>
      </c>
      <c r="AN2230" t="s">
        <v>3184</v>
      </c>
      <c r="AO2230" t="s">
        <v>3185</v>
      </c>
      <c r="AP2230">
        <v>0</v>
      </c>
      <c r="AQ2230" s="388">
        <v>44473</v>
      </c>
      <c r="AS2230" t="s">
        <v>3186</v>
      </c>
      <c r="AT2230" s="388">
        <v>44473</v>
      </c>
      <c r="AU2230" t="s">
        <v>1756</v>
      </c>
      <c r="AV2230" t="s">
        <v>1756</v>
      </c>
      <c r="AZ2230" t="s">
        <v>1756</v>
      </c>
      <c r="BA2230" t="s">
        <v>1767</v>
      </c>
      <c r="BB2230" t="s">
        <v>6052</v>
      </c>
      <c r="BC2230" t="s">
        <v>6053</v>
      </c>
      <c r="BD2230" t="s">
        <v>826</v>
      </c>
      <c r="BE2230" t="s">
        <v>1756</v>
      </c>
      <c r="BF2230" t="s">
        <v>826</v>
      </c>
    </row>
    <row r="2231" spans="1:58">
      <c r="A2231" t="s">
        <v>829</v>
      </c>
      <c r="B2231">
        <v>6</v>
      </c>
      <c r="C2231">
        <v>0</v>
      </c>
      <c r="D2231">
        <v>10061</v>
      </c>
      <c r="E2231" t="s">
        <v>6035</v>
      </c>
      <c r="F2231">
        <v>53510602</v>
      </c>
      <c r="G2231" t="s">
        <v>2041</v>
      </c>
      <c r="H2231">
        <v>0</v>
      </c>
      <c r="I2231" t="s">
        <v>2247</v>
      </c>
      <c r="J2231">
        <v>131.47999999999999</v>
      </c>
      <c r="K2231">
        <v>11</v>
      </c>
      <c r="L2231" t="s">
        <v>2063</v>
      </c>
      <c r="M2231" t="s">
        <v>2248</v>
      </c>
      <c r="N2231" t="s">
        <v>1757</v>
      </c>
      <c r="O2231" t="s">
        <v>1756</v>
      </c>
      <c r="P2231" t="s">
        <v>1756</v>
      </c>
      <c r="Q2231" s="387">
        <v>1446.28</v>
      </c>
      <c r="R2231">
        <v>188.0164</v>
      </c>
      <c r="S2231">
        <v>1634.2963999999997</v>
      </c>
      <c r="T2231" s="388">
        <v>44465</v>
      </c>
      <c r="U2231">
        <v>0</v>
      </c>
      <c r="V2231" t="s">
        <v>833</v>
      </c>
      <c r="W2231" s="388">
        <v>44484</v>
      </c>
      <c r="X2231">
        <v>165</v>
      </c>
      <c r="Y2231">
        <v>0</v>
      </c>
      <c r="Z2231">
        <v>0</v>
      </c>
      <c r="AA2231" t="s">
        <v>1758</v>
      </c>
      <c r="AB2231" t="s">
        <v>826</v>
      </c>
      <c r="AD2231" t="s">
        <v>2045</v>
      </c>
      <c r="AE2231" t="s">
        <v>2046</v>
      </c>
      <c r="AI2231" t="s">
        <v>1761</v>
      </c>
      <c r="AL2231" t="s">
        <v>3183</v>
      </c>
      <c r="AM2231">
        <v>6</v>
      </c>
      <c r="AN2231" t="s">
        <v>3184</v>
      </c>
      <c r="AO2231" t="s">
        <v>3185</v>
      </c>
      <c r="AP2231">
        <v>0</v>
      </c>
      <c r="AQ2231" s="388">
        <v>44473</v>
      </c>
      <c r="AS2231" t="s">
        <v>3186</v>
      </c>
      <c r="AT2231" s="388">
        <v>44473</v>
      </c>
      <c r="AU2231" t="s">
        <v>1756</v>
      </c>
      <c r="AV2231" t="s">
        <v>1756</v>
      </c>
      <c r="AZ2231" t="s">
        <v>1756</v>
      </c>
      <c r="BA2231" t="s">
        <v>1767</v>
      </c>
      <c r="BB2231" t="s">
        <v>6054</v>
      </c>
      <c r="BC2231" t="s">
        <v>6055</v>
      </c>
      <c r="BD2231" t="s">
        <v>826</v>
      </c>
      <c r="BE2231" t="s">
        <v>1756</v>
      </c>
      <c r="BF2231" t="s">
        <v>826</v>
      </c>
    </row>
    <row r="2232" spans="1:58">
      <c r="A2232" t="s">
        <v>829</v>
      </c>
      <c r="B2232">
        <v>6</v>
      </c>
      <c r="C2232">
        <v>0</v>
      </c>
      <c r="D2232">
        <v>10041</v>
      </c>
      <c r="E2232" t="s">
        <v>6056</v>
      </c>
      <c r="F2232">
        <v>53510602</v>
      </c>
      <c r="G2232" t="s">
        <v>2041</v>
      </c>
      <c r="H2232">
        <v>0</v>
      </c>
      <c r="I2232" t="s">
        <v>2042</v>
      </c>
      <c r="J2232">
        <v>60</v>
      </c>
      <c r="K2232">
        <v>6</v>
      </c>
      <c r="L2232" t="s">
        <v>1771</v>
      </c>
      <c r="M2232" t="s">
        <v>1756</v>
      </c>
      <c r="N2232" t="s">
        <v>1756</v>
      </c>
      <c r="O2232" t="s">
        <v>2043</v>
      </c>
      <c r="P2232" t="s">
        <v>1757</v>
      </c>
      <c r="Q2232" s="387">
        <v>360</v>
      </c>
      <c r="R2232">
        <v>46.800000000000004</v>
      </c>
      <c r="S2232">
        <v>406.79999999999995</v>
      </c>
      <c r="T2232" s="388">
        <v>44464</v>
      </c>
      <c r="U2232">
        <v>0</v>
      </c>
      <c r="V2232" t="s">
        <v>833</v>
      </c>
      <c r="W2232" s="388">
        <v>44484</v>
      </c>
      <c r="X2232">
        <v>165</v>
      </c>
      <c r="Y2232">
        <v>0</v>
      </c>
      <c r="Z2232">
        <v>0</v>
      </c>
      <c r="AA2232" t="s">
        <v>1758</v>
      </c>
      <c r="AB2232" t="s">
        <v>826</v>
      </c>
      <c r="AD2232" t="s">
        <v>2045</v>
      </c>
      <c r="AE2232" t="s">
        <v>2046</v>
      </c>
      <c r="AI2232" t="s">
        <v>1761</v>
      </c>
      <c r="AL2232" t="s">
        <v>3112</v>
      </c>
      <c r="AM2232">
        <v>6</v>
      </c>
      <c r="AN2232" t="s">
        <v>2834</v>
      </c>
      <c r="AO2232" t="s">
        <v>3114</v>
      </c>
      <c r="AP2232">
        <v>0</v>
      </c>
      <c r="AQ2232" s="388">
        <v>44473</v>
      </c>
      <c r="AS2232" t="s">
        <v>1765</v>
      </c>
      <c r="AT2232" s="388">
        <v>44477</v>
      </c>
      <c r="AU2232" t="s">
        <v>1756</v>
      </c>
      <c r="AV2232" t="s">
        <v>1756</v>
      </c>
      <c r="AZ2232" t="s">
        <v>1766</v>
      </c>
      <c r="BA2232" t="s">
        <v>1767</v>
      </c>
      <c r="BB2232" t="s">
        <v>6057</v>
      </c>
      <c r="BC2232" t="s">
        <v>6058</v>
      </c>
      <c r="BD2232" t="s">
        <v>826</v>
      </c>
      <c r="BE2232" t="s">
        <v>1756</v>
      </c>
      <c r="BF2232" t="s">
        <v>826</v>
      </c>
    </row>
    <row r="2233" spans="1:58">
      <c r="A2233" t="s">
        <v>829</v>
      </c>
      <c r="B2233">
        <v>6</v>
      </c>
      <c r="C2233">
        <v>0</v>
      </c>
      <c r="D2233">
        <v>10041</v>
      </c>
      <c r="E2233" t="s">
        <v>6056</v>
      </c>
      <c r="F2233">
        <v>53510602</v>
      </c>
      <c r="G2233" t="s">
        <v>2041</v>
      </c>
      <c r="H2233">
        <v>0</v>
      </c>
      <c r="I2233" t="s">
        <v>2052</v>
      </c>
      <c r="J2233">
        <v>75</v>
      </c>
      <c r="K2233">
        <v>42</v>
      </c>
      <c r="L2233" t="s">
        <v>1771</v>
      </c>
      <c r="M2233" t="s">
        <v>1756</v>
      </c>
      <c r="N2233" t="s">
        <v>1756</v>
      </c>
      <c r="O2233" t="s">
        <v>2053</v>
      </c>
      <c r="P2233" t="s">
        <v>1757</v>
      </c>
      <c r="Q2233" s="387">
        <v>3150</v>
      </c>
      <c r="R2233">
        <v>409.5</v>
      </c>
      <c r="S2233">
        <v>3559.4999999999995</v>
      </c>
      <c r="T2233" s="388">
        <v>44464</v>
      </c>
      <c r="U2233">
        <v>0</v>
      </c>
      <c r="V2233" t="s">
        <v>833</v>
      </c>
      <c r="W2233" s="388">
        <v>44484</v>
      </c>
      <c r="X2233">
        <v>165</v>
      </c>
      <c r="Y2233">
        <v>0</v>
      </c>
      <c r="Z2233">
        <v>0</v>
      </c>
      <c r="AA2233" t="s">
        <v>1758</v>
      </c>
      <c r="AB2233" t="s">
        <v>826</v>
      </c>
      <c r="AD2233" t="s">
        <v>2045</v>
      </c>
      <c r="AE2233" t="s">
        <v>2046</v>
      </c>
      <c r="AI2233" t="s">
        <v>1761</v>
      </c>
      <c r="AL2233" t="s">
        <v>3112</v>
      </c>
      <c r="AM2233">
        <v>6</v>
      </c>
      <c r="AN2233" t="s">
        <v>2834</v>
      </c>
      <c r="AO2233" t="s">
        <v>3114</v>
      </c>
      <c r="AP2233">
        <v>0</v>
      </c>
      <c r="AQ2233" s="388">
        <v>44473</v>
      </c>
      <c r="AS2233" t="s">
        <v>1765</v>
      </c>
      <c r="AT2233" s="388">
        <v>44477</v>
      </c>
      <c r="AU2233" t="s">
        <v>1756</v>
      </c>
      <c r="AV2233" t="s">
        <v>1756</v>
      </c>
      <c r="AZ2233" t="s">
        <v>1766</v>
      </c>
      <c r="BA2233" t="s">
        <v>1767</v>
      </c>
      <c r="BB2233" t="s">
        <v>6059</v>
      </c>
      <c r="BC2233" t="s">
        <v>6060</v>
      </c>
      <c r="BD2233" t="s">
        <v>826</v>
      </c>
      <c r="BE2233" t="s">
        <v>1756</v>
      </c>
      <c r="BF2233" t="s">
        <v>826</v>
      </c>
    </row>
    <row r="2234" spans="1:58">
      <c r="A2234" t="s">
        <v>829</v>
      </c>
      <c r="B2234">
        <v>6</v>
      </c>
      <c r="C2234">
        <v>0</v>
      </c>
      <c r="D2234">
        <v>10041</v>
      </c>
      <c r="E2234" t="s">
        <v>6056</v>
      </c>
      <c r="F2234">
        <v>53510602</v>
      </c>
      <c r="G2234" t="s">
        <v>2041</v>
      </c>
      <c r="H2234">
        <v>0</v>
      </c>
      <c r="I2234" t="s">
        <v>2056</v>
      </c>
      <c r="J2234">
        <v>210</v>
      </c>
      <c r="K2234">
        <v>5</v>
      </c>
      <c r="L2234" t="s">
        <v>1755</v>
      </c>
      <c r="M2234" t="s">
        <v>1756</v>
      </c>
      <c r="N2234" t="s">
        <v>1756</v>
      </c>
      <c r="P2234" t="s">
        <v>1757</v>
      </c>
      <c r="Q2234" s="387">
        <v>1050</v>
      </c>
      <c r="R2234">
        <v>136.5</v>
      </c>
      <c r="S2234">
        <v>1186.5</v>
      </c>
      <c r="T2234" s="388">
        <v>44464</v>
      </c>
      <c r="U2234">
        <v>0</v>
      </c>
      <c r="V2234" t="s">
        <v>833</v>
      </c>
      <c r="W2234" s="388">
        <v>44484</v>
      </c>
      <c r="X2234">
        <v>165</v>
      </c>
      <c r="Y2234">
        <v>0</v>
      </c>
      <c r="Z2234">
        <v>0</v>
      </c>
      <c r="AA2234" t="s">
        <v>1758</v>
      </c>
      <c r="AB2234" t="s">
        <v>826</v>
      </c>
      <c r="AD2234" t="s">
        <v>2045</v>
      </c>
      <c r="AE2234" t="s">
        <v>2046</v>
      </c>
      <c r="AI2234" t="s">
        <v>1761</v>
      </c>
      <c r="AL2234" t="s">
        <v>3112</v>
      </c>
      <c r="AM2234">
        <v>6</v>
      </c>
      <c r="AN2234" t="s">
        <v>2834</v>
      </c>
      <c r="AO2234" t="s">
        <v>3114</v>
      </c>
      <c r="AP2234">
        <v>0</v>
      </c>
      <c r="AQ2234" s="388">
        <v>44473</v>
      </c>
      <c r="AS2234" t="s">
        <v>1765</v>
      </c>
      <c r="AT2234" s="388">
        <v>44477</v>
      </c>
      <c r="AU2234" t="s">
        <v>1756</v>
      </c>
      <c r="AV2234" t="s">
        <v>1756</v>
      </c>
      <c r="AZ2234" t="s">
        <v>1766</v>
      </c>
      <c r="BA2234" t="s">
        <v>1767</v>
      </c>
      <c r="BB2234" t="s">
        <v>6061</v>
      </c>
      <c r="BC2234" t="s">
        <v>6062</v>
      </c>
      <c r="BD2234" t="s">
        <v>826</v>
      </c>
      <c r="BE2234" t="s">
        <v>1756</v>
      </c>
      <c r="BF2234" t="s">
        <v>826</v>
      </c>
    </row>
    <row r="2235" spans="1:58">
      <c r="A2235" t="s">
        <v>829</v>
      </c>
      <c r="B2235">
        <v>6</v>
      </c>
      <c r="C2235">
        <v>0</v>
      </c>
      <c r="D2235">
        <v>10041</v>
      </c>
      <c r="E2235" t="s">
        <v>6056</v>
      </c>
      <c r="F2235">
        <v>53510602</v>
      </c>
      <c r="G2235" t="s">
        <v>2041</v>
      </c>
      <c r="H2235">
        <v>0</v>
      </c>
      <c r="I2235" t="s">
        <v>2062</v>
      </c>
      <c r="J2235">
        <v>138.05000000000001</v>
      </c>
      <c r="K2235">
        <v>11</v>
      </c>
      <c r="L2235" t="s">
        <v>2063</v>
      </c>
      <c r="M2235" t="s">
        <v>2064</v>
      </c>
      <c r="N2235" t="s">
        <v>1757</v>
      </c>
      <c r="O2235" t="s">
        <v>1756</v>
      </c>
      <c r="P2235" t="s">
        <v>1756</v>
      </c>
      <c r="Q2235" s="387">
        <v>1518.55</v>
      </c>
      <c r="R2235">
        <v>197.41149999999999</v>
      </c>
      <c r="S2235">
        <v>1715.9614999999999</v>
      </c>
      <c r="T2235" s="388">
        <v>44464</v>
      </c>
      <c r="U2235">
        <v>0</v>
      </c>
      <c r="V2235" t="s">
        <v>833</v>
      </c>
      <c r="W2235" s="388">
        <v>44484</v>
      </c>
      <c r="X2235">
        <v>165</v>
      </c>
      <c r="Y2235">
        <v>0</v>
      </c>
      <c r="Z2235">
        <v>0</v>
      </c>
      <c r="AA2235" t="s">
        <v>1758</v>
      </c>
      <c r="AB2235" t="s">
        <v>826</v>
      </c>
      <c r="AD2235" t="s">
        <v>2045</v>
      </c>
      <c r="AE2235" t="s">
        <v>2046</v>
      </c>
      <c r="AI2235" t="s">
        <v>1761</v>
      </c>
      <c r="AL2235" t="s">
        <v>3112</v>
      </c>
      <c r="AM2235">
        <v>6</v>
      </c>
      <c r="AN2235" t="s">
        <v>2834</v>
      </c>
      <c r="AO2235" t="s">
        <v>3114</v>
      </c>
      <c r="AP2235">
        <v>0</v>
      </c>
      <c r="AQ2235" s="388">
        <v>44473</v>
      </c>
      <c r="AS2235" t="s">
        <v>1765</v>
      </c>
      <c r="AT2235" s="388">
        <v>44477</v>
      </c>
      <c r="AU2235" t="s">
        <v>1756</v>
      </c>
      <c r="AV2235" t="s">
        <v>1756</v>
      </c>
      <c r="AZ2235" t="s">
        <v>1766</v>
      </c>
      <c r="BA2235" t="s">
        <v>1767</v>
      </c>
      <c r="BB2235" t="s">
        <v>6063</v>
      </c>
      <c r="BC2235" t="s">
        <v>6064</v>
      </c>
      <c r="BD2235" t="s">
        <v>826</v>
      </c>
      <c r="BE2235" t="s">
        <v>1756</v>
      </c>
      <c r="BF2235" t="s">
        <v>826</v>
      </c>
    </row>
    <row r="2236" spans="1:58">
      <c r="A2236" t="s">
        <v>829</v>
      </c>
      <c r="B2236">
        <v>6</v>
      </c>
      <c r="C2236">
        <v>0</v>
      </c>
      <c r="D2236">
        <v>10041</v>
      </c>
      <c r="E2236" t="s">
        <v>6056</v>
      </c>
      <c r="F2236">
        <v>53510602</v>
      </c>
      <c r="G2236" t="s">
        <v>2041</v>
      </c>
      <c r="H2236">
        <v>0</v>
      </c>
      <c r="I2236" t="s">
        <v>2073</v>
      </c>
      <c r="J2236">
        <v>243.75</v>
      </c>
      <c r="K2236">
        <v>2</v>
      </c>
      <c r="L2236" t="s">
        <v>1755</v>
      </c>
      <c r="M2236" t="s">
        <v>2074</v>
      </c>
      <c r="N2236" t="s">
        <v>1757</v>
      </c>
      <c r="O2236" t="s">
        <v>1756</v>
      </c>
      <c r="P2236" t="s">
        <v>1756</v>
      </c>
      <c r="Q2236" s="387">
        <v>487.5</v>
      </c>
      <c r="R2236">
        <v>63.375</v>
      </c>
      <c r="S2236">
        <v>550.875</v>
      </c>
      <c r="T2236" s="388">
        <v>44464</v>
      </c>
      <c r="U2236">
        <v>0</v>
      </c>
      <c r="V2236" t="s">
        <v>833</v>
      </c>
      <c r="W2236" s="388">
        <v>44484</v>
      </c>
      <c r="X2236">
        <v>165</v>
      </c>
      <c r="Y2236">
        <v>0</v>
      </c>
      <c r="Z2236">
        <v>0</v>
      </c>
      <c r="AA2236" t="s">
        <v>1758</v>
      </c>
      <c r="AB2236" t="s">
        <v>826</v>
      </c>
      <c r="AD2236" t="s">
        <v>2045</v>
      </c>
      <c r="AE2236" t="s">
        <v>2046</v>
      </c>
      <c r="AI2236" t="s">
        <v>1761</v>
      </c>
      <c r="AL2236" t="s">
        <v>3112</v>
      </c>
      <c r="AM2236">
        <v>6</v>
      </c>
      <c r="AN2236" t="s">
        <v>2834</v>
      </c>
      <c r="AO2236" t="s">
        <v>3114</v>
      </c>
      <c r="AP2236">
        <v>0</v>
      </c>
      <c r="AQ2236" s="388">
        <v>44473</v>
      </c>
      <c r="AS2236" t="s">
        <v>1765</v>
      </c>
      <c r="AT2236" s="388">
        <v>44477</v>
      </c>
      <c r="AU2236" t="s">
        <v>1756</v>
      </c>
      <c r="AV2236" t="s">
        <v>1756</v>
      </c>
      <c r="AZ2236" t="s">
        <v>1766</v>
      </c>
      <c r="BA2236" t="s">
        <v>1767</v>
      </c>
      <c r="BB2236" t="s">
        <v>6065</v>
      </c>
      <c r="BC2236" t="s">
        <v>6066</v>
      </c>
      <c r="BD2236" t="s">
        <v>826</v>
      </c>
      <c r="BE2236" t="s">
        <v>1756</v>
      </c>
      <c r="BF2236" t="s">
        <v>826</v>
      </c>
    </row>
    <row r="2237" spans="1:58">
      <c r="A2237" t="s">
        <v>829</v>
      </c>
      <c r="B2237">
        <v>6</v>
      </c>
      <c r="C2237">
        <v>0</v>
      </c>
      <c r="D2237">
        <v>10041</v>
      </c>
      <c r="E2237" t="s">
        <v>6056</v>
      </c>
      <c r="F2237">
        <v>53510602</v>
      </c>
      <c r="G2237" t="s">
        <v>2041</v>
      </c>
      <c r="H2237">
        <v>0</v>
      </c>
      <c r="I2237" t="s">
        <v>2083</v>
      </c>
      <c r="J2237">
        <v>12.21</v>
      </c>
      <c r="K2237">
        <v>5.5</v>
      </c>
      <c r="L2237" t="s">
        <v>1771</v>
      </c>
      <c r="M2237" t="s">
        <v>2084</v>
      </c>
      <c r="N2237" t="s">
        <v>1757</v>
      </c>
      <c r="O2237" t="s">
        <v>1756</v>
      </c>
      <c r="P2237" t="s">
        <v>1756</v>
      </c>
      <c r="Q2237" s="387">
        <v>67.155000000000001</v>
      </c>
      <c r="R2237">
        <v>8.7301500000000001</v>
      </c>
      <c r="S2237">
        <v>75.885149999999996</v>
      </c>
      <c r="T2237" s="388">
        <v>44464</v>
      </c>
      <c r="U2237">
        <v>0</v>
      </c>
      <c r="V2237" t="s">
        <v>833</v>
      </c>
      <c r="W2237" s="388">
        <v>44484</v>
      </c>
      <c r="X2237">
        <v>165</v>
      </c>
      <c r="Y2237">
        <v>0</v>
      </c>
      <c r="Z2237">
        <v>0</v>
      </c>
      <c r="AA2237" t="s">
        <v>1758</v>
      </c>
      <c r="AB2237" t="s">
        <v>826</v>
      </c>
      <c r="AD2237" t="s">
        <v>2045</v>
      </c>
      <c r="AE2237" t="s">
        <v>2046</v>
      </c>
      <c r="AI2237" t="s">
        <v>1761</v>
      </c>
      <c r="AL2237" t="s">
        <v>3112</v>
      </c>
      <c r="AM2237">
        <v>6</v>
      </c>
      <c r="AN2237" t="s">
        <v>2834</v>
      </c>
      <c r="AO2237" t="s">
        <v>3114</v>
      </c>
      <c r="AP2237">
        <v>0</v>
      </c>
      <c r="AQ2237" s="388">
        <v>44473</v>
      </c>
      <c r="AS2237" t="s">
        <v>1765</v>
      </c>
      <c r="AT2237" s="388">
        <v>44477</v>
      </c>
      <c r="AU2237" t="s">
        <v>1756</v>
      </c>
      <c r="AV2237" t="s">
        <v>1756</v>
      </c>
      <c r="AZ2237" t="s">
        <v>1766</v>
      </c>
      <c r="BA2237" t="s">
        <v>1767</v>
      </c>
      <c r="BB2237" t="s">
        <v>6067</v>
      </c>
      <c r="BC2237" t="s">
        <v>6068</v>
      </c>
      <c r="BD2237" t="s">
        <v>826</v>
      </c>
      <c r="BE2237" t="s">
        <v>1756</v>
      </c>
      <c r="BF2237" t="s">
        <v>826</v>
      </c>
    </row>
    <row r="2238" spans="1:58">
      <c r="A2238" t="s">
        <v>829</v>
      </c>
      <c r="B2238">
        <v>6</v>
      </c>
      <c r="C2238">
        <v>0</v>
      </c>
      <c r="D2238">
        <v>10041</v>
      </c>
      <c r="E2238" t="s">
        <v>6056</v>
      </c>
      <c r="F2238">
        <v>53510602</v>
      </c>
      <c r="G2238" t="s">
        <v>2041</v>
      </c>
      <c r="H2238">
        <v>0</v>
      </c>
      <c r="I2238" t="s">
        <v>2095</v>
      </c>
      <c r="J2238">
        <v>138.44999999999999</v>
      </c>
      <c r="K2238">
        <v>5.5</v>
      </c>
      <c r="L2238" t="s">
        <v>2063</v>
      </c>
      <c r="M2238" t="s">
        <v>2096</v>
      </c>
      <c r="N2238" t="s">
        <v>1757</v>
      </c>
      <c r="O2238" t="s">
        <v>1756</v>
      </c>
      <c r="P2238" t="s">
        <v>1756</v>
      </c>
      <c r="Q2238" s="387">
        <v>761.47500000000002</v>
      </c>
      <c r="R2238">
        <v>98.99175000000001</v>
      </c>
      <c r="S2238">
        <v>860.46674999999993</v>
      </c>
      <c r="T2238" s="388">
        <v>44464</v>
      </c>
      <c r="U2238">
        <v>0</v>
      </c>
      <c r="V2238" t="s">
        <v>833</v>
      </c>
      <c r="W2238" s="388">
        <v>44484</v>
      </c>
      <c r="X2238">
        <v>165</v>
      </c>
      <c r="Y2238">
        <v>0</v>
      </c>
      <c r="Z2238">
        <v>0</v>
      </c>
      <c r="AA2238" t="s">
        <v>1758</v>
      </c>
      <c r="AB2238" t="s">
        <v>826</v>
      </c>
      <c r="AD2238" t="s">
        <v>2045</v>
      </c>
      <c r="AE2238" t="s">
        <v>2046</v>
      </c>
      <c r="AI2238" t="s">
        <v>1761</v>
      </c>
      <c r="AL2238" t="s">
        <v>3112</v>
      </c>
      <c r="AM2238">
        <v>6</v>
      </c>
      <c r="AN2238" t="s">
        <v>2834</v>
      </c>
      <c r="AO2238" t="s">
        <v>3114</v>
      </c>
      <c r="AP2238">
        <v>0</v>
      </c>
      <c r="AQ2238" s="388">
        <v>44473</v>
      </c>
      <c r="AS2238" t="s">
        <v>1765</v>
      </c>
      <c r="AT2238" s="388">
        <v>44477</v>
      </c>
      <c r="AU2238" t="s">
        <v>1756</v>
      </c>
      <c r="AV2238" t="s">
        <v>1756</v>
      </c>
      <c r="AZ2238" t="s">
        <v>1766</v>
      </c>
      <c r="BA2238" t="s">
        <v>1767</v>
      </c>
      <c r="BB2238" t="s">
        <v>6069</v>
      </c>
      <c r="BC2238" t="s">
        <v>6070</v>
      </c>
      <c r="BD2238" t="s">
        <v>826</v>
      </c>
      <c r="BE2238" t="s">
        <v>1756</v>
      </c>
      <c r="BF2238" t="s">
        <v>826</v>
      </c>
    </row>
    <row r="2239" spans="1:58">
      <c r="A2239" t="s">
        <v>829</v>
      </c>
      <c r="B2239">
        <v>6</v>
      </c>
      <c r="C2239">
        <v>0</v>
      </c>
      <c r="D2239">
        <v>10041</v>
      </c>
      <c r="E2239" t="s">
        <v>6056</v>
      </c>
      <c r="F2239">
        <v>53510602</v>
      </c>
      <c r="G2239" t="s">
        <v>2041</v>
      </c>
      <c r="H2239">
        <v>0</v>
      </c>
      <c r="I2239" t="s">
        <v>2095</v>
      </c>
      <c r="J2239">
        <v>138.44999999999999</v>
      </c>
      <c r="K2239">
        <v>11</v>
      </c>
      <c r="L2239" t="s">
        <v>2063</v>
      </c>
      <c r="M2239" t="s">
        <v>2096</v>
      </c>
      <c r="N2239" t="s">
        <v>1757</v>
      </c>
      <c r="O2239" t="s">
        <v>1756</v>
      </c>
      <c r="P2239" t="s">
        <v>1756</v>
      </c>
      <c r="Q2239" s="387">
        <v>1522.95</v>
      </c>
      <c r="R2239">
        <v>197.98350000000002</v>
      </c>
      <c r="S2239">
        <v>1720.9334999999999</v>
      </c>
      <c r="T2239" s="388">
        <v>44464</v>
      </c>
      <c r="U2239">
        <v>0</v>
      </c>
      <c r="V2239" t="s">
        <v>833</v>
      </c>
      <c r="W2239" s="388">
        <v>44484</v>
      </c>
      <c r="X2239">
        <v>165</v>
      </c>
      <c r="Y2239">
        <v>0</v>
      </c>
      <c r="Z2239">
        <v>0</v>
      </c>
      <c r="AA2239" t="s">
        <v>1758</v>
      </c>
      <c r="AB2239" t="s">
        <v>826</v>
      </c>
      <c r="AD2239" t="s">
        <v>2045</v>
      </c>
      <c r="AE2239" t="s">
        <v>2046</v>
      </c>
      <c r="AI2239" t="s">
        <v>1761</v>
      </c>
      <c r="AL2239" t="s">
        <v>3112</v>
      </c>
      <c r="AM2239">
        <v>6</v>
      </c>
      <c r="AN2239" t="s">
        <v>2834</v>
      </c>
      <c r="AO2239" t="s">
        <v>3114</v>
      </c>
      <c r="AP2239">
        <v>0</v>
      </c>
      <c r="AQ2239" s="388">
        <v>44473</v>
      </c>
      <c r="AS2239" t="s">
        <v>1765</v>
      </c>
      <c r="AT2239" s="388">
        <v>44477</v>
      </c>
      <c r="AU2239" t="s">
        <v>1756</v>
      </c>
      <c r="AV2239" t="s">
        <v>1756</v>
      </c>
      <c r="AZ2239" t="s">
        <v>1766</v>
      </c>
      <c r="BA2239" t="s">
        <v>1767</v>
      </c>
      <c r="BB2239" t="s">
        <v>6071</v>
      </c>
      <c r="BC2239" t="s">
        <v>6072</v>
      </c>
      <c r="BD2239" t="s">
        <v>826</v>
      </c>
      <c r="BE2239" t="s">
        <v>1756</v>
      </c>
      <c r="BF2239" t="s">
        <v>826</v>
      </c>
    </row>
    <row r="2240" spans="1:58">
      <c r="A2240" t="s">
        <v>829</v>
      </c>
      <c r="B2240">
        <v>6</v>
      </c>
      <c r="C2240">
        <v>0</v>
      </c>
      <c r="D2240">
        <v>10041</v>
      </c>
      <c r="E2240" t="s">
        <v>6056</v>
      </c>
      <c r="F2240">
        <v>53510602</v>
      </c>
      <c r="G2240" t="s">
        <v>2041</v>
      </c>
      <c r="H2240">
        <v>0</v>
      </c>
      <c r="I2240" t="s">
        <v>2247</v>
      </c>
      <c r="J2240">
        <v>131.47999999999999</v>
      </c>
      <c r="K2240">
        <v>11</v>
      </c>
      <c r="L2240" t="s">
        <v>2063</v>
      </c>
      <c r="M2240" t="s">
        <v>2248</v>
      </c>
      <c r="N2240" t="s">
        <v>1757</v>
      </c>
      <c r="O2240" t="s">
        <v>1756</v>
      </c>
      <c r="P2240" t="s">
        <v>1756</v>
      </c>
      <c r="Q2240" s="387">
        <v>1446.28</v>
      </c>
      <c r="R2240">
        <v>188.0164</v>
      </c>
      <c r="S2240">
        <v>1634.2963999999997</v>
      </c>
      <c r="T2240" s="388">
        <v>44464</v>
      </c>
      <c r="U2240">
        <v>0</v>
      </c>
      <c r="V2240" t="s">
        <v>833</v>
      </c>
      <c r="W2240" s="388">
        <v>44484</v>
      </c>
      <c r="X2240">
        <v>165</v>
      </c>
      <c r="Y2240">
        <v>0</v>
      </c>
      <c r="Z2240">
        <v>0</v>
      </c>
      <c r="AA2240" t="s">
        <v>1758</v>
      </c>
      <c r="AB2240" t="s">
        <v>826</v>
      </c>
      <c r="AD2240" t="s">
        <v>2045</v>
      </c>
      <c r="AE2240" t="s">
        <v>2046</v>
      </c>
      <c r="AI2240" t="s">
        <v>1761</v>
      </c>
      <c r="AL2240" t="s">
        <v>3112</v>
      </c>
      <c r="AM2240">
        <v>6</v>
      </c>
      <c r="AN2240" t="s">
        <v>2834</v>
      </c>
      <c r="AO2240" t="s">
        <v>3114</v>
      </c>
      <c r="AP2240">
        <v>0</v>
      </c>
      <c r="AQ2240" s="388">
        <v>44473</v>
      </c>
      <c r="AS2240" t="s">
        <v>1765</v>
      </c>
      <c r="AT2240" s="388">
        <v>44477</v>
      </c>
      <c r="AU2240" t="s">
        <v>1756</v>
      </c>
      <c r="AV2240" t="s">
        <v>1756</v>
      </c>
      <c r="AZ2240" t="s">
        <v>1766</v>
      </c>
      <c r="BA2240" t="s">
        <v>1767</v>
      </c>
      <c r="BB2240" t="s">
        <v>6073</v>
      </c>
      <c r="BC2240" t="s">
        <v>6074</v>
      </c>
      <c r="BD2240" t="s">
        <v>826</v>
      </c>
      <c r="BE2240" t="s">
        <v>1756</v>
      </c>
      <c r="BF2240" t="s">
        <v>826</v>
      </c>
    </row>
    <row r="2241" spans="1:58">
      <c r="A2241" t="s">
        <v>829</v>
      </c>
      <c r="B2241">
        <v>6</v>
      </c>
      <c r="C2241">
        <v>0</v>
      </c>
      <c r="D2241">
        <v>10040</v>
      </c>
      <c r="E2241" t="s">
        <v>6075</v>
      </c>
      <c r="F2241">
        <v>53510602</v>
      </c>
      <c r="G2241" t="s">
        <v>2041</v>
      </c>
      <c r="H2241">
        <v>0</v>
      </c>
      <c r="I2241" t="s">
        <v>2052</v>
      </c>
      <c r="J2241">
        <v>75</v>
      </c>
      <c r="K2241">
        <v>72</v>
      </c>
      <c r="L2241" t="s">
        <v>1771</v>
      </c>
      <c r="M2241" t="s">
        <v>1756</v>
      </c>
      <c r="N2241" t="s">
        <v>1756</v>
      </c>
      <c r="O2241" t="s">
        <v>2053</v>
      </c>
      <c r="P2241" t="s">
        <v>1757</v>
      </c>
      <c r="Q2241" s="387">
        <v>5400</v>
      </c>
      <c r="R2241">
        <v>702</v>
      </c>
      <c r="S2241">
        <v>6101.9999999999991</v>
      </c>
      <c r="T2241" s="388">
        <v>44464</v>
      </c>
      <c r="U2241">
        <v>0</v>
      </c>
      <c r="V2241" t="s">
        <v>833</v>
      </c>
      <c r="W2241" s="388">
        <v>44484</v>
      </c>
      <c r="X2241">
        <v>165</v>
      </c>
      <c r="Y2241">
        <v>0</v>
      </c>
      <c r="Z2241">
        <v>0</v>
      </c>
      <c r="AA2241" t="s">
        <v>1758</v>
      </c>
      <c r="AB2241" t="s">
        <v>826</v>
      </c>
      <c r="AD2241" t="s">
        <v>2045</v>
      </c>
      <c r="AE2241" t="s">
        <v>2046</v>
      </c>
      <c r="AI2241" t="s">
        <v>1761</v>
      </c>
      <c r="AL2241" t="s">
        <v>3132</v>
      </c>
      <c r="AM2241">
        <v>6</v>
      </c>
      <c r="AN2241" t="s">
        <v>3133</v>
      </c>
      <c r="AO2241" t="s">
        <v>2852</v>
      </c>
      <c r="AP2241">
        <v>0</v>
      </c>
      <c r="AQ2241" s="388">
        <v>44473</v>
      </c>
      <c r="AS2241" t="s">
        <v>1765</v>
      </c>
      <c r="AT2241" s="388">
        <v>44477</v>
      </c>
      <c r="AU2241" t="s">
        <v>1756</v>
      </c>
      <c r="AV2241" t="s">
        <v>1756</v>
      </c>
      <c r="AZ2241" t="s">
        <v>1766</v>
      </c>
      <c r="BA2241" t="s">
        <v>1767</v>
      </c>
      <c r="BB2241" t="s">
        <v>6076</v>
      </c>
      <c r="BC2241" t="s">
        <v>6077</v>
      </c>
      <c r="BD2241" t="s">
        <v>826</v>
      </c>
      <c r="BE2241" t="s">
        <v>1756</v>
      </c>
      <c r="BF2241" t="s">
        <v>826</v>
      </c>
    </row>
    <row r="2242" spans="1:58">
      <c r="A2242" t="s">
        <v>829</v>
      </c>
      <c r="B2242">
        <v>6</v>
      </c>
      <c r="C2242">
        <v>0</v>
      </c>
      <c r="D2242">
        <v>10040</v>
      </c>
      <c r="E2242" t="s">
        <v>6075</v>
      </c>
      <c r="F2242">
        <v>53510602</v>
      </c>
      <c r="G2242" t="s">
        <v>2041</v>
      </c>
      <c r="H2242">
        <v>0</v>
      </c>
      <c r="I2242" t="s">
        <v>2056</v>
      </c>
      <c r="J2242">
        <v>210</v>
      </c>
      <c r="K2242">
        <v>7</v>
      </c>
      <c r="L2242" t="s">
        <v>1755</v>
      </c>
      <c r="M2242" t="s">
        <v>1756</v>
      </c>
      <c r="N2242" t="s">
        <v>1756</v>
      </c>
      <c r="P2242" t="s">
        <v>1757</v>
      </c>
      <c r="Q2242" s="387">
        <v>1470</v>
      </c>
      <c r="R2242">
        <v>191.1</v>
      </c>
      <c r="S2242">
        <v>1661.1</v>
      </c>
      <c r="T2242" s="388">
        <v>44464</v>
      </c>
      <c r="U2242">
        <v>0</v>
      </c>
      <c r="V2242" t="s">
        <v>833</v>
      </c>
      <c r="W2242" s="388">
        <v>44484</v>
      </c>
      <c r="X2242">
        <v>165</v>
      </c>
      <c r="Y2242">
        <v>0</v>
      </c>
      <c r="Z2242">
        <v>0</v>
      </c>
      <c r="AA2242" t="s">
        <v>1758</v>
      </c>
      <c r="AB2242" t="s">
        <v>826</v>
      </c>
      <c r="AD2242" t="s">
        <v>2045</v>
      </c>
      <c r="AE2242" t="s">
        <v>2046</v>
      </c>
      <c r="AI2242" t="s">
        <v>1761</v>
      </c>
      <c r="AL2242" t="s">
        <v>3132</v>
      </c>
      <c r="AM2242">
        <v>6</v>
      </c>
      <c r="AN2242" t="s">
        <v>3133</v>
      </c>
      <c r="AO2242" t="s">
        <v>2852</v>
      </c>
      <c r="AP2242">
        <v>0</v>
      </c>
      <c r="AQ2242" s="388">
        <v>44473</v>
      </c>
      <c r="AS2242" t="s">
        <v>1765</v>
      </c>
      <c r="AT2242" s="388">
        <v>44477</v>
      </c>
      <c r="AU2242" t="s">
        <v>1756</v>
      </c>
      <c r="AV2242" t="s">
        <v>1756</v>
      </c>
      <c r="AZ2242" t="s">
        <v>1766</v>
      </c>
      <c r="BA2242" t="s">
        <v>1767</v>
      </c>
      <c r="BB2242" t="s">
        <v>6078</v>
      </c>
      <c r="BC2242" t="s">
        <v>6079</v>
      </c>
      <c r="BD2242" t="s">
        <v>826</v>
      </c>
      <c r="BE2242" t="s">
        <v>1756</v>
      </c>
      <c r="BF2242" t="s">
        <v>826</v>
      </c>
    </row>
    <row r="2243" spans="1:58">
      <c r="A2243" t="s">
        <v>829</v>
      </c>
      <c r="B2243">
        <v>6</v>
      </c>
      <c r="C2243">
        <v>0</v>
      </c>
      <c r="D2243">
        <v>10040</v>
      </c>
      <c r="E2243" t="s">
        <v>6075</v>
      </c>
      <c r="F2243">
        <v>53510602</v>
      </c>
      <c r="G2243" t="s">
        <v>2041</v>
      </c>
      <c r="H2243">
        <v>0</v>
      </c>
      <c r="I2243" t="s">
        <v>518</v>
      </c>
      <c r="J2243">
        <v>95</v>
      </c>
      <c r="K2243">
        <v>12</v>
      </c>
      <c r="L2243" t="s">
        <v>1771</v>
      </c>
      <c r="M2243" t="s">
        <v>1756</v>
      </c>
      <c r="N2243" t="s">
        <v>1756</v>
      </c>
      <c r="O2243" t="s">
        <v>2059</v>
      </c>
      <c r="P2243" t="s">
        <v>1757</v>
      </c>
      <c r="Q2243" s="387">
        <v>1140</v>
      </c>
      <c r="R2243">
        <v>148.20000000000002</v>
      </c>
      <c r="S2243">
        <v>1288.1999999999998</v>
      </c>
      <c r="T2243" s="388">
        <v>44464</v>
      </c>
      <c r="U2243">
        <v>0</v>
      </c>
      <c r="V2243" t="s">
        <v>833</v>
      </c>
      <c r="W2243" s="388">
        <v>44484</v>
      </c>
      <c r="X2243">
        <v>165</v>
      </c>
      <c r="Y2243">
        <v>0</v>
      </c>
      <c r="Z2243">
        <v>0</v>
      </c>
      <c r="AA2243" t="s">
        <v>1758</v>
      </c>
      <c r="AB2243" t="s">
        <v>826</v>
      </c>
      <c r="AD2243" t="s">
        <v>2045</v>
      </c>
      <c r="AE2243" t="s">
        <v>2046</v>
      </c>
      <c r="AI2243" t="s">
        <v>1761</v>
      </c>
      <c r="AL2243" t="s">
        <v>3132</v>
      </c>
      <c r="AM2243">
        <v>6</v>
      </c>
      <c r="AN2243" t="s">
        <v>3133</v>
      </c>
      <c r="AO2243" t="s">
        <v>2852</v>
      </c>
      <c r="AP2243">
        <v>0</v>
      </c>
      <c r="AQ2243" s="388">
        <v>44473</v>
      </c>
      <c r="AS2243" t="s">
        <v>1765</v>
      </c>
      <c r="AT2243" s="388">
        <v>44477</v>
      </c>
      <c r="AU2243" t="s">
        <v>1756</v>
      </c>
      <c r="AV2243" t="s">
        <v>1756</v>
      </c>
      <c r="AZ2243" t="s">
        <v>1766</v>
      </c>
      <c r="BA2243" t="s">
        <v>1767</v>
      </c>
      <c r="BB2243" t="s">
        <v>6080</v>
      </c>
      <c r="BC2243" t="s">
        <v>6081</v>
      </c>
      <c r="BD2243" t="s">
        <v>826</v>
      </c>
      <c r="BE2243" t="s">
        <v>1756</v>
      </c>
      <c r="BF2243" t="s">
        <v>826</v>
      </c>
    </row>
    <row r="2244" spans="1:58">
      <c r="A2244" t="s">
        <v>829</v>
      </c>
      <c r="B2244">
        <v>6</v>
      </c>
      <c r="C2244">
        <v>0</v>
      </c>
      <c r="D2244">
        <v>10040</v>
      </c>
      <c r="E2244" t="s">
        <v>6075</v>
      </c>
      <c r="F2244">
        <v>53510602</v>
      </c>
      <c r="G2244" t="s">
        <v>2041</v>
      </c>
      <c r="H2244">
        <v>0</v>
      </c>
      <c r="I2244" t="s">
        <v>2062</v>
      </c>
      <c r="J2244">
        <v>138.05000000000001</v>
      </c>
      <c r="K2244">
        <v>33</v>
      </c>
      <c r="L2244" t="s">
        <v>2063</v>
      </c>
      <c r="M2244" t="s">
        <v>2064</v>
      </c>
      <c r="N2244" t="s">
        <v>1757</v>
      </c>
      <c r="O2244" t="s">
        <v>1756</v>
      </c>
      <c r="P2244" t="s">
        <v>1756</v>
      </c>
      <c r="Q2244" s="387">
        <v>4555.6499999999996</v>
      </c>
      <c r="R2244">
        <v>592.23450000000003</v>
      </c>
      <c r="S2244">
        <v>5147.8844999999992</v>
      </c>
      <c r="T2244" s="388">
        <v>44464</v>
      </c>
      <c r="U2244">
        <v>0</v>
      </c>
      <c r="V2244" t="s">
        <v>833</v>
      </c>
      <c r="W2244" s="388">
        <v>44484</v>
      </c>
      <c r="X2244">
        <v>165</v>
      </c>
      <c r="Y2244">
        <v>0</v>
      </c>
      <c r="Z2244">
        <v>0</v>
      </c>
      <c r="AA2244" t="s">
        <v>1758</v>
      </c>
      <c r="AB2244" t="s">
        <v>826</v>
      </c>
      <c r="AD2244" t="s">
        <v>2045</v>
      </c>
      <c r="AE2244" t="s">
        <v>2046</v>
      </c>
      <c r="AI2244" t="s">
        <v>1761</v>
      </c>
      <c r="AL2244" t="s">
        <v>3132</v>
      </c>
      <c r="AM2244">
        <v>6</v>
      </c>
      <c r="AN2244" t="s">
        <v>3133</v>
      </c>
      <c r="AO2244" t="s">
        <v>2852</v>
      </c>
      <c r="AP2244">
        <v>0</v>
      </c>
      <c r="AQ2244" s="388">
        <v>44473</v>
      </c>
      <c r="AS2244" t="s">
        <v>1765</v>
      </c>
      <c r="AT2244" s="388">
        <v>44477</v>
      </c>
      <c r="AU2244" t="s">
        <v>1756</v>
      </c>
      <c r="AV2244" t="s">
        <v>1756</v>
      </c>
      <c r="AZ2244" t="s">
        <v>1766</v>
      </c>
      <c r="BA2244" t="s">
        <v>1767</v>
      </c>
      <c r="BB2244" t="s">
        <v>6082</v>
      </c>
      <c r="BC2244" t="s">
        <v>6083</v>
      </c>
      <c r="BD2244" t="s">
        <v>826</v>
      </c>
      <c r="BE2244" t="s">
        <v>1756</v>
      </c>
      <c r="BF2244" t="s">
        <v>826</v>
      </c>
    </row>
    <row r="2245" spans="1:58">
      <c r="A2245" t="s">
        <v>829</v>
      </c>
      <c r="B2245">
        <v>6</v>
      </c>
      <c r="C2245">
        <v>0</v>
      </c>
      <c r="D2245">
        <v>10040</v>
      </c>
      <c r="E2245" t="s">
        <v>6075</v>
      </c>
      <c r="F2245">
        <v>53510602</v>
      </c>
      <c r="G2245" t="s">
        <v>2041</v>
      </c>
      <c r="H2245">
        <v>0</v>
      </c>
      <c r="I2245" t="s">
        <v>2073</v>
      </c>
      <c r="J2245">
        <v>243.75</v>
      </c>
      <c r="K2245">
        <v>4</v>
      </c>
      <c r="L2245" t="s">
        <v>1755</v>
      </c>
      <c r="M2245" t="s">
        <v>2074</v>
      </c>
      <c r="N2245" t="s">
        <v>1757</v>
      </c>
      <c r="O2245" t="s">
        <v>1756</v>
      </c>
      <c r="P2245" t="s">
        <v>1756</v>
      </c>
      <c r="Q2245" s="387">
        <v>975</v>
      </c>
      <c r="R2245">
        <v>126.75</v>
      </c>
      <c r="S2245">
        <v>1101.75</v>
      </c>
      <c r="T2245" s="388">
        <v>44464</v>
      </c>
      <c r="U2245">
        <v>0</v>
      </c>
      <c r="V2245" t="s">
        <v>833</v>
      </c>
      <c r="W2245" s="388">
        <v>44484</v>
      </c>
      <c r="X2245">
        <v>165</v>
      </c>
      <c r="Y2245">
        <v>0</v>
      </c>
      <c r="Z2245">
        <v>0</v>
      </c>
      <c r="AA2245" t="s">
        <v>1758</v>
      </c>
      <c r="AB2245" t="s">
        <v>826</v>
      </c>
      <c r="AD2245" t="s">
        <v>2045</v>
      </c>
      <c r="AE2245" t="s">
        <v>2046</v>
      </c>
      <c r="AI2245" t="s">
        <v>1761</v>
      </c>
      <c r="AL2245" t="s">
        <v>3132</v>
      </c>
      <c r="AM2245">
        <v>6</v>
      </c>
      <c r="AN2245" t="s">
        <v>3133</v>
      </c>
      <c r="AO2245" t="s">
        <v>2852</v>
      </c>
      <c r="AP2245">
        <v>0</v>
      </c>
      <c r="AQ2245" s="388">
        <v>44473</v>
      </c>
      <c r="AS2245" t="s">
        <v>1765</v>
      </c>
      <c r="AT2245" s="388">
        <v>44477</v>
      </c>
      <c r="AU2245" t="s">
        <v>1756</v>
      </c>
      <c r="AV2245" t="s">
        <v>1756</v>
      </c>
      <c r="AZ2245" t="s">
        <v>1766</v>
      </c>
      <c r="BA2245" t="s">
        <v>1767</v>
      </c>
      <c r="BB2245" t="s">
        <v>6084</v>
      </c>
      <c r="BC2245" t="s">
        <v>6085</v>
      </c>
      <c r="BD2245" t="s">
        <v>826</v>
      </c>
      <c r="BE2245" t="s">
        <v>1756</v>
      </c>
      <c r="BF2245" t="s">
        <v>826</v>
      </c>
    </row>
    <row r="2246" spans="1:58">
      <c r="A2246" t="s">
        <v>829</v>
      </c>
      <c r="B2246">
        <v>6</v>
      </c>
      <c r="C2246">
        <v>0</v>
      </c>
      <c r="D2246">
        <v>10040</v>
      </c>
      <c r="E2246" t="s">
        <v>6075</v>
      </c>
      <c r="F2246">
        <v>53510602</v>
      </c>
      <c r="G2246" t="s">
        <v>2041</v>
      </c>
      <c r="H2246">
        <v>0</v>
      </c>
      <c r="I2246" t="s">
        <v>3152</v>
      </c>
      <c r="J2246">
        <v>18.45</v>
      </c>
      <c r="K2246">
        <v>10</v>
      </c>
      <c r="L2246" t="s">
        <v>1771</v>
      </c>
      <c r="M2246" t="s">
        <v>3153</v>
      </c>
      <c r="N2246" t="s">
        <v>1757</v>
      </c>
      <c r="O2246" t="s">
        <v>1756</v>
      </c>
      <c r="P2246" t="s">
        <v>1756</v>
      </c>
      <c r="Q2246" s="387">
        <v>184.5</v>
      </c>
      <c r="R2246">
        <v>23.984999999999999</v>
      </c>
      <c r="S2246">
        <v>208.48499999999999</v>
      </c>
      <c r="T2246" s="388">
        <v>44464</v>
      </c>
      <c r="U2246">
        <v>0</v>
      </c>
      <c r="V2246" t="s">
        <v>833</v>
      </c>
      <c r="W2246" s="388">
        <v>44484</v>
      </c>
      <c r="X2246">
        <v>165</v>
      </c>
      <c r="Y2246">
        <v>0</v>
      </c>
      <c r="Z2246">
        <v>0</v>
      </c>
      <c r="AA2246" t="s">
        <v>1758</v>
      </c>
      <c r="AB2246" t="s">
        <v>826</v>
      </c>
      <c r="AD2246" t="s">
        <v>2045</v>
      </c>
      <c r="AE2246" t="s">
        <v>2046</v>
      </c>
      <c r="AI2246" t="s">
        <v>1761</v>
      </c>
      <c r="AL2246" t="s">
        <v>3132</v>
      </c>
      <c r="AM2246">
        <v>6</v>
      </c>
      <c r="AN2246" t="s">
        <v>3133</v>
      </c>
      <c r="AO2246" t="s">
        <v>2852</v>
      </c>
      <c r="AP2246">
        <v>0</v>
      </c>
      <c r="AQ2246" s="388">
        <v>44473</v>
      </c>
      <c r="AS2246" t="s">
        <v>1765</v>
      </c>
      <c r="AT2246" s="388">
        <v>44477</v>
      </c>
      <c r="AU2246" t="s">
        <v>1756</v>
      </c>
      <c r="AV2246" t="s">
        <v>1756</v>
      </c>
      <c r="AZ2246" t="s">
        <v>1766</v>
      </c>
      <c r="BA2246" t="s">
        <v>1767</v>
      </c>
      <c r="BB2246" t="s">
        <v>6086</v>
      </c>
      <c r="BC2246" t="s">
        <v>6087</v>
      </c>
      <c r="BD2246" t="s">
        <v>826</v>
      </c>
      <c r="BE2246" t="s">
        <v>1756</v>
      </c>
      <c r="BF2246" t="s">
        <v>826</v>
      </c>
    </row>
    <row r="2247" spans="1:58">
      <c r="A2247" t="s">
        <v>829</v>
      </c>
      <c r="B2247">
        <v>6</v>
      </c>
      <c r="C2247">
        <v>0</v>
      </c>
      <c r="D2247">
        <v>10040</v>
      </c>
      <c r="E2247" t="s">
        <v>6075</v>
      </c>
      <c r="F2247">
        <v>53510602</v>
      </c>
      <c r="G2247" t="s">
        <v>2041</v>
      </c>
      <c r="H2247">
        <v>0</v>
      </c>
      <c r="I2247" t="s">
        <v>2083</v>
      </c>
      <c r="J2247">
        <v>12.21</v>
      </c>
      <c r="K2247">
        <v>11</v>
      </c>
      <c r="L2247" t="s">
        <v>1771</v>
      </c>
      <c r="M2247" t="s">
        <v>2084</v>
      </c>
      <c r="N2247" t="s">
        <v>1757</v>
      </c>
      <c r="O2247" t="s">
        <v>1756</v>
      </c>
      <c r="P2247" t="s">
        <v>1756</v>
      </c>
      <c r="Q2247" s="387">
        <v>134.31</v>
      </c>
      <c r="R2247">
        <v>17.4603</v>
      </c>
      <c r="S2247">
        <v>151.77029999999999</v>
      </c>
      <c r="T2247" s="388">
        <v>44464</v>
      </c>
      <c r="U2247">
        <v>0</v>
      </c>
      <c r="V2247" t="s">
        <v>833</v>
      </c>
      <c r="W2247" s="388">
        <v>44484</v>
      </c>
      <c r="X2247">
        <v>165</v>
      </c>
      <c r="Y2247">
        <v>0</v>
      </c>
      <c r="Z2247">
        <v>0</v>
      </c>
      <c r="AA2247" t="s">
        <v>1758</v>
      </c>
      <c r="AB2247" t="s">
        <v>826</v>
      </c>
      <c r="AD2247" t="s">
        <v>2045</v>
      </c>
      <c r="AE2247" t="s">
        <v>2046</v>
      </c>
      <c r="AI2247" t="s">
        <v>1761</v>
      </c>
      <c r="AL2247" t="s">
        <v>3132</v>
      </c>
      <c r="AM2247">
        <v>6</v>
      </c>
      <c r="AN2247" t="s">
        <v>3133</v>
      </c>
      <c r="AO2247" t="s">
        <v>2852</v>
      </c>
      <c r="AP2247">
        <v>0</v>
      </c>
      <c r="AQ2247" s="388">
        <v>44473</v>
      </c>
      <c r="AS2247" t="s">
        <v>1765</v>
      </c>
      <c r="AT2247" s="388">
        <v>44477</v>
      </c>
      <c r="AU2247" t="s">
        <v>1756</v>
      </c>
      <c r="AV2247" t="s">
        <v>1756</v>
      </c>
      <c r="AZ2247" t="s">
        <v>1766</v>
      </c>
      <c r="BA2247" t="s">
        <v>1767</v>
      </c>
      <c r="BB2247" t="s">
        <v>6088</v>
      </c>
      <c r="BC2247" t="s">
        <v>6089</v>
      </c>
      <c r="BD2247" t="s">
        <v>826</v>
      </c>
      <c r="BE2247" t="s">
        <v>1756</v>
      </c>
      <c r="BF2247" t="s">
        <v>826</v>
      </c>
    </row>
    <row r="2248" spans="1:58">
      <c r="A2248" t="s">
        <v>829</v>
      </c>
      <c r="B2248">
        <v>6</v>
      </c>
      <c r="C2248">
        <v>0</v>
      </c>
      <c r="D2248">
        <v>10040</v>
      </c>
      <c r="E2248" t="s">
        <v>6075</v>
      </c>
      <c r="F2248">
        <v>53510602</v>
      </c>
      <c r="G2248" t="s">
        <v>2041</v>
      </c>
      <c r="H2248">
        <v>0</v>
      </c>
      <c r="I2248" t="s">
        <v>2083</v>
      </c>
      <c r="J2248">
        <v>12.21</v>
      </c>
      <c r="K2248">
        <v>11</v>
      </c>
      <c r="L2248" t="s">
        <v>1771</v>
      </c>
      <c r="M2248" t="s">
        <v>2084</v>
      </c>
      <c r="N2248" t="s">
        <v>1757</v>
      </c>
      <c r="O2248" t="s">
        <v>1756</v>
      </c>
      <c r="P2248" t="s">
        <v>1756</v>
      </c>
      <c r="Q2248" s="387">
        <v>134.31</v>
      </c>
      <c r="R2248">
        <v>17.4603</v>
      </c>
      <c r="S2248">
        <v>151.77029999999999</v>
      </c>
      <c r="T2248" s="388">
        <v>44464</v>
      </c>
      <c r="U2248">
        <v>0</v>
      </c>
      <c r="V2248" t="s">
        <v>833</v>
      </c>
      <c r="W2248" s="388">
        <v>44484</v>
      </c>
      <c r="X2248">
        <v>165</v>
      </c>
      <c r="Y2248">
        <v>0</v>
      </c>
      <c r="Z2248">
        <v>0</v>
      </c>
      <c r="AA2248" t="s">
        <v>1758</v>
      </c>
      <c r="AB2248" t="s">
        <v>826</v>
      </c>
      <c r="AD2248" t="s">
        <v>2045</v>
      </c>
      <c r="AE2248" t="s">
        <v>2046</v>
      </c>
      <c r="AI2248" t="s">
        <v>1761</v>
      </c>
      <c r="AL2248" t="s">
        <v>3132</v>
      </c>
      <c r="AM2248">
        <v>6</v>
      </c>
      <c r="AN2248" t="s">
        <v>3133</v>
      </c>
      <c r="AO2248" t="s">
        <v>2852</v>
      </c>
      <c r="AP2248">
        <v>0</v>
      </c>
      <c r="AQ2248" s="388">
        <v>44473</v>
      </c>
      <c r="AS2248" t="s">
        <v>1765</v>
      </c>
      <c r="AT2248" s="388">
        <v>44477</v>
      </c>
      <c r="AU2248" t="s">
        <v>1756</v>
      </c>
      <c r="AV2248" t="s">
        <v>1756</v>
      </c>
      <c r="AZ2248" t="s">
        <v>1766</v>
      </c>
      <c r="BA2248" t="s">
        <v>1767</v>
      </c>
      <c r="BB2248" t="s">
        <v>6088</v>
      </c>
      <c r="BC2248" t="s">
        <v>6089</v>
      </c>
      <c r="BD2248" t="s">
        <v>826</v>
      </c>
      <c r="BE2248" t="s">
        <v>1756</v>
      </c>
      <c r="BF2248" t="s">
        <v>826</v>
      </c>
    </row>
    <row r="2249" spans="1:58">
      <c r="A2249" t="s">
        <v>829</v>
      </c>
      <c r="B2249">
        <v>6</v>
      </c>
      <c r="C2249">
        <v>0</v>
      </c>
      <c r="D2249">
        <v>10040</v>
      </c>
      <c r="E2249" t="s">
        <v>6075</v>
      </c>
      <c r="F2249">
        <v>53510602</v>
      </c>
      <c r="G2249" t="s">
        <v>2041</v>
      </c>
      <c r="H2249">
        <v>0</v>
      </c>
      <c r="I2249" t="s">
        <v>2089</v>
      </c>
      <c r="J2249">
        <v>146.96</v>
      </c>
      <c r="K2249">
        <v>11</v>
      </c>
      <c r="L2249" t="s">
        <v>2063</v>
      </c>
      <c r="M2249" t="s">
        <v>2090</v>
      </c>
      <c r="N2249" t="s">
        <v>1757</v>
      </c>
      <c r="O2249" t="s">
        <v>1756</v>
      </c>
      <c r="P2249" t="s">
        <v>1756</v>
      </c>
      <c r="Q2249" s="387">
        <v>1616.56</v>
      </c>
      <c r="R2249">
        <v>210.15280000000001</v>
      </c>
      <c r="S2249">
        <v>1826.7127999999998</v>
      </c>
      <c r="T2249" s="388">
        <v>44464</v>
      </c>
      <c r="U2249">
        <v>0</v>
      </c>
      <c r="V2249" t="s">
        <v>833</v>
      </c>
      <c r="W2249" s="388">
        <v>44484</v>
      </c>
      <c r="X2249">
        <v>165</v>
      </c>
      <c r="Y2249">
        <v>0</v>
      </c>
      <c r="Z2249">
        <v>0</v>
      </c>
      <c r="AA2249" t="s">
        <v>1758</v>
      </c>
      <c r="AB2249" t="s">
        <v>826</v>
      </c>
      <c r="AD2249" t="s">
        <v>2045</v>
      </c>
      <c r="AE2249" t="s">
        <v>2046</v>
      </c>
      <c r="AI2249" t="s">
        <v>1761</v>
      </c>
      <c r="AL2249" t="s">
        <v>3132</v>
      </c>
      <c r="AM2249">
        <v>6</v>
      </c>
      <c r="AN2249" t="s">
        <v>3133</v>
      </c>
      <c r="AO2249" t="s">
        <v>2852</v>
      </c>
      <c r="AP2249">
        <v>0</v>
      </c>
      <c r="AQ2249" s="388">
        <v>44473</v>
      </c>
      <c r="AS2249" t="s">
        <v>1765</v>
      </c>
      <c r="AT2249" s="388">
        <v>44477</v>
      </c>
      <c r="AU2249" t="s">
        <v>1756</v>
      </c>
      <c r="AV2249" t="s">
        <v>1756</v>
      </c>
      <c r="AZ2249" t="s">
        <v>1766</v>
      </c>
      <c r="BA2249" t="s">
        <v>1767</v>
      </c>
      <c r="BB2249" t="s">
        <v>6090</v>
      </c>
      <c r="BC2249" t="s">
        <v>6091</v>
      </c>
      <c r="BD2249" t="s">
        <v>826</v>
      </c>
      <c r="BE2249" t="s">
        <v>1756</v>
      </c>
      <c r="BF2249" t="s">
        <v>826</v>
      </c>
    </row>
    <row r="2250" spans="1:58">
      <c r="A2250" t="s">
        <v>829</v>
      </c>
      <c r="B2250">
        <v>6</v>
      </c>
      <c r="C2250">
        <v>0</v>
      </c>
      <c r="D2250">
        <v>10040</v>
      </c>
      <c r="E2250" t="s">
        <v>6075</v>
      </c>
      <c r="F2250">
        <v>53510602</v>
      </c>
      <c r="G2250" t="s">
        <v>2041</v>
      </c>
      <c r="H2250">
        <v>0</v>
      </c>
      <c r="I2250" t="s">
        <v>2095</v>
      </c>
      <c r="J2250">
        <v>138.44999999999999</v>
      </c>
      <c r="K2250">
        <v>11</v>
      </c>
      <c r="L2250" t="s">
        <v>2063</v>
      </c>
      <c r="M2250" t="s">
        <v>2096</v>
      </c>
      <c r="N2250" t="s">
        <v>1757</v>
      </c>
      <c r="O2250" t="s">
        <v>1756</v>
      </c>
      <c r="P2250" t="s">
        <v>1756</v>
      </c>
      <c r="Q2250" s="387">
        <v>1522.95</v>
      </c>
      <c r="R2250">
        <v>197.98350000000002</v>
      </c>
      <c r="S2250">
        <v>1720.9334999999999</v>
      </c>
      <c r="T2250" s="388">
        <v>44464</v>
      </c>
      <c r="U2250">
        <v>0</v>
      </c>
      <c r="V2250" t="s">
        <v>833</v>
      </c>
      <c r="W2250" s="388">
        <v>44484</v>
      </c>
      <c r="X2250">
        <v>165</v>
      </c>
      <c r="Y2250">
        <v>0</v>
      </c>
      <c r="Z2250">
        <v>0</v>
      </c>
      <c r="AA2250" t="s">
        <v>1758</v>
      </c>
      <c r="AB2250" t="s">
        <v>826</v>
      </c>
      <c r="AD2250" t="s">
        <v>2045</v>
      </c>
      <c r="AE2250" t="s">
        <v>2046</v>
      </c>
      <c r="AI2250" t="s">
        <v>1761</v>
      </c>
      <c r="AL2250" t="s">
        <v>3132</v>
      </c>
      <c r="AM2250">
        <v>6</v>
      </c>
      <c r="AN2250" t="s">
        <v>3133</v>
      </c>
      <c r="AO2250" t="s">
        <v>2852</v>
      </c>
      <c r="AP2250">
        <v>0</v>
      </c>
      <c r="AQ2250" s="388">
        <v>44473</v>
      </c>
      <c r="AS2250" t="s">
        <v>1765</v>
      </c>
      <c r="AT2250" s="388">
        <v>44477</v>
      </c>
      <c r="AU2250" t="s">
        <v>1756</v>
      </c>
      <c r="AV2250" t="s">
        <v>1756</v>
      </c>
      <c r="AZ2250" t="s">
        <v>1766</v>
      </c>
      <c r="BA2250" t="s">
        <v>1767</v>
      </c>
      <c r="BB2250" t="s">
        <v>6092</v>
      </c>
      <c r="BC2250" t="s">
        <v>6093</v>
      </c>
      <c r="BD2250" t="s">
        <v>826</v>
      </c>
      <c r="BE2250" t="s">
        <v>1756</v>
      </c>
      <c r="BF2250" t="s">
        <v>826</v>
      </c>
    </row>
    <row r="2251" spans="1:58">
      <c r="A2251" t="s">
        <v>829</v>
      </c>
      <c r="B2251">
        <v>6</v>
      </c>
      <c r="C2251">
        <v>0</v>
      </c>
      <c r="D2251">
        <v>10040</v>
      </c>
      <c r="E2251" t="s">
        <v>6075</v>
      </c>
      <c r="F2251">
        <v>53510602</v>
      </c>
      <c r="G2251" t="s">
        <v>2041</v>
      </c>
      <c r="H2251">
        <v>0</v>
      </c>
      <c r="I2251" t="s">
        <v>2247</v>
      </c>
      <c r="J2251">
        <v>131.47999999999999</v>
      </c>
      <c r="K2251">
        <v>11</v>
      </c>
      <c r="L2251" t="s">
        <v>2063</v>
      </c>
      <c r="M2251" t="s">
        <v>2248</v>
      </c>
      <c r="N2251" t="s">
        <v>1757</v>
      </c>
      <c r="O2251" t="s">
        <v>1756</v>
      </c>
      <c r="P2251" t="s">
        <v>1756</v>
      </c>
      <c r="Q2251" s="387">
        <v>1446.28</v>
      </c>
      <c r="R2251">
        <v>188.0164</v>
      </c>
      <c r="S2251">
        <v>1634.2963999999997</v>
      </c>
      <c r="T2251" s="388">
        <v>44464</v>
      </c>
      <c r="U2251">
        <v>0</v>
      </c>
      <c r="V2251" t="s">
        <v>833</v>
      </c>
      <c r="W2251" s="388">
        <v>44484</v>
      </c>
      <c r="X2251">
        <v>165</v>
      </c>
      <c r="Y2251">
        <v>0</v>
      </c>
      <c r="Z2251">
        <v>0</v>
      </c>
      <c r="AA2251" t="s">
        <v>1758</v>
      </c>
      <c r="AB2251" t="s">
        <v>826</v>
      </c>
      <c r="AD2251" t="s">
        <v>2045</v>
      </c>
      <c r="AE2251" t="s">
        <v>2046</v>
      </c>
      <c r="AI2251" t="s">
        <v>1761</v>
      </c>
      <c r="AL2251" t="s">
        <v>3132</v>
      </c>
      <c r="AM2251">
        <v>6</v>
      </c>
      <c r="AN2251" t="s">
        <v>3133</v>
      </c>
      <c r="AO2251" t="s">
        <v>2852</v>
      </c>
      <c r="AP2251">
        <v>0</v>
      </c>
      <c r="AQ2251" s="388">
        <v>44473</v>
      </c>
      <c r="AS2251" t="s">
        <v>1765</v>
      </c>
      <c r="AT2251" s="388">
        <v>44477</v>
      </c>
      <c r="AU2251" t="s">
        <v>1756</v>
      </c>
      <c r="AV2251" t="s">
        <v>1756</v>
      </c>
      <c r="AZ2251" t="s">
        <v>1766</v>
      </c>
      <c r="BA2251" t="s">
        <v>1767</v>
      </c>
      <c r="BB2251" t="s">
        <v>6094</v>
      </c>
      <c r="BC2251" t="s">
        <v>6095</v>
      </c>
      <c r="BD2251" t="s">
        <v>826</v>
      </c>
      <c r="BE2251" t="s">
        <v>1756</v>
      </c>
      <c r="BF2251" t="s">
        <v>826</v>
      </c>
    </row>
    <row r="2252" spans="1:58">
      <c r="A2252" t="s">
        <v>829</v>
      </c>
      <c r="B2252">
        <v>6</v>
      </c>
      <c r="C2252">
        <v>0</v>
      </c>
      <c r="D2252">
        <v>10039</v>
      </c>
      <c r="E2252" t="s">
        <v>6096</v>
      </c>
      <c r="F2252">
        <v>53510602</v>
      </c>
      <c r="G2252" t="s">
        <v>2041</v>
      </c>
      <c r="H2252">
        <v>0</v>
      </c>
      <c r="I2252" t="s">
        <v>2052</v>
      </c>
      <c r="J2252">
        <v>75</v>
      </c>
      <c r="K2252">
        <v>36</v>
      </c>
      <c r="L2252" t="s">
        <v>1771</v>
      </c>
      <c r="M2252" t="s">
        <v>1756</v>
      </c>
      <c r="N2252" t="s">
        <v>1756</v>
      </c>
      <c r="O2252" t="s">
        <v>2053</v>
      </c>
      <c r="P2252" t="s">
        <v>1757</v>
      </c>
      <c r="Q2252" s="387">
        <v>2700</v>
      </c>
      <c r="R2252">
        <v>351</v>
      </c>
      <c r="S2252">
        <v>3050.9999999999995</v>
      </c>
      <c r="T2252" s="388">
        <v>44464</v>
      </c>
      <c r="U2252">
        <v>0</v>
      </c>
      <c r="V2252" t="s">
        <v>833</v>
      </c>
      <c r="W2252" s="388">
        <v>44484</v>
      </c>
      <c r="X2252">
        <v>165</v>
      </c>
      <c r="Y2252">
        <v>0</v>
      </c>
      <c r="Z2252">
        <v>0</v>
      </c>
      <c r="AA2252" t="s">
        <v>1758</v>
      </c>
      <c r="AB2252" t="s">
        <v>826</v>
      </c>
      <c r="AD2252" t="s">
        <v>2045</v>
      </c>
      <c r="AE2252" t="s">
        <v>2046</v>
      </c>
      <c r="AI2252" t="s">
        <v>1761</v>
      </c>
      <c r="AL2252" t="s">
        <v>3165</v>
      </c>
      <c r="AM2252">
        <v>6</v>
      </c>
      <c r="AN2252" t="s">
        <v>3166</v>
      </c>
      <c r="AO2252" t="s">
        <v>2875</v>
      </c>
      <c r="AP2252">
        <v>0</v>
      </c>
      <c r="AQ2252" s="388">
        <v>44473</v>
      </c>
      <c r="AS2252" t="s">
        <v>1765</v>
      </c>
      <c r="AT2252" s="388">
        <v>44477</v>
      </c>
      <c r="AU2252" t="s">
        <v>1756</v>
      </c>
      <c r="AV2252" t="s">
        <v>1756</v>
      </c>
      <c r="AZ2252" t="s">
        <v>1766</v>
      </c>
      <c r="BA2252" t="s">
        <v>1767</v>
      </c>
      <c r="BB2252" t="s">
        <v>6097</v>
      </c>
      <c r="BC2252" t="s">
        <v>6098</v>
      </c>
      <c r="BD2252" t="s">
        <v>826</v>
      </c>
      <c r="BE2252" t="s">
        <v>1756</v>
      </c>
      <c r="BF2252" t="s">
        <v>826</v>
      </c>
    </row>
    <row r="2253" spans="1:58">
      <c r="A2253" t="s">
        <v>829</v>
      </c>
      <c r="B2253">
        <v>6</v>
      </c>
      <c r="C2253">
        <v>0</v>
      </c>
      <c r="D2253">
        <v>10039</v>
      </c>
      <c r="E2253" t="s">
        <v>6096</v>
      </c>
      <c r="F2253">
        <v>53510602</v>
      </c>
      <c r="G2253" t="s">
        <v>2041</v>
      </c>
      <c r="H2253">
        <v>0</v>
      </c>
      <c r="I2253" t="s">
        <v>2056</v>
      </c>
      <c r="J2253">
        <v>210</v>
      </c>
      <c r="K2253">
        <v>3</v>
      </c>
      <c r="L2253" t="s">
        <v>1755</v>
      </c>
      <c r="M2253" t="s">
        <v>1756</v>
      </c>
      <c r="N2253" t="s">
        <v>1756</v>
      </c>
      <c r="P2253" t="s">
        <v>1757</v>
      </c>
      <c r="Q2253" s="387">
        <v>630</v>
      </c>
      <c r="R2253">
        <v>81.900000000000006</v>
      </c>
      <c r="S2253">
        <v>711.9</v>
      </c>
      <c r="T2253" s="388">
        <v>44464</v>
      </c>
      <c r="U2253">
        <v>0</v>
      </c>
      <c r="V2253" t="s">
        <v>833</v>
      </c>
      <c r="W2253" s="388">
        <v>44484</v>
      </c>
      <c r="X2253">
        <v>165</v>
      </c>
      <c r="Y2253">
        <v>0</v>
      </c>
      <c r="Z2253">
        <v>0</v>
      </c>
      <c r="AA2253" t="s">
        <v>1758</v>
      </c>
      <c r="AB2253" t="s">
        <v>826</v>
      </c>
      <c r="AD2253" t="s">
        <v>2045</v>
      </c>
      <c r="AE2253" t="s">
        <v>2046</v>
      </c>
      <c r="AI2253" t="s">
        <v>1761</v>
      </c>
      <c r="AL2253" t="s">
        <v>3165</v>
      </c>
      <c r="AM2253">
        <v>6</v>
      </c>
      <c r="AN2253" t="s">
        <v>3166</v>
      </c>
      <c r="AO2253" t="s">
        <v>2875</v>
      </c>
      <c r="AP2253">
        <v>0</v>
      </c>
      <c r="AQ2253" s="388">
        <v>44473</v>
      </c>
      <c r="AS2253" t="s">
        <v>1765</v>
      </c>
      <c r="AT2253" s="388">
        <v>44477</v>
      </c>
      <c r="AU2253" t="s">
        <v>1756</v>
      </c>
      <c r="AV2253" t="s">
        <v>1756</v>
      </c>
      <c r="AZ2253" t="s">
        <v>1766</v>
      </c>
      <c r="BA2253" t="s">
        <v>1767</v>
      </c>
      <c r="BB2253" t="s">
        <v>6099</v>
      </c>
      <c r="BC2253" t="s">
        <v>6100</v>
      </c>
      <c r="BD2253" t="s">
        <v>826</v>
      </c>
      <c r="BE2253" t="s">
        <v>1756</v>
      </c>
      <c r="BF2253" t="s">
        <v>826</v>
      </c>
    </row>
    <row r="2254" spans="1:58">
      <c r="A2254" t="s">
        <v>829</v>
      </c>
      <c r="B2254">
        <v>6</v>
      </c>
      <c r="C2254">
        <v>0</v>
      </c>
      <c r="D2254">
        <v>10039</v>
      </c>
      <c r="E2254" t="s">
        <v>6096</v>
      </c>
      <c r="F2254">
        <v>53510602</v>
      </c>
      <c r="G2254" t="s">
        <v>2041</v>
      </c>
      <c r="H2254">
        <v>0</v>
      </c>
      <c r="I2254" t="s">
        <v>2073</v>
      </c>
      <c r="J2254">
        <v>243.75</v>
      </c>
      <c r="K2254">
        <v>2</v>
      </c>
      <c r="L2254" t="s">
        <v>1755</v>
      </c>
      <c r="M2254" t="s">
        <v>2074</v>
      </c>
      <c r="N2254" t="s">
        <v>1757</v>
      </c>
      <c r="O2254" t="s">
        <v>1756</v>
      </c>
      <c r="P2254" t="s">
        <v>1756</v>
      </c>
      <c r="Q2254" s="387">
        <v>487.5</v>
      </c>
      <c r="R2254">
        <v>63.375</v>
      </c>
      <c r="S2254">
        <v>550.875</v>
      </c>
      <c r="T2254" s="388">
        <v>44464</v>
      </c>
      <c r="U2254">
        <v>0</v>
      </c>
      <c r="V2254" t="s">
        <v>833</v>
      </c>
      <c r="W2254" s="388">
        <v>44484</v>
      </c>
      <c r="X2254">
        <v>165</v>
      </c>
      <c r="Y2254">
        <v>0</v>
      </c>
      <c r="Z2254">
        <v>0</v>
      </c>
      <c r="AA2254" t="s">
        <v>1758</v>
      </c>
      <c r="AB2254" t="s">
        <v>826</v>
      </c>
      <c r="AD2254" t="s">
        <v>2045</v>
      </c>
      <c r="AE2254" t="s">
        <v>2046</v>
      </c>
      <c r="AI2254" t="s">
        <v>1761</v>
      </c>
      <c r="AL2254" t="s">
        <v>3165</v>
      </c>
      <c r="AM2254">
        <v>6</v>
      </c>
      <c r="AN2254" t="s">
        <v>3166</v>
      </c>
      <c r="AO2254" t="s">
        <v>2875</v>
      </c>
      <c r="AP2254">
        <v>0</v>
      </c>
      <c r="AQ2254" s="388">
        <v>44473</v>
      </c>
      <c r="AS2254" t="s">
        <v>1765</v>
      </c>
      <c r="AT2254" s="388">
        <v>44477</v>
      </c>
      <c r="AU2254" t="s">
        <v>1756</v>
      </c>
      <c r="AV2254" t="s">
        <v>1756</v>
      </c>
      <c r="AZ2254" t="s">
        <v>1766</v>
      </c>
      <c r="BA2254" t="s">
        <v>1767</v>
      </c>
      <c r="BB2254" t="s">
        <v>6101</v>
      </c>
      <c r="BC2254" t="s">
        <v>6102</v>
      </c>
      <c r="BD2254" t="s">
        <v>826</v>
      </c>
      <c r="BE2254" t="s">
        <v>1756</v>
      </c>
      <c r="BF2254" t="s">
        <v>826</v>
      </c>
    </row>
    <row r="2255" spans="1:58">
      <c r="A2255" t="s">
        <v>829</v>
      </c>
      <c r="B2255">
        <v>6</v>
      </c>
      <c r="C2255">
        <v>0</v>
      </c>
      <c r="D2255">
        <v>10039</v>
      </c>
      <c r="E2255" t="s">
        <v>6096</v>
      </c>
      <c r="F2255">
        <v>53510602</v>
      </c>
      <c r="G2255" t="s">
        <v>2041</v>
      </c>
      <c r="H2255">
        <v>0</v>
      </c>
      <c r="I2255" t="s">
        <v>2083</v>
      </c>
      <c r="J2255">
        <v>12.21</v>
      </c>
      <c r="K2255">
        <v>11</v>
      </c>
      <c r="L2255" t="s">
        <v>1771</v>
      </c>
      <c r="M2255" t="s">
        <v>2084</v>
      </c>
      <c r="N2255" t="s">
        <v>1757</v>
      </c>
      <c r="O2255" t="s">
        <v>1756</v>
      </c>
      <c r="P2255" t="s">
        <v>1756</v>
      </c>
      <c r="Q2255" s="387">
        <v>134.31</v>
      </c>
      <c r="R2255">
        <v>17.4603</v>
      </c>
      <c r="S2255">
        <v>151.77029999999999</v>
      </c>
      <c r="T2255" s="388">
        <v>44464</v>
      </c>
      <c r="U2255">
        <v>0</v>
      </c>
      <c r="V2255" t="s">
        <v>833</v>
      </c>
      <c r="W2255" s="388">
        <v>44484</v>
      </c>
      <c r="X2255">
        <v>165</v>
      </c>
      <c r="Y2255">
        <v>0</v>
      </c>
      <c r="Z2255">
        <v>0</v>
      </c>
      <c r="AA2255" t="s">
        <v>1758</v>
      </c>
      <c r="AB2255" t="s">
        <v>826</v>
      </c>
      <c r="AD2255" t="s">
        <v>2045</v>
      </c>
      <c r="AE2255" t="s">
        <v>2046</v>
      </c>
      <c r="AI2255" t="s">
        <v>1761</v>
      </c>
      <c r="AL2255" t="s">
        <v>3165</v>
      </c>
      <c r="AM2255">
        <v>6</v>
      </c>
      <c r="AN2255" t="s">
        <v>3166</v>
      </c>
      <c r="AO2255" t="s">
        <v>2875</v>
      </c>
      <c r="AP2255">
        <v>0</v>
      </c>
      <c r="AQ2255" s="388">
        <v>44473</v>
      </c>
      <c r="AS2255" t="s">
        <v>1765</v>
      </c>
      <c r="AT2255" s="388">
        <v>44477</v>
      </c>
      <c r="AU2255" t="s">
        <v>1756</v>
      </c>
      <c r="AV2255" t="s">
        <v>1756</v>
      </c>
      <c r="AZ2255" t="s">
        <v>1766</v>
      </c>
      <c r="BA2255" t="s">
        <v>1767</v>
      </c>
      <c r="BB2255" t="s">
        <v>6103</v>
      </c>
      <c r="BC2255" t="s">
        <v>6104</v>
      </c>
      <c r="BD2255" t="s">
        <v>826</v>
      </c>
      <c r="BE2255" t="s">
        <v>1756</v>
      </c>
      <c r="BF2255" t="s">
        <v>826</v>
      </c>
    </row>
    <row r="2256" spans="1:58">
      <c r="A2256" t="s">
        <v>829</v>
      </c>
      <c r="B2256">
        <v>6</v>
      </c>
      <c r="C2256">
        <v>0</v>
      </c>
      <c r="D2256">
        <v>10039</v>
      </c>
      <c r="E2256" t="s">
        <v>6096</v>
      </c>
      <c r="F2256">
        <v>53510602</v>
      </c>
      <c r="G2256" t="s">
        <v>2041</v>
      </c>
      <c r="H2256">
        <v>0</v>
      </c>
      <c r="I2256" t="s">
        <v>2089</v>
      </c>
      <c r="J2256">
        <v>146.96</v>
      </c>
      <c r="K2256">
        <v>10</v>
      </c>
      <c r="L2256" t="s">
        <v>2063</v>
      </c>
      <c r="M2256" t="s">
        <v>2090</v>
      </c>
      <c r="N2256" t="s">
        <v>1757</v>
      </c>
      <c r="O2256" t="s">
        <v>1756</v>
      </c>
      <c r="P2256" t="s">
        <v>1756</v>
      </c>
      <c r="Q2256" s="387">
        <v>1469.6</v>
      </c>
      <c r="R2256">
        <v>191.048</v>
      </c>
      <c r="S2256">
        <v>1660.6479999999997</v>
      </c>
      <c r="T2256" s="388">
        <v>44464</v>
      </c>
      <c r="U2256">
        <v>0</v>
      </c>
      <c r="V2256" t="s">
        <v>833</v>
      </c>
      <c r="W2256" s="388">
        <v>44484</v>
      </c>
      <c r="X2256">
        <v>165</v>
      </c>
      <c r="Y2256">
        <v>0</v>
      </c>
      <c r="Z2256">
        <v>0</v>
      </c>
      <c r="AA2256" t="s">
        <v>1758</v>
      </c>
      <c r="AB2256" t="s">
        <v>826</v>
      </c>
      <c r="AD2256" t="s">
        <v>2045</v>
      </c>
      <c r="AE2256" t="s">
        <v>2046</v>
      </c>
      <c r="AI2256" t="s">
        <v>1761</v>
      </c>
      <c r="AL2256" t="s">
        <v>3165</v>
      </c>
      <c r="AM2256">
        <v>6</v>
      </c>
      <c r="AN2256" t="s">
        <v>3166</v>
      </c>
      <c r="AO2256" t="s">
        <v>2875</v>
      </c>
      <c r="AP2256">
        <v>0</v>
      </c>
      <c r="AQ2256" s="388">
        <v>44473</v>
      </c>
      <c r="AS2256" t="s">
        <v>1765</v>
      </c>
      <c r="AT2256" s="388">
        <v>44477</v>
      </c>
      <c r="AU2256" t="s">
        <v>1756</v>
      </c>
      <c r="AV2256" t="s">
        <v>1756</v>
      </c>
      <c r="AZ2256" t="s">
        <v>1766</v>
      </c>
      <c r="BA2256" t="s">
        <v>1767</v>
      </c>
      <c r="BB2256" t="s">
        <v>6105</v>
      </c>
      <c r="BC2256" t="s">
        <v>6106</v>
      </c>
      <c r="BD2256" t="s">
        <v>826</v>
      </c>
      <c r="BE2256" t="s">
        <v>1756</v>
      </c>
      <c r="BF2256" t="s">
        <v>826</v>
      </c>
    </row>
    <row r="2257" spans="1:58">
      <c r="A2257" t="s">
        <v>829</v>
      </c>
      <c r="B2257">
        <v>6</v>
      </c>
      <c r="C2257">
        <v>0</v>
      </c>
      <c r="D2257">
        <v>10039</v>
      </c>
      <c r="E2257" t="s">
        <v>6096</v>
      </c>
      <c r="F2257">
        <v>53510602</v>
      </c>
      <c r="G2257" t="s">
        <v>2041</v>
      </c>
      <c r="H2257">
        <v>0</v>
      </c>
      <c r="I2257" t="s">
        <v>2095</v>
      </c>
      <c r="J2257">
        <v>138.44999999999999</v>
      </c>
      <c r="K2257">
        <v>11</v>
      </c>
      <c r="L2257" t="s">
        <v>2063</v>
      </c>
      <c r="M2257" t="s">
        <v>2096</v>
      </c>
      <c r="N2257" t="s">
        <v>1757</v>
      </c>
      <c r="O2257" t="s">
        <v>1756</v>
      </c>
      <c r="P2257" t="s">
        <v>1756</v>
      </c>
      <c r="Q2257" s="387">
        <v>1522.95</v>
      </c>
      <c r="R2257">
        <v>197.98350000000002</v>
      </c>
      <c r="S2257">
        <v>1720.9334999999999</v>
      </c>
      <c r="T2257" s="388">
        <v>44464</v>
      </c>
      <c r="U2257">
        <v>0</v>
      </c>
      <c r="V2257" t="s">
        <v>833</v>
      </c>
      <c r="W2257" s="388">
        <v>44484</v>
      </c>
      <c r="X2257">
        <v>165</v>
      </c>
      <c r="Y2257">
        <v>0</v>
      </c>
      <c r="Z2257">
        <v>0</v>
      </c>
      <c r="AA2257" t="s">
        <v>1758</v>
      </c>
      <c r="AB2257" t="s">
        <v>826</v>
      </c>
      <c r="AD2257" t="s">
        <v>2045</v>
      </c>
      <c r="AE2257" t="s">
        <v>2046</v>
      </c>
      <c r="AI2257" t="s">
        <v>1761</v>
      </c>
      <c r="AL2257" t="s">
        <v>3165</v>
      </c>
      <c r="AM2257">
        <v>6</v>
      </c>
      <c r="AN2257" t="s">
        <v>3166</v>
      </c>
      <c r="AO2257" t="s">
        <v>2875</v>
      </c>
      <c r="AP2257">
        <v>0</v>
      </c>
      <c r="AQ2257" s="388">
        <v>44473</v>
      </c>
      <c r="AS2257" t="s">
        <v>1765</v>
      </c>
      <c r="AT2257" s="388">
        <v>44477</v>
      </c>
      <c r="AU2257" t="s">
        <v>1756</v>
      </c>
      <c r="AV2257" t="s">
        <v>1756</v>
      </c>
      <c r="AZ2257" t="s">
        <v>1766</v>
      </c>
      <c r="BA2257" t="s">
        <v>1767</v>
      </c>
      <c r="BB2257" t="s">
        <v>6107</v>
      </c>
      <c r="BC2257" t="s">
        <v>6108</v>
      </c>
      <c r="BD2257" t="s">
        <v>826</v>
      </c>
      <c r="BE2257" t="s">
        <v>1756</v>
      </c>
      <c r="BF2257" t="s">
        <v>826</v>
      </c>
    </row>
    <row r="2258" spans="1:58">
      <c r="A2258" t="s">
        <v>829</v>
      </c>
      <c r="B2258">
        <v>6</v>
      </c>
      <c r="C2258">
        <v>0</v>
      </c>
      <c r="D2258">
        <v>10039</v>
      </c>
      <c r="E2258" t="s">
        <v>6096</v>
      </c>
      <c r="F2258">
        <v>53510602</v>
      </c>
      <c r="G2258" t="s">
        <v>2041</v>
      </c>
      <c r="H2258">
        <v>0</v>
      </c>
      <c r="I2258" t="s">
        <v>2247</v>
      </c>
      <c r="J2258">
        <v>131.47999999999999</v>
      </c>
      <c r="K2258">
        <v>11</v>
      </c>
      <c r="L2258" t="s">
        <v>2063</v>
      </c>
      <c r="M2258" t="s">
        <v>2248</v>
      </c>
      <c r="N2258" t="s">
        <v>1757</v>
      </c>
      <c r="O2258" t="s">
        <v>1756</v>
      </c>
      <c r="P2258" t="s">
        <v>1756</v>
      </c>
      <c r="Q2258" s="387">
        <v>1446.28</v>
      </c>
      <c r="R2258">
        <v>188.0164</v>
      </c>
      <c r="S2258">
        <v>1634.2963999999997</v>
      </c>
      <c r="T2258" s="388">
        <v>44464</v>
      </c>
      <c r="U2258">
        <v>0</v>
      </c>
      <c r="V2258" t="s">
        <v>833</v>
      </c>
      <c r="W2258" s="388">
        <v>44484</v>
      </c>
      <c r="X2258">
        <v>165</v>
      </c>
      <c r="Y2258">
        <v>0</v>
      </c>
      <c r="Z2258">
        <v>0</v>
      </c>
      <c r="AA2258" t="s">
        <v>1758</v>
      </c>
      <c r="AB2258" t="s">
        <v>826</v>
      </c>
      <c r="AD2258" t="s">
        <v>2045</v>
      </c>
      <c r="AE2258" t="s">
        <v>2046</v>
      </c>
      <c r="AI2258" t="s">
        <v>1761</v>
      </c>
      <c r="AL2258" t="s">
        <v>3165</v>
      </c>
      <c r="AM2258">
        <v>6</v>
      </c>
      <c r="AN2258" t="s">
        <v>3166</v>
      </c>
      <c r="AO2258" t="s">
        <v>2875</v>
      </c>
      <c r="AP2258">
        <v>0</v>
      </c>
      <c r="AQ2258" s="388">
        <v>44473</v>
      </c>
      <c r="AS2258" t="s">
        <v>1765</v>
      </c>
      <c r="AT2258" s="388">
        <v>44477</v>
      </c>
      <c r="AU2258" t="s">
        <v>1756</v>
      </c>
      <c r="AV2258" t="s">
        <v>1756</v>
      </c>
      <c r="AZ2258" t="s">
        <v>1766</v>
      </c>
      <c r="BA2258" t="s">
        <v>1767</v>
      </c>
      <c r="BB2258" t="s">
        <v>6109</v>
      </c>
      <c r="BC2258" t="s">
        <v>6110</v>
      </c>
      <c r="BD2258" t="s">
        <v>826</v>
      </c>
      <c r="BE2258" t="s">
        <v>1756</v>
      </c>
      <c r="BF2258" t="s">
        <v>826</v>
      </c>
    </row>
    <row r="2259" spans="1:58">
      <c r="A2259" t="s">
        <v>829</v>
      </c>
      <c r="B2259">
        <v>6</v>
      </c>
      <c r="C2259">
        <v>0</v>
      </c>
      <c r="D2259">
        <v>10049</v>
      </c>
      <c r="E2259" t="s">
        <v>6111</v>
      </c>
      <c r="F2259">
        <v>53510602</v>
      </c>
      <c r="G2259" t="s">
        <v>2041</v>
      </c>
      <c r="H2259">
        <v>0</v>
      </c>
      <c r="I2259" t="s">
        <v>2056</v>
      </c>
      <c r="J2259">
        <v>210</v>
      </c>
      <c r="K2259">
        <v>0.5</v>
      </c>
      <c r="L2259" t="s">
        <v>1755</v>
      </c>
      <c r="M2259" t="s">
        <v>1756</v>
      </c>
      <c r="N2259" t="s">
        <v>1756</v>
      </c>
      <c r="P2259" t="s">
        <v>1757</v>
      </c>
      <c r="Q2259" s="387">
        <v>105</v>
      </c>
      <c r="R2259">
        <v>13.65</v>
      </c>
      <c r="S2259">
        <v>118.64999999999999</v>
      </c>
      <c r="T2259" s="388">
        <v>44464</v>
      </c>
      <c r="U2259">
        <v>0</v>
      </c>
      <c r="V2259" t="s">
        <v>833</v>
      </c>
      <c r="W2259" s="388">
        <v>44484</v>
      </c>
      <c r="X2259">
        <v>165</v>
      </c>
      <c r="Y2259">
        <v>0</v>
      </c>
      <c r="Z2259">
        <v>0</v>
      </c>
      <c r="AA2259" t="s">
        <v>1758</v>
      </c>
      <c r="AB2259" t="s">
        <v>826</v>
      </c>
      <c r="AD2259" t="s">
        <v>2045</v>
      </c>
      <c r="AE2259" t="s">
        <v>2046</v>
      </c>
      <c r="AI2259" t="s">
        <v>1761</v>
      </c>
      <c r="AL2259" t="s">
        <v>6028</v>
      </c>
      <c r="AM2259">
        <v>6</v>
      </c>
      <c r="AN2259" t="s">
        <v>3522</v>
      </c>
      <c r="AO2259" t="s">
        <v>926</v>
      </c>
      <c r="AP2259">
        <v>0</v>
      </c>
      <c r="AQ2259" s="388">
        <v>44473</v>
      </c>
      <c r="AS2259" t="s">
        <v>2806</v>
      </c>
      <c r="AT2259" s="388">
        <v>44473</v>
      </c>
      <c r="AU2259" t="s">
        <v>1756</v>
      </c>
      <c r="AV2259" t="s">
        <v>1756</v>
      </c>
      <c r="AZ2259" t="s">
        <v>2807</v>
      </c>
      <c r="BA2259" t="s">
        <v>1767</v>
      </c>
      <c r="BB2259" t="s">
        <v>6112</v>
      </c>
      <c r="BC2259" t="s">
        <v>6113</v>
      </c>
      <c r="BD2259" t="s">
        <v>826</v>
      </c>
      <c r="BE2259" t="s">
        <v>1756</v>
      </c>
      <c r="BF2259" t="s">
        <v>826</v>
      </c>
    </row>
    <row r="2260" spans="1:58">
      <c r="A2260" t="s">
        <v>829</v>
      </c>
      <c r="B2260">
        <v>6</v>
      </c>
      <c r="C2260">
        <v>0</v>
      </c>
      <c r="D2260">
        <v>10049</v>
      </c>
      <c r="E2260" t="s">
        <v>6111</v>
      </c>
      <c r="F2260">
        <v>53510602</v>
      </c>
      <c r="G2260" t="s">
        <v>2041</v>
      </c>
      <c r="H2260">
        <v>0</v>
      </c>
      <c r="I2260" t="s">
        <v>3525</v>
      </c>
      <c r="J2260">
        <v>85</v>
      </c>
      <c r="K2260">
        <v>7</v>
      </c>
      <c r="L2260" t="s">
        <v>1771</v>
      </c>
      <c r="M2260" t="s">
        <v>1756</v>
      </c>
      <c r="N2260" t="s">
        <v>1756</v>
      </c>
      <c r="O2260" t="s">
        <v>3672</v>
      </c>
      <c r="P2260" t="s">
        <v>1757</v>
      </c>
      <c r="Q2260" s="387">
        <v>595</v>
      </c>
      <c r="R2260">
        <v>77.350000000000009</v>
      </c>
      <c r="S2260">
        <v>672.34999999999991</v>
      </c>
      <c r="T2260" s="388">
        <v>44464</v>
      </c>
      <c r="U2260">
        <v>0</v>
      </c>
      <c r="V2260" t="s">
        <v>833</v>
      </c>
      <c r="W2260" s="388">
        <v>44484</v>
      </c>
      <c r="X2260">
        <v>165</v>
      </c>
      <c r="Y2260">
        <v>0</v>
      </c>
      <c r="Z2260">
        <v>0</v>
      </c>
      <c r="AA2260" t="s">
        <v>1758</v>
      </c>
      <c r="AB2260" t="s">
        <v>826</v>
      </c>
      <c r="AD2260" t="s">
        <v>2045</v>
      </c>
      <c r="AE2260" t="s">
        <v>2046</v>
      </c>
      <c r="AI2260" t="s">
        <v>1761</v>
      </c>
      <c r="AL2260" t="s">
        <v>6028</v>
      </c>
      <c r="AM2260">
        <v>6</v>
      </c>
      <c r="AN2260" t="s">
        <v>3522</v>
      </c>
      <c r="AO2260" t="s">
        <v>926</v>
      </c>
      <c r="AP2260">
        <v>0</v>
      </c>
      <c r="AQ2260" s="388">
        <v>44473</v>
      </c>
      <c r="AS2260" t="s">
        <v>2806</v>
      </c>
      <c r="AT2260" s="388">
        <v>44473</v>
      </c>
      <c r="AU2260" t="s">
        <v>1756</v>
      </c>
      <c r="AV2260" t="s">
        <v>1756</v>
      </c>
      <c r="AZ2260" t="s">
        <v>2807</v>
      </c>
      <c r="BA2260" t="s">
        <v>1767</v>
      </c>
      <c r="BB2260" t="s">
        <v>6114</v>
      </c>
      <c r="BC2260" t="s">
        <v>6115</v>
      </c>
      <c r="BD2260" t="s">
        <v>826</v>
      </c>
      <c r="BE2260" t="s">
        <v>1756</v>
      </c>
      <c r="BF2260" t="s">
        <v>826</v>
      </c>
    </row>
    <row r="2261" spans="1:58">
      <c r="A2261" t="s">
        <v>829</v>
      </c>
      <c r="B2261">
        <v>6</v>
      </c>
      <c r="C2261">
        <v>0</v>
      </c>
      <c r="D2261">
        <v>10049</v>
      </c>
      <c r="E2261" t="s">
        <v>6111</v>
      </c>
      <c r="F2261">
        <v>53510602</v>
      </c>
      <c r="G2261" t="s">
        <v>2041</v>
      </c>
      <c r="H2261">
        <v>0</v>
      </c>
      <c r="I2261" t="s">
        <v>2073</v>
      </c>
      <c r="J2261">
        <v>243.75</v>
      </c>
      <c r="K2261">
        <v>1</v>
      </c>
      <c r="L2261" t="s">
        <v>1755</v>
      </c>
      <c r="M2261" t="s">
        <v>2074</v>
      </c>
      <c r="N2261" t="s">
        <v>1757</v>
      </c>
      <c r="O2261" t="s">
        <v>1756</v>
      </c>
      <c r="P2261" t="s">
        <v>1756</v>
      </c>
      <c r="Q2261" s="387">
        <v>243.75</v>
      </c>
      <c r="R2261">
        <v>31.6875</v>
      </c>
      <c r="S2261">
        <v>275.4375</v>
      </c>
      <c r="T2261" s="388">
        <v>44464</v>
      </c>
      <c r="U2261">
        <v>0</v>
      </c>
      <c r="V2261" t="s">
        <v>833</v>
      </c>
      <c r="W2261" s="388">
        <v>44484</v>
      </c>
      <c r="X2261">
        <v>165</v>
      </c>
      <c r="Y2261">
        <v>0</v>
      </c>
      <c r="Z2261">
        <v>0</v>
      </c>
      <c r="AA2261" t="s">
        <v>1758</v>
      </c>
      <c r="AB2261" t="s">
        <v>826</v>
      </c>
      <c r="AD2261" t="s">
        <v>2045</v>
      </c>
      <c r="AE2261" t="s">
        <v>2046</v>
      </c>
      <c r="AI2261" t="s">
        <v>1761</v>
      </c>
      <c r="AL2261" t="s">
        <v>6028</v>
      </c>
      <c r="AM2261">
        <v>6</v>
      </c>
      <c r="AN2261" t="s">
        <v>3522</v>
      </c>
      <c r="AO2261" t="s">
        <v>926</v>
      </c>
      <c r="AP2261">
        <v>0</v>
      </c>
      <c r="AQ2261" s="388">
        <v>44473</v>
      </c>
      <c r="AS2261" t="s">
        <v>2806</v>
      </c>
      <c r="AT2261" s="388">
        <v>44473</v>
      </c>
      <c r="AU2261" t="s">
        <v>1756</v>
      </c>
      <c r="AV2261" t="s">
        <v>1756</v>
      </c>
      <c r="AZ2261" t="s">
        <v>2807</v>
      </c>
      <c r="BA2261" t="s">
        <v>1767</v>
      </c>
      <c r="BB2261" t="s">
        <v>6116</v>
      </c>
      <c r="BC2261" t="s">
        <v>6117</v>
      </c>
      <c r="BD2261" t="s">
        <v>826</v>
      </c>
      <c r="BE2261" t="s">
        <v>1756</v>
      </c>
      <c r="BF2261" t="s">
        <v>826</v>
      </c>
    </row>
    <row r="2262" spans="1:58">
      <c r="A2262" t="s">
        <v>829</v>
      </c>
      <c r="B2262">
        <v>6</v>
      </c>
      <c r="C2262">
        <v>0</v>
      </c>
      <c r="D2262">
        <v>10048</v>
      </c>
      <c r="E2262" t="s">
        <v>6118</v>
      </c>
      <c r="F2262">
        <v>53510602</v>
      </c>
      <c r="G2262" t="s">
        <v>2041</v>
      </c>
      <c r="H2262">
        <v>0</v>
      </c>
      <c r="I2262" t="s">
        <v>2052</v>
      </c>
      <c r="J2262">
        <v>75</v>
      </c>
      <c r="K2262">
        <v>40</v>
      </c>
      <c r="L2262" t="s">
        <v>1771</v>
      </c>
      <c r="M2262" t="s">
        <v>1756</v>
      </c>
      <c r="N2262" t="s">
        <v>1756</v>
      </c>
      <c r="O2262" t="s">
        <v>2053</v>
      </c>
      <c r="P2262" t="s">
        <v>1757</v>
      </c>
      <c r="Q2262" s="387">
        <v>3000</v>
      </c>
      <c r="R2262">
        <v>390</v>
      </c>
      <c r="S2262">
        <v>3389.9999999999995</v>
      </c>
      <c r="T2262" s="388">
        <v>44464</v>
      </c>
      <c r="U2262">
        <v>0</v>
      </c>
      <c r="V2262" t="s">
        <v>833</v>
      </c>
      <c r="W2262" s="388">
        <v>44484</v>
      </c>
      <c r="X2262">
        <v>165</v>
      </c>
      <c r="Y2262">
        <v>0</v>
      </c>
      <c r="Z2262">
        <v>0</v>
      </c>
      <c r="AA2262" t="s">
        <v>1758</v>
      </c>
      <c r="AB2262" t="s">
        <v>826</v>
      </c>
      <c r="AD2262" t="s">
        <v>2045</v>
      </c>
      <c r="AE2262" t="s">
        <v>2046</v>
      </c>
      <c r="AI2262" t="s">
        <v>1761</v>
      </c>
      <c r="AL2262" t="s">
        <v>3183</v>
      </c>
      <c r="AM2262">
        <v>6</v>
      </c>
      <c r="AN2262" t="s">
        <v>3184</v>
      </c>
      <c r="AO2262" t="s">
        <v>3185</v>
      </c>
      <c r="AP2262">
        <v>0</v>
      </c>
      <c r="AQ2262" s="388">
        <v>44473</v>
      </c>
      <c r="AS2262" t="s">
        <v>1765</v>
      </c>
      <c r="AT2262" s="388">
        <v>44477</v>
      </c>
      <c r="AU2262" t="s">
        <v>1756</v>
      </c>
      <c r="AV2262" t="s">
        <v>1756</v>
      </c>
      <c r="AZ2262" t="s">
        <v>1766</v>
      </c>
      <c r="BA2262" t="s">
        <v>1767</v>
      </c>
      <c r="BB2262" t="s">
        <v>6119</v>
      </c>
      <c r="BC2262" t="s">
        <v>6120</v>
      </c>
      <c r="BD2262" t="s">
        <v>826</v>
      </c>
      <c r="BE2262" t="s">
        <v>1756</v>
      </c>
      <c r="BF2262" t="s">
        <v>826</v>
      </c>
    </row>
    <row r="2263" spans="1:58">
      <c r="A2263" t="s">
        <v>829</v>
      </c>
      <c r="B2263">
        <v>6</v>
      </c>
      <c r="C2263">
        <v>0</v>
      </c>
      <c r="D2263">
        <v>10048</v>
      </c>
      <c r="E2263" t="s">
        <v>6118</v>
      </c>
      <c r="F2263">
        <v>53510602</v>
      </c>
      <c r="G2263" t="s">
        <v>2041</v>
      </c>
      <c r="H2263">
        <v>0</v>
      </c>
      <c r="I2263" t="s">
        <v>518</v>
      </c>
      <c r="J2263">
        <v>95</v>
      </c>
      <c r="K2263">
        <v>4</v>
      </c>
      <c r="L2263" t="s">
        <v>1771</v>
      </c>
      <c r="M2263" t="s">
        <v>1756</v>
      </c>
      <c r="N2263" t="s">
        <v>1756</v>
      </c>
      <c r="O2263" t="s">
        <v>2059</v>
      </c>
      <c r="P2263" t="s">
        <v>1757</v>
      </c>
      <c r="Q2263" s="387">
        <v>380</v>
      </c>
      <c r="R2263">
        <v>49.4</v>
      </c>
      <c r="S2263">
        <v>429.4</v>
      </c>
      <c r="T2263" s="388">
        <v>44464</v>
      </c>
      <c r="U2263">
        <v>0</v>
      </c>
      <c r="V2263" t="s">
        <v>833</v>
      </c>
      <c r="W2263" s="388">
        <v>44484</v>
      </c>
      <c r="X2263">
        <v>165</v>
      </c>
      <c r="Y2263">
        <v>0</v>
      </c>
      <c r="Z2263">
        <v>0</v>
      </c>
      <c r="AA2263" t="s">
        <v>1758</v>
      </c>
      <c r="AB2263" t="s">
        <v>826</v>
      </c>
      <c r="AD2263" t="s">
        <v>2045</v>
      </c>
      <c r="AE2263" t="s">
        <v>2046</v>
      </c>
      <c r="AI2263" t="s">
        <v>1761</v>
      </c>
      <c r="AL2263" t="s">
        <v>3183</v>
      </c>
      <c r="AM2263">
        <v>6</v>
      </c>
      <c r="AN2263" t="s">
        <v>3184</v>
      </c>
      <c r="AO2263" t="s">
        <v>3185</v>
      </c>
      <c r="AP2263">
        <v>0</v>
      </c>
      <c r="AQ2263" s="388">
        <v>44473</v>
      </c>
      <c r="AS2263" t="s">
        <v>1765</v>
      </c>
      <c r="AT2263" s="388">
        <v>44477</v>
      </c>
      <c r="AU2263" t="s">
        <v>1756</v>
      </c>
      <c r="AV2263" t="s">
        <v>1756</v>
      </c>
      <c r="AZ2263" t="s">
        <v>1766</v>
      </c>
      <c r="BA2263" t="s">
        <v>1767</v>
      </c>
      <c r="BB2263" t="s">
        <v>6121</v>
      </c>
      <c r="BC2263" t="s">
        <v>6122</v>
      </c>
      <c r="BD2263" t="s">
        <v>826</v>
      </c>
      <c r="BE2263" t="s">
        <v>1756</v>
      </c>
      <c r="BF2263" t="s">
        <v>826</v>
      </c>
    </row>
    <row r="2264" spans="1:58">
      <c r="A2264" t="s">
        <v>829</v>
      </c>
      <c r="B2264">
        <v>6</v>
      </c>
      <c r="C2264">
        <v>0</v>
      </c>
      <c r="D2264">
        <v>10048</v>
      </c>
      <c r="E2264" t="s">
        <v>6118</v>
      </c>
      <c r="F2264">
        <v>53510602</v>
      </c>
      <c r="G2264" t="s">
        <v>2041</v>
      </c>
      <c r="H2264">
        <v>0</v>
      </c>
      <c r="I2264" t="s">
        <v>2062</v>
      </c>
      <c r="J2264">
        <v>138.05000000000001</v>
      </c>
      <c r="K2264">
        <v>11</v>
      </c>
      <c r="L2264" t="s">
        <v>2063</v>
      </c>
      <c r="M2264" t="s">
        <v>2064</v>
      </c>
      <c r="N2264" t="s">
        <v>1757</v>
      </c>
      <c r="O2264" t="s">
        <v>1756</v>
      </c>
      <c r="P2264" t="s">
        <v>1756</v>
      </c>
      <c r="Q2264" s="387">
        <v>1518.55</v>
      </c>
      <c r="R2264">
        <v>197.41149999999999</v>
      </c>
      <c r="S2264">
        <v>1715.9614999999999</v>
      </c>
      <c r="T2264" s="388">
        <v>44464</v>
      </c>
      <c r="U2264">
        <v>0</v>
      </c>
      <c r="V2264" t="s">
        <v>833</v>
      </c>
      <c r="W2264" s="388">
        <v>44484</v>
      </c>
      <c r="X2264">
        <v>165</v>
      </c>
      <c r="Y2264">
        <v>0</v>
      </c>
      <c r="Z2264">
        <v>0</v>
      </c>
      <c r="AA2264" t="s">
        <v>1758</v>
      </c>
      <c r="AB2264" t="s">
        <v>826</v>
      </c>
      <c r="AD2264" t="s">
        <v>2045</v>
      </c>
      <c r="AE2264" t="s">
        <v>2046</v>
      </c>
      <c r="AI2264" t="s">
        <v>1761</v>
      </c>
      <c r="AL2264" t="s">
        <v>3183</v>
      </c>
      <c r="AM2264">
        <v>6</v>
      </c>
      <c r="AN2264" t="s">
        <v>3184</v>
      </c>
      <c r="AO2264" t="s">
        <v>3185</v>
      </c>
      <c r="AP2264">
        <v>0</v>
      </c>
      <c r="AQ2264" s="388">
        <v>44473</v>
      </c>
      <c r="AS2264" t="s">
        <v>1765</v>
      </c>
      <c r="AT2264" s="388">
        <v>44477</v>
      </c>
      <c r="AU2264" t="s">
        <v>1756</v>
      </c>
      <c r="AV2264" t="s">
        <v>1756</v>
      </c>
      <c r="AZ2264" t="s">
        <v>1766</v>
      </c>
      <c r="BA2264" t="s">
        <v>1767</v>
      </c>
      <c r="BB2264" t="s">
        <v>6123</v>
      </c>
      <c r="BC2264" t="s">
        <v>6124</v>
      </c>
      <c r="BD2264" t="s">
        <v>826</v>
      </c>
      <c r="BE2264" t="s">
        <v>1756</v>
      </c>
      <c r="BF2264" t="s">
        <v>826</v>
      </c>
    </row>
    <row r="2265" spans="1:58">
      <c r="A2265" t="s">
        <v>829</v>
      </c>
      <c r="B2265">
        <v>6</v>
      </c>
      <c r="C2265">
        <v>0</v>
      </c>
      <c r="D2265">
        <v>10048</v>
      </c>
      <c r="E2265" t="s">
        <v>6118</v>
      </c>
      <c r="F2265">
        <v>53510602</v>
      </c>
      <c r="G2265" t="s">
        <v>2041</v>
      </c>
      <c r="H2265">
        <v>0</v>
      </c>
      <c r="I2265" t="s">
        <v>2073</v>
      </c>
      <c r="J2265">
        <v>243.75</v>
      </c>
      <c r="K2265">
        <v>4</v>
      </c>
      <c r="L2265" t="s">
        <v>1755</v>
      </c>
      <c r="M2265" t="s">
        <v>2074</v>
      </c>
      <c r="N2265" t="s">
        <v>1757</v>
      </c>
      <c r="O2265" t="s">
        <v>1756</v>
      </c>
      <c r="P2265" t="s">
        <v>1756</v>
      </c>
      <c r="Q2265" s="387">
        <v>975</v>
      </c>
      <c r="R2265">
        <v>126.75</v>
      </c>
      <c r="S2265">
        <v>1101.75</v>
      </c>
      <c r="T2265" s="388">
        <v>44464</v>
      </c>
      <c r="U2265">
        <v>0</v>
      </c>
      <c r="V2265" t="s">
        <v>833</v>
      </c>
      <c r="W2265" s="388">
        <v>44484</v>
      </c>
      <c r="X2265">
        <v>165</v>
      </c>
      <c r="Y2265">
        <v>0</v>
      </c>
      <c r="Z2265">
        <v>0</v>
      </c>
      <c r="AA2265" t="s">
        <v>1758</v>
      </c>
      <c r="AB2265" t="s">
        <v>826</v>
      </c>
      <c r="AD2265" t="s">
        <v>2045</v>
      </c>
      <c r="AE2265" t="s">
        <v>2046</v>
      </c>
      <c r="AI2265" t="s">
        <v>1761</v>
      </c>
      <c r="AL2265" t="s">
        <v>3183</v>
      </c>
      <c r="AM2265">
        <v>6</v>
      </c>
      <c r="AN2265" t="s">
        <v>3184</v>
      </c>
      <c r="AO2265" t="s">
        <v>3185</v>
      </c>
      <c r="AP2265">
        <v>0</v>
      </c>
      <c r="AQ2265" s="388">
        <v>44473</v>
      </c>
      <c r="AS2265" t="s">
        <v>1765</v>
      </c>
      <c r="AT2265" s="388">
        <v>44477</v>
      </c>
      <c r="AU2265" t="s">
        <v>1756</v>
      </c>
      <c r="AV2265" t="s">
        <v>1756</v>
      </c>
      <c r="AZ2265" t="s">
        <v>1766</v>
      </c>
      <c r="BA2265" t="s">
        <v>1767</v>
      </c>
      <c r="BB2265" t="s">
        <v>6125</v>
      </c>
      <c r="BC2265" t="s">
        <v>6126</v>
      </c>
      <c r="BD2265" t="s">
        <v>826</v>
      </c>
      <c r="BE2265" t="s">
        <v>1756</v>
      </c>
      <c r="BF2265" t="s">
        <v>826</v>
      </c>
    </row>
    <row r="2266" spans="1:58">
      <c r="A2266" t="s">
        <v>829</v>
      </c>
      <c r="B2266">
        <v>6</v>
      </c>
      <c r="C2266">
        <v>0</v>
      </c>
      <c r="D2266">
        <v>10048</v>
      </c>
      <c r="E2266" t="s">
        <v>6118</v>
      </c>
      <c r="F2266">
        <v>53510602</v>
      </c>
      <c r="G2266" t="s">
        <v>2041</v>
      </c>
      <c r="H2266">
        <v>0</v>
      </c>
      <c r="I2266" t="s">
        <v>2083</v>
      </c>
      <c r="J2266">
        <v>12.21</v>
      </c>
      <c r="K2266">
        <v>3</v>
      </c>
      <c r="L2266" t="s">
        <v>1771</v>
      </c>
      <c r="M2266" t="s">
        <v>2084</v>
      </c>
      <c r="N2266" t="s">
        <v>1757</v>
      </c>
      <c r="O2266" t="s">
        <v>1756</v>
      </c>
      <c r="P2266" t="s">
        <v>1756</v>
      </c>
      <c r="Q2266" s="387">
        <v>36.630000000000003</v>
      </c>
      <c r="R2266">
        <v>4.7619000000000007</v>
      </c>
      <c r="S2266">
        <v>41.3919</v>
      </c>
      <c r="T2266" s="388">
        <v>44464</v>
      </c>
      <c r="U2266">
        <v>0</v>
      </c>
      <c r="V2266" t="s">
        <v>833</v>
      </c>
      <c r="W2266" s="388">
        <v>44484</v>
      </c>
      <c r="X2266">
        <v>165</v>
      </c>
      <c r="Y2266">
        <v>0</v>
      </c>
      <c r="Z2266">
        <v>0</v>
      </c>
      <c r="AA2266" t="s">
        <v>1758</v>
      </c>
      <c r="AB2266" t="s">
        <v>826</v>
      </c>
      <c r="AD2266" t="s">
        <v>2045</v>
      </c>
      <c r="AE2266" t="s">
        <v>2046</v>
      </c>
      <c r="AI2266" t="s">
        <v>1761</v>
      </c>
      <c r="AL2266" t="s">
        <v>3183</v>
      </c>
      <c r="AM2266">
        <v>6</v>
      </c>
      <c r="AN2266" t="s">
        <v>3184</v>
      </c>
      <c r="AO2266" t="s">
        <v>3185</v>
      </c>
      <c r="AP2266">
        <v>0</v>
      </c>
      <c r="AQ2266" s="388">
        <v>44473</v>
      </c>
      <c r="AS2266" t="s">
        <v>1765</v>
      </c>
      <c r="AT2266" s="388">
        <v>44477</v>
      </c>
      <c r="AU2266" t="s">
        <v>1756</v>
      </c>
      <c r="AV2266" t="s">
        <v>1756</v>
      </c>
      <c r="AZ2266" t="s">
        <v>1766</v>
      </c>
      <c r="BA2266" t="s">
        <v>1767</v>
      </c>
      <c r="BB2266" t="s">
        <v>6127</v>
      </c>
      <c r="BC2266" t="s">
        <v>6128</v>
      </c>
      <c r="BD2266" t="s">
        <v>826</v>
      </c>
      <c r="BE2266" t="s">
        <v>1756</v>
      </c>
      <c r="BF2266" t="s">
        <v>826</v>
      </c>
    </row>
    <row r="2267" spans="1:58">
      <c r="A2267" t="s">
        <v>829</v>
      </c>
      <c r="B2267">
        <v>6</v>
      </c>
      <c r="C2267">
        <v>0</v>
      </c>
      <c r="D2267">
        <v>10048</v>
      </c>
      <c r="E2267" t="s">
        <v>6118</v>
      </c>
      <c r="F2267">
        <v>53510602</v>
      </c>
      <c r="G2267" t="s">
        <v>2041</v>
      </c>
      <c r="H2267">
        <v>0</v>
      </c>
      <c r="I2267" t="s">
        <v>2083</v>
      </c>
      <c r="J2267">
        <v>12.21</v>
      </c>
      <c r="K2267">
        <v>9</v>
      </c>
      <c r="L2267" t="s">
        <v>1771</v>
      </c>
      <c r="M2267" t="s">
        <v>2084</v>
      </c>
      <c r="N2267" t="s">
        <v>1757</v>
      </c>
      <c r="O2267" t="s">
        <v>1756</v>
      </c>
      <c r="P2267" t="s">
        <v>1756</v>
      </c>
      <c r="Q2267" s="387">
        <v>109.89</v>
      </c>
      <c r="R2267">
        <v>14.2857</v>
      </c>
      <c r="S2267">
        <v>124.17569999999999</v>
      </c>
      <c r="T2267" s="388">
        <v>44464</v>
      </c>
      <c r="U2267">
        <v>0</v>
      </c>
      <c r="V2267" t="s">
        <v>833</v>
      </c>
      <c r="W2267" s="388">
        <v>44484</v>
      </c>
      <c r="X2267">
        <v>165</v>
      </c>
      <c r="Y2267">
        <v>0</v>
      </c>
      <c r="Z2267">
        <v>0</v>
      </c>
      <c r="AA2267" t="s">
        <v>1758</v>
      </c>
      <c r="AB2267" t="s">
        <v>826</v>
      </c>
      <c r="AD2267" t="s">
        <v>2045</v>
      </c>
      <c r="AE2267" t="s">
        <v>2046</v>
      </c>
      <c r="AI2267" t="s">
        <v>1761</v>
      </c>
      <c r="AL2267" t="s">
        <v>3183</v>
      </c>
      <c r="AM2267">
        <v>6</v>
      </c>
      <c r="AN2267" t="s">
        <v>3184</v>
      </c>
      <c r="AO2267" t="s">
        <v>3185</v>
      </c>
      <c r="AP2267">
        <v>0</v>
      </c>
      <c r="AQ2267" s="388">
        <v>44473</v>
      </c>
      <c r="AS2267" t="s">
        <v>1765</v>
      </c>
      <c r="AT2267" s="388">
        <v>44477</v>
      </c>
      <c r="AU2267" t="s">
        <v>1756</v>
      </c>
      <c r="AV2267" t="s">
        <v>1756</v>
      </c>
      <c r="AZ2267" t="s">
        <v>1766</v>
      </c>
      <c r="BA2267" t="s">
        <v>1767</v>
      </c>
      <c r="BB2267" t="s">
        <v>6129</v>
      </c>
      <c r="BC2267" t="s">
        <v>6130</v>
      </c>
      <c r="BD2267" t="s">
        <v>826</v>
      </c>
      <c r="BE2267" t="s">
        <v>1756</v>
      </c>
      <c r="BF2267" t="s">
        <v>826</v>
      </c>
    </row>
    <row r="2268" spans="1:58">
      <c r="A2268" t="s">
        <v>829</v>
      </c>
      <c r="B2268">
        <v>6</v>
      </c>
      <c r="C2268">
        <v>0</v>
      </c>
      <c r="D2268">
        <v>10048</v>
      </c>
      <c r="E2268" t="s">
        <v>6118</v>
      </c>
      <c r="F2268">
        <v>53510602</v>
      </c>
      <c r="G2268" t="s">
        <v>2041</v>
      </c>
      <c r="H2268">
        <v>0</v>
      </c>
      <c r="I2268" t="s">
        <v>2083</v>
      </c>
      <c r="J2268">
        <v>12.21</v>
      </c>
      <c r="K2268">
        <v>3</v>
      </c>
      <c r="L2268" t="s">
        <v>1771</v>
      </c>
      <c r="M2268" t="s">
        <v>2084</v>
      </c>
      <c r="N2268" t="s">
        <v>1757</v>
      </c>
      <c r="O2268" t="s">
        <v>1756</v>
      </c>
      <c r="P2268" t="s">
        <v>1756</v>
      </c>
      <c r="Q2268" s="387">
        <v>36.630000000000003</v>
      </c>
      <c r="R2268">
        <v>4.7619000000000007</v>
      </c>
      <c r="S2268">
        <v>41.3919</v>
      </c>
      <c r="T2268" s="388">
        <v>44464</v>
      </c>
      <c r="U2268">
        <v>0</v>
      </c>
      <c r="V2268" t="s">
        <v>833</v>
      </c>
      <c r="W2268" s="388">
        <v>44484</v>
      </c>
      <c r="X2268">
        <v>165</v>
      </c>
      <c r="Y2268">
        <v>0</v>
      </c>
      <c r="Z2268">
        <v>0</v>
      </c>
      <c r="AA2268" t="s">
        <v>1758</v>
      </c>
      <c r="AB2268" t="s">
        <v>826</v>
      </c>
      <c r="AD2268" t="s">
        <v>2045</v>
      </c>
      <c r="AE2268" t="s">
        <v>2046</v>
      </c>
      <c r="AI2268" t="s">
        <v>1761</v>
      </c>
      <c r="AL2268" t="s">
        <v>3183</v>
      </c>
      <c r="AM2268">
        <v>6</v>
      </c>
      <c r="AN2268" t="s">
        <v>3184</v>
      </c>
      <c r="AO2268" t="s">
        <v>3185</v>
      </c>
      <c r="AP2268">
        <v>0</v>
      </c>
      <c r="AQ2268" s="388">
        <v>44473</v>
      </c>
      <c r="AS2268" t="s">
        <v>1765</v>
      </c>
      <c r="AT2268" s="388">
        <v>44477</v>
      </c>
      <c r="AU2268" t="s">
        <v>1756</v>
      </c>
      <c r="AV2268" t="s">
        <v>1756</v>
      </c>
      <c r="AZ2268" t="s">
        <v>1766</v>
      </c>
      <c r="BA2268" t="s">
        <v>1767</v>
      </c>
      <c r="BB2268" t="s">
        <v>6127</v>
      </c>
      <c r="BC2268" t="s">
        <v>6128</v>
      </c>
      <c r="BD2268" t="s">
        <v>826</v>
      </c>
      <c r="BE2268" t="s">
        <v>1756</v>
      </c>
      <c r="BF2268" t="s">
        <v>826</v>
      </c>
    </row>
    <row r="2269" spans="1:58">
      <c r="A2269" t="s">
        <v>829</v>
      </c>
      <c r="B2269">
        <v>6</v>
      </c>
      <c r="C2269">
        <v>0</v>
      </c>
      <c r="D2269">
        <v>10048</v>
      </c>
      <c r="E2269" t="s">
        <v>6118</v>
      </c>
      <c r="F2269">
        <v>53510602</v>
      </c>
      <c r="G2269" t="s">
        <v>2041</v>
      </c>
      <c r="H2269">
        <v>0</v>
      </c>
      <c r="I2269" t="s">
        <v>2083</v>
      </c>
      <c r="J2269">
        <v>12.21</v>
      </c>
      <c r="K2269">
        <v>11</v>
      </c>
      <c r="L2269" t="s">
        <v>1771</v>
      </c>
      <c r="M2269" t="s">
        <v>2084</v>
      </c>
      <c r="N2269" t="s">
        <v>1757</v>
      </c>
      <c r="O2269" t="s">
        <v>1756</v>
      </c>
      <c r="P2269" t="s">
        <v>1756</v>
      </c>
      <c r="Q2269" s="387">
        <v>134.31</v>
      </c>
      <c r="R2269">
        <v>17.4603</v>
      </c>
      <c r="S2269">
        <v>151.77029999999999</v>
      </c>
      <c r="T2269" s="388">
        <v>44464</v>
      </c>
      <c r="U2269">
        <v>0</v>
      </c>
      <c r="V2269" t="s">
        <v>833</v>
      </c>
      <c r="W2269" s="388">
        <v>44484</v>
      </c>
      <c r="X2269">
        <v>165</v>
      </c>
      <c r="Y2269">
        <v>0</v>
      </c>
      <c r="Z2269">
        <v>0</v>
      </c>
      <c r="AA2269" t="s">
        <v>1758</v>
      </c>
      <c r="AB2269" t="s">
        <v>826</v>
      </c>
      <c r="AD2269" t="s">
        <v>2045</v>
      </c>
      <c r="AE2269" t="s">
        <v>2046</v>
      </c>
      <c r="AI2269" t="s">
        <v>1761</v>
      </c>
      <c r="AL2269" t="s">
        <v>3183</v>
      </c>
      <c r="AM2269">
        <v>6</v>
      </c>
      <c r="AN2269" t="s">
        <v>3184</v>
      </c>
      <c r="AO2269" t="s">
        <v>3185</v>
      </c>
      <c r="AP2269">
        <v>0</v>
      </c>
      <c r="AQ2269" s="388">
        <v>44473</v>
      </c>
      <c r="AS2269" t="s">
        <v>1765</v>
      </c>
      <c r="AT2269" s="388">
        <v>44477</v>
      </c>
      <c r="AU2269" t="s">
        <v>1756</v>
      </c>
      <c r="AV2269" t="s">
        <v>1756</v>
      </c>
      <c r="AZ2269" t="s">
        <v>1766</v>
      </c>
      <c r="BA2269" t="s">
        <v>1767</v>
      </c>
      <c r="BB2269" t="s">
        <v>6131</v>
      </c>
      <c r="BC2269" t="s">
        <v>6132</v>
      </c>
      <c r="BD2269" t="s">
        <v>826</v>
      </c>
      <c r="BE2269" t="s">
        <v>1756</v>
      </c>
      <c r="BF2269" t="s">
        <v>826</v>
      </c>
    </row>
    <row r="2270" spans="1:58">
      <c r="A2270" t="s">
        <v>829</v>
      </c>
      <c r="B2270">
        <v>6</v>
      </c>
      <c r="C2270">
        <v>0</v>
      </c>
      <c r="D2270">
        <v>10048</v>
      </c>
      <c r="E2270" t="s">
        <v>6118</v>
      </c>
      <c r="F2270">
        <v>53510602</v>
      </c>
      <c r="G2270" t="s">
        <v>2041</v>
      </c>
      <c r="H2270">
        <v>0</v>
      </c>
      <c r="I2270" t="s">
        <v>2089</v>
      </c>
      <c r="J2270">
        <v>146.96</v>
      </c>
      <c r="K2270">
        <v>3</v>
      </c>
      <c r="L2270" t="s">
        <v>2063</v>
      </c>
      <c r="M2270" t="s">
        <v>2090</v>
      </c>
      <c r="N2270" t="s">
        <v>1757</v>
      </c>
      <c r="O2270" t="s">
        <v>1756</v>
      </c>
      <c r="P2270" t="s">
        <v>1756</v>
      </c>
      <c r="Q2270" s="387">
        <v>440.88</v>
      </c>
      <c r="R2270">
        <v>57.314399999999999</v>
      </c>
      <c r="S2270">
        <v>498.19439999999997</v>
      </c>
      <c r="T2270" s="388">
        <v>44464</v>
      </c>
      <c r="U2270">
        <v>0</v>
      </c>
      <c r="V2270" t="s">
        <v>833</v>
      </c>
      <c r="W2270" s="388">
        <v>44484</v>
      </c>
      <c r="X2270">
        <v>165</v>
      </c>
      <c r="Y2270">
        <v>0</v>
      </c>
      <c r="Z2270">
        <v>0</v>
      </c>
      <c r="AA2270" t="s">
        <v>1758</v>
      </c>
      <c r="AB2270" t="s">
        <v>826</v>
      </c>
      <c r="AD2270" t="s">
        <v>2045</v>
      </c>
      <c r="AE2270" t="s">
        <v>2046</v>
      </c>
      <c r="AI2270" t="s">
        <v>1761</v>
      </c>
      <c r="AL2270" t="s">
        <v>3183</v>
      </c>
      <c r="AM2270">
        <v>6</v>
      </c>
      <c r="AN2270" t="s">
        <v>3184</v>
      </c>
      <c r="AO2270" t="s">
        <v>3185</v>
      </c>
      <c r="AP2270">
        <v>0</v>
      </c>
      <c r="AQ2270" s="388">
        <v>44473</v>
      </c>
      <c r="AS2270" t="s">
        <v>1765</v>
      </c>
      <c r="AT2270" s="388">
        <v>44477</v>
      </c>
      <c r="AU2270" t="s">
        <v>1756</v>
      </c>
      <c r="AV2270" t="s">
        <v>1756</v>
      </c>
      <c r="AZ2270" t="s">
        <v>1766</v>
      </c>
      <c r="BA2270" t="s">
        <v>1767</v>
      </c>
      <c r="BB2270" t="s">
        <v>6133</v>
      </c>
      <c r="BC2270" t="s">
        <v>6134</v>
      </c>
      <c r="BD2270" t="s">
        <v>826</v>
      </c>
      <c r="BE2270" t="s">
        <v>1756</v>
      </c>
      <c r="BF2270" t="s">
        <v>826</v>
      </c>
    </row>
    <row r="2271" spans="1:58">
      <c r="A2271" t="s">
        <v>829</v>
      </c>
      <c r="B2271">
        <v>6</v>
      </c>
      <c r="C2271">
        <v>0</v>
      </c>
      <c r="D2271">
        <v>10048</v>
      </c>
      <c r="E2271" t="s">
        <v>6118</v>
      </c>
      <c r="F2271">
        <v>53510602</v>
      </c>
      <c r="G2271" t="s">
        <v>2041</v>
      </c>
      <c r="H2271">
        <v>0</v>
      </c>
      <c r="I2271" t="s">
        <v>2089</v>
      </c>
      <c r="J2271">
        <v>146.96</v>
      </c>
      <c r="K2271">
        <v>9</v>
      </c>
      <c r="L2271" t="s">
        <v>2063</v>
      </c>
      <c r="M2271" t="s">
        <v>2090</v>
      </c>
      <c r="N2271" t="s">
        <v>1757</v>
      </c>
      <c r="O2271" t="s">
        <v>1756</v>
      </c>
      <c r="P2271" t="s">
        <v>1756</v>
      </c>
      <c r="Q2271" s="387">
        <v>1322.64</v>
      </c>
      <c r="R2271">
        <v>171.94320000000002</v>
      </c>
      <c r="S2271">
        <v>1494.5832</v>
      </c>
      <c r="T2271" s="388">
        <v>44464</v>
      </c>
      <c r="U2271">
        <v>0</v>
      </c>
      <c r="V2271" t="s">
        <v>833</v>
      </c>
      <c r="W2271" s="388">
        <v>44484</v>
      </c>
      <c r="X2271">
        <v>165</v>
      </c>
      <c r="Y2271">
        <v>0</v>
      </c>
      <c r="Z2271">
        <v>0</v>
      </c>
      <c r="AA2271" t="s">
        <v>1758</v>
      </c>
      <c r="AB2271" t="s">
        <v>826</v>
      </c>
      <c r="AD2271" t="s">
        <v>2045</v>
      </c>
      <c r="AE2271" t="s">
        <v>2046</v>
      </c>
      <c r="AI2271" t="s">
        <v>1761</v>
      </c>
      <c r="AL2271" t="s">
        <v>3183</v>
      </c>
      <c r="AM2271">
        <v>6</v>
      </c>
      <c r="AN2271" t="s">
        <v>3184</v>
      </c>
      <c r="AO2271" t="s">
        <v>3185</v>
      </c>
      <c r="AP2271">
        <v>0</v>
      </c>
      <c r="AQ2271" s="388">
        <v>44473</v>
      </c>
      <c r="AS2271" t="s">
        <v>1765</v>
      </c>
      <c r="AT2271" s="388">
        <v>44477</v>
      </c>
      <c r="AU2271" t="s">
        <v>1756</v>
      </c>
      <c r="AV2271" t="s">
        <v>1756</v>
      </c>
      <c r="AZ2271" t="s">
        <v>1766</v>
      </c>
      <c r="BA2271" t="s">
        <v>1767</v>
      </c>
      <c r="BB2271" t="s">
        <v>6135</v>
      </c>
      <c r="BC2271" t="s">
        <v>6136</v>
      </c>
      <c r="BD2271" t="s">
        <v>826</v>
      </c>
      <c r="BE2271" t="s">
        <v>1756</v>
      </c>
      <c r="BF2271" t="s">
        <v>826</v>
      </c>
    </row>
    <row r="2272" spans="1:58">
      <c r="A2272" t="s">
        <v>829</v>
      </c>
      <c r="B2272">
        <v>6</v>
      </c>
      <c r="C2272">
        <v>0</v>
      </c>
      <c r="D2272">
        <v>10048</v>
      </c>
      <c r="E2272" t="s">
        <v>6118</v>
      </c>
      <c r="F2272">
        <v>53510602</v>
      </c>
      <c r="G2272" t="s">
        <v>2041</v>
      </c>
      <c r="H2272">
        <v>0</v>
      </c>
      <c r="I2272" t="s">
        <v>2089</v>
      </c>
      <c r="J2272">
        <v>146.96</v>
      </c>
      <c r="K2272">
        <v>3</v>
      </c>
      <c r="L2272" t="s">
        <v>2063</v>
      </c>
      <c r="M2272" t="s">
        <v>2090</v>
      </c>
      <c r="N2272" t="s">
        <v>1757</v>
      </c>
      <c r="O2272" t="s">
        <v>1756</v>
      </c>
      <c r="P2272" t="s">
        <v>1756</v>
      </c>
      <c r="Q2272" s="387">
        <v>440.88</v>
      </c>
      <c r="R2272">
        <v>57.314399999999999</v>
      </c>
      <c r="S2272">
        <v>498.19439999999997</v>
      </c>
      <c r="T2272" s="388">
        <v>44464</v>
      </c>
      <c r="U2272">
        <v>0</v>
      </c>
      <c r="V2272" t="s">
        <v>833</v>
      </c>
      <c r="W2272" s="388">
        <v>44484</v>
      </c>
      <c r="X2272">
        <v>165</v>
      </c>
      <c r="Y2272">
        <v>0</v>
      </c>
      <c r="Z2272">
        <v>0</v>
      </c>
      <c r="AA2272" t="s">
        <v>1758</v>
      </c>
      <c r="AB2272" t="s">
        <v>826</v>
      </c>
      <c r="AD2272" t="s">
        <v>2045</v>
      </c>
      <c r="AE2272" t="s">
        <v>2046</v>
      </c>
      <c r="AI2272" t="s">
        <v>1761</v>
      </c>
      <c r="AL2272" t="s">
        <v>3183</v>
      </c>
      <c r="AM2272">
        <v>6</v>
      </c>
      <c r="AN2272" t="s">
        <v>3184</v>
      </c>
      <c r="AO2272" t="s">
        <v>3185</v>
      </c>
      <c r="AP2272">
        <v>0</v>
      </c>
      <c r="AQ2272" s="388">
        <v>44473</v>
      </c>
      <c r="AS2272" t="s">
        <v>1765</v>
      </c>
      <c r="AT2272" s="388">
        <v>44477</v>
      </c>
      <c r="AU2272" t="s">
        <v>1756</v>
      </c>
      <c r="AV2272" t="s">
        <v>1756</v>
      </c>
      <c r="AZ2272" t="s">
        <v>1766</v>
      </c>
      <c r="BA2272" t="s">
        <v>1767</v>
      </c>
      <c r="BB2272" t="s">
        <v>6133</v>
      </c>
      <c r="BC2272" t="s">
        <v>6134</v>
      </c>
      <c r="BD2272" t="s">
        <v>826</v>
      </c>
      <c r="BE2272" t="s">
        <v>1756</v>
      </c>
      <c r="BF2272" t="s">
        <v>826</v>
      </c>
    </row>
    <row r="2273" spans="1:58">
      <c r="A2273" t="s">
        <v>829</v>
      </c>
      <c r="B2273">
        <v>6</v>
      </c>
      <c r="C2273">
        <v>0</v>
      </c>
      <c r="D2273">
        <v>10048</v>
      </c>
      <c r="E2273" t="s">
        <v>6118</v>
      </c>
      <c r="F2273">
        <v>53510602</v>
      </c>
      <c r="G2273" t="s">
        <v>2041</v>
      </c>
      <c r="H2273">
        <v>0</v>
      </c>
      <c r="I2273" t="s">
        <v>2095</v>
      </c>
      <c r="J2273">
        <v>138.44999999999999</v>
      </c>
      <c r="K2273">
        <v>11</v>
      </c>
      <c r="L2273" t="s">
        <v>2063</v>
      </c>
      <c r="M2273" t="s">
        <v>2096</v>
      </c>
      <c r="N2273" t="s">
        <v>1757</v>
      </c>
      <c r="O2273" t="s">
        <v>1756</v>
      </c>
      <c r="P2273" t="s">
        <v>1756</v>
      </c>
      <c r="Q2273" s="387">
        <v>1522.95</v>
      </c>
      <c r="R2273">
        <v>197.98350000000002</v>
      </c>
      <c r="S2273">
        <v>1720.9334999999999</v>
      </c>
      <c r="T2273" s="388">
        <v>44464</v>
      </c>
      <c r="U2273">
        <v>0</v>
      </c>
      <c r="V2273" t="s">
        <v>833</v>
      </c>
      <c r="W2273" s="388">
        <v>44484</v>
      </c>
      <c r="X2273">
        <v>165</v>
      </c>
      <c r="Y2273">
        <v>0</v>
      </c>
      <c r="Z2273">
        <v>0</v>
      </c>
      <c r="AA2273" t="s">
        <v>1758</v>
      </c>
      <c r="AB2273" t="s">
        <v>826</v>
      </c>
      <c r="AD2273" t="s">
        <v>2045</v>
      </c>
      <c r="AE2273" t="s">
        <v>2046</v>
      </c>
      <c r="AI2273" t="s">
        <v>1761</v>
      </c>
      <c r="AL2273" t="s">
        <v>3183</v>
      </c>
      <c r="AM2273">
        <v>6</v>
      </c>
      <c r="AN2273" t="s">
        <v>3184</v>
      </c>
      <c r="AO2273" t="s">
        <v>3185</v>
      </c>
      <c r="AP2273">
        <v>0</v>
      </c>
      <c r="AQ2273" s="388">
        <v>44473</v>
      </c>
      <c r="AS2273" t="s">
        <v>1765</v>
      </c>
      <c r="AT2273" s="388">
        <v>44477</v>
      </c>
      <c r="AU2273" t="s">
        <v>1756</v>
      </c>
      <c r="AV2273" t="s">
        <v>1756</v>
      </c>
      <c r="AZ2273" t="s">
        <v>1766</v>
      </c>
      <c r="BA2273" t="s">
        <v>1767</v>
      </c>
      <c r="BB2273" t="s">
        <v>6137</v>
      </c>
      <c r="BC2273" t="s">
        <v>6138</v>
      </c>
      <c r="BD2273" t="s">
        <v>826</v>
      </c>
      <c r="BE2273" t="s">
        <v>1756</v>
      </c>
      <c r="BF2273" t="s">
        <v>826</v>
      </c>
    </row>
    <row r="2274" spans="1:58">
      <c r="A2274" t="s">
        <v>829</v>
      </c>
      <c r="B2274">
        <v>6</v>
      </c>
      <c r="C2274">
        <v>0</v>
      </c>
      <c r="D2274">
        <v>10048</v>
      </c>
      <c r="E2274" t="s">
        <v>6118</v>
      </c>
      <c r="F2274">
        <v>53510602</v>
      </c>
      <c r="G2274" t="s">
        <v>2041</v>
      </c>
      <c r="H2274">
        <v>0</v>
      </c>
      <c r="I2274" t="s">
        <v>2247</v>
      </c>
      <c r="J2274">
        <v>131.47999999999999</v>
      </c>
      <c r="K2274">
        <v>11</v>
      </c>
      <c r="L2274" t="s">
        <v>2063</v>
      </c>
      <c r="M2274" t="s">
        <v>2248</v>
      </c>
      <c r="N2274" t="s">
        <v>1757</v>
      </c>
      <c r="O2274" t="s">
        <v>1756</v>
      </c>
      <c r="P2274" t="s">
        <v>1756</v>
      </c>
      <c r="Q2274" s="387">
        <v>1446.28</v>
      </c>
      <c r="R2274">
        <v>188.0164</v>
      </c>
      <c r="S2274">
        <v>1634.2963999999997</v>
      </c>
      <c r="T2274" s="388">
        <v>44464</v>
      </c>
      <c r="U2274">
        <v>0</v>
      </c>
      <c r="V2274" t="s">
        <v>833</v>
      </c>
      <c r="W2274" s="388">
        <v>44484</v>
      </c>
      <c r="X2274">
        <v>165</v>
      </c>
      <c r="Y2274">
        <v>0</v>
      </c>
      <c r="Z2274">
        <v>0</v>
      </c>
      <c r="AA2274" t="s">
        <v>1758</v>
      </c>
      <c r="AB2274" t="s">
        <v>826</v>
      </c>
      <c r="AD2274" t="s">
        <v>2045</v>
      </c>
      <c r="AE2274" t="s">
        <v>2046</v>
      </c>
      <c r="AI2274" t="s">
        <v>1761</v>
      </c>
      <c r="AL2274" t="s">
        <v>3183</v>
      </c>
      <c r="AM2274">
        <v>6</v>
      </c>
      <c r="AN2274" t="s">
        <v>3184</v>
      </c>
      <c r="AO2274" t="s">
        <v>3185</v>
      </c>
      <c r="AP2274">
        <v>0</v>
      </c>
      <c r="AQ2274" s="388">
        <v>44473</v>
      </c>
      <c r="AS2274" t="s">
        <v>1765</v>
      </c>
      <c r="AT2274" s="388">
        <v>44477</v>
      </c>
      <c r="AU2274" t="s">
        <v>1756</v>
      </c>
      <c r="AV2274" t="s">
        <v>1756</v>
      </c>
      <c r="AZ2274" t="s">
        <v>1766</v>
      </c>
      <c r="BA2274" t="s">
        <v>1767</v>
      </c>
      <c r="BB2274" t="s">
        <v>6139</v>
      </c>
      <c r="BC2274" t="s">
        <v>6140</v>
      </c>
      <c r="BD2274" t="s">
        <v>826</v>
      </c>
      <c r="BE2274" t="s">
        <v>1756</v>
      </c>
      <c r="BF2274" t="s">
        <v>826</v>
      </c>
    </row>
    <row r="2275" spans="1:58">
      <c r="A2275" t="s">
        <v>829</v>
      </c>
      <c r="B2275">
        <v>6</v>
      </c>
      <c r="C2275">
        <v>0</v>
      </c>
      <c r="D2275">
        <v>10047</v>
      </c>
      <c r="E2275" t="s">
        <v>6141</v>
      </c>
      <c r="F2275">
        <v>53510602</v>
      </c>
      <c r="G2275" t="s">
        <v>2041</v>
      </c>
      <c r="H2275">
        <v>0</v>
      </c>
      <c r="I2275" t="s">
        <v>2042</v>
      </c>
      <c r="J2275">
        <v>60</v>
      </c>
      <c r="K2275">
        <v>24</v>
      </c>
      <c r="L2275" t="s">
        <v>1771</v>
      </c>
      <c r="M2275" t="s">
        <v>1756</v>
      </c>
      <c r="N2275" t="s">
        <v>1756</v>
      </c>
      <c r="O2275" t="s">
        <v>2043</v>
      </c>
      <c r="P2275" t="s">
        <v>1757</v>
      </c>
      <c r="Q2275" s="387">
        <v>1440</v>
      </c>
      <c r="R2275">
        <v>187.20000000000002</v>
      </c>
      <c r="S2275">
        <v>1627.1999999999998</v>
      </c>
      <c r="T2275" s="388">
        <v>44464</v>
      </c>
      <c r="U2275">
        <v>0</v>
      </c>
      <c r="V2275" t="s">
        <v>833</v>
      </c>
      <c r="W2275" s="388">
        <v>44484</v>
      </c>
      <c r="X2275">
        <v>165</v>
      </c>
      <c r="Y2275">
        <v>0</v>
      </c>
      <c r="Z2275">
        <v>0</v>
      </c>
      <c r="AA2275" t="s">
        <v>1758</v>
      </c>
      <c r="AB2275" t="s">
        <v>826</v>
      </c>
      <c r="AD2275" t="s">
        <v>2045</v>
      </c>
      <c r="AE2275" t="s">
        <v>2046</v>
      </c>
      <c r="AI2275" t="s">
        <v>1761</v>
      </c>
      <c r="AL2275" t="s">
        <v>3206</v>
      </c>
      <c r="AM2275">
        <v>6</v>
      </c>
      <c r="AN2275" t="s">
        <v>1004</v>
      </c>
      <c r="AO2275" t="s">
        <v>2905</v>
      </c>
      <c r="AP2275">
        <v>0</v>
      </c>
      <c r="AQ2275" s="388">
        <v>44473</v>
      </c>
      <c r="AS2275" t="s">
        <v>1765</v>
      </c>
      <c r="AT2275" s="388">
        <v>44477</v>
      </c>
      <c r="AU2275" t="s">
        <v>1756</v>
      </c>
      <c r="AV2275" t="s">
        <v>1756</v>
      </c>
      <c r="AZ2275" t="s">
        <v>1766</v>
      </c>
      <c r="BA2275" t="s">
        <v>1767</v>
      </c>
      <c r="BB2275" t="s">
        <v>6142</v>
      </c>
      <c r="BC2275" t="s">
        <v>6143</v>
      </c>
      <c r="BD2275" t="s">
        <v>826</v>
      </c>
      <c r="BE2275" t="s">
        <v>1756</v>
      </c>
      <c r="BF2275" t="s">
        <v>826</v>
      </c>
    </row>
    <row r="2276" spans="1:58">
      <c r="A2276" t="s">
        <v>829</v>
      </c>
      <c r="B2276">
        <v>6</v>
      </c>
      <c r="C2276">
        <v>0</v>
      </c>
      <c r="D2276">
        <v>10047</v>
      </c>
      <c r="E2276" t="s">
        <v>6141</v>
      </c>
      <c r="F2276">
        <v>53510602</v>
      </c>
      <c r="G2276" t="s">
        <v>2041</v>
      </c>
      <c r="H2276">
        <v>0</v>
      </c>
      <c r="I2276" t="s">
        <v>2103</v>
      </c>
      <c r="J2276">
        <v>70</v>
      </c>
      <c r="K2276">
        <v>12</v>
      </c>
      <c r="L2276" t="s">
        <v>1771</v>
      </c>
      <c r="M2276" t="s">
        <v>1756</v>
      </c>
      <c r="N2276" t="s">
        <v>1756</v>
      </c>
      <c r="O2276" t="s">
        <v>2104</v>
      </c>
      <c r="P2276" t="s">
        <v>1757</v>
      </c>
      <c r="Q2276" s="387">
        <v>840</v>
      </c>
      <c r="R2276">
        <v>109.2</v>
      </c>
      <c r="S2276">
        <v>949.19999999999993</v>
      </c>
      <c r="T2276" s="388">
        <v>44464</v>
      </c>
      <c r="U2276">
        <v>0</v>
      </c>
      <c r="V2276" t="s">
        <v>833</v>
      </c>
      <c r="W2276" s="388">
        <v>44484</v>
      </c>
      <c r="X2276">
        <v>165</v>
      </c>
      <c r="Y2276">
        <v>0</v>
      </c>
      <c r="Z2276">
        <v>0</v>
      </c>
      <c r="AA2276" t="s">
        <v>1758</v>
      </c>
      <c r="AB2276" t="s">
        <v>826</v>
      </c>
      <c r="AD2276" t="s">
        <v>2045</v>
      </c>
      <c r="AE2276" t="s">
        <v>2046</v>
      </c>
      <c r="AI2276" t="s">
        <v>1761</v>
      </c>
      <c r="AL2276" t="s">
        <v>3206</v>
      </c>
      <c r="AM2276">
        <v>6</v>
      </c>
      <c r="AN2276" t="s">
        <v>1004</v>
      </c>
      <c r="AO2276" t="s">
        <v>2905</v>
      </c>
      <c r="AP2276">
        <v>0</v>
      </c>
      <c r="AQ2276" s="388">
        <v>44473</v>
      </c>
      <c r="AS2276" t="s">
        <v>1765</v>
      </c>
      <c r="AT2276" s="388">
        <v>44477</v>
      </c>
      <c r="AU2276" t="s">
        <v>1756</v>
      </c>
      <c r="AV2276" t="s">
        <v>1756</v>
      </c>
      <c r="AZ2276" t="s">
        <v>1766</v>
      </c>
      <c r="BA2276" t="s">
        <v>1767</v>
      </c>
      <c r="BB2276" t="s">
        <v>6144</v>
      </c>
      <c r="BC2276" t="s">
        <v>6145</v>
      </c>
      <c r="BD2276" t="s">
        <v>826</v>
      </c>
      <c r="BE2276" t="s">
        <v>1756</v>
      </c>
      <c r="BF2276" t="s">
        <v>826</v>
      </c>
    </row>
    <row r="2277" spans="1:58">
      <c r="A2277" t="s">
        <v>829</v>
      </c>
      <c r="B2277">
        <v>6</v>
      </c>
      <c r="C2277">
        <v>0</v>
      </c>
      <c r="D2277">
        <v>10047</v>
      </c>
      <c r="E2277" t="s">
        <v>6141</v>
      </c>
      <c r="F2277">
        <v>53510602</v>
      </c>
      <c r="G2277" t="s">
        <v>2041</v>
      </c>
      <c r="H2277">
        <v>0</v>
      </c>
      <c r="I2277" t="s">
        <v>2052</v>
      </c>
      <c r="J2277">
        <v>75</v>
      </c>
      <c r="K2277">
        <v>41</v>
      </c>
      <c r="L2277" t="s">
        <v>1771</v>
      </c>
      <c r="M2277" t="s">
        <v>1756</v>
      </c>
      <c r="N2277" t="s">
        <v>1756</v>
      </c>
      <c r="O2277" t="s">
        <v>2053</v>
      </c>
      <c r="P2277" t="s">
        <v>1757</v>
      </c>
      <c r="Q2277" s="387">
        <v>3075</v>
      </c>
      <c r="R2277">
        <v>399.75</v>
      </c>
      <c r="S2277">
        <v>3474.7499999999995</v>
      </c>
      <c r="T2277" s="388">
        <v>44464</v>
      </c>
      <c r="U2277">
        <v>0</v>
      </c>
      <c r="V2277" t="s">
        <v>833</v>
      </c>
      <c r="W2277" s="388">
        <v>44484</v>
      </c>
      <c r="X2277">
        <v>165</v>
      </c>
      <c r="Y2277">
        <v>0</v>
      </c>
      <c r="Z2277">
        <v>0</v>
      </c>
      <c r="AA2277" t="s">
        <v>1758</v>
      </c>
      <c r="AB2277" t="s">
        <v>826</v>
      </c>
      <c r="AD2277" t="s">
        <v>2045</v>
      </c>
      <c r="AE2277" t="s">
        <v>2046</v>
      </c>
      <c r="AI2277" t="s">
        <v>1761</v>
      </c>
      <c r="AL2277" t="s">
        <v>3206</v>
      </c>
      <c r="AM2277">
        <v>6</v>
      </c>
      <c r="AN2277" t="s">
        <v>1004</v>
      </c>
      <c r="AO2277" t="s">
        <v>2905</v>
      </c>
      <c r="AP2277">
        <v>0</v>
      </c>
      <c r="AQ2277" s="388">
        <v>44473</v>
      </c>
      <c r="AS2277" t="s">
        <v>1765</v>
      </c>
      <c r="AT2277" s="388">
        <v>44477</v>
      </c>
      <c r="AU2277" t="s">
        <v>1756</v>
      </c>
      <c r="AV2277" t="s">
        <v>1756</v>
      </c>
      <c r="AZ2277" t="s">
        <v>1766</v>
      </c>
      <c r="BA2277" t="s">
        <v>1767</v>
      </c>
      <c r="BB2277" t="s">
        <v>6146</v>
      </c>
      <c r="BC2277" t="s">
        <v>6147</v>
      </c>
      <c r="BD2277" t="s">
        <v>826</v>
      </c>
      <c r="BE2277" t="s">
        <v>1756</v>
      </c>
      <c r="BF2277" t="s">
        <v>826</v>
      </c>
    </row>
    <row r="2278" spans="1:58">
      <c r="A2278" t="s">
        <v>829</v>
      </c>
      <c r="B2278">
        <v>6</v>
      </c>
      <c r="C2278">
        <v>0</v>
      </c>
      <c r="D2278">
        <v>10047</v>
      </c>
      <c r="E2278" t="s">
        <v>6141</v>
      </c>
      <c r="F2278">
        <v>53510602</v>
      </c>
      <c r="G2278" t="s">
        <v>2041</v>
      </c>
      <c r="H2278">
        <v>0</v>
      </c>
      <c r="I2278" t="s">
        <v>2056</v>
      </c>
      <c r="J2278">
        <v>210</v>
      </c>
      <c r="K2278">
        <v>8</v>
      </c>
      <c r="L2278" t="s">
        <v>1755</v>
      </c>
      <c r="M2278" t="s">
        <v>1756</v>
      </c>
      <c r="N2278" t="s">
        <v>1756</v>
      </c>
      <c r="P2278" t="s">
        <v>1757</v>
      </c>
      <c r="Q2278" s="387">
        <v>1680</v>
      </c>
      <c r="R2278">
        <v>218.4</v>
      </c>
      <c r="S2278">
        <v>1898.3999999999999</v>
      </c>
      <c r="T2278" s="388">
        <v>44464</v>
      </c>
      <c r="U2278">
        <v>0</v>
      </c>
      <c r="V2278" t="s">
        <v>833</v>
      </c>
      <c r="W2278" s="388">
        <v>44484</v>
      </c>
      <c r="X2278">
        <v>165</v>
      </c>
      <c r="Y2278">
        <v>0</v>
      </c>
      <c r="Z2278">
        <v>0</v>
      </c>
      <c r="AA2278" t="s">
        <v>1758</v>
      </c>
      <c r="AB2278" t="s">
        <v>826</v>
      </c>
      <c r="AD2278" t="s">
        <v>2045</v>
      </c>
      <c r="AE2278" t="s">
        <v>2046</v>
      </c>
      <c r="AI2278" t="s">
        <v>1761</v>
      </c>
      <c r="AL2278" t="s">
        <v>3206</v>
      </c>
      <c r="AM2278">
        <v>6</v>
      </c>
      <c r="AN2278" t="s">
        <v>1004</v>
      </c>
      <c r="AO2278" t="s">
        <v>2905</v>
      </c>
      <c r="AP2278">
        <v>0</v>
      </c>
      <c r="AQ2278" s="388">
        <v>44473</v>
      </c>
      <c r="AS2278" t="s">
        <v>1765</v>
      </c>
      <c r="AT2278" s="388">
        <v>44477</v>
      </c>
      <c r="AU2278" t="s">
        <v>1756</v>
      </c>
      <c r="AV2278" t="s">
        <v>1756</v>
      </c>
      <c r="AZ2278" t="s">
        <v>1766</v>
      </c>
      <c r="BA2278" t="s">
        <v>1767</v>
      </c>
      <c r="BB2278" t="s">
        <v>6148</v>
      </c>
      <c r="BC2278" t="s">
        <v>6149</v>
      </c>
      <c r="BD2278" t="s">
        <v>826</v>
      </c>
      <c r="BE2278" t="s">
        <v>1756</v>
      </c>
      <c r="BF2278" t="s">
        <v>826</v>
      </c>
    </row>
    <row r="2279" spans="1:58">
      <c r="A2279" t="s">
        <v>829</v>
      </c>
      <c r="B2279">
        <v>6</v>
      </c>
      <c r="C2279">
        <v>0</v>
      </c>
      <c r="D2279">
        <v>10047</v>
      </c>
      <c r="E2279" t="s">
        <v>6141</v>
      </c>
      <c r="F2279">
        <v>53510602</v>
      </c>
      <c r="G2279" t="s">
        <v>2041</v>
      </c>
      <c r="H2279">
        <v>0</v>
      </c>
      <c r="I2279" t="s">
        <v>518</v>
      </c>
      <c r="J2279">
        <v>95</v>
      </c>
      <c r="K2279">
        <v>12</v>
      </c>
      <c r="L2279" t="s">
        <v>1771</v>
      </c>
      <c r="M2279" t="s">
        <v>1756</v>
      </c>
      <c r="N2279" t="s">
        <v>1756</v>
      </c>
      <c r="O2279" t="s">
        <v>2059</v>
      </c>
      <c r="P2279" t="s">
        <v>1757</v>
      </c>
      <c r="Q2279" s="387">
        <v>1140</v>
      </c>
      <c r="R2279">
        <v>148.20000000000002</v>
      </c>
      <c r="S2279">
        <v>1288.1999999999998</v>
      </c>
      <c r="T2279" s="388">
        <v>44464</v>
      </c>
      <c r="U2279">
        <v>0</v>
      </c>
      <c r="V2279" t="s">
        <v>833</v>
      </c>
      <c r="W2279" s="388">
        <v>44484</v>
      </c>
      <c r="X2279">
        <v>165</v>
      </c>
      <c r="Y2279">
        <v>0</v>
      </c>
      <c r="Z2279">
        <v>0</v>
      </c>
      <c r="AA2279" t="s">
        <v>1758</v>
      </c>
      <c r="AB2279" t="s">
        <v>826</v>
      </c>
      <c r="AD2279" t="s">
        <v>2045</v>
      </c>
      <c r="AE2279" t="s">
        <v>2046</v>
      </c>
      <c r="AI2279" t="s">
        <v>1761</v>
      </c>
      <c r="AL2279" t="s">
        <v>3206</v>
      </c>
      <c r="AM2279">
        <v>6</v>
      </c>
      <c r="AN2279" t="s">
        <v>1004</v>
      </c>
      <c r="AO2279" t="s">
        <v>2905</v>
      </c>
      <c r="AP2279">
        <v>0</v>
      </c>
      <c r="AQ2279" s="388">
        <v>44473</v>
      </c>
      <c r="AS2279" t="s">
        <v>1765</v>
      </c>
      <c r="AT2279" s="388">
        <v>44477</v>
      </c>
      <c r="AU2279" t="s">
        <v>1756</v>
      </c>
      <c r="AV2279" t="s">
        <v>1756</v>
      </c>
      <c r="AZ2279" t="s">
        <v>1766</v>
      </c>
      <c r="BA2279" t="s">
        <v>1767</v>
      </c>
      <c r="BB2279" t="s">
        <v>6150</v>
      </c>
      <c r="BC2279" t="s">
        <v>6151</v>
      </c>
      <c r="BD2279" t="s">
        <v>826</v>
      </c>
      <c r="BE2279" t="s">
        <v>1756</v>
      </c>
      <c r="BF2279" t="s">
        <v>826</v>
      </c>
    </row>
    <row r="2280" spans="1:58">
      <c r="A2280" t="s">
        <v>829</v>
      </c>
      <c r="B2280">
        <v>6</v>
      </c>
      <c r="C2280">
        <v>0</v>
      </c>
      <c r="D2280">
        <v>10047</v>
      </c>
      <c r="E2280" t="s">
        <v>6141</v>
      </c>
      <c r="F2280">
        <v>53510602</v>
      </c>
      <c r="G2280" t="s">
        <v>2041</v>
      </c>
      <c r="H2280">
        <v>0</v>
      </c>
      <c r="I2280" t="s">
        <v>2113</v>
      </c>
      <c r="J2280">
        <v>122.39</v>
      </c>
      <c r="K2280">
        <v>12</v>
      </c>
      <c r="L2280" t="s">
        <v>2063</v>
      </c>
      <c r="M2280" t="s">
        <v>2114</v>
      </c>
      <c r="N2280" t="s">
        <v>1757</v>
      </c>
      <c r="O2280" t="s">
        <v>1756</v>
      </c>
      <c r="P2280" t="s">
        <v>1756</v>
      </c>
      <c r="Q2280" s="387">
        <v>1468.68</v>
      </c>
      <c r="R2280">
        <v>190.92840000000001</v>
      </c>
      <c r="S2280">
        <v>1659.6083999999998</v>
      </c>
      <c r="T2280" s="388">
        <v>44464</v>
      </c>
      <c r="U2280">
        <v>0</v>
      </c>
      <c r="V2280" t="s">
        <v>833</v>
      </c>
      <c r="W2280" s="388">
        <v>44484</v>
      </c>
      <c r="X2280">
        <v>165</v>
      </c>
      <c r="Y2280">
        <v>0</v>
      </c>
      <c r="Z2280">
        <v>0</v>
      </c>
      <c r="AA2280" t="s">
        <v>1758</v>
      </c>
      <c r="AB2280" t="s">
        <v>826</v>
      </c>
      <c r="AD2280" t="s">
        <v>2045</v>
      </c>
      <c r="AE2280" t="s">
        <v>2046</v>
      </c>
      <c r="AI2280" t="s">
        <v>1761</v>
      </c>
      <c r="AL2280" t="s">
        <v>3206</v>
      </c>
      <c r="AM2280">
        <v>6</v>
      </c>
      <c r="AN2280" t="s">
        <v>1004</v>
      </c>
      <c r="AO2280" t="s">
        <v>2905</v>
      </c>
      <c r="AP2280">
        <v>0</v>
      </c>
      <c r="AQ2280" s="388">
        <v>44473</v>
      </c>
      <c r="AS2280" t="s">
        <v>1765</v>
      </c>
      <c r="AT2280" s="388">
        <v>44477</v>
      </c>
      <c r="AU2280" t="s">
        <v>1756</v>
      </c>
      <c r="AV2280" t="s">
        <v>1756</v>
      </c>
      <c r="AZ2280" t="s">
        <v>1766</v>
      </c>
      <c r="BA2280" t="s">
        <v>1767</v>
      </c>
      <c r="BB2280" t="s">
        <v>6152</v>
      </c>
      <c r="BC2280" t="s">
        <v>6153</v>
      </c>
      <c r="BD2280" t="s">
        <v>826</v>
      </c>
      <c r="BE2280" t="s">
        <v>1756</v>
      </c>
      <c r="BF2280" t="s">
        <v>826</v>
      </c>
    </row>
    <row r="2281" spans="1:58">
      <c r="A2281" t="s">
        <v>829</v>
      </c>
      <c r="B2281">
        <v>6</v>
      </c>
      <c r="C2281">
        <v>0</v>
      </c>
      <c r="D2281">
        <v>10047</v>
      </c>
      <c r="E2281" t="s">
        <v>6141</v>
      </c>
      <c r="F2281">
        <v>53510602</v>
      </c>
      <c r="G2281" t="s">
        <v>2041</v>
      </c>
      <c r="H2281">
        <v>0</v>
      </c>
      <c r="I2281" t="s">
        <v>2062</v>
      </c>
      <c r="J2281">
        <v>138.05000000000001</v>
      </c>
      <c r="K2281">
        <v>9.5</v>
      </c>
      <c r="L2281" t="s">
        <v>2063</v>
      </c>
      <c r="M2281" t="s">
        <v>2064</v>
      </c>
      <c r="N2281" t="s">
        <v>1757</v>
      </c>
      <c r="O2281" t="s">
        <v>1756</v>
      </c>
      <c r="P2281" t="s">
        <v>1756</v>
      </c>
      <c r="Q2281" s="387">
        <v>1311.4749999999999</v>
      </c>
      <c r="R2281">
        <v>170.49175</v>
      </c>
      <c r="S2281">
        <v>1481.9667499999998</v>
      </c>
      <c r="T2281" s="388">
        <v>44464</v>
      </c>
      <c r="U2281">
        <v>0</v>
      </c>
      <c r="V2281" t="s">
        <v>833</v>
      </c>
      <c r="W2281" s="388">
        <v>44484</v>
      </c>
      <c r="X2281">
        <v>165</v>
      </c>
      <c r="Y2281">
        <v>0</v>
      </c>
      <c r="Z2281">
        <v>0</v>
      </c>
      <c r="AA2281" t="s">
        <v>1758</v>
      </c>
      <c r="AB2281" t="s">
        <v>826</v>
      </c>
      <c r="AD2281" t="s">
        <v>2045</v>
      </c>
      <c r="AE2281" t="s">
        <v>2046</v>
      </c>
      <c r="AI2281" t="s">
        <v>1761</v>
      </c>
      <c r="AL2281" t="s">
        <v>3206</v>
      </c>
      <c r="AM2281">
        <v>6</v>
      </c>
      <c r="AN2281" t="s">
        <v>1004</v>
      </c>
      <c r="AO2281" t="s">
        <v>2905</v>
      </c>
      <c r="AP2281">
        <v>0</v>
      </c>
      <c r="AQ2281" s="388">
        <v>44473</v>
      </c>
      <c r="AS2281" t="s">
        <v>1765</v>
      </c>
      <c r="AT2281" s="388">
        <v>44477</v>
      </c>
      <c r="AU2281" t="s">
        <v>1756</v>
      </c>
      <c r="AV2281" t="s">
        <v>1756</v>
      </c>
      <c r="AZ2281" t="s">
        <v>1766</v>
      </c>
      <c r="BA2281" t="s">
        <v>1767</v>
      </c>
      <c r="BB2281" t="s">
        <v>6154</v>
      </c>
      <c r="BC2281" t="s">
        <v>6155</v>
      </c>
      <c r="BD2281" t="s">
        <v>826</v>
      </c>
      <c r="BE2281" t="s">
        <v>1756</v>
      </c>
      <c r="BF2281" t="s">
        <v>826</v>
      </c>
    </row>
    <row r="2282" spans="1:58">
      <c r="A2282" t="s">
        <v>829</v>
      </c>
      <c r="B2282">
        <v>6</v>
      </c>
      <c r="C2282">
        <v>0</v>
      </c>
      <c r="D2282">
        <v>10047</v>
      </c>
      <c r="E2282" t="s">
        <v>6141</v>
      </c>
      <c r="F2282">
        <v>53510602</v>
      </c>
      <c r="G2282" t="s">
        <v>2041</v>
      </c>
      <c r="H2282">
        <v>0</v>
      </c>
      <c r="I2282" t="s">
        <v>2073</v>
      </c>
      <c r="J2282">
        <v>243.75</v>
      </c>
      <c r="K2282">
        <v>3</v>
      </c>
      <c r="L2282" t="s">
        <v>1755</v>
      </c>
      <c r="M2282" t="s">
        <v>2074</v>
      </c>
      <c r="N2282" t="s">
        <v>1757</v>
      </c>
      <c r="O2282" t="s">
        <v>1756</v>
      </c>
      <c r="P2282" t="s">
        <v>1756</v>
      </c>
      <c r="Q2282" s="387">
        <v>731.25</v>
      </c>
      <c r="R2282">
        <v>95.0625</v>
      </c>
      <c r="S2282">
        <v>826.31249999999989</v>
      </c>
      <c r="T2282" s="388">
        <v>44464</v>
      </c>
      <c r="U2282">
        <v>0</v>
      </c>
      <c r="V2282" t="s">
        <v>833</v>
      </c>
      <c r="W2282" s="388">
        <v>44484</v>
      </c>
      <c r="X2282">
        <v>165</v>
      </c>
      <c r="Y2282">
        <v>0</v>
      </c>
      <c r="Z2282">
        <v>0</v>
      </c>
      <c r="AA2282" t="s">
        <v>1758</v>
      </c>
      <c r="AB2282" t="s">
        <v>826</v>
      </c>
      <c r="AD2282" t="s">
        <v>2045</v>
      </c>
      <c r="AE2282" t="s">
        <v>2046</v>
      </c>
      <c r="AI2282" t="s">
        <v>1761</v>
      </c>
      <c r="AL2282" t="s">
        <v>3206</v>
      </c>
      <c r="AM2282">
        <v>6</v>
      </c>
      <c r="AN2282" t="s">
        <v>1004</v>
      </c>
      <c r="AO2282" t="s">
        <v>2905</v>
      </c>
      <c r="AP2282">
        <v>0</v>
      </c>
      <c r="AQ2282" s="388">
        <v>44473</v>
      </c>
      <c r="AS2282" t="s">
        <v>1765</v>
      </c>
      <c r="AT2282" s="388">
        <v>44477</v>
      </c>
      <c r="AU2282" t="s">
        <v>1756</v>
      </c>
      <c r="AV2282" t="s">
        <v>1756</v>
      </c>
      <c r="AZ2282" t="s">
        <v>1766</v>
      </c>
      <c r="BA2282" t="s">
        <v>1767</v>
      </c>
      <c r="BB2282" t="s">
        <v>6156</v>
      </c>
      <c r="BC2282" t="s">
        <v>6157</v>
      </c>
      <c r="BD2282" t="s">
        <v>826</v>
      </c>
      <c r="BE2282" t="s">
        <v>1756</v>
      </c>
      <c r="BF2282" t="s">
        <v>826</v>
      </c>
    </row>
    <row r="2283" spans="1:58">
      <c r="A2283" t="s">
        <v>829</v>
      </c>
      <c r="B2283">
        <v>6</v>
      </c>
      <c r="C2283">
        <v>0</v>
      </c>
      <c r="D2283">
        <v>10047</v>
      </c>
      <c r="E2283" t="s">
        <v>6141</v>
      </c>
      <c r="F2283">
        <v>53510602</v>
      </c>
      <c r="G2283" t="s">
        <v>2041</v>
      </c>
      <c r="H2283">
        <v>0</v>
      </c>
      <c r="I2283" t="s">
        <v>2083</v>
      </c>
      <c r="J2283">
        <v>12.21</v>
      </c>
      <c r="K2283">
        <v>9</v>
      </c>
      <c r="L2283" t="s">
        <v>1771</v>
      </c>
      <c r="M2283" t="s">
        <v>2084</v>
      </c>
      <c r="N2283" t="s">
        <v>1757</v>
      </c>
      <c r="O2283" t="s">
        <v>1756</v>
      </c>
      <c r="P2283" t="s">
        <v>1756</v>
      </c>
      <c r="Q2283" s="387">
        <v>109.89</v>
      </c>
      <c r="R2283">
        <v>14.2857</v>
      </c>
      <c r="S2283">
        <v>124.17569999999999</v>
      </c>
      <c r="T2283" s="388">
        <v>44464</v>
      </c>
      <c r="U2283">
        <v>0</v>
      </c>
      <c r="V2283" t="s">
        <v>833</v>
      </c>
      <c r="W2283" s="388">
        <v>44484</v>
      </c>
      <c r="X2283">
        <v>165</v>
      </c>
      <c r="Y2283">
        <v>0</v>
      </c>
      <c r="Z2283">
        <v>0</v>
      </c>
      <c r="AA2283" t="s">
        <v>1758</v>
      </c>
      <c r="AB2283" t="s">
        <v>826</v>
      </c>
      <c r="AD2283" t="s">
        <v>2045</v>
      </c>
      <c r="AE2283" t="s">
        <v>2046</v>
      </c>
      <c r="AI2283" t="s">
        <v>1761</v>
      </c>
      <c r="AL2283" t="s">
        <v>3206</v>
      </c>
      <c r="AM2283">
        <v>6</v>
      </c>
      <c r="AN2283" t="s">
        <v>1004</v>
      </c>
      <c r="AO2283" t="s">
        <v>2905</v>
      </c>
      <c r="AP2283">
        <v>0</v>
      </c>
      <c r="AQ2283" s="388">
        <v>44473</v>
      </c>
      <c r="AS2283" t="s">
        <v>1765</v>
      </c>
      <c r="AT2283" s="388">
        <v>44477</v>
      </c>
      <c r="AU2283" t="s">
        <v>1756</v>
      </c>
      <c r="AV2283" t="s">
        <v>1756</v>
      </c>
      <c r="AZ2283" t="s">
        <v>1766</v>
      </c>
      <c r="BA2283" t="s">
        <v>1767</v>
      </c>
      <c r="BB2283" t="s">
        <v>6158</v>
      </c>
      <c r="BC2283" t="s">
        <v>6159</v>
      </c>
      <c r="BD2283" t="s">
        <v>826</v>
      </c>
      <c r="BE2283" t="s">
        <v>1756</v>
      </c>
      <c r="BF2283" t="s">
        <v>826</v>
      </c>
    </row>
    <row r="2284" spans="1:58">
      <c r="A2284" t="s">
        <v>829</v>
      </c>
      <c r="B2284">
        <v>6</v>
      </c>
      <c r="C2284">
        <v>0</v>
      </c>
      <c r="D2284">
        <v>10047</v>
      </c>
      <c r="E2284" t="s">
        <v>6141</v>
      </c>
      <c r="F2284">
        <v>53510602</v>
      </c>
      <c r="G2284" t="s">
        <v>2041</v>
      </c>
      <c r="H2284">
        <v>0</v>
      </c>
      <c r="I2284" t="s">
        <v>2089</v>
      </c>
      <c r="J2284">
        <v>146.96</v>
      </c>
      <c r="K2284">
        <v>9</v>
      </c>
      <c r="L2284" t="s">
        <v>2063</v>
      </c>
      <c r="M2284" t="s">
        <v>2090</v>
      </c>
      <c r="N2284" t="s">
        <v>1757</v>
      </c>
      <c r="O2284" t="s">
        <v>1756</v>
      </c>
      <c r="P2284" t="s">
        <v>1756</v>
      </c>
      <c r="Q2284" s="387">
        <v>1322.64</v>
      </c>
      <c r="R2284">
        <v>171.94320000000002</v>
      </c>
      <c r="S2284">
        <v>1494.5832</v>
      </c>
      <c r="T2284" s="388">
        <v>44464</v>
      </c>
      <c r="U2284">
        <v>0</v>
      </c>
      <c r="V2284" t="s">
        <v>833</v>
      </c>
      <c r="W2284" s="388">
        <v>44484</v>
      </c>
      <c r="X2284">
        <v>165</v>
      </c>
      <c r="Y2284">
        <v>0</v>
      </c>
      <c r="Z2284">
        <v>0</v>
      </c>
      <c r="AA2284" t="s">
        <v>1758</v>
      </c>
      <c r="AB2284" t="s">
        <v>826</v>
      </c>
      <c r="AD2284" t="s">
        <v>2045</v>
      </c>
      <c r="AE2284" t="s">
        <v>2046</v>
      </c>
      <c r="AI2284" t="s">
        <v>1761</v>
      </c>
      <c r="AL2284" t="s">
        <v>3206</v>
      </c>
      <c r="AM2284">
        <v>6</v>
      </c>
      <c r="AN2284" t="s">
        <v>1004</v>
      </c>
      <c r="AO2284" t="s">
        <v>2905</v>
      </c>
      <c r="AP2284">
        <v>0</v>
      </c>
      <c r="AQ2284" s="388">
        <v>44473</v>
      </c>
      <c r="AS2284" t="s">
        <v>1765</v>
      </c>
      <c r="AT2284" s="388">
        <v>44477</v>
      </c>
      <c r="AU2284" t="s">
        <v>1756</v>
      </c>
      <c r="AV2284" t="s">
        <v>1756</v>
      </c>
      <c r="AZ2284" t="s">
        <v>1766</v>
      </c>
      <c r="BA2284" t="s">
        <v>1767</v>
      </c>
      <c r="BB2284" t="s">
        <v>6160</v>
      </c>
      <c r="BC2284" t="s">
        <v>6161</v>
      </c>
      <c r="BD2284" t="s">
        <v>826</v>
      </c>
      <c r="BE2284" t="s">
        <v>1756</v>
      </c>
      <c r="BF2284" t="s">
        <v>826</v>
      </c>
    </row>
    <row r="2285" spans="1:58">
      <c r="A2285" t="s">
        <v>829</v>
      </c>
      <c r="B2285">
        <v>6</v>
      </c>
      <c r="C2285">
        <v>0</v>
      </c>
      <c r="D2285">
        <v>10047</v>
      </c>
      <c r="E2285" t="s">
        <v>6141</v>
      </c>
      <c r="F2285">
        <v>53510602</v>
      </c>
      <c r="G2285" t="s">
        <v>2041</v>
      </c>
      <c r="H2285">
        <v>0</v>
      </c>
      <c r="I2285" t="s">
        <v>2247</v>
      </c>
      <c r="J2285">
        <v>131.47999999999999</v>
      </c>
      <c r="K2285">
        <v>11</v>
      </c>
      <c r="L2285" t="s">
        <v>2063</v>
      </c>
      <c r="M2285" t="s">
        <v>2248</v>
      </c>
      <c r="N2285" t="s">
        <v>1757</v>
      </c>
      <c r="O2285" t="s">
        <v>1756</v>
      </c>
      <c r="P2285" t="s">
        <v>1756</v>
      </c>
      <c r="Q2285" s="387">
        <v>1446.28</v>
      </c>
      <c r="R2285">
        <v>188.0164</v>
      </c>
      <c r="S2285">
        <v>1634.2963999999997</v>
      </c>
      <c r="T2285" s="388">
        <v>44464</v>
      </c>
      <c r="U2285">
        <v>0</v>
      </c>
      <c r="V2285" t="s">
        <v>833</v>
      </c>
      <c r="W2285" s="388">
        <v>44484</v>
      </c>
      <c r="X2285">
        <v>165</v>
      </c>
      <c r="Y2285">
        <v>0</v>
      </c>
      <c r="Z2285">
        <v>0</v>
      </c>
      <c r="AA2285" t="s">
        <v>1758</v>
      </c>
      <c r="AB2285" t="s">
        <v>826</v>
      </c>
      <c r="AD2285" t="s">
        <v>2045</v>
      </c>
      <c r="AE2285" t="s">
        <v>2046</v>
      </c>
      <c r="AI2285" t="s">
        <v>1761</v>
      </c>
      <c r="AL2285" t="s">
        <v>3206</v>
      </c>
      <c r="AM2285">
        <v>6</v>
      </c>
      <c r="AN2285" t="s">
        <v>1004</v>
      </c>
      <c r="AO2285" t="s">
        <v>2905</v>
      </c>
      <c r="AP2285">
        <v>0</v>
      </c>
      <c r="AQ2285" s="388">
        <v>44473</v>
      </c>
      <c r="AS2285" t="s">
        <v>1765</v>
      </c>
      <c r="AT2285" s="388">
        <v>44477</v>
      </c>
      <c r="AU2285" t="s">
        <v>1756</v>
      </c>
      <c r="AV2285" t="s">
        <v>1756</v>
      </c>
      <c r="AZ2285" t="s">
        <v>1766</v>
      </c>
      <c r="BA2285" t="s">
        <v>1767</v>
      </c>
      <c r="BB2285" t="s">
        <v>6162</v>
      </c>
      <c r="BC2285" t="s">
        <v>6163</v>
      </c>
      <c r="BD2285" t="s">
        <v>826</v>
      </c>
      <c r="BE2285" t="s">
        <v>1756</v>
      </c>
      <c r="BF2285" t="s">
        <v>826</v>
      </c>
    </row>
    <row r="2286" spans="1:58">
      <c r="A2286" t="s">
        <v>829</v>
      </c>
      <c r="B2286">
        <v>6</v>
      </c>
      <c r="C2286">
        <v>0</v>
      </c>
      <c r="D2286">
        <v>10046</v>
      </c>
      <c r="E2286" t="s">
        <v>6164</v>
      </c>
      <c r="F2286">
        <v>53510602</v>
      </c>
      <c r="G2286" t="s">
        <v>2041</v>
      </c>
      <c r="H2286">
        <v>0</v>
      </c>
      <c r="I2286" t="s">
        <v>2052</v>
      </c>
      <c r="J2286">
        <v>75</v>
      </c>
      <c r="K2286">
        <v>12</v>
      </c>
      <c r="L2286" t="s">
        <v>1771</v>
      </c>
      <c r="M2286" t="s">
        <v>1756</v>
      </c>
      <c r="N2286" t="s">
        <v>1756</v>
      </c>
      <c r="O2286" t="s">
        <v>2053</v>
      </c>
      <c r="P2286" t="s">
        <v>1757</v>
      </c>
      <c r="Q2286" s="387">
        <v>900</v>
      </c>
      <c r="R2286">
        <v>117</v>
      </c>
      <c r="S2286">
        <v>1016.9999999999999</v>
      </c>
      <c r="T2286" s="388">
        <v>44464</v>
      </c>
      <c r="U2286">
        <v>0</v>
      </c>
      <c r="V2286" t="s">
        <v>833</v>
      </c>
      <c r="W2286" s="388">
        <v>44484</v>
      </c>
      <c r="X2286">
        <v>165</v>
      </c>
      <c r="Y2286">
        <v>0</v>
      </c>
      <c r="Z2286">
        <v>0</v>
      </c>
      <c r="AA2286" t="s">
        <v>1758</v>
      </c>
      <c r="AB2286" t="s">
        <v>826</v>
      </c>
      <c r="AD2286" t="s">
        <v>2045</v>
      </c>
      <c r="AE2286" t="s">
        <v>2046</v>
      </c>
      <c r="AI2286" t="s">
        <v>1761</v>
      </c>
      <c r="AL2286" t="s">
        <v>3397</v>
      </c>
      <c r="AM2286">
        <v>6</v>
      </c>
      <c r="AN2286" t="s">
        <v>3223</v>
      </c>
      <c r="AO2286" t="s">
        <v>3224</v>
      </c>
      <c r="AP2286">
        <v>0</v>
      </c>
      <c r="AQ2286" s="388">
        <v>44473</v>
      </c>
      <c r="AS2286" t="s">
        <v>1765</v>
      </c>
      <c r="AT2286" s="388">
        <v>44477</v>
      </c>
      <c r="AU2286" t="s">
        <v>1756</v>
      </c>
      <c r="AV2286" t="s">
        <v>1756</v>
      </c>
      <c r="AZ2286" t="s">
        <v>1766</v>
      </c>
      <c r="BA2286" t="s">
        <v>1767</v>
      </c>
      <c r="BB2286" t="s">
        <v>6165</v>
      </c>
      <c r="BC2286" t="s">
        <v>6166</v>
      </c>
      <c r="BD2286" t="s">
        <v>826</v>
      </c>
      <c r="BE2286" t="s">
        <v>1756</v>
      </c>
      <c r="BF2286" t="s">
        <v>826</v>
      </c>
    </row>
    <row r="2287" spans="1:58">
      <c r="A2287" t="s">
        <v>829</v>
      </c>
      <c r="B2287">
        <v>6</v>
      </c>
      <c r="C2287">
        <v>0</v>
      </c>
      <c r="D2287">
        <v>10046</v>
      </c>
      <c r="E2287" t="s">
        <v>6164</v>
      </c>
      <c r="F2287">
        <v>53510602</v>
      </c>
      <c r="G2287" t="s">
        <v>2041</v>
      </c>
      <c r="H2287">
        <v>0</v>
      </c>
      <c r="I2287" t="s">
        <v>2056</v>
      </c>
      <c r="J2287">
        <v>210</v>
      </c>
      <c r="K2287">
        <v>1</v>
      </c>
      <c r="L2287" t="s">
        <v>1755</v>
      </c>
      <c r="M2287" t="s">
        <v>1756</v>
      </c>
      <c r="N2287" t="s">
        <v>1756</v>
      </c>
      <c r="P2287" t="s">
        <v>1757</v>
      </c>
      <c r="Q2287" s="387">
        <v>210</v>
      </c>
      <c r="R2287">
        <v>27.3</v>
      </c>
      <c r="S2287">
        <v>237.29999999999998</v>
      </c>
      <c r="T2287" s="388">
        <v>44464</v>
      </c>
      <c r="U2287">
        <v>0</v>
      </c>
      <c r="V2287" t="s">
        <v>833</v>
      </c>
      <c r="W2287" s="388">
        <v>44484</v>
      </c>
      <c r="X2287">
        <v>165</v>
      </c>
      <c r="Y2287">
        <v>0</v>
      </c>
      <c r="Z2287">
        <v>0</v>
      </c>
      <c r="AA2287" t="s">
        <v>1758</v>
      </c>
      <c r="AB2287" t="s">
        <v>826</v>
      </c>
      <c r="AD2287" t="s">
        <v>2045</v>
      </c>
      <c r="AE2287" t="s">
        <v>2046</v>
      </c>
      <c r="AI2287" t="s">
        <v>1761</v>
      </c>
      <c r="AL2287" t="s">
        <v>3397</v>
      </c>
      <c r="AM2287">
        <v>6</v>
      </c>
      <c r="AN2287" t="s">
        <v>3223</v>
      </c>
      <c r="AO2287" t="s">
        <v>3224</v>
      </c>
      <c r="AP2287">
        <v>0</v>
      </c>
      <c r="AQ2287" s="388">
        <v>44473</v>
      </c>
      <c r="AS2287" t="s">
        <v>1765</v>
      </c>
      <c r="AT2287" s="388">
        <v>44477</v>
      </c>
      <c r="AU2287" t="s">
        <v>1756</v>
      </c>
      <c r="AV2287" t="s">
        <v>1756</v>
      </c>
      <c r="AZ2287" t="s">
        <v>1766</v>
      </c>
      <c r="BA2287" t="s">
        <v>1767</v>
      </c>
      <c r="BB2287" t="s">
        <v>6167</v>
      </c>
      <c r="BC2287" t="s">
        <v>6168</v>
      </c>
      <c r="BD2287" t="s">
        <v>826</v>
      </c>
      <c r="BE2287" t="s">
        <v>1756</v>
      </c>
      <c r="BF2287" t="s">
        <v>826</v>
      </c>
    </row>
    <row r="2288" spans="1:58">
      <c r="A2288" t="s">
        <v>829</v>
      </c>
      <c r="B2288">
        <v>6</v>
      </c>
      <c r="C2288">
        <v>0</v>
      </c>
      <c r="D2288">
        <v>10046</v>
      </c>
      <c r="E2288" t="s">
        <v>6164</v>
      </c>
      <c r="F2288">
        <v>53510602</v>
      </c>
      <c r="G2288" t="s">
        <v>2041</v>
      </c>
      <c r="H2288">
        <v>0</v>
      </c>
      <c r="I2288" t="s">
        <v>2073</v>
      </c>
      <c r="J2288">
        <v>243.75</v>
      </c>
      <c r="K2288">
        <v>1</v>
      </c>
      <c r="L2288" t="s">
        <v>1755</v>
      </c>
      <c r="M2288" t="s">
        <v>2074</v>
      </c>
      <c r="N2288" t="s">
        <v>1757</v>
      </c>
      <c r="O2288" t="s">
        <v>1756</v>
      </c>
      <c r="P2288" t="s">
        <v>1756</v>
      </c>
      <c r="Q2288" s="387">
        <v>243.75</v>
      </c>
      <c r="R2288">
        <v>31.6875</v>
      </c>
      <c r="S2288">
        <v>275.4375</v>
      </c>
      <c r="T2288" s="388">
        <v>44464</v>
      </c>
      <c r="U2288">
        <v>0</v>
      </c>
      <c r="V2288" t="s">
        <v>833</v>
      </c>
      <c r="W2288" s="388">
        <v>44484</v>
      </c>
      <c r="X2288">
        <v>165</v>
      </c>
      <c r="Y2288">
        <v>0</v>
      </c>
      <c r="Z2288">
        <v>0</v>
      </c>
      <c r="AA2288" t="s">
        <v>1758</v>
      </c>
      <c r="AB2288" t="s">
        <v>826</v>
      </c>
      <c r="AD2288" t="s">
        <v>2045</v>
      </c>
      <c r="AE2288" t="s">
        <v>2046</v>
      </c>
      <c r="AI2288" t="s">
        <v>1761</v>
      </c>
      <c r="AL2288" t="s">
        <v>3397</v>
      </c>
      <c r="AM2288">
        <v>6</v>
      </c>
      <c r="AN2288" t="s">
        <v>3223</v>
      </c>
      <c r="AO2288" t="s">
        <v>3224</v>
      </c>
      <c r="AP2288">
        <v>0</v>
      </c>
      <c r="AQ2288" s="388">
        <v>44473</v>
      </c>
      <c r="AS2288" t="s">
        <v>1765</v>
      </c>
      <c r="AT2288" s="388">
        <v>44477</v>
      </c>
      <c r="AU2288" t="s">
        <v>1756</v>
      </c>
      <c r="AV2288" t="s">
        <v>1756</v>
      </c>
      <c r="AZ2288" t="s">
        <v>1766</v>
      </c>
      <c r="BA2288" t="s">
        <v>1767</v>
      </c>
      <c r="BB2288" t="s">
        <v>6169</v>
      </c>
      <c r="BC2288" t="s">
        <v>6170</v>
      </c>
      <c r="BD2288" t="s">
        <v>826</v>
      </c>
      <c r="BE2288" t="s">
        <v>1756</v>
      </c>
      <c r="BF2288" t="s">
        <v>826</v>
      </c>
    </row>
    <row r="2289" spans="1:58">
      <c r="A2289" t="s">
        <v>829</v>
      </c>
      <c r="B2289">
        <v>6</v>
      </c>
      <c r="C2289">
        <v>0</v>
      </c>
      <c r="D2289">
        <v>10046</v>
      </c>
      <c r="E2289" t="s">
        <v>6164</v>
      </c>
      <c r="F2289">
        <v>53510602</v>
      </c>
      <c r="G2289" t="s">
        <v>2041</v>
      </c>
      <c r="H2289">
        <v>0</v>
      </c>
      <c r="I2289" t="s">
        <v>2089</v>
      </c>
      <c r="J2289">
        <v>146.96</v>
      </c>
      <c r="K2289">
        <v>11</v>
      </c>
      <c r="L2289" t="s">
        <v>2063</v>
      </c>
      <c r="M2289" t="s">
        <v>2090</v>
      </c>
      <c r="N2289" t="s">
        <v>1757</v>
      </c>
      <c r="O2289" t="s">
        <v>1756</v>
      </c>
      <c r="P2289" t="s">
        <v>1756</v>
      </c>
      <c r="Q2289" s="387">
        <v>1616.56</v>
      </c>
      <c r="R2289">
        <v>210.15280000000001</v>
      </c>
      <c r="S2289">
        <v>1826.7127999999998</v>
      </c>
      <c r="T2289" s="388">
        <v>44464</v>
      </c>
      <c r="U2289">
        <v>0</v>
      </c>
      <c r="V2289" t="s">
        <v>833</v>
      </c>
      <c r="W2289" s="388">
        <v>44484</v>
      </c>
      <c r="X2289">
        <v>165</v>
      </c>
      <c r="Y2289">
        <v>0</v>
      </c>
      <c r="Z2289">
        <v>0</v>
      </c>
      <c r="AA2289" t="s">
        <v>1758</v>
      </c>
      <c r="AB2289" t="s">
        <v>826</v>
      </c>
      <c r="AD2289" t="s">
        <v>2045</v>
      </c>
      <c r="AE2289" t="s">
        <v>2046</v>
      </c>
      <c r="AI2289" t="s">
        <v>1761</v>
      </c>
      <c r="AL2289" t="s">
        <v>3397</v>
      </c>
      <c r="AM2289">
        <v>6</v>
      </c>
      <c r="AN2289" t="s">
        <v>3223</v>
      </c>
      <c r="AO2289" t="s">
        <v>3224</v>
      </c>
      <c r="AP2289">
        <v>0</v>
      </c>
      <c r="AQ2289" s="388">
        <v>44473</v>
      </c>
      <c r="AS2289" t="s">
        <v>1765</v>
      </c>
      <c r="AT2289" s="388">
        <v>44477</v>
      </c>
      <c r="AU2289" t="s">
        <v>1756</v>
      </c>
      <c r="AV2289" t="s">
        <v>1756</v>
      </c>
      <c r="AZ2289" t="s">
        <v>1766</v>
      </c>
      <c r="BA2289" t="s">
        <v>1767</v>
      </c>
      <c r="BB2289" t="s">
        <v>6171</v>
      </c>
      <c r="BC2289" t="s">
        <v>6172</v>
      </c>
      <c r="BD2289" t="s">
        <v>826</v>
      </c>
      <c r="BE2289" t="s">
        <v>1756</v>
      </c>
      <c r="BF2289" t="s">
        <v>826</v>
      </c>
    </row>
    <row r="2290" spans="1:58">
      <c r="A2290" t="s">
        <v>829</v>
      </c>
      <c r="B2290">
        <v>6</v>
      </c>
      <c r="C2290">
        <v>0</v>
      </c>
      <c r="D2290">
        <v>10045</v>
      </c>
      <c r="E2290" t="s">
        <v>6173</v>
      </c>
      <c r="F2290">
        <v>53510602</v>
      </c>
      <c r="G2290" t="s">
        <v>2041</v>
      </c>
      <c r="H2290">
        <v>0</v>
      </c>
      <c r="I2290" t="s">
        <v>2052</v>
      </c>
      <c r="J2290">
        <v>75</v>
      </c>
      <c r="K2290">
        <v>42</v>
      </c>
      <c r="L2290" t="s">
        <v>1771</v>
      </c>
      <c r="M2290" t="s">
        <v>1756</v>
      </c>
      <c r="N2290" t="s">
        <v>1756</v>
      </c>
      <c r="O2290" t="s">
        <v>2053</v>
      </c>
      <c r="P2290" t="s">
        <v>1757</v>
      </c>
      <c r="Q2290" s="387">
        <v>3150</v>
      </c>
      <c r="R2290">
        <v>409.5</v>
      </c>
      <c r="S2290">
        <v>3559.4999999999995</v>
      </c>
      <c r="T2290" s="388">
        <v>44464</v>
      </c>
      <c r="U2290">
        <v>0</v>
      </c>
      <c r="V2290" t="s">
        <v>833</v>
      </c>
      <c r="W2290" s="388">
        <v>44484</v>
      </c>
      <c r="X2290">
        <v>165</v>
      </c>
      <c r="Y2290">
        <v>0</v>
      </c>
      <c r="Z2290">
        <v>0</v>
      </c>
      <c r="AA2290" t="s">
        <v>1758</v>
      </c>
      <c r="AB2290" t="s">
        <v>826</v>
      </c>
      <c r="AD2290" t="s">
        <v>2045</v>
      </c>
      <c r="AE2290" t="s">
        <v>2046</v>
      </c>
      <c r="AI2290" t="s">
        <v>1761</v>
      </c>
      <c r="AL2290" t="s">
        <v>3408</v>
      </c>
      <c r="AM2290">
        <v>6</v>
      </c>
      <c r="AN2290" t="s">
        <v>2920</v>
      </c>
      <c r="AO2290" t="s">
        <v>2921</v>
      </c>
      <c r="AP2290">
        <v>0</v>
      </c>
      <c r="AQ2290" s="388">
        <v>44473</v>
      </c>
      <c r="AS2290" t="s">
        <v>1765</v>
      </c>
      <c r="AT2290" s="388">
        <v>44477</v>
      </c>
      <c r="AU2290" t="s">
        <v>1756</v>
      </c>
      <c r="AV2290" t="s">
        <v>1756</v>
      </c>
      <c r="AZ2290" t="s">
        <v>1766</v>
      </c>
      <c r="BA2290" t="s">
        <v>1767</v>
      </c>
      <c r="BB2290" t="s">
        <v>6174</v>
      </c>
      <c r="BC2290" t="s">
        <v>6175</v>
      </c>
      <c r="BD2290" t="s">
        <v>826</v>
      </c>
      <c r="BE2290" t="s">
        <v>1756</v>
      </c>
      <c r="BF2290" t="s">
        <v>826</v>
      </c>
    </row>
    <row r="2291" spans="1:58">
      <c r="A2291" t="s">
        <v>829</v>
      </c>
      <c r="B2291">
        <v>6</v>
      </c>
      <c r="C2291">
        <v>0</v>
      </c>
      <c r="D2291">
        <v>10045</v>
      </c>
      <c r="E2291" t="s">
        <v>6173</v>
      </c>
      <c r="F2291">
        <v>53510602</v>
      </c>
      <c r="G2291" t="s">
        <v>2041</v>
      </c>
      <c r="H2291">
        <v>0</v>
      </c>
      <c r="I2291" t="s">
        <v>2056</v>
      </c>
      <c r="J2291">
        <v>210</v>
      </c>
      <c r="K2291">
        <v>5</v>
      </c>
      <c r="L2291" t="s">
        <v>1755</v>
      </c>
      <c r="M2291" t="s">
        <v>1756</v>
      </c>
      <c r="N2291" t="s">
        <v>1756</v>
      </c>
      <c r="P2291" t="s">
        <v>1757</v>
      </c>
      <c r="Q2291" s="387">
        <v>1050</v>
      </c>
      <c r="R2291">
        <v>136.5</v>
      </c>
      <c r="S2291">
        <v>1186.5</v>
      </c>
      <c r="T2291" s="388">
        <v>44464</v>
      </c>
      <c r="U2291">
        <v>0</v>
      </c>
      <c r="V2291" t="s">
        <v>833</v>
      </c>
      <c r="W2291" s="388">
        <v>44484</v>
      </c>
      <c r="X2291">
        <v>165</v>
      </c>
      <c r="Y2291">
        <v>0</v>
      </c>
      <c r="Z2291">
        <v>0</v>
      </c>
      <c r="AA2291" t="s">
        <v>1758</v>
      </c>
      <c r="AB2291" t="s">
        <v>826</v>
      </c>
      <c r="AD2291" t="s">
        <v>2045</v>
      </c>
      <c r="AE2291" t="s">
        <v>2046</v>
      </c>
      <c r="AI2291" t="s">
        <v>1761</v>
      </c>
      <c r="AL2291" t="s">
        <v>3408</v>
      </c>
      <c r="AM2291">
        <v>6</v>
      </c>
      <c r="AN2291" t="s">
        <v>2920</v>
      </c>
      <c r="AO2291" t="s">
        <v>2921</v>
      </c>
      <c r="AP2291">
        <v>0</v>
      </c>
      <c r="AQ2291" s="388">
        <v>44473</v>
      </c>
      <c r="AS2291" t="s">
        <v>1765</v>
      </c>
      <c r="AT2291" s="388">
        <v>44477</v>
      </c>
      <c r="AU2291" t="s">
        <v>1756</v>
      </c>
      <c r="AV2291" t="s">
        <v>1756</v>
      </c>
      <c r="AZ2291" t="s">
        <v>1766</v>
      </c>
      <c r="BA2291" t="s">
        <v>1767</v>
      </c>
      <c r="BB2291" t="s">
        <v>6176</v>
      </c>
      <c r="BC2291" t="s">
        <v>6177</v>
      </c>
      <c r="BD2291" t="s">
        <v>826</v>
      </c>
      <c r="BE2291" t="s">
        <v>1756</v>
      </c>
      <c r="BF2291" t="s">
        <v>826</v>
      </c>
    </row>
    <row r="2292" spans="1:58">
      <c r="A2292" t="s">
        <v>829</v>
      </c>
      <c r="B2292">
        <v>6</v>
      </c>
      <c r="C2292">
        <v>0</v>
      </c>
      <c r="D2292">
        <v>10045</v>
      </c>
      <c r="E2292" t="s">
        <v>6173</v>
      </c>
      <c r="F2292">
        <v>53510602</v>
      </c>
      <c r="G2292" t="s">
        <v>2041</v>
      </c>
      <c r="H2292">
        <v>0</v>
      </c>
      <c r="I2292" t="s">
        <v>518</v>
      </c>
      <c r="J2292">
        <v>95</v>
      </c>
      <c r="K2292">
        <v>12</v>
      </c>
      <c r="L2292" t="s">
        <v>1771</v>
      </c>
      <c r="M2292" t="s">
        <v>1756</v>
      </c>
      <c r="N2292" t="s">
        <v>1756</v>
      </c>
      <c r="O2292" t="s">
        <v>2059</v>
      </c>
      <c r="P2292" t="s">
        <v>1757</v>
      </c>
      <c r="Q2292" s="387">
        <v>1140</v>
      </c>
      <c r="R2292">
        <v>148.20000000000002</v>
      </c>
      <c r="S2292">
        <v>1288.1999999999998</v>
      </c>
      <c r="T2292" s="388">
        <v>44464</v>
      </c>
      <c r="U2292">
        <v>0</v>
      </c>
      <c r="V2292" t="s">
        <v>833</v>
      </c>
      <c r="W2292" s="388">
        <v>44484</v>
      </c>
      <c r="X2292">
        <v>165</v>
      </c>
      <c r="Y2292">
        <v>0</v>
      </c>
      <c r="Z2292">
        <v>0</v>
      </c>
      <c r="AA2292" t="s">
        <v>1758</v>
      </c>
      <c r="AB2292" t="s">
        <v>826</v>
      </c>
      <c r="AD2292" t="s">
        <v>2045</v>
      </c>
      <c r="AE2292" t="s">
        <v>2046</v>
      </c>
      <c r="AI2292" t="s">
        <v>1761</v>
      </c>
      <c r="AL2292" t="s">
        <v>3408</v>
      </c>
      <c r="AM2292">
        <v>6</v>
      </c>
      <c r="AN2292" t="s">
        <v>2920</v>
      </c>
      <c r="AO2292" t="s">
        <v>2921</v>
      </c>
      <c r="AP2292">
        <v>0</v>
      </c>
      <c r="AQ2292" s="388">
        <v>44473</v>
      </c>
      <c r="AS2292" t="s">
        <v>1765</v>
      </c>
      <c r="AT2292" s="388">
        <v>44477</v>
      </c>
      <c r="AU2292" t="s">
        <v>1756</v>
      </c>
      <c r="AV2292" t="s">
        <v>1756</v>
      </c>
      <c r="AZ2292" t="s">
        <v>1766</v>
      </c>
      <c r="BA2292" t="s">
        <v>1767</v>
      </c>
      <c r="BB2292" t="s">
        <v>6178</v>
      </c>
      <c r="BC2292" t="s">
        <v>6179</v>
      </c>
      <c r="BD2292" t="s">
        <v>826</v>
      </c>
      <c r="BE2292" t="s">
        <v>1756</v>
      </c>
      <c r="BF2292" t="s">
        <v>826</v>
      </c>
    </row>
    <row r="2293" spans="1:58">
      <c r="A2293" t="s">
        <v>829</v>
      </c>
      <c r="B2293">
        <v>6</v>
      </c>
      <c r="C2293">
        <v>0</v>
      </c>
      <c r="D2293">
        <v>10045</v>
      </c>
      <c r="E2293" t="s">
        <v>6173</v>
      </c>
      <c r="F2293">
        <v>53510602</v>
      </c>
      <c r="G2293" t="s">
        <v>2041</v>
      </c>
      <c r="H2293">
        <v>0</v>
      </c>
      <c r="I2293" t="s">
        <v>2062</v>
      </c>
      <c r="J2293">
        <v>138.05000000000001</v>
      </c>
      <c r="K2293">
        <v>15</v>
      </c>
      <c r="L2293" t="s">
        <v>2063</v>
      </c>
      <c r="M2293" t="s">
        <v>2064</v>
      </c>
      <c r="N2293" t="s">
        <v>1757</v>
      </c>
      <c r="O2293" t="s">
        <v>1756</v>
      </c>
      <c r="P2293" t="s">
        <v>1756</v>
      </c>
      <c r="Q2293" s="387">
        <v>2070.75</v>
      </c>
      <c r="R2293">
        <v>269.19749999999999</v>
      </c>
      <c r="S2293">
        <v>2339.9474999999998</v>
      </c>
      <c r="T2293" s="388">
        <v>44464</v>
      </c>
      <c r="U2293">
        <v>0</v>
      </c>
      <c r="V2293" t="s">
        <v>833</v>
      </c>
      <c r="W2293" s="388">
        <v>44484</v>
      </c>
      <c r="X2293">
        <v>165</v>
      </c>
      <c r="Y2293">
        <v>0</v>
      </c>
      <c r="Z2293">
        <v>0</v>
      </c>
      <c r="AA2293" t="s">
        <v>1758</v>
      </c>
      <c r="AB2293" t="s">
        <v>826</v>
      </c>
      <c r="AD2293" t="s">
        <v>2045</v>
      </c>
      <c r="AE2293" t="s">
        <v>2046</v>
      </c>
      <c r="AI2293" t="s">
        <v>1761</v>
      </c>
      <c r="AL2293" t="s">
        <v>3408</v>
      </c>
      <c r="AM2293">
        <v>6</v>
      </c>
      <c r="AN2293" t="s">
        <v>2920</v>
      </c>
      <c r="AO2293" t="s">
        <v>2921</v>
      </c>
      <c r="AP2293">
        <v>0</v>
      </c>
      <c r="AQ2293" s="388">
        <v>44473</v>
      </c>
      <c r="AS2293" t="s">
        <v>1765</v>
      </c>
      <c r="AT2293" s="388">
        <v>44477</v>
      </c>
      <c r="AU2293" t="s">
        <v>1756</v>
      </c>
      <c r="AV2293" t="s">
        <v>1756</v>
      </c>
      <c r="AZ2293" t="s">
        <v>1766</v>
      </c>
      <c r="BA2293" t="s">
        <v>1767</v>
      </c>
      <c r="BB2293" t="s">
        <v>6180</v>
      </c>
      <c r="BC2293" t="s">
        <v>6181</v>
      </c>
      <c r="BD2293" t="s">
        <v>826</v>
      </c>
      <c r="BE2293" t="s">
        <v>1756</v>
      </c>
      <c r="BF2293" t="s">
        <v>826</v>
      </c>
    </row>
    <row r="2294" spans="1:58">
      <c r="A2294" t="s">
        <v>829</v>
      </c>
      <c r="B2294">
        <v>6</v>
      </c>
      <c r="C2294">
        <v>0</v>
      </c>
      <c r="D2294">
        <v>10045</v>
      </c>
      <c r="E2294" t="s">
        <v>6173</v>
      </c>
      <c r="F2294">
        <v>53510602</v>
      </c>
      <c r="G2294" t="s">
        <v>2041</v>
      </c>
      <c r="H2294">
        <v>0</v>
      </c>
      <c r="I2294" t="s">
        <v>2073</v>
      </c>
      <c r="J2294">
        <v>243.75</v>
      </c>
      <c r="K2294">
        <v>3</v>
      </c>
      <c r="L2294" t="s">
        <v>1755</v>
      </c>
      <c r="M2294" t="s">
        <v>2074</v>
      </c>
      <c r="N2294" t="s">
        <v>1757</v>
      </c>
      <c r="O2294" t="s">
        <v>1756</v>
      </c>
      <c r="P2294" t="s">
        <v>1756</v>
      </c>
      <c r="Q2294" s="387">
        <v>731.25</v>
      </c>
      <c r="R2294">
        <v>95.0625</v>
      </c>
      <c r="S2294">
        <v>826.31249999999989</v>
      </c>
      <c r="T2294" s="388">
        <v>44464</v>
      </c>
      <c r="U2294">
        <v>0</v>
      </c>
      <c r="V2294" t="s">
        <v>833</v>
      </c>
      <c r="W2294" s="388">
        <v>44484</v>
      </c>
      <c r="X2294">
        <v>165</v>
      </c>
      <c r="Y2294">
        <v>0</v>
      </c>
      <c r="Z2294">
        <v>0</v>
      </c>
      <c r="AA2294" t="s">
        <v>1758</v>
      </c>
      <c r="AB2294" t="s">
        <v>826</v>
      </c>
      <c r="AD2294" t="s">
        <v>2045</v>
      </c>
      <c r="AE2294" t="s">
        <v>2046</v>
      </c>
      <c r="AI2294" t="s">
        <v>1761</v>
      </c>
      <c r="AL2294" t="s">
        <v>3408</v>
      </c>
      <c r="AM2294">
        <v>6</v>
      </c>
      <c r="AN2294" t="s">
        <v>2920</v>
      </c>
      <c r="AO2294" t="s">
        <v>2921</v>
      </c>
      <c r="AP2294">
        <v>0</v>
      </c>
      <c r="AQ2294" s="388">
        <v>44473</v>
      </c>
      <c r="AS2294" t="s">
        <v>1765</v>
      </c>
      <c r="AT2294" s="388">
        <v>44477</v>
      </c>
      <c r="AU2294" t="s">
        <v>1756</v>
      </c>
      <c r="AV2294" t="s">
        <v>1756</v>
      </c>
      <c r="AZ2294" t="s">
        <v>1766</v>
      </c>
      <c r="BA2294" t="s">
        <v>1767</v>
      </c>
      <c r="BB2294" t="s">
        <v>6182</v>
      </c>
      <c r="BC2294" t="s">
        <v>6183</v>
      </c>
      <c r="BD2294" t="s">
        <v>826</v>
      </c>
      <c r="BE2294" t="s">
        <v>1756</v>
      </c>
      <c r="BF2294" t="s">
        <v>826</v>
      </c>
    </row>
    <row r="2295" spans="1:58">
      <c r="A2295" t="s">
        <v>829</v>
      </c>
      <c r="B2295">
        <v>6</v>
      </c>
      <c r="C2295">
        <v>0</v>
      </c>
      <c r="D2295">
        <v>10045</v>
      </c>
      <c r="E2295" t="s">
        <v>6173</v>
      </c>
      <c r="F2295">
        <v>53510602</v>
      </c>
      <c r="G2295" t="s">
        <v>2041</v>
      </c>
      <c r="H2295">
        <v>0</v>
      </c>
      <c r="I2295" t="s">
        <v>2083</v>
      </c>
      <c r="J2295">
        <v>12.21</v>
      </c>
      <c r="K2295">
        <v>8</v>
      </c>
      <c r="L2295" t="s">
        <v>1771</v>
      </c>
      <c r="M2295" t="s">
        <v>2084</v>
      </c>
      <c r="N2295" t="s">
        <v>1757</v>
      </c>
      <c r="O2295" t="s">
        <v>1756</v>
      </c>
      <c r="P2295" t="s">
        <v>1756</v>
      </c>
      <c r="Q2295" s="387">
        <v>97.68</v>
      </c>
      <c r="R2295">
        <v>12.698400000000001</v>
      </c>
      <c r="S2295">
        <v>110.3784</v>
      </c>
      <c r="T2295" s="388">
        <v>44464</v>
      </c>
      <c r="U2295">
        <v>0</v>
      </c>
      <c r="V2295" t="s">
        <v>833</v>
      </c>
      <c r="W2295" s="388">
        <v>44484</v>
      </c>
      <c r="X2295">
        <v>165</v>
      </c>
      <c r="Y2295">
        <v>0</v>
      </c>
      <c r="Z2295">
        <v>0</v>
      </c>
      <c r="AA2295" t="s">
        <v>1758</v>
      </c>
      <c r="AB2295" t="s">
        <v>826</v>
      </c>
      <c r="AD2295" t="s">
        <v>2045</v>
      </c>
      <c r="AE2295" t="s">
        <v>2046</v>
      </c>
      <c r="AI2295" t="s">
        <v>1761</v>
      </c>
      <c r="AL2295" t="s">
        <v>3408</v>
      </c>
      <c r="AM2295">
        <v>6</v>
      </c>
      <c r="AN2295" t="s">
        <v>2920</v>
      </c>
      <c r="AO2295" t="s">
        <v>2921</v>
      </c>
      <c r="AP2295">
        <v>0</v>
      </c>
      <c r="AQ2295" s="388">
        <v>44473</v>
      </c>
      <c r="AS2295" t="s">
        <v>1765</v>
      </c>
      <c r="AT2295" s="388">
        <v>44477</v>
      </c>
      <c r="AU2295" t="s">
        <v>1756</v>
      </c>
      <c r="AV2295" t="s">
        <v>1756</v>
      </c>
      <c r="AZ2295" t="s">
        <v>1766</v>
      </c>
      <c r="BA2295" t="s">
        <v>1767</v>
      </c>
      <c r="BB2295" t="s">
        <v>6184</v>
      </c>
      <c r="BC2295" t="s">
        <v>6185</v>
      </c>
      <c r="BD2295" t="s">
        <v>826</v>
      </c>
      <c r="BE2295" t="s">
        <v>1756</v>
      </c>
      <c r="BF2295" t="s">
        <v>826</v>
      </c>
    </row>
    <row r="2296" spans="1:58">
      <c r="A2296" t="s">
        <v>829</v>
      </c>
      <c r="B2296">
        <v>6</v>
      </c>
      <c r="C2296">
        <v>0</v>
      </c>
      <c r="D2296">
        <v>10045</v>
      </c>
      <c r="E2296" t="s">
        <v>6173</v>
      </c>
      <c r="F2296">
        <v>53510602</v>
      </c>
      <c r="G2296" t="s">
        <v>2041</v>
      </c>
      <c r="H2296">
        <v>0</v>
      </c>
      <c r="I2296" t="s">
        <v>2089</v>
      </c>
      <c r="J2296">
        <v>146.96</v>
      </c>
      <c r="K2296">
        <v>8</v>
      </c>
      <c r="L2296" t="s">
        <v>2063</v>
      </c>
      <c r="M2296" t="s">
        <v>2090</v>
      </c>
      <c r="N2296" t="s">
        <v>1757</v>
      </c>
      <c r="O2296" t="s">
        <v>1756</v>
      </c>
      <c r="P2296" t="s">
        <v>1756</v>
      </c>
      <c r="Q2296" s="387">
        <v>1175.68</v>
      </c>
      <c r="R2296">
        <v>152.83840000000001</v>
      </c>
      <c r="S2296">
        <v>1328.5183999999999</v>
      </c>
      <c r="T2296" s="388">
        <v>44464</v>
      </c>
      <c r="U2296">
        <v>0</v>
      </c>
      <c r="V2296" t="s">
        <v>833</v>
      </c>
      <c r="W2296" s="388">
        <v>44484</v>
      </c>
      <c r="X2296">
        <v>165</v>
      </c>
      <c r="Y2296">
        <v>0</v>
      </c>
      <c r="Z2296">
        <v>0</v>
      </c>
      <c r="AA2296" t="s">
        <v>1758</v>
      </c>
      <c r="AB2296" t="s">
        <v>826</v>
      </c>
      <c r="AD2296" t="s">
        <v>2045</v>
      </c>
      <c r="AE2296" t="s">
        <v>2046</v>
      </c>
      <c r="AI2296" t="s">
        <v>1761</v>
      </c>
      <c r="AL2296" t="s">
        <v>3408</v>
      </c>
      <c r="AM2296">
        <v>6</v>
      </c>
      <c r="AN2296" t="s">
        <v>2920</v>
      </c>
      <c r="AO2296" t="s">
        <v>2921</v>
      </c>
      <c r="AP2296">
        <v>0</v>
      </c>
      <c r="AQ2296" s="388">
        <v>44473</v>
      </c>
      <c r="AS2296" t="s">
        <v>1765</v>
      </c>
      <c r="AT2296" s="388">
        <v>44477</v>
      </c>
      <c r="AU2296" t="s">
        <v>1756</v>
      </c>
      <c r="AV2296" t="s">
        <v>1756</v>
      </c>
      <c r="AZ2296" t="s">
        <v>1766</v>
      </c>
      <c r="BA2296" t="s">
        <v>1767</v>
      </c>
      <c r="BB2296" t="s">
        <v>6186</v>
      </c>
      <c r="BC2296" t="s">
        <v>6187</v>
      </c>
      <c r="BD2296" t="s">
        <v>826</v>
      </c>
      <c r="BE2296" t="s">
        <v>1756</v>
      </c>
      <c r="BF2296" t="s">
        <v>826</v>
      </c>
    </row>
    <row r="2297" spans="1:58">
      <c r="A2297" t="s">
        <v>829</v>
      </c>
      <c r="B2297">
        <v>6</v>
      </c>
      <c r="C2297">
        <v>0</v>
      </c>
      <c r="D2297">
        <v>10045</v>
      </c>
      <c r="E2297" t="s">
        <v>6173</v>
      </c>
      <c r="F2297">
        <v>53510602</v>
      </c>
      <c r="G2297" t="s">
        <v>2041</v>
      </c>
      <c r="H2297">
        <v>0</v>
      </c>
      <c r="I2297" t="s">
        <v>2247</v>
      </c>
      <c r="J2297">
        <v>131.47999999999999</v>
      </c>
      <c r="K2297">
        <v>7</v>
      </c>
      <c r="L2297" t="s">
        <v>2063</v>
      </c>
      <c r="M2297" t="s">
        <v>2248</v>
      </c>
      <c r="N2297" t="s">
        <v>1757</v>
      </c>
      <c r="O2297" t="s">
        <v>1756</v>
      </c>
      <c r="P2297" t="s">
        <v>1756</v>
      </c>
      <c r="Q2297" s="387">
        <v>920.36</v>
      </c>
      <c r="R2297">
        <v>119.6468</v>
      </c>
      <c r="S2297">
        <v>1040.0067999999999</v>
      </c>
      <c r="T2297" s="388">
        <v>44464</v>
      </c>
      <c r="U2297">
        <v>0</v>
      </c>
      <c r="V2297" t="s">
        <v>833</v>
      </c>
      <c r="W2297" s="388">
        <v>44484</v>
      </c>
      <c r="X2297">
        <v>165</v>
      </c>
      <c r="Y2297">
        <v>0</v>
      </c>
      <c r="Z2297">
        <v>0</v>
      </c>
      <c r="AA2297" t="s">
        <v>1758</v>
      </c>
      <c r="AB2297" t="s">
        <v>826</v>
      </c>
      <c r="AD2297" t="s">
        <v>2045</v>
      </c>
      <c r="AE2297" t="s">
        <v>2046</v>
      </c>
      <c r="AI2297" t="s">
        <v>1761</v>
      </c>
      <c r="AL2297" t="s">
        <v>3408</v>
      </c>
      <c r="AM2297">
        <v>6</v>
      </c>
      <c r="AN2297" t="s">
        <v>2920</v>
      </c>
      <c r="AO2297" t="s">
        <v>2921</v>
      </c>
      <c r="AP2297">
        <v>0</v>
      </c>
      <c r="AQ2297" s="388">
        <v>44473</v>
      </c>
      <c r="AS2297" t="s">
        <v>1765</v>
      </c>
      <c r="AT2297" s="388">
        <v>44477</v>
      </c>
      <c r="AU2297" t="s">
        <v>1756</v>
      </c>
      <c r="AV2297" t="s">
        <v>1756</v>
      </c>
      <c r="AZ2297" t="s">
        <v>1766</v>
      </c>
      <c r="BA2297" t="s">
        <v>1767</v>
      </c>
      <c r="BB2297" t="s">
        <v>6188</v>
      </c>
      <c r="BC2297" t="s">
        <v>6189</v>
      </c>
      <c r="BD2297" t="s">
        <v>826</v>
      </c>
      <c r="BE2297" t="s">
        <v>1756</v>
      </c>
      <c r="BF2297" t="s">
        <v>826</v>
      </c>
    </row>
    <row r="2298" spans="1:58">
      <c r="A2298" t="s">
        <v>829</v>
      </c>
      <c r="B2298">
        <v>6</v>
      </c>
      <c r="C2298">
        <v>0</v>
      </c>
      <c r="D2298">
        <v>10044</v>
      </c>
      <c r="E2298" t="s">
        <v>6190</v>
      </c>
      <c r="F2298">
        <v>53510602</v>
      </c>
      <c r="G2298" t="s">
        <v>2041</v>
      </c>
      <c r="H2298">
        <v>0</v>
      </c>
      <c r="I2298" t="s">
        <v>2052</v>
      </c>
      <c r="J2298">
        <v>75</v>
      </c>
      <c r="K2298">
        <v>12</v>
      </c>
      <c r="L2298" t="s">
        <v>1771</v>
      </c>
      <c r="M2298" t="s">
        <v>1756</v>
      </c>
      <c r="N2298" t="s">
        <v>1756</v>
      </c>
      <c r="O2298" t="s">
        <v>2053</v>
      </c>
      <c r="P2298" t="s">
        <v>1757</v>
      </c>
      <c r="Q2298" s="387">
        <v>900</v>
      </c>
      <c r="R2298">
        <v>117</v>
      </c>
      <c r="S2298">
        <v>1016.9999999999999</v>
      </c>
      <c r="T2298" s="388">
        <v>44464</v>
      </c>
      <c r="U2298">
        <v>0</v>
      </c>
      <c r="V2298" t="s">
        <v>833</v>
      </c>
      <c r="W2298" s="388">
        <v>44484</v>
      </c>
      <c r="X2298">
        <v>165</v>
      </c>
      <c r="Y2298">
        <v>0</v>
      </c>
      <c r="Z2298">
        <v>0</v>
      </c>
      <c r="AA2298" t="s">
        <v>1758</v>
      </c>
      <c r="AB2298" t="s">
        <v>826</v>
      </c>
      <c r="AD2298" t="s">
        <v>2045</v>
      </c>
      <c r="AE2298" t="s">
        <v>2046</v>
      </c>
      <c r="AI2298" t="s">
        <v>1761</v>
      </c>
      <c r="AL2298" t="s">
        <v>6191</v>
      </c>
      <c r="AM2298">
        <v>6</v>
      </c>
      <c r="AN2298" t="s">
        <v>3239</v>
      </c>
      <c r="AO2298" t="s">
        <v>3240</v>
      </c>
      <c r="AP2298">
        <v>0</v>
      </c>
      <c r="AQ2298" s="388">
        <v>44473</v>
      </c>
      <c r="AS2298" t="s">
        <v>1765</v>
      </c>
      <c r="AT2298" s="388">
        <v>44477</v>
      </c>
      <c r="AU2298" t="s">
        <v>1756</v>
      </c>
      <c r="AV2298" t="s">
        <v>1756</v>
      </c>
      <c r="AZ2298" t="s">
        <v>1766</v>
      </c>
      <c r="BA2298" t="s">
        <v>1767</v>
      </c>
      <c r="BB2298" t="s">
        <v>6192</v>
      </c>
      <c r="BC2298" t="s">
        <v>6193</v>
      </c>
      <c r="BD2298" t="s">
        <v>826</v>
      </c>
      <c r="BE2298" t="s">
        <v>1756</v>
      </c>
      <c r="BF2298" t="s">
        <v>826</v>
      </c>
    </row>
    <row r="2299" spans="1:58">
      <c r="A2299" t="s">
        <v>829</v>
      </c>
      <c r="B2299">
        <v>6</v>
      </c>
      <c r="C2299">
        <v>0</v>
      </c>
      <c r="D2299">
        <v>10044</v>
      </c>
      <c r="E2299" t="s">
        <v>6190</v>
      </c>
      <c r="F2299">
        <v>53510602</v>
      </c>
      <c r="G2299" t="s">
        <v>2041</v>
      </c>
      <c r="H2299">
        <v>0</v>
      </c>
      <c r="I2299" t="s">
        <v>2056</v>
      </c>
      <c r="J2299">
        <v>210</v>
      </c>
      <c r="K2299">
        <v>1</v>
      </c>
      <c r="L2299" t="s">
        <v>1755</v>
      </c>
      <c r="M2299" t="s">
        <v>1756</v>
      </c>
      <c r="N2299" t="s">
        <v>1756</v>
      </c>
      <c r="P2299" t="s">
        <v>1757</v>
      </c>
      <c r="Q2299" s="387">
        <v>210</v>
      </c>
      <c r="R2299">
        <v>27.3</v>
      </c>
      <c r="S2299">
        <v>237.29999999999998</v>
      </c>
      <c r="T2299" s="388">
        <v>44464</v>
      </c>
      <c r="U2299">
        <v>0</v>
      </c>
      <c r="V2299" t="s">
        <v>833</v>
      </c>
      <c r="W2299" s="388">
        <v>44484</v>
      </c>
      <c r="X2299">
        <v>165</v>
      </c>
      <c r="Y2299">
        <v>0</v>
      </c>
      <c r="Z2299">
        <v>0</v>
      </c>
      <c r="AA2299" t="s">
        <v>1758</v>
      </c>
      <c r="AB2299" t="s">
        <v>826</v>
      </c>
      <c r="AD2299" t="s">
        <v>2045</v>
      </c>
      <c r="AE2299" t="s">
        <v>2046</v>
      </c>
      <c r="AI2299" t="s">
        <v>1761</v>
      </c>
      <c r="AL2299" t="s">
        <v>6191</v>
      </c>
      <c r="AM2299">
        <v>6</v>
      </c>
      <c r="AN2299" t="s">
        <v>3239</v>
      </c>
      <c r="AO2299" t="s">
        <v>3240</v>
      </c>
      <c r="AP2299">
        <v>0</v>
      </c>
      <c r="AQ2299" s="388">
        <v>44473</v>
      </c>
      <c r="AS2299" t="s">
        <v>1765</v>
      </c>
      <c r="AT2299" s="388">
        <v>44477</v>
      </c>
      <c r="AU2299" t="s">
        <v>1756</v>
      </c>
      <c r="AV2299" t="s">
        <v>1756</v>
      </c>
      <c r="AZ2299" t="s">
        <v>1766</v>
      </c>
      <c r="BA2299" t="s">
        <v>1767</v>
      </c>
      <c r="BB2299" t="s">
        <v>6194</v>
      </c>
      <c r="BC2299" t="s">
        <v>6195</v>
      </c>
      <c r="BD2299" t="s">
        <v>826</v>
      </c>
      <c r="BE2299" t="s">
        <v>1756</v>
      </c>
      <c r="BF2299" t="s">
        <v>826</v>
      </c>
    </row>
    <row r="2300" spans="1:58">
      <c r="A2300" t="s">
        <v>829</v>
      </c>
      <c r="B2300">
        <v>6</v>
      </c>
      <c r="C2300">
        <v>0</v>
      </c>
      <c r="D2300">
        <v>10044</v>
      </c>
      <c r="E2300" t="s">
        <v>6190</v>
      </c>
      <c r="F2300">
        <v>53510602</v>
      </c>
      <c r="G2300" t="s">
        <v>2041</v>
      </c>
      <c r="H2300">
        <v>0</v>
      </c>
      <c r="I2300" t="s">
        <v>2083</v>
      </c>
      <c r="J2300">
        <v>12.21</v>
      </c>
      <c r="K2300">
        <v>11</v>
      </c>
      <c r="L2300" t="s">
        <v>1771</v>
      </c>
      <c r="M2300" t="s">
        <v>2084</v>
      </c>
      <c r="N2300" t="s">
        <v>1757</v>
      </c>
      <c r="O2300" t="s">
        <v>1756</v>
      </c>
      <c r="P2300" t="s">
        <v>1756</v>
      </c>
      <c r="Q2300" s="387">
        <v>134.31</v>
      </c>
      <c r="R2300">
        <v>17.4603</v>
      </c>
      <c r="S2300">
        <v>151.77029999999999</v>
      </c>
      <c r="T2300" s="388">
        <v>44464</v>
      </c>
      <c r="U2300">
        <v>0</v>
      </c>
      <c r="V2300" t="s">
        <v>833</v>
      </c>
      <c r="W2300" s="388">
        <v>44484</v>
      </c>
      <c r="X2300">
        <v>165</v>
      </c>
      <c r="Y2300">
        <v>0</v>
      </c>
      <c r="Z2300">
        <v>0</v>
      </c>
      <c r="AA2300" t="s">
        <v>1758</v>
      </c>
      <c r="AB2300" t="s">
        <v>826</v>
      </c>
      <c r="AD2300" t="s">
        <v>2045</v>
      </c>
      <c r="AE2300" t="s">
        <v>2046</v>
      </c>
      <c r="AI2300" t="s">
        <v>1761</v>
      </c>
      <c r="AL2300" t="s">
        <v>6191</v>
      </c>
      <c r="AM2300">
        <v>6</v>
      </c>
      <c r="AN2300" t="s">
        <v>3239</v>
      </c>
      <c r="AO2300" t="s">
        <v>3240</v>
      </c>
      <c r="AP2300">
        <v>0</v>
      </c>
      <c r="AQ2300" s="388">
        <v>44473</v>
      </c>
      <c r="AS2300" t="s">
        <v>1765</v>
      </c>
      <c r="AT2300" s="388">
        <v>44477</v>
      </c>
      <c r="AU2300" t="s">
        <v>1756</v>
      </c>
      <c r="AV2300" t="s">
        <v>1756</v>
      </c>
      <c r="AZ2300" t="s">
        <v>1766</v>
      </c>
      <c r="BA2300" t="s">
        <v>1767</v>
      </c>
      <c r="BB2300" t="s">
        <v>6196</v>
      </c>
      <c r="BC2300" t="s">
        <v>6197</v>
      </c>
      <c r="BD2300" t="s">
        <v>826</v>
      </c>
      <c r="BE2300" t="s">
        <v>1756</v>
      </c>
      <c r="BF2300" t="s">
        <v>826</v>
      </c>
    </row>
    <row r="2301" spans="1:58">
      <c r="A2301" t="s">
        <v>829</v>
      </c>
      <c r="B2301">
        <v>6</v>
      </c>
      <c r="C2301">
        <v>0</v>
      </c>
      <c r="D2301">
        <v>10044</v>
      </c>
      <c r="E2301" t="s">
        <v>6190</v>
      </c>
      <c r="F2301">
        <v>53510602</v>
      </c>
      <c r="G2301" t="s">
        <v>2041</v>
      </c>
      <c r="H2301">
        <v>0</v>
      </c>
      <c r="I2301" t="s">
        <v>2089</v>
      </c>
      <c r="J2301">
        <v>146.96</v>
      </c>
      <c r="K2301">
        <v>11</v>
      </c>
      <c r="L2301" t="s">
        <v>2063</v>
      </c>
      <c r="M2301" t="s">
        <v>2090</v>
      </c>
      <c r="N2301" t="s">
        <v>1757</v>
      </c>
      <c r="O2301" t="s">
        <v>1756</v>
      </c>
      <c r="P2301" t="s">
        <v>1756</v>
      </c>
      <c r="Q2301" s="387">
        <v>1616.56</v>
      </c>
      <c r="R2301">
        <v>210.15280000000001</v>
      </c>
      <c r="S2301">
        <v>1826.7127999999998</v>
      </c>
      <c r="T2301" s="388">
        <v>44464</v>
      </c>
      <c r="U2301">
        <v>0</v>
      </c>
      <c r="V2301" t="s">
        <v>833</v>
      </c>
      <c r="W2301" s="388">
        <v>44484</v>
      </c>
      <c r="X2301">
        <v>165</v>
      </c>
      <c r="Y2301">
        <v>0</v>
      </c>
      <c r="Z2301">
        <v>0</v>
      </c>
      <c r="AA2301" t="s">
        <v>1758</v>
      </c>
      <c r="AB2301" t="s">
        <v>826</v>
      </c>
      <c r="AD2301" t="s">
        <v>2045</v>
      </c>
      <c r="AE2301" t="s">
        <v>2046</v>
      </c>
      <c r="AI2301" t="s">
        <v>1761</v>
      </c>
      <c r="AL2301" t="s">
        <v>6191</v>
      </c>
      <c r="AM2301">
        <v>6</v>
      </c>
      <c r="AN2301" t="s">
        <v>3239</v>
      </c>
      <c r="AO2301" t="s">
        <v>3240</v>
      </c>
      <c r="AP2301">
        <v>0</v>
      </c>
      <c r="AQ2301" s="388">
        <v>44473</v>
      </c>
      <c r="AS2301" t="s">
        <v>1765</v>
      </c>
      <c r="AT2301" s="388">
        <v>44477</v>
      </c>
      <c r="AU2301" t="s">
        <v>1756</v>
      </c>
      <c r="AV2301" t="s">
        <v>1756</v>
      </c>
      <c r="AZ2301" t="s">
        <v>1766</v>
      </c>
      <c r="BA2301" t="s">
        <v>1767</v>
      </c>
      <c r="BB2301" t="s">
        <v>6198</v>
      </c>
      <c r="BC2301" t="s">
        <v>6199</v>
      </c>
      <c r="BD2301" t="s">
        <v>826</v>
      </c>
      <c r="BE2301" t="s">
        <v>1756</v>
      </c>
      <c r="BF2301" t="s">
        <v>826</v>
      </c>
    </row>
    <row r="2302" spans="1:58">
      <c r="A2302" t="s">
        <v>829</v>
      </c>
      <c r="B2302">
        <v>6</v>
      </c>
      <c r="C2302">
        <v>0</v>
      </c>
      <c r="D2302">
        <v>10043</v>
      </c>
      <c r="E2302" t="s">
        <v>6200</v>
      </c>
      <c r="F2302">
        <v>53510602</v>
      </c>
      <c r="G2302" t="s">
        <v>2041</v>
      </c>
      <c r="H2302">
        <v>0</v>
      </c>
      <c r="I2302" t="s">
        <v>2052</v>
      </c>
      <c r="J2302">
        <v>75</v>
      </c>
      <c r="K2302">
        <v>58</v>
      </c>
      <c r="L2302" t="s">
        <v>1771</v>
      </c>
      <c r="M2302" t="s">
        <v>1756</v>
      </c>
      <c r="N2302" t="s">
        <v>1756</v>
      </c>
      <c r="O2302" t="s">
        <v>2053</v>
      </c>
      <c r="P2302" t="s">
        <v>1757</v>
      </c>
      <c r="Q2302" s="387">
        <v>4350</v>
      </c>
      <c r="R2302">
        <v>565.5</v>
      </c>
      <c r="S2302">
        <v>4915.4999999999991</v>
      </c>
      <c r="T2302" s="388">
        <v>44464</v>
      </c>
      <c r="U2302">
        <v>0</v>
      </c>
      <c r="V2302" t="s">
        <v>833</v>
      </c>
      <c r="W2302" s="388">
        <v>44484</v>
      </c>
      <c r="X2302">
        <v>165</v>
      </c>
      <c r="Y2302">
        <v>0</v>
      </c>
      <c r="Z2302">
        <v>0</v>
      </c>
      <c r="AA2302" t="s">
        <v>1758</v>
      </c>
      <c r="AB2302" t="s">
        <v>826</v>
      </c>
      <c r="AD2302" t="s">
        <v>2045</v>
      </c>
      <c r="AE2302" t="s">
        <v>2046</v>
      </c>
      <c r="AI2302" t="s">
        <v>1761</v>
      </c>
      <c r="AL2302" t="s">
        <v>3276</v>
      </c>
      <c r="AM2302">
        <v>6</v>
      </c>
      <c r="AN2302" t="s">
        <v>1833</v>
      </c>
      <c r="AO2302" t="s">
        <v>1834</v>
      </c>
      <c r="AP2302">
        <v>0</v>
      </c>
      <c r="AQ2302" s="388">
        <v>44473</v>
      </c>
      <c r="AS2302" t="s">
        <v>1765</v>
      </c>
      <c r="AT2302" s="388">
        <v>44477</v>
      </c>
      <c r="AU2302" t="s">
        <v>1756</v>
      </c>
      <c r="AV2302" t="s">
        <v>1756</v>
      </c>
      <c r="AZ2302" t="s">
        <v>1766</v>
      </c>
      <c r="BA2302" t="s">
        <v>1767</v>
      </c>
      <c r="BB2302" t="s">
        <v>6201</v>
      </c>
      <c r="BC2302" t="s">
        <v>6202</v>
      </c>
      <c r="BD2302" t="s">
        <v>826</v>
      </c>
      <c r="BE2302" t="s">
        <v>1756</v>
      </c>
      <c r="BF2302" t="s">
        <v>826</v>
      </c>
    </row>
    <row r="2303" spans="1:58">
      <c r="A2303" t="s">
        <v>829</v>
      </c>
      <c r="B2303">
        <v>6</v>
      </c>
      <c r="C2303">
        <v>0</v>
      </c>
      <c r="D2303">
        <v>10043</v>
      </c>
      <c r="E2303" t="s">
        <v>6200</v>
      </c>
      <c r="F2303">
        <v>53510602</v>
      </c>
      <c r="G2303" t="s">
        <v>2041</v>
      </c>
      <c r="H2303">
        <v>0</v>
      </c>
      <c r="I2303" t="s">
        <v>2056</v>
      </c>
      <c r="J2303">
        <v>210</v>
      </c>
      <c r="K2303">
        <v>6</v>
      </c>
      <c r="L2303" t="s">
        <v>1755</v>
      </c>
      <c r="M2303" t="s">
        <v>1756</v>
      </c>
      <c r="N2303" t="s">
        <v>1756</v>
      </c>
      <c r="P2303" t="s">
        <v>1757</v>
      </c>
      <c r="Q2303" s="387">
        <v>1260</v>
      </c>
      <c r="R2303">
        <v>163.80000000000001</v>
      </c>
      <c r="S2303">
        <v>1423.8</v>
      </c>
      <c r="T2303" s="388">
        <v>44464</v>
      </c>
      <c r="U2303">
        <v>0</v>
      </c>
      <c r="V2303" t="s">
        <v>833</v>
      </c>
      <c r="W2303" s="388">
        <v>44484</v>
      </c>
      <c r="X2303">
        <v>165</v>
      </c>
      <c r="Y2303">
        <v>0</v>
      </c>
      <c r="Z2303">
        <v>0</v>
      </c>
      <c r="AA2303" t="s">
        <v>1758</v>
      </c>
      <c r="AB2303" t="s">
        <v>826</v>
      </c>
      <c r="AD2303" t="s">
        <v>2045</v>
      </c>
      <c r="AE2303" t="s">
        <v>2046</v>
      </c>
      <c r="AI2303" t="s">
        <v>1761</v>
      </c>
      <c r="AL2303" t="s">
        <v>3276</v>
      </c>
      <c r="AM2303">
        <v>6</v>
      </c>
      <c r="AN2303" t="s">
        <v>1833</v>
      </c>
      <c r="AO2303" t="s">
        <v>1834</v>
      </c>
      <c r="AP2303">
        <v>0</v>
      </c>
      <c r="AQ2303" s="388">
        <v>44473</v>
      </c>
      <c r="AS2303" t="s">
        <v>1765</v>
      </c>
      <c r="AT2303" s="388">
        <v>44477</v>
      </c>
      <c r="AU2303" t="s">
        <v>1756</v>
      </c>
      <c r="AV2303" t="s">
        <v>1756</v>
      </c>
      <c r="AZ2303" t="s">
        <v>1766</v>
      </c>
      <c r="BA2303" t="s">
        <v>1767</v>
      </c>
      <c r="BB2303" t="s">
        <v>6203</v>
      </c>
      <c r="BC2303" t="s">
        <v>6204</v>
      </c>
      <c r="BD2303" t="s">
        <v>826</v>
      </c>
      <c r="BE2303" t="s">
        <v>1756</v>
      </c>
      <c r="BF2303" t="s">
        <v>826</v>
      </c>
    </row>
    <row r="2304" spans="1:58">
      <c r="A2304" t="s">
        <v>829</v>
      </c>
      <c r="B2304">
        <v>6</v>
      </c>
      <c r="C2304">
        <v>0</v>
      </c>
      <c r="D2304">
        <v>10043</v>
      </c>
      <c r="E2304" t="s">
        <v>6200</v>
      </c>
      <c r="F2304">
        <v>53510602</v>
      </c>
      <c r="G2304" t="s">
        <v>2041</v>
      </c>
      <c r="H2304">
        <v>0</v>
      </c>
      <c r="I2304" t="s">
        <v>518</v>
      </c>
      <c r="J2304">
        <v>95</v>
      </c>
      <c r="K2304">
        <v>12</v>
      </c>
      <c r="L2304" t="s">
        <v>1771</v>
      </c>
      <c r="M2304" t="s">
        <v>1756</v>
      </c>
      <c r="N2304" t="s">
        <v>1756</v>
      </c>
      <c r="O2304" t="s">
        <v>2059</v>
      </c>
      <c r="P2304" t="s">
        <v>1757</v>
      </c>
      <c r="Q2304" s="387">
        <v>1140</v>
      </c>
      <c r="R2304">
        <v>148.20000000000002</v>
      </c>
      <c r="S2304">
        <v>1288.1999999999998</v>
      </c>
      <c r="T2304" s="388">
        <v>44464</v>
      </c>
      <c r="U2304">
        <v>0</v>
      </c>
      <c r="V2304" t="s">
        <v>833</v>
      </c>
      <c r="W2304" s="388">
        <v>44484</v>
      </c>
      <c r="X2304">
        <v>165</v>
      </c>
      <c r="Y2304">
        <v>0</v>
      </c>
      <c r="Z2304">
        <v>0</v>
      </c>
      <c r="AA2304" t="s">
        <v>1758</v>
      </c>
      <c r="AB2304" t="s">
        <v>826</v>
      </c>
      <c r="AD2304" t="s">
        <v>2045</v>
      </c>
      <c r="AE2304" t="s">
        <v>2046</v>
      </c>
      <c r="AI2304" t="s">
        <v>1761</v>
      </c>
      <c r="AL2304" t="s">
        <v>3276</v>
      </c>
      <c r="AM2304">
        <v>6</v>
      </c>
      <c r="AN2304" t="s">
        <v>1833</v>
      </c>
      <c r="AO2304" t="s">
        <v>1834</v>
      </c>
      <c r="AP2304">
        <v>0</v>
      </c>
      <c r="AQ2304" s="388">
        <v>44473</v>
      </c>
      <c r="AS2304" t="s">
        <v>1765</v>
      </c>
      <c r="AT2304" s="388">
        <v>44477</v>
      </c>
      <c r="AU2304" t="s">
        <v>1756</v>
      </c>
      <c r="AV2304" t="s">
        <v>1756</v>
      </c>
      <c r="AZ2304" t="s">
        <v>1766</v>
      </c>
      <c r="BA2304" t="s">
        <v>1767</v>
      </c>
      <c r="BB2304" t="s">
        <v>6205</v>
      </c>
      <c r="BC2304" t="s">
        <v>6206</v>
      </c>
      <c r="BD2304" t="s">
        <v>826</v>
      </c>
      <c r="BE2304" t="s">
        <v>1756</v>
      </c>
      <c r="BF2304" t="s">
        <v>826</v>
      </c>
    </row>
    <row r="2305" spans="1:58">
      <c r="A2305" t="s">
        <v>829</v>
      </c>
      <c r="B2305">
        <v>6</v>
      </c>
      <c r="C2305">
        <v>0</v>
      </c>
      <c r="D2305">
        <v>10043</v>
      </c>
      <c r="E2305" t="s">
        <v>6200</v>
      </c>
      <c r="F2305">
        <v>53510602</v>
      </c>
      <c r="G2305" t="s">
        <v>2041</v>
      </c>
      <c r="H2305">
        <v>0</v>
      </c>
      <c r="I2305" t="s">
        <v>2062</v>
      </c>
      <c r="J2305">
        <v>138.05000000000001</v>
      </c>
      <c r="K2305">
        <v>11</v>
      </c>
      <c r="L2305" t="s">
        <v>2063</v>
      </c>
      <c r="M2305" t="s">
        <v>2064</v>
      </c>
      <c r="N2305" t="s">
        <v>1757</v>
      </c>
      <c r="O2305" t="s">
        <v>1756</v>
      </c>
      <c r="P2305" t="s">
        <v>1756</v>
      </c>
      <c r="Q2305" s="387">
        <v>1518.55</v>
      </c>
      <c r="R2305">
        <v>197.41149999999999</v>
      </c>
      <c r="S2305">
        <v>1715.9614999999999</v>
      </c>
      <c r="T2305" s="388">
        <v>44464</v>
      </c>
      <c r="U2305">
        <v>0</v>
      </c>
      <c r="V2305" t="s">
        <v>833</v>
      </c>
      <c r="W2305" s="388">
        <v>44484</v>
      </c>
      <c r="X2305">
        <v>165</v>
      </c>
      <c r="Y2305">
        <v>0</v>
      </c>
      <c r="Z2305">
        <v>0</v>
      </c>
      <c r="AA2305" t="s">
        <v>1758</v>
      </c>
      <c r="AB2305" t="s">
        <v>826</v>
      </c>
      <c r="AD2305" t="s">
        <v>2045</v>
      </c>
      <c r="AE2305" t="s">
        <v>2046</v>
      </c>
      <c r="AI2305" t="s">
        <v>1761</v>
      </c>
      <c r="AL2305" t="s">
        <v>3276</v>
      </c>
      <c r="AM2305">
        <v>6</v>
      </c>
      <c r="AN2305" t="s">
        <v>1833</v>
      </c>
      <c r="AO2305" t="s">
        <v>1834</v>
      </c>
      <c r="AP2305">
        <v>0</v>
      </c>
      <c r="AQ2305" s="388">
        <v>44473</v>
      </c>
      <c r="AS2305" t="s">
        <v>1765</v>
      </c>
      <c r="AT2305" s="388">
        <v>44477</v>
      </c>
      <c r="AU2305" t="s">
        <v>1756</v>
      </c>
      <c r="AV2305" t="s">
        <v>1756</v>
      </c>
      <c r="AZ2305" t="s">
        <v>1766</v>
      </c>
      <c r="BA2305" t="s">
        <v>1767</v>
      </c>
      <c r="BB2305" t="s">
        <v>6207</v>
      </c>
      <c r="BC2305" t="s">
        <v>6208</v>
      </c>
      <c r="BD2305" t="s">
        <v>826</v>
      </c>
      <c r="BE2305" t="s">
        <v>1756</v>
      </c>
      <c r="BF2305" t="s">
        <v>826</v>
      </c>
    </row>
    <row r="2306" spans="1:58">
      <c r="A2306" t="s">
        <v>829</v>
      </c>
      <c r="B2306">
        <v>6</v>
      </c>
      <c r="C2306">
        <v>0</v>
      </c>
      <c r="D2306">
        <v>10043</v>
      </c>
      <c r="E2306" t="s">
        <v>6200</v>
      </c>
      <c r="F2306">
        <v>53510602</v>
      </c>
      <c r="G2306" t="s">
        <v>2041</v>
      </c>
      <c r="H2306">
        <v>0</v>
      </c>
      <c r="I2306" t="s">
        <v>2073</v>
      </c>
      <c r="J2306">
        <v>243.75</v>
      </c>
      <c r="K2306">
        <v>3</v>
      </c>
      <c r="L2306" t="s">
        <v>1755</v>
      </c>
      <c r="M2306" t="s">
        <v>2074</v>
      </c>
      <c r="N2306" t="s">
        <v>1757</v>
      </c>
      <c r="O2306" t="s">
        <v>1756</v>
      </c>
      <c r="P2306" t="s">
        <v>1756</v>
      </c>
      <c r="Q2306" s="387">
        <v>731.25</v>
      </c>
      <c r="R2306">
        <v>95.0625</v>
      </c>
      <c r="S2306">
        <v>826.31249999999989</v>
      </c>
      <c r="T2306" s="388">
        <v>44464</v>
      </c>
      <c r="U2306">
        <v>0</v>
      </c>
      <c r="V2306" t="s">
        <v>833</v>
      </c>
      <c r="W2306" s="388">
        <v>44484</v>
      </c>
      <c r="X2306">
        <v>165</v>
      </c>
      <c r="Y2306">
        <v>0</v>
      </c>
      <c r="Z2306">
        <v>0</v>
      </c>
      <c r="AA2306" t="s">
        <v>1758</v>
      </c>
      <c r="AB2306" t="s">
        <v>826</v>
      </c>
      <c r="AD2306" t="s">
        <v>2045</v>
      </c>
      <c r="AE2306" t="s">
        <v>2046</v>
      </c>
      <c r="AI2306" t="s">
        <v>1761</v>
      </c>
      <c r="AL2306" t="s">
        <v>3276</v>
      </c>
      <c r="AM2306">
        <v>6</v>
      </c>
      <c r="AN2306" t="s">
        <v>1833</v>
      </c>
      <c r="AO2306" t="s">
        <v>1834</v>
      </c>
      <c r="AP2306">
        <v>0</v>
      </c>
      <c r="AQ2306" s="388">
        <v>44473</v>
      </c>
      <c r="AS2306" t="s">
        <v>1765</v>
      </c>
      <c r="AT2306" s="388">
        <v>44477</v>
      </c>
      <c r="AU2306" t="s">
        <v>1756</v>
      </c>
      <c r="AV2306" t="s">
        <v>1756</v>
      </c>
      <c r="AZ2306" t="s">
        <v>1766</v>
      </c>
      <c r="BA2306" t="s">
        <v>1767</v>
      </c>
      <c r="BB2306" t="s">
        <v>6209</v>
      </c>
      <c r="BC2306" t="s">
        <v>6210</v>
      </c>
      <c r="BD2306" t="s">
        <v>826</v>
      </c>
      <c r="BE2306" t="s">
        <v>1756</v>
      </c>
      <c r="BF2306" t="s">
        <v>826</v>
      </c>
    </row>
    <row r="2307" spans="1:58">
      <c r="A2307" t="s">
        <v>829</v>
      </c>
      <c r="B2307">
        <v>6</v>
      </c>
      <c r="C2307">
        <v>0</v>
      </c>
      <c r="D2307">
        <v>10043</v>
      </c>
      <c r="E2307" t="s">
        <v>6200</v>
      </c>
      <c r="F2307">
        <v>53510602</v>
      </c>
      <c r="G2307" t="s">
        <v>2041</v>
      </c>
      <c r="H2307">
        <v>0</v>
      </c>
      <c r="I2307" t="s">
        <v>3152</v>
      </c>
      <c r="J2307">
        <v>18.45</v>
      </c>
      <c r="K2307">
        <v>10</v>
      </c>
      <c r="L2307" t="s">
        <v>1771</v>
      </c>
      <c r="M2307" t="s">
        <v>3153</v>
      </c>
      <c r="N2307" t="s">
        <v>1757</v>
      </c>
      <c r="O2307" t="s">
        <v>1756</v>
      </c>
      <c r="P2307" t="s">
        <v>1756</v>
      </c>
      <c r="Q2307" s="387">
        <v>184.5</v>
      </c>
      <c r="R2307">
        <v>23.984999999999999</v>
      </c>
      <c r="S2307">
        <v>208.48499999999999</v>
      </c>
      <c r="T2307" s="388">
        <v>44464</v>
      </c>
      <c r="U2307">
        <v>0</v>
      </c>
      <c r="V2307" t="s">
        <v>833</v>
      </c>
      <c r="W2307" s="388">
        <v>44484</v>
      </c>
      <c r="X2307">
        <v>165</v>
      </c>
      <c r="Y2307">
        <v>0</v>
      </c>
      <c r="Z2307">
        <v>0</v>
      </c>
      <c r="AA2307" t="s">
        <v>1758</v>
      </c>
      <c r="AB2307" t="s">
        <v>826</v>
      </c>
      <c r="AD2307" t="s">
        <v>2045</v>
      </c>
      <c r="AE2307" t="s">
        <v>2046</v>
      </c>
      <c r="AI2307" t="s">
        <v>1761</v>
      </c>
      <c r="AL2307" t="s">
        <v>3276</v>
      </c>
      <c r="AM2307">
        <v>6</v>
      </c>
      <c r="AN2307" t="s">
        <v>1833</v>
      </c>
      <c r="AO2307" t="s">
        <v>1834</v>
      </c>
      <c r="AP2307">
        <v>0</v>
      </c>
      <c r="AQ2307" s="388">
        <v>44473</v>
      </c>
      <c r="AS2307" t="s">
        <v>1765</v>
      </c>
      <c r="AT2307" s="388">
        <v>44477</v>
      </c>
      <c r="AU2307" t="s">
        <v>1756</v>
      </c>
      <c r="AV2307" t="s">
        <v>1756</v>
      </c>
      <c r="AZ2307" t="s">
        <v>1766</v>
      </c>
      <c r="BA2307" t="s">
        <v>1767</v>
      </c>
      <c r="BB2307" t="s">
        <v>6211</v>
      </c>
      <c r="BC2307" t="s">
        <v>6212</v>
      </c>
      <c r="BD2307" t="s">
        <v>826</v>
      </c>
      <c r="BE2307" t="s">
        <v>1756</v>
      </c>
      <c r="BF2307" t="s">
        <v>826</v>
      </c>
    </row>
    <row r="2308" spans="1:58">
      <c r="A2308" t="s">
        <v>829</v>
      </c>
      <c r="B2308">
        <v>6</v>
      </c>
      <c r="C2308">
        <v>0</v>
      </c>
      <c r="D2308">
        <v>10043</v>
      </c>
      <c r="E2308" t="s">
        <v>6200</v>
      </c>
      <c r="F2308">
        <v>53510602</v>
      </c>
      <c r="G2308" t="s">
        <v>2041</v>
      </c>
      <c r="H2308">
        <v>0</v>
      </c>
      <c r="I2308" t="s">
        <v>2079</v>
      </c>
      <c r="J2308">
        <v>63.38</v>
      </c>
      <c r="K2308">
        <v>11</v>
      </c>
      <c r="L2308" t="s">
        <v>1771</v>
      </c>
      <c r="M2308" t="s">
        <v>2080</v>
      </c>
      <c r="N2308" t="s">
        <v>1757</v>
      </c>
      <c r="O2308" t="s">
        <v>1756</v>
      </c>
      <c r="P2308" t="s">
        <v>1756</v>
      </c>
      <c r="Q2308" s="387">
        <v>697.18</v>
      </c>
      <c r="R2308">
        <v>90.633399999999995</v>
      </c>
      <c r="S2308">
        <v>787.81339999999989</v>
      </c>
      <c r="T2308" s="388">
        <v>44464</v>
      </c>
      <c r="U2308">
        <v>0</v>
      </c>
      <c r="V2308" t="s">
        <v>833</v>
      </c>
      <c r="W2308" s="388">
        <v>44484</v>
      </c>
      <c r="X2308">
        <v>165</v>
      </c>
      <c r="Y2308">
        <v>0</v>
      </c>
      <c r="Z2308">
        <v>0</v>
      </c>
      <c r="AA2308" t="s">
        <v>1758</v>
      </c>
      <c r="AB2308" t="s">
        <v>826</v>
      </c>
      <c r="AD2308" t="s">
        <v>2045</v>
      </c>
      <c r="AE2308" t="s">
        <v>2046</v>
      </c>
      <c r="AI2308" t="s">
        <v>1761</v>
      </c>
      <c r="AL2308" t="s">
        <v>3276</v>
      </c>
      <c r="AM2308">
        <v>6</v>
      </c>
      <c r="AN2308" t="s">
        <v>1833</v>
      </c>
      <c r="AO2308" t="s">
        <v>1834</v>
      </c>
      <c r="AP2308">
        <v>0</v>
      </c>
      <c r="AQ2308" s="388">
        <v>44473</v>
      </c>
      <c r="AS2308" t="s">
        <v>1765</v>
      </c>
      <c r="AT2308" s="388">
        <v>44477</v>
      </c>
      <c r="AU2308" t="s">
        <v>1756</v>
      </c>
      <c r="AV2308" t="s">
        <v>1756</v>
      </c>
      <c r="AZ2308" t="s">
        <v>1766</v>
      </c>
      <c r="BA2308" t="s">
        <v>1767</v>
      </c>
      <c r="BB2308" t="s">
        <v>6213</v>
      </c>
      <c r="BC2308" t="s">
        <v>6214</v>
      </c>
      <c r="BD2308" t="s">
        <v>826</v>
      </c>
      <c r="BE2308" t="s">
        <v>1756</v>
      </c>
      <c r="BF2308" t="s">
        <v>826</v>
      </c>
    </row>
    <row r="2309" spans="1:58">
      <c r="A2309" t="s">
        <v>829</v>
      </c>
      <c r="B2309">
        <v>6</v>
      </c>
      <c r="C2309">
        <v>0</v>
      </c>
      <c r="D2309">
        <v>10043</v>
      </c>
      <c r="E2309" t="s">
        <v>6200</v>
      </c>
      <c r="F2309">
        <v>53510602</v>
      </c>
      <c r="G2309" t="s">
        <v>2041</v>
      </c>
      <c r="H2309">
        <v>0</v>
      </c>
      <c r="I2309" t="s">
        <v>2089</v>
      </c>
      <c r="J2309">
        <v>146.96</v>
      </c>
      <c r="K2309">
        <v>11</v>
      </c>
      <c r="L2309" t="s">
        <v>2063</v>
      </c>
      <c r="M2309" t="s">
        <v>2090</v>
      </c>
      <c r="N2309" t="s">
        <v>1757</v>
      </c>
      <c r="O2309" t="s">
        <v>1756</v>
      </c>
      <c r="P2309" t="s">
        <v>1756</v>
      </c>
      <c r="Q2309" s="387">
        <v>1616.56</v>
      </c>
      <c r="R2309">
        <v>210.15280000000001</v>
      </c>
      <c r="S2309">
        <v>1826.7127999999998</v>
      </c>
      <c r="T2309" s="388">
        <v>44464</v>
      </c>
      <c r="U2309">
        <v>0</v>
      </c>
      <c r="V2309" t="s">
        <v>833</v>
      </c>
      <c r="W2309" s="388">
        <v>44484</v>
      </c>
      <c r="X2309">
        <v>165</v>
      </c>
      <c r="Y2309">
        <v>0</v>
      </c>
      <c r="Z2309">
        <v>0</v>
      </c>
      <c r="AA2309" t="s">
        <v>1758</v>
      </c>
      <c r="AB2309" t="s">
        <v>826</v>
      </c>
      <c r="AD2309" t="s">
        <v>2045</v>
      </c>
      <c r="AE2309" t="s">
        <v>2046</v>
      </c>
      <c r="AI2309" t="s">
        <v>1761</v>
      </c>
      <c r="AL2309" t="s">
        <v>3276</v>
      </c>
      <c r="AM2309">
        <v>6</v>
      </c>
      <c r="AN2309" t="s">
        <v>1833</v>
      </c>
      <c r="AO2309" t="s">
        <v>1834</v>
      </c>
      <c r="AP2309">
        <v>0</v>
      </c>
      <c r="AQ2309" s="388">
        <v>44473</v>
      </c>
      <c r="AS2309" t="s">
        <v>1765</v>
      </c>
      <c r="AT2309" s="388">
        <v>44477</v>
      </c>
      <c r="AU2309" t="s">
        <v>1756</v>
      </c>
      <c r="AV2309" t="s">
        <v>1756</v>
      </c>
      <c r="AZ2309" t="s">
        <v>1766</v>
      </c>
      <c r="BA2309" t="s">
        <v>1767</v>
      </c>
      <c r="BB2309" t="s">
        <v>6215</v>
      </c>
      <c r="BC2309" t="s">
        <v>6216</v>
      </c>
      <c r="BD2309" t="s">
        <v>826</v>
      </c>
      <c r="BE2309" t="s">
        <v>1756</v>
      </c>
      <c r="BF2309" t="s">
        <v>826</v>
      </c>
    </row>
    <row r="2310" spans="1:58">
      <c r="A2310" t="s">
        <v>829</v>
      </c>
      <c r="B2310">
        <v>6</v>
      </c>
      <c r="C2310">
        <v>0</v>
      </c>
      <c r="D2310">
        <v>10043</v>
      </c>
      <c r="E2310" t="s">
        <v>6200</v>
      </c>
      <c r="F2310">
        <v>53510602</v>
      </c>
      <c r="G2310" t="s">
        <v>2041</v>
      </c>
      <c r="H2310">
        <v>0</v>
      </c>
      <c r="I2310" t="s">
        <v>2089</v>
      </c>
      <c r="J2310">
        <v>146.96</v>
      </c>
      <c r="K2310">
        <v>11</v>
      </c>
      <c r="L2310" t="s">
        <v>2063</v>
      </c>
      <c r="M2310" t="s">
        <v>2090</v>
      </c>
      <c r="N2310" t="s">
        <v>1757</v>
      </c>
      <c r="O2310" t="s">
        <v>1756</v>
      </c>
      <c r="P2310" t="s">
        <v>1756</v>
      </c>
      <c r="Q2310" s="387">
        <v>1616.56</v>
      </c>
      <c r="R2310">
        <v>210.15280000000001</v>
      </c>
      <c r="S2310">
        <v>1826.7127999999998</v>
      </c>
      <c r="T2310" s="388">
        <v>44464</v>
      </c>
      <c r="U2310">
        <v>0</v>
      </c>
      <c r="V2310" t="s">
        <v>833</v>
      </c>
      <c r="W2310" s="388">
        <v>44484</v>
      </c>
      <c r="X2310">
        <v>165</v>
      </c>
      <c r="Y2310">
        <v>0</v>
      </c>
      <c r="Z2310">
        <v>0</v>
      </c>
      <c r="AA2310" t="s">
        <v>1758</v>
      </c>
      <c r="AB2310" t="s">
        <v>826</v>
      </c>
      <c r="AD2310" t="s">
        <v>2045</v>
      </c>
      <c r="AE2310" t="s">
        <v>2046</v>
      </c>
      <c r="AI2310" t="s">
        <v>1761</v>
      </c>
      <c r="AL2310" t="s">
        <v>3276</v>
      </c>
      <c r="AM2310">
        <v>6</v>
      </c>
      <c r="AN2310" t="s">
        <v>1833</v>
      </c>
      <c r="AO2310" t="s">
        <v>1834</v>
      </c>
      <c r="AP2310">
        <v>0</v>
      </c>
      <c r="AQ2310" s="388">
        <v>44473</v>
      </c>
      <c r="AS2310" t="s">
        <v>1765</v>
      </c>
      <c r="AT2310" s="388">
        <v>44477</v>
      </c>
      <c r="AU2310" t="s">
        <v>1756</v>
      </c>
      <c r="AV2310" t="s">
        <v>1756</v>
      </c>
      <c r="AZ2310" t="s">
        <v>1766</v>
      </c>
      <c r="BA2310" t="s">
        <v>1767</v>
      </c>
      <c r="BB2310" t="s">
        <v>6215</v>
      </c>
      <c r="BC2310" t="s">
        <v>6216</v>
      </c>
      <c r="BD2310" t="s">
        <v>826</v>
      </c>
      <c r="BE2310" t="s">
        <v>1756</v>
      </c>
      <c r="BF2310" t="s">
        <v>826</v>
      </c>
    </row>
    <row r="2311" spans="1:58">
      <c r="A2311" t="s">
        <v>829</v>
      </c>
      <c r="B2311">
        <v>6</v>
      </c>
      <c r="C2311">
        <v>0</v>
      </c>
      <c r="D2311">
        <v>10043</v>
      </c>
      <c r="E2311" t="s">
        <v>6200</v>
      </c>
      <c r="F2311">
        <v>53510602</v>
      </c>
      <c r="G2311" t="s">
        <v>2041</v>
      </c>
      <c r="H2311">
        <v>0</v>
      </c>
      <c r="I2311" t="s">
        <v>2095</v>
      </c>
      <c r="J2311">
        <v>138.44999999999999</v>
      </c>
      <c r="K2311">
        <v>11</v>
      </c>
      <c r="L2311" t="s">
        <v>2063</v>
      </c>
      <c r="M2311" t="s">
        <v>2096</v>
      </c>
      <c r="N2311" t="s">
        <v>1757</v>
      </c>
      <c r="O2311" t="s">
        <v>1756</v>
      </c>
      <c r="P2311" t="s">
        <v>1756</v>
      </c>
      <c r="Q2311" s="387">
        <v>1522.95</v>
      </c>
      <c r="R2311">
        <v>197.98350000000002</v>
      </c>
      <c r="S2311">
        <v>1720.9334999999999</v>
      </c>
      <c r="T2311" s="388">
        <v>44464</v>
      </c>
      <c r="U2311">
        <v>0</v>
      </c>
      <c r="V2311" t="s">
        <v>833</v>
      </c>
      <c r="W2311" s="388">
        <v>44484</v>
      </c>
      <c r="X2311">
        <v>165</v>
      </c>
      <c r="Y2311">
        <v>0</v>
      </c>
      <c r="Z2311">
        <v>0</v>
      </c>
      <c r="AA2311" t="s">
        <v>1758</v>
      </c>
      <c r="AB2311" t="s">
        <v>826</v>
      </c>
      <c r="AD2311" t="s">
        <v>2045</v>
      </c>
      <c r="AE2311" t="s">
        <v>2046</v>
      </c>
      <c r="AI2311" t="s">
        <v>1761</v>
      </c>
      <c r="AL2311" t="s">
        <v>3276</v>
      </c>
      <c r="AM2311">
        <v>6</v>
      </c>
      <c r="AN2311" t="s">
        <v>1833</v>
      </c>
      <c r="AO2311" t="s">
        <v>1834</v>
      </c>
      <c r="AP2311">
        <v>0</v>
      </c>
      <c r="AQ2311" s="388">
        <v>44473</v>
      </c>
      <c r="AS2311" t="s">
        <v>1765</v>
      </c>
      <c r="AT2311" s="388">
        <v>44477</v>
      </c>
      <c r="AU2311" t="s">
        <v>1756</v>
      </c>
      <c r="AV2311" t="s">
        <v>1756</v>
      </c>
      <c r="AZ2311" t="s">
        <v>1766</v>
      </c>
      <c r="BA2311" t="s">
        <v>1767</v>
      </c>
      <c r="BB2311" t="s">
        <v>6217</v>
      </c>
      <c r="BC2311" t="s">
        <v>6218</v>
      </c>
      <c r="BD2311" t="s">
        <v>826</v>
      </c>
      <c r="BE2311" t="s">
        <v>1756</v>
      </c>
      <c r="BF2311" t="s">
        <v>826</v>
      </c>
    </row>
    <row r="2312" spans="1:58">
      <c r="A2312" t="s">
        <v>829</v>
      </c>
      <c r="B2312">
        <v>6</v>
      </c>
      <c r="C2312">
        <v>0</v>
      </c>
      <c r="D2312">
        <v>10043</v>
      </c>
      <c r="E2312" t="s">
        <v>6200</v>
      </c>
      <c r="F2312">
        <v>53510602</v>
      </c>
      <c r="G2312" t="s">
        <v>2041</v>
      </c>
      <c r="H2312">
        <v>0</v>
      </c>
      <c r="I2312" t="s">
        <v>2247</v>
      </c>
      <c r="J2312">
        <v>131.47999999999999</v>
      </c>
      <c r="K2312">
        <v>8</v>
      </c>
      <c r="L2312" t="s">
        <v>2063</v>
      </c>
      <c r="M2312" t="s">
        <v>2248</v>
      </c>
      <c r="N2312" t="s">
        <v>1757</v>
      </c>
      <c r="O2312" t="s">
        <v>1756</v>
      </c>
      <c r="P2312" t="s">
        <v>1756</v>
      </c>
      <c r="Q2312" s="387">
        <v>1051.8399999999999</v>
      </c>
      <c r="R2312">
        <v>136.73919999999998</v>
      </c>
      <c r="S2312">
        <v>1188.5791999999999</v>
      </c>
      <c r="T2312" s="388">
        <v>44464</v>
      </c>
      <c r="U2312">
        <v>0</v>
      </c>
      <c r="V2312" t="s">
        <v>833</v>
      </c>
      <c r="W2312" s="388">
        <v>44484</v>
      </c>
      <c r="X2312">
        <v>165</v>
      </c>
      <c r="Y2312">
        <v>0</v>
      </c>
      <c r="Z2312">
        <v>0</v>
      </c>
      <c r="AA2312" t="s">
        <v>1758</v>
      </c>
      <c r="AB2312" t="s">
        <v>826</v>
      </c>
      <c r="AD2312" t="s">
        <v>2045</v>
      </c>
      <c r="AE2312" t="s">
        <v>2046</v>
      </c>
      <c r="AI2312" t="s">
        <v>1761</v>
      </c>
      <c r="AL2312" t="s">
        <v>3276</v>
      </c>
      <c r="AM2312">
        <v>6</v>
      </c>
      <c r="AN2312" t="s">
        <v>1833</v>
      </c>
      <c r="AO2312" t="s">
        <v>1834</v>
      </c>
      <c r="AP2312">
        <v>0</v>
      </c>
      <c r="AQ2312" s="388">
        <v>44473</v>
      </c>
      <c r="AS2312" t="s">
        <v>1765</v>
      </c>
      <c r="AT2312" s="388">
        <v>44477</v>
      </c>
      <c r="AU2312" t="s">
        <v>1756</v>
      </c>
      <c r="AV2312" t="s">
        <v>1756</v>
      </c>
      <c r="AZ2312" t="s">
        <v>1766</v>
      </c>
      <c r="BA2312" t="s">
        <v>1767</v>
      </c>
      <c r="BB2312" t="s">
        <v>6219</v>
      </c>
      <c r="BC2312" t="s">
        <v>6220</v>
      </c>
      <c r="BD2312" t="s">
        <v>826</v>
      </c>
      <c r="BE2312" t="s">
        <v>1756</v>
      </c>
      <c r="BF2312" t="s">
        <v>826</v>
      </c>
    </row>
    <row r="2313" spans="1:58">
      <c r="A2313" t="s">
        <v>829</v>
      </c>
      <c r="B2313">
        <v>6</v>
      </c>
      <c r="C2313">
        <v>0</v>
      </c>
      <c r="D2313">
        <v>10147</v>
      </c>
      <c r="E2313" t="s">
        <v>6221</v>
      </c>
      <c r="F2313">
        <v>53530601</v>
      </c>
      <c r="G2313" t="s">
        <v>1753</v>
      </c>
      <c r="H2313">
        <v>0</v>
      </c>
      <c r="I2313" t="s">
        <v>2103</v>
      </c>
      <c r="J2313">
        <v>70</v>
      </c>
      <c r="K2313">
        <v>3</v>
      </c>
      <c r="L2313" t="s">
        <v>1771</v>
      </c>
      <c r="M2313" t="s">
        <v>1756</v>
      </c>
      <c r="N2313" t="s">
        <v>1756</v>
      </c>
      <c r="O2313" t="s">
        <v>2104</v>
      </c>
      <c r="P2313" t="s">
        <v>1757</v>
      </c>
      <c r="Q2313" s="387">
        <v>210</v>
      </c>
      <c r="R2313">
        <v>27.3</v>
      </c>
      <c r="S2313">
        <v>237.29999999999998</v>
      </c>
      <c r="T2313" s="388">
        <v>44470</v>
      </c>
      <c r="U2313">
        <v>0</v>
      </c>
      <c r="V2313" t="s">
        <v>833</v>
      </c>
      <c r="W2313" s="388">
        <v>44484</v>
      </c>
      <c r="X2313">
        <v>165</v>
      </c>
      <c r="Y2313">
        <v>0</v>
      </c>
      <c r="Z2313">
        <v>0</v>
      </c>
      <c r="AA2313" t="s">
        <v>1758</v>
      </c>
      <c r="AB2313" t="s">
        <v>827</v>
      </c>
      <c r="AD2313" t="s">
        <v>2045</v>
      </c>
      <c r="AE2313" t="s">
        <v>2046</v>
      </c>
      <c r="AI2313" t="s">
        <v>1761</v>
      </c>
      <c r="AL2313" t="s">
        <v>6222</v>
      </c>
      <c r="AM2313">
        <v>6</v>
      </c>
      <c r="AN2313" t="s">
        <v>3184</v>
      </c>
      <c r="AO2313" t="s">
        <v>3185</v>
      </c>
      <c r="AP2313">
        <v>0</v>
      </c>
      <c r="AQ2313" s="388">
        <v>44481</v>
      </c>
      <c r="AS2313" t="s">
        <v>3186</v>
      </c>
      <c r="AT2313" s="388">
        <v>44482</v>
      </c>
      <c r="AU2313" t="s">
        <v>1756</v>
      </c>
      <c r="AV2313" t="s">
        <v>1756</v>
      </c>
      <c r="AZ2313" t="s">
        <v>1756</v>
      </c>
      <c r="BA2313" t="s">
        <v>1767</v>
      </c>
      <c r="BB2313" t="s">
        <v>6223</v>
      </c>
      <c r="BC2313" t="s">
        <v>6224</v>
      </c>
      <c r="BD2313" t="s">
        <v>827</v>
      </c>
      <c r="BE2313" t="s">
        <v>1756</v>
      </c>
      <c r="BF2313" t="s">
        <v>827</v>
      </c>
    </row>
    <row r="2314" spans="1:58">
      <c r="A2314" t="s">
        <v>829</v>
      </c>
      <c r="B2314">
        <v>6</v>
      </c>
      <c r="C2314">
        <v>0</v>
      </c>
      <c r="D2314">
        <v>10147</v>
      </c>
      <c r="E2314" t="s">
        <v>6221</v>
      </c>
      <c r="F2314">
        <v>53530601</v>
      </c>
      <c r="G2314" t="s">
        <v>1753</v>
      </c>
      <c r="H2314">
        <v>0</v>
      </c>
      <c r="I2314" t="s">
        <v>2113</v>
      </c>
      <c r="J2314">
        <v>122.39</v>
      </c>
      <c r="K2314">
        <v>3</v>
      </c>
      <c r="L2314" t="s">
        <v>2063</v>
      </c>
      <c r="M2314" t="s">
        <v>2114</v>
      </c>
      <c r="N2314" t="s">
        <v>1757</v>
      </c>
      <c r="O2314" t="s">
        <v>1756</v>
      </c>
      <c r="P2314" t="s">
        <v>1756</v>
      </c>
      <c r="Q2314" s="387">
        <v>367.17</v>
      </c>
      <c r="R2314">
        <v>47.732100000000003</v>
      </c>
      <c r="S2314">
        <v>414.90209999999996</v>
      </c>
      <c r="T2314" s="388">
        <v>44470</v>
      </c>
      <c r="U2314">
        <v>0</v>
      </c>
      <c r="V2314" t="s">
        <v>833</v>
      </c>
      <c r="W2314" s="388">
        <v>44484</v>
      </c>
      <c r="X2314">
        <v>165</v>
      </c>
      <c r="Y2314">
        <v>0</v>
      </c>
      <c r="Z2314">
        <v>0</v>
      </c>
      <c r="AA2314" t="s">
        <v>1758</v>
      </c>
      <c r="AB2314" t="s">
        <v>827</v>
      </c>
      <c r="AD2314" t="s">
        <v>2045</v>
      </c>
      <c r="AE2314" t="s">
        <v>2046</v>
      </c>
      <c r="AI2314" t="s">
        <v>1761</v>
      </c>
      <c r="AL2314" t="s">
        <v>6222</v>
      </c>
      <c r="AM2314">
        <v>6</v>
      </c>
      <c r="AN2314" t="s">
        <v>3184</v>
      </c>
      <c r="AO2314" t="s">
        <v>3185</v>
      </c>
      <c r="AP2314">
        <v>0</v>
      </c>
      <c r="AQ2314" s="388">
        <v>44481</v>
      </c>
      <c r="AS2314" t="s">
        <v>3186</v>
      </c>
      <c r="AT2314" s="388">
        <v>44482</v>
      </c>
      <c r="AU2314" t="s">
        <v>1756</v>
      </c>
      <c r="AV2314" t="s">
        <v>1756</v>
      </c>
      <c r="AZ2314" t="s">
        <v>1756</v>
      </c>
      <c r="BA2314" t="s">
        <v>1767</v>
      </c>
      <c r="BB2314" t="s">
        <v>6225</v>
      </c>
      <c r="BC2314" t="s">
        <v>6226</v>
      </c>
      <c r="BD2314" t="s">
        <v>827</v>
      </c>
      <c r="BE2314" t="s">
        <v>1756</v>
      </c>
      <c r="BF2314" t="s">
        <v>827</v>
      </c>
    </row>
    <row r="2315" spans="1:58">
      <c r="A2315" t="s">
        <v>829</v>
      </c>
      <c r="B2315">
        <v>6</v>
      </c>
      <c r="C2315">
        <v>0</v>
      </c>
      <c r="D2315">
        <v>10142</v>
      </c>
      <c r="E2315" t="s">
        <v>6227</v>
      </c>
      <c r="F2315">
        <v>53530601</v>
      </c>
      <c r="G2315" t="s">
        <v>1753</v>
      </c>
      <c r="H2315">
        <v>0</v>
      </c>
      <c r="I2315" t="s">
        <v>2103</v>
      </c>
      <c r="J2315">
        <v>70</v>
      </c>
      <c r="K2315">
        <v>3</v>
      </c>
      <c r="L2315" t="s">
        <v>1771</v>
      </c>
      <c r="M2315" t="s">
        <v>1756</v>
      </c>
      <c r="N2315" t="s">
        <v>1756</v>
      </c>
      <c r="O2315" t="s">
        <v>2104</v>
      </c>
      <c r="P2315" t="s">
        <v>1757</v>
      </c>
      <c r="Q2315" s="387">
        <v>210</v>
      </c>
      <c r="R2315">
        <v>27.3</v>
      </c>
      <c r="S2315">
        <v>237.29999999999998</v>
      </c>
      <c r="T2315" s="388">
        <v>44470</v>
      </c>
      <c r="U2315">
        <v>0</v>
      </c>
      <c r="V2315" t="s">
        <v>833</v>
      </c>
      <c r="W2315" s="388">
        <v>44484</v>
      </c>
      <c r="X2315">
        <v>165</v>
      </c>
      <c r="Y2315">
        <v>0</v>
      </c>
      <c r="Z2315">
        <v>0</v>
      </c>
      <c r="AA2315" t="s">
        <v>1758</v>
      </c>
      <c r="AB2315" t="s">
        <v>827</v>
      </c>
      <c r="AD2315" t="s">
        <v>2045</v>
      </c>
      <c r="AE2315" t="s">
        <v>2046</v>
      </c>
      <c r="AI2315" t="s">
        <v>1761</v>
      </c>
      <c r="AL2315" t="s">
        <v>6228</v>
      </c>
      <c r="AM2315">
        <v>6</v>
      </c>
      <c r="AN2315" t="s">
        <v>1833</v>
      </c>
      <c r="AO2315" t="s">
        <v>3277</v>
      </c>
      <c r="AP2315">
        <v>0</v>
      </c>
      <c r="AQ2315" s="388">
        <v>44481</v>
      </c>
      <c r="AS2315" t="s">
        <v>3186</v>
      </c>
      <c r="AT2315" s="388">
        <v>44482</v>
      </c>
      <c r="AU2315" t="s">
        <v>1756</v>
      </c>
      <c r="AV2315" t="s">
        <v>1756</v>
      </c>
      <c r="AZ2315" t="s">
        <v>1756</v>
      </c>
      <c r="BA2315" t="s">
        <v>1767</v>
      </c>
      <c r="BB2315" t="s">
        <v>6229</v>
      </c>
      <c r="BC2315" t="s">
        <v>6230</v>
      </c>
      <c r="BD2315" t="s">
        <v>827</v>
      </c>
      <c r="BE2315" t="s">
        <v>1756</v>
      </c>
      <c r="BF2315" t="s">
        <v>827</v>
      </c>
    </row>
    <row r="2316" spans="1:58">
      <c r="A2316" t="s">
        <v>829</v>
      </c>
      <c r="B2316">
        <v>6</v>
      </c>
      <c r="C2316">
        <v>0</v>
      </c>
      <c r="D2316">
        <v>10142</v>
      </c>
      <c r="E2316" t="s">
        <v>6227</v>
      </c>
      <c r="F2316">
        <v>53530601</v>
      </c>
      <c r="G2316" t="s">
        <v>1753</v>
      </c>
      <c r="H2316">
        <v>0</v>
      </c>
      <c r="I2316" t="s">
        <v>2052</v>
      </c>
      <c r="J2316">
        <v>75</v>
      </c>
      <c r="K2316">
        <v>6</v>
      </c>
      <c r="L2316" t="s">
        <v>1771</v>
      </c>
      <c r="M2316" t="s">
        <v>1756</v>
      </c>
      <c r="N2316" t="s">
        <v>1756</v>
      </c>
      <c r="O2316" t="s">
        <v>2053</v>
      </c>
      <c r="P2316" t="s">
        <v>1757</v>
      </c>
      <c r="Q2316" s="387">
        <v>450</v>
      </c>
      <c r="R2316">
        <v>58.5</v>
      </c>
      <c r="S2316">
        <v>508.49999999999994</v>
      </c>
      <c r="T2316" s="388">
        <v>44470</v>
      </c>
      <c r="U2316">
        <v>0</v>
      </c>
      <c r="V2316" t="s">
        <v>833</v>
      </c>
      <c r="W2316" s="388">
        <v>44484</v>
      </c>
      <c r="X2316">
        <v>165</v>
      </c>
      <c r="Y2316">
        <v>0</v>
      </c>
      <c r="Z2316">
        <v>0</v>
      </c>
      <c r="AA2316" t="s">
        <v>1758</v>
      </c>
      <c r="AB2316" t="s">
        <v>827</v>
      </c>
      <c r="AD2316" t="s">
        <v>2045</v>
      </c>
      <c r="AE2316" t="s">
        <v>2046</v>
      </c>
      <c r="AI2316" t="s">
        <v>1761</v>
      </c>
      <c r="AL2316" t="s">
        <v>6228</v>
      </c>
      <c r="AM2316">
        <v>6</v>
      </c>
      <c r="AN2316" t="s">
        <v>1833</v>
      </c>
      <c r="AO2316" t="s">
        <v>3277</v>
      </c>
      <c r="AP2316">
        <v>0</v>
      </c>
      <c r="AQ2316" s="388">
        <v>44481</v>
      </c>
      <c r="AS2316" t="s">
        <v>3186</v>
      </c>
      <c r="AT2316" s="388">
        <v>44482</v>
      </c>
      <c r="AU2316" t="s">
        <v>1756</v>
      </c>
      <c r="AV2316" t="s">
        <v>1756</v>
      </c>
      <c r="AZ2316" t="s">
        <v>1756</v>
      </c>
      <c r="BA2316" t="s">
        <v>1767</v>
      </c>
      <c r="BB2316" t="s">
        <v>6231</v>
      </c>
      <c r="BC2316" t="s">
        <v>6232</v>
      </c>
      <c r="BD2316" t="s">
        <v>827</v>
      </c>
      <c r="BE2316" t="s">
        <v>1756</v>
      </c>
      <c r="BF2316" t="s">
        <v>827</v>
      </c>
    </row>
    <row r="2317" spans="1:58">
      <c r="A2317" t="s">
        <v>829</v>
      </c>
      <c r="B2317">
        <v>6</v>
      </c>
      <c r="C2317">
        <v>0</v>
      </c>
      <c r="D2317">
        <v>10142</v>
      </c>
      <c r="E2317" t="s">
        <v>6227</v>
      </c>
      <c r="F2317">
        <v>53530601</v>
      </c>
      <c r="G2317" t="s">
        <v>1753</v>
      </c>
      <c r="H2317">
        <v>0</v>
      </c>
      <c r="I2317" t="s">
        <v>2056</v>
      </c>
      <c r="J2317">
        <v>210</v>
      </c>
      <c r="K2317">
        <v>1</v>
      </c>
      <c r="L2317" t="s">
        <v>1755</v>
      </c>
      <c r="M2317" t="s">
        <v>1756</v>
      </c>
      <c r="N2317" t="s">
        <v>1756</v>
      </c>
      <c r="P2317" t="s">
        <v>1757</v>
      </c>
      <c r="Q2317" s="387">
        <v>210</v>
      </c>
      <c r="R2317">
        <v>27.3</v>
      </c>
      <c r="S2317">
        <v>237.29999999999998</v>
      </c>
      <c r="T2317" s="388">
        <v>44470</v>
      </c>
      <c r="U2317">
        <v>0</v>
      </c>
      <c r="V2317" t="s">
        <v>833</v>
      </c>
      <c r="W2317" s="388">
        <v>44484</v>
      </c>
      <c r="X2317">
        <v>165</v>
      </c>
      <c r="Y2317">
        <v>0</v>
      </c>
      <c r="Z2317">
        <v>0</v>
      </c>
      <c r="AA2317" t="s">
        <v>1758</v>
      </c>
      <c r="AB2317" t="s">
        <v>827</v>
      </c>
      <c r="AD2317" t="s">
        <v>2045</v>
      </c>
      <c r="AE2317" t="s">
        <v>2046</v>
      </c>
      <c r="AI2317" t="s">
        <v>1761</v>
      </c>
      <c r="AL2317" t="s">
        <v>6228</v>
      </c>
      <c r="AM2317">
        <v>6</v>
      </c>
      <c r="AN2317" t="s">
        <v>1833</v>
      </c>
      <c r="AO2317" t="s">
        <v>3277</v>
      </c>
      <c r="AP2317">
        <v>0</v>
      </c>
      <c r="AQ2317" s="388">
        <v>44481</v>
      </c>
      <c r="AS2317" t="s">
        <v>3186</v>
      </c>
      <c r="AT2317" s="388">
        <v>44482</v>
      </c>
      <c r="AU2317" t="s">
        <v>1756</v>
      </c>
      <c r="AV2317" t="s">
        <v>1756</v>
      </c>
      <c r="AZ2317" t="s">
        <v>1756</v>
      </c>
      <c r="BA2317" t="s">
        <v>1767</v>
      </c>
      <c r="BB2317" t="s">
        <v>6233</v>
      </c>
      <c r="BC2317" t="s">
        <v>6234</v>
      </c>
      <c r="BD2317" t="s">
        <v>827</v>
      </c>
      <c r="BE2317" t="s">
        <v>1756</v>
      </c>
      <c r="BF2317" t="s">
        <v>827</v>
      </c>
    </row>
    <row r="2318" spans="1:58">
      <c r="A2318" t="s">
        <v>829</v>
      </c>
      <c r="B2318">
        <v>6</v>
      </c>
      <c r="C2318">
        <v>0</v>
      </c>
      <c r="D2318">
        <v>10142</v>
      </c>
      <c r="E2318" t="s">
        <v>6227</v>
      </c>
      <c r="F2318">
        <v>53530601</v>
      </c>
      <c r="G2318" t="s">
        <v>1753</v>
      </c>
      <c r="H2318">
        <v>0</v>
      </c>
      <c r="I2318" t="s">
        <v>2113</v>
      </c>
      <c r="J2318">
        <v>122.39</v>
      </c>
      <c r="K2318">
        <v>3</v>
      </c>
      <c r="L2318" t="s">
        <v>2063</v>
      </c>
      <c r="M2318" t="s">
        <v>2114</v>
      </c>
      <c r="N2318" t="s">
        <v>1757</v>
      </c>
      <c r="O2318" t="s">
        <v>1756</v>
      </c>
      <c r="P2318" t="s">
        <v>1756</v>
      </c>
      <c r="Q2318" s="387">
        <v>367.17</v>
      </c>
      <c r="R2318">
        <v>47.732100000000003</v>
      </c>
      <c r="S2318">
        <v>414.90209999999996</v>
      </c>
      <c r="T2318" s="388">
        <v>44470</v>
      </c>
      <c r="U2318">
        <v>0</v>
      </c>
      <c r="V2318" t="s">
        <v>833</v>
      </c>
      <c r="W2318" s="388">
        <v>44484</v>
      </c>
      <c r="X2318">
        <v>165</v>
      </c>
      <c r="Y2318">
        <v>0</v>
      </c>
      <c r="Z2318">
        <v>0</v>
      </c>
      <c r="AA2318" t="s">
        <v>1758</v>
      </c>
      <c r="AB2318" t="s">
        <v>827</v>
      </c>
      <c r="AD2318" t="s">
        <v>2045</v>
      </c>
      <c r="AE2318" t="s">
        <v>2046</v>
      </c>
      <c r="AI2318" t="s">
        <v>1761</v>
      </c>
      <c r="AL2318" t="s">
        <v>6228</v>
      </c>
      <c r="AM2318">
        <v>6</v>
      </c>
      <c r="AN2318" t="s">
        <v>1833</v>
      </c>
      <c r="AO2318" t="s">
        <v>3277</v>
      </c>
      <c r="AP2318">
        <v>0</v>
      </c>
      <c r="AQ2318" s="388">
        <v>44481</v>
      </c>
      <c r="AS2318" t="s">
        <v>3186</v>
      </c>
      <c r="AT2318" s="388">
        <v>44482</v>
      </c>
      <c r="AU2318" t="s">
        <v>1756</v>
      </c>
      <c r="AV2318" t="s">
        <v>1756</v>
      </c>
      <c r="AZ2318" t="s">
        <v>1756</v>
      </c>
      <c r="BA2318" t="s">
        <v>1767</v>
      </c>
      <c r="BB2318" t="s">
        <v>6235</v>
      </c>
      <c r="BC2318" t="s">
        <v>6236</v>
      </c>
      <c r="BD2318" t="s">
        <v>827</v>
      </c>
      <c r="BE2318" t="s">
        <v>1756</v>
      </c>
      <c r="BF2318" t="s">
        <v>827</v>
      </c>
    </row>
    <row r="2319" spans="1:58">
      <c r="A2319" t="s">
        <v>829</v>
      </c>
      <c r="B2319">
        <v>6</v>
      </c>
      <c r="C2319">
        <v>0</v>
      </c>
      <c r="D2319">
        <v>10142</v>
      </c>
      <c r="E2319" t="s">
        <v>6227</v>
      </c>
      <c r="F2319">
        <v>53530601</v>
      </c>
      <c r="G2319" t="s">
        <v>1753</v>
      </c>
      <c r="H2319">
        <v>0</v>
      </c>
      <c r="I2319" t="s">
        <v>2089</v>
      </c>
      <c r="J2319">
        <v>146.96</v>
      </c>
      <c r="K2319">
        <v>3</v>
      </c>
      <c r="L2319" t="s">
        <v>2063</v>
      </c>
      <c r="M2319" t="s">
        <v>2090</v>
      </c>
      <c r="N2319" t="s">
        <v>1757</v>
      </c>
      <c r="O2319" t="s">
        <v>1756</v>
      </c>
      <c r="P2319" t="s">
        <v>1756</v>
      </c>
      <c r="Q2319" s="387">
        <v>440.88</v>
      </c>
      <c r="R2319">
        <v>57.314399999999999</v>
      </c>
      <c r="S2319">
        <v>498.19439999999997</v>
      </c>
      <c r="T2319" s="388">
        <v>44470</v>
      </c>
      <c r="U2319">
        <v>0</v>
      </c>
      <c r="V2319" t="s">
        <v>833</v>
      </c>
      <c r="W2319" s="388">
        <v>44484</v>
      </c>
      <c r="X2319">
        <v>165</v>
      </c>
      <c r="Y2319">
        <v>0</v>
      </c>
      <c r="Z2319">
        <v>0</v>
      </c>
      <c r="AA2319" t="s">
        <v>1758</v>
      </c>
      <c r="AB2319" t="s">
        <v>827</v>
      </c>
      <c r="AD2319" t="s">
        <v>2045</v>
      </c>
      <c r="AE2319" t="s">
        <v>2046</v>
      </c>
      <c r="AI2319" t="s">
        <v>1761</v>
      </c>
      <c r="AL2319" t="s">
        <v>6228</v>
      </c>
      <c r="AM2319">
        <v>6</v>
      </c>
      <c r="AN2319" t="s">
        <v>1833</v>
      </c>
      <c r="AO2319" t="s">
        <v>3277</v>
      </c>
      <c r="AP2319">
        <v>0</v>
      </c>
      <c r="AQ2319" s="388">
        <v>44481</v>
      </c>
      <c r="AS2319" t="s">
        <v>3186</v>
      </c>
      <c r="AT2319" s="388">
        <v>44482</v>
      </c>
      <c r="AU2319" t="s">
        <v>1756</v>
      </c>
      <c r="AV2319" t="s">
        <v>1756</v>
      </c>
      <c r="AZ2319" t="s">
        <v>1756</v>
      </c>
      <c r="BA2319" t="s">
        <v>1767</v>
      </c>
      <c r="BB2319" t="s">
        <v>6237</v>
      </c>
      <c r="BC2319" t="s">
        <v>6238</v>
      </c>
      <c r="BD2319" t="s">
        <v>827</v>
      </c>
      <c r="BE2319" t="s">
        <v>1756</v>
      </c>
      <c r="BF2319" t="s">
        <v>827</v>
      </c>
    </row>
    <row r="2320" spans="1:58">
      <c r="A2320" t="s">
        <v>829</v>
      </c>
      <c r="B2320">
        <v>6</v>
      </c>
      <c r="C2320">
        <v>0</v>
      </c>
      <c r="D2320">
        <v>10142</v>
      </c>
      <c r="E2320" t="s">
        <v>6227</v>
      </c>
      <c r="F2320">
        <v>53530601</v>
      </c>
      <c r="G2320" t="s">
        <v>1753</v>
      </c>
      <c r="H2320">
        <v>0</v>
      </c>
      <c r="I2320" t="s">
        <v>2247</v>
      </c>
      <c r="J2320">
        <v>131.47999999999999</v>
      </c>
      <c r="K2320">
        <v>3</v>
      </c>
      <c r="L2320" t="s">
        <v>2063</v>
      </c>
      <c r="M2320" t="s">
        <v>2248</v>
      </c>
      <c r="N2320" t="s">
        <v>1757</v>
      </c>
      <c r="O2320" t="s">
        <v>1756</v>
      </c>
      <c r="P2320" t="s">
        <v>1756</v>
      </c>
      <c r="Q2320" s="387">
        <v>394.44</v>
      </c>
      <c r="R2320">
        <v>51.277200000000001</v>
      </c>
      <c r="S2320">
        <v>445.71719999999993</v>
      </c>
      <c r="T2320" s="388">
        <v>44470</v>
      </c>
      <c r="U2320">
        <v>0</v>
      </c>
      <c r="V2320" t="s">
        <v>833</v>
      </c>
      <c r="W2320" s="388">
        <v>44484</v>
      </c>
      <c r="X2320">
        <v>165</v>
      </c>
      <c r="Y2320">
        <v>0</v>
      </c>
      <c r="Z2320">
        <v>0</v>
      </c>
      <c r="AA2320" t="s">
        <v>1758</v>
      </c>
      <c r="AB2320" t="s">
        <v>827</v>
      </c>
      <c r="AD2320" t="s">
        <v>2045</v>
      </c>
      <c r="AE2320" t="s">
        <v>2046</v>
      </c>
      <c r="AI2320" t="s">
        <v>1761</v>
      </c>
      <c r="AL2320" t="s">
        <v>6228</v>
      </c>
      <c r="AM2320">
        <v>6</v>
      </c>
      <c r="AN2320" t="s">
        <v>1833</v>
      </c>
      <c r="AO2320" t="s">
        <v>3277</v>
      </c>
      <c r="AP2320">
        <v>0</v>
      </c>
      <c r="AQ2320" s="388">
        <v>44481</v>
      </c>
      <c r="AS2320" t="s">
        <v>3186</v>
      </c>
      <c r="AT2320" s="388">
        <v>44482</v>
      </c>
      <c r="AU2320" t="s">
        <v>1756</v>
      </c>
      <c r="AV2320" t="s">
        <v>1756</v>
      </c>
      <c r="AZ2320" t="s">
        <v>1756</v>
      </c>
      <c r="BA2320" t="s">
        <v>1767</v>
      </c>
      <c r="BB2320" t="s">
        <v>6239</v>
      </c>
      <c r="BC2320" t="s">
        <v>6240</v>
      </c>
      <c r="BD2320" t="s">
        <v>827</v>
      </c>
      <c r="BE2320" t="s">
        <v>1756</v>
      </c>
      <c r="BF2320" t="s">
        <v>827</v>
      </c>
    </row>
    <row r="2321" spans="1:58">
      <c r="A2321" t="s">
        <v>829</v>
      </c>
      <c r="B2321">
        <v>6</v>
      </c>
      <c r="C2321">
        <v>0</v>
      </c>
      <c r="D2321">
        <v>10111</v>
      </c>
      <c r="E2321" t="s">
        <v>6241</v>
      </c>
      <c r="F2321">
        <v>53530601</v>
      </c>
      <c r="G2321" t="s">
        <v>1753</v>
      </c>
      <c r="H2321">
        <v>0</v>
      </c>
      <c r="I2321" t="s">
        <v>2103</v>
      </c>
      <c r="J2321">
        <v>70</v>
      </c>
      <c r="K2321">
        <v>12</v>
      </c>
      <c r="L2321" t="s">
        <v>1771</v>
      </c>
      <c r="M2321" t="s">
        <v>1756</v>
      </c>
      <c r="N2321" t="s">
        <v>1756</v>
      </c>
      <c r="O2321" t="s">
        <v>2104</v>
      </c>
      <c r="P2321" t="s">
        <v>1757</v>
      </c>
      <c r="Q2321" s="387">
        <v>840</v>
      </c>
      <c r="R2321">
        <v>109.2</v>
      </c>
      <c r="S2321">
        <v>949.19999999999993</v>
      </c>
      <c r="T2321" s="388">
        <v>44468</v>
      </c>
      <c r="U2321">
        <v>0</v>
      </c>
      <c r="V2321" t="s">
        <v>833</v>
      </c>
      <c r="W2321" s="388">
        <v>44484</v>
      </c>
      <c r="X2321">
        <v>165</v>
      </c>
      <c r="Y2321">
        <v>0</v>
      </c>
      <c r="Z2321">
        <v>0</v>
      </c>
      <c r="AA2321" t="s">
        <v>1758</v>
      </c>
      <c r="AB2321" t="s">
        <v>827</v>
      </c>
      <c r="AD2321" t="s">
        <v>2045</v>
      </c>
      <c r="AE2321" t="s">
        <v>2046</v>
      </c>
      <c r="AI2321" t="s">
        <v>1761</v>
      </c>
      <c r="AL2321" t="s">
        <v>6242</v>
      </c>
      <c r="AM2321">
        <v>6</v>
      </c>
      <c r="AN2321" t="s">
        <v>1833</v>
      </c>
      <c r="AO2321" t="s">
        <v>1834</v>
      </c>
      <c r="AP2321">
        <v>0</v>
      </c>
      <c r="AQ2321" s="388">
        <v>44474</v>
      </c>
      <c r="AS2321" t="s">
        <v>3186</v>
      </c>
      <c r="AT2321" s="388">
        <v>44476</v>
      </c>
      <c r="AU2321" t="s">
        <v>1756</v>
      </c>
      <c r="AV2321" t="s">
        <v>1756</v>
      </c>
      <c r="AZ2321" t="s">
        <v>1756</v>
      </c>
      <c r="BA2321" t="s">
        <v>1767</v>
      </c>
      <c r="BB2321" t="s">
        <v>6243</v>
      </c>
      <c r="BC2321" t="s">
        <v>6244</v>
      </c>
      <c r="BD2321" t="s">
        <v>827</v>
      </c>
      <c r="BE2321" t="s">
        <v>1756</v>
      </c>
      <c r="BF2321" t="s">
        <v>827</v>
      </c>
    </row>
    <row r="2322" spans="1:58">
      <c r="A2322" t="s">
        <v>829</v>
      </c>
      <c r="B2322">
        <v>6</v>
      </c>
      <c r="C2322">
        <v>0</v>
      </c>
      <c r="D2322">
        <v>10111</v>
      </c>
      <c r="E2322" t="s">
        <v>6241</v>
      </c>
      <c r="F2322">
        <v>53530601</v>
      </c>
      <c r="G2322" t="s">
        <v>1753</v>
      </c>
      <c r="H2322">
        <v>0</v>
      </c>
      <c r="I2322" t="s">
        <v>2052</v>
      </c>
      <c r="J2322">
        <v>75</v>
      </c>
      <c r="K2322">
        <v>5</v>
      </c>
      <c r="L2322" t="s">
        <v>1771</v>
      </c>
      <c r="M2322" t="s">
        <v>1756</v>
      </c>
      <c r="N2322" t="s">
        <v>1756</v>
      </c>
      <c r="O2322" t="s">
        <v>2053</v>
      </c>
      <c r="P2322" t="s">
        <v>1757</v>
      </c>
      <c r="Q2322" s="387">
        <v>375</v>
      </c>
      <c r="R2322">
        <v>48.75</v>
      </c>
      <c r="S2322">
        <v>423.74999999999994</v>
      </c>
      <c r="T2322" s="388">
        <v>44468</v>
      </c>
      <c r="U2322">
        <v>0</v>
      </c>
      <c r="V2322" t="s">
        <v>833</v>
      </c>
      <c r="W2322" s="388">
        <v>44484</v>
      </c>
      <c r="X2322">
        <v>165</v>
      </c>
      <c r="Y2322">
        <v>0</v>
      </c>
      <c r="Z2322">
        <v>0</v>
      </c>
      <c r="AA2322" t="s">
        <v>1758</v>
      </c>
      <c r="AB2322" t="s">
        <v>827</v>
      </c>
      <c r="AD2322" t="s">
        <v>2045</v>
      </c>
      <c r="AE2322" t="s">
        <v>2046</v>
      </c>
      <c r="AI2322" t="s">
        <v>1761</v>
      </c>
      <c r="AL2322" t="s">
        <v>6242</v>
      </c>
      <c r="AM2322">
        <v>6</v>
      </c>
      <c r="AN2322" t="s">
        <v>1833</v>
      </c>
      <c r="AO2322" t="s">
        <v>1834</v>
      </c>
      <c r="AP2322">
        <v>0</v>
      </c>
      <c r="AQ2322" s="388">
        <v>44474</v>
      </c>
      <c r="AS2322" t="s">
        <v>3186</v>
      </c>
      <c r="AT2322" s="388">
        <v>44476</v>
      </c>
      <c r="AU2322" t="s">
        <v>1756</v>
      </c>
      <c r="AV2322" t="s">
        <v>1756</v>
      </c>
      <c r="AZ2322" t="s">
        <v>1756</v>
      </c>
      <c r="BA2322" t="s">
        <v>1767</v>
      </c>
      <c r="BB2322" t="s">
        <v>6245</v>
      </c>
      <c r="BC2322" t="s">
        <v>6246</v>
      </c>
      <c r="BD2322" t="s">
        <v>827</v>
      </c>
      <c r="BE2322" t="s">
        <v>1756</v>
      </c>
      <c r="BF2322" t="s">
        <v>827</v>
      </c>
    </row>
    <row r="2323" spans="1:58">
      <c r="A2323" t="s">
        <v>829</v>
      </c>
      <c r="B2323">
        <v>6</v>
      </c>
      <c r="C2323">
        <v>0</v>
      </c>
      <c r="D2323">
        <v>10111</v>
      </c>
      <c r="E2323" t="s">
        <v>6241</v>
      </c>
      <c r="F2323">
        <v>53530601</v>
      </c>
      <c r="G2323" t="s">
        <v>1753</v>
      </c>
      <c r="H2323">
        <v>0</v>
      </c>
      <c r="I2323" t="s">
        <v>2056</v>
      </c>
      <c r="J2323">
        <v>210</v>
      </c>
      <c r="K2323">
        <v>2</v>
      </c>
      <c r="L2323" t="s">
        <v>1755</v>
      </c>
      <c r="M2323" t="s">
        <v>1756</v>
      </c>
      <c r="N2323" t="s">
        <v>1756</v>
      </c>
      <c r="P2323" t="s">
        <v>1757</v>
      </c>
      <c r="Q2323" s="387">
        <v>420</v>
      </c>
      <c r="R2323">
        <v>54.6</v>
      </c>
      <c r="S2323">
        <v>474.59999999999997</v>
      </c>
      <c r="T2323" s="388">
        <v>44468</v>
      </c>
      <c r="U2323">
        <v>0</v>
      </c>
      <c r="V2323" t="s">
        <v>833</v>
      </c>
      <c r="W2323" s="388">
        <v>44484</v>
      </c>
      <c r="X2323">
        <v>165</v>
      </c>
      <c r="Y2323">
        <v>0</v>
      </c>
      <c r="Z2323">
        <v>0</v>
      </c>
      <c r="AA2323" t="s">
        <v>1758</v>
      </c>
      <c r="AB2323" t="s">
        <v>827</v>
      </c>
      <c r="AD2323" t="s">
        <v>2045</v>
      </c>
      <c r="AE2323" t="s">
        <v>2046</v>
      </c>
      <c r="AI2323" t="s">
        <v>1761</v>
      </c>
      <c r="AL2323" t="s">
        <v>6242</v>
      </c>
      <c r="AM2323">
        <v>6</v>
      </c>
      <c r="AN2323" t="s">
        <v>1833</v>
      </c>
      <c r="AO2323" t="s">
        <v>1834</v>
      </c>
      <c r="AP2323">
        <v>0</v>
      </c>
      <c r="AQ2323" s="388">
        <v>44474</v>
      </c>
      <c r="AS2323" t="s">
        <v>3186</v>
      </c>
      <c r="AT2323" s="388">
        <v>44476</v>
      </c>
      <c r="AU2323" t="s">
        <v>1756</v>
      </c>
      <c r="AV2323" t="s">
        <v>1756</v>
      </c>
      <c r="AZ2323" t="s">
        <v>1756</v>
      </c>
      <c r="BA2323" t="s">
        <v>1767</v>
      </c>
      <c r="BB2323" t="s">
        <v>6247</v>
      </c>
      <c r="BC2323" t="s">
        <v>6248</v>
      </c>
      <c r="BD2323" t="s">
        <v>827</v>
      </c>
      <c r="BE2323" t="s">
        <v>1756</v>
      </c>
      <c r="BF2323" t="s">
        <v>827</v>
      </c>
    </row>
    <row r="2324" spans="1:58">
      <c r="A2324" t="s">
        <v>829</v>
      </c>
      <c r="B2324">
        <v>6</v>
      </c>
      <c r="C2324">
        <v>0</v>
      </c>
      <c r="D2324">
        <v>10111</v>
      </c>
      <c r="E2324" t="s">
        <v>6241</v>
      </c>
      <c r="F2324">
        <v>53530601</v>
      </c>
      <c r="G2324" t="s">
        <v>1753</v>
      </c>
      <c r="H2324">
        <v>0</v>
      </c>
      <c r="I2324" t="s">
        <v>2113</v>
      </c>
      <c r="J2324">
        <v>122.39</v>
      </c>
      <c r="K2324">
        <v>12</v>
      </c>
      <c r="L2324" t="s">
        <v>2063</v>
      </c>
      <c r="M2324" t="s">
        <v>2114</v>
      </c>
      <c r="N2324" t="s">
        <v>1757</v>
      </c>
      <c r="O2324" t="s">
        <v>1756</v>
      </c>
      <c r="P2324" t="s">
        <v>1756</v>
      </c>
      <c r="Q2324" s="387">
        <v>1468.68</v>
      </c>
      <c r="R2324">
        <v>190.92840000000001</v>
      </c>
      <c r="S2324">
        <v>1659.6083999999998</v>
      </c>
      <c r="T2324" s="388">
        <v>44468</v>
      </c>
      <c r="U2324">
        <v>0</v>
      </c>
      <c r="V2324" t="s">
        <v>833</v>
      </c>
      <c r="W2324" s="388">
        <v>44484</v>
      </c>
      <c r="X2324">
        <v>165</v>
      </c>
      <c r="Y2324">
        <v>0</v>
      </c>
      <c r="Z2324">
        <v>0</v>
      </c>
      <c r="AA2324" t="s">
        <v>1758</v>
      </c>
      <c r="AB2324" t="s">
        <v>827</v>
      </c>
      <c r="AD2324" t="s">
        <v>2045</v>
      </c>
      <c r="AE2324" t="s">
        <v>2046</v>
      </c>
      <c r="AI2324" t="s">
        <v>1761</v>
      </c>
      <c r="AL2324" t="s">
        <v>6242</v>
      </c>
      <c r="AM2324">
        <v>6</v>
      </c>
      <c r="AN2324" t="s">
        <v>1833</v>
      </c>
      <c r="AO2324" t="s">
        <v>1834</v>
      </c>
      <c r="AP2324">
        <v>0</v>
      </c>
      <c r="AQ2324" s="388">
        <v>44474</v>
      </c>
      <c r="AS2324" t="s">
        <v>3186</v>
      </c>
      <c r="AT2324" s="388">
        <v>44476</v>
      </c>
      <c r="AU2324" t="s">
        <v>1756</v>
      </c>
      <c r="AV2324" t="s">
        <v>1756</v>
      </c>
      <c r="AZ2324" t="s">
        <v>1756</v>
      </c>
      <c r="BA2324" t="s">
        <v>1767</v>
      </c>
      <c r="BB2324" t="s">
        <v>6249</v>
      </c>
      <c r="BC2324" t="s">
        <v>6250</v>
      </c>
      <c r="BD2324" t="s">
        <v>827</v>
      </c>
      <c r="BE2324" t="s">
        <v>1756</v>
      </c>
      <c r="BF2324" t="s">
        <v>827</v>
      </c>
    </row>
    <row r="2325" spans="1:58">
      <c r="A2325" t="s">
        <v>829</v>
      </c>
      <c r="B2325">
        <v>6</v>
      </c>
      <c r="C2325">
        <v>0</v>
      </c>
      <c r="D2325">
        <v>10111</v>
      </c>
      <c r="E2325" t="s">
        <v>6241</v>
      </c>
      <c r="F2325">
        <v>53530601</v>
      </c>
      <c r="G2325" t="s">
        <v>1753</v>
      </c>
      <c r="H2325">
        <v>0</v>
      </c>
      <c r="I2325" t="s">
        <v>2089</v>
      </c>
      <c r="J2325">
        <v>146.96</v>
      </c>
      <c r="K2325">
        <v>2</v>
      </c>
      <c r="L2325" t="s">
        <v>2063</v>
      </c>
      <c r="M2325" t="s">
        <v>2090</v>
      </c>
      <c r="N2325" t="s">
        <v>1757</v>
      </c>
      <c r="O2325" t="s">
        <v>1756</v>
      </c>
      <c r="P2325" t="s">
        <v>1756</v>
      </c>
      <c r="Q2325" s="387">
        <v>293.92</v>
      </c>
      <c r="R2325">
        <v>38.209600000000002</v>
      </c>
      <c r="S2325">
        <v>332.12959999999998</v>
      </c>
      <c r="T2325" s="388">
        <v>44468</v>
      </c>
      <c r="U2325">
        <v>0</v>
      </c>
      <c r="V2325" t="s">
        <v>833</v>
      </c>
      <c r="W2325" s="388">
        <v>44484</v>
      </c>
      <c r="X2325">
        <v>165</v>
      </c>
      <c r="Y2325">
        <v>0</v>
      </c>
      <c r="Z2325">
        <v>0</v>
      </c>
      <c r="AA2325" t="s">
        <v>1758</v>
      </c>
      <c r="AB2325" t="s">
        <v>827</v>
      </c>
      <c r="AD2325" t="s">
        <v>2045</v>
      </c>
      <c r="AE2325" t="s">
        <v>2046</v>
      </c>
      <c r="AI2325" t="s">
        <v>1761</v>
      </c>
      <c r="AL2325" t="s">
        <v>6242</v>
      </c>
      <c r="AM2325">
        <v>6</v>
      </c>
      <c r="AN2325" t="s">
        <v>1833</v>
      </c>
      <c r="AO2325" t="s">
        <v>1834</v>
      </c>
      <c r="AP2325">
        <v>0</v>
      </c>
      <c r="AQ2325" s="388">
        <v>44474</v>
      </c>
      <c r="AS2325" t="s">
        <v>3186</v>
      </c>
      <c r="AT2325" s="388">
        <v>44476</v>
      </c>
      <c r="AU2325" t="s">
        <v>1756</v>
      </c>
      <c r="AV2325" t="s">
        <v>1756</v>
      </c>
      <c r="AZ2325" t="s">
        <v>1756</v>
      </c>
      <c r="BA2325" t="s">
        <v>1767</v>
      </c>
      <c r="BB2325" t="s">
        <v>6251</v>
      </c>
      <c r="BC2325" t="s">
        <v>6252</v>
      </c>
      <c r="BD2325" t="s">
        <v>827</v>
      </c>
      <c r="BE2325" t="s">
        <v>1756</v>
      </c>
      <c r="BF2325" t="s">
        <v>827</v>
      </c>
    </row>
    <row r="2326" spans="1:58">
      <c r="A2326" t="s">
        <v>829</v>
      </c>
      <c r="B2326">
        <v>6</v>
      </c>
      <c r="C2326">
        <v>0</v>
      </c>
      <c r="D2326">
        <v>10185</v>
      </c>
      <c r="E2326" t="s">
        <v>6253</v>
      </c>
      <c r="F2326">
        <v>53510612</v>
      </c>
      <c r="G2326" t="s">
        <v>2041</v>
      </c>
      <c r="H2326">
        <v>0</v>
      </c>
      <c r="I2326" t="s">
        <v>2052</v>
      </c>
      <c r="J2326">
        <v>75</v>
      </c>
      <c r="K2326">
        <v>7</v>
      </c>
      <c r="L2326" t="s">
        <v>1771</v>
      </c>
      <c r="M2326" t="s">
        <v>1756</v>
      </c>
      <c r="N2326" t="s">
        <v>1756</v>
      </c>
      <c r="O2326" t="s">
        <v>2053</v>
      </c>
      <c r="P2326" t="s">
        <v>1757</v>
      </c>
      <c r="Q2326" s="387">
        <v>525</v>
      </c>
      <c r="R2326">
        <v>68.25</v>
      </c>
      <c r="S2326">
        <v>593.25</v>
      </c>
      <c r="T2326" s="388">
        <v>44473</v>
      </c>
      <c r="U2326">
        <v>0</v>
      </c>
      <c r="V2326" t="s">
        <v>833</v>
      </c>
      <c r="W2326" s="388">
        <v>44484</v>
      </c>
      <c r="X2326">
        <v>165</v>
      </c>
      <c r="Y2326">
        <v>0</v>
      </c>
      <c r="Z2326">
        <v>0</v>
      </c>
      <c r="AA2326" t="s">
        <v>1758</v>
      </c>
      <c r="AB2326" t="s">
        <v>2044</v>
      </c>
      <c r="AD2326" t="s">
        <v>2045</v>
      </c>
      <c r="AE2326" t="s">
        <v>2046</v>
      </c>
      <c r="AI2326" t="s">
        <v>1761</v>
      </c>
      <c r="AL2326" t="s">
        <v>6254</v>
      </c>
      <c r="AM2326">
        <v>6</v>
      </c>
      <c r="AN2326" t="s">
        <v>2834</v>
      </c>
      <c r="AO2326" t="s">
        <v>1764</v>
      </c>
      <c r="AP2326">
        <v>0</v>
      </c>
      <c r="AQ2326" s="388">
        <v>44481</v>
      </c>
      <c r="AS2326" t="s">
        <v>3186</v>
      </c>
      <c r="AT2326" s="388">
        <v>44483</v>
      </c>
      <c r="AU2326" t="s">
        <v>1756</v>
      </c>
      <c r="AV2326" t="s">
        <v>1756</v>
      </c>
      <c r="AZ2326" t="s">
        <v>1756</v>
      </c>
      <c r="BA2326" t="s">
        <v>1767</v>
      </c>
      <c r="BB2326" t="s">
        <v>6255</v>
      </c>
      <c r="BC2326" t="s">
        <v>6256</v>
      </c>
      <c r="BD2326" t="s">
        <v>1756</v>
      </c>
      <c r="BE2326" t="s">
        <v>6257</v>
      </c>
      <c r="BF2326" t="s">
        <v>822</v>
      </c>
    </row>
    <row r="2327" spans="1:58">
      <c r="A2327" t="s">
        <v>829</v>
      </c>
      <c r="B2327">
        <v>6</v>
      </c>
      <c r="C2327">
        <v>0</v>
      </c>
      <c r="D2327">
        <v>10185</v>
      </c>
      <c r="E2327" t="s">
        <v>6253</v>
      </c>
      <c r="F2327">
        <v>53510612</v>
      </c>
      <c r="G2327" t="s">
        <v>2041</v>
      </c>
      <c r="H2327">
        <v>0</v>
      </c>
      <c r="I2327" t="s">
        <v>2056</v>
      </c>
      <c r="J2327">
        <v>210</v>
      </c>
      <c r="K2327">
        <v>1</v>
      </c>
      <c r="L2327" t="s">
        <v>1755</v>
      </c>
      <c r="M2327" t="s">
        <v>1756</v>
      </c>
      <c r="N2327" t="s">
        <v>1756</v>
      </c>
      <c r="P2327" t="s">
        <v>1757</v>
      </c>
      <c r="Q2327" s="387">
        <v>210</v>
      </c>
      <c r="R2327">
        <v>27.3</v>
      </c>
      <c r="S2327">
        <v>237.29999999999998</v>
      </c>
      <c r="T2327" s="388">
        <v>44473</v>
      </c>
      <c r="U2327">
        <v>0</v>
      </c>
      <c r="V2327" t="s">
        <v>833</v>
      </c>
      <c r="W2327" s="388">
        <v>44484</v>
      </c>
      <c r="X2327">
        <v>165</v>
      </c>
      <c r="Y2327">
        <v>0</v>
      </c>
      <c r="Z2327">
        <v>0</v>
      </c>
      <c r="AA2327" t="s">
        <v>1758</v>
      </c>
      <c r="AB2327" t="s">
        <v>2044</v>
      </c>
      <c r="AD2327" t="s">
        <v>2045</v>
      </c>
      <c r="AE2327" t="s">
        <v>2046</v>
      </c>
      <c r="AI2327" t="s">
        <v>1761</v>
      </c>
      <c r="AL2327" t="s">
        <v>6254</v>
      </c>
      <c r="AM2327">
        <v>6</v>
      </c>
      <c r="AN2327" t="s">
        <v>2834</v>
      </c>
      <c r="AO2327" t="s">
        <v>1764</v>
      </c>
      <c r="AP2327">
        <v>0</v>
      </c>
      <c r="AQ2327" s="388">
        <v>44481</v>
      </c>
      <c r="AS2327" t="s">
        <v>3186</v>
      </c>
      <c r="AT2327" s="388">
        <v>44483</v>
      </c>
      <c r="AU2327" t="s">
        <v>1756</v>
      </c>
      <c r="AV2327" t="s">
        <v>1756</v>
      </c>
      <c r="AZ2327" t="s">
        <v>1756</v>
      </c>
      <c r="BA2327" t="s">
        <v>1767</v>
      </c>
      <c r="BB2327" t="s">
        <v>6258</v>
      </c>
      <c r="BC2327" t="s">
        <v>6259</v>
      </c>
      <c r="BD2327" t="s">
        <v>1756</v>
      </c>
      <c r="BE2327" t="s">
        <v>6257</v>
      </c>
      <c r="BF2327" t="s">
        <v>822</v>
      </c>
    </row>
    <row r="2328" spans="1:58">
      <c r="A2328" t="s">
        <v>829</v>
      </c>
      <c r="B2328">
        <v>6</v>
      </c>
      <c r="C2328">
        <v>0</v>
      </c>
      <c r="D2328">
        <v>10185</v>
      </c>
      <c r="E2328" t="s">
        <v>6253</v>
      </c>
      <c r="F2328">
        <v>53510612</v>
      </c>
      <c r="G2328" t="s">
        <v>2041</v>
      </c>
      <c r="H2328">
        <v>0</v>
      </c>
      <c r="I2328" t="s">
        <v>2095</v>
      </c>
      <c r="J2328">
        <v>138.44999999999999</v>
      </c>
      <c r="K2328">
        <v>6</v>
      </c>
      <c r="L2328" t="s">
        <v>2063</v>
      </c>
      <c r="M2328" t="s">
        <v>2096</v>
      </c>
      <c r="N2328" t="s">
        <v>1757</v>
      </c>
      <c r="O2328" t="s">
        <v>1756</v>
      </c>
      <c r="P2328" t="s">
        <v>1756</v>
      </c>
      <c r="Q2328" s="387">
        <v>830.7</v>
      </c>
      <c r="R2328">
        <v>107.99100000000001</v>
      </c>
      <c r="S2328">
        <v>938.69099999999992</v>
      </c>
      <c r="T2328" s="388">
        <v>44473</v>
      </c>
      <c r="U2328">
        <v>0</v>
      </c>
      <c r="V2328" t="s">
        <v>833</v>
      </c>
      <c r="W2328" s="388">
        <v>44484</v>
      </c>
      <c r="X2328">
        <v>165</v>
      </c>
      <c r="Y2328">
        <v>0</v>
      </c>
      <c r="Z2328">
        <v>0</v>
      </c>
      <c r="AA2328" t="s">
        <v>1758</v>
      </c>
      <c r="AB2328" t="s">
        <v>2044</v>
      </c>
      <c r="AD2328" t="s">
        <v>2045</v>
      </c>
      <c r="AE2328" t="s">
        <v>2046</v>
      </c>
      <c r="AI2328" t="s">
        <v>1761</v>
      </c>
      <c r="AL2328" t="s">
        <v>6254</v>
      </c>
      <c r="AM2328">
        <v>6</v>
      </c>
      <c r="AN2328" t="s">
        <v>2834</v>
      </c>
      <c r="AO2328" t="s">
        <v>1764</v>
      </c>
      <c r="AP2328">
        <v>0</v>
      </c>
      <c r="AQ2328" s="388">
        <v>44481</v>
      </c>
      <c r="AS2328" t="s">
        <v>3186</v>
      </c>
      <c r="AT2328" s="388">
        <v>44483</v>
      </c>
      <c r="AU2328" t="s">
        <v>1756</v>
      </c>
      <c r="AV2328" t="s">
        <v>1756</v>
      </c>
      <c r="AZ2328" t="s">
        <v>1756</v>
      </c>
      <c r="BA2328" t="s">
        <v>1767</v>
      </c>
      <c r="BB2328" t="s">
        <v>6260</v>
      </c>
      <c r="BC2328" t="s">
        <v>6261</v>
      </c>
      <c r="BD2328" t="s">
        <v>1756</v>
      </c>
      <c r="BE2328" t="s">
        <v>6257</v>
      </c>
      <c r="BF2328" t="s">
        <v>822</v>
      </c>
    </row>
    <row r="2329" spans="1:58">
      <c r="A2329" t="s">
        <v>829</v>
      </c>
      <c r="B2329">
        <v>6</v>
      </c>
      <c r="C2329">
        <v>0</v>
      </c>
      <c r="D2329">
        <v>10182</v>
      </c>
      <c r="E2329" t="s">
        <v>6262</v>
      </c>
      <c r="F2329">
        <v>53510604</v>
      </c>
      <c r="G2329" t="s">
        <v>2041</v>
      </c>
      <c r="H2329">
        <v>0</v>
      </c>
      <c r="I2329" t="s">
        <v>2103</v>
      </c>
      <c r="J2329">
        <v>70</v>
      </c>
      <c r="K2329">
        <v>12.5</v>
      </c>
      <c r="L2329" t="s">
        <v>1771</v>
      </c>
      <c r="M2329" t="s">
        <v>1756</v>
      </c>
      <c r="N2329" t="s">
        <v>1756</v>
      </c>
      <c r="O2329" t="s">
        <v>2104</v>
      </c>
      <c r="P2329" t="s">
        <v>1757</v>
      </c>
      <c r="Q2329" s="387">
        <v>875</v>
      </c>
      <c r="R2329">
        <v>113.75</v>
      </c>
      <c r="S2329">
        <v>988.74999999999989</v>
      </c>
      <c r="T2329" s="388">
        <v>44473</v>
      </c>
      <c r="U2329">
        <v>0</v>
      </c>
      <c r="V2329" t="s">
        <v>833</v>
      </c>
      <c r="W2329" s="388">
        <v>44484</v>
      </c>
      <c r="X2329">
        <v>165</v>
      </c>
      <c r="Y2329">
        <v>0</v>
      </c>
      <c r="Z2329">
        <v>0</v>
      </c>
      <c r="AA2329" t="s">
        <v>1758</v>
      </c>
      <c r="AB2329" t="s">
        <v>825</v>
      </c>
      <c r="AD2329" t="s">
        <v>2045</v>
      </c>
      <c r="AE2329" t="s">
        <v>2046</v>
      </c>
      <c r="AI2329" t="s">
        <v>1761</v>
      </c>
      <c r="AL2329" t="s">
        <v>6263</v>
      </c>
      <c r="AM2329">
        <v>6</v>
      </c>
      <c r="AN2329" t="s">
        <v>1833</v>
      </c>
      <c r="AO2329" t="s">
        <v>3026</v>
      </c>
      <c r="AP2329">
        <v>0</v>
      </c>
      <c r="AQ2329" s="388">
        <v>44481</v>
      </c>
      <c r="AS2329" t="s">
        <v>3186</v>
      </c>
      <c r="AT2329" s="388">
        <v>44483</v>
      </c>
      <c r="AU2329" t="s">
        <v>1756</v>
      </c>
      <c r="AV2329" t="s">
        <v>1756</v>
      </c>
      <c r="AZ2329" t="s">
        <v>1756</v>
      </c>
      <c r="BA2329" t="s">
        <v>1767</v>
      </c>
      <c r="BB2329" t="s">
        <v>6264</v>
      </c>
      <c r="BC2329" t="s">
        <v>6265</v>
      </c>
      <c r="BD2329" t="s">
        <v>825</v>
      </c>
      <c r="BE2329" t="s">
        <v>1756</v>
      </c>
      <c r="BF2329" t="s">
        <v>825</v>
      </c>
    </row>
    <row r="2330" spans="1:58">
      <c r="A2330" t="s">
        <v>829</v>
      </c>
      <c r="B2330">
        <v>6</v>
      </c>
      <c r="C2330">
        <v>0</v>
      </c>
      <c r="D2330">
        <v>10182</v>
      </c>
      <c r="E2330" t="s">
        <v>6262</v>
      </c>
      <c r="F2330">
        <v>53510604</v>
      </c>
      <c r="G2330" t="s">
        <v>2041</v>
      </c>
      <c r="H2330">
        <v>0</v>
      </c>
      <c r="I2330" t="s">
        <v>2103</v>
      </c>
      <c r="J2330">
        <v>70</v>
      </c>
      <c r="K2330">
        <v>44</v>
      </c>
      <c r="L2330" t="s">
        <v>1771</v>
      </c>
      <c r="M2330" t="s">
        <v>1756</v>
      </c>
      <c r="N2330" t="s">
        <v>1756</v>
      </c>
      <c r="O2330" t="s">
        <v>2104</v>
      </c>
      <c r="P2330" t="s">
        <v>1757</v>
      </c>
      <c r="Q2330" s="387">
        <v>3080</v>
      </c>
      <c r="R2330">
        <v>400.40000000000003</v>
      </c>
      <c r="S2330">
        <v>3480.3999999999996</v>
      </c>
      <c r="T2330" s="388">
        <v>44473</v>
      </c>
      <c r="U2330">
        <v>0</v>
      </c>
      <c r="V2330" t="s">
        <v>833</v>
      </c>
      <c r="W2330" s="388">
        <v>44484</v>
      </c>
      <c r="X2330">
        <v>165</v>
      </c>
      <c r="Y2330">
        <v>0</v>
      </c>
      <c r="Z2330">
        <v>0</v>
      </c>
      <c r="AA2330" t="s">
        <v>1758</v>
      </c>
      <c r="AB2330" t="s">
        <v>825</v>
      </c>
      <c r="AD2330" t="s">
        <v>2045</v>
      </c>
      <c r="AE2330" t="s">
        <v>2046</v>
      </c>
      <c r="AI2330" t="s">
        <v>1761</v>
      </c>
      <c r="AL2330" t="s">
        <v>6263</v>
      </c>
      <c r="AM2330">
        <v>6</v>
      </c>
      <c r="AN2330" t="s">
        <v>1833</v>
      </c>
      <c r="AO2330" t="s">
        <v>3026</v>
      </c>
      <c r="AP2330">
        <v>0</v>
      </c>
      <c r="AQ2330" s="388">
        <v>44481</v>
      </c>
      <c r="AS2330" t="s">
        <v>3186</v>
      </c>
      <c r="AT2330" s="388">
        <v>44483</v>
      </c>
      <c r="AU2330" t="s">
        <v>1756</v>
      </c>
      <c r="AV2330" t="s">
        <v>1756</v>
      </c>
      <c r="AZ2330" t="s">
        <v>1756</v>
      </c>
      <c r="BA2330" t="s">
        <v>1767</v>
      </c>
      <c r="BB2330" t="s">
        <v>6266</v>
      </c>
      <c r="BC2330" t="s">
        <v>6267</v>
      </c>
      <c r="BD2330" t="s">
        <v>825</v>
      </c>
      <c r="BE2330" t="s">
        <v>1756</v>
      </c>
      <c r="BF2330" t="s">
        <v>825</v>
      </c>
    </row>
    <row r="2331" spans="1:58">
      <c r="A2331" t="s">
        <v>829</v>
      </c>
      <c r="B2331">
        <v>6</v>
      </c>
      <c r="C2331">
        <v>0</v>
      </c>
      <c r="D2331">
        <v>10182</v>
      </c>
      <c r="E2331" t="s">
        <v>6262</v>
      </c>
      <c r="F2331">
        <v>53510604</v>
      </c>
      <c r="G2331" t="s">
        <v>2041</v>
      </c>
      <c r="H2331">
        <v>0</v>
      </c>
      <c r="I2331" t="s">
        <v>2056</v>
      </c>
      <c r="J2331">
        <v>210</v>
      </c>
      <c r="K2331">
        <v>4</v>
      </c>
      <c r="L2331" t="s">
        <v>1755</v>
      </c>
      <c r="M2331" t="s">
        <v>1756</v>
      </c>
      <c r="N2331" t="s">
        <v>1756</v>
      </c>
      <c r="P2331" t="s">
        <v>1757</v>
      </c>
      <c r="Q2331" s="387">
        <v>840</v>
      </c>
      <c r="R2331">
        <v>109.2</v>
      </c>
      <c r="S2331">
        <v>949.19999999999993</v>
      </c>
      <c r="T2331" s="388">
        <v>44473</v>
      </c>
      <c r="U2331">
        <v>0</v>
      </c>
      <c r="V2331" t="s">
        <v>833</v>
      </c>
      <c r="W2331" s="388">
        <v>44484</v>
      </c>
      <c r="X2331">
        <v>165</v>
      </c>
      <c r="Y2331">
        <v>0</v>
      </c>
      <c r="Z2331">
        <v>0</v>
      </c>
      <c r="AA2331" t="s">
        <v>1758</v>
      </c>
      <c r="AB2331" t="s">
        <v>825</v>
      </c>
      <c r="AD2331" t="s">
        <v>2045</v>
      </c>
      <c r="AE2331" t="s">
        <v>2046</v>
      </c>
      <c r="AI2331" t="s">
        <v>1761</v>
      </c>
      <c r="AL2331" t="s">
        <v>6263</v>
      </c>
      <c r="AM2331">
        <v>6</v>
      </c>
      <c r="AN2331" t="s">
        <v>1833</v>
      </c>
      <c r="AO2331" t="s">
        <v>3026</v>
      </c>
      <c r="AP2331">
        <v>0</v>
      </c>
      <c r="AQ2331" s="388">
        <v>44481</v>
      </c>
      <c r="AS2331" t="s">
        <v>3186</v>
      </c>
      <c r="AT2331" s="388">
        <v>44483</v>
      </c>
      <c r="AU2331" t="s">
        <v>1756</v>
      </c>
      <c r="AV2331" t="s">
        <v>1756</v>
      </c>
      <c r="AZ2331" t="s">
        <v>1756</v>
      </c>
      <c r="BA2331" t="s">
        <v>1767</v>
      </c>
      <c r="BB2331" t="s">
        <v>6268</v>
      </c>
      <c r="BC2331" t="s">
        <v>6269</v>
      </c>
      <c r="BD2331" t="s">
        <v>825</v>
      </c>
      <c r="BE2331" t="s">
        <v>1756</v>
      </c>
      <c r="BF2331" t="s">
        <v>825</v>
      </c>
    </row>
    <row r="2332" spans="1:58">
      <c r="A2332" t="s">
        <v>829</v>
      </c>
      <c r="B2332">
        <v>6</v>
      </c>
      <c r="C2332">
        <v>0</v>
      </c>
      <c r="D2332">
        <v>10182</v>
      </c>
      <c r="E2332" t="s">
        <v>6262</v>
      </c>
      <c r="F2332">
        <v>53510604</v>
      </c>
      <c r="G2332" t="s">
        <v>2041</v>
      </c>
      <c r="H2332">
        <v>0</v>
      </c>
      <c r="I2332" t="s">
        <v>3047</v>
      </c>
      <c r="J2332">
        <v>55.2</v>
      </c>
      <c r="K2332">
        <v>12.5</v>
      </c>
      <c r="L2332" t="s">
        <v>2063</v>
      </c>
      <c r="M2332" t="s">
        <v>3048</v>
      </c>
      <c r="N2332" t="s">
        <v>1757</v>
      </c>
      <c r="O2332" t="s">
        <v>1756</v>
      </c>
      <c r="P2332" t="s">
        <v>1756</v>
      </c>
      <c r="Q2332" s="387">
        <v>690</v>
      </c>
      <c r="R2332">
        <v>89.7</v>
      </c>
      <c r="S2332">
        <v>779.69999999999993</v>
      </c>
      <c r="T2332" s="388">
        <v>44473</v>
      </c>
      <c r="U2332">
        <v>0</v>
      </c>
      <c r="V2332" t="s">
        <v>833</v>
      </c>
      <c r="W2332" s="388">
        <v>44484</v>
      </c>
      <c r="X2332">
        <v>165</v>
      </c>
      <c r="Y2332">
        <v>0</v>
      </c>
      <c r="Z2332">
        <v>0</v>
      </c>
      <c r="AA2332" t="s">
        <v>1758</v>
      </c>
      <c r="AB2332" t="s">
        <v>825</v>
      </c>
      <c r="AD2332" t="s">
        <v>2045</v>
      </c>
      <c r="AE2332" t="s">
        <v>2046</v>
      </c>
      <c r="AI2332" t="s">
        <v>1761</v>
      </c>
      <c r="AL2332" t="s">
        <v>6263</v>
      </c>
      <c r="AM2332">
        <v>6</v>
      </c>
      <c r="AN2332" t="s">
        <v>1833</v>
      </c>
      <c r="AO2332" t="s">
        <v>3026</v>
      </c>
      <c r="AP2332">
        <v>0</v>
      </c>
      <c r="AQ2332" s="388">
        <v>44481</v>
      </c>
      <c r="AS2332" t="s">
        <v>3186</v>
      </c>
      <c r="AT2332" s="388">
        <v>44483</v>
      </c>
      <c r="AU2332" t="s">
        <v>1756</v>
      </c>
      <c r="AV2332" t="s">
        <v>1756</v>
      </c>
      <c r="AZ2332" t="s">
        <v>1756</v>
      </c>
      <c r="BA2332" t="s">
        <v>1767</v>
      </c>
      <c r="BB2332" t="s">
        <v>6270</v>
      </c>
      <c r="BC2332" t="s">
        <v>6271</v>
      </c>
      <c r="BD2332" t="s">
        <v>825</v>
      </c>
      <c r="BE2332" t="s">
        <v>1756</v>
      </c>
      <c r="BF2332" t="s">
        <v>825</v>
      </c>
    </row>
    <row r="2333" spans="1:58">
      <c r="A2333" t="s">
        <v>829</v>
      </c>
      <c r="B2333">
        <v>6</v>
      </c>
      <c r="C2333">
        <v>0</v>
      </c>
      <c r="D2333">
        <v>10182</v>
      </c>
      <c r="E2333" t="s">
        <v>6262</v>
      </c>
      <c r="F2333">
        <v>53510604</v>
      </c>
      <c r="G2333" t="s">
        <v>2041</v>
      </c>
      <c r="H2333">
        <v>0</v>
      </c>
      <c r="I2333" t="s">
        <v>3047</v>
      </c>
      <c r="J2333">
        <v>55.2</v>
      </c>
      <c r="K2333">
        <v>44</v>
      </c>
      <c r="L2333" t="s">
        <v>2063</v>
      </c>
      <c r="M2333" t="s">
        <v>3048</v>
      </c>
      <c r="N2333" t="s">
        <v>1757</v>
      </c>
      <c r="O2333" t="s">
        <v>1756</v>
      </c>
      <c r="P2333" t="s">
        <v>1756</v>
      </c>
      <c r="Q2333" s="387">
        <v>2428.8000000000002</v>
      </c>
      <c r="R2333">
        <v>315.74400000000003</v>
      </c>
      <c r="S2333">
        <v>2744.5439999999999</v>
      </c>
      <c r="T2333" s="388">
        <v>44473</v>
      </c>
      <c r="U2333">
        <v>0</v>
      </c>
      <c r="V2333" t="s">
        <v>833</v>
      </c>
      <c r="W2333" s="388">
        <v>44484</v>
      </c>
      <c r="X2333">
        <v>165</v>
      </c>
      <c r="Y2333">
        <v>0</v>
      </c>
      <c r="Z2333">
        <v>0</v>
      </c>
      <c r="AA2333" t="s">
        <v>1758</v>
      </c>
      <c r="AB2333" t="s">
        <v>825</v>
      </c>
      <c r="AD2333" t="s">
        <v>2045</v>
      </c>
      <c r="AE2333" t="s">
        <v>2046</v>
      </c>
      <c r="AI2333" t="s">
        <v>1761</v>
      </c>
      <c r="AL2333" t="s">
        <v>6263</v>
      </c>
      <c r="AM2333">
        <v>6</v>
      </c>
      <c r="AN2333" t="s">
        <v>1833</v>
      </c>
      <c r="AO2333" t="s">
        <v>3026</v>
      </c>
      <c r="AP2333">
        <v>0</v>
      </c>
      <c r="AQ2333" s="388">
        <v>44481</v>
      </c>
      <c r="AS2333" t="s">
        <v>3186</v>
      </c>
      <c r="AT2333" s="388">
        <v>44483</v>
      </c>
      <c r="AU2333" t="s">
        <v>1756</v>
      </c>
      <c r="AV2333" t="s">
        <v>1756</v>
      </c>
      <c r="AZ2333" t="s">
        <v>1756</v>
      </c>
      <c r="BA2333" t="s">
        <v>1767</v>
      </c>
      <c r="BB2333" t="s">
        <v>6272</v>
      </c>
      <c r="BC2333" t="s">
        <v>6273</v>
      </c>
      <c r="BD2333" t="s">
        <v>825</v>
      </c>
      <c r="BE2333" t="s">
        <v>1756</v>
      </c>
      <c r="BF2333" t="s">
        <v>825</v>
      </c>
    </row>
    <row r="2334" spans="1:58">
      <c r="A2334" t="s">
        <v>829</v>
      </c>
      <c r="B2334">
        <v>6</v>
      </c>
      <c r="C2334">
        <v>0</v>
      </c>
      <c r="D2334">
        <v>10181</v>
      </c>
      <c r="E2334" t="s">
        <v>6274</v>
      </c>
      <c r="F2334">
        <v>53510604</v>
      </c>
      <c r="G2334" t="s">
        <v>2041</v>
      </c>
      <c r="H2334">
        <v>0</v>
      </c>
      <c r="I2334" t="s">
        <v>2103</v>
      </c>
      <c r="J2334">
        <v>70</v>
      </c>
      <c r="K2334">
        <v>77.5</v>
      </c>
      <c r="L2334" t="s">
        <v>1771</v>
      </c>
      <c r="M2334" t="s">
        <v>1756</v>
      </c>
      <c r="N2334" t="s">
        <v>1756</v>
      </c>
      <c r="O2334" t="s">
        <v>2104</v>
      </c>
      <c r="P2334" t="s">
        <v>1757</v>
      </c>
      <c r="Q2334" s="387">
        <v>5425</v>
      </c>
      <c r="R2334">
        <v>705.25</v>
      </c>
      <c r="S2334">
        <v>6130.2499999999991</v>
      </c>
      <c r="T2334" s="388">
        <v>44473</v>
      </c>
      <c r="U2334">
        <v>0</v>
      </c>
      <c r="V2334" t="s">
        <v>833</v>
      </c>
      <c r="W2334" s="388">
        <v>44484</v>
      </c>
      <c r="X2334">
        <v>165</v>
      </c>
      <c r="Y2334">
        <v>0</v>
      </c>
      <c r="Z2334">
        <v>0</v>
      </c>
      <c r="AA2334" t="s">
        <v>1758</v>
      </c>
      <c r="AB2334" t="s">
        <v>825</v>
      </c>
      <c r="AD2334" t="s">
        <v>2045</v>
      </c>
      <c r="AE2334" t="s">
        <v>2046</v>
      </c>
      <c r="AI2334" t="s">
        <v>1761</v>
      </c>
      <c r="AL2334" t="s">
        <v>6275</v>
      </c>
      <c r="AM2334">
        <v>6</v>
      </c>
      <c r="AN2334" t="s">
        <v>3133</v>
      </c>
      <c r="AO2334" t="s">
        <v>2852</v>
      </c>
      <c r="AP2334">
        <v>0</v>
      </c>
      <c r="AQ2334" s="388">
        <v>44481</v>
      </c>
      <c r="AS2334" t="s">
        <v>3186</v>
      </c>
      <c r="AT2334" s="388">
        <v>44483</v>
      </c>
      <c r="AU2334" t="s">
        <v>1756</v>
      </c>
      <c r="AV2334" t="s">
        <v>1756</v>
      </c>
      <c r="AZ2334" t="s">
        <v>1756</v>
      </c>
      <c r="BA2334" t="s">
        <v>1767</v>
      </c>
      <c r="BB2334" t="s">
        <v>6276</v>
      </c>
      <c r="BC2334" t="s">
        <v>6277</v>
      </c>
      <c r="BD2334" t="s">
        <v>825</v>
      </c>
      <c r="BE2334" t="s">
        <v>1756</v>
      </c>
      <c r="BF2334" t="s">
        <v>825</v>
      </c>
    </row>
    <row r="2335" spans="1:58">
      <c r="A2335" t="s">
        <v>829</v>
      </c>
      <c r="B2335">
        <v>6</v>
      </c>
      <c r="C2335">
        <v>0</v>
      </c>
      <c r="D2335">
        <v>10181</v>
      </c>
      <c r="E2335" t="s">
        <v>6274</v>
      </c>
      <c r="F2335">
        <v>53510604</v>
      </c>
      <c r="G2335" t="s">
        <v>2041</v>
      </c>
      <c r="H2335">
        <v>0</v>
      </c>
      <c r="I2335" t="s">
        <v>2056</v>
      </c>
      <c r="J2335">
        <v>210</v>
      </c>
      <c r="K2335">
        <v>7</v>
      </c>
      <c r="L2335" t="s">
        <v>1755</v>
      </c>
      <c r="M2335" t="s">
        <v>1756</v>
      </c>
      <c r="N2335" t="s">
        <v>1756</v>
      </c>
      <c r="P2335" t="s">
        <v>1757</v>
      </c>
      <c r="Q2335" s="387">
        <v>1470</v>
      </c>
      <c r="R2335">
        <v>191.1</v>
      </c>
      <c r="S2335">
        <v>1661.1</v>
      </c>
      <c r="T2335" s="388">
        <v>44473</v>
      </c>
      <c r="U2335">
        <v>0</v>
      </c>
      <c r="V2335" t="s">
        <v>833</v>
      </c>
      <c r="W2335" s="388">
        <v>44484</v>
      </c>
      <c r="X2335">
        <v>165</v>
      </c>
      <c r="Y2335">
        <v>0</v>
      </c>
      <c r="Z2335">
        <v>0</v>
      </c>
      <c r="AA2335" t="s">
        <v>1758</v>
      </c>
      <c r="AB2335" t="s">
        <v>825</v>
      </c>
      <c r="AD2335" t="s">
        <v>2045</v>
      </c>
      <c r="AE2335" t="s">
        <v>2046</v>
      </c>
      <c r="AI2335" t="s">
        <v>1761</v>
      </c>
      <c r="AL2335" t="s">
        <v>6275</v>
      </c>
      <c r="AM2335">
        <v>6</v>
      </c>
      <c r="AN2335" t="s">
        <v>3133</v>
      </c>
      <c r="AO2335" t="s">
        <v>2852</v>
      </c>
      <c r="AP2335">
        <v>0</v>
      </c>
      <c r="AQ2335" s="388">
        <v>44481</v>
      </c>
      <c r="AS2335" t="s">
        <v>3186</v>
      </c>
      <c r="AT2335" s="388">
        <v>44483</v>
      </c>
      <c r="AU2335" t="s">
        <v>1756</v>
      </c>
      <c r="AV2335" t="s">
        <v>1756</v>
      </c>
      <c r="AZ2335" t="s">
        <v>1756</v>
      </c>
      <c r="BA2335" t="s">
        <v>1767</v>
      </c>
      <c r="BB2335" t="s">
        <v>6278</v>
      </c>
      <c r="BC2335" t="s">
        <v>6279</v>
      </c>
      <c r="BD2335" t="s">
        <v>825</v>
      </c>
      <c r="BE2335" t="s">
        <v>1756</v>
      </c>
      <c r="BF2335" t="s">
        <v>825</v>
      </c>
    </row>
    <row r="2336" spans="1:58">
      <c r="A2336" t="s">
        <v>829</v>
      </c>
      <c r="B2336">
        <v>6</v>
      </c>
      <c r="C2336">
        <v>0</v>
      </c>
      <c r="D2336">
        <v>10181</v>
      </c>
      <c r="E2336" t="s">
        <v>6274</v>
      </c>
      <c r="F2336">
        <v>53510604</v>
      </c>
      <c r="G2336" t="s">
        <v>2041</v>
      </c>
      <c r="H2336">
        <v>0</v>
      </c>
      <c r="I2336" t="s">
        <v>3047</v>
      </c>
      <c r="J2336">
        <v>55.2</v>
      </c>
      <c r="K2336">
        <v>77.5</v>
      </c>
      <c r="L2336" t="s">
        <v>2063</v>
      </c>
      <c r="M2336" t="s">
        <v>3048</v>
      </c>
      <c r="N2336" t="s">
        <v>1757</v>
      </c>
      <c r="O2336" t="s">
        <v>1756</v>
      </c>
      <c r="P2336" t="s">
        <v>1756</v>
      </c>
      <c r="Q2336" s="387">
        <v>4278</v>
      </c>
      <c r="R2336">
        <v>556.14</v>
      </c>
      <c r="S2336">
        <v>4834.1399999999994</v>
      </c>
      <c r="T2336" s="388">
        <v>44473</v>
      </c>
      <c r="U2336">
        <v>0</v>
      </c>
      <c r="V2336" t="s">
        <v>833</v>
      </c>
      <c r="W2336" s="388">
        <v>44484</v>
      </c>
      <c r="X2336">
        <v>165</v>
      </c>
      <c r="Y2336">
        <v>0</v>
      </c>
      <c r="Z2336">
        <v>0</v>
      </c>
      <c r="AA2336" t="s">
        <v>1758</v>
      </c>
      <c r="AB2336" t="s">
        <v>825</v>
      </c>
      <c r="AD2336" t="s">
        <v>2045</v>
      </c>
      <c r="AE2336" t="s">
        <v>2046</v>
      </c>
      <c r="AI2336" t="s">
        <v>1761</v>
      </c>
      <c r="AL2336" t="s">
        <v>6275</v>
      </c>
      <c r="AM2336">
        <v>6</v>
      </c>
      <c r="AN2336" t="s">
        <v>3133</v>
      </c>
      <c r="AO2336" t="s">
        <v>2852</v>
      </c>
      <c r="AP2336">
        <v>0</v>
      </c>
      <c r="AQ2336" s="388">
        <v>44481</v>
      </c>
      <c r="AS2336" t="s">
        <v>3186</v>
      </c>
      <c r="AT2336" s="388">
        <v>44483</v>
      </c>
      <c r="AU2336" t="s">
        <v>1756</v>
      </c>
      <c r="AV2336" t="s">
        <v>1756</v>
      </c>
      <c r="AZ2336" t="s">
        <v>1756</v>
      </c>
      <c r="BA2336" t="s">
        <v>1767</v>
      </c>
      <c r="BB2336" t="s">
        <v>6280</v>
      </c>
      <c r="BC2336" t="s">
        <v>6281</v>
      </c>
      <c r="BD2336" t="s">
        <v>825</v>
      </c>
      <c r="BE2336" t="s">
        <v>1756</v>
      </c>
      <c r="BF2336" t="s">
        <v>825</v>
      </c>
    </row>
    <row r="2337" spans="1:58">
      <c r="A2337" t="s">
        <v>829</v>
      </c>
      <c r="B2337">
        <v>6</v>
      </c>
      <c r="C2337">
        <v>0</v>
      </c>
      <c r="D2337">
        <v>10192</v>
      </c>
      <c r="E2337" t="s">
        <v>6282</v>
      </c>
      <c r="F2337">
        <v>53510604</v>
      </c>
      <c r="G2337" t="s">
        <v>2041</v>
      </c>
      <c r="H2337">
        <v>0</v>
      </c>
      <c r="I2337" t="s">
        <v>2052</v>
      </c>
      <c r="J2337">
        <v>75</v>
      </c>
      <c r="K2337">
        <v>12</v>
      </c>
      <c r="L2337" t="s">
        <v>1771</v>
      </c>
      <c r="M2337" t="s">
        <v>1756</v>
      </c>
      <c r="N2337" t="s">
        <v>1756</v>
      </c>
      <c r="O2337" t="s">
        <v>2053</v>
      </c>
      <c r="P2337" t="s">
        <v>1757</v>
      </c>
      <c r="Q2337" s="387">
        <v>900</v>
      </c>
      <c r="R2337">
        <v>117</v>
      </c>
      <c r="S2337">
        <v>1016.9999999999999</v>
      </c>
      <c r="T2337" s="388">
        <v>44473</v>
      </c>
      <c r="U2337">
        <v>0</v>
      </c>
      <c r="V2337" t="s">
        <v>833</v>
      </c>
      <c r="W2337" s="388">
        <v>44484</v>
      </c>
      <c r="X2337">
        <v>165</v>
      </c>
      <c r="Y2337">
        <v>0</v>
      </c>
      <c r="Z2337">
        <v>0</v>
      </c>
      <c r="AA2337" t="s">
        <v>1758</v>
      </c>
      <c r="AB2337" t="s">
        <v>825</v>
      </c>
      <c r="AD2337" t="s">
        <v>2045</v>
      </c>
      <c r="AE2337" t="s">
        <v>2046</v>
      </c>
      <c r="AI2337" t="s">
        <v>1761</v>
      </c>
      <c r="AL2337" t="s">
        <v>5239</v>
      </c>
      <c r="AM2337">
        <v>6</v>
      </c>
      <c r="AN2337" t="s">
        <v>1833</v>
      </c>
      <c r="AO2337" t="s">
        <v>1834</v>
      </c>
      <c r="AP2337">
        <v>0</v>
      </c>
      <c r="AQ2337" s="388">
        <v>44481</v>
      </c>
      <c r="AS2337" t="s">
        <v>3186</v>
      </c>
      <c r="AT2337" s="388">
        <v>44483</v>
      </c>
      <c r="AU2337" t="s">
        <v>1756</v>
      </c>
      <c r="AV2337" t="s">
        <v>1756</v>
      </c>
      <c r="AZ2337" t="s">
        <v>1756</v>
      </c>
      <c r="BA2337" t="s">
        <v>1767</v>
      </c>
      <c r="BB2337" t="s">
        <v>6283</v>
      </c>
      <c r="BC2337" t="s">
        <v>6284</v>
      </c>
      <c r="BD2337" t="s">
        <v>825</v>
      </c>
      <c r="BE2337" t="s">
        <v>1756</v>
      </c>
      <c r="BF2337" t="s">
        <v>825</v>
      </c>
    </row>
    <row r="2338" spans="1:58">
      <c r="A2338" t="s">
        <v>829</v>
      </c>
      <c r="B2338">
        <v>6</v>
      </c>
      <c r="C2338">
        <v>0</v>
      </c>
      <c r="D2338">
        <v>10192</v>
      </c>
      <c r="E2338" t="s">
        <v>6282</v>
      </c>
      <c r="F2338">
        <v>53510604</v>
      </c>
      <c r="G2338" t="s">
        <v>2041</v>
      </c>
      <c r="H2338">
        <v>0</v>
      </c>
      <c r="I2338" t="s">
        <v>2062</v>
      </c>
      <c r="J2338">
        <v>138.05000000000001</v>
      </c>
      <c r="K2338">
        <v>11</v>
      </c>
      <c r="L2338" t="s">
        <v>2063</v>
      </c>
      <c r="M2338" t="s">
        <v>2064</v>
      </c>
      <c r="N2338" t="s">
        <v>1757</v>
      </c>
      <c r="O2338" t="s">
        <v>1756</v>
      </c>
      <c r="P2338" t="s">
        <v>1756</v>
      </c>
      <c r="Q2338" s="387">
        <v>1518.55</v>
      </c>
      <c r="R2338">
        <v>197.41149999999999</v>
      </c>
      <c r="S2338">
        <v>1715.9614999999999</v>
      </c>
      <c r="T2338" s="388">
        <v>44473</v>
      </c>
      <c r="U2338">
        <v>0</v>
      </c>
      <c r="V2338" t="s">
        <v>833</v>
      </c>
      <c r="W2338" s="388">
        <v>44484</v>
      </c>
      <c r="X2338">
        <v>165</v>
      </c>
      <c r="Y2338">
        <v>0</v>
      </c>
      <c r="Z2338">
        <v>0</v>
      </c>
      <c r="AA2338" t="s">
        <v>1758</v>
      </c>
      <c r="AB2338" t="s">
        <v>825</v>
      </c>
      <c r="AD2338" t="s">
        <v>2045</v>
      </c>
      <c r="AE2338" t="s">
        <v>2046</v>
      </c>
      <c r="AI2338" t="s">
        <v>1761</v>
      </c>
      <c r="AL2338" t="s">
        <v>5239</v>
      </c>
      <c r="AM2338">
        <v>6</v>
      </c>
      <c r="AN2338" t="s">
        <v>1833</v>
      </c>
      <c r="AO2338" t="s">
        <v>1834</v>
      </c>
      <c r="AP2338">
        <v>0</v>
      </c>
      <c r="AQ2338" s="388">
        <v>44481</v>
      </c>
      <c r="AS2338" t="s">
        <v>3186</v>
      </c>
      <c r="AT2338" s="388">
        <v>44483</v>
      </c>
      <c r="AU2338" t="s">
        <v>1756</v>
      </c>
      <c r="AV2338" t="s">
        <v>1756</v>
      </c>
      <c r="AZ2338" t="s">
        <v>1756</v>
      </c>
      <c r="BA2338" t="s">
        <v>1767</v>
      </c>
      <c r="BB2338" t="s">
        <v>6285</v>
      </c>
      <c r="BC2338" t="s">
        <v>6286</v>
      </c>
      <c r="BD2338" t="s">
        <v>825</v>
      </c>
      <c r="BE2338" t="s">
        <v>1756</v>
      </c>
      <c r="BF2338" t="s">
        <v>825</v>
      </c>
    </row>
    <row r="2339" spans="1:58">
      <c r="A2339" t="s">
        <v>829</v>
      </c>
      <c r="B2339">
        <v>6</v>
      </c>
      <c r="C2339">
        <v>0</v>
      </c>
      <c r="D2339">
        <v>10169</v>
      </c>
      <c r="E2339" t="s">
        <v>6287</v>
      </c>
      <c r="F2339">
        <v>53510604</v>
      </c>
      <c r="G2339" t="s">
        <v>2041</v>
      </c>
      <c r="H2339">
        <v>0</v>
      </c>
      <c r="I2339" t="s">
        <v>2103</v>
      </c>
      <c r="J2339">
        <v>70</v>
      </c>
      <c r="K2339">
        <v>92</v>
      </c>
      <c r="L2339" t="s">
        <v>1771</v>
      </c>
      <c r="M2339" t="s">
        <v>1756</v>
      </c>
      <c r="N2339" t="s">
        <v>1756</v>
      </c>
      <c r="O2339" t="s">
        <v>2104</v>
      </c>
      <c r="P2339" t="s">
        <v>1757</v>
      </c>
      <c r="Q2339" s="387">
        <v>6440</v>
      </c>
      <c r="R2339">
        <v>837.2</v>
      </c>
      <c r="S2339">
        <v>7277.1999999999989</v>
      </c>
      <c r="T2339" s="388">
        <v>44472</v>
      </c>
      <c r="U2339">
        <v>0</v>
      </c>
      <c r="V2339" t="s">
        <v>833</v>
      </c>
      <c r="W2339" s="388">
        <v>44484</v>
      </c>
      <c r="X2339">
        <v>165</v>
      </c>
      <c r="Y2339">
        <v>0</v>
      </c>
      <c r="Z2339">
        <v>0</v>
      </c>
      <c r="AA2339" t="s">
        <v>1758</v>
      </c>
      <c r="AB2339" t="s">
        <v>825</v>
      </c>
      <c r="AD2339" t="s">
        <v>2045</v>
      </c>
      <c r="AE2339" t="s">
        <v>2046</v>
      </c>
      <c r="AI2339" t="s">
        <v>1761</v>
      </c>
      <c r="AL2339" t="s">
        <v>6288</v>
      </c>
      <c r="AM2339">
        <v>6</v>
      </c>
      <c r="AN2339" t="s">
        <v>1833</v>
      </c>
      <c r="AO2339" t="s">
        <v>3026</v>
      </c>
      <c r="AP2339">
        <v>0</v>
      </c>
      <c r="AQ2339" s="388">
        <v>44481</v>
      </c>
      <c r="AS2339" t="s">
        <v>3186</v>
      </c>
      <c r="AT2339" s="388">
        <v>44482</v>
      </c>
      <c r="AU2339" t="s">
        <v>1756</v>
      </c>
      <c r="AV2339" t="s">
        <v>1756</v>
      </c>
      <c r="AZ2339" t="s">
        <v>1756</v>
      </c>
      <c r="BA2339" t="s">
        <v>1767</v>
      </c>
      <c r="BB2339" t="s">
        <v>6289</v>
      </c>
      <c r="BC2339" t="s">
        <v>6290</v>
      </c>
      <c r="BD2339" t="s">
        <v>825</v>
      </c>
      <c r="BE2339" t="s">
        <v>1756</v>
      </c>
      <c r="BF2339" t="s">
        <v>825</v>
      </c>
    </row>
    <row r="2340" spans="1:58">
      <c r="A2340" t="s">
        <v>829</v>
      </c>
      <c r="B2340">
        <v>6</v>
      </c>
      <c r="C2340">
        <v>0</v>
      </c>
      <c r="D2340">
        <v>10169</v>
      </c>
      <c r="E2340" t="s">
        <v>6287</v>
      </c>
      <c r="F2340">
        <v>53510604</v>
      </c>
      <c r="G2340" t="s">
        <v>2041</v>
      </c>
      <c r="H2340">
        <v>0</v>
      </c>
      <c r="I2340" t="s">
        <v>2056</v>
      </c>
      <c r="J2340">
        <v>210</v>
      </c>
      <c r="K2340">
        <v>8</v>
      </c>
      <c r="L2340" t="s">
        <v>1755</v>
      </c>
      <c r="M2340" t="s">
        <v>1756</v>
      </c>
      <c r="N2340" t="s">
        <v>1756</v>
      </c>
      <c r="P2340" t="s">
        <v>1757</v>
      </c>
      <c r="Q2340" s="387">
        <v>1680</v>
      </c>
      <c r="R2340">
        <v>218.4</v>
      </c>
      <c r="S2340">
        <v>1898.3999999999999</v>
      </c>
      <c r="T2340" s="388">
        <v>44472</v>
      </c>
      <c r="U2340">
        <v>0</v>
      </c>
      <c r="V2340" t="s">
        <v>833</v>
      </c>
      <c r="W2340" s="388">
        <v>44484</v>
      </c>
      <c r="X2340">
        <v>165</v>
      </c>
      <c r="Y2340">
        <v>0</v>
      </c>
      <c r="Z2340">
        <v>0</v>
      </c>
      <c r="AA2340" t="s">
        <v>1758</v>
      </c>
      <c r="AB2340" t="s">
        <v>825</v>
      </c>
      <c r="AD2340" t="s">
        <v>2045</v>
      </c>
      <c r="AE2340" t="s">
        <v>2046</v>
      </c>
      <c r="AI2340" t="s">
        <v>1761</v>
      </c>
      <c r="AL2340" t="s">
        <v>6288</v>
      </c>
      <c r="AM2340">
        <v>6</v>
      </c>
      <c r="AN2340" t="s">
        <v>1833</v>
      </c>
      <c r="AO2340" t="s">
        <v>3026</v>
      </c>
      <c r="AP2340">
        <v>0</v>
      </c>
      <c r="AQ2340" s="388">
        <v>44481</v>
      </c>
      <c r="AS2340" t="s">
        <v>3186</v>
      </c>
      <c r="AT2340" s="388">
        <v>44482</v>
      </c>
      <c r="AU2340" t="s">
        <v>1756</v>
      </c>
      <c r="AV2340" t="s">
        <v>1756</v>
      </c>
      <c r="AZ2340" t="s">
        <v>1756</v>
      </c>
      <c r="BA2340" t="s">
        <v>1767</v>
      </c>
      <c r="BB2340" t="s">
        <v>6291</v>
      </c>
      <c r="BC2340" t="s">
        <v>6292</v>
      </c>
      <c r="BD2340" t="s">
        <v>825</v>
      </c>
      <c r="BE2340" t="s">
        <v>1756</v>
      </c>
      <c r="BF2340" t="s">
        <v>825</v>
      </c>
    </row>
    <row r="2341" spans="1:58">
      <c r="A2341" t="s">
        <v>829</v>
      </c>
      <c r="B2341">
        <v>6</v>
      </c>
      <c r="C2341">
        <v>0</v>
      </c>
      <c r="D2341">
        <v>10169</v>
      </c>
      <c r="E2341" t="s">
        <v>6287</v>
      </c>
      <c r="F2341">
        <v>53510604</v>
      </c>
      <c r="G2341" t="s">
        <v>2041</v>
      </c>
      <c r="H2341">
        <v>0</v>
      </c>
      <c r="I2341" t="s">
        <v>3047</v>
      </c>
      <c r="J2341">
        <v>55.2</v>
      </c>
      <c r="K2341">
        <v>92</v>
      </c>
      <c r="L2341" t="s">
        <v>2063</v>
      </c>
      <c r="M2341" t="s">
        <v>3048</v>
      </c>
      <c r="N2341" t="s">
        <v>1757</v>
      </c>
      <c r="O2341" t="s">
        <v>1756</v>
      </c>
      <c r="P2341" t="s">
        <v>1756</v>
      </c>
      <c r="Q2341" s="387">
        <v>5078.3999999999996</v>
      </c>
      <c r="R2341">
        <v>660.19200000000001</v>
      </c>
      <c r="S2341">
        <v>5738.5919999999987</v>
      </c>
      <c r="T2341" s="388">
        <v>44472</v>
      </c>
      <c r="U2341">
        <v>0</v>
      </c>
      <c r="V2341" t="s">
        <v>833</v>
      </c>
      <c r="W2341" s="388">
        <v>44484</v>
      </c>
      <c r="X2341">
        <v>165</v>
      </c>
      <c r="Y2341">
        <v>0</v>
      </c>
      <c r="Z2341">
        <v>0</v>
      </c>
      <c r="AA2341" t="s">
        <v>1758</v>
      </c>
      <c r="AB2341" t="s">
        <v>825</v>
      </c>
      <c r="AD2341" t="s">
        <v>2045</v>
      </c>
      <c r="AE2341" t="s">
        <v>2046</v>
      </c>
      <c r="AI2341" t="s">
        <v>1761</v>
      </c>
      <c r="AL2341" t="s">
        <v>6288</v>
      </c>
      <c r="AM2341">
        <v>6</v>
      </c>
      <c r="AN2341" t="s">
        <v>1833</v>
      </c>
      <c r="AO2341" t="s">
        <v>3026</v>
      </c>
      <c r="AP2341">
        <v>0</v>
      </c>
      <c r="AQ2341" s="388">
        <v>44481</v>
      </c>
      <c r="AS2341" t="s">
        <v>3186</v>
      </c>
      <c r="AT2341" s="388">
        <v>44482</v>
      </c>
      <c r="AU2341" t="s">
        <v>1756</v>
      </c>
      <c r="AV2341" t="s">
        <v>1756</v>
      </c>
      <c r="AZ2341" t="s">
        <v>1756</v>
      </c>
      <c r="BA2341" t="s">
        <v>1767</v>
      </c>
      <c r="BB2341" t="s">
        <v>6293</v>
      </c>
      <c r="BC2341" t="s">
        <v>6294</v>
      </c>
      <c r="BD2341" t="s">
        <v>825</v>
      </c>
      <c r="BE2341" t="s">
        <v>1756</v>
      </c>
      <c r="BF2341" t="s">
        <v>825</v>
      </c>
    </row>
    <row r="2342" spans="1:58">
      <c r="A2342" t="s">
        <v>829</v>
      </c>
      <c r="B2342">
        <v>6</v>
      </c>
      <c r="C2342">
        <v>0</v>
      </c>
      <c r="D2342">
        <v>10168</v>
      </c>
      <c r="E2342" t="s">
        <v>6295</v>
      </c>
      <c r="F2342">
        <v>53510604</v>
      </c>
      <c r="G2342" t="s">
        <v>2041</v>
      </c>
      <c r="H2342">
        <v>0</v>
      </c>
      <c r="I2342" t="s">
        <v>2103</v>
      </c>
      <c r="J2342">
        <v>70</v>
      </c>
      <c r="K2342">
        <v>46</v>
      </c>
      <c r="L2342" t="s">
        <v>1771</v>
      </c>
      <c r="M2342" t="s">
        <v>1756</v>
      </c>
      <c r="N2342" t="s">
        <v>1756</v>
      </c>
      <c r="O2342" t="s">
        <v>2104</v>
      </c>
      <c r="P2342" t="s">
        <v>1757</v>
      </c>
      <c r="Q2342" s="387">
        <v>3220</v>
      </c>
      <c r="R2342">
        <v>418.6</v>
      </c>
      <c r="S2342">
        <v>3638.5999999999995</v>
      </c>
      <c r="T2342" s="388">
        <v>44472</v>
      </c>
      <c r="U2342">
        <v>0</v>
      </c>
      <c r="V2342" t="s">
        <v>833</v>
      </c>
      <c r="W2342" s="388">
        <v>44484</v>
      </c>
      <c r="X2342">
        <v>165</v>
      </c>
      <c r="Y2342">
        <v>0</v>
      </c>
      <c r="Z2342">
        <v>0</v>
      </c>
      <c r="AA2342" t="s">
        <v>1758</v>
      </c>
      <c r="AB2342" t="s">
        <v>825</v>
      </c>
      <c r="AD2342" t="s">
        <v>2045</v>
      </c>
      <c r="AE2342" t="s">
        <v>2046</v>
      </c>
      <c r="AI2342" t="s">
        <v>1761</v>
      </c>
      <c r="AL2342" t="s">
        <v>6296</v>
      </c>
      <c r="AM2342">
        <v>6</v>
      </c>
      <c r="AN2342" t="s">
        <v>3133</v>
      </c>
      <c r="AO2342" t="s">
        <v>2852</v>
      </c>
      <c r="AP2342">
        <v>0</v>
      </c>
      <c r="AQ2342" s="388">
        <v>44481</v>
      </c>
      <c r="AS2342" t="s">
        <v>3186</v>
      </c>
      <c r="AT2342" s="388">
        <v>44482</v>
      </c>
      <c r="AU2342" t="s">
        <v>1756</v>
      </c>
      <c r="AV2342" t="s">
        <v>1756</v>
      </c>
      <c r="AZ2342" t="s">
        <v>1756</v>
      </c>
      <c r="BA2342" t="s">
        <v>1767</v>
      </c>
      <c r="BB2342" t="s">
        <v>6297</v>
      </c>
      <c r="BC2342" t="s">
        <v>6298</v>
      </c>
      <c r="BD2342" t="s">
        <v>825</v>
      </c>
      <c r="BE2342" t="s">
        <v>1756</v>
      </c>
      <c r="BF2342" t="s">
        <v>825</v>
      </c>
    </row>
    <row r="2343" spans="1:58">
      <c r="A2343" t="s">
        <v>829</v>
      </c>
      <c r="B2343">
        <v>6</v>
      </c>
      <c r="C2343">
        <v>0</v>
      </c>
      <c r="D2343">
        <v>10168</v>
      </c>
      <c r="E2343" t="s">
        <v>6295</v>
      </c>
      <c r="F2343">
        <v>53510604</v>
      </c>
      <c r="G2343" t="s">
        <v>2041</v>
      </c>
      <c r="H2343">
        <v>0</v>
      </c>
      <c r="I2343" t="s">
        <v>2056</v>
      </c>
      <c r="J2343">
        <v>210</v>
      </c>
      <c r="K2343">
        <v>4</v>
      </c>
      <c r="L2343" t="s">
        <v>1755</v>
      </c>
      <c r="M2343" t="s">
        <v>1756</v>
      </c>
      <c r="N2343" t="s">
        <v>1756</v>
      </c>
      <c r="P2343" t="s">
        <v>1757</v>
      </c>
      <c r="Q2343" s="387">
        <v>840</v>
      </c>
      <c r="R2343">
        <v>109.2</v>
      </c>
      <c r="S2343">
        <v>949.19999999999993</v>
      </c>
      <c r="T2343" s="388">
        <v>44472</v>
      </c>
      <c r="U2343">
        <v>0</v>
      </c>
      <c r="V2343" t="s">
        <v>833</v>
      </c>
      <c r="W2343" s="388">
        <v>44484</v>
      </c>
      <c r="X2343">
        <v>165</v>
      </c>
      <c r="Y2343">
        <v>0</v>
      </c>
      <c r="Z2343">
        <v>0</v>
      </c>
      <c r="AA2343" t="s">
        <v>1758</v>
      </c>
      <c r="AB2343" t="s">
        <v>825</v>
      </c>
      <c r="AD2343" t="s">
        <v>2045</v>
      </c>
      <c r="AE2343" t="s">
        <v>2046</v>
      </c>
      <c r="AI2343" t="s">
        <v>1761</v>
      </c>
      <c r="AL2343" t="s">
        <v>6296</v>
      </c>
      <c r="AM2343">
        <v>6</v>
      </c>
      <c r="AN2343" t="s">
        <v>3133</v>
      </c>
      <c r="AO2343" t="s">
        <v>2852</v>
      </c>
      <c r="AP2343">
        <v>0</v>
      </c>
      <c r="AQ2343" s="388">
        <v>44481</v>
      </c>
      <c r="AS2343" t="s">
        <v>3186</v>
      </c>
      <c r="AT2343" s="388">
        <v>44482</v>
      </c>
      <c r="AU2343" t="s">
        <v>1756</v>
      </c>
      <c r="AV2343" t="s">
        <v>1756</v>
      </c>
      <c r="AZ2343" t="s">
        <v>1756</v>
      </c>
      <c r="BA2343" t="s">
        <v>1767</v>
      </c>
      <c r="BB2343" t="s">
        <v>6299</v>
      </c>
      <c r="BC2343" t="s">
        <v>6300</v>
      </c>
      <c r="BD2343" t="s">
        <v>825</v>
      </c>
      <c r="BE2343" t="s">
        <v>1756</v>
      </c>
      <c r="BF2343" t="s">
        <v>825</v>
      </c>
    </row>
    <row r="2344" spans="1:58">
      <c r="A2344" t="s">
        <v>829</v>
      </c>
      <c r="B2344">
        <v>6</v>
      </c>
      <c r="C2344">
        <v>0</v>
      </c>
      <c r="D2344">
        <v>10168</v>
      </c>
      <c r="E2344" t="s">
        <v>6295</v>
      </c>
      <c r="F2344">
        <v>53510604</v>
      </c>
      <c r="G2344" t="s">
        <v>2041</v>
      </c>
      <c r="H2344">
        <v>0</v>
      </c>
      <c r="I2344" t="s">
        <v>3047</v>
      </c>
      <c r="J2344">
        <v>55.2</v>
      </c>
      <c r="K2344">
        <v>46</v>
      </c>
      <c r="L2344" t="s">
        <v>2063</v>
      </c>
      <c r="M2344" t="s">
        <v>3048</v>
      </c>
      <c r="N2344" t="s">
        <v>1757</v>
      </c>
      <c r="O2344" t="s">
        <v>1756</v>
      </c>
      <c r="P2344" t="s">
        <v>1756</v>
      </c>
      <c r="Q2344" s="387">
        <v>2539.1999999999998</v>
      </c>
      <c r="R2344">
        <v>330.096</v>
      </c>
      <c r="S2344">
        <v>2869.2959999999994</v>
      </c>
      <c r="T2344" s="388">
        <v>44472</v>
      </c>
      <c r="U2344">
        <v>0</v>
      </c>
      <c r="V2344" t="s">
        <v>833</v>
      </c>
      <c r="W2344" s="388">
        <v>44484</v>
      </c>
      <c r="X2344">
        <v>165</v>
      </c>
      <c r="Y2344">
        <v>0</v>
      </c>
      <c r="Z2344">
        <v>0</v>
      </c>
      <c r="AA2344" t="s">
        <v>1758</v>
      </c>
      <c r="AB2344" t="s">
        <v>825</v>
      </c>
      <c r="AD2344" t="s">
        <v>2045</v>
      </c>
      <c r="AE2344" t="s">
        <v>2046</v>
      </c>
      <c r="AI2344" t="s">
        <v>1761</v>
      </c>
      <c r="AL2344" t="s">
        <v>6296</v>
      </c>
      <c r="AM2344">
        <v>6</v>
      </c>
      <c r="AN2344" t="s">
        <v>3133</v>
      </c>
      <c r="AO2344" t="s">
        <v>2852</v>
      </c>
      <c r="AP2344">
        <v>0</v>
      </c>
      <c r="AQ2344" s="388">
        <v>44481</v>
      </c>
      <c r="AS2344" t="s">
        <v>3186</v>
      </c>
      <c r="AT2344" s="388">
        <v>44482</v>
      </c>
      <c r="AU2344" t="s">
        <v>1756</v>
      </c>
      <c r="AV2344" t="s">
        <v>1756</v>
      </c>
      <c r="AZ2344" t="s">
        <v>1756</v>
      </c>
      <c r="BA2344" t="s">
        <v>1767</v>
      </c>
      <c r="BB2344" t="s">
        <v>6301</v>
      </c>
      <c r="BC2344" t="s">
        <v>6302</v>
      </c>
      <c r="BD2344" t="s">
        <v>825</v>
      </c>
      <c r="BE2344" t="s">
        <v>1756</v>
      </c>
      <c r="BF2344" t="s">
        <v>825</v>
      </c>
    </row>
    <row r="2345" spans="1:58">
      <c r="A2345" t="s">
        <v>829</v>
      </c>
      <c r="B2345">
        <v>6</v>
      </c>
      <c r="C2345">
        <v>0</v>
      </c>
      <c r="D2345">
        <v>10167</v>
      </c>
      <c r="E2345" t="s">
        <v>6303</v>
      </c>
      <c r="F2345">
        <v>53510604</v>
      </c>
      <c r="G2345" t="s">
        <v>2041</v>
      </c>
      <c r="H2345">
        <v>0</v>
      </c>
      <c r="I2345" t="s">
        <v>2042</v>
      </c>
      <c r="J2345">
        <v>60</v>
      </c>
      <c r="K2345">
        <v>12</v>
      </c>
      <c r="L2345" t="s">
        <v>1771</v>
      </c>
      <c r="M2345" t="s">
        <v>1756</v>
      </c>
      <c r="N2345" t="s">
        <v>1756</v>
      </c>
      <c r="O2345" t="s">
        <v>2043</v>
      </c>
      <c r="P2345" t="s">
        <v>1757</v>
      </c>
      <c r="Q2345" s="387">
        <v>720</v>
      </c>
      <c r="R2345">
        <v>93.600000000000009</v>
      </c>
      <c r="S2345">
        <v>813.59999999999991</v>
      </c>
      <c r="T2345" s="388">
        <v>44472</v>
      </c>
      <c r="U2345">
        <v>0</v>
      </c>
      <c r="V2345" t="s">
        <v>833</v>
      </c>
      <c r="W2345" s="388">
        <v>44484</v>
      </c>
      <c r="X2345">
        <v>165</v>
      </c>
      <c r="Y2345">
        <v>0</v>
      </c>
      <c r="Z2345">
        <v>0</v>
      </c>
      <c r="AA2345" t="s">
        <v>1758</v>
      </c>
      <c r="AB2345" t="s">
        <v>825</v>
      </c>
      <c r="AD2345" t="s">
        <v>2045</v>
      </c>
      <c r="AE2345" t="s">
        <v>2046</v>
      </c>
      <c r="AI2345" t="s">
        <v>1761</v>
      </c>
      <c r="AL2345" t="s">
        <v>6304</v>
      </c>
      <c r="AM2345">
        <v>6</v>
      </c>
      <c r="AN2345" t="s">
        <v>6305</v>
      </c>
      <c r="AO2345" t="s">
        <v>3114</v>
      </c>
      <c r="AP2345">
        <v>0</v>
      </c>
      <c r="AQ2345" s="388">
        <v>44481</v>
      </c>
      <c r="AS2345" t="s">
        <v>3186</v>
      </c>
      <c r="AT2345" s="388">
        <v>44482</v>
      </c>
      <c r="AU2345" t="s">
        <v>1756</v>
      </c>
      <c r="AV2345" t="s">
        <v>1756</v>
      </c>
      <c r="AZ2345" t="s">
        <v>1756</v>
      </c>
      <c r="BA2345" t="s">
        <v>1767</v>
      </c>
      <c r="BB2345" t="s">
        <v>6306</v>
      </c>
      <c r="BC2345" t="s">
        <v>6307</v>
      </c>
      <c r="BD2345" t="s">
        <v>825</v>
      </c>
      <c r="BE2345" t="s">
        <v>1756</v>
      </c>
      <c r="BF2345" t="s">
        <v>825</v>
      </c>
    </row>
    <row r="2346" spans="1:58">
      <c r="A2346" t="s">
        <v>829</v>
      </c>
      <c r="B2346">
        <v>6</v>
      </c>
      <c r="C2346">
        <v>0</v>
      </c>
      <c r="D2346">
        <v>10167</v>
      </c>
      <c r="E2346" t="s">
        <v>6303</v>
      </c>
      <c r="F2346">
        <v>53510604</v>
      </c>
      <c r="G2346" t="s">
        <v>2041</v>
      </c>
      <c r="H2346">
        <v>0</v>
      </c>
      <c r="I2346" t="s">
        <v>2103</v>
      </c>
      <c r="J2346">
        <v>70</v>
      </c>
      <c r="K2346">
        <v>41.5</v>
      </c>
      <c r="L2346" t="s">
        <v>1771</v>
      </c>
      <c r="M2346" t="s">
        <v>1756</v>
      </c>
      <c r="N2346" t="s">
        <v>1756</v>
      </c>
      <c r="O2346" t="s">
        <v>2104</v>
      </c>
      <c r="P2346" t="s">
        <v>1757</v>
      </c>
      <c r="Q2346" s="387">
        <v>2905</v>
      </c>
      <c r="R2346">
        <v>377.65000000000003</v>
      </c>
      <c r="S2346">
        <v>3282.6499999999996</v>
      </c>
      <c r="T2346" s="388">
        <v>44472</v>
      </c>
      <c r="U2346">
        <v>0</v>
      </c>
      <c r="V2346" t="s">
        <v>833</v>
      </c>
      <c r="W2346" s="388">
        <v>44484</v>
      </c>
      <c r="X2346">
        <v>165</v>
      </c>
      <c r="Y2346">
        <v>0</v>
      </c>
      <c r="Z2346">
        <v>0</v>
      </c>
      <c r="AA2346" t="s">
        <v>1758</v>
      </c>
      <c r="AB2346" t="s">
        <v>825</v>
      </c>
      <c r="AD2346" t="s">
        <v>2045</v>
      </c>
      <c r="AE2346" t="s">
        <v>2046</v>
      </c>
      <c r="AI2346" t="s">
        <v>1761</v>
      </c>
      <c r="AL2346" t="s">
        <v>6304</v>
      </c>
      <c r="AM2346">
        <v>6</v>
      </c>
      <c r="AN2346" t="s">
        <v>6305</v>
      </c>
      <c r="AO2346" t="s">
        <v>3114</v>
      </c>
      <c r="AP2346">
        <v>0</v>
      </c>
      <c r="AQ2346" s="388">
        <v>44481</v>
      </c>
      <c r="AS2346" t="s">
        <v>3186</v>
      </c>
      <c r="AT2346" s="388">
        <v>44482</v>
      </c>
      <c r="AU2346" t="s">
        <v>1756</v>
      </c>
      <c r="AV2346" t="s">
        <v>1756</v>
      </c>
      <c r="AZ2346" t="s">
        <v>1756</v>
      </c>
      <c r="BA2346" t="s">
        <v>1767</v>
      </c>
      <c r="BB2346" t="s">
        <v>6308</v>
      </c>
      <c r="BC2346" t="s">
        <v>6309</v>
      </c>
      <c r="BD2346" t="s">
        <v>825</v>
      </c>
      <c r="BE2346" t="s">
        <v>1756</v>
      </c>
      <c r="BF2346" t="s">
        <v>825</v>
      </c>
    </row>
    <row r="2347" spans="1:58">
      <c r="A2347" t="s">
        <v>829</v>
      </c>
      <c r="B2347">
        <v>6</v>
      </c>
      <c r="C2347">
        <v>0</v>
      </c>
      <c r="D2347">
        <v>10167</v>
      </c>
      <c r="E2347" t="s">
        <v>6303</v>
      </c>
      <c r="F2347">
        <v>53510604</v>
      </c>
      <c r="G2347" t="s">
        <v>2041</v>
      </c>
      <c r="H2347">
        <v>0</v>
      </c>
      <c r="I2347" t="s">
        <v>2056</v>
      </c>
      <c r="J2347">
        <v>210</v>
      </c>
      <c r="K2347">
        <v>5</v>
      </c>
      <c r="L2347" t="s">
        <v>1755</v>
      </c>
      <c r="M2347" t="s">
        <v>1756</v>
      </c>
      <c r="N2347" t="s">
        <v>1756</v>
      </c>
      <c r="P2347" t="s">
        <v>1757</v>
      </c>
      <c r="Q2347" s="387">
        <v>1050</v>
      </c>
      <c r="R2347">
        <v>136.5</v>
      </c>
      <c r="S2347">
        <v>1186.5</v>
      </c>
      <c r="T2347" s="388">
        <v>44472</v>
      </c>
      <c r="U2347">
        <v>0</v>
      </c>
      <c r="V2347" t="s">
        <v>833</v>
      </c>
      <c r="W2347" s="388">
        <v>44484</v>
      </c>
      <c r="X2347">
        <v>165</v>
      </c>
      <c r="Y2347">
        <v>0</v>
      </c>
      <c r="Z2347">
        <v>0</v>
      </c>
      <c r="AA2347" t="s">
        <v>1758</v>
      </c>
      <c r="AB2347" t="s">
        <v>825</v>
      </c>
      <c r="AD2347" t="s">
        <v>2045</v>
      </c>
      <c r="AE2347" t="s">
        <v>2046</v>
      </c>
      <c r="AI2347" t="s">
        <v>1761</v>
      </c>
      <c r="AL2347" t="s">
        <v>6304</v>
      </c>
      <c r="AM2347">
        <v>6</v>
      </c>
      <c r="AN2347" t="s">
        <v>6305</v>
      </c>
      <c r="AO2347" t="s">
        <v>3114</v>
      </c>
      <c r="AP2347">
        <v>0</v>
      </c>
      <c r="AQ2347" s="388">
        <v>44481</v>
      </c>
      <c r="AS2347" t="s">
        <v>3186</v>
      </c>
      <c r="AT2347" s="388">
        <v>44482</v>
      </c>
      <c r="AU2347" t="s">
        <v>1756</v>
      </c>
      <c r="AV2347" t="s">
        <v>1756</v>
      </c>
      <c r="AZ2347" t="s">
        <v>1756</v>
      </c>
      <c r="BA2347" t="s">
        <v>1767</v>
      </c>
      <c r="BB2347" t="s">
        <v>6310</v>
      </c>
      <c r="BC2347" t="s">
        <v>6311</v>
      </c>
      <c r="BD2347" t="s">
        <v>825</v>
      </c>
      <c r="BE2347" t="s">
        <v>1756</v>
      </c>
      <c r="BF2347" t="s">
        <v>825</v>
      </c>
    </row>
    <row r="2348" spans="1:58">
      <c r="A2348" t="s">
        <v>829</v>
      </c>
      <c r="B2348">
        <v>6</v>
      </c>
      <c r="C2348">
        <v>0</v>
      </c>
      <c r="D2348">
        <v>10167</v>
      </c>
      <c r="E2348" t="s">
        <v>6303</v>
      </c>
      <c r="F2348">
        <v>53510604</v>
      </c>
      <c r="G2348" t="s">
        <v>2041</v>
      </c>
      <c r="H2348">
        <v>0</v>
      </c>
      <c r="I2348" t="s">
        <v>2073</v>
      </c>
      <c r="J2348">
        <v>243.75</v>
      </c>
      <c r="K2348">
        <v>1</v>
      </c>
      <c r="L2348" t="s">
        <v>1755</v>
      </c>
      <c r="M2348" t="s">
        <v>2074</v>
      </c>
      <c r="N2348" t="s">
        <v>1757</v>
      </c>
      <c r="O2348" t="s">
        <v>1756</v>
      </c>
      <c r="P2348" t="s">
        <v>1756</v>
      </c>
      <c r="Q2348" s="387">
        <v>243.75</v>
      </c>
      <c r="R2348">
        <v>31.6875</v>
      </c>
      <c r="S2348">
        <v>275.4375</v>
      </c>
      <c r="T2348" s="388">
        <v>44472</v>
      </c>
      <c r="U2348">
        <v>0</v>
      </c>
      <c r="V2348" t="s">
        <v>833</v>
      </c>
      <c r="W2348" s="388">
        <v>44484</v>
      </c>
      <c r="X2348">
        <v>165</v>
      </c>
      <c r="Y2348">
        <v>0</v>
      </c>
      <c r="Z2348">
        <v>0</v>
      </c>
      <c r="AA2348" t="s">
        <v>1758</v>
      </c>
      <c r="AB2348" t="s">
        <v>825</v>
      </c>
      <c r="AD2348" t="s">
        <v>2045</v>
      </c>
      <c r="AE2348" t="s">
        <v>2046</v>
      </c>
      <c r="AI2348" t="s">
        <v>1761</v>
      </c>
      <c r="AL2348" t="s">
        <v>6304</v>
      </c>
      <c r="AM2348">
        <v>6</v>
      </c>
      <c r="AN2348" t="s">
        <v>6305</v>
      </c>
      <c r="AO2348" t="s">
        <v>3114</v>
      </c>
      <c r="AP2348">
        <v>0</v>
      </c>
      <c r="AQ2348" s="388">
        <v>44481</v>
      </c>
      <c r="AS2348" t="s">
        <v>3186</v>
      </c>
      <c r="AT2348" s="388">
        <v>44482</v>
      </c>
      <c r="AU2348" t="s">
        <v>1756</v>
      </c>
      <c r="AV2348" t="s">
        <v>1756</v>
      </c>
      <c r="AZ2348" t="s">
        <v>1756</v>
      </c>
      <c r="BA2348" t="s">
        <v>1767</v>
      </c>
      <c r="BB2348" t="s">
        <v>6312</v>
      </c>
      <c r="BC2348" t="s">
        <v>6313</v>
      </c>
      <c r="BD2348" t="s">
        <v>825</v>
      </c>
      <c r="BE2348" t="s">
        <v>1756</v>
      </c>
      <c r="BF2348" t="s">
        <v>825</v>
      </c>
    </row>
    <row r="2349" spans="1:58">
      <c r="A2349" t="s">
        <v>829</v>
      </c>
      <c r="B2349">
        <v>6</v>
      </c>
      <c r="C2349">
        <v>0</v>
      </c>
      <c r="D2349">
        <v>10167</v>
      </c>
      <c r="E2349" t="s">
        <v>6303</v>
      </c>
      <c r="F2349">
        <v>53510604</v>
      </c>
      <c r="G2349" t="s">
        <v>2041</v>
      </c>
      <c r="H2349">
        <v>0</v>
      </c>
      <c r="I2349" t="s">
        <v>3047</v>
      </c>
      <c r="J2349">
        <v>55.2</v>
      </c>
      <c r="K2349">
        <v>41.5</v>
      </c>
      <c r="L2349" t="s">
        <v>2063</v>
      </c>
      <c r="M2349" t="s">
        <v>3048</v>
      </c>
      <c r="N2349" t="s">
        <v>1757</v>
      </c>
      <c r="O2349" t="s">
        <v>1756</v>
      </c>
      <c r="P2349" t="s">
        <v>1756</v>
      </c>
      <c r="Q2349" s="387">
        <v>2290.8000000000002</v>
      </c>
      <c r="R2349">
        <v>297.80400000000003</v>
      </c>
      <c r="S2349">
        <v>2588.6039999999998</v>
      </c>
      <c r="T2349" s="388">
        <v>44472</v>
      </c>
      <c r="U2349">
        <v>0</v>
      </c>
      <c r="V2349" t="s">
        <v>833</v>
      </c>
      <c r="W2349" s="388">
        <v>44484</v>
      </c>
      <c r="X2349">
        <v>165</v>
      </c>
      <c r="Y2349">
        <v>0</v>
      </c>
      <c r="Z2349">
        <v>0</v>
      </c>
      <c r="AA2349" t="s">
        <v>1758</v>
      </c>
      <c r="AB2349" t="s">
        <v>825</v>
      </c>
      <c r="AD2349" t="s">
        <v>2045</v>
      </c>
      <c r="AE2349" t="s">
        <v>2046</v>
      </c>
      <c r="AI2349" t="s">
        <v>1761</v>
      </c>
      <c r="AL2349" t="s">
        <v>6304</v>
      </c>
      <c r="AM2349">
        <v>6</v>
      </c>
      <c r="AN2349" t="s">
        <v>6305</v>
      </c>
      <c r="AO2349" t="s">
        <v>3114</v>
      </c>
      <c r="AP2349">
        <v>0</v>
      </c>
      <c r="AQ2349" s="388">
        <v>44481</v>
      </c>
      <c r="AS2349" t="s">
        <v>3186</v>
      </c>
      <c r="AT2349" s="388">
        <v>44482</v>
      </c>
      <c r="AU2349" t="s">
        <v>1756</v>
      </c>
      <c r="AV2349" t="s">
        <v>1756</v>
      </c>
      <c r="AZ2349" t="s">
        <v>1756</v>
      </c>
      <c r="BA2349" t="s">
        <v>1767</v>
      </c>
      <c r="BB2349" t="s">
        <v>6314</v>
      </c>
      <c r="BC2349" t="s">
        <v>6315</v>
      </c>
      <c r="BD2349" t="s">
        <v>825</v>
      </c>
      <c r="BE2349" t="s">
        <v>1756</v>
      </c>
      <c r="BF2349" t="s">
        <v>825</v>
      </c>
    </row>
    <row r="2350" spans="1:58">
      <c r="A2350" t="s">
        <v>829</v>
      </c>
      <c r="B2350">
        <v>6</v>
      </c>
      <c r="C2350">
        <v>0</v>
      </c>
      <c r="D2350">
        <v>10154</v>
      </c>
      <c r="E2350" t="s">
        <v>6316</v>
      </c>
      <c r="F2350">
        <v>53510604</v>
      </c>
      <c r="G2350" t="s">
        <v>2041</v>
      </c>
      <c r="H2350">
        <v>0</v>
      </c>
      <c r="I2350" t="s">
        <v>2103</v>
      </c>
      <c r="J2350">
        <v>70</v>
      </c>
      <c r="K2350">
        <v>12</v>
      </c>
      <c r="L2350" t="s">
        <v>1771</v>
      </c>
      <c r="M2350" t="s">
        <v>1756</v>
      </c>
      <c r="N2350" t="s">
        <v>1756</v>
      </c>
      <c r="O2350" t="s">
        <v>2104</v>
      </c>
      <c r="P2350" t="s">
        <v>1757</v>
      </c>
      <c r="Q2350" s="387">
        <v>840</v>
      </c>
      <c r="R2350">
        <v>109.2</v>
      </c>
      <c r="S2350">
        <v>949.19999999999993</v>
      </c>
      <c r="T2350" s="388">
        <v>44471</v>
      </c>
      <c r="U2350">
        <v>0</v>
      </c>
      <c r="V2350" t="s">
        <v>833</v>
      </c>
      <c r="W2350" s="388">
        <v>44484</v>
      </c>
      <c r="X2350">
        <v>165</v>
      </c>
      <c r="Y2350">
        <v>0</v>
      </c>
      <c r="Z2350">
        <v>0</v>
      </c>
      <c r="AA2350" t="s">
        <v>1758</v>
      </c>
      <c r="AB2350" t="s">
        <v>825</v>
      </c>
      <c r="AD2350" t="s">
        <v>2045</v>
      </c>
      <c r="AE2350" t="s">
        <v>2046</v>
      </c>
      <c r="AI2350" t="s">
        <v>1761</v>
      </c>
      <c r="AL2350" t="s">
        <v>6317</v>
      </c>
      <c r="AM2350">
        <v>6</v>
      </c>
      <c r="AN2350" t="s">
        <v>1833</v>
      </c>
      <c r="AO2350" t="s">
        <v>1834</v>
      </c>
      <c r="AP2350">
        <v>0</v>
      </c>
      <c r="AQ2350" s="388">
        <v>44481</v>
      </c>
      <c r="AS2350" t="s">
        <v>3186</v>
      </c>
      <c r="AT2350" s="388">
        <v>44482</v>
      </c>
      <c r="AU2350" t="s">
        <v>1756</v>
      </c>
      <c r="AV2350" t="s">
        <v>1756</v>
      </c>
      <c r="AZ2350" t="s">
        <v>1756</v>
      </c>
      <c r="BA2350" t="s">
        <v>1767</v>
      </c>
      <c r="BB2350" t="s">
        <v>6318</v>
      </c>
      <c r="BC2350" t="s">
        <v>6319</v>
      </c>
      <c r="BD2350" t="s">
        <v>825</v>
      </c>
      <c r="BE2350" t="s">
        <v>1756</v>
      </c>
      <c r="BF2350" t="s">
        <v>825</v>
      </c>
    </row>
    <row r="2351" spans="1:58">
      <c r="A2351" t="s">
        <v>829</v>
      </c>
      <c r="B2351">
        <v>6</v>
      </c>
      <c r="C2351">
        <v>0</v>
      </c>
      <c r="D2351">
        <v>10154</v>
      </c>
      <c r="E2351" t="s">
        <v>6316</v>
      </c>
      <c r="F2351">
        <v>53510604</v>
      </c>
      <c r="G2351" t="s">
        <v>2041</v>
      </c>
      <c r="H2351">
        <v>0</v>
      </c>
      <c r="I2351" t="s">
        <v>2103</v>
      </c>
      <c r="J2351">
        <v>70</v>
      </c>
      <c r="K2351">
        <v>34.5</v>
      </c>
      <c r="L2351" t="s">
        <v>1771</v>
      </c>
      <c r="M2351" t="s">
        <v>1756</v>
      </c>
      <c r="N2351" t="s">
        <v>1756</v>
      </c>
      <c r="O2351" t="s">
        <v>2104</v>
      </c>
      <c r="P2351" t="s">
        <v>1757</v>
      </c>
      <c r="Q2351" s="387">
        <v>2415</v>
      </c>
      <c r="R2351">
        <v>313.95</v>
      </c>
      <c r="S2351">
        <v>2728.95</v>
      </c>
      <c r="T2351" s="388">
        <v>44471</v>
      </c>
      <c r="U2351">
        <v>0</v>
      </c>
      <c r="V2351" t="s">
        <v>833</v>
      </c>
      <c r="W2351" s="388">
        <v>44484</v>
      </c>
      <c r="X2351">
        <v>165</v>
      </c>
      <c r="Y2351">
        <v>0</v>
      </c>
      <c r="Z2351">
        <v>0</v>
      </c>
      <c r="AA2351" t="s">
        <v>1758</v>
      </c>
      <c r="AB2351" t="s">
        <v>825</v>
      </c>
      <c r="AD2351" t="s">
        <v>2045</v>
      </c>
      <c r="AE2351" t="s">
        <v>2046</v>
      </c>
      <c r="AI2351" t="s">
        <v>1761</v>
      </c>
      <c r="AL2351" t="s">
        <v>6317</v>
      </c>
      <c r="AM2351">
        <v>6</v>
      </c>
      <c r="AN2351" t="s">
        <v>1833</v>
      </c>
      <c r="AO2351" t="s">
        <v>1834</v>
      </c>
      <c r="AP2351">
        <v>0</v>
      </c>
      <c r="AQ2351" s="388">
        <v>44481</v>
      </c>
      <c r="AS2351" t="s">
        <v>3186</v>
      </c>
      <c r="AT2351" s="388">
        <v>44482</v>
      </c>
      <c r="AU2351" t="s">
        <v>1756</v>
      </c>
      <c r="AV2351" t="s">
        <v>1756</v>
      </c>
      <c r="AZ2351" t="s">
        <v>1756</v>
      </c>
      <c r="BA2351" t="s">
        <v>1767</v>
      </c>
      <c r="BB2351" t="s">
        <v>6320</v>
      </c>
      <c r="BC2351" t="s">
        <v>6321</v>
      </c>
      <c r="BD2351" t="s">
        <v>825</v>
      </c>
      <c r="BE2351" t="s">
        <v>1756</v>
      </c>
      <c r="BF2351" t="s">
        <v>825</v>
      </c>
    </row>
    <row r="2352" spans="1:58">
      <c r="A2352" t="s">
        <v>829</v>
      </c>
      <c r="B2352">
        <v>6</v>
      </c>
      <c r="C2352">
        <v>0</v>
      </c>
      <c r="D2352">
        <v>10154</v>
      </c>
      <c r="E2352" t="s">
        <v>6316</v>
      </c>
      <c r="F2352">
        <v>53510604</v>
      </c>
      <c r="G2352" t="s">
        <v>2041</v>
      </c>
      <c r="H2352">
        <v>0</v>
      </c>
      <c r="I2352" t="s">
        <v>2103</v>
      </c>
      <c r="J2352">
        <v>70</v>
      </c>
      <c r="K2352">
        <v>12.5</v>
      </c>
      <c r="L2352" t="s">
        <v>1771</v>
      </c>
      <c r="M2352" t="s">
        <v>1756</v>
      </c>
      <c r="N2352" t="s">
        <v>1756</v>
      </c>
      <c r="O2352" t="s">
        <v>2104</v>
      </c>
      <c r="P2352" t="s">
        <v>1757</v>
      </c>
      <c r="Q2352" s="387">
        <v>875</v>
      </c>
      <c r="R2352">
        <v>113.75</v>
      </c>
      <c r="S2352">
        <v>988.74999999999989</v>
      </c>
      <c r="T2352" s="388">
        <v>44471</v>
      </c>
      <c r="U2352">
        <v>0</v>
      </c>
      <c r="V2352" t="s">
        <v>833</v>
      </c>
      <c r="W2352" s="388">
        <v>44484</v>
      </c>
      <c r="X2352">
        <v>165</v>
      </c>
      <c r="Y2352">
        <v>0</v>
      </c>
      <c r="Z2352">
        <v>0</v>
      </c>
      <c r="AA2352" t="s">
        <v>1758</v>
      </c>
      <c r="AB2352" t="s">
        <v>825</v>
      </c>
      <c r="AD2352" t="s">
        <v>2045</v>
      </c>
      <c r="AE2352" t="s">
        <v>2046</v>
      </c>
      <c r="AI2352" t="s">
        <v>1761</v>
      </c>
      <c r="AL2352" t="s">
        <v>6317</v>
      </c>
      <c r="AM2352">
        <v>6</v>
      </c>
      <c r="AN2352" t="s">
        <v>1833</v>
      </c>
      <c r="AO2352" t="s">
        <v>1834</v>
      </c>
      <c r="AP2352">
        <v>0</v>
      </c>
      <c r="AQ2352" s="388">
        <v>44481</v>
      </c>
      <c r="AS2352" t="s">
        <v>3186</v>
      </c>
      <c r="AT2352" s="388">
        <v>44482</v>
      </c>
      <c r="AU2352" t="s">
        <v>1756</v>
      </c>
      <c r="AV2352" t="s">
        <v>1756</v>
      </c>
      <c r="AZ2352" t="s">
        <v>1756</v>
      </c>
      <c r="BA2352" t="s">
        <v>1767</v>
      </c>
      <c r="BB2352" t="s">
        <v>6322</v>
      </c>
      <c r="BC2352" t="s">
        <v>6323</v>
      </c>
      <c r="BD2352" t="s">
        <v>825</v>
      </c>
      <c r="BE2352" t="s">
        <v>1756</v>
      </c>
      <c r="BF2352" t="s">
        <v>825</v>
      </c>
    </row>
    <row r="2353" spans="1:58">
      <c r="A2353" t="s">
        <v>829</v>
      </c>
      <c r="B2353">
        <v>6</v>
      </c>
      <c r="C2353">
        <v>0</v>
      </c>
      <c r="D2353">
        <v>10154</v>
      </c>
      <c r="E2353" t="s">
        <v>6316</v>
      </c>
      <c r="F2353">
        <v>53510604</v>
      </c>
      <c r="G2353" t="s">
        <v>2041</v>
      </c>
      <c r="H2353">
        <v>0</v>
      </c>
      <c r="I2353" t="s">
        <v>2056</v>
      </c>
      <c r="J2353">
        <v>210</v>
      </c>
      <c r="K2353">
        <v>3</v>
      </c>
      <c r="L2353" t="s">
        <v>1755</v>
      </c>
      <c r="M2353" t="s">
        <v>1756</v>
      </c>
      <c r="N2353" t="s">
        <v>1756</v>
      </c>
      <c r="P2353" t="s">
        <v>1757</v>
      </c>
      <c r="Q2353" s="387">
        <v>630</v>
      </c>
      <c r="R2353">
        <v>81.900000000000006</v>
      </c>
      <c r="S2353">
        <v>711.9</v>
      </c>
      <c r="T2353" s="388">
        <v>44471</v>
      </c>
      <c r="U2353">
        <v>0</v>
      </c>
      <c r="V2353" t="s">
        <v>833</v>
      </c>
      <c r="W2353" s="388">
        <v>44484</v>
      </c>
      <c r="X2353">
        <v>165</v>
      </c>
      <c r="Y2353">
        <v>0</v>
      </c>
      <c r="Z2353">
        <v>0</v>
      </c>
      <c r="AA2353" t="s">
        <v>1758</v>
      </c>
      <c r="AB2353" t="s">
        <v>825</v>
      </c>
      <c r="AD2353" t="s">
        <v>2045</v>
      </c>
      <c r="AE2353" t="s">
        <v>2046</v>
      </c>
      <c r="AI2353" t="s">
        <v>1761</v>
      </c>
      <c r="AL2353" t="s">
        <v>6317</v>
      </c>
      <c r="AM2353">
        <v>6</v>
      </c>
      <c r="AN2353" t="s">
        <v>1833</v>
      </c>
      <c r="AO2353" t="s">
        <v>1834</v>
      </c>
      <c r="AP2353">
        <v>0</v>
      </c>
      <c r="AQ2353" s="388">
        <v>44481</v>
      </c>
      <c r="AS2353" t="s">
        <v>3186</v>
      </c>
      <c r="AT2353" s="388">
        <v>44482</v>
      </c>
      <c r="AU2353" t="s">
        <v>1756</v>
      </c>
      <c r="AV2353" t="s">
        <v>1756</v>
      </c>
      <c r="AZ2353" t="s">
        <v>1756</v>
      </c>
      <c r="BA2353" t="s">
        <v>1767</v>
      </c>
      <c r="BB2353" t="s">
        <v>6324</v>
      </c>
      <c r="BC2353" t="s">
        <v>6325</v>
      </c>
      <c r="BD2353" t="s">
        <v>825</v>
      </c>
      <c r="BE2353" t="s">
        <v>1756</v>
      </c>
      <c r="BF2353" t="s">
        <v>825</v>
      </c>
    </row>
    <row r="2354" spans="1:58">
      <c r="A2354" t="s">
        <v>829</v>
      </c>
      <c r="B2354">
        <v>6</v>
      </c>
      <c r="C2354">
        <v>0</v>
      </c>
      <c r="D2354">
        <v>10154</v>
      </c>
      <c r="E2354" t="s">
        <v>6316</v>
      </c>
      <c r="F2354">
        <v>53510604</v>
      </c>
      <c r="G2354" t="s">
        <v>2041</v>
      </c>
      <c r="H2354">
        <v>0</v>
      </c>
      <c r="I2354" t="s">
        <v>3047</v>
      </c>
      <c r="J2354">
        <v>55.2</v>
      </c>
      <c r="K2354">
        <v>12</v>
      </c>
      <c r="L2354" t="s">
        <v>2063</v>
      </c>
      <c r="M2354" t="s">
        <v>3048</v>
      </c>
      <c r="N2354" t="s">
        <v>1757</v>
      </c>
      <c r="O2354" t="s">
        <v>1756</v>
      </c>
      <c r="P2354" t="s">
        <v>1756</v>
      </c>
      <c r="Q2354" s="387">
        <v>662.4</v>
      </c>
      <c r="R2354">
        <v>86.111999999999995</v>
      </c>
      <c r="S2354">
        <v>748.51199999999994</v>
      </c>
      <c r="T2354" s="388">
        <v>44471</v>
      </c>
      <c r="U2354">
        <v>0</v>
      </c>
      <c r="V2354" t="s">
        <v>833</v>
      </c>
      <c r="W2354" s="388">
        <v>44484</v>
      </c>
      <c r="X2354">
        <v>165</v>
      </c>
      <c r="Y2354">
        <v>0</v>
      </c>
      <c r="Z2354">
        <v>0</v>
      </c>
      <c r="AA2354" t="s">
        <v>1758</v>
      </c>
      <c r="AB2354" t="s">
        <v>825</v>
      </c>
      <c r="AD2354" t="s">
        <v>2045</v>
      </c>
      <c r="AE2354" t="s">
        <v>2046</v>
      </c>
      <c r="AI2354" t="s">
        <v>1761</v>
      </c>
      <c r="AL2354" t="s">
        <v>6317</v>
      </c>
      <c r="AM2354">
        <v>6</v>
      </c>
      <c r="AN2354" t="s">
        <v>1833</v>
      </c>
      <c r="AO2354" t="s">
        <v>1834</v>
      </c>
      <c r="AP2354">
        <v>0</v>
      </c>
      <c r="AQ2354" s="388">
        <v>44481</v>
      </c>
      <c r="AS2354" t="s">
        <v>3186</v>
      </c>
      <c r="AT2354" s="388">
        <v>44482</v>
      </c>
      <c r="AU2354" t="s">
        <v>1756</v>
      </c>
      <c r="AV2354" t="s">
        <v>1756</v>
      </c>
      <c r="AZ2354" t="s">
        <v>1756</v>
      </c>
      <c r="BA2354" t="s">
        <v>1767</v>
      </c>
      <c r="BB2354" t="s">
        <v>6326</v>
      </c>
      <c r="BC2354" t="s">
        <v>6327</v>
      </c>
      <c r="BD2354" t="s">
        <v>825</v>
      </c>
      <c r="BE2354" t="s">
        <v>1756</v>
      </c>
      <c r="BF2354" t="s">
        <v>825</v>
      </c>
    </row>
    <row r="2355" spans="1:58">
      <c r="A2355" t="s">
        <v>829</v>
      </c>
      <c r="B2355">
        <v>6</v>
      </c>
      <c r="C2355">
        <v>0</v>
      </c>
      <c r="D2355">
        <v>10154</v>
      </c>
      <c r="E2355" t="s">
        <v>6316</v>
      </c>
      <c r="F2355">
        <v>53510604</v>
      </c>
      <c r="G2355" t="s">
        <v>2041</v>
      </c>
      <c r="H2355">
        <v>0</v>
      </c>
      <c r="I2355" t="s">
        <v>3047</v>
      </c>
      <c r="J2355">
        <v>55.2</v>
      </c>
      <c r="K2355">
        <v>34.5</v>
      </c>
      <c r="L2355" t="s">
        <v>2063</v>
      </c>
      <c r="M2355" t="s">
        <v>3048</v>
      </c>
      <c r="N2355" t="s">
        <v>1757</v>
      </c>
      <c r="O2355" t="s">
        <v>1756</v>
      </c>
      <c r="P2355" t="s">
        <v>1756</v>
      </c>
      <c r="Q2355" s="387">
        <v>1904.4</v>
      </c>
      <c r="R2355">
        <v>247.57200000000003</v>
      </c>
      <c r="S2355">
        <v>2151.9719999999998</v>
      </c>
      <c r="T2355" s="388">
        <v>44471</v>
      </c>
      <c r="U2355">
        <v>0</v>
      </c>
      <c r="V2355" t="s">
        <v>833</v>
      </c>
      <c r="W2355" s="388">
        <v>44484</v>
      </c>
      <c r="X2355">
        <v>165</v>
      </c>
      <c r="Y2355">
        <v>0</v>
      </c>
      <c r="Z2355">
        <v>0</v>
      </c>
      <c r="AA2355" t="s">
        <v>1758</v>
      </c>
      <c r="AB2355" t="s">
        <v>825</v>
      </c>
      <c r="AD2355" t="s">
        <v>2045</v>
      </c>
      <c r="AE2355" t="s">
        <v>2046</v>
      </c>
      <c r="AI2355" t="s">
        <v>1761</v>
      </c>
      <c r="AL2355" t="s">
        <v>6317</v>
      </c>
      <c r="AM2355">
        <v>6</v>
      </c>
      <c r="AN2355" t="s">
        <v>1833</v>
      </c>
      <c r="AO2355" t="s">
        <v>1834</v>
      </c>
      <c r="AP2355">
        <v>0</v>
      </c>
      <c r="AQ2355" s="388">
        <v>44481</v>
      </c>
      <c r="AS2355" t="s">
        <v>3186</v>
      </c>
      <c r="AT2355" s="388">
        <v>44482</v>
      </c>
      <c r="AU2355" t="s">
        <v>1756</v>
      </c>
      <c r="AV2355" t="s">
        <v>1756</v>
      </c>
      <c r="AZ2355" t="s">
        <v>1756</v>
      </c>
      <c r="BA2355" t="s">
        <v>1767</v>
      </c>
      <c r="BB2355" t="s">
        <v>6328</v>
      </c>
      <c r="BC2355" t="s">
        <v>6329</v>
      </c>
      <c r="BD2355" t="s">
        <v>825</v>
      </c>
      <c r="BE2355" t="s">
        <v>1756</v>
      </c>
      <c r="BF2355" t="s">
        <v>825</v>
      </c>
    </row>
    <row r="2356" spans="1:58">
      <c r="A2356" t="s">
        <v>829</v>
      </c>
      <c r="B2356">
        <v>6</v>
      </c>
      <c r="C2356">
        <v>0</v>
      </c>
      <c r="D2356">
        <v>10154</v>
      </c>
      <c r="E2356" t="s">
        <v>6316</v>
      </c>
      <c r="F2356">
        <v>53510604</v>
      </c>
      <c r="G2356" t="s">
        <v>2041</v>
      </c>
      <c r="H2356">
        <v>0</v>
      </c>
      <c r="I2356" t="s">
        <v>3047</v>
      </c>
      <c r="J2356">
        <v>55.2</v>
      </c>
      <c r="K2356">
        <v>12.5</v>
      </c>
      <c r="L2356" t="s">
        <v>2063</v>
      </c>
      <c r="M2356" t="s">
        <v>3048</v>
      </c>
      <c r="N2356" t="s">
        <v>1757</v>
      </c>
      <c r="O2356" t="s">
        <v>1756</v>
      </c>
      <c r="P2356" t="s">
        <v>1756</v>
      </c>
      <c r="Q2356" s="387">
        <v>690</v>
      </c>
      <c r="R2356">
        <v>89.7</v>
      </c>
      <c r="S2356">
        <v>779.69999999999993</v>
      </c>
      <c r="T2356" s="388">
        <v>44471</v>
      </c>
      <c r="U2356">
        <v>0</v>
      </c>
      <c r="V2356" t="s">
        <v>833</v>
      </c>
      <c r="W2356" s="388">
        <v>44484</v>
      </c>
      <c r="X2356">
        <v>165</v>
      </c>
      <c r="Y2356">
        <v>0</v>
      </c>
      <c r="Z2356">
        <v>0</v>
      </c>
      <c r="AA2356" t="s">
        <v>1758</v>
      </c>
      <c r="AB2356" t="s">
        <v>825</v>
      </c>
      <c r="AD2356" t="s">
        <v>2045</v>
      </c>
      <c r="AE2356" t="s">
        <v>2046</v>
      </c>
      <c r="AI2356" t="s">
        <v>1761</v>
      </c>
      <c r="AL2356" t="s">
        <v>6317</v>
      </c>
      <c r="AM2356">
        <v>6</v>
      </c>
      <c r="AN2356" t="s">
        <v>1833</v>
      </c>
      <c r="AO2356" t="s">
        <v>1834</v>
      </c>
      <c r="AP2356">
        <v>0</v>
      </c>
      <c r="AQ2356" s="388">
        <v>44481</v>
      </c>
      <c r="AS2356" t="s">
        <v>3186</v>
      </c>
      <c r="AT2356" s="388">
        <v>44482</v>
      </c>
      <c r="AU2356" t="s">
        <v>1756</v>
      </c>
      <c r="AV2356" t="s">
        <v>1756</v>
      </c>
      <c r="AZ2356" t="s">
        <v>1756</v>
      </c>
      <c r="BA2356" t="s">
        <v>1767</v>
      </c>
      <c r="BB2356" t="s">
        <v>6330</v>
      </c>
      <c r="BC2356" t="s">
        <v>6331</v>
      </c>
      <c r="BD2356" t="s">
        <v>825</v>
      </c>
      <c r="BE2356" t="s">
        <v>1756</v>
      </c>
      <c r="BF2356" t="s">
        <v>825</v>
      </c>
    </row>
    <row r="2357" spans="1:58">
      <c r="A2357" t="s">
        <v>829</v>
      </c>
      <c r="B2357">
        <v>6</v>
      </c>
      <c r="C2357">
        <v>0</v>
      </c>
      <c r="D2357">
        <v>10153</v>
      </c>
      <c r="E2357" t="s">
        <v>6332</v>
      </c>
      <c r="F2357">
        <v>53510604</v>
      </c>
      <c r="G2357" t="s">
        <v>2041</v>
      </c>
      <c r="H2357">
        <v>0</v>
      </c>
      <c r="I2357" t="s">
        <v>2103</v>
      </c>
      <c r="J2357">
        <v>70</v>
      </c>
      <c r="K2357">
        <v>46</v>
      </c>
      <c r="L2357" t="s">
        <v>1771</v>
      </c>
      <c r="M2357" t="s">
        <v>1756</v>
      </c>
      <c r="N2357" t="s">
        <v>1756</v>
      </c>
      <c r="O2357" t="s">
        <v>2104</v>
      </c>
      <c r="P2357" t="s">
        <v>1757</v>
      </c>
      <c r="Q2357" s="387">
        <v>3220</v>
      </c>
      <c r="R2357">
        <v>418.6</v>
      </c>
      <c r="S2357">
        <v>3638.5999999999995</v>
      </c>
      <c r="T2357" s="388">
        <v>44471</v>
      </c>
      <c r="U2357">
        <v>0</v>
      </c>
      <c r="V2357" t="s">
        <v>833</v>
      </c>
      <c r="W2357" s="388">
        <v>44484</v>
      </c>
      <c r="X2357">
        <v>165</v>
      </c>
      <c r="Y2357">
        <v>0</v>
      </c>
      <c r="Z2357">
        <v>0</v>
      </c>
      <c r="AA2357" t="s">
        <v>1758</v>
      </c>
      <c r="AB2357" t="s">
        <v>825</v>
      </c>
      <c r="AD2357" t="s">
        <v>2045</v>
      </c>
      <c r="AE2357" t="s">
        <v>2046</v>
      </c>
      <c r="AI2357" t="s">
        <v>1761</v>
      </c>
      <c r="AL2357" t="s">
        <v>6296</v>
      </c>
      <c r="AM2357">
        <v>6</v>
      </c>
      <c r="AN2357" t="s">
        <v>3133</v>
      </c>
      <c r="AO2357" t="s">
        <v>2852</v>
      </c>
      <c r="AP2357">
        <v>0</v>
      </c>
      <c r="AQ2357" s="388">
        <v>44481</v>
      </c>
      <c r="AS2357" t="s">
        <v>3186</v>
      </c>
      <c r="AT2357" s="388">
        <v>44482</v>
      </c>
      <c r="AU2357" t="s">
        <v>1756</v>
      </c>
      <c r="AV2357" t="s">
        <v>1756</v>
      </c>
      <c r="AZ2357" t="s">
        <v>1756</v>
      </c>
      <c r="BA2357" t="s">
        <v>1767</v>
      </c>
      <c r="BB2357" t="s">
        <v>6333</v>
      </c>
      <c r="BC2357" t="s">
        <v>6334</v>
      </c>
      <c r="BD2357" t="s">
        <v>825</v>
      </c>
      <c r="BE2357" t="s">
        <v>1756</v>
      </c>
      <c r="BF2357" t="s">
        <v>825</v>
      </c>
    </row>
    <row r="2358" spans="1:58">
      <c r="A2358" t="s">
        <v>829</v>
      </c>
      <c r="B2358">
        <v>6</v>
      </c>
      <c r="C2358">
        <v>0</v>
      </c>
      <c r="D2358">
        <v>10153</v>
      </c>
      <c r="E2358" t="s">
        <v>6332</v>
      </c>
      <c r="F2358">
        <v>53510604</v>
      </c>
      <c r="G2358" t="s">
        <v>2041</v>
      </c>
      <c r="H2358">
        <v>0</v>
      </c>
      <c r="I2358" t="s">
        <v>2056</v>
      </c>
      <c r="J2358">
        <v>210</v>
      </c>
      <c r="K2358">
        <v>4</v>
      </c>
      <c r="L2358" t="s">
        <v>1755</v>
      </c>
      <c r="M2358" t="s">
        <v>1756</v>
      </c>
      <c r="N2358" t="s">
        <v>1756</v>
      </c>
      <c r="P2358" t="s">
        <v>1757</v>
      </c>
      <c r="Q2358" s="387">
        <v>840</v>
      </c>
      <c r="R2358">
        <v>109.2</v>
      </c>
      <c r="S2358">
        <v>949.19999999999993</v>
      </c>
      <c r="T2358" s="388">
        <v>44471</v>
      </c>
      <c r="U2358">
        <v>0</v>
      </c>
      <c r="V2358" t="s">
        <v>833</v>
      </c>
      <c r="W2358" s="388">
        <v>44484</v>
      </c>
      <c r="X2358">
        <v>165</v>
      </c>
      <c r="Y2358">
        <v>0</v>
      </c>
      <c r="Z2358">
        <v>0</v>
      </c>
      <c r="AA2358" t="s">
        <v>1758</v>
      </c>
      <c r="AB2358" t="s">
        <v>825</v>
      </c>
      <c r="AD2358" t="s">
        <v>2045</v>
      </c>
      <c r="AE2358" t="s">
        <v>2046</v>
      </c>
      <c r="AI2358" t="s">
        <v>1761</v>
      </c>
      <c r="AL2358" t="s">
        <v>6296</v>
      </c>
      <c r="AM2358">
        <v>6</v>
      </c>
      <c r="AN2358" t="s">
        <v>3133</v>
      </c>
      <c r="AO2358" t="s">
        <v>2852</v>
      </c>
      <c r="AP2358">
        <v>0</v>
      </c>
      <c r="AQ2358" s="388">
        <v>44481</v>
      </c>
      <c r="AS2358" t="s">
        <v>3186</v>
      </c>
      <c r="AT2358" s="388">
        <v>44482</v>
      </c>
      <c r="AU2358" t="s">
        <v>1756</v>
      </c>
      <c r="AV2358" t="s">
        <v>1756</v>
      </c>
      <c r="AZ2358" t="s">
        <v>1756</v>
      </c>
      <c r="BA2358" t="s">
        <v>1767</v>
      </c>
      <c r="BB2358" t="s">
        <v>6335</v>
      </c>
      <c r="BC2358" t="s">
        <v>6336</v>
      </c>
      <c r="BD2358" t="s">
        <v>825</v>
      </c>
      <c r="BE2358" t="s">
        <v>1756</v>
      </c>
      <c r="BF2358" t="s">
        <v>825</v>
      </c>
    </row>
    <row r="2359" spans="1:58">
      <c r="A2359" t="s">
        <v>829</v>
      </c>
      <c r="B2359">
        <v>6</v>
      </c>
      <c r="C2359">
        <v>0</v>
      </c>
      <c r="D2359">
        <v>10153</v>
      </c>
      <c r="E2359" t="s">
        <v>6332</v>
      </c>
      <c r="F2359">
        <v>53510604</v>
      </c>
      <c r="G2359" t="s">
        <v>2041</v>
      </c>
      <c r="H2359">
        <v>0</v>
      </c>
      <c r="I2359" t="s">
        <v>3047</v>
      </c>
      <c r="J2359">
        <v>55.2</v>
      </c>
      <c r="K2359">
        <v>46</v>
      </c>
      <c r="L2359" t="s">
        <v>2063</v>
      </c>
      <c r="M2359" t="s">
        <v>3048</v>
      </c>
      <c r="N2359" t="s">
        <v>1757</v>
      </c>
      <c r="O2359" t="s">
        <v>1756</v>
      </c>
      <c r="P2359" t="s">
        <v>1756</v>
      </c>
      <c r="Q2359" s="387">
        <v>2539.1999999999998</v>
      </c>
      <c r="R2359">
        <v>330.096</v>
      </c>
      <c r="S2359">
        <v>2869.2959999999994</v>
      </c>
      <c r="T2359" s="388">
        <v>44471</v>
      </c>
      <c r="U2359">
        <v>0</v>
      </c>
      <c r="V2359" t="s">
        <v>833</v>
      </c>
      <c r="W2359" s="388">
        <v>44484</v>
      </c>
      <c r="X2359">
        <v>165</v>
      </c>
      <c r="Y2359">
        <v>0</v>
      </c>
      <c r="Z2359">
        <v>0</v>
      </c>
      <c r="AA2359" t="s">
        <v>1758</v>
      </c>
      <c r="AB2359" t="s">
        <v>825</v>
      </c>
      <c r="AD2359" t="s">
        <v>2045</v>
      </c>
      <c r="AE2359" t="s">
        <v>2046</v>
      </c>
      <c r="AI2359" t="s">
        <v>1761</v>
      </c>
      <c r="AL2359" t="s">
        <v>6296</v>
      </c>
      <c r="AM2359">
        <v>6</v>
      </c>
      <c r="AN2359" t="s">
        <v>3133</v>
      </c>
      <c r="AO2359" t="s">
        <v>2852</v>
      </c>
      <c r="AP2359">
        <v>0</v>
      </c>
      <c r="AQ2359" s="388">
        <v>44481</v>
      </c>
      <c r="AS2359" t="s">
        <v>3186</v>
      </c>
      <c r="AT2359" s="388">
        <v>44482</v>
      </c>
      <c r="AU2359" t="s">
        <v>1756</v>
      </c>
      <c r="AV2359" t="s">
        <v>1756</v>
      </c>
      <c r="AZ2359" t="s">
        <v>1756</v>
      </c>
      <c r="BA2359" t="s">
        <v>1767</v>
      </c>
      <c r="BB2359" t="s">
        <v>6337</v>
      </c>
      <c r="BC2359" t="s">
        <v>6338</v>
      </c>
      <c r="BD2359" t="s">
        <v>825</v>
      </c>
      <c r="BE2359" t="s">
        <v>1756</v>
      </c>
      <c r="BF2359" t="s">
        <v>825</v>
      </c>
    </row>
    <row r="2360" spans="1:58">
      <c r="A2360" t="s">
        <v>829</v>
      </c>
      <c r="B2360">
        <v>6</v>
      </c>
      <c r="C2360">
        <v>0</v>
      </c>
      <c r="D2360">
        <v>10152</v>
      </c>
      <c r="E2360" t="s">
        <v>6339</v>
      </c>
      <c r="F2360">
        <v>53510604</v>
      </c>
      <c r="G2360" t="s">
        <v>2041</v>
      </c>
      <c r="H2360">
        <v>0</v>
      </c>
      <c r="I2360" t="s">
        <v>2042</v>
      </c>
      <c r="J2360">
        <v>60</v>
      </c>
      <c r="K2360">
        <v>12</v>
      </c>
      <c r="L2360" t="s">
        <v>1771</v>
      </c>
      <c r="M2360" t="s">
        <v>1756</v>
      </c>
      <c r="N2360" t="s">
        <v>1756</v>
      </c>
      <c r="O2360" t="s">
        <v>2043</v>
      </c>
      <c r="P2360" t="s">
        <v>1757</v>
      </c>
      <c r="Q2360" s="387">
        <v>720</v>
      </c>
      <c r="R2360">
        <v>93.600000000000009</v>
      </c>
      <c r="S2360">
        <v>813.59999999999991</v>
      </c>
      <c r="T2360" s="388">
        <v>44471</v>
      </c>
      <c r="U2360">
        <v>0</v>
      </c>
      <c r="V2360" t="s">
        <v>833</v>
      </c>
      <c r="W2360" s="388">
        <v>44484</v>
      </c>
      <c r="X2360">
        <v>165</v>
      </c>
      <c r="Y2360">
        <v>0</v>
      </c>
      <c r="Z2360">
        <v>0</v>
      </c>
      <c r="AA2360" t="s">
        <v>1758</v>
      </c>
      <c r="AB2360" t="s">
        <v>825</v>
      </c>
      <c r="AD2360" t="s">
        <v>2045</v>
      </c>
      <c r="AE2360" t="s">
        <v>2046</v>
      </c>
      <c r="AI2360" t="s">
        <v>1761</v>
      </c>
      <c r="AL2360" t="s">
        <v>6340</v>
      </c>
      <c r="AM2360">
        <v>6</v>
      </c>
      <c r="AN2360" t="s">
        <v>2834</v>
      </c>
      <c r="AO2360" t="s">
        <v>3114</v>
      </c>
      <c r="AP2360">
        <v>0</v>
      </c>
      <c r="AQ2360" s="388">
        <v>44481</v>
      </c>
      <c r="AS2360" t="s">
        <v>3186</v>
      </c>
      <c r="AT2360" s="388">
        <v>44482</v>
      </c>
      <c r="AU2360" t="s">
        <v>1756</v>
      </c>
      <c r="AV2360" t="s">
        <v>1756</v>
      </c>
      <c r="AZ2360" t="s">
        <v>1756</v>
      </c>
      <c r="BA2360" t="s">
        <v>1767</v>
      </c>
      <c r="BB2360" t="s">
        <v>6341</v>
      </c>
      <c r="BC2360" t="s">
        <v>6342</v>
      </c>
      <c r="BD2360" t="s">
        <v>825</v>
      </c>
      <c r="BE2360" t="s">
        <v>1756</v>
      </c>
      <c r="BF2360" t="s">
        <v>825</v>
      </c>
    </row>
    <row r="2361" spans="1:58">
      <c r="A2361" t="s">
        <v>829</v>
      </c>
      <c r="B2361">
        <v>6</v>
      </c>
      <c r="C2361">
        <v>0</v>
      </c>
      <c r="D2361">
        <v>10152</v>
      </c>
      <c r="E2361" t="s">
        <v>6339</v>
      </c>
      <c r="F2361">
        <v>53510604</v>
      </c>
      <c r="G2361" t="s">
        <v>2041</v>
      </c>
      <c r="H2361">
        <v>0</v>
      </c>
      <c r="I2361" t="s">
        <v>2103</v>
      </c>
      <c r="J2361">
        <v>70</v>
      </c>
      <c r="K2361">
        <v>151.5</v>
      </c>
      <c r="L2361" t="s">
        <v>1771</v>
      </c>
      <c r="M2361" t="s">
        <v>1756</v>
      </c>
      <c r="N2361" t="s">
        <v>1756</v>
      </c>
      <c r="O2361" t="s">
        <v>2104</v>
      </c>
      <c r="P2361" t="s">
        <v>1757</v>
      </c>
      <c r="Q2361" s="387">
        <v>10605</v>
      </c>
      <c r="R2361">
        <v>1378.65</v>
      </c>
      <c r="S2361">
        <v>11983.65</v>
      </c>
      <c r="T2361" s="388">
        <v>44471</v>
      </c>
      <c r="U2361">
        <v>0</v>
      </c>
      <c r="V2361" t="s">
        <v>833</v>
      </c>
      <c r="W2361" s="388">
        <v>44484</v>
      </c>
      <c r="X2361">
        <v>165</v>
      </c>
      <c r="Y2361">
        <v>0</v>
      </c>
      <c r="Z2361">
        <v>0</v>
      </c>
      <c r="AA2361" t="s">
        <v>1758</v>
      </c>
      <c r="AB2361" t="s">
        <v>825</v>
      </c>
      <c r="AD2361" t="s">
        <v>2045</v>
      </c>
      <c r="AE2361" t="s">
        <v>2046</v>
      </c>
      <c r="AI2361" t="s">
        <v>1761</v>
      </c>
      <c r="AL2361" t="s">
        <v>6340</v>
      </c>
      <c r="AM2361">
        <v>6</v>
      </c>
      <c r="AN2361" t="s">
        <v>2834</v>
      </c>
      <c r="AO2361" t="s">
        <v>3114</v>
      </c>
      <c r="AP2361">
        <v>0</v>
      </c>
      <c r="AQ2361" s="388">
        <v>44481</v>
      </c>
      <c r="AS2361" t="s">
        <v>3186</v>
      </c>
      <c r="AT2361" s="388">
        <v>44482</v>
      </c>
      <c r="AU2361" t="s">
        <v>1756</v>
      </c>
      <c r="AV2361" t="s">
        <v>1756</v>
      </c>
      <c r="AZ2361" t="s">
        <v>1756</v>
      </c>
      <c r="BA2361" t="s">
        <v>1767</v>
      </c>
      <c r="BB2361" t="s">
        <v>6343</v>
      </c>
      <c r="BC2361" t="s">
        <v>6344</v>
      </c>
      <c r="BD2361" t="s">
        <v>825</v>
      </c>
      <c r="BE2361" t="s">
        <v>1756</v>
      </c>
      <c r="BF2361" t="s">
        <v>825</v>
      </c>
    </row>
    <row r="2362" spans="1:58">
      <c r="A2362" t="s">
        <v>829</v>
      </c>
      <c r="B2362">
        <v>6</v>
      </c>
      <c r="C2362">
        <v>0</v>
      </c>
      <c r="D2362">
        <v>10152</v>
      </c>
      <c r="E2362" t="s">
        <v>6339</v>
      </c>
      <c r="F2362">
        <v>53510604</v>
      </c>
      <c r="G2362" t="s">
        <v>2041</v>
      </c>
      <c r="H2362">
        <v>0</v>
      </c>
      <c r="I2362" t="s">
        <v>2056</v>
      </c>
      <c r="J2362">
        <v>210</v>
      </c>
      <c r="K2362">
        <v>14</v>
      </c>
      <c r="L2362" t="s">
        <v>1755</v>
      </c>
      <c r="M2362" t="s">
        <v>1756</v>
      </c>
      <c r="N2362" t="s">
        <v>1756</v>
      </c>
      <c r="P2362" t="s">
        <v>1757</v>
      </c>
      <c r="Q2362" s="387">
        <v>2940</v>
      </c>
      <c r="R2362">
        <v>382.2</v>
      </c>
      <c r="S2362">
        <v>3322.2</v>
      </c>
      <c r="T2362" s="388">
        <v>44471</v>
      </c>
      <c r="U2362">
        <v>0</v>
      </c>
      <c r="V2362" t="s">
        <v>833</v>
      </c>
      <c r="W2362" s="388">
        <v>44484</v>
      </c>
      <c r="X2362">
        <v>165</v>
      </c>
      <c r="Y2362">
        <v>0</v>
      </c>
      <c r="Z2362">
        <v>0</v>
      </c>
      <c r="AA2362" t="s">
        <v>1758</v>
      </c>
      <c r="AB2362" t="s">
        <v>825</v>
      </c>
      <c r="AD2362" t="s">
        <v>2045</v>
      </c>
      <c r="AE2362" t="s">
        <v>2046</v>
      </c>
      <c r="AI2362" t="s">
        <v>1761</v>
      </c>
      <c r="AL2362" t="s">
        <v>6340</v>
      </c>
      <c r="AM2362">
        <v>6</v>
      </c>
      <c r="AN2362" t="s">
        <v>2834</v>
      </c>
      <c r="AO2362" t="s">
        <v>3114</v>
      </c>
      <c r="AP2362">
        <v>0</v>
      </c>
      <c r="AQ2362" s="388">
        <v>44481</v>
      </c>
      <c r="AS2362" t="s">
        <v>3186</v>
      </c>
      <c r="AT2362" s="388">
        <v>44482</v>
      </c>
      <c r="AU2362" t="s">
        <v>1756</v>
      </c>
      <c r="AV2362" t="s">
        <v>1756</v>
      </c>
      <c r="AZ2362" t="s">
        <v>1756</v>
      </c>
      <c r="BA2362" t="s">
        <v>1767</v>
      </c>
      <c r="BB2362" t="s">
        <v>6345</v>
      </c>
      <c r="BC2362" t="s">
        <v>6346</v>
      </c>
      <c r="BD2362" t="s">
        <v>825</v>
      </c>
      <c r="BE2362" t="s">
        <v>1756</v>
      </c>
      <c r="BF2362" t="s">
        <v>825</v>
      </c>
    </row>
    <row r="2363" spans="1:58">
      <c r="A2363" t="s">
        <v>829</v>
      </c>
      <c r="B2363">
        <v>6</v>
      </c>
      <c r="C2363">
        <v>0</v>
      </c>
      <c r="D2363">
        <v>10152</v>
      </c>
      <c r="E2363" t="s">
        <v>6339</v>
      </c>
      <c r="F2363">
        <v>53510604</v>
      </c>
      <c r="G2363" t="s">
        <v>2041</v>
      </c>
      <c r="H2363">
        <v>0</v>
      </c>
      <c r="I2363" t="s">
        <v>2073</v>
      </c>
      <c r="J2363">
        <v>243.75</v>
      </c>
      <c r="K2363">
        <v>1</v>
      </c>
      <c r="L2363" t="s">
        <v>1755</v>
      </c>
      <c r="M2363" t="s">
        <v>2074</v>
      </c>
      <c r="N2363" t="s">
        <v>1757</v>
      </c>
      <c r="O2363" t="s">
        <v>1756</v>
      </c>
      <c r="P2363" t="s">
        <v>1756</v>
      </c>
      <c r="Q2363" s="387">
        <v>243.75</v>
      </c>
      <c r="R2363">
        <v>31.6875</v>
      </c>
      <c r="S2363">
        <v>275.4375</v>
      </c>
      <c r="T2363" s="388">
        <v>44471</v>
      </c>
      <c r="U2363">
        <v>0</v>
      </c>
      <c r="V2363" t="s">
        <v>833</v>
      </c>
      <c r="W2363" s="388">
        <v>44484</v>
      </c>
      <c r="X2363">
        <v>165</v>
      </c>
      <c r="Y2363">
        <v>0</v>
      </c>
      <c r="Z2363">
        <v>0</v>
      </c>
      <c r="AA2363" t="s">
        <v>1758</v>
      </c>
      <c r="AB2363" t="s">
        <v>825</v>
      </c>
      <c r="AD2363" t="s">
        <v>2045</v>
      </c>
      <c r="AE2363" t="s">
        <v>2046</v>
      </c>
      <c r="AI2363" t="s">
        <v>1761</v>
      </c>
      <c r="AL2363" t="s">
        <v>6340</v>
      </c>
      <c r="AM2363">
        <v>6</v>
      </c>
      <c r="AN2363" t="s">
        <v>2834</v>
      </c>
      <c r="AO2363" t="s">
        <v>3114</v>
      </c>
      <c r="AP2363">
        <v>0</v>
      </c>
      <c r="AQ2363" s="388">
        <v>44481</v>
      </c>
      <c r="AS2363" t="s">
        <v>3186</v>
      </c>
      <c r="AT2363" s="388">
        <v>44482</v>
      </c>
      <c r="AU2363" t="s">
        <v>1756</v>
      </c>
      <c r="AV2363" t="s">
        <v>1756</v>
      </c>
      <c r="AZ2363" t="s">
        <v>1756</v>
      </c>
      <c r="BA2363" t="s">
        <v>1767</v>
      </c>
      <c r="BB2363" t="s">
        <v>6347</v>
      </c>
      <c r="BC2363" t="s">
        <v>6348</v>
      </c>
      <c r="BD2363" t="s">
        <v>825</v>
      </c>
      <c r="BE2363" t="s">
        <v>1756</v>
      </c>
      <c r="BF2363" t="s">
        <v>825</v>
      </c>
    </row>
    <row r="2364" spans="1:58">
      <c r="A2364" t="s">
        <v>829</v>
      </c>
      <c r="B2364">
        <v>6</v>
      </c>
      <c r="C2364">
        <v>0</v>
      </c>
      <c r="D2364">
        <v>10152</v>
      </c>
      <c r="E2364" t="s">
        <v>6339</v>
      </c>
      <c r="F2364">
        <v>53510604</v>
      </c>
      <c r="G2364" t="s">
        <v>2041</v>
      </c>
      <c r="H2364">
        <v>0</v>
      </c>
      <c r="I2364" t="s">
        <v>3047</v>
      </c>
      <c r="J2364">
        <v>55.2</v>
      </c>
      <c r="K2364">
        <v>151.5</v>
      </c>
      <c r="L2364" t="s">
        <v>2063</v>
      </c>
      <c r="M2364" t="s">
        <v>3048</v>
      </c>
      <c r="N2364" t="s">
        <v>1757</v>
      </c>
      <c r="O2364" t="s">
        <v>1756</v>
      </c>
      <c r="P2364" t="s">
        <v>1756</v>
      </c>
      <c r="Q2364" s="387">
        <v>8362.7999999999993</v>
      </c>
      <c r="R2364">
        <v>1087.164</v>
      </c>
      <c r="S2364">
        <v>9449.9639999999981</v>
      </c>
      <c r="T2364" s="388">
        <v>44471</v>
      </c>
      <c r="U2364">
        <v>0</v>
      </c>
      <c r="V2364" t="s">
        <v>833</v>
      </c>
      <c r="W2364" s="388">
        <v>44484</v>
      </c>
      <c r="X2364">
        <v>165</v>
      </c>
      <c r="Y2364">
        <v>0</v>
      </c>
      <c r="Z2364">
        <v>0</v>
      </c>
      <c r="AA2364" t="s">
        <v>1758</v>
      </c>
      <c r="AB2364" t="s">
        <v>825</v>
      </c>
      <c r="AD2364" t="s">
        <v>2045</v>
      </c>
      <c r="AE2364" t="s">
        <v>2046</v>
      </c>
      <c r="AI2364" t="s">
        <v>1761</v>
      </c>
      <c r="AL2364" t="s">
        <v>6340</v>
      </c>
      <c r="AM2364">
        <v>6</v>
      </c>
      <c r="AN2364" t="s">
        <v>2834</v>
      </c>
      <c r="AO2364" t="s">
        <v>3114</v>
      </c>
      <c r="AP2364">
        <v>0</v>
      </c>
      <c r="AQ2364" s="388">
        <v>44481</v>
      </c>
      <c r="AS2364" t="s">
        <v>3186</v>
      </c>
      <c r="AT2364" s="388">
        <v>44482</v>
      </c>
      <c r="AU2364" t="s">
        <v>1756</v>
      </c>
      <c r="AV2364" t="s">
        <v>1756</v>
      </c>
      <c r="AZ2364" t="s">
        <v>1756</v>
      </c>
      <c r="BA2364" t="s">
        <v>1767</v>
      </c>
      <c r="BB2364" t="s">
        <v>6349</v>
      </c>
      <c r="BC2364" t="s">
        <v>6350</v>
      </c>
      <c r="BD2364" t="s">
        <v>825</v>
      </c>
      <c r="BE2364" t="s">
        <v>1756</v>
      </c>
      <c r="BF2364" t="s">
        <v>825</v>
      </c>
    </row>
    <row r="2365" spans="1:58">
      <c r="A2365" t="s">
        <v>829</v>
      </c>
      <c r="B2365">
        <v>6</v>
      </c>
      <c r="C2365">
        <v>0</v>
      </c>
      <c r="D2365">
        <v>10137</v>
      </c>
      <c r="E2365" t="s">
        <v>6351</v>
      </c>
      <c r="F2365">
        <v>53510604</v>
      </c>
      <c r="G2365" t="s">
        <v>2041</v>
      </c>
      <c r="H2365">
        <v>0</v>
      </c>
      <c r="I2365" t="s">
        <v>2103</v>
      </c>
      <c r="J2365">
        <v>70</v>
      </c>
      <c r="K2365">
        <v>24.5</v>
      </c>
      <c r="L2365" t="s">
        <v>1771</v>
      </c>
      <c r="M2365" t="s">
        <v>1756</v>
      </c>
      <c r="N2365" t="s">
        <v>1756</v>
      </c>
      <c r="O2365" t="s">
        <v>2104</v>
      </c>
      <c r="P2365" t="s">
        <v>1757</v>
      </c>
      <c r="Q2365" s="387">
        <v>1715</v>
      </c>
      <c r="R2365">
        <v>222.95000000000002</v>
      </c>
      <c r="S2365">
        <v>1937.9499999999998</v>
      </c>
      <c r="T2365" s="388">
        <v>44470</v>
      </c>
      <c r="U2365">
        <v>0</v>
      </c>
      <c r="V2365" t="s">
        <v>833</v>
      </c>
      <c r="W2365" s="388">
        <v>44484</v>
      </c>
      <c r="X2365">
        <v>165</v>
      </c>
      <c r="Y2365">
        <v>0</v>
      </c>
      <c r="Z2365">
        <v>0</v>
      </c>
      <c r="AA2365" t="s">
        <v>1758</v>
      </c>
      <c r="AB2365" t="s">
        <v>825</v>
      </c>
      <c r="AD2365" t="s">
        <v>2045</v>
      </c>
      <c r="AE2365" t="s">
        <v>2046</v>
      </c>
      <c r="AI2365" t="s">
        <v>1761</v>
      </c>
      <c r="AL2365" t="s">
        <v>6352</v>
      </c>
      <c r="AM2365">
        <v>6</v>
      </c>
      <c r="AN2365" t="s">
        <v>1064</v>
      </c>
      <c r="AO2365" t="s">
        <v>3224</v>
      </c>
      <c r="AP2365">
        <v>0</v>
      </c>
      <c r="AQ2365" s="388">
        <v>44481</v>
      </c>
      <c r="AS2365" t="s">
        <v>3186</v>
      </c>
      <c r="AT2365" s="388">
        <v>44482</v>
      </c>
      <c r="AU2365" t="s">
        <v>1756</v>
      </c>
      <c r="AV2365" t="s">
        <v>1756</v>
      </c>
      <c r="AZ2365" t="s">
        <v>1756</v>
      </c>
      <c r="BA2365" t="s">
        <v>1767</v>
      </c>
      <c r="BB2365" t="s">
        <v>6353</v>
      </c>
      <c r="BC2365" t="s">
        <v>6354</v>
      </c>
      <c r="BD2365" t="s">
        <v>825</v>
      </c>
      <c r="BE2365" t="s">
        <v>1756</v>
      </c>
      <c r="BF2365" t="s">
        <v>825</v>
      </c>
    </row>
    <row r="2366" spans="1:58">
      <c r="A2366" t="s">
        <v>829</v>
      </c>
      <c r="B2366">
        <v>6</v>
      </c>
      <c r="C2366">
        <v>0</v>
      </c>
      <c r="D2366">
        <v>10137</v>
      </c>
      <c r="E2366" t="s">
        <v>6351</v>
      </c>
      <c r="F2366">
        <v>53510604</v>
      </c>
      <c r="G2366" t="s">
        <v>2041</v>
      </c>
      <c r="H2366">
        <v>0</v>
      </c>
      <c r="I2366" t="s">
        <v>2056</v>
      </c>
      <c r="J2366">
        <v>210</v>
      </c>
      <c r="K2366">
        <v>1</v>
      </c>
      <c r="L2366" t="s">
        <v>1755</v>
      </c>
      <c r="M2366" t="s">
        <v>1756</v>
      </c>
      <c r="N2366" t="s">
        <v>1756</v>
      </c>
      <c r="P2366" t="s">
        <v>1757</v>
      </c>
      <c r="Q2366" s="387">
        <v>210</v>
      </c>
      <c r="R2366">
        <v>27.3</v>
      </c>
      <c r="S2366">
        <v>237.29999999999998</v>
      </c>
      <c r="T2366" s="388">
        <v>44470</v>
      </c>
      <c r="U2366">
        <v>0</v>
      </c>
      <c r="V2366" t="s">
        <v>833</v>
      </c>
      <c r="W2366" s="388">
        <v>44484</v>
      </c>
      <c r="X2366">
        <v>165</v>
      </c>
      <c r="Y2366">
        <v>0</v>
      </c>
      <c r="Z2366">
        <v>0</v>
      </c>
      <c r="AA2366" t="s">
        <v>1758</v>
      </c>
      <c r="AB2366" t="s">
        <v>825</v>
      </c>
      <c r="AD2366" t="s">
        <v>2045</v>
      </c>
      <c r="AE2366" t="s">
        <v>2046</v>
      </c>
      <c r="AI2366" t="s">
        <v>1761</v>
      </c>
      <c r="AL2366" t="s">
        <v>6352</v>
      </c>
      <c r="AM2366">
        <v>6</v>
      </c>
      <c r="AN2366" t="s">
        <v>1064</v>
      </c>
      <c r="AO2366" t="s">
        <v>3224</v>
      </c>
      <c r="AP2366">
        <v>0</v>
      </c>
      <c r="AQ2366" s="388">
        <v>44481</v>
      </c>
      <c r="AS2366" t="s">
        <v>3186</v>
      </c>
      <c r="AT2366" s="388">
        <v>44482</v>
      </c>
      <c r="AU2366" t="s">
        <v>1756</v>
      </c>
      <c r="AV2366" t="s">
        <v>1756</v>
      </c>
      <c r="AZ2366" t="s">
        <v>1756</v>
      </c>
      <c r="BA2366" t="s">
        <v>1767</v>
      </c>
      <c r="BB2366" t="s">
        <v>6355</v>
      </c>
      <c r="BC2366" t="s">
        <v>6356</v>
      </c>
      <c r="BD2366" t="s">
        <v>825</v>
      </c>
      <c r="BE2366" t="s">
        <v>1756</v>
      </c>
      <c r="BF2366" t="s">
        <v>825</v>
      </c>
    </row>
    <row r="2367" spans="1:58">
      <c r="A2367" t="s">
        <v>829</v>
      </c>
      <c r="B2367">
        <v>6</v>
      </c>
      <c r="C2367">
        <v>0</v>
      </c>
      <c r="D2367">
        <v>10137</v>
      </c>
      <c r="E2367" t="s">
        <v>6351</v>
      </c>
      <c r="F2367">
        <v>53510604</v>
      </c>
      <c r="G2367" t="s">
        <v>2041</v>
      </c>
      <c r="H2367">
        <v>0</v>
      </c>
      <c r="I2367" t="s">
        <v>3047</v>
      </c>
      <c r="J2367">
        <v>55.2</v>
      </c>
      <c r="K2367">
        <v>24.5</v>
      </c>
      <c r="L2367" t="s">
        <v>2063</v>
      </c>
      <c r="M2367" t="s">
        <v>3048</v>
      </c>
      <c r="N2367" t="s">
        <v>1757</v>
      </c>
      <c r="O2367" t="s">
        <v>1756</v>
      </c>
      <c r="P2367" t="s">
        <v>1756</v>
      </c>
      <c r="Q2367" s="387">
        <v>1352.4</v>
      </c>
      <c r="R2367">
        <v>175.81200000000001</v>
      </c>
      <c r="S2367">
        <v>1528.212</v>
      </c>
      <c r="T2367" s="388">
        <v>44470</v>
      </c>
      <c r="U2367">
        <v>0</v>
      </c>
      <c r="V2367" t="s">
        <v>833</v>
      </c>
      <c r="W2367" s="388">
        <v>44484</v>
      </c>
      <c r="X2367">
        <v>165</v>
      </c>
      <c r="Y2367">
        <v>0</v>
      </c>
      <c r="Z2367">
        <v>0</v>
      </c>
      <c r="AA2367" t="s">
        <v>1758</v>
      </c>
      <c r="AB2367" t="s">
        <v>825</v>
      </c>
      <c r="AD2367" t="s">
        <v>2045</v>
      </c>
      <c r="AE2367" t="s">
        <v>2046</v>
      </c>
      <c r="AI2367" t="s">
        <v>1761</v>
      </c>
      <c r="AL2367" t="s">
        <v>6352</v>
      </c>
      <c r="AM2367">
        <v>6</v>
      </c>
      <c r="AN2367" t="s">
        <v>1064</v>
      </c>
      <c r="AO2367" t="s">
        <v>3224</v>
      </c>
      <c r="AP2367">
        <v>0</v>
      </c>
      <c r="AQ2367" s="388">
        <v>44481</v>
      </c>
      <c r="AS2367" t="s">
        <v>3186</v>
      </c>
      <c r="AT2367" s="388">
        <v>44482</v>
      </c>
      <c r="AU2367" t="s">
        <v>1756</v>
      </c>
      <c r="AV2367" t="s">
        <v>1756</v>
      </c>
      <c r="AZ2367" t="s">
        <v>1756</v>
      </c>
      <c r="BA2367" t="s">
        <v>1767</v>
      </c>
      <c r="BB2367" t="s">
        <v>6357</v>
      </c>
      <c r="BC2367" t="s">
        <v>6358</v>
      </c>
      <c r="BD2367" t="s">
        <v>825</v>
      </c>
      <c r="BE2367" t="s">
        <v>1756</v>
      </c>
      <c r="BF2367" t="s">
        <v>825</v>
      </c>
    </row>
    <row r="2368" spans="1:58">
      <c r="A2368" t="s">
        <v>829</v>
      </c>
      <c r="B2368">
        <v>6</v>
      </c>
      <c r="C2368">
        <v>0</v>
      </c>
      <c r="D2368">
        <v>10136</v>
      </c>
      <c r="E2368" t="s">
        <v>6359</v>
      </c>
      <c r="F2368">
        <v>53510604</v>
      </c>
      <c r="G2368" t="s">
        <v>2041</v>
      </c>
      <c r="H2368">
        <v>0</v>
      </c>
      <c r="I2368" t="s">
        <v>2103</v>
      </c>
      <c r="J2368">
        <v>70</v>
      </c>
      <c r="K2368">
        <v>33</v>
      </c>
      <c r="L2368" t="s">
        <v>1771</v>
      </c>
      <c r="M2368" t="s">
        <v>1756</v>
      </c>
      <c r="N2368" t="s">
        <v>1756</v>
      </c>
      <c r="O2368" t="s">
        <v>2104</v>
      </c>
      <c r="P2368" t="s">
        <v>1757</v>
      </c>
      <c r="Q2368" s="387">
        <v>2310</v>
      </c>
      <c r="R2368">
        <v>300.3</v>
      </c>
      <c r="S2368">
        <v>2610.2999999999997</v>
      </c>
      <c r="T2368" s="388">
        <v>44470</v>
      </c>
      <c r="U2368">
        <v>0</v>
      </c>
      <c r="V2368" t="s">
        <v>833</v>
      </c>
      <c r="W2368" s="388">
        <v>44484</v>
      </c>
      <c r="X2368">
        <v>165</v>
      </c>
      <c r="Y2368">
        <v>0</v>
      </c>
      <c r="Z2368">
        <v>0</v>
      </c>
      <c r="AA2368" t="s">
        <v>1758</v>
      </c>
      <c r="AB2368" t="s">
        <v>825</v>
      </c>
      <c r="AD2368" t="s">
        <v>2045</v>
      </c>
      <c r="AE2368" t="s">
        <v>2046</v>
      </c>
      <c r="AI2368" t="s">
        <v>1761</v>
      </c>
      <c r="AL2368" t="s">
        <v>6360</v>
      </c>
      <c r="AM2368">
        <v>6</v>
      </c>
      <c r="AN2368" t="s">
        <v>1833</v>
      </c>
      <c r="AO2368" t="s">
        <v>4014</v>
      </c>
      <c r="AP2368">
        <v>0</v>
      </c>
      <c r="AQ2368" s="388">
        <v>44481</v>
      </c>
      <c r="AS2368" t="s">
        <v>3186</v>
      </c>
      <c r="AT2368" s="388">
        <v>44482</v>
      </c>
      <c r="AU2368" t="s">
        <v>1756</v>
      </c>
      <c r="AV2368" t="s">
        <v>1756</v>
      </c>
      <c r="AZ2368" t="s">
        <v>1756</v>
      </c>
      <c r="BA2368" t="s">
        <v>1767</v>
      </c>
      <c r="BB2368" t="s">
        <v>6361</v>
      </c>
      <c r="BC2368" t="s">
        <v>6362</v>
      </c>
      <c r="BD2368" t="s">
        <v>825</v>
      </c>
      <c r="BE2368" t="s">
        <v>1756</v>
      </c>
      <c r="BF2368" t="s">
        <v>825</v>
      </c>
    </row>
    <row r="2369" spans="1:58">
      <c r="A2369" t="s">
        <v>829</v>
      </c>
      <c r="B2369">
        <v>6</v>
      </c>
      <c r="C2369">
        <v>0</v>
      </c>
      <c r="D2369">
        <v>10136</v>
      </c>
      <c r="E2369" t="s">
        <v>6359</v>
      </c>
      <c r="F2369">
        <v>53510604</v>
      </c>
      <c r="G2369" t="s">
        <v>2041</v>
      </c>
      <c r="H2369">
        <v>0</v>
      </c>
      <c r="I2369" t="s">
        <v>2103</v>
      </c>
      <c r="J2369">
        <v>70</v>
      </c>
      <c r="K2369">
        <v>12</v>
      </c>
      <c r="L2369" t="s">
        <v>1771</v>
      </c>
      <c r="M2369" t="s">
        <v>1756</v>
      </c>
      <c r="N2369" t="s">
        <v>1756</v>
      </c>
      <c r="O2369" t="s">
        <v>2104</v>
      </c>
      <c r="P2369" t="s">
        <v>1757</v>
      </c>
      <c r="Q2369" s="387">
        <v>840</v>
      </c>
      <c r="R2369">
        <v>109.2</v>
      </c>
      <c r="S2369">
        <v>949.19999999999993</v>
      </c>
      <c r="T2369" s="388">
        <v>44470</v>
      </c>
      <c r="U2369">
        <v>0</v>
      </c>
      <c r="V2369" t="s">
        <v>833</v>
      </c>
      <c r="W2369" s="388">
        <v>44484</v>
      </c>
      <c r="X2369">
        <v>165</v>
      </c>
      <c r="Y2369">
        <v>0</v>
      </c>
      <c r="Z2369">
        <v>0</v>
      </c>
      <c r="AA2369" t="s">
        <v>1758</v>
      </c>
      <c r="AB2369" t="s">
        <v>825</v>
      </c>
      <c r="AD2369" t="s">
        <v>2045</v>
      </c>
      <c r="AE2369" t="s">
        <v>2046</v>
      </c>
      <c r="AI2369" t="s">
        <v>1761</v>
      </c>
      <c r="AL2369" t="s">
        <v>6360</v>
      </c>
      <c r="AM2369">
        <v>6</v>
      </c>
      <c r="AN2369" t="s">
        <v>1833</v>
      </c>
      <c r="AO2369" t="s">
        <v>4014</v>
      </c>
      <c r="AP2369">
        <v>0</v>
      </c>
      <c r="AQ2369" s="388">
        <v>44481</v>
      </c>
      <c r="AS2369" t="s">
        <v>3186</v>
      </c>
      <c r="AT2369" s="388">
        <v>44482</v>
      </c>
      <c r="AU2369" t="s">
        <v>1756</v>
      </c>
      <c r="AV2369" t="s">
        <v>1756</v>
      </c>
      <c r="AZ2369" t="s">
        <v>1756</v>
      </c>
      <c r="BA2369" t="s">
        <v>1767</v>
      </c>
      <c r="BB2369" t="s">
        <v>6363</v>
      </c>
      <c r="BC2369" t="s">
        <v>6364</v>
      </c>
      <c r="BD2369" t="s">
        <v>825</v>
      </c>
      <c r="BE2369" t="s">
        <v>1756</v>
      </c>
      <c r="BF2369" t="s">
        <v>825</v>
      </c>
    </row>
    <row r="2370" spans="1:58">
      <c r="A2370" t="s">
        <v>829</v>
      </c>
      <c r="B2370">
        <v>6</v>
      </c>
      <c r="C2370">
        <v>0</v>
      </c>
      <c r="D2370">
        <v>10136</v>
      </c>
      <c r="E2370" t="s">
        <v>6359</v>
      </c>
      <c r="F2370">
        <v>53510604</v>
      </c>
      <c r="G2370" t="s">
        <v>2041</v>
      </c>
      <c r="H2370">
        <v>0</v>
      </c>
      <c r="I2370" t="s">
        <v>2056</v>
      </c>
      <c r="J2370">
        <v>210</v>
      </c>
      <c r="K2370">
        <v>3</v>
      </c>
      <c r="L2370" t="s">
        <v>1755</v>
      </c>
      <c r="M2370" t="s">
        <v>1756</v>
      </c>
      <c r="N2370" t="s">
        <v>1756</v>
      </c>
      <c r="P2370" t="s">
        <v>1757</v>
      </c>
      <c r="Q2370" s="387">
        <v>630</v>
      </c>
      <c r="R2370">
        <v>81.900000000000006</v>
      </c>
      <c r="S2370">
        <v>711.9</v>
      </c>
      <c r="T2370" s="388">
        <v>44470</v>
      </c>
      <c r="U2370">
        <v>0</v>
      </c>
      <c r="V2370" t="s">
        <v>833</v>
      </c>
      <c r="W2370" s="388">
        <v>44484</v>
      </c>
      <c r="X2370">
        <v>165</v>
      </c>
      <c r="Y2370">
        <v>0</v>
      </c>
      <c r="Z2370">
        <v>0</v>
      </c>
      <c r="AA2370" t="s">
        <v>1758</v>
      </c>
      <c r="AB2370" t="s">
        <v>825</v>
      </c>
      <c r="AD2370" t="s">
        <v>2045</v>
      </c>
      <c r="AE2370" t="s">
        <v>2046</v>
      </c>
      <c r="AI2370" t="s">
        <v>1761</v>
      </c>
      <c r="AL2370" t="s">
        <v>6360</v>
      </c>
      <c r="AM2370">
        <v>6</v>
      </c>
      <c r="AN2370" t="s">
        <v>1833</v>
      </c>
      <c r="AO2370" t="s">
        <v>4014</v>
      </c>
      <c r="AP2370">
        <v>0</v>
      </c>
      <c r="AQ2370" s="388">
        <v>44481</v>
      </c>
      <c r="AS2370" t="s">
        <v>3186</v>
      </c>
      <c r="AT2370" s="388">
        <v>44482</v>
      </c>
      <c r="AU2370" t="s">
        <v>1756</v>
      </c>
      <c r="AV2370" t="s">
        <v>1756</v>
      </c>
      <c r="AZ2370" t="s">
        <v>1756</v>
      </c>
      <c r="BA2370" t="s">
        <v>1767</v>
      </c>
      <c r="BB2370" t="s">
        <v>6365</v>
      </c>
      <c r="BC2370" t="s">
        <v>6366</v>
      </c>
      <c r="BD2370" t="s">
        <v>825</v>
      </c>
      <c r="BE2370" t="s">
        <v>1756</v>
      </c>
      <c r="BF2370" t="s">
        <v>825</v>
      </c>
    </row>
    <row r="2371" spans="1:58">
      <c r="A2371" t="s">
        <v>829</v>
      </c>
      <c r="B2371">
        <v>6</v>
      </c>
      <c r="C2371">
        <v>0</v>
      </c>
      <c r="D2371">
        <v>10136</v>
      </c>
      <c r="E2371" t="s">
        <v>6359</v>
      </c>
      <c r="F2371">
        <v>53510604</v>
      </c>
      <c r="G2371" t="s">
        <v>2041</v>
      </c>
      <c r="H2371">
        <v>0</v>
      </c>
      <c r="I2371" t="s">
        <v>3047</v>
      </c>
      <c r="J2371">
        <v>55.2</v>
      </c>
      <c r="K2371">
        <v>33</v>
      </c>
      <c r="L2371" t="s">
        <v>2063</v>
      </c>
      <c r="M2371" t="s">
        <v>3048</v>
      </c>
      <c r="N2371" t="s">
        <v>1757</v>
      </c>
      <c r="O2371" t="s">
        <v>1756</v>
      </c>
      <c r="P2371" t="s">
        <v>1756</v>
      </c>
      <c r="Q2371" s="387">
        <v>1821.6</v>
      </c>
      <c r="R2371">
        <v>236.80799999999999</v>
      </c>
      <c r="S2371">
        <v>2058.4079999999999</v>
      </c>
      <c r="T2371" s="388">
        <v>44470</v>
      </c>
      <c r="U2371">
        <v>0</v>
      </c>
      <c r="V2371" t="s">
        <v>833</v>
      </c>
      <c r="W2371" s="388">
        <v>44484</v>
      </c>
      <c r="X2371">
        <v>165</v>
      </c>
      <c r="Y2371">
        <v>0</v>
      </c>
      <c r="Z2371">
        <v>0</v>
      </c>
      <c r="AA2371" t="s">
        <v>1758</v>
      </c>
      <c r="AB2371" t="s">
        <v>825</v>
      </c>
      <c r="AD2371" t="s">
        <v>2045</v>
      </c>
      <c r="AE2371" t="s">
        <v>2046</v>
      </c>
      <c r="AI2371" t="s">
        <v>1761</v>
      </c>
      <c r="AL2371" t="s">
        <v>6360</v>
      </c>
      <c r="AM2371">
        <v>6</v>
      </c>
      <c r="AN2371" t="s">
        <v>1833</v>
      </c>
      <c r="AO2371" t="s">
        <v>4014</v>
      </c>
      <c r="AP2371">
        <v>0</v>
      </c>
      <c r="AQ2371" s="388">
        <v>44481</v>
      </c>
      <c r="AS2371" t="s">
        <v>3186</v>
      </c>
      <c r="AT2371" s="388">
        <v>44482</v>
      </c>
      <c r="AU2371" t="s">
        <v>1756</v>
      </c>
      <c r="AV2371" t="s">
        <v>1756</v>
      </c>
      <c r="AZ2371" t="s">
        <v>1756</v>
      </c>
      <c r="BA2371" t="s">
        <v>1767</v>
      </c>
      <c r="BB2371" t="s">
        <v>6367</v>
      </c>
      <c r="BC2371" t="s">
        <v>6368</v>
      </c>
      <c r="BD2371" t="s">
        <v>825</v>
      </c>
      <c r="BE2371" t="s">
        <v>1756</v>
      </c>
      <c r="BF2371" t="s">
        <v>825</v>
      </c>
    </row>
    <row r="2372" spans="1:58">
      <c r="A2372" t="s">
        <v>829</v>
      </c>
      <c r="B2372">
        <v>6</v>
      </c>
      <c r="C2372">
        <v>0</v>
      </c>
      <c r="D2372">
        <v>10136</v>
      </c>
      <c r="E2372" t="s">
        <v>6359</v>
      </c>
      <c r="F2372">
        <v>53510604</v>
      </c>
      <c r="G2372" t="s">
        <v>2041</v>
      </c>
      <c r="H2372">
        <v>0</v>
      </c>
      <c r="I2372" t="s">
        <v>3047</v>
      </c>
      <c r="J2372">
        <v>55.2</v>
      </c>
      <c r="K2372">
        <v>12</v>
      </c>
      <c r="L2372" t="s">
        <v>2063</v>
      </c>
      <c r="M2372" t="s">
        <v>3048</v>
      </c>
      <c r="N2372" t="s">
        <v>1757</v>
      </c>
      <c r="O2372" t="s">
        <v>1756</v>
      </c>
      <c r="P2372" t="s">
        <v>1756</v>
      </c>
      <c r="Q2372" s="387">
        <v>662.4</v>
      </c>
      <c r="R2372">
        <v>86.111999999999995</v>
      </c>
      <c r="S2372">
        <v>748.51199999999994</v>
      </c>
      <c r="T2372" s="388">
        <v>44470</v>
      </c>
      <c r="U2372">
        <v>0</v>
      </c>
      <c r="V2372" t="s">
        <v>833</v>
      </c>
      <c r="W2372" s="388">
        <v>44484</v>
      </c>
      <c r="X2372">
        <v>165</v>
      </c>
      <c r="Y2372">
        <v>0</v>
      </c>
      <c r="Z2372">
        <v>0</v>
      </c>
      <c r="AA2372" t="s">
        <v>1758</v>
      </c>
      <c r="AB2372" t="s">
        <v>825</v>
      </c>
      <c r="AD2372" t="s">
        <v>2045</v>
      </c>
      <c r="AE2372" t="s">
        <v>2046</v>
      </c>
      <c r="AI2372" t="s">
        <v>1761</v>
      </c>
      <c r="AL2372" t="s">
        <v>6360</v>
      </c>
      <c r="AM2372">
        <v>6</v>
      </c>
      <c r="AN2372" t="s">
        <v>1833</v>
      </c>
      <c r="AO2372" t="s">
        <v>4014</v>
      </c>
      <c r="AP2372">
        <v>0</v>
      </c>
      <c r="AQ2372" s="388">
        <v>44481</v>
      </c>
      <c r="AS2372" t="s">
        <v>3186</v>
      </c>
      <c r="AT2372" s="388">
        <v>44482</v>
      </c>
      <c r="AU2372" t="s">
        <v>1756</v>
      </c>
      <c r="AV2372" t="s">
        <v>1756</v>
      </c>
      <c r="AZ2372" t="s">
        <v>1756</v>
      </c>
      <c r="BA2372" t="s">
        <v>1767</v>
      </c>
      <c r="BB2372" t="s">
        <v>6369</v>
      </c>
      <c r="BC2372" t="s">
        <v>6370</v>
      </c>
      <c r="BD2372" t="s">
        <v>825</v>
      </c>
      <c r="BE2372" t="s">
        <v>1756</v>
      </c>
      <c r="BF2372" t="s">
        <v>825</v>
      </c>
    </row>
    <row r="2373" spans="1:58">
      <c r="A2373" t="s">
        <v>829</v>
      </c>
      <c r="B2373">
        <v>6</v>
      </c>
      <c r="C2373">
        <v>0</v>
      </c>
      <c r="D2373">
        <v>10135</v>
      </c>
      <c r="E2373" t="s">
        <v>6371</v>
      </c>
      <c r="F2373">
        <v>53510604</v>
      </c>
      <c r="G2373" t="s">
        <v>2041</v>
      </c>
      <c r="H2373">
        <v>0</v>
      </c>
      <c r="I2373" t="s">
        <v>2103</v>
      </c>
      <c r="J2373">
        <v>70</v>
      </c>
      <c r="K2373">
        <v>23</v>
      </c>
      <c r="L2373" t="s">
        <v>1771</v>
      </c>
      <c r="M2373" t="s">
        <v>1756</v>
      </c>
      <c r="N2373" t="s">
        <v>1756</v>
      </c>
      <c r="O2373" t="s">
        <v>2104</v>
      </c>
      <c r="P2373" t="s">
        <v>1757</v>
      </c>
      <c r="Q2373" s="387">
        <v>1610</v>
      </c>
      <c r="R2373">
        <v>209.3</v>
      </c>
      <c r="S2373">
        <v>1819.2999999999997</v>
      </c>
      <c r="T2373" s="388">
        <v>44470</v>
      </c>
      <c r="U2373">
        <v>0</v>
      </c>
      <c r="V2373" t="s">
        <v>833</v>
      </c>
      <c r="W2373" s="388">
        <v>44484</v>
      </c>
      <c r="X2373">
        <v>165</v>
      </c>
      <c r="Y2373">
        <v>0</v>
      </c>
      <c r="Z2373">
        <v>0</v>
      </c>
      <c r="AA2373" t="s">
        <v>1758</v>
      </c>
      <c r="AB2373" t="s">
        <v>825</v>
      </c>
      <c r="AD2373" t="s">
        <v>2045</v>
      </c>
      <c r="AE2373" t="s">
        <v>2046</v>
      </c>
      <c r="AI2373" t="s">
        <v>1761</v>
      </c>
      <c r="AL2373" t="s">
        <v>6372</v>
      </c>
      <c r="AM2373">
        <v>6</v>
      </c>
      <c r="AN2373" t="s">
        <v>3133</v>
      </c>
      <c r="AO2373" t="s">
        <v>2852</v>
      </c>
      <c r="AP2373">
        <v>0</v>
      </c>
      <c r="AQ2373" s="388">
        <v>44481</v>
      </c>
      <c r="AS2373" t="s">
        <v>3186</v>
      </c>
      <c r="AT2373" s="388">
        <v>44482</v>
      </c>
      <c r="AU2373" t="s">
        <v>1756</v>
      </c>
      <c r="AV2373" t="s">
        <v>1756</v>
      </c>
      <c r="AZ2373" t="s">
        <v>1756</v>
      </c>
      <c r="BA2373" t="s">
        <v>1767</v>
      </c>
      <c r="BB2373" t="s">
        <v>6373</v>
      </c>
      <c r="BC2373" t="s">
        <v>6374</v>
      </c>
      <c r="BD2373" t="s">
        <v>825</v>
      </c>
      <c r="BE2373" t="s">
        <v>1756</v>
      </c>
      <c r="BF2373" t="s">
        <v>825</v>
      </c>
    </row>
    <row r="2374" spans="1:58">
      <c r="A2374" t="s">
        <v>829</v>
      </c>
      <c r="B2374">
        <v>6</v>
      </c>
      <c r="C2374">
        <v>0</v>
      </c>
      <c r="D2374">
        <v>10135</v>
      </c>
      <c r="E2374" t="s">
        <v>6371</v>
      </c>
      <c r="F2374">
        <v>53510604</v>
      </c>
      <c r="G2374" t="s">
        <v>2041</v>
      </c>
      <c r="H2374">
        <v>0</v>
      </c>
      <c r="I2374" t="s">
        <v>2056</v>
      </c>
      <c r="J2374">
        <v>210</v>
      </c>
      <c r="K2374">
        <v>2</v>
      </c>
      <c r="L2374" t="s">
        <v>1755</v>
      </c>
      <c r="M2374" t="s">
        <v>1756</v>
      </c>
      <c r="N2374" t="s">
        <v>1756</v>
      </c>
      <c r="P2374" t="s">
        <v>1757</v>
      </c>
      <c r="Q2374" s="387">
        <v>420</v>
      </c>
      <c r="R2374">
        <v>54.6</v>
      </c>
      <c r="S2374">
        <v>474.59999999999997</v>
      </c>
      <c r="T2374" s="388">
        <v>44470</v>
      </c>
      <c r="U2374">
        <v>0</v>
      </c>
      <c r="V2374" t="s">
        <v>833</v>
      </c>
      <c r="W2374" s="388">
        <v>44484</v>
      </c>
      <c r="X2374">
        <v>165</v>
      </c>
      <c r="Y2374">
        <v>0</v>
      </c>
      <c r="Z2374">
        <v>0</v>
      </c>
      <c r="AA2374" t="s">
        <v>1758</v>
      </c>
      <c r="AB2374" t="s">
        <v>825</v>
      </c>
      <c r="AD2374" t="s">
        <v>2045</v>
      </c>
      <c r="AE2374" t="s">
        <v>2046</v>
      </c>
      <c r="AI2374" t="s">
        <v>1761</v>
      </c>
      <c r="AL2374" t="s">
        <v>6372</v>
      </c>
      <c r="AM2374">
        <v>6</v>
      </c>
      <c r="AN2374" t="s">
        <v>3133</v>
      </c>
      <c r="AO2374" t="s">
        <v>2852</v>
      </c>
      <c r="AP2374">
        <v>0</v>
      </c>
      <c r="AQ2374" s="388">
        <v>44481</v>
      </c>
      <c r="AS2374" t="s">
        <v>3186</v>
      </c>
      <c r="AT2374" s="388">
        <v>44482</v>
      </c>
      <c r="AU2374" t="s">
        <v>1756</v>
      </c>
      <c r="AV2374" t="s">
        <v>1756</v>
      </c>
      <c r="AZ2374" t="s">
        <v>1756</v>
      </c>
      <c r="BA2374" t="s">
        <v>1767</v>
      </c>
      <c r="BB2374" t="s">
        <v>6375</v>
      </c>
      <c r="BC2374" t="s">
        <v>6376</v>
      </c>
      <c r="BD2374" t="s">
        <v>825</v>
      </c>
      <c r="BE2374" t="s">
        <v>1756</v>
      </c>
      <c r="BF2374" t="s">
        <v>825</v>
      </c>
    </row>
    <row r="2375" spans="1:58">
      <c r="A2375" t="s">
        <v>829</v>
      </c>
      <c r="B2375">
        <v>6</v>
      </c>
      <c r="C2375">
        <v>0</v>
      </c>
      <c r="D2375">
        <v>10135</v>
      </c>
      <c r="E2375" t="s">
        <v>6371</v>
      </c>
      <c r="F2375">
        <v>53510604</v>
      </c>
      <c r="G2375" t="s">
        <v>2041</v>
      </c>
      <c r="H2375">
        <v>0</v>
      </c>
      <c r="I2375" t="s">
        <v>3047</v>
      </c>
      <c r="J2375">
        <v>55.2</v>
      </c>
      <c r="K2375">
        <v>23</v>
      </c>
      <c r="L2375" t="s">
        <v>2063</v>
      </c>
      <c r="M2375" t="s">
        <v>3048</v>
      </c>
      <c r="N2375" t="s">
        <v>1757</v>
      </c>
      <c r="O2375" t="s">
        <v>1756</v>
      </c>
      <c r="P2375" t="s">
        <v>1756</v>
      </c>
      <c r="Q2375" s="387">
        <v>1269.5999999999999</v>
      </c>
      <c r="R2375">
        <v>165.048</v>
      </c>
      <c r="S2375">
        <v>1434.6479999999997</v>
      </c>
      <c r="T2375" s="388">
        <v>44470</v>
      </c>
      <c r="U2375">
        <v>0</v>
      </c>
      <c r="V2375" t="s">
        <v>833</v>
      </c>
      <c r="W2375" s="388">
        <v>44484</v>
      </c>
      <c r="X2375">
        <v>165</v>
      </c>
      <c r="Y2375">
        <v>0</v>
      </c>
      <c r="Z2375">
        <v>0</v>
      </c>
      <c r="AA2375" t="s">
        <v>1758</v>
      </c>
      <c r="AB2375" t="s">
        <v>825</v>
      </c>
      <c r="AD2375" t="s">
        <v>2045</v>
      </c>
      <c r="AE2375" t="s">
        <v>2046</v>
      </c>
      <c r="AI2375" t="s">
        <v>1761</v>
      </c>
      <c r="AL2375" t="s">
        <v>6372</v>
      </c>
      <c r="AM2375">
        <v>6</v>
      </c>
      <c r="AN2375" t="s">
        <v>3133</v>
      </c>
      <c r="AO2375" t="s">
        <v>2852</v>
      </c>
      <c r="AP2375">
        <v>0</v>
      </c>
      <c r="AQ2375" s="388">
        <v>44481</v>
      </c>
      <c r="AS2375" t="s">
        <v>3186</v>
      </c>
      <c r="AT2375" s="388">
        <v>44482</v>
      </c>
      <c r="AU2375" t="s">
        <v>1756</v>
      </c>
      <c r="AV2375" t="s">
        <v>1756</v>
      </c>
      <c r="AZ2375" t="s">
        <v>1756</v>
      </c>
      <c r="BA2375" t="s">
        <v>1767</v>
      </c>
      <c r="BB2375" t="s">
        <v>6377</v>
      </c>
      <c r="BC2375" t="s">
        <v>6378</v>
      </c>
      <c r="BD2375" t="s">
        <v>825</v>
      </c>
      <c r="BE2375" t="s">
        <v>1756</v>
      </c>
      <c r="BF2375" t="s">
        <v>825</v>
      </c>
    </row>
    <row r="2376" spans="1:58">
      <c r="A2376" t="s">
        <v>829</v>
      </c>
      <c r="B2376">
        <v>6</v>
      </c>
      <c r="C2376">
        <v>0</v>
      </c>
      <c r="D2376">
        <v>10134</v>
      </c>
      <c r="E2376" t="s">
        <v>6379</v>
      </c>
      <c r="F2376">
        <v>53510604</v>
      </c>
      <c r="G2376" t="s">
        <v>2041</v>
      </c>
      <c r="H2376">
        <v>0</v>
      </c>
      <c r="I2376" t="s">
        <v>2103</v>
      </c>
      <c r="J2376">
        <v>70</v>
      </c>
      <c r="K2376">
        <v>34.5</v>
      </c>
      <c r="L2376" t="s">
        <v>1771</v>
      </c>
      <c r="M2376" t="s">
        <v>1756</v>
      </c>
      <c r="N2376" t="s">
        <v>1756</v>
      </c>
      <c r="O2376" t="s">
        <v>2104</v>
      </c>
      <c r="P2376" t="s">
        <v>1757</v>
      </c>
      <c r="Q2376" s="387">
        <v>2415</v>
      </c>
      <c r="R2376">
        <v>313.95</v>
      </c>
      <c r="S2376">
        <v>2728.95</v>
      </c>
      <c r="T2376" s="388">
        <v>44470</v>
      </c>
      <c r="U2376">
        <v>0</v>
      </c>
      <c r="V2376" t="s">
        <v>833</v>
      </c>
      <c r="W2376" s="388">
        <v>44484</v>
      </c>
      <c r="X2376">
        <v>165</v>
      </c>
      <c r="Y2376">
        <v>0</v>
      </c>
      <c r="Z2376">
        <v>0</v>
      </c>
      <c r="AA2376" t="s">
        <v>1758</v>
      </c>
      <c r="AB2376" t="s">
        <v>825</v>
      </c>
      <c r="AD2376" t="s">
        <v>2045</v>
      </c>
      <c r="AE2376" t="s">
        <v>2046</v>
      </c>
      <c r="AI2376" t="s">
        <v>1761</v>
      </c>
      <c r="AL2376" t="s">
        <v>4744</v>
      </c>
      <c r="AM2376">
        <v>6</v>
      </c>
      <c r="AN2376" t="s">
        <v>4745</v>
      </c>
      <c r="AO2376" t="s">
        <v>6380</v>
      </c>
      <c r="AP2376">
        <v>0</v>
      </c>
      <c r="AQ2376" s="388">
        <v>44481</v>
      </c>
      <c r="AS2376" t="s">
        <v>3186</v>
      </c>
      <c r="AT2376" s="388">
        <v>44482</v>
      </c>
      <c r="AU2376" t="s">
        <v>1756</v>
      </c>
      <c r="AV2376" t="s">
        <v>1756</v>
      </c>
      <c r="AZ2376" t="s">
        <v>1756</v>
      </c>
      <c r="BA2376" t="s">
        <v>1767</v>
      </c>
      <c r="BB2376" t="s">
        <v>6381</v>
      </c>
      <c r="BC2376" t="s">
        <v>6382</v>
      </c>
      <c r="BD2376" t="s">
        <v>825</v>
      </c>
      <c r="BE2376" t="s">
        <v>1756</v>
      </c>
      <c r="BF2376" t="s">
        <v>825</v>
      </c>
    </row>
    <row r="2377" spans="1:58">
      <c r="A2377" t="s">
        <v>829</v>
      </c>
      <c r="B2377">
        <v>6</v>
      </c>
      <c r="C2377">
        <v>0</v>
      </c>
      <c r="D2377">
        <v>10134</v>
      </c>
      <c r="E2377" t="s">
        <v>6379</v>
      </c>
      <c r="F2377">
        <v>53510604</v>
      </c>
      <c r="G2377" t="s">
        <v>2041</v>
      </c>
      <c r="H2377">
        <v>0</v>
      </c>
      <c r="I2377" t="s">
        <v>2056</v>
      </c>
      <c r="J2377">
        <v>210</v>
      </c>
      <c r="K2377">
        <v>3</v>
      </c>
      <c r="L2377" t="s">
        <v>1755</v>
      </c>
      <c r="M2377" t="s">
        <v>1756</v>
      </c>
      <c r="N2377" t="s">
        <v>1756</v>
      </c>
      <c r="P2377" t="s">
        <v>1757</v>
      </c>
      <c r="Q2377" s="387">
        <v>630</v>
      </c>
      <c r="R2377">
        <v>81.900000000000006</v>
      </c>
      <c r="S2377">
        <v>711.9</v>
      </c>
      <c r="T2377" s="388">
        <v>44470</v>
      </c>
      <c r="U2377">
        <v>0</v>
      </c>
      <c r="V2377" t="s">
        <v>833</v>
      </c>
      <c r="W2377" s="388">
        <v>44484</v>
      </c>
      <c r="X2377">
        <v>165</v>
      </c>
      <c r="Y2377">
        <v>0</v>
      </c>
      <c r="Z2377">
        <v>0</v>
      </c>
      <c r="AA2377" t="s">
        <v>1758</v>
      </c>
      <c r="AB2377" t="s">
        <v>825</v>
      </c>
      <c r="AD2377" t="s">
        <v>2045</v>
      </c>
      <c r="AE2377" t="s">
        <v>2046</v>
      </c>
      <c r="AI2377" t="s">
        <v>1761</v>
      </c>
      <c r="AL2377" t="s">
        <v>4744</v>
      </c>
      <c r="AM2377">
        <v>6</v>
      </c>
      <c r="AN2377" t="s">
        <v>4745</v>
      </c>
      <c r="AO2377" t="s">
        <v>6380</v>
      </c>
      <c r="AP2377">
        <v>0</v>
      </c>
      <c r="AQ2377" s="388">
        <v>44481</v>
      </c>
      <c r="AS2377" t="s">
        <v>3186</v>
      </c>
      <c r="AT2377" s="388">
        <v>44482</v>
      </c>
      <c r="AU2377" t="s">
        <v>1756</v>
      </c>
      <c r="AV2377" t="s">
        <v>1756</v>
      </c>
      <c r="AZ2377" t="s">
        <v>1756</v>
      </c>
      <c r="BA2377" t="s">
        <v>1767</v>
      </c>
      <c r="BB2377" t="s">
        <v>6383</v>
      </c>
      <c r="BC2377" t="s">
        <v>6384</v>
      </c>
      <c r="BD2377" t="s">
        <v>825</v>
      </c>
      <c r="BE2377" t="s">
        <v>1756</v>
      </c>
      <c r="BF2377" t="s">
        <v>825</v>
      </c>
    </row>
    <row r="2378" spans="1:58">
      <c r="A2378" t="s">
        <v>829</v>
      </c>
      <c r="B2378">
        <v>6</v>
      </c>
      <c r="C2378">
        <v>0</v>
      </c>
      <c r="D2378">
        <v>10134</v>
      </c>
      <c r="E2378" t="s">
        <v>6379</v>
      </c>
      <c r="F2378">
        <v>53510604</v>
      </c>
      <c r="G2378" t="s">
        <v>2041</v>
      </c>
      <c r="H2378">
        <v>0</v>
      </c>
      <c r="I2378" t="s">
        <v>3047</v>
      </c>
      <c r="J2378">
        <v>55.2</v>
      </c>
      <c r="K2378">
        <v>34.5</v>
      </c>
      <c r="L2378" t="s">
        <v>2063</v>
      </c>
      <c r="M2378" t="s">
        <v>3048</v>
      </c>
      <c r="N2378" t="s">
        <v>1757</v>
      </c>
      <c r="O2378" t="s">
        <v>1756</v>
      </c>
      <c r="P2378" t="s">
        <v>1756</v>
      </c>
      <c r="Q2378" s="387">
        <v>1904.4</v>
      </c>
      <c r="R2378">
        <v>247.57200000000003</v>
      </c>
      <c r="S2378">
        <v>2151.9719999999998</v>
      </c>
      <c r="T2378" s="388">
        <v>44470</v>
      </c>
      <c r="U2378">
        <v>0</v>
      </c>
      <c r="V2378" t="s">
        <v>833</v>
      </c>
      <c r="W2378" s="388">
        <v>44484</v>
      </c>
      <c r="X2378">
        <v>165</v>
      </c>
      <c r="Y2378">
        <v>0</v>
      </c>
      <c r="Z2378">
        <v>0</v>
      </c>
      <c r="AA2378" t="s">
        <v>1758</v>
      </c>
      <c r="AB2378" t="s">
        <v>825</v>
      </c>
      <c r="AD2378" t="s">
        <v>2045</v>
      </c>
      <c r="AE2378" t="s">
        <v>2046</v>
      </c>
      <c r="AI2378" t="s">
        <v>1761</v>
      </c>
      <c r="AL2378" t="s">
        <v>4744</v>
      </c>
      <c r="AM2378">
        <v>6</v>
      </c>
      <c r="AN2378" t="s">
        <v>4745</v>
      </c>
      <c r="AO2378" t="s">
        <v>6380</v>
      </c>
      <c r="AP2378">
        <v>0</v>
      </c>
      <c r="AQ2378" s="388">
        <v>44481</v>
      </c>
      <c r="AS2378" t="s">
        <v>3186</v>
      </c>
      <c r="AT2378" s="388">
        <v>44482</v>
      </c>
      <c r="AU2378" t="s">
        <v>1756</v>
      </c>
      <c r="AV2378" t="s">
        <v>1756</v>
      </c>
      <c r="AZ2378" t="s">
        <v>1756</v>
      </c>
      <c r="BA2378" t="s">
        <v>1767</v>
      </c>
      <c r="BB2378" t="s">
        <v>6385</v>
      </c>
      <c r="BC2378" t="s">
        <v>6386</v>
      </c>
      <c r="BD2378" t="s">
        <v>825</v>
      </c>
      <c r="BE2378" t="s">
        <v>1756</v>
      </c>
      <c r="BF2378" t="s">
        <v>825</v>
      </c>
    </row>
    <row r="2379" spans="1:58">
      <c r="A2379" t="s">
        <v>829</v>
      </c>
      <c r="B2379">
        <v>6</v>
      </c>
      <c r="C2379">
        <v>0</v>
      </c>
      <c r="D2379">
        <v>10133</v>
      </c>
      <c r="E2379" t="s">
        <v>6387</v>
      </c>
      <c r="F2379">
        <v>53510604</v>
      </c>
      <c r="G2379" t="s">
        <v>2041</v>
      </c>
      <c r="H2379">
        <v>0</v>
      </c>
      <c r="I2379" t="s">
        <v>2042</v>
      </c>
      <c r="J2379">
        <v>60</v>
      </c>
      <c r="K2379">
        <v>12</v>
      </c>
      <c r="L2379" t="s">
        <v>1771</v>
      </c>
      <c r="M2379" t="s">
        <v>1756</v>
      </c>
      <c r="N2379" t="s">
        <v>1756</v>
      </c>
      <c r="O2379" t="s">
        <v>2043</v>
      </c>
      <c r="P2379" t="s">
        <v>1757</v>
      </c>
      <c r="Q2379" s="387">
        <v>720</v>
      </c>
      <c r="R2379">
        <v>93.600000000000009</v>
      </c>
      <c r="S2379">
        <v>813.59999999999991</v>
      </c>
      <c r="T2379" s="388">
        <v>44470</v>
      </c>
      <c r="U2379">
        <v>0</v>
      </c>
      <c r="V2379" t="s">
        <v>833</v>
      </c>
      <c r="W2379" s="388">
        <v>44484</v>
      </c>
      <c r="X2379">
        <v>165</v>
      </c>
      <c r="Y2379">
        <v>0</v>
      </c>
      <c r="Z2379">
        <v>0</v>
      </c>
      <c r="AA2379" t="s">
        <v>1758</v>
      </c>
      <c r="AB2379" t="s">
        <v>825</v>
      </c>
      <c r="AD2379" t="s">
        <v>2045</v>
      </c>
      <c r="AE2379" t="s">
        <v>2046</v>
      </c>
      <c r="AI2379" t="s">
        <v>1761</v>
      </c>
      <c r="AL2379" t="s">
        <v>6388</v>
      </c>
      <c r="AM2379">
        <v>6</v>
      </c>
      <c r="AN2379" t="s">
        <v>2834</v>
      </c>
      <c r="AO2379" t="s">
        <v>5341</v>
      </c>
      <c r="AP2379">
        <v>0</v>
      </c>
      <c r="AQ2379" s="388">
        <v>44481</v>
      </c>
      <c r="AS2379" t="s">
        <v>3186</v>
      </c>
      <c r="AT2379" s="388">
        <v>44482</v>
      </c>
      <c r="AU2379" t="s">
        <v>1756</v>
      </c>
      <c r="AV2379" t="s">
        <v>1756</v>
      </c>
      <c r="AZ2379" t="s">
        <v>1756</v>
      </c>
      <c r="BA2379" t="s">
        <v>1767</v>
      </c>
      <c r="BB2379" t="s">
        <v>6389</v>
      </c>
      <c r="BC2379" t="s">
        <v>6390</v>
      </c>
      <c r="BD2379" t="s">
        <v>825</v>
      </c>
      <c r="BE2379" t="s">
        <v>1756</v>
      </c>
      <c r="BF2379" t="s">
        <v>825</v>
      </c>
    </row>
    <row r="2380" spans="1:58">
      <c r="A2380" t="s">
        <v>829</v>
      </c>
      <c r="B2380">
        <v>6</v>
      </c>
      <c r="C2380">
        <v>0</v>
      </c>
      <c r="D2380">
        <v>10133</v>
      </c>
      <c r="E2380" t="s">
        <v>6387</v>
      </c>
      <c r="F2380">
        <v>53510604</v>
      </c>
      <c r="G2380" t="s">
        <v>2041</v>
      </c>
      <c r="H2380">
        <v>0</v>
      </c>
      <c r="I2380" t="s">
        <v>2103</v>
      </c>
      <c r="J2380">
        <v>70</v>
      </c>
      <c r="K2380">
        <v>80.5</v>
      </c>
      <c r="L2380" t="s">
        <v>1771</v>
      </c>
      <c r="M2380" t="s">
        <v>1756</v>
      </c>
      <c r="N2380" t="s">
        <v>1756</v>
      </c>
      <c r="O2380" t="s">
        <v>2104</v>
      </c>
      <c r="P2380" t="s">
        <v>1757</v>
      </c>
      <c r="Q2380" s="387">
        <v>5635</v>
      </c>
      <c r="R2380">
        <v>732.55000000000007</v>
      </c>
      <c r="S2380">
        <v>6367.5499999999993</v>
      </c>
      <c r="T2380" s="388">
        <v>44470</v>
      </c>
      <c r="U2380">
        <v>0</v>
      </c>
      <c r="V2380" t="s">
        <v>833</v>
      </c>
      <c r="W2380" s="388">
        <v>44484</v>
      </c>
      <c r="X2380">
        <v>165</v>
      </c>
      <c r="Y2380">
        <v>0</v>
      </c>
      <c r="Z2380">
        <v>0</v>
      </c>
      <c r="AA2380" t="s">
        <v>1758</v>
      </c>
      <c r="AB2380" t="s">
        <v>825</v>
      </c>
      <c r="AD2380" t="s">
        <v>2045</v>
      </c>
      <c r="AE2380" t="s">
        <v>2046</v>
      </c>
      <c r="AI2380" t="s">
        <v>1761</v>
      </c>
      <c r="AL2380" t="s">
        <v>6388</v>
      </c>
      <c r="AM2380">
        <v>6</v>
      </c>
      <c r="AN2380" t="s">
        <v>2834</v>
      </c>
      <c r="AO2380" t="s">
        <v>5341</v>
      </c>
      <c r="AP2380">
        <v>0</v>
      </c>
      <c r="AQ2380" s="388">
        <v>44481</v>
      </c>
      <c r="AS2380" t="s">
        <v>3186</v>
      </c>
      <c r="AT2380" s="388">
        <v>44482</v>
      </c>
      <c r="AU2380" t="s">
        <v>1756</v>
      </c>
      <c r="AV2380" t="s">
        <v>1756</v>
      </c>
      <c r="AZ2380" t="s">
        <v>1756</v>
      </c>
      <c r="BA2380" t="s">
        <v>1767</v>
      </c>
      <c r="BB2380" t="s">
        <v>6391</v>
      </c>
      <c r="BC2380" t="s">
        <v>6392</v>
      </c>
      <c r="BD2380" t="s">
        <v>825</v>
      </c>
      <c r="BE2380" t="s">
        <v>1756</v>
      </c>
      <c r="BF2380" t="s">
        <v>825</v>
      </c>
    </row>
    <row r="2381" spans="1:58">
      <c r="A2381" t="s">
        <v>829</v>
      </c>
      <c r="B2381">
        <v>6</v>
      </c>
      <c r="C2381">
        <v>0</v>
      </c>
      <c r="D2381">
        <v>10133</v>
      </c>
      <c r="E2381" t="s">
        <v>6387</v>
      </c>
      <c r="F2381">
        <v>53510604</v>
      </c>
      <c r="G2381" t="s">
        <v>2041</v>
      </c>
      <c r="H2381">
        <v>0</v>
      </c>
      <c r="I2381" t="s">
        <v>2056</v>
      </c>
      <c r="J2381">
        <v>210</v>
      </c>
      <c r="K2381">
        <v>8</v>
      </c>
      <c r="L2381" t="s">
        <v>1755</v>
      </c>
      <c r="M2381" t="s">
        <v>1756</v>
      </c>
      <c r="N2381" t="s">
        <v>1756</v>
      </c>
      <c r="P2381" t="s">
        <v>1757</v>
      </c>
      <c r="Q2381" s="387">
        <v>1680</v>
      </c>
      <c r="R2381">
        <v>218.4</v>
      </c>
      <c r="S2381">
        <v>1898.3999999999999</v>
      </c>
      <c r="T2381" s="388">
        <v>44470</v>
      </c>
      <c r="U2381">
        <v>0</v>
      </c>
      <c r="V2381" t="s">
        <v>833</v>
      </c>
      <c r="W2381" s="388">
        <v>44484</v>
      </c>
      <c r="X2381">
        <v>165</v>
      </c>
      <c r="Y2381">
        <v>0</v>
      </c>
      <c r="Z2381">
        <v>0</v>
      </c>
      <c r="AA2381" t="s">
        <v>1758</v>
      </c>
      <c r="AB2381" t="s">
        <v>825</v>
      </c>
      <c r="AD2381" t="s">
        <v>2045</v>
      </c>
      <c r="AE2381" t="s">
        <v>2046</v>
      </c>
      <c r="AI2381" t="s">
        <v>1761</v>
      </c>
      <c r="AL2381" t="s">
        <v>6388</v>
      </c>
      <c r="AM2381">
        <v>6</v>
      </c>
      <c r="AN2381" t="s">
        <v>2834</v>
      </c>
      <c r="AO2381" t="s">
        <v>5341</v>
      </c>
      <c r="AP2381">
        <v>0</v>
      </c>
      <c r="AQ2381" s="388">
        <v>44481</v>
      </c>
      <c r="AS2381" t="s">
        <v>3186</v>
      </c>
      <c r="AT2381" s="388">
        <v>44482</v>
      </c>
      <c r="AU2381" t="s">
        <v>1756</v>
      </c>
      <c r="AV2381" t="s">
        <v>1756</v>
      </c>
      <c r="AZ2381" t="s">
        <v>1756</v>
      </c>
      <c r="BA2381" t="s">
        <v>1767</v>
      </c>
      <c r="BB2381" t="s">
        <v>6393</v>
      </c>
      <c r="BC2381" t="s">
        <v>6394</v>
      </c>
      <c r="BD2381" t="s">
        <v>825</v>
      </c>
      <c r="BE2381" t="s">
        <v>1756</v>
      </c>
      <c r="BF2381" t="s">
        <v>825</v>
      </c>
    </row>
    <row r="2382" spans="1:58">
      <c r="A2382" t="s">
        <v>829</v>
      </c>
      <c r="B2382">
        <v>6</v>
      </c>
      <c r="C2382">
        <v>0</v>
      </c>
      <c r="D2382">
        <v>10133</v>
      </c>
      <c r="E2382" t="s">
        <v>6387</v>
      </c>
      <c r="F2382">
        <v>53510604</v>
      </c>
      <c r="G2382" t="s">
        <v>2041</v>
      </c>
      <c r="H2382">
        <v>0</v>
      </c>
      <c r="I2382" t="s">
        <v>2073</v>
      </c>
      <c r="J2382">
        <v>243.75</v>
      </c>
      <c r="K2382">
        <v>1</v>
      </c>
      <c r="L2382" t="s">
        <v>1755</v>
      </c>
      <c r="M2382" t="s">
        <v>2074</v>
      </c>
      <c r="N2382" t="s">
        <v>1757</v>
      </c>
      <c r="O2382" t="s">
        <v>1756</v>
      </c>
      <c r="P2382" t="s">
        <v>1756</v>
      </c>
      <c r="Q2382" s="387">
        <v>243.75</v>
      </c>
      <c r="R2382">
        <v>31.6875</v>
      </c>
      <c r="S2382">
        <v>275.4375</v>
      </c>
      <c r="T2382" s="388">
        <v>44470</v>
      </c>
      <c r="U2382">
        <v>0</v>
      </c>
      <c r="V2382" t="s">
        <v>833</v>
      </c>
      <c r="W2382" s="388">
        <v>44484</v>
      </c>
      <c r="X2382">
        <v>165</v>
      </c>
      <c r="Y2382">
        <v>0</v>
      </c>
      <c r="Z2382">
        <v>0</v>
      </c>
      <c r="AA2382" t="s">
        <v>1758</v>
      </c>
      <c r="AB2382" t="s">
        <v>825</v>
      </c>
      <c r="AD2382" t="s">
        <v>2045</v>
      </c>
      <c r="AE2382" t="s">
        <v>2046</v>
      </c>
      <c r="AI2382" t="s">
        <v>1761</v>
      </c>
      <c r="AL2382" t="s">
        <v>6388</v>
      </c>
      <c r="AM2382">
        <v>6</v>
      </c>
      <c r="AN2382" t="s">
        <v>2834</v>
      </c>
      <c r="AO2382" t="s">
        <v>5341</v>
      </c>
      <c r="AP2382">
        <v>0</v>
      </c>
      <c r="AQ2382" s="388">
        <v>44481</v>
      </c>
      <c r="AS2382" t="s">
        <v>3186</v>
      </c>
      <c r="AT2382" s="388">
        <v>44482</v>
      </c>
      <c r="AU2382" t="s">
        <v>1756</v>
      </c>
      <c r="AV2382" t="s">
        <v>1756</v>
      </c>
      <c r="AZ2382" t="s">
        <v>1756</v>
      </c>
      <c r="BA2382" t="s">
        <v>1767</v>
      </c>
      <c r="BB2382" t="s">
        <v>6395</v>
      </c>
      <c r="BC2382" t="s">
        <v>6396</v>
      </c>
      <c r="BD2382" t="s">
        <v>825</v>
      </c>
      <c r="BE2382" t="s">
        <v>1756</v>
      </c>
      <c r="BF2382" t="s">
        <v>825</v>
      </c>
    </row>
    <row r="2383" spans="1:58">
      <c r="A2383" t="s">
        <v>829</v>
      </c>
      <c r="B2383">
        <v>6</v>
      </c>
      <c r="C2383">
        <v>0</v>
      </c>
      <c r="D2383">
        <v>10133</v>
      </c>
      <c r="E2383" t="s">
        <v>6387</v>
      </c>
      <c r="F2383">
        <v>53510604</v>
      </c>
      <c r="G2383" t="s">
        <v>2041</v>
      </c>
      <c r="H2383">
        <v>0</v>
      </c>
      <c r="I2383" t="s">
        <v>3047</v>
      </c>
      <c r="J2383">
        <v>55.2</v>
      </c>
      <c r="K2383">
        <v>80.5</v>
      </c>
      <c r="L2383" t="s">
        <v>2063</v>
      </c>
      <c r="M2383" t="s">
        <v>3048</v>
      </c>
      <c r="N2383" t="s">
        <v>1757</v>
      </c>
      <c r="O2383" t="s">
        <v>1756</v>
      </c>
      <c r="P2383" t="s">
        <v>1756</v>
      </c>
      <c r="Q2383" s="387">
        <v>4443.6000000000004</v>
      </c>
      <c r="R2383">
        <v>577.66800000000012</v>
      </c>
      <c r="S2383">
        <v>5021.268</v>
      </c>
      <c r="T2383" s="388">
        <v>44470</v>
      </c>
      <c r="U2383">
        <v>0</v>
      </c>
      <c r="V2383" t="s">
        <v>833</v>
      </c>
      <c r="W2383" s="388">
        <v>44484</v>
      </c>
      <c r="X2383">
        <v>165</v>
      </c>
      <c r="Y2383">
        <v>0</v>
      </c>
      <c r="Z2383">
        <v>0</v>
      </c>
      <c r="AA2383" t="s">
        <v>1758</v>
      </c>
      <c r="AB2383" t="s">
        <v>825</v>
      </c>
      <c r="AD2383" t="s">
        <v>2045</v>
      </c>
      <c r="AE2383" t="s">
        <v>2046</v>
      </c>
      <c r="AI2383" t="s">
        <v>1761</v>
      </c>
      <c r="AL2383" t="s">
        <v>6388</v>
      </c>
      <c r="AM2383">
        <v>6</v>
      </c>
      <c r="AN2383" t="s">
        <v>2834</v>
      </c>
      <c r="AO2383" t="s">
        <v>5341</v>
      </c>
      <c r="AP2383">
        <v>0</v>
      </c>
      <c r="AQ2383" s="388">
        <v>44481</v>
      </c>
      <c r="AS2383" t="s">
        <v>3186</v>
      </c>
      <c r="AT2383" s="388">
        <v>44482</v>
      </c>
      <c r="AU2383" t="s">
        <v>1756</v>
      </c>
      <c r="AV2383" t="s">
        <v>1756</v>
      </c>
      <c r="AZ2383" t="s">
        <v>1756</v>
      </c>
      <c r="BA2383" t="s">
        <v>1767</v>
      </c>
      <c r="BB2383" t="s">
        <v>6397</v>
      </c>
      <c r="BC2383" t="s">
        <v>6398</v>
      </c>
      <c r="BD2383" t="s">
        <v>825</v>
      </c>
      <c r="BE2383" t="s">
        <v>1756</v>
      </c>
      <c r="BF2383" t="s">
        <v>825</v>
      </c>
    </row>
    <row r="2384" spans="1:58">
      <c r="A2384" t="s">
        <v>829</v>
      </c>
      <c r="B2384">
        <v>6</v>
      </c>
      <c r="C2384">
        <v>0</v>
      </c>
      <c r="D2384">
        <v>10122</v>
      </c>
      <c r="E2384" t="s">
        <v>6399</v>
      </c>
      <c r="F2384">
        <v>53510604</v>
      </c>
      <c r="G2384" t="s">
        <v>2041</v>
      </c>
      <c r="H2384">
        <v>0</v>
      </c>
      <c r="I2384" t="s">
        <v>2103</v>
      </c>
      <c r="J2384">
        <v>70</v>
      </c>
      <c r="K2384">
        <v>43</v>
      </c>
      <c r="L2384" t="s">
        <v>1771</v>
      </c>
      <c r="M2384" t="s">
        <v>1756</v>
      </c>
      <c r="N2384" t="s">
        <v>1756</v>
      </c>
      <c r="O2384" t="s">
        <v>2104</v>
      </c>
      <c r="P2384" t="s">
        <v>1757</v>
      </c>
      <c r="Q2384" s="387">
        <v>3010</v>
      </c>
      <c r="R2384">
        <v>391.3</v>
      </c>
      <c r="S2384">
        <v>3401.2999999999997</v>
      </c>
      <c r="T2384" s="388">
        <v>44469</v>
      </c>
      <c r="U2384">
        <v>0</v>
      </c>
      <c r="V2384" t="s">
        <v>833</v>
      </c>
      <c r="W2384" s="388">
        <v>44484</v>
      </c>
      <c r="X2384">
        <v>165</v>
      </c>
      <c r="Y2384">
        <v>0</v>
      </c>
      <c r="Z2384">
        <v>0</v>
      </c>
      <c r="AA2384" t="s">
        <v>1758</v>
      </c>
      <c r="AB2384" t="s">
        <v>825</v>
      </c>
      <c r="AD2384" t="s">
        <v>2045</v>
      </c>
      <c r="AE2384" t="s">
        <v>2046</v>
      </c>
      <c r="AI2384" t="s">
        <v>1761</v>
      </c>
      <c r="AL2384" t="s">
        <v>6400</v>
      </c>
      <c r="AM2384">
        <v>6</v>
      </c>
      <c r="AN2384" t="s">
        <v>1833</v>
      </c>
      <c r="AO2384" t="s">
        <v>3277</v>
      </c>
      <c r="AP2384">
        <v>0</v>
      </c>
      <c r="AQ2384" s="388">
        <v>44474</v>
      </c>
      <c r="AS2384" t="s">
        <v>3186</v>
      </c>
      <c r="AT2384" s="388">
        <v>44477</v>
      </c>
      <c r="AU2384" t="s">
        <v>1756</v>
      </c>
      <c r="AV2384" t="s">
        <v>1756</v>
      </c>
      <c r="AZ2384" t="s">
        <v>1756</v>
      </c>
      <c r="BA2384" t="s">
        <v>1767</v>
      </c>
      <c r="BB2384" t="s">
        <v>6401</v>
      </c>
      <c r="BC2384" t="s">
        <v>6402</v>
      </c>
      <c r="BD2384" t="s">
        <v>825</v>
      </c>
      <c r="BE2384" t="s">
        <v>1756</v>
      </c>
      <c r="BF2384" t="s">
        <v>825</v>
      </c>
    </row>
    <row r="2385" spans="1:58">
      <c r="A2385" t="s">
        <v>829</v>
      </c>
      <c r="B2385">
        <v>6</v>
      </c>
      <c r="C2385">
        <v>0</v>
      </c>
      <c r="D2385">
        <v>10122</v>
      </c>
      <c r="E2385" t="s">
        <v>6399</v>
      </c>
      <c r="F2385">
        <v>53510604</v>
      </c>
      <c r="G2385" t="s">
        <v>2041</v>
      </c>
      <c r="H2385">
        <v>0</v>
      </c>
      <c r="I2385" t="s">
        <v>2103</v>
      </c>
      <c r="J2385">
        <v>70</v>
      </c>
      <c r="K2385">
        <v>12</v>
      </c>
      <c r="L2385" t="s">
        <v>1771</v>
      </c>
      <c r="M2385" t="s">
        <v>1756</v>
      </c>
      <c r="N2385" t="s">
        <v>1756</v>
      </c>
      <c r="O2385" t="s">
        <v>2104</v>
      </c>
      <c r="P2385" t="s">
        <v>1757</v>
      </c>
      <c r="Q2385" s="387">
        <v>840</v>
      </c>
      <c r="R2385">
        <v>109.2</v>
      </c>
      <c r="S2385">
        <v>949.19999999999993</v>
      </c>
      <c r="T2385" s="388">
        <v>44469</v>
      </c>
      <c r="U2385">
        <v>0</v>
      </c>
      <c r="V2385" t="s">
        <v>833</v>
      </c>
      <c r="W2385" s="388">
        <v>44484</v>
      </c>
      <c r="X2385">
        <v>165</v>
      </c>
      <c r="Y2385">
        <v>0</v>
      </c>
      <c r="Z2385">
        <v>0</v>
      </c>
      <c r="AA2385" t="s">
        <v>1758</v>
      </c>
      <c r="AB2385" t="s">
        <v>825</v>
      </c>
      <c r="AD2385" t="s">
        <v>2045</v>
      </c>
      <c r="AE2385" t="s">
        <v>2046</v>
      </c>
      <c r="AI2385" t="s">
        <v>1761</v>
      </c>
      <c r="AL2385" t="s">
        <v>6400</v>
      </c>
      <c r="AM2385">
        <v>6</v>
      </c>
      <c r="AN2385" t="s">
        <v>1833</v>
      </c>
      <c r="AO2385" t="s">
        <v>3277</v>
      </c>
      <c r="AP2385">
        <v>0</v>
      </c>
      <c r="AQ2385" s="388">
        <v>44474</v>
      </c>
      <c r="AS2385" t="s">
        <v>3186</v>
      </c>
      <c r="AT2385" s="388">
        <v>44477</v>
      </c>
      <c r="AU2385" t="s">
        <v>1756</v>
      </c>
      <c r="AV2385" t="s">
        <v>1756</v>
      </c>
      <c r="AZ2385" t="s">
        <v>1756</v>
      </c>
      <c r="BA2385" t="s">
        <v>1767</v>
      </c>
      <c r="BB2385" t="s">
        <v>6403</v>
      </c>
      <c r="BC2385" t="s">
        <v>6404</v>
      </c>
      <c r="BD2385" t="s">
        <v>825</v>
      </c>
      <c r="BE2385" t="s">
        <v>1756</v>
      </c>
      <c r="BF2385" t="s">
        <v>825</v>
      </c>
    </row>
    <row r="2386" spans="1:58">
      <c r="A2386" t="s">
        <v>829</v>
      </c>
      <c r="B2386">
        <v>6</v>
      </c>
      <c r="C2386">
        <v>0</v>
      </c>
      <c r="D2386">
        <v>10122</v>
      </c>
      <c r="E2386" t="s">
        <v>6399</v>
      </c>
      <c r="F2386">
        <v>53510604</v>
      </c>
      <c r="G2386" t="s">
        <v>2041</v>
      </c>
      <c r="H2386">
        <v>0</v>
      </c>
      <c r="I2386" t="s">
        <v>2103</v>
      </c>
      <c r="J2386">
        <v>70</v>
      </c>
      <c r="K2386">
        <v>23</v>
      </c>
      <c r="L2386" t="s">
        <v>1771</v>
      </c>
      <c r="M2386" t="s">
        <v>1756</v>
      </c>
      <c r="N2386" t="s">
        <v>1756</v>
      </c>
      <c r="O2386" t="s">
        <v>2104</v>
      </c>
      <c r="P2386" t="s">
        <v>1757</v>
      </c>
      <c r="Q2386" s="387">
        <v>1610</v>
      </c>
      <c r="R2386">
        <v>209.3</v>
      </c>
      <c r="S2386">
        <v>1819.2999999999997</v>
      </c>
      <c r="T2386" s="388">
        <v>44469</v>
      </c>
      <c r="U2386">
        <v>0</v>
      </c>
      <c r="V2386" t="s">
        <v>833</v>
      </c>
      <c r="W2386" s="388">
        <v>44484</v>
      </c>
      <c r="X2386">
        <v>165</v>
      </c>
      <c r="Y2386">
        <v>0</v>
      </c>
      <c r="Z2386">
        <v>0</v>
      </c>
      <c r="AA2386" t="s">
        <v>1758</v>
      </c>
      <c r="AB2386" t="s">
        <v>825</v>
      </c>
      <c r="AD2386" t="s">
        <v>2045</v>
      </c>
      <c r="AE2386" t="s">
        <v>2046</v>
      </c>
      <c r="AI2386" t="s">
        <v>1761</v>
      </c>
      <c r="AL2386" t="s">
        <v>6400</v>
      </c>
      <c r="AM2386">
        <v>6</v>
      </c>
      <c r="AN2386" t="s">
        <v>1833</v>
      </c>
      <c r="AO2386" t="s">
        <v>3277</v>
      </c>
      <c r="AP2386">
        <v>0</v>
      </c>
      <c r="AQ2386" s="388">
        <v>44474</v>
      </c>
      <c r="AS2386" t="s">
        <v>3186</v>
      </c>
      <c r="AT2386" s="388">
        <v>44477</v>
      </c>
      <c r="AU2386" t="s">
        <v>1756</v>
      </c>
      <c r="AV2386" t="s">
        <v>1756</v>
      </c>
      <c r="AZ2386" t="s">
        <v>1756</v>
      </c>
      <c r="BA2386" t="s">
        <v>1767</v>
      </c>
      <c r="BB2386" t="s">
        <v>6405</v>
      </c>
      <c r="BC2386" t="s">
        <v>6406</v>
      </c>
      <c r="BD2386" t="s">
        <v>825</v>
      </c>
      <c r="BE2386" t="s">
        <v>1756</v>
      </c>
      <c r="BF2386" t="s">
        <v>825</v>
      </c>
    </row>
    <row r="2387" spans="1:58">
      <c r="A2387" t="s">
        <v>829</v>
      </c>
      <c r="B2387">
        <v>6</v>
      </c>
      <c r="C2387">
        <v>0</v>
      </c>
      <c r="D2387">
        <v>10122</v>
      </c>
      <c r="E2387" t="s">
        <v>6399</v>
      </c>
      <c r="F2387">
        <v>53510604</v>
      </c>
      <c r="G2387" t="s">
        <v>2041</v>
      </c>
      <c r="H2387">
        <v>0</v>
      </c>
      <c r="I2387" t="s">
        <v>2056</v>
      </c>
      <c r="J2387">
        <v>210</v>
      </c>
      <c r="K2387">
        <v>6</v>
      </c>
      <c r="L2387" t="s">
        <v>1755</v>
      </c>
      <c r="M2387" t="s">
        <v>1756</v>
      </c>
      <c r="N2387" t="s">
        <v>1756</v>
      </c>
      <c r="P2387" t="s">
        <v>1757</v>
      </c>
      <c r="Q2387" s="387">
        <v>1260</v>
      </c>
      <c r="R2387">
        <v>163.80000000000001</v>
      </c>
      <c r="S2387">
        <v>1423.8</v>
      </c>
      <c r="T2387" s="388">
        <v>44469</v>
      </c>
      <c r="U2387">
        <v>0</v>
      </c>
      <c r="V2387" t="s">
        <v>833</v>
      </c>
      <c r="W2387" s="388">
        <v>44484</v>
      </c>
      <c r="X2387">
        <v>165</v>
      </c>
      <c r="Y2387">
        <v>0</v>
      </c>
      <c r="Z2387">
        <v>0</v>
      </c>
      <c r="AA2387" t="s">
        <v>1758</v>
      </c>
      <c r="AB2387" t="s">
        <v>825</v>
      </c>
      <c r="AD2387" t="s">
        <v>2045</v>
      </c>
      <c r="AE2387" t="s">
        <v>2046</v>
      </c>
      <c r="AI2387" t="s">
        <v>1761</v>
      </c>
      <c r="AL2387" t="s">
        <v>6400</v>
      </c>
      <c r="AM2387">
        <v>6</v>
      </c>
      <c r="AN2387" t="s">
        <v>1833</v>
      </c>
      <c r="AO2387" t="s">
        <v>3277</v>
      </c>
      <c r="AP2387">
        <v>0</v>
      </c>
      <c r="AQ2387" s="388">
        <v>44474</v>
      </c>
      <c r="AS2387" t="s">
        <v>3186</v>
      </c>
      <c r="AT2387" s="388">
        <v>44477</v>
      </c>
      <c r="AU2387" t="s">
        <v>1756</v>
      </c>
      <c r="AV2387" t="s">
        <v>1756</v>
      </c>
      <c r="AZ2387" t="s">
        <v>1756</v>
      </c>
      <c r="BA2387" t="s">
        <v>1767</v>
      </c>
      <c r="BB2387" t="s">
        <v>6407</v>
      </c>
      <c r="BC2387" t="s">
        <v>6408</v>
      </c>
      <c r="BD2387" t="s">
        <v>825</v>
      </c>
      <c r="BE2387" t="s">
        <v>1756</v>
      </c>
      <c r="BF2387" t="s">
        <v>825</v>
      </c>
    </row>
    <row r="2388" spans="1:58">
      <c r="A2388" t="s">
        <v>829</v>
      </c>
      <c r="B2388">
        <v>6</v>
      </c>
      <c r="C2388">
        <v>0</v>
      </c>
      <c r="D2388">
        <v>10122</v>
      </c>
      <c r="E2388" t="s">
        <v>6399</v>
      </c>
      <c r="F2388">
        <v>53510604</v>
      </c>
      <c r="G2388" t="s">
        <v>2041</v>
      </c>
      <c r="H2388">
        <v>0</v>
      </c>
      <c r="I2388" t="s">
        <v>3047</v>
      </c>
      <c r="J2388">
        <v>55.2</v>
      </c>
      <c r="K2388">
        <v>43</v>
      </c>
      <c r="L2388" t="s">
        <v>2063</v>
      </c>
      <c r="M2388" t="s">
        <v>3048</v>
      </c>
      <c r="N2388" t="s">
        <v>1757</v>
      </c>
      <c r="O2388" t="s">
        <v>1756</v>
      </c>
      <c r="P2388" t="s">
        <v>1756</v>
      </c>
      <c r="Q2388" s="387">
        <v>2373.6</v>
      </c>
      <c r="R2388">
        <v>308.56799999999998</v>
      </c>
      <c r="S2388">
        <v>2682.1679999999997</v>
      </c>
      <c r="T2388" s="388">
        <v>44469</v>
      </c>
      <c r="U2388">
        <v>0</v>
      </c>
      <c r="V2388" t="s">
        <v>833</v>
      </c>
      <c r="W2388" s="388">
        <v>44484</v>
      </c>
      <c r="X2388">
        <v>165</v>
      </c>
      <c r="Y2388">
        <v>0</v>
      </c>
      <c r="Z2388">
        <v>0</v>
      </c>
      <c r="AA2388" t="s">
        <v>1758</v>
      </c>
      <c r="AB2388" t="s">
        <v>825</v>
      </c>
      <c r="AD2388" t="s">
        <v>2045</v>
      </c>
      <c r="AE2388" t="s">
        <v>2046</v>
      </c>
      <c r="AI2388" t="s">
        <v>1761</v>
      </c>
      <c r="AL2388" t="s">
        <v>6400</v>
      </c>
      <c r="AM2388">
        <v>6</v>
      </c>
      <c r="AN2388" t="s">
        <v>1833</v>
      </c>
      <c r="AO2388" t="s">
        <v>3277</v>
      </c>
      <c r="AP2388">
        <v>0</v>
      </c>
      <c r="AQ2388" s="388">
        <v>44474</v>
      </c>
      <c r="AS2388" t="s">
        <v>3186</v>
      </c>
      <c r="AT2388" s="388">
        <v>44477</v>
      </c>
      <c r="AU2388" t="s">
        <v>1756</v>
      </c>
      <c r="AV2388" t="s">
        <v>1756</v>
      </c>
      <c r="AZ2388" t="s">
        <v>1756</v>
      </c>
      <c r="BA2388" t="s">
        <v>1767</v>
      </c>
      <c r="BB2388" t="s">
        <v>6409</v>
      </c>
      <c r="BC2388" t="s">
        <v>6410</v>
      </c>
      <c r="BD2388" t="s">
        <v>825</v>
      </c>
      <c r="BE2388" t="s">
        <v>1756</v>
      </c>
      <c r="BF2388" t="s">
        <v>825</v>
      </c>
    </row>
    <row r="2389" spans="1:58">
      <c r="A2389" t="s">
        <v>829</v>
      </c>
      <c r="B2389">
        <v>6</v>
      </c>
      <c r="C2389">
        <v>0</v>
      </c>
      <c r="D2389">
        <v>10122</v>
      </c>
      <c r="E2389" t="s">
        <v>6399</v>
      </c>
      <c r="F2389">
        <v>53510604</v>
      </c>
      <c r="G2389" t="s">
        <v>2041</v>
      </c>
      <c r="H2389">
        <v>0</v>
      </c>
      <c r="I2389" t="s">
        <v>3047</v>
      </c>
      <c r="J2389">
        <v>55.2</v>
      </c>
      <c r="K2389">
        <v>12</v>
      </c>
      <c r="L2389" t="s">
        <v>2063</v>
      </c>
      <c r="M2389" t="s">
        <v>3048</v>
      </c>
      <c r="N2389" t="s">
        <v>1757</v>
      </c>
      <c r="O2389" t="s">
        <v>1756</v>
      </c>
      <c r="P2389" t="s">
        <v>1756</v>
      </c>
      <c r="Q2389" s="387">
        <v>662.4</v>
      </c>
      <c r="R2389">
        <v>86.111999999999995</v>
      </c>
      <c r="S2389">
        <v>748.51199999999994</v>
      </c>
      <c r="T2389" s="388">
        <v>44469</v>
      </c>
      <c r="U2389">
        <v>0</v>
      </c>
      <c r="V2389" t="s">
        <v>833</v>
      </c>
      <c r="W2389" s="388">
        <v>44484</v>
      </c>
      <c r="X2389">
        <v>165</v>
      </c>
      <c r="Y2389">
        <v>0</v>
      </c>
      <c r="Z2389">
        <v>0</v>
      </c>
      <c r="AA2389" t="s">
        <v>1758</v>
      </c>
      <c r="AB2389" t="s">
        <v>825</v>
      </c>
      <c r="AD2389" t="s">
        <v>2045</v>
      </c>
      <c r="AE2389" t="s">
        <v>2046</v>
      </c>
      <c r="AI2389" t="s">
        <v>1761</v>
      </c>
      <c r="AL2389" t="s">
        <v>6400</v>
      </c>
      <c r="AM2389">
        <v>6</v>
      </c>
      <c r="AN2389" t="s">
        <v>1833</v>
      </c>
      <c r="AO2389" t="s">
        <v>3277</v>
      </c>
      <c r="AP2389">
        <v>0</v>
      </c>
      <c r="AQ2389" s="388">
        <v>44474</v>
      </c>
      <c r="AS2389" t="s">
        <v>3186</v>
      </c>
      <c r="AT2389" s="388">
        <v>44477</v>
      </c>
      <c r="AU2389" t="s">
        <v>1756</v>
      </c>
      <c r="AV2389" t="s">
        <v>1756</v>
      </c>
      <c r="AZ2389" t="s">
        <v>1756</v>
      </c>
      <c r="BA2389" t="s">
        <v>1767</v>
      </c>
      <c r="BB2389" t="s">
        <v>6411</v>
      </c>
      <c r="BC2389" t="s">
        <v>6412</v>
      </c>
      <c r="BD2389" t="s">
        <v>825</v>
      </c>
      <c r="BE2389" t="s">
        <v>1756</v>
      </c>
      <c r="BF2389" t="s">
        <v>825</v>
      </c>
    </row>
    <row r="2390" spans="1:58">
      <c r="A2390" t="s">
        <v>829</v>
      </c>
      <c r="B2390">
        <v>6</v>
      </c>
      <c r="C2390">
        <v>0</v>
      </c>
      <c r="D2390">
        <v>10122</v>
      </c>
      <c r="E2390" t="s">
        <v>6399</v>
      </c>
      <c r="F2390">
        <v>53510604</v>
      </c>
      <c r="G2390" t="s">
        <v>2041</v>
      </c>
      <c r="H2390">
        <v>0</v>
      </c>
      <c r="I2390" t="s">
        <v>3047</v>
      </c>
      <c r="J2390">
        <v>55.2</v>
      </c>
      <c r="K2390">
        <v>23</v>
      </c>
      <c r="L2390" t="s">
        <v>2063</v>
      </c>
      <c r="M2390" t="s">
        <v>3048</v>
      </c>
      <c r="N2390" t="s">
        <v>1757</v>
      </c>
      <c r="O2390" t="s">
        <v>1756</v>
      </c>
      <c r="P2390" t="s">
        <v>1756</v>
      </c>
      <c r="Q2390" s="387">
        <v>1269.5999999999999</v>
      </c>
      <c r="R2390">
        <v>165.048</v>
      </c>
      <c r="S2390">
        <v>1434.6479999999997</v>
      </c>
      <c r="T2390" s="388">
        <v>44469</v>
      </c>
      <c r="U2390">
        <v>0</v>
      </c>
      <c r="V2390" t="s">
        <v>833</v>
      </c>
      <c r="W2390" s="388">
        <v>44484</v>
      </c>
      <c r="X2390">
        <v>165</v>
      </c>
      <c r="Y2390">
        <v>0</v>
      </c>
      <c r="Z2390">
        <v>0</v>
      </c>
      <c r="AA2390" t="s">
        <v>1758</v>
      </c>
      <c r="AB2390" t="s">
        <v>825</v>
      </c>
      <c r="AD2390" t="s">
        <v>2045</v>
      </c>
      <c r="AE2390" t="s">
        <v>2046</v>
      </c>
      <c r="AI2390" t="s">
        <v>1761</v>
      </c>
      <c r="AL2390" t="s">
        <v>6400</v>
      </c>
      <c r="AM2390">
        <v>6</v>
      </c>
      <c r="AN2390" t="s">
        <v>1833</v>
      </c>
      <c r="AO2390" t="s">
        <v>3277</v>
      </c>
      <c r="AP2390">
        <v>0</v>
      </c>
      <c r="AQ2390" s="388">
        <v>44474</v>
      </c>
      <c r="AS2390" t="s">
        <v>3186</v>
      </c>
      <c r="AT2390" s="388">
        <v>44477</v>
      </c>
      <c r="AU2390" t="s">
        <v>1756</v>
      </c>
      <c r="AV2390" t="s">
        <v>1756</v>
      </c>
      <c r="AZ2390" t="s">
        <v>1756</v>
      </c>
      <c r="BA2390" t="s">
        <v>1767</v>
      </c>
      <c r="BB2390" t="s">
        <v>6413</v>
      </c>
      <c r="BC2390" t="s">
        <v>6414</v>
      </c>
      <c r="BD2390" t="s">
        <v>825</v>
      </c>
      <c r="BE2390" t="s">
        <v>1756</v>
      </c>
      <c r="BF2390" t="s">
        <v>825</v>
      </c>
    </row>
    <row r="2391" spans="1:58">
      <c r="A2391" t="s">
        <v>829</v>
      </c>
      <c r="B2391">
        <v>6</v>
      </c>
      <c r="C2391">
        <v>0</v>
      </c>
      <c r="D2391">
        <v>10121</v>
      </c>
      <c r="E2391" t="s">
        <v>6415</v>
      </c>
      <c r="F2391">
        <v>53510604</v>
      </c>
      <c r="G2391" t="s">
        <v>2041</v>
      </c>
      <c r="H2391">
        <v>0</v>
      </c>
      <c r="I2391" t="s">
        <v>2103</v>
      </c>
      <c r="J2391">
        <v>70</v>
      </c>
      <c r="K2391">
        <v>13</v>
      </c>
      <c r="L2391" t="s">
        <v>1771</v>
      </c>
      <c r="M2391" t="s">
        <v>1756</v>
      </c>
      <c r="N2391" t="s">
        <v>1756</v>
      </c>
      <c r="O2391" t="s">
        <v>2104</v>
      </c>
      <c r="P2391" t="s">
        <v>1757</v>
      </c>
      <c r="Q2391" s="387">
        <v>910</v>
      </c>
      <c r="R2391">
        <v>118.3</v>
      </c>
      <c r="S2391">
        <v>1028.3</v>
      </c>
      <c r="T2391" s="388">
        <v>44469</v>
      </c>
      <c r="U2391">
        <v>0</v>
      </c>
      <c r="V2391" t="s">
        <v>833</v>
      </c>
      <c r="W2391" s="388">
        <v>44484</v>
      </c>
      <c r="X2391">
        <v>165</v>
      </c>
      <c r="Y2391">
        <v>0</v>
      </c>
      <c r="Z2391">
        <v>0</v>
      </c>
      <c r="AA2391" t="s">
        <v>1758</v>
      </c>
      <c r="AB2391" t="s">
        <v>825</v>
      </c>
      <c r="AD2391" t="s">
        <v>2045</v>
      </c>
      <c r="AE2391" t="s">
        <v>2046</v>
      </c>
      <c r="AI2391" t="s">
        <v>1761</v>
      </c>
      <c r="AL2391" t="s">
        <v>6416</v>
      </c>
      <c r="AM2391">
        <v>6</v>
      </c>
      <c r="AN2391" t="s">
        <v>1064</v>
      </c>
      <c r="AO2391" t="s">
        <v>3224</v>
      </c>
      <c r="AP2391">
        <v>0</v>
      </c>
      <c r="AQ2391" s="388">
        <v>44475</v>
      </c>
      <c r="AS2391" t="s">
        <v>3186</v>
      </c>
      <c r="AT2391" s="388">
        <v>44477</v>
      </c>
      <c r="AU2391" t="s">
        <v>1756</v>
      </c>
      <c r="AV2391" t="s">
        <v>1756</v>
      </c>
      <c r="AZ2391" t="s">
        <v>1756</v>
      </c>
      <c r="BA2391" t="s">
        <v>1767</v>
      </c>
      <c r="BB2391" t="s">
        <v>6417</v>
      </c>
      <c r="BC2391" t="s">
        <v>6418</v>
      </c>
      <c r="BD2391" t="s">
        <v>825</v>
      </c>
      <c r="BE2391" t="s">
        <v>1756</v>
      </c>
      <c r="BF2391" t="s">
        <v>825</v>
      </c>
    </row>
    <row r="2392" spans="1:58">
      <c r="A2392" t="s">
        <v>829</v>
      </c>
      <c r="B2392">
        <v>6</v>
      </c>
      <c r="C2392">
        <v>0</v>
      </c>
      <c r="D2392">
        <v>10121</v>
      </c>
      <c r="E2392" t="s">
        <v>6415</v>
      </c>
      <c r="F2392">
        <v>53510604</v>
      </c>
      <c r="G2392" t="s">
        <v>2041</v>
      </c>
      <c r="H2392">
        <v>0</v>
      </c>
      <c r="I2392" t="s">
        <v>3047</v>
      </c>
      <c r="J2392">
        <v>55.2</v>
      </c>
      <c r="K2392">
        <v>13</v>
      </c>
      <c r="L2392" t="s">
        <v>2063</v>
      </c>
      <c r="M2392" t="s">
        <v>3048</v>
      </c>
      <c r="N2392" t="s">
        <v>1757</v>
      </c>
      <c r="O2392" t="s">
        <v>1756</v>
      </c>
      <c r="P2392" t="s">
        <v>1756</v>
      </c>
      <c r="Q2392" s="387">
        <v>717.6</v>
      </c>
      <c r="R2392">
        <v>93.288000000000011</v>
      </c>
      <c r="S2392">
        <v>810.88799999999992</v>
      </c>
      <c r="T2392" s="388">
        <v>44469</v>
      </c>
      <c r="U2392">
        <v>0</v>
      </c>
      <c r="V2392" t="s">
        <v>833</v>
      </c>
      <c r="W2392" s="388">
        <v>44484</v>
      </c>
      <c r="X2392">
        <v>165</v>
      </c>
      <c r="Y2392">
        <v>0</v>
      </c>
      <c r="Z2392">
        <v>0</v>
      </c>
      <c r="AA2392" t="s">
        <v>1758</v>
      </c>
      <c r="AB2392" t="s">
        <v>825</v>
      </c>
      <c r="AD2392" t="s">
        <v>2045</v>
      </c>
      <c r="AE2392" t="s">
        <v>2046</v>
      </c>
      <c r="AI2392" t="s">
        <v>1761</v>
      </c>
      <c r="AL2392" t="s">
        <v>6416</v>
      </c>
      <c r="AM2392">
        <v>6</v>
      </c>
      <c r="AN2392" t="s">
        <v>1064</v>
      </c>
      <c r="AO2392" t="s">
        <v>3224</v>
      </c>
      <c r="AP2392">
        <v>0</v>
      </c>
      <c r="AQ2392" s="388">
        <v>44475</v>
      </c>
      <c r="AS2392" t="s">
        <v>3186</v>
      </c>
      <c r="AT2392" s="388">
        <v>44477</v>
      </c>
      <c r="AU2392" t="s">
        <v>1756</v>
      </c>
      <c r="AV2392" t="s">
        <v>1756</v>
      </c>
      <c r="AZ2392" t="s">
        <v>1756</v>
      </c>
      <c r="BA2392" t="s">
        <v>1767</v>
      </c>
      <c r="BB2392" t="s">
        <v>6419</v>
      </c>
      <c r="BC2392" t="s">
        <v>6420</v>
      </c>
      <c r="BD2392" t="s">
        <v>825</v>
      </c>
      <c r="BE2392" t="s">
        <v>1756</v>
      </c>
      <c r="BF2392" t="s">
        <v>825</v>
      </c>
    </row>
    <row r="2393" spans="1:58">
      <c r="A2393" t="s">
        <v>829</v>
      </c>
      <c r="B2393">
        <v>6</v>
      </c>
      <c r="C2393">
        <v>0</v>
      </c>
      <c r="D2393">
        <v>10119</v>
      </c>
      <c r="E2393" t="s">
        <v>6421</v>
      </c>
      <c r="F2393">
        <v>53510604</v>
      </c>
      <c r="G2393" t="s">
        <v>2041</v>
      </c>
      <c r="H2393">
        <v>0</v>
      </c>
      <c r="I2393" t="s">
        <v>2103</v>
      </c>
      <c r="J2393">
        <v>70</v>
      </c>
      <c r="K2393">
        <v>34.5</v>
      </c>
      <c r="L2393" t="s">
        <v>1771</v>
      </c>
      <c r="M2393" t="s">
        <v>1756</v>
      </c>
      <c r="N2393" t="s">
        <v>1756</v>
      </c>
      <c r="O2393" t="s">
        <v>2104</v>
      </c>
      <c r="P2393" t="s">
        <v>1757</v>
      </c>
      <c r="Q2393" s="387">
        <v>2415</v>
      </c>
      <c r="R2393">
        <v>313.95</v>
      </c>
      <c r="S2393">
        <v>2728.95</v>
      </c>
      <c r="T2393" s="388">
        <v>44468</v>
      </c>
      <c r="U2393">
        <v>0</v>
      </c>
      <c r="V2393" t="s">
        <v>833</v>
      </c>
      <c r="W2393" s="388">
        <v>44484</v>
      </c>
      <c r="X2393">
        <v>165</v>
      </c>
      <c r="Y2393">
        <v>0</v>
      </c>
      <c r="Z2393">
        <v>0</v>
      </c>
      <c r="AA2393" t="s">
        <v>1758</v>
      </c>
      <c r="AB2393" t="s">
        <v>825</v>
      </c>
      <c r="AD2393" t="s">
        <v>2045</v>
      </c>
      <c r="AE2393" t="s">
        <v>2046</v>
      </c>
      <c r="AI2393" t="s">
        <v>1761</v>
      </c>
      <c r="AL2393" t="s">
        <v>4744</v>
      </c>
      <c r="AM2393">
        <v>6</v>
      </c>
      <c r="AN2393" t="s">
        <v>4745</v>
      </c>
      <c r="AO2393" t="s">
        <v>6380</v>
      </c>
      <c r="AP2393">
        <v>0</v>
      </c>
      <c r="AQ2393" s="388">
        <v>44475</v>
      </c>
      <c r="AS2393" t="s">
        <v>3186</v>
      </c>
      <c r="AT2393" s="388">
        <v>44477</v>
      </c>
      <c r="AU2393" t="s">
        <v>1756</v>
      </c>
      <c r="AV2393" t="s">
        <v>1756</v>
      </c>
      <c r="AZ2393" t="s">
        <v>1756</v>
      </c>
      <c r="BA2393" t="s">
        <v>1767</v>
      </c>
      <c r="BB2393" t="s">
        <v>6422</v>
      </c>
      <c r="BC2393" t="s">
        <v>6423</v>
      </c>
      <c r="BD2393" t="s">
        <v>825</v>
      </c>
      <c r="BE2393" t="s">
        <v>1756</v>
      </c>
      <c r="BF2393" t="s">
        <v>825</v>
      </c>
    </row>
    <row r="2394" spans="1:58">
      <c r="A2394" t="s">
        <v>829</v>
      </c>
      <c r="B2394">
        <v>6</v>
      </c>
      <c r="C2394">
        <v>0</v>
      </c>
      <c r="D2394">
        <v>10119</v>
      </c>
      <c r="E2394" t="s">
        <v>6421</v>
      </c>
      <c r="F2394">
        <v>53510604</v>
      </c>
      <c r="G2394" t="s">
        <v>2041</v>
      </c>
      <c r="H2394">
        <v>0</v>
      </c>
      <c r="I2394" t="s">
        <v>2056</v>
      </c>
      <c r="J2394">
        <v>210</v>
      </c>
      <c r="K2394">
        <v>3</v>
      </c>
      <c r="L2394" t="s">
        <v>1755</v>
      </c>
      <c r="M2394" t="s">
        <v>1756</v>
      </c>
      <c r="N2394" t="s">
        <v>1756</v>
      </c>
      <c r="P2394" t="s">
        <v>1757</v>
      </c>
      <c r="Q2394" s="387">
        <v>630</v>
      </c>
      <c r="R2394">
        <v>81.900000000000006</v>
      </c>
      <c r="S2394">
        <v>711.9</v>
      </c>
      <c r="T2394" s="388">
        <v>44468</v>
      </c>
      <c r="U2394">
        <v>0</v>
      </c>
      <c r="V2394" t="s">
        <v>833</v>
      </c>
      <c r="W2394" s="388">
        <v>44484</v>
      </c>
      <c r="X2394">
        <v>165</v>
      </c>
      <c r="Y2394">
        <v>0</v>
      </c>
      <c r="Z2394">
        <v>0</v>
      </c>
      <c r="AA2394" t="s">
        <v>1758</v>
      </c>
      <c r="AB2394" t="s">
        <v>825</v>
      </c>
      <c r="AD2394" t="s">
        <v>2045</v>
      </c>
      <c r="AE2394" t="s">
        <v>2046</v>
      </c>
      <c r="AI2394" t="s">
        <v>1761</v>
      </c>
      <c r="AL2394" t="s">
        <v>4744</v>
      </c>
      <c r="AM2394">
        <v>6</v>
      </c>
      <c r="AN2394" t="s">
        <v>4745</v>
      </c>
      <c r="AO2394" t="s">
        <v>6380</v>
      </c>
      <c r="AP2394">
        <v>0</v>
      </c>
      <c r="AQ2394" s="388">
        <v>44475</v>
      </c>
      <c r="AS2394" t="s">
        <v>3186</v>
      </c>
      <c r="AT2394" s="388">
        <v>44477</v>
      </c>
      <c r="AU2394" t="s">
        <v>1756</v>
      </c>
      <c r="AV2394" t="s">
        <v>1756</v>
      </c>
      <c r="AZ2394" t="s">
        <v>1756</v>
      </c>
      <c r="BA2394" t="s">
        <v>1767</v>
      </c>
      <c r="BB2394" t="s">
        <v>6424</v>
      </c>
      <c r="BC2394" t="s">
        <v>6425</v>
      </c>
      <c r="BD2394" t="s">
        <v>825</v>
      </c>
      <c r="BE2394" t="s">
        <v>1756</v>
      </c>
      <c r="BF2394" t="s">
        <v>825</v>
      </c>
    </row>
    <row r="2395" spans="1:58">
      <c r="A2395" t="s">
        <v>829</v>
      </c>
      <c r="B2395">
        <v>6</v>
      </c>
      <c r="C2395">
        <v>0</v>
      </c>
      <c r="D2395">
        <v>10119</v>
      </c>
      <c r="E2395" t="s">
        <v>6421</v>
      </c>
      <c r="F2395">
        <v>53510604</v>
      </c>
      <c r="G2395" t="s">
        <v>2041</v>
      </c>
      <c r="H2395">
        <v>0</v>
      </c>
      <c r="I2395" t="s">
        <v>3047</v>
      </c>
      <c r="J2395">
        <v>55.2</v>
      </c>
      <c r="K2395">
        <v>34.5</v>
      </c>
      <c r="L2395" t="s">
        <v>2063</v>
      </c>
      <c r="M2395" t="s">
        <v>3048</v>
      </c>
      <c r="N2395" t="s">
        <v>1757</v>
      </c>
      <c r="O2395" t="s">
        <v>1756</v>
      </c>
      <c r="P2395" t="s">
        <v>1756</v>
      </c>
      <c r="Q2395" s="387">
        <v>1904.4</v>
      </c>
      <c r="R2395">
        <v>247.57200000000003</v>
      </c>
      <c r="S2395">
        <v>2151.9719999999998</v>
      </c>
      <c r="T2395" s="388">
        <v>44468</v>
      </c>
      <c r="U2395">
        <v>0</v>
      </c>
      <c r="V2395" t="s">
        <v>833</v>
      </c>
      <c r="W2395" s="388">
        <v>44484</v>
      </c>
      <c r="X2395">
        <v>165</v>
      </c>
      <c r="Y2395">
        <v>0</v>
      </c>
      <c r="Z2395">
        <v>0</v>
      </c>
      <c r="AA2395" t="s">
        <v>1758</v>
      </c>
      <c r="AB2395" t="s">
        <v>825</v>
      </c>
      <c r="AD2395" t="s">
        <v>2045</v>
      </c>
      <c r="AE2395" t="s">
        <v>2046</v>
      </c>
      <c r="AI2395" t="s">
        <v>1761</v>
      </c>
      <c r="AL2395" t="s">
        <v>4744</v>
      </c>
      <c r="AM2395">
        <v>6</v>
      </c>
      <c r="AN2395" t="s">
        <v>4745</v>
      </c>
      <c r="AO2395" t="s">
        <v>6380</v>
      </c>
      <c r="AP2395">
        <v>0</v>
      </c>
      <c r="AQ2395" s="388">
        <v>44475</v>
      </c>
      <c r="AS2395" t="s">
        <v>3186</v>
      </c>
      <c r="AT2395" s="388">
        <v>44477</v>
      </c>
      <c r="AU2395" t="s">
        <v>1756</v>
      </c>
      <c r="AV2395" t="s">
        <v>1756</v>
      </c>
      <c r="AZ2395" t="s">
        <v>1756</v>
      </c>
      <c r="BA2395" t="s">
        <v>1767</v>
      </c>
      <c r="BB2395" t="s">
        <v>6426</v>
      </c>
      <c r="BC2395" t="s">
        <v>6427</v>
      </c>
      <c r="BD2395" t="s">
        <v>825</v>
      </c>
      <c r="BE2395" t="s">
        <v>1756</v>
      </c>
      <c r="BF2395" t="s">
        <v>825</v>
      </c>
    </row>
    <row r="2396" spans="1:58">
      <c r="A2396" t="s">
        <v>829</v>
      </c>
      <c r="B2396">
        <v>6</v>
      </c>
      <c r="C2396">
        <v>0</v>
      </c>
      <c r="D2396">
        <v>10118</v>
      </c>
      <c r="E2396" t="s">
        <v>6428</v>
      </c>
      <c r="F2396">
        <v>53510604</v>
      </c>
      <c r="G2396" t="s">
        <v>2041</v>
      </c>
      <c r="H2396">
        <v>0</v>
      </c>
      <c r="I2396" t="s">
        <v>2042</v>
      </c>
      <c r="J2396">
        <v>60</v>
      </c>
      <c r="K2396">
        <v>12</v>
      </c>
      <c r="L2396" t="s">
        <v>1771</v>
      </c>
      <c r="M2396" t="s">
        <v>1756</v>
      </c>
      <c r="N2396" t="s">
        <v>1756</v>
      </c>
      <c r="O2396" t="s">
        <v>2043</v>
      </c>
      <c r="P2396" t="s">
        <v>1757</v>
      </c>
      <c r="Q2396" s="387">
        <v>720</v>
      </c>
      <c r="R2396">
        <v>93.600000000000009</v>
      </c>
      <c r="S2396">
        <v>813.59999999999991</v>
      </c>
      <c r="T2396" s="388">
        <v>44469</v>
      </c>
      <c r="U2396">
        <v>0</v>
      </c>
      <c r="V2396" t="s">
        <v>833</v>
      </c>
      <c r="W2396" s="388">
        <v>44484</v>
      </c>
      <c r="X2396">
        <v>165</v>
      </c>
      <c r="Y2396">
        <v>0</v>
      </c>
      <c r="Z2396">
        <v>0</v>
      </c>
      <c r="AA2396" t="s">
        <v>1758</v>
      </c>
      <c r="AB2396" t="s">
        <v>825</v>
      </c>
      <c r="AD2396" t="s">
        <v>2045</v>
      </c>
      <c r="AE2396" t="s">
        <v>2046</v>
      </c>
      <c r="AI2396" t="s">
        <v>1761</v>
      </c>
      <c r="AL2396" t="s">
        <v>6388</v>
      </c>
      <c r="AM2396">
        <v>6</v>
      </c>
      <c r="AN2396" t="s">
        <v>2834</v>
      </c>
      <c r="AO2396" t="s">
        <v>1808</v>
      </c>
      <c r="AP2396">
        <v>0</v>
      </c>
      <c r="AQ2396" s="388">
        <v>44475</v>
      </c>
      <c r="AS2396" t="s">
        <v>3186</v>
      </c>
      <c r="AT2396" s="388">
        <v>44477</v>
      </c>
      <c r="AU2396" t="s">
        <v>1756</v>
      </c>
      <c r="AV2396" t="s">
        <v>1756</v>
      </c>
      <c r="AZ2396" t="s">
        <v>1756</v>
      </c>
      <c r="BA2396" t="s">
        <v>1767</v>
      </c>
      <c r="BB2396" t="s">
        <v>6429</v>
      </c>
      <c r="BC2396" t="s">
        <v>6430</v>
      </c>
      <c r="BD2396" t="s">
        <v>825</v>
      </c>
      <c r="BE2396" t="s">
        <v>1756</v>
      </c>
      <c r="BF2396" t="s">
        <v>825</v>
      </c>
    </row>
    <row r="2397" spans="1:58">
      <c r="A2397" t="s">
        <v>829</v>
      </c>
      <c r="B2397">
        <v>6</v>
      </c>
      <c r="C2397">
        <v>0</v>
      </c>
      <c r="D2397">
        <v>10118</v>
      </c>
      <c r="E2397" t="s">
        <v>6428</v>
      </c>
      <c r="F2397">
        <v>53510604</v>
      </c>
      <c r="G2397" t="s">
        <v>2041</v>
      </c>
      <c r="H2397">
        <v>0</v>
      </c>
      <c r="I2397" t="s">
        <v>2103</v>
      </c>
      <c r="J2397">
        <v>70</v>
      </c>
      <c r="K2397">
        <v>80.5</v>
      </c>
      <c r="L2397" t="s">
        <v>1771</v>
      </c>
      <c r="M2397" t="s">
        <v>1756</v>
      </c>
      <c r="N2397" t="s">
        <v>1756</v>
      </c>
      <c r="O2397" t="s">
        <v>2104</v>
      </c>
      <c r="P2397" t="s">
        <v>1757</v>
      </c>
      <c r="Q2397" s="387">
        <v>5635</v>
      </c>
      <c r="R2397">
        <v>732.55000000000007</v>
      </c>
      <c r="S2397">
        <v>6367.5499999999993</v>
      </c>
      <c r="T2397" s="388">
        <v>44469</v>
      </c>
      <c r="U2397">
        <v>0</v>
      </c>
      <c r="V2397" t="s">
        <v>833</v>
      </c>
      <c r="W2397" s="388">
        <v>44484</v>
      </c>
      <c r="X2397">
        <v>165</v>
      </c>
      <c r="Y2397">
        <v>0</v>
      </c>
      <c r="Z2397">
        <v>0</v>
      </c>
      <c r="AA2397" t="s">
        <v>1758</v>
      </c>
      <c r="AB2397" t="s">
        <v>825</v>
      </c>
      <c r="AD2397" t="s">
        <v>2045</v>
      </c>
      <c r="AE2397" t="s">
        <v>2046</v>
      </c>
      <c r="AI2397" t="s">
        <v>1761</v>
      </c>
      <c r="AL2397" t="s">
        <v>6388</v>
      </c>
      <c r="AM2397">
        <v>6</v>
      </c>
      <c r="AN2397" t="s">
        <v>2834</v>
      </c>
      <c r="AO2397" t="s">
        <v>1808</v>
      </c>
      <c r="AP2397">
        <v>0</v>
      </c>
      <c r="AQ2397" s="388">
        <v>44475</v>
      </c>
      <c r="AS2397" t="s">
        <v>3186</v>
      </c>
      <c r="AT2397" s="388">
        <v>44477</v>
      </c>
      <c r="AU2397" t="s">
        <v>1756</v>
      </c>
      <c r="AV2397" t="s">
        <v>1756</v>
      </c>
      <c r="AZ2397" t="s">
        <v>1756</v>
      </c>
      <c r="BA2397" t="s">
        <v>1767</v>
      </c>
      <c r="BB2397" t="s">
        <v>6431</v>
      </c>
      <c r="BC2397" t="s">
        <v>6432</v>
      </c>
      <c r="BD2397" t="s">
        <v>825</v>
      </c>
      <c r="BE2397" t="s">
        <v>1756</v>
      </c>
      <c r="BF2397" t="s">
        <v>825</v>
      </c>
    </row>
    <row r="2398" spans="1:58">
      <c r="A2398" t="s">
        <v>829</v>
      </c>
      <c r="B2398">
        <v>6</v>
      </c>
      <c r="C2398">
        <v>0</v>
      </c>
      <c r="D2398">
        <v>10118</v>
      </c>
      <c r="E2398" t="s">
        <v>6428</v>
      </c>
      <c r="F2398">
        <v>53510604</v>
      </c>
      <c r="G2398" t="s">
        <v>2041</v>
      </c>
      <c r="H2398">
        <v>0</v>
      </c>
      <c r="I2398" t="s">
        <v>2056</v>
      </c>
      <c r="J2398">
        <v>210</v>
      </c>
      <c r="K2398">
        <v>8</v>
      </c>
      <c r="L2398" t="s">
        <v>1755</v>
      </c>
      <c r="M2398" t="s">
        <v>1756</v>
      </c>
      <c r="N2398" t="s">
        <v>1756</v>
      </c>
      <c r="P2398" t="s">
        <v>1757</v>
      </c>
      <c r="Q2398" s="387">
        <v>1680</v>
      </c>
      <c r="R2398">
        <v>218.4</v>
      </c>
      <c r="S2398">
        <v>1898.3999999999999</v>
      </c>
      <c r="T2398" s="388">
        <v>44469</v>
      </c>
      <c r="U2398">
        <v>0</v>
      </c>
      <c r="V2398" t="s">
        <v>833</v>
      </c>
      <c r="W2398" s="388">
        <v>44484</v>
      </c>
      <c r="X2398">
        <v>165</v>
      </c>
      <c r="Y2398">
        <v>0</v>
      </c>
      <c r="Z2398">
        <v>0</v>
      </c>
      <c r="AA2398" t="s">
        <v>1758</v>
      </c>
      <c r="AB2398" t="s">
        <v>825</v>
      </c>
      <c r="AD2398" t="s">
        <v>2045</v>
      </c>
      <c r="AE2398" t="s">
        <v>2046</v>
      </c>
      <c r="AI2398" t="s">
        <v>1761</v>
      </c>
      <c r="AL2398" t="s">
        <v>6388</v>
      </c>
      <c r="AM2398">
        <v>6</v>
      </c>
      <c r="AN2398" t="s">
        <v>2834</v>
      </c>
      <c r="AO2398" t="s">
        <v>1808</v>
      </c>
      <c r="AP2398">
        <v>0</v>
      </c>
      <c r="AQ2398" s="388">
        <v>44475</v>
      </c>
      <c r="AS2398" t="s">
        <v>3186</v>
      </c>
      <c r="AT2398" s="388">
        <v>44477</v>
      </c>
      <c r="AU2398" t="s">
        <v>1756</v>
      </c>
      <c r="AV2398" t="s">
        <v>1756</v>
      </c>
      <c r="AZ2398" t="s">
        <v>1756</v>
      </c>
      <c r="BA2398" t="s">
        <v>1767</v>
      </c>
      <c r="BB2398" t="s">
        <v>6433</v>
      </c>
      <c r="BC2398" t="s">
        <v>6434</v>
      </c>
      <c r="BD2398" t="s">
        <v>825</v>
      </c>
      <c r="BE2398" t="s">
        <v>1756</v>
      </c>
      <c r="BF2398" t="s">
        <v>825</v>
      </c>
    </row>
    <row r="2399" spans="1:58">
      <c r="A2399" t="s">
        <v>829</v>
      </c>
      <c r="B2399">
        <v>6</v>
      </c>
      <c r="C2399">
        <v>0</v>
      </c>
      <c r="D2399">
        <v>10118</v>
      </c>
      <c r="E2399" t="s">
        <v>6428</v>
      </c>
      <c r="F2399">
        <v>53510604</v>
      </c>
      <c r="G2399" t="s">
        <v>2041</v>
      </c>
      <c r="H2399">
        <v>0</v>
      </c>
      <c r="I2399" t="s">
        <v>2073</v>
      </c>
      <c r="J2399">
        <v>243.75</v>
      </c>
      <c r="K2399">
        <v>1</v>
      </c>
      <c r="L2399" t="s">
        <v>1755</v>
      </c>
      <c r="M2399" t="s">
        <v>2074</v>
      </c>
      <c r="N2399" t="s">
        <v>1757</v>
      </c>
      <c r="O2399" t="s">
        <v>1756</v>
      </c>
      <c r="P2399" t="s">
        <v>1756</v>
      </c>
      <c r="Q2399" s="387">
        <v>243.75</v>
      </c>
      <c r="R2399">
        <v>31.6875</v>
      </c>
      <c r="S2399">
        <v>275.4375</v>
      </c>
      <c r="T2399" s="388">
        <v>44469</v>
      </c>
      <c r="U2399">
        <v>0</v>
      </c>
      <c r="V2399" t="s">
        <v>833</v>
      </c>
      <c r="W2399" s="388">
        <v>44484</v>
      </c>
      <c r="X2399">
        <v>165</v>
      </c>
      <c r="Y2399">
        <v>0</v>
      </c>
      <c r="Z2399">
        <v>0</v>
      </c>
      <c r="AA2399" t="s">
        <v>1758</v>
      </c>
      <c r="AB2399" t="s">
        <v>825</v>
      </c>
      <c r="AD2399" t="s">
        <v>2045</v>
      </c>
      <c r="AE2399" t="s">
        <v>2046</v>
      </c>
      <c r="AI2399" t="s">
        <v>1761</v>
      </c>
      <c r="AL2399" t="s">
        <v>6388</v>
      </c>
      <c r="AM2399">
        <v>6</v>
      </c>
      <c r="AN2399" t="s">
        <v>2834</v>
      </c>
      <c r="AO2399" t="s">
        <v>1808</v>
      </c>
      <c r="AP2399">
        <v>0</v>
      </c>
      <c r="AQ2399" s="388">
        <v>44475</v>
      </c>
      <c r="AS2399" t="s">
        <v>3186</v>
      </c>
      <c r="AT2399" s="388">
        <v>44477</v>
      </c>
      <c r="AU2399" t="s">
        <v>1756</v>
      </c>
      <c r="AV2399" t="s">
        <v>1756</v>
      </c>
      <c r="AZ2399" t="s">
        <v>1756</v>
      </c>
      <c r="BA2399" t="s">
        <v>1767</v>
      </c>
      <c r="BB2399" t="s">
        <v>6435</v>
      </c>
      <c r="BC2399" t="s">
        <v>6436</v>
      </c>
      <c r="BD2399" t="s">
        <v>825</v>
      </c>
      <c r="BE2399" t="s">
        <v>1756</v>
      </c>
      <c r="BF2399" t="s">
        <v>825</v>
      </c>
    </row>
    <row r="2400" spans="1:58">
      <c r="A2400" t="s">
        <v>829</v>
      </c>
      <c r="B2400">
        <v>6</v>
      </c>
      <c r="C2400">
        <v>0</v>
      </c>
      <c r="D2400">
        <v>10118</v>
      </c>
      <c r="E2400" t="s">
        <v>6428</v>
      </c>
      <c r="F2400">
        <v>53510604</v>
      </c>
      <c r="G2400" t="s">
        <v>2041</v>
      </c>
      <c r="H2400">
        <v>0</v>
      </c>
      <c r="I2400" t="s">
        <v>3047</v>
      </c>
      <c r="J2400">
        <v>55.2</v>
      </c>
      <c r="K2400">
        <v>80.5</v>
      </c>
      <c r="L2400" t="s">
        <v>2063</v>
      </c>
      <c r="M2400" t="s">
        <v>3048</v>
      </c>
      <c r="N2400" t="s">
        <v>1757</v>
      </c>
      <c r="O2400" t="s">
        <v>1756</v>
      </c>
      <c r="P2400" t="s">
        <v>1756</v>
      </c>
      <c r="Q2400" s="387">
        <v>4443.6000000000004</v>
      </c>
      <c r="R2400">
        <v>577.66800000000012</v>
      </c>
      <c r="S2400">
        <v>5021.268</v>
      </c>
      <c r="T2400" s="388">
        <v>44469</v>
      </c>
      <c r="U2400">
        <v>0</v>
      </c>
      <c r="V2400" t="s">
        <v>833</v>
      </c>
      <c r="W2400" s="388">
        <v>44484</v>
      </c>
      <c r="X2400">
        <v>165</v>
      </c>
      <c r="Y2400">
        <v>0</v>
      </c>
      <c r="Z2400">
        <v>0</v>
      </c>
      <c r="AA2400" t="s">
        <v>1758</v>
      </c>
      <c r="AB2400" t="s">
        <v>825</v>
      </c>
      <c r="AD2400" t="s">
        <v>2045</v>
      </c>
      <c r="AE2400" t="s">
        <v>2046</v>
      </c>
      <c r="AI2400" t="s">
        <v>1761</v>
      </c>
      <c r="AL2400" t="s">
        <v>6388</v>
      </c>
      <c r="AM2400">
        <v>6</v>
      </c>
      <c r="AN2400" t="s">
        <v>2834</v>
      </c>
      <c r="AO2400" t="s">
        <v>1808</v>
      </c>
      <c r="AP2400">
        <v>0</v>
      </c>
      <c r="AQ2400" s="388">
        <v>44475</v>
      </c>
      <c r="AS2400" t="s">
        <v>3186</v>
      </c>
      <c r="AT2400" s="388">
        <v>44477</v>
      </c>
      <c r="AU2400" t="s">
        <v>1756</v>
      </c>
      <c r="AV2400" t="s">
        <v>1756</v>
      </c>
      <c r="AZ2400" t="s">
        <v>1756</v>
      </c>
      <c r="BA2400" t="s">
        <v>1767</v>
      </c>
      <c r="BB2400" t="s">
        <v>6437</v>
      </c>
      <c r="BC2400" t="s">
        <v>6438</v>
      </c>
      <c r="BD2400" t="s">
        <v>825</v>
      </c>
      <c r="BE2400" t="s">
        <v>1756</v>
      </c>
      <c r="BF2400" t="s">
        <v>825</v>
      </c>
    </row>
    <row r="2401" spans="1:58">
      <c r="A2401" t="s">
        <v>829</v>
      </c>
      <c r="B2401">
        <v>6</v>
      </c>
      <c r="C2401">
        <v>0</v>
      </c>
      <c r="D2401">
        <v>10105</v>
      </c>
      <c r="E2401" t="s">
        <v>6439</v>
      </c>
      <c r="F2401">
        <v>53510604</v>
      </c>
      <c r="G2401" t="s">
        <v>2041</v>
      </c>
      <c r="H2401">
        <v>0</v>
      </c>
      <c r="I2401" t="s">
        <v>2103</v>
      </c>
      <c r="J2401">
        <v>70</v>
      </c>
      <c r="K2401">
        <v>46</v>
      </c>
      <c r="L2401" t="s">
        <v>1771</v>
      </c>
      <c r="M2401" t="s">
        <v>1756</v>
      </c>
      <c r="N2401" t="s">
        <v>1756</v>
      </c>
      <c r="O2401" t="s">
        <v>2104</v>
      </c>
      <c r="P2401" t="s">
        <v>1757</v>
      </c>
      <c r="Q2401" s="387">
        <v>3220</v>
      </c>
      <c r="R2401">
        <v>418.6</v>
      </c>
      <c r="S2401">
        <v>3638.5999999999995</v>
      </c>
      <c r="T2401" s="388">
        <v>44468</v>
      </c>
      <c r="U2401">
        <v>0</v>
      </c>
      <c r="V2401" t="s">
        <v>833</v>
      </c>
      <c r="W2401" s="388">
        <v>44484</v>
      </c>
      <c r="X2401">
        <v>165</v>
      </c>
      <c r="Y2401">
        <v>0</v>
      </c>
      <c r="Z2401">
        <v>0</v>
      </c>
      <c r="AA2401" t="s">
        <v>1758</v>
      </c>
      <c r="AB2401" t="s">
        <v>825</v>
      </c>
      <c r="AD2401" t="s">
        <v>2045</v>
      </c>
      <c r="AE2401" t="s">
        <v>2046</v>
      </c>
      <c r="AI2401" t="s">
        <v>1761</v>
      </c>
      <c r="AL2401" t="s">
        <v>4929</v>
      </c>
      <c r="AM2401">
        <v>6</v>
      </c>
      <c r="AN2401" t="s">
        <v>1833</v>
      </c>
      <c r="AO2401" t="s">
        <v>1834</v>
      </c>
      <c r="AP2401">
        <v>0</v>
      </c>
      <c r="AQ2401" s="388">
        <v>44474</v>
      </c>
      <c r="AS2401" t="s">
        <v>3186</v>
      </c>
      <c r="AT2401" s="388">
        <v>44476</v>
      </c>
      <c r="AU2401" t="s">
        <v>1756</v>
      </c>
      <c r="AV2401" t="s">
        <v>1756</v>
      </c>
      <c r="AZ2401" t="s">
        <v>1756</v>
      </c>
      <c r="BA2401" t="s">
        <v>1767</v>
      </c>
      <c r="BB2401" t="s">
        <v>6440</v>
      </c>
      <c r="BC2401" t="s">
        <v>6441</v>
      </c>
      <c r="BD2401" t="s">
        <v>825</v>
      </c>
      <c r="BE2401" t="s">
        <v>1756</v>
      </c>
      <c r="BF2401" t="s">
        <v>825</v>
      </c>
    </row>
    <row r="2402" spans="1:58">
      <c r="A2402" t="s">
        <v>829</v>
      </c>
      <c r="B2402">
        <v>6</v>
      </c>
      <c r="C2402">
        <v>0</v>
      </c>
      <c r="D2402">
        <v>10105</v>
      </c>
      <c r="E2402" t="s">
        <v>6439</v>
      </c>
      <c r="F2402">
        <v>53510604</v>
      </c>
      <c r="G2402" t="s">
        <v>2041</v>
      </c>
      <c r="H2402">
        <v>0</v>
      </c>
      <c r="I2402" t="s">
        <v>2056</v>
      </c>
      <c r="J2402">
        <v>210</v>
      </c>
      <c r="K2402">
        <v>4</v>
      </c>
      <c r="L2402" t="s">
        <v>1755</v>
      </c>
      <c r="M2402" t="s">
        <v>1756</v>
      </c>
      <c r="N2402" t="s">
        <v>1756</v>
      </c>
      <c r="P2402" t="s">
        <v>1757</v>
      </c>
      <c r="Q2402" s="387">
        <v>840</v>
      </c>
      <c r="R2402">
        <v>109.2</v>
      </c>
      <c r="S2402">
        <v>949.19999999999993</v>
      </c>
      <c r="T2402" s="388">
        <v>44468</v>
      </c>
      <c r="U2402">
        <v>0</v>
      </c>
      <c r="V2402" t="s">
        <v>833</v>
      </c>
      <c r="W2402" s="388">
        <v>44484</v>
      </c>
      <c r="X2402">
        <v>165</v>
      </c>
      <c r="Y2402">
        <v>0</v>
      </c>
      <c r="Z2402">
        <v>0</v>
      </c>
      <c r="AA2402" t="s">
        <v>1758</v>
      </c>
      <c r="AB2402" t="s">
        <v>825</v>
      </c>
      <c r="AD2402" t="s">
        <v>2045</v>
      </c>
      <c r="AE2402" t="s">
        <v>2046</v>
      </c>
      <c r="AI2402" t="s">
        <v>1761</v>
      </c>
      <c r="AL2402" t="s">
        <v>4929</v>
      </c>
      <c r="AM2402">
        <v>6</v>
      </c>
      <c r="AN2402" t="s">
        <v>1833</v>
      </c>
      <c r="AO2402" t="s">
        <v>1834</v>
      </c>
      <c r="AP2402">
        <v>0</v>
      </c>
      <c r="AQ2402" s="388">
        <v>44474</v>
      </c>
      <c r="AS2402" t="s">
        <v>3186</v>
      </c>
      <c r="AT2402" s="388">
        <v>44476</v>
      </c>
      <c r="AU2402" t="s">
        <v>1756</v>
      </c>
      <c r="AV2402" t="s">
        <v>1756</v>
      </c>
      <c r="AZ2402" t="s">
        <v>1756</v>
      </c>
      <c r="BA2402" t="s">
        <v>1767</v>
      </c>
      <c r="BB2402" t="s">
        <v>6442</v>
      </c>
      <c r="BC2402" t="s">
        <v>6443</v>
      </c>
      <c r="BD2402" t="s">
        <v>825</v>
      </c>
      <c r="BE2402" t="s">
        <v>1756</v>
      </c>
      <c r="BF2402" t="s">
        <v>825</v>
      </c>
    </row>
    <row r="2403" spans="1:58">
      <c r="A2403" t="s">
        <v>829</v>
      </c>
      <c r="B2403">
        <v>6</v>
      </c>
      <c r="C2403">
        <v>0</v>
      </c>
      <c r="D2403">
        <v>10105</v>
      </c>
      <c r="E2403" t="s">
        <v>6439</v>
      </c>
      <c r="F2403">
        <v>53510604</v>
      </c>
      <c r="G2403" t="s">
        <v>2041</v>
      </c>
      <c r="H2403">
        <v>0</v>
      </c>
      <c r="I2403" t="s">
        <v>3047</v>
      </c>
      <c r="J2403">
        <v>55.2</v>
      </c>
      <c r="K2403">
        <v>46</v>
      </c>
      <c r="L2403" t="s">
        <v>2063</v>
      </c>
      <c r="M2403" t="s">
        <v>3048</v>
      </c>
      <c r="N2403" t="s">
        <v>1757</v>
      </c>
      <c r="O2403" t="s">
        <v>1756</v>
      </c>
      <c r="P2403" t="s">
        <v>1756</v>
      </c>
      <c r="Q2403" s="387">
        <v>2539.1999999999998</v>
      </c>
      <c r="R2403">
        <v>330.096</v>
      </c>
      <c r="S2403">
        <v>2869.2959999999994</v>
      </c>
      <c r="T2403" s="388">
        <v>44468</v>
      </c>
      <c r="U2403">
        <v>0</v>
      </c>
      <c r="V2403" t="s">
        <v>833</v>
      </c>
      <c r="W2403" s="388">
        <v>44484</v>
      </c>
      <c r="X2403">
        <v>165</v>
      </c>
      <c r="Y2403">
        <v>0</v>
      </c>
      <c r="Z2403">
        <v>0</v>
      </c>
      <c r="AA2403" t="s">
        <v>1758</v>
      </c>
      <c r="AB2403" t="s">
        <v>825</v>
      </c>
      <c r="AD2403" t="s">
        <v>2045</v>
      </c>
      <c r="AE2403" t="s">
        <v>2046</v>
      </c>
      <c r="AI2403" t="s">
        <v>1761</v>
      </c>
      <c r="AL2403" t="s">
        <v>4929</v>
      </c>
      <c r="AM2403">
        <v>6</v>
      </c>
      <c r="AN2403" t="s">
        <v>1833</v>
      </c>
      <c r="AO2403" t="s">
        <v>1834</v>
      </c>
      <c r="AP2403">
        <v>0</v>
      </c>
      <c r="AQ2403" s="388">
        <v>44474</v>
      </c>
      <c r="AS2403" t="s">
        <v>3186</v>
      </c>
      <c r="AT2403" s="388">
        <v>44476</v>
      </c>
      <c r="AU2403" t="s">
        <v>1756</v>
      </c>
      <c r="AV2403" t="s">
        <v>1756</v>
      </c>
      <c r="AZ2403" t="s">
        <v>1756</v>
      </c>
      <c r="BA2403" t="s">
        <v>1767</v>
      </c>
      <c r="BB2403" t="s">
        <v>6444</v>
      </c>
      <c r="BC2403" t="s">
        <v>6445</v>
      </c>
      <c r="BD2403" t="s">
        <v>825</v>
      </c>
      <c r="BE2403" t="s">
        <v>1756</v>
      </c>
      <c r="BF2403" t="s">
        <v>825</v>
      </c>
    </row>
    <row r="2404" spans="1:58">
      <c r="A2404" t="s">
        <v>829</v>
      </c>
      <c r="B2404">
        <v>6</v>
      </c>
      <c r="C2404">
        <v>0</v>
      </c>
      <c r="D2404">
        <v>10104</v>
      </c>
      <c r="E2404" t="s">
        <v>6446</v>
      </c>
      <c r="F2404">
        <v>53510604</v>
      </c>
      <c r="G2404" t="s">
        <v>2041</v>
      </c>
      <c r="H2404">
        <v>0</v>
      </c>
      <c r="I2404" t="s">
        <v>2103</v>
      </c>
      <c r="J2404">
        <v>70</v>
      </c>
      <c r="K2404">
        <v>12</v>
      </c>
      <c r="L2404" t="s">
        <v>1771</v>
      </c>
      <c r="M2404" t="s">
        <v>1756</v>
      </c>
      <c r="N2404" t="s">
        <v>1756</v>
      </c>
      <c r="O2404" t="s">
        <v>2104</v>
      </c>
      <c r="P2404" t="s">
        <v>1757</v>
      </c>
      <c r="Q2404" s="387">
        <v>840</v>
      </c>
      <c r="R2404">
        <v>109.2</v>
      </c>
      <c r="S2404">
        <v>949.19999999999993</v>
      </c>
      <c r="T2404" s="388">
        <v>44468</v>
      </c>
      <c r="U2404">
        <v>0</v>
      </c>
      <c r="V2404" t="s">
        <v>833</v>
      </c>
      <c r="W2404" s="388">
        <v>44484</v>
      </c>
      <c r="X2404">
        <v>165</v>
      </c>
      <c r="Y2404">
        <v>0</v>
      </c>
      <c r="Z2404">
        <v>0</v>
      </c>
      <c r="AA2404" t="s">
        <v>1758</v>
      </c>
      <c r="AB2404" t="s">
        <v>825</v>
      </c>
      <c r="AD2404" t="s">
        <v>2045</v>
      </c>
      <c r="AE2404" t="s">
        <v>2046</v>
      </c>
      <c r="AI2404" t="s">
        <v>1761</v>
      </c>
      <c r="AL2404" t="s">
        <v>6447</v>
      </c>
      <c r="AM2404">
        <v>6</v>
      </c>
      <c r="AN2404" t="s">
        <v>3133</v>
      </c>
      <c r="AO2404" t="s">
        <v>2852</v>
      </c>
      <c r="AP2404">
        <v>0</v>
      </c>
      <c r="AQ2404" s="388">
        <v>44474</v>
      </c>
      <c r="AS2404" t="s">
        <v>3186</v>
      </c>
      <c r="AT2404" s="388">
        <v>44476</v>
      </c>
      <c r="AU2404" t="s">
        <v>1756</v>
      </c>
      <c r="AV2404" t="s">
        <v>1756</v>
      </c>
      <c r="AZ2404" t="s">
        <v>1756</v>
      </c>
      <c r="BA2404" t="s">
        <v>1767</v>
      </c>
      <c r="BB2404" t="s">
        <v>6448</v>
      </c>
      <c r="BC2404" t="s">
        <v>6449</v>
      </c>
      <c r="BD2404" t="s">
        <v>825</v>
      </c>
      <c r="BE2404" t="s">
        <v>1756</v>
      </c>
      <c r="BF2404" t="s">
        <v>825</v>
      </c>
    </row>
    <row r="2405" spans="1:58">
      <c r="A2405" t="s">
        <v>829</v>
      </c>
      <c r="B2405">
        <v>6</v>
      </c>
      <c r="C2405">
        <v>0</v>
      </c>
      <c r="D2405">
        <v>10104</v>
      </c>
      <c r="E2405" t="s">
        <v>6446</v>
      </c>
      <c r="F2405">
        <v>53510604</v>
      </c>
      <c r="G2405" t="s">
        <v>2041</v>
      </c>
      <c r="H2405">
        <v>0</v>
      </c>
      <c r="I2405" t="s">
        <v>2103</v>
      </c>
      <c r="J2405">
        <v>70</v>
      </c>
      <c r="K2405">
        <v>34.5</v>
      </c>
      <c r="L2405" t="s">
        <v>1771</v>
      </c>
      <c r="M2405" t="s">
        <v>1756</v>
      </c>
      <c r="N2405" t="s">
        <v>1756</v>
      </c>
      <c r="O2405" t="s">
        <v>2104</v>
      </c>
      <c r="P2405" t="s">
        <v>1757</v>
      </c>
      <c r="Q2405" s="387">
        <v>2415</v>
      </c>
      <c r="R2405">
        <v>313.95</v>
      </c>
      <c r="S2405">
        <v>2728.95</v>
      </c>
      <c r="T2405" s="388">
        <v>44468</v>
      </c>
      <c r="U2405">
        <v>0</v>
      </c>
      <c r="V2405" t="s">
        <v>833</v>
      </c>
      <c r="W2405" s="388">
        <v>44484</v>
      </c>
      <c r="X2405">
        <v>165</v>
      </c>
      <c r="Y2405">
        <v>0</v>
      </c>
      <c r="Z2405">
        <v>0</v>
      </c>
      <c r="AA2405" t="s">
        <v>1758</v>
      </c>
      <c r="AB2405" t="s">
        <v>825</v>
      </c>
      <c r="AD2405" t="s">
        <v>2045</v>
      </c>
      <c r="AE2405" t="s">
        <v>2046</v>
      </c>
      <c r="AI2405" t="s">
        <v>1761</v>
      </c>
      <c r="AL2405" t="s">
        <v>6447</v>
      </c>
      <c r="AM2405">
        <v>6</v>
      </c>
      <c r="AN2405" t="s">
        <v>3133</v>
      </c>
      <c r="AO2405" t="s">
        <v>2852</v>
      </c>
      <c r="AP2405">
        <v>0</v>
      </c>
      <c r="AQ2405" s="388">
        <v>44474</v>
      </c>
      <c r="AS2405" t="s">
        <v>3186</v>
      </c>
      <c r="AT2405" s="388">
        <v>44476</v>
      </c>
      <c r="AU2405" t="s">
        <v>1756</v>
      </c>
      <c r="AV2405" t="s">
        <v>1756</v>
      </c>
      <c r="AZ2405" t="s">
        <v>1756</v>
      </c>
      <c r="BA2405" t="s">
        <v>1767</v>
      </c>
      <c r="BB2405" t="s">
        <v>6450</v>
      </c>
      <c r="BC2405" t="s">
        <v>6451</v>
      </c>
      <c r="BD2405" t="s">
        <v>825</v>
      </c>
      <c r="BE2405" t="s">
        <v>1756</v>
      </c>
      <c r="BF2405" t="s">
        <v>825</v>
      </c>
    </row>
    <row r="2406" spans="1:58">
      <c r="A2406" t="s">
        <v>829</v>
      </c>
      <c r="B2406">
        <v>6</v>
      </c>
      <c r="C2406">
        <v>0</v>
      </c>
      <c r="D2406">
        <v>10104</v>
      </c>
      <c r="E2406" t="s">
        <v>6446</v>
      </c>
      <c r="F2406">
        <v>53510604</v>
      </c>
      <c r="G2406" t="s">
        <v>2041</v>
      </c>
      <c r="H2406">
        <v>0</v>
      </c>
      <c r="I2406" t="s">
        <v>2056</v>
      </c>
      <c r="J2406">
        <v>210</v>
      </c>
      <c r="K2406">
        <v>3</v>
      </c>
      <c r="L2406" t="s">
        <v>1755</v>
      </c>
      <c r="M2406" t="s">
        <v>1756</v>
      </c>
      <c r="N2406" t="s">
        <v>1756</v>
      </c>
      <c r="P2406" t="s">
        <v>1757</v>
      </c>
      <c r="Q2406" s="387">
        <v>630</v>
      </c>
      <c r="R2406">
        <v>81.900000000000006</v>
      </c>
      <c r="S2406">
        <v>711.9</v>
      </c>
      <c r="T2406" s="388">
        <v>44468</v>
      </c>
      <c r="U2406">
        <v>0</v>
      </c>
      <c r="V2406" t="s">
        <v>833</v>
      </c>
      <c r="W2406" s="388">
        <v>44484</v>
      </c>
      <c r="X2406">
        <v>165</v>
      </c>
      <c r="Y2406">
        <v>0</v>
      </c>
      <c r="Z2406">
        <v>0</v>
      </c>
      <c r="AA2406" t="s">
        <v>1758</v>
      </c>
      <c r="AB2406" t="s">
        <v>825</v>
      </c>
      <c r="AD2406" t="s">
        <v>2045</v>
      </c>
      <c r="AE2406" t="s">
        <v>2046</v>
      </c>
      <c r="AI2406" t="s">
        <v>1761</v>
      </c>
      <c r="AL2406" t="s">
        <v>6447</v>
      </c>
      <c r="AM2406">
        <v>6</v>
      </c>
      <c r="AN2406" t="s">
        <v>3133</v>
      </c>
      <c r="AO2406" t="s">
        <v>2852</v>
      </c>
      <c r="AP2406">
        <v>0</v>
      </c>
      <c r="AQ2406" s="388">
        <v>44474</v>
      </c>
      <c r="AS2406" t="s">
        <v>3186</v>
      </c>
      <c r="AT2406" s="388">
        <v>44476</v>
      </c>
      <c r="AU2406" t="s">
        <v>1756</v>
      </c>
      <c r="AV2406" t="s">
        <v>1756</v>
      </c>
      <c r="AZ2406" t="s">
        <v>1756</v>
      </c>
      <c r="BA2406" t="s">
        <v>1767</v>
      </c>
      <c r="BB2406" t="s">
        <v>6452</v>
      </c>
      <c r="BC2406" t="s">
        <v>6453</v>
      </c>
      <c r="BD2406" t="s">
        <v>825</v>
      </c>
      <c r="BE2406" t="s">
        <v>1756</v>
      </c>
      <c r="BF2406" t="s">
        <v>825</v>
      </c>
    </row>
    <row r="2407" spans="1:58">
      <c r="A2407" t="s">
        <v>829</v>
      </c>
      <c r="B2407">
        <v>6</v>
      </c>
      <c r="C2407">
        <v>0</v>
      </c>
      <c r="D2407">
        <v>10104</v>
      </c>
      <c r="E2407" t="s">
        <v>6446</v>
      </c>
      <c r="F2407">
        <v>53510604</v>
      </c>
      <c r="G2407" t="s">
        <v>2041</v>
      </c>
      <c r="H2407">
        <v>0</v>
      </c>
      <c r="I2407" t="s">
        <v>3047</v>
      </c>
      <c r="J2407">
        <v>55.2</v>
      </c>
      <c r="K2407">
        <v>12</v>
      </c>
      <c r="L2407" t="s">
        <v>2063</v>
      </c>
      <c r="M2407" t="s">
        <v>3048</v>
      </c>
      <c r="N2407" t="s">
        <v>1757</v>
      </c>
      <c r="O2407" t="s">
        <v>1756</v>
      </c>
      <c r="P2407" t="s">
        <v>1756</v>
      </c>
      <c r="Q2407" s="387">
        <v>662.4</v>
      </c>
      <c r="R2407">
        <v>86.111999999999995</v>
      </c>
      <c r="S2407">
        <v>748.51199999999994</v>
      </c>
      <c r="T2407" s="388">
        <v>44468</v>
      </c>
      <c r="U2407">
        <v>0</v>
      </c>
      <c r="V2407" t="s">
        <v>833</v>
      </c>
      <c r="W2407" s="388">
        <v>44484</v>
      </c>
      <c r="X2407">
        <v>165</v>
      </c>
      <c r="Y2407">
        <v>0</v>
      </c>
      <c r="Z2407">
        <v>0</v>
      </c>
      <c r="AA2407" t="s">
        <v>1758</v>
      </c>
      <c r="AB2407" t="s">
        <v>825</v>
      </c>
      <c r="AD2407" t="s">
        <v>2045</v>
      </c>
      <c r="AE2407" t="s">
        <v>2046</v>
      </c>
      <c r="AI2407" t="s">
        <v>1761</v>
      </c>
      <c r="AL2407" t="s">
        <v>6447</v>
      </c>
      <c r="AM2407">
        <v>6</v>
      </c>
      <c r="AN2407" t="s">
        <v>3133</v>
      </c>
      <c r="AO2407" t="s">
        <v>2852</v>
      </c>
      <c r="AP2407">
        <v>0</v>
      </c>
      <c r="AQ2407" s="388">
        <v>44474</v>
      </c>
      <c r="AS2407" t="s">
        <v>3186</v>
      </c>
      <c r="AT2407" s="388">
        <v>44476</v>
      </c>
      <c r="AU2407" t="s">
        <v>1756</v>
      </c>
      <c r="AV2407" t="s">
        <v>1756</v>
      </c>
      <c r="AZ2407" t="s">
        <v>1756</v>
      </c>
      <c r="BA2407" t="s">
        <v>1767</v>
      </c>
      <c r="BB2407" t="s">
        <v>6454</v>
      </c>
      <c r="BC2407" t="s">
        <v>6455</v>
      </c>
      <c r="BD2407" t="s">
        <v>825</v>
      </c>
      <c r="BE2407" t="s">
        <v>1756</v>
      </c>
      <c r="BF2407" t="s">
        <v>825</v>
      </c>
    </row>
    <row r="2408" spans="1:58">
      <c r="A2408" t="s">
        <v>829</v>
      </c>
      <c r="B2408">
        <v>6</v>
      </c>
      <c r="C2408">
        <v>0</v>
      </c>
      <c r="D2408">
        <v>10104</v>
      </c>
      <c r="E2408" t="s">
        <v>6446</v>
      </c>
      <c r="F2408">
        <v>53510604</v>
      </c>
      <c r="G2408" t="s">
        <v>2041</v>
      </c>
      <c r="H2408">
        <v>0</v>
      </c>
      <c r="I2408" t="s">
        <v>3047</v>
      </c>
      <c r="J2408">
        <v>55.2</v>
      </c>
      <c r="K2408">
        <v>34.5</v>
      </c>
      <c r="L2408" t="s">
        <v>2063</v>
      </c>
      <c r="M2408" t="s">
        <v>3048</v>
      </c>
      <c r="N2408" t="s">
        <v>1757</v>
      </c>
      <c r="O2408" t="s">
        <v>1756</v>
      </c>
      <c r="P2408" t="s">
        <v>1756</v>
      </c>
      <c r="Q2408" s="387">
        <v>1904.4</v>
      </c>
      <c r="R2408">
        <v>247.57200000000003</v>
      </c>
      <c r="S2408">
        <v>2151.9719999999998</v>
      </c>
      <c r="T2408" s="388">
        <v>44468</v>
      </c>
      <c r="U2408">
        <v>0</v>
      </c>
      <c r="V2408" t="s">
        <v>833</v>
      </c>
      <c r="W2408" s="388">
        <v>44484</v>
      </c>
      <c r="X2408">
        <v>165</v>
      </c>
      <c r="Y2408">
        <v>0</v>
      </c>
      <c r="Z2408">
        <v>0</v>
      </c>
      <c r="AA2408" t="s">
        <v>1758</v>
      </c>
      <c r="AB2408" t="s">
        <v>825</v>
      </c>
      <c r="AD2408" t="s">
        <v>2045</v>
      </c>
      <c r="AE2408" t="s">
        <v>2046</v>
      </c>
      <c r="AI2408" t="s">
        <v>1761</v>
      </c>
      <c r="AL2408" t="s">
        <v>6447</v>
      </c>
      <c r="AM2408">
        <v>6</v>
      </c>
      <c r="AN2408" t="s">
        <v>3133</v>
      </c>
      <c r="AO2408" t="s">
        <v>2852</v>
      </c>
      <c r="AP2408">
        <v>0</v>
      </c>
      <c r="AQ2408" s="388">
        <v>44474</v>
      </c>
      <c r="AS2408" t="s">
        <v>3186</v>
      </c>
      <c r="AT2408" s="388">
        <v>44476</v>
      </c>
      <c r="AU2408" t="s">
        <v>1756</v>
      </c>
      <c r="AV2408" t="s">
        <v>1756</v>
      </c>
      <c r="AZ2408" t="s">
        <v>1756</v>
      </c>
      <c r="BA2408" t="s">
        <v>1767</v>
      </c>
      <c r="BB2408" t="s">
        <v>6456</v>
      </c>
      <c r="BC2408" t="s">
        <v>6457</v>
      </c>
      <c r="BD2408" t="s">
        <v>825</v>
      </c>
      <c r="BE2408" t="s">
        <v>1756</v>
      </c>
      <c r="BF2408" t="s">
        <v>825</v>
      </c>
    </row>
    <row r="2409" spans="1:58">
      <c r="A2409" t="s">
        <v>829</v>
      </c>
      <c r="B2409">
        <v>6</v>
      </c>
      <c r="C2409">
        <v>0</v>
      </c>
      <c r="D2409">
        <v>10103</v>
      </c>
      <c r="E2409" t="s">
        <v>6458</v>
      </c>
      <c r="F2409">
        <v>53510604</v>
      </c>
      <c r="G2409" t="s">
        <v>2041</v>
      </c>
      <c r="H2409">
        <v>0</v>
      </c>
      <c r="I2409" t="s">
        <v>2103</v>
      </c>
      <c r="J2409">
        <v>70</v>
      </c>
      <c r="K2409">
        <v>34.5</v>
      </c>
      <c r="L2409" t="s">
        <v>1771</v>
      </c>
      <c r="M2409" t="s">
        <v>1756</v>
      </c>
      <c r="N2409" t="s">
        <v>1756</v>
      </c>
      <c r="O2409" t="s">
        <v>2104</v>
      </c>
      <c r="P2409" t="s">
        <v>1757</v>
      </c>
      <c r="Q2409" s="387">
        <v>2415</v>
      </c>
      <c r="R2409">
        <v>313.95</v>
      </c>
      <c r="S2409">
        <v>2728.95</v>
      </c>
      <c r="T2409" s="388">
        <v>44468</v>
      </c>
      <c r="U2409">
        <v>0</v>
      </c>
      <c r="V2409" t="s">
        <v>833</v>
      </c>
      <c r="W2409" s="388">
        <v>44484</v>
      </c>
      <c r="X2409">
        <v>165</v>
      </c>
      <c r="Y2409">
        <v>0</v>
      </c>
      <c r="Z2409">
        <v>0</v>
      </c>
      <c r="AA2409" t="s">
        <v>1758</v>
      </c>
      <c r="AB2409" t="s">
        <v>825</v>
      </c>
      <c r="AD2409" t="s">
        <v>2045</v>
      </c>
      <c r="AE2409" t="s">
        <v>2046</v>
      </c>
      <c r="AI2409" t="s">
        <v>1761</v>
      </c>
      <c r="AL2409" t="s">
        <v>4744</v>
      </c>
      <c r="AM2409">
        <v>6</v>
      </c>
      <c r="AN2409" t="s">
        <v>4745</v>
      </c>
      <c r="AO2409" t="s">
        <v>3501</v>
      </c>
      <c r="AP2409">
        <v>0</v>
      </c>
      <c r="AQ2409" s="388">
        <v>44474</v>
      </c>
      <c r="AS2409" t="s">
        <v>3186</v>
      </c>
      <c r="AT2409" s="388">
        <v>44476</v>
      </c>
      <c r="AU2409" t="s">
        <v>1756</v>
      </c>
      <c r="AV2409" t="s">
        <v>1756</v>
      </c>
      <c r="AZ2409" t="s">
        <v>1756</v>
      </c>
      <c r="BA2409" t="s">
        <v>1767</v>
      </c>
      <c r="BB2409" t="s">
        <v>6459</v>
      </c>
      <c r="BC2409" t="s">
        <v>6460</v>
      </c>
      <c r="BD2409" t="s">
        <v>825</v>
      </c>
      <c r="BE2409" t="s">
        <v>1756</v>
      </c>
      <c r="BF2409" t="s">
        <v>825</v>
      </c>
    </row>
    <row r="2410" spans="1:58">
      <c r="A2410" t="s">
        <v>829</v>
      </c>
      <c r="B2410">
        <v>6</v>
      </c>
      <c r="C2410">
        <v>0</v>
      </c>
      <c r="D2410">
        <v>10103</v>
      </c>
      <c r="E2410" t="s">
        <v>6458</v>
      </c>
      <c r="F2410">
        <v>53510604</v>
      </c>
      <c r="G2410" t="s">
        <v>2041</v>
      </c>
      <c r="H2410">
        <v>0</v>
      </c>
      <c r="I2410" t="s">
        <v>2056</v>
      </c>
      <c r="J2410">
        <v>210</v>
      </c>
      <c r="K2410">
        <v>3</v>
      </c>
      <c r="L2410" t="s">
        <v>1755</v>
      </c>
      <c r="M2410" t="s">
        <v>1756</v>
      </c>
      <c r="N2410" t="s">
        <v>1756</v>
      </c>
      <c r="P2410" t="s">
        <v>1757</v>
      </c>
      <c r="Q2410" s="387">
        <v>630</v>
      </c>
      <c r="R2410">
        <v>81.900000000000006</v>
      </c>
      <c r="S2410">
        <v>711.9</v>
      </c>
      <c r="T2410" s="388">
        <v>44468</v>
      </c>
      <c r="U2410">
        <v>0</v>
      </c>
      <c r="V2410" t="s">
        <v>833</v>
      </c>
      <c r="W2410" s="388">
        <v>44484</v>
      </c>
      <c r="X2410">
        <v>165</v>
      </c>
      <c r="Y2410">
        <v>0</v>
      </c>
      <c r="Z2410">
        <v>0</v>
      </c>
      <c r="AA2410" t="s">
        <v>1758</v>
      </c>
      <c r="AB2410" t="s">
        <v>825</v>
      </c>
      <c r="AD2410" t="s">
        <v>2045</v>
      </c>
      <c r="AE2410" t="s">
        <v>2046</v>
      </c>
      <c r="AI2410" t="s">
        <v>1761</v>
      </c>
      <c r="AL2410" t="s">
        <v>4744</v>
      </c>
      <c r="AM2410">
        <v>6</v>
      </c>
      <c r="AN2410" t="s">
        <v>4745</v>
      </c>
      <c r="AO2410" t="s">
        <v>3501</v>
      </c>
      <c r="AP2410">
        <v>0</v>
      </c>
      <c r="AQ2410" s="388">
        <v>44474</v>
      </c>
      <c r="AS2410" t="s">
        <v>3186</v>
      </c>
      <c r="AT2410" s="388">
        <v>44476</v>
      </c>
      <c r="AU2410" t="s">
        <v>1756</v>
      </c>
      <c r="AV2410" t="s">
        <v>1756</v>
      </c>
      <c r="AZ2410" t="s">
        <v>1756</v>
      </c>
      <c r="BA2410" t="s">
        <v>1767</v>
      </c>
      <c r="BB2410" t="s">
        <v>6461</v>
      </c>
      <c r="BC2410" t="s">
        <v>6462</v>
      </c>
      <c r="BD2410" t="s">
        <v>825</v>
      </c>
      <c r="BE2410" t="s">
        <v>1756</v>
      </c>
      <c r="BF2410" t="s">
        <v>825</v>
      </c>
    </row>
    <row r="2411" spans="1:58">
      <c r="A2411" t="s">
        <v>829</v>
      </c>
      <c r="B2411">
        <v>6</v>
      </c>
      <c r="C2411">
        <v>0</v>
      </c>
      <c r="D2411">
        <v>10103</v>
      </c>
      <c r="E2411" t="s">
        <v>6458</v>
      </c>
      <c r="F2411">
        <v>53510604</v>
      </c>
      <c r="G2411" t="s">
        <v>2041</v>
      </c>
      <c r="H2411">
        <v>0</v>
      </c>
      <c r="I2411" t="s">
        <v>3047</v>
      </c>
      <c r="J2411">
        <v>55.2</v>
      </c>
      <c r="K2411">
        <v>34.5</v>
      </c>
      <c r="L2411" t="s">
        <v>2063</v>
      </c>
      <c r="M2411" t="s">
        <v>3048</v>
      </c>
      <c r="N2411" t="s">
        <v>1757</v>
      </c>
      <c r="O2411" t="s">
        <v>1756</v>
      </c>
      <c r="P2411" t="s">
        <v>1756</v>
      </c>
      <c r="Q2411" s="387">
        <v>1904.4</v>
      </c>
      <c r="R2411">
        <v>247.57200000000003</v>
      </c>
      <c r="S2411">
        <v>2151.9719999999998</v>
      </c>
      <c r="T2411" s="388">
        <v>44468</v>
      </c>
      <c r="U2411">
        <v>0</v>
      </c>
      <c r="V2411" t="s">
        <v>833</v>
      </c>
      <c r="W2411" s="388">
        <v>44484</v>
      </c>
      <c r="X2411">
        <v>165</v>
      </c>
      <c r="Y2411">
        <v>0</v>
      </c>
      <c r="Z2411">
        <v>0</v>
      </c>
      <c r="AA2411" t="s">
        <v>1758</v>
      </c>
      <c r="AB2411" t="s">
        <v>825</v>
      </c>
      <c r="AD2411" t="s">
        <v>2045</v>
      </c>
      <c r="AE2411" t="s">
        <v>2046</v>
      </c>
      <c r="AI2411" t="s">
        <v>1761</v>
      </c>
      <c r="AL2411" t="s">
        <v>4744</v>
      </c>
      <c r="AM2411">
        <v>6</v>
      </c>
      <c r="AN2411" t="s">
        <v>4745</v>
      </c>
      <c r="AO2411" t="s">
        <v>3501</v>
      </c>
      <c r="AP2411">
        <v>0</v>
      </c>
      <c r="AQ2411" s="388">
        <v>44474</v>
      </c>
      <c r="AS2411" t="s">
        <v>3186</v>
      </c>
      <c r="AT2411" s="388">
        <v>44476</v>
      </c>
      <c r="AU2411" t="s">
        <v>1756</v>
      </c>
      <c r="AV2411" t="s">
        <v>1756</v>
      </c>
      <c r="AZ2411" t="s">
        <v>1756</v>
      </c>
      <c r="BA2411" t="s">
        <v>1767</v>
      </c>
      <c r="BB2411" t="s">
        <v>6463</v>
      </c>
      <c r="BC2411" t="s">
        <v>6464</v>
      </c>
      <c r="BD2411" t="s">
        <v>825</v>
      </c>
      <c r="BE2411" t="s">
        <v>1756</v>
      </c>
      <c r="BF2411" t="s">
        <v>825</v>
      </c>
    </row>
    <row r="2412" spans="1:58">
      <c r="A2412" t="s">
        <v>829</v>
      </c>
      <c r="B2412">
        <v>6</v>
      </c>
      <c r="C2412">
        <v>0</v>
      </c>
      <c r="D2412">
        <v>10102</v>
      </c>
      <c r="E2412" t="s">
        <v>6465</v>
      </c>
      <c r="F2412">
        <v>53510604</v>
      </c>
      <c r="G2412" t="s">
        <v>2041</v>
      </c>
      <c r="H2412">
        <v>0</v>
      </c>
      <c r="I2412" t="s">
        <v>2042</v>
      </c>
      <c r="J2412">
        <v>60</v>
      </c>
      <c r="K2412">
        <v>12</v>
      </c>
      <c r="L2412" t="s">
        <v>1771</v>
      </c>
      <c r="M2412" t="s">
        <v>1756</v>
      </c>
      <c r="N2412" t="s">
        <v>1756</v>
      </c>
      <c r="O2412" t="s">
        <v>2043</v>
      </c>
      <c r="P2412" t="s">
        <v>1757</v>
      </c>
      <c r="Q2412" s="387">
        <v>720</v>
      </c>
      <c r="R2412">
        <v>93.600000000000009</v>
      </c>
      <c r="S2412">
        <v>813.59999999999991</v>
      </c>
      <c r="T2412" s="388">
        <v>44468</v>
      </c>
      <c r="U2412">
        <v>0</v>
      </c>
      <c r="V2412" t="s">
        <v>833</v>
      </c>
      <c r="W2412" s="388">
        <v>44484</v>
      </c>
      <c r="X2412">
        <v>165</v>
      </c>
      <c r="Y2412">
        <v>0</v>
      </c>
      <c r="Z2412">
        <v>0</v>
      </c>
      <c r="AA2412" t="s">
        <v>1758</v>
      </c>
      <c r="AB2412" t="s">
        <v>825</v>
      </c>
      <c r="AD2412" t="s">
        <v>2045</v>
      </c>
      <c r="AE2412" t="s">
        <v>2046</v>
      </c>
      <c r="AI2412" t="s">
        <v>1761</v>
      </c>
      <c r="AL2412" t="s">
        <v>6466</v>
      </c>
      <c r="AM2412">
        <v>6</v>
      </c>
      <c r="AN2412" t="s">
        <v>2834</v>
      </c>
      <c r="AO2412" t="s">
        <v>1808</v>
      </c>
      <c r="AP2412">
        <v>0</v>
      </c>
      <c r="AQ2412" s="388">
        <v>44474</v>
      </c>
      <c r="AS2412" t="s">
        <v>3186</v>
      </c>
      <c r="AT2412" s="388">
        <v>44476</v>
      </c>
      <c r="AU2412" t="s">
        <v>1756</v>
      </c>
      <c r="AV2412" t="s">
        <v>1756</v>
      </c>
      <c r="AZ2412" t="s">
        <v>1756</v>
      </c>
      <c r="BA2412" t="s">
        <v>1767</v>
      </c>
      <c r="BB2412" t="s">
        <v>6467</v>
      </c>
      <c r="BC2412" t="s">
        <v>6468</v>
      </c>
      <c r="BD2412" t="s">
        <v>825</v>
      </c>
      <c r="BE2412" t="s">
        <v>1756</v>
      </c>
      <c r="BF2412" t="s">
        <v>825</v>
      </c>
    </row>
    <row r="2413" spans="1:58">
      <c r="A2413" t="s">
        <v>829</v>
      </c>
      <c r="B2413">
        <v>6</v>
      </c>
      <c r="C2413">
        <v>0</v>
      </c>
      <c r="D2413">
        <v>10102</v>
      </c>
      <c r="E2413" t="s">
        <v>6465</v>
      </c>
      <c r="F2413">
        <v>53510604</v>
      </c>
      <c r="G2413" t="s">
        <v>2041</v>
      </c>
      <c r="H2413">
        <v>0</v>
      </c>
      <c r="I2413" t="s">
        <v>2103</v>
      </c>
      <c r="J2413">
        <v>70</v>
      </c>
      <c r="K2413">
        <v>12</v>
      </c>
      <c r="L2413" t="s">
        <v>1771</v>
      </c>
      <c r="M2413" t="s">
        <v>1756</v>
      </c>
      <c r="N2413" t="s">
        <v>1756</v>
      </c>
      <c r="O2413" t="s">
        <v>2104</v>
      </c>
      <c r="P2413" t="s">
        <v>1757</v>
      </c>
      <c r="Q2413" s="387">
        <v>840</v>
      </c>
      <c r="R2413">
        <v>109.2</v>
      </c>
      <c r="S2413">
        <v>949.19999999999993</v>
      </c>
      <c r="T2413" s="388">
        <v>44468</v>
      </c>
      <c r="U2413">
        <v>0</v>
      </c>
      <c r="V2413" t="s">
        <v>833</v>
      </c>
      <c r="W2413" s="388">
        <v>44484</v>
      </c>
      <c r="X2413">
        <v>165</v>
      </c>
      <c r="Y2413">
        <v>0</v>
      </c>
      <c r="Z2413">
        <v>0</v>
      </c>
      <c r="AA2413" t="s">
        <v>1758</v>
      </c>
      <c r="AB2413" t="s">
        <v>825</v>
      </c>
      <c r="AD2413" t="s">
        <v>2045</v>
      </c>
      <c r="AE2413" t="s">
        <v>2046</v>
      </c>
      <c r="AI2413" t="s">
        <v>1761</v>
      </c>
      <c r="AL2413" t="s">
        <v>6466</v>
      </c>
      <c r="AM2413">
        <v>6</v>
      </c>
      <c r="AN2413" t="s">
        <v>2834</v>
      </c>
      <c r="AO2413" t="s">
        <v>1808</v>
      </c>
      <c r="AP2413">
        <v>0</v>
      </c>
      <c r="AQ2413" s="388">
        <v>44474</v>
      </c>
      <c r="AS2413" t="s">
        <v>3186</v>
      </c>
      <c r="AT2413" s="388">
        <v>44476</v>
      </c>
      <c r="AU2413" t="s">
        <v>1756</v>
      </c>
      <c r="AV2413" t="s">
        <v>1756</v>
      </c>
      <c r="AZ2413" t="s">
        <v>1756</v>
      </c>
      <c r="BA2413" t="s">
        <v>1767</v>
      </c>
      <c r="BB2413" t="s">
        <v>6469</v>
      </c>
      <c r="BC2413" t="s">
        <v>6470</v>
      </c>
      <c r="BD2413" t="s">
        <v>825</v>
      </c>
      <c r="BE2413" t="s">
        <v>1756</v>
      </c>
      <c r="BF2413" t="s">
        <v>825</v>
      </c>
    </row>
    <row r="2414" spans="1:58">
      <c r="A2414" t="s">
        <v>829</v>
      </c>
      <c r="B2414">
        <v>6</v>
      </c>
      <c r="C2414">
        <v>0</v>
      </c>
      <c r="D2414">
        <v>10102</v>
      </c>
      <c r="E2414" t="s">
        <v>6465</v>
      </c>
      <c r="F2414">
        <v>53510604</v>
      </c>
      <c r="G2414" t="s">
        <v>2041</v>
      </c>
      <c r="H2414">
        <v>0</v>
      </c>
      <c r="I2414" t="s">
        <v>2103</v>
      </c>
      <c r="J2414">
        <v>70</v>
      </c>
      <c r="K2414">
        <v>81</v>
      </c>
      <c r="L2414" t="s">
        <v>1771</v>
      </c>
      <c r="M2414" t="s">
        <v>1756</v>
      </c>
      <c r="N2414" t="s">
        <v>1756</v>
      </c>
      <c r="O2414" t="s">
        <v>2104</v>
      </c>
      <c r="P2414" t="s">
        <v>1757</v>
      </c>
      <c r="Q2414" s="387">
        <v>5670</v>
      </c>
      <c r="R2414">
        <v>737.1</v>
      </c>
      <c r="S2414">
        <v>6407.0999999999995</v>
      </c>
      <c r="T2414" s="388">
        <v>44468</v>
      </c>
      <c r="U2414">
        <v>0</v>
      </c>
      <c r="V2414" t="s">
        <v>833</v>
      </c>
      <c r="W2414" s="388">
        <v>44484</v>
      </c>
      <c r="X2414">
        <v>165</v>
      </c>
      <c r="Y2414">
        <v>0</v>
      </c>
      <c r="Z2414">
        <v>0</v>
      </c>
      <c r="AA2414" t="s">
        <v>1758</v>
      </c>
      <c r="AB2414" t="s">
        <v>825</v>
      </c>
      <c r="AD2414" t="s">
        <v>2045</v>
      </c>
      <c r="AE2414" t="s">
        <v>2046</v>
      </c>
      <c r="AI2414" t="s">
        <v>1761</v>
      </c>
      <c r="AL2414" t="s">
        <v>6466</v>
      </c>
      <c r="AM2414">
        <v>6</v>
      </c>
      <c r="AN2414" t="s">
        <v>2834</v>
      </c>
      <c r="AO2414" t="s">
        <v>1808</v>
      </c>
      <c r="AP2414">
        <v>0</v>
      </c>
      <c r="AQ2414" s="388">
        <v>44474</v>
      </c>
      <c r="AS2414" t="s">
        <v>3186</v>
      </c>
      <c r="AT2414" s="388">
        <v>44476</v>
      </c>
      <c r="AU2414" t="s">
        <v>1756</v>
      </c>
      <c r="AV2414" t="s">
        <v>1756</v>
      </c>
      <c r="AZ2414" t="s">
        <v>1756</v>
      </c>
      <c r="BA2414" t="s">
        <v>1767</v>
      </c>
      <c r="BB2414" t="s">
        <v>6471</v>
      </c>
      <c r="BC2414" t="s">
        <v>6472</v>
      </c>
      <c r="BD2414" t="s">
        <v>825</v>
      </c>
      <c r="BE2414" t="s">
        <v>1756</v>
      </c>
      <c r="BF2414" t="s">
        <v>825</v>
      </c>
    </row>
    <row r="2415" spans="1:58">
      <c r="A2415" t="s">
        <v>829</v>
      </c>
      <c r="B2415">
        <v>6</v>
      </c>
      <c r="C2415">
        <v>0</v>
      </c>
      <c r="D2415">
        <v>10102</v>
      </c>
      <c r="E2415" t="s">
        <v>6465</v>
      </c>
      <c r="F2415">
        <v>53510604</v>
      </c>
      <c r="G2415" t="s">
        <v>2041</v>
      </c>
      <c r="H2415">
        <v>0</v>
      </c>
      <c r="I2415" t="s">
        <v>2056</v>
      </c>
      <c r="J2415">
        <v>210</v>
      </c>
      <c r="K2415">
        <v>8</v>
      </c>
      <c r="L2415" t="s">
        <v>1755</v>
      </c>
      <c r="M2415" t="s">
        <v>1756</v>
      </c>
      <c r="N2415" t="s">
        <v>1756</v>
      </c>
      <c r="P2415" t="s">
        <v>1757</v>
      </c>
      <c r="Q2415" s="387">
        <v>1680</v>
      </c>
      <c r="R2415">
        <v>218.4</v>
      </c>
      <c r="S2415">
        <v>1898.3999999999999</v>
      </c>
      <c r="T2415" s="388">
        <v>44468</v>
      </c>
      <c r="U2415">
        <v>0</v>
      </c>
      <c r="V2415" t="s">
        <v>833</v>
      </c>
      <c r="W2415" s="388">
        <v>44484</v>
      </c>
      <c r="X2415">
        <v>165</v>
      </c>
      <c r="Y2415">
        <v>0</v>
      </c>
      <c r="Z2415">
        <v>0</v>
      </c>
      <c r="AA2415" t="s">
        <v>1758</v>
      </c>
      <c r="AB2415" t="s">
        <v>825</v>
      </c>
      <c r="AD2415" t="s">
        <v>2045</v>
      </c>
      <c r="AE2415" t="s">
        <v>2046</v>
      </c>
      <c r="AI2415" t="s">
        <v>1761</v>
      </c>
      <c r="AL2415" t="s">
        <v>6466</v>
      </c>
      <c r="AM2415">
        <v>6</v>
      </c>
      <c r="AN2415" t="s">
        <v>2834</v>
      </c>
      <c r="AO2415" t="s">
        <v>1808</v>
      </c>
      <c r="AP2415">
        <v>0</v>
      </c>
      <c r="AQ2415" s="388">
        <v>44474</v>
      </c>
      <c r="AS2415" t="s">
        <v>3186</v>
      </c>
      <c r="AT2415" s="388">
        <v>44476</v>
      </c>
      <c r="AU2415" t="s">
        <v>1756</v>
      </c>
      <c r="AV2415" t="s">
        <v>1756</v>
      </c>
      <c r="AZ2415" t="s">
        <v>1756</v>
      </c>
      <c r="BA2415" t="s">
        <v>1767</v>
      </c>
      <c r="BB2415" t="s">
        <v>6473</v>
      </c>
      <c r="BC2415" t="s">
        <v>6474</v>
      </c>
      <c r="BD2415" t="s">
        <v>825</v>
      </c>
      <c r="BE2415" t="s">
        <v>1756</v>
      </c>
      <c r="BF2415" t="s">
        <v>825</v>
      </c>
    </row>
    <row r="2416" spans="1:58">
      <c r="A2416" t="s">
        <v>829</v>
      </c>
      <c r="B2416">
        <v>6</v>
      </c>
      <c r="C2416">
        <v>0</v>
      </c>
      <c r="D2416">
        <v>10102</v>
      </c>
      <c r="E2416" t="s">
        <v>6465</v>
      </c>
      <c r="F2416">
        <v>53510604</v>
      </c>
      <c r="G2416" t="s">
        <v>2041</v>
      </c>
      <c r="H2416">
        <v>0</v>
      </c>
      <c r="I2416" t="s">
        <v>2073</v>
      </c>
      <c r="J2416">
        <v>243.75</v>
      </c>
      <c r="K2416">
        <v>1</v>
      </c>
      <c r="L2416" t="s">
        <v>1755</v>
      </c>
      <c r="M2416" t="s">
        <v>2074</v>
      </c>
      <c r="N2416" t="s">
        <v>1757</v>
      </c>
      <c r="O2416" t="s">
        <v>1756</v>
      </c>
      <c r="P2416" t="s">
        <v>1756</v>
      </c>
      <c r="Q2416" s="387">
        <v>243.75</v>
      </c>
      <c r="R2416">
        <v>31.6875</v>
      </c>
      <c r="S2416">
        <v>275.4375</v>
      </c>
      <c r="T2416" s="388">
        <v>44468</v>
      </c>
      <c r="U2416">
        <v>0</v>
      </c>
      <c r="V2416" t="s">
        <v>833</v>
      </c>
      <c r="W2416" s="388">
        <v>44484</v>
      </c>
      <c r="X2416">
        <v>165</v>
      </c>
      <c r="Y2416">
        <v>0</v>
      </c>
      <c r="Z2416">
        <v>0</v>
      </c>
      <c r="AA2416" t="s">
        <v>1758</v>
      </c>
      <c r="AB2416" t="s">
        <v>825</v>
      </c>
      <c r="AD2416" t="s">
        <v>2045</v>
      </c>
      <c r="AE2416" t="s">
        <v>2046</v>
      </c>
      <c r="AI2416" t="s">
        <v>1761</v>
      </c>
      <c r="AL2416" t="s">
        <v>6466</v>
      </c>
      <c r="AM2416">
        <v>6</v>
      </c>
      <c r="AN2416" t="s">
        <v>2834</v>
      </c>
      <c r="AO2416" t="s">
        <v>1808</v>
      </c>
      <c r="AP2416">
        <v>0</v>
      </c>
      <c r="AQ2416" s="388">
        <v>44474</v>
      </c>
      <c r="AS2416" t="s">
        <v>3186</v>
      </c>
      <c r="AT2416" s="388">
        <v>44476</v>
      </c>
      <c r="AU2416" t="s">
        <v>1756</v>
      </c>
      <c r="AV2416" t="s">
        <v>1756</v>
      </c>
      <c r="AZ2416" t="s">
        <v>1756</v>
      </c>
      <c r="BA2416" t="s">
        <v>1767</v>
      </c>
      <c r="BB2416" t="s">
        <v>6475</v>
      </c>
      <c r="BC2416" t="s">
        <v>6476</v>
      </c>
      <c r="BD2416" t="s">
        <v>825</v>
      </c>
      <c r="BE2416" t="s">
        <v>1756</v>
      </c>
      <c r="BF2416" t="s">
        <v>825</v>
      </c>
    </row>
    <row r="2417" spans="1:58">
      <c r="A2417" t="s">
        <v>829</v>
      </c>
      <c r="B2417">
        <v>6</v>
      </c>
      <c r="C2417">
        <v>0</v>
      </c>
      <c r="D2417">
        <v>10102</v>
      </c>
      <c r="E2417" t="s">
        <v>6465</v>
      </c>
      <c r="F2417">
        <v>53510604</v>
      </c>
      <c r="G2417" t="s">
        <v>2041</v>
      </c>
      <c r="H2417">
        <v>0</v>
      </c>
      <c r="I2417" t="s">
        <v>3047</v>
      </c>
      <c r="J2417">
        <v>55.2</v>
      </c>
      <c r="K2417">
        <v>12</v>
      </c>
      <c r="L2417" t="s">
        <v>2063</v>
      </c>
      <c r="M2417" t="s">
        <v>3048</v>
      </c>
      <c r="N2417" t="s">
        <v>1757</v>
      </c>
      <c r="O2417" t="s">
        <v>1756</v>
      </c>
      <c r="P2417" t="s">
        <v>1756</v>
      </c>
      <c r="Q2417" s="387">
        <v>662.4</v>
      </c>
      <c r="R2417">
        <v>86.111999999999995</v>
      </c>
      <c r="S2417">
        <v>748.51199999999994</v>
      </c>
      <c r="T2417" s="388">
        <v>44468</v>
      </c>
      <c r="U2417">
        <v>0</v>
      </c>
      <c r="V2417" t="s">
        <v>833</v>
      </c>
      <c r="W2417" s="388">
        <v>44484</v>
      </c>
      <c r="X2417">
        <v>165</v>
      </c>
      <c r="Y2417">
        <v>0</v>
      </c>
      <c r="Z2417">
        <v>0</v>
      </c>
      <c r="AA2417" t="s">
        <v>1758</v>
      </c>
      <c r="AB2417" t="s">
        <v>825</v>
      </c>
      <c r="AD2417" t="s">
        <v>2045</v>
      </c>
      <c r="AE2417" t="s">
        <v>2046</v>
      </c>
      <c r="AI2417" t="s">
        <v>1761</v>
      </c>
      <c r="AL2417" t="s">
        <v>6466</v>
      </c>
      <c r="AM2417">
        <v>6</v>
      </c>
      <c r="AN2417" t="s">
        <v>2834</v>
      </c>
      <c r="AO2417" t="s">
        <v>1808</v>
      </c>
      <c r="AP2417">
        <v>0</v>
      </c>
      <c r="AQ2417" s="388">
        <v>44474</v>
      </c>
      <c r="AS2417" t="s">
        <v>3186</v>
      </c>
      <c r="AT2417" s="388">
        <v>44476</v>
      </c>
      <c r="AU2417" t="s">
        <v>1756</v>
      </c>
      <c r="AV2417" t="s">
        <v>1756</v>
      </c>
      <c r="AZ2417" t="s">
        <v>1756</v>
      </c>
      <c r="BA2417" t="s">
        <v>1767</v>
      </c>
      <c r="BB2417" t="s">
        <v>6477</v>
      </c>
      <c r="BC2417" t="s">
        <v>6478</v>
      </c>
      <c r="BD2417" t="s">
        <v>825</v>
      </c>
      <c r="BE2417" t="s">
        <v>1756</v>
      </c>
      <c r="BF2417" t="s">
        <v>825</v>
      </c>
    </row>
    <row r="2418" spans="1:58">
      <c r="A2418" t="s">
        <v>829</v>
      </c>
      <c r="B2418">
        <v>6</v>
      </c>
      <c r="C2418">
        <v>0</v>
      </c>
      <c r="D2418">
        <v>10102</v>
      </c>
      <c r="E2418" t="s">
        <v>6465</v>
      </c>
      <c r="F2418">
        <v>53510604</v>
      </c>
      <c r="G2418" t="s">
        <v>2041</v>
      </c>
      <c r="H2418">
        <v>0</v>
      </c>
      <c r="I2418" t="s">
        <v>3047</v>
      </c>
      <c r="J2418">
        <v>55.2</v>
      </c>
      <c r="K2418">
        <v>81</v>
      </c>
      <c r="L2418" t="s">
        <v>2063</v>
      </c>
      <c r="M2418" t="s">
        <v>3048</v>
      </c>
      <c r="N2418" t="s">
        <v>1757</v>
      </c>
      <c r="O2418" t="s">
        <v>1756</v>
      </c>
      <c r="P2418" t="s">
        <v>1756</v>
      </c>
      <c r="Q2418" s="387">
        <v>4471.2</v>
      </c>
      <c r="R2418">
        <v>581.25599999999997</v>
      </c>
      <c r="S2418">
        <v>5052.4559999999992</v>
      </c>
      <c r="T2418" s="388">
        <v>44468</v>
      </c>
      <c r="U2418">
        <v>0</v>
      </c>
      <c r="V2418" t="s">
        <v>833</v>
      </c>
      <c r="W2418" s="388">
        <v>44484</v>
      </c>
      <c r="X2418">
        <v>165</v>
      </c>
      <c r="Y2418">
        <v>0</v>
      </c>
      <c r="Z2418">
        <v>0</v>
      </c>
      <c r="AA2418" t="s">
        <v>1758</v>
      </c>
      <c r="AB2418" t="s">
        <v>825</v>
      </c>
      <c r="AD2418" t="s">
        <v>2045</v>
      </c>
      <c r="AE2418" t="s">
        <v>2046</v>
      </c>
      <c r="AI2418" t="s">
        <v>1761</v>
      </c>
      <c r="AL2418" t="s">
        <v>6466</v>
      </c>
      <c r="AM2418">
        <v>6</v>
      </c>
      <c r="AN2418" t="s">
        <v>2834</v>
      </c>
      <c r="AO2418" t="s">
        <v>1808</v>
      </c>
      <c r="AP2418">
        <v>0</v>
      </c>
      <c r="AQ2418" s="388">
        <v>44474</v>
      </c>
      <c r="AS2418" t="s">
        <v>3186</v>
      </c>
      <c r="AT2418" s="388">
        <v>44476</v>
      </c>
      <c r="AU2418" t="s">
        <v>1756</v>
      </c>
      <c r="AV2418" t="s">
        <v>1756</v>
      </c>
      <c r="AZ2418" t="s">
        <v>1756</v>
      </c>
      <c r="BA2418" t="s">
        <v>1767</v>
      </c>
      <c r="BB2418" t="s">
        <v>6479</v>
      </c>
      <c r="BC2418" t="s">
        <v>6480</v>
      </c>
      <c r="BD2418" t="s">
        <v>825</v>
      </c>
      <c r="BE2418" t="s">
        <v>1756</v>
      </c>
      <c r="BF2418" t="s">
        <v>825</v>
      </c>
    </row>
    <row r="2419" spans="1:58">
      <c r="A2419" t="s">
        <v>829</v>
      </c>
      <c r="B2419">
        <v>6</v>
      </c>
      <c r="C2419">
        <v>0</v>
      </c>
      <c r="D2419">
        <v>10091</v>
      </c>
      <c r="E2419" t="s">
        <v>6481</v>
      </c>
      <c r="F2419">
        <v>53510604</v>
      </c>
      <c r="G2419" t="s">
        <v>2041</v>
      </c>
      <c r="H2419">
        <v>0</v>
      </c>
      <c r="I2419" t="s">
        <v>2103</v>
      </c>
      <c r="J2419">
        <v>70</v>
      </c>
      <c r="K2419">
        <v>46</v>
      </c>
      <c r="L2419" t="s">
        <v>1771</v>
      </c>
      <c r="M2419" t="s">
        <v>1756</v>
      </c>
      <c r="N2419" t="s">
        <v>1756</v>
      </c>
      <c r="O2419" t="s">
        <v>2104</v>
      </c>
      <c r="P2419" t="s">
        <v>1757</v>
      </c>
      <c r="Q2419" s="387">
        <v>3220</v>
      </c>
      <c r="R2419">
        <v>418.6</v>
      </c>
      <c r="S2419">
        <v>3638.5999999999995</v>
      </c>
      <c r="T2419" s="388">
        <v>44467</v>
      </c>
      <c r="U2419">
        <v>0</v>
      </c>
      <c r="V2419" t="s">
        <v>833</v>
      </c>
      <c r="W2419" s="388">
        <v>44484</v>
      </c>
      <c r="X2419">
        <v>165</v>
      </c>
      <c r="Y2419">
        <v>0</v>
      </c>
      <c r="Z2419">
        <v>0</v>
      </c>
      <c r="AA2419" t="s">
        <v>1758</v>
      </c>
      <c r="AB2419" t="s">
        <v>825</v>
      </c>
      <c r="AD2419" t="s">
        <v>2045</v>
      </c>
      <c r="AE2419" t="s">
        <v>2046</v>
      </c>
      <c r="AI2419" t="s">
        <v>1761</v>
      </c>
      <c r="AL2419" t="s">
        <v>4929</v>
      </c>
      <c r="AM2419">
        <v>6</v>
      </c>
      <c r="AN2419" t="s">
        <v>1833</v>
      </c>
      <c r="AO2419" t="s">
        <v>3026</v>
      </c>
      <c r="AP2419">
        <v>0</v>
      </c>
      <c r="AQ2419" s="388">
        <v>44474</v>
      </c>
      <c r="AS2419" t="s">
        <v>3186</v>
      </c>
      <c r="AT2419" s="388">
        <v>44476</v>
      </c>
      <c r="AU2419" t="s">
        <v>1756</v>
      </c>
      <c r="AV2419" t="s">
        <v>1756</v>
      </c>
      <c r="AZ2419" t="s">
        <v>1756</v>
      </c>
      <c r="BA2419" t="s">
        <v>1767</v>
      </c>
      <c r="BB2419" t="s">
        <v>6482</v>
      </c>
      <c r="BC2419" t="s">
        <v>6483</v>
      </c>
      <c r="BD2419" t="s">
        <v>825</v>
      </c>
      <c r="BE2419" t="s">
        <v>1756</v>
      </c>
      <c r="BF2419" t="s">
        <v>825</v>
      </c>
    </row>
    <row r="2420" spans="1:58">
      <c r="A2420" t="s">
        <v>829</v>
      </c>
      <c r="B2420">
        <v>6</v>
      </c>
      <c r="C2420">
        <v>0</v>
      </c>
      <c r="D2420">
        <v>10091</v>
      </c>
      <c r="E2420" t="s">
        <v>6481</v>
      </c>
      <c r="F2420">
        <v>53510604</v>
      </c>
      <c r="G2420" t="s">
        <v>2041</v>
      </c>
      <c r="H2420">
        <v>0</v>
      </c>
      <c r="I2420" t="s">
        <v>2056</v>
      </c>
      <c r="J2420">
        <v>210</v>
      </c>
      <c r="K2420">
        <v>4</v>
      </c>
      <c r="L2420" t="s">
        <v>1755</v>
      </c>
      <c r="M2420" t="s">
        <v>1756</v>
      </c>
      <c r="N2420" t="s">
        <v>1756</v>
      </c>
      <c r="P2420" t="s">
        <v>1757</v>
      </c>
      <c r="Q2420" s="387">
        <v>840</v>
      </c>
      <c r="R2420">
        <v>109.2</v>
      </c>
      <c r="S2420">
        <v>949.19999999999993</v>
      </c>
      <c r="T2420" s="388">
        <v>44467</v>
      </c>
      <c r="U2420">
        <v>0</v>
      </c>
      <c r="V2420" t="s">
        <v>833</v>
      </c>
      <c r="W2420" s="388">
        <v>44484</v>
      </c>
      <c r="X2420">
        <v>165</v>
      </c>
      <c r="Y2420">
        <v>0</v>
      </c>
      <c r="Z2420">
        <v>0</v>
      </c>
      <c r="AA2420" t="s">
        <v>1758</v>
      </c>
      <c r="AB2420" t="s">
        <v>825</v>
      </c>
      <c r="AD2420" t="s">
        <v>2045</v>
      </c>
      <c r="AE2420" t="s">
        <v>2046</v>
      </c>
      <c r="AI2420" t="s">
        <v>1761</v>
      </c>
      <c r="AL2420" t="s">
        <v>4929</v>
      </c>
      <c r="AM2420">
        <v>6</v>
      </c>
      <c r="AN2420" t="s">
        <v>1833</v>
      </c>
      <c r="AO2420" t="s">
        <v>3026</v>
      </c>
      <c r="AP2420">
        <v>0</v>
      </c>
      <c r="AQ2420" s="388">
        <v>44474</v>
      </c>
      <c r="AS2420" t="s">
        <v>3186</v>
      </c>
      <c r="AT2420" s="388">
        <v>44476</v>
      </c>
      <c r="AU2420" t="s">
        <v>1756</v>
      </c>
      <c r="AV2420" t="s">
        <v>1756</v>
      </c>
      <c r="AZ2420" t="s">
        <v>1756</v>
      </c>
      <c r="BA2420" t="s">
        <v>1767</v>
      </c>
      <c r="BB2420" t="s">
        <v>6484</v>
      </c>
      <c r="BC2420" t="s">
        <v>6485</v>
      </c>
      <c r="BD2420" t="s">
        <v>825</v>
      </c>
      <c r="BE2420" t="s">
        <v>1756</v>
      </c>
      <c r="BF2420" t="s">
        <v>825</v>
      </c>
    </row>
    <row r="2421" spans="1:58">
      <c r="A2421" t="s">
        <v>829</v>
      </c>
      <c r="B2421">
        <v>6</v>
      </c>
      <c r="C2421">
        <v>0</v>
      </c>
      <c r="D2421">
        <v>10091</v>
      </c>
      <c r="E2421" t="s">
        <v>6481</v>
      </c>
      <c r="F2421">
        <v>53510604</v>
      </c>
      <c r="G2421" t="s">
        <v>2041</v>
      </c>
      <c r="H2421">
        <v>0</v>
      </c>
      <c r="I2421" t="s">
        <v>3047</v>
      </c>
      <c r="J2421">
        <v>55.2</v>
      </c>
      <c r="K2421">
        <v>46</v>
      </c>
      <c r="L2421" t="s">
        <v>2063</v>
      </c>
      <c r="M2421" t="s">
        <v>3048</v>
      </c>
      <c r="N2421" t="s">
        <v>1757</v>
      </c>
      <c r="O2421" t="s">
        <v>1756</v>
      </c>
      <c r="P2421" t="s">
        <v>1756</v>
      </c>
      <c r="Q2421" s="387">
        <v>2539.1999999999998</v>
      </c>
      <c r="R2421">
        <v>330.096</v>
      </c>
      <c r="S2421">
        <v>2869.2959999999994</v>
      </c>
      <c r="T2421" s="388">
        <v>44467</v>
      </c>
      <c r="U2421">
        <v>0</v>
      </c>
      <c r="V2421" t="s">
        <v>833</v>
      </c>
      <c r="W2421" s="388">
        <v>44484</v>
      </c>
      <c r="X2421">
        <v>165</v>
      </c>
      <c r="Y2421">
        <v>0</v>
      </c>
      <c r="Z2421">
        <v>0</v>
      </c>
      <c r="AA2421" t="s">
        <v>1758</v>
      </c>
      <c r="AB2421" t="s">
        <v>825</v>
      </c>
      <c r="AD2421" t="s">
        <v>2045</v>
      </c>
      <c r="AE2421" t="s">
        <v>2046</v>
      </c>
      <c r="AI2421" t="s">
        <v>1761</v>
      </c>
      <c r="AL2421" t="s">
        <v>4929</v>
      </c>
      <c r="AM2421">
        <v>6</v>
      </c>
      <c r="AN2421" t="s">
        <v>1833</v>
      </c>
      <c r="AO2421" t="s">
        <v>3026</v>
      </c>
      <c r="AP2421">
        <v>0</v>
      </c>
      <c r="AQ2421" s="388">
        <v>44474</v>
      </c>
      <c r="AS2421" t="s">
        <v>3186</v>
      </c>
      <c r="AT2421" s="388">
        <v>44476</v>
      </c>
      <c r="AU2421" t="s">
        <v>1756</v>
      </c>
      <c r="AV2421" t="s">
        <v>1756</v>
      </c>
      <c r="AZ2421" t="s">
        <v>1756</v>
      </c>
      <c r="BA2421" t="s">
        <v>1767</v>
      </c>
      <c r="BB2421" t="s">
        <v>6486</v>
      </c>
      <c r="BC2421" t="s">
        <v>6487</v>
      </c>
      <c r="BD2421" t="s">
        <v>825</v>
      </c>
      <c r="BE2421" t="s">
        <v>1756</v>
      </c>
      <c r="BF2421" t="s">
        <v>825</v>
      </c>
    </row>
    <row r="2422" spans="1:58">
      <c r="A2422" t="s">
        <v>829</v>
      </c>
      <c r="B2422">
        <v>6</v>
      </c>
      <c r="C2422">
        <v>0</v>
      </c>
      <c r="D2422">
        <v>10090</v>
      </c>
      <c r="E2422" t="s">
        <v>6488</v>
      </c>
      <c r="F2422">
        <v>53510604</v>
      </c>
      <c r="G2422" t="s">
        <v>2041</v>
      </c>
      <c r="H2422">
        <v>0</v>
      </c>
      <c r="I2422" t="s">
        <v>2103</v>
      </c>
      <c r="J2422">
        <v>70</v>
      </c>
      <c r="K2422">
        <v>12</v>
      </c>
      <c r="L2422" t="s">
        <v>1771</v>
      </c>
      <c r="M2422" t="s">
        <v>1756</v>
      </c>
      <c r="N2422" t="s">
        <v>1756</v>
      </c>
      <c r="O2422" t="s">
        <v>2104</v>
      </c>
      <c r="P2422" t="s">
        <v>1757</v>
      </c>
      <c r="Q2422" s="387">
        <v>840</v>
      </c>
      <c r="R2422">
        <v>109.2</v>
      </c>
      <c r="S2422">
        <v>949.19999999999993</v>
      </c>
      <c r="T2422" s="388">
        <v>44467</v>
      </c>
      <c r="U2422">
        <v>0</v>
      </c>
      <c r="V2422" t="s">
        <v>833</v>
      </c>
      <c r="W2422" s="388">
        <v>44484</v>
      </c>
      <c r="X2422">
        <v>165</v>
      </c>
      <c r="Y2422">
        <v>0</v>
      </c>
      <c r="Z2422">
        <v>0</v>
      </c>
      <c r="AA2422" t="s">
        <v>1758</v>
      </c>
      <c r="AB2422" t="s">
        <v>825</v>
      </c>
      <c r="AD2422" t="s">
        <v>2045</v>
      </c>
      <c r="AE2422" t="s">
        <v>2046</v>
      </c>
      <c r="AI2422" t="s">
        <v>1761</v>
      </c>
      <c r="AL2422" t="s">
        <v>6489</v>
      </c>
      <c r="AM2422">
        <v>6</v>
      </c>
      <c r="AN2422" t="s">
        <v>3133</v>
      </c>
      <c r="AO2422" t="s">
        <v>2852</v>
      </c>
      <c r="AP2422">
        <v>0</v>
      </c>
      <c r="AQ2422" s="388">
        <v>44474</v>
      </c>
      <c r="AS2422" t="s">
        <v>3186</v>
      </c>
      <c r="AT2422" s="388">
        <v>44476</v>
      </c>
      <c r="AU2422" t="s">
        <v>1756</v>
      </c>
      <c r="AV2422" t="s">
        <v>1756</v>
      </c>
      <c r="AZ2422" t="s">
        <v>1756</v>
      </c>
      <c r="BA2422" t="s">
        <v>1767</v>
      </c>
      <c r="BB2422" t="s">
        <v>6490</v>
      </c>
      <c r="BC2422" t="s">
        <v>6491</v>
      </c>
      <c r="BD2422" t="s">
        <v>825</v>
      </c>
      <c r="BE2422" t="s">
        <v>1756</v>
      </c>
      <c r="BF2422" t="s">
        <v>825</v>
      </c>
    </row>
    <row r="2423" spans="1:58">
      <c r="A2423" t="s">
        <v>829</v>
      </c>
      <c r="B2423">
        <v>6</v>
      </c>
      <c r="C2423">
        <v>0</v>
      </c>
      <c r="D2423">
        <v>10090</v>
      </c>
      <c r="E2423" t="s">
        <v>6488</v>
      </c>
      <c r="F2423">
        <v>53510604</v>
      </c>
      <c r="G2423" t="s">
        <v>2041</v>
      </c>
      <c r="H2423">
        <v>0</v>
      </c>
      <c r="I2423" t="s">
        <v>2103</v>
      </c>
      <c r="J2423">
        <v>70</v>
      </c>
      <c r="K2423">
        <v>45.5</v>
      </c>
      <c r="L2423" t="s">
        <v>1771</v>
      </c>
      <c r="M2423" t="s">
        <v>1756</v>
      </c>
      <c r="N2423" t="s">
        <v>1756</v>
      </c>
      <c r="O2423" t="s">
        <v>2104</v>
      </c>
      <c r="P2423" t="s">
        <v>1757</v>
      </c>
      <c r="Q2423" s="387">
        <v>3185</v>
      </c>
      <c r="R2423">
        <v>414.05</v>
      </c>
      <c r="S2423">
        <v>3599.0499999999997</v>
      </c>
      <c r="T2423" s="388">
        <v>44467</v>
      </c>
      <c r="U2423">
        <v>0</v>
      </c>
      <c r="V2423" t="s">
        <v>833</v>
      </c>
      <c r="W2423" s="388">
        <v>44484</v>
      </c>
      <c r="X2423">
        <v>165</v>
      </c>
      <c r="Y2423">
        <v>0</v>
      </c>
      <c r="Z2423">
        <v>0</v>
      </c>
      <c r="AA2423" t="s">
        <v>1758</v>
      </c>
      <c r="AB2423" t="s">
        <v>825</v>
      </c>
      <c r="AD2423" t="s">
        <v>2045</v>
      </c>
      <c r="AE2423" t="s">
        <v>2046</v>
      </c>
      <c r="AI2423" t="s">
        <v>1761</v>
      </c>
      <c r="AL2423" t="s">
        <v>6489</v>
      </c>
      <c r="AM2423">
        <v>6</v>
      </c>
      <c r="AN2423" t="s">
        <v>3133</v>
      </c>
      <c r="AO2423" t="s">
        <v>2852</v>
      </c>
      <c r="AP2423">
        <v>0</v>
      </c>
      <c r="AQ2423" s="388">
        <v>44474</v>
      </c>
      <c r="AS2423" t="s">
        <v>3186</v>
      </c>
      <c r="AT2423" s="388">
        <v>44476</v>
      </c>
      <c r="AU2423" t="s">
        <v>1756</v>
      </c>
      <c r="AV2423" t="s">
        <v>1756</v>
      </c>
      <c r="AZ2423" t="s">
        <v>1756</v>
      </c>
      <c r="BA2423" t="s">
        <v>1767</v>
      </c>
      <c r="BB2423" t="s">
        <v>6492</v>
      </c>
      <c r="BC2423" t="s">
        <v>6493</v>
      </c>
      <c r="BD2423" t="s">
        <v>825</v>
      </c>
      <c r="BE2423" t="s">
        <v>1756</v>
      </c>
      <c r="BF2423" t="s">
        <v>825</v>
      </c>
    </row>
    <row r="2424" spans="1:58">
      <c r="A2424" t="s">
        <v>829</v>
      </c>
      <c r="B2424">
        <v>6</v>
      </c>
      <c r="C2424">
        <v>0</v>
      </c>
      <c r="D2424">
        <v>10090</v>
      </c>
      <c r="E2424" t="s">
        <v>6488</v>
      </c>
      <c r="F2424">
        <v>53510604</v>
      </c>
      <c r="G2424" t="s">
        <v>2041</v>
      </c>
      <c r="H2424">
        <v>0</v>
      </c>
      <c r="I2424" t="s">
        <v>2056</v>
      </c>
      <c r="J2424">
        <v>210</v>
      </c>
      <c r="K2424">
        <v>4</v>
      </c>
      <c r="L2424" t="s">
        <v>1755</v>
      </c>
      <c r="M2424" t="s">
        <v>1756</v>
      </c>
      <c r="N2424" t="s">
        <v>1756</v>
      </c>
      <c r="P2424" t="s">
        <v>1757</v>
      </c>
      <c r="Q2424" s="387">
        <v>840</v>
      </c>
      <c r="R2424">
        <v>109.2</v>
      </c>
      <c r="S2424">
        <v>949.19999999999993</v>
      </c>
      <c r="T2424" s="388">
        <v>44467</v>
      </c>
      <c r="U2424">
        <v>0</v>
      </c>
      <c r="V2424" t="s">
        <v>833</v>
      </c>
      <c r="W2424" s="388">
        <v>44484</v>
      </c>
      <c r="X2424">
        <v>165</v>
      </c>
      <c r="Y2424">
        <v>0</v>
      </c>
      <c r="Z2424">
        <v>0</v>
      </c>
      <c r="AA2424" t="s">
        <v>1758</v>
      </c>
      <c r="AB2424" t="s">
        <v>825</v>
      </c>
      <c r="AD2424" t="s">
        <v>2045</v>
      </c>
      <c r="AE2424" t="s">
        <v>2046</v>
      </c>
      <c r="AI2424" t="s">
        <v>1761</v>
      </c>
      <c r="AL2424" t="s">
        <v>6489</v>
      </c>
      <c r="AM2424">
        <v>6</v>
      </c>
      <c r="AN2424" t="s">
        <v>3133</v>
      </c>
      <c r="AO2424" t="s">
        <v>2852</v>
      </c>
      <c r="AP2424">
        <v>0</v>
      </c>
      <c r="AQ2424" s="388">
        <v>44474</v>
      </c>
      <c r="AS2424" t="s">
        <v>3186</v>
      </c>
      <c r="AT2424" s="388">
        <v>44476</v>
      </c>
      <c r="AU2424" t="s">
        <v>1756</v>
      </c>
      <c r="AV2424" t="s">
        <v>1756</v>
      </c>
      <c r="AZ2424" t="s">
        <v>1756</v>
      </c>
      <c r="BA2424" t="s">
        <v>1767</v>
      </c>
      <c r="BB2424" t="s">
        <v>6494</v>
      </c>
      <c r="BC2424" t="s">
        <v>6495</v>
      </c>
      <c r="BD2424" t="s">
        <v>825</v>
      </c>
      <c r="BE2424" t="s">
        <v>1756</v>
      </c>
      <c r="BF2424" t="s">
        <v>825</v>
      </c>
    </row>
    <row r="2425" spans="1:58">
      <c r="A2425" t="s">
        <v>829</v>
      </c>
      <c r="B2425">
        <v>6</v>
      </c>
      <c r="C2425">
        <v>0</v>
      </c>
      <c r="D2425">
        <v>10090</v>
      </c>
      <c r="E2425" t="s">
        <v>6488</v>
      </c>
      <c r="F2425">
        <v>53510604</v>
      </c>
      <c r="G2425" t="s">
        <v>2041</v>
      </c>
      <c r="H2425">
        <v>0</v>
      </c>
      <c r="I2425" t="s">
        <v>3047</v>
      </c>
      <c r="J2425">
        <v>55.2</v>
      </c>
      <c r="K2425">
        <v>12</v>
      </c>
      <c r="L2425" t="s">
        <v>2063</v>
      </c>
      <c r="M2425" t="s">
        <v>3048</v>
      </c>
      <c r="N2425" t="s">
        <v>1757</v>
      </c>
      <c r="O2425" t="s">
        <v>1756</v>
      </c>
      <c r="P2425" t="s">
        <v>1756</v>
      </c>
      <c r="Q2425" s="387">
        <v>662.4</v>
      </c>
      <c r="R2425">
        <v>86.111999999999995</v>
      </c>
      <c r="S2425">
        <v>748.51199999999994</v>
      </c>
      <c r="T2425" s="388">
        <v>44467</v>
      </c>
      <c r="U2425">
        <v>0</v>
      </c>
      <c r="V2425" t="s">
        <v>833</v>
      </c>
      <c r="W2425" s="388">
        <v>44484</v>
      </c>
      <c r="X2425">
        <v>165</v>
      </c>
      <c r="Y2425">
        <v>0</v>
      </c>
      <c r="Z2425">
        <v>0</v>
      </c>
      <c r="AA2425" t="s">
        <v>1758</v>
      </c>
      <c r="AB2425" t="s">
        <v>825</v>
      </c>
      <c r="AD2425" t="s">
        <v>2045</v>
      </c>
      <c r="AE2425" t="s">
        <v>2046</v>
      </c>
      <c r="AI2425" t="s">
        <v>1761</v>
      </c>
      <c r="AL2425" t="s">
        <v>6489</v>
      </c>
      <c r="AM2425">
        <v>6</v>
      </c>
      <c r="AN2425" t="s">
        <v>3133</v>
      </c>
      <c r="AO2425" t="s">
        <v>2852</v>
      </c>
      <c r="AP2425">
        <v>0</v>
      </c>
      <c r="AQ2425" s="388">
        <v>44474</v>
      </c>
      <c r="AS2425" t="s">
        <v>3186</v>
      </c>
      <c r="AT2425" s="388">
        <v>44476</v>
      </c>
      <c r="AU2425" t="s">
        <v>1756</v>
      </c>
      <c r="AV2425" t="s">
        <v>1756</v>
      </c>
      <c r="AZ2425" t="s">
        <v>1756</v>
      </c>
      <c r="BA2425" t="s">
        <v>1767</v>
      </c>
      <c r="BB2425" t="s">
        <v>6496</v>
      </c>
      <c r="BC2425" t="s">
        <v>6497</v>
      </c>
      <c r="BD2425" t="s">
        <v>825</v>
      </c>
      <c r="BE2425" t="s">
        <v>1756</v>
      </c>
      <c r="BF2425" t="s">
        <v>825</v>
      </c>
    </row>
    <row r="2426" spans="1:58">
      <c r="A2426" t="s">
        <v>829</v>
      </c>
      <c r="B2426">
        <v>6</v>
      </c>
      <c r="C2426">
        <v>0</v>
      </c>
      <c r="D2426">
        <v>10090</v>
      </c>
      <c r="E2426" t="s">
        <v>6488</v>
      </c>
      <c r="F2426">
        <v>53510604</v>
      </c>
      <c r="G2426" t="s">
        <v>2041</v>
      </c>
      <c r="H2426">
        <v>0</v>
      </c>
      <c r="I2426" t="s">
        <v>3047</v>
      </c>
      <c r="J2426">
        <v>55.2</v>
      </c>
      <c r="K2426">
        <v>45.5</v>
      </c>
      <c r="L2426" t="s">
        <v>2063</v>
      </c>
      <c r="M2426" t="s">
        <v>3048</v>
      </c>
      <c r="N2426" t="s">
        <v>1757</v>
      </c>
      <c r="O2426" t="s">
        <v>1756</v>
      </c>
      <c r="P2426" t="s">
        <v>1756</v>
      </c>
      <c r="Q2426" s="387">
        <v>2511.6</v>
      </c>
      <c r="R2426">
        <v>326.50799999999998</v>
      </c>
      <c r="S2426">
        <v>2838.1079999999997</v>
      </c>
      <c r="T2426" s="388">
        <v>44467</v>
      </c>
      <c r="U2426">
        <v>0</v>
      </c>
      <c r="V2426" t="s">
        <v>833</v>
      </c>
      <c r="W2426" s="388">
        <v>44484</v>
      </c>
      <c r="X2426">
        <v>165</v>
      </c>
      <c r="Y2426">
        <v>0</v>
      </c>
      <c r="Z2426">
        <v>0</v>
      </c>
      <c r="AA2426" t="s">
        <v>1758</v>
      </c>
      <c r="AB2426" t="s">
        <v>825</v>
      </c>
      <c r="AD2426" t="s">
        <v>2045</v>
      </c>
      <c r="AE2426" t="s">
        <v>2046</v>
      </c>
      <c r="AI2426" t="s">
        <v>1761</v>
      </c>
      <c r="AL2426" t="s">
        <v>6489</v>
      </c>
      <c r="AM2426">
        <v>6</v>
      </c>
      <c r="AN2426" t="s">
        <v>3133</v>
      </c>
      <c r="AO2426" t="s">
        <v>2852</v>
      </c>
      <c r="AP2426">
        <v>0</v>
      </c>
      <c r="AQ2426" s="388">
        <v>44474</v>
      </c>
      <c r="AS2426" t="s">
        <v>3186</v>
      </c>
      <c r="AT2426" s="388">
        <v>44476</v>
      </c>
      <c r="AU2426" t="s">
        <v>1756</v>
      </c>
      <c r="AV2426" t="s">
        <v>1756</v>
      </c>
      <c r="AZ2426" t="s">
        <v>1756</v>
      </c>
      <c r="BA2426" t="s">
        <v>1767</v>
      </c>
      <c r="BB2426" t="s">
        <v>6498</v>
      </c>
      <c r="BC2426" t="s">
        <v>6499</v>
      </c>
      <c r="BD2426" t="s">
        <v>825</v>
      </c>
      <c r="BE2426" t="s">
        <v>1756</v>
      </c>
      <c r="BF2426" t="s">
        <v>825</v>
      </c>
    </row>
    <row r="2427" spans="1:58">
      <c r="A2427" t="s">
        <v>829</v>
      </c>
      <c r="B2427">
        <v>6</v>
      </c>
      <c r="C2427">
        <v>0</v>
      </c>
      <c r="D2427">
        <v>10088</v>
      </c>
      <c r="E2427" t="s">
        <v>6500</v>
      </c>
      <c r="F2427">
        <v>53510604</v>
      </c>
      <c r="G2427" t="s">
        <v>2041</v>
      </c>
      <c r="H2427">
        <v>0</v>
      </c>
      <c r="I2427" t="s">
        <v>2103</v>
      </c>
      <c r="J2427">
        <v>70</v>
      </c>
      <c r="K2427">
        <v>23</v>
      </c>
      <c r="L2427" t="s">
        <v>1771</v>
      </c>
      <c r="M2427" t="s">
        <v>1756</v>
      </c>
      <c r="N2427" t="s">
        <v>1756</v>
      </c>
      <c r="O2427" t="s">
        <v>2104</v>
      </c>
      <c r="P2427" t="s">
        <v>1757</v>
      </c>
      <c r="Q2427" s="387">
        <v>1610</v>
      </c>
      <c r="R2427">
        <v>209.3</v>
      </c>
      <c r="S2427">
        <v>1819.2999999999997</v>
      </c>
      <c r="T2427" s="388">
        <v>44467</v>
      </c>
      <c r="U2427">
        <v>0</v>
      </c>
      <c r="V2427" t="s">
        <v>833</v>
      </c>
      <c r="W2427" s="388">
        <v>44484</v>
      </c>
      <c r="X2427">
        <v>165</v>
      </c>
      <c r="Y2427">
        <v>0</v>
      </c>
      <c r="Z2427">
        <v>0</v>
      </c>
      <c r="AA2427" t="s">
        <v>1758</v>
      </c>
      <c r="AB2427" t="s">
        <v>825</v>
      </c>
      <c r="AD2427" t="s">
        <v>2045</v>
      </c>
      <c r="AE2427" t="s">
        <v>2046</v>
      </c>
      <c r="AI2427" t="s">
        <v>1761</v>
      </c>
      <c r="AL2427" t="s">
        <v>6501</v>
      </c>
      <c r="AM2427">
        <v>6</v>
      </c>
      <c r="AN2427" t="s">
        <v>4745</v>
      </c>
      <c r="AO2427" t="s">
        <v>3501</v>
      </c>
      <c r="AP2427">
        <v>0</v>
      </c>
      <c r="AQ2427" s="388">
        <v>44474</v>
      </c>
      <c r="AS2427" t="s">
        <v>3186</v>
      </c>
      <c r="AT2427" s="388">
        <v>44476</v>
      </c>
      <c r="AU2427" t="s">
        <v>1756</v>
      </c>
      <c r="AV2427" t="s">
        <v>1756</v>
      </c>
      <c r="AZ2427" t="s">
        <v>1756</v>
      </c>
      <c r="BA2427" t="s">
        <v>1767</v>
      </c>
      <c r="BB2427" t="s">
        <v>6502</v>
      </c>
      <c r="BC2427" t="s">
        <v>6503</v>
      </c>
      <c r="BD2427" t="s">
        <v>825</v>
      </c>
      <c r="BE2427" t="s">
        <v>1756</v>
      </c>
      <c r="BF2427" t="s">
        <v>825</v>
      </c>
    </row>
    <row r="2428" spans="1:58">
      <c r="A2428" t="s">
        <v>829</v>
      </c>
      <c r="B2428">
        <v>6</v>
      </c>
      <c r="C2428">
        <v>0</v>
      </c>
      <c r="D2428">
        <v>10088</v>
      </c>
      <c r="E2428" t="s">
        <v>6500</v>
      </c>
      <c r="F2428">
        <v>53510604</v>
      </c>
      <c r="G2428" t="s">
        <v>2041</v>
      </c>
      <c r="H2428">
        <v>0</v>
      </c>
      <c r="I2428" t="s">
        <v>2056</v>
      </c>
      <c r="J2428">
        <v>210</v>
      </c>
      <c r="K2428">
        <v>2</v>
      </c>
      <c r="L2428" t="s">
        <v>1755</v>
      </c>
      <c r="M2428" t="s">
        <v>1756</v>
      </c>
      <c r="N2428" t="s">
        <v>1756</v>
      </c>
      <c r="P2428" t="s">
        <v>1757</v>
      </c>
      <c r="Q2428" s="387">
        <v>420</v>
      </c>
      <c r="R2428">
        <v>54.6</v>
      </c>
      <c r="S2428">
        <v>474.59999999999997</v>
      </c>
      <c r="T2428" s="388">
        <v>44467</v>
      </c>
      <c r="U2428">
        <v>0</v>
      </c>
      <c r="V2428" t="s">
        <v>833</v>
      </c>
      <c r="W2428" s="388">
        <v>44484</v>
      </c>
      <c r="X2428">
        <v>165</v>
      </c>
      <c r="Y2428">
        <v>0</v>
      </c>
      <c r="Z2428">
        <v>0</v>
      </c>
      <c r="AA2428" t="s">
        <v>1758</v>
      </c>
      <c r="AB2428" t="s">
        <v>825</v>
      </c>
      <c r="AD2428" t="s">
        <v>2045</v>
      </c>
      <c r="AE2428" t="s">
        <v>2046</v>
      </c>
      <c r="AI2428" t="s">
        <v>1761</v>
      </c>
      <c r="AL2428" t="s">
        <v>6501</v>
      </c>
      <c r="AM2428">
        <v>6</v>
      </c>
      <c r="AN2428" t="s">
        <v>4745</v>
      </c>
      <c r="AO2428" t="s">
        <v>3501</v>
      </c>
      <c r="AP2428">
        <v>0</v>
      </c>
      <c r="AQ2428" s="388">
        <v>44474</v>
      </c>
      <c r="AS2428" t="s">
        <v>3186</v>
      </c>
      <c r="AT2428" s="388">
        <v>44476</v>
      </c>
      <c r="AU2428" t="s">
        <v>1756</v>
      </c>
      <c r="AV2428" t="s">
        <v>1756</v>
      </c>
      <c r="AZ2428" t="s">
        <v>1756</v>
      </c>
      <c r="BA2428" t="s">
        <v>1767</v>
      </c>
      <c r="BB2428" t="s">
        <v>6504</v>
      </c>
      <c r="BC2428" t="s">
        <v>6505</v>
      </c>
      <c r="BD2428" t="s">
        <v>825</v>
      </c>
      <c r="BE2428" t="s">
        <v>1756</v>
      </c>
      <c r="BF2428" t="s">
        <v>825</v>
      </c>
    </row>
    <row r="2429" spans="1:58">
      <c r="A2429" t="s">
        <v>829</v>
      </c>
      <c r="B2429">
        <v>6</v>
      </c>
      <c r="C2429">
        <v>0</v>
      </c>
      <c r="D2429">
        <v>10088</v>
      </c>
      <c r="E2429" t="s">
        <v>6500</v>
      </c>
      <c r="F2429">
        <v>53510604</v>
      </c>
      <c r="G2429" t="s">
        <v>2041</v>
      </c>
      <c r="H2429">
        <v>0</v>
      </c>
      <c r="I2429" t="s">
        <v>3047</v>
      </c>
      <c r="J2429">
        <v>55.2</v>
      </c>
      <c r="K2429">
        <v>23</v>
      </c>
      <c r="L2429" t="s">
        <v>2063</v>
      </c>
      <c r="M2429" t="s">
        <v>3048</v>
      </c>
      <c r="O2429" t="s">
        <v>1756</v>
      </c>
      <c r="P2429" t="s">
        <v>1756</v>
      </c>
      <c r="Q2429" s="387">
        <v>1269.5999999999999</v>
      </c>
      <c r="R2429">
        <v>165.048</v>
      </c>
      <c r="S2429">
        <v>1434.6479999999997</v>
      </c>
      <c r="T2429" s="388">
        <v>44467</v>
      </c>
      <c r="U2429">
        <v>0</v>
      </c>
      <c r="V2429" t="s">
        <v>833</v>
      </c>
      <c r="W2429" s="388">
        <v>44484</v>
      </c>
      <c r="X2429">
        <v>165</v>
      </c>
      <c r="Y2429">
        <v>0</v>
      </c>
      <c r="Z2429">
        <v>0</v>
      </c>
      <c r="AA2429" t="s">
        <v>1758</v>
      </c>
      <c r="AB2429" t="s">
        <v>825</v>
      </c>
      <c r="AD2429" t="s">
        <v>2045</v>
      </c>
      <c r="AE2429" t="s">
        <v>2046</v>
      </c>
      <c r="AI2429" t="s">
        <v>1761</v>
      </c>
      <c r="AL2429" t="s">
        <v>6501</v>
      </c>
      <c r="AM2429">
        <v>6</v>
      </c>
      <c r="AN2429" t="s">
        <v>4745</v>
      </c>
      <c r="AO2429" t="s">
        <v>3501</v>
      </c>
      <c r="AP2429">
        <v>0</v>
      </c>
      <c r="AQ2429" s="388">
        <v>44474</v>
      </c>
      <c r="AS2429" t="s">
        <v>3186</v>
      </c>
      <c r="AT2429" s="388">
        <v>44476</v>
      </c>
      <c r="AU2429" t="s">
        <v>1756</v>
      </c>
      <c r="AV2429" t="s">
        <v>1756</v>
      </c>
      <c r="AZ2429" t="s">
        <v>1756</v>
      </c>
      <c r="BA2429" t="s">
        <v>1767</v>
      </c>
      <c r="BB2429" t="s">
        <v>6506</v>
      </c>
      <c r="BC2429" t="s">
        <v>6507</v>
      </c>
      <c r="BD2429" t="s">
        <v>825</v>
      </c>
      <c r="BE2429" t="s">
        <v>1756</v>
      </c>
      <c r="BF2429" t="s">
        <v>825</v>
      </c>
    </row>
    <row r="2430" spans="1:58">
      <c r="A2430" t="s">
        <v>829</v>
      </c>
      <c r="B2430">
        <v>6</v>
      </c>
      <c r="C2430">
        <v>0</v>
      </c>
      <c r="D2430">
        <v>10087</v>
      </c>
      <c r="E2430" t="s">
        <v>6508</v>
      </c>
      <c r="F2430">
        <v>53510604</v>
      </c>
      <c r="G2430" t="s">
        <v>2041</v>
      </c>
      <c r="H2430">
        <v>0</v>
      </c>
      <c r="I2430" t="s">
        <v>2042</v>
      </c>
      <c r="J2430">
        <v>60</v>
      </c>
      <c r="K2430">
        <v>12</v>
      </c>
      <c r="L2430" t="s">
        <v>1771</v>
      </c>
      <c r="M2430" t="s">
        <v>1756</v>
      </c>
      <c r="N2430" t="s">
        <v>1756</v>
      </c>
      <c r="O2430" t="s">
        <v>2043</v>
      </c>
      <c r="P2430" t="s">
        <v>1757</v>
      </c>
      <c r="Q2430" s="387">
        <v>720</v>
      </c>
      <c r="R2430">
        <v>93.600000000000009</v>
      </c>
      <c r="S2430">
        <v>813.59999999999991</v>
      </c>
      <c r="T2430" s="388">
        <v>44467</v>
      </c>
      <c r="U2430">
        <v>0</v>
      </c>
      <c r="V2430" t="s">
        <v>833</v>
      </c>
      <c r="W2430" s="388">
        <v>44484</v>
      </c>
      <c r="X2430">
        <v>165</v>
      </c>
      <c r="Y2430">
        <v>0</v>
      </c>
      <c r="Z2430">
        <v>0</v>
      </c>
      <c r="AA2430" t="s">
        <v>1758</v>
      </c>
      <c r="AB2430" t="s">
        <v>825</v>
      </c>
      <c r="AD2430" t="s">
        <v>2045</v>
      </c>
      <c r="AE2430" t="s">
        <v>2046</v>
      </c>
      <c r="AI2430" t="s">
        <v>1761</v>
      </c>
      <c r="AL2430" t="s">
        <v>6509</v>
      </c>
      <c r="AM2430">
        <v>6</v>
      </c>
      <c r="AN2430" t="s">
        <v>2834</v>
      </c>
      <c r="AO2430" t="s">
        <v>3114</v>
      </c>
      <c r="AP2430">
        <v>0</v>
      </c>
      <c r="AQ2430" s="388">
        <v>44474</v>
      </c>
      <c r="AR2430" t="s">
        <v>1756</v>
      </c>
      <c r="AS2430" t="s">
        <v>3186</v>
      </c>
      <c r="AT2430" s="388">
        <v>44476</v>
      </c>
      <c r="AU2430" t="s">
        <v>1756</v>
      </c>
      <c r="AV2430" t="s">
        <v>1756</v>
      </c>
      <c r="AZ2430" t="s">
        <v>1756</v>
      </c>
      <c r="BA2430" t="s">
        <v>1767</v>
      </c>
      <c r="BB2430" t="s">
        <v>6510</v>
      </c>
      <c r="BC2430" t="s">
        <v>6511</v>
      </c>
      <c r="BD2430" t="s">
        <v>825</v>
      </c>
      <c r="BE2430" t="s">
        <v>1756</v>
      </c>
      <c r="BF2430" t="s">
        <v>825</v>
      </c>
    </row>
    <row r="2431" spans="1:58">
      <c r="A2431" t="s">
        <v>829</v>
      </c>
      <c r="B2431">
        <v>6</v>
      </c>
      <c r="C2431">
        <v>0</v>
      </c>
      <c r="D2431">
        <v>10087</v>
      </c>
      <c r="E2431" t="s">
        <v>6508</v>
      </c>
      <c r="F2431">
        <v>53510604</v>
      </c>
      <c r="G2431" t="s">
        <v>2041</v>
      </c>
      <c r="H2431">
        <v>0</v>
      </c>
      <c r="I2431" t="s">
        <v>2103</v>
      </c>
      <c r="J2431">
        <v>70</v>
      </c>
      <c r="K2431">
        <v>12</v>
      </c>
      <c r="L2431" t="s">
        <v>1771</v>
      </c>
      <c r="M2431" t="s">
        <v>1756</v>
      </c>
      <c r="N2431" t="s">
        <v>1756</v>
      </c>
      <c r="O2431" t="s">
        <v>2104</v>
      </c>
      <c r="P2431" t="s">
        <v>1757</v>
      </c>
      <c r="Q2431" s="387">
        <v>840</v>
      </c>
      <c r="R2431">
        <v>109.2</v>
      </c>
      <c r="S2431">
        <v>949.19999999999993</v>
      </c>
      <c r="T2431" s="388">
        <v>44467</v>
      </c>
      <c r="U2431">
        <v>0</v>
      </c>
      <c r="V2431" t="s">
        <v>833</v>
      </c>
      <c r="W2431" s="388">
        <v>44484</v>
      </c>
      <c r="X2431">
        <v>165</v>
      </c>
      <c r="Y2431">
        <v>0</v>
      </c>
      <c r="Z2431">
        <v>0</v>
      </c>
      <c r="AA2431" t="s">
        <v>1758</v>
      </c>
      <c r="AB2431" t="s">
        <v>825</v>
      </c>
      <c r="AD2431" t="s">
        <v>2045</v>
      </c>
      <c r="AE2431" t="s">
        <v>2046</v>
      </c>
      <c r="AI2431" t="s">
        <v>1761</v>
      </c>
      <c r="AL2431" t="s">
        <v>6509</v>
      </c>
      <c r="AM2431">
        <v>6</v>
      </c>
      <c r="AN2431" t="s">
        <v>2834</v>
      </c>
      <c r="AO2431" t="s">
        <v>3114</v>
      </c>
      <c r="AP2431">
        <v>0</v>
      </c>
      <c r="AQ2431" s="388">
        <v>44474</v>
      </c>
      <c r="AR2431" t="s">
        <v>1756</v>
      </c>
      <c r="AS2431" t="s">
        <v>3186</v>
      </c>
      <c r="AT2431" s="388">
        <v>44476</v>
      </c>
      <c r="AU2431" t="s">
        <v>1756</v>
      </c>
      <c r="AV2431" t="s">
        <v>1756</v>
      </c>
      <c r="AZ2431" t="s">
        <v>1756</v>
      </c>
      <c r="BA2431" t="s">
        <v>1767</v>
      </c>
      <c r="BB2431" t="s">
        <v>6512</v>
      </c>
      <c r="BC2431" t="s">
        <v>6513</v>
      </c>
      <c r="BD2431" t="s">
        <v>825</v>
      </c>
      <c r="BE2431" t="s">
        <v>1756</v>
      </c>
      <c r="BF2431" t="s">
        <v>825</v>
      </c>
    </row>
    <row r="2432" spans="1:58">
      <c r="A2432" t="s">
        <v>829</v>
      </c>
      <c r="B2432">
        <v>6</v>
      </c>
      <c r="C2432">
        <v>0</v>
      </c>
      <c r="D2432">
        <v>10087</v>
      </c>
      <c r="E2432" t="s">
        <v>6508</v>
      </c>
      <c r="F2432">
        <v>53510604</v>
      </c>
      <c r="G2432" t="s">
        <v>2041</v>
      </c>
      <c r="H2432">
        <v>0</v>
      </c>
      <c r="I2432" t="s">
        <v>2103</v>
      </c>
      <c r="J2432">
        <v>70</v>
      </c>
      <c r="K2432">
        <v>56.5</v>
      </c>
      <c r="L2432" t="s">
        <v>1771</v>
      </c>
      <c r="M2432" t="s">
        <v>1756</v>
      </c>
      <c r="N2432" t="s">
        <v>1756</v>
      </c>
      <c r="O2432" t="s">
        <v>2104</v>
      </c>
      <c r="P2432" t="s">
        <v>1757</v>
      </c>
      <c r="Q2432" s="387">
        <v>3955</v>
      </c>
      <c r="R2432">
        <v>514.15</v>
      </c>
      <c r="S2432">
        <v>4469.1499999999996</v>
      </c>
      <c r="T2432" s="388">
        <v>44467</v>
      </c>
      <c r="U2432">
        <v>0</v>
      </c>
      <c r="V2432" t="s">
        <v>833</v>
      </c>
      <c r="W2432" s="388">
        <v>44484</v>
      </c>
      <c r="X2432">
        <v>165</v>
      </c>
      <c r="Y2432">
        <v>0</v>
      </c>
      <c r="Z2432">
        <v>0</v>
      </c>
      <c r="AA2432" t="s">
        <v>1758</v>
      </c>
      <c r="AB2432" t="s">
        <v>825</v>
      </c>
      <c r="AD2432" t="s">
        <v>2045</v>
      </c>
      <c r="AE2432" t="s">
        <v>2046</v>
      </c>
      <c r="AI2432" t="s">
        <v>1761</v>
      </c>
      <c r="AL2432" t="s">
        <v>6509</v>
      </c>
      <c r="AM2432">
        <v>6</v>
      </c>
      <c r="AN2432" t="s">
        <v>2834</v>
      </c>
      <c r="AO2432" t="s">
        <v>3114</v>
      </c>
      <c r="AP2432">
        <v>0</v>
      </c>
      <c r="AQ2432" s="388">
        <v>44474</v>
      </c>
      <c r="AR2432" t="s">
        <v>1756</v>
      </c>
      <c r="AS2432" t="s">
        <v>3186</v>
      </c>
      <c r="AT2432" s="388">
        <v>44476</v>
      </c>
      <c r="AU2432" t="s">
        <v>1756</v>
      </c>
      <c r="AV2432" t="s">
        <v>1756</v>
      </c>
      <c r="AZ2432" t="s">
        <v>1756</v>
      </c>
      <c r="BA2432" t="s">
        <v>1767</v>
      </c>
      <c r="BB2432" t="s">
        <v>6514</v>
      </c>
      <c r="BC2432" t="s">
        <v>6515</v>
      </c>
      <c r="BD2432" t="s">
        <v>825</v>
      </c>
      <c r="BE2432" t="s">
        <v>1756</v>
      </c>
      <c r="BF2432" t="s">
        <v>825</v>
      </c>
    </row>
    <row r="2433" spans="1:58">
      <c r="A2433" t="s">
        <v>829</v>
      </c>
      <c r="B2433">
        <v>6</v>
      </c>
      <c r="C2433">
        <v>0</v>
      </c>
      <c r="D2433">
        <v>10087</v>
      </c>
      <c r="E2433" t="s">
        <v>6508</v>
      </c>
      <c r="F2433">
        <v>53510604</v>
      </c>
      <c r="G2433" t="s">
        <v>2041</v>
      </c>
      <c r="H2433">
        <v>0</v>
      </c>
      <c r="I2433" t="s">
        <v>2056</v>
      </c>
      <c r="J2433">
        <v>210</v>
      </c>
      <c r="K2433">
        <v>6</v>
      </c>
      <c r="L2433" t="s">
        <v>1755</v>
      </c>
      <c r="M2433" t="s">
        <v>1756</v>
      </c>
      <c r="N2433" t="s">
        <v>1756</v>
      </c>
      <c r="P2433" t="s">
        <v>1757</v>
      </c>
      <c r="Q2433" s="387">
        <v>1260</v>
      </c>
      <c r="R2433">
        <v>163.80000000000001</v>
      </c>
      <c r="S2433">
        <v>1423.8</v>
      </c>
      <c r="T2433" s="388">
        <v>44467</v>
      </c>
      <c r="U2433">
        <v>0</v>
      </c>
      <c r="V2433" t="s">
        <v>833</v>
      </c>
      <c r="W2433" s="388">
        <v>44484</v>
      </c>
      <c r="X2433">
        <v>165</v>
      </c>
      <c r="Y2433">
        <v>0</v>
      </c>
      <c r="Z2433">
        <v>0</v>
      </c>
      <c r="AA2433" t="s">
        <v>1758</v>
      </c>
      <c r="AB2433" t="s">
        <v>825</v>
      </c>
      <c r="AD2433" t="s">
        <v>2045</v>
      </c>
      <c r="AE2433" t="s">
        <v>2046</v>
      </c>
      <c r="AI2433" t="s">
        <v>1761</v>
      </c>
      <c r="AL2433" t="s">
        <v>6509</v>
      </c>
      <c r="AM2433">
        <v>6</v>
      </c>
      <c r="AN2433" t="s">
        <v>2834</v>
      </c>
      <c r="AO2433" t="s">
        <v>3114</v>
      </c>
      <c r="AP2433">
        <v>0</v>
      </c>
      <c r="AQ2433" s="388">
        <v>44474</v>
      </c>
      <c r="AR2433" t="s">
        <v>1756</v>
      </c>
      <c r="AS2433" t="s">
        <v>3186</v>
      </c>
      <c r="AT2433" s="388">
        <v>44476</v>
      </c>
      <c r="AU2433" t="s">
        <v>1756</v>
      </c>
      <c r="AV2433" t="s">
        <v>1756</v>
      </c>
      <c r="AZ2433" t="s">
        <v>1756</v>
      </c>
      <c r="BA2433" t="s">
        <v>1767</v>
      </c>
      <c r="BB2433" t="s">
        <v>6516</v>
      </c>
      <c r="BC2433" t="s">
        <v>6517</v>
      </c>
      <c r="BD2433" t="s">
        <v>825</v>
      </c>
      <c r="BE2433" t="s">
        <v>1756</v>
      </c>
      <c r="BF2433" t="s">
        <v>825</v>
      </c>
    </row>
    <row r="2434" spans="1:58">
      <c r="A2434" t="s">
        <v>829</v>
      </c>
      <c r="B2434">
        <v>6</v>
      </c>
      <c r="C2434">
        <v>0</v>
      </c>
      <c r="D2434">
        <v>10087</v>
      </c>
      <c r="E2434" t="s">
        <v>6508</v>
      </c>
      <c r="F2434">
        <v>53510604</v>
      </c>
      <c r="G2434" t="s">
        <v>2041</v>
      </c>
      <c r="H2434">
        <v>0</v>
      </c>
      <c r="I2434" t="s">
        <v>2073</v>
      </c>
      <c r="J2434">
        <v>243.75</v>
      </c>
      <c r="K2434">
        <v>1</v>
      </c>
      <c r="L2434" t="s">
        <v>1755</v>
      </c>
      <c r="M2434" t="s">
        <v>2074</v>
      </c>
      <c r="N2434" t="s">
        <v>1757</v>
      </c>
      <c r="O2434" t="s">
        <v>1756</v>
      </c>
      <c r="P2434" t="s">
        <v>1756</v>
      </c>
      <c r="Q2434" s="387">
        <v>243.75</v>
      </c>
      <c r="R2434">
        <v>31.6875</v>
      </c>
      <c r="S2434">
        <v>275.4375</v>
      </c>
      <c r="T2434" s="388">
        <v>44467</v>
      </c>
      <c r="U2434">
        <v>0</v>
      </c>
      <c r="V2434" t="s">
        <v>833</v>
      </c>
      <c r="W2434" s="388">
        <v>44484</v>
      </c>
      <c r="X2434">
        <v>165</v>
      </c>
      <c r="Y2434">
        <v>0</v>
      </c>
      <c r="Z2434">
        <v>0</v>
      </c>
      <c r="AA2434" t="s">
        <v>1758</v>
      </c>
      <c r="AB2434" t="s">
        <v>825</v>
      </c>
      <c r="AD2434" t="s">
        <v>2045</v>
      </c>
      <c r="AE2434" t="s">
        <v>2046</v>
      </c>
      <c r="AI2434" t="s">
        <v>1761</v>
      </c>
      <c r="AL2434" t="s">
        <v>6509</v>
      </c>
      <c r="AM2434">
        <v>6</v>
      </c>
      <c r="AN2434" t="s">
        <v>2834</v>
      </c>
      <c r="AO2434" t="s">
        <v>3114</v>
      </c>
      <c r="AP2434">
        <v>0</v>
      </c>
      <c r="AQ2434" s="388">
        <v>44474</v>
      </c>
      <c r="AR2434" t="s">
        <v>1756</v>
      </c>
      <c r="AS2434" t="s">
        <v>3186</v>
      </c>
      <c r="AT2434" s="388">
        <v>44476</v>
      </c>
      <c r="AU2434" t="s">
        <v>1756</v>
      </c>
      <c r="AV2434" t="s">
        <v>1756</v>
      </c>
      <c r="AZ2434" t="s">
        <v>1756</v>
      </c>
      <c r="BA2434" t="s">
        <v>1767</v>
      </c>
      <c r="BB2434" t="s">
        <v>6518</v>
      </c>
      <c r="BC2434" t="s">
        <v>6519</v>
      </c>
      <c r="BD2434" t="s">
        <v>825</v>
      </c>
      <c r="BE2434" t="s">
        <v>1756</v>
      </c>
      <c r="BF2434" t="s">
        <v>825</v>
      </c>
    </row>
    <row r="2435" spans="1:58">
      <c r="A2435" t="s">
        <v>829</v>
      </c>
      <c r="B2435">
        <v>6</v>
      </c>
      <c r="C2435">
        <v>0</v>
      </c>
      <c r="D2435">
        <v>10087</v>
      </c>
      <c r="E2435" t="s">
        <v>6508</v>
      </c>
      <c r="F2435">
        <v>53510604</v>
      </c>
      <c r="G2435" t="s">
        <v>2041</v>
      </c>
      <c r="H2435">
        <v>0</v>
      </c>
      <c r="I2435" t="s">
        <v>3047</v>
      </c>
      <c r="J2435">
        <v>55.2</v>
      </c>
      <c r="K2435">
        <v>12</v>
      </c>
      <c r="L2435" t="s">
        <v>2063</v>
      </c>
      <c r="M2435" t="s">
        <v>3048</v>
      </c>
      <c r="N2435" t="s">
        <v>1757</v>
      </c>
      <c r="O2435" t="s">
        <v>1756</v>
      </c>
      <c r="P2435" t="s">
        <v>1756</v>
      </c>
      <c r="Q2435" s="387">
        <v>662.4</v>
      </c>
      <c r="R2435">
        <v>86.111999999999995</v>
      </c>
      <c r="S2435">
        <v>748.51199999999994</v>
      </c>
      <c r="T2435" s="388">
        <v>44467</v>
      </c>
      <c r="U2435">
        <v>0</v>
      </c>
      <c r="V2435" t="s">
        <v>833</v>
      </c>
      <c r="W2435" s="388">
        <v>44484</v>
      </c>
      <c r="X2435">
        <v>165</v>
      </c>
      <c r="Y2435">
        <v>0</v>
      </c>
      <c r="Z2435">
        <v>0</v>
      </c>
      <c r="AA2435" t="s">
        <v>1758</v>
      </c>
      <c r="AB2435" t="s">
        <v>825</v>
      </c>
      <c r="AD2435" t="s">
        <v>2045</v>
      </c>
      <c r="AE2435" t="s">
        <v>2046</v>
      </c>
      <c r="AI2435" t="s">
        <v>1761</v>
      </c>
      <c r="AL2435" t="s">
        <v>6509</v>
      </c>
      <c r="AM2435">
        <v>6</v>
      </c>
      <c r="AN2435" t="s">
        <v>2834</v>
      </c>
      <c r="AO2435" t="s">
        <v>3114</v>
      </c>
      <c r="AP2435">
        <v>0</v>
      </c>
      <c r="AQ2435" s="388">
        <v>44474</v>
      </c>
      <c r="AR2435" t="s">
        <v>1756</v>
      </c>
      <c r="AS2435" t="s">
        <v>3186</v>
      </c>
      <c r="AT2435" s="388">
        <v>44476</v>
      </c>
      <c r="AU2435" t="s">
        <v>1756</v>
      </c>
      <c r="AV2435" t="s">
        <v>1756</v>
      </c>
      <c r="AZ2435" t="s">
        <v>1756</v>
      </c>
      <c r="BA2435" t="s">
        <v>1767</v>
      </c>
      <c r="BB2435" t="s">
        <v>6520</v>
      </c>
      <c r="BC2435" t="s">
        <v>6521</v>
      </c>
      <c r="BD2435" t="s">
        <v>825</v>
      </c>
      <c r="BE2435" t="s">
        <v>1756</v>
      </c>
      <c r="BF2435" t="s">
        <v>825</v>
      </c>
    </row>
    <row r="2436" spans="1:58">
      <c r="A2436" t="s">
        <v>829</v>
      </c>
      <c r="B2436">
        <v>6</v>
      </c>
      <c r="C2436">
        <v>0</v>
      </c>
      <c r="D2436">
        <v>10087</v>
      </c>
      <c r="E2436" t="s">
        <v>6508</v>
      </c>
      <c r="F2436">
        <v>53510604</v>
      </c>
      <c r="G2436" t="s">
        <v>2041</v>
      </c>
      <c r="H2436">
        <v>0</v>
      </c>
      <c r="I2436" t="s">
        <v>3047</v>
      </c>
      <c r="J2436">
        <v>55.2</v>
      </c>
      <c r="K2436">
        <v>56.5</v>
      </c>
      <c r="L2436" t="s">
        <v>2063</v>
      </c>
      <c r="M2436" t="s">
        <v>3048</v>
      </c>
      <c r="N2436" t="s">
        <v>1757</v>
      </c>
      <c r="O2436" t="s">
        <v>1756</v>
      </c>
      <c r="P2436" t="s">
        <v>1756</v>
      </c>
      <c r="Q2436" s="387">
        <v>3118.8</v>
      </c>
      <c r="R2436">
        <v>405.44400000000002</v>
      </c>
      <c r="S2436">
        <v>3524.2439999999997</v>
      </c>
      <c r="T2436" s="388">
        <v>44467</v>
      </c>
      <c r="U2436">
        <v>0</v>
      </c>
      <c r="V2436" t="s">
        <v>833</v>
      </c>
      <c r="W2436" s="388">
        <v>44484</v>
      </c>
      <c r="X2436">
        <v>165</v>
      </c>
      <c r="Y2436">
        <v>0</v>
      </c>
      <c r="Z2436">
        <v>0</v>
      </c>
      <c r="AA2436" t="s">
        <v>1758</v>
      </c>
      <c r="AB2436" t="s">
        <v>825</v>
      </c>
      <c r="AD2436" t="s">
        <v>2045</v>
      </c>
      <c r="AE2436" t="s">
        <v>2046</v>
      </c>
      <c r="AI2436" t="s">
        <v>1761</v>
      </c>
      <c r="AL2436" t="s">
        <v>6509</v>
      </c>
      <c r="AM2436">
        <v>6</v>
      </c>
      <c r="AN2436" t="s">
        <v>2834</v>
      </c>
      <c r="AO2436" t="s">
        <v>3114</v>
      </c>
      <c r="AP2436">
        <v>0</v>
      </c>
      <c r="AQ2436" s="388">
        <v>44474</v>
      </c>
      <c r="AR2436" t="s">
        <v>1756</v>
      </c>
      <c r="AS2436" t="s">
        <v>3186</v>
      </c>
      <c r="AT2436" s="388">
        <v>44476</v>
      </c>
      <c r="AU2436" t="s">
        <v>1756</v>
      </c>
      <c r="AV2436" t="s">
        <v>1756</v>
      </c>
      <c r="AZ2436" t="s">
        <v>1756</v>
      </c>
      <c r="BA2436" t="s">
        <v>1767</v>
      </c>
      <c r="BB2436" t="s">
        <v>6522</v>
      </c>
      <c r="BC2436" t="s">
        <v>6523</v>
      </c>
      <c r="BD2436" t="s">
        <v>825</v>
      </c>
      <c r="BE2436" t="s">
        <v>1756</v>
      </c>
      <c r="BF2436" t="s">
        <v>825</v>
      </c>
    </row>
    <row r="2437" spans="1:58">
      <c r="A2437" t="s">
        <v>829</v>
      </c>
      <c r="B2437">
        <v>6</v>
      </c>
      <c r="C2437">
        <v>0</v>
      </c>
      <c r="D2437">
        <v>10053</v>
      </c>
      <c r="E2437" t="s">
        <v>6524</v>
      </c>
      <c r="F2437">
        <v>53510604</v>
      </c>
      <c r="G2437" t="s">
        <v>2041</v>
      </c>
      <c r="H2437">
        <v>0</v>
      </c>
      <c r="I2437" t="s">
        <v>2103</v>
      </c>
      <c r="J2437">
        <v>70</v>
      </c>
      <c r="K2437">
        <v>69</v>
      </c>
      <c r="L2437" t="s">
        <v>1771</v>
      </c>
      <c r="M2437" t="s">
        <v>1756</v>
      </c>
      <c r="N2437" t="s">
        <v>1756</v>
      </c>
      <c r="O2437" t="s">
        <v>2104</v>
      </c>
      <c r="P2437" t="s">
        <v>1757</v>
      </c>
      <c r="Q2437" s="387">
        <v>4830</v>
      </c>
      <c r="R2437">
        <v>627.9</v>
      </c>
      <c r="S2437">
        <v>5457.9</v>
      </c>
      <c r="T2437" s="388">
        <v>44465</v>
      </c>
      <c r="U2437">
        <v>0</v>
      </c>
      <c r="V2437" t="s">
        <v>833</v>
      </c>
      <c r="W2437" s="388">
        <v>44484</v>
      </c>
      <c r="X2437">
        <v>165</v>
      </c>
      <c r="Y2437">
        <v>0</v>
      </c>
      <c r="Z2437">
        <v>0</v>
      </c>
      <c r="AA2437" t="s">
        <v>1758</v>
      </c>
      <c r="AB2437" t="s">
        <v>825</v>
      </c>
      <c r="AD2437" t="s">
        <v>2045</v>
      </c>
      <c r="AE2437" t="s">
        <v>2046</v>
      </c>
      <c r="AI2437" t="s">
        <v>1761</v>
      </c>
      <c r="AL2437" t="s">
        <v>6525</v>
      </c>
      <c r="AM2437">
        <v>6</v>
      </c>
      <c r="AN2437" t="s">
        <v>3133</v>
      </c>
      <c r="AO2437" t="s">
        <v>2852</v>
      </c>
      <c r="AP2437">
        <v>0</v>
      </c>
      <c r="AQ2437" s="388">
        <v>44473</v>
      </c>
      <c r="AS2437" t="s">
        <v>3186</v>
      </c>
      <c r="AT2437" s="388">
        <v>44477</v>
      </c>
      <c r="AU2437" t="s">
        <v>1756</v>
      </c>
      <c r="AV2437" t="s">
        <v>1756</v>
      </c>
      <c r="AZ2437" t="s">
        <v>1756</v>
      </c>
      <c r="BA2437" t="s">
        <v>1767</v>
      </c>
      <c r="BB2437" t="s">
        <v>6526</v>
      </c>
      <c r="BC2437" t="s">
        <v>6527</v>
      </c>
      <c r="BD2437" t="s">
        <v>825</v>
      </c>
      <c r="BE2437" t="s">
        <v>1756</v>
      </c>
      <c r="BF2437" t="s">
        <v>825</v>
      </c>
    </row>
    <row r="2438" spans="1:58">
      <c r="A2438" t="s">
        <v>829</v>
      </c>
      <c r="B2438">
        <v>6</v>
      </c>
      <c r="C2438">
        <v>0</v>
      </c>
      <c r="D2438">
        <v>10053</v>
      </c>
      <c r="E2438" t="s">
        <v>6524</v>
      </c>
      <c r="F2438">
        <v>53510604</v>
      </c>
      <c r="G2438" t="s">
        <v>2041</v>
      </c>
      <c r="H2438">
        <v>0</v>
      </c>
      <c r="I2438" t="s">
        <v>2056</v>
      </c>
      <c r="J2438">
        <v>210</v>
      </c>
      <c r="K2438">
        <v>6</v>
      </c>
      <c r="L2438" t="s">
        <v>1755</v>
      </c>
      <c r="M2438" t="s">
        <v>1756</v>
      </c>
      <c r="N2438" t="s">
        <v>1756</v>
      </c>
      <c r="P2438" t="s">
        <v>1757</v>
      </c>
      <c r="Q2438" s="387">
        <v>1260</v>
      </c>
      <c r="R2438">
        <v>163.80000000000001</v>
      </c>
      <c r="S2438">
        <v>1423.8</v>
      </c>
      <c r="T2438" s="388">
        <v>44465</v>
      </c>
      <c r="U2438">
        <v>0</v>
      </c>
      <c r="V2438" t="s">
        <v>833</v>
      </c>
      <c r="W2438" s="388">
        <v>44484</v>
      </c>
      <c r="X2438">
        <v>165</v>
      </c>
      <c r="Y2438">
        <v>0</v>
      </c>
      <c r="Z2438">
        <v>0</v>
      </c>
      <c r="AA2438" t="s">
        <v>1758</v>
      </c>
      <c r="AB2438" t="s">
        <v>825</v>
      </c>
      <c r="AD2438" t="s">
        <v>2045</v>
      </c>
      <c r="AE2438" t="s">
        <v>2046</v>
      </c>
      <c r="AI2438" t="s">
        <v>1761</v>
      </c>
      <c r="AL2438" t="s">
        <v>6525</v>
      </c>
      <c r="AM2438">
        <v>6</v>
      </c>
      <c r="AN2438" t="s">
        <v>3133</v>
      </c>
      <c r="AO2438" t="s">
        <v>2852</v>
      </c>
      <c r="AP2438">
        <v>0</v>
      </c>
      <c r="AQ2438" s="388">
        <v>44473</v>
      </c>
      <c r="AS2438" t="s">
        <v>3186</v>
      </c>
      <c r="AT2438" s="388">
        <v>44477</v>
      </c>
      <c r="AU2438" t="s">
        <v>1756</v>
      </c>
      <c r="AV2438" t="s">
        <v>1756</v>
      </c>
      <c r="AZ2438" t="s">
        <v>1756</v>
      </c>
      <c r="BA2438" t="s">
        <v>1767</v>
      </c>
      <c r="BB2438" t="s">
        <v>6528</v>
      </c>
      <c r="BC2438" t="s">
        <v>6529</v>
      </c>
      <c r="BD2438" t="s">
        <v>825</v>
      </c>
      <c r="BE2438" t="s">
        <v>1756</v>
      </c>
      <c r="BF2438" t="s">
        <v>825</v>
      </c>
    </row>
    <row r="2439" spans="1:58">
      <c r="A2439" t="s">
        <v>829</v>
      </c>
      <c r="B2439">
        <v>6</v>
      </c>
      <c r="C2439">
        <v>0</v>
      </c>
      <c r="D2439">
        <v>10053</v>
      </c>
      <c r="E2439" t="s">
        <v>6524</v>
      </c>
      <c r="F2439">
        <v>53510604</v>
      </c>
      <c r="G2439" t="s">
        <v>2041</v>
      </c>
      <c r="H2439">
        <v>0</v>
      </c>
      <c r="I2439" t="s">
        <v>3047</v>
      </c>
      <c r="J2439">
        <v>55.2</v>
      </c>
      <c r="K2439">
        <v>69</v>
      </c>
      <c r="L2439" t="s">
        <v>2063</v>
      </c>
      <c r="M2439" t="s">
        <v>3048</v>
      </c>
      <c r="N2439" t="s">
        <v>1757</v>
      </c>
      <c r="O2439" t="s">
        <v>1756</v>
      </c>
      <c r="P2439" t="s">
        <v>1756</v>
      </c>
      <c r="Q2439" s="387">
        <v>3808.8</v>
      </c>
      <c r="R2439">
        <v>495.14400000000006</v>
      </c>
      <c r="S2439">
        <v>4303.9439999999995</v>
      </c>
      <c r="T2439" s="388">
        <v>44465</v>
      </c>
      <c r="U2439">
        <v>0</v>
      </c>
      <c r="V2439" t="s">
        <v>833</v>
      </c>
      <c r="W2439" s="388">
        <v>44484</v>
      </c>
      <c r="X2439">
        <v>165</v>
      </c>
      <c r="Y2439">
        <v>0</v>
      </c>
      <c r="Z2439">
        <v>0</v>
      </c>
      <c r="AA2439" t="s">
        <v>1758</v>
      </c>
      <c r="AB2439" t="s">
        <v>825</v>
      </c>
      <c r="AD2439" t="s">
        <v>2045</v>
      </c>
      <c r="AE2439" t="s">
        <v>2046</v>
      </c>
      <c r="AI2439" t="s">
        <v>1761</v>
      </c>
      <c r="AL2439" t="s">
        <v>6525</v>
      </c>
      <c r="AM2439">
        <v>6</v>
      </c>
      <c r="AN2439" t="s">
        <v>3133</v>
      </c>
      <c r="AO2439" t="s">
        <v>2852</v>
      </c>
      <c r="AP2439">
        <v>0</v>
      </c>
      <c r="AQ2439" s="388">
        <v>44473</v>
      </c>
      <c r="AS2439" t="s">
        <v>3186</v>
      </c>
      <c r="AT2439" s="388">
        <v>44477</v>
      </c>
      <c r="AU2439" t="s">
        <v>1756</v>
      </c>
      <c r="AV2439" t="s">
        <v>1756</v>
      </c>
      <c r="AZ2439" t="s">
        <v>1756</v>
      </c>
      <c r="BA2439" t="s">
        <v>1767</v>
      </c>
      <c r="BB2439" t="s">
        <v>6530</v>
      </c>
      <c r="BC2439" t="s">
        <v>6531</v>
      </c>
      <c r="BD2439" t="s">
        <v>825</v>
      </c>
      <c r="BE2439" t="s">
        <v>1756</v>
      </c>
      <c r="BF2439" t="s">
        <v>825</v>
      </c>
    </row>
    <row r="2440" spans="1:58">
      <c r="A2440" t="s">
        <v>829</v>
      </c>
      <c r="B2440">
        <v>6</v>
      </c>
      <c r="C2440">
        <v>0</v>
      </c>
      <c r="D2440">
        <v>10052</v>
      </c>
      <c r="E2440" t="s">
        <v>6532</v>
      </c>
      <c r="F2440">
        <v>53510604</v>
      </c>
      <c r="G2440" t="s">
        <v>2041</v>
      </c>
      <c r="H2440">
        <v>0</v>
      </c>
      <c r="I2440" t="s">
        <v>2103</v>
      </c>
      <c r="J2440">
        <v>70</v>
      </c>
      <c r="K2440">
        <v>34.5</v>
      </c>
      <c r="L2440" t="s">
        <v>1771</v>
      </c>
      <c r="M2440" t="s">
        <v>1756</v>
      </c>
      <c r="N2440" t="s">
        <v>1756</v>
      </c>
      <c r="O2440" t="s">
        <v>2104</v>
      </c>
      <c r="P2440" t="s">
        <v>1757</v>
      </c>
      <c r="Q2440" s="387">
        <v>2415</v>
      </c>
      <c r="R2440">
        <v>313.95</v>
      </c>
      <c r="S2440">
        <v>2728.95</v>
      </c>
      <c r="T2440" s="388">
        <v>44465</v>
      </c>
      <c r="U2440">
        <v>0</v>
      </c>
      <c r="V2440" t="s">
        <v>833</v>
      </c>
      <c r="W2440" s="388">
        <v>44484</v>
      </c>
      <c r="X2440">
        <v>165</v>
      </c>
      <c r="Y2440">
        <v>0</v>
      </c>
      <c r="Z2440">
        <v>0</v>
      </c>
      <c r="AA2440" t="s">
        <v>1758</v>
      </c>
      <c r="AB2440" t="s">
        <v>825</v>
      </c>
      <c r="AD2440" t="s">
        <v>2045</v>
      </c>
      <c r="AE2440" t="s">
        <v>2046</v>
      </c>
      <c r="AI2440" t="s">
        <v>1761</v>
      </c>
      <c r="AL2440" t="s">
        <v>6533</v>
      </c>
      <c r="AM2440">
        <v>6</v>
      </c>
      <c r="AN2440" t="s">
        <v>3184</v>
      </c>
      <c r="AO2440" t="s">
        <v>3865</v>
      </c>
      <c r="AP2440">
        <v>0</v>
      </c>
      <c r="AQ2440" s="388">
        <v>44473</v>
      </c>
      <c r="AS2440" t="s">
        <v>3186</v>
      </c>
      <c r="AT2440" s="388">
        <v>44477</v>
      </c>
      <c r="AU2440" t="s">
        <v>1756</v>
      </c>
      <c r="AV2440" t="s">
        <v>1756</v>
      </c>
      <c r="AZ2440" t="s">
        <v>1756</v>
      </c>
      <c r="BA2440" t="s">
        <v>1767</v>
      </c>
      <c r="BB2440" t="s">
        <v>6534</v>
      </c>
      <c r="BC2440" t="s">
        <v>6535</v>
      </c>
      <c r="BD2440" t="s">
        <v>825</v>
      </c>
      <c r="BE2440" t="s">
        <v>1756</v>
      </c>
      <c r="BF2440" t="s">
        <v>825</v>
      </c>
    </row>
    <row r="2441" spans="1:58">
      <c r="A2441" t="s">
        <v>829</v>
      </c>
      <c r="B2441">
        <v>6</v>
      </c>
      <c r="C2441">
        <v>0</v>
      </c>
      <c r="D2441">
        <v>10052</v>
      </c>
      <c r="E2441" t="s">
        <v>6532</v>
      </c>
      <c r="F2441">
        <v>53510604</v>
      </c>
      <c r="G2441" t="s">
        <v>2041</v>
      </c>
      <c r="H2441">
        <v>0</v>
      </c>
      <c r="I2441" t="s">
        <v>2056</v>
      </c>
      <c r="J2441">
        <v>210</v>
      </c>
      <c r="K2441">
        <v>3</v>
      </c>
      <c r="L2441" t="s">
        <v>1755</v>
      </c>
      <c r="M2441" t="s">
        <v>1756</v>
      </c>
      <c r="N2441" t="s">
        <v>1756</v>
      </c>
      <c r="P2441" t="s">
        <v>1757</v>
      </c>
      <c r="Q2441" s="387">
        <v>630</v>
      </c>
      <c r="R2441">
        <v>81.900000000000006</v>
      </c>
      <c r="S2441">
        <v>711.9</v>
      </c>
      <c r="T2441" s="388">
        <v>44465</v>
      </c>
      <c r="U2441">
        <v>0</v>
      </c>
      <c r="V2441" t="s">
        <v>833</v>
      </c>
      <c r="W2441" s="388">
        <v>44484</v>
      </c>
      <c r="X2441">
        <v>165</v>
      </c>
      <c r="Y2441">
        <v>0</v>
      </c>
      <c r="Z2441">
        <v>0</v>
      </c>
      <c r="AA2441" t="s">
        <v>1758</v>
      </c>
      <c r="AB2441" t="s">
        <v>825</v>
      </c>
      <c r="AD2441" t="s">
        <v>2045</v>
      </c>
      <c r="AE2441" t="s">
        <v>2046</v>
      </c>
      <c r="AI2441" t="s">
        <v>1761</v>
      </c>
      <c r="AL2441" t="s">
        <v>6533</v>
      </c>
      <c r="AM2441">
        <v>6</v>
      </c>
      <c r="AN2441" t="s">
        <v>3184</v>
      </c>
      <c r="AO2441" t="s">
        <v>3865</v>
      </c>
      <c r="AP2441">
        <v>0</v>
      </c>
      <c r="AQ2441" s="388">
        <v>44473</v>
      </c>
      <c r="AS2441" t="s">
        <v>3186</v>
      </c>
      <c r="AT2441" s="388">
        <v>44477</v>
      </c>
      <c r="AU2441" t="s">
        <v>1756</v>
      </c>
      <c r="AV2441" t="s">
        <v>1756</v>
      </c>
      <c r="AZ2441" t="s">
        <v>1756</v>
      </c>
      <c r="BA2441" t="s">
        <v>1767</v>
      </c>
      <c r="BB2441" t="s">
        <v>6536</v>
      </c>
      <c r="BC2441" t="s">
        <v>6537</v>
      </c>
      <c r="BD2441" t="s">
        <v>825</v>
      </c>
      <c r="BE2441" t="s">
        <v>1756</v>
      </c>
      <c r="BF2441" t="s">
        <v>825</v>
      </c>
    </row>
    <row r="2442" spans="1:58">
      <c r="A2442" t="s">
        <v>829</v>
      </c>
      <c r="B2442">
        <v>6</v>
      </c>
      <c r="C2442">
        <v>0</v>
      </c>
      <c r="D2442">
        <v>10052</v>
      </c>
      <c r="E2442" t="s">
        <v>6532</v>
      </c>
      <c r="F2442">
        <v>53510604</v>
      </c>
      <c r="G2442" t="s">
        <v>2041</v>
      </c>
      <c r="H2442">
        <v>0</v>
      </c>
      <c r="I2442" t="s">
        <v>3047</v>
      </c>
      <c r="J2442">
        <v>55.2</v>
      </c>
      <c r="K2442">
        <v>34.5</v>
      </c>
      <c r="L2442" t="s">
        <v>2063</v>
      </c>
      <c r="M2442" t="s">
        <v>3048</v>
      </c>
      <c r="N2442" t="s">
        <v>1757</v>
      </c>
      <c r="O2442" t="s">
        <v>1756</v>
      </c>
      <c r="P2442" t="s">
        <v>1756</v>
      </c>
      <c r="Q2442" s="387">
        <v>1904.4</v>
      </c>
      <c r="R2442">
        <v>247.57200000000003</v>
      </c>
      <c r="S2442">
        <v>2151.9719999999998</v>
      </c>
      <c r="T2442" s="388">
        <v>44465</v>
      </c>
      <c r="U2442">
        <v>0</v>
      </c>
      <c r="V2442" t="s">
        <v>833</v>
      </c>
      <c r="W2442" s="388">
        <v>44484</v>
      </c>
      <c r="X2442">
        <v>165</v>
      </c>
      <c r="Y2442">
        <v>0</v>
      </c>
      <c r="Z2442">
        <v>0</v>
      </c>
      <c r="AA2442" t="s">
        <v>1758</v>
      </c>
      <c r="AB2442" t="s">
        <v>825</v>
      </c>
      <c r="AD2442" t="s">
        <v>2045</v>
      </c>
      <c r="AE2442" t="s">
        <v>2046</v>
      </c>
      <c r="AI2442" t="s">
        <v>1761</v>
      </c>
      <c r="AL2442" t="s">
        <v>6533</v>
      </c>
      <c r="AM2442">
        <v>6</v>
      </c>
      <c r="AN2442" t="s">
        <v>3184</v>
      </c>
      <c r="AO2442" t="s">
        <v>3865</v>
      </c>
      <c r="AP2442">
        <v>0</v>
      </c>
      <c r="AQ2442" s="388">
        <v>44473</v>
      </c>
      <c r="AS2442" t="s">
        <v>3186</v>
      </c>
      <c r="AT2442" s="388">
        <v>44477</v>
      </c>
      <c r="AU2442" t="s">
        <v>1756</v>
      </c>
      <c r="AV2442" t="s">
        <v>1756</v>
      </c>
      <c r="AZ2442" t="s">
        <v>1756</v>
      </c>
      <c r="BA2442" t="s">
        <v>1767</v>
      </c>
      <c r="BB2442" t="s">
        <v>6538</v>
      </c>
      <c r="BC2442" t="s">
        <v>6539</v>
      </c>
      <c r="BD2442" t="s">
        <v>825</v>
      </c>
      <c r="BE2442" t="s">
        <v>1756</v>
      </c>
      <c r="BF2442" t="s">
        <v>825</v>
      </c>
    </row>
    <row r="2443" spans="1:58">
      <c r="A2443" t="s">
        <v>829</v>
      </c>
      <c r="B2443">
        <v>6</v>
      </c>
      <c r="C2443">
        <v>0</v>
      </c>
      <c r="D2443">
        <v>10051</v>
      </c>
      <c r="E2443" t="s">
        <v>6540</v>
      </c>
      <c r="F2443">
        <v>53510604</v>
      </c>
      <c r="G2443" t="s">
        <v>2041</v>
      </c>
      <c r="H2443">
        <v>0</v>
      </c>
      <c r="I2443" t="s">
        <v>2103</v>
      </c>
      <c r="J2443">
        <v>70</v>
      </c>
      <c r="K2443">
        <v>103.5</v>
      </c>
      <c r="L2443" t="s">
        <v>1771</v>
      </c>
      <c r="M2443" t="s">
        <v>1756</v>
      </c>
      <c r="N2443" t="s">
        <v>1756</v>
      </c>
      <c r="O2443" t="s">
        <v>2104</v>
      </c>
      <c r="P2443" t="s">
        <v>1757</v>
      </c>
      <c r="Q2443" s="387">
        <v>7245</v>
      </c>
      <c r="R2443">
        <v>941.85</v>
      </c>
      <c r="S2443">
        <v>8186.8499999999995</v>
      </c>
      <c r="T2443" s="388">
        <v>44465</v>
      </c>
      <c r="U2443">
        <v>0</v>
      </c>
      <c r="V2443" t="s">
        <v>833</v>
      </c>
      <c r="W2443" s="388">
        <v>44484</v>
      </c>
      <c r="X2443">
        <v>165</v>
      </c>
      <c r="Y2443">
        <v>0</v>
      </c>
      <c r="Z2443">
        <v>0</v>
      </c>
      <c r="AA2443" t="s">
        <v>1758</v>
      </c>
      <c r="AB2443" t="s">
        <v>825</v>
      </c>
      <c r="AD2443" t="s">
        <v>2045</v>
      </c>
      <c r="AE2443" t="s">
        <v>2046</v>
      </c>
      <c r="AI2443" t="s">
        <v>1761</v>
      </c>
      <c r="AL2443" t="s">
        <v>6541</v>
      </c>
      <c r="AM2443">
        <v>6</v>
      </c>
      <c r="AN2443" t="s">
        <v>2834</v>
      </c>
      <c r="AO2443" t="s">
        <v>3114</v>
      </c>
      <c r="AP2443">
        <v>0</v>
      </c>
      <c r="AQ2443" s="388">
        <v>44473</v>
      </c>
      <c r="AS2443" t="s">
        <v>3186</v>
      </c>
      <c r="AT2443" s="388">
        <v>44477</v>
      </c>
      <c r="AU2443" t="s">
        <v>1756</v>
      </c>
      <c r="AV2443" t="s">
        <v>1756</v>
      </c>
      <c r="AZ2443" t="s">
        <v>1756</v>
      </c>
      <c r="BA2443" t="s">
        <v>1767</v>
      </c>
      <c r="BB2443" t="s">
        <v>6542</v>
      </c>
      <c r="BC2443" t="s">
        <v>6543</v>
      </c>
      <c r="BD2443" t="s">
        <v>825</v>
      </c>
      <c r="BE2443" t="s">
        <v>1756</v>
      </c>
      <c r="BF2443" t="s">
        <v>825</v>
      </c>
    </row>
    <row r="2444" spans="1:58">
      <c r="A2444" t="s">
        <v>829</v>
      </c>
      <c r="B2444">
        <v>6</v>
      </c>
      <c r="C2444">
        <v>0</v>
      </c>
      <c r="D2444">
        <v>10051</v>
      </c>
      <c r="E2444" t="s">
        <v>6540</v>
      </c>
      <c r="F2444">
        <v>53510604</v>
      </c>
      <c r="G2444" t="s">
        <v>2041</v>
      </c>
      <c r="H2444">
        <v>0</v>
      </c>
      <c r="I2444" t="s">
        <v>2056</v>
      </c>
      <c r="J2444">
        <v>210</v>
      </c>
      <c r="K2444">
        <v>10</v>
      </c>
      <c r="L2444" t="s">
        <v>1755</v>
      </c>
      <c r="M2444" t="s">
        <v>1756</v>
      </c>
      <c r="N2444" t="s">
        <v>1756</v>
      </c>
      <c r="P2444" t="s">
        <v>1757</v>
      </c>
      <c r="Q2444" s="387">
        <v>2100</v>
      </c>
      <c r="R2444">
        <v>273</v>
      </c>
      <c r="S2444">
        <v>2373</v>
      </c>
      <c r="T2444" s="388">
        <v>44465</v>
      </c>
      <c r="U2444">
        <v>0</v>
      </c>
      <c r="V2444" t="s">
        <v>833</v>
      </c>
      <c r="W2444" s="388">
        <v>44484</v>
      </c>
      <c r="X2444">
        <v>165</v>
      </c>
      <c r="Y2444">
        <v>0</v>
      </c>
      <c r="Z2444">
        <v>0</v>
      </c>
      <c r="AA2444" t="s">
        <v>1758</v>
      </c>
      <c r="AB2444" t="s">
        <v>825</v>
      </c>
      <c r="AD2444" t="s">
        <v>2045</v>
      </c>
      <c r="AE2444" t="s">
        <v>2046</v>
      </c>
      <c r="AI2444" t="s">
        <v>1761</v>
      </c>
      <c r="AL2444" t="s">
        <v>6541</v>
      </c>
      <c r="AM2444">
        <v>6</v>
      </c>
      <c r="AN2444" t="s">
        <v>2834</v>
      </c>
      <c r="AO2444" t="s">
        <v>3114</v>
      </c>
      <c r="AP2444">
        <v>0</v>
      </c>
      <c r="AQ2444" s="388">
        <v>44473</v>
      </c>
      <c r="AS2444" t="s">
        <v>3186</v>
      </c>
      <c r="AT2444" s="388">
        <v>44477</v>
      </c>
      <c r="AU2444" t="s">
        <v>1756</v>
      </c>
      <c r="AV2444" t="s">
        <v>1756</v>
      </c>
      <c r="AZ2444" t="s">
        <v>1756</v>
      </c>
      <c r="BA2444" t="s">
        <v>1767</v>
      </c>
      <c r="BB2444" t="s">
        <v>6544</v>
      </c>
      <c r="BC2444" t="s">
        <v>6545</v>
      </c>
      <c r="BD2444" t="s">
        <v>825</v>
      </c>
      <c r="BE2444" t="s">
        <v>1756</v>
      </c>
      <c r="BF2444" t="s">
        <v>825</v>
      </c>
    </row>
    <row r="2445" spans="1:58">
      <c r="A2445" t="s">
        <v>829</v>
      </c>
      <c r="B2445">
        <v>6</v>
      </c>
      <c r="C2445">
        <v>0</v>
      </c>
      <c r="D2445">
        <v>10051</v>
      </c>
      <c r="E2445" t="s">
        <v>6540</v>
      </c>
      <c r="F2445">
        <v>53510604</v>
      </c>
      <c r="G2445" t="s">
        <v>2041</v>
      </c>
      <c r="H2445">
        <v>0</v>
      </c>
      <c r="I2445" t="s">
        <v>3041</v>
      </c>
      <c r="J2445">
        <v>80</v>
      </c>
      <c r="K2445">
        <v>7</v>
      </c>
      <c r="L2445" t="s">
        <v>1771</v>
      </c>
      <c r="M2445" t="s">
        <v>1756</v>
      </c>
      <c r="N2445" t="s">
        <v>1756</v>
      </c>
      <c r="O2445" t="s">
        <v>3042</v>
      </c>
      <c r="P2445" t="s">
        <v>1757</v>
      </c>
      <c r="Q2445" s="387">
        <v>560</v>
      </c>
      <c r="R2445">
        <v>72.8</v>
      </c>
      <c r="S2445">
        <v>632.79999999999995</v>
      </c>
      <c r="T2445" s="388">
        <v>44465</v>
      </c>
      <c r="U2445">
        <v>0</v>
      </c>
      <c r="V2445" t="s">
        <v>833</v>
      </c>
      <c r="W2445" s="388">
        <v>44484</v>
      </c>
      <c r="X2445">
        <v>165</v>
      </c>
      <c r="Y2445">
        <v>0</v>
      </c>
      <c r="Z2445">
        <v>0</v>
      </c>
      <c r="AA2445" t="s">
        <v>1758</v>
      </c>
      <c r="AB2445" t="s">
        <v>825</v>
      </c>
      <c r="AD2445" t="s">
        <v>2045</v>
      </c>
      <c r="AE2445" t="s">
        <v>2046</v>
      </c>
      <c r="AI2445" t="s">
        <v>1761</v>
      </c>
      <c r="AL2445" t="s">
        <v>6541</v>
      </c>
      <c r="AM2445">
        <v>6</v>
      </c>
      <c r="AN2445" t="s">
        <v>2834</v>
      </c>
      <c r="AO2445" t="s">
        <v>3114</v>
      </c>
      <c r="AP2445">
        <v>0</v>
      </c>
      <c r="AQ2445" s="388">
        <v>44473</v>
      </c>
      <c r="AS2445" t="s">
        <v>3186</v>
      </c>
      <c r="AT2445" s="388">
        <v>44477</v>
      </c>
      <c r="AU2445" t="s">
        <v>1756</v>
      </c>
      <c r="AV2445" t="s">
        <v>1756</v>
      </c>
      <c r="AZ2445" t="s">
        <v>1756</v>
      </c>
      <c r="BA2445" t="s">
        <v>1767</v>
      </c>
      <c r="BB2445" t="s">
        <v>6546</v>
      </c>
      <c r="BC2445" t="s">
        <v>6547</v>
      </c>
      <c r="BD2445" t="s">
        <v>825</v>
      </c>
      <c r="BE2445" t="s">
        <v>1756</v>
      </c>
      <c r="BF2445" t="s">
        <v>825</v>
      </c>
    </row>
    <row r="2446" spans="1:58">
      <c r="A2446" t="s">
        <v>829</v>
      </c>
      <c r="B2446">
        <v>6</v>
      </c>
      <c r="C2446">
        <v>0</v>
      </c>
      <c r="D2446">
        <v>10051</v>
      </c>
      <c r="E2446" t="s">
        <v>6540</v>
      </c>
      <c r="F2446">
        <v>53510604</v>
      </c>
      <c r="G2446" t="s">
        <v>2041</v>
      </c>
      <c r="H2446">
        <v>0</v>
      </c>
      <c r="I2446" t="s">
        <v>2073</v>
      </c>
      <c r="J2446">
        <v>243.75</v>
      </c>
      <c r="K2446">
        <v>1</v>
      </c>
      <c r="L2446" t="s">
        <v>1755</v>
      </c>
      <c r="M2446" t="s">
        <v>2074</v>
      </c>
      <c r="N2446" t="s">
        <v>1757</v>
      </c>
      <c r="O2446" t="s">
        <v>1756</v>
      </c>
      <c r="P2446" t="s">
        <v>1756</v>
      </c>
      <c r="Q2446" s="387">
        <v>243.75</v>
      </c>
      <c r="R2446">
        <v>31.6875</v>
      </c>
      <c r="S2446">
        <v>275.4375</v>
      </c>
      <c r="T2446" s="388">
        <v>44465</v>
      </c>
      <c r="U2446">
        <v>0</v>
      </c>
      <c r="V2446" t="s">
        <v>833</v>
      </c>
      <c r="W2446" s="388">
        <v>44484</v>
      </c>
      <c r="X2446">
        <v>165</v>
      </c>
      <c r="Y2446">
        <v>0</v>
      </c>
      <c r="Z2446">
        <v>0</v>
      </c>
      <c r="AA2446" t="s">
        <v>1758</v>
      </c>
      <c r="AB2446" t="s">
        <v>825</v>
      </c>
      <c r="AD2446" t="s">
        <v>2045</v>
      </c>
      <c r="AE2446" t="s">
        <v>2046</v>
      </c>
      <c r="AI2446" t="s">
        <v>1761</v>
      </c>
      <c r="AL2446" t="s">
        <v>6541</v>
      </c>
      <c r="AM2446">
        <v>6</v>
      </c>
      <c r="AN2446" t="s">
        <v>2834</v>
      </c>
      <c r="AO2446" t="s">
        <v>3114</v>
      </c>
      <c r="AP2446">
        <v>0</v>
      </c>
      <c r="AQ2446" s="388">
        <v>44473</v>
      </c>
      <c r="AS2446" t="s">
        <v>3186</v>
      </c>
      <c r="AT2446" s="388">
        <v>44477</v>
      </c>
      <c r="AU2446" t="s">
        <v>1756</v>
      </c>
      <c r="AV2446" t="s">
        <v>1756</v>
      </c>
      <c r="AZ2446" t="s">
        <v>1756</v>
      </c>
      <c r="BA2446" t="s">
        <v>1767</v>
      </c>
      <c r="BB2446" t="s">
        <v>6548</v>
      </c>
      <c r="BC2446" t="s">
        <v>6549</v>
      </c>
      <c r="BD2446" t="s">
        <v>825</v>
      </c>
      <c r="BE2446" t="s">
        <v>1756</v>
      </c>
      <c r="BF2446" t="s">
        <v>825</v>
      </c>
    </row>
    <row r="2447" spans="1:58">
      <c r="A2447" t="s">
        <v>829</v>
      </c>
      <c r="B2447">
        <v>6</v>
      </c>
      <c r="C2447">
        <v>0</v>
      </c>
      <c r="D2447">
        <v>10051</v>
      </c>
      <c r="E2447" t="s">
        <v>6540</v>
      </c>
      <c r="F2447">
        <v>53510604</v>
      </c>
      <c r="G2447" t="s">
        <v>2041</v>
      </c>
      <c r="H2447">
        <v>0</v>
      </c>
      <c r="I2447" t="s">
        <v>3047</v>
      </c>
      <c r="J2447">
        <v>55.2</v>
      </c>
      <c r="K2447">
        <v>103.5</v>
      </c>
      <c r="L2447" t="s">
        <v>2063</v>
      </c>
      <c r="M2447" t="s">
        <v>3048</v>
      </c>
      <c r="N2447" t="s">
        <v>1757</v>
      </c>
      <c r="O2447" t="s">
        <v>1756</v>
      </c>
      <c r="P2447" t="s">
        <v>1756</v>
      </c>
      <c r="Q2447" s="387">
        <v>5713.2</v>
      </c>
      <c r="R2447">
        <v>742.71600000000001</v>
      </c>
      <c r="S2447">
        <v>6455.9159999999993</v>
      </c>
      <c r="T2447" s="388">
        <v>44465</v>
      </c>
      <c r="U2447">
        <v>0</v>
      </c>
      <c r="V2447" t="s">
        <v>833</v>
      </c>
      <c r="W2447" s="388">
        <v>44484</v>
      </c>
      <c r="X2447">
        <v>165</v>
      </c>
      <c r="Y2447">
        <v>0</v>
      </c>
      <c r="Z2447">
        <v>0</v>
      </c>
      <c r="AA2447" t="s">
        <v>1758</v>
      </c>
      <c r="AB2447" t="s">
        <v>825</v>
      </c>
      <c r="AD2447" t="s">
        <v>2045</v>
      </c>
      <c r="AE2447" t="s">
        <v>2046</v>
      </c>
      <c r="AI2447" t="s">
        <v>1761</v>
      </c>
      <c r="AL2447" t="s">
        <v>6541</v>
      </c>
      <c r="AM2447">
        <v>6</v>
      </c>
      <c r="AN2447" t="s">
        <v>2834</v>
      </c>
      <c r="AO2447" t="s">
        <v>3114</v>
      </c>
      <c r="AP2447">
        <v>0</v>
      </c>
      <c r="AQ2447" s="388">
        <v>44473</v>
      </c>
      <c r="AS2447" t="s">
        <v>3186</v>
      </c>
      <c r="AT2447" s="388">
        <v>44477</v>
      </c>
      <c r="AU2447" t="s">
        <v>1756</v>
      </c>
      <c r="AV2447" t="s">
        <v>1756</v>
      </c>
      <c r="AZ2447" t="s">
        <v>1756</v>
      </c>
      <c r="BA2447" t="s">
        <v>1767</v>
      </c>
      <c r="BB2447" t="s">
        <v>6550</v>
      </c>
      <c r="BC2447" t="s">
        <v>6551</v>
      </c>
      <c r="BD2447" t="s">
        <v>825</v>
      </c>
      <c r="BE2447" t="s">
        <v>1756</v>
      </c>
      <c r="BF2447" t="s">
        <v>825</v>
      </c>
    </row>
    <row r="2448" spans="1:58">
      <c r="A2448" t="s">
        <v>829</v>
      </c>
      <c r="B2448">
        <v>6</v>
      </c>
      <c r="C2448">
        <v>0</v>
      </c>
      <c r="D2448">
        <v>10038</v>
      </c>
      <c r="E2448" t="s">
        <v>6552</v>
      </c>
      <c r="F2448">
        <v>53510604</v>
      </c>
      <c r="G2448" t="s">
        <v>2041</v>
      </c>
      <c r="H2448">
        <v>0</v>
      </c>
      <c r="I2448" t="s">
        <v>2103</v>
      </c>
      <c r="J2448">
        <v>70</v>
      </c>
      <c r="K2448">
        <v>13</v>
      </c>
      <c r="L2448" t="s">
        <v>1771</v>
      </c>
      <c r="M2448" t="s">
        <v>1756</v>
      </c>
      <c r="N2448" t="s">
        <v>1756</v>
      </c>
      <c r="O2448" t="s">
        <v>2104</v>
      </c>
      <c r="P2448" t="s">
        <v>1757</v>
      </c>
      <c r="Q2448" s="387">
        <v>910</v>
      </c>
      <c r="R2448">
        <v>118.3</v>
      </c>
      <c r="S2448">
        <v>1028.3</v>
      </c>
      <c r="T2448" s="388">
        <v>44464</v>
      </c>
      <c r="U2448">
        <v>0</v>
      </c>
      <c r="V2448" t="s">
        <v>833</v>
      </c>
      <c r="W2448" s="388">
        <v>44484</v>
      </c>
      <c r="X2448">
        <v>165</v>
      </c>
      <c r="Y2448">
        <v>0</v>
      </c>
      <c r="Z2448">
        <v>0</v>
      </c>
      <c r="AA2448" t="s">
        <v>1758</v>
      </c>
      <c r="AB2448" t="s">
        <v>825</v>
      </c>
      <c r="AD2448" t="s">
        <v>2045</v>
      </c>
      <c r="AE2448" t="s">
        <v>2046</v>
      </c>
      <c r="AI2448" t="s">
        <v>1761</v>
      </c>
      <c r="AL2448" t="s">
        <v>6553</v>
      </c>
      <c r="AM2448">
        <v>6</v>
      </c>
      <c r="AN2448" t="s">
        <v>3133</v>
      </c>
      <c r="AO2448" t="s">
        <v>2852</v>
      </c>
      <c r="AP2448">
        <v>0</v>
      </c>
      <c r="AQ2448" s="388">
        <v>44473</v>
      </c>
      <c r="AS2448" t="s">
        <v>1765</v>
      </c>
      <c r="AT2448" s="388">
        <v>44477</v>
      </c>
      <c r="AU2448" t="s">
        <v>1756</v>
      </c>
      <c r="AV2448" t="s">
        <v>1756</v>
      </c>
      <c r="AZ2448" t="s">
        <v>1766</v>
      </c>
      <c r="BA2448" t="s">
        <v>1767</v>
      </c>
      <c r="BB2448" t="s">
        <v>6554</v>
      </c>
      <c r="BC2448" t="s">
        <v>6555</v>
      </c>
      <c r="BD2448" t="s">
        <v>825</v>
      </c>
      <c r="BE2448" t="s">
        <v>1756</v>
      </c>
      <c r="BF2448" t="s">
        <v>825</v>
      </c>
    </row>
    <row r="2449" spans="1:58">
      <c r="A2449" t="s">
        <v>829</v>
      </c>
      <c r="B2449">
        <v>6</v>
      </c>
      <c r="C2449">
        <v>0</v>
      </c>
      <c r="D2449">
        <v>10038</v>
      </c>
      <c r="E2449" t="s">
        <v>6552</v>
      </c>
      <c r="F2449">
        <v>53510604</v>
      </c>
      <c r="G2449" t="s">
        <v>2041</v>
      </c>
      <c r="H2449">
        <v>0</v>
      </c>
      <c r="I2449" t="s">
        <v>2103</v>
      </c>
      <c r="J2449">
        <v>70</v>
      </c>
      <c r="K2449">
        <v>4</v>
      </c>
      <c r="L2449" t="s">
        <v>1771</v>
      </c>
      <c r="M2449" t="s">
        <v>1756</v>
      </c>
      <c r="N2449" t="s">
        <v>1756</v>
      </c>
      <c r="O2449" t="s">
        <v>2104</v>
      </c>
      <c r="P2449" t="s">
        <v>1757</v>
      </c>
      <c r="Q2449" s="387">
        <v>280</v>
      </c>
      <c r="R2449">
        <v>36.4</v>
      </c>
      <c r="S2449">
        <v>316.39999999999998</v>
      </c>
      <c r="T2449" s="388">
        <v>44464</v>
      </c>
      <c r="U2449">
        <v>0</v>
      </c>
      <c r="V2449" t="s">
        <v>833</v>
      </c>
      <c r="W2449" s="388">
        <v>44484</v>
      </c>
      <c r="X2449">
        <v>165</v>
      </c>
      <c r="Y2449">
        <v>0</v>
      </c>
      <c r="Z2449">
        <v>0</v>
      </c>
      <c r="AA2449" t="s">
        <v>1758</v>
      </c>
      <c r="AB2449" t="s">
        <v>825</v>
      </c>
      <c r="AD2449" t="s">
        <v>2045</v>
      </c>
      <c r="AE2449" t="s">
        <v>2046</v>
      </c>
      <c r="AI2449" t="s">
        <v>1761</v>
      </c>
      <c r="AL2449" t="s">
        <v>6553</v>
      </c>
      <c r="AM2449">
        <v>6</v>
      </c>
      <c r="AN2449" t="s">
        <v>3133</v>
      </c>
      <c r="AO2449" t="s">
        <v>2852</v>
      </c>
      <c r="AP2449">
        <v>0</v>
      </c>
      <c r="AQ2449" s="388">
        <v>44473</v>
      </c>
      <c r="AS2449" t="s">
        <v>1765</v>
      </c>
      <c r="AT2449" s="388">
        <v>44477</v>
      </c>
      <c r="AU2449" t="s">
        <v>1756</v>
      </c>
      <c r="AV2449" t="s">
        <v>1756</v>
      </c>
      <c r="AZ2449" t="s">
        <v>1766</v>
      </c>
      <c r="BA2449" t="s">
        <v>1767</v>
      </c>
      <c r="BB2449" t="s">
        <v>6556</v>
      </c>
      <c r="BC2449" t="s">
        <v>6557</v>
      </c>
      <c r="BD2449" t="s">
        <v>825</v>
      </c>
      <c r="BE2449" t="s">
        <v>1756</v>
      </c>
      <c r="BF2449" t="s">
        <v>825</v>
      </c>
    </row>
    <row r="2450" spans="1:58">
      <c r="A2450" t="s">
        <v>829</v>
      </c>
      <c r="B2450">
        <v>6</v>
      </c>
      <c r="C2450">
        <v>0</v>
      </c>
      <c r="D2450">
        <v>10038</v>
      </c>
      <c r="E2450" t="s">
        <v>6552</v>
      </c>
      <c r="F2450">
        <v>53510604</v>
      </c>
      <c r="G2450" t="s">
        <v>2041</v>
      </c>
      <c r="H2450">
        <v>0</v>
      </c>
      <c r="I2450" t="s">
        <v>3047</v>
      </c>
      <c r="J2450">
        <v>55.2</v>
      </c>
      <c r="K2450">
        <v>13</v>
      </c>
      <c r="L2450" t="s">
        <v>2063</v>
      </c>
      <c r="M2450" t="s">
        <v>3048</v>
      </c>
      <c r="N2450" t="s">
        <v>1757</v>
      </c>
      <c r="O2450" t="s">
        <v>1756</v>
      </c>
      <c r="P2450" t="s">
        <v>1756</v>
      </c>
      <c r="Q2450" s="387">
        <v>717.6</v>
      </c>
      <c r="R2450">
        <v>93.288000000000011</v>
      </c>
      <c r="S2450">
        <v>810.88799999999992</v>
      </c>
      <c r="T2450" s="388">
        <v>44464</v>
      </c>
      <c r="U2450">
        <v>0</v>
      </c>
      <c r="V2450" t="s">
        <v>833</v>
      </c>
      <c r="W2450" s="388">
        <v>44484</v>
      </c>
      <c r="X2450">
        <v>165</v>
      </c>
      <c r="Y2450">
        <v>0</v>
      </c>
      <c r="Z2450">
        <v>0</v>
      </c>
      <c r="AA2450" t="s">
        <v>1758</v>
      </c>
      <c r="AB2450" t="s">
        <v>825</v>
      </c>
      <c r="AD2450" t="s">
        <v>2045</v>
      </c>
      <c r="AE2450" t="s">
        <v>2046</v>
      </c>
      <c r="AI2450" t="s">
        <v>1761</v>
      </c>
      <c r="AL2450" t="s">
        <v>6553</v>
      </c>
      <c r="AM2450">
        <v>6</v>
      </c>
      <c r="AN2450" t="s">
        <v>3133</v>
      </c>
      <c r="AO2450" t="s">
        <v>2852</v>
      </c>
      <c r="AP2450">
        <v>0</v>
      </c>
      <c r="AQ2450" s="388">
        <v>44473</v>
      </c>
      <c r="AS2450" t="s">
        <v>1765</v>
      </c>
      <c r="AT2450" s="388">
        <v>44477</v>
      </c>
      <c r="AU2450" t="s">
        <v>1756</v>
      </c>
      <c r="AV2450" t="s">
        <v>1756</v>
      </c>
      <c r="AZ2450" t="s">
        <v>1766</v>
      </c>
      <c r="BA2450" t="s">
        <v>1767</v>
      </c>
      <c r="BB2450" t="s">
        <v>6558</v>
      </c>
      <c r="BC2450" t="s">
        <v>6559</v>
      </c>
      <c r="BD2450" t="s">
        <v>825</v>
      </c>
      <c r="BE2450" t="s">
        <v>1756</v>
      </c>
      <c r="BF2450" t="s">
        <v>825</v>
      </c>
    </row>
    <row r="2451" spans="1:58">
      <c r="A2451" t="s">
        <v>829</v>
      </c>
      <c r="B2451">
        <v>6</v>
      </c>
      <c r="C2451">
        <v>0</v>
      </c>
      <c r="D2451">
        <v>10038</v>
      </c>
      <c r="E2451" t="s">
        <v>6552</v>
      </c>
      <c r="F2451">
        <v>53510604</v>
      </c>
      <c r="G2451" t="s">
        <v>2041</v>
      </c>
      <c r="H2451">
        <v>0</v>
      </c>
      <c r="I2451" t="s">
        <v>3047</v>
      </c>
      <c r="J2451">
        <v>55.2</v>
      </c>
      <c r="K2451">
        <v>4</v>
      </c>
      <c r="L2451" t="s">
        <v>2063</v>
      </c>
      <c r="M2451" t="s">
        <v>3048</v>
      </c>
      <c r="N2451" t="s">
        <v>1757</v>
      </c>
      <c r="O2451" t="s">
        <v>1756</v>
      </c>
      <c r="P2451" t="s">
        <v>1756</v>
      </c>
      <c r="Q2451" s="387">
        <v>220.8</v>
      </c>
      <c r="R2451">
        <v>28.704000000000004</v>
      </c>
      <c r="S2451">
        <v>249.50399999999999</v>
      </c>
      <c r="T2451" s="388">
        <v>44464</v>
      </c>
      <c r="U2451">
        <v>0</v>
      </c>
      <c r="V2451" t="s">
        <v>833</v>
      </c>
      <c r="W2451" s="388">
        <v>44484</v>
      </c>
      <c r="X2451">
        <v>165</v>
      </c>
      <c r="Y2451">
        <v>0</v>
      </c>
      <c r="Z2451">
        <v>0</v>
      </c>
      <c r="AA2451" t="s">
        <v>1758</v>
      </c>
      <c r="AB2451" t="s">
        <v>825</v>
      </c>
      <c r="AD2451" t="s">
        <v>2045</v>
      </c>
      <c r="AE2451" t="s">
        <v>2046</v>
      </c>
      <c r="AI2451" t="s">
        <v>1761</v>
      </c>
      <c r="AL2451" t="s">
        <v>6553</v>
      </c>
      <c r="AM2451">
        <v>6</v>
      </c>
      <c r="AN2451" t="s">
        <v>3133</v>
      </c>
      <c r="AO2451" t="s">
        <v>2852</v>
      </c>
      <c r="AP2451">
        <v>0</v>
      </c>
      <c r="AQ2451" s="388">
        <v>44473</v>
      </c>
      <c r="AS2451" t="s">
        <v>1765</v>
      </c>
      <c r="AT2451" s="388">
        <v>44477</v>
      </c>
      <c r="AU2451" t="s">
        <v>1756</v>
      </c>
      <c r="AV2451" t="s">
        <v>1756</v>
      </c>
      <c r="AZ2451" t="s">
        <v>1766</v>
      </c>
      <c r="BA2451" t="s">
        <v>1767</v>
      </c>
      <c r="BB2451" t="s">
        <v>6560</v>
      </c>
      <c r="BC2451" t="s">
        <v>6561</v>
      </c>
      <c r="BD2451" t="s">
        <v>825</v>
      </c>
      <c r="BE2451" t="s">
        <v>1756</v>
      </c>
      <c r="BF2451" t="s">
        <v>825</v>
      </c>
    </row>
    <row r="2452" spans="1:58">
      <c r="A2452" t="s">
        <v>829</v>
      </c>
      <c r="B2452">
        <v>6</v>
      </c>
      <c r="C2452">
        <v>0</v>
      </c>
      <c r="D2452">
        <v>10037</v>
      </c>
      <c r="E2452" t="s">
        <v>6562</v>
      </c>
      <c r="F2452">
        <v>53510604</v>
      </c>
      <c r="G2452" t="s">
        <v>2041</v>
      </c>
      <c r="H2452">
        <v>0</v>
      </c>
      <c r="I2452" t="s">
        <v>2103</v>
      </c>
      <c r="J2452">
        <v>70</v>
      </c>
      <c r="K2452">
        <v>57.5</v>
      </c>
      <c r="L2452" t="s">
        <v>1771</v>
      </c>
      <c r="M2452" t="s">
        <v>1756</v>
      </c>
      <c r="N2452" t="s">
        <v>1756</v>
      </c>
      <c r="O2452" t="s">
        <v>2104</v>
      </c>
      <c r="P2452" t="s">
        <v>1757</v>
      </c>
      <c r="Q2452" s="387">
        <v>4025</v>
      </c>
      <c r="R2452">
        <v>523.25</v>
      </c>
      <c r="S2452">
        <v>4548.25</v>
      </c>
      <c r="T2452" s="388">
        <v>44464</v>
      </c>
      <c r="U2452">
        <v>0</v>
      </c>
      <c r="V2452" t="s">
        <v>833</v>
      </c>
      <c r="W2452" s="388">
        <v>44484</v>
      </c>
      <c r="X2452">
        <v>165</v>
      </c>
      <c r="Y2452">
        <v>0</v>
      </c>
      <c r="Z2452">
        <v>0</v>
      </c>
      <c r="AA2452" t="s">
        <v>1758</v>
      </c>
      <c r="AB2452" t="s">
        <v>825</v>
      </c>
      <c r="AD2452" t="s">
        <v>2045</v>
      </c>
      <c r="AE2452" t="s">
        <v>2046</v>
      </c>
      <c r="AI2452" t="s">
        <v>1761</v>
      </c>
      <c r="AL2452" t="s">
        <v>6563</v>
      </c>
      <c r="AM2452">
        <v>6</v>
      </c>
      <c r="AN2452" t="s">
        <v>3184</v>
      </c>
      <c r="AO2452" t="s">
        <v>3185</v>
      </c>
      <c r="AP2452">
        <v>0</v>
      </c>
      <c r="AQ2452" s="388">
        <v>44473</v>
      </c>
      <c r="AS2452" t="s">
        <v>1765</v>
      </c>
      <c r="AT2452" s="388">
        <v>44477</v>
      </c>
      <c r="AU2452" t="s">
        <v>1756</v>
      </c>
      <c r="AV2452" t="s">
        <v>1756</v>
      </c>
      <c r="AZ2452" t="s">
        <v>1766</v>
      </c>
      <c r="BA2452" t="s">
        <v>1767</v>
      </c>
      <c r="BB2452" t="s">
        <v>6564</v>
      </c>
      <c r="BC2452" t="s">
        <v>6565</v>
      </c>
      <c r="BD2452" t="s">
        <v>825</v>
      </c>
      <c r="BE2452" t="s">
        <v>1756</v>
      </c>
      <c r="BF2452" t="s">
        <v>825</v>
      </c>
    </row>
    <row r="2453" spans="1:58">
      <c r="A2453" t="s">
        <v>829</v>
      </c>
      <c r="B2453">
        <v>6</v>
      </c>
      <c r="C2453">
        <v>0</v>
      </c>
      <c r="D2453">
        <v>10037</v>
      </c>
      <c r="E2453" t="s">
        <v>6562</v>
      </c>
      <c r="F2453">
        <v>53510604</v>
      </c>
      <c r="G2453" t="s">
        <v>2041</v>
      </c>
      <c r="H2453">
        <v>0</v>
      </c>
      <c r="I2453" t="s">
        <v>2056</v>
      </c>
      <c r="J2453">
        <v>210</v>
      </c>
      <c r="K2453">
        <v>5</v>
      </c>
      <c r="L2453" t="s">
        <v>1755</v>
      </c>
      <c r="M2453" t="s">
        <v>1756</v>
      </c>
      <c r="N2453" t="s">
        <v>1756</v>
      </c>
      <c r="P2453" t="s">
        <v>1757</v>
      </c>
      <c r="Q2453" s="387">
        <v>1050</v>
      </c>
      <c r="R2453">
        <v>136.5</v>
      </c>
      <c r="S2453">
        <v>1186.5</v>
      </c>
      <c r="T2453" s="388">
        <v>44464</v>
      </c>
      <c r="U2453">
        <v>0</v>
      </c>
      <c r="V2453" t="s">
        <v>833</v>
      </c>
      <c r="W2453" s="388">
        <v>44484</v>
      </c>
      <c r="X2453">
        <v>165</v>
      </c>
      <c r="Y2453">
        <v>0</v>
      </c>
      <c r="Z2453">
        <v>0</v>
      </c>
      <c r="AA2453" t="s">
        <v>1758</v>
      </c>
      <c r="AB2453" t="s">
        <v>825</v>
      </c>
      <c r="AD2453" t="s">
        <v>2045</v>
      </c>
      <c r="AE2453" t="s">
        <v>2046</v>
      </c>
      <c r="AI2453" t="s">
        <v>1761</v>
      </c>
      <c r="AL2453" t="s">
        <v>6563</v>
      </c>
      <c r="AM2453">
        <v>6</v>
      </c>
      <c r="AN2453" t="s">
        <v>3184</v>
      </c>
      <c r="AO2453" t="s">
        <v>3185</v>
      </c>
      <c r="AP2453">
        <v>0</v>
      </c>
      <c r="AQ2453" s="388">
        <v>44473</v>
      </c>
      <c r="AS2453" t="s">
        <v>1765</v>
      </c>
      <c r="AT2453" s="388">
        <v>44477</v>
      </c>
      <c r="AU2453" t="s">
        <v>1756</v>
      </c>
      <c r="AV2453" t="s">
        <v>1756</v>
      </c>
      <c r="AZ2453" t="s">
        <v>1766</v>
      </c>
      <c r="BA2453" t="s">
        <v>1767</v>
      </c>
      <c r="BB2453" t="s">
        <v>6566</v>
      </c>
      <c r="BC2453" t="s">
        <v>6567</v>
      </c>
      <c r="BD2453" t="s">
        <v>825</v>
      </c>
      <c r="BE2453" t="s">
        <v>1756</v>
      </c>
      <c r="BF2453" t="s">
        <v>825</v>
      </c>
    </row>
    <row r="2454" spans="1:58">
      <c r="A2454" t="s">
        <v>829</v>
      </c>
      <c r="B2454">
        <v>6</v>
      </c>
      <c r="C2454">
        <v>0</v>
      </c>
      <c r="D2454">
        <v>10037</v>
      </c>
      <c r="E2454" t="s">
        <v>6562</v>
      </c>
      <c r="F2454">
        <v>53510604</v>
      </c>
      <c r="G2454" t="s">
        <v>2041</v>
      </c>
      <c r="H2454">
        <v>0</v>
      </c>
      <c r="I2454" t="s">
        <v>3047</v>
      </c>
      <c r="J2454">
        <v>55.2</v>
      </c>
      <c r="K2454">
        <v>57.5</v>
      </c>
      <c r="L2454" t="s">
        <v>2063</v>
      </c>
      <c r="M2454" t="s">
        <v>3048</v>
      </c>
      <c r="N2454" t="s">
        <v>1757</v>
      </c>
      <c r="O2454" t="s">
        <v>1756</v>
      </c>
      <c r="P2454" t="s">
        <v>1756</v>
      </c>
      <c r="Q2454" s="387">
        <v>3174</v>
      </c>
      <c r="R2454">
        <v>412.62</v>
      </c>
      <c r="S2454">
        <v>3586.6199999999994</v>
      </c>
      <c r="T2454" s="388">
        <v>44464</v>
      </c>
      <c r="U2454">
        <v>0</v>
      </c>
      <c r="V2454" t="s">
        <v>833</v>
      </c>
      <c r="W2454" s="388">
        <v>44484</v>
      </c>
      <c r="X2454">
        <v>165</v>
      </c>
      <c r="Y2454">
        <v>0</v>
      </c>
      <c r="Z2454">
        <v>0</v>
      </c>
      <c r="AA2454" t="s">
        <v>1758</v>
      </c>
      <c r="AB2454" t="s">
        <v>825</v>
      </c>
      <c r="AD2454" t="s">
        <v>2045</v>
      </c>
      <c r="AE2454" t="s">
        <v>2046</v>
      </c>
      <c r="AI2454" t="s">
        <v>1761</v>
      </c>
      <c r="AL2454" t="s">
        <v>6563</v>
      </c>
      <c r="AM2454">
        <v>6</v>
      </c>
      <c r="AN2454" t="s">
        <v>3184</v>
      </c>
      <c r="AO2454" t="s">
        <v>3185</v>
      </c>
      <c r="AP2454">
        <v>0</v>
      </c>
      <c r="AQ2454" s="388">
        <v>44473</v>
      </c>
      <c r="AS2454" t="s">
        <v>1765</v>
      </c>
      <c r="AT2454" s="388">
        <v>44477</v>
      </c>
      <c r="AU2454" t="s">
        <v>1756</v>
      </c>
      <c r="AV2454" t="s">
        <v>1756</v>
      </c>
      <c r="AZ2454" t="s">
        <v>1766</v>
      </c>
      <c r="BA2454" t="s">
        <v>1767</v>
      </c>
      <c r="BB2454" t="s">
        <v>6568</v>
      </c>
      <c r="BC2454" t="s">
        <v>6569</v>
      </c>
      <c r="BD2454" t="s">
        <v>825</v>
      </c>
      <c r="BE2454" t="s">
        <v>1756</v>
      </c>
      <c r="BF2454" t="s">
        <v>825</v>
      </c>
    </row>
    <row r="2455" spans="1:58">
      <c r="A2455" t="s">
        <v>829</v>
      </c>
      <c r="B2455">
        <v>6</v>
      </c>
      <c r="C2455">
        <v>0</v>
      </c>
      <c r="D2455">
        <v>10035</v>
      </c>
      <c r="E2455" t="s">
        <v>6570</v>
      </c>
      <c r="F2455">
        <v>53510604</v>
      </c>
      <c r="G2455" t="s">
        <v>2041</v>
      </c>
      <c r="H2455">
        <v>0</v>
      </c>
      <c r="I2455" t="s">
        <v>2103</v>
      </c>
      <c r="J2455">
        <v>70</v>
      </c>
      <c r="K2455">
        <v>150.5</v>
      </c>
      <c r="L2455" t="s">
        <v>1771</v>
      </c>
      <c r="M2455" t="s">
        <v>1756</v>
      </c>
      <c r="N2455" t="s">
        <v>1756</v>
      </c>
      <c r="O2455" t="s">
        <v>2104</v>
      </c>
      <c r="P2455" t="s">
        <v>1757</v>
      </c>
      <c r="Q2455" s="387">
        <v>10535</v>
      </c>
      <c r="R2455">
        <v>1369.55</v>
      </c>
      <c r="S2455">
        <v>11904.55</v>
      </c>
      <c r="T2455" s="388">
        <v>44464</v>
      </c>
      <c r="U2455">
        <v>0</v>
      </c>
      <c r="V2455" t="s">
        <v>833</v>
      </c>
      <c r="W2455" s="388">
        <v>44484</v>
      </c>
      <c r="X2455">
        <v>165</v>
      </c>
      <c r="Y2455">
        <v>0</v>
      </c>
      <c r="Z2455">
        <v>0</v>
      </c>
      <c r="AA2455" t="s">
        <v>1758</v>
      </c>
      <c r="AB2455" t="s">
        <v>825</v>
      </c>
      <c r="AD2455" t="s">
        <v>2045</v>
      </c>
      <c r="AE2455" t="s">
        <v>2046</v>
      </c>
      <c r="AI2455" t="s">
        <v>1761</v>
      </c>
      <c r="AL2455" t="s">
        <v>6571</v>
      </c>
      <c r="AM2455">
        <v>6</v>
      </c>
      <c r="AN2455" t="s">
        <v>2834</v>
      </c>
      <c r="AO2455" t="s">
        <v>1808</v>
      </c>
      <c r="AP2455">
        <v>0</v>
      </c>
      <c r="AQ2455" s="388">
        <v>44473</v>
      </c>
      <c r="AS2455" t="s">
        <v>1765</v>
      </c>
      <c r="AT2455" s="388">
        <v>44477</v>
      </c>
      <c r="AU2455" t="s">
        <v>1756</v>
      </c>
      <c r="AV2455" t="s">
        <v>1756</v>
      </c>
      <c r="AZ2455" t="s">
        <v>1766</v>
      </c>
      <c r="BA2455" t="s">
        <v>1767</v>
      </c>
      <c r="BB2455" t="s">
        <v>6572</v>
      </c>
      <c r="BC2455" t="s">
        <v>6573</v>
      </c>
      <c r="BD2455" t="s">
        <v>825</v>
      </c>
      <c r="BE2455" t="s">
        <v>1756</v>
      </c>
      <c r="BF2455" t="s">
        <v>825</v>
      </c>
    </row>
    <row r="2456" spans="1:58">
      <c r="A2456" t="s">
        <v>829</v>
      </c>
      <c r="B2456">
        <v>6</v>
      </c>
      <c r="C2456">
        <v>0</v>
      </c>
      <c r="D2456">
        <v>10035</v>
      </c>
      <c r="E2456" t="s">
        <v>6570</v>
      </c>
      <c r="F2456">
        <v>53510604</v>
      </c>
      <c r="G2456" t="s">
        <v>2041</v>
      </c>
      <c r="H2456">
        <v>0</v>
      </c>
      <c r="I2456" t="s">
        <v>2056</v>
      </c>
      <c r="J2456">
        <v>210</v>
      </c>
      <c r="K2456">
        <v>14</v>
      </c>
      <c r="L2456" t="s">
        <v>1755</v>
      </c>
      <c r="M2456" t="s">
        <v>1756</v>
      </c>
      <c r="N2456" t="s">
        <v>1756</v>
      </c>
      <c r="P2456" t="s">
        <v>1757</v>
      </c>
      <c r="Q2456" s="387">
        <v>2940</v>
      </c>
      <c r="R2456">
        <v>382.2</v>
      </c>
      <c r="S2456">
        <v>3322.2</v>
      </c>
      <c r="T2456" s="388">
        <v>44464</v>
      </c>
      <c r="U2456">
        <v>0</v>
      </c>
      <c r="V2456" t="s">
        <v>833</v>
      </c>
      <c r="W2456" s="388">
        <v>44484</v>
      </c>
      <c r="X2456">
        <v>165</v>
      </c>
      <c r="Y2456">
        <v>0</v>
      </c>
      <c r="Z2456">
        <v>0</v>
      </c>
      <c r="AA2456" t="s">
        <v>1758</v>
      </c>
      <c r="AB2456" t="s">
        <v>825</v>
      </c>
      <c r="AD2456" t="s">
        <v>2045</v>
      </c>
      <c r="AE2456" t="s">
        <v>2046</v>
      </c>
      <c r="AI2456" t="s">
        <v>1761</v>
      </c>
      <c r="AL2456" t="s">
        <v>6571</v>
      </c>
      <c r="AM2456">
        <v>6</v>
      </c>
      <c r="AN2456" t="s">
        <v>2834</v>
      </c>
      <c r="AO2456" t="s">
        <v>1808</v>
      </c>
      <c r="AP2456">
        <v>0</v>
      </c>
      <c r="AQ2456" s="388">
        <v>44473</v>
      </c>
      <c r="AS2456" t="s">
        <v>1765</v>
      </c>
      <c r="AT2456" s="388">
        <v>44477</v>
      </c>
      <c r="AU2456" t="s">
        <v>1756</v>
      </c>
      <c r="AV2456" t="s">
        <v>1756</v>
      </c>
      <c r="AZ2456" t="s">
        <v>1766</v>
      </c>
      <c r="BA2456" t="s">
        <v>1767</v>
      </c>
      <c r="BB2456" t="s">
        <v>6574</v>
      </c>
      <c r="BC2456" t="s">
        <v>6575</v>
      </c>
      <c r="BD2456" t="s">
        <v>825</v>
      </c>
      <c r="BE2456" t="s">
        <v>1756</v>
      </c>
      <c r="BF2456" t="s">
        <v>825</v>
      </c>
    </row>
    <row r="2457" spans="1:58">
      <c r="A2457" t="s">
        <v>829</v>
      </c>
      <c r="B2457">
        <v>6</v>
      </c>
      <c r="C2457">
        <v>0</v>
      </c>
      <c r="D2457">
        <v>10035</v>
      </c>
      <c r="E2457" t="s">
        <v>6570</v>
      </c>
      <c r="F2457">
        <v>53510604</v>
      </c>
      <c r="G2457" t="s">
        <v>2041</v>
      </c>
      <c r="H2457">
        <v>0</v>
      </c>
      <c r="I2457" t="s">
        <v>3041</v>
      </c>
      <c r="J2457">
        <v>80</v>
      </c>
      <c r="K2457">
        <v>7</v>
      </c>
      <c r="L2457" t="s">
        <v>1771</v>
      </c>
      <c r="M2457" t="s">
        <v>1756</v>
      </c>
      <c r="N2457" t="s">
        <v>1756</v>
      </c>
      <c r="O2457" t="s">
        <v>3042</v>
      </c>
      <c r="P2457" t="s">
        <v>1757</v>
      </c>
      <c r="Q2457" s="387">
        <v>560</v>
      </c>
      <c r="R2457">
        <v>72.8</v>
      </c>
      <c r="S2457">
        <v>632.79999999999995</v>
      </c>
      <c r="T2457" s="388">
        <v>44464</v>
      </c>
      <c r="U2457">
        <v>0</v>
      </c>
      <c r="V2457" t="s">
        <v>833</v>
      </c>
      <c r="W2457" s="388">
        <v>44484</v>
      </c>
      <c r="X2457">
        <v>165</v>
      </c>
      <c r="Y2457">
        <v>0</v>
      </c>
      <c r="Z2457">
        <v>0</v>
      </c>
      <c r="AA2457" t="s">
        <v>1758</v>
      </c>
      <c r="AB2457" t="s">
        <v>825</v>
      </c>
      <c r="AD2457" t="s">
        <v>2045</v>
      </c>
      <c r="AE2457" t="s">
        <v>2046</v>
      </c>
      <c r="AI2457" t="s">
        <v>1761</v>
      </c>
      <c r="AL2457" t="s">
        <v>6571</v>
      </c>
      <c r="AM2457">
        <v>6</v>
      </c>
      <c r="AN2457" t="s">
        <v>2834</v>
      </c>
      <c r="AO2457" t="s">
        <v>1808</v>
      </c>
      <c r="AP2457">
        <v>0</v>
      </c>
      <c r="AQ2457" s="388">
        <v>44473</v>
      </c>
      <c r="AS2457" t="s">
        <v>1765</v>
      </c>
      <c r="AT2457" s="388">
        <v>44477</v>
      </c>
      <c r="AU2457" t="s">
        <v>1756</v>
      </c>
      <c r="AV2457" t="s">
        <v>1756</v>
      </c>
      <c r="AZ2457" t="s">
        <v>1766</v>
      </c>
      <c r="BA2457" t="s">
        <v>1767</v>
      </c>
      <c r="BB2457" t="s">
        <v>6576</v>
      </c>
      <c r="BC2457" t="s">
        <v>6577</v>
      </c>
      <c r="BD2457" t="s">
        <v>825</v>
      </c>
      <c r="BE2457" t="s">
        <v>1756</v>
      </c>
      <c r="BF2457" t="s">
        <v>825</v>
      </c>
    </row>
    <row r="2458" spans="1:58">
      <c r="A2458" t="s">
        <v>829</v>
      </c>
      <c r="B2458">
        <v>6</v>
      </c>
      <c r="C2458">
        <v>0</v>
      </c>
      <c r="D2458">
        <v>10035</v>
      </c>
      <c r="E2458" t="s">
        <v>6570</v>
      </c>
      <c r="F2458">
        <v>53510604</v>
      </c>
      <c r="G2458" t="s">
        <v>2041</v>
      </c>
      <c r="H2458">
        <v>0</v>
      </c>
      <c r="I2458" t="s">
        <v>2073</v>
      </c>
      <c r="J2458">
        <v>243.75</v>
      </c>
      <c r="K2458">
        <v>1</v>
      </c>
      <c r="L2458" t="s">
        <v>1755</v>
      </c>
      <c r="M2458" t="s">
        <v>2074</v>
      </c>
      <c r="N2458" t="s">
        <v>1757</v>
      </c>
      <c r="O2458" t="s">
        <v>1756</v>
      </c>
      <c r="P2458" t="s">
        <v>1756</v>
      </c>
      <c r="Q2458" s="387">
        <v>243.75</v>
      </c>
      <c r="R2458">
        <v>31.6875</v>
      </c>
      <c r="S2458">
        <v>275.4375</v>
      </c>
      <c r="T2458" s="388">
        <v>44464</v>
      </c>
      <c r="U2458">
        <v>0</v>
      </c>
      <c r="V2458" t="s">
        <v>833</v>
      </c>
      <c r="W2458" s="388">
        <v>44484</v>
      </c>
      <c r="X2458">
        <v>165</v>
      </c>
      <c r="Y2458">
        <v>0</v>
      </c>
      <c r="Z2458">
        <v>0</v>
      </c>
      <c r="AA2458" t="s">
        <v>1758</v>
      </c>
      <c r="AB2458" t="s">
        <v>825</v>
      </c>
      <c r="AD2458" t="s">
        <v>2045</v>
      </c>
      <c r="AE2458" t="s">
        <v>2046</v>
      </c>
      <c r="AI2458" t="s">
        <v>1761</v>
      </c>
      <c r="AL2458" t="s">
        <v>6571</v>
      </c>
      <c r="AM2458">
        <v>6</v>
      </c>
      <c r="AN2458" t="s">
        <v>2834</v>
      </c>
      <c r="AO2458" t="s">
        <v>1808</v>
      </c>
      <c r="AP2458">
        <v>0</v>
      </c>
      <c r="AQ2458" s="388">
        <v>44473</v>
      </c>
      <c r="AS2458" t="s">
        <v>1765</v>
      </c>
      <c r="AT2458" s="388">
        <v>44477</v>
      </c>
      <c r="AU2458" t="s">
        <v>1756</v>
      </c>
      <c r="AV2458" t="s">
        <v>1756</v>
      </c>
      <c r="AZ2458" t="s">
        <v>1766</v>
      </c>
      <c r="BA2458" t="s">
        <v>1767</v>
      </c>
      <c r="BB2458" t="s">
        <v>6578</v>
      </c>
      <c r="BC2458" t="s">
        <v>6579</v>
      </c>
      <c r="BD2458" t="s">
        <v>825</v>
      </c>
      <c r="BE2458" t="s">
        <v>1756</v>
      </c>
      <c r="BF2458" t="s">
        <v>825</v>
      </c>
    </row>
    <row r="2459" spans="1:58">
      <c r="A2459" t="s">
        <v>829</v>
      </c>
      <c r="B2459">
        <v>6</v>
      </c>
      <c r="C2459">
        <v>0</v>
      </c>
      <c r="D2459">
        <v>10035</v>
      </c>
      <c r="E2459" t="s">
        <v>6570</v>
      </c>
      <c r="F2459">
        <v>53510604</v>
      </c>
      <c r="G2459" t="s">
        <v>2041</v>
      </c>
      <c r="H2459">
        <v>0</v>
      </c>
      <c r="I2459" t="s">
        <v>3047</v>
      </c>
      <c r="J2459">
        <v>55.2</v>
      </c>
      <c r="K2459">
        <v>150.5</v>
      </c>
      <c r="L2459" t="s">
        <v>2063</v>
      </c>
      <c r="M2459" t="s">
        <v>3048</v>
      </c>
      <c r="N2459" t="s">
        <v>1757</v>
      </c>
      <c r="O2459" t="s">
        <v>1756</v>
      </c>
      <c r="P2459" t="s">
        <v>1756</v>
      </c>
      <c r="Q2459" s="387">
        <v>8307.6</v>
      </c>
      <c r="R2459">
        <v>1079.9880000000001</v>
      </c>
      <c r="S2459">
        <v>9387.5879999999997</v>
      </c>
      <c r="T2459" s="388">
        <v>44464</v>
      </c>
      <c r="U2459">
        <v>0</v>
      </c>
      <c r="V2459" t="s">
        <v>833</v>
      </c>
      <c r="W2459" s="388">
        <v>44484</v>
      </c>
      <c r="X2459">
        <v>165</v>
      </c>
      <c r="Y2459">
        <v>0</v>
      </c>
      <c r="Z2459">
        <v>0</v>
      </c>
      <c r="AA2459" t="s">
        <v>1758</v>
      </c>
      <c r="AB2459" t="s">
        <v>825</v>
      </c>
      <c r="AD2459" t="s">
        <v>2045</v>
      </c>
      <c r="AE2459" t="s">
        <v>2046</v>
      </c>
      <c r="AI2459" t="s">
        <v>1761</v>
      </c>
      <c r="AL2459" t="s">
        <v>6571</v>
      </c>
      <c r="AM2459">
        <v>6</v>
      </c>
      <c r="AN2459" t="s">
        <v>2834</v>
      </c>
      <c r="AO2459" t="s">
        <v>1808</v>
      </c>
      <c r="AP2459">
        <v>0</v>
      </c>
      <c r="AQ2459" s="388">
        <v>44473</v>
      </c>
      <c r="AS2459" t="s">
        <v>1765</v>
      </c>
      <c r="AT2459" s="388">
        <v>44477</v>
      </c>
      <c r="AU2459" t="s">
        <v>1756</v>
      </c>
      <c r="AV2459" t="s">
        <v>1756</v>
      </c>
      <c r="AZ2459" t="s">
        <v>1766</v>
      </c>
      <c r="BA2459" t="s">
        <v>1767</v>
      </c>
      <c r="BB2459" t="s">
        <v>6580</v>
      </c>
      <c r="BC2459" t="s">
        <v>6581</v>
      </c>
      <c r="BD2459" t="s">
        <v>825</v>
      </c>
      <c r="BE2459" t="s">
        <v>1756</v>
      </c>
      <c r="BF2459" t="s">
        <v>825</v>
      </c>
    </row>
    <row r="2460" spans="1:58">
      <c r="A2460" t="s">
        <v>829</v>
      </c>
      <c r="B2460">
        <v>6</v>
      </c>
      <c r="C2460">
        <v>0</v>
      </c>
      <c r="D2460">
        <v>10215</v>
      </c>
      <c r="E2460" t="s">
        <v>6582</v>
      </c>
      <c r="F2460">
        <v>53510602</v>
      </c>
      <c r="G2460" t="s">
        <v>2041</v>
      </c>
      <c r="H2460">
        <v>0</v>
      </c>
      <c r="I2460" t="s">
        <v>2247</v>
      </c>
      <c r="J2460">
        <v>131.47999999999999</v>
      </c>
      <c r="K2460">
        <v>2</v>
      </c>
      <c r="L2460" t="s">
        <v>2063</v>
      </c>
      <c r="M2460" t="s">
        <v>2248</v>
      </c>
      <c r="N2460" t="s">
        <v>1757</v>
      </c>
      <c r="O2460" t="s">
        <v>1756</v>
      </c>
      <c r="P2460" t="s">
        <v>1756</v>
      </c>
      <c r="Q2460" s="387">
        <v>262.95999999999998</v>
      </c>
      <c r="R2460">
        <v>34.184799999999996</v>
      </c>
      <c r="S2460">
        <v>297.14479999999998</v>
      </c>
      <c r="T2460" s="388">
        <v>44476</v>
      </c>
      <c r="U2460">
        <v>0</v>
      </c>
      <c r="V2460" t="s">
        <v>834</v>
      </c>
      <c r="W2460" s="388">
        <v>44490</v>
      </c>
      <c r="X2460">
        <v>168</v>
      </c>
      <c r="Y2460">
        <v>0</v>
      </c>
      <c r="Z2460">
        <v>0</v>
      </c>
      <c r="AA2460" t="s">
        <v>1758</v>
      </c>
      <c r="AB2460" t="s">
        <v>826</v>
      </c>
      <c r="AD2460" t="s">
        <v>2045</v>
      </c>
      <c r="AE2460" t="s">
        <v>2046</v>
      </c>
      <c r="AI2460" t="s">
        <v>1761</v>
      </c>
      <c r="AL2460" t="s">
        <v>6583</v>
      </c>
      <c r="AM2460">
        <v>6</v>
      </c>
      <c r="AN2460" t="s">
        <v>3184</v>
      </c>
      <c r="AO2460" t="s">
        <v>3185</v>
      </c>
      <c r="AP2460">
        <v>0</v>
      </c>
      <c r="AQ2460" s="388">
        <v>44483</v>
      </c>
      <c r="AS2460" t="s">
        <v>3186</v>
      </c>
      <c r="AT2460" s="388">
        <v>44485</v>
      </c>
      <c r="AU2460" t="s">
        <v>1756</v>
      </c>
      <c r="AV2460" t="s">
        <v>1756</v>
      </c>
      <c r="AZ2460" t="s">
        <v>1756</v>
      </c>
      <c r="BA2460" t="s">
        <v>1767</v>
      </c>
      <c r="BB2460" t="s">
        <v>6584</v>
      </c>
      <c r="BC2460" t="s">
        <v>6585</v>
      </c>
      <c r="BD2460" t="s">
        <v>826</v>
      </c>
      <c r="BE2460" t="s">
        <v>1756</v>
      </c>
      <c r="BF2460" t="s">
        <v>826</v>
      </c>
    </row>
    <row r="2461" spans="1:58">
      <c r="A2461" t="s">
        <v>829</v>
      </c>
      <c r="B2461">
        <v>6</v>
      </c>
      <c r="C2461">
        <v>0</v>
      </c>
      <c r="D2461">
        <v>10199</v>
      </c>
      <c r="E2461" t="s">
        <v>6586</v>
      </c>
      <c r="F2461">
        <v>53510602</v>
      </c>
      <c r="G2461" t="s">
        <v>2041</v>
      </c>
      <c r="H2461">
        <v>0</v>
      </c>
      <c r="I2461" t="s">
        <v>2103</v>
      </c>
      <c r="J2461">
        <v>70</v>
      </c>
      <c r="K2461">
        <v>12</v>
      </c>
      <c r="L2461" t="s">
        <v>1771</v>
      </c>
      <c r="M2461" t="s">
        <v>1756</v>
      </c>
      <c r="N2461" t="s">
        <v>1756</v>
      </c>
      <c r="O2461" t="s">
        <v>2104</v>
      </c>
      <c r="P2461" t="s">
        <v>1757</v>
      </c>
      <c r="Q2461" s="387">
        <v>840</v>
      </c>
      <c r="R2461">
        <v>109.2</v>
      </c>
      <c r="S2461">
        <v>949.19999999999993</v>
      </c>
      <c r="T2461" s="388">
        <v>44474</v>
      </c>
      <c r="U2461">
        <v>0</v>
      </c>
      <c r="V2461" t="s">
        <v>834</v>
      </c>
      <c r="W2461" s="388">
        <v>44490</v>
      </c>
      <c r="X2461">
        <v>168</v>
      </c>
      <c r="Y2461">
        <v>0</v>
      </c>
      <c r="Z2461">
        <v>0</v>
      </c>
      <c r="AA2461" t="s">
        <v>1758</v>
      </c>
      <c r="AB2461" t="s">
        <v>826</v>
      </c>
      <c r="AD2461" t="s">
        <v>2045</v>
      </c>
      <c r="AE2461" t="s">
        <v>2046</v>
      </c>
      <c r="AI2461" t="s">
        <v>1761</v>
      </c>
      <c r="AL2461" t="s">
        <v>3206</v>
      </c>
      <c r="AM2461">
        <v>6</v>
      </c>
      <c r="AN2461" t="s">
        <v>1004</v>
      </c>
      <c r="AO2461" t="s">
        <v>3375</v>
      </c>
      <c r="AP2461">
        <v>0</v>
      </c>
      <c r="AQ2461" s="388">
        <v>44481</v>
      </c>
      <c r="AS2461" t="s">
        <v>3186</v>
      </c>
      <c r="AT2461" s="388">
        <v>44484</v>
      </c>
      <c r="AU2461" t="s">
        <v>1756</v>
      </c>
      <c r="AV2461" t="s">
        <v>1756</v>
      </c>
      <c r="AZ2461" t="s">
        <v>1756</v>
      </c>
      <c r="BA2461" t="s">
        <v>1767</v>
      </c>
      <c r="BB2461" t="s">
        <v>6587</v>
      </c>
      <c r="BC2461" t="s">
        <v>6588</v>
      </c>
      <c r="BD2461" t="s">
        <v>826</v>
      </c>
      <c r="BE2461" t="s">
        <v>1756</v>
      </c>
      <c r="BF2461" t="s">
        <v>826</v>
      </c>
    </row>
    <row r="2462" spans="1:58">
      <c r="A2462" t="s">
        <v>829</v>
      </c>
      <c r="B2462">
        <v>6</v>
      </c>
      <c r="C2462">
        <v>0</v>
      </c>
      <c r="D2462">
        <v>10199</v>
      </c>
      <c r="E2462" t="s">
        <v>6586</v>
      </c>
      <c r="F2462">
        <v>53510602</v>
      </c>
      <c r="G2462" t="s">
        <v>2041</v>
      </c>
      <c r="H2462">
        <v>0</v>
      </c>
      <c r="I2462" t="s">
        <v>2052</v>
      </c>
      <c r="J2462">
        <v>75</v>
      </c>
      <c r="K2462">
        <v>32</v>
      </c>
      <c r="L2462" t="s">
        <v>1771</v>
      </c>
      <c r="M2462" t="s">
        <v>1756</v>
      </c>
      <c r="N2462" t="s">
        <v>1756</v>
      </c>
      <c r="O2462" t="s">
        <v>2053</v>
      </c>
      <c r="P2462" t="s">
        <v>1757</v>
      </c>
      <c r="Q2462" s="387">
        <v>2400</v>
      </c>
      <c r="R2462">
        <v>312</v>
      </c>
      <c r="S2462">
        <v>2711.9999999999995</v>
      </c>
      <c r="T2462" s="388">
        <v>44474</v>
      </c>
      <c r="U2462">
        <v>0</v>
      </c>
      <c r="V2462" t="s">
        <v>834</v>
      </c>
      <c r="W2462" s="388">
        <v>44490</v>
      </c>
      <c r="X2462">
        <v>168</v>
      </c>
      <c r="Y2462">
        <v>0</v>
      </c>
      <c r="Z2462">
        <v>0</v>
      </c>
      <c r="AA2462" t="s">
        <v>1758</v>
      </c>
      <c r="AB2462" t="s">
        <v>826</v>
      </c>
      <c r="AD2462" t="s">
        <v>2045</v>
      </c>
      <c r="AE2462" t="s">
        <v>2046</v>
      </c>
      <c r="AI2462" t="s">
        <v>1761</v>
      </c>
      <c r="AL2462" t="s">
        <v>3206</v>
      </c>
      <c r="AM2462">
        <v>6</v>
      </c>
      <c r="AN2462" t="s">
        <v>1004</v>
      </c>
      <c r="AO2462" t="s">
        <v>3375</v>
      </c>
      <c r="AP2462">
        <v>0</v>
      </c>
      <c r="AQ2462" s="388">
        <v>44481</v>
      </c>
      <c r="AS2462" t="s">
        <v>3186</v>
      </c>
      <c r="AT2462" s="388">
        <v>44484</v>
      </c>
      <c r="AU2462" t="s">
        <v>1756</v>
      </c>
      <c r="AV2462" t="s">
        <v>1756</v>
      </c>
      <c r="AZ2462" t="s">
        <v>1756</v>
      </c>
      <c r="BA2462" t="s">
        <v>1767</v>
      </c>
      <c r="BB2462" t="s">
        <v>6589</v>
      </c>
      <c r="BC2462" t="s">
        <v>6590</v>
      </c>
      <c r="BD2462" t="s">
        <v>826</v>
      </c>
      <c r="BE2462" t="s">
        <v>1756</v>
      </c>
      <c r="BF2462" t="s">
        <v>826</v>
      </c>
    </row>
    <row r="2463" spans="1:58">
      <c r="A2463" t="s">
        <v>829</v>
      </c>
      <c r="B2463">
        <v>6</v>
      </c>
      <c r="C2463">
        <v>0</v>
      </c>
      <c r="D2463">
        <v>10199</v>
      </c>
      <c r="E2463" t="s">
        <v>6586</v>
      </c>
      <c r="F2463">
        <v>53510602</v>
      </c>
      <c r="G2463" t="s">
        <v>2041</v>
      </c>
      <c r="H2463">
        <v>0</v>
      </c>
      <c r="I2463" t="s">
        <v>2056</v>
      </c>
      <c r="J2463">
        <v>210</v>
      </c>
      <c r="K2463">
        <v>4</v>
      </c>
      <c r="L2463" t="s">
        <v>1755</v>
      </c>
      <c r="M2463" t="s">
        <v>1756</v>
      </c>
      <c r="N2463" t="s">
        <v>1756</v>
      </c>
      <c r="P2463" t="s">
        <v>1757</v>
      </c>
      <c r="Q2463" s="387">
        <v>840</v>
      </c>
      <c r="R2463">
        <v>109.2</v>
      </c>
      <c r="S2463">
        <v>949.19999999999993</v>
      </c>
      <c r="T2463" s="388">
        <v>44474</v>
      </c>
      <c r="U2463">
        <v>0</v>
      </c>
      <c r="V2463" t="s">
        <v>834</v>
      </c>
      <c r="W2463" s="388">
        <v>44490</v>
      </c>
      <c r="X2463">
        <v>168</v>
      </c>
      <c r="Y2463">
        <v>0</v>
      </c>
      <c r="Z2463">
        <v>0</v>
      </c>
      <c r="AA2463" t="s">
        <v>1758</v>
      </c>
      <c r="AB2463" t="s">
        <v>826</v>
      </c>
      <c r="AD2463" t="s">
        <v>2045</v>
      </c>
      <c r="AE2463" t="s">
        <v>2046</v>
      </c>
      <c r="AI2463" t="s">
        <v>1761</v>
      </c>
      <c r="AL2463" t="s">
        <v>3206</v>
      </c>
      <c r="AM2463">
        <v>6</v>
      </c>
      <c r="AN2463" t="s">
        <v>1004</v>
      </c>
      <c r="AO2463" t="s">
        <v>3375</v>
      </c>
      <c r="AP2463">
        <v>0</v>
      </c>
      <c r="AQ2463" s="388">
        <v>44481</v>
      </c>
      <c r="AS2463" t="s">
        <v>3186</v>
      </c>
      <c r="AT2463" s="388">
        <v>44484</v>
      </c>
      <c r="AU2463" t="s">
        <v>1756</v>
      </c>
      <c r="AV2463" t="s">
        <v>1756</v>
      </c>
      <c r="AZ2463" t="s">
        <v>1756</v>
      </c>
      <c r="BA2463" t="s">
        <v>1767</v>
      </c>
      <c r="BB2463" t="s">
        <v>6591</v>
      </c>
      <c r="BC2463" t="s">
        <v>6592</v>
      </c>
      <c r="BD2463" t="s">
        <v>826</v>
      </c>
      <c r="BE2463" t="s">
        <v>1756</v>
      </c>
      <c r="BF2463" t="s">
        <v>826</v>
      </c>
    </row>
    <row r="2464" spans="1:58">
      <c r="A2464" t="s">
        <v>829</v>
      </c>
      <c r="B2464">
        <v>6</v>
      </c>
      <c r="C2464">
        <v>0</v>
      </c>
      <c r="D2464">
        <v>10199</v>
      </c>
      <c r="E2464" t="s">
        <v>6586</v>
      </c>
      <c r="F2464">
        <v>53510602</v>
      </c>
      <c r="G2464" t="s">
        <v>2041</v>
      </c>
      <c r="H2464">
        <v>0</v>
      </c>
      <c r="I2464" t="s">
        <v>2113</v>
      </c>
      <c r="J2464">
        <v>122.39</v>
      </c>
      <c r="K2464">
        <v>12</v>
      </c>
      <c r="L2464" t="s">
        <v>2063</v>
      </c>
      <c r="M2464" t="s">
        <v>2114</v>
      </c>
      <c r="N2464" t="s">
        <v>1757</v>
      </c>
      <c r="O2464" t="s">
        <v>1756</v>
      </c>
      <c r="P2464" t="s">
        <v>1756</v>
      </c>
      <c r="Q2464" s="387">
        <v>1468.68</v>
      </c>
      <c r="R2464">
        <v>190.92840000000001</v>
      </c>
      <c r="S2464">
        <v>1659.6083999999998</v>
      </c>
      <c r="T2464" s="388">
        <v>44474</v>
      </c>
      <c r="U2464">
        <v>0</v>
      </c>
      <c r="V2464" t="s">
        <v>834</v>
      </c>
      <c r="W2464" s="388">
        <v>44490</v>
      </c>
      <c r="X2464">
        <v>168</v>
      </c>
      <c r="Y2464">
        <v>0</v>
      </c>
      <c r="Z2464">
        <v>0</v>
      </c>
      <c r="AA2464" t="s">
        <v>1758</v>
      </c>
      <c r="AB2464" t="s">
        <v>826</v>
      </c>
      <c r="AD2464" t="s">
        <v>2045</v>
      </c>
      <c r="AE2464" t="s">
        <v>2046</v>
      </c>
      <c r="AI2464" t="s">
        <v>1761</v>
      </c>
      <c r="AL2464" t="s">
        <v>3206</v>
      </c>
      <c r="AM2464">
        <v>6</v>
      </c>
      <c r="AN2464" t="s">
        <v>1004</v>
      </c>
      <c r="AO2464" t="s">
        <v>3375</v>
      </c>
      <c r="AP2464">
        <v>0</v>
      </c>
      <c r="AQ2464" s="388">
        <v>44481</v>
      </c>
      <c r="AS2464" t="s">
        <v>3186</v>
      </c>
      <c r="AT2464" s="388">
        <v>44484</v>
      </c>
      <c r="AU2464" t="s">
        <v>1756</v>
      </c>
      <c r="AV2464" t="s">
        <v>1756</v>
      </c>
      <c r="AZ2464" t="s">
        <v>1756</v>
      </c>
      <c r="BA2464" t="s">
        <v>1767</v>
      </c>
      <c r="BB2464" t="s">
        <v>6593</v>
      </c>
      <c r="BC2464" t="s">
        <v>6594</v>
      </c>
      <c r="BD2464" t="s">
        <v>826</v>
      </c>
      <c r="BE2464" t="s">
        <v>1756</v>
      </c>
      <c r="BF2464" t="s">
        <v>826</v>
      </c>
    </row>
    <row r="2465" spans="1:58">
      <c r="A2465" t="s">
        <v>829</v>
      </c>
      <c r="B2465">
        <v>6</v>
      </c>
      <c r="C2465">
        <v>0</v>
      </c>
      <c r="D2465">
        <v>10199</v>
      </c>
      <c r="E2465" t="s">
        <v>6586</v>
      </c>
      <c r="F2465">
        <v>53510602</v>
      </c>
      <c r="G2465" t="s">
        <v>2041</v>
      </c>
      <c r="H2465">
        <v>0</v>
      </c>
      <c r="I2465" t="s">
        <v>2062</v>
      </c>
      <c r="J2465">
        <v>138.05000000000001</v>
      </c>
      <c r="K2465">
        <v>10</v>
      </c>
      <c r="L2465" t="s">
        <v>2063</v>
      </c>
      <c r="M2465" t="s">
        <v>2064</v>
      </c>
      <c r="N2465" t="s">
        <v>1757</v>
      </c>
      <c r="O2465" t="s">
        <v>1756</v>
      </c>
      <c r="P2465" t="s">
        <v>1756</v>
      </c>
      <c r="Q2465" s="387">
        <v>1380.5</v>
      </c>
      <c r="R2465">
        <v>179.465</v>
      </c>
      <c r="S2465">
        <v>1559.9649999999999</v>
      </c>
      <c r="T2465" s="388">
        <v>44474</v>
      </c>
      <c r="U2465">
        <v>0</v>
      </c>
      <c r="V2465" t="s">
        <v>834</v>
      </c>
      <c r="W2465" s="388">
        <v>44490</v>
      </c>
      <c r="X2465">
        <v>168</v>
      </c>
      <c r="Y2465">
        <v>0</v>
      </c>
      <c r="Z2465">
        <v>0</v>
      </c>
      <c r="AA2465" t="s">
        <v>1758</v>
      </c>
      <c r="AB2465" t="s">
        <v>826</v>
      </c>
      <c r="AD2465" t="s">
        <v>2045</v>
      </c>
      <c r="AE2465" t="s">
        <v>2046</v>
      </c>
      <c r="AI2465" t="s">
        <v>1761</v>
      </c>
      <c r="AL2465" t="s">
        <v>3206</v>
      </c>
      <c r="AM2465">
        <v>6</v>
      </c>
      <c r="AN2465" t="s">
        <v>1004</v>
      </c>
      <c r="AO2465" t="s">
        <v>3375</v>
      </c>
      <c r="AP2465">
        <v>0</v>
      </c>
      <c r="AQ2465" s="388">
        <v>44481</v>
      </c>
      <c r="AS2465" t="s">
        <v>3186</v>
      </c>
      <c r="AT2465" s="388">
        <v>44484</v>
      </c>
      <c r="AU2465" t="s">
        <v>1756</v>
      </c>
      <c r="AV2465" t="s">
        <v>1756</v>
      </c>
      <c r="AZ2465" t="s">
        <v>1756</v>
      </c>
      <c r="BA2465" t="s">
        <v>1767</v>
      </c>
      <c r="BB2465" t="s">
        <v>6595</v>
      </c>
      <c r="BC2465" t="s">
        <v>6596</v>
      </c>
      <c r="BD2465" t="s">
        <v>826</v>
      </c>
      <c r="BE2465" t="s">
        <v>1756</v>
      </c>
      <c r="BF2465" t="s">
        <v>826</v>
      </c>
    </row>
    <row r="2466" spans="1:58">
      <c r="A2466" t="s">
        <v>829</v>
      </c>
      <c r="B2466">
        <v>6</v>
      </c>
      <c r="C2466">
        <v>0</v>
      </c>
      <c r="D2466">
        <v>10199</v>
      </c>
      <c r="E2466" t="s">
        <v>6586</v>
      </c>
      <c r="F2466">
        <v>53510602</v>
      </c>
      <c r="G2466" t="s">
        <v>2041</v>
      </c>
      <c r="H2466">
        <v>0</v>
      </c>
      <c r="I2466" t="s">
        <v>2073</v>
      </c>
      <c r="J2466">
        <v>243.75</v>
      </c>
      <c r="K2466">
        <v>1</v>
      </c>
      <c r="L2466" t="s">
        <v>1755</v>
      </c>
      <c r="M2466" t="s">
        <v>2074</v>
      </c>
      <c r="N2466" t="s">
        <v>1757</v>
      </c>
      <c r="O2466" t="s">
        <v>1756</v>
      </c>
      <c r="P2466" t="s">
        <v>1756</v>
      </c>
      <c r="Q2466" s="387">
        <v>243.75</v>
      </c>
      <c r="R2466">
        <v>31.6875</v>
      </c>
      <c r="S2466">
        <v>275.4375</v>
      </c>
      <c r="T2466" s="388">
        <v>44474</v>
      </c>
      <c r="U2466">
        <v>0</v>
      </c>
      <c r="V2466" t="s">
        <v>834</v>
      </c>
      <c r="W2466" s="388">
        <v>44490</v>
      </c>
      <c r="X2466">
        <v>168</v>
      </c>
      <c r="Y2466">
        <v>0</v>
      </c>
      <c r="Z2466">
        <v>0</v>
      </c>
      <c r="AA2466" t="s">
        <v>1758</v>
      </c>
      <c r="AB2466" t="s">
        <v>826</v>
      </c>
      <c r="AD2466" t="s">
        <v>2045</v>
      </c>
      <c r="AE2466" t="s">
        <v>2046</v>
      </c>
      <c r="AI2466" t="s">
        <v>1761</v>
      </c>
      <c r="AL2466" t="s">
        <v>3206</v>
      </c>
      <c r="AM2466">
        <v>6</v>
      </c>
      <c r="AN2466" t="s">
        <v>1004</v>
      </c>
      <c r="AO2466" t="s">
        <v>3375</v>
      </c>
      <c r="AP2466">
        <v>0</v>
      </c>
      <c r="AQ2466" s="388">
        <v>44481</v>
      </c>
      <c r="AS2466" t="s">
        <v>3186</v>
      </c>
      <c r="AT2466" s="388">
        <v>44484</v>
      </c>
      <c r="AU2466" t="s">
        <v>1756</v>
      </c>
      <c r="AV2466" t="s">
        <v>1756</v>
      </c>
      <c r="AZ2466" t="s">
        <v>1756</v>
      </c>
      <c r="BA2466" t="s">
        <v>1767</v>
      </c>
      <c r="BB2466" t="s">
        <v>6597</v>
      </c>
      <c r="BC2466" t="s">
        <v>6598</v>
      </c>
      <c r="BD2466" t="s">
        <v>826</v>
      </c>
      <c r="BE2466" t="s">
        <v>1756</v>
      </c>
      <c r="BF2466" t="s">
        <v>826</v>
      </c>
    </row>
    <row r="2467" spans="1:58">
      <c r="A2467" t="s">
        <v>829</v>
      </c>
      <c r="B2467">
        <v>6</v>
      </c>
      <c r="C2467">
        <v>0</v>
      </c>
      <c r="D2467">
        <v>10199</v>
      </c>
      <c r="E2467" t="s">
        <v>6586</v>
      </c>
      <c r="F2467">
        <v>53510602</v>
      </c>
      <c r="G2467" t="s">
        <v>2041</v>
      </c>
      <c r="H2467">
        <v>0</v>
      </c>
      <c r="I2467" t="s">
        <v>2083</v>
      </c>
      <c r="J2467">
        <v>12.21</v>
      </c>
      <c r="K2467">
        <v>7</v>
      </c>
      <c r="L2467" t="s">
        <v>1771</v>
      </c>
      <c r="M2467" t="s">
        <v>2084</v>
      </c>
      <c r="N2467" t="s">
        <v>1757</v>
      </c>
      <c r="O2467" t="s">
        <v>1756</v>
      </c>
      <c r="P2467" t="s">
        <v>1756</v>
      </c>
      <c r="Q2467" s="387">
        <v>85.47</v>
      </c>
      <c r="R2467">
        <v>11.1111</v>
      </c>
      <c r="S2467">
        <v>96.581099999999992</v>
      </c>
      <c r="T2467" s="388">
        <v>44474</v>
      </c>
      <c r="U2467">
        <v>0</v>
      </c>
      <c r="V2467" t="s">
        <v>834</v>
      </c>
      <c r="W2467" s="388">
        <v>44490</v>
      </c>
      <c r="X2467">
        <v>168</v>
      </c>
      <c r="Y2467">
        <v>0</v>
      </c>
      <c r="Z2467">
        <v>0</v>
      </c>
      <c r="AA2467" t="s">
        <v>1758</v>
      </c>
      <c r="AB2467" t="s">
        <v>826</v>
      </c>
      <c r="AD2467" t="s">
        <v>2045</v>
      </c>
      <c r="AE2467" t="s">
        <v>2046</v>
      </c>
      <c r="AI2467" t="s">
        <v>1761</v>
      </c>
      <c r="AL2467" t="s">
        <v>3206</v>
      </c>
      <c r="AM2467">
        <v>6</v>
      </c>
      <c r="AN2467" t="s">
        <v>1004</v>
      </c>
      <c r="AO2467" t="s">
        <v>3375</v>
      </c>
      <c r="AP2467">
        <v>0</v>
      </c>
      <c r="AQ2467" s="388">
        <v>44481</v>
      </c>
      <c r="AS2467" t="s">
        <v>3186</v>
      </c>
      <c r="AT2467" s="388">
        <v>44484</v>
      </c>
      <c r="AU2467" t="s">
        <v>1756</v>
      </c>
      <c r="AV2467" t="s">
        <v>1756</v>
      </c>
      <c r="AZ2467" t="s">
        <v>1756</v>
      </c>
      <c r="BA2467" t="s">
        <v>1767</v>
      </c>
      <c r="BB2467" t="s">
        <v>6599</v>
      </c>
      <c r="BC2467" t="s">
        <v>6600</v>
      </c>
      <c r="BD2467" t="s">
        <v>826</v>
      </c>
      <c r="BE2467" t="s">
        <v>1756</v>
      </c>
      <c r="BF2467" t="s">
        <v>826</v>
      </c>
    </row>
    <row r="2468" spans="1:58">
      <c r="A2468" t="s">
        <v>829</v>
      </c>
      <c r="B2468">
        <v>6</v>
      </c>
      <c r="C2468">
        <v>0</v>
      </c>
      <c r="D2468">
        <v>10199</v>
      </c>
      <c r="E2468" t="s">
        <v>6586</v>
      </c>
      <c r="F2468">
        <v>53510602</v>
      </c>
      <c r="G2468" t="s">
        <v>2041</v>
      </c>
      <c r="H2468">
        <v>0</v>
      </c>
      <c r="I2468" t="s">
        <v>2089</v>
      </c>
      <c r="J2468">
        <v>146.96</v>
      </c>
      <c r="K2468">
        <v>10</v>
      </c>
      <c r="L2468" t="s">
        <v>2063</v>
      </c>
      <c r="M2468" t="s">
        <v>2090</v>
      </c>
      <c r="N2468" t="s">
        <v>1757</v>
      </c>
      <c r="O2468" t="s">
        <v>1756</v>
      </c>
      <c r="P2468" t="s">
        <v>1756</v>
      </c>
      <c r="Q2468" s="387">
        <v>1469.6</v>
      </c>
      <c r="R2468">
        <v>191.048</v>
      </c>
      <c r="S2468">
        <v>1660.6479999999997</v>
      </c>
      <c r="T2468" s="388">
        <v>44474</v>
      </c>
      <c r="U2468">
        <v>0</v>
      </c>
      <c r="V2468" t="s">
        <v>834</v>
      </c>
      <c r="W2468" s="388">
        <v>44490</v>
      </c>
      <c r="X2468">
        <v>168</v>
      </c>
      <c r="Y2468">
        <v>0</v>
      </c>
      <c r="Z2468">
        <v>0</v>
      </c>
      <c r="AA2468" t="s">
        <v>1758</v>
      </c>
      <c r="AB2468" t="s">
        <v>826</v>
      </c>
      <c r="AD2468" t="s">
        <v>2045</v>
      </c>
      <c r="AE2468" t="s">
        <v>2046</v>
      </c>
      <c r="AI2468" t="s">
        <v>1761</v>
      </c>
      <c r="AL2468" t="s">
        <v>3206</v>
      </c>
      <c r="AM2468">
        <v>6</v>
      </c>
      <c r="AN2468" t="s">
        <v>1004</v>
      </c>
      <c r="AO2468" t="s">
        <v>3375</v>
      </c>
      <c r="AP2468">
        <v>0</v>
      </c>
      <c r="AQ2468" s="388">
        <v>44481</v>
      </c>
      <c r="AS2468" t="s">
        <v>3186</v>
      </c>
      <c r="AT2468" s="388">
        <v>44484</v>
      </c>
      <c r="AU2468" t="s">
        <v>1756</v>
      </c>
      <c r="AV2468" t="s">
        <v>1756</v>
      </c>
      <c r="AZ2468" t="s">
        <v>1756</v>
      </c>
      <c r="BA2468" t="s">
        <v>1767</v>
      </c>
      <c r="BB2468" t="s">
        <v>6601</v>
      </c>
      <c r="BC2468" t="s">
        <v>6602</v>
      </c>
      <c r="BD2468" t="s">
        <v>826</v>
      </c>
      <c r="BE2468" t="s">
        <v>1756</v>
      </c>
      <c r="BF2468" t="s">
        <v>826</v>
      </c>
    </row>
    <row r="2469" spans="1:58">
      <c r="A2469" t="s">
        <v>829</v>
      </c>
      <c r="B2469">
        <v>6</v>
      </c>
      <c r="C2469">
        <v>0</v>
      </c>
      <c r="D2469">
        <v>10199</v>
      </c>
      <c r="E2469" t="s">
        <v>6586</v>
      </c>
      <c r="F2469">
        <v>53510602</v>
      </c>
      <c r="G2469" t="s">
        <v>2041</v>
      </c>
      <c r="H2469">
        <v>0</v>
      </c>
      <c r="I2469" t="s">
        <v>2089</v>
      </c>
      <c r="J2469">
        <v>146.96</v>
      </c>
      <c r="K2469">
        <v>7</v>
      </c>
      <c r="L2469" t="s">
        <v>2063</v>
      </c>
      <c r="M2469" t="s">
        <v>2090</v>
      </c>
      <c r="N2469" t="s">
        <v>1757</v>
      </c>
      <c r="O2469" t="s">
        <v>1756</v>
      </c>
      <c r="P2469" t="s">
        <v>1756</v>
      </c>
      <c r="Q2469" s="387">
        <v>1028.72</v>
      </c>
      <c r="R2469">
        <v>133.7336</v>
      </c>
      <c r="S2469">
        <v>1162.4535999999998</v>
      </c>
      <c r="T2469" s="388">
        <v>44474</v>
      </c>
      <c r="U2469">
        <v>0</v>
      </c>
      <c r="V2469" t="s">
        <v>834</v>
      </c>
      <c r="W2469" s="388">
        <v>44490</v>
      </c>
      <c r="X2469">
        <v>168</v>
      </c>
      <c r="Y2469">
        <v>0</v>
      </c>
      <c r="Z2469">
        <v>0</v>
      </c>
      <c r="AA2469" t="s">
        <v>1758</v>
      </c>
      <c r="AB2469" t="s">
        <v>826</v>
      </c>
      <c r="AD2469" t="s">
        <v>2045</v>
      </c>
      <c r="AE2469" t="s">
        <v>2046</v>
      </c>
      <c r="AI2469" t="s">
        <v>1761</v>
      </c>
      <c r="AL2469" t="s">
        <v>3206</v>
      </c>
      <c r="AM2469">
        <v>6</v>
      </c>
      <c r="AN2469" t="s">
        <v>1004</v>
      </c>
      <c r="AO2469" t="s">
        <v>3375</v>
      </c>
      <c r="AP2469">
        <v>0</v>
      </c>
      <c r="AQ2469" s="388">
        <v>44481</v>
      </c>
      <c r="AS2469" t="s">
        <v>3186</v>
      </c>
      <c r="AT2469" s="388">
        <v>44484</v>
      </c>
      <c r="AU2469" t="s">
        <v>1756</v>
      </c>
      <c r="AV2469" t="s">
        <v>1756</v>
      </c>
      <c r="AZ2469" t="s">
        <v>1756</v>
      </c>
      <c r="BA2469" t="s">
        <v>1767</v>
      </c>
      <c r="BB2469" t="s">
        <v>6603</v>
      </c>
      <c r="BC2469" t="s">
        <v>6604</v>
      </c>
      <c r="BD2469" t="s">
        <v>826</v>
      </c>
      <c r="BE2469" t="s">
        <v>1756</v>
      </c>
      <c r="BF2469" t="s">
        <v>826</v>
      </c>
    </row>
    <row r="2470" spans="1:58">
      <c r="A2470" t="s">
        <v>829</v>
      </c>
      <c r="B2470">
        <v>6</v>
      </c>
      <c r="C2470">
        <v>0</v>
      </c>
      <c r="D2470">
        <v>10198</v>
      </c>
      <c r="E2470" t="s">
        <v>6605</v>
      </c>
      <c r="F2470">
        <v>53510602</v>
      </c>
      <c r="G2470" t="s">
        <v>2041</v>
      </c>
      <c r="H2470">
        <v>0</v>
      </c>
      <c r="I2470" t="s">
        <v>2042</v>
      </c>
      <c r="J2470">
        <v>60</v>
      </c>
      <c r="K2470">
        <v>13</v>
      </c>
      <c r="L2470" t="s">
        <v>1771</v>
      </c>
      <c r="M2470" t="s">
        <v>1756</v>
      </c>
      <c r="N2470" t="s">
        <v>1756</v>
      </c>
      <c r="O2470" t="s">
        <v>2043</v>
      </c>
      <c r="P2470" t="s">
        <v>1757</v>
      </c>
      <c r="Q2470" s="387">
        <v>780</v>
      </c>
      <c r="R2470">
        <v>101.4</v>
      </c>
      <c r="S2470">
        <v>881.39999999999986</v>
      </c>
      <c r="T2470" s="388">
        <v>44474</v>
      </c>
      <c r="U2470">
        <v>0</v>
      </c>
      <c r="V2470" t="s">
        <v>834</v>
      </c>
      <c r="W2470" s="388">
        <v>44490</v>
      </c>
      <c r="X2470">
        <v>168</v>
      </c>
      <c r="Y2470">
        <v>0</v>
      </c>
      <c r="Z2470">
        <v>0</v>
      </c>
      <c r="AA2470" t="s">
        <v>1758</v>
      </c>
      <c r="AB2470" t="s">
        <v>826</v>
      </c>
      <c r="AD2470" t="s">
        <v>2045</v>
      </c>
      <c r="AE2470" t="s">
        <v>2046</v>
      </c>
      <c r="AI2470" t="s">
        <v>1761</v>
      </c>
      <c r="AL2470" t="s">
        <v>6606</v>
      </c>
      <c r="AM2470">
        <v>6</v>
      </c>
      <c r="AN2470" t="s">
        <v>3223</v>
      </c>
      <c r="AO2470" t="s">
        <v>3398</v>
      </c>
      <c r="AP2470">
        <v>0</v>
      </c>
      <c r="AQ2470" s="388">
        <v>44481</v>
      </c>
      <c r="AS2470" t="s">
        <v>3186</v>
      </c>
      <c r="AT2470" s="388">
        <v>44484</v>
      </c>
      <c r="AU2470" t="s">
        <v>1756</v>
      </c>
      <c r="AV2470" t="s">
        <v>1756</v>
      </c>
      <c r="AZ2470" t="s">
        <v>1756</v>
      </c>
      <c r="BA2470" t="s">
        <v>1767</v>
      </c>
      <c r="BB2470" t="s">
        <v>6607</v>
      </c>
      <c r="BC2470" t="s">
        <v>6608</v>
      </c>
      <c r="BD2470" t="s">
        <v>826</v>
      </c>
      <c r="BE2470" t="s">
        <v>1756</v>
      </c>
      <c r="BF2470" t="s">
        <v>826</v>
      </c>
    </row>
    <row r="2471" spans="1:58">
      <c r="A2471" t="s">
        <v>829</v>
      </c>
      <c r="B2471">
        <v>6</v>
      </c>
      <c r="C2471">
        <v>0</v>
      </c>
      <c r="D2471">
        <v>10198</v>
      </c>
      <c r="E2471" t="s">
        <v>6605</v>
      </c>
      <c r="F2471">
        <v>53510602</v>
      </c>
      <c r="G2471" t="s">
        <v>2041</v>
      </c>
      <c r="H2471">
        <v>0</v>
      </c>
      <c r="I2471" t="s">
        <v>2052</v>
      </c>
      <c r="J2471">
        <v>75</v>
      </c>
      <c r="K2471">
        <v>48</v>
      </c>
      <c r="L2471" t="s">
        <v>1771</v>
      </c>
      <c r="M2471" t="s">
        <v>1756</v>
      </c>
      <c r="N2471" t="s">
        <v>1756</v>
      </c>
      <c r="O2471" t="s">
        <v>2053</v>
      </c>
      <c r="P2471" t="s">
        <v>1757</v>
      </c>
      <c r="Q2471" s="387">
        <v>3600</v>
      </c>
      <c r="R2471">
        <v>468</v>
      </c>
      <c r="S2471">
        <v>4067.9999999999995</v>
      </c>
      <c r="T2471" s="388">
        <v>44474</v>
      </c>
      <c r="U2471">
        <v>0</v>
      </c>
      <c r="V2471" t="s">
        <v>834</v>
      </c>
      <c r="W2471" s="388">
        <v>44490</v>
      </c>
      <c r="X2471">
        <v>168</v>
      </c>
      <c r="Y2471">
        <v>0</v>
      </c>
      <c r="Z2471">
        <v>0</v>
      </c>
      <c r="AA2471" t="s">
        <v>1758</v>
      </c>
      <c r="AB2471" t="s">
        <v>826</v>
      </c>
      <c r="AD2471" t="s">
        <v>2045</v>
      </c>
      <c r="AE2471" t="s">
        <v>2046</v>
      </c>
      <c r="AI2471" t="s">
        <v>1761</v>
      </c>
      <c r="AL2471" t="s">
        <v>6606</v>
      </c>
      <c r="AM2471">
        <v>6</v>
      </c>
      <c r="AN2471" t="s">
        <v>3223</v>
      </c>
      <c r="AO2471" t="s">
        <v>3398</v>
      </c>
      <c r="AP2471">
        <v>0</v>
      </c>
      <c r="AQ2471" s="388">
        <v>44481</v>
      </c>
      <c r="AS2471" t="s">
        <v>3186</v>
      </c>
      <c r="AT2471" s="388">
        <v>44484</v>
      </c>
      <c r="AU2471" t="s">
        <v>1756</v>
      </c>
      <c r="AV2471" t="s">
        <v>1756</v>
      </c>
      <c r="AZ2471" t="s">
        <v>1756</v>
      </c>
      <c r="BA2471" t="s">
        <v>1767</v>
      </c>
      <c r="BB2471" t="s">
        <v>6609</v>
      </c>
      <c r="BC2471" t="s">
        <v>6610</v>
      </c>
      <c r="BD2471" t="s">
        <v>826</v>
      </c>
      <c r="BE2471" t="s">
        <v>1756</v>
      </c>
      <c r="BF2471" t="s">
        <v>826</v>
      </c>
    </row>
    <row r="2472" spans="1:58">
      <c r="A2472" t="s">
        <v>829</v>
      </c>
      <c r="B2472">
        <v>6</v>
      </c>
      <c r="C2472">
        <v>0</v>
      </c>
      <c r="D2472">
        <v>10198</v>
      </c>
      <c r="E2472" t="s">
        <v>6605</v>
      </c>
      <c r="F2472">
        <v>53510602</v>
      </c>
      <c r="G2472" t="s">
        <v>2041</v>
      </c>
      <c r="H2472">
        <v>0</v>
      </c>
      <c r="I2472" t="s">
        <v>2056</v>
      </c>
      <c r="J2472">
        <v>210</v>
      </c>
      <c r="K2472">
        <v>6</v>
      </c>
      <c r="L2472" t="s">
        <v>1755</v>
      </c>
      <c r="M2472" t="s">
        <v>1756</v>
      </c>
      <c r="N2472" t="s">
        <v>1756</v>
      </c>
      <c r="P2472" t="s">
        <v>1757</v>
      </c>
      <c r="Q2472" s="387">
        <v>1260</v>
      </c>
      <c r="R2472">
        <v>163.80000000000001</v>
      </c>
      <c r="S2472">
        <v>1423.8</v>
      </c>
      <c r="T2472" s="388">
        <v>44474</v>
      </c>
      <c r="U2472">
        <v>0</v>
      </c>
      <c r="V2472" t="s">
        <v>834</v>
      </c>
      <c r="W2472" s="388">
        <v>44490</v>
      </c>
      <c r="X2472">
        <v>168</v>
      </c>
      <c r="Y2472">
        <v>0</v>
      </c>
      <c r="Z2472">
        <v>0</v>
      </c>
      <c r="AA2472" t="s">
        <v>1758</v>
      </c>
      <c r="AB2472" t="s">
        <v>826</v>
      </c>
      <c r="AD2472" t="s">
        <v>2045</v>
      </c>
      <c r="AE2472" t="s">
        <v>2046</v>
      </c>
      <c r="AI2472" t="s">
        <v>1761</v>
      </c>
      <c r="AL2472" t="s">
        <v>6606</v>
      </c>
      <c r="AM2472">
        <v>6</v>
      </c>
      <c r="AN2472" t="s">
        <v>3223</v>
      </c>
      <c r="AO2472" t="s">
        <v>3398</v>
      </c>
      <c r="AP2472">
        <v>0</v>
      </c>
      <c r="AQ2472" s="388">
        <v>44481</v>
      </c>
      <c r="AS2472" t="s">
        <v>3186</v>
      </c>
      <c r="AT2472" s="388">
        <v>44484</v>
      </c>
      <c r="AU2472" t="s">
        <v>1756</v>
      </c>
      <c r="AV2472" t="s">
        <v>1756</v>
      </c>
      <c r="AZ2472" t="s">
        <v>1756</v>
      </c>
      <c r="BA2472" t="s">
        <v>1767</v>
      </c>
      <c r="BB2472" t="s">
        <v>6611</v>
      </c>
      <c r="BC2472" t="s">
        <v>6612</v>
      </c>
      <c r="BD2472" t="s">
        <v>826</v>
      </c>
      <c r="BE2472" t="s">
        <v>1756</v>
      </c>
      <c r="BF2472" t="s">
        <v>826</v>
      </c>
    </row>
    <row r="2473" spans="1:58">
      <c r="A2473" t="s">
        <v>829</v>
      </c>
      <c r="B2473">
        <v>6</v>
      </c>
      <c r="C2473">
        <v>0</v>
      </c>
      <c r="D2473">
        <v>10198</v>
      </c>
      <c r="E2473" t="s">
        <v>6605</v>
      </c>
      <c r="F2473">
        <v>53510602</v>
      </c>
      <c r="G2473" t="s">
        <v>2041</v>
      </c>
      <c r="H2473">
        <v>0</v>
      </c>
      <c r="I2473" t="s">
        <v>518</v>
      </c>
      <c r="J2473">
        <v>95</v>
      </c>
      <c r="K2473">
        <v>13</v>
      </c>
      <c r="L2473" t="s">
        <v>1771</v>
      </c>
      <c r="M2473" t="s">
        <v>1756</v>
      </c>
      <c r="N2473" t="s">
        <v>1756</v>
      </c>
      <c r="O2473" t="s">
        <v>2059</v>
      </c>
      <c r="P2473" t="s">
        <v>1757</v>
      </c>
      <c r="Q2473" s="387">
        <v>1235</v>
      </c>
      <c r="R2473">
        <v>160.55000000000001</v>
      </c>
      <c r="S2473">
        <v>1395.55</v>
      </c>
      <c r="T2473" s="388">
        <v>44474</v>
      </c>
      <c r="U2473">
        <v>0</v>
      </c>
      <c r="V2473" t="s">
        <v>834</v>
      </c>
      <c r="W2473" s="388">
        <v>44490</v>
      </c>
      <c r="X2473">
        <v>168</v>
      </c>
      <c r="Y2473">
        <v>0</v>
      </c>
      <c r="Z2473">
        <v>0</v>
      </c>
      <c r="AA2473" t="s">
        <v>1758</v>
      </c>
      <c r="AB2473" t="s">
        <v>826</v>
      </c>
      <c r="AD2473" t="s">
        <v>2045</v>
      </c>
      <c r="AE2473" t="s">
        <v>2046</v>
      </c>
      <c r="AI2473" t="s">
        <v>1761</v>
      </c>
      <c r="AL2473" t="s">
        <v>6606</v>
      </c>
      <c r="AM2473">
        <v>6</v>
      </c>
      <c r="AN2473" t="s">
        <v>3223</v>
      </c>
      <c r="AO2473" t="s">
        <v>3398</v>
      </c>
      <c r="AP2473">
        <v>0</v>
      </c>
      <c r="AQ2473" s="388">
        <v>44481</v>
      </c>
      <c r="AS2473" t="s">
        <v>3186</v>
      </c>
      <c r="AT2473" s="388">
        <v>44484</v>
      </c>
      <c r="AU2473" t="s">
        <v>1756</v>
      </c>
      <c r="AV2473" t="s">
        <v>1756</v>
      </c>
      <c r="AZ2473" t="s">
        <v>1756</v>
      </c>
      <c r="BA2473" t="s">
        <v>1767</v>
      </c>
      <c r="BB2473" t="s">
        <v>6613</v>
      </c>
      <c r="BC2473" t="s">
        <v>6614</v>
      </c>
      <c r="BD2473" t="s">
        <v>826</v>
      </c>
      <c r="BE2473" t="s">
        <v>1756</v>
      </c>
      <c r="BF2473" t="s">
        <v>826</v>
      </c>
    </row>
    <row r="2474" spans="1:58">
      <c r="A2474" t="s">
        <v>829</v>
      </c>
      <c r="B2474">
        <v>6</v>
      </c>
      <c r="C2474">
        <v>0</v>
      </c>
      <c r="D2474">
        <v>10198</v>
      </c>
      <c r="E2474" t="s">
        <v>6605</v>
      </c>
      <c r="F2474">
        <v>53510602</v>
      </c>
      <c r="G2474" t="s">
        <v>2041</v>
      </c>
      <c r="H2474">
        <v>0</v>
      </c>
      <c r="I2474" t="s">
        <v>2062</v>
      </c>
      <c r="J2474">
        <v>138.05000000000001</v>
      </c>
      <c r="K2474">
        <v>12</v>
      </c>
      <c r="L2474" t="s">
        <v>2063</v>
      </c>
      <c r="M2474" t="s">
        <v>2064</v>
      </c>
      <c r="N2474" t="s">
        <v>1757</v>
      </c>
      <c r="O2474" t="s">
        <v>1756</v>
      </c>
      <c r="P2474" t="s">
        <v>1756</v>
      </c>
      <c r="Q2474" s="387">
        <v>1656.6</v>
      </c>
      <c r="R2474">
        <v>215.358</v>
      </c>
      <c r="S2474">
        <v>1871.9579999999996</v>
      </c>
      <c r="T2474" s="388">
        <v>44474</v>
      </c>
      <c r="U2474">
        <v>0</v>
      </c>
      <c r="V2474" t="s">
        <v>834</v>
      </c>
      <c r="W2474" s="388">
        <v>44490</v>
      </c>
      <c r="X2474">
        <v>168</v>
      </c>
      <c r="Y2474">
        <v>0</v>
      </c>
      <c r="Z2474">
        <v>0</v>
      </c>
      <c r="AA2474" t="s">
        <v>1758</v>
      </c>
      <c r="AB2474" t="s">
        <v>826</v>
      </c>
      <c r="AD2474" t="s">
        <v>2045</v>
      </c>
      <c r="AE2474" t="s">
        <v>2046</v>
      </c>
      <c r="AI2474" t="s">
        <v>1761</v>
      </c>
      <c r="AL2474" t="s">
        <v>6606</v>
      </c>
      <c r="AM2474">
        <v>6</v>
      </c>
      <c r="AN2474" t="s">
        <v>3223</v>
      </c>
      <c r="AO2474" t="s">
        <v>3398</v>
      </c>
      <c r="AP2474">
        <v>0</v>
      </c>
      <c r="AQ2474" s="388">
        <v>44481</v>
      </c>
      <c r="AS2474" t="s">
        <v>3186</v>
      </c>
      <c r="AT2474" s="388">
        <v>44484</v>
      </c>
      <c r="AU2474" t="s">
        <v>1756</v>
      </c>
      <c r="AV2474" t="s">
        <v>1756</v>
      </c>
      <c r="AZ2474" t="s">
        <v>1756</v>
      </c>
      <c r="BA2474" t="s">
        <v>1767</v>
      </c>
      <c r="BB2474" t="s">
        <v>6615</v>
      </c>
      <c r="BC2474" t="s">
        <v>6616</v>
      </c>
      <c r="BD2474" t="s">
        <v>826</v>
      </c>
      <c r="BE2474" t="s">
        <v>1756</v>
      </c>
      <c r="BF2474" t="s">
        <v>826</v>
      </c>
    </row>
    <row r="2475" spans="1:58">
      <c r="A2475" t="s">
        <v>829</v>
      </c>
      <c r="B2475">
        <v>6</v>
      </c>
      <c r="C2475">
        <v>0</v>
      </c>
      <c r="D2475">
        <v>10198</v>
      </c>
      <c r="E2475" t="s">
        <v>6605</v>
      </c>
      <c r="F2475">
        <v>53510602</v>
      </c>
      <c r="G2475" t="s">
        <v>2041</v>
      </c>
      <c r="H2475">
        <v>0</v>
      </c>
      <c r="I2475" t="s">
        <v>2073</v>
      </c>
      <c r="J2475">
        <v>243.75</v>
      </c>
      <c r="K2475">
        <v>5</v>
      </c>
      <c r="L2475" t="s">
        <v>1755</v>
      </c>
      <c r="M2475" t="s">
        <v>2074</v>
      </c>
      <c r="N2475" t="s">
        <v>1757</v>
      </c>
      <c r="O2475" t="s">
        <v>1756</v>
      </c>
      <c r="P2475" t="s">
        <v>1756</v>
      </c>
      <c r="Q2475" s="387">
        <v>1218.75</v>
      </c>
      <c r="R2475">
        <v>158.4375</v>
      </c>
      <c r="S2475">
        <v>1377.1874999999998</v>
      </c>
      <c r="T2475" s="388">
        <v>44474</v>
      </c>
      <c r="U2475">
        <v>0</v>
      </c>
      <c r="V2475" t="s">
        <v>834</v>
      </c>
      <c r="W2475" s="388">
        <v>44490</v>
      </c>
      <c r="X2475">
        <v>168</v>
      </c>
      <c r="Y2475">
        <v>0</v>
      </c>
      <c r="Z2475">
        <v>0</v>
      </c>
      <c r="AA2475" t="s">
        <v>1758</v>
      </c>
      <c r="AB2475" t="s">
        <v>826</v>
      </c>
      <c r="AD2475" t="s">
        <v>2045</v>
      </c>
      <c r="AE2475" t="s">
        <v>2046</v>
      </c>
      <c r="AI2475" t="s">
        <v>1761</v>
      </c>
      <c r="AL2475" t="s">
        <v>6606</v>
      </c>
      <c r="AM2475">
        <v>6</v>
      </c>
      <c r="AN2475" t="s">
        <v>3223</v>
      </c>
      <c r="AO2475" t="s">
        <v>3398</v>
      </c>
      <c r="AP2475">
        <v>0</v>
      </c>
      <c r="AQ2475" s="388">
        <v>44481</v>
      </c>
      <c r="AS2475" t="s">
        <v>3186</v>
      </c>
      <c r="AT2475" s="388">
        <v>44484</v>
      </c>
      <c r="AU2475" t="s">
        <v>1756</v>
      </c>
      <c r="AV2475" t="s">
        <v>1756</v>
      </c>
      <c r="AZ2475" t="s">
        <v>1756</v>
      </c>
      <c r="BA2475" t="s">
        <v>1767</v>
      </c>
      <c r="BB2475" t="s">
        <v>6617</v>
      </c>
      <c r="BC2475" t="s">
        <v>6618</v>
      </c>
      <c r="BD2475" t="s">
        <v>826</v>
      </c>
      <c r="BE2475" t="s">
        <v>1756</v>
      </c>
      <c r="BF2475" t="s">
        <v>826</v>
      </c>
    </row>
    <row r="2476" spans="1:58">
      <c r="A2476" t="s">
        <v>829</v>
      </c>
      <c r="B2476">
        <v>6</v>
      </c>
      <c r="C2476">
        <v>0</v>
      </c>
      <c r="D2476">
        <v>10198</v>
      </c>
      <c r="E2476" t="s">
        <v>6605</v>
      </c>
      <c r="F2476">
        <v>53510602</v>
      </c>
      <c r="G2476" t="s">
        <v>2041</v>
      </c>
      <c r="H2476">
        <v>0</v>
      </c>
      <c r="I2476" t="s">
        <v>2083</v>
      </c>
      <c r="J2476">
        <v>12.21</v>
      </c>
      <c r="K2476">
        <v>8</v>
      </c>
      <c r="L2476" t="s">
        <v>1771</v>
      </c>
      <c r="M2476" t="s">
        <v>2084</v>
      </c>
      <c r="N2476" t="s">
        <v>1757</v>
      </c>
      <c r="O2476" t="s">
        <v>1756</v>
      </c>
      <c r="P2476" t="s">
        <v>1756</v>
      </c>
      <c r="Q2476" s="387">
        <v>97.68</v>
      </c>
      <c r="R2476">
        <v>12.698400000000001</v>
      </c>
      <c r="S2476">
        <v>110.3784</v>
      </c>
      <c r="T2476" s="388">
        <v>44474</v>
      </c>
      <c r="U2476">
        <v>0</v>
      </c>
      <c r="V2476" t="s">
        <v>834</v>
      </c>
      <c r="W2476" s="388">
        <v>44490</v>
      </c>
      <c r="X2476">
        <v>168</v>
      </c>
      <c r="Y2476">
        <v>0</v>
      </c>
      <c r="Z2476">
        <v>0</v>
      </c>
      <c r="AA2476" t="s">
        <v>1758</v>
      </c>
      <c r="AB2476" t="s">
        <v>826</v>
      </c>
      <c r="AD2476" t="s">
        <v>2045</v>
      </c>
      <c r="AE2476" t="s">
        <v>2046</v>
      </c>
      <c r="AI2476" t="s">
        <v>1761</v>
      </c>
      <c r="AL2476" t="s">
        <v>6606</v>
      </c>
      <c r="AM2476">
        <v>6</v>
      </c>
      <c r="AN2476" t="s">
        <v>3223</v>
      </c>
      <c r="AO2476" t="s">
        <v>3398</v>
      </c>
      <c r="AP2476">
        <v>0</v>
      </c>
      <c r="AQ2476" s="388">
        <v>44481</v>
      </c>
      <c r="AS2476" t="s">
        <v>3186</v>
      </c>
      <c r="AT2476" s="388">
        <v>44484</v>
      </c>
      <c r="AU2476" t="s">
        <v>1756</v>
      </c>
      <c r="AV2476" t="s">
        <v>1756</v>
      </c>
      <c r="AZ2476" t="s">
        <v>1756</v>
      </c>
      <c r="BA2476" t="s">
        <v>1767</v>
      </c>
      <c r="BB2476" t="s">
        <v>6619</v>
      </c>
      <c r="BC2476" t="s">
        <v>6620</v>
      </c>
      <c r="BD2476" t="s">
        <v>826</v>
      </c>
      <c r="BE2476" t="s">
        <v>1756</v>
      </c>
      <c r="BF2476" t="s">
        <v>826</v>
      </c>
    </row>
    <row r="2477" spans="1:58">
      <c r="A2477" t="s">
        <v>829</v>
      </c>
      <c r="B2477">
        <v>6</v>
      </c>
      <c r="C2477">
        <v>0</v>
      </c>
      <c r="D2477">
        <v>10198</v>
      </c>
      <c r="E2477" t="s">
        <v>6605</v>
      </c>
      <c r="F2477">
        <v>53510602</v>
      </c>
      <c r="G2477" t="s">
        <v>2041</v>
      </c>
      <c r="H2477">
        <v>0</v>
      </c>
      <c r="I2477" t="s">
        <v>2089</v>
      </c>
      <c r="J2477">
        <v>146.96</v>
      </c>
      <c r="K2477">
        <v>8</v>
      </c>
      <c r="L2477" t="s">
        <v>2063</v>
      </c>
      <c r="M2477" t="s">
        <v>2090</v>
      </c>
      <c r="N2477" t="s">
        <v>1757</v>
      </c>
      <c r="O2477" t="s">
        <v>1756</v>
      </c>
      <c r="P2477" t="s">
        <v>1756</v>
      </c>
      <c r="Q2477" s="387">
        <v>1175.68</v>
      </c>
      <c r="R2477">
        <v>152.83840000000001</v>
      </c>
      <c r="S2477">
        <v>1328.5183999999999</v>
      </c>
      <c r="T2477" s="388">
        <v>44474</v>
      </c>
      <c r="U2477">
        <v>0</v>
      </c>
      <c r="V2477" t="s">
        <v>834</v>
      </c>
      <c r="W2477" s="388">
        <v>44490</v>
      </c>
      <c r="X2477">
        <v>168</v>
      </c>
      <c r="Y2477">
        <v>0</v>
      </c>
      <c r="Z2477">
        <v>0</v>
      </c>
      <c r="AA2477" t="s">
        <v>1758</v>
      </c>
      <c r="AB2477" t="s">
        <v>826</v>
      </c>
      <c r="AD2477" t="s">
        <v>2045</v>
      </c>
      <c r="AE2477" t="s">
        <v>2046</v>
      </c>
      <c r="AI2477" t="s">
        <v>1761</v>
      </c>
      <c r="AL2477" t="s">
        <v>6606</v>
      </c>
      <c r="AM2477">
        <v>6</v>
      </c>
      <c r="AN2477" t="s">
        <v>3223</v>
      </c>
      <c r="AO2477" t="s">
        <v>3398</v>
      </c>
      <c r="AP2477">
        <v>0</v>
      </c>
      <c r="AQ2477" s="388">
        <v>44481</v>
      </c>
      <c r="AS2477" t="s">
        <v>3186</v>
      </c>
      <c r="AT2477" s="388">
        <v>44484</v>
      </c>
      <c r="AU2477" t="s">
        <v>1756</v>
      </c>
      <c r="AV2477" t="s">
        <v>1756</v>
      </c>
      <c r="AZ2477" t="s">
        <v>1756</v>
      </c>
      <c r="BA2477" t="s">
        <v>1767</v>
      </c>
      <c r="BB2477" t="s">
        <v>6621</v>
      </c>
      <c r="BC2477" t="s">
        <v>6622</v>
      </c>
      <c r="BD2477" t="s">
        <v>826</v>
      </c>
      <c r="BE2477" t="s">
        <v>1756</v>
      </c>
      <c r="BF2477" t="s">
        <v>826</v>
      </c>
    </row>
    <row r="2478" spans="1:58">
      <c r="A2478" t="s">
        <v>829</v>
      </c>
      <c r="B2478">
        <v>6</v>
      </c>
      <c r="C2478">
        <v>0</v>
      </c>
      <c r="D2478">
        <v>10198</v>
      </c>
      <c r="E2478" t="s">
        <v>6605</v>
      </c>
      <c r="F2478">
        <v>53510602</v>
      </c>
      <c r="G2478" t="s">
        <v>2041</v>
      </c>
      <c r="H2478">
        <v>0</v>
      </c>
      <c r="I2478" t="s">
        <v>2089</v>
      </c>
      <c r="J2478">
        <v>146.96</v>
      </c>
      <c r="K2478">
        <v>12</v>
      </c>
      <c r="L2478" t="s">
        <v>2063</v>
      </c>
      <c r="M2478" t="s">
        <v>2090</v>
      </c>
      <c r="N2478" t="s">
        <v>1757</v>
      </c>
      <c r="O2478" t="s">
        <v>1756</v>
      </c>
      <c r="P2478" t="s">
        <v>1756</v>
      </c>
      <c r="Q2478" s="387">
        <v>1763.52</v>
      </c>
      <c r="R2478">
        <v>229.2576</v>
      </c>
      <c r="S2478">
        <v>1992.7775999999999</v>
      </c>
      <c r="T2478" s="388">
        <v>44474</v>
      </c>
      <c r="U2478">
        <v>0</v>
      </c>
      <c r="V2478" t="s">
        <v>834</v>
      </c>
      <c r="W2478" s="388">
        <v>44490</v>
      </c>
      <c r="X2478">
        <v>168</v>
      </c>
      <c r="Y2478">
        <v>0</v>
      </c>
      <c r="Z2478">
        <v>0</v>
      </c>
      <c r="AA2478" t="s">
        <v>1758</v>
      </c>
      <c r="AB2478" t="s">
        <v>826</v>
      </c>
      <c r="AD2478" t="s">
        <v>2045</v>
      </c>
      <c r="AE2478" t="s">
        <v>2046</v>
      </c>
      <c r="AI2478" t="s">
        <v>1761</v>
      </c>
      <c r="AL2478" t="s">
        <v>6606</v>
      </c>
      <c r="AM2478">
        <v>6</v>
      </c>
      <c r="AN2478" t="s">
        <v>3223</v>
      </c>
      <c r="AO2478" t="s">
        <v>3398</v>
      </c>
      <c r="AP2478">
        <v>0</v>
      </c>
      <c r="AQ2478" s="388">
        <v>44481</v>
      </c>
      <c r="AS2478" t="s">
        <v>3186</v>
      </c>
      <c r="AT2478" s="388">
        <v>44484</v>
      </c>
      <c r="AU2478" t="s">
        <v>1756</v>
      </c>
      <c r="AV2478" t="s">
        <v>1756</v>
      </c>
      <c r="AZ2478" t="s">
        <v>1756</v>
      </c>
      <c r="BA2478" t="s">
        <v>1767</v>
      </c>
      <c r="BB2478" t="s">
        <v>6623</v>
      </c>
      <c r="BC2478" t="s">
        <v>6624</v>
      </c>
      <c r="BD2478" t="s">
        <v>826</v>
      </c>
      <c r="BE2478" t="s">
        <v>1756</v>
      </c>
      <c r="BF2478" t="s">
        <v>826</v>
      </c>
    </row>
    <row r="2479" spans="1:58">
      <c r="A2479" t="s">
        <v>829</v>
      </c>
      <c r="B2479">
        <v>6</v>
      </c>
      <c r="C2479">
        <v>0</v>
      </c>
      <c r="D2479">
        <v>10198</v>
      </c>
      <c r="E2479" t="s">
        <v>6605</v>
      </c>
      <c r="F2479">
        <v>53510602</v>
      </c>
      <c r="G2479" t="s">
        <v>2041</v>
      </c>
      <c r="H2479">
        <v>0</v>
      </c>
      <c r="I2479" t="s">
        <v>2247</v>
      </c>
      <c r="J2479">
        <v>131.47999999999999</v>
      </c>
      <c r="K2479">
        <v>12</v>
      </c>
      <c r="L2479" t="s">
        <v>2063</v>
      </c>
      <c r="M2479" t="s">
        <v>2248</v>
      </c>
      <c r="N2479" t="s">
        <v>1757</v>
      </c>
      <c r="O2479" t="s">
        <v>1756</v>
      </c>
      <c r="P2479" t="s">
        <v>1756</v>
      </c>
      <c r="Q2479" s="387">
        <v>1577.76</v>
      </c>
      <c r="R2479">
        <v>205.1088</v>
      </c>
      <c r="S2479">
        <v>1782.8687999999997</v>
      </c>
      <c r="T2479" s="388">
        <v>44474</v>
      </c>
      <c r="U2479">
        <v>0</v>
      </c>
      <c r="V2479" t="s">
        <v>834</v>
      </c>
      <c r="W2479" s="388">
        <v>44490</v>
      </c>
      <c r="X2479">
        <v>168</v>
      </c>
      <c r="Y2479">
        <v>0</v>
      </c>
      <c r="Z2479">
        <v>0</v>
      </c>
      <c r="AA2479" t="s">
        <v>1758</v>
      </c>
      <c r="AB2479" t="s">
        <v>826</v>
      </c>
      <c r="AD2479" t="s">
        <v>2045</v>
      </c>
      <c r="AE2479" t="s">
        <v>2046</v>
      </c>
      <c r="AI2479" t="s">
        <v>1761</v>
      </c>
      <c r="AL2479" t="s">
        <v>6606</v>
      </c>
      <c r="AM2479">
        <v>6</v>
      </c>
      <c r="AN2479" t="s">
        <v>3223</v>
      </c>
      <c r="AO2479" t="s">
        <v>3398</v>
      </c>
      <c r="AP2479">
        <v>0</v>
      </c>
      <c r="AQ2479" s="388">
        <v>44481</v>
      </c>
      <c r="AS2479" t="s">
        <v>3186</v>
      </c>
      <c r="AT2479" s="388">
        <v>44484</v>
      </c>
      <c r="AU2479" t="s">
        <v>1756</v>
      </c>
      <c r="AV2479" t="s">
        <v>1756</v>
      </c>
      <c r="AZ2479" t="s">
        <v>1756</v>
      </c>
      <c r="BA2479" t="s">
        <v>1767</v>
      </c>
      <c r="BB2479" t="s">
        <v>6625</v>
      </c>
      <c r="BC2479" t="s">
        <v>6626</v>
      </c>
      <c r="BD2479" t="s">
        <v>826</v>
      </c>
      <c r="BE2479" t="s">
        <v>1756</v>
      </c>
      <c r="BF2479" t="s">
        <v>826</v>
      </c>
    </row>
    <row r="2480" spans="1:58">
      <c r="A2480" t="s">
        <v>829</v>
      </c>
      <c r="B2480">
        <v>6</v>
      </c>
      <c r="C2480">
        <v>0</v>
      </c>
      <c r="D2480">
        <v>10197</v>
      </c>
      <c r="E2480" t="s">
        <v>6627</v>
      </c>
      <c r="F2480">
        <v>53510602</v>
      </c>
      <c r="G2480" t="s">
        <v>2041</v>
      </c>
      <c r="H2480">
        <v>0</v>
      </c>
      <c r="I2480" t="s">
        <v>2042</v>
      </c>
      <c r="J2480">
        <v>60</v>
      </c>
      <c r="K2480">
        <v>13</v>
      </c>
      <c r="L2480" t="s">
        <v>1771</v>
      </c>
      <c r="M2480" t="s">
        <v>1756</v>
      </c>
      <c r="N2480" t="s">
        <v>1756</v>
      </c>
      <c r="O2480" t="s">
        <v>2043</v>
      </c>
      <c r="P2480" t="s">
        <v>1757</v>
      </c>
      <c r="Q2480" s="387">
        <v>780</v>
      </c>
      <c r="R2480">
        <v>101.4</v>
      </c>
      <c r="S2480">
        <v>881.39999999999986</v>
      </c>
      <c r="T2480" s="388">
        <v>44474</v>
      </c>
      <c r="U2480">
        <v>0</v>
      </c>
      <c r="V2480" t="s">
        <v>834</v>
      </c>
      <c r="W2480" s="388">
        <v>44490</v>
      </c>
      <c r="X2480">
        <v>168</v>
      </c>
      <c r="Y2480">
        <v>0</v>
      </c>
      <c r="Z2480">
        <v>0</v>
      </c>
      <c r="AA2480" t="s">
        <v>1758</v>
      </c>
      <c r="AB2480" t="s">
        <v>826</v>
      </c>
      <c r="AD2480" t="s">
        <v>2045</v>
      </c>
      <c r="AE2480" t="s">
        <v>2046</v>
      </c>
      <c r="AI2480" t="s">
        <v>1761</v>
      </c>
      <c r="AL2480" t="s">
        <v>3276</v>
      </c>
      <c r="AM2480">
        <v>6</v>
      </c>
      <c r="AN2480" t="s">
        <v>1833</v>
      </c>
      <c r="AO2480" t="s">
        <v>4014</v>
      </c>
      <c r="AP2480">
        <v>0</v>
      </c>
      <c r="AQ2480" s="388">
        <v>44481</v>
      </c>
      <c r="AS2480" t="s">
        <v>3186</v>
      </c>
      <c r="AT2480" s="388">
        <v>44484</v>
      </c>
      <c r="AU2480" t="s">
        <v>1756</v>
      </c>
      <c r="AV2480" t="s">
        <v>1756</v>
      </c>
      <c r="AZ2480" t="s">
        <v>1756</v>
      </c>
      <c r="BA2480" t="s">
        <v>1767</v>
      </c>
      <c r="BB2480" t="s">
        <v>6628</v>
      </c>
      <c r="BC2480" t="s">
        <v>6629</v>
      </c>
      <c r="BD2480" t="s">
        <v>826</v>
      </c>
      <c r="BE2480" t="s">
        <v>1756</v>
      </c>
      <c r="BF2480" t="s">
        <v>826</v>
      </c>
    </row>
    <row r="2481" spans="1:58">
      <c r="A2481" t="s">
        <v>829</v>
      </c>
      <c r="B2481">
        <v>6</v>
      </c>
      <c r="C2481">
        <v>0</v>
      </c>
      <c r="D2481">
        <v>10197</v>
      </c>
      <c r="E2481" t="s">
        <v>6627</v>
      </c>
      <c r="F2481">
        <v>53510602</v>
      </c>
      <c r="G2481" t="s">
        <v>2041</v>
      </c>
      <c r="H2481">
        <v>0</v>
      </c>
      <c r="I2481" t="s">
        <v>2052</v>
      </c>
      <c r="J2481">
        <v>75</v>
      </c>
      <c r="K2481">
        <v>78</v>
      </c>
      <c r="L2481" t="s">
        <v>1771</v>
      </c>
      <c r="M2481" t="s">
        <v>1756</v>
      </c>
      <c r="N2481" t="s">
        <v>1756</v>
      </c>
      <c r="O2481" t="s">
        <v>2053</v>
      </c>
      <c r="P2481" t="s">
        <v>1757</v>
      </c>
      <c r="Q2481" s="387">
        <v>5850</v>
      </c>
      <c r="R2481">
        <v>760.5</v>
      </c>
      <c r="S2481">
        <v>6610.4999999999991</v>
      </c>
      <c r="T2481" s="388">
        <v>44474</v>
      </c>
      <c r="U2481">
        <v>0</v>
      </c>
      <c r="V2481" t="s">
        <v>834</v>
      </c>
      <c r="W2481" s="388">
        <v>44490</v>
      </c>
      <c r="X2481">
        <v>168</v>
      </c>
      <c r="Y2481">
        <v>0</v>
      </c>
      <c r="Z2481">
        <v>0</v>
      </c>
      <c r="AA2481" t="s">
        <v>1758</v>
      </c>
      <c r="AB2481" t="s">
        <v>826</v>
      </c>
      <c r="AD2481" t="s">
        <v>2045</v>
      </c>
      <c r="AE2481" t="s">
        <v>2046</v>
      </c>
      <c r="AI2481" t="s">
        <v>1761</v>
      </c>
      <c r="AL2481" t="s">
        <v>3276</v>
      </c>
      <c r="AM2481">
        <v>6</v>
      </c>
      <c r="AN2481" t="s">
        <v>1833</v>
      </c>
      <c r="AO2481" t="s">
        <v>4014</v>
      </c>
      <c r="AP2481">
        <v>0</v>
      </c>
      <c r="AQ2481" s="388">
        <v>44481</v>
      </c>
      <c r="AS2481" t="s">
        <v>3186</v>
      </c>
      <c r="AT2481" s="388">
        <v>44484</v>
      </c>
      <c r="AU2481" t="s">
        <v>1756</v>
      </c>
      <c r="AV2481" t="s">
        <v>1756</v>
      </c>
      <c r="AZ2481" t="s">
        <v>1756</v>
      </c>
      <c r="BA2481" t="s">
        <v>1767</v>
      </c>
      <c r="BB2481" t="s">
        <v>6630</v>
      </c>
      <c r="BC2481" t="s">
        <v>6631</v>
      </c>
      <c r="BD2481" t="s">
        <v>826</v>
      </c>
      <c r="BE2481" t="s">
        <v>1756</v>
      </c>
      <c r="BF2481" t="s">
        <v>826</v>
      </c>
    </row>
    <row r="2482" spans="1:58">
      <c r="A2482" t="s">
        <v>829</v>
      </c>
      <c r="B2482">
        <v>6</v>
      </c>
      <c r="C2482">
        <v>0</v>
      </c>
      <c r="D2482">
        <v>10197</v>
      </c>
      <c r="E2482" t="s">
        <v>6627</v>
      </c>
      <c r="F2482">
        <v>53510602</v>
      </c>
      <c r="G2482" t="s">
        <v>2041</v>
      </c>
      <c r="H2482">
        <v>0</v>
      </c>
      <c r="I2482" t="s">
        <v>2056</v>
      </c>
      <c r="J2482">
        <v>210</v>
      </c>
      <c r="K2482">
        <v>8</v>
      </c>
      <c r="L2482" t="s">
        <v>1755</v>
      </c>
      <c r="M2482" t="s">
        <v>1756</v>
      </c>
      <c r="N2482" t="s">
        <v>1756</v>
      </c>
      <c r="P2482" t="s">
        <v>1757</v>
      </c>
      <c r="Q2482" s="387">
        <v>1680</v>
      </c>
      <c r="R2482">
        <v>218.4</v>
      </c>
      <c r="S2482">
        <v>1898.3999999999999</v>
      </c>
      <c r="T2482" s="388">
        <v>44474</v>
      </c>
      <c r="U2482">
        <v>0</v>
      </c>
      <c r="V2482" t="s">
        <v>834</v>
      </c>
      <c r="W2482" s="388">
        <v>44490</v>
      </c>
      <c r="X2482">
        <v>168</v>
      </c>
      <c r="Y2482">
        <v>0</v>
      </c>
      <c r="Z2482">
        <v>0</v>
      </c>
      <c r="AA2482" t="s">
        <v>1758</v>
      </c>
      <c r="AB2482" t="s">
        <v>826</v>
      </c>
      <c r="AD2482" t="s">
        <v>2045</v>
      </c>
      <c r="AE2482" t="s">
        <v>2046</v>
      </c>
      <c r="AI2482" t="s">
        <v>1761</v>
      </c>
      <c r="AL2482" t="s">
        <v>3276</v>
      </c>
      <c r="AM2482">
        <v>6</v>
      </c>
      <c r="AN2482" t="s">
        <v>1833</v>
      </c>
      <c r="AO2482" t="s">
        <v>4014</v>
      </c>
      <c r="AP2482">
        <v>0</v>
      </c>
      <c r="AQ2482" s="388">
        <v>44481</v>
      </c>
      <c r="AS2482" t="s">
        <v>3186</v>
      </c>
      <c r="AT2482" s="388">
        <v>44484</v>
      </c>
      <c r="AU2482" t="s">
        <v>1756</v>
      </c>
      <c r="AV2482" t="s">
        <v>1756</v>
      </c>
      <c r="AZ2482" t="s">
        <v>1756</v>
      </c>
      <c r="BA2482" t="s">
        <v>1767</v>
      </c>
      <c r="BB2482" t="s">
        <v>6632</v>
      </c>
      <c r="BC2482" t="s">
        <v>6633</v>
      </c>
      <c r="BD2482" t="s">
        <v>826</v>
      </c>
      <c r="BE2482" t="s">
        <v>1756</v>
      </c>
      <c r="BF2482" t="s">
        <v>826</v>
      </c>
    </row>
    <row r="2483" spans="1:58">
      <c r="A2483" t="s">
        <v>829</v>
      </c>
      <c r="B2483">
        <v>6</v>
      </c>
      <c r="C2483">
        <v>0</v>
      </c>
      <c r="D2483">
        <v>10197</v>
      </c>
      <c r="E2483" t="s">
        <v>6627</v>
      </c>
      <c r="F2483">
        <v>53510602</v>
      </c>
      <c r="G2483" t="s">
        <v>2041</v>
      </c>
      <c r="H2483">
        <v>0</v>
      </c>
      <c r="I2483" t="s">
        <v>518</v>
      </c>
      <c r="J2483">
        <v>95</v>
      </c>
      <c r="K2483">
        <v>13</v>
      </c>
      <c r="L2483" t="s">
        <v>1771</v>
      </c>
      <c r="M2483" t="s">
        <v>1756</v>
      </c>
      <c r="N2483" t="s">
        <v>1756</v>
      </c>
      <c r="O2483" t="s">
        <v>2059</v>
      </c>
      <c r="P2483" t="s">
        <v>1757</v>
      </c>
      <c r="Q2483" s="387">
        <v>1235</v>
      </c>
      <c r="R2483">
        <v>160.55000000000001</v>
      </c>
      <c r="S2483">
        <v>1395.55</v>
      </c>
      <c r="T2483" s="388">
        <v>44474</v>
      </c>
      <c r="U2483">
        <v>0</v>
      </c>
      <c r="V2483" t="s">
        <v>834</v>
      </c>
      <c r="W2483" s="388">
        <v>44490</v>
      </c>
      <c r="X2483">
        <v>168</v>
      </c>
      <c r="Y2483">
        <v>0</v>
      </c>
      <c r="Z2483">
        <v>0</v>
      </c>
      <c r="AA2483" t="s">
        <v>1758</v>
      </c>
      <c r="AB2483" t="s">
        <v>826</v>
      </c>
      <c r="AD2483" t="s">
        <v>2045</v>
      </c>
      <c r="AE2483" t="s">
        <v>2046</v>
      </c>
      <c r="AI2483" t="s">
        <v>1761</v>
      </c>
      <c r="AL2483" t="s">
        <v>3276</v>
      </c>
      <c r="AM2483">
        <v>6</v>
      </c>
      <c r="AN2483" t="s">
        <v>1833</v>
      </c>
      <c r="AO2483" t="s">
        <v>4014</v>
      </c>
      <c r="AP2483">
        <v>0</v>
      </c>
      <c r="AQ2483" s="388">
        <v>44481</v>
      </c>
      <c r="AS2483" t="s">
        <v>3186</v>
      </c>
      <c r="AT2483" s="388">
        <v>44484</v>
      </c>
      <c r="AU2483" t="s">
        <v>1756</v>
      </c>
      <c r="AV2483" t="s">
        <v>1756</v>
      </c>
      <c r="AZ2483" t="s">
        <v>1756</v>
      </c>
      <c r="BA2483" t="s">
        <v>1767</v>
      </c>
      <c r="BB2483" t="s">
        <v>6634</v>
      </c>
      <c r="BC2483" t="s">
        <v>6635</v>
      </c>
      <c r="BD2483" t="s">
        <v>826</v>
      </c>
      <c r="BE2483" t="s">
        <v>1756</v>
      </c>
      <c r="BF2483" t="s">
        <v>826</v>
      </c>
    </row>
    <row r="2484" spans="1:58">
      <c r="A2484" t="s">
        <v>829</v>
      </c>
      <c r="B2484">
        <v>6</v>
      </c>
      <c r="C2484">
        <v>0</v>
      </c>
      <c r="D2484">
        <v>10197</v>
      </c>
      <c r="E2484" t="s">
        <v>6627</v>
      </c>
      <c r="F2484">
        <v>53510602</v>
      </c>
      <c r="G2484" t="s">
        <v>2041</v>
      </c>
      <c r="H2484">
        <v>0</v>
      </c>
      <c r="I2484" t="s">
        <v>2062</v>
      </c>
      <c r="J2484">
        <v>138.05000000000001</v>
      </c>
      <c r="K2484">
        <v>24</v>
      </c>
      <c r="L2484" t="s">
        <v>2063</v>
      </c>
      <c r="M2484" t="s">
        <v>2064</v>
      </c>
      <c r="N2484" t="s">
        <v>1757</v>
      </c>
      <c r="O2484" t="s">
        <v>1756</v>
      </c>
      <c r="P2484" t="s">
        <v>1756</v>
      </c>
      <c r="Q2484" s="387">
        <v>3313.2</v>
      </c>
      <c r="R2484">
        <v>430.71600000000001</v>
      </c>
      <c r="S2484">
        <v>3743.9159999999993</v>
      </c>
      <c r="T2484" s="388">
        <v>44474</v>
      </c>
      <c r="U2484">
        <v>0</v>
      </c>
      <c r="V2484" t="s">
        <v>834</v>
      </c>
      <c r="W2484" s="388">
        <v>44490</v>
      </c>
      <c r="X2484">
        <v>168</v>
      </c>
      <c r="Y2484">
        <v>0</v>
      </c>
      <c r="Z2484">
        <v>0</v>
      </c>
      <c r="AA2484" t="s">
        <v>1758</v>
      </c>
      <c r="AB2484" t="s">
        <v>826</v>
      </c>
      <c r="AD2484" t="s">
        <v>2045</v>
      </c>
      <c r="AE2484" t="s">
        <v>2046</v>
      </c>
      <c r="AI2484" t="s">
        <v>1761</v>
      </c>
      <c r="AL2484" t="s">
        <v>3276</v>
      </c>
      <c r="AM2484">
        <v>6</v>
      </c>
      <c r="AN2484" t="s">
        <v>1833</v>
      </c>
      <c r="AO2484" t="s">
        <v>4014</v>
      </c>
      <c r="AP2484">
        <v>0</v>
      </c>
      <c r="AQ2484" s="388">
        <v>44481</v>
      </c>
      <c r="AS2484" t="s">
        <v>3186</v>
      </c>
      <c r="AT2484" s="388">
        <v>44484</v>
      </c>
      <c r="AU2484" t="s">
        <v>1756</v>
      </c>
      <c r="AV2484" t="s">
        <v>1756</v>
      </c>
      <c r="AZ2484" t="s">
        <v>1756</v>
      </c>
      <c r="BA2484" t="s">
        <v>1767</v>
      </c>
      <c r="BB2484" t="s">
        <v>6636</v>
      </c>
      <c r="BC2484" t="s">
        <v>6637</v>
      </c>
      <c r="BD2484" t="s">
        <v>826</v>
      </c>
      <c r="BE2484" t="s">
        <v>1756</v>
      </c>
      <c r="BF2484" t="s">
        <v>826</v>
      </c>
    </row>
    <row r="2485" spans="1:58">
      <c r="A2485" t="s">
        <v>829</v>
      </c>
      <c r="B2485">
        <v>6</v>
      </c>
      <c r="C2485">
        <v>0</v>
      </c>
      <c r="D2485">
        <v>10197</v>
      </c>
      <c r="E2485" t="s">
        <v>6627</v>
      </c>
      <c r="F2485">
        <v>53510602</v>
      </c>
      <c r="G2485" t="s">
        <v>2041</v>
      </c>
      <c r="H2485">
        <v>0</v>
      </c>
      <c r="I2485" t="s">
        <v>2073</v>
      </c>
      <c r="J2485">
        <v>243.75</v>
      </c>
      <c r="K2485">
        <v>5</v>
      </c>
      <c r="L2485" t="s">
        <v>1755</v>
      </c>
      <c r="M2485" t="s">
        <v>2074</v>
      </c>
      <c r="N2485" t="s">
        <v>1757</v>
      </c>
      <c r="O2485" t="s">
        <v>1756</v>
      </c>
      <c r="P2485" t="s">
        <v>1756</v>
      </c>
      <c r="Q2485" s="387">
        <v>1218.75</v>
      </c>
      <c r="R2485">
        <v>158.4375</v>
      </c>
      <c r="S2485">
        <v>1377.1874999999998</v>
      </c>
      <c r="T2485" s="388">
        <v>44474</v>
      </c>
      <c r="U2485">
        <v>0</v>
      </c>
      <c r="V2485" t="s">
        <v>834</v>
      </c>
      <c r="W2485" s="388">
        <v>44490</v>
      </c>
      <c r="X2485">
        <v>168</v>
      </c>
      <c r="Y2485">
        <v>0</v>
      </c>
      <c r="Z2485">
        <v>0</v>
      </c>
      <c r="AA2485" t="s">
        <v>1758</v>
      </c>
      <c r="AB2485" t="s">
        <v>826</v>
      </c>
      <c r="AD2485" t="s">
        <v>2045</v>
      </c>
      <c r="AE2485" t="s">
        <v>2046</v>
      </c>
      <c r="AI2485" t="s">
        <v>1761</v>
      </c>
      <c r="AL2485" t="s">
        <v>3276</v>
      </c>
      <c r="AM2485">
        <v>6</v>
      </c>
      <c r="AN2485" t="s">
        <v>1833</v>
      </c>
      <c r="AO2485" t="s">
        <v>4014</v>
      </c>
      <c r="AP2485">
        <v>0</v>
      </c>
      <c r="AQ2485" s="388">
        <v>44481</v>
      </c>
      <c r="AS2485" t="s">
        <v>3186</v>
      </c>
      <c r="AT2485" s="388">
        <v>44484</v>
      </c>
      <c r="AU2485" t="s">
        <v>1756</v>
      </c>
      <c r="AV2485" t="s">
        <v>1756</v>
      </c>
      <c r="AZ2485" t="s">
        <v>1756</v>
      </c>
      <c r="BA2485" t="s">
        <v>1767</v>
      </c>
      <c r="BB2485" t="s">
        <v>6638</v>
      </c>
      <c r="BC2485" t="s">
        <v>6639</v>
      </c>
      <c r="BD2485" t="s">
        <v>826</v>
      </c>
      <c r="BE2485" t="s">
        <v>1756</v>
      </c>
      <c r="BF2485" t="s">
        <v>826</v>
      </c>
    </row>
    <row r="2486" spans="1:58">
      <c r="A2486" t="s">
        <v>829</v>
      </c>
      <c r="B2486">
        <v>6</v>
      </c>
      <c r="C2486">
        <v>0</v>
      </c>
      <c r="D2486">
        <v>10197</v>
      </c>
      <c r="E2486" t="s">
        <v>6627</v>
      </c>
      <c r="F2486">
        <v>53510602</v>
      </c>
      <c r="G2486" t="s">
        <v>2041</v>
      </c>
      <c r="H2486">
        <v>0</v>
      </c>
      <c r="I2486" t="s">
        <v>3152</v>
      </c>
      <c r="J2486">
        <v>18.45</v>
      </c>
      <c r="K2486">
        <v>10</v>
      </c>
      <c r="L2486" t="s">
        <v>1771</v>
      </c>
      <c r="M2486" t="s">
        <v>3153</v>
      </c>
      <c r="N2486" t="s">
        <v>1757</v>
      </c>
      <c r="O2486" t="s">
        <v>1756</v>
      </c>
      <c r="P2486" t="s">
        <v>1756</v>
      </c>
      <c r="Q2486" s="387">
        <v>184.5</v>
      </c>
      <c r="R2486">
        <v>23.984999999999999</v>
      </c>
      <c r="S2486">
        <v>208.48499999999999</v>
      </c>
      <c r="T2486" s="388">
        <v>44474</v>
      </c>
      <c r="U2486">
        <v>0</v>
      </c>
      <c r="V2486" t="s">
        <v>834</v>
      </c>
      <c r="W2486" s="388">
        <v>44490</v>
      </c>
      <c r="X2486">
        <v>168</v>
      </c>
      <c r="Y2486">
        <v>0</v>
      </c>
      <c r="Z2486">
        <v>0</v>
      </c>
      <c r="AA2486" t="s">
        <v>1758</v>
      </c>
      <c r="AB2486" t="s">
        <v>826</v>
      </c>
      <c r="AD2486" t="s">
        <v>2045</v>
      </c>
      <c r="AE2486" t="s">
        <v>2046</v>
      </c>
      <c r="AI2486" t="s">
        <v>1761</v>
      </c>
      <c r="AL2486" t="s">
        <v>3276</v>
      </c>
      <c r="AM2486">
        <v>6</v>
      </c>
      <c r="AN2486" t="s">
        <v>1833</v>
      </c>
      <c r="AO2486" t="s">
        <v>4014</v>
      </c>
      <c r="AP2486">
        <v>0</v>
      </c>
      <c r="AQ2486" s="388">
        <v>44481</v>
      </c>
      <c r="AS2486" t="s">
        <v>3186</v>
      </c>
      <c r="AT2486" s="388">
        <v>44484</v>
      </c>
      <c r="AU2486" t="s">
        <v>1756</v>
      </c>
      <c r="AV2486" t="s">
        <v>1756</v>
      </c>
      <c r="AZ2486" t="s">
        <v>1756</v>
      </c>
      <c r="BA2486" t="s">
        <v>1767</v>
      </c>
      <c r="BB2486" t="s">
        <v>6640</v>
      </c>
      <c r="BC2486" t="s">
        <v>6641</v>
      </c>
      <c r="BD2486" t="s">
        <v>826</v>
      </c>
      <c r="BE2486" t="s">
        <v>1756</v>
      </c>
      <c r="BF2486" t="s">
        <v>826</v>
      </c>
    </row>
    <row r="2487" spans="1:58">
      <c r="A2487" t="s">
        <v>829</v>
      </c>
      <c r="B2487">
        <v>6</v>
      </c>
      <c r="C2487">
        <v>0</v>
      </c>
      <c r="D2487">
        <v>10197</v>
      </c>
      <c r="E2487" t="s">
        <v>6627</v>
      </c>
      <c r="F2487">
        <v>53510602</v>
      </c>
      <c r="G2487" t="s">
        <v>2041</v>
      </c>
      <c r="H2487">
        <v>0</v>
      </c>
      <c r="I2487" t="s">
        <v>2079</v>
      </c>
      <c r="J2487">
        <v>63.38</v>
      </c>
      <c r="K2487">
        <v>12</v>
      </c>
      <c r="L2487" t="s">
        <v>1771</v>
      </c>
      <c r="M2487" t="s">
        <v>2080</v>
      </c>
      <c r="N2487" t="s">
        <v>1757</v>
      </c>
      <c r="O2487" t="s">
        <v>1756</v>
      </c>
      <c r="P2487" t="s">
        <v>1756</v>
      </c>
      <c r="Q2487" s="387">
        <v>760.56</v>
      </c>
      <c r="R2487">
        <v>98.872799999999998</v>
      </c>
      <c r="S2487">
        <v>859.43279999999982</v>
      </c>
      <c r="T2487" s="388">
        <v>44474</v>
      </c>
      <c r="U2487">
        <v>0</v>
      </c>
      <c r="V2487" t="s">
        <v>834</v>
      </c>
      <c r="W2487" s="388">
        <v>44490</v>
      </c>
      <c r="X2487">
        <v>168</v>
      </c>
      <c r="Y2487">
        <v>0</v>
      </c>
      <c r="Z2487">
        <v>0</v>
      </c>
      <c r="AA2487" t="s">
        <v>1758</v>
      </c>
      <c r="AB2487" t="s">
        <v>826</v>
      </c>
      <c r="AD2487" t="s">
        <v>2045</v>
      </c>
      <c r="AE2487" t="s">
        <v>2046</v>
      </c>
      <c r="AI2487" t="s">
        <v>1761</v>
      </c>
      <c r="AL2487" t="s">
        <v>3276</v>
      </c>
      <c r="AM2487">
        <v>6</v>
      </c>
      <c r="AN2487" t="s">
        <v>1833</v>
      </c>
      <c r="AO2487" t="s">
        <v>4014</v>
      </c>
      <c r="AP2487">
        <v>0</v>
      </c>
      <c r="AQ2487" s="388">
        <v>44481</v>
      </c>
      <c r="AS2487" t="s">
        <v>3186</v>
      </c>
      <c r="AT2487" s="388">
        <v>44484</v>
      </c>
      <c r="AU2487" t="s">
        <v>1756</v>
      </c>
      <c r="AV2487" t="s">
        <v>1756</v>
      </c>
      <c r="AZ2487" t="s">
        <v>1756</v>
      </c>
      <c r="BA2487" t="s">
        <v>1767</v>
      </c>
      <c r="BB2487" t="s">
        <v>6642</v>
      </c>
      <c r="BC2487" t="s">
        <v>6643</v>
      </c>
      <c r="BD2487" t="s">
        <v>826</v>
      </c>
      <c r="BE2487" t="s">
        <v>1756</v>
      </c>
      <c r="BF2487" t="s">
        <v>826</v>
      </c>
    </row>
    <row r="2488" spans="1:58">
      <c r="A2488" t="s">
        <v>829</v>
      </c>
      <c r="B2488">
        <v>6</v>
      </c>
      <c r="C2488">
        <v>0</v>
      </c>
      <c r="D2488">
        <v>10197</v>
      </c>
      <c r="E2488" t="s">
        <v>6627</v>
      </c>
      <c r="F2488">
        <v>53510602</v>
      </c>
      <c r="G2488" t="s">
        <v>2041</v>
      </c>
      <c r="H2488">
        <v>0</v>
      </c>
      <c r="I2488" t="s">
        <v>2083</v>
      </c>
      <c r="J2488">
        <v>12.21</v>
      </c>
      <c r="K2488">
        <v>36</v>
      </c>
      <c r="L2488" t="s">
        <v>1771</v>
      </c>
      <c r="M2488" t="s">
        <v>2084</v>
      </c>
      <c r="N2488" t="s">
        <v>1757</v>
      </c>
      <c r="O2488" t="s">
        <v>1756</v>
      </c>
      <c r="P2488" t="s">
        <v>1756</v>
      </c>
      <c r="Q2488" s="387">
        <v>439.56</v>
      </c>
      <c r="R2488">
        <v>57.142800000000001</v>
      </c>
      <c r="S2488">
        <v>496.70279999999997</v>
      </c>
      <c r="T2488" s="388">
        <v>44474</v>
      </c>
      <c r="U2488">
        <v>0</v>
      </c>
      <c r="V2488" t="s">
        <v>834</v>
      </c>
      <c r="W2488" s="388">
        <v>44490</v>
      </c>
      <c r="X2488">
        <v>168</v>
      </c>
      <c r="Y2488">
        <v>0</v>
      </c>
      <c r="Z2488">
        <v>0</v>
      </c>
      <c r="AA2488" t="s">
        <v>1758</v>
      </c>
      <c r="AB2488" t="s">
        <v>826</v>
      </c>
      <c r="AD2488" t="s">
        <v>2045</v>
      </c>
      <c r="AE2488" t="s">
        <v>2046</v>
      </c>
      <c r="AI2488" t="s">
        <v>1761</v>
      </c>
      <c r="AL2488" t="s">
        <v>3276</v>
      </c>
      <c r="AM2488">
        <v>6</v>
      </c>
      <c r="AN2488" t="s">
        <v>1833</v>
      </c>
      <c r="AO2488" t="s">
        <v>4014</v>
      </c>
      <c r="AP2488">
        <v>0</v>
      </c>
      <c r="AQ2488" s="388">
        <v>44481</v>
      </c>
      <c r="AS2488" t="s">
        <v>3186</v>
      </c>
      <c r="AT2488" s="388">
        <v>44484</v>
      </c>
      <c r="AU2488" t="s">
        <v>1756</v>
      </c>
      <c r="AV2488" t="s">
        <v>1756</v>
      </c>
      <c r="AZ2488" t="s">
        <v>1756</v>
      </c>
      <c r="BA2488" t="s">
        <v>1767</v>
      </c>
      <c r="BB2488" t="s">
        <v>6644</v>
      </c>
      <c r="BC2488" t="s">
        <v>6645</v>
      </c>
      <c r="BD2488" t="s">
        <v>826</v>
      </c>
      <c r="BE2488" t="s">
        <v>1756</v>
      </c>
      <c r="BF2488" t="s">
        <v>826</v>
      </c>
    </row>
    <row r="2489" spans="1:58">
      <c r="A2489" t="s">
        <v>829</v>
      </c>
      <c r="B2489">
        <v>6</v>
      </c>
      <c r="C2489">
        <v>0</v>
      </c>
      <c r="D2489">
        <v>10197</v>
      </c>
      <c r="E2489" t="s">
        <v>6627</v>
      </c>
      <c r="F2489">
        <v>53510602</v>
      </c>
      <c r="G2489" t="s">
        <v>2041</v>
      </c>
      <c r="H2489">
        <v>0</v>
      </c>
      <c r="I2489" t="s">
        <v>2089</v>
      </c>
      <c r="J2489">
        <v>146.96</v>
      </c>
      <c r="K2489">
        <v>24</v>
      </c>
      <c r="L2489" t="s">
        <v>2063</v>
      </c>
      <c r="M2489" t="s">
        <v>2090</v>
      </c>
      <c r="N2489" t="s">
        <v>1757</v>
      </c>
      <c r="O2489" t="s">
        <v>1756</v>
      </c>
      <c r="P2489" t="s">
        <v>1756</v>
      </c>
      <c r="Q2489" s="387">
        <v>3527.04</v>
      </c>
      <c r="R2489">
        <v>458.51519999999999</v>
      </c>
      <c r="S2489">
        <v>3985.5551999999998</v>
      </c>
      <c r="T2489" s="388">
        <v>44474</v>
      </c>
      <c r="U2489">
        <v>0</v>
      </c>
      <c r="V2489" t="s">
        <v>834</v>
      </c>
      <c r="W2489" s="388">
        <v>44490</v>
      </c>
      <c r="X2489">
        <v>168</v>
      </c>
      <c r="Y2489">
        <v>0</v>
      </c>
      <c r="Z2489">
        <v>0</v>
      </c>
      <c r="AA2489" t="s">
        <v>1758</v>
      </c>
      <c r="AB2489" t="s">
        <v>826</v>
      </c>
      <c r="AD2489" t="s">
        <v>2045</v>
      </c>
      <c r="AE2489" t="s">
        <v>2046</v>
      </c>
      <c r="AI2489" t="s">
        <v>1761</v>
      </c>
      <c r="AL2489" t="s">
        <v>3276</v>
      </c>
      <c r="AM2489">
        <v>6</v>
      </c>
      <c r="AN2489" t="s">
        <v>1833</v>
      </c>
      <c r="AO2489" t="s">
        <v>4014</v>
      </c>
      <c r="AP2489">
        <v>0</v>
      </c>
      <c r="AQ2489" s="388">
        <v>44481</v>
      </c>
      <c r="AS2489" t="s">
        <v>3186</v>
      </c>
      <c r="AT2489" s="388">
        <v>44484</v>
      </c>
      <c r="AU2489" t="s">
        <v>1756</v>
      </c>
      <c r="AV2489" t="s">
        <v>1756</v>
      </c>
      <c r="AZ2489" t="s">
        <v>1756</v>
      </c>
      <c r="BA2489" t="s">
        <v>1767</v>
      </c>
      <c r="BB2489" t="s">
        <v>6646</v>
      </c>
      <c r="BC2489" t="s">
        <v>6647</v>
      </c>
      <c r="BD2489" t="s">
        <v>826</v>
      </c>
      <c r="BE2489" t="s">
        <v>1756</v>
      </c>
      <c r="BF2489" t="s">
        <v>826</v>
      </c>
    </row>
    <row r="2490" spans="1:58">
      <c r="A2490" t="s">
        <v>829</v>
      </c>
      <c r="B2490">
        <v>6</v>
      </c>
      <c r="C2490">
        <v>0</v>
      </c>
      <c r="D2490">
        <v>10197</v>
      </c>
      <c r="E2490" t="s">
        <v>6627</v>
      </c>
      <c r="F2490">
        <v>53510602</v>
      </c>
      <c r="G2490" t="s">
        <v>2041</v>
      </c>
      <c r="H2490">
        <v>0</v>
      </c>
      <c r="I2490" t="s">
        <v>2089</v>
      </c>
      <c r="J2490">
        <v>146.96</v>
      </c>
      <c r="K2490">
        <v>12</v>
      </c>
      <c r="L2490" t="s">
        <v>2063</v>
      </c>
      <c r="M2490" t="s">
        <v>2090</v>
      </c>
      <c r="N2490" t="s">
        <v>1757</v>
      </c>
      <c r="O2490" t="s">
        <v>1756</v>
      </c>
      <c r="P2490" t="s">
        <v>1756</v>
      </c>
      <c r="Q2490" s="387">
        <v>1763.52</v>
      </c>
      <c r="R2490">
        <v>229.2576</v>
      </c>
      <c r="S2490">
        <v>1992.7775999999999</v>
      </c>
      <c r="T2490" s="388">
        <v>44474</v>
      </c>
      <c r="U2490">
        <v>0</v>
      </c>
      <c r="V2490" t="s">
        <v>834</v>
      </c>
      <c r="W2490" s="388">
        <v>44490</v>
      </c>
      <c r="X2490">
        <v>168</v>
      </c>
      <c r="Y2490">
        <v>0</v>
      </c>
      <c r="Z2490">
        <v>0</v>
      </c>
      <c r="AA2490" t="s">
        <v>1758</v>
      </c>
      <c r="AB2490" t="s">
        <v>826</v>
      </c>
      <c r="AD2490" t="s">
        <v>2045</v>
      </c>
      <c r="AE2490" t="s">
        <v>2046</v>
      </c>
      <c r="AI2490" t="s">
        <v>1761</v>
      </c>
      <c r="AL2490" t="s">
        <v>3276</v>
      </c>
      <c r="AM2490">
        <v>6</v>
      </c>
      <c r="AN2490" t="s">
        <v>1833</v>
      </c>
      <c r="AO2490" t="s">
        <v>4014</v>
      </c>
      <c r="AP2490">
        <v>0</v>
      </c>
      <c r="AQ2490" s="388">
        <v>44481</v>
      </c>
      <c r="AS2490" t="s">
        <v>3186</v>
      </c>
      <c r="AT2490" s="388">
        <v>44484</v>
      </c>
      <c r="AU2490" t="s">
        <v>1756</v>
      </c>
      <c r="AV2490" t="s">
        <v>1756</v>
      </c>
      <c r="AZ2490" t="s">
        <v>1756</v>
      </c>
      <c r="BA2490" t="s">
        <v>1767</v>
      </c>
      <c r="BB2490" t="s">
        <v>6648</v>
      </c>
      <c r="BC2490" t="s">
        <v>6649</v>
      </c>
      <c r="BD2490" t="s">
        <v>826</v>
      </c>
      <c r="BE2490" t="s">
        <v>1756</v>
      </c>
      <c r="BF2490" t="s">
        <v>826</v>
      </c>
    </row>
    <row r="2491" spans="1:58">
      <c r="A2491" t="s">
        <v>829</v>
      </c>
      <c r="B2491">
        <v>6</v>
      </c>
      <c r="C2491">
        <v>0</v>
      </c>
      <c r="D2491">
        <v>10197</v>
      </c>
      <c r="E2491" t="s">
        <v>6627</v>
      </c>
      <c r="F2491">
        <v>53510602</v>
      </c>
      <c r="G2491" t="s">
        <v>2041</v>
      </c>
      <c r="H2491">
        <v>0</v>
      </c>
      <c r="I2491" t="s">
        <v>2095</v>
      </c>
      <c r="J2491">
        <v>138.44999999999999</v>
      </c>
      <c r="K2491">
        <v>12</v>
      </c>
      <c r="L2491" t="s">
        <v>2063</v>
      </c>
      <c r="M2491" t="s">
        <v>2096</v>
      </c>
      <c r="N2491" t="s">
        <v>1757</v>
      </c>
      <c r="O2491" t="s">
        <v>1756</v>
      </c>
      <c r="P2491" t="s">
        <v>1756</v>
      </c>
      <c r="Q2491" s="387">
        <v>1661.4</v>
      </c>
      <c r="R2491">
        <v>215.98200000000003</v>
      </c>
      <c r="S2491">
        <v>1877.3819999999998</v>
      </c>
      <c r="T2491" s="388">
        <v>44474</v>
      </c>
      <c r="U2491">
        <v>0</v>
      </c>
      <c r="V2491" t="s">
        <v>834</v>
      </c>
      <c r="W2491" s="388">
        <v>44490</v>
      </c>
      <c r="X2491">
        <v>168</v>
      </c>
      <c r="Y2491">
        <v>0</v>
      </c>
      <c r="Z2491">
        <v>0</v>
      </c>
      <c r="AA2491" t="s">
        <v>1758</v>
      </c>
      <c r="AB2491" t="s">
        <v>826</v>
      </c>
      <c r="AD2491" t="s">
        <v>2045</v>
      </c>
      <c r="AE2491" t="s">
        <v>2046</v>
      </c>
      <c r="AI2491" t="s">
        <v>1761</v>
      </c>
      <c r="AL2491" t="s">
        <v>3276</v>
      </c>
      <c r="AM2491">
        <v>6</v>
      </c>
      <c r="AN2491" t="s">
        <v>1833</v>
      </c>
      <c r="AO2491" t="s">
        <v>4014</v>
      </c>
      <c r="AP2491">
        <v>0</v>
      </c>
      <c r="AQ2491" s="388">
        <v>44481</v>
      </c>
      <c r="AS2491" t="s">
        <v>3186</v>
      </c>
      <c r="AT2491" s="388">
        <v>44484</v>
      </c>
      <c r="AU2491" t="s">
        <v>1756</v>
      </c>
      <c r="AV2491" t="s">
        <v>1756</v>
      </c>
      <c r="AZ2491" t="s">
        <v>1756</v>
      </c>
      <c r="BA2491" t="s">
        <v>1767</v>
      </c>
      <c r="BB2491" t="s">
        <v>6650</v>
      </c>
      <c r="BC2491" t="s">
        <v>6651</v>
      </c>
      <c r="BD2491" t="s">
        <v>826</v>
      </c>
      <c r="BE2491" t="s">
        <v>1756</v>
      </c>
      <c r="BF2491" t="s">
        <v>826</v>
      </c>
    </row>
    <row r="2492" spans="1:58">
      <c r="A2492" t="s">
        <v>829</v>
      </c>
      <c r="B2492">
        <v>6</v>
      </c>
      <c r="C2492">
        <v>0</v>
      </c>
      <c r="D2492">
        <v>10195</v>
      </c>
      <c r="E2492" t="s">
        <v>6652</v>
      </c>
      <c r="F2492">
        <v>53510602</v>
      </c>
      <c r="G2492" t="s">
        <v>2041</v>
      </c>
      <c r="H2492">
        <v>0</v>
      </c>
      <c r="I2492" t="s">
        <v>2042</v>
      </c>
      <c r="J2492">
        <v>60</v>
      </c>
      <c r="K2492">
        <v>12</v>
      </c>
      <c r="L2492" t="s">
        <v>1771</v>
      </c>
      <c r="M2492" t="s">
        <v>1756</v>
      </c>
      <c r="N2492" t="s">
        <v>1756</v>
      </c>
      <c r="O2492" t="s">
        <v>2043</v>
      </c>
      <c r="P2492" t="s">
        <v>1757</v>
      </c>
      <c r="Q2492" s="387">
        <v>720</v>
      </c>
      <c r="R2492">
        <v>93.600000000000009</v>
      </c>
      <c r="S2492">
        <v>813.59999999999991</v>
      </c>
      <c r="T2492" s="388">
        <v>44474</v>
      </c>
      <c r="U2492">
        <v>0</v>
      </c>
      <c r="V2492" t="s">
        <v>834</v>
      </c>
      <c r="W2492" s="388">
        <v>44490</v>
      </c>
      <c r="X2492">
        <v>168</v>
      </c>
      <c r="Y2492">
        <v>0</v>
      </c>
      <c r="Z2492">
        <v>0</v>
      </c>
      <c r="AA2492" t="s">
        <v>1758</v>
      </c>
      <c r="AB2492" t="s">
        <v>826</v>
      </c>
      <c r="AD2492" t="s">
        <v>2045</v>
      </c>
      <c r="AE2492" t="s">
        <v>2046</v>
      </c>
      <c r="AI2492" t="s">
        <v>1761</v>
      </c>
      <c r="AL2492" t="s">
        <v>3132</v>
      </c>
      <c r="AM2492">
        <v>6</v>
      </c>
      <c r="AN2492" t="s">
        <v>3133</v>
      </c>
      <c r="AO2492" t="s">
        <v>2852</v>
      </c>
      <c r="AP2492">
        <v>0</v>
      </c>
      <c r="AQ2492" s="388">
        <v>44481</v>
      </c>
      <c r="AS2492" t="s">
        <v>3186</v>
      </c>
      <c r="AT2492" s="388">
        <v>44484</v>
      </c>
      <c r="AU2492" t="s">
        <v>1756</v>
      </c>
      <c r="AV2492" t="s">
        <v>1756</v>
      </c>
      <c r="AZ2492" t="s">
        <v>1756</v>
      </c>
      <c r="BA2492" t="s">
        <v>1767</v>
      </c>
      <c r="BB2492" t="s">
        <v>6653</v>
      </c>
      <c r="BC2492" t="s">
        <v>6654</v>
      </c>
      <c r="BD2492" t="s">
        <v>826</v>
      </c>
      <c r="BE2492" t="s">
        <v>1756</v>
      </c>
      <c r="BF2492" t="s">
        <v>826</v>
      </c>
    </row>
    <row r="2493" spans="1:58">
      <c r="A2493" t="s">
        <v>829</v>
      </c>
      <c r="B2493">
        <v>6</v>
      </c>
      <c r="C2493">
        <v>0</v>
      </c>
      <c r="D2493">
        <v>10195</v>
      </c>
      <c r="E2493" t="s">
        <v>6652</v>
      </c>
      <c r="F2493">
        <v>53510602</v>
      </c>
      <c r="G2493" t="s">
        <v>2041</v>
      </c>
      <c r="H2493">
        <v>0</v>
      </c>
      <c r="I2493" t="s">
        <v>2052</v>
      </c>
      <c r="J2493">
        <v>75</v>
      </c>
      <c r="K2493">
        <v>70</v>
      </c>
      <c r="L2493" t="s">
        <v>1771</v>
      </c>
      <c r="M2493" t="s">
        <v>1756</v>
      </c>
      <c r="N2493" t="s">
        <v>1756</v>
      </c>
      <c r="O2493" t="s">
        <v>2053</v>
      </c>
      <c r="P2493" t="s">
        <v>1757</v>
      </c>
      <c r="Q2493" s="387">
        <v>5250</v>
      </c>
      <c r="R2493">
        <v>682.5</v>
      </c>
      <c r="S2493">
        <v>5932.4999999999991</v>
      </c>
      <c r="T2493" s="388">
        <v>44474</v>
      </c>
      <c r="U2493">
        <v>0</v>
      </c>
      <c r="V2493" t="s">
        <v>834</v>
      </c>
      <c r="W2493" s="388">
        <v>44490</v>
      </c>
      <c r="X2493">
        <v>168</v>
      </c>
      <c r="Y2493">
        <v>0</v>
      </c>
      <c r="Z2493">
        <v>0</v>
      </c>
      <c r="AA2493" t="s">
        <v>1758</v>
      </c>
      <c r="AB2493" t="s">
        <v>826</v>
      </c>
      <c r="AD2493" t="s">
        <v>2045</v>
      </c>
      <c r="AE2493" t="s">
        <v>2046</v>
      </c>
      <c r="AI2493" t="s">
        <v>1761</v>
      </c>
      <c r="AL2493" t="s">
        <v>3132</v>
      </c>
      <c r="AM2493">
        <v>6</v>
      </c>
      <c r="AN2493" t="s">
        <v>3133</v>
      </c>
      <c r="AO2493" t="s">
        <v>2852</v>
      </c>
      <c r="AP2493">
        <v>0</v>
      </c>
      <c r="AQ2493" s="388">
        <v>44481</v>
      </c>
      <c r="AS2493" t="s">
        <v>3186</v>
      </c>
      <c r="AT2493" s="388">
        <v>44484</v>
      </c>
      <c r="AU2493" t="s">
        <v>1756</v>
      </c>
      <c r="AV2493" t="s">
        <v>1756</v>
      </c>
      <c r="AZ2493" t="s">
        <v>1756</v>
      </c>
      <c r="BA2493" t="s">
        <v>1767</v>
      </c>
      <c r="BB2493" t="s">
        <v>6655</v>
      </c>
      <c r="BC2493" t="s">
        <v>6656</v>
      </c>
      <c r="BD2493" t="s">
        <v>826</v>
      </c>
      <c r="BE2493" t="s">
        <v>1756</v>
      </c>
      <c r="BF2493" t="s">
        <v>826</v>
      </c>
    </row>
    <row r="2494" spans="1:58">
      <c r="A2494" t="s">
        <v>829</v>
      </c>
      <c r="B2494">
        <v>6</v>
      </c>
      <c r="C2494">
        <v>0</v>
      </c>
      <c r="D2494">
        <v>10195</v>
      </c>
      <c r="E2494" t="s">
        <v>6652</v>
      </c>
      <c r="F2494">
        <v>53510602</v>
      </c>
      <c r="G2494" t="s">
        <v>2041</v>
      </c>
      <c r="H2494">
        <v>0</v>
      </c>
      <c r="I2494" t="s">
        <v>2056</v>
      </c>
      <c r="J2494">
        <v>210</v>
      </c>
      <c r="K2494">
        <v>7</v>
      </c>
      <c r="L2494" t="s">
        <v>1755</v>
      </c>
      <c r="M2494" t="s">
        <v>1756</v>
      </c>
      <c r="N2494" t="s">
        <v>1756</v>
      </c>
      <c r="P2494" t="s">
        <v>1757</v>
      </c>
      <c r="Q2494" s="387">
        <v>1470</v>
      </c>
      <c r="R2494">
        <v>191.1</v>
      </c>
      <c r="S2494">
        <v>1661.1</v>
      </c>
      <c r="T2494" s="388">
        <v>44474</v>
      </c>
      <c r="U2494">
        <v>0</v>
      </c>
      <c r="V2494" t="s">
        <v>834</v>
      </c>
      <c r="W2494" s="388">
        <v>44490</v>
      </c>
      <c r="X2494">
        <v>168</v>
      </c>
      <c r="Y2494">
        <v>0</v>
      </c>
      <c r="Z2494">
        <v>0</v>
      </c>
      <c r="AA2494" t="s">
        <v>1758</v>
      </c>
      <c r="AB2494" t="s">
        <v>826</v>
      </c>
      <c r="AD2494" t="s">
        <v>2045</v>
      </c>
      <c r="AE2494" t="s">
        <v>2046</v>
      </c>
      <c r="AI2494" t="s">
        <v>1761</v>
      </c>
      <c r="AL2494" t="s">
        <v>3132</v>
      </c>
      <c r="AM2494">
        <v>6</v>
      </c>
      <c r="AN2494" t="s">
        <v>3133</v>
      </c>
      <c r="AO2494" t="s">
        <v>2852</v>
      </c>
      <c r="AP2494">
        <v>0</v>
      </c>
      <c r="AQ2494" s="388">
        <v>44481</v>
      </c>
      <c r="AS2494" t="s">
        <v>3186</v>
      </c>
      <c r="AT2494" s="388">
        <v>44484</v>
      </c>
      <c r="AU2494" t="s">
        <v>1756</v>
      </c>
      <c r="AV2494" t="s">
        <v>1756</v>
      </c>
      <c r="AZ2494" t="s">
        <v>1756</v>
      </c>
      <c r="BA2494" t="s">
        <v>1767</v>
      </c>
      <c r="BB2494" t="s">
        <v>6657</v>
      </c>
      <c r="BC2494" t="s">
        <v>6658</v>
      </c>
      <c r="BD2494" t="s">
        <v>826</v>
      </c>
      <c r="BE2494" t="s">
        <v>1756</v>
      </c>
      <c r="BF2494" t="s">
        <v>826</v>
      </c>
    </row>
    <row r="2495" spans="1:58">
      <c r="A2495" t="s">
        <v>829</v>
      </c>
      <c r="B2495">
        <v>6</v>
      </c>
      <c r="C2495">
        <v>0</v>
      </c>
      <c r="D2495">
        <v>10195</v>
      </c>
      <c r="E2495" t="s">
        <v>6652</v>
      </c>
      <c r="F2495">
        <v>53510602</v>
      </c>
      <c r="G2495" t="s">
        <v>2041</v>
      </c>
      <c r="H2495">
        <v>0</v>
      </c>
      <c r="I2495" t="s">
        <v>518</v>
      </c>
      <c r="J2495">
        <v>95</v>
      </c>
      <c r="K2495">
        <v>13</v>
      </c>
      <c r="L2495" t="s">
        <v>1771</v>
      </c>
      <c r="M2495" t="s">
        <v>1756</v>
      </c>
      <c r="N2495" t="s">
        <v>1756</v>
      </c>
      <c r="O2495" t="s">
        <v>2059</v>
      </c>
      <c r="P2495" t="s">
        <v>1757</v>
      </c>
      <c r="Q2495" s="387">
        <v>1235</v>
      </c>
      <c r="R2495">
        <v>160.55000000000001</v>
      </c>
      <c r="S2495">
        <v>1395.55</v>
      </c>
      <c r="T2495" s="388">
        <v>44474</v>
      </c>
      <c r="U2495">
        <v>0</v>
      </c>
      <c r="V2495" t="s">
        <v>834</v>
      </c>
      <c r="W2495" s="388">
        <v>44490</v>
      </c>
      <c r="X2495">
        <v>168</v>
      </c>
      <c r="Y2495">
        <v>0</v>
      </c>
      <c r="Z2495">
        <v>0</v>
      </c>
      <c r="AA2495" t="s">
        <v>1758</v>
      </c>
      <c r="AB2495" t="s">
        <v>826</v>
      </c>
      <c r="AD2495" t="s">
        <v>2045</v>
      </c>
      <c r="AE2495" t="s">
        <v>2046</v>
      </c>
      <c r="AI2495" t="s">
        <v>1761</v>
      </c>
      <c r="AL2495" t="s">
        <v>3132</v>
      </c>
      <c r="AM2495">
        <v>6</v>
      </c>
      <c r="AN2495" t="s">
        <v>3133</v>
      </c>
      <c r="AO2495" t="s">
        <v>2852</v>
      </c>
      <c r="AP2495">
        <v>0</v>
      </c>
      <c r="AQ2495" s="388">
        <v>44481</v>
      </c>
      <c r="AS2495" t="s">
        <v>3186</v>
      </c>
      <c r="AT2495" s="388">
        <v>44484</v>
      </c>
      <c r="AU2495" t="s">
        <v>1756</v>
      </c>
      <c r="AV2495" t="s">
        <v>1756</v>
      </c>
      <c r="AZ2495" t="s">
        <v>1756</v>
      </c>
      <c r="BA2495" t="s">
        <v>1767</v>
      </c>
      <c r="BB2495" t="s">
        <v>6659</v>
      </c>
      <c r="BC2495" t="s">
        <v>6660</v>
      </c>
      <c r="BD2495" t="s">
        <v>826</v>
      </c>
      <c r="BE2495" t="s">
        <v>1756</v>
      </c>
      <c r="BF2495" t="s">
        <v>826</v>
      </c>
    </row>
    <row r="2496" spans="1:58">
      <c r="A2496" t="s">
        <v>829</v>
      </c>
      <c r="B2496">
        <v>6</v>
      </c>
      <c r="C2496">
        <v>0</v>
      </c>
      <c r="D2496">
        <v>10195</v>
      </c>
      <c r="E2496" t="s">
        <v>6652</v>
      </c>
      <c r="F2496">
        <v>53510602</v>
      </c>
      <c r="G2496" t="s">
        <v>2041</v>
      </c>
      <c r="H2496">
        <v>0</v>
      </c>
      <c r="I2496" t="s">
        <v>2062</v>
      </c>
      <c r="J2496">
        <v>138.05000000000001</v>
      </c>
      <c r="K2496">
        <v>39</v>
      </c>
      <c r="L2496" t="s">
        <v>2063</v>
      </c>
      <c r="M2496" t="s">
        <v>2064</v>
      </c>
      <c r="N2496" t="s">
        <v>1757</v>
      </c>
      <c r="O2496" t="s">
        <v>1756</v>
      </c>
      <c r="P2496" t="s">
        <v>1756</v>
      </c>
      <c r="Q2496" s="387">
        <v>5383.95</v>
      </c>
      <c r="R2496">
        <v>699.9135</v>
      </c>
      <c r="S2496">
        <v>6083.8634999999995</v>
      </c>
      <c r="T2496" s="388">
        <v>44474</v>
      </c>
      <c r="U2496">
        <v>0</v>
      </c>
      <c r="V2496" t="s">
        <v>834</v>
      </c>
      <c r="W2496" s="388">
        <v>44490</v>
      </c>
      <c r="X2496">
        <v>168</v>
      </c>
      <c r="Y2496">
        <v>0</v>
      </c>
      <c r="Z2496">
        <v>0</v>
      </c>
      <c r="AA2496" t="s">
        <v>1758</v>
      </c>
      <c r="AB2496" t="s">
        <v>826</v>
      </c>
      <c r="AD2496" t="s">
        <v>2045</v>
      </c>
      <c r="AE2496" t="s">
        <v>2046</v>
      </c>
      <c r="AI2496" t="s">
        <v>1761</v>
      </c>
      <c r="AL2496" t="s">
        <v>3132</v>
      </c>
      <c r="AM2496">
        <v>6</v>
      </c>
      <c r="AN2496" t="s">
        <v>3133</v>
      </c>
      <c r="AO2496" t="s">
        <v>2852</v>
      </c>
      <c r="AP2496">
        <v>0</v>
      </c>
      <c r="AQ2496" s="388">
        <v>44481</v>
      </c>
      <c r="AS2496" t="s">
        <v>3186</v>
      </c>
      <c r="AT2496" s="388">
        <v>44484</v>
      </c>
      <c r="AU2496" t="s">
        <v>1756</v>
      </c>
      <c r="AV2496" t="s">
        <v>1756</v>
      </c>
      <c r="AZ2496" t="s">
        <v>1756</v>
      </c>
      <c r="BA2496" t="s">
        <v>1767</v>
      </c>
      <c r="BB2496" t="s">
        <v>6661</v>
      </c>
      <c r="BC2496" t="s">
        <v>6662</v>
      </c>
      <c r="BD2496" t="s">
        <v>826</v>
      </c>
      <c r="BE2496" t="s">
        <v>1756</v>
      </c>
      <c r="BF2496" t="s">
        <v>826</v>
      </c>
    </row>
    <row r="2497" spans="1:58">
      <c r="A2497" t="s">
        <v>829</v>
      </c>
      <c r="B2497">
        <v>6</v>
      </c>
      <c r="C2497">
        <v>0</v>
      </c>
      <c r="D2497">
        <v>10195</v>
      </c>
      <c r="E2497" t="s">
        <v>6652</v>
      </c>
      <c r="F2497">
        <v>53510602</v>
      </c>
      <c r="G2497" t="s">
        <v>2041</v>
      </c>
      <c r="H2497">
        <v>0</v>
      </c>
      <c r="I2497" t="s">
        <v>2073</v>
      </c>
      <c r="J2497">
        <v>243.75</v>
      </c>
      <c r="K2497">
        <v>4</v>
      </c>
      <c r="L2497" t="s">
        <v>1755</v>
      </c>
      <c r="M2497" t="s">
        <v>2074</v>
      </c>
      <c r="N2497" t="s">
        <v>1757</v>
      </c>
      <c r="O2497" t="s">
        <v>1756</v>
      </c>
      <c r="P2497" t="s">
        <v>1756</v>
      </c>
      <c r="Q2497" s="387">
        <v>975</v>
      </c>
      <c r="R2497">
        <v>126.75</v>
      </c>
      <c r="S2497">
        <v>1101.75</v>
      </c>
      <c r="T2497" s="388">
        <v>44474</v>
      </c>
      <c r="U2497">
        <v>0</v>
      </c>
      <c r="V2497" t="s">
        <v>834</v>
      </c>
      <c r="W2497" s="388">
        <v>44490</v>
      </c>
      <c r="X2497">
        <v>168</v>
      </c>
      <c r="Y2497">
        <v>0</v>
      </c>
      <c r="Z2497">
        <v>0</v>
      </c>
      <c r="AA2497" t="s">
        <v>1758</v>
      </c>
      <c r="AB2497" t="s">
        <v>826</v>
      </c>
      <c r="AD2497" t="s">
        <v>2045</v>
      </c>
      <c r="AE2497" t="s">
        <v>2046</v>
      </c>
      <c r="AI2497" t="s">
        <v>1761</v>
      </c>
      <c r="AL2497" t="s">
        <v>3132</v>
      </c>
      <c r="AM2497">
        <v>6</v>
      </c>
      <c r="AN2497" t="s">
        <v>3133</v>
      </c>
      <c r="AO2497" t="s">
        <v>2852</v>
      </c>
      <c r="AP2497">
        <v>0</v>
      </c>
      <c r="AQ2497" s="388">
        <v>44481</v>
      </c>
      <c r="AS2497" t="s">
        <v>3186</v>
      </c>
      <c r="AT2497" s="388">
        <v>44484</v>
      </c>
      <c r="AU2497" t="s">
        <v>1756</v>
      </c>
      <c r="AV2497" t="s">
        <v>1756</v>
      </c>
      <c r="AZ2497" t="s">
        <v>1756</v>
      </c>
      <c r="BA2497" t="s">
        <v>1767</v>
      </c>
      <c r="BB2497" t="s">
        <v>6663</v>
      </c>
      <c r="BC2497" t="s">
        <v>6664</v>
      </c>
      <c r="BD2497" t="s">
        <v>826</v>
      </c>
      <c r="BE2497" t="s">
        <v>1756</v>
      </c>
      <c r="BF2497" t="s">
        <v>826</v>
      </c>
    </row>
    <row r="2498" spans="1:58">
      <c r="A2498" t="s">
        <v>829</v>
      </c>
      <c r="B2498">
        <v>6</v>
      </c>
      <c r="C2498">
        <v>0</v>
      </c>
      <c r="D2498">
        <v>10195</v>
      </c>
      <c r="E2498" t="s">
        <v>6652</v>
      </c>
      <c r="F2498">
        <v>53510602</v>
      </c>
      <c r="G2498" t="s">
        <v>2041</v>
      </c>
      <c r="H2498">
        <v>0</v>
      </c>
      <c r="I2498" t="s">
        <v>3152</v>
      </c>
      <c r="J2498">
        <v>18.45</v>
      </c>
      <c r="K2498">
        <v>10</v>
      </c>
      <c r="L2498" t="s">
        <v>1771</v>
      </c>
      <c r="M2498" t="s">
        <v>3153</v>
      </c>
      <c r="N2498" t="s">
        <v>1757</v>
      </c>
      <c r="O2498" t="s">
        <v>1756</v>
      </c>
      <c r="P2498" t="s">
        <v>1756</v>
      </c>
      <c r="Q2498" s="387">
        <v>184.5</v>
      </c>
      <c r="R2498">
        <v>23.984999999999999</v>
      </c>
      <c r="S2498">
        <v>208.48499999999999</v>
      </c>
      <c r="T2498" s="388">
        <v>44474</v>
      </c>
      <c r="U2498">
        <v>0</v>
      </c>
      <c r="V2498" t="s">
        <v>834</v>
      </c>
      <c r="W2498" s="388">
        <v>44490</v>
      </c>
      <c r="X2498">
        <v>168</v>
      </c>
      <c r="Y2498">
        <v>0</v>
      </c>
      <c r="Z2498">
        <v>0</v>
      </c>
      <c r="AA2498" t="s">
        <v>1758</v>
      </c>
      <c r="AB2498" t="s">
        <v>826</v>
      </c>
      <c r="AD2498" t="s">
        <v>2045</v>
      </c>
      <c r="AE2498" t="s">
        <v>2046</v>
      </c>
      <c r="AI2498" t="s">
        <v>1761</v>
      </c>
      <c r="AL2498" t="s">
        <v>3132</v>
      </c>
      <c r="AM2498">
        <v>6</v>
      </c>
      <c r="AN2498" t="s">
        <v>3133</v>
      </c>
      <c r="AO2498" t="s">
        <v>2852</v>
      </c>
      <c r="AP2498">
        <v>0</v>
      </c>
      <c r="AQ2498" s="388">
        <v>44481</v>
      </c>
      <c r="AS2498" t="s">
        <v>3186</v>
      </c>
      <c r="AT2498" s="388">
        <v>44484</v>
      </c>
      <c r="AU2498" t="s">
        <v>1756</v>
      </c>
      <c r="AV2498" t="s">
        <v>1756</v>
      </c>
      <c r="AZ2498" t="s">
        <v>1756</v>
      </c>
      <c r="BA2498" t="s">
        <v>1767</v>
      </c>
      <c r="BB2498" t="s">
        <v>6665</v>
      </c>
      <c r="BC2498" t="s">
        <v>6666</v>
      </c>
      <c r="BD2498" t="s">
        <v>826</v>
      </c>
      <c r="BE2498" t="s">
        <v>1756</v>
      </c>
      <c r="BF2498" t="s">
        <v>826</v>
      </c>
    </row>
    <row r="2499" spans="1:58">
      <c r="A2499" t="s">
        <v>829</v>
      </c>
      <c r="B2499">
        <v>6</v>
      </c>
      <c r="C2499">
        <v>0</v>
      </c>
      <c r="D2499">
        <v>10195</v>
      </c>
      <c r="E2499" t="s">
        <v>6652</v>
      </c>
      <c r="F2499">
        <v>53510602</v>
      </c>
      <c r="G2499" t="s">
        <v>2041</v>
      </c>
      <c r="H2499">
        <v>0</v>
      </c>
      <c r="I2499" t="s">
        <v>2083</v>
      </c>
      <c r="J2499">
        <v>12.21</v>
      </c>
      <c r="K2499">
        <v>13</v>
      </c>
      <c r="L2499" t="s">
        <v>1771</v>
      </c>
      <c r="M2499" t="s">
        <v>2084</v>
      </c>
      <c r="N2499" t="s">
        <v>1757</v>
      </c>
      <c r="O2499" t="s">
        <v>1756</v>
      </c>
      <c r="P2499" t="s">
        <v>1756</v>
      </c>
      <c r="Q2499" s="387">
        <v>158.72999999999999</v>
      </c>
      <c r="R2499">
        <v>20.634899999999998</v>
      </c>
      <c r="S2499">
        <v>179.36489999999998</v>
      </c>
      <c r="T2499" s="388">
        <v>44474</v>
      </c>
      <c r="U2499">
        <v>0</v>
      </c>
      <c r="V2499" t="s">
        <v>834</v>
      </c>
      <c r="W2499" s="388">
        <v>44490</v>
      </c>
      <c r="X2499">
        <v>168</v>
      </c>
      <c r="Y2499">
        <v>0</v>
      </c>
      <c r="Z2499">
        <v>0</v>
      </c>
      <c r="AA2499" t="s">
        <v>1758</v>
      </c>
      <c r="AB2499" t="s">
        <v>826</v>
      </c>
      <c r="AD2499" t="s">
        <v>2045</v>
      </c>
      <c r="AE2499" t="s">
        <v>2046</v>
      </c>
      <c r="AI2499" t="s">
        <v>1761</v>
      </c>
      <c r="AL2499" t="s">
        <v>3132</v>
      </c>
      <c r="AM2499">
        <v>6</v>
      </c>
      <c r="AN2499" t="s">
        <v>3133</v>
      </c>
      <c r="AO2499" t="s">
        <v>2852</v>
      </c>
      <c r="AP2499">
        <v>0</v>
      </c>
      <c r="AQ2499" s="388">
        <v>44481</v>
      </c>
      <c r="AS2499" t="s">
        <v>3186</v>
      </c>
      <c r="AT2499" s="388">
        <v>44484</v>
      </c>
      <c r="AU2499" t="s">
        <v>1756</v>
      </c>
      <c r="AV2499" t="s">
        <v>1756</v>
      </c>
      <c r="AZ2499" t="s">
        <v>1756</v>
      </c>
      <c r="BA2499" t="s">
        <v>1767</v>
      </c>
      <c r="BB2499" t="s">
        <v>6667</v>
      </c>
      <c r="BC2499" t="s">
        <v>6668</v>
      </c>
      <c r="BD2499" t="s">
        <v>826</v>
      </c>
      <c r="BE2499" t="s">
        <v>1756</v>
      </c>
      <c r="BF2499" t="s">
        <v>826</v>
      </c>
    </row>
    <row r="2500" spans="1:58">
      <c r="A2500" t="s">
        <v>829</v>
      </c>
      <c r="B2500">
        <v>6</v>
      </c>
      <c r="C2500">
        <v>0</v>
      </c>
      <c r="D2500">
        <v>10195</v>
      </c>
      <c r="E2500" t="s">
        <v>6652</v>
      </c>
      <c r="F2500">
        <v>53510602</v>
      </c>
      <c r="G2500" t="s">
        <v>2041</v>
      </c>
      <c r="H2500">
        <v>0</v>
      </c>
      <c r="I2500" t="s">
        <v>2095</v>
      </c>
      <c r="J2500">
        <v>138.44999999999999</v>
      </c>
      <c r="K2500">
        <v>13</v>
      </c>
      <c r="L2500" t="s">
        <v>2063</v>
      </c>
      <c r="M2500" t="s">
        <v>2096</v>
      </c>
      <c r="N2500" t="s">
        <v>1757</v>
      </c>
      <c r="O2500" t="s">
        <v>1756</v>
      </c>
      <c r="P2500" t="s">
        <v>1756</v>
      </c>
      <c r="Q2500" s="387">
        <v>1799.85</v>
      </c>
      <c r="R2500">
        <v>233.98050000000001</v>
      </c>
      <c r="S2500">
        <v>2033.8304999999998</v>
      </c>
      <c r="T2500" s="388">
        <v>44474</v>
      </c>
      <c r="U2500">
        <v>0</v>
      </c>
      <c r="V2500" t="s">
        <v>834</v>
      </c>
      <c r="W2500" s="388">
        <v>44490</v>
      </c>
      <c r="X2500">
        <v>168</v>
      </c>
      <c r="Y2500">
        <v>0</v>
      </c>
      <c r="Z2500">
        <v>0</v>
      </c>
      <c r="AA2500" t="s">
        <v>1758</v>
      </c>
      <c r="AB2500" t="s">
        <v>826</v>
      </c>
      <c r="AD2500" t="s">
        <v>2045</v>
      </c>
      <c r="AE2500" t="s">
        <v>2046</v>
      </c>
      <c r="AI2500" t="s">
        <v>1761</v>
      </c>
      <c r="AL2500" t="s">
        <v>3132</v>
      </c>
      <c r="AM2500">
        <v>6</v>
      </c>
      <c r="AN2500" t="s">
        <v>3133</v>
      </c>
      <c r="AO2500" t="s">
        <v>2852</v>
      </c>
      <c r="AP2500">
        <v>0</v>
      </c>
      <c r="AQ2500" s="388">
        <v>44481</v>
      </c>
      <c r="AS2500" t="s">
        <v>3186</v>
      </c>
      <c r="AT2500" s="388">
        <v>44484</v>
      </c>
      <c r="AU2500" t="s">
        <v>1756</v>
      </c>
      <c r="AV2500" t="s">
        <v>1756</v>
      </c>
      <c r="AZ2500" t="s">
        <v>1756</v>
      </c>
      <c r="BA2500" t="s">
        <v>1767</v>
      </c>
      <c r="BB2500" t="s">
        <v>6669</v>
      </c>
      <c r="BC2500" t="s">
        <v>6670</v>
      </c>
      <c r="BD2500" t="s">
        <v>826</v>
      </c>
      <c r="BE2500" t="s">
        <v>1756</v>
      </c>
      <c r="BF2500" t="s">
        <v>826</v>
      </c>
    </row>
    <row r="2501" spans="1:58">
      <c r="A2501" t="s">
        <v>829</v>
      </c>
      <c r="B2501">
        <v>6</v>
      </c>
      <c r="C2501">
        <v>0</v>
      </c>
      <c r="D2501">
        <v>10195</v>
      </c>
      <c r="E2501" t="s">
        <v>6652</v>
      </c>
      <c r="F2501">
        <v>53510602</v>
      </c>
      <c r="G2501" t="s">
        <v>2041</v>
      </c>
      <c r="H2501">
        <v>0</v>
      </c>
      <c r="I2501" t="s">
        <v>2247</v>
      </c>
      <c r="J2501">
        <v>131.47999999999999</v>
      </c>
      <c r="K2501">
        <v>13</v>
      </c>
      <c r="L2501" t="s">
        <v>2063</v>
      </c>
      <c r="M2501" t="s">
        <v>2248</v>
      </c>
      <c r="N2501" t="s">
        <v>1757</v>
      </c>
      <c r="O2501" t="s">
        <v>1756</v>
      </c>
      <c r="P2501" t="s">
        <v>1756</v>
      </c>
      <c r="Q2501" s="387">
        <v>1709.24</v>
      </c>
      <c r="R2501">
        <v>222.2012</v>
      </c>
      <c r="S2501">
        <v>1931.4411999999998</v>
      </c>
      <c r="T2501" s="388">
        <v>44474</v>
      </c>
      <c r="U2501">
        <v>0</v>
      </c>
      <c r="V2501" t="s">
        <v>834</v>
      </c>
      <c r="W2501" s="388">
        <v>44490</v>
      </c>
      <c r="X2501">
        <v>168</v>
      </c>
      <c r="Y2501">
        <v>0</v>
      </c>
      <c r="Z2501">
        <v>0</v>
      </c>
      <c r="AA2501" t="s">
        <v>1758</v>
      </c>
      <c r="AB2501" t="s">
        <v>826</v>
      </c>
      <c r="AD2501" t="s">
        <v>2045</v>
      </c>
      <c r="AE2501" t="s">
        <v>2046</v>
      </c>
      <c r="AI2501" t="s">
        <v>1761</v>
      </c>
      <c r="AL2501" t="s">
        <v>3132</v>
      </c>
      <c r="AM2501">
        <v>6</v>
      </c>
      <c r="AN2501" t="s">
        <v>3133</v>
      </c>
      <c r="AO2501" t="s">
        <v>2852</v>
      </c>
      <c r="AP2501">
        <v>0</v>
      </c>
      <c r="AQ2501" s="388">
        <v>44481</v>
      </c>
      <c r="AS2501" t="s">
        <v>3186</v>
      </c>
      <c r="AT2501" s="388">
        <v>44484</v>
      </c>
      <c r="AU2501" t="s">
        <v>1756</v>
      </c>
      <c r="AV2501" t="s">
        <v>1756</v>
      </c>
      <c r="AZ2501" t="s">
        <v>1756</v>
      </c>
      <c r="BA2501" t="s">
        <v>1767</v>
      </c>
      <c r="BB2501" t="s">
        <v>6671</v>
      </c>
      <c r="BC2501" t="s">
        <v>6672</v>
      </c>
      <c r="BD2501" t="s">
        <v>826</v>
      </c>
      <c r="BE2501" t="s">
        <v>1756</v>
      </c>
      <c r="BF2501" t="s">
        <v>826</v>
      </c>
    </row>
    <row r="2502" spans="1:58">
      <c r="A2502" t="s">
        <v>829</v>
      </c>
      <c r="B2502">
        <v>6</v>
      </c>
      <c r="C2502">
        <v>0</v>
      </c>
      <c r="D2502">
        <v>10194</v>
      </c>
      <c r="E2502" t="s">
        <v>6673</v>
      </c>
      <c r="F2502">
        <v>53510602</v>
      </c>
      <c r="G2502" t="s">
        <v>2041</v>
      </c>
      <c r="H2502">
        <v>0</v>
      </c>
      <c r="I2502" t="s">
        <v>2042</v>
      </c>
      <c r="J2502">
        <v>60</v>
      </c>
      <c r="K2502">
        <v>13</v>
      </c>
      <c r="L2502" t="s">
        <v>1771</v>
      </c>
      <c r="M2502" t="s">
        <v>1756</v>
      </c>
      <c r="N2502" t="s">
        <v>1756</v>
      </c>
      <c r="O2502" t="s">
        <v>2043</v>
      </c>
      <c r="P2502" t="s">
        <v>1757</v>
      </c>
      <c r="Q2502" s="387">
        <v>780</v>
      </c>
      <c r="R2502">
        <v>101.4</v>
      </c>
      <c r="S2502">
        <v>881.39999999999986</v>
      </c>
      <c r="T2502" s="388">
        <v>44473</v>
      </c>
      <c r="U2502">
        <v>0</v>
      </c>
      <c r="V2502" t="s">
        <v>834</v>
      </c>
      <c r="W2502" s="388">
        <v>44490</v>
      </c>
      <c r="X2502">
        <v>168</v>
      </c>
      <c r="Y2502">
        <v>0</v>
      </c>
      <c r="Z2502">
        <v>0</v>
      </c>
      <c r="AA2502" t="s">
        <v>1758</v>
      </c>
      <c r="AB2502" t="s">
        <v>826</v>
      </c>
      <c r="AD2502" t="s">
        <v>2045</v>
      </c>
      <c r="AE2502" t="s">
        <v>2046</v>
      </c>
      <c r="AI2502" t="s">
        <v>1761</v>
      </c>
      <c r="AL2502" t="s">
        <v>3165</v>
      </c>
      <c r="AM2502">
        <v>6</v>
      </c>
      <c r="AN2502" t="s">
        <v>3166</v>
      </c>
      <c r="AO2502" t="s">
        <v>2875</v>
      </c>
      <c r="AP2502">
        <v>0</v>
      </c>
      <c r="AQ2502" s="388">
        <v>44481</v>
      </c>
      <c r="AS2502" t="s">
        <v>3186</v>
      </c>
      <c r="AT2502" s="388">
        <v>44484</v>
      </c>
      <c r="AU2502" t="s">
        <v>1756</v>
      </c>
      <c r="AV2502" t="s">
        <v>1756</v>
      </c>
      <c r="AZ2502" t="s">
        <v>1756</v>
      </c>
      <c r="BA2502" t="s">
        <v>1767</v>
      </c>
      <c r="BB2502" t="s">
        <v>6674</v>
      </c>
      <c r="BC2502" t="s">
        <v>6675</v>
      </c>
      <c r="BD2502" t="s">
        <v>826</v>
      </c>
      <c r="BE2502" t="s">
        <v>1756</v>
      </c>
      <c r="BF2502" t="s">
        <v>826</v>
      </c>
    </row>
    <row r="2503" spans="1:58">
      <c r="A2503" t="s">
        <v>829</v>
      </c>
      <c r="B2503">
        <v>6</v>
      </c>
      <c r="C2503">
        <v>0</v>
      </c>
      <c r="D2503">
        <v>10194</v>
      </c>
      <c r="E2503" t="s">
        <v>6673</v>
      </c>
      <c r="F2503">
        <v>53510602</v>
      </c>
      <c r="G2503" t="s">
        <v>2041</v>
      </c>
      <c r="H2503">
        <v>0</v>
      </c>
      <c r="I2503" t="s">
        <v>2052</v>
      </c>
      <c r="J2503">
        <v>75</v>
      </c>
      <c r="K2503">
        <v>65</v>
      </c>
      <c r="L2503" t="s">
        <v>1771</v>
      </c>
      <c r="M2503" t="s">
        <v>1756</v>
      </c>
      <c r="N2503" t="s">
        <v>1756</v>
      </c>
      <c r="O2503" t="s">
        <v>2053</v>
      </c>
      <c r="P2503" t="s">
        <v>1757</v>
      </c>
      <c r="Q2503" s="387">
        <v>4875</v>
      </c>
      <c r="R2503">
        <v>633.75</v>
      </c>
      <c r="S2503">
        <v>5508.7499999999991</v>
      </c>
      <c r="T2503" s="388">
        <v>44473</v>
      </c>
      <c r="U2503">
        <v>0</v>
      </c>
      <c r="V2503" t="s">
        <v>834</v>
      </c>
      <c r="W2503" s="388">
        <v>44490</v>
      </c>
      <c r="X2503">
        <v>168</v>
      </c>
      <c r="Y2503">
        <v>0</v>
      </c>
      <c r="Z2503">
        <v>0</v>
      </c>
      <c r="AA2503" t="s">
        <v>1758</v>
      </c>
      <c r="AB2503" t="s">
        <v>826</v>
      </c>
      <c r="AD2503" t="s">
        <v>2045</v>
      </c>
      <c r="AE2503" t="s">
        <v>2046</v>
      </c>
      <c r="AI2503" t="s">
        <v>1761</v>
      </c>
      <c r="AL2503" t="s">
        <v>3165</v>
      </c>
      <c r="AM2503">
        <v>6</v>
      </c>
      <c r="AN2503" t="s">
        <v>3166</v>
      </c>
      <c r="AO2503" t="s">
        <v>2875</v>
      </c>
      <c r="AP2503">
        <v>0</v>
      </c>
      <c r="AQ2503" s="388">
        <v>44481</v>
      </c>
      <c r="AS2503" t="s">
        <v>3186</v>
      </c>
      <c r="AT2503" s="388">
        <v>44484</v>
      </c>
      <c r="AU2503" t="s">
        <v>1756</v>
      </c>
      <c r="AV2503" t="s">
        <v>1756</v>
      </c>
      <c r="AZ2503" t="s">
        <v>1756</v>
      </c>
      <c r="BA2503" t="s">
        <v>1767</v>
      </c>
      <c r="BB2503" t="s">
        <v>6676</v>
      </c>
      <c r="BC2503" t="s">
        <v>6677</v>
      </c>
      <c r="BD2503" t="s">
        <v>826</v>
      </c>
      <c r="BE2503" t="s">
        <v>1756</v>
      </c>
      <c r="BF2503" t="s">
        <v>826</v>
      </c>
    </row>
    <row r="2504" spans="1:58">
      <c r="A2504" t="s">
        <v>829</v>
      </c>
      <c r="B2504">
        <v>6</v>
      </c>
      <c r="C2504">
        <v>0</v>
      </c>
      <c r="D2504">
        <v>10194</v>
      </c>
      <c r="E2504" t="s">
        <v>6673</v>
      </c>
      <c r="F2504">
        <v>53510602</v>
      </c>
      <c r="G2504" t="s">
        <v>2041</v>
      </c>
      <c r="H2504">
        <v>0</v>
      </c>
      <c r="I2504" t="s">
        <v>2056</v>
      </c>
      <c r="J2504">
        <v>210</v>
      </c>
      <c r="K2504">
        <v>6</v>
      </c>
      <c r="L2504" t="s">
        <v>1755</v>
      </c>
      <c r="M2504" t="s">
        <v>1756</v>
      </c>
      <c r="N2504" t="s">
        <v>1756</v>
      </c>
      <c r="P2504" t="s">
        <v>1757</v>
      </c>
      <c r="Q2504" s="387">
        <v>1260</v>
      </c>
      <c r="R2504">
        <v>163.80000000000001</v>
      </c>
      <c r="S2504">
        <v>1423.8</v>
      </c>
      <c r="T2504" s="388">
        <v>44473</v>
      </c>
      <c r="U2504">
        <v>0</v>
      </c>
      <c r="V2504" t="s">
        <v>834</v>
      </c>
      <c r="W2504" s="388">
        <v>44490</v>
      </c>
      <c r="X2504">
        <v>168</v>
      </c>
      <c r="Y2504">
        <v>0</v>
      </c>
      <c r="Z2504">
        <v>0</v>
      </c>
      <c r="AA2504" t="s">
        <v>1758</v>
      </c>
      <c r="AB2504" t="s">
        <v>826</v>
      </c>
      <c r="AD2504" t="s">
        <v>2045</v>
      </c>
      <c r="AE2504" t="s">
        <v>2046</v>
      </c>
      <c r="AI2504" t="s">
        <v>1761</v>
      </c>
      <c r="AL2504" t="s">
        <v>3165</v>
      </c>
      <c r="AM2504">
        <v>6</v>
      </c>
      <c r="AN2504" t="s">
        <v>3166</v>
      </c>
      <c r="AO2504" t="s">
        <v>2875</v>
      </c>
      <c r="AP2504">
        <v>0</v>
      </c>
      <c r="AQ2504" s="388">
        <v>44481</v>
      </c>
      <c r="AS2504" t="s">
        <v>3186</v>
      </c>
      <c r="AT2504" s="388">
        <v>44484</v>
      </c>
      <c r="AU2504" t="s">
        <v>1756</v>
      </c>
      <c r="AV2504" t="s">
        <v>1756</v>
      </c>
      <c r="AZ2504" t="s">
        <v>1756</v>
      </c>
      <c r="BA2504" t="s">
        <v>1767</v>
      </c>
      <c r="BB2504" t="s">
        <v>6678</v>
      </c>
      <c r="BC2504" t="s">
        <v>6679</v>
      </c>
      <c r="BD2504" t="s">
        <v>826</v>
      </c>
      <c r="BE2504" t="s">
        <v>1756</v>
      </c>
      <c r="BF2504" t="s">
        <v>826</v>
      </c>
    </row>
    <row r="2505" spans="1:58">
      <c r="A2505" t="s">
        <v>829</v>
      </c>
      <c r="B2505">
        <v>6</v>
      </c>
      <c r="C2505">
        <v>0</v>
      </c>
      <c r="D2505">
        <v>10194</v>
      </c>
      <c r="E2505" t="s">
        <v>6673</v>
      </c>
      <c r="F2505">
        <v>53510602</v>
      </c>
      <c r="G2505" t="s">
        <v>2041</v>
      </c>
      <c r="H2505">
        <v>0</v>
      </c>
      <c r="I2505" t="s">
        <v>2062</v>
      </c>
      <c r="J2505">
        <v>138.05000000000001</v>
      </c>
      <c r="K2505">
        <v>24</v>
      </c>
      <c r="L2505" t="s">
        <v>2063</v>
      </c>
      <c r="M2505" t="s">
        <v>2064</v>
      </c>
      <c r="N2505" t="s">
        <v>1757</v>
      </c>
      <c r="O2505" t="s">
        <v>1756</v>
      </c>
      <c r="P2505" t="s">
        <v>1756</v>
      </c>
      <c r="Q2505" s="387">
        <v>3313.2</v>
      </c>
      <c r="R2505">
        <v>430.71600000000001</v>
      </c>
      <c r="S2505">
        <v>3743.9159999999993</v>
      </c>
      <c r="T2505" s="388">
        <v>44473</v>
      </c>
      <c r="U2505">
        <v>0</v>
      </c>
      <c r="V2505" t="s">
        <v>834</v>
      </c>
      <c r="W2505" s="388">
        <v>44490</v>
      </c>
      <c r="X2505">
        <v>168</v>
      </c>
      <c r="Y2505">
        <v>0</v>
      </c>
      <c r="Z2505">
        <v>0</v>
      </c>
      <c r="AA2505" t="s">
        <v>1758</v>
      </c>
      <c r="AB2505" t="s">
        <v>826</v>
      </c>
      <c r="AD2505" t="s">
        <v>2045</v>
      </c>
      <c r="AE2505" t="s">
        <v>2046</v>
      </c>
      <c r="AI2505" t="s">
        <v>1761</v>
      </c>
      <c r="AL2505" t="s">
        <v>3165</v>
      </c>
      <c r="AM2505">
        <v>6</v>
      </c>
      <c r="AN2505" t="s">
        <v>3166</v>
      </c>
      <c r="AO2505" t="s">
        <v>2875</v>
      </c>
      <c r="AP2505">
        <v>0</v>
      </c>
      <c r="AQ2505" s="388">
        <v>44481</v>
      </c>
      <c r="AS2505" t="s">
        <v>3186</v>
      </c>
      <c r="AT2505" s="388">
        <v>44484</v>
      </c>
      <c r="AU2505" t="s">
        <v>1756</v>
      </c>
      <c r="AV2505" t="s">
        <v>1756</v>
      </c>
      <c r="AZ2505" t="s">
        <v>1756</v>
      </c>
      <c r="BA2505" t="s">
        <v>1767</v>
      </c>
      <c r="BB2505" t="s">
        <v>6680</v>
      </c>
      <c r="BC2505" t="s">
        <v>6681</v>
      </c>
      <c r="BD2505" t="s">
        <v>826</v>
      </c>
      <c r="BE2505" t="s">
        <v>1756</v>
      </c>
      <c r="BF2505" t="s">
        <v>826</v>
      </c>
    </row>
    <row r="2506" spans="1:58">
      <c r="A2506" t="s">
        <v>829</v>
      </c>
      <c r="B2506">
        <v>6</v>
      </c>
      <c r="C2506">
        <v>0</v>
      </c>
      <c r="D2506">
        <v>10194</v>
      </c>
      <c r="E2506" t="s">
        <v>6673</v>
      </c>
      <c r="F2506">
        <v>53510602</v>
      </c>
      <c r="G2506" t="s">
        <v>2041</v>
      </c>
      <c r="H2506">
        <v>0</v>
      </c>
      <c r="I2506" t="s">
        <v>2073</v>
      </c>
      <c r="J2506">
        <v>243.75</v>
      </c>
      <c r="K2506">
        <v>3</v>
      </c>
      <c r="L2506" t="s">
        <v>1755</v>
      </c>
      <c r="M2506" t="s">
        <v>2074</v>
      </c>
      <c r="N2506" t="s">
        <v>1757</v>
      </c>
      <c r="O2506" t="s">
        <v>1756</v>
      </c>
      <c r="P2506" t="s">
        <v>1756</v>
      </c>
      <c r="Q2506" s="387">
        <v>731.25</v>
      </c>
      <c r="R2506">
        <v>95.0625</v>
      </c>
      <c r="S2506">
        <v>826.31249999999989</v>
      </c>
      <c r="T2506" s="388">
        <v>44473</v>
      </c>
      <c r="U2506">
        <v>0</v>
      </c>
      <c r="V2506" t="s">
        <v>834</v>
      </c>
      <c r="W2506" s="388">
        <v>44490</v>
      </c>
      <c r="X2506">
        <v>168</v>
      </c>
      <c r="Y2506">
        <v>0</v>
      </c>
      <c r="Z2506">
        <v>0</v>
      </c>
      <c r="AA2506" t="s">
        <v>1758</v>
      </c>
      <c r="AB2506" t="s">
        <v>826</v>
      </c>
      <c r="AD2506" t="s">
        <v>2045</v>
      </c>
      <c r="AE2506" t="s">
        <v>2046</v>
      </c>
      <c r="AI2506" t="s">
        <v>1761</v>
      </c>
      <c r="AL2506" t="s">
        <v>3165</v>
      </c>
      <c r="AM2506">
        <v>6</v>
      </c>
      <c r="AN2506" t="s">
        <v>3166</v>
      </c>
      <c r="AO2506" t="s">
        <v>2875</v>
      </c>
      <c r="AP2506">
        <v>0</v>
      </c>
      <c r="AQ2506" s="388">
        <v>44481</v>
      </c>
      <c r="AS2506" t="s">
        <v>3186</v>
      </c>
      <c r="AT2506" s="388">
        <v>44484</v>
      </c>
      <c r="AU2506" t="s">
        <v>1756</v>
      </c>
      <c r="AV2506" t="s">
        <v>1756</v>
      </c>
      <c r="AZ2506" t="s">
        <v>1756</v>
      </c>
      <c r="BA2506" t="s">
        <v>1767</v>
      </c>
      <c r="BB2506" t="s">
        <v>6682</v>
      </c>
      <c r="BC2506" t="s">
        <v>6683</v>
      </c>
      <c r="BD2506" t="s">
        <v>826</v>
      </c>
      <c r="BE2506" t="s">
        <v>1756</v>
      </c>
      <c r="BF2506" t="s">
        <v>826</v>
      </c>
    </row>
    <row r="2507" spans="1:58">
      <c r="A2507" t="s">
        <v>829</v>
      </c>
      <c r="B2507">
        <v>6</v>
      </c>
      <c r="C2507">
        <v>0</v>
      </c>
      <c r="D2507">
        <v>10194</v>
      </c>
      <c r="E2507" t="s">
        <v>6673</v>
      </c>
      <c r="F2507">
        <v>53510602</v>
      </c>
      <c r="G2507" t="s">
        <v>2041</v>
      </c>
      <c r="H2507">
        <v>0</v>
      </c>
      <c r="I2507" t="s">
        <v>2079</v>
      </c>
      <c r="J2507">
        <v>63.38</v>
      </c>
      <c r="K2507">
        <v>12</v>
      </c>
      <c r="L2507" t="s">
        <v>1771</v>
      </c>
      <c r="M2507" t="s">
        <v>2080</v>
      </c>
      <c r="N2507" t="s">
        <v>1757</v>
      </c>
      <c r="O2507" t="s">
        <v>1756</v>
      </c>
      <c r="P2507" t="s">
        <v>1756</v>
      </c>
      <c r="Q2507" s="387">
        <v>760.56</v>
      </c>
      <c r="R2507">
        <v>98.872799999999998</v>
      </c>
      <c r="S2507">
        <v>859.43279999999982</v>
      </c>
      <c r="T2507" s="388">
        <v>44473</v>
      </c>
      <c r="U2507">
        <v>0</v>
      </c>
      <c r="V2507" t="s">
        <v>834</v>
      </c>
      <c r="W2507" s="388">
        <v>44490</v>
      </c>
      <c r="X2507">
        <v>168</v>
      </c>
      <c r="Y2507">
        <v>0</v>
      </c>
      <c r="Z2507">
        <v>0</v>
      </c>
      <c r="AA2507" t="s">
        <v>1758</v>
      </c>
      <c r="AB2507" t="s">
        <v>826</v>
      </c>
      <c r="AD2507" t="s">
        <v>2045</v>
      </c>
      <c r="AE2507" t="s">
        <v>2046</v>
      </c>
      <c r="AI2507" t="s">
        <v>1761</v>
      </c>
      <c r="AL2507" t="s">
        <v>3165</v>
      </c>
      <c r="AM2507">
        <v>6</v>
      </c>
      <c r="AN2507" t="s">
        <v>3166</v>
      </c>
      <c r="AO2507" t="s">
        <v>2875</v>
      </c>
      <c r="AP2507">
        <v>0</v>
      </c>
      <c r="AQ2507" s="388">
        <v>44481</v>
      </c>
      <c r="AS2507" t="s">
        <v>3186</v>
      </c>
      <c r="AT2507" s="388">
        <v>44484</v>
      </c>
      <c r="AU2507" t="s">
        <v>1756</v>
      </c>
      <c r="AV2507" t="s">
        <v>1756</v>
      </c>
      <c r="AZ2507" t="s">
        <v>1756</v>
      </c>
      <c r="BA2507" t="s">
        <v>1767</v>
      </c>
      <c r="BB2507" t="s">
        <v>6684</v>
      </c>
      <c r="BC2507" t="s">
        <v>6685</v>
      </c>
      <c r="BD2507" t="s">
        <v>826</v>
      </c>
      <c r="BE2507" t="s">
        <v>1756</v>
      </c>
      <c r="BF2507" t="s">
        <v>826</v>
      </c>
    </row>
    <row r="2508" spans="1:58">
      <c r="A2508" t="s">
        <v>829</v>
      </c>
      <c r="B2508">
        <v>6</v>
      </c>
      <c r="C2508">
        <v>0</v>
      </c>
      <c r="D2508">
        <v>10194</v>
      </c>
      <c r="E2508" t="s">
        <v>6673</v>
      </c>
      <c r="F2508">
        <v>53510602</v>
      </c>
      <c r="G2508" t="s">
        <v>2041</v>
      </c>
      <c r="H2508">
        <v>0</v>
      </c>
      <c r="I2508" t="s">
        <v>2083</v>
      </c>
      <c r="J2508">
        <v>12.21</v>
      </c>
      <c r="K2508">
        <v>12</v>
      </c>
      <c r="L2508" t="s">
        <v>1771</v>
      </c>
      <c r="M2508" t="s">
        <v>2084</v>
      </c>
      <c r="N2508" t="s">
        <v>1757</v>
      </c>
      <c r="O2508" t="s">
        <v>1756</v>
      </c>
      <c r="P2508" t="s">
        <v>1756</v>
      </c>
      <c r="Q2508" s="387">
        <v>146.52000000000001</v>
      </c>
      <c r="R2508">
        <v>19.047600000000003</v>
      </c>
      <c r="S2508">
        <v>165.5676</v>
      </c>
      <c r="T2508" s="388">
        <v>44473</v>
      </c>
      <c r="U2508">
        <v>0</v>
      </c>
      <c r="V2508" t="s">
        <v>834</v>
      </c>
      <c r="W2508" s="388">
        <v>44490</v>
      </c>
      <c r="X2508">
        <v>168</v>
      </c>
      <c r="Y2508">
        <v>0</v>
      </c>
      <c r="Z2508">
        <v>0</v>
      </c>
      <c r="AA2508" t="s">
        <v>1758</v>
      </c>
      <c r="AB2508" t="s">
        <v>826</v>
      </c>
      <c r="AD2508" t="s">
        <v>2045</v>
      </c>
      <c r="AE2508" t="s">
        <v>2046</v>
      </c>
      <c r="AI2508" t="s">
        <v>1761</v>
      </c>
      <c r="AL2508" t="s">
        <v>3165</v>
      </c>
      <c r="AM2508">
        <v>6</v>
      </c>
      <c r="AN2508" t="s">
        <v>3166</v>
      </c>
      <c r="AO2508" t="s">
        <v>2875</v>
      </c>
      <c r="AP2508">
        <v>0</v>
      </c>
      <c r="AQ2508" s="388">
        <v>44481</v>
      </c>
      <c r="AS2508" t="s">
        <v>3186</v>
      </c>
      <c r="AT2508" s="388">
        <v>44484</v>
      </c>
      <c r="AU2508" t="s">
        <v>1756</v>
      </c>
      <c r="AV2508" t="s">
        <v>1756</v>
      </c>
      <c r="AZ2508" t="s">
        <v>1756</v>
      </c>
      <c r="BA2508" t="s">
        <v>1767</v>
      </c>
      <c r="BB2508" t="s">
        <v>6686</v>
      </c>
      <c r="BC2508" t="s">
        <v>6687</v>
      </c>
      <c r="BD2508" t="s">
        <v>826</v>
      </c>
      <c r="BE2508" t="s">
        <v>1756</v>
      </c>
      <c r="BF2508" t="s">
        <v>826</v>
      </c>
    </row>
    <row r="2509" spans="1:58">
      <c r="A2509" t="s">
        <v>829</v>
      </c>
      <c r="B2509">
        <v>6</v>
      </c>
      <c r="C2509">
        <v>0</v>
      </c>
      <c r="D2509">
        <v>10194</v>
      </c>
      <c r="E2509" t="s">
        <v>6673</v>
      </c>
      <c r="F2509">
        <v>53510602</v>
      </c>
      <c r="G2509" t="s">
        <v>2041</v>
      </c>
      <c r="H2509">
        <v>0</v>
      </c>
      <c r="I2509" t="s">
        <v>2089</v>
      </c>
      <c r="J2509">
        <v>146.96</v>
      </c>
      <c r="K2509">
        <v>12</v>
      </c>
      <c r="L2509" t="s">
        <v>2063</v>
      </c>
      <c r="M2509" t="s">
        <v>2090</v>
      </c>
      <c r="N2509" t="s">
        <v>1757</v>
      </c>
      <c r="O2509" t="s">
        <v>1756</v>
      </c>
      <c r="P2509" t="s">
        <v>1756</v>
      </c>
      <c r="Q2509" s="387">
        <v>1763.52</v>
      </c>
      <c r="R2509">
        <v>229.2576</v>
      </c>
      <c r="S2509">
        <v>1992.7775999999999</v>
      </c>
      <c r="T2509" s="388">
        <v>44473</v>
      </c>
      <c r="U2509">
        <v>0</v>
      </c>
      <c r="V2509" t="s">
        <v>834</v>
      </c>
      <c r="W2509" s="388">
        <v>44490</v>
      </c>
      <c r="X2509">
        <v>168</v>
      </c>
      <c r="Y2509">
        <v>0</v>
      </c>
      <c r="Z2509">
        <v>0</v>
      </c>
      <c r="AA2509" t="s">
        <v>1758</v>
      </c>
      <c r="AB2509" t="s">
        <v>826</v>
      </c>
      <c r="AD2509" t="s">
        <v>2045</v>
      </c>
      <c r="AE2509" t="s">
        <v>2046</v>
      </c>
      <c r="AI2509" t="s">
        <v>1761</v>
      </c>
      <c r="AL2509" t="s">
        <v>3165</v>
      </c>
      <c r="AM2509">
        <v>6</v>
      </c>
      <c r="AN2509" t="s">
        <v>3166</v>
      </c>
      <c r="AO2509" t="s">
        <v>2875</v>
      </c>
      <c r="AP2509">
        <v>0</v>
      </c>
      <c r="AQ2509" s="388">
        <v>44481</v>
      </c>
      <c r="AS2509" t="s">
        <v>3186</v>
      </c>
      <c r="AT2509" s="388">
        <v>44484</v>
      </c>
      <c r="AU2509" t="s">
        <v>1756</v>
      </c>
      <c r="AV2509" t="s">
        <v>1756</v>
      </c>
      <c r="AZ2509" t="s">
        <v>1756</v>
      </c>
      <c r="BA2509" t="s">
        <v>1767</v>
      </c>
      <c r="BB2509" t="s">
        <v>6688</v>
      </c>
      <c r="BC2509" t="s">
        <v>6689</v>
      </c>
      <c r="BD2509" t="s">
        <v>826</v>
      </c>
      <c r="BE2509" t="s">
        <v>1756</v>
      </c>
      <c r="BF2509" t="s">
        <v>826</v>
      </c>
    </row>
    <row r="2510" spans="1:58">
      <c r="A2510" t="s">
        <v>829</v>
      </c>
      <c r="B2510">
        <v>6</v>
      </c>
      <c r="C2510">
        <v>0</v>
      </c>
      <c r="D2510">
        <v>10194</v>
      </c>
      <c r="E2510" t="s">
        <v>6673</v>
      </c>
      <c r="F2510">
        <v>53510602</v>
      </c>
      <c r="G2510" t="s">
        <v>2041</v>
      </c>
      <c r="H2510">
        <v>0</v>
      </c>
      <c r="I2510" t="s">
        <v>2095</v>
      </c>
      <c r="J2510">
        <v>138.44999999999999</v>
      </c>
      <c r="K2510">
        <v>12</v>
      </c>
      <c r="L2510" t="s">
        <v>2063</v>
      </c>
      <c r="M2510" t="s">
        <v>2096</v>
      </c>
      <c r="N2510" t="s">
        <v>1757</v>
      </c>
      <c r="O2510" t="s">
        <v>1756</v>
      </c>
      <c r="P2510" t="s">
        <v>1756</v>
      </c>
      <c r="Q2510" s="387">
        <v>1661.4</v>
      </c>
      <c r="R2510">
        <v>215.98200000000003</v>
      </c>
      <c r="S2510">
        <v>1877.3819999999998</v>
      </c>
      <c r="T2510" s="388">
        <v>44473</v>
      </c>
      <c r="U2510">
        <v>0</v>
      </c>
      <c r="V2510" t="s">
        <v>834</v>
      </c>
      <c r="W2510" s="388">
        <v>44490</v>
      </c>
      <c r="X2510">
        <v>168</v>
      </c>
      <c r="Y2510">
        <v>0</v>
      </c>
      <c r="Z2510">
        <v>0</v>
      </c>
      <c r="AA2510" t="s">
        <v>1758</v>
      </c>
      <c r="AB2510" t="s">
        <v>826</v>
      </c>
      <c r="AD2510" t="s">
        <v>2045</v>
      </c>
      <c r="AE2510" t="s">
        <v>2046</v>
      </c>
      <c r="AI2510" t="s">
        <v>1761</v>
      </c>
      <c r="AL2510" t="s">
        <v>3165</v>
      </c>
      <c r="AM2510">
        <v>6</v>
      </c>
      <c r="AN2510" t="s">
        <v>3166</v>
      </c>
      <c r="AO2510" t="s">
        <v>2875</v>
      </c>
      <c r="AP2510">
        <v>0</v>
      </c>
      <c r="AQ2510" s="388">
        <v>44481</v>
      </c>
      <c r="AS2510" t="s">
        <v>3186</v>
      </c>
      <c r="AT2510" s="388">
        <v>44484</v>
      </c>
      <c r="AU2510" t="s">
        <v>1756</v>
      </c>
      <c r="AV2510" t="s">
        <v>1756</v>
      </c>
      <c r="AZ2510" t="s">
        <v>1756</v>
      </c>
      <c r="BA2510" t="s">
        <v>1767</v>
      </c>
      <c r="BB2510" t="s">
        <v>6690</v>
      </c>
      <c r="BC2510" t="s">
        <v>6691</v>
      </c>
      <c r="BD2510" t="s">
        <v>826</v>
      </c>
      <c r="BE2510" t="s">
        <v>1756</v>
      </c>
      <c r="BF2510" t="s">
        <v>826</v>
      </c>
    </row>
    <row r="2511" spans="1:58">
      <c r="A2511" t="s">
        <v>829</v>
      </c>
      <c r="B2511">
        <v>6</v>
      </c>
      <c r="C2511">
        <v>0</v>
      </c>
      <c r="D2511">
        <v>10194</v>
      </c>
      <c r="E2511" t="s">
        <v>6673</v>
      </c>
      <c r="F2511">
        <v>53510602</v>
      </c>
      <c r="G2511" t="s">
        <v>2041</v>
      </c>
      <c r="H2511">
        <v>0</v>
      </c>
      <c r="I2511" t="s">
        <v>2247</v>
      </c>
      <c r="J2511">
        <v>131.47999999999999</v>
      </c>
      <c r="K2511">
        <v>12</v>
      </c>
      <c r="L2511" t="s">
        <v>2063</v>
      </c>
      <c r="M2511" t="s">
        <v>2248</v>
      </c>
      <c r="N2511" t="s">
        <v>1757</v>
      </c>
      <c r="O2511" t="s">
        <v>1756</v>
      </c>
      <c r="P2511" t="s">
        <v>1756</v>
      </c>
      <c r="Q2511" s="387">
        <v>1577.76</v>
      </c>
      <c r="R2511">
        <v>205.1088</v>
      </c>
      <c r="S2511">
        <v>1782.8687999999997</v>
      </c>
      <c r="T2511" s="388">
        <v>44473</v>
      </c>
      <c r="U2511">
        <v>0</v>
      </c>
      <c r="V2511" t="s">
        <v>834</v>
      </c>
      <c r="W2511" s="388">
        <v>44490</v>
      </c>
      <c r="X2511">
        <v>168</v>
      </c>
      <c r="Y2511">
        <v>0</v>
      </c>
      <c r="Z2511">
        <v>0</v>
      </c>
      <c r="AA2511" t="s">
        <v>1758</v>
      </c>
      <c r="AB2511" t="s">
        <v>826</v>
      </c>
      <c r="AD2511" t="s">
        <v>2045</v>
      </c>
      <c r="AE2511" t="s">
        <v>2046</v>
      </c>
      <c r="AI2511" t="s">
        <v>1761</v>
      </c>
      <c r="AL2511" t="s">
        <v>3165</v>
      </c>
      <c r="AM2511">
        <v>6</v>
      </c>
      <c r="AN2511" t="s">
        <v>3166</v>
      </c>
      <c r="AO2511" t="s">
        <v>2875</v>
      </c>
      <c r="AP2511">
        <v>0</v>
      </c>
      <c r="AQ2511" s="388">
        <v>44481</v>
      </c>
      <c r="AS2511" t="s">
        <v>3186</v>
      </c>
      <c r="AT2511" s="388">
        <v>44484</v>
      </c>
      <c r="AU2511" t="s">
        <v>1756</v>
      </c>
      <c r="AV2511" t="s">
        <v>1756</v>
      </c>
      <c r="AZ2511" t="s">
        <v>1756</v>
      </c>
      <c r="BA2511" t="s">
        <v>1767</v>
      </c>
      <c r="BB2511" t="s">
        <v>6692</v>
      </c>
      <c r="BC2511" t="s">
        <v>6693</v>
      </c>
      <c r="BD2511" t="s">
        <v>826</v>
      </c>
      <c r="BE2511" t="s">
        <v>1756</v>
      </c>
      <c r="BF2511" t="s">
        <v>826</v>
      </c>
    </row>
    <row r="2512" spans="1:58">
      <c r="A2512" t="s">
        <v>829</v>
      </c>
      <c r="B2512">
        <v>6</v>
      </c>
      <c r="C2512">
        <v>0</v>
      </c>
      <c r="D2512">
        <v>10201</v>
      </c>
      <c r="E2512" t="s">
        <v>6694</v>
      </c>
      <c r="F2512">
        <v>53510602</v>
      </c>
      <c r="G2512" t="s">
        <v>2041</v>
      </c>
      <c r="H2512">
        <v>0</v>
      </c>
      <c r="I2512" t="s">
        <v>2052</v>
      </c>
      <c r="J2512">
        <v>75</v>
      </c>
      <c r="K2512">
        <v>54</v>
      </c>
      <c r="L2512" t="s">
        <v>1771</v>
      </c>
      <c r="M2512" t="s">
        <v>1756</v>
      </c>
      <c r="N2512" t="s">
        <v>1756</v>
      </c>
      <c r="O2512" t="s">
        <v>2053</v>
      </c>
      <c r="P2512" t="s">
        <v>1757</v>
      </c>
      <c r="Q2512" s="387">
        <v>4050</v>
      </c>
      <c r="R2512">
        <v>526.5</v>
      </c>
      <c r="S2512">
        <v>4576.5</v>
      </c>
      <c r="T2512" s="388">
        <v>44474</v>
      </c>
      <c r="U2512">
        <v>0</v>
      </c>
      <c r="V2512" t="s">
        <v>834</v>
      </c>
      <c r="W2512" s="388">
        <v>44490</v>
      </c>
      <c r="X2512">
        <v>168</v>
      </c>
      <c r="Y2512">
        <v>0</v>
      </c>
      <c r="Z2512">
        <v>0</v>
      </c>
      <c r="AA2512" t="s">
        <v>1758</v>
      </c>
      <c r="AB2512" t="s">
        <v>826</v>
      </c>
      <c r="AD2512" t="s">
        <v>2045</v>
      </c>
      <c r="AE2512" t="s">
        <v>2046</v>
      </c>
      <c r="AI2512" t="s">
        <v>1761</v>
      </c>
      <c r="AL2512" t="s">
        <v>3183</v>
      </c>
      <c r="AM2512">
        <v>6</v>
      </c>
      <c r="AN2512" t="s">
        <v>3184</v>
      </c>
      <c r="AO2512" t="s">
        <v>3185</v>
      </c>
      <c r="AP2512">
        <v>0</v>
      </c>
      <c r="AQ2512" s="388">
        <v>44481</v>
      </c>
      <c r="AS2512" t="s">
        <v>3186</v>
      </c>
      <c r="AT2512" s="388">
        <v>44484</v>
      </c>
      <c r="AU2512" t="s">
        <v>1756</v>
      </c>
      <c r="AV2512" t="s">
        <v>1756</v>
      </c>
      <c r="AZ2512" t="s">
        <v>1756</v>
      </c>
      <c r="BA2512" t="s">
        <v>1767</v>
      </c>
      <c r="BB2512" t="s">
        <v>6695</v>
      </c>
      <c r="BC2512" t="s">
        <v>6696</v>
      </c>
      <c r="BD2512" t="s">
        <v>826</v>
      </c>
      <c r="BE2512" t="s">
        <v>1756</v>
      </c>
      <c r="BF2512" t="s">
        <v>826</v>
      </c>
    </row>
    <row r="2513" spans="1:58">
      <c r="A2513" t="s">
        <v>829</v>
      </c>
      <c r="B2513">
        <v>6</v>
      </c>
      <c r="C2513">
        <v>0</v>
      </c>
      <c r="D2513">
        <v>10201</v>
      </c>
      <c r="E2513" t="s">
        <v>6694</v>
      </c>
      <c r="F2513">
        <v>53510602</v>
      </c>
      <c r="G2513" t="s">
        <v>2041</v>
      </c>
      <c r="H2513">
        <v>0</v>
      </c>
      <c r="I2513" t="s">
        <v>518</v>
      </c>
      <c r="J2513">
        <v>95</v>
      </c>
      <c r="K2513">
        <v>10</v>
      </c>
      <c r="L2513" t="s">
        <v>1771</v>
      </c>
      <c r="M2513" t="s">
        <v>1756</v>
      </c>
      <c r="N2513" t="s">
        <v>1756</v>
      </c>
      <c r="O2513" t="s">
        <v>2059</v>
      </c>
      <c r="P2513" t="s">
        <v>1757</v>
      </c>
      <c r="Q2513" s="387">
        <v>950</v>
      </c>
      <c r="R2513">
        <v>123.5</v>
      </c>
      <c r="S2513">
        <v>1073.5</v>
      </c>
      <c r="T2513" s="388">
        <v>44474</v>
      </c>
      <c r="U2513">
        <v>0</v>
      </c>
      <c r="V2513" t="s">
        <v>834</v>
      </c>
      <c r="W2513" s="388">
        <v>44490</v>
      </c>
      <c r="X2513">
        <v>168</v>
      </c>
      <c r="Y2513">
        <v>0</v>
      </c>
      <c r="Z2513">
        <v>0</v>
      </c>
      <c r="AA2513" t="s">
        <v>1758</v>
      </c>
      <c r="AB2513" t="s">
        <v>826</v>
      </c>
      <c r="AD2513" t="s">
        <v>2045</v>
      </c>
      <c r="AE2513" t="s">
        <v>2046</v>
      </c>
      <c r="AI2513" t="s">
        <v>1761</v>
      </c>
      <c r="AL2513" t="s">
        <v>3183</v>
      </c>
      <c r="AM2513">
        <v>6</v>
      </c>
      <c r="AN2513" t="s">
        <v>3184</v>
      </c>
      <c r="AO2513" t="s">
        <v>3185</v>
      </c>
      <c r="AP2513">
        <v>0</v>
      </c>
      <c r="AQ2513" s="388">
        <v>44481</v>
      </c>
      <c r="AS2513" t="s">
        <v>3186</v>
      </c>
      <c r="AT2513" s="388">
        <v>44484</v>
      </c>
      <c r="AU2513" t="s">
        <v>1756</v>
      </c>
      <c r="AV2513" t="s">
        <v>1756</v>
      </c>
      <c r="AZ2513" t="s">
        <v>1756</v>
      </c>
      <c r="BA2513" t="s">
        <v>1767</v>
      </c>
      <c r="BB2513" t="s">
        <v>6697</v>
      </c>
      <c r="BC2513" t="s">
        <v>6698</v>
      </c>
      <c r="BD2513" t="s">
        <v>826</v>
      </c>
      <c r="BE2513" t="s">
        <v>1756</v>
      </c>
      <c r="BF2513" t="s">
        <v>826</v>
      </c>
    </row>
    <row r="2514" spans="1:58">
      <c r="A2514" t="s">
        <v>829</v>
      </c>
      <c r="B2514">
        <v>6</v>
      </c>
      <c r="C2514">
        <v>0</v>
      </c>
      <c r="D2514">
        <v>10201</v>
      </c>
      <c r="E2514" t="s">
        <v>6694</v>
      </c>
      <c r="F2514">
        <v>53510602</v>
      </c>
      <c r="G2514" t="s">
        <v>2041</v>
      </c>
      <c r="H2514">
        <v>0</v>
      </c>
      <c r="I2514" t="s">
        <v>2062</v>
      </c>
      <c r="J2514">
        <v>138.05000000000001</v>
      </c>
      <c r="K2514">
        <v>10</v>
      </c>
      <c r="L2514" t="s">
        <v>2063</v>
      </c>
      <c r="M2514" t="s">
        <v>2064</v>
      </c>
      <c r="N2514" t="s">
        <v>1757</v>
      </c>
      <c r="O2514" t="s">
        <v>1756</v>
      </c>
      <c r="P2514" t="s">
        <v>1756</v>
      </c>
      <c r="Q2514" s="387">
        <v>1380.5</v>
      </c>
      <c r="R2514">
        <v>179.465</v>
      </c>
      <c r="S2514">
        <v>1559.9649999999999</v>
      </c>
      <c r="T2514" s="388">
        <v>44474</v>
      </c>
      <c r="U2514">
        <v>0</v>
      </c>
      <c r="V2514" t="s">
        <v>834</v>
      </c>
      <c r="W2514" s="388">
        <v>44490</v>
      </c>
      <c r="X2514">
        <v>168</v>
      </c>
      <c r="Y2514">
        <v>0</v>
      </c>
      <c r="Z2514">
        <v>0</v>
      </c>
      <c r="AA2514" t="s">
        <v>1758</v>
      </c>
      <c r="AB2514" t="s">
        <v>826</v>
      </c>
      <c r="AD2514" t="s">
        <v>2045</v>
      </c>
      <c r="AE2514" t="s">
        <v>2046</v>
      </c>
      <c r="AI2514" t="s">
        <v>1761</v>
      </c>
      <c r="AL2514" t="s">
        <v>3183</v>
      </c>
      <c r="AM2514">
        <v>6</v>
      </c>
      <c r="AN2514" t="s">
        <v>3184</v>
      </c>
      <c r="AO2514" t="s">
        <v>3185</v>
      </c>
      <c r="AP2514">
        <v>0</v>
      </c>
      <c r="AQ2514" s="388">
        <v>44481</v>
      </c>
      <c r="AS2514" t="s">
        <v>3186</v>
      </c>
      <c r="AT2514" s="388">
        <v>44484</v>
      </c>
      <c r="AU2514" t="s">
        <v>1756</v>
      </c>
      <c r="AV2514" t="s">
        <v>1756</v>
      </c>
      <c r="AZ2514" t="s">
        <v>1756</v>
      </c>
      <c r="BA2514" t="s">
        <v>1767</v>
      </c>
      <c r="BB2514" t="s">
        <v>6699</v>
      </c>
      <c r="BC2514" t="s">
        <v>6700</v>
      </c>
      <c r="BD2514" t="s">
        <v>826</v>
      </c>
      <c r="BE2514" t="s">
        <v>1756</v>
      </c>
      <c r="BF2514" t="s">
        <v>826</v>
      </c>
    </row>
    <row r="2515" spans="1:58">
      <c r="A2515" t="s">
        <v>829</v>
      </c>
      <c r="B2515">
        <v>6</v>
      </c>
      <c r="C2515">
        <v>0</v>
      </c>
      <c r="D2515">
        <v>10201</v>
      </c>
      <c r="E2515" t="s">
        <v>6694</v>
      </c>
      <c r="F2515">
        <v>53510602</v>
      </c>
      <c r="G2515" t="s">
        <v>2041</v>
      </c>
      <c r="H2515">
        <v>0</v>
      </c>
      <c r="I2515" t="s">
        <v>2073</v>
      </c>
      <c r="J2515">
        <v>243.75</v>
      </c>
      <c r="K2515">
        <v>5</v>
      </c>
      <c r="L2515" t="s">
        <v>1755</v>
      </c>
      <c r="M2515" t="s">
        <v>2074</v>
      </c>
      <c r="N2515" t="s">
        <v>1757</v>
      </c>
      <c r="O2515" t="s">
        <v>1756</v>
      </c>
      <c r="P2515" t="s">
        <v>1756</v>
      </c>
      <c r="Q2515" s="387">
        <v>1218.75</v>
      </c>
      <c r="R2515">
        <v>158.4375</v>
      </c>
      <c r="S2515">
        <v>1377.1874999999998</v>
      </c>
      <c r="T2515" s="388">
        <v>44474</v>
      </c>
      <c r="U2515">
        <v>0</v>
      </c>
      <c r="V2515" t="s">
        <v>834</v>
      </c>
      <c r="W2515" s="388">
        <v>44490</v>
      </c>
      <c r="X2515">
        <v>168</v>
      </c>
      <c r="Y2515">
        <v>0</v>
      </c>
      <c r="Z2515">
        <v>0</v>
      </c>
      <c r="AA2515" t="s">
        <v>1758</v>
      </c>
      <c r="AB2515" t="s">
        <v>826</v>
      </c>
      <c r="AD2515" t="s">
        <v>2045</v>
      </c>
      <c r="AE2515" t="s">
        <v>2046</v>
      </c>
      <c r="AI2515" t="s">
        <v>1761</v>
      </c>
      <c r="AL2515" t="s">
        <v>3183</v>
      </c>
      <c r="AM2515">
        <v>6</v>
      </c>
      <c r="AN2515" t="s">
        <v>3184</v>
      </c>
      <c r="AO2515" t="s">
        <v>3185</v>
      </c>
      <c r="AP2515">
        <v>0</v>
      </c>
      <c r="AQ2515" s="388">
        <v>44481</v>
      </c>
      <c r="AS2515" t="s">
        <v>3186</v>
      </c>
      <c r="AT2515" s="388">
        <v>44484</v>
      </c>
      <c r="AU2515" t="s">
        <v>1756</v>
      </c>
      <c r="AV2515" t="s">
        <v>1756</v>
      </c>
      <c r="AZ2515" t="s">
        <v>1756</v>
      </c>
      <c r="BA2515" t="s">
        <v>1767</v>
      </c>
      <c r="BB2515" t="s">
        <v>6701</v>
      </c>
      <c r="BC2515" t="s">
        <v>6702</v>
      </c>
      <c r="BD2515" t="s">
        <v>826</v>
      </c>
      <c r="BE2515" t="s">
        <v>1756</v>
      </c>
      <c r="BF2515" t="s">
        <v>826</v>
      </c>
    </row>
    <row r="2516" spans="1:58">
      <c r="A2516" t="s">
        <v>829</v>
      </c>
      <c r="B2516">
        <v>6</v>
      </c>
      <c r="C2516">
        <v>0</v>
      </c>
      <c r="D2516">
        <v>10201</v>
      </c>
      <c r="E2516" t="s">
        <v>6694</v>
      </c>
      <c r="F2516">
        <v>53510602</v>
      </c>
      <c r="G2516" t="s">
        <v>2041</v>
      </c>
      <c r="H2516">
        <v>0</v>
      </c>
      <c r="I2516" t="s">
        <v>2083</v>
      </c>
      <c r="J2516">
        <v>12.21</v>
      </c>
      <c r="K2516">
        <v>28</v>
      </c>
      <c r="L2516" t="s">
        <v>1771</v>
      </c>
      <c r="M2516" t="s">
        <v>2084</v>
      </c>
      <c r="N2516" t="s">
        <v>1757</v>
      </c>
      <c r="O2516" t="s">
        <v>1756</v>
      </c>
      <c r="P2516" t="s">
        <v>1756</v>
      </c>
      <c r="Q2516" s="387">
        <v>341.88</v>
      </c>
      <c r="R2516">
        <v>44.444400000000002</v>
      </c>
      <c r="S2516">
        <v>386.32439999999997</v>
      </c>
      <c r="T2516" s="388">
        <v>44474</v>
      </c>
      <c r="U2516">
        <v>0</v>
      </c>
      <c r="V2516" t="s">
        <v>834</v>
      </c>
      <c r="W2516" s="388">
        <v>44490</v>
      </c>
      <c r="X2516">
        <v>168</v>
      </c>
      <c r="Y2516">
        <v>0</v>
      </c>
      <c r="Z2516">
        <v>0</v>
      </c>
      <c r="AA2516" t="s">
        <v>1758</v>
      </c>
      <c r="AB2516" t="s">
        <v>826</v>
      </c>
      <c r="AD2516" t="s">
        <v>2045</v>
      </c>
      <c r="AE2516" t="s">
        <v>2046</v>
      </c>
      <c r="AI2516" t="s">
        <v>1761</v>
      </c>
      <c r="AL2516" t="s">
        <v>3183</v>
      </c>
      <c r="AM2516">
        <v>6</v>
      </c>
      <c r="AN2516" t="s">
        <v>3184</v>
      </c>
      <c r="AO2516" t="s">
        <v>3185</v>
      </c>
      <c r="AP2516">
        <v>0</v>
      </c>
      <c r="AQ2516" s="388">
        <v>44481</v>
      </c>
      <c r="AS2516" t="s">
        <v>3186</v>
      </c>
      <c r="AT2516" s="388">
        <v>44484</v>
      </c>
      <c r="AU2516" t="s">
        <v>1756</v>
      </c>
      <c r="AV2516" t="s">
        <v>1756</v>
      </c>
      <c r="AZ2516" t="s">
        <v>1756</v>
      </c>
      <c r="BA2516" t="s">
        <v>1767</v>
      </c>
      <c r="BB2516" t="s">
        <v>6703</v>
      </c>
      <c r="BC2516" t="s">
        <v>6704</v>
      </c>
      <c r="BD2516" t="s">
        <v>826</v>
      </c>
      <c r="BE2516" t="s">
        <v>1756</v>
      </c>
      <c r="BF2516" t="s">
        <v>826</v>
      </c>
    </row>
    <row r="2517" spans="1:58">
      <c r="A2517" t="s">
        <v>829</v>
      </c>
      <c r="B2517">
        <v>6</v>
      </c>
      <c r="C2517">
        <v>0</v>
      </c>
      <c r="D2517">
        <v>10201</v>
      </c>
      <c r="E2517" t="s">
        <v>6694</v>
      </c>
      <c r="F2517">
        <v>53510602</v>
      </c>
      <c r="G2517" t="s">
        <v>2041</v>
      </c>
      <c r="H2517">
        <v>0</v>
      </c>
      <c r="I2517" t="s">
        <v>2089</v>
      </c>
      <c r="J2517">
        <v>146.96</v>
      </c>
      <c r="K2517">
        <v>17</v>
      </c>
      <c r="L2517" t="s">
        <v>2063</v>
      </c>
      <c r="M2517" t="s">
        <v>2090</v>
      </c>
      <c r="N2517" t="s">
        <v>1757</v>
      </c>
      <c r="O2517" t="s">
        <v>1756</v>
      </c>
      <c r="P2517" t="s">
        <v>1756</v>
      </c>
      <c r="Q2517" s="387">
        <v>2498.3200000000002</v>
      </c>
      <c r="R2517">
        <v>324.78160000000003</v>
      </c>
      <c r="S2517">
        <v>2823.1016</v>
      </c>
      <c r="T2517" s="388">
        <v>44474</v>
      </c>
      <c r="U2517">
        <v>0</v>
      </c>
      <c r="V2517" t="s">
        <v>834</v>
      </c>
      <c r="W2517" s="388">
        <v>44490</v>
      </c>
      <c r="X2517">
        <v>168</v>
      </c>
      <c r="Y2517">
        <v>0</v>
      </c>
      <c r="Z2517">
        <v>0</v>
      </c>
      <c r="AA2517" t="s">
        <v>1758</v>
      </c>
      <c r="AB2517" t="s">
        <v>826</v>
      </c>
      <c r="AD2517" t="s">
        <v>2045</v>
      </c>
      <c r="AE2517" t="s">
        <v>2046</v>
      </c>
      <c r="AI2517" t="s">
        <v>1761</v>
      </c>
      <c r="AL2517" t="s">
        <v>3183</v>
      </c>
      <c r="AM2517">
        <v>6</v>
      </c>
      <c r="AN2517" t="s">
        <v>3184</v>
      </c>
      <c r="AO2517" t="s">
        <v>3185</v>
      </c>
      <c r="AP2517">
        <v>0</v>
      </c>
      <c r="AQ2517" s="388">
        <v>44481</v>
      </c>
      <c r="AS2517" t="s">
        <v>3186</v>
      </c>
      <c r="AT2517" s="388">
        <v>44484</v>
      </c>
      <c r="AU2517" t="s">
        <v>1756</v>
      </c>
      <c r="AV2517" t="s">
        <v>1756</v>
      </c>
      <c r="AZ2517" t="s">
        <v>1756</v>
      </c>
      <c r="BA2517" t="s">
        <v>1767</v>
      </c>
      <c r="BB2517" t="s">
        <v>6705</v>
      </c>
      <c r="BC2517" t="s">
        <v>6706</v>
      </c>
      <c r="BD2517" t="s">
        <v>826</v>
      </c>
      <c r="BE2517" t="s">
        <v>1756</v>
      </c>
      <c r="BF2517" t="s">
        <v>826</v>
      </c>
    </row>
    <row r="2518" spans="1:58">
      <c r="A2518" t="s">
        <v>829</v>
      </c>
      <c r="B2518">
        <v>6</v>
      </c>
      <c r="C2518">
        <v>0</v>
      </c>
      <c r="D2518">
        <v>10201</v>
      </c>
      <c r="E2518" t="s">
        <v>6694</v>
      </c>
      <c r="F2518">
        <v>53510602</v>
      </c>
      <c r="G2518" t="s">
        <v>2041</v>
      </c>
      <c r="H2518">
        <v>0</v>
      </c>
      <c r="I2518" t="s">
        <v>2095</v>
      </c>
      <c r="J2518">
        <v>138.44999999999999</v>
      </c>
      <c r="K2518">
        <v>11</v>
      </c>
      <c r="L2518" t="s">
        <v>2063</v>
      </c>
      <c r="M2518" t="s">
        <v>2096</v>
      </c>
      <c r="N2518" t="s">
        <v>1757</v>
      </c>
      <c r="O2518" t="s">
        <v>1756</v>
      </c>
      <c r="P2518" t="s">
        <v>1756</v>
      </c>
      <c r="Q2518" s="387">
        <v>1522.95</v>
      </c>
      <c r="R2518">
        <v>197.98350000000002</v>
      </c>
      <c r="S2518">
        <v>1720.9334999999999</v>
      </c>
      <c r="T2518" s="388">
        <v>44474</v>
      </c>
      <c r="U2518">
        <v>0</v>
      </c>
      <c r="V2518" t="s">
        <v>834</v>
      </c>
      <c r="W2518" s="388">
        <v>44490</v>
      </c>
      <c r="X2518">
        <v>168</v>
      </c>
      <c r="Y2518">
        <v>0</v>
      </c>
      <c r="Z2518">
        <v>0</v>
      </c>
      <c r="AA2518" t="s">
        <v>1758</v>
      </c>
      <c r="AB2518" t="s">
        <v>826</v>
      </c>
      <c r="AD2518" t="s">
        <v>2045</v>
      </c>
      <c r="AE2518" t="s">
        <v>2046</v>
      </c>
      <c r="AI2518" t="s">
        <v>1761</v>
      </c>
      <c r="AL2518" t="s">
        <v>3183</v>
      </c>
      <c r="AM2518">
        <v>6</v>
      </c>
      <c r="AN2518" t="s">
        <v>3184</v>
      </c>
      <c r="AO2518" t="s">
        <v>3185</v>
      </c>
      <c r="AP2518">
        <v>0</v>
      </c>
      <c r="AQ2518" s="388">
        <v>44481</v>
      </c>
      <c r="AS2518" t="s">
        <v>3186</v>
      </c>
      <c r="AT2518" s="388">
        <v>44484</v>
      </c>
      <c r="AU2518" t="s">
        <v>1756</v>
      </c>
      <c r="AV2518" t="s">
        <v>1756</v>
      </c>
      <c r="AZ2518" t="s">
        <v>1756</v>
      </c>
      <c r="BA2518" t="s">
        <v>1767</v>
      </c>
      <c r="BB2518" t="s">
        <v>6707</v>
      </c>
      <c r="BC2518" t="s">
        <v>6708</v>
      </c>
      <c r="BD2518" t="s">
        <v>826</v>
      </c>
      <c r="BE2518" t="s">
        <v>1756</v>
      </c>
      <c r="BF2518" t="s">
        <v>826</v>
      </c>
    </row>
    <row r="2519" spans="1:58">
      <c r="A2519" t="s">
        <v>829</v>
      </c>
      <c r="B2519">
        <v>6</v>
      </c>
      <c r="C2519">
        <v>0</v>
      </c>
      <c r="D2519">
        <v>10201</v>
      </c>
      <c r="E2519" t="s">
        <v>6694</v>
      </c>
      <c r="F2519">
        <v>53510602</v>
      </c>
      <c r="G2519" t="s">
        <v>2041</v>
      </c>
      <c r="H2519">
        <v>0</v>
      </c>
      <c r="I2519" t="s">
        <v>2247</v>
      </c>
      <c r="J2519">
        <v>131.47999999999999</v>
      </c>
      <c r="K2519">
        <v>11</v>
      </c>
      <c r="L2519" t="s">
        <v>2063</v>
      </c>
      <c r="M2519" t="s">
        <v>2248</v>
      </c>
      <c r="N2519" t="s">
        <v>1757</v>
      </c>
      <c r="O2519" t="s">
        <v>1756</v>
      </c>
      <c r="P2519" t="s">
        <v>1756</v>
      </c>
      <c r="Q2519" s="387">
        <v>1446.28</v>
      </c>
      <c r="R2519">
        <v>188.0164</v>
      </c>
      <c r="S2519">
        <v>1634.2963999999997</v>
      </c>
      <c r="T2519" s="388">
        <v>44474</v>
      </c>
      <c r="U2519">
        <v>0</v>
      </c>
      <c r="V2519" t="s">
        <v>834</v>
      </c>
      <c r="W2519" s="388">
        <v>44490</v>
      </c>
      <c r="X2519">
        <v>168</v>
      </c>
      <c r="Y2519">
        <v>0</v>
      </c>
      <c r="Z2519">
        <v>0</v>
      </c>
      <c r="AA2519" t="s">
        <v>1758</v>
      </c>
      <c r="AB2519" t="s">
        <v>826</v>
      </c>
      <c r="AD2519" t="s">
        <v>2045</v>
      </c>
      <c r="AE2519" t="s">
        <v>2046</v>
      </c>
      <c r="AI2519" t="s">
        <v>1761</v>
      </c>
      <c r="AL2519" t="s">
        <v>3183</v>
      </c>
      <c r="AM2519">
        <v>6</v>
      </c>
      <c r="AN2519" t="s">
        <v>3184</v>
      </c>
      <c r="AO2519" t="s">
        <v>3185</v>
      </c>
      <c r="AP2519">
        <v>0</v>
      </c>
      <c r="AQ2519" s="388">
        <v>44481</v>
      </c>
      <c r="AS2519" t="s">
        <v>3186</v>
      </c>
      <c r="AT2519" s="388">
        <v>44484</v>
      </c>
      <c r="AU2519" t="s">
        <v>1756</v>
      </c>
      <c r="AV2519" t="s">
        <v>1756</v>
      </c>
      <c r="AZ2519" t="s">
        <v>1756</v>
      </c>
      <c r="BA2519" t="s">
        <v>1767</v>
      </c>
      <c r="BB2519" t="s">
        <v>6709</v>
      </c>
      <c r="BC2519" t="s">
        <v>6710</v>
      </c>
      <c r="BD2519" t="s">
        <v>826</v>
      </c>
      <c r="BE2519" t="s">
        <v>1756</v>
      </c>
      <c r="BF2519" t="s">
        <v>826</v>
      </c>
    </row>
    <row r="2520" spans="1:58">
      <c r="A2520" t="s">
        <v>829</v>
      </c>
      <c r="B2520">
        <v>6</v>
      </c>
      <c r="C2520">
        <v>0</v>
      </c>
      <c r="D2520">
        <v>10222</v>
      </c>
      <c r="E2520" t="s">
        <v>6711</v>
      </c>
      <c r="F2520">
        <v>53530601</v>
      </c>
      <c r="G2520" t="s">
        <v>1753</v>
      </c>
      <c r="H2520">
        <v>0</v>
      </c>
      <c r="I2520" t="s">
        <v>2103</v>
      </c>
      <c r="J2520">
        <v>70</v>
      </c>
      <c r="K2520">
        <v>5</v>
      </c>
      <c r="L2520" t="s">
        <v>1771</v>
      </c>
      <c r="M2520" t="s">
        <v>1756</v>
      </c>
      <c r="N2520" t="s">
        <v>1756</v>
      </c>
      <c r="O2520" t="s">
        <v>2104</v>
      </c>
      <c r="P2520" t="s">
        <v>1757</v>
      </c>
      <c r="Q2520" s="387">
        <v>350</v>
      </c>
      <c r="R2520">
        <v>45.5</v>
      </c>
      <c r="S2520">
        <v>395.49999999999994</v>
      </c>
      <c r="T2520" s="388">
        <v>44477</v>
      </c>
      <c r="U2520">
        <v>0</v>
      </c>
      <c r="V2520" t="s">
        <v>834</v>
      </c>
      <c r="W2520" s="388">
        <v>44490</v>
      </c>
      <c r="X2520">
        <v>168</v>
      </c>
      <c r="Y2520">
        <v>0</v>
      </c>
      <c r="Z2520">
        <v>0</v>
      </c>
      <c r="AA2520" t="s">
        <v>1758</v>
      </c>
      <c r="AB2520" t="s">
        <v>827</v>
      </c>
      <c r="AD2520" t="s">
        <v>2045</v>
      </c>
      <c r="AE2520" t="s">
        <v>2046</v>
      </c>
      <c r="AI2520" t="s">
        <v>1761</v>
      </c>
      <c r="AL2520" t="s">
        <v>6712</v>
      </c>
      <c r="AM2520">
        <v>6</v>
      </c>
      <c r="AN2520" t="s">
        <v>6713</v>
      </c>
      <c r="AO2520" t="s">
        <v>6714</v>
      </c>
      <c r="AP2520">
        <v>0</v>
      </c>
      <c r="AQ2520" s="388">
        <v>44484</v>
      </c>
      <c r="AS2520" t="s">
        <v>3186</v>
      </c>
      <c r="AT2520" s="388">
        <v>44485</v>
      </c>
      <c r="AU2520" t="s">
        <v>1756</v>
      </c>
      <c r="AV2520" t="s">
        <v>1756</v>
      </c>
      <c r="AZ2520" t="s">
        <v>1756</v>
      </c>
      <c r="BA2520" t="s">
        <v>1767</v>
      </c>
      <c r="BB2520" t="s">
        <v>6715</v>
      </c>
      <c r="BC2520" t="s">
        <v>6716</v>
      </c>
      <c r="BD2520" t="s">
        <v>827</v>
      </c>
      <c r="BE2520" t="s">
        <v>1756</v>
      </c>
      <c r="BF2520" t="s">
        <v>827</v>
      </c>
    </row>
    <row r="2521" spans="1:58">
      <c r="A2521" t="s">
        <v>829</v>
      </c>
      <c r="B2521">
        <v>6</v>
      </c>
      <c r="C2521">
        <v>0</v>
      </c>
      <c r="D2521">
        <v>10222</v>
      </c>
      <c r="E2521" t="s">
        <v>6711</v>
      </c>
      <c r="F2521">
        <v>53530601</v>
      </c>
      <c r="G2521" t="s">
        <v>1753</v>
      </c>
      <c r="H2521">
        <v>0</v>
      </c>
      <c r="I2521" t="s">
        <v>2056</v>
      </c>
      <c r="J2521">
        <v>210</v>
      </c>
      <c r="K2521">
        <v>1</v>
      </c>
      <c r="L2521" t="s">
        <v>1755</v>
      </c>
      <c r="M2521" t="s">
        <v>1756</v>
      </c>
      <c r="N2521" t="s">
        <v>1756</v>
      </c>
      <c r="P2521" t="s">
        <v>1757</v>
      </c>
      <c r="Q2521" s="387">
        <v>210</v>
      </c>
      <c r="R2521">
        <v>27.3</v>
      </c>
      <c r="S2521">
        <v>237.29999999999998</v>
      </c>
      <c r="T2521" s="388">
        <v>44477</v>
      </c>
      <c r="U2521">
        <v>0</v>
      </c>
      <c r="V2521" t="s">
        <v>834</v>
      </c>
      <c r="W2521" s="388">
        <v>44490</v>
      </c>
      <c r="X2521">
        <v>168</v>
      </c>
      <c r="Y2521">
        <v>0</v>
      </c>
      <c r="Z2521">
        <v>0</v>
      </c>
      <c r="AA2521" t="s">
        <v>1758</v>
      </c>
      <c r="AB2521" t="s">
        <v>827</v>
      </c>
      <c r="AD2521" t="s">
        <v>2045</v>
      </c>
      <c r="AE2521" t="s">
        <v>2046</v>
      </c>
      <c r="AI2521" t="s">
        <v>1761</v>
      </c>
      <c r="AL2521" t="s">
        <v>6712</v>
      </c>
      <c r="AM2521">
        <v>6</v>
      </c>
      <c r="AN2521" t="s">
        <v>6713</v>
      </c>
      <c r="AO2521" t="s">
        <v>6714</v>
      </c>
      <c r="AP2521">
        <v>0</v>
      </c>
      <c r="AQ2521" s="388">
        <v>44484</v>
      </c>
      <c r="AS2521" t="s">
        <v>3186</v>
      </c>
      <c r="AT2521" s="388">
        <v>44485</v>
      </c>
      <c r="AU2521" t="s">
        <v>1756</v>
      </c>
      <c r="AV2521" t="s">
        <v>1756</v>
      </c>
      <c r="AZ2521" t="s">
        <v>1756</v>
      </c>
      <c r="BA2521" t="s">
        <v>1767</v>
      </c>
      <c r="BB2521" t="s">
        <v>6717</v>
      </c>
      <c r="BC2521" t="s">
        <v>6718</v>
      </c>
      <c r="BD2521" t="s">
        <v>827</v>
      </c>
      <c r="BE2521" t="s">
        <v>1756</v>
      </c>
      <c r="BF2521" t="s">
        <v>827</v>
      </c>
    </row>
    <row r="2522" spans="1:58">
      <c r="A2522" t="s">
        <v>829</v>
      </c>
      <c r="B2522">
        <v>6</v>
      </c>
      <c r="C2522">
        <v>0</v>
      </c>
      <c r="D2522">
        <v>10222</v>
      </c>
      <c r="E2522" t="s">
        <v>6711</v>
      </c>
      <c r="F2522">
        <v>53530601</v>
      </c>
      <c r="G2522" t="s">
        <v>1753</v>
      </c>
      <c r="H2522">
        <v>0</v>
      </c>
      <c r="I2522" t="s">
        <v>2113</v>
      </c>
      <c r="J2522">
        <v>122.39</v>
      </c>
      <c r="K2522">
        <v>5</v>
      </c>
      <c r="L2522" t="s">
        <v>2063</v>
      </c>
      <c r="M2522" t="s">
        <v>2114</v>
      </c>
      <c r="N2522" t="s">
        <v>1757</v>
      </c>
      <c r="O2522" t="s">
        <v>1756</v>
      </c>
      <c r="P2522" t="s">
        <v>1756</v>
      </c>
      <c r="Q2522" s="387">
        <v>611.95000000000005</v>
      </c>
      <c r="R2522">
        <v>79.553500000000014</v>
      </c>
      <c r="S2522">
        <v>691.50350000000003</v>
      </c>
      <c r="T2522" s="388">
        <v>44477</v>
      </c>
      <c r="U2522">
        <v>0</v>
      </c>
      <c r="V2522" t="s">
        <v>834</v>
      </c>
      <c r="W2522" s="388">
        <v>44490</v>
      </c>
      <c r="X2522">
        <v>168</v>
      </c>
      <c r="Y2522">
        <v>0</v>
      </c>
      <c r="Z2522">
        <v>0</v>
      </c>
      <c r="AA2522" t="s">
        <v>1758</v>
      </c>
      <c r="AB2522" t="s">
        <v>827</v>
      </c>
      <c r="AD2522" t="s">
        <v>2045</v>
      </c>
      <c r="AE2522" t="s">
        <v>2046</v>
      </c>
      <c r="AI2522" t="s">
        <v>1761</v>
      </c>
      <c r="AL2522" t="s">
        <v>6712</v>
      </c>
      <c r="AM2522">
        <v>6</v>
      </c>
      <c r="AN2522" t="s">
        <v>6713</v>
      </c>
      <c r="AO2522" t="s">
        <v>6714</v>
      </c>
      <c r="AP2522">
        <v>0</v>
      </c>
      <c r="AQ2522" s="388">
        <v>44484</v>
      </c>
      <c r="AS2522" t="s">
        <v>3186</v>
      </c>
      <c r="AT2522" s="388">
        <v>44485</v>
      </c>
      <c r="AU2522" t="s">
        <v>1756</v>
      </c>
      <c r="AV2522" t="s">
        <v>1756</v>
      </c>
      <c r="AZ2522" t="s">
        <v>1756</v>
      </c>
      <c r="BA2522" t="s">
        <v>1767</v>
      </c>
      <c r="BB2522" t="s">
        <v>6719</v>
      </c>
      <c r="BC2522" t="s">
        <v>6720</v>
      </c>
      <c r="BD2522" t="s">
        <v>827</v>
      </c>
      <c r="BE2522" t="s">
        <v>1756</v>
      </c>
      <c r="BF2522" t="s">
        <v>827</v>
      </c>
    </row>
    <row r="2523" spans="1:58">
      <c r="A2523" t="s">
        <v>829</v>
      </c>
      <c r="B2523">
        <v>6</v>
      </c>
      <c r="C2523">
        <v>0</v>
      </c>
      <c r="D2523">
        <v>10259</v>
      </c>
      <c r="E2523" t="s">
        <v>6721</v>
      </c>
      <c r="F2523">
        <v>53510612</v>
      </c>
      <c r="G2523" t="s">
        <v>2041</v>
      </c>
      <c r="H2523">
        <v>0</v>
      </c>
      <c r="I2523" t="s">
        <v>2052</v>
      </c>
      <c r="J2523">
        <v>75</v>
      </c>
      <c r="K2523">
        <v>9</v>
      </c>
      <c r="L2523" t="s">
        <v>1771</v>
      </c>
      <c r="M2523" t="s">
        <v>1756</v>
      </c>
      <c r="N2523" t="s">
        <v>1756</v>
      </c>
      <c r="O2523" t="s">
        <v>2053</v>
      </c>
      <c r="P2523" t="s">
        <v>1757</v>
      </c>
      <c r="Q2523" s="387">
        <v>675</v>
      </c>
      <c r="R2523">
        <v>87.75</v>
      </c>
      <c r="S2523">
        <v>762.74999999999989</v>
      </c>
      <c r="T2523" s="388">
        <v>44484</v>
      </c>
      <c r="U2523">
        <v>0</v>
      </c>
      <c r="V2523" t="s">
        <v>834</v>
      </c>
      <c r="W2523" s="388">
        <v>44490</v>
      </c>
      <c r="X2523">
        <v>168</v>
      </c>
      <c r="Y2523">
        <v>0</v>
      </c>
      <c r="Z2523">
        <v>0</v>
      </c>
      <c r="AA2523" t="s">
        <v>1758</v>
      </c>
      <c r="AB2523" t="s">
        <v>2044</v>
      </c>
      <c r="AD2523" t="s">
        <v>2045</v>
      </c>
      <c r="AE2523" t="s">
        <v>2046</v>
      </c>
      <c r="AI2523" t="s">
        <v>1761</v>
      </c>
      <c r="AL2523" t="s">
        <v>6722</v>
      </c>
      <c r="AM2523">
        <v>6</v>
      </c>
      <c r="AN2523" t="s">
        <v>3166</v>
      </c>
      <c r="AO2523" t="s">
        <v>3167</v>
      </c>
      <c r="AP2523">
        <v>0</v>
      </c>
      <c r="AQ2523" s="388">
        <v>44487</v>
      </c>
      <c r="AS2523" t="s">
        <v>3186</v>
      </c>
      <c r="AT2523" s="388">
        <v>44488</v>
      </c>
      <c r="AU2523" t="s">
        <v>1756</v>
      </c>
      <c r="AV2523" t="s">
        <v>1756</v>
      </c>
      <c r="AZ2523" t="s">
        <v>1756</v>
      </c>
      <c r="BA2523" t="s">
        <v>1767</v>
      </c>
      <c r="BB2523" t="s">
        <v>6723</v>
      </c>
      <c r="BC2523" t="s">
        <v>6724</v>
      </c>
      <c r="BD2523" t="s">
        <v>1756</v>
      </c>
      <c r="BE2523" t="s">
        <v>6257</v>
      </c>
      <c r="BF2523" t="s">
        <v>822</v>
      </c>
    </row>
    <row r="2524" spans="1:58">
      <c r="A2524" t="s">
        <v>829</v>
      </c>
      <c r="B2524">
        <v>6</v>
      </c>
      <c r="C2524">
        <v>0</v>
      </c>
      <c r="D2524">
        <v>10259</v>
      </c>
      <c r="E2524" t="s">
        <v>6721</v>
      </c>
      <c r="F2524">
        <v>53510612</v>
      </c>
      <c r="G2524" t="s">
        <v>2041</v>
      </c>
      <c r="H2524">
        <v>0</v>
      </c>
      <c r="I2524" t="s">
        <v>518</v>
      </c>
      <c r="J2524">
        <v>95</v>
      </c>
      <c r="K2524">
        <v>4</v>
      </c>
      <c r="L2524" t="s">
        <v>1771</v>
      </c>
      <c r="M2524" t="s">
        <v>1756</v>
      </c>
      <c r="N2524" t="s">
        <v>1756</v>
      </c>
      <c r="O2524" t="s">
        <v>2059</v>
      </c>
      <c r="P2524" t="s">
        <v>1757</v>
      </c>
      <c r="Q2524" s="387">
        <v>380</v>
      </c>
      <c r="R2524">
        <v>49.4</v>
      </c>
      <c r="S2524">
        <v>429.4</v>
      </c>
      <c r="T2524" s="388">
        <v>44484</v>
      </c>
      <c r="U2524">
        <v>0</v>
      </c>
      <c r="V2524" t="s">
        <v>834</v>
      </c>
      <c r="W2524" s="388">
        <v>44490</v>
      </c>
      <c r="X2524">
        <v>168</v>
      </c>
      <c r="Y2524">
        <v>0</v>
      </c>
      <c r="Z2524">
        <v>0</v>
      </c>
      <c r="AA2524" t="s">
        <v>1758</v>
      </c>
      <c r="AB2524" t="s">
        <v>2044</v>
      </c>
      <c r="AD2524" t="s">
        <v>2045</v>
      </c>
      <c r="AE2524" t="s">
        <v>2046</v>
      </c>
      <c r="AI2524" t="s">
        <v>1761</v>
      </c>
      <c r="AL2524" t="s">
        <v>6722</v>
      </c>
      <c r="AM2524">
        <v>6</v>
      </c>
      <c r="AN2524" t="s">
        <v>3166</v>
      </c>
      <c r="AO2524" t="s">
        <v>3167</v>
      </c>
      <c r="AP2524">
        <v>0</v>
      </c>
      <c r="AQ2524" s="388">
        <v>44487</v>
      </c>
      <c r="AS2524" t="s">
        <v>3186</v>
      </c>
      <c r="AT2524" s="388">
        <v>44488</v>
      </c>
      <c r="AU2524" t="s">
        <v>1756</v>
      </c>
      <c r="AV2524" t="s">
        <v>1756</v>
      </c>
      <c r="AZ2524" t="s">
        <v>1756</v>
      </c>
      <c r="BA2524" t="s">
        <v>1767</v>
      </c>
      <c r="BB2524" t="s">
        <v>6725</v>
      </c>
      <c r="BC2524" t="s">
        <v>6726</v>
      </c>
      <c r="BD2524" t="s">
        <v>1756</v>
      </c>
      <c r="BE2524" t="s">
        <v>6257</v>
      </c>
      <c r="BF2524" t="s">
        <v>822</v>
      </c>
    </row>
    <row r="2525" spans="1:58">
      <c r="A2525" t="s">
        <v>829</v>
      </c>
      <c r="B2525">
        <v>6</v>
      </c>
      <c r="C2525">
        <v>0</v>
      </c>
      <c r="D2525">
        <v>10259</v>
      </c>
      <c r="E2525" t="s">
        <v>6721</v>
      </c>
      <c r="F2525">
        <v>53510612</v>
      </c>
      <c r="G2525" t="s">
        <v>2041</v>
      </c>
      <c r="H2525">
        <v>0</v>
      </c>
      <c r="I2525" t="s">
        <v>2062</v>
      </c>
      <c r="J2525">
        <v>138.05000000000001</v>
      </c>
      <c r="K2525">
        <v>3</v>
      </c>
      <c r="L2525" t="s">
        <v>2063</v>
      </c>
      <c r="M2525" t="s">
        <v>2064</v>
      </c>
      <c r="N2525" t="s">
        <v>1757</v>
      </c>
      <c r="O2525" t="s">
        <v>1756</v>
      </c>
      <c r="P2525" t="s">
        <v>1756</v>
      </c>
      <c r="Q2525" s="387">
        <v>414.15</v>
      </c>
      <c r="R2525">
        <v>53.839500000000001</v>
      </c>
      <c r="S2525">
        <v>467.98949999999991</v>
      </c>
      <c r="T2525" s="388">
        <v>44484</v>
      </c>
      <c r="U2525">
        <v>0</v>
      </c>
      <c r="V2525" t="s">
        <v>834</v>
      </c>
      <c r="W2525" s="388">
        <v>44490</v>
      </c>
      <c r="X2525">
        <v>168</v>
      </c>
      <c r="Y2525">
        <v>0</v>
      </c>
      <c r="Z2525">
        <v>0</v>
      </c>
      <c r="AA2525" t="s">
        <v>1758</v>
      </c>
      <c r="AB2525" t="s">
        <v>2044</v>
      </c>
      <c r="AD2525" t="s">
        <v>2045</v>
      </c>
      <c r="AE2525" t="s">
        <v>2046</v>
      </c>
      <c r="AI2525" t="s">
        <v>1761</v>
      </c>
      <c r="AL2525" t="s">
        <v>6722</v>
      </c>
      <c r="AM2525">
        <v>6</v>
      </c>
      <c r="AN2525" t="s">
        <v>3166</v>
      </c>
      <c r="AO2525" t="s">
        <v>3167</v>
      </c>
      <c r="AP2525">
        <v>0</v>
      </c>
      <c r="AQ2525" s="388">
        <v>44487</v>
      </c>
      <c r="AS2525" t="s">
        <v>3186</v>
      </c>
      <c r="AT2525" s="388">
        <v>44488</v>
      </c>
      <c r="AU2525" t="s">
        <v>1756</v>
      </c>
      <c r="AV2525" t="s">
        <v>1756</v>
      </c>
      <c r="AZ2525" t="s">
        <v>1756</v>
      </c>
      <c r="BA2525" t="s">
        <v>1767</v>
      </c>
      <c r="BB2525" t="s">
        <v>6727</v>
      </c>
      <c r="BC2525" t="s">
        <v>6728</v>
      </c>
      <c r="BD2525" t="s">
        <v>1756</v>
      </c>
      <c r="BE2525" t="s">
        <v>6257</v>
      </c>
      <c r="BF2525" t="s">
        <v>822</v>
      </c>
    </row>
    <row r="2526" spans="1:58">
      <c r="A2526" t="s">
        <v>829</v>
      </c>
      <c r="B2526">
        <v>6</v>
      </c>
      <c r="C2526">
        <v>0</v>
      </c>
      <c r="D2526">
        <v>10259</v>
      </c>
      <c r="E2526" t="s">
        <v>6721</v>
      </c>
      <c r="F2526">
        <v>53510612</v>
      </c>
      <c r="G2526" t="s">
        <v>2041</v>
      </c>
      <c r="H2526">
        <v>0</v>
      </c>
      <c r="I2526" t="s">
        <v>2073</v>
      </c>
      <c r="J2526">
        <v>243.75</v>
      </c>
      <c r="K2526">
        <v>1</v>
      </c>
      <c r="L2526" t="s">
        <v>1755</v>
      </c>
      <c r="M2526" t="s">
        <v>2074</v>
      </c>
      <c r="N2526" t="s">
        <v>1757</v>
      </c>
      <c r="O2526" t="s">
        <v>1756</v>
      </c>
      <c r="P2526" t="s">
        <v>1756</v>
      </c>
      <c r="Q2526" s="387">
        <v>243.75</v>
      </c>
      <c r="R2526">
        <v>31.6875</v>
      </c>
      <c r="S2526">
        <v>275.4375</v>
      </c>
      <c r="T2526" s="388">
        <v>44484</v>
      </c>
      <c r="U2526">
        <v>0</v>
      </c>
      <c r="V2526" t="s">
        <v>834</v>
      </c>
      <c r="W2526" s="388">
        <v>44490</v>
      </c>
      <c r="X2526">
        <v>168</v>
      </c>
      <c r="Y2526">
        <v>0</v>
      </c>
      <c r="Z2526">
        <v>0</v>
      </c>
      <c r="AA2526" t="s">
        <v>1758</v>
      </c>
      <c r="AB2526" t="s">
        <v>2044</v>
      </c>
      <c r="AD2526" t="s">
        <v>2045</v>
      </c>
      <c r="AE2526" t="s">
        <v>2046</v>
      </c>
      <c r="AI2526" t="s">
        <v>1761</v>
      </c>
      <c r="AL2526" t="s">
        <v>6722</v>
      </c>
      <c r="AM2526">
        <v>6</v>
      </c>
      <c r="AN2526" t="s">
        <v>3166</v>
      </c>
      <c r="AO2526" t="s">
        <v>3167</v>
      </c>
      <c r="AP2526">
        <v>0</v>
      </c>
      <c r="AQ2526" s="388">
        <v>44487</v>
      </c>
      <c r="AS2526" t="s">
        <v>3186</v>
      </c>
      <c r="AT2526" s="388">
        <v>44488</v>
      </c>
      <c r="AU2526" t="s">
        <v>1756</v>
      </c>
      <c r="AV2526" t="s">
        <v>1756</v>
      </c>
      <c r="AZ2526" t="s">
        <v>1756</v>
      </c>
      <c r="BA2526" t="s">
        <v>1767</v>
      </c>
      <c r="BB2526" t="s">
        <v>6729</v>
      </c>
      <c r="BC2526" t="s">
        <v>6730</v>
      </c>
      <c r="BD2526" t="s">
        <v>1756</v>
      </c>
      <c r="BE2526" t="s">
        <v>6257</v>
      </c>
      <c r="BF2526" t="s">
        <v>822</v>
      </c>
    </row>
    <row r="2527" spans="1:58">
      <c r="A2527" t="s">
        <v>829</v>
      </c>
      <c r="B2527">
        <v>6</v>
      </c>
      <c r="C2527">
        <v>0</v>
      </c>
      <c r="D2527">
        <v>10259</v>
      </c>
      <c r="E2527" t="s">
        <v>6721</v>
      </c>
      <c r="F2527">
        <v>53510612</v>
      </c>
      <c r="G2527" t="s">
        <v>2041</v>
      </c>
      <c r="H2527">
        <v>0</v>
      </c>
      <c r="I2527" t="s">
        <v>2083</v>
      </c>
      <c r="J2527">
        <v>12.21</v>
      </c>
      <c r="K2527">
        <v>3</v>
      </c>
      <c r="L2527" t="s">
        <v>1771</v>
      </c>
      <c r="M2527" t="s">
        <v>2084</v>
      </c>
      <c r="N2527" t="s">
        <v>1757</v>
      </c>
      <c r="O2527" t="s">
        <v>1756</v>
      </c>
      <c r="P2527" t="s">
        <v>1756</v>
      </c>
      <c r="Q2527" s="387">
        <v>36.630000000000003</v>
      </c>
      <c r="R2527">
        <v>4.7619000000000007</v>
      </c>
      <c r="S2527">
        <v>41.3919</v>
      </c>
      <c r="T2527" s="388">
        <v>44484</v>
      </c>
      <c r="U2527">
        <v>0</v>
      </c>
      <c r="V2527" t="s">
        <v>834</v>
      </c>
      <c r="W2527" s="388">
        <v>44490</v>
      </c>
      <c r="X2527">
        <v>168</v>
      </c>
      <c r="Y2527">
        <v>0</v>
      </c>
      <c r="Z2527">
        <v>0</v>
      </c>
      <c r="AA2527" t="s">
        <v>1758</v>
      </c>
      <c r="AB2527" t="s">
        <v>2044</v>
      </c>
      <c r="AD2527" t="s">
        <v>2045</v>
      </c>
      <c r="AE2527" t="s">
        <v>2046</v>
      </c>
      <c r="AI2527" t="s">
        <v>1761</v>
      </c>
      <c r="AL2527" t="s">
        <v>6722</v>
      </c>
      <c r="AM2527">
        <v>6</v>
      </c>
      <c r="AN2527" t="s">
        <v>3166</v>
      </c>
      <c r="AO2527" t="s">
        <v>3167</v>
      </c>
      <c r="AP2527">
        <v>0</v>
      </c>
      <c r="AQ2527" s="388">
        <v>44487</v>
      </c>
      <c r="AS2527" t="s">
        <v>3186</v>
      </c>
      <c r="AT2527" s="388">
        <v>44488</v>
      </c>
      <c r="AU2527" t="s">
        <v>1756</v>
      </c>
      <c r="AV2527" t="s">
        <v>1756</v>
      </c>
      <c r="AZ2527" t="s">
        <v>1756</v>
      </c>
      <c r="BA2527" t="s">
        <v>1767</v>
      </c>
      <c r="BB2527" t="s">
        <v>6731</v>
      </c>
      <c r="BC2527" t="s">
        <v>6732</v>
      </c>
      <c r="BD2527" t="s">
        <v>1756</v>
      </c>
      <c r="BE2527" t="s">
        <v>6257</v>
      </c>
      <c r="BF2527" t="s">
        <v>822</v>
      </c>
    </row>
    <row r="2528" spans="1:58">
      <c r="A2528" t="s">
        <v>829</v>
      </c>
      <c r="B2528">
        <v>6</v>
      </c>
      <c r="C2528">
        <v>0</v>
      </c>
      <c r="D2528">
        <v>10259</v>
      </c>
      <c r="E2528" t="s">
        <v>6721</v>
      </c>
      <c r="F2528">
        <v>53510612</v>
      </c>
      <c r="G2528" t="s">
        <v>2041</v>
      </c>
      <c r="H2528">
        <v>0</v>
      </c>
      <c r="I2528" t="s">
        <v>2089</v>
      </c>
      <c r="J2528">
        <v>146.96</v>
      </c>
      <c r="K2528">
        <v>3</v>
      </c>
      <c r="L2528" t="s">
        <v>2063</v>
      </c>
      <c r="M2528" t="s">
        <v>2090</v>
      </c>
      <c r="N2528" t="s">
        <v>1757</v>
      </c>
      <c r="O2528" t="s">
        <v>1756</v>
      </c>
      <c r="P2528" t="s">
        <v>1756</v>
      </c>
      <c r="Q2528" s="387">
        <v>440.88</v>
      </c>
      <c r="R2528">
        <v>57.314399999999999</v>
      </c>
      <c r="S2528">
        <v>498.19439999999997</v>
      </c>
      <c r="T2528" s="388">
        <v>44484</v>
      </c>
      <c r="U2528">
        <v>0</v>
      </c>
      <c r="V2528" t="s">
        <v>834</v>
      </c>
      <c r="W2528" s="388">
        <v>44490</v>
      </c>
      <c r="X2528">
        <v>168</v>
      </c>
      <c r="Y2528">
        <v>0</v>
      </c>
      <c r="Z2528">
        <v>0</v>
      </c>
      <c r="AA2528" t="s">
        <v>1758</v>
      </c>
      <c r="AB2528" t="s">
        <v>2044</v>
      </c>
      <c r="AD2528" t="s">
        <v>2045</v>
      </c>
      <c r="AE2528" t="s">
        <v>2046</v>
      </c>
      <c r="AI2528" t="s">
        <v>1761</v>
      </c>
      <c r="AL2528" t="s">
        <v>6722</v>
      </c>
      <c r="AM2528">
        <v>6</v>
      </c>
      <c r="AN2528" t="s">
        <v>3166</v>
      </c>
      <c r="AO2528" t="s">
        <v>3167</v>
      </c>
      <c r="AP2528">
        <v>0</v>
      </c>
      <c r="AQ2528" s="388">
        <v>44487</v>
      </c>
      <c r="AS2528" t="s">
        <v>3186</v>
      </c>
      <c r="AT2528" s="388">
        <v>44488</v>
      </c>
      <c r="AU2528" t="s">
        <v>1756</v>
      </c>
      <c r="AV2528" t="s">
        <v>1756</v>
      </c>
      <c r="AZ2528" t="s">
        <v>1756</v>
      </c>
      <c r="BA2528" t="s">
        <v>1767</v>
      </c>
      <c r="BB2528" t="s">
        <v>6733</v>
      </c>
      <c r="BC2528" t="s">
        <v>6734</v>
      </c>
      <c r="BD2528" t="s">
        <v>1756</v>
      </c>
      <c r="BE2528" t="s">
        <v>6257</v>
      </c>
      <c r="BF2528" t="s">
        <v>822</v>
      </c>
    </row>
    <row r="2529" spans="1:58">
      <c r="A2529" t="s">
        <v>829</v>
      </c>
      <c r="B2529">
        <v>6</v>
      </c>
      <c r="C2529">
        <v>0</v>
      </c>
      <c r="D2529">
        <v>10259</v>
      </c>
      <c r="E2529" t="s">
        <v>6721</v>
      </c>
      <c r="F2529">
        <v>53510612</v>
      </c>
      <c r="G2529" t="s">
        <v>2041</v>
      </c>
      <c r="H2529">
        <v>0</v>
      </c>
      <c r="I2529" t="s">
        <v>2247</v>
      </c>
      <c r="J2529">
        <v>131.47999999999999</v>
      </c>
      <c r="K2529">
        <v>3</v>
      </c>
      <c r="L2529" t="s">
        <v>2063</v>
      </c>
      <c r="M2529" t="s">
        <v>2248</v>
      </c>
      <c r="N2529" t="s">
        <v>1757</v>
      </c>
      <c r="O2529" t="s">
        <v>1756</v>
      </c>
      <c r="P2529" t="s">
        <v>1756</v>
      </c>
      <c r="Q2529" s="387">
        <v>394.44</v>
      </c>
      <c r="R2529">
        <v>51.277200000000001</v>
      </c>
      <c r="S2529">
        <v>445.71719999999993</v>
      </c>
      <c r="T2529" s="388">
        <v>44484</v>
      </c>
      <c r="U2529">
        <v>0</v>
      </c>
      <c r="V2529" t="s">
        <v>834</v>
      </c>
      <c r="W2529" s="388">
        <v>44490</v>
      </c>
      <c r="X2529">
        <v>168</v>
      </c>
      <c r="Y2529">
        <v>0</v>
      </c>
      <c r="Z2529">
        <v>0</v>
      </c>
      <c r="AA2529" t="s">
        <v>1758</v>
      </c>
      <c r="AB2529" t="s">
        <v>2044</v>
      </c>
      <c r="AD2529" t="s">
        <v>2045</v>
      </c>
      <c r="AE2529" t="s">
        <v>2046</v>
      </c>
      <c r="AI2529" t="s">
        <v>1761</v>
      </c>
      <c r="AL2529" t="s">
        <v>6722</v>
      </c>
      <c r="AM2529">
        <v>6</v>
      </c>
      <c r="AN2529" t="s">
        <v>3166</v>
      </c>
      <c r="AO2529" t="s">
        <v>3167</v>
      </c>
      <c r="AP2529">
        <v>0</v>
      </c>
      <c r="AQ2529" s="388">
        <v>44487</v>
      </c>
      <c r="AS2529" t="s">
        <v>3186</v>
      </c>
      <c r="AT2529" s="388">
        <v>44488</v>
      </c>
      <c r="AU2529" t="s">
        <v>1756</v>
      </c>
      <c r="AV2529" t="s">
        <v>1756</v>
      </c>
      <c r="AZ2529" t="s">
        <v>1756</v>
      </c>
      <c r="BA2529" t="s">
        <v>1767</v>
      </c>
      <c r="BB2529" t="s">
        <v>6735</v>
      </c>
      <c r="BC2529" t="s">
        <v>6736</v>
      </c>
      <c r="BD2529" t="s">
        <v>1756</v>
      </c>
      <c r="BE2529" t="s">
        <v>6257</v>
      </c>
      <c r="BF2529" t="s">
        <v>822</v>
      </c>
    </row>
    <row r="2530" spans="1:58">
      <c r="A2530" t="s">
        <v>829</v>
      </c>
      <c r="B2530">
        <v>6</v>
      </c>
      <c r="C2530">
        <v>0</v>
      </c>
      <c r="D2530">
        <v>10256</v>
      </c>
      <c r="E2530" t="s">
        <v>6737</v>
      </c>
      <c r="F2530">
        <v>53510612</v>
      </c>
      <c r="G2530" t="s">
        <v>2041</v>
      </c>
      <c r="H2530">
        <v>0</v>
      </c>
      <c r="I2530" t="s">
        <v>2052</v>
      </c>
      <c r="J2530">
        <v>75</v>
      </c>
      <c r="K2530">
        <v>24</v>
      </c>
      <c r="L2530" t="s">
        <v>1771</v>
      </c>
      <c r="M2530" t="s">
        <v>1756</v>
      </c>
      <c r="N2530" t="s">
        <v>1756</v>
      </c>
      <c r="O2530" t="s">
        <v>2053</v>
      </c>
      <c r="P2530" t="s">
        <v>1757</v>
      </c>
      <c r="Q2530" s="387">
        <v>1800</v>
      </c>
      <c r="R2530">
        <v>234</v>
      </c>
      <c r="S2530">
        <v>2033.9999999999998</v>
      </c>
      <c r="T2530" s="388">
        <v>44483</v>
      </c>
      <c r="U2530">
        <v>0</v>
      </c>
      <c r="V2530" t="s">
        <v>834</v>
      </c>
      <c r="W2530" s="388">
        <v>44490</v>
      </c>
      <c r="X2530">
        <v>168</v>
      </c>
      <c r="Y2530">
        <v>0</v>
      </c>
      <c r="Z2530">
        <v>0</v>
      </c>
      <c r="AA2530" t="s">
        <v>1758</v>
      </c>
      <c r="AB2530" t="s">
        <v>2044</v>
      </c>
      <c r="AD2530" t="s">
        <v>2045</v>
      </c>
      <c r="AE2530" t="s">
        <v>2046</v>
      </c>
      <c r="AI2530" t="s">
        <v>1761</v>
      </c>
      <c r="AL2530" t="s">
        <v>6738</v>
      </c>
      <c r="AM2530">
        <v>6</v>
      </c>
      <c r="AN2530" t="s">
        <v>1833</v>
      </c>
      <c r="AO2530" t="s">
        <v>3026</v>
      </c>
      <c r="AP2530">
        <v>0</v>
      </c>
      <c r="AQ2530" s="388">
        <v>44487</v>
      </c>
      <c r="AS2530" t="s">
        <v>3186</v>
      </c>
      <c r="AT2530" s="388">
        <v>44485</v>
      </c>
      <c r="AU2530" t="s">
        <v>1756</v>
      </c>
      <c r="AV2530" t="s">
        <v>1756</v>
      </c>
      <c r="AZ2530" t="s">
        <v>1756</v>
      </c>
      <c r="BA2530" t="s">
        <v>1767</v>
      </c>
      <c r="BB2530" t="s">
        <v>6739</v>
      </c>
      <c r="BC2530" t="s">
        <v>6740</v>
      </c>
      <c r="BD2530" t="s">
        <v>1756</v>
      </c>
      <c r="BE2530" t="s">
        <v>6257</v>
      </c>
      <c r="BF2530" t="s">
        <v>822</v>
      </c>
    </row>
    <row r="2531" spans="1:58">
      <c r="A2531" t="s">
        <v>829</v>
      </c>
      <c r="B2531">
        <v>6</v>
      </c>
      <c r="C2531">
        <v>0</v>
      </c>
      <c r="D2531">
        <v>10256</v>
      </c>
      <c r="E2531" t="s">
        <v>6737</v>
      </c>
      <c r="F2531">
        <v>53510612</v>
      </c>
      <c r="G2531" t="s">
        <v>2041</v>
      </c>
      <c r="H2531">
        <v>0</v>
      </c>
      <c r="I2531" t="s">
        <v>2056</v>
      </c>
      <c r="J2531">
        <v>210</v>
      </c>
      <c r="K2531">
        <v>3</v>
      </c>
      <c r="L2531" t="s">
        <v>1755</v>
      </c>
      <c r="M2531" t="s">
        <v>1756</v>
      </c>
      <c r="N2531" t="s">
        <v>1756</v>
      </c>
      <c r="P2531" t="s">
        <v>1757</v>
      </c>
      <c r="Q2531" s="387">
        <v>630</v>
      </c>
      <c r="R2531">
        <v>81.900000000000006</v>
      </c>
      <c r="S2531">
        <v>711.9</v>
      </c>
      <c r="T2531" s="388">
        <v>44483</v>
      </c>
      <c r="U2531">
        <v>0</v>
      </c>
      <c r="V2531" t="s">
        <v>834</v>
      </c>
      <c r="W2531" s="388">
        <v>44490</v>
      </c>
      <c r="X2531">
        <v>168</v>
      </c>
      <c r="Y2531">
        <v>0</v>
      </c>
      <c r="Z2531">
        <v>0</v>
      </c>
      <c r="AA2531" t="s">
        <v>1758</v>
      </c>
      <c r="AB2531" t="s">
        <v>2044</v>
      </c>
      <c r="AD2531" t="s">
        <v>2045</v>
      </c>
      <c r="AE2531" t="s">
        <v>2046</v>
      </c>
      <c r="AI2531" t="s">
        <v>1761</v>
      </c>
      <c r="AL2531" t="s">
        <v>6738</v>
      </c>
      <c r="AM2531">
        <v>6</v>
      </c>
      <c r="AN2531" t="s">
        <v>1833</v>
      </c>
      <c r="AO2531" t="s">
        <v>3026</v>
      </c>
      <c r="AP2531">
        <v>0</v>
      </c>
      <c r="AQ2531" s="388">
        <v>44487</v>
      </c>
      <c r="AS2531" t="s">
        <v>3186</v>
      </c>
      <c r="AT2531" s="388">
        <v>44485</v>
      </c>
      <c r="AU2531" t="s">
        <v>1756</v>
      </c>
      <c r="AV2531" t="s">
        <v>1756</v>
      </c>
      <c r="AZ2531" t="s">
        <v>1756</v>
      </c>
      <c r="BA2531" t="s">
        <v>1767</v>
      </c>
      <c r="BB2531" t="s">
        <v>6741</v>
      </c>
      <c r="BC2531" t="s">
        <v>6742</v>
      </c>
      <c r="BD2531" t="s">
        <v>1756</v>
      </c>
      <c r="BE2531" t="s">
        <v>6257</v>
      </c>
      <c r="BF2531" t="s">
        <v>822</v>
      </c>
    </row>
    <row r="2532" spans="1:58">
      <c r="A2532" t="s">
        <v>829</v>
      </c>
      <c r="B2532">
        <v>6</v>
      </c>
      <c r="C2532">
        <v>0</v>
      </c>
      <c r="D2532">
        <v>10256</v>
      </c>
      <c r="E2532" t="s">
        <v>6737</v>
      </c>
      <c r="F2532">
        <v>53510612</v>
      </c>
      <c r="G2532" t="s">
        <v>2041</v>
      </c>
      <c r="H2532">
        <v>0</v>
      </c>
      <c r="I2532" t="s">
        <v>518</v>
      </c>
      <c r="J2532">
        <v>95</v>
      </c>
      <c r="K2532">
        <v>6</v>
      </c>
      <c r="L2532" t="s">
        <v>1771</v>
      </c>
      <c r="M2532" t="s">
        <v>1756</v>
      </c>
      <c r="N2532" t="s">
        <v>1756</v>
      </c>
      <c r="O2532" t="s">
        <v>2059</v>
      </c>
      <c r="P2532" t="s">
        <v>1757</v>
      </c>
      <c r="Q2532" s="387">
        <v>570</v>
      </c>
      <c r="R2532">
        <v>74.100000000000009</v>
      </c>
      <c r="S2532">
        <v>644.09999999999991</v>
      </c>
      <c r="T2532" s="388">
        <v>44483</v>
      </c>
      <c r="U2532">
        <v>0</v>
      </c>
      <c r="V2532" t="s">
        <v>834</v>
      </c>
      <c r="W2532" s="388">
        <v>44490</v>
      </c>
      <c r="X2532">
        <v>168</v>
      </c>
      <c r="Y2532">
        <v>0</v>
      </c>
      <c r="Z2532">
        <v>0</v>
      </c>
      <c r="AA2532" t="s">
        <v>1758</v>
      </c>
      <c r="AB2532" t="s">
        <v>2044</v>
      </c>
      <c r="AD2532" t="s">
        <v>2045</v>
      </c>
      <c r="AE2532" t="s">
        <v>2046</v>
      </c>
      <c r="AI2532" t="s">
        <v>1761</v>
      </c>
      <c r="AL2532" t="s">
        <v>6738</v>
      </c>
      <c r="AM2532">
        <v>6</v>
      </c>
      <c r="AN2532" t="s">
        <v>1833</v>
      </c>
      <c r="AO2532" t="s">
        <v>3026</v>
      </c>
      <c r="AP2532">
        <v>0</v>
      </c>
      <c r="AQ2532" s="388">
        <v>44487</v>
      </c>
      <c r="AS2532" t="s">
        <v>3186</v>
      </c>
      <c r="AT2532" s="388">
        <v>44485</v>
      </c>
      <c r="AU2532" t="s">
        <v>1756</v>
      </c>
      <c r="AV2532" t="s">
        <v>1756</v>
      </c>
      <c r="AZ2532" t="s">
        <v>1756</v>
      </c>
      <c r="BA2532" t="s">
        <v>1767</v>
      </c>
      <c r="BB2532" t="s">
        <v>6743</v>
      </c>
      <c r="BC2532" t="s">
        <v>6744</v>
      </c>
      <c r="BD2532" t="s">
        <v>1756</v>
      </c>
      <c r="BE2532" t="s">
        <v>6257</v>
      </c>
      <c r="BF2532" t="s">
        <v>822</v>
      </c>
    </row>
    <row r="2533" spans="1:58">
      <c r="A2533" t="s">
        <v>829</v>
      </c>
      <c r="B2533">
        <v>6</v>
      </c>
      <c r="C2533">
        <v>0</v>
      </c>
      <c r="D2533">
        <v>10256</v>
      </c>
      <c r="E2533" t="s">
        <v>6737</v>
      </c>
      <c r="F2533">
        <v>53510612</v>
      </c>
      <c r="G2533" t="s">
        <v>2041</v>
      </c>
      <c r="H2533">
        <v>0</v>
      </c>
      <c r="I2533" t="s">
        <v>2062</v>
      </c>
      <c r="J2533">
        <v>138.05000000000001</v>
      </c>
      <c r="K2533">
        <v>11</v>
      </c>
      <c r="L2533" t="s">
        <v>2063</v>
      </c>
      <c r="M2533" t="s">
        <v>2064</v>
      </c>
      <c r="N2533" t="s">
        <v>1757</v>
      </c>
      <c r="O2533" t="s">
        <v>1756</v>
      </c>
      <c r="P2533" t="s">
        <v>1756</v>
      </c>
      <c r="Q2533" s="387">
        <v>1518.55</v>
      </c>
      <c r="R2533">
        <v>197.41149999999999</v>
      </c>
      <c r="S2533">
        <v>1715.9614999999999</v>
      </c>
      <c r="T2533" s="388">
        <v>44483</v>
      </c>
      <c r="U2533">
        <v>0</v>
      </c>
      <c r="V2533" t="s">
        <v>834</v>
      </c>
      <c r="W2533" s="388">
        <v>44490</v>
      </c>
      <c r="X2533">
        <v>168</v>
      </c>
      <c r="Y2533">
        <v>0</v>
      </c>
      <c r="Z2533">
        <v>0</v>
      </c>
      <c r="AA2533" t="s">
        <v>1758</v>
      </c>
      <c r="AB2533" t="s">
        <v>2044</v>
      </c>
      <c r="AD2533" t="s">
        <v>2045</v>
      </c>
      <c r="AE2533" t="s">
        <v>2046</v>
      </c>
      <c r="AI2533" t="s">
        <v>1761</v>
      </c>
      <c r="AL2533" t="s">
        <v>6738</v>
      </c>
      <c r="AM2533">
        <v>6</v>
      </c>
      <c r="AN2533" t="s">
        <v>1833</v>
      </c>
      <c r="AO2533" t="s">
        <v>3026</v>
      </c>
      <c r="AP2533">
        <v>0</v>
      </c>
      <c r="AQ2533" s="388">
        <v>44487</v>
      </c>
      <c r="AS2533" t="s">
        <v>3186</v>
      </c>
      <c r="AT2533" s="388">
        <v>44485</v>
      </c>
      <c r="AU2533" t="s">
        <v>1756</v>
      </c>
      <c r="AV2533" t="s">
        <v>1756</v>
      </c>
      <c r="AZ2533" t="s">
        <v>1756</v>
      </c>
      <c r="BA2533" t="s">
        <v>1767</v>
      </c>
      <c r="BB2533" t="s">
        <v>6745</v>
      </c>
      <c r="BC2533" t="s">
        <v>6746</v>
      </c>
      <c r="BD2533" t="s">
        <v>1756</v>
      </c>
      <c r="BE2533" t="s">
        <v>6257</v>
      </c>
      <c r="BF2533" t="s">
        <v>822</v>
      </c>
    </row>
    <row r="2534" spans="1:58">
      <c r="A2534" t="s">
        <v>829</v>
      </c>
      <c r="B2534">
        <v>6</v>
      </c>
      <c r="C2534">
        <v>0</v>
      </c>
      <c r="D2534">
        <v>10256</v>
      </c>
      <c r="E2534" t="s">
        <v>6737</v>
      </c>
      <c r="F2534">
        <v>53510612</v>
      </c>
      <c r="G2534" t="s">
        <v>2041</v>
      </c>
      <c r="H2534">
        <v>0</v>
      </c>
      <c r="I2534" t="s">
        <v>2073</v>
      </c>
      <c r="J2534">
        <v>243.75</v>
      </c>
      <c r="K2534">
        <v>3</v>
      </c>
      <c r="L2534" t="s">
        <v>1755</v>
      </c>
      <c r="M2534" t="s">
        <v>2074</v>
      </c>
      <c r="N2534" t="s">
        <v>1757</v>
      </c>
      <c r="O2534" t="s">
        <v>1756</v>
      </c>
      <c r="P2534" t="s">
        <v>1756</v>
      </c>
      <c r="Q2534" s="387">
        <v>731.25</v>
      </c>
      <c r="R2534">
        <v>95.0625</v>
      </c>
      <c r="S2534">
        <v>826.31249999999989</v>
      </c>
      <c r="T2534" s="388">
        <v>44483</v>
      </c>
      <c r="U2534">
        <v>0</v>
      </c>
      <c r="V2534" t="s">
        <v>834</v>
      </c>
      <c r="W2534" s="388">
        <v>44490</v>
      </c>
      <c r="X2534">
        <v>168</v>
      </c>
      <c r="Y2534">
        <v>0</v>
      </c>
      <c r="Z2534">
        <v>0</v>
      </c>
      <c r="AA2534" t="s">
        <v>1758</v>
      </c>
      <c r="AB2534" t="s">
        <v>2044</v>
      </c>
      <c r="AD2534" t="s">
        <v>2045</v>
      </c>
      <c r="AE2534" t="s">
        <v>2046</v>
      </c>
      <c r="AI2534" t="s">
        <v>1761</v>
      </c>
      <c r="AL2534" t="s">
        <v>6738</v>
      </c>
      <c r="AM2534">
        <v>6</v>
      </c>
      <c r="AN2534" t="s">
        <v>1833</v>
      </c>
      <c r="AO2534" t="s">
        <v>3026</v>
      </c>
      <c r="AP2534">
        <v>0</v>
      </c>
      <c r="AQ2534" s="388">
        <v>44487</v>
      </c>
      <c r="AS2534" t="s">
        <v>3186</v>
      </c>
      <c r="AT2534" s="388">
        <v>44485</v>
      </c>
      <c r="AU2534" t="s">
        <v>1756</v>
      </c>
      <c r="AV2534" t="s">
        <v>1756</v>
      </c>
      <c r="AZ2534" t="s">
        <v>1756</v>
      </c>
      <c r="BA2534" t="s">
        <v>1767</v>
      </c>
      <c r="BB2534" t="s">
        <v>6747</v>
      </c>
      <c r="BC2534" t="s">
        <v>6748</v>
      </c>
      <c r="BD2534" t="s">
        <v>1756</v>
      </c>
      <c r="BE2534" t="s">
        <v>6257</v>
      </c>
      <c r="BF2534" t="s">
        <v>822</v>
      </c>
    </row>
    <row r="2535" spans="1:58">
      <c r="A2535" t="s">
        <v>829</v>
      </c>
      <c r="B2535">
        <v>6</v>
      </c>
      <c r="C2535">
        <v>0</v>
      </c>
      <c r="D2535">
        <v>10256</v>
      </c>
      <c r="E2535" t="s">
        <v>6737</v>
      </c>
      <c r="F2535">
        <v>53510612</v>
      </c>
      <c r="G2535" t="s">
        <v>2041</v>
      </c>
      <c r="H2535">
        <v>0</v>
      </c>
      <c r="I2535" t="s">
        <v>2083</v>
      </c>
      <c r="J2535">
        <v>12.21</v>
      </c>
      <c r="K2535">
        <v>11</v>
      </c>
      <c r="L2535" t="s">
        <v>1771</v>
      </c>
      <c r="M2535" t="s">
        <v>2084</v>
      </c>
      <c r="N2535" t="s">
        <v>1757</v>
      </c>
      <c r="O2535" t="s">
        <v>1756</v>
      </c>
      <c r="P2535" t="s">
        <v>1756</v>
      </c>
      <c r="Q2535" s="387">
        <v>134.31</v>
      </c>
      <c r="R2535">
        <v>17.4603</v>
      </c>
      <c r="S2535">
        <v>151.77029999999999</v>
      </c>
      <c r="T2535" s="388">
        <v>44483</v>
      </c>
      <c r="U2535">
        <v>0</v>
      </c>
      <c r="V2535" t="s">
        <v>834</v>
      </c>
      <c r="W2535" s="388">
        <v>44490</v>
      </c>
      <c r="X2535">
        <v>168</v>
      </c>
      <c r="Y2535">
        <v>0</v>
      </c>
      <c r="Z2535">
        <v>0</v>
      </c>
      <c r="AA2535" t="s">
        <v>1758</v>
      </c>
      <c r="AB2535" t="s">
        <v>2044</v>
      </c>
      <c r="AD2535" t="s">
        <v>2045</v>
      </c>
      <c r="AE2535" t="s">
        <v>2046</v>
      </c>
      <c r="AI2535" t="s">
        <v>1761</v>
      </c>
      <c r="AL2535" t="s">
        <v>6738</v>
      </c>
      <c r="AM2535">
        <v>6</v>
      </c>
      <c r="AN2535" t="s">
        <v>1833</v>
      </c>
      <c r="AO2535" t="s">
        <v>3026</v>
      </c>
      <c r="AP2535">
        <v>0</v>
      </c>
      <c r="AQ2535" s="388">
        <v>44487</v>
      </c>
      <c r="AS2535" t="s">
        <v>3186</v>
      </c>
      <c r="AT2535" s="388">
        <v>44485</v>
      </c>
      <c r="AU2535" t="s">
        <v>1756</v>
      </c>
      <c r="AV2535" t="s">
        <v>1756</v>
      </c>
      <c r="AZ2535" t="s">
        <v>1756</v>
      </c>
      <c r="BA2535" t="s">
        <v>1767</v>
      </c>
      <c r="BB2535" t="s">
        <v>6749</v>
      </c>
      <c r="BC2535" t="s">
        <v>6750</v>
      </c>
      <c r="BD2535" t="s">
        <v>1756</v>
      </c>
      <c r="BE2535" t="s">
        <v>6257</v>
      </c>
      <c r="BF2535" t="s">
        <v>822</v>
      </c>
    </row>
    <row r="2536" spans="1:58">
      <c r="A2536" t="s">
        <v>829</v>
      </c>
      <c r="B2536">
        <v>6</v>
      </c>
      <c r="C2536">
        <v>0</v>
      </c>
      <c r="D2536">
        <v>10256</v>
      </c>
      <c r="E2536" t="s">
        <v>6737</v>
      </c>
      <c r="F2536">
        <v>53510612</v>
      </c>
      <c r="G2536" t="s">
        <v>2041</v>
      </c>
      <c r="H2536">
        <v>0</v>
      </c>
      <c r="I2536" t="s">
        <v>2089</v>
      </c>
      <c r="J2536">
        <v>146.96</v>
      </c>
      <c r="K2536">
        <v>11</v>
      </c>
      <c r="L2536" t="s">
        <v>2063</v>
      </c>
      <c r="M2536" t="s">
        <v>2090</v>
      </c>
      <c r="N2536" t="s">
        <v>1757</v>
      </c>
      <c r="O2536" t="s">
        <v>1756</v>
      </c>
      <c r="P2536" t="s">
        <v>1756</v>
      </c>
      <c r="Q2536" s="387">
        <v>1616.56</v>
      </c>
      <c r="R2536">
        <v>210.15280000000001</v>
      </c>
      <c r="S2536">
        <v>1826.7127999999998</v>
      </c>
      <c r="T2536" s="388">
        <v>44483</v>
      </c>
      <c r="U2536">
        <v>0</v>
      </c>
      <c r="V2536" t="s">
        <v>834</v>
      </c>
      <c r="W2536" s="388">
        <v>44490</v>
      </c>
      <c r="X2536">
        <v>168</v>
      </c>
      <c r="Y2536">
        <v>0</v>
      </c>
      <c r="Z2536">
        <v>0</v>
      </c>
      <c r="AA2536" t="s">
        <v>1758</v>
      </c>
      <c r="AB2536" t="s">
        <v>2044</v>
      </c>
      <c r="AD2536" t="s">
        <v>2045</v>
      </c>
      <c r="AE2536" t="s">
        <v>2046</v>
      </c>
      <c r="AI2536" t="s">
        <v>1761</v>
      </c>
      <c r="AL2536" t="s">
        <v>6738</v>
      </c>
      <c r="AM2536">
        <v>6</v>
      </c>
      <c r="AN2536" t="s">
        <v>1833</v>
      </c>
      <c r="AO2536" t="s">
        <v>3026</v>
      </c>
      <c r="AP2536">
        <v>0</v>
      </c>
      <c r="AQ2536" s="388">
        <v>44487</v>
      </c>
      <c r="AS2536" t="s">
        <v>3186</v>
      </c>
      <c r="AT2536" s="388">
        <v>44485</v>
      </c>
      <c r="AU2536" t="s">
        <v>1756</v>
      </c>
      <c r="AV2536" t="s">
        <v>1756</v>
      </c>
      <c r="AZ2536" t="s">
        <v>1756</v>
      </c>
      <c r="BA2536" t="s">
        <v>1767</v>
      </c>
      <c r="BB2536" t="s">
        <v>6751</v>
      </c>
      <c r="BC2536" t="s">
        <v>6752</v>
      </c>
      <c r="BD2536" t="s">
        <v>1756</v>
      </c>
      <c r="BE2536" t="s">
        <v>6257</v>
      </c>
      <c r="BF2536" t="s">
        <v>822</v>
      </c>
    </row>
    <row r="2537" spans="1:58">
      <c r="A2537" t="s">
        <v>829</v>
      </c>
      <c r="B2537">
        <v>6</v>
      </c>
      <c r="C2537">
        <v>0</v>
      </c>
      <c r="D2537">
        <v>10256</v>
      </c>
      <c r="E2537" t="s">
        <v>6737</v>
      </c>
      <c r="F2537">
        <v>53510612</v>
      </c>
      <c r="G2537" t="s">
        <v>2041</v>
      </c>
      <c r="H2537">
        <v>0</v>
      </c>
      <c r="I2537" t="s">
        <v>2247</v>
      </c>
      <c r="J2537">
        <v>131.47999999999999</v>
      </c>
      <c r="K2537">
        <v>11</v>
      </c>
      <c r="L2537" t="s">
        <v>2063</v>
      </c>
      <c r="M2537" t="s">
        <v>2248</v>
      </c>
      <c r="N2537" t="s">
        <v>1757</v>
      </c>
      <c r="O2537" t="s">
        <v>1756</v>
      </c>
      <c r="P2537" t="s">
        <v>1756</v>
      </c>
      <c r="Q2537" s="387">
        <v>1446.28</v>
      </c>
      <c r="R2537">
        <v>188.0164</v>
      </c>
      <c r="S2537">
        <v>1634.2963999999997</v>
      </c>
      <c r="T2537" s="388">
        <v>44483</v>
      </c>
      <c r="U2537">
        <v>0</v>
      </c>
      <c r="V2537" t="s">
        <v>834</v>
      </c>
      <c r="W2537" s="388">
        <v>44490</v>
      </c>
      <c r="X2537">
        <v>168</v>
      </c>
      <c r="Y2537">
        <v>0</v>
      </c>
      <c r="Z2537">
        <v>0</v>
      </c>
      <c r="AA2537" t="s">
        <v>1758</v>
      </c>
      <c r="AB2537" t="s">
        <v>2044</v>
      </c>
      <c r="AD2537" t="s">
        <v>2045</v>
      </c>
      <c r="AE2537" t="s">
        <v>2046</v>
      </c>
      <c r="AI2537" t="s">
        <v>1761</v>
      </c>
      <c r="AL2537" t="s">
        <v>6738</v>
      </c>
      <c r="AM2537">
        <v>6</v>
      </c>
      <c r="AN2537" t="s">
        <v>1833</v>
      </c>
      <c r="AO2537" t="s">
        <v>3026</v>
      </c>
      <c r="AP2537">
        <v>0</v>
      </c>
      <c r="AQ2537" s="388">
        <v>44487</v>
      </c>
      <c r="AS2537" t="s">
        <v>3186</v>
      </c>
      <c r="AT2537" s="388">
        <v>44485</v>
      </c>
      <c r="AU2537" t="s">
        <v>1756</v>
      </c>
      <c r="AV2537" t="s">
        <v>1756</v>
      </c>
      <c r="AZ2537" t="s">
        <v>1756</v>
      </c>
      <c r="BA2537" t="s">
        <v>1767</v>
      </c>
      <c r="BB2537" t="s">
        <v>6753</v>
      </c>
      <c r="BC2537" t="s">
        <v>6754</v>
      </c>
      <c r="BD2537" t="s">
        <v>1756</v>
      </c>
      <c r="BE2537" t="s">
        <v>6257</v>
      </c>
      <c r="BF2537" t="s">
        <v>822</v>
      </c>
    </row>
    <row r="2538" spans="1:58">
      <c r="A2538" t="s">
        <v>829</v>
      </c>
      <c r="B2538">
        <v>6</v>
      </c>
      <c r="C2538">
        <v>0</v>
      </c>
      <c r="D2538">
        <v>10254</v>
      </c>
      <c r="E2538" t="s">
        <v>6755</v>
      </c>
      <c r="F2538">
        <v>53510612</v>
      </c>
      <c r="G2538" t="s">
        <v>2041</v>
      </c>
      <c r="H2538">
        <v>0</v>
      </c>
      <c r="I2538" t="s">
        <v>2052</v>
      </c>
      <c r="J2538">
        <v>75</v>
      </c>
      <c r="K2538">
        <v>36</v>
      </c>
      <c r="L2538" t="s">
        <v>1771</v>
      </c>
      <c r="M2538" t="s">
        <v>1756</v>
      </c>
      <c r="N2538" t="s">
        <v>1756</v>
      </c>
      <c r="O2538" t="s">
        <v>2053</v>
      </c>
      <c r="P2538" t="s">
        <v>1757</v>
      </c>
      <c r="Q2538" s="387">
        <v>2700</v>
      </c>
      <c r="R2538">
        <v>351</v>
      </c>
      <c r="S2538">
        <v>3050.9999999999995</v>
      </c>
      <c r="T2538" s="388">
        <v>44483</v>
      </c>
      <c r="U2538">
        <v>0</v>
      </c>
      <c r="V2538" t="s">
        <v>834</v>
      </c>
      <c r="W2538" s="388">
        <v>44490</v>
      </c>
      <c r="X2538">
        <v>168</v>
      </c>
      <c r="Y2538">
        <v>0</v>
      </c>
      <c r="Z2538">
        <v>0</v>
      </c>
      <c r="AA2538" t="s">
        <v>1758</v>
      </c>
      <c r="AB2538" t="s">
        <v>2044</v>
      </c>
      <c r="AD2538" t="s">
        <v>2045</v>
      </c>
      <c r="AE2538" t="s">
        <v>2046</v>
      </c>
      <c r="AI2538" t="s">
        <v>1761</v>
      </c>
      <c r="AL2538" t="s">
        <v>6756</v>
      </c>
      <c r="AM2538">
        <v>6</v>
      </c>
      <c r="AN2538" t="s">
        <v>1081</v>
      </c>
      <c r="AO2538" t="s">
        <v>2875</v>
      </c>
      <c r="AP2538">
        <v>0</v>
      </c>
      <c r="AQ2538" s="388">
        <v>44487</v>
      </c>
      <c r="AS2538" t="s">
        <v>3186</v>
      </c>
      <c r="AT2538" s="388">
        <v>44488</v>
      </c>
      <c r="AU2538" t="s">
        <v>1756</v>
      </c>
      <c r="AV2538" t="s">
        <v>1756</v>
      </c>
      <c r="AZ2538" t="s">
        <v>1756</v>
      </c>
      <c r="BA2538" t="s">
        <v>1767</v>
      </c>
      <c r="BB2538" t="s">
        <v>6757</v>
      </c>
      <c r="BC2538" t="s">
        <v>6758</v>
      </c>
      <c r="BD2538" t="s">
        <v>1756</v>
      </c>
      <c r="BE2538" t="s">
        <v>6257</v>
      </c>
      <c r="BF2538" t="s">
        <v>822</v>
      </c>
    </row>
    <row r="2539" spans="1:58">
      <c r="A2539" t="s">
        <v>829</v>
      </c>
      <c r="B2539">
        <v>6</v>
      </c>
      <c r="C2539">
        <v>0</v>
      </c>
      <c r="D2539">
        <v>10254</v>
      </c>
      <c r="E2539" t="s">
        <v>6755</v>
      </c>
      <c r="F2539">
        <v>53510612</v>
      </c>
      <c r="G2539" t="s">
        <v>2041</v>
      </c>
      <c r="H2539">
        <v>0</v>
      </c>
      <c r="I2539" t="s">
        <v>2056</v>
      </c>
      <c r="J2539">
        <v>210</v>
      </c>
      <c r="K2539">
        <v>4</v>
      </c>
      <c r="L2539" t="s">
        <v>1755</v>
      </c>
      <c r="M2539" t="s">
        <v>1756</v>
      </c>
      <c r="N2539" t="s">
        <v>1756</v>
      </c>
      <c r="P2539" t="s">
        <v>1757</v>
      </c>
      <c r="Q2539" s="387">
        <v>840</v>
      </c>
      <c r="R2539">
        <v>109.2</v>
      </c>
      <c r="S2539">
        <v>949.19999999999993</v>
      </c>
      <c r="T2539" s="388">
        <v>44483</v>
      </c>
      <c r="U2539">
        <v>0</v>
      </c>
      <c r="V2539" t="s">
        <v>834</v>
      </c>
      <c r="W2539" s="388">
        <v>44490</v>
      </c>
      <c r="X2539">
        <v>168</v>
      </c>
      <c r="Y2539">
        <v>0</v>
      </c>
      <c r="Z2539">
        <v>0</v>
      </c>
      <c r="AA2539" t="s">
        <v>1758</v>
      </c>
      <c r="AB2539" t="s">
        <v>2044</v>
      </c>
      <c r="AD2539" t="s">
        <v>2045</v>
      </c>
      <c r="AE2539" t="s">
        <v>2046</v>
      </c>
      <c r="AI2539" t="s">
        <v>1761</v>
      </c>
      <c r="AL2539" t="s">
        <v>6756</v>
      </c>
      <c r="AM2539">
        <v>6</v>
      </c>
      <c r="AN2539" t="s">
        <v>1081</v>
      </c>
      <c r="AO2539" t="s">
        <v>2875</v>
      </c>
      <c r="AP2539">
        <v>0</v>
      </c>
      <c r="AQ2539" s="388">
        <v>44487</v>
      </c>
      <c r="AS2539" t="s">
        <v>3186</v>
      </c>
      <c r="AT2539" s="388">
        <v>44488</v>
      </c>
      <c r="AU2539" t="s">
        <v>1756</v>
      </c>
      <c r="AV2539" t="s">
        <v>1756</v>
      </c>
      <c r="AZ2539" t="s">
        <v>1756</v>
      </c>
      <c r="BA2539" t="s">
        <v>1767</v>
      </c>
      <c r="BB2539" t="s">
        <v>6759</v>
      </c>
      <c r="BC2539" t="s">
        <v>6760</v>
      </c>
      <c r="BD2539" t="s">
        <v>1756</v>
      </c>
      <c r="BE2539" t="s">
        <v>6257</v>
      </c>
      <c r="BF2539" t="s">
        <v>822</v>
      </c>
    </row>
    <row r="2540" spans="1:58">
      <c r="A2540" t="s">
        <v>829</v>
      </c>
      <c r="B2540">
        <v>6</v>
      </c>
      <c r="C2540">
        <v>0</v>
      </c>
      <c r="D2540">
        <v>10254</v>
      </c>
      <c r="E2540" t="s">
        <v>6755</v>
      </c>
      <c r="F2540">
        <v>53510612</v>
      </c>
      <c r="G2540" t="s">
        <v>2041</v>
      </c>
      <c r="H2540">
        <v>0</v>
      </c>
      <c r="I2540" t="s">
        <v>518</v>
      </c>
      <c r="J2540">
        <v>95</v>
      </c>
      <c r="K2540">
        <v>12</v>
      </c>
      <c r="L2540" t="s">
        <v>1771</v>
      </c>
      <c r="M2540" t="s">
        <v>1756</v>
      </c>
      <c r="N2540" t="s">
        <v>1756</v>
      </c>
      <c r="O2540" t="s">
        <v>2059</v>
      </c>
      <c r="P2540" t="s">
        <v>1757</v>
      </c>
      <c r="Q2540" s="387">
        <v>1140</v>
      </c>
      <c r="R2540">
        <v>148.20000000000002</v>
      </c>
      <c r="S2540">
        <v>1288.1999999999998</v>
      </c>
      <c r="T2540" s="388">
        <v>44483</v>
      </c>
      <c r="U2540">
        <v>0</v>
      </c>
      <c r="V2540" t="s">
        <v>834</v>
      </c>
      <c r="W2540" s="388">
        <v>44490</v>
      </c>
      <c r="X2540">
        <v>168</v>
      </c>
      <c r="Y2540">
        <v>0</v>
      </c>
      <c r="Z2540">
        <v>0</v>
      </c>
      <c r="AA2540" t="s">
        <v>1758</v>
      </c>
      <c r="AB2540" t="s">
        <v>2044</v>
      </c>
      <c r="AD2540" t="s">
        <v>2045</v>
      </c>
      <c r="AE2540" t="s">
        <v>2046</v>
      </c>
      <c r="AI2540" t="s">
        <v>1761</v>
      </c>
      <c r="AL2540" t="s">
        <v>6756</v>
      </c>
      <c r="AM2540">
        <v>6</v>
      </c>
      <c r="AN2540" t="s">
        <v>1081</v>
      </c>
      <c r="AO2540" t="s">
        <v>2875</v>
      </c>
      <c r="AP2540">
        <v>0</v>
      </c>
      <c r="AQ2540" s="388">
        <v>44487</v>
      </c>
      <c r="AS2540" t="s">
        <v>3186</v>
      </c>
      <c r="AT2540" s="388">
        <v>44488</v>
      </c>
      <c r="AU2540" t="s">
        <v>1756</v>
      </c>
      <c r="AV2540" t="s">
        <v>1756</v>
      </c>
      <c r="AZ2540" t="s">
        <v>1756</v>
      </c>
      <c r="BA2540" t="s">
        <v>1767</v>
      </c>
      <c r="BB2540" t="s">
        <v>6761</v>
      </c>
      <c r="BC2540" t="s">
        <v>6762</v>
      </c>
      <c r="BD2540" t="s">
        <v>1756</v>
      </c>
      <c r="BE2540" t="s">
        <v>6257</v>
      </c>
      <c r="BF2540" t="s">
        <v>822</v>
      </c>
    </row>
    <row r="2541" spans="1:58">
      <c r="A2541" t="s">
        <v>829</v>
      </c>
      <c r="B2541">
        <v>6</v>
      </c>
      <c r="C2541">
        <v>0</v>
      </c>
      <c r="D2541">
        <v>10254</v>
      </c>
      <c r="E2541" t="s">
        <v>6755</v>
      </c>
      <c r="F2541">
        <v>53510612</v>
      </c>
      <c r="G2541" t="s">
        <v>2041</v>
      </c>
      <c r="H2541">
        <v>0</v>
      </c>
      <c r="I2541" t="s">
        <v>2062</v>
      </c>
      <c r="J2541">
        <v>138.05000000000001</v>
      </c>
      <c r="K2541">
        <v>11</v>
      </c>
      <c r="L2541" t="s">
        <v>2063</v>
      </c>
      <c r="M2541" t="s">
        <v>2064</v>
      </c>
      <c r="N2541" t="s">
        <v>1757</v>
      </c>
      <c r="O2541" t="s">
        <v>1756</v>
      </c>
      <c r="P2541" t="s">
        <v>1756</v>
      </c>
      <c r="Q2541" s="387">
        <v>1518.55</v>
      </c>
      <c r="R2541">
        <v>197.41149999999999</v>
      </c>
      <c r="S2541">
        <v>1715.9614999999999</v>
      </c>
      <c r="T2541" s="388">
        <v>44483</v>
      </c>
      <c r="U2541">
        <v>0</v>
      </c>
      <c r="V2541" t="s">
        <v>834</v>
      </c>
      <c r="W2541" s="388">
        <v>44490</v>
      </c>
      <c r="X2541">
        <v>168</v>
      </c>
      <c r="Y2541">
        <v>0</v>
      </c>
      <c r="Z2541">
        <v>0</v>
      </c>
      <c r="AA2541" t="s">
        <v>1758</v>
      </c>
      <c r="AB2541" t="s">
        <v>2044</v>
      </c>
      <c r="AD2541" t="s">
        <v>2045</v>
      </c>
      <c r="AE2541" t="s">
        <v>2046</v>
      </c>
      <c r="AI2541" t="s">
        <v>1761</v>
      </c>
      <c r="AL2541" t="s">
        <v>6756</v>
      </c>
      <c r="AM2541">
        <v>6</v>
      </c>
      <c r="AN2541" t="s">
        <v>1081</v>
      </c>
      <c r="AO2541" t="s">
        <v>2875</v>
      </c>
      <c r="AP2541">
        <v>0</v>
      </c>
      <c r="AQ2541" s="388">
        <v>44487</v>
      </c>
      <c r="AS2541" t="s">
        <v>3186</v>
      </c>
      <c r="AT2541" s="388">
        <v>44488</v>
      </c>
      <c r="AU2541" t="s">
        <v>1756</v>
      </c>
      <c r="AV2541" t="s">
        <v>1756</v>
      </c>
      <c r="AZ2541" t="s">
        <v>1756</v>
      </c>
      <c r="BA2541" t="s">
        <v>1767</v>
      </c>
      <c r="BB2541" t="s">
        <v>6763</v>
      </c>
      <c r="BC2541" t="s">
        <v>6764</v>
      </c>
      <c r="BD2541" t="s">
        <v>1756</v>
      </c>
      <c r="BE2541" t="s">
        <v>6257</v>
      </c>
      <c r="BF2541" t="s">
        <v>822</v>
      </c>
    </row>
    <row r="2542" spans="1:58">
      <c r="A2542" t="s">
        <v>829</v>
      </c>
      <c r="B2542">
        <v>6</v>
      </c>
      <c r="C2542">
        <v>0</v>
      </c>
      <c r="D2542">
        <v>10254</v>
      </c>
      <c r="E2542" t="s">
        <v>6755</v>
      </c>
      <c r="F2542">
        <v>53510612</v>
      </c>
      <c r="G2542" t="s">
        <v>2041</v>
      </c>
      <c r="H2542">
        <v>0</v>
      </c>
      <c r="I2542" t="s">
        <v>2073</v>
      </c>
      <c r="J2542">
        <v>243.75</v>
      </c>
      <c r="K2542">
        <v>3</v>
      </c>
      <c r="L2542" t="s">
        <v>1755</v>
      </c>
      <c r="M2542" t="s">
        <v>2074</v>
      </c>
      <c r="N2542" t="s">
        <v>1757</v>
      </c>
      <c r="O2542" t="s">
        <v>1756</v>
      </c>
      <c r="P2542" t="s">
        <v>1756</v>
      </c>
      <c r="Q2542" s="387">
        <v>731.25</v>
      </c>
      <c r="R2542">
        <v>95.0625</v>
      </c>
      <c r="S2542">
        <v>826.31249999999989</v>
      </c>
      <c r="T2542" s="388">
        <v>44483</v>
      </c>
      <c r="U2542">
        <v>0</v>
      </c>
      <c r="V2542" t="s">
        <v>834</v>
      </c>
      <c r="W2542" s="388">
        <v>44490</v>
      </c>
      <c r="X2542">
        <v>168</v>
      </c>
      <c r="Y2542">
        <v>0</v>
      </c>
      <c r="Z2542">
        <v>0</v>
      </c>
      <c r="AA2542" t="s">
        <v>1758</v>
      </c>
      <c r="AB2542" t="s">
        <v>2044</v>
      </c>
      <c r="AD2542" t="s">
        <v>2045</v>
      </c>
      <c r="AE2542" t="s">
        <v>2046</v>
      </c>
      <c r="AI2542" t="s">
        <v>1761</v>
      </c>
      <c r="AL2542" t="s">
        <v>6756</v>
      </c>
      <c r="AM2542">
        <v>6</v>
      </c>
      <c r="AN2542" t="s">
        <v>1081</v>
      </c>
      <c r="AO2542" t="s">
        <v>2875</v>
      </c>
      <c r="AP2542">
        <v>0</v>
      </c>
      <c r="AQ2542" s="388">
        <v>44487</v>
      </c>
      <c r="AS2542" t="s">
        <v>3186</v>
      </c>
      <c r="AT2542" s="388">
        <v>44488</v>
      </c>
      <c r="AU2542" t="s">
        <v>1756</v>
      </c>
      <c r="AV2542" t="s">
        <v>1756</v>
      </c>
      <c r="AZ2542" t="s">
        <v>1756</v>
      </c>
      <c r="BA2542" t="s">
        <v>1767</v>
      </c>
      <c r="BB2542" t="s">
        <v>6765</v>
      </c>
      <c r="BC2542" t="s">
        <v>6766</v>
      </c>
      <c r="BD2542" t="s">
        <v>1756</v>
      </c>
      <c r="BE2542" t="s">
        <v>6257</v>
      </c>
      <c r="BF2542" t="s">
        <v>822</v>
      </c>
    </row>
    <row r="2543" spans="1:58">
      <c r="A2543" t="s">
        <v>829</v>
      </c>
      <c r="B2543">
        <v>6</v>
      </c>
      <c r="C2543">
        <v>0</v>
      </c>
      <c r="D2543">
        <v>10254</v>
      </c>
      <c r="E2543" t="s">
        <v>6755</v>
      </c>
      <c r="F2543">
        <v>53510612</v>
      </c>
      <c r="G2543" t="s">
        <v>2041</v>
      </c>
      <c r="H2543">
        <v>0</v>
      </c>
      <c r="I2543" t="s">
        <v>3152</v>
      </c>
      <c r="J2543">
        <v>18.45</v>
      </c>
      <c r="K2543">
        <v>10</v>
      </c>
      <c r="L2543" t="s">
        <v>1771</v>
      </c>
      <c r="M2543" t="s">
        <v>3153</v>
      </c>
      <c r="N2543" t="s">
        <v>1757</v>
      </c>
      <c r="O2543" t="s">
        <v>1756</v>
      </c>
      <c r="P2543" t="s">
        <v>1756</v>
      </c>
      <c r="Q2543" s="387">
        <v>184.5</v>
      </c>
      <c r="R2543">
        <v>23.984999999999999</v>
      </c>
      <c r="S2543">
        <v>208.48499999999999</v>
      </c>
      <c r="T2543" s="388">
        <v>44483</v>
      </c>
      <c r="U2543">
        <v>0</v>
      </c>
      <c r="V2543" t="s">
        <v>834</v>
      </c>
      <c r="W2543" s="388">
        <v>44490</v>
      </c>
      <c r="X2543">
        <v>168</v>
      </c>
      <c r="Y2543">
        <v>0</v>
      </c>
      <c r="Z2543">
        <v>0</v>
      </c>
      <c r="AA2543" t="s">
        <v>1758</v>
      </c>
      <c r="AB2543" t="s">
        <v>2044</v>
      </c>
      <c r="AD2543" t="s">
        <v>2045</v>
      </c>
      <c r="AE2543" t="s">
        <v>2046</v>
      </c>
      <c r="AI2543" t="s">
        <v>1761</v>
      </c>
      <c r="AL2543" t="s">
        <v>6756</v>
      </c>
      <c r="AM2543">
        <v>6</v>
      </c>
      <c r="AN2543" t="s">
        <v>1081</v>
      </c>
      <c r="AO2543" t="s">
        <v>2875</v>
      </c>
      <c r="AP2543">
        <v>0</v>
      </c>
      <c r="AQ2543" s="388">
        <v>44487</v>
      </c>
      <c r="AS2543" t="s">
        <v>3186</v>
      </c>
      <c r="AT2543" s="388">
        <v>44488</v>
      </c>
      <c r="AU2543" t="s">
        <v>1756</v>
      </c>
      <c r="AV2543" t="s">
        <v>1756</v>
      </c>
      <c r="AZ2543" t="s">
        <v>1756</v>
      </c>
      <c r="BA2543" t="s">
        <v>1767</v>
      </c>
      <c r="BB2543" t="s">
        <v>6767</v>
      </c>
      <c r="BC2543" t="s">
        <v>6768</v>
      </c>
      <c r="BD2543" t="s">
        <v>1756</v>
      </c>
      <c r="BE2543" t="s">
        <v>6257</v>
      </c>
      <c r="BF2543" t="s">
        <v>822</v>
      </c>
    </row>
    <row r="2544" spans="1:58">
      <c r="A2544" t="s">
        <v>829</v>
      </c>
      <c r="B2544">
        <v>6</v>
      </c>
      <c r="C2544">
        <v>0</v>
      </c>
      <c r="D2544">
        <v>10254</v>
      </c>
      <c r="E2544" t="s">
        <v>6755</v>
      </c>
      <c r="F2544">
        <v>53510612</v>
      </c>
      <c r="G2544" t="s">
        <v>2041</v>
      </c>
      <c r="H2544">
        <v>0</v>
      </c>
      <c r="I2544" t="s">
        <v>2083</v>
      </c>
      <c r="J2544">
        <v>12.21</v>
      </c>
      <c r="K2544">
        <v>11</v>
      </c>
      <c r="L2544" t="s">
        <v>1771</v>
      </c>
      <c r="M2544" t="s">
        <v>2084</v>
      </c>
      <c r="N2544" t="s">
        <v>1757</v>
      </c>
      <c r="O2544" t="s">
        <v>1756</v>
      </c>
      <c r="P2544" t="s">
        <v>1756</v>
      </c>
      <c r="Q2544" s="387">
        <v>134.31</v>
      </c>
      <c r="R2544">
        <v>17.4603</v>
      </c>
      <c r="S2544">
        <v>151.77029999999999</v>
      </c>
      <c r="T2544" s="388">
        <v>44483</v>
      </c>
      <c r="U2544">
        <v>0</v>
      </c>
      <c r="V2544" t="s">
        <v>834</v>
      </c>
      <c r="W2544" s="388">
        <v>44490</v>
      </c>
      <c r="X2544">
        <v>168</v>
      </c>
      <c r="Y2544">
        <v>0</v>
      </c>
      <c r="Z2544">
        <v>0</v>
      </c>
      <c r="AA2544" t="s">
        <v>1758</v>
      </c>
      <c r="AB2544" t="s">
        <v>2044</v>
      </c>
      <c r="AD2544" t="s">
        <v>2045</v>
      </c>
      <c r="AE2544" t="s">
        <v>2046</v>
      </c>
      <c r="AI2544" t="s">
        <v>1761</v>
      </c>
      <c r="AL2544" t="s">
        <v>6756</v>
      </c>
      <c r="AM2544">
        <v>6</v>
      </c>
      <c r="AN2544" t="s">
        <v>1081</v>
      </c>
      <c r="AO2544" t="s">
        <v>2875</v>
      </c>
      <c r="AP2544">
        <v>0</v>
      </c>
      <c r="AQ2544" s="388">
        <v>44487</v>
      </c>
      <c r="AS2544" t="s">
        <v>3186</v>
      </c>
      <c r="AT2544" s="388">
        <v>44488</v>
      </c>
      <c r="AU2544" t="s">
        <v>1756</v>
      </c>
      <c r="AV2544" t="s">
        <v>1756</v>
      </c>
      <c r="AZ2544" t="s">
        <v>1756</v>
      </c>
      <c r="BA2544" t="s">
        <v>1767</v>
      </c>
      <c r="BB2544" t="s">
        <v>6769</v>
      </c>
      <c r="BC2544" t="s">
        <v>6770</v>
      </c>
      <c r="BD2544" t="s">
        <v>1756</v>
      </c>
      <c r="BE2544" t="s">
        <v>6257</v>
      </c>
      <c r="BF2544" t="s">
        <v>822</v>
      </c>
    </row>
    <row r="2545" spans="1:58">
      <c r="A2545" t="s">
        <v>829</v>
      </c>
      <c r="B2545">
        <v>6</v>
      </c>
      <c r="C2545">
        <v>0</v>
      </c>
      <c r="D2545">
        <v>10254</v>
      </c>
      <c r="E2545" t="s">
        <v>6755</v>
      </c>
      <c r="F2545">
        <v>53510612</v>
      </c>
      <c r="G2545" t="s">
        <v>2041</v>
      </c>
      <c r="H2545">
        <v>0</v>
      </c>
      <c r="I2545" t="s">
        <v>2089</v>
      </c>
      <c r="J2545">
        <v>146.96</v>
      </c>
      <c r="K2545">
        <v>11</v>
      </c>
      <c r="L2545" t="s">
        <v>2063</v>
      </c>
      <c r="M2545" t="s">
        <v>2090</v>
      </c>
      <c r="N2545" t="s">
        <v>1757</v>
      </c>
      <c r="O2545" t="s">
        <v>1756</v>
      </c>
      <c r="P2545" t="s">
        <v>1756</v>
      </c>
      <c r="Q2545" s="387">
        <v>1616.56</v>
      </c>
      <c r="R2545">
        <v>210.15280000000001</v>
      </c>
      <c r="S2545">
        <v>1826.7127999999998</v>
      </c>
      <c r="T2545" s="388">
        <v>44483</v>
      </c>
      <c r="U2545">
        <v>0</v>
      </c>
      <c r="V2545" t="s">
        <v>834</v>
      </c>
      <c r="W2545" s="388">
        <v>44490</v>
      </c>
      <c r="X2545">
        <v>168</v>
      </c>
      <c r="Y2545">
        <v>0</v>
      </c>
      <c r="Z2545">
        <v>0</v>
      </c>
      <c r="AA2545" t="s">
        <v>1758</v>
      </c>
      <c r="AB2545" t="s">
        <v>2044</v>
      </c>
      <c r="AD2545" t="s">
        <v>2045</v>
      </c>
      <c r="AE2545" t="s">
        <v>2046</v>
      </c>
      <c r="AI2545" t="s">
        <v>1761</v>
      </c>
      <c r="AL2545" t="s">
        <v>6756</v>
      </c>
      <c r="AM2545">
        <v>6</v>
      </c>
      <c r="AN2545" t="s">
        <v>1081</v>
      </c>
      <c r="AO2545" t="s">
        <v>2875</v>
      </c>
      <c r="AP2545">
        <v>0</v>
      </c>
      <c r="AQ2545" s="388">
        <v>44487</v>
      </c>
      <c r="AS2545" t="s">
        <v>3186</v>
      </c>
      <c r="AT2545" s="388">
        <v>44488</v>
      </c>
      <c r="AU2545" t="s">
        <v>1756</v>
      </c>
      <c r="AV2545" t="s">
        <v>1756</v>
      </c>
      <c r="AZ2545" t="s">
        <v>1756</v>
      </c>
      <c r="BA2545" t="s">
        <v>1767</v>
      </c>
      <c r="BB2545" t="s">
        <v>6771</v>
      </c>
      <c r="BC2545" t="s">
        <v>6772</v>
      </c>
      <c r="BD2545" t="s">
        <v>1756</v>
      </c>
      <c r="BE2545" t="s">
        <v>6257</v>
      </c>
      <c r="BF2545" t="s">
        <v>822</v>
      </c>
    </row>
    <row r="2546" spans="1:58">
      <c r="A2546" t="s">
        <v>829</v>
      </c>
      <c r="B2546">
        <v>6</v>
      </c>
      <c r="C2546">
        <v>0</v>
      </c>
      <c r="D2546">
        <v>10254</v>
      </c>
      <c r="E2546" t="s">
        <v>6755</v>
      </c>
      <c r="F2546">
        <v>53510612</v>
      </c>
      <c r="G2546" t="s">
        <v>2041</v>
      </c>
      <c r="H2546">
        <v>0</v>
      </c>
      <c r="I2546" t="s">
        <v>2247</v>
      </c>
      <c r="J2546">
        <v>131.47999999999999</v>
      </c>
      <c r="K2546">
        <v>11</v>
      </c>
      <c r="L2546" t="s">
        <v>2063</v>
      </c>
      <c r="M2546" t="s">
        <v>2248</v>
      </c>
      <c r="N2546" t="s">
        <v>1757</v>
      </c>
      <c r="O2546" t="s">
        <v>1756</v>
      </c>
      <c r="P2546" t="s">
        <v>1756</v>
      </c>
      <c r="Q2546" s="387">
        <v>1446.28</v>
      </c>
      <c r="R2546">
        <v>188.0164</v>
      </c>
      <c r="S2546">
        <v>1634.2963999999997</v>
      </c>
      <c r="T2546" s="388">
        <v>44483</v>
      </c>
      <c r="U2546">
        <v>0</v>
      </c>
      <c r="V2546" t="s">
        <v>834</v>
      </c>
      <c r="W2546" s="388">
        <v>44490</v>
      </c>
      <c r="X2546">
        <v>168</v>
      </c>
      <c r="Y2546">
        <v>0</v>
      </c>
      <c r="Z2546">
        <v>0</v>
      </c>
      <c r="AA2546" t="s">
        <v>1758</v>
      </c>
      <c r="AB2546" t="s">
        <v>2044</v>
      </c>
      <c r="AD2546" t="s">
        <v>2045</v>
      </c>
      <c r="AE2546" t="s">
        <v>2046</v>
      </c>
      <c r="AI2546" t="s">
        <v>1761</v>
      </c>
      <c r="AL2546" t="s">
        <v>6756</v>
      </c>
      <c r="AM2546">
        <v>6</v>
      </c>
      <c r="AN2546" t="s">
        <v>1081</v>
      </c>
      <c r="AO2546" t="s">
        <v>2875</v>
      </c>
      <c r="AP2546">
        <v>0</v>
      </c>
      <c r="AQ2546" s="388">
        <v>44487</v>
      </c>
      <c r="AS2546" t="s">
        <v>3186</v>
      </c>
      <c r="AT2546" s="388">
        <v>44488</v>
      </c>
      <c r="AU2546" t="s">
        <v>1756</v>
      </c>
      <c r="AV2546" t="s">
        <v>1756</v>
      </c>
      <c r="AZ2546" t="s">
        <v>1756</v>
      </c>
      <c r="BA2546" t="s">
        <v>1767</v>
      </c>
      <c r="BB2546" t="s">
        <v>6773</v>
      </c>
      <c r="BC2546" t="s">
        <v>6774</v>
      </c>
      <c r="BD2546" t="s">
        <v>1756</v>
      </c>
      <c r="BE2546" t="s">
        <v>6257</v>
      </c>
      <c r="BF2546" t="s">
        <v>822</v>
      </c>
    </row>
    <row r="2547" spans="1:58">
      <c r="A2547" t="s">
        <v>829</v>
      </c>
      <c r="B2547">
        <v>6</v>
      </c>
      <c r="C2547">
        <v>0</v>
      </c>
      <c r="D2547">
        <v>10252</v>
      </c>
      <c r="E2547" t="s">
        <v>6775</v>
      </c>
      <c r="F2547">
        <v>53510612</v>
      </c>
      <c r="G2547" t="s">
        <v>2041</v>
      </c>
      <c r="H2547">
        <v>0</v>
      </c>
      <c r="I2547" t="s">
        <v>2052</v>
      </c>
      <c r="J2547">
        <v>75</v>
      </c>
      <c r="K2547">
        <v>36</v>
      </c>
      <c r="L2547" t="s">
        <v>1771</v>
      </c>
      <c r="M2547" t="s">
        <v>1756</v>
      </c>
      <c r="N2547" t="s">
        <v>1756</v>
      </c>
      <c r="O2547" t="s">
        <v>2053</v>
      </c>
      <c r="P2547" t="s">
        <v>1757</v>
      </c>
      <c r="Q2547" s="387">
        <v>2700</v>
      </c>
      <c r="R2547">
        <v>351</v>
      </c>
      <c r="S2547">
        <v>3050.9999999999995</v>
      </c>
      <c r="T2547" s="388">
        <v>44482</v>
      </c>
      <c r="U2547">
        <v>0</v>
      </c>
      <c r="V2547" t="s">
        <v>834</v>
      </c>
      <c r="W2547" s="388">
        <v>44490</v>
      </c>
      <c r="X2547">
        <v>168</v>
      </c>
      <c r="Y2547">
        <v>0</v>
      </c>
      <c r="Z2547">
        <v>0</v>
      </c>
      <c r="AA2547" t="s">
        <v>1758</v>
      </c>
      <c r="AB2547" t="s">
        <v>2044</v>
      </c>
      <c r="AD2547" t="s">
        <v>2045</v>
      </c>
      <c r="AE2547" t="s">
        <v>2046</v>
      </c>
      <c r="AI2547" t="s">
        <v>1761</v>
      </c>
      <c r="AL2547" t="s">
        <v>6738</v>
      </c>
      <c r="AM2547">
        <v>6</v>
      </c>
      <c r="AN2547" t="s">
        <v>1833</v>
      </c>
      <c r="AO2547" t="s">
        <v>1834</v>
      </c>
      <c r="AP2547">
        <v>0</v>
      </c>
      <c r="AQ2547" s="388">
        <v>44487</v>
      </c>
      <c r="AS2547" t="s">
        <v>3186</v>
      </c>
      <c r="AT2547" s="388">
        <v>44488</v>
      </c>
      <c r="AU2547" t="s">
        <v>1756</v>
      </c>
      <c r="AV2547" t="s">
        <v>1756</v>
      </c>
      <c r="AZ2547" t="s">
        <v>1756</v>
      </c>
      <c r="BA2547" t="s">
        <v>1767</v>
      </c>
      <c r="BB2547" t="s">
        <v>6776</v>
      </c>
      <c r="BC2547" t="s">
        <v>6777</v>
      </c>
      <c r="BD2547" t="s">
        <v>1756</v>
      </c>
      <c r="BE2547" t="s">
        <v>6257</v>
      </c>
      <c r="BF2547" t="s">
        <v>822</v>
      </c>
    </row>
    <row r="2548" spans="1:58">
      <c r="A2548" t="s">
        <v>829</v>
      </c>
      <c r="B2548">
        <v>6</v>
      </c>
      <c r="C2548">
        <v>0</v>
      </c>
      <c r="D2548">
        <v>10252</v>
      </c>
      <c r="E2548" t="s">
        <v>6775</v>
      </c>
      <c r="F2548">
        <v>53510612</v>
      </c>
      <c r="G2548" t="s">
        <v>2041</v>
      </c>
      <c r="H2548">
        <v>0</v>
      </c>
      <c r="I2548" t="s">
        <v>2056</v>
      </c>
      <c r="J2548">
        <v>210</v>
      </c>
      <c r="K2548">
        <v>4</v>
      </c>
      <c r="L2548" t="s">
        <v>1755</v>
      </c>
      <c r="M2548" t="s">
        <v>1756</v>
      </c>
      <c r="N2548" t="s">
        <v>1756</v>
      </c>
      <c r="P2548" t="s">
        <v>1757</v>
      </c>
      <c r="Q2548" s="387">
        <v>840</v>
      </c>
      <c r="R2548">
        <v>109.2</v>
      </c>
      <c r="S2548">
        <v>949.19999999999993</v>
      </c>
      <c r="T2548" s="388">
        <v>44482</v>
      </c>
      <c r="U2548">
        <v>0</v>
      </c>
      <c r="V2548" t="s">
        <v>834</v>
      </c>
      <c r="W2548" s="388">
        <v>44490</v>
      </c>
      <c r="X2548">
        <v>168</v>
      </c>
      <c r="Y2548">
        <v>0</v>
      </c>
      <c r="Z2548">
        <v>0</v>
      </c>
      <c r="AA2548" t="s">
        <v>1758</v>
      </c>
      <c r="AB2548" t="s">
        <v>2044</v>
      </c>
      <c r="AD2548" t="s">
        <v>2045</v>
      </c>
      <c r="AE2548" t="s">
        <v>2046</v>
      </c>
      <c r="AI2548" t="s">
        <v>1761</v>
      </c>
      <c r="AL2548" t="s">
        <v>6738</v>
      </c>
      <c r="AM2548">
        <v>6</v>
      </c>
      <c r="AN2548" t="s">
        <v>1833</v>
      </c>
      <c r="AO2548" t="s">
        <v>1834</v>
      </c>
      <c r="AP2548">
        <v>0</v>
      </c>
      <c r="AQ2548" s="388">
        <v>44487</v>
      </c>
      <c r="AS2548" t="s">
        <v>3186</v>
      </c>
      <c r="AT2548" s="388">
        <v>44488</v>
      </c>
      <c r="AU2548" t="s">
        <v>1756</v>
      </c>
      <c r="AV2548" t="s">
        <v>1756</v>
      </c>
      <c r="AZ2548" t="s">
        <v>1756</v>
      </c>
      <c r="BA2548" t="s">
        <v>1767</v>
      </c>
      <c r="BB2548" t="s">
        <v>6778</v>
      </c>
      <c r="BC2548" t="s">
        <v>6779</v>
      </c>
      <c r="BD2548" t="s">
        <v>1756</v>
      </c>
      <c r="BE2548" t="s">
        <v>6257</v>
      </c>
      <c r="BF2548" t="s">
        <v>822</v>
      </c>
    </row>
    <row r="2549" spans="1:58">
      <c r="A2549" t="s">
        <v>829</v>
      </c>
      <c r="B2549">
        <v>6</v>
      </c>
      <c r="C2549">
        <v>0</v>
      </c>
      <c r="D2549">
        <v>10252</v>
      </c>
      <c r="E2549" t="s">
        <v>6775</v>
      </c>
      <c r="F2549">
        <v>53510612</v>
      </c>
      <c r="G2549" t="s">
        <v>2041</v>
      </c>
      <c r="H2549">
        <v>0</v>
      </c>
      <c r="I2549" t="s">
        <v>518</v>
      </c>
      <c r="J2549">
        <v>95</v>
      </c>
      <c r="K2549">
        <v>6</v>
      </c>
      <c r="L2549" t="s">
        <v>1771</v>
      </c>
      <c r="M2549" t="s">
        <v>1756</v>
      </c>
      <c r="N2549" t="s">
        <v>1756</v>
      </c>
      <c r="O2549" t="s">
        <v>2059</v>
      </c>
      <c r="P2549" t="s">
        <v>1757</v>
      </c>
      <c r="Q2549" s="387">
        <v>570</v>
      </c>
      <c r="R2549">
        <v>74.100000000000009</v>
      </c>
      <c r="S2549">
        <v>644.09999999999991</v>
      </c>
      <c r="T2549" s="388">
        <v>44482</v>
      </c>
      <c r="U2549">
        <v>0</v>
      </c>
      <c r="V2549" t="s">
        <v>834</v>
      </c>
      <c r="W2549" s="388">
        <v>44490</v>
      </c>
      <c r="X2549">
        <v>168</v>
      </c>
      <c r="Y2549">
        <v>0</v>
      </c>
      <c r="Z2549">
        <v>0</v>
      </c>
      <c r="AA2549" t="s">
        <v>1758</v>
      </c>
      <c r="AB2549" t="s">
        <v>2044</v>
      </c>
      <c r="AD2549" t="s">
        <v>2045</v>
      </c>
      <c r="AE2549" t="s">
        <v>2046</v>
      </c>
      <c r="AI2549" t="s">
        <v>1761</v>
      </c>
      <c r="AL2549" t="s">
        <v>6738</v>
      </c>
      <c r="AM2549">
        <v>6</v>
      </c>
      <c r="AN2549" t="s">
        <v>1833</v>
      </c>
      <c r="AO2549" t="s">
        <v>1834</v>
      </c>
      <c r="AP2549">
        <v>0</v>
      </c>
      <c r="AQ2549" s="388">
        <v>44487</v>
      </c>
      <c r="AS2549" t="s">
        <v>3186</v>
      </c>
      <c r="AT2549" s="388">
        <v>44488</v>
      </c>
      <c r="AU2549" t="s">
        <v>1756</v>
      </c>
      <c r="AV2549" t="s">
        <v>1756</v>
      </c>
      <c r="AZ2549" t="s">
        <v>1756</v>
      </c>
      <c r="BA2549" t="s">
        <v>1767</v>
      </c>
      <c r="BB2549" t="s">
        <v>6780</v>
      </c>
      <c r="BC2549" t="s">
        <v>6781</v>
      </c>
      <c r="BD2549" t="s">
        <v>1756</v>
      </c>
      <c r="BE2549" t="s">
        <v>6257</v>
      </c>
      <c r="BF2549" t="s">
        <v>822</v>
      </c>
    </row>
    <row r="2550" spans="1:58">
      <c r="A2550" t="s">
        <v>829</v>
      </c>
      <c r="B2550">
        <v>6</v>
      </c>
      <c r="C2550">
        <v>0</v>
      </c>
      <c r="D2550">
        <v>10252</v>
      </c>
      <c r="E2550" t="s">
        <v>6775</v>
      </c>
      <c r="F2550">
        <v>53510612</v>
      </c>
      <c r="G2550" t="s">
        <v>2041</v>
      </c>
      <c r="H2550">
        <v>0</v>
      </c>
      <c r="I2550" t="s">
        <v>2062</v>
      </c>
      <c r="J2550">
        <v>138.05000000000001</v>
      </c>
      <c r="K2550">
        <v>11</v>
      </c>
      <c r="L2550" t="s">
        <v>2063</v>
      </c>
      <c r="M2550" t="s">
        <v>2064</v>
      </c>
      <c r="N2550" t="s">
        <v>1757</v>
      </c>
      <c r="O2550" t="s">
        <v>1756</v>
      </c>
      <c r="P2550" t="s">
        <v>1756</v>
      </c>
      <c r="Q2550" s="387">
        <v>1518.55</v>
      </c>
      <c r="R2550">
        <v>197.41149999999999</v>
      </c>
      <c r="S2550">
        <v>1715.9614999999999</v>
      </c>
      <c r="T2550" s="388">
        <v>44482</v>
      </c>
      <c r="U2550">
        <v>0</v>
      </c>
      <c r="V2550" t="s">
        <v>834</v>
      </c>
      <c r="W2550" s="388">
        <v>44490</v>
      </c>
      <c r="X2550">
        <v>168</v>
      </c>
      <c r="Y2550">
        <v>0</v>
      </c>
      <c r="Z2550">
        <v>0</v>
      </c>
      <c r="AA2550" t="s">
        <v>1758</v>
      </c>
      <c r="AB2550" t="s">
        <v>2044</v>
      </c>
      <c r="AD2550" t="s">
        <v>2045</v>
      </c>
      <c r="AE2550" t="s">
        <v>2046</v>
      </c>
      <c r="AI2550" t="s">
        <v>1761</v>
      </c>
      <c r="AL2550" t="s">
        <v>6738</v>
      </c>
      <c r="AM2550">
        <v>6</v>
      </c>
      <c r="AN2550" t="s">
        <v>1833</v>
      </c>
      <c r="AO2550" t="s">
        <v>1834</v>
      </c>
      <c r="AP2550">
        <v>0</v>
      </c>
      <c r="AQ2550" s="388">
        <v>44487</v>
      </c>
      <c r="AS2550" t="s">
        <v>3186</v>
      </c>
      <c r="AT2550" s="388">
        <v>44488</v>
      </c>
      <c r="AU2550" t="s">
        <v>1756</v>
      </c>
      <c r="AV2550" t="s">
        <v>1756</v>
      </c>
      <c r="AZ2550" t="s">
        <v>1756</v>
      </c>
      <c r="BA2550" t="s">
        <v>1767</v>
      </c>
      <c r="BB2550" t="s">
        <v>6782</v>
      </c>
      <c r="BC2550" t="s">
        <v>6783</v>
      </c>
      <c r="BD2550" t="s">
        <v>1756</v>
      </c>
      <c r="BE2550" t="s">
        <v>6257</v>
      </c>
      <c r="BF2550" t="s">
        <v>822</v>
      </c>
    </row>
    <row r="2551" spans="1:58">
      <c r="A2551" t="s">
        <v>829</v>
      </c>
      <c r="B2551">
        <v>6</v>
      </c>
      <c r="C2551">
        <v>0</v>
      </c>
      <c r="D2551">
        <v>10252</v>
      </c>
      <c r="E2551" t="s">
        <v>6775</v>
      </c>
      <c r="F2551">
        <v>53510612</v>
      </c>
      <c r="G2551" t="s">
        <v>2041</v>
      </c>
      <c r="H2551">
        <v>0</v>
      </c>
      <c r="I2551" t="s">
        <v>2073</v>
      </c>
      <c r="J2551">
        <v>243.75</v>
      </c>
      <c r="K2551">
        <v>3</v>
      </c>
      <c r="L2551" t="s">
        <v>1755</v>
      </c>
      <c r="M2551" t="s">
        <v>2074</v>
      </c>
      <c r="N2551" t="s">
        <v>1757</v>
      </c>
      <c r="O2551" t="s">
        <v>1756</v>
      </c>
      <c r="P2551" t="s">
        <v>1756</v>
      </c>
      <c r="Q2551" s="387">
        <v>731.25</v>
      </c>
      <c r="R2551">
        <v>95.0625</v>
      </c>
      <c r="S2551">
        <v>826.31249999999989</v>
      </c>
      <c r="T2551" s="388">
        <v>44482</v>
      </c>
      <c r="U2551">
        <v>0</v>
      </c>
      <c r="V2551" t="s">
        <v>834</v>
      </c>
      <c r="W2551" s="388">
        <v>44490</v>
      </c>
      <c r="X2551">
        <v>168</v>
      </c>
      <c r="Y2551">
        <v>0</v>
      </c>
      <c r="Z2551">
        <v>0</v>
      </c>
      <c r="AA2551" t="s">
        <v>1758</v>
      </c>
      <c r="AB2551" t="s">
        <v>2044</v>
      </c>
      <c r="AD2551" t="s">
        <v>2045</v>
      </c>
      <c r="AE2551" t="s">
        <v>2046</v>
      </c>
      <c r="AI2551" t="s">
        <v>1761</v>
      </c>
      <c r="AL2551" t="s">
        <v>6738</v>
      </c>
      <c r="AM2551">
        <v>6</v>
      </c>
      <c r="AN2551" t="s">
        <v>1833</v>
      </c>
      <c r="AO2551" t="s">
        <v>1834</v>
      </c>
      <c r="AP2551">
        <v>0</v>
      </c>
      <c r="AQ2551" s="388">
        <v>44487</v>
      </c>
      <c r="AS2551" t="s">
        <v>3186</v>
      </c>
      <c r="AT2551" s="388">
        <v>44488</v>
      </c>
      <c r="AU2551" t="s">
        <v>1756</v>
      </c>
      <c r="AV2551" t="s">
        <v>1756</v>
      </c>
      <c r="AZ2551" t="s">
        <v>1756</v>
      </c>
      <c r="BA2551" t="s">
        <v>1767</v>
      </c>
      <c r="BB2551" t="s">
        <v>6784</v>
      </c>
      <c r="BC2551" t="s">
        <v>6785</v>
      </c>
      <c r="BD2551" t="s">
        <v>1756</v>
      </c>
      <c r="BE2551" t="s">
        <v>6257</v>
      </c>
      <c r="BF2551" t="s">
        <v>822</v>
      </c>
    </row>
    <row r="2552" spans="1:58">
      <c r="A2552" t="s">
        <v>829</v>
      </c>
      <c r="B2552">
        <v>6</v>
      </c>
      <c r="C2552">
        <v>0</v>
      </c>
      <c r="D2552">
        <v>10252</v>
      </c>
      <c r="E2552" t="s">
        <v>6775</v>
      </c>
      <c r="F2552">
        <v>53510612</v>
      </c>
      <c r="G2552" t="s">
        <v>2041</v>
      </c>
      <c r="H2552">
        <v>0</v>
      </c>
      <c r="I2552" t="s">
        <v>2083</v>
      </c>
      <c r="J2552">
        <v>12.21</v>
      </c>
      <c r="K2552">
        <v>20</v>
      </c>
      <c r="L2552" t="s">
        <v>1771</v>
      </c>
      <c r="M2552" t="s">
        <v>2084</v>
      </c>
      <c r="N2552" t="s">
        <v>1757</v>
      </c>
      <c r="O2552" t="s">
        <v>1756</v>
      </c>
      <c r="P2552" t="s">
        <v>1756</v>
      </c>
      <c r="Q2552" s="387">
        <v>244.2</v>
      </c>
      <c r="R2552">
        <v>31.745999999999999</v>
      </c>
      <c r="S2552">
        <v>275.94599999999997</v>
      </c>
      <c r="T2552" s="388">
        <v>44482</v>
      </c>
      <c r="U2552">
        <v>0</v>
      </c>
      <c r="V2552" t="s">
        <v>834</v>
      </c>
      <c r="W2552" s="388">
        <v>44490</v>
      </c>
      <c r="X2552">
        <v>168</v>
      </c>
      <c r="Y2552">
        <v>0</v>
      </c>
      <c r="Z2552">
        <v>0</v>
      </c>
      <c r="AA2552" t="s">
        <v>1758</v>
      </c>
      <c r="AB2552" t="s">
        <v>2044</v>
      </c>
      <c r="AD2552" t="s">
        <v>2045</v>
      </c>
      <c r="AE2552" t="s">
        <v>2046</v>
      </c>
      <c r="AI2552" t="s">
        <v>1761</v>
      </c>
      <c r="AL2552" t="s">
        <v>6738</v>
      </c>
      <c r="AM2552">
        <v>6</v>
      </c>
      <c r="AN2552" t="s">
        <v>1833</v>
      </c>
      <c r="AO2552" t="s">
        <v>1834</v>
      </c>
      <c r="AP2552">
        <v>0</v>
      </c>
      <c r="AQ2552" s="388">
        <v>44487</v>
      </c>
      <c r="AS2552" t="s">
        <v>3186</v>
      </c>
      <c r="AT2552" s="388">
        <v>44488</v>
      </c>
      <c r="AU2552" t="s">
        <v>1756</v>
      </c>
      <c r="AV2552" t="s">
        <v>1756</v>
      </c>
      <c r="AZ2552" t="s">
        <v>1756</v>
      </c>
      <c r="BA2552" t="s">
        <v>1767</v>
      </c>
      <c r="BB2552" t="s">
        <v>6786</v>
      </c>
      <c r="BC2552" t="s">
        <v>6787</v>
      </c>
      <c r="BD2552" t="s">
        <v>1756</v>
      </c>
      <c r="BE2552" t="s">
        <v>6257</v>
      </c>
      <c r="BF2552" t="s">
        <v>822</v>
      </c>
    </row>
    <row r="2553" spans="1:58">
      <c r="A2553" t="s">
        <v>829</v>
      </c>
      <c r="B2553">
        <v>6</v>
      </c>
      <c r="C2553">
        <v>0</v>
      </c>
      <c r="D2553">
        <v>10252</v>
      </c>
      <c r="E2553" t="s">
        <v>6775</v>
      </c>
      <c r="F2553">
        <v>53510612</v>
      </c>
      <c r="G2553" t="s">
        <v>2041</v>
      </c>
      <c r="H2553">
        <v>0</v>
      </c>
      <c r="I2553" t="s">
        <v>2089</v>
      </c>
      <c r="J2553">
        <v>146.96</v>
      </c>
      <c r="K2553">
        <v>20</v>
      </c>
      <c r="L2553" t="s">
        <v>2063</v>
      </c>
      <c r="M2553" t="s">
        <v>2090</v>
      </c>
      <c r="N2553" t="s">
        <v>1757</v>
      </c>
      <c r="O2553" t="s">
        <v>1756</v>
      </c>
      <c r="P2553" t="s">
        <v>1756</v>
      </c>
      <c r="Q2553" s="387">
        <v>2939.2</v>
      </c>
      <c r="R2553">
        <v>382.096</v>
      </c>
      <c r="S2553">
        <v>3321.2959999999994</v>
      </c>
      <c r="T2553" s="388">
        <v>44482</v>
      </c>
      <c r="U2553">
        <v>0</v>
      </c>
      <c r="V2553" t="s">
        <v>834</v>
      </c>
      <c r="W2553" s="388">
        <v>44490</v>
      </c>
      <c r="X2553">
        <v>168</v>
      </c>
      <c r="Y2553">
        <v>0</v>
      </c>
      <c r="Z2553">
        <v>0</v>
      </c>
      <c r="AA2553" t="s">
        <v>1758</v>
      </c>
      <c r="AB2553" t="s">
        <v>2044</v>
      </c>
      <c r="AD2553" t="s">
        <v>2045</v>
      </c>
      <c r="AE2553" t="s">
        <v>2046</v>
      </c>
      <c r="AI2553" t="s">
        <v>1761</v>
      </c>
      <c r="AL2553" t="s">
        <v>6738</v>
      </c>
      <c r="AM2553">
        <v>6</v>
      </c>
      <c r="AN2553" t="s">
        <v>1833</v>
      </c>
      <c r="AO2553" t="s">
        <v>1834</v>
      </c>
      <c r="AP2553">
        <v>0</v>
      </c>
      <c r="AQ2553" s="388">
        <v>44487</v>
      </c>
      <c r="AS2553" t="s">
        <v>3186</v>
      </c>
      <c r="AT2553" s="388">
        <v>44488</v>
      </c>
      <c r="AU2553" t="s">
        <v>1756</v>
      </c>
      <c r="AV2553" t="s">
        <v>1756</v>
      </c>
      <c r="AZ2553" t="s">
        <v>1756</v>
      </c>
      <c r="BA2553" t="s">
        <v>1767</v>
      </c>
      <c r="BB2553" t="s">
        <v>6788</v>
      </c>
      <c r="BC2553" t="s">
        <v>6789</v>
      </c>
      <c r="BD2553" t="s">
        <v>1756</v>
      </c>
      <c r="BE2553" t="s">
        <v>6257</v>
      </c>
      <c r="BF2553" t="s">
        <v>822</v>
      </c>
    </row>
    <row r="2554" spans="1:58">
      <c r="A2554" t="s">
        <v>829</v>
      </c>
      <c r="B2554">
        <v>6</v>
      </c>
      <c r="C2554">
        <v>0</v>
      </c>
      <c r="D2554">
        <v>10250</v>
      </c>
      <c r="E2554" t="s">
        <v>6790</v>
      </c>
      <c r="F2554">
        <v>53510612</v>
      </c>
      <c r="G2554" t="s">
        <v>2041</v>
      </c>
      <c r="H2554">
        <v>0</v>
      </c>
      <c r="I2554" t="s">
        <v>2052</v>
      </c>
      <c r="J2554">
        <v>75</v>
      </c>
      <c r="K2554">
        <v>36</v>
      </c>
      <c r="L2554" t="s">
        <v>1771</v>
      </c>
      <c r="M2554" t="s">
        <v>1756</v>
      </c>
      <c r="N2554" t="s">
        <v>1756</v>
      </c>
      <c r="O2554" t="s">
        <v>2053</v>
      </c>
      <c r="P2554" t="s">
        <v>1757</v>
      </c>
      <c r="Q2554" s="387">
        <v>2700</v>
      </c>
      <c r="R2554">
        <v>351</v>
      </c>
      <c r="S2554">
        <v>3050.9999999999995</v>
      </c>
      <c r="T2554" s="388">
        <v>44482</v>
      </c>
      <c r="U2554">
        <v>0</v>
      </c>
      <c r="V2554" t="s">
        <v>834</v>
      </c>
      <c r="W2554" s="388">
        <v>44490</v>
      </c>
      <c r="X2554">
        <v>168</v>
      </c>
      <c r="Y2554">
        <v>0</v>
      </c>
      <c r="Z2554">
        <v>0</v>
      </c>
      <c r="AA2554" t="s">
        <v>1758</v>
      </c>
      <c r="AB2554" t="s">
        <v>2044</v>
      </c>
      <c r="AD2554" t="s">
        <v>2045</v>
      </c>
      <c r="AE2554" t="s">
        <v>2046</v>
      </c>
      <c r="AI2554" t="s">
        <v>1761</v>
      </c>
      <c r="AL2554" t="s">
        <v>6756</v>
      </c>
      <c r="AM2554">
        <v>6</v>
      </c>
      <c r="AN2554" t="s">
        <v>3166</v>
      </c>
      <c r="AO2554" t="s">
        <v>2875</v>
      </c>
      <c r="AP2554">
        <v>0</v>
      </c>
      <c r="AQ2554" s="388">
        <v>44487</v>
      </c>
      <c r="AS2554" t="s">
        <v>3186</v>
      </c>
      <c r="AT2554" s="388">
        <v>44488</v>
      </c>
      <c r="AU2554" t="s">
        <v>1756</v>
      </c>
      <c r="AV2554" t="s">
        <v>1756</v>
      </c>
      <c r="AZ2554" t="s">
        <v>1756</v>
      </c>
      <c r="BA2554" t="s">
        <v>1767</v>
      </c>
      <c r="BB2554" t="s">
        <v>6791</v>
      </c>
      <c r="BC2554" t="s">
        <v>6792</v>
      </c>
      <c r="BD2554" t="s">
        <v>1756</v>
      </c>
      <c r="BE2554" t="s">
        <v>6257</v>
      </c>
      <c r="BF2554" t="s">
        <v>822</v>
      </c>
    </row>
    <row r="2555" spans="1:58">
      <c r="A2555" t="s">
        <v>829</v>
      </c>
      <c r="B2555">
        <v>6</v>
      </c>
      <c r="C2555">
        <v>0</v>
      </c>
      <c r="D2555">
        <v>10250</v>
      </c>
      <c r="E2555" t="s">
        <v>6790</v>
      </c>
      <c r="F2555">
        <v>53510612</v>
      </c>
      <c r="G2555" t="s">
        <v>2041</v>
      </c>
      <c r="H2555">
        <v>0</v>
      </c>
      <c r="I2555" t="s">
        <v>2056</v>
      </c>
      <c r="J2555">
        <v>210</v>
      </c>
      <c r="K2555">
        <v>4</v>
      </c>
      <c r="L2555" t="s">
        <v>1755</v>
      </c>
      <c r="M2555" t="s">
        <v>1756</v>
      </c>
      <c r="N2555" t="s">
        <v>1756</v>
      </c>
      <c r="P2555" t="s">
        <v>1757</v>
      </c>
      <c r="Q2555" s="387">
        <v>840</v>
      </c>
      <c r="R2555">
        <v>109.2</v>
      </c>
      <c r="S2555">
        <v>949.19999999999993</v>
      </c>
      <c r="T2555" s="388">
        <v>44482</v>
      </c>
      <c r="U2555">
        <v>0</v>
      </c>
      <c r="V2555" t="s">
        <v>834</v>
      </c>
      <c r="W2555" s="388">
        <v>44490</v>
      </c>
      <c r="X2555">
        <v>168</v>
      </c>
      <c r="Y2555">
        <v>0</v>
      </c>
      <c r="Z2555">
        <v>0</v>
      </c>
      <c r="AA2555" t="s">
        <v>1758</v>
      </c>
      <c r="AB2555" t="s">
        <v>2044</v>
      </c>
      <c r="AD2555" t="s">
        <v>2045</v>
      </c>
      <c r="AE2555" t="s">
        <v>2046</v>
      </c>
      <c r="AI2555" t="s">
        <v>1761</v>
      </c>
      <c r="AL2555" t="s">
        <v>6756</v>
      </c>
      <c r="AM2555">
        <v>6</v>
      </c>
      <c r="AN2555" t="s">
        <v>3166</v>
      </c>
      <c r="AO2555" t="s">
        <v>2875</v>
      </c>
      <c r="AP2555">
        <v>0</v>
      </c>
      <c r="AQ2555" s="388">
        <v>44487</v>
      </c>
      <c r="AS2555" t="s">
        <v>3186</v>
      </c>
      <c r="AT2555" s="388">
        <v>44488</v>
      </c>
      <c r="AU2555" t="s">
        <v>1756</v>
      </c>
      <c r="AV2555" t="s">
        <v>1756</v>
      </c>
      <c r="AZ2555" t="s">
        <v>1756</v>
      </c>
      <c r="BA2555" t="s">
        <v>1767</v>
      </c>
      <c r="BB2555" t="s">
        <v>6793</v>
      </c>
      <c r="BC2555" t="s">
        <v>6794</v>
      </c>
      <c r="BD2555" t="s">
        <v>1756</v>
      </c>
      <c r="BE2555" t="s">
        <v>6257</v>
      </c>
      <c r="BF2555" t="s">
        <v>822</v>
      </c>
    </row>
    <row r="2556" spans="1:58">
      <c r="A2556" t="s">
        <v>829</v>
      </c>
      <c r="B2556">
        <v>6</v>
      </c>
      <c r="C2556">
        <v>0</v>
      </c>
      <c r="D2556">
        <v>10250</v>
      </c>
      <c r="E2556" t="s">
        <v>6790</v>
      </c>
      <c r="F2556">
        <v>53510612</v>
      </c>
      <c r="G2556" t="s">
        <v>2041</v>
      </c>
      <c r="H2556">
        <v>0</v>
      </c>
      <c r="I2556" t="s">
        <v>518</v>
      </c>
      <c r="J2556">
        <v>95</v>
      </c>
      <c r="K2556">
        <v>12</v>
      </c>
      <c r="L2556" t="s">
        <v>1771</v>
      </c>
      <c r="M2556" t="s">
        <v>1756</v>
      </c>
      <c r="N2556" t="s">
        <v>1756</v>
      </c>
      <c r="O2556" t="s">
        <v>2059</v>
      </c>
      <c r="P2556" t="s">
        <v>1757</v>
      </c>
      <c r="Q2556" s="387">
        <v>1140</v>
      </c>
      <c r="R2556">
        <v>148.20000000000002</v>
      </c>
      <c r="S2556">
        <v>1288.1999999999998</v>
      </c>
      <c r="T2556" s="388">
        <v>44482</v>
      </c>
      <c r="U2556">
        <v>0</v>
      </c>
      <c r="V2556" t="s">
        <v>834</v>
      </c>
      <c r="W2556" s="388">
        <v>44490</v>
      </c>
      <c r="X2556">
        <v>168</v>
      </c>
      <c r="Y2556">
        <v>0</v>
      </c>
      <c r="Z2556">
        <v>0</v>
      </c>
      <c r="AA2556" t="s">
        <v>1758</v>
      </c>
      <c r="AB2556" t="s">
        <v>2044</v>
      </c>
      <c r="AD2556" t="s">
        <v>2045</v>
      </c>
      <c r="AE2556" t="s">
        <v>2046</v>
      </c>
      <c r="AI2556" t="s">
        <v>1761</v>
      </c>
      <c r="AL2556" t="s">
        <v>6756</v>
      </c>
      <c r="AM2556">
        <v>6</v>
      </c>
      <c r="AN2556" t="s">
        <v>3166</v>
      </c>
      <c r="AO2556" t="s">
        <v>2875</v>
      </c>
      <c r="AP2556">
        <v>0</v>
      </c>
      <c r="AQ2556" s="388">
        <v>44487</v>
      </c>
      <c r="AS2556" t="s">
        <v>3186</v>
      </c>
      <c r="AT2556" s="388">
        <v>44488</v>
      </c>
      <c r="AU2556" t="s">
        <v>1756</v>
      </c>
      <c r="AV2556" t="s">
        <v>1756</v>
      </c>
      <c r="AZ2556" t="s">
        <v>1756</v>
      </c>
      <c r="BA2556" t="s">
        <v>1767</v>
      </c>
      <c r="BB2556" t="s">
        <v>6795</v>
      </c>
      <c r="BC2556" t="s">
        <v>6796</v>
      </c>
      <c r="BD2556" t="s">
        <v>1756</v>
      </c>
      <c r="BE2556" t="s">
        <v>6257</v>
      </c>
      <c r="BF2556" t="s">
        <v>822</v>
      </c>
    </row>
    <row r="2557" spans="1:58">
      <c r="A2557" t="s">
        <v>829</v>
      </c>
      <c r="B2557">
        <v>6</v>
      </c>
      <c r="C2557">
        <v>0</v>
      </c>
      <c r="D2557">
        <v>10250</v>
      </c>
      <c r="E2557" t="s">
        <v>6790</v>
      </c>
      <c r="F2557">
        <v>53510612</v>
      </c>
      <c r="G2557" t="s">
        <v>2041</v>
      </c>
      <c r="H2557">
        <v>0</v>
      </c>
      <c r="I2557" t="s">
        <v>2062</v>
      </c>
      <c r="J2557">
        <v>138.05000000000001</v>
      </c>
      <c r="K2557">
        <v>11</v>
      </c>
      <c r="L2557" t="s">
        <v>2063</v>
      </c>
      <c r="M2557" t="s">
        <v>2064</v>
      </c>
      <c r="N2557" t="s">
        <v>1757</v>
      </c>
      <c r="O2557" t="s">
        <v>1756</v>
      </c>
      <c r="P2557" t="s">
        <v>1756</v>
      </c>
      <c r="Q2557" s="387">
        <v>1518.55</v>
      </c>
      <c r="R2557">
        <v>197.41149999999999</v>
      </c>
      <c r="S2557">
        <v>1715.9614999999999</v>
      </c>
      <c r="T2557" s="388">
        <v>44482</v>
      </c>
      <c r="U2557">
        <v>0</v>
      </c>
      <c r="V2557" t="s">
        <v>834</v>
      </c>
      <c r="W2557" s="388">
        <v>44490</v>
      </c>
      <c r="X2557">
        <v>168</v>
      </c>
      <c r="Y2557">
        <v>0</v>
      </c>
      <c r="Z2557">
        <v>0</v>
      </c>
      <c r="AA2557" t="s">
        <v>1758</v>
      </c>
      <c r="AB2557" t="s">
        <v>2044</v>
      </c>
      <c r="AD2557" t="s">
        <v>2045</v>
      </c>
      <c r="AE2557" t="s">
        <v>2046</v>
      </c>
      <c r="AI2557" t="s">
        <v>1761</v>
      </c>
      <c r="AL2557" t="s">
        <v>6756</v>
      </c>
      <c r="AM2557">
        <v>6</v>
      </c>
      <c r="AN2557" t="s">
        <v>3166</v>
      </c>
      <c r="AO2557" t="s">
        <v>2875</v>
      </c>
      <c r="AP2557">
        <v>0</v>
      </c>
      <c r="AQ2557" s="388">
        <v>44487</v>
      </c>
      <c r="AS2557" t="s">
        <v>3186</v>
      </c>
      <c r="AT2557" s="388">
        <v>44488</v>
      </c>
      <c r="AU2557" t="s">
        <v>1756</v>
      </c>
      <c r="AV2557" t="s">
        <v>1756</v>
      </c>
      <c r="AZ2557" t="s">
        <v>1756</v>
      </c>
      <c r="BA2557" t="s">
        <v>1767</v>
      </c>
      <c r="BB2557" t="s">
        <v>6797</v>
      </c>
      <c r="BC2557" t="s">
        <v>6798</v>
      </c>
      <c r="BD2557" t="s">
        <v>1756</v>
      </c>
      <c r="BE2557" t="s">
        <v>6257</v>
      </c>
      <c r="BF2557" t="s">
        <v>822</v>
      </c>
    </row>
    <row r="2558" spans="1:58">
      <c r="A2558" t="s">
        <v>829</v>
      </c>
      <c r="B2558">
        <v>6</v>
      </c>
      <c r="C2558">
        <v>0</v>
      </c>
      <c r="D2558">
        <v>10250</v>
      </c>
      <c r="E2558" t="s">
        <v>6790</v>
      </c>
      <c r="F2558">
        <v>53510612</v>
      </c>
      <c r="G2558" t="s">
        <v>2041</v>
      </c>
      <c r="H2558">
        <v>0</v>
      </c>
      <c r="I2558" t="s">
        <v>2073</v>
      </c>
      <c r="J2558">
        <v>243.75</v>
      </c>
      <c r="K2558">
        <v>3</v>
      </c>
      <c r="L2558" t="s">
        <v>1755</v>
      </c>
      <c r="M2558" t="s">
        <v>2074</v>
      </c>
      <c r="N2558" t="s">
        <v>1757</v>
      </c>
      <c r="O2558" t="s">
        <v>1756</v>
      </c>
      <c r="P2558" t="s">
        <v>1756</v>
      </c>
      <c r="Q2558" s="387">
        <v>731.25</v>
      </c>
      <c r="R2558">
        <v>95.0625</v>
      </c>
      <c r="S2558">
        <v>826.31249999999989</v>
      </c>
      <c r="T2558" s="388">
        <v>44482</v>
      </c>
      <c r="U2558">
        <v>0</v>
      </c>
      <c r="V2558" t="s">
        <v>834</v>
      </c>
      <c r="W2558" s="388">
        <v>44490</v>
      </c>
      <c r="X2558">
        <v>168</v>
      </c>
      <c r="Y2558">
        <v>0</v>
      </c>
      <c r="Z2558">
        <v>0</v>
      </c>
      <c r="AA2558" t="s">
        <v>1758</v>
      </c>
      <c r="AB2558" t="s">
        <v>2044</v>
      </c>
      <c r="AD2558" t="s">
        <v>2045</v>
      </c>
      <c r="AE2558" t="s">
        <v>2046</v>
      </c>
      <c r="AI2558" t="s">
        <v>1761</v>
      </c>
      <c r="AL2558" t="s">
        <v>6756</v>
      </c>
      <c r="AM2558">
        <v>6</v>
      </c>
      <c r="AN2558" t="s">
        <v>3166</v>
      </c>
      <c r="AO2558" t="s">
        <v>2875</v>
      </c>
      <c r="AP2558">
        <v>0</v>
      </c>
      <c r="AQ2558" s="388">
        <v>44487</v>
      </c>
      <c r="AS2558" t="s">
        <v>3186</v>
      </c>
      <c r="AT2558" s="388">
        <v>44488</v>
      </c>
      <c r="AU2558" t="s">
        <v>1756</v>
      </c>
      <c r="AV2558" t="s">
        <v>1756</v>
      </c>
      <c r="AZ2558" t="s">
        <v>1756</v>
      </c>
      <c r="BA2558" t="s">
        <v>1767</v>
      </c>
      <c r="BB2558" t="s">
        <v>6799</v>
      </c>
      <c r="BC2558" t="s">
        <v>6800</v>
      </c>
      <c r="BD2558" t="s">
        <v>1756</v>
      </c>
      <c r="BE2558" t="s">
        <v>6257</v>
      </c>
      <c r="BF2558" t="s">
        <v>822</v>
      </c>
    </row>
    <row r="2559" spans="1:58">
      <c r="A2559" t="s">
        <v>829</v>
      </c>
      <c r="B2559">
        <v>6</v>
      </c>
      <c r="C2559">
        <v>0</v>
      </c>
      <c r="D2559">
        <v>10250</v>
      </c>
      <c r="E2559" t="s">
        <v>6790</v>
      </c>
      <c r="F2559">
        <v>53510612</v>
      </c>
      <c r="G2559" t="s">
        <v>2041</v>
      </c>
      <c r="H2559">
        <v>0</v>
      </c>
      <c r="I2559" t="s">
        <v>3152</v>
      </c>
      <c r="J2559">
        <v>18.45</v>
      </c>
      <c r="K2559">
        <v>10</v>
      </c>
      <c r="L2559" t="s">
        <v>1771</v>
      </c>
      <c r="M2559" t="s">
        <v>3153</v>
      </c>
      <c r="N2559" t="s">
        <v>1757</v>
      </c>
      <c r="O2559" t="s">
        <v>1756</v>
      </c>
      <c r="P2559" t="s">
        <v>1756</v>
      </c>
      <c r="Q2559" s="387">
        <v>184.5</v>
      </c>
      <c r="R2559">
        <v>23.984999999999999</v>
      </c>
      <c r="S2559">
        <v>208.48499999999999</v>
      </c>
      <c r="T2559" s="388">
        <v>44482</v>
      </c>
      <c r="U2559">
        <v>0</v>
      </c>
      <c r="V2559" t="s">
        <v>834</v>
      </c>
      <c r="W2559" s="388">
        <v>44490</v>
      </c>
      <c r="X2559">
        <v>168</v>
      </c>
      <c r="Y2559">
        <v>0</v>
      </c>
      <c r="Z2559">
        <v>0</v>
      </c>
      <c r="AA2559" t="s">
        <v>1758</v>
      </c>
      <c r="AB2559" t="s">
        <v>2044</v>
      </c>
      <c r="AD2559" t="s">
        <v>2045</v>
      </c>
      <c r="AE2559" t="s">
        <v>2046</v>
      </c>
      <c r="AI2559" t="s">
        <v>1761</v>
      </c>
      <c r="AL2559" t="s">
        <v>6756</v>
      </c>
      <c r="AM2559">
        <v>6</v>
      </c>
      <c r="AN2559" t="s">
        <v>3166</v>
      </c>
      <c r="AO2559" t="s">
        <v>2875</v>
      </c>
      <c r="AP2559">
        <v>0</v>
      </c>
      <c r="AQ2559" s="388">
        <v>44487</v>
      </c>
      <c r="AS2559" t="s">
        <v>3186</v>
      </c>
      <c r="AT2559" s="388">
        <v>44488</v>
      </c>
      <c r="AU2559" t="s">
        <v>1756</v>
      </c>
      <c r="AV2559" t="s">
        <v>1756</v>
      </c>
      <c r="AZ2559" t="s">
        <v>1756</v>
      </c>
      <c r="BA2559" t="s">
        <v>1767</v>
      </c>
      <c r="BB2559" t="s">
        <v>6801</v>
      </c>
      <c r="BC2559" t="s">
        <v>6802</v>
      </c>
      <c r="BD2559" t="s">
        <v>1756</v>
      </c>
      <c r="BE2559" t="s">
        <v>6257</v>
      </c>
      <c r="BF2559" t="s">
        <v>822</v>
      </c>
    </row>
    <row r="2560" spans="1:58">
      <c r="A2560" t="s">
        <v>829</v>
      </c>
      <c r="B2560">
        <v>6</v>
      </c>
      <c r="C2560">
        <v>0</v>
      </c>
      <c r="D2560">
        <v>10250</v>
      </c>
      <c r="E2560" t="s">
        <v>6790</v>
      </c>
      <c r="F2560">
        <v>53510612</v>
      </c>
      <c r="G2560" t="s">
        <v>2041</v>
      </c>
      <c r="H2560">
        <v>0</v>
      </c>
      <c r="I2560" t="s">
        <v>2079</v>
      </c>
      <c r="J2560">
        <v>63.38</v>
      </c>
      <c r="K2560">
        <v>9</v>
      </c>
      <c r="L2560" t="s">
        <v>1771</v>
      </c>
      <c r="M2560" t="s">
        <v>2080</v>
      </c>
      <c r="N2560" t="s">
        <v>1757</v>
      </c>
      <c r="O2560" t="s">
        <v>1756</v>
      </c>
      <c r="P2560" t="s">
        <v>1756</v>
      </c>
      <c r="Q2560" s="387">
        <v>570.41999999999996</v>
      </c>
      <c r="R2560">
        <v>74.154600000000002</v>
      </c>
      <c r="S2560">
        <v>644.57459999999992</v>
      </c>
      <c r="T2560" s="388">
        <v>44482</v>
      </c>
      <c r="U2560">
        <v>0</v>
      </c>
      <c r="V2560" t="s">
        <v>834</v>
      </c>
      <c r="W2560" s="388">
        <v>44490</v>
      </c>
      <c r="X2560">
        <v>168</v>
      </c>
      <c r="Y2560">
        <v>0</v>
      </c>
      <c r="Z2560">
        <v>0</v>
      </c>
      <c r="AA2560" t="s">
        <v>1758</v>
      </c>
      <c r="AB2560" t="s">
        <v>2044</v>
      </c>
      <c r="AD2560" t="s">
        <v>2045</v>
      </c>
      <c r="AE2560" t="s">
        <v>2046</v>
      </c>
      <c r="AI2560" t="s">
        <v>1761</v>
      </c>
      <c r="AL2560" t="s">
        <v>6756</v>
      </c>
      <c r="AM2560">
        <v>6</v>
      </c>
      <c r="AN2560" t="s">
        <v>3166</v>
      </c>
      <c r="AO2560" t="s">
        <v>2875</v>
      </c>
      <c r="AP2560">
        <v>0</v>
      </c>
      <c r="AQ2560" s="388">
        <v>44487</v>
      </c>
      <c r="AS2560" t="s">
        <v>3186</v>
      </c>
      <c r="AT2560" s="388">
        <v>44488</v>
      </c>
      <c r="AU2560" t="s">
        <v>1756</v>
      </c>
      <c r="AV2560" t="s">
        <v>1756</v>
      </c>
      <c r="AZ2560" t="s">
        <v>1756</v>
      </c>
      <c r="BA2560" t="s">
        <v>1767</v>
      </c>
      <c r="BB2560" t="s">
        <v>6803</v>
      </c>
      <c r="BC2560" t="s">
        <v>6804</v>
      </c>
      <c r="BD2560" t="s">
        <v>1756</v>
      </c>
      <c r="BE2560" t="s">
        <v>6257</v>
      </c>
      <c r="BF2560" t="s">
        <v>822</v>
      </c>
    </row>
    <row r="2561" spans="1:58">
      <c r="A2561" t="s">
        <v>829</v>
      </c>
      <c r="B2561">
        <v>6</v>
      </c>
      <c r="C2561">
        <v>0</v>
      </c>
      <c r="D2561">
        <v>10250</v>
      </c>
      <c r="E2561" t="s">
        <v>6790</v>
      </c>
      <c r="F2561">
        <v>53510612</v>
      </c>
      <c r="G2561" t="s">
        <v>2041</v>
      </c>
      <c r="H2561">
        <v>0</v>
      </c>
      <c r="I2561" t="s">
        <v>2083</v>
      </c>
      <c r="J2561">
        <v>12.21</v>
      </c>
      <c r="K2561">
        <v>11</v>
      </c>
      <c r="L2561" t="s">
        <v>1771</v>
      </c>
      <c r="M2561" t="s">
        <v>2084</v>
      </c>
      <c r="N2561" t="s">
        <v>1757</v>
      </c>
      <c r="O2561" t="s">
        <v>1756</v>
      </c>
      <c r="P2561" t="s">
        <v>1756</v>
      </c>
      <c r="Q2561" s="387">
        <v>134.31</v>
      </c>
      <c r="R2561">
        <v>17.4603</v>
      </c>
      <c r="S2561">
        <v>151.77029999999999</v>
      </c>
      <c r="T2561" s="388">
        <v>44482</v>
      </c>
      <c r="U2561">
        <v>0</v>
      </c>
      <c r="V2561" t="s">
        <v>834</v>
      </c>
      <c r="W2561" s="388">
        <v>44490</v>
      </c>
      <c r="X2561">
        <v>168</v>
      </c>
      <c r="Y2561">
        <v>0</v>
      </c>
      <c r="Z2561">
        <v>0</v>
      </c>
      <c r="AA2561" t="s">
        <v>1758</v>
      </c>
      <c r="AB2561" t="s">
        <v>2044</v>
      </c>
      <c r="AD2561" t="s">
        <v>2045</v>
      </c>
      <c r="AE2561" t="s">
        <v>2046</v>
      </c>
      <c r="AI2561" t="s">
        <v>1761</v>
      </c>
      <c r="AL2561" t="s">
        <v>6756</v>
      </c>
      <c r="AM2561">
        <v>6</v>
      </c>
      <c r="AN2561" t="s">
        <v>3166</v>
      </c>
      <c r="AO2561" t="s">
        <v>2875</v>
      </c>
      <c r="AP2561">
        <v>0</v>
      </c>
      <c r="AQ2561" s="388">
        <v>44487</v>
      </c>
      <c r="AS2561" t="s">
        <v>3186</v>
      </c>
      <c r="AT2561" s="388">
        <v>44488</v>
      </c>
      <c r="AU2561" t="s">
        <v>1756</v>
      </c>
      <c r="AV2561" t="s">
        <v>1756</v>
      </c>
      <c r="AZ2561" t="s">
        <v>1756</v>
      </c>
      <c r="BA2561" t="s">
        <v>1767</v>
      </c>
      <c r="BB2561" t="s">
        <v>6805</v>
      </c>
      <c r="BC2561" t="s">
        <v>6806</v>
      </c>
      <c r="BD2561" t="s">
        <v>1756</v>
      </c>
      <c r="BE2561" t="s">
        <v>6257</v>
      </c>
      <c r="BF2561" t="s">
        <v>822</v>
      </c>
    </row>
    <row r="2562" spans="1:58">
      <c r="A2562" t="s">
        <v>829</v>
      </c>
      <c r="B2562">
        <v>6</v>
      </c>
      <c r="C2562">
        <v>0</v>
      </c>
      <c r="D2562">
        <v>10250</v>
      </c>
      <c r="E2562" t="s">
        <v>6790</v>
      </c>
      <c r="F2562">
        <v>53510612</v>
      </c>
      <c r="G2562" t="s">
        <v>2041</v>
      </c>
      <c r="H2562">
        <v>0</v>
      </c>
      <c r="I2562" t="s">
        <v>2089</v>
      </c>
      <c r="J2562">
        <v>146.96</v>
      </c>
      <c r="K2562">
        <v>11</v>
      </c>
      <c r="L2562" t="s">
        <v>2063</v>
      </c>
      <c r="M2562" t="s">
        <v>2090</v>
      </c>
      <c r="N2562" t="s">
        <v>1757</v>
      </c>
      <c r="O2562" t="s">
        <v>1756</v>
      </c>
      <c r="P2562" t="s">
        <v>1756</v>
      </c>
      <c r="Q2562" s="387">
        <v>1616.56</v>
      </c>
      <c r="R2562">
        <v>210.15280000000001</v>
      </c>
      <c r="S2562">
        <v>1826.7127999999998</v>
      </c>
      <c r="T2562" s="388">
        <v>44482</v>
      </c>
      <c r="U2562">
        <v>0</v>
      </c>
      <c r="V2562" t="s">
        <v>834</v>
      </c>
      <c r="W2562" s="388">
        <v>44490</v>
      </c>
      <c r="X2562">
        <v>168</v>
      </c>
      <c r="Y2562">
        <v>0</v>
      </c>
      <c r="Z2562">
        <v>0</v>
      </c>
      <c r="AA2562" t="s">
        <v>1758</v>
      </c>
      <c r="AB2562" t="s">
        <v>2044</v>
      </c>
      <c r="AD2562" t="s">
        <v>2045</v>
      </c>
      <c r="AE2562" t="s">
        <v>2046</v>
      </c>
      <c r="AI2562" t="s">
        <v>1761</v>
      </c>
      <c r="AL2562" t="s">
        <v>6756</v>
      </c>
      <c r="AM2562">
        <v>6</v>
      </c>
      <c r="AN2562" t="s">
        <v>3166</v>
      </c>
      <c r="AO2562" t="s">
        <v>2875</v>
      </c>
      <c r="AP2562">
        <v>0</v>
      </c>
      <c r="AQ2562" s="388">
        <v>44487</v>
      </c>
      <c r="AS2562" t="s">
        <v>3186</v>
      </c>
      <c r="AT2562" s="388">
        <v>44488</v>
      </c>
      <c r="AU2562" t="s">
        <v>1756</v>
      </c>
      <c r="AV2562" t="s">
        <v>1756</v>
      </c>
      <c r="AZ2562" t="s">
        <v>1756</v>
      </c>
      <c r="BA2562" t="s">
        <v>1767</v>
      </c>
      <c r="BB2562" t="s">
        <v>6807</v>
      </c>
      <c r="BC2562" t="s">
        <v>6808</v>
      </c>
      <c r="BD2562" t="s">
        <v>1756</v>
      </c>
      <c r="BE2562" t="s">
        <v>6257</v>
      </c>
      <c r="BF2562" t="s">
        <v>822</v>
      </c>
    </row>
    <row r="2563" spans="1:58">
      <c r="A2563" t="s">
        <v>829</v>
      </c>
      <c r="B2563">
        <v>6</v>
      </c>
      <c r="C2563">
        <v>0</v>
      </c>
      <c r="D2563">
        <v>10250</v>
      </c>
      <c r="E2563" t="s">
        <v>6790</v>
      </c>
      <c r="F2563">
        <v>53510612</v>
      </c>
      <c r="G2563" t="s">
        <v>2041</v>
      </c>
      <c r="H2563">
        <v>0</v>
      </c>
      <c r="I2563" t="s">
        <v>2095</v>
      </c>
      <c r="J2563">
        <v>138.44999999999999</v>
      </c>
      <c r="K2563">
        <v>9</v>
      </c>
      <c r="L2563" t="s">
        <v>2063</v>
      </c>
      <c r="M2563" t="s">
        <v>2096</v>
      </c>
      <c r="N2563" t="s">
        <v>1757</v>
      </c>
      <c r="O2563" t="s">
        <v>1756</v>
      </c>
      <c r="P2563" t="s">
        <v>1756</v>
      </c>
      <c r="Q2563" s="387">
        <v>1246.05</v>
      </c>
      <c r="R2563">
        <v>161.98650000000001</v>
      </c>
      <c r="S2563">
        <v>1408.0364999999997</v>
      </c>
      <c r="T2563" s="388">
        <v>44482</v>
      </c>
      <c r="U2563">
        <v>0</v>
      </c>
      <c r="V2563" t="s">
        <v>834</v>
      </c>
      <c r="W2563" s="388">
        <v>44490</v>
      </c>
      <c r="X2563">
        <v>168</v>
      </c>
      <c r="Y2563">
        <v>0</v>
      </c>
      <c r="Z2563">
        <v>0</v>
      </c>
      <c r="AA2563" t="s">
        <v>1758</v>
      </c>
      <c r="AB2563" t="s">
        <v>2044</v>
      </c>
      <c r="AD2563" t="s">
        <v>2045</v>
      </c>
      <c r="AE2563" t="s">
        <v>2046</v>
      </c>
      <c r="AI2563" t="s">
        <v>1761</v>
      </c>
      <c r="AL2563" t="s">
        <v>6756</v>
      </c>
      <c r="AM2563">
        <v>6</v>
      </c>
      <c r="AN2563" t="s">
        <v>3166</v>
      </c>
      <c r="AO2563" t="s">
        <v>2875</v>
      </c>
      <c r="AP2563">
        <v>0</v>
      </c>
      <c r="AQ2563" s="388">
        <v>44487</v>
      </c>
      <c r="AS2563" t="s">
        <v>3186</v>
      </c>
      <c r="AT2563" s="388">
        <v>44488</v>
      </c>
      <c r="AU2563" t="s">
        <v>1756</v>
      </c>
      <c r="AV2563" t="s">
        <v>1756</v>
      </c>
      <c r="AZ2563" t="s">
        <v>1756</v>
      </c>
      <c r="BA2563" t="s">
        <v>1767</v>
      </c>
      <c r="BB2563" t="s">
        <v>6809</v>
      </c>
      <c r="BC2563" t="s">
        <v>6810</v>
      </c>
      <c r="BD2563" t="s">
        <v>1756</v>
      </c>
      <c r="BE2563" t="s">
        <v>6257</v>
      </c>
      <c r="BF2563" t="s">
        <v>822</v>
      </c>
    </row>
    <row r="2564" spans="1:58">
      <c r="A2564" t="s">
        <v>829</v>
      </c>
      <c r="B2564">
        <v>6</v>
      </c>
      <c r="C2564">
        <v>0</v>
      </c>
      <c r="D2564">
        <v>10250</v>
      </c>
      <c r="E2564" t="s">
        <v>6790</v>
      </c>
      <c r="F2564">
        <v>53510612</v>
      </c>
      <c r="G2564" t="s">
        <v>2041</v>
      </c>
      <c r="H2564">
        <v>0</v>
      </c>
      <c r="I2564" t="s">
        <v>2247</v>
      </c>
      <c r="J2564">
        <v>131.47999999999999</v>
      </c>
      <c r="K2564">
        <v>11</v>
      </c>
      <c r="L2564" t="s">
        <v>2063</v>
      </c>
      <c r="M2564" t="s">
        <v>2248</v>
      </c>
      <c r="N2564" t="s">
        <v>1757</v>
      </c>
      <c r="O2564" t="s">
        <v>1756</v>
      </c>
      <c r="P2564" t="s">
        <v>1756</v>
      </c>
      <c r="Q2564" s="387">
        <v>1446.28</v>
      </c>
      <c r="R2564">
        <v>188.0164</v>
      </c>
      <c r="S2564">
        <v>1634.2963999999997</v>
      </c>
      <c r="T2564" s="388">
        <v>44482</v>
      </c>
      <c r="U2564">
        <v>0</v>
      </c>
      <c r="V2564" t="s">
        <v>834</v>
      </c>
      <c r="W2564" s="388">
        <v>44490</v>
      </c>
      <c r="X2564">
        <v>168</v>
      </c>
      <c r="Y2564">
        <v>0</v>
      </c>
      <c r="Z2564">
        <v>0</v>
      </c>
      <c r="AA2564" t="s">
        <v>1758</v>
      </c>
      <c r="AB2564" t="s">
        <v>2044</v>
      </c>
      <c r="AD2564" t="s">
        <v>2045</v>
      </c>
      <c r="AE2564" t="s">
        <v>2046</v>
      </c>
      <c r="AI2564" t="s">
        <v>1761</v>
      </c>
      <c r="AL2564" t="s">
        <v>6756</v>
      </c>
      <c r="AM2564">
        <v>6</v>
      </c>
      <c r="AN2564" t="s">
        <v>3166</v>
      </c>
      <c r="AO2564" t="s">
        <v>2875</v>
      </c>
      <c r="AP2564">
        <v>0</v>
      </c>
      <c r="AQ2564" s="388">
        <v>44487</v>
      </c>
      <c r="AS2564" t="s">
        <v>3186</v>
      </c>
      <c r="AT2564" s="388">
        <v>44488</v>
      </c>
      <c r="AU2564" t="s">
        <v>1756</v>
      </c>
      <c r="AV2564" t="s">
        <v>1756</v>
      </c>
      <c r="AZ2564" t="s">
        <v>1756</v>
      </c>
      <c r="BA2564" t="s">
        <v>1767</v>
      </c>
      <c r="BB2564" t="s">
        <v>6811</v>
      </c>
      <c r="BC2564" t="s">
        <v>6812</v>
      </c>
      <c r="BD2564" t="s">
        <v>1756</v>
      </c>
      <c r="BE2564" t="s">
        <v>6257</v>
      </c>
      <c r="BF2564" t="s">
        <v>822</v>
      </c>
    </row>
    <row r="2565" spans="1:58">
      <c r="A2565" t="s">
        <v>829</v>
      </c>
      <c r="B2565">
        <v>6</v>
      </c>
      <c r="C2565">
        <v>0</v>
      </c>
      <c r="D2565">
        <v>10248</v>
      </c>
      <c r="E2565" t="s">
        <v>6813</v>
      </c>
      <c r="F2565">
        <v>53510612</v>
      </c>
      <c r="G2565" t="s">
        <v>2041</v>
      </c>
      <c r="H2565">
        <v>0</v>
      </c>
      <c r="I2565" t="s">
        <v>2052</v>
      </c>
      <c r="J2565">
        <v>75</v>
      </c>
      <c r="K2565">
        <v>36</v>
      </c>
      <c r="L2565" t="s">
        <v>1771</v>
      </c>
      <c r="M2565" t="s">
        <v>1756</v>
      </c>
      <c r="N2565" t="s">
        <v>1756</v>
      </c>
      <c r="O2565" t="s">
        <v>2053</v>
      </c>
      <c r="P2565" t="s">
        <v>1757</v>
      </c>
      <c r="Q2565" s="387">
        <v>2700</v>
      </c>
      <c r="R2565">
        <v>351</v>
      </c>
      <c r="S2565">
        <v>3050.9999999999995</v>
      </c>
      <c r="T2565" s="388">
        <v>44481</v>
      </c>
      <c r="U2565">
        <v>0</v>
      </c>
      <c r="V2565" t="s">
        <v>834</v>
      </c>
      <c r="W2565" s="388">
        <v>44490</v>
      </c>
      <c r="X2565">
        <v>168</v>
      </c>
      <c r="Y2565">
        <v>0</v>
      </c>
      <c r="Z2565">
        <v>0</v>
      </c>
      <c r="AA2565" t="s">
        <v>1758</v>
      </c>
      <c r="AB2565" t="s">
        <v>2044</v>
      </c>
      <c r="AD2565" t="s">
        <v>2045</v>
      </c>
      <c r="AE2565" t="s">
        <v>2046</v>
      </c>
      <c r="AI2565" t="s">
        <v>1761</v>
      </c>
      <c r="AL2565" t="s">
        <v>6814</v>
      </c>
      <c r="AM2565">
        <v>6</v>
      </c>
      <c r="AN2565" t="s">
        <v>1833</v>
      </c>
      <c r="AO2565" t="s">
        <v>1834</v>
      </c>
      <c r="AP2565">
        <v>0</v>
      </c>
      <c r="AQ2565" s="388">
        <v>44487</v>
      </c>
      <c r="AS2565" t="s">
        <v>3186</v>
      </c>
      <c r="AT2565" s="388">
        <v>44488</v>
      </c>
      <c r="AU2565" t="s">
        <v>1756</v>
      </c>
      <c r="AV2565" t="s">
        <v>1756</v>
      </c>
      <c r="AZ2565" t="s">
        <v>1756</v>
      </c>
      <c r="BA2565" t="s">
        <v>1767</v>
      </c>
      <c r="BB2565" t="s">
        <v>6815</v>
      </c>
      <c r="BC2565" t="s">
        <v>6816</v>
      </c>
      <c r="BD2565" t="s">
        <v>1756</v>
      </c>
      <c r="BE2565" t="s">
        <v>6257</v>
      </c>
      <c r="BF2565" t="s">
        <v>822</v>
      </c>
    </row>
    <row r="2566" spans="1:58">
      <c r="A2566" t="s">
        <v>829</v>
      </c>
      <c r="B2566">
        <v>6</v>
      </c>
      <c r="C2566">
        <v>0</v>
      </c>
      <c r="D2566">
        <v>10248</v>
      </c>
      <c r="E2566" t="s">
        <v>6813</v>
      </c>
      <c r="F2566">
        <v>53510612</v>
      </c>
      <c r="G2566" t="s">
        <v>2041</v>
      </c>
      <c r="H2566">
        <v>0</v>
      </c>
      <c r="I2566" t="s">
        <v>2056</v>
      </c>
      <c r="J2566">
        <v>210</v>
      </c>
      <c r="K2566">
        <v>4</v>
      </c>
      <c r="L2566" t="s">
        <v>1755</v>
      </c>
      <c r="M2566" t="s">
        <v>1756</v>
      </c>
      <c r="N2566" t="s">
        <v>1756</v>
      </c>
      <c r="P2566" t="s">
        <v>1757</v>
      </c>
      <c r="Q2566" s="387">
        <v>840</v>
      </c>
      <c r="R2566">
        <v>109.2</v>
      </c>
      <c r="S2566">
        <v>949.19999999999993</v>
      </c>
      <c r="T2566" s="388">
        <v>44481</v>
      </c>
      <c r="U2566">
        <v>0</v>
      </c>
      <c r="V2566" t="s">
        <v>834</v>
      </c>
      <c r="W2566" s="388">
        <v>44490</v>
      </c>
      <c r="X2566">
        <v>168</v>
      </c>
      <c r="Y2566">
        <v>0</v>
      </c>
      <c r="Z2566">
        <v>0</v>
      </c>
      <c r="AA2566" t="s">
        <v>1758</v>
      </c>
      <c r="AB2566" t="s">
        <v>2044</v>
      </c>
      <c r="AD2566" t="s">
        <v>2045</v>
      </c>
      <c r="AE2566" t="s">
        <v>2046</v>
      </c>
      <c r="AI2566" t="s">
        <v>1761</v>
      </c>
      <c r="AL2566" t="s">
        <v>6814</v>
      </c>
      <c r="AM2566">
        <v>6</v>
      </c>
      <c r="AN2566" t="s">
        <v>1833</v>
      </c>
      <c r="AO2566" t="s">
        <v>1834</v>
      </c>
      <c r="AP2566">
        <v>0</v>
      </c>
      <c r="AQ2566" s="388">
        <v>44487</v>
      </c>
      <c r="AS2566" t="s">
        <v>3186</v>
      </c>
      <c r="AT2566" s="388">
        <v>44488</v>
      </c>
      <c r="AU2566" t="s">
        <v>1756</v>
      </c>
      <c r="AV2566" t="s">
        <v>1756</v>
      </c>
      <c r="AZ2566" t="s">
        <v>1756</v>
      </c>
      <c r="BA2566" t="s">
        <v>1767</v>
      </c>
      <c r="BB2566" t="s">
        <v>6817</v>
      </c>
      <c r="BC2566" t="s">
        <v>6818</v>
      </c>
      <c r="BD2566" t="s">
        <v>1756</v>
      </c>
      <c r="BE2566" t="s">
        <v>6257</v>
      </c>
      <c r="BF2566" t="s">
        <v>822</v>
      </c>
    </row>
    <row r="2567" spans="1:58">
      <c r="A2567" t="s">
        <v>829</v>
      </c>
      <c r="B2567">
        <v>6</v>
      </c>
      <c r="C2567">
        <v>0</v>
      </c>
      <c r="D2567">
        <v>10248</v>
      </c>
      <c r="E2567" t="s">
        <v>6813</v>
      </c>
      <c r="F2567">
        <v>53510612</v>
      </c>
      <c r="G2567" t="s">
        <v>2041</v>
      </c>
      <c r="H2567">
        <v>0</v>
      </c>
      <c r="I2567" t="s">
        <v>518</v>
      </c>
      <c r="J2567">
        <v>95</v>
      </c>
      <c r="K2567">
        <v>12</v>
      </c>
      <c r="L2567" t="s">
        <v>1771</v>
      </c>
      <c r="M2567" t="s">
        <v>1756</v>
      </c>
      <c r="N2567" t="s">
        <v>1756</v>
      </c>
      <c r="O2567" t="s">
        <v>2059</v>
      </c>
      <c r="P2567" t="s">
        <v>1757</v>
      </c>
      <c r="Q2567" s="387">
        <v>1140</v>
      </c>
      <c r="R2567">
        <v>148.20000000000002</v>
      </c>
      <c r="S2567">
        <v>1288.1999999999998</v>
      </c>
      <c r="T2567" s="388">
        <v>44481</v>
      </c>
      <c r="U2567">
        <v>0</v>
      </c>
      <c r="V2567" t="s">
        <v>834</v>
      </c>
      <c r="W2567" s="388">
        <v>44490</v>
      </c>
      <c r="X2567">
        <v>168</v>
      </c>
      <c r="Y2567">
        <v>0</v>
      </c>
      <c r="Z2567">
        <v>0</v>
      </c>
      <c r="AA2567" t="s">
        <v>1758</v>
      </c>
      <c r="AB2567" t="s">
        <v>2044</v>
      </c>
      <c r="AD2567" t="s">
        <v>2045</v>
      </c>
      <c r="AE2567" t="s">
        <v>2046</v>
      </c>
      <c r="AI2567" t="s">
        <v>1761</v>
      </c>
      <c r="AL2567" t="s">
        <v>6814</v>
      </c>
      <c r="AM2567">
        <v>6</v>
      </c>
      <c r="AN2567" t="s">
        <v>1833</v>
      </c>
      <c r="AO2567" t="s">
        <v>1834</v>
      </c>
      <c r="AP2567">
        <v>0</v>
      </c>
      <c r="AQ2567" s="388">
        <v>44487</v>
      </c>
      <c r="AS2567" t="s">
        <v>3186</v>
      </c>
      <c r="AT2567" s="388">
        <v>44488</v>
      </c>
      <c r="AU2567" t="s">
        <v>1756</v>
      </c>
      <c r="AV2567" t="s">
        <v>1756</v>
      </c>
      <c r="AZ2567" t="s">
        <v>1756</v>
      </c>
      <c r="BA2567" t="s">
        <v>1767</v>
      </c>
      <c r="BB2567" t="s">
        <v>6819</v>
      </c>
      <c r="BC2567" t="s">
        <v>6820</v>
      </c>
      <c r="BD2567" t="s">
        <v>1756</v>
      </c>
      <c r="BE2567" t="s">
        <v>6257</v>
      </c>
      <c r="BF2567" t="s">
        <v>822</v>
      </c>
    </row>
    <row r="2568" spans="1:58">
      <c r="A2568" t="s">
        <v>829</v>
      </c>
      <c r="B2568">
        <v>6</v>
      </c>
      <c r="C2568">
        <v>0</v>
      </c>
      <c r="D2568">
        <v>10248</v>
      </c>
      <c r="E2568" t="s">
        <v>6813</v>
      </c>
      <c r="F2568">
        <v>53510612</v>
      </c>
      <c r="G2568" t="s">
        <v>2041</v>
      </c>
      <c r="H2568">
        <v>0</v>
      </c>
      <c r="I2568" t="s">
        <v>2073</v>
      </c>
      <c r="J2568">
        <v>243.75</v>
      </c>
      <c r="K2568">
        <v>3</v>
      </c>
      <c r="L2568" t="s">
        <v>1755</v>
      </c>
      <c r="M2568" t="s">
        <v>2074</v>
      </c>
      <c r="N2568" t="s">
        <v>1757</v>
      </c>
      <c r="O2568" t="s">
        <v>1756</v>
      </c>
      <c r="P2568" t="s">
        <v>1756</v>
      </c>
      <c r="Q2568" s="387">
        <v>731.25</v>
      </c>
      <c r="R2568">
        <v>95.0625</v>
      </c>
      <c r="S2568">
        <v>826.31249999999989</v>
      </c>
      <c r="T2568" s="388">
        <v>44481</v>
      </c>
      <c r="U2568">
        <v>0</v>
      </c>
      <c r="V2568" t="s">
        <v>834</v>
      </c>
      <c r="W2568" s="388">
        <v>44490</v>
      </c>
      <c r="X2568">
        <v>168</v>
      </c>
      <c r="Y2568">
        <v>0</v>
      </c>
      <c r="Z2568">
        <v>0</v>
      </c>
      <c r="AA2568" t="s">
        <v>1758</v>
      </c>
      <c r="AB2568" t="s">
        <v>2044</v>
      </c>
      <c r="AD2568" t="s">
        <v>2045</v>
      </c>
      <c r="AE2568" t="s">
        <v>2046</v>
      </c>
      <c r="AI2568" t="s">
        <v>1761</v>
      </c>
      <c r="AL2568" t="s">
        <v>6814</v>
      </c>
      <c r="AM2568">
        <v>6</v>
      </c>
      <c r="AN2568" t="s">
        <v>1833</v>
      </c>
      <c r="AO2568" t="s">
        <v>1834</v>
      </c>
      <c r="AP2568">
        <v>0</v>
      </c>
      <c r="AQ2568" s="388">
        <v>44487</v>
      </c>
      <c r="AS2568" t="s">
        <v>3186</v>
      </c>
      <c r="AT2568" s="388">
        <v>44488</v>
      </c>
      <c r="AU2568" t="s">
        <v>1756</v>
      </c>
      <c r="AV2568" t="s">
        <v>1756</v>
      </c>
      <c r="AZ2568" t="s">
        <v>1756</v>
      </c>
      <c r="BA2568" t="s">
        <v>1767</v>
      </c>
      <c r="BB2568" t="s">
        <v>6821</v>
      </c>
      <c r="BC2568" t="s">
        <v>6822</v>
      </c>
      <c r="BD2568" t="s">
        <v>1756</v>
      </c>
      <c r="BE2568" t="s">
        <v>6257</v>
      </c>
      <c r="BF2568" t="s">
        <v>822</v>
      </c>
    </row>
    <row r="2569" spans="1:58">
      <c r="A2569" t="s">
        <v>829</v>
      </c>
      <c r="B2569">
        <v>6</v>
      </c>
      <c r="C2569">
        <v>0</v>
      </c>
      <c r="D2569">
        <v>10248</v>
      </c>
      <c r="E2569" t="s">
        <v>6813</v>
      </c>
      <c r="F2569">
        <v>53510612</v>
      </c>
      <c r="G2569" t="s">
        <v>2041</v>
      </c>
      <c r="H2569">
        <v>0</v>
      </c>
      <c r="I2569" t="s">
        <v>2079</v>
      </c>
      <c r="J2569">
        <v>63.38</v>
      </c>
      <c r="K2569">
        <v>11</v>
      </c>
      <c r="L2569" t="s">
        <v>1771</v>
      </c>
      <c r="M2569" t="s">
        <v>2080</v>
      </c>
      <c r="N2569" t="s">
        <v>1757</v>
      </c>
      <c r="O2569" t="s">
        <v>1756</v>
      </c>
      <c r="P2569" t="s">
        <v>1756</v>
      </c>
      <c r="Q2569" s="387">
        <v>697.18</v>
      </c>
      <c r="R2569">
        <v>90.633399999999995</v>
      </c>
      <c r="S2569">
        <v>787.81339999999989</v>
      </c>
      <c r="T2569" s="388">
        <v>44481</v>
      </c>
      <c r="U2569">
        <v>0</v>
      </c>
      <c r="V2569" t="s">
        <v>834</v>
      </c>
      <c r="W2569" s="388">
        <v>44490</v>
      </c>
      <c r="X2569">
        <v>168</v>
      </c>
      <c r="Y2569">
        <v>0</v>
      </c>
      <c r="Z2569">
        <v>0</v>
      </c>
      <c r="AA2569" t="s">
        <v>1758</v>
      </c>
      <c r="AB2569" t="s">
        <v>2044</v>
      </c>
      <c r="AD2569" t="s">
        <v>2045</v>
      </c>
      <c r="AE2569" t="s">
        <v>2046</v>
      </c>
      <c r="AI2569" t="s">
        <v>1761</v>
      </c>
      <c r="AL2569" t="s">
        <v>6814</v>
      </c>
      <c r="AM2569">
        <v>6</v>
      </c>
      <c r="AN2569" t="s">
        <v>1833</v>
      </c>
      <c r="AO2569" t="s">
        <v>1834</v>
      </c>
      <c r="AP2569">
        <v>0</v>
      </c>
      <c r="AQ2569" s="388">
        <v>44487</v>
      </c>
      <c r="AS2569" t="s">
        <v>3186</v>
      </c>
      <c r="AT2569" s="388">
        <v>44488</v>
      </c>
      <c r="AU2569" t="s">
        <v>1756</v>
      </c>
      <c r="AV2569" t="s">
        <v>1756</v>
      </c>
      <c r="AZ2569" t="s">
        <v>1756</v>
      </c>
      <c r="BA2569" t="s">
        <v>1767</v>
      </c>
      <c r="BB2569" t="s">
        <v>6823</v>
      </c>
      <c r="BC2569" t="s">
        <v>6824</v>
      </c>
      <c r="BD2569" t="s">
        <v>1756</v>
      </c>
      <c r="BE2569" t="s">
        <v>6257</v>
      </c>
      <c r="BF2569" t="s">
        <v>822</v>
      </c>
    </row>
    <row r="2570" spans="1:58">
      <c r="A2570" t="s">
        <v>829</v>
      </c>
      <c r="B2570">
        <v>6</v>
      </c>
      <c r="C2570">
        <v>0</v>
      </c>
      <c r="D2570">
        <v>10248</v>
      </c>
      <c r="E2570" t="s">
        <v>6813</v>
      </c>
      <c r="F2570">
        <v>53510612</v>
      </c>
      <c r="G2570" t="s">
        <v>2041</v>
      </c>
      <c r="H2570">
        <v>0</v>
      </c>
      <c r="I2570" t="s">
        <v>2083</v>
      </c>
      <c r="J2570">
        <v>12.21</v>
      </c>
      <c r="K2570">
        <v>22</v>
      </c>
      <c r="L2570" t="s">
        <v>1771</v>
      </c>
      <c r="M2570" t="s">
        <v>2084</v>
      </c>
      <c r="N2570" t="s">
        <v>1757</v>
      </c>
      <c r="O2570" t="s">
        <v>1756</v>
      </c>
      <c r="P2570" t="s">
        <v>1756</v>
      </c>
      <c r="Q2570" s="387">
        <v>268.62</v>
      </c>
      <c r="R2570">
        <v>34.9206</v>
      </c>
      <c r="S2570">
        <v>303.54059999999998</v>
      </c>
      <c r="T2570" s="388">
        <v>44481</v>
      </c>
      <c r="U2570">
        <v>0</v>
      </c>
      <c r="V2570" t="s">
        <v>834</v>
      </c>
      <c r="W2570" s="388">
        <v>44490</v>
      </c>
      <c r="X2570">
        <v>168</v>
      </c>
      <c r="Y2570">
        <v>0</v>
      </c>
      <c r="Z2570">
        <v>0</v>
      </c>
      <c r="AA2570" t="s">
        <v>1758</v>
      </c>
      <c r="AB2570" t="s">
        <v>2044</v>
      </c>
      <c r="AD2570" t="s">
        <v>2045</v>
      </c>
      <c r="AE2570" t="s">
        <v>2046</v>
      </c>
      <c r="AI2570" t="s">
        <v>1761</v>
      </c>
      <c r="AL2570" t="s">
        <v>6814</v>
      </c>
      <c r="AM2570">
        <v>6</v>
      </c>
      <c r="AN2570" t="s">
        <v>1833</v>
      </c>
      <c r="AO2570" t="s">
        <v>1834</v>
      </c>
      <c r="AP2570">
        <v>0</v>
      </c>
      <c r="AQ2570" s="388">
        <v>44487</v>
      </c>
      <c r="AS2570" t="s">
        <v>3186</v>
      </c>
      <c r="AT2570" s="388">
        <v>44488</v>
      </c>
      <c r="AU2570" t="s">
        <v>1756</v>
      </c>
      <c r="AV2570" t="s">
        <v>1756</v>
      </c>
      <c r="AZ2570" t="s">
        <v>1756</v>
      </c>
      <c r="BA2570" t="s">
        <v>1767</v>
      </c>
      <c r="BB2570" t="s">
        <v>6825</v>
      </c>
      <c r="BC2570" t="s">
        <v>6826</v>
      </c>
      <c r="BD2570" t="s">
        <v>1756</v>
      </c>
      <c r="BE2570" t="s">
        <v>6257</v>
      </c>
      <c r="BF2570" t="s">
        <v>822</v>
      </c>
    </row>
    <row r="2571" spans="1:58">
      <c r="A2571" t="s">
        <v>829</v>
      </c>
      <c r="B2571">
        <v>6</v>
      </c>
      <c r="C2571">
        <v>0</v>
      </c>
      <c r="D2571">
        <v>10248</v>
      </c>
      <c r="E2571" t="s">
        <v>6813</v>
      </c>
      <c r="F2571">
        <v>53510612</v>
      </c>
      <c r="G2571" t="s">
        <v>2041</v>
      </c>
      <c r="H2571">
        <v>0</v>
      </c>
      <c r="I2571" t="s">
        <v>2089</v>
      </c>
      <c r="J2571">
        <v>146.96</v>
      </c>
      <c r="K2571">
        <v>33</v>
      </c>
      <c r="L2571" t="s">
        <v>2063</v>
      </c>
      <c r="M2571" t="s">
        <v>2090</v>
      </c>
      <c r="N2571" t="s">
        <v>1757</v>
      </c>
      <c r="O2571" t="s">
        <v>1756</v>
      </c>
      <c r="P2571" t="s">
        <v>1756</v>
      </c>
      <c r="Q2571" s="387">
        <v>4849.68</v>
      </c>
      <c r="R2571">
        <v>630.4584000000001</v>
      </c>
      <c r="S2571">
        <v>5480.1383999999998</v>
      </c>
      <c r="T2571" s="388">
        <v>44481</v>
      </c>
      <c r="U2571">
        <v>0</v>
      </c>
      <c r="V2571" t="s">
        <v>834</v>
      </c>
      <c r="W2571" s="388">
        <v>44490</v>
      </c>
      <c r="X2571">
        <v>168</v>
      </c>
      <c r="Y2571">
        <v>0</v>
      </c>
      <c r="Z2571">
        <v>0</v>
      </c>
      <c r="AA2571" t="s">
        <v>1758</v>
      </c>
      <c r="AB2571" t="s">
        <v>2044</v>
      </c>
      <c r="AD2571" t="s">
        <v>2045</v>
      </c>
      <c r="AE2571" t="s">
        <v>2046</v>
      </c>
      <c r="AI2571" t="s">
        <v>1761</v>
      </c>
      <c r="AL2571" t="s">
        <v>6814</v>
      </c>
      <c r="AM2571">
        <v>6</v>
      </c>
      <c r="AN2571" t="s">
        <v>1833</v>
      </c>
      <c r="AO2571" t="s">
        <v>1834</v>
      </c>
      <c r="AP2571">
        <v>0</v>
      </c>
      <c r="AQ2571" s="388">
        <v>44487</v>
      </c>
      <c r="AS2571" t="s">
        <v>3186</v>
      </c>
      <c r="AT2571" s="388">
        <v>44488</v>
      </c>
      <c r="AU2571" t="s">
        <v>1756</v>
      </c>
      <c r="AV2571" t="s">
        <v>1756</v>
      </c>
      <c r="AZ2571" t="s">
        <v>1756</v>
      </c>
      <c r="BA2571" t="s">
        <v>1767</v>
      </c>
      <c r="BB2571" t="s">
        <v>6827</v>
      </c>
      <c r="BC2571" t="s">
        <v>6828</v>
      </c>
      <c r="BD2571" t="s">
        <v>1756</v>
      </c>
      <c r="BE2571" t="s">
        <v>6257</v>
      </c>
      <c r="BF2571" t="s">
        <v>822</v>
      </c>
    </row>
    <row r="2572" spans="1:58">
      <c r="A2572" t="s">
        <v>829</v>
      </c>
      <c r="B2572">
        <v>6</v>
      </c>
      <c r="C2572">
        <v>0</v>
      </c>
      <c r="D2572">
        <v>10246</v>
      </c>
      <c r="E2572" t="s">
        <v>6829</v>
      </c>
      <c r="F2572">
        <v>53510612</v>
      </c>
      <c r="G2572" t="s">
        <v>2041</v>
      </c>
      <c r="H2572">
        <v>0</v>
      </c>
      <c r="I2572" t="s">
        <v>2052</v>
      </c>
      <c r="J2572">
        <v>75</v>
      </c>
      <c r="K2572">
        <v>36</v>
      </c>
      <c r="L2572" t="s">
        <v>1771</v>
      </c>
      <c r="M2572" t="s">
        <v>1756</v>
      </c>
      <c r="N2572" t="s">
        <v>1756</v>
      </c>
      <c r="O2572" t="s">
        <v>2053</v>
      </c>
      <c r="P2572" t="s">
        <v>1757</v>
      </c>
      <c r="Q2572" s="387">
        <v>2700</v>
      </c>
      <c r="R2572">
        <v>351</v>
      </c>
      <c r="S2572">
        <v>3050.9999999999995</v>
      </c>
      <c r="T2572" s="388">
        <v>44481</v>
      </c>
      <c r="U2572">
        <v>0</v>
      </c>
      <c r="V2572" t="s">
        <v>834</v>
      </c>
      <c r="W2572" s="388">
        <v>44490</v>
      </c>
      <c r="X2572">
        <v>168</v>
      </c>
      <c r="Y2572">
        <v>0</v>
      </c>
      <c r="Z2572">
        <v>0</v>
      </c>
      <c r="AA2572" t="s">
        <v>1758</v>
      </c>
      <c r="AB2572" t="s">
        <v>2044</v>
      </c>
      <c r="AD2572" t="s">
        <v>2045</v>
      </c>
      <c r="AE2572" t="s">
        <v>2046</v>
      </c>
      <c r="AI2572" t="s">
        <v>1761</v>
      </c>
      <c r="AL2572" t="s">
        <v>6756</v>
      </c>
      <c r="AM2572">
        <v>6</v>
      </c>
      <c r="AN2572" t="s">
        <v>1081</v>
      </c>
      <c r="AO2572" t="s">
        <v>2875</v>
      </c>
      <c r="AP2572">
        <v>0</v>
      </c>
      <c r="AQ2572" s="388">
        <v>44487</v>
      </c>
      <c r="AS2572" t="s">
        <v>3186</v>
      </c>
      <c r="AT2572" s="388">
        <v>44488</v>
      </c>
      <c r="AU2572" t="s">
        <v>1756</v>
      </c>
      <c r="AV2572" t="s">
        <v>1756</v>
      </c>
      <c r="AZ2572" t="s">
        <v>1756</v>
      </c>
      <c r="BA2572" t="s">
        <v>1767</v>
      </c>
      <c r="BB2572" t="s">
        <v>6830</v>
      </c>
      <c r="BC2572" t="s">
        <v>6831</v>
      </c>
      <c r="BD2572" t="s">
        <v>1756</v>
      </c>
      <c r="BE2572" t="s">
        <v>6257</v>
      </c>
      <c r="BF2572" t="s">
        <v>822</v>
      </c>
    </row>
    <row r="2573" spans="1:58">
      <c r="A2573" t="s">
        <v>829</v>
      </c>
      <c r="B2573">
        <v>6</v>
      </c>
      <c r="C2573">
        <v>0</v>
      </c>
      <c r="D2573">
        <v>10246</v>
      </c>
      <c r="E2573" t="s">
        <v>6829</v>
      </c>
      <c r="F2573">
        <v>53510612</v>
      </c>
      <c r="G2573" t="s">
        <v>2041</v>
      </c>
      <c r="H2573">
        <v>0</v>
      </c>
      <c r="I2573" t="s">
        <v>2056</v>
      </c>
      <c r="J2573">
        <v>210</v>
      </c>
      <c r="K2573">
        <v>4</v>
      </c>
      <c r="L2573" t="s">
        <v>1755</v>
      </c>
      <c r="M2573" t="s">
        <v>1756</v>
      </c>
      <c r="N2573" t="s">
        <v>1756</v>
      </c>
      <c r="P2573" t="s">
        <v>1757</v>
      </c>
      <c r="Q2573" s="387">
        <v>840</v>
      </c>
      <c r="R2573">
        <v>109.2</v>
      </c>
      <c r="S2573">
        <v>949.19999999999993</v>
      </c>
      <c r="T2573" s="388">
        <v>44481</v>
      </c>
      <c r="U2573">
        <v>0</v>
      </c>
      <c r="V2573" t="s">
        <v>834</v>
      </c>
      <c r="W2573" s="388">
        <v>44490</v>
      </c>
      <c r="X2573">
        <v>168</v>
      </c>
      <c r="Y2573">
        <v>0</v>
      </c>
      <c r="Z2573">
        <v>0</v>
      </c>
      <c r="AA2573" t="s">
        <v>1758</v>
      </c>
      <c r="AB2573" t="s">
        <v>2044</v>
      </c>
      <c r="AD2573" t="s">
        <v>2045</v>
      </c>
      <c r="AE2573" t="s">
        <v>2046</v>
      </c>
      <c r="AI2573" t="s">
        <v>1761</v>
      </c>
      <c r="AL2573" t="s">
        <v>6756</v>
      </c>
      <c r="AM2573">
        <v>6</v>
      </c>
      <c r="AN2573" t="s">
        <v>1081</v>
      </c>
      <c r="AO2573" t="s">
        <v>2875</v>
      </c>
      <c r="AP2573">
        <v>0</v>
      </c>
      <c r="AQ2573" s="388">
        <v>44487</v>
      </c>
      <c r="AS2573" t="s">
        <v>3186</v>
      </c>
      <c r="AT2573" s="388">
        <v>44488</v>
      </c>
      <c r="AU2573" t="s">
        <v>1756</v>
      </c>
      <c r="AV2573" t="s">
        <v>1756</v>
      </c>
      <c r="AZ2573" t="s">
        <v>1756</v>
      </c>
      <c r="BA2573" t="s">
        <v>1767</v>
      </c>
      <c r="BB2573" t="s">
        <v>6832</v>
      </c>
      <c r="BC2573" t="s">
        <v>6833</v>
      </c>
      <c r="BD2573" t="s">
        <v>1756</v>
      </c>
      <c r="BE2573" t="s">
        <v>6257</v>
      </c>
      <c r="BF2573" t="s">
        <v>822</v>
      </c>
    </row>
    <row r="2574" spans="1:58">
      <c r="A2574" t="s">
        <v>829</v>
      </c>
      <c r="B2574">
        <v>6</v>
      </c>
      <c r="C2574">
        <v>0</v>
      </c>
      <c r="D2574">
        <v>10246</v>
      </c>
      <c r="E2574" t="s">
        <v>6829</v>
      </c>
      <c r="F2574">
        <v>53510612</v>
      </c>
      <c r="G2574" t="s">
        <v>2041</v>
      </c>
      <c r="H2574">
        <v>0</v>
      </c>
      <c r="I2574" t="s">
        <v>518</v>
      </c>
      <c r="J2574">
        <v>95</v>
      </c>
      <c r="K2574">
        <v>12</v>
      </c>
      <c r="L2574" t="s">
        <v>1771</v>
      </c>
      <c r="M2574" t="s">
        <v>1756</v>
      </c>
      <c r="N2574" t="s">
        <v>1756</v>
      </c>
      <c r="O2574" t="s">
        <v>2059</v>
      </c>
      <c r="P2574" t="s">
        <v>1757</v>
      </c>
      <c r="Q2574" s="387">
        <v>1140</v>
      </c>
      <c r="R2574">
        <v>148.20000000000002</v>
      </c>
      <c r="S2574">
        <v>1288.1999999999998</v>
      </c>
      <c r="T2574" s="388">
        <v>44481</v>
      </c>
      <c r="U2574">
        <v>0</v>
      </c>
      <c r="V2574" t="s">
        <v>834</v>
      </c>
      <c r="W2574" s="388">
        <v>44490</v>
      </c>
      <c r="X2574">
        <v>168</v>
      </c>
      <c r="Y2574">
        <v>0</v>
      </c>
      <c r="Z2574">
        <v>0</v>
      </c>
      <c r="AA2574" t="s">
        <v>1758</v>
      </c>
      <c r="AB2574" t="s">
        <v>2044</v>
      </c>
      <c r="AD2574" t="s">
        <v>2045</v>
      </c>
      <c r="AE2574" t="s">
        <v>2046</v>
      </c>
      <c r="AI2574" t="s">
        <v>1761</v>
      </c>
      <c r="AL2574" t="s">
        <v>6756</v>
      </c>
      <c r="AM2574">
        <v>6</v>
      </c>
      <c r="AN2574" t="s">
        <v>1081</v>
      </c>
      <c r="AO2574" t="s">
        <v>2875</v>
      </c>
      <c r="AP2574">
        <v>0</v>
      </c>
      <c r="AQ2574" s="388">
        <v>44487</v>
      </c>
      <c r="AS2574" t="s">
        <v>3186</v>
      </c>
      <c r="AT2574" s="388">
        <v>44488</v>
      </c>
      <c r="AU2574" t="s">
        <v>1756</v>
      </c>
      <c r="AV2574" t="s">
        <v>1756</v>
      </c>
      <c r="AZ2574" t="s">
        <v>1756</v>
      </c>
      <c r="BA2574" t="s">
        <v>1767</v>
      </c>
      <c r="BB2574" t="s">
        <v>6834</v>
      </c>
      <c r="BC2574" t="s">
        <v>6835</v>
      </c>
      <c r="BD2574" t="s">
        <v>1756</v>
      </c>
      <c r="BE2574" t="s">
        <v>6257</v>
      </c>
      <c r="BF2574" t="s">
        <v>822</v>
      </c>
    </row>
    <row r="2575" spans="1:58">
      <c r="A2575" t="s">
        <v>829</v>
      </c>
      <c r="B2575">
        <v>6</v>
      </c>
      <c r="C2575">
        <v>0</v>
      </c>
      <c r="D2575">
        <v>10246</v>
      </c>
      <c r="E2575" t="s">
        <v>6829</v>
      </c>
      <c r="F2575">
        <v>53510612</v>
      </c>
      <c r="G2575" t="s">
        <v>2041</v>
      </c>
      <c r="H2575">
        <v>0</v>
      </c>
      <c r="I2575" t="s">
        <v>2062</v>
      </c>
      <c r="J2575">
        <v>138.05000000000001</v>
      </c>
      <c r="K2575">
        <v>11</v>
      </c>
      <c r="L2575" t="s">
        <v>2063</v>
      </c>
      <c r="M2575" t="s">
        <v>2064</v>
      </c>
      <c r="N2575" t="s">
        <v>1757</v>
      </c>
      <c r="O2575" t="s">
        <v>1756</v>
      </c>
      <c r="P2575" t="s">
        <v>1756</v>
      </c>
      <c r="Q2575" s="387">
        <v>1518.55</v>
      </c>
      <c r="R2575">
        <v>197.41149999999999</v>
      </c>
      <c r="S2575">
        <v>1715.9614999999999</v>
      </c>
      <c r="T2575" s="388">
        <v>44481</v>
      </c>
      <c r="U2575">
        <v>0</v>
      </c>
      <c r="V2575" t="s">
        <v>834</v>
      </c>
      <c r="W2575" s="388">
        <v>44490</v>
      </c>
      <c r="X2575">
        <v>168</v>
      </c>
      <c r="Y2575">
        <v>0</v>
      </c>
      <c r="Z2575">
        <v>0</v>
      </c>
      <c r="AA2575" t="s">
        <v>1758</v>
      </c>
      <c r="AB2575" t="s">
        <v>2044</v>
      </c>
      <c r="AD2575" t="s">
        <v>2045</v>
      </c>
      <c r="AE2575" t="s">
        <v>2046</v>
      </c>
      <c r="AI2575" t="s">
        <v>1761</v>
      </c>
      <c r="AL2575" t="s">
        <v>6756</v>
      </c>
      <c r="AM2575">
        <v>6</v>
      </c>
      <c r="AN2575" t="s">
        <v>1081</v>
      </c>
      <c r="AO2575" t="s">
        <v>2875</v>
      </c>
      <c r="AP2575">
        <v>0</v>
      </c>
      <c r="AQ2575" s="388">
        <v>44487</v>
      </c>
      <c r="AS2575" t="s">
        <v>3186</v>
      </c>
      <c r="AT2575" s="388">
        <v>44488</v>
      </c>
      <c r="AU2575" t="s">
        <v>1756</v>
      </c>
      <c r="AV2575" t="s">
        <v>1756</v>
      </c>
      <c r="AZ2575" t="s">
        <v>1756</v>
      </c>
      <c r="BA2575" t="s">
        <v>1767</v>
      </c>
      <c r="BB2575" t="s">
        <v>6836</v>
      </c>
      <c r="BC2575" t="s">
        <v>6837</v>
      </c>
      <c r="BD2575" t="s">
        <v>1756</v>
      </c>
      <c r="BE2575" t="s">
        <v>6257</v>
      </c>
      <c r="BF2575" t="s">
        <v>822</v>
      </c>
    </row>
    <row r="2576" spans="1:58">
      <c r="A2576" t="s">
        <v>829</v>
      </c>
      <c r="B2576">
        <v>6</v>
      </c>
      <c r="C2576">
        <v>0</v>
      </c>
      <c r="D2576">
        <v>10246</v>
      </c>
      <c r="E2576" t="s">
        <v>6829</v>
      </c>
      <c r="F2576">
        <v>53510612</v>
      </c>
      <c r="G2576" t="s">
        <v>2041</v>
      </c>
      <c r="H2576">
        <v>0</v>
      </c>
      <c r="I2576" t="s">
        <v>2073</v>
      </c>
      <c r="J2576">
        <v>243.75</v>
      </c>
      <c r="K2576">
        <v>3</v>
      </c>
      <c r="L2576" t="s">
        <v>1755</v>
      </c>
      <c r="M2576" t="s">
        <v>2074</v>
      </c>
      <c r="N2576" t="s">
        <v>1757</v>
      </c>
      <c r="O2576" t="s">
        <v>1756</v>
      </c>
      <c r="P2576" t="s">
        <v>1756</v>
      </c>
      <c r="Q2576" s="387">
        <v>731.25</v>
      </c>
      <c r="R2576">
        <v>95.0625</v>
      </c>
      <c r="S2576">
        <v>826.31249999999989</v>
      </c>
      <c r="T2576" s="388">
        <v>44481</v>
      </c>
      <c r="U2576">
        <v>0</v>
      </c>
      <c r="V2576" t="s">
        <v>834</v>
      </c>
      <c r="W2576" s="388">
        <v>44490</v>
      </c>
      <c r="X2576">
        <v>168</v>
      </c>
      <c r="Y2576">
        <v>0</v>
      </c>
      <c r="Z2576">
        <v>0</v>
      </c>
      <c r="AA2576" t="s">
        <v>1758</v>
      </c>
      <c r="AB2576" t="s">
        <v>2044</v>
      </c>
      <c r="AD2576" t="s">
        <v>2045</v>
      </c>
      <c r="AE2576" t="s">
        <v>2046</v>
      </c>
      <c r="AI2576" t="s">
        <v>1761</v>
      </c>
      <c r="AL2576" t="s">
        <v>6756</v>
      </c>
      <c r="AM2576">
        <v>6</v>
      </c>
      <c r="AN2576" t="s">
        <v>1081</v>
      </c>
      <c r="AO2576" t="s">
        <v>2875</v>
      </c>
      <c r="AP2576">
        <v>0</v>
      </c>
      <c r="AQ2576" s="388">
        <v>44487</v>
      </c>
      <c r="AS2576" t="s">
        <v>3186</v>
      </c>
      <c r="AT2576" s="388">
        <v>44488</v>
      </c>
      <c r="AU2576" t="s">
        <v>1756</v>
      </c>
      <c r="AV2576" t="s">
        <v>1756</v>
      </c>
      <c r="AZ2576" t="s">
        <v>1756</v>
      </c>
      <c r="BA2576" t="s">
        <v>1767</v>
      </c>
      <c r="BB2576" t="s">
        <v>6838</v>
      </c>
      <c r="BC2576" t="s">
        <v>6839</v>
      </c>
      <c r="BD2576" t="s">
        <v>1756</v>
      </c>
      <c r="BE2576" t="s">
        <v>6257</v>
      </c>
      <c r="BF2576" t="s">
        <v>822</v>
      </c>
    </row>
    <row r="2577" spans="1:58">
      <c r="A2577" t="s">
        <v>829</v>
      </c>
      <c r="B2577">
        <v>6</v>
      </c>
      <c r="C2577">
        <v>0</v>
      </c>
      <c r="D2577">
        <v>10246</v>
      </c>
      <c r="E2577" t="s">
        <v>6829</v>
      </c>
      <c r="F2577">
        <v>53510612</v>
      </c>
      <c r="G2577" t="s">
        <v>2041</v>
      </c>
      <c r="H2577">
        <v>0</v>
      </c>
      <c r="I2577" t="s">
        <v>3152</v>
      </c>
      <c r="J2577">
        <v>18.45</v>
      </c>
      <c r="K2577">
        <v>10</v>
      </c>
      <c r="L2577" t="s">
        <v>1771</v>
      </c>
      <c r="M2577" t="s">
        <v>3153</v>
      </c>
      <c r="N2577" t="s">
        <v>1757</v>
      </c>
      <c r="O2577" t="s">
        <v>1756</v>
      </c>
      <c r="P2577" t="s">
        <v>1756</v>
      </c>
      <c r="Q2577" s="387">
        <v>184.5</v>
      </c>
      <c r="R2577">
        <v>23.984999999999999</v>
      </c>
      <c r="S2577">
        <v>208.48499999999999</v>
      </c>
      <c r="T2577" s="388">
        <v>44481</v>
      </c>
      <c r="U2577">
        <v>0</v>
      </c>
      <c r="V2577" t="s">
        <v>834</v>
      </c>
      <c r="W2577" s="388">
        <v>44490</v>
      </c>
      <c r="X2577">
        <v>168</v>
      </c>
      <c r="Y2577">
        <v>0</v>
      </c>
      <c r="Z2577">
        <v>0</v>
      </c>
      <c r="AA2577" t="s">
        <v>1758</v>
      </c>
      <c r="AB2577" t="s">
        <v>2044</v>
      </c>
      <c r="AD2577" t="s">
        <v>2045</v>
      </c>
      <c r="AE2577" t="s">
        <v>2046</v>
      </c>
      <c r="AI2577" t="s">
        <v>1761</v>
      </c>
      <c r="AL2577" t="s">
        <v>6756</v>
      </c>
      <c r="AM2577">
        <v>6</v>
      </c>
      <c r="AN2577" t="s">
        <v>1081</v>
      </c>
      <c r="AO2577" t="s">
        <v>2875</v>
      </c>
      <c r="AP2577">
        <v>0</v>
      </c>
      <c r="AQ2577" s="388">
        <v>44487</v>
      </c>
      <c r="AS2577" t="s">
        <v>3186</v>
      </c>
      <c r="AT2577" s="388">
        <v>44488</v>
      </c>
      <c r="AU2577" t="s">
        <v>1756</v>
      </c>
      <c r="AV2577" t="s">
        <v>1756</v>
      </c>
      <c r="AZ2577" t="s">
        <v>1756</v>
      </c>
      <c r="BA2577" t="s">
        <v>1767</v>
      </c>
      <c r="BB2577" t="s">
        <v>6840</v>
      </c>
      <c r="BC2577" t="s">
        <v>6841</v>
      </c>
      <c r="BD2577" t="s">
        <v>1756</v>
      </c>
      <c r="BE2577" t="s">
        <v>6257</v>
      </c>
      <c r="BF2577" t="s">
        <v>822</v>
      </c>
    </row>
    <row r="2578" spans="1:58">
      <c r="A2578" t="s">
        <v>829</v>
      </c>
      <c r="B2578">
        <v>6</v>
      </c>
      <c r="C2578">
        <v>0</v>
      </c>
      <c r="D2578">
        <v>10246</v>
      </c>
      <c r="E2578" t="s">
        <v>6829</v>
      </c>
      <c r="F2578">
        <v>53510612</v>
      </c>
      <c r="G2578" t="s">
        <v>2041</v>
      </c>
      <c r="H2578">
        <v>0</v>
      </c>
      <c r="I2578" t="s">
        <v>2079</v>
      </c>
      <c r="J2578">
        <v>63.38</v>
      </c>
      <c r="K2578">
        <v>5</v>
      </c>
      <c r="L2578" t="s">
        <v>1771</v>
      </c>
      <c r="M2578" t="s">
        <v>2080</v>
      </c>
      <c r="N2578" t="s">
        <v>1757</v>
      </c>
      <c r="O2578" t="s">
        <v>1756</v>
      </c>
      <c r="P2578" t="s">
        <v>1756</v>
      </c>
      <c r="Q2578" s="387">
        <v>316.89999999999998</v>
      </c>
      <c r="R2578">
        <v>41.196999999999996</v>
      </c>
      <c r="S2578">
        <v>358.09699999999992</v>
      </c>
      <c r="T2578" s="388">
        <v>44481</v>
      </c>
      <c r="U2578">
        <v>0</v>
      </c>
      <c r="V2578" t="s">
        <v>834</v>
      </c>
      <c r="W2578" s="388">
        <v>44490</v>
      </c>
      <c r="X2578">
        <v>168</v>
      </c>
      <c r="Y2578">
        <v>0</v>
      </c>
      <c r="Z2578">
        <v>0</v>
      </c>
      <c r="AA2578" t="s">
        <v>1758</v>
      </c>
      <c r="AB2578" t="s">
        <v>2044</v>
      </c>
      <c r="AD2578" t="s">
        <v>2045</v>
      </c>
      <c r="AE2578" t="s">
        <v>2046</v>
      </c>
      <c r="AI2578" t="s">
        <v>1761</v>
      </c>
      <c r="AL2578" t="s">
        <v>6756</v>
      </c>
      <c r="AM2578">
        <v>6</v>
      </c>
      <c r="AN2578" t="s">
        <v>1081</v>
      </c>
      <c r="AO2578" t="s">
        <v>2875</v>
      </c>
      <c r="AP2578">
        <v>0</v>
      </c>
      <c r="AQ2578" s="388">
        <v>44487</v>
      </c>
      <c r="AS2578" t="s">
        <v>3186</v>
      </c>
      <c r="AT2578" s="388">
        <v>44488</v>
      </c>
      <c r="AU2578" t="s">
        <v>1756</v>
      </c>
      <c r="AV2578" t="s">
        <v>1756</v>
      </c>
      <c r="AZ2578" t="s">
        <v>1756</v>
      </c>
      <c r="BA2578" t="s">
        <v>1767</v>
      </c>
      <c r="BB2578" t="s">
        <v>6842</v>
      </c>
      <c r="BC2578" t="s">
        <v>6843</v>
      </c>
      <c r="BD2578" t="s">
        <v>1756</v>
      </c>
      <c r="BE2578" t="s">
        <v>6257</v>
      </c>
      <c r="BF2578" t="s">
        <v>822</v>
      </c>
    </row>
    <row r="2579" spans="1:58">
      <c r="A2579" t="s">
        <v>829</v>
      </c>
      <c r="B2579">
        <v>6</v>
      </c>
      <c r="C2579">
        <v>0</v>
      </c>
      <c r="D2579">
        <v>10246</v>
      </c>
      <c r="E2579" t="s">
        <v>6829</v>
      </c>
      <c r="F2579">
        <v>53510612</v>
      </c>
      <c r="G2579" t="s">
        <v>2041</v>
      </c>
      <c r="H2579">
        <v>0</v>
      </c>
      <c r="I2579" t="s">
        <v>2083</v>
      </c>
      <c r="J2579">
        <v>12.21</v>
      </c>
      <c r="K2579">
        <v>11</v>
      </c>
      <c r="L2579" t="s">
        <v>1771</v>
      </c>
      <c r="M2579" t="s">
        <v>2084</v>
      </c>
      <c r="N2579" t="s">
        <v>1757</v>
      </c>
      <c r="O2579" t="s">
        <v>1756</v>
      </c>
      <c r="P2579" t="s">
        <v>1756</v>
      </c>
      <c r="Q2579" s="387">
        <v>134.31</v>
      </c>
      <c r="R2579">
        <v>17.4603</v>
      </c>
      <c r="S2579">
        <v>151.77029999999999</v>
      </c>
      <c r="T2579" s="388">
        <v>44481</v>
      </c>
      <c r="U2579">
        <v>0</v>
      </c>
      <c r="V2579" t="s">
        <v>834</v>
      </c>
      <c r="W2579" s="388">
        <v>44490</v>
      </c>
      <c r="X2579">
        <v>168</v>
      </c>
      <c r="Y2579">
        <v>0</v>
      </c>
      <c r="Z2579">
        <v>0</v>
      </c>
      <c r="AA2579" t="s">
        <v>1758</v>
      </c>
      <c r="AB2579" t="s">
        <v>2044</v>
      </c>
      <c r="AD2579" t="s">
        <v>2045</v>
      </c>
      <c r="AE2579" t="s">
        <v>2046</v>
      </c>
      <c r="AI2579" t="s">
        <v>1761</v>
      </c>
      <c r="AL2579" t="s">
        <v>6756</v>
      </c>
      <c r="AM2579">
        <v>6</v>
      </c>
      <c r="AN2579" t="s">
        <v>1081</v>
      </c>
      <c r="AO2579" t="s">
        <v>2875</v>
      </c>
      <c r="AP2579">
        <v>0</v>
      </c>
      <c r="AQ2579" s="388">
        <v>44487</v>
      </c>
      <c r="AS2579" t="s">
        <v>3186</v>
      </c>
      <c r="AT2579" s="388">
        <v>44488</v>
      </c>
      <c r="AU2579" t="s">
        <v>1756</v>
      </c>
      <c r="AV2579" t="s">
        <v>1756</v>
      </c>
      <c r="AZ2579" t="s">
        <v>1756</v>
      </c>
      <c r="BA2579" t="s">
        <v>1767</v>
      </c>
      <c r="BB2579" t="s">
        <v>6844</v>
      </c>
      <c r="BC2579" t="s">
        <v>6845</v>
      </c>
      <c r="BD2579" t="s">
        <v>1756</v>
      </c>
      <c r="BE2579" t="s">
        <v>6257</v>
      </c>
      <c r="BF2579" t="s">
        <v>822</v>
      </c>
    </row>
    <row r="2580" spans="1:58">
      <c r="A2580" t="s">
        <v>829</v>
      </c>
      <c r="B2580">
        <v>6</v>
      </c>
      <c r="C2580">
        <v>0</v>
      </c>
      <c r="D2580">
        <v>10246</v>
      </c>
      <c r="E2580" t="s">
        <v>6829</v>
      </c>
      <c r="F2580">
        <v>53510612</v>
      </c>
      <c r="G2580" t="s">
        <v>2041</v>
      </c>
      <c r="H2580">
        <v>0</v>
      </c>
      <c r="I2580" t="s">
        <v>2089</v>
      </c>
      <c r="J2580">
        <v>146.96</v>
      </c>
      <c r="K2580">
        <v>11</v>
      </c>
      <c r="L2580" t="s">
        <v>2063</v>
      </c>
      <c r="M2580" t="s">
        <v>2090</v>
      </c>
      <c r="N2580" t="s">
        <v>1757</v>
      </c>
      <c r="O2580" t="s">
        <v>1756</v>
      </c>
      <c r="P2580" t="s">
        <v>1756</v>
      </c>
      <c r="Q2580" s="387">
        <v>1616.56</v>
      </c>
      <c r="R2580">
        <v>210.15280000000001</v>
      </c>
      <c r="S2580">
        <v>1826.7127999999998</v>
      </c>
      <c r="T2580" s="388">
        <v>44481</v>
      </c>
      <c r="U2580">
        <v>0</v>
      </c>
      <c r="V2580" t="s">
        <v>834</v>
      </c>
      <c r="W2580" s="388">
        <v>44490</v>
      </c>
      <c r="X2580">
        <v>168</v>
      </c>
      <c r="Y2580">
        <v>0</v>
      </c>
      <c r="Z2580">
        <v>0</v>
      </c>
      <c r="AA2580" t="s">
        <v>1758</v>
      </c>
      <c r="AB2580" t="s">
        <v>2044</v>
      </c>
      <c r="AD2580" t="s">
        <v>2045</v>
      </c>
      <c r="AE2580" t="s">
        <v>2046</v>
      </c>
      <c r="AI2580" t="s">
        <v>1761</v>
      </c>
      <c r="AL2580" t="s">
        <v>6756</v>
      </c>
      <c r="AM2580">
        <v>6</v>
      </c>
      <c r="AN2580" t="s">
        <v>1081</v>
      </c>
      <c r="AO2580" t="s">
        <v>2875</v>
      </c>
      <c r="AP2580">
        <v>0</v>
      </c>
      <c r="AQ2580" s="388">
        <v>44487</v>
      </c>
      <c r="AS2580" t="s">
        <v>3186</v>
      </c>
      <c r="AT2580" s="388">
        <v>44488</v>
      </c>
      <c r="AU2580" t="s">
        <v>1756</v>
      </c>
      <c r="AV2580" t="s">
        <v>1756</v>
      </c>
      <c r="AZ2580" t="s">
        <v>1756</v>
      </c>
      <c r="BA2580" t="s">
        <v>1767</v>
      </c>
      <c r="BB2580" t="s">
        <v>6846</v>
      </c>
      <c r="BC2580" t="s">
        <v>6847</v>
      </c>
      <c r="BD2580" t="s">
        <v>1756</v>
      </c>
      <c r="BE2580" t="s">
        <v>6257</v>
      </c>
      <c r="BF2580" t="s">
        <v>822</v>
      </c>
    </row>
    <row r="2581" spans="1:58">
      <c r="A2581" t="s">
        <v>829</v>
      </c>
      <c r="B2581">
        <v>6</v>
      </c>
      <c r="C2581">
        <v>0</v>
      </c>
      <c r="D2581">
        <v>10246</v>
      </c>
      <c r="E2581" t="s">
        <v>6829</v>
      </c>
      <c r="F2581">
        <v>53510612</v>
      </c>
      <c r="G2581" t="s">
        <v>2041</v>
      </c>
      <c r="H2581">
        <v>0</v>
      </c>
      <c r="I2581" t="s">
        <v>2095</v>
      </c>
      <c r="J2581">
        <v>138.44999999999999</v>
      </c>
      <c r="K2581">
        <v>5</v>
      </c>
      <c r="L2581" t="s">
        <v>2063</v>
      </c>
      <c r="M2581" t="s">
        <v>2096</v>
      </c>
      <c r="N2581" t="s">
        <v>1757</v>
      </c>
      <c r="O2581" t="s">
        <v>1756</v>
      </c>
      <c r="P2581" t="s">
        <v>1756</v>
      </c>
      <c r="Q2581" s="387">
        <v>692.25</v>
      </c>
      <c r="R2581">
        <v>89.992500000000007</v>
      </c>
      <c r="S2581">
        <v>782.24249999999995</v>
      </c>
      <c r="T2581" s="388">
        <v>44481</v>
      </c>
      <c r="U2581">
        <v>0</v>
      </c>
      <c r="V2581" t="s">
        <v>834</v>
      </c>
      <c r="W2581" s="388">
        <v>44490</v>
      </c>
      <c r="X2581">
        <v>168</v>
      </c>
      <c r="Y2581">
        <v>0</v>
      </c>
      <c r="Z2581">
        <v>0</v>
      </c>
      <c r="AA2581" t="s">
        <v>1758</v>
      </c>
      <c r="AB2581" t="s">
        <v>2044</v>
      </c>
      <c r="AD2581" t="s">
        <v>2045</v>
      </c>
      <c r="AE2581" t="s">
        <v>2046</v>
      </c>
      <c r="AI2581" t="s">
        <v>1761</v>
      </c>
      <c r="AL2581" t="s">
        <v>6756</v>
      </c>
      <c r="AM2581">
        <v>6</v>
      </c>
      <c r="AN2581" t="s">
        <v>1081</v>
      </c>
      <c r="AO2581" t="s">
        <v>2875</v>
      </c>
      <c r="AP2581">
        <v>0</v>
      </c>
      <c r="AQ2581" s="388">
        <v>44487</v>
      </c>
      <c r="AS2581" t="s">
        <v>3186</v>
      </c>
      <c r="AT2581" s="388">
        <v>44488</v>
      </c>
      <c r="AU2581" t="s">
        <v>1756</v>
      </c>
      <c r="AV2581" t="s">
        <v>1756</v>
      </c>
      <c r="AZ2581" t="s">
        <v>1756</v>
      </c>
      <c r="BA2581" t="s">
        <v>1767</v>
      </c>
      <c r="BB2581" t="s">
        <v>6848</v>
      </c>
      <c r="BC2581" t="s">
        <v>6849</v>
      </c>
      <c r="BD2581" t="s">
        <v>1756</v>
      </c>
      <c r="BE2581" t="s">
        <v>6257</v>
      </c>
      <c r="BF2581" t="s">
        <v>822</v>
      </c>
    </row>
    <row r="2582" spans="1:58">
      <c r="A2582" t="s">
        <v>829</v>
      </c>
      <c r="B2582">
        <v>6</v>
      </c>
      <c r="C2582">
        <v>0</v>
      </c>
      <c r="D2582">
        <v>10246</v>
      </c>
      <c r="E2582" t="s">
        <v>6829</v>
      </c>
      <c r="F2582">
        <v>53510612</v>
      </c>
      <c r="G2582" t="s">
        <v>2041</v>
      </c>
      <c r="H2582">
        <v>0</v>
      </c>
      <c r="I2582" t="s">
        <v>2247</v>
      </c>
      <c r="J2582">
        <v>131.47999999999999</v>
      </c>
      <c r="K2582">
        <v>11</v>
      </c>
      <c r="L2582" t="s">
        <v>2063</v>
      </c>
      <c r="M2582" t="s">
        <v>2248</v>
      </c>
      <c r="N2582" t="s">
        <v>1757</v>
      </c>
      <c r="O2582" t="s">
        <v>1756</v>
      </c>
      <c r="P2582" t="s">
        <v>1756</v>
      </c>
      <c r="Q2582" s="387">
        <v>1446.28</v>
      </c>
      <c r="R2582">
        <v>188.0164</v>
      </c>
      <c r="S2582">
        <v>1634.2963999999997</v>
      </c>
      <c r="T2582" s="388">
        <v>44481</v>
      </c>
      <c r="U2582">
        <v>0</v>
      </c>
      <c r="V2582" t="s">
        <v>834</v>
      </c>
      <c r="W2582" s="388">
        <v>44490</v>
      </c>
      <c r="X2582">
        <v>168</v>
      </c>
      <c r="Y2582">
        <v>0</v>
      </c>
      <c r="Z2582">
        <v>0</v>
      </c>
      <c r="AA2582" t="s">
        <v>1758</v>
      </c>
      <c r="AB2582" t="s">
        <v>2044</v>
      </c>
      <c r="AD2582" t="s">
        <v>2045</v>
      </c>
      <c r="AE2582" t="s">
        <v>2046</v>
      </c>
      <c r="AI2582" t="s">
        <v>1761</v>
      </c>
      <c r="AL2582" t="s">
        <v>6756</v>
      </c>
      <c r="AM2582">
        <v>6</v>
      </c>
      <c r="AN2582" t="s">
        <v>1081</v>
      </c>
      <c r="AO2582" t="s">
        <v>2875</v>
      </c>
      <c r="AP2582">
        <v>0</v>
      </c>
      <c r="AQ2582" s="388">
        <v>44487</v>
      </c>
      <c r="AS2582" t="s">
        <v>3186</v>
      </c>
      <c r="AT2582" s="388">
        <v>44488</v>
      </c>
      <c r="AU2582" t="s">
        <v>1756</v>
      </c>
      <c r="AV2582" t="s">
        <v>1756</v>
      </c>
      <c r="AZ2582" t="s">
        <v>1756</v>
      </c>
      <c r="BA2582" t="s">
        <v>1767</v>
      </c>
      <c r="BB2582" t="s">
        <v>6850</v>
      </c>
      <c r="BC2582" t="s">
        <v>6851</v>
      </c>
      <c r="BD2582" t="s">
        <v>1756</v>
      </c>
      <c r="BE2582" t="s">
        <v>6257</v>
      </c>
      <c r="BF2582" t="s">
        <v>822</v>
      </c>
    </row>
    <row r="2583" spans="1:58">
      <c r="A2583" t="s">
        <v>829</v>
      </c>
      <c r="B2583">
        <v>6</v>
      </c>
      <c r="C2583">
        <v>0</v>
      </c>
      <c r="D2583">
        <v>10245</v>
      </c>
      <c r="E2583" t="s">
        <v>6852</v>
      </c>
      <c r="F2583">
        <v>53510612</v>
      </c>
      <c r="G2583" t="s">
        <v>2041</v>
      </c>
      <c r="H2583">
        <v>0</v>
      </c>
      <c r="I2583" t="s">
        <v>2052</v>
      </c>
      <c r="J2583">
        <v>75</v>
      </c>
      <c r="K2583">
        <v>27</v>
      </c>
      <c r="L2583" t="s">
        <v>1771</v>
      </c>
      <c r="M2583" t="s">
        <v>1756</v>
      </c>
      <c r="N2583" t="s">
        <v>1756</v>
      </c>
      <c r="O2583" t="s">
        <v>2053</v>
      </c>
      <c r="P2583" t="s">
        <v>1757</v>
      </c>
      <c r="Q2583" s="387">
        <v>2025</v>
      </c>
      <c r="R2583">
        <v>263.25</v>
      </c>
      <c r="S2583">
        <v>2288.25</v>
      </c>
      <c r="T2583" s="388">
        <v>44480</v>
      </c>
      <c r="U2583">
        <v>0</v>
      </c>
      <c r="V2583" t="s">
        <v>834</v>
      </c>
      <c r="W2583" s="388">
        <v>44490</v>
      </c>
      <c r="X2583">
        <v>168</v>
      </c>
      <c r="Y2583">
        <v>0</v>
      </c>
      <c r="Z2583">
        <v>0</v>
      </c>
      <c r="AA2583" t="s">
        <v>1758</v>
      </c>
      <c r="AB2583" t="s">
        <v>2044</v>
      </c>
      <c r="AD2583" t="s">
        <v>2045</v>
      </c>
      <c r="AE2583" t="s">
        <v>2046</v>
      </c>
      <c r="AI2583" t="s">
        <v>1761</v>
      </c>
      <c r="AL2583" t="s">
        <v>6853</v>
      </c>
      <c r="AM2583">
        <v>6</v>
      </c>
      <c r="AN2583" t="s">
        <v>1833</v>
      </c>
      <c r="AO2583" t="s">
        <v>3026</v>
      </c>
      <c r="AP2583">
        <v>0</v>
      </c>
      <c r="AQ2583" s="388">
        <v>44487</v>
      </c>
      <c r="AS2583" t="s">
        <v>3186</v>
      </c>
      <c r="AT2583" s="388">
        <v>44488</v>
      </c>
      <c r="AU2583" t="s">
        <v>1756</v>
      </c>
      <c r="AV2583" t="s">
        <v>1756</v>
      </c>
      <c r="AZ2583" t="s">
        <v>1756</v>
      </c>
      <c r="BA2583" t="s">
        <v>1767</v>
      </c>
      <c r="BB2583" t="s">
        <v>6854</v>
      </c>
      <c r="BC2583" t="s">
        <v>6855</v>
      </c>
      <c r="BD2583" t="s">
        <v>1756</v>
      </c>
      <c r="BE2583" t="s">
        <v>6257</v>
      </c>
      <c r="BF2583" t="s">
        <v>822</v>
      </c>
    </row>
    <row r="2584" spans="1:58">
      <c r="A2584" t="s">
        <v>829</v>
      </c>
      <c r="B2584">
        <v>6</v>
      </c>
      <c r="C2584">
        <v>0</v>
      </c>
      <c r="D2584">
        <v>10245</v>
      </c>
      <c r="E2584" t="s">
        <v>6852</v>
      </c>
      <c r="F2584">
        <v>53510612</v>
      </c>
      <c r="G2584" t="s">
        <v>2041</v>
      </c>
      <c r="H2584">
        <v>0</v>
      </c>
      <c r="I2584" t="s">
        <v>2056</v>
      </c>
      <c r="J2584">
        <v>210</v>
      </c>
      <c r="K2584">
        <v>4</v>
      </c>
      <c r="L2584" t="s">
        <v>1755</v>
      </c>
      <c r="M2584" t="s">
        <v>1756</v>
      </c>
      <c r="N2584" t="s">
        <v>1756</v>
      </c>
      <c r="P2584" t="s">
        <v>1757</v>
      </c>
      <c r="Q2584" s="387">
        <v>840</v>
      </c>
      <c r="R2584">
        <v>109.2</v>
      </c>
      <c r="S2584">
        <v>949.19999999999993</v>
      </c>
      <c r="T2584" s="388">
        <v>44480</v>
      </c>
      <c r="U2584">
        <v>0</v>
      </c>
      <c r="V2584" t="s">
        <v>834</v>
      </c>
      <c r="W2584" s="388">
        <v>44490</v>
      </c>
      <c r="X2584">
        <v>168</v>
      </c>
      <c r="Y2584">
        <v>0</v>
      </c>
      <c r="Z2584">
        <v>0</v>
      </c>
      <c r="AA2584" t="s">
        <v>1758</v>
      </c>
      <c r="AB2584" t="s">
        <v>2044</v>
      </c>
      <c r="AD2584" t="s">
        <v>2045</v>
      </c>
      <c r="AE2584" t="s">
        <v>2046</v>
      </c>
      <c r="AI2584" t="s">
        <v>1761</v>
      </c>
      <c r="AL2584" t="s">
        <v>6853</v>
      </c>
      <c r="AM2584">
        <v>6</v>
      </c>
      <c r="AN2584" t="s">
        <v>1833</v>
      </c>
      <c r="AO2584" t="s">
        <v>3026</v>
      </c>
      <c r="AP2584">
        <v>0</v>
      </c>
      <c r="AQ2584" s="388">
        <v>44487</v>
      </c>
      <c r="AS2584" t="s">
        <v>3186</v>
      </c>
      <c r="AT2584" s="388">
        <v>44488</v>
      </c>
      <c r="AU2584" t="s">
        <v>1756</v>
      </c>
      <c r="AV2584" t="s">
        <v>1756</v>
      </c>
      <c r="AZ2584" t="s">
        <v>1756</v>
      </c>
      <c r="BA2584" t="s">
        <v>1767</v>
      </c>
      <c r="BB2584" t="s">
        <v>6856</v>
      </c>
      <c r="BC2584" t="s">
        <v>6857</v>
      </c>
      <c r="BD2584" t="s">
        <v>1756</v>
      </c>
      <c r="BE2584" t="s">
        <v>6257</v>
      </c>
      <c r="BF2584" t="s">
        <v>822</v>
      </c>
    </row>
    <row r="2585" spans="1:58">
      <c r="A2585" t="s">
        <v>829</v>
      </c>
      <c r="B2585">
        <v>6</v>
      </c>
      <c r="C2585">
        <v>0</v>
      </c>
      <c r="D2585">
        <v>10245</v>
      </c>
      <c r="E2585" t="s">
        <v>6852</v>
      </c>
      <c r="F2585">
        <v>53510612</v>
      </c>
      <c r="G2585" t="s">
        <v>2041</v>
      </c>
      <c r="H2585">
        <v>0</v>
      </c>
      <c r="I2585" t="s">
        <v>518</v>
      </c>
      <c r="J2585">
        <v>95</v>
      </c>
      <c r="K2585">
        <v>9</v>
      </c>
      <c r="L2585" t="s">
        <v>1771</v>
      </c>
      <c r="M2585" t="s">
        <v>1756</v>
      </c>
      <c r="N2585" t="s">
        <v>1756</v>
      </c>
      <c r="O2585" t="s">
        <v>2059</v>
      </c>
      <c r="P2585" t="s">
        <v>1757</v>
      </c>
      <c r="Q2585" s="387">
        <v>855</v>
      </c>
      <c r="R2585">
        <v>111.15</v>
      </c>
      <c r="S2585">
        <v>966.14999999999986</v>
      </c>
      <c r="T2585" s="388">
        <v>44480</v>
      </c>
      <c r="U2585">
        <v>0</v>
      </c>
      <c r="V2585" t="s">
        <v>834</v>
      </c>
      <c r="W2585" s="388">
        <v>44490</v>
      </c>
      <c r="X2585">
        <v>168</v>
      </c>
      <c r="Y2585">
        <v>0</v>
      </c>
      <c r="Z2585">
        <v>0</v>
      </c>
      <c r="AA2585" t="s">
        <v>1758</v>
      </c>
      <c r="AB2585" t="s">
        <v>2044</v>
      </c>
      <c r="AD2585" t="s">
        <v>2045</v>
      </c>
      <c r="AE2585" t="s">
        <v>2046</v>
      </c>
      <c r="AI2585" t="s">
        <v>1761</v>
      </c>
      <c r="AL2585" t="s">
        <v>6853</v>
      </c>
      <c r="AM2585">
        <v>6</v>
      </c>
      <c r="AN2585" t="s">
        <v>1833</v>
      </c>
      <c r="AO2585" t="s">
        <v>3026</v>
      </c>
      <c r="AP2585">
        <v>0</v>
      </c>
      <c r="AQ2585" s="388">
        <v>44487</v>
      </c>
      <c r="AS2585" t="s">
        <v>3186</v>
      </c>
      <c r="AT2585" s="388">
        <v>44488</v>
      </c>
      <c r="AU2585" t="s">
        <v>1756</v>
      </c>
      <c r="AV2585" t="s">
        <v>1756</v>
      </c>
      <c r="AZ2585" t="s">
        <v>1756</v>
      </c>
      <c r="BA2585" t="s">
        <v>1767</v>
      </c>
      <c r="BB2585" t="s">
        <v>6858</v>
      </c>
      <c r="BC2585" t="s">
        <v>6859</v>
      </c>
      <c r="BD2585" t="s">
        <v>1756</v>
      </c>
      <c r="BE2585" t="s">
        <v>6257</v>
      </c>
      <c r="BF2585" t="s">
        <v>822</v>
      </c>
    </row>
    <row r="2586" spans="1:58">
      <c r="A2586" t="s">
        <v>829</v>
      </c>
      <c r="B2586">
        <v>6</v>
      </c>
      <c r="C2586">
        <v>0</v>
      </c>
      <c r="D2586">
        <v>10245</v>
      </c>
      <c r="E2586" t="s">
        <v>6852</v>
      </c>
      <c r="F2586">
        <v>53510612</v>
      </c>
      <c r="G2586" t="s">
        <v>2041</v>
      </c>
      <c r="H2586">
        <v>0</v>
      </c>
      <c r="I2586" t="s">
        <v>2062</v>
      </c>
      <c r="J2586">
        <v>138.05000000000001</v>
      </c>
      <c r="K2586">
        <v>8</v>
      </c>
      <c r="L2586" t="s">
        <v>2063</v>
      </c>
      <c r="M2586" t="s">
        <v>2064</v>
      </c>
      <c r="N2586" t="s">
        <v>1757</v>
      </c>
      <c r="O2586" t="s">
        <v>1756</v>
      </c>
      <c r="P2586" t="s">
        <v>1756</v>
      </c>
      <c r="Q2586" s="387">
        <v>1104.4000000000001</v>
      </c>
      <c r="R2586">
        <v>143.572</v>
      </c>
      <c r="S2586">
        <v>1247.972</v>
      </c>
      <c r="T2586" s="388">
        <v>44480</v>
      </c>
      <c r="U2586">
        <v>0</v>
      </c>
      <c r="V2586" t="s">
        <v>834</v>
      </c>
      <c r="W2586" s="388">
        <v>44490</v>
      </c>
      <c r="X2586">
        <v>168</v>
      </c>
      <c r="Y2586">
        <v>0</v>
      </c>
      <c r="Z2586">
        <v>0</v>
      </c>
      <c r="AA2586" t="s">
        <v>1758</v>
      </c>
      <c r="AB2586" t="s">
        <v>2044</v>
      </c>
      <c r="AD2586" t="s">
        <v>2045</v>
      </c>
      <c r="AE2586" t="s">
        <v>2046</v>
      </c>
      <c r="AI2586" t="s">
        <v>1761</v>
      </c>
      <c r="AL2586" t="s">
        <v>6853</v>
      </c>
      <c r="AM2586">
        <v>6</v>
      </c>
      <c r="AN2586" t="s">
        <v>1833</v>
      </c>
      <c r="AO2586" t="s">
        <v>3026</v>
      </c>
      <c r="AP2586">
        <v>0</v>
      </c>
      <c r="AQ2586" s="388">
        <v>44487</v>
      </c>
      <c r="AS2586" t="s">
        <v>3186</v>
      </c>
      <c r="AT2586" s="388">
        <v>44488</v>
      </c>
      <c r="AU2586" t="s">
        <v>1756</v>
      </c>
      <c r="AV2586" t="s">
        <v>1756</v>
      </c>
      <c r="AZ2586" t="s">
        <v>1756</v>
      </c>
      <c r="BA2586" t="s">
        <v>1767</v>
      </c>
      <c r="BB2586" t="s">
        <v>6860</v>
      </c>
      <c r="BC2586" t="s">
        <v>6861</v>
      </c>
      <c r="BD2586" t="s">
        <v>1756</v>
      </c>
      <c r="BE2586" t="s">
        <v>6257</v>
      </c>
      <c r="BF2586" t="s">
        <v>822</v>
      </c>
    </row>
    <row r="2587" spans="1:58">
      <c r="A2587" t="s">
        <v>829</v>
      </c>
      <c r="B2587">
        <v>6</v>
      </c>
      <c r="C2587">
        <v>0</v>
      </c>
      <c r="D2587">
        <v>10245</v>
      </c>
      <c r="E2587" t="s">
        <v>6852</v>
      </c>
      <c r="F2587">
        <v>53510612</v>
      </c>
      <c r="G2587" t="s">
        <v>2041</v>
      </c>
      <c r="H2587">
        <v>0</v>
      </c>
      <c r="I2587" t="s">
        <v>2073</v>
      </c>
      <c r="J2587">
        <v>243.75</v>
      </c>
      <c r="K2587">
        <v>3</v>
      </c>
      <c r="L2587" t="s">
        <v>1755</v>
      </c>
      <c r="M2587" t="s">
        <v>2074</v>
      </c>
      <c r="N2587" t="s">
        <v>1757</v>
      </c>
      <c r="O2587" t="s">
        <v>1756</v>
      </c>
      <c r="P2587" t="s">
        <v>1756</v>
      </c>
      <c r="Q2587" s="387">
        <v>731.25</v>
      </c>
      <c r="R2587">
        <v>95.0625</v>
      </c>
      <c r="S2587">
        <v>826.31249999999989</v>
      </c>
      <c r="T2587" s="388">
        <v>44480</v>
      </c>
      <c r="U2587">
        <v>0</v>
      </c>
      <c r="V2587" t="s">
        <v>834</v>
      </c>
      <c r="W2587" s="388">
        <v>44490</v>
      </c>
      <c r="X2587">
        <v>168</v>
      </c>
      <c r="Y2587">
        <v>0</v>
      </c>
      <c r="Z2587">
        <v>0</v>
      </c>
      <c r="AA2587" t="s">
        <v>1758</v>
      </c>
      <c r="AB2587" t="s">
        <v>2044</v>
      </c>
      <c r="AD2587" t="s">
        <v>2045</v>
      </c>
      <c r="AE2587" t="s">
        <v>2046</v>
      </c>
      <c r="AI2587" t="s">
        <v>1761</v>
      </c>
      <c r="AL2587" t="s">
        <v>6853</v>
      </c>
      <c r="AM2587">
        <v>6</v>
      </c>
      <c r="AN2587" t="s">
        <v>1833</v>
      </c>
      <c r="AO2587" t="s">
        <v>3026</v>
      </c>
      <c r="AP2587">
        <v>0</v>
      </c>
      <c r="AQ2587" s="388">
        <v>44487</v>
      </c>
      <c r="AS2587" t="s">
        <v>3186</v>
      </c>
      <c r="AT2587" s="388">
        <v>44488</v>
      </c>
      <c r="AU2587" t="s">
        <v>1756</v>
      </c>
      <c r="AV2587" t="s">
        <v>1756</v>
      </c>
      <c r="AZ2587" t="s">
        <v>1756</v>
      </c>
      <c r="BA2587" t="s">
        <v>1767</v>
      </c>
      <c r="BB2587" t="s">
        <v>6862</v>
      </c>
      <c r="BC2587" t="s">
        <v>6863</v>
      </c>
      <c r="BD2587" t="s">
        <v>1756</v>
      </c>
      <c r="BE2587" t="s">
        <v>6257</v>
      </c>
      <c r="BF2587" t="s">
        <v>822</v>
      </c>
    </row>
    <row r="2588" spans="1:58">
      <c r="A2588" t="s">
        <v>829</v>
      </c>
      <c r="B2588">
        <v>6</v>
      </c>
      <c r="C2588">
        <v>0</v>
      </c>
      <c r="D2588">
        <v>10245</v>
      </c>
      <c r="E2588" t="s">
        <v>6852</v>
      </c>
      <c r="F2588">
        <v>53510612</v>
      </c>
      <c r="G2588" t="s">
        <v>2041</v>
      </c>
      <c r="H2588">
        <v>0</v>
      </c>
      <c r="I2588" t="s">
        <v>2079</v>
      </c>
      <c r="J2588">
        <v>63.38</v>
      </c>
      <c r="K2588">
        <v>8</v>
      </c>
      <c r="L2588" t="s">
        <v>1771</v>
      </c>
      <c r="M2588" t="s">
        <v>2080</v>
      </c>
      <c r="N2588" t="s">
        <v>1757</v>
      </c>
      <c r="O2588" t="s">
        <v>1756</v>
      </c>
      <c r="P2588" t="s">
        <v>1756</v>
      </c>
      <c r="Q2588" s="387">
        <v>507.04</v>
      </c>
      <c r="R2588">
        <v>65.915199999999999</v>
      </c>
      <c r="S2588">
        <v>572.95519999999999</v>
      </c>
      <c r="T2588" s="388">
        <v>44480</v>
      </c>
      <c r="U2588">
        <v>0</v>
      </c>
      <c r="V2588" t="s">
        <v>834</v>
      </c>
      <c r="W2588" s="388">
        <v>44490</v>
      </c>
      <c r="X2588">
        <v>168</v>
      </c>
      <c r="Y2588">
        <v>0</v>
      </c>
      <c r="Z2588">
        <v>0</v>
      </c>
      <c r="AA2588" t="s">
        <v>1758</v>
      </c>
      <c r="AB2588" t="s">
        <v>2044</v>
      </c>
      <c r="AD2588" t="s">
        <v>2045</v>
      </c>
      <c r="AE2588" t="s">
        <v>2046</v>
      </c>
      <c r="AI2588" t="s">
        <v>1761</v>
      </c>
      <c r="AL2588" t="s">
        <v>6853</v>
      </c>
      <c r="AM2588">
        <v>6</v>
      </c>
      <c r="AN2588" t="s">
        <v>1833</v>
      </c>
      <c r="AO2588" t="s">
        <v>3026</v>
      </c>
      <c r="AP2588">
        <v>0</v>
      </c>
      <c r="AQ2588" s="388">
        <v>44487</v>
      </c>
      <c r="AS2588" t="s">
        <v>3186</v>
      </c>
      <c r="AT2588" s="388">
        <v>44488</v>
      </c>
      <c r="AU2588" t="s">
        <v>1756</v>
      </c>
      <c r="AV2588" t="s">
        <v>1756</v>
      </c>
      <c r="AZ2588" t="s">
        <v>1756</v>
      </c>
      <c r="BA2588" t="s">
        <v>1767</v>
      </c>
      <c r="BB2588" t="s">
        <v>6864</v>
      </c>
      <c r="BC2588" t="s">
        <v>6865</v>
      </c>
      <c r="BD2588" t="s">
        <v>1756</v>
      </c>
      <c r="BE2588" t="s">
        <v>6257</v>
      </c>
      <c r="BF2588" t="s">
        <v>822</v>
      </c>
    </row>
    <row r="2589" spans="1:58">
      <c r="A2589" t="s">
        <v>829</v>
      </c>
      <c r="B2589">
        <v>6</v>
      </c>
      <c r="C2589">
        <v>0</v>
      </c>
      <c r="D2589">
        <v>10245</v>
      </c>
      <c r="E2589" t="s">
        <v>6852</v>
      </c>
      <c r="F2589">
        <v>53510612</v>
      </c>
      <c r="G2589" t="s">
        <v>2041</v>
      </c>
      <c r="H2589">
        <v>0</v>
      </c>
      <c r="I2589" t="s">
        <v>2083</v>
      </c>
      <c r="J2589">
        <v>12.21</v>
      </c>
      <c r="K2589">
        <v>16</v>
      </c>
      <c r="L2589" t="s">
        <v>1771</v>
      </c>
      <c r="M2589" t="s">
        <v>2084</v>
      </c>
      <c r="N2589" t="s">
        <v>1757</v>
      </c>
      <c r="O2589" t="s">
        <v>1756</v>
      </c>
      <c r="P2589" t="s">
        <v>1756</v>
      </c>
      <c r="Q2589" s="387">
        <v>195.36</v>
      </c>
      <c r="R2589">
        <v>25.396800000000002</v>
      </c>
      <c r="S2589">
        <v>220.7568</v>
      </c>
      <c r="T2589" s="388">
        <v>44480</v>
      </c>
      <c r="U2589">
        <v>0</v>
      </c>
      <c r="V2589" t="s">
        <v>834</v>
      </c>
      <c r="W2589" s="388">
        <v>44490</v>
      </c>
      <c r="X2589">
        <v>168</v>
      </c>
      <c r="Y2589">
        <v>0</v>
      </c>
      <c r="Z2589">
        <v>0</v>
      </c>
      <c r="AA2589" t="s">
        <v>1758</v>
      </c>
      <c r="AB2589" t="s">
        <v>2044</v>
      </c>
      <c r="AD2589" t="s">
        <v>2045</v>
      </c>
      <c r="AE2589" t="s">
        <v>2046</v>
      </c>
      <c r="AI2589" t="s">
        <v>1761</v>
      </c>
      <c r="AL2589" t="s">
        <v>6853</v>
      </c>
      <c r="AM2589">
        <v>6</v>
      </c>
      <c r="AN2589" t="s">
        <v>1833</v>
      </c>
      <c r="AO2589" t="s">
        <v>3026</v>
      </c>
      <c r="AP2589">
        <v>0</v>
      </c>
      <c r="AQ2589" s="388">
        <v>44487</v>
      </c>
      <c r="AS2589" t="s">
        <v>3186</v>
      </c>
      <c r="AT2589" s="388">
        <v>44488</v>
      </c>
      <c r="AU2589" t="s">
        <v>1756</v>
      </c>
      <c r="AV2589" t="s">
        <v>1756</v>
      </c>
      <c r="AZ2589" t="s">
        <v>1756</v>
      </c>
      <c r="BA2589" t="s">
        <v>1767</v>
      </c>
      <c r="BB2589" t="s">
        <v>6866</v>
      </c>
      <c r="BC2589" t="s">
        <v>6867</v>
      </c>
      <c r="BD2589" t="s">
        <v>1756</v>
      </c>
      <c r="BE2589" t="s">
        <v>6257</v>
      </c>
      <c r="BF2589" t="s">
        <v>822</v>
      </c>
    </row>
    <row r="2590" spans="1:58">
      <c r="A2590" t="s">
        <v>829</v>
      </c>
      <c r="B2590">
        <v>6</v>
      </c>
      <c r="C2590">
        <v>0</v>
      </c>
      <c r="D2590">
        <v>10245</v>
      </c>
      <c r="E2590" t="s">
        <v>6852</v>
      </c>
      <c r="F2590">
        <v>53510612</v>
      </c>
      <c r="G2590" t="s">
        <v>2041</v>
      </c>
      <c r="H2590">
        <v>0</v>
      </c>
      <c r="I2590" t="s">
        <v>2089</v>
      </c>
      <c r="J2590">
        <v>146.96</v>
      </c>
      <c r="K2590">
        <v>24</v>
      </c>
      <c r="L2590" t="s">
        <v>2063</v>
      </c>
      <c r="M2590" t="s">
        <v>2090</v>
      </c>
      <c r="N2590" t="s">
        <v>1757</v>
      </c>
      <c r="O2590" t="s">
        <v>1756</v>
      </c>
      <c r="P2590" t="s">
        <v>1756</v>
      </c>
      <c r="Q2590" s="387">
        <v>3527.04</v>
      </c>
      <c r="R2590">
        <v>458.51519999999999</v>
      </c>
      <c r="S2590">
        <v>3985.5551999999998</v>
      </c>
      <c r="T2590" s="388">
        <v>44480</v>
      </c>
      <c r="U2590">
        <v>0</v>
      </c>
      <c r="V2590" t="s">
        <v>834</v>
      </c>
      <c r="W2590" s="388">
        <v>44490</v>
      </c>
      <c r="X2590">
        <v>168</v>
      </c>
      <c r="Y2590">
        <v>0</v>
      </c>
      <c r="Z2590">
        <v>0</v>
      </c>
      <c r="AA2590" t="s">
        <v>1758</v>
      </c>
      <c r="AB2590" t="s">
        <v>2044</v>
      </c>
      <c r="AD2590" t="s">
        <v>2045</v>
      </c>
      <c r="AE2590" t="s">
        <v>2046</v>
      </c>
      <c r="AI2590" t="s">
        <v>1761</v>
      </c>
      <c r="AL2590" t="s">
        <v>6853</v>
      </c>
      <c r="AM2590">
        <v>6</v>
      </c>
      <c r="AN2590" t="s">
        <v>1833</v>
      </c>
      <c r="AO2590" t="s">
        <v>3026</v>
      </c>
      <c r="AP2590">
        <v>0</v>
      </c>
      <c r="AQ2590" s="388">
        <v>44487</v>
      </c>
      <c r="AS2590" t="s">
        <v>3186</v>
      </c>
      <c r="AT2590" s="388">
        <v>44488</v>
      </c>
      <c r="AU2590" t="s">
        <v>1756</v>
      </c>
      <c r="AV2590" t="s">
        <v>1756</v>
      </c>
      <c r="AZ2590" t="s">
        <v>1756</v>
      </c>
      <c r="BA2590" t="s">
        <v>1767</v>
      </c>
      <c r="BB2590" t="s">
        <v>6868</v>
      </c>
      <c r="BC2590" t="s">
        <v>6869</v>
      </c>
      <c r="BD2590" t="s">
        <v>1756</v>
      </c>
      <c r="BE2590" t="s">
        <v>6257</v>
      </c>
      <c r="BF2590" t="s">
        <v>822</v>
      </c>
    </row>
    <row r="2591" spans="1:58">
      <c r="A2591" t="s">
        <v>829</v>
      </c>
      <c r="B2591">
        <v>6</v>
      </c>
      <c r="C2591">
        <v>0</v>
      </c>
      <c r="D2591">
        <v>10242</v>
      </c>
      <c r="E2591" t="s">
        <v>6870</v>
      </c>
      <c r="F2591">
        <v>53510612</v>
      </c>
      <c r="G2591" t="s">
        <v>2041</v>
      </c>
      <c r="H2591">
        <v>0</v>
      </c>
      <c r="I2591" t="s">
        <v>2052</v>
      </c>
      <c r="J2591">
        <v>75</v>
      </c>
      <c r="K2591">
        <v>32</v>
      </c>
      <c r="L2591" t="s">
        <v>1771</v>
      </c>
      <c r="M2591" t="s">
        <v>1756</v>
      </c>
      <c r="N2591" t="s">
        <v>1756</v>
      </c>
      <c r="O2591" t="s">
        <v>2053</v>
      </c>
      <c r="P2591" t="s">
        <v>1757</v>
      </c>
      <c r="Q2591" s="387">
        <v>2400</v>
      </c>
      <c r="R2591">
        <v>312</v>
      </c>
      <c r="S2591">
        <v>2711.9999999999995</v>
      </c>
      <c r="T2591" s="388">
        <v>44480</v>
      </c>
      <c r="U2591">
        <v>0</v>
      </c>
      <c r="V2591" t="s">
        <v>834</v>
      </c>
      <c r="W2591" s="388">
        <v>44490</v>
      </c>
      <c r="X2591">
        <v>168</v>
      </c>
      <c r="Y2591">
        <v>0</v>
      </c>
      <c r="Z2591">
        <v>0</v>
      </c>
      <c r="AA2591" t="s">
        <v>1758</v>
      </c>
      <c r="AB2591" t="s">
        <v>2044</v>
      </c>
      <c r="AD2591" t="s">
        <v>2045</v>
      </c>
      <c r="AE2591" t="s">
        <v>2046</v>
      </c>
      <c r="AI2591" t="s">
        <v>1761</v>
      </c>
      <c r="AL2591" t="s">
        <v>6871</v>
      </c>
      <c r="AM2591">
        <v>6</v>
      </c>
      <c r="AN2591" t="s">
        <v>1064</v>
      </c>
      <c r="AO2591" t="s">
        <v>3224</v>
      </c>
      <c r="AP2591">
        <v>0</v>
      </c>
      <c r="AQ2591" s="388">
        <v>44487</v>
      </c>
      <c r="AS2591" t="s">
        <v>3186</v>
      </c>
      <c r="AT2591" s="388">
        <v>44488</v>
      </c>
      <c r="AU2591" t="s">
        <v>1756</v>
      </c>
      <c r="AV2591" t="s">
        <v>1756</v>
      </c>
      <c r="AZ2591" t="s">
        <v>1756</v>
      </c>
      <c r="BA2591" t="s">
        <v>1767</v>
      </c>
      <c r="BB2591" t="s">
        <v>6872</v>
      </c>
      <c r="BC2591" t="s">
        <v>6873</v>
      </c>
      <c r="BD2591" t="s">
        <v>1756</v>
      </c>
      <c r="BE2591" t="s">
        <v>6257</v>
      </c>
      <c r="BF2591" t="s">
        <v>822</v>
      </c>
    </row>
    <row r="2592" spans="1:58">
      <c r="A2592" t="s">
        <v>829</v>
      </c>
      <c r="B2592">
        <v>6</v>
      </c>
      <c r="C2592">
        <v>0</v>
      </c>
      <c r="D2592">
        <v>10242</v>
      </c>
      <c r="E2592" t="s">
        <v>6870</v>
      </c>
      <c r="F2592">
        <v>53510612</v>
      </c>
      <c r="G2592" t="s">
        <v>2041</v>
      </c>
      <c r="H2592">
        <v>0</v>
      </c>
      <c r="I2592" t="s">
        <v>2056</v>
      </c>
      <c r="J2592">
        <v>210</v>
      </c>
      <c r="K2592">
        <v>4</v>
      </c>
      <c r="L2592" t="s">
        <v>1755</v>
      </c>
      <c r="M2592" t="s">
        <v>1756</v>
      </c>
      <c r="N2592" t="s">
        <v>1756</v>
      </c>
      <c r="P2592" t="s">
        <v>1757</v>
      </c>
      <c r="Q2592" s="387">
        <v>840</v>
      </c>
      <c r="R2592">
        <v>109.2</v>
      </c>
      <c r="S2592">
        <v>949.19999999999993</v>
      </c>
      <c r="T2592" s="388">
        <v>44480</v>
      </c>
      <c r="U2592">
        <v>0</v>
      </c>
      <c r="V2592" t="s">
        <v>834</v>
      </c>
      <c r="W2592" s="388">
        <v>44490</v>
      </c>
      <c r="X2592">
        <v>168</v>
      </c>
      <c r="Y2592">
        <v>0</v>
      </c>
      <c r="Z2592">
        <v>0</v>
      </c>
      <c r="AA2592" t="s">
        <v>1758</v>
      </c>
      <c r="AB2592" t="s">
        <v>2044</v>
      </c>
      <c r="AD2592" t="s">
        <v>2045</v>
      </c>
      <c r="AE2592" t="s">
        <v>2046</v>
      </c>
      <c r="AI2592" t="s">
        <v>1761</v>
      </c>
      <c r="AL2592" t="s">
        <v>6871</v>
      </c>
      <c r="AM2592">
        <v>6</v>
      </c>
      <c r="AN2592" t="s">
        <v>1064</v>
      </c>
      <c r="AO2592" t="s">
        <v>3224</v>
      </c>
      <c r="AP2592">
        <v>0</v>
      </c>
      <c r="AQ2592" s="388">
        <v>44487</v>
      </c>
      <c r="AS2592" t="s">
        <v>3186</v>
      </c>
      <c r="AT2592" s="388">
        <v>44488</v>
      </c>
      <c r="AU2592" t="s">
        <v>1756</v>
      </c>
      <c r="AV2592" t="s">
        <v>1756</v>
      </c>
      <c r="AZ2592" t="s">
        <v>1756</v>
      </c>
      <c r="BA2592" t="s">
        <v>1767</v>
      </c>
      <c r="BB2592" t="s">
        <v>6874</v>
      </c>
      <c r="BC2592" t="s">
        <v>6875</v>
      </c>
      <c r="BD2592" t="s">
        <v>1756</v>
      </c>
      <c r="BE2592" t="s">
        <v>6257</v>
      </c>
      <c r="BF2592" t="s">
        <v>822</v>
      </c>
    </row>
    <row r="2593" spans="1:58">
      <c r="A2593" t="s">
        <v>829</v>
      </c>
      <c r="B2593">
        <v>6</v>
      </c>
      <c r="C2593">
        <v>0</v>
      </c>
      <c r="D2593">
        <v>10242</v>
      </c>
      <c r="E2593" t="s">
        <v>6870</v>
      </c>
      <c r="F2593">
        <v>53510612</v>
      </c>
      <c r="G2593" t="s">
        <v>2041</v>
      </c>
      <c r="H2593">
        <v>0</v>
      </c>
      <c r="I2593" t="s">
        <v>518</v>
      </c>
      <c r="J2593">
        <v>95</v>
      </c>
      <c r="K2593">
        <v>12</v>
      </c>
      <c r="L2593" t="s">
        <v>1771</v>
      </c>
      <c r="M2593" t="s">
        <v>1756</v>
      </c>
      <c r="N2593" t="s">
        <v>1756</v>
      </c>
      <c r="O2593" t="s">
        <v>2059</v>
      </c>
      <c r="P2593" t="s">
        <v>1757</v>
      </c>
      <c r="Q2593" s="387">
        <v>1140</v>
      </c>
      <c r="R2593">
        <v>148.20000000000002</v>
      </c>
      <c r="S2593">
        <v>1288.1999999999998</v>
      </c>
      <c r="T2593" s="388">
        <v>44480</v>
      </c>
      <c r="U2593">
        <v>0</v>
      </c>
      <c r="V2593" t="s">
        <v>834</v>
      </c>
      <c r="W2593" s="388">
        <v>44490</v>
      </c>
      <c r="X2593">
        <v>168</v>
      </c>
      <c r="Y2593">
        <v>0</v>
      </c>
      <c r="Z2593">
        <v>0</v>
      </c>
      <c r="AA2593" t="s">
        <v>1758</v>
      </c>
      <c r="AB2593" t="s">
        <v>2044</v>
      </c>
      <c r="AD2593" t="s">
        <v>2045</v>
      </c>
      <c r="AE2593" t="s">
        <v>2046</v>
      </c>
      <c r="AI2593" t="s">
        <v>1761</v>
      </c>
      <c r="AL2593" t="s">
        <v>6871</v>
      </c>
      <c r="AM2593">
        <v>6</v>
      </c>
      <c r="AN2593" t="s">
        <v>1064</v>
      </c>
      <c r="AO2593" t="s">
        <v>3224</v>
      </c>
      <c r="AP2593">
        <v>0</v>
      </c>
      <c r="AQ2593" s="388">
        <v>44487</v>
      </c>
      <c r="AS2593" t="s">
        <v>3186</v>
      </c>
      <c r="AT2593" s="388">
        <v>44488</v>
      </c>
      <c r="AU2593" t="s">
        <v>1756</v>
      </c>
      <c r="AV2593" t="s">
        <v>1756</v>
      </c>
      <c r="AZ2593" t="s">
        <v>1756</v>
      </c>
      <c r="BA2593" t="s">
        <v>1767</v>
      </c>
      <c r="BB2593" t="s">
        <v>6876</v>
      </c>
      <c r="BC2593" t="s">
        <v>6877</v>
      </c>
      <c r="BD2593" t="s">
        <v>1756</v>
      </c>
      <c r="BE2593" t="s">
        <v>6257</v>
      </c>
      <c r="BF2593" t="s">
        <v>822</v>
      </c>
    </row>
    <row r="2594" spans="1:58">
      <c r="A2594" t="s">
        <v>829</v>
      </c>
      <c r="B2594">
        <v>6</v>
      </c>
      <c r="C2594">
        <v>0</v>
      </c>
      <c r="D2594">
        <v>10242</v>
      </c>
      <c r="E2594" t="s">
        <v>6870</v>
      </c>
      <c r="F2594">
        <v>53510612</v>
      </c>
      <c r="G2594" t="s">
        <v>2041</v>
      </c>
      <c r="H2594">
        <v>0</v>
      </c>
      <c r="I2594" t="s">
        <v>2062</v>
      </c>
      <c r="J2594">
        <v>138.05000000000001</v>
      </c>
      <c r="K2594">
        <v>11</v>
      </c>
      <c r="L2594" t="s">
        <v>2063</v>
      </c>
      <c r="M2594" t="s">
        <v>2064</v>
      </c>
      <c r="N2594" t="s">
        <v>1757</v>
      </c>
      <c r="O2594" t="s">
        <v>1756</v>
      </c>
      <c r="P2594" t="s">
        <v>1756</v>
      </c>
      <c r="Q2594" s="387">
        <v>1518.55</v>
      </c>
      <c r="R2594">
        <v>197.41149999999999</v>
      </c>
      <c r="S2594">
        <v>1715.9614999999999</v>
      </c>
      <c r="T2594" s="388">
        <v>44480</v>
      </c>
      <c r="U2594">
        <v>0</v>
      </c>
      <c r="V2594" t="s">
        <v>834</v>
      </c>
      <c r="W2594" s="388">
        <v>44490</v>
      </c>
      <c r="X2594">
        <v>168</v>
      </c>
      <c r="Y2594">
        <v>0</v>
      </c>
      <c r="Z2594">
        <v>0</v>
      </c>
      <c r="AA2594" t="s">
        <v>1758</v>
      </c>
      <c r="AB2594" t="s">
        <v>2044</v>
      </c>
      <c r="AD2594" t="s">
        <v>2045</v>
      </c>
      <c r="AE2594" t="s">
        <v>2046</v>
      </c>
      <c r="AI2594" t="s">
        <v>1761</v>
      </c>
      <c r="AL2594" t="s">
        <v>6871</v>
      </c>
      <c r="AM2594">
        <v>6</v>
      </c>
      <c r="AN2594" t="s">
        <v>1064</v>
      </c>
      <c r="AO2594" t="s">
        <v>3224</v>
      </c>
      <c r="AP2594">
        <v>0</v>
      </c>
      <c r="AQ2594" s="388">
        <v>44487</v>
      </c>
      <c r="AS2594" t="s">
        <v>3186</v>
      </c>
      <c r="AT2594" s="388">
        <v>44488</v>
      </c>
      <c r="AU2594" t="s">
        <v>1756</v>
      </c>
      <c r="AV2594" t="s">
        <v>1756</v>
      </c>
      <c r="AZ2594" t="s">
        <v>1756</v>
      </c>
      <c r="BA2594" t="s">
        <v>1767</v>
      </c>
      <c r="BB2594" t="s">
        <v>6878</v>
      </c>
      <c r="BC2594" t="s">
        <v>6879</v>
      </c>
      <c r="BD2594" t="s">
        <v>1756</v>
      </c>
      <c r="BE2594" t="s">
        <v>6257</v>
      </c>
      <c r="BF2594" t="s">
        <v>822</v>
      </c>
    </row>
    <row r="2595" spans="1:58">
      <c r="A2595" t="s">
        <v>829</v>
      </c>
      <c r="B2595">
        <v>6</v>
      </c>
      <c r="C2595">
        <v>0</v>
      </c>
      <c r="D2595">
        <v>10242</v>
      </c>
      <c r="E2595" t="s">
        <v>6870</v>
      </c>
      <c r="F2595">
        <v>53510612</v>
      </c>
      <c r="G2595" t="s">
        <v>2041</v>
      </c>
      <c r="H2595">
        <v>0</v>
      </c>
      <c r="I2595" t="s">
        <v>2073</v>
      </c>
      <c r="J2595">
        <v>243.75</v>
      </c>
      <c r="K2595">
        <v>3</v>
      </c>
      <c r="L2595" t="s">
        <v>1755</v>
      </c>
      <c r="M2595" t="s">
        <v>2074</v>
      </c>
      <c r="N2595" t="s">
        <v>1757</v>
      </c>
      <c r="O2595" t="s">
        <v>1756</v>
      </c>
      <c r="P2595" t="s">
        <v>1756</v>
      </c>
      <c r="Q2595" s="387">
        <v>731.25</v>
      </c>
      <c r="R2595">
        <v>95.0625</v>
      </c>
      <c r="S2595">
        <v>826.31249999999989</v>
      </c>
      <c r="T2595" s="388">
        <v>44480</v>
      </c>
      <c r="U2595">
        <v>0</v>
      </c>
      <c r="V2595" t="s">
        <v>834</v>
      </c>
      <c r="W2595" s="388">
        <v>44490</v>
      </c>
      <c r="X2595">
        <v>168</v>
      </c>
      <c r="Y2595">
        <v>0</v>
      </c>
      <c r="Z2595">
        <v>0</v>
      </c>
      <c r="AA2595" t="s">
        <v>1758</v>
      </c>
      <c r="AB2595" t="s">
        <v>2044</v>
      </c>
      <c r="AD2595" t="s">
        <v>2045</v>
      </c>
      <c r="AE2595" t="s">
        <v>2046</v>
      </c>
      <c r="AI2595" t="s">
        <v>1761</v>
      </c>
      <c r="AL2595" t="s">
        <v>6871</v>
      </c>
      <c r="AM2595">
        <v>6</v>
      </c>
      <c r="AN2595" t="s">
        <v>1064</v>
      </c>
      <c r="AO2595" t="s">
        <v>3224</v>
      </c>
      <c r="AP2595">
        <v>0</v>
      </c>
      <c r="AQ2595" s="388">
        <v>44487</v>
      </c>
      <c r="AS2595" t="s">
        <v>3186</v>
      </c>
      <c r="AT2595" s="388">
        <v>44488</v>
      </c>
      <c r="AU2595" t="s">
        <v>1756</v>
      </c>
      <c r="AV2595" t="s">
        <v>1756</v>
      </c>
      <c r="AZ2595" t="s">
        <v>1756</v>
      </c>
      <c r="BA2595" t="s">
        <v>1767</v>
      </c>
      <c r="BB2595" t="s">
        <v>6880</v>
      </c>
      <c r="BC2595" t="s">
        <v>6881</v>
      </c>
      <c r="BD2595" t="s">
        <v>1756</v>
      </c>
      <c r="BE2595" t="s">
        <v>6257</v>
      </c>
      <c r="BF2595" t="s">
        <v>822</v>
      </c>
    </row>
    <row r="2596" spans="1:58">
      <c r="A2596" t="s">
        <v>829</v>
      </c>
      <c r="B2596">
        <v>6</v>
      </c>
      <c r="C2596">
        <v>0</v>
      </c>
      <c r="D2596">
        <v>10242</v>
      </c>
      <c r="E2596" t="s">
        <v>6870</v>
      </c>
      <c r="F2596">
        <v>53510612</v>
      </c>
      <c r="G2596" t="s">
        <v>2041</v>
      </c>
      <c r="H2596">
        <v>0</v>
      </c>
      <c r="I2596" t="s">
        <v>2083</v>
      </c>
      <c r="J2596">
        <v>12.21</v>
      </c>
      <c r="K2596">
        <v>11</v>
      </c>
      <c r="L2596" t="s">
        <v>1771</v>
      </c>
      <c r="M2596" t="s">
        <v>2084</v>
      </c>
      <c r="N2596" t="s">
        <v>1757</v>
      </c>
      <c r="O2596" t="s">
        <v>1756</v>
      </c>
      <c r="P2596" t="s">
        <v>1756</v>
      </c>
      <c r="Q2596" s="387">
        <v>134.31</v>
      </c>
      <c r="R2596">
        <v>17.4603</v>
      </c>
      <c r="S2596">
        <v>151.77029999999999</v>
      </c>
      <c r="T2596" s="388">
        <v>44480</v>
      </c>
      <c r="U2596">
        <v>0</v>
      </c>
      <c r="V2596" t="s">
        <v>834</v>
      </c>
      <c r="W2596" s="388">
        <v>44490</v>
      </c>
      <c r="X2596">
        <v>168</v>
      </c>
      <c r="Y2596">
        <v>0</v>
      </c>
      <c r="Z2596">
        <v>0</v>
      </c>
      <c r="AA2596" t="s">
        <v>1758</v>
      </c>
      <c r="AB2596" t="s">
        <v>2044</v>
      </c>
      <c r="AD2596" t="s">
        <v>2045</v>
      </c>
      <c r="AE2596" t="s">
        <v>2046</v>
      </c>
      <c r="AI2596" t="s">
        <v>1761</v>
      </c>
      <c r="AL2596" t="s">
        <v>6871</v>
      </c>
      <c r="AM2596">
        <v>6</v>
      </c>
      <c r="AN2596" t="s">
        <v>1064</v>
      </c>
      <c r="AO2596" t="s">
        <v>3224</v>
      </c>
      <c r="AP2596">
        <v>0</v>
      </c>
      <c r="AQ2596" s="388">
        <v>44487</v>
      </c>
      <c r="AS2596" t="s">
        <v>3186</v>
      </c>
      <c r="AT2596" s="388">
        <v>44488</v>
      </c>
      <c r="AU2596" t="s">
        <v>1756</v>
      </c>
      <c r="AV2596" t="s">
        <v>1756</v>
      </c>
      <c r="AZ2596" t="s">
        <v>1756</v>
      </c>
      <c r="BA2596" t="s">
        <v>1767</v>
      </c>
      <c r="BB2596" t="s">
        <v>6882</v>
      </c>
      <c r="BC2596" t="s">
        <v>6883</v>
      </c>
      <c r="BD2596" t="s">
        <v>1756</v>
      </c>
      <c r="BE2596" t="s">
        <v>6257</v>
      </c>
      <c r="BF2596" t="s">
        <v>822</v>
      </c>
    </row>
    <row r="2597" spans="1:58">
      <c r="A2597" t="s">
        <v>829</v>
      </c>
      <c r="B2597">
        <v>6</v>
      </c>
      <c r="C2597">
        <v>0</v>
      </c>
      <c r="D2597">
        <v>10242</v>
      </c>
      <c r="E2597" t="s">
        <v>6870</v>
      </c>
      <c r="F2597">
        <v>53510612</v>
      </c>
      <c r="G2597" t="s">
        <v>2041</v>
      </c>
      <c r="H2597">
        <v>0</v>
      </c>
      <c r="I2597" t="s">
        <v>2089</v>
      </c>
      <c r="J2597">
        <v>146.96</v>
      </c>
      <c r="K2597">
        <v>11</v>
      </c>
      <c r="L2597" t="s">
        <v>2063</v>
      </c>
      <c r="M2597" t="s">
        <v>2090</v>
      </c>
      <c r="N2597" t="s">
        <v>1757</v>
      </c>
      <c r="O2597" t="s">
        <v>1756</v>
      </c>
      <c r="P2597" t="s">
        <v>1756</v>
      </c>
      <c r="Q2597" s="387">
        <v>1616.56</v>
      </c>
      <c r="R2597">
        <v>210.15280000000001</v>
      </c>
      <c r="S2597">
        <v>1826.7127999999998</v>
      </c>
      <c r="T2597" s="388">
        <v>44480</v>
      </c>
      <c r="U2597">
        <v>0</v>
      </c>
      <c r="V2597" t="s">
        <v>834</v>
      </c>
      <c r="W2597" s="388">
        <v>44490</v>
      </c>
      <c r="X2597">
        <v>168</v>
      </c>
      <c r="Y2597">
        <v>0</v>
      </c>
      <c r="Z2597">
        <v>0</v>
      </c>
      <c r="AA2597" t="s">
        <v>1758</v>
      </c>
      <c r="AB2597" t="s">
        <v>2044</v>
      </c>
      <c r="AD2597" t="s">
        <v>2045</v>
      </c>
      <c r="AE2597" t="s">
        <v>2046</v>
      </c>
      <c r="AI2597" t="s">
        <v>1761</v>
      </c>
      <c r="AL2597" t="s">
        <v>6871</v>
      </c>
      <c r="AM2597">
        <v>6</v>
      </c>
      <c r="AN2597" t="s">
        <v>1064</v>
      </c>
      <c r="AO2597" t="s">
        <v>3224</v>
      </c>
      <c r="AP2597">
        <v>0</v>
      </c>
      <c r="AQ2597" s="388">
        <v>44487</v>
      </c>
      <c r="AS2597" t="s">
        <v>3186</v>
      </c>
      <c r="AT2597" s="388">
        <v>44488</v>
      </c>
      <c r="AU2597" t="s">
        <v>1756</v>
      </c>
      <c r="AV2597" t="s">
        <v>1756</v>
      </c>
      <c r="AZ2597" t="s">
        <v>1756</v>
      </c>
      <c r="BA2597" t="s">
        <v>1767</v>
      </c>
      <c r="BB2597" t="s">
        <v>6884</v>
      </c>
      <c r="BC2597" t="s">
        <v>6885</v>
      </c>
      <c r="BD2597" t="s">
        <v>1756</v>
      </c>
      <c r="BE2597" t="s">
        <v>6257</v>
      </c>
      <c r="BF2597" t="s">
        <v>822</v>
      </c>
    </row>
    <row r="2598" spans="1:58">
      <c r="A2598" t="s">
        <v>829</v>
      </c>
      <c r="B2598">
        <v>6</v>
      </c>
      <c r="C2598">
        <v>0</v>
      </c>
      <c r="D2598">
        <v>10242</v>
      </c>
      <c r="E2598" t="s">
        <v>6870</v>
      </c>
      <c r="F2598">
        <v>53510612</v>
      </c>
      <c r="G2598" t="s">
        <v>2041</v>
      </c>
      <c r="H2598">
        <v>0</v>
      </c>
      <c r="I2598" t="s">
        <v>2089</v>
      </c>
      <c r="J2598">
        <v>146.96</v>
      </c>
      <c r="K2598">
        <v>7</v>
      </c>
      <c r="L2598" t="s">
        <v>2063</v>
      </c>
      <c r="M2598" t="s">
        <v>2090</v>
      </c>
      <c r="N2598" t="s">
        <v>1757</v>
      </c>
      <c r="O2598" t="s">
        <v>1756</v>
      </c>
      <c r="P2598" t="s">
        <v>1756</v>
      </c>
      <c r="Q2598" s="387">
        <v>1028.72</v>
      </c>
      <c r="R2598">
        <v>133.7336</v>
      </c>
      <c r="S2598">
        <v>1162.4535999999998</v>
      </c>
      <c r="T2598" s="388">
        <v>44480</v>
      </c>
      <c r="U2598">
        <v>0</v>
      </c>
      <c r="V2598" t="s">
        <v>834</v>
      </c>
      <c r="W2598" s="388">
        <v>44490</v>
      </c>
      <c r="X2598">
        <v>168</v>
      </c>
      <c r="Y2598">
        <v>0</v>
      </c>
      <c r="Z2598">
        <v>0</v>
      </c>
      <c r="AA2598" t="s">
        <v>1758</v>
      </c>
      <c r="AB2598" t="s">
        <v>2044</v>
      </c>
      <c r="AD2598" t="s">
        <v>2045</v>
      </c>
      <c r="AE2598" t="s">
        <v>2046</v>
      </c>
      <c r="AI2598" t="s">
        <v>1761</v>
      </c>
      <c r="AL2598" t="s">
        <v>6871</v>
      </c>
      <c r="AM2598">
        <v>6</v>
      </c>
      <c r="AN2598" t="s">
        <v>1064</v>
      </c>
      <c r="AO2598" t="s">
        <v>3224</v>
      </c>
      <c r="AP2598">
        <v>0</v>
      </c>
      <c r="AQ2598" s="388">
        <v>44487</v>
      </c>
      <c r="AS2598" t="s">
        <v>3186</v>
      </c>
      <c r="AT2598" s="388">
        <v>44488</v>
      </c>
      <c r="AU2598" t="s">
        <v>1756</v>
      </c>
      <c r="AV2598" t="s">
        <v>1756</v>
      </c>
      <c r="AZ2598" t="s">
        <v>1756</v>
      </c>
      <c r="BA2598" t="s">
        <v>1767</v>
      </c>
      <c r="BB2598" t="s">
        <v>6886</v>
      </c>
      <c r="BC2598" t="s">
        <v>6887</v>
      </c>
      <c r="BD2598" t="s">
        <v>1756</v>
      </c>
      <c r="BE2598" t="s">
        <v>6257</v>
      </c>
      <c r="BF2598" t="s">
        <v>822</v>
      </c>
    </row>
    <row r="2599" spans="1:58">
      <c r="A2599" t="s">
        <v>829</v>
      </c>
      <c r="B2599">
        <v>6</v>
      </c>
      <c r="C2599">
        <v>0</v>
      </c>
      <c r="D2599">
        <v>10242</v>
      </c>
      <c r="E2599" t="s">
        <v>6870</v>
      </c>
      <c r="F2599">
        <v>53510612</v>
      </c>
      <c r="G2599" t="s">
        <v>2041</v>
      </c>
      <c r="H2599">
        <v>0</v>
      </c>
      <c r="I2599" t="s">
        <v>2247</v>
      </c>
      <c r="J2599">
        <v>131.47999999999999</v>
      </c>
      <c r="K2599">
        <v>11</v>
      </c>
      <c r="L2599" t="s">
        <v>2063</v>
      </c>
      <c r="M2599" t="s">
        <v>2248</v>
      </c>
      <c r="N2599" t="s">
        <v>1757</v>
      </c>
      <c r="O2599" t="s">
        <v>1756</v>
      </c>
      <c r="P2599" t="s">
        <v>1756</v>
      </c>
      <c r="Q2599" s="387">
        <v>1446.28</v>
      </c>
      <c r="R2599">
        <v>188.0164</v>
      </c>
      <c r="S2599">
        <v>1634.2963999999997</v>
      </c>
      <c r="T2599" s="388">
        <v>44480</v>
      </c>
      <c r="U2599">
        <v>0</v>
      </c>
      <c r="V2599" t="s">
        <v>834</v>
      </c>
      <c r="W2599" s="388">
        <v>44490</v>
      </c>
      <c r="X2599">
        <v>168</v>
      </c>
      <c r="Y2599">
        <v>0</v>
      </c>
      <c r="Z2599">
        <v>0</v>
      </c>
      <c r="AA2599" t="s">
        <v>1758</v>
      </c>
      <c r="AB2599" t="s">
        <v>2044</v>
      </c>
      <c r="AD2599" t="s">
        <v>2045</v>
      </c>
      <c r="AE2599" t="s">
        <v>2046</v>
      </c>
      <c r="AI2599" t="s">
        <v>1761</v>
      </c>
      <c r="AL2599" t="s">
        <v>6871</v>
      </c>
      <c r="AM2599">
        <v>6</v>
      </c>
      <c r="AN2599" t="s">
        <v>1064</v>
      </c>
      <c r="AO2599" t="s">
        <v>3224</v>
      </c>
      <c r="AP2599">
        <v>0</v>
      </c>
      <c r="AQ2599" s="388">
        <v>44487</v>
      </c>
      <c r="AS2599" t="s">
        <v>3186</v>
      </c>
      <c r="AT2599" s="388">
        <v>44488</v>
      </c>
      <c r="AU2599" t="s">
        <v>1756</v>
      </c>
      <c r="AV2599" t="s">
        <v>1756</v>
      </c>
      <c r="AZ2599" t="s">
        <v>1756</v>
      </c>
      <c r="BA2599" t="s">
        <v>1767</v>
      </c>
      <c r="BB2599" t="s">
        <v>6888</v>
      </c>
      <c r="BC2599" t="s">
        <v>6889</v>
      </c>
      <c r="BD2599" t="s">
        <v>1756</v>
      </c>
      <c r="BE2599" t="s">
        <v>6257</v>
      </c>
      <c r="BF2599" t="s">
        <v>822</v>
      </c>
    </row>
    <row r="2600" spans="1:58">
      <c r="A2600" t="s">
        <v>829</v>
      </c>
      <c r="B2600">
        <v>6</v>
      </c>
      <c r="C2600">
        <v>0</v>
      </c>
      <c r="D2600">
        <v>10241</v>
      </c>
      <c r="E2600" t="s">
        <v>6890</v>
      </c>
      <c r="F2600">
        <v>53510612</v>
      </c>
      <c r="G2600" t="s">
        <v>2041</v>
      </c>
      <c r="H2600">
        <v>0</v>
      </c>
      <c r="I2600" t="s">
        <v>2052</v>
      </c>
      <c r="J2600">
        <v>75</v>
      </c>
      <c r="K2600">
        <v>36</v>
      </c>
      <c r="L2600" t="s">
        <v>1771</v>
      </c>
      <c r="M2600" t="s">
        <v>1756</v>
      </c>
      <c r="N2600" t="s">
        <v>1756</v>
      </c>
      <c r="O2600" t="s">
        <v>2053</v>
      </c>
      <c r="P2600" t="s">
        <v>1757</v>
      </c>
      <c r="Q2600" s="387">
        <v>2700</v>
      </c>
      <c r="R2600">
        <v>351</v>
      </c>
      <c r="S2600">
        <v>3050.9999999999995</v>
      </c>
      <c r="T2600" s="388">
        <v>44480</v>
      </c>
      <c r="U2600">
        <v>0</v>
      </c>
      <c r="V2600" t="s">
        <v>834</v>
      </c>
      <c r="W2600" s="388">
        <v>44490</v>
      </c>
      <c r="X2600">
        <v>168</v>
      </c>
      <c r="Y2600">
        <v>0</v>
      </c>
      <c r="Z2600">
        <v>0</v>
      </c>
      <c r="AA2600" t="s">
        <v>1758</v>
      </c>
      <c r="AB2600" t="s">
        <v>2044</v>
      </c>
      <c r="AD2600" t="s">
        <v>2045</v>
      </c>
      <c r="AE2600" t="s">
        <v>2046</v>
      </c>
      <c r="AI2600" t="s">
        <v>1761</v>
      </c>
      <c r="AL2600" t="s">
        <v>6891</v>
      </c>
      <c r="AM2600">
        <v>6</v>
      </c>
      <c r="AN2600" t="s">
        <v>1081</v>
      </c>
      <c r="AO2600" t="s">
        <v>2875</v>
      </c>
      <c r="AP2600">
        <v>0</v>
      </c>
      <c r="AQ2600" s="388">
        <v>44487</v>
      </c>
      <c r="AS2600" t="s">
        <v>3186</v>
      </c>
      <c r="AT2600" s="388">
        <v>44488</v>
      </c>
      <c r="AU2600" t="s">
        <v>1756</v>
      </c>
      <c r="AV2600" t="s">
        <v>1756</v>
      </c>
      <c r="AZ2600" t="s">
        <v>1756</v>
      </c>
      <c r="BA2600" t="s">
        <v>1767</v>
      </c>
      <c r="BB2600" t="s">
        <v>6892</v>
      </c>
      <c r="BC2600" t="s">
        <v>6893</v>
      </c>
      <c r="BD2600" t="s">
        <v>1756</v>
      </c>
      <c r="BE2600" t="s">
        <v>6257</v>
      </c>
      <c r="BF2600" t="s">
        <v>822</v>
      </c>
    </row>
    <row r="2601" spans="1:58">
      <c r="A2601" t="s">
        <v>829</v>
      </c>
      <c r="B2601">
        <v>6</v>
      </c>
      <c r="C2601">
        <v>0</v>
      </c>
      <c r="D2601">
        <v>10241</v>
      </c>
      <c r="E2601" t="s">
        <v>6890</v>
      </c>
      <c r="F2601">
        <v>53510612</v>
      </c>
      <c r="G2601" t="s">
        <v>2041</v>
      </c>
      <c r="H2601">
        <v>0</v>
      </c>
      <c r="I2601" t="s">
        <v>2056</v>
      </c>
      <c r="J2601">
        <v>210</v>
      </c>
      <c r="K2601">
        <v>4</v>
      </c>
      <c r="L2601" t="s">
        <v>1755</v>
      </c>
      <c r="M2601" t="s">
        <v>1756</v>
      </c>
      <c r="N2601" t="s">
        <v>1756</v>
      </c>
      <c r="P2601" t="s">
        <v>1757</v>
      </c>
      <c r="Q2601" s="387">
        <v>840</v>
      </c>
      <c r="R2601">
        <v>109.2</v>
      </c>
      <c r="S2601">
        <v>949.19999999999993</v>
      </c>
      <c r="T2601" s="388">
        <v>44480</v>
      </c>
      <c r="U2601">
        <v>0</v>
      </c>
      <c r="V2601" t="s">
        <v>834</v>
      </c>
      <c r="W2601" s="388">
        <v>44490</v>
      </c>
      <c r="X2601">
        <v>168</v>
      </c>
      <c r="Y2601">
        <v>0</v>
      </c>
      <c r="Z2601">
        <v>0</v>
      </c>
      <c r="AA2601" t="s">
        <v>1758</v>
      </c>
      <c r="AB2601" t="s">
        <v>2044</v>
      </c>
      <c r="AD2601" t="s">
        <v>2045</v>
      </c>
      <c r="AE2601" t="s">
        <v>2046</v>
      </c>
      <c r="AI2601" t="s">
        <v>1761</v>
      </c>
      <c r="AL2601" t="s">
        <v>6891</v>
      </c>
      <c r="AM2601">
        <v>6</v>
      </c>
      <c r="AN2601" t="s">
        <v>1081</v>
      </c>
      <c r="AO2601" t="s">
        <v>2875</v>
      </c>
      <c r="AP2601">
        <v>0</v>
      </c>
      <c r="AQ2601" s="388">
        <v>44487</v>
      </c>
      <c r="AS2601" t="s">
        <v>3186</v>
      </c>
      <c r="AT2601" s="388">
        <v>44488</v>
      </c>
      <c r="AU2601" t="s">
        <v>1756</v>
      </c>
      <c r="AV2601" t="s">
        <v>1756</v>
      </c>
      <c r="AZ2601" t="s">
        <v>1756</v>
      </c>
      <c r="BA2601" t="s">
        <v>1767</v>
      </c>
      <c r="BB2601" t="s">
        <v>6894</v>
      </c>
      <c r="BC2601" t="s">
        <v>6895</v>
      </c>
      <c r="BD2601" t="s">
        <v>1756</v>
      </c>
      <c r="BE2601" t="s">
        <v>6257</v>
      </c>
      <c r="BF2601" t="s">
        <v>822</v>
      </c>
    </row>
    <row r="2602" spans="1:58">
      <c r="A2602" t="s">
        <v>829</v>
      </c>
      <c r="B2602">
        <v>6</v>
      </c>
      <c r="C2602">
        <v>0</v>
      </c>
      <c r="D2602">
        <v>10241</v>
      </c>
      <c r="E2602" t="s">
        <v>6890</v>
      </c>
      <c r="F2602">
        <v>53510612</v>
      </c>
      <c r="G2602" t="s">
        <v>2041</v>
      </c>
      <c r="H2602">
        <v>0</v>
      </c>
      <c r="I2602" t="s">
        <v>518</v>
      </c>
      <c r="J2602">
        <v>95</v>
      </c>
      <c r="K2602">
        <v>12</v>
      </c>
      <c r="L2602" t="s">
        <v>1771</v>
      </c>
      <c r="M2602" t="s">
        <v>1756</v>
      </c>
      <c r="N2602" t="s">
        <v>1756</v>
      </c>
      <c r="O2602" t="s">
        <v>2059</v>
      </c>
      <c r="P2602" t="s">
        <v>1757</v>
      </c>
      <c r="Q2602" s="387">
        <v>1140</v>
      </c>
      <c r="R2602">
        <v>148.20000000000002</v>
      </c>
      <c r="S2602">
        <v>1288.1999999999998</v>
      </c>
      <c r="T2602" s="388">
        <v>44480</v>
      </c>
      <c r="U2602">
        <v>0</v>
      </c>
      <c r="V2602" t="s">
        <v>834</v>
      </c>
      <c r="W2602" s="388">
        <v>44490</v>
      </c>
      <c r="X2602">
        <v>168</v>
      </c>
      <c r="Y2602">
        <v>0</v>
      </c>
      <c r="Z2602">
        <v>0</v>
      </c>
      <c r="AA2602" t="s">
        <v>1758</v>
      </c>
      <c r="AB2602" t="s">
        <v>2044</v>
      </c>
      <c r="AD2602" t="s">
        <v>2045</v>
      </c>
      <c r="AE2602" t="s">
        <v>2046</v>
      </c>
      <c r="AI2602" t="s">
        <v>1761</v>
      </c>
      <c r="AL2602" t="s">
        <v>6891</v>
      </c>
      <c r="AM2602">
        <v>6</v>
      </c>
      <c r="AN2602" t="s">
        <v>1081</v>
      </c>
      <c r="AO2602" t="s">
        <v>2875</v>
      </c>
      <c r="AP2602">
        <v>0</v>
      </c>
      <c r="AQ2602" s="388">
        <v>44487</v>
      </c>
      <c r="AS2602" t="s">
        <v>3186</v>
      </c>
      <c r="AT2602" s="388">
        <v>44488</v>
      </c>
      <c r="AU2602" t="s">
        <v>1756</v>
      </c>
      <c r="AV2602" t="s">
        <v>1756</v>
      </c>
      <c r="AZ2602" t="s">
        <v>1756</v>
      </c>
      <c r="BA2602" t="s">
        <v>1767</v>
      </c>
      <c r="BB2602" t="s">
        <v>6896</v>
      </c>
      <c r="BC2602" t="s">
        <v>6897</v>
      </c>
      <c r="BD2602" t="s">
        <v>1756</v>
      </c>
      <c r="BE2602" t="s">
        <v>6257</v>
      </c>
      <c r="BF2602" t="s">
        <v>822</v>
      </c>
    </row>
    <row r="2603" spans="1:58">
      <c r="A2603" t="s">
        <v>829</v>
      </c>
      <c r="B2603">
        <v>6</v>
      </c>
      <c r="C2603">
        <v>0</v>
      </c>
      <c r="D2603">
        <v>10241</v>
      </c>
      <c r="E2603" t="s">
        <v>6890</v>
      </c>
      <c r="F2603">
        <v>53510612</v>
      </c>
      <c r="G2603" t="s">
        <v>2041</v>
      </c>
      <c r="H2603">
        <v>0</v>
      </c>
      <c r="I2603" t="s">
        <v>2062</v>
      </c>
      <c r="J2603">
        <v>138.05000000000001</v>
      </c>
      <c r="K2603">
        <v>11</v>
      </c>
      <c r="L2603" t="s">
        <v>2063</v>
      </c>
      <c r="M2603" t="s">
        <v>2064</v>
      </c>
      <c r="N2603" t="s">
        <v>1757</v>
      </c>
      <c r="O2603" t="s">
        <v>1756</v>
      </c>
      <c r="P2603" t="s">
        <v>1756</v>
      </c>
      <c r="Q2603" s="387">
        <v>1518.55</v>
      </c>
      <c r="R2603">
        <v>197.41149999999999</v>
      </c>
      <c r="S2603">
        <v>1715.9614999999999</v>
      </c>
      <c r="T2603" s="388">
        <v>44480</v>
      </c>
      <c r="U2603">
        <v>0</v>
      </c>
      <c r="V2603" t="s">
        <v>834</v>
      </c>
      <c r="W2603" s="388">
        <v>44490</v>
      </c>
      <c r="X2603">
        <v>168</v>
      </c>
      <c r="Y2603">
        <v>0</v>
      </c>
      <c r="Z2603">
        <v>0</v>
      </c>
      <c r="AA2603" t="s">
        <v>1758</v>
      </c>
      <c r="AB2603" t="s">
        <v>2044</v>
      </c>
      <c r="AD2603" t="s">
        <v>2045</v>
      </c>
      <c r="AE2603" t="s">
        <v>2046</v>
      </c>
      <c r="AI2603" t="s">
        <v>1761</v>
      </c>
      <c r="AL2603" t="s">
        <v>6891</v>
      </c>
      <c r="AM2603">
        <v>6</v>
      </c>
      <c r="AN2603" t="s">
        <v>1081</v>
      </c>
      <c r="AO2603" t="s">
        <v>2875</v>
      </c>
      <c r="AP2603">
        <v>0</v>
      </c>
      <c r="AQ2603" s="388">
        <v>44487</v>
      </c>
      <c r="AS2603" t="s">
        <v>3186</v>
      </c>
      <c r="AT2603" s="388">
        <v>44488</v>
      </c>
      <c r="AU2603" t="s">
        <v>1756</v>
      </c>
      <c r="AV2603" t="s">
        <v>1756</v>
      </c>
      <c r="AZ2603" t="s">
        <v>1756</v>
      </c>
      <c r="BA2603" t="s">
        <v>1767</v>
      </c>
      <c r="BB2603" t="s">
        <v>6898</v>
      </c>
      <c r="BC2603" t="s">
        <v>6899</v>
      </c>
      <c r="BD2603" t="s">
        <v>1756</v>
      </c>
      <c r="BE2603" t="s">
        <v>6257</v>
      </c>
      <c r="BF2603" t="s">
        <v>822</v>
      </c>
    </row>
    <row r="2604" spans="1:58">
      <c r="A2604" t="s">
        <v>829</v>
      </c>
      <c r="B2604">
        <v>6</v>
      </c>
      <c r="C2604">
        <v>0</v>
      </c>
      <c r="D2604">
        <v>10241</v>
      </c>
      <c r="E2604" t="s">
        <v>6890</v>
      </c>
      <c r="F2604">
        <v>53510612</v>
      </c>
      <c r="G2604" t="s">
        <v>2041</v>
      </c>
      <c r="H2604">
        <v>0</v>
      </c>
      <c r="I2604" t="s">
        <v>2073</v>
      </c>
      <c r="J2604">
        <v>243.75</v>
      </c>
      <c r="K2604">
        <v>3</v>
      </c>
      <c r="L2604" t="s">
        <v>1755</v>
      </c>
      <c r="M2604" t="s">
        <v>2074</v>
      </c>
      <c r="N2604" t="s">
        <v>1757</v>
      </c>
      <c r="O2604" t="s">
        <v>1756</v>
      </c>
      <c r="P2604" t="s">
        <v>1756</v>
      </c>
      <c r="Q2604" s="387">
        <v>731.25</v>
      </c>
      <c r="R2604">
        <v>95.0625</v>
      </c>
      <c r="S2604">
        <v>826.31249999999989</v>
      </c>
      <c r="T2604" s="388">
        <v>44480</v>
      </c>
      <c r="U2604">
        <v>0</v>
      </c>
      <c r="V2604" t="s">
        <v>834</v>
      </c>
      <c r="W2604" s="388">
        <v>44490</v>
      </c>
      <c r="X2604">
        <v>168</v>
      </c>
      <c r="Y2604">
        <v>0</v>
      </c>
      <c r="Z2604">
        <v>0</v>
      </c>
      <c r="AA2604" t="s">
        <v>1758</v>
      </c>
      <c r="AB2604" t="s">
        <v>2044</v>
      </c>
      <c r="AD2604" t="s">
        <v>2045</v>
      </c>
      <c r="AE2604" t="s">
        <v>2046</v>
      </c>
      <c r="AI2604" t="s">
        <v>1761</v>
      </c>
      <c r="AL2604" t="s">
        <v>6891</v>
      </c>
      <c r="AM2604">
        <v>6</v>
      </c>
      <c r="AN2604" t="s">
        <v>1081</v>
      </c>
      <c r="AO2604" t="s">
        <v>2875</v>
      </c>
      <c r="AP2604">
        <v>0</v>
      </c>
      <c r="AQ2604" s="388">
        <v>44487</v>
      </c>
      <c r="AS2604" t="s">
        <v>3186</v>
      </c>
      <c r="AT2604" s="388">
        <v>44488</v>
      </c>
      <c r="AU2604" t="s">
        <v>1756</v>
      </c>
      <c r="AV2604" t="s">
        <v>1756</v>
      </c>
      <c r="AZ2604" t="s">
        <v>1756</v>
      </c>
      <c r="BA2604" t="s">
        <v>1767</v>
      </c>
      <c r="BB2604" t="s">
        <v>6900</v>
      </c>
      <c r="BC2604" t="s">
        <v>6901</v>
      </c>
      <c r="BD2604" t="s">
        <v>1756</v>
      </c>
      <c r="BE2604" t="s">
        <v>6257</v>
      </c>
      <c r="BF2604" t="s">
        <v>822</v>
      </c>
    </row>
    <row r="2605" spans="1:58">
      <c r="A2605" t="s">
        <v>829</v>
      </c>
      <c r="B2605">
        <v>6</v>
      </c>
      <c r="C2605">
        <v>0</v>
      </c>
      <c r="D2605">
        <v>10241</v>
      </c>
      <c r="E2605" t="s">
        <v>6890</v>
      </c>
      <c r="F2605">
        <v>53510612</v>
      </c>
      <c r="G2605" t="s">
        <v>2041</v>
      </c>
      <c r="H2605">
        <v>0</v>
      </c>
      <c r="I2605" t="s">
        <v>3152</v>
      </c>
      <c r="J2605">
        <v>18.45</v>
      </c>
      <c r="K2605">
        <v>10</v>
      </c>
      <c r="L2605" t="s">
        <v>1771</v>
      </c>
      <c r="M2605" t="s">
        <v>3153</v>
      </c>
      <c r="N2605" t="s">
        <v>1757</v>
      </c>
      <c r="O2605" t="s">
        <v>1756</v>
      </c>
      <c r="P2605" t="s">
        <v>1756</v>
      </c>
      <c r="Q2605" s="387">
        <v>184.5</v>
      </c>
      <c r="R2605">
        <v>23.984999999999999</v>
      </c>
      <c r="S2605">
        <v>208.48499999999999</v>
      </c>
      <c r="T2605" s="388">
        <v>44480</v>
      </c>
      <c r="U2605">
        <v>0</v>
      </c>
      <c r="V2605" t="s">
        <v>834</v>
      </c>
      <c r="W2605" s="388">
        <v>44490</v>
      </c>
      <c r="X2605">
        <v>168</v>
      </c>
      <c r="Y2605">
        <v>0</v>
      </c>
      <c r="Z2605">
        <v>0</v>
      </c>
      <c r="AA2605" t="s">
        <v>1758</v>
      </c>
      <c r="AB2605" t="s">
        <v>2044</v>
      </c>
      <c r="AD2605" t="s">
        <v>2045</v>
      </c>
      <c r="AE2605" t="s">
        <v>2046</v>
      </c>
      <c r="AI2605" t="s">
        <v>1761</v>
      </c>
      <c r="AL2605" t="s">
        <v>6891</v>
      </c>
      <c r="AM2605">
        <v>6</v>
      </c>
      <c r="AN2605" t="s">
        <v>1081</v>
      </c>
      <c r="AO2605" t="s">
        <v>2875</v>
      </c>
      <c r="AP2605">
        <v>0</v>
      </c>
      <c r="AQ2605" s="388">
        <v>44487</v>
      </c>
      <c r="AS2605" t="s">
        <v>3186</v>
      </c>
      <c r="AT2605" s="388">
        <v>44488</v>
      </c>
      <c r="AU2605" t="s">
        <v>1756</v>
      </c>
      <c r="AV2605" t="s">
        <v>1756</v>
      </c>
      <c r="AZ2605" t="s">
        <v>1756</v>
      </c>
      <c r="BA2605" t="s">
        <v>1767</v>
      </c>
      <c r="BB2605" t="s">
        <v>6902</v>
      </c>
      <c r="BC2605" t="s">
        <v>6903</v>
      </c>
      <c r="BD2605" t="s">
        <v>1756</v>
      </c>
      <c r="BE2605" t="s">
        <v>6257</v>
      </c>
      <c r="BF2605" t="s">
        <v>822</v>
      </c>
    </row>
    <row r="2606" spans="1:58">
      <c r="A2606" t="s">
        <v>829</v>
      </c>
      <c r="B2606">
        <v>6</v>
      </c>
      <c r="C2606">
        <v>0</v>
      </c>
      <c r="D2606">
        <v>10241</v>
      </c>
      <c r="E2606" t="s">
        <v>6890</v>
      </c>
      <c r="F2606">
        <v>53510612</v>
      </c>
      <c r="G2606" t="s">
        <v>2041</v>
      </c>
      <c r="H2606">
        <v>0</v>
      </c>
      <c r="I2606" t="s">
        <v>2079</v>
      </c>
      <c r="J2606">
        <v>63.38</v>
      </c>
      <c r="K2606">
        <v>5</v>
      </c>
      <c r="L2606" t="s">
        <v>1771</v>
      </c>
      <c r="M2606" t="s">
        <v>2080</v>
      </c>
      <c r="N2606" t="s">
        <v>1757</v>
      </c>
      <c r="O2606" t="s">
        <v>1756</v>
      </c>
      <c r="P2606" t="s">
        <v>1756</v>
      </c>
      <c r="Q2606" s="387">
        <v>316.89999999999998</v>
      </c>
      <c r="R2606">
        <v>41.196999999999996</v>
      </c>
      <c r="S2606">
        <v>358.09699999999992</v>
      </c>
      <c r="T2606" s="388">
        <v>44480</v>
      </c>
      <c r="U2606">
        <v>0</v>
      </c>
      <c r="V2606" t="s">
        <v>834</v>
      </c>
      <c r="W2606" s="388">
        <v>44490</v>
      </c>
      <c r="X2606">
        <v>168</v>
      </c>
      <c r="Y2606">
        <v>0</v>
      </c>
      <c r="Z2606">
        <v>0</v>
      </c>
      <c r="AA2606" t="s">
        <v>1758</v>
      </c>
      <c r="AB2606" t="s">
        <v>2044</v>
      </c>
      <c r="AD2606" t="s">
        <v>2045</v>
      </c>
      <c r="AE2606" t="s">
        <v>2046</v>
      </c>
      <c r="AI2606" t="s">
        <v>1761</v>
      </c>
      <c r="AL2606" t="s">
        <v>6891</v>
      </c>
      <c r="AM2606">
        <v>6</v>
      </c>
      <c r="AN2606" t="s">
        <v>1081</v>
      </c>
      <c r="AO2606" t="s">
        <v>2875</v>
      </c>
      <c r="AP2606">
        <v>0</v>
      </c>
      <c r="AQ2606" s="388">
        <v>44487</v>
      </c>
      <c r="AS2606" t="s">
        <v>3186</v>
      </c>
      <c r="AT2606" s="388">
        <v>44488</v>
      </c>
      <c r="AU2606" t="s">
        <v>1756</v>
      </c>
      <c r="AV2606" t="s">
        <v>1756</v>
      </c>
      <c r="AZ2606" t="s">
        <v>1756</v>
      </c>
      <c r="BA2606" t="s">
        <v>1767</v>
      </c>
      <c r="BB2606" t="s">
        <v>6904</v>
      </c>
      <c r="BC2606" t="s">
        <v>6905</v>
      </c>
      <c r="BD2606" t="s">
        <v>1756</v>
      </c>
      <c r="BE2606" t="s">
        <v>6257</v>
      </c>
      <c r="BF2606" t="s">
        <v>822</v>
      </c>
    </row>
    <row r="2607" spans="1:58">
      <c r="A2607" t="s">
        <v>829</v>
      </c>
      <c r="B2607">
        <v>6</v>
      </c>
      <c r="C2607">
        <v>0</v>
      </c>
      <c r="D2607">
        <v>10241</v>
      </c>
      <c r="E2607" t="s">
        <v>6890</v>
      </c>
      <c r="F2607">
        <v>53510612</v>
      </c>
      <c r="G2607" t="s">
        <v>2041</v>
      </c>
      <c r="H2607">
        <v>0</v>
      </c>
      <c r="I2607" t="s">
        <v>2083</v>
      </c>
      <c r="J2607">
        <v>12.21</v>
      </c>
      <c r="K2607">
        <v>11</v>
      </c>
      <c r="L2607" t="s">
        <v>1771</v>
      </c>
      <c r="M2607" t="s">
        <v>2084</v>
      </c>
      <c r="N2607" t="s">
        <v>1757</v>
      </c>
      <c r="O2607" t="s">
        <v>1756</v>
      </c>
      <c r="P2607" t="s">
        <v>1756</v>
      </c>
      <c r="Q2607" s="387">
        <v>134.31</v>
      </c>
      <c r="R2607">
        <v>17.4603</v>
      </c>
      <c r="S2607">
        <v>151.77029999999999</v>
      </c>
      <c r="T2607" s="388">
        <v>44480</v>
      </c>
      <c r="U2607">
        <v>0</v>
      </c>
      <c r="V2607" t="s">
        <v>834</v>
      </c>
      <c r="W2607" s="388">
        <v>44490</v>
      </c>
      <c r="X2607">
        <v>168</v>
      </c>
      <c r="Y2607">
        <v>0</v>
      </c>
      <c r="Z2607">
        <v>0</v>
      </c>
      <c r="AA2607" t="s">
        <v>1758</v>
      </c>
      <c r="AB2607" t="s">
        <v>2044</v>
      </c>
      <c r="AD2607" t="s">
        <v>2045</v>
      </c>
      <c r="AE2607" t="s">
        <v>2046</v>
      </c>
      <c r="AI2607" t="s">
        <v>1761</v>
      </c>
      <c r="AL2607" t="s">
        <v>6891</v>
      </c>
      <c r="AM2607">
        <v>6</v>
      </c>
      <c r="AN2607" t="s">
        <v>1081</v>
      </c>
      <c r="AO2607" t="s">
        <v>2875</v>
      </c>
      <c r="AP2607">
        <v>0</v>
      </c>
      <c r="AQ2607" s="388">
        <v>44487</v>
      </c>
      <c r="AS2607" t="s">
        <v>3186</v>
      </c>
      <c r="AT2607" s="388">
        <v>44488</v>
      </c>
      <c r="AU2607" t="s">
        <v>1756</v>
      </c>
      <c r="AV2607" t="s">
        <v>1756</v>
      </c>
      <c r="AZ2607" t="s">
        <v>1756</v>
      </c>
      <c r="BA2607" t="s">
        <v>1767</v>
      </c>
      <c r="BB2607" t="s">
        <v>6906</v>
      </c>
      <c r="BC2607" t="s">
        <v>6907</v>
      </c>
      <c r="BD2607" t="s">
        <v>1756</v>
      </c>
      <c r="BE2607" t="s">
        <v>6257</v>
      </c>
      <c r="BF2607" t="s">
        <v>822</v>
      </c>
    </row>
    <row r="2608" spans="1:58">
      <c r="A2608" t="s">
        <v>829</v>
      </c>
      <c r="B2608">
        <v>6</v>
      </c>
      <c r="C2608">
        <v>0</v>
      </c>
      <c r="D2608">
        <v>10241</v>
      </c>
      <c r="E2608" t="s">
        <v>6890</v>
      </c>
      <c r="F2608">
        <v>53510612</v>
      </c>
      <c r="G2608" t="s">
        <v>2041</v>
      </c>
      <c r="H2608">
        <v>0</v>
      </c>
      <c r="I2608" t="s">
        <v>2089</v>
      </c>
      <c r="J2608">
        <v>146.96</v>
      </c>
      <c r="K2608">
        <v>11</v>
      </c>
      <c r="L2608" t="s">
        <v>2063</v>
      </c>
      <c r="M2608" t="s">
        <v>2090</v>
      </c>
      <c r="N2608" t="s">
        <v>1757</v>
      </c>
      <c r="O2608" t="s">
        <v>1756</v>
      </c>
      <c r="P2608" t="s">
        <v>1756</v>
      </c>
      <c r="Q2608" s="387">
        <v>1616.56</v>
      </c>
      <c r="R2608">
        <v>210.15280000000001</v>
      </c>
      <c r="S2608">
        <v>1826.7127999999998</v>
      </c>
      <c r="T2608" s="388">
        <v>44480</v>
      </c>
      <c r="U2608">
        <v>0</v>
      </c>
      <c r="V2608" t="s">
        <v>834</v>
      </c>
      <c r="W2608" s="388">
        <v>44490</v>
      </c>
      <c r="X2608">
        <v>168</v>
      </c>
      <c r="Y2608">
        <v>0</v>
      </c>
      <c r="Z2608">
        <v>0</v>
      </c>
      <c r="AA2608" t="s">
        <v>1758</v>
      </c>
      <c r="AB2608" t="s">
        <v>2044</v>
      </c>
      <c r="AD2608" t="s">
        <v>2045</v>
      </c>
      <c r="AE2608" t="s">
        <v>2046</v>
      </c>
      <c r="AI2608" t="s">
        <v>1761</v>
      </c>
      <c r="AL2608" t="s">
        <v>6891</v>
      </c>
      <c r="AM2608">
        <v>6</v>
      </c>
      <c r="AN2608" t="s">
        <v>1081</v>
      </c>
      <c r="AO2608" t="s">
        <v>2875</v>
      </c>
      <c r="AP2608">
        <v>0</v>
      </c>
      <c r="AQ2608" s="388">
        <v>44487</v>
      </c>
      <c r="AS2608" t="s">
        <v>3186</v>
      </c>
      <c r="AT2608" s="388">
        <v>44488</v>
      </c>
      <c r="AU2608" t="s">
        <v>1756</v>
      </c>
      <c r="AV2608" t="s">
        <v>1756</v>
      </c>
      <c r="AZ2608" t="s">
        <v>1756</v>
      </c>
      <c r="BA2608" t="s">
        <v>1767</v>
      </c>
      <c r="BB2608" t="s">
        <v>6908</v>
      </c>
      <c r="BC2608" t="s">
        <v>6909</v>
      </c>
      <c r="BD2608" t="s">
        <v>1756</v>
      </c>
      <c r="BE2608" t="s">
        <v>6257</v>
      </c>
      <c r="BF2608" t="s">
        <v>822</v>
      </c>
    </row>
    <row r="2609" spans="1:58">
      <c r="A2609" t="s">
        <v>829</v>
      </c>
      <c r="B2609">
        <v>6</v>
      </c>
      <c r="C2609">
        <v>0</v>
      </c>
      <c r="D2609">
        <v>10241</v>
      </c>
      <c r="E2609" t="s">
        <v>6890</v>
      </c>
      <c r="F2609">
        <v>53510612</v>
      </c>
      <c r="G2609" t="s">
        <v>2041</v>
      </c>
      <c r="H2609">
        <v>0</v>
      </c>
      <c r="I2609" t="s">
        <v>2095</v>
      </c>
      <c r="J2609">
        <v>138.44999999999999</v>
      </c>
      <c r="K2609">
        <v>5</v>
      </c>
      <c r="L2609" t="s">
        <v>2063</v>
      </c>
      <c r="M2609" t="s">
        <v>2096</v>
      </c>
      <c r="N2609" t="s">
        <v>1757</v>
      </c>
      <c r="O2609" t="s">
        <v>1756</v>
      </c>
      <c r="P2609" t="s">
        <v>1756</v>
      </c>
      <c r="Q2609" s="387">
        <v>692.25</v>
      </c>
      <c r="R2609">
        <v>89.992500000000007</v>
      </c>
      <c r="S2609">
        <v>782.24249999999995</v>
      </c>
      <c r="T2609" s="388">
        <v>44480</v>
      </c>
      <c r="U2609">
        <v>0</v>
      </c>
      <c r="V2609" t="s">
        <v>834</v>
      </c>
      <c r="W2609" s="388">
        <v>44490</v>
      </c>
      <c r="X2609">
        <v>168</v>
      </c>
      <c r="Y2609">
        <v>0</v>
      </c>
      <c r="Z2609">
        <v>0</v>
      </c>
      <c r="AA2609" t="s">
        <v>1758</v>
      </c>
      <c r="AB2609" t="s">
        <v>2044</v>
      </c>
      <c r="AD2609" t="s">
        <v>2045</v>
      </c>
      <c r="AE2609" t="s">
        <v>2046</v>
      </c>
      <c r="AI2609" t="s">
        <v>1761</v>
      </c>
      <c r="AL2609" t="s">
        <v>6891</v>
      </c>
      <c r="AM2609">
        <v>6</v>
      </c>
      <c r="AN2609" t="s">
        <v>1081</v>
      </c>
      <c r="AO2609" t="s">
        <v>2875</v>
      </c>
      <c r="AP2609">
        <v>0</v>
      </c>
      <c r="AQ2609" s="388">
        <v>44487</v>
      </c>
      <c r="AS2609" t="s">
        <v>3186</v>
      </c>
      <c r="AT2609" s="388">
        <v>44488</v>
      </c>
      <c r="AU2609" t="s">
        <v>1756</v>
      </c>
      <c r="AV2609" t="s">
        <v>1756</v>
      </c>
      <c r="AZ2609" t="s">
        <v>1756</v>
      </c>
      <c r="BA2609" t="s">
        <v>1767</v>
      </c>
      <c r="BB2609" t="s">
        <v>6910</v>
      </c>
      <c r="BC2609" t="s">
        <v>6911</v>
      </c>
      <c r="BD2609" t="s">
        <v>1756</v>
      </c>
      <c r="BE2609" t="s">
        <v>6257</v>
      </c>
      <c r="BF2609" t="s">
        <v>822</v>
      </c>
    </row>
    <row r="2610" spans="1:58">
      <c r="A2610" t="s">
        <v>829</v>
      </c>
      <c r="B2610">
        <v>6</v>
      </c>
      <c r="C2610">
        <v>0</v>
      </c>
      <c r="D2610">
        <v>10241</v>
      </c>
      <c r="E2610" t="s">
        <v>6890</v>
      </c>
      <c r="F2610">
        <v>53510612</v>
      </c>
      <c r="G2610" t="s">
        <v>2041</v>
      </c>
      <c r="H2610">
        <v>0</v>
      </c>
      <c r="I2610" t="s">
        <v>2247</v>
      </c>
      <c r="J2610">
        <v>131.47999999999999</v>
      </c>
      <c r="K2610">
        <v>11</v>
      </c>
      <c r="L2610" t="s">
        <v>2063</v>
      </c>
      <c r="M2610" t="s">
        <v>2248</v>
      </c>
      <c r="N2610" t="s">
        <v>1757</v>
      </c>
      <c r="O2610" t="s">
        <v>1756</v>
      </c>
      <c r="P2610" t="s">
        <v>1756</v>
      </c>
      <c r="Q2610" s="387">
        <v>1446.28</v>
      </c>
      <c r="R2610">
        <v>188.0164</v>
      </c>
      <c r="S2610">
        <v>1634.2963999999997</v>
      </c>
      <c r="T2610" s="388">
        <v>44480</v>
      </c>
      <c r="U2610">
        <v>0</v>
      </c>
      <c r="V2610" t="s">
        <v>834</v>
      </c>
      <c r="W2610" s="388">
        <v>44490</v>
      </c>
      <c r="X2610">
        <v>168</v>
      </c>
      <c r="Y2610">
        <v>0</v>
      </c>
      <c r="Z2610">
        <v>0</v>
      </c>
      <c r="AA2610" t="s">
        <v>1758</v>
      </c>
      <c r="AB2610" t="s">
        <v>2044</v>
      </c>
      <c r="AD2610" t="s">
        <v>2045</v>
      </c>
      <c r="AE2610" t="s">
        <v>2046</v>
      </c>
      <c r="AI2610" t="s">
        <v>1761</v>
      </c>
      <c r="AL2610" t="s">
        <v>6891</v>
      </c>
      <c r="AM2610">
        <v>6</v>
      </c>
      <c r="AN2610" t="s">
        <v>1081</v>
      </c>
      <c r="AO2610" t="s">
        <v>2875</v>
      </c>
      <c r="AP2610">
        <v>0</v>
      </c>
      <c r="AQ2610" s="388">
        <v>44487</v>
      </c>
      <c r="AS2610" t="s">
        <v>3186</v>
      </c>
      <c r="AT2610" s="388">
        <v>44488</v>
      </c>
      <c r="AU2610" t="s">
        <v>1756</v>
      </c>
      <c r="AV2610" t="s">
        <v>1756</v>
      </c>
      <c r="AZ2610" t="s">
        <v>1756</v>
      </c>
      <c r="BA2610" t="s">
        <v>1767</v>
      </c>
      <c r="BB2610" t="s">
        <v>6912</v>
      </c>
      <c r="BC2610" t="s">
        <v>6913</v>
      </c>
      <c r="BD2610" t="s">
        <v>1756</v>
      </c>
      <c r="BE2610" t="s">
        <v>6257</v>
      </c>
      <c r="BF2610" t="s">
        <v>822</v>
      </c>
    </row>
    <row r="2611" spans="1:58">
      <c r="A2611" t="s">
        <v>829</v>
      </c>
      <c r="B2611">
        <v>6</v>
      </c>
      <c r="C2611">
        <v>0</v>
      </c>
      <c r="D2611">
        <v>10240</v>
      </c>
      <c r="E2611" t="s">
        <v>6914</v>
      </c>
      <c r="F2611">
        <v>53510612</v>
      </c>
      <c r="G2611" t="s">
        <v>2041</v>
      </c>
      <c r="H2611">
        <v>0</v>
      </c>
      <c r="I2611" t="s">
        <v>2052</v>
      </c>
      <c r="J2611">
        <v>75</v>
      </c>
      <c r="K2611">
        <v>27</v>
      </c>
      <c r="L2611" t="s">
        <v>1771</v>
      </c>
      <c r="M2611" t="s">
        <v>1756</v>
      </c>
      <c r="N2611" t="s">
        <v>1756</v>
      </c>
      <c r="O2611" t="s">
        <v>2053</v>
      </c>
      <c r="P2611" t="s">
        <v>1757</v>
      </c>
      <c r="Q2611" s="387">
        <v>2025</v>
      </c>
      <c r="R2611">
        <v>263.25</v>
      </c>
      <c r="S2611">
        <v>2288.25</v>
      </c>
      <c r="T2611" s="388">
        <v>44479</v>
      </c>
      <c r="U2611">
        <v>0</v>
      </c>
      <c r="V2611" t="s">
        <v>834</v>
      </c>
      <c r="W2611" s="388">
        <v>44490</v>
      </c>
      <c r="X2611">
        <v>168</v>
      </c>
      <c r="Y2611">
        <v>0</v>
      </c>
      <c r="Z2611">
        <v>0</v>
      </c>
      <c r="AA2611" t="s">
        <v>1758</v>
      </c>
      <c r="AB2611" t="s">
        <v>2044</v>
      </c>
      <c r="AD2611" t="s">
        <v>2045</v>
      </c>
      <c r="AE2611" t="s">
        <v>2046</v>
      </c>
      <c r="AI2611" t="s">
        <v>1761</v>
      </c>
      <c r="AL2611" t="s">
        <v>6915</v>
      </c>
      <c r="AM2611">
        <v>6</v>
      </c>
      <c r="AN2611" t="s">
        <v>3133</v>
      </c>
      <c r="AO2611" t="s">
        <v>2852</v>
      </c>
      <c r="AP2611">
        <v>0</v>
      </c>
      <c r="AQ2611" s="388">
        <v>44487</v>
      </c>
      <c r="AS2611" t="s">
        <v>3186</v>
      </c>
      <c r="AT2611" s="388">
        <v>44488</v>
      </c>
      <c r="AU2611" t="s">
        <v>1756</v>
      </c>
      <c r="AV2611" t="s">
        <v>1756</v>
      </c>
      <c r="AZ2611" t="s">
        <v>1756</v>
      </c>
      <c r="BA2611" t="s">
        <v>1767</v>
      </c>
      <c r="BB2611" t="s">
        <v>6916</v>
      </c>
      <c r="BC2611" t="s">
        <v>6917</v>
      </c>
      <c r="BD2611" t="s">
        <v>1756</v>
      </c>
      <c r="BE2611" t="s">
        <v>6257</v>
      </c>
      <c r="BF2611" t="s">
        <v>822</v>
      </c>
    </row>
    <row r="2612" spans="1:58">
      <c r="A2612" t="s">
        <v>829</v>
      </c>
      <c r="B2612">
        <v>6</v>
      </c>
      <c r="C2612">
        <v>0</v>
      </c>
      <c r="D2612">
        <v>10240</v>
      </c>
      <c r="E2612" t="s">
        <v>6914</v>
      </c>
      <c r="F2612">
        <v>53510612</v>
      </c>
      <c r="G2612" t="s">
        <v>2041</v>
      </c>
      <c r="H2612">
        <v>0</v>
      </c>
      <c r="I2612" t="s">
        <v>2056</v>
      </c>
      <c r="J2612">
        <v>210</v>
      </c>
      <c r="K2612">
        <v>3</v>
      </c>
      <c r="L2612" t="s">
        <v>1755</v>
      </c>
      <c r="M2612" t="s">
        <v>1756</v>
      </c>
      <c r="N2612" t="s">
        <v>1756</v>
      </c>
      <c r="P2612" t="s">
        <v>1757</v>
      </c>
      <c r="Q2612" s="387">
        <v>630</v>
      </c>
      <c r="R2612">
        <v>81.900000000000006</v>
      </c>
      <c r="S2612">
        <v>711.9</v>
      </c>
      <c r="T2612" s="388">
        <v>44479</v>
      </c>
      <c r="U2612">
        <v>0</v>
      </c>
      <c r="V2612" t="s">
        <v>834</v>
      </c>
      <c r="W2612" s="388">
        <v>44490</v>
      </c>
      <c r="X2612">
        <v>168</v>
      </c>
      <c r="Y2612">
        <v>0</v>
      </c>
      <c r="Z2612">
        <v>0</v>
      </c>
      <c r="AA2612" t="s">
        <v>1758</v>
      </c>
      <c r="AB2612" t="s">
        <v>2044</v>
      </c>
      <c r="AD2612" t="s">
        <v>2045</v>
      </c>
      <c r="AE2612" t="s">
        <v>2046</v>
      </c>
      <c r="AI2612" t="s">
        <v>1761</v>
      </c>
      <c r="AL2612" t="s">
        <v>6915</v>
      </c>
      <c r="AM2612">
        <v>6</v>
      </c>
      <c r="AN2612" t="s">
        <v>3133</v>
      </c>
      <c r="AO2612" t="s">
        <v>2852</v>
      </c>
      <c r="AP2612">
        <v>0</v>
      </c>
      <c r="AQ2612" s="388">
        <v>44487</v>
      </c>
      <c r="AS2612" t="s">
        <v>3186</v>
      </c>
      <c r="AT2612" s="388">
        <v>44488</v>
      </c>
      <c r="AU2612" t="s">
        <v>1756</v>
      </c>
      <c r="AV2612" t="s">
        <v>1756</v>
      </c>
      <c r="AZ2612" t="s">
        <v>1756</v>
      </c>
      <c r="BA2612" t="s">
        <v>1767</v>
      </c>
      <c r="BB2612" t="s">
        <v>6918</v>
      </c>
      <c r="BC2612" t="s">
        <v>6919</v>
      </c>
      <c r="BD2612" t="s">
        <v>1756</v>
      </c>
      <c r="BE2612" t="s">
        <v>6257</v>
      </c>
      <c r="BF2612" t="s">
        <v>822</v>
      </c>
    </row>
    <row r="2613" spans="1:58">
      <c r="A2613" t="s">
        <v>829</v>
      </c>
      <c r="B2613">
        <v>6</v>
      </c>
      <c r="C2613">
        <v>0</v>
      </c>
      <c r="D2613">
        <v>10240</v>
      </c>
      <c r="E2613" t="s">
        <v>6914</v>
      </c>
      <c r="F2613">
        <v>53510612</v>
      </c>
      <c r="G2613" t="s">
        <v>2041</v>
      </c>
      <c r="H2613">
        <v>0</v>
      </c>
      <c r="I2613" t="s">
        <v>2062</v>
      </c>
      <c r="J2613">
        <v>138.05000000000001</v>
      </c>
      <c r="K2613">
        <v>8</v>
      </c>
      <c r="L2613" t="s">
        <v>2063</v>
      </c>
      <c r="M2613" t="s">
        <v>2064</v>
      </c>
      <c r="N2613" t="s">
        <v>1757</v>
      </c>
      <c r="O2613" t="s">
        <v>1756</v>
      </c>
      <c r="P2613" t="s">
        <v>1756</v>
      </c>
      <c r="Q2613" s="387">
        <v>1104.4000000000001</v>
      </c>
      <c r="R2613">
        <v>143.572</v>
      </c>
      <c r="S2613">
        <v>1247.972</v>
      </c>
      <c r="T2613" s="388">
        <v>44479</v>
      </c>
      <c r="U2613">
        <v>0</v>
      </c>
      <c r="V2613" t="s">
        <v>834</v>
      </c>
      <c r="W2613" s="388">
        <v>44490</v>
      </c>
      <c r="X2613">
        <v>168</v>
      </c>
      <c r="Y2613">
        <v>0</v>
      </c>
      <c r="Z2613">
        <v>0</v>
      </c>
      <c r="AA2613" t="s">
        <v>1758</v>
      </c>
      <c r="AB2613" t="s">
        <v>2044</v>
      </c>
      <c r="AD2613" t="s">
        <v>2045</v>
      </c>
      <c r="AE2613" t="s">
        <v>2046</v>
      </c>
      <c r="AI2613" t="s">
        <v>1761</v>
      </c>
      <c r="AL2613" t="s">
        <v>6915</v>
      </c>
      <c r="AM2613">
        <v>6</v>
      </c>
      <c r="AN2613" t="s">
        <v>3133</v>
      </c>
      <c r="AO2613" t="s">
        <v>2852</v>
      </c>
      <c r="AP2613">
        <v>0</v>
      </c>
      <c r="AQ2613" s="388">
        <v>44487</v>
      </c>
      <c r="AS2613" t="s">
        <v>3186</v>
      </c>
      <c r="AT2613" s="388">
        <v>44488</v>
      </c>
      <c r="AU2613" t="s">
        <v>1756</v>
      </c>
      <c r="AV2613" t="s">
        <v>1756</v>
      </c>
      <c r="AZ2613" t="s">
        <v>1756</v>
      </c>
      <c r="BA2613" t="s">
        <v>1767</v>
      </c>
      <c r="BB2613" t="s">
        <v>6920</v>
      </c>
      <c r="BC2613" t="s">
        <v>6921</v>
      </c>
      <c r="BD2613" t="s">
        <v>1756</v>
      </c>
      <c r="BE2613" t="s">
        <v>6257</v>
      </c>
      <c r="BF2613" t="s">
        <v>822</v>
      </c>
    </row>
    <row r="2614" spans="1:58">
      <c r="A2614" t="s">
        <v>829</v>
      </c>
      <c r="B2614">
        <v>6</v>
      </c>
      <c r="C2614">
        <v>0</v>
      </c>
      <c r="D2614">
        <v>10240</v>
      </c>
      <c r="E2614" t="s">
        <v>6914</v>
      </c>
      <c r="F2614">
        <v>53510612</v>
      </c>
      <c r="G2614" t="s">
        <v>2041</v>
      </c>
      <c r="H2614">
        <v>0</v>
      </c>
      <c r="I2614" t="s">
        <v>2073</v>
      </c>
      <c r="J2614">
        <v>243.75</v>
      </c>
      <c r="K2614">
        <v>2</v>
      </c>
      <c r="L2614" t="s">
        <v>1755</v>
      </c>
      <c r="M2614" t="s">
        <v>2074</v>
      </c>
      <c r="N2614" t="s">
        <v>1757</v>
      </c>
      <c r="O2614" t="s">
        <v>1756</v>
      </c>
      <c r="P2614" t="s">
        <v>1756</v>
      </c>
      <c r="Q2614" s="387">
        <v>487.5</v>
      </c>
      <c r="R2614">
        <v>63.375</v>
      </c>
      <c r="S2614">
        <v>550.875</v>
      </c>
      <c r="T2614" s="388">
        <v>44479</v>
      </c>
      <c r="U2614">
        <v>0</v>
      </c>
      <c r="V2614" t="s">
        <v>834</v>
      </c>
      <c r="W2614" s="388">
        <v>44490</v>
      </c>
      <c r="X2614">
        <v>168</v>
      </c>
      <c r="Y2614">
        <v>0</v>
      </c>
      <c r="Z2614">
        <v>0</v>
      </c>
      <c r="AA2614" t="s">
        <v>1758</v>
      </c>
      <c r="AB2614" t="s">
        <v>2044</v>
      </c>
      <c r="AD2614" t="s">
        <v>2045</v>
      </c>
      <c r="AE2614" t="s">
        <v>2046</v>
      </c>
      <c r="AI2614" t="s">
        <v>1761</v>
      </c>
      <c r="AL2614" t="s">
        <v>6915</v>
      </c>
      <c r="AM2614">
        <v>6</v>
      </c>
      <c r="AN2614" t="s">
        <v>3133</v>
      </c>
      <c r="AO2614" t="s">
        <v>2852</v>
      </c>
      <c r="AP2614">
        <v>0</v>
      </c>
      <c r="AQ2614" s="388">
        <v>44487</v>
      </c>
      <c r="AS2614" t="s">
        <v>3186</v>
      </c>
      <c r="AT2614" s="388">
        <v>44488</v>
      </c>
      <c r="AU2614" t="s">
        <v>1756</v>
      </c>
      <c r="AV2614" t="s">
        <v>1756</v>
      </c>
      <c r="AZ2614" t="s">
        <v>1756</v>
      </c>
      <c r="BA2614" t="s">
        <v>1767</v>
      </c>
      <c r="BB2614" t="s">
        <v>6922</v>
      </c>
      <c r="BC2614" t="s">
        <v>6923</v>
      </c>
      <c r="BD2614" t="s">
        <v>1756</v>
      </c>
      <c r="BE2614" t="s">
        <v>6257</v>
      </c>
      <c r="BF2614" t="s">
        <v>822</v>
      </c>
    </row>
    <row r="2615" spans="1:58">
      <c r="A2615" t="s">
        <v>829</v>
      </c>
      <c r="B2615">
        <v>6</v>
      </c>
      <c r="C2615">
        <v>0</v>
      </c>
      <c r="D2615">
        <v>10240</v>
      </c>
      <c r="E2615" t="s">
        <v>6914</v>
      </c>
      <c r="F2615">
        <v>53510612</v>
      </c>
      <c r="G2615" t="s">
        <v>2041</v>
      </c>
      <c r="H2615">
        <v>0</v>
      </c>
      <c r="I2615" t="s">
        <v>2083</v>
      </c>
      <c r="J2615">
        <v>12.21</v>
      </c>
      <c r="K2615">
        <v>16</v>
      </c>
      <c r="L2615" t="s">
        <v>1771</v>
      </c>
      <c r="M2615" t="s">
        <v>2084</v>
      </c>
      <c r="N2615" t="s">
        <v>1757</v>
      </c>
      <c r="O2615" t="s">
        <v>1756</v>
      </c>
      <c r="P2615" t="s">
        <v>1756</v>
      </c>
      <c r="Q2615" s="387">
        <v>195.36</v>
      </c>
      <c r="R2615">
        <v>25.396800000000002</v>
      </c>
      <c r="S2615">
        <v>220.7568</v>
      </c>
      <c r="T2615" s="388">
        <v>44479</v>
      </c>
      <c r="U2615">
        <v>0</v>
      </c>
      <c r="V2615" t="s">
        <v>834</v>
      </c>
      <c r="W2615" s="388">
        <v>44490</v>
      </c>
      <c r="X2615">
        <v>168</v>
      </c>
      <c r="Y2615">
        <v>0</v>
      </c>
      <c r="Z2615">
        <v>0</v>
      </c>
      <c r="AA2615" t="s">
        <v>1758</v>
      </c>
      <c r="AB2615" t="s">
        <v>2044</v>
      </c>
      <c r="AD2615" t="s">
        <v>2045</v>
      </c>
      <c r="AE2615" t="s">
        <v>2046</v>
      </c>
      <c r="AI2615" t="s">
        <v>1761</v>
      </c>
      <c r="AL2615" t="s">
        <v>6915</v>
      </c>
      <c r="AM2615">
        <v>6</v>
      </c>
      <c r="AN2615" t="s">
        <v>3133</v>
      </c>
      <c r="AO2615" t="s">
        <v>2852</v>
      </c>
      <c r="AP2615">
        <v>0</v>
      </c>
      <c r="AQ2615" s="388">
        <v>44487</v>
      </c>
      <c r="AS2615" t="s">
        <v>3186</v>
      </c>
      <c r="AT2615" s="388">
        <v>44488</v>
      </c>
      <c r="AU2615" t="s">
        <v>1756</v>
      </c>
      <c r="AV2615" t="s">
        <v>1756</v>
      </c>
      <c r="AZ2615" t="s">
        <v>1756</v>
      </c>
      <c r="BA2615" t="s">
        <v>1767</v>
      </c>
      <c r="BB2615" t="s">
        <v>6924</v>
      </c>
      <c r="BC2615" t="s">
        <v>6925</v>
      </c>
      <c r="BD2615" t="s">
        <v>1756</v>
      </c>
      <c r="BE2615" t="s">
        <v>6257</v>
      </c>
      <c r="BF2615" t="s">
        <v>822</v>
      </c>
    </row>
    <row r="2616" spans="1:58">
      <c r="A2616" t="s">
        <v>829</v>
      </c>
      <c r="B2616">
        <v>6</v>
      </c>
      <c r="C2616">
        <v>0</v>
      </c>
      <c r="D2616">
        <v>10240</v>
      </c>
      <c r="E2616" t="s">
        <v>6914</v>
      </c>
      <c r="F2616">
        <v>53510612</v>
      </c>
      <c r="G2616" t="s">
        <v>2041</v>
      </c>
      <c r="H2616">
        <v>0</v>
      </c>
      <c r="I2616" t="s">
        <v>2089</v>
      </c>
      <c r="J2616">
        <v>146.96</v>
      </c>
      <c r="K2616">
        <v>8</v>
      </c>
      <c r="L2616" t="s">
        <v>2063</v>
      </c>
      <c r="M2616" t="s">
        <v>2090</v>
      </c>
      <c r="N2616" t="s">
        <v>1757</v>
      </c>
      <c r="O2616" t="s">
        <v>1756</v>
      </c>
      <c r="P2616" t="s">
        <v>1756</v>
      </c>
      <c r="Q2616" s="387">
        <v>1175.68</v>
      </c>
      <c r="R2616">
        <v>152.83840000000001</v>
      </c>
      <c r="S2616">
        <v>1328.5183999999999</v>
      </c>
      <c r="T2616" s="388">
        <v>44479</v>
      </c>
      <c r="U2616">
        <v>0</v>
      </c>
      <c r="V2616" t="s">
        <v>834</v>
      </c>
      <c r="W2616" s="388">
        <v>44490</v>
      </c>
      <c r="X2616">
        <v>168</v>
      </c>
      <c r="Y2616">
        <v>0</v>
      </c>
      <c r="Z2616">
        <v>0</v>
      </c>
      <c r="AA2616" t="s">
        <v>1758</v>
      </c>
      <c r="AB2616" t="s">
        <v>2044</v>
      </c>
      <c r="AD2616" t="s">
        <v>2045</v>
      </c>
      <c r="AE2616" t="s">
        <v>2046</v>
      </c>
      <c r="AI2616" t="s">
        <v>1761</v>
      </c>
      <c r="AL2616" t="s">
        <v>6915</v>
      </c>
      <c r="AM2616">
        <v>6</v>
      </c>
      <c r="AN2616" t="s">
        <v>3133</v>
      </c>
      <c r="AO2616" t="s">
        <v>2852</v>
      </c>
      <c r="AP2616">
        <v>0</v>
      </c>
      <c r="AQ2616" s="388">
        <v>44487</v>
      </c>
      <c r="AS2616" t="s">
        <v>3186</v>
      </c>
      <c r="AT2616" s="388">
        <v>44488</v>
      </c>
      <c r="AU2616" t="s">
        <v>1756</v>
      </c>
      <c r="AV2616" t="s">
        <v>1756</v>
      </c>
      <c r="AZ2616" t="s">
        <v>1756</v>
      </c>
      <c r="BA2616" t="s">
        <v>1767</v>
      </c>
      <c r="BB2616" t="s">
        <v>6926</v>
      </c>
      <c r="BC2616" t="s">
        <v>6927</v>
      </c>
      <c r="BD2616" t="s">
        <v>1756</v>
      </c>
      <c r="BE2616" t="s">
        <v>6257</v>
      </c>
      <c r="BF2616" t="s">
        <v>822</v>
      </c>
    </row>
    <row r="2617" spans="1:58">
      <c r="A2617" t="s">
        <v>829</v>
      </c>
      <c r="B2617">
        <v>6</v>
      </c>
      <c r="C2617">
        <v>0</v>
      </c>
      <c r="D2617">
        <v>10240</v>
      </c>
      <c r="E2617" t="s">
        <v>6914</v>
      </c>
      <c r="F2617">
        <v>53510612</v>
      </c>
      <c r="G2617" t="s">
        <v>2041</v>
      </c>
      <c r="H2617">
        <v>0</v>
      </c>
      <c r="I2617" t="s">
        <v>2095</v>
      </c>
      <c r="J2617">
        <v>138.44999999999999</v>
      </c>
      <c r="K2617">
        <v>8</v>
      </c>
      <c r="L2617" t="s">
        <v>2063</v>
      </c>
      <c r="M2617" t="s">
        <v>2096</v>
      </c>
      <c r="N2617" t="s">
        <v>1757</v>
      </c>
      <c r="O2617" t="s">
        <v>1756</v>
      </c>
      <c r="P2617" t="s">
        <v>1756</v>
      </c>
      <c r="Q2617" s="387">
        <v>1107.5999999999999</v>
      </c>
      <c r="R2617">
        <v>143.988</v>
      </c>
      <c r="S2617">
        <v>1251.5879999999997</v>
      </c>
      <c r="T2617" s="388">
        <v>44479</v>
      </c>
      <c r="U2617">
        <v>0</v>
      </c>
      <c r="V2617" t="s">
        <v>834</v>
      </c>
      <c r="W2617" s="388">
        <v>44490</v>
      </c>
      <c r="X2617">
        <v>168</v>
      </c>
      <c r="Y2617">
        <v>0</v>
      </c>
      <c r="Z2617">
        <v>0</v>
      </c>
      <c r="AA2617" t="s">
        <v>1758</v>
      </c>
      <c r="AB2617" t="s">
        <v>2044</v>
      </c>
      <c r="AD2617" t="s">
        <v>2045</v>
      </c>
      <c r="AE2617" t="s">
        <v>2046</v>
      </c>
      <c r="AI2617" t="s">
        <v>1761</v>
      </c>
      <c r="AL2617" t="s">
        <v>6915</v>
      </c>
      <c r="AM2617">
        <v>6</v>
      </c>
      <c r="AN2617" t="s">
        <v>3133</v>
      </c>
      <c r="AO2617" t="s">
        <v>2852</v>
      </c>
      <c r="AP2617">
        <v>0</v>
      </c>
      <c r="AQ2617" s="388">
        <v>44487</v>
      </c>
      <c r="AS2617" t="s">
        <v>3186</v>
      </c>
      <c r="AT2617" s="388">
        <v>44488</v>
      </c>
      <c r="AU2617" t="s">
        <v>1756</v>
      </c>
      <c r="AV2617" t="s">
        <v>1756</v>
      </c>
      <c r="AZ2617" t="s">
        <v>1756</v>
      </c>
      <c r="BA2617" t="s">
        <v>1767</v>
      </c>
      <c r="BB2617" t="s">
        <v>6928</v>
      </c>
      <c r="BC2617" t="s">
        <v>6929</v>
      </c>
      <c r="BD2617" t="s">
        <v>1756</v>
      </c>
      <c r="BE2617" t="s">
        <v>6257</v>
      </c>
      <c r="BF2617" t="s">
        <v>822</v>
      </c>
    </row>
    <row r="2618" spans="1:58">
      <c r="A2618" t="s">
        <v>829</v>
      </c>
      <c r="B2618">
        <v>6</v>
      </c>
      <c r="C2618">
        <v>0</v>
      </c>
      <c r="D2618">
        <v>10238</v>
      </c>
      <c r="E2618" t="s">
        <v>6930</v>
      </c>
      <c r="F2618">
        <v>53510612</v>
      </c>
      <c r="G2618" t="s">
        <v>2041</v>
      </c>
      <c r="H2618">
        <v>0</v>
      </c>
      <c r="I2618" t="s">
        <v>2052</v>
      </c>
      <c r="J2618">
        <v>75</v>
      </c>
      <c r="K2618">
        <v>5</v>
      </c>
      <c r="L2618" t="s">
        <v>1771</v>
      </c>
      <c r="M2618" t="s">
        <v>1756</v>
      </c>
      <c r="N2618" t="s">
        <v>1756</v>
      </c>
      <c r="O2618" t="s">
        <v>2053</v>
      </c>
      <c r="P2618" t="s">
        <v>1757</v>
      </c>
      <c r="Q2618" s="387">
        <v>375</v>
      </c>
      <c r="R2618">
        <v>48.75</v>
      </c>
      <c r="S2618">
        <v>423.74999999999994</v>
      </c>
      <c r="T2618" s="388">
        <v>44479</v>
      </c>
      <c r="U2618">
        <v>0</v>
      </c>
      <c r="V2618" t="s">
        <v>834</v>
      </c>
      <c r="W2618" s="388">
        <v>44490</v>
      </c>
      <c r="X2618">
        <v>168</v>
      </c>
      <c r="Y2618">
        <v>0</v>
      </c>
      <c r="Z2618">
        <v>0</v>
      </c>
      <c r="AA2618" t="s">
        <v>1758</v>
      </c>
      <c r="AB2618" t="s">
        <v>2044</v>
      </c>
      <c r="AD2618" t="s">
        <v>2045</v>
      </c>
      <c r="AE2618" t="s">
        <v>2046</v>
      </c>
      <c r="AI2618" t="s">
        <v>1761</v>
      </c>
      <c r="AL2618" t="s">
        <v>6931</v>
      </c>
      <c r="AM2618">
        <v>6</v>
      </c>
      <c r="AN2618" t="s">
        <v>1064</v>
      </c>
      <c r="AO2618" t="s">
        <v>3224</v>
      </c>
      <c r="AP2618">
        <v>0</v>
      </c>
      <c r="AQ2618" s="388">
        <v>44487</v>
      </c>
      <c r="AS2618" t="s">
        <v>3186</v>
      </c>
      <c r="AT2618" s="388">
        <v>44488</v>
      </c>
      <c r="AU2618" t="s">
        <v>1756</v>
      </c>
      <c r="AV2618" t="s">
        <v>1756</v>
      </c>
      <c r="AZ2618" t="s">
        <v>1756</v>
      </c>
      <c r="BA2618" t="s">
        <v>1767</v>
      </c>
      <c r="BB2618" t="s">
        <v>6932</v>
      </c>
      <c r="BC2618" t="s">
        <v>6933</v>
      </c>
      <c r="BD2618" t="s">
        <v>1756</v>
      </c>
      <c r="BE2618" t="s">
        <v>6257</v>
      </c>
      <c r="BF2618" t="s">
        <v>822</v>
      </c>
    </row>
    <row r="2619" spans="1:58">
      <c r="A2619" t="s">
        <v>829</v>
      </c>
      <c r="B2619">
        <v>6</v>
      </c>
      <c r="C2619">
        <v>0</v>
      </c>
      <c r="D2619">
        <v>10238</v>
      </c>
      <c r="E2619" t="s">
        <v>6930</v>
      </c>
      <c r="F2619">
        <v>53510612</v>
      </c>
      <c r="G2619" t="s">
        <v>2041</v>
      </c>
      <c r="H2619">
        <v>0</v>
      </c>
      <c r="I2619" t="s">
        <v>2089</v>
      </c>
      <c r="J2619">
        <v>146.96</v>
      </c>
      <c r="K2619">
        <v>2</v>
      </c>
      <c r="L2619" t="s">
        <v>2063</v>
      </c>
      <c r="M2619" t="s">
        <v>2090</v>
      </c>
      <c r="N2619" t="s">
        <v>1757</v>
      </c>
      <c r="O2619" t="s">
        <v>1756</v>
      </c>
      <c r="P2619" t="s">
        <v>1756</v>
      </c>
      <c r="Q2619" s="387">
        <v>293.92</v>
      </c>
      <c r="R2619">
        <v>38.209600000000002</v>
      </c>
      <c r="S2619">
        <v>332.12959999999998</v>
      </c>
      <c r="T2619" s="388">
        <v>44479</v>
      </c>
      <c r="U2619">
        <v>0</v>
      </c>
      <c r="V2619" t="s">
        <v>834</v>
      </c>
      <c r="W2619" s="388">
        <v>44490</v>
      </c>
      <c r="X2619">
        <v>168</v>
      </c>
      <c r="Y2619">
        <v>0</v>
      </c>
      <c r="Z2619">
        <v>0</v>
      </c>
      <c r="AA2619" t="s">
        <v>1758</v>
      </c>
      <c r="AB2619" t="s">
        <v>2044</v>
      </c>
      <c r="AD2619" t="s">
        <v>2045</v>
      </c>
      <c r="AE2619" t="s">
        <v>2046</v>
      </c>
      <c r="AI2619" t="s">
        <v>1761</v>
      </c>
      <c r="AL2619" t="s">
        <v>6931</v>
      </c>
      <c r="AM2619">
        <v>6</v>
      </c>
      <c r="AN2619" t="s">
        <v>1064</v>
      </c>
      <c r="AO2619" t="s">
        <v>3224</v>
      </c>
      <c r="AP2619">
        <v>0</v>
      </c>
      <c r="AQ2619" s="388">
        <v>44487</v>
      </c>
      <c r="AS2619" t="s">
        <v>3186</v>
      </c>
      <c r="AT2619" s="388">
        <v>44488</v>
      </c>
      <c r="AU2619" t="s">
        <v>1756</v>
      </c>
      <c r="AV2619" t="s">
        <v>1756</v>
      </c>
      <c r="AZ2619" t="s">
        <v>1756</v>
      </c>
      <c r="BA2619" t="s">
        <v>1767</v>
      </c>
      <c r="BB2619" t="s">
        <v>6934</v>
      </c>
      <c r="BC2619" t="s">
        <v>6935</v>
      </c>
      <c r="BD2619" t="s">
        <v>1756</v>
      </c>
      <c r="BE2619" t="s">
        <v>6257</v>
      </c>
      <c r="BF2619" t="s">
        <v>822</v>
      </c>
    </row>
    <row r="2620" spans="1:58">
      <c r="A2620" t="s">
        <v>829</v>
      </c>
      <c r="B2620">
        <v>6</v>
      </c>
      <c r="C2620">
        <v>0</v>
      </c>
      <c r="D2620">
        <v>10238</v>
      </c>
      <c r="E2620" t="s">
        <v>6930</v>
      </c>
      <c r="F2620">
        <v>53510612</v>
      </c>
      <c r="G2620" t="s">
        <v>2041</v>
      </c>
      <c r="H2620">
        <v>0</v>
      </c>
      <c r="I2620" t="s">
        <v>2247</v>
      </c>
      <c r="J2620">
        <v>131.47999999999999</v>
      </c>
      <c r="K2620">
        <v>3</v>
      </c>
      <c r="L2620" t="s">
        <v>2063</v>
      </c>
      <c r="M2620" t="s">
        <v>2248</v>
      </c>
      <c r="N2620" t="s">
        <v>1757</v>
      </c>
      <c r="O2620" t="s">
        <v>1756</v>
      </c>
      <c r="P2620" t="s">
        <v>1756</v>
      </c>
      <c r="Q2620" s="387">
        <v>394.44</v>
      </c>
      <c r="R2620">
        <v>51.277200000000001</v>
      </c>
      <c r="S2620">
        <v>445.71719999999993</v>
      </c>
      <c r="T2620" s="388">
        <v>44479</v>
      </c>
      <c r="U2620">
        <v>0</v>
      </c>
      <c r="V2620" t="s">
        <v>834</v>
      </c>
      <c r="W2620" s="388">
        <v>44490</v>
      </c>
      <c r="X2620">
        <v>168</v>
      </c>
      <c r="Y2620">
        <v>0</v>
      </c>
      <c r="Z2620">
        <v>0</v>
      </c>
      <c r="AA2620" t="s">
        <v>1758</v>
      </c>
      <c r="AB2620" t="s">
        <v>2044</v>
      </c>
      <c r="AD2620" t="s">
        <v>2045</v>
      </c>
      <c r="AE2620" t="s">
        <v>2046</v>
      </c>
      <c r="AI2620" t="s">
        <v>1761</v>
      </c>
      <c r="AL2620" t="s">
        <v>6931</v>
      </c>
      <c r="AM2620">
        <v>6</v>
      </c>
      <c r="AN2620" t="s">
        <v>1064</v>
      </c>
      <c r="AO2620" t="s">
        <v>3224</v>
      </c>
      <c r="AP2620">
        <v>0</v>
      </c>
      <c r="AQ2620" s="388">
        <v>44487</v>
      </c>
      <c r="AS2620" t="s">
        <v>3186</v>
      </c>
      <c r="AT2620" s="388">
        <v>44488</v>
      </c>
      <c r="AU2620" t="s">
        <v>1756</v>
      </c>
      <c r="AV2620" t="s">
        <v>1756</v>
      </c>
      <c r="AZ2620" t="s">
        <v>1756</v>
      </c>
      <c r="BA2620" t="s">
        <v>1767</v>
      </c>
      <c r="BB2620" t="s">
        <v>6936</v>
      </c>
      <c r="BC2620" t="s">
        <v>6937</v>
      </c>
      <c r="BD2620" t="s">
        <v>1756</v>
      </c>
      <c r="BE2620" t="s">
        <v>6257</v>
      </c>
      <c r="BF2620" t="s">
        <v>822</v>
      </c>
    </row>
    <row r="2621" spans="1:58">
      <c r="A2621" t="s">
        <v>829</v>
      </c>
      <c r="B2621">
        <v>6</v>
      </c>
      <c r="C2621">
        <v>0</v>
      </c>
      <c r="D2621">
        <v>10236</v>
      </c>
      <c r="E2621" t="s">
        <v>6938</v>
      </c>
      <c r="F2621">
        <v>53510612</v>
      </c>
      <c r="G2621" t="s">
        <v>2041</v>
      </c>
      <c r="H2621">
        <v>0</v>
      </c>
      <c r="I2621" t="s">
        <v>2052</v>
      </c>
      <c r="J2621">
        <v>75</v>
      </c>
      <c r="K2621">
        <v>12</v>
      </c>
      <c r="L2621" t="s">
        <v>1771</v>
      </c>
      <c r="M2621" t="s">
        <v>1756</v>
      </c>
      <c r="N2621" t="s">
        <v>1756</v>
      </c>
      <c r="O2621" t="s">
        <v>2053</v>
      </c>
      <c r="P2621" t="s">
        <v>1757</v>
      </c>
      <c r="Q2621" s="387">
        <v>900</v>
      </c>
      <c r="R2621">
        <v>117</v>
      </c>
      <c r="S2621">
        <v>1016.9999999999999</v>
      </c>
      <c r="T2621" s="388">
        <v>44478</v>
      </c>
      <c r="U2621">
        <v>0</v>
      </c>
      <c r="V2621" t="s">
        <v>834</v>
      </c>
      <c r="W2621" s="388">
        <v>44490</v>
      </c>
      <c r="X2621">
        <v>168</v>
      </c>
      <c r="Y2621">
        <v>0</v>
      </c>
      <c r="Z2621">
        <v>0</v>
      </c>
      <c r="AA2621" t="s">
        <v>1758</v>
      </c>
      <c r="AB2621" t="s">
        <v>2044</v>
      </c>
      <c r="AD2621" t="s">
        <v>2045</v>
      </c>
      <c r="AE2621" t="s">
        <v>2046</v>
      </c>
      <c r="AI2621" t="s">
        <v>1761</v>
      </c>
      <c r="AL2621" t="s">
        <v>6939</v>
      </c>
      <c r="AM2621">
        <v>6</v>
      </c>
      <c r="AN2621" t="s">
        <v>3133</v>
      </c>
      <c r="AO2621" t="s">
        <v>2852</v>
      </c>
      <c r="AP2621">
        <v>0</v>
      </c>
      <c r="AQ2621" s="388">
        <v>44487</v>
      </c>
      <c r="AS2621" t="s">
        <v>3186</v>
      </c>
      <c r="AT2621" s="388">
        <v>44488</v>
      </c>
      <c r="AU2621" t="s">
        <v>1756</v>
      </c>
      <c r="AV2621" t="s">
        <v>1756</v>
      </c>
      <c r="AZ2621" t="s">
        <v>1756</v>
      </c>
      <c r="BA2621" t="s">
        <v>1767</v>
      </c>
      <c r="BB2621" t="s">
        <v>6940</v>
      </c>
      <c r="BC2621" t="s">
        <v>6941</v>
      </c>
      <c r="BD2621" t="s">
        <v>1756</v>
      </c>
      <c r="BE2621" t="s">
        <v>6257</v>
      </c>
      <c r="BF2621" t="s">
        <v>822</v>
      </c>
    </row>
    <row r="2622" spans="1:58">
      <c r="A2622" t="s">
        <v>829</v>
      </c>
      <c r="B2622">
        <v>6</v>
      </c>
      <c r="C2622">
        <v>0</v>
      </c>
      <c r="D2622">
        <v>10236</v>
      </c>
      <c r="E2622" t="s">
        <v>6938</v>
      </c>
      <c r="F2622">
        <v>53510612</v>
      </c>
      <c r="G2622" t="s">
        <v>2041</v>
      </c>
      <c r="H2622">
        <v>0</v>
      </c>
      <c r="I2622" t="s">
        <v>2056</v>
      </c>
      <c r="J2622">
        <v>210</v>
      </c>
      <c r="K2622">
        <v>1</v>
      </c>
      <c r="L2622" t="s">
        <v>1755</v>
      </c>
      <c r="M2622" t="s">
        <v>1756</v>
      </c>
      <c r="N2622" t="s">
        <v>1756</v>
      </c>
      <c r="P2622" t="s">
        <v>1757</v>
      </c>
      <c r="Q2622" s="387">
        <v>210</v>
      </c>
      <c r="R2622">
        <v>27.3</v>
      </c>
      <c r="S2622">
        <v>237.29999999999998</v>
      </c>
      <c r="T2622" s="388">
        <v>44478</v>
      </c>
      <c r="U2622">
        <v>0</v>
      </c>
      <c r="V2622" t="s">
        <v>834</v>
      </c>
      <c r="W2622" s="388">
        <v>44490</v>
      </c>
      <c r="X2622">
        <v>168</v>
      </c>
      <c r="Y2622">
        <v>0</v>
      </c>
      <c r="Z2622">
        <v>0</v>
      </c>
      <c r="AA2622" t="s">
        <v>1758</v>
      </c>
      <c r="AB2622" t="s">
        <v>2044</v>
      </c>
      <c r="AD2622" t="s">
        <v>2045</v>
      </c>
      <c r="AE2622" t="s">
        <v>2046</v>
      </c>
      <c r="AI2622" t="s">
        <v>1761</v>
      </c>
      <c r="AL2622" t="s">
        <v>6939</v>
      </c>
      <c r="AM2622">
        <v>6</v>
      </c>
      <c r="AN2622" t="s">
        <v>3133</v>
      </c>
      <c r="AO2622" t="s">
        <v>2852</v>
      </c>
      <c r="AP2622">
        <v>0</v>
      </c>
      <c r="AQ2622" s="388">
        <v>44487</v>
      </c>
      <c r="AS2622" t="s">
        <v>3186</v>
      </c>
      <c r="AT2622" s="388">
        <v>44488</v>
      </c>
      <c r="AU2622" t="s">
        <v>1756</v>
      </c>
      <c r="AV2622" t="s">
        <v>1756</v>
      </c>
      <c r="AZ2622" t="s">
        <v>1756</v>
      </c>
      <c r="BA2622" t="s">
        <v>1767</v>
      </c>
      <c r="BB2622" t="s">
        <v>6942</v>
      </c>
      <c r="BC2622" t="s">
        <v>6943</v>
      </c>
      <c r="BD2622" t="s">
        <v>1756</v>
      </c>
      <c r="BE2622" t="s">
        <v>6257</v>
      </c>
      <c r="BF2622" t="s">
        <v>822</v>
      </c>
    </row>
    <row r="2623" spans="1:58">
      <c r="A2623" t="s">
        <v>829</v>
      </c>
      <c r="B2623">
        <v>6</v>
      </c>
      <c r="C2623">
        <v>0</v>
      </c>
      <c r="D2623">
        <v>10236</v>
      </c>
      <c r="E2623" t="s">
        <v>6938</v>
      </c>
      <c r="F2623">
        <v>53510612</v>
      </c>
      <c r="G2623" t="s">
        <v>2041</v>
      </c>
      <c r="H2623">
        <v>0</v>
      </c>
      <c r="I2623" t="s">
        <v>2083</v>
      </c>
      <c r="J2623">
        <v>12.21</v>
      </c>
      <c r="K2623">
        <v>11</v>
      </c>
      <c r="L2623" t="s">
        <v>1771</v>
      </c>
      <c r="M2623" t="s">
        <v>2084</v>
      </c>
      <c r="N2623" t="s">
        <v>1757</v>
      </c>
      <c r="O2623" t="s">
        <v>1756</v>
      </c>
      <c r="P2623" t="s">
        <v>1756</v>
      </c>
      <c r="Q2623" s="387">
        <v>134.31</v>
      </c>
      <c r="R2623">
        <v>17.4603</v>
      </c>
      <c r="S2623">
        <v>151.77029999999999</v>
      </c>
      <c r="T2623" s="388">
        <v>44478</v>
      </c>
      <c r="U2623">
        <v>0</v>
      </c>
      <c r="V2623" t="s">
        <v>834</v>
      </c>
      <c r="W2623" s="388">
        <v>44490</v>
      </c>
      <c r="X2623">
        <v>168</v>
      </c>
      <c r="Y2623">
        <v>0</v>
      </c>
      <c r="Z2623">
        <v>0</v>
      </c>
      <c r="AA2623" t="s">
        <v>1758</v>
      </c>
      <c r="AB2623" t="s">
        <v>2044</v>
      </c>
      <c r="AD2623" t="s">
        <v>2045</v>
      </c>
      <c r="AE2623" t="s">
        <v>2046</v>
      </c>
      <c r="AI2623" t="s">
        <v>1761</v>
      </c>
      <c r="AL2623" t="s">
        <v>6939</v>
      </c>
      <c r="AM2623">
        <v>6</v>
      </c>
      <c r="AN2623" t="s">
        <v>3133</v>
      </c>
      <c r="AO2623" t="s">
        <v>2852</v>
      </c>
      <c r="AP2623">
        <v>0</v>
      </c>
      <c r="AQ2623" s="388">
        <v>44487</v>
      </c>
      <c r="AS2623" t="s">
        <v>3186</v>
      </c>
      <c r="AT2623" s="388">
        <v>44488</v>
      </c>
      <c r="AU2623" t="s">
        <v>1756</v>
      </c>
      <c r="AV2623" t="s">
        <v>1756</v>
      </c>
      <c r="AZ2623" t="s">
        <v>1756</v>
      </c>
      <c r="BA2623" t="s">
        <v>1767</v>
      </c>
      <c r="BB2623" t="s">
        <v>6944</v>
      </c>
      <c r="BC2623" t="s">
        <v>6945</v>
      </c>
      <c r="BD2623" t="s">
        <v>1756</v>
      </c>
      <c r="BE2623" t="s">
        <v>6257</v>
      </c>
      <c r="BF2623" t="s">
        <v>822</v>
      </c>
    </row>
    <row r="2624" spans="1:58">
      <c r="A2624" t="s">
        <v>829</v>
      </c>
      <c r="B2624">
        <v>6</v>
      </c>
      <c r="C2624">
        <v>0</v>
      </c>
      <c r="D2624">
        <v>10236</v>
      </c>
      <c r="E2624" t="s">
        <v>6938</v>
      </c>
      <c r="F2624">
        <v>53510612</v>
      </c>
      <c r="G2624" t="s">
        <v>2041</v>
      </c>
      <c r="H2624">
        <v>0</v>
      </c>
      <c r="I2624" t="s">
        <v>2089</v>
      </c>
      <c r="J2624">
        <v>146.96</v>
      </c>
      <c r="K2624">
        <v>11</v>
      </c>
      <c r="L2624" t="s">
        <v>2063</v>
      </c>
      <c r="M2624" t="s">
        <v>2090</v>
      </c>
      <c r="N2624" t="s">
        <v>1757</v>
      </c>
      <c r="O2624" t="s">
        <v>1756</v>
      </c>
      <c r="P2624" t="s">
        <v>1756</v>
      </c>
      <c r="Q2624" s="387">
        <v>1616.56</v>
      </c>
      <c r="R2624">
        <v>210.15280000000001</v>
      </c>
      <c r="S2624">
        <v>1826.7127999999998</v>
      </c>
      <c r="T2624" s="388">
        <v>44478</v>
      </c>
      <c r="U2624">
        <v>0</v>
      </c>
      <c r="V2624" t="s">
        <v>834</v>
      </c>
      <c r="W2624" s="388">
        <v>44490</v>
      </c>
      <c r="X2624">
        <v>168</v>
      </c>
      <c r="Y2624">
        <v>0</v>
      </c>
      <c r="Z2624">
        <v>0</v>
      </c>
      <c r="AA2624" t="s">
        <v>1758</v>
      </c>
      <c r="AB2624" t="s">
        <v>2044</v>
      </c>
      <c r="AD2624" t="s">
        <v>2045</v>
      </c>
      <c r="AE2624" t="s">
        <v>2046</v>
      </c>
      <c r="AI2624" t="s">
        <v>1761</v>
      </c>
      <c r="AL2624" t="s">
        <v>6939</v>
      </c>
      <c r="AM2624">
        <v>6</v>
      </c>
      <c r="AN2624" t="s">
        <v>3133</v>
      </c>
      <c r="AO2624" t="s">
        <v>2852</v>
      </c>
      <c r="AP2624">
        <v>0</v>
      </c>
      <c r="AQ2624" s="388">
        <v>44487</v>
      </c>
      <c r="AS2624" t="s">
        <v>3186</v>
      </c>
      <c r="AT2624" s="388">
        <v>44488</v>
      </c>
      <c r="AU2624" t="s">
        <v>1756</v>
      </c>
      <c r="AV2624" t="s">
        <v>1756</v>
      </c>
      <c r="AZ2624" t="s">
        <v>1756</v>
      </c>
      <c r="BA2624" t="s">
        <v>1767</v>
      </c>
      <c r="BB2624" t="s">
        <v>6946</v>
      </c>
      <c r="BC2624" t="s">
        <v>6947</v>
      </c>
      <c r="BD2624" t="s">
        <v>1756</v>
      </c>
      <c r="BE2624" t="s">
        <v>6257</v>
      </c>
      <c r="BF2624" t="s">
        <v>822</v>
      </c>
    </row>
    <row r="2625" spans="1:58">
      <c r="A2625" t="s">
        <v>829</v>
      </c>
      <c r="B2625">
        <v>6</v>
      </c>
      <c r="C2625">
        <v>0</v>
      </c>
      <c r="D2625">
        <v>10235</v>
      </c>
      <c r="E2625" t="s">
        <v>6948</v>
      </c>
      <c r="F2625">
        <v>53510612</v>
      </c>
      <c r="G2625" t="s">
        <v>2041</v>
      </c>
      <c r="H2625">
        <v>0</v>
      </c>
      <c r="I2625" t="s">
        <v>2052</v>
      </c>
      <c r="J2625">
        <v>75</v>
      </c>
      <c r="K2625">
        <v>12</v>
      </c>
      <c r="L2625" t="s">
        <v>1771</v>
      </c>
      <c r="M2625" t="s">
        <v>1756</v>
      </c>
      <c r="N2625" t="s">
        <v>1756</v>
      </c>
      <c r="O2625" t="s">
        <v>2053</v>
      </c>
      <c r="P2625" t="s">
        <v>1757</v>
      </c>
      <c r="Q2625" s="387">
        <v>900</v>
      </c>
      <c r="R2625">
        <v>117</v>
      </c>
      <c r="S2625">
        <v>1016.9999999999999</v>
      </c>
      <c r="T2625" s="388">
        <v>44478</v>
      </c>
      <c r="U2625">
        <v>0</v>
      </c>
      <c r="V2625" t="s">
        <v>834</v>
      </c>
      <c r="W2625" s="388">
        <v>44490</v>
      </c>
      <c r="X2625">
        <v>168</v>
      </c>
      <c r="Y2625">
        <v>0</v>
      </c>
      <c r="Z2625">
        <v>0</v>
      </c>
      <c r="AA2625" t="s">
        <v>1758</v>
      </c>
      <c r="AB2625" t="s">
        <v>2044</v>
      </c>
      <c r="AD2625" t="s">
        <v>2045</v>
      </c>
      <c r="AE2625" t="s">
        <v>2046</v>
      </c>
      <c r="AI2625" t="s">
        <v>1761</v>
      </c>
      <c r="AL2625" t="s">
        <v>6949</v>
      </c>
      <c r="AM2625">
        <v>6</v>
      </c>
      <c r="AN2625" t="s">
        <v>3166</v>
      </c>
      <c r="AO2625" t="s">
        <v>2875</v>
      </c>
      <c r="AP2625">
        <v>0</v>
      </c>
      <c r="AQ2625" s="388">
        <v>44487</v>
      </c>
      <c r="AS2625" t="s">
        <v>3186</v>
      </c>
      <c r="AT2625" s="388">
        <v>44488</v>
      </c>
      <c r="AU2625" t="s">
        <v>1756</v>
      </c>
      <c r="AV2625" t="s">
        <v>1756</v>
      </c>
      <c r="AZ2625" t="s">
        <v>1756</v>
      </c>
      <c r="BA2625" t="s">
        <v>1767</v>
      </c>
      <c r="BB2625" t="s">
        <v>6950</v>
      </c>
      <c r="BC2625" t="s">
        <v>6951</v>
      </c>
      <c r="BD2625" t="s">
        <v>1756</v>
      </c>
      <c r="BE2625" t="s">
        <v>6257</v>
      </c>
      <c r="BF2625" t="s">
        <v>822</v>
      </c>
    </row>
    <row r="2626" spans="1:58">
      <c r="A2626" t="s">
        <v>829</v>
      </c>
      <c r="B2626">
        <v>6</v>
      </c>
      <c r="C2626">
        <v>0</v>
      </c>
      <c r="D2626">
        <v>10235</v>
      </c>
      <c r="E2626" t="s">
        <v>6948</v>
      </c>
      <c r="F2626">
        <v>53510612</v>
      </c>
      <c r="G2626" t="s">
        <v>2041</v>
      </c>
      <c r="H2626">
        <v>0</v>
      </c>
      <c r="I2626" t="s">
        <v>518</v>
      </c>
      <c r="J2626">
        <v>95</v>
      </c>
      <c r="K2626">
        <v>4</v>
      </c>
      <c r="L2626" t="s">
        <v>1771</v>
      </c>
      <c r="M2626" t="s">
        <v>1756</v>
      </c>
      <c r="N2626" t="s">
        <v>1756</v>
      </c>
      <c r="O2626" t="s">
        <v>2059</v>
      </c>
      <c r="P2626" t="s">
        <v>1757</v>
      </c>
      <c r="Q2626" s="387">
        <v>380</v>
      </c>
      <c r="R2626">
        <v>49.4</v>
      </c>
      <c r="S2626">
        <v>429.4</v>
      </c>
      <c r="T2626" s="388">
        <v>44478</v>
      </c>
      <c r="U2626">
        <v>0</v>
      </c>
      <c r="V2626" t="s">
        <v>834</v>
      </c>
      <c r="W2626" s="388">
        <v>44490</v>
      </c>
      <c r="X2626">
        <v>168</v>
      </c>
      <c r="Y2626">
        <v>0</v>
      </c>
      <c r="Z2626">
        <v>0</v>
      </c>
      <c r="AA2626" t="s">
        <v>1758</v>
      </c>
      <c r="AB2626" t="s">
        <v>2044</v>
      </c>
      <c r="AD2626" t="s">
        <v>2045</v>
      </c>
      <c r="AE2626" t="s">
        <v>2046</v>
      </c>
      <c r="AI2626" t="s">
        <v>1761</v>
      </c>
      <c r="AL2626" t="s">
        <v>6949</v>
      </c>
      <c r="AM2626">
        <v>6</v>
      </c>
      <c r="AN2626" t="s">
        <v>3166</v>
      </c>
      <c r="AO2626" t="s">
        <v>2875</v>
      </c>
      <c r="AP2626">
        <v>0</v>
      </c>
      <c r="AQ2626" s="388">
        <v>44487</v>
      </c>
      <c r="AS2626" t="s">
        <v>3186</v>
      </c>
      <c r="AT2626" s="388">
        <v>44488</v>
      </c>
      <c r="AU2626" t="s">
        <v>1756</v>
      </c>
      <c r="AV2626" t="s">
        <v>1756</v>
      </c>
      <c r="AZ2626" t="s">
        <v>1756</v>
      </c>
      <c r="BA2626" t="s">
        <v>1767</v>
      </c>
      <c r="BB2626" t="s">
        <v>6952</v>
      </c>
      <c r="BC2626" t="s">
        <v>6953</v>
      </c>
      <c r="BD2626" t="s">
        <v>1756</v>
      </c>
      <c r="BE2626" t="s">
        <v>6257</v>
      </c>
      <c r="BF2626" t="s">
        <v>822</v>
      </c>
    </row>
    <row r="2627" spans="1:58">
      <c r="A2627" t="s">
        <v>829</v>
      </c>
      <c r="B2627">
        <v>6</v>
      </c>
      <c r="C2627">
        <v>0</v>
      </c>
      <c r="D2627">
        <v>10235</v>
      </c>
      <c r="E2627" t="s">
        <v>6948</v>
      </c>
      <c r="F2627">
        <v>53510612</v>
      </c>
      <c r="G2627" t="s">
        <v>2041</v>
      </c>
      <c r="H2627">
        <v>0</v>
      </c>
      <c r="I2627" t="s">
        <v>2062</v>
      </c>
      <c r="J2627">
        <v>138.05000000000001</v>
      </c>
      <c r="K2627">
        <v>5.5</v>
      </c>
      <c r="L2627" t="s">
        <v>2063</v>
      </c>
      <c r="M2627" t="s">
        <v>2064</v>
      </c>
      <c r="N2627" t="s">
        <v>1757</v>
      </c>
      <c r="O2627" t="s">
        <v>1756</v>
      </c>
      <c r="P2627" t="s">
        <v>1756</v>
      </c>
      <c r="Q2627" s="387">
        <v>759.27499999999998</v>
      </c>
      <c r="R2627">
        <v>98.705749999999995</v>
      </c>
      <c r="S2627">
        <v>857.98074999999994</v>
      </c>
      <c r="T2627" s="388">
        <v>44478</v>
      </c>
      <c r="U2627">
        <v>0</v>
      </c>
      <c r="V2627" t="s">
        <v>834</v>
      </c>
      <c r="W2627" s="388">
        <v>44490</v>
      </c>
      <c r="X2627">
        <v>168</v>
      </c>
      <c r="Y2627">
        <v>0</v>
      </c>
      <c r="Z2627">
        <v>0</v>
      </c>
      <c r="AA2627" t="s">
        <v>1758</v>
      </c>
      <c r="AB2627" t="s">
        <v>2044</v>
      </c>
      <c r="AD2627" t="s">
        <v>2045</v>
      </c>
      <c r="AE2627" t="s">
        <v>2046</v>
      </c>
      <c r="AI2627" t="s">
        <v>1761</v>
      </c>
      <c r="AL2627" t="s">
        <v>6949</v>
      </c>
      <c r="AM2627">
        <v>6</v>
      </c>
      <c r="AN2627" t="s">
        <v>3166</v>
      </c>
      <c r="AO2627" t="s">
        <v>2875</v>
      </c>
      <c r="AP2627">
        <v>0</v>
      </c>
      <c r="AQ2627" s="388">
        <v>44487</v>
      </c>
      <c r="AS2627" t="s">
        <v>3186</v>
      </c>
      <c r="AT2627" s="388">
        <v>44488</v>
      </c>
      <c r="AU2627" t="s">
        <v>1756</v>
      </c>
      <c r="AV2627" t="s">
        <v>1756</v>
      </c>
      <c r="AZ2627" t="s">
        <v>1756</v>
      </c>
      <c r="BA2627" t="s">
        <v>1767</v>
      </c>
      <c r="BB2627" t="s">
        <v>6954</v>
      </c>
      <c r="BC2627" t="s">
        <v>6955</v>
      </c>
      <c r="BD2627" t="s">
        <v>1756</v>
      </c>
      <c r="BE2627" t="s">
        <v>6257</v>
      </c>
      <c r="BF2627" t="s">
        <v>822</v>
      </c>
    </row>
    <row r="2628" spans="1:58">
      <c r="A2628" t="s">
        <v>829</v>
      </c>
      <c r="B2628">
        <v>6</v>
      </c>
      <c r="C2628">
        <v>0</v>
      </c>
      <c r="D2628">
        <v>10235</v>
      </c>
      <c r="E2628" t="s">
        <v>6948</v>
      </c>
      <c r="F2628">
        <v>53510612</v>
      </c>
      <c r="G2628" t="s">
        <v>2041</v>
      </c>
      <c r="H2628">
        <v>0</v>
      </c>
      <c r="I2628" t="s">
        <v>2083</v>
      </c>
      <c r="J2628">
        <v>12.21</v>
      </c>
      <c r="K2628">
        <v>5.5</v>
      </c>
      <c r="L2628" t="s">
        <v>1771</v>
      </c>
      <c r="M2628" t="s">
        <v>2084</v>
      </c>
      <c r="N2628" t="s">
        <v>1757</v>
      </c>
      <c r="O2628" t="s">
        <v>1756</v>
      </c>
      <c r="P2628" t="s">
        <v>1756</v>
      </c>
      <c r="Q2628" s="387">
        <v>67.155000000000001</v>
      </c>
      <c r="R2628">
        <v>8.7301500000000001</v>
      </c>
      <c r="S2628">
        <v>75.885149999999996</v>
      </c>
      <c r="T2628" s="388">
        <v>44478</v>
      </c>
      <c r="U2628">
        <v>0</v>
      </c>
      <c r="V2628" t="s">
        <v>834</v>
      </c>
      <c r="W2628" s="388">
        <v>44490</v>
      </c>
      <c r="X2628">
        <v>168</v>
      </c>
      <c r="Y2628">
        <v>0</v>
      </c>
      <c r="Z2628">
        <v>0</v>
      </c>
      <c r="AA2628" t="s">
        <v>1758</v>
      </c>
      <c r="AB2628" t="s">
        <v>2044</v>
      </c>
      <c r="AD2628" t="s">
        <v>2045</v>
      </c>
      <c r="AE2628" t="s">
        <v>2046</v>
      </c>
      <c r="AI2628" t="s">
        <v>1761</v>
      </c>
      <c r="AL2628" t="s">
        <v>6949</v>
      </c>
      <c r="AM2628">
        <v>6</v>
      </c>
      <c r="AN2628" t="s">
        <v>3166</v>
      </c>
      <c r="AO2628" t="s">
        <v>2875</v>
      </c>
      <c r="AP2628">
        <v>0</v>
      </c>
      <c r="AQ2628" s="388">
        <v>44487</v>
      </c>
      <c r="AS2628" t="s">
        <v>3186</v>
      </c>
      <c r="AT2628" s="388">
        <v>44488</v>
      </c>
      <c r="AU2628" t="s">
        <v>1756</v>
      </c>
      <c r="AV2628" t="s">
        <v>1756</v>
      </c>
      <c r="AZ2628" t="s">
        <v>1756</v>
      </c>
      <c r="BA2628" t="s">
        <v>1767</v>
      </c>
      <c r="BB2628" t="s">
        <v>6956</v>
      </c>
      <c r="BC2628" t="s">
        <v>6957</v>
      </c>
      <c r="BD2628" t="s">
        <v>1756</v>
      </c>
      <c r="BE2628" t="s">
        <v>6257</v>
      </c>
      <c r="BF2628" t="s">
        <v>822</v>
      </c>
    </row>
    <row r="2629" spans="1:58">
      <c r="A2629" t="s">
        <v>829</v>
      </c>
      <c r="B2629">
        <v>6</v>
      </c>
      <c r="C2629">
        <v>0</v>
      </c>
      <c r="D2629">
        <v>10235</v>
      </c>
      <c r="E2629" t="s">
        <v>6948</v>
      </c>
      <c r="F2629">
        <v>53510612</v>
      </c>
      <c r="G2629" t="s">
        <v>2041</v>
      </c>
      <c r="H2629">
        <v>0</v>
      </c>
      <c r="I2629" t="s">
        <v>2089</v>
      </c>
      <c r="J2629">
        <v>146.96</v>
      </c>
      <c r="K2629">
        <v>5.5</v>
      </c>
      <c r="L2629" t="s">
        <v>2063</v>
      </c>
      <c r="M2629" t="s">
        <v>2090</v>
      </c>
      <c r="N2629" t="s">
        <v>1757</v>
      </c>
      <c r="O2629" t="s">
        <v>1756</v>
      </c>
      <c r="P2629" t="s">
        <v>1756</v>
      </c>
      <c r="Q2629" s="387">
        <v>808.28</v>
      </c>
      <c r="R2629">
        <v>105.07640000000001</v>
      </c>
      <c r="S2629">
        <v>913.35639999999989</v>
      </c>
      <c r="T2629" s="388">
        <v>44478</v>
      </c>
      <c r="U2629">
        <v>0</v>
      </c>
      <c r="V2629" t="s">
        <v>834</v>
      </c>
      <c r="W2629" s="388">
        <v>44490</v>
      </c>
      <c r="X2629">
        <v>168</v>
      </c>
      <c r="Y2629">
        <v>0</v>
      </c>
      <c r="Z2629">
        <v>0</v>
      </c>
      <c r="AA2629" t="s">
        <v>1758</v>
      </c>
      <c r="AB2629" t="s">
        <v>2044</v>
      </c>
      <c r="AD2629" t="s">
        <v>2045</v>
      </c>
      <c r="AE2629" t="s">
        <v>2046</v>
      </c>
      <c r="AI2629" t="s">
        <v>1761</v>
      </c>
      <c r="AL2629" t="s">
        <v>6949</v>
      </c>
      <c r="AM2629">
        <v>6</v>
      </c>
      <c r="AN2629" t="s">
        <v>3166</v>
      </c>
      <c r="AO2629" t="s">
        <v>2875</v>
      </c>
      <c r="AP2629">
        <v>0</v>
      </c>
      <c r="AQ2629" s="388">
        <v>44487</v>
      </c>
      <c r="AS2629" t="s">
        <v>3186</v>
      </c>
      <c r="AT2629" s="388">
        <v>44488</v>
      </c>
      <c r="AU2629" t="s">
        <v>1756</v>
      </c>
      <c r="AV2629" t="s">
        <v>1756</v>
      </c>
      <c r="AZ2629" t="s">
        <v>1756</v>
      </c>
      <c r="BA2629" t="s">
        <v>1767</v>
      </c>
      <c r="BB2629" t="s">
        <v>6958</v>
      </c>
      <c r="BC2629" t="s">
        <v>6959</v>
      </c>
      <c r="BD2629" t="s">
        <v>1756</v>
      </c>
      <c r="BE2629" t="s">
        <v>6257</v>
      </c>
      <c r="BF2629" t="s">
        <v>822</v>
      </c>
    </row>
    <row r="2630" spans="1:58">
      <c r="A2630" t="s">
        <v>829</v>
      </c>
      <c r="B2630">
        <v>6</v>
      </c>
      <c r="C2630">
        <v>0</v>
      </c>
      <c r="D2630">
        <v>10235</v>
      </c>
      <c r="E2630" t="s">
        <v>6948</v>
      </c>
      <c r="F2630">
        <v>53510612</v>
      </c>
      <c r="G2630" t="s">
        <v>2041</v>
      </c>
      <c r="H2630">
        <v>0</v>
      </c>
      <c r="I2630" t="s">
        <v>2247</v>
      </c>
      <c r="J2630">
        <v>131.47999999999999</v>
      </c>
      <c r="K2630">
        <v>4</v>
      </c>
      <c r="L2630" t="s">
        <v>2063</v>
      </c>
      <c r="M2630" t="s">
        <v>2248</v>
      </c>
      <c r="N2630" t="s">
        <v>1757</v>
      </c>
      <c r="O2630" t="s">
        <v>1756</v>
      </c>
      <c r="P2630" t="s">
        <v>1756</v>
      </c>
      <c r="Q2630" s="387">
        <v>525.91999999999996</v>
      </c>
      <c r="R2630">
        <v>68.369599999999991</v>
      </c>
      <c r="S2630">
        <v>594.28959999999995</v>
      </c>
      <c r="T2630" s="388">
        <v>44478</v>
      </c>
      <c r="U2630">
        <v>0</v>
      </c>
      <c r="V2630" t="s">
        <v>834</v>
      </c>
      <c r="W2630" s="388">
        <v>44490</v>
      </c>
      <c r="X2630">
        <v>168</v>
      </c>
      <c r="Y2630">
        <v>0</v>
      </c>
      <c r="Z2630">
        <v>0</v>
      </c>
      <c r="AA2630" t="s">
        <v>1758</v>
      </c>
      <c r="AB2630" t="s">
        <v>2044</v>
      </c>
      <c r="AD2630" t="s">
        <v>2045</v>
      </c>
      <c r="AE2630" t="s">
        <v>2046</v>
      </c>
      <c r="AI2630" t="s">
        <v>1761</v>
      </c>
      <c r="AL2630" t="s">
        <v>6949</v>
      </c>
      <c r="AM2630">
        <v>6</v>
      </c>
      <c r="AN2630" t="s">
        <v>3166</v>
      </c>
      <c r="AO2630" t="s">
        <v>2875</v>
      </c>
      <c r="AP2630">
        <v>0</v>
      </c>
      <c r="AQ2630" s="388">
        <v>44487</v>
      </c>
      <c r="AS2630" t="s">
        <v>3186</v>
      </c>
      <c r="AT2630" s="388">
        <v>44488</v>
      </c>
      <c r="AU2630" t="s">
        <v>1756</v>
      </c>
      <c r="AV2630" t="s">
        <v>1756</v>
      </c>
      <c r="AZ2630" t="s">
        <v>1756</v>
      </c>
      <c r="BA2630" t="s">
        <v>1767</v>
      </c>
      <c r="BB2630" t="s">
        <v>6960</v>
      </c>
      <c r="BC2630" t="s">
        <v>6961</v>
      </c>
      <c r="BD2630" t="s">
        <v>1756</v>
      </c>
      <c r="BE2630" t="s">
        <v>6257</v>
      </c>
      <c r="BF2630" t="s">
        <v>822</v>
      </c>
    </row>
    <row r="2631" spans="1:58">
      <c r="A2631" t="s">
        <v>829</v>
      </c>
      <c r="B2631">
        <v>6</v>
      </c>
      <c r="C2631">
        <v>0</v>
      </c>
      <c r="D2631">
        <v>10232</v>
      </c>
      <c r="E2631" t="s">
        <v>6962</v>
      </c>
      <c r="F2631">
        <v>53510612</v>
      </c>
      <c r="G2631" t="s">
        <v>2041</v>
      </c>
      <c r="H2631">
        <v>0</v>
      </c>
      <c r="I2631" t="s">
        <v>2052</v>
      </c>
      <c r="J2631">
        <v>75</v>
      </c>
      <c r="K2631">
        <v>12</v>
      </c>
      <c r="L2631" t="s">
        <v>1771</v>
      </c>
      <c r="M2631" t="s">
        <v>1756</v>
      </c>
      <c r="N2631" t="s">
        <v>1756</v>
      </c>
      <c r="O2631" t="s">
        <v>2053</v>
      </c>
      <c r="P2631" t="s">
        <v>1757</v>
      </c>
      <c r="Q2631" s="387">
        <v>900</v>
      </c>
      <c r="R2631">
        <v>117</v>
      </c>
      <c r="S2631">
        <v>1016.9999999999999</v>
      </c>
      <c r="T2631" s="388">
        <v>44478</v>
      </c>
      <c r="U2631">
        <v>0</v>
      </c>
      <c r="V2631" t="s">
        <v>834</v>
      </c>
      <c r="W2631" s="388">
        <v>44490</v>
      </c>
      <c r="X2631">
        <v>168</v>
      </c>
      <c r="Y2631">
        <v>0</v>
      </c>
      <c r="Z2631">
        <v>0</v>
      </c>
      <c r="AA2631" t="s">
        <v>1758</v>
      </c>
      <c r="AB2631" t="s">
        <v>2044</v>
      </c>
      <c r="AD2631" t="s">
        <v>2045</v>
      </c>
      <c r="AE2631" t="s">
        <v>2046</v>
      </c>
      <c r="AI2631" t="s">
        <v>1761</v>
      </c>
      <c r="AL2631" t="s">
        <v>6963</v>
      </c>
      <c r="AM2631">
        <v>6</v>
      </c>
      <c r="AN2631" t="s">
        <v>6964</v>
      </c>
      <c r="AO2631" t="s">
        <v>3375</v>
      </c>
      <c r="AP2631">
        <v>0</v>
      </c>
      <c r="AQ2631" s="388">
        <v>44487</v>
      </c>
      <c r="AS2631" t="s">
        <v>3186</v>
      </c>
      <c r="AT2631" s="388">
        <v>44488</v>
      </c>
      <c r="AU2631" t="s">
        <v>1756</v>
      </c>
      <c r="AV2631" t="s">
        <v>1756</v>
      </c>
      <c r="AZ2631" t="s">
        <v>1756</v>
      </c>
      <c r="BA2631" t="s">
        <v>1767</v>
      </c>
      <c r="BB2631" t="s">
        <v>6965</v>
      </c>
      <c r="BC2631" t="s">
        <v>6966</v>
      </c>
      <c r="BD2631" t="s">
        <v>1756</v>
      </c>
      <c r="BE2631" t="s">
        <v>6257</v>
      </c>
      <c r="BF2631" t="s">
        <v>822</v>
      </c>
    </row>
    <row r="2632" spans="1:58">
      <c r="A2632" t="s">
        <v>829</v>
      </c>
      <c r="B2632">
        <v>6</v>
      </c>
      <c r="C2632">
        <v>0</v>
      </c>
      <c r="D2632">
        <v>10232</v>
      </c>
      <c r="E2632" t="s">
        <v>6962</v>
      </c>
      <c r="F2632">
        <v>53510612</v>
      </c>
      <c r="G2632" t="s">
        <v>2041</v>
      </c>
      <c r="H2632">
        <v>0</v>
      </c>
      <c r="I2632" t="s">
        <v>2056</v>
      </c>
      <c r="J2632">
        <v>210</v>
      </c>
      <c r="K2632">
        <v>2</v>
      </c>
      <c r="L2632" t="s">
        <v>1755</v>
      </c>
      <c r="M2632" t="s">
        <v>1756</v>
      </c>
      <c r="N2632" t="s">
        <v>1756</v>
      </c>
      <c r="P2632" t="s">
        <v>1757</v>
      </c>
      <c r="Q2632" s="387">
        <v>420</v>
      </c>
      <c r="R2632">
        <v>54.6</v>
      </c>
      <c r="S2632">
        <v>474.59999999999997</v>
      </c>
      <c r="T2632" s="388">
        <v>44478</v>
      </c>
      <c r="U2632">
        <v>0</v>
      </c>
      <c r="V2632" t="s">
        <v>834</v>
      </c>
      <c r="W2632" s="388">
        <v>44490</v>
      </c>
      <c r="X2632">
        <v>168</v>
      </c>
      <c r="Y2632">
        <v>0</v>
      </c>
      <c r="Z2632">
        <v>0</v>
      </c>
      <c r="AA2632" t="s">
        <v>1758</v>
      </c>
      <c r="AB2632" t="s">
        <v>2044</v>
      </c>
      <c r="AD2632" t="s">
        <v>2045</v>
      </c>
      <c r="AE2632" t="s">
        <v>2046</v>
      </c>
      <c r="AI2632" t="s">
        <v>1761</v>
      </c>
      <c r="AL2632" t="s">
        <v>6963</v>
      </c>
      <c r="AM2632">
        <v>6</v>
      </c>
      <c r="AN2632" t="s">
        <v>6964</v>
      </c>
      <c r="AO2632" t="s">
        <v>3375</v>
      </c>
      <c r="AP2632">
        <v>0</v>
      </c>
      <c r="AQ2632" s="388">
        <v>44487</v>
      </c>
      <c r="AS2632" t="s">
        <v>3186</v>
      </c>
      <c r="AT2632" s="388">
        <v>44488</v>
      </c>
      <c r="AU2632" t="s">
        <v>1756</v>
      </c>
      <c r="AV2632" t="s">
        <v>1756</v>
      </c>
      <c r="AZ2632" t="s">
        <v>1756</v>
      </c>
      <c r="BA2632" t="s">
        <v>1767</v>
      </c>
      <c r="BB2632" t="s">
        <v>6967</v>
      </c>
      <c r="BC2632" t="s">
        <v>6968</v>
      </c>
      <c r="BD2632" t="s">
        <v>1756</v>
      </c>
      <c r="BE2632" t="s">
        <v>6257</v>
      </c>
      <c r="BF2632" t="s">
        <v>822</v>
      </c>
    </row>
    <row r="2633" spans="1:58">
      <c r="A2633" t="s">
        <v>829</v>
      </c>
      <c r="B2633">
        <v>6</v>
      </c>
      <c r="C2633">
        <v>0</v>
      </c>
      <c r="D2633">
        <v>10232</v>
      </c>
      <c r="E2633" t="s">
        <v>6962</v>
      </c>
      <c r="F2633">
        <v>53510612</v>
      </c>
      <c r="G2633" t="s">
        <v>2041</v>
      </c>
      <c r="H2633">
        <v>0</v>
      </c>
      <c r="I2633" t="s">
        <v>2062</v>
      </c>
      <c r="J2633">
        <v>138.05000000000001</v>
      </c>
      <c r="K2633">
        <v>5</v>
      </c>
      <c r="L2633" t="s">
        <v>2063</v>
      </c>
      <c r="M2633" t="s">
        <v>2064</v>
      </c>
      <c r="N2633" t="s">
        <v>1757</v>
      </c>
      <c r="O2633" t="s">
        <v>1756</v>
      </c>
      <c r="P2633" t="s">
        <v>1756</v>
      </c>
      <c r="Q2633" s="387">
        <v>690.25</v>
      </c>
      <c r="R2633">
        <v>89.732500000000002</v>
      </c>
      <c r="S2633">
        <v>779.98249999999996</v>
      </c>
      <c r="T2633" s="388">
        <v>44478</v>
      </c>
      <c r="U2633">
        <v>0</v>
      </c>
      <c r="V2633" t="s">
        <v>834</v>
      </c>
      <c r="W2633" s="388">
        <v>44490</v>
      </c>
      <c r="X2633">
        <v>168</v>
      </c>
      <c r="Y2633">
        <v>0</v>
      </c>
      <c r="Z2633">
        <v>0</v>
      </c>
      <c r="AA2633" t="s">
        <v>1758</v>
      </c>
      <c r="AB2633" t="s">
        <v>2044</v>
      </c>
      <c r="AD2633" t="s">
        <v>2045</v>
      </c>
      <c r="AE2633" t="s">
        <v>2046</v>
      </c>
      <c r="AI2633" t="s">
        <v>1761</v>
      </c>
      <c r="AL2633" t="s">
        <v>6963</v>
      </c>
      <c r="AM2633">
        <v>6</v>
      </c>
      <c r="AN2633" t="s">
        <v>6964</v>
      </c>
      <c r="AO2633" t="s">
        <v>3375</v>
      </c>
      <c r="AP2633">
        <v>0</v>
      </c>
      <c r="AQ2633" s="388">
        <v>44487</v>
      </c>
      <c r="AS2633" t="s">
        <v>3186</v>
      </c>
      <c r="AT2633" s="388">
        <v>44488</v>
      </c>
      <c r="AU2633" t="s">
        <v>1756</v>
      </c>
      <c r="AV2633" t="s">
        <v>1756</v>
      </c>
      <c r="AZ2633" t="s">
        <v>1756</v>
      </c>
      <c r="BA2633" t="s">
        <v>1767</v>
      </c>
      <c r="BB2633" t="s">
        <v>6969</v>
      </c>
      <c r="BC2633" t="s">
        <v>6970</v>
      </c>
      <c r="BD2633" t="s">
        <v>1756</v>
      </c>
      <c r="BE2633" t="s">
        <v>6257</v>
      </c>
      <c r="BF2633" t="s">
        <v>822</v>
      </c>
    </row>
    <row r="2634" spans="1:58">
      <c r="A2634" t="s">
        <v>829</v>
      </c>
      <c r="B2634">
        <v>6</v>
      </c>
      <c r="C2634">
        <v>0</v>
      </c>
      <c r="D2634">
        <v>10232</v>
      </c>
      <c r="E2634" t="s">
        <v>6962</v>
      </c>
      <c r="F2634">
        <v>53510612</v>
      </c>
      <c r="G2634" t="s">
        <v>2041</v>
      </c>
      <c r="H2634">
        <v>0</v>
      </c>
      <c r="I2634" t="s">
        <v>2073</v>
      </c>
      <c r="J2634">
        <v>243.75</v>
      </c>
      <c r="K2634">
        <v>1</v>
      </c>
      <c r="L2634" t="s">
        <v>1755</v>
      </c>
      <c r="M2634" t="s">
        <v>2074</v>
      </c>
      <c r="N2634" t="s">
        <v>1757</v>
      </c>
      <c r="O2634" t="s">
        <v>1756</v>
      </c>
      <c r="P2634" t="s">
        <v>1756</v>
      </c>
      <c r="Q2634" s="387">
        <v>243.75</v>
      </c>
      <c r="R2634">
        <v>31.6875</v>
      </c>
      <c r="S2634">
        <v>275.4375</v>
      </c>
      <c r="T2634" s="388">
        <v>44478</v>
      </c>
      <c r="U2634">
        <v>0</v>
      </c>
      <c r="V2634" t="s">
        <v>834</v>
      </c>
      <c r="W2634" s="388">
        <v>44490</v>
      </c>
      <c r="X2634">
        <v>168</v>
      </c>
      <c r="Y2634">
        <v>0</v>
      </c>
      <c r="Z2634">
        <v>0</v>
      </c>
      <c r="AA2634" t="s">
        <v>1758</v>
      </c>
      <c r="AB2634" t="s">
        <v>2044</v>
      </c>
      <c r="AD2634" t="s">
        <v>2045</v>
      </c>
      <c r="AE2634" t="s">
        <v>2046</v>
      </c>
      <c r="AI2634" t="s">
        <v>1761</v>
      </c>
      <c r="AL2634" t="s">
        <v>6963</v>
      </c>
      <c r="AM2634">
        <v>6</v>
      </c>
      <c r="AN2634" t="s">
        <v>6964</v>
      </c>
      <c r="AO2634" t="s">
        <v>3375</v>
      </c>
      <c r="AP2634">
        <v>0</v>
      </c>
      <c r="AQ2634" s="388">
        <v>44487</v>
      </c>
      <c r="AS2634" t="s">
        <v>3186</v>
      </c>
      <c r="AT2634" s="388">
        <v>44488</v>
      </c>
      <c r="AU2634" t="s">
        <v>1756</v>
      </c>
      <c r="AV2634" t="s">
        <v>1756</v>
      </c>
      <c r="AZ2634" t="s">
        <v>1756</v>
      </c>
      <c r="BA2634" t="s">
        <v>1767</v>
      </c>
      <c r="BB2634" t="s">
        <v>6971</v>
      </c>
      <c r="BC2634" t="s">
        <v>6972</v>
      </c>
      <c r="BD2634" t="s">
        <v>1756</v>
      </c>
      <c r="BE2634" t="s">
        <v>6257</v>
      </c>
      <c r="BF2634" t="s">
        <v>822</v>
      </c>
    </row>
    <row r="2635" spans="1:58">
      <c r="A2635" t="s">
        <v>829</v>
      </c>
      <c r="B2635">
        <v>6</v>
      </c>
      <c r="C2635">
        <v>0</v>
      </c>
      <c r="D2635">
        <v>10232</v>
      </c>
      <c r="E2635" t="s">
        <v>6962</v>
      </c>
      <c r="F2635">
        <v>53510612</v>
      </c>
      <c r="G2635" t="s">
        <v>2041</v>
      </c>
      <c r="H2635">
        <v>0</v>
      </c>
      <c r="I2635" t="s">
        <v>2089</v>
      </c>
      <c r="J2635">
        <v>146.96</v>
      </c>
      <c r="K2635">
        <v>5</v>
      </c>
      <c r="L2635" t="s">
        <v>2063</v>
      </c>
      <c r="M2635" t="s">
        <v>2090</v>
      </c>
      <c r="N2635" t="s">
        <v>1757</v>
      </c>
      <c r="O2635" t="s">
        <v>1756</v>
      </c>
      <c r="P2635" t="s">
        <v>1756</v>
      </c>
      <c r="Q2635" s="387">
        <v>734.8</v>
      </c>
      <c r="R2635">
        <v>95.524000000000001</v>
      </c>
      <c r="S2635">
        <v>830.32399999999984</v>
      </c>
      <c r="T2635" s="388">
        <v>44478</v>
      </c>
      <c r="U2635">
        <v>0</v>
      </c>
      <c r="V2635" t="s">
        <v>834</v>
      </c>
      <c r="W2635" s="388">
        <v>44490</v>
      </c>
      <c r="X2635">
        <v>168</v>
      </c>
      <c r="Y2635">
        <v>0</v>
      </c>
      <c r="Z2635">
        <v>0</v>
      </c>
      <c r="AA2635" t="s">
        <v>1758</v>
      </c>
      <c r="AB2635" t="s">
        <v>2044</v>
      </c>
      <c r="AD2635" t="s">
        <v>2045</v>
      </c>
      <c r="AE2635" t="s">
        <v>2046</v>
      </c>
      <c r="AI2635" t="s">
        <v>1761</v>
      </c>
      <c r="AL2635" t="s">
        <v>6963</v>
      </c>
      <c r="AM2635">
        <v>6</v>
      </c>
      <c r="AN2635" t="s">
        <v>6964</v>
      </c>
      <c r="AO2635" t="s">
        <v>3375</v>
      </c>
      <c r="AP2635">
        <v>0</v>
      </c>
      <c r="AQ2635" s="388">
        <v>44487</v>
      </c>
      <c r="AS2635" t="s">
        <v>3186</v>
      </c>
      <c r="AT2635" s="388">
        <v>44488</v>
      </c>
      <c r="AU2635" t="s">
        <v>1756</v>
      </c>
      <c r="AV2635" t="s">
        <v>1756</v>
      </c>
      <c r="AZ2635" t="s">
        <v>1756</v>
      </c>
      <c r="BA2635" t="s">
        <v>1767</v>
      </c>
      <c r="BB2635" t="s">
        <v>6973</v>
      </c>
      <c r="BC2635" t="s">
        <v>6974</v>
      </c>
      <c r="BD2635" t="s">
        <v>1756</v>
      </c>
      <c r="BE2635" t="s">
        <v>6257</v>
      </c>
      <c r="BF2635" t="s">
        <v>822</v>
      </c>
    </row>
    <row r="2636" spans="1:58">
      <c r="A2636" t="s">
        <v>829</v>
      </c>
      <c r="B2636">
        <v>6</v>
      </c>
      <c r="C2636">
        <v>0</v>
      </c>
      <c r="D2636">
        <v>10231</v>
      </c>
      <c r="E2636" t="s">
        <v>6975</v>
      </c>
      <c r="F2636">
        <v>53510612</v>
      </c>
      <c r="G2636" t="s">
        <v>2041</v>
      </c>
      <c r="H2636">
        <v>0</v>
      </c>
      <c r="I2636" t="s">
        <v>2052</v>
      </c>
      <c r="J2636">
        <v>75</v>
      </c>
      <c r="K2636">
        <v>9</v>
      </c>
      <c r="L2636" t="s">
        <v>1771</v>
      </c>
      <c r="M2636" t="s">
        <v>1756</v>
      </c>
      <c r="N2636" t="s">
        <v>1756</v>
      </c>
      <c r="O2636" t="s">
        <v>2053</v>
      </c>
      <c r="P2636" t="s">
        <v>1757</v>
      </c>
      <c r="Q2636" s="387">
        <v>675</v>
      </c>
      <c r="R2636">
        <v>87.75</v>
      </c>
      <c r="S2636">
        <v>762.74999999999989</v>
      </c>
      <c r="T2636" s="388">
        <v>44478</v>
      </c>
      <c r="U2636">
        <v>0</v>
      </c>
      <c r="V2636" t="s">
        <v>834</v>
      </c>
      <c r="W2636" s="388">
        <v>44490</v>
      </c>
      <c r="X2636">
        <v>168</v>
      </c>
      <c r="Y2636">
        <v>0</v>
      </c>
      <c r="Z2636">
        <v>0</v>
      </c>
      <c r="AA2636" t="s">
        <v>1758</v>
      </c>
      <c r="AB2636" t="s">
        <v>2044</v>
      </c>
      <c r="AD2636" t="s">
        <v>2045</v>
      </c>
      <c r="AE2636" t="s">
        <v>2046</v>
      </c>
      <c r="AI2636" t="s">
        <v>1761</v>
      </c>
      <c r="AL2636" t="s">
        <v>6976</v>
      </c>
      <c r="AM2636">
        <v>6</v>
      </c>
      <c r="AN2636" t="s">
        <v>1064</v>
      </c>
      <c r="AO2636" t="s">
        <v>3224</v>
      </c>
      <c r="AP2636">
        <v>0</v>
      </c>
      <c r="AQ2636" s="388">
        <v>44487</v>
      </c>
      <c r="AS2636" t="s">
        <v>3186</v>
      </c>
      <c r="AT2636" s="388">
        <v>44488</v>
      </c>
      <c r="AU2636" t="s">
        <v>1756</v>
      </c>
      <c r="AV2636" t="s">
        <v>1756</v>
      </c>
      <c r="AZ2636" t="s">
        <v>1756</v>
      </c>
      <c r="BA2636" t="s">
        <v>1767</v>
      </c>
      <c r="BB2636" t="s">
        <v>6977</v>
      </c>
      <c r="BC2636" t="s">
        <v>6978</v>
      </c>
      <c r="BD2636" t="s">
        <v>1756</v>
      </c>
      <c r="BE2636" t="s">
        <v>6257</v>
      </c>
      <c r="BF2636" t="s">
        <v>822</v>
      </c>
    </row>
    <row r="2637" spans="1:58">
      <c r="A2637" t="s">
        <v>829</v>
      </c>
      <c r="B2637">
        <v>6</v>
      </c>
      <c r="C2637">
        <v>0</v>
      </c>
      <c r="D2637">
        <v>10231</v>
      </c>
      <c r="E2637" t="s">
        <v>6975</v>
      </c>
      <c r="F2637">
        <v>53510612</v>
      </c>
      <c r="G2637" t="s">
        <v>2041</v>
      </c>
      <c r="H2637">
        <v>0</v>
      </c>
      <c r="I2637" t="s">
        <v>2089</v>
      </c>
      <c r="J2637">
        <v>146.96</v>
      </c>
      <c r="K2637">
        <v>5</v>
      </c>
      <c r="L2637" t="s">
        <v>2063</v>
      </c>
      <c r="M2637" t="s">
        <v>2090</v>
      </c>
      <c r="N2637" t="s">
        <v>1757</v>
      </c>
      <c r="O2637" t="s">
        <v>1756</v>
      </c>
      <c r="P2637" t="s">
        <v>1756</v>
      </c>
      <c r="Q2637" s="387">
        <v>734.8</v>
      </c>
      <c r="R2637">
        <v>95.524000000000001</v>
      </c>
      <c r="S2637">
        <v>830.32399999999984</v>
      </c>
      <c r="T2637" s="388">
        <v>44478</v>
      </c>
      <c r="U2637">
        <v>0</v>
      </c>
      <c r="V2637" t="s">
        <v>834</v>
      </c>
      <c r="W2637" s="388">
        <v>44490</v>
      </c>
      <c r="X2637">
        <v>168</v>
      </c>
      <c r="Y2637">
        <v>0</v>
      </c>
      <c r="Z2637">
        <v>0</v>
      </c>
      <c r="AA2637" t="s">
        <v>1758</v>
      </c>
      <c r="AB2637" t="s">
        <v>2044</v>
      </c>
      <c r="AD2637" t="s">
        <v>2045</v>
      </c>
      <c r="AE2637" t="s">
        <v>2046</v>
      </c>
      <c r="AI2637" t="s">
        <v>1761</v>
      </c>
      <c r="AL2637" t="s">
        <v>6976</v>
      </c>
      <c r="AM2637">
        <v>6</v>
      </c>
      <c r="AN2637" t="s">
        <v>1064</v>
      </c>
      <c r="AO2637" t="s">
        <v>3224</v>
      </c>
      <c r="AP2637">
        <v>0</v>
      </c>
      <c r="AQ2637" s="388">
        <v>44487</v>
      </c>
      <c r="AS2637" t="s">
        <v>3186</v>
      </c>
      <c r="AT2637" s="388">
        <v>44488</v>
      </c>
      <c r="AU2637" t="s">
        <v>1756</v>
      </c>
      <c r="AV2637" t="s">
        <v>1756</v>
      </c>
      <c r="AZ2637" t="s">
        <v>1756</v>
      </c>
      <c r="BA2637" t="s">
        <v>1767</v>
      </c>
      <c r="BB2637" t="s">
        <v>6979</v>
      </c>
      <c r="BC2637" t="s">
        <v>6980</v>
      </c>
      <c r="BD2637" t="s">
        <v>1756</v>
      </c>
      <c r="BE2637" t="s">
        <v>6257</v>
      </c>
      <c r="BF2637" t="s">
        <v>822</v>
      </c>
    </row>
    <row r="2638" spans="1:58">
      <c r="A2638" t="s">
        <v>829</v>
      </c>
      <c r="B2638">
        <v>6</v>
      </c>
      <c r="C2638">
        <v>0</v>
      </c>
      <c r="D2638">
        <v>10231</v>
      </c>
      <c r="E2638" t="s">
        <v>6975</v>
      </c>
      <c r="F2638">
        <v>53510612</v>
      </c>
      <c r="G2638" t="s">
        <v>2041</v>
      </c>
      <c r="H2638">
        <v>0</v>
      </c>
      <c r="I2638" t="s">
        <v>2247</v>
      </c>
      <c r="J2638">
        <v>131.47999999999999</v>
      </c>
      <c r="K2638">
        <v>3</v>
      </c>
      <c r="L2638" t="s">
        <v>2063</v>
      </c>
      <c r="M2638" t="s">
        <v>2248</v>
      </c>
      <c r="N2638" t="s">
        <v>1757</v>
      </c>
      <c r="O2638" t="s">
        <v>1756</v>
      </c>
      <c r="P2638" t="s">
        <v>1756</v>
      </c>
      <c r="Q2638" s="387">
        <v>394.44</v>
      </c>
      <c r="R2638">
        <v>51.277200000000001</v>
      </c>
      <c r="S2638">
        <v>445.71719999999993</v>
      </c>
      <c r="T2638" s="388">
        <v>44478</v>
      </c>
      <c r="U2638">
        <v>0</v>
      </c>
      <c r="V2638" t="s">
        <v>834</v>
      </c>
      <c r="W2638" s="388">
        <v>44490</v>
      </c>
      <c r="X2638">
        <v>168</v>
      </c>
      <c r="Y2638">
        <v>0</v>
      </c>
      <c r="Z2638">
        <v>0</v>
      </c>
      <c r="AA2638" t="s">
        <v>1758</v>
      </c>
      <c r="AB2638" t="s">
        <v>2044</v>
      </c>
      <c r="AD2638" t="s">
        <v>2045</v>
      </c>
      <c r="AE2638" t="s">
        <v>2046</v>
      </c>
      <c r="AI2638" t="s">
        <v>1761</v>
      </c>
      <c r="AL2638" t="s">
        <v>6976</v>
      </c>
      <c r="AM2638">
        <v>6</v>
      </c>
      <c r="AN2638" t="s">
        <v>1064</v>
      </c>
      <c r="AO2638" t="s">
        <v>3224</v>
      </c>
      <c r="AP2638">
        <v>0</v>
      </c>
      <c r="AQ2638" s="388">
        <v>44487</v>
      </c>
      <c r="AS2638" t="s">
        <v>3186</v>
      </c>
      <c r="AT2638" s="388">
        <v>44488</v>
      </c>
      <c r="AU2638" t="s">
        <v>1756</v>
      </c>
      <c r="AV2638" t="s">
        <v>1756</v>
      </c>
      <c r="AZ2638" t="s">
        <v>1756</v>
      </c>
      <c r="BA2638" t="s">
        <v>1767</v>
      </c>
      <c r="BB2638" t="s">
        <v>6981</v>
      </c>
      <c r="BC2638" t="s">
        <v>6982</v>
      </c>
      <c r="BD2638" t="s">
        <v>1756</v>
      </c>
      <c r="BE2638" t="s">
        <v>6257</v>
      </c>
      <c r="BF2638" t="s">
        <v>822</v>
      </c>
    </row>
    <row r="2639" spans="1:58">
      <c r="A2639" t="s">
        <v>829</v>
      </c>
      <c r="B2639">
        <v>6</v>
      </c>
      <c r="C2639">
        <v>0</v>
      </c>
      <c r="D2639">
        <v>10225</v>
      </c>
      <c r="E2639" t="s">
        <v>6983</v>
      </c>
      <c r="F2639">
        <v>53510612</v>
      </c>
      <c r="G2639" t="s">
        <v>2041</v>
      </c>
      <c r="H2639">
        <v>0</v>
      </c>
      <c r="I2639" t="s">
        <v>2052</v>
      </c>
      <c r="J2639">
        <v>75</v>
      </c>
      <c r="K2639">
        <v>14.5</v>
      </c>
      <c r="L2639" t="s">
        <v>1771</v>
      </c>
      <c r="M2639" t="s">
        <v>1756</v>
      </c>
      <c r="N2639" t="s">
        <v>1756</v>
      </c>
      <c r="O2639" t="s">
        <v>2053</v>
      </c>
      <c r="P2639" t="s">
        <v>1757</v>
      </c>
      <c r="Q2639" s="387">
        <v>1087.5</v>
      </c>
      <c r="R2639">
        <v>141.375</v>
      </c>
      <c r="S2639">
        <v>1228.8749999999998</v>
      </c>
      <c r="T2639" s="388">
        <v>44477</v>
      </c>
      <c r="U2639">
        <v>0</v>
      </c>
      <c r="V2639" t="s">
        <v>834</v>
      </c>
      <c r="W2639" s="388">
        <v>44490</v>
      </c>
      <c r="X2639">
        <v>168</v>
      </c>
      <c r="Y2639">
        <v>0</v>
      </c>
      <c r="Z2639">
        <v>0</v>
      </c>
      <c r="AA2639" t="s">
        <v>1758</v>
      </c>
      <c r="AB2639" t="s">
        <v>2044</v>
      </c>
      <c r="AD2639" t="s">
        <v>2045</v>
      </c>
      <c r="AE2639" t="s">
        <v>2046</v>
      </c>
      <c r="AI2639" t="s">
        <v>1761</v>
      </c>
      <c r="AL2639" t="s">
        <v>6984</v>
      </c>
      <c r="AM2639">
        <v>6</v>
      </c>
      <c r="AN2639" t="s">
        <v>2834</v>
      </c>
      <c r="AO2639" t="s">
        <v>6985</v>
      </c>
      <c r="AP2639">
        <v>0</v>
      </c>
      <c r="AQ2639" s="388">
        <v>44484</v>
      </c>
      <c r="AS2639" t="s">
        <v>3186</v>
      </c>
      <c r="AT2639" s="388">
        <v>44485</v>
      </c>
      <c r="AU2639" t="s">
        <v>1756</v>
      </c>
      <c r="AV2639" t="s">
        <v>1756</v>
      </c>
      <c r="AZ2639" t="s">
        <v>1756</v>
      </c>
      <c r="BA2639" t="s">
        <v>1767</v>
      </c>
      <c r="BB2639" t="s">
        <v>6986</v>
      </c>
      <c r="BC2639" t="s">
        <v>6987</v>
      </c>
      <c r="BD2639" t="s">
        <v>1756</v>
      </c>
      <c r="BE2639" t="s">
        <v>6257</v>
      </c>
      <c r="BF2639" t="s">
        <v>822</v>
      </c>
    </row>
    <row r="2640" spans="1:58">
      <c r="A2640" t="s">
        <v>829</v>
      </c>
      <c r="B2640">
        <v>6</v>
      </c>
      <c r="C2640">
        <v>0</v>
      </c>
      <c r="D2640">
        <v>10225</v>
      </c>
      <c r="E2640" t="s">
        <v>6983</v>
      </c>
      <c r="F2640">
        <v>53510612</v>
      </c>
      <c r="G2640" t="s">
        <v>2041</v>
      </c>
      <c r="H2640">
        <v>0</v>
      </c>
      <c r="I2640" t="s">
        <v>2056</v>
      </c>
      <c r="J2640">
        <v>210</v>
      </c>
      <c r="K2640">
        <v>2</v>
      </c>
      <c r="L2640" t="s">
        <v>1755</v>
      </c>
      <c r="M2640" t="s">
        <v>1756</v>
      </c>
      <c r="N2640" t="s">
        <v>1756</v>
      </c>
      <c r="P2640" t="s">
        <v>1757</v>
      </c>
      <c r="Q2640" s="387">
        <v>420</v>
      </c>
      <c r="R2640">
        <v>54.6</v>
      </c>
      <c r="S2640">
        <v>474.59999999999997</v>
      </c>
      <c r="T2640" s="388">
        <v>44477</v>
      </c>
      <c r="U2640">
        <v>0</v>
      </c>
      <c r="V2640" t="s">
        <v>834</v>
      </c>
      <c r="W2640" s="388">
        <v>44490</v>
      </c>
      <c r="X2640">
        <v>168</v>
      </c>
      <c r="Y2640">
        <v>0</v>
      </c>
      <c r="Z2640">
        <v>0</v>
      </c>
      <c r="AA2640" t="s">
        <v>1758</v>
      </c>
      <c r="AB2640" t="s">
        <v>2044</v>
      </c>
      <c r="AD2640" t="s">
        <v>2045</v>
      </c>
      <c r="AE2640" t="s">
        <v>2046</v>
      </c>
      <c r="AI2640" t="s">
        <v>1761</v>
      </c>
      <c r="AL2640" t="s">
        <v>6984</v>
      </c>
      <c r="AM2640">
        <v>6</v>
      </c>
      <c r="AN2640" t="s">
        <v>2834</v>
      </c>
      <c r="AO2640" t="s">
        <v>6985</v>
      </c>
      <c r="AP2640">
        <v>0</v>
      </c>
      <c r="AQ2640" s="388">
        <v>44484</v>
      </c>
      <c r="AS2640" t="s">
        <v>3186</v>
      </c>
      <c r="AT2640" s="388">
        <v>44485</v>
      </c>
      <c r="AU2640" t="s">
        <v>1756</v>
      </c>
      <c r="AV2640" t="s">
        <v>1756</v>
      </c>
      <c r="AZ2640" t="s">
        <v>1756</v>
      </c>
      <c r="BA2640" t="s">
        <v>1767</v>
      </c>
      <c r="BB2640" t="s">
        <v>6988</v>
      </c>
      <c r="BC2640" t="s">
        <v>6989</v>
      </c>
      <c r="BD2640" t="s">
        <v>1756</v>
      </c>
      <c r="BE2640" t="s">
        <v>6257</v>
      </c>
      <c r="BF2640" t="s">
        <v>822</v>
      </c>
    </row>
    <row r="2641" spans="1:58">
      <c r="A2641" t="s">
        <v>829</v>
      </c>
      <c r="B2641">
        <v>6</v>
      </c>
      <c r="C2641">
        <v>0</v>
      </c>
      <c r="D2641">
        <v>10225</v>
      </c>
      <c r="E2641" t="s">
        <v>6983</v>
      </c>
      <c r="F2641">
        <v>53510612</v>
      </c>
      <c r="G2641" t="s">
        <v>2041</v>
      </c>
      <c r="H2641">
        <v>0</v>
      </c>
      <c r="I2641" t="s">
        <v>2062</v>
      </c>
      <c r="J2641">
        <v>138.05000000000001</v>
      </c>
      <c r="K2641">
        <v>5</v>
      </c>
      <c r="L2641" t="s">
        <v>2063</v>
      </c>
      <c r="M2641" t="s">
        <v>2064</v>
      </c>
      <c r="N2641" t="s">
        <v>1757</v>
      </c>
      <c r="O2641" t="s">
        <v>1756</v>
      </c>
      <c r="P2641" t="s">
        <v>1756</v>
      </c>
      <c r="Q2641" s="387">
        <v>690.25</v>
      </c>
      <c r="R2641">
        <v>89.732500000000002</v>
      </c>
      <c r="S2641">
        <v>779.98249999999996</v>
      </c>
      <c r="T2641" s="388">
        <v>44477</v>
      </c>
      <c r="U2641">
        <v>0</v>
      </c>
      <c r="V2641" t="s">
        <v>834</v>
      </c>
      <c r="W2641" s="388">
        <v>44490</v>
      </c>
      <c r="X2641">
        <v>168</v>
      </c>
      <c r="Y2641">
        <v>0</v>
      </c>
      <c r="Z2641">
        <v>0</v>
      </c>
      <c r="AA2641" t="s">
        <v>1758</v>
      </c>
      <c r="AB2641" t="s">
        <v>2044</v>
      </c>
      <c r="AD2641" t="s">
        <v>2045</v>
      </c>
      <c r="AE2641" t="s">
        <v>2046</v>
      </c>
      <c r="AI2641" t="s">
        <v>1761</v>
      </c>
      <c r="AL2641" t="s">
        <v>6984</v>
      </c>
      <c r="AM2641">
        <v>6</v>
      </c>
      <c r="AN2641" t="s">
        <v>2834</v>
      </c>
      <c r="AO2641" t="s">
        <v>6985</v>
      </c>
      <c r="AP2641">
        <v>0</v>
      </c>
      <c r="AQ2641" s="388">
        <v>44484</v>
      </c>
      <c r="AS2641" t="s">
        <v>3186</v>
      </c>
      <c r="AT2641" s="388">
        <v>44485</v>
      </c>
      <c r="AU2641" t="s">
        <v>1756</v>
      </c>
      <c r="AV2641" t="s">
        <v>1756</v>
      </c>
      <c r="AZ2641" t="s">
        <v>1756</v>
      </c>
      <c r="BA2641" t="s">
        <v>1767</v>
      </c>
      <c r="BB2641" t="s">
        <v>6990</v>
      </c>
      <c r="BC2641" t="s">
        <v>6991</v>
      </c>
      <c r="BD2641" t="s">
        <v>1756</v>
      </c>
      <c r="BE2641" t="s">
        <v>6257</v>
      </c>
      <c r="BF2641" t="s">
        <v>822</v>
      </c>
    </row>
    <row r="2642" spans="1:58">
      <c r="A2642" t="s">
        <v>829</v>
      </c>
      <c r="B2642">
        <v>6</v>
      </c>
      <c r="C2642">
        <v>0</v>
      </c>
      <c r="D2642">
        <v>10225</v>
      </c>
      <c r="E2642" t="s">
        <v>6983</v>
      </c>
      <c r="F2642">
        <v>53510612</v>
      </c>
      <c r="G2642" t="s">
        <v>2041</v>
      </c>
      <c r="H2642">
        <v>0</v>
      </c>
      <c r="I2642" t="s">
        <v>2095</v>
      </c>
      <c r="J2642">
        <v>138.44999999999999</v>
      </c>
      <c r="K2642">
        <v>7.5</v>
      </c>
      <c r="L2642" t="s">
        <v>2063</v>
      </c>
      <c r="M2642" t="s">
        <v>2096</v>
      </c>
      <c r="N2642" t="s">
        <v>1757</v>
      </c>
      <c r="O2642" t="s">
        <v>1756</v>
      </c>
      <c r="P2642" t="s">
        <v>1756</v>
      </c>
      <c r="Q2642" s="387">
        <v>1038.375</v>
      </c>
      <c r="R2642">
        <v>134.98875000000001</v>
      </c>
      <c r="S2642">
        <v>1173.36375</v>
      </c>
      <c r="T2642" s="388">
        <v>44477</v>
      </c>
      <c r="U2642">
        <v>0</v>
      </c>
      <c r="V2642" t="s">
        <v>834</v>
      </c>
      <c r="W2642" s="388">
        <v>44490</v>
      </c>
      <c r="X2642">
        <v>168</v>
      </c>
      <c r="Y2642">
        <v>0</v>
      </c>
      <c r="Z2642">
        <v>0</v>
      </c>
      <c r="AA2642" t="s">
        <v>1758</v>
      </c>
      <c r="AB2642" t="s">
        <v>2044</v>
      </c>
      <c r="AD2642" t="s">
        <v>2045</v>
      </c>
      <c r="AE2642" t="s">
        <v>2046</v>
      </c>
      <c r="AI2642" t="s">
        <v>1761</v>
      </c>
      <c r="AL2642" t="s">
        <v>6984</v>
      </c>
      <c r="AM2642">
        <v>6</v>
      </c>
      <c r="AN2642" t="s">
        <v>2834</v>
      </c>
      <c r="AO2642" t="s">
        <v>6985</v>
      </c>
      <c r="AP2642">
        <v>0</v>
      </c>
      <c r="AQ2642" s="388">
        <v>44484</v>
      </c>
      <c r="AS2642" t="s">
        <v>3186</v>
      </c>
      <c r="AT2642" s="388">
        <v>44485</v>
      </c>
      <c r="AU2642" t="s">
        <v>1756</v>
      </c>
      <c r="AV2642" t="s">
        <v>1756</v>
      </c>
      <c r="AZ2642" t="s">
        <v>1756</v>
      </c>
      <c r="BA2642" t="s">
        <v>1767</v>
      </c>
      <c r="BB2642" t="s">
        <v>6992</v>
      </c>
      <c r="BC2642" t="s">
        <v>6993</v>
      </c>
      <c r="BD2642" t="s">
        <v>1756</v>
      </c>
      <c r="BE2642" t="s">
        <v>6257</v>
      </c>
      <c r="BF2642" t="s">
        <v>822</v>
      </c>
    </row>
    <row r="2643" spans="1:58">
      <c r="A2643" t="s">
        <v>829</v>
      </c>
      <c r="B2643">
        <v>6</v>
      </c>
      <c r="C2643">
        <v>0</v>
      </c>
      <c r="D2643">
        <v>10223</v>
      </c>
      <c r="E2643" t="s">
        <v>6994</v>
      </c>
      <c r="F2643">
        <v>53510612</v>
      </c>
      <c r="G2643" t="s">
        <v>2041</v>
      </c>
      <c r="H2643">
        <v>0</v>
      </c>
      <c r="I2643" t="s">
        <v>2052</v>
      </c>
      <c r="J2643">
        <v>75</v>
      </c>
      <c r="K2643">
        <v>24</v>
      </c>
      <c r="L2643" t="s">
        <v>1771</v>
      </c>
      <c r="M2643" t="s">
        <v>1756</v>
      </c>
      <c r="N2643" t="s">
        <v>1756</v>
      </c>
      <c r="O2643" t="s">
        <v>2053</v>
      </c>
      <c r="P2643" t="s">
        <v>1757</v>
      </c>
      <c r="Q2643" s="387">
        <v>1800</v>
      </c>
      <c r="R2643">
        <v>234</v>
      </c>
      <c r="S2643">
        <v>2033.9999999999998</v>
      </c>
      <c r="T2643" s="388">
        <v>44477</v>
      </c>
      <c r="U2643">
        <v>0</v>
      </c>
      <c r="V2643" t="s">
        <v>834</v>
      </c>
      <c r="W2643" s="388">
        <v>44490</v>
      </c>
      <c r="X2643">
        <v>168</v>
      </c>
      <c r="Y2643">
        <v>0</v>
      </c>
      <c r="Z2643">
        <v>0</v>
      </c>
      <c r="AA2643" t="s">
        <v>1758</v>
      </c>
      <c r="AB2643" t="s">
        <v>2044</v>
      </c>
      <c r="AD2643" t="s">
        <v>2045</v>
      </c>
      <c r="AE2643" t="s">
        <v>2046</v>
      </c>
      <c r="AI2643" t="s">
        <v>1761</v>
      </c>
      <c r="AL2643" t="s">
        <v>6995</v>
      </c>
      <c r="AM2643">
        <v>6</v>
      </c>
      <c r="AN2643" t="s">
        <v>3133</v>
      </c>
      <c r="AO2643" t="s">
        <v>2852</v>
      </c>
      <c r="AP2643">
        <v>0</v>
      </c>
      <c r="AQ2643" s="388">
        <v>44484</v>
      </c>
      <c r="AS2643" t="s">
        <v>3186</v>
      </c>
      <c r="AT2643" s="388">
        <v>44485</v>
      </c>
      <c r="AU2643" t="s">
        <v>1756</v>
      </c>
      <c r="AV2643" t="s">
        <v>1756</v>
      </c>
      <c r="AZ2643" t="s">
        <v>1756</v>
      </c>
      <c r="BA2643" t="s">
        <v>1767</v>
      </c>
      <c r="BB2643" t="s">
        <v>6996</v>
      </c>
      <c r="BC2643" t="s">
        <v>6997</v>
      </c>
      <c r="BD2643" t="s">
        <v>1756</v>
      </c>
      <c r="BE2643" t="s">
        <v>6257</v>
      </c>
      <c r="BF2643" t="s">
        <v>822</v>
      </c>
    </row>
    <row r="2644" spans="1:58">
      <c r="A2644" t="s">
        <v>829</v>
      </c>
      <c r="B2644">
        <v>6</v>
      </c>
      <c r="C2644">
        <v>0</v>
      </c>
      <c r="D2644">
        <v>10223</v>
      </c>
      <c r="E2644" t="s">
        <v>6994</v>
      </c>
      <c r="F2644">
        <v>53510612</v>
      </c>
      <c r="G2644" t="s">
        <v>2041</v>
      </c>
      <c r="H2644">
        <v>0</v>
      </c>
      <c r="I2644" t="s">
        <v>2056</v>
      </c>
      <c r="J2644">
        <v>210</v>
      </c>
      <c r="K2644">
        <v>1</v>
      </c>
      <c r="L2644" t="s">
        <v>1755</v>
      </c>
      <c r="M2644" t="s">
        <v>1756</v>
      </c>
      <c r="N2644" t="s">
        <v>1756</v>
      </c>
      <c r="P2644" t="s">
        <v>1757</v>
      </c>
      <c r="Q2644" s="387">
        <v>210</v>
      </c>
      <c r="R2644">
        <v>27.3</v>
      </c>
      <c r="S2644">
        <v>237.29999999999998</v>
      </c>
      <c r="T2644" s="388">
        <v>44477</v>
      </c>
      <c r="U2644">
        <v>0</v>
      </c>
      <c r="V2644" t="s">
        <v>834</v>
      </c>
      <c r="W2644" s="388">
        <v>44490</v>
      </c>
      <c r="X2644">
        <v>168</v>
      </c>
      <c r="Y2644">
        <v>0</v>
      </c>
      <c r="Z2644">
        <v>0</v>
      </c>
      <c r="AA2644" t="s">
        <v>1758</v>
      </c>
      <c r="AB2644" t="s">
        <v>2044</v>
      </c>
      <c r="AD2644" t="s">
        <v>2045</v>
      </c>
      <c r="AE2644" t="s">
        <v>2046</v>
      </c>
      <c r="AI2644" t="s">
        <v>1761</v>
      </c>
      <c r="AL2644" t="s">
        <v>6995</v>
      </c>
      <c r="AM2644">
        <v>6</v>
      </c>
      <c r="AN2644" t="s">
        <v>3133</v>
      </c>
      <c r="AO2644" t="s">
        <v>2852</v>
      </c>
      <c r="AP2644">
        <v>0</v>
      </c>
      <c r="AQ2644" s="388">
        <v>44484</v>
      </c>
      <c r="AS2644" t="s">
        <v>3186</v>
      </c>
      <c r="AT2644" s="388">
        <v>44485</v>
      </c>
      <c r="AU2644" t="s">
        <v>1756</v>
      </c>
      <c r="AV2644" t="s">
        <v>1756</v>
      </c>
      <c r="AZ2644" t="s">
        <v>1756</v>
      </c>
      <c r="BA2644" t="s">
        <v>1767</v>
      </c>
      <c r="BB2644" t="s">
        <v>6998</v>
      </c>
      <c r="BC2644" t="s">
        <v>6999</v>
      </c>
      <c r="BD2644" t="s">
        <v>1756</v>
      </c>
      <c r="BE2644" t="s">
        <v>6257</v>
      </c>
      <c r="BF2644" t="s">
        <v>822</v>
      </c>
    </row>
    <row r="2645" spans="1:58">
      <c r="A2645" t="s">
        <v>829</v>
      </c>
      <c r="B2645">
        <v>6</v>
      </c>
      <c r="C2645">
        <v>0</v>
      </c>
      <c r="D2645">
        <v>10223</v>
      </c>
      <c r="E2645" t="s">
        <v>6994</v>
      </c>
      <c r="F2645">
        <v>53510612</v>
      </c>
      <c r="G2645" t="s">
        <v>2041</v>
      </c>
      <c r="H2645">
        <v>0</v>
      </c>
      <c r="I2645" t="s">
        <v>2062</v>
      </c>
      <c r="J2645">
        <v>138.05000000000001</v>
      </c>
      <c r="K2645">
        <v>6</v>
      </c>
      <c r="L2645" t="s">
        <v>2063</v>
      </c>
      <c r="M2645" t="s">
        <v>2064</v>
      </c>
      <c r="N2645" t="s">
        <v>1757</v>
      </c>
      <c r="O2645" t="s">
        <v>1756</v>
      </c>
      <c r="P2645" t="s">
        <v>1756</v>
      </c>
      <c r="Q2645" s="387">
        <v>828.3</v>
      </c>
      <c r="R2645">
        <v>107.679</v>
      </c>
      <c r="S2645">
        <v>935.97899999999981</v>
      </c>
      <c r="T2645" s="388">
        <v>44477</v>
      </c>
      <c r="U2645">
        <v>0</v>
      </c>
      <c r="V2645" t="s">
        <v>834</v>
      </c>
      <c r="W2645" s="388">
        <v>44490</v>
      </c>
      <c r="X2645">
        <v>168</v>
      </c>
      <c r="Y2645">
        <v>0</v>
      </c>
      <c r="Z2645">
        <v>0</v>
      </c>
      <c r="AA2645" t="s">
        <v>1758</v>
      </c>
      <c r="AB2645" t="s">
        <v>2044</v>
      </c>
      <c r="AD2645" t="s">
        <v>2045</v>
      </c>
      <c r="AE2645" t="s">
        <v>2046</v>
      </c>
      <c r="AI2645" t="s">
        <v>1761</v>
      </c>
      <c r="AL2645" t="s">
        <v>6995</v>
      </c>
      <c r="AM2645">
        <v>6</v>
      </c>
      <c r="AN2645" t="s">
        <v>3133</v>
      </c>
      <c r="AO2645" t="s">
        <v>2852</v>
      </c>
      <c r="AP2645">
        <v>0</v>
      </c>
      <c r="AQ2645" s="388">
        <v>44484</v>
      </c>
      <c r="AS2645" t="s">
        <v>3186</v>
      </c>
      <c r="AT2645" s="388">
        <v>44485</v>
      </c>
      <c r="AU2645" t="s">
        <v>1756</v>
      </c>
      <c r="AV2645" t="s">
        <v>1756</v>
      </c>
      <c r="AZ2645" t="s">
        <v>1756</v>
      </c>
      <c r="BA2645" t="s">
        <v>1767</v>
      </c>
      <c r="BB2645" t="s">
        <v>7000</v>
      </c>
      <c r="BC2645" t="s">
        <v>7001</v>
      </c>
      <c r="BD2645" t="s">
        <v>1756</v>
      </c>
      <c r="BE2645" t="s">
        <v>6257</v>
      </c>
      <c r="BF2645" t="s">
        <v>822</v>
      </c>
    </row>
    <row r="2646" spans="1:58">
      <c r="A2646" t="s">
        <v>829</v>
      </c>
      <c r="B2646">
        <v>6</v>
      </c>
      <c r="C2646">
        <v>0</v>
      </c>
      <c r="D2646">
        <v>10223</v>
      </c>
      <c r="E2646" t="s">
        <v>6994</v>
      </c>
      <c r="F2646">
        <v>53510612</v>
      </c>
      <c r="G2646" t="s">
        <v>2041</v>
      </c>
      <c r="H2646">
        <v>0</v>
      </c>
      <c r="I2646" t="s">
        <v>2083</v>
      </c>
      <c r="J2646">
        <v>12.21</v>
      </c>
      <c r="K2646">
        <v>14</v>
      </c>
      <c r="L2646" t="s">
        <v>1771</v>
      </c>
      <c r="M2646" t="s">
        <v>2084</v>
      </c>
      <c r="N2646" t="s">
        <v>1757</v>
      </c>
      <c r="O2646" t="s">
        <v>1756</v>
      </c>
      <c r="P2646" t="s">
        <v>1756</v>
      </c>
      <c r="Q2646" s="387">
        <v>170.94</v>
      </c>
      <c r="R2646">
        <v>22.222200000000001</v>
      </c>
      <c r="S2646">
        <v>193.16219999999998</v>
      </c>
      <c r="T2646" s="388">
        <v>44477</v>
      </c>
      <c r="U2646">
        <v>0</v>
      </c>
      <c r="V2646" t="s">
        <v>834</v>
      </c>
      <c r="W2646" s="388">
        <v>44490</v>
      </c>
      <c r="X2646">
        <v>168</v>
      </c>
      <c r="Y2646">
        <v>0</v>
      </c>
      <c r="Z2646">
        <v>0</v>
      </c>
      <c r="AA2646" t="s">
        <v>1758</v>
      </c>
      <c r="AB2646" t="s">
        <v>2044</v>
      </c>
      <c r="AD2646" t="s">
        <v>2045</v>
      </c>
      <c r="AE2646" t="s">
        <v>2046</v>
      </c>
      <c r="AI2646" t="s">
        <v>1761</v>
      </c>
      <c r="AL2646" t="s">
        <v>6995</v>
      </c>
      <c r="AM2646">
        <v>6</v>
      </c>
      <c r="AN2646" t="s">
        <v>3133</v>
      </c>
      <c r="AO2646" t="s">
        <v>2852</v>
      </c>
      <c r="AP2646">
        <v>0</v>
      </c>
      <c r="AQ2646" s="388">
        <v>44484</v>
      </c>
      <c r="AS2646" t="s">
        <v>3186</v>
      </c>
      <c r="AT2646" s="388">
        <v>44485</v>
      </c>
      <c r="AU2646" t="s">
        <v>1756</v>
      </c>
      <c r="AV2646" t="s">
        <v>1756</v>
      </c>
      <c r="AZ2646" t="s">
        <v>1756</v>
      </c>
      <c r="BA2646" t="s">
        <v>1767</v>
      </c>
      <c r="BB2646" t="s">
        <v>7002</v>
      </c>
      <c r="BC2646" t="s">
        <v>7003</v>
      </c>
      <c r="BD2646" t="s">
        <v>1756</v>
      </c>
      <c r="BE2646" t="s">
        <v>6257</v>
      </c>
      <c r="BF2646" t="s">
        <v>822</v>
      </c>
    </row>
    <row r="2647" spans="1:58">
      <c r="A2647" t="s">
        <v>829</v>
      </c>
      <c r="B2647">
        <v>6</v>
      </c>
      <c r="C2647">
        <v>0</v>
      </c>
      <c r="D2647">
        <v>10223</v>
      </c>
      <c r="E2647" t="s">
        <v>6994</v>
      </c>
      <c r="F2647">
        <v>53510612</v>
      </c>
      <c r="G2647" t="s">
        <v>2041</v>
      </c>
      <c r="H2647">
        <v>0</v>
      </c>
      <c r="I2647" t="s">
        <v>2089</v>
      </c>
      <c r="J2647">
        <v>146.96</v>
      </c>
      <c r="K2647">
        <v>11</v>
      </c>
      <c r="L2647" t="s">
        <v>2063</v>
      </c>
      <c r="M2647" t="s">
        <v>2090</v>
      </c>
      <c r="N2647" t="s">
        <v>1757</v>
      </c>
      <c r="O2647" t="s">
        <v>1756</v>
      </c>
      <c r="P2647" t="s">
        <v>1756</v>
      </c>
      <c r="Q2647" s="387">
        <v>1616.56</v>
      </c>
      <c r="R2647">
        <v>210.15280000000001</v>
      </c>
      <c r="S2647">
        <v>1826.7127999999998</v>
      </c>
      <c r="T2647" s="388">
        <v>44477</v>
      </c>
      <c r="U2647">
        <v>0</v>
      </c>
      <c r="V2647" t="s">
        <v>834</v>
      </c>
      <c r="W2647" s="388">
        <v>44490</v>
      </c>
      <c r="X2647">
        <v>168</v>
      </c>
      <c r="Y2647">
        <v>0</v>
      </c>
      <c r="Z2647">
        <v>0</v>
      </c>
      <c r="AA2647" t="s">
        <v>1758</v>
      </c>
      <c r="AB2647" t="s">
        <v>2044</v>
      </c>
      <c r="AD2647" t="s">
        <v>2045</v>
      </c>
      <c r="AE2647" t="s">
        <v>2046</v>
      </c>
      <c r="AI2647" t="s">
        <v>1761</v>
      </c>
      <c r="AL2647" t="s">
        <v>6995</v>
      </c>
      <c r="AM2647">
        <v>6</v>
      </c>
      <c r="AN2647" t="s">
        <v>3133</v>
      </c>
      <c r="AO2647" t="s">
        <v>2852</v>
      </c>
      <c r="AP2647">
        <v>0</v>
      </c>
      <c r="AQ2647" s="388">
        <v>44484</v>
      </c>
      <c r="AS2647" t="s">
        <v>3186</v>
      </c>
      <c r="AT2647" s="388">
        <v>44485</v>
      </c>
      <c r="AU2647" t="s">
        <v>1756</v>
      </c>
      <c r="AV2647" t="s">
        <v>1756</v>
      </c>
      <c r="AZ2647" t="s">
        <v>1756</v>
      </c>
      <c r="BA2647" t="s">
        <v>1767</v>
      </c>
      <c r="BB2647" t="s">
        <v>7004</v>
      </c>
      <c r="BC2647" t="s">
        <v>7005</v>
      </c>
      <c r="BD2647" t="s">
        <v>1756</v>
      </c>
      <c r="BE2647" t="s">
        <v>6257</v>
      </c>
      <c r="BF2647" t="s">
        <v>822</v>
      </c>
    </row>
    <row r="2648" spans="1:58">
      <c r="A2648" t="s">
        <v>829</v>
      </c>
      <c r="B2648">
        <v>6</v>
      </c>
      <c r="C2648">
        <v>0</v>
      </c>
      <c r="D2648">
        <v>10223</v>
      </c>
      <c r="E2648" t="s">
        <v>6994</v>
      </c>
      <c r="F2648">
        <v>53510612</v>
      </c>
      <c r="G2648" t="s">
        <v>2041</v>
      </c>
      <c r="H2648">
        <v>0</v>
      </c>
      <c r="I2648" t="s">
        <v>2095</v>
      </c>
      <c r="J2648">
        <v>138.44999999999999</v>
      </c>
      <c r="K2648">
        <v>3</v>
      </c>
      <c r="L2648" t="s">
        <v>2063</v>
      </c>
      <c r="M2648" t="s">
        <v>2096</v>
      </c>
      <c r="N2648" t="s">
        <v>1757</v>
      </c>
      <c r="O2648" t="s">
        <v>1756</v>
      </c>
      <c r="P2648" t="s">
        <v>1756</v>
      </c>
      <c r="Q2648" s="387">
        <v>415.35</v>
      </c>
      <c r="R2648">
        <v>53.995500000000007</v>
      </c>
      <c r="S2648">
        <v>469.34549999999996</v>
      </c>
      <c r="T2648" s="388">
        <v>44477</v>
      </c>
      <c r="U2648">
        <v>0</v>
      </c>
      <c r="V2648" t="s">
        <v>834</v>
      </c>
      <c r="W2648" s="388">
        <v>44490</v>
      </c>
      <c r="X2648">
        <v>168</v>
      </c>
      <c r="Y2648">
        <v>0</v>
      </c>
      <c r="Z2648">
        <v>0</v>
      </c>
      <c r="AA2648" t="s">
        <v>1758</v>
      </c>
      <c r="AB2648" t="s">
        <v>2044</v>
      </c>
      <c r="AD2648" t="s">
        <v>2045</v>
      </c>
      <c r="AE2648" t="s">
        <v>2046</v>
      </c>
      <c r="AI2648" t="s">
        <v>1761</v>
      </c>
      <c r="AL2648" t="s">
        <v>6995</v>
      </c>
      <c r="AM2648">
        <v>6</v>
      </c>
      <c r="AN2648" t="s">
        <v>3133</v>
      </c>
      <c r="AO2648" t="s">
        <v>2852</v>
      </c>
      <c r="AP2648">
        <v>0</v>
      </c>
      <c r="AQ2648" s="388">
        <v>44484</v>
      </c>
      <c r="AS2648" t="s">
        <v>3186</v>
      </c>
      <c r="AT2648" s="388">
        <v>44485</v>
      </c>
      <c r="AU2648" t="s">
        <v>1756</v>
      </c>
      <c r="AV2648" t="s">
        <v>1756</v>
      </c>
      <c r="AZ2648" t="s">
        <v>1756</v>
      </c>
      <c r="BA2648" t="s">
        <v>1767</v>
      </c>
      <c r="BB2648" t="s">
        <v>7006</v>
      </c>
      <c r="BC2648" t="s">
        <v>7007</v>
      </c>
      <c r="BD2648" t="s">
        <v>1756</v>
      </c>
      <c r="BE2648" t="s">
        <v>6257</v>
      </c>
      <c r="BF2648" t="s">
        <v>822</v>
      </c>
    </row>
    <row r="2649" spans="1:58">
      <c r="A2649" t="s">
        <v>829</v>
      </c>
      <c r="B2649">
        <v>6</v>
      </c>
      <c r="C2649">
        <v>0</v>
      </c>
      <c r="D2649">
        <v>10223</v>
      </c>
      <c r="E2649" t="s">
        <v>6994</v>
      </c>
      <c r="F2649">
        <v>53510612</v>
      </c>
      <c r="G2649" t="s">
        <v>2041</v>
      </c>
      <c r="H2649">
        <v>0</v>
      </c>
      <c r="I2649" t="s">
        <v>2247</v>
      </c>
      <c r="J2649">
        <v>131.47999999999999</v>
      </c>
      <c r="K2649">
        <v>3</v>
      </c>
      <c r="L2649" t="s">
        <v>2063</v>
      </c>
      <c r="M2649" t="s">
        <v>2248</v>
      </c>
      <c r="N2649" t="s">
        <v>1757</v>
      </c>
      <c r="O2649" t="s">
        <v>1756</v>
      </c>
      <c r="P2649" t="s">
        <v>1756</v>
      </c>
      <c r="Q2649" s="387">
        <v>394.44</v>
      </c>
      <c r="R2649">
        <v>51.277200000000001</v>
      </c>
      <c r="S2649">
        <v>445.71719999999993</v>
      </c>
      <c r="T2649" s="388">
        <v>44477</v>
      </c>
      <c r="U2649">
        <v>0</v>
      </c>
      <c r="V2649" t="s">
        <v>834</v>
      </c>
      <c r="W2649" s="388">
        <v>44490</v>
      </c>
      <c r="X2649">
        <v>168</v>
      </c>
      <c r="Y2649">
        <v>0</v>
      </c>
      <c r="Z2649">
        <v>0</v>
      </c>
      <c r="AA2649" t="s">
        <v>1758</v>
      </c>
      <c r="AB2649" t="s">
        <v>2044</v>
      </c>
      <c r="AD2649" t="s">
        <v>2045</v>
      </c>
      <c r="AE2649" t="s">
        <v>2046</v>
      </c>
      <c r="AI2649" t="s">
        <v>1761</v>
      </c>
      <c r="AL2649" t="s">
        <v>6995</v>
      </c>
      <c r="AM2649">
        <v>6</v>
      </c>
      <c r="AN2649" t="s">
        <v>3133</v>
      </c>
      <c r="AO2649" t="s">
        <v>2852</v>
      </c>
      <c r="AP2649">
        <v>0</v>
      </c>
      <c r="AQ2649" s="388">
        <v>44484</v>
      </c>
      <c r="AS2649" t="s">
        <v>3186</v>
      </c>
      <c r="AT2649" s="388">
        <v>44485</v>
      </c>
      <c r="AU2649" t="s">
        <v>1756</v>
      </c>
      <c r="AV2649" t="s">
        <v>1756</v>
      </c>
      <c r="AZ2649" t="s">
        <v>1756</v>
      </c>
      <c r="BA2649" t="s">
        <v>1767</v>
      </c>
      <c r="BB2649" t="s">
        <v>7008</v>
      </c>
      <c r="BC2649" t="s">
        <v>7009</v>
      </c>
      <c r="BD2649" t="s">
        <v>1756</v>
      </c>
      <c r="BE2649" t="s">
        <v>6257</v>
      </c>
      <c r="BF2649" t="s">
        <v>822</v>
      </c>
    </row>
    <row r="2650" spans="1:58">
      <c r="A2650" t="s">
        <v>829</v>
      </c>
      <c r="B2650">
        <v>6</v>
      </c>
      <c r="C2650">
        <v>0</v>
      </c>
      <c r="D2650">
        <v>10229</v>
      </c>
      <c r="E2650" t="s">
        <v>7010</v>
      </c>
      <c r="F2650">
        <v>53510612</v>
      </c>
      <c r="G2650" t="s">
        <v>2041</v>
      </c>
      <c r="H2650">
        <v>0</v>
      </c>
      <c r="I2650" t="s">
        <v>2052</v>
      </c>
      <c r="J2650">
        <v>75</v>
      </c>
      <c r="K2650">
        <v>36</v>
      </c>
      <c r="L2650" t="s">
        <v>1771</v>
      </c>
      <c r="M2650" t="s">
        <v>1756</v>
      </c>
      <c r="N2650" t="s">
        <v>1756</v>
      </c>
      <c r="O2650" t="s">
        <v>2053</v>
      </c>
      <c r="P2650" t="s">
        <v>1757</v>
      </c>
      <c r="Q2650" s="387">
        <v>2700</v>
      </c>
      <c r="R2650">
        <v>351</v>
      </c>
      <c r="S2650">
        <v>3050.9999999999995</v>
      </c>
      <c r="T2650" s="388">
        <v>44477</v>
      </c>
      <c r="U2650">
        <v>0</v>
      </c>
      <c r="V2650" t="s">
        <v>834</v>
      </c>
      <c r="W2650" s="388">
        <v>44490</v>
      </c>
      <c r="X2650">
        <v>168</v>
      </c>
      <c r="Y2650">
        <v>0</v>
      </c>
      <c r="Z2650">
        <v>0</v>
      </c>
      <c r="AA2650" t="s">
        <v>1758</v>
      </c>
      <c r="AB2650" t="s">
        <v>2044</v>
      </c>
      <c r="AD2650" t="s">
        <v>2045</v>
      </c>
      <c r="AE2650" t="s">
        <v>2046</v>
      </c>
      <c r="AI2650" t="s">
        <v>1761</v>
      </c>
      <c r="AL2650" t="s">
        <v>7011</v>
      </c>
      <c r="AM2650">
        <v>6</v>
      </c>
      <c r="AN2650" t="s">
        <v>6964</v>
      </c>
      <c r="AO2650" t="s">
        <v>2905</v>
      </c>
      <c r="AP2650">
        <v>0</v>
      </c>
      <c r="AQ2650" s="388">
        <v>44484</v>
      </c>
      <c r="AS2650" t="s">
        <v>3186</v>
      </c>
      <c r="AT2650" s="388">
        <v>44485</v>
      </c>
      <c r="AU2650" t="s">
        <v>1756</v>
      </c>
      <c r="AV2650" t="s">
        <v>1756</v>
      </c>
      <c r="AZ2650" t="s">
        <v>1756</v>
      </c>
      <c r="BA2650" t="s">
        <v>1767</v>
      </c>
      <c r="BB2650" t="s">
        <v>7012</v>
      </c>
      <c r="BC2650" t="s">
        <v>7013</v>
      </c>
      <c r="BD2650" t="s">
        <v>1756</v>
      </c>
      <c r="BE2650" t="s">
        <v>6257</v>
      </c>
      <c r="BF2650" t="s">
        <v>822</v>
      </c>
    </row>
    <row r="2651" spans="1:58">
      <c r="A2651" t="s">
        <v>829</v>
      </c>
      <c r="B2651">
        <v>6</v>
      </c>
      <c r="C2651">
        <v>0</v>
      </c>
      <c r="D2651">
        <v>10229</v>
      </c>
      <c r="E2651" t="s">
        <v>7010</v>
      </c>
      <c r="F2651">
        <v>53510612</v>
      </c>
      <c r="G2651" t="s">
        <v>2041</v>
      </c>
      <c r="H2651">
        <v>0</v>
      </c>
      <c r="I2651" t="s">
        <v>2056</v>
      </c>
      <c r="J2651">
        <v>210</v>
      </c>
      <c r="K2651">
        <v>3</v>
      </c>
      <c r="L2651" t="s">
        <v>1755</v>
      </c>
      <c r="M2651" t="s">
        <v>1756</v>
      </c>
      <c r="N2651" t="s">
        <v>1756</v>
      </c>
      <c r="P2651" t="s">
        <v>1757</v>
      </c>
      <c r="Q2651" s="387">
        <v>630</v>
      </c>
      <c r="R2651">
        <v>81.900000000000006</v>
      </c>
      <c r="S2651">
        <v>711.9</v>
      </c>
      <c r="T2651" s="388">
        <v>44477</v>
      </c>
      <c r="U2651">
        <v>0</v>
      </c>
      <c r="V2651" t="s">
        <v>834</v>
      </c>
      <c r="W2651" s="388">
        <v>44490</v>
      </c>
      <c r="X2651">
        <v>168</v>
      </c>
      <c r="Y2651">
        <v>0</v>
      </c>
      <c r="Z2651">
        <v>0</v>
      </c>
      <c r="AA2651" t="s">
        <v>1758</v>
      </c>
      <c r="AB2651" t="s">
        <v>2044</v>
      </c>
      <c r="AD2651" t="s">
        <v>2045</v>
      </c>
      <c r="AE2651" t="s">
        <v>2046</v>
      </c>
      <c r="AI2651" t="s">
        <v>1761</v>
      </c>
      <c r="AL2651" t="s">
        <v>7011</v>
      </c>
      <c r="AM2651">
        <v>6</v>
      </c>
      <c r="AN2651" t="s">
        <v>6964</v>
      </c>
      <c r="AO2651" t="s">
        <v>2905</v>
      </c>
      <c r="AP2651">
        <v>0</v>
      </c>
      <c r="AQ2651" s="388">
        <v>44484</v>
      </c>
      <c r="AS2651" t="s">
        <v>3186</v>
      </c>
      <c r="AT2651" s="388">
        <v>44485</v>
      </c>
      <c r="AU2651" t="s">
        <v>1756</v>
      </c>
      <c r="AV2651" t="s">
        <v>1756</v>
      </c>
      <c r="AZ2651" t="s">
        <v>1756</v>
      </c>
      <c r="BA2651" t="s">
        <v>1767</v>
      </c>
      <c r="BB2651" t="s">
        <v>7014</v>
      </c>
      <c r="BC2651" t="s">
        <v>7015</v>
      </c>
      <c r="BD2651" t="s">
        <v>1756</v>
      </c>
      <c r="BE2651" t="s">
        <v>6257</v>
      </c>
      <c r="BF2651" t="s">
        <v>822</v>
      </c>
    </row>
    <row r="2652" spans="1:58">
      <c r="A2652" t="s">
        <v>829</v>
      </c>
      <c r="B2652">
        <v>6</v>
      </c>
      <c r="C2652">
        <v>0</v>
      </c>
      <c r="D2652">
        <v>10229</v>
      </c>
      <c r="E2652" t="s">
        <v>7010</v>
      </c>
      <c r="F2652">
        <v>53510612</v>
      </c>
      <c r="G2652" t="s">
        <v>2041</v>
      </c>
      <c r="H2652">
        <v>0</v>
      </c>
      <c r="I2652" t="s">
        <v>2062</v>
      </c>
      <c r="J2652">
        <v>138.05000000000001</v>
      </c>
      <c r="K2652">
        <v>11</v>
      </c>
      <c r="L2652" t="s">
        <v>2063</v>
      </c>
      <c r="M2652" t="s">
        <v>2064</v>
      </c>
      <c r="N2652" t="s">
        <v>1757</v>
      </c>
      <c r="O2652" t="s">
        <v>1756</v>
      </c>
      <c r="P2652" t="s">
        <v>1756</v>
      </c>
      <c r="Q2652" s="387">
        <v>1518.55</v>
      </c>
      <c r="R2652">
        <v>197.41149999999999</v>
      </c>
      <c r="S2652">
        <v>1715.9614999999999</v>
      </c>
      <c r="T2652" s="388">
        <v>44477</v>
      </c>
      <c r="U2652">
        <v>0</v>
      </c>
      <c r="V2652" t="s">
        <v>834</v>
      </c>
      <c r="W2652" s="388">
        <v>44490</v>
      </c>
      <c r="X2652">
        <v>168</v>
      </c>
      <c r="Y2652">
        <v>0</v>
      </c>
      <c r="Z2652">
        <v>0</v>
      </c>
      <c r="AA2652" t="s">
        <v>1758</v>
      </c>
      <c r="AB2652" t="s">
        <v>2044</v>
      </c>
      <c r="AD2652" t="s">
        <v>2045</v>
      </c>
      <c r="AE2652" t="s">
        <v>2046</v>
      </c>
      <c r="AI2652" t="s">
        <v>1761</v>
      </c>
      <c r="AL2652" t="s">
        <v>7011</v>
      </c>
      <c r="AM2652">
        <v>6</v>
      </c>
      <c r="AN2652" t="s">
        <v>6964</v>
      </c>
      <c r="AO2652" t="s">
        <v>2905</v>
      </c>
      <c r="AP2652">
        <v>0</v>
      </c>
      <c r="AQ2652" s="388">
        <v>44484</v>
      </c>
      <c r="AS2652" t="s">
        <v>3186</v>
      </c>
      <c r="AT2652" s="388">
        <v>44485</v>
      </c>
      <c r="AU2652" t="s">
        <v>1756</v>
      </c>
      <c r="AV2652" t="s">
        <v>1756</v>
      </c>
      <c r="AZ2652" t="s">
        <v>1756</v>
      </c>
      <c r="BA2652" t="s">
        <v>1767</v>
      </c>
      <c r="BB2652" t="s">
        <v>7016</v>
      </c>
      <c r="BC2652" t="s">
        <v>7017</v>
      </c>
      <c r="BD2652" t="s">
        <v>1756</v>
      </c>
      <c r="BE2652" t="s">
        <v>6257</v>
      </c>
      <c r="BF2652" t="s">
        <v>822</v>
      </c>
    </row>
    <row r="2653" spans="1:58">
      <c r="A2653" t="s">
        <v>829</v>
      </c>
      <c r="B2653">
        <v>6</v>
      </c>
      <c r="C2653">
        <v>0</v>
      </c>
      <c r="D2653">
        <v>10229</v>
      </c>
      <c r="E2653" t="s">
        <v>7010</v>
      </c>
      <c r="F2653">
        <v>53510612</v>
      </c>
      <c r="G2653" t="s">
        <v>2041</v>
      </c>
      <c r="H2653">
        <v>0</v>
      </c>
      <c r="I2653" t="s">
        <v>2073</v>
      </c>
      <c r="J2653">
        <v>243.75</v>
      </c>
      <c r="K2653">
        <v>1</v>
      </c>
      <c r="L2653" t="s">
        <v>1755</v>
      </c>
      <c r="M2653" t="s">
        <v>2074</v>
      </c>
      <c r="N2653" t="s">
        <v>1757</v>
      </c>
      <c r="O2653" t="s">
        <v>1756</v>
      </c>
      <c r="P2653" t="s">
        <v>1756</v>
      </c>
      <c r="Q2653" s="387">
        <v>243.75</v>
      </c>
      <c r="R2653">
        <v>31.6875</v>
      </c>
      <c r="S2653">
        <v>275.4375</v>
      </c>
      <c r="T2653" s="388">
        <v>44477</v>
      </c>
      <c r="U2653">
        <v>0</v>
      </c>
      <c r="V2653" t="s">
        <v>834</v>
      </c>
      <c r="W2653" s="388">
        <v>44490</v>
      </c>
      <c r="X2653">
        <v>168</v>
      </c>
      <c r="Y2653">
        <v>0</v>
      </c>
      <c r="Z2653">
        <v>0</v>
      </c>
      <c r="AA2653" t="s">
        <v>1758</v>
      </c>
      <c r="AB2653" t="s">
        <v>2044</v>
      </c>
      <c r="AD2653" t="s">
        <v>2045</v>
      </c>
      <c r="AE2653" t="s">
        <v>2046</v>
      </c>
      <c r="AI2653" t="s">
        <v>1761</v>
      </c>
      <c r="AL2653" t="s">
        <v>7011</v>
      </c>
      <c r="AM2653">
        <v>6</v>
      </c>
      <c r="AN2653" t="s">
        <v>6964</v>
      </c>
      <c r="AO2653" t="s">
        <v>2905</v>
      </c>
      <c r="AP2653">
        <v>0</v>
      </c>
      <c r="AQ2653" s="388">
        <v>44484</v>
      </c>
      <c r="AS2653" t="s">
        <v>3186</v>
      </c>
      <c r="AT2653" s="388">
        <v>44485</v>
      </c>
      <c r="AU2653" t="s">
        <v>1756</v>
      </c>
      <c r="AV2653" t="s">
        <v>1756</v>
      </c>
      <c r="AZ2653" t="s">
        <v>1756</v>
      </c>
      <c r="BA2653" t="s">
        <v>1767</v>
      </c>
      <c r="BB2653" t="s">
        <v>7018</v>
      </c>
      <c r="BC2653" t="s">
        <v>7019</v>
      </c>
      <c r="BD2653" t="s">
        <v>1756</v>
      </c>
      <c r="BE2653" t="s">
        <v>6257</v>
      </c>
      <c r="BF2653" t="s">
        <v>822</v>
      </c>
    </row>
    <row r="2654" spans="1:58">
      <c r="A2654" t="s">
        <v>829</v>
      </c>
      <c r="B2654">
        <v>6</v>
      </c>
      <c r="C2654">
        <v>0</v>
      </c>
      <c r="D2654">
        <v>10229</v>
      </c>
      <c r="E2654" t="s">
        <v>7010</v>
      </c>
      <c r="F2654">
        <v>53510612</v>
      </c>
      <c r="G2654" t="s">
        <v>2041</v>
      </c>
      <c r="H2654">
        <v>0</v>
      </c>
      <c r="I2654" t="s">
        <v>2083</v>
      </c>
      <c r="J2654">
        <v>12.21</v>
      </c>
      <c r="K2654">
        <v>11</v>
      </c>
      <c r="L2654" t="s">
        <v>1771</v>
      </c>
      <c r="M2654" t="s">
        <v>2084</v>
      </c>
      <c r="N2654" t="s">
        <v>1757</v>
      </c>
      <c r="O2654" t="s">
        <v>1756</v>
      </c>
      <c r="P2654" t="s">
        <v>1756</v>
      </c>
      <c r="Q2654" s="387">
        <v>134.31</v>
      </c>
      <c r="R2654">
        <v>17.4603</v>
      </c>
      <c r="S2654">
        <v>151.77029999999999</v>
      </c>
      <c r="T2654" s="388">
        <v>44477</v>
      </c>
      <c r="U2654">
        <v>0</v>
      </c>
      <c r="V2654" t="s">
        <v>834</v>
      </c>
      <c r="W2654" s="388">
        <v>44490</v>
      </c>
      <c r="X2654">
        <v>168</v>
      </c>
      <c r="Y2654">
        <v>0</v>
      </c>
      <c r="Z2654">
        <v>0</v>
      </c>
      <c r="AA2654" t="s">
        <v>1758</v>
      </c>
      <c r="AB2654" t="s">
        <v>2044</v>
      </c>
      <c r="AD2654" t="s">
        <v>2045</v>
      </c>
      <c r="AE2654" t="s">
        <v>2046</v>
      </c>
      <c r="AI2654" t="s">
        <v>1761</v>
      </c>
      <c r="AL2654" t="s">
        <v>7011</v>
      </c>
      <c r="AM2654">
        <v>6</v>
      </c>
      <c r="AN2654" t="s">
        <v>6964</v>
      </c>
      <c r="AO2654" t="s">
        <v>2905</v>
      </c>
      <c r="AP2654">
        <v>0</v>
      </c>
      <c r="AQ2654" s="388">
        <v>44484</v>
      </c>
      <c r="AS2654" t="s">
        <v>3186</v>
      </c>
      <c r="AT2654" s="388">
        <v>44485</v>
      </c>
      <c r="AU2654" t="s">
        <v>1756</v>
      </c>
      <c r="AV2654" t="s">
        <v>1756</v>
      </c>
      <c r="AZ2654" t="s">
        <v>1756</v>
      </c>
      <c r="BA2654" t="s">
        <v>1767</v>
      </c>
      <c r="BB2654" t="s">
        <v>7020</v>
      </c>
      <c r="BC2654" t="s">
        <v>7021</v>
      </c>
      <c r="BD2654" t="s">
        <v>1756</v>
      </c>
      <c r="BE2654" t="s">
        <v>6257</v>
      </c>
      <c r="BF2654" t="s">
        <v>822</v>
      </c>
    </row>
    <row r="2655" spans="1:58">
      <c r="A2655" t="s">
        <v>829</v>
      </c>
      <c r="B2655">
        <v>6</v>
      </c>
      <c r="C2655">
        <v>0</v>
      </c>
      <c r="D2655">
        <v>10229</v>
      </c>
      <c r="E2655" t="s">
        <v>7010</v>
      </c>
      <c r="F2655">
        <v>53510612</v>
      </c>
      <c r="G2655" t="s">
        <v>2041</v>
      </c>
      <c r="H2655">
        <v>0</v>
      </c>
      <c r="I2655" t="s">
        <v>2089</v>
      </c>
      <c r="J2655">
        <v>146.96</v>
      </c>
      <c r="K2655">
        <v>11</v>
      </c>
      <c r="L2655" t="s">
        <v>2063</v>
      </c>
      <c r="M2655" t="s">
        <v>2090</v>
      </c>
      <c r="N2655" t="s">
        <v>1757</v>
      </c>
      <c r="O2655" t="s">
        <v>1756</v>
      </c>
      <c r="P2655" t="s">
        <v>1756</v>
      </c>
      <c r="Q2655" s="387">
        <v>1616.56</v>
      </c>
      <c r="R2655">
        <v>210.15280000000001</v>
      </c>
      <c r="S2655">
        <v>1826.7127999999998</v>
      </c>
      <c r="T2655" s="388">
        <v>44477</v>
      </c>
      <c r="U2655">
        <v>0</v>
      </c>
      <c r="V2655" t="s">
        <v>834</v>
      </c>
      <c r="W2655" s="388">
        <v>44490</v>
      </c>
      <c r="X2655">
        <v>168</v>
      </c>
      <c r="Y2655">
        <v>0</v>
      </c>
      <c r="Z2655">
        <v>0</v>
      </c>
      <c r="AA2655" t="s">
        <v>1758</v>
      </c>
      <c r="AB2655" t="s">
        <v>2044</v>
      </c>
      <c r="AD2655" t="s">
        <v>2045</v>
      </c>
      <c r="AE2655" t="s">
        <v>2046</v>
      </c>
      <c r="AI2655" t="s">
        <v>1761</v>
      </c>
      <c r="AL2655" t="s">
        <v>7011</v>
      </c>
      <c r="AM2655">
        <v>6</v>
      </c>
      <c r="AN2655" t="s">
        <v>6964</v>
      </c>
      <c r="AO2655" t="s">
        <v>2905</v>
      </c>
      <c r="AP2655">
        <v>0</v>
      </c>
      <c r="AQ2655" s="388">
        <v>44484</v>
      </c>
      <c r="AS2655" t="s">
        <v>3186</v>
      </c>
      <c r="AT2655" s="388">
        <v>44485</v>
      </c>
      <c r="AU2655" t="s">
        <v>1756</v>
      </c>
      <c r="AV2655" t="s">
        <v>1756</v>
      </c>
      <c r="AZ2655" t="s">
        <v>1756</v>
      </c>
      <c r="BA2655" t="s">
        <v>1767</v>
      </c>
      <c r="BB2655" t="s">
        <v>7022</v>
      </c>
      <c r="BC2655" t="s">
        <v>7023</v>
      </c>
      <c r="BD2655" t="s">
        <v>1756</v>
      </c>
      <c r="BE2655" t="s">
        <v>6257</v>
      </c>
      <c r="BF2655" t="s">
        <v>822</v>
      </c>
    </row>
    <row r="2656" spans="1:58">
      <c r="A2656" t="s">
        <v>829</v>
      </c>
      <c r="B2656">
        <v>6</v>
      </c>
      <c r="C2656">
        <v>0</v>
      </c>
      <c r="D2656">
        <v>10229</v>
      </c>
      <c r="E2656" t="s">
        <v>7010</v>
      </c>
      <c r="F2656">
        <v>53510612</v>
      </c>
      <c r="G2656" t="s">
        <v>2041</v>
      </c>
      <c r="H2656">
        <v>0</v>
      </c>
      <c r="I2656" t="s">
        <v>2089</v>
      </c>
      <c r="J2656">
        <v>146.96</v>
      </c>
      <c r="K2656">
        <v>11</v>
      </c>
      <c r="L2656" t="s">
        <v>2063</v>
      </c>
      <c r="M2656" t="s">
        <v>2090</v>
      </c>
      <c r="N2656" t="s">
        <v>1757</v>
      </c>
      <c r="O2656" t="s">
        <v>1756</v>
      </c>
      <c r="P2656" t="s">
        <v>1756</v>
      </c>
      <c r="Q2656" s="387">
        <v>1616.56</v>
      </c>
      <c r="R2656">
        <v>210.15280000000001</v>
      </c>
      <c r="S2656">
        <v>1826.7127999999998</v>
      </c>
      <c r="T2656" s="388">
        <v>44477</v>
      </c>
      <c r="U2656">
        <v>0</v>
      </c>
      <c r="V2656" t="s">
        <v>834</v>
      </c>
      <c r="W2656" s="388">
        <v>44490</v>
      </c>
      <c r="X2656">
        <v>168</v>
      </c>
      <c r="Y2656">
        <v>0</v>
      </c>
      <c r="Z2656">
        <v>0</v>
      </c>
      <c r="AA2656" t="s">
        <v>1758</v>
      </c>
      <c r="AB2656" t="s">
        <v>2044</v>
      </c>
      <c r="AD2656" t="s">
        <v>2045</v>
      </c>
      <c r="AE2656" t="s">
        <v>2046</v>
      </c>
      <c r="AI2656" t="s">
        <v>1761</v>
      </c>
      <c r="AL2656" t="s">
        <v>7011</v>
      </c>
      <c r="AM2656">
        <v>6</v>
      </c>
      <c r="AN2656" t="s">
        <v>6964</v>
      </c>
      <c r="AO2656" t="s">
        <v>2905</v>
      </c>
      <c r="AP2656">
        <v>0</v>
      </c>
      <c r="AQ2656" s="388">
        <v>44484</v>
      </c>
      <c r="AS2656" t="s">
        <v>3186</v>
      </c>
      <c r="AT2656" s="388">
        <v>44485</v>
      </c>
      <c r="AU2656" t="s">
        <v>1756</v>
      </c>
      <c r="AV2656" t="s">
        <v>1756</v>
      </c>
      <c r="AZ2656" t="s">
        <v>1756</v>
      </c>
      <c r="BA2656" t="s">
        <v>1767</v>
      </c>
      <c r="BB2656" t="s">
        <v>7022</v>
      </c>
      <c r="BC2656" t="s">
        <v>7023</v>
      </c>
      <c r="BD2656" t="s">
        <v>1756</v>
      </c>
      <c r="BE2656" t="s">
        <v>6257</v>
      </c>
      <c r="BF2656" t="s">
        <v>822</v>
      </c>
    </row>
    <row r="2657" spans="1:58">
      <c r="A2657" t="s">
        <v>829</v>
      </c>
      <c r="B2657">
        <v>6</v>
      </c>
      <c r="C2657">
        <v>0</v>
      </c>
      <c r="D2657">
        <v>10228</v>
      </c>
      <c r="E2657" t="s">
        <v>7024</v>
      </c>
      <c r="F2657">
        <v>53510612</v>
      </c>
      <c r="G2657" t="s">
        <v>2041</v>
      </c>
      <c r="H2657">
        <v>0</v>
      </c>
      <c r="I2657" t="s">
        <v>2052</v>
      </c>
      <c r="J2657">
        <v>75</v>
      </c>
      <c r="K2657">
        <v>8</v>
      </c>
      <c r="L2657" t="s">
        <v>1771</v>
      </c>
      <c r="M2657" t="s">
        <v>1756</v>
      </c>
      <c r="N2657" t="s">
        <v>1756</v>
      </c>
      <c r="O2657" t="s">
        <v>2053</v>
      </c>
      <c r="P2657" t="s">
        <v>1757</v>
      </c>
      <c r="Q2657" s="387">
        <v>600</v>
      </c>
      <c r="R2657">
        <v>78</v>
      </c>
      <c r="S2657">
        <v>677.99999999999989</v>
      </c>
      <c r="T2657" s="388">
        <v>44477</v>
      </c>
      <c r="U2657">
        <v>0</v>
      </c>
      <c r="V2657" t="s">
        <v>834</v>
      </c>
      <c r="W2657" s="388">
        <v>44490</v>
      </c>
      <c r="X2657">
        <v>168</v>
      </c>
      <c r="Y2657">
        <v>0</v>
      </c>
      <c r="Z2657">
        <v>0</v>
      </c>
      <c r="AA2657" t="s">
        <v>1758</v>
      </c>
      <c r="AB2657" t="s">
        <v>2044</v>
      </c>
      <c r="AD2657" t="s">
        <v>2045</v>
      </c>
      <c r="AE2657" t="s">
        <v>2046</v>
      </c>
      <c r="AI2657" t="s">
        <v>1761</v>
      </c>
      <c r="AL2657" t="s">
        <v>7025</v>
      </c>
      <c r="AM2657">
        <v>6</v>
      </c>
      <c r="AN2657" t="s">
        <v>7026</v>
      </c>
      <c r="AO2657" t="s">
        <v>3224</v>
      </c>
      <c r="AP2657">
        <v>0</v>
      </c>
      <c r="AQ2657" s="388">
        <v>44484</v>
      </c>
      <c r="AS2657" t="s">
        <v>3186</v>
      </c>
      <c r="AT2657" s="388">
        <v>44485</v>
      </c>
      <c r="AU2657" t="s">
        <v>1756</v>
      </c>
      <c r="AV2657" t="s">
        <v>1756</v>
      </c>
      <c r="AZ2657" t="s">
        <v>1756</v>
      </c>
      <c r="BA2657" t="s">
        <v>1767</v>
      </c>
      <c r="BB2657" t="s">
        <v>7027</v>
      </c>
      <c r="BC2657" t="s">
        <v>7028</v>
      </c>
      <c r="BD2657" t="s">
        <v>1756</v>
      </c>
      <c r="BE2657" t="s">
        <v>6257</v>
      </c>
      <c r="BF2657" t="s">
        <v>822</v>
      </c>
    </row>
    <row r="2658" spans="1:58">
      <c r="A2658" t="s">
        <v>829</v>
      </c>
      <c r="B2658">
        <v>6</v>
      </c>
      <c r="C2658">
        <v>0</v>
      </c>
      <c r="D2658">
        <v>10228</v>
      </c>
      <c r="E2658" t="s">
        <v>7024</v>
      </c>
      <c r="F2658">
        <v>53510612</v>
      </c>
      <c r="G2658" t="s">
        <v>2041</v>
      </c>
      <c r="H2658">
        <v>0</v>
      </c>
      <c r="I2658" t="s">
        <v>2052</v>
      </c>
      <c r="J2658">
        <v>75</v>
      </c>
      <c r="K2658">
        <v>5</v>
      </c>
      <c r="L2658" t="s">
        <v>1771</v>
      </c>
      <c r="M2658" t="s">
        <v>1756</v>
      </c>
      <c r="N2658" t="s">
        <v>1756</v>
      </c>
      <c r="O2658" t="s">
        <v>2053</v>
      </c>
      <c r="P2658" t="s">
        <v>1757</v>
      </c>
      <c r="Q2658" s="387">
        <v>375</v>
      </c>
      <c r="R2658">
        <v>48.75</v>
      </c>
      <c r="S2658">
        <v>423.74999999999994</v>
      </c>
      <c r="T2658" s="388">
        <v>44477</v>
      </c>
      <c r="U2658">
        <v>0</v>
      </c>
      <c r="V2658" t="s">
        <v>834</v>
      </c>
      <c r="W2658" s="388">
        <v>44490</v>
      </c>
      <c r="X2658">
        <v>168</v>
      </c>
      <c r="Y2658">
        <v>0</v>
      </c>
      <c r="Z2658">
        <v>0</v>
      </c>
      <c r="AA2658" t="s">
        <v>1758</v>
      </c>
      <c r="AB2658" t="s">
        <v>2044</v>
      </c>
      <c r="AD2658" t="s">
        <v>2045</v>
      </c>
      <c r="AE2658" t="s">
        <v>2046</v>
      </c>
      <c r="AI2658" t="s">
        <v>1761</v>
      </c>
      <c r="AL2658" t="s">
        <v>7025</v>
      </c>
      <c r="AM2658">
        <v>6</v>
      </c>
      <c r="AN2658" t="s">
        <v>7026</v>
      </c>
      <c r="AO2658" t="s">
        <v>3224</v>
      </c>
      <c r="AP2658">
        <v>0</v>
      </c>
      <c r="AQ2658" s="388">
        <v>44484</v>
      </c>
      <c r="AS2658" t="s">
        <v>3186</v>
      </c>
      <c r="AT2658" s="388">
        <v>44485</v>
      </c>
      <c r="AU2658" t="s">
        <v>1756</v>
      </c>
      <c r="AV2658" t="s">
        <v>1756</v>
      </c>
      <c r="AZ2658" t="s">
        <v>1756</v>
      </c>
      <c r="BA2658" t="s">
        <v>1767</v>
      </c>
      <c r="BB2658" t="s">
        <v>7029</v>
      </c>
      <c r="BC2658" t="s">
        <v>7030</v>
      </c>
      <c r="BD2658" t="s">
        <v>1756</v>
      </c>
      <c r="BE2658" t="s">
        <v>6257</v>
      </c>
      <c r="BF2658" t="s">
        <v>822</v>
      </c>
    </row>
    <row r="2659" spans="1:58">
      <c r="A2659" t="s">
        <v>829</v>
      </c>
      <c r="B2659">
        <v>6</v>
      </c>
      <c r="C2659">
        <v>0</v>
      </c>
      <c r="D2659">
        <v>10228</v>
      </c>
      <c r="E2659" t="s">
        <v>7024</v>
      </c>
      <c r="F2659">
        <v>53510612</v>
      </c>
      <c r="G2659" t="s">
        <v>2041</v>
      </c>
      <c r="H2659">
        <v>0</v>
      </c>
      <c r="I2659" t="s">
        <v>2089</v>
      </c>
      <c r="J2659">
        <v>146.96</v>
      </c>
      <c r="K2659">
        <v>5</v>
      </c>
      <c r="L2659" t="s">
        <v>2063</v>
      </c>
      <c r="M2659" t="s">
        <v>2090</v>
      </c>
      <c r="N2659" t="s">
        <v>1757</v>
      </c>
      <c r="O2659" t="s">
        <v>1756</v>
      </c>
      <c r="P2659" t="s">
        <v>1756</v>
      </c>
      <c r="Q2659" s="387">
        <v>734.8</v>
      </c>
      <c r="R2659">
        <v>95.524000000000001</v>
      </c>
      <c r="S2659">
        <v>830.32399999999984</v>
      </c>
      <c r="T2659" s="388">
        <v>44477</v>
      </c>
      <c r="U2659">
        <v>0</v>
      </c>
      <c r="V2659" t="s">
        <v>834</v>
      </c>
      <c r="W2659" s="388">
        <v>44490</v>
      </c>
      <c r="X2659">
        <v>168</v>
      </c>
      <c r="Y2659">
        <v>0</v>
      </c>
      <c r="Z2659">
        <v>0</v>
      </c>
      <c r="AA2659" t="s">
        <v>1758</v>
      </c>
      <c r="AB2659" t="s">
        <v>2044</v>
      </c>
      <c r="AD2659" t="s">
        <v>2045</v>
      </c>
      <c r="AE2659" t="s">
        <v>2046</v>
      </c>
      <c r="AI2659" t="s">
        <v>1761</v>
      </c>
      <c r="AL2659" t="s">
        <v>7025</v>
      </c>
      <c r="AM2659">
        <v>6</v>
      </c>
      <c r="AN2659" t="s">
        <v>7026</v>
      </c>
      <c r="AO2659" t="s">
        <v>3224</v>
      </c>
      <c r="AP2659">
        <v>0</v>
      </c>
      <c r="AQ2659" s="388">
        <v>44484</v>
      </c>
      <c r="AS2659" t="s">
        <v>3186</v>
      </c>
      <c r="AT2659" s="388">
        <v>44485</v>
      </c>
      <c r="AU2659" t="s">
        <v>1756</v>
      </c>
      <c r="AV2659" t="s">
        <v>1756</v>
      </c>
      <c r="AZ2659" t="s">
        <v>1756</v>
      </c>
      <c r="BA2659" t="s">
        <v>1767</v>
      </c>
      <c r="BB2659" t="s">
        <v>7031</v>
      </c>
      <c r="BC2659" t="s">
        <v>7032</v>
      </c>
      <c r="BD2659" t="s">
        <v>1756</v>
      </c>
      <c r="BE2659" t="s">
        <v>6257</v>
      </c>
      <c r="BF2659" t="s">
        <v>822</v>
      </c>
    </row>
    <row r="2660" spans="1:58">
      <c r="A2660" t="s">
        <v>829</v>
      </c>
      <c r="B2660">
        <v>6</v>
      </c>
      <c r="C2660">
        <v>0</v>
      </c>
      <c r="D2660">
        <v>10228</v>
      </c>
      <c r="E2660" t="s">
        <v>7024</v>
      </c>
      <c r="F2660">
        <v>53510612</v>
      </c>
      <c r="G2660" t="s">
        <v>2041</v>
      </c>
      <c r="H2660">
        <v>0</v>
      </c>
      <c r="I2660" t="s">
        <v>2247</v>
      </c>
      <c r="J2660">
        <v>131.47999999999999</v>
      </c>
      <c r="K2660">
        <v>7</v>
      </c>
      <c r="L2660" t="s">
        <v>2063</v>
      </c>
      <c r="M2660" t="s">
        <v>2248</v>
      </c>
      <c r="N2660" t="s">
        <v>1757</v>
      </c>
      <c r="O2660" t="s">
        <v>1756</v>
      </c>
      <c r="P2660" t="s">
        <v>1756</v>
      </c>
      <c r="Q2660" s="387">
        <v>920.36</v>
      </c>
      <c r="R2660">
        <v>119.6468</v>
      </c>
      <c r="S2660">
        <v>1040.0067999999999</v>
      </c>
      <c r="T2660" s="388">
        <v>44477</v>
      </c>
      <c r="U2660">
        <v>0</v>
      </c>
      <c r="V2660" t="s">
        <v>834</v>
      </c>
      <c r="W2660" s="388">
        <v>44490</v>
      </c>
      <c r="X2660">
        <v>168</v>
      </c>
      <c r="Y2660">
        <v>0</v>
      </c>
      <c r="Z2660">
        <v>0</v>
      </c>
      <c r="AA2660" t="s">
        <v>1758</v>
      </c>
      <c r="AB2660" t="s">
        <v>2044</v>
      </c>
      <c r="AD2660" t="s">
        <v>2045</v>
      </c>
      <c r="AE2660" t="s">
        <v>2046</v>
      </c>
      <c r="AI2660" t="s">
        <v>1761</v>
      </c>
      <c r="AL2660" t="s">
        <v>7025</v>
      </c>
      <c r="AM2660">
        <v>6</v>
      </c>
      <c r="AN2660" t="s">
        <v>7026</v>
      </c>
      <c r="AO2660" t="s">
        <v>3224</v>
      </c>
      <c r="AP2660">
        <v>0</v>
      </c>
      <c r="AQ2660" s="388">
        <v>44484</v>
      </c>
      <c r="AS2660" t="s">
        <v>3186</v>
      </c>
      <c r="AT2660" s="388">
        <v>44485</v>
      </c>
      <c r="AU2660" t="s">
        <v>1756</v>
      </c>
      <c r="AV2660" t="s">
        <v>1756</v>
      </c>
      <c r="AZ2660" t="s">
        <v>1756</v>
      </c>
      <c r="BA2660" t="s">
        <v>1767</v>
      </c>
      <c r="BB2660" t="s">
        <v>7033</v>
      </c>
      <c r="BC2660" t="s">
        <v>7034</v>
      </c>
      <c r="BD2660" t="s">
        <v>1756</v>
      </c>
      <c r="BE2660" t="s">
        <v>6257</v>
      </c>
      <c r="BF2660" t="s">
        <v>822</v>
      </c>
    </row>
    <row r="2661" spans="1:58">
      <c r="A2661" t="s">
        <v>829</v>
      </c>
      <c r="B2661">
        <v>6</v>
      </c>
      <c r="C2661">
        <v>0</v>
      </c>
      <c r="D2661">
        <v>10218</v>
      </c>
      <c r="E2661" t="s">
        <v>7035</v>
      </c>
      <c r="F2661">
        <v>53510612</v>
      </c>
      <c r="G2661" t="s">
        <v>2041</v>
      </c>
      <c r="H2661">
        <v>0</v>
      </c>
      <c r="I2661" t="s">
        <v>2052</v>
      </c>
      <c r="J2661">
        <v>75</v>
      </c>
      <c r="K2661">
        <v>12</v>
      </c>
      <c r="L2661" t="s">
        <v>1771</v>
      </c>
      <c r="M2661" t="s">
        <v>1756</v>
      </c>
      <c r="N2661" t="s">
        <v>1756</v>
      </c>
      <c r="O2661" t="s">
        <v>2053</v>
      </c>
      <c r="P2661" t="s">
        <v>1757</v>
      </c>
      <c r="Q2661" s="387">
        <v>900</v>
      </c>
      <c r="R2661">
        <v>117</v>
      </c>
      <c r="S2661">
        <v>1016.9999999999999</v>
      </c>
      <c r="T2661" s="388">
        <v>44476</v>
      </c>
      <c r="U2661">
        <v>0</v>
      </c>
      <c r="V2661" t="s">
        <v>834</v>
      </c>
      <c r="W2661" s="388">
        <v>44490</v>
      </c>
      <c r="X2661">
        <v>168</v>
      </c>
      <c r="Y2661">
        <v>0</v>
      </c>
      <c r="Z2661">
        <v>0</v>
      </c>
      <c r="AA2661" t="s">
        <v>1758</v>
      </c>
      <c r="AB2661" t="s">
        <v>2044</v>
      </c>
      <c r="AD2661" t="s">
        <v>2045</v>
      </c>
      <c r="AE2661" t="s">
        <v>2046</v>
      </c>
      <c r="AI2661" t="s">
        <v>1761</v>
      </c>
      <c r="AL2661" t="s">
        <v>7036</v>
      </c>
      <c r="AM2661">
        <v>6</v>
      </c>
      <c r="AN2661" t="s">
        <v>7037</v>
      </c>
      <c r="AO2661" t="s">
        <v>3114</v>
      </c>
      <c r="AP2661">
        <v>0</v>
      </c>
      <c r="AQ2661" s="388">
        <v>44483</v>
      </c>
      <c r="AS2661" t="s">
        <v>3186</v>
      </c>
      <c r="AT2661" s="388">
        <v>44485</v>
      </c>
      <c r="AU2661" t="s">
        <v>1756</v>
      </c>
      <c r="AV2661" t="s">
        <v>1756</v>
      </c>
      <c r="AZ2661" t="s">
        <v>1756</v>
      </c>
      <c r="BA2661" t="s">
        <v>1767</v>
      </c>
      <c r="BB2661" t="s">
        <v>7038</v>
      </c>
      <c r="BC2661" t="s">
        <v>7039</v>
      </c>
      <c r="BD2661" t="s">
        <v>1756</v>
      </c>
      <c r="BE2661" t="s">
        <v>6257</v>
      </c>
      <c r="BF2661" t="s">
        <v>822</v>
      </c>
    </row>
    <row r="2662" spans="1:58">
      <c r="A2662" t="s">
        <v>829</v>
      </c>
      <c r="B2662">
        <v>6</v>
      </c>
      <c r="C2662">
        <v>0</v>
      </c>
      <c r="D2662">
        <v>10218</v>
      </c>
      <c r="E2662" t="s">
        <v>7035</v>
      </c>
      <c r="F2662">
        <v>53510612</v>
      </c>
      <c r="G2662" t="s">
        <v>2041</v>
      </c>
      <c r="H2662">
        <v>0</v>
      </c>
      <c r="I2662" t="s">
        <v>2056</v>
      </c>
      <c r="J2662">
        <v>210</v>
      </c>
      <c r="K2662">
        <v>2</v>
      </c>
      <c r="L2662" t="s">
        <v>1755</v>
      </c>
      <c r="M2662" t="s">
        <v>1756</v>
      </c>
      <c r="N2662" t="s">
        <v>1756</v>
      </c>
      <c r="P2662" t="s">
        <v>1757</v>
      </c>
      <c r="Q2662" s="387">
        <v>420</v>
      </c>
      <c r="R2662">
        <v>54.6</v>
      </c>
      <c r="S2662">
        <v>474.59999999999997</v>
      </c>
      <c r="T2662" s="388">
        <v>44476</v>
      </c>
      <c r="U2662">
        <v>0</v>
      </c>
      <c r="V2662" t="s">
        <v>834</v>
      </c>
      <c r="W2662" s="388">
        <v>44490</v>
      </c>
      <c r="X2662">
        <v>168</v>
      </c>
      <c r="Y2662">
        <v>0</v>
      </c>
      <c r="Z2662">
        <v>0</v>
      </c>
      <c r="AA2662" t="s">
        <v>1758</v>
      </c>
      <c r="AB2662" t="s">
        <v>2044</v>
      </c>
      <c r="AD2662" t="s">
        <v>2045</v>
      </c>
      <c r="AE2662" t="s">
        <v>2046</v>
      </c>
      <c r="AI2662" t="s">
        <v>1761</v>
      </c>
      <c r="AL2662" t="s">
        <v>7036</v>
      </c>
      <c r="AM2662">
        <v>6</v>
      </c>
      <c r="AN2662" t="s">
        <v>7037</v>
      </c>
      <c r="AO2662" t="s">
        <v>3114</v>
      </c>
      <c r="AP2662">
        <v>0</v>
      </c>
      <c r="AQ2662" s="388">
        <v>44483</v>
      </c>
      <c r="AS2662" t="s">
        <v>3186</v>
      </c>
      <c r="AT2662" s="388">
        <v>44485</v>
      </c>
      <c r="AU2662" t="s">
        <v>1756</v>
      </c>
      <c r="AV2662" t="s">
        <v>1756</v>
      </c>
      <c r="AZ2662" t="s">
        <v>1756</v>
      </c>
      <c r="BA2662" t="s">
        <v>1767</v>
      </c>
      <c r="BB2662" t="s">
        <v>7040</v>
      </c>
      <c r="BC2662" t="s">
        <v>7041</v>
      </c>
      <c r="BD2662" t="s">
        <v>1756</v>
      </c>
      <c r="BE2662" t="s">
        <v>6257</v>
      </c>
      <c r="BF2662" t="s">
        <v>822</v>
      </c>
    </row>
    <row r="2663" spans="1:58">
      <c r="A2663" t="s">
        <v>829</v>
      </c>
      <c r="B2663">
        <v>6</v>
      </c>
      <c r="C2663">
        <v>0</v>
      </c>
      <c r="D2663">
        <v>10218</v>
      </c>
      <c r="E2663" t="s">
        <v>7035</v>
      </c>
      <c r="F2663">
        <v>53510612</v>
      </c>
      <c r="G2663" t="s">
        <v>2041</v>
      </c>
      <c r="H2663">
        <v>0</v>
      </c>
      <c r="I2663" t="s">
        <v>2062</v>
      </c>
      <c r="J2663">
        <v>138.05000000000001</v>
      </c>
      <c r="K2663">
        <v>5.5</v>
      </c>
      <c r="L2663" t="s">
        <v>2063</v>
      </c>
      <c r="M2663" t="s">
        <v>2064</v>
      </c>
      <c r="N2663" t="s">
        <v>1757</v>
      </c>
      <c r="O2663" t="s">
        <v>1756</v>
      </c>
      <c r="P2663" t="s">
        <v>1756</v>
      </c>
      <c r="Q2663" s="387">
        <v>759.27499999999998</v>
      </c>
      <c r="R2663">
        <v>98.705749999999995</v>
      </c>
      <c r="S2663">
        <v>857.98074999999994</v>
      </c>
      <c r="T2663" s="388">
        <v>44476</v>
      </c>
      <c r="U2663">
        <v>0</v>
      </c>
      <c r="V2663" t="s">
        <v>834</v>
      </c>
      <c r="W2663" s="388">
        <v>44490</v>
      </c>
      <c r="X2663">
        <v>168</v>
      </c>
      <c r="Y2663">
        <v>0</v>
      </c>
      <c r="Z2663">
        <v>0</v>
      </c>
      <c r="AA2663" t="s">
        <v>1758</v>
      </c>
      <c r="AB2663" t="s">
        <v>2044</v>
      </c>
      <c r="AD2663" t="s">
        <v>2045</v>
      </c>
      <c r="AE2663" t="s">
        <v>2046</v>
      </c>
      <c r="AI2663" t="s">
        <v>1761</v>
      </c>
      <c r="AL2663" t="s">
        <v>7036</v>
      </c>
      <c r="AM2663">
        <v>6</v>
      </c>
      <c r="AN2663" t="s">
        <v>7037</v>
      </c>
      <c r="AO2663" t="s">
        <v>3114</v>
      </c>
      <c r="AP2663">
        <v>0</v>
      </c>
      <c r="AQ2663" s="388">
        <v>44483</v>
      </c>
      <c r="AS2663" t="s">
        <v>3186</v>
      </c>
      <c r="AT2663" s="388">
        <v>44485</v>
      </c>
      <c r="AU2663" t="s">
        <v>1756</v>
      </c>
      <c r="AV2663" t="s">
        <v>1756</v>
      </c>
      <c r="AZ2663" t="s">
        <v>1756</v>
      </c>
      <c r="BA2663" t="s">
        <v>1767</v>
      </c>
      <c r="BB2663" t="s">
        <v>7042</v>
      </c>
      <c r="BC2663" t="s">
        <v>7043</v>
      </c>
      <c r="BD2663" t="s">
        <v>1756</v>
      </c>
      <c r="BE2663" t="s">
        <v>6257</v>
      </c>
      <c r="BF2663" t="s">
        <v>822</v>
      </c>
    </row>
    <row r="2664" spans="1:58">
      <c r="A2664" t="s">
        <v>829</v>
      </c>
      <c r="B2664">
        <v>6</v>
      </c>
      <c r="C2664">
        <v>0</v>
      </c>
      <c r="D2664">
        <v>10218</v>
      </c>
      <c r="E2664" t="s">
        <v>7035</v>
      </c>
      <c r="F2664">
        <v>53510612</v>
      </c>
      <c r="G2664" t="s">
        <v>2041</v>
      </c>
      <c r="H2664">
        <v>0</v>
      </c>
      <c r="I2664" t="s">
        <v>2095</v>
      </c>
      <c r="J2664">
        <v>138.44999999999999</v>
      </c>
      <c r="K2664">
        <v>5.5</v>
      </c>
      <c r="L2664" t="s">
        <v>2063</v>
      </c>
      <c r="M2664" t="s">
        <v>2096</v>
      </c>
      <c r="N2664" t="s">
        <v>1757</v>
      </c>
      <c r="O2664" t="s">
        <v>1756</v>
      </c>
      <c r="P2664" t="s">
        <v>1756</v>
      </c>
      <c r="Q2664" s="387">
        <v>761.47500000000002</v>
      </c>
      <c r="R2664">
        <v>98.99175000000001</v>
      </c>
      <c r="S2664">
        <v>860.46674999999993</v>
      </c>
      <c r="T2664" s="388">
        <v>44476</v>
      </c>
      <c r="U2664">
        <v>0</v>
      </c>
      <c r="V2664" t="s">
        <v>834</v>
      </c>
      <c r="W2664" s="388">
        <v>44490</v>
      </c>
      <c r="X2664">
        <v>168</v>
      </c>
      <c r="Y2664">
        <v>0</v>
      </c>
      <c r="Z2664">
        <v>0</v>
      </c>
      <c r="AA2664" t="s">
        <v>1758</v>
      </c>
      <c r="AB2664" t="s">
        <v>2044</v>
      </c>
      <c r="AD2664" t="s">
        <v>2045</v>
      </c>
      <c r="AE2664" t="s">
        <v>2046</v>
      </c>
      <c r="AI2664" t="s">
        <v>1761</v>
      </c>
      <c r="AL2664" t="s">
        <v>7036</v>
      </c>
      <c r="AM2664">
        <v>6</v>
      </c>
      <c r="AN2664" t="s">
        <v>7037</v>
      </c>
      <c r="AO2664" t="s">
        <v>3114</v>
      </c>
      <c r="AP2664">
        <v>0</v>
      </c>
      <c r="AQ2664" s="388">
        <v>44483</v>
      </c>
      <c r="AS2664" t="s">
        <v>3186</v>
      </c>
      <c r="AT2664" s="388">
        <v>44485</v>
      </c>
      <c r="AU2664" t="s">
        <v>1756</v>
      </c>
      <c r="AV2664" t="s">
        <v>1756</v>
      </c>
      <c r="AZ2664" t="s">
        <v>1756</v>
      </c>
      <c r="BA2664" t="s">
        <v>1767</v>
      </c>
      <c r="BB2664" t="s">
        <v>7044</v>
      </c>
      <c r="BC2664" t="s">
        <v>7045</v>
      </c>
      <c r="BD2664" t="s">
        <v>1756</v>
      </c>
      <c r="BE2664" t="s">
        <v>6257</v>
      </c>
      <c r="BF2664" t="s">
        <v>822</v>
      </c>
    </row>
    <row r="2665" spans="1:58">
      <c r="A2665" t="s">
        <v>829</v>
      </c>
      <c r="B2665">
        <v>6</v>
      </c>
      <c r="C2665">
        <v>0</v>
      </c>
      <c r="D2665">
        <v>10217</v>
      </c>
      <c r="E2665" t="s">
        <v>7046</v>
      </c>
      <c r="F2665">
        <v>53510612</v>
      </c>
      <c r="G2665" t="s">
        <v>2041</v>
      </c>
      <c r="H2665">
        <v>0</v>
      </c>
      <c r="I2665" t="s">
        <v>2052</v>
      </c>
      <c r="J2665">
        <v>75</v>
      </c>
      <c r="K2665">
        <v>36</v>
      </c>
      <c r="L2665" t="s">
        <v>1771</v>
      </c>
      <c r="M2665" t="s">
        <v>1756</v>
      </c>
      <c r="N2665" t="s">
        <v>1756</v>
      </c>
      <c r="O2665" t="s">
        <v>2053</v>
      </c>
      <c r="P2665" t="s">
        <v>1757</v>
      </c>
      <c r="Q2665" s="387">
        <v>2700</v>
      </c>
      <c r="R2665">
        <v>351</v>
      </c>
      <c r="S2665">
        <v>3050.9999999999995</v>
      </c>
      <c r="T2665" s="388">
        <v>44476</v>
      </c>
      <c r="U2665">
        <v>0</v>
      </c>
      <c r="V2665" t="s">
        <v>834</v>
      </c>
      <c r="W2665" s="388">
        <v>44490</v>
      </c>
      <c r="X2665">
        <v>168</v>
      </c>
      <c r="Y2665">
        <v>0</v>
      </c>
      <c r="Z2665">
        <v>0</v>
      </c>
      <c r="AA2665" t="s">
        <v>1758</v>
      </c>
      <c r="AB2665" t="s">
        <v>2044</v>
      </c>
      <c r="AD2665" t="s">
        <v>2045</v>
      </c>
      <c r="AE2665" t="s">
        <v>2046</v>
      </c>
      <c r="AI2665" t="s">
        <v>1761</v>
      </c>
      <c r="AL2665" t="s">
        <v>7047</v>
      </c>
      <c r="AM2665">
        <v>6</v>
      </c>
      <c r="AN2665" t="s">
        <v>6964</v>
      </c>
      <c r="AO2665" t="s">
        <v>2905</v>
      </c>
      <c r="AP2665">
        <v>0</v>
      </c>
      <c r="AQ2665" s="388">
        <v>44483</v>
      </c>
      <c r="AS2665" t="s">
        <v>3186</v>
      </c>
      <c r="AT2665" s="388">
        <v>44485</v>
      </c>
      <c r="AU2665" t="s">
        <v>1756</v>
      </c>
      <c r="AV2665" t="s">
        <v>1756</v>
      </c>
      <c r="AZ2665" t="s">
        <v>1756</v>
      </c>
      <c r="BA2665" t="s">
        <v>1767</v>
      </c>
      <c r="BB2665" t="s">
        <v>7048</v>
      </c>
      <c r="BC2665" t="s">
        <v>7049</v>
      </c>
      <c r="BD2665" t="s">
        <v>1756</v>
      </c>
      <c r="BE2665" t="s">
        <v>6257</v>
      </c>
      <c r="BF2665" t="s">
        <v>822</v>
      </c>
    </row>
    <row r="2666" spans="1:58">
      <c r="A2666" t="s">
        <v>829</v>
      </c>
      <c r="B2666">
        <v>6</v>
      </c>
      <c r="C2666">
        <v>0</v>
      </c>
      <c r="D2666">
        <v>10217</v>
      </c>
      <c r="E2666" t="s">
        <v>7046</v>
      </c>
      <c r="F2666">
        <v>53510612</v>
      </c>
      <c r="G2666" t="s">
        <v>2041</v>
      </c>
      <c r="H2666">
        <v>0</v>
      </c>
      <c r="I2666" t="s">
        <v>2056</v>
      </c>
      <c r="J2666">
        <v>210</v>
      </c>
      <c r="K2666">
        <v>3</v>
      </c>
      <c r="L2666" t="s">
        <v>1755</v>
      </c>
      <c r="M2666" t="s">
        <v>1756</v>
      </c>
      <c r="N2666" t="s">
        <v>1756</v>
      </c>
      <c r="P2666" t="s">
        <v>1757</v>
      </c>
      <c r="Q2666" s="387">
        <v>630</v>
      </c>
      <c r="R2666">
        <v>81.900000000000006</v>
      </c>
      <c r="S2666">
        <v>711.9</v>
      </c>
      <c r="T2666" s="388">
        <v>44476</v>
      </c>
      <c r="U2666">
        <v>0</v>
      </c>
      <c r="V2666" t="s">
        <v>834</v>
      </c>
      <c r="W2666" s="388">
        <v>44490</v>
      </c>
      <c r="X2666">
        <v>168</v>
      </c>
      <c r="Y2666">
        <v>0</v>
      </c>
      <c r="Z2666">
        <v>0</v>
      </c>
      <c r="AA2666" t="s">
        <v>1758</v>
      </c>
      <c r="AB2666" t="s">
        <v>2044</v>
      </c>
      <c r="AD2666" t="s">
        <v>2045</v>
      </c>
      <c r="AE2666" t="s">
        <v>2046</v>
      </c>
      <c r="AI2666" t="s">
        <v>1761</v>
      </c>
      <c r="AL2666" t="s">
        <v>7047</v>
      </c>
      <c r="AM2666">
        <v>6</v>
      </c>
      <c r="AN2666" t="s">
        <v>6964</v>
      </c>
      <c r="AO2666" t="s">
        <v>2905</v>
      </c>
      <c r="AP2666">
        <v>0</v>
      </c>
      <c r="AQ2666" s="388">
        <v>44483</v>
      </c>
      <c r="AS2666" t="s">
        <v>3186</v>
      </c>
      <c r="AT2666" s="388">
        <v>44485</v>
      </c>
      <c r="AU2666" t="s">
        <v>1756</v>
      </c>
      <c r="AV2666" t="s">
        <v>1756</v>
      </c>
      <c r="AZ2666" t="s">
        <v>1756</v>
      </c>
      <c r="BA2666" t="s">
        <v>1767</v>
      </c>
      <c r="BB2666" t="s">
        <v>7050</v>
      </c>
      <c r="BC2666" t="s">
        <v>7051</v>
      </c>
      <c r="BD2666" t="s">
        <v>1756</v>
      </c>
      <c r="BE2666" t="s">
        <v>6257</v>
      </c>
      <c r="BF2666" t="s">
        <v>822</v>
      </c>
    </row>
    <row r="2667" spans="1:58">
      <c r="A2667" t="s">
        <v>829</v>
      </c>
      <c r="B2667">
        <v>6</v>
      </c>
      <c r="C2667">
        <v>0</v>
      </c>
      <c r="D2667">
        <v>10217</v>
      </c>
      <c r="E2667" t="s">
        <v>7046</v>
      </c>
      <c r="F2667">
        <v>53510612</v>
      </c>
      <c r="G2667" t="s">
        <v>2041</v>
      </c>
      <c r="H2667">
        <v>0</v>
      </c>
      <c r="I2667" t="s">
        <v>2062</v>
      </c>
      <c r="J2667">
        <v>138.05000000000001</v>
      </c>
      <c r="K2667">
        <v>11</v>
      </c>
      <c r="L2667" t="s">
        <v>2063</v>
      </c>
      <c r="M2667" t="s">
        <v>2064</v>
      </c>
      <c r="N2667" t="s">
        <v>1757</v>
      </c>
      <c r="O2667" t="s">
        <v>1756</v>
      </c>
      <c r="P2667" t="s">
        <v>1756</v>
      </c>
      <c r="Q2667" s="387">
        <v>1518.55</v>
      </c>
      <c r="R2667">
        <v>197.41149999999999</v>
      </c>
      <c r="S2667">
        <v>1715.9614999999999</v>
      </c>
      <c r="T2667" s="388">
        <v>44476</v>
      </c>
      <c r="U2667">
        <v>0</v>
      </c>
      <c r="V2667" t="s">
        <v>834</v>
      </c>
      <c r="W2667" s="388">
        <v>44490</v>
      </c>
      <c r="X2667">
        <v>168</v>
      </c>
      <c r="Y2667">
        <v>0</v>
      </c>
      <c r="Z2667">
        <v>0</v>
      </c>
      <c r="AA2667" t="s">
        <v>1758</v>
      </c>
      <c r="AB2667" t="s">
        <v>2044</v>
      </c>
      <c r="AD2667" t="s">
        <v>2045</v>
      </c>
      <c r="AE2667" t="s">
        <v>2046</v>
      </c>
      <c r="AI2667" t="s">
        <v>1761</v>
      </c>
      <c r="AL2667" t="s">
        <v>7047</v>
      </c>
      <c r="AM2667">
        <v>6</v>
      </c>
      <c r="AN2667" t="s">
        <v>6964</v>
      </c>
      <c r="AO2667" t="s">
        <v>2905</v>
      </c>
      <c r="AP2667">
        <v>0</v>
      </c>
      <c r="AQ2667" s="388">
        <v>44483</v>
      </c>
      <c r="AS2667" t="s">
        <v>3186</v>
      </c>
      <c r="AT2667" s="388">
        <v>44485</v>
      </c>
      <c r="AU2667" t="s">
        <v>1756</v>
      </c>
      <c r="AV2667" t="s">
        <v>1756</v>
      </c>
      <c r="AZ2667" t="s">
        <v>1756</v>
      </c>
      <c r="BA2667" t="s">
        <v>1767</v>
      </c>
      <c r="BB2667" t="s">
        <v>7052</v>
      </c>
      <c r="BC2667" t="s">
        <v>7053</v>
      </c>
      <c r="BD2667" t="s">
        <v>1756</v>
      </c>
      <c r="BE2667" t="s">
        <v>6257</v>
      </c>
      <c r="BF2667" t="s">
        <v>822</v>
      </c>
    </row>
    <row r="2668" spans="1:58">
      <c r="A2668" t="s">
        <v>829</v>
      </c>
      <c r="B2668">
        <v>6</v>
      </c>
      <c r="C2668">
        <v>0</v>
      </c>
      <c r="D2668">
        <v>10217</v>
      </c>
      <c r="E2668" t="s">
        <v>7046</v>
      </c>
      <c r="F2668">
        <v>53510612</v>
      </c>
      <c r="G2668" t="s">
        <v>2041</v>
      </c>
      <c r="H2668">
        <v>0</v>
      </c>
      <c r="I2668" t="s">
        <v>2073</v>
      </c>
      <c r="J2668">
        <v>243.75</v>
      </c>
      <c r="K2668">
        <v>2</v>
      </c>
      <c r="L2668" t="s">
        <v>1755</v>
      </c>
      <c r="M2668" t="s">
        <v>2074</v>
      </c>
      <c r="N2668" t="s">
        <v>1757</v>
      </c>
      <c r="O2668" t="s">
        <v>1756</v>
      </c>
      <c r="P2668" t="s">
        <v>1756</v>
      </c>
      <c r="Q2668" s="387">
        <v>487.5</v>
      </c>
      <c r="R2668">
        <v>63.375</v>
      </c>
      <c r="S2668">
        <v>550.875</v>
      </c>
      <c r="T2668" s="388">
        <v>44476</v>
      </c>
      <c r="U2668">
        <v>0</v>
      </c>
      <c r="V2668" t="s">
        <v>834</v>
      </c>
      <c r="W2668" s="388">
        <v>44490</v>
      </c>
      <c r="X2668">
        <v>168</v>
      </c>
      <c r="Y2668">
        <v>0</v>
      </c>
      <c r="Z2668">
        <v>0</v>
      </c>
      <c r="AA2668" t="s">
        <v>1758</v>
      </c>
      <c r="AB2668" t="s">
        <v>2044</v>
      </c>
      <c r="AD2668" t="s">
        <v>2045</v>
      </c>
      <c r="AE2668" t="s">
        <v>2046</v>
      </c>
      <c r="AI2668" t="s">
        <v>1761</v>
      </c>
      <c r="AL2668" t="s">
        <v>7047</v>
      </c>
      <c r="AM2668">
        <v>6</v>
      </c>
      <c r="AN2668" t="s">
        <v>6964</v>
      </c>
      <c r="AO2668" t="s">
        <v>2905</v>
      </c>
      <c r="AP2668">
        <v>0</v>
      </c>
      <c r="AQ2668" s="388">
        <v>44483</v>
      </c>
      <c r="AS2668" t="s">
        <v>3186</v>
      </c>
      <c r="AT2668" s="388">
        <v>44485</v>
      </c>
      <c r="AU2668" t="s">
        <v>1756</v>
      </c>
      <c r="AV2668" t="s">
        <v>1756</v>
      </c>
      <c r="AZ2668" t="s">
        <v>1756</v>
      </c>
      <c r="BA2668" t="s">
        <v>1767</v>
      </c>
      <c r="BB2668" t="s">
        <v>7054</v>
      </c>
      <c r="BC2668" t="s">
        <v>7055</v>
      </c>
      <c r="BD2668" t="s">
        <v>1756</v>
      </c>
      <c r="BE2668" t="s">
        <v>6257</v>
      </c>
      <c r="BF2668" t="s">
        <v>822</v>
      </c>
    </row>
    <row r="2669" spans="1:58">
      <c r="A2669" t="s">
        <v>829</v>
      </c>
      <c r="B2669">
        <v>6</v>
      </c>
      <c r="C2669">
        <v>0</v>
      </c>
      <c r="D2669">
        <v>10217</v>
      </c>
      <c r="E2669" t="s">
        <v>7046</v>
      </c>
      <c r="F2669">
        <v>53510612</v>
      </c>
      <c r="G2669" t="s">
        <v>2041</v>
      </c>
      <c r="H2669">
        <v>0</v>
      </c>
      <c r="I2669" t="s">
        <v>2083</v>
      </c>
      <c r="J2669">
        <v>12.21</v>
      </c>
      <c r="K2669">
        <v>11</v>
      </c>
      <c r="L2669" t="s">
        <v>1771</v>
      </c>
      <c r="M2669" t="s">
        <v>2084</v>
      </c>
      <c r="N2669" t="s">
        <v>1757</v>
      </c>
      <c r="O2669" t="s">
        <v>1756</v>
      </c>
      <c r="P2669" t="s">
        <v>1756</v>
      </c>
      <c r="Q2669" s="387">
        <v>134.31</v>
      </c>
      <c r="R2669">
        <v>17.4603</v>
      </c>
      <c r="S2669">
        <v>151.77029999999999</v>
      </c>
      <c r="T2669" s="388">
        <v>44476</v>
      </c>
      <c r="U2669">
        <v>0</v>
      </c>
      <c r="V2669" t="s">
        <v>834</v>
      </c>
      <c r="W2669" s="388">
        <v>44490</v>
      </c>
      <c r="X2669">
        <v>168</v>
      </c>
      <c r="Y2669">
        <v>0</v>
      </c>
      <c r="Z2669">
        <v>0</v>
      </c>
      <c r="AA2669" t="s">
        <v>1758</v>
      </c>
      <c r="AB2669" t="s">
        <v>2044</v>
      </c>
      <c r="AD2669" t="s">
        <v>2045</v>
      </c>
      <c r="AE2669" t="s">
        <v>2046</v>
      </c>
      <c r="AI2669" t="s">
        <v>1761</v>
      </c>
      <c r="AL2669" t="s">
        <v>7047</v>
      </c>
      <c r="AM2669">
        <v>6</v>
      </c>
      <c r="AN2669" t="s">
        <v>6964</v>
      </c>
      <c r="AO2669" t="s">
        <v>2905</v>
      </c>
      <c r="AP2669">
        <v>0</v>
      </c>
      <c r="AQ2669" s="388">
        <v>44483</v>
      </c>
      <c r="AS2669" t="s">
        <v>3186</v>
      </c>
      <c r="AT2669" s="388">
        <v>44485</v>
      </c>
      <c r="AU2669" t="s">
        <v>1756</v>
      </c>
      <c r="AV2669" t="s">
        <v>1756</v>
      </c>
      <c r="AZ2669" t="s">
        <v>1756</v>
      </c>
      <c r="BA2669" t="s">
        <v>1767</v>
      </c>
      <c r="BB2669" t="s">
        <v>7056</v>
      </c>
      <c r="BC2669" t="s">
        <v>7057</v>
      </c>
      <c r="BD2669" t="s">
        <v>1756</v>
      </c>
      <c r="BE2669" t="s">
        <v>6257</v>
      </c>
      <c r="BF2669" t="s">
        <v>822</v>
      </c>
    </row>
    <row r="2670" spans="1:58">
      <c r="A2670" t="s">
        <v>829</v>
      </c>
      <c r="B2670">
        <v>6</v>
      </c>
      <c r="C2670">
        <v>0</v>
      </c>
      <c r="D2670">
        <v>10217</v>
      </c>
      <c r="E2670" t="s">
        <v>7046</v>
      </c>
      <c r="F2670">
        <v>53510612</v>
      </c>
      <c r="G2670" t="s">
        <v>2041</v>
      </c>
      <c r="H2670">
        <v>0</v>
      </c>
      <c r="I2670" t="s">
        <v>2089</v>
      </c>
      <c r="J2670">
        <v>146.96</v>
      </c>
      <c r="K2670">
        <v>11</v>
      </c>
      <c r="L2670" t="s">
        <v>2063</v>
      </c>
      <c r="M2670" t="s">
        <v>2090</v>
      </c>
      <c r="N2670" t="s">
        <v>1757</v>
      </c>
      <c r="O2670" t="s">
        <v>1756</v>
      </c>
      <c r="P2670" t="s">
        <v>1756</v>
      </c>
      <c r="Q2670" s="387">
        <v>1616.56</v>
      </c>
      <c r="R2670">
        <v>210.15280000000001</v>
      </c>
      <c r="S2670">
        <v>1826.7127999999998</v>
      </c>
      <c r="T2670" s="388">
        <v>44476</v>
      </c>
      <c r="U2670">
        <v>0</v>
      </c>
      <c r="V2670" t="s">
        <v>834</v>
      </c>
      <c r="W2670" s="388">
        <v>44490</v>
      </c>
      <c r="X2670">
        <v>168</v>
      </c>
      <c r="Y2670">
        <v>0</v>
      </c>
      <c r="Z2670">
        <v>0</v>
      </c>
      <c r="AA2670" t="s">
        <v>1758</v>
      </c>
      <c r="AB2670" t="s">
        <v>2044</v>
      </c>
      <c r="AD2670" t="s">
        <v>2045</v>
      </c>
      <c r="AE2670" t="s">
        <v>2046</v>
      </c>
      <c r="AI2670" t="s">
        <v>1761</v>
      </c>
      <c r="AL2670" t="s">
        <v>7047</v>
      </c>
      <c r="AM2670">
        <v>6</v>
      </c>
      <c r="AN2670" t="s">
        <v>6964</v>
      </c>
      <c r="AO2670" t="s">
        <v>2905</v>
      </c>
      <c r="AP2670">
        <v>0</v>
      </c>
      <c r="AQ2670" s="388">
        <v>44483</v>
      </c>
      <c r="AS2670" t="s">
        <v>3186</v>
      </c>
      <c r="AT2670" s="388">
        <v>44485</v>
      </c>
      <c r="AU2670" t="s">
        <v>1756</v>
      </c>
      <c r="AV2670" t="s">
        <v>1756</v>
      </c>
      <c r="AZ2670" t="s">
        <v>1756</v>
      </c>
      <c r="BA2670" t="s">
        <v>1767</v>
      </c>
      <c r="BB2670" t="s">
        <v>7058</v>
      </c>
      <c r="BC2670" t="s">
        <v>7059</v>
      </c>
      <c r="BD2670" t="s">
        <v>1756</v>
      </c>
      <c r="BE2670" t="s">
        <v>6257</v>
      </c>
      <c r="BF2670" t="s">
        <v>822</v>
      </c>
    </row>
    <row r="2671" spans="1:58">
      <c r="A2671" t="s">
        <v>829</v>
      </c>
      <c r="B2671">
        <v>6</v>
      </c>
      <c r="C2671">
        <v>0</v>
      </c>
      <c r="D2671">
        <v>10217</v>
      </c>
      <c r="E2671" t="s">
        <v>7046</v>
      </c>
      <c r="F2671">
        <v>53510612</v>
      </c>
      <c r="G2671" t="s">
        <v>2041</v>
      </c>
      <c r="H2671">
        <v>0</v>
      </c>
      <c r="I2671" t="s">
        <v>2089</v>
      </c>
      <c r="J2671">
        <v>146.96</v>
      </c>
      <c r="K2671">
        <v>11</v>
      </c>
      <c r="L2671" t="s">
        <v>2063</v>
      </c>
      <c r="M2671" t="s">
        <v>2090</v>
      </c>
      <c r="N2671" t="s">
        <v>1757</v>
      </c>
      <c r="O2671" t="s">
        <v>1756</v>
      </c>
      <c r="P2671" t="s">
        <v>1756</v>
      </c>
      <c r="Q2671" s="387">
        <v>1616.56</v>
      </c>
      <c r="R2671">
        <v>210.15280000000001</v>
      </c>
      <c r="S2671">
        <v>1826.7127999999998</v>
      </c>
      <c r="T2671" s="388">
        <v>44476</v>
      </c>
      <c r="U2671">
        <v>0</v>
      </c>
      <c r="V2671" t="s">
        <v>834</v>
      </c>
      <c r="W2671" s="388">
        <v>44490</v>
      </c>
      <c r="X2671">
        <v>168</v>
      </c>
      <c r="Y2671">
        <v>0</v>
      </c>
      <c r="Z2671">
        <v>0</v>
      </c>
      <c r="AA2671" t="s">
        <v>1758</v>
      </c>
      <c r="AB2671" t="s">
        <v>2044</v>
      </c>
      <c r="AD2671" t="s">
        <v>2045</v>
      </c>
      <c r="AE2671" t="s">
        <v>2046</v>
      </c>
      <c r="AI2671" t="s">
        <v>1761</v>
      </c>
      <c r="AL2671" t="s">
        <v>7047</v>
      </c>
      <c r="AM2671">
        <v>6</v>
      </c>
      <c r="AN2671" t="s">
        <v>6964</v>
      </c>
      <c r="AO2671" t="s">
        <v>2905</v>
      </c>
      <c r="AP2671">
        <v>0</v>
      </c>
      <c r="AQ2671" s="388">
        <v>44483</v>
      </c>
      <c r="AS2671" t="s">
        <v>3186</v>
      </c>
      <c r="AT2671" s="388">
        <v>44485</v>
      </c>
      <c r="AU2671" t="s">
        <v>1756</v>
      </c>
      <c r="AV2671" t="s">
        <v>1756</v>
      </c>
      <c r="AZ2671" t="s">
        <v>1756</v>
      </c>
      <c r="BA2671" t="s">
        <v>1767</v>
      </c>
      <c r="BB2671" t="s">
        <v>7058</v>
      </c>
      <c r="BC2671" t="s">
        <v>7059</v>
      </c>
      <c r="BD2671" t="s">
        <v>1756</v>
      </c>
      <c r="BE2671" t="s">
        <v>6257</v>
      </c>
      <c r="BF2671" t="s">
        <v>822</v>
      </c>
    </row>
    <row r="2672" spans="1:58">
      <c r="A2672" t="s">
        <v>829</v>
      </c>
      <c r="B2672">
        <v>6</v>
      </c>
      <c r="C2672">
        <v>0</v>
      </c>
      <c r="D2672">
        <v>10216</v>
      </c>
      <c r="E2672" t="s">
        <v>7060</v>
      </c>
      <c r="F2672">
        <v>53510612</v>
      </c>
      <c r="G2672" t="s">
        <v>2041</v>
      </c>
      <c r="H2672">
        <v>0</v>
      </c>
      <c r="I2672" t="s">
        <v>2052</v>
      </c>
      <c r="J2672">
        <v>75</v>
      </c>
      <c r="K2672">
        <v>12</v>
      </c>
      <c r="L2672" t="s">
        <v>1771</v>
      </c>
      <c r="M2672" t="s">
        <v>1756</v>
      </c>
      <c r="N2672" t="s">
        <v>1756</v>
      </c>
      <c r="O2672" t="s">
        <v>2053</v>
      </c>
      <c r="P2672" t="s">
        <v>1757</v>
      </c>
      <c r="Q2672" s="387">
        <v>900</v>
      </c>
      <c r="R2672">
        <v>117</v>
      </c>
      <c r="S2672">
        <v>1016.9999999999999</v>
      </c>
      <c r="T2672" s="388">
        <v>44476</v>
      </c>
      <c r="U2672">
        <v>0</v>
      </c>
      <c r="V2672" t="s">
        <v>834</v>
      </c>
      <c r="W2672" s="388">
        <v>44490</v>
      </c>
      <c r="X2672">
        <v>168</v>
      </c>
      <c r="Y2672">
        <v>0</v>
      </c>
      <c r="Z2672">
        <v>0</v>
      </c>
      <c r="AA2672" t="s">
        <v>1758</v>
      </c>
      <c r="AB2672" t="s">
        <v>2044</v>
      </c>
      <c r="AD2672" t="s">
        <v>2045</v>
      </c>
      <c r="AE2672" t="s">
        <v>2046</v>
      </c>
      <c r="AI2672" t="s">
        <v>1761</v>
      </c>
      <c r="AL2672" t="s">
        <v>7061</v>
      </c>
      <c r="AM2672">
        <v>6</v>
      </c>
      <c r="AN2672" t="s">
        <v>3133</v>
      </c>
      <c r="AO2672" t="s">
        <v>2852</v>
      </c>
      <c r="AP2672">
        <v>0</v>
      </c>
      <c r="AQ2672" s="388">
        <v>44483</v>
      </c>
      <c r="AS2672" t="s">
        <v>3186</v>
      </c>
      <c r="AT2672" s="388">
        <v>44485</v>
      </c>
      <c r="AU2672" t="s">
        <v>1756</v>
      </c>
      <c r="AV2672" t="s">
        <v>1756</v>
      </c>
      <c r="AZ2672" t="s">
        <v>1756</v>
      </c>
      <c r="BA2672" t="s">
        <v>1767</v>
      </c>
      <c r="BB2672" t="s">
        <v>7062</v>
      </c>
      <c r="BC2672" t="s">
        <v>7063</v>
      </c>
      <c r="BD2672" t="s">
        <v>1756</v>
      </c>
      <c r="BE2672" t="s">
        <v>6257</v>
      </c>
      <c r="BF2672" t="s">
        <v>822</v>
      </c>
    </row>
    <row r="2673" spans="1:58">
      <c r="A2673" t="s">
        <v>829</v>
      </c>
      <c r="B2673">
        <v>6</v>
      </c>
      <c r="C2673">
        <v>0</v>
      </c>
      <c r="D2673">
        <v>10216</v>
      </c>
      <c r="E2673" t="s">
        <v>7060</v>
      </c>
      <c r="F2673">
        <v>53510612</v>
      </c>
      <c r="G2673" t="s">
        <v>2041</v>
      </c>
      <c r="H2673">
        <v>0</v>
      </c>
      <c r="I2673" t="s">
        <v>2056</v>
      </c>
      <c r="J2673">
        <v>210</v>
      </c>
      <c r="K2673">
        <v>1</v>
      </c>
      <c r="L2673" t="s">
        <v>1755</v>
      </c>
      <c r="M2673" t="s">
        <v>1756</v>
      </c>
      <c r="N2673" t="s">
        <v>1756</v>
      </c>
      <c r="P2673" t="s">
        <v>1757</v>
      </c>
      <c r="Q2673" s="387">
        <v>210</v>
      </c>
      <c r="R2673">
        <v>27.3</v>
      </c>
      <c r="S2673">
        <v>237.29999999999998</v>
      </c>
      <c r="T2673" s="388">
        <v>44476</v>
      </c>
      <c r="U2673">
        <v>0</v>
      </c>
      <c r="V2673" t="s">
        <v>834</v>
      </c>
      <c r="W2673" s="388">
        <v>44490</v>
      </c>
      <c r="X2673">
        <v>168</v>
      </c>
      <c r="Y2673">
        <v>0</v>
      </c>
      <c r="Z2673">
        <v>0</v>
      </c>
      <c r="AA2673" t="s">
        <v>1758</v>
      </c>
      <c r="AB2673" t="s">
        <v>2044</v>
      </c>
      <c r="AD2673" t="s">
        <v>2045</v>
      </c>
      <c r="AE2673" t="s">
        <v>2046</v>
      </c>
      <c r="AI2673" t="s">
        <v>1761</v>
      </c>
      <c r="AL2673" t="s">
        <v>7061</v>
      </c>
      <c r="AM2673">
        <v>6</v>
      </c>
      <c r="AN2673" t="s">
        <v>3133</v>
      </c>
      <c r="AO2673" t="s">
        <v>2852</v>
      </c>
      <c r="AP2673">
        <v>0</v>
      </c>
      <c r="AQ2673" s="388">
        <v>44483</v>
      </c>
      <c r="AS2673" t="s">
        <v>3186</v>
      </c>
      <c r="AT2673" s="388">
        <v>44485</v>
      </c>
      <c r="AU2673" t="s">
        <v>1756</v>
      </c>
      <c r="AV2673" t="s">
        <v>1756</v>
      </c>
      <c r="AZ2673" t="s">
        <v>1756</v>
      </c>
      <c r="BA2673" t="s">
        <v>1767</v>
      </c>
      <c r="BB2673" t="s">
        <v>7064</v>
      </c>
      <c r="BC2673" t="s">
        <v>7065</v>
      </c>
      <c r="BD2673" t="s">
        <v>1756</v>
      </c>
      <c r="BE2673" t="s">
        <v>6257</v>
      </c>
      <c r="BF2673" t="s">
        <v>822</v>
      </c>
    </row>
    <row r="2674" spans="1:58">
      <c r="A2674" t="s">
        <v>829</v>
      </c>
      <c r="B2674">
        <v>6</v>
      </c>
      <c r="C2674">
        <v>0</v>
      </c>
      <c r="D2674">
        <v>10216</v>
      </c>
      <c r="E2674" t="s">
        <v>7060</v>
      </c>
      <c r="F2674">
        <v>53510612</v>
      </c>
      <c r="G2674" t="s">
        <v>2041</v>
      </c>
      <c r="H2674">
        <v>0</v>
      </c>
      <c r="I2674" t="s">
        <v>2083</v>
      </c>
      <c r="J2674">
        <v>12.21</v>
      </c>
      <c r="K2674">
        <v>11</v>
      </c>
      <c r="L2674" t="s">
        <v>1771</v>
      </c>
      <c r="M2674" t="s">
        <v>2084</v>
      </c>
      <c r="N2674" t="s">
        <v>1757</v>
      </c>
      <c r="O2674" t="s">
        <v>1756</v>
      </c>
      <c r="P2674" t="s">
        <v>1756</v>
      </c>
      <c r="Q2674" s="387">
        <v>134.31</v>
      </c>
      <c r="R2674">
        <v>17.4603</v>
      </c>
      <c r="S2674">
        <v>151.77029999999999</v>
      </c>
      <c r="T2674" s="388">
        <v>44476</v>
      </c>
      <c r="U2674">
        <v>0</v>
      </c>
      <c r="V2674" t="s">
        <v>834</v>
      </c>
      <c r="W2674" s="388">
        <v>44490</v>
      </c>
      <c r="X2674">
        <v>168</v>
      </c>
      <c r="Y2674">
        <v>0</v>
      </c>
      <c r="Z2674">
        <v>0</v>
      </c>
      <c r="AA2674" t="s">
        <v>1758</v>
      </c>
      <c r="AB2674" t="s">
        <v>2044</v>
      </c>
      <c r="AD2674" t="s">
        <v>2045</v>
      </c>
      <c r="AE2674" t="s">
        <v>2046</v>
      </c>
      <c r="AI2674" t="s">
        <v>1761</v>
      </c>
      <c r="AL2674" t="s">
        <v>7061</v>
      </c>
      <c r="AM2674">
        <v>6</v>
      </c>
      <c r="AN2674" t="s">
        <v>3133</v>
      </c>
      <c r="AO2674" t="s">
        <v>2852</v>
      </c>
      <c r="AP2674">
        <v>0</v>
      </c>
      <c r="AQ2674" s="388">
        <v>44483</v>
      </c>
      <c r="AS2674" t="s">
        <v>3186</v>
      </c>
      <c r="AT2674" s="388">
        <v>44485</v>
      </c>
      <c r="AU2674" t="s">
        <v>1756</v>
      </c>
      <c r="AV2674" t="s">
        <v>1756</v>
      </c>
      <c r="AZ2674" t="s">
        <v>1756</v>
      </c>
      <c r="BA2674" t="s">
        <v>1767</v>
      </c>
      <c r="BB2674" t="s">
        <v>7066</v>
      </c>
      <c r="BC2674" t="s">
        <v>7067</v>
      </c>
      <c r="BD2674" t="s">
        <v>1756</v>
      </c>
      <c r="BE2674" t="s">
        <v>6257</v>
      </c>
      <c r="BF2674" t="s">
        <v>822</v>
      </c>
    </row>
    <row r="2675" spans="1:58">
      <c r="A2675" t="s">
        <v>829</v>
      </c>
      <c r="B2675">
        <v>6</v>
      </c>
      <c r="C2675">
        <v>0</v>
      </c>
      <c r="D2675">
        <v>10216</v>
      </c>
      <c r="E2675" t="s">
        <v>7060</v>
      </c>
      <c r="F2675">
        <v>53510612</v>
      </c>
      <c r="G2675" t="s">
        <v>2041</v>
      </c>
      <c r="H2675">
        <v>0</v>
      </c>
      <c r="I2675" t="s">
        <v>2089</v>
      </c>
      <c r="J2675">
        <v>146.96</v>
      </c>
      <c r="K2675">
        <v>11</v>
      </c>
      <c r="L2675" t="s">
        <v>2063</v>
      </c>
      <c r="M2675" t="s">
        <v>2090</v>
      </c>
      <c r="N2675" t="s">
        <v>1757</v>
      </c>
      <c r="O2675" t="s">
        <v>1756</v>
      </c>
      <c r="P2675" t="s">
        <v>1756</v>
      </c>
      <c r="Q2675" s="387">
        <v>1616.56</v>
      </c>
      <c r="R2675">
        <v>210.15280000000001</v>
      </c>
      <c r="S2675">
        <v>1826.7127999999998</v>
      </c>
      <c r="T2675" s="388">
        <v>44476</v>
      </c>
      <c r="U2675">
        <v>0</v>
      </c>
      <c r="V2675" t="s">
        <v>834</v>
      </c>
      <c r="W2675" s="388">
        <v>44490</v>
      </c>
      <c r="X2675">
        <v>168</v>
      </c>
      <c r="Y2675">
        <v>0</v>
      </c>
      <c r="Z2675">
        <v>0</v>
      </c>
      <c r="AA2675" t="s">
        <v>1758</v>
      </c>
      <c r="AB2675" t="s">
        <v>2044</v>
      </c>
      <c r="AD2675" t="s">
        <v>2045</v>
      </c>
      <c r="AE2675" t="s">
        <v>2046</v>
      </c>
      <c r="AI2675" t="s">
        <v>1761</v>
      </c>
      <c r="AL2675" t="s">
        <v>7061</v>
      </c>
      <c r="AM2675">
        <v>6</v>
      </c>
      <c r="AN2675" t="s">
        <v>3133</v>
      </c>
      <c r="AO2675" t="s">
        <v>2852</v>
      </c>
      <c r="AP2675">
        <v>0</v>
      </c>
      <c r="AQ2675" s="388">
        <v>44483</v>
      </c>
      <c r="AS2675" t="s">
        <v>3186</v>
      </c>
      <c r="AT2675" s="388">
        <v>44485</v>
      </c>
      <c r="AU2675" t="s">
        <v>1756</v>
      </c>
      <c r="AV2675" t="s">
        <v>1756</v>
      </c>
      <c r="AZ2675" t="s">
        <v>1756</v>
      </c>
      <c r="BA2675" t="s">
        <v>1767</v>
      </c>
      <c r="BB2675" t="s">
        <v>7068</v>
      </c>
      <c r="BC2675" t="s">
        <v>7069</v>
      </c>
      <c r="BD2675" t="s">
        <v>1756</v>
      </c>
      <c r="BE2675" t="s">
        <v>6257</v>
      </c>
      <c r="BF2675" t="s">
        <v>822</v>
      </c>
    </row>
    <row r="2676" spans="1:58">
      <c r="A2676" t="s">
        <v>829</v>
      </c>
      <c r="B2676">
        <v>6</v>
      </c>
      <c r="C2676">
        <v>0</v>
      </c>
      <c r="D2676">
        <v>10219</v>
      </c>
      <c r="E2676" t="s">
        <v>7070</v>
      </c>
      <c r="F2676">
        <v>53510612</v>
      </c>
      <c r="G2676" t="s">
        <v>2041</v>
      </c>
      <c r="H2676">
        <v>0</v>
      </c>
      <c r="I2676" t="s">
        <v>2042</v>
      </c>
      <c r="J2676">
        <v>60</v>
      </c>
      <c r="K2676">
        <v>6</v>
      </c>
      <c r="L2676" t="s">
        <v>1771</v>
      </c>
      <c r="M2676" t="s">
        <v>1756</v>
      </c>
      <c r="N2676" t="s">
        <v>1756</v>
      </c>
      <c r="O2676" t="s">
        <v>2043</v>
      </c>
      <c r="P2676" t="s">
        <v>1757</v>
      </c>
      <c r="Q2676" s="387">
        <v>360</v>
      </c>
      <c r="R2676">
        <v>46.800000000000004</v>
      </c>
      <c r="S2676">
        <v>406.79999999999995</v>
      </c>
      <c r="T2676" s="388">
        <v>44476</v>
      </c>
      <c r="U2676">
        <v>0</v>
      </c>
      <c r="V2676" t="s">
        <v>834</v>
      </c>
      <c r="W2676" s="388">
        <v>44490</v>
      </c>
      <c r="X2676">
        <v>168</v>
      </c>
      <c r="Y2676">
        <v>0</v>
      </c>
      <c r="Z2676">
        <v>0</v>
      </c>
      <c r="AA2676" t="s">
        <v>1758</v>
      </c>
      <c r="AB2676" t="s">
        <v>2044</v>
      </c>
      <c r="AD2676" t="s">
        <v>2045</v>
      </c>
      <c r="AE2676" t="s">
        <v>2046</v>
      </c>
      <c r="AI2676" t="s">
        <v>1761</v>
      </c>
      <c r="AL2676" t="s">
        <v>7071</v>
      </c>
      <c r="AM2676">
        <v>6</v>
      </c>
      <c r="AN2676" t="s">
        <v>1833</v>
      </c>
      <c r="AO2676" t="s">
        <v>1834</v>
      </c>
      <c r="AP2676">
        <v>0</v>
      </c>
      <c r="AQ2676" s="388">
        <v>44483</v>
      </c>
      <c r="AS2676" t="s">
        <v>3186</v>
      </c>
      <c r="AT2676" s="388">
        <v>44485</v>
      </c>
      <c r="AU2676" t="s">
        <v>1756</v>
      </c>
      <c r="AV2676" t="s">
        <v>1756</v>
      </c>
      <c r="AZ2676" t="s">
        <v>1756</v>
      </c>
      <c r="BA2676" t="s">
        <v>1767</v>
      </c>
      <c r="BB2676" t="s">
        <v>7072</v>
      </c>
      <c r="BC2676" t="s">
        <v>7073</v>
      </c>
      <c r="BD2676" t="s">
        <v>1756</v>
      </c>
      <c r="BE2676" t="s">
        <v>6257</v>
      </c>
      <c r="BF2676" t="s">
        <v>822</v>
      </c>
    </row>
    <row r="2677" spans="1:58">
      <c r="A2677" t="s">
        <v>829</v>
      </c>
      <c r="B2677">
        <v>6</v>
      </c>
      <c r="C2677">
        <v>0</v>
      </c>
      <c r="D2677">
        <v>10219</v>
      </c>
      <c r="E2677" t="s">
        <v>7070</v>
      </c>
      <c r="F2677">
        <v>53510612</v>
      </c>
      <c r="G2677" t="s">
        <v>2041</v>
      </c>
      <c r="H2677">
        <v>0</v>
      </c>
      <c r="I2677" t="s">
        <v>2052</v>
      </c>
      <c r="J2677">
        <v>75</v>
      </c>
      <c r="K2677">
        <v>12</v>
      </c>
      <c r="L2677" t="s">
        <v>1771</v>
      </c>
      <c r="M2677" t="s">
        <v>1756</v>
      </c>
      <c r="N2677" t="s">
        <v>1756</v>
      </c>
      <c r="O2677" t="s">
        <v>2053</v>
      </c>
      <c r="P2677" t="s">
        <v>1757</v>
      </c>
      <c r="Q2677" s="387">
        <v>900</v>
      </c>
      <c r="R2677">
        <v>117</v>
      </c>
      <c r="S2677">
        <v>1016.9999999999999</v>
      </c>
      <c r="T2677" s="388">
        <v>44476</v>
      </c>
      <c r="U2677">
        <v>0</v>
      </c>
      <c r="V2677" t="s">
        <v>834</v>
      </c>
      <c r="W2677" s="388">
        <v>44490</v>
      </c>
      <c r="X2677">
        <v>168</v>
      </c>
      <c r="Y2677">
        <v>0</v>
      </c>
      <c r="Z2677">
        <v>0</v>
      </c>
      <c r="AA2677" t="s">
        <v>1758</v>
      </c>
      <c r="AB2677" t="s">
        <v>2044</v>
      </c>
      <c r="AD2677" t="s">
        <v>2045</v>
      </c>
      <c r="AE2677" t="s">
        <v>2046</v>
      </c>
      <c r="AI2677" t="s">
        <v>1761</v>
      </c>
      <c r="AL2677" t="s">
        <v>7071</v>
      </c>
      <c r="AM2677">
        <v>6</v>
      </c>
      <c r="AN2677" t="s">
        <v>1833</v>
      </c>
      <c r="AO2677" t="s">
        <v>1834</v>
      </c>
      <c r="AP2677">
        <v>0</v>
      </c>
      <c r="AQ2677" s="388">
        <v>44483</v>
      </c>
      <c r="AS2677" t="s">
        <v>3186</v>
      </c>
      <c r="AT2677" s="388">
        <v>44485</v>
      </c>
      <c r="AU2677" t="s">
        <v>1756</v>
      </c>
      <c r="AV2677" t="s">
        <v>1756</v>
      </c>
      <c r="AZ2677" t="s">
        <v>1756</v>
      </c>
      <c r="BA2677" t="s">
        <v>1767</v>
      </c>
      <c r="BB2677" t="s">
        <v>7074</v>
      </c>
      <c r="BC2677" t="s">
        <v>7075</v>
      </c>
      <c r="BD2677" t="s">
        <v>1756</v>
      </c>
      <c r="BE2677" t="s">
        <v>6257</v>
      </c>
      <c r="BF2677" t="s">
        <v>822</v>
      </c>
    </row>
    <row r="2678" spans="1:58">
      <c r="A2678" t="s">
        <v>829</v>
      </c>
      <c r="B2678">
        <v>6</v>
      </c>
      <c r="C2678">
        <v>0</v>
      </c>
      <c r="D2678">
        <v>10219</v>
      </c>
      <c r="E2678" t="s">
        <v>7070</v>
      </c>
      <c r="F2678">
        <v>53510612</v>
      </c>
      <c r="G2678" t="s">
        <v>2041</v>
      </c>
      <c r="H2678">
        <v>0</v>
      </c>
      <c r="I2678" t="s">
        <v>2056</v>
      </c>
      <c r="J2678">
        <v>210</v>
      </c>
      <c r="K2678">
        <v>4</v>
      </c>
      <c r="L2678" t="s">
        <v>1755</v>
      </c>
      <c r="M2678" t="s">
        <v>1756</v>
      </c>
      <c r="N2678" t="s">
        <v>1756</v>
      </c>
      <c r="P2678" t="s">
        <v>1757</v>
      </c>
      <c r="Q2678" s="387">
        <v>840</v>
      </c>
      <c r="R2678">
        <v>109.2</v>
      </c>
      <c r="S2678">
        <v>949.19999999999993</v>
      </c>
      <c r="T2678" s="388">
        <v>44476</v>
      </c>
      <c r="U2678">
        <v>0</v>
      </c>
      <c r="V2678" t="s">
        <v>834</v>
      </c>
      <c r="W2678" s="388">
        <v>44490</v>
      </c>
      <c r="X2678">
        <v>168</v>
      </c>
      <c r="Y2678">
        <v>0</v>
      </c>
      <c r="Z2678">
        <v>0</v>
      </c>
      <c r="AA2678" t="s">
        <v>1758</v>
      </c>
      <c r="AB2678" t="s">
        <v>2044</v>
      </c>
      <c r="AD2678" t="s">
        <v>2045</v>
      </c>
      <c r="AE2678" t="s">
        <v>2046</v>
      </c>
      <c r="AI2678" t="s">
        <v>1761</v>
      </c>
      <c r="AL2678" t="s">
        <v>7071</v>
      </c>
      <c r="AM2678">
        <v>6</v>
      </c>
      <c r="AN2678" t="s">
        <v>1833</v>
      </c>
      <c r="AO2678" t="s">
        <v>1834</v>
      </c>
      <c r="AP2678">
        <v>0</v>
      </c>
      <c r="AQ2678" s="388">
        <v>44483</v>
      </c>
      <c r="AS2678" t="s">
        <v>3186</v>
      </c>
      <c r="AT2678" s="388">
        <v>44485</v>
      </c>
      <c r="AU2678" t="s">
        <v>1756</v>
      </c>
      <c r="AV2678" t="s">
        <v>1756</v>
      </c>
      <c r="AZ2678" t="s">
        <v>1756</v>
      </c>
      <c r="BA2678" t="s">
        <v>1767</v>
      </c>
      <c r="BB2678" t="s">
        <v>7076</v>
      </c>
      <c r="BC2678" t="s">
        <v>7077</v>
      </c>
      <c r="BD2678" t="s">
        <v>1756</v>
      </c>
      <c r="BE2678" t="s">
        <v>6257</v>
      </c>
      <c r="BF2678" t="s">
        <v>822</v>
      </c>
    </row>
    <row r="2679" spans="1:58">
      <c r="A2679" t="s">
        <v>829</v>
      </c>
      <c r="B2679">
        <v>6</v>
      </c>
      <c r="C2679">
        <v>0</v>
      </c>
      <c r="D2679">
        <v>10219</v>
      </c>
      <c r="E2679" t="s">
        <v>7070</v>
      </c>
      <c r="F2679">
        <v>53510612</v>
      </c>
      <c r="G2679" t="s">
        <v>2041</v>
      </c>
      <c r="H2679">
        <v>0</v>
      </c>
      <c r="I2679" t="s">
        <v>518</v>
      </c>
      <c r="J2679">
        <v>95</v>
      </c>
      <c r="K2679">
        <v>6</v>
      </c>
      <c r="L2679" t="s">
        <v>1771</v>
      </c>
      <c r="M2679" t="s">
        <v>1756</v>
      </c>
      <c r="N2679" t="s">
        <v>1756</v>
      </c>
      <c r="O2679" t="s">
        <v>2059</v>
      </c>
      <c r="P2679" t="s">
        <v>1757</v>
      </c>
      <c r="Q2679" s="387">
        <v>570</v>
      </c>
      <c r="R2679">
        <v>74.100000000000009</v>
      </c>
      <c r="S2679">
        <v>644.09999999999991</v>
      </c>
      <c r="T2679" s="388">
        <v>44476</v>
      </c>
      <c r="U2679">
        <v>0</v>
      </c>
      <c r="V2679" t="s">
        <v>834</v>
      </c>
      <c r="W2679" s="388">
        <v>44490</v>
      </c>
      <c r="X2679">
        <v>168</v>
      </c>
      <c r="Y2679">
        <v>0</v>
      </c>
      <c r="Z2679">
        <v>0</v>
      </c>
      <c r="AA2679" t="s">
        <v>1758</v>
      </c>
      <c r="AB2679" t="s">
        <v>2044</v>
      </c>
      <c r="AD2679" t="s">
        <v>2045</v>
      </c>
      <c r="AE2679" t="s">
        <v>2046</v>
      </c>
      <c r="AI2679" t="s">
        <v>1761</v>
      </c>
      <c r="AL2679" t="s">
        <v>7071</v>
      </c>
      <c r="AM2679">
        <v>6</v>
      </c>
      <c r="AN2679" t="s">
        <v>1833</v>
      </c>
      <c r="AO2679" t="s">
        <v>1834</v>
      </c>
      <c r="AP2679">
        <v>0</v>
      </c>
      <c r="AQ2679" s="388">
        <v>44483</v>
      </c>
      <c r="AS2679" t="s">
        <v>3186</v>
      </c>
      <c r="AT2679" s="388">
        <v>44485</v>
      </c>
      <c r="AU2679" t="s">
        <v>1756</v>
      </c>
      <c r="AV2679" t="s">
        <v>1756</v>
      </c>
      <c r="AZ2679" t="s">
        <v>1756</v>
      </c>
      <c r="BA2679" t="s">
        <v>1767</v>
      </c>
      <c r="BB2679" t="s">
        <v>7078</v>
      </c>
      <c r="BC2679" t="s">
        <v>7079</v>
      </c>
      <c r="BD2679" t="s">
        <v>1756</v>
      </c>
      <c r="BE2679" t="s">
        <v>6257</v>
      </c>
      <c r="BF2679" t="s">
        <v>822</v>
      </c>
    </row>
    <row r="2680" spans="1:58">
      <c r="A2680" t="s">
        <v>829</v>
      </c>
      <c r="B2680">
        <v>6</v>
      </c>
      <c r="C2680">
        <v>0</v>
      </c>
      <c r="D2680">
        <v>10219</v>
      </c>
      <c r="E2680" t="s">
        <v>7070</v>
      </c>
      <c r="F2680">
        <v>53510612</v>
      </c>
      <c r="G2680" t="s">
        <v>2041</v>
      </c>
      <c r="H2680">
        <v>0</v>
      </c>
      <c r="I2680" t="s">
        <v>2073</v>
      </c>
      <c r="J2680">
        <v>243.75</v>
      </c>
      <c r="K2680">
        <v>1</v>
      </c>
      <c r="L2680" t="s">
        <v>1755</v>
      </c>
      <c r="M2680" t="s">
        <v>2074</v>
      </c>
      <c r="N2680" t="s">
        <v>1757</v>
      </c>
      <c r="O2680" t="s">
        <v>1756</v>
      </c>
      <c r="P2680" t="s">
        <v>1756</v>
      </c>
      <c r="Q2680" s="387">
        <v>243.75</v>
      </c>
      <c r="R2680">
        <v>31.6875</v>
      </c>
      <c r="S2680">
        <v>275.4375</v>
      </c>
      <c r="T2680" s="388">
        <v>44476</v>
      </c>
      <c r="U2680">
        <v>0</v>
      </c>
      <c r="V2680" t="s">
        <v>834</v>
      </c>
      <c r="W2680" s="388">
        <v>44490</v>
      </c>
      <c r="X2680">
        <v>168</v>
      </c>
      <c r="Y2680">
        <v>0</v>
      </c>
      <c r="Z2680">
        <v>0</v>
      </c>
      <c r="AA2680" t="s">
        <v>1758</v>
      </c>
      <c r="AB2680" t="s">
        <v>2044</v>
      </c>
      <c r="AD2680" t="s">
        <v>2045</v>
      </c>
      <c r="AE2680" t="s">
        <v>2046</v>
      </c>
      <c r="AI2680" t="s">
        <v>1761</v>
      </c>
      <c r="AL2680" t="s">
        <v>7071</v>
      </c>
      <c r="AM2680">
        <v>6</v>
      </c>
      <c r="AN2680" t="s">
        <v>1833</v>
      </c>
      <c r="AO2680" t="s">
        <v>1834</v>
      </c>
      <c r="AP2680">
        <v>0</v>
      </c>
      <c r="AQ2680" s="388">
        <v>44483</v>
      </c>
      <c r="AS2680" t="s">
        <v>3186</v>
      </c>
      <c r="AT2680" s="388">
        <v>44485</v>
      </c>
      <c r="AU2680" t="s">
        <v>1756</v>
      </c>
      <c r="AV2680" t="s">
        <v>1756</v>
      </c>
      <c r="AZ2680" t="s">
        <v>1756</v>
      </c>
      <c r="BA2680" t="s">
        <v>1767</v>
      </c>
      <c r="BB2680" t="s">
        <v>7080</v>
      </c>
      <c r="BC2680" t="s">
        <v>7081</v>
      </c>
      <c r="BD2680" t="s">
        <v>1756</v>
      </c>
      <c r="BE2680" t="s">
        <v>6257</v>
      </c>
      <c r="BF2680" t="s">
        <v>822</v>
      </c>
    </row>
    <row r="2681" spans="1:58">
      <c r="A2681" t="s">
        <v>829</v>
      </c>
      <c r="B2681">
        <v>6</v>
      </c>
      <c r="C2681">
        <v>0</v>
      </c>
      <c r="D2681">
        <v>10219</v>
      </c>
      <c r="E2681" t="s">
        <v>7070</v>
      </c>
      <c r="F2681">
        <v>53510612</v>
      </c>
      <c r="G2681" t="s">
        <v>2041</v>
      </c>
      <c r="H2681">
        <v>0</v>
      </c>
      <c r="I2681" t="s">
        <v>2083</v>
      </c>
      <c r="J2681">
        <v>12.21</v>
      </c>
      <c r="K2681">
        <v>5.5</v>
      </c>
      <c r="L2681" t="s">
        <v>1771</v>
      </c>
      <c r="M2681" t="s">
        <v>2084</v>
      </c>
      <c r="N2681" t="s">
        <v>1757</v>
      </c>
      <c r="O2681" t="s">
        <v>1756</v>
      </c>
      <c r="P2681" t="s">
        <v>1756</v>
      </c>
      <c r="Q2681" s="387">
        <v>67.155000000000001</v>
      </c>
      <c r="R2681">
        <v>8.7301500000000001</v>
      </c>
      <c r="S2681">
        <v>75.885149999999996</v>
      </c>
      <c r="T2681" s="388">
        <v>44476</v>
      </c>
      <c r="U2681">
        <v>0</v>
      </c>
      <c r="V2681" t="s">
        <v>834</v>
      </c>
      <c r="W2681" s="388">
        <v>44490</v>
      </c>
      <c r="X2681">
        <v>168</v>
      </c>
      <c r="Y2681">
        <v>0</v>
      </c>
      <c r="Z2681">
        <v>0</v>
      </c>
      <c r="AA2681" t="s">
        <v>1758</v>
      </c>
      <c r="AB2681" t="s">
        <v>2044</v>
      </c>
      <c r="AD2681" t="s">
        <v>2045</v>
      </c>
      <c r="AE2681" t="s">
        <v>2046</v>
      </c>
      <c r="AI2681" t="s">
        <v>1761</v>
      </c>
      <c r="AL2681" t="s">
        <v>7071</v>
      </c>
      <c r="AM2681">
        <v>6</v>
      </c>
      <c r="AN2681" t="s">
        <v>1833</v>
      </c>
      <c r="AO2681" t="s">
        <v>1834</v>
      </c>
      <c r="AP2681">
        <v>0</v>
      </c>
      <c r="AQ2681" s="388">
        <v>44483</v>
      </c>
      <c r="AS2681" t="s">
        <v>3186</v>
      </c>
      <c r="AT2681" s="388">
        <v>44485</v>
      </c>
      <c r="AU2681" t="s">
        <v>1756</v>
      </c>
      <c r="AV2681" t="s">
        <v>1756</v>
      </c>
      <c r="AZ2681" t="s">
        <v>1756</v>
      </c>
      <c r="BA2681" t="s">
        <v>1767</v>
      </c>
      <c r="BB2681" t="s">
        <v>7082</v>
      </c>
      <c r="BC2681" t="s">
        <v>7083</v>
      </c>
      <c r="BD2681" t="s">
        <v>1756</v>
      </c>
      <c r="BE2681" t="s">
        <v>6257</v>
      </c>
      <c r="BF2681" t="s">
        <v>822</v>
      </c>
    </row>
    <row r="2682" spans="1:58">
      <c r="A2682" t="s">
        <v>829</v>
      </c>
      <c r="B2682">
        <v>6</v>
      </c>
      <c r="C2682">
        <v>0</v>
      </c>
      <c r="D2682">
        <v>10219</v>
      </c>
      <c r="E2682" t="s">
        <v>7070</v>
      </c>
      <c r="F2682">
        <v>53510612</v>
      </c>
      <c r="G2682" t="s">
        <v>2041</v>
      </c>
      <c r="H2682">
        <v>0</v>
      </c>
      <c r="I2682" t="s">
        <v>2083</v>
      </c>
      <c r="J2682">
        <v>12.21</v>
      </c>
      <c r="K2682">
        <v>5.5</v>
      </c>
      <c r="L2682" t="s">
        <v>1771</v>
      </c>
      <c r="M2682" t="s">
        <v>2084</v>
      </c>
      <c r="N2682" t="s">
        <v>1757</v>
      </c>
      <c r="O2682" t="s">
        <v>1756</v>
      </c>
      <c r="P2682" t="s">
        <v>1756</v>
      </c>
      <c r="Q2682" s="387">
        <v>67.155000000000001</v>
      </c>
      <c r="R2682">
        <v>8.7301500000000001</v>
      </c>
      <c r="S2682">
        <v>75.885149999999996</v>
      </c>
      <c r="T2682" s="388">
        <v>44476</v>
      </c>
      <c r="U2682">
        <v>0</v>
      </c>
      <c r="V2682" t="s">
        <v>834</v>
      </c>
      <c r="W2682" s="388">
        <v>44490</v>
      </c>
      <c r="X2682">
        <v>168</v>
      </c>
      <c r="Y2682">
        <v>0</v>
      </c>
      <c r="Z2682">
        <v>0</v>
      </c>
      <c r="AA2682" t="s">
        <v>1758</v>
      </c>
      <c r="AB2682" t="s">
        <v>2044</v>
      </c>
      <c r="AD2682" t="s">
        <v>2045</v>
      </c>
      <c r="AE2682" t="s">
        <v>2046</v>
      </c>
      <c r="AI2682" t="s">
        <v>1761</v>
      </c>
      <c r="AL2682" t="s">
        <v>7071</v>
      </c>
      <c r="AM2682">
        <v>6</v>
      </c>
      <c r="AN2682" t="s">
        <v>1833</v>
      </c>
      <c r="AO2682" t="s">
        <v>1834</v>
      </c>
      <c r="AP2682">
        <v>0</v>
      </c>
      <c r="AQ2682" s="388">
        <v>44483</v>
      </c>
      <c r="AS2682" t="s">
        <v>3186</v>
      </c>
      <c r="AT2682" s="388">
        <v>44485</v>
      </c>
      <c r="AU2682" t="s">
        <v>1756</v>
      </c>
      <c r="AV2682" t="s">
        <v>1756</v>
      </c>
      <c r="AZ2682" t="s">
        <v>1756</v>
      </c>
      <c r="BA2682" t="s">
        <v>1767</v>
      </c>
      <c r="BB2682" t="s">
        <v>7082</v>
      </c>
      <c r="BC2682" t="s">
        <v>7083</v>
      </c>
      <c r="BD2682" t="s">
        <v>1756</v>
      </c>
      <c r="BE2682" t="s">
        <v>6257</v>
      </c>
      <c r="BF2682" t="s">
        <v>822</v>
      </c>
    </row>
    <row r="2683" spans="1:58">
      <c r="A2683" t="s">
        <v>829</v>
      </c>
      <c r="B2683">
        <v>6</v>
      </c>
      <c r="C2683">
        <v>0</v>
      </c>
      <c r="D2683">
        <v>10219</v>
      </c>
      <c r="E2683" t="s">
        <v>7070</v>
      </c>
      <c r="F2683">
        <v>53510612</v>
      </c>
      <c r="G2683" t="s">
        <v>2041</v>
      </c>
      <c r="H2683">
        <v>0</v>
      </c>
      <c r="I2683" t="s">
        <v>2089</v>
      </c>
      <c r="J2683">
        <v>146.96</v>
      </c>
      <c r="K2683">
        <v>5.5</v>
      </c>
      <c r="L2683" t="s">
        <v>2063</v>
      </c>
      <c r="M2683" t="s">
        <v>2090</v>
      </c>
      <c r="N2683" t="s">
        <v>1757</v>
      </c>
      <c r="O2683" t="s">
        <v>1756</v>
      </c>
      <c r="P2683" t="s">
        <v>1756</v>
      </c>
      <c r="Q2683" s="387">
        <v>808.28</v>
      </c>
      <c r="R2683">
        <v>105.07640000000001</v>
      </c>
      <c r="S2683">
        <v>913.35639999999989</v>
      </c>
      <c r="T2683" s="388">
        <v>44476</v>
      </c>
      <c r="U2683">
        <v>0</v>
      </c>
      <c r="V2683" t="s">
        <v>834</v>
      </c>
      <c r="W2683" s="388">
        <v>44490</v>
      </c>
      <c r="X2683">
        <v>168</v>
      </c>
      <c r="Y2683">
        <v>0</v>
      </c>
      <c r="Z2683">
        <v>0</v>
      </c>
      <c r="AA2683" t="s">
        <v>1758</v>
      </c>
      <c r="AB2683" t="s">
        <v>2044</v>
      </c>
      <c r="AD2683" t="s">
        <v>2045</v>
      </c>
      <c r="AE2683" t="s">
        <v>2046</v>
      </c>
      <c r="AI2683" t="s">
        <v>1761</v>
      </c>
      <c r="AL2683" t="s">
        <v>7071</v>
      </c>
      <c r="AM2683">
        <v>6</v>
      </c>
      <c r="AN2683" t="s">
        <v>1833</v>
      </c>
      <c r="AO2683" t="s">
        <v>1834</v>
      </c>
      <c r="AP2683">
        <v>0</v>
      </c>
      <c r="AQ2683" s="388">
        <v>44483</v>
      </c>
      <c r="AS2683" t="s">
        <v>3186</v>
      </c>
      <c r="AT2683" s="388">
        <v>44485</v>
      </c>
      <c r="AU2683" t="s">
        <v>1756</v>
      </c>
      <c r="AV2683" t="s">
        <v>1756</v>
      </c>
      <c r="AZ2683" t="s">
        <v>1756</v>
      </c>
      <c r="BA2683" t="s">
        <v>1767</v>
      </c>
      <c r="BB2683" t="s">
        <v>7084</v>
      </c>
      <c r="BC2683" t="s">
        <v>7085</v>
      </c>
      <c r="BD2683" t="s">
        <v>1756</v>
      </c>
      <c r="BE2683" t="s">
        <v>6257</v>
      </c>
      <c r="BF2683" t="s">
        <v>822</v>
      </c>
    </row>
    <row r="2684" spans="1:58">
      <c r="A2684" t="s">
        <v>829</v>
      </c>
      <c r="B2684">
        <v>6</v>
      </c>
      <c r="C2684">
        <v>0</v>
      </c>
      <c r="D2684">
        <v>10219</v>
      </c>
      <c r="E2684" t="s">
        <v>7070</v>
      </c>
      <c r="F2684">
        <v>53510612</v>
      </c>
      <c r="G2684" t="s">
        <v>2041</v>
      </c>
      <c r="H2684">
        <v>0</v>
      </c>
      <c r="I2684" t="s">
        <v>2089</v>
      </c>
      <c r="J2684">
        <v>146.96</v>
      </c>
      <c r="K2684">
        <v>5.5</v>
      </c>
      <c r="L2684" t="s">
        <v>2063</v>
      </c>
      <c r="M2684" t="s">
        <v>2090</v>
      </c>
      <c r="N2684" t="s">
        <v>1757</v>
      </c>
      <c r="O2684" t="s">
        <v>1756</v>
      </c>
      <c r="P2684" t="s">
        <v>1756</v>
      </c>
      <c r="Q2684" s="387">
        <v>808.28</v>
      </c>
      <c r="R2684">
        <v>105.07640000000001</v>
      </c>
      <c r="S2684">
        <v>913.35639999999989</v>
      </c>
      <c r="T2684" s="388">
        <v>44476</v>
      </c>
      <c r="U2684">
        <v>0</v>
      </c>
      <c r="V2684" t="s">
        <v>834</v>
      </c>
      <c r="W2684" s="388">
        <v>44490</v>
      </c>
      <c r="X2684">
        <v>168</v>
      </c>
      <c r="Y2684">
        <v>0</v>
      </c>
      <c r="Z2684">
        <v>0</v>
      </c>
      <c r="AA2684" t="s">
        <v>1758</v>
      </c>
      <c r="AB2684" t="s">
        <v>2044</v>
      </c>
      <c r="AD2684" t="s">
        <v>2045</v>
      </c>
      <c r="AE2684" t="s">
        <v>2046</v>
      </c>
      <c r="AI2684" t="s">
        <v>1761</v>
      </c>
      <c r="AL2684" t="s">
        <v>7071</v>
      </c>
      <c r="AM2684">
        <v>6</v>
      </c>
      <c r="AN2684" t="s">
        <v>1833</v>
      </c>
      <c r="AO2684" t="s">
        <v>1834</v>
      </c>
      <c r="AP2684">
        <v>0</v>
      </c>
      <c r="AQ2684" s="388">
        <v>44483</v>
      </c>
      <c r="AS2684" t="s">
        <v>3186</v>
      </c>
      <c r="AT2684" s="388">
        <v>44485</v>
      </c>
      <c r="AU2684" t="s">
        <v>1756</v>
      </c>
      <c r="AV2684" t="s">
        <v>1756</v>
      </c>
      <c r="AZ2684" t="s">
        <v>1756</v>
      </c>
      <c r="BA2684" t="s">
        <v>1767</v>
      </c>
      <c r="BB2684" t="s">
        <v>7084</v>
      </c>
      <c r="BC2684" t="s">
        <v>7085</v>
      </c>
      <c r="BD2684" t="s">
        <v>1756</v>
      </c>
      <c r="BE2684" t="s">
        <v>6257</v>
      </c>
      <c r="BF2684" t="s">
        <v>822</v>
      </c>
    </row>
    <row r="2685" spans="1:58">
      <c r="A2685" t="s">
        <v>829</v>
      </c>
      <c r="B2685">
        <v>6</v>
      </c>
      <c r="C2685">
        <v>0</v>
      </c>
      <c r="D2685">
        <v>10219</v>
      </c>
      <c r="E2685" t="s">
        <v>7070</v>
      </c>
      <c r="F2685">
        <v>53510612</v>
      </c>
      <c r="G2685" t="s">
        <v>2041</v>
      </c>
      <c r="H2685">
        <v>0</v>
      </c>
      <c r="I2685" t="s">
        <v>2089</v>
      </c>
      <c r="J2685">
        <v>146.96</v>
      </c>
      <c r="K2685">
        <v>5.5</v>
      </c>
      <c r="L2685" t="s">
        <v>2063</v>
      </c>
      <c r="M2685" t="s">
        <v>2090</v>
      </c>
      <c r="N2685" t="s">
        <v>1757</v>
      </c>
      <c r="O2685" t="s">
        <v>1756</v>
      </c>
      <c r="P2685" t="s">
        <v>1756</v>
      </c>
      <c r="Q2685" s="387">
        <v>808.28</v>
      </c>
      <c r="R2685">
        <v>105.07640000000001</v>
      </c>
      <c r="S2685">
        <v>913.35639999999989</v>
      </c>
      <c r="T2685" s="388">
        <v>44476</v>
      </c>
      <c r="U2685">
        <v>0</v>
      </c>
      <c r="V2685" t="s">
        <v>834</v>
      </c>
      <c r="W2685" s="388">
        <v>44490</v>
      </c>
      <c r="X2685">
        <v>168</v>
      </c>
      <c r="Y2685">
        <v>0</v>
      </c>
      <c r="Z2685">
        <v>0</v>
      </c>
      <c r="AA2685" t="s">
        <v>1758</v>
      </c>
      <c r="AB2685" t="s">
        <v>2044</v>
      </c>
      <c r="AD2685" t="s">
        <v>2045</v>
      </c>
      <c r="AE2685" t="s">
        <v>2046</v>
      </c>
      <c r="AI2685" t="s">
        <v>1761</v>
      </c>
      <c r="AL2685" t="s">
        <v>7071</v>
      </c>
      <c r="AM2685">
        <v>6</v>
      </c>
      <c r="AN2685" t="s">
        <v>1833</v>
      </c>
      <c r="AO2685" t="s">
        <v>1834</v>
      </c>
      <c r="AP2685">
        <v>0</v>
      </c>
      <c r="AQ2685" s="388">
        <v>44483</v>
      </c>
      <c r="AS2685" t="s">
        <v>3186</v>
      </c>
      <c r="AT2685" s="388">
        <v>44485</v>
      </c>
      <c r="AU2685" t="s">
        <v>1756</v>
      </c>
      <c r="AV2685" t="s">
        <v>1756</v>
      </c>
      <c r="AZ2685" t="s">
        <v>1756</v>
      </c>
      <c r="BA2685" t="s">
        <v>1767</v>
      </c>
      <c r="BB2685" t="s">
        <v>7084</v>
      </c>
      <c r="BC2685" t="s">
        <v>7085</v>
      </c>
      <c r="BD2685" t="s">
        <v>1756</v>
      </c>
      <c r="BE2685" t="s">
        <v>6257</v>
      </c>
      <c r="BF2685" t="s">
        <v>822</v>
      </c>
    </row>
    <row r="2686" spans="1:58">
      <c r="A2686" t="s">
        <v>829</v>
      </c>
      <c r="B2686">
        <v>6</v>
      </c>
      <c r="C2686">
        <v>0</v>
      </c>
      <c r="D2686">
        <v>10210</v>
      </c>
      <c r="E2686" t="s">
        <v>7086</v>
      </c>
      <c r="F2686">
        <v>53510612</v>
      </c>
      <c r="G2686" t="s">
        <v>2041</v>
      </c>
      <c r="H2686">
        <v>0</v>
      </c>
      <c r="I2686" t="s">
        <v>2042</v>
      </c>
      <c r="J2686">
        <v>60</v>
      </c>
      <c r="K2686">
        <v>9</v>
      </c>
      <c r="L2686" t="s">
        <v>1771</v>
      </c>
      <c r="M2686" t="s">
        <v>1756</v>
      </c>
      <c r="N2686" t="s">
        <v>1756</v>
      </c>
      <c r="O2686" t="s">
        <v>2043</v>
      </c>
      <c r="P2686" t="s">
        <v>1757</v>
      </c>
      <c r="Q2686" s="387">
        <v>540</v>
      </c>
      <c r="R2686">
        <v>70.2</v>
      </c>
      <c r="S2686">
        <v>610.19999999999993</v>
      </c>
      <c r="T2686" s="388">
        <v>44475</v>
      </c>
      <c r="U2686">
        <v>0</v>
      </c>
      <c r="V2686" t="s">
        <v>834</v>
      </c>
      <c r="W2686" s="388">
        <v>44490</v>
      </c>
      <c r="X2686">
        <v>168</v>
      </c>
      <c r="Y2686">
        <v>0</v>
      </c>
      <c r="Z2686">
        <v>0</v>
      </c>
      <c r="AA2686" t="s">
        <v>1758</v>
      </c>
      <c r="AB2686" t="s">
        <v>2044</v>
      </c>
      <c r="AD2686" t="s">
        <v>2045</v>
      </c>
      <c r="AE2686" t="s">
        <v>2046</v>
      </c>
      <c r="AI2686" t="s">
        <v>1761</v>
      </c>
      <c r="AL2686" t="s">
        <v>7087</v>
      </c>
      <c r="AM2686">
        <v>6</v>
      </c>
      <c r="AN2686" t="s">
        <v>3223</v>
      </c>
      <c r="AO2686" t="s">
        <v>3224</v>
      </c>
      <c r="AP2686">
        <v>0</v>
      </c>
      <c r="AQ2686" s="388">
        <v>44482</v>
      </c>
      <c r="AS2686" t="s">
        <v>3186</v>
      </c>
      <c r="AT2686" s="388">
        <v>44485</v>
      </c>
      <c r="AU2686" t="s">
        <v>1756</v>
      </c>
      <c r="AV2686" t="s">
        <v>1756</v>
      </c>
      <c r="AZ2686" t="s">
        <v>1756</v>
      </c>
      <c r="BA2686" t="s">
        <v>1767</v>
      </c>
      <c r="BB2686" t="s">
        <v>7088</v>
      </c>
      <c r="BC2686" t="s">
        <v>7089</v>
      </c>
      <c r="BD2686" t="s">
        <v>1756</v>
      </c>
      <c r="BE2686" t="s">
        <v>6257</v>
      </c>
      <c r="BF2686" t="s">
        <v>822</v>
      </c>
    </row>
    <row r="2687" spans="1:58">
      <c r="A2687" t="s">
        <v>829</v>
      </c>
      <c r="B2687">
        <v>6</v>
      </c>
      <c r="C2687">
        <v>0</v>
      </c>
      <c r="D2687">
        <v>10210</v>
      </c>
      <c r="E2687" t="s">
        <v>7086</v>
      </c>
      <c r="F2687">
        <v>53510612</v>
      </c>
      <c r="G2687" t="s">
        <v>2041</v>
      </c>
      <c r="H2687">
        <v>0</v>
      </c>
      <c r="I2687" t="s">
        <v>2052</v>
      </c>
      <c r="J2687">
        <v>75</v>
      </c>
      <c r="K2687">
        <v>29</v>
      </c>
      <c r="L2687" t="s">
        <v>1771</v>
      </c>
      <c r="M2687" t="s">
        <v>1756</v>
      </c>
      <c r="N2687" t="s">
        <v>1756</v>
      </c>
      <c r="O2687" t="s">
        <v>2053</v>
      </c>
      <c r="P2687" t="s">
        <v>1757</v>
      </c>
      <c r="Q2687" s="387">
        <v>2175</v>
      </c>
      <c r="R2687">
        <v>282.75</v>
      </c>
      <c r="S2687">
        <v>2457.7499999999995</v>
      </c>
      <c r="T2687" s="388">
        <v>44475</v>
      </c>
      <c r="U2687">
        <v>0</v>
      </c>
      <c r="V2687" t="s">
        <v>834</v>
      </c>
      <c r="W2687" s="388">
        <v>44490</v>
      </c>
      <c r="X2687">
        <v>168</v>
      </c>
      <c r="Y2687">
        <v>0</v>
      </c>
      <c r="Z2687">
        <v>0</v>
      </c>
      <c r="AA2687" t="s">
        <v>1758</v>
      </c>
      <c r="AB2687" t="s">
        <v>2044</v>
      </c>
      <c r="AD2687" t="s">
        <v>2045</v>
      </c>
      <c r="AE2687" t="s">
        <v>2046</v>
      </c>
      <c r="AI2687" t="s">
        <v>1761</v>
      </c>
      <c r="AL2687" t="s">
        <v>7087</v>
      </c>
      <c r="AM2687">
        <v>6</v>
      </c>
      <c r="AN2687" t="s">
        <v>3223</v>
      </c>
      <c r="AO2687" t="s">
        <v>3224</v>
      </c>
      <c r="AP2687">
        <v>0</v>
      </c>
      <c r="AQ2687" s="388">
        <v>44482</v>
      </c>
      <c r="AS2687" t="s">
        <v>3186</v>
      </c>
      <c r="AT2687" s="388">
        <v>44485</v>
      </c>
      <c r="AU2687" t="s">
        <v>1756</v>
      </c>
      <c r="AV2687" t="s">
        <v>1756</v>
      </c>
      <c r="AZ2687" t="s">
        <v>1756</v>
      </c>
      <c r="BA2687" t="s">
        <v>1767</v>
      </c>
      <c r="BB2687" t="s">
        <v>7090</v>
      </c>
      <c r="BC2687" t="s">
        <v>7091</v>
      </c>
      <c r="BD2687" t="s">
        <v>1756</v>
      </c>
      <c r="BE2687" t="s">
        <v>6257</v>
      </c>
      <c r="BF2687" t="s">
        <v>822</v>
      </c>
    </row>
    <row r="2688" spans="1:58">
      <c r="A2688" t="s">
        <v>829</v>
      </c>
      <c r="B2688">
        <v>6</v>
      </c>
      <c r="C2688">
        <v>0</v>
      </c>
      <c r="D2688">
        <v>10210</v>
      </c>
      <c r="E2688" t="s">
        <v>7086</v>
      </c>
      <c r="F2688">
        <v>53510612</v>
      </c>
      <c r="G2688" t="s">
        <v>2041</v>
      </c>
      <c r="H2688">
        <v>0</v>
      </c>
      <c r="I2688" t="s">
        <v>2056</v>
      </c>
      <c r="J2688">
        <v>210</v>
      </c>
      <c r="K2688">
        <v>5</v>
      </c>
      <c r="L2688" t="s">
        <v>1755</v>
      </c>
      <c r="M2688" t="s">
        <v>1756</v>
      </c>
      <c r="N2688" t="s">
        <v>1756</v>
      </c>
      <c r="P2688" t="s">
        <v>1757</v>
      </c>
      <c r="Q2688" s="387">
        <v>1050</v>
      </c>
      <c r="R2688">
        <v>136.5</v>
      </c>
      <c r="S2688">
        <v>1186.5</v>
      </c>
      <c r="T2688" s="388">
        <v>44475</v>
      </c>
      <c r="U2688">
        <v>0</v>
      </c>
      <c r="V2688" t="s">
        <v>834</v>
      </c>
      <c r="W2688" s="388">
        <v>44490</v>
      </c>
      <c r="X2688">
        <v>168</v>
      </c>
      <c r="Y2688">
        <v>0</v>
      </c>
      <c r="Z2688">
        <v>0</v>
      </c>
      <c r="AA2688" t="s">
        <v>1758</v>
      </c>
      <c r="AB2688" t="s">
        <v>2044</v>
      </c>
      <c r="AD2688" t="s">
        <v>2045</v>
      </c>
      <c r="AE2688" t="s">
        <v>2046</v>
      </c>
      <c r="AI2688" t="s">
        <v>1761</v>
      </c>
      <c r="AL2688" t="s">
        <v>7087</v>
      </c>
      <c r="AM2688">
        <v>6</v>
      </c>
      <c r="AN2688" t="s">
        <v>3223</v>
      </c>
      <c r="AO2688" t="s">
        <v>3224</v>
      </c>
      <c r="AP2688">
        <v>0</v>
      </c>
      <c r="AQ2688" s="388">
        <v>44482</v>
      </c>
      <c r="AS2688" t="s">
        <v>3186</v>
      </c>
      <c r="AT2688" s="388">
        <v>44485</v>
      </c>
      <c r="AU2688" t="s">
        <v>1756</v>
      </c>
      <c r="AV2688" t="s">
        <v>1756</v>
      </c>
      <c r="AZ2688" t="s">
        <v>1756</v>
      </c>
      <c r="BA2688" t="s">
        <v>1767</v>
      </c>
      <c r="BB2688" t="s">
        <v>7092</v>
      </c>
      <c r="BC2688" t="s">
        <v>7093</v>
      </c>
      <c r="BD2688" t="s">
        <v>1756</v>
      </c>
      <c r="BE2688" t="s">
        <v>6257</v>
      </c>
      <c r="BF2688" t="s">
        <v>822</v>
      </c>
    </row>
    <row r="2689" spans="1:58">
      <c r="A2689" t="s">
        <v>829</v>
      </c>
      <c r="B2689">
        <v>6</v>
      </c>
      <c r="C2689">
        <v>0</v>
      </c>
      <c r="D2689">
        <v>10210</v>
      </c>
      <c r="E2689" t="s">
        <v>7086</v>
      </c>
      <c r="F2689">
        <v>53510612</v>
      </c>
      <c r="G2689" t="s">
        <v>2041</v>
      </c>
      <c r="H2689">
        <v>0</v>
      </c>
      <c r="I2689" t="s">
        <v>518</v>
      </c>
      <c r="J2689">
        <v>95</v>
      </c>
      <c r="K2689">
        <v>8</v>
      </c>
      <c r="L2689" t="s">
        <v>1771</v>
      </c>
      <c r="M2689" t="s">
        <v>1756</v>
      </c>
      <c r="N2689" t="s">
        <v>1756</v>
      </c>
      <c r="O2689" t="s">
        <v>2059</v>
      </c>
      <c r="P2689" t="s">
        <v>1757</v>
      </c>
      <c r="Q2689" s="387">
        <v>760</v>
      </c>
      <c r="R2689">
        <v>98.8</v>
      </c>
      <c r="S2689">
        <v>858.8</v>
      </c>
      <c r="T2689" s="388">
        <v>44475</v>
      </c>
      <c r="U2689">
        <v>0</v>
      </c>
      <c r="V2689" t="s">
        <v>834</v>
      </c>
      <c r="W2689" s="388">
        <v>44490</v>
      </c>
      <c r="X2689">
        <v>168</v>
      </c>
      <c r="Y2689">
        <v>0</v>
      </c>
      <c r="Z2689">
        <v>0</v>
      </c>
      <c r="AA2689" t="s">
        <v>1758</v>
      </c>
      <c r="AB2689" t="s">
        <v>2044</v>
      </c>
      <c r="AD2689" t="s">
        <v>2045</v>
      </c>
      <c r="AE2689" t="s">
        <v>2046</v>
      </c>
      <c r="AI2689" t="s">
        <v>1761</v>
      </c>
      <c r="AL2689" t="s">
        <v>7087</v>
      </c>
      <c r="AM2689">
        <v>6</v>
      </c>
      <c r="AN2689" t="s">
        <v>3223</v>
      </c>
      <c r="AO2689" t="s">
        <v>3224</v>
      </c>
      <c r="AP2689">
        <v>0</v>
      </c>
      <c r="AQ2689" s="388">
        <v>44482</v>
      </c>
      <c r="AS2689" t="s">
        <v>3186</v>
      </c>
      <c r="AT2689" s="388">
        <v>44485</v>
      </c>
      <c r="AU2689" t="s">
        <v>1756</v>
      </c>
      <c r="AV2689" t="s">
        <v>1756</v>
      </c>
      <c r="AZ2689" t="s">
        <v>1756</v>
      </c>
      <c r="BA2689" t="s">
        <v>1767</v>
      </c>
      <c r="BB2689" t="s">
        <v>7094</v>
      </c>
      <c r="BC2689" t="s">
        <v>7095</v>
      </c>
      <c r="BD2689" t="s">
        <v>1756</v>
      </c>
      <c r="BE2689" t="s">
        <v>6257</v>
      </c>
      <c r="BF2689" t="s">
        <v>822</v>
      </c>
    </row>
    <row r="2690" spans="1:58">
      <c r="A2690" t="s">
        <v>829</v>
      </c>
      <c r="B2690">
        <v>6</v>
      </c>
      <c r="C2690">
        <v>0</v>
      </c>
      <c r="D2690">
        <v>10210</v>
      </c>
      <c r="E2690" t="s">
        <v>7086</v>
      </c>
      <c r="F2690">
        <v>53510612</v>
      </c>
      <c r="G2690" t="s">
        <v>2041</v>
      </c>
      <c r="H2690">
        <v>0</v>
      </c>
      <c r="I2690" t="s">
        <v>2062</v>
      </c>
      <c r="J2690">
        <v>138.05000000000001</v>
      </c>
      <c r="K2690">
        <v>9</v>
      </c>
      <c r="L2690" t="s">
        <v>2063</v>
      </c>
      <c r="M2690" t="s">
        <v>2064</v>
      </c>
      <c r="N2690" t="s">
        <v>1757</v>
      </c>
      <c r="O2690" t="s">
        <v>1756</v>
      </c>
      <c r="P2690" t="s">
        <v>1756</v>
      </c>
      <c r="Q2690" s="387">
        <v>1242.45</v>
      </c>
      <c r="R2690">
        <v>161.51850000000002</v>
      </c>
      <c r="S2690">
        <v>1403.9684999999999</v>
      </c>
      <c r="T2690" s="388">
        <v>44475</v>
      </c>
      <c r="U2690">
        <v>0</v>
      </c>
      <c r="V2690" t="s">
        <v>834</v>
      </c>
      <c r="W2690" s="388">
        <v>44490</v>
      </c>
      <c r="X2690">
        <v>168</v>
      </c>
      <c r="Y2690">
        <v>0</v>
      </c>
      <c r="Z2690">
        <v>0</v>
      </c>
      <c r="AA2690" t="s">
        <v>1758</v>
      </c>
      <c r="AB2690" t="s">
        <v>2044</v>
      </c>
      <c r="AD2690" t="s">
        <v>2045</v>
      </c>
      <c r="AE2690" t="s">
        <v>2046</v>
      </c>
      <c r="AI2690" t="s">
        <v>1761</v>
      </c>
      <c r="AL2690" t="s">
        <v>7087</v>
      </c>
      <c r="AM2690">
        <v>6</v>
      </c>
      <c r="AN2690" t="s">
        <v>3223</v>
      </c>
      <c r="AO2690" t="s">
        <v>3224</v>
      </c>
      <c r="AP2690">
        <v>0</v>
      </c>
      <c r="AQ2690" s="388">
        <v>44482</v>
      </c>
      <c r="AS2690" t="s">
        <v>3186</v>
      </c>
      <c r="AT2690" s="388">
        <v>44485</v>
      </c>
      <c r="AU2690" t="s">
        <v>1756</v>
      </c>
      <c r="AV2690" t="s">
        <v>1756</v>
      </c>
      <c r="AZ2690" t="s">
        <v>1756</v>
      </c>
      <c r="BA2690" t="s">
        <v>1767</v>
      </c>
      <c r="BB2690" t="s">
        <v>7096</v>
      </c>
      <c r="BC2690" t="s">
        <v>7097</v>
      </c>
      <c r="BD2690" t="s">
        <v>1756</v>
      </c>
      <c r="BE2690" t="s">
        <v>6257</v>
      </c>
      <c r="BF2690" t="s">
        <v>822</v>
      </c>
    </row>
    <row r="2691" spans="1:58">
      <c r="A2691" t="s">
        <v>829</v>
      </c>
      <c r="B2691">
        <v>6</v>
      </c>
      <c r="C2691">
        <v>0</v>
      </c>
      <c r="D2691">
        <v>10210</v>
      </c>
      <c r="E2691" t="s">
        <v>7086</v>
      </c>
      <c r="F2691">
        <v>53510612</v>
      </c>
      <c r="G2691" t="s">
        <v>2041</v>
      </c>
      <c r="H2691">
        <v>0</v>
      </c>
      <c r="I2691" t="s">
        <v>2073</v>
      </c>
      <c r="J2691">
        <v>243.75</v>
      </c>
      <c r="K2691">
        <v>4</v>
      </c>
      <c r="L2691" t="s">
        <v>1755</v>
      </c>
      <c r="M2691" t="s">
        <v>2074</v>
      </c>
      <c r="N2691" t="s">
        <v>1757</v>
      </c>
      <c r="O2691" t="s">
        <v>1756</v>
      </c>
      <c r="P2691" t="s">
        <v>1756</v>
      </c>
      <c r="Q2691" s="387">
        <v>975</v>
      </c>
      <c r="R2691">
        <v>126.75</v>
      </c>
      <c r="S2691">
        <v>1101.75</v>
      </c>
      <c r="T2691" s="388">
        <v>44475</v>
      </c>
      <c r="U2691">
        <v>0</v>
      </c>
      <c r="V2691" t="s">
        <v>834</v>
      </c>
      <c r="W2691" s="388">
        <v>44490</v>
      </c>
      <c r="X2691">
        <v>168</v>
      </c>
      <c r="Y2691">
        <v>0</v>
      </c>
      <c r="Z2691">
        <v>0</v>
      </c>
      <c r="AA2691" t="s">
        <v>1758</v>
      </c>
      <c r="AB2691" t="s">
        <v>2044</v>
      </c>
      <c r="AD2691" t="s">
        <v>2045</v>
      </c>
      <c r="AE2691" t="s">
        <v>2046</v>
      </c>
      <c r="AI2691" t="s">
        <v>1761</v>
      </c>
      <c r="AL2691" t="s">
        <v>7087</v>
      </c>
      <c r="AM2691">
        <v>6</v>
      </c>
      <c r="AN2691" t="s">
        <v>3223</v>
      </c>
      <c r="AO2691" t="s">
        <v>3224</v>
      </c>
      <c r="AP2691">
        <v>0</v>
      </c>
      <c r="AQ2691" s="388">
        <v>44482</v>
      </c>
      <c r="AS2691" t="s">
        <v>3186</v>
      </c>
      <c r="AT2691" s="388">
        <v>44485</v>
      </c>
      <c r="AU2691" t="s">
        <v>1756</v>
      </c>
      <c r="AV2691" t="s">
        <v>1756</v>
      </c>
      <c r="AZ2691" t="s">
        <v>1756</v>
      </c>
      <c r="BA2691" t="s">
        <v>1767</v>
      </c>
      <c r="BB2691" t="s">
        <v>7098</v>
      </c>
      <c r="BC2691" t="s">
        <v>7099</v>
      </c>
      <c r="BD2691" t="s">
        <v>1756</v>
      </c>
      <c r="BE2691" t="s">
        <v>6257</v>
      </c>
      <c r="BF2691" t="s">
        <v>822</v>
      </c>
    </row>
    <row r="2692" spans="1:58">
      <c r="A2692" t="s">
        <v>829</v>
      </c>
      <c r="B2692">
        <v>6</v>
      </c>
      <c r="C2692">
        <v>0</v>
      </c>
      <c r="D2692">
        <v>10210</v>
      </c>
      <c r="E2692" t="s">
        <v>7086</v>
      </c>
      <c r="F2692">
        <v>53510612</v>
      </c>
      <c r="G2692" t="s">
        <v>2041</v>
      </c>
      <c r="H2692">
        <v>0</v>
      </c>
      <c r="I2692" t="s">
        <v>2089</v>
      </c>
      <c r="J2692">
        <v>146.96</v>
      </c>
      <c r="K2692">
        <v>9</v>
      </c>
      <c r="L2692" t="s">
        <v>2063</v>
      </c>
      <c r="M2692" t="s">
        <v>2090</v>
      </c>
      <c r="N2692" t="s">
        <v>1757</v>
      </c>
      <c r="O2692" t="s">
        <v>1756</v>
      </c>
      <c r="P2692" t="s">
        <v>1756</v>
      </c>
      <c r="Q2692" s="387">
        <v>1322.64</v>
      </c>
      <c r="R2692">
        <v>171.94320000000002</v>
      </c>
      <c r="S2692">
        <v>1494.5832</v>
      </c>
      <c r="T2692" s="388">
        <v>44475</v>
      </c>
      <c r="U2692">
        <v>0</v>
      </c>
      <c r="V2692" t="s">
        <v>834</v>
      </c>
      <c r="W2692" s="388">
        <v>44490</v>
      </c>
      <c r="X2692">
        <v>168</v>
      </c>
      <c r="Y2692">
        <v>0</v>
      </c>
      <c r="Z2692">
        <v>0</v>
      </c>
      <c r="AA2692" t="s">
        <v>1758</v>
      </c>
      <c r="AB2692" t="s">
        <v>2044</v>
      </c>
      <c r="AD2692" t="s">
        <v>2045</v>
      </c>
      <c r="AE2692" t="s">
        <v>2046</v>
      </c>
      <c r="AI2692" t="s">
        <v>1761</v>
      </c>
      <c r="AL2692" t="s">
        <v>7087</v>
      </c>
      <c r="AM2692">
        <v>6</v>
      </c>
      <c r="AN2692" t="s">
        <v>3223</v>
      </c>
      <c r="AO2692" t="s">
        <v>3224</v>
      </c>
      <c r="AP2692">
        <v>0</v>
      </c>
      <c r="AQ2692" s="388">
        <v>44482</v>
      </c>
      <c r="AS2692" t="s">
        <v>3186</v>
      </c>
      <c r="AT2692" s="388">
        <v>44485</v>
      </c>
      <c r="AU2692" t="s">
        <v>1756</v>
      </c>
      <c r="AV2692" t="s">
        <v>1756</v>
      </c>
      <c r="AZ2692" t="s">
        <v>1756</v>
      </c>
      <c r="BA2692" t="s">
        <v>1767</v>
      </c>
      <c r="BB2692" t="s">
        <v>7100</v>
      </c>
      <c r="BC2692" t="s">
        <v>7101</v>
      </c>
      <c r="BD2692" t="s">
        <v>1756</v>
      </c>
      <c r="BE2692" t="s">
        <v>6257</v>
      </c>
      <c r="BF2692" t="s">
        <v>822</v>
      </c>
    </row>
    <row r="2693" spans="1:58">
      <c r="A2693" t="s">
        <v>829</v>
      </c>
      <c r="B2693">
        <v>6</v>
      </c>
      <c r="C2693">
        <v>0</v>
      </c>
      <c r="D2693">
        <v>10210</v>
      </c>
      <c r="E2693" t="s">
        <v>7086</v>
      </c>
      <c r="F2693">
        <v>53510612</v>
      </c>
      <c r="G2693" t="s">
        <v>2041</v>
      </c>
      <c r="H2693">
        <v>0</v>
      </c>
      <c r="I2693" t="s">
        <v>2247</v>
      </c>
      <c r="J2693">
        <v>131.47999999999999</v>
      </c>
      <c r="K2693">
        <v>8</v>
      </c>
      <c r="L2693" t="s">
        <v>2063</v>
      </c>
      <c r="M2693" t="s">
        <v>2248</v>
      </c>
      <c r="N2693" t="s">
        <v>1757</v>
      </c>
      <c r="O2693" t="s">
        <v>1756</v>
      </c>
      <c r="P2693" t="s">
        <v>1756</v>
      </c>
      <c r="Q2693" s="387">
        <v>1051.8399999999999</v>
      </c>
      <c r="R2693">
        <v>136.73919999999998</v>
      </c>
      <c r="S2693">
        <v>1188.5791999999999</v>
      </c>
      <c r="T2693" s="388">
        <v>44475</v>
      </c>
      <c r="U2693">
        <v>0</v>
      </c>
      <c r="V2693" t="s">
        <v>834</v>
      </c>
      <c r="W2693" s="388">
        <v>44490</v>
      </c>
      <c r="X2693">
        <v>168</v>
      </c>
      <c r="Y2693">
        <v>0</v>
      </c>
      <c r="Z2693">
        <v>0</v>
      </c>
      <c r="AA2693" t="s">
        <v>1758</v>
      </c>
      <c r="AB2693" t="s">
        <v>2044</v>
      </c>
      <c r="AD2693" t="s">
        <v>2045</v>
      </c>
      <c r="AE2693" t="s">
        <v>2046</v>
      </c>
      <c r="AI2693" t="s">
        <v>1761</v>
      </c>
      <c r="AL2693" t="s">
        <v>7087</v>
      </c>
      <c r="AM2693">
        <v>6</v>
      </c>
      <c r="AN2693" t="s">
        <v>3223</v>
      </c>
      <c r="AO2693" t="s">
        <v>3224</v>
      </c>
      <c r="AP2693">
        <v>0</v>
      </c>
      <c r="AQ2693" s="388">
        <v>44482</v>
      </c>
      <c r="AS2693" t="s">
        <v>3186</v>
      </c>
      <c r="AT2693" s="388">
        <v>44485</v>
      </c>
      <c r="AU2693" t="s">
        <v>1756</v>
      </c>
      <c r="AV2693" t="s">
        <v>1756</v>
      </c>
      <c r="AZ2693" t="s">
        <v>1756</v>
      </c>
      <c r="BA2693" t="s">
        <v>1767</v>
      </c>
      <c r="BB2693" t="s">
        <v>7102</v>
      </c>
      <c r="BC2693" t="s">
        <v>7103</v>
      </c>
      <c r="BD2693" t="s">
        <v>1756</v>
      </c>
      <c r="BE2693" t="s">
        <v>6257</v>
      </c>
      <c r="BF2693" t="s">
        <v>822</v>
      </c>
    </row>
    <row r="2694" spans="1:58">
      <c r="A2694" t="s">
        <v>829</v>
      </c>
      <c r="B2694">
        <v>6</v>
      </c>
      <c r="C2694">
        <v>0</v>
      </c>
      <c r="D2694">
        <v>10206</v>
      </c>
      <c r="E2694" t="s">
        <v>7104</v>
      </c>
      <c r="F2694">
        <v>53510612</v>
      </c>
      <c r="G2694" t="s">
        <v>2041</v>
      </c>
      <c r="H2694">
        <v>0</v>
      </c>
      <c r="I2694" t="s">
        <v>2042</v>
      </c>
      <c r="J2694">
        <v>60</v>
      </c>
      <c r="K2694">
        <v>19</v>
      </c>
      <c r="L2694" t="s">
        <v>1771</v>
      </c>
      <c r="M2694" t="s">
        <v>1756</v>
      </c>
      <c r="N2694" t="s">
        <v>1756</v>
      </c>
      <c r="O2694" t="s">
        <v>2043</v>
      </c>
      <c r="P2694" t="s">
        <v>1757</v>
      </c>
      <c r="Q2694" s="387">
        <v>1140</v>
      </c>
      <c r="R2694">
        <v>148.20000000000002</v>
      </c>
      <c r="S2694">
        <v>1288.1999999999998</v>
      </c>
      <c r="T2694" s="388">
        <v>44475</v>
      </c>
      <c r="U2694">
        <v>0</v>
      </c>
      <c r="V2694" t="s">
        <v>834</v>
      </c>
      <c r="W2694" s="388">
        <v>44490</v>
      </c>
      <c r="X2694">
        <v>168</v>
      </c>
      <c r="Y2694">
        <v>0</v>
      </c>
      <c r="Z2694">
        <v>0</v>
      </c>
      <c r="AA2694" t="s">
        <v>1758</v>
      </c>
      <c r="AB2694" t="s">
        <v>2044</v>
      </c>
      <c r="AD2694" t="s">
        <v>2045</v>
      </c>
      <c r="AE2694" t="s">
        <v>2046</v>
      </c>
      <c r="AI2694" t="s">
        <v>1761</v>
      </c>
      <c r="AL2694" t="s">
        <v>6853</v>
      </c>
      <c r="AM2694">
        <v>6</v>
      </c>
      <c r="AN2694" t="s">
        <v>1833</v>
      </c>
      <c r="AO2694" t="s">
        <v>4014</v>
      </c>
      <c r="AP2694">
        <v>0</v>
      </c>
      <c r="AQ2694" s="388">
        <v>44481</v>
      </c>
      <c r="AS2694" t="s">
        <v>3186</v>
      </c>
      <c r="AT2694" s="388">
        <v>44485</v>
      </c>
      <c r="AU2694" t="s">
        <v>1756</v>
      </c>
      <c r="AV2694" t="s">
        <v>1756</v>
      </c>
      <c r="AZ2694" t="s">
        <v>1756</v>
      </c>
      <c r="BA2694" t="s">
        <v>1767</v>
      </c>
      <c r="BB2694" t="s">
        <v>7105</v>
      </c>
      <c r="BC2694" t="s">
        <v>7106</v>
      </c>
      <c r="BD2694" t="s">
        <v>1756</v>
      </c>
      <c r="BE2694" t="s">
        <v>6257</v>
      </c>
      <c r="BF2694" t="s">
        <v>822</v>
      </c>
    </row>
    <row r="2695" spans="1:58">
      <c r="A2695" t="s">
        <v>829</v>
      </c>
      <c r="B2695">
        <v>6</v>
      </c>
      <c r="C2695">
        <v>0</v>
      </c>
      <c r="D2695">
        <v>10206</v>
      </c>
      <c r="E2695" t="s">
        <v>7104</v>
      </c>
      <c r="F2695">
        <v>53510612</v>
      </c>
      <c r="G2695" t="s">
        <v>2041</v>
      </c>
      <c r="H2695">
        <v>0</v>
      </c>
      <c r="I2695" t="s">
        <v>2052</v>
      </c>
      <c r="J2695">
        <v>75</v>
      </c>
      <c r="K2695">
        <v>71</v>
      </c>
      <c r="L2695" t="s">
        <v>1771</v>
      </c>
      <c r="M2695" t="s">
        <v>1756</v>
      </c>
      <c r="N2695" t="s">
        <v>1756</v>
      </c>
      <c r="O2695" t="s">
        <v>2053</v>
      </c>
      <c r="P2695" t="s">
        <v>1757</v>
      </c>
      <c r="Q2695" s="387">
        <v>5325</v>
      </c>
      <c r="R2695">
        <v>692.25</v>
      </c>
      <c r="S2695">
        <v>6017.2499999999991</v>
      </c>
      <c r="T2695" s="388">
        <v>44475</v>
      </c>
      <c r="U2695">
        <v>0</v>
      </c>
      <c r="V2695" t="s">
        <v>834</v>
      </c>
      <c r="W2695" s="388">
        <v>44490</v>
      </c>
      <c r="X2695">
        <v>168</v>
      </c>
      <c r="Y2695">
        <v>0</v>
      </c>
      <c r="Z2695">
        <v>0</v>
      </c>
      <c r="AA2695" t="s">
        <v>1758</v>
      </c>
      <c r="AB2695" t="s">
        <v>2044</v>
      </c>
      <c r="AD2695" t="s">
        <v>2045</v>
      </c>
      <c r="AE2695" t="s">
        <v>2046</v>
      </c>
      <c r="AI2695" t="s">
        <v>1761</v>
      </c>
      <c r="AL2695" t="s">
        <v>6853</v>
      </c>
      <c r="AM2695">
        <v>6</v>
      </c>
      <c r="AN2695" t="s">
        <v>1833</v>
      </c>
      <c r="AO2695" t="s">
        <v>4014</v>
      </c>
      <c r="AP2695">
        <v>0</v>
      </c>
      <c r="AQ2695" s="388">
        <v>44481</v>
      </c>
      <c r="AS2695" t="s">
        <v>3186</v>
      </c>
      <c r="AT2695" s="388">
        <v>44485</v>
      </c>
      <c r="AU2695" t="s">
        <v>1756</v>
      </c>
      <c r="AV2695" t="s">
        <v>1756</v>
      </c>
      <c r="AZ2695" t="s">
        <v>1756</v>
      </c>
      <c r="BA2695" t="s">
        <v>1767</v>
      </c>
      <c r="BB2695" t="s">
        <v>7107</v>
      </c>
      <c r="BC2695" t="s">
        <v>7108</v>
      </c>
      <c r="BD2695" t="s">
        <v>1756</v>
      </c>
      <c r="BE2695" t="s">
        <v>6257</v>
      </c>
      <c r="BF2695" t="s">
        <v>822</v>
      </c>
    </row>
    <row r="2696" spans="1:58">
      <c r="A2696" t="s">
        <v>829</v>
      </c>
      <c r="B2696">
        <v>6</v>
      </c>
      <c r="C2696">
        <v>0</v>
      </c>
      <c r="D2696">
        <v>10206</v>
      </c>
      <c r="E2696" t="s">
        <v>7104</v>
      </c>
      <c r="F2696">
        <v>53510612</v>
      </c>
      <c r="G2696" t="s">
        <v>2041</v>
      </c>
      <c r="H2696">
        <v>0</v>
      </c>
      <c r="I2696" t="s">
        <v>2056</v>
      </c>
      <c r="J2696">
        <v>210</v>
      </c>
      <c r="K2696">
        <v>9</v>
      </c>
      <c r="L2696" t="s">
        <v>1755</v>
      </c>
      <c r="M2696" t="s">
        <v>1756</v>
      </c>
      <c r="N2696" t="s">
        <v>1756</v>
      </c>
      <c r="P2696" t="s">
        <v>1757</v>
      </c>
      <c r="Q2696" s="387">
        <v>1890</v>
      </c>
      <c r="R2696">
        <v>245.70000000000002</v>
      </c>
      <c r="S2696">
        <v>2135.6999999999998</v>
      </c>
      <c r="T2696" s="388">
        <v>44475</v>
      </c>
      <c r="U2696">
        <v>0</v>
      </c>
      <c r="V2696" t="s">
        <v>834</v>
      </c>
      <c r="W2696" s="388">
        <v>44490</v>
      </c>
      <c r="X2696">
        <v>168</v>
      </c>
      <c r="Y2696">
        <v>0</v>
      </c>
      <c r="Z2696">
        <v>0</v>
      </c>
      <c r="AA2696" t="s">
        <v>1758</v>
      </c>
      <c r="AB2696" t="s">
        <v>2044</v>
      </c>
      <c r="AD2696" t="s">
        <v>2045</v>
      </c>
      <c r="AE2696" t="s">
        <v>2046</v>
      </c>
      <c r="AI2696" t="s">
        <v>1761</v>
      </c>
      <c r="AL2696" t="s">
        <v>6853</v>
      </c>
      <c r="AM2696">
        <v>6</v>
      </c>
      <c r="AN2696" t="s">
        <v>1833</v>
      </c>
      <c r="AO2696" t="s">
        <v>4014</v>
      </c>
      <c r="AP2696">
        <v>0</v>
      </c>
      <c r="AQ2696" s="388">
        <v>44481</v>
      </c>
      <c r="AS2696" t="s">
        <v>3186</v>
      </c>
      <c r="AT2696" s="388">
        <v>44485</v>
      </c>
      <c r="AU2696" t="s">
        <v>1756</v>
      </c>
      <c r="AV2696" t="s">
        <v>1756</v>
      </c>
      <c r="AZ2696" t="s">
        <v>1756</v>
      </c>
      <c r="BA2696" t="s">
        <v>1767</v>
      </c>
      <c r="BB2696" t="s">
        <v>7109</v>
      </c>
      <c r="BC2696" t="s">
        <v>7110</v>
      </c>
      <c r="BD2696" t="s">
        <v>1756</v>
      </c>
      <c r="BE2696" t="s">
        <v>6257</v>
      </c>
      <c r="BF2696" t="s">
        <v>822</v>
      </c>
    </row>
    <row r="2697" spans="1:58">
      <c r="A2697" t="s">
        <v>829</v>
      </c>
      <c r="B2697">
        <v>6</v>
      </c>
      <c r="C2697">
        <v>0</v>
      </c>
      <c r="D2697">
        <v>10206</v>
      </c>
      <c r="E2697" t="s">
        <v>7104</v>
      </c>
      <c r="F2697">
        <v>53510612</v>
      </c>
      <c r="G2697" t="s">
        <v>2041</v>
      </c>
      <c r="H2697">
        <v>0</v>
      </c>
      <c r="I2697" t="s">
        <v>518</v>
      </c>
      <c r="J2697">
        <v>95</v>
      </c>
      <c r="K2697">
        <v>8</v>
      </c>
      <c r="L2697" t="s">
        <v>1771</v>
      </c>
      <c r="M2697" t="s">
        <v>1756</v>
      </c>
      <c r="N2697" t="s">
        <v>1756</v>
      </c>
      <c r="O2697" t="s">
        <v>2059</v>
      </c>
      <c r="P2697" t="s">
        <v>1757</v>
      </c>
      <c r="Q2697" s="387">
        <v>760</v>
      </c>
      <c r="R2697">
        <v>98.8</v>
      </c>
      <c r="S2697">
        <v>858.8</v>
      </c>
      <c r="T2697" s="388">
        <v>44475</v>
      </c>
      <c r="U2697">
        <v>0</v>
      </c>
      <c r="V2697" t="s">
        <v>834</v>
      </c>
      <c r="W2697" s="388">
        <v>44490</v>
      </c>
      <c r="X2697">
        <v>168</v>
      </c>
      <c r="Y2697">
        <v>0</v>
      </c>
      <c r="Z2697">
        <v>0</v>
      </c>
      <c r="AA2697" t="s">
        <v>1758</v>
      </c>
      <c r="AB2697" t="s">
        <v>2044</v>
      </c>
      <c r="AD2697" t="s">
        <v>2045</v>
      </c>
      <c r="AE2697" t="s">
        <v>2046</v>
      </c>
      <c r="AI2697" t="s">
        <v>1761</v>
      </c>
      <c r="AL2697" t="s">
        <v>6853</v>
      </c>
      <c r="AM2697">
        <v>6</v>
      </c>
      <c r="AN2697" t="s">
        <v>1833</v>
      </c>
      <c r="AO2697" t="s">
        <v>4014</v>
      </c>
      <c r="AP2697">
        <v>0</v>
      </c>
      <c r="AQ2697" s="388">
        <v>44481</v>
      </c>
      <c r="AS2697" t="s">
        <v>3186</v>
      </c>
      <c r="AT2697" s="388">
        <v>44485</v>
      </c>
      <c r="AU2697" t="s">
        <v>1756</v>
      </c>
      <c r="AV2697" t="s">
        <v>1756</v>
      </c>
      <c r="AZ2697" t="s">
        <v>1756</v>
      </c>
      <c r="BA2697" t="s">
        <v>1767</v>
      </c>
      <c r="BB2697" t="s">
        <v>7111</v>
      </c>
      <c r="BC2697" t="s">
        <v>7112</v>
      </c>
      <c r="BD2697" t="s">
        <v>1756</v>
      </c>
      <c r="BE2697" t="s">
        <v>6257</v>
      </c>
      <c r="BF2697" t="s">
        <v>822</v>
      </c>
    </row>
    <row r="2698" spans="1:58">
      <c r="A2698" t="s">
        <v>829</v>
      </c>
      <c r="B2698">
        <v>6</v>
      </c>
      <c r="C2698">
        <v>0</v>
      </c>
      <c r="D2698">
        <v>10206</v>
      </c>
      <c r="E2698" t="s">
        <v>7104</v>
      </c>
      <c r="F2698">
        <v>53510612</v>
      </c>
      <c r="G2698" t="s">
        <v>2041</v>
      </c>
      <c r="H2698">
        <v>0</v>
      </c>
      <c r="I2698" t="s">
        <v>2062</v>
      </c>
      <c r="J2698">
        <v>138.05000000000001</v>
      </c>
      <c r="K2698">
        <v>15</v>
      </c>
      <c r="L2698" t="s">
        <v>2063</v>
      </c>
      <c r="M2698" t="s">
        <v>2064</v>
      </c>
      <c r="N2698" t="s">
        <v>1757</v>
      </c>
      <c r="O2698" t="s">
        <v>1756</v>
      </c>
      <c r="P2698" t="s">
        <v>1756</v>
      </c>
      <c r="Q2698" s="387">
        <v>2070.75</v>
      </c>
      <c r="R2698">
        <v>269.19749999999999</v>
      </c>
      <c r="S2698">
        <v>2339.9474999999998</v>
      </c>
      <c r="T2698" s="388">
        <v>44475</v>
      </c>
      <c r="U2698">
        <v>0</v>
      </c>
      <c r="V2698" t="s">
        <v>834</v>
      </c>
      <c r="W2698" s="388">
        <v>44490</v>
      </c>
      <c r="X2698">
        <v>168</v>
      </c>
      <c r="Y2698">
        <v>0</v>
      </c>
      <c r="Z2698">
        <v>0</v>
      </c>
      <c r="AA2698" t="s">
        <v>1758</v>
      </c>
      <c r="AB2698" t="s">
        <v>2044</v>
      </c>
      <c r="AD2698" t="s">
        <v>2045</v>
      </c>
      <c r="AE2698" t="s">
        <v>2046</v>
      </c>
      <c r="AI2698" t="s">
        <v>1761</v>
      </c>
      <c r="AL2698" t="s">
        <v>6853</v>
      </c>
      <c r="AM2698">
        <v>6</v>
      </c>
      <c r="AN2698" t="s">
        <v>1833</v>
      </c>
      <c r="AO2698" t="s">
        <v>4014</v>
      </c>
      <c r="AP2698">
        <v>0</v>
      </c>
      <c r="AQ2698" s="388">
        <v>44481</v>
      </c>
      <c r="AS2698" t="s">
        <v>3186</v>
      </c>
      <c r="AT2698" s="388">
        <v>44485</v>
      </c>
      <c r="AU2698" t="s">
        <v>1756</v>
      </c>
      <c r="AV2698" t="s">
        <v>1756</v>
      </c>
      <c r="AZ2698" t="s">
        <v>1756</v>
      </c>
      <c r="BA2698" t="s">
        <v>1767</v>
      </c>
      <c r="BB2698" t="s">
        <v>7113</v>
      </c>
      <c r="BC2698" t="s">
        <v>7114</v>
      </c>
      <c r="BD2698" t="s">
        <v>1756</v>
      </c>
      <c r="BE2698" t="s">
        <v>6257</v>
      </c>
      <c r="BF2698" t="s">
        <v>822</v>
      </c>
    </row>
    <row r="2699" spans="1:58">
      <c r="A2699" t="s">
        <v>829</v>
      </c>
      <c r="B2699">
        <v>6</v>
      </c>
      <c r="C2699">
        <v>0</v>
      </c>
      <c r="D2699">
        <v>10206</v>
      </c>
      <c r="E2699" t="s">
        <v>7104</v>
      </c>
      <c r="F2699">
        <v>53510612</v>
      </c>
      <c r="G2699" t="s">
        <v>2041</v>
      </c>
      <c r="H2699">
        <v>0</v>
      </c>
      <c r="I2699" t="s">
        <v>2073</v>
      </c>
      <c r="J2699">
        <v>243.75</v>
      </c>
      <c r="K2699">
        <v>5</v>
      </c>
      <c r="L2699" t="s">
        <v>1755</v>
      </c>
      <c r="M2699" t="s">
        <v>2074</v>
      </c>
      <c r="N2699" t="s">
        <v>1757</v>
      </c>
      <c r="O2699" t="s">
        <v>1756</v>
      </c>
      <c r="P2699" t="s">
        <v>1756</v>
      </c>
      <c r="Q2699" s="387">
        <v>1218.75</v>
      </c>
      <c r="R2699">
        <v>158.4375</v>
      </c>
      <c r="S2699">
        <v>1377.1874999999998</v>
      </c>
      <c r="T2699" s="388">
        <v>44475</v>
      </c>
      <c r="U2699">
        <v>0</v>
      </c>
      <c r="V2699" t="s">
        <v>834</v>
      </c>
      <c r="W2699" s="388">
        <v>44490</v>
      </c>
      <c r="X2699">
        <v>168</v>
      </c>
      <c r="Y2699">
        <v>0</v>
      </c>
      <c r="Z2699">
        <v>0</v>
      </c>
      <c r="AA2699" t="s">
        <v>1758</v>
      </c>
      <c r="AB2699" t="s">
        <v>2044</v>
      </c>
      <c r="AD2699" t="s">
        <v>2045</v>
      </c>
      <c r="AE2699" t="s">
        <v>2046</v>
      </c>
      <c r="AI2699" t="s">
        <v>1761</v>
      </c>
      <c r="AL2699" t="s">
        <v>6853</v>
      </c>
      <c r="AM2699">
        <v>6</v>
      </c>
      <c r="AN2699" t="s">
        <v>1833</v>
      </c>
      <c r="AO2699" t="s">
        <v>4014</v>
      </c>
      <c r="AP2699">
        <v>0</v>
      </c>
      <c r="AQ2699" s="388">
        <v>44481</v>
      </c>
      <c r="AS2699" t="s">
        <v>3186</v>
      </c>
      <c r="AT2699" s="388">
        <v>44485</v>
      </c>
      <c r="AU2699" t="s">
        <v>1756</v>
      </c>
      <c r="AV2699" t="s">
        <v>1756</v>
      </c>
      <c r="AZ2699" t="s">
        <v>1756</v>
      </c>
      <c r="BA2699" t="s">
        <v>1767</v>
      </c>
      <c r="BB2699" t="s">
        <v>7115</v>
      </c>
      <c r="BC2699" t="s">
        <v>7116</v>
      </c>
      <c r="BD2699" t="s">
        <v>1756</v>
      </c>
      <c r="BE2699" t="s">
        <v>6257</v>
      </c>
      <c r="BF2699" t="s">
        <v>822</v>
      </c>
    </row>
    <row r="2700" spans="1:58">
      <c r="A2700" t="s">
        <v>829</v>
      </c>
      <c r="B2700">
        <v>6</v>
      </c>
      <c r="C2700">
        <v>0</v>
      </c>
      <c r="D2700">
        <v>10206</v>
      </c>
      <c r="E2700" t="s">
        <v>7104</v>
      </c>
      <c r="F2700">
        <v>53510612</v>
      </c>
      <c r="G2700" t="s">
        <v>2041</v>
      </c>
      <c r="H2700">
        <v>0</v>
      </c>
      <c r="I2700" t="s">
        <v>3152</v>
      </c>
      <c r="J2700">
        <v>18.45</v>
      </c>
      <c r="K2700">
        <v>10</v>
      </c>
      <c r="L2700" t="s">
        <v>1771</v>
      </c>
      <c r="M2700" t="s">
        <v>3153</v>
      </c>
      <c r="N2700" t="s">
        <v>1757</v>
      </c>
      <c r="O2700" t="s">
        <v>1756</v>
      </c>
      <c r="P2700" t="s">
        <v>1756</v>
      </c>
      <c r="Q2700" s="387">
        <v>184.5</v>
      </c>
      <c r="R2700">
        <v>23.984999999999999</v>
      </c>
      <c r="S2700">
        <v>208.48499999999999</v>
      </c>
      <c r="T2700" s="388">
        <v>44475</v>
      </c>
      <c r="U2700">
        <v>0</v>
      </c>
      <c r="V2700" t="s">
        <v>834</v>
      </c>
      <c r="W2700" s="388">
        <v>44490</v>
      </c>
      <c r="X2700">
        <v>168</v>
      </c>
      <c r="Y2700">
        <v>0</v>
      </c>
      <c r="Z2700">
        <v>0</v>
      </c>
      <c r="AA2700" t="s">
        <v>1758</v>
      </c>
      <c r="AB2700" t="s">
        <v>2044</v>
      </c>
      <c r="AD2700" t="s">
        <v>2045</v>
      </c>
      <c r="AE2700" t="s">
        <v>2046</v>
      </c>
      <c r="AI2700" t="s">
        <v>1761</v>
      </c>
      <c r="AL2700" t="s">
        <v>6853</v>
      </c>
      <c r="AM2700">
        <v>6</v>
      </c>
      <c r="AN2700" t="s">
        <v>1833</v>
      </c>
      <c r="AO2700" t="s">
        <v>4014</v>
      </c>
      <c r="AP2700">
        <v>0</v>
      </c>
      <c r="AQ2700" s="388">
        <v>44481</v>
      </c>
      <c r="AS2700" t="s">
        <v>3186</v>
      </c>
      <c r="AT2700" s="388">
        <v>44485</v>
      </c>
      <c r="AU2700" t="s">
        <v>1756</v>
      </c>
      <c r="AV2700" t="s">
        <v>1756</v>
      </c>
      <c r="AZ2700" t="s">
        <v>1756</v>
      </c>
      <c r="BA2700" t="s">
        <v>1767</v>
      </c>
      <c r="BB2700" t="s">
        <v>7117</v>
      </c>
      <c r="BC2700" t="s">
        <v>7118</v>
      </c>
      <c r="BD2700" t="s">
        <v>1756</v>
      </c>
      <c r="BE2700" t="s">
        <v>6257</v>
      </c>
      <c r="BF2700" t="s">
        <v>822</v>
      </c>
    </row>
    <row r="2701" spans="1:58">
      <c r="A2701" t="s">
        <v>829</v>
      </c>
      <c r="B2701">
        <v>6</v>
      </c>
      <c r="C2701">
        <v>0</v>
      </c>
      <c r="D2701">
        <v>10206</v>
      </c>
      <c r="E2701" t="s">
        <v>7104</v>
      </c>
      <c r="F2701">
        <v>53510612</v>
      </c>
      <c r="G2701" t="s">
        <v>2041</v>
      </c>
      <c r="H2701">
        <v>0</v>
      </c>
      <c r="I2701" t="s">
        <v>2079</v>
      </c>
      <c r="J2701">
        <v>63.38</v>
      </c>
      <c r="K2701">
        <v>12</v>
      </c>
      <c r="L2701" t="s">
        <v>1771</v>
      </c>
      <c r="M2701" t="s">
        <v>2080</v>
      </c>
      <c r="N2701" t="s">
        <v>1757</v>
      </c>
      <c r="O2701" t="s">
        <v>1756</v>
      </c>
      <c r="P2701" t="s">
        <v>1756</v>
      </c>
      <c r="Q2701" s="387">
        <v>760.56</v>
      </c>
      <c r="R2701">
        <v>98.872799999999998</v>
      </c>
      <c r="S2701">
        <v>859.43279999999982</v>
      </c>
      <c r="T2701" s="388">
        <v>44475</v>
      </c>
      <c r="U2701">
        <v>0</v>
      </c>
      <c r="V2701" t="s">
        <v>834</v>
      </c>
      <c r="W2701" s="388">
        <v>44490</v>
      </c>
      <c r="X2701">
        <v>168</v>
      </c>
      <c r="Y2701">
        <v>0</v>
      </c>
      <c r="Z2701">
        <v>0</v>
      </c>
      <c r="AA2701" t="s">
        <v>1758</v>
      </c>
      <c r="AB2701" t="s">
        <v>2044</v>
      </c>
      <c r="AD2701" t="s">
        <v>2045</v>
      </c>
      <c r="AE2701" t="s">
        <v>2046</v>
      </c>
      <c r="AI2701" t="s">
        <v>1761</v>
      </c>
      <c r="AL2701" t="s">
        <v>6853</v>
      </c>
      <c r="AM2701">
        <v>6</v>
      </c>
      <c r="AN2701" t="s">
        <v>1833</v>
      </c>
      <c r="AO2701" t="s">
        <v>4014</v>
      </c>
      <c r="AP2701">
        <v>0</v>
      </c>
      <c r="AQ2701" s="388">
        <v>44481</v>
      </c>
      <c r="AS2701" t="s">
        <v>3186</v>
      </c>
      <c r="AT2701" s="388">
        <v>44485</v>
      </c>
      <c r="AU2701" t="s">
        <v>1756</v>
      </c>
      <c r="AV2701" t="s">
        <v>1756</v>
      </c>
      <c r="AZ2701" t="s">
        <v>1756</v>
      </c>
      <c r="BA2701" t="s">
        <v>1767</v>
      </c>
      <c r="BB2701" t="s">
        <v>7119</v>
      </c>
      <c r="BC2701" t="s">
        <v>7120</v>
      </c>
      <c r="BD2701" t="s">
        <v>1756</v>
      </c>
      <c r="BE2701" t="s">
        <v>6257</v>
      </c>
      <c r="BF2701" t="s">
        <v>822</v>
      </c>
    </row>
    <row r="2702" spans="1:58">
      <c r="A2702" t="s">
        <v>829</v>
      </c>
      <c r="B2702">
        <v>6</v>
      </c>
      <c r="C2702">
        <v>0</v>
      </c>
      <c r="D2702">
        <v>10206</v>
      </c>
      <c r="E2702" t="s">
        <v>7104</v>
      </c>
      <c r="F2702">
        <v>53510612</v>
      </c>
      <c r="G2702" t="s">
        <v>2041</v>
      </c>
      <c r="H2702">
        <v>0</v>
      </c>
      <c r="I2702" t="s">
        <v>2083</v>
      </c>
      <c r="J2702">
        <v>12.21</v>
      </c>
      <c r="K2702">
        <v>12</v>
      </c>
      <c r="L2702" t="s">
        <v>1771</v>
      </c>
      <c r="M2702" t="s">
        <v>2084</v>
      </c>
      <c r="N2702" t="s">
        <v>1757</v>
      </c>
      <c r="O2702" t="s">
        <v>1756</v>
      </c>
      <c r="P2702" t="s">
        <v>1756</v>
      </c>
      <c r="Q2702" s="387">
        <v>146.52000000000001</v>
      </c>
      <c r="R2702">
        <v>19.047600000000003</v>
      </c>
      <c r="S2702">
        <v>165.5676</v>
      </c>
      <c r="T2702" s="388">
        <v>44475</v>
      </c>
      <c r="U2702">
        <v>0</v>
      </c>
      <c r="V2702" t="s">
        <v>834</v>
      </c>
      <c r="W2702" s="388">
        <v>44490</v>
      </c>
      <c r="X2702">
        <v>168</v>
      </c>
      <c r="Y2702">
        <v>0</v>
      </c>
      <c r="Z2702">
        <v>0</v>
      </c>
      <c r="AA2702" t="s">
        <v>1758</v>
      </c>
      <c r="AB2702" t="s">
        <v>2044</v>
      </c>
      <c r="AD2702" t="s">
        <v>2045</v>
      </c>
      <c r="AE2702" t="s">
        <v>2046</v>
      </c>
      <c r="AI2702" t="s">
        <v>1761</v>
      </c>
      <c r="AL2702" t="s">
        <v>6853</v>
      </c>
      <c r="AM2702">
        <v>6</v>
      </c>
      <c r="AN2702" t="s">
        <v>1833</v>
      </c>
      <c r="AO2702" t="s">
        <v>4014</v>
      </c>
      <c r="AP2702">
        <v>0</v>
      </c>
      <c r="AQ2702" s="388">
        <v>44481</v>
      </c>
      <c r="AS2702" t="s">
        <v>3186</v>
      </c>
      <c r="AT2702" s="388">
        <v>44485</v>
      </c>
      <c r="AU2702" t="s">
        <v>1756</v>
      </c>
      <c r="AV2702" t="s">
        <v>1756</v>
      </c>
      <c r="AZ2702" t="s">
        <v>1756</v>
      </c>
      <c r="BA2702" t="s">
        <v>1767</v>
      </c>
      <c r="BB2702" t="s">
        <v>7121</v>
      </c>
      <c r="BC2702" t="s">
        <v>7122</v>
      </c>
      <c r="BD2702" t="s">
        <v>1756</v>
      </c>
      <c r="BE2702" t="s">
        <v>6257</v>
      </c>
      <c r="BF2702" t="s">
        <v>822</v>
      </c>
    </row>
    <row r="2703" spans="1:58">
      <c r="A2703" t="s">
        <v>829</v>
      </c>
      <c r="B2703">
        <v>6</v>
      </c>
      <c r="C2703">
        <v>0</v>
      </c>
      <c r="D2703">
        <v>10206</v>
      </c>
      <c r="E2703" t="s">
        <v>7104</v>
      </c>
      <c r="F2703">
        <v>53510612</v>
      </c>
      <c r="G2703" t="s">
        <v>2041</v>
      </c>
      <c r="H2703">
        <v>0</v>
      </c>
      <c r="I2703" t="s">
        <v>2083</v>
      </c>
      <c r="J2703">
        <v>12.21</v>
      </c>
      <c r="K2703">
        <v>12</v>
      </c>
      <c r="L2703" t="s">
        <v>1771</v>
      </c>
      <c r="M2703" t="s">
        <v>2084</v>
      </c>
      <c r="N2703" t="s">
        <v>1757</v>
      </c>
      <c r="O2703" t="s">
        <v>1756</v>
      </c>
      <c r="P2703" t="s">
        <v>1756</v>
      </c>
      <c r="Q2703" s="387">
        <v>146.52000000000001</v>
      </c>
      <c r="R2703">
        <v>19.047600000000003</v>
      </c>
      <c r="S2703">
        <v>165.5676</v>
      </c>
      <c r="T2703" s="388">
        <v>44475</v>
      </c>
      <c r="U2703">
        <v>0</v>
      </c>
      <c r="V2703" t="s">
        <v>834</v>
      </c>
      <c r="W2703" s="388">
        <v>44490</v>
      </c>
      <c r="X2703">
        <v>168</v>
      </c>
      <c r="Y2703">
        <v>0</v>
      </c>
      <c r="Z2703">
        <v>0</v>
      </c>
      <c r="AA2703" t="s">
        <v>1758</v>
      </c>
      <c r="AB2703" t="s">
        <v>2044</v>
      </c>
      <c r="AD2703" t="s">
        <v>2045</v>
      </c>
      <c r="AE2703" t="s">
        <v>2046</v>
      </c>
      <c r="AI2703" t="s">
        <v>1761</v>
      </c>
      <c r="AL2703" t="s">
        <v>6853</v>
      </c>
      <c r="AM2703">
        <v>6</v>
      </c>
      <c r="AN2703" t="s">
        <v>1833</v>
      </c>
      <c r="AO2703" t="s">
        <v>4014</v>
      </c>
      <c r="AP2703">
        <v>0</v>
      </c>
      <c r="AQ2703" s="388">
        <v>44481</v>
      </c>
      <c r="AS2703" t="s">
        <v>3186</v>
      </c>
      <c r="AT2703" s="388">
        <v>44485</v>
      </c>
      <c r="AU2703" t="s">
        <v>1756</v>
      </c>
      <c r="AV2703" t="s">
        <v>1756</v>
      </c>
      <c r="AZ2703" t="s">
        <v>1756</v>
      </c>
      <c r="BA2703" t="s">
        <v>1767</v>
      </c>
      <c r="BB2703" t="s">
        <v>7121</v>
      </c>
      <c r="BC2703" t="s">
        <v>7122</v>
      </c>
      <c r="BD2703" t="s">
        <v>1756</v>
      </c>
      <c r="BE2703" t="s">
        <v>6257</v>
      </c>
      <c r="BF2703" t="s">
        <v>822</v>
      </c>
    </row>
    <row r="2704" spans="1:58">
      <c r="A2704" t="s">
        <v>829</v>
      </c>
      <c r="B2704">
        <v>6</v>
      </c>
      <c r="C2704">
        <v>0</v>
      </c>
      <c r="D2704">
        <v>10206</v>
      </c>
      <c r="E2704" t="s">
        <v>7104</v>
      </c>
      <c r="F2704">
        <v>53510612</v>
      </c>
      <c r="G2704" t="s">
        <v>2041</v>
      </c>
      <c r="H2704">
        <v>0</v>
      </c>
      <c r="I2704" t="s">
        <v>2083</v>
      </c>
      <c r="J2704">
        <v>12.21</v>
      </c>
      <c r="K2704">
        <v>12</v>
      </c>
      <c r="L2704" t="s">
        <v>1771</v>
      </c>
      <c r="M2704" t="s">
        <v>2084</v>
      </c>
      <c r="N2704" t="s">
        <v>1757</v>
      </c>
      <c r="O2704" t="s">
        <v>1756</v>
      </c>
      <c r="P2704" t="s">
        <v>1756</v>
      </c>
      <c r="Q2704" s="387">
        <v>146.52000000000001</v>
      </c>
      <c r="R2704">
        <v>19.047600000000003</v>
      </c>
      <c r="S2704">
        <v>165.5676</v>
      </c>
      <c r="T2704" s="388">
        <v>44475</v>
      </c>
      <c r="U2704">
        <v>0</v>
      </c>
      <c r="V2704" t="s">
        <v>834</v>
      </c>
      <c r="W2704" s="388">
        <v>44490</v>
      </c>
      <c r="X2704">
        <v>168</v>
      </c>
      <c r="Y2704">
        <v>0</v>
      </c>
      <c r="Z2704">
        <v>0</v>
      </c>
      <c r="AA2704" t="s">
        <v>1758</v>
      </c>
      <c r="AB2704" t="s">
        <v>2044</v>
      </c>
      <c r="AD2704" t="s">
        <v>2045</v>
      </c>
      <c r="AE2704" t="s">
        <v>2046</v>
      </c>
      <c r="AI2704" t="s">
        <v>1761</v>
      </c>
      <c r="AL2704" t="s">
        <v>6853</v>
      </c>
      <c r="AM2704">
        <v>6</v>
      </c>
      <c r="AN2704" t="s">
        <v>1833</v>
      </c>
      <c r="AO2704" t="s">
        <v>4014</v>
      </c>
      <c r="AP2704">
        <v>0</v>
      </c>
      <c r="AQ2704" s="388">
        <v>44481</v>
      </c>
      <c r="AS2704" t="s">
        <v>3186</v>
      </c>
      <c r="AT2704" s="388">
        <v>44485</v>
      </c>
      <c r="AU2704" t="s">
        <v>1756</v>
      </c>
      <c r="AV2704" t="s">
        <v>1756</v>
      </c>
      <c r="AZ2704" t="s">
        <v>1756</v>
      </c>
      <c r="BA2704" t="s">
        <v>1767</v>
      </c>
      <c r="BB2704" t="s">
        <v>7121</v>
      </c>
      <c r="BC2704" t="s">
        <v>7122</v>
      </c>
      <c r="BD2704" t="s">
        <v>1756</v>
      </c>
      <c r="BE2704" t="s">
        <v>6257</v>
      </c>
      <c r="BF2704" t="s">
        <v>822</v>
      </c>
    </row>
    <row r="2705" spans="1:58">
      <c r="A2705" t="s">
        <v>829</v>
      </c>
      <c r="B2705">
        <v>6</v>
      </c>
      <c r="C2705">
        <v>0</v>
      </c>
      <c r="D2705">
        <v>10206</v>
      </c>
      <c r="E2705" t="s">
        <v>7104</v>
      </c>
      <c r="F2705">
        <v>53510612</v>
      </c>
      <c r="G2705" t="s">
        <v>2041</v>
      </c>
      <c r="H2705">
        <v>0</v>
      </c>
      <c r="I2705" t="s">
        <v>2089</v>
      </c>
      <c r="J2705">
        <v>146.96</v>
      </c>
      <c r="K2705">
        <v>7</v>
      </c>
      <c r="L2705" t="s">
        <v>2063</v>
      </c>
      <c r="M2705" t="s">
        <v>2090</v>
      </c>
      <c r="N2705" t="s">
        <v>1757</v>
      </c>
      <c r="O2705" t="s">
        <v>1756</v>
      </c>
      <c r="P2705" t="s">
        <v>1756</v>
      </c>
      <c r="Q2705" s="387">
        <v>1028.72</v>
      </c>
      <c r="R2705">
        <v>133.7336</v>
      </c>
      <c r="S2705">
        <v>1162.4535999999998</v>
      </c>
      <c r="T2705" s="388">
        <v>44475</v>
      </c>
      <c r="U2705">
        <v>0</v>
      </c>
      <c r="V2705" t="s">
        <v>834</v>
      </c>
      <c r="W2705" s="388">
        <v>44490</v>
      </c>
      <c r="X2705">
        <v>168</v>
      </c>
      <c r="Y2705">
        <v>0</v>
      </c>
      <c r="Z2705">
        <v>0</v>
      </c>
      <c r="AA2705" t="s">
        <v>1758</v>
      </c>
      <c r="AB2705" t="s">
        <v>2044</v>
      </c>
      <c r="AD2705" t="s">
        <v>2045</v>
      </c>
      <c r="AE2705" t="s">
        <v>2046</v>
      </c>
      <c r="AI2705" t="s">
        <v>1761</v>
      </c>
      <c r="AL2705" t="s">
        <v>6853</v>
      </c>
      <c r="AM2705">
        <v>6</v>
      </c>
      <c r="AN2705" t="s">
        <v>1833</v>
      </c>
      <c r="AO2705" t="s">
        <v>4014</v>
      </c>
      <c r="AP2705">
        <v>0</v>
      </c>
      <c r="AQ2705" s="388">
        <v>44481</v>
      </c>
      <c r="AS2705" t="s">
        <v>3186</v>
      </c>
      <c r="AT2705" s="388">
        <v>44485</v>
      </c>
      <c r="AU2705" t="s">
        <v>1756</v>
      </c>
      <c r="AV2705" t="s">
        <v>1756</v>
      </c>
      <c r="AZ2705" t="s">
        <v>1756</v>
      </c>
      <c r="BA2705" t="s">
        <v>1767</v>
      </c>
      <c r="BB2705" t="s">
        <v>7123</v>
      </c>
      <c r="BC2705" t="s">
        <v>7124</v>
      </c>
      <c r="BD2705" t="s">
        <v>1756</v>
      </c>
      <c r="BE2705" t="s">
        <v>6257</v>
      </c>
      <c r="BF2705" t="s">
        <v>822</v>
      </c>
    </row>
    <row r="2706" spans="1:58">
      <c r="A2706" t="s">
        <v>829</v>
      </c>
      <c r="B2706">
        <v>6</v>
      </c>
      <c r="C2706">
        <v>0</v>
      </c>
      <c r="D2706">
        <v>10206</v>
      </c>
      <c r="E2706" t="s">
        <v>7104</v>
      </c>
      <c r="F2706">
        <v>53510612</v>
      </c>
      <c r="G2706" t="s">
        <v>2041</v>
      </c>
      <c r="H2706">
        <v>0</v>
      </c>
      <c r="I2706" t="s">
        <v>2089</v>
      </c>
      <c r="J2706">
        <v>146.96</v>
      </c>
      <c r="K2706">
        <v>12</v>
      </c>
      <c r="L2706" t="s">
        <v>2063</v>
      </c>
      <c r="M2706" t="s">
        <v>2090</v>
      </c>
      <c r="N2706" t="s">
        <v>1757</v>
      </c>
      <c r="O2706" t="s">
        <v>1756</v>
      </c>
      <c r="P2706" t="s">
        <v>1756</v>
      </c>
      <c r="Q2706" s="387">
        <v>1763.52</v>
      </c>
      <c r="R2706">
        <v>229.2576</v>
      </c>
      <c r="S2706">
        <v>1992.7775999999999</v>
      </c>
      <c r="T2706" s="388">
        <v>44475</v>
      </c>
      <c r="U2706">
        <v>0</v>
      </c>
      <c r="V2706" t="s">
        <v>834</v>
      </c>
      <c r="W2706" s="388">
        <v>44490</v>
      </c>
      <c r="X2706">
        <v>168</v>
      </c>
      <c r="Y2706">
        <v>0</v>
      </c>
      <c r="Z2706">
        <v>0</v>
      </c>
      <c r="AA2706" t="s">
        <v>1758</v>
      </c>
      <c r="AB2706" t="s">
        <v>2044</v>
      </c>
      <c r="AD2706" t="s">
        <v>2045</v>
      </c>
      <c r="AE2706" t="s">
        <v>2046</v>
      </c>
      <c r="AI2706" t="s">
        <v>1761</v>
      </c>
      <c r="AL2706" t="s">
        <v>6853</v>
      </c>
      <c r="AM2706">
        <v>6</v>
      </c>
      <c r="AN2706" t="s">
        <v>1833</v>
      </c>
      <c r="AO2706" t="s">
        <v>4014</v>
      </c>
      <c r="AP2706">
        <v>0</v>
      </c>
      <c r="AQ2706" s="388">
        <v>44481</v>
      </c>
      <c r="AS2706" t="s">
        <v>3186</v>
      </c>
      <c r="AT2706" s="388">
        <v>44485</v>
      </c>
      <c r="AU2706" t="s">
        <v>1756</v>
      </c>
      <c r="AV2706" t="s">
        <v>1756</v>
      </c>
      <c r="AZ2706" t="s">
        <v>1756</v>
      </c>
      <c r="BA2706" t="s">
        <v>1767</v>
      </c>
      <c r="BB2706" t="s">
        <v>7125</v>
      </c>
      <c r="BC2706" t="s">
        <v>7126</v>
      </c>
      <c r="BD2706" t="s">
        <v>1756</v>
      </c>
      <c r="BE2706" t="s">
        <v>6257</v>
      </c>
      <c r="BF2706" t="s">
        <v>822</v>
      </c>
    </row>
    <row r="2707" spans="1:58">
      <c r="A2707" t="s">
        <v>829</v>
      </c>
      <c r="B2707">
        <v>6</v>
      </c>
      <c r="C2707">
        <v>0</v>
      </c>
      <c r="D2707">
        <v>10206</v>
      </c>
      <c r="E2707" t="s">
        <v>7104</v>
      </c>
      <c r="F2707">
        <v>53510612</v>
      </c>
      <c r="G2707" t="s">
        <v>2041</v>
      </c>
      <c r="H2707">
        <v>0</v>
      </c>
      <c r="I2707" t="s">
        <v>2089</v>
      </c>
      <c r="J2707">
        <v>146.96</v>
      </c>
      <c r="K2707">
        <v>12</v>
      </c>
      <c r="L2707" t="s">
        <v>2063</v>
      </c>
      <c r="M2707" t="s">
        <v>2090</v>
      </c>
      <c r="N2707" t="s">
        <v>1757</v>
      </c>
      <c r="O2707" t="s">
        <v>1756</v>
      </c>
      <c r="P2707" t="s">
        <v>1756</v>
      </c>
      <c r="Q2707" s="387">
        <v>1763.52</v>
      </c>
      <c r="R2707">
        <v>229.2576</v>
      </c>
      <c r="S2707">
        <v>1992.7775999999999</v>
      </c>
      <c r="T2707" s="388">
        <v>44475</v>
      </c>
      <c r="U2707">
        <v>0</v>
      </c>
      <c r="V2707" t="s">
        <v>834</v>
      </c>
      <c r="W2707" s="388">
        <v>44490</v>
      </c>
      <c r="X2707">
        <v>168</v>
      </c>
      <c r="Y2707">
        <v>0</v>
      </c>
      <c r="Z2707">
        <v>0</v>
      </c>
      <c r="AA2707" t="s">
        <v>1758</v>
      </c>
      <c r="AB2707" t="s">
        <v>2044</v>
      </c>
      <c r="AD2707" t="s">
        <v>2045</v>
      </c>
      <c r="AE2707" t="s">
        <v>2046</v>
      </c>
      <c r="AI2707" t="s">
        <v>1761</v>
      </c>
      <c r="AL2707" t="s">
        <v>6853</v>
      </c>
      <c r="AM2707">
        <v>6</v>
      </c>
      <c r="AN2707" t="s">
        <v>1833</v>
      </c>
      <c r="AO2707" t="s">
        <v>4014</v>
      </c>
      <c r="AP2707">
        <v>0</v>
      </c>
      <c r="AQ2707" s="388">
        <v>44481</v>
      </c>
      <c r="AS2707" t="s">
        <v>3186</v>
      </c>
      <c r="AT2707" s="388">
        <v>44485</v>
      </c>
      <c r="AU2707" t="s">
        <v>1756</v>
      </c>
      <c r="AV2707" t="s">
        <v>1756</v>
      </c>
      <c r="AZ2707" t="s">
        <v>1756</v>
      </c>
      <c r="BA2707" t="s">
        <v>1767</v>
      </c>
      <c r="BB2707" t="s">
        <v>7125</v>
      </c>
      <c r="BC2707" t="s">
        <v>7126</v>
      </c>
      <c r="BD2707" t="s">
        <v>1756</v>
      </c>
      <c r="BE2707" t="s">
        <v>6257</v>
      </c>
      <c r="BF2707" t="s">
        <v>822</v>
      </c>
    </row>
    <row r="2708" spans="1:58">
      <c r="A2708" t="s">
        <v>829</v>
      </c>
      <c r="B2708">
        <v>6</v>
      </c>
      <c r="C2708">
        <v>0</v>
      </c>
      <c r="D2708">
        <v>10206</v>
      </c>
      <c r="E2708" t="s">
        <v>7104</v>
      </c>
      <c r="F2708">
        <v>53510612</v>
      </c>
      <c r="G2708" t="s">
        <v>2041</v>
      </c>
      <c r="H2708">
        <v>0</v>
      </c>
      <c r="I2708" t="s">
        <v>2089</v>
      </c>
      <c r="J2708">
        <v>146.96</v>
      </c>
      <c r="K2708">
        <v>12</v>
      </c>
      <c r="L2708" t="s">
        <v>2063</v>
      </c>
      <c r="M2708" t="s">
        <v>2090</v>
      </c>
      <c r="N2708" t="s">
        <v>1757</v>
      </c>
      <c r="O2708" t="s">
        <v>1756</v>
      </c>
      <c r="P2708" t="s">
        <v>1756</v>
      </c>
      <c r="Q2708" s="387">
        <v>1763.52</v>
      </c>
      <c r="R2708">
        <v>229.2576</v>
      </c>
      <c r="S2708">
        <v>1992.7775999999999</v>
      </c>
      <c r="T2708" s="388">
        <v>44475</v>
      </c>
      <c r="U2708">
        <v>0</v>
      </c>
      <c r="V2708" t="s">
        <v>834</v>
      </c>
      <c r="W2708" s="388">
        <v>44490</v>
      </c>
      <c r="X2708">
        <v>168</v>
      </c>
      <c r="Y2708">
        <v>0</v>
      </c>
      <c r="Z2708">
        <v>0</v>
      </c>
      <c r="AA2708" t="s">
        <v>1758</v>
      </c>
      <c r="AB2708" t="s">
        <v>2044</v>
      </c>
      <c r="AD2708" t="s">
        <v>2045</v>
      </c>
      <c r="AE2708" t="s">
        <v>2046</v>
      </c>
      <c r="AI2708" t="s">
        <v>1761</v>
      </c>
      <c r="AL2708" t="s">
        <v>6853</v>
      </c>
      <c r="AM2708">
        <v>6</v>
      </c>
      <c r="AN2708" t="s">
        <v>1833</v>
      </c>
      <c r="AO2708" t="s">
        <v>4014</v>
      </c>
      <c r="AP2708">
        <v>0</v>
      </c>
      <c r="AQ2708" s="388">
        <v>44481</v>
      </c>
      <c r="AS2708" t="s">
        <v>3186</v>
      </c>
      <c r="AT2708" s="388">
        <v>44485</v>
      </c>
      <c r="AU2708" t="s">
        <v>1756</v>
      </c>
      <c r="AV2708" t="s">
        <v>1756</v>
      </c>
      <c r="AZ2708" t="s">
        <v>1756</v>
      </c>
      <c r="BA2708" t="s">
        <v>1767</v>
      </c>
      <c r="BB2708" t="s">
        <v>7125</v>
      </c>
      <c r="BC2708" t="s">
        <v>7126</v>
      </c>
      <c r="BD2708" t="s">
        <v>1756</v>
      </c>
      <c r="BE2708" t="s">
        <v>6257</v>
      </c>
      <c r="BF2708" t="s">
        <v>822</v>
      </c>
    </row>
    <row r="2709" spans="1:58">
      <c r="A2709" t="s">
        <v>829</v>
      </c>
      <c r="B2709">
        <v>6</v>
      </c>
      <c r="C2709">
        <v>0</v>
      </c>
      <c r="D2709">
        <v>10206</v>
      </c>
      <c r="E2709" t="s">
        <v>7104</v>
      </c>
      <c r="F2709">
        <v>53510612</v>
      </c>
      <c r="G2709" t="s">
        <v>2041</v>
      </c>
      <c r="H2709">
        <v>0</v>
      </c>
      <c r="I2709" t="s">
        <v>2095</v>
      </c>
      <c r="J2709">
        <v>138.44999999999999</v>
      </c>
      <c r="K2709">
        <v>12</v>
      </c>
      <c r="L2709" t="s">
        <v>2063</v>
      </c>
      <c r="M2709" t="s">
        <v>2096</v>
      </c>
      <c r="N2709" t="s">
        <v>1757</v>
      </c>
      <c r="O2709" t="s">
        <v>1756</v>
      </c>
      <c r="P2709" t="s">
        <v>1756</v>
      </c>
      <c r="Q2709" s="387">
        <v>1661.4</v>
      </c>
      <c r="R2709">
        <v>215.98200000000003</v>
      </c>
      <c r="S2709">
        <v>1877.3819999999998</v>
      </c>
      <c r="T2709" s="388">
        <v>44475</v>
      </c>
      <c r="U2709">
        <v>0</v>
      </c>
      <c r="V2709" t="s">
        <v>834</v>
      </c>
      <c r="W2709" s="388">
        <v>44490</v>
      </c>
      <c r="X2709">
        <v>168</v>
      </c>
      <c r="Y2709">
        <v>0</v>
      </c>
      <c r="Z2709">
        <v>0</v>
      </c>
      <c r="AA2709" t="s">
        <v>1758</v>
      </c>
      <c r="AB2709" t="s">
        <v>2044</v>
      </c>
      <c r="AD2709" t="s">
        <v>2045</v>
      </c>
      <c r="AE2709" t="s">
        <v>2046</v>
      </c>
      <c r="AI2709" t="s">
        <v>1761</v>
      </c>
      <c r="AL2709" t="s">
        <v>6853</v>
      </c>
      <c r="AM2709">
        <v>6</v>
      </c>
      <c r="AN2709" t="s">
        <v>1833</v>
      </c>
      <c r="AO2709" t="s">
        <v>4014</v>
      </c>
      <c r="AP2709">
        <v>0</v>
      </c>
      <c r="AQ2709" s="388">
        <v>44481</v>
      </c>
      <c r="AS2709" t="s">
        <v>3186</v>
      </c>
      <c r="AT2709" s="388">
        <v>44485</v>
      </c>
      <c r="AU2709" t="s">
        <v>1756</v>
      </c>
      <c r="AV2709" t="s">
        <v>1756</v>
      </c>
      <c r="AZ2709" t="s">
        <v>1756</v>
      </c>
      <c r="BA2709" t="s">
        <v>1767</v>
      </c>
      <c r="BB2709" t="s">
        <v>7127</v>
      </c>
      <c r="BC2709" t="s">
        <v>7128</v>
      </c>
      <c r="BD2709" t="s">
        <v>1756</v>
      </c>
      <c r="BE2709" t="s">
        <v>6257</v>
      </c>
      <c r="BF2709" t="s">
        <v>822</v>
      </c>
    </row>
    <row r="2710" spans="1:58">
      <c r="A2710" t="s">
        <v>829</v>
      </c>
      <c r="B2710">
        <v>6</v>
      </c>
      <c r="C2710">
        <v>0</v>
      </c>
      <c r="D2710">
        <v>10205</v>
      </c>
      <c r="E2710" t="s">
        <v>7129</v>
      </c>
      <c r="F2710">
        <v>53510612</v>
      </c>
      <c r="G2710" t="s">
        <v>2041</v>
      </c>
      <c r="H2710">
        <v>0</v>
      </c>
      <c r="I2710" t="s">
        <v>2052</v>
      </c>
      <c r="J2710">
        <v>75</v>
      </c>
      <c r="K2710">
        <v>14</v>
      </c>
      <c r="L2710" t="s">
        <v>1771</v>
      </c>
      <c r="M2710" t="s">
        <v>1756</v>
      </c>
      <c r="N2710" t="s">
        <v>1756</v>
      </c>
      <c r="O2710" t="s">
        <v>2053</v>
      </c>
      <c r="P2710" t="s">
        <v>1757</v>
      </c>
      <c r="Q2710" s="387">
        <v>1050</v>
      </c>
      <c r="R2710">
        <v>136.5</v>
      </c>
      <c r="S2710">
        <v>1186.5</v>
      </c>
      <c r="T2710" s="388">
        <v>44475</v>
      </c>
      <c r="U2710">
        <v>0</v>
      </c>
      <c r="V2710" t="s">
        <v>834</v>
      </c>
      <c r="W2710" s="388">
        <v>44490</v>
      </c>
      <c r="X2710">
        <v>168</v>
      </c>
      <c r="Y2710">
        <v>0</v>
      </c>
      <c r="Z2710">
        <v>0</v>
      </c>
      <c r="AA2710" t="s">
        <v>1758</v>
      </c>
      <c r="AB2710" t="s">
        <v>2044</v>
      </c>
      <c r="AD2710" t="s">
        <v>2045</v>
      </c>
      <c r="AE2710" t="s">
        <v>2046</v>
      </c>
      <c r="AI2710" t="s">
        <v>1761</v>
      </c>
      <c r="AL2710" t="s">
        <v>6254</v>
      </c>
      <c r="AM2710">
        <v>6</v>
      </c>
      <c r="AN2710" t="s">
        <v>2834</v>
      </c>
      <c r="AO2710" t="s">
        <v>3114</v>
      </c>
      <c r="AP2710">
        <v>0</v>
      </c>
      <c r="AQ2710" s="388">
        <v>44482</v>
      </c>
      <c r="AS2710" t="s">
        <v>3186</v>
      </c>
      <c r="AT2710" s="388">
        <v>44485</v>
      </c>
      <c r="AU2710" t="s">
        <v>1756</v>
      </c>
      <c r="AV2710" t="s">
        <v>1756</v>
      </c>
      <c r="AZ2710" t="s">
        <v>1756</v>
      </c>
      <c r="BA2710" t="s">
        <v>1767</v>
      </c>
      <c r="BB2710" t="s">
        <v>7130</v>
      </c>
      <c r="BC2710" t="s">
        <v>7131</v>
      </c>
      <c r="BD2710" t="s">
        <v>1756</v>
      </c>
      <c r="BE2710" t="s">
        <v>6257</v>
      </c>
      <c r="BF2710" t="s">
        <v>822</v>
      </c>
    </row>
    <row r="2711" spans="1:58">
      <c r="A2711" t="s">
        <v>829</v>
      </c>
      <c r="B2711">
        <v>6</v>
      </c>
      <c r="C2711">
        <v>0</v>
      </c>
      <c r="D2711">
        <v>10205</v>
      </c>
      <c r="E2711" t="s">
        <v>7129</v>
      </c>
      <c r="F2711">
        <v>53510612</v>
      </c>
      <c r="G2711" t="s">
        <v>2041</v>
      </c>
      <c r="H2711">
        <v>0</v>
      </c>
      <c r="I2711" t="s">
        <v>2056</v>
      </c>
      <c r="J2711">
        <v>210</v>
      </c>
      <c r="K2711">
        <v>2</v>
      </c>
      <c r="L2711" t="s">
        <v>1755</v>
      </c>
      <c r="M2711" t="s">
        <v>1756</v>
      </c>
      <c r="N2711" t="s">
        <v>1756</v>
      </c>
      <c r="P2711" t="s">
        <v>1757</v>
      </c>
      <c r="Q2711" s="387">
        <v>420</v>
      </c>
      <c r="R2711">
        <v>54.6</v>
      </c>
      <c r="S2711">
        <v>474.59999999999997</v>
      </c>
      <c r="T2711" s="388">
        <v>44475</v>
      </c>
      <c r="U2711">
        <v>0</v>
      </c>
      <c r="V2711" t="s">
        <v>834</v>
      </c>
      <c r="W2711" s="388">
        <v>44490</v>
      </c>
      <c r="X2711">
        <v>168</v>
      </c>
      <c r="Y2711">
        <v>0</v>
      </c>
      <c r="Z2711">
        <v>0</v>
      </c>
      <c r="AA2711" t="s">
        <v>1758</v>
      </c>
      <c r="AB2711" t="s">
        <v>2044</v>
      </c>
      <c r="AD2711" t="s">
        <v>2045</v>
      </c>
      <c r="AE2711" t="s">
        <v>2046</v>
      </c>
      <c r="AI2711" t="s">
        <v>1761</v>
      </c>
      <c r="AL2711" t="s">
        <v>6254</v>
      </c>
      <c r="AM2711">
        <v>6</v>
      </c>
      <c r="AN2711" t="s">
        <v>2834</v>
      </c>
      <c r="AO2711" t="s">
        <v>3114</v>
      </c>
      <c r="AP2711">
        <v>0</v>
      </c>
      <c r="AQ2711" s="388">
        <v>44482</v>
      </c>
      <c r="AS2711" t="s">
        <v>3186</v>
      </c>
      <c r="AT2711" s="388">
        <v>44485</v>
      </c>
      <c r="AU2711" t="s">
        <v>1756</v>
      </c>
      <c r="AV2711" t="s">
        <v>1756</v>
      </c>
      <c r="AZ2711" t="s">
        <v>1756</v>
      </c>
      <c r="BA2711" t="s">
        <v>1767</v>
      </c>
      <c r="BB2711" t="s">
        <v>7132</v>
      </c>
      <c r="BC2711" t="s">
        <v>7133</v>
      </c>
      <c r="BD2711" t="s">
        <v>1756</v>
      </c>
      <c r="BE2711" t="s">
        <v>6257</v>
      </c>
      <c r="BF2711" t="s">
        <v>822</v>
      </c>
    </row>
    <row r="2712" spans="1:58">
      <c r="A2712" t="s">
        <v>829</v>
      </c>
      <c r="B2712">
        <v>6</v>
      </c>
      <c r="C2712">
        <v>0</v>
      </c>
      <c r="D2712">
        <v>10205</v>
      </c>
      <c r="E2712" t="s">
        <v>7129</v>
      </c>
      <c r="F2712">
        <v>53510612</v>
      </c>
      <c r="G2712" t="s">
        <v>2041</v>
      </c>
      <c r="H2712">
        <v>0</v>
      </c>
      <c r="I2712" t="s">
        <v>518</v>
      </c>
      <c r="J2712">
        <v>95</v>
      </c>
      <c r="K2712">
        <v>5</v>
      </c>
      <c r="L2712" t="s">
        <v>1771</v>
      </c>
      <c r="M2712" t="s">
        <v>1756</v>
      </c>
      <c r="N2712" t="s">
        <v>1756</v>
      </c>
      <c r="O2712" t="s">
        <v>2059</v>
      </c>
      <c r="P2712" t="s">
        <v>1757</v>
      </c>
      <c r="Q2712" s="387">
        <v>475</v>
      </c>
      <c r="R2712">
        <v>61.75</v>
      </c>
      <c r="S2712">
        <v>536.75</v>
      </c>
      <c r="T2712" s="388">
        <v>44475</v>
      </c>
      <c r="U2712">
        <v>0</v>
      </c>
      <c r="V2712" t="s">
        <v>834</v>
      </c>
      <c r="W2712" s="388">
        <v>44490</v>
      </c>
      <c r="X2712">
        <v>168</v>
      </c>
      <c r="Y2712">
        <v>0</v>
      </c>
      <c r="Z2712">
        <v>0</v>
      </c>
      <c r="AA2712" t="s">
        <v>1758</v>
      </c>
      <c r="AB2712" t="s">
        <v>2044</v>
      </c>
      <c r="AD2712" t="s">
        <v>2045</v>
      </c>
      <c r="AE2712" t="s">
        <v>2046</v>
      </c>
      <c r="AI2712" t="s">
        <v>1761</v>
      </c>
      <c r="AL2712" t="s">
        <v>6254</v>
      </c>
      <c r="AM2712">
        <v>6</v>
      </c>
      <c r="AN2712" t="s">
        <v>2834</v>
      </c>
      <c r="AO2712" t="s">
        <v>3114</v>
      </c>
      <c r="AP2712">
        <v>0</v>
      </c>
      <c r="AQ2712" s="388">
        <v>44482</v>
      </c>
      <c r="AS2712" t="s">
        <v>3186</v>
      </c>
      <c r="AT2712" s="388">
        <v>44485</v>
      </c>
      <c r="AU2712" t="s">
        <v>1756</v>
      </c>
      <c r="AV2712" t="s">
        <v>1756</v>
      </c>
      <c r="AZ2712" t="s">
        <v>1756</v>
      </c>
      <c r="BA2712" t="s">
        <v>1767</v>
      </c>
      <c r="BB2712" t="s">
        <v>7134</v>
      </c>
      <c r="BC2712" t="s">
        <v>7135</v>
      </c>
      <c r="BD2712" t="s">
        <v>1756</v>
      </c>
      <c r="BE2712" t="s">
        <v>6257</v>
      </c>
      <c r="BF2712" t="s">
        <v>822</v>
      </c>
    </row>
    <row r="2713" spans="1:58">
      <c r="A2713" t="s">
        <v>829</v>
      </c>
      <c r="B2713">
        <v>6</v>
      </c>
      <c r="C2713">
        <v>0</v>
      </c>
      <c r="D2713">
        <v>10205</v>
      </c>
      <c r="E2713" t="s">
        <v>7129</v>
      </c>
      <c r="F2713">
        <v>53510612</v>
      </c>
      <c r="G2713" t="s">
        <v>2041</v>
      </c>
      <c r="H2713">
        <v>0</v>
      </c>
      <c r="I2713" t="s">
        <v>2113</v>
      </c>
      <c r="J2713">
        <v>122.39</v>
      </c>
      <c r="K2713">
        <v>5</v>
      </c>
      <c r="L2713" t="s">
        <v>2063</v>
      </c>
      <c r="M2713" t="s">
        <v>2114</v>
      </c>
      <c r="N2713" t="s">
        <v>1757</v>
      </c>
      <c r="O2713" t="s">
        <v>1756</v>
      </c>
      <c r="P2713" t="s">
        <v>1756</v>
      </c>
      <c r="Q2713" s="387">
        <v>611.95000000000005</v>
      </c>
      <c r="R2713">
        <v>79.553500000000014</v>
      </c>
      <c r="S2713">
        <v>691.50350000000003</v>
      </c>
      <c r="T2713" s="388">
        <v>44475</v>
      </c>
      <c r="U2713">
        <v>0</v>
      </c>
      <c r="V2713" t="s">
        <v>834</v>
      </c>
      <c r="W2713" s="388">
        <v>44490</v>
      </c>
      <c r="X2713">
        <v>168</v>
      </c>
      <c r="Y2713">
        <v>0</v>
      </c>
      <c r="Z2713">
        <v>0</v>
      </c>
      <c r="AA2713" t="s">
        <v>1758</v>
      </c>
      <c r="AB2713" t="s">
        <v>2044</v>
      </c>
      <c r="AD2713" t="s">
        <v>2045</v>
      </c>
      <c r="AE2713" t="s">
        <v>2046</v>
      </c>
      <c r="AI2713" t="s">
        <v>1761</v>
      </c>
      <c r="AL2713" t="s">
        <v>6254</v>
      </c>
      <c r="AM2713">
        <v>6</v>
      </c>
      <c r="AN2713" t="s">
        <v>2834</v>
      </c>
      <c r="AO2713" t="s">
        <v>3114</v>
      </c>
      <c r="AP2713">
        <v>0</v>
      </c>
      <c r="AQ2713" s="388">
        <v>44482</v>
      </c>
      <c r="AS2713" t="s">
        <v>3186</v>
      </c>
      <c r="AT2713" s="388">
        <v>44485</v>
      </c>
      <c r="AU2713" t="s">
        <v>1756</v>
      </c>
      <c r="AV2713" t="s">
        <v>1756</v>
      </c>
      <c r="AZ2713" t="s">
        <v>1756</v>
      </c>
      <c r="BA2713" t="s">
        <v>1767</v>
      </c>
      <c r="BB2713" t="s">
        <v>7136</v>
      </c>
      <c r="BC2713" t="s">
        <v>7137</v>
      </c>
      <c r="BD2713" t="s">
        <v>1756</v>
      </c>
      <c r="BE2713" t="s">
        <v>6257</v>
      </c>
      <c r="BF2713" t="s">
        <v>822</v>
      </c>
    </row>
    <row r="2714" spans="1:58">
      <c r="A2714" t="s">
        <v>829</v>
      </c>
      <c r="B2714">
        <v>6</v>
      </c>
      <c r="C2714">
        <v>0</v>
      </c>
      <c r="D2714">
        <v>10205</v>
      </c>
      <c r="E2714" t="s">
        <v>7129</v>
      </c>
      <c r="F2714">
        <v>53510612</v>
      </c>
      <c r="G2714" t="s">
        <v>2041</v>
      </c>
      <c r="H2714">
        <v>0</v>
      </c>
      <c r="I2714" t="s">
        <v>2062</v>
      </c>
      <c r="J2714">
        <v>138.05000000000001</v>
      </c>
      <c r="K2714">
        <v>6</v>
      </c>
      <c r="L2714" t="s">
        <v>2063</v>
      </c>
      <c r="M2714" t="s">
        <v>2064</v>
      </c>
      <c r="N2714" t="s">
        <v>1757</v>
      </c>
      <c r="O2714" t="s">
        <v>1756</v>
      </c>
      <c r="P2714" t="s">
        <v>1756</v>
      </c>
      <c r="Q2714" s="387">
        <v>828.3</v>
      </c>
      <c r="R2714">
        <v>107.679</v>
      </c>
      <c r="S2714">
        <v>935.97899999999981</v>
      </c>
      <c r="T2714" s="388">
        <v>44475</v>
      </c>
      <c r="U2714">
        <v>0</v>
      </c>
      <c r="V2714" t="s">
        <v>834</v>
      </c>
      <c r="W2714" s="388">
        <v>44490</v>
      </c>
      <c r="X2714">
        <v>168</v>
      </c>
      <c r="Y2714">
        <v>0</v>
      </c>
      <c r="Z2714">
        <v>0</v>
      </c>
      <c r="AA2714" t="s">
        <v>1758</v>
      </c>
      <c r="AB2714" t="s">
        <v>2044</v>
      </c>
      <c r="AD2714" t="s">
        <v>2045</v>
      </c>
      <c r="AE2714" t="s">
        <v>2046</v>
      </c>
      <c r="AI2714" t="s">
        <v>1761</v>
      </c>
      <c r="AL2714" t="s">
        <v>6254</v>
      </c>
      <c r="AM2714">
        <v>6</v>
      </c>
      <c r="AN2714" t="s">
        <v>2834</v>
      </c>
      <c r="AO2714" t="s">
        <v>3114</v>
      </c>
      <c r="AP2714">
        <v>0</v>
      </c>
      <c r="AQ2714" s="388">
        <v>44482</v>
      </c>
      <c r="AS2714" t="s">
        <v>3186</v>
      </c>
      <c r="AT2714" s="388">
        <v>44485</v>
      </c>
      <c r="AU2714" t="s">
        <v>1756</v>
      </c>
      <c r="AV2714" t="s">
        <v>1756</v>
      </c>
      <c r="AZ2714" t="s">
        <v>1756</v>
      </c>
      <c r="BA2714" t="s">
        <v>1767</v>
      </c>
      <c r="BB2714" t="s">
        <v>7138</v>
      </c>
      <c r="BC2714" t="s">
        <v>7139</v>
      </c>
      <c r="BD2714" t="s">
        <v>1756</v>
      </c>
      <c r="BE2714" t="s">
        <v>6257</v>
      </c>
      <c r="BF2714" t="s">
        <v>822</v>
      </c>
    </row>
    <row r="2715" spans="1:58">
      <c r="A2715" t="s">
        <v>829</v>
      </c>
      <c r="B2715">
        <v>6</v>
      </c>
      <c r="C2715">
        <v>0</v>
      </c>
      <c r="D2715">
        <v>10205</v>
      </c>
      <c r="E2715" t="s">
        <v>7129</v>
      </c>
      <c r="F2715">
        <v>53510612</v>
      </c>
      <c r="G2715" t="s">
        <v>2041</v>
      </c>
      <c r="H2715">
        <v>0</v>
      </c>
      <c r="I2715" t="s">
        <v>2095</v>
      </c>
      <c r="J2715">
        <v>138.44999999999999</v>
      </c>
      <c r="K2715">
        <v>6</v>
      </c>
      <c r="L2715" t="s">
        <v>2063</v>
      </c>
      <c r="M2715" t="s">
        <v>2096</v>
      </c>
      <c r="N2715" t="s">
        <v>1757</v>
      </c>
      <c r="O2715" t="s">
        <v>1756</v>
      </c>
      <c r="P2715" t="s">
        <v>1756</v>
      </c>
      <c r="Q2715" s="387">
        <v>830.7</v>
      </c>
      <c r="R2715">
        <v>107.99100000000001</v>
      </c>
      <c r="S2715">
        <v>938.69099999999992</v>
      </c>
      <c r="T2715" s="388">
        <v>44475</v>
      </c>
      <c r="U2715">
        <v>0</v>
      </c>
      <c r="V2715" t="s">
        <v>834</v>
      </c>
      <c r="W2715" s="388">
        <v>44490</v>
      </c>
      <c r="X2715">
        <v>168</v>
      </c>
      <c r="Y2715">
        <v>0</v>
      </c>
      <c r="Z2715">
        <v>0</v>
      </c>
      <c r="AA2715" t="s">
        <v>1758</v>
      </c>
      <c r="AB2715" t="s">
        <v>2044</v>
      </c>
      <c r="AD2715" t="s">
        <v>2045</v>
      </c>
      <c r="AE2715" t="s">
        <v>2046</v>
      </c>
      <c r="AI2715" t="s">
        <v>1761</v>
      </c>
      <c r="AL2715" t="s">
        <v>6254</v>
      </c>
      <c r="AM2715">
        <v>6</v>
      </c>
      <c r="AN2715" t="s">
        <v>2834</v>
      </c>
      <c r="AO2715" t="s">
        <v>3114</v>
      </c>
      <c r="AP2715">
        <v>0</v>
      </c>
      <c r="AQ2715" s="388">
        <v>44482</v>
      </c>
      <c r="AS2715" t="s">
        <v>3186</v>
      </c>
      <c r="AT2715" s="388">
        <v>44485</v>
      </c>
      <c r="AU2715" t="s">
        <v>1756</v>
      </c>
      <c r="AV2715" t="s">
        <v>1756</v>
      </c>
      <c r="AZ2715" t="s">
        <v>1756</v>
      </c>
      <c r="BA2715" t="s">
        <v>1767</v>
      </c>
      <c r="BB2715" t="s">
        <v>7140</v>
      </c>
      <c r="BC2715" t="s">
        <v>7141</v>
      </c>
      <c r="BD2715" t="s">
        <v>1756</v>
      </c>
      <c r="BE2715" t="s">
        <v>6257</v>
      </c>
      <c r="BF2715" t="s">
        <v>822</v>
      </c>
    </row>
    <row r="2716" spans="1:58">
      <c r="A2716" t="s">
        <v>829</v>
      </c>
      <c r="B2716">
        <v>6</v>
      </c>
      <c r="C2716">
        <v>0</v>
      </c>
      <c r="D2716">
        <v>10204</v>
      </c>
      <c r="E2716" t="s">
        <v>7142</v>
      </c>
      <c r="F2716">
        <v>53510612</v>
      </c>
      <c r="G2716" t="s">
        <v>2041</v>
      </c>
      <c r="H2716">
        <v>0</v>
      </c>
      <c r="I2716" t="s">
        <v>2052</v>
      </c>
      <c r="J2716">
        <v>75</v>
      </c>
      <c r="K2716">
        <v>10</v>
      </c>
      <c r="L2716" t="s">
        <v>1771</v>
      </c>
      <c r="M2716" t="s">
        <v>1756</v>
      </c>
      <c r="N2716" t="s">
        <v>1756</v>
      </c>
      <c r="O2716" t="s">
        <v>2053</v>
      </c>
      <c r="P2716" t="s">
        <v>1757</v>
      </c>
      <c r="Q2716" s="387">
        <v>750</v>
      </c>
      <c r="R2716">
        <v>97.5</v>
      </c>
      <c r="S2716">
        <v>847.49999999999989</v>
      </c>
      <c r="T2716" s="388">
        <v>44475</v>
      </c>
      <c r="U2716">
        <v>0</v>
      </c>
      <c r="V2716" t="s">
        <v>834</v>
      </c>
      <c r="W2716" s="388">
        <v>44490</v>
      </c>
      <c r="X2716">
        <v>168</v>
      </c>
      <c r="Y2716">
        <v>0</v>
      </c>
      <c r="Z2716">
        <v>0</v>
      </c>
      <c r="AA2716" t="s">
        <v>1758</v>
      </c>
      <c r="AB2716" t="s">
        <v>2044</v>
      </c>
      <c r="AD2716" t="s">
        <v>2045</v>
      </c>
      <c r="AE2716" t="s">
        <v>2046</v>
      </c>
      <c r="AI2716" t="s">
        <v>1761</v>
      </c>
      <c r="AL2716" t="s">
        <v>7143</v>
      </c>
      <c r="AM2716">
        <v>6</v>
      </c>
      <c r="AN2716" t="s">
        <v>3166</v>
      </c>
      <c r="AO2716" t="s">
        <v>3167</v>
      </c>
      <c r="AP2716">
        <v>0</v>
      </c>
      <c r="AQ2716" s="388">
        <v>44482</v>
      </c>
      <c r="AS2716" t="s">
        <v>3186</v>
      </c>
      <c r="AT2716" s="388">
        <v>44485</v>
      </c>
      <c r="AU2716" t="s">
        <v>1756</v>
      </c>
      <c r="AV2716" t="s">
        <v>1756</v>
      </c>
      <c r="AZ2716" t="s">
        <v>1756</v>
      </c>
      <c r="BA2716" t="s">
        <v>1767</v>
      </c>
      <c r="BB2716" t="s">
        <v>7144</v>
      </c>
      <c r="BC2716" t="s">
        <v>7145</v>
      </c>
      <c r="BD2716" t="s">
        <v>1756</v>
      </c>
      <c r="BE2716" t="s">
        <v>6257</v>
      </c>
      <c r="BF2716" t="s">
        <v>822</v>
      </c>
    </row>
    <row r="2717" spans="1:58">
      <c r="A2717" t="s">
        <v>829</v>
      </c>
      <c r="B2717">
        <v>6</v>
      </c>
      <c r="C2717">
        <v>0</v>
      </c>
      <c r="D2717">
        <v>10204</v>
      </c>
      <c r="E2717" t="s">
        <v>7142</v>
      </c>
      <c r="F2717">
        <v>53510612</v>
      </c>
      <c r="G2717" t="s">
        <v>2041</v>
      </c>
      <c r="H2717">
        <v>0</v>
      </c>
      <c r="I2717" t="s">
        <v>2056</v>
      </c>
      <c r="J2717">
        <v>210</v>
      </c>
      <c r="K2717">
        <v>1</v>
      </c>
      <c r="L2717" t="s">
        <v>1755</v>
      </c>
      <c r="M2717" t="s">
        <v>1756</v>
      </c>
      <c r="N2717" t="s">
        <v>1756</v>
      </c>
      <c r="P2717" t="s">
        <v>1757</v>
      </c>
      <c r="Q2717" s="387">
        <v>210</v>
      </c>
      <c r="R2717">
        <v>27.3</v>
      </c>
      <c r="S2717">
        <v>237.29999999999998</v>
      </c>
      <c r="T2717" s="388">
        <v>44475</v>
      </c>
      <c r="U2717">
        <v>0</v>
      </c>
      <c r="V2717" t="s">
        <v>834</v>
      </c>
      <c r="W2717" s="388">
        <v>44490</v>
      </c>
      <c r="X2717">
        <v>168</v>
      </c>
      <c r="Y2717">
        <v>0</v>
      </c>
      <c r="Z2717">
        <v>0</v>
      </c>
      <c r="AA2717" t="s">
        <v>1758</v>
      </c>
      <c r="AB2717" t="s">
        <v>2044</v>
      </c>
      <c r="AD2717" t="s">
        <v>2045</v>
      </c>
      <c r="AE2717" t="s">
        <v>2046</v>
      </c>
      <c r="AI2717" t="s">
        <v>1761</v>
      </c>
      <c r="AL2717" t="s">
        <v>7143</v>
      </c>
      <c r="AM2717">
        <v>6</v>
      </c>
      <c r="AN2717" t="s">
        <v>3166</v>
      </c>
      <c r="AO2717" t="s">
        <v>3167</v>
      </c>
      <c r="AP2717">
        <v>0</v>
      </c>
      <c r="AQ2717" s="388">
        <v>44482</v>
      </c>
      <c r="AS2717" t="s">
        <v>3186</v>
      </c>
      <c r="AT2717" s="388">
        <v>44485</v>
      </c>
      <c r="AU2717" t="s">
        <v>1756</v>
      </c>
      <c r="AV2717" t="s">
        <v>1756</v>
      </c>
      <c r="AZ2717" t="s">
        <v>1756</v>
      </c>
      <c r="BA2717" t="s">
        <v>1767</v>
      </c>
      <c r="BB2717" t="s">
        <v>7146</v>
      </c>
      <c r="BC2717" t="s">
        <v>7147</v>
      </c>
      <c r="BD2717" t="s">
        <v>1756</v>
      </c>
      <c r="BE2717" t="s">
        <v>6257</v>
      </c>
      <c r="BF2717" t="s">
        <v>822</v>
      </c>
    </row>
    <row r="2718" spans="1:58">
      <c r="A2718" t="s">
        <v>829</v>
      </c>
      <c r="B2718">
        <v>6</v>
      </c>
      <c r="C2718">
        <v>0</v>
      </c>
      <c r="D2718">
        <v>10204</v>
      </c>
      <c r="E2718" t="s">
        <v>7142</v>
      </c>
      <c r="F2718">
        <v>53510612</v>
      </c>
      <c r="G2718" t="s">
        <v>2041</v>
      </c>
      <c r="H2718">
        <v>0</v>
      </c>
      <c r="I2718" t="s">
        <v>2083</v>
      </c>
      <c r="J2718">
        <v>12.21</v>
      </c>
      <c r="K2718">
        <v>9</v>
      </c>
      <c r="L2718" t="s">
        <v>1771</v>
      </c>
      <c r="M2718" t="s">
        <v>2084</v>
      </c>
      <c r="N2718" t="s">
        <v>1757</v>
      </c>
      <c r="O2718" t="s">
        <v>1756</v>
      </c>
      <c r="P2718" t="s">
        <v>1756</v>
      </c>
      <c r="Q2718" s="387">
        <v>109.89</v>
      </c>
      <c r="R2718">
        <v>14.2857</v>
      </c>
      <c r="S2718">
        <v>124.17569999999999</v>
      </c>
      <c r="T2718" s="388">
        <v>44475</v>
      </c>
      <c r="U2718">
        <v>0</v>
      </c>
      <c r="V2718" t="s">
        <v>834</v>
      </c>
      <c r="W2718" s="388">
        <v>44490</v>
      </c>
      <c r="X2718">
        <v>168</v>
      </c>
      <c r="Y2718">
        <v>0</v>
      </c>
      <c r="Z2718">
        <v>0</v>
      </c>
      <c r="AA2718" t="s">
        <v>1758</v>
      </c>
      <c r="AB2718" t="s">
        <v>2044</v>
      </c>
      <c r="AD2718" t="s">
        <v>2045</v>
      </c>
      <c r="AE2718" t="s">
        <v>2046</v>
      </c>
      <c r="AI2718" t="s">
        <v>1761</v>
      </c>
      <c r="AL2718" t="s">
        <v>7143</v>
      </c>
      <c r="AM2718">
        <v>6</v>
      </c>
      <c r="AN2718" t="s">
        <v>3166</v>
      </c>
      <c r="AO2718" t="s">
        <v>3167</v>
      </c>
      <c r="AP2718">
        <v>0</v>
      </c>
      <c r="AQ2718" s="388">
        <v>44482</v>
      </c>
      <c r="AS2718" t="s">
        <v>3186</v>
      </c>
      <c r="AT2718" s="388">
        <v>44485</v>
      </c>
      <c r="AU2718" t="s">
        <v>1756</v>
      </c>
      <c r="AV2718" t="s">
        <v>1756</v>
      </c>
      <c r="AZ2718" t="s">
        <v>1756</v>
      </c>
      <c r="BA2718" t="s">
        <v>1767</v>
      </c>
      <c r="BB2718" t="s">
        <v>7148</v>
      </c>
      <c r="BC2718" t="s">
        <v>7149</v>
      </c>
      <c r="BD2718" t="s">
        <v>1756</v>
      </c>
      <c r="BE2718" t="s">
        <v>6257</v>
      </c>
      <c r="BF2718" t="s">
        <v>822</v>
      </c>
    </row>
    <row r="2719" spans="1:58">
      <c r="A2719" t="s">
        <v>829</v>
      </c>
      <c r="B2719">
        <v>6</v>
      </c>
      <c r="C2719">
        <v>0</v>
      </c>
      <c r="D2719">
        <v>10204</v>
      </c>
      <c r="E2719" t="s">
        <v>7142</v>
      </c>
      <c r="F2719">
        <v>53510612</v>
      </c>
      <c r="G2719" t="s">
        <v>2041</v>
      </c>
      <c r="H2719">
        <v>0</v>
      </c>
      <c r="I2719" t="s">
        <v>2089</v>
      </c>
      <c r="J2719">
        <v>146.96</v>
      </c>
      <c r="K2719">
        <v>9</v>
      </c>
      <c r="L2719" t="s">
        <v>2063</v>
      </c>
      <c r="M2719" t="s">
        <v>2090</v>
      </c>
      <c r="N2719" t="s">
        <v>1757</v>
      </c>
      <c r="O2719" t="s">
        <v>1756</v>
      </c>
      <c r="P2719" t="s">
        <v>1756</v>
      </c>
      <c r="Q2719" s="387">
        <v>1322.64</v>
      </c>
      <c r="R2719">
        <v>171.94320000000002</v>
      </c>
      <c r="S2719">
        <v>1494.5832</v>
      </c>
      <c r="T2719" s="388">
        <v>44475</v>
      </c>
      <c r="U2719">
        <v>0</v>
      </c>
      <c r="V2719" t="s">
        <v>834</v>
      </c>
      <c r="W2719" s="388">
        <v>44490</v>
      </c>
      <c r="X2719">
        <v>168</v>
      </c>
      <c r="Y2719">
        <v>0</v>
      </c>
      <c r="Z2719">
        <v>0</v>
      </c>
      <c r="AA2719" t="s">
        <v>1758</v>
      </c>
      <c r="AB2719" t="s">
        <v>2044</v>
      </c>
      <c r="AD2719" t="s">
        <v>2045</v>
      </c>
      <c r="AE2719" t="s">
        <v>2046</v>
      </c>
      <c r="AI2719" t="s">
        <v>1761</v>
      </c>
      <c r="AL2719" t="s">
        <v>7143</v>
      </c>
      <c r="AM2719">
        <v>6</v>
      </c>
      <c r="AN2719" t="s">
        <v>3166</v>
      </c>
      <c r="AO2719" t="s">
        <v>3167</v>
      </c>
      <c r="AP2719">
        <v>0</v>
      </c>
      <c r="AQ2719" s="388">
        <v>44482</v>
      </c>
      <c r="AS2719" t="s">
        <v>3186</v>
      </c>
      <c r="AT2719" s="388">
        <v>44485</v>
      </c>
      <c r="AU2719" t="s">
        <v>1756</v>
      </c>
      <c r="AV2719" t="s">
        <v>1756</v>
      </c>
      <c r="AZ2719" t="s">
        <v>1756</v>
      </c>
      <c r="BA2719" t="s">
        <v>1767</v>
      </c>
      <c r="BB2719" t="s">
        <v>7150</v>
      </c>
      <c r="BC2719" t="s">
        <v>7151</v>
      </c>
      <c r="BD2719" t="s">
        <v>1756</v>
      </c>
      <c r="BE2719" t="s">
        <v>6257</v>
      </c>
      <c r="BF2719" t="s">
        <v>822</v>
      </c>
    </row>
    <row r="2720" spans="1:58">
      <c r="A2720" t="s">
        <v>829</v>
      </c>
      <c r="B2720">
        <v>6</v>
      </c>
      <c r="C2720">
        <v>0</v>
      </c>
      <c r="D2720">
        <v>10211</v>
      </c>
      <c r="E2720" t="s">
        <v>7152</v>
      </c>
      <c r="F2720">
        <v>53510612</v>
      </c>
      <c r="G2720" t="s">
        <v>2041</v>
      </c>
      <c r="H2720">
        <v>0</v>
      </c>
      <c r="I2720" t="s">
        <v>2052</v>
      </c>
      <c r="J2720">
        <v>75</v>
      </c>
      <c r="K2720">
        <v>30</v>
      </c>
      <c r="L2720" t="s">
        <v>1771</v>
      </c>
      <c r="M2720" t="s">
        <v>1756</v>
      </c>
      <c r="N2720" t="s">
        <v>1756</v>
      </c>
      <c r="O2720" t="s">
        <v>2053</v>
      </c>
      <c r="P2720" t="s">
        <v>1757</v>
      </c>
      <c r="Q2720" s="387">
        <v>2250</v>
      </c>
      <c r="R2720">
        <v>292.5</v>
      </c>
      <c r="S2720">
        <v>2542.4999999999995</v>
      </c>
      <c r="T2720" s="388">
        <v>44475</v>
      </c>
      <c r="U2720">
        <v>0</v>
      </c>
      <c r="V2720" t="s">
        <v>834</v>
      </c>
      <c r="W2720" s="388">
        <v>44490</v>
      </c>
      <c r="X2720">
        <v>168</v>
      </c>
      <c r="Y2720">
        <v>0</v>
      </c>
      <c r="Z2720">
        <v>0</v>
      </c>
      <c r="AA2720" t="s">
        <v>1758</v>
      </c>
      <c r="AB2720" t="s">
        <v>2044</v>
      </c>
      <c r="AD2720" t="s">
        <v>2045</v>
      </c>
      <c r="AE2720" t="s">
        <v>2046</v>
      </c>
      <c r="AI2720" t="s">
        <v>1761</v>
      </c>
      <c r="AL2720" t="s">
        <v>3206</v>
      </c>
      <c r="AM2720">
        <v>6</v>
      </c>
      <c r="AN2720" t="s">
        <v>1004</v>
      </c>
      <c r="AO2720" t="s">
        <v>2905</v>
      </c>
      <c r="AP2720">
        <v>0</v>
      </c>
      <c r="AQ2720" s="388">
        <v>44482</v>
      </c>
      <c r="AS2720" t="s">
        <v>3186</v>
      </c>
      <c r="AT2720" s="388">
        <v>44485</v>
      </c>
      <c r="AU2720" t="s">
        <v>1756</v>
      </c>
      <c r="AV2720" t="s">
        <v>1756</v>
      </c>
      <c r="AZ2720" t="s">
        <v>1756</v>
      </c>
      <c r="BA2720" t="s">
        <v>1767</v>
      </c>
      <c r="BB2720" t="s">
        <v>7153</v>
      </c>
      <c r="BC2720" t="s">
        <v>7154</v>
      </c>
      <c r="BD2720" t="s">
        <v>1756</v>
      </c>
      <c r="BE2720" t="s">
        <v>6257</v>
      </c>
      <c r="BF2720" t="s">
        <v>822</v>
      </c>
    </row>
    <row r="2721" spans="1:58">
      <c r="A2721" t="s">
        <v>829</v>
      </c>
      <c r="B2721">
        <v>6</v>
      </c>
      <c r="C2721">
        <v>0</v>
      </c>
      <c r="D2721">
        <v>10211</v>
      </c>
      <c r="E2721" t="s">
        <v>7152</v>
      </c>
      <c r="F2721">
        <v>53510612</v>
      </c>
      <c r="G2721" t="s">
        <v>2041</v>
      </c>
      <c r="H2721">
        <v>0</v>
      </c>
      <c r="I2721" t="s">
        <v>2056</v>
      </c>
      <c r="J2721">
        <v>210</v>
      </c>
      <c r="K2721">
        <v>3</v>
      </c>
      <c r="L2721" t="s">
        <v>1755</v>
      </c>
      <c r="M2721" t="s">
        <v>1756</v>
      </c>
      <c r="N2721" t="s">
        <v>1756</v>
      </c>
      <c r="P2721" t="s">
        <v>1757</v>
      </c>
      <c r="Q2721" s="387">
        <v>630</v>
      </c>
      <c r="R2721">
        <v>81.900000000000006</v>
      </c>
      <c r="S2721">
        <v>711.9</v>
      </c>
      <c r="T2721" s="388">
        <v>44475</v>
      </c>
      <c r="U2721">
        <v>0</v>
      </c>
      <c r="V2721" t="s">
        <v>834</v>
      </c>
      <c r="W2721" s="388">
        <v>44490</v>
      </c>
      <c r="X2721">
        <v>168</v>
      </c>
      <c r="Y2721">
        <v>0</v>
      </c>
      <c r="Z2721">
        <v>0</v>
      </c>
      <c r="AA2721" t="s">
        <v>1758</v>
      </c>
      <c r="AB2721" t="s">
        <v>2044</v>
      </c>
      <c r="AD2721" t="s">
        <v>2045</v>
      </c>
      <c r="AE2721" t="s">
        <v>2046</v>
      </c>
      <c r="AI2721" t="s">
        <v>1761</v>
      </c>
      <c r="AL2721" t="s">
        <v>3206</v>
      </c>
      <c r="AM2721">
        <v>6</v>
      </c>
      <c r="AN2721" t="s">
        <v>1004</v>
      </c>
      <c r="AO2721" t="s">
        <v>2905</v>
      </c>
      <c r="AP2721">
        <v>0</v>
      </c>
      <c r="AQ2721" s="388">
        <v>44482</v>
      </c>
      <c r="AS2721" t="s">
        <v>3186</v>
      </c>
      <c r="AT2721" s="388">
        <v>44485</v>
      </c>
      <c r="AU2721" t="s">
        <v>1756</v>
      </c>
      <c r="AV2721" t="s">
        <v>1756</v>
      </c>
      <c r="AZ2721" t="s">
        <v>1756</v>
      </c>
      <c r="BA2721" t="s">
        <v>1767</v>
      </c>
      <c r="BB2721" t="s">
        <v>7155</v>
      </c>
      <c r="BC2721" t="s">
        <v>7156</v>
      </c>
      <c r="BD2721" t="s">
        <v>1756</v>
      </c>
      <c r="BE2721" t="s">
        <v>6257</v>
      </c>
      <c r="BF2721" t="s">
        <v>822</v>
      </c>
    </row>
    <row r="2722" spans="1:58">
      <c r="A2722" t="s">
        <v>829</v>
      </c>
      <c r="B2722">
        <v>6</v>
      </c>
      <c r="C2722">
        <v>0</v>
      </c>
      <c r="D2722">
        <v>10211</v>
      </c>
      <c r="E2722" t="s">
        <v>7152</v>
      </c>
      <c r="F2722">
        <v>53510612</v>
      </c>
      <c r="G2722" t="s">
        <v>2041</v>
      </c>
      <c r="H2722">
        <v>0</v>
      </c>
      <c r="I2722" t="s">
        <v>2062</v>
      </c>
      <c r="J2722">
        <v>138.05000000000001</v>
      </c>
      <c r="K2722">
        <v>8</v>
      </c>
      <c r="L2722" t="s">
        <v>2063</v>
      </c>
      <c r="M2722" t="s">
        <v>2064</v>
      </c>
      <c r="N2722" t="s">
        <v>1757</v>
      </c>
      <c r="O2722" t="s">
        <v>1756</v>
      </c>
      <c r="P2722" t="s">
        <v>1756</v>
      </c>
      <c r="Q2722" s="387">
        <v>1104.4000000000001</v>
      </c>
      <c r="R2722">
        <v>143.572</v>
      </c>
      <c r="S2722">
        <v>1247.972</v>
      </c>
      <c r="T2722" s="388">
        <v>44475</v>
      </c>
      <c r="U2722">
        <v>0</v>
      </c>
      <c r="V2722" t="s">
        <v>834</v>
      </c>
      <c r="W2722" s="388">
        <v>44490</v>
      </c>
      <c r="X2722">
        <v>168</v>
      </c>
      <c r="Y2722">
        <v>0</v>
      </c>
      <c r="Z2722">
        <v>0</v>
      </c>
      <c r="AA2722" t="s">
        <v>1758</v>
      </c>
      <c r="AB2722" t="s">
        <v>2044</v>
      </c>
      <c r="AD2722" t="s">
        <v>2045</v>
      </c>
      <c r="AE2722" t="s">
        <v>2046</v>
      </c>
      <c r="AI2722" t="s">
        <v>1761</v>
      </c>
      <c r="AL2722" t="s">
        <v>3206</v>
      </c>
      <c r="AM2722">
        <v>6</v>
      </c>
      <c r="AN2722" t="s">
        <v>1004</v>
      </c>
      <c r="AO2722" t="s">
        <v>2905</v>
      </c>
      <c r="AP2722">
        <v>0</v>
      </c>
      <c r="AQ2722" s="388">
        <v>44482</v>
      </c>
      <c r="AS2722" t="s">
        <v>3186</v>
      </c>
      <c r="AT2722" s="388">
        <v>44485</v>
      </c>
      <c r="AU2722" t="s">
        <v>1756</v>
      </c>
      <c r="AV2722" t="s">
        <v>1756</v>
      </c>
      <c r="AZ2722" t="s">
        <v>1756</v>
      </c>
      <c r="BA2722" t="s">
        <v>1767</v>
      </c>
      <c r="BB2722" t="s">
        <v>7157</v>
      </c>
      <c r="BC2722" t="s">
        <v>7158</v>
      </c>
      <c r="BD2722" t="s">
        <v>1756</v>
      </c>
      <c r="BE2722" t="s">
        <v>6257</v>
      </c>
      <c r="BF2722" t="s">
        <v>822</v>
      </c>
    </row>
    <row r="2723" spans="1:58">
      <c r="A2723" t="s">
        <v>829</v>
      </c>
      <c r="B2723">
        <v>6</v>
      </c>
      <c r="C2723">
        <v>0</v>
      </c>
      <c r="D2723">
        <v>10211</v>
      </c>
      <c r="E2723" t="s">
        <v>7152</v>
      </c>
      <c r="F2723">
        <v>53510612</v>
      </c>
      <c r="G2723" t="s">
        <v>2041</v>
      </c>
      <c r="H2723">
        <v>0</v>
      </c>
      <c r="I2723" t="s">
        <v>2073</v>
      </c>
      <c r="J2723">
        <v>243.75</v>
      </c>
      <c r="K2723">
        <v>1</v>
      </c>
      <c r="L2723" t="s">
        <v>1755</v>
      </c>
      <c r="M2723" t="s">
        <v>2074</v>
      </c>
      <c r="N2723" t="s">
        <v>1757</v>
      </c>
      <c r="O2723" t="s">
        <v>1756</v>
      </c>
      <c r="P2723" t="s">
        <v>1756</v>
      </c>
      <c r="Q2723" s="387">
        <v>243.75</v>
      </c>
      <c r="R2723">
        <v>31.6875</v>
      </c>
      <c r="S2723">
        <v>275.4375</v>
      </c>
      <c r="T2723" s="388">
        <v>44475</v>
      </c>
      <c r="U2723">
        <v>0</v>
      </c>
      <c r="V2723" t="s">
        <v>834</v>
      </c>
      <c r="W2723" s="388">
        <v>44490</v>
      </c>
      <c r="X2723">
        <v>168</v>
      </c>
      <c r="Y2723">
        <v>0</v>
      </c>
      <c r="Z2723">
        <v>0</v>
      </c>
      <c r="AA2723" t="s">
        <v>1758</v>
      </c>
      <c r="AB2723" t="s">
        <v>2044</v>
      </c>
      <c r="AD2723" t="s">
        <v>2045</v>
      </c>
      <c r="AE2723" t="s">
        <v>2046</v>
      </c>
      <c r="AI2723" t="s">
        <v>1761</v>
      </c>
      <c r="AL2723" t="s">
        <v>3206</v>
      </c>
      <c r="AM2723">
        <v>6</v>
      </c>
      <c r="AN2723" t="s">
        <v>1004</v>
      </c>
      <c r="AO2723" t="s">
        <v>2905</v>
      </c>
      <c r="AP2723">
        <v>0</v>
      </c>
      <c r="AQ2723" s="388">
        <v>44482</v>
      </c>
      <c r="AS2723" t="s">
        <v>3186</v>
      </c>
      <c r="AT2723" s="388">
        <v>44485</v>
      </c>
      <c r="AU2723" t="s">
        <v>1756</v>
      </c>
      <c r="AV2723" t="s">
        <v>1756</v>
      </c>
      <c r="AZ2723" t="s">
        <v>1756</v>
      </c>
      <c r="BA2723" t="s">
        <v>1767</v>
      </c>
      <c r="BB2723" t="s">
        <v>7159</v>
      </c>
      <c r="BC2723" t="s">
        <v>7160</v>
      </c>
      <c r="BD2723" t="s">
        <v>1756</v>
      </c>
      <c r="BE2723" t="s">
        <v>6257</v>
      </c>
      <c r="BF2723" t="s">
        <v>822</v>
      </c>
    </row>
    <row r="2724" spans="1:58">
      <c r="A2724" t="s">
        <v>829</v>
      </c>
      <c r="B2724">
        <v>6</v>
      </c>
      <c r="C2724">
        <v>0</v>
      </c>
      <c r="D2724">
        <v>10211</v>
      </c>
      <c r="E2724" t="s">
        <v>7152</v>
      </c>
      <c r="F2724">
        <v>53510612</v>
      </c>
      <c r="G2724" t="s">
        <v>2041</v>
      </c>
      <c r="H2724">
        <v>0</v>
      </c>
      <c r="I2724" t="s">
        <v>2083</v>
      </c>
      <c r="J2724">
        <v>12.21</v>
      </c>
      <c r="K2724">
        <v>8</v>
      </c>
      <c r="L2724" t="s">
        <v>1771</v>
      </c>
      <c r="M2724" t="s">
        <v>2084</v>
      </c>
      <c r="N2724" t="s">
        <v>1757</v>
      </c>
      <c r="O2724" t="s">
        <v>1756</v>
      </c>
      <c r="P2724" t="s">
        <v>1756</v>
      </c>
      <c r="Q2724" s="387">
        <v>97.68</v>
      </c>
      <c r="R2724">
        <v>12.698400000000001</v>
      </c>
      <c r="S2724">
        <v>110.3784</v>
      </c>
      <c r="T2724" s="388">
        <v>44475</v>
      </c>
      <c r="U2724">
        <v>0</v>
      </c>
      <c r="V2724" t="s">
        <v>834</v>
      </c>
      <c r="W2724" s="388">
        <v>44490</v>
      </c>
      <c r="X2724">
        <v>168</v>
      </c>
      <c r="Y2724">
        <v>0</v>
      </c>
      <c r="Z2724">
        <v>0</v>
      </c>
      <c r="AA2724" t="s">
        <v>1758</v>
      </c>
      <c r="AB2724" t="s">
        <v>2044</v>
      </c>
      <c r="AD2724" t="s">
        <v>2045</v>
      </c>
      <c r="AE2724" t="s">
        <v>2046</v>
      </c>
      <c r="AI2724" t="s">
        <v>1761</v>
      </c>
      <c r="AL2724" t="s">
        <v>3206</v>
      </c>
      <c r="AM2724">
        <v>6</v>
      </c>
      <c r="AN2724" t="s">
        <v>1004</v>
      </c>
      <c r="AO2724" t="s">
        <v>2905</v>
      </c>
      <c r="AP2724">
        <v>0</v>
      </c>
      <c r="AQ2724" s="388">
        <v>44482</v>
      </c>
      <c r="AS2724" t="s">
        <v>3186</v>
      </c>
      <c r="AT2724" s="388">
        <v>44485</v>
      </c>
      <c r="AU2724" t="s">
        <v>1756</v>
      </c>
      <c r="AV2724" t="s">
        <v>1756</v>
      </c>
      <c r="AZ2724" t="s">
        <v>1756</v>
      </c>
      <c r="BA2724" t="s">
        <v>1767</v>
      </c>
      <c r="BB2724" t="s">
        <v>7161</v>
      </c>
      <c r="BC2724" t="s">
        <v>7162</v>
      </c>
      <c r="BD2724" t="s">
        <v>1756</v>
      </c>
      <c r="BE2724" t="s">
        <v>6257</v>
      </c>
      <c r="BF2724" t="s">
        <v>822</v>
      </c>
    </row>
    <row r="2725" spans="1:58">
      <c r="A2725" t="s">
        <v>829</v>
      </c>
      <c r="B2725">
        <v>6</v>
      </c>
      <c r="C2725">
        <v>0</v>
      </c>
      <c r="D2725">
        <v>10211</v>
      </c>
      <c r="E2725" t="s">
        <v>7152</v>
      </c>
      <c r="F2725">
        <v>53510612</v>
      </c>
      <c r="G2725" t="s">
        <v>2041</v>
      </c>
      <c r="H2725">
        <v>0</v>
      </c>
      <c r="I2725" t="s">
        <v>2089</v>
      </c>
      <c r="J2725">
        <v>146.96</v>
      </c>
      <c r="K2725">
        <v>10</v>
      </c>
      <c r="L2725" t="s">
        <v>2063</v>
      </c>
      <c r="M2725" t="s">
        <v>2090</v>
      </c>
      <c r="N2725" t="s">
        <v>1757</v>
      </c>
      <c r="O2725" t="s">
        <v>1756</v>
      </c>
      <c r="P2725" t="s">
        <v>1756</v>
      </c>
      <c r="Q2725" s="387">
        <v>1469.6</v>
      </c>
      <c r="R2725">
        <v>191.048</v>
      </c>
      <c r="S2725">
        <v>1660.6479999999997</v>
      </c>
      <c r="T2725" s="388">
        <v>44475</v>
      </c>
      <c r="U2725">
        <v>0</v>
      </c>
      <c r="V2725" t="s">
        <v>834</v>
      </c>
      <c r="W2725" s="388">
        <v>44490</v>
      </c>
      <c r="X2725">
        <v>168</v>
      </c>
      <c r="Y2725">
        <v>0</v>
      </c>
      <c r="Z2725">
        <v>0</v>
      </c>
      <c r="AA2725" t="s">
        <v>1758</v>
      </c>
      <c r="AB2725" t="s">
        <v>2044</v>
      </c>
      <c r="AD2725" t="s">
        <v>2045</v>
      </c>
      <c r="AE2725" t="s">
        <v>2046</v>
      </c>
      <c r="AI2725" t="s">
        <v>1761</v>
      </c>
      <c r="AL2725" t="s">
        <v>3206</v>
      </c>
      <c r="AM2725">
        <v>6</v>
      </c>
      <c r="AN2725" t="s">
        <v>1004</v>
      </c>
      <c r="AO2725" t="s">
        <v>2905</v>
      </c>
      <c r="AP2725">
        <v>0</v>
      </c>
      <c r="AQ2725" s="388">
        <v>44482</v>
      </c>
      <c r="AS2725" t="s">
        <v>3186</v>
      </c>
      <c r="AT2725" s="388">
        <v>44485</v>
      </c>
      <c r="AU2725" t="s">
        <v>1756</v>
      </c>
      <c r="AV2725" t="s">
        <v>1756</v>
      </c>
      <c r="AZ2725" t="s">
        <v>1756</v>
      </c>
      <c r="BA2725" t="s">
        <v>1767</v>
      </c>
      <c r="BB2725" t="s">
        <v>7163</v>
      </c>
      <c r="BC2725" t="s">
        <v>7164</v>
      </c>
      <c r="BD2725" t="s">
        <v>1756</v>
      </c>
      <c r="BE2725" t="s">
        <v>6257</v>
      </c>
      <c r="BF2725" t="s">
        <v>822</v>
      </c>
    </row>
    <row r="2726" spans="1:58">
      <c r="A2726" t="s">
        <v>829</v>
      </c>
      <c r="B2726">
        <v>6</v>
      </c>
      <c r="C2726">
        <v>0</v>
      </c>
      <c r="D2726">
        <v>10211</v>
      </c>
      <c r="E2726" t="s">
        <v>7152</v>
      </c>
      <c r="F2726">
        <v>53510612</v>
      </c>
      <c r="G2726" t="s">
        <v>2041</v>
      </c>
      <c r="H2726">
        <v>0</v>
      </c>
      <c r="I2726" t="s">
        <v>2089</v>
      </c>
      <c r="J2726">
        <v>146.96</v>
      </c>
      <c r="K2726">
        <v>8</v>
      </c>
      <c r="L2726" t="s">
        <v>2063</v>
      </c>
      <c r="M2726" t="s">
        <v>2090</v>
      </c>
      <c r="N2726" t="s">
        <v>1757</v>
      </c>
      <c r="O2726" t="s">
        <v>1756</v>
      </c>
      <c r="P2726" t="s">
        <v>1756</v>
      </c>
      <c r="Q2726" s="387">
        <v>1175.68</v>
      </c>
      <c r="R2726">
        <v>152.83840000000001</v>
      </c>
      <c r="S2726">
        <v>1328.5183999999999</v>
      </c>
      <c r="T2726" s="388">
        <v>44475</v>
      </c>
      <c r="U2726">
        <v>0</v>
      </c>
      <c r="V2726" t="s">
        <v>834</v>
      </c>
      <c r="W2726" s="388">
        <v>44490</v>
      </c>
      <c r="X2726">
        <v>168</v>
      </c>
      <c r="Y2726">
        <v>0</v>
      </c>
      <c r="Z2726">
        <v>0</v>
      </c>
      <c r="AA2726" t="s">
        <v>1758</v>
      </c>
      <c r="AB2726" t="s">
        <v>2044</v>
      </c>
      <c r="AD2726" t="s">
        <v>2045</v>
      </c>
      <c r="AE2726" t="s">
        <v>2046</v>
      </c>
      <c r="AI2726" t="s">
        <v>1761</v>
      </c>
      <c r="AL2726" t="s">
        <v>3206</v>
      </c>
      <c r="AM2726">
        <v>6</v>
      </c>
      <c r="AN2726" t="s">
        <v>1004</v>
      </c>
      <c r="AO2726" t="s">
        <v>2905</v>
      </c>
      <c r="AP2726">
        <v>0</v>
      </c>
      <c r="AQ2726" s="388">
        <v>44482</v>
      </c>
      <c r="AS2726" t="s">
        <v>3186</v>
      </c>
      <c r="AT2726" s="388">
        <v>44485</v>
      </c>
      <c r="AU2726" t="s">
        <v>1756</v>
      </c>
      <c r="AV2726" t="s">
        <v>1756</v>
      </c>
      <c r="AZ2726" t="s">
        <v>1756</v>
      </c>
      <c r="BA2726" t="s">
        <v>1767</v>
      </c>
      <c r="BB2726" t="s">
        <v>7165</v>
      </c>
      <c r="BC2726" t="s">
        <v>7166</v>
      </c>
      <c r="BD2726" t="s">
        <v>1756</v>
      </c>
      <c r="BE2726" t="s">
        <v>6257</v>
      </c>
      <c r="BF2726" t="s">
        <v>822</v>
      </c>
    </row>
    <row r="2727" spans="1:58">
      <c r="A2727" t="s">
        <v>829</v>
      </c>
      <c r="B2727">
        <v>6</v>
      </c>
      <c r="C2727">
        <v>0</v>
      </c>
      <c r="D2727">
        <v>10196</v>
      </c>
      <c r="E2727" t="s">
        <v>7167</v>
      </c>
      <c r="F2727">
        <v>53510612</v>
      </c>
      <c r="G2727" t="s">
        <v>2041</v>
      </c>
      <c r="H2727">
        <v>0</v>
      </c>
      <c r="I2727" t="s">
        <v>2052</v>
      </c>
      <c r="J2727">
        <v>75</v>
      </c>
      <c r="K2727">
        <v>7</v>
      </c>
      <c r="L2727" t="s">
        <v>1771</v>
      </c>
      <c r="M2727" t="s">
        <v>1756</v>
      </c>
      <c r="N2727" t="s">
        <v>1756</v>
      </c>
      <c r="O2727" t="s">
        <v>2053</v>
      </c>
      <c r="P2727" t="s">
        <v>1757</v>
      </c>
      <c r="Q2727" s="387">
        <v>525</v>
      </c>
      <c r="R2727">
        <v>68.25</v>
      </c>
      <c r="S2727">
        <v>593.25</v>
      </c>
      <c r="T2727" s="388">
        <v>44474</v>
      </c>
      <c r="U2727">
        <v>0</v>
      </c>
      <c r="V2727" t="s">
        <v>834</v>
      </c>
      <c r="W2727" s="388">
        <v>44490</v>
      </c>
      <c r="X2727">
        <v>168</v>
      </c>
      <c r="Y2727">
        <v>0</v>
      </c>
      <c r="Z2727">
        <v>0</v>
      </c>
      <c r="AA2727" t="s">
        <v>1758</v>
      </c>
      <c r="AB2727" t="s">
        <v>2044</v>
      </c>
      <c r="AD2727" t="s">
        <v>2045</v>
      </c>
      <c r="AE2727" t="s">
        <v>2046</v>
      </c>
      <c r="AI2727" t="s">
        <v>1761</v>
      </c>
      <c r="AL2727" t="s">
        <v>6254</v>
      </c>
      <c r="AM2727">
        <v>6</v>
      </c>
      <c r="AN2727" t="s">
        <v>2834</v>
      </c>
      <c r="AO2727" t="s">
        <v>1764</v>
      </c>
      <c r="AP2727">
        <v>0</v>
      </c>
      <c r="AQ2727" s="388">
        <v>44481</v>
      </c>
      <c r="AS2727" t="s">
        <v>3186</v>
      </c>
      <c r="AT2727" s="388">
        <v>44484</v>
      </c>
      <c r="AU2727" t="s">
        <v>1756</v>
      </c>
      <c r="AV2727" t="s">
        <v>1756</v>
      </c>
      <c r="AZ2727" t="s">
        <v>1756</v>
      </c>
      <c r="BA2727" t="s">
        <v>1767</v>
      </c>
      <c r="BB2727" t="s">
        <v>7168</v>
      </c>
      <c r="BC2727" t="s">
        <v>7169</v>
      </c>
      <c r="BD2727" t="s">
        <v>1756</v>
      </c>
      <c r="BE2727" t="s">
        <v>6257</v>
      </c>
      <c r="BF2727" t="s">
        <v>822</v>
      </c>
    </row>
    <row r="2728" spans="1:58">
      <c r="A2728" t="s">
        <v>829</v>
      </c>
      <c r="B2728">
        <v>6</v>
      </c>
      <c r="C2728">
        <v>0</v>
      </c>
      <c r="D2728">
        <v>10196</v>
      </c>
      <c r="E2728" t="s">
        <v>7167</v>
      </c>
      <c r="F2728">
        <v>53510612</v>
      </c>
      <c r="G2728" t="s">
        <v>2041</v>
      </c>
      <c r="H2728">
        <v>0</v>
      </c>
      <c r="I2728" t="s">
        <v>2056</v>
      </c>
      <c r="J2728">
        <v>210</v>
      </c>
      <c r="K2728">
        <v>1</v>
      </c>
      <c r="L2728" t="s">
        <v>1755</v>
      </c>
      <c r="M2728" t="s">
        <v>1756</v>
      </c>
      <c r="N2728" t="s">
        <v>1756</v>
      </c>
      <c r="P2728" t="s">
        <v>1757</v>
      </c>
      <c r="Q2728" s="387">
        <v>210</v>
      </c>
      <c r="R2728">
        <v>27.3</v>
      </c>
      <c r="S2728">
        <v>237.29999999999998</v>
      </c>
      <c r="T2728" s="388">
        <v>44474</v>
      </c>
      <c r="U2728">
        <v>0</v>
      </c>
      <c r="V2728" t="s">
        <v>834</v>
      </c>
      <c r="W2728" s="388">
        <v>44490</v>
      </c>
      <c r="X2728">
        <v>168</v>
      </c>
      <c r="Y2728">
        <v>0</v>
      </c>
      <c r="Z2728">
        <v>0</v>
      </c>
      <c r="AA2728" t="s">
        <v>1758</v>
      </c>
      <c r="AB2728" t="s">
        <v>2044</v>
      </c>
      <c r="AD2728" t="s">
        <v>2045</v>
      </c>
      <c r="AE2728" t="s">
        <v>2046</v>
      </c>
      <c r="AI2728" t="s">
        <v>1761</v>
      </c>
      <c r="AL2728" t="s">
        <v>6254</v>
      </c>
      <c r="AM2728">
        <v>6</v>
      </c>
      <c r="AN2728" t="s">
        <v>2834</v>
      </c>
      <c r="AO2728" t="s">
        <v>1764</v>
      </c>
      <c r="AP2728">
        <v>0</v>
      </c>
      <c r="AQ2728" s="388">
        <v>44481</v>
      </c>
      <c r="AS2728" t="s">
        <v>3186</v>
      </c>
      <c r="AT2728" s="388">
        <v>44484</v>
      </c>
      <c r="AU2728" t="s">
        <v>1756</v>
      </c>
      <c r="AV2728" t="s">
        <v>1756</v>
      </c>
      <c r="AZ2728" t="s">
        <v>1756</v>
      </c>
      <c r="BA2728" t="s">
        <v>1767</v>
      </c>
      <c r="BB2728" t="s">
        <v>7170</v>
      </c>
      <c r="BC2728" t="s">
        <v>7171</v>
      </c>
      <c r="BD2728" t="s">
        <v>1756</v>
      </c>
      <c r="BE2728" t="s">
        <v>6257</v>
      </c>
      <c r="BF2728" t="s">
        <v>822</v>
      </c>
    </row>
    <row r="2729" spans="1:58">
      <c r="A2729" t="s">
        <v>829</v>
      </c>
      <c r="B2729">
        <v>6</v>
      </c>
      <c r="C2729">
        <v>0</v>
      </c>
      <c r="D2729">
        <v>10196</v>
      </c>
      <c r="E2729" t="s">
        <v>7167</v>
      </c>
      <c r="F2729">
        <v>53510612</v>
      </c>
      <c r="G2729" t="s">
        <v>2041</v>
      </c>
      <c r="H2729">
        <v>0</v>
      </c>
      <c r="I2729" t="s">
        <v>2095</v>
      </c>
      <c r="J2729">
        <v>138.44999999999999</v>
      </c>
      <c r="K2729">
        <v>6</v>
      </c>
      <c r="L2729" t="s">
        <v>2063</v>
      </c>
      <c r="M2729" t="s">
        <v>2096</v>
      </c>
      <c r="N2729" t="s">
        <v>1757</v>
      </c>
      <c r="O2729" t="s">
        <v>1756</v>
      </c>
      <c r="P2729" t="s">
        <v>1756</v>
      </c>
      <c r="Q2729" s="387">
        <v>830.7</v>
      </c>
      <c r="R2729">
        <v>107.99100000000001</v>
      </c>
      <c r="S2729">
        <v>938.69099999999992</v>
      </c>
      <c r="T2729" s="388">
        <v>44474</v>
      </c>
      <c r="U2729">
        <v>0</v>
      </c>
      <c r="V2729" t="s">
        <v>834</v>
      </c>
      <c r="W2729" s="388">
        <v>44490</v>
      </c>
      <c r="X2729">
        <v>168</v>
      </c>
      <c r="Y2729">
        <v>0</v>
      </c>
      <c r="Z2729">
        <v>0</v>
      </c>
      <c r="AA2729" t="s">
        <v>1758</v>
      </c>
      <c r="AB2729" t="s">
        <v>2044</v>
      </c>
      <c r="AD2729" t="s">
        <v>2045</v>
      </c>
      <c r="AE2729" t="s">
        <v>2046</v>
      </c>
      <c r="AI2729" t="s">
        <v>1761</v>
      </c>
      <c r="AL2729" t="s">
        <v>6254</v>
      </c>
      <c r="AM2729">
        <v>6</v>
      </c>
      <c r="AN2729" t="s">
        <v>2834</v>
      </c>
      <c r="AO2729" t="s">
        <v>1764</v>
      </c>
      <c r="AP2729">
        <v>0</v>
      </c>
      <c r="AQ2729" s="388">
        <v>44481</v>
      </c>
      <c r="AS2729" t="s">
        <v>3186</v>
      </c>
      <c r="AT2729" s="388">
        <v>44484</v>
      </c>
      <c r="AU2729" t="s">
        <v>1756</v>
      </c>
      <c r="AV2729" t="s">
        <v>1756</v>
      </c>
      <c r="AZ2729" t="s">
        <v>1756</v>
      </c>
      <c r="BA2729" t="s">
        <v>1767</v>
      </c>
      <c r="BB2729" t="s">
        <v>7172</v>
      </c>
      <c r="BC2729" t="s">
        <v>7173</v>
      </c>
      <c r="BD2729" t="s">
        <v>1756</v>
      </c>
      <c r="BE2729" t="s">
        <v>6257</v>
      </c>
      <c r="BF2729" t="s">
        <v>822</v>
      </c>
    </row>
    <row r="2730" spans="1:58">
      <c r="A2730" t="s">
        <v>829</v>
      </c>
      <c r="B2730">
        <v>6</v>
      </c>
      <c r="C2730">
        <v>0</v>
      </c>
      <c r="D2730">
        <v>10193</v>
      </c>
      <c r="E2730" t="s">
        <v>7174</v>
      </c>
      <c r="F2730">
        <v>53510604</v>
      </c>
      <c r="G2730" t="s">
        <v>2041</v>
      </c>
      <c r="H2730">
        <v>0</v>
      </c>
      <c r="I2730" t="s">
        <v>2042</v>
      </c>
      <c r="J2730">
        <v>60</v>
      </c>
      <c r="K2730">
        <v>12</v>
      </c>
      <c r="L2730" t="s">
        <v>1771</v>
      </c>
      <c r="M2730" t="s">
        <v>1756</v>
      </c>
      <c r="N2730" t="s">
        <v>1756</v>
      </c>
      <c r="O2730" t="s">
        <v>2043</v>
      </c>
      <c r="P2730" t="s">
        <v>1757</v>
      </c>
      <c r="Q2730" s="387">
        <v>720</v>
      </c>
      <c r="R2730">
        <v>93.600000000000009</v>
      </c>
      <c r="S2730">
        <v>813.59999999999991</v>
      </c>
      <c r="T2730" s="388">
        <v>44474</v>
      </c>
      <c r="U2730">
        <v>0</v>
      </c>
      <c r="V2730" t="s">
        <v>834</v>
      </c>
      <c r="W2730" s="388">
        <v>44490</v>
      </c>
      <c r="X2730">
        <v>168</v>
      </c>
      <c r="Y2730">
        <v>0</v>
      </c>
      <c r="Z2730">
        <v>0</v>
      </c>
      <c r="AA2730" t="s">
        <v>1758</v>
      </c>
      <c r="AB2730" t="s">
        <v>825</v>
      </c>
      <c r="AD2730" t="s">
        <v>2045</v>
      </c>
      <c r="AE2730" t="s">
        <v>2046</v>
      </c>
      <c r="AI2730" t="s">
        <v>1761</v>
      </c>
      <c r="AL2730" t="s">
        <v>7175</v>
      </c>
      <c r="AM2730">
        <v>6</v>
      </c>
      <c r="AN2730" t="s">
        <v>3133</v>
      </c>
      <c r="AO2730" t="s">
        <v>2852</v>
      </c>
      <c r="AP2730">
        <v>0</v>
      </c>
      <c r="AQ2730" s="388">
        <v>44481</v>
      </c>
      <c r="AS2730" t="s">
        <v>3186</v>
      </c>
      <c r="AT2730" s="388">
        <v>44484</v>
      </c>
      <c r="AU2730" t="s">
        <v>1756</v>
      </c>
      <c r="AV2730" t="s">
        <v>1756</v>
      </c>
      <c r="AZ2730" t="s">
        <v>1756</v>
      </c>
      <c r="BA2730" t="s">
        <v>1767</v>
      </c>
      <c r="BB2730" t="s">
        <v>7176</v>
      </c>
      <c r="BC2730" t="s">
        <v>7177</v>
      </c>
      <c r="BD2730" t="s">
        <v>825</v>
      </c>
      <c r="BE2730" t="s">
        <v>1756</v>
      </c>
      <c r="BF2730" t="s">
        <v>825</v>
      </c>
    </row>
    <row r="2731" spans="1:58">
      <c r="A2731" t="s">
        <v>829</v>
      </c>
      <c r="B2731">
        <v>6</v>
      </c>
      <c r="C2731">
        <v>0</v>
      </c>
      <c r="D2731">
        <v>10193</v>
      </c>
      <c r="E2731" t="s">
        <v>7174</v>
      </c>
      <c r="F2731">
        <v>53510604</v>
      </c>
      <c r="G2731" t="s">
        <v>2041</v>
      </c>
      <c r="H2731">
        <v>0</v>
      </c>
      <c r="I2731" t="s">
        <v>2103</v>
      </c>
      <c r="J2731">
        <v>70</v>
      </c>
      <c r="K2731">
        <v>11.5</v>
      </c>
      <c r="L2731" t="s">
        <v>1771</v>
      </c>
      <c r="M2731" t="s">
        <v>1756</v>
      </c>
      <c r="N2731" t="s">
        <v>1756</v>
      </c>
      <c r="O2731" t="s">
        <v>2104</v>
      </c>
      <c r="P2731" t="s">
        <v>1757</v>
      </c>
      <c r="Q2731" s="387">
        <v>805</v>
      </c>
      <c r="R2731">
        <v>104.65</v>
      </c>
      <c r="S2731">
        <v>909.64999999999986</v>
      </c>
      <c r="T2731" s="388">
        <v>44474</v>
      </c>
      <c r="U2731">
        <v>0</v>
      </c>
      <c r="V2731" t="s">
        <v>834</v>
      </c>
      <c r="W2731" s="388">
        <v>44490</v>
      </c>
      <c r="X2731">
        <v>168</v>
      </c>
      <c r="Y2731">
        <v>0</v>
      </c>
      <c r="Z2731">
        <v>0</v>
      </c>
      <c r="AA2731" t="s">
        <v>1758</v>
      </c>
      <c r="AB2731" t="s">
        <v>825</v>
      </c>
      <c r="AD2731" t="s">
        <v>2045</v>
      </c>
      <c r="AE2731" t="s">
        <v>2046</v>
      </c>
      <c r="AI2731" t="s">
        <v>1761</v>
      </c>
      <c r="AL2731" t="s">
        <v>7175</v>
      </c>
      <c r="AM2731">
        <v>6</v>
      </c>
      <c r="AN2731" t="s">
        <v>3133</v>
      </c>
      <c r="AO2731" t="s">
        <v>2852</v>
      </c>
      <c r="AP2731">
        <v>0</v>
      </c>
      <c r="AQ2731" s="388">
        <v>44481</v>
      </c>
      <c r="AS2731" t="s">
        <v>3186</v>
      </c>
      <c r="AT2731" s="388">
        <v>44484</v>
      </c>
      <c r="AU2731" t="s">
        <v>1756</v>
      </c>
      <c r="AV2731" t="s">
        <v>1756</v>
      </c>
      <c r="AZ2731" t="s">
        <v>1756</v>
      </c>
      <c r="BA2731" t="s">
        <v>1767</v>
      </c>
      <c r="BB2731" t="s">
        <v>7178</v>
      </c>
      <c r="BC2731" t="s">
        <v>7179</v>
      </c>
      <c r="BD2731" t="s">
        <v>825</v>
      </c>
      <c r="BE2731" t="s">
        <v>1756</v>
      </c>
      <c r="BF2731" t="s">
        <v>825</v>
      </c>
    </row>
    <row r="2732" spans="1:58">
      <c r="A2732" t="s">
        <v>829</v>
      </c>
      <c r="B2732">
        <v>6</v>
      </c>
      <c r="C2732">
        <v>0</v>
      </c>
      <c r="D2732">
        <v>10193</v>
      </c>
      <c r="E2732" t="s">
        <v>7174</v>
      </c>
      <c r="F2732">
        <v>53510604</v>
      </c>
      <c r="G2732" t="s">
        <v>2041</v>
      </c>
      <c r="H2732">
        <v>0</v>
      </c>
      <c r="I2732" t="s">
        <v>2103</v>
      </c>
      <c r="J2732">
        <v>70</v>
      </c>
      <c r="K2732">
        <v>93.5</v>
      </c>
      <c r="L2732" t="s">
        <v>1771</v>
      </c>
      <c r="M2732" t="s">
        <v>1756</v>
      </c>
      <c r="N2732" t="s">
        <v>1756</v>
      </c>
      <c r="O2732" t="s">
        <v>2104</v>
      </c>
      <c r="P2732" t="s">
        <v>1757</v>
      </c>
      <c r="Q2732" s="387">
        <v>6545</v>
      </c>
      <c r="R2732">
        <v>850.85</v>
      </c>
      <c r="S2732">
        <v>7395.8499999999995</v>
      </c>
      <c r="T2732" s="388">
        <v>44474</v>
      </c>
      <c r="U2732">
        <v>0</v>
      </c>
      <c r="V2732" t="s">
        <v>834</v>
      </c>
      <c r="W2732" s="388">
        <v>44490</v>
      </c>
      <c r="X2732">
        <v>168</v>
      </c>
      <c r="Y2732">
        <v>0</v>
      </c>
      <c r="Z2732">
        <v>0</v>
      </c>
      <c r="AA2732" t="s">
        <v>1758</v>
      </c>
      <c r="AB2732" t="s">
        <v>825</v>
      </c>
      <c r="AD2732" t="s">
        <v>2045</v>
      </c>
      <c r="AE2732" t="s">
        <v>2046</v>
      </c>
      <c r="AI2732" t="s">
        <v>1761</v>
      </c>
      <c r="AL2732" t="s">
        <v>7175</v>
      </c>
      <c r="AM2732">
        <v>6</v>
      </c>
      <c r="AN2732" t="s">
        <v>3133</v>
      </c>
      <c r="AO2732" t="s">
        <v>2852</v>
      </c>
      <c r="AP2732">
        <v>0</v>
      </c>
      <c r="AQ2732" s="388">
        <v>44481</v>
      </c>
      <c r="AS2732" t="s">
        <v>3186</v>
      </c>
      <c r="AT2732" s="388">
        <v>44484</v>
      </c>
      <c r="AU2732" t="s">
        <v>1756</v>
      </c>
      <c r="AV2732" t="s">
        <v>1756</v>
      </c>
      <c r="AZ2732" t="s">
        <v>1756</v>
      </c>
      <c r="BA2732" t="s">
        <v>1767</v>
      </c>
      <c r="BB2732" t="s">
        <v>7180</v>
      </c>
      <c r="BC2732" t="s">
        <v>7181</v>
      </c>
      <c r="BD2732" t="s">
        <v>825</v>
      </c>
      <c r="BE2732" t="s">
        <v>1756</v>
      </c>
      <c r="BF2732" t="s">
        <v>825</v>
      </c>
    </row>
    <row r="2733" spans="1:58">
      <c r="A2733" t="s">
        <v>829</v>
      </c>
      <c r="B2733">
        <v>6</v>
      </c>
      <c r="C2733">
        <v>0</v>
      </c>
      <c r="D2733">
        <v>10193</v>
      </c>
      <c r="E2733" t="s">
        <v>7174</v>
      </c>
      <c r="F2733">
        <v>53510604</v>
      </c>
      <c r="G2733" t="s">
        <v>2041</v>
      </c>
      <c r="H2733">
        <v>0</v>
      </c>
      <c r="I2733" t="s">
        <v>2056</v>
      </c>
      <c r="J2733">
        <v>210</v>
      </c>
      <c r="K2733">
        <v>10</v>
      </c>
      <c r="L2733" t="s">
        <v>1755</v>
      </c>
      <c r="M2733" t="s">
        <v>1756</v>
      </c>
      <c r="N2733" t="s">
        <v>1756</v>
      </c>
      <c r="P2733" t="s">
        <v>1757</v>
      </c>
      <c r="Q2733" s="387">
        <v>2100</v>
      </c>
      <c r="R2733">
        <v>273</v>
      </c>
      <c r="S2733">
        <v>2373</v>
      </c>
      <c r="T2733" s="388">
        <v>44474</v>
      </c>
      <c r="U2733">
        <v>0</v>
      </c>
      <c r="V2733" t="s">
        <v>834</v>
      </c>
      <c r="W2733" s="388">
        <v>44490</v>
      </c>
      <c r="X2733">
        <v>168</v>
      </c>
      <c r="Y2733">
        <v>0</v>
      </c>
      <c r="Z2733">
        <v>0</v>
      </c>
      <c r="AA2733" t="s">
        <v>1758</v>
      </c>
      <c r="AB2733" t="s">
        <v>825</v>
      </c>
      <c r="AD2733" t="s">
        <v>2045</v>
      </c>
      <c r="AE2733" t="s">
        <v>2046</v>
      </c>
      <c r="AI2733" t="s">
        <v>1761</v>
      </c>
      <c r="AL2733" t="s">
        <v>7175</v>
      </c>
      <c r="AM2733">
        <v>6</v>
      </c>
      <c r="AN2733" t="s">
        <v>3133</v>
      </c>
      <c r="AO2733" t="s">
        <v>2852</v>
      </c>
      <c r="AP2733">
        <v>0</v>
      </c>
      <c r="AQ2733" s="388">
        <v>44481</v>
      </c>
      <c r="AS2733" t="s">
        <v>3186</v>
      </c>
      <c r="AT2733" s="388">
        <v>44484</v>
      </c>
      <c r="AU2733" t="s">
        <v>1756</v>
      </c>
      <c r="AV2733" t="s">
        <v>1756</v>
      </c>
      <c r="AZ2733" t="s">
        <v>1756</v>
      </c>
      <c r="BA2733" t="s">
        <v>1767</v>
      </c>
      <c r="BB2733" t="s">
        <v>7182</v>
      </c>
      <c r="BC2733" t="s">
        <v>7183</v>
      </c>
      <c r="BD2733" t="s">
        <v>825</v>
      </c>
      <c r="BE2733" t="s">
        <v>1756</v>
      </c>
      <c r="BF2733" t="s">
        <v>825</v>
      </c>
    </row>
    <row r="2734" spans="1:58">
      <c r="A2734" t="s">
        <v>829</v>
      </c>
      <c r="B2734">
        <v>6</v>
      </c>
      <c r="C2734">
        <v>0</v>
      </c>
      <c r="D2734">
        <v>10193</v>
      </c>
      <c r="E2734" t="s">
        <v>7174</v>
      </c>
      <c r="F2734">
        <v>53510604</v>
      </c>
      <c r="G2734" t="s">
        <v>2041</v>
      </c>
      <c r="H2734">
        <v>0</v>
      </c>
      <c r="I2734" t="s">
        <v>2073</v>
      </c>
      <c r="J2734">
        <v>243.75</v>
      </c>
      <c r="K2734">
        <v>1</v>
      </c>
      <c r="L2734" t="s">
        <v>1755</v>
      </c>
      <c r="M2734" t="s">
        <v>2074</v>
      </c>
      <c r="N2734" t="s">
        <v>1757</v>
      </c>
      <c r="O2734" t="s">
        <v>1756</v>
      </c>
      <c r="P2734" t="s">
        <v>1756</v>
      </c>
      <c r="Q2734" s="387">
        <v>243.75</v>
      </c>
      <c r="R2734">
        <v>31.6875</v>
      </c>
      <c r="S2734">
        <v>275.4375</v>
      </c>
      <c r="T2734" s="388">
        <v>44474</v>
      </c>
      <c r="U2734">
        <v>0</v>
      </c>
      <c r="V2734" t="s">
        <v>834</v>
      </c>
      <c r="W2734" s="388">
        <v>44490</v>
      </c>
      <c r="X2734">
        <v>168</v>
      </c>
      <c r="Y2734">
        <v>0</v>
      </c>
      <c r="Z2734">
        <v>0</v>
      </c>
      <c r="AA2734" t="s">
        <v>1758</v>
      </c>
      <c r="AB2734" t="s">
        <v>825</v>
      </c>
      <c r="AD2734" t="s">
        <v>2045</v>
      </c>
      <c r="AE2734" t="s">
        <v>2046</v>
      </c>
      <c r="AI2734" t="s">
        <v>1761</v>
      </c>
      <c r="AL2734" t="s">
        <v>7175</v>
      </c>
      <c r="AM2734">
        <v>6</v>
      </c>
      <c r="AN2734" t="s">
        <v>3133</v>
      </c>
      <c r="AO2734" t="s">
        <v>2852</v>
      </c>
      <c r="AP2734">
        <v>0</v>
      </c>
      <c r="AQ2734" s="388">
        <v>44481</v>
      </c>
      <c r="AS2734" t="s">
        <v>3186</v>
      </c>
      <c r="AT2734" s="388">
        <v>44484</v>
      </c>
      <c r="AU2734" t="s">
        <v>1756</v>
      </c>
      <c r="AV2734" t="s">
        <v>1756</v>
      </c>
      <c r="AZ2734" t="s">
        <v>1756</v>
      </c>
      <c r="BA2734" t="s">
        <v>1767</v>
      </c>
      <c r="BB2734" t="s">
        <v>7184</v>
      </c>
      <c r="BC2734" t="s">
        <v>7185</v>
      </c>
      <c r="BD2734" t="s">
        <v>825</v>
      </c>
      <c r="BE2734" t="s">
        <v>1756</v>
      </c>
      <c r="BF2734" t="s">
        <v>825</v>
      </c>
    </row>
    <row r="2735" spans="1:58">
      <c r="A2735" t="s">
        <v>829</v>
      </c>
      <c r="B2735">
        <v>6</v>
      </c>
      <c r="C2735">
        <v>0</v>
      </c>
      <c r="D2735">
        <v>10193</v>
      </c>
      <c r="E2735" t="s">
        <v>7174</v>
      </c>
      <c r="F2735">
        <v>53510604</v>
      </c>
      <c r="G2735" t="s">
        <v>2041</v>
      </c>
      <c r="H2735">
        <v>0</v>
      </c>
      <c r="I2735" t="s">
        <v>3047</v>
      </c>
      <c r="J2735">
        <v>55.2</v>
      </c>
      <c r="K2735">
        <v>11.5</v>
      </c>
      <c r="L2735" t="s">
        <v>2063</v>
      </c>
      <c r="M2735" t="s">
        <v>3048</v>
      </c>
      <c r="N2735" t="s">
        <v>1757</v>
      </c>
      <c r="O2735" t="s">
        <v>1756</v>
      </c>
      <c r="P2735" t="s">
        <v>1756</v>
      </c>
      <c r="Q2735" s="387">
        <v>634.79999999999995</v>
      </c>
      <c r="R2735">
        <v>82.524000000000001</v>
      </c>
      <c r="S2735">
        <v>717.32399999999984</v>
      </c>
      <c r="T2735" s="388">
        <v>44474</v>
      </c>
      <c r="U2735">
        <v>0</v>
      </c>
      <c r="V2735" t="s">
        <v>834</v>
      </c>
      <c r="W2735" s="388">
        <v>44490</v>
      </c>
      <c r="X2735">
        <v>168</v>
      </c>
      <c r="Y2735">
        <v>0</v>
      </c>
      <c r="Z2735">
        <v>0</v>
      </c>
      <c r="AA2735" t="s">
        <v>1758</v>
      </c>
      <c r="AB2735" t="s">
        <v>825</v>
      </c>
      <c r="AD2735" t="s">
        <v>2045</v>
      </c>
      <c r="AE2735" t="s">
        <v>2046</v>
      </c>
      <c r="AI2735" t="s">
        <v>1761</v>
      </c>
      <c r="AL2735" t="s">
        <v>7175</v>
      </c>
      <c r="AM2735">
        <v>6</v>
      </c>
      <c r="AN2735" t="s">
        <v>3133</v>
      </c>
      <c r="AO2735" t="s">
        <v>2852</v>
      </c>
      <c r="AP2735">
        <v>0</v>
      </c>
      <c r="AQ2735" s="388">
        <v>44481</v>
      </c>
      <c r="AS2735" t="s">
        <v>3186</v>
      </c>
      <c r="AT2735" s="388">
        <v>44484</v>
      </c>
      <c r="AU2735" t="s">
        <v>1756</v>
      </c>
      <c r="AV2735" t="s">
        <v>1756</v>
      </c>
      <c r="AZ2735" t="s">
        <v>1756</v>
      </c>
      <c r="BA2735" t="s">
        <v>1767</v>
      </c>
      <c r="BB2735" t="s">
        <v>7186</v>
      </c>
      <c r="BC2735" t="s">
        <v>7187</v>
      </c>
      <c r="BD2735" t="s">
        <v>825</v>
      </c>
      <c r="BE2735" t="s">
        <v>1756</v>
      </c>
      <c r="BF2735" t="s">
        <v>825</v>
      </c>
    </row>
    <row r="2736" spans="1:58">
      <c r="A2736" t="s">
        <v>829</v>
      </c>
      <c r="B2736">
        <v>6</v>
      </c>
      <c r="C2736">
        <v>0</v>
      </c>
      <c r="D2736">
        <v>10193</v>
      </c>
      <c r="E2736" t="s">
        <v>7174</v>
      </c>
      <c r="F2736">
        <v>53510604</v>
      </c>
      <c r="G2736" t="s">
        <v>2041</v>
      </c>
      <c r="H2736">
        <v>0</v>
      </c>
      <c r="I2736" t="s">
        <v>3047</v>
      </c>
      <c r="J2736">
        <v>55.2</v>
      </c>
      <c r="K2736">
        <v>93.5</v>
      </c>
      <c r="L2736" t="s">
        <v>2063</v>
      </c>
      <c r="M2736" t="s">
        <v>3048</v>
      </c>
      <c r="N2736" t="s">
        <v>1757</v>
      </c>
      <c r="O2736" t="s">
        <v>1756</v>
      </c>
      <c r="P2736" t="s">
        <v>1756</v>
      </c>
      <c r="Q2736" s="387">
        <v>5161.2</v>
      </c>
      <c r="R2736">
        <v>670.95600000000002</v>
      </c>
      <c r="S2736">
        <v>5832.155999999999</v>
      </c>
      <c r="T2736" s="388">
        <v>44474</v>
      </c>
      <c r="U2736">
        <v>0</v>
      </c>
      <c r="V2736" t="s">
        <v>834</v>
      </c>
      <c r="W2736" s="388">
        <v>44490</v>
      </c>
      <c r="X2736">
        <v>168</v>
      </c>
      <c r="Y2736">
        <v>0</v>
      </c>
      <c r="Z2736">
        <v>0</v>
      </c>
      <c r="AA2736" t="s">
        <v>1758</v>
      </c>
      <c r="AB2736" t="s">
        <v>825</v>
      </c>
      <c r="AD2736" t="s">
        <v>2045</v>
      </c>
      <c r="AE2736" t="s">
        <v>2046</v>
      </c>
      <c r="AI2736" t="s">
        <v>1761</v>
      </c>
      <c r="AL2736" t="s">
        <v>7175</v>
      </c>
      <c r="AM2736">
        <v>6</v>
      </c>
      <c r="AN2736" t="s">
        <v>3133</v>
      </c>
      <c r="AO2736" t="s">
        <v>2852</v>
      </c>
      <c r="AP2736">
        <v>0</v>
      </c>
      <c r="AQ2736" s="388">
        <v>44481</v>
      </c>
      <c r="AS2736" t="s">
        <v>3186</v>
      </c>
      <c r="AT2736" s="388">
        <v>44484</v>
      </c>
      <c r="AU2736" t="s">
        <v>1756</v>
      </c>
      <c r="AV2736" t="s">
        <v>1756</v>
      </c>
      <c r="AZ2736" t="s">
        <v>1756</v>
      </c>
      <c r="BA2736" t="s">
        <v>1767</v>
      </c>
      <c r="BB2736" t="s">
        <v>7188</v>
      </c>
      <c r="BC2736" t="s">
        <v>7189</v>
      </c>
      <c r="BD2736" t="s">
        <v>825</v>
      </c>
      <c r="BE2736" t="s">
        <v>1756</v>
      </c>
      <c r="BF2736" t="s">
        <v>825</v>
      </c>
    </row>
    <row r="2737" spans="1:58">
      <c r="A2737" t="s">
        <v>829</v>
      </c>
      <c r="B2737">
        <v>6</v>
      </c>
      <c r="C2737">
        <v>0</v>
      </c>
      <c r="D2737">
        <v>10202</v>
      </c>
      <c r="E2737" t="s">
        <v>7190</v>
      </c>
      <c r="F2737">
        <v>53510604</v>
      </c>
      <c r="G2737" t="s">
        <v>2041</v>
      </c>
      <c r="H2737">
        <v>0</v>
      </c>
      <c r="I2737" t="s">
        <v>2052</v>
      </c>
      <c r="J2737">
        <v>75</v>
      </c>
      <c r="K2737">
        <v>12</v>
      </c>
      <c r="L2737" t="s">
        <v>1771</v>
      </c>
      <c r="M2737" t="s">
        <v>1756</v>
      </c>
      <c r="N2737" t="s">
        <v>1756</v>
      </c>
      <c r="O2737" t="s">
        <v>2053</v>
      </c>
      <c r="P2737" t="s">
        <v>1757</v>
      </c>
      <c r="Q2737" s="387">
        <v>900</v>
      </c>
      <c r="R2737">
        <v>117</v>
      </c>
      <c r="S2737">
        <v>1016.9999999999999</v>
      </c>
      <c r="T2737" s="388">
        <v>44474</v>
      </c>
      <c r="U2737">
        <v>0</v>
      </c>
      <c r="V2737" t="s">
        <v>834</v>
      </c>
      <c r="W2737" s="388">
        <v>44490</v>
      </c>
      <c r="X2737">
        <v>168</v>
      </c>
      <c r="Y2737">
        <v>0</v>
      </c>
      <c r="Z2737">
        <v>0</v>
      </c>
      <c r="AA2737" t="s">
        <v>1758</v>
      </c>
      <c r="AB2737" t="s">
        <v>825</v>
      </c>
      <c r="AD2737" t="s">
        <v>2045</v>
      </c>
      <c r="AE2737" t="s">
        <v>2046</v>
      </c>
      <c r="AI2737" t="s">
        <v>1761</v>
      </c>
      <c r="AL2737" t="s">
        <v>5239</v>
      </c>
      <c r="AM2737">
        <v>6</v>
      </c>
      <c r="AN2737" t="s">
        <v>1833</v>
      </c>
      <c r="AO2737" t="s">
        <v>3277</v>
      </c>
      <c r="AP2737">
        <v>0</v>
      </c>
      <c r="AQ2737" s="388">
        <v>44481</v>
      </c>
      <c r="AS2737" t="s">
        <v>3186</v>
      </c>
      <c r="AT2737" s="388">
        <v>44484</v>
      </c>
      <c r="AU2737" t="s">
        <v>1756</v>
      </c>
      <c r="AV2737" t="s">
        <v>1756</v>
      </c>
      <c r="AZ2737" t="s">
        <v>1756</v>
      </c>
      <c r="BA2737" t="s">
        <v>1767</v>
      </c>
      <c r="BB2737" t="s">
        <v>7191</v>
      </c>
      <c r="BC2737" t="s">
        <v>7192</v>
      </c>
      <c r="BD2737" t="s">
        <v>825</v>
      </c>
      <c r="BE2737" t="s">
        <v>1756</v>
      </c>
      <c r="BF2737" t="s">
        <v>825</v>
      </c>
    </row>
    <row r="2738" spans="1:58">
      <c r="A2738" t="s">
        <v>829</v>
      </c>
      <c r="B2738">
        <v>6</v>
      </c>
      <c r="C2738">
        <v>0</v>
      </c>
      <c r="D2738">
        <v>10202</v>
      </c>
      <c r="E2738" t="s">
        <v>7190</v>
      </c>
      <c r="F2738">
        <v>53510604</v>
      </c>
      <c r="G2738" t="s">
        <v>2041</v>
      </c>
      <c r="H2738">
        <v>0</v>
      </c>
      <c r="I2738" t="s">
        <v>2062</v>
      </c>
      <c r="J2738">
        <v>138.05000000000001</v>
      </c>
      <c r="K2738">
        <v>11</v>
      </c>
      <c r="L2738" t="s">
        <v>2063</v>
      </c>
      <c r="M2738" t="s">
        <v>2064</v>
      </c>
      <c r="N2738" t="s">
        <v>1757</v>
      </c>
      <c r="O2738" t="s">
        <v>1756</v>
      </c>
      <c r="P2738" t="s">
        <v>1756</v>
      </c>
      <c r="Q2738" s="387">
        <v>1518.55</v>
      </c>
      <c r="R2738">
        <v>197.41149999999999</v>
      </c>
      <c r="S2738">
        <v>1715.9614999999999</v>
      </c>
      <c r="T2738" s="388">
        <v>44474</v>
      </c>
      <c r="U2738">
        <v>0</v>
      </c>
      <c r="V2738" t="s">
        <v>834</v>
      </c>
      <c r="W2738" s="388">
        <v>44490</v>
      </c>
      <c r="X2738">
        <v>168</v>
      </c>
      <c r="Y2738">
        <v>0</v>
      </c>
      <c r="Z2738">
        <v>0</v>
      </c>
      <c r="AA2738" t="s">
        <v>1758</v>
      </c>
      <c r="AB2738" t="s">
        <v>825</v>
      </c>
      <c r="AD2738" t="s">
        <v>2045</v>
      </c>
      <c r="AE2738" t="s">
        <v>2046</v>
      </c>
      <c r="AI2738" t="s">
        <v>1761</v>
      </c>
      <c r="AL2738" t="s">
        <v>5239</v>
      </c>
      <c r="AM2738">
        <v>6</v>
      </c>
      <c r="AN2738" t="s">
        <v>1833</v>
      </c>
      <c r="AO2738" t="s">
        <v>3277</v>
      </c>
      <c r="AP2738">
        <v>0</v>
      </c>
      <c r="AQ2738" s="388">
        <v>44481</v>
      </c>
      <c r="AS2738" t="s">
        <v>3186</v>
      </c>
      <c r="AT2738" s="388">
        <v>44484</v>
      </c>
      <c r="AU2738" t="s">
        <v>1756</v>
      </c>
      <c r="AV2738" t="s">
        <v>1756</v>
      </c>
      <c r="AZ2738" t="s">
        <v>1756</v>
      </c>
      <c r="BA2738" t="s">
        <v>1767</v>
      </c>
      <c r="BB2738" t="s">
        <v>7193</v>
      </c>
      <c r="BC2738" t="s">
        <v>7194</v>
      </c>
      <c r="BD2738" t="s">
        <v>825</v>
      </c>
      <c r="BE2738" t="s">
        <v>1756</v>
      </c>
      <c r="BF2738" t="s">
        <v>825</v>
      </c>
    </row>
    <row r="2739" spans="1:58">
      <c r="A2739" t="s">
        <v>829</v>
      </c>
      <c r="B2739">
        <v>6</v>
      </c>
      <c r="C2739">
        <v>0</v>
      </c>
      <c r="D2739">
        <v>10562</v>
      </c>
      <c r="E2739" t="s">
        <v>7195</v>
      </c>
      <c r="F2739">
        <v>53530601</v>
      </c>
      <c r="G2739" t="s">
        <v>1753</v>
      </c>
      <c r="H2739">
        <v>0</v>
      </c>
      <c r="I2739" t="s">
        <v>2103</v>
      </c>
      <c r="J2739">
        <v>70</v>
      </c>
      <c r="K2739">
        <v>9.5</v>
      </c>
      <c r="L2739" t="s">
        <v>1771</v>
      </c>
      <c r="M2739" t="s">
        <v>1756</v>
      </c>
      <c r="N2739" t="s">
        <v>1756</v>
      </c>
      <c r="O2739" t="s">
        <v>2104</v>
      </c>
      <c r="P2739" t="s">
        <v>1757</v>
      </c>
      <c r="Q2739" s="387">
        <v>665</v>
      </c>
      <c r="R2739">
        <v>86.45</v>
      </c>
      <c r="S2739">
        <v>751.44999999999993</v>
      </c>
      <c r="T2739" s="388">
        <v>44522</v>
      </c>
      <c r="U2739">
        <v>0</v>
      </c>
      <c r="V2739" t="s">
        <v>835</v>
      </c>
      <c r="W2739" s="388">
        <v>44532</v>
      </c>
      <c r="X2739">
        <v>171</v>
      </c>
      <c r="Y2739">
        <v>0</v>
      </c>
      <c r="Z2739">
        <v>0</v>
      </c>
      <c r="AA2739" t="s">
        <v>1758</v>
      </c>
      <c r="AB2739" t="s">
        <v>827</v>
      </c>
      <c r="AD2739" t="s">
        <v>2045</v>
      </c>
      <c r="AE2739" t="s">
        <v>2046</v>
      </c>
      <c r="AI2739" t="s">
        <v>1761</v>
      </c>
      <c r="AL2739" t="s">
        <v>7196</v>
      </c>
      <c r="AM2739">
        <v>6</v>
      </c>
      <c r="AN2739" t="s">
        <v>1400</v>
      </c>
      <c r="AO2739" t="s">
        <v>1808</v>
      </c>
      <c r="AP2739">
        <v>0</v>
      </c>
      <c r="AQ2739" s="388">
        <v>44525</v>
      </c>
      <c r="AS2739" t="s">
        <v>2806</v>
      </c>
      <c r="AT2739" s="388">
        <v>44526</v>
      </c>
      <c r="AU2739" t="s">
        <v>1756</v>
      </c>
      <c r="AV2739" t="s">
        <v>1756</v>
      </c>
      <c r="AZ2739" t="s">
        <v>2807</v>
      </c>
      <c r="BA2739" t="s">
        <v>1767</v>
      </c>
      <c r="BB2739" t="s">
        <v>7197</v>
      </c>
      <c r="BC2739" t="s">
        <v>7198</v>
      </c>
      <c r="BD2739" t="s">
        <v>827</v>
      </c>
      <c r="BE2739" t="s">
        <v>1756</v>
      </c>
      <c r="BF2739" t="s">
        <v>827</v>
      </c>
    </row>
    <row r="2740" spans="1:58">
      <c r="A2740" t="s">
        <v>829</v>
      </c>
      <c r="B2740">
        <v>6</v>
      </c>
      <c r="C2740">
        <v>0</v>
      </c>
      <c r="D2740">
        <v>10562</v>
      </c>
      <c r="E2740" t="s">
        <v>7195</v>
      </c>
      <c r="F2740">
        <v>53530601</v>
      </c>
      <c r="G2740" t="s">
        <v>1753</v>
      </c>
      <c r="H2740">
        <v>0</v>
      </c>
      <c r="I2740" t="s">
        <v>2056</v>
      </c>
      <c r="J2740">
        <v>210</v>
      </c>
      <c r="K2740">
        <v>1</v>
      </c>
      <c r="L2740" t="s">
        <v>1755</v>
      </c>
      <c r="M2740" t="s">
        <v>1756</v>
      </c>
      <c r="N2740" t="s">
        <v>1756</v>
      </c>
      <c r="P2740" t="s">
        <v>1757</v>
      </c>
      <c r="Q2740" s="387">
        <v>210</v>
      </c>
      <c r="R2740">
        <v>27.3</v>
      </c>
      <c r="S2740">
        <v>237.29999999999998</v>
      </c>
      <c r="T2740" s="388">
        <v>44522</v>
      </c>
      <c r="U2740">
        <v>0</v>
      </c>
      <c r="V2740" t="s">
        <v>835</v>
      </c>
      <c r="W2740" s="388">
        <v>44532</v>
      </c>
      <c r="X2740">
        <v>171</v>
      </c>
      <c r="Y2740">
        <v>0</v>
      </c>
      <c r="Z2740">
        <v>0</v>
      </c>
      <c r="AA2740" t="s">
        <v>1758</v>
      </c>
      <c r="AB2740" t="s">
        <v>827</v>
      </c>
      <c r="AD2740" t="s">
        <v>2045</v>
      </c>
      <c r="AE2740" t="s">
        <v>2046</v>
      </c>
      <c r="AI2740" t="s">
        <v>1761</v>
      </c>
      <c r="AL2740" t="s">
        <v>7196</v>
      </c>
      <c r="AM2740">
        <v>6</v>
      </c>
      <c r="AN2740" t="s">
        <v>1400</v>
      </c>
      <c r="AO2740" t="s">
        <v>1808</v>
      </c>
      <c r="AP2740">
        <v>0</v>
      </c>
      <c r="AQ2740" s="388">
        <v>44525</v>
      </c>
      <c r="AS2740" t="s">
        <v>2806</v>
      </c>
      <c r="AT2740" s="388">
        <v>44526</v>
      </c>
      <c r="AU2740" t="s">
        <v>1756</v>
      </c>
      <c r="AV2740" t="s">
        <v>1756</v>
      </c>
      <c r="AZ2740" t="s">
        <v>2807</v>
      </c>
      <c r="BA2740" t="s">
        <v>1767</v>
      </c>
      <c r="BB2740" t="s">
        <v>7199</v>
      </c>
      <c r="BC2740" t="s">
        <v>7200</v>
      </c>
      <c r="BD2740" t="s">
        <v>827</v>
      </c>
      <c r="BE2740" t="s">
        <v>1756</v>
      </c>
      <c r="BF2740" t="s">
        <v>827</v>
      </c>
    </row>
    <row r="2741" spans="1:58">
      <c r="A2741" t="s">
        <v>829</v>
      </c>
      <c r="B2741">
        <v>6</v>
      </c>
      <c r="C2741">
        <v>0</v>
      </c>
      <c r="D2741">
        <v>10562</v>
      </c>
      <c r="E2741" t="s">
        <v>7195</v>
      </c>
      <c r="F2741">
        <v>53530601</v>
      </c>
      <c r="G2741" t="s">
        <v>1753</v>
      </c>
      <c r="H2741">
        <v>0</v>
      </c>
      <c r="I2741" t="s">
        <v>2113</v>
      </c>
      <c r="J2741">
        <v>122.39</v>
      </c>
      <c r="K2741">
        <v>9.5</v>
      </c>
      <c r="L2741" t="s">
        <v>2063</v>
      </c>
      <c r="M2741" t="s">
        <v>2114</v>
      </c>
      <c r="N2741" t="s">
        <v>1757</v>
      </c>
      <c r="O2741" t="s">
        <v>1756</v>
      </c>
      <c r="P2741" t="s">
        <v>1756</v>
      </c>
      <c r="Q2741" s="387">
        <v>1162.7049999999999</v>
      </c>
      <c r="R2741">
        <v>151.15164999999999</v>
      </c>
      <c r="S2741">
        <v>1313.8566499999997</v>
      </c>
      <c r="T2741" s="388">
        <v>44522</v>
      </c>
      <c r="U2741">
        <v>0</v>
      </c>
      <c r="V2741" t="s">
        <v>835</v>
      </c>
      <c r="W2741" s="388">
        <v>44532</v>
      </c>
      <c r="X2741">
        <v>171</v>
      </c>
      <c r="Y2741">
        <v>0</v>
      </c>
      <c r="Z2741">
        <v>0</v>
      </c>
      <c r="AA2741" t="s">
        <v>1758</v>
      </c>
      <c r="AB2741" t="s">
        <v>827</v>
      </c>
      <c r="AD2741" t="s">
        <v>2045</v>
      </c>
      <c r="AE2741" t="s">
        <v>2046</v>
      </c>
      <c r="AI2741" t="s">
        <v>1761</v>
      </c>
      <c r="AL2741" t="s">
        <v>7196</v>
      </c>
      <c r="AM2741">
        <v>6</v>
      </c>
      <c r="AN2741" t="s">
        <v>1400</v>
      </c>
      <c r="AO2741" t="s">
        <v>1808</v>
      </c>
      <c r="AP2741">
        <v>0</v>
      </c>
      <c r="AQ2741" s="388">
        <v>44525</v>
      </c>
      <c r="AS2741" t="s">
        <v>2806</v>
      </c>
      <c r="AT2741" s="388">
        <v>44526</v>
      </c>
      <c r="AU2741" t="s">
        <v>1756</v>
      </c>
      <c r="AV2741" t="s">
        <v>1756</v>
      </c>
      <c r="AZ2741" t="s">
        <v>2807</v>
      </c>
      <c r="BA2741" t="s">
        <v>1767</v>
      </c>
      <c r="BB2741" t="s">
        <v>7201</v>
      </c>
      <c r="BC2741" t="s">
        <v>7202</v>
      </c>
      <c r="BD2741" t="s">
        <v>827</v>
      </c>
      <c r="BE2741" t="s">
        <v>1756</v>
      </c>
      <c r="BF2741" t="s">
        <v>827</v>
      </c>
    </row>
    <row r="2742" spans="1:58">
      <c r="A2742" t="s">
        <v>829</v>
      </c>
      <c r="B2742">
        <v>6</v>
      </c>
      <c r="C2742">
        <v>0</v>
      </c>
      <c r="D2742">
        <v>10335</v>
      </c>
      <c r="E2742" t="s">
        <v>7203</v>
      </c>
      <c r="F2742">
        <v>53510612</v>
      </c>
      <c r="G2742" t="s">
        <v>2041</v>
      </c>
      <c r="H2742">
        <v>0</v>
      </c>
      <c r="I2742" t="s">
        <v>2052</v>
      </c>
      <c r="J2742">
        <v>75</v>
      </c>
      <c r="K2742">
        <v>9</v>
      </c>
      <c r="L2742" t="s">
        <v>1771</v>
      </c>
      <c r="M2742" t="s">
        <v>1756</v>
      </c>
      <c r="N2742" t="s">
        <v>1756</v>
      </c>
      <c r="O2742" t="s">
        <v>2053</v>
      </c>
      <c r="P2742" t="s">
        <v>1757</v>
      </c>
      <c r="Q2742" s="387">
        <v>675</v>
      </c>
      <c r="R2742">
        <v>87.75</v>
      </c>
      <c r="S2742">
        <v>762.74999999999989</v>
      </c>
      <c r="T2742" s="388">
        <v>44495</v>
      </c>
      <c r="U2742">
        <v>0</v>
      </c>
      <c r="V2742" t="s">
        <v>835</v>
      </c>
      <c r="W2742" s="388">
        <v>44532</v>
      </c>
      <c r="X2742">
        <v>171</v>
      </c>
      <c r="Y2742">
        <v>0</v>
      </c>
      <c r="Z2742">
        <v>0</v>
      </c>
      <c r="AA2742" t="s">
        <v>1758</v>
      </c>
      <c r="AB2742" t="s">
        <v>2044</v>
      </c>
      <c r="AD2742" t="s">
        <v>2045</v>
      </c>
      <c r="AE2742" t="s">
        <v>2046</v>
      </c>
      <c r="AI2742" t="s">
        <v>1761</v>
      </c>
      <c r="AL2742" t="s">
        <v>7204</v>
      </c>
      <c r="AM2742">
        <v>6</v>
      </c>
      <c r="AN2742" t="s">
        <v>1518</v>
      </c>
      <c r="AO2742" t="s">
        <v>2852</v>
      </c>
      <c r="AP2742">
        <v>0</v>
      </c>
      <c r="AQ2742" s="388">
        <v>44501</v>
      </c>
      <c r="AS2742" t="s">
        <v>2806</v>
      </c>
      <c r="AT2742" s="388">
        <v>44502</v>
      </c>
      <c r="AU2742" t="s">
        <v>1756</v>
      </c>
      <c r="AV2742" t="s">
        <v>1756</v>
      </c>
      <c r="AZ2742" t="s">
        <v>2807</v>
      </c>
      <c r="BA2742" t="s">
        <v>1767</v>
      </c>
      <c r="BB2742" t="s">
        <v>7205</v>
      </c>
      <c r="BC2742" t="s">
        <v>7206</v>
      </c>
      <c r="BD2742" t="s">
        <v>1756</v>
      </c>
      <c r="BE2742" t="s">
        <v>6257</v>
      </c>
      <c r="BF2742" t="s">
        <v>822</v>
      </c>
    </row>
    <row r="2743" spans="1:58">
      <c r="A2743" t="s">
        <v>829</v>
      </c>
      <c r="B2743">
        <v>6</v>
      </c>
      <c r="C2743">
        <v>0</v>
      </c>
      <c r="D2743">
        <v>10335</v>
      </c>
      <c r="E2743" t="s">
        <v>7203</v>
      </c>
      <c r="F2743">
        <v>53510612</v>
      </c>
      <c r="G2743" t="s">
        <v>2041</v>
      </c>
      <c r="H2743">
        <v>0</v>
      </c>
      <c r="I2743" t="s">
        <v>2056</v>
      </c>
      <c r="J2743">
        <v>210</v>
      </c>
      <c r="K2743">
        <v>1</v>
      </c>
      <c r="L2743" t="s">
        <v>1755</v>
      </c>
      <c r="M2743" t="s">
        <v>1756</v>
      </c>
      <c r="N2743" t="s">
        <v>1756</v>
      </c>
      <c r="P2743" t="s">
        <v>1757</v>
      </c>
      <c r="Q2743" s="387">
        <v>210</v>
      </c>
      <c r="R2743">
        <v>27.3</v>
      </c>
      <c r="S2743">
        <v>237.29999999999998</v>
      </c>
      <c r="T2743" s="388">
        <v>44495</v>
      </c>
      <c r="U2743">
        <v>0</v>
      </c>
      <c r="V2743" t="s">
        <v>835</v>
      </c>
      <c r="W2743" s="388">
        <v>44532</v>
      </c>
      <c r="X2743">
        <v>171</v>
      </c>
      <c r="Y2743">
        <v>0</v>
      </c>
      <c r="Z2743">
        <v>0</v>
      </c>
      <c r="AA2743" t="s">
        <v>1758</v>
      </c>
      <c r="AB2743" t="s">
        <v>2044</v>
      </c>
      <c r="AD2743" t="s">
        <v>2045</v>
      </c>
      <c r="AE2743" t="s">
        <v>2046</v>
      </c>
      <c r="AI2743" t="s">
        <v>1761</v>
      </c>
      <c r="AL2743" t="s">
        <v>7204</v>
      </c>
      <c r="AM2743">
        <v>6</v>
      </c>
      <c r="AN2743" t="s">
        <v>1518</v>
      </c>
      <c r="AO2743" t="s">
        <v>2852</v>
      </c>
      <c r="AP2743">
        <v>0</v>
      </c>
      <c r="AQ2743" s="388">
        <v>44501</v>
      </c>
      <c r="AS2743" t="s">
        <v>2806</v>
      </c>
      <c r="AT2743" s="388">
        <v>44502</v>
      </c>
      <c r="AU2743" t="s">
        <v>1756</v>
      </c>
      <c r="AV2743" t="s">
        <v>1756</v>
      </c>
      <c r="AZ2743" t="s">
        <v>2807</v>
      </c>
      <c r="BA2743" t="s">
        <v>1767</v>
      </c>
      <c r="BB2743" t="s">
        <v>7207</v>
      </c>
      <c r="BC2743" t="s">
        <v>7208</v>
      </c>
      <c r="BD2743" t="s">
        <v>1756</v>
      </c>
      <c r="BE2743" t="s">
        <v>6257</v>
      </c>
      <c r="BF2743" t="s">
        <v>822</v>
      </c>
    </row>
    <row r="2744" spans="1:58">
      <c r="A2744" t="s">
        <v>829</v>
      </c>
      <c r="B2744">
        <v>6</v>
      </c>
      <c r="C2744">
        <v>0</v>
      </c>
      <c r="D2744">
        <v>10335</v>
      </c>
      <c r="E2744" t="s">
        <v>7203</v>
      </c>
      <c r="F2744">
        <v>53510612</v>
      </c>
      <c r="G2744" t="s">
        <v>2041</v>
      </c>
      <c r="H2744">
        <v>0</v>
      </c>
      <c r="I2744" t="s">
        <v>2073</v>
      </c>
      <c r="J2744">
        <v>243.75</v>
      </c>
      <c r="K2744">
        <v>1</v>
      </c>
      <c r="L2744" t="s">
        <v>1755</v>
      </c>
      <c r="M2744" t="s">
        <v>2074</v>
      </c>
      <c r="N2744" t="s">
        <v>1757</v>
      </c>
      <c r="O2744" t="s">
        <v>1756</v>
      </c>
      <c r="P2744" t="s">
        <v>1756</v>
      </c>
      <c r="Q2744" s="387">
        <v>243.75</v>
      </c>
      <c r="R2744">
        <v>31.6875</v>
      </c>
      <c r="S2744">
        <v>275.4375</v>
      </c>
      <c r="T2744" s="388">
        <v>44495</v>
      </c>
      <c r="U2744">
        <v>0</v>
      </c>
      <c r="V2744" t="s">
        <v>835</v>
      </c>
      <c r="W2744" s="388">
        <v>44532</v>
      </c>
      <c r="X2744">
        <v>171</v>
      </c>
      <c r="Y2744">
        <v>0</v>
      </c>
      <c r="Z2744">
        <v>0</v>
      </c>
      <c r="AA2744" t="s">
        <v>1758</v>
      </c>
      <c r="AB2744" t="s">
        <v>2044</v>
      </c>
      <c r="AD2744" t="s">
        <v>2045</v>
      </c>
      <c r="AE2744" t="s">
        <v>2046</v>
      </c>
      <c r="AI2744" t="s">
        <v>1761</v>
      </c>
      <c r="AL2744" t="s">
        <v>7204</v>
      </c>
      <c r="AM2744">
        <v>6</v>
      </c>
      <c r="AN2744" t="s">
        <v>1518</v>
      </c>
      <c r="AO2744" t="s">
        <v>2852</v>
      </c>
      <c r="AP2744">
        <v>0</v>
      </c>
      <c r="AQ2744" s="388">
        <v>44501</v>
      </c>
      <c r="AS2744" t="s">
        <v>2806</v>
      </c>
      <c r="AT2744" s="388">
        <v>44502</v>
      </c>
      <c r="AU2744" t="s">
        <v>1756</v>
      </c>
      <c r="AV2744" t="s">
        <v>1756</v>
      </c>
      <c r="AZ2744" t="s">
        <v>2807</v>
      </c>
      <c r="BA2744" t="s">
        <v>1767</v>
      </c>
      <c r="BB2744" t="s">
        <v>7209</v>
      </c>
      <c r="BC2744" t="s">
        <v>7210</v>
      </c>
      <c r="BD2744" t="s">
        <v>1756</v>
      </c>
      <c r="BE2744" t="s">
        <v>6257</v>
      </c>
      <c r="BF2744" t="s">
        <v>822</v>
      </c>
    </row>
    <row r="2745" spans="1:58">
      <c r="A2745" t="s">
        <v>829</v>
      </c>
      <c r="B2745">
        <v>6</v>
      </c>
      <c r="C2745">
        <v>0</v>
      </c>
      <c r="D2745">
        <v>10335</v>
      </c>
      <c r="E2745" t="s">
        <v>7203</v>
      </c>
      <c r="F2745">
        <v>53510612</v>
      </c>
      <c r="G2745" t="s">
        <v>2041</v>
      </c>
      <c r="H2745">
        <v>0</v>
      </c>
      <c r="I2745" t="s">
        <v>7211</v>
      </c>
      <c r="J2745">
        <v>51.78</v>
      </c>
      <c r="K2745">
        <v>5</v>
      </c>
      <c r="L2745" t="s">
        <v>2063</v>
      </c>
      <c r="M2745" t="s">
        <v>7212</v>
      </c>
      <c r="N2745" t="s">
        <v>1757</v>
      </c>
      <c r="O2745" t="s">
        <v>1756</v>
      </c>
      <c r="P2745" t="s">
        <v>1756</v>
      </c>
      <c r="Q2745" s="387">
        <v>258.89999999999998</v>
      </c>
      <c r="R2745">
        <v>33.656999999999996</v>
      </c>
      <c r="S2745">
        <v>292.55699999999996</v>
      </c>
      <c r="T2745" s="388">
        <v>44495</v>
      </c>
      <c r="U2745">
        <v>0</v>
      </c>
      <c r="V2745" t="s">
        <v>835</v>
      </c>
      <c r="W2745" s="388">
        <v>44532</v>
      </c>
      <c r="X2745">
        <v>171</v>
      </c>
      <c r="Y2745">
        <v>0</v>
      </c>
      <c r="Z2745">
        <v>0</v>
      </c>
      <c r="AA2745" t="s">
        <v>1758</v>
      </c>
      <c r="AB2745" t="s">
        <v>2044</v>
      </c>
      <c r="AD2745" t="s">
        <v>2045</v>
      </c>
      <c r="AE2745" t="s">
        <v>2046</v>
      </c>
      <c r="AI2745" t="s">
        <v>1761</v>
      </c>
      <c r="AL2745" t="s">
        <v>7204</v>
      </c>
      <c r="AM2745">
        <v>6</v>
      </c>
      <c r="AN2745" t="s">
        <v>1518</v>
      </c>
      <c r="AO2745" t="s">
        <v>2852</v>
      </c>
      <c r="AP2745">
        <v>0</v>
      </c>
      <c r="AQ2745" s="388">
        <v>44501</v>
      </c>
      <c r="AS2745" t="s">
        <v>2806</v>
      </c>
      <c r="AT2745" s="388">
        <v>44502</v>
      </c>
      <c r="AU2745" t="s">
        <v>1756</v>
      </c>
      <c r="AV2745" t="s">
        <v>1756</v>
      </c>
      <c r="AZ2745" t="s">
        <v>2807</v>
      </c>
      <c r="BA2745" t="s">
        <v>1767</v>
      </c>
      <c r="BB2745" t="s">
        <v>7213</v>
      </c>
      <c r="BC2745" t="s">
        <v>7214</v>
      </c>
      <c r="BD2745" t="s">
        <v>1756</v>
      </c>
      <c r="BE2745" t="s">
        <v>6257</v>
      </c>
      <c r="BF2745" t="s">
        <v>822</v>
      </c>
    </row>
    <row r="2746" spans="1:58">
      <c r="A2746" t="s">
        <v>829</v>
      </c>
      <c r="B2746">
        <v>6</v>
      </c>
      <c r="C2746">
        <v>0</v>
      </c>
      <c r="D2746">
        <v>10335</v>
      </c>
      <c r="E2746" t="s">
        <v>7203</v>
      </c>
      <c r="F2746">
        <v>53510612</v>
      </c>
      <c r="G2746" t="s">
        <v>2041</v>
      </c>
      <c r="H2746">
        <v>0</v>
      </c>
      <c r="I2746" t="s">
        <v>2083</v>
      </c>
      <c r="J2746">
        <v>12.21</v>
      </c>
      <c r="K2746">
        <v>8</v>
      </c>
      <c r="L2746" t="s">
        <v>1771</v>
      </c>
      <c r="M2746" t="s">
        <v>2084</v>
      </c>
      <c r="N2746" t="s">
        <v>1757</v>
      </c>
      <c r="O2746" t="s">
        <v>1756</v>
      </c>
      <c r="P2746" t="s">
        <v>1756</v>
      </c>
      <c r="Q2746" s="387">
        <v>97.68</v>
      </c>
      <c r="R2746">
        <v>12.698400000000001</v>
      </c>
      <c r="S2746">
        <v>110.3784</v>
      </c>
      <c r="T2746" s="388">
        <v>44495</v>
      </c>
      <c r="U2746">
        <v>0</v>
      </c>
      <c r="V2746" t="s">
        <v>835</v>
      </c>
      <c r="W2746" s="388">
        <v>44532</v>
      </c>
      <c r="X2746">
        <v>171</v>
      </c>
      <c r="Y2746">
        <v>0</v>
      </c>
      <c r="Z2746">
        <v>0</v>
      </c>
      <c r="AA2746" t="s">
        <v>1758</v>
      </c>
      <c r="AB2746" t="s">
        <v>2044</v>
      </c>
      <c r="AD2746" t="s">
        <v>2045</v>
      </c>
      <c r="AE2746" t="s">
        <v>2046</v>
      </c>
      <c r="AI2746" t="s">
        <v>1761</v>
      </c>
      <c r="AL2746" t="s">
        <v>7204</v>
      </c>
      <c r="AM2746">
        <v>6</v>
      </c>
      <c r="AN2746" t="s">
        <v>1518</v>
      </c>
      <c r="AO2746" t="s">
        <v>2852</v>
      </c>
      <c r="AP2746">
        <v>0</v>
      </c>
      <c r="AQ2746" s="388">
        <v>44501</v>
      </c>
      <c r="AS2746" t="s">
        <v>2806</v>
      </c>
      <c r="AT2746" s="388">
        <v>44502</v>
      </c>
      <c r="AU2746" t="s">
        <v>1756</v>
      </c>
      <c r="AV2746" t="s">
        <v>1756</v>
      </c>
      <c r="AZ2746" t="s">
        <v>2807</v>
      </c>
      <c r="BA2746" t="s">
        <v>1767</v>
      </c>
      <c r="BB2746" t="s">
        <v>7215</v>
      </c>
      <c r="BC2746" t="s">
        <v>7216</v>
      </c>
      <c r="BD2746" t="s">
        <v>1756</v>
      </c>
      <c r="BE2746" t="s">
        <v>6257</v>
      </c>
      <c r="BF2746" t="s">
        <v>822</v>
      </c>
    </row>
    <row r="2747" spans="1:58">
      <c r="A2747" t="s">
        <v>829</v>
      </c>
      <c r="B2747">
        <v>6</v>
      </c>
      <c r="C2747">
        <v>0</v>
      </c>
      <c r="D2747">
        <v>10335</v>
      </c>
      <c r="E2747" t="s">
        <v>7203</v>
      </c>
      <c r="F2747">
        <v>53510612</v>
      </c>
      <c r="G2747" t="s">
        <v>2041</v>
      </c>
      <c r="H2747">
        <v>0</v>
      </c>
      <c r="I2747" t="s">
        <v>2089</v>
      </c>
      <c r="J2747">
        <v>146.96</v>
      </c>
      <c r="K2747">
        <v>8</v>
      </c>
      <c r="L2747" t="s">
        <v>2063</v>
      </c>
      <c r="M2747" t="s">
        <v>2090</v>
      </c>
      <c r="N2747" t="s">
        <v>1757</v>
      </c>
      <c r="O2747" t="s">
        <v>1756</v>
      </c>
      <c r="P2747" t="s">
        <v>1756</v>
      </c>
      <c r="Q2747" s="387">
        <v>1175.68</v>
      </c>
      <c r="R2747">
        <v>152.83840000000001</v>
      </c>
      <c r="S2747">
        <v>1328.5183999999999</v>
      </c>
      <c r="T2747" s="388">
        <v>44495</v>
      </c>
      <c r="U2747">
        <v>0</v>
      </c>
      <c r="V2747" t="s">
        <v>835</v>
      </c>
      <c r="W2747" s="388">
        <v>44532</v>
      </c>
      <c r="X2747">
        <v>171</v>
      </c>
      <c r="Y2747">
        <v>0</v>
      </c>
      <c r="Z2747">
        <v>0</v>
      </c>
      <c r="AA2747" t="s">
        <v>1758</v>
      </c>
      <c r="AB2747" t="s">
        <v>2044</v>
      </c>
      <c r="AD2747" t="s">
        <v>2045</v>
      </c>
      <c r="AE2747" t="s">
        <v>2046</v>
      </c>
      <c r="AI2747" t="s">
        <v>1761</v>
      </c>
      <c r="AL2747" t="s">
        <v>7204</v>
      </c>
      <c r="AM2747">
        <v>6</v>
      </c>
      <c r="AN2747" t="s">
        <v>1518</v>
      </c>
      <c r="AO2747" t="s">
        <v>2852</v>
      </c>
      <c r="AP2747">
        <v>0</v>
      </c>
      <c r="AQ2747" s="388">
        <v>44501</v>
      </c>
      <c r="AS2747" t="s">
        <v>2806</v>
      </c>
      <c r="AT2747" s="388">
        <v>44502</v>
      </c>
      <c r="AU2747" t="s">
        <v>1756</v>
      </c>
      <c r="AV2747" t="s">
        <v>1756</v>
      </c>
      <c r="AZ2747" t="s">
        <v>2807</v>
      </c>
      <c r="BA2747" t="s">
        <v>1767</v>
      </c>
      <c r="BB2747" t="s">
        <v>7217</v>
      </c>
      <c r="BC2747" t="s">
        <v>7218</v>
      </c>
      <c r="BD2747" t="s">
        <v>1756</v>
      </c>
      <c r="BE2747" t="s">
        <v>6257</v>
      </c>
      <c r="BF2747" t="s">
        <v>822</v>
      </c>
    </row>
    <row r="2748" spans="1:58">
      <c r="A2748" t="s">
        <v>829</v>
      </c>
      <c r="B2748">
        <v>6</v>
      </c>
      <c r="C2748">
        <v>0</v>
      </c>
      <c r="D2748">
        <v>10330</v>
      </c>
      <c r="E2748" t="s">
        <v>7219</v>
      </c>
      <c r="F2748">
        <v>53510612</v>
      </c>
      <c r="G2748" t="s">
        <v>2041</v>
      </c>
      <c r="H2748">
        <v>0</v>
      </c>
      <c r="I2748" t="s">
        <v>2052</v>
      </c>
      <c r="J2748">
        <v>75</v>
      </c>
      <c r="K2748">
        <v>11</v>
      </c>
      <c r="L2748" t="s">
        <v>1771</v>
      </c>
      <c r="M2748" t="s">
        <v>1756</v>
      </c>
      <c r="N2748" t="s">
        <v>1756</v>
      </c>
      <c r="O2748" t="s">
        <v>2053</v>
      </c>
      <c r="P2748" t="s">
        <v>1757</v>
      </c>
      <c r="Q2748" s="387">
        <v>825</v>
      </c>
      <c r="R2748">
        <v>107.25</v>
      </c>
      <c r="S2748">
        <v>932.24999999999989</v>
      </c>
      <c r="T2748" s="388">
        <v>44493</v>
      </c>
      <c r="U2748">
        <v>0</v>
      </c>
      <c r="V2748" t="s">
        <v>835</v>
      </c>
      <c r="W2748" s="388">
        <v>44532</v>
      </c>
      <c r="X2748">
        <v>171</v>
      </c>
      <c r="Y2748">
        <v>0</v>
      </c>
      <c r="Z2748">
        <v>0</v>
      </c>
      <c r="AA2748" t="s">
        <v>1758</v>
      </c>
      <c r="AB2748" t="s">
        <v>2044</v>
      </c>
      <c r="AD2748" t="s">
        <v>2045</v>
      </c>
      <c r="AE2748" t="s">
        <v>2046</v>
      </c>
      <c r="AI2748" t="s">
        <v>1761</v>
      </c>
      <c r="AL2748" t="s">
        <v>7220</v>
      </c>
      <c r="AM2748">
        <v>6</v>
      </c>
      <c r="AN2748" t="s">
        <v>1518</v>
      </c>
      <c r="AO2748" t="s">
        <v>2852</v>
      </c>
      <c r="AP2748">
        <v>0</v>
      </c>
      <c r="AQ2748" s="388">
        <v>44501</v>
      </c>
      <c r="AS2748" t="s">
        <v>2806</v>
      </c>
      <c r="AT2748" s="388">
        <v>44502</v>
      </c>
      <c r="AU2748" t="s">
        <v>1756</v>
      </c>
      <c r="AV2748" t="s">
        <v>1756</v>
      </c>
      <c r="AZ2748" t="s">
        <v>2807</v>
      </c>
      <c r="BA2748" t="s">
        <v>1767</v>
      </c>
      <c r="BB2748" t="s">
        <v>7221</v>
      </c>
      <c r="BC2748" t="s">
        <v>7222</v>
      </c>
      <c r="BD2748" t="s">
        <v>1756</v>
      </c>
      <c r="BE2748" t="s">
        <v>6257</v>
      </c>
      <c r="BF2748" t="s">
        <v>822</v>
      </c>
    </row>
    <row r="2749" spans="1:58">
      <c r="A2749" t="s">
        <v>829</v>
      </c>
      <c r="B2749">
        <v>6</v>
      </c>
      <c r="C2749">
        <v>0</v>
      </c>
      <c r="D2749">
        <v>10330</v>
      </c>
      <c r="E2749" t="s">
        <v>7219</v>
      </c>
      <c r="F2749">
        <v>53510612</v>
      </c>
      <c r="G2749" t="s">
        <v>2041</v>
      </c>
      <c r="H2749">
        <v>0</v>
      </c>
      <c r="I2749" t="s">
        <v>2056</v>
      </c>
      <c r="J2749">
        <v>210</v>
      </c>
      <c r="K2749">
        <v>1</v>
      </c>
      <c r="L2749" t="s">
        <v>1755</v>
      </c>
      <c r="M2749" t="s">
        <v>1756</v>
      </c>
      <c r="N2749" t="s">
        <v>1756</v>
      </c>
      <c r="P2749" t="s">
        <v>1757</v>
      </c>
      <c r="Q2749" s="387">
        <v>210</v>
      </c>
      <c r="R2749">
        <v>27.3</v>
      </c>
      <c r="S2749">
        <v>237.29999999999998</v>
      </c>
      <c r="T2749" s="388">
        <v>44493</v>
      </c>
      <c r="U2749">
        <v>0</v>
      </c>
      <c r="V2749" t="s">
        <v>835</v>
      </c>
      <c r="W2749" s="388">
        <v>44532</v>
      </c>
      <c r="X2749">
        <v>171</v>
      </c>
      <c r="Y2749">
        <v>0</v>
      </c>
      <c r="Z2749">
        <v>0</v>
      </c>
      <c r="AA2749" t="s">
        <v>1758</v>
      </c>
      <c r="AB2749" t="s">
        <v>2044</v>
      </c>
      <c r="AD2749" t="s">
        <v>2045</v>
      </c>
      <c r="AE2749" t="s">
        <v>2046</v>
      </c>
      <c r="AI2749" t="s">
        <v>1761</v>
      </c>
      <c r="AL2749" t="s">
        <v>7220</v>
      </c>
      <c r="AM2749">
        <v>6</v>
      </c>
      <c r="AN2749" t="s">
        <v>1518</v>
      </c>
      <c r="AO2749" t="s">
        <v>2852</v>
      </c>
      <c r="AP2749">
        <v>0</v>
      </c>
      <c r="AQ2749" s="388">
        <v>44501</v>
      </c>
      <c r="AS2749" t="s">
        <v>2806</v>
      </c>
      <c r="AT2749" s="388">
        <v>44502</v>
      </c>
      <c r="AU2749" t="s">
        <v>1756</v>
      </c>
      <c r="AV2749" t="s">
        <v>1756</v>
      </c>
      <c r="AZ2749" t="s">
        <v>2807</v>
      </c>
      <c r="BA2749" t="s">
        <v>1767</v>
      </c>
      <c r="BB2749" t="s">
        <v>7223</v>
      </c>
      <c r="BC2749" t="s">
        <v>7224</v>
      </c>
      <c r="BD2749" t="s">
        <v>1756</v>
      </c>
      <c r="BE2749" t="s">
        <v>6257</v>
      </c>
      <c r="BF2749" t="s">
        <v>822</v>
      </c>
    </row>
    <row r="2750" spans="1:58">
      <c r="A2750" t="s">
        <v>829</v>
      </c>
      <c r="B2750">
        <v>6</v>
      </c>
      <c r="C2750">
        <v>0</v>
      </c>
      <c r="D2750">
        <v>10330</v>
      </c>
      <c r="E2750" t="s">
        <v>7219</v>
      </c>
      <c r="F2750">
        <v>53510612</v>
      </c>
      <c r="G2750" t="s">
        <v>2041</v>
      </c>
      <c r="H2750">
        <v>0</v>
      </c>
      <c r="I2750" t="s">
        <v>2073</v>
      </c>
      <c r="J2750">
        <v>243.75</v>
      </c>
      <c r="K2750">
        <v>1</v>
      </c>
      <c r="L2750" t="s">
        <v>1755</v>
      </c>
      <c r="M2750" t="s">
        <v>2074</v>
      </c>
      <c r="N2750" t="s">
        <v>1757</v>
      </c>
      <c r="O2750" t="s">
        <v>1756</v>
      </c>
      <c r="P2750" t="s">
        <v>1756</v>
      </c>
      <c r="Q2750" s="387">
        <v>243.75</v>
      </c>
      <c r="R2750">
        <v>31.6875</v>
      </c>
      <c r="S2750">
        <v>275.4375</v>
      </c>
      <c r="T2750" s="388">
        <v>44493</v>
      </c>
      <c r="U2750">
        <v>0</v>
      </c>
      <c r="V2750" t="s">
        <v>835</v>
      </c>
      <c r="W2750" s="388">
        <v>44532</v>
      </c>
      <c r="X2750">
        <v>171</v>
      </c>
      <c r="Y2750">
        <v>0</v>
      </c>
      <c r="Z2750">
        <v>0</v>
      </c>
      <c r="AA2750" t="s">
        <v>1758</v>
      </c>
      <c r="AB2750" t="s">
        <v>2044</v>
      </c>
      <c r="AD2750" t="s">
        <v>2045</v>
      </c>
      <c r="AE2750" t="s">
        <v>2046</v>
      </c>
      <c r="AI2750" t="s">
        <v>1761</v>
      </c>
      <c r="AL2750" t="s">
        <v>7220</v>
      </c>
      <c r="AM2750">
        <v>6</v>
      </c>
      <c r="AN2750" t="s">
        <v>1518</v>
      </c>
      <c r="AO2750" t="s">
        <v>2852</v>
      </c>
      <c r="AP2750">
        <v>0</v>
      </c>
      <c r="AQ2750" s="388">
        <v>44501</v>
      </c>
      <c r="AS2750" t="s">
        <v>2806</v>
      </c>
      <c r="AT2750" s="388">
        <v>44502</v>
      </c>
      <c r="AU2750" t="s">
        <v>1756</v>
      </c>
      <c r="AV2750" t="s">
        <v>1756</v>
      </c>
      <c r="AZ2750" t="s">
        <v>2807</v>
      </c>
      <c r="BA2750" t="s">
        <v>1767</v>
      </c>
      <c r="BB2750" t="s">
        <v>7225</v>
      </c>
      <c r="BC2750" t="s">
        <v>7226</v>
      </c>
      <c r="BD2750" t="s">
        <v>1756</v>
      </c>
      <c r="BE2750" t="s">
        <v>6257</v>
      </c>
      <c r="BF2750" t="s">
        <v>822</v>
      </c>
    </row>
    <row r="2751" spans="1:58">
      <c r="A2751" t="s">
        <v>829</v>
      </c>
      <c r="B2751">
        <v>6</v>
      </c>
      <c r="C2751">
        <v>0</v>
      </c>
      <c r="D2751">
        <v>10330</v>
      </c>
      <c r="E2751" t="s">
        <v>7219</v>
      </c>
      <c r="F2751">
        <v>53510612</v>
      </c>
      <c r="G2751" t="s">
        <v>2041</v>
      </c>
      <c r="H2751">
        <v>0</v>
      </c>
      <c r="I2751" t="s">
        <v>2083</v>
      </c>
      <c r="J2751">
        <v>12.21</v>
      </c>
      <c r="K2751">
        <v>10</v>
      </c>
      <c r="L2751" t="s">
        <v>1771</v>
      </c>
      <c r="M2751" t="s">
        <v>2084</v>
      </c>
      <c r="N2751" t="s">
        <v>1757</v>
      </c>
      <c r="O2751" t="s">
        <v>1756</v>
      </c>
      <c r="P2751" t="s">
        <v>1756</v>
      </c>
      <c r="Q2751" s="387">
        <v>122.1</v>
      </c>
      <c r="R2751">
        <v>15.872999999999999</v>
      </c>
      <c r="S2751">
        <v>137.97299999999998</v>
      </c>
      <c r="T2751" s="388">
        <v>44493</v>
      </c>
      <c r="U2751">
        <v>0</v>
      </c>
      <c r="V2751" t="s">
        <v>835</v>
      </c>
      <c r="W2751" s="388">
        <v>44532</v>
      </c>
      <c r="X2751">
        <v>171</v>
      </c>
      <c r="Y2751">
        <v>0</v>
      </c>
      <c r="Z2751">
        <v>0</v>
      </c>
      <c r="AA2751" t="s">
        <v>1758</v>
      </c>
      <c r="AB2751" t="s">
        <v>2044</v>
      </c>
      <c r="AD2751" t="s">
        <v>2045</v>
      </c>
      <c r="AE2751" t="s">
        <v>2046</v>
      </c>
      <c r="AI2751" t="s">
        <v>1761</v>
      </c>
      <c r="AL2751" t="s">
        <v>7220</v>
      </c>
      <c r="AM2751">
        <v>6</v>
      </c>
      <c r="AN2751" t="s">
        <v>1518</v>
      </c>
      <c r="AO2751" t="s">
        <v>2852</v>
      </c>
      <c r="AP2751">
        <v>0</v>
      </c>
      <c r="AQ2751" s="388">
        <v>44501</v>
      </c>
      <c r="AS2751" t="s">
        <v>2806</v>
      </c>
      <c r="AT2751" s="388">
        <v>44502</v>
      </c>
      <c r="AU2751" t="s">
        <v>1756</v>
      </c>
      <c r="AV2751" t="s">
        <v>1756</v>
      </c>
      <c r="AZ2751" t="s">
        <v>2807</v>
      </c>
      <c r="BA2751" t="s">
        <v>1767</v>
      </c>
      <c r="BB2751" t="s">
        <v>7227</v>
      </c>
      <c r="BC2751" t="s">
        <v>7228</v>
      </c>
      <c r="BD2751" t="s">
        <v>1756</v>
      </c>
      <c r="BE2751" t="s">
        <v>6257</v>
      </c>
      <c r="BF2751" t="s">
        <v>822</v>
      </c>
    </row>
    <row r="2752" spans="1:58">
      <c r="A2752" t="s">
        <v>829</v>
      </c>
      <c r="B2752">
        <v>6</v>
      </c>
      <c r="C2752">
        <v>0</v>
      </c>
      <c r="D2752">
        <v>10330</v>
      </c>
      <c r="E2752" t="s">
        <v>7219</v>
      </c>
      <c r="F2752">
        <v>53510612</v>
      </c>
      <c r="G2752" t="s">
        <v>2041</v>
      </c>
      <c r="H2752">
        <v>0</v>
      </c>
      <c r="I2752" t="s">
        <v>2089</v>
      </c>
      <c r="J2752">
        <v>146.96</v>
      </c>
      <c r="K2752">
        <v>10</v>
      </c>
      <c r="L2752" t="s">
        <v>2063</v>
      </c>
      <c r="M2752" t="s">
        <v>2090</v>
      </c>
      <c r="N2752" t="s">
        <v>1757</v>
      </c>
      <c r="O2752" t="s">
        <v>1756</v>
      </c>
      <c r="P2752" t="s">
        <v>1756</v>
      </c>
      <c r="Q2752" s="387">
        <v>1469.6</v>
      </c>
      <c r="R2752">
        <v>191.048</v>
      </c>
      <c r="S2752">
        <v>1660.6479999999997</v>
      </c>
      <c r="T2752" s="388">
        <v>44493</v>
      </c>
      <c r="U2752">
        <v>0</v>
      </c>
      <c r="V2752" t="s">
        <v>835</v>
      </c>
      <c r="W2752" s="388">
        <v>44532</v>
      </c>
      <c r="X2752">
        <v>171</v>
      </c>
      <c r="Y2752">
        <v>0</v>
      </c>
      <c r="Z2752">
        <v>0</v>
      </c>
      <c r="AA2752" t="s">
        <v>1758</v>
      </c>
      <c r="AB2752" t="s">
        <v>2044</v>
      </c>
      <c r="AD2752" t="s">
        <v>2045</v>
      </c>
      <c r="AE2752" t="s">
        <v>2046</v>
      </c>
      <c r="AI2752" t="s">
        <v>1761</v>
      </c>
      <c r="AL2752" t="s">
        <v>7220</v>
      </c>
      <c r="AM2752">
        <v>6</v>
      </c>
      <c r="AN2752" t="s">
        <v>1518</v>
      </c>
      <c r="AO2752" t="s">
        <v>2852</v>
      </c>
      <c r="AP2752">
        <v>0</v>
      </c>
      <c r="AQ2752" s="388">
        <v>44501</v>
      </c>
      <c r="AS2752" t="s">
        <v>2806</v>
      </c>
      <c r="AT2752" s="388">
        <v>44502</v>
      </c>
      <c r="AU2752" t="s">
        <v>1756</v>
      </c>
      <c r="AV2752" t="s">
        <v>1756</v>
      </c>
      <c r="AZ2752" t="s">
        <v>2807</v>
      </c>
      <c r="BA2752" t="s">
        <v>1767</v>
      </c>
      <c r="BB2752" t="s">
        <v>7229</v>
      </c>
      <c r="BC2752" t="s">
        <v>7230</v>
      </c>
      <c r="BD2752" t="s">
        <v>1756</v>
      </c>
      <c r="BE2752" t="s">
        <v>6257</v>
      </c>
      <c r="BF2752" t="s">
        <v>822</v>
      </c>
    </row>
    <row r="2753" spans="1:58">
      <c r="A2753" t="s">
        <v>829</v>
      </c>
      <c r="B2753">
        <v>6</v>
      </c>
      <c r="C2753">
        <v>0</v>
      </c>
      <c r="D2753">
        <v>10328</v>
      </c>
      <c r="E2753" t="s">
        <v>7231</v>
      </c>
      <c r="F2753">
        <v>53510612</v>
      </c>
      <c r="G2753" t="s">
        <v>2041</v>
      </c>
      <c r="H2753">
        <v>0</v>
      </c>
      <c r="I2753" t="s">
        <v>2052</v>
      </c>
      <c r="J2753">
        <v>75</v>
      </c>
      <c r="K2753">
        <v>11</v>
      </c>
      <c r="L2753" t="s">
        <v>1771</v>
      </c>
      <c r="M2753" t="s">
        <v>1756</v>
      </c>
      <c r="N2753" t="s">
        <v>1756</v>
      </c>
      <c r="O2753" t="s">
        <v>2053</v>
      </c>
      <c r="P2753" t="s">
        <v>1757</v>
      </c>
      <c r="Q2753" s="387">
        <v>825</v>
      </c>
      <c r="R2753">
        <v>107.25</v>
      </c>
      <c r="S2753">
        <v>932.24999999999989</v>
      </c>
      <c r="T2753" s="388">
        <v>44492</v>
      </c>
      <c r="U2753">
        <v>0</v>
      </c>
      <c r="V2753" t="s">
        <v>835</v>
      </c>
      <c r="W2753" s="388">
        <v>44532</v>
      </c>
      <c r="X2753">
        <v>171</v>
      </c>
      <c r="Y2753">
        <v>0</v>
      </c>
      <c r="Z2753">
        <v>0</v>
      </c>
      <c r="AA2753" t="s">
        <v>1758</v>
      </c>
      <c r="AB2753" t="s">
        <v>2044</v>
      </c>
      <c r="AD2753" t="s">
        <v>2045</v>
      </c>
      <c r="AE2753" t="s">
        <v>2046</v>
      </c>
      <c r="AI2753" t="s">
        <v>1761</v>
      </c>
      <c r="AL2753" t="s">
        <v>7220</v>
      </c>
      <c r="AM2753">
        <v>6</v>
      </c>
      <c r="AN2753" t="s">
        <v>1518</v>
      </c>
      <c r="AO2753" t="s">
        <v>2852</v>
      </c>
      <c r="AP2753">
        <v>0</v>
      </c>
      <c r="AQ2753" s="388">
        <v>44501</v>
      </c>
      <c r="AS2753" t="s">
        <v>2806</v>
      </c>
      <c r="AT2753" s="388">
        <v>44502</v>
      </c>
      <c r="AU2753" t="s">
        <v>1756</v>
      </c>
      <c r="AV2753" t="s">
        <v>1756</v>
      </c>
      <c r="AZ2753" t="s">
        <v>2807</v>
      </c>
      <c r="BA2753" t="s">
        <v>1767</v>
      </c>
      <c r="BB2753" t="s">
        <v>7232</v>
      </c>
      <c r="BC2753" t="s">
        <v>7233</v>
      </c>
      <c r="BD2753" t="s">
        <v>1756</v>
      </c>
      <c r="BE2753" t="s">
        <v>6257</v>
      </c>
      <c r="BF2753" t="s">
        <v>822</v>
      </c>
    </row>
    <row r="2754" spans="1:58">
      <c r="A2754" t="s">
        <v>829</v>
      </c>
      <c r="B2754">
        <v>6</v>
      </c>
      <c r="C2754">
        <v>0</v>
      </c>
      <c r="D2754">
        <v>10328</v>
      </c>
      <c r="E2754" t="s">
        <v>7231</v>
      </c>
      <c r="F2754">
        <v>53510612</v>
      </c>
      <c r="G2754" t="s">
        <v>2041</v>
      </c>
      <c r="H2754">
        <v>0</v>
      </c>
      <c r="I2754" t="s">
        <v>2056</v>
      </c>
      <c r="J2754">
        <v>210</v>
      </c>
      <c r="K2754">
        <v>1</v>
      </c>
      <c r="L2754" t="s">
        <v>1755</v>
      </c>
      <c r="M2754" t="s">
        <v>1756</v>
      </c>
      <c r="N2754" t="s">
        <v>1756</v>
      </c>
      <c r="P2754" t="s">
        <v>1757</v>
      </c>
      <c r="Q2754" s="387">
        <v>210</v>
      </c>
      <c r="R2754">
        <v>27.3</v>
      </c>
      <c r="S2754">
        <v>237.29999999999998</v>
      </c>
      <c r="T2754" s="388">
        <v>44492</v>
      </c>
      <c r="U2754">
        <v>0</v>
      </c>
      <c r="V2754" t="s">
        <v>835</v>
      </c>
      <c r="W2754" s="388">
        <v>44532</v>
      </c>
      <c r="X2754">
        <v>171</v>
      </c>
      <c r="Y2754">
        <v>0</v>
      </c>
      <c r="Z2754">
        <v>0</v>
      </c>
      <c r="AA2754" t="s">
        <v>1758</v>
      </c>
      <c r="AB2754" t="s">
        <v>2044</v>
      </c>
      <c r="AD2754" t="s">
        <v>2045</v>
      </c>
      <c r="AE2754" t="s">
        <v>2046</v>
      </c>
      <c r="AI2754" t="s">
        <v>1761</v>
      </c>
      <c r="AL2754" t="s">
        <v>7220</v>
      </c>
      <c r="AM2754">
        <v>6</v>
      </c>
      <c r="AN2754" t="s">
        <v>1518</v>
      </c>
      <c r="AO2754" t="s">
        <v>2852</v>
      </c>
      <c r="AP2754">
        <v>0</v>
      </c>
      <c r="AQ2754" s="388">
        <v>44501</v>
      </c>
      <c r="AS2754" t="s">
        <v>2806</v>
      </c>
      <c r="AT2754" s="388">
        <v>44502</v>
      </c>
      <c r="AU2754" t="s">
        <v>1756</v>
      </c>
      <c r="AV2754" t="s">
        <v>1756</v>
      </c>
      <c r="AZ2754" t="s">
        <v>2807</v>
      </c>
      <c r="BA2754" t="s">
        <v>1767</v>
      </c>
      <c r="BB2754" t="s">
        <v>7234</v>
      </c>
      <c r="BC2754" t="s">
        <v>7235</v>
      </c>
      <c r="BD2754" t="s">
        <v>1756</v>
      </c>
      <c r="BE2754" t="s">
        <v>6257</v>
      </c>
      <c r="BF2754" t="s">
        <v>822</v>
      </c>
    </row>
    <row r="2755" spans="1:58">
      <c r="A2755" t="s">
        <v>829</v>
      </c>
      <c r="B2755">
        <v>6</v>
      </c>
      <c r="C2755">
        <v>0</v>
      </c>
      <c r="D2755">
        <v>10328</v>
      </c>
      <c r="E2755" t="s">
        <v>7231</v>
      </c>
      <c r="F2755">
        <v>53510612</v>
      </c>
      <c r="G2755" t="s">
        <v>2041</v>
      </c>
      <c r="H2755">
        <v>0</v>
      </c>
      <c r="I2755" t="s">
        <v>2073</v>
      </c>
      <c r="J2755">
        <v>243.75</v>
      </c>
      <c r="K2755">
        <v>1</v>
      </c>
      <c r="L2755" t="s">
        <v>1755</v>
      </c>
      <c r="M2755" t="s">
        <v>2074</v>
      </c>
      <c r="N2755" t="s">
        <v>1757</v>
      </c>
      <c r="O2755" t="s">
        <v>1756</v>
      </c>
      <c r="P2755" t="s">
        <v>1756</v>
      </c>
      <c r="Q2755" s="387">
        <v>243.75</v>
      </c>
      <c r="R2755">
        <v>31.6875</v>
      </c>
      <c r="S2755">
        <v>275.4375</v>
      </c>
      <c r="T2755" s="388">
        <v>44492</v>
      </c>
      <c r="U2755">
        <v>0</v>
      </c>
      <c r="V2755" t="s">
        <v>835</v>
      </c>
      <c r="W2755" s="388">
        <v>44532</v>
      </c>
      <c r="X2755">
        <v>171</v>
      </c>
      <c r="Y2755">
        <v>0</v>
      </c>
      <c r="Z2755">
        <v>0</v>
      </c>
      <c r="AA2755" t="s">
        <v>1758</v>
      </c>
      <c r="AB2755" t="s">
        <v>2044</v>
      </c>
      <c r="AD2755" t="s">
        <v>2045</v>
      </c>
      <c r="AE2755" t="s">
        <v>2046</v>
      </c>
      <c r="AI2755" t="s">
        <v>1761</v>
      </c>
      <c r="AL2755" t="s">
        <v>7220</v>
      </c>
      <c r="AM2755">
        <v>6</v>
      </c>
      <c r="AN2755" t="s">
        <v>1518</v>
      </c>
      <c r="AO2755" t="s">
        <v>2852</v>
      </c>
      <c r="AP2755">
        <v>0</v>
      </c>
      <c r="AQ2755" s="388">
        <v>44501</v>
      </c>
      <c r="AS2755" t="s">
        <v>2806</v>
      </c>
      <c r="AT2755" s="388">
        <v>44502</v>
      </c>
      <c r="AU2755" t="s">
        <v>1756</v>
      </c>
      <c r="AV2755" t="s">
        <v>1756</v>
      </c>
      <c r="AZ2755" t="s">
        <v>2807</v>
      </c>
      <c r="BA2755" t="s">
        <v>1767</v>
      </c>
      <c r="BB2755" t="s">
        <v>7236</v>
      </c>
      <c r="BC2755" t="s">
        <v>7237</v>
      </c>
      <c r="BD2755" t="s">
        <v>1756</v>
      </c>
      <c r="BE2755" t="s">
        <v>6257</v>
      </c>
      <c r="BF2755" t="s">
        <v>822</v>
      </c>
    </row>
    <row r="2756" spans="1:58">
      <c r="A2756" t="s">
        <v>829</v>
      </c>
      <c r="B2756">
        <v>6</v>
      </c>
      <c r="C2756">
        <v>0</v>
      </c>
      <c r="D2756">
        <v>10328</v>
      </c>
      <c r="E2756" t="s">
        <v>7231</v>
      </c>
      <c r="F2756">
        <v>53510612</v>
      </c>
      <c r="G2756" t="s">
        <v>2041</v>
      </c>
      <c r="H2756">
        <v>0</v>
      </c>
      <c r="I2756" t="s">
        <v>2079</v>
      </c>
      <c r="J2756">
        <v>63.38</v>
      </c>
      <c r="K2756">
        <v>6</v>
      </c>
      <c r="L2756" t="s">
        <v>1771</v>
      </c>
      <c r="M2756" t="s">
        <v>2080</v>
      </c>
      <c r="N2756" t="s">
        <v>1757</v>
      </c>
      <c r="O2756" t="s">
        <v>1756</v>
      </c>
      <c r="P2756" t="s">
        <v>1756</v>
      </c>
      <c r="Q2756" s="387">
        <v>380.28</v>
      </c>
      <c r="R2756">
        <v>49.436399999999999</v>
      </c>
      <c r="S2756">
        <v>429.71639999999991</v>
      </c>
      <c r="T2756" s="388">
        <v>44492</v>
      </c>
      <c r="U2756">
        <v>0</v>
      </c>
      <c r="V2756" t="s">
        <v>835</v>
      </c>
      <c r="W2756" s="388">
        <v>44532</v>
      </c>
      <c r="X2756">
        <v>171</v>
      </c>
      <c r="Y2756">
        <v>0</v>
      </c>
      <c r="Z2756">
        <v>0</v>
      </c>
      <c r="AA2756" t="s">
        <v>1758</v>
      </c>
      <c r="AB2756" t="s">
        <v>2044</v>
      </c>
      <c r="AD2756" t="s">
        <v>2045</v>
      </c>
      <c r="AE2756" t="s">
        <v>2046</v>
      </c>
      <c r="AI2756" t="s">
        <v>1761</v>
      </c>
      <c r="AL2756" t="s">
        <v>7220</v>
      </c>
      <c r="AM2756">
        <v>6</v>
      </c>
      <c r="AN2756" t="s">
        <v>1518</v>
      </c>
      <c r="AO2756" t="s">
        <v>2852</v>
      </c>
      <c r="AP2756">
        <v>0</v>
      </c>
      <c r="AQ2756" s="388">
        <v>44501</v>
      </c>
      <c r="AS2756" t="s">
        <v>2806</v>
      </c>
      <c r="AT2756" s="388">
        <v>44502</v>
      </c>
      <c r="AU2756" t="s">
        <v>1756</v>
      </c>
      <c r="AV2756" t="s">
        <v>1756</v>
      </c>
      <c r="AZ2756" t="s">
        <v>2807</v>
      </c>
      <c r="BA2756" t="s">
        <v>1767</v>
      </c>
      <c r="BB2756" t="s">
        <v>7238</v>
      </c>
      <c r="BC2756" t="s">
        <v>7239</v>
      </c>
      <c r="BD2756" t="s">
        <v>1756</v>
      </c>
      <c r="BE2756" t="s">
        <v>6257</v>
      </c>
      <c r="BF2756" t="s">
        <v>822</v>
      </c>
    </row>
    <row r="2757" spans="1:58">
      <c r="A2757" t="s">
        <v>829</v>
      </c>
      <c r="B2757">
        <v>6</v>
      </c>
      <c r="C2757">
        <v>0</v>
      </c>
      <c r="D2757">
        <v>10328</v>
      </c>
      <c r="E2757" t="s">
        <v>7231</v>
      </c>
      <c r="F2757">
        <v>53510612</v>
      </c>
      <c r="G2757" t="s">
        <v>2041</v>
      </c>
      <c r="H2757">
        <v>0</v>
      </c>
      <c r="I2757" t="s">
        <v>2083</v>
      </c>
      <c r="J2757">
        <v>12.21</v>
      </c>
      <c r="K2757">
        <v>4</v>
      </c>
      <c r="L2757" t="s">
        <v>1771</v>
      </c>
      <c r="M2757" t="s">
        <v>2084</v>
      </c>
      <c r="N2757" t="s">
        <v>1757</v>
      </c>
      <c r="O2757" t="s">
        <v>1756</v>
      </c>
      <c r="P2757" t="s">
        <v>1756</v>
      </c>
      <c r="Q2757" s="387">
        <v>48.84</v>
      </c>
      <c r="R2757">
        <v>6.3492000000000006</v>
      </c>
      <c r="S2757">
        <v>55.1892</v>
      </c>
      <c r="T2757" s="388">
        <v>44492</v>
      </c>
      <c r="U2757">
        <v>0</v>
      </c>
      <c r="V2757" t="s">
        <v>835</v>
      </c>
      <c r="W2757" s="388">
        <v>44532</v>
      </c>
      <c r="X2757">
        <v>171</v>
      </c>
      <c r="Y2757">
        <v>0</v>
      </c>
      <c r="Z2757">
        <v>0</v>
      </c>
      <c r="AA2757" t="s">
        <v>1758</v>
      </c>
      <c r="AB2757" t="s">
        <v>2044</v>
      </c>
      <c r="AD2757" t="s">
        <v>2045</v>
      </c>
      <c r="AE2757" t="s">
        <v>2046</v>
      </c>
      <c r="AI2757" t="s">
        <v>1761</v>
      </c>
      <c r="AL2757" t="s">
        <v>7220</v>
      </c>
      <c r="AM2757">
        <v>6</v>
      </c>
      <c r="AN2757" t="s">
        <v>1518</v>
      </c>
      <c r="AO2757" t="s">
        <v>2852</v>
      </c>
      <c r="AP2757">
        <v>0</v>
      </c>
      <c r="AQ2757" s="388">
        <v>44501</v>
      </c>
      <c r="AS2757" t="s">
        <v>2806</v>
      </c>
      <c r="AT2757" s="388">
        <v>44502</v>
      </c>
      <c r="AU2757" t="s">
        <v>1756</v>
      </c>
      <c r="AV2757" t="s">
        <v>1756</v>
      </c>
      <c r="AZ2757" t="s">
        <v>2807</v>
      </c>
      <c r="BA2757" t="s">
        <v>1767</v>
      </c>
      <c r="BB2757" t="s">
        <v>7240</v>
      </c>
      <c r="BC2757" t="s">
        <v>7241</v>
      </c>
      <c r="BD2757" t="s">
        <v>1756</v>
      </c>
      <c r="BE2757" t="s">
        <v>6257</v>
      </c>
      <c r="BF2757" t="s">
        <v>822</v>
      </c>
    </row>
    <row r="2758" spans="1:58">
      <c r="A2758" t="s">
        <v>829</v>
      </c>
      <c r="B2758">
        <v>6</v>
      </c>
      <c r="C2758">
        <v>0</v>
      </c>
      <c r="D2758">
        <v>10328</v>
      </c>
      <c r="E2758" t="s">
        <v>7231</v>
      </c>
      <c r="F2758">
        <v>53510612</v>
      </c>
      <c r="G2758" t="s">
        <v>2041</v>
      </c>
      <c r="H2758">
        <v>0</v>
      </c>
      <c r="I2758" t="s">
        <v>2089</v>
      </c>
      <c r="J2758">
        <v>146.96</v>
      </c>
      <c r="K2758">
        <v>10</v>
      </c>
      <c r="L2758" t="s">
        <v>2063</v>
      </c>
      <c r="M2758" t="s">
        <v>2090</v>
      </c>
      <c r="N2758" t="s">
        <v>1757</v>
      </c>
      <c r="O2758" t="s">
        <v>1756</v>
      </c>
      <c r="P2758" t="s">
        <v>1756</v>
      </c>
      <c r="Q2758" s="387">
        <v>1469.6</v>
      </c>
      <c r="R2758">
        <v>191.048</v>
      </c>
      <c r="S2758">
        <v>1660.6479999999997</v>
      </c>
      <c r="T2758" s="388">
        <v>44492</v>
      </c>
      <c r="U2758">
        <v>0</v>
      </c>
      <c r="V2758" t="s">
        <v>835</v>
      </c>
      <c r="W2758" s="388">
        <v>44532</v>
      </c>
      <c r="X2758">
        <v>171</v>
      </c>
      <c r="Y2758">
        <v>0</v>
      </c>
      <c r="Z2758">
        <v>0</v>
      </c>
      <c r="AA2758" t="s">
        <v>1758</v>
      </c>
      <c r="AB2758" t="s">
        <v>2044</v>
      </c>
      <c r="AD2758" t="s">
        <v>2045</v>
      </c>
      <c r="AE2758" t="s">
        <v>2046</v>
      </c>
      <c r="AI2758" t="s">
        <v>1761</v>
      </c>
      <c r="AL2758" t="s">
        <v>7220</v>
      </c>
      <c r="AM2758">
        <v>6</v>
      </c>
      <c r="AN2758" t="s">
        <v>1518</v>
      </c>
      <c r="AO2758" t="s">
        <v>2852</v>
      </c>
      <c r="AP2758">
        <v>0</v>
      </c>
      <c r="AQ2758" s="388">
        <v>44501</v>
      </c>
      <c r="AS2758" t="s">
        <v>2806</v>
      </c>
      <c r="AT2758" s="388">
        <v>44502</v>
      </c>
      <c r="AU2758" t="s">
        <v>1756</v>
      </c>
      <c r="AV2758" t="s">
        <v>1756</v>
      </c>
      <c r="AZ2758" t="s">
        <v>2807</v>
      </c>
      <c r="BA2758" t="s">
        <v>1767</v>
      </c>
      <c r="BB2758" t="s">
        <v>7242</v>
      </c>
      <c r="BC2758" t="s">
        <v>7243</v>
      </c>
      <c r="BD2758" t="s">
        <v>1756</v>
      </c>
      <c r="BE2758" t="s">
        <v>6257</v>
      </c>
      <c r="BF2758" t="s">
        <v>822</v>
      </c>
    </row>
    <row r="2759" spans="1:58">
      <c r="A2759" t="s">
        <v>829</v>
      </c>
      <c r="B2759">
        <v>6</v>
      </c>
      <c r="C2759">
        <v>0</v>
      </c>
      <c r="D2759">
        <v>10298</v>
      </c>
      <c r="E2759" t="s">
        <v>7244</v>
      </c>
      <c r="F2759">
        <v>53510612</v>
      </c>
      <c r="G2759" t="s">
        <v>2041</v>
      </c>
      <c r="H2759">
        <v>0</v>
      </c>
      <c r="I2759" t="s">
        <v>2052</v>
      </c>
      <c r="J2759">
        <v>75</v>
      </c>
      <c r="K2759">
        <v>5.5</v>
      </c>
      <c r="L2759" t="s">
        <v>1771</v>
      </c>
      <c r="M2759" t="s">
        <v>1756</v>
      </c>
      <c r="N2759" t="s">
        <v>1756</v>
      </c>
      <c r="O2759" t="s">
        <v>2053</v>
      </c>
      <c r="P2759" t="s">
        <v>1757</v>
      </c>
      <c r="Q2759" s="387">
        <v>412.5</v>
      </c>
      <c r="R2759">
        <v>53.625</v>
      </c>
      <c r="S2759">
        <v>466.12499999999994</v>
      </c>
      <c r="T2759" s="388">
        <v>44489</v>
      </c>
      <c r="U2759">
        <v>0</v>
      </c>
      <c r="V2759" t="s">
        <v>835</v>
      </c>
      <c r="W2759" s="388">
        <v>44532</v>
      </c>
      <c r="X2759">
        <v>171</v>
      </c>
      <c r="Y2759">
        <v>0</v>
      </c>
      <c r="Z2759">
        <v>0</v>
      </c>
      <c r="AA2759" t="s">
        <v>1758</v>
      </c>
      <c r="AB2759" t="s">
        <v>2044</v>
      </c>
      <c r="AD2759" t="s">
        <v>2045</v>
      </c>
      <c r="AE2759" t="s">
        <v>2046</v>
      </c>
      <c r="AI2759" t="s">
        <v>1761</v>
      </c>
      <c r="AL2759" t="s">
        <v>6931</v>
      </c>
      <c r="AM2759">
        <v>6</v>
      </c>
      <c r="AN2759" t="s">
        <v>1064</v>
      </c>
      <c r="AO2759" t="s">
        <v>3224</v>
      </c>
      <c r="AP2759">
        <v>0</v>
      </c>
      <c r="AQ2759" s="388">
        <v>44497</v>
      </c>
      <c r="AS2759" t="s">
        <v>2806</v>
      </c>
      <c r="AT2759" s="388">
        <v>44497</v>
      </c>
      <c r="AU2759" t="s">
        <v>1756</v>
      </c>
      <c r="AV2759" t="s">
        <v>1756</v>
      </c>
      <c r="AZ2759" t="s">
        <v>2807</v>
      </c>
      <c r="BA2759" t="s">
        <v>1767</v>
      </c>
      <c r="BB2759" t="s">
        <v>7245</v>
      </c>
      <c r="BC2759" t="s">
        <v>7246</v>
      </c>
      <c r="BD2759" t="s">
        <v>1756</v>
      </c>
      <c r="BE2759" t="s">
        <v>6257</v>
      </c>
      <c r="BF2759" t="s">
        <v>822</v>
      </c>
    </row>
    <row r="2760" spans="1:58">
      <c r="A2760" t="s">
        <v>829</v>
      </c>
      <c r="B2760">
        <v>6</v>
      </c>
      <c r="C2760">
        <v>0</v>
      </c>
      <c r="D2760">
        <v>10298</v>
      </c>
      <c r="E2760" t="s">
        <v>7244</v>
      </c>
      <c r="F2760">
        <v>53510612</v>
      </c>
      <c r="G2760" t="s">
        <v>2041</v>
      </c>
      <c r="H2760">
        <v>0</v>
      </c>
      <c r="I2760" t="s">
        <v>518</v>
      </c>
      <c r="J2760">
        <v>95</v>
      </c>
      <c r="K2760">
        <v>5.5</v>
      </c>
      <c r="L2760" t="s">
        <v>1771</v>
      </c>
      <c r="M2760" t="s">
        <v>1756</v>
      </c>
      <c r="N2760" t="s">
        <v>1756</v>
      </c>
      <c r="O2760" t="s">
        <v>2059</v>
      </c>
      <c r="P2760" t="s">
        <v>1757</v>
      </c>
      <c r="Q2760" s="387">
        <v>522.5</v>
      </c>
      <c r="R2760">
        <v>67.924999999999997</v>
      </c>
      <c r="S2760">
        <v>590.42499999999995</v>
      </c>
      <c r="T2760" s="388">
        <v>44489</v>
      </c>
      <c r="U2760">
        <v>0</v>
      </c>
      <c r="V2760" t="s">
        <v>835</v>
      </c>
      <c r="W2760" s="388">
        <v>44532</v>
      </c>
      <c r="X2760">
        <v>171</v>
      </c>
      <c r="Y2760">
        <v>0</v>
      </c>
      <c r="Z2760">
        <v>0</v>
      </c>
      <c r="AA2760" t="s">
        <v>1758</v>
      </c>
      <c r="AB2760" t="s">
        <v>2044</v>
      </c>
      <c r="AD2760" t="s">
        <v>2045</v>
      </c>
      <c r="AE2760" t="s">
        <v>2046</v>
      </c>
      <c r="AI2760" t="s">
        <v>1761</v>
      </c>
      <c r="AL2760" t="s">
        <v>6931</v>
      </c>
      <c r="AM2760">
        <v>6</v>
      </c>
      <c r="AN2760" t="s">
        <v>1064</v>
      </c>
      <c r="AO2760" t="s">
        <v>3224</v>
      </c>
      <c r="AP2760">
        <v>0</v>
      </c>
      <c r="AQ2760" s="388">
        <v>44497</v>
      </c>
      <c r="AS2760" t="s">
        <v>2806</v>
      </c>
      <c r="AT2760" s="388">
        <v>44497</v>
      </c>
      <c r="AU2760" t="s">
        <v>1756</v>
      </c>
      <c r="AV2760" t="s">
        <v>1756</v>
      </c>
      <c r="AZ2760" t="s">
        <v>2807</v>
      </c>
      <c r="BA2760" t="s">
        <v>1767</v>
      </c>
      <c r="BB2760" t="s">
        <v>7247</v>
      </c>
      <c r="BC2760" t="s">
        <v>7248</v>
      </c>
      <c r="BD2760" t="s">
        <v>1756</v>
      </c>
      <c r="BE2760" t="s">
        <v>6257</v>
      </c>
      <c r="BF2760" t="s">
        <v>822</v>
      </c>
    </row>
    <row r="2761" spans="1:58">
      <c r="A2761" t="s">
        <v>829</v>
      </c>
      <c r="B2761">
        <v>6</v>
      </c>
      <c r="C2761">
        <v>0</v>
      </c>
      <c r="D2761">
        <v>10298</v>
      </c>
      <c r="E2761" t="s">
        <v>7244</v>
      </c>
      <c r="F2761">
        <v>53510612</v>
      </c>
      <c r="G2761" t="s">
        <v>2041</v>
      </c>
      <c r="H2761">
        <v>0</v>
      </c>
      <c r="I2761" t="s">
        <v>2073</v>
      </c>
      <c r="J2761">
        <v>243.75</v>
      </c>
      <c r="K2761">
        <v>1</v>
      </c>
      <c r="L2761" t="s">
        <v>1755</v>
      </c>
      <c r="M2761" t="s">
        <v>2074</v>
      </c>
      <c r="N2761" t="s">
        <v>1757</v>
      </c>
      <c r="O2761" t="s">
        <v>1756</v>
      </c>
      <c r="P2761" t="s">
        <v>1756</v>
      </c>
      <c r="Q2761" s="387">
        <v>243.75</v>
      </c>
      <c r="R2761">
        <v>31.6875</v>
      </c>
      <c r="S2761">
        <v>275.4375</v>
      </c>
      <c r="T2761" s="388">
        <v>44489</v>
      </c>
      <c r="U2761">
        <v>0</v>
      </c>
      <c r="V2761" t="s">
        <v>835</v>
      </c>
      <c r="W2761" s="388">
        <v>44532</v>
      </c>
      <c r="X2761">
        <v>171</v>
      </c>
      <c r="Y2761">
        <v>0</v>
      </c>
      <c r="Z2761">
        <v>0</v>
      </c>
      <c r="AA2761" t="s">
        <v>1758</v>
      </c>
      <c r="AB2761" t="s">
        <v>2044</v>
      </c>
      <c r="AD2761" t="s">
        <v>2045</v>
      </c>
      <c r="AE2761" t="s">
        <v>2046</v>
      </c>
      <c r="AI2761" t="s">
        <v>1761</v>
      </c>
      <c r="AL2761" t="s">
        <v>6931</v>
      </c>
      <c r="AM2761">
        <v>6</v>
      </c>
      <c r="AN2761" t="s">
        <v>1064</v>
      </c>
      <c r="AO2761" t="s">
        <v>3224</v>
      </c>
      <c r="AP2761">
        <v>0</v>
      </c>
      <c r="AQ2761" s="388">
        <v>44497</v>
      </c>
      <c r="AS2761" t="s">
        <v>2806</v>
      </c>
      <c r="AT2761" s="388">
        <v>44497</v>
      </c>
      <c r="AU2761" t="s">
        <v>1756</v>
      </c>
      <c r="AV2761" t="s">
        <v>1756</v>
      </c>
      <c r="AZ2761" t="s">
        <v>2807</v>
      </c>
      <c r="BA2761" t="s">
        <v>1767</v>
      </c>
      <c r="BB2761" t="s">
        <v>7249</v>
      </c>
      <c r="BC2761" t="s">
        <v>7250</v>
      </c>
      <c r="BD2761" t="s">
        <v>1756</v>
      </c>
      <c r="BE2761" t="s">
        <v>6257</v>
      </c>
      <c r="BF2761" t="s">
        <v>822</v>
      </c>
    </row>
    <row r="2762" spans="1:58">
      <c r="A2762" t="s">
        <v>829</v>
      </c>
      <c r="B2762">
        <v>6</v>
      </c>
      <c r="C2762">
        <v>0</v>
      </c>
      <c r="D2762">
        <v>10298</v>
      </c>
      <c r="E2762" t="s">
        <v>7244</v>
      </c>
      <c r="F2762">
        <v>53510612</v>
      </c>
      <c r="G2762" t="s">
        <v>2041</v>
      </c>
      <c r="H2762">
        <v>0</v>
      </c>
      <c r="I2762" t="s">
        <v>2079</v>
      </c>
      <c r="J2762">
        <v>63.38</v>
      </c>
      <c r="K2762">
        <v>5</v>
      </c>
      <c r="L2762" t="s">
        <v>1771</v>
      </c>
      <c r="M2762" t="s">
        <v>2080</v>
      </c>
      <c r="N2762" t="s">
        <v>1757</v>
      </c>
      <c r="O2762" t="s">
        <v>1756</v>
      </c>
      <c r="P2762" t="s">
        <v>1756</v>
      </c>
      <c r="Q2762" s="387">
        <v>316.89999999999998</v>
      </c>
      <c r="R2762">
        <v>41.196999999999996</v>
      </c>
      <c r="S2762">
        <v>358.09699999999992</v>
      </c>
      <c r="T2762" s="388">
        <v>44489</v>
      </c>
      <c r="U2762">
        <v>0</v>
      </c>
      <c r="V2762" t="s">
        <v>835</v>
      </c>
      <c r="W2762" s="388">
        <v>44532</v>
      </c>
      <c r="X2762">
        <v>171</v>
      </c>
      <c r="Y2762">
        <v>0</v>
      </c>
      <c r="Z2762">
        <v>0</v>
      </c>
      <c r="AA2762" t="s">
        <v>1758</v>
      </c>
      <c r="AB2762" t="s">
        <v>2044</v>
      </c>
      <c r="AD2762" t="s">
        <v>2045</v>
      </c>
      <c r="AE2762" t="s">
        <v>2046</v>
      </c>
      <c r="AI2762" t="s">
        <v>1761</v>
      </c>
      <c r="AL2762" t="s">
        <v>6931</v>
      </c>
      <c r="AM2762">
        <v>6</v>
      </c>
      <c r="AN2762" t="s">
        <v>1064</v>
      </c>
      <c r="AO2762" t="s">
        <v>3224</v>
      </c>
      <c r="AP2762">
        <v>0</v>
      </c>
      <c r="AQ2762" s="388">
        <v>44497</v>
      </c>
      <c r="AS2762" t="s">
        <v>2806</v>
      </c>
      <c r="AT2762" s="388">
        <v>44497</v>
      </c>
      <c r="AU2762" t="s">
        <v>1756</v>
      </c>
      <c r="AV2762" t="s">
        <v>1756</v>
      </c>
      <c r="AZ2762" t="s">
        <v>2807</v>
      </c>
      <c r="BA2762" t="s">
        <v>1767</v>
      </c>
      <c r="BB2762" t="s">
        <v>7251</v>
      </c>
      <c r="BC2762" t="s">
        <v>7252</v>
      </c>
      <c r="BD2762" t="s">
        <v>1756</v>
      </c>
      <c r="BE2762" t="s">
        <v>6257</v>
      </c>
      <c r="BF2762" t="s">
        <v>822</v>
      </c>
    </row>
    <row r="2763" spans="1:58">
      <c r="A2763" t="s">
        <v>829</v>
      </c>
      <c r="B2763">
        <v>6</v>
      </c>
      <c r="C2763">
        <v>0</v>
      </c>
      <c r="D2763">
        <v>10298</v>
      </c>
      <c r="E2763" t="s">
        <v>7244</v>
      </c>
      <c r="F2763">
        <v>53510612</v>
      </c>
      <c r="G2763" t="s">
        <v>2041</v>
      </c>
      <c r="H2763">
        <v>0</v>
      </c>
      <c r="I2763" t="s">
        <v>2083</v>
      </c>
      <c r="J2763">
        <v>12.21</v>
      </c>
      <c r="K2763">
        <v>5</v>
      </c>
      <c r="L2763" t="s">
        <v>1771</v>
      </c>
      <c r="M2763" t="s">
        <v>2084</v>
      </c>
      <c r="N2763" t="s">
        <v>1757</v>
      </c>
      <c r="O2763" t="s">
        <v>1756</v>
      </c>
      <c r="P2763" t="s">
        <v>1756</v>
      </c>
      <c r="Q2763" s="387">
        <v>61.05</v>
      </c>
      <c r="R2763">
        <v>7.9364999999999997</v>
      </c>
      <c r="S2763">
        <v>68.986499999999992</v>
      </c>
      <c r="T2763" s="388">
        <v>44489</v>
      </c>
      <c r="U2763">
        <v>0</v>
      </c>
      <c r="V2763" t="s">
        <v>835</v>
      </c>
      <c r="W2763" s="388">
        <v>44532</v>
      </c>
      <c r="X2763">
        <v>171</v>
      </c>
      <c r="Y2763">
        <v>0</v>
      </c>
      <c r="Z2763">
        <v>0</v>
      </c>
      <c r="AA2763" t="s">
        <v>1758</v>
      </c>
      <c r="AB2763" t="s">
        <v>2044</v>
      </c>
      <c r="AD2763" t="s">
        <v>2045</v>
      </c>
      <c r="AE2763" t="s">
        <v>2046</v>
      </c>
      <c r="AI2763" t="s">
        <v>1761</v>
      </c>
      <c r="AL2763" t="s">
        <v>6931</v>
      </c>
      <c r="AM2763">
        <v>6</v>
      </c>
      <c r="AN2763" t="s">
        <v>1064</v>
      </c>
      <c r="AO2763" t="s">
        <v>3224</v>
      </c>
      <c r="AP2763">
        <v>0</v>
      </c>
      <c r="AQ2763" s="388">
        <v>44497</v>
      </c>
      <c r="AS2763" t="s">
        <v>2806</v>
      </c>
      <c r="AT2763" s="388">
        <v>44497</v>
      </c>
      <c r="AU2763" t="s">
        <v>1756</v>
      </c>
      <c r="AV2763" t="s">
        <v>1756</v>
      </c>
      <c r="AZ2763" t="s">
        <v>2807</v>
      </c>
      <c r="BA2763" t="s">
        <v>1767</v>
      </c>
      <c r="BB2763" t="s">
        <v>7253</v>
      </c>
      <c r="BC2763" t="s">
        <v>7254</v>
      </c>
      <c r="BD2763" t="s">
        <v>1756</v>
      </c>
      <c r="BE2763" t="s">
        <v>6257</v>
      </c>
      <c r="BF2763" t="s">
        <v>822</v>
      </c>
    </row>
    <row r="2764" spans="1:58">
      <c r="A2764" t="s">
        <v>829</v>
      </c>
      <c r="B2764">
        <v>6</v>
      </c>
      <c r="C2764">
        <v>0</v>
      </c>
      <c r="D2764">
        <v>10298</v>
      </c>
      <c r="E2764" t="s">
        <v>7244</v>
      </c>
      <c r="F2764">
        <v>53510612</v>
      </c>
      <c r="G2764" t="s">
        <v>2041</v>
      </c>
      <c r="H2764">
        <v>0</v>
      </c>
      <c r="I2764" t="s">
        <v>2089</v>
      </c>
      <c r="J2764">
        <v>146.96</v>
      </c>
      <c r="K2764">
        <v>5</v>
      </c>
      <c r="L2764" t="s">
        <v>2063</v>
      </c>
      <c r="M2764" t="s">
        <v>2090</v>
      </c>
      <c r="N2764" t="s">
        <v>1757</v>
      </c>
      <c r="O2764" t="s">
        <v>1756</v>
      </c>
      <c r="P2764" t="s">
        <v>1756</v>
      </c>
      <c r="Q2764" s="387">
        <v>734.8</v>
      </c>
      <c r="R2764">
        <v>95.524000000000001</v>
      </c>
      <c r="S2764">
        <v>830.32399999999984</v>
      </c>
      <c r="T2764" s="388">
        <v>44489</v>
      </c>
      <c r="U2764">
        <v>0</v>
      </c>
      <c r="V2764" t="s">
        <v>835</v>
      </c>
      <c r="W2764" s="388">
        <v>44532</v>
      </c>
      <c r="X2764">
        <v>171</v>
      </c>
      <c r="Y2764">
        <v>0</v>
      </c>
      <c r="Z2764">
        <v>0</v>
      </c>
      <c r="AA2764" t="s">
        <v>1758</v>
      </c>
      <c r="AB2764" t="s">
        <v>2044</v>
      </c>
      <c r="AD2764" t="s">
        <v>2045</v>
      </c>
      <c r="AE2764" t="s">
        <v>2046</v>
      </c>
      <c r="AI2764" t="s">
        <v>1761</v>
      </c>
      <c r="AL2764" t="s">
        <v>6931</v>
      </c>
      <c r="AM2764">
        <v>6</v>
      </c>
      <c r="AN2764" t="s">
        <v>1064</v>
      </c>
      <c r="AO2764" t="s">
        <v>3224</v>
      </c>
      <c r="AP2764">
        <v>0</v>
      </c>
      <c r="AQ2764" s="388">
        <v>44497</v>
      </c>
      <c r="AS2764" t="s">
        <v>2806</v>
      </c>
      <c r="AT2764" s="388">
        <v>44497</v>
      </c>
      <c r="AU2764" t="s">
        <v>1756</v>
      </c>
      <c r="AV2764" t="s">
        <v>1756</v>
      </c>
      <c r="AZ2764" t="s">
        <v>2807</v>
      </c>
      <c r="BA2764" t="s">
        <v>1767</v>
      </c>
      <c r="BB2764" t="s">
        <v>7255</v>
      </c>
      <c r="BC2764" t="s">
        <v>7256</v>
      </c>
      <c r="BD2764" t="s">
        <v>1756</v>
      </c>
      <c r="BE2764" t="s">
        <v>6257</v>
      </c>
      <c r="BF2764" t="s">
        <v>822</v>
      </c>
    </row>
    <row r="2765" spans="1:58">
      <c r="A2765" t="s">
        <v>829</v>
      </c>
      <c r="B2765">
        <v>6</v>
      </c>
      <c r="C2765">
        <v>0</v>
      </c>
      <c r="D2765">
        <v>10298</v>
      </c>
      <c r="E2765" t="s">
        <v>7244</v>
      </c>
      <c r="F2765">
        <v>53510612</v>
      </c>
      <c r="G2765" t="s">
        <v>2041</v>
      </c>
      <c r="H2765">
        <v>0</v>
      </c>
      <c r="I2765" t="s">
        <v>2095</v>
      </c>
      <c r="J2765">
        <v>138.44999999999999</v>
      </c>
      <c r="K2765">
        <v>5</v>
      </c>
      <c r="L2765" t="s">
        <v>2063</v>
      </c>
      <c r="M2765" t="s">
        <v>2096</v>
      </c>
      <c r="N2765" t="s">
        <v>1757</v>
      </c>
      <c r="O2765" t="s">
        <v>1756</v>
      </c>
      <c r="P2765" t="s">
        <v>1756</v>
      </c>
      <c r="Q2765" s="387">
        <v>692.25</v>
      </c>
      <c r="R2765">
        <v>89.992500000000007</v>
      </c>
      <c r="S2765">
        <v>782.24249999999995</v>
      </c>
      <c r="T2765" s="388">
        <v>44489</v>
      </c>
      <c r="U2765">
        <v>0</v>
      </c>
      <c r="V2765" t="s">
        <v>835</v>
      </c>
      <c r="W2765" s="388">
        <v>44532</v>
      </c>
      <c r="X2765">
        <v>171</v>
      </c>
      <c r="Y2765">
        <v>0</v>
      </c>
      <c r="Z2765">
        <v>0</v>
      </c>
      <c r="AA2765" t="s">
        <v>1758</v>
      </c>
      <c r="AB2765" t="s">
        <v>2044</v>
      </c>
      <c r="AD2765" t="s">
        <v>2045</v>
      </c>
      <c r="AE2765" t="s">
        <v>2046</v>
      </c>
      <c r="AI2765" t="s">
        <v>1761</v>
      </c>
      <c r="AL2765" t="s">
        <v>6931</v>
      </c>
      <c r="AM2765">
        <v>6</v>
      </c>
      <c r="AN2765" t="s">
        <v>1064</v>
      </c>
      <c r="AO2765" t="s">
        <v>3224</v>
      </c>
      <c r="AP2765">
        <v>0</v>
      </c>
      <c r="AQ2765" s="388">
        <v>44497</v>
      </c>
      <c r="AS2765" t="s">
        <v>2806</v>
      </c>
      <c r="AT2765" s="388">
        <v>44497</v>
      </c>
      <c r="AU2765" t="s">
        <v>1756</v>
      </c>
      <c r="AV2765" t="s">
        <v>1756</v>
      </c>
      <c r="AZ2765" t="s">
        <v>2807</v>
      </c>
      <c r="BA2765" t="s">
        <v>1767</v>
      </c>
      <c r="BB2765" t="s">
        <v>7257</v>
      </c>
      <c r="BC2765" t="s">
        <v>7258</v>
      </c>
      <c r="BD2765" t="s">
        <v>1756</v>
      </c>
      <c r="BE2765" t="s">
        <v>6257</v>
      </c>
      <c r="BF2765" t="s">
        <v>822</v>
      </c>
    </row>
    <row r="2766" spans="1:58">
      <c r="A2766" t="s">
        <v>829</v>
      </c>
      <c r="B2766">
        <v>6</v>
      </c>
      <c r="C2766">
        <v>0</v>
      </c>
      <c r="D2766">
        <v>10294</v>
      </c>
      <c r="E2766" t="s">
        <v>7259</v>
      </c>
      <c r="F2766">
        <v>53510612</v>
      </c>
      <c r="G2766" t="s">
        <v>2041</v>
      </c>
      <c r="H2766">
        <v>0</v>
      </c>
      <c r="I2766" t="s">
        <v>2052</v>
      </c>
      <c r="J2766">
        <v>75</v>
      </c>
      <c r="K2766">
        <v>12</v>
      </c>
      <c r="L2766" t="s">
        <v>1771</v>
      </c>
      <c r="M2766" t="s">
        <v>1756</v>
      </c>
      <c r="N2766" t="s">
        <v>1756</v>
      </c>
      <c r="O2766" t="s">
        <v>2053</v>
      </c>
      <c r="P2766" t="s">
        <v>1757</v>
      </c>
      <c r="Q2766" s="387">
        <v>900</v>
      </c>
      <c r="R2766">
        <v>117</v>
      </c>
      <c r="S2766">
        <v>1016.9999999999999</v>
      </c>
      <c r="T2766" s="388">
        <v>44488</v>
      </c>
      <c r="U2766">
        <v>0</v>
      </c>
      <c r="V2766" t="s">
        <v>835</v>
      </c>
      <c r="W2766" s="388">
        <v>44532</v>
      </c>
      <c r="X2766">
        <v>171</v>
      </c>
      <c r="Y2766">
        <v>0</v>
      </c>
      <c r="Z2766">
        <v>0</v>
      </c>
      <c r="AA2766" t="s">
        <v>1758</v>
      </c>
      <c r="AB2766" t="s">
        <v>2044</v>
      </c>
      <c r="AD2766" t="s">
        <v>2045</v>
      </c>
      <c r="AE2766" t="s">
        <v>2046</v>
      </c>
      <c r="AI2766" t="s">
        <v>1761</v>
      </c>
      <c r="AL2766" t="s">
        <v>7260</v>
      </c>
      <c r="AM2766">
        <v>6</v>
      </c>
      <c r="AN2766" t="s">
        <v>1833</v>
      </c>
      <c r="AO2766" t="s">
        <v>1834</v>
      </c>
      <c r="AP2766">
        <v>0</v>
      </c>
      <c r="AQ2766" s="388">
        <v>44495</v>
      </c>
      <c r="AS2766" t="s">
        <v>2806</v>
      </c>
      <c r="AT2766" s="388">
        <v>44496</v>
      </c>
      <c r="AU2766" t="s">
        <v>1756</v>
      </c>
      <c r="AV2766" t="s">
        <v>1756</v>
      </c>
      <c r="AZ2766" t="s">
        <v>2807</v>
      </c>
      <c r="BA2766" t="s">
        <v>1767</v>
      </c>
      <c r="BB2766" t="s">
        <v>7261</v>
      </c>
      <c r="BC2766" t="s">
        <v>7262</v>
      </c>
      <c r="BD2766" t="s">
        <v>1756</v>
      </c>
      <c r="BE2766" t="s">
        <v>6257</v>
      </c>
      <c r="BF2766" t="s">
        <v>822</v>
      </c>
    </row>
    <row r="2767" spans="1:58">
      <c r="A2767" t="s">
        <v>829</v>
      </c>
      <c r="B2767">
        <v>6</v>
      </c>
      <c r="C2767">
        <v>0</v>
      </c>
      <c r="D2767">
        <v>10294</v>
      </c>
      <c r="E2767" t="s">
        <v>7259</v>
      </c>
      <c r="F2767">
        <v>53510612</v>
      </c>
      <c r="G2767" t="s">
        <v>2041</v>
      </c>
      <c r="H2767">
        <v>0</v>
      </c>
      <c r="I2767" t="s">
        <v>2056</v>
      </c>
      <c r="J2767">
        <v>210</v>
      </c>
      <c r="K2767">
        <v>2</v>
      </c>
      <c r="L2767" t="s">
        <v>1755</v>
      </c>
      <c r="M2767" t="s">
        <v>1756</v>
      </c>
      <c r="N2767" t="s">
        <v>1756</v>
      </c>
      <c r="P2767" t="s">
        <v>1757</v>
      </c>
      <c r="Q2767" s="387">
        <v>420</v>
      </c>
      <c r="R2767">
        <v>54.6</v>
      </c>
      <c r="S2767">
        <v>474.59999999999997</v>
      </c>
      <c r="T2767" s="388">
        <v>44488</v>
      </c>
      <c r="U2767">
        <v>0</v>
      </c>
      <c r="V2767" t="s">
        <v>835</v>
      </c>
      <c r="W2767" s="388">
        <v>44532</v>
      </c>
      <c r="X2767">
        <v>171</v>
      </c>
      <c r="Y2767">
        <v>0</v>
      </c>
      <c r="Z2767">
        <v>0</v>
      </c>
      <c r="AA2767" t="s">
        <v>1758</v>
      </c>
      <c r="AB2767" t="s">
        <v>2044</v>
      </c>
      <c r="AD2767" t="s">
        <v>2045</v>
      </c>
      <c r="AE2767" t="s">
        <v>2046</v>
      </c>
      <c r="AI2767" t="s">
        <v>1761</v>
      </c>
      <c r="AL2767" t="s">
        <v>7260</v>
      </c>
      <c r="AM2767">
        <v>6</v>
      </c>
      <c r="AN2767" t="s">
        <v>1833</v>
      </c>
      <c r="AO2767" t="s">
        <v>1834</v>
      </c>
      <c r="AP2767">
        <v>0</v>
      </c>
      <c r="AQ2767" s="388">
        <v>44495</v>
      </c>
      <c r="AS2767" t="s">
        <v>2806</v>
      </c>
      <c r="AT2767" s="388">
        <v>44496</v>
      </c>
      <c r="AU2767" t="s">
        <v>1756</v>
      </c>
      <c r="AV2767" t="s">
        <v>1756</v>
      </c>
      <c r="AZ2767" t="s">
        <v>2807</v>
      </c>
      <c r="BA2767" t="s">
        <v>1767</v>
      </c>
      <c r="BB2767" t="s">
        <v>7263</v>
      </c>
      <c r="BC2767" t="s">
        <v>7264</v>
      </c>
      <c r="BD2767" t="s">
        <v>1756</v>
      </c>
      <c r="BE2767" t="s">
        <v>6257</v>
      </c>
      <c r="BF2767" t="s">
        <v>822</v>
      </c>
    </row>
    <row r="2768" spans="1:58">
      <c r="A2768" t="s">
        <v>829</v>
      </c>
      <c r="B2768">
        <v>6</v>
      </c>
      <c r="C2768">
        <v>0</v>
      </c>
      <c r="D2768">
        <v>10294</v>
      </c>
      <c r="E2768" t="s">
        <v>7259</v>
      </c>
      <c r="F2768">
        <v>53510612</v>
      </c>
      <c r="G2768" t="s">
        <v>2041</v>
      </c>
      <c r="H2768">
        <v>0</v>
      </c>
      <c r="I2768" t="s">
        <v>2062</v>
      </c>
      <c r="J2768">
        <v>138.05000000000001</v>
      </c>
      <c r="K2768">
        <v>5</v>
      </c>
      <c r="L2768" t="s">
        <v>2063</v>
      </c>
      <c r="M2768" t="s">
        <v>2064</v>
      </c>
      <c r="N2768" t="s">
        <v>1757</v>
      </c>
      <c r="O2768" t="s">
        <v>1756</v>
      </c>
      <c r="P2768" t="s">
        <v>1756</v>
      </c>
      <c r="Q2768" s="387">
        <v>690.25</v>
      </c>
      <c r="R2768">
        <v>89.732500000000002</v>
      </c>
      <c r="S2768">
        <v>779.98249999999996</v>
      </c>
      <c r="T2768" s="388">
        <v>44488</v>
      </c>
      <c r="U2768">
        <v>0</v>
      </c>
      <c r="V2768" t="s">
        <v>835</v>
      </c>
      <c r="W2768" s="388">
        <v>44532</v>
      </c>
      <c r="X2768">
        <v>171</v>
      </c>
      <c r="Y2768">
        <v>0</v>
      </c>
      <c r="Z2768">
        <v>0</v>
      </c>
      <c r="AA2768" t="s">
        <v>1758</v>
      </c>
      <c r="AB2768" t="s">
        <v>2044</v>
      </c>
      <c r="AD2768" t="s">
        <v>2045</v>
      </c>
      <c r="AE2768" t="s">
        <v>2046</v>
      </c>
      <c r="AI2768" t="s">
        <v>1761</v>
      </c>
      <c r="AL2768" t="s">
        <v>7260</v>
      </c>
      <c r="AM2768">
        <v>6</v>
      </c>
      <c r="AN2768" t="s">
        <v>1833</v>
      </c>
      <c r="AO2768" t="s">
        <v>1834</v>
      </c>
      <c r="AP2768">
        <v>0</v>
      </c>
      <c r="AQ2768" s="388">
        <v>44495</v>
      </c>
      <c r="AS2768" t="s">
        <v>2806</v>
      </c>
      <c r="AT2768" s="388">
        <v>44496</v>
      </c>
      <c r="AU2768" t="s">
        <v>1756</v>
      </c>
      <c r="AV2768" t="s">
        <v>1756</v>
      </c>
      <c r="AZ2768" t="s">
        <v>2807</v>
      </c>
      <c r="BA2768" t="s">
        <v>1767</v>
      </c>
      <c r="BB2768" t="s">
        <v>7265</v>
      </c>
      <c r="BC2768" t="s">
        <v>7266</v>
      </c>
      <c r="BD2768" t="s">
        <v>1756</v>
      </c>
      <c r="BE2768" t="s">
        <v>6257</v>
      </c>
      <c r="BF2768" t="s">
        <v>822</v>
      </c>
    </row>
    <row r="2769" spans="1:58">
      <c r="A2769" t="s">
        <v>829</v>
      </c>
      <c r="B2769">
        <v>6</v>
      </c>
      <c r="C2769">
        <v>0</v>
      </c>
      <c r="D2769">
        <v>10294</v>
      </c>
      <c r="E2769" t="s">
        <v>7259</v>
      </c>
      <c r="F2769">
        <v>53510612</v>
      </c>
      <c r="G2769" t="s">
        <v>2041</v>
      </c>
      <c r="H2769">
        <v>0</v>
      </c>
      <c r="I2769" t="s">
        <v>2073</v>
      </c>
      <c r="J2769">
        <v>243.75</v>
      </c>
      <c r="K2769">
        <v>2</v>
      </c>
      <c r="L2769" t="s">
        <v>1755</v>
      </c>
      <c r="M2769" t="s">
        <v>2074</v>
      </c>
      <c r="N2769" t="s">
        <v>1757</v>
      </c>
      <c r="O2769" t="s">
        <v>1756</v>
      </c>
      <c r="P2769" t="s">
        <v>1756</v>
      </c>
      <c r="Q2769" s="387">
        <v>487.5</v>
      </c>
      <c r="R2769">
        <v>63.375</v>
      </c>
      <c r="S2769">
        <v>550.875</v>
      </c>
      <c r="T2769" s="388">
        <v>44488</v>
      </c>
      <c r="U2769">
        <v>0</v>
      </c>
      <c r="V2769" t="s">
        <v>835</v>
      </c>
      <c r="W2769" s="388">
        <v>44532</v>
      </c>
      <c r="X2769">
        <v>171</v>
      </c>
      <c r="Y2769">
        <v>0</v>
      </c>
      <c r="Z2769">
        <v>0</v>
      </c>
      <c r="AA2769" t="s">
        <v>1758</v>
      </c>
      <c r="AB2769" t="s">
        <v>2044</v>
      </c>
      <c r="AD2769" t="s">
        <v>2045</v>
      </c>
      <c r="AE2769" t="s">
        <v>2046</v>
      </c>
      <c r="AI2769" t="s">
        <v>1761</v>
      </c>
      <c r="AL2769" t="s">
        <v>7260</v>
      </c>
      <c r="AM2769">
        <v>6</v>
      </c>
      <c r="AN2769" t="s">
        <v>1833</v>
      </c>
      <c r="AO2769" t="s">
        <v>1834</v>
      </c>
      <c r="AP2769">
        <v>0</v>
      </c>
      <c r="AQ2769" s="388">
        <v>44495</v>
      </c>
      <c r="AS2769" t="s">
        <v>2806</v>
      </c>
      <c r="AT2769" s="388">
        <v>44496</v>
      </c>
      <c r="AU2769" t="s">
        <v>1756</v>
      </c>
      <c r="AV2769" t="s">
        <v>1756</v>
      </c>
      <c r="AZ2769" t="s">
        <v>2807</v>
      </c>
      <c r="BA2769" t="s">
        <v>1767</v>
      </c>
      <c r="BB2769" t="s">
        <v>7267</v>
      </c>
      <c r="BC2769" t="s">
        <v>7268</v>
      </c>
      <c r="BD2769" t="s">
        <v>1756</v>
      </c>
      <c r="BE2769" t="s">
        <v>6257</v>
      </c>
      <c r="BF2769" t="s">
        <v>822</v>
      </c>
    </row>
    <row r="2770" spans="1:58">
      <c r="A2770" t="s">
        <v>829</v>
      </c>
      <c r="B2770">
        <v>6</v>
      </c>
      <c r="C2770">
        <v>0</v>
      </c>
      <c r="D2770">
        <v>10294</v>
      </c>
      <c r="E2770" t="s">
        <v>7259</v>
      </c>
      <c r="F2770">
        <v>53510612</v>
      </c>
      <c r="G2770" t="s">
        <v>2041</v>
      </c>
      <c r="H2770">
        <v>0</v>
      </c>
      <c r="I2770" t="s">
        <v>2083</v>
      </c>
      <c r="J2770">
        <v>12.21</v>
      </c>
      <c r="K2770">
        <v>3</v>
      </c>
      <c r="L2770" t="s">
        <v>1771</v>
      </c>
      <c r="M2770" t="s">
        <v>2084</v>
      </c>
      <c r="N2770" t="s">
        <v>1757</v>
      </c>
      <c r="O2770" t="s">
        <v>1756</v>
      </c>
      <c r="P2770" t="s">
        <v>1756</v>
      </c>
      <c r="Q2770" s="387">
        <v>36.630000000000003</v>
      </c>
      <c r="R2770">
        <v>4.7619000000000007</v>
      </c>
      <c r="S2770">
        <v>41.3919</v>
      </c>
      <c r="T2770" s="388">
        <v>44488</v>
      </c>
      <c r="U2770">
        <v>0</v>
      </c>
      <c r="V2770" t="s">
        <v>835</v>
      </c>
      <c r="W2770" s="388">
        <v>44532</v>
      </c>
      <c r="X2770">
        <v>171</v>
      </c>
      <c r="Y2770">
        <v>0</v>
      </c>
      <c r="Z2770">
        <v>0</v>
      </c>
      <c r="AA2770" t="s">
        <v>1758</v>
      </c>
      <c r="AB2770" t="s">
        <v>2044</v>
      </c>
      <c r="AD2770" t="s">
        <v>2045</v>
      </c>
      <c r="AE2770" t="s">
        <v>2046</v>
      </c>
      <c r="AI2770" t="s">
        <v>1761</v>
      </c>
      <c r="AL2770" t="s">
        <v>7260</v>
      </c>
      <c r="AM2770">
        <v>6</v>
      </c>
      <c r="AN2770" t="s">
        <v>1833</v>
      </c>
      <c r="AO2770" t="s">
        <v>1834</v>
      </c>
      <c r="AP2770">
        <v>0</v>
      </c>
      <c r="AQ2770" s="388">
        <v>44495</v>
      </c>
      <c r="AS2770" t="s">
        <v>2806</v>
      </c>
      <c r="AT2770" s="388">
        <v>44496</v>
      </c>
      <c r="AU2770" t="s">
        <v>1756</v>
      </c>
      <c r="AV2770" t="s">
        <v>1756</v>
      </c>
      <c r="AZ2770" t="s">
        <v>2807</v>
      </c>
      <c r="BA2770" t="s">
        <v>1767</v>
      </c>
      <c r="BB2770" t="s">
        <v>7269</v>
      </c>
      <c r="BC2770" t="s">
        <v>7270</v>
      </c>
      <c r="BD2770" t="s">
        <v>1756</v>
      </c>
      <c r="BE2770" t="s">
        <v>6257</v>
      </c>
      <c r="BF2770" t="s">
        <v>822</v>
      </c>
    </row>
    <row r="2771" spans="1:58">
      <c r="A2771" t="s">
        <v>829</v>
      </c>
      <c r="B2771">
        <v>6</v>
      </c>
      <c r="C2771">
        <v>0</v>
      </c>
      <c r="D2771">
        <v>10294</v>
      </c>
      <c r="E2771" t="s">
        <v>7259</v>
      </c>
      <c r="F2771">
        <v>53510612</v>
      </c>
      <c r="G2771" t="s">
        <v>2041</v>
      </c>
      <c r="H2771">
        <v>0</v>
      </c>
      <c r="I2771" t="s">
        <v>2089</v>
      </c>
      <c r="J2771">
        <v>146.96</v>
      </c>
      <c r="K2771">
        <v>3</v>
      </c>
      <c r="L2771" t="s">
        <v>2063</v>
      </c>
      <c r="M2771" t="s">
        <v>2090</v>
      </c>
      <c r="N2771" t="s">
        <v>1757</v>
      </c>
      <c r="O2771" t="s">
        <v>1756</v>
      </c>
      <c r="P2771" t="s">
        <v>1756</v>
      </c>
      <c r="Q2771" s="387">
        <v>440.88</v>
      </c>
      <c r="R2771">
        <v>57.314399999999999</v>
      </c>
      <c r="S2771">
        <v>498.19439999999997</v>
      </c>
      <c r="T2771" s="388">
        <v>44488</v>
      </c>
      <c r="U2771">
        <v>0</v>
      </c>
      <c r="V2771" t="s">
        <v>835</v>
      </c>
      <c r="W2771" s="388">
        <v>44532</v>
      </c>
      <c r="X2771">
        <v>171</v>
      </c>
      <c r="Y2771">
        <v>0</v>
      </c>
      <c r="Z2771">
        <v>0</v>
      </c>
      <c r="AA2771" t="s">
        <v>1758</v>
      </c>
      <c r="AB2771" t="s">
        <v>2044</v>
      </c>
      <c r="AD2771" t="s">
        <v>2045</v>
      </c>
      <c r="AE2771" t="s">
        <v>2046</v>
      </c>
      <c r="AI2771" t="s">
        <v>1761</v>
      </c>
      <c r="AL2771" t="s">
        <v>7260</v>
      </c>
      <c r="AM2771">
        <v>6</v>
      </c>
      <c r="AN2771" t="s">
        <v>1833</v>
      </c>
      <c r="AO2771" t="s">
        <v>1834</v>
      </c>
      <c r="AP2771">
        <v>0</v>
      </c>
      <c r="AQ2771" s="388">
        <v>44495</v>
      </c>
      <c r="AS2771" t="s">
        <v>2806</v>
      </c>
      <c r="AT2771" s="388">
        <v>44496</v>
      </c>
      <c r="AU2771" t="s">
        <v>1756</v>
      </c>
      <c r="AV2771" t="s">
        <v>1756</v>
      </c>
      <c r="AZ2771" t="s">
        <v>2807</v>
      </c>
      <c r="BA2771" t="s">
        <v>1767</v>
      </c>
      <c r="BB2771" t="s">
        <v>7271</v>
      </c>
      <c r="BC2771" t="s">
        <v>7272</v>
      </c>
      <c r="BD2771" t="s">
        <v>1756</v>
      </c>
      <c r="BE2771" t="s">
        <v>6257</v>
      </c>
      <c r="BF2771" t="s">
        <v>822</v>
      </c>
    </row>
    <row r="2772" spans="1:58">
      <c r="A2772" t="s">
        <v>829</v>
      </c>
      <c r="B2772">
        <v>6</v>
      </c>
      <c r="C2772">
        <v>0</v>
      </c>
      <c r="D2772">
        <v>10294</v>
      </c>
      <c r="E2772" t="s">
        <v>7259</v>
      </c>
      <c r="F2772">
        <v>53510612</v>
      </c>
      <c r="G2772" t="s">
        <v>2041</v>
      </c>
      <c r="H2772">
        <v>0</v>
      </c>
      <c r="I2772" t="s">
        <v>2247</v>
      </c>
      <c r="J2772">
        <v>131.47999999999999</v>
      </c>
      <c r="K2772">
        <v>3</v>
      </c>
      <c r="L2772" t="s">
        <v>2063</v>
      </c>
      <c r="M2772" t="s">
        <v>2248</v>
      </c>
      <c r="N2772" t="s">
        <v>1757</v>
      </c>
      <c r="O2772" t="s">
        <v>1756</v>
      </c>
      <c r="P2772" t="s">
        <v>1756</v>
      </c>
      <c r="Q2772" s="387">
        <v>394.44</v>
      </c>
      <c r="R2772">
        <v>51.277200000000001</v>
      </c>
      <c r="S2772">
        <v>445.71719999999993</v>
      </c>
      <c r="T2772" s="388">
        <v>44488</v>
      </c>
      <c r="U2772">
        <v>0</v>
      </c>
      <c r="V2772" t="s">
        <v>835</v>
      </c>
      <c r="W2772" s="388">
        <v>44532</v>
      </c>
      <c r="X2772">
        <v>171</v>
      </c>
      <c r="Y2772">
        <v>0</v>
      </c>
      <c r="Z2772">
        <v>0</v>
      </c>
      <c r="AA2772" t="s">
        <v>1758</v>
      </c>
      <c r="AB2772" t="s">
        <v>2044</v>
      </c>
      <c r="AD2772" t="s">
        <v>2045</v>
      </c>
      <c r="AE2772" t="s">
        <v>2046</v>
      </c>
      <c r="AI2772" t="s">
        <v>1761</v>
      </c>
      <c r="AL2772" t="s">
        <v>7260</v>
      </c>
      <c r="AM2772">
        <v>6</v>
      </c>
      <c r="AN2772" t="s">
        <v>1833</v>
      </c>
      <c r="AO2772" t="s">
        <v>1834</v>
      </c>
      <c r="AP2772">
        <v>0</v>
      </c>
      <c r="AQ2772" s="388">
        <v>44495</v>
      </c>
      <c r="AS2772" t="s">
        <v>2806</v>
      </c>
      <c r="AT2772" s="388">
        <v>44496</v>
      </c>
      <c r="AU2772" t="s">
        <v>1756</v>
      </c>
      <c r="AV2772" t="s">
        <v>1756</v>
      </c>
      <c r="AZ2772" t="s">
        <v>2807</v>
      </c>
      <c r="BA2772" t="s">
        <v>1767</v>
      </c>
      <c r="BB2772" t="s">
        <v>7273</v>
      </c>
      <c r="BC2772" t="s">
        <v>7274</v>
      </c>
      <c r="BD2772" t="s">
        <v>1756</v>
      </c>
      <c r="BE2772" t="s">
        <v>6257</v>
      </c>
      <c r="BF2772" t="s">
        <v>822</v>
      </c>
    </row>
    <row r="2773" spans="1:58">
      <c r="A2773" t="s">
        <v>829</v>
      </c>
      <c r="B2773">
        <v>6</v>
      </c>
      <c r="C2773">
        <v>0</v>
      </c>
      <c r="D2773">
        <v>10292</v>
      </c>
      <c r="E2773" t="s">
        <v>7275</v>
      </c>
      <c r="F2773">
        <v>53510612</v>
      </c>
      <c r="G2773" t="s">
        <v>2041</v>
      </c>
      <c r="H2773">
        <v>0</v>
      </c>
      <c r="I2773" t="s">
        <v>2052</v>
      </c>
      <c r="J2773">
        <v>75</v>
      </c>
      <c r="K2773">
        <v>24</v>
      </c>
      <c r="L2773" t="s">
        <v>1771</v>
      </c>
      <c r="M2773" t="s">
        <v>1756</v>
      </c>
      <c r="N2773" t="s">
        <v>1756</v>
      </c>
      <c r="O2773" t="s">
        <v>2053</v>
      </c>
      <c r="P2773" t="s">
        <v>1757</v>
      </c>
      <c r="Q2773" s="387">
        <v>1800</v>
      </c>
      <c r="R2773">
        <v>234</v>
      </c>
      <c r="S2773">
        <v>2033.9999999999998</v>
      </c>
      <c r="T2773" s="388">
        <v>44487</v>
      </c>
      <c r="U2773">
        <v>0</v>
      </c>
      <c r="V2773" t="s">
        <v>835</v>
      </c>
      <c r="W2773" s="388">
        <v>44532</v>
      </c>
      <c r="X2773">
        <v>171</v>
      </c>
      <c r="Y2773">
        <v>0</v>
      </c>
      <c r="Z2773">
        <v>0</v>
      </c>
      <c r="AA2773" t="s">
        <v>1758</v>
      </c>
      <c r="AB2773" t="s">
        <v>2044</v>
      </c>
      <c r="AD2773" t="s">
        <v>2045</v>
      </c>
      <c r="AE2773" t="s">
        <v>2046</v>
      </c>
      <c r="AI2773" t="s">
        <v>1761</v>
      </c>
      <c r="AL2773" t="s">
        <v>7260</v>
      </c>
      <c r="AM2773">
        <v>6</v>
      </c>
      <c r="AN2773" t="s">
        <v>1833</v>
      </c>
      <c r="AO2773" t="s">
        <v>1834</v>
      </c>
      <c r="AP2773">
        <v>0</v>
      </c>
      <c r="AQ2773" s="388">
        <v>44495</v>
      </c>
      <c r="AS2773" t="s">
        <v>2806</v>
      </c>
      <c r="AT2773" s="388">
        <v>44496</v>
      </c>
      <c r="AU2773" t="s">
        <v>1756</v>
      </c>
      <c r="AV2773" t="s">
        <v>1756</v>
      </c>
      <c r="AZ2773" t="s">
        <v>2807</v>
      </c>
      <c r="BA2773" t="s">
        <v>1767</v>
      </c>
      <c r="BB2773" t="s">
        <v>7276</v>
      </c>
      <c r="BC2773" t="s">
        <v>7277</v>
      </c>
      <c r="BD2773" t="s">
        <v>1756</v>
      </c>
      <c r="BE2773" t="s">
        <v>6257</v>
      </c>
      <c r="BF2773" t="s">
        <v>822</v>
      </c>
    </row>
    <row r="2774" spans="1:58">
      <c r="A2774" t="s">
        <v>829</v>
      </c>
      <c r="B2774">
        <v>6</v>
      </c>
      <c r="C2774">
        <v>0</v>
      </c>
      <c r="D2774">
        <v>10292</v>
      </c>
      <c r="E2774" t="s">
        <v>7275</v>
      </c>
      <c r="F2774">
        <v>53510612</v>
      </c>
      <c r="G2774" t="s">
        <v>2041</v>
      </c>
      <c r="H2774">
        <v>0</v>
      </c>
      <c r="I2774" t="s">
        <v>2056</v>
      </c>
      <c r="J2774">
        <v>210</v>
      </c>
      <c r="K2774">
        <v>2</v>
      </c>
      <c r="L2774" t="s">
        <v>1755</v>
      </c>
      <c r="M2774" t="s">
        <v>1756</v>
      </c>
      <c r="N2774" t="s">
        <v>1756</v>
      </c>
      <c r="P2774" t="s">
        <v>1757</v>
      </c>
      <c r="Q2774" s="387">
        <v>420</v>
      </c>
      <c r="R2774">
        <v>54.6</v>
      </c>
      <c r="S2774">
        <v>474.59999999999997</v>
      </c>
      <c r="T2774" s="388">
        <v>44487</v>
      </c>
      <c r="U2774">
        <v>0</v>
      </c>
      <c r="V2774" t="s">
        <v>835</v>
      </c>
      <c r="W2774" s="388">
        <v>44532</v>
      </c>
      <c r="X2774">
        <v>171</v>
      </c>
      <c r="Y2774">
        <v>0</v>
      </c>
      <c r="Z2774">
        <v>0</v>
      </c>
      <c r="AA2774" t="s">
        <v>1758</v>
      </c>
      <c r="AB2774" t="s">
        <v>2044</v>
      </c>
      <c r="AD2774" t="s">
        <v>2045</v>
      </c>
      <c r="AE2774" t="s">
        <v>2046</v>
      </c>
      <c r="AI2774" t="s">
        <v>1761</v>
      </c>
      <c r="AL2774" t="s">
        <v>7260</v>
      </c>
      <c r="AM2774">
        <v>6</v>
      </c>
      <c r="AN2774" t="s">
        <v>1833</v>
      </c>
      <c r="AO2774" t="s">
        <v>1834</v>
      </c>
      <c r="AP2774">
        <v>0</v>
      </c>
      <c r="AQ2774" s="388">
        <v>44495</v>
      </c>
      <c r="AS2774" t="s">
        <v>2806</v>
      </c>
      <c r="AT2774" s="388">
        <v>44496</v>
      </c>
      <c r="AU2774" t="s">
        <v>1756</v>
      </c>
      <c r="AV2774" t="s">
        <v>1756</v>
      </c>
      <c r="AZ2774" t="s">
        <v>2807</v>
      </c>
      <c r="BA2774" t="s">
        <v>1767</v>
      </c>
      <c r="BB2774" t="s">
        <v>7278</v>
      </c>
      <c r="BC2774" t="s">
        <v>7279</v>
      </c>
      <c r="BD2774" t="s">
        <v>1756</v>
      </c>
      <c r="BE2774" t="s">
        <v>6257</v>
      </c>
      <c r="BF2774" t="s">
        <v>822</v>
      </c>
    </row>
    <row r="2775" spans="1:58">
      <c r="A2775" t="s">
        <v>829</v>
      </c>
      <c r="B2775">
        <v>6</v>
      </c>
      <c r="C2775">
        <v>0</v>
      </c>
      <c r="D2775">
        <v>10292</v>
      </c>
      <c r="E2775" t="s">
        <v>7275</v>
      </c>
      <c r="F2775">
        <v>53510612</v>
      </c>
      <c r="G2775" t="s">
        <v>2041</v>
      </c>
      <c r="H2775">
        <v>0</v>
      </c>
      <c r="I2775" t="s">
        <v>518</v>
      </c>
      <c r="J2775">
        <v>95</v>
      </c>
      <c r="K2775">
        <v>4</v>
      </c>
      <c r="L2775" t="s">
        <v>1771</v>
      </c>
      <c r="M2775" t="s">
        <v>1756</v>
      </c>
      <c r="N2775" t="s">
        <v>1756</v>
      </c>
      <c r="O2775" t="s">
        <v>2059</v>
      </c>
      <c r="P2775" t="s">
        <v>1757</v>
      </c>
      <c r="Q2775" s="387">
        <v>380</v>
      </c>
      <c r="R2775">
        <v>49.4</v>
      </c>
      <c r="S2775">
        <v>429.4</v>
      </c>
      <c r="T2775" s="388">
        <v>44487</v>
      </c>
      <c r="U2775">
        <v>0</v>
      </c>
      <c r="V2775" t="s">
        <v>835</v>
      </c>
      <c r="W2775" s="388">
        <v>44532</v>
      </c>
      <c r="X2775">
        <v>171</v>
      </c>
      <c r="Y2775">
        <v>0</v>
      </c>
      <c r="Z2775">
        <v>0</v>
      </c>
      <c r="AA2775" t="s">
        <v>1758</v>
      </c>
      <c r="AB2775" t="s">
        <v>2044</v>
      </c>
      <c r="AD2775" t="s">
        <v>2045</v>
      </c>
      <c r="AE2775" t="s">
        <v>2046</v>
      </c>
      <c r="AI2775" t="s">
        <v>1761</v>
      </c>
      <c r="AL2775" t="s">
        <v>7260</v>
      </c>
      <c r="AM2775">
        <v>6</v>
      </c>
      <c r="AN2775" t="s">
        <v>1833</v>
      </c>
      <c r="AO2775" t="s">
        <v>1834</v>
      </c>
      <c r="AP2775">
        <v>0</v>
      </c>
      <c r="AQ2775" s="388">
        <v>44495</v>
      </c>
      <c r="AS2775" t="s">
        <v>2806</v>
      </c>
      <c r="AT2775" s="388">
        <v>44496</v>
      </c>
      <c r="AU2775" t="s">
        <v>1756</v>
      </c>
      <c r="AV2775" t="s">
        <v>1756</v>
      </c>
      <c r="AZ2775" t="s">
        <v>2807</v>
      </c>
      <c r="BA2775" t="s">
        <v>1767</v>
      </c>
      <c r="BB2775" t="s">
        <v>7280</v>
      </c>
      <c r="BC2775" t="s">
        <v>7281</v>
      </c>
      <c r="BD2775" t="s">
        <v>1756</v>
      </c>
      <c r="BE2775" t="s">
        <v>6257</v>
      </c>
      <c r="BF2775" t="s">
        <v>822</v>
      </c>
    </row>
    <row r="2776" spans="1:58">
      <c r="A2776" t="s">
        <v>829</v>
      </c>
      <c r="B2776">
        <v>6</v>
      </c>
      <c r="C2776">
        <v>0</v>
      </c>
      <c r="D2776">
        <v>10292</v>
      </c>
      <c r="E2776" t="s">
        <v>7275</v>
      </c>
      <c r="F2776">
        <v>53510612</v>
      </c>
      <c r="G2776" t="s">
        <v>2041</v>
      </c>
      <c r="H2776">
        <v>0</v>
      </c>
      <c r="I2776" t="s">
        <v>2062</v>
      </c>
      <c r="J2776">
        <v>138.05000000000001</v>
      </c>
      <c r="K2776">
        <v>11</v>
      </c>
      <c r="L2776" t="s">
        <v>2063</v>
      </c>
      <c r="M2776" t="s">
        <v>2064</v>
      </c>
      <c r="N2776" t="s">
        <v>1757</v>
      </c>
      <c r="O2776" t="s">
        <v>1756</v>
      </c>
      <c r="P2776" t="s">
        <v>1756</v>
      </c>
      <c r="Q2776" s="387">
        <v>1518.55</v>
      </c>
      <c r="R2776">
        <v>197.41149999999999</v>
      </c>
      <c r="S2776">
        <v>1715.9614999999999</v>
      </c>
      <c r="T2776" s="388">
        <v>44487</v>
      </c>
      <c r="U2776">
        <v>0</v>
      </c>
      <c r="V2776" t="s">
        <v>835</v>
      </c>
      <c r="W2776" s="388">
        <v>44532</v>
      </c>
      <c r="X2776">
        <v>171</v>
      </c>
      <c r="Y2776">
        <v>0</v>
      </c>
      <c r="Z2776">
        <v>0</v>
      </c>
      <c r="AA2776" t="s">
        <v>1758</v>
      </c>
      <c r="AB2776" t="s">
        <v>2044</v>
      </c>
      <c r="AD2776" t="s">
        <v>2045</v>
      </c>
      <c r="AE2776" t="s">
        <v>2046</v>
      </c>
      <c r="AI2776" t="s">
        <v>1761</v>
      </c>
      <c r="AL2776" t="s">
        <v>7260</v>
      </c>
      <c r="AM2776">
        <v>6</v>
      </c>
      <c r="AN2776" t="s">
        <v>1833</v>
      </c>
      <c r="AO2776" t="s">
        <v>1834</v>
      </c>
      <c r="AP2776">
        <v>0</v>
      </c>
      <c r="AQ2776" s="388">
        <v>44495</v>
      </c>
      <c r="AS2776" t="s">
        <v>2806</v>
      </c>
      <c r="AT2776" s="388">
        <v>44496</v>
      </c>
      <c r="AU2776" t="s">
        <v>1756</v>
      </c>
      <c r="AV2776" t="s">
        <v>1756</v>
      </c>
      <c r="AZ2776" t="s">
        <v>2807</v>
      </c>
      <c r="BA2776" t="s">
        <v>1767</v>
      </c>
      <c r="BB2776" t="s">
        <v>7282</v>
      </c>
      <c r="BC2776" t="s">
        <v>7283</v>
      </c>
      <c r="BD2776" t="s">
        <v>1756</v>
      </c>
      <c r="BE2776" t="s">
        <v>6257</v>
      </c>
      <c r="BF2776" t="s">
        <v>822</v>
      </c>
    </row>
    <row r="2777" spans="1:58">
      <c r="A2777" t="s">
        <v>829</v>
      </c>
      <c r="B2777">
        <v>6</v>
      </c>
      <c r="C2777">
        <v>0</v>
      </c>
      <c r="D2777">
        <v>10292</v>
      </c>
      <c r="E2777" t="s">
        <v>7275</v>
      </c>
      <c r="F2777">
        <v>53510612</v>
      </c>
      <c r="G2777" t="s">
        <v>2041</v>
      </c>
      <c r="H2777">
        <v>0</v>
      </c>
      <c r="I2777" t="s">
        <v>2073</v>
      </c>
      <c r="J2777">
        <v>243.75</v>
      </c>
      <c r="K2777">
        <v>2</v>
      </c>
      <c r="L2777" t="s">
        <v>1755</v>
      </c>
      <c r="M2777" t="s">
        <v>2074</v>
      </c>
      <c r="N2777" t="s">
        <v>1757</v>
      </c>
      <c r="O2777" t="s">
        <v>1756</v>
      </c>
      <c r="P2777" t="s">
        <v>1756</v>
      </c>
      <c r="Q2777" s="387">
        <v>487.5</v>
      </c>
      <c r="R2777">
        <v>63.375</v>
      </c>
      <c r="S2777">
        <v>550.875</v>
      </c>
      <c r="T2777" s="388">
        <v>44487</v>
      </c>
      <c r="U2777">
        <v>0</v>
      </c>
      <c r="V2777" t="s">
        <v>835</v>
      </c>
      <c r="W2777" s="388">
        <v>44532</v>
      </c>
      <c r="X2777">
        <v>171</v>
      </c>
      <c r="Y2777">
        <v>0</v>
      </c>
      <c r="Z2777">
        <v>0</v>
      </c>
      <c r="AA2777" t="s">
        <v>1758</v>
      </c>
      <c r="AB2777" t="s">
        <v>2044</v>
      </c>
      <c r="AD2777" t="s">
        <v>2045</v>
      </c>
      <c r="AE2777" t="s">
        <v>2046</v>
      </c>
      <c r="AI2777" t="s">
        <v>1761</v>
      </c>
      <c r="AL2777" t="s">
        <v>7260</v>
      </c>
      <c r="AM2777">
        <v>6</v>
      </c>
      <c r="AN2777" t="s">
        <v>1833</v>
      </c>
      <c r="AO2777" t="s">
        <v>1834</v>
      </c>
      <c r="AP2777">
        <v>0</v>
      </c>
      <c r="AQ2777" s="388">
        <v>44495</v>
      </c>
      <c r="AS2777" t="s">
        <v>2806</v>
      </c>
      <c r="AT2777" s="388">
        <v>44496</v>
      </c>
      <c r="AU2777" t="s">
        <v>1756</v>
      </c>
      <c r="AV2777" t="s">
        <v>1756</v>
      </c>
      <c r="AZ2777" t="s">
        <v>2807</v>
      </c>
      <c r="BA2777" t="s">
        <v>1767</v>
      </c>
      <c r="BB2777" t="s">
        <v>7284</v>
      </c>
      <c r="BC2777" t="s">
        <v>7285</v>
      </c>
      <c r="BD2777" t="s">
        <v>1756</v>
      </c>
      <c r="BE2777" t="s">
        <v>6257</v>
      </c>
      <c r="BF2777" t="s">
        <v>822</v>
      </c>
    </row>
    <row r="2778" spans="1:58">
      <c r="A2778" t="s">
        <v>829</v>
      </c>
      <c r="B2778">
        <v>6</v>
      </c>
      <c r="C2778">
        <v>0</v>
      </c>
      <c r="D2778">
        <v>10292</v>
      </c>
      <c r="E2778" t="s">
        <v>7275</v>
      </c>
      <c r="F2778">
        <v>53510612</v>
      </c>
      <c r="G2778" t="s">
        <v>2041</v>
      </c>
      <c r="H2778">
        <v>0</v>
      </c>
      <c r="I2778" t="s">
        <v>2083</v>
      </c>
      <c r="J2778">
        <v>12.21</v>
      </c>
      <c r="K2778">
        <v>6</v>
      </c>
      <c r="L2778" t="s">
        <v>1771</v>
      </c>
      <c r="M2778" t="s">
        <v>2084</v>
      </c>
      <c r="N2778" t="s">
        <v>1757</v>
      </c>
      <c r="O2778" t="s">
        <v>1756</v>
      </c>
      <c r="P2778" t="s">
        <v>1756</v>
      </c>
      <c r="Q2778" s="387">
        <v>73.260000000000005</v>
      </c>
      <c r="R2778">
        <v>9.5238000000000014</v>
      </c>
      <c r="S2778">
        <v>82.783799999999999</v>
      </c>
      <c r="T2778" s="388">
        <v>44487</v>
      </c>
      <c r="U2778">
        <v>0</v>
      </c>
      <c r="V2778" t="s">
        <v>835</v>
      </c>
      <c r="W2778" s="388">
        <v>44532</v>
      </c>
      <c r="X2778">
        <v>171</v>
      </c>
      <c r="Y2778">
        <v>0</v>
      </c>
      <c r="Z2778">
        <v>0</v>
      </c>
      <c r="AA2778" t="s">
        <v>1758</v>
      </c>
      <c r="AB2778" t="s">
        <v>2044</v>
      </c>
      <c r="AD2778" t="s">
        <v>2045</v>
      </c>
      <c r="AE2778" t="s">
        <v>2046</v>
      </c>
      <c r="AI2778" t="s">
        <v>1761</v>
      </c>
      <c r="AL2778" t="s">
        <v>7260</v>
      </c>
      <c r="AM2778">
        <v>6</v>
      </c>
      <c r="AN2778" t="s">
        <v>1833</v>
      </c>
      <c r="AO2778" t="s">
        <v>1834</v>
      </c>
      <c r="AP2778">
        <v>0</v>
      </c>
      <c r="AQ2778" s="388">
        <v>44495</v>
      </c>
      <c r="AS2778" t="s">
        <v>2806</v>
      </c>
      <c r="AT2778" s="388">
        <v>44496</v>
      </c>
      <c r="AU2778" t="s">
        <v>1756</v>
      </c>
      <c r="AV2778" t="s">
        <v>1756</v>
      </c>
      <c r="AZ2778" t="s">
        <v>2807</v>
      </c>
      <c r="BA2778" t="s">
        <v>1767</v>
      </c>
      <c r="BB2778" t="s">
        <v>7286</v>
      </c>
      <c r="BC2778" t="s">
        <v>7287</v>
      </c>
      <c r="BD2778" t="s">
        <v>1756</v>
      </c>
      <c r="BE2778" t="s">
        <v>6257</v>
      </c>
      <c r="BF2778" t="s">
        <v>822</v>
      </c>
    </row>
    <row r="2779" spans="1:58">
      <c r="A2779" t="s">
        <v>829</v>
      </c>
      <c r="B2779">
        <v>6</v>
      </c>
      <c r="C2779">
        <v>0</v>
      </c>
      <c r="D2779">
        <v>10292</v>
      </c>
      <c r="E2779" t="s">
        <v>7275</v>
      </c>
      <c r="F2779">
        <v>53510612</v>
      </c>
      <c r="G2779" t="s">
        <v>2041</v>
      </c>
      <c r="H2779">
        <v>0</v>
      </c>
      <c r="I2779" t="s">
        <v>2089</v>
      </c>
      <c r="J2779">
        <v>146.96</v>
      </c>
      <c r="K2779">
        <v>6</v>
      </c>
      <c r="L2779" t="s">
        <v>2063</v>
      </c>
      <c r="M2779" t="s">
        <v>2090</v>
      </c>
      <c r="N2779" t="s">
        <v>1757</v>
      </c>
      <c r="O2779" t="s">
        <v>1756</v>
      </c>
      <c r="P2779" t="s">
        <v>1756</v>
      </c>
      <c r="Q2779" s="387">
        <v>881.76</v>
      </c>
      <c r="R2779">
        <v>114.6288</v>
      </c>
      <c r="S2779">
        <v>996.38879999999995</v>
      </c>
      <c r="T2779" s="388">
        <v>44487</v>
      </c>
      <c r="U2779">
        <v>0</v>
      </c>
      <c r="V2779" t="s">
        <v>835</v>
      </c>
      <c r="W2779" s="388">
        <v>44532</v>
      </c>
      <c r="X2779">
        <v>171</v>
      </c>
      <c r="Y2779">
        <v>0</v>
      </c>
      <c r="Z2779">
        <v>0</v>
      </c>
      <c r="AA2779" t="s">
        <v>1758</v>
      </c>
      <c r="AB2779" t="s">
        <v>2044</v>
      </c>
      <c r="AD2779" t="s">
        <v>2045</v>
      </c>
      <c r="AE2779" t="s">
        <v>2046</v>
      </c>
      <c r="AI2779" t="s">
        <v>1761</v>
      </c>
      <c r="AL2779" t="s">
        <v>7260</v>
      </c>
      <c r="AM2779">
        <v>6</v>
      </c>
      <c r="AN2779" t="s">
        <v>1833</v>
      </c>
      <c r="AO2779" t="s">
        <v>1834</v>
      </c>
      <c r="AP2779">
        <v>0</v>
      </c>
      <c r="AQ2779" s="388">
        <v>44495</v>
      </c>
      <c r="AS2779" t="s">
        <v>2806</v>
      </c>
      <c r="AT2779" s="388">
        <v>44496</v>
      </c>
      <c r="AU2779" t="s">
        <v>1756</v>
      </c>
      <c r="AV2779" t="s">
        <v>1756</v>
      </c>
      <c r="AZ2779" t="s">
        <v>2807</v>
      </c>
      <c r="BA2779" t="s">
        <v>1767</v>
      </c>
      <c r="BB2779" t="s">
        <v>7288</v>
      </c>
      <c r="BC2779" t="s">
        <v>7289</v>
      </c>
      <c r="BD2779" t="s">
        <v>1756</v>
      </c>
      <c r="BE2779" t="s">
        <v>6257</v>
      </c>
      <c r="BF2779" t="s">
        <v>822</v>
      </c>
    </row>
    <row r="2780" spans="1:58">
      <c r="A2780" t="s">
        <v>829</v>
      </c>
      <c r="B2780">
        <v>6</v>
      </c>
      <c r="C2780">
        <v>0</v>
      </c>
      <c r="D2780">
        <v>10292</v>
      </c>
      <c r="E2780" t="s">
        <v>7275</v>
      </c>
      <c r="F2780">
        <v>53510612</v>
      </c>
      <c r="G2780" t="s">
        <v>2041</v>
      </c>
      <c r="H2780">
        <v>0</v>
      </c>
      <c r="I2780" t="s">
        <v>2247</v>
      </c>
      <c r="J2780">
        <v>131.47999999999999</v>
      </c>
      <c r="K2780">
        <v>5</v>
      </c>
      <c r="L2780" t="s">
        <v>2063</v>
      </c>
      <c r="M2780" t="s">
        <v>2248</v>
      </c>
      <c r="N2780" t="s">
        <v>1757</v>
      </c>
      <c r="O2780" t="s">
        <v>1756</v>
      </c>
      <c r="P2780" t="s">
        <v>1756</v>
      </c>
      <c r="Q2780" s="387">
        <v>657.4</v>
      </c>
      <c r="R2780">
        <v>85.462000000000003</v>
      </c>
      <c r="S2780">
        <v>742.86199999999985</v>
      </c>
      <c r="T2780" s="388">
        <v>44487</v>
      </c>
      <c r="U2780">
        <v>0</v>
      </c>
      <c r="V2780" t="s">
        <v>835</v>
      </c>
      <c r="W2780" s="388">
        <v>44532</v>
      </c>
      <c r="X2780">
        <v>171</v>
      </c>
      <c r="Y2780">
        <v>0</v>
      </c>
      <c r="Z2780">
        <v>0</v>
      </c>
      <c r="AA2780" t="s">
        <v>1758</v>
      </c>
      <c r="AB2780" t="s">
        <v>2044</v>
      </c>
      <c r="AD2780" t="s">
        <v>2045</v>
      </c>
      <c r="AE2780" t="s">
        <v>2046</v>
      </c>
      <c r="AI2780" t="s">
        <v>1761</v>
      </c>
      <c r="AL2780" t="s">
        <v>7260</v>
      </c>
      <c r="AM2780">
        <v>6</v>
      </c>
      <c r="AN2780" t="s">
        <v>1833</v>
      </c>
      <c r="AO2780" t="s">
        <v>1834</v>
      </c>
      <c r="AP2780">
        <v>0</v>
      </c>
      <c r="AQ2780" s="388">
        <v>44495</v>
      </c>
      <c r="AS2780" t="s">
        <v>2806</v>
      </c>
      <c r="AT2780" s="388">
        <v>44496</v>
      </c>
      <c r="AU2780" t="s">
        <v>1756</v>
      </c>
      <c r="AV2780" t="s">
        <v>1756</v>
      </c>
      <c r="AZ2780" t="s">
        <v>2807</v>
      </c>
      <c r="BA2780" t="s">
        <v>1767</v>
      </c>
      <c r="BB2780" t="s">
        <v>7290</v>
      </c>
      <c r="BC2780" t="s">
        <v>7291</v>
      </c>
      <c r="BD2780" t="s">
        <v>1756</v>
      </c>
      <c r="BE2780" t="s">
        <v>6257</v>
      </c>
      <c r="BF2780" t="s">
        <v>822</v>
      </c>
    </row>
    <row r="2781" spans="1:58">
      <c r="A2781" t="s">
        <v>829</v>
      </c>
      <c r="B2781">
        <v>6</v>
      </c>
      <c r="C2781">
        <v>0</v>
      </c>
      <c r="D2781">
        <v>10289</v>
      </c>
      <c r="E2781" t="s">
        <v>7292</v>
      </c>
      <c r="F2781">
        <v>53510612</v>
      </c>
      <c r="G2781" t="s">
        <v>2041</v>
      </c>
      <c r="H2781">
        <v>0</v>
      </c>
      <c r="I2781" t="s">
        <v>2052</v>
      </c>
      <c r="J2781">
        <v>75</v>
      </c>
      <c r="K2781">
        <v>34</v>
      </c>
      <c r="L2781" t="s">
        <v>1771</v>
      </c>
      <c r="M2781" t="s">
        <v>1756</v>
      </c>
      <c r="N2781" t="s">
        <v>1756</v>
      </c>
      <c r="O2781" t="s">
        <v>2053</v>
      </c>
      <c r="P2781" t="s">
        <v>1757</v>
      </c>
      <c r="Q2781" s="387">
        <v>2550</v>
      </c>
      <c r="R2781">
        <v>331.5</v>
      </c>
      <c r="S2781">
        <v>2881.4999999999995</v>
      </c>
      <c r="T2781" s="388">
        <v>44486</v>
      </c>
      <c r="U2781">
        <v>0</v>
      </c>
      <c r="V2781" t="s">
        <v>835</v>
      </c>
      <c r="W2781" s="388">
        <v>44532</v>
      </c>
      <c r="X2781">
        <v>171</v>
      </c>
      <c r="Y2781">
        <v>0</v>
      </c>
      <c r="Z2781">
        <v>0</v>
      </c>
      <c r="AA2781" t="s">
        <v>1758</v>
      </c>
      <c r="AB2781" t="s">
        <v>2044</v>
      </c>
      <c r="AD2781" t="s">
        <v>2045</v>
      </c>
      <c r="AE2781" t="s">
        <v>2046</v>
      </c>
      <c r="AI2781" t="s">
        <v>1761</v>
      </c>
      <c r="AL2781" t="s">
        <v>7260</v>
      </c>
      <c r="AM2781">
        <v>6</v>
      </c>
      <c r="AN2781" t="s">
        <v>1833</v>
      </c>
      <c r="AO2781" t="s">
        <v>1834</v>
      </c>
      <c r="AP2781">
        <v>0</v>
      </c>
      <c r="AQ2781" s="388">
        <v>44495</v>
      </c>
      <c r="AS2781" t="s">
        <v>2806</v>
      </c>
      <c r="AT2781" s="388">
        <v>44496</v>
      </c>
      <c r="AU2781" t="s">
        <v>1756</v>
      </c>
      <c r="AV2781" t="s">
        <v>1756</v>
      </c>
      <c r="AZ2781" t="s">
        <v>2807</v>
      </c>
      <c r="BA2781" t="s">
        <v>1767</v>
      </c>
      <c r="BB2781" t="s">
        <v>7293</v>
      </c>
      <c r="BC2781" t="s">
        <v>7294</v>
      </c>
      <c r="BD2781" t="s">
        <v>1756</v>
      </c>
      <c r="BE2781" t="s">
        <v>6257</v>
      </c>
      <c r="BF2781" t="s">
        <v>822</v>
      </c>
    </row>
    <row r="2782" spans="1:58">
      <c r="A2782" t="s">
        <v>829</v>
      </c>
      <c r="B2782">
        <v>6</v>
      </c>
      <c r="C2782">
        <v>0</v>
      </c>
      <c r="D2782">
        <v>10289</v>
      </c>
      <c r="E2782" t="s">
        <v>7292</v>
      </c>
      <c r="F2782">
        <v>53510612</v>
      </c>
      <c r="G2782" t="s">
        <v>2041</v>
      </c>
      <c r="H2782">
        <v>0</v>
      </c>
      <c r="I2782" t="s">
        <v>2056</v>
      </c>
      <c r="J2782">
        <v>210</v>
      </c>
      <c r="K2782">
        <v>3</v>
      </c>
      <c r="L2782" t="s">
        <v>1755</v>
      </c>
      <c r="M2782" t="s">
        <v>1756</v>
      </c>
      <c r="N2782" t="s">
        <v>1756</v>
      </c>
      <c r="P2782" t="s">
        <v>1757</v>
      </c>
      <c r="Q2782" s="387">
        <v>630</v>
      </c>
      <c r="R2782">
        <v>81.900000000000006</v>
      </c>
      <c r="S2782">
        <v>711.9</v>
      </c>
      <c r="T2782" s="388">
        <v>44486</v>
      </c>
      <c r="U2782">
        <v>0</v>
      </c>
      <c r="V2782" t="s">
        <v>835</v>
      </c>
      <c r="W2782" s="388">
        <v>44532</v>
      </c>
      <c r="X2782">
        <v>171</v>
      </c>
      <c r="Y2782">
        <v>0</v>
      </c>
      <c r="Z2782">
        <v>0</v>
      </c>
      <c r="AA2782" t="s">
        <v>1758</v>
      </c>
      <c r="AB2782" t="s">
        <v>2044</v>
      </c>
      <c r="AD2782" t="s">
        <v>2045</v>
      </c>
      <c r="AE2782" t="s">
        <v>2046</v>
      </c>
      <c r="AI2782" t="s">
        <v>1761</v>
      </c>
      <c r="AL2782" t="s">
        <v>7260</v>
      </c>
      <c r="AM2782">
        <v>6</v>
      </c>
      <c r="AN2782" t="s">
        <v>1833</v>
      </c>
      <c r="AO2782" t="s">
        <v>1834</v>
      </c>
      <c r="AP2782">
        <v>0</v>
      </c>
      <c r="AQ2782" s="388">
        <v>44495</v>
      </c>
      <c r="AS2782" t="s">
        <v>2806</v>
      </c>
      <c r="AT2782" s="388">
        <v>44496</v>
      </c>
      <c r="AU2782" t="s">
        <v>1756</v>
      </c>
      <c r="AV2782" t="s">
        <v>1756</v>
      </c>
      <c r="AZ2782" t="s">
        <v>2807</v>
      </c>
      <c r="BA2782" t="s">
        <v>1767</v>
      </c>
      <c r="BB2782" t="s">
        <v>7295</v>
      </c>
      <c r="BC2782" t="s">
        <v>7296</v>
      </c>
      <c r="BD2782" t="s">
        <v>1756</v>
      </c>
      <c r="BE2782" t="s">
        <v>6257</v>
      </c>
      <c r="BF2782" t="s">
        <v>822</v>
      </c>
    </row>
    <row r="2783" spans="1:58">
      <c r="A2783" t="s">
        <v>829</v>
      </c>
      <c r="B2783">
        <v>6</v>
      </c>
      <c r="C2783">
        <v>0</v>
      </c>
      <c r="D2783">
        <v>10289</v>
      </c>
      <c r="E2783" t="s">
        <v>7292</v>
      </c>
      <c r="F2783">
        <v>53510612</v>
      </c>
      <c r="G2783" t="s">
        <v>2041</v>
      </c>
      <c r="H2783">
        <v>0</v>
      </c>
      <c r="I2783" t="s">
        <v>518</v>
      </c>
      <c r="J2783">
        <v>95</v>
      </c>
      <c r="K2783">
        <v>4</v>
      </c>
      <c r="L2783" t="s">
        <v>1771</v>
      </c>
      <c r="M2783" t="s">
        <v>1756</v>
      </c>
      <c r="N2783" t="s">
        <v>1756</v>
      </c>
      <c r="O2783" t="s">
        <v>2059</v>
      </c>
      <c r="P2783" t="s">
        <v>1757</v>
      </c>
      <c r="Q2783" s="387">
        <v>380</v>
      </c>
      <c r="R2783">
        <v>49.4</v>
      </c>
      <c r="S2783">
        <v>429.4</v>
      </c>
      <c r="T2783" s="388">
        <v>44486</v>
      </c>
      <c r="U2783">
        <v>0</v>
      </c>
      <c r="V2783" t="s">
        <v>835</v>
      </c>
      <c r="W2783" s="388">
        <v>44532</v>
      </c>
      <c r="X2783">
        <v>171</v>
      </c>
      <c r="Y2783">
        <v>0</v>
      </c>
      <c r="Z2783">
        <v>0</v>
      </c>
      <c r="AA2783" t="s">
        <v>1758</v>
      </c>
      <c r="AB2783" t="s">
        <v>2044</v>
      </c>
      <c r="AD2783" t="s">
        <v>2045</v>
      </c>
      <c r="AE2783" t="s">
        <v>2046</v>
      </c>
      <c r="AI2783" t="s">
        <v>1761</v>
      </c>
      <c r="AL2783" t="s">
        <v>7260</v>
      </c>
      <c r="AM2783">
        <v>6</v>
      </c>
      <c r="AN2783" t="s">
        <v>1833</v>
      </c>
      <c r="AO2783" t="s">
        <v>1834</v>
      </c>
      <c r="AP2783">
        <v>0</v>
      </c>
      <c r="AQ2783" s="388">
        <v>44495</v>
      </c>
      <c r="AS2783" t="s">
        <v>2806</v>
      </c>
      <c r="AT2783" s="388">
        <v>44496</v>
      </c>
      <c r="AU2783" t="s">
        <v>1756</v>
      </c>
      <c r="AV2783" t="s">
        <v>1756</v>
      </c>
      <c r="AZ2783" t="s">
        <v>2807</v>
      </c>
      <c r="BA2783" t="s">
        <v>1767</v>
      </c>
      <c r="BB2783" t="s">
        <v>7297</v>
      </c>
      <c r="BC2783" t="s">
        <v>7298</v>
      </c>
      <c r="BD2783" t="s">
        <v>1756</v>
      </c>
      <c r="BE2783" t="s">
        <v>6257</v>
      </c>
      <c r="BF2783" t="s">
        <v>822</v>
      </c>
    </row>
    <row r="2784" spans="1:58">
      <c r="A2784" t="s">
        <v>829</v>
      </c>
      <c r="B2784">
        <v>6</v>
      </c>
      <c r="C2784">
        <v>0</v>
      </c>
      <c r="D2784">
        <v>10289</v>
      </c>
      <c r="E2784" t="s">
        <v>7292</v>
      </c>
      <c r="F2784">
        <v>53510612</v>
      </c>
      <c r="G2784" t="s">
        <v>2041</v>
      </c>
      <c r="H2784">
        <v>0</v>
      </c>
      <c r="I2784" t="s">
        <v>2062</v>
      </c>
      <c r="J2784">
        <v>138.05000000000001</v>
      </c>
      <c r="K2784">
        <v>11</v>
      </c>
      <c r="L2784" t="s">
        <v>2063</v>
      </c>
      <c r="M2784" t="s">
        <v>2064</v>
      </c>
      <c r="N2784" t="s">
        <v>1757</v>
      </c>
      <c r="O2784" t="s">
        <v>1756</v>
      </c>
      <c r="P2784" t="s">
        <v>1756</v>
      </c>
      <c r="Q2784" s="387">
        <v>1518.55</v>
      </c>
      <c r="R2784">
        <v>197.41149999999999</v>
      </c>
      <c r="S2784">
        <v>1715.9614999999999</v>
      </c>
      <c r="T2784" s="388">
        <v>44486</v>
      </c>
      <c r="U2784">
        <v>0</v>
      </c>
      <c r="V2784" t="s">
        <v>835</v>
      </c>
      <c r="W2784" s="388">
        <v>44532</v>
      </c>
      <c r="X2784">
        <v>171</v>
      </c>
      <c r="Y2784">
        <v>0</v>
      </c>
      <c r="Z2784">
        <v>0</v>
      </c>
      <c r="AA2784" t="s">
        <v>1758</v>
      </c>
      <c r="AB2784" t="s">
        <v>2044</v>
      </c>
      <c r="AD2784" t="s">
        <v>2045</v>
      </c>
      <c r="AE2784" t="s">
        <v>2046</v>
      </c>
      <c r="AI2784" t="s">
        <v>1761</v>
      </c>
      <c r="AL2784" t="s">
        <v>7260</v>
      </c>
      <c r="AM2784">
        <v>6</v>
      </c>
      <c r="AN2784" t="s">
        <v>1833</v>
      </c>
      <c r="AO2784" t="s">
        <v>1834</v>
      </c>
      <c r="AP2784">
        <v>0</v>
      </c>
      <c r="AQ2784" s="388">
        <v>44495</v>
      </c>
      <c r="AS2784" t="s">
        <v>2806</v>
      </c>
      <c r="AT2784" s="388">
        <v>44496</v>
      </c>
      <c r="AU2784" t="s">
        <v>1756</v>
      </c>
      <c r="AV2784" t="s">
        <v>1756</v>
      </c>
      <c r="AZ2784" t="s">
        <v>2807</v>
      </c>
      <c r="BA2784" t="s">
        <v>1767</v>
      </c>
      <c r="BB2784" t="s">
        <v>7299</v>
      </c>
      <c r="BC2784" t="s">
        <v>7300</v>
      </c>
      <c r="BD2784" t="s">
        <v>1756</v>
      </c>
      <c r="BE2784" t="s">
        <v>6257</v>
      </c>
      <c r="BF2784" t="s">
        <v>822</v>
      </c>
    </row>
    <row r="2785" spans="1:58">
      <c r="A2785" t="s">
        <v>829</v>
      </c>
      <c r="B2785">
        <v>6</v>
      </c>
      <c r="C2785">
        <v>0</v>
      </c>
      <c r="D2785">
        <v>10289</v>
      </c>
      <c r="E2785" t="s">
        <v>7292</v>
      </c>
      <c r="F2785">
        <v>53510612</v>
      </c>
      <c r="G2785" t="s">
        <v>2041</v>
      </c>
      <c r="H2785">
        <v>0</v>
      </c>
      <c r="I2785" t="s">
        <v>2073</v>
      </c>
      <c r="J2785">
        <v>243.75</v>
      </c>
      <c r="K2785">
        <v>2</v>
      </c>
      <c r="L2785" t="s">
        <v>1755</v>
      </c>
      <c r="M2785" t="s">
        <v>2074</v>
      </c>
      <c r="N2785" t="s">
        <v>1757</v>
      </c>
      <c r="O2785" t="s">
        <v>1756</v>
      </c>
      <c r="P2785" t="s">
        <v>1756</v>
      </c>
      <c r="Q2785" s="387">
        <v>487.5</v>
      </c>
      <c r="R2785">
        <v>63.375</v>
      </c>
      <c r="S2785">
        <v>550.875</v>
      </c>
      <c r="T2785" s="388">
        <v>44486</v>
      </c>
      <c r="U2785">
        <v>0</v>
      </c>
      <c r="V2785" t="s">
        <v>835</v>
      </c>
      <c r="W2785" s="388">
        <v>44532</v>
      </c>
      <c r="X2785">
        <v>171</v>
      </c>
      <c r="Y2785">
        <v>0</v>
      </c>
      <c r="Z2785">
        <v>0</v>
      </c>
      <c r="AA2785" t="s">
        <v>1758</v>
      </c>
      <c r="AB2785" t="s">
        <v>2044</v>
      </c>
      <c r="AD2785" t="s">
        <v>2045</v>
      </c>
      <c r="AE2785" t="s">
        <v>2046</v>
      </c>
      <c r="AI2785" t="s">
        <v>1761</v>
      </c>
      <c r="AL2785" t="s">
        <v>7260</v>
      </c>
      <c r="AM2785">
        <v>6</v>
      </c>
      <c r="AN2785" t="s">
        <v>1833</v>
      </c>
      <c r="AO2785" t="s">
        <v>1834</v>
      </c>
      <c r="AP2785">
        <v>0</v>
      </c>
      <c r="AQ2785" s="388">
        <v>44495</v>
      </c>
      <c r="AS2785" t="s">
        <v>2806</v>
      </c>
      <c r="AT2785" s="388">
        <v>44496</v>
      </c>
      <c r="AU2785" t="s">
        <v>1756</v>
      </c>
      <c r="AV2785" t="s">
        <v>1756</v>
      </c>
      <c r="AZ2785" t="s">
        <v>2807</v>
      </c>
      <c r="BA2785" t="s">
        <v>1767</v>
      </c>
      <c r="BB2785" t="s">
        <v>7301</v>
      </c>
      <c r="BC2785" t="s">
        <v>7302</v>
      </c>
      <c r="BD2785" t="s">
        <v>1756</v>
      </c>
      <c r="BE2785" t="s">
        <v>6257</v>
      </c>
      <c r="BF2785" t="s">
        <v>822</v>
      </c>
    </row>
    <row r="2786" spans="1:58">
      <c r="A2786" t="s">
        <v>829</v>
      </c>
      <c r="B2786">
        <v>6</v>
      </c>
      <c r="C2786">
        <v>0</v>
      </c>
      <c r="D2786">
        <v>10289</v>
      </c>
      <c r="E2786" t="s">
        <v>7292</v>
      </c>
      <c r="F2786">
        <v>53510612</v>
      </c>
      <c r="G2786" t="s">
        <v>2041</v>
      </c>
      <c r="H2786">
        <v>0</v>
      </c>
      <c r="I2786" t="s">
        <v>2083</v>
      </c>
      <c r="J2786">
        <v>12.21</v>
      </c>
      <c r="K2786">
        <v>9</v>
      </c>
      <c r="L2786" t="s">
        <v>1771</v>
      </c>
      <c r="M2786" t="s">
        <v>2084</v>
      </c>
      <c r="N2786" t="s">
        <v>1757</v>
      </c>
      <c r="O2786" t="s">
        <v>1756</v>
      </c>
      <c r="P2786" t="s">
        <v>1756</v>
      </c>
      <c r="Q2786" s="387">
        <v>109.89</v>
      </c>
      <c r="R2786">
        <v>14.2857</v>
      </c>
      <c r="S2786">
        <v>124.17569999999999</v>
      </c>
      <c r="T2786" s="388">
        <v>44486</v>
      </c>
      <c r="U2786">
        <v>0</v>
      </c>
      <c r="V2786" t="s">
        <v>835</v>
      </c>
      <c r="W2786" s="388">
        <v>44532</v>
      </c>
      <c r="X2786">
        <v>171</v>
      </c>
      <c r="Y2786">
        <v>0</v>
      </c>
      <c r="Z2786">
        <v>0</v>
      </c>
      <c r="AA2786" t="s">
        <v>1758</v>
      </c>
      <c r="AB2786" t="s">
        <v>2044</v>
      </c>
      <c r="AD2786" t="s">
        <v>2045</v>
      </c>
      <c r="AE2786" t="s">
        <v>2046</v>
      </c>
      <c r="AI2786" t="s">
        <v>1761</v>
      </c>
      <c r="AL2786" t="s">
        <v>7260</v>
      </c>
      <c r="AM2786">
        <v>6</v>
      </c>
      <c r="AN2786" t="s">
        <v>1833</v>
      </c>
      <c r="AO2786" t="s">
        <v>1834</v>
      </c>
      <c r="AP2786">
        <v>0</v>
      </c>
      <c r="AQ2786" s="388">
        <v>44495</v>
      </c>
      <c r="AS2786" t="s">
        <v>2806</v>
      </c>
      <c r="AT2786" s="388">
        <v>44496</v>
      </c>
      <c r="AU2786" t="s">
        <v>1756</v>
      </c>
      <c r="AV2786" t="s">
        <v>1756</v>
      </c>
      <c r="AZ2786" t="s">
        <v>2807</v>
      </c>
      <c r="BA2786" t="s">
        <v>1767</v>
      </c>
      <c r="BB2786" t="s">
        <v>7303</v>
      </c>
      <c r="BC2786" t="s">
        <v>7304</v>
      </c>
      <c r="BD2786" t="s">
        <v>1756</v>
      </c>
      <c r="BE2786" t="s">
        <v>6257</v>
      </c>
      <c r="BF2786" t="s">
        <v>822</v>
      </c>
    </row>
    <row r="2787" spans="1:58">
      <c r="A2787" t="s">
        <v>829</v>
      </c>
      <c r="B2787">
        <v>6</v>
      </c>
      <c r="C2787">
        <v>0</v>
      </c>
      <c r="D2787">
        <v>10289</v>
      </c>
      <c r="E2787" t="s">
        <v>7292</v>
      </c>
      <c r="F2787">
        <v>53510612</v>
      </c>
      <c r="G2787" t="s">
        <v>2041</v>
      </c>
      <c r="H2787">
        <v>0</v>
      </c>
      <c r="I2787" t="s">
        <v>2089</v>
      </c>
      <c r="J2787">
        <v>146.96</v>
      </c>
      <c r="K2787">
        <v>9</v>
      </c>
      <c r="L2787" t="s">
        <v>2063</v>
      </c>
      <c r="M2787" t="s">
        <v>2090</v>
      </c>
      <c r="N2787" t="s">
        <v>1757</v>
      </c>
      <c r="O2787" t="s">
        <v>1756</v>
      </c>
      <c r="P2787" t="s">
        <v>1756</v>
      </c>
      <c r="Q2787" s="387">
        <v>1322.64</v>
      </c>
      <c r="R2787">
        <v>171.94320000000002</v>
      </c>
      <c r="S2787">
        <v>1494.5832</v>
      </c>
      <c r="T2787" s="388">
        <v>44486</v>
      </c>
      <c r="U2787">
        <v>0</v>
      </c>
      <c r="V2787" t="s">
        <v>835</v>
      </c>
      <c r="W2787" s="388">
        <v>44532</v>
      </c>
      <c r="X2787">
        <v>171</v>
      </c>
      <c r="Y2787">
        <v>0</v>
      </c>
      <c r="Z2787">
        <v>0</v>
      </c>
      <c r="AA2787" t="s">
        <v>1758</v>
      </c>
      <c r="AB2787" t="s">
        <v>2044</v>
      </c>
      <c r="AD2787" t="s">
        <v>2045</v>
      </c>
      <c r="AE2787" t="s">
        <v>2046</v>
      </c>
      <c r="AI2787" t="s">
        <v>1761</v>
      </c>
      <c r="AL2787" t="s">
        <v>7260</v>
      </c>
      <c r="AM2787">
        <v>6</v>
      </c>
      <c r="AN2787" t="s">
        <v>1833</v>
      </c>
      <c r="AO2787" t="s">
        <v>1834</v>
      </c>
      <c r="AP2787">
        <v>0</v>
      </c>
      <c r="AQ2787" s="388">
        <v>44495</v>
      </c>
      <c r="AS2787" t="s">
        <v>2806</v>
      </c>
      <c r="AT2787" s="388">
        <v>44496</v>
      </c>
      <c r="AU2787" t="s">
        <v>1756</v>
      </c>
      <c r="AV2787" t="s">
        <v>1756</v>
      </c>
      <c r="AZ2787" t="s">
        <v>2807</v>
      </c>
      <c r="BA2787" t="s">
        <v>1767</v>
      </c>
      <c r="BB2787" t="s">
        <v>7305</v>
      </c>
      <c r="BC2787" t="s">
        <v>7306</v>
      </c>
      <c r="BD2787" t="s">
        <v>1756</v>
      </c>
      <c r="BE2787" t="s">
        <v>6257</v>
      </c>
      <c r="BF2787" t="s">
        <v>822</v>
      </c>
    </row>
    <row r="2788" spans="1:58">
      <c r="A2788" t="s">
        <v>829</v>
      </c>
      <c r="B2788">
        <v>6</v>
      </c>
      <c r="C2788">
        <v>0</v>
      </c>
      <c r="D2788">
        <v>10289</v>
      </c>
      <c r="E2788" t="s">
        <v>7292</v>
      </c>
      <c r="F2788">
        <v>53510612</v>
      </c>
      <c r="G2788" t="s">
        <v>2041</v>
      </c>
      <c r="H2788">
        <v>0</v>
      </c>
      <c r="I2788" t="s">
        <v>2247</v>
      </c>
      <c r="J2788">
        <v>131.47999999999999</v>
      </c>
      <c r="K2788">
        <v>11</v>
      </c>
      <c r="L2788" t="s">
        <v>2063</v>
      </c>
      <c r="M2788" t="s">
        <v>2248</v>
      </c>
      <c r="N2788" t="s">
        <v>1757</v>
      </c>
      <c r="O2788" t="s">
        <v>1756</v>
      </c>
      <c r="P2788" t="s">
        <v>1756</v>
      </c>
      <c r="Q2788" s="387">
        <v>1446.28</v>
      </c>
      <c r="R2788">
        <v>188.0164</v>
      </c>
      <c r="S2788">
        <v>1634.2963999999997</v>
      </c>
      <c r="T2788" s="388">
        <v>44486</v>
      </c>
      <c r="U2788">
        <v>0</v>
      </c>
      <c r="V2788" t="s">
        <v>835</v>
      </c>
      <c r="W2788" s="388">
        <v>44532</v>
      </c>
      <c r="X2788">
        <v>171</v>
      </c>
      <c r="Y2788">
        <v>0</v>
      </c>
      <c r="Z2788">
        <v>0</v>
      </c>
      <c r="AA2788" t="s">
        <v>1758</v>
      </c>
      <c r="AB2788" t="s">
        <v>2044</v>
      </c>
      <c r="AD2788" t="s">
        <v>2045</v>
      </c>
      <c r="AE2788" t="s">
        <v>2046</v>
      </c>
      <c r="AI2788" t="s">
        <v>1761</v>
      </c>
      <c r="AL2788" t="s">
        <v>7260</v>
      </c>
      <c r="AM2788">
        <v>6</v>
      </c>
      <c r="AN2788" t="s">
        <v>1833</v>
      </c>
      <c r="AO2788" t="s">
        <v>1834</v>
      </c>
      <c r="AP2788">
        <v>0</v>
      </c>
      <c r="AQ2788" s="388">
        <v>44495</v>
      </c>
      <c r="AS2788" t="s">
        <v>2806</v>
      </c>
      <c r="AT2788" s="388">
        <v>44496</v>
      </c>
      <c r="AU2788" t="s">
        <v>1756</v>
      </c>
      <c r="AV2788" t="s">
        <v>1756</v>
      </c>
      <c r="AZ2788" t="s">
        <v>2807</v>
      </c>
      <c r="BA2788" t="s">
        <v>1767</v>
      </c>
      <c r="BB2788" t="s">
        <v>7307</v>
      </c>
      <c r="BC2788" t="s">
        <v>7308</v>
      </c>
      <c r="BD2788" t="s">
        <v>1756</v>
      </c>
      <c r="BE2788" t="s">
        <v>6257</v>
      </c>
      <c r="BF2788" t="s">
        <v>822</v>
      </c>
    </row>
    <row r="2789" spans="1:58">
      <c r="A2789" t="s">
        <v>829</v>
      </c>
      <c r="B2789">
        <v>6</v>
      </c>
      <c r="C2789">
        <v>0</v>
      </c>
      <c r="D2789">
        <v>10287</v>
      </c>
      <c r="E2789" t="s">
        <v>7309</v>
      </c>
      <c r="F2789">
        <v>53510612</v>
      </c>
      <c r="G2789" t="s">
        <v>2041</v>
      </c>
      <c r="H2789">
        <v>0</v>
      </c>
      <c r="I2789" t="s">
        <v>2103</v>
      </c>
      <c r="J2789">
        <v>70</v>
      </c>
      <c r="K2789">
        <v>6</v>
      </c>
      <c r="L2789" t="s">
        <v>1771</v>
      </c>
      <c r="M2789" t="s">
        <v>1756</v>
      </c>
      <c r="N2789" t="s">
        <v>1756</v>
      </c>
      <c r="O2789" t="s">
        <v>2104</v>
      </c>
      <c r="P2789" t="s">
        <v>1757</v>
      </c>
      <c r="Q2789" s="387">
        <v>420</v>
      </c>
      <c r="R2789">
        <v>54.6</v>
      </c>
      <c r="S2789">
        <v>474.59999999999997</v>
      </c>
      <c r="T2789" s="388">
        <v>44485</v>
      </c>
      <c r="U2789">
        <v>0</v>
      </c>
      <c r="V2789" t="s">
        <v>835</v>
      </c>
      <c r="W2789" s="388">
        <v>44532</v>
      </c>
      <c r="X2789">
        <v>171</v>
      </c>
      <c r="Y2789">
        <v>0</v>
      </c>
      <c r="Z2789">
        <v>0</v>
      </c>
      <c r="AA2789" t="s">
        <v>1758</v>
      </c>
      <c r="AB2789" t="s">
        <v>2044</v>
      </c>
      <c r="AD2789" t="s">
        <v>2045</v>
      </c>
      <c r="AE2789" t="s">
        <v>2046</v>
      </c>
      <c r="AI2789" t="s">
        <v>1761</v>
      </c>
      <c r="AL2789" t="s">
        <v>7260</v>
      </c>
      <c r="AM2789">
        <v>6</v>
      </c>
      <c r="AN2789" t="s">
        <v>1833</v>
      </c>
      <c r="AO2789" t="s">
        <v>3026</v>
      </c>
      <c r="AP2789">
        <v>0</v>
      </c>
      <c r="AQ2789" s="388">
        <v>44495</v>
      </c>
      <c r="AS2789" t="s">
        <v>2806</v>
      </c>
      <c r="AT2789" s="388">
        <v>44496</v>
      </c>
      <c r="AU2789" t="s">
        <v>1756</v>
      </c>
      <c r="AV2789" t="s">
        <v>1756</v>
      </c>
      <c r="AZ2789" t="s">
        <v>2807</v>
      </c>
      <c r="BA2789" t="s">
        <v>1767</v>
      </c>
      <c r="BB2789" t="s">
        <v>7310</v>
      </c>
      <c r="BC2789" t="s">
        <v>7311</v>
      </c>
      <c r="BD2789" t="s">
        <v>1756</v>
      </c>
      <c r="BE2789" t="s">
        <v>6257</v>
      </c>
      <c r="BF2789" t="s">
        <v>822</v>
      </c>
    </row>
    <row r="2790" spans="1:58">
      <c r="A2790" t="s">
        <v>829</v>
      </c>
      <c r="B2790">
        <v>6</v>
      </c>
      <c r="C2790">
        <v>0</v>
      </c>
      <c r="D2790">
        <v>10287</v>
      </c>
      <c r="E2790" t="s">
        <v>7309</v>
      </c>
      <c r="F2790">
        <v>53510612</v>
      </c>
      <c r="G2790" t="s">
        <v>2041</v>
      </c>
      <c r="H2790">
        <v>0</v>
      </c>
      <c r="I2790" t="s">
        <v>2052</v>
      </c>
      <c r="J2790">
        <v>75</v>
      </c>
      <c r="K2790">
        <v>24</v>
      </c>
      <c r="L2790" t="s">
        <v>1771</v>
      </c>
      <c r="M2790" t="s">
        <v>1756</v>
      </c>
      <c r="N2790" t="s">
        <v>1756</v>
      </c>
      <c r="O2790" t="s">
        <v>2053</v>
      </c>
      <c r="P2790" t="s">
        <v>1757</v>
      </c>
      <c r="Q2790" s="387">
        <v>1800</v>
      </c>
      <c r="R2790">
        <v>234</v>
      </c>
      <c r="S2790">
        <v>2033.9999999999998</v>
      </c>
      <c r="T2790" s="388">
        <v>44485</v>
      </c>
      <c r="U2790">
        <v>0</v>
      </c>
      <c r="V2790" t="s">
        <v>835</v>
      </c>
      <c r="W2790" s="388">
        <v>44532</v>
      </c>
      <c r="X2790">
        <v>171</v>
      </c>
      <c r="Y2790">
        <v>0</v>
      </c>
      <c r="Z2790">
        <v>0</v>
      </c>
      <c r="AA2790" t="s">
        <v>1758</v>
      </c>
      <c r="AB2790" t="s">
        <v>2044</v>
      </c>
      <c r="AD2790" t="s">
        <v>2045</v>
      </c>
      <c r="AE2790" t="s">
        <v>2046</v>
      </c>
      <c r="AI2790" t="s">
        <v>1761</v>
      </c>
      <c r="AL2790" t="s">
        <v>7260</v>
      </c>
      <c r="AM2790">
        <v>6</v>
      </c>
      <c r="AN2790" t="s">
        <v>1833</v>
      </c>
      <c r="AO2790" t="s">
        <v>3026</v>
      </c>
      <c r="AP2790">
        <v>0</v>
      </c>
      <c r="AQ2790" s="388">
        <v>44495</v>
      </c>
      <c r="AS2790" t="s">
        <v>2806</v>
      </c>
      <c r="AT2790" s="388">
        <v>44496</v>
      </c>
      <c r="AU2790" t="s">
        <v>1756</v>
      </c>
      <c r="AV2790" t="s">
        <v>1756</v>
      </c>
      <c r="AZ2790" t="s">
        <v>2807</v>
      </c>
      <c r="BA2790" t="s">
        <v>1767</v>
      </c>
      <c r="BB2790" t="s">
        <v>7312</v>
      </c>
      <c r="BC2790" t="s">
        <v>7313</v>
      </c>
      <c r="BD2790" t="s">
        <v>1756</v>
      </c>
      <c r="BE2790" t="s">
        <v>6257</v>
      </c>
      <c r="BF2790" t="s">
        <v>822</v>
      </c>
    </row>
    <row r="2791" spans="1:58">
      <c r="A2791" t="s">
        <v>829</v>
      </c>
      <c r="B2791">
        <v>6</v>
      </c>
      <c r="C2791">
        <v>0</v>
      </c>
      <c r="D2791">
        <v>10287</v>
      </c>
      <c r="E2791" t="s">
        <v>7309</v>
      </c>
      <c r="F2791">
        <v>53510612</v>
      </c>
      <c r="G2791" t="s">
        <v>2041</v>
      </c>
      <c r="H2791">
        <v>0</v>
      </c>
      <c r="I2791" t="s">
        <v>2056</v>
      </c>
      <c r="J2791">
        <v>210</v>
      </c>
      <c r="K2791">
        <v>2</v>
      </c>
      <c r="L2791" t="s">
        <v>1755</v>
      </c>
      <c r="M2791" t="s">
        <v>1756</v>
      </c>
      <c r="N2791" t="s">
        <v>1756</v>
      </c>
      <c r="P2791" t="s">
        <v>1757</v>
      </c>
      <c r="Q2791" s="387">
        <v>420</v>
      </c>
      <c r="R2791">
        <v>54.6</v>
      </c>
      <c r="S2791">
        <v>474.59999999999997</v>
      </c>
      <c r="T2791" s="388">
        <v>44485</v>
      </c>
      <c r="U2791">
        <v>0</v>
      </c>
      <c r="V2791" t="s">
        <v>835</v>
      </c>
      <c r="W2791" s="388">
        <v>44532</v>
      </c>
      <c r="X2791">
        <v>171</v>
      </c>
      <c r="Y2791">
        <v>0</v>
      </c>
      <c r="Z2791">
        <v>0</v>
      </c>
      <c r="AA2791" t="s">
        <v>1758</v>
      </c>
      <c r="AB2791" t="s">
        <v>2044</v>
      </c>
      <c r="AD2791" t="s">
        <v>2045</v>
      </c>
      <c r="AE2791" t="s">
        <v>2046</v>
      </c>
      <c r="AI2791" t="s">
        <v>1761</v>
      </c>
      <c r="AL2791" t="s">
        <v>7260</v>
      </c>
      <c r="AM2791">
        <v>6</v>
      </c>
      <c r="AN2791" t="s">
        <v>1833</v>
      </c>
      <c r="AO2791" t="s">
        <v>3026</v>
      </c>
      <c r="AP2791">
        <v>0</v>
      </c>
      <c r="AQ2791" s="388">
        <v>44495</v>
      </c>
      <c r="AS2791" t="s">
        <v>2806</v>
      </c>
      <c r="AT2791" s="388">
        <v>44496</v>
      </c>
      <c r="AU2791" t="s">
        <v>1756</v>
      </c>
      <c r="AV2791" t="s">
        <v>1756</v>
      </c>
      <c r="AZ2791" t="s">
        <v>2807</v>
      </c>
      <c r="BA2791" t="s">
        <v>1767</v>
      </c>
      <c r="BB2791" t="s">
        <v>7314</v>
      </c>
      <c r="BC2791" t="s">
        <v>7315</v>
      </c>
      <c r="BD2791" t="s">
        <v>1756</v>
      </c>
      <c r="BE2791" t="s">
        <v>6257</v>
      </c>
      <c r="BF2791" t="s">
        <v>822</v>
      </c>
    </row>
    <row r="2792" spans="1:58">
      <c r="A2792" t="s">
        <v>829</v>
      </c>
      <c r="B2792">
        <v>6</v>
      </c>
      <c r="C2792">
        <v>0</v>
      </c>
      <c r="D2792">
        <v>10287</v>
      </c>
      <c r="E2792" t="s">
        <v>7309</v>
      </c>
      <c r="F2792">
        <v>53510612</v>
      </c>
      <c r="G2792" t="s">
        <v>2041</v>
      </c>
      <c r="H2792">
        <v>0</v>
      </c>
      <c r="I2792" t="s">
        <v>518</v>
      </c>
      <c r="J2792">
        <v>95</v>
      </c>
      <c r="K2792">
        <v>4</v>
      </c>
      <c r="L2792" t="s">
        <v>1771</v>
      </c>
      <c r="M2792" t="s">
        <v>1756</v>
      </c>
      <c r="N2792" t="s">
        <v>1756</v>
      </c>
      <c r="O2792" t="s">
        <v>2059</v>
      </c>
      <c r="P2792" t="s">
        <v>1757</v>
      </c>
      <c r="Q2792" s="387">
        <v>380</v>
      </c>
      <c r="R2792">
        <v>49.4</v>
      </c>
      <c r="S2792">
        <v>429.4</v>
      </c>
      <c r="T2792" s="388">
        <v>44485</v>
      </c>
      <c r="U2792">
        <v>0</v>
      </c>
      <c r="V2792" t="s">
        <v>835</v>
      </c>
      <c r="W2792" s="388">
        <v>44532</v>
      </c>
      <c r="X2792">
        <v>171</v>
      </c>
      <c r="Y2792">
        <v>0</v>
      </c>
      <c r="Z2792">
        <v>0</v>
      </c>
      <c r="AA2792" t="s">
        <v>1758</v>
      </c>
      <c r="AB2792" t="s">
        <v>2044</v>
      </c>
      <c r="AD2792" t="s">
        <v>2045</v>
      </c>
      <c r="AE2792" t="s">
        <v>2046</v>
      </c>
      <c r="AI2792" t="s">
        <v>1761</v>
      </c>
      <c r="AL2792" t="s">
        <v>7260</v>
      </c>
      <c r="AM2792">
        <v>6</v>
      </c>
      <c r="AN2792" t="s">
        <v>1833</v>
      </c>
      <c r="AO2792" t="s">
        <v>3026</v>
      </c>
      <c r="AP2792">
        <v>0</v>
      </c>
      <c r="AQ2792" s="388">
        <v>44495</v>
      </c>
      <c r="AS2792" t="s">
        <v>2806</v>
      </c>
      <c r="AT2792" s="388">
        <v>44496</v>
      </c>
      <c r="AU2792" t="s">
        <v>1756</v>
      </c>
      <c r="AV2792" t="s">
        <v>1756</v>
      </c>
      <c r="AZ2792" t="s">
        <v>2807</v>
      </c>
      <c r="BA2792" t="s">
        <v>1767</v>
      </c>
      <c r="BB2792" t="s">
        <v>7316</v>
      </c>
      <c r="BC2792" t="s">
        <v>7317</v>
      </c>
      <c r="BD2792" t="s">
        <v>1756</v>
      </c>
      <c r="BE2792" t="s">
        <v>6257</v>
      </c>
      <c r="BF2792" t="s">
        <v>822</v>
      </c>
    </row>
    <row r="2793" spans="1:58">
      <c r="A2793" t="s">
        <v>829</v>
      </c>
      <c r="B2793">
        <v>6</v>
      </c>
      <c r="C2793">
        <v>0</v>
      </c>
      <c r="D2793">
        <v>10287</v>
      </c>
      <c r="E2793" t="s">
        <v>7309</v>
      </c>
      <c r="F2793">
        <v>53510612</v>
      </c>
      <c r="G2793" t="s">
        <v>2041</v>
      </c>
      <c r="H2793">
        <v>0</v>
      </c>
      <c r="I2793" t="s">
        <v>2062</v>
      </c>
      <c r="J2793">
        <v>138.05000000000001</v>
      </c>
      <c r="K2793">
        <v>11</v>
      </c>
      <c r="L2793" t="s">
        <v>2063</v>
      </c>
      <c r="M2793" t="s">
        <v>2064</v>
      </c>
      <c r="N2793" t="s">
        <v>1757</v>
      </c>
      <c r="O2793" t="s">
        <v>1756</v>
      </c>
      <c r="P2793" t="s">
        <v>1756</v>
      </c>
      <c r="Q2793" s="387">
        <v>1518.55</v>
      </c>
      <c r="R2793">
        <v>197.41149999999999</v>
      </c>
      <c r="S2793">
        <v>1715.9614999999999</v>
      </c>
      <c r="T2793" s="388">
        <v>44485</v>
      </c>
      <c r="U2793">
        <v>0</v>
      </c>
      <c r="V2793" t="s">
        <v>835</v>
      </c>
      <c r="W2793" s="388">
        <v>44532</v>
      </c>
      <c r="X2793">
        <v>171</v>
      </c>
      <c r="Y2793">
        <v>0</v>
      </c>
      <c r="Z2793">
        <v>0</v>
      </c>
      <c r="AA2793" t="s">
        <v>1758</v>
      </c>
      <c r="AB2793" t="s">
        <v>2044</v>
      </c>
      <c r="AD2793" t="s">
        <v>2045</v>
      </c>
      <c r="AE2793" t="s">
        <v>2046</v>
      </c>
      <c r="AI2793" t="s">
        <v>1761</v>
      </c>
      <c r="AL2793" t="s">
        <v>7260</v>
      </c>
      <c r="AM2793">
        <v>6</v>
      </c>
      <c r="AN2793" t="s">
        <v>1833</v>
      </c>
      <c r="AO2793" t="s">
        <v>3026</v>
      </c>
      <c r="AP2793">
        <v>0</v>
      </c>
      <c r="AQ2793" s="388">
        <v>44495</v>
      </c>
      <c r="AS2793" t="s">
        <v>2806</v>
      </c>
      <c r="AT2793" s="388">
        <v>44496</v>
      </c>
      <c r="AU2793" t="s">
        <v>1756</v>
      </c>
      <c r="AV2793" t="s">
        <v>1756</v>
      </c>
      <c r="AZ2793" t="s">
        <v>2807</v>
      </c>
      <c r="BA2793" t="s">
        <v>1767</v>
      </c>
      <c r="BB2793" t="s">
        <v>7318</v>
      </c>
      <c r="BC2793" t="s">
        <v>7319</v>
      </c>
      <c r="BD2793" t="s">
        <v>1756</v>
      </c>
      <c r="BE2793" t="s">
        <v>6257</v>
      </c>
      <c r="BF2793" t="s">
        <v>822</v>
      </c>
    </row>
    <row r="2794" spans="1:58">
      <c r="A2794" t="s">
        <v>829</v>
      </c>
      <c r="B2794">
        <v>6</v>
      </c>
      <c r="C2794">
        <v>0</v>
      </c>
      <c r="D2794">
        <v>10287</v>
      </c>
      <c r="E2794" t="s">
        <v>7309</v>
      </c>
      <c r="F2794">
        <v>53510612</v>
      </c>
      <c r="G2794" t="s">
        <v>2041</v>
      </c>
      <c r="H2794">
        <v>0</v>
      </c>
      <c r="I2794" t="s">
        <v>2073</v>
      </c>
      <c r="J2794">
        <v>243.75</v>
      </c>
      <c r="K2794">
        <v>2</v>
      </c>
      <c r="L2794" t="s">
        <v>1755</v>
      </c>
      <c r="M2794" t="s">
        <v>2074</v>
      </c>
      <c r="N2794" t="s">
        <v>1757</v>
      </c>
      <c r="O2794" t="s">
        <v>1756</v>
      </c>
      <c r="P2794" t="s">
        <v>1756</v>
      </c>
      <c r="Q2794" s="387">
        <v>487.5</v>
      </c>
      <c r="R2794">
        <v>63.375</v>
      </c>
      <c r="S2794">
        <v>550.875</v>
      </c>
      <c r="T2794" s="388">
        <v>44485</v>
      </c>
      <c r="U2794">
        <v>0</v>
      </c>
      <c r="V2794" t="s">
        <v>835</v>
      </c>
      <c r="W2794" s="388">
        <v>44532</v>
      </c>
      <c r="X2794">
        <v>171</v>
      </c>
      <c r="Y2794">
        <v>0</v>
      </c>
      <c r="Z2794">
        <v>0</v>
      </c>
      <c r="AA2794" t="s">
        <v>1758</v>
      </c>
      <c r="AB2794" t="s">
        <v>2044</v>
      </c>
      <c r="AD2794" t="s">
        <v>2045</v>
      </c>
      <c r="AE2794" t="s">
        <v>2046</v>
      </c>
      <c r="AI2794" t="s">
        <v>1761</v>
      </c>
      <c r="AL2794" t="s">
        <v>7260</v>
      </c>
      <c r="AM2794">
        <v>6</v>
      </c>
      <c r="AN2794" t="s">
        <v>1833</v>
      </c>
      <c r="AO2794" t="s">
        <v>3026</v>
      </c>
      <c r="AP2794">
        <v>0</v>
      </c>
      <c r="AQ2794" s="388">
        <v>44495</v>
      </c>
      <c r="AS2794" t="s">
        <v>2806</v>
      </c>
      <c r="AT2794" s="388">
        <v>44496</v>
      </c>
      <c r="AU2794" t="s">
        <v>1756</v>
      </c>
      <c r="AV2794" t="s">
        <v>1756</v>
      </c>
      <c r="AZ2794" t="s">
        <v>2807</v>
      </c>
      <c r="BA2794" t="s">
        <v>1767</v>
      </c>
      <c r="BB2794" t="s">
        <v>7320</v>
      </c>
      <c r="BC2794" t="s">
        <v>7321</v>
      </c>
      <c r="BD2794" t="s">
        <v>1756</v>
      </c>
      <c r="BE2794" t="s">
        <v>6257</v>
      </c>
      <c r="BF2794" t="s">
        <v>822</v>
      </c>
    </row>
    <row r="2795" spans="1:58">
      <c r="A2795" t="s">
        <v>829</v>
      </c>
      <c r="B2795">
        <v>6</v>
      </c>
      <c r="C2795">
        <v>0</v>
      </c>
      <c r="D2795">
        <v>10287</v>
      </c>
      <c r="E2795" t="s">
        <v>7309</v>
      </c>
      <c r="F2795">
        <v>53510612</v>
      </c>
      <c r="G2795" t="s">
        <v>2041</v>
      </c>
      <c r="H2795">
        <v>0</v>
      </c>
      <c r="I2795" t="s">
        <v>2083</v>
      </c>
      <c r="J2795">
        <v>12.21</v>
      </c>
      <c r="K2795">
        <v>11</v>
      </c>
      <c r="L2795" t="s">
        <v>1771</v>
      </c>
      <c r="M2795" t="s">
        <v>2084</v>
      </c>
      <c r="N2795" t="s">
        <v>1757</v>
      </c>
      <c r="O2795" t="s">
        <v>1756</v>
      </c>
      <c r="P2795" t="s">
        <v>1756</v>
      </c>
      <c r="Q2795" s="387">
        <v>134.31</v>
      </c>
      <c r="R2795">
        <v>17.4603</v>
      </c>
      <c r="S2795">
        <v>151.77029999999999</v>
      </c>
      <c r="T2795" s="388">
        <v>44485</v>
      </c>
      <c r="U2795">
        <v>0</v>
      </c>
      <c r="V2795" t="s">
        <v>835</v>
      </c>
      <c r="W2795" s="388">
        <v>44532</v>
      </c>
      <c r="X2795">
        <v>171</v>
      </c>
      <c r="Y2795">
        <v>0</v>
      </c>
      <c r="Z2795">
        <v>0</v>
      </c>
      <c r="AA2795" t="s">
        <v>1758</v>
      </c>
      <c r="AB2795" t="s">
        <v>2044</v>
      </c>
      <c r="AD2795" t="s">
        <v>2045</v>
      </c>
      <c r="AE2795" t="s">
        <v>2046</v>
      </c>
      <c r="AI2795" t="s">
        <v>1761</v>
      </c>
      <c r="AL2795" t="s">
        <v>7260</v>
      </c>
      <c r="AM2795">
        <v>6</v>
      </c>
      <c r="AN2795" t="s">
        <v>1833</v>
      </c>
      <c r="AO2795" t="s">
        <v>3026</v>
      </c>
      <c r="AP2795">
        <v>0</v>
      </c>
      <c r="AQ2795" s="388">
        <v>44495</v>
      </c>
      <c r="AS2795" t="s">
        <v>2806</v>
      </c>
      <c r="AT2795" s="388">
        <v>44496</v>
      </c>
      <c r="AU2795" t="s">
        <v>1756</v>
      </c>
      <c r="AV2795" t="s">
        <v>1756</v>
      </c>
      <c r="AZ2795" t="s">
        <v>2807</v>
      </c>
      <c r="BA2795" t="s">
        <v>1767</v>
      </c>
      <c r="BB2795" t="s">
        <v>7322</v>
      </c>
      <c r="BC2795" t="s">
        <v>7323</v>
      </c>
      <c r="BD2795" t="s">
        <v>1756</v>
      </c>
      <c r="BE2795" t="s">
        <v>6257</v>
      </c>
      <c r="BF2795" t="s">
        <v>822</v>
      </c>
    </row>
    <row r="2796" spans="1:58">
      <c r="A2796" t="s">
        <v>829</v>
      </c>
      <c r="B2796">
        <v>6</v>
      </c>
      <c r="C2796">
        <v>0</v>
      </c>
      <c r="D2796">
        <v>10287</v>
      </c>
      <c r="E2796" t="s">
        <v>7309</v>
      </c>
      <c r="F2796">
        <v>53510612</v>
      </c>
      <c r="G2796" t="s">
        <v>2041</v>
      </c>
      <c r="H2796">
        <v>0</v>
      </c>
      <c r="I2796" t="s">
        <v>2089</v>
      </c>
      <c r="J2796">
        <v>146.96</v>
      </c>
      <c r="K2796">
        <v>11</v>
      </c>
      <c r="L2796" t="s">
        <v>2063</v>
      </c>
      <c r="M2796" t="s">
        <v>2090</v>
      </c>
      <c r="N2796" t="s">
        <v>1757</v>
      </c>
      <c r="O2796" t="s">
        <v>1756</v>
      </c>
      <c r="P2796" t="s">
        <v>1756</v>
      </c>
      <c r="Q2796" s="387">
        <v>1616.56</v>
      </c>
      <c r="R2796">
        <v>210.15280000000001</v>
      </c>
      <c r="S2796">
        <v>1826.7127999999998</v>
      </c>
      <c r="T2796" s="388">
        <v>44485</v>
      </c>
      <c r="U2796">
        <v>0</v>
      </c>
      <c r="V2796" t="s">
        <v>835</v>
      </c>
      <c r="W2796" s="388">
        <v>44532</v>
      </c>
      <c r="X2796">
        <v>171</v>
      </c>
      <c r="Y2796">
        <v>0</v>
      </c>
      <c r="Z2796">
        <v>0</v>
      </c>
      <c r="AA2796" t="s">
        <v>1758</v>
      </c>
      <c r="AB2796" t="s">
        <v>2044</v>
      </c>
      <c r="AD2796" t="s">
        <v>2045</v>
      </c>
      <c r="AE2796" t="s">
        <v>2046</v>
      </c>
      <c r="AI2796" t="s">
        <v>1761</v>
      </c>
      <c r="AL2796" t="s">
        <v>7260</v>
      </c>
      <c r="AM2796">
        <v>6</v>
      </c>
      <c r="AN2796" t="s">
        <v>1833</v>
      </c>
      <c r="AO2796" t="s">
        <v>3026</v>
      </c>
      <c r="AP2796">
        <v>0</v>
      </c>
      <c r="AQ2796" s="388">
        <v>44495</v>
      </c>
      <c r="AS2796" t="s">
        <v>2806</v>
      </c>
      <c r="AT2796" s="388">
        <v>44496</v>
      </c>
      <c r="AU2796" t="s">
        <v>1756</v>
      </c>
      <c r="AV2796" t="s">
        <v>1756</v>
      </c>
      <c r="AZ2796" t="s">
        <v>2807</v>
      </c>
      <c r="BA2796" t="s">
        <v>1767</v>
      </c>
      <c r="BB2796" t="s">
        <v>7324</v>
      </c>
      <c r="BC2796" t="s">
        <v>7325</v>
      </c>
      <c r="BD2796" t="s">
        <v>1756</v>
      </c>
      <c r="BE2796" t="s">
        <v>6257</v>
      </c>
      <c r="BF2796" t="s">
        <v>822</v>
      </c>
    </row>
    <row r="2797" spans="1:58">
      <c r="A2797" t="s">
        <v>829</v>
      </c>
      <c r="B2797">
        <v>6</v>
      </c>
      <c r="C2797">
        <v>0</v>
      </c>
      <c r="D2797">
        <v>10287</v>
      </c>
      <c r="E2797" t="s">
        <v>7309</v>
      </c>
      <c r="F2797">
        <v>53510612</v>
      </c>
      <c r="G2797" t="s">
        <v>2041</v>
      </c>
      <c r="H2797">
        <v>0</v>
      </c>
      <c r="I2797" t="s">
        <v>2247</v>
      </c>
      <c r="J2797">
        <v>131.47999999999999</v>
      </c>
      <c r="K2797">
        <v>6</v>
      </c>
      <c r="L2797" t="s">
        <v>2063</v>
      </c>
      <c r="M2797" t="s">
        <v>2248</v>
      </c>
      <c r="N2797" t="s">
        <v>1757</v>
      </c>
      <c r="O2797" t="s">
        <v>1756</v>
      </c>
      <c r="P2797" t="s">
        <v>1756</v>
      </c>
      <c r="Q2797" s="387">
        <v>788.88</v>
      </c>
      <c r="R2797">
        <v>102.5544</v>
      </c>
      <c r="S2797">
        <v>891.43439999999987</v>
      </c>
      <c r="T2797" s="388">
        <v>44485</v>
      </c>
      <c r="U2797">
        <v>0</v>
      </c>
      <c r="V2797" t="s">
        <v>835</v>
      </c>
      <c r="W2797" s="388">
        <v>44532</v>
      </c>
      <c r="X2797">
        <v>171</v>
      </c>
      <c r="Y2797">
        <v>0</v>
      </c>
      <c r="Z2797">
        <v>0</v>
      </c>
      <c r="AA2797" t="s">
        <v>1758</v>
      </c>
      <c r="AB2797" t="s">
        <v>2044</v>
      </c>
      <c r="AD2797" t="s">
        <v>2045</v>
      </c>
      <c r="AE2797" t="s">
        <v>2046</v>
      </c>
      <c r="AI2797" t="s">
        <v>1761</v>
      </c>
      <c r="AL2797" t="s">
        <v>7260</v>
      </c>
      <c r="AM2797">
        <v>6</v>
      </c>
      <c r="AN2797" t="s">
        <v>1833</v>
      </c>
      <c r="AO2797" t="s">
        <v>3026</v>
      </c>
      <c r="AP2797">
        <v>0</v>
      </c>
      <c r="AQ2797" s="388">
        <v>44495</v>
      </c>
      <c r="AS2797" t="s">
        <v>2806</v>
      </c>
      <c r="AT2797" s="388">
        <v>44496</v>
      </c>
      <c r="AU2797" t="s">
        <v>1756</v>
      </c>
      <c r="AV2797" t="s">
        <v>1756</v>
      </c>
      <c r="AZ2797" t="s">
        <v>2807</v>
      </c>
      <c r="BA2797" t="s">
        <v>1767</v>
      </c>
      <c r="BB2797" t="s">
        <v>7326</v>
      </c>
      <c r="BC2797" t="s">
        <v>7327</v>
      </c>
      <c r="BD2797" t="s">
        <v>1756</v>
      </c>
      <c r="BE2797" t="s">
        <v>6257</v>
      </c>
      <c r="BF2797" t="s">
        <v>822</v>
      </c>
    </row>
    <row r="2798" spans="1:58">
      <c r="A2798" t="s">
        <v>829</v>
      </c>
      <c r="B2798">
        <v>6</v>
      </c>
      <c r="C2798">
        <v>0</v>
      </c>
      <c r="D2798">
        <v>10564</v>
      </c>
      <c r="E2798" t="s">
        <v>7328</v>
      </c>
      <c r="F2798">
        <v>53510611</v>
      </c>
      <c r="G2798" t="s">
        <v>2041</v>
      </c>
      <c r="H2798">
        <v>0</v>
      </c>
      <c r="I2798" t="s">
        <v>2052</v>
      </c>
      <c r="J2798">
        <v>75</v>
      </c>
      <c r="K2798">
        <v>11</v>
      </c>
      <c r="L2798" t="s">
        <v>1771</v>
      </c>
      <c r="M2798" t="s">
        <v>1756</v>
      </c>
      <c r="N2798" t="s">
        <v>1756</v>
      </c>
      <c r="O2798" t="s">
        <v>2053</v>
      </c>
      <c r="P2798" t="s">
        <v>1757</v>
      </c>
      <c r="Q2798" s="387">
        <v>825</v>
      </c>
      <c r="R2798">
        <v>107.25</v>
      </c>
      <c r="S2798">
        <v>932.24999999999989</v>
      </c>
      <c r="T2798" s="388">
        <v>44523</v>
      </c>
      <c r="U2798">
        <v>0</v>
      </c>
      <c r="V2798" t="s">
        <v>835</v>
      </c>
      <c r="W2798" s="388">
        <v>44532</v>
      </c>
      <c r="X2798">
        <v>171</v>
      </c>
      <c r="Y2798">
        <v>0</v>
      </c>
      <c r="Z2798">
        <v>0</v>
      </c>
      <c r="AA2798" t="s">
        <v>1758</v>
      </c>
      <c r="AB2798" t="s">
        <v>7329</v>
      </c>
      <c r="AD2798" t="s">
        <v>2045</v>
      </c>
      <c r="AE2798" t="s">
        <v>2046</v>
      </c>
      <c r="AI2798" t="s">
        <v>1761</v>
      </c>
      <c r="AL2798" t="s">
        <v>7330</v>
      </c>
      <c r="AM2798">
        <v>6</v>
      </c>
      <c r="AN2798" t="s">
        <v>1400</v>
      </c>
      <c r="AO2798" t="s">
        <v>1808</v>
      </c>
      <c r="AP2798">
        <v>0</v>
      </c>
      <c r="AQ2798" s="388">
        <v>44525</v>
      </c>
      <c r="AS2798" t="s">
        <v>2806</v>
      </c>
      <c r="AT2798" s="388">
        <v>44526</v>
      </c>
      <c r="AU2798" t="s">
        <v>1756</v>
      </c>
      <c r="AV2798" t="s">
        <v>1756</v>
      </c>
      <c r="AZ2798" t="s">
        <v>2807</v>
      </c>
      <c r="BA2798" t="s">
        <v>1767</v>
      </c>
      <c r="BB2798" t="s">
        <v>7331</v>
      </c>
      <c r="BC2798" t="s">
        <v>7332</v>
      </c>
      <c r="BD2798" t="s">
        <v>1756</v>
      </c>
      <c r="BE2798" t="s">
        <v>7333</v>
      </c>
      <c r="BF2798" t="s">
        <v>823</v>
      </c>
    </row>
    <row r="2799" spans="1:58">
      <c r="A2799" t="s">
        <v>829</v>
      </c>
      <c r="B2799">
        <v>6</v>
      </c>
      <c r="C2799">
        <v>0</v>
      </c>
      <c r="D2799">
        <v>10564</v>
      </c>
      <c r="E2799" t="s">
        <v>7328</v>
      </c>
      <c r="F2799">
        <v>53510611</v>
      </c>
      <c r="G2799" t="s">
        <v>2041</v>
      </c>
      <c r="H2799">
        <v>0</v>
      </c>
      <c r="I2799" t="s">
        <v>2056</v>
      </c>
      <c r="J2799">
        <v>210</v>
      </c>
      <c r="K2799">
        <v>1</v>
      </c>
      <c r="L2799" t="s">
        <v>1755</v>
      </c>
      <c r="M2799" t="s">
        <v>1756</v>
      </c>
      <c r="N2799" t="s">
        <v>1756</v>
      </c>
      <c r="P2799" t="s">
        <v>1757</v>
      </c>
      <c r="Q2799" s="387">
        <v>210</v>
      </c>
      <c r="R2799">
        <v>27.3</v>
      </c>
      <c r="S2799">
        <v>237.29999999999998</v>
      </c>
      <c r="T2799" s="388">
        <v>44523</v>
      </c>
      <c r="U2799">
        <v>0</v>
      </c>
      <c r="V2799" t="s">
        <v>835</v>
      </c>
      <c r="W2799" s="388">
        <v>44532</v>
      </c>
      <c r="X2799">
        <v>171</v>
      </c>
      <c r="Y2799">
        <v>0</v>
      </c>
      <c r="Z2799">
        <v>0</v>
      </c>
      <c r="AA2799" t="s">
        <v>1758</v>
      </c>
      <c r="AB2799" t="s">
        <v>7329</v>
      </c>
      <c r="AD2799" t="s">
        <v>2045</v>
      </c>
      <c r="AE2799" t="s">
        <v>2046</v>
      </c>
      <c r="AI2799" t="s">
        <v>1761</v>
      </c>
      <c r="AL2799" t="s">
        <v>7330</v>
      </c>
      <c r="AM2799">
        <v>6</v>
      </c>
      <c r="AN2799" t="s">
        <v>1400</v>
      </c>
      <c r="AO2799" t="s">
        <v>1808</v>
      </c>
      <c r="AP2799">
        <v>0</v>
      </c>
      <c r="AQ2799" s="388">
        <v>44525</v>
      </c>
      <c r="AS2799" t="s">
        <v>2806</v>
      </c>
      <c r="AT2799" s="388">
        <v>44526</v>
      </c>
      <c r="AU2799" t="s">
        <v>1756</v>
      </c>
      <c r="AV2799" t="s">
        <v>1756</v>
      </c>
      <c r="AZ2799" t="s">
        <v>2807</v>
      </c>
      <c r="BA2799" t="s">
        <v>1767</v>
      </c>
      <c r="BB2799" t="s">
        <v>7334</v>
      </c>
      <c r="BC2799" t="s">
        <v>7335</v>
      </c>
      <c r="BD2799" t="s">
        <v>1756</v>
      </c>
      <c r="BE2799" t="s">
        <v>7333</v>
      </c>
      <c r="BF2799" t="s">
        <v>823</v>
      </c>
    </row>
    <row r="2800" spans="1:58">
      <c r="A2800" t="s">
        <v>829</v>
      </c>
      <c r="B2800">
        <v>6</v>
      </c>
      <c r="C2800">
        <v>0</v>
      </c>
      <c r="D2800">
        <v>10564</v>
      </c>
      <c r="E2800" t="s">
        <v>7328</v>
      </c>
      <c r="F2800">
        <v>53510611</v>
      </c>
      <c r="G2800" t="s">
        <v>2041</v>
      </c>
      <c r="H2800">
        <v>0</v>
      </c>
      <c r="I2800" t="s">
        <v>2073</v>
      </c>
      <c r="J2800">
        <v>243.75</v>
      </c>
      <c r="K2800">
        <v>1</v>
      </c>
      <c r="L2800" t="s">
        <v>1755</v>
      </c>
      <c r="M2800" t="s">
        <v>2074</v>
      </c>
      <c r="N2800" t="s">
        <v>1757</v>
      </c>
      <c r="O2800" t="s">
        <v>1756</v>
      </c>
      <c r="P2800" t="s">
        <v>1756</v>
      </c>
      <c r="Q2800" s="387">
        <v>243.75</v>
      </c>
      <c r="R2800">
        <v>31.6875</v>
      </c>
      <c r="S2800">
        <v>275.4375</v>
      </c>
      <c r="T2800" s="388">
        <v>44523</v>
      </c>
      <c r="U2800">
        <v>0</v>
      </c>
      <c r="V2800" t="s">
        <v>835</v>
      </c>
      <c r="W2800" s="388">
        <v>44532</v>
      </c>
      <c r="X2800">
        <v>171</v>
      </c>
      <c r="Y2800">
        <v>0</v>
      </c>
      <c r="Z2800">
        <v>0</v>
      </c>
      <c r="AA2800" t="s">
        <v>1758</v>
      </c>
      <c r="AB2800" t="s">
        <v>7329</v>
      </c>
      <c r="AD2800" t="s">
        <v>2045</v>
      </c>
      <c r="AE2800" t="s">
        <v>2046</v>
      </c>
      <c r="AI2800" t="s">
        <v>1761</v>
      </c>
      <c r="AL2800" t="s">
        <v>7330</v>
      </c>
      <c r="AM2800">
        <v>6</v>
      </c>
      <c r="AN2800" t="s">
        <v>1400</v>
      </c>
      <c r="AO2800" t="s">
        <v>1808</v>
      </c>
      <c r="AP2800">
        <v>0</v>
      </c>
      <c r="AQ2800" s="388">
        <v>44525</v>
      </c>
      <c r="AS2800" t="s">
        <v>2806</v>
      </c>
      <c r="AT2800" s="388">
        <v>44526</v>
      </c>
      <c r="AU2800" t="s">
        <v>1756</v>
      </c>
      <c r="AV2800" t="s">
        <v>1756</v>
      </c>
      <c r="AZ2800" t="s">
        <v>2807</v>
      </c>
      <c r="BA2800" t="s">
        <v>1767</v>
      </c>
      <c r="BB2800" t="s">
        <v>7336</v>
      </c>
      <c r="BC2800" t="s">
        <v>7337</v>
      </c>
      <c r="BD2800" t="s">
        <v>1756</v>
      </c>
      <c r="BE2800" t="s">
        <v>7333</v>
      </c>
      <c r="BF2800" t="s">
        <v>823</v>
      </c>
    </row>
    <row r="2801" spans="1:58">
      <c r="A2801" t="s">
        <v>829</v>
      </c>
      <c r="B2801">
        <v>6</v>
      </c>
      <c r="C2801">
        <v>0</v>
      </c>
      <c r="D2801">
        <v>10564</v>
      </c>
      <c r="E2801" t="s">
        <v>7328</v>
      </c>
      <c r="F2801">
        <v>53510611</v>
      </c>
      <c r="G2801" t="s">
        <v>2041</v>
      </c>
      <c r="H2801">
        <v>0</v>
      </c>
      <c r="I2801" t="s">
        <v>2083</v>
      </c>
      <c r="J2801">
        <v>12.21</v>
      </c>
      <c r="K2801">
        <v>10</v>
      </c>
      <c r="L2801" t="s">
        <v>1771</v>
      </c>
      <c r="M2801" t="s">
        <v>2084</v>
      </c>
      <c r="N2801" t="s">
        <v>1757</v>
      </c>
      <c r="O2801" t="s">
        <v>1756</v>
      </c>
      <c r="P2801" t="s">
        <v>1756</v>
      </c>
      <c r="Q2801" s="387">
        <v>122.1</v>
      </c>
      <c r="R2801">
        <v>15.872999999999999</v>
      </c>
      <c r="S2801">
        <v>137.97299999999998</v>
      </c>
      <c r="T2801" s="388">
        <v>44523</v>
      </c>
      <c r="U2801">
        <v>0</v>
      </c>
      <c r="V2801" t="s">
        <v>835</v>
      </c>
      <c r="W2801" s="388">
        <v>44532</v>
      </c>
      <c r="X2801">
        <v>171</v>
      </c>
      <c r="Y2801">
        <v>0</v>
      </c>
      <c r="Z2801">
        <v>0</v>
      </c>
      <c r="AA2801" t="s">
        <v>1758</v>
      </c>
      <c r="AB2801" t="s">
        <v>7329</v>
      </c>
      <c r="AD2801" t="s">
        <v>2045</v>
      </c>
      <c r="AE2801" t="s">
        <v>2046</v>
      </c>
      <c r="AI2801" t="s">
        <v>1761</v>
      </c>
      <c r="AL2801" t="s">
        <v>7330</v>
      </c>
      <c r="AM2801">
        <v>6</v>
      </c>
      <c r="AN2801" t="s">
        <v>1400</v>
      </c>
      <c r="AO2801" t="s">
        <v>1808</v>
      </c>
      <c r="AP2801">
        <v>0</v>
      </c>
      <c r="AQ2801" s="388">
        <v>44525</v>
      </c>
      <c r="AS2801" t="s">
        <v>2806</v>
      </c>
      <c r="AT2801" s="388">
        <v>44526</v>
      </c>
      <c r="AU2801" t="s">
        <v>1756</v>
      </c>
      <c r="AV2801" t="s">
        <v>1756</v>
      </c>
      <c r="AZ2801" t="s">
        <v>2807</v>
      </c>
      <c r="BA2801" t="s">
        <v>1767</v>
      </c>
      <c r="BB2801" t="s">
        <v>7338</v>
      </c>
      <c r="BC2801" t="s">
        <v>7339</v>
      </c>
      <c r="BD2801" t="s">
        <v>1756</v>
      </c>
      <c r="BE2801" t="s">
        <v>7333</v>
      </c>
      <c r="BF2801" t="s">
        <v>823</v>
      </c>
    </row>
    <row r="2802" spans="1:58">
      <c r="A2802" t="s">
        <v>829</v>
      </c>
      <c r="B2802">
        <v>6</v>
      </c>
      <c r="C2802">
        <v>0</v>
      </c>
      <c r="D2802">
        <v>10564</v>
      </c>
      <c r="E2802" t="s">
        <v>7328</v>
      </c>
      <c r="F2802">
        <v>53510611</v>
      </c>
      <c r="G2802" t="s">
        <v>2041</v>
      </c>
      <c r="H2802">
        <v>0</v>
      </c>
      <c r="I2802" t="s">
        <v>2089</v>
      </c>
      <c r="J2802">
        <v>146.96</v>
      </c>
      <c r="K2802">
        <v>10</v>
      </c>
      <c r="L2802" t="s">
        <v>2063</v>
      </c>
      <c r="M2802" t="s">
        <v>2090</v>
      </c>
      <c r="N2802" t="s">
        <v>1757</v>
      </c>
      <c r="O2802" t="s">
        <v>1756</v>
      </c>
      <c r="P2802" t="s">
        <v>1756</v>
      </c>
      <c r="Q2802" s="387">
        <v>1469.6</v>
      </c>
      <c r="R2802">
        <v>191.048</v>
      </c>
      <c r="S2802">
        <v>1660.6479999999997</v>
      </c>
      <c r="T2802" s="388">
        <v>44523</v>
      </c>
      <c r="U2802">
        <v>0</v>
      </c>
      <c r="V2802" t="s">
        <v>835</v>
      </c>
      <c r="W2802" s="388">
        <v>44532</v>
      </c>
      <c r="X2802">
        <v>171</v>
      </c>
      <c r="Y2802">
        <v>0</v>
      </c>
      <c r="Z2802">
        <v>0</v>
      </c>
      <c r="AA2802" t="s">
        <v>1758</v>
      </c>
      <c r="AB2802" t="s">
        <v>7329</v>
      </c>
      <c r="AD2802" t="s">
        <v>2045</v>
      </c>
      <c r="AE2802" t="s">
        <v>2046</v>
      </c>
      <c r="AI2802" t="s">
        <v>1761</v>
      </c>
      <c r="AL2802" t="s">
        <v>7330</v>
      </c>
      <c r="AM2802">
        <v>6</v>
      </c>
      <c r="AN2802" t="s">
        <v>1400</v>
      </c>
      <c r="AO2802" t="s">
        <v>1808</v>
      </c>
      <c r="AP2802">
        <v>0</v>
      </c>
      <c r="AQ2802" s="388">
        <v>44525</v>
      </c>
      <c r="AS2802" t="s">
        <v>2806</v>
      </c>
      <c r="AT2802" s="388">
        <v>44526</v>
      </c>
      <c r="AU2802" t="s">
        <v>1756</v>
      </c>
      <c r="AV2802" t="s">
        <v>1756</v>
      </c>
      <c r="AZ2802" t="s">
        <v>2807</v>
      </c>
      <c r="BA2802" t="s">
        <v>1767</v>
      </c>
      <c r="BB2802" t="s">
        <v>7340</v>
      </c>
      <c r="BC2802" t="s">
        <v>7341</v>
      </c>
      <c r="BD2802" t="s">
        <v>1756</v>
      </c>
      <c r="BE2802" t="s">
        <v>7333</v>
      </c>
      <c r="BF2802" t="s">
        <v>823</v>
      </c>
    </row>
    <row r="2803" spans="1:58">
      <c r="A2803" t="s">
        <v>829</v>
      </c>
      <c r="B2803">
        <v>6</v>
      </c>
      <c r="C2803">
        <v>0</v>
      </c>
      <c r="D2803">
        <v>11033</v>
      </c>
      <c r="E2803" t="s">
        <v>7342</v>
      </c>
      <c r="F2803">
        <v>53510611</v>
      </c>
      <c r="G2803" t="s">
        <v>2041</v>
      </c>
      <c r="H2803">
        <v>0</v>
      </c>
      <c r="I2803" t="s">
        <v>2052</v>
      </c>
      <c r="J2803">
        <v>75</v>
      </c>
      <c r="K2803">
        <v>1</v>
      </c>
      <c r="L2803" t="s">
        <v>1771</v>
      </c>
      <c r="M2803" t="s">
        <v>1756</v>
      </c>
      <c r="N2803" t="s">
        <v>1756</v>
      </c>
      <c r="O2803" t="s">
        <v>2053</v>
      </c>
      <c r="P2803" t="s">
        <v>1757</v>
      </c>
      <c r="Q2803" s="387">
        <v>75</v>
      </c>
      <c r="R2803">
        <v>9.75</v>
      </c>
      <c r="S2803">
        <v>84.749999999999986</v>
      </c>
      <c r="T2803" s="388">
        <v>44572</v>
      </c>
      <c r="U2803">
        <v>0</v>
      </c>
      <c r="V2803" t="s">
        <v>836</v>
      </c>
      <c r="W2803" s="388">
        <v>44578</v>
      </c>
      <c r="X2803">
        <v>175</v>
      </c>
      <c r="Y2803">
        <v>0</v>
      </c>
      <c r="Z2803">
        <v>0</v>
      </c>
      <c r="AA2803" t="s">
        <v>1758</v>
      </c>
      <c r="AB2803" t="s">
        <v>7329</v>
      </c>
      <c r="AD2803" t="s">
        <v>2045</v>
      </c>
      <c r="AE2803" t="s">
        <v>2046</v>
      </c>
      <c r="AI2803" t="s">
        <v>1761</v>
      </c>
      <c r="AL2803" t="s">
        <v>7343</v>
      </c>
      <c r="AM2803">
        <v>6</v>
      </c>
      <c r="AN2803" t="s">
        <v>1081</v>
      </c>
      <c r="AO2803" t="s">
        <v>2875</v>
      </c>
      <c r="AP2803">
        <v>0</v>
      </c>
      <c r="AQ2803" s="388">
        <v>44574</v>
      </c>
      <c r="AS2803" t="s">
        <v>1765</v>
      </c>
      <c r="AT2803" s="388">
        <v>44575</v>
      </c>
      <c r="AU2803" t="s">
        <v>1756</v>
      </c>
      <c r="AV2803" t="s">
        <v>1756</v>
      </c>
      <c r="AZ2803" t="s">
        <v>1766</v>
      </c>
      <c r="BA2803" t="s">
        <v>1767</v>
      </c>
      <c r="BB2803" t="s">
        <v>7344</v>
      </c>
      <c r="BC2803" t="s">
        <v>7345</v>
      </c>
      <c r="BD2803" t="s">
        <v>1756</v>
      </c>
      <c r="BE2803" t="s">
        <v>7333</v>
      </c>
      <c r="BF2803" t="s">
        <v>823</v>
      </c>
    </row>
    <row r="2804" spans="1:58">
      <c r="A2804" t="s">
        <v>829</v>
      </c>
      <c r="B2804">
        <v>6</v>
      </c>
      <c r="C2804">
        <v>0</v>
      </c>
      <c r="D2804">
        <v>11033</v>
      </c>
      <c r="E2804" t="s">
        <v>7342</v>
      </c>
      <c r="F2804">
        <v>53510611</v>
      </c>
      <c r="G2804" t="s">
        <v>2041</v>
      </c>
      <c r="H2804">
        <v>0</v>
      </c>
      <c r="I2804" t="s">
        <v>2089</v>
      </c>
      <c r="J2804">
        <v>146.96</v>
      </c>
      <c r="K2804">
        <v>1</v>
      </c>
      <c r="L2804" t="s">
        <v>2063</v>
      </c>
      <c r="M2804" t="s">
        <v>2090</v>
      </c>
      <c r="N2804" t="s">
        <v>1757</v>
      </c>
      <c r="O2804" t="s">
        <v>1756</v>
      </c>
      <c r="P2804" t="s">
        <v>1756</v>
      </c>
      <c r="Q2804" s="387">
        <v>146.96</v>
      </c>
      <c r="R2804">
        <v>19.104800000000001</v>
      </c>
      <c r="S2804">
        <v>166.06479999999999</v>
      </c>
      <c r="T2804" s="388">
        <v>44572</v>
      </c>
      <c r="U2804">
        <v>0</v>
      </c>
      <c r="V2804" t="s">
        <v>836</v>
      </c>
      <c r="W2804" s="388">
        <v>44578</v>
      </c>
      <c r="X2804">
        <v>175</v>
      </c>
      <c r="Y2804">
        <v>0</v>
      </c>
      <c r="Z2804">
        <v>0</v>
      </c>
      <c r="AA2804" t="s">
        <v>1758</v>
      </c>
      <c r="AB2804" t="s">
        <v>7329</v>
      </c>
      <c r="AD2804" t="s">
        <v>2045</v>
      </c>
      <c r="AE2804" t="s">
        <v>2046</v>
      </c>
      <c r="AI2804" t="s">
        <v>1761</v>
      </c>
      <c r="AL2804" t="s">
        <v>7343</v>
      </c>
      <c r="AM2804">
        <v>6</v>
      </c>
      <c r="AN2804" t="s">
        <v>1081</v>
      </c>
      <c r="AO2804" t="s">
        <v>2875</v>
      </c>
      <c r="AP2804">
        <v>0</v>
      </c>
      <c r="AQ2804" s="388">
        <v>44574</v>
      </c>
      <c r="AS2804" t="s">
        <v>1765</v>
      </c>
      <c r="AT2804" s="388">
        <v>44575</v>
      </c>
      <c r="AU2804" t="s">
        <v>1756</v>
      </c>
      <c r="AV2804" t="s">
        <v>1756</v>
      </c>
      <c r="AZ2804" t="s">
        <v>1766</v>
      </c>
      <c r="BA2804" t="s">
        <v>1767</v>
      </c>
      <c r="BB2804" t="s">
        <v>7346</v>
      </c>
      <c r="BC2804" t="s">
        <v>7347</v>
      </c>
      <c r="BD2804" t="s">
        <v>1756</v>
      </c>
      <c r="BE2804" t="s">
        <v>7333</v>
      </c>
      <c r="BF2804" t="s">
        <v>823</v>
      </c>
    </row>
    <row r="2805" spans="1:58">
      <c r="A2805" t="s">
        <v>829</v>
      </c>
      <c r="B2805">
        <v>6</v>
      </c>
      <c r="C2805">
        <v>0</v>
      </c>
      <c r="D2805">
        <v>11032</v>
      </c>
      <c r="E2805" t="s">
        <v>7348</v>
      </c>
      <c r="F2805">
        <v>53510611</v>
      </c>
      <c r="G2805" t="s">
        <v>2041</v>
      </c>
      <c r="H2805">
        <v>0</v>
      </c>
      <c r="I2805" t="s">
        <v>2103</v>
      </c>
      <c r="J2805">
        <v>70</v>
      </c>
      <c r="K2805">
        <v>5.5</v>
      </c>
      <c r="L2805" t="s">
        <v>1771</v>
      </c>
      <c r="M2805" t="s">
        <v>1756</v>
      </c>
      <c r="N2805" t="s">
        <v>1756</v>
      </c>
      <c r="O2805" t="s">
        <v>2104</v>
      </c>
      <c r="P2805" t="s">
        <v>1757</v>
      </c>
      <c r="Q2805" s="387">
        <v>385</v>
      </c>
      <c r="R2805">
        <v>50.050000000000004</v>
      </c>
      <c r="S2805">
        <v>435.04999999999995</v>
      </c>
      <c r="T2805" s="388">
        <v>44572</v>
      </c>
      <c r="U2805">
        <v>0</v>
      </c>
      <c r="V2805" t="s">
        <v>836</v>
      </c>
      <c r="W2805" s="388">
        <v>44578</v>
      </c>
      <c r="X2805">
        <v>175</v>
      </c>
      <c r="Y2805">
        <v>0</v>
      </c>
      <c r="Z2805">
        <v>0</v>
      </c>
      <c r="AA2805" t="s">
        <v>1758</v>
      </c>
      <c r="AB2805" t="s">
        <v>7329</v>
      </c>
      <c r="AD2805" t="s">
        <v>2045</v>
      </c>
      <c r="AE2805" t="s">
        <v>2046</v>
      </c>
      <c r="AI2805" t="s">
        <v>1761</v>
      </c>
      <c r="AL2805" t="s">
        <v>7349</v>
      </c>
      <c r="AM2805">
        <v>6</v>
      </c>
      <c r="AN2805" t="s">
        <v>2851</v>
      </c>
      <c r="AO2805" t="s">
        <v>2852</v>
      </c>
      <c r="AP2805">
        <v>0</v>
      </c>
      <c r="AQ2805" s="388">
        <v>44574</v>
      </c>
      <c r="AS2805" t="s">
        <v>1765</v>
      </c>
      <c r="AT2805" s="388">
        <v>44575</v>
      </c>
      <c r="AU2805" t="s">
        <v>1756</v>
      </c>
      <c r="AV2805" t="s">
        <v>1756</v>
      </c>
      <c r="AZ2805" t="s">
        <v>1766</v>
      </c>
      <c r="BA2805" t="s">
        <v>1767</v>
      </c>
      <c r="BB2805" t="s">
        <v>7350</v>
      </c>
      <c r="BC2805" t="s">
        <v>7351</v>
      </c>
      <c r="BD2805" t="s">
        <v>1756</v>
      </c>
      <c r="BE2805" t="s">
        <v>7333</v>
      </c>
      <c r="BF2805" t="s">
        <v>823</v>
      </c>
    </row>
    <row r="2806" spans="1:58">
      <c r="A2806" t="s">
        <v>829</v>
      </c>
      <c r="B2806">
        <v>6</v>
      </c>
      <c r="C2806">
        <v>0</v>
      </c>
      <c r="D2806">
        <v>11032</v>
      </c>
      <c r="E2806" t="s">
        <v>7348</v>
      </c>
      <c r="F2806">
        <v>53510611</v>
      </c>
      <c r="G2806" t="s">
        <v>2041</v>
      </c>
      <c r="H2806">
        <v>0</v>
      </c>
      <c r="I2806" t="s">
        <v>2052</v>
      </c>
      <c r="J2806">
        <v>75</v>
      </c>
      <c r="K2806">
        <v>8</v>
      </c>
      <c r="L2806" t="s">
        <v>1771</v>
      </c>
      <c r="M2806" t="s">
        <v>1756</v>
      </c>
      <c r="N2806" t="s">
        <v>1756</v>
      </c>
      <c r="O2806" t="s">
        <v>2053</v>
      </c>
      <c r="P2806" t="s">
        <v>1757</v>
      </c>
      <c r="Q2806" s="387">
        <v>600</v>
      </c>
      <c r="R2806">
        <v>78</v>
      </c>
      <c r="S2806">
        <v>677.99999999999989</v>
      </c>
      <c r="T2806" s="388">
        <v>44572</v>
      </c>
      <c r="U2806">
        <v>0</v>
      </c>
      <c r="V2806" t="s">
        <v>836</v>
      </c>
      <c r="W2806" s="388">
        <v>44578</v>
      </c>
      <c r="X2806">
        <v>175</v>
      </c>
      <c r="Y2806">
        <v>0</v>
      </c>
      <c r="Z2806">
        <v>0</v>
      </c>
      <c r="AA2806" t="s">
        <v>1758</v>
      </c>
      <c r="AB2806" t="s">
        <v>7329</v>
      </c>
      <c r="AD2806" t="s">
        <v>2045</v>
      </c>
      <c r="AE2806" t="s">
        <v>2046</v>
      </c>
      <c r="AI2806" t="s">
        <v>1761</v>
      </c>
      <c r="AL2806" t="s">
        <v>7349</v>
      </c>
      <c r="AM2806">
        <v>6</v>
      </c>
      <c r="AN2806" t="s">
        <v>2851</v>
      </c>
      <c r="AO2806" t="s">
        <v>2852</v>
      </c>
      <c r="AP2806">
        <v>0</v>
      </c>
      <c r="AQ2806" s="388">
        <v>44574</v>
      </c>
      <c r="AS2806" t="s">
        <v>1765</v>
      </c>
      <c r="AT2806" s="388">
        <v>44575</v>
      </c>
      <c r="AU2806" t="s">
        <v>1756</v>
      </c>
      <c r="AV2806" t="s">
        <v>1756</v>
      </c>
      <c r="AZ2806" t="s">
        <v>1766</v>
      </c>
      <c r="BA2806" t="s">
        <v>1767</v>
      </c>
      <c r="BB2806" t="s">
        <v>7352</v>
      </c>
      <c r="BC2806" t="s">
        <v>7353</v>
      </c>
      <c r="BD2806" t="s">
        <v>1756</v>
      </c>
      <c r="BE2806" t="s">
        <v>7333</v>
      </c>
      <c r="BF2806" t="s">
        <v>823</v>
      </c>
    </row>
    <row r="2807" spans="1:58">
      <c r="A2807" t="s">
        <v>829</v>
      </c>
      <c r="B2807">
        <v>6</v>
      </c>
      <c r="C2807">
        <v>0</v>
      </c>
      <c r="D2807">
        <v>11032</v>
      </c>
      <c r="E2807" t="s">
        <v>7348</v>
      </c>
      <c r="F2807">
        <v>53510611</v>
      </c>
      <c r="G2807" t="s">
        <v>2041</v>
      </c>
      <c r="H2807">
        <v>0</v>
      </c>
      <c r="I2807" t="s">
        <v>2056</v>
      </c>
      <c r="J2807">
        <v>210</v>
      </c>
      <c r="K2807">
        <v>1</v>
      </c>
      <c r="L2807" t="s">
        <v>1755</v>
      </c>
      <c r="M2807" t="s">
        <v>1756</v>
      </c>
      <c r="N2807" t="s">
        <v>1756</v>
      </c>
      <c r="P2807" t="s">
        <v>1757</v>
      </c>
      <c r="Q2807" s="387">
        <v>210</v>
      </c>
      <c r="R2807">
        <v>27.3</v>
      </c>
      <c r="S2807">
        <v>237.29999999999998</v>
      </c>
      <c r="T2807" s="388">
        <v>44572</v>
      </c>
      <c r="U2807">
        <v>0</v>
      </c>
      <c r="V2807" t="s">
        <v>836</v>
      </c>
      <c r="W2807" s="388">
        <v>44578</v>
      </c>
      <c r="X2807">
        <v>175</v>
      </c>
      <c r="Y2807">
        <v>0</v>
      </c>
      <c r="Z2807">
        <v>0</v>
      </c>
      <c r="AA2807" t="s">
        <v>1758</v>
      </c>
      <c r="AB2807" t="s">
        <v>7329</v>
      </c>
      <c r="AD2807" t="s">
        <v>2045</v>
      </c>
      <c r="AE2807" t="s">
        <v>2046</v>
      </c>
      <c r="AI2807" t="s">
        <v>1761</v>
      </c>
      <c r="AL2807" t="s">
        <v>7349</v>
      </c>
      <c r="AM2807">
        <v>6</v>
      </c>
      <c r="AN2807" t="s">
        <v>2851</v>
      </c>
      <c r="AO2807" t="s">
        <v>2852</v>
      </c>
      <c r="AP2807">
        <v>0</v>
      </c>
      <c r="AQ2807" s="388">
        <v>44574</v>
      </c>
      <c r="AS2807" t="s">
        <v>1765</v>
      </c>
      <c r="AT2807" s="388">
        <v>44575</v>
      </c>
      <c r="AU2807" t="s">
        <v>1756</v>
      </c>
      <c r="AV2807" t="s">
        <v>1756</v>
      </c>
      <c r="AZ2807" t="s">
        <v>1766</v>
      </c>
      <c r="BA2807" t="s">
        <v>1767</v>
      </c>
      <c r="BB2807" t="s">
        <v>7354</v>
      </c>
      <c r="BC2807" t="s">
        <v>7355</v>
      </c>
      <c r="BD2807" t="s">
        <v>1756</v>
      </c>
      <c r="BE2807" t="s">
        <v>7333</v>
      </c>
      <c r="BF2807" t="s">
        <v>823</v>
      </c>
    </row>
    <row r="2808" spans="1:58">
      <c r="A2808" t="s">
        <v>829</v>
      </c>
      <c r="B2808">
        <v>6</v>
      </c>
      <c r="C2808">
        <v>0</v>
      </c>
      <c r="D2808">
        <v>11032</v>
      </c>
      <c r="E2808" t="s">
        <v>7348</v>
      </c>
      <c r="F2808">
        <v>53510611</v>
      </c>
      <c r="G2808" t="s">
        <v>2041</v>
      </c>
      <c r="H2808">
        <v>0</v>
      </c>
      <c r="I2808" t="s">
        <v>2113</v>
      </c>
      <c r="J2808">
        <v>122.39</v>
      </c>
      <c r="K2808">
        <v>5.5</v>
      </c>
      <c r="L2808" t="s">
        <v>2063</v>
      </c>
      <c r="M2808" t="s">
        <v>2114</v>
      </c>
      <c r="N2808" t="s">
        <v>1757</v>
      </c>
      <c r="O2808" t="s">
        <v>1756</v>
      </c>
      <c r="P2808" t="s">
        <v>1756</v>
      </c>
      <c r="Q2808" s="387">
        <v>673.14499999999998</v>
      </c>
      <c r="R2808">
        <v>87.508849999999995</v>
      </c>
      <c r="S2808">
        <v>760.65384999999992</v>
      </c>
      <c r="T2808" s="388">
        <v>44572</v>
      </c>
      <c r="U2808">
        <v>0</v>
      </c>
      <c r="V2808" t="s">
        <v>836</v>
      </c>
      <c r="W2808" s="388">
        <v>44578</v>
      </c>
      <c r="X2808">
        <v>175</v>
      </c>
      <c r="Y2808">
        <v>0</v>
      </c>
      <c r="Z2808">
        <v>0</v>
      </c>
      <c r="AA2808" t="s">
        <v>1758</v>
      </c>
      <c r="AB2808" t="s">
        <v>7329</v>
      </c>
      <c r="AD2808" t="s">
        <v>2045</v>
      </c>
      <c r="AE2808" t="s">
        <v>2046</v>
      </c>
      <c r="AI2808" t="s">
        <v>1761</v>
      </c>
      <c r="AL2808" t="s">
        <v>7349</v>
      </c>
      <c r="AM2808">
        <v>6</v>
      </c>
      <c r="AN2808" t="s">
        <v>2851</v>
      </c>
      <c r="AO2808" t="s">
        <v>2852</v>
      </c>
      <c r="AP2808">
        <v>0</v>
      </c>
      <c r="AQ2808" s="388">
        <v>44574</v>
      </c>
      <c r="AS2808" t="s">
        <v>1765</v>
      </c>
      <c r="AT2808" s="388">
        <v>44575</v>
      </c>
      <c r="AU2808" t="s">
        <v>1756</v>
      </c>
      <c r="AV2808" t="s">
        <v>1756</v>
      </c>
      <c r="AZ2808" t="s">
        <v>1766</v>
      </c>
      <c r="BA2808" t="s">
        <v>1767</v>
      </c>
      <c r="BB2808" t="s">
        <v>7356</v>
      </c>
      <c r="BC2808" t="s">
        <v>7357</v>
      </c>
      <c r="BD2808" t="s">
        <v>1756</v>
      </c>
      <c r="BE2808" t="s">
        <v>7333</v>
      </c>
      <c r="BF2808" t="s">
        <v>823</v>
      </c>
    </row>
    <row r="2809" spans="1:58">
      <c r="A2809" t="s">
        <v>829</v>
      </c>
      <c r="B2809">
        <v>6</v>
      </c>
      <c r="C2809">
        <v>0</v>
      </c>
      <c r="D2809">
        <v>11032</v>
      </c>
      <c r="E2809" t="s">
        <v>7348</v>
      </c>
      <c r="F2809">
        <v>53510611</v>
      </c>
      <c r="G2809" t="s">
        <v>2041</v>
      </c>
      <c r="H2809">
        <v>0</v>
      </c>
      <c r="I2809" t="s">
        <v>2073</v>
      </c>
      <c r="J2809">
        <v>243.75</v>
      </c>
      <c r="K2809">
        <v>1</v>
      </c>
      <c r="L2809" t="s">
        <v>1755</v>
      </c>
      <c r="M2809" t="s">
        <v>2074</v>
      </c>
      <c r="N2809" t="s">
        <v>1757</v>
      </c>
      <c r="O2809" t="s">
        <v>1756</v>
      </c>
      <c r="P2809" t="s">
        <v>1756</v>
      </c>
      <c r="Q2809" s="387">
        <v>243.75</v>
      </c>
      <c r="R2809">
        <v>31.6875</v>
      </c>
      <c r="S2809">
        <v>275.4375</v>
      </c>
      <c r="T2809" s="388">
        <v>44572</v>
      </c>
      <c r="U2809">
        <v>0</v>
      </c>
      <c r="V2809" t="s">
        <v>836</v>
      </c>
      <c r="W2809" s="388">
        <v>44578</v>
      </c>
      <c r="X2809">
        <v>175</v>
      </c>
      <c r="Y2809">
        <v>0</v>
      </c>
      <c r="Z2809">
        <v>0</v>
      </c>
      <c r="AA2809" t="s">
        <v>1758</v>
      </c>
      <c r="AB2809" t="s">
        <v>7329</v>
      </c>
      <c r="AD2809" t="s">
        <v>2045</v>
      </c>
      <c r="AE2809" t="s">
        <v>2046</v>
      </c>
      <c r="AI2809" t="s">
        <v>1761</v>
      </c>
      <c r="AL2809" t="s">
        <v>7349</v>
      </c>
      <c r="AM2809">
        <v>6</v>
      </c>
      <c r="AN2809" t="s">
        <v>2851</v>
      </c>
      <c r="AO2809" t="s">
        <v>2852</v>
      </c>
      <c r="AP2809">
        <v>0</v>
      </c>
      <c r="AQ2809" s="388">
        <v>44574</v>
      </c>
      <c r="AS2809" t="s">
        <v>1765</v>
      </c>
      <c r="AT2809" s="388">
        <v>44575</v>
      </c>
      <c r="AU2809" t="s">
        <v>1756</v>
      </c>
      <c r="AV2809" t="s">
        <v>1756</v>
      </c>
      <c r="AZ2809" t="s">
        <v>1766</v>
      </c>
      <c r="BA2809" t="s">
        <v>1767</v>
      </c>
      <c r="BB2809" t="s">
        <v>7358</v>
      </c>
      <c r="BC2809" t="s">
        <v>7359</v>
      </c>
      <c r="BD2809" t="s">
        <v>1756</v>
      </c>
      <c r="BE2809" t="s">
        <v>7333</v>
      </c>
      <c r="BF2809" t="s">
        <v>823</v>
      </c>
    </row>
    <row r="2810" spans="1:58">
      <c r="A2810" t="s">
        <v>829</v>
      </c>
      <c r="B2810">
        <v>6</v>
      </c>
      <c r="C2810">
        <v>0</v>
      </c>
      <c r="D2810">
        <v>11032</v>
      </c>
      <c r="E2810" t="s">
        <v>7348</v>
      </c>
      <c r="F2810">
        <v>53510611</v>
      </c>
      <c r="G2810" t="s">
        <v>2041</v>
      </c>
      <c r="H2810">
        <v>0</v>
      </c>
      <c r="I2810" t="s">
        <v>2247</v>
      </c>
      <c r="J2810">
        <v>131.47999999999999</v>
      </c>
      <c r="K2810">
        <v>5.5</v>
      </c>
      <c r="L2810" t="s">
        <v>2063</v>
      </c>
      <c r="M2810" t="s">
        <v>2248</v>
      </c>
      <c r="N2810" t="s">
        <v>1757</v>
      </c>
      <c r="O2810" t="s">
        <v>1756</v>
      </c>
      <c r="P2810" t="s">
        <v>1756</v>
      </c>
      <c r="Q2810" s="387">
        <v>723.14</v>
      </c>
      <c r="R2810">
        <v>94.008200000000002</v>
      </c>
      <c r="S2810">
        <v>817.14819999999986</v>
      </c>
      <c r="T2810" s="388">
        <v>44572</v>
      </c>
      <c r="U2810">
        <v>0</v>
      </c>
      <c r="V2810" t="s">
        <v>836</v>
      </c>
      <c r="W2810" s="388">
        <v>44578</v>
      </c>
      <c r="X2810">
        <v>175</v>
      </c>
      <c r="Y2810">
        <v>0</v>
      </c>
      <c r="Z2810">
        <v>0</v>
      </c>
      <c r="AA2810" t="s">
        <v>1758</v>
      </c>
      <c r="AB2810" t="s">
        <v>7329</v>
      </c>
      <c r="AD2810" t="s">
        <v>2045</v>
      </c>
      <c r="AE2810" t="s">
        <v>2046</v>
      </c>
      <c r="AI2810" t="s">
        <v>1761</v>
      </c>
      <c r="AL2810" t="s">
        <v>7349</v>
      </c>
      <c r="AM2810">
        <v>6</v>
      </c>
      <c r="AN2810" t="s">
        <v>2851</v>
      </c>
      <c r="AO2810" t="s">
        <v>2852</v>
      </c>
      <c r="AP2810">
        <v>0</v>
      </c>
      <c r="AQ2810" s="388">
        <v>44574</v>
      </c>
      <c r="AS2810" t="s">
        <v>1765</v>
      </c>
      <c r="AT2810" s="388">
        <v>44575</v>
      </c>
      <c r="AU2810" t="s">
        <v>1756</v>
      </c>
      <c r="AV2810" t="s">
        <v>1756</v>
      </c>
      <c r="AZ2810" t="s">
        <v>1766</v>
      </c>
      <c r="BA2810" t="s">
        <v>1767</v>
      </c>
      <c r="BB2810" t="s">
        <v>7360</v>
      </c>
      <c r="BC2810" t="s">
        <v>7361</v>
      </c>
      <c r="BD2810" t="s">
        <v>1756</v>
      </c>
      <c r="BE2810" t="s">
        <v>7333</v>
      </c>
      <c r="BF2810" t="s">
        <v>823</v>
      </c>
    </row>
    <row r="2811" spans="1:58">
      <c r="A2811" t="s">
        <v>829</v>
      </c>
      <c r="B2811">
        <v>6</v>
      </c>
      <c r="C2811">
        <v>0</v>
      </c>
      <c r="D2811">
        <v>11023</v>
      </c>
      <c r="E2811" t="s">
        <v>7362</v>
      </c>
      <c r="F2811">
        <v>53510611</v>
      </c>
      <c r="G2811" t="s">
        <v>2041</v>
      </c>
      <c r="H2811">
        <v>0</v>
      </c>
      <c r="I2811" t="s">
        <v>2103</v>
      </c>
      <c r="J2811">
        <v>70</v>
      </c>
      <c r="K2811">
        <v>5</v>
      </c>
      <c r="L2811" t="s">
        <v>1771</v>
      </c>
      <c r="M2811" t="s">
        <v>1756</v>
      </c>
      <c r="N2811" t="s">
        <v>1756</v>
      </c>
      <c r="O2811" t="s">
        <v>2104</v>
      </c>
      <c r="P2811" t="s">
        <v>1757</v>
      </c>
      <c r="Q2811" s="387">
        <v>350</v>
      </c>
      <c r="R2811">
        <v>45.5</v>
      </c>
      <c r="S2811">
        <v>395.49999999999994</v>
      </c>
      <c r="T2811" s="388">
        <v>44571</v>
      </c>
      <c r="U2811">
        <v>0</v>
      </c>
      <c r="V2811" t="s">
        <v>836</v>
      </c>
      <c r="W2811" s="388">
        <v>44578</v>
      </c>
      <c r="X2811">
        <v>175</v>
      </c>
      <c r="Y2811">
        <v>0</v>
      </c>
      <c r="Z2811">
        <v>0</v>
      </c>
      <c r="AA2811" t="s">
        <v>1758</v>
      </c>
      <c r="AB2811" t="s">
        <v>7329</v>
      </c>
      <c r="AD2811" t="s">
        <v>2045</v>
      </c>
      <c r="AE2811" t="s">
        <v>2046</v>
      </c>
      <c r="AI2811" t="s">
        <v>1761</v>
      </c>
      <c r="AL2811" t="s">
        <v>7363</v>
      </c>
      <c r="AM2811">
        <v>6</v>
      </c>
      <c r="AN2811" t="s">
        <v>7364</v>
      </c>
      <c r="AO2811" t="s">
        <v>7365</v>
      </c>
      <c r="AP2811">
        <v>0</v>
      </c>
      <c r="AQ2811" s="388">
        <v>44573</v>
      </c>
      <c r="AS2811" t="s">
        <v>1765</v>
      </c>
      <c r="AT2811" s="388">
        <v>44575</v>
      </c>
      <c r="AU2811" t="s">
        <v>1756</v>
      </c>
      <c r="AV2811" t="s">
        <v>1756</v>
      </c>
      <c r="AZ2811" t="s">
        <v>1766</v>
      </c>
      <c r="BA2811" t="s">
        <v>1767</v>
      </c>
      <c r="BB2811" t="s">
        <v>7366</v>
      </c>
      <c r="BC2811" t="s">
        <v>7367</v>
      </c>
      <c r="BD2811" t="s">
        <v>1756</v>
      </c>
      <c r="BE2811" t="s">
        <v>7333</v>
      </c>
      <c r="BF2811" t="s">
        <v>823</v>
      </c>
    </row>
    <row r="2812" spans="1:58">
      <c r="A2812" t="s">
        <v>829</v>
      </c>
      <c r="B2812">
        <v>6</v>
      </c>
      <c r="C2812">
        <v>0</v>
      </c>
      <c r="D2812">
        <v>11023</v>
      </c>
      <c r="E2812" t="s">
        <v>7362</v>
      </c>
      <c r="F2812">
        <v>53510611</v>
      </c>
      <c r="G2812" t="s">
        <v>2041</v>
      </c>
      <c r="H2812">
        <v>0</v>
      </c>
      <c r="I2812" t="s">
        <v>2052</v>
      </c>
      <c r="J2812">
        <v>75</v>
      </c>
      <c r="K2812">
        <v>9</v>
      </c>
      <c r="L2812" t="s">
        <v>1771</v>
      </c>
      <c r="M2812" t="s">
        <v>1756</v>
      </c>
      <c r="N2812" t="s">
        <v>1756</v>
      </c>
      <c r="O2812" t="s">
        <v>2053</v>
      </c>
      <c r="P2812" t="s">
        <v>1757</v>
      </c>
      <c r="Q2812" s="387">
        <v>675</v>
      </c>
      <c r="R2812">
        <v>87.75</v>
      </c>
      <c r="S2812">
        <v>762.74999999999989</v>
      </c>
      <c r="T2812" s="388">
        <v>44571</v>
      </c>
      <c r="U2812">
        <v>0</v>
      </c>
      <c r="V2812" t="s">
        <v>836</v>
      </c>
      <c r="W2812" s="388">
        <v>44578</v>
      </c>
      <c r="X2812">
        <v>175</v>
      </c>
      <c r="Y2812">
        <v>0</v>
      </c>
      <c r="Z2812">
        <v>0</v>
      </c>
      <c r="AA2812" t="s">
        <v>1758</v>
      </c>
      <c r="AB2812" t="s">
        <v>7329</v>
      </c>
      <c r="AD2812" t="s">
        <v>2045</v>
      </c>
      <c r="AE2812" t="s">
        <v>2046</v>
      </c>
      <c r="AI2812" t="s">
        <v>1761</v>
      </c>
      <c r="AL2812" t="s">
        <v>7363</v>
      </c>
      <c r="AM2812">
        <v>6</v>
      </c>
      <c r="AN2812" t="s">
        <v>7364</v>
      </c>
      <c r="AO2812" t="s">
        <v>7365</v>
      </c>
      <c r="AP2812">
        <v>0</v>
      </c>
      <c r="AQ2812" s="388">
        <v>44573</v>
      </c>
      <c r="AS2812" t="s">
        <v>1765</v>
      </c>
      <c r="AT2812" s="388">
        <v>44575</v>
      </c>
      <c r="AU2812" t="s">
        <v>1756</v>
      </c>
      <c r="AV2812" t="s">
        <v>1756</v>
      </c>
      <c r="AZ2812" t="s">
        <v>1766</v>
      </c>
      <c r="BA2812" t="s">
        <v>1767</v>
      </c>
      <c r="BB2812" t="s">
        <v>7368</v>
      </c>
      <c r="BC2812" t="s">
        <v>7369</v>
      </c>
      <c r="BD2812" t="s">
        <v>1756</v>
      </c>
      <c r="BE2812" t="s">
        <v>7333</v>
      </c>
      <c r="BF2812" t="s">
        <v>823</v>
      </c>
    </row>
    <row r="2813" spans="1:58">
      <c r="A2813" t="s">
        <v>829</v>
      </c>
      <c r="B2813">
        <v>6</v>
      </c>
      <c r="C2813">
        <v>0</v>
      </c>
      <c r="D2813">
        <v>11023</v>
      </c>
      <c r="E2813" t="s">
        <v>7362</v>
      </c>
      <c r="F2813">
        <v>53510611</v>
      </c>
      <c r="G2813" t="s">
        <v>2041</v>
      </c>
      <c r="H2813">
        <v>0</v>
      </c>
      <c r="I2813" t="s">
        <v>2056</v>
      </c>
      <c r="J2813">
        <v>210</v>
      </c>
      <c r="K2813">
        <v>1</v>
      </c>
      <c r="L2813" t="s">
        <v>1755</v>
      </c>
      <c r="M2813" t="s">
        <v>1756</v>
      </c>
      <c r="N2813" t="s">
        <v>1756</v>
      </c>
      <c r="P2813" t="s">
        <v>1757</v>
      </c>
      <c r="Q2813" s="387">
        <v>210</v>
      </c>
      <c r="R2813">
        <v>27.3</v>
      </c>
      <c r="S2813">
        <v>237.29999999999998</v>
      </c>
      <c r="T2813" s="388">
        <v>44571</v>
      </c>
      <c r="U2813">
        <v>0</v>
      </c>
      <c r="V2813" t="s">
        <v>836</v>
      </c>
      <c r="W2813" s="388">
        <v>44578</v>
      </c>
      <c r="X2813">
        <v>175</v>
      </c>
      <c r="Y2813">
        <v>0</v>
      </c>
      <c r="Z2813">
        <v>0</v>
      </c>
      <c r="AA2813" t="s">
        <v>1758</v>
      </c>
      <c r="AB2813" t="s">
        <v>7329</v>
      </c>
      <c r="AD2813" t="s">
        <v>2045</v>
      </c>
      <c r="AE2813" t="s">
        <v>2046</v>
      </c>
      <c r="AI2813" t="s">
        <v>1761</v>
      </c>
      <c r="AL2813" t="s">
        <v>7363</v>
      </c>
      <c r="AM2813">
        <v>6</v>
      </c>
      <c r="AN2813" t="s">
        <v>7364</v>
      </c>
      <c r="AO2813" t="s">
        <v>7365</v>
      </c>
      <c r="AP2813">
        <v>0</v>
      </c>
      <c r="AQ2813" s="388">
        <v>44573</v>
      </c>
      <c r="AS2813" t="s">
        <v>1765</v>
      </c>
      <c r="AT2813" s="388">
        <v>44575</v>
      </c>
      <c r="AU2813" t="s">
        <v>1756</v>
      </c>
      <c r="AV2813" t="s">
        <v>1756</v>
      </c>
      <c r="AZ2813" t="s">
        <v>1766</v>
      </c>
      <c r="BA2813" t="s">
        <v>1767</v>
      </c>
      <c r="BB2813" t="s">
        <v>7370</v>
      </c>
      <c r="BC2813" t="s">
        <v>7371</v>
      </c>
      <c r="BD2813" t="s">
        <v>1756</v>
      </c>
      <c r="BE2813" t="s">
        <v>7333</v>
      </c>
      <c r="BF2813" t="s">
        <v>823</v>
      </c>
    </row>
    <row r="2814" spans="1:58">
      <c r="A2814" t="s">
        <v>829</v>
      </c>
      <c r="B2814">
        <v>6</v>
      </c>
      <c r="C2814">
        <v>0</v>
      </c>
      <c r="D2814">
        <v>11023</v>
      </c>
      <c r="E2814" t="s">
        <v>7362</v>
      </c>
      <c r="F2814">
        <v>53510611</v>
      </c>
      <c r="G2814" t="s">
        <v>2041</v>
      </c>
      <c r="H2814">
        <v>0</v>
      </c>
      <c r="I2814" t="s">
        <v>2113</v>
      </c>
      <c r="J2814">
        <v>122.39</v>
      </c>
      <c r="K2814">
        <v>5</v>
      </c>
      <c r="L2814" t="s">
        <v>2063</v>
      </c>
      <c r="M2814" t="s">
        <v>2114</v>
      </c>
      <c r="N2814" t="s">
        <v>1757</v>
      </c>
      <c r="O2814" t="s">
        <v>1756</v>
      </c>
      <c r="P2814" t="s">
        <v>1756</v>
      </c>
      <c r="Q2814" s="387">
        <v>611.95000000000005</v>
      </c>
      <c r="R2814">
        <v>79.553500000000014</v>
      </c>
      <c r="S2814">
        <v>691.50350000000003</v>
      </c>
      <c r="T2814" s="388">
        <v>44571</v>
      </c>
      <c r="U2814">
        <v>0</v>
      </c>
      <c r="V2814" t="s">
        <v>836</v>
      </c>
      <c r="W2814" s="388">
        <v>44578</v>
      </c>
      <c r="X2814">
        <v>175</v>
      </c>
      <c r="Y2814">
        <v>0</v>
      </c>
      <c r="Z2814">
        <v>0</v>
      </c>
      <c r="AA2814" t="s">
        <v>1758</v>
      </c>
      <c r="AB2814" t="s">
        <v>7329</v>
      </c>
      <c r="AD2814" t="s">
        <v>2045</v>
      </c>
      <c r="AE2814" t="s">
        <v>2046</v>
      </c>
      <c r="AI2814" t="s">
        <v>1761</v>
      </c>
      <c r="AL2814" t="s">
        <v>7363</v>
      </c>
      <c r="AM2814">
        <v>6</v>
      </c>
      <c r="AN2814" t="s">
        <v>7364</v>
      </c>
      <c r="AO2814" t="s">
        <v>7365</v>
      </c>
      <c r="AP2814">
        <v>0</v>
      </c>
      <c r="AQ2814" s="388">
        <v>44573</v>
      </c>
      <c r="AS2814" t="s">
        <v>1765</v>
      </c>
      <c r="AT2814" s="388">
        <v>44575</v>
      </c>
      <c r="AU2814" t="s">
        <v>1756</v>
      </c>
      <c r="AV2814" t="s">
        <v>1756</v>
      </c>
      <c r="AZ2814" t="s">
        <v>1766</v>
      </c>
      <c r="BA2814" t="s">
        <v>1767</v>
      </c>
      <c r="BB2814" t="s">
        <v>7372</v>
      </c>
      <c r="BC2814" t="s">
        <v>7373</v>
      </c>
      <c r="BD2814" t="s">
        <v>1756</v>
      </c>
      <c r="BE2814" t="s">
        <v>7333</v>
      </c>
      <c r="BF2814" t="s">
        <v>823</v>
      </c>
    </row>
    <row r="2815" spans="1:58">
      <c r="A2815" t="s">
        <v>829</v>
      </c>
      <c r="B2815">
        <v>6</v>
      </c>
      <c r="C2815">
        <v>0</v>
      </c>
      <c r="D2815">
        <v>11023</v>
      </c>
      <c r="E2815" t="s">
        <v>7362</v>
      </c>
      <c r="F2815">
        <v>53510611</v>
      </c>
      <c r="G2815" t="s">
        <v>2041</v>
      </c>
      <c r="H2815">
        <v>0</v>
      </c>
      <c r="I2815" t="s">
        <v>2073</v>
      </c>
      <c r="J2815">
        <v>243.75</v>
      </c>
      <c r="K2815">
        <v>1</v>
      </c>
      <c r="L2815" t="s">
        <v>1755</v>
      </c>
      <c r="M2815" t="s">
        <v>2074</v>
      </c>
      <c r="N2815" t="s">
        <v>1757</v>
      </c>
      <c r="O2815" t="s">
        <v>1756</v>
      </c>
      <c r="P2815" t="s">
        <v>1756</v>
      </c>
      <c r="Q2815" s="387">
        <v>243.75</v>
      </c>
      <c r="R2815">
        <v>31.6875</v>
      </c>
      <c r="S2815">
        <v>275.4375</v>
      </c>
      <c r="T2815" s="388">
        <v>44571</v>
      </c>
      <c r="U2815">
        <v>0</v>
      </c>
      <c r="V2815" t="s">
        <v>836</v>
      </c>
      <c r="W2815" s="388">
        <v>44578</v>
      </c>
      <c r="X2815">
        <v>175</v>
      </c>
      <c r="Y2815">
        <v>0</v>
      </c>
      <c r="Z2815">
        <v>0</v>
      </c>
      <c r="AA2815" t="s">
        <v>1758</v>
      </c>
      <c r="AB2815" t="s">
        <v>7329</v>
      </c>
      <c r="AD2815" t="s">
        <v>2045</v>
      </c>
      <c r="AE2815" t="s">
        <v>2046</v>
      </c>
      <c r="AI2815" t="s">
        <v>1761</v>
      </c>
      <c r="AL2815" t="s">
        <v>7363</v>
      </c>
      <c r="AM2815">
        <v>6</v>
      </c>
      <c r="AN2815" t="s">
        <v>7364</v>
      </c>
      <c r="AO2815" t="s">
        <v>7365</v>
      </c>
      <c r="AP2815">
        <v>0</v>
      </c>
      <c r="AQ2815" s="388">
        <v>44573</v>
      </c>
      <c r="AS2815" t="s">
        <v>1765</v>
      </c>
      <c r="AT2815" s="388">
        <v>44575</v>
      </c>
      <c r="AU2815" t="s">
        <v>1756</v>
      </c>
      <c r="AV2815" t="s">
        <v>1756</v>
      </c>
      <c r="AZ2815" t="s">
        <v>1766</v>
      </c>
      <c r="BA2815" t="s">
        <v>1767</v>
      </c>
      <c r="BB2815" t="s">
        <v>7374</v>
      </c>
      <c r="BC2815" t="s">
        <v>7375</v>
      </c>
      <c r="BD2815" t="s">
        <v>1756</v>
      </c>
      <c r="BE2815" t="s">
        <v>7333</v>
      </c>
      <c r="BF2815" t="s">
        <v>823</v>
      </c>
    </row>
    <row r="2816" spans="1:58">
      <c r="A2816" t="s">
        <v>829</v>
      </c>
      <c r="B2816">
        <v>6</v>
      </c>
      <c r="C2816">
        <v>0</v>
      </c>
      <c r="D2816">
        <v>11023</v>
      </c>
      <c r="E2816" t="s">
        <v>7362</v>
      </c>
      <c r="F2816">
        <v>53510611</v>
      </c>
      <c r="G2816" t="s">
        <v>2041</v>
      </c>
      <c r="H2816">
        <v>0</v>
      </c>
      <c r="I2816" t="s">
        <v>2247</v>
      </c>
      <c r="J2816">
        <v>131.47999999999999</v>
      </c>
      <c r="K2816">
        <v>5</v>
      </c>
      <c r="L2816" t="s">
        <v>2063</v>
      </c>
      <c r="M2816" t="s">
        <v>2248</v>
      </c>
      <c r="N2816" t="s">
        <v>1757</v>
      </c>
      <c r="O2816" t="s">
        <v>1756</v>
      </c>
      <c r="P2816" t="s">
        <v>1756</v>
      </c>
      <c r="Q2816" s="387">
        <v>657.4</v>
      </c>
      <c r="R2816">
        <v>85.462000000000003</v>
      </c>
      <c r="S2816">
        <v>742.86199999999985</v>
      </c>
      <c r="T2816" s="388">
        <v>44571</v>
      </c>
      <c r="U2816">
        <v>0</v>
      </c>
      <c r="V2816" t="s">
        <v>836</v>
      </c>
      <c r="W2816" s="388">
        <v>44578</v>
      </c>
      <c r="X2816">
        <v>175</v>
      </c>
      <c r="Y2816">
        <v>0</v>
      </c>
      <c r="Z2816">
        <v>0</v>
      </c>
      <c r="AA2816" t="s">
        <v>1758</v>
      </c>
      <c r="AB2816" t="s">
        <v>7329</v>
      </c>
      <c r="AD2816" t="s">
        <v>2045</v>
      </c>
      <c r="AE2816" t="s">
        <v>2046</v>
      </c>
      <c r="AI2816" t="s">
        <v>1761</v>
      </c>
      <c r="AL2816" t="s">
        <v>7363</v>
      </c>
      <c r="AM2816">
        <v>6</v>
      </c>
      <c r="AN2816" t="s">
        <v>7364</v>
      </c>
      <c r="AO2816" t="s">
        <v>7365</v>
      </c>
      <c r="AP2816">
        <v>0</v>
      </c>
      <c r="AQ2816" s="388">
        <v>44573</v>
      </c>
      <c r="AS2816" t="s">
        <v>1765</v>
      </c>
      <c r="AT2816" s="388">
        <v>44575</v>
      </c>
      <c r="AU2816" t="s">
        <v>1756</v>
      </c>
      <c r="AV2816" t="s">
        <v>1756</v>
      </c>
      <c r="AZ2816" t="s">
        <v>1766</v>
      </c>
      <c r="BA2816" t="s">
        <v>1767</v>
      </c>
      <c r="BB2816" t="s">
        <v>7376</v>
      </c>
      <c r="BC2816" t="s">
        <v>7377</v>
      </c>
      <c r="BD2816" t="s">
        <v>1756</v>
      </c>
      <c r="BE2816" t="s">
        <v>7333</v>
      </c>
      <c r="BF2816" t="s">
        <v>823</v>
      </c>
    </row>
    <row r="2817" spans="1:58">
      <c r="A2817" t="s">
        <v>829</v>
      </c>
      <c r="B2817">
        <v>6</v>
      </c>
      <c r="C2817">
        <v>0</v>
      </c>
      <c r="D2817">
        <v>11026</v>
      </c>
      <c r="E2817" t="s">
        <v>7378</v>
      </c>
      <c r="F2817">
        <v>53510611</v>
      </c>
      <c r="G2817" t="s">
        <v>2041</v>
      </c>
      <c r="H2817">
        <v>0</v>
      </c>
      <c r="I2817" t="s">
        <v>2052</v>
      </c>
      <c r="J2817">
        <v>75</v>
      </c>
      <c r="K2817">
        <v>4</v>
      </c>
      <c r="L2817" t="s">
        <v>1771</v>
      </c>
      <c r="M2817" t="s">
        <v>1756</v>
      </c>
      <c r="N2817" t="s">
        <v>1756</v>
      </c>
      <c r="O2817" t="s">
        <v>1757</v>
      </c>
      <c r="P2817" t="s">
        <v>1757</v>
      </c>
      <c r="Q2817" s="387">
        <v>300</v>
      </c>
      <c r="R2817">
        <v>39</v>
      </c>
      <c r="S2817">
        <v>338.99999999999994</v>
      </c>
      <c r="T2817" s="388">
        <v>44571</v>
      </c>
      <c r="U2817">
        <v>0</v>
      </c>
      <c r="V2817" t="s">
        <v>836</v>
      </c>
      <c r="W2817" s="388">
        <v>44578</v>
      </c>
      <c r="X2817">
        <v>175</v>
      </c>
      <c r="Y2817">
        <v>0</v>
      </c>
      <c r="Z2817">
        <v>0</v>
      </c>
      <c r="AA2817" t="s">
        <v>1758</v>
      </c>
      <c r="AB2817" t="s">
        <v>7329</v>
      </c>
      <c r="AD2817" t="s">
        <v>2045</v>
      </c>
      <c r="AE2817" t="s">
        <v>2046</v>
      </c>
      <c r="AI2817" t="s">
        <v>1761</v>
      </c>
      <c r="AL2817" t="s">
        <v>7379</v>
      </c>
      <c r="AM2817">
        <v>6</v>
      </c>
      <c r="AN2817" t="s">
        <v>3184</v>
      </c>
      <c r="AO2817" t="s">
        <v>3185</v>
      </c>
      <c r="AP2817">
        <v>0</v>
      </c>
      <c r="AQ2817" s="388">
        <v>44573</v>
      </c>
      <c r="AS2817" t="s">
        <v>1765</v>
      </c>
      <c r="AT2817" s="388">
        <v>44575</v>
      </c>
      <c r="AU2817" t="s">
        <v>1756</v>
      </c>
      <c r="AV2817" t="s">
        <v>1756</v>
      </c>
      <c r="AZ2817" t="s">
        <v>1766</v>
      </c>
      <c r="BA2817" t="s">
        <v>1767</v>
      </c>
      <c r="BB2817" t="s">
        <v>7380</v>
      </c>
      <c r="BC2817" t="s">
        <v>7381</v>
      </c>
      <c r="BD2817" t="s">
        <v>1756</v>
      </c>
      <c r="BE2817" t="s">
        <v>7333</v>
      </c>
      <c r="BF2817" t="s">
        <v>823</v>
      </c>
    </row>
    <row r="2818" spans="1:58">
      <c r="A2818" t="s">
        <v>829</v>
      </c>
      <c r="B2818">
        <v>6</v>
      </c>
      <c r="C2818">
        <v>0</v>
      </c>
      <c r="D2818">
        <v>11026</v>
      </c>
      <c r="E2818" t="s">
        <v>7378</v>
      </c>
      <c r="F2818">
        <v>53510611</v>
      </c>
      <c r="G2818" t="s">
        <v>2041</v>
      </c>
      <c r="H2818">
        <v>0</v>
      </c>
      <c r="I2818" t="s">
        <v>7382</v>
      </c>
      <c r="J2818">
        <v>80</v>
      </c>
      <c r="K2818">
        <v>4</v>
      </c>
      <c r="M2818" t="s">
        <v>1757</v>
      </c>
      <c r="N2818" t="s">
        <v>1757</v>
      </c>
      <c r="O2818" t="s">
        <v>1756</v>
      </c>
      <c r="P2818" t="s">
        <v>1756</v>
      </c>
      <c r="Q2818" s="387">
        <v>320</v>
      </c>
      <c r="R2818">
        <v>41.6</v>
      </c>
      <c r="S2818">
        <v>361.59999999999997</v>
      </c>
      <c r="T2818" s="388">
        <v>44571</v>
      </c>
      <c r="U2818">
        <v>0</v>
      </c>
      <c r="V2818" t="s">
        <v>836</v>
      </c>
      <c r="W2818" s="388">
        <v>44578</v>
      </c>
      <c r="X2818">
        <v>175</v>
      </c>
      <c r="Y2818">
        <v>0</v>
      </c>
      <c r="Z2818">
        <v>0</v>
      </c>
      <c r="AA2818" t="s">
        <v>1758</v>
      </c>
      <c r="AB2818" t="s">
        <v>7329</v>
      </c>
      <c r="AD2818" t="s">
        <v>2045</v>
      </c>
      <c r="AE2818" t="s">
        <v>2046</v>
      </c>
      <c r="AI2818" t="s">
        <v>1761</v>
      </c>
      <c r="AL2818" t="s">
        <v>7379</v>
      </c>
      <c r="AM2818">
        <v>6</v>
      </c>
      <c r="AN2818" t="s">
        <v>3184</v>
      </c>
      <c r="AO2818" t="s">
        <v>3185</v>
      </c>
      <c r="AP2818">
        <v>0</v>
      </c>
      <c r="AQ2818" s="388">
        <v>44573</v>
      </c>
      <c r="AS2818" t="s">
        <v>1765</v>
      </c>
      <c r="AT2818" s="388">
        <v>44575</v>
      </c>
      <c r="AU2818" t="s">
        <v>1756</v>
      </c>
      <c r="AV2818" t="s">
        <v>1756</v>
      </c>
      <c r="AZ2818" t="s">
        <v>1766</v>
      </c>
      <c r="BA2818" t="s">
        <v>1767</v>
      </c>
      <c r="BB2818" t="s">
        <v>7383</v>
      </c>
      <c r="BC2818" t="s">
        <v>7384</v>
      </c>
      <c r="BD2818" t="s">
        <v>1756</v>
      </c>
      <c r="BE2818" t="s">
        <v>7333</v>
      </c>
      <c r="BF2818" t="s">
        <v>823</v>
      </c>
    </row>
    <row r="2819" spans="1:58">
      <c r="A2819" t="s">
        <v>829</v>
      </c>
      <c r="B2819">
        <v>6</v>
      </c>
      <c r="C2819">
        <v>0</v>
      </c>
      <c r="D2819">
        <v>11025</v>
      </c>
      <c r="E2819" t="s">
        <v>7385</v>
      </c>
      <c r="F2819">
        <v>53510611</v>
      </c>
      <c r="G2819" t="s">
        <v>2041</v>
      </c>
      <c r="H2819">
        <v>0</v>
      </c>
      <c r="I2819" t="s">
        <v>2052</v>
      </c>
      <c r="J2819">
        <v>75</v>
      </c>
      <c r="K2819">
        <v>4</v>
      </c>
      <c r="L2819" t="s">
        <v>1771</v>
      </c>
      <c r="M2819" t="s">
        <v>1756</v>
      </c>
      <c r="N2819" t="s">
        <v>1756</v>
      </c>
      <c r="O2819" t="s">
        <v>1757</v>
      </c>
      <c r="P2819" t="s">
        <v>1757</v>
      </c>
      <c r="Q2819" s="387">
        <v>300</v>
      </c>
      <c r="R2819">
        <v>39</v>
      </c>
      <c r="S2819">
        <v>338.99999999999994</v>
      </c>
      <c r="T2819" s="388">
        <v>44571</v>
      </c>
      <c r="U2819">
        <v>0</v>
      </c>
      <c r="V2819" t="s">
        <v>836</v>
      </c>
      <c r="W2819" s="388">
        <v>44578</v>
      </c>
      <c r="X2819">
        <v>175</v>
      </c>
      <c r="Y2819">
        <v>0</v>
      </c>
      <c r="Z2819">
        <v>0</v>
      </c>
      <c r="AA2819" t="s">
        <v>1758</v>
      </c>
      <c r="AB2819" t="s">
        <v>7329</v>
      </c>
      <c r="AD2819" t="s">
        <v>2045</v>
      </c>
      <c r="AE2819" t="s">
        <v>2046</v>
      </c>
      <c r="AI2819" t="s">
        <v>1761</v>
      </c>
      <c r="AL2819" t="s">
        <v>7379</v>
      </c>
      <c r="AM2819">
        <v>6</v>
      </c>
      <c r="AN2819" t="s">
        <v>3239</v>
      </c>
      <c r="AO2819" t="s">
        <v>3240</v>
      </c>
      <c r="AP2819">
        <v>0</v>
      </c>
      <c r="AQ2819" s="388">
        <v>44573</v>
      </c>
      <c r="AS2819" t="s">
        <v>1765</v>
      </c>
      <c r="AT2819" s="388">
        <v>44575</v>
      </c>
      <c r="AU2819" t="s">
        <v>1756</v>
      </c>
      <c r="AV2819" t="s">
        <v>1756</v>
      </c>
      <c r="AZ2819" t="s">
        <v>1766</v>
      </c>
      <c r="BA2819" t="s">
        <v>1767</v>
      </c>
      <c r="BB2819" t="s">
        <v>7386</v>
      </c>
      <c r="BC2819" t="s">
        <v>7387</v>
      </c>
      <c r="BD2819" t="s">
        <v>1756</v>
      </c>
      <c r="BE2819" t="s">
        <v>7333</v>
      </c>
      <c r="BF2819" t="s">
        <v>823</v>
      </c>
    </row>
    <row r="2820" spans="1:58">
      <c r="A2820" t="s">
        <v>829</v>
      </c>
      <c r="B2820">
        <v>6</v>
      </c>
      <c r="C2820">
        <v>0</v>
      </c>
      <c r="D2820">
        <v>11025</v>
      </c>
      <c r="E2820" t="s">
        <v>7385</v>
      </c>
      <c r="F2820">
        <v>53510611</v>
      </c>
      <c r="G2820" t="s">
        <v>2041</v>
      </c>
      <c r="H2820">
        <v>0</v>
      </c>
      <c r="I2820" t="s">
        <v>7382</v>
      </c>
      <c r="J2820">
        <v>80</v>
      </c>
      <c r="K2820">
        <v>4</v>
      </c>
      <c r="M2820" t="s">
        <v>1757</v>
      </c>
      <c r="N2820" t="s">
        <v>1757</v>
      </c>
      <c r="O2820" t="s">
        <v>1756</v>
      </c>
      <c r="P2820" t="s">
        <v>1756</v>
      </c>
      <c r="Q2820" s="387">
        <v>320</v>
      </c>
      <c r="R2820">
        <v>41.6</v>
      </c>
      <c r="S2820">
        <v>361.59999999999997</v>
      </c>
      <c r="T2820" s="388">
        <v>44571</v>
      </c>
      <c r="U2820">
        <v>0</v>
      </c>
      <c r="V2820" t="s">
        <v>836</v>
      </c>
      <c r="W2820" s="388">
        <v>44578</v>
      </c>
      <c r="X2820">
        <v>175</v>
      </c>
      <c r="Y2820">
        <v>0</v>
      </c>
      <c r="Z2820">
        <v>0</v>
      </c>
      <c r="AA2820" t="s">
        <v>1758</v>
      </c>
      <c r="AB2820" t="s">
        <v>7329</v>
      </c>
      <c r="AD2820" t="s">
        <v>2045</v>
      </c>
      <c r="AE2820" t="s">
        <v>2046</v>
      </c>
      <c r="AI2820" t="s">
        <v>1761</v>
      </c>
      <c r="AL2820" t="s">
        <v>7379</v>
      </c>
      <c r="AM2820">
        <v>6</v>
      </c>
      <c r="AN2820" t="s">
        <v>3239</v>
      </c>
      <c r="AO2820" t="s">
        <v>3240</v>
      </c>
      <c r="AP2820">
        <v>0</v>
      </c>
      <c r="AQ2820" s="388">
        <v>44573</v>
      </c>
      <c r="AS2820" t="s">
        <v>1765</v>
      </c>
      <c r="AT2820" s="388">
        <v>44575</v>
      </c>
      <c r="AU2820" t="s">
        <v>1756</v>
      </c>
      <c r="AV2820" t="s">
        <v>1756</v>
      </c>
      <c r="AZ2820" t="s">
        <v>1766</v>
      </c>
      <c r="BA2820" t="s">
        <v>1767</v>
      </c>
      <c r="BB2820" t="s">
        <v>7388</v>
      </c>
      <c r="BC2820" t="s">
        <v>7389</v>
      </c>
      <c r="BD2820" t="s">
        <v>1756</v>
      </c>
      <c r="BE2820" t="s">
        <v>7333</v>
      </c>
      <c r="BF2820" t="s">
        <v>823</v>
      </c>
    </row>
    <row r="2821" spans="1:58">
      <c r="A2821" t="s">
        <v>829</v>
      </c>
      <c r="B2821">
        <v>6</v>
      </c>
      <c r="C2821">
        <v>0</v>
      </c>
      <c r="D2821">
        <v>11024</v>
      </c>
      <c r="E2821" t="s">
        <v>7390</v>
      </c>
      <c r="F2821">
        <v>53510611</v>
      </c>
      <c r="G2821" t="s">
        <v>2041</v>
      </c>
      <c r="H2821">
        <v>0</v>
      </c>
      <c r="I2821" t="s">
        <v>2052</v>
      </c>
      <c r="J2821">
        <v>75</v>
      </c>
      <c r="K2821">
        <v>4</v>
      </c>
      <c r="L2821" t="s">
        <v>1771</v>
      </c>
      <c r="M2821" t="s">
        <v>1756</v>
      </c>
      <c r="N2821" t="s">
        <v>1756</v>
      </c>
      <c r="O2821" t="s">
        <v>2053</v>
      </c>
      <c r="P2821" t="s">
        <v>1757</v>
      </c>
      <c r="Q2821" s="387">
        <v>300</v>
      </c>
      <c r="R2821">
        <v>39</v>
      </c>
      <c r="S2821">
        <v>338.99999999999994</v>
      </c>
      <c r="T2821" s="388">
        <v>44571</v>
      </c>
      <c r="U2821">
        <v>0</v>
      </c>
      <c r="V2821" t="s">
        <v>836</v>
      </c>
      <c r="W2821" s="388">
        <v>44578</v>
      </c>
      <c r="X2821">
        <v>175</v>
      </c>
      <c r="Y2821">
        <v>0</v>
      </c>
      <c r="Z2821">
        <v>0</v>
      </c>
      <c r="AA2821" t="s">
        <v>1758</v>
      </c>
      <c r="AB2821" t="s">
        <v>7329</v>
      </c>
      <c r="AD2821" t="s">
        <v>2045</v>
      </c>
      <c r="AE2821" t="s">
        <v>2046</v>
      </c>
      <c r="AI2821" t="s">
        <v>1761</v>
      </c>
      <c r="AL2821" t="s">
        <v>7379</v>
      </c>
      <c r="AM2821">
        <v>6</v>
      </c>
      <c r="AN2821" t="s">
        <v>2920</v>
      </c>
      <c r="AO2821" t="s">
        <v>2921</v>
      </c>
      <c r="AP2821">
        <v>0</v>
      </c>
      <c r="AQ2821" s="388">
        <v>44573</v>
      </c>
      <c r="AS2821" t="s">
        <v>1765</v>
      </c>
      <c r="AT2821" s="388">
        <v>44575</v>
      </c>
      <c r="AU2821" t="s">
        <v>1756</v>
      </c>
      <c r="AV2821" t="s">
        <v>1756</v>
      </c>
      <c r="AZ2821" t="s">
        <v>1766</v>
      </c>
      <c r="BA2821" t="s">
        <v>1767</v>
      </c>
      <c r="BB2821" t="s">
        <v>7391</v>
      </c>
      <c r="BC2821" t="s">
        <v>7392</v>
      </c>
      <c r="BD2821" t="s">
        <v>1756</v>
      </c>
      <c r="BE2821" t="s">
        <v>7333</v>
      </c>
      <c r="BF2821" t="s">
        <v>823</v>
      </c>
    </row>
    <row r="2822" spans="1:58">
      <c r="A2822" t="s">
        <v>829</v>
      </c>
      <c r="B2822">
        <v>6</v>
      </c>
      <c r="C2822">
        <v>0</v>
      </c>
      <c r="D2822">
        <v>11024</v>
      </c>
      <c r="E2822" t="s">
        <v>7390</v>
      </c>
      <c r="F2822">
        <v>53510611</v>
      </c>
      <c r="G2822" t="s">
        <v>2041</v>
      </c>
      <c r="H2822">
        <v>0</v>
      </c>
      <c r="I2822" t="s">
        <v>2056</v>
      </c>
      <c r="J2822">
        <v>210</v>
      </c>
      <c r="K2822">
        <v>1</v>
      </c>
      <c r="L2822" t="s">
        <v>1755</v>
      </c>
      <c r="M2822" t="s">
        <v>1756</v>
      </c>
      <c r="N2822" t="s">
        <v>1756</v>
      </c>
      <c r="P2822" t="s">
        <v>1757</v>
      </c>
      <c r="Q2822" s="387">
        <v>210</v>
      </c>
      <c r="R2822">
        <v>27.3</v>
      </c>
      <c r="S2822">
        <v>237.29999999999998</v>
      </c>
      <c r="T2822" s="388">
        <v>44571</v>
      </c>
      <c r="U2822">
        <v>0</v>
      </c>
      <c r="V2822" t="s">
        <v>836</v>
      </c>
      <c r="W2822" s="388">
        <v>44578</v>
      </c>
      <c r="X2822">
        <v>175</v>
      </c>
      <c r="Y2822">
        <v>0</v>
      </c>
      <c r="Z2822">
        <v>0</v>
      </c>
      <c r="AA2822" t="s">
        <v>1758</v>
      </c>
      <c r="AB2822" t="s">
        <v>7329</v>
      </c>
      <c r="AD2822" t="s">
        <v>2045</v>
      </c>
      <c r="AE2822" t="s">
        <v>2046</v>
      </c>
      <c r="AI2822" t="s">
        <v>1761</v>
      </c>
      <c r="AL2822" t="s">
        <v>7379</v>
      </c>
      <c r="AM2822">
        <v>6</v>
      </c>
      <c r="AN2822" t="s">
        <v>2920</v>
      </c>
      <c r="AO2822" t="s">
        <v>2921</v>
      </c>
      <c r="AP2822">
        <v>0</v>
      </c>
      <c r="AQ2822" s="388">
        <v>44573</v>
      </c>
      <c r="AS2822" t="s">
        <v>1765</v>
      </c>
      <c r="AT2822" s="388">
        <v>44575</v>
      </c>
      <c r="AU2822" t="s">
        <v>1756</v>
      </c>
      <c r="AV2822" t="s">
        <v>1756</v>
      </c>
      <c r="AZ2822" t="s">
        <v>1766</v>
      </c>
      <c r="BA2822" t="s">
        <v>1767</v>
      </c>
      <c r="BB2822" t="s">
        <v>7393</v>
      </c>
      <c r="BC2822" t="s">
        <v>7394</v>
      </c>
      <c r="BD2822" t="s">
        <v>1756</v>
      </c>
      <c r="BE2822" t="s">
        <v>7333</v>
      </c>
      <c r="BF2822" t="s">
        <v>823</v>
      </c>
    </row>
    <row r="2823" spans="1:58">
      <c r="A2823" t="s">
        <v>829</v>
      </c>
      <c r="B2823">
        <v>6</v>
      </c>
      <c r="C2823">
        <v>0</v>
      </c>
      <c r="D2823">
        <v>11024</v>
      </c>
      <c r="E2823" t="s">
        <v>7390</v>
      </c>
      <c r="F2823">
        <v>53510611</v>
      </c>
      <c r="G2823" t="s">
        <v>2041</v>
      </c>
      <c r="H2823">
        <v>0</v>
      </c>
      <c r="I2823" t="s">
        <v>7382</v>
      </c>
      <c r="J2823">
        <v>80</v>
      </c>
      <c r="K2823">
        <v>4</v>
      </c>
      <c r="M2823" t="s">
        <v>1757</v>
      </c>
      <c r="N2823" t="s">
        <v>1757</v>
      </c>
      <c r="O2823" t="s">
        <v>1756</v>
      </c>
      <c r="P2823" t="s">
        <v>1756</v>
      </c>
      <c r="Q2823" s="387">
        <v>320</v>
      </c>
      <c r="R2823">
        <v>41.6</v>
      </c>
      <c r="S2823">
        <v>361.59999999999997</v>
      </c>
      <c r="T2823" s="388">
        <v>44571</v>
      </c>
      <c r="U2823">
        <v>0</v>
      </c>
      <c r="V2823" t="s">
        <v>836</v>
      </c>
      <c r="W2823" s="388">
        <v>44578</v>
      </c>
      <c r="X2823">
        <v>175</v>
      </c>
      <c r="Y2823">
        <v>0</v>
      </c>
      <c r="Z2823">
        <v>0</v>
      </c>
      <c r="AA2823" t="s">
        <v>1758</v>
      </c>
      <c r="AB2823" t="s">
        <v>7329</v>
      </c>
      <c r="AD2823" t="s">
        <v>2045</v>
      </c>
      <c r="AE2823" t="s">
        <v>2046</v>
      </c>
      <c r="AI2823" t="s">
        <v>1761</v>
      </c>
      <c r="AL2823" t="s">
        <v>7379</v>
      </c>
      <c r="AM2823">
        <v>6</v>
      </c>
      <c r="AN2823" t="s">
        <v>2920</v>
      </c>
      <c r="AO2823" t="s">
        <v>2921</v>
      </c>
      <c r="AP2823">
        <v>0</v>
      </c>
      <c r="AQ2823" s="388">
        <v>44573</v>
      </c>
      <c r="AS2823" t="s">
        <v>1765</v>
      </c>
      <c r="AT2823" s="388">
        <v>44575</v>
      </c>
      <c r="AU2823" t="s">
        <v>1756</v>
      </c>
      <c r="AV2823" t="s">
        <v>1756</v>
      </c>
      <c r="AZ2823" t="s">
        <v>1766</v>
      </c>
      <c r="BA2823" t="s">
        <v>1767</v>
      </c>
      <c r="BB2823" t="s">
        <v>7395</v>
      </c>
      <c r="BC2823" t="s">
        <v>7396</v>
      </c>
      <c r="BD2823" t="s">
        <v>1756</v>
      </c>
      <c r="BE2823" t="s">
        <v>7333</v>
      </c>
      <c r="BF2823" t="s">
        <v>823</v>
      </c>
    </row>
    <row r="2824" spans="1:58">
      <c r="A2824" t="s">
        <v>829</v>
      </c>
      <c r="B2824">
        <v>6</v>
      </c>
      <c r="C2824">
        <v>0</v>
      </c>
      <c r="D2824">
        <v>11012</v>
      </c>
      <c r="E2824" t="s">
        <v>7397</v>
      </c>
      <c r="F2824">
        <v>53510611</v>
      </c>
      <c r="G2824" t="s">
        <v>2041</v>
      </c>
      <c r="H2824">
        <v>0</v>
      </c>
      <c r="I2824" t="s">
        <v>2052</v>
      </c>
      <c r="J2824">
        <v>75</v>
      </c>
      <c r="K2824">
        <v>4</v>
      </c>
      <c r="L2824" t="s">
        <v>1771</v>
      </c>
      <c r="M2824" t="s">
        <v>1756</v>
      </c>
      <c r="N2824" t="s">
        <v>1756</v>
      </c>
      <c r="O2824" t="s">
        <v>1757</v>
      </c>
      <c r="P2824" t="s">
        <v>1757</v>
      </c>
      <c r="Q2824" s="387">
        <v>300</v>
      </c>
      <c r="R2824">
        <v>39</v>
      </c>
      <c r="S2824">
        <v>338.99999999999994</v>
      </c>
      <c r="T2824" s="388">
        <v>44570</v>
      </c>
      <c r="U2824">
        <v>0</v>
      </c>
      <c r="V2824" t="s">
        <v>836</v>
      </c>
      <c r="W2824" s="388">
        <v>44578</v>
      </c>
      <c r="X2824">
        <v>175</v>
      </c>
      <c r="Y2824">
        <v>0</v>
      </c>
      <c r="Z2824">
        <v>0</v>
      </c>
      <c r="AA2824" t="s">
        <v>1758</v>
      </c>
      <c r="AB2824" t="s">
        <v>7329</v>
      </c>
      <c r="AD2824" t="s">
        <v>2045</v>
      </c>
      <c r="AE2824" t="s">
        <v>2046</v>
      </c>
      <c r="AI2824" t="s">
        <v>1761</v>
      </c>
      <c r="AL2824" t="s">
        <v>7398</v>
      </c>
      <c r="AM2824">
        <v>6</v>
      </c>
      <c r="AN2824" t="s">
        <v>1833</v>
      </c>
      <c r="AO2824" t="s">
        <v>1834</v>
      </c>
      <c r="AP2824">
        <v>0</v>
      </c>
      <c r="AQ2824" s="388">
        <v>44573</v>
      </c>
      <c r="AS2824" t="s">
        <v>1765</v>
      </c>
      <c r="AT2824" s="388">
        <v>44575</v>
      </c>
      <c r="AU2824" t="s">
        <v>1756</v>
      </c>
      <c r="AV2824" t="s">
        <v>1756</v>
      </c>
      <c r="AZ2824" t="s">
        <v>1766</v>
      </c>
      <c r="BA2824" t="s">
        <v>1767</v>
      </c>
      <c r="BB2824" t="s">
        <v>7399</v>
      </c>
      <c r="BC2824" t="s">
        <v>7400</v>
      </c>
      <c r="BD2824" t="s">
        <v>1756</v>
      </c>
      <c r="BE2824" t="s">
        <v>7333</v>
      </c>
      <c r="BF2824" t="s">
        <v>823</v>
      </c>
    </row>
    <row r="2825" spans="1:58">
      <c r="A2825" t="s">
        <v>829</v>
      </c>
      <c r="B2825">
        <v>6</v>
      </c>
      <c r="C2825">
        <v>0</v>
      </c>
      <c r="D2825">
        <v>11012</v>
      </c>
      <c r="E2825" t="s">
        <v>7397</v>
      </c>
      <c r="F2825">
        <v>53510611</v>
      </c>
      <c r="G2825" t="s">
        <v>2041</v>
      </c>
      <c r="H2825">
        <v>0</v>
      </c>
      <c r="I2825" t="s">
        <v>7382</v>
      </c>
      <c r="J2825">
        <v>80</v>
      </c>
      <c r="K2825">
        <v>4</v>
      </c>
      <c r="M2825" t="s">
        <v>1757</v>
      </c>
      <c r="N2825" t="s">
        <v>1757</v>
      </c>
      <c r="O2825" t="s">
        <v>1756</v>
      </c>
      <c r="P2825" t="s">
        <v>1756</v>
      </c>
      <c r="Q2825" s="387">
        <v>320</v>
      </c>
      <c r="R2825">
        <v>41.6</v>
      </c>
      <c r="S2825">
        <v>361.59999999999997</v>
      </c>
      <c r="T2825" s="388">
        <v>44570</v>
      </c>
      <c r="U2825">
        <v>0</v>
      </c>
      <c r="V2825" t="s">
        <v>836</v>
      </c>
      <c r="W2825" s="388">
        <v>44578</v>
      </c>
      <c r="X2825">
        <v>175</v>
      </c>
      <c r="Y2825">
        <v>0</v>
      </c>
      <c r="Z2825">
        <v>0</v>
      </c>
      <c r="AA2825" t="s">
        <v>1758</v>
      </c>
      <c r="AB2825" t="s">
        <v>7329</v>
      </c>
      <c r="AD2825" t="s">
        <v>2045</v>
      </c>
      <c r="AE2825" t="s">
        <v>2046</v>
      </c>
      <c r="AI2825" t="s">
        <v>1761</v>
      </c>
      <c r="AL2825" t="s">
        <v>7398</v>
      </c>
      <c r="AM2825">
        <v>6</v>
      </c>
      <c r="AN2825" t="s">
        <v>1833</v>
      </c>
      <c r="AO2825" t="s">
        <v>1834</v>
      </c>
      <c r="AP2825">
        <v>0</v>
      </c>
      <c r="AQ2825" s="388">
        <v>44573</v>
      </c>
      <c r="AS2825" t="s">
        <v>1765</v>
      </c>
      <c r="AT2825" s="388">
        <v>44575</v>
      </c>
      <c r="AU2825" t="s">
        <v>1756</v>
      </c>
      <c r="AV2825" t="s">
        <v>1756</v>
      </c>
      <c r="AZ2825" t="s">
        <v>1766</v>
      </c>
      <c r="BA2825" t="s">
        <v>1767</v>
      </c>
      <c r="BB2825" t="s">
        <v>7401</v>
      </c>
      <c r="BC2825" t="s">
        <v>7402</v>
      </c>
      <c r="BD2825" t="s">
        <v>1756</v>
      </c>
      <c r="BE2825" t="s">
        <v>7333</v>
      </c>
      <c r="BF2825" t="s">
        <v>823</v>
      </c>
    </row>
    <row r="2826" spans="1:58">
      <c r="A2826" t="s">
        <v>829</v>
      </c>
      <c r="B2826">
        <v>6</v>
      </c>
      <c r="C2826">
        <v>0</v>
      </c>
      <c r="D2826">
        <v>11011</v>
      </c>
      <c r="E2826" t="s">
        <v>7403</v>
      </c>
      <c r="F2826">
        <v>53510611</v>
      </c>
      <c r="G2826" t="s">
        <v>2041</v>
      </c>
      <c r="H2826">
        <v>0</v>
      </c>
      <c r="I2826" t="s">
        <v>2052</v>
      </c>
      <c r="J2826">
        <v>75</v>
      </c>
      <c r="K2826">
        <v>4</v>
      </c>
      <c r="L2826" t="s">
        <v>1771</v>
      </c>
      <c r="M2826" t="s">
        <v>1756</v>
      </c>
      <c r="N2826" t="s">
        <v>1756</v>
      </c>
      <c r="O2826" t="s">
        <v>1757</v>
      </c>
      <c r="P2826" t="s">
        <v>1757</v>
      </c>
      <c r="Q2826" s="387">
        <v>300</v>
      </c>
      <c r="R2826">
        <v>39</v>
      </c>
      <c r="S2826">
        <v>338.99999999999994</v>
      </c>
      <c r="T2826" s="388">
        <v>44570</v>
      </c>
      <c r="U2826">
        <v>0</v>
      </c>
      <c r="V2826" t="s">
        <v>836</v>
      </c>
      <c r="W2826" s="388">
        <v>44578</v>
      </c>
      <c r="X2826">
        <v>175</v>
      </c>
      <c r="Y2826">
        <v>0</v>
      </c>
      <c r="Z2826">
        <v>0</v>
      </c>
      <c r="AA2826" t="s">
        <v>1758</v>
      </c>
      <c r="AB2826" t="s">
        <v>7329</v>
      </c>
      <c r="AD2826" t="s">
        <v>2045</v>
      </c>
      <c r="AE2826" t="s">
        <v>2046</v>
      </c>
      <c r="AI2826" t="s">
        <v>1761</v>
      </c>
      <c r="AL2826" t="s">
        <v>7404</v>
      </c>
      <c r="AM2826">
        <v>6</v>
      </c>
      <c r="AN2826" t="s">
        <v>7364</v>
      </c>
      <c r="AO2826" t="s">
        <v>7365</v>
      </c>
      <c r="AP2826">
        <v>0</v>
      </c>
      <c r="AQ2826" s="388">
        <v>44573</v>
      </c>
      <c r="AS2826" t="s">
        <v>1765</v>
      </c>
      <c r="AT2826" s="388">
        <v>44575</v>
      </c>
      <c r="AU2826" t="s">
        <v>1756</v>
      </c>
      <c r="AV2826" t="s">
        <v>1756</v>
      </c>
      <c r="AZ2826" t="s">
        <v>1766</v>
      </c>
      <c r="BA2826" t="s">
        <v>1767</v>
      </c>
      <c r="BB2826" t="s">
        <v>7405</v>
      </c>
      <c r="BC2826" t="s">
        <v>7406</v>
      </c>
      <c r="BD2826" t="s">
        <v>1756</v>
      </c>
      <c r="BE2826" t="s">
        <v>7333</v>
      </c>
      <c r="BF2826" t="s">
        <v>823</v>
      </c>
    </row>
    <row r="2827" spans="1:58">
      <c r="A2827" t="s">
        <v>829</v>
      </c>
      <c r="B2827">
        <v>6</v>
      </c>
      <c r="C2827">
        <v>0</v>
      </c>
      <c r="D2827">
        <v>11011</v>
      </c>
      <c r="E2827" t="s">
        <v>7403</v>
      </c>
      <c r="F2827">
        <v>53510611</v>
      </c>
      <c r="G2827" t="s">
        <v>2041</v>
      </c>
      <c r="H2827">
        <v>0</v>
      </c>
      <c r="I2827" t="s">
        <v>7382</v>
      </c>
      <c r="J2827">
        <v>80</v>
      </c>
      <c r="K2827">
        <v>4</v>
      </c>
      <c r="M2827" t="s">
        <v>1757</v>
      </c>
      <c r="N2827" t="s">
        <v>1757</v>
      </c>
      <c r="O2827" t="s">
        <v>1756</v>
      </c>
      <c r="P2827" t="s">
        <v>1756</v>
      </c>
      <c r="Q2827" s="387">
        <v>320</v>
      </c>
      <c r="R2827">
        <v>41.6</v>
      </c>
      <c r="S2827">
        <v>361.59999999999997</v>
      </c>
      <c r="T2827" s="388">
        <v>44570</v>
      </c>
      <c r="U2827">
        <v>0</v>
      </c>
      <c r="V2827" t="s">
        <v>836</v>
      </c>
      <c r="W2827" s="388">
        <v>44578</v>
      </c>
      <c r="X2827">
        <v>175</v>
      </c>
      <c r="Y2827">
        <v>0</v>
      </c>
      <c r="Z2827">
        <v>0</v>
      </c>
      <c r="AA2827" t="s">
        <v>1758</v>
      </c>
      <c r="AB2827" t="s">
        <v>7329</v>
      </c>
      <c r="AD2827" t="s">
        <v>2045</v>
      </c>
      <c r="AE2827" t="s">
        <v>2046</v>
      </c>
      <c r="AI2827" t="s">
        <v>1761</v>
      </c>
      <c r="AL2827" t="s">
        <v>7404</v>
      </c>
      <c r="AM2827">
        <v>6</v>
      </c>
      <c r="AN2827" t="s">
        <v>7364</v>
      </c>
      <c r="AO2827" t="s">
        <v>7365</v>
      </c>
      <c r="AP2827">
        <v>0</v>
      </c>
      <c r="AQ2827" s="388">
        <v>44573</v>
      </c>
      <c r="AS2827" t="s">
        <v>1765</v>
      </c>
      <c r="AT2827" s="388">
        <v>44575</v>
      </c>
      <c r="AU2827" t="s">
        <v>1756</v>
      </c>
      <c r="AV2827" t="s">
        <v>1756</v>
      </c>
      <c r="AZ2827" t="s">
        <v>1766</v>
      </c>
      <c r="BA2827" t="s">
        <v>1767</v>
      </c>
      <c r="BB2827" t="s">
        <v>7407</v>
      </c>
      <c r="BC2827" t="s">
        <v>7408</v>
      </c>
      <c r="BD2827" t="s">
        <v>1756</v>
      </c>
      <c r="BE2827" t="s">
        <v>7333</v>
      </c>
      <c r="BF2827" t="s">
        <v>823</v>
      </c>
    </row>
    <row r="2828" spans="1:58">
      <c r="A2828" t="s">
        <v>829</v>
      </c>
      <c r="B2828">
        <v>6</v>
      </c>
      <c r="C2828">
        <v>0</v>
      </c>
      <c r="D2828">
        <v>11016</v>
      </c>
      <c r="E2828" t="s">
        <v>7409</v>
      </c>
      <c r="F2828">
        <v>53510611</v>
      </c>
      <c r="G2828" t="s">
        <v>2041</v>
      </c>
      <c r="H2828">
        <v>0</v>
      </c>
      <c r="I2828" t="s">
        <v>2103</v>
      </c>
      <c r="J2828">
        <v>70</v>
      </c>
      <c r="K2828">
        <v>22</v>
      </c>
      <c r="L2828" t="s">
        <v>1771</v>
      </c>
      <c r="M2828" t="s">
        <v>1756</v>
      </c>
      <c r="N2828" t="s">
        <v>1756</v>
      </c>
      <c r="O2828" t="s">
        <v>2104</v>
      </c>
      <c r="P2828" t="s">
        <v>1757</v>
      </c>
      <c r="Q2828" s="387">
        <v>1540</v>
      </c>
      <c r="R2828">
        <v>200.20000000000002</v>
      </c>
      <c r="S2828">
        <v>1740.1999999999998</v>
      </c>
      <c r="T2828" s="388">
        <v>44570</v>
      </c>
      <c r="U2828">
        <v>0</v>
      </c>
      <c r="V2828" t="s">
        <v>836</v>
      </c>
      <c r="W2828" s="388">
        <v>44578</v>
      </c>
      <c r="X2828">
        <v>175</v>
      </c>
      <c r="Y2828">
        <v>0</v>
      </c>
      <c r="Z2828">
        <v>0</v>
      </c>
      <c r="AA2828" t="s">
        <v>1758</v>
      </c>
      <c r="AB2828" t="s">
        <v>7329</v>
      </c>
      <c r="AD2828" t="s">
        <v>2045</v>
      </c>
      <c r="AE2828" t="s">
        <v>2046</v>
      </c>
      <c r="AI2828" t="s">
        <v>1761</v>
      </c>
      <c r="AL2828" t="s">
        <v>7410</v>
      </c>
      <c r="AM2828">
        <v>6</v>
      </c>
      <c r="AN2828" t="s">
        <v>2851</v>
      </c>
      <c r="AO2828" t="s">
        <v>2852</v>
      </c>
      <c r="AP2828">
        <v>0</v>
      </c>
      <c r="AQ2828" s="388">
        <v>44573</v>
      </c>
      <c r="AS2828" t="s">
        <v>1765</v>
      </c>
      <c r="AT2828" s="388">
        <v>44575</v>
      </c>
      <c r="AU2828" t="s">
        <v>1756</v>
      </c>
      <c r="AV2828" t="s">
        <v>1756</v>
      </c>
      <c r="AZ2828" t="s">
        <v>1766</v>
      </c>
      <c r="BA2828" t="s">
        <v>1767</v>
      </c>
      <c r="BB2828" t="s">
        <v>7411</v>
      </c>
      <c r="BC2828" t="s">
        <v>7412</v>
      </c>
      <c r="BD2828" t="s">
        <v>1756</v>
      </c>
      <c r="BE2828" t="s">
        <v>7333</v>
      </c>
      <c r="BF2828" t="s">
        <v>823</v>
      </c>
    </row>
    <row r="2829" spans="1:58">
      <c r="A2829" t="s">
        <v>829</v>
      </c>
      <c r="B2829">
        <v>6</v>
      </c>
      <c r="C2829">
        <v>0</v>
      </c>
      <c r="D2829">
        <v>11016</v>
      </c>
      <c r="E2829" t="s">
        <v>7409</v>
      </c>
      <c r="F2829">
        <v>53510611</v>
      </c>
      <c r="G2829" t="s">
        <v>2041</v>
      </c>
      <c r="H2829">
        <v>0</v>
      </c>
      <c r="I2829" t="s">
        <v>2056</v>
      </c>
      <c r="J2829">
        <v>210</v>
      </c>
      <c r="K2829">
        <v>1</v>
      </c>
      <c r="L2829" t="s">
        <v>1755</v>
      </c>
      <c r="M2829" t="s">
        <v>1756</v>
      </c>
      <c r="N2829" t="s">
        <v>1756</v>
      </c>
      <c r="P2829" t="s">
        <v>1757</v>
      </c>
      <c r="Q2829" s="387">
        <v>210</v>
      </c>
      <c r="R2829">
        <v>27.3</v>
      </c>
      <c r="S2829">
        <v>237.29999999999998</v>
      </c>
      <c r="T2829" s="388">
        <v>44570</v>
      </c>
      <c r="U2829">
        <v>0</v>
      </c>
      <c r="V2829" t="s">
        <v>836</v>
      </c>
      <c r="W2829" s="388">
        <v>44578</v>
      </c>
      <c r="X2829">
        <v>175</v>
      </c>
      <c r="Y2829">
        <v>0</v>
      </c>
      <c r="Z2829">
        <v>0</v>
      </c>
      <c r="AA2829" t="s">
        <v>1758</v>
      </c>
      <c r="AB2829" t="s">
        <v>7329</v>
      </c>
      <c r="AD2829" t="s">
        <v>2045</v>
      </c>
      <c r="AE2829" t="s">
        <v>2046</v>
      </c>
      <c r="AI2829" t="s">
        <v>1761</v>
      </c>
      <c r="AL2829" t="s">
        <v>7410</v>
      </c>
      <c r="AM2829">
        <v>6</v>
      </c>
      <c r="AN2829" t="s">
        <v>2851</v>
      </c>
      <c r="AO2829" t="s">
        <v>2852</v>
      </c>
      <c r="AP2829">
        <v>0</v>
      </c>
      <c r="AQ2829" s="388">
        <v>44573</v>
      </c>
      <c r="AS2829" t="s">
        <v>1765</v>
      </c>
      <c r="AT2829" s="388">
        <v>44575</v>
      </c>
      <c r="AU2829" t="s">
        <v>1756</v>
      </c>
      <c r="AV2829" t="s">
        <v>1756</v>
      </c>
      <c r="AZ2829" t="s">
        <v>1766</v>
      </c>
      <c r="BA2829" t="s">
        <v>1767</v>
      </c>
      <c r="BB2829" t="s">
        <v>7413</v>
      </c>
      <c r="BC2829" t="s">
        <v>7414</v>
      </c>
      <c r="BD2829" t="s">
        <v>1756</v>
      </c>
      <c r="BE2829" t="s">
        <v>7333</v>
      </c>
      <c r="BF2829" t="s">
        <v>823</v>
      </c>
    </row>
    <row r="2830" spans="1:58">
      <c r="A2830" t="s">
        <v>829</v>
      </c>
      <c r="B2830">
        <v>6</v>
      </c>
      <c r="C2830">
        <v>0</v>
      </c>
      <c r="D2830">
        <v>11016</v>
      </c>
      <c r="E2830" t="s">
        <v>7409</v>
      </c>
      <c r="F2830">
        <v>53510611</v>
      </c>
      <c r="G2830" t="s">
        <v>2041</v>
      </c>
      <c r="H2830">
        <v>0</v>
      </c>
      <c r="I2830" t="s">
        <v>2113</v>
      </c>
      <c r="J2830">
        <v>122.39</v>
      </c>
      <c r="K2830">
        <v>22</v>
      </c>
      <c r="L2830" t="s">
        <v>2063</v>
      </c>
      <c r="M2830" t="s">
        <v>2114</v>
      </c>
      <c r="N2830" t="s">
        <v>1757</v>
      </c>
      <c r="O2830" t="s">
        <v>1756</v>
      </c>
      <c r="P2830" t="s">
        <v>1756</v>
      </c>
      <c r="Q2830" s="387">
        <v>2692.58</v>
      </c>
      <c r="R2830">
        <v>350.03539999999998</v>
      </c>
      <c r="S2830">
        <v>3042.6153999999997</v>
      </c>
      <c r="T2830" s="388">
        <v>44570</v>
      </c>
      <c r="U2830">
        <v>0</v>
      </c>
      <c r="V2830" t="s">
        <v>836</v>
      </c>
      <c r="W2830" s="388">
        <v>44578</v>
      </c>
      <c r="X2830">
        <v>175</v>
      </c>
      <c r="Y2830">
        <v>0</v>
      </c>
      <c r="Z2830">
        <v>0</v>
      </c>
      <c r="AA2830" t="s">
        <v>1758</v>
      </c>
      <c r="AB2830" t="s">
        <v>7329</v>
      </c>
      <c r="AD2830" t="s">
        <v>2045</v>
      </c>
      <c r="AE2830" t="s">
        <v>2046</v>
      </c>
      <c r="AI2830" t="s">
        <v>1761</v>
      </c>
      <c r="AL2830" t="s">
        <v>7410</v>
      </c>
      <c r="AM2830">
        <v>6</v>
      </c>
      <c r="AN2830" t="s">
        <v>2851</v>
      </c>
      <c r="AO2830" t="s">
        <v>2852</v>
      </c>
      <c r="AP2830">
        <v>0</v>
      </c>
      <c r="AQ2830" s="388">
        <v>44573</v>
      </c>
      <c r="AS2830" t="s">
        <v>1765</v>
      </c>
      <c r="AT2830" s="388">
        <v>44575</v>
      </c>
      <c r="AU2830" t="s">
        <v>1756</v>
      </c>
      <c r="AV2830" t="s">
        <v>1756</v>
      </c>
      <c r="AZ2830" t="s">
        <v>1766</v>
      </c>
      <c r="BA2830" t="s">
        <v>1767</v>
      </c>
      <c r="BB2830" t="s">
        <v>7415</v>
      </c>
      <c r="BC2830" t="s">
        <v>7416</v>
      </c>
      <c r="BD2830" t="s">
        <v>1756</v>
      </c>
      <c r="BE2830" t="s">
        <v>7333</v>
      </c>
      <c r="BF2830" t="s">
        <v>823</v>
      </c>
    </row>
    <row r="2831" spans="1:58">
      <c r="A2831" t="s">
        <v>829</v>
      </c>
      <c r="B2831">
        <v>6</v>
      </c>
      <c r="C2831">
        <v>0</v>
      </c>
      <c r="D2831">
        <v>11014</v>
      </c>
      <c r="E2831" t="s">
        <v>7417</v>
      </c>
      <c r="F2831">
        <v>53510611</v>
      </c>
      <c r="G2831" t="s">
        <v>2041</v>
      </c>
      <c r="H2831">
        <v>0</v>
      </c>
      <c r="I2831" t="s">
        <v>2083</v>
      </c>
      <c r="J2831">
        <v>12.21</v>
      </c>
      <c r="K2831">
        <v>3</v>
      </c>
      <c r="L2831" t="s">
        <v>1771</v>
      </c>
      <c r="M2831" t="s">
        <v>1757</v>
      </c>
      <c r="N2831" t="s">
        <v>1757</v>
      </c>
      <c r="O2831" t="s">
        <v>1756</v>
      </c>
      <c r="P2831" t="s">
        <v>1756</v>
      </c>
      <c r="Q2831" s="387">
        <v>36.630000000000003</v>
      </c>
      <c r="R2831">
        <v>4.7619000000000007</v>
      </c>
      <c r="S2831">
        <v>41.3919</v>
      </c>
      <c r="T2831" s="388">
        <v>44570</v>
      </c>
      <c r="U2831">
        <v>0</v>
      </c>
      <c r="V2831" t="s">
        <v>836</v>
      </c>
      <c r="W2831" s="388">
        <v>44578</v>
      </c>
      <c r="X2831">
        <v>175</v>
      </c>
      <c r="Y2831">
        <v>0</v>
      </c>
      <c r="Z2831">
        <v>0</v>
      </c>
      <c r="AA2831" t="s">
        <v>1758</v>
      </c>
      <c r="AB2831" t="s">
        <v>7329</v>
      </c>
      <c r="AD2831" t="s">
        <v>2045</v>
      </c>
      <c r="AE2831" t="s">
        <v>2046</v>
      </c>
      <c r="AI2831" t="s">
        <v>1761</v>
      </c>
      <c r="AL2831" t="s">
        <v>7418</v>
      </c>
      <c r="AM2831">
        <v>6</v>
      </c>
      <c r="AN2831" t="s">
        <v>3133</v>
      </c>
      <c r="AO2831" t="s">
        <v>2852</v>
      </c>
      <c r="AP2831">
        <v>0</v>
      </c>
      <c r="AQ2831" s="388">
        <v>44573</v>
      </c>
      <c r="AS2831" t="s">
        <v>1765</v>
      </c>
      <c r="AT2831" s="388">
        <v>44575</v>
      </c>
      <c r="AU2831" t="s">
        <v>1756</v>
      </c>
      <c r="AV2831" t="s">
        <v>1756</v>
      </c>
      <c r="AZ2831" t="s">
        <v>1766</v>
      </c>
      <c r="BA2831" t="s">
        <v>1767</v>
      </c>
      <c r="BB2831" t="s">
        <v>7419</v>
      </c>
      <c r="BC2831" t="s">
        <v>7420</v>
      </c>
      <c r="BD2831" t="s">
        <v>1756</v>
      </c>
      <c r="BE2831" t="s">
        <v>7333</v>
      </c>
      <c r="BF2831" t="s">
        <v>823</v>
      </c>
    </row>
    <row r="2832" spans="1:58">
      <c r="A2832" t="s">
        <v>829</v>
      </c>
      <c r="B2832">
        <v>6</v>
      </c>
      <c r="C2832">
        <v>0</v>
      </c>
      <c r="D2832">
        <v>11013</v>
      </c>
      <c r="E2832" t="s">
        <v>7421</v>
      </c>
      <c r="F2832">
        <v>53510611</v>
      </c>
      <c r="G2832" t="s">
        <v>2041</v>
      </c>
      <c r="H2832">
        <v>0</v>
      </c>
      <c r="I2832" t="s">
        <v>2052</v>
      </c>
      <c r="J2832">
        <v>75</v>
      </c>
      <c r="K2832">
        <v>4</v>
      </c>
      <c r="L2832" t="s">
        <v>1771</v>
      </c>
      <c r="M2832" t="s">
        <v>1756</v>
      </c>
      <c r="N2832" t="s">
        <v>1756</v>
      </c>
      <c r="O2832" t="s">
        <v>1757</v>
      </c>
      <c r="P2832" t="s">
        <v>1757</v>
      </c>
      <c r="Q2832" s="387">
        <v>300</v>
      </c>
      <c r="R2832">
        <v>39</v>
      </c>
      <c r="S2832">
        <v>338.99999999999994</v>
      </c>
      <c r="T2832" s="388">
        <v>44570</v>
      </c>
      <c r="U2832">
        <v>0</v>
      </c>
      <c r="V2832" t="s">
        <v>836</v>
      </c>
      <c r="W2832" s="388">
        <v>44578</v>
      </c>
      <c r="X2832">
        <v>175</v>
      </c>
      <c r="Y2832">
        <v>0</v>
      </c>
      <c r="Z2832">
        <v>0</v>
      </c>
      <c r="AA2832" t="s">
        <v>1758</v>
      </c>
      <c r="AB2832" t="s">
        <v>7329</v>
      </c>
      <c r="AD2832" t="s">
        <v>2045</v>
      </c>
      <c r="AE2832" t="s">
        <v>2046</v>
      </c>
      <c r="AI2832" t="s">
        <v>1761</v>
      </c>
      <c r="AL2832" t="s">
        <v>7422</v>
      </c>
      <c r="AM2832">
        <v>6</v>
      </c>
      <c r="AN2832" t="s">
        <v>2851</v>
      </c>
      <c r="AO2832" t="s">
        <v>2852</v>
      </c>
      <c r="AP2832">
        <v>0</v>
      </c>
      <c r="AQ2832" s="388">
        <v>44573</v>
      </c>
      <c r="AS2832" t="s">
        <v>1765</v>
      </c>
      <c r="AT2832" s="388">
        <v>44575</v>
      </c>
      <c r="AU2832" t="s">
        <v>1756</v>
      </c>
      <c r="AV2832" t="s">
        <v>1756</v>
      </c>
      <c r="AZ2832" t="s">
        <v>1766</v>
      </c>
      <c r="BA2832" t="s">
        <v>1767</v>
      </c>
      <c r="BB2832" t="s">
        <v>7423</v>
      </c>
      <c r="BC2832" t="s">
        <v>7424</v>
      </c>
      <c r="BD2832" t="s">
        <v>1756</v>
      </c>
      <c r="BE2832" t="s">
        <v>7333</v>
      </c>
      <c r="BF2832" t="s">
        <v>823</v>
      </c>
    </row>
    <row r="2833" spans="1:58">
      <c r="A2833" t="s">
        <v>829</v>
      </c>
      <c r="B2833">
        <v>6</v>
      </c>
      <c r="C2833">
        <v>0</v>
      </c>
      <c r="D2833">
        <v>11013</v>
      </c>
      <c r="E2833" t="s">
        <v>7421</v>
      </c>
      <c r="F2833">
        <v>53510611</v>
      </c>
      <c r="G2833" t="s">
        <v>2041</v>
      </c>
      <c r="H2833">
        <v>0</v>
      </c>
      <c r="I2833" t="s">
        <v>2056</v>
      </c>
      <c r="J2833">
        <v>210</v>
      </c>
      <c r="K2833">
        <v>1</v>
      </c>
      <c r="L2833" t="s">
        <v>1755</v>
      </c>
      <c r="M2833" t="s">
        <v>1756</v>
      </c>
      <c r="N2833" t="s">
        <v>1756</v>
      </c>
      <c r="P2833" t="s">
        <v>1757</v>
      </c>
      <c r="Q2833" s="387">
        <v>210</v>
      </c>
      <c r="R2833">
        <v>27.3</v>
      </c>
      <c r="S2833">
        <v>237.29999999999998</v>
      </c>
      <c r="T2833" s="388">
        <v>44570</v>
      </c>
      <c r="U2833">
        <v>0</v>
      </c>
      <c r="V2833" t="s">
        <v>836</v>
      </c>
      <c r="W2833" s="388">
        <v>44578</v>
      </c>
      <c r="X2833">
        <v>175</v>
      </c>
      <c r="Y2833">
        <v>0</v>
      </c>
      <c r="Z2833">
        <v>0</v>
      </c>
      <c r="AA2833" t="s">
        <v>1758</v>
      </c>
      <c r="AB2833" t="s">
        <v>7329</v>
      </c>
      <c r="AD2833" t="s">
        <v>2045</v>
      </c>
      <c r="AE2833" t="s">
        <v>2046</v>
      </c>
      <c r="AI2833" t="s">
        <v>1761</v>
      </c>
      <c r="AL2833" t="s">
        <v>7422</v>
      </c>
      <c r="AM2833">
        <v>6</v>
      </c>
      <c r="AN2833" t="s">
        <v>2851</v>
      </c>
      <c r="AO2833" t="s">
        <v>2852</v>
      </c>
      <c r="AP2833">
        <v>0</v>
      </c>
      <c r="AQ2833" s="388">
        <v>44573</v>
      </c>
      <c r="AS2833" t="s">
        <v>1765</v>
      </c>
      <c r="AT2833" s="388">
        <v>44575</v>
      </c>
      <c r="AU2833" t="s">
        <v>1756</v>
      </c>
      <c r="AV2833" t="s">
        <v>1756</v>
      </c>
      <c r="AZ2833" t="s">
        <v>1766</v>
      </c>
      <c r="BA2833" t="s">
        <v>1767</v>
      </c>
      <c r="BB2833" t="s">
        <v>7425</v>
      </c>
      <c r="BC2833" t="s">
        <v>7426</v>
      </c>
      <c r="BD2833" t="s">
        <v>1756</v>
      </c>
      <c r="BE2833" t="s">
        <v>7333</v>
      </c>
      <c r="BF2833" t="s">
        <v>823</v>
      </c>
    </row>
    <row r="2834" spans="1:58">
      <c r="A2834" t="s">
        <v>829</v>
      </c>
      <c r="B2834">
        <v>6</v>
      </c>
      <c r="C2834">
        <v>0</v>
      </c>
      <c r="D2834">
        <v>11013</v>
      </c>
      <c r="E2834" t="s">
        <v>7421</v>
      </c>
      <c r="F2834">
        <v>53510611</v>
      </c>
      <c r="G2834" t="s">
        <v>2041</v>
      </c>
      <c r="H2834">
        <v>0</v>
      </c>
      <c r="I2834" t="s">
        <v>2073</v>
      </c>
      <c r="J2834">
        <v>243.75</v>
      </c>
      <c r="K2834">
        <v>1</v>
      </c>
      <c r="L2834" t="s">
        <v>1755</v>
      </c>
      <c r="M2834" t="s">
        <v>2074</v>
      </c>
      <c r="N2834" t="s">
        <v>1757</v>
      </c>
      <c r="O2834" t="s">
        <v>1756</v>
      </c>
      <c r="P2834" t="s">
        <v>1756</v>
      </c>
      <c r="Q2834" s="387">
        <v>243.75</v>
      </c>
      <c r="R2834">
        <v>31.6875</v>
      </c>
      <c r="S2834">
        <v>275.4375</v>
      </c>
      <c r="T2834" s="388">
        <v>44570</v>
      </c>
      <c r="U2834">
        <v>0</v>
      </c>
      <c r="V2834" t="s">
        <v>836</v>
      </c>
      <c r="W2834" s="388">
        <v>44578</v>
      </c>
      <c r="X2834">
        <v>175</v>
      </c>
      <c r="Y2834">
        <v>0</v>
      </c>
      <c r="Z2834">
        <v>0</v>
      </c>
      <c r="AA2834" t="s">
        <v>1758</v>
      </c>
      <c r="AB2834" t="s">
        <v>7329</v>
      </c>
      <c r="AD2834" t="s">
        <v>2045</v>
      </c>
      <c r="AE2834" t="s">
        <v>2046</v>
      </c>
      <c r="AI2834" t="s">
        <v>1761</v>
      </c>
      <c r="AL2834" t="s">
        <v>7422</v>
      </c>
      <c r="AM2834">
        <v>6</v>
      </c>
      <c r="AN2834" t="s">
        <v>2851</v>
      </c>
      <c r="AO2834" t="s">
        <v>2852</v>
      </c>
      <c r="AP2834">
        <v>0</v>
      </c>
      <c r="AQ2834" s="388">
        <v>44573</v>
      </c>
      <c r="AS2834" t="s">
        <v>1765</v>
      </c>
      <c r="AT2834" s="388">
        <v>44575</v>
      </c>
      <c r="AU2834" t="s">
        <v>1756</v>
      </c>
      <c r="AV2834" t="s">
        <v>1756</v>
      </c>
      <c r="AZ2834" t="s">
        <v>1766</v>
      </c>
      <c r="BA2834" t="s">
        <v>1767</v>
      </c>
      <c r="BB2834" t="s">
        <v>7427</v>
      </c>
      <c r="BC2834" t="s">
        <v>7428</v>
      </c>
      <c r="BD2834" t="s">
        <v>1756</v>
      </c>
      <c r="BE2834" t="s">
        <v>7333</v>
      </c>
      <c r="BF2834" t="s">
        <v>823</v>
      </c>
    </row>
    <row r="2835" spans="1:58">
      <c r="A2835" t="s">
        <v>829</v>
      </c>
      <c r="B2835">
        <v>6</v>
      </c>
      <c r="C2835">
        <v>0</v>
      </c>
      <c r="D2835">
        <v>11013</v>
      </c>
      <c r="E2835" t="s">
        <v>7421</v>
      </c>
      <c r="F2835">
        <v>53510611</v>
      </c>
      <c r="G2835" t="s">
        <v>2041</v>
      </c>
      <c r="H2835">
        <v>0</v>
      </c>
      <c r="I2835" t="s">
        <v>2083</v>
      </c>
      <c r="J2835">
        <v>12.21</v>
      </c>
      <c r="K2835">
        <v>3</v>
      </c>
      <c r="L2835" t="s">
        <v>1771</v>
      </c>
      <c r="M2835" t="s">
        <v>2084</v>
      </c>
      <c r="N2835" t="s">
        <v>1757</v>
      </c>
      <c r="O2835" t="s">
        <v>1756</v>
      </c>
      <c r="P2835" t="s">
        <v>1756</v>
      </c>
      <c r="Q2835" s="387">
        <v>36.630000000000003</v>
      </c>
      <c r="R2835">
        <v>4.7619000000000007</v>
      </c>
      <c r="S2835">
        <v>41.3919</v>
      </c>
      <c r="T2835" s="388">
        <v>44570</v>
      </c>
      <c r="U2835">
        <v>0</v>
      </c>
      <c r="V2835" t="s">
        <v>836</v>
      </c>
      <c r="W2835" s="388">
        <v>44578</v>
      </c>
      <c r="X2835">
        <v>175</v>
      </c>
      <c r="Y2835">
        <v>0</v>
      </c>
      <c r="Z2835">
        <v>0</v>
      </c>
      <c r="AA2835" t="s">
        <v>1758</v>
      </c>
      <c r="AB2835" t="s">
        <v>7329</v>
      </c>
      <c r="AD2835" t="s">
        <v>2045</v>
      </c>
      <c r="AE2835" t="s">
        <v>2046</v>
      </c>
      <c r="AI2835" t="s">
        <v>1761</v>
      </c>
      <c r="AL2835" t="s">
        <v>7422</v>
      </c>
      <c r="AM2835">
        <v>6</v>
      </c>
      <c r="AN2835" t="s">
        <v>2851</v>
      </c>
      <c r="AO2835" t="s">
        <v>2852</v>
      </c>
      <c r="AP2835">
        <v>0</v>
      </c>
      <c r="AQ2835" s="388">
        <v>44573</v>
      </c>
      <c r="AS2835" t="s">
        <v>1765</v>
      </c>
      <c r="AT2835" s="388">
        <v>44575</v>
      </c>
      <c r="AU2835" t="s">
        <v>1756</v>
      </c>
      <c r="AV2835" t="s">
        <v>1756</v>
      </c>
      <c r="AZ2835" t="s">
        <v>1766</v>
      </c>
      <c r="BA2835" t="s">
        <v>1767</v>
      </c>
      <c r="BB2835" t="s">
        <v>7429</v>
      </c>
      <c r="BC2835" t="s">
        <v>7430</v>
      </c>
      <c r="BD2835" t="s">
        <v>1756</v>
      </c>
      <c r="BE2835" t="s">
        <v>7333</v>
      </c>
      <c r="BF2835" t="s">
        <v>823</v>
      </c>
    </row>
    <row r="2836" spans="1:58">
      <c r="A2836" t="s">
        <v>829</v>
      </c>
      <c r="B2836">
        <v>6</v>
      </c>
      <c r="C2836">
        <v>0</v>
      </c>
      <c r="D2836">
        <v>11013</v>
      </c>
      <c r="E2836" t="s">
        <v>7421</v>
      </c>
      <c r="F2836">
        <v>53510611</v>
      </c>
      <c r="G2836" t="s">
        <v>2041</v>
      </c>
      <c r="H2836">
        <v>0</v>
      </c>
      <c r="I2836" t="s">
        <v>2095</v>
      </c>
      <c r="J2836">
        <v>138.44999999999999</v>
      </c>
      <c r="K2836">
        <v>3</v>
      </c>
      <c r="L2836" t="s">
        <v>2063</v>
      </c>
      <c r="M2836" t="s">
        <v>2096</v>
      </c>
      <c r="N2836" t="s">
        <v>1757</v>
      </c>
      <c r="O2836" t="s">
        <v>1756</v>
      </c>
      <c r="P2836" t="s">
        <v>1756</v>
      </c>
      <c r="Q2836" s="387">
        <v>415.35</v>
      </c>
      <c r="R2836">
        <v>53.995500000000007</v>
      </c>
      <c r="S2836">
        <v>469.34549999999996</v>
      </c>
      <c r="T2836" s="388">
        <v>44570</v>
      </c>
      <c r="U2836">
        <v>0</v>
      </c>
      <c r="V2836" t="s">
        <v>836</v>
      </c>
      <c r="W2836" s="388">
        <v>44578</v>
      </c>
      <c r="X2836">
        <v>175</v>
      </c>
      <c r="Y2836">
        <v>0</v>
      </c>
      <c r="Z2836">
        <v>0</v>
      </c>
      <c r="AA2836" t="s">
        <v>1758</v>
      </c>
      <c r="AB2836" t="s">
        <v>7329</v>
      </c>
      <c r="AD2836" t="s">
        <v>2045</v>
      </c>
      <c r="AE2836" t="s">
        <v>2046</v>
      </c>
      <c r="AI2836" t="s">
        <v>1761</v>
      </c>
      <c r="AL2836" t="s">
        <v>7422</v>
      </c>
      <c r="AM2836">
        <v>6</v>
      </c>
      <c r="AN2836" t="s">
        <v>2851</v>
      </c>
      <c r="AO2836" t="s">
        <v>2852</v>
      </c>
      <c r="AP2836">
        <v>0</v>
      </c>
      <c r="AQ2836" s="388">
        <v>44573</v>
      </c>
      <c r="AS2836" t="s">
        <v>1765</v>
      </c>
      <c r="AT2836" s="388">
        <v>44575</v>
      </c>
      <c r="AU2836" t="s">
        <v>1756</v>
      </c>
      <c r="AV2836" t="s">
        <v>1756</v>
      </c>
      <c r="AZ2836" t="s">
        <v>1766</v>
      </c>
      <c r="BA2836" t="s">
        <v>1767</v>
      </c>
      <c r="BB2836" t="s">
        <v>7431</v>
      </c>
      <c r="BC2836" t="s">
        <v>7432</v>
      </c>
      <c r="BD2836" t="s">
        <v>1756</v>
      </c>
      <c r="BE2836" t="s">
        <v>7333</v>
      </c>
      <c r="BF2836" t="s">
        <v>823</v>
      </c>
    </row>
    <row r="2837" spans="1:58">
      <c r="A2837" t="s">
        <v>829</v>
      </c>
      <c r="B2837">
        <v>6</v>
      </c>
      <c r="C2837">
        <v>0</v>
      </c>
      <c r="D2837">
        <v>11005</v>
      </c>
      <c r="E2837" t="s">
        <v>7433</v>
      </c>
      <c r="F2837">
        <v>53510611</v>
      </c>
      <c r="G2837" t="s">
        <v>2041</v>
      </c>
      <c r="H2837">
        <v>0</v>
      </c>
      <c r="I2837" t="s">
        <v>2052</v>
      </c>
      <c r="J2837">
        <v>75</v>
      </c>
      <c r="K2837">
        <v>5</v>
      </c>
      <c r="L2837" t="s">
        <v>1771</v>
      </c>
      <c r="M2837" t="s">
        <v>1756</v>
      </c>
      <c r="N2837" t="s">
        <v>1756</v>
      </c>
      <c r="O2837" t="s">
        <v>2053</v>
      </c>
      <c r="P2837" t="s">
        <v>1757</v>
      </c>
      <c r="Q2837" s="387">
        <v>375</v>
      </c>
      <c r="R2837">
        <v>48.75</v>
      </c>
      <c r="S2837">
        <v>423.74999999999994</v>
      </c>
      <c r="T2837" s="388">
        <v>44569</v>
      </c>
      <c r="U2837">
        <v>0</v>
      </c>
      <c r="V2837" t="s">
        <v>836</v>
      </c>
      <c r="W2837" s="388">
        <v>44578</v>
      </c>
      <c r="X2837">
        <v>175</v>
      </c>
      <c r="Y2837">
        <v>0</v>
      </c>
      <c r="Z2837">
        <v>0</v>
      </c>
      <c r="AA2837" t="s">
        <v>1758</v>
      </c>
      <c r="AB2837" t="s">
        <v>7329</v>
      </c>
      <c r="AD2837" t="s">
        <v>2045</v>
      </c>
      <c r="AE2837" t="s">
        <v>2046</v>
      </c>
      <c r="AI2837" t="s">
        <v>1761</v>
      </c>
      <c r="AL2837" t="s">
        <v>7434</v>
      </c>
      <c r="AM2837">
        <v>6</v>
      </c>
      <c r="AN2837" t="s">
        <v>2851</v>
      </c>
      <c r="AO2837" t="s">
        <v>2852</v>
      </c>
      <c r="AP2837">
        <v>0</v>
      </c>
      <c r="AQ2837" s="388">
        <v>44572</v>
      </c>
      <c r="AS2837" t="s">
        <v>1765</v>
      </c>
      <c r="AT2837" s="388">
        <v>44575</v>
      </c>
      <c r="AU2837" t="s">
        <v>1756</v>
      </c>
      <c r="AV2837" t="s">
        <v>1756</v>
      </c>
      <c r="AZ2837" t="s">
        <v>1766</v>
      </c>
      <c r="BA2837" t="s">
        <v>1767</v>
      </c>
      <c r="BB2837" t="s">
        <v>7435</v>
      </c>
      <c r="BC2837" t="s">
        <v>7436</v>
      </c>
      <c r="BD2837" t="s">
        <v>1756</v>
      </c>
      <c r="BE2837" t="s">
        <v>7333</v>
      </c>
      <c r="BF2837" t="s">
        <v>823</v>
      </c>
    </row>
    <row r="2838" spans="1:58">
      <c r="A2838" t="s">
        <v>829</v>
      </c>
      <c r="B2838">
        <v>6</v>
      </c>
      <c r="C2838">
        <v>0</v>
      </c>
      <c r="D2838">
        <v>11005</v>
      </c>
      <c r="E2838" t="s">
        <v>7433</v>
      </c>
      <c r="F2838">
        <v>53510611</v>
      </c>
      <c r="G2838" t="s">
        <v>2041</v>
      </c>
      <c r="H2838">
        <v>0</v>
      </c>
      <c r="I2838" t="s">
        <v>2056</v>
      </c>
      <c r="J2838">
        <v>210</v>
      </c>
      <c r="K2838">
        <v>1</v>
      </c>
      <c r="L2838" t="s">
        <v>1755</v>
      </c>
      <c r="M2838" t="s">
        <v>1756</v>
      </c>
      <c r="N2838" t="s">
        <v>1756</v>
      </c>
      <c r="P2838" t="s">
        <v>1757</v>
      </c>
      <c r="Q2838" s="387">
        <v>210</v>
      </c>
      <c r="R2838">
        <v>27.3</v>
      </c>
      <c r="S2838">
        <v>237.29999999999998</v>
      </c>
      <c r="T2838" s="388">
        <v>44569</v>
      </c>
      <c r="U2838">
        <v>0</v>
      </c>
      <c r="V2838" t="s">
        <v>836</v>
      </c>
      <c r="W2838" s="388">
        <v>44578</v>
      </c>
      <c r="X2838">
        <v>175</v>
      </c>
      <c r="Y2838">
        <v>0</v>
      </c>
      <c r="Z2838">
        <v>0</v>
      </c>
      <c r="AA2838" t="s">
        <v>1758</v>
      </c>
      <c r="AB2838" t="s">
        <v>7329</v>
      </c>
      <c r="AD2838" t="s">
        <v>2045</v>
      </c>
      <c r="AE2838" t="s">
        <v>2046</v>
      </c>
      <c r="AI2838" t="s">
        <v>1761</v>
      </c>
      <c r="AL2838" t="s">
        <v>7434</v>
      </c>
      <c r="AM2838">
        <v>6</v>
      </c>
      <c r="AN2838" t="s">
        <v>2851</v>
      </c>
      <c r="AO2838" t="s">
        <v>2852</v>
      </c>
      <c r="AP2838">
        <v>0</v>
      </c>
      <c r="AQ2838" s="388">
        <v>44572</v>
      </c>
      <c r="AS2838" t="s">
        <v>1765</v>
      </c>
      <c r="AT2838" s="388">
        <v>44575</v>
      </c>
      <c r="AU2838" t="s">
        <v>1756</v>
      </c>
      <c r="AV2838" t="s">
        <v>1756</v>
      </c>
      <c r="AZ2838" t="s">
        <v>1766</v>
      </c>
      <c r="BA2838" t="s">
        <v>1767</v>
      </c>
      <c r="BB2838" t="s">
        <v>7437</v>
      </c>
      <c r="BC2838" t="s">
        <v>7438</v>
      </c>
      <c r="BD2838" t="s">
        <v>1756</v>
      </c>
      <c r="BE2838" t="s">
        <v>7333</v>
      </c>
      <c r="BF2838" t="s">
        <v>823</v>
      </c>
    </row>
    <row r="2839" spans="1:58">
      <c r="A2839" t="s">
        <v>829</v>
      </c>
      <c r="B2839">
        <v>6</v>
      </c>
      <c r="C2839">
        <v>0</v>
      </c>
      <c r="D2839">
        <v>11005</v>
      </c>
      <c r="E2839" t="s">
        <v>7433</v>
      </c>
      <c r="F2839">
        <v>53510611</v>
      </c>
      <c r="G2839" t="s">
        <v>2041</v>
      </c>
      <c r="H2839">
        <v>0</v>
      </c>
      <c r="I2839" t="s">
        <v>2073</v>
      </c>
      <c r="J2839">
        <v>243.75</v>
      </c>
      <c r="K2839">
        <v>1</v>
      </c>
      <c r="L2839" t="s">
        <v>1755</v>
      </c>
      <c r="M2839" t="s">
        <v>2074</v>
      </c>
      <c r="N2839" t="s">
        <v>1757</v>
      </c>
      <c r="O2839" t="s">
        <v>1756</v>
      </c>
      <c r="P2839" t="s">
        <v>1756</v>
      </c>
      <c r="Q2839" s="387">
        <v>243.75</v>
      </c>
      <c r="R2839">
        <v>31.6875</v>
      </c>
      <c r="S2839">
        <v>275.4375</v>
      </c>
      <c r="T2839" s="388">
        <v>44569</v>
      </c>
      <c r="U2839">
        <v>0</v>
      </c>
      <c r="V2839" t="s">
        <v>836</v>
      </c>
      <c r="W2839" s="388">
        <v>44578</v>
      </c>
      <c r="X2839">
        <v>175</v>
      </c>
      <c r="Y2839">
        <v>0</v>
      </c>
      <c r="Z2839">
        <v>0</v>
      </c>
      <c r="AA2839" t="s">
        <v>1758</v>
      </c>
      <c r="AB2839" t="s">
        <v>7329</v>
      </c>
      <c r="AD2839" t="s">
        <v>2045</v>
      </c>
      <c r="AE2839" t="s">
        <v>2046</v>
      </c>
      <c r="AI2839" t="s">
        <v>1761</v>
      </c>
      <c r="AL2839" t="s">
        <v>7434</v>
      </c>
      <c r="AM2839">
        <v>6</v>
      </c>
      <c r="AN2839" t="s">
        <v>2851</v>
      </c>
      <c r="AO2839" t="s">
        <v>2852</v>
      </c>
      <c r="AP2839">
        <v>0</v>
      </c>
      <c r="AQ2839" s="388">
        <v>44572</v>
      </c>
      <c r="AS2839" t="s">
        <v>1765</v>
      </c>
      <c r="AT2839" s="388">
        <v>44575</v>
      </c>
      <c r="AU2839" t="s">
        <v>1756</v>
      </c>
      <c r="AV2839" t="s">
        <v>1756</v>
      </c>
      <c r="AZ2839" t="s">
        <v>1766</v>
      </c>
      <c r="BA2839" t="s">
        <v>1767</v>
      </c>
      <c r="BB2839" t="s">
        <v>7439</v>
      </c>
      <c r="BC2839" t="s">
        <v>7440</v>
      </c>
      <c r="BD2839" t="s">
        <v>1756</v>
      </c>
      <c r="BE2839" t="s">
        <v>7333</v>
      </c>
      <c r="BF2839" t="s">
        <v>823</v>
      </c>
    </row>
    <row r="2840" spans="1:58">
      <c r="A2840" t="s">
        <v>829</v>
      </c>
      <c r="B2840">
        <v>6</v>
      </c>
      <c r="C2840">
        <v>0</v>
      </c>
      <c r="D2840">
        <v>11005</v>
      </c>
      <c r="E2840" t="s">
        <v>7433</v>
      </c>
      <c r="F2840">
        <v>53510611</v>
      </c>
      <c r="G2840" t="s">
        <v>2041</v>
      </c>
      <c r="H2840">
        <v>0</v>
      </c>
      <c r="I2840" t="s">
        <v>2095</v>
      </c>
      <c r="J2840">
        <v>138.44999999999999</v>
      </c>
      <c r="K2840">
        <v>5</v>
      </c>
      <c r="L2840" t="s">
        <v>2063</v>
      </c>
      <c r="M2840" t="s">
        <v>2096</v>
      </c>
      <c r="N2840" t="s">
        <v>1757</v>
      </c>
      <c r="O2840" t="s">
        <v>1756</v>
      </c>
      <c r="P2840" t="s">
        <v>1756</v>
      </c>
      <c r="Q2840" s="387">
        <v>692.25</v>
      </c>
      <c r="R2840">
        <v>89.992500000000007</v>
      </c>
      <c r="S2840">
        <v>782.24249999999995</v>
      </c>
      <c r="T2840" s="388">
        <v>44569</v>
      </c>
      <c r="U2840">
        <v>0</v>
      </c>
      <c r="V2840" t="s">
        <v>836</v>
      </c>
      <c r="W2840" s="388">
        <v>44578</v>
      </c>
      <c r="X2840">
        <v>175</v>
      </c>
      <c r="Y2840">
        <v>0</v>
      </c>
      <c r="Z2840">
        <v>0</v>
      </c>
      <c r="AA2840" t="s">
        <v>1758</v>
      </c>
      <c r="AB2840" t="s">
        <v>7329</v>
      </c>
      <c r="AD2840" t="s">
        <v>2045</v>
      </c>
      <c r="AE2840" t="s">
        <v>2046</v>
      </c>
      <c r="AI2840" t="s">
        <v>1761</v>
      </c>
      <c r="AL2840" t="s">
        <v>7434</v>
      </c>
      <c r="AM2840">
        <v>6</v>
      </c>
      <c r="AN2840" t="s">
        <v>2851</v>
      </c>
      <c r="AO2840" t="s">
        <v>2852</v>
      </c>
      <c r="AP2840">
        <v>0</v>
      </c>
      <c r="AQ2840" s="388">
        <v>44572</v>
      </c>
      <c r="AS2840" t="s">
        <v>1765</v>
      </c>
      <c r="AT2840" s="388">
        <v>44575</v>
      </c>
      <c r="AU2840" t="s">
        <v>1756</v>
      </c>
      <c r="AV2840" t="s">
        <v>1756</v>
      </c>
      <c r="AZ2840" t="s">
        <v>1766</v>
      </c>
      <c r="BA2840" t="s">
        <v>1767</v>
      </c>
      <c r="BB2840" t="s">
        <v>7441</v>
      </c>
      <c r="BC2840" t="s">
        <v>7442</v>
      </c>
      <c r="BD2840" t="s">
        <v>1756</v>
      </c>
      <c r="BE2840" t="s">
        <v>7333</v>
      </c>
      <c r="BF2840" t="s">
        <v>823</v>
      </c>
    </row>
    <row r="2841" spans="1:58">
      <c r="A2841" t="s">
        <v>829</v>
      </c>
      <c r="B2841">
        <v>6</v>
      </c>
      <c r="C2841">
        <v>0</v>
      </c>
      <c r="D2841">
        <v>10999</v>
      </c>
      <c r="E2841" t="s">
        <v>7443</v>
      </c>
      <c r="F2841">
        <v>53510611</v>
      </c>
      <c r="G2841" t="s">
        <v>2041</v>
      </c>
      <c r="H2841">
        <v>0</v>
      </c>
      <c r="I2841" t="s">
        <v>2052</v>
      </c>
      <c r="J2841">
        <v>75</v>
      </c>
      <c r="K2841">
        <v>11</v>
      </c>
      <c r="L2841" t="s">
        <v>1771</v>
      </c>
      <c r="M2841" t="s">
        <v>1756</v>
      </c>
      <c r="N2841" t="s">
        <v>1756</v>
      </c>
      <c r="O2841" t="s">
        <v>2053</v>
      </c>
      <c r="P2841" t="s">
        <v>1757</v>
      </c>
      <c r="Q2841" s="387">
        <v>825</v>
      </c>
      <c r="R2841">
        <v>107.25</v>
      </c>
      <c r="S2841">
        <v>932.24999999999989</v>
      </c>
      <c r="T2841" s="388">
        <v>44568</v>
      </c>
      <c r="U2841">
        <v>0</v>
      </c>
      <c r="V2841" t="s">
        <v>836</v>
      </c>
      <c r="W2841" s="388">
        <v>44578</v>
      </c>
      <c r="X2841">
        <v>175</v>
      </c>
      <c r="Y2841">
        <v>0</v>
      </c>
      <c r="Z2841">
        <v>0</v>
      </c>
      <c r="AA2841" t="s">
        <v>1758</v>
      </c>
      <c r="AB2841" t="s">
        <v>7329</v>
      </c>
      <c r="AD2841" t="s">
        <v>2045</v>
      </c>
      <c r="AE2841" t="s">
        <v>2046</v>
      </c>
      <c r="AI2841" t="s">
        <v>1761</v>
      </c>
      <c r="AL2841" t="s">
        <v>7444</v>
      </c>
      <c r="AM2841">
        <v>6</v>
      </c>
      <c r="AN2841" t="s">
        <v>7364</v>
      </c>
      <c r="AO2841" t="s">
        <v>7365</v>
      </c>
      <c r="AP2841">
        <v>0</v>
      </c>
      <c r="AQ2841" s="388">
        <v>44572</v>
      </c>
      <c r="AS2841" t="s">
        <v>1765</v>
      </c>
      <c r="AT2841" s="388">
        <v>44575</v>
      </c>
      <c r="AU2841" t="s">
        <v>1756</v>
      </c>
      <c r="AV2841" t="s">
        <v>1756</v>
      </c>
      <c r="AZ2841" t="s">
        <v>1766</v>
      </c>
      <c r="BA2841" t="s">
        <v>1767</v>
      </c>
      <c r="BB2841" t="s">
        <v>7445</v>
      </c>
      <c r="BC2841" t="s">
        <v>7446</v>
      </c>
      <c r="BD2841" t="s">
        <v>1756</v>
      </c>
      <c r="BE2841" t="s">
        <v>7333</v>
      </c>
      <c r="BF2841" t="s">
        <v>823</v>
      </c>
    </row>
    <row r="2842" spans="1:58">
      <c r="A2842" t="s">
        <v>829</v>
      </c>
      <c r="B2842">
        <v>6</v>
      </c>
      <c r="C2842">
        <v>0</v>
      </c>
      <c r="D2842">
        <v>10999</v>
      </c>
      <c r="E2842" t="s">
        <v>7443</v>
      </c>
      <c r="F2842">
        <v>53510611</v>
      </c>
      <c r="G2842" t="s">
        <v>2041</v>
      </c>
      <c r="H2842">
        <v>0</v>
      </c>
      <c r="I2842" t="s">
        <v>2056</v>
      </c>
      <c r="J2842">
        <v>210</v>
      </c>
      <c r="K2842">
        <v>1</v>
      </c>
      <c r="L2842" t="s">
        <v>1755</v>
      </c>
      <c r="M2842" t="s">
        <v>1756</v>
      </c>
      <c r="N2842" t="s">
        <v>1756</v>
      </c>
      <c r="P2842" t="s">
        <v>1757</v>
      </c>
      <c r="Q2842" s="387">
        <v>210</v>
      </c>
      <c r="R2842">
        <v>27.3</v>
      </c>
      <c r="S2842">
        <v>237.29999999999998</v>
      </c>
      <c r="T2842" s="388">
        <v>44568</v>
      </c>
      <c r="U2842">
        <v>0</v>
      </c>
      <c r="V2842" t="s">
        <v>836</v>
      </c>
      <c r="W2842" s="388">
        <v>44578</v>
      </c>
      <c r="X2842">
        <v>175</v>
      </c>
      <c r="Y2842">
        <v>0</v>
      </c>
      <c r="Z2842">
        <v>0</v>
      </c>
      <c r="AA2842" t="s">
        <v>1758</v>
      </c>
      <c r="AB2842" t="s">
        <v>7329</v>
      </c>
      <c r="AD2842" t="s">
        <v>2045</v>
      </c>
      <c r="AE2842" t="s">
        <v>2046</v>
      </c>
      <c r="AI2842" t="s">
        <v>1761</v>
      </c>
      <c r="AL2842" t="s">
        <v>7444</v>
      </c>
      <c r="AM2842">
        <v>6</v>
      </c>
      <c r="AN2842" t="s">
        <v>7364</v>
      </c>
      <c r="AO2842" t="s">
        <v>7365</v>
      </c>
      <c r="AP2842">
        <v>0</v>
      </c>
      <c r="AQ2842" s="388">
        <v>44572</v>
      </c>
      <c r="AS2842" t="s">
        <v>1765</v>
      </c>
      <c r="AT2842" s="388">
        <v>44575</v>
      </c>
      <c r="AU2842" t="s">
        <v>1756</v>
      </c>
      <c r="AV2842" t="s">
        <v>1756</v>
      </c>
      <c r="AZ2842" t="s">
        <v>1766</v>
      </c>
      <c r="BA2842" t="s">
        <v>1767</v>
      </c>
      <c r="BB2842" t="s">
        <v>7447</v>
      </c>
      <c r="BC2842" t="s">
        <v>7448</v>
      </c>
      <c r="BD2842" t="s">
        <v>1756</v>
      </c>
      <c r="BE2842" t="s">
        <v>7333</v>
      </c>
      <c r="BF2842" t="s">
        <v>823</v>
      </c>
    </row>
    <row r="2843" spans="1:58">
      <c r="A2843" t="s">
        <v>829</v>
      </c>
      <c r="B2843">
        <v>6</v>
      </c>
      <c r="C2843">
        <v>0</v>
      </c>
      <c r="D2843">
        <v>10999</v>
      </c>
      <c r="E2843" t="s">
        <v>7443</v>
      </c>
      <c r="F2843">
        <v>53510611</v>
      </c>
      <c r="G2843" t="s">
        <v>2041</v>
      </c>
      <c r="H2843">
        <v>0</v>
      </c>
      <c r="I2843" t="s">
        <v>2073</v>
      </c>
      <c r="J2843">
        <v>243.75</v>
      </c>
      <c r="K2843">
        <v>1</v>
      </c>
      <c r="L2843" t="s">
        <v>1755</v>
      </c>
      <c r="M2843" t="s">
        <v>2074</v>
      </c>
      <c r="N2843" t="s">
        <v>1757</v>
      </c>
      <c r="O2843" t="s">
        <v>1756</v>
      </c>
      <c r="P2843" t="s">
        <v>1756</v>
      </c>
      <c r="Q2843" s="387">
        <v>243.75</v>
      </c>
      <c r="R2843">
        <v>31.6875</v>
      </c>
      <c r="S2843">
        <v>275.4375</v>
      </c>
      <c r="T2843" s="388">
        <v>44568</v>
      </c>
      <c r="U2843">
        <v>0</v>
      </c>
      <c r="V2843" t="s">
        <v>836</v>
      </c>
      <c r="W2843" s="388">
        <v>44578</v>
      </c>
      <c r="X2843">
        <v>175</v>
      </c>
      <c r="Y2843">
        <v>0</v>
      </c>
      <c r="Z2843">
        <v>0</v>
      </c>
      <c r="AA2843" t="s">
        <v>1758</v>
      </c>
      <c r="AB2843" t="s">
        <v>7329</v>
      </c>
      <c r="AD2843" t="s">
        <v>2045</v>
      </c>
      <c r="AE2843" t="s">
        <v>2046</v>
      </c>
      <c r="AI2843" t="s">
        <v>1761</v>
      </c>
      <c r="AL2843" t="s">
        <v>7444</v>
      </c>
      <c r="AM2843">
        <v>6</v>
      </c>
      <c r="AN2843" t="s">
        <v>7364</v>
      </c>
      <c r="AO2843" t="s">
        <v>7365</v>
      </c>
      <c r="AP2843">
        <v>0</v>
      </c>
      <c r="AQ2843" s="388">
        <v>44572</v>
      </c>
      <c r="AS2843" t="s">
        <v>1765</v>
      </c>
      <c r="AT2843" s="388">
        <v>44575</v>
      </c>
      <c r="AU2843" t="s">
        <v>1756</v>
      </c>
      <c r="AV2843" t="s">
        <v>1756</v>
      </c>
      <c r="AZ2843" t="s">
        <v>1766</v>
      </c>
      <c r="BA2843" t="s">
        <v>1767</v>
      </c>
      <c r="BB2843" t="s">
        <v>7449</v>
      </c>
      <c r="BC2843" t="s">
        <v>7450</v>
      </c>
      <c r="BD2843" t="s">
        <v>1756</v>
      </c>
      <c r="BE2843" t="s">
        <v>7333</v>
      </c>
      <c r="BF2843" t="s">
        <v>823</v>
      </c>
    </row>
    <row r="2844" spans="1:58">
      <c r="A2844" t="s">
        <v>829</v>
      </c>
      <c r="B2844">
        <v>6</v>
      </c>
      <c r="C2844">
        <v>0</v>
      </c>
      <c r="D2844">
        <v>10999</v>
      </c>
      <c r="E2844" t="s">
        <v>7443</v>
      </c>
      <c r="F2844">
        <v>53510611</v>
      </c>
      <c r="G2844" t="s">
        <v>2041</v>
      </c>
      <c r="H2844">
        <v>0</v>
      </c>
      <c r="I2844" t="s">
        <v>2247</v>
      </c>
      <c r="J2844">
        <v>131.47999999999999</v>
      </c>
      <c r="K2844">
        <v>10</v>
      </c>
      <c r="L2844" t="s">
        <v>2063</v>
      </c>
      <c r="M2844" t="s">
        <v>2248</v>
      </c>
      <c r="N2844" t="s">
        <v>1757</v>
      </c>
      <c r="O2844" t="s">
        <v>1756</v>
      </c>
      <c r="P2844" t="s">
        <v>1756</v>
      </c>
      <c r="Q2844" s="387">
        <v>1314.8</v>
      </c>
      <c r="R2844">
        <v>170.92400000000001</v>
      </c>
      <c r="S2844">
        <v>1485.7239999999997</v>
      </c>
      <c r="T2844" s="388">
        <v>44568</v>
      </c>
      <c r="U2844">
        <v>0</v>
      </c>
      <c r="V2844" t="s">
        <v>836</v>
      </c>
      <c r="W2844" s="388">
        <v>44578</v>
      </c>
      <c r="X2844">
        <v>175</v>
      </c>
      <c r="Y2844">
        <v>0</v>
      </c>
      <c r="Z2844">
        <v>0</v>
      </c>
      <c r="AA2844" t="s">
        <v>1758</v>
      </c>
      <c r="AB2844" t="s">
        <v>7329</v>
      </c>
      <c r="AD2844" t="s">
        <v>2045</v>
      </c>
      <c r="AE2844" t="s">
        <v>2046</v>
      </c>
      <c r="AI2844" t="s">
        <v>1761</v>
      </c>
      <c r="AL2844" t="s">
        <v>7444</v>
      </c>
      <c r="AM2844">
        <v>6</v>
      </c>
      <c r="AN2844" t="s">
        <v>7364</v>
      </c>
      <c r="AO2844" t="s">
        <v>7365</v>
      </c>
      <c r="AP2844">
        <v>0</v>
      </c>
      <c r="AQ2844" s="388">
        <v>44572</v>
      </c>
      <c r="AS2844" t="s">
        <v>1765</v>
      </c>
      <c r="AT2844" s="388">
        <v>44575</v>
      </c>
      <c r="AU2844" t="s">
        <v>1756</v>
      </c>
      <c r="AV2844" t="s">
        <v>1756</v>
      </c>
      <c r="AZ2844" t="s">
        <v>1766</v>
      </c>
      <c r="BA2844" t="s">
        <v>1767</v>
      </c>
      <c r="BB2844" t="s">
        <v>7451</v>
      </c>
      <c r="BC2844" t="s">
        <v>7452</v>
      </c>
      <c r="BD2844" t="s">
        <v>1756</v>
      </c>
      <c r="BE2844" t="s">
        <v>7333</v>
      </c>
      <c r="BF2844" t="s">
        <v>823</v>
      </c>
    </row>
    <row r="2845" spans="1:58">
      <c r="A2845" t="s">
        <v>829</v>
      </c>
      <c r="B2845">
        <v>6</v>
      </c>
      <c r="C2845">
        <v>0</v>
      </c>
      <c r="D2845">
        <v>10994</v>
      </c>
      <c r="E2845" t="s">
        <v>7453</v>
      </c>
      <c r="F2845">
        <v>53510611</v>
      </c>
      <c r="G2845" t="s">
        <v>2041</v>
      </c>
      <c r="H2845">
        <v>0</v>
      </c>
      <c r="I2845" t="s">
        <v>2103</v>
      </c>
      <c r="J2845">
        <v>70</v>
      </c>
      <c r="K2845">
        <v>8</v>
      </c>
      <c r="L2845" t="s">
        <v>1771</v>
      </c>
      <c r="M2845" t="s">
        <v>1756</v>
      </c>
      <c r="N2845" t="s">
        <v>1756</v>
      </c>
      <c r="O2845" t="s">
        <v>2104</v>
      </c>
      <c r="P2845" t="s">
        <v>1757</v>
      </c>
      <c r="Q2845" s="387">
        <v>560</v>
      </c>
      <c r="R2845">
        <v>72.8</v>
      </c>
      <c r="S2845">
        <v>632.79999999999995</v>
      </c>
      <c r="T2845" s="388">
        <v>44567</v>
      </c>
      <c r="U2845">
        <v>0</v>
      </c>
      <c r="V2845" t="s">
        <v>836</v>
      </c>
      <c r="W2845" s="388">
        <v>44578</v>
      </c>
      <c r="X2845">
        <v>175</v>
      </c>
      <c r="Y2845">
        <v>0</v>
      </c>
      <c r="Z2845">
        <v>0</v>
      </c>
      <c r="AA2845" t="s">
        <v>1758</v>
      </c>
      <c r="AB2845" t="s">
        <v>7329</v>
      </c>
      <c r="AD2845" t="s">
        <v>2045</v>
      </c>
      <c r="AE2845" t="s">
        <v>2046</v>
      </c>
      <c r="AI2845" t="s">
        <v>1761</v>
      </c>
      <c r="AL2845" t="s">
        <v>7454</v>
      </c>
      <c r="AM2845">
        <v>6</v>
      </c>
      <c r="AN2845" t="s">
        <v>7364</v>
      </c>
      <c r="AO2845" t="s">
        <v>7365</v>
      </c>
      <c r="AP2845">
        <v>0</v>
      </c>
      <c r="AQ2845" s="388">
        <v>44572</v>
      </c>
      <c r="AS2845" t="s">
        <v>1765</v>
      </c>
      <c r="AT2845" s="388">
        <v>44575</v>
      </c>
      <c r="AU2845" t="s">
        <v>1756</v>
      </c>
      <c r="AV2845" t="s">
        <v>1756</v>
      </c>
      <c r="AZ2845" t="s">
        <v>1766</v>
      </c>
      <c r="BA2845" t="s">
        <v>1767</v>
      </c>
      <c r="BB2845" t="s">
        <v>7455</v>
      </c>
      <c r="BC2845" t="s">
        <v>7456</v>
      </c>
      <c r="BD2845" t="s">
        <v>1756</v>
      </c>
      <c r="BE2845" t="s">
        <v>7333</v>
      </c>
      <c r="BF2845" t="s">
        <v>823</v>
      </c>
    </row>
    <row r="2846" spans="1:58">
      <c r="A2846" t="s">
        <v>829</v>
      </c>
      <c r="B2846">
        <v>6</v>
      </c>
      <c r="C2846">
        <v>0</v>
      </c>
      <c r="D2846">
        <v>10994</v>
      </c>
      <c r="E2846" t="s">
        <v>7453</v>
      </c>
      <c r="F2846">
        <v>53510611</v>
      </c>
      <c r="G2846" t="s">
        <v>2041</v>
      </c>
      <c r="H2846">
        <v>0</v>
      </c>
      <c r="I2846" t="s">
        <v>2052</v>
      </c>
      <c r="J2846">
        <v>75</v>
      </c>
      <c r="K2846">
        <v>11</v>
      </c>
      <c r="L2846" t="s">
        <v>1771</v>
      </c>
      <c r="M2846" t="s">
        <v>1756</v>
      </c>
      <c r="N2846" t="s">
        <v>1756</v>
      </c>
      <c r="O2846" t="s">
        <v>2053</v>
      </c>
      <c r="P2846" t="s">
        <v>1757</v>
      </c>
      <c r="Q2846" s="387">
        <v>825</v>
      </c>
      <c r="R2846">
        <v>107.25</v>
      </c>
      <c r="S2846">
        <v>932.24999999999989</v>
      </c>
      <c r="T2846" s="388">
        <v>44567</v>
      </c>
      <c r="U2846">
        <v>0</v>
      </c>
      <c r="V2846" t="s">
        <v>836</v>
      </c>
      <c r="W2846" s="388">
        <v>44578</v>
      </c>
      <c r="X2846">
        <v>175</v>
      </c>
      <c r="Y2846">
        <v>0</v>
      </c>
      <c r="Z2846">
        <v>0</v>
      </c>
      <c r="AA2846" t="s">
        <v>1758</v>
      </c>
      <c r="AB2846" t="s">
        <v>7329</v>
      </c>
      <c r="AD2846" t="s">
        <v>2045</v>
      </c>
      <c r="AE2846" t="s">
        <v>2046</v>
      </c>
      <c r="AI2846" t="s">
        <v>1761</v>
      </c>
      <c r="AL2846" t="s">
        <v>7454</v>
      </c>
      <c r="AM2846">
        <v>6</v>
      </c>
      <c r="AN2846" t="s">
        <v>7364</v>
      </c>
      <c r="AO2846" t="s">
        <v>7365</v>
      </c>
      <c r="AP2846">
        <v>0</v>
      </c>
      <c r="AQ2846" s="388">
        <v>44572</v>
      </c>
      <c r="AS2846" t="s">
        <v>1765</v>
      </c>
      <c r="AT2846" s="388">
        <v>44575</v>
      </c>
      <c r="AU2846" t="s">
        <v>1756</v>
      </c>
      <c r="AV2846" t="s">
        <v>1756</v>
      </c>
      <c r="AZ2846" t="s">
        <v>1766</v>
      </c>
      <c r="BA2846" t="s">
        <v>1767</v>
      </c>
      <c r="BB2846" t="s">
        <v>7457</v>
      </c>
      <c r="BC2846" t="s">
        <v>7458</v>
      </c>
      <c r="BD2846" t="s">
        <v>1756</v>
      </c>
      <c r="BE2846" t="s">
        <v>7333</v>
      </c>
      <c r="BF2846" t="s">
        <v>823</v>
      </c>
    </row>
    <row r="2847" spans="1:58">
      <c r="A2847" t="s">
        <v>829</v>
      </c>
      <c r="B2847">
        <v>6</v>
      </c>
      <c r="C2847">
        <v>0</v>
      </c>
      <c r="D2847">
        <v>10994</v>
      </c>
      <c r="E2847" t="s">
        <v>7453</v>
      </c>
      <c r="F2847">
        <v>53510611</v>
      </c>
      <c r="G2847" t="s">
        <v>2041</v>
      </c>
      <c r="H2847">
        <v>0</v>
      </c>
      <c r="I2847" t="s">
        <v>2056</v>
      </c>
      <c r="J2847">
        <v>210</v>
      </c>
      <c r="K2847">
        <v>2</v>
      </c>
      <c r="L2847" t="s">
        <v>1755</v>
      </c>
      <c r="M2847" t="s">
        <v>1756</v>
      </c>
      <c r="N2847" t="s">
        <v>1756</v>
      </c>
      <c r="P2847" t="s">
        <v>1757</v>
      </c>
      <c r="Q2847" s="387">
        <v>420</v>
      </c>
      <c r="R2847">
        <v>54.6</v>
      </c>
      <c r="S2847">
        <v>474.59999999999997</v>
      </c>
      <c r="T2847" s="388">
        <v>44567</v>
      </c>
      <c r="U2847">
        <v>0</v>
      </c>
      <c r="V2847" t="s">
        <v>836</v>
      </c>
      <c r="W2847" s="388">
        <v>44578</v>
      </c>
      <c r="X2847">
        <v>175</v>
      </c>
      <c r="Y2847">
        <v>0</v>
      </c>
      <c r="Z2847">
        <v>0</v>
      </c>
      <c r="AA2847" t="s">
        <v>1758</v>
      </c>
      <c r="AB2847" t="s">
        <v>7329</v>
      </c>
      <c r="AD2847" t="s">
        <v>2045</v>
      </c>
      <c r="AE2847" t="s">
        <v>2046</v>
      </c>
      <c r="AI2847" t="s">
        <v>1761</v>
      </c>
      <c r="AL2847" t="s">
        <v>7454</v>
      </c>
      <c r="AM2847">
        <v>6</v>
      </c>
      <c r="AN2847" t="s">
        <v>7364</v>
      </c>
      <c r="AO2847" t="s">
        <v>7365</v>
      </c>
      <c r="AP2847">
        <v>0</v>
      </c>
      <c r="AQ2847" s="388">
        <v>44572</v>
      </c>
      <c r="AS2847" t="s">
        <v>1765</v>
      </c>
      <c r="AT2847" s="388">
        <v>44575</v>
      </c>
      <c r="AU2847" t="s">
        <v>1756</v>
      </c>
      <c r="AV2847" t="s">
        <v>1756</v>
      </c>
      <c r="AZ2847" t="s">
        <v>1766</v>
      </c>
      <c r="BA2847" t="s">
        <v>1767</v>
      </c>
      <c r="BB2847" t="s">
        <v>7459</v>
      </c>
      <c r="BC2847" t="s">
        <v>7460</v>
      </c>
      <c r="BD2847" t="s">
        <v>1756</v>
      </c>
      <c r="BE2847" t="s">
        <v>7333</v>
      </c>
      <c r="BF2847" t="s">
        <v>823</v>
      </c>
    </row>
    <row r="2848" spans="1:58">
      <c r="A2848" t="s">
        <v>829</v>
      </c>
      <c r="B2848">
        <v>6</v>
      </c>
      <c r="C2848">
        <v>0</v>
      </c>
      <c r="D2848">
        <v>10994</v>
      </c>
      <c r="E2848" t="s">
        <v>7453</v>
      </c>
      <c r="F2848">
        <v>53510611</v>
      </c>
      <c r="G2848" t="s">
        <v>2041</v>
      </c>
      <c r="H2848">
        <v>0</v>
      </c>
      <c r="I2848" t="s">
        <v>2113</v>
      </c>
      <c r="J2848">
        <v>122.39</v>
      </c>
      <c r="K2848">
        <v>8</v>
      </c>
      <c r="L2848" t="s">
        <v>2063</v>
      </c>
      <c r="M2848" t="s">
        <v>2114</v>
      </c>
      <c r="N2848" t="s">
        <v>1757</v>
      </c>
      <c r="O2848" t="s">
        <v>1756</v>
      </c>
      <c r="P2848" t="s">
        <v>1756</v>
      </c>
      <c r="Q2848" s="387">
        <v>979.12</v>
      </c>
      <c r="R2848">
        <v>127.2856</v>
      </c>
      <c r="S2848">
        <v>1106.4055999999998</v>
      </c>
      <c r="T2848" s="388">
        <v>44567</v>
      </c>
      <c r="U2848">
        <v>0</v>
      </c>
      <c r="V2848" t="s">
        <v>836</v>
      </c>
      <c r="W2848" s="388">
        <v>44578</v>
      </c>
      <c r="X2848">
        <v>175</v>
      </c>
      <c r="Y2848">
        <v>0</v>
      </c>
      <c r="Z2848">
        <v>0</v>
      </c>
      <c r="AA2848" t="s">
        <v>1758</v>
      </c>
      <c r="AB2848" t="s">
        <v>7329</v>
      </c>
      <c r="AD2848" t="s">
        <v>2045</v>
      </c>
      <c r="AE2848" t="s">
        <v>2046</v>
      </c>
      <c r="AI2848" t="s">
        <v>1761</v>
      </c>
      <c r="AL2848" t="s">
        <v>7454</v>
      </c>
      <c r="AM2848">
        <v>6</v>
      </c>
      <c r="AN2848" t="s">
        <v>7364</v>
      </c>
      <c r="AO2848" t="s">
        <v>7365</v>
      </c>
      <c r="AP2848">
        <v>0</v>
      </c>
      <c r="AQ2848" s="388">
        <v>44572</v>
      </c>
      <c r="AS2848" t="s">
        <v>1765</v>
      </c>
      <c r="AT2848" s="388">
        <v>44575</v>
      </c>
      <c r="AU2848" t="s">
        <v>1756</v>
      </c>
      <c r="AV2848" t="s">
        <v>1756</v>
      </c>
      <c r="AZ2848" t="s">
        <v>1766</v>
      </c>
      <c r="BA2848" t="s">
        <v>1767</v>
      </c>
      <c r="BB2848" t="s">
        <v>7461</v>
      </c>
      <c r="BC2848" t="s">
        <v>7462</v>
      </c>
      <c r="BD2848" t="s">
        <v>1756</v>
      </c>
      <c r="BE2848" t="s">
        <v>7333</v>
      </c>
      <c r="BF2848" t="s">
        <v>823</v>
      </c>
    </row>
    <row r="2849" spans="1:58">
      <c r="A2849" t="s">
        <v>829</v>
      </c>
      <c r="B2849">
        <v>6</v>
      </c>
      <c r="C2849">
        <v>0</v>
      </c>
      <c r="D2849">
        <v>10994</v>
      </c>
      <c r="E2849" t="s">
        <v>7453</v>
      </c>
      <c r="F2849">
        <v>53510611</v>
      </c>
      <c r="G2849" t="s">
        <v>2041</v>
      </c>
      <c r="H2849">
        <v>0</v>
      </c>
      <c r="I2849" t="s">
        <v>2073</v>
      </c>
      <c r="J2849">
        <v>243.75</v>
      </c>
      <c r="K2849">
        <v>1</v>
      </c>
      <c r="L2849" t="s">
        <v>1755</v>
      </c>
      <c r="M2849" t="s">
        <v>2074</v>
      </c>
      <c r="N2849" t="s">
        <v>1757</v>
      </c>
      <c r="O2849" t="s">
        <v>1756</v>
      </c>
      <c r="P2849" t="s">
        <v>1756</v>
      </c>
      <c r="Q2849" s="387">
        <v>243.75</v>
      </c>
      <c r="R2849">
        <v>31.6875</v>
      </c>
      <c r="S2849">
        <v>275.4375</v>
      </c>
      <c r="T2849" s="388">
        <v>44567</v>
      </c>
      <c r="U2849">
        <v>0</v>
      </c>
      <c r="V2849" t="s">
        <v>836</v>
      </c>
      <c r="W2849" s="388">
        <v>44578</v>
      </c>
      <c r="X2849">
        <v>175</v>
      </c>
      <c r="Y2849">
        <v>0</v>
      </c>
      <c r="Z2849">
        <v>0</v>
      </c>
      <c r="AA2849" t="s">
        <v>1758</v>
      </c>
      <c r="AB2849" t="s">
        <v>7329</v>
      </c>
      <c r="AD2849" t="s">
        <v>2045</v>
      </c>
      <c r="AE2849" t="s">
        <v>2046</v>
      </c>
      <c r="AI2849" t="s">
        <v>1761</v>
      </c>
      <c r="AL2849" t="s">
        <v>7454</v>
      </c>
      <c r="AM2849">
        <v>6</v>
      </c>
      <c r="AN2849" t="s">
        <v>7364</v>
      </c>
      <c r="AO2849" t="s">
        <v>7365</v>
      </c>
      <c r="AP2849">
        <v>0</v>
      </c>
      <c r="AQ2849" s="388">
        <v>44572</v>
      </c>
      <c r="AS2849" t="s">
        <v>1765</v>
      </c>
      <c r="AT2849" s="388">
        <v>44575</v>
      </c>
      <c r="AU2849" t="s">
        <v>1756</v>
      </c>
      <c r="AV2849" t="s">
        <v>1756</v>
      </c>
      <c r="AZ2849" t="s">
        <v>1766</v>
      </c>
      <c r="BA2849" t="s">
        <v>1767</v>
      </c>
      <c r="BB2849" t="s">
        <v>7463</v>
      </c>
      <c r="BC2849" t="s">
        <v>7464</v>
      </c>
      <c r="BD2849" t="s">
        <v>1756</v>
      </c>
      <c r="BE2849" t="s">
        <v>7333</v>
      </c>
      <c r="BF2849" t="s">
        <v>823</v>
      </c>
    </row>
    <row r="2850" spans="1:58">
      <c r="A2850" t="s">
        <v>829</v>
      </c>
      <c r="B2850">
        <v>6</v>
      </c>
      <c r="C2850">
        <v>0</v>
      </c>
      <c r="D2850">
        <v>10994</v>
      </c>
      <c r="E2850" t="s">
        <v>7453</v>
      </c>
      <c r="F2850">
        <v>53510611</v>
      </c>
      <c r="G2850" t="s">
        <v>2041</v>
      </c>
      <c r="H2850">
        <v>0</v>
      </c>
      <c r="I2850" t="s">
        <v>2247</v>
      </c>
      <c r="J2850">
        <v>131.47999999999999</v>
      </c>
      <c r="K2850">
        <v>5</v>
      </c>
      <c r="L2850" t="s">
        <v>2063</v>
      </c>
      <c r="M2850" t="s">
        <v>2248</v>
      </c>
      <c r="N2850" t="s">
        <v>1757</v>
      </c>
      <c r="O2850" t="s">
        <v>1756</v>
      </c>
      <c r="P2850" t="s">
        <v>1756</v>
      </c>
      <c r="Q2850" s="387">
        <v>657.4</v>
      </c>
      <c r="R2850">
        <v>85.462000000000003</v>
      </c>
      <c r="S2850">
        <v>742.86199999999985</v>
      </c>
      <c r="T2850" s="388">
        <v>44567</v>
      </c>
      <c r="U2850">
        <v>0</v>
      </c>
      <c r="V2850" t="s">
        <v>836</v>
      </c>
      <c r="W2850" s="388">
        <v>44578</v>
      </c>
      <c r="X2850">
        <v>175</v>
      </c>
      <c r="Y2850">
        <v>0</v>
      </c>
      <c r="Z2850">
        <v>0</v>
      </c>
      <c r="AA2850" t="s">
        <v>1758</v>
      </c>
      <c r="AB2850" t="s">
        <v>7329</v>
      </c>
      <c r="AD2850" t="s">
        <v>2045</v>
      </c>
      <c r="AE2850" t="s">
        <v>2046</v>
      </c>
      <c r="AI2850" t="s">
        <v>1761</v>
      </c>
      <c r="AL2850" t="s">
        <v>7454</v>
      </c>
      <c r="AM2850">
        <v>6</v>
      </c>
      <c r="AN2850" t="s">
        <v>7364</v>
      </c>
      <c r="AO2850" t="s">
        <v>7365</v>
      </c>
      <c r="AP2850">
        <v>0</v>
      </c>
      <c r="AQ2850" s="388">
        <v>44572</v>
      </c>
      <c r="AS2850" t="s">
        <v>1765</v>
      </c>
      <c r="AT2850" s="388">
        <v>44575</v>
      </c>
      <c r="AU2850" t="s">
        <v>1756</v>
      </c>
      <c r="AV2850" t="s">
        <v>1756</v>
      </c>
      <c r="AZ2850" t="s">
        <v>1766</v>
      </c>
      <c r="BA2850" t="s">
        <v>1767</v>
      </c>
      <c r="BB2850" t="s">
        <v>7465</v>
      </c>
      <c r="BC2850" t="s">
        <v>7466</v>
      </c>
      <c r="BD2850" t="s">
        <v>1756</v>
      </c>
      <c r="BE2850" t="s">
        <v>7333</v>
      </c>
      <c r="BF2850" t="s">
        <v>823</v>
      </c>
    </row>
    <row r="2851" spans="1:58">
      <c r="A2851" t="s">
        <v>829</v>
      </c>
      <c r="B2851">
        <v>6</v>
      </c>
      <c r="C2851">
        <v>0</v>
      </c>
      <c r="D2851">
        <v>10989</v>
      </c>
      <c r="E2851" t="s">
        <v>7467</v>
      </c>
      <c r="F2851">
        <v>53510611</v>
      </c>
      <c r="G2851" t="s">
        <v>2041</v>
      </c>
      <c r="H2851">
        <v>0</v>
      </c>
      <c r="I2851" t="s">
        <v>2052</v>
      </c>
      <c r="J2851">
        <v>75</v>
      </c>
      <c r="K2851">
        <v>3</v>
      </c>
      <c r="L2851" t="s">
        <v>1771</v>
      </c>
      <c r="M2851" t="s">
        <v>1756</v>
      </c>
      <c r="N2851" t="s">
        <v>1756</v>
      </c>
      <c r="O2851" t="s">
        <v>1757</v>
      </c>
      <c r="P2851" t="s">
        <v>1757</v>
      </c>
      <c r="Q2851" s="387">
        <v>225</v>
      </c>
      <c r="R2851">
        <v>29.25</v>
      </c>
      <c r="S2851">
        <v>254.24999999999997</v>
      </c>
      <c r="T2851" s="388">
        <v>44566</v>
      </c>
      <c r="U2851">
        <v>0</v>
      </c>
      <c r="V2851" t="s">
        <v>836</v>
      </c>
      <c r="W2851" s="388">
        <v>44578</v>
      </c>
      <c r="X2851">
        <v>175</v>
      </c>
      <c r="Y2851">
        <v>0</v>
      </c>
      <c r="Z2851">
        <v>0</v>
      </c>
      <c r="AA2851" t="s">
        <v>1758</v>
      </c>
      <c r="AB2851" t="s">
        <v>7329</v>
      </c>
      <c r="AD2851" t="s">
        <v>2045</v>
      </c>
      <c r="AE2851" t="s">
        <v>2046</v>
      </c>
      <c r="AI2851" t="s">
        <v>1761</v>
      </c>
      <c r="AL2851" t="s">
        <v>7468</v>
      </c>
      <c r="AM2851">
        <v>6</v>
      </c>
      <c r="AN2851" t="s">
        <v>2851</v>
      </c>
      <c r="AO2851" t="s">
        <v>2852</v>
      </c>
      <c r="AP2851">
        <v>0</v>
      </c>
      <c r="AQ2851" s="388">
        <v>44572</v>
      </c>
      <c r="AS2851" t="s">
        <v>1765</v>
      </c>
      <c r="AT2851" s="388">
        <v>44575</v>
      </c>
      <c r="AU2851" t="s">
        <v>1756</v>
      </c>
      <c r="AV2851" t="s">
        <v>1756</v>
      </c>
      <c r="AZ2851" t="s">
        <v>1766</v>
      </c>
      <c r="BA2851" t="s">
        <v>1767</v>
      </c>
      <c r="BB2851" t="s">
        <v>7469</v>
      </c>
      <c r="BC2851" t="s">
        <v>7470</v>
      </c>
      <c r="BD2851" t="s">
        <v>1756</v>
      </c>
      <c r="BE2851" t="s">
        <v>7333</v>
      </c>
      <c r="BF2851" t="s">
        <v>823</v>
      </c>
    </row>
    <row r="2852" spans="1:58">
      <c r="A2852" t="s">
        <v>829</v>
      </c>
      <c r="B2852">
        <v>6</v>
      </c>
      <c r="C2852">
        <v>0</v>
      </c>
      <c r="D2852">
        <v>10989</v>
      </c>
      <c r="E2852" t="s">
        <v>7467</v>
      </c>
      <c r="F2852">
        <v>53510611</v>
      </c>
      <c r="G2852" t="s">
        <v>2041</v>
      </c>
      <c r="H2852">
        <v>0</v>
      </c>
      <c r="I2852" t="s">
        <v>7382</v>
      </c>
      <c r="J2852">
        <v>80</v>
      </c>
      <c r="K2852">
        <v>3</v>
      </c>
      <c r="M2852" t="s">
        <v>1757</v>
      </c>
      <c r="N2852" t="s">
        <v>1757</v>
      </c>
      <c r="O2852" t="s">
        <v>1756</v>
      </c>
      <c r="P2852" t="s">
        <v>1756</v>
      </c>
      <c r="Q2852" s="387">
        <v>240</v>
      </c>
      <c r="R2852">
        <v>31.200000000000003</v>
      </c>
      <c r="S2852">
        <v>271.2</v>
      </c>
      <c r="T2852" s="388">
        <v>44566</v>
      </c>
      <c r="U2852">
        <v>0</v>
      </c>
      <c r="V2852" t="s">
        <v>836</v>
      </c>
      <c r="W2852" s="388">
        <v>44578</v>
      </c>
      <c r="X2852">
        <v>175</v>
      </c>
      <c r="Y2852">
        <v>0</v>
      </c>
      <c r="Z2852">
        <v>0</v>
      </c>
      <c r="AA2852" t="s">
        <v>1758</v>
      </c>
      <c r="AB2852" t="s">
        <v>7329</v>
      </c>
      <c r="AD2852" t="s">
        <v>2045</v>
      </c>
      <c r="AE2852" t="s">
        <v>2046</v>
      </c>
      <c r="AI2852" t="s">
        <v>1761</v>
      </c>
      <c r="AL2852" t="s">
        <v>7468</v>
      </c>
      <c r="AM2852">
        <v>6</v>
      </c>
      <c r="AN2852" t="s">
        <v>2851</v>
      </c>
      <c r="AO2852" t="s">
        <v>2852</v>
      </c>
      <c r="AP2852">
        <v>0</v>
      </c>
      <c r="AQ2852" s="388">
        <v>44572</v>
      </c>
      <c r="AS2852" t="s">
        <v>1765</v>
      </c>
      <c r="AT2852" s="388">
        <v>44575</v>
      </c>
      <c r="AU2852" t="s">
        <v>1756</v>
      </c>
      <c r="AV2852" t="s">
        <v>1756</v>
      </c>
      <c r="AZ2852" t="s">
        <v>1766</v>
      </c>
      <c r="BA2852" t="s">
        <v>1767</v>
      </c>
      <c r="BB2852" t="s">
        <v>7471</v>
      </c>
      <c r="BC2852" t="s">
        <v>7472</v>
      </c>
      <c r="BD2852" t="s">
        <v>1756</v>
      </c>
      <c r="BE2852" t="s">
        <v>7333</v>
      </c>
      <c r="BF2852" t="s">
        <v>823</v>
      </c>
    </row>
    <row r="2853" spans="1:58">
      <c r="A2853" t="s">
        <v>829</v>
      </c>
      <c r="B2853">
        <v>6</v>
      </c>
      <c r="C2853">
        <v>0</v>
      </c>
      <c r="D2853">
        <v>10988</v>
      </c>
      <c r="E2853" t="s">
        <v>7473</v>
      </c>
      <c r="F2853">
        <v>53510611</v>
      </c>
      <c r="G2853" t="s">
        <v>2041</v>
      </c>
      <c r="H2853">
        <v>0</v>
      </c>
      <c r="I2853" t="s">
        <v>2052</v>
      </c>
      <c r="J2853">
        <v>75</v>
      </c>
      <c r="K2853">
        <v>3</v>
      </c>
      <c r="L2853" t="s">
        <v>1771</v>
      </c>
      <c r="M2853" t="s">
        <v>1756</v>
      </c>
      <c r="N2853" t="s">
        <v>1756</v>
      </c>
      <c r="O2853" t="s">
        <v>1757</v>
      </c>
      <c r="P2853" t="s">
        <v>1757</v>
      </c>
      <c r="Q2853" s="387">
        <v>225</v>
      </c>
      <c r="R2853">
        <v>29.25</v>
      </c>
      <c r="S2853">
        <v>254.24999999999997</v>
      </c>
      <c r="T2853" s="388">
        <v>44566</v>
      </c>
      <c r="U2853">
        <v>0</v>
      </c>
      <c r="V2853" t="s">
        <v>836</v>
      </c>
      <c r="W2853" s="388">
        <v>44578</v>
      </c>
      <c r="X2853">
        <v>175</v>
      </c>
      <c r="Y2853">
        <v>0</v>
      </c>
      <c r="Z2853">
        <v>0</v>
      </c>
      <c r="AA2853" t="s">
        <v>1758</v>
      </c>
      <c r="AB2853" t="s">
        <v>7329</v>
      </c>
      <c r="AD2853" t="s">
        <v>2045</v>
      </c>
      <c r="AE2853" t="s">
        <v>2046</v>
      </c>
      <c r="AI2853" t="s">
        <v>1761</v>
      </c>
      <c r="AL2853" t="s">
        <v>7474</v>
      </c>
      <c r="AM2853">
        <v>6</v>
      </c>
      <c r="AN2853" t="s">
        <v>7475</v>
      </c>
      <c r="AO2853" t="s">
        <v>7476</v>
      </c>
      <c r="AP2853">
        <v>0</v>
      </c>
      <c r="AQ2853" s="388">
        <v>44572</v>
      </c>
      <c r="AS2853" t="s">
        <v>1765</v>
      </c>
      <c r="AT2853" s="388">
        <v>44575</v>
      </c>
      <c r="AU2853" t="s">
        <v>1756</v>
      </c>
      <c r="AV2853" t="s">
        <v>1756</v>
      </c>
      <c r="AZ2853" t="s">
        <v>1766</v>
      </c>
      <c r="BA2853" t="s">
        <v>1767</v>
      </c>
      <c r="BB2853" t="s">
        <v>7477</v>
      </c>
      <c r="BC2853" t="s">
        <v>7478</v>
      </c>
      <c r="BD2853" t="s">
        <v>1756</v>
      </c>
      <c r="BE2853" t="s">
        <v>7333</v>
      </c>
      <c r="BF2853" t="s">
        <v>823</v>
      </c>
    </row>
    <row r="2854" spans="1:58">
      <c r="A2854" t="s">
        <v>829</v>
      </c>
      <c r="B2854">
        <v>6</v>
      </c>
      <c r="C2854">
        <v>0</v>
      </c>
      <c r="D2854">
        <v>10988</v>
      </c>
      <c r="E2854" t="s">
        <v>7473</v>
      </c>
      <c r="F2854">
        <v>53510611</v>
      </c>
      <c r="G2854" t="s">
        <v>2041</v>
      </c>
      <c r="H2854">
        <v>0</v>
      </c>
      <c r="I2854" t="s">
        <v>7382</v>
      </c>
      <c r="J2854">
        <v>80</v>
      </c>
      <c r="K2854">
        <v>3</v>
      </c>
      <c r="M2854" t="s">
        <v>1757</v>
      </c>
      <c r="N2854" t="s">
        <v>1757</v>
      </c>
      <c r="O2854" t="s">
        <v>1756</v>
      </c>
      <c r="P2854" t="s">
        <v>1756</v>
      </c>
      <c r="Q2854" s="387">
        <v>240</v>
      </c>
      <c r="R2854">
        <v>31.200000000000003</v>
      </c>
      <c r="S2854">
        <v>271.2</v>
      </c>
      <c r="T2854" s="388">
        <v>44566</v>
      </c>
      <c r="U2854">
        <v>0</v>
      </c>
      <c r="V2854" t="s">
        <v>836</v>
      </c>
      <c r="W2854" s="388">
        <v>44578</v>
      </c>
      <c r="X2854">
        <v>175</v>
      </c>
      <c r="Y2854">
        <v>0</v>
      </c>
      <c r="Z2854">
        <v>0</v>
      </c>
      <c r="AA2854" t="s">
        <v>1758</v>
      </c>
      <c r="AB2854" t="s">
        <v>7329</v>
      </c>
      <c r="AD2854" t="s">
        <v>2045</v>
      </c>
      <c r="AE2854" t="s">
        <v>2046</v>
      </c>
      <c r="AI2854" t="s">
        <v>1761</v>
      </c>
      <c r="AL2854" t="s">
        <v>7474</v>
      </c>
      <c r="AM2854">
        <v>6</v>
      </c>
      <c r="AN2854" t="s">
        <v>7475</v>
      </c>
      <c r="AO2854" t="s">
        <v>7476</v>
      </c>
      <c r="AP2854">
        <v>0</v>
      </c>
      <c r="AQ2854" s="388">
        <v>44572</v>
      </c>
      <c r="AS2854" t="s">
        <v>1765</v>
      </c>
      <c r="AT2854" s="388">
        <v>44575</v>
      </c>
      <c r="AU2854" t="s">
        <v>1756</v>
      </c>
      <c r="AV2854" t="s">
        <v>1756</v>
      </c>
      <c r="AZ2854" t="s">
        <v>1766</v>
      </c>
      <c r="BA2854" t="s">
        <v>1767</v>
      </c>
      <c r="BB2854" t="s">
        <v>7479</v>
      </c>
      <c r="BC2854" t="s">
        <v>7480</v>
      </c>
      <c r="BD2854" t="s">
        <v>1756</v>
      </c>
      <c r="BE2854" t="s">
        <v>7333</v>
      </c>
      <c r="BF2854" t="s">
        <v>823</v>
      </c>
    </row>
    <row r="2855" spans="1:58">
      <c r="A2855" t="s">
        <v>829</v>
      </c>
      <c r="B2855">
        <v>6</v>
      </c>
      <c r="C2855">
        <v>0</v>
      </c>
      <c r="D2855">
        <v>10980</v>
      </c>
      <c r="E2855" t="s">
        <v>7481</v>
      </c>
      <c r="F2855">
        <v>53510611</v>
      </c>
      <c r="G2855" t="s">
        <v>2041</v>
      </c>
      <c r="H2855">
        <v>0</v>
      </c>
      <c r="I2855" t="s">
        <v>7482</v>
      </c>
      <c r="J2855">
        <v>70</v>
      </c>
      <c r="K2855">
        <v>3</v>
      </c>
      <c r="L2855" t="s">
        <v>1771</v>
      </c>
      <c r="M2855" t="s">
        <v>1756</v>
      </c>
      <c r="N2855" t="s">
        <v>1756</v>
      </c>
      <c r="O2855" t="s">
        <v>2104</v>
      </c>
      <c r="P2855" t="s">
        <v>1757</v>
      </c>
      <c r="Q2855" s="387">
        <v>210</v>
      </c>
      <c r="R2855">
        <v>27.3</v>
      </c>
      <c r="S2855">
        <v>237.29999999999998</v>
      </c>
      <c r="T2855" s="388">
        <v>44564</v>
      </c>
      <c r="U2855">
        <v>0</v>
      </c>
      <c r="V2855" t="s">
        <v>836</v>
      </c>
      <c r="W2855" s="388">
        <v>44578</v>
      </c>
      <c r="X2855">
        <v>175</v>
      </c>
      <c r="Y2855">
        <v>0</v>
      </c>
      <c r="Z2855">
        <v>0</v>
      </c>
      <c r="AA2855" t="s">
        <v>1758</v>
      </c>
      <c r="AB2855" t="s">
        <v>7329</v>
      </c>
      <c r="AD2855" t="s">
        <v>2045</v>
      </c>
      <c r="AE2855" t="s">
        <v>2046</v>
      </c>
      <c r="AI2855" t="s">
        <v>1761</v>
      </c>
      <c r="AL2855" t="s">
        <v>7483</v>
      </c>
      <c r="AM2855">
        <v>6</v>
      </c>
      <c r="AN2855" t="s">
        <v>3184</v>
      </c>
      <c r="AO2855" t="s">
        <v>3185</v>
      </c>
      <c r="AP2855">
        <v>0</v>
      </c>
      <c r="AQ2855" s="388">
        <v>44572</v>
      </c>
      <c r="AS2855" t="s">
        <v>1765</v>
      </c>
      <c r="AT2855" s="388">
        <v>44574</v>
      </c>
      <c r="AU2855" t="s">
        <v>1756</v>
      </c>
      <c r="AV2855" t="s">
        <v>1756</v>
      </c>
      <c r="AZ2855" t="s">
        <v>1766</v>
      </c>
      <c r="BA2855" t="s">
        <v>1767</v>
      </c>
      <c r="BB2855" t="s">
        <v>7484</v>
      </c>
      <c r="BC2855" t="s">
        <v>7485</v>
      </c>
      <c r="BD2855" t="s">
        <v>1756</v>
      </c>
      <c r="BE2855" t="s">
        <v>7333</v>
      </c>
      <c r="BF2855" t="s">
        <v>823</v>
      </c>
    </row>
    <row r="2856" spans="1:58">
      <c r="A2856" t="s">
        <v>829</v>
      </c>
      <c r="B2856">
        <v>6</v>
      </c>
      <c r="C2856">
        <v>0</v>
      </c>
      <c r="D2856">
        <v>10980</v>
      </c>
      <c r="E2856" t="s">
        <v>7481</v>
      </c>
      <c r="F2856">
        <v>53510611</v>
      </c>
      <c r="G2856" t="s">
        <v>2041</v>
      </c>
      <c r="H2856">
        <v>0</v>
      </c>
      <c r="I2856" t="s">
        <v>7486</v>
      </c>
      <c r="J2856">
        <v>50</v>
      </c>
      <c r="K2856">
        <v>3</v>
      </c>
      <c r="L2856" t="s">
        <v>1771</v>
      </c>
      <c r="M2856" t="s">
        <v>1757</v>
      </c>
      <c r="N2856" t="s">
        <v>1757</v>
      </c>
      <c r="O2856" t="s">
        <v>1756</v>
      </c>
      <c r="P2856" t="s">
        <v>1756</v>
      </c>
      <c r="Q2856" s="387">
        <v>150</v>
      </c>
      <c r="R2856">
        <v>19.5</v>
      </c>
      <c r="S2856">
        <v>169.49999999999997</v>
      </c>
      <c r="T2856" s="388">
        <v>44564</v>
      </c>
      <c r="U2856">
        <v>0</v>
      </c>
      <c r="V2856" t="s">
        <v>836</v>
      </c>
      <c r="W2856" s="388">
        <v>44578</v>
      </c>
      <c r="X2856">
        <v>175</v>
      </c>
      <c r="Y2856">
        <v>0</v>
      </c>
      <c r="Z2856">
        <v>0</v>
      </c>
      <c r="AA2856" t="s">
        <v>1758</v>
      </c>
      <c r="AB2856" t="s">
        <v>7329</v>
      </c>
      <c r="AD2856" t="s">
        <v>2045</v>
      </c>
      <c r="AE2856" t="s">
        <v>2046</v>
      </c>
      <c r="AI2856" t="s">
        <v>1761</v>
      </c>
      <c r="AL2856" t="s">
        <v>7483</v>
      </c>
      <c r="AM2856">
        <v>6</v>
      </c>
      <c r="AN2856" t="s">
        <v>3184</v>
      </c>
      <c r="AO2856" t="s">
        <v>3185</v>
      </c>
      <c r="AP2856">
        <v>0</v>
      </c>
      <c r="AQ2856" s="388">
        <v>44572</v>
      </c>
      <c r="AS2856" t="s">
        <v>1765</v>
      </c>
      <c r="AT2856" s="388">
        <v>44574</v>
      </c>
      <c r="AU2856" t="s">
        <v>1756</v>
      </c>
      <c r="AV2856" t="s">
        <v>1756</v>
      </c>
      <c r="AZ2856" t="s">
        <v>1766</v>
      </c>
      <c r="BA2856" t="s">
        <v>1767</v>
      </c>
      <c r="BB2856" t="s">
        <v>7487</v>
      </c>
      <c r="BC2856" t="s">
        <v>7488</v>
      </c>
      <c r="BD2856" t="s">
        <v>1756</v>
      </c>
      <c r="BE2856" t="s">
        <v>7333</v>
      </c>
      <c r="BF2856" t="s">
        <v>823</v>
      </c>
    </row>
    <row r="2857" spans="1:58">
      <c r="A2857" t="s">
        <v>829</v>
      </c>
      <c r="B2857">
        <v>6</v>
      </c>
      <c r="C2857">
        <v>0</v>
      </c>
      <c r="D2857">
        <v>10979</v>
      </c>
      <c r="E2857" t="s">
        <v>7489</v>
      </c>
      <c r="F2857">
        <v>53510611</v>
      </c>
      <c r="G2857" t="s">
        <v>2041</v>
      </c>
      <c r="H2857">
        <v>0</v>
      </c>
      <c r="I2857" t="s">
        <v>2052</v>
      </c>
      <c r="J2857">
        <v>75</v>
      </c>
      <c r="K2857">
        <v>3</v>
      </c>
      <c r="L2857" t="s">
        <v>1771</v>
      </c>
      <c r="M2857" t="s">
        <v>1756</v>
      </c>
      <c r="N2857" t="s">
        <v>1756</v>
      </c>
      <c r="O2857" t="s">
        <v>1757</v>
      </c>
      <c r="P2857" t="s">
        <v>1757</v>
      </c>
      <c r="Q2857" s="387">
        <v>225</v>
      </c>
      <c r="R2857">
        <v>29.25</v>
      </c>
      <c r="S2857">
        <v>254.24999999999997</v>
      </c>
      <c r="T2857" s="388">
        <v>44564</v>
      </c>
      <c r="U2857">
        <v>0</v>
      </c>
      <c r="V2857" t="s">
        <v>836</v>
      </c>
      <c r="W2857" s="388">
        <v>44578</v>
      </c>
      <c r="X2857">
        <v>175</v>
      </c>
      <c r="Y2857">
        <v>0</v>
      </c>
      <c r="Z2857">
        <v>0</v>
      </c>
      <c r="AA2857" t="s">
        <v>1758</v>
      </c>
      <c r="AB2857" t="s">
        <v>7329</v>
      </c>
      <c r="AD2857" t="s">
        <v>2045</v>
      </c>
      <c r="AE2857" t="s">
        <v>2046</v>
      </c>
      <c r="AI2857" t="s">
        <v>1761</v>
      </c>
      <c r="AL2857" t="s">
        <v>7422</v>
      </c>
      <c r="AM2857">
        <v>6</v>
      </c>
      <c r="AN2857" t="s">
        <v>2851</v>
      </c>
      <c r="AO2857" t="s">
        <v>2852</v>
      </c>
      <c r="AP2857">
        <v>0</v>
      </c>
      <c r="AQ2857" s="388">
        <v>44572</v>
      </c>
      <c r="AS2857" t="s">
        <v>1765</v>
      </c>
      <c r="AT2857" s="388">
        <v>44574</v>
      </c>
      <c r="AU2857" t="s">
        <v>1756</v>
      </c>
      <c r="AV2857" t="s">
        <v>1756</v>
      </c>
      <c r="AZ2857" t="s">
        <v>1766</v>
      </c>
      <c r="BA2857" t="s">
        <v>1767</v>
      </c>
      <c r="BB2857" t="s">
        <v>7490</v>
      </c>
      <c r="BC2857" t="s">
        <v>7491</v>
      </c>
      <c r="BD2857" t="s">
        <v>1756</v>
      </c>
      <c r="BE2857" t="s">
        <v>7333</v>
      </c>
      <c r="BF2857" t="s">
        <v>823</v>
      </c>
    </row>
    <row r="2858" spans="1:58">
      <c r="A2858" t="s">
        <v>829</v>
      </c>
      <c r="B2858">
        <v>6</v>
      </c>
      <c r="C2858">
        <v>0</v>
      </c>
      <c r="D2858">
        <v>10979</v>
      </c>
      <c r="E2858" t="s">
        <v>7489</v>
      </c>
      <c r="F2858">
        <v>53510611</v>
      </c>
      <c r="G2858" t="s">
        <v>2041</v>
      </c>
      <c r="H2858">
        <v>0</v>
      </c>
      <c r="I2858" t="s">
        <v>2052</v>
      </c>
      <c r="J2858">
        <v>75</v>
      </c>
      <c r="K2858">
        <v>11</v>
      </c>
      <c r="L2858" t="s">
        <v>1771</v>
      </c>
      <c r="M2858" t="s">
        <v>1756</v>
      </c>
      <c r="N2858" t="s">
        <v>1756</v>
      </c>
      <c r="O2858" t="s">
        <v>1757</v>
      </c>
      <c r="P2858" t="s">
        <v>1757</v>
      </c>
      <c r="Q2858" s="387">
        <v>825</v>
      </c>
      <c r="R2858">
        <v>107.25</v>
      </c>
      <c r="S2858">
        <v>932.24999999999989</v>
      </c>
      <c r="T2858" s="388">
        <v>44564</v>
      </c>
      <c r="U2858">
        <v>0</v>
      </c>
      <c r="V2858" t="s">
        <v>836</v>
      </c>
      <c r="W2858" s="388">
        <v>44578</v>
      </c>
      <c r="X2858">
        <v>175</v>
      </c>
      <c r="Y2858">
        <v>0</v>
      </c>
      <c r="Z2858">
        <v>0</v>
      </c>
      <c r="AA2858" t="s">
        <v>1758</v>
      </c>
      <c r="AB2858" t="s">
        <v>7329</v>
      </c>
      <c r="AD2858" t="s">
        <v>2045</v>
      </c>
      <c r="AE2858" t="s">
        <v>2046</v>
      </c>
      <c r="AI2858" t="s">
        <v>1761</v>
      </c>
      <c r="AL2858" t="s">
        <v>7422</v>
      </c>
      <c r="AM2858">
        <v>6</v>
      </c>
      <c r="AN2858" t="s">
        <v>2851</v>
      </c>
      <c r="AO2858" t="s">
        <v>2852</v>
      </c>
      <c r="AP2858">
        <v>0</v>
      </c>
      <c r="AQ2858" s="388">
        <v>44572</v>
      </c>
      <c r="AS2858" t="s">
        <v>1765</v>
      </c>
      <c r="AT2858" s="388">
        <v>44574</v>
      </c>
      <c r="AU2858" t="s">
        <v>1756</v>
      </c>
      <c r="AV2858" t="s">
        <v>1756</v>
      </c>
      <c r="AZ2858" t="s">
        <v>1766</v>
      </c>
      <c r="BA2858" t="s">
        <v>1767</v>
      </c>
      <c r="BB2858" t="s">
        <v>7492</v>
      </c>
      <c r="BC2858" t="s">
        <v>7493</v>
      </c>
      <c r="BD2858" t="s">
        <v>1756</v>
      </c>
      <c r="BE2858" t="s">
        <v>7333</v>
      </c>
      <c r="BF2858" t="s">
        <v>823</v>
      </c>
    </row>
    <row r="2859" spans="1:58">
      <c r="A2859" t="s">
        <v>829</v>
      </c>
      <c r="B2859">
        <v>6</v>
      </c>
      <c r="C2859">
        <v>0</v>
      </c>
      <c r="D2859">
        <v>10979</v>
      </c>
      <c r="E2859" t="s">
        <v>7489</v>
      </c>
      <c r="F2859">
        <v>53510611</v>
      </c>
      <c r="G2859" t="s">
        <v>2041</v>
      </c>
      <c r="H2859">
        <v>0</v>
      </c>
      <c r="I2859" t="s">
        <v>2056</v>
      </c>
      <c r="J2859">
        <v>210</v>
      </c>
      <c r="K2859">
        <v>1</v>
      </c>
      <c r="L2859" t="s">
        <v>1755</v>
      </c>
      <c r="M2859" t="s">
        <v>1756</v>
      </c>
      <c r="N2859" t="s">
        <v>1756</v>
      </c>
      <c r="O2859" t="s">
        <v>1757</v>
      </c>
      <c r="P2859" t="s">
        <v>1757</v>
      </c>
      <c r="Q2859" s="387">
        <v>210</v>
      </c>
      <c r="R2859">
        <v>27.3</v>
      </c>
      <c r="S2859">
        <v>237.29999999999998</v>
      </c>
      <c r="T2859" s="388">
        <v>44564</v>
      </c>
      <c r="U2859">
        <v>0</v>
      </c>
      <c r="V2859" t="s">
        <v>836</v>
      </c>
      <c r="W2859" s="388">
        <v>44578</v>
      </c>
      <c r="X2859">
        <v>175</v>
      </c>
      <c r="Y2859">
        <v>0</v>
      </c>
      <c r="Z2859">
        <v>0</v>
      </c>
      <c r="AA2859" t="s">
        <v>1758</v>
      </c>
      <c r="AB2859" t="s">
        <v>7329</v>
      </c>
      <c r="AD2859" t="s">
        <v>2045</v>
      </c>
      <c r="AE2859" t="s">
        <v>2046</v>
      </c>
      <c r="AI2859" t="s">
        <v>1761</v>
      </c>
      <c r="AL2859" t="s">
        <v>7422</v>
      </c>
      <c r="AM2859">
        <v>6</v>
      </c>
      <c r="AN2859" t="s">
        <v>2851</v>
      </c>
      <c r="AO2859" t="s">
        <v>2852</v>
      </c>
      <c r="AP2859">
        <v>0</v>
      </c>
      <c r="AQ2859" s="388">
        <v>44572</v>
      </c>
      <c r="AS2859" t="s">
        <v>1765</v>
      </c>
      <c r="AT2859" s="388">
        <v>44574</v>
      </c>
      <c r="AU2859" t="s">
        <v>1756</v>
      </c>
      <c r="AV2859" t="s">
        <v>1756</v>
      </c>
      <c r="AZ2859" t="s">
        <v>1766</v>
      </c>
      <c r="BA2859" t="s">
        <v>1767</v>
      </c>
      <c r="BB2859" t="s">
        <v>7494</v>
      </c>
      <c r="BC2859" t="s">
        <v>7495</v>
      </c>
      <c r="BD2859" t="s">
        <v>1756</v>
      </c>
      <c r="BE2859" t="s">
        <v>7333</v>
      </c>
      <c r="BF2859" t="s">
        <v>823</v>
      </c>
    </row>
    <row r="2860" spans="1:58">
      <c r="A2860" t="s">
        <v>829</v>
      </c>
      <c r="B2860">
        <v>6</v>
      </c>
      <c r="C2860">
        <v>0</v>
      </c>
      <c r="D2860">
        <v>10979</v>
      </c>
      <c r="E2860" t="s">
        <v>7489</v>
      </c>
      <c r="F2860">
        <v>53510611</v>
      </c>
      <c r="G2860" t="s">
        <v>2041</v>
      </c>
      <c r="H2860">
        <v>0</v>
      </c>
      <c r="I2860" t="s">
        <v>7382</v>
      </c>
      <c r="J2860">
        <v>80</v>
      </c>
      <c r="K2860">
        <v>3</v>
      </c>
      <c r="M2860" t="s">
        <v>1757</v>
      </c>
      <c r="N2860" t="s">
        <v>1757</v>
      </c>
      <c r="O2860" t="s">
        <v>1756</v>
      </c>
      <c r="P2860" t="s">
        <v>1756</v>
      </c>
      <c r="Q2860" s="387">
        <v>240</v>
      </c>
      <c r="R2860">
        <v>31.200000000000003</v>
      </c>
      <c r="S2860">
        <v>271.2</v>
      </c>
      <c r="T2860" s="388">
        <v>44564</v>
      </c>
      <c r="U2860">
        <v>0</v>
      </c>
      <c r="V2860" t="s">
        <v>836</v>
      </c>
      <c r="W2860" s="388">
        <v>44578</v>
      </c>
      <c r="X2860">
        <v>175</v>
      </c>
      <c r="Y2860">
        <v>0</v>
      </c>
      <c r="Z2860">
        <v>0</v>
      </c>
      <c r="AA2860" t="s">
        <v>1758</v>
      </c>
      <c r="AB2860" t="s">
        <v>7329</v>
      </c>
      <c r="AD2860" t="s">
        <v>2045</v>
      </c>
      <c r="AE2860" t="s">
        <v>2046</v>
      </c>
      <c r="AI2860" t="s">
        <v>1761</v>
      </c>
      <c r="AL2860" t="s">
        <v>7422</v>
      </c>
      <c r="AM2860">
        <v>6</v>
      </c>
      <c r="AN2860" t="s">
        <v>2851</v>
      </c>
      <c r="AO2860" t="s">
        <v>2852</v>
      </c>
      <c r="AP2860">
        <v>0</v>
      </c>
      <c r="AQ2860" s="388">
        <v>44572</v>
      </c>
      <c r="AS2860" t="s">
        <v>1765</v>
      </c>
      <c r="AT2860" s="388">
        <v>44574</v>
      </c>
      <c r="AU2860" t="s">
        <v>1756</v>
      </c>
      <c r="AV2860" t="s">
        <v>1756</v>
      </c>
      <c r="AZ2860" t="s">
        <v>1766</v>
      </c>
      <c r="BA2860" t="s">
        <v>1767</v>
      </c>
      <c r="BB2860" t="s">
        <v>7496</v>
      </c>
      <c r="BC2860" t="s">
        <v>7497</v>
      </c>
      <c r="BD2860" t="s">
        <v>1756</v>
      </c>
      <c r="BE2860" t="s">
        <v>7333</v>
      </c>
      <c r="BF2860" t="s">
        <v>823</v>
      </c>
    </row>
    <row r="2861" spans="1:58">
      <c r="A2861" t="s">
        <v>829</v>
      </c>
      <c r="B2861">
        <v>6</v>
      </c>
      <c r="C2861">
        <v>0</v>
      </c>
      <c r="D2861">
        <v>10979</v>
      </c>
      <c r="E2861" t="s">
        <v>7489</v>
      </c>
      <c r="F2861">
        <v>53510611</v>
      </c>
      <c r="G2861" t="s">
        <v>2041</v>
      </c>
      <c r="H2861">
        <v>0</v>
      </c>
      <c r="I2861" t="s">
        <v>2073</v>
      </c>
      <c r="J2861">
        <v>243.75</v>
      </c>
      <c r="K2861">
        <v>1</v>
      </c>
      <c r="L2861" t="s">
        <v>1755</v>
      </c>
      <c r="M2861" t="s">
        <v>2074</v>
      </c>
      <c r="N2861" t="s">
        <v>1757</v>
      </c>
      <c r="O2861" t="s">
        <v>1756</v>
      </c>
      <c r="P2861" t="s">
        <v>1756</v>
      </c>
      <c r="Q2861" s="387">
        <v>243.75</v>
      </c>
      <c r="R2861">
        <v>31.6875</v>
      </c>
      <c r="S2861">
        <v>275.4375</v>
      </c>
      <c r="T2861" s="388">
        <v>44564</v>
      </c>
      <c r="U2861">
        <v>0</v>
      </c>
      <c r="V2861" t="s">
        <v>836</v>
      </c>
      <c r="W2861" s="388">
        <v>44578</v>
      </c>
      <c r="X2861">
        <v>175</v>
      </c>
      <c r="Y2861">
        <v>0</v>
      </c>
      <c r="Z2861">
        <v>0</v>
      </c>
      <c r="AA2861" t="s">
        <v>1758</v>
      </c>
      <c r="AB2861" t="s">
        <v>7329</v>
      </c>
      <c r="AD2861" t="s">
        <v>2045</v>
      </c>
      <c r="AE2861" t="s">
        <v>2046</v>
      </c>
      <c r="AI2861" t="s">
        <v>1761</v>
      </c>
      <c r="AL2861" t="s">
        <v>7422</v>
      </c>
      <c r="AM2861">
        <v>6</v>
      </c>
      <c r="AN2861" t="s">
        <v>2851</v>
      </c>
      <c r="AO2861" t="s">
        <v>2852</v>
      </c>
      <c r="AP2861">
        <v>0</v>
      </c>
      <c r="AQ2861" s="388">
        <v>44572</v>
      </c>
      <c r="AS2861" t="s">
        <v>1765</v>
      </c>
      <c r="AT2861" s="388">
        <v>44574</v>
      </c>
      <c r="AU2861" t="s">
        <v>1756</v>
      </c>
      <c r="AV2861" t="s">
        <v>1756</v>
      </c>
      <c r="AZ2861" t="s">
        <v>1766</v>
      </c>
      <c r="BA2861" t="s">
        <v>1767</v>
      </c>
      <c r="BB2861" t="s">
        <v>7498</v>
      </c>
      <c r="BC2861" t="s">
        <v>7499</v>
      </c>
      <c r="BD2861" t="s">
        <v>1756</v>
      </c>
      <c r="BE2861" t="s">
        <v>7333</v>
      </c>
      <c r="BF2861" t="s">
        <v>823</v>
      </c>
    </row>
    <row r="2862" spans="1:58">
      <c r="A2862" t="s">
        <v>829</v>
      </c>
      <c r="B2862">
        <v>6</v>
      </c>
      <c r="C2862">
        <v>0</v>
      </c>
      <c r="D2862">
        <v>10979</v>
      </c>
      <c r="E2862" t="s">
        <v>7489</v>
      </c>
      <c r="F2862">
        <v>53510611</v>
      </c>
      <c r="G2862" t="s">
        <v>2041</v>
      </c>
      <c r="H2862">
        <v>0</v>
      </c>
      <c r="I2862" t="s">
        <v>2083</v>
      </c>
      <c r="J2862">
        <v>12.21</v>
      </c>
      <c r="K2862">
        <v>9</v>
      </c>
      <c r="L2862" t="s">
        <v>1771</v>
      </c>
      <c r="M2862" t="s">
        <v>2084</v>
      </c>
      <c r="N2862" t="s">
        <v>1757</v>
      </c>
      <c r="O2862" t="s">
        <v>1756</v>
      </c>
      <c r="P2862" t="s">
        <v>1756</v>
      </c>
      <c r="Q2862" s="387">
        <v>109.89</v>
      </c>
      <c r="R2862">
        <v>14.2857</v>
      </c>
      <c r="S2862">
        <v>124.17569999999999</v>
      </c>
      <c r="T2862" s="388">
        <v>44564</v>
      </c>
      <c r="U2862">
        <v>0</v>
      </c>
      <c r="V2862" t="s">
        <v>836</v>
      </c>
      <c r="W2862" s="388">
        <v>44578</v>
      </c>
      <c r="X2862">
        <v>175</v>
      </c>
      <c r="Y2862">
        <v>0</v>
      </c>
      <c r="Z2862">
        <v>0</v>
      </c>
      <c r="AA2862" t="s">
        <v>1758</v>
      </c>
      <c r="AB2862" t="s">
        <v>7329</v>
      </c>
      <c r="AD2862" t="s">
        <v>2045</v>
      </c>
      <c r="AE2862" t="s">
        <v>2046</v>
      </c>
      <c r="AI2862" t="s">
        <v>1761</v>
      </c>
      <c r="AL2862" t="s">
        <v>7422</v>
      </c>
      <c r="AM2862">
        <v>6</v>
      </c>
      <c r="AN2862" t="s">
        <v>2851</v>
      </c>
      <c r="AO2862" t="s">
        <v>2852</v>
      </c>
      <c r="AP2862">
        <v>0</v>
      </c>
      <c r="AQ2862" s="388">
        <v>44572</v>
      </c>
      <c r="AS2862" t="s">
        <v>1765</v>
      </c>
      <c r="AT2862" s="388">
        <v>44574</v>
      </c>
      <c r="AU2862" t="s">
        <v>1756</v>
      </c>
      <c r="AV2862" t="s">
        <v>1756</v>
      </c>
      <c r="AZ2862" t="s">
        <v>1766</v>
      </c>
      <c r="BA2862" t="s">
        <v>1767</v>
      </c>
      <c r="BB2862" t="s">
        <v>7500</v>
      </c>
      <c r="BC2862" t="s">
        <v>7501</v>
      </c>
      <c r="BD2862" t="s">
        <v>1756</v>
      </c>
      <c r="BE2862" t="s">
        <v>7333</v>
      </c>
      <c r="BF2862" t="s">
        <v>823</v>
      </c>
    </row>
    <row r="2863" spans="1:58">
      <c r="A2863" t="s">
        <v>829</v>
      </c>
      <c r="B2863">
        <v>6</v>
      </c>
      <c r="C2863">
        <v>0</v>
      </c>
      <c r="D2863">
        <v>10979</v>
      </c>
      <c r="E2863" t="s">
        <v>7489</v>
      </c>
      <c r="F2863">
        <v>53510611</v>
      </c>
      <c r="G2863" t="s">
        <v>2041</v>
      </c>
      <c r="H2863">
        <v>0</v>
      </c>
      <c r="I2863" t="s">
        <v>2089</v>
      </c>
      <c r="J2863">
        <v>146.96</v>
      </c>
      <c r="K2863">
        <v>9</v>
      </c>
      <c r="L2863" t="s">
        <v>2063</v>
      </c>
      <c r="M2863" t="s">
        <v>2090</v>
      </c>
      <c r="N2863" t="s">
        <v>1757</v>
      </c>
      <c r="O2863" t="s">
        <v>1756</v>
      </c>
      <c r="P2863" t="s">
        <v>1756</v>
      </c>
      <c r="Q2863" s="387">
        <v>1322.64</v>
      </c>
      <c r="R2863">
        <v>171.94320000000002</v>
      </c>
      <c r="S2863">
        <v>1494.5832</v>
      </c>
      <c r="T2863" s="388">
        <v>44564</v>
      </c>
      <c r="U2863">
        <v>0</v>
      </c>
      <c r="V2863" t="s">
        <v>836</v>
      </c>
      <c r="W2863" s="388">
        <v>44578</v>
      </c>
      <c r="X2863">
        <v>175</v>
      </c>
      <c r="Y2863">
        <v>0</v>
      </c>
      <c r="Z2863">
        <v>0</v>
      </c>
      <c r="AA2863" t="s">
        <v>1758</v>
      </c>
      <c r="AB2863" t="s">
        <v>7329</v>
      </c>
      <c r="AD2863" t="s">
        <v>2045</v>
      </c>
      <c r="AE2863" t="s">
        <v>2046</v>
      </c>
      <c r="AI2863" t="s">
        <v>1761</v>
      </c>
      <c r="AL2863" t="s">
        <v>7422</v>
      </c>
      <c r="AM2863">
        <v>6</v>
      </c>
      <c r="AN2863" t="s">
        <v>2851</v>
      </c>
      <c r="AO2863" t="s">
        <v>2852</v>
      </c>
      <c r="AP2863">
        <v>1</v>
      </c>
      <c r="AQ2863" s="388">
        <v>44572</v>
      </c>
      <c r="AS2863" t="s">
        <v>1765</v>
      </c>
      <c r="AT2863" s="388">
        <v>44574</v>
      </c>
      <c r="AU2863" t="s">
        <v>1756</v>
      </c>
      <c r="AV2863" t="s">
        <v>1756</v>
      </c>
      <c r="AZ2863" t="s">
        <v>1766</v>
      </c>
      <c r="BA2863" t="s">
        <v>1767</v>
      </c>
      <c r="BB2863" t="s">
        <v>7502</v>
      </c>
      <c r="BC2863" t="s">
        <v>7503</v>
      </c>
      <c r="BD2863" t="s">
        <v>1756</v>
      </c>
      <c r="BE2863" t="s">
        <v>7333</v>
      </c>
      <c r="BF2863" t="s">
        <v>823</v>
      </c>
    </row>
    <row r="2864" spans="1:58">
      <c r="A2864" t="s">
        <v>829</v>
      </c>
      <c r="B2864">
        <v>6</v>
      </c>
      <c r="C2864">
        <v>0</v>
      </c>
      <c r="D2864">
        <v>10969</v>
      </c>
      <c r="E2864" t="s">
        <v>7504</v>
      </c>
      <c r="F2864">
        <v>53510611</v>
      </c>
      <c r="G2864" t="s">
        <v>2041</v>
      </c>
      <c r="H2864">
        <v>0</v>
      </c>
      <c r="I2864" t="s">
        <v>2052</v>
      </c>
      <c r="J2864">
        <v>75</v>
      </c>
      <c r="K2864">
        <v>6</v>
      </c>
      <c r="L2864" t="s">
        <v>1771</v>
      </c>
      <c r="M2864" t="s">
        <v>1756</v>
      </c>
      <c r="N2864" t="s">
        <v>1756</v>
      </c>
      <c r="O2864" t="s">
        <v>1757</v>
      </c>
      <c r="P2864" t="s">
        <v>1757</v>
      </c>
      <c r="Q2864" s="387">
        <v>450</v>
      </c>
      <c r="R2864">
        <v>58.5</v>
      </c>
      <c r="S2864">
        <v>508.49999999999994</v>
      </c>
      <c r="T2864" s="388">
        <v>44563</v>
      </c>
      <c r="U2864">
        <v>0</v>
      </c>
      <c r="V2864" t="s">
        <v>836</v>
      </c>
      <c r="W2864" s="388">
        <v>44578</v>
      </c>
      <c r="X2864">
        <v>175</v>
      </c>
      <c r="Y2864">
        <v>0</v>
      </c>
      <c r="Z2864">
        <v>0</v>
      </c>
      <c r="AA2864" t="s">
        <v>1758</v>
      </c>
      <c r="AB2864" t="s">
        <v>7329</v>
      </c>
      <c r="AD2864" t="s">
        <v>2045</v>
      </c>
      <c r="AE2864" t="s">
        <v>2046</v>
      </c>
      <c r="AI2864" t="s">
        <v>1761</v>
      </c>
      <c r="AL2864" t="s">
        <v>7505</v>
      </c>
      <c r="AM2864">
        <v>6</v>
      </c>
      <c r="AN2864" t="s">
        <v>3239</v>
      </c>
      <c r="AO2864" t="s">
        <v>7506</v>
      </c>
      <c r="AP2864">
        <v>0</v>
      </c>
      <c r="AQ2864" s="388">
        <v>44571</v>
      </c>
      <c r="AS2864" t="s">
        <v>1765</v>
      </c>
      <c r="AT2864" s="388">
        <v>44573</v>
      </c>
      <c r="AU2864" t="s">
        <v>1756</v>
      </c>
      <c r="AV2864" t="s">
        <v>1756</v>
      </c>
      <c r="AZ2864" t="s">
        <v>1766</v>
      </c>
      <c r="BA2864" t="s">
        <v>1767</v>
      </c>
      <c r="BB2864" t="s">
        <v>7507</v>
      </c>
      <c r="BC2864" t="s">
        <v>7508</v>
      </c>
      <c r="BD2864" t="s">
        <v>1756</v>
      </c>
      <c r="BE2864" t="s">
        <v>7333</v>
      </c>
      <c r="BF2864" t="s">
        <v>823</v>
      </c>
    </row>
    <row r="2865" spans="1:58">
      <c r="A2865" t="s">
        <v>829</v>
      </c>
      <c r="B2865">
        <v>6</v>
      </c>
      <c r="C2865">
        <v>0</v>
      </c>
      <c r="D2865">
        <v>10969</v>
      </c>
      <c r="E2865" t="s">
        <v>7504</v>
      </c>
      <c r="F2865">
        <v>53510611</v>
      </c>
      <c r="G2865" t="s">
        <v>2041</v>
      </c>
      <c r="H2865">
        <v>0</v>
      </c>
      <c r="I2865" t="s">
        <v>2056</v>
      </c>
      <c r="J2865">
        <v>210</v>
      </c>
      <c r="K2865">
        <v>1</v>
      </c>
      <c r="L2865" t="s">
        <v>1755</v>
      </c>
      <c r="M2865" t="s">
        <v>1756</v>
      </c>
      <c r="N2865" t="s">
        <v>1756</v>
      </c>
      <c r="O2865" t="s">
        <v>1757</v>
      </c>
      <c r="P2865" t="s">
        <v>1757</v>
      </c>
      <c r="Q2865" s="387">
        <v>210</v>
      </c>
      <c r="R2865">
        <v>27.3</v>
      </c>
      <c r="S2865">
        <v>237.29999999999998</v>
      </c>
      <c r="T2865" s="388">
        <v>44563</v>
      </c>
      <c r="U2865">
        <v>0</v>
      </c>
      <c r="V2865" t="s">
        <v>836</v>
      </c>
      <c r="W2865" s="388">
        <v>44578</v>
      </c>
      <c r="X2865">
        <v>175</v>
      </c>
      <c r="Y2865">
        <v>0</v>
      </c>
      <c r="Z2865">
        <v>0</v>
      </c>
      <c r="AA2865" t="s">
        <v>1758</v>
      </c>
      <c r="AB2865" t="s">
        <v>7329</v>
      </c>
      <c r="AD2865" t="s">
        <v>2045</v>
      </c>
      <c r="AE2865" t="s">
        <v>2046</v>
      </c>
      <c r="AI2865" t="s">
        <v>1761</v>
      </c>
      <c r="AL2865" t="s">
        <v>7505</v>
      </c>
      <c r="AM2865">
        <v>6</v>
      </c>
      <c r="AN2865" t="s">
        <v>3239</v>
      </c>
      <c r="AO2865" t="s">
        <v>7506</v>
      </c>
      <c r="AP2865">
        <v>0</v>
      </c>
      <c r="AQ2865" s="388">
        <v>44571</v>
      </c>
      <c r="AS2865" t="s">
        <v>1765</v>
      </c>
      <c r="AT2865" s="388">
        <v>44573</v>
      </c>
      <c r="AU2865" t="s">
        <v>1756</v>
      </c>
      <c r="AV2865" t="s">
        <v>1756</v>
      </c>
      <c r="AZ2865" t="s">
        <v>1766</v>
      </c>
      <c r="BA2865" t="s">
        <v>1767</v>
      </c>
      <c r="BB2865" t="s">
        <v>7509</v>
      </c>
      <c r="BC2865" t="s">
        <v>7510</v>
      </c>
      <c r="BD2865" t="s">
        <v>1756</v>
      </c>
      <c r="BE2865" t="s">
        <v>7333</v>
      </c>
      <c r="BF2865" t="s">
        <v>823</v>
      </c>
    </row>
    <row r="2866" spans="1:58">
      <c r="A2866" t="s">
        <v>829</v>
      </c>
      <c r="B2866">
        <v>6</v>
      </c>
      <c r="C2866">
        <v>0</v>
      </c>
      <c r="D2866">
        <v>10969</v>
      </c>
      <c r="E2866" t="s">
        <v>7504</v>
      </c>
      <c r="F2866">
        <v>53510611</v>
      </c>
      <c r="G2866" t="s">
        <v>2041</v>
      </c>
      <c r="H2866">
        <v>0</v>
      </c>
      <c r="I2866" t="s">
        <v>7382</v>
      </c>
      <c r="J2866">
        <v>80</v>
      </c>
      <c r="K2866">
        <v>6</v>
      </c>
      <c r="M2866" t="s">
        <v>1757</v>
      </c>
      <c r="N2866" t="s">
        <v>1757</v>
      </c>
      <c r="O2866" t="s">
        <v>1756</v>
      </c>
      <c r="P2866" t="s">
        <v>1756</v>
      </c>
      <c r="Q2866" s="387">
        <v>480</v>
      </c>
      <c r="R2866">
        <v>62.400000000000006</v>
      </c>
      <c r="S2866">
        <v>542.4</v>
      </c>
      <c r="T2866" s="388">
        <v>44563</v>
      </c>
      <c r="U2866">
        <v>0</v>
      </c>
      <c r="V2866" t="s">
        <v>836</v>
      </c>
      <c r="W2866" s="388">
        <v>44578</v>
      </c>
      <c r="X2866">
        <v>175</v>
      </c>
      <c r="Y2866">
        <v>0</v>
      </c>
      <c r="Z2866">
        <v>0</v>
      </c>
      <c r="AA2866" t="s">
        <v>1758</v>
      </c>
      <c r="AB2866" t="s">
        <v>7329</v>
      </c>
      <c r="AD2866" t="s">
        <v>2045</v>
      </c>
      <c r="AE2866" t="s">
        <v>2046</v>
      </c>
      <c r="AI2866" t="s">
        <v>1761</v>
      </c>
      <c r="AL2866" t="s">
        <v>7505</v>
      </c>
      <c r="AM2866">
        <v>6</v>
      </c>
      <c r="AN2866" t="s">
        <v>3239</v>
      </c>
      <c r="AO2866" t="s">
        <v>7506</v>
      </c>
      <c r="AP2866">
        <v>0</v>
      </c>
      <c r="AQ2866" s="388">
        <v>44571</v>
      </c>
      <c r="AS2866" t="s">
        <v>1765</v>
      </c>
      <c r="AT2866" s="388">
        <v>44573</v>
      </c>
      <c r="AU2866" t="s">
        <v>1756</v>
      </c>
      <c r="AV2866" t="s">
        <v>1756</v>
      </c>
      <c r="AZ2866" t="s">
        <v>1766</v>
      </c>
      <c r="BA2866" t="s">
        <v>1767</v>
      </c>
      <c r="BB2866" t="s">
        <v>7511</v>
      </c>
      <c r="BC2866" t="s">
        <v>7512</v>
      </c>
      <c r="BD2866" t="s">
        <v>1756</v>
      </c>
      <c r="BE2866" t="s">
        <v>7333</v>
      </c>
      <c r="BF2866" t="s">
        <v>823</v>
      </c>
    </row>
    <row r="2867" spans="1:58">
      <c r="A2867" t="s">
        <v>829</v>
      </c>
      <c r="B2867">
        <v>6</v>
      </c>
      <c r="C2867">
        <v>0</v>
      </c>
      <c r="D2867">
        <v>10968</v>
      </c>
      <c r="E2867" t="s">
        <v>7513</v>
      </c>
      <c r="F2867">
        <v>53510611</v>
      </c>
      <c r="G2867" t="s">
        <v>2041</v>
      </c>
      <c r="H2867">
        <v>0</v>
      </c>
      <c r="I2867" t="s">
        <v>2052</v>
      </c>
      <c r="J2867">
        <v>75</v>
      </c>
      <c r="K2867">
        <v>5</v>
      </c>
      <c r="L2867" t="s">
        <v>1771</v>
      </c>
      <c r="M2867" t="s">
        <v>1756</v>
      </c>
      <c r="N2867" t="s">
        <v>1756</v>
      </c>
      <c r="O2867" t="s">
        <v>1757</v>
      </c>
      <c r="P2867" t="s">
        <v>1757</v>
      </c>
      <c r="Q2867" s="387">
        <v>375</v>
      </c>
      <c r="R2867">
        <v>48.75</v>
      </c>
      <c r="S2867">
        <v>423.74999999999994</v>
      </c>
      <c r="T2867" s="388">
        <v>44563</v>
      </c>
      <c r="U2867">
        <v>0</v>
      </c>
      <c r="V2867" t="s">
        <v>836</v>
      </c>
      <c r="W2867" s="388">
        <v>44578</v>
      </c>
      <c r="X2867">
        <v>175</v>
      </c>
      <c r="Y2867">
        <v>0</v>
      </c>
      <c r="Z2867">
        <v>0</v>
      </c>
      <c r="AA2867" t="s">
        <v>1758</v>
      </c>
      <c r="AB2867" t="s">
        <v>7329</v>
      </c>
      <c r="AD2867" t="s">
        <v>2045</v>
      </c>
      <c r="AE2867" t="s">
        <v>2046</v>
      </c>
      <c r="AI2867" t="s">
        <v>1761</v>
      </c>
      <c r="AL2867" t="s">
        <v>7514</v>
      </c>
      <c r="AM2867">
        <v>6</v>
      </c>
      <c r="AN2867" t="s">
        <v>3166</v>
      </c>
      <c r="AO2867" t="s">
        <v>2875</v>
      </c>
      <c r="AP2867">
        <v>0</v>
      </c>
      <c r="AQ2867" s="388">
        <v>44571</v>
      </c>
      <c r="AS2867" t="s">
        <v>1765</v>
      </c>
      <c r="AT2867" s="388">
        <v>44573</v>
      </c>
      <c r="AU2867" t="s">
        <v>1756</v>
      </c>
      <c r="AV2867" t="s">
        <v>1756</v>
      </c>
      <c r="AZ2867" t="s">
        <v>1766</v>
      </c>
      <c r="BA2867" t="s">
        <v>1767</v>
      </c>
      <c r="BB2867" t="s">
        <v>7515</v>
      </c>
      <c r="BC2867" t="s">
        <v>7516</v>
      </c>
      <c r="BD2867" t="s">
        <v>1756</v>
      </c>
      <c r="BE2867" t="s">
        <v>7333</v>
      </c>
      <c r="BF2867" t="s">
        <v>823</v>
      </c>
    </row>
    <row r="2868" spans="1:58">
      <c r="A2868" t="s">
        <v>829</v>
      </c>
      <c r="B2868">
        <v>6</v>
      </c>
      <c r="C2868">
        <v>0</v>
      </c>
      <c r="D2868">
        <v>10968</v>
      </c>
      <c r="E2868" t="s">
        <v>7513</v>
      </c>
      <c r="F2868">
        <v>53510611</v>
      </c>
      <c r="G2868" t="s">
        <v>2041</v>
      </c>
      <c r="H2868">
        <v>0</v>
      </c>
      <c r="I2868" t="s">
        <v>2056</v>
      </c>
      <c r="J2868">
        <v>210</v>
      </c>
      <c r="K2868">
        <v>1</v>
      </c>
      <c r="L2868" t="s">
        <v>1755</v>
      </c>
      <c r="M2868" t="s">
        <v>1756</v>
      </c>
      <c r="N2868" t="s">
        <v>1756</v>
      </c>
      <c r="P2868" t="s">
        <v>1757</v>
      </c>
      <c r="Q2868" s="387">
        <v>210</v>
      </c>
      <c r="R2868">
        <v>27.3</v>
      </c>
      <c r="S2868">
        <v>237.29999999999998</v>
      </c>
      <c r="T2868" s="388">
        <v>44563</v>
      </c>
      <c r="U2868">
        <v>0</v>
      </c>
      <c r="V2868" t="s">
        <v>836</v>
      </c>
      <c r="W2868" s="388">
        <v>44578</v>
      </c>
      <c r="X2868">
        <v>175</v>
      </c>
      <c r="Y2868">
        <v>0</v>
      </c>
      <c r="Z2868">
        <v>0</v>
      </c>
      <c r="AA2868" t="s">
        <v>1758</v>
      </c>
      <c r="AB2868" t="s">
        <v>7329</v>
      </c>
      <c r="AD2868" t="s">
        <v>2045</v>
      </c>
      <c r="AE2868" t="s">
        <v>2046</v>
      </c>
      <c r="AI2868" t="s">
        <v>1761</v>
      </c>
      <c r="AL2868" t="s">
        <v>7514</v>
      </c>
      <c r="AM2868">
        <v>6</v>
      </c>
      <c r="AN2868" t="s">
        <v>3166</v>
      </c>
      <c r="AO2868" t="s">
        <v>2875</v>
      </c>
      <c r="AP2868">
        <v>0</v>
      </c>
      <c r="AQ2868" s="388">
        <v>44571</v>
      </c>
      <c r="AS2868" t="s">
        <v>1765</v>
      </c>
      <c r="AT2868" s="388">
        <v>44573</v>
      </c>
      <c r="AU2868" t="s">
        <v>1756</v>
      </c>
      <c r="AV2868" t="s">
        <v>1756</v>
      </c>
      <c r="AZ2868" t="s">
        <v>1766</v>
      </c>
      <c r="BA2868" t="s">
        <v>1767</v>
      </c>
      <c r="BB2868" t="s">
        <v>7517</v>
      </c>
      <c r="BC2868" t="s">
        <v>7518</v>
      </c>
      <c r="BD2868" t="s">
        <v>1756</v>
      </c>
      <c r="BE2868" t="s">
        <v>7333</v>
      </c>
      <c r="BF2868" t="s">
        <v>823</v>
      </c>
    </row>
    <row r="2869" spans="1:58">
      <c r="A2869" t="s">
        <v>829</v>
      </c>
      <c r="B2869">
        <v>6</v>
      </c>
      <c r="C2869">
        <v>0</v>
      </c>
      <c r="D2869">
        <v>10968</v>
      </c>
      <c r="E2869" t="s">
        <v>7513</v>
      </c>
      <c r="F2869">
        <v>53510611</v>
      </c>
      <c r="G2869" t="s">
        <v>2041</v>
      </c>
      <c r="H2869">
        <v>0</v>
      </c>
      <c r="I2869" t="s">
        <v>2083</v>
      </c>
      <c r="J2869">
        <v>12.21</v>
      </c>
      <c r="K2869">
        <v>1</v>
      </c>
      <c r="L2869" t="s">
        <v>1771</v>
      </c>
      <c r="M2869" t="s">
        <v>2084</v>
      </c>
      <c r="N2869" t="s">
        <v>1757</v>
      </c>
      <c r="O2869" t="s">
        <v>1756</v>
      </c>
      <c r="P2869" t="s">
        <v>1756</v>
      </c>
      <c r="Q2869" s="387">
        <v>12.21</v>
      </c>
      <c r="R2869">
        <v>1.5873000000000002</v>
      </c>
      <c r="S2869">
        <v>13.7973</v>
      </c>
      <c r="T2869" s="388">
        <v>44563</v>
      </c>
      <c r="U2869">
        <v>0</v>
      </c>
      <c r="V2869" t="s">
        <v>836</v>
      </c>
      <c r="W2869" s="388">
        <v>44578</v>
      </c>
      <c r="X2869">
        <v>175</v>
      </c>
      <c r="Y2869">
        <v>0</v>
      </c>
      <c r="Z2869">
        <v>0</v>
      </c>
      <c r="AA2869" t="s">
        <v>1758</v>
      </c>
      <c r="AB2869" t="s">
        <v>7329</v>
      </c>
      <c r="AD2869" t="s">
        <v>2045</v>
      </c>
      <c r="AE2869" t="s">
        <v>2046</v>
      </c>
      <c r="AI2869" t="s">
        <v>1761</v>
      </c>
      <c r="AL2869" t="s">
        <v>7514</v>
      </c>
      <c r="AM2869">
        <v>6</v>
      </c>
      <c r="AN2869" t="s">
        <v>3166</v>
      </c>
      <c r="AO2869" t="s">
        <v>2875</v>
      </c>
      <c r="AP2869">
        <v>0</v>
      </c>
      <c r="AQ2869" s="388">
        <v>44571</v>
      </c>
      <c r="AS2869" t="s">
        <v>1765</v>
      </c>
      <c r="AT2869" s="388">
        <v>44573</v>
      </c>
      <c r="AU2869" t="s">
        <v>1756</v>
      </c>
      <c r="AV2869" t="s">
        <v>1756</v>
      </c>
      <c r="AZ2869" t="s">
        <v>1766</v>
      </c>
      <c r="BA2869" t="s">
        <v>1767</v>
      </c>
      <c r="BB2869" t="s">
        <v>7519</v>
      </c>
      <c r="BC2869" t="s">
        <v>7520</v>
      </c>
      <c r="BD2869" t="s">
        <v>1756</v>
      </c>
      <c r="BE2869" t="s">
        <v>7333</v>
      </c>
      <c r="BF2869" t="s">
        <v>823</v>
      </c>
    </row>
    <row r="2870" spans="1:58">
      <c r="A2870" t="s">
        <v>829</v>
      </c>
      <c r="B2870">
        <v>6</v>
      </c>
      <c r="C2870">
        <v>0</v>
      </c>
      <c r="D2870">
        <v>10968</v>
      </c>
      <c r="E2870" t="s">
        <v>7513</v>
      </c>
      <c r="F2870">
        <v>53510611</v>
      </c>
      <c r="G2870" t="s">
        <v>2041</v>
      </c>
      <c r="H2870">
        <v>0</v>
      </c>
      <c r="I2870" t="s">
        <v>2089</v>
      </c>
      <c r="J2870">
        <v>146.96</v>
      </c>
      <c r="K2870">
        <v>1</v>
      </c>
      <c r="L2870" t="s">
        <v>2063</v>
      </c>
      <c r="M2870" t="s">
        <v>2090</v>
      </c>
      <c r="N2870" t="s">
        <v>1757</v>
      </c>
      <c r="O2870" t="s">
        <v>1756</v>
      </c>
      <c r="P2870" t="s">
        <v>1756</v>
      </c>
      <c r="Q2870" s="387">
        <v>146.96</v>
      </c>
      <c r="R2870">
        <v>19.104800000000001</v>
      </c>
      <c r="S2870">
        <v>166.06479999999999</v>
      </c>
      <c r="T2870" s="388">
        <v>44563</v>
      </c>
      <c r="U2870">
        <v>0</v>
      </c>
      <c r="V2870" t="s">
        <v>836</v>
      </c>
      <c r="W2870" s="388">
        <v>44578</v>
      </c>
      <c r="X2870">
        <v>175</v>
      </c>
      <c r="Y2870">
        <v>0</v>
      </c>
      <c r="Z2870">
        <v>0</v>
      </c>
      <c r="AA2870" t="s">
        <v>1758</v>
      </c>
      <c r="AB2870" t="s">
        <v>7329</v>
      </c>
      <c r="AD2870" t="s">
        <v>2045</v>
      </c>
      <c r="AE2870" t="s">
        <v>2046</v>
      </c>
      <c r="AI2870" t="s">
        <v>1761</v>
      </c>
      <c r="AL2870" t="s">
        <v>7514</v>
      </c>
      <c r="AM2870">
        <v>6</v>
      </c>
      <c r="AN2870" t="s">
        <v>3166</v>
      </c>
      <c r="AO2870" t="s">
        <v>2875</v>
      </c>
      <c r="AP2870">
        <v>0</v>
      </c>
      <c r="AQ2870" s="388">
        <v>44571</v>
      </c>
      <c r="AS2870" t="s">
        <v>1765</v>
      </c>
      <c r="AT2870" s="388">
        <v>44573</v>
      </c>
      <c r="AU2870" t="s">
        <v>1756</v>
      </c>
      <c r="AV2870" t="s">
        <v>1756</v>
      </c>
      <c r="AZ2870" t="s">
        <v>1766</v>
      </c>
      <c r="BA2870" t="s">
        <v>1767</v>
      </c>
      <c r="BB2870" t="s">
        <v>7521</v>
      </c>
      <c r="BC2870" t="s">
        <v>7522</v>
      </c>
      <c r="BD2870" t="s">
        <v>1756</v>
      </c>
      <c r="BE2870" t="s">
        <v>7333</v>
      </c>
      <c r="BF2870" t="s">
        <v>823</v>
      </c>
    </row>
    <row r="2871" spans="1:58">
      <c r="A2871" t="s">
        <v>829</v>
      </c>
      <c r="B2871">
        <v>6</v>
      </c>
      <c r="C2871">
        <v>0</v>
      </c>
      <c r="D2871">
        <v>10967</v>
      </c>
      <c r="E2871" t="s">
        <v>7523</v>
      </c>
      <c r="F2871">
        <v>53510611</v>
      </c>
      <c r="G2871" t="s">
        <v>2041</v>
      </c>
      <c r="H2871">
        <v>0</v>
      </c>
      <c r="I2871" t="s">
        <v>2052</v>
      </c>
      <c r="J2871">
        <v>75</v>
      </c>
      <c r="K2871">
        <v>3</v>
      </c>
      <c r="L2871" t="s">
        <v>1771</v>
      </c>
      <c r="M2871" t="s">
        <v>1756</v>
      </c>
      <c r="N2871" t="s">
        <v>1756</v>
      </c>
      <c r="O2871" t="s">
        <v>2053</v>
      </c>
      <c r="P2871" t="s">
        <v>1757</v>
      </c>
      <c r="Q2871" s="387">
        <v>225</v>
      </c>
      <c r="R2871">
        <v>29.25</v>
      </c>
      <c r="S2871">
        <v>254.24999999999997</v>
      </c>
      <c r="T2871" s="388">
        <v>44563</v>
      </c>
      <c r="U2871">
        <v>0</v>
      </c>
      <c r="V2871" t="s">
        <v>836</v>
      </c>
      <c r="W2871" s="388">
        <v>44578</v>
      </c>
      <c r="X2871">
        <v>175</v>
      </c>
      <c r="Y2871">
        <v>0</v>
      </c>
      <c r="Z2871">
        <v>0</v>
      </c>
      <c r="AA2871" t="s">
        <v>1758</v>
      </c>
      <c r="AB2871" t="s">
        <v>7329</v>
      </c>
      <c r="AD2871" t="s">
        <v>2045</v>
      </c>
      <c r="AE2871" t="s">
        <v>2046</v>
      </c>
      <c r="AI2871" t="s">
        <v>1761</v>
      </c>
      <c r="AL2871" t="s">
        <v>7524</v>
      </c>
      <c r="AM2871">
        <v>6</v>
      </c>
      <c r="AN2871" t="s">
        <v>3166</v>
      </c>
      <c r="AO2871" t="s">
        <v>2875</v>
      </c>
      <c r="AP2871">
        <v>0</v>
      </c>
      <c r="AQ2871" s="388">
        <v>44571</v>
      </c>
      <c r="AS2871" t="s">
        <v>1765</v>
      </c>
      <c r="AT2871" s="388">
        <v>44573</v>
      </c>
      <c r="AU2871" t="s">
        <v>1756</v>
      </c>
      <c r="AV2871" t="s">
        <v>1756</v>
      </c>
      <c r="AZ2871" t="s">
        <v>1766</v>
      </c>
      <c r="BA2871" t="s">
        <v>1767</v>
      </c>
      <c r="BB2871" t="s">
        <v>7525</v>
      </c>
      <c r="BC2871" t="s">
        <v>7526</v>
      </c>
      <c r="BD2871" t="s">
        <v>1756</v>
      </c>
      <c r="BE2871" t="s">
        <v>7333</v>
      </c>
      <c r="BF2871" t="s">
        <v>823</v>
      </c>
    </row>
    <row r="2872" spans="1:58">
      <c r="A2872" t="s">
        <v>829</v>
      </c>
      <c r="B2872">
        <v>6</v>
      </c>
      <c r="C2872">
        <v>0</v>
      </c>
      <c r="D2872">
        <v>10967</v>
      </c>
      <c r="E2872" t="s">
        <v>7523</v>
      </c>
      <c r="F2872">
        <v>53510611</v>
      </c>
      <c r="G2872" t="s">
        <v>2041</v>
      </c>
      <c r="H2872">
        <v>0</v>
      </c>
      <c r="I2872" t="s">
        <v>2052</v>
      </c>
      <c r="J2872">
        <v>75</v>
      </c>
      <c r="K2872">
        <v>1</v>
      </c>
      <c r="L2872" t="s">
        <v>1771</v>
      </c>
      <c r="M2872" t="s">
        <v>1756</v>
      </c>
      <c r="N2872" t="s">
        <v>1756</v>
      </c>
      <c r="O2872" t="s">
        <v>2053</v>
      </c>
      <c r="P2872" t="s">
        <v>1757</v>
      </c>
      <c r="Q2872" s="387">
        <v>75</v>
      </c>
      <c r="R2872">
        <v>9.75</v>
      </c>
      <c r="S2872">
        <v>84.749999999999986</v>
      </c>
      <c r="T2872" s="388">
        <v>44563</v>
      </c>
      <c r="U2872">
        <v>0</v>
      </c>
      <c r="V2872" t="s">
        <v>836</v>
      </c>
      <c r="W2872" s="388">
        <v>44578</v>
      </c>
      <c r="X2872">
        <v>175</v>
      </c>
      <c r="Y2872">
        <v>0</v>
      </c>
      <c r="Z2872">
        <v>0</v>
      </c>
      <c r="AA2872" t="s">
        <v>1758</v>
      </c>
      <c r="AB2872" t="s">
        <v>7329</v>
      </c>
      <c r="AD2872" t="s">
        <v>2045</v>
      </c>
      <c r="AE2872" t="s">
        <v>2046</v>
      </c>
      <c r="AI2872" t="s">
        <v>1761</v>
      </c>
      <c r="AL2872" t="s">
        <v>7524</v>
      </c>
      <c r="AM2872">
        <v>6</v>
      </c>
      <c r="AN2872" t="s">
        <v>3166</v>
      </c>
      <c r="AO2872" t="s">
        <v>2875</v>
      </c>
      <c r="AP2872">
        <v>0</v>
      </c>
      <c r="AQ2872" s="388">
        <v>44571</v>
      </c>
      <c r="AS2872" t="s">
        <v>1765</v>
      </c>
      <c r="AT2872" s="388">
        <v>44573</v>
      </c>
      <c r="AU2872" t="s">
        <v>1756</v>
      </c>
      <c r="AV2872" t="s">
        <v>1756</v>
      </c>
      <c r="AZ2872" t="s">
        <v>1766</v>
      </c>
      <c r="BA2872" t="s">
        <v>1767</v>
      </c>
      <c r="BB2872" t="s">
        <v>7527</v>
      </c>
      <c r="BC2872" t="s">
        <v>7528</v>
      </c>
      <c r="BD2872" t="s">
        <v>1756</v>
      </c>
      <c r="BE2872" t="s">
        <v>7333</v>
      </c>
      <c r="BF2872" t="s">
        <v>823</v>
      </c>
    </row>
    <row r="2873" spans="1:58">
      <c r="A2873" t="s">
        <v>829</v>
      </c>
      <c r="B2873">
        <v>6</v>
      </c>
      <c r="C2873">
        <v>0</v>
      </c>
      <c r="D2873">
        <v>10967</v>
      </c>
      <c r="E2873" t="s">
        <v>7523</v>
      </c>
      <c r="F2873">
        <v>53510611</v>
      </c>
      <c r="G2873" t="s">
        <v>2041</v>
      </c>
      <c r="H2873">
        <v>0</v>
      </c>
      <c r="I2873" t="s">
        <v>2073</v>
      </c>
      <c r="J2873">
        <v>243.75</v>
      </c>
      <c r="K2873">
        <v>1</v>
      </c>
      <c r="L2873" t="s">
        <v>1755</v>
      </c>
      <c r="M2873" t="s">
        <v>2074</v>
      </c>
      <c r="N2873" t="s">
        <v>1757</v>
      </c>
      <c r="O2873" t="s">
        <v>1756</v>
      </c>
      <c r="P2873" t="s">
        <v>1756</v>
      </c>
      <c r="Q2873" s="387">
        <v>243.75</v>
      </c>
      <c r="R2873">
        <v>31.6875</v>
      </c>
      <c r="S2873">
        <v>275.4375</v>
      </c>
      <c r="T2873" s="388">
        <v>44563</v>
      </c>
      <c r="U2873">
        <v>0</v>
      </c>
      <c r="V2873" t="s">
        <v>836</v>
      </c>
      <c r="W2873" s="388">
        <v>44578</v>
      </c>
      <c r="X2873">
        <v>175</v>
      </c>
      <c r="Y2873">
        <v>0</v>
      </c>
      <c r="Z2873">
        <v>0</v>
      </c>
      <c r="AA2873" t="s">
        <v>1758</v>
      </c>
      <c r="AB2873" t="s">
        <v>7329</v>
      </c>
      <c r="AD2873" t="s">
        <v>2045</v>
      </c>
      <c r="AE2873" t="s">
        <v>2046</v>
      </c>
      <c r="AI2873" t="s">
        <v>1761</v>
      </c>
      <c r="AL2873" t="s">
        <v>7524</v>
      </c>
      <c r="AM2873">
        <v>6</v>
      </c>
      <c r="AN2873" t="s">
        <v>3166</v>
      </c>
      <c r="AO2873" t="s">
        <v>2875</v>
      </c>
      <c r="AP2873">
        <v>0</v>
      </c>
      <c r="AQ2873" s="388">
        <v>44571</v>
      </c>
      <c r="AS2873" t="s">
        <v>1765</v>
      </c>
      <c r="AT2873" s="388">
        <v>44573</v>
      </c>
      <c r="AU2873" t="s">
        <v>1756</v>
      </c>
      <c r="AV2873" t="s">
        <v>1756</v>
      </c>
      <c r="AZ2873" t="s">
        <v>1766</v>
      </c>
      <c r="BA2873" t="s">
        <v>1767</v>
      </c>
      <c r="BB2873" t="s">
        <v>7529</v>
      </c>
      <c r="BC2873" t="s">
        <v>7530</v>
      </c>
      <c r="BD2873" t="s">
        <v>1756</v>
      </c>
      <c r="BE2873" t="s">
        <v>7333</v>
      </c>
      <c r="BF2873" t="s">
        <v>823</v>
      </c>
    </row>
    <row r="2874" spans="1:58">
      <c r="A2874" t="s">
        <v>829</v>
      </c>
      <c r="B2874">
        <v>6</v>
      </c>
      <c r="C2874">
        <v>0</v>
      </c>
      <c r="D2874">
        <v>10967</v>
      </c>
      <c r="E2874" t="s">
        <v>7523</v>
      </c>
      <c r="F2874">
        <v>53510611</v>
      </c>
      <c r="G2874" t="s">
        <v>2041</v>
      </c>
      <c r="H2874">
        <v>0</v>
      </c>
      <c r="I2874" t="s">
        <v>7531</v>
      </c>
      <c r="J2874">
        <v>126.98</v>
      </c>
      <c r="K2874">
        <v>3</v>
      </c>
      <c r="L2874" t="s">
        <v>2063</v>
      </c>
      <c r="M2874" t="s">
        <v>7532</v>
      </c>
      <c r="N2874" t="s">
        <v>1757</v>
      </c>
      <c r="O2874" t="s">
        <v>1756</v>
      </c>
      <c r="P2874" t="s">
        <v>1756</v>
      </c>
      <c r="Q2874" s="387">
        <v>380.94</v>
      </c>
      <c r="R2874">
        <v>49.522199999999998</v>
      </c>
      <c r="S2874">
        <v>430.46219999999994</v>
      </c>
      <c r="T2874" s="388">
        <v>44563</v>
      </c>
      <c r="U2874">
        <v>0</v>
      </c>
      <c r="V2874" t="s">
        <v>836</v>
      </c>
      <c r="W2874" s="388">
        <v>44578</v>
      </c>
      <c r="X2874">
        <v>175</v>
      </c>
      <c r="Y2874">
        <v>0</v>
      </c>
      <c r="Z2874">
        <v>0</v>
      </c>
      <c r="AA2874" t="s">
        <v>1758</v>
      </c>
      <c r="AB2874" t="s">
        <v>7329</v>
      </c>
      <c r="AD2874" t="s">
        <v>2045</v>
      </c>
      <c r="AE2874" t="s">
        <v>2046</v>
      </c>
      <c r="AI2874" t="s">
        <v>1761</v>
      </c>
      <c r="AL2874" t="s">
        <v>7524</v>
      </c>
      <c r="AM2874">
        <v>6</v>
      </c>
      <c r="AN2874" t="s">
        <v>3166</v>
      </c>
      <c r="AO2874" t="s">
        <v>2875</v>
      </c>
      <c r="AP2874">
        <v>0</v>
      </c>
      <c r="AQ2874" s="388">
        <v>44571</v>
      </c>
      <c r="AS2874" t="s">
        <v>1765</v>
      </c>
      <c r="AT2874" s="388">
        <v>44573</v>
      </c>
      <c r="AU2874" t="s">
        <v>1756</v>
      </c>
      <c r="AV2874" t="s">
        <v>1756</v>
      </c>
      <c r="AZ2874" t="s">
        <v>1766</v>
      </c>
      <c r="BA2874" t="s">
        <v>1767</v>
      </c>
      <c r="BB2874" t="s">
        <v>7533</v>
      </c>
      <c r="BC2874" t="s">
        <v>7534</v>
      </c>
      <c r="BD2874" t="s">
        <v>1756</v>
      </c>
      <c r="BE2874" t="s">
        <v>7333</v>
      </c>
      <c r="BF2874" t="s">
        <v>823</v>
      </c>
    </row>
    <row r="2875" spans="1:58">
      <c r="A2875" t="s">
        <v>829</v>
      </c>
      <c r="B2875">
        <v>6</v>
      </c>
      <c r="C2875">
        <v>0</v>
      </c>
      <c r="D2875">
        <v>10967</v>
      </c>
      <c r="E2875" t="s">
        <v>7523</v>
      </c>
      <c r="F2875">
        <v>53510611</v>
      </c>
      <c r="G2875" t="s">
        <v>2041</v>
      </c>
      <c r="H2875">
        <v>0</v>
      </c>
      <c r="I2875" t="s">
        <v>7535</v>
      </c>
      <c r="J2875">
        <v>217.5</v>
      </c>
      <c r="K2875">
        <v>1</v>
      </c>
      <c r="L2875" t="s">
        <v>2063</v>
      </c>
      <c r="M2875" t="s">
        <v>7536</v>
      </c>
      <c r="N2875" t="s">
        <v>1757</v>
      </c>
      <c r="O2875" t="s">
        <v>1756</v>
      </c>
      <c r="P2875" t="s">
        <v>1756</v>
      </c>
      <c r="Q2875" s="387">
        <v>217.5</v>
      </c>
      <c r="R2875">
        <v>28.275000000000002</v>
      </c>
      <c r="S2875">
        <v>245.77499999999998</v>
      </c>
      <c r="T2875" s="388">
        <v>44563</v>
      </c>
      <c r="U2875">
        <v>0</v>
      </c>
      <c r="V2875" t="s">
        <v>836</v>
      </c>
      <c r="W2875" s="388">
        <v>44578</v>
      </c>
      <c r="X2875">
        <v>175</v>
      </c>
      <c r="Y2875">
        <v>0</v>
      </c>
      <c r="Z2875">
        <v>0</v>
      </c>
      <c r="AA2875" t="s">
        <v>1758</v>
      </c>
      <c r="AB2875" t="s">
        <v>7329</v>
      </c>
      <c r="AD2875" t="s">
        <v>2045</v>
      </c>
      <c r="AE2875" t="s">
        <v>2046</v>
      </c>
      <c r="AI2875" t="s">
        <v>1761</v>
      </c>
      <c r="AL2875" t="s">
        <v>7524</v>
      </c>
      <c r="AM2875">
        <v>6</v>
      </c>
      <c r="AN2875" t="s">
        <v>3166</v>
      </c>
      <c r="AO2875" t="s">
        <v>2875</v>
      </c>
      <c r="AP2875">
        <v>0</v>
      </c>
      <c r="AQ2875" s="388">
        <v>44571</v>
      </c>
      <c r="AS2875" t="s">
        <v>1765</v>
      </c>
      <c r="AT2875" s="388">
        <v>44573</v>
      </c>
      <c r="AU2875" t="s">
        <v>1756</v>
      </c>
      <c r="AV2875" t="s">
        <v>1756</v>
      </c>
      <c r="AZ2875" t="s">
        <v>1766</v>
      </c>
      <c r="BA2875" t="s">
        <v>1767</v>
      </c>
      <c r="BB2875" t="s">
        <v>7537</v>
      </c>
      <c r="BC2875" t="s">
        <v>7538</v>
      </c>
      <c r="BD2875" t="s">
        <v>1756</v>
      </c>
      <c r="BE2875" t="s">
        <v>7333</v>
      </c>
      <c r="BF2875" t="s">
        <v>823</v>
      </c>
    </row>
    <row r="2876" spans="1:58">
      <c r="A2876" t="s">
        <v>829</v>
      </c>
      <c r="B2876">
        <v>6</v>
      </c>
      <c r="C2876">
        <v>0</v>
      </c>
      <c r="D2876">
        <v>10974</v>
      </c>
      <c r="E2876" t="s">
        <v>7539</v>
      </c>
      <c r="F2876">
        <v>53510611</v>
      </c>
      <c r="G2876" t="s">
        <v>2041</v>
      </c>
      <c r="H2876">
        <v>0</v>
      </c>
      <c r="I2876" t="s">
        <v>7482</v>
      </c>
      <c r="J2876">
        <v>70</v>
      </c>
      <c r="K2876">
        <v>2</v>
      </c>
      <c r="L2876" t="s">
        <v>1771</v>
      </c>
      <c r="M2876" t="s">
        <v>1756</v>
      </c>
      <c r="N2876" t="s">
        <v>1756</v>
      </c>
      <c r="O2876" t="s">
        <v>1757</v>
      </c>
      <c r="P2876" t="s">
        <v>1757</v>
      </c>
      <c r="Q2876" s="387">
        <v>140</v>
      </c>
      <c r="R2876">
        <v>18.2</v>
      </c>
      <c r="S2876">
        <v>158.19999999999999</v>
      </c>
      <c r="T2876" s="388">
        <v>44563</v>
      </c>
      <c r="U2876">
        <v>0</v>
      </c>
      <c r="V2876" t="s">
        <v>836</v>
      </c>
      <c r="W2876" s="388">
        <v>44578</v>
      </c>
      <c r="X2876">
        <v>175</v>
      </c>
      <c r="Y2876">
        <v>0</v>
      </c>
      <c r="Z2876">
        <v>0</v>
      </c>
      <c r="AA2876" t="s">
        <v>1758</v>
      </c>
      <c r="AB2876" t="s">
        <v>7329</v>
      </c>
      <c r="AD2876" t="s">
        <v>2045</v>
      </c>
      <c r="AE2876" t="s">
        <v>2046</v>
      </c>
      <c r="AI2876" t="s">
        <v>1761</v>
      </c>
      <c r="AL2876" t="s">
        <v>7540</v>
      </c>
      <c r="AM2876">
        <v>6</v>
      </c>
      <c r="AN2876" t="s">
        <v>7541</v>
      </c>
      <c r="AO2876" t="s">
        <v>7542</v>
      </c>
      <c r="AP2876">
        <v>0</v>
      </c>
      <c r="AQ2876" s="388">
        <v>44571</v>
      </c>
      <c r="AS2876" t="s">
        <v>1765</v>
      </c>
      <c r="AT2876" s="388">
        <v>44573</v>
      </c>
      <c r="AU2876" t="s">
        <v>1756</v>
      </c>
      <c r="AV2876" t="s">
        <v>1756</v>
      </c>
      <c r="AZ2876" t="s">
        <v>1766</v>
      </c>
      <c r="BA2876" t="s">
        <v>1767</v>
      </c>
      <c r="BB2876" t="s">
        <v>7543</v>
      </c>
      <c r="BC2876" t="s">
        <v>7544</v>
      </c>
      <c r="BD2876" t="s">
        <v>1756</v>
      </c>
      <c r="BE2876" t="s">
        <v>7333</v>
      </c>
      <c r="BF2876" t="s">
        <v>823</v>
      </c>
    </row>
    <row r="2877" spans="1:58">
      <c r="A2877" t="s">
        <v>829</v>
      </c>
      <c r="B2877">
        <v>6</v>
      </c>
      <c r="C2877">
        <v>0</v>
      </c>
      <c r="D2877">
        <v>10974</v>
      </c>
      <c r="E2877" t="s">
        <v>7539</v>
      </c>
      <c r="F2877">
        <v>53510611</v>
      </c>
      <c r="G2877" t="s">
        <v>2041</v>
      </c>
      <c r="H2877">
        <v>0</v>
      </c>
      <c r="I2877" t="s">
        <v>7382</v>
      </c>
      <c r="J2877">
        <v>80</v>
      </c>
      <c r="K2877">
        <v>2</v>
      </c>
      <c r="M2877" t="s">
        <v>1757</v>
      </c>
      <c r="N2877" t="s">
        <v>1757</v>
      </c>
      <c r="O2877" t="s">
        <v>1756</v>
      </c>
      <c r="P2877" t="s">
        <v>1756</v>
      </c>
      <c r="Q2877" s="387">
        <v>160</v>
      </c>
      <c r="R2877">
        <v>20.8</v>
      </c>
      <c r="S2877">
        <v>180.79999999999998</v>
      </c>
      <c r="T2877" s="388">
        <v>44563</v>
      </c>
      <c r="U2877">
        <v>0</v>
      </c>
      <c r="V2877" t="s">
        <v>836</v>
      </c>
      <c r="W2877" s="388">
        <v>44578</v>
      </c>
      <c r="X2877">
        <v>175</v>
      </c>
      <c r="Y2877">
        <v>0</v>
      </c>
      <c r="Z2877">
        <v>0</v>
      </c>
      <c r="AA2877" t="s">
        <v>1758</v>
      </c>
      <c r="AB2877" t="s">
        <v>7329</v>
      </c>
      <c r="AD2877" t="s">
        <v>2045</v>
      </c>
      <c r="AE2877" t="s">
        <v>2046</v>
      </c>
      <c r="AI2877" t="s">
        <v>1761</v>
      </c>
      <c r="AL2877" t="s">
        <v>7540</v>
      </c>
      <c r="AM2877">
        <v>6</v>
      </c>
      <c r="AN2877" t="s">
        <v>7541</v>
      </c>
      <c r="AO2877" t="s">
        <v>7542</v>
      </c>
      <c r="AP2877">
        <v>0</v>
      </c>
      <c r="AQ2877" s="388">
        <v>44571</v>
      </c>
      <c r="AS2877" t="s">
        <v>1765</v>
      </c>
      <c r="AT2877" s="388">
        <v>44573</v>
      </c>
      <c r="AU2877" t="s">
        <v>1756</v>
      </c>
      <c r="AV2877" t="s">
        <v>1756</v>
      </c>
      <c r="AZ2877" t="s">
        <v>1766</v>
      </c>
      <c r="BA2877" t="s">
        <v>1767</v>
      </c>
      <c r="BB2877" t="s">
        <v>7545</v>
      </c>
      <c r="BC2877" t="s">
        <v>7546</v>
      </c>
      <c r="BD2877" t="s">
        <v>1756</v>
      </c>
      <c r="BE2877" t="s">
        <v>7333</v>
      </c>
      <c r="BF2877" t="s">
        <v>823</v>
      </c>
    </row>
    <row r="2878" spans="1:58">
      <c r="A2878" t="s">
        <v>829</v>
      </c>
      <c r="B2878">
        <v>6</v>
      </c>
      <c r="C2878">
        <v>0</v>
      </c>
      <c r="D2878">
        <v>10973</v>
      </c>
      <c r="E2878" t="s">
        <v>7547</v>
      </c>
      <c r="F2878">
        <v>53510611</v>
      </c>
      <c r="G2878" t="s">
        <v>2041</v>
      </c>
      <c r="H2878">
        <v>0</v>
      </c>
      <c r="I2878" t="s">
        <v>7482</v>
      </c>
      <c r="J2878">
        <v>70</v>
      </c>
      <c r="K2878">
        <v>3</v>
      </c>
      <c r="L2878" t="s">
        <v>1771</v>
      </c>
      <c r="M2878" t="s">
        <v>1756</v>
      </c>
      <c r="N2878" t="s">
        <v>1756</v>
      </c>
      <c r="O2878" t="s">
        <v>1757</v>
      </c>
      <c r="P2878" t="s">
        <v>1757</v>
      </c>
      <c r="Q2878" s="387">
        <v>210</v>
      </c>
      <c r="R2878">
        <v>27.3</v>
      </c>
      <c r="S2878">
        <v>237.29999999999998</v>
      </c>
      <c r="T2878" s="388">
        <v>44563</v>
      </c>
      <c r="U2878">
        <v>0</v>
      </c>
      <c r="V2878" t="s">
        <v>836</v>
      </c>
      <c r="W2878" s="388">
        <v>44578</v>
      </c>
      <c r="X2878">
        <v>175</v>
      </c>
      <c r="Y2878">
        <v>0</v>
      </c>
      <c r="Z2878">
        <v>0</v>
      </c>
      <c r="AA2878" t="s">
        <v>1758</v>
      </c>
      <c r="AB2878" t="s">
        <v>7329</v>
      </c>
      <c r="AD2878" t="s">
        <v>2045</v>
      </c>
      <c r="AE2878" t="s">
        <v>2046</v>
      </c>
      <c r="AI2878" t="s">
        <v>1761</v>
      </c>
      <c r="AL2878" t="s">
        <v>7548</v>
      </c>
      <c r="AM2878">
        <v>6</v>
      </c>
      <c r="AN2878" t="s">
        <v>6964</v>
      </c>
      <c r="AO2878" t="s">
        <v>2905</v>
      </c>
      <c r="AP2878">
        <v>0</v>
      </c>
      <c r="AQ2878" s="388">
        <v>44571</v>
      </c>
      <c r="AS2878" t="s">
        <v>1765</v>
      </c>
      <c r="AT2878" s="388">
        <v>44573</v>
      </c>
      <c r="AU2878" t="s">
        <v>1756</v>
      </c>
      <c r="AV2878" t="s">
        <v>1756</v>
      </c>
      <c r="AZ2878" t="s">
        <v>1766</v>
      </c>
      <c r="BA2878" t="s">
        <v>1767</v>
      </c>
      <c r="BB2878" t="s">
        <v>7549</v>
      </c>
      <c r="BC2878" t="s">
        <v>7550</v>
      </c>
      <c r="BD2878" t="s">
        <v>1756</v>
      </c>
      <c r="BE2878" t="s">
        <v>7333</v>
      </c>
      <c r="BF2878" t="s">
        <v>823</v>
      </c>
    </row>
    <row r="2879" spans="1:58">
      <c r="A2879" t="s">
        <v>829</v>
      </c>
      <c r="B2879">
        <v>6</v>
      </c>
      <c r="C2879">
        <v>0</v>
      </c>
      <c r="D2879">
        <v>10973</v>
      </c>
      <c r="E2879" t="s">
        <v>7547</v>
      </c>
      <c r="F2879">
        <v>53510611</v>
      </c>
      <c r="G2879" t="s">
        <v>2041</v>
      </c>
      <c r="H2879">
        <v>0</v>
      </c>
      <c r="I2879" t="s">
        <v>7382</v>
      </c>
      <c r="J2879">
        <v>80</v>
      </c>
      <c r="K2879">
        <v>3</v>
      </c>
      <c r="M2879" t="s">
        <v>1757</v>
      </c>
      <c r="N2879" t="s">
        <v>1757</v>
      </c>
      <c r="O2879" t="s">
        <v>1756</v>
      </c>
      <c r="P2879" t="s">
        <v>1756</v>
      </c>
      <c r="Q2879" s="387">
        <v>240</v>
      </c>
      <c r="R2879">
        <v>31.200000000000003</v>
      </c>
      <c r="S2879">
        <v>271.2</v>
      </c>
      <c r="T2879" s="388">
        <v>44563</v>
      </c>
      <c r="U2879">
        <v>0</v>
      </c>
      <c r="V2879" t="s">
        <v>836</v>
      </c>
      <c r="W2879" s="388">
        <v>44578</v>
      </c>
      <c r="X2879">
        <v>175</v>
      </c>
      <c r="Y2879">
        <v>0</v>
      </c>
      <c r="Z2879">
        <v>0</v>
      </c>
      <c r="AA2879" t="s">
        <v>1758</v>
      </c>
      <c r="AB2879" t="s">
        <v>7329</v>
      </c>
      <c r="AD2879" t="s">
        <v>2045</v>
      </c>
      <c r="AE2879" t="s">
        <v>2046</v>
      </c>
      <c r="AI2879" t="s">
        <v>1761</v>
      </c>
      <c r="AL2879" t="s">
        <v>7548</v>
      </c>
      <c r="AM2879">
        <v>6</v>
      </c>
      <c r="AN2879" t="s">
        <v>6964</v>
      </c>
      <c r="AO2879" t="s">
        <v>2905</v>
      </c>
      <c r="AP2879">
        <v>0</v>
      </c>
      <c r="AQ2879" s="388">
        <v>44571</v>
      </c>
      <c r="AS2879" t="s">
        <v>1765</v>
      </c>
      <c r="AT2879" s="388">
        <v>44573</v>
      </c>
      <c r="AU2879" t="s">
        <v>1756</v>
      </c>
      <c r="AV2879" t="s">
        <v>1756</v>
      </c>
      <c r="AZ2879" t="s">
        <v>1766</v>
      </c>
      <c r="BA2879" t="s">
        <v>1767</v>
      </c>
      <c r="BB2879" t="s">
        <v>7551</v>
      </c>
      <c r="BC2879" t="s">
        <v>7552</v>
      </c>
      <c r="BD2879" t="s">
        <v>1756</v>
      </c>
      <c r="BE2879" t="s">
        <v>7333</v>
      </c>
      <c r="BF2879" t="s">
        <v>823</v>
      </c>
    </row>
    <row r="2880" spans="1:58">
      <c r="A2880" t="s">
        <v>829</v>
      </c>
      <c r="B2880">
        <v>6</v>
      </c>
      <c r="C2880">
        <v>0</v>
      </c>
      <c r="D2880">
        <v>10972</v>
      </c>
      <c r="E2880" t="s">
        <v>7553</v>
      </c>
      <c r="F2880">
        <v>53510611</v>
      </c>
      <c r="G2880" t="s">
        <v>2041</v>
      </c>
      <c r="H2880">
        <v>0</v>
      </c>
      <c r="I2880" t="s">
        <v>7482</v>
      </c>
      <c r="J2880">
        <v>70</v>
      </c>
      <c r="K2880">
        <v>3</v>
      </c>
      <c r="L2880" t="s">
        <v>1771</v>
      </c>
      <c r="M2880" t="s">
        <v>1756</v>
      </c>
      <c r="N2880" t="s">
        <v>1756</v>
      </c>
      <c r="O2880" t="s">
        <v>1757</v>
      </c>
      <c r="P2880" t="s">
        <v>1757</v>
      </c>
      <c r="Q2880" s="387">
        <v>210</v>
      </c>
      <c r="R2880">
        <v>27.3</v>
      </c>
      <c r="S2880">
        <v>237.29999999999998</v>
      </c>
      <c r="T2880" s="388">
        <v>44563</v>
      </c>
      <c r="U2880">
        <v>0</v>
      </c>
      <c r="V2880" t="s">
        <v>836</v>
      </c>
      <c r="W2880" s="388">
        <v>44578</v>
      </c>
      <c r="X2880">
        <v>175</v>
      </c>
      <c r="Y2880">
        <v>0</v>
      </c>
      <c r="Z2880">
        <v>0</v>
      </c>
      <c r="AA2880" t="s">
        <v>1758</v>
      </c>
      <c r="AB2880" t="s">
        <v>7329</v>
      </c>
      <c r="AD2880" t="s">
        <v>2045</v>
      </c>
      <c r="AE2880" t="s">
        <v>2046</v>
      </c>
      <c r="AI2880" t="s">
        <v>1761</v>
      </c>
      <c r="AL2880" t="s">
        <v>7554</v>
      </c>
      <c r="AM2880">
        <v>6</v>
      </c>
      <c r="AN2880" t="s">
        <v>2851</v>
      </c>
      <c r="AO2880" t="s">
        <v>2852</v>
      </c>
      <c r="AP2880">
        <v>0</v>
      </c>
      <c r="AQ2880" s="388">
        <v>44571</v>
      </c>
      <c r="AS2880" t="s">
        <v>1765</v>
      </c>
      <c r="AT2880" s="388">
        <v>44573</v>
      </c>
      <c r="AU2880" t="s">
        <v>1756</v>
      </c>
      <c r="AV2880" t="s">
        <v>1756</v>
      </c>
      <c r="AZ2880" t="s">
        <v>1766</v>
      </c>
      <c r="BA2880" t="s">
        <v>1767</v>
      </c>
      <c r="BB2880" t="s">
        <v>7555</v>
      </c>
      <c r="BC2880" t="s">
        <v>7556</v>
      </c>
      <c r="BD2880" t="s">
        <v>1756</v>
      </c>
      <c r="BE2880" t="s">
        <v>7333</v>
      </c>
      <c r="BF2880" t="s">
        <v>823</v>
      </c>
    </row>
    <row r="2881" spans="1:58">
      <c r="A2881" t="s">
        <v>829</v>
      </c>
      <c r="B2881">
        <v>6</v>
      </c>
      <c r="C2881">
        <v>0</v>
      </c>
      <c r="D2881">
        <v>10972</v>
      </c>
      <c r="E2881" t="s">
        <v>7553</v>
      </c>
      <c r="F2881">
        <v>53510611</v>
      </c>
      <c r="G2881" t="s">
        <v>2041</v>
      </c>
      <c r="H2881">
        <v>0</v>
      </c>
      <c r="I2881" t="s">
        <v>7382</v>
      </c>
      <c r="J2881">
        <v>80</v>
      </c>
      <c r="K2881">
        <v>3</v>
      </c>
      <c r="M2881" t="s">
        <v>1757</v>
      </c>
      <c r="N2881" t="s">
        <v>1757</v>
      </c>
      <c r="O2881" t="s">
        <v>1756</v>
      </c>
      <c r="P2881" t="s">
        <v>1756</v>
      </c>
      <c r="Q2881" s="387">
        <v>240</v>
      </c>
      <c r="R2881">
        <v>31.200000000000003</v>
      </c>
      <c r="S2881">
        <v>271.2</v>
      </c>
      <c r="T2881" s="388">
        <v>44563</v>
      </c>
      <c r="U2881">
        <v>0</v>
      </c>
      <c r="V2881" t="s">
        <v>836</v>
      </c>
      <c r="W2881" s="388">
        <v>44578</v>
      </c>
      <c r="X2881">
        <v>175</v>
      </c>
      <c r="Y2881">
        <v>0</v>
      </c>
      <c r="Z2881">
        <v>0</v>
      </c>
      <c r="AA2881" t="s">
        <v>1758</v>
      </c>
      <c r="AB2881" t="s">
        <v>7329</v>
      </c>
      <c r="AD2881" t="s">
        <v>2045</v>
      </c>
      <c r="AE2881" t="s">
        <v>2046</v>
      </c>
      <c r="AI2881" t="s">
        <v>1761</v>
      </c>
      <c r="AL2881" t="s">
        <v>7554</v>
      </c>
      <c r="AM2881">
        <v>6</v>
      </c>
      <c r="AN2881" t="s">
        <v>2851</v>
      </c>
      <c r="AO2881" t="s">
        <v>2852</v>
      </c>
      <c r="AP2881">
        <v>0</v>
      </c>
      <c r="AQ2881" s="388">
        <v>44571</v>
      </c>
      <c r="AS2881" t="s">
        <v>1765</v>
      </c>
      <c r="AT2881" s="388">
        <v>44573</v>
      </c>
      <c r="AU2881" t="s">
        <v>1756</v>
      </c>
      <c r="AV2881" t="s">
        <v>1756</v>
      </c>
      <c r="AZ2881" t="s">
        <v>1766</v>
      </c>
      <c r="BA2881" t="s">
        <v>1767</v>
      </c>
      <c r="BB2881" t="s">
        <v>7557</v>
      </c>
      <c r="BC2881" t="s">
        <v>7558</v>
      </c>
      <c r="BD2881" t="s">
        <v>1756</v>
      </c>
      <c r="BE2881" t="s">
        <v>7333</v>
      </c>
      <c r="BF2881" t="s">
        <v>823</v>
      </c>
    </row>
    <row r="2882" spans="1:58">
      <c r="A2882" t="s">
        <v>829</v>
      </c>
      <c r="B2882">
        <v>6</v>
      </c>
      <c r="C2882">
        <v>0</v>
      </c>
      <c r="D2882">
        <v>10971</v>
      </c>
      <c r="E2882" t="s">
        <v>7559</v>
      </c>
      <c r="F2882">
        <v>53510611</v>
      </c>
      <c r="G2882" t="s">
        <v>2041</v>
      </c>
      <c r="H2882">
        <v>0</v>
      </c>
      <c r="I2882" t="s">
        <v>7482</v>
      </c>
      <c r="J2882">
        <v>70</v>
      </c>
      <c r="K2882">
        <v>3</v>
      </c>
      <c r="L2882" t="s">
        <v>1771</v>
      </c>
      <c r="M2882" t="s">
        <v>1756</v>
      </c>
      <c r="N2882" t="s">
        <v>1756</v>
      </c>
      <c r="O2882" t="s">
        <v>2104</v>
      </c>
      <c r="P2882" t="s">
        <v>1757</v>
      </c>
      <c r="Q2882" s="387">
        <v>210</v>
      </c>
      <c r="R2882">
        <v>27.3</v>
      </c>
      <c r="S2882">
        <v>237.29999999999998</v>
      </c>
      <c r="T2882" s="388">
        <v>44563</v>
      </c>
      <c r="U2882">
        <v>0</v>
      </c>
      <c r="V2882" t="s">
        <v>836</v>
      </c>
      <c r="W2882" s="388">
        <v>44578</v>
      </c>
      <c r="X2882">
        <v>175</v>
      </c>
      <c r="Y2882">
        <v>0</v>
      </c>
      <c r="Z2882">
        <v>0</v>
      </c>
      <c r="AA2882" t="s">
        <v>1758</v>
      </c>
      <c r="AB2882" t="s">
        <v>7329</v>
      </c>
      <c r="AD2882" t="s">
        <v>2045</v>
      </c>
      <c r="AE2882" t="s">
        <v>2046</v>
      </c>
      <c r="AI2882" t="s">
        <v>1761</v>
      </c>
      <c r="AL2882" t="s">
        <v>7560</v>
      </c>
      <c r="AM2882">
        <v>6</v>
      </c>
      <c r="AN2882" t="s">
        <v>7561</v>
      </c>
      <c r="AO2882" t="s">
        <v>7562</v>
      </c>
      <c r="AP2882">
        <v>0</v>
      </c>
      <c r="AQ2882" s="388">
        <v>44571</v>
      </c>
      <c r="AS2882" t="s">
        <v>1765</v>
      </c>
      <c r="AT2882" s="388">
        <v>44573</v>
      </c>
      <c r="AU2882" t="s">
        <v>1756</v>
      </c>
      <c r="AV2882" t="s">
        <v>1756</v>
      </c>
      <c r="AZ2882" t="s">
        <v>1766</v>
      </c>
      <c r="BA2882" t="s">
        <v>1767</v>
      </c>
      <c r="BB2882" t="s">
        <v>7563</v>
      </c>
      <c r="BC2882" t="s">
        <v>7564</v>
      </c>
      <c r="BD2882" t="s">
        <v>1756</v>
      </c>
      <c r="BE2882" t="s">
        <v>7333</v>
      </c>
      <c r="BF2882" t="s">
        <v>823</v>
      </c>
    </row>
    <row r="2883" spans="1:58">
      <c r="A2883" t="s">
        <v>829</v>
      </c>
      <c r="B2883">
        <v>6</v>
      </c>
      <c r="C2883">
        <v>0</v>
      </c>
      <c r="D2883">
        <v>10971</v>
      </c>
      <c r="E2883" t="s">
        <v>7559</v>
      </c>
      <c r="F2883">
        <v>53510611</v>
      </c>
      <c r="G2883" t="s">
        <v>2041</v>
      </c>
      <c r="H2883">
        <v>0</v>
      </c>
      <c r="I2883" t="s">
        <v>2056</v>
      </c>
      <c r="J2883">
        <v>210</v>
      </c>
      <c r="K2883">
        <v>1</v>
      </c>
      <c r="L2883" t="s">
        <v>1755</v>
      </c>
      <c r="M2883" t="s">
        <v>1756</v>
      </c>
      <c r="N2883" t="s">
        <v>1756</v>
      </c>
      <c r="P2883" t="s">
        <v>1757</v>
      </c>
      <c r="Q2883" s="387">
        <v>210</v>
      </c>
      <c r="R2883">
        <v>27.3</v>
      </c>
      <c r="S2883">
        <v>237.29999999999998</v>
      </c>
      <c r="T2883" s="388">
        <v>44563</v>
      </c>
      <c r="U2883">
        <v>0</v>
      </c>
      <c r="V2883" t="s">
        <v>836</v>
      </c>
      <c r="W2883" s="388">
        <v>44578</v>
      </c>
      <c r="X2883">
        <v>175</v>
      </c>
      <c r="Y2883">
        <v>0</v>
      </c>
      <c r="Z2883">
        <v>0</v>
      </c>
      <c r="AA2883" t="s">
        <v>1758</v>
      </c>
      <c r="AB2883" t="s">
        <v>7329</v>
      </c>
      <c r="AD2883" t="s">
        <v>2045</v>
      </c>
      <c r="AE2883" t="s">
        <v>2046</v>
      </c>
      <c r="AI2883" t="s">
        <v>1761</v>
      </c>
      <c r="AL2883" t="s">
        <v>7560</v>
      </c>
      <c r="AM2883">
        <v>6</v>
      </c>
      <c r="AN2883" t="s">
        <v>7561</v>
      </c>
      <c r="AO2883" t="s">
        <v>7562</v>
      </c>
      <c r="AP2883">
        <v>0</v>
      </c>
      <c r="AQ2883" s="388">
        <v>44571</v>
      </c>
      <c r="AS2883" t="s">
        <v>1765</v>
      </c>
      <c r="AT2883" s="388">
        <v>44573</v>
      </c>
      <c r="AU2883" t="s">
        <v>1756</v>
      </c>
      <c r="AV2883" t="s">
        <v>1756</v>
      </c>
      <c r="AZ2883" t="s">
        <v>1766</v>
      </c>
      <c r="BA2883" t="s">
        <v>1767</v>
      </c>
      <c r="BB2883" t="s">
        <v>7565</v>
      </c>
      <c r="BC2883" t="s">
        <v>7566</v>
      </c>
      <c r="BD2883" t="s">
        <v>1756</v>
      </c>
      <c r="BE2883" t="s">
        <v>7333</v>
      </c>
      <c r="BF2883" t="s">
        <v>823</v>
      </c>
    </row>
    <row r="2884" spans="1:58">
      <c r="A2884" t="s">
        <v>829</v>
      </c>
      <c r="B2884">
        <v>6</v>
      </c>
      <c r="C2884">
        <v>0</v>
      </c>
      <c r="D2884">
        <v>10971</v>
      </c>
      <c r="E2884" t="s">
        <v>7559</v>
      </c>
      <c r="F2884">
        <v>53510611</v>
      </c>
      <c r="G2884" t="s">
        <v>2041</v>
      </c>
      <c r="H2884">
        <v>0</v>
      </c>
      <c r="I2884" t="s">
        <v>7382</v>
      </c>
      <c r="J2884">
        <v>80</v>
      </c>
      <c r="K2884">
        <v>3</v>
      </c>
      <c r="M2884" t="s">
        <v>1757</v>
      </c>
      <c r="N2884" t="s">
        <v>1757</v>
      </c>
      <c r="O2884" t="s">
        <v>1756</v>
      </c>
      <c r="P2884" t="s">
        <v>1756</v>
      </c>
      <c r="Q2884" s="387">
        <v>240</v>
      </c>
      <c r="R2884">
        <v>31.200000000000003</v>
      </c>
      <c r="S2884">
        <v>271.2</v>
      </c>
      <c r="T2884" s="388">
        <v>44563</v>
      </c>
      <c r="U2884">
        <v>0</v>
      </c>
      <c r="V2884" t="s">
        <v>836</v>
      </c>
      <c r="W2884" s="388">
        <v>44578</v>
      </c>
      <c r="X2884">
        <v>175</v>
      </c>
      <c r="Y2884">
        <v>0</v>
      </c>
      <c r="Z2884">
        <v>0</v>
      </c>
      <c r="AA2884" t="s">
        <v>1758</v>
      </c>
      <c r="AB2884" t="s">
        <v>7329</v>
      </c>
      <c r="AD2884" t="s">
        <v>2045</v>
      </c>
      <c r="AE2884" t="s">
        <v>2046</v>
      </c>
      <c r="AI2884" t="s">
        <v>1761</v>
      </c>
      <c r="AL2884" t="s">
        <v>7560</v>
      </c>
      <c r="AM2884">
        <v>6</v>
      </c>
      <c r="AN2884" t="s">
        <v>7561</v>
      </c>
      <c r="AO2884" t="s">
        <v>7562</v>
      </c>
      <c r="AP2884">
        <v>0</v>
      </c>
      <c r="AQ2884" s="388">
        <v>44571</v>
      </c>
      <c r="AS2884" t="s">
        <v>1765</v>
      </c>
      <c r="AT2884" s="388">
        <v>44573</v>
      </c>
      <c r="AU2884" t="s">
        <v>1756</v>
      </c>
      <c r="AV2884" t="s">
        <v>1756</v>
      </c>
      <c r="AZ2884" t="s">
        <v>1766</v>
      </c>
      <c r="BA2884" t="s">
        <v>1767</v>
      </c>
      <c r="BB2884" t="s">
        <v>7567</v>
      </c>
      <c r="BC2884" t="s">
        <v>7568</v>
      </c>
      <c r="BD2884" t="s">
        <v>1756</v>
      </c>
      <c r="BE2884" t="s">
        <v>7333</v>
      </c>
      <c r="BF2884" t="s">
        <v>823</v>
      </c>
    </row>
    <row r="2885" spans="1:58">
      <c r="A2885" t="s">
        <v>829</v>
      </c>
      <c r="B2885">
        <v>6</v>
      </c>
      <c r="C2885">
        <v>0</v>
      </c>
      <c r="D2885">
        <v>10970</v>
      </c>
      <c r="E2885" t="s">
        <v>7569</v>
      </c>
      <c r="F2885">
        <v>53510611</v>
      </c>
      <c r="G2885" t="s">
        <v>2041</v>
      </c>
      <c r="H2885">
        <v>0</v>
      </c>
      <c r="I2885" t="s">
        <v>2052</v>
      </c>
      <c r="J2885">
        <v>75</v>
      </c>
      <c r="K2885">
        <v>6</v>
      </c>
      <c r="L2885" t="s">
        <v>1771</v>
      </c>
      <c r="M2885" t="s">
        <v>1756</v>
      </c>
      <c r="N2885" t="s">
        <v>1756</v>
      </c>
      <c r="O2885" t="s">
        <v>1757</v>
      </c>
      <c r="P2885" t="s">
        <v>1757</v>
      </c>
      <c r="Q2885" s="387">
        <v>450</v>
      </c>
      <c r="R2885">
        <v>58.5</v>
      </c>
      <c r="S2885">
        <v>508.49999999999994</v>
      </c>
      <c r="T2885" s="388">
        <v>44563</v>
      </c>
      <c r="U2885">
        <v>0</v>
      </c>
      <c r="V2885" t="s">
        <v>836</v>
      </c>
      <c r="W2885" s="388">
        <v>44578</v>
      </c>
      <c r="X2885">
        <v>175</v>
      </c>
      <c r="Y2885">
        <v>0</v>
      </c>
      <c r="Z2885">
        <v>0</v>
      </c>
      <c r="AA2885" t="s">
        <v>1758</v>
      </c>
      <c r="AB2885" t="s">
        <v>7329</v>
      </c>
      <c r="AD2885" t="s">
        <v>2045</v>
      </c>
      <c r="AE2885" t="s">
        <v>2046</v>
      </c>
      <c r="AI2885" t="s">
        <v>1761</v>
      </c>
      <c r="AL2885" t="s">
        <v>7570</v>
      </c>
      <c r="AM2885">
        <v>6</v>
      </c>
      <c r="AN2885" t="s">
        <v>7571</v>
      </c>
      <c r="AO2885" t="s">
        <v>3277</v>
      </c>
      <c r="AP2885">
        <v>0</v>
      </c>
      <c r="AQ2885" s="388">
        <v>44571</v>
      </c>
      <c r="AS2885" t="s">
        <v>1765</v>
      </c>
      <c r="AT2885" s="388">
        <v>44573</v>
      </c>
      <c r="AU2885" t="s">
        <v>1756</v>
      </c>
      <c r="AV2885" t="s">
        <v>1756</v>
      </c>
      <c r="AZ2885" t="s">
        <v>1766</v>
      </c>
      <c r="BA2885" t="s">
        <v>1767</v>
      </c>
      <c r="BB2885" t="s">
        <v>7572</v>
      </c>
      <c r="BC2885" t="s">
        <v>7573</v>
      </c>
      <c r="BD2885" t="s">
        <v>1756</v>
      </c>
      <c r="BE2885" t="s">
        <v>7333</v>
      </c>
      <c r="BF2885" t="s">
        <v>823</v>
      </c>
    </row>
    <row r="2886" spans="1:58">
      <c r="A2886" t="s">
        <v>829</v>
      </c>
      <c r="B2886">
        <v>6</v>
      </c>
      <c r="C2886">
        <v>0</v>
      </c>
      <c r="D2886">
        <v>10970</v>
      </c>
      <c r="E2886" t="s">
        <v>7569</v>
      </c>
      <c r="F2886">
        <v>53510611</v>
      </c>
      <c r="G2886" t="s">
        <v>2041</v>
      </c>
      <c r="H2886">
        <v>0</v>
      </c>
      <c r="I2886" t="s">
        <v>7382</v>
      </c>
      <c r="J2886">
        <v>80</v>
      </c>
      <c r="K2886">
        <v>6</v>
      </c>
      <c r="M2886" t="s">
        <v>1757</v>
      </c>
      <c r="N2886" t="s">
        <v>1757</v>
      </c>
      <c r="O2886" t="s">
        <v>1756</v>
      </c>
      <c r="P2886" t="s">
        <v>1756</v>
      </c>
      <c r="Q2886" s="387">
        <v>480</v>
      </c>
      <c r="R2886">
        <v>62.400000000000006</v>
      </c>
      <c r="S2886">
        <v>542.4</v>
      </c>
      <c r="T2886" s="388">
        <v>44563</v>
      </c>
      <c r="U2886">
        <v>0</v>
      </c>
      <c r="V2886" t="s">
        <v>836</v>
      </c>
      <c r="W2886" s="388">
        <v>44578</v>
      </c>
      <c r="X2886">
        <v>175</v>
      </c>
      <c r="Y2886">
        <v>0</v>
      </c>
      <c r="Z2886">
        <v>0</v>
      </c>
      <c r="AA2886" t="s">
        <v>1758</v>
      </c>
      <c r="AB2886" t="s">
        <v>7329</v>
      </c>
      <c r="AD2886" t="s">
        <v>2045</v>
      </c>
      <c r="AE2886" t="s">
        <v>2046</v>
      </c>
      <c r="AI2886" t="s">
        <v>1761</v>
      </c>
      <c r="AL2886" t="s">
        <v>7570</v>
      </c>
      <c r="AM2886">
        <v>6</v>
      </c>
      <c r="AN2886" t="s">
        <v>7571</v>
      </c>
      <c r="AO2886" t="s">
        <v>3277</v>
      </c>
      <c r="AP2886">
        <v>0</v>
      </c>
      <c r="AQ2886" s="388">
        <v>44571</v>
      </c>
      <c r="AS2886" t="s">
        <v>1765</v>
      </c>
      <c r="AT2886" s="388">
        <v>44573</v>
      </c>
      <c r="AU2886" t="s">
        <v>1756</v>
      </c>
      <c r="AV2886" t="s">
        <v>1756</v>
      </c>
      <c r="AZ2886" t="s">
        <v>1766</v>
      </c>
      <c r="BA2886" t="s">
        <v>1767</v>
      </c>
      <c r="BB2886" t="s">
        <v>7574</v>
      </c>
      <c r="BC2886" t="s">
        <v>7575</v>
      </c>
      <c r="BD2886" t="s">
        <v>1756</v>
      </c>
      <c r="BE2886" t="s">
        <v>7333</v>
      </c>
      <c r="BF2886" t="s">
        <v>823</v>
      </c>
    </row>
    <row r="2887" spans="1:58">
      <c r="A2887" t="s">
        <v>829</v>
      </c>
      <c r="B2887">
        <v>6</v>
      </c>
      <c r="C2887">
        <v>0</v>
      </c>
      <c r="D2887">
        <v>10959</v>
      </c>
      <c r="E2887" t="s">
        <v>7576</v>
      </c>
      <c r="F2887">
        <v>53510611</v>
      </c>
      <c r="G2887" t="s">
        <v>2041</v>
      </c>
      <c r="H2887">
        <v>0</v>
      </c>
      <c r="I2887" t="s">
        <v>7482</v>
      </c>
      <c r="J2887">
        <v>70</v>
      </c>
      <c r="K2887">
        <v>3</v>
      </c>
      <c r="L2887" t="s">
        <v>1771</v>
      </c>
      <c r="M2887" t="s">
        <v>1756</v>
      </c>
      <c r="N2887" t="s">
        <v>1756</v>
      </c>
      <c r="O2887" t="s">
        <v>2104</v>
      </c>
      <c r="P2887" t="s">
        <v>1757</v>
      </c>
      <c r="Q2887" s="387">
        <v>210</v>
      </c>
      <c r="R2887">
        <v>27.3</v>
      </c>
      <c r="S2887">
        <v>237.29999999999998</v>
      </c>
      <c r="T2887" s="388">
        <v>44562</v>
      </c>
      <c r="U2887">
        <v>0</v>
      </c>
      <c r="V2887" t="s">
        <v>836</v>
      </c>
      <c r="W2887" s="388">
        <v>44578</v>
      </c>
      <c r="X2887">
        <v>175</v>
      </c>
      <c r="Y2887">
        <v>0</v>
      </c>
      <c r="Z2887">
        <v>0</v>
      </c>
      <c r="AA2887" t="s">
        <v>1758</v>
      </c>
      <c r="AB2887" t="s">
        <v>7329</v>
      </c>
      <c r="AD2887" t="s">
        <v>2045</v>
      </c>
      <c r="AE2887" t="s">
        <v>2046</v>
      </c>
      <c r="AI2887" t="s">
        <v>1761</v>
      </c>
      <c r="AL2887" t="s">
        <v>7398</v>
      </c>
      <c r="AM2887">
        <v>6</v>
      </c>
      <c r="AN2887" t="s">
        <v>1833</v>
      </c>
      <c r="AO2887" t="s">
        <v>1834</v>
      </c>
      <c r="AP2887">
        <v>0</v>
      </c>
      <c r="AQ2887" s="388">
        <v>44563</v>
      </c>
      <c r="AS2887" t="s">
        <v>1765</v>
      </c>
      <c r="AT2887" s="388">
        <v>44572</v>
      </c>
      <c r="AU2887" t="s">
        <v>1756</v>
      </c>
      <c r="AV2887" t="s">
        <v>1756</v>
      </c>
      <c r="AZ2887" t="s">
        <v>1766</v>
      </c>
      <c r="BA2887" t="s">
        <v>1767</v>
      </c>
      <c r="BB2887" t="s">
        <v>7577</v>
      </c>
      <c r="BC2887" t="s">
        <v>7578</v>
      </c>
      <c r="BD2887" t="s">
        <v>1756</v>
      </c>
      <c r="BE2887" t="s">
        <v>7333</v>
      </c>
      <c r="BF2887" t="s">
        <v>823</v>
      </c>
    </row>
    <row r="2888" spans="1:58">
      <c r="A2888" t="s">
        <v>829</v>
      </c>
      <c r="B2888">
        <v>6</v>
      </c>
      <c r="C2888">
        <v>0</v>
      </c>
      <c r="D2888">
        <v>10959</v>
      </c>
      <c r="E2888" t="s">
        <v>7576</v>
      </c>
      <c r="F2888">
        <v>53510611</v>
      </c>
      <c r="G2888" t="s">
        <v>2041</v>
      </c>
      <c r="H2888">
        <v>0</v>
      </c>
      <c r="I2888" t="s">
        <v>2052</v>
      </c>
      <c r="J2888">
        <v>75</v>
      </c>
      <c r="K2888">
        <v>3</v>
      </c>
      <c r="L2888" t="s">
        <v>1771</v>
      </c>
      <c r="M2888" t="s">
        <v>1756</v>
      </c>
      <c r="N2888" t="s">
        <v>1756</v>
      </c>
      <c r="O2888" t="s">
        <v>1757</v>
      </c>
      <c r="P2888" t="s">
        <v>1757</v>
      </c>
      <c r="Q2888" s="387">
        <v>225</v>
      </c>
      <c r="R2888">
        <v>29.25</v>
      </c>
      <c r="S2888">
        <v>254.24999999999997</v>
      </c>
      <c r="T2888" s="388">
        <v>44562</v>
      </c>
      <c r="U2888">
        <v>0</v>
      </c>
      <c r="V2888" t="s">
        <v>836</v>
      </c>
      <c r="W2888" s="388">
        <v>44578</v>
      </c>
      <c r="X2888">
        <v>175</v>
      </c>
      <c r="Y2888">
        <v>0</v>
      </c>
      <c r="Z2888">
        <v>0</v>
      </c>
      <c r="AA2888" t="s">
        <v>1758</v>
      </c>
      <c r="AB2888" t="s">
        <v>7329</v>
      </c>
      <c r="AD2888" t="s">
        <v>2045</v>
      </c>
      <c r="AE2888" t="s">
        <v>2046</v>
      </c>
      <c r="AI2888" t="s">
        <v>1761</v>
      </c>
      <c r="AL2888" t="s">
        <v>7398</v>
      </c>
      <c r="AM2888">
        <v>6</v>
      </c>
      <c r="AN2888" t="s">
        <v>1833</v>
      </c>
      <c r="AO2888" t="s">
        <v>1834</v>
      </c>
      <c r="AP2888">
        <v>0</v>
      </c>
      <c r="AQ2888" s="388">
        <v>44563</v>
      </c>
      <c r="AS2888" t="s">
        <v>1765</v>
      </c>
      <c r="AT2888" s="388">
        <v>44572</v>
      </c>
      <c r="AU2888" t="s">
        <v>1756</v>
      </c>
      <c r="AV2888" t="s">
        <v>1756</v>
      </c>
      <c r="AZ2888" t="s">
        <v>1766</v>
      </c>
      <c r="BA2888" t="s">
        <v>1767</v>
      </c>
      <c r="BB2888" t="s">
        <v>7579</v>
      </c>
      <c r="BC2888" t="s">
        <v>7580</v>
      </c>
      <c r="BD2888" t="s">
        <v>1756</v>
      </c>
      <c r="BE2888" t="s">
        <v>7333</v>
      </c>
      <c r="BF2888" t="s">
        <v>823</v>
      </c>
    </row>
    <row r="2889" spans="1:58">
      <c r="A2889" t="s">
        <v>829</v>
      </c>
      <c r="B2889">
        <v>6</v>
      </c>
      <c r="C2889">
        <v>0</v>
      </c>
      <c r="D2889">
        <v>10959</v>
      </c>
      <c r="E2889" t="s">
        <v>7576</v>
      </c>
      <c r="F2889">
        <v>53510611</v>
      </c>
      <c r="G2889" t="s">
        <v>2041</v>
      </c>
      <c r="H2889">
        <v>0</v>
      </c>
      <c r="I2889" t="s">
        <v>2056</v>
      </c>
      <c r="J2889">
        <v>210</v>
      </c>
      <c r="K2889">
        <v>1</v>
      </c>
      <c r="L2889" t="s">
        <v>1755</v>
      </c>
      <c r="M2889" t="s">
        <v>1756</v>
      </c>
      <c r="N2889" t="s">
        <v>1756</v>
      </c>
      <c r="P2889" t="s">
        <v>1757</v>
      </c>
      <c r="Q2889" s="387">
        <v>210</v>
      </c>
      <c r="R2889">
        <v>27.3</v>
      </c>
      <c r="S2889">
        <v>237.29999999999998</v>
      </c>
      <c r="T2889" s="388">
        <v>44562</v>
      </c>
      <c r="U2889">
        <v>0</v>
      </c>
      <c r="V2889" t="s">
        <v>836</v>
      </c>
      <c r="W2889" s="388">
        <v>44578</v>
      </c>
      <c r="X2889">
        <v>175</v>
      </c>
      <c r="Y2889">
        <v>0</v>
      </c>
      <c r="Z2889">
        <v>0</v>
      </c>
      <c r="AA2889" t="s">
        <v>1758</v>
      </c>
      <c r="AB2889" t="s">
        <v>7329</v>
      </c>
      <c r="AD2889" t="s">
        <v>2045</v>
      </c>
      <c r="AE2889" t="s">
        <v>2046</v>
      </c>
      <c r="AI2889" t="s">
        <v>1761</v>
      </c>
      <c r="AL2889" t="s">
        <v>7398</v>
      </c>
      <c r="AM2889">
        <v>6</v>
      </c>
      <c r="AN2889" t="s">
        <v>1833</v>
      </c>
      <c r="AO2889" t="s">
        <v>1834</v>
      </c>
      <c r="AP2889">
        <v>0</v>
      </c>
      <c r="AQ2889" s="388">
        <v>44563</v>
      </c>
      <c r="AS2889" t="s">
        <v>1765</v>
      </c>
      <c r="AT2889" s="388">
        <v>44572</v>
      </c>
      <c r="AU2889" t="s">
        <v>1756</v>
      </c>
      <c r="AV2889" t="s">
        <v>1756</v>
      </c>
      <c r="AZ2889" t="s">
        <v>1766</v>
      </c>
      <c r="BA2889" t="s">
        <v>1767</v>
      </c>
      <c r="BB2889" t="s">
        <v>7581</v>
      </c>
      <c r="BC2889" t="s">
        <v>7582</v>
      </c>
      <c r="BD2889" t="s">
        <v>1756</v>
      </c>
      <c r="BE2889" t="s">
        <v>7333</v>
      </c>
      <c r="BF2889" t="s">
        <v>823</v>
      </c>
    </row>
    <row r="2890" spans="1:58">
      <c r="A2890" t="s">
        <v>829</v>
      </c>
      <c r="B2890">
        <v>6</v>
      </c>
      <c r="C2890">
        <v>0</v>
      </c>
      <c r="D2890">
        <v>10959</v>
      </c>
      <c r="E2890" t="s">
        <v>7576</v>
      </c>
      <c r="F2890">
        <v>53510611</v>
      </c>
      <c r="G2890" t="s">
        <v>2041</v>
      </c>
      <c r="H2890">
        <v>0</v>
      </c>
      <c r="I2890" t="s">
        <v>7382</v>
      </c>
      <c r="J2890">
        <v>80</v>
      </c>
      <c r="K2890">
        <v>3</v>
      </c>
      <c r="M2890" t="s">
        <v>1757</v>
      </c>
      <c r="N2890" t="s">
        <v>1757</v>
      </c>
      <c r="O2890" t="s">
        <v>1756</v>
      </c>
      <c r="P2890" t="s">
        <v>1756</v>
      </c>
      <c r="Q2890" s="387">
        <v>240</v>
      </c>
      <c r="R2890">
        <v>31.200000000000003</v>
      </c>
      <c r="S2890">
        <v>271.2</v>
      </c>
      <c r="T2890" s="388">
        <v>44562</v>
      </c>
      <c r="U2890">
        <v>0</v>
      </c>
      <c r="V2890" t="s">
        <v>836</v>
      </c>
      <c r="W2890" s="388">
        <v>44578</v>
      </c>
      <c r="X2890">
        <v>175</v>
      </c>
      <c r="Y2890">
        <v>0</v>
      </c>
      <c r="Z2890">
        <v>0</v>
      </c>
      <c r="AA2890" t="s">
        <v>1758</v>
      </c>
      <c r="AB2890" t="s">
        <v>7329</v>
      </c>
      <c r="AD2890" t="s">
        <v>2045</v>
      </c>
      <c r="AE2890" t="s">
        <v>2046</v>
      </c>
      <c r="AI2890" t="s">
        <v>1761</v>
      </c>
      <c r="AL2890" t="s">
        <v>7398</v>
      </c>
      <c r="AM2890">
        <v>6</v>
      </c>
      <c r="AN2890" t="s">
        <v>1833</v>
      </c>
      <c r="AO2890" t="s">
        <v>1834</v>
      </c>
      <c r="AP2890">
        <v>0</v>
      </c>
      <c r="AQ2890" s="388">
        <v>44563</v>
      </c>
      <c r="AS2890" t="s">
        <v>1765</v>
      </c>
      <c r="AT2890" s="388">
        <v>44572</v>
      </c>
      <c r="AU2890" t="s">
        <v>1756</v>
      </c>
      <c r="AV2890" t="s">
        <v>1756</v>
      </c>
      <c r="AZ2890" t="s">
        <v>1766</v>
      </c>
      <c r="BA2890" t="s">
        <v>1767</v>
      </c>
      <c r="BB2890" t="s">
        <v>7583</v>
      </c>
      <c r="BC2890" t="s">
        <v>7584</v>
      </c>
      <c r="BD2890" t="s">
        <v>1756</v>
      </c>
      <c r="BE2890" t="s">
        <v>7333</v>
      </c>
      <c r="BF2890" t="s">
        <v>823</v>
      </c>
    </row>
    <row r="2891" spans="1:58">
      <c r="A2891" t="s">
        <v>829</v>
      </c>
      <c r="B2891">
        <v>6</v>
      </c>
      <c r="C2891">
        <v>0</v>
      </c>
      <c r="D2891">
        <v>10959</v>
      </c>
      <c r="E2891" t="s">
        <v>7576</v>
      </c>
      <c r="F2891">
        <v>53510611</v>
      </c>
      <c r="G2891" t="s">
        <v>2041</v>
      </c>
      <c r="H2891">
        <v>0</v>
      </c>
      <c r="I2891" t="s">
        <v>7382</v>
      </c>
      <c r="J2891">
        <v>80</v>
      </c>
      <c r="K2891">
        <v>3</v>
      </c>
      <c r="M2891" t="s">
        <v>1757</v>
      </c>
      <c r="N2891" t="s">
        <v>1757</v>
      </c>
      <c r="O2891" t="s">
        <v>1756</v>
      </c>
      <c r="P2891" t="s">
        <v>1756</v>
      </c>
      <c r="Q2891" s="387">
        <v>240</v>
      </c>
      <c r="R2891">
        <v>31.200000000000003</v>
      </c>
      <c r="S2891">
        <v>271.2</v>
      </c>
      <c r="T2891" s="388">
        <v>44562</v>
      </c>
      <c r="U2891">
        <v>0</v>
      </c>
      <c r="V2891" t="s">
        <v>836</v>
      </c>
      <c r="W2891" s="388">
        <v>44578</v>
      </c>
      <c r="X2891">
        <v>175</v>
      </c>
      <c r="Y2891">
        <v>0</v>
      </c>
      <c r="Z2891">
        <v>0</v>
      </c>
      <c r="AA2891" t="s">
        <v>1758</v>
      </c>
      <c r="AB2891" t="s">
        <v>7329</v>
      </c>
      <c r="AD2891" t="s">
        <v>2045</v>
      </c>
      <c r="AE2891" t="s">
        <v>2046</v>
      </c>
      <c r="AI2891" t="s">
        <v>1761</v>
      </c>
      <c r="AL2891" t="s">
        <v>7398</v>
      </c>
      <c r="AM2891">
        <v>6</v>
      </c>
      <c r="AN2891" t="s">
        <v>1833</v>
      </c>
      <c r="AO2891" t="s">
        <v>1834</v>
      </c>
      <c r="AP2891">
        <v>0</v>
      </c>
      <c r="AQ2891" s="388">
        <v>44563</v>
      </c>
      <c r="AS2891" t="s">
        <v>1765</v>
      </c>
      <c r="AT2891" s="388">
        <v>44572</v>
      </c>
      <c r="AU2891" t="s">
        <v>1756</v>
      </c>
      <c r="AV2891" t="s">
        <v>1756</v>
      </c>
      <c r="AZ2891" t="s">
        <v>1766</v>
      </c>
      <c r="BA2891" t="s">
        <v>1767</v>
      </c>
      <c r="BB2891" t="s">
        <v>7583</v>
      </c>
      <c r="BC2891" t="s">
        <v>7584</v>
      </c>
      <c r="BD2891" t="s">
        <v>1756</v>
      </c>
      <c r="BE2891" t="s">
        <v>7333</v>
      </c>
      <c r="BF2891" t="s">
        <v>823</v>
      </c>
    </row>
    <row r="2892" spans="1:58">
      <c r="A2892" t="s">
        <v>829</v>
      </c>
      <c r="B2892">
        <v>6</v>
      </c>
      <c r="C2892">
        <v>0</v>
      </c>
      <c r="D2892">
        <v>10958</v>
      </c>
      <c r="E2892" t="s">
        <v>7585</v>
      </c>
      <c r="F2892">
        <v>53510611</v>
      </c>
      <c r="G2892" t="s">
        <v>2041</v>
      </c>
      <c r="H2892">
        <v>0</v>
      </c>
      <c r="I2892" t="s">
        <v>2052</v>
      </c>
      <c r="J2892">
        <v>75</v>
      </c>
      <c r="K2892">
        <v>3</v>
      </c>
      <c r="L2892" t="s">
        <v>1771</v>
      </c>
      <c r="M2892" t="s">
        <v>1756</v>
      </c>
      <c r="N2892" t="s">
        <v>1756</v>
      </c>
      <c r="O2892" t="s">
        <v>1757</v>
      </c>
      <c r="P2892" t="s">
        <v>1757</v>
      </c>
      <c r="Q2892" s="387">
        <v>225</v>
      </c>
      <c r="R2892">
        <v>29.25</v>
      </c>
      <c r="S2892">
        <v>254.24999999999997</v>
      </c>
      <c r="T2892" s="388">
        <v>44562</v>
      </c>
      <c r="U2892">
        <v>0</v>
      </c>
      <c r="V2892" t="s">
        <v>836</v>
      </c>
      <c r="W2892" s="388">
        <v>44578</v>
      </c>
      <c r="X2892">
        <v>175</v>
      </c>
      <c r="Y2892">
        <v>0</v>
      </c>
      <c r="Z2892">
        <v>0</v>
      </c>
      <c r="AA2892" t="s">
        <v>1758</v>
      </c>
      <c r="AB2892" t="s">
        <v>7329</v>
      </c>
      <c r="AD2892" t="s">
        <v>2045</v>
      </c>
      <c r="AE2892" t="s">
        <v>2046</v>
      </c>
      <c r="AI2892" t="s">
        <v>1761</v>
      </c>
      <c r="AL2892" t="s">
        <v>7548</v>
      </c>
      <c r="AM2892">
        <v>6</v>
      </c>
      <c r="AN2892" t="s">
        <v>6964</v>
      </c>
      <c r="AO2892" t="s">
        <v>2905</v>
      </c>
      <c r="AP2892">
        <v>0</v>
      </c>
      <c r="AQ2892" s="388">
        <v>44563</v>
      </c>
      <c r="AS2892" t="s">
        <v>1765</v>
      </c>
      <c r="AT2892" s="388">
        <v>44572</v>
      </c>
      <c r="AU2892" t="s">
        <v>1756</v>
      </c>
      <c r="AV2892" t="s">
        <v>1756</v>
      </c>
      <c r="AZ2892" t="s">
        <v>1766</v>
      </c>
      <c r="BA2892" t="s">
        <v>1767</v>
      </c>
      <c r="BB2892" t="s">
        <v>7586</v>
      </c>
      <c r="BC2892" t="s">
        <v>7587</v>
      </c>
      <c r="BD2892" t="s">
        <v>1756</v>
      </c>
      <c r="BE2892" t="s">
        <v>7333</v>
      </c>
      <c r="BF2892" t="s">
        <v>823</v>
      </c>
    </row>
    <row r="2893" spans="1:58">
      <c r="A2893" t="s">
        <v>829</v>
      </c>
      <c r="B2893">
        <v>6</v>
      </c>
      <c r="C2893">
        <v>0</v>
      </c>
      <c r="D2893">
        <v>10958</v>
      </c>
      <c r="E2893" t="s">
        <v>7585</v>
      </c>
      <c r="F2893">
        <v>53510611</v>
      </c>
      <c r="G2893" t="s">
        <v>2041</v>
      </c>
      <c r="H2893">
        <v>0</v>
      </c>
      <c r="I2893" t="s">
        <v>7382</v>
      </c>
      <c r="J2893">
        <v>80</v>
      </c>
      <c r="K2893">
        <v>3</v>
      </c>
      <c r="M2893" t="s">
        <v>1757</v>
      </c>
      <c r="N2893" t="s">
        <v>1757</v>
      </c>
      <c r="O2893" t="s">
        <v>1756</v>
      </c>
      <c r="P2893" t="s">
        <v>1756</v>
      </c>
      <c r="Q2893" s="387">
        <v>240</v>
      </c>
      <c r="R2893">
        <v>31.200000000000003</v>
      </c>
      <c r="S2893">
        <v>271.2</v>
      </c>
      <c r="T2893" s="388">
        <v>44562</v>
      </c>
      <c r="U2893">
        <v>0</v>
      </c>
      <c r="V2893" t="s">
        <v>836</v>
      </c>
      <c r="W2893" s="388">
        <v>44578</v>
      </c>
      <c r="X2893">
        <v>175</v>
      </c>
      <c r="Y2893">
        <v>0</v>
      </c>
      <c r="Z2893">
        <v>0</v>
      </c>
      <c r="AA2893" t="s">
        <v>1758</v>
      </c>
      <c r="AB2893" t="s">
        <v>7329</v>
      </c>
      <c r="AD2893" t="s">
        <v>2045</v>
      </c>
      <c r="AE2893" t="s">
        <v>2046</v>
      </c>
      <c r="AI2893" t="s">
        <v>1761</v>
      </c>
      <c r="AL2893" t="s">
        <v>7548</v>
      </c>
      <c r="AM2893">
        <v>6</v>
      </c>
      <c r="AN2893" t="s">
        <v>6964</v>
      </c>
      <c r="AO2893" t="s">
        <v>2905</v>
      </c>
      <c r="AP2893">
        <v>0</v>
      </c>
      <c r="AQ2893" s="388">
        <v>44563</v>
      </c>
      <c r="AS2893" t="s">
        <v>1765</v>
      </c>
      <c r="AT2893" s="388">
        <v>44572</v>
      </c>
      <c r="AU2893" t="s">
        <v>1756</v>
      </c>
      <c r="AV2893" t="s">
        <v>1756</v>
      </c>
      <c r="AZ2893" t="s">
        <v>1766</v>
      </c>
      <c r="BA2893" t="s">
        <v>1767</v>
      </c>
      <c r="BB2893" t="s">
        <v>7588</v>
      </c>
      <c r="BC2893" t="s">
        <v>7589</v>
      </c>
      <c r="BD2893" t="s">
        <v>1756</v>
      </c>
      <c r="BE2893" t="s">
        <v>7333</v>
      </c>
      <c r="BF2893" t="s">
        <v>823</v>
      </c>
    </row>
    <row r="2894" spans="1:58">
      <c r="A2894" t="s">
        <v>829</v>
      </c>
      <c r="B2894">
        <v>6</v>
      </c>
      <c r="C2894">
        <v>0</v>
      </c>
      <c r="D2894">
        <v>10957</v>
      </c>
      <c r="E2894" t="s">
        <v>7590</v>
      </c>
      <c r="F2894">
        <v>53510611</v>
      </c>
      <c r="G2894" t="s">
        <v>2041</v>
      </c>
      <c r="H2894">
        <v>0</v>
      </c>
      <c r="I2894" t="s">
        <v>2052</v>
      </c>
      <c r="J2894">
        <v>75</v>
      </c>
      <c r="K2894">
        <v>3</v>
      </c>
      <c r="L2894" t="s">
        <v>1771</v>
      </c>
      <c r="M2894" t="s">
        <v>1756</v>
      </c>
      <c r="N2894" t="s">
        <v>1756</v>
      </c>
      <c r="O2894" t="s">
        <v>1757</v>
      </c>
      <c r="P2894" t="s">
        <v>1757</v>
      </c>
      <c r="Q2894" s="387">
        <v>225</v>
      </c>
      <c r="R2894">
        <v>29.25</v>
      </c>
      <c r="S2894">
        <v>254.24999999999997</v>
      </c>
      <c r="T2894" s="388">
        <v>44562</v>
      </c>
      <c r="U2894">
        <v>0</v>
      </c>
      <c r="V2894" t="s">
        <v>836</v>
      </c>
      <c r="W2894" s="388">
        <v>44578</v>
      </c>
      <c r="X2894">
        <v>175</v>
      </c>
      <c r="Y2894">
        <v>0</v>
      </c>
      <c r="Z2894">
        <v>0</v>
      </c>
      <c r="AA2894" t="s">
        <v>1758</v>
      </c>
      <c r="AB2894" t="s">
        <v>7329</v>
      </c>
      <c r="AD2894" t="s">
        <v>2045</v>
      </c>
      <c r="AE2894" t="s">
        <v>2046</v>
      </c>
      <c r="AI2894" t="s">
        <v>1761</v>
      </c>
      <c r="AL2894" t="s">
        <v>7505</v>
      </c>
      <c r="AM2894">
        <v>6</v>
      </c>
      <c r="AN2894" t="s">
        <v>3239</v>
      </c>
      <c r="AO2894" t="s">
        <v>7506</v>
      </c>
      <c r="AP2894">
        <v>0</v>
      </c>
      <c r="AQ2894" s="388">
        <v>44563</v>
      </c>
      <c r="AS2894" t="s">
        <v>1765</v>
      </c>
      <c r="AT2894" s="388">
        <v>44572</v>
      </c>
      <c r="AU2894" t="s">
        <v>1756</v>
      </c>
      <c r="AV2894" t="s">
        <v>1756</v>
      </c>
      <c r="AZ2894" t="s">
        <v>1766</v>
      </c>
      <c r="BA2894" t="s">
        <v>1767</v>
      </c>
      <c r="BB2894" t="s">
        <v>7591</v>
      </c>
      <c r="BC2894" t="s">
        <v>7592</v>
      </c>
      <c r="BD2894" t="s">
        <v>1756</v>
      </c>
      <c r="BE2894" t="s">
        <v>7333</v>
      </c>
      <c r="BF2894" t="s">
        <v>823</v>
      </c>
    </row>
    <row r="2895" spans="1:58">
      <c r="A2895" t="s">
        <v>829</v>
      </c>
      <c r="B2895">
        <v>6</v>
      </c>
      <c r="C2895">
        <v>0</v>
      </c>
      <c r="D2895">
        <v>10957</v>
      </c>
      <c r="E2895" t="s">
        <v>7590</v>
      </c>
      <c r="F2895">
        <v>53510611</v>
      </c>
      <c r="G2895" t="s">
        <v>2041</v>
      </c>
      <c r="H2895">
        <v>0</v>
      </c>
      <c r="I2895" t="s">
        <v>7382</v>
      </c>
      <c r="J2895">
        <v>80</v>
      </c>
      <c r="K2895">
        <v>3</v>
      </c>
      <c r="M2895" t="s">
        <v>1757</v>
      </c>
      <c r="N2895" t="s">
        <v>1757</v>
      </c>
      <c r="O2895" t="s">
        <v>1756</v>
      </c>
      <c r="P2895" t="s">
        <v>1756</v>
      </c>
      <c r="Q2895" s="387">
        <v>240</v>
      </c>
      <c r="R2895">
        <v>31.200000000000003</v>
      </c>
      <c r="S2895">
        <v>271.2</v>
      </c>
      <c r="T2895" s="388">
        <v>44562</v>
      </c>
      <c r="U2895">
        <v>0</v>
      </c>
      <c r="V2895" t="s">
        <v>836</v>
      </c>
      <c r="W2895" s="388">
        <v>44578</v>
      </c>
      <c r="X2895">
        <v>175</v>
      </c>
      <c r="Y2895">
        <v>0</v>
      </c>
      <c r="Z2895">
        <v>0</v>
      </c>
      <c r="AA2895" t="s">
        <v>1758</v>
      </c>
      <c r="AB2895" t="s">
        <v>7329</v>
      </c>
      <c r="AD2895" t="s">
        <v>2045</v>
      </c>
      <c r="AE2895" t="s">
        <v>2046</v>
      </c>
      <c r="AI2895" t="s">
        <v>1761</v>
      </c>
      <c r="AL2895" t="s">
        <v>7505</v>
      </c>
      <c r="AM2895">
        <v>6</v>
      </c>
      <c r="AN2895" t="s">
        <v>3239</v>
      </c>
      <c r="AO2895" t="s">
        <v>7506</v>
      </c>
      <c r="AP2895">
        <v>0</v>
      </c>
      <c r="AQ2895" s="388">
        <v>44563</v>
      </c>
      <c r="AS2895" t="s">
        <v>1765</v>
      </c>
      <c r="AT2895" s="388">
        <v>44572</v>
      </c>
      <c r="AU2895" t="s">
        <v>1756</v>
      </c>
      <c r="AV2895" t="s">
        <v>1756</v>
      </c>
      <c r="AZ2895" t="s">
        <v>1766</v>
      </c>
      <c r="BA2895" t="s">
        <v>1767</v>
      </c>
      <c r="BB2895" t="s">
        <v>7593</v>
      </c>
      <c r="BC2895" t="s">
        <v>7594</v>
      </c>
      <c r="BD2895" t="s">
        <v>1756</v>
      </c>
      <c r="BE2895" t="s">
        <v>7333</v>
      </c>
      <c r="BF2895" t="s">
        <v>823</v>
      </c>
    </row>
    <row r="2896" spans="1:58">
      <c r="A2896" t="s">
        <v>829</v>
      </c>
      <c r="B2896">
        <v>6</v>
      </c>
      <c r="C2896">
        <v>0</v>
      </c>
      <c r="D2896">
        <v>10955</v>
      </c>
      <c r="E2896" t="s">
        <v>7595</v>
      </c>
      <c r="F2896">
        <v>53510611</v>
      </c>
      <c r="G2896" t="s">
        <v>2041</v>
      </c>
      <c r="H2896">
        <v>0</v>
      </c>
      <c r="I2896" t="s">
        <v>2052</v>
      </c>
      <c r="J2896">
        <v>75</v>
      </c>
      <c r="K2896">
        <v>3</v>
      </c>
      <c r="L2896" t="s">
        <v>1771</v>
      </c>
      <c r="M2896" t="s">
        <v>1756</v>
      </c>
      <c r="N2896" t="s">
        <v>1756</v>
      </c>
      <c r="O2896" t="s">
        <v>2053</v>
      </c>
      <c r="P2896" t="s">
        <v>1757</v>
      </c>
      <c r="Q2896" s="387">
        <v>225</v>
      </c>
      <c r="R2896">
        <v>29.25</v>
      </c>
      <c r="S2896">
        <v>254.24999999999997</v>
      </c>
      <c r="T2896" s="388">
        <v>44562</v>
      </c>
      <c r="U2896">
        <v>0</v>
      </c>
      <c r="V2896" t="s">
        <v>836</v>
      </c>
      <c r="W2896" s="388">
        <v>44578</v>
      </c>
      <c r="X2896">
        <v>175</v>
      </c>
      <c r="Y2896">
        <v>0</v>
      </c>
      <c r="Z2896">
        <v>0</v>
      </c>
      <c r="AA2896" t="s">
        <v>1758</v>
      </c>
      <c r="AB2896" t="s">
        <v>7329</v>
      </c>
      <c r="AD2896" t="s">
        <v>2045</v>
      </c>
      <c r="AE2896" t="s">
        <v>2046</v>
      </c>
      <c r="AI2896" t="s">
        <v>1761</v>
      </c>
      <c r="AL2896" t="s">
        <v>7468</v>
      </c>
      <c r="AM2896">
        <v>6</v>
      </c>
      <c r="AN2896" t="s">
        <v>3133</v>
      </c>
      <c r="AO2896" t="s">
        <v>2852</v>
      </c>
      <c r="AP2896">
        <v>0</v>
      </c>
      <c r="AQ2896" s="388">
        <v>44563</v>
      </c>
      <c r="AS2896" t="s">
        <v>1765</v>
      </c>
      <c r="AT2896" s="388">
        <v>44572</v>
      </c>
      <c r="AU2896" t="s">
        <v>1756</v>
      </c>
      <c r="AV2896" t="s">
        <v>1756</v>
      </c>
      <c r="AZ2896" t="s">
        <v>1766</v>
      </c>
      <c r="BA2896" t="s">
        <v>1767</v>
      </c>
      <c r="BB2896" t="s">
        <v>7596</v>
      </c>
      <c r="BC2896" t="s">
        <v>7597</v>
      </c>
      <c r="BD2896" t="s">
        <v>1756</v>
      </c>
      <c r="BE2896" t="s">
        <v>7333</v>
      </c>
      <c r="BF2896" t="s">
        <v>823</v>
      </c>
    </row>
    <row r="2897" spans="1:58">
      <c r="A2897" t="s">
        <v>829</v>
      </c>
      <c r="B2897">
        <v>6</v>
      </c>
      <c r="C2897">
        <v>0</v>
      </c>
      <c r="D2897">
        <v>10955</v>
      </c>
      <c r="E2897" t="s">
        <v>7595</v>
      </c>
      <c r="F2897">
        <v>53510611</v>
      </c>
      <c r="G2897" t="s">
        <v>2041</v>
      </c>
      <c r="H2897">
        <v>0</v>
      </c>
      <c r="I2897" t="s">
        <v>2052</v>
      </c>
      <c r="J2897">
        <v>75</v>
      </c>
      <c r="K2897">
        <v>11</v>
      </c>
      <c r="L2897" t="s">
        <v>1771</v>
      </c>
      <c r="M2897" t="s">
        <v>1756</v>
      </c>
      <c r="N2897" t="s">
        <v>1756</v>
      </c>
      <c r="O2897" t="s">
        <v>1757</v>
      </c>
      <c r="P2897" t="s">
        <v>1757</v>
      </c>
      <c r="Q2897" s="387">
        <v>825</v>
      </c>
      <c r="R2897">
        <v>107.25</v>
      </c>
      <c r="S2897">
        <v>932.24999999999989</v>
      </c>
      <c r="T2897" s="388">
        <v>44562</v>
      </c>
      <c r="U2897">
        <v>0</v>
      </c>
      <c r="V2897" t="s">
        <v>836</v>
      </c>
      <c r="W2897" s="388">
        <v>44578</v>
      </c>
      <c r="X2897">
        <v>175</v>
      </c>
      <c r="Y2897">
        <v>0</v>
      </c>
      <c r="Z2897">
        <v>0</v>
      </c>
      <c r="AA2897" t="s">
        <v>1758</v>
      </c>
      <c r="AB2897" t="s">
        <v>7329</v>
      </c>
      <c r="AD2897" t="s">
        <v>2045</v>
      </c>
      <c r="AE2897" t="s">
        <v>2046</v>
      </c>
      <c r="AI2897" t="s">
        <v>1761</v>
      </c>
      <c r="AL2897" t="s">
        <v>7468</v>
      </c>
      <c r="AM2897">
        <v>6</v>
      </c>
      <c r="AN2897" t="s">
        <v>3133</v>
      </c>
      <c r="AO2897" t="s">
        <v>2852</v>
      </c>
      <c r="AP2897">
        <v>0</v>
      </c>
      <c r="AQ2897" s="388">
        <v>44563</v>
      </c>
      <c r="AS2897" t="s">
        <v>1765</v>
      </c>
      <c r="AT2897" s="388">
        <v>44572</v>
      </c>
      <c r="AU2897" t="s">
        <v>1756</v>
      </c>
      <c r="AV2897" t="s">
        <v>1756</v>
      </c>
      <c r="AZ2897" t="s">
        <v>1766</v>
      </c>
      <c r="BA2897" t="s">
        <v>1767</v>
      </c>
      <c r="BB2897" t="s">
        <v>7598</v>
      </c>
      <c r="BC2897" t="s">
        <v>7599</v>
      </c>
      <c r="BD2897" t="s">
        <v>1756</v>
      </c>
      <c r="BE2897" t="s">
        <v>7333</v>
      </c>
      <c r="BF2897" t="s">
        <v>823</v>
      </c>
    </row>
    <row r="2898" spans="1:58">
      <c r="A2898" t="s">
        <v>829</v>
      </c>
      <c r="B2898">
        <v>6</v>
      </c>
      <c r="C2898">
        <v>0</v>
      </c>
      <c r="D2898">
        <v>10955</v>
      </c>
      <c r="E2898" t="s">
        <v>7595</v>
      </c>
      <c r="F2898">
        <v>53510611</v>
      </c>
      <c r="G2898" t="s">
        <v>2041</v>
      </c>
      <c r="H2898">
        <v>0</v>
      </c>
      <c r="I2898" t="s">
        <v>2056</v>
      </c>
      <c r="J2898">
        <v>210</v>
      </c>
      <c r="K2898">
        <v>2</v>
      </c>
      <c r="L2898" t="s">
        <v>1755</v>
      </c>
      <c r="M2898" t="s">
        <v>1756</v>
      </c>
      <c r="N2898" t="s">
        <v>1756</v>
      </c>
      <c r="P2898" t="s">
        <v>1757</v>
      </c>
      <c r="Q2898" s="387">
        <v>420</v>
      </c>
      <c r="R2898">
        <v>54.6</v>
      </c>
      <c r="S2898">
        <v>474.59999999999997</v>
      </c>
      <c r="T2898" s="388">
        <v>44562</v>
      </c>
      <c r="U2898">
        <v>0</v>
      </c>
      <c r="V2898" t="s">
        <v>836</v>
      </c>
      <c r="W2898" s="388">
        <v>44578</v>
      </c>
      <c r="X2898">
        <v>175</v>
      </c>
      <c r="Y2898">
        <v>0</v>
      </c>
      <c r="Z2898">
        <v>0</v>
      </c>
      <c r="AA2898" t="s">
        <v>1758</v>
      </c>
      <c r="AB2898" t="s">
        <v>7329</v>
      </c>
      <c r="AD2898" t="s">
        <v>2045</v>
      </c>
      <c r="AE2898" t="s">
        <v>2046</v>
      </c>
      <c r="AI2898" t="s">
        <v>1761</v>
      </c>
      <c r="AL2898" t="s">
        <v>7468</v>
      </c>
      <c r="AM2898">
        <v>6</v>
      </c>
      <c r="AN2898" t="s">
        <v>3133</v>
      </c>
      <c r="AO2898" t="s">
        <v>2852</v>
      </c>
      <c r="AP2898">
        <v>0</v>
      </c>
      <c r="AQ2898" s="388">
        <v>44563</v>
      </c>
      <c r="AS2898" t="s">
        <v>1765</v>
      </c>
      <c r="AT2898" s="388">
        <v>44572</v>
      </c>
      <c r="AU2898" t="s">
        <v>1756</v>
      </c>
      <c r="AV2898" t="s">
        <v>1756</v>
      </c>
      <c r="AZ2898" t="s">
        <v>1766</v>
      </c>
      <c r="BA2898" t="s">
        <v>1767</v>
      </c>
      <c r="BB2898" t="s">
        <v>7600</v>
      </c>
      <c r="BC2898" t="s">
        <v>7601</v>
      </c>
      <c r="BD2898" t="s">
        <v>1756</v>
      </c>
      <c r="BE2898" t="s">
        <v>7333</v>
      </c>
      <c r="BF2898" t="s">
        <v>823</v>
      </c>
    </row>
    <row r="2899" spans="1:58">
      <c r="A2899" t="s">
        <v>829</v>
      </c>
      <c r="B2899">
        <v>6</v>
      </c>
      <c r="C2899">
        <v>0</v>
      </c>
      <c r="D2899">
        <v>10955</v>
      </c>
      <c r="E2899" t="s">
        <v>7595</v>
      </c>
      <c r="F2899">
        <v>53510611</v>
      </c>
      <c r="G2899" t="s">
        <v>2041</v>
      </c>
      <c r="H2899">
        <v>0</v>
      </c>
      <c r="I2899" t="s">
        <v>7382</v>
      </c>
      <c r="J2899">
        <v>80</v>
      </c>
      <c r="K2899">
        <v>3</v>
      </c>
      <c r="M2899" t="s">
        <v>1757</v>
      </c>
      <c r="N2899" t="s">
        <v>1757</v>
      </c>
      <c r="O2899" t="s">
        <v>1756</v>
      </c>
      <c r="P2899" t="s">
        <v>1756</v>
      </c>
      <c r="Q2899" s="387">
        <v>240</v>
      </c>
      <c r="R2899">
        <v>31.200000000000003</v>
      </c>
      <c r="S2899">
        <v>271.2</v>
      </c>
      <c r="T2899" s="388">
        <v>44562</v>
      </c>
      <c r="U2899">
        <v>0</v>
      </c>
      <c r="V2899" t="s">
        <v>836</v>
      </c>
      <c r="W2899" s="388">
        <v>44578</v>
      </c>
      <c r="X2899">
        <v>175</v>
      </c>
      <c r="Y2899">
        <v>0</v>
      </c>
      <c r="Z2899">
        <v>0</v>
      </c>
      <c r="AA2899" t="s">
        <v>1758</v>
      </c>
      <c r="AB2899" t="s">
        <v>7329</v>
      </c>
      <c r="AD2899" t="s">
        <v>2045</v>
      </c>
      <c r="AE2899" t="s">
        <v>2046</v>
      </c>
      <c r="AI2899" t="s">
        <v>1761</v>
      </c>
      <c r="AL2899" t="s">
        <v>7468</v>
      </c>
      <c r="AM2899">
        <v>6</v>
      </c>
      <c r="AN2899" t="s">
        <v>3133</v>
      </c>
      <c r="AO2899" t="s">
        <v>2852</v>
      </c>
      <c r="AP2899">
        <v>0</v>
      </c>
      <c r="AQ2899" s="388">
        <v>44563</v>
      </c>
      <c r="AS2899" t="s">
        <v>1765</v>
      </c>
      <c r="AT2899" s="388">
        <v>44572</v>
      </c>
      <c r="AU2899" t="s">
        <v>1756</v>
      </c>
      <c r="AV2899" t="s">
        <v>1756</v>
      </c>
      <c r="AZ2899" t="s">
        <v>1766</v>
      </c>
      <c r="BA2899" t="s">
        <v>1767</v>
      </c>
      <c r="BB2899" t="s">
        <v>7602</v>
      </c>
      <c r="BC2899" t="s">
        <v>7603</v>
      </c>
      <c r="BD2899" t="s">
        <v>1756</v>
      </c>
      <c r="BE2899" t="s">
        <v>7333</v>
      </c>
      <c r="BF2899" t="s">
        <v>823</v>
      </c>
    </row>
    <row r="2900" spans="1:58">
      <c r="A2900" t="s">
        <v>829</v>
      </c>
      <c r="B2900">
        <v>6</v>
      </c>
      <c r="C2900">
        <v>0</v>
      </c>
      <c r="D2900">
        <v>10955</v>
      </c>
      <c r="E2900" t="s">
        <v>7595</v>
      </c>
      <c r="F2900">
        <v>53510611</v>
      </c>
      <c r="G2900" t="s">
        <v>2041</v>
      </c>
      <c r="H2900">
        <v>0</v>
      </c>
      <c r="I2900" t="s">
        <v>2073</v>
      </c>
      <c r="J2900">
        <v>243.75</v>
      </c>
      <c r="K2900">
        <v>1</v>
      </c>
      <c r="L2900" t="s">
        <v>1755</v>
      </c>
      <c r="M2900" t="s">
        <v>1757</v>
      </c>
      <c r="N2900" t="s">
        <v>1757</v>
      </c>
      <c r="O2900" t="s">
        <v>1756</v>
      </c>
      <c r="P2900" t="s">
        <v>1756</v>
      </c>
      <c r="Q2900" s="387">
        <v>243.75</v>
      </c>
      <c r="R2900">
        <v>31.6875</v>
      </c>
      <c r="S2900">
        <v>275.4375</v>
      </c>
      <c r="T2900" s="388">
        <v>44562</v>
      </c>
      <c r="U2900">
        <v>0</v>
      </c>
      <c r="V2900" t="s">
        <v>836</v>
      </c>
      <c r="W2900" s="388">
        <v>44578</v>
      </c>
      <c r="X2900">
        <v>175</v>
      </c>
      <c r="Y2900">
        <v>0</v>
      </c>
      <c r="Z2900">
        <v>0</v>
      </c>
      <c r="AA2900" t="s">
        <v>1758</v>
      </c>
      <c r="AB2900" t="s">
        <v>7329</v>
      </c>
      <c r="AD2900" t="s">
        <v>2045</v>
      </c>
      <c r="AE2900" t="s">
        <v>2046</v>
      </c>
      <c r="AI2900" t="s">
        <v>1761</v>
      </c>
      <c r="AL2900" t="s">
        <v>7468</v>
      </c>
      <c r="AM2900">
        <v>6</v>
      </c>
      <c r="AN2900" t="s">
        <v>3133</v>
      </c>
      <c r="AO2900" t="s">
        <v>2852</v>
      </c>
      <c r="AP2900">
        <v>0</v>
      </c>
      <c r="AQ2900" s="388">
        <v>44563</v>
      </c>
      <c r="AS2900" t="s">
        <v>1765</v>
      </c>
      <c r="AT2900" s="388">
        <v>44572</v>
      </c>
      <c r="AU2900" t="s">
        <v>1756</v>
      </c>
      <c r="AV2900" t="s">
        <v>1756</v>
      </c>
      <c r="AZ2900" t="s">
        <v>1766</v>
      </c>
      <c r="BA2900" t="s">
        <v>1767</v>
      </c>
      <c r="BB2900" t="s">
        <v>7604</v>
      </c>
      <c r="BC2900" t="s">
        <v>7605</v>
      </c>
      <c r="BD2900" t="s">
        <v>1756</v>
      </c>
      <c r="BE2900" t="s">
        <v>7333</v>
      </c>
      <c r="BF2900" t="s">
        <v>823</v>
      </c>
    </row>
    <row r="2901" spans="1:58">
      <c r="A2901" t="s">
        <v>829</v>
      </c>
      <c r="B2901">
        <v>6</v>
      </c>
      <c r="C2901">
        <v>0</v>
      </c>
      <c r="D2901">
        <v>10955</v>
      </c>
      <c r="E2901" t="s">
        <v>7595</v>
      </c>
      <c r="F2901">
        <v>53510611</v>
      </c>
      <c r="G2901" t="s">
        <v>2041</v>
      </c>
      <c r="H2901">
        <v>0</v>
      </c>
      <c r="I2901" t="s">
        <v>7531</v>
      </c>
      <c r="J2901">
        <v>126.98</v>
      </c>
      <c r="K2901">
        <v>7</v>
      </c>
      <c r="L2901" t="s">
        <v>2063</v>
      </c>
      <c r="M2901" t="s">
        <v>1757</v>
      </c>
      <c r="N2901" t="s">
        <v>1757</v>
      </c>
      <c r="O2901" t="s">
        <v>1756</v>
      </c>
      <c r="P2901" t="s">
        <v>1756</v>
      </c>
      <c r="Q2901" s="387">
        <v>888.86</v>
      </c>
      <c r="R2901">
        <v>115.5518</v>
      </c>
      <c r="S2901">
        <v>1004.4118</v>
      </c>
      <c r="T2901" s="388">
        <v>44562</v>
      </c>
      <c r="U2901">
        <v>0</v>
      </c>
      <c r="V2901" t="s">
        <v>836</v>
      </c>
      <c r="W2901" s="388">
        <v>44578</v>
      </c>
      <c r="X2901">
        <v>175</v>
      </c>
      <c r="Y2901">
        <v>0</v>
      </c>
      <c r="Z2901">
        <v>0</v>
      </c>
      <c r="AA2901" t="s">
        <v>1758</v>
      </c>
      <c r="AB2901" t="s">
        <v>7329</v>
      </c>
      <c r="AD2901" t="s">
        <v>2045</v>
      </c>
      <c r="AE2901" t="s">
        <v>2046</v>
      </c>
      <c r="AI2901" t="s">
        <v>1761</v>
      </c>
      <c r="AL2901" t="s">
        <v>7468</v>
      </c>
      <c r="AM2901">
        <v>6</v>
      </c>
      <c r="AN2901" t="s">
        <v>3133</v>
      </c>
      <c r="AO2901" t="s">
        <v>2852</v>
      </c>
      <c r="AP2901">
        <v>0</v>
      </c>
      <c r="AQ2901" s="388">
        <v>44563</v>
      </c>
      <c r="AS2901" t="s">
        <v>1765</v>
      </c>
      <c r="AT2901" s="388">
        <v>44572</v>
      </c>
      <c r="AU2901" t="s">
        <v>1756</v>
      </c>
      <c r="AV2901" t="s">
        <v>1756</v>
      </c>
      <c r="AZ2901" t="s">
        <v>1766</v>
      </c>
      <c r="BA2901" t="s">
        <v>1767</v>
      </c>
      <c r="BB2901" t="s">
        <v>7606</v>
      </c>
      <c r="BC2901" t="s">
        <v>7607</v>
      </c>
      <c r="BD2901" t="s">
        <v>1756</v>
      </c>
      <c r="BE2901" t="s">
        <v>7333</v>
      </c>
      <c r="BF2901" t="s">
        <v>823</v>
      </c>
    </row>
    <row r="2902" spans="1:58">
      <c r="A2902" t="s">
        <v>829</v>
      </c>
      <c r="B2902">
        <v>6</v>
      </c>
      <c r="C2902">
        <v>0</v>
      </c>
      <c r="D2902">
        <v>10962</v>
      </c>
      <c r="E2902" t="s">
        <v>7608</v>
      </c>
      <c r="F2902">
        <v>53510611</v>
      </c>
      <c r="G2902" t="s">
        <v>2041</v>
      </c>
      <c r="H2902">
        <v>0</v>
      </c>
      <c r="I2902" t="s">
        <v>7482</v>
      </c>
      <c r="J2902">
        <v>70</v>
      </c>
      <c r="K2902">
        <v>2</v>
      </c>
      <c r="L2902" t="s">
        <v>1771</v>
      </c>
      <c r="M2902" t="s">
        <v>1756</v>
      </c>
      <c r="N2902" t="s">
        <v>1756</v>
      </c>
      <c r="O2902" t="s">
        <v>1757</v>
      </c>
      <c r="P2902" t="s">
        <v>1757</v>
      </c>
      <c r="Q2902" s="387">
        <v>140</v>
      </c>
      <c r="R2902">
        <v>18.2</v>
      </c>
      <c r="S2902">
        <v>158.19999999999999</v>
      </c>
      <c r="T2902" s="388">
        <v>44562</v>
      </c>
      <c r="U2902">
        <v>0</v>
      </c>
      <c r="V2902" t="s">
        <v>836</v>
      </c>
      <c r="W2902" s="388">
        <v>44578</v>
      </c>
      <c r="X2902">
        <v>175</v>
      </c>
      <c r="Y2902">
        <v>0</v>
      </c>
      <c r="Z2902">
        <v>0</v>
      </c>
      <c r="AA2902" t="s">
        <v>1758</v>
      </c>
      <c r="AB2902" t="s">
        <v>7329</v>
      </c>
      <c r="AD2902" t="s">
        <v>2045</v>
      </c>
      <c r="AE2902" t="s">
        <v>2046</v>
      </c>
      <c r="AI2902" t="s">
        <v>1761</v>
      </c>
      <c r="AL2902" t="s">
        <v>7609</v>
      </c>
      <c r="AM2902">
        <v>6</v>
      </c>
      <c r="AN2902" t="s">
        <v>7610</v>
      </c>
      <c r="AO2902" t="s">
        <v>7611</v>
      </c>
      <c r="AP2902">
        <v>0</v>
      </c>
      <c r="AQ2902" s="388">
        <v>44563</v>
      </c>
      <c r="AS2902" t="s">
        <v>1765</v>
      </c>
      <c r="AT2902" s="388">
        <v>44572</v>
      </c>
      <c r="AU2902" t="s">
        <v>1756</v>
      </c>
      <c r="AV2902" t="s">
        <v>1756</v>
      </c>
      <c r="AZ2902" t="s">
        <v>1766</v>
      </c>
      <c r="BA2902" t="s">
        <v>1767</v>
      </c>
      <c r="BB2902" t="s">
        <v>7612</v>
      </c>
      <c r="BC2902" t="s">
        <v>7613</v>
      </c>
      <c r="BD2902" t="s">
        <v>1756</v>
      </c>
      <c r="BE2902" t="s">
        <v>7333</v>
      </c>
      <c r="BF2902" t="s">
        <v>823</v>
      </c>
    </row>
    <row r="2903" spans="1:58">
      <c r="A2903" t="s">
        <v>829</v>
      </c>
      <c r="B2903">
        <v>6</v>
      </c>
      <c r="C2903">
        <v>0</v>
      </c>
      <c r="D2903">
        <v>10962</v>
      </c>
      <c r="E2903" t="s">
        <v>7608</v>
      </c>
      <c r="F2903">
        <v>53510611</v>
      </c>
      <c r="G2903" t="s">
        <v>2041</v>
      </c>
      <c r="H2903">
        <v>0</v>
      </c>
      <c r="I2903" t="s">
        <v>7382</v>
      </c>
      <c r="J2903">
        <v>80</v>
      </c>
      <c r="K2903">
        <v>2</v>
      </c>
      <c r="M2903" t="s">
        <v>1757</v>
      </c>
      <c r="N2903" t="s">
        <v>1757</v>
      </c>
      <c r="O2903" t="s">
        <v>1756</v>
      </c>
      <c r="P2903" t="s">
        <v>1756</v>
      </c>
      <c r="Q2903" s="387">
        <v>160</v>
      </c>
      <c r="R2903">
        <v>20.8</v>
      </c>
      <c r="S2903">
        <v>180.79999999999998</v>
      </c>
      <c r="T2903" s="388">
        <v>44562</v>
      </c>
      <c r="U2903">
        <v>0</v>
      </c>
      <c r="V2903" t="s">
        <v>836</v>
      </c>
      <c r="W2903" s="388">
        <v>44578</v>
      </c>
      <c r="X2903">
        <v>175</v>
      </c>
      <c r="Y2903">
        <v>0</v>
      </c>
      <c r="Z2903">
        <v>0</v>
      </c>
      <c r="AA2903" t="s">
        <v>1758</v>
      </c>
      <c r="AB2903" t="s">
        <v>7329</v>
      </c>
      <c r="AD2903" t="s">
        <v>2045</v>
      </c>
      <c r="AE2903" t="s">
        <v>2046</v>
      </c>
      <c r="AI2903" t="s">
        <v>1761</v>
      </c>
      <c r="AL2903" t="s">
        <v>7609</v>
      </c>
      <c r="AM2903">
        <v>6</v>
      </c>
      <c r="AN2903" t="s">
        <v>7610</v>
      </c>
      <c r="AO2903" t="s">
        <v>7611</v>
      </c>
      <c r="AP2903">
        <v>0</v>
      </c>
      <c r="AQ2903" s="388">
        <v>44563</v>
      </c>
      <c r="AS2903" t="s">
        <v>1765</v>
      </c>
      <c r="AT2903" s="388">
        <v>44572</v>
      </c>
      <c r="AU2903" t="s">
        <v>1756</v>
      </c>
      <c r="AV2903" t="s">
        <v>1756</v>
      </c>
      <c r="AZ2903" t="s">
        <v>1766</v>
      </c>
      <c r="BA2903" t="s">
        <v>1767</v>
      </c>
      <c r="BB2903" t="s">
        <v>7614</v>
      </c>
      <c r="BC2903" t="s">
        <v>7615</v>
      </c>
      <c r="BD2903" t="s">
        <v>1756</v>
      </c>
      <c r="BE2903" t="s">
        <v>7333</v>
      </c>
      <c r="BF2903" t="s">
        <v>823</v>
      </c>
    </row>
    <row r="2904" spans="1:58">
      <c r="A2904" t="s">
        <v>829</v>
      </c>
      <c r="B2904">
        <v>6</v>
      </c>
      <c r="C2904">
        <v>0</v>
      </c>
      <c r="D2904">
        <v>10961</v>
      </c>
      <c r="E2904" t="s">
        <v>7616</v>
      </c>
      <c r="F2904">
        <v>53510611</v>
      </c>
      <c r="G2904" t="s">
        <v>2041</v>
      </c>
      <c r="H2904">
        <v>0</v>
      </c>
      <c r="I2904" t="s">
        <v>7482</v>
      </c>
      <c r="J2904">
        <v>70</v>
      </c>
      <c r="K2904">
        <v>3</v>
      </c>
      <c r="L2904" t="s">
        <v>1771</v>
      </c>
      <c r="M2904" t="s">
        <v>1756</v>
      </c>
      <c r="N2904" t="s">
        <v>1756</v>
      </c>
      <c r="O2904" t="s">
        <v>1757</v>
      </c>
      <c r="P2904" t="s">
        <v>1757</v>
      </c>
      <c r="Q2904" s="387">
        <v>210</v>
      </c>
      <c r="R2904">
        <v>27.3</v>
      </c>
      <c r="S2904">
        <v>237.29999999999998</v>
      </c>
      <c r="T2904" s="388">
        <v>44562</v>
      </c>
      <c r="U2904">
        <v>0</v>
      </c>
      <c r="V2904" t="s">
        <v>836</v>
      </c>
      <c r="W2904" s="388">
        <v>44578</v>
      </c>
      <c r="X2904">
        <v>175</v>
      </c>
      <c r="Y2904">
        <v>0</v>
      </c>
      <c r="Z2904">
        <v>0</v>
      </c>
      <c r="AA2904" t="s">
        <v>1758</v>
      </c>
      <c r="AB2904" t="s">
        <v>7329</v>
      </c>
      <c r="AD2904" t="s">
        <v>2045</v>
      </c>
      <c r="AE2904" t="s">
        <v>2046</v>
      </c>
      <c r="AI2904" t="s">
        <v>1761</v>
      </c>
      <c r="AL2904" t="s">
        <v>7540</v>
      </c>
      <c r="AM2904">
        <v>6</v>
      </c>
      <c r="AN2904" t="s">
        <v>7541</v>
      </c>
      <c r="AO2904" t="s">
        <v>7542</v>
      </c>
      <c r="AP2904">
        <v>0</v>
      </c>
      <c r="AQ2904" s="388">
        <v>44563</v>
      </c>
      <c r="AS2904" t="s">
        <v>1765</v>
      </c>
      <c r="AT2904" s="388">
        <v>44572</v>
      </c>
      <c r="AU2904" t="s">
        <v>1756</v>
      </c>
      <c r="AV2904" t="s">
        <v>1756</v>
      </c>
      <c r="AZ2904" t="s">
        <v>1766</v>
      </c>
      <c r="BA2904" t="s">
        <v>1767</v>
      </c>
      <c r="BB2904" t="s">
        <v>7617</v>
      </c>
      <c r="BC2904" t="s">
        <v>7618</v>
      </c>
      <c r="BD2904" t="s">
        <v>1756</v>
      </c>
      <c r="BE2904" t="s">
        <v>7333</v>
      </c>
      <c r="BF2904" t="s">
        <v>823</v>
      </c>
    </row>
    <row r="2905" spans="1:58">
      <c r="A2905" t="s">
        <v>829</v>
      </c>
      <c r="B2905">
        <v>6</v>
      </c>
      <c r="C2905">
        <v>0</v>
      </c>
      <c r="D2905">
        <v>10961</v>
      </c>
      <c r="E2905" t="s">
        <v>7616</v>
      </c>
      <c r="F2905">
        <v>53510611</v>
      </c>
      <c r="G2905" t="s">
        <v>2041</v>
      </c>
      <c r="H2905">
        <v>0</v>
      </c>
      <c r="I2905" t="s">
        <v>7382</v>
      </c>
      <c r="J2905">
        <v>80</v>
      </c>
      <c r="K2905">
        <v>3</v>
      </c>
      <c r="M2905" t="s">
        <v>1757</v>
      </c>
      <c r="N2905" t="s">
        <v>1757</v>
      </c>
      <c r="O2905" t="s">
        <v>1756</v>
      </c>
      <c r="P2905" t="s">
        <v>1756</v>
      </c>
      <c r="Q2905" s="387">
        <v>240</v>
      </c>
      <c r="R2905">
        <v>31.200000000000003</v>
      </c>
      <c r="S2905">
        <v>271.2</v>
      </c>
      <c r="T2905" s="388">
        <v>44562</v>
      </c>
      <c r="U2905">
        <v>0</v>
      </c>
      <c r="V2905" t="s">
        <v>836</v>
      </c>
      <c r="W2905" s="388">
        <v>44578</v>
      </c>
      <c r="X2905">
        <v>175</v>
      </c>
      <c r="Y2905">
        <v>0</v>
      </c>
      <c r="Z2905">
        <v>0</v>
      </c>
      <c r="AA2905" t="s">
        <v>1758</v>
      </c>
      <c r="AB2905" t="s">
        <v>7329</v>
      </c>
      <c r="AD2905" t="s">
        <v>2045</v>
      </c>
      <c r="AE2905" t="s">
        <v>2046</v>
      </c>
      <c r="AI2905" t="s">
        <v>1761</v>
      </c>
      <c r="AL2905" t="s">
        <v>7540</v>
      </c>
      <c r="AM2905">
        <v>6</v>
      </c>
      <c r="AN2905" t="s">
        <v>7541</v>
      </c>
      <c r="AO2905" t="s">
        <v>7542</v>
      </c>
      <c r="AP2905">
        <v>0</v>
      </c>
      <c r="AQ2905" s="388">
        <v>44563</v>
      </c>
      <c r="AS2905" t="s">
        <v>1765</v>
      </c>
      <c r="AT2905" s="388">
        <v>44572</v>
      </c>
      <c r="AU2905" t="s">
        <v>1756</v>
      </c>
      <c r="AV2905" t="s">
        <v>1756</v>
      </c>
      <c r="AZ2905" t="s">
        <v>1766</v>
      </c>
      <c r="BA2905" t="s">
        <v>1767</v>
      </c>
      <c r="BB2905" t="s">
        <v>7619</v>
      </c>
      <c r="BC2905" t="s">
        <v>7620</v>
      </c>
      <c r="BD2905" t="s">
        <v>1756</v>
      </c>
      <c r="BE2905" t="s">
        <v>7333</v>
      </c>
      <c r="BF2905" t="s">
        <v>823</v>
      </c>
    </row>
    <row r="2906" spans="1:58">
      <c r="A2906" t="s">
        <v>829</v>
      </c>
      <c r="B2906">
        <v>6</v>
      </c>
      <c r="C2906">
        <v>0</v>
      </c>
      <c r="D2906">
        <v>10960</v>
      </c>
      <c r="E2906" t="s">
        <v>7621</v>
      </c>
      <c r="F2906">
        <v>53510611</v>
      </c>
      <c r="G2906" t="s">
        <v>2041</v>
      </c>
      <c r="H2906">
        <v>0</v>
      </c>
      <c r="I2906" t="s">
        <v>7482</v>
      </c>
      <c r="J2906">
        <v>70</v>
      </c>
      <c r="K2906">
        <v>3</v>
      </c>
      <c r="L2906" t="s">
        <v>1771</v>
      </c>
      <c r="M2906" t="s">
        <v>1756</v>
      </c>
      <c r="N2906" t="s">
        <v>1756</v>
      </c>
      <c r="O2906" t="s">
        <v>1757</v>
      </c>
      <c r="P2906" t="s">
        <v>1757</v>
      </c>
      <c r="Q2906" s="387">
        <v>210</v>
      </c>
      <c r="R2906">
        <v>27.3</v>
      </c>
      <c r="S2906">
        <v>237.29999999999998</v>
      </c>
      <c r="T2906" s="388">
        <v>44562</v>
      </c>
      <c r="U2906">
        <v>0</v>
      </c>
      <c r="V2906" t="s">
        <v>836</v>
      </c>
      <c r="W2906" s="388">
        <v>44578</v>
      </c>
      <c r="X2906">
        <v>175</v>
      </c>
      <c r="Y2906">
        <v>0</v>
      </c>
      <c r="Z2906">
        <v>0</v>
      </c>
      <c r="AA2906" t="s">
        <v>1758</v>
      </c>
      <c r="AB2906" t="s">
        <v>7329</v>
      </c>
      <c r="AD2906" t="s">
        <v>2045</v>
      </c>
      <c r="AE2906" t="s">
        <v>2046</v>
      </c>
      <c r="AI2906" t="s">
        <v>1761</v>
      </c>
      <c r="AL2906" t="s">
        <v>7404</v>
      </c>
      <c r="AM2906">
        <v>6</v>
      </c>
      <c r="AN2906" t="s">
        <v>7364</v>
      </c>
      <c r="AO2906" t="s">
        <v>7365</v>
      </c>
      <c r="AP2906">
        <v>0</v>
      </c>
      <c r="AQ2906" s="388">
        <v>44563</v>
      </c>
      <c r="AS2906" t="s">
        <v>1765</v>
      </c>
      <c r="AT2906" s="388">
        <v>44572</v>
      </c>
      <c r="AU2906" t="s">
        <v>1756</v>
      </c>
      <c r="AV2906" t="s">
        <v>1756</v>
      </c>
      <c r="AZ2906" t="s">
        <v>1766</v>
      </c>
      <c r="BA2906" t="s">
        <v>1767</v>
      </c>
      <c r="BB2906" t="s">
        <v>7622</v>
      </c>
      <c r="BC2906" t="s">
        <v>7623</v>
      </c>
      <c r="BD2906" t="s">
        <v>1756</v>
      </c>
      <c r="BE2906" t="s">
        <v>7333</v>
      </c>
      <c r="BF2906" t="s">
        <v>823</v>
      </c>
    </row>
    <row r="2907" spans="1:58">
      <c r="A2907" t="s">
        <v>829</v>
      </c>
      <c r="B2907">
        <v>6</v>
      </c>
      <c r="C2907">
        <v>0</v>
      </c>
      <c r="D2907">
        <v>10960</v>
      </c>
      <c r="E2907" t="s">
        <v>7621</v>
      </c>
      <c r="F2907">
        <v>53510611</v>
      </c>
      <c r="G2907" t="s">
        <v>2041</v>
      </c>
      <c r="H2907">
        <v>0</v>
      </c>
      <c r="I2907" t="s">
        <v>7382</v>
      </c>
      <c r="J2907">
        <v>80</v>
      </c>
      <c r="K2907">
        <v>3</v>
      </c>
      <c r="M2907" t="s">
        <v>1757</v>
      </c>
      <c r="N2907" t="s">
        <v>1757</v>
      </c>
      <c r="O2907" t="s">
        <v>1756</v>
      </c>
      <c r="P2907" t="s">
        <v>1756</v>
      </c>
      <c r="Q2907" s="387">
        <v>240</v>
      </c>
      <c r="R2907">
        <v>31.200000000000003</v>
      </c>
      <c r="S2907">
        <v>271.2</v>
      </c>
      <c r="T2907" s="388">
        <v>44562</v>
      </c>
      <c r="U2907">
        <v>0</v>
      </c>
      <c r="V2907" t="s">
        <v>836</v>
      </c>
      <c r="W2907" s="388">
        <v>44578</v>
      </c>
      <c r="X2907">
        <v>175</v>
      </c>
      <c r="Y2907">
        <v>0</v>
      </c>
      <c r="Z2907">
        <v>0</v>
      </c>
      <c r="AA2907" t="s">
        <v>1758</v>
      </c>
      <c r="AB2907" t="s">
        <v>7329</v>
      </c>
      <c r="AD2907" t="s">
        <v>2045</v>
      </c>
      <c r="AE2907" t="s">
        <v>2046</v>
      </c>
      <c r="AI2907" t="s">
        <v>1761</v>
      </c>
      <c r="AL2907" t="s">
        <v>7404</v>
      </c>
      <c r="AM2907">
        <v>6</v>
      </c>
      <c r="AN2907" t="s">
        <v>7364</v>
      </c>
      <c r="AO2907" t="s">
        <v>7365</v>
      </c>
      <c r="AP2907">
        <v>0</v>
      </c>
      <c r="AQ2907" s="388">
        <v>44563</v>
      </c>
      <c r="AS2907" t="s">
        <v>1765</v>
      </c>
      <c r="AT2907" s="388">
        <v>44572</v>
      </c>
      <c r="AU2907" t="s">
        <v>1756</v>
      </c>
      <c r="AV2907" t="s">
        <v>1756</v>
      </c>
      <c r="AZ2907" t="s">
        <v>1766</v>
      </c>
      <c r="BA2907" t="s">
        <v>1767</v>
      </c>
      <c r="BB2907" t="s">
        <v>7624</v>
      </c>
      <c r="BC2907" t="s">
        <v>7625</v>
      </c>
      <c r="BD2907" t="s">
        <v>1756</v>
      </c>
      <c r="BE2907" t="s">
        <v>7333</v>
      </c>
      <c r="BF2907" t="s">
        <v>823</v>
      </c>
    </row>
    <row r="2908" spans="1:58">
      <c r="A2908" t="s">
        <v>829</v>
      </c>
      <c r="B2908">
        <v>6</v>
      </c>
      <c r="C2908">
        <v>0</v>
      </c>
      <c r="D2908">
        <v>10950</v>
      </c>
      <c r="E2908" t="s">
        <v>7626</v>
      </c>
      <c r="F2908">
        <v>53510611</v>
      </c>
      <c r="G2908" t="s">
        <v>2041</v>
      </c>
      <c r="H2908">
        <v>0</v>
      </c>
      <c r="I2908" t="s">
        <v>2052</v>
      </c>
      <c r="J2908">
        <v>75</v>
      </c>
      <c r="K2908">
        <v>1</v>
      </c>
      <c r="L2908" t="s">
        <v>1771</v>
      </c>
      <c r="M2908" t="s">
        <v>1756</v>
      </c>
      <c r="N2908" t="s">
        <v>1756</v>
      </c>
      <c r="O2908" t="s">
        <v>1757</v>
      </c>
      <c r="P2908" t="s">
        <v>1757</v>
      </c>
      <c r="Q2908" s="387">
        <v>75</v>
      </c>
      <c r="R2908">
        <v>9.75</v>
      </c>
      <c r="S2908">
        <v>84.749999999999986</v>
      </c>
      <c r="T2908" s="388">
        <v>44561</v>
      </c>
      <c r="U2908">
        <v>0</v>
      </c>
      <c r="V2908" t="s">
        <v>836</v>
      </c>
      <c r="W2908" s="388">
        <v>44578</v>
      </c>
      <c r="X2908">
        <v>175</v>
      </c>
      <c r="Y2908">
        <v>0</v>
      </c>
      <c r="Z2908">
        <v>0</v>
      </c>
      <c r="AA2908" t="s">
        <v>1758</v>
      </c>
      <c r="AB2908" t="s">
        <v>7329</v>
      </c>
      <c r="AD2908" t="s">
        <v>2045</v>
      </c>
      <c r="AE2908" t="s">
        <v>2046</v>
      </c>
      <c r="AI2908" t="s">
        <v>1761</v>
      </c>
      <c r="AL2908" t="s">
        <v>7627</v>
      </c>
      <c r="AM2908">
        <v>6</v>
      </c>
      <c r="AN2908" t="s">
        <v>3590</v>
      </c>
      <c r="AO2908" t="s">
        <v>2890</v>
      </c>
      <c r="AP2908">
        <v>0</v>
      </c>
      <c r="AS2908" t="s">
        <v>1765</v>
      </c>
      <c r="AT2908" s="388">
        <v>44572</v>
      </c>
      <c r="AU2908" t="s">
        <v>1756</v>
      </c>
      <c r="AV2908" t="s">
        <v>1756</v>
      </c>
      <c r="AZ2908" t="s">
        <v>1766</v>
      </c>
      <c r="BA2908" t="s">
        <v>1767</v>
      </c>
      <c r="BB2908" t="s">
        <v>7628</v>
      </c>
      <c r="BC2908" t="s">
        <v>7629</v>
      </c>
      <c r="BD2908" t="s">
        <v>1756</v>
      </c>
      <c r="BE2908" t="s">
        <v>7333</v>
      </c>
      <c r="BF2908" t="s">
        <v>823</v>
      </c>
    </row>
    <row r="2909" spans="1:58">
      <c r="A2909" t="s">
        <v>829</v>
      </c>
      <c r="B2909">
        <v>6</v>
      </c>
      <c r="C2909">
        <v>0</v>
      </c>
      <c r="D2909">
        <v>10950</v>
      </c>
      <c r="E2909" t="s">
        <v>7626</v>
      </c>
      <c r="F2909">
        <v>53510611</v>
      </c>
      <c r="G2909" t="s">
        <v>2041</v>
      </c>
      <c r="H2909">
        <v>0</v>
      </c>
      <c r="I2909" t="s">
        <v>7382</v>
      </c>
      <c r="J2909">
        <v>80</v>
      </c>
      <c r="K2909">
        <v>1</v>
      </c>
      <c r="M2909" t="s">
        <v>1757</v>
      </c>
      <c r="N2909" t="s">
        <v>1757</v>
      </c>
      <c r="O2909" t="s">
        <v>1756</v>
      </c>
      <c r="P2909" t="s">
        <v>1756</v>
      </c>
      <c r="Q2909" s="387">
        <v>80</v>
      </c>
      <c r="R2909">
        <v>10.4</v>
      </c>
      <c r="S2909">
        <v>90.399999999999991</v>
      </c>
      <c r="T2909" s="388">
        <v>44561</v>
      </c>
      <c r="U2909">
        <v>0</v>
      </c>
      <c r="V2909" t="s">
        <v>836</v>
      </c>
      <c r="W2909" s="388">
        <v>44578</v>
      </c>
      <c r="X2909">
        <v>175</v>
      </c>
      <c r="Y2909">
        <v>0</v>
      </c>
      <c r="Z2909">
        <v>0</v>
      </c>
      <c r="AA2909" t="s">
        <v>1758</v>
      </c>
      <c r="AB2909" t="s">
        <v>7329</v>
      </c>
      <c r="AD2909" t="s">
        <v>2045</v>
      </c>
      <c r="AE2909" t="s">
        <v>2046</v>
      </c>
      <c r="AI2909" t="s">
        <v>1761</v>
      </c>
      <c r="AL2909" t="s">
        <v>7627</v>
      </c>
      <c r="AM2909">
        <v>6</v>
      </c>
      <c r="AN2909" t="s">
        <v>3590</v>
      </c>
      <c r="AO2909" t="s">
        <v>2890</v>
      </c>
      <c r="AP2909">
        <v>0</v>
      </c>
      <c r="AS2909" t="s">
        <v>1765</v>
      </c>
      <c r="AT2909" s="388">
        <v>44572</v>
      </c>
      <c r="AU2909" t="s">
        <v>1756</v>
      </c>
      <c r="AV2909" t="s">
        <v>1756</v>
      </c>
      <c r="AZ2909" t="s">
        <v>1766</v>
      </c>
      <c r="BA2909" t="s">
        <v>1767</v>
      </c>
      <c r="BB2909" t="s">
        <v>7630</v>
      </c>
      <c r="BC2909" t="s">
        <v>7631</v>
      </c>
      <c r="BD2909" t="s">
        <v>1756</v>
      </c>
      <c r="BE2909" t="s">
        <v>7333</v>
      </c>
      <c r="BF2909" t="s">
        <v>823</v>
      </c>
    </row>
    <row r="2910" spans="1:58">
      <c r="A2910" t="s">
        <v>829</v>
      </c>
      <c r="B2910">
        <v>6</v>
      </c>
      <c r="C2910">
        <v>0</v>
      </c>
      <c r="D2910">
        <v>10949</v>
      </c>
      <c r="E2910" t="s">
        <v>7632</v>
      </c>
      <c r="F2910">
        <v>53510611</v>
      </c>
      <c r="G2910" t="s">
        <v>2041</v>
      </c>
      <c r="H2910">
        <v>0</v>
      </c>
      <c r="I2910" t="s">
        <v>2052</v>
      </c>
      <c r="J2910">
        <v>75</v>
      </c>
      <c r="K2910">
        <v>3</v>
      </c>
      <c r="L2910" t="s">
        <v>1771</v>
      </c>
      <c r="M2910" t="s">
        <v>1756</v>
      </c>
      <c r="N2910" t="s">
        <v>1756</v>
      </c>
      <c r="O2910" t="s">
        <v>1757</v>
      </c>
      <c r="P2910" t="s">
        <v>1757</v>
      </c>
      <c r="Q2910" s="387">
        <v>225</v>
      </c>
      <c r="R2910">
        <v>29.25</v>
      </c>
      <c r="S2910">
        <v>254.24999999999997</v>
      </c>
      <c r="T2910" s="388">
        <v>44561</v>
      </c>
      <c r="U2910">
        <v>0</v>
      </c>
      <c r="V2910" t="s">
        <v>836</v>
      </c>
      <c r="W2910" s="388">
        <v>44578</v>
      </c>
      <c r="X2910">
        <v>175</v>
      </c>
      <c r="Y2910">
        <v>0</v>
      </c>
      <c r="Z2910">
        <v>0</v>
      </c>
      <c r="AA2910" t="s">
        <v>1758</v>
      </c>
      <c r="AB2910" t="s">
        <v>7329</v>
      </c>
      <c r="AD2910" t="s">
        <v>2045</v>
      </c>
      <c r="AE2910" t="s">
        <v>2046</v>
      </c>
      <c r="AI2910" t="s">
        <v>1761</v>
      </c>
      <c r="AL2910" t="s">
        <v>7633</v>
      </c>
      <c r="AM2910">
        <v>6</v>
      </c>
      <c r="AN2910" t="s">
        <v>2920</v>
      </c>
      <c r="AO2910" t="s">
        <v>2921</v>
      </c>
      <c r="AP2910">
        <v>0</v>
      </c>
      <c r="AS2910" t="s">
        <v>1765</v>
      </c>
      <c r="AT2910" s="388">
        <v>44572</v>
      </c>
      <c r="AU2910" t="s">
        <v>1756</v>
      </c>
      <c r="AV2910" t="s">
        <v>1756</v>
      </c>
      <c r="AZ2910" t="s">
        <v>1766</v>
      </c>
      <c r="BA2910" t="s">
        <v>1767</v>
      </c>
      <c r="BB2910" t="s">
        <v>7634</v>
      </c>
      <c r="BC2910" t="s">
        <v>7635</v>
      </c>
      <c r="BD2910" t="s">
        <v>1756</v>
      </c>
      <c r="BE2910" t="s">
        <v>7333</v>
      </c>
      <c r="BF2910" t="s">
        <v>823</v>
      </c>
    </row>
    <row r="2911" spans="1:58">
      <c r="A2911" t="s">
        <v>829</v>
      </c>
      <c r="B2911">
        <v>6</v>
      </c>
      <c r="C2911">
        <v>0</v>
      </c>
      <c r="D2911">
        <v>10949</v>
      </c>
      <c r="E2911" t="s">
        <v>7632</v>
      </c>
      <c r="F2911">
        <v>53510611</v>
      </c>
      <c r="G2911" t="s">
        <v>2041</v>
      </c>
      <c r="H2911">
        <v>0</v>
      </c>
      <c r="I2911" t="s">
        <v>7382</v>
      </c>
      <c r="J2911">
        <v>80</v>
      </c>
      <c r="K2911">
        <v>3</v>
      </c>
      <c r="M2911" t="s">
        <v>1757</v>
      </c>
      <c r="N2911" t="s">
        <v>1757</v>
      </c>
      <c r="O2911" t="s">
        <v>1756</v>
      </c>
      <c r="P2911" t="s">
        <v>1756</v>
      </c>
      <c r="Q2911" s="387">
        <v>240</v>
      </c>
      <c r="R2911">
        <v>31.200000000000003</v>
      </c>
      <c r="S2911">
        <v>271.2</v>
      </c>
      <c r="T2911" s="388">
        <v>44561</v>
      </c>
      <c r="U2911">
        <v>0</v>
      </c>
      <c r="V2911" t="s">
        <v>836</v>
      </c>
      <c r="W2911" s="388">
        <v>44578</v>
      </c>
      <c r="X2911">
        <v>175</v>
      </c>
      <c r="Y2911">
        <v>0</v>
      </c>
      <c r="Z2911">
        <v>0</v>
      </c>
      <c r="AA2911" t="s">
        <v>1758</v>
      </c>
      <c r="AB2911" t="s">
        <v>7329</v>
      </c>
      <c r="AD2911" t="s">
        <v>2045</v>
      </c>
      <c r="AE2911" t="s">
        <v>2046</v>
      </c>
      <c r="AI2911" t="s">
        <v>1761</v>
      </c>
      <c r="AL2911" t="s">
        <v>7633</v>
      </c>
      <c r="AM2911">
        <v>6</v>
      </c>
      <c r="AN2911" t="s">
        <v>2920</v>
      </c>
      <c r="AO2911" t="s">
        <v>2921</v>
      </c>
      <c r="AP2911">
        <v>0</v>
      </c>
      <c r="AS2911" t="s">
        <v>1765</v>
      </c>
      <c r="AT2911" s="388">
        <v>44572</v>
      </c>
      <c r="AU2911" t="s">
        <v>1756</v>
      </c>
      <c r="AV2911" t="s">
        <v>1756</v>
      </c>
      <c r="AZ2911" t="s">
        <v>1766</v>
      </c>
      <c r="BA2911" t="s">
        <v>1767</v>
      </c>
      <c r="BB2911" t="s">
        <v>7636</v>
      </c>
      <c r="BC2911" t="s">
        <v>7637</v>
      </c>
      <c r="BD2911" t="s">
        <v>1756</v>
      </c>
      <c r="BE2911" t="s">
        <v>7333</v>
      </c>
      <c r="BF2911" t="s">
        <v>823</v>
      </c>
    </row>
    <row r="2912" spans="1:58">
      <c r="A2912" t="s">
        <v>829</v>
      </c>
      <c r="B2912">
        <v>6</v>
      </c>
      <c r="C2912">
        <v>0</v>
      </c>
      <c r="D2912">
        <v>10948</v>
      </c>
      <c r="E2912" t="s">
        <v>7638</v>
      </c>
      <c r="F2912">
        <v>53510611</v>
      </c>
      <c r="G2912" t="s">
        <v>2041</v>
      </c>
      <c r="H2912">
        <v>0</v>
      </c>
      <c r="I2912" t="s">
        <v>2052</v>
      </c>
      <c r="J2912">
        <v>75</v>
      </c>
      <c r="K2912">
        <v>3</v>
      </c>
      <c r="L2912" t="s">
        <v>1771</v>
      </c>
      <c r="M2912" t="s">
        <v>1756</v>
      </c>
      <c r="N2912" t="s">
        <v>1756</v>
      </c>
      <c r="O2912" t="s">
        <v>1757</v>
      </c>
      <c r="P2912" t="s">
        <v>1757</v>
      </c>
      <c r="Q2912" s="387">
        <v>225</v>
      </c>
      <c r="R2912">
        <v>29.25</v>
      </c>
      <c r="S2912">
        <v>254.24999999999997</v>
      </c>
      <c r="T2912" s="388">
        <v>44561</v>
      </c>
      <c r="U2912">
        <v>0</v>
      </c>
      <c r="V2912" t="s">
        <v>836</v>
      </c>
      <c r="W2912" s="388">
        <v>44578</v>
      </c>
      <c r="X2912">
        <v>175</v>
      </c>
      <c r="Y2912">
        <v>0</v>
      </c>
      <c r="Z2912">
        <v>0</v>
      </c>
      <c r="AA2912" t="s">
        <v>1758</v>
      </c>
      <c r="AB2912" t="s">
        <v>7329</v>
      </c>
      <c r="AD2912" t="s">
        <v>2045</v>
      </c>
      <c r="AE2912" t="s">
        <v>2046</v>
      </c>
      <c r="AI2912" t="s">
        <v>1761</v>
      </c>
      <c r="AL2912" t="s">
        <v>7639</v>
      </c>
      <c r="AM2912">
        <v>6</v>
      </c>
      <c r="AN2912" t="s">
        <v>3223</v>
      </c>
      <c r="AO2912" t="s">
        <v>3224</v>
      </c>
      <c r="AP2912">
        <v>0</v>
      </c>
      <c r="AS2912" t="s">
        <v>1765</v>
      </c>
      <c r="AT2912" s="388">
        <v>44572</v>
      </c>
      <c r="AU2912" t="s">
        <v>1756</v>
      </c>
      <c r="AV2912" t="s">
        <v>1756</v>
      </c>
      <c r="AZ2912" t="s">
        <v>1766</v>
      </c>
      <c r="BA2912" t="s">
        <v>1767</v>
      </c>
      <c r="BB2912" t="s">
        <v>7640</v>
      </c>
      <c r="BC2912" t="s">
        <v>7641</v>
      </c>
      <c r="BD2912" t="s">
        <v>1756</v>
      </c>
      <c r="BE2912" t="s">
        <v>7333</v>
      </c>
      <c r="BF2912" t="s">
        <v>823</v>
      </c>
    </row>
    <row r="2913" spans="1:58">
      <c r="A2913" t="s">
        <v>829</v>
      </c>
      <c r="B2913">
        <v>6</v>
      </c>
      <c r="C2913">
        <v>0</v>
      </c>
      <c r="D2913">
        <v>10948</v>
      </c>
      <c r="E2913" t="s">
        <v>7638</v>
      </c>
      <c r="F2913">
        <v>53510611</v>
      </c>
      <c r="G2913" t="s">
        <v>2041</v>
      </c>
      <c r="H2913">
        <v>0</v>
      </c>
      <c r="I2913" t="s">
        <v>2056</v>
      </c>
      <c r="J2913">
        <v>210</v>
      </c>
      <c r="K2913">
        <v>1</v>
      </c>
      <c r="L2913" t="s">
        <v>1755</v>
      </c>
      <c r="M2913" t="s">
        <v>1756</v>
      </c>
      <c r="N2913" t="s">
        <v>1756</v>
      </c>
      <c r="P2913" t="s">
        <v>1757</v>
      </c>
      <c r="Q2913" s="387">
        <v>210</v>
      </c>
      <c r="R2913">
        <v>27.3</v>
      </c>
      <c r="S2913">
        <v>237.29999999999998</v>
      </c>
      <c r="T2913" s="388">
        <v>44561</v>
      </c>
      <c r="U2913">
        <v>0</v>
      </c>
      <c r="V2913" t="s">
        <v>836</v>
      </c>
      <c r="W2913" s="388">
        <v>44578</v>
      </c>
      <c r="X2913">
        <v>175</v>
      </c>
      <c r="Y2913">
        <v>0</v>
      </c>
      <c r="Z2913">
        <v>0</v>
      </c>
      <c r="AA2913" t="s">
        <v>1758</v>
      </c>
      <c r="AB2913" t="s">
        <v>7329</v>
      </c>
      <c r="AD2913" t="s">
        <v>2045</v>
      </c>
      <c r="AE2913" t="s">
        <v>2046</v>
      </c>
      <c r="AI2913" t="s">
        <v>1761</v>
      </c>
      <c r="AL2913" t="s">
        <v>7639</v>
      </c>
      <c r="AM2913">
        <v>6</v>
      </c>
      <c r="AN2913" t="s">
        <v>3223</v>
      </c>
      <c r="AO2913" t="s">
        <v>3224</v>
      </c>
      <c r="AP2913">
        <v>0</v>
      </c>
      <c r="AS2913" t="s">
        <v>1765</v>
      </c>
      <c r="AT2913" s="388">
        <v>44572</v>
      </c>
      <c r="AU2913" t="s">
        <v>1756</v>
      </c>
      <c r="AV2913" t="s">
        <v>1756</v>
      </c>
      <c r="AZ2913" t="s">
        <v>1766</v>
      </c>
      <c r="BA2913" t="s">
        <v>1767</v>
      </c>
      <c r="BB2913" t="s">
        <v>7642</v>
      </c>
      <c r="BC2913" t="s">
        <v>7643</v>
      </c>
      <c r="BD2913" t="s">
        <v>1756</v>
      </c>
      <c r="BE2913" t="s">
        <v>7333</v>
      </c>
      <c r="BF2913" t="s">
        <v>823</v>
      </c>
    </row>
    <row r="2914" spans="1:58">
      <c r="A2914" t="s">
        <v>829</v>
      </c>
      <c r="B2914">
        <v>6</v>
      </c>
      <c r="C2914">
        <v>0</v>
      </c>
      <c r="D2914">
        <v>10948</v>
      </c>
      <c r="E2914" t="s">
        <v>7638</v>
      </c>
      <c r="F2914">
        <v>53510611</v>
      </c>
      <c r="G2914" t="s">
        <v>2041</v>
      </c>
      <c r="H2914">
        <v>0</v>
      </c>
      <c r="I2914" t="s">
        <v>7382</v>
      </c>
      <c r="J2914">
        <v>80</v>
      </c>
      <c r="K2914">
        <v>3</v>
      </c>
      <c r="M2914" t="s">
        <v>1757</v>
      </c>
      <c r="N2914" t="s">
        <v>1757</v>
      </c>
      <c r="O2914" t="s">
        <v>1756</v>
      </c>
      <c r="P2914" t="s">
        <v>1756</v>
      </c>
      <c r="Q2914" s="387">
        <v>240</v>
      </c>
      <c r="R2914">
        <v>31.200000000000003</v>
      </c>
      <c r="S2914">
        <v>271.2</v>
      </c>
      <c r="T2914" s="388">
        <v>44561</v>
      </c>
      <c r="U2914">
        <v>0</v>
      </c>
      <c r="V2914" t="s">
        <v>836</v>
      </c>
      <c r="W2914" s="388">
        <v>44578</v>
      </c>
      <c r="X2914">
        <v>175</v>
      </c>
      <c r="Y2914">
        <v>0</v>
      </c>
      <c r="Z2914">
        <v>0</v>
      </c>
      <c r="AA2914" t="s">
        <v>1758</v>
      </c>
      <c r="AB2914" t="s">
        <v>7329</v>
      </c>
      <c r="AD2914" t="s">
        <v>2045</v>
      </c>
      <c r="AE2914" t="s">
        <v>2046</v>
      </c>
      <c r="AI2914" t="s">
        <v>1761</v>
      </c>
      <c r="AL2914" t="s">
        <v>7639</v>
      </c>
      <c r="AM2914">
        <v>6</v>
      </c>
      <c r="AN2914" t="s">
        <v>3223</v>
      </c>
      <c r="AO2914" t="s">
        <v>3224</v>
      </c>
      <c r="AP2914">
        <v>0</v>
      </c>
      <c r="AS2914" t="s">
        <v>1765</v>
      </c>
      <c r="AT2914" s="388">
        <v>44572</v>
      </c>
      <c r="AU2914" t="s">
        <v>1756</v>
      </c>
      <c r="AV2914" t="s">
        <v>1756</v>
      </c>
      <c r="AZ2914" t="s">
        <v>1766</v>
      </c>
      <c r="BA2914" t="s">
        <v>1767</v>
      </c>
      <c r="BB2914" t="s">
        <v>7644</v>
      </c>
      <c r="BC2914" t="s">
        <v>7645</v>
      </c>
      <c r="BD2914" t="s">
        <v>1756</v>
      </c>
      <c r="BE2914" t="s">
        <v>7333</v>
      </c>
      <c r="BF2914" t="s">
        <v>823</v>
      </c>
    </row>
    <row r="2915" spans="1:58">
      <c r="A2915" t="s">
        <v>829</v>
      </c>
      <c r="B2915">
        <v>6</v>
      </c>
      <c r="C2915">
        <v>0</v>
      </c>
      <c r="D2915">
        <v>10947</v>
      </c>
      <c r="E2915" t="s">
        <v>7646</v>
      </c>
      <c r="F2915">
        <v>53510611</v>
      </c>
      <c r="G2915" t="s">
        <v>2041</v>
      </c>
      <c r="H2915">
        <v>0</v>
      </c>
      <c r="I2915" t="s">
        <v>2052</v>
      </c>
      <c r="J2915">
        <v>75</v>
      </c>
      <c r="K2915">
        <v>11</v>
      </c>
      <c r="L2915" t="s">
        <v>1771</v>
      </c>
      <c r="M2915" t="s">
        <v>1756</v>
      </c>
      <c r="N2915" t="s">
        <v>1756</v>
      </c>
      <c r="O2915" t="s">
        <v>1757</v>
      </c>
      <c r="P2915" t="s">
        <v>1757</v>
      </c>
      <c r="Q2915" s="387">
        <v>825</v>
      </c>
      <c r="R2915">
        <v>107.25</v>
      </c>
      <c r="S2915">
        <v>932.24999999999989</v>
      </c>
      <c r="T2915" s="388">
        <v>44561</v>
      </c>
      <c r="U2915">
        <v>0</v>
      </c>
      <c r="V2915" t="s">
        <v>836</v>
      </c>
      <c r="W2915" s="388">
        <v>44578</v>
      </c>
      <c r="X2915">
        <v>175</v>
      </c>
      <c r="Y2915">
        <v>0</v>
      </c>
      <c r="Z2915">
        <v>0</v>
      </c>
      <c r="AA2915" t="s">
        <v>1758</v>
      </c>
      <c r="AB2915" t="s">
        <v>7329</v>
      </c>
      <c r="AD2915" t="s">
        <v>2045</v>
      </c>
      <c r="AE2915" t="s">
        <v>2046</v>
      </c>
      <c r="AI2915" t="s">
        <v>1761</v>
      </c>
      <c r="AL2915" t="s">
        <v>7468</v>
      </c>
      <c r="AM2915">
        <v>6</v>
      </c>
      <c r="AN2915" t="s">
        <v>3133</v>
      </c>
      <c r="AO2915" t="s">
        <v>2852</v>
      </c>
      <c r="AP2915">
        <v>0</v>
      </c>
      <c r="AS2915" t="s">
        <v>1765</v>
      </c>
      <c r="AT2915" s="388">
        <v>44572</v>
      </c>
      <c r="AU2915" t="s">
        <v>1756</v>
      </c>
      <c r="AV2915" t="s">
        <v>1756</v>
      </c>
      <c r="AZ2915" t="s">
        <v>1766</v>
      </c>
      <c r="BA2915" t="s">
        <v>1767</v>
      </c>
      <c r="BB2915" t="s">
        <v>7647</v>
      </c>
      <c r="BC2915" t="s">
        <v>7648</v>
      </c>
      <c r="BD2915" t="s">
        <v>1756</v>
      </c>
      <c r="BE2915" t="s">
        <v>7333</v>
      </c>
      <c r="BF2915" t="s">
        <v>823</v>
      </c>
    </row>
    <row r="2916" spans="1:58">
      <c r="A2916" t="s">
        <v>829</v>
      </c>
      <c r="B2916">
        <v>6</v>
      </c>
      <c r="C2916">
        <v>0</v>
      </c>
      <c r="D2916">
        <v>10947</v>
      </c>
      <c r="E2916" t="s">
        <v>7646</v>
      </c>
      <c r="F2916">
        <v>53510611</v>
      </c>
      <c r="G2916" t="s">
        <v>2041</v>
      </c>
      <c r="H2916">
        <v>0</v>
      </c>
      <c r="I2916" t="s">
        <v>2056</v>
      </c>
      <c r="J2916">
        <v>210</v>
      </c>
      <c r="K2916">
        <v>1</v>
      </c>
      <c r="L2916" t="s">
        <v>1755</v>
      </c>
      <c r="M2916" t="s">
        <v>1756</v>
      </c>
      <c r="N2916" t="s">
        <v>1756</v>
      </c>
      <c r="P2916" t="s">
        <v>1757</v>
      </c>
      <c r="Q2916" s="387">
        <v>210</v>
      </c>
      <c r="R2916">
        <v>27.3</v>
      </c>
      <c r="S2916">
        <v>237.29999999999998</v>
      </c>
      <c r="T2916" s="388">
        <v>44561</v>
      </c>
      <c r="U2916">
        <v>0</v>
      </c>
      <c r="V2916" t="s">
        <v>836</v>
      </c>
      <c r="W2916" s="388">
        <v>44578</v>
      </c>
      <c r="X2916">
        <v>175</v>
      </c>
      <c r="Y2916">
        <v>0</v>
      </c>
      <c r="Z2916">
        <v>0</v>
      </c>
      <c r="AA2916" t="s">
        <v>1758</v>
      </c>
      <c r="AB2916" t="s">
        <v>7329</v>
      </c>
      <c r="AD2916" t="s">
        <v>2045</v>
      </c>
      <c r="AE2916" t="s">
        <v>2046</v>
      </c>
      <c r="AI2916" t="s">
        <v>1761</v>
      </c>
      <c r="AL2916" t="s">
        <v>7468</v>
      </c>
      <c r="AM2916">
        <v>6</v>
      </c>
      <c r="AN2916" t="s">
        <v>3133</v>
      </c>
      <c r="AO2916" t="s">
        <v>2852</v>
      </c>
      <c r="AP2916">
        <v>0</v>
      </c>
      <c r="AS2916" t="s">
        <v>1765</v>
      </c>
      <c r="AT2916" s="388">
        <v>44572</v>
      </c>
      <c r="AU2916" t="s">
        <v>1756</v>
      </c>
      <c r="AV2916" t="s">
        <v>1756</v>
      </c>
      <c r="AZ2916" t="s">
        <v>1766</v>
      </c>
      <c r="BA2916" t="s">
        <v>1767</v>
      </c>
      <c r="BB2916" t="s">
        <v>7649</v>
      </c>
      <c r="BC2916" t="s">
        <v>7650</v>
      </c>
      <c r="BD2916" t="s">
        <v>1756</v>
      </c>
      <c r="BE2916" t="s">
        <v>7333</v>
      </c>
      <c r="BF2916" t="s">
        <v>823</v>
      </c>
    </row>
    <row r="2917" spans="1:58">
      <c r="A2917" t="s">
        <v>829</v>
      </c>
      <c r="B2917">
        <v>6</v>
      </c>
      <c r="C2917">
        <v>0</v>
      </c>
      <c r="D2917">
        <v>10947</v>
      </c>
      <c r="E2917" t="s">
        <v>7646</v>
      </c>
      <c r="F2917">
        <v>53510611</v>
      </c>
      <c r="G2917" t="s">
        <v>2041</v>
      </c>
      <c r="H2917">
        <v>0</v>
      </c>
      <c r="I2917" t="s">
        <v>2073</v>
      </c>
      <c r="J2917">
        <v>243.75</v>
      </c>
      <c r="K2917">
        <v>1</v>
      </c>
      <c r="L2917" t="s">
        <v>1755</v>
      </c>
      <c r="M2917" t="s">
        <v>2074</v>
      </c>
      <c r="N2917" t="s">
        <v>1757</v>
      </c>
      <c r="O2917" t="s">
        <v>1756</v>
      </c>
      <c r="P2917" t="s">
        <v>1756</v>
      </c>
      <c r="Q2917" s="387">
        <v>243.75</v>
      </c>
      <c r="R2917">
        <v>31.6875</v>
      </c>
      <c r="S2917">
        <v>275.4375</v>
      </c>
      <c r="T2917" s="388">
        <v>44561</v>
      </c>
      <c r="U2917">
        <v>0</v>
      </c>
      <c r="V2917" t="s">
        <v>836</v>
      </c>
      <c r="W2917" s="388">
        <v>44578</v>
      </c>
      <c r="X2917">
        <v>175</v>
      </c>
      <c r="Y2917">
        <v>0</v>
      </c>
      <c r="Z2917">
        <v>0</v>
      </c>
      <c r="AA2917" t="s">
        <v>1758</v>
      </c>
      <c r="AB2917" t="s">
        <v>7329</v>
      </c>
      <c r="AD2917" t="s">
        <v>2045</v>
      </c>
      <c r="AE2917" t="s">
        <v>2046</v>
      </c>
      <c r="AI2917" t="s">
        <v>1761</v>
      </c>
      <c r="AL2917" t="s">
        <v>7468</v>
      </c>
      <c r="AM2917">
        <v>6</v>
      </c>
      <c r="AN2917" t="s">
        <v>3133</v>
      </c>
      <c r="AO2917" t="s">
        <v>2852</v>
      </c>
      <c r="AP2917">
        <v>0</v>
      </c>
      <c r="AS2917" t="s">
        <v>1765</v>
      </c>
      <c r="AT2917" s="388">
        <v>44572</v>
      </c>
      <c r="AU2917" t="s">
        <v>1756</v>
      </c>
      <c r="AV2917" t="s">
        <v>1756</v>
      </c>
      <c r="AZ2917" t="s">
        <v>1766</v>
      </c>
      <c r="BA2917" t="s">
        <v>1767</v>
      </c>
      <c r="BB2917" t="s">
        <v>7651</v>
      </c>
      <c r="BC2917" t="s">
        <v>7652</v>
      </c>
      <c r="BD2917" t="s">
        <v>1756</v>
      </c>
      <c r="BE2917" t="s">
        <v>7333</v>
      </c>
      <c r="BF2917" t="s">
        <v>823</v>
      </c>
    </row>
    <row r="2918" spans="1:58">
      <c r="A2918" t="s">
        <v>829</v>
      </c>
      <c r="B2918">
        <v>6</v>
      </c>
      <c r="C2918">
        <v>0</v>
      </c>
      <c r="D2918">
        <v>10947</v>
      </c>
      <c r="E2918" t="s">
        <v>7646</v>
      </c>
      <c r="F2918">
        <v>53510611</v>
      </c>
      <c r="G2918" t="s">
        <v>2041</v>
      </c>
      <c r="H2918">
        <v>0</v>
      </c>
      <c r="I2918" t="s">
        <v>7531</v>
      </c>
      <c r="J2918">
        <v>126.98</v>
      </c>
      <c r="K2918">
        <v>10</v>
      </c>
      <c r="L2918" t="s">
        <v>2063</v>
      </c>
      <c r="M2918" t="s">
        <v>7532</v>
      </c>
      <c r="N2918" t="s">
        <v>1757</v>
      </c>
      <c r="O2918" t="s">
        <v>1756</v>
      </c>
      <c r="P2918" t="s">
        <v>1756</v>
      </c>
      <c r="Q2918" s="387">
        <v>1269.8</v>
      </c>
      <c r="R2918">
        <v>165.07400000000001</v>
      </c>
      <c r="S2918">
        <v>1434.8739999999998</v>
      </c>
      <c r="T2918" s="388">
        <v>44561</v>
      </c>
      <c r="U2918">
        <v>0</v>
      </c>
      <c r="V2918" t="s">
        <v>836</v>
      </c>
      <c r="W2918" s="388">
        <v>44578</v>
      </c>
      <c r="X2918">
        <v>175</v>
      </c>
      <c r="Y2918">
        <v>0</v>
      </c>
      <c r="Z2918">
        <v>0</v>
      </c>
      <c r="AA2918" t="s">
        <v>1758</v>
      </c>
      <c r="AB2918" t="s">
        <v>7329</v>
      </c>
      <c r="AD2918" t="s">
        <v>2045</v>
      </c>
      <c r="AE2918" t="s">
        <v>2046</v>
      </c>
      <c r="AI2918" t="s">
        <v>1761</v>
      </c>
      <c r="AL2918" t="s">
        <v>7468</v>
      </c>
      <c r="AM2918">
        <v>6</v>
      </c>
      <c r="AN2918" t="s">
        <v>3133</v>
      </c>
      <c r="AO2918" t="s">
        <v>2852</v>
      </c>
      <c r="AP2918">
        <v>0</v>
      </c>
      <c r="AS2918" t="s">
        <v>1765</v>
      </c>
      <c r="AT2918" s="388">
        <v>44572</v>
      </c>
      <c r="AU2918" t="s">
        <v>1756</v>
      </c>
      <c r="AV2918" t="s">
        <v>1756</v>
      </c>
      <c r="AZ2918" t="s">
        <v>1766</v>
      </c>
      <c r="BA2918" t="s">
        <v>1767</v>
      </c>
      <c r="BB2918" t="s">
        <v>7653</v>
      </c>
      <c r="BC2918" t="s">
        <v>7654</v>
      </c>
      <c r="BD2918" t="s">
        <v>1756</v>
      </c>
      <c r="BE2918" t="s">
        <v>7333</v>
      </c>
      <c r="BF2918" t="s">
        <v>823</v>
      </c>
    </row>
    <row r="2919" spans="1:58">
      <c r="A2919" t="s">
        <v>829</v>
      </c>
      <c r="B2919">
        <v>6</v>
      </c>
      <c r="C2919">
        <v>0</v>
      </c>
      <c r="D2919">
        <v>10952</v>
      </c>
      <c r="E2919" t="s">
        <v>7655</v>
      </c>
      <c r="F2919">
        <v>53510611</v>
      </c>
      <c r="G2919" t="s">
        <v>2041</v>
      </c>
      <c r="H2919">
        <v>0</v>
      </c>
      <c r="I2919" t="s">
        <v>2052</v>
      </c>
      <c r="J2919">
        <v>75</v>
      </c>
      <c r="K2919">
        <v>4</v>
      </c>
      <c r="L2919" t="s">
        <v>1771</v>
      </c>
      <c r="M2919" t="s">
        <v>1756</v>
      </c>
      <c r="N2919" t="s">
        <v>1756</v>
      </c>
      <c r="O2919" t="s">
        <v>1757</v>
      </c>
      <c r="P2919" t="s">
        <v>1757</v>
      </c>
      <c r="Q2919" s="387">
        <v>300</v>
      </c>
      <c r="R2919">
        <v>39</v>
      </c>
      <c r="S2919">
        <v>338.99999999999994</v>
      </c>
      <c r="T2919" s="388">
        <v>44561</v>
      </c>
      <c r="U2919">
        <v>0</v>
      </c>
      <c r="V2919" t="s">
        <v>836</v>
      </c>
      <c r="W2919" s="388">
        <v>44578</v>
      </c>
      <c r="X2919">
        <v>175</v>
      </c>
      <c r="Y2919">
        <v>0</v>
      </c>
      <c r="Z2919">
        <v>0</v>
      </c>
      <c r="AA2919" t="s">
        <v>1758</v>
      </c>
      <c r="AB2919" t="s">
        <v>7329</v>
      </c>
      <c r="AD2919" t="s">
        <v>2045</v>
      </c>
      <c r="AE2919" t="s">
        <v>2046</v>
      </c>
      <c r="AI2919" t="s">
        <v>1761</v>
      </c>
      <c r="AL2919" t="s">
        <v>7656</v>
      </c>
      <c r="AM2919">
        <v>6</v>
      </c>
      <c r="AN2919" t="s">
        <v>2834</v>
      </c>
      <c r="AO2919" t="s">
        <v>1808</v>
      </c>
      <c r="AP2919">
        <v>0</v>
      </c>
      <c r="AS2919" t="s">
        <v>1765</v>
      </c>
      <c r="AT2919" s="388">
        <v>44572</v>
      </c>
      <c r="AU2919" t="s">
        <v>1756</v>
      </c>
      <c r="AV2919" t="s">
        <v>1756</v>
      </c>
      <c r="AZ2919" t="s">
        <v>1766</v>
      </c>
      <c r="BA2919" t="s">
        <v>1767</v>
      </c>
      <c r="BB2919" t="s">
        <v>7657</v>
      </c>
      <c r="BC2919" t="s">
        <v>7658</v>
      </c>
      <c r="BD2919" t="s">
        <v>1756</v>
      </c>
      <c r="BE2919" t="s">
        <v>7333</v>
      </c>
      <c r="BF2919" t="s">
        <v>823</v>
      </c>
    </row>
    <row r="2920" spans="1:58">
      <c r="A2920" t="s">
        <v>829</v>
      </c>
      <c r="B2920">
        <v>6</v>
      </c>
      <c r="C2920">
        <v>0</v>
      </c>
      <c r="D2920">
        <v>10952</v>
      </c>
      <c r="E2920" t="s">
        <v>7655</v>
      </c>
      <c r="F2920">
        <v>53510611</v>
      </c>
      <c r="G2920" t="s">
        <v>2041</v>
      </c>
      <c r="H2920">
        <v>0</v>
      </c>
      <c r="I2920" t="s">
        <v>7382</v>
      </c>
      <c r="J2920">
        <v>80</v>
      </c>
      <c r="K2920">
        <v>4</v>
      </c>
      <c r="M2920" t="s">
        <v>1757</v>
      </c>
      <c r="N2920" t="s">
        <v>1757</v>
      </c>
      <c r="O2920" t="s">
        <v>1756</v>
      </c>
      <c r="P2920" t="s">
        <v>1756</v>
      </c>
      <c r="Q2920" s="387">
        <v>320</v>
      </c>
      <c r="R2920">
        <v>41.6</v>
      </c>
      <c r="S2920">
        <v>361.59999999999997</v>
      </c>
      <c r="T2920" s="388">
        <v>44561</v>
      </c>
      <c r="U2920">
        <v>0</v>
      </c>
      <c r="V2920" t="s">
        <v>836</v>
      </c>
      <c r="W2920" s="388">
        <v>44578</v>
      </c>
      <c r="X2920">
        <v>175</v>
      </c>
      <c r="Y2920">
        <v>0</v>
      </c>
      <c r="Z2920">
        <v>0</v>
      </c>
      <c r="AA2920" t="s">
        <v>1758</v>
      </c>
      <c r="AB2920" t="s">
        <v>7329</v>
      </c>
      <c r="AD2920" t="s">
        <v>2045</v>
      </c>
      <c r="AE2920" t="s">
        <v>2046</v>
      </c>
      <c r="AI2920" t="s">
        <v>1761</v>
      </c>
      <c r="AL2920" t="s">
        <v>7656</v>
      </c>
      <c r="AM2920">
        <v>6</v>
      </c>
      <c r="AN2920" t="s">
        <v>2834</v>
      </c>
      <c r="AO2920" t="s">
        <v>1808</v>
      </c>
      <c r="AP2920">
        <v>0</v>
      </c>
      <c r="AS2920" t="s">
        <v>1765</v>
      </c>
      <c r="AT2920" s="388">
        <v>44572</v>
      </c>
      <c r="AU2920" t="s">
        <v>1756</v>
      </c>
      <c r="AV2920" t="s">
        <v>1756</v>
      </c>
      <c r="AZ2920" t="s">
        <v>1766</v>
      </c>
      <c r="BA2920" t="s">
        <v>1767</v>
      </c>
      <c r="BB2920" t="s">
        <v>7659</v>
      </c>
      <c r="BC2920" t="s">
        <v>7660</v>
      </c>
      <c r="BD2920" t="s">
        <v>1756</v>
      </c>
      <c r="BE2920" t="s">
        <v>7333</v>
      </c>
      <c r="BF2920" t="s">
        <v>823</v>
      </c>
    </row>
    <row r="2921" spans="1:58">
      <c r="A2921" t="s">
        <v>829</v>
      </c>
      <c r="B2921">
        <v>6</v>
      </c>
      <c r="C2921">
        <v>0</v>
      </c>
      <c r="D2921">
        <v>10951</v>
      </c>
      <c r="E2921" t="s">
        <v>7661</v>
      </c>
      <c r="F2921">
        <v>53510611</v>
      </c>
      <c r="G2921" t="s">
        <v>2041</v>
      </c>
      <c r="H2921">
        <v>0</v>
      </c>
      <c r="I2921" t="s">
        <v>2052</v>
      </c>
      <c r="J2921">
        <v>75</v>
      </c>
      <c r="K2921">
        <v>1</v>
      </c>
      <c r="L2921" t="s">
        <v>1771</v>
      </c>
      <c r="M2921" t="s">
        <v>1756</v>
      </c>
      <c r="N2921" t="s">
        <v>1756</v>
      </c>
      <c r="O2921" t="s">
        <v>1757</v>
      </c>
      <c r="P2921" t="s">
        <v>1757</v>
      </c>
      <c r="Q2921" s="387">
        <v>75</v>
      </c>
      <c r="R2921">
        <v>9.75</v>
      </c>
      <c r="S2921">
        <v>84.749999999999986</v>
      </c>
      <c r="T2921" s="388">
        <v>44561</v>
      </c>
      <c r="U2921">
        <v>0</v>
      </c>
      <c r="V2921" t="s">
        <v>836</v>
      </c>
      <c r="W2921" s="388">
        <v>44578</v>
      </c>
      <c r="X2921">
        <v>175</v>
      </c>
      <c r="Y2921">
        <v>0</v>
      </c>
      <c r="Z2921">
        <v>0</v>
      </c>
      <c r="AA2921" t="s">
        <v>1758</v>
      </c>
      <c r="AB2921" t="s">
        <v>7329</v>
      </c>
      <c r="AD2921" t="s">
        <v>2045</v>
      </c>
      <c r="AE2921" t="s">
        <v>2046</v>
      </c>
      <c r="AI2921" t="s">
        <v>1761</v>
      </c>
      <c r="AL2921" t="s">
        <v>7662</v>
      </c>
      <c r="AM2921">
        <v>6</v>
      </c>
      <c r="AN2921" t="s">
        <v>1594</v>
      </c>
      <c r="AO2921" t="s">
        <v>2890</v>
      </c>
      <c r="AP2921">
        <v>0</v>
      </c>
      <c r="AS2921" t="s">
        <v>1765</v>
      </c>
      <c r="AT2921" s="388">
        <v>44572</v>
      </c>
      <c r="AU2921" t="s">
        <v>1756</v>
      </c>
      <c r="AV2921" t="s">
        <v>1756</v>
      </c>
      <c r="AZ2921" t="s">
        <v>1766</v>
      </c>
      <c r="BA2921" t="s">
        <v>1767</v>
      </c>
      <c r="BB2921" t="s">
        <v>7663</v>
      </c>
      <c r="BC2921" t="s">
        <v>7664</v>
      </c>
      <c r="BD2921" t="s">
        <v>1756</v>
      </c>
      <c r="BE2921" t="s">
        <v>7333</v>
      </c>
      <c r="BF2921" t="s">
        <v>823</v>
      </c>
    </row>
    <row r="2922" spans="1:58">
      <c r="A2922" t="s">
        <v>829</v>
      </c>
      <c r="B2922">
        <v>6</v>
      </c>
      <c r="C2922">
        <v>0</v>
      </c>
      <c r="D2922">
        <v>10951</v>
      </c>
      <c r="E2922" t="s">
        <v>7661</v>
      </c>
      <c r="F2922">
        <v>53510611</v>
      </c>
      <c r="G2922" t="s">
        <v>2041</v>
      </c>
      <c r="H2922">
        <v>0</v>
      </c>
      <c r="I2922" t="s">
        <v>7382</v>
      </c>
      <c r="J2922">
        <v>80</v>
      </c>
      <c r="K2922">
        <v>1</v>
      </c>
      <c r="M2922" t="s">
        <v>1757</v>
      </c>
      <c r="N2922" t="s">
        <v>1757</v>
      </c>
      <c r="O2922" t="s">
        <v>1756</v>
      </c>
      <c r="P2922" t="s">
        <v>1756</v>
      </c>
      <c r="Q2922" s="387">
        <v>80</v>
      </c>
      <c r="R2922">
        <v>10.4</v>
      </c>
      <c r="S2922">
        <v>90.399999999999991</v>
      </c>
      <c r="T2922" s="388">
        <v>44561</v>
      </c>
      <c r="U2922">
        <v>0</v>
      </c>
      <c r="V2922" t="s">
        <v>836</v>
      </c>
      <c r="W2922" s="388">
        <v>44578</v>
      </c>
      <c r="X2922">
        <v>175</v>
      </c>
      <c r="Y2922">
        <v>0</v>
      </c>
      <c r="Z2922">
        <v>0</v>
      </c>
      <c r="AA2922" t="s">
        <v>1758</v>
      </c>
      <c r="AB2922" t="s">
        <v>7329</v>
      </c>
      <c r="AD2922" t="s">
        <v>2045</v>
      </c>
      <c r="AE2922" t="s">
        <v>2046</v>
      </c>
      <c r="AI2922" t="s">
        <v>1761</v>
      </c>
      <c r="AL2922" t="s">
        <v>7662</v>
      </c>
      <c r="AM2922">
        <v>6</v>
      </c>
      <c r="AN2922" t="s">
        <v>1594</v>
      </c>
      <c r="AO2922" t="s">
        <v>2890</v>
      </c>
      <c r="AP2922">
        <v>0</v>
      </c>
      <c r="AS2922" t="s">
        <v>1765</v>
      </c>
      <c r="AT2922" s="388">
        <v>44572</v>
      </c>
      <c r="AU2922" t="s">
        <v>1756</v>
      </c>
      <c r="AV2922" t="s">
        <v>1756</v>
      </c>
      <c r="AZ2922" t="s">
        <v>1766</v>
      </c>
      <c r="BA2922" t="s">
        <v>1767</v>
      </c>
      <c r="BB2922" t="s">
        <v>7665</v>
      </c>
      <c r="BC2922" t="s">
        <v>7666</v>
      </c>
      <c r="BD2922" t="s">
        <v>1756</v>
      </c>
      <c r="BE2922" t="s">
        <v>7333</v>
      </c>
      <c r="BF2922" t="s">
        <v>823</v>
      </c>
    </row>
    <row r="2923" spans="1:58">
      <c r="A2923" t="s">
        <v>829</v>
      </c>
      <c r="B2923">
        <v>6</v>
      </c>
      <c r="C2923">
        <v>0</v>
      </c>
      <c r="D2923">
        <v>10943</v>
      </c>
      <c r="E2923" t="s">
        <v>7667</v>
      </c>
      <c r="F2923">
        <v>53510611</v>
      </c>
      <c r="G2923" t="s">
        <v>2041</v>
      </c>
      <c r="H2923">
        <v>0</v>
      </c>
      <c r="I2923" t="s">
        <v>2052</v>
      </c>
      <c r="J2923">
        <v>75</v>
      </c>
      <c r="K2923">
        <v>2</v>
      </c>
      <c r="L2923" t="s">
        <v>1771</v>
      </c>
      <c r="M2923" t="s">
        <v>1756</v>
      </c>
      <c r="N2923" t="s">
        <v>1756</v>
      </c>
      <c r="O2923" t="s">
        <v>1757</v>
      </c>
      <c r="P2923" t="s">
        <v>1757</v>
      </c>
      <c r="Q2923" s="387">
        <v>150</v>
      </c>
      <c r="R2923">
        <v>19.5</v>
      </c>
      <c r="S2923">
        <v>169.49999999999997</v>
      </c>
      <c r="T2923" s="388">
        <v>44560</v>
      </c>
      <c r="U2923">
        <v>0</v>
      </c>
      <c r="V2923" t="s">
        <v>836</v>
      </c>
      <c r="W2923" s="388">
        <v>44578</v>
      </c>
      <c r="X2923">
        <v>175</v>
      </c>
      <c r="Y2923">
        <v>0</v>
      </c>
      <c r="Z2923">
        <v>0</v>
      </c>
      <c r="AA2923" t="s">
        <v>1758</v>
      </c>
      <c r="AB2923" t="s">
        <v>7329</v>
      </c>
      <c r="AD2923" t="s">
        <v>2045</v>
      </c>
      <c r="AE2923" t="s">
        <v>2046</v>
      </c>
      <c r="AI2923" t="s">
        <v>1761</v>
      </c>
      <c r="AL2923" t="s">
        <v>7668</v>
      </c>
      <c r="AM2923">
        <v>6</v>
      </c>
      <c r="AN2923" t="s">
        <v>2920</v>
      </c>
      <c r="AO2923" t="s">
        <v>2921</v>
      </c>
      <c r="AP2923">
        <v>0</v>
      </c>
      <c r="AS2923" t="s">
        <v>1765</v>
      </c>
      <c r="AT2923" s="388">
        <v>44572</v>
      </c>
      <c r="AU2923" t="s">
        <v>1756</v>
      </c>
      <c r="AV2923" t="s">
        <v>1756</v>
      </c>
      <c r="AZ2923" t="s">
        <v>1766</v>
      </c>
      <c r="BA2923" t="s">
        <v>1767</v>
      </c>
      <c r="BB2923" t="s">
        <v>7669</v>
      </c>
      <c r="BC2923" t="s">
        <v>7670</v>
      </c>
      <c r="BD2923" t="s">
        <v>1756</v>
      </c>
      <c r="BE2923" t="s">
        <v>7333</v>
      </c>
      <c r="BF2923" t="s">
        <v>823</v>
      </c>
    </row>
    <row r="2924" spans="1:58">
      <c r="A2924" t="s">
        <v>829</v>
      </c>
      <c r="B2924">
        <v>6</v>
      </c>
      <c r="C2924">
        <v>0</v>
      </c>
      <c r="D2924">
        <v>10943</v>
      </c>
      <c r="E2924" t="s">
        <v>7667</v>
      </c>
      <c r="F2924">
        <v>53510611</v>
      </c>
      <c r="G2924" t="s">
        <v>2041</v>
      </c>
      <c r="H2924">
        <v>0</v>
      </c>
      <c r="I2924" t="s">
        <v>7382</v>
      </c>
      <c r="J2924">
        <v>80</v>
      </c>
      <c r="K2924">
        <v>2</v>
      </c>
      <c r="M2924" t="s">
        <v>1757</v>
      </c>
      <c r="N2924" t="s">
        <v>1757</v>
      </c>
      <c r="O2924" t="s">
        <v>1756</v>
      </c>
      <c r="P2924" t="s">
        <v>1756</v>
      </c>
      <c r="Q2924" s="387">
        <v>160</v>
      </c>
      <c r="R2924">
        <v>20.8</v>
      </c>
      <c r="S2924">
        <v>180.79999999999998</v>
      </c>
      <c r="T2924" s="388">
        <v>44560</v>
      </c>
      <c r="U2924">
        <v>0</v>
      </c>
      <c r="V2924" t="s">
        <v>836</v>
      </c>
      <c r="W2924" s="388">
        <v>44578</v>
      </c>
      <c r="X2924">
        <v>175</v>
      </c>
      <c r="Y2924">
        <v>0</v>
      </c>
      <c r="Z2924">
        <v>0</v>
      </c>
      <c r="AA2924" t="s">
        <v>1758</v>
      </c>
      <c r="AB2924" t="s">
        <v>7329</v>
      </c>
      <c r="AD2924" t="s">
        <v>2045</v>
      </c>
      <c r="AE2924" t="s">
        <v>2046</v>
      </c>
      <c r="AI2924" t="s">
        <v>1761</v>
      </c>
      <c r="AL2924" t="s">
        <v>7668</v>
      </c>
      <c r="AM2924">
        <v>6</v>
      </c>
      <c r="AN2924" t="s">
        <v>2920</v>
      </c>
      <c r="AO2924" t="s">
        <v>2921</v>
      </c>
      <c r="AP2924">
        <v>0</v>
      </c>
      <c r="AS2924" t="s">
        <v>1765</v>
      </c>
      <c r="AT2924" s="388">
        <v>44572</v>
      </c>
      <c r="AU2924" t="s">
        <v>1756</v>
      </c>
      <c r="AV2924" t="s">
        <v>1756</v>
      </c>
      <c r="AZ2924" t="s">
        <v>1766</v>
      </c>
      <c r="BA2924" t="s">
        <v>1767</v>
      </c>
      <c r="BB2924" t="s">
        <v>7671</v>
      </c>
      <c r="BC2924" t="s">
        <v>7672</v>
      </c>
      <c r="BD2924" t="s">
        <v>1756</v>
      </c>
      <c r="BE2924" t="s">
        <v>7333</v>
      </c>
      <c r="BF2924" t="s">
        <v>823</v>
      </c>
    </row>
    <row r="2925" spans="1:58">
      <c r="A2925" t="s">
        <v>829</v>
      </c>
      <c r="B2925">
        <v>6</v>
      </c>
      <c r="C2925">
        <v>0</v>
      </c>
      <c r="D2925">
        <v>10942</v>
      </c>
      <c r="E2925" t="s">
        <v>7673</v>
      </c>
      <c r="F2925">
        <v>53510611</v>
      </c>
      <c r="G2925" t="s">
        <v>2041</v>
      </c>
      <c r="H2925">
        <v>0</v>
      </c>
      <c r="I2925" t="s">
        <v>2052</v>
      </c>
      <c r="J2925">
        <v>75</v>
      </c>
      <c r="K2925">
        <v>2</v>
      </c>
      <c r="L2925" t="s">
        <v>1771</v>
      </c>
      <c r="M2925" t="s">
        <v>1756</v>
      </c>
      <c r="N2925" t="s">
        <v>1756</v>
      </c>
      <c r="O2925" t="s">
        <v>1757</v>
      </c>
      <c r="P2925" t="s">
        <v>1757</v>
      </c>
      <c r="Q2925" s="387">
        <v>150</v>
      </c>
      <c r="R2925">
        <v>19.5</v>
      </c>
      <c r="S2925">
        <v>169.49999999999997</v>
      </c>
      <c r="T2925" s="388">
        <v>44560</v>
      </c>
      <c r="U2925">
        <v>0</v>
      </c>
      <c r="V2925" t="s">
        <v>836</v>
      </c>
      <c r="W2925" s="388">
        <v>44578</v>
      </c>
      <c r="X2925">
        <v>175</v>
      </c>
      <c r="Y2925">
        <v>0</v>
      </c>
      <c r="Z2925">
        <v>0</v>
      </c>
      <c r="AA2925" t="s">
        <v>1758</v>
      </c>
      <c r="AB2925" t="s">
        <v>7329</v>
      </c>
      <c r="AD2925" t="s">
        <v>2045</v>
      </c>
      <c r="AE2925" t="s">
        <v>2046</v>
      </c>
      <c r="AI2925" t="s">
        <v>1761</v>
      </c>
      <c r="AL2925" t="s">
        <v>7674</v>
      </c>
      <c r="AM2925">
        <v>6</v>
      </c>
      <c r="AN2925" t="s">
        <v>3184</v>
      </c>
      <c r="AO2925" t="s">
        <v>3185</v>
      </c>
      <c r="AP2925">
        <v>0</v>
      </c>
      <c r="AS2925" t="s">
        <v>1765</v>
      </c>
      <c r="AT2925" s="388">
        <v>44572</v>
      </c>
      <c r="AU2925" t="s">
        <v>1756</v>
      </c>
      <c r="AV2925" t="s">
        <v>1756</v>
      </c>
      <c r="AZ2925" t="s">
        <v>1766</v>
      </c>
      <c r="BA2925" t="s">
        <v>1767</v>
      </c>
      <c r="BB2925" t="s">
        <v>7675</v>
      </c>
      <c r="BC2925" t="s">
        <v>7676</v>
      </c>
      <c r="BD2925" t="s">
        <v>1756</v>
      </c>
      <c r="BE2925" t="s">
        <v>7333</v>
      </c>
      <c r="BF2925" t="s">
        <v>823</v>
      </c>
    </row>
    <row r="2926" spans="1:58">
      <c r="A2926" t="s">
        <v>829</v>
      </c>
      <c r="B2926">
        <v>6</v>
      </c>
      <c r="C2926">
        <v>0</v>
      </c>
      <c r="D2926">
        <v>10942</v>
      </c>
      <c r="E2926" t="s">
        <v>7673</v>
      </c>
      <c r="F2926">
        <v>53510611</v>
      </c>
      <c r="G2926" t="s">
        <v>2041</v>
      </c>
      <c r="H2926">
        <v>0</v>
      </c>
      <c r="I2926" t="s">
        <v>7382</v>
      </c>
      <c r="J2926">
        <v>80</v>
      </c>
      <c r="K2926">
        <v>2</v>
      </c>
      <c r="M2926" t="s">
        <v>1757</v>
      </c>
      <c r="N2926" t="s">
        <v>1757</v>
      </c>
      <c r="O2926" t="s">
        <v>1756</v>
      </c>
      <c r="P2926" t="s">
        <v>1756</v>
      </c>
      <c r="Q2926" s="387">
        <v>160</v>
      </c>
      <c r="R2926">
        <v>20.8</v>
      </c>
      <c r="S2926">
        <v>180.79999999999998</v>
      </c>
      <c r="T2926" s="388">
        <v>44560</v>
      </c>
      <c r="U2926">
        <v>0</v>
      </c>
      <c r="V2926" t="s">
        <v>836</v>
      </c>
      <c r="W2926" s="388">
        <v>44578</v>
      </c>
      <c r="X2926">
        <v>175</v>
      </c>
      <c r="Y2926">
        <v>0</v>
      </c>
      <c r="Z2926">
        <v>0</v>
      </c>
      <c r="AA2926" t="s">
        <v>1758</v>
      </c>
      <c r="AB2926" t="s">
        <v>7329</v>
      </c>
      <c r="AD2926" t="s">
        <v>2045</v>
      </c>
      <c r="AE2926" t="s">
        <v>2046</v>
      </c>
      <c r="AI2926" t="s">
        <v>1761</v>
      </c>
      <c r="AL2926" t="s">
        <v>7674</v>
      </c>
      <c r="AM2926">
        <v>6</v>
      </c>
      <c r="AN2926" t="s">
        <v>3184</v>
      </c>
      <c r="AO2926" t="s">
        <v>3185</v>
      </c>
      <c r="AP2926">
        <v>0</v>
      </c>
      <c r="AS2926" t="s">
        <v>1765</v>
      </c>
      <c r="AT2926" s="388">
        <v>44572</v>
      </c>
      <c r="AU2926" t="s">
        <v>1756</v>
      </c>
      <c r="AV2926" t="s">
        <v>1756</v>
      </c>
      <c r="AZ2926" t="s">
        <v>1766</v>
      </c>
      <c r="BA2926" t="s">
        <v>1767</v>
      </c>
      <c r="BB2926" t="s">
        <v>7677</v>
      </c>
      <c r="BC2926" t="s">
        <v>7678</v>
      </c>
      <c r="BD2926" t="s">
        <v>1756</v>
      </c>
      <c r="BE2926" t="s">
        <v>7333</v>
      </c>
      <c r="BF2926" t="s">
        <v>823</v>
      </c>
    </row>
    <row r="2927" spans="1:58">
      <c r="A2927" t="s">
        <v>829</v>
      </c>
      <c r="B2927">
        <v>6</v>
      </c>
      <c r="C2927">
        <v>0</v>
      </c>
      <c r="D2927">
        <v>10941</v>
      </c>
      <c r="E2927" t="s">
        <v>7679</v>
      </c>
      <c r="F2927">
        <v>53510611</v>
      </c>
      <c r="G2927" t="s">
        <v>2041</v>
      </c>
      <c r="H2927">
        <v>0</v>
      </c>
      <c r="I2927" t="s">
        <v>2052</v>
      </c>
      <c r="J2927">
        <v>75</v>
      </c>
      <c r="K2927">
        <v>4</v>
      </c>
      <c r="L2927" t="s">
        <v>1771</v>
      </c>
      <c r="M2927" t="s">
        <v>1756</v>
      </c>
      <c r="N2927" t="s">
        <v>1756</v>
      </c>
      <c r="O2927" t="s">
        <v>2053</v>
      </c>
      <c r="P2927" t="s">
        <v>1757</v>
      </c>
      <c r="Q2927" s="387">
        <v>300</v>
      </c>
      <c r="R2927">
        <v>39</v>
      </c>
      <c r="S2927">
        <v>338.99999999999994</v>
      </c>
      <c r="T2927" s="388">
        <v>44560</v>
      </c>
      <c r="U2927">
        <v>0</v>
      </c>
      <c r="V2927" t="s">
        <v>836</v>
      </c>
      <c r="W2927" s="388">
        <v>44578</v>
      </c>
      <c r="X2927">
        <v>175</v>
      </c>
      <c r="Y2927">
        <v>0</v>
      </c>
      <c r="Z2927">
        <v>0</v>
      </c>
      <c r="AA2927" t="s">
        <v>1758</v>
      </c>
      <c r="AB2927" t="s">
        <v>7329</v>
      </c>
      <c r="AD2927" t="s">
        <v>2045</v>
      </c>
      <c r="AE2927" t="s">
        <v>2046</v>
      </c>
      <c r="AI2927" t="s">
        <v>1761</v>
      </c>
      <c r="AL2927" t="s">
        <v>7468</v>
      </c>
      <c r="AM2927">
        <v>6</v>
      </c>
      <c r="AN2927" t="s">
        <v>3133</v>
      </c>
      <c r="AO2927" t="s">
        <v>2852</v>
      </c>
      <c r="AP2927">
        <v>0</v>
      </c>
      <c r="AS2927" t="s">
        <v>1765</v>
      </c>
      <c r="AT2927" s="388">
        <v>44572</v>
      </c>
      <c r="AU2927" t="s">
        <v>1756</v>
      </c>
      <c r="AV2927" t="s">
        <v>1756</v>
      </c>
      <c r="AZ2927" t="s">
        <v>1766</v>
      </c>
      <c r="BA2927" t="s">
        <v>1767</v>
      </c>
      <c r="BB2927" t="s">
        <v>7680</v>
      </c>
      <c r="BC2927" t="s">
        <v>7681</v>
      </c>
      <c r="BD2927" t="s">
        <v>1756</v>
      </c>
      <c r="BE2927" t="s">
        <v>7333</v>
      </c>
      <c r="BF2927" t="s">
        <v>823</v>
      </c>
    </row>
    <row r="2928" spans="1:58">
      <c r="A2928" t="s">
        <v>829</v>
      </c>
      <c r="B2928">
        <v>6</v>
      </c>
      <c r="C2928">
        <v>0</v>
      </c>
      <c r="D2928">
        <v>10941</v>
      </c>
      <c r="E2928" t="s">
        <v>7679</v>
      </c>
      <c r="F2928">
        <v>53510611</v>
      </c>
      <c r="G2928" t="s">
        <v>2041</v>
      </c>
      <c r="H2928">
        <v>0</v>
      </c>
      <c r="I2928" t="s">
        <v>7382</v>
      </c>
      <c r="J2928">
        <v>80</v>
      </c>
      <c r="K2928">
        <v>4</v>
      </c>
      <c r="M2928" t="s">
        <v>1757</v>
      </c>
      <c r="N2928" t="s">
        <v>1757</v>
      </c>
      <c r="O2928" t="s">
        <v>1756</v>
      </c>
      <c r="P2928" t="s">
        <v>1756</v>
      </c>
      <c r="Q2928" s="387">
        <v>320</v>
      </c>
      <c r="R2928">
        <v>41.6</v>
      </c>
      <c r="S2928">
        <v>361.59999999999997</v>
      </c>
      <c r="T2928" s="388">
        <v>44560</v>
      </c>
      <c r="U2928">
        <v>0</v>
      </c>
      <c r="V2928" t="s">
        <v>836</v>
      </c>
      <c r="W2928" s="388">
        <v>44578</v>
      </c>
      <c r="X2928">
        <v>175</v>
      </c>
      <c r="Y2928">
        <v>0</v>
      </c>
      <c r="Z2928">
        <v>0</v>
      </c>
      <c r="AA2928" t="s">
        <v>1758</v>
      </c>
      <c r="AB2928" t="s">
        <v>7329</v>
      </c>
      <c r="AD2928" t="s">
        <v>2045</v>
      </c>
      <c r="AE2928" t="s">
        <v>2046</v>
      </c>
      <c r="AI2928" t="s">
        <v>1761</v>
      </c>
      <c r="AL2928" t="s">
        <v>7468</v>
      </c>
      <c r="AM2928">
        <v>6</v>
      </c>
      <c r="AN2928" t="s">
        <v>3133</v>
      </c>
      <c r="AO2928" t="s">
        <v>2852</v>
      </c>
      <c r="AP2928">
        <v>0</v>
      </c>
      <c r="AS2928" t="s">
        <v>1765</v>
      </c>
      <c r="AT2928" s="388">
        <v>44572</v>
      </c>
      <c r="AU2928" t="s">
        <v>1756</v>
      </c>
      <c r="AV2928" t="s">
        <v>1756</v>
      </c>
      <c r="AZ2928" t="s">
        <v>1766</v>
      </c>
      <c r="BA2928" t="s">
        <v>1767</v>
      </c>
      <c r="BB2928" t="s">
        <v>7682</v>
      </c>
      <c r="BC2928" t="s">
        <v>7683</v>
      </c>
      <c r="BD2928" t="s">
        <v>1756</v>
      </c>
      <c r="BE2928" t="s">
        <v>7333</v>
      </c>
      <c r="BF2928" t="s">
        <v>823</v>
      </c>
    </row>
    <row r="2929" spans="1:58">
      <c r="A2929" t="s">
        <v>829</v>
      </c>
      <c r="B2929">
        <v>6</v>
      </c>
      <c r="C2929">
        <v>0</v>
      </c>
      <c r="D2929">
        <v>10936</v>
      </c>
      <c r="E2929" t="s">
        <v>7684</v>
      </c>
      <c r="F2929">
        <v>53510611</v>
      </c>
      <c r="G2929" t="s">
        <v>2041</v>
      </c>
      <c r="H2929">
        <v>0</v>
      </c>
      <c r="I2929" t="s">
        <v>2052</v>
      </c>
      <c r="J2929">
        <v>75</v>
      </c>
      <c r="K2929">
        <v>3</v>
      </c>
      <c r="L2929" t="s">
        <v>1771</v>
      </c>
      <c r="M2929" t="s">
        <v>1756</v>
      </c>
      <c r="N2929" t="s">
        <v>1756</v>
      </c>
      <c r="O2929" t="s">
        <v>2053</v>
      </c>
      <c r="P2929" t="s">
        <v>1757</v>
      </c>
      <c r="Q2929" s="387">
        <v>225</v>
      </c>
      <c r="R2929">
        <v>29.25</v>
      </c>
      <c r="S2929">
        <v>254.24999999999997</v>
      </c>
      <c r="T2929" s="388">
        <v>44559</v>
      </c>
      <c r="U2929">
        <v>0</v>
      </c>
      <c r="V2929" t="s">
        <v>836</v>
      </c>
      <c r="W2929" s="388">
        <v>44578</v>
      </c>
      <c r="X2929">
        <v>175</v>
      </c>
      <c r="Y2929">
        <v>0</v>
      </c>
      <c r="Z2929">
        <v>0</v>
      </c>
      <c r="AA2929" t="s">
        <v>1758</v>
      </c>
      <c r="AB2929" t="s">
        <v>7329</v>
      </c>
      <c r="AD2929" t="s">
        <v>2045</v>
      </c>
      <c r="AE2929" t="s">
        <v>2046</v>
      </c>
      <c r="AI2929" t="s">
        <v>1761</v>
      </c>
      <c r="AL2929" t="s">
        <v>7379</v>
      </c>
      <c r="AM2929">
        <v>6</v>
      </c>
      <c r="AN2929" t="s">
        <v>1081</v>
      </c>
      <c r="AO2929" t="s">
        <v>2875</v>
      </c>
      <c r="AP2929">
        <v>0</v>
      </c>
      <c r="AS2929" t="s">
        <v>1765</v>
      </c>
      <c r="AT2929" s="388">
        <v>44572</v>
      </c>
      <c r="AU2929" t="s">
        <v>1756</v>
      </c>
      <c r="AV2929" t="s">
        <v>1756</v>
      </c>
      <c r="AZ2929" t="s">
        <v>1766</v>
      </c>
      <c r="BA2929" t="s">
        <v>1767</v>
      </c>
      <c r="BB2929" t="s">
        <v>7685</v>
      </c>
      <c r="BC2929" t="s">
        <v>7686</v>
      </c>
      <c r="BD2929" t="s">
        <v>1756</v>
      </c>
      <c r="BE2929" t="s">
        <v>7333</v>
      </c>
      <c r="BF2929" t="s">
        <v>823</v>
      </c>
    </row>
    <row r="2930" spans="1:58">
      <c r="A2930" t="s">
        <v>829</v>
      </c>
      <c r="B2930">
        <v>6</v>
      </c>
      <c r="C2930">
        <v>0</v>
      </c>
      <c r="D2930">
        <v>10936</v>
      </c>
      <c r="E2930" t="s">
        <v>7684</v>
      </c>
      <c r="F2930">
        <v>53510611</v>
      </c>
      <c r="G2930" t="s">
        <v>2041</v>
      </c>
      <c r="H2930">
        <v>0</v>
      </c>
      <c r="I2930" t="s">
        <v>2052</v>
      </c>
      <c r="J2930">
        <v>75</v>
      </c>
      <c r="K2930">
        <v>6</v>
      </c>
      <c r="L2930" t="s">
        <v>1771</v>
      </c>
      <c r="M2930" t="s">
        <v>1756</v>
      </c>
      <c r="N2930" t="s">
        <v>1756</v>
      </c>
      <c r="O2930" t="s">
        <v>1757</v>
      </c>
      <c r="P2930" t="s">
        <v>1757</v>
      </c>
      <c r="Q2930" s="387">
        <v>450</v>
      </c>
      <c r="R2930">
        <v>58.5</v>
      </c>
      <c r="S2930">
        <v>508.49999999999994</v>
      </c>
      <c r="T2930" s="388">
        <v>44559</v>
      </c>
      <c r="U2930">
        <v>0</v>
      </c>
      <c r="V2930" t="s">
        <v>836</v>
      </c>
      <c r="W2930" s="388">
        <v>44578</v>
      </c>
      <c r="X2930">
        <v>175</v>
      </c>
      <c r="Y2930">
        <v>0</v>
      </c>
      <c r="Z2930">
        <v>0</v>
      </c>
      <c r="AA2930" t="s">
        <v>1758</v>
      </c>
      <c r="AB2930" t="s">
        <v>7329</v>
      </c>
      <c r="AD2930" t="s">
        <v>2045</v>
      </c>
      <c r="AE2930" t="s">
        <v>2046</v>
      </c>
      <c r="AI2930" t="s">
        <v>1761</v>
      </c>
      <c r="AL2930" t="s">
        <v>7379</v>
      </c>
      <c r="AM2930">
        <v>6</v>
      </c>
      <c r="AN2930" t="s">
        <v>1081</v>
      </c>
      <c r="AO2930" t="s">
        <v>2875</v>
      </c>
      <c r="AP2930">
        <v>0</v>
      </c>
      <c r="AS2930" t="s">
        <v>1765</v>
      </c>
      <c r="AT2930" s="388">
        <v>44572</v>
      </c>
      <c r="AU2930" t="s">
        <v>1756</v>
      </c>
      <c r="AV2930" t="s">
        <v>1756</v>
      </c>
      <c r="AZ2930" t="s">
        <v>1766</v>
      </c>
      <c r="BA2930" t="s">
        <v>1767</v>
      </c>
      <c r="BB2930" t="s">
        <v>7687</v>
      </c>
      <c r="BC2930" t="s">
        <v>7688</v>
      </c>
      <c r="BD2930" t="s">
        <v>1756</v>
      </c>
      <c r="BE2930" t="s">
        <v>7333</v>
      </c>
      <c r="BF2930" t="s">
        <v>823</v>
      </c>
    </row>
    <row r="2931" spans="1:58">
      <c r="A2931" t="s">
        <v>829</v>
      </c>
      <c r="B2931">
        <v>6</v>
      </c>
      <c r="C2931">
        <v>0</v>
      </c>
      <c r="D2931">
        <v>10936</v>
      </c>
      <c r="E2931" t="s">
        <v>7684</v>
      </c>
      <c r="F2931">
        <v>53510611</v>
      </c>
      <c r="G2931" t="s">
        <v>2041</v>
      </c>
      <c r="H2931">
        <v>0</v>
      </c>
      <c r="I2931" t="s">
        <v>7382</v>
      </c>
      <c r="J2931">
        <v>80</v>
      </c>
      <c r="K2931">
        <v>4</v>
      </c>
      <c r="M2931" t="s">
        <v>1757</v>
      </c>
      <c r="N2931" t="s">
        <v>1757</v>
      </c>
      <c r="O2931" t="s">
        <v>1756</v>
      </c>
      <c r="P2931" t="s">
        <v>1756</v>
      </c>
      <c r="Q2931" s="387">
        <v>320</v>
      </c>
      <c r="R2931">
        <v>41.6</v>
      </c>
      <c r="S2931">
        <v>361.59999999999997</v>
      </c>
      <c r="T2931" s="388">
        <v>44559</v>
      </c>
      <c r="U2931">
        <v>0</v>
      </c>
      <c r="V2931" t="s">
        <v>836</v>
      </c>
      <c r="W2931" s="388">
        <v>44578</v>
      </c>
      <c r="X2931">
        <v>175</v>
      </c>
      <c r="Y2931">
        <v>0</v>
      </c>
      <c r="Z2931">
        <v>0</v>
      </c>
      <c r="AA2931" t="s">
        <v>1758</v>
      </c>
      <c r="AB2931" t="s">
        <v>7329</v>
      </c>
      <c r="AD2931" t="s">
        <v>2045</v>
      </c>
      <c r="AE2931" t="s">
        <v>2046</v>
      </c>
      <c r="AI2931" t="s">
        <v>1761</v>
      </c>
      <c r="AL2931" t="s">
        <v>7379</v>
      </c>
      <c r="AM2931">
        <v>6</v>
      </c>
      <c r="AN2931" t="s">
        <v>1081</v>
      </c>
      <c r="AO2931" t="s">
        <v>2875</v>
      </c>
      <c r="AP2931">
        <v>0</v>
      </c>
      <c r="AS2931" t="s">
        <v>1765</v>
      </c>
      <c r="AT2931" s="388">
        <v>44572</v>
      </c>
      <c r="AU2931" t="s">
        <v>1756</v>
      </c>
      <c r="AV2931" t="s">
        <v>1756</v>
      </c>
      <c r="AZ2931" t="s">
        <v>1766</v>
      </c>
      <c r="BA2931" t="s">
        <v>1767</v>
      </c>
      <c r="BB2931" t="s">
        <v>7689</v>
      </c>
      <c r="BC2931" t="s">
        <v>7690</v>
      </c>
      <c r="BD2931" t="s">
        <v>1756</v>
      </c>
      <c r="BE2931" t="s">
        <v>7333</v>
      </c>
      <c r="BF2931" t="s">
        <v>823</v>
      </c>
    </row>
    <row r="2932" spans="1:58">
      <c r="A2932" t="s">
        <v>829</v>
      </c>
      <c r="B2932">
        <v>6</v>
      </c>
      <c r="C2932">
        <v>0</v>
      </c>
      <c r="D2932">
        <v>10936</v>
      </c>
      <c r="E2932" t="s">
        <v>7684</v>
      </c>
      <c r="F2932">
        <v>53510611</v>
      </c>
      <c r="G2932" t="s">
        <v>2041</v>
      </c>
      <c r="H2932">
        <v>0</v>
      </c>
      <c r="I2932" t="s">
        <v>7535</v>
      </c>
      <c r="J2932">
        <v>217.5</v>
      </c>
      <c r="K2932">
        <v>3</v>
      </c>
      <c r="L2932" t="s">
        <v>2063</v>
      </c>
      <c r="M2932" t="s">
        <v>7536</v>
      </c>
      <c r="N2932" t="s">
        <v>1757</v>
      </c>
      <c r="O2932" t="s">
        <v>1756</v>
      </c>
      <c r="P2932" t="s">
        <v>1756</v>
      </c>
      <c r="Q2932" s="387">
        <v>652.5</v>
      </c>
      <c r="R2932">
        <v>84.825000000000003</v>
      </c>
      <c r="S2932">
        <v>737.32499999999993</v>
      </c>
      <c r="T2932" s="388">
        <v>44559</v>
      </c>
      <c r="U2932">
        <v>0</v>
      </c>
      <c r="V2932" t="s">
        <v>836</v>
      </c>
      <c r="W2932" s="388">
        <v>44578</v>
      </c>
      <c r="X2932">
        <v>175</v>
      </c>
      <c r="Y2932">
        <v>0</v>
      </c>
      <c r="Z2932">
        <v>0</v>
      </c>
      <c r="AA2932" t="s">
        <v>1758</v>
      </c>
      <c r="AB2932" t="s">
        <v>7329</v>
      </c>
      <c r="AD2932" t="s">
        <v>2045</v>
      </c>
      <c r="AE2932" t="s">
        <v>2046</v>
      </c>
      <c r="AI2932" t="s">
        <v>1761</v>
      </c>
      <c r="AL2932" t="s">
        <v>7379</v>
      </c>
      <c r="AM2932">
        <v>6</v>
      </c>
      <c r="AN2932" t="s">
        <v>1081</v>
      </c>
      <c r="AO2932" t="s">
        <v>2875</v>
      </c>
      <c r="AP2932">
        <v>0</v>
      </c>
      <c r="AS2932" t="s">
        <v>1765</v>
      </c>
      <c r="AT2932" s="388">
        <v>44572</v>
      </c>
      <c r="AU2932" t="s">
        <v>1756</v>
      </c>
      <c r="AV2932" t="s">
        <v>1756</v>
      </c>
      <c r="AZ2932" t="s">
        <v>1766</v>
      </c>
      <c r="BA2932" t="s">
        <v>1767</v>
      </c>
      <c r="BB2932" t="s">
        <v>7691</v>
      </c>
      <c r="BC2932" t="s">
        <v>7692</v>
      </c>
      <c r="BD2932" t="s">
        <v>1756</v>
      </c>
      <c r="BE2932" t="s">
        <v>7333</v>
      </c>
      <c r="BF2932" t="s">
        <v>823</v>
      </c>
    </row>
    <row r="2933" spans="1:58">
      <c r="A2933" t="s">
        <v>829</v>
      </c>
      <c r="B2933">
        <v>6</v>
      </c>
      <c r="C2933">
        <v>0</v>
      </c>
      <c r="D2933">
        <v>10932</v>
      </c>
      <c r="E2933" t="s">
        <v>7693</v>
      </c>
      <c r="F2933">
        <v>53510611</v>
      </c>
      <c r="G2933" t="s">
        <v>2041</v>
      </c>
      <c r="H2933">
        <v>0</v>
      </c>
      <c r="I2933" t="s">
        <v>2052</v>
      </c>
      <c r="J2933">
        <v>75</v>
      </c>
      <c r="K2933">
        <v>4</v>
      </c>
      <c r="L2933" t="s">
        <v>1771</v>
      </c>
      <c r="M2933" t="s">
        <v>1756</v>
      </c>
      <c r="N2933" t="s">
        <v>1756</v>
      </c>
      <c r="O2933" t="s">
        <v>2053</v>
      </c>
      <c r="P2933" t="s">
        <v>1757</v>
      </c>
      <c r="Q2933" s="387">
        <v>300</v>
      </c>
      <c r="R2933">
        <v>39</v>
      </c>
      <c r="S2933">
        <v>338.99999999999994</v>
      </c>
      <c r="T2933" s="388">
        <v>44558</v>
      </c>
      <c r="U2933">
        <v>0</v>
      </c>
      <c r="V2933" t="s">
        <v>836</v>
      </c>
      <c r="W2933" s="388">
        <v>44578</v>
      </c>
      <c r="X2933">
        <v>175</v>
      </c>
      <c r="Y2933">
        <v>0</v>
      </c>
      <c r="Z2933">
        <v>0</v>
      </c>
      <c r="AA2933" t="s">
        <v>1758</v>
      </c>
      <c r="AB2933" t="s">
        <v>7329</v>
      </c>
      <c r="AD2933" t="s">
        <v>2045</v>
      </c>
      <c r="AE2933" t="s">
        <v>2046</v>
      </c>
      <c r="AI2933" t="s">
        <v>1761</v>
      </c>
      <c r="AL2933" t="s">
        <v>7468</v>
      </c>
      <c r="AM2933">
        <v>6</v>
      </c>
      <c r="AN2933" t="s">
        <v>2851</v>
      </c>
      <c r="AO2933" t="s">
        <v>2852</v>
      </c>
      <c r="AP2933">
        <v>0</v>
      </c>
      <c r="AS2933" t="s">
        <v>1765</v>
      </c>
      <c r="AT2933" s="388">
        <v>44572</v>
      </c>
      <c r="AU2933" t="s">
        <v>1756</v>
      </c>
      <c r="AV2933" t="s">
        <v>1756</v>
      </c>
      <c r="AZ2933" t="s">
        <v>1766</v>
      </c>
      <c r="BA2933" t="s">
        <v>1767</v>
      </c>
      <c r="BB2933" t="s">
        <v>7694</v>
      </c>
      <c r="BC2933" t="s">
        <v>7695</v>
      </c>
      <c r="BD2933" t="s">
        <v>1756</v>
      </c>
      <c r="BE2933" t="s">
        <v>7333</v>
      </c>
      <c r="BF2933" t="s">
        <v>823</v>
      </c>
    </row>
    <row r="2934" spans="1:58">
      <c r="A2934" t="s">
        <v>829</v>
      </c>
      <c r="B2934">
        <v>6</v>
      </c>
      <c r="C2934">
        <v>0</v>
      </c>
      <c r="D2934">
        <v>10932</v>
      </c>
      <c r="E2934" t="s">
        <v>7693</v>
      </c>
      <c r="F2934">
        <v>53510611</v>
      </c>
      <c r="G2934" t="s">
        <v>2041</v>
      </c>
      <c r="H2934">
        <v>0</v>
      </c>
      <c r="I2934" t="s">
        <v>7382</v>
      </c>
      <c r="J2934">
        <v>80</v>
      </c>
      <c r="K2934">
        <v>4</v>
      </c>
      <c r="M2934" t="s">
        <v>1757</v>
      </c>
      <c r="N2934" t="s">
        <v>1757</v>
      </c>
      <c r="O2934" t="s">
        <v>1756</v>
      </c>
      <c r="P2934" t="s">
        <v>1756</v>
      </c>
      <c r="Q2934" s="387">
        <v>320</v>
      </c>
      <c r="R2934">
        <v>41.6</v>
      </c>
      <c r="S2934">
        <v>361.59999999999997</v>
      </c>
      <c r="T2934" s="388">
        <v>44558</v>
      </c>
      <c r="U2934">
        <v>0</v>
      </c>
      <c r="V2934" t="s">
        <v>836</v>
      </c>
      <c r="W2934" s="388">
        <v>44578</v>
      </c>
      <c r="X2934">
        <v>175</v>
      </c>
      <c r="Y2934">
        <v>0</v>
      </c>
      <c r="Z2934">
        <v>0</v>
      </c>
      <c r="AA2934" t="s">
        <v>1758</v>
      </c>
      <c r="AB2934" t="s">
        <v>7329</v>
      </c>
      <c r="AD2934" t="s">
        <v>2045</v>
      </c>
      <c r="AE2934" t="s">
        <v>2046</v>
      </c>
      <c r="AI2934" t="s">
        <v>1761</v>
      </c>
      <c r="AL2934" t="s">
        <v>7468</v>
      </c>
      <c r="AM2934">
        <v>6</v>
      </c>
      <c r="AN2934" t="s">
        <v>2851</v>
      </c>
      <c r="AO2934" t="s">
        <v>2852</v>
      </c>
      <c r="AP2934">
        <v>0</v>
      </c>
      <c r="AS2934" t="s">
        <v>1765</v>
      </c>
      <c r="AT2934" s="388">
        <v>44572</v>
      </c>
      <c r="AU2934" t="s">
        <v>1756</v>
      </c>
      <c r="AV2934" t="s">
        <v>1756</v>
      </c>
      <c r="AZ2934" t="s">
        <v>1766</v>
      </c>
      <c r="BA2934" t="s">
        <v>1767</v>
      </c>
      <c r="BB2934" t="s">
        <v>7696</v>
      </c>
      <c r="BC2934" t="s">
        <v>7697</v>
      </c>
      <c r="BD2934" t="s">
        <v>1756</v>
      </c>
      <c r="BE2934" t="s">
        <v>7333</v>
      </c>
      <c r="BF2934" t="s">
        <v>823</v>
      </c>
    </row>
    <row r="2935" spans="1:58">
      <c r="A2935" t="s">
        <v>829</v>
      </c>
      <c r="B2935">
        <v>6</v>
      </c>
      <c r="C2935">
        <v>0</v>
      </c>
      <c r="D2935">
        <v>10931</v>
      </c>
      <c r="E2935" t="s">
        <v>7698</v>
      </c>
      <c r="F2935">
        <v>53510611</v>
      </c>
      <c r="G2935" t="s">
        <v>2041</v>
      </c>
      <c r="H2935">
        <v>0</v>
      </c>
      <c r="I2935" t="s">
        <v>2052</v>
      </c>
      <c r="J2935">
        <v>75</v>
      </c>
      <c r="K2935">
        <v>4</v>
      </c>
      <c r="L2935" t="s">
        <v>1771</v>
      </c>
      <c r="M2935" t="s">
        <v>1756</v>
      </c>
      <c r="N2935" t="s">
        <v>1756</v>
      </c>
      <c r="O2935" t="s">
        <v>2053</v>
      </c>
      <c r="P2935" t="s">
        <v>1757</v>
      </c>
      <c r="Q2935" s="387">
        <v>300</v>
      </c>
      <c r="R2935">
        <v>39</v>
      </c>
      <c r="S2935">
        <v>338.99999999999994</v>
      </c>
      <c r="T2935" s="388">
        <v>44558</v>
      </c>
      <c r="U2935">
        <v>0</v>
      </c>
      <c r="V2935" t="s">
        <v>836</v>
      </c>
      <c r="W2935" s="388">
        <v>44578</v>
      </c>
      <c r="X2935">
        <v>175</v>
      </c>
      <c r="Y2935">
        <v>0</v>
      </c>
      <c r="Z2935">
        <v>0</v>
      </c>
      <c r="AA2935" t="s">
        <v>1758</v>
      </c>
      <c r="AB2935" t="s">
        <v>7329</v>
      </c>
      <c r="AD2935" t="s">
        <v>2045</v>
      </c>
      <c r="AE2935" t="s">
        <v>2046</v>
      </c>
      <c r="AI2935" t="s">
        <v>1761</v>
      </c>
      <c r="AL2935" t="s">
        <v>7379</v>
      </c>
      <c r="AM2935">
        <v>6</v>
      </c>
      <c r="AN2935" t="s">
        <v>1081</v>
      </c>
      <c r="AO2935" t="s">
        <v>2875</v>
      </c>
      <c r="AP2935">
        <v>0</v>
      </c>
      <c r="AS2935" t="s">
        <v>1765</v>
      </c>
      <c r="AT2935" s="388">
        <v>44572</v>
      </c>
      <c r="AU2935" t="s">
        <v>1756</v>
      </c>
      <c r="AV2935" t="s">
        <v>1756</v>
      </c>
      <c r="AZ2935" t="s">
        <v>1766</v>
      </c>
      <c r="BA2935" t="s">
        <v>1767</v>
      </c>
      <c r="BB2935" t="s">
        <v>7699</v>
      </c>
      <c r="BC2935" t="s">
        <v>7700</v>
      </c>
      <c r="BD2935" t="s">
        <v>1756</v>
      </c>
      <c r="BE2935" t="s">
        <v>7333</v>
      </c>
      <c r="BF2935" t="s">
        <v>823</v>
      </c>
    </row>
    <row r="2936" spans="1:58">
      <c r="A2936" t="s">
        <v>829</v>
      </c>
      <c r="B2936">
        <v>6</v>
      </c>
      <c r="C2936">
        <v>0</v>
      </c>
      <c r="D2936">
        <v>10931</v>
      </c>
      <c r="E2936" t="s">
        <v>7698</v>
      </c>
      <c r="F2936">
        <v>53510611</v>
      </c>
      <c r="G2936" t="s">
        <v>2041</v>
      </c>
      <c r="H2936">
        <v>0</v>
      </c>
      <c r="I2936" t="s">
        <v>7382</v>
      </c>
      <c r="J2936">
        <v>80</v>
      </c>
      <c r="K2936">
        <v>4</v>
      </c>
      <c r="M2936" t="s">
        <v>1757</v>
      </c>
      <c r="N2936" t="s">
        <v>1757</v>
      </c>
      <c r="O2936" t="s">
        <v>1756</v>
      </c>
      <c r="P2936" t="s">
        <v>1756</v>
      </c>
      <c r="Q2936" s="387">
        <v>320</v>
      </c>
      <c r="R2936">
        <v>41.6</v>
      </c>
      <c r="S2936">
        <v>361.59999999999997</v>
      </c>
      <c r="T2936" s="388">
        <v>44558</v>
      </c>
      <c r="U2936">
        <v>0</v>
      </c>
      <c r="V2936" t="s">
        <v>836</v>
      </c>
      <c r="W2936" s="388">
        <v>44578</v>
      </c>
      <c r="X2936">
        <v>175</v>
      </c>
      <c r="Y2936">
        <v>0</v>
      </c>
      <c r="Z2936">
        <v>0</v>
      </c>
      <c r="AA2936" t="s">
        <v>1758</v>
      </c>
      <c r="AB2936" t="s">
        <v>7329</v>
      </c>
      <c r="AD2936" t="s">
        <v>2045</v>
      </c>
      <c r="AE2936" t="s">
        <v>2046</v>
      </c>
      <c r="AI2936" t="s">
        <v>1761</v>
      </c>
      <c r="AL2936" t="s">
        <v>7379</v>
      </c>
      <c r="AM2936">
        <v>6</v>
      </c>
      <c r="AN2936" t="s">
        <v>1081</v>
      </c>
      <c r="AO2936" t="s">
        <v>2875</v>
      </c>
      <c r="AP2936">
        <v>0</v>
      </c>
      <c r="AS2936" t="s">
        <v>1765</v>
      </c>
      <c r="AT2936" s="388">
        <v>44572</v>
      </c>
      <c r="AU2936" t="s">
        <v>1756</v>
      </c>
      <c r="AV2936" t="s">
        <v>1756</v>
      </c>
      <c r="AZ2936" t="s">
        <v>1766</v>
      </c>
      <c r="BA2936" t="s">
        <v>1767</v>
      </c>
      <c r="BB2936" t="s">
        <v>7701</v>
      </c>
      <c r="BC2936" t="s">
        <v>7702</v>
      </c>
      <c r="BD2936" t="s">
        <v>1756</v>
      </c>
      <c r="BE2936" t="s">
        <v>7333</v>
      </c>
      <c r="BF2936" t="s">
        <v>823</v>
      </c>
    </row>
    <row r="2937" spans="1:58">
      <c r="A2937" t="s">
        <v>829</v>
      </c>
      <c r="B2937">
        <v>6</v>
      </c>
      <c r="C2937">
        <v>0</v>
      </c>
      <c r="D2937">
        <v>10927</v>
      </c>
      <c r="E2937" t="s">
        <v>7703</v>
      </c>
      <c r="F2937">
        <v>53510611</v>
      </c>
      <c r="G2937" t="s">
        <v>2041</v>
      </c>
      <c r="H2937">
        <v>0</v>
      </c>
      <c r="I2937" t="s">
        <v>2042</v>
      </c>
      <c r="J2937">
        <v>60</v>
      </c>
      <c r="K2937">
        <v>11</v>
      </c>
      <c r="L2937" t="s">
        <v>1771</v>
      </c>
      <c r="M2937" t="s">
        <v>1756</v>
      </c>
      <c r="N2937" t="s">
        <v>1756</v>
      </c>
      <c r="O2937" t="s">
        <v>2043</v>
      </c>
      <c r="P2937" t="s">
        <v>1757</v>
      </c>
      <c r="Q2937" s="387">
        <v>660</v>
      </c>
      <c r="R2937">
        <v>85.8</v>
      </c>
      <c r="S2937">
        <v>745.8</v>
      </c>
      <c r="T2937" s="388">
        <v>44549</v>
      </c>
      <c r="U2937">
        <v>0</v>
      </c>
      <c r="V2937" t="s">
        <v>836</v>
      </c>
      <c r="W2937" s="388">
        <v>44578</v>
      </c>
      <c r="X2937">
        <v>175</v>
      </c>
      <c r="Y2937">
        <v>0</v>
      </c>
      <c r="Z2937">
        <v>0</v>
      </c>
      <c r="AA2937" t="s">
        <v>1758</v>
      </c>
      <c r="AB2937" t="s">
        <v>7329</v>
      </c>
      <c r="AD2937" t="s">
        <v>2045</v>
      </c>
      <c r="AE2937" t="s">
        <v>2046</v>
      </c>
      <c r="AI2937" t="s">
        <v>1761</v>
      </c>
      <c r="AL2937" t="s">
        <v>7704</v>
      </c>
      <c r="AM2937">
        <v>6</v>
      </c>
      <c r="AN2937" t="s">
        <v>7364</v>
      </c>
      <c r="AO2937" t="s">
        <v>7365</v>
      </c>
      <c r="AP2937">
        <v>0</v>
      </c>
      <c r="AS2937" t="s">
        <v>2806</v>
      </c>
      <c r="AT2937" s="388">
        <v>44571</v>
      </c>
      <c r="AU2937" t="s">
        <v>1756</v>
      </c>
      <c r="AV2937" t="s">
        <v>1756</v>
      </c>
      <c r="AZ2937" t="s">
        <v>2807</v>
      </c>
      <c r="BA2937" t="s">
        <v>1767</v>
      </c>
      <c r="BB2937" t="s">
        <v>7705</v>
      </c>
      <c r="BC2937" t="s">
        <v>7706</v>
      </c>
      <c r="BD2937" t="s">
        <v>1756</v>
      </c>
      <c r="BE2937" t="s">
        <v>7333</v>
      </c>
      <c r="BF2937" t="s">
        <v>823</v>
      </c>
    </row>
    <row r="2938" spans="1:58">
      <c r="A2938" t="s">
        <v>829</v>
      </c>
      <c r="B2938">
        <v>6</v>
      </c>
      <c r="C2938">
        <v>0</v>
      </c>
      <c r="D2938">
        <v>10927</v>
      </c>
      <c r="E2938" t="s">
        <v>7703</v>
      </c>
      <c r="F2938">
        <v>53510611</v>
      </c>
      <c r="G2938" t="s">
        <v>2041</v>
      </c>
      <c r="H2938">
        <v>0</v>
      </c>
      <c r="I2938" t="s">
        <v>2056</v>
      </c>
      <c r="J2938">
        <v>210</v>
      </c>
      <c r="K2938">
        <v>2</v>
      </c>
      <c r="L2938" t="s">
        <v>1755</v>
      </c>
      <c r="M2938" t="s">
        <v>1756</v>
      </c>
      <c r="N2938" t="s">
        <v>1756</v>
      </c>
      <c r="P2938" t="s">
        <v>1757</v>
      </c>
      <c r="Q2938" s="387">
        <v>420</v>
      </c>
      <c r="R2938">
        <v>54.6</v>
      </c>
      <c r="S2938">
        <v>474.59999999999997</v>
      </c>
      <c r="T2938" s="388">
        <v>44549</v>
      </c>
      <c r="U2938">
        <v>0</v>
      </c>
      <c r="V2938" t="s">
        <v>836</v>
      </c>
      <c r="W2938" s="388">
        <v>44578</v>
      </c>
      <c r="X2938">
        <v>175</v>
      </c>
      <c r="Y2938">
        <v>0</v>
      </c>
      <c r="Z2938">
        <v>0</v>
      </c>
      <c r="AA2938" t="s">
        <v>1758</v>
      </c>
      <c r="AB2938" t="s">
        <v>7329</v>
      </c>
      <c r="AD2938" t="s">
        <v>2045</v>
      </c>
      <c r="AE2938" t="s">
        <v>2046</v>
      </c>
      <c r="AI2938" t="s">
        <v>1761</v>
      </c>
      <c r="AL2938" t="s">
        <v>7704</v>
      </c>
      <c r="AM2938">
        <v>6</v>
      </c>
      <c r="AN2938" t="s">
        <v>7364</v>
      </c>
      <c r="AO2938" t="s">
        <v>7365</v>
      </c>
      <c r="AP2938">
        <v>0</v>
      </c>
      <c r="AS2938" t="s">
        <v>2806</v>
      </c>
      <c r="AT2938" s="388">
        <v>44571</v>
      </c>
      <c r="AU2938" t="s">
        <v>1756</v>
      </c>
      <c r="AV2938" t="s">
        <v>1756</v>
      </c>
      <c r="AZ2938" t="s">
        <v>2807</v>
      </c>
      <c r="BA2938" t="s">
        <v>1767</v>
      </c>
      <c r="BB2938" t="s">
        <v>7707</v>
      </c>
      <c r="BC2938" t="s">
        <v>7708</v>
      </c>
      <c r="BD2938" t="s">
        <v>1756</v>
      </c>
      <c r="BE2938" t="s">
        <v>7333</v>
      </c>
      <c r="BF2938" t="s">
        <v>823</v>
      </c>
    </row>
    <row r="2939" spans="1:58">
      <c r="A2939" t="s">
        <v>829</v>
      </c>
      <c r="B2939">
        <v>6</v>
      </c>
      <c r="C2939">
        <v>0</v>
      </c>
      <c r="D2939">
        <v>10927</v>
      </c>
      <c r="E2939" t="s">
        <v>7703</v>
      </c>
      <c r="F2939">
        <v>53510611</v>
      </c>
      <c r="G2939" t="s">
        <v>2041</v>
      </c>
      <c r="H2939">
        <v>0</v>
      </c>
      <c r="I2939" t="s">
        <v>518</v>
      </c>
      <c r="J2939">
        <v>95</v>
      </c>
      <c r="K2939">
        <v>6</v>
      </c>
      <c r="L2939" t="s">
        <v>1771</v>
      </c>
      <c r="M2939" t="s">
        <v>1756</v>
      </c>
      <c r="N2939" t="s">
        <v>1756</v>
      </c>
      <c r="O2939" t="s">
        <v>2059</v>
      </c>
      <c r="P2939" t="s">
        <v>1757</v>
      </c>
      <c r="Q2939" s="387">
        <v>570</v>
      </c>
      <c r="R2939">
        <v>74.100000000000009</v>
      </c>
      <c r="S2939">
        <v>644.09999999999991</v>
      </c>
      <c r="T2939" s="388">
        <v>44549</v>
      </c>
      <c r="U2939">
        <v>0</v>
      </c>
      <c r="V2939" t="s">
        <v>836</v>
      </c>
      <c r="W2939" s="388">
        <v>44578</v>
      </c>
      <c r="X2939">
        <v>175</v>
      </c>
      <c r="Y2939">
        <v>0</v>
      </c>
      <c r="Z2939">
        <v>0</v>
      </c>
      <c r="AA2939" t="s">
        <v>1758</v>
      </c>
      <c r="AB2939" t="s">
        <v>7329</v>
      </c>
      <c r="AD2939" t="s">
        <v>2045</v>
      </c>
      <c r="AE2939" t="s">
        <v>2046</v>
      </c>
      <c r="AI2939" t="s">
        <v>1761</v>
      </c>
      <c r="AL2939" t="s">
        <v>7704</v>
      </c>
      <c r="AM2939">
        <v>6</v>
      </c>
      <c r="AN2939" t="s">
        <v>7364</v>
      </c>
      <c r="AO2939" t="s">
        <v>7365</v>
      </c>
      <c r="AP2939">
        <v>0</v>
      </c>
      <c r="AS2939" t="s">
        <v>2806</v>
      </c>
      <c r="AT2939" s="388">
        <v>44571</v>
      </c>
      <c r="AU2939" t="s">
        <v>1756</v>
      </c>
      <c r="AV2939" t="s">
        <v>1756</v>
      </c>
      <c r="AZ2939" t="s">
        <v>2807</v>
      </c>
      <c r="BA2939" t="s">
        <v>1767</v>
      </c>
      <c r="BB2939" t="s">
        <v>7709</v>
      </c>
      <c r="BC2939" t="s">
        <v>7710</v>
      </c>
      <c r="BD2939" t="s">
        <v>1756</v>
      </c>
      <c r="BE2939" t="s">
        <v>7333</v>
      </c>
      <c r="BF2939" t="s">
        <v>823</v>
      </c>
    </row>
    <row r="2940" spans="1:58">
      <c r="A2940" t="s">
        <v>829</v>
      </c>
      <c r="B2940">
        <v>6</v>
      </c>
      <c r="C2940">
        <v>0</v>
      </c>
      <c r="D2940">
        <v>10927</v>
      </c>
      <c r="E2940" t="s">
        <v>7703</v>
      </c>
      <c r="F2940">
        <v>53510611</v>
      </c>
      <c r="G2940" t="s">
        <v>2041</v>
      </c>
      <c r="H2940">
        <v>0</v>
      </c>
      <c r="I2940" t="s">
        <v>2073</v>
      </c>
      <c r="J2940">
        <v>243.75</v>
      </c>
      <c r="K2940">
        <v>1</v>
      </c>
      <c r="L2940" t="s">
        <v>1755</v>
      </c>
      <c r="M2940" t="s">
        <v>2074</v>
      </c>
      <c r="N2940" t="s">
        <v>1757</v>
      </c>
      <c r="O2940" t="s">
        <v>1756</v>
      </c>
      <c r="P2940" t="s">
        <v>1756</v>
      </c>
      <c r="Q2940" s="387">
        <v>243.75</v>
      </c>
      <c r="R2940">
        <v>31.6875</v>
      </c>
      <c r="S2940">
        <v>275.4375</v>
      </c>
      <c r="T2940" s="388">
        <v>44549</v>
      </c>
      <c r="U2940">
        <v>0</v>
      </c>
      <c r="V2940" t="s">
        <v>836</v>
      </c>
      <c r="W2940" s="388">
        <v>44578</v>
      </c>
      <c r="X2940">
        <v>175</v>
      </c>
      <c r="Y2940">
        <v>0</v>
      </c>
      <c r="Z2940">
        <v>0</v>
      </c>
      <c r="AA2940" t="s">
        <v>1758</v>
      </c>
      <c r="AB2940" t="s">
        <v>7329</v>
      </c>
      <c r="AD2940" t="s">
        <v>2045</v>
      </c>
      <c r="AE2940" t="s">
        <v>2046</v>
      </c>
      <c r="AI2940" t="s">
        <v>1761</v>
      </c>
      <c r="AL2940" t="s">
        <v>7704</v>
      </c>
      <c r="AM2940">
        <v>6</v>
      </c>
      <c r="AN2940" t="s">
        <v>7364</v>
      </c>
      <c r="AO2940" t="s">
        <v>7365</v>
      </c>
      <c r="AP2940">
        <v>0</v>
      </c>
      <c r="AS2940" t="s">
        <v>2806</v>
      </c>
      <c r="AT2940" s="388">
        <v>44571</v>
      </c>
      <c r="AU2940" t="s">
        <v>1756</v>
      </c>
      <c r="AV2940" t="s">
        <v>1756</v>
      </c>
      <c r="AZ2940" t="s">
        <v>2807</v>
      </c>
      <c r="BA2940" t="s">
        <v>1767</v>
      </c>
      <c r="BB2940" t="s">
        <v>7711</v>
      </c>
      <c r="BC2940" t="s">
        <v>7712</v>
      </c>
      <c r="BD2940" t="s">
        <v>1756</v>
      </c>
      <c r="BE2940" t="s">
        <v>7333</v>
      </c>
      <c r="BF2940" t="s">
        <v>823</v>
      </c>
    </row>
    <row r="2941" spans="1:58">
      <c r="A2941" t="s">
        <v>829</v>
      </c>
      <c r="B2941">
        <v>6</v>
      </c>
      <c r="C2941">
        <v>0</v>
      </c>
      <c r="D2941">
        <v>10926</v>
      </c>
      <c r="E2941" t="s">
        <v>7713</v>
      </c>
      <c r="F2941">
        <v>53510611</v>
      </c>
      <c r="G2941" t="s">
        <v>2041</v>
      </c>
      <c r="H2941">
        <v>0</v>
      </c>
      <c r="I2941" t="s">
        <v>2052</v>
      </c>
      <c r="J2941">
        <v>75</v>
      </c>
      <c r="K2941">
        <v>11</v>
      </c>
      <c r="L2941" t="s">
        <v>1771</v>
      </c>
      <c r="M2941" t="s">
        <v>1756</v>
      </c>
      <c r="N2941" t="s">
        <v>1756</v>
      </c>
      <c r="O2941" t="s">
        <v>1757</v>
      </c>
      <c r="P2941" t="s">
        <v>1757</v>
      </c>
      <c r="Q2941" s="387">
        <v>825</v>
      </c>
      <c r="R2941">
        <v>107.25</v>
      </c>
      <c r="S2941">
        <v>932.24999999999989</v>
      </c>
      <c r="T2941" s="388">
        <v>44549</v>
      </c>
      <c r="U2941">
        <v>0</v>
      </c>
      <c r="V2941" t="s">
        <v>836</v>
      </c>
      <c r="W2941" s="388">
        <v>44578</v>
      </c>
      <c r="X2941">
        <v>175</v>
      </c>
      <c r="Y2941">
        <v>0</v>
      </c>
      <c r="Z2941">
        <v>0</v>
      </c>
      <c r="AA2941" t="s">
        <v>1758</v>
      </c>
      <c r="AB2941" t="s">
        <v>7329</v>
      </c>
      <c r="AD2941" t="s">
        <v>2045</v>
      </c>
      <c r="AE2941" t="s">
        <v>2046</v>
      </c>
      <c r="AI2941" t="s">
        <v>1761</v>
      </c>
      <c r="AL2941" t="s">
        <v>7714</v>
      </c>
      <c r="AM2941">
        <v>6</v>
      </c>
      <c r="AN2941" t="s">
        <v>1081</v>
      </c>
      <c r="AO2941" t="s">
        <v>2875</v>
      </c>
      <c r="AP2941">
        <v>0</v>
      </c>
      <c r="AS2941" t="s">
        <v>2806</v>
      </c>
      <c r="AT2941" s="388">
        <v>44571</v>
      </c>
      <c r="AU2941" t="s">
        <v>1756</v>
      </c>
      <c r="AV2941" t="s">
        <v>1756</v>
      </c>
      <c r="AZ2941" t="s">
        <v>2807</v>
      </c>
      <c r="BA2941" t="s">
        <v>1767</v>
      </c>
      <c r="BB2941" t="s">
        <v>7715</v>
      </c>
      <c r="BC2941" t="s">
        <v>7716</v>
      </c>
      <c r="BD2941" t="s">
        <v>1756</v>
      </c>
      <c r="BE2941" t="s">
        <v>7333</v>
      </c>
      <c r="BF2941" t="s">
        <v>823</v>
      </c>
    </row>
    <row r="2942" spans="1:58">
      <c r="A2942" t="s">
        <v>829</v>
      </c>
      <c r="B2942">
        <v>6</v>
      </c>
      <c r="C2942">
        <v>0</v>
      </c>
      <c r="D2942">
        <v>10926</v>
      </c>
      <c r="E2942" t="s">
        <v>7713</v>
      </c>
      <c r="F2942">
        <v>53510611</v>
      </c>
      <c r="G2942" t="s">
        <v>2041</v>
      </c>
      <c r="H2942">
        <v>0</v>
      </c>
      <c r="I2942" t="s">
        <v>2056</v>
      </c>
      <c r="J2942">
        <v>210</v>
      </c>
      <c r="K2942">
        <v>1</v>
      </c>
      <c r="L2942" t="s">
        <v>1755</v>
      </c>
      <c r="M2942" t="s">
        <v>1756</v>
      </c>
      <c r="N2942" t="s">
        <v>1756</v>
      </c>
      <c r="P2942" t="s">
        <v>1757</v>
      </c>
      <c r="Q2942" s="387">
        <v>210</v>
      </c>
      <c r="R2942">
        <v>27.3</v>
      </c>
      <c r="S2942">
        <v>237.29999999999998</v>
      </c>
      <c r="T2942" s="388">
        <v>44549</v>
      </c>
      <c r="U2942">
        <v>0</v>
      </c>
      <c r="V2942" t="s">
        <v>836</v>
      </c>
      <c r="W2942" s="388">
        <v>44578</v>
      </c>
      <c r="X2942">
        <v>175</v>
      </c>
      <c r="Y2942">
        <v>0</v>
      </c>
      <c r="Z2942">
        <v>0</v>
      </c>
      <c r="AA2942" t="s">
        <v>1758</v>
      </c>
      <c r="AB2942" t="s">
        <v>7329</v>
      </c>
      <c r="AD2942" t="s">
        <v>2045</v>
      </c>
      <c r="AE2942" t="s">
        <v>2046</v>
      </c>
      <c r="AI2942" t="s">
        <v>1761</v>
      </c>
      <c r="AL2942" t="s">
        <v>7714</v>
      </c>
      <c r="AM2942">
        <v>6</v>
      </c>
      <c r="AN2942" t="s">
        <v>1081</v>
      </c>
      <c r="AO2942" t="s">
        <v>2875</v>
      </c>
      <c r="AP2942">
        <v>0</v>
      </c>
      <c r="AS2942" t="s">
        <v>2806</v>
      </c>
      <c r="AT2942" s="388">
        <v>44571</v>
      </c>
      <c r="AU2942" t="s">
        <v>1756</v>
      </c>
      <c r="AV2942" t="s">
        <v>1756</v>
      </c>
      <c r="AZ2942" t="s">
        <v>2807</v>
      </c>
      <c r="BA2942" t="s">
        <v>1767</v>
      </c>
      <c r="BB2942" t="s">
        <v>7717</v>
      </c>
      <c r="BC2942" t="s">
        <v>7718</v>
      </c>
      <c r="BD2942" t="s">
        <v>1756</v>
      </c>
      <c r="BE2942" t="s">
        <v>7333</v>
      </c>
      <c r="BF2942" t="s">
        <v>823</v>
      </c>
    </row>
    <row r="2943" spans="1:58">
      <c r="A2943" t="s">
        <v>829</v>
      </c>
      <c r="B2943">
        <v>6</v>
      </c>
      <c r="C2943">
        <v>0</v>
      </c>
      <c r="D2943">
        <v>10926</v>
      </c>
      <c r="E2943" t="s">
        <v>7713</v>
      </c>
      <c r="F2943">
        <v>53510611</v>
      </c>
      <c r="G2943" t="s">
        <v>2041</v>
      </c>
      <c r="H2943">
        <v>0</v>
      </c>
      <c r="I2943" t="s">
        <v>2073</v>
      </c>
      <c r="J2943">
        <v>243.75</v>
      </c>
      <c r="K2943">
        <v>1</v>
      </c>
      <c r="L2943" t="s">
        <v>1755</v>
      </c>
      <c r="M2943" t="s">
        <v>2074</v>
      </c>
      <c r="N2943" t="s">
        <v>1757</v>
      </c>
      <c r="O2943" t="s">
        <v>1756</v>
      </c>
      <c r="P2943" t="s">
        <v>1756</v>
      </c>
      <c r="Q2943" s="387">
        <v>243.75</v>
      </c>
      <c r="R2943">
        <v>31.6875</v>
      </c>
      <c r="S2943">
        <v>275.4375</v>
      </c>
      <c r="T2943" s="388">
        <v>44549</v>
      </c>
      <c r="U2943">
        <v>0</v>
      </c>
      <c r="V2943" t="s">
        <v>836</v>
      </c>
      <c r="W2943" s="388">
        <v>44578</v>
      </c>
      <c r="X2943">
        <v>175</v>
      </c>
      <c r="Y2943">
        <v>0</v>
      </c>
      <c r="Z2943">
        <v>0</v>
      </c>
      <c r="AA2943" t="s">
        <v>1758</v>
      </c>
      <c r="AB2943" t="s">
        <v>7329</v>
      </c>
      <c r="AD2943" t="s">
        <v>2045</v>
      </c>
      <c r="AE2943" t="s">
        <v>2046</v>
      </c>
      <c r="AI2943" t="s">
        <v>1761</v>
      </c>
      <c r="AL2943" t="s">
        <v>7714</v>
      </c>
      <c r="AM2943">
        <v>6</v>
      </c>
      <c r="AN2943" t="s">
        <v>1081</v>
      </c>
      <c r="AO2943" t="s">
        <v>2875</v>
      </c>
      <c r="AP2943">
        <v>0</v>
      </c>
      <c r="AS2943" t="s">
        <v>2806</v>
      </c>
      <c r="AT2943" s="388">
        <v>44571</v>
      </c>
      <c r="AU2943" t="s">
        <v>1756</v>
      </c>
      <c r="AV2943" t="s">
        <v>1756</v>
      </c>
      <c r="AZ2943" t="s">
        <v>2807</v>
      </c>
      <c r="BA2943" t="s">
        <v>1767</v>
      </c>
      <c r="BB2943" t="s">
        <v>7719</v>
      </c>
      <c r="BC2943" t="s">
        <v>7720</v>
      </c>
      <c r="BD2943" t="s">
        <v>1756</v>
      </c>
      <c r="BE2943" t="s">
        <v>7333</v>
      </c>
      <c r="BF2943" t="s">
        <v>823</v>
      </c>
    </row>
    <row r="2944" spans="1:58">
      <c r="A2944" t="s">
        <v>829</v>
      </c>
      <c r="B2944">
        <v>6</v>
      </c>
      <c r="C2944">
        <v>0</v>
      </c>
      <c r="D2944">
        <v>10926</v>
      </c>
      <c r="E2944" t="s">
        <v>7713</v>
      </c>
      <c r="F2944">
        <v>53510611</v>
      </c>
      <c r="G2944" t="s">
        <v>2041</v>
      </c>
      <c r="H2944">
        <v>0</v>
      </c>
      <c r="I2944" t="s">
        <v>2083</v>
      </c>
      <c r="J2944">
        <v>12.21</v>
      </c>
      <c r="K2944">
        <v>10</v>
      </c>
      <c r="L2944" t="s">
        <v>1771</v>
      </c>
      <c r="M2944" t="s">
        <v>1757</v>
      </c>
      <c r="N2944" t="s">
        <v>1757</v>
      </c>
      <c r="O2944" t="s">
        <v>1756</v>
      </c>
      <c r="P2944" t="s">
        <v>1756</v>
      </c>
      <c r="Q2944" s="387">
        <v>122.1</v>
      </c>
      <c r="R2944">
        <v>15.872999999999999</v>
      </c>
      <c r="S2944">
        <v>137.97299999999998</v>
      </c>
      <c r="T2944" s="388">
        <v>44549</v>
      </c>
      <c r="U2944">
        <v>0</v>
      </c>
      <c r="V2944" t="s">
        <v>836</v>
      </c>
      <c r="W2944" s="388">
        <v>44578</v>
      </c>
      <c r="X2944">
        <v>175</v>
      </c>
      <c r="Y2944">
        <v>0</v>
      </c>
      <c r="Z2944">
        <v>0</v>
      </c>
      <c r="AA2944" t="s">
        <v>1758</v>
      </c>
      <c r="AB2944" t="s">
        <v>7329</v>
      </c>
      <c r="AD2944" t="s">
        <v>2045</v>
      </c>
      <c r="AE2944" t="s">
        <v>2046</v>
      </c>
      <c r="AI2944" t="s">
        <v>1761</v>
      </c>
      <c r="AL2944" t="s">
        <v>7714</v>
      </c>
      <c r="AM2944">
        <v>6</v>
      </c>
      <c r="AN2944" t="s">
        <v>1081</v>
      </c>
      <c r="AO2944" t="s">
        <v>2875</v>
      </c>
      <c r="AP2944">
        <v>0</v>
      </c>
      <c r="AS2944" t="s">
        <v>2806</v>
      </c>
      <c r="AT2944" s="388">
        <v>44571</v>
      </c>
      <c r="AU2944" t="s">
        <v>1756</v>
      </c>
      <c r="AV2944" t="s">
        <v>1756</v>
      </c>
      <c r="AZ2944" t="s">
        <v>2807</v>
      </c>
      <c r="BA2944" t="s">
        <v>1767</v>
      </c>
      <c r="BB2944" t="s">
        <v>7721</v>
      </c>
      <c r="BC2944" t="s">
        <v>7722</v>
      </c>
      <c r="BD2944" t="s">
        <v>1756</v>
      </c>
      <c r="BE2944" t="s">
        <v>7333</v>
      </c>
      <c r="BF2944" t="s">
        <v>823</v>
      </c>
    </row>
    <row r="2945" spans="1:58">
      <c r="A2945" t="s">
        <v>829</v>
      </c>
      <c r="B2945">
        <v>6</v>
      </c>
      <c r="C2945">
        <v>0</v>
      </c>
      <c r="D2945">
        <v>10926</v>
      </c>
      <c r="E2945" t="s">
        <v>7713</v>
      </c>
      <c r="F2945">
        <v>53510611</v>
      </c>
      <c r="G2945" t="s">
        <v>2041</v>
      </c>
      <c r="H2945">
        <v>0</v>
      </c>
      <c r="I2945" t="s">
        <v>2089</v>
      </c>
      <c r="J2945">
        <v>146.96</v>
      </c>
      <c r="K2945">
        <v>10</v>
      </c>
      <c r="L2945" t="s">
        <v>2063</v>
      </c>
      <c r="M2945" t="s">
        <v>1757</v>
      </c>
      <c r="N2945" t="s">
        <v>1757</v>
      </c>
      <c r="O2945" t="s">
        <v>1756</v>
      </c>
      <c r="P2945" t="s">
        <v>1756</v>
      </c>
      <c r="Q2945" s="387">
        <v>1469.6</v>
      </c>
      <c r="R2945">
        <v>191.048</v>
      </c>
      <c r="S2945">
        <v>1660.6479999999997</v>
      </c>
      <c r="T2945" s="388">
        <v>44549</v>
      </c>
      <c r="U2945">
        <v>0</v>
      </c>
      <c r="V2945" t="s">
        <v>836</v>
      </c>
      <c r="W2945" s="388">
        <v>44578</v>
      </c>
      <c r="X2945">
        <v>175</v>
      </c>
      <c r="Y2945">
        <v>0</v>
      </c>
      <c r="Z2945">
        <v>0</v>
      </c>
      <c r="AA2945" t="s">
        <v>1758</v>
      </c>
      <c r="AB2945" t="s">
        <v>7329</v>
      </c>
      <c r="AD2945" t="s">
        <v>2045</v>
      </c>
      <c r="AE2945" t="s">
        <v>2046</v>
      </c>
      <c r="AI2945" t="s">
        <v>1761</v>
      </c>
      <c r="AL2945" t="s">
        <v>7714</v>
      </c>
      <c r="AM2945">
        <v>6</v>
      </c>
      <c r="AN2945" t="s">
        <v>1081</v>
      </c>
      <c r="AO2945" t="s">
        <v>2875</v>
      </c>
      <c r="AP2945">
        <v>0</v>
      </c>
      <c r="AS2945" t="s">
        <v>2806</v>
      </c>
      <c r="AT2945" s="388">
        <v>44571</v>
      </c>
      <c r="AU2945" t="s">
        <v>1756</v>
      </c>
      <c r="AV2945" t="s">
        <v>1756</v>
      </c>
      <c r="AZ2945" t="s">
        <v>2807</v>
      </c>
      <c r="BA2945" t="s">
        <v>1767</v>
      </c>
      <c r="BB2945" t="s">
        <v>7723</v>
      </c>
      <c r="BC2945" t="s">
        <v>7724</v>
      </c>
      <c r="BD2945" t="s">
        <v>1756</v>
      </c>
      <c r="BE2945" t="s">
        <v>7333</v>
      </c>
      <c r="BF2945" t="s">
        <v>823</v>
      </c>
    </row>
    <row r="2946" spans="1:58">
      <c r="A2946" t="s">
        <v>829</v>
      </c>
      <c r="B2946">
        <v>6</v>
      </c>
      <c r="C2946">
        <v>0</v>
      </c>
      <c r="D2946">
        <v>10923</v>
      </c>
      <c r="E2946" t="s">
        <v>7725</v>
      </c>
      <c r="F2946">
        <v>53510611</v>
      </c>
      <c r="G2946" t="s">
        <v>2041</v>
      </c>
      <c r="H2946">
        <v>0</v>
      </c>
      <c r="I2946" t="s">
        <v>2042</v>
      </c>
      <c r="J2946">
        <v>60</v>
      </c>
      <c r="K2946">
        <v>6</v>
      </c>
      <c r="L2946" t="s">
        <v>1771</v>
      </c>
      <c r="M2946" t="s">
        <v>1756</v>
      </c>
      <c r="N2946" t="s">
        <v>1756</v>
      </c>
      <c r="O2946" t="s">
        <v>2043</v>
      </c>
      <c r="P2946" t="s">
        <v>1757</v>
      </c>
      <c r="Q2946" s="387">
        <v>360</v>
      </c>
      <c r="R2946">
        <v>46.800000000000004</v>
      </c>
      <c r="S2946">
        <v>406.79999999999995</v>
      </c>
      <c r="T2946" s="388">
        <v>44548</v>
      </c>
      <c r="U2946">
        <v>0</v>
      </c>
      <c r="V2946" t="s">
        <v>836</v>
      </c>
      <c r="W2946" s="388">
        <v>44578</v>
      </c>
      <c r="X2946">
        <v>175</v>
      </c>
      <c r="Y2946">
        <v>0</v>
      </c>
      <c r="Z2946">
        <v>0</v>
      </c>
      <c r="AA2946" t="s">
        <v>1758</v>
      </c>
      <c r="AB2946" t="s">
        <v>7329</v>
      </c>
      <c r="AD2946" t="s">
        <v>2045</v>
      </c>
      <c r="AE2946" t="s">
        <v>2046</v>
      </c>
      <c r="AI2946" t="s">
        <v>1761</v>
      </c>
      <c r="AL2946" t="s">
        <v>7726</v>
      </c>
      <c r="AM2946">
        <v>6</v>
      </c>
      <c r="AN2946" t="s">
        <v>7364</v>
      </c>
      <c r="AO2946" t="s">
        <v>7365</v>
      </c>
      <c r="AP2946">
        <v>0</v>
      </c>
      <c r="AS2946" t="s">
        <v>2806</v>
      </c>
      <c r="AT2946" s="388">
        <v>44571</v>
      </c>
      <c r="AU2946" t="s">
        <v>1756</v>
      </c>
      <c r="AV2946" t="s">
        <v>1756</v>
      </c>
      <c r="AZ2946" t="s">
        <v>2807</v>
      </c>
      <c r="BA2946" t="s">
        <v>1767</v>
      </c>
      <c r="BB2946" t="s">
        <v>7727</v>
      </c>
      <c r="BC2946" t="s">
        <v>7728</v>
      </c>
      <c r="BD2946" t="s">
        <v>1756</v>
      </c>
      <c r="BE2946" t="s">
        <v>7333</v>
      </c>
      <c r="BF2946" t="s">
        <v>823</v>
      </c>
    </row>
    <row r="2947" spans="1:58">
      <c r="A2947" t="s">
        <v>829</v>
      </c>
      <c r="B2947">
        <v>6</v>
      </c>
      <c r="C2947">
        <v>0</v>
      </c>
      <c r="D2947">
        <v>10923</v>
      </c>
      <c r="E2947" t="s">
        <v>7725</v>
      </c>
      <c r="F2947">
        <v>53510611</v>
      </c>
      <c r="G2947" t="s">
        <v>2041</v>
      </c>
      <c r="H2947">
        <v>0</v>
      </c>
      <c r="I2947" t="s">
        <v>2103</v>
      </c>
      <c r="J2947">
        <v>70</v>
      </c>
      <c r="K2947">
        <v>22</v>
      </c>
      <c r="L2947" t="s">
        <v>1771</v>
      </c>
      <c r="M2947" t="s">
        <v>1756</v>
      </c>
      <c r="N2947" t="s">
        <v>1756</v>
      </c>
      <c r="O2947" t="s">
        <v>2104</v>
      </c>
      <c r="P2947" t="s">
        <v>1757</v>
      </c>
      <c r="Q2947" s="387">
        <v>1540</v>
      </c>
      <c r="R2947">
        <v>200.20000000000002</v>
      </c>
      <c r="S2947">
        <v>1740.1999999999998</v>
      </c>
      <c r="T2947" s="388">
        <v>44548</v>
      </c>
      <c r="U2947">
        <v>0</v>
      </c>
      <c r="V2947" t="s">
        <v>836</v>
      </c>
      <c r="W2947" s="388">
        <v>44578</v>
      </c>
      <c r="X2947">
        <v>175</v>
      </c>
      <c r="Y2947">
        <v>0</v>
      </c>
      <c r="Z2947">
        <v>0</v>
      </c>
      <c r="AA2947" t="s">
        <v>1758</v>
      </c>
      <c r="AB2947" t="s">
        <v>7329</v>
      </c>
      <c r="AD2947" t="s">
        <v>2045</v>
      </c>
      <c r="AE2947" t="s">
        <v>2046</v>
      </c>
      <c r="AI2947" t="s">
        <v>1761</v>
      </c>
      <c r="AL2947" t="s">
        <v>7726</v>
      </c>
      <c r="AM2947">
        <v>6</v>
      </c>
      <c r="AN2947" t="s">
        <v>7364</v>
      </c>
      <c r="AO2947" t="s">
        <v>7365</v>
      </c>
      <c r="AP2947">
        <v>0</v>
      </c>
      <c r="AS2947" t="s">
        <v>2806</v>
      </c>
      <c r="AT2947" s="388">
        <v>44571</v>
      </c>
      <c r="AU2947" t="s">
        <v>1756</v>
      </c>
      <c r="AV2947" t="s">
        <v>1756</v>
      </c>
      <c r="AZ2947" t="s">
        <v>2807</v>
      </c>
      <c r="BA2947" t="s">
        <v>1767</v>
      </c>
      <c r="BB2947" t="s">
        <v>7729</v>
      </c>
      <c r="BC2947" t="s">
        <v>7730</v>
      </c>
      <c r="BD2947" t="s">
        <v>1756</v>
      </c>
      <c r="BE2947" t="s">
        <v>7333</v>
      </c>
      <c r="BF2947" t="s">
        <v>823</v>
      </c>
    </row>
    <row r="2948" spans="1:58">
      <c r="A2948" t="s">
        <v>829</v>
      </c>
      <c r="B2948">
        <v>6</v>
      </c>
      <c r="C2948">
        <v>0</v>
      </c>
      <c r="D2948">
        <v>10923</v>
      </c>
      <c r="E2948" t="s">
        <v>7725</v>
      </c>
      <c r="F2948">
        <v>53510611</v>
      </c>
      <c r="G2948" t="s">
        <v>2041</v>
      </c>
      <c r="H2948">
        <v>0</v>
      </c>
      <c r="I2948" t="s">
        <v>2056</v>
      </c>
      <c r="J2948">
        <v>210</v>
      </c>
      <c r="K2948">
        <v>2</v>
      </c>
      <c r="L2948" t="s">
        <v>1755</v>
      </c>
      <c r="M2948" t="s">
        <v>1756</v>
      </c>
      <c r="N2948" t="s">
        <v>1756</v>
      </c>
      <c r="P2948" t="s">
        <v>1757</v>
      </c>
      <c r="Q2948" s="387">
        <v>420</v>
      </c>
      <c r="R2948">
        <v>54.6</v>
      </c>
      <c r="S2948">
        <v>474.59999999999997</v>
      </c>
      <c r="T2948" s="388">
        <v>44548</v>
      </c>
      <c r="U2948">
        <v>0</v>
      </c>
      <c r="V2948" t="s">
        <v>836</v>
      </c>
      <c r="W2948" s="388">
        <v>44578</v>
      </c>
      <c r="X2948">
        <v>175</v>
      </c>
      <c r="Y2948">
        <v>0</v>
      </c>
      <c r="Z2948">
        <v>0</v>
      </c>
      <c r="AA2948" t="s">
        <v>1758</v>
      </c>
      <c r="AB2948" t="s">
        <v>7329</v>
      </c>
      <c r="AD2948" t="s">
        <v>2045</v>
      </c>
      <c r="AE2948" t="s">
        <v>2046</v>
      </c>
      <c r="AI2948" t="s">
        <v>1761</v>
      </c>
      <c r="AL2948" t="s">
        <v>7726</v>
      </c>
      <c r="AM2948">
        <v>6</v>
      </c>
      <c r="AN2948" t="s">
        <v>7364</v>
      </c>
      <c r="AO2948" t="s">
        <v>7365</v>
      </c>
      <c r="AP2948">
        <v>0</v>
      </c>
      <c r="AS2948" t="s">
        <v>2806</v>
      </c>
      <c r="AT2948" s="388">
        <v>44571</v>
      </c>
      <c r="AU2948" t="s">
        <v>1756</v>
      </c>
      <c r="AV2948" t="s">
        <v>1756</v>
      </c>
      <c r="AZ2948" t="s">
        <v>2807</v>
      </c>
      <c r="BA2948" t="s">
        <v>1767</v>
      </c>
      <c r="BB2948" t="s">
        <v>7731</v>
      </c>
      <c r="BC2948" t="s">
        <v>7732</v>
      </c>
      <c r="BD2948" t="s">
        <v>1756</v>
      </c>
      <c r="BE2948" t="s">
        <v>7333</v>
      </c>
      <c r="BF2948" t="s">
        <v>823</v>
      </c>
    </row>
    <row r="2949" spans="1:58">
      <c r="A2949" t="s">
        <v>829</v>
      </c>
      <c r="B2949">
        <v>6</v>
      </c>
      <c r="C2949">
        <v>0</v>
      </c>
      <c r="D2949">
        <v>10923</v>
      </c>
      <c r="E2949" t="s">
        <v>7725</v>
      </c>
      <c r="F2949">
        <v>53510611</v>
      </c>
      <c r="G2949" t="s">
        <v>2041</v>
      </c>
      <c r="H2949">
        <v>0</v>
      </c>
      <c r="I2949" t="s">
        <v>2113</v>
      </c>
      <c r="J2949">
        <v>122.39</v>
      </c>
      <c r="K2949">
        <v>22</v>
      </c>
      <c r="L2949" t="s">
        <v>2063</v>
      </c>
      <c r="M2949" t="s">
        <v>2114</v>
      </c>
      <c r="N2949" t="s">
        <v>1757</v>
      </c>
      <c r="O2949" t="s">
        <v>1756</v>
      </c>
      <c r="P2949" t="s">
        <v>1756</v>
      </c>
      <c r="Q2949" s="387">
        <v>2692.58</v>
      </c>
      <c r="R2949">
        <v>350.03539999999998</v>
      </c>
      <c r="S2949">
        <v>3042.6153999999997</v>
      </c>
      <c r="T2949" s="388">
        <v>44548</v>
      </c>
      <c r="U2949">
        <v>0</v>
      </c>
      <c r="V2949" t="s">
        <v>836</v>
      </c>
      <c r="W2949" s="388">
        <v>44578</v>
      </c>
      <c r="X2949">
        <v>175</v>
      </c>
      <c r="Y2949">
        <v>0</v>
      </c>
      <c r="Z2949">
        <v>0</v>
      </c>
      <c r="AA2949" t="s">
        <v>1758</v>
      </c>
      <c r="AB2949" t="s">
        <v>7329</v>
      </c>
      <c r="AD2949" t="s">
        <v>2045</v>
      </c>
      <c r="AE2949" t="s">
        <v>2046</v>
      </c>
      <c r="AI2949" t="s">
        <v>1761</v>
      </c>
      <c r="AL2949" t="s">
        <v>7726</v>
      </c>
      <c r="AM2949">
        <v>6</v>
      </c>
      <c r="AN2949" t="s">
        <v>7364</v>
      </c>
      <c r="AO2949" t="s">
        <v>7365</v>
      </c>
      <c r="AP2949">
        <v>0</v>
      </c>
      <c r="AS2949" t="s">
        <v>2806</v>
      </c>
      <c r="AT2949" s="388">
        <v>44571</v>
      </c>
      <c r="AU2949" t="s">
        <v>1756</v>
      </c>
      <c r="AV2949" t="s">
        <v>1756</v>
      </c>
      <c r="AZ2949" t="s">
        <v>2807</v>
      </c>
      <c r="BA2949" t="s">
        <v>1767</v>
      </c>
      <c r="BB2949" t="s">
        <v>7733</v>
      </c>
      <c r="BC2949" t="s">
        <v>7734</v>
      </c>
      <c r="BD2949" t="s">
        <v>1756</v>
      </c>
      <c r="BE2949" t="s">
        <v>7333</v>
      </c>
      <c r="BF2949" t="s">
        <v>823</v>
      </c>
    </row>
    <row r="2950" spans="1:58">
      <c r="A2950" t="s">
        <v>829</v>
      </c>
      <c r="B2950">
        <v>6</v>
      </c>
      <c r="C2950">
        <v>0</v>
      </c>
      <c r="D2950">
        <v>10923</v>
      </c>
      <c r="E2950" t="s">
        <v>7725</v>
      </c>
      <c r="F2950">
        <v>53510611</v>
      </c>
      <c r="G2950" t="s">
        <v>2041</v>
      </c>
      <c r="H2950">
        <v>0</v>
      </c>
      <c r="I2950" t="s">
        <v>2073</v>
      </c>
      <c r="J2950">
        <v>243.75</v>
      </c>
      <c r="K2950">
        <v>1</v>
      </c>
      <c r="L2950" t="s">
        <v>1755</v>
      </c>
      <c r="M2950" t="s">
        <v>2074</v>
      </c>
      <c r="N2950" t="s">
        <v>1757</v>
      </c>
      <c r="O2950" t="s">
        <v>1756</v>
      </c>
      <c r="P2950" t="s">
        <v>1756</v>
      </c>
      <c r="Q2950" s="387">
        <v>243.75</v>
      </c>
      <c r="R2950">
        <v>31.6875</v>
      </c>
      <c r="S2950">
        <v>275.4375</v>
      </c>
      <c r="T2950" s="388">
        <v>44548</v>
      </c>
      <c r="U2950">
        <v>0</v>
      </c>
      <c r="V2950" t="s">
        <v>836</v>
      </c>
      <c r="W2950" s="388">
        <v>44578</v>
      </c>
      <c r="X2950">
        <v>175</v>
      </c>
      <c r="Y2950">
        <v>0</v>
      </c>
      <c r="Z2950">
        <v>0</v>
      </c>
      <c r="AA2950" t="s">
        <v>1758</v>
      </c>
      <c r="AB2950" t="s">
        <v>7329</v>
      </c>
      <c r="AD2950" t="s">
        <v>2045</v>
      </c>
      <c r="AE2950" t="s">
        <v>2046</v>
      </c>
      <c r="AI2950" t="s">
        <v>1761</v>
      </c>
      <c r="AL2950" t="s">
        <v>7726</v>
      </c>
      <c r="AM2950">
        <v>6</v>
      </c>
      <c r="AN2950" t="s">
        <v>7364</v>
      </c>
      <c r="AO2950" t="s">
        <v>7365</v>
      </c>
      <c r="AP2950">
        <v>0</v>
      </c>
      <c r="AS2950" t="s">
        <v>2806</v>
      </c>
      <c r="AT2950" s="388">
        <v>44571</v>
      </c>
      <c r="AU2950" t="s">
        <v>1756</v>
      </c>
      <c r="AV2950" t="s">
        <v>1756</v>
      </c>
      <c r="AZ2950" t="s">
        <v>2807</v>
      </c>
      <c r="BA2950" t="s">
        <v>1767</v>
      </c>
      <c r="BB2950" t="s">
        <v>7735</v>
      </c>
      <c r="BC2950" t="s">
        <v>7736</v>
      </c>
      <c r="BD2950" t="s">
        <v>1756</v>
      </c>
      <c r="BE2950" t="s">
        <v>7333</v>
      </c>
      <c r="BF2950" t="s">
        <v>823</v>
      </c>
    </row>
    <row r="2951" spans="1:58">
      <c r="A2951" t="s">
        <v>829</v>
      </c>
      <c r="B2951">
        <v>6</v>
      </c>
      <c r="C2951">
        <v>0</v>
      </c>
      <c r="D2951">
        <v>10922</v>
      </c>
      <c r="E2951" t="s">
        <v>7737</v>
      </c>
      <c r="F2951">
        <v>53510611</v>
      </c>
      <c r="G2951" t="s">
        <v>2041</v>
      </c>
      <c r="H2951">
        <v>0</v>
      </c>
      <c r="I2951" t="s">
        <v>2052</v>
      </c>
      <c r="J2951">
        <v>75</v>
      </c>
      <c r="K2951">
        <v>5.5</v>
      </c>
      <c r="L2951" t="s">
        <v>1771</v>
      </c>
      <c r="M2951" t="s">
        <v>1756</v>
      </c>
      <c r="N2951" t="s">
        <v>1756</v>
      </c>
      <c r="O2951" t="s">
        <v>2053</v>
      </c>
      <c r="P2951" t="s">
        <v>1757</v>
      </c>
      <c r="Q2951" s="387">
        <v>412.5</v>
      </c>
      <c r="R2951">
        <v>53.625</v>
      </c>
      <c r="S2951">
        <v>466.12499999999994</v>
      </c>
      <c r="T2951" s="388">
        <v>44548</v>
      </c>
      <c r="U2951">
        <v>0</v>
      </c>
      <c r="V2951" t="s">
        <v>836</v>
      </c>
      <c r="W2951" s="388">
        <v>44578</v>
      </c>
      <c r="X2951">
        <v>175</v>
      </c>
      <c r="Y2951">
        <v>0</v>
      </c>
      <c r="Z2951">
        <v>0</v>
      </c>
      <c r="AA2951" t="s">
        <v>1758</v>
      </c>
      <c r="AB2951" t="s">
        <v>7329</v>
      </c>
      <c r="AD2951" t="s">
        <v>2045</v>
      </c>
      <c r="AE2951" t="s">
        <v>2046</v>
      </c>
      <c r="AI2951" t="s">
        <v>1761</v>
      </c>
      <c r="AL2951" t="s">
        <v>7714</v>
      </c>
      <c r="AM2951">
        <v>6</v>
      </c>
      <c r="AN2951" t="s">
        <v>1081</v>
      </c>
      <c r="AO2951" t="s">
        <v>2875</v>
      </c>
      <c r="AP2951">
        <v>0</v>
      </c>
      <c r="AS2951" t="s">
        <v>2806</v>
      </c>
      <c r="AT2951" s="388">
        <v>44571</v>
      </c>
      <c r="AU2951" t="s">
        <v>1756</v>
      </c>
      <c r="AV2951" t="s">
        <v>1756</v>
      </c>
      <c r="AZ2951" t="s">
        <v>2807</v>
      </c>
      <c r="BA2951" t="s">
        <v>1767</v>
      </c>
      <c r="BB2951" t="s">
        <v>7738</v>
      </c>
      <c r="BC2951" t="s">
        <v>7739</v>
      </c>
      <c r="BD2951" t="s">
        <v>1756</v>
      </c>
      <c r="BE2951" t="s">
        <v>7333</v>
      </c>
      <c r="BF2951" t="s">
        <v>823</v>
      </c>
    </row>
    <row r="2952" spans="1:58">
      <c r="A2952" t="s">
        <v>829</v>
      </c>
      <c r="B2952">
        <v>6</v>
      </c>
      <c r="C2952">
        <v>0</v>
      </c>
      <c r="D2952">
        <v>10922</v>
      </c>
      <c r="E2952" t="s">
        <v>7737</v>
      </c>
      <c r="F2952">
        <v>53510611</v>
      </c>
      <c r="G2952" t="s">
        <v>2041</v>
      </c>
      <c r="H2952">
        <v>0</v>
      </c>
      <c r="I2952" t="s">
        <v>2083</v>
      </c>
      <c r="J2952">
        <v>12.21</v>
      </c>
      <c r="K2952">
        <v>5</v>
      </c>
      <c r="L2952" t="s">
        <v>1771</v>
      </c>
      <c r="M2952" t="s">
        <v>2084</v>
      </c>
      <c r="N2952" t="s">
        <v>1757</v>
      </c>
      <c r="O2952" t="s">
        <v>1756</v>
      </c>
      <c r="P2952" t="s">
        <v>1756</v>
      </c>
      <c r="Q2952" s="387">
        <v>61.05</v>
      </c>
      <c r="R2952">
        <v>7.9364999999999997</v>
      </c>
      <c r="S2952">
        <v>68.986499999999992</v>
      </c>
      <c r="T2952" s="388">
        <v>44548</v>
      </c>
      <c r="U2952">
        <v>0</v>
      </c>
      <c r="V2952" t="s">
        <v>836</v>
      </c>
      <c r="W2952" s="388">
        <v>44578</v>
      </c>
      <c r="X2952">
        <v>175</v>
      </c>
      <c r="Y2952">
        <v>0</v>
      </c>
      <c r="Z2952">
        <v>0</v>
      </c>
      <c r="AA2952" t="s">
        <v>1758</v>
      </c>
      <c r="AB2952" t="s">
        <v>7329</v>
      </c>
      <c r="AD2952" t="s">
        <v>2045</v>
      </c>
      <c r="AE2952" t="s">
        <v>2046</v>
      </c>
      <c r="AI2952" t="s">
        <v>1761</v>
      </c>
      <c r="AL2952" t="s">
        <v>7714</v>
      </c>
      <c r="AM2952">
        <v>6</v>
      </c>
      <c r="AN2952" t="s">
        <v>1081</v>
      </c>
      <c r="AO2952" t="s">
        <v>2875</v>
      </c>
      <c r="AP2952">
        <v>0</v>
      </c>
      <c r="AS2952" t="s">
        <v>2806</v>
      </c>
      <c r="AT2952" s="388">
        <v>44571</v>
      </c>
      <c r="AU2952" t="s">
        <v>1756</v>
      </c>
      <c r="AV2952" t="s">
        <v>1756</v>
      </c>
      <c r="AZ2952" t="s">
        <v>2807</v>
      </c>
      <c r="BA2952" t="s">
        <v>1767</v>
      </c>
      <c r="BB2952" t="s">
        <v>7740</v>
      </c>
      <c r="BC2952" t="s">
        <v>7741</v>
      </c>
      <c r="BD2952" t="s">
        <v>1756</v>
      </c>
      <c r="BE2952" t="s">
        <v>7333</v>
      </c>
      <c r="BF2952" t="s">
        <v>823</v>
      </c>
    </row>
    <row r="2953" spans="1:58">
      <c r="A2953" t="s">
        <v>829</v>
      </c>
      <c r="B2953">
        <v>6</v>
      </c>
      <c r="C2953">
        <v>0</v>
      </c>
      <c r="D2953">
        <v>10922</v>
      </c>
      <c r="E2953" t="s">
        <v>7737</v>
      </c>
      <c r="F2953">
        <v>53510611</v>
      </c>
      <c r="G2953" t="s">
        <v>2041</v>
      </c>
      <c r="H2953">
        <v>0</v>
      </c>
      <c r="I2953" t="s">
        <v>2089</v>
      </c>
      <c r="J2953">
        <v>146.96</v>
      </c>
      <c r="K2953">
        <v>5</v>
      </c>
      <c r="L2953" t="s">
        <v>2063</v>
      </c>
      <c r="M2953" t="s">
        <v>2090</v>
      </c>
      <c r="N2953" t="s">
        <v>1757</v>
      </c>
      <c r="O2953" t="s">
        <v>1756</v>
      </c>
      <c r="P2953" t="s">
        <v>1756</v>
      </c>
      <c r="Q2953" s="387">
        <v>734.8</v>
      </c>
      <c r="R2953">
        <v>95.524000000000001</v>
      </c>
      <c r="S2953">
        <v>830.32399999999984</v>
      </c>
      <c r="T2953" s="388">
        <v>44548</v>
      </c>
      <c r="U2953">
        <v>0</v>
      </c>
      <c r="V2953" t="s">
        <v>836</v>
      </c>
      <c r="W2953" s="388">
        <v>44578</v>
      </c>
      <c r="X2953">
        <v>175</v>
      </c>
      <c r="Y2953">
        <v>0</v>
      </c>
      <c r="Z2953">
        <v>0</v>
      </c>
      <c r="AA2953" t="s">
        <v>1758</v>
      </c>
      <c r="AB2953" t="s">
        <v>7329</v>
      </c>
      <c r="AD2953" t="s">
        <v>2045</v>
      </c>
      <c r="AE2953" t="s">
        <v>2046</v>
      </c>
      <c r="AI2953" t="s">
        <v>1761</v>
      </c>
      <c r="AL2953" t="s">
        <v>7714</v>
      </c>
      <c r="AM2953">
        <v>6</v>
      </c>
      <c r="AN2953" t="s">
        <v>1081</v>
      </c>
      <c r="AO2953" t="s">
        <v>2875</v>
      </c>
      <c r="AP2953">
        <v>0</v>
      </c>
      <c r="AS2953" t="s">
        <v>2806</v>
      </c>
      <c r="AT2953" s="388">
        <v>44571</v>
      </c>
      <c r="AU2953" t="s">
        <v>1756</v>
      </c>
      <c r="AV2953" t="s">
        <v>1756</v>
      </c>
      <c r="AZ2953" t="s">
        <v>2807</v>
      </c>
      <c r="BA2953" t="s">
        <v>1767</v>
      </c>
      <c r="BB2953" t="s">
        <v>7742</v>
      </c>
      <c r="BC2953" t="s">
        <v>7743</v>
      </c>
      <c r="BD2953" t="s">
        <v>1756</v>
      </c>
      <c r="BE2953" t="s">
        <v>7333</v>
      </c>
      <c r="BF2953" t="s">
        <v>823</v>
      </c>
    </row>
    <row r="2954" spans="1:58">
      <c r="A2954" t="s">
        <v>829</v>
      </c>
      <c r="B2954">
        <v>6</v>
      </c>
      <c r="C2954">
        <v>0</v>
      </c>
      <c r="D2954">
        <v>10921</v>
      </c>
      <c r="E2954" t="s">
        <v>7744</v>
      </c>
      <c r="F2954">
        <v>53510611</v>
      </c>
      <c r="G2954" t="s">
        <v>2041</v>
      </c>
      <c r="H2954">
        <v>0</v>
      </c>
      <c r="I2954" t="s">
        <v>2052</v>
      </c>
      <c r="J2954">
        <v>75</v>
      </c>
      <c r="K2954">
        <v>5.5</v>
      </c>
      <c r="L2954" t="s">
        <v>1771</v>
      </c>
      <c r="M2954" t="s">
        <v>1756</v>
      </c>
      <c r="N2954" t="s">
        <v>1756</v>
      </c>
      <c r="O2954" t="s">
        <v>1757</v>
      </c>
      <c r="P2954" t="s">
        <v>1757</v>
      </c>
      <c r="Q2954" s="387">
        <v>412.5</v>
      </c>
      <c r="R2954">
        <v>53.625</v>
      </c>
      <c r="S2954">
        <v>466.12499999999994</v>
      </c>
      <c r="T2954" s="388">
        <v>44548</v>
      </c>
      <c r="U2954">
        <v>0</v>
      </c>
      <c r="V2954" t="s">
        <v>836</v>
      </c>
      <c r="W2954" s="388">
        <v>44578</v>
      </c>
      <c r="X2954">
        <v>175</v>
      </c>
      <c r="Y2954">
        <v>0</v>
      </c>
      <c r="Z2954">
        <v>0</v>
      </c>
      <c r="AA2954" t="s">
        <v>1758</v>
      </c>
      <c r="AB2954" t="s">
        <v>7329</v>
      </c>
      <c r="AD2954" t="s">
        <v>2045</v>
      </c>
      <c r="AE2954" t="s">
        <v>2046</v>
      </c>
      <c r="AI2954" t="s">
        <v>1761</v>
      </c>
      <c r="AL2954" t="s">
        <v>7745</v>
      </c>
      <c r="AM2954">
        <v>6</v>
      </c>
      <c r="AN2954" t="s">
        <v>7746</v>
      </c>
      <c r="AO2954" t="s">
        <v>2852</v>
      </c>
      <c r="AP2954">
        <v>0</v>
      </c>
      <c r="AS2954" t="s">
        <v>2806</v>
      </c>
      <c r="AT2954" s="388">
        <v>44571</v>
      </c>
      <c r="AU2954" t="s">
        <v>1756</v>
      </c>
      <c r="AV2954" t="s">
        <v>1756</v>
      </c>
      <c r="AZ2954" t="s">
        <v>2807</v>
      </c>
      <c r="BA2954" t="s">
        <v>1767</v>
      </c>
      <c r="BB2954" t="s">
        <v>7747</v>
      </c>
      <c r="BC2954" t="s">
        <v>7748</v>
      </c>
      <c r="BD2954" t="s">
        <v>1756</v>
      </c>
      <c r="BE2954" t="s">
        <v>7333</v>
      </c>
      <c r="BF2954" t="s">
        <v>823</v>
      </c>
    </row>
    <row r="2955" spans="1:58">
      <c r="A2955" t="s">
        <v>829</v>
      </c>
      <c r="B2955">
        <v>6</v>
      </c>
      <c r="C2955">
        <v>0</v>
      </c>
      <c r="D2955">
        <v>10921</v>
      </c>
      <c r="E2955" t="s">
        <v>7744</v>
      </c>
      <c r="F2955">
        <v>53510611</v>
      </c>
      <c r="G2955" t="s">
        <v>2041</v>
      </c>
      <c r="H2955">
        <v>0</v>
      </c>
      <c r="I2955" t="s">
        <v>2056</v>
      </c>
      <c r="J2955">
        <v>210</v>
      </c>
      <c r="K2955">
        <v>1</v>
      </c>
      <c r="L2955" t="s">
        <v>1755</v>
      </c>
      <c r="M2955" t="s">
        <v>1756</v>
      </c>
      <c r="N2955" t="s">
        <v>1756</v>
      </c>
      <c r="O2955" t="s">
        <v>1757</v>
      </c>
      <c r="P2955" t="s">
        <v>1757</v>
      </c>
      <c r="Q2955" s="387">
        <v>210</v>
      </c>
      <c r="R2955">
        <v>27.3</v>
      </c>
      <c r="S2955">
        <v>237.29999999999998</v>
      </c>
      <c r="T2955" s="388">
        <v>44548</v>
      </c>
      <c r="U2955">
        <v>0</v>
      </c>
      <c r="V2955" t="s">
        <v>836</v>
      </c>
      <c r="W2955" s="388">
        <v>44578</v>
      </c>
      <c r="X2955">
        <v>175</v>
      </c>
      <c r="Y2955">
        <v>0</v>
      </c>
      <c r="Z2955">
        <v>0</v>
      </c>
      <c r="AA2955" t="s">
        <v>1758</v>
      </c>
      <c r="AB2955" t="s">
        <v>7329</v>
      </c>
      <c r="AD2955" t="s">
        <v>2045</v>
      </c>
      <c r="AE2955" t="s">
        <v>2046</v>
      </c>
      <c r="AI2955" t="s">
        <v>1761</v>
      </c>
      <c r="AL2955" t="s">
        <v>7745</v>
      </c>
      <c r="AM2955">
        <v>6</v>
      </c>
      <c r="AN2955" t="s">
        <v>7746</v>
      </c>
      <c r="AO2955" t="s">
        <v>2852</v>
      </c>
      <c r="AP2955">
        <v>0</v>
      </c>
      <c r="AS2955" t="s">
        <v>2806</v>
      </c>
      <c r="AT2955" s="388">
        <v>44571</v>
      </c>
      <c r="AU2955" t="s">
        <v>1756</v>
      </c>
      <c r="AV2955" t="s">
        <v>1756</v>
      </c>
      <c r="AZ2955" t="s">
        <v>2807</v>
      </c>
      <c r="BA2955" t="s">
        <v>1767</v>
      </c>
      <c r="BB2955" t="s">
        <v>7749</v>
      </c>
      <c r="BC2955" t="s">
        <v>7750</v>
      </c>
      <c r="BD2955" t="s">
        <v>1756</v>
      </c>
      <c r="BE2955" t="s">
        <v>7333</v>
      </c>
      <c r="BF2955" t="s">
        <v>823</v>
      </c>
    </row>
    <row r="2956" spans="1:58">
      <c r="A2956" t="s">
        <v>829</v>
      </c>
      <c r="B2956">
        <v>6</v>
      </c>
      <c r="C2956">
        <v>0</v>
      </c>
      <c r="D2956">
        <v>10921</v>
      </c>
      <c r="E2956" t="s">
        <v>7744</v>
      </c>
      <c r="F2956">
        <v>53510611</v>
      </c>
      <c r="G2956" t="s">
        <v>2041</v>
      </c>
      <c r="H2956">
        <v>0</v>
      </c>
      <c r="I2956" t="s">
        <v>2073</v>
      </c>
      <c r="J2956">
        <v>243.75</v>
      </c>
      <c r="K2956">
        <v>1</v>
      </c>
      <c r="L2956" t="s">
        <v>1755</v>
      </c>
      <c r="M2956" t="s">
        <v>1757</v>
      </c>
      <c r="N2956" t="s">
        <v>1757</v>
      </c>
      <c r="O2956" t="s">
        <v>1756</v>
      </c>
      <c r="P2956" t="s">
        <v>1756</v>
      </c>
      <c r="Q2956" s="387">
        <v>243.75</v>
      </c>
      <c r="R2956">
        <v>31.6875</v>
      </c>
      <c r="S2956">
        <v>275.4375</v>
      </c>
      <c r="T2956" s="388">
        <v>44548</v>
      </c>
      <c r="U2956">
        <v>0</v>
      </c>
      <c r="V2956" t="s">
        <v>836</v>
      </c>
      <c r="W2956" s="388">
        <v>44578</v>
      </c>
      <c r="X2956">
        <v>175</v>
      </c>
      <c r="Y2956">
        <v>0</v>
      </c>
      <c r="Z2956">
        <v>0</v>
      </c>
      <c r="AA2956" t="s">
        <v>1758</v>
      </c>
      <c r="AB2956" t="s">
        <v>7329</v>
      </c>
      <c r="AD2956" t="s">
        <v>2045</v>
      </c>
      <c r="AE2956" t="s">
        <v>2046</v>
      </c>
      <c r="AI2956" t="s">
        <v>1761</v>
      </c>
      <c r="AL2956" t="s">
        <v>7745</v>
      </c>
      <c r="AM2956">
        <v>6</v>
      </c>
      <c r="AN2956" t="s">
        <v>7746</v>
      </c>
      <c r="AO2956" t="s">
        <v>2852</v>
      </c>
      <c r="AP2956">
        <v>0</v>
      </c>
      <c r="AS2956" t="s">
        <v>2806</v>
      </c>
      <c r="AT2956" s="388">
        <v>44571</v>
      </c>
      <c r="AU2956" t="s">
        <v>1756</v>
      </c>
      <c r="AV2956" t="s">
        <v>1756</v>
      </c>
      <c r="AZ2956" t="s">
        <v>2807</v>
      </c>
      <c r="BA2956" t="s">
        <v>1767</v>
      </c>
      <c r="BB2956" t="s">
        <v>7751</v>
      </c>
      <c r="BC2956" t="s">
        <v>7752</v>
      </c>
      <c r="BD2956" t="s">
        <v>1756</v>
      </c>
      <c r="BE2956" t="s">
        <v>7333</v>
      </c>
      <c r="BF2956" t="s">
        <v>823</v>
      </c>
    </row>
    <row r="2957" spans="1:58">
      <c r="A2957" t="s">
        <v>829</v>
      </c>
      <c r="B2957">
        <v>6</v>
      </c>
      <c r="C2957">
        <v>0</v>
      </c>
      <c r="D2957">
        <v>10921</v>
      </c>
      <c r="E2957" t="s">
        <v>7744</v>
      </c>
      <c r="F2957">
        <v>53510611</v>
      </c>
      <c r="G2957" t="s">
        <v>2041</v>
      </c>
      <c r="H2957">
        <v>0</v>
      </c>
      <c r="I2957" t="s">
        <v>2083</v>
      </c>
      <c r="J2957">
        <v>12.21</v>
      </c>
      <c r="K2957">
        <v>5</v>
      </c>
      <c r="L2957" t="s">
        <v>1771</v>
      </c>
      <c r="M2957" t="s">
        <v>1757</v>
      </c>
      <c r="N2957" t="s">
        <v>1757</v>
      </c>
      <c r="O2957" t="s">
        <v>1756</v>
      </c>
      <c r="P2957" t="s">
        <v>1756</v>
      </c>
      <c r="Q2957" s="387">
        <v>61.05</v>
      </c>
      <c r="R2957">
        <v>7.9364999999999997</v>
      </c>
      <c r="S2957">
        <v>68.986499999999992</v>
      </c>
      <c r="T2957" s="388">
        <v>44548</v>
      </c>
      <c r="U2957">
        <v>0</v>
      </c>
      <c r="V2957" t="s">
        <v>836</v>
      </c>
      <c r="W2957" s="388">
        <v>44578</v>
      </c>
      <c r="X2957">
        <v>175</v>
      </c>
      <c r="Y2957">
        <v>0</v>
      </c>
      <c r="Z2957">
        <v>0</v>
      </c>
      <c r="AA2957" t="s">
        <v>1758</v>
      </c>
      <c r="AB2957" t="s">
        <v>7329</v>
      </c>
      <c r="AD2957" t="s">
        <v>2045</v>
      </c>
      <c r="AE2957" t="s">
        <v>2046</v>
      </c>
      <c r="AI2957" t="s">
        <v>1761</v>
      </c>
      <c r="AL2957" t="s">
        <v>7745</v>
      </c>
      <c r="AM2957">
        <v>6</v>
      </c>
      <c r="AN2957" t="s">
        <v>7746</v>
      </c>
      <c r="AO2957" t="s">
        <v>2852</v>
      </c>
      <c r="AP2957">
        <v>0</v>
      </c>
      <c r="AS2957" t="s">
        <v>2806</v>
      </c>
      <c r="AT2957" s="388">
        <v>44571</v>
      </c>
      <c r="AU2957" t="s">
        <v>1756</v>
      </c>
      <c r="AV2957" t="s">
        <v>1756</v>
      </c>
      <c r="AZ2957" t="s">
        <v>2807</v>
      </c>
      <c r="BA2957" t="s">
        <v>1767</v>
      </c>
      <c r="BB2957" t="s">
        <v>7753</v>
      </c>
      <c r="BC2957" t="s">
        <v>7754</v>
      </c>
      <c r="BD2957" t="s">
        <v>1756</v>
      </c>
      <c r="BE2957" t="s">
        <v>7333</v>
      </c>
      <c r="BF2957" t="s">
        <v>823</v>
      </c>
    </row>
    <row r="2958" spans="1:58">
      <c r="A2958" t="s">
        <v>829</v>
      </c>
      <c r="B2958">
        <v>6</v>
      </c>
      <c r="C2958">
        <v>0</v>
      </c>
      <c r="D2958">
        <v>10921</v>
      </c>
      <c r="E2958" t="s">
        <v>7744</v>
      </c>
      <c r="F2958">
        <v>53510611</v>
      </c>
      <c r="G2958" t="s">
        <v>2041</v>
      </c>
      <c r="H2958">
        <v>0</v>
      </c>
      <c r="I2958" t="s">
        <v>2089</v>
      </c>
      <c r="J2958">
        <v>146.96</v>
      </c>
      <c r="K2958">
        <v>5</v>
      </c>
      <c r="L2958" t="s">
        <v>2063</v>
      </c>
      <c r="M2958" t="s">
        <v>1757</v>
      </c>
      <c r="N2958" t="s">
        <v>1757</v>
      </c>
      <c r="O2958" t="s">
        <v>1756</v>
      </c>
      <c r="P2958" t="s">
        <v>1756</v>
      </c>
      <c r="Q2958" s="387">
        <v>734.8</v>
      </c>
      <c r="R2958">
        <v>95.524000000000001</v>
      </c>
      <c r="S2958">
        <v>830.32399999999984</v>
      </c>
      <c r="T2958" s="388">
        <v>44548</v>
      </c>
      <c r="U2958">
        <v>0</v>
      </c>
      <c r="V2958" t="s">
        <v>836</v>
      </c>
      <c r="W2958" s="388">
        <v>44578</v>
      </c>
      <c r="X2958">
        <v>175</v>
      </c>
      <c r="Y2958">
        <v>0</v>
      </c>
      <c r="Z2958">
        <v>0</v>
      </c>
      <c r="AA2958" t="s">
        <v>1758</v>
      </c>
      <c r="AB2958" t="s">
        <v>7329</v>
      </c>
      <c r="AD2958" t="s">
        <v>2045</v>
      </c>
      <c r="AE2958" t="s">
        <v>2046</v>
      </c>
      <c r="AI2958" t="s">
        <v>1761</v>
      </c>
      <c r="AL2958" t="s">
        <v>7745</v>
      </c>
      <c r="AM2958">
        <v>6</v>
      </c>
      <c r="AN2958" t="s">
        <v>7746</v>
      </c>
      <c r="AO2958" t="s">
        <v>2852</v>
      </c>
      <c r="AP2958">
        <v>0</v>
      </c>
      <c r="AS2958" t="s">
        <v>2806</v>
      </c>
      <c r="AT2958" s="388">
        <v>44571</v>
      </c>
      <c r="AU2958" t="s">
        <v>1756</v>
      </c>
      <c r="AV2958" t="s">
        <v>1756</v>
      </c>
      <c r="AZ2958" t="s">
        <v>2807</v>
      </c>
      <c r="BA2958" t="s">
        <v>1767</v>
      </c>
      <c r="BB2958" t="s">
        <v>7755</v>
      </c>
      <c r="BC2958" t="s">
        <v>7756</v>
      </c>
      <c r="BD2958" t="s">
        <v>1756</v>
      </c>
      <c r="BE2958" t="s">
        <v>7333</v>
      </c>
      <c r="BF2958" t="s">
        <v>823</v>
      </c>
    </row>
    <row r="2959" spans="1:58">
      <c r="A2959" t="s">
        <v>829</v>
      </c>
      <c r="B2959">
        <v>6</v>
      </c>
      <c r="C2959">
        <v>0</v>
      </c>
      <c r="D2959">
        <v>10917</v>
      </c>
      <c r="E2959" t="s">
        <v>7757</v>
      </c>
      <c r="F2959">
        <v>53510611</v>
      </c>
      <c r="G2959" t="s">
        <v>2041</v>
      </c>
      <c r="H2959">
        <v>0</v>
      </c>
      <c r="I2959" t="s">
        <v>2052</v>
      </c>
      <c r="J2959">
        <v>75</v>
      </c>
      <c r="K2959">
        <v>11</v>
      </c>
      <c r="L2959" t="s">
        <v>1771</v>
      </c>
      <c r="M2959" t="s">
        <v>1756</v>
      </c>
      <c r="N2959" t="s">
        <v>1756</v>
      </c>
      <c r="O2959" t="s">
        <v>2053</v>
      </c>
      <c r="P2959" t="s">
        <v>1757</v>
      </c>
      <c r="Q2959" s="387">
        <v>825</v>
      </c>
      <c r="R2959">
        <v>107.25</v>
      </c>
      <c r="S2959">
        <v>932.24999999999989</v>
      </c>
      <c r="T2959" s="388">
        <v>44547</v>
      </c>
      <c r="U2959">
        <v>0</v>
      </c>
      <c r="V2959" t="s">
        <v>836</v>
      </c>
      <c r="W2959" s="388">
        <v>44578</v>
      </c>
      <c r="X2959">
        <v>175</v>
      </c>
      <c r="Y2959">
        <v>0</v>
      </c>
      <c r="Z2959">
        <v>0</v>
      </c>
      <c r="AA2959" t="s">
        <v>1758</v>
      </c>
      <c r="AB2959" t="s">
        <v>7329</v>
      </c>
      <c r="AD2959" t="s">
        <v>2045</v>
      </c>
      <c r="AE2959" t="s">
        <v>2046</v>
      </c>
      <c r="AI2959" t="s">
        <v>1761</v>
      </c>
      <c r="AL2959" t="s">
        <v>7745</v>
      </c>
      <c r="AM2959">
        <v>6</v>
      </c>
      <c r="AN2959" t="s">
        <v>2851</v>
      </c>
      <c r="AO2959" t="s">
        <v>2852</v>
      </c>
      <c r="AP2959">
        <v>0</v>
      </c>
      <c r="AS2959" t="s">
        <v>1765</v>
      </c>
      <c r="AT2959" s="388">
        <v>44572</v>
      </c>
      <c r="AU2959" t="s">
        <v>1756</v>
      </c>
      <c r="AV2959" t="s">
        <v>1756</v>
      </c>
      <c r="AZ2959" t="s">
        <v>1766</v>
      </c>
      <c r="BA2959" t="s">
        <v>1767</v>
      </c>
      <c r="BB2959" t="s">
        <v>7758</v>
      </c>
      <c r="BC2959" t="s">
        <v>7759</v>
      </c>
      <c r="BD2959" t="s">
        <v>1756</v>
      </c>
      <c r="BE2959" t="s">
        <v>7333</v>
      </c>
      <c r="BF2959" t="s">
        <v>823</v>
      </c>
    </row>
    <row r="2960" spans="1:58">
      <c r="A2960" t="s">
        <v>829</v>
      </c>
      <c r="B2960">
        <v>6</v>
      </c>
      <c r="C2960">
        <v>0</v>
      </c>
      <c r="D2960">
        <v>10917</v>
      </c>
      <c r="E2960" t="s">
        <v>7757</v>
      </c>
      <c r="F2960">
        <v>53510611</v>
      </c>
      <c r="G2960" t="s">
        <v>2041</v>
      </c>
      <c r="H2960">
        <v>0</v>
      </c>
      <c r="I2960" t="s">
        <v>2056</v>
      </c>
      <c r="J2960">
        <v>210</v>
      </c>
      <c r="K2960">
        <v>1</v>
      </c>
      <c r="L2960" t="s">
        <v>1755</v>
      </c>
      <c r="M2960" t="s">
        <v>1756</v>
      </c>
      <c r="N2960" t="s">
        <v>1756</v>
      </c>
      <c r="P2960" t="s">
        <v>1757</v>
      </c>
      <c r="Q2960" s="387">
        <v>210</v>
      </c>
      <c r="R2960">
        <v>27.3</v>
      </c>
      <c r="S2960">
        <v>237.29999999999998</v>
      </c>
      <c r="T2960" s="388">
        <v>44547</v>
      </c>
      <c r="U2960">
        <v>0</v>
      </c>
      <c r="V2960" t="s">
        <v>836</v>
      </c>
      <c r="W2960" s="388">
        <v>44578</v>
      </c>
      <c r="X2960">
        <v>175</v>
      </c>
      <c r="Y2960">
        <v>0</v>
      </c>
      <c r="Z2960">
        <v>0</v>
      </c>
      <c r="AA2960" t="s">
        <v>1758</v>
      </c>
      <c r="AB2960" t="s">
        <v>7329</v>
      </c>
      <c r="AD2960" t="s">
        <v>2045</v>
      </c>
      <c r="AE2960" t="s">
        <v>2046</v>
      </c>
      <c r="AI2960" t="s">
        <v>1761</v>
      </c>
      <c r="AL2960" t="s">
        <v>7745</v>
      </c>
      <c r="AM2960">
        <v>6</v>
      </c>
      <c r="AN2960" t="s">
        <v>2851</v>
      </c>
      <c r="AO2960" t="s">
        <v>2852</v>
      </c>
      <c r="AP2960">
        <v>0</v>
      </c>
      <c r="AS2960" t="s">
        <v>1765</v>
      </c>
      <c r="AT2960" s="388">
        <v>44572</v>
      </c>
      <c r="AU2960" t="s">
        <v>1756</v>
      </c>
      <c r="AV2960" t="s">
        <v>1756</v>
      </c>
      <c r="AZ2960" t="s">
        <v>1766</v>
      </c>
      <c r="BA2960" t="s">
        <v>1767</v>
      </c>
      <c r="BB2960" t="s">
        <v>7760</v>
      </c>
      <c r="BC2960" t="s">
        <v>7761</v>
      </c>
      <c r="BD2960" t="s">
        <v>1756</v>
      </c>
      <c r="BE2960" t="s">
        <v>7333</v>
      </c>
      <c r="BF2960" t="s">
        <v>823</v>
      </c>
    </row>
    <row r="2961" spans="1:58">
      <c r="A2961" t="s">
        <v>829</v>
      </c>
      <c r="B2961">
        <v>6</v>
      </c>
      <c r="C2961">
        <v>0</v>
      </c>
      <c r="D2961">
        <v>10917</v>
      </c>
      <c r="E2961" t="s">
        <v>7757</v>
      </c>
      <c r="F2961">
        <v>53510611</v>
      </c>
      <c r="G2961" t="s">
        <v>2041</v>
      </c>
      <c r="H2961">
        <v>0</v>
      </c>
      <c r="I2961" t="s">
        <v>2073</v>
      </c>
      <c r="J2961">
        <v>243.75</v>
      </c>
      <c r="K2961">
        <v>1</v>
      </c>
      <c r="L2961" t="s">
        <v>1755</v>
      </c>
      <c r="M2961" t="s">
        <v>2074</v>
      </c>
      <c r="N2961" t="s">
        <v>1757</v>
      </c>
      <c r="O2961" t="s">
        <v>1756</v>
      </c>
      <c r="P2961" t="s">
        <v>1756</v>
      </c>
      <c r="Q2961" s="387">
        <v>243.75</v>
      </c>
      <c r="R2961">
        <v>31.6875</v>
      </c>
      <c r="S2961">
        <v>275.4375</v>
      </c>
      <c r="T2961" s="388">
        <v>44547</v>
      </c>
      <c r="U2961">
        <v>0</v>
      </c>
      <c r="V2961" t="s">
        <v>836</v>
      </c>
      <c r="W2961" s="388">
        <v>44578</v>
      </c>
      <c r="X2961">
        <v>175</v>
      </c>
      <c r="Y2961">
        <v>0</v>
      </c>
      <c r="Z2961">
        <v>0</v>
      </c>
      <c r="AA2961" t="s">
        <v>1758</v>
      </c>
      <c r="AB2961" t="s">
        <v>7329</v>
      </c>
      <c r="AD2961" t="s">
        <v>2045</v>
      </c>
      <c r="AE2961" t="s">
        <v>2046</v>
      </c>
      <c r="AI2961" t="s">
        <v>1761</v>
      </c>
      <c r="AL2961" t="s">
        <v>7745</v>
      </c>
      <c r="AM2961">
        <v>6</v>
      </c>
      <c r="AN2961" t="s">
        <v>2851</v>
      </c>
      <c r="AO2961" t="s">
        <v>2852</v>
      </c>
      <c r="AP2961">
        <v>0</v>
      </c>
      <c r="AS2961" t="s">
        <v>1765</v>
      </c>
      <c r="AT2961" s="388">
        <v>44572</v>
      </c>
      <c r="AU2961" t="s">
        <v>1756</v>
      </c>
      <c r="AV2961" t="s">
        <v>1756</v>
      </c>
      <c r="AZ2961" t="s">
        <v>1766</v>
      </c>
      <c r="BA2961" t="s">
        <v>1767</v>
      </c>
      <c r="BB2961" t="s">
        <v>7762</v>
      </c>
      <c r="BC2961" t="s">
        <v>7763</v>
      </c>
      <c r="BD2961" t="s">
        <v>1756</v>
      </c>
      <c r="BE2961" t="s">
        <v>7333</v>
      </c>
      <c r="BF2961" t="s">
        <v>823</v>
      </c>
    </row>
    <row r="2962" spans="1:58">
      <c r="A2962" t="s">
        <v>829</v>
      </c>
      <c r="B2962">
        <v>6</v>
      </c>
      <c r="C2962">
        <v>0</v>
      </c>
      <c r="D2962">
        <v>10917</v>
      </c>
      <c r="E2962" t="s">
        <v>7757</v>
      </c>
      <c r="F2962">
        <v>53510611</v>
      </c>
      <c r="G2962" t="s">
        <v>2041</v>
      </c>
      <c r="H2962">
        <v>0</v>
      </c>
      <c r="I2962" t="s">
        <v>2083</v>
      </c>
      <c r="J2962">
        <v>12.21</v>
      </c>
      <c r="K2962">
        <v>8</v>
      </c>
      <c r="L2962" t="s">
        <v>1771</v>
      </c>
      <c r="M2962" t="s">
        <v>2084</v>
      </c>
      <c r="N2962" t="s">
        <v>1757</v>
      </c>
      <c r="O2962" t="s">
        <v>1756</v>
      </c>
      <c r="P2962" t="s">
        <v>1756</v>
      </c>
      <c r="Q2962" s="387">
        <v>97.68</v>
      </c>
      <c r="R2962">
        <v>12.698400000000001</v>
      </c>
      <c r="S2962">
        <v>110.3784</v>
      </c>
      <c r="T2962" s="388">
        <v>44547</v>
      </c>
      <c r="U2962">
        <v>0</v>
      </c>
      <c r="V2962" t="s">
        <v>836</v>
      </c>
      <c r="W2962" s="388">
        <v>44578</v>
      </c>
      <c r="X2962">
        <v>175</v>
      </c>
      <c r="Y2962">
        <v>0</v>
      </c>
      <c r="Z2962">
        <v>0</v>
      </c>
      <c r="AA2962" t="s">
        <v>1758</v>
      </c>
      <c r="AB2962" t="s">
        <v>7329</v>
      </c>
      <c r="AD2962" t="s">
        <v>2045</v>
      </c>
      <c r="AE2962" t="s">
        <v>2046</v>
      </c>
      <c r="AI2962" t="s">
        <v>1761</v>
      </c>
      <c r="AL2962" t="s">
        <v>7745</v>
      </c>
      <c r="AM2962">
        <v>6</v>
      </c>
      <c r="AN2962" t="s">
        <v>2851</v>
      </c>
      <c r="AO2962" t="s">
        <v>2852</v>
      </c>
      <c r="AP2962">
        <v>0</v>
      </c>
      <c r="AS2962" t="s">
        <v>1765</v>
      </c>
      <c r="AT2962" s="388">
        <v>44572</v>
      </c>
      <c r="AU2962" t="s">
        <v>1756</v>
      </c>
      <c r="AV2962" t="s">
        <v>1756</v>
      </c>
      <c r="AZ2962" t="s">
        <v>1766</v>
      </c>
      <c r="BA2962" t="s">
        <v>1767</v>
      </c>
      <c r="BB2962" t="s">
        <v>7764</v>
      </c>
      <c r="BC2962" t="s">
        <v>7765</v>
      </c>
      <c r="BD2962" t="s">
        <v>1756</v>
      </c>
      <c r="BE2962" t="s">
        <v>7333</v>
      </c>
      <c r="BF2962" t="s">
        <v>823</v>
      </c>
    </row>
    <row r="2963" spans="1:58">
      <c r="A2963" t="s">
        <v>829</v>
      </c>
      <c r="B2963">
        <v>6</v>
      </c>
      <c r="C2963">
        <v>0</v>
      </c>
      <c r="D2963">
        <v>10917</v>
      </c>
      <c r="E2963" t="s">
        <v>7757</v>
      </c>
      <c r="F2963">
        <v>53510611</v>
      </c>
      <c r="G2963" t="s">
        <v>2041</v>
      </c>
      <c r="H2963">
        <v>0</v>
      </c>
      <c r="I2963" t="s">
        <v>2089</v>
      </c>
      <c r="J2963">
        <v>146.96</v>
      </c>
      <c r="K2963">
        <v>8</v>
      </c>
      <c r="L2963" t="s">
        <v>2063</v>
      </c>
      <c r="M2963" t="s">
        <v>2090</v>
      </c>
      <c r="N2963" t="s">
        <v>1757</v>
      </c>
      <c r="O2963" t="s">
        <v>1756</v>
      </c>
      <c r="P2963" t="s">
        <v>1756</v>
      </c>
      <c r="Q2963" s="387">
        <v>1175.68</v>
      </c>
      <c r="R2963">
        <v>152.83840000000001</v>
      </c>
      <c r="S2963">
        <v>1328.5183999999999</v>
      </c>
      <c r="T2963" s="388">
        <v>44547</v>
      </c>
      <c r="U2963">
        <v>0</v>
      </c>
      <c r="V2963" t="s">
        <v>836</v>
      </c>
      <c r="W2963" s="388">
        <v>44578</v>
      </c>
      <c r="X2963">
        <v>175</v>
      </c>
      <c r="Y2963">
        <v>0</v>
      </c>
      <c r="Z2963">
        <v>0</v>
      </c>
      <c r="AA2963" t="s">
        <v>1758</v>
      </c>
      <c r="AB2963" t="s">
        <v>7329</v>
      </c>
      <c r="AD2963" t="s">
        <v>2045</v>
      </c>
      <c r="AE2963" t="s">
        <v>2046</v>
      </c>
      <c r="AI2963" t="s">
        <v>1761</v>
      </c>
      <c r="AL2963" t="s">
        <v>7745</v>
      </c>
      <c r="AM2963">
        <v>6</v>
      </c>
      <c r="AN2963" t="s">
        <v>2851</v>
      </c>
      <c r="AO2963" t="s">
        <v>2852</v>
      </c>
      <c r="AP2963">
        <v>0</v>
      </c>
      <c r="AS2963" t="s">
        <v>1765</v>
      </c>
      <c r="AT2963" s="388">
        <v>44572</v>
      </c>
      <c r="AU2963" t="s">
        <v>1756</v>
      </c>
      <c r="AV2963" t="s">
        <v>1756</v>
      </c>
      <c r="AZ2963" t="s">
        <v>1766</v>
      </c>
      <c r="BA2963" t="s">
        <v>1767</v>
      </c>
      <c r="BB2963" t="s">
        <v>7766</v>
      </c>
      <c r="BC2963" t="s">
        <v>7767</v>
      </c>
      <c r="BD2963" t="s">
        <v>1756</v>
      </c>
      <c r="BE2963" t="s">
        <v>7333</v>
      </c>
      <c r="BF2963" t="s">
        <v>823</v>
      </c>
    </row>
    <row r="2964" spans="1:58">
      <c r="A2964" t="s">
        <v>829</v>
      </c>
      <c r="B2964">
        <v>6</v>
      </c>
      <c r="C2964">
        <v>0</v>
      </c>
      <c r="D2964">
        <v>10911</v>
      </c>
      <c r="E2964" t="s">
        <v>7768</v>
      </c>
      <c r="F2964">
        <v>53510511</v>
      </c>
      <c r="G2964" t="s">
        <v>2041</v>
      </c>
      <c r="H2964">
        <v>0</v>
      </c>
      <c r="I2964" t="s">
        <v>7482</v>
      </c>
      <c r="J2964">
        <v>70</v>
      </c>
      <c r="K2964">
        <v>3</v>
      </c>
      <c r="L2964" t="s">
        <v>1771</v>
      </c>
      <c r="M2964" t="s">
        <v>1756</v>
      </c>
      <c r="N2964" t="s">
        <v>1756</v>
      </c>
      <c r="O2964" t="s">
        <v>1757</v>
      </c>
      <c r="P2964" t="s">
        <v>1757</v>
      </c>
      <c r="Q2964" s="387">
        <v>210</v>
      </c>
      <c r="R2964">
        <v>27.3</v>
      </c>
      <c r="S2964">
        <v>237.29999999999998</v>
      </c>
      <c r="T2964" s="388">
        <v>44546</v>
      </c>
      <c r="U2964">
        <v>0</v>
      </c>
      <c r="V2964" t="s">
        <v>836</v>
      </c>
      <c r="W2964" s="388">
        <v>44578</v>
      </c>
      <c r="X2964">
        <v>175</v>
      </c>
      <c r="Y2964">
        <v>0</v>
      </c>
      <c r="Z2964">
        <v>0</v>
      </c>
      <c r="AA2964" t="s">
        <v>1758</v>
      </c>
      <c r="AB2964" t="s">
        <v>7329</v>
      </c>
      <c r="AD2964" t="s">
        <v>2045</v>
      </c>
      <c r="AE2964" t="s">
        <v>2046</v>
      </c>
      <c r="AI2964" t="s">
        <v>1761</v>
      </c>
      <c r="AL2964" t="s">
        <v>7379</v>
      </c>
      <c r="AM2964">
        <v>6</v>
      </c>
      <c r="AN2964" t="s">
        <v>7364</v>
      </c>
      <c r="AO2964" t="s">
        <v>7365</v>
      </c>
      <c r="AP2964">
        <v>0</v>
      </c>
      <c r="AS2964" t="s">
        <v>2806</v>
      </c>
      <c r="AT2964" s="388">
        <v>44573</v>
      </c>
      <c r="AU2964" t="s">
        <v>1756</v>
      </c>
      <c r="AV2964" t="s">
        <v>1756</v>
      </c>
      <c r="AZ2964" t="s">
        <v>2807</v>
      </c>
      <c r="BA2964" t="s">
        <v>7769</v>
      </c>
      <c r="BB2964" t="s">
        <v>7770</v>
      </c>
      <c r="BC2964" t="s">
        <v>7771</v>
      </c>
      <c r="BD2964" t="s">
        <v>1756</v>
      </c>
      <c r="BE2964" t="s">
        <v>7333</v>
      </c>
      <c r="BF2964" t="s">
        <v>823</v>
      </c>
    </row>
    <row r="2965" spans="1:58">
      <c r="A2965" t="s">
        <v>829</v>
      </c>
      <c r="B2965">
        <v>6</v>
      </c>
      <c r="C2965">
        <v>0</v>
      </c>
      <c r="D2965">
        <v>10911</v>
      </c>
      <c r="E2965" t="s">
        <v>7768</v>
      </c>
      <c r="F2965">
        <v>53510511</v>
      </c>
      <c r="G2965" t="s">
        <v>2041</v>
      </c>
      <c r="H2965">
        <v>0</v>
      </c>
      <c r="I2965" t="s">
        <v>7382</v>
      </c>
      <c r="J2965">
        <v>80</v>
      </c>
      <c r="K2965">
        <v>3</v>
      </c>
      <c r="M2965" t="s">
        <v>1757</v>
      </c>
      <c r="N2965" t="s">
        <v>1757</v>
      </c>
      <c r="O2965" t="s">
        <v>1756</v>
      </c>
      <c r="P2965" t="s">
        <v>1756</v>
      </c>
      <c r="Q2965" s="387">
        <v>240</v>
      </c>
      <c r="R2965">
        <v>31.200000000000003</v>
      </c>
      <c r="S2965">
        <v>271.2</v>
      </c>
      <c r="T2965" s="388">
        <v>44546</v>
      </c>
      <c r="U2965">
        <v>0</v>
      </c>
      <c r="V2965" t="s">
        <v>836</v>
      </c>
      <c r="W2965" s="388">
        <v>44578</v>
      </c>
      <c r="X2965">
        <v>175</v>
      </c>
      <c r="Y2965">
        <v>0</v>
      </c>
      <c r="Z2965">
        <v>0</v>
      </c>
      <c r="AA2965" t="s">
        <v>1758</v>
      </c>
      <c r="AB2965" t="s">
        <v>7329</v>
      </c>
      <c r="AD2965" t="s">
        <v>2045</v>
      </c>
      <c r="AE2965" t="s">
        <v>2046</v>
      </c>
      <c r="AI2965" t="s">
        <v>1761</v>
      </c>
      <c r="AL2965" t="s">
        <v>7379</v>
      </c>
      <c r="AM2965">
        <v>6</v>
      </c>
      <c r="AN2965" t="s">
        <v>7364</v>
      </c>
      <c r="AO2965" t="s">
        <v>7365</v>
      </c>
      <c r="AP2965">
        <v>0</v>
      </c>
      <c r="AS2965" t="s">
        <v>2806</v>
      </c>
      <c r="AT2965" s="388">
        <v>44573</v>
      </c>
      <c r="AU2965" t="s">
        <v>1756</v>
      </c>
      <c r="AV2965" t="s">
        <v>1756</v>
      </c>
      <c r="AZ2965" t="s">
        <v>2807</v>
      </c>
      <c r="BA2965" t="s">
        <v>7769</v>
      </c>
      <c r="BB2965" t="s">
        <v>7772</v>
      </c>
      <c r="BC2965" t="s">
        <v>7773</v>
      </c>
      <c r="BD2965" t="s">
        <v>1756</v>
      </c>
      <c r="BE2965" t="s">
        <v>7333</v>
      </c>
      <c r="BF2965" t="s">
        <v>823</v>
      </c>
    </row>
    <row r="2966" spans="1:58">
      <c r="A2966" t="s">
        <v>829</v>
      </c>
      <c r="B2966">
        <v>6</v>
      </c>
      <c r="C2966">
        <v>0</v>
      </c>
      <c r="D2966">
        <v>10904</v>
      </c>
      <c r="E2966" t="s">
        <v>7774</v>
      </c>
      <c r="F2966">
        <v>53510511</v>
      </c>
      <c r="G2966" t="s">
        <v>2041</v>
      </c>
      <c r="H2966">
        <v>0</v>
      </c>
      <c r="I2966" t="s">
        <v>7482</v>
      </c>
      <c r="J2966">
        <v>70</v>
      </c>
      <c r="K2966">
        <v>3</v>
      </c>
      <c r="L2966" t="s">
        <v>1771</v>
      </c>
      <c r="M2966" t="s">
        <v>1756</v>
      </c>
      <c r="N2966" t="s">
        <v>1756</v>
      </c>
      <c r="O2966" t="s">
        <v>1757</v>
      </c>
      <c r="P2966" t="s">
        <v>1757</v>
      </c>
      <c r="Q2966" s="387">
        <v>210</v>
      </c>
      <c r="R2966">
        <v>27.3</v>
      </c>
      <c r="S2966">
        <v>237.29999999999998</v>
      </c>
      <c r="T2966" s="388">
        <v>44545</v>
      </c>
      <c r="U2966">
        <v>0</v>
      </c>
      <c r="V2966" t="s">
        <v>836</v>
      </c>
      <c r="W2966" s="388">
        <v>44578</v>
      </c>
      <c r="X2966">
        <v>175</v>
      </c>
      <c r="Y2966">
        <v>0</v>
      </c>
      <c r="Z2966">
        <v>0</v>
      </c>
      <c r="AA2966" t="s">
        <v>1758</v>
      </c>
      <c r="AB2966" t="s">
        <v>7329</v>
      </c>
      <c r="AD2966" t="s">
        <v>2045</v>
      </c>
      <c r="AE2966" t="s">
        <v>2046</v>
      </c>
      <c r="AI2966" t="s">
        <v>1761</v>
      </c>
      <c r="AL2966" t="s">
        <v>7775</v>
      </c>
      <c r="AM2966">
        <v>6</v>
      </c>
      <c r="AN2966" t="s">
        <v>7364</v>
      </c>
      <c r="AO2966" t="s">
        <v>7365</v>
      </c>
      <c r="AP2966">
        <v>0</v>
      </c>
      <c r="AS2966" t="s">
        <v>2806</v>
      </c>
      <c r="AT2966" s="388">
        <v>44573</v>
      </c>
      <c r="AU2966" t="s">
        <v>1756</v>
      </c>
      <c r="AV2966" t="s">
        <v>1756</v>
      </c>
      <c r="AZ2966" t="s">
        <v>2807</v>
      </c>
      <c r="BA2966" t="s">
        <v>7769</v>
      </c>
      <c r="BB2966" t="s">
        <v>7776</v>
      </c>
      <c r="BC2966" t="s">
        <v>7777</v>
      </c>
      <c r="BD2966" t="s">
        <v>1756</v>
      </c>
      <c r="BE2966" t="s">
        <v>7333</v>
      </c>
      <c r="BF2966" t="s">
        <v>823</v>
      </c>
    </row>
    <row r="2967" spans="1:58">
      <c r="A2967" t="s">
        <v>829</v>
      </c>
      <c r="B2967">
        <v>6</v>
      </c>
      <c r="C2967">
        <v>0</v>
      </c>
      <c r="D2967">
        <v>10904</v>
      </c>
      <c r="E2967" t="s">
        <v>7774</v>
      </c>
      <c r="F2967">
        <v>53510511</v>
      </c>
      <c r="G2967" t="s">
        <v>2041</v>
      </c>
      <c r="H2967">
        <v>0</v>
      </c>
      <c r="I2967" t="s">
        <v>7382</v>
      </c>
      <c r="J2967">
        <v>80</v>
      </c>
      <c r="K2967">
        <v>3</v>
      </c>
      <c r="M2967" t="s">
        <v>1757</v>
      </c>
      <c r="N2967" t="s">
        <v>1757</v>
      </c>
      <c r="O2967" t="s">
        <v>1756</v>
      </c>
      <c r="P2967" t="s">
        <v>1756</v>
      </c>
      <c r="Q2967" s="387">
        <v>240</v>
      </c>
      <c r="R2967">
        <v>31.200000000000003</v>
      </c>
      <c r="S2967">
        <v>271.2</v>
      </c>
      <c r="T2967" s="388">
        <v>44545</v>
      </c>
      <c r="U2967">
        <v>0</v>
      </c>
      <c r="V2967" t="s">
        <v>836</v>
      </c>
      <c r="W2967" s="388">
        <v>44578</v>
      </c>
      <c r="X2967">
        <v>175</v>
      </c>
      <c r="Y2967">
        <v>0</v>
      </c>
      <c r="Z2967">
        <v>0</v>
      </c>
      <c r="AA2967" t="s">
        <v>1758</v>
      </c>
      <c r="AB2967" t="s">
        <v>7329</v>
      </c>
      <c r="AD2967" t="s">
        <v>2045</v>
      </c>
      <c r="AE2967" t="s">
        <v>2046</v>
      </c>
      <c r="AI2967" t="s">
        <v>1761</v>
      </c>
      <c r="AL2967" t="s">
        <v>7775</v>
      </c>
      <c r="AM2967">
        <v>6</v>
      </c>
      <c r="AN2967" t="s">
        <v>7364</v>
      </c>
      <c r="AO2967" t="s">
        <v>7365</v>
      </c>
      <c r="AP2967">
        <v>0</v>
      </c>
      <c r="AS2967" t="s">
        <v>2806</v>
      </c>
      <c r="AT2967" s="388">
        <v>44573</v>
      </c>
      <c r="AU2967" t="s">
        <v>1756</v>
      </c>
      <c r="AV2967" t="s">
        <v>1756</v>
      </c>
      <c r="AZ2967" t="s">
        <v>2807</v>
      </c>
      <c r="BA2967" t="s">
        <v>7769</v>
      </c>
      <c r="BB2967" t="s">
        <v>7778</v>
      </c>
      <c r="BC2967" t="s">
        <v>7779</v>
      </c>
      <c r="BD2967" t="s">
        <v>1756</v>
      </c>
      <c r="BE2967" t="s">
        <v>7333</v>
      </c>
      <c r="BF2967" t="s">
        <v>823</v>
      </c>
    </row>
    <row r="2968" spans="1:58">
      <c r="A2968" t="s">
        <v>829</v>
      </c>
      <c r="B2968">
        <v>6</v>
      </c>
      <c r="C2968">
        <v>0</v>
      </c>
      <c r="D2968">
        <v>10886</v>
      </c>
      <c r="E2968" t="s">
        <v>7780</v>
      </c>
      <c r="F2968">
        <v>53510611</v>
      </c>
      <c r="G2968" t="s">
        <v>2041</v>
      </c>
      <c r="H2968">
        <v>0</v>
      </c>
      <c r="I2968" t="s">
        <v>7482</v>
      </c>
      <c r="J2968">
        <v>70</v>
      </c>
      <c r="K2968">
        <v>2</v>
      </c>
      <c r="L2968" t="s">
        <v>1771</v>
      </c>
      <c r="M2968" t="s">
        <v>1756</v>
      </c>
      <c r="N2968" t="s">
        <v>1756</v>
      </c>
      <c r="O2968" t="s">
        <v>1757</v>
      </c>
      <c r="P2968" t="s">
        <v>1757</v>
      </c>
      <c r="Q2968" s="387">
        <v>140</v>
      </c>
      <c r="R2968">
        <v>18.2</v>
      </c>
      <c r="S2968">
        <v>158.19999999999999</v>
      </c>
      <c r="T2968" s="388">
        <v>44542</v>
      </c>
      <c r="U2968">
        <v>0</v>
      </c>
      <c r="V2968" t="s">
        <v>836</v>
      </c>
      <c r="W2968" s="388">
        <v>44578</v>
      </c>
      <c r="X2968">
        <v>175</v>
      </c>
      <c r="Y2968">
        <v>0</v>
      </c>
      <c r="Z2968">
        <v>0</v>
      </c>
      <c r="AA2968" t="s">
        <v>1758</v>
      </c>
      <c r="AB2968" t="s">
        <v>7329</v>
      </c>
      <c r="AD2968" t="s">
        <v>2045</v>
      </c>
      <c r="AE2968" t="s">
        <v>2046</v>
      </c>
      <c r="AI2968" t="s">
        <v>1761</v>
      </c>
      <c r="AL2968" t="s">
        <v>7404</v>
      </c>
      <c r="AM2968">
        <v>6</v>
      </c>
      <c r="AN2968" t="s">
        <v>7364</v>
      </c>
      <c r="AO2968" t="s">
        <v>7365</v>
      </c>
      <c r="AP2968">
        <v>0</v>
      </c>
      <c r="AQ2968" s="388">
        <v>44561</v>
      </c>
      <c r="AS2968" t="s">
        <v>2806</v>
      </c>
      <c r="AT2968" s="388">
        <v>44567</v>
      </c>
      <c r="AU2968" t="s">
        <v>1756</v>
      </c>
      <c r="AV2968" t="s">
        <v>1756</v>
      </c>
      <c r="AZ2968" t="s">
        <v>2807</v>
      </c>
      <c r="BA2968" t="s">
        <v>1767</v>
      </c>
      <c r="BB2968" t="s">
        <v>7781</v>
      </c>
      <c r="BC2968" t="s">
        <v>7782</v>
      </c>
      <c r="BD2968" t="s">
        <v>1756</v>
      </c>
      <c r="BE2968" t="s">
        <v>7333</v>
      </c>
      <c r="BF2968" t="s">
        <v>823</v>
      </c>
    </row>
    <row r="2969" spans="1:58">
      <c r="A2969" t="s">
        <v>829</v>
      </c>
      <c r="B2969">
        <v>6</v>
      </c>
      <c r="C2969">
        <v>0</v>
      </c>
      <c r="D2969">
        <v>10886</v>
      </c>
      <c r="E2969" t="s">
        <v>7780</v>
      </c>
      <c r="F2969">
        <v>53510611</v>
      </c>
      <c r="G2969" t="s">
        <v>2041</v>
      </c>
      <c r="H2969">
        <v>0</v>
      </c>
      <c r="I2969" t="s">
        <v>7382</v>
      </c>
      <c r="J2969">
        <v>80</v>
      </c>
      <c r="K2969">
        <v>2</v>
      </c>
      <c r="M2969" t="s">
        <v>1757</v>
      </c>
      <c r="N2969" t="s">
        <v>1757</v>
      </c>
      <c r="O2969" t="s">
        <v>1756</v>
      </c>
      <c r="P2969" t="s">
        <v>1756</v>
      </c>
      <c r="Q2969" s="387">
        <v>160</v>
      </c>
      <c r="R2969">
        <v>20.8</v>
      </c>
      <c r="S2969">
        <v>180.79999999999998</v>
      </c>
      <c r="T2969" s="388">
        <v>44542</v>
      </c>
      <c r="U2969">
        <v>0</v>
      </c>
      <c r="V2969" t="s">
        <v>836</v>
      </c>
      <c r="W2969" s="388">
        <v>44578</v>
      </c>
      <c r="X2969">
        <v>175</v>
      </c>
      <c r="Y2969">
        <v>0</v>
      </c>
      <c r="Z2969">
        <v>0</v>
      </c>
      <c r="AA2969" t="s">
        <v>1758</v>
      </c>
      <c r="AB2969" t="s">
        <v>7329</v>
      </c>
      <c r="AD2969" t="s">
        <v>2045</v>
      </c>
      <c r="AE2969" t="s">
        <v>2046</v>
      </c>
      <c r="AI2969" t="s">
        <v>1761</v>
      </c>
      <c r="AL2969" t="s">
        <v>7404</v>
      </c>
      <c r="AM2969">
        <v>6</v>
      </c>
      <c r="AN2969" t="s">
        <v>7364</v>
      </c>
      <c r="AO2969" t="s">
        <v>7365</v>
      </c>
      <c r="AP2969">
        <v>0</v>
      </c>
      <c r="AQ2969" s="388">
        <v>44561</v>
      </c>
      <c r="AS2969" t="s">
        <v>2806</v>
      </c>
      <c r="AT2969" s="388">
        <v>44567</v>
      </c>
      <c r="AU2969" t="s">
        <v>1756</v>
      </c>
      <c r="AV2969" t="s">
        <v>1756</v>
      </c>
      <c r="AZ2969" t="s">
        <v>2807</v>
      </c>
      <c r="BA2969" t="s">
        <v>1767</v>
      </c>
      <c r="BB2969" t="s">
        <v>7783</v>
      </c>
      <c r="BC2969" t="s">
        <v>7784</v>
      </c>
      <c r="BD2969" t="s">
        <v>1756</v>
      </c>
      <c r="BE2969" t="s">
        <v>7333</v>
      </c>
      <c r="BF2969" t="s">
        <v>823</v>
      </c>
    </row>
    <row r="2970" spans="1:58">
      <c r="A2970" t="s">
        <v>829</v>
      </c>
      <c r="B2970">
        <v>6</v>
      </c>
      <c r="C2970">
        <v>0</v>
      </c>
      <c r="D2970">
        <v>10885</v>
      </c>
      <c r="E2970" t="s">
        <v>7785</v>
      </c>
      <c r="F2970">
        <v>53510611</v>
      </c>
      <c r="G2970" t="s">
        <v>2041</v>
      </c>
      <c r="H2970">
        <v>0</v>
      </c>
      <c r="I2970" t="s">
        <v>7482</v>
      </c>
      <c r="J2970">
        <v>70</v>
      </c>
      <c r="K2970">
        <v>2</v>
      </c>
      <c r="L2970" t="s">
        <v>1771</v>
      </c>
      <c r="M2970" t="s">
        <v>1756</v>
      </c>
      <c r="N2970" t="s">
        <v>1756</v>
      </c>
      <c r="O2970" t="s">
        <v>1757</v>
      </c>
      <c r="P2970" t="s">
        <v>1757</v>
      </c>
      <c r="Q2970" s="387">
        <v>140</v>
      </c>
      <c r="R2970">
        <v>18.2</v>
      </c>
      <c r="S2970">
        <v>158.19999999999999</v>
      </c>
      <c r="T2970" s="388">
        <v>44542</v>
      </c>
      <c r="U2970">
        <v>0</v>
      </c>
      <c r="V2970" t="s">
        <v>836</v>
      </c>
      <c r="W2970" s="388">
        <v>44578</v>
      </c>
      <c r="X2970">
        <v>175</v>
      </c>
      <c r="Y2970">
        <v>0</v>
      </c>
      <c r="Z2970">
        <v>0</v>
      </c>
      <c r="AA2970" t="s">
        <v>1758</v>
      </c>
      <c r="AB2970" t="s">
        <v>7329</v>
      </c>
      <c r="AD2970" t="s">
        <v>2045</v>
      </c>
      <c r="AE2970" t="s">
        <v>2046</v>
      </c>
      <c r="AI2970" t="s">
        <v>1761</v>
      </c>
      <c r="AL2970" t="s">
        <v>7422</v>
      </c>
      <c r="AM2970">
        <v>6</v>
      </c>
      <c r="AN2970" t="s">
        <v>7786</v>
      </c>
      <c r="AO2970" t="s">
        <v>7611</v>
      </c>
      <c r="AP2970">
        <v>0</v>
      </c>
      <c r="AQ2970" s="388">
        <v>44561</v>
      </c>
      <c r="AS2970" t="s">
        <v>2806</v>
      </c>
      <c r="AT2970" s="388">
        <v>44567</v>
      </c>
      <c r="AU2970" t="s">
        <v>1756</v>
      </c>
      <c r="AV2970" t="s">
        <v>1756</v>
      </c>
      <c r="AZ2970" t="s">
        <v>2807</v>
      </c>
      <c r="BA2970" t="s">
        <v>1767</v>
      </c>
      <c r="BB2970" t="s">
        <v>7787</v>
      </c>
      <c r="BC2970" t="s">
        <v>7788</v>
      </c>
      <c r="BD2970" t="s">
        <v>1756</v>
      </c>
      <c r="BE2970" t="s">
        <v>7333</v>
      </c>
      <c r="BF2970" t="s">
        <v>823</v>
      </c>
    </row>
    <row r="2971" spans="1:58">
      <c r="A2971" t="s">
        <v>829</v>
      </c>
      <c r="B2971">
        <v>6</v>
      </c>
      <c r="C2971">
        <v>0</v>
      </c>
      <c r="D2971">
        <v>10885</v>
      </c>
      <c r="E2971" t="s">
        <v>7785</v>
      </c>
      <c r="F2971">
        <v>53510611</v>
      </c>
      <c r="G2971" t="s">
        <v>2041</v>
      </c>
      <c r="H2971">
        <v>0</v>
      </c>
      <c r="I2971" t="s">
        <v>7382</v>
      </c>
      <c r="J2971">
        <v>80</v>
      </c>
      <c r="K2971">
        <v>2</v>
      </c>
      <c r="M2971" t="s">
        <v>1757</v>
      </c>
      <c r="N2971" t="s">
        <v>1757</v>
      </c>
      <c r="O2971" t="s">
        <v>1756</v>
      </c>
      <c r="P2971" t="s">
        <v>1756</v>
      </c>
      <c r="Q2971" s="387">
        <v>160</v>
      </c>
      <c r="R2971">
        <v>20.8</v>
      </c>
      <c r="S2971">
        <v>180.79999999999998</v>
      </c>
      <c r="T2971" s="388">
        <v>44542</v>
      </c>
      <c r="U2971">
        <v>0</v>
      </c>
      <c r="V2971" t="s">
        <v>836</v>
      </c>
      <c r="W2971" s="388">
        <v>44578</v>
      </c>
      <c r="X2971">
        <v>175</v>
      </c>
      <c r="Y2971">
        <v>0</v>
      </c>
      <c r="Z2971">
        <v>0</v>
      </c>
      <c r="AA2971" t="s">
        <v>1758</v>
      </c>
      <c r="AB2971" t="s">
        <v>7329</v>
      </c>
      <c r="AD2971" t="s">
        <v>2045</v>
      </c>
      <c r="AE2971" t="s">
        <v>2046</v>
      </c>
      <c r="AI2971" t="s">
        <v>1761</v>
      </c>
      <c r="AL2971" t="s">
        <v>7422</v>
      </c>
      <c r="AM2971">
        <v>6</v>
      </c>
      <c r="AN2971" t="s">
        <v>7786</v>
      </c>
      <c r="AO2971" t="s">
        <v>7611</v>
      </c>
      <c r="AP2971">
        <v>0</v>
      </c>
      <c r="AQ2971" s="388">
        <v>44561</v>
      </c>
      <c r="AS2971" t="s">
        <v>2806</v>
      </c>
      <c r="AT2971" s="388">
        <v>44567</v>
      </c>
      <c r="AU2971" t="s">
        <v>1756</v>
      </c>
      <c r="AV2971" t="s">
        <v>1756</v>
      </c>
      <c r="AZ2971" t="s">
        <v>2807</v>
      </c>
      <c r="BA2971" t="s">
        <v>1767</v>
      </c>
      <c r="BB2971" t="s">
        <v>7789</v>
      </c>
      <c r="BC2971" t="s">
        <v>7790</v>
      </c>
      <c r="BD2971" t="s">
        <v>1756</v>
      </c>
      <c r="BE2971" t="s">
        <v>7333</v>
      </c>
      <c r="BF2971" t="s">
        <v>823</v>
      </c>
    </row>
    <row r="2972" spans="1:58">
      <c r="A2972" t="s">
        <v>829</v>
      </c>
      <c r="B2972">
        <v>6</v>
      </c>
      <c r="C2972">
        <v>0</v>
      </c>
      <c r="D2972">
        <v>10884</v>
      </c>
      <c r="E2972" t="s">
        <v>7791</v>
      </c>
      <c r="F2972">
        <v>53510611</v>
      </c>
      <c r="G2972" t="s">
        <v>2041</v>
      </c>
      <c r="H2972">
        <v>0</v>
      </c>
      <c r="I2972" t="s">
        <v>7482</v>
      </c>
      <c r="J2972">
        <v>70</v>
      </c>
      <c r="K2972">
        <v>3</v>
      </c>
      <c r="L2972" t="s">
        <v>1771</v>
      </c>
      <c r="M2972" t="s">
        <v>1756</v>
      </c>
      <c r="N2972" t="s">
        <v>1756</v>
      </c>
      <c r="O2972" t="s">
        <v>1757</v>
      </c>
      <c r="P2972" t="s">
        <v>1757</v>
      </c>
      <c r="Q2972" s="387">
        <v>210</v>
      </c>
      <c r="R2972">
        <v>27.3</v>
      </c>
      <c r="S2972">
        <v>237.29999999999998</v>
      </c>
      <c r="T2972" s="388">
        <v>44542</v>
      </c>
      <c r="U2972">
        <v>0</v>
      </c>
      <c r="V2972" t="s">
        <v>836</v>
      </c>
      <c r="W2972" s="388">
        <v>44578</v>
      </c>
      <c r="X2972">
        <v>175</v>
      </c>
      <c r="Y2972">
        <v>0</v>
      </c>
      <c r="Z2972">
        <v>0</v>
      </c>
      <c r="AA2972" t="s">
        <v>1758</v>
      </c>
      <c r="AB2972" t="s">
        <v>7329</v>
      </c>
      <c r="AD2972" t="s">
        <v>2045</v>
      </c>
      <c r="AE2972" t="s">
        <v>2046</v>
      </c>
      <c r="AI2972" t="s">
        <v>1761</v>
      </c>
      <c r="AL2972" t="s">
        <v>7422</v>
      </c>
      <c r="AM2972">
        <v>6</v>
      </c>
      <c r="AN2972" t="s">
        <v>7792</v>
      </c>
      <c r="AO2972" t="s">
        <v>3277</v>
      </c>
      <c r="AP2972">
        <v>0</v>
      </c>
      <c r="AQ2972" s="388">
        <v>44561</v>
      </c>
      <c r="AS2972" t="s">
        <v>2806</v>
      </c>
      <c r="AT2972" s="388">
        <v>44567</v>
      </c>
      <c r="AU2972" t="s">
        <v>1756</v>
      </c>
      <c r="AV2972" t="s">
        <v>1756</v>
      </c>
      <c r="AZ2972" t="s">
        <v>2807</v>
      </c>
      <c r="BA2972" t="s">
        <v>1767</v>
      </c>
      <c r="BB2972" t="s">
        <v>7793</v>
      </c>
      <c r="BC2972" t="s">
        <v>7794</v>
      </c>
      <c r="BD2972" t="s">
        <v>1756</v>
      </c>
      <c r="BE2972" t="s">
        <v>7333</v>
      </c>
      <c r="BF2972" t="s">
        <v>823</v>
      </c>
    </row>
    <row r="2973" spans="1:58">
      <c r="A2973" t="s">
        <v>829</v>
      </c>
      <c r="B2973">
        <v>6</v>
      </c>
      <c r="C2973">
        <v>0</v>
      </c>
      <c r="D2973">
        <v>10884</v>
      </c>
      <c r="E2973" t="s">
        <v>7791</v>
      </c>
      <c r="F2973">
        <v>53510611</v>
      </c>
      <c r="G2973" t="s">
        <v>2041</v>
      </c>
      <c r="H2973">
        <v>0</v>
      </c>
      <c r="I2973" t="s">
        <v>7382</v>
      </c>
      <c r="J2973">
        <v>80</v>
      </c>
      <c r="K2973">
        <v>3</v>
      </c>
      <c r="M2973" t="s">
        <v>1757</v>
      </c>
      <c r="N2973" t="s">
        <v>1757</v>
      </c>
      <c r="O2973" t="s">
        <v>1756</v>
      </c>
      <c r="P2973" t="s">
        <v>1756</v>
      </c>
      <c r="Q2973" s="387">
        <v>240</v>
      </c>
      <c r="R2973">
        <v>31.200000000000003</v>
      </c>
      <c r="S2973">
        <v>271.2</v>
      </c>
      <c r="T2973" s="388">
        <v>44542</v>
      </c>
      <c r="U2973">
        <v>0</v>
      </c>
      <c r="V2973" t="s">
        <v>836</v>
      </c>
      <c r="W2973" s="388">
        <v>44578</v>
      </c>
      <c r="X2973">
        <v>175</v>
      </c>
      <c r="Y2973">
        <v>0</v>
      </c>
      <c r="Z2973">
        <v>0</v>
      </c>
      <c r="AA2973" t="s">
        <v>1758</v>
      </c>
      <c r="AB2973" t="s">
        <v>7329</v>
      </c>
      <c r="AD2973" t="s">
        <v>2045</v>
      </c>
      <c r="AE2973" t="s">
        <v>2046</v>
      </c>
      <c r="AI2973" t="s">
        <v>1761</v>
      </c>
      <c r="AL2973" t="s">
        <v>7422</v>
      </c>
      <c r="AM2973">
        <v>6</v>
      </c>
      <c r="AN2973" t="s">
        <v>7792</v>
      </c>
      <c r="AO2973" t="s">
        <v>3277</v>
      </c>
      <c r="AP2973">
        <v>0</v>
      </c>
      <c r="AQ2973" s="388">
        <v>44561</v>
      </c>
      <c r="AS2973" t="s">
        <v>2806</v>
      </c>
      <c r="AT2973" s="388">
        <v>44567</v>
      </c>
      <c r="AU2973" t="s">
        <v>1756</v>
      </c>
      <c r="AV2973" t="s">
        <v>1756</v>
      </c>
      <c r="AZ2973" t="s">
        <v>2807</v>
      </c>
      <c r="BA2973" t="s">
        <v>1767</v>
      </c>
      <c r="BB2973" t="s">
        <v>7795</v>
      </c>
      <c r="BC2973" t="s">
        <v>7796</v>
      </c>
      <c r="BD2973" t="s">
        <v>1756</v>
      </c>
      <c r="BE2973" t="s">
        <v>7333</v>
      </c>
      <c r="BF2973" t="s">
        <v>823</v>
      </c>
    </row>
    <row r="2974" spans="1:58">
      <c r="A2974" t="s">
        <v>829</v>
      </c>
      <c r="B2974">
        <v>6</v>
      </c>
      <c r="C2974">
        <v>0</v>
      </c>
      <c r="D2974">
        <v>10883</v>
      </c>
      <c r="E2974" t="s">
        <v>7797</v>
      </c>
      <c r="F2974">
        <v>53510611</v>
      </c>
      <c r="G2974" t="s">
        <v>2041</v>
      </c>
      <c r="H2974">
        <v>0</v>
      </c>
      <c r="I2974" t="s">
        <v>7482</v>
      </c>
      <c r="J2974">
        <v>70</v>
      </c>
      <c r="K2974">
        <v>4</v>
      </c>
      <c r="L2974" t="s">
        <v>1771</v>
      </c>
      <c r="M2974" t="s">
        <v>1756</v>
      </c>
      <c r="N2974" t="s">
        <v>1756</v>
      </c>
      <c r="O2974" t="s">
        <v>2104</v>
      </c>
      <c r="P2974" t="s">
        <v>1757</v>
      </c>
      <c r="Q2974" s="387">
        <v>280</v>
      </c>
      <c r="R2974">
        <v>36.4</v>
      </c>
      <c r="S2974">
        <v>316.39999999999998</v>
      </c>
      <c r="T2974" s="388">
        <v>44542</v>
      </c>
      <c r="U2974">
        <v>0</v>
      </c>
      <c r="V2974" t="s">
        <v>836</v>
      </c>
      <c r="W2974" s="388">
        <v>44578</v>
      </c>
      <c r="X2974">
        <v>175</v>
      </c>
      <c r="Y2974">
        <v>0</v>
      </c>
      <c r="Z2974">
        <v>0</v>
      </c>
      <c r="AA2974" t="s">
        <v>1758</v>
      </c>
      <c r="AB2974" t="s">
        <v>7329</v>
      </c>
      <c r="AD2974" t="s">
        <v>2045</v>
      </c>
      <c r="AE2974" t="s">
        <v>2046</v>
      </c>
      <c r="AI2974" t="s">
        <v>1761</v>
      </c>
      <c r="AL2974" t="s">
        <v>7422</v>
      </c>
      <c r="AM2974">
        <v>6</v>
      </c>
      <c r="AN2974" t="s">
        <v>2851</v>
      </c>
      <c r="AO2974" t="s">
        <v>2852</v>
      </c>
      <c r="AP2974">
        <v>0</v>
      </c>
      <c r="AQ2974" s="388">
        <v>44561</v>
      </c>
      <c r="AS2974" t="s">
        <v>2806</v>
      </c>
      <c r="AT2974" s="388">
        <v>44567</v>
      </c>
      <c r="AU2974" t="s">
        <v>1756</v>
      </c>
      <c r="AV2974" t="s">
        <v>1756</v>
      </c>
      <c r="AZ2974" t="s">
        <v>2807</v>
      </c>
      <c r="BA2974" t="s">
        <v>1767</v>
      </c>
      <c r="BB2974" t="s">
        <v>7798</v>
      </c>
      <c r="BC2974" t="s">
        <v>7799</v>
      </c>
      <c r="BD2974" t="s">
        <v>1756</v>
      </c>
      <c r="BE2974" t="s">
        <v>7333</v>
      </c>
      <c r="BF2974" t="s">
        <v>823</v>
      </c>
    </row>
    <row r="2975" spans="1:58">
      <c r="A2975" t="s">
        <v>829</v>
      </c>
      <c r="B2975">
        <v>6</v>
      </c>
      <c r="C2975">
        <v>0</v>
      </c>
      <c r="D2975">
        <v>10883</v>
      </c>
      <c r="E2975" t="s">
        <v>7797</v>
      </c>
      <c r="F2975">
        <v>53510611</v>
      </c>
      <c r="G2975" t="s">
        <v>2041</v>
      </c>
      <c r="H2975">
        <v>0</v>
      </c>
      <c r="I2975" t="s">
        <v>2056</v>
      </c>
      <c r="J2975">
        <v>210</v>
      </c>
      <c r="K2975">
        <v>1</v>
      </c>
      <c r="L2975" t="s">
        <v>1755</v>
      </c>
      <c r="M2975" t="s">
        <v>1756</v>
      </c>
      <c r="N2975" t="s">
        <v>1756</v>
      </c>
      <c r="P2975" t="s">
        <v>1757</v>
      </c>
      <c r="Q2975" s="387">
        <v>210</v>
      </c>
      <c r="R2975">
        <v>27.3</v>
      </c>
      <c r="S2975">
        <v>237.29999999999998</v>
      </c>
      <c r="T2975" s="388">
        <v>44542</v>
      </c>
      <c r="U2975">
        <v>0</v>
      </c>
      <c r="V2975" t="s">
        <v>836</v>
      </c>
      <c r="W2975" s="388">
        <v>44578</v>
      </c>
      <c r="X2975">
        <v>175</v>
      </c>
      <c r="Y2975">
        <v>0</v>
      </c>
      <c r="Z2975">
        <v>0</v>
      </c>
      <c r="AA2975" t="s">
        <v>1758</v>
      </c>
      <c r="AB2975" t="s">
        <v>7329</v>
      </c>
      <c r="AD2975" t="s">
        <v>2045</v>
      </c>
      <c r="AE2975" t="s">
        <v>2046</v>
      </c>
      <c r="AI2975" t="s">
        <v>1761</v>
      </c>
      <c r="AL2975" t="s">
        <v>7422</v>
      </c>
      <c r="AM2975">
        <v>6</v>
      </c>
      <c r="AN2975" t="s">
        <v>2851</v>
      </c>
      <c r="AO2975" t="s">
        <v>2852</v>
      </c>
      <c r="AP2975">
        <v>0</v>
      </c>
      <c r="AQ2975" s="388">
        <v>44561</v>
      </c>
      <c r="AS2975" t="s">
        <v>2806</v>
      </c>
      <c r="AT2975" s="388">
        <v>44567</v>
      </c>
      <c r="AU2975" t="s">
        <v>1756</v>
      </c>
      <c r="AV2975" t="s">
        <v>1756</v>
      </c>
      <c r="AZ2975" t="s">
        <v>2807</v>
      </c>
      <c r="BA2975" t="s">
        <v>1767</v>
      </c>
      <c r="BB2975" t="s">
        <v>7800</v>
      </c>
      <c r="BC2975" t="s">
        <v>7801</v>
      </c>
      <c r="BD2975" t="s">
        <v>1756</v>
      </c>
      <c r="BE2975" t="s">
        <v>7333</v>
      </c>
      <c r="BF2975" t="s">
        <v>823</v>
      </c>
    </row>
    <row r="2976" spans="1:58">
      <c r="A2976" t="s">
        <v>829</v>
      </c>
      <c r="B2976">
        <v>6</v>
      </c>
      <c r="C2976">
        <v>0</v>
      </c>
      <c r="D2976">
        <v>10883</v>
      </c>
      <c r="E2976" t="s">
        <v>7797</v>
      </c>
      <c r="F2976">
        <v>53510611</v>
      </c>
      <c r="G2976" t="s">
        <v>2041</v>
      </c>
      <c r="H2976">
        <v>0</v>
      </c>
      <c r="I2976" t="s">
        <v>7382</v>
      </c>
      <c r="J2976">
        <v>80</v>
      </c>
      <c r="K2976">
        <v>4</v>
      </c>
      <c r="M2976" t="s">
        <v>1757</v>
      </c>
      <c r="N2976" t="s">
        <v>1757</v>
      </c>
      <c r="O2976" t="s">
        <v>1756</v>
      </c>
      <c r="P2976" t="s">
        <v>1756</v>
      </c>
      <c r="Q2976" s="387">
        <v>320</v>
      </c>
      <c r="R2976">
        <v>41.6</v>
      </c>
      <c r="S2976">
        <v>361.59999999999997</v>
      </c>
      <c r="T2976" s="388">
        <v>44542</v>
      </c>
      <c r="U2976">
        <v>0</v>
      </c>
      <c r="V2976" t="s">
        <v>836</v>
      </c>
      <c r="W2976" s="388">
        <v>44578</v>
      </c>
      <c r="X2976">
        <v>175</v>
      </c>
      <c r="Y2976">
        <v>0</v>
      </c>
      <c r="Z2976">
        <v>0</v>
      </c>
      <c r="AA2976" t="s">
        <v>1758</v>
      </c>
      <c r="AB2976" t="s">
        <v>7329</v>
      </c>
      <c r="AD2976" t="s">
        <v>2045</v>
      </c>
      <c r="AE2976" t="s">
        <v>2046</v>
      </c>
      <c r="AI2976" t="s">
        <v>1761</v>
      </c>
      <c r="AL2976" t="s">
        <v>7422</v>
      </c>
      <c r="AM2976">
        <v>6</v>
      </c>
      <c r="AN2976" t="s">
        <v>2851</v>
      </c>
      <c r="AO2976" t="s">
        <v>2852</v>
      </c>
      <c r="AP2976">
        <v>0</v>
      </c>
      <c r="AQ2976" s="388">
        <v>44561</v>
      </c>
      <c r="AS2976" t="s">
        <v>2806</v>
      </c>
      <c r="AT2976" s="388">
        <v>44567</v>
      </c>
      <c r="AU2976" t="s">
        <v>1756</v>
      </c>
      <c r="AV2976" t="s">
        <v>1756</v>
      </c>
      <c r="AZ2976" t="s">
        <v>2807</v>
      </c>
      <c r="BA2976" t="s">
        <v>1767</v>
      </c>
      <c r="BB2976" t="s">
        <v>7802</v>
      </c>
      <c r="BC2976" t="s">
        <v>7803</v>
      </c>
      <c r="BD2976" t="s">
        <v>1756</v>
      </c>
      <c r="BE2976" t="s">
        <v>7333</v>
      </c>
      <c r="BF2976" t="s">
        <v>823</v>
      </c>
    </row>
    <row r="2977" spans="1:58">
      <c r="A2977" t="s">
        <v>829</v>
      </c>
      <c r="B2977">
        <v>6</v>
      </c>
      <c r="C2977">
        <v>0</v>
      </c>
      <c r="D2977">
        <v>10772</v>
      </c>
      <c r="E2977" t="s">
        <v>7804</v>
      </c>
      <c r="F2977">
        <v>53510611</v>
      </c>
      <c r="G2977" t="s">
        <v>2041</v>
      </c>
      <c r="H2977">
        <v>0</v>
      </c>
      <c r="I2977" t="s">
        <v>2052</v>
      </c>
      <c r="J2977">
        <v>75</v>
      </c>
      <c r="K2977">
        <v>3.5</v>
      </c>
      <c r="L2977" t="s">
        <v>1771</v>
      </c>
      <c r="M2977" t="s">
        <v>1756</v>
      </c>
      <c r="N2977" t="s">
        <v>1756</v>
      </c>
      <c r="O2977" t="s">
        <v>2053</v>
      </c>
      <c r="P2977" t="s">
        <v>1757</v>
      </c>
      <c r="Q2977" s="387">
        <v>262.5</v>
      </c>
      <c r="R2977">
        <v>34.125</v>
      </c>
      <c r="S2977">
        <v>296.625</v>
      </c>
      <c r="T2977" s="388">
        <v>44541</v>
      </c>
      <c r="U2977">
        <v>0</v>
      </c>
      <c r="V2977" t="s">
        <v>836</v>
      </c>
      <c r="W2977" s="388">
        <v>44578</v>
      </c>
      <c r="X2977">
        <v>175</v>
      </c>
      <c r="Y2977">
        <v>0</v>
      </c>
      <c r="Z2977">
        <v>0</v>
      </c>
      <c r="AA2977" t="s">
        <v>1758</v>
      </c>
      <c r="AB2977" t="s">
        <v>7329</v>
      </c>
      <c r="AD2977" t="s">
        <v>2045</v>
      </c>
      <c r="AE2977" t="s">
        <v>2046</v>
      </c>
      <c r="AI2977" t="s">
        <v>1761</v>
      </c>
      <c r="AL2977" t="s">
        <v>7805</v>
      </c>
      <c r="AM2977">
        <v>6</v>
      </c>
      <c r="AN2977" t="s">
        <v>7561</v>
      </c>
      <c r="AO2977" t="s">
        <v>7562</v>
      </c>
      <c r="AP2977">
        <v>0</v>
      </c>
      <c r="AQ2977" s="388">
        <v>44542</v>
      </c>
      <c r="AS2977" t="s">
        <v>2806</v>
      </c>
      <c r="AT2977" s="388">
        <v>44546</v>
      </c>
      <c r="AU2977" t="s">
        <v>1756</v>
      </c>
      <c r="AV2977" t="s">
        <v>1756</v>
      </c>
      <c r="AZ2977" t="s">
        <v>2807</v>
      </c>
      <c r="BA2977" t="s">
        <v>1767</v>
      </c>
      <c r="BB2977" t="s">
        <v>7806</v>
      </c>
      <c r="BC2977" t="s">
        <v>7807</v>
      </c>
      <c r="BD2977" t="s">
        <v>1756</v>
      </c>
      <c r="BE2977" t="s">
        <v>7333</v>
      </c>
      <c r="BF2977" t="s">
        <v>823</v>
      </c>
    </row>
    <row r="2978" spans="1:58">
      <c r="A2978" t="s">
        <v>829</v>
      </c>
      <c r="B2978">
        <v>6</v>
      </c>
      <c r="C2978">
        <v>0</v>
      </c>
      <c r="D2978">
        <v>10772</v>
      </c>
      <c r="E2978" t="s">
        <v>7804</v>
      </c>
      <c r="F2978">
        <v>53510611</v>
      </c>
      <c r="G2978" t="s">
        <v>2041</v>
      </c>
      <c r="H2978">
        <v>0</v>
      </c>
      <c r="I2978" t="s">
        <v>2247</v>
      </c>
      <c r="J2978">
        <v>131.47999999999999</v>
      </c>
      <c r="K2978">
        <v>3.5</v>
      </c>
      <c r="L2978" t="s">
        <v>2063</v>
      </c>
      <c r="M2978" t="s">
        <v>2248</v>
      </c>
      <c r="N2978" t="s">
        <v>1757</v>
      </c>
      <c r="O2978" t="s">
        <v>1756</v>
      </c>
      <c r="P2978" t="s">
        <v>1756</v>
      </c>
      <c r="Q2978" s="387">
        <v>460.18</v>
      </c>
      <c r="R2978">
        <v>59.823399999999999</v>
      </c>
      <c r="S2978">
        <v>520.00339999999994</v>
      </c>
      <c r="T2978" s="388">
        <v>44541</v>
      </c>
      <c r="U2978">
        <v>0</v>
      </c>
      <c r="V2978" t="s">
        <v>836</v>
      </c>
      <c r="W2978" s="388">
        <v>44578</v>
      </c>
      <c r="X2978">
        <v>175</v>
      </c>
      <c r="Y2978">
        <v>0</v>
      </c>
      <c r="Z2978">
        <v>0</v>
      </c>
      <c r="AA2978" t="s">
        <v>1758</v>
      </c>
      <c r="AB2978" t="s">
        <v>7329</v>
      </c>
      <c r="AD2978" t="s">
        <v>2045</v>
      </c>
      <c r="AE2978" t="s">
        <v>2046</v>
      </c>
      <c r="AI2978" t="s">
        <v>1761</v>
      </c>
      <c r="AL2978" t="s">
        <v>7805</v>
      </c>
      <c r="AM2978">
        <v>6</v>
      </c>
      <c r="AN2978" t="s">
        <v>7561</v>
      </c>
      <c r="AO2978" t="s">
        <v>7562</v>
      </c>
      <c r="AP2978">
        <v>0</v>
      </c>
      <c r="AQ2978" s="388">
        <v>44542</v>
      </c>
      <c r="AS2978" t="s">
        <v>2806</v>
      </c>
      <c r="AT2978" s="388">
        <v>44546</v>
      </c>
      <c r="AU2978" t="s">
        <v>1756</v>
      </c>
      <c r="AV2978" t="s">
        <v>1756</v>
      </c>
      <c r="AZ2978" t="s">
        <v>2807</v>
      </c>
      <c r="BA2978" t="s">
        <v>1767</v>
      </c>
      <c r="BB2978" t="s">
        <v>7808</v>
      </c>
      <c r="BC2978" t="s">
        <v>7809</v>
      </c>
      <c r="BD2978" t="s">
        <v>1756</v>
      </c>
      <c r="BE2978" t="s">
        <v>7333</v>
      </c>
      <c r="BF2978" t="s">
        <v>823</v>
      </c>
    </row>
    <row r="2979" spans="1:58">
      <c r="A2979" t="s">
        <v>829</v>
      </c>
      <c r="B2979">
        <v>6</v>
      </c>
      <c r="C2979">
        <v>0</v>
      </c>
      <c r="D2979">
        <v>10778</v>
      </c>
      <c r="E2979" t="s">
        <v>7810</v>
      </c>
      <c r="F2979">
        <v>53510611</v>
      </c>
      <c r="G2979" t="s">
        <v>2041</v>
      </c>
      <c r="H2979">
        <v>0</v>
      </c>
      <c r="I2979" t="s">
        <v>7482</v>
      </c>
      <c r="J2979">
        <v>70</v>
      </c>
      <c r="K2979">
        <v>3</v>
      </c>
      <c r="L2979" t="s">
        <v>1771</v>
      </c>
      <c r="M2979" t="s">
        <v>1756</v>
      </c>
      <c r="N2979" t="s">
        <v>1756</v>
      </c>
      <c r="O2979" t="s">
        <v>2104</v>
      </c>
      <c r="P2979" t="s">
        <v>1757</v>
      </c>
      <c r="Q2979" s="387">
        <v>210</v>
      </c>
      <c r="R2979">
        <v>27.3</v>
      </c>
      <c r="S2979">
        <v>237.29999999999998</v>
      </c>
      <c r="T2979" s="388">
        <v>44541</v>
      </c>
      <c r="U2979">
        <v>0</v>
      </c>
      <c r="V2979" t="s">
        <v>836</v>
      </c>
      <c r="W2979" s="388">
        <v>44578</v>
      </c>
      <c r="X2979">
        <v>175</v>
      </c>
      <c r="Y2979">
        <v>0</v>
      </c>
      <c r="Z2979">
        <v>0</v>
      </c>
      <c r="AA2979" t="s">
        <v>1758</v>
      </c>
      <c r="AB2979" t="s">
        <v>7329</v>
      </c>
      <c r="AD2979" t="s">
        <v>2045</v>
      </c>
      <c r="AE2979" t="s">
        <v>2046</v>
      </c>
      <c r="AI2979" t="s">
        <v>1761</v>
      </c>
      <c r="AL2979" t="s">
        <v>7540</v>
      </c>
      <c r="AM2979">
        <v>6</v>
      </c>
      <c r="AN2979" t="s">
        <v>7541</v>
      </c>
      <c r="AO2979" t="s">
        <v>7542</v>
      </c>
      <c r="AP2979">
        <v>0</v>
      </c>
      <c r="AQ2979" s="388">
        <v>44542</v>
      </c>
      <c r="AS2979" t="s">
        <v>2806</v>
      </c>
      <c r="AT2979" s="388">
        <v>44546</v>
      </c>
      <c r="AU2979" t="s">
        <v>1756</v>
      </c>
      <c r="AV2979" t="s">
        <v>1756</v>
      </c>
      <c r="AZ2979" t="s">
        <v>2807</v>
      </c>
      <c r="BA2979" t="s">
        <v>1767</v>
      </c>
      <c r="BB2979" t="s">
        <v>7811</v>
      </c>
      <c r="BC2979" t="s">
        <v>7812</v>
      </c>
      <c r="BD2979" t="s">
        <v>1756</v>
      </c>
      <c r="BE2979" t="s">
        <v>7333</v>
      </c>
      <c r="BF2979" t="s">
        <v>823</v>
      </c>
    </row>
    <row r="2980" spans="1:58">
      <c r="A2980" t="s">
        <v>829</v>
      </c>
      <c r="B2980">
        <v>6</v>
      </c>
      <c r="C2980">
        <v>0</v>
      </c>
      <c r="D2980">
        <v>10778</v>
      </c>
      <c r="E2980" t="s">
        <v>7810</v>
      </c>
      <c r="F2980">
        <v>53510611</v>
      </c>
      <c r="G2980" t="s">
        <v>2041</v>
      </c>
      <c r="H2980">
        <v>0</v>
      </c>
      <c r="I2980" t="s">
        <v>7382</v>
      </c>
      <c r="J2980">
        <v>80</v>
      </c>
      <c r="K2980">
        <v>3</v>
      </c>
      <c r="M2980" t="s">
        <v>1757</v>
      </c>
      <c r="N2980" t="s">
        <v>1757</v>
      </c>
      <c r="O2980" t="s">
        <v>1756</v>
      </c>
      <c r="P2980" t="s">
        <v>1756</v>
      </c>
      <c r="Q2980" s="387">
        <v>240</v>
      </c>
      <c r="R2980">
        <v>31.200000000000003</v>
      </c>
      <c r="S2980">
        <v>271.2</v>
      </c>
      <c r="T2980" s="388">
        <v>44541</v>
      </c>
      <c r="U2980">
        <v>0</v>
      </c>
      <c r="V2980" t="s">
        <v>836</v>
      </c>
      <c r="W2980" s="388">
        <v>44578</v>
      </c>
      <c r="X2980">
        <v>175</v>
      </c>
      <c r="Y2980">
        <v>0</v>
      </c>
      <c r="Z2980">
        <v>0</v>
      </c>
      <c r="AA2980" t="s">
        <v>1758</v>
      </c>
      <c r="AB2980" t="s">
        <v>7329</v>
      </c>
      <c r="AD2980" t="s">
        <v>2045</v>
      </c>
      <c r="AE2980" t="s">
        <v>2046</v>
      </c>
      <c r="AI2980" t="s">
        <v>1761</v>
      </c>
      <c r="AL2980" t="s">
        <v>7540</v>
      </c>
      <c r="AM2980">
        <v>6</v>
      </c>
      <c r="AN2980" t="s">
        <v>7541</v>
      </c>
      <c r="AO2980" t="s">
        <v>7542</v>
      </c>
      <c r="AP2980">
        <v>0</v>
      </c>
      <c r="AQ2980" s="388">
        <v>44542</v>
      </c>
      <c r="AS2980" t="s">
        <v>2806</v>
      </c>
      <c r="AT2980" s="388">
        <v>44546</v>
      </c>
      <c r="AU2980" t="s">
        <v>1756</v>
      </c>
      <c r="AV2980" t="s">
        <v>1756</v>
      </c>
      <c r="AZ2980" t="s">
        <v>2807</v>
      </c>
      <c r="BA2980" t="s">
        <v>1767</v>
      </c>
      <c r="BB2980" t="s">
        <v>7813</v>
      </c>
      <c r="BC2980" t="s">
        <v>7814</v>
      </c>
      <c r="BD2980" t="s">
        <v>1756</v>
      </c>
      <c r="BE2980" t="s">
        <v>7333</v>
      </c>
      <c r="BF2980" t="s">
        <v>823</v>
      </c>
    </row>
    <row r="2981" spans="1:58">
      <c r="A2981" t="s">
        <v>829</v>
      </c>
      <c r="B2981">
        <v>6</v>
      </c>
      <c r="C2981">
        <v>0</v>
      </c>
      <c r="D2981">
        <v>10777</v>
      </c>
      <c r="E2981" t="s">
        <v>7815</v>
      </c>
      <c r="F2981">
        <v>53510611</v>
      </c>
      <c r="G2981" t="s">
        <v>2041</v>
      </c>
      <c r="H2981">
        <v>0</v>
      </c>
      <c r="I2981" t="s">
        <v>7482</v>
      </c>
      <c r="J2981">
        <v>70</v>
      </c>
      <c r="K2981">
        <v>4</v>
      </c>
      <c r="L2981" t="s">
        <v>1771</v>
      </c>
      <c r="M2981" t="s">
        <v>1756</v>
      </c>
      <c r="N2981" t="s">
        <v>1756</v>
      </c>
      <c r="O2981" t="s">
        <v>2104</v>
      </c>
      <c r="P2981" t="s">
        <v>1757</v>
      </c>
      <c r="Q2981" s="387">
        <v>280</v>
      </c>
      <c r="R2981">
        <v>36.4</v>
      </c>
      <c r="S2981">
        <v>316.39999999999998</v>
      </c>
      <c r="T2981" s="388">
        <v>44541</v>
      </c>
      <c r="U2981">
        <v>0</v>
      </c>
      <c r="V2981" t="s">
        <v>836</v>
      </c>
      <c r="W2981" s="388">
        <v>44578</v>
      </c>
      <c r="X2981">
        <v>175</v>
      </c>
      <c r="Y2981">
        <v>0</v>
      </c>
      <c r="Z2981">
        <v>0</v>
      </c>
      <c r="AA2981" t="s">
        <v>1758</v>
      </c>
      <c r="AB2981" t="s">
        <v>7329</v>
      </c>
      <c r="AD2981" t="s">
        <v>2045</v>
      </c>
      <c r="AE2981" t="s">
        <v>2046</v>
      </c>
      <c r="AI2981" t="s">
        <v>1761</v>
      </c>
      <c r="AL2981" t="s">
        <v>7398</v>
      </c>
      <c r="AM2981">
        <v>6</v>
      </c>
      <c r="AN2981" t="s">
        <v>7571</v>
      </c>
      <c r="AO2981" t="s">
        <v>3277</v>
      </c>
      <c r="AP2981">
        <v>0</v>
      </c>
      <c r="AQ2981" s="388">
        <v>44542</v>
      </c>
      <c r="AS2981" t="s">
        <v>2806</v>
      </c>
      <c r="AT2981" s="388">
        <v>44546</v>
      </c>
      <c r="AU2981" t="s">
        <v>1756</v>
      </c>
      <c r="AV2981" t="s">
        <v>1756</v>
      </c>
      <c r="AZ2981" t="s">
        <v>2807</v>
      </c>
      <c r="BA2981" t="s">
        <v>1767</v>
      </c>
      <c r="BB2981" t="s">
        <v>7816</v>
      </c>
      <c r="BC2981" t="s">
        <v>7817</v>
      </c>
      <c r="BD2981" t="s">
        <v>1756</v>
      </c>
      <c r="BE2981" t="s">
        <v>7333</v>
      </c>
      <c r="BF2981" t="s">
        <v>823</v>
      </c>
    </row>
    <row r="2982" spans="1:58">
      <c r="A2982" t="s">
        <v>829</v>
      </c>
      <c r="B2982">
        <v>6</v>
      </c>
      <c r="C2982">
        <v>0</v>
      </c>
      <c r="D2982">
        <v>10777</v>
      </c>
      <c r="E2982" t="s">
        <v>7815</v>
      </c>
      <c r="F2982">
        <v>53510611</v>
      </c>
      <c r="G2982" t="s">
        <v>2041</v>
      </c>
      <c r="H2982">
        <v>0</v>
      </c>
      <c r="I2982" t="s">
        <v>7382</v>
      </c>
      <c r="J2982">
        <v>80</v>
      </c>
      <c r="K2982">
        <v>4</v>
      </c>
      <c r="M2982" t="s">
        <v>1757</v>
      </c>
      <c r="N2982" t="s">
        <v>1757</v>
      </c>
      <c r="O2982" t="s">
        <v>1756</v>
      </c>
      <c r="P2982" t="s">
        <v>1756</v>
      </c>
      <c r="Q2982" s="387">
        <v>320</v>
      </c>
      <c r="R2982">
        <v>41.6</v>
      </c>
      <c r="S2982">
        <v>361.59999999999997</v>
      </c>
      <c r="T2982" s="388">
        <v>44541</v>
      </c>
      <c r="U2982">
        <v>0</v>
      </c>
      <c r="V2982" t="s">
        <v>836</v>
      </c>
      <c r="W2982" s="388">
        <v>44578</v>
      </c>
      <c r="X2982">
        <v>175</v>
      </c>
      <c r="Y2982">
        <v>0</v>
      </c>
      <c r="Z2982">
        <v>0</v>
      </c>
      <c r="AA2982" t="s">
        <v>1758</v>
      </c>
      <c r="AB2982" t="s">
        <v>7329</v>
      </c>
      <c r="AD2982" t="s">
        <v>2045</v>
      </c>
      <c r="AE2982" t="s">
        <v>2046</v>
      </c>
      <c r="AI2982" t="s">
        <v>1761</v>
      </c>
      <c r="AL2982" t="s">
        <v>7398</v>
      </c>
      <c r="AM2982">
        <v>6</v>
      </c>
      <c r="AN2982" t="s">
        <v>7571</v>
      </c>
      <c r="AO2982" t="s">
        <v>3277</v>
      </c>
      <c r="AP2982">
        <v>0</v>
      </c>
      <c r="AQ2982" s="388">
        <v>44542</v>
      </c>
      <c r="AS2982" t="s">
        <v>2806</v>
      </c>
      <c r="AT2982" s="388">
        <v>44546</v>
      </c>
      <c r="AU2982" t="s">
        <v>1756</v>
      </c>
      <c r="AV2982" t="s">
        <v>1756</v>
      </c>
      <c r="AZ2982" t="s">
        <v>2807</v>
      </c>
      <c r="BA2982" t="s">
        <v>1767</v>
      </c>
      <c r="BB2982" t="s">
        <v>7818</v>
      </c>
      <c r="BC2982" t="s">
        <v>7819</v>
      </c>
      <c r="BD2982" t="s">
        <v>1756</v>
      </c>
      <c r="BE2982" t="s">
        <v>7333</v>
      </c>
      <c r="BF2982" t="s">
        <v>823</v>
      </c>
    </row>
    <row r="2983" spans="1:58">
      <c r="A2983" t="s">
        <v>829</v>
      </c>
      <c r="B2983">
        <v>6</v>
      </c>
      <c r="C2983">
        <v>0</v>
      </c>
      <c r="D2983">
        <v>10776</v>
      </c>
      <c r="E2983" t="s">
        <v>7820</v>
      </c>
      <c r="F2983">
        <v>53510611</v>
      </c>
      <c r="G2983" t="s">
        <v>2041</v>
      </c>
      <c r="H2983">
        <v>0</v>
      </c>
      <c r="I2983" t="s">
        <v>7482</v>
      </c>
      <c r="J2983">
        <v>70</v>
      </c>
      <c r="K2983">
        <v>4</v>
      </c>
      <c r="L2983" t="s">
        <v>1771</v>
      </c>
      <c r="M2983" t="s">
        <v>1756</v>
      </c>
      <c r="N2983" t="s">
        <v>1756</v>
      </c>
      <c r="O2983" t="s">
        <v>2104</v>
      </c>
      <c r="P2983" t="s">
        <v>1757</v>
      </c>
      <c r="Q2983" s="387">
        <v>280</v>
      </c>
      <c r="R2983">
        <v>36.4</v>
      </c>
      <c r="S2983">
        <v>316.39999999999998</v>
      </c>
      <c r="T2983" s="388">
        <v>44541</v>
      </c>
      <c r="U2983">
        <v>0</v>
      </c>
      <c r="V2983" t="s">
        <v>836</v>
      </c>
      <c r="W2983" s="388">
        <v>44578</v>
      </c>
      <c r="X2983">
        <v>175</v>
      </c>
      <c r="Y2983">
        <v>0</v>
      </c>
      <c r="Z2983">
        <v>0</v>
      </c>
      <c r="AA2983" t="s">
        <v>1758</v>
      </c>
      <c r="AB2983" t="s">
        <v>7329</v>
      </c>
      <c r="AD2983" t="s">
        <v>2045</v>
      </c>
      <c r="AE2983" t="s">
        <v>2046</v>
      </c>
      <c r="AI2983" t="s">
        <v>1761</v>
      </c>
      <c r="AL2983" t="s">
        <v>7422</v>
      </c>
      <c r="AM2983">
        <v>6</v>
      </c>
      <c r="AN2983" t="s">
        <v>2851</v>
      </c>
      <c r="AO2983" t="s">
        <v>2852</v>
      </c>
      <c r="AP2983">
        <v>0</v>
      </c>
      <c r="AQ2983" s="388">
        <v>44542</v>
      </c>
      <c r="AS2983" t="s">
        <v>2806</v>
      </c>
      <c r="AT2983" s="388">
        <v>44546</v>
      </c>
      <c r="AU2983" t="s">
        <v>1756</v>
      </c>
      <c r="AV2983" t="s">
        <v>1756</v>
      </c>
      <c r="AZ2983" t="s">
        <v>2807</v>
      </c>
      <c r="BA2983" t="s">
        <v>1767</v>
      </c>
      <c r="BB2983" t="s">
        <v>7821</v>
      </c>
      <c r="BC2983" t="s">
        <v>7822</v>
      </c>
      <c r="BD2983" t="s">
        <v>1756</v>
      </c>
      <c r="BE2983" t="s">
        <v>7333</v>
      </c>
      <c r="BF2983" t="s">
        <v>823</v>
      </c>
    </row>
    <row r="2984" spans="1:58">
      <c r="A2984" t="s">
        <v>829</v>
      </c>
      <c r="B2984">
        <v>6</v>
      </c>
      <c r="C2984">
        <v>0</v>
      </c>
      <c r="D2984">
        <v>10776</v>
      </c>
      <c r="E2984" t="s">
        <v>7820</v>
      </c>
      <c r="F2984">
        <v>53510611</v>
      </c>
      <c r="G2984" t="s">
        <v>2041</v>
      </c>
      <c r="H2984">
        <v>0</v>
      </c>
      <c r="I2984" t="s">
        <v>2056</v>
      </c>
      <c r="J2984">
        <v>210</v>
      </c>
      <c r="K2984">
        <v>1</v>
      </c>
      <c r="L2984" t="s">
        <v>1755</v>
      </c>
      <c r="M2984" t="s">
        <v>1756</v>
      </c>
      <c r="N2984" t="s">
        <v>1756</v>
      </c>
      <c r="P2984" t="s">
        <v>1757</v>
      </c>
      <c r="Q2984" s="387">
        <v>210</v>
      </c>
      <c r="R2984">
        <v>27.3</v>
      </c>
      <c r="S2984">
        <v>237.29999999999998</v>
      </c>
      <c r="T2984" s="388">
        <v>44541</v>
      </c>
      <c r="U2984">
        <v>0</v>
      </c>
      <c r="V2984" t="s">
        <v>836</v>
      </c>
      <c r="W2984" s="388">
        <v>44578</v>
      </c>
      <c r="X2984">
        <v>175</v>
      </c>
      <c r="Y2984">
        <v>0</v>
      </c>
      <c r="Z2984">
        <v>0</v>
      </c>
      <c r="AA2984" t="s">
        <v>1758</v>
      </c>
      <c r="AB2984" t="s">
        <v>7329</v>
      </c>
      <c r="AD2984" t="s">
        <v>2045</v>
      </c>
      <c r="AE2984" t="s">
        <v>2046</v>
      </c>
      <c r="AI2984" t="s">
        <v>1761</v>
      </c>
      <c r="AL2984" t="s">
        <v>7422</v>
      </c>
      <c r="AM2984">
        <v>6</v>
      </c>
      <c r="AN2984" t="s">
        <v>2851</v>
      </c>
      <c r="AO2984" t="s">
        <v>2852</v>
      </c>
      <c r="AP2984">
        <v>0</v>
      </c>
      <c r="AQ2984" s="388">
        <v>44542</v>
      </c>
      <c r="AS2984" t="s">
        <v>2806</v>
      </c>
      <c r="AT2984" s="388">
        <v>44546</v>
      </c>
      <c r="AU2984" t="s">
        <v>1756</v>
      </c>
      <c r="AV2984" t="s">
        <v>1756</v>
      </c>
      <c r="AZ2984" t="s">
        <v>2807</v>
      </c>
      <c r="BA2984" t="s">
        <v>1767</v>
      </c>
      <c r="BB2984" t="s">
        <v>7823</v>
      </c>
      <c r="BC2984" t="s">
        <v>7824</v>
      </c>
      <c r="BD2984" t="s">
        <v>1756</v>
      </c>
      <c r="BE2984" t="s">
        <v>7333</v>
      </c>
      <c r="BF2984" t="s">
        <v>823</v>
      </c>
    </row>
    <row r="2985" spans="1:58">
      <c r="A2985" t="s">
        <v>829</v>
      </c>
      <c r="B2985">
        <v>6</v>
      </c>
      <c r="C2985">
        <v>0</v>
      </c>
      <c r="D2985">
        <v>10776</v>
      </c>
      <c r="E2985" t="s">
        <v>7820</v>
      </c>
      <c r="F2985">
        <v>53510611</v>
      </c>
      <c r="G2985" t="s">
        <v>2041</v>
      </c>
      <c r="H2985">
        <v>0</v>
      </c>
      <c r="I2985" t="s">
        <v>7382</v>
      </c>
      <c r="J2985">
        <v>80</v>
      </c>
      <c r="K2985">
        <v>4</v>
      </c>
      <c r="M2985" t="s">
        <v>1757</v>
      </c>
      <c r="N2985" t="s">
        <v>1757</v>
      </c>
      <c r="O2985" t="s">
        <v>1756</v>
      </c>
      <c r="P2985" t="s">
        <v>1756</v>
      </c>
      <c r="Q2985" s="387">
        <v>320</v>
      </c>
      <c r="R2985">
        <v>41.6</v>
      </c>
      <c r="S2985">
        <v>361.59999999999997</v>
      </c>
      <c r="T2985" s="388">
        <v>44541</v>
      </c>
      <c r="U2985">
        <v>0</v>
      </c>
      <c r="V2985" t="s">
        <v>836</v>
      </c>
      <c r="W2985" s="388">
        <v>44578</v>
      </c>
      <c r="X2985">
        <v>175</v>
      </c>
      <c r="Y2985">
        <v>0</v>
      </c>
      <c r="Z2985">
        <v>0</v>
      </c>
      <c r="AA2985" t="s">
        <v>1758</v>
      </c>
      <c r="AB2985" t="s">
        <v>7329</v>
      </c>
      <c r="AD2985" t="s">
        <v>2045</v>
      </c>
      <c r="AE2985" t="s">
        <v>2046</v>
      </c>
      <c r="AI2985" t="s">
        <v>1761</v>
      </c>
      <c r="AL2985" t="s">
        <v>7422</v>
      </c>
      <c r="AM2985">
        <v>6</v>
      </c>
      <c r="AN2985" t="s">
        <v>2851</v>
      </c>
      <c r="AO2985" t="s">
        <v>2852</v>
      </c>
      <c r="AP2985">
        <v>0</v>
      </c>
      <c r="AQ2985" s="388">
        <v>44542</v>
      </c>
      <c r="AS2985" t="s">
        <v>2806</v>
      </c>
      <c r="AT2985" s="388">
        <v>44546</v>
      </c>
      <c r="AU2985" t="s">
        <v>1756</v>
      </c>
      <c r="AV2985" t="s">
        <v>1756</v>
      </c>
      <c r="AZ2985" t="s">
        <v>2807</v>
      </c>
      <c r="BA2985" t="s">
        <v>1767</v>
      </c>
      <c r="BB2985" t="s">
        <v>7825</v>
      </c>
      <c r="BC2985" t="s">
        <v>7826</v>
      </c>
      <c r="BD2985" t="s">
        <v>1756</v>
      </c>
      <c r="BE2985" t="s">
        <v>7333</v>
      </c>
      <c r="BF2985" t="s">
        <v>823</v>
      </c>
    </row>
    <row r="2986" spans="1:58">
      <c r="A2986" t="s">
        <v>829</v>
      </c>
      <c r="B2986">
        <v>6</v>
      </c>
      <c r="C2986">
        <v>0</v>
      </c>
      <c r="D2986">
        <v>10644</v>
      </c>
      <c r="E2986" t="s">
        <v>7827</v>
      </c>
      <c r="F2986">
        <v>53510611</v>
      </c>
      <c r="G2986" t="s">
        <v>2041</v>
      </c>
      <c r="H2986">
        <v>0</v>
      </c>
      <c r="I2986" t="s">
        <v>5494</v>
      </c>
      <c r="J2986">
        <v>1</v>
      </c>
      <c r="K2986">
        <v>1914</v>
      </c>
      <c r="L2986" t="s">
        <v>52</v>
      </c>
      <c r="M2986" t="s">
        <v>1756</v>
      </c>
      <c r="N2986" t="s">
        <v>1756</v>
      </c>
      <c r="O2986" t="s">
        <v>1756</v>
      </c>
      <c r="P2986" t="s">
        <v>1756</v>
      </c>
      <c r="Q2986" s="387">
        <v>1914</v>
      </c>
      <c r="R2986">
        <v>248.82000000000002</v>
      </c>
      <c r="S2986">
        <v>2162.8199999999997</v>
      </c>
      <c r="T2986" s="388">
        <v>44531</v>
      </c>
      <c r="U2986">
        <v>0</v>
      </c>
      <c r="V2986" t="s">
        <v>836</v>
      </c>
      <c r="W2986" s="388">
        <v>44578</v>
      </c>
      <c r="X2986">
        <v>175</v>
      </c>
      <c r="Y2986">
        <v>0</v>
      </c>
      <c r="Z2986">
        <v>0</v>
      </c>
      <c r="AA2986" t="s">
        <v>1758</v>
      </c>
      <c r="AB2986" t="s">
        <v>7329</v>
      </c>
      <c r="AD2986" t="s">
        <v>2045</v>
      </c>
      <c r="AE2986" t="s">
        <v>2046</v>
      </c>
      <c r="AG2986" t="s">
        <v>7828</v>
      </c>
      <c r="AI2986" t="s">
        <v>1761</v>
      </c>
      <c r="AL2986" t="s">
        <v>7829</v>
      </c>
      <c r="AM2986">
        <v>6</v>
      </c>
      <c r="AN2986" t="s">
        <v>3522</v>
      </c>
      <c r="AO2986" t="s">
        <v>926</v>
      </c>
      <c r="AP2986">
        <v>0</v>
      </c>
      <c r="AQ2986" s="388">
        <v>44538</v>
      </c>
      <c r="AS2986" t="s">
        <v>2806</v>
      </c>
      <c r="AT2986" s="388">
        <v>44567</v>
      </c>
      <c r="AU2986" t="s">
        <v>7830</v>
      </c>
      <c r="AZ2986" t="s">
        <v>2807</v>
      </c>
      <c r="BA2986" t="s">
        <v>1767</v>
      </c>
      <c r="BB2986" t="s">
        <v>7831</v>
      </c>
      <c r="BC2986" t="s">
        <v>7832</v>
      </c>
      <c r="BD2986" t="s">
        <v>1756</v>
      </c>
      <c r="BE2986" t="s">
        <v>7333</v>
      </c>
      <c r="BF2986" t="s">
        <v>823</v>
      </c>
    </row>
    <row r="2987" spans="1:58">
      <c r="A2987" t="s">
        <v>829</v>
      </c>
      <c r="B2987">
        <v>6</v>
      </c>
      <c r="C2987">
        <v>0</v>
      </c>
      <c r="D2987">
        <v>11527</v>
      </c>
      <c r="E2987" t="s">
        <v>7833</v>
      </c>
      <c r="F2987">
        <v>53510611</v>
      </c>
      <c r="G2987" t="s">
        <v>2041</v>
      </c>
      <c r="H2987">
        <v>0</v>
      </c>
      <c r="I2987" t="s">
        <v>7482</v>
      </c>
      <c r="J2987">
        <v>70</v>
      </c>
      <c r="K2987">
        <v>11</v>
      </c>
      <c r="L2987" t="s">
        <v>1771</v>
      </c>
      <c r="M2987" t="s">
        <v>1756</v>
      </c>
      <c r="N2987" t="s">
        <v>1756</v>
      </c>
      <c r="O2987" t="s">
        <v>2104</v>
      </c>
      <c r="P2987" t="s">
        <v>1757</v>
      </c>
      <c r="Q2987" s="387">
        <v>770</v>
      </c>
      <c r="R2987">
        <v>100.10000000000001</v>
      </c>
      <c r="S2987">
        <v>870.09999999999991</v>
      </c>
      <c r="T2987" s="388">
        <v>44605</v>
      </c>
      <c r="U2987">
        <v>0</v>
      </c>
      <c r="V2987" t="s">
        <v>837</v>
      </c>
      <c r="W2987" s="388">
        <v>44615</v>
      </c>
      <c r="X2987">
        <v>177</v>
      </c>
      <c r="Y2987">
        <v>0</v>
      </c>
      <c r="Z2987">
        <v>0</v>
      </c>
      <c r="AA2987" t="s">
        <v>1758</v>
      </c>
      <c r="AB2987" t="s">
        <v>7329</v>
      </c>
      <c r="AD2987" t="s">
        <v>2045</v>
      </c>
      <c r="AE2987" t="s">
        <v>2046</v>
      </c>
      <c r="AI2987" t="s">
        <v>1761</v>
      </c>
      <c r="AL2987" t="s">
        <v>7379</v>
      </c>
      <c r="AM2987">
        <v>6</v>
      </c>
      <c r="AN2987" t="s">
        <v>7541</v>
      </c>
      <c r="AO2987" t="s">
        <v>7542</v>
      </c>
      <c r="AP2987">
        <v>0</v>
      </c>
      <c r="AQ2987" s="388">
        <v>44605</v>
      </c>
      <c r="AS2987" t="s">
        <v>2806</v>
      </c>
      <c r="AT2987" s="388">
        <v>44611</v>
      </c>
      <c r="AU2987" t="s">
        <v>1756</v>
      </c>
      <c r="AV2987" t="s">
        <v>1756</v>
      </c>
      <c r="AZ2987" t="s">
        <v>2807</v>
      </c>
      <c r="BA2987" t="s">
        <v>1767</v>
      </c>
      <c r="BB2987" t="s">
        <v>7834</v>
      </c>
      <c r="BC2987" t="s">
        <v>7835</v>
      </c>
      <c r="BD2987" t="s">
        <v>1756</v>
      </c>
      <c r="BE2987" t="s">
        <v>7333</v>
      </c>
      <c r="BF2987" t="s">
        <v>823</v>
      </c>
    </row>
    <row r="2988" spans="1:58">
      <c r="A2988" t="s">
        <v>829</v>
      </c>
      <c r="B2988">
        <v>6</v>
      </c>
      <c r="C2988">
        <v>0</v>
      </c>
      <c r="D2988">
        <v>11527</v>
      </c>
      <c r="E2988" t="s">
        <v>7833</v>
      </c>
      <c r="F2988">
        <v>53510611</v>
      </c>
      <c r="G2988" t="s">
        <v>2041</v>
      </c>
      <c r="H2988">
        <v>0</v>
      </c>
      <c r="I2988" t="s">
        <v>2052</v>
      </c>
      <c r="J2988">
        <v>75</v>
      </c>
      <c r="K2988">
        <v>4</v>
      </c>
      <c r="L2988" t="s">
        <v>1771</v>
      </c>
      <c r="M2988" t="s">
        <v>1756</v>
      </c>
      <c r="N2988" t="s">
        <v>1756</v>
      </c>
      <c r="O2988" t="s">
        <v>1757</v>
      </c>
      <c r="P2988" t="s">
        <v>1757</v>
      </c>
      <c r="Q2988" s="387">
        <v>300</v>
      </c>
      <c r="R2988">
        <v>39</v>
      </c>
      <c r="S2988">
        <v>338.99999999999994</v>
      </c>
      <c r="T2988" s="388">
        <v>44605</v>
      </c>
      <c r="U2988">
        <v>0</v>
      </c>
      <c r="V2988" t="s">
        <v>837</v>
      </c>
      <c r="W2988" s="388">
        <v>44615</v>
      </c>
      <c r="X2988">
        <v>177</v>
      </c>
      <c r="Y2988">
        <v>0</v>
      </c>
      <c r="Z2988">
        <v>0</v>
      </c>
      <c r="AA2988" t="s">
        <v>1758</v>
      </c>
      <c r="AB2988" t="s">
        <v>7329</v>
      </c>
      <c r="AD2988" t="s">
        <v>2045</v>
      </c>
      <c r="AE2988" t="s">
        <v>2046</v>
      </c>
      <c r="AI2988" t="s">
        <v>1761</v>
      </c>
      <c r="AL2988" t="s">
        <v>7379</v>
      </c>
      <c r="AM2988">
        <v>6</v>
      </c>
      <c r="AN2988" t="s">
        <v>7541</v>
      </c>
      <c r="AO2988" t="s">
        <v>7542</v>
      </c>
      <c r="AP2988">
        <v>0</v>
      </c>
      <c r="AQ2988" s="388">
        <v>44605</v>
      </c>
      <c r="AS2988" t="s">
        <v>2806</v>
      </c>
      <c r="AT2988" s="388">
        <v>44611</v>
      </c>
      <c r="AU2988" t="s">
        <v>1756</v>
      </c>
      <c r="AV2988" t="s">
        <v>1756</v>
      </c>
      <c r="AZ2988" t="s">
        <v>2807</v>
      </c>
      <c r="BA2988" t="s">
        <v>1767</v>
      </c>
      <c r="BB2988" t="s">
        <v>7836</v>
      </c>
      <c r="BC2988" t="s">
        <v>7837</v>
      </c>
      <c r="BD2988" t="s">
        <v>1756</v>
      </c>
      <c r="BE2988" t="s">
        <v>7333</v>
      </c>
      <c r="BF2988" t="s">
        <v>823</v>
      </c>
    </row>
    <row r="2989" spans="1:58">
      <c r="A2989" t="s">
        <v>829</v>
      </c>
      <c r="B2989">
        <v>6</v>
      </c>
      <c r="C2989">
        <v>0</v>
      </c>
      <c r="D2989">
        <v>11527</v>
      </c>
      <c r="E2989" t="s">
        <v>7833</v>
      </c>
      <c r="F2989">
        <v>53510611</v>
      </c>
      <c r="G2989" t="s">
        <v>2041</v>
      </c>
      <c r="H2989">
        <v>0</v>
      </c>
      <c r="I2989" t="s">
        <v>2056</v>
      </c>
      <c r="J2989">
        <v>210</v>
      </c>
      <c r="K2989">
        <v>1</v>
      </c>
      <c r="L2989" t="s">
        <v>1755</v>
      </c>
      <c r="M2989" t="s">
        <v>1756</v>
      </c>
      <c r="N2989" t="s">
        <v>1756</v>
      </c>
      <c r="P2989" t="s">
        <v>1757</v>
      </c>
      <c r="Q2989" s="387">
        <v>210</v>
      </c>
      <c r="R2989">
        <v>27.3</v>
      </c>
      <c r="S2989">
        <v>237.29999999999998</v>
      </c>
      <c r="T2989" s="388">
        <v>44605</v>
      </c>
      <c r="U2989">
        <v>0</v>
      </c>
      <c r="V2989" t="s">
        <v>837</v>
      </c>
      <c r="W2989" s="388">
        <v>44615</v>
      </c>
      <c r="X2989">
        <v>177</v>
      </c>
      <c r="Y2989">
        <v>0</v>
      </c>
      <c r="Z2989">
        <v>0</v>
      </c>
      <c r="AA2989" t="s">
        <v>1758</v>
      </c>
      <c r="AB2989" t="s">
        <v>7329</v>
      </c>
      <c r="AD2989" t="s">
        <v>2045</v>
      </c>
      <c r="AE2989" t="s">
        <v>2046</v>
      </c>
      <c r="AI2989" t="s">
        <v>1761</v>
      </c>
      <c r="AL2989" t="s">
        <v>7379</v>
      </c>
      <c r="AM2989">
        <v>6</v>
      </c>
      <c r="AN2989" t="s">
        <v>7541</v>
      </c>
      <c r="AO2989" t="s">
        <v>7542</v>
      </c>
      <c r="AP2989">
        <v>0</v>
      </c>
      <c r="AQ2989" s="388">
        <v>44605</v>
      </c>
      <c r="AS2989" t="s">
        <v>2806</v>
      </c>
      <c r="AT2989" s="388">
        <v>44611</v>
      </c>
      <c r="AU2989" t="s">
        <v>1756</v>
      </c>
      <c r="AV2989" t="s">
        <v>1756</v>
      </c>
      <c r="AZ2989" t="s">
        <v>2807</v>
      </c>
      <c r="BA2989" t="s">
        <v>1767</v>
      </c>
      <c r="BB2989" t="s">
        <v>7838</v>
      </c>
      <c r="BC2989" t="s">
        <v>7839</v>
      </c>
      <c r="BD2989" t="s">
        <v>1756</v>
      </c>
      <c r="BE2989" t="s">
        <v>7333</v>
      </c>
      <c r="BF2989" t="s">
        <v>823</v>
      </c>
    </row>
    <row r="2990" spans="1:58">
      <c r="A2990" t="s">
        <v>829</v>
      </c>
      <c r="B2990">
        <v>6</v>
      </c>
      <c r="C2990">
        <v>0</v>
      </c>
      <c r="D2990">
        <v>11527</v>
      </c>
      <c r="E2990" t="s">
        <v>7833</v>
      </c>
      <c r="F2990">
        <v>53510611</v>
      </c>
      <c r="G2990" t="s">
        <v>2041</v>
      </c>
      <c r="H2990">
        <v>0</v>
      </c>
      <c r="I2990" t="s">
        <v>7382</v>
      </c>
      <c r="J2990">
        <v>80</v>
      </c>
      <c r="K2990">
        <v>11</v>
      </c>
      <c r="M2990" t="s">
        <v>1757</v>
      </c>
      <c r="N2990" t="s">
        <v>1757</v>
      </c>
      <c r="O2990" t="s">
        <v>1756</v>
      </c>
      <c r="P2990" t="s">
        <v>1756</v>
      </c>
      <c r="Q2990" s="387">
        <v>880</v>
      </c>
      <c r="R2990">
        <v>114.4</v>
      </c>
      <c r="S2990">
        <v>994.39999999999986</v>
      </c>
      <c r="T2990" s="388">
        <v>44605</v>
      </c>
      <c r="U2990">
        <v>0</v>
      </c>
      <c r="V2990" t="s">
        <v>837</v>
      </c>
      <c r="W2990" s="388">
        <v>44615</v>
      </c>
      <c r="X2990">
        <v>177</v>
      </c>
      <c r="Y2990">
        <v>0</v>
      </c>
      <c r="Z2990">
        <v>0</v>
      </c>
      <c r="AA2990" t="s">
        <v>1758</v>
      </c>
      <c r="AB2990" t="s">
        <v>7329</v>
      </c>
      <c r="AD2990" t="s">
        <v>2045</v>
      </c>
      <c r="AE2990" t="s">
        <v>2046</v>
      </c>
      <c r="AI2990" t="s">
        <v>1761</v>
      </c>
      <c r="AL2990" t="s">
        <v>7379</v>
      </c>
      <c r="AM2990">
        <v>6</v>
      </c>
      <c r="AN2990" t="s">
        <v>7541</v>
      </c>
      <c r="AO2990" t="s">
        <v>7542</v>
      </c>
      <c r="AP2990">
        <v>0</v>
      </c>
      <c r="AQ2990" s="388">
        <v>44605</v>
      </c>
      <c r="AS2990" t="s">
        <v>2806</v>
      </c>
      <c r="AT2990" s="388">
        <v>44611</v>
      </c>
      <c r="AU2990" t="s">
        <v>1756</v>
      </c>
      <c r="AV2990" t="s">
        <v>1756</v>
      </c>
      <c r="AZ2990" t="s">
        <v>2807</v>
      </c>
      <c r="BA2990" t="s">
        <v>1767</v>
      </c>
      <c r="BB2990" t="s">
        <v>7840</v>
      </c>
      <c r="BC2990" t="s">
        <v>7841</v>
      </c>
      <c r="BD2990" t="s">
        <v>1756</v>
      </c>
      <c r="BE2990" t="s">
        <v>7333</v>
      </c>
      <c r="BF2990" t="s">
        <v>823</v>
      </c>
    </row>
    <row r="2991" spans="1:58">
      <c r="A2991" t="s">
        <v>829</v>
      </c>
      <c r="B2991">
        <v>6</v>
      </c>
      <c r="C2991">
        <v>0</v>
      </c>
      <c r="D2991">
        <v>11527</v>
      </c>
      <c r="E2991" t="s">
        <v>7833</v>
      </c>
      <c r="F2991">
        <v>53510611</v>
      </c>
      <c r="G2991" t="s">
        <v>2041</v>
      </c>
      <c r="H2991">
        <v>0</v>
      </c>
      <c r="I2991" t="s">
        <v>7531</v>
      </c>
      <c r="J2991">
        <v>126.98</v>
      </c>
      <c r="K2991">
        <v>2</v>
      </c>
      <c r="L2991" t="s">
        <v>2063</v>
      </c>
      <c r="M2991" t="s">
        <v>7532</v>
      </c>
      <c r="N2991" t="s">
        <v>1757</v>
      </c>
      <c r="O2991" t="s">
        <v>1756</v>
      </c>
      <c r="P2991" t="s">
        <v>1756</v>
      </c>
      <c r="Q2991" s="387">
        <v>253.96</v>
      </c>
      <c r="R2991">
        <v>33.014800000000001</v>
      </c>
      <c r="S2991">
        <v>286.97479999999996</v>
      </c>
      <c r="T2991" s="388">
        <v>44605</v>
      </c>
      <c r="U2991">
        <v>0</v>
      </c>
      <c r="V2991" t="s">
        <v>837</v>
      </c>
      <c r="W2991" s="388">
        <v>44615</v>
      </c>
      <c r="X2991">
        <v>177</v>
      </c>
      <c r="Y2991">
        <v>0</v>
      </c>
      <c r="Z2991">
        <v>0</v>
      </c>
      <c r="AA2991" t="s">
        <v>1758</v>
      </c>
      <c r="AB2991" t="s">
        <v>7329</v>
      </c>
      <c r="AD2991" t="s">
        <v>2045</v>
      </c>
      <c r="AE2991" t="s">
        <v>2046</v>
      </c>
      <c r="AI2991" t="s">
        <v>1761</v>
      </c>
      <c r="AL2991" t="s">
        <v>7379</v>
      </c>
      <c r="AM2991">
        <v>6</v>
      </c>
      <c r="AN2991" t="s">
        <v>7541</v>
      </c>
      <c r="AO2991" t="s">
        <v>7542</v>
      </c>
      <c r="AP2991">
        <v>0</v>
      </c>
      <c r="AQ2991" s="388">
        <v>44605</v>
      </c>
      <c r="AS2991" t="s">
        <v>2806</v>
      </c>
      <c r="AT2991" s="388">
        <v>44611</v>
      </c>
      <c r="AU2991" t="s">
        <v>1756</v>
      </c>
      <c r="AV2991" t="s">
        <v>1756</v>
      </c>
      <c r="AZ2991" t="s">
        <v>2807</v>
      </c>
      <c r="BA2991" t="s">
        <v>1767</v>
      </c>
      <c r="BB2991" t="s">
        <v>7842</v>
      </c>
      <c r="BC2991" t="s">
        <v>7843</v>
      </c>
      <c r="BD2991" t="s">
        <v>1756</v>
      </c>
      <c r="BE2991" t="s">
        <v>7333</v>
      </c>
      <c r="BF2991" t="s">
        <v>823</v>
      </c>
    </row>
    <row r="2992" spans="1:58">
      <c r="A2992" t="s">
        <v>829</v>
      </c>
      <c r="B2992">
        <v>6</v>
      </c>
      <c r="C2992">
        <v>0</v>
      </c>
      <c r="D2992">
        <v>11524</v>
      </c>
      <c r="E2992" t="s">
        <v>7844</v>
      </c>
      <c r="F2992">
        <v>53510611</v>
      </c>
      <c r="G2992" t="s">
        <v>2041</v>
      </c>
      <c r="H2992">
        <v>0</v>
      </c>
      <c r="I2992" t="s">
        <v>2052</v>
      </c>
      <c r="J2992">
        <v>75</v>
      </c>
      <c r="K2992">
        <v>7</v>
      </c>
      <c r="L2992" t="s">
        <v>1771</v>
      </c>
      <c r="M2992" t="s">
        <v>1756</v>
      </c>
      <c r="N2992" t="s">
        <v>1756</v>
      </c>
      <c r="O2992" t="s">
        <v>1757</v>
      </c>
      <c r="P2992" t="s">
        <v>1757</v>
      </c>
      <c r="Q2992" s="387">
        <v>525</v>
      </c>
      <c r="R2992">
        <v>68.25</v>
      </c>
      <c r="S2992">
        <v>593.25</v>
      </c>
      <c r="T2992" s="388">
        <v>44605</v>
      </c>
      <c r="U2992">
        <v>0</v>
      </c>
      <c r="V2992" t="s">
        <v>837</v>
      </c>
      <c r="W2992" s="388">
        <v>44615</v>
      </c>
      <c r="X2992">
        <v>177</v>
      </c>
      <c r="Y2992">
        <v>0</v>
      </c>
      <c r="Z2992">
        <v>0</v>
      </c>
      <c r="AA2992" t="s">
        <v>1758</v>
      </c>
      <c r="AB2992" t="s">
        <v>7329</v>
      </c>
      <c r="AD2992" t="s">
        <v>2045</v>
      </c>
      <c r="AE2992" t="s">
        <v>2046</v>
      </c>
      <c r="AI2992" t="s">
        <v>1761</v>
      </c>
      <c r="AL2992" t="s">
        <v>7845</v>
      </c>
      <c r="AM2992">
        <v>6</v>
      </c>
      <c r="AN2992" t="s">
        <v>2851</v>
      </c>
      <c r="AO2992" t="s">
        <v>2852</v>
      </c>
      <c r="AP2992">
        <v>0</v>
      </c>
      <c r="AQ2992" s="388">
        <v>44605</v>
      </c>
      <c r="AS2992" t="s">
        <v>2806</v>
      </c>
      <c r="AT2992" s="388">
        <v>44611</v>
      </c>
      <c r="AU2992" t="s">
        <v>1756</v>
      </c>
      <c r="AV2992" t="s">
        <v>1756</v>
      </c>
      <c r="AZ2992" t="s">
        <v>2807</v>
      </c>
      <c r="BA2992" t="s">
        <v>1767</v>
      </c>
      <c r="BB2992" t="s">
        <v>7846</v>
      </c>
      <c r="BC2992" t="s">
        <v>7847</v>
      </c>
      <c r="BD2992" t="s">
        <v>1756</v>
      </c>
      <c r="BE2992" t="s">
        <v>7333</v>
      </c>
      <c r="BF2992" t="s">
        <v>823</v>
      </c>
    </row>
    <row r="2993" spans="1:58">
      <c r="A2993" t="s">
        <v>829</v>
      </c>
      <c r="B2993">
        <v>6</v>
      </c>
      <c r="C2993">
        <v>0</v>
      </c>
      <c r="D2993">
        <v>11524</v>
      </c>
      <c r="E2993" t="s">
        <v>7844</v>
      </c>
      <c r="F2993">
        <v>53510611</v>
      </c>
      <c r="G2993" t="s">
        <v>2041</v>
      </c>
      <c r="H2993">
        <v>0</v>
      </c>
      <c r="I2993" t="s">
        <v>2056</v>
      </c>
      <c r="J2993">
        <v>210</v>
      </c>
      <c r="K2993">
        <v>1</v>
      </c>
      <c r="L2993" t="s">
        <v>1755</v>
      </c>
      <c r="M2993" t="s">
        <v>1756</v>
      </c>
      <c r="N2993" t="s">
        <v>1756</v>
      </c>
      <c r="O2993" t="s">
        <v>1757</v>
      </c>
      <c r="P2993" t="s">
        <v>1757</v>
      </c>
      <c r="Q2993" s="387">
        <v>210</v>
      </c>
      <c r="R2993">
        <v>27.3</v>
      </c>
      <c r="S2993">
        <v>237.29999999999998</v>
      </c>
      <c r="T2993" s="388">
        <v>44605</v>
      </c>
      <c r="U2993">
        <v>0</v>
      </c>
      <c r="V2993" t="s">
        <v>837</v>
      </c>
      <c r="W2993" s="388">
        <v>44615</v>
      </c>
      <c r="X2993">
        <v>177</v>
      </c>
      <c r="Y2993">
        <v>0</v>
      </c>
      <c r="Z2993">
        <v>0</v>
      </c>
      <c r="AA2993" t="s">
        <v>1758</v>
      </c>
      <c r="AB2993" t="s">
        <v>7329</v>
      </c>
      <c r="AD2993" t="s">
        <v>2045</v>
      </c>
      <c r="AE2993" t="s">
        <v>2046</v>
      </c>
      <c r="AI2993" t="s">
        <v>1761</v>
      </c>
      <c r="AL2993" t="s">
        <v>7845</v>
      </c>
      <c r="AM2993">
        <v>6</v>
      </c>
      <c r="AN2993" t="s">
        <v>2851</v>
      </c>
      <c r="AO2993" t="s">
        <v>2852</v>
      </c>
      <c r="AP2993">
        <v>0</v>
      </c>
      <c r="AQ2993" s="388">
        <v>44605</v>
      </c>
      <c r="AS2993" t="s">
        <v>2806</v>
      </c>
      <c r="AT2993" s="388">
        <v>44611</v>
      </c>
      <c r="AU2993" t="s">
        <v>1756</v>
      </c>
      <c r="AV2993" t="s">
        <v>1756</v>
      </c>
      <c r="AZ2993" t="s">
        <v>2807</v>
      </c>
      <c r="BA2993" t="s">
        <v>1767</v>
      </c>
      <c r="BB2993" t="s">
        <v>7848</v>
      </c>
      <c r="BC2993" t="s">
        <v>7849</v>
      </c>
      <c r="BD2993" t="s">
        <v>1756</v>
      </c>
      <c r="BE2993" t="s">
        <v>7333</v>
      </c>
      <c r="BF2993" t="s">
        <v>823</v>
      </c>
    </row>
    <row r="2994" spans="1:58">
      <c r="A2994" t="s">
        <v>829</v>
      </c>
      <c r="B2994">
        <v>6</v>
      </c>
      <c r="C2994">
        <v>0</v>
      </c>
      <c r="D2994">
        <v>11524</v>
      </c>
      <c r="E2994" t="s">
        <v>7844</v>
      </c>
      <c r="F2994">
        <v>53510611</v>
      </c>
      <c r="G2994" t="s">
        <v>2041</v>
      </c>
      <c r="H2994">
        <v>0</v>
      </c>
      <c r="I2994" t="s">
        <v>2073</v>
      </c>
      <c r="J2994">
        <v>243.75</v>
      </c>
      <c r="K2994">
        <v>1</v>
      </c>
      <c r="L2994" t="s">
        <v>1755</v>
      </c>
      <c r="M2994" t="s">
        <v>1757</v>
      </c>
      <c r="N2994" t="s">
        <v>1757</v>
      </c>
      <c r="O2994" t="s">
        <v>1756</v>
      </c>
      <c r="P2994" t="s">
        <v>1756</v>
      </c>
      <c r="Q2994" s="387">
        <v>243.75</v>
      </c>
      <c r="R2994">
        <v>31.6875</v>
      </c>
      <c r="S2994">
        <v>275.4375</v>
      </c>
      <c r="T2994" s="388">
        <v>44605</v>
      </c>
      <c r="U2994">
        <v>0</v>
      </c>
      <c r="V2994" t="s">
        <v>837</v>
      </c>
      <c r="W2994" s="388">
        <v>44615</v>
      </c>
      <c r="X2994">
        <v>177</v>
      </c>
      <c r="Y2994">
        <v>0</v>
      </c>
      <c r="Z2994">
        <v>0</v>
      </c>
      <c r="AA2994" t="s">
        <v>1758</v>
      </c>
      <c r="AB2994" t="s">
        <v>7329</v>
      </c>
      <c r="AD2994" t="s">
        <v>2045</v>
      </c>
      <c r="AE2994" t="s">
        <v>2046</v>
      </c>
      <c r="AI2994" t="s">
        <v>1761</v>
      </c>
      <c r="AL2994" t="s">
        <v>7845</v>
      </c>
      <c r="AM2994">
        <v>6</v>
      </c>
      <c r="AN2994" t="s">
        <v>2851</v>
      </c>
      <c r="AO2994" t="s">
        <v>2852</v>
      </c>
      <c r="AP2994">
        <v>0</v>
      </c>
      <c r="AQ2994" s="388">
        <v>44605</v>
      </c>
      <c r="AS2994" t="s">
        <v>2806</v>
      </c>
      <c r="AT2994" s="388">
        <v>44611</v>
      </c>
      <c r="AU2994" t="s">
        <v>1756</v>
      </c>
      <c r="AV2994" t="s">
        <v>1756</v>
      </c>
      <c r="AZ2994" t="s">
        <v>2807</v>
      </c>
      <c r="BA2994" t="s">
        <v>1767</v>
      </c>
      <c r="BB2994" t="s">
        <v>7850</v>
      </c>
      <c r="BC2994" t="s">
        <v>7851</v>
      </c>
      <c r="BD2994" t="s">
        <v>1756</v>
      </c>
      <c r="BE2994" t="s">
        <v>7333</v>
      </c>
      <c r="BF2994" t="s">
        <v>823</v>
      </c>
    </row>
    <row r="2995" spans="1:58">
      <c r="A2995" t="s">
        <v>829</v>
      </c>
      <c r="B2995">
        <v>6</v>
      </c>
      <c r="C2995">
        <v>0</v>
      </c>
      <c r="D2995">
        <v>11524</v>
      </c>
      <c r="E2995" t="s">
        <v>7844</v>
      </c>
      <c r="F2995">
        <v>53510611</v>
      </c>
      <c r="G2995" t="s">
        <v>2041</v>
      </c>
      <c r="H2995">
        <v>0</v>
      </c>
      <c r="I2995" t="s">
        <v>7531</v>
      </c>
      <c r="J2995">
        <v>126.98</v>
      </c>
      <c r="K2995">
        <v>7</v>
      </c>
      <c r="L2995" t="s">
        <v>2063</v>
      </c>
      <c r="M2995" t="s">
        <v>1757</v>
      </c>
      <c r="N2995" t="s">
        <v>1757</v>
      </c>
      <c r="O2995" t="s">
        <v>1756</v>
      </c>
      <c r="P2995" t="s">
        <v>1756</v>
      </c>
      <c r="Q2995" s="387">
        <v>888.86</v>
      </c>
      <c r="R2995">
        <v>115.5518</v>
      </c>
      <c r="S2995">
        <v>1004.4118</v>
      </c>
      <c r="T2995" s="388">
        <v>44605</v>
      </c>
      <c r="U2995">
        <v>0</v>
      </c>
      <c r="V2995" t="s">
        <v>837</v>
      </c>
      <c r="W2995" s="388">
        <v>44615</v>
      </c>
      <c r="X2995">
        <v>177</v>
      </c>
      <c r="Y2995">
        <v>0</v>
      </c>
      <c r="Z2995">
        <v>0</v>
      </c>
      <c r="AA2995" t="s">
        <v>1758</v>
      </c>
      <c r="AB2995" t="s">
        <v>7329</v>
      </c>
      <c r="AD2995" t="s">
        <v>2045</v>
      </c>
      <c r="AE2995" t="s">
        <v>2046</v>
      </c>
      <c r="AI2995" t="s">
        <v>1761</v>
      </c>
      <c r="AL2995" t="s">
        <v>7845</v>
      </c>
      <c r="AM2995">
        <v>6</v>
      </c>
      <c r="AN2995" t="s">
        <v>2851</v>
      </c>
      <c r="AO2995" t="s">
        <v>2852</v>
      </c>
      <c r="AP2995">
        <v>0</v>
      </c>
      <c r="AQ2995" s="388">
        <v>44605</v>
      </c>
      <c r="AS2995" t="s">
        <v>2806</v>
      </c>
      <c r="AT2995" s="388">
        <v>44611</v>
      </c>
      <c r="AU2995" t="s">
        <v>1756</v>
      </c>
      <c r="AV2995" t="s">
        <v>1756</v>
      </c>
      <c r="AZ2995" t="s">
        <v>2807</v>
      </c>
      <c r="BA2995" t="s">
        <v>1767</v>
      </c>
      <c r="BB2995" t="s">
        <v>7852</v>
      </c>
      <c r="BC2995" t="s">
        <v>7853</v>
      </c>
      <c r="BD2995" t="s">
        <v>1756</v>
      </c>
      <c r="BE2995" t="s">
        <v>7333</v>
      </c>
      <c r="BF2995" t="s">
        <v>823</v>
      </c>
    </row>
    <row r="2996" spans="1:58">
      <c r="A2996" t="s">
        <v>829</v>
      </c>
      <c r="B2996">
        <v>6</v>
      </c>
      <c r="C2996">
        <v>0</v>
      </c>
      <c r="D2996">
        <v>11523</v>
      </c>
      <c r="E2996" t="s">
        <v>7854</v>
      </c>
      <c r="F2996">
        <v>53510611</v>
      </c>
      <c r="G2996" t="s">
        <v>2041</v>
      </c>
      <c r="H2996">
        <v>0</v>
      </c>
      <c r="I2996" t="s">
        <v>2052</v>
      </c>
      <c r="J2996">
        <v>75</v>
      </c>
      <c r="K2996">
        <v>11</v>
      </c>
      <c r="L2996" t="s">
        <v>1771</v>
      </c>
      <c r="M2996" t="s">
        <v>1756</v>
      </c>
      <c r="N2996" t="s">
        <v>1756</v>
      </c>
      <c r="O2996" t="s">
        <v>1757</v>
      </c>
      <c r="P2996" t="s">
        <v>1757</v>
      </c>
      <c r="Q2996" s="387">
        <v>825</v>
      </c>
      <c r="R2996">
        <v>107.25</v>
      </c>
      <c r="S2996">
        <v>932.24999999999989</v>
      </c>
      <c r="T2996" s="388">
        <v>44605</v>
      </c>
      <c r="U2996">
        <v>0</v>
      </c>
      <c r="V2996" t="s">
        <v>837</v>
      </c>
      <c r="W2996" s="388">
        <v>44615</v>
      </c>
      <c r="X2996">
        <v>177</v>
      </c>
      <c r="Y2996">
        <v>0</v>
      </c>
      <c r="Z2996">
        <v>0</v>
      </c>
      <c r="AA2996" t="s">
        <v>1758</v>
      </c>
      <c r="AB2996" t="s">
        <v>7329</v>
      </c>
      <c r="AD2996" t="s">
        <v>2045</v>
      </c>
      <c r="AE2996" t="s">
        <v>2046</v>
      </c>
      <c r="AI2996" t="s">
        <v>1761</v>
      </c>
      <c r="AL2996" t="s">
        <v>7855</v>
      </c>
      <c r="AM2996">
        <v>6</v>
      </c>
      <c r="AN2996" t="s">
        <v>7561</v>
      </c>
      <c r="AO2996" t="s">
        <v>7562</v>
      </c>
      <c r="AP2996">
        <v>0</v>
      </c>
      <c r="AQ2996" s="388">
        <v>44605</v>
      </c>
      <c r="AS2996" t="s">
        <v>2806</v>
      </c>
      <c r="AT2996" s="388">
        <v>44611</v>
      </c>
      <c r="AU2996" t="s">
        <v>1756</v>
      </c>
      <c r="AV2996" t="s">
        <v>1756</v>
      </c>
      <c r="AZ2996" t="s">
        <v>2807</v>
      </c>
      <c r="BA2996" t="s">
        <v>1767</v>
      </c>
      <c r="BB2996" t="s">
        <v>7856</v>
      </c>
      <c r="BC2996" t="s">
        <v>7857</v>
      </c>
      <c r="BD2996" t="s">
        <v>1756</v>
      </c>
      <c r="BE2996" t="s">
        <v>7333</v>
      </c>
      <c r="BF2996" t="s">
        <v>823</v>
      </c>
    </row>
    <row r="2997" spans="1:58">
      <c r="A2997" t="s">
        <v>829</v>
      </c>
      <c r="B2997">
        <v>6</v>
      </c>
      <c r="C2997">
        <v>0</v>
      </c>
      <c r="D2997">
        <v>11523</v>
      </c>
      <c r="E2997" t="s">
        <v>7854</v>
      </c>
      <c r="F2997">
        <v>53510611</v>
      </c>
      <c r="G2997" t="s">
        <v>2041</v>
      </c>
      <c r="H2997">
        <v>0</v>
      </c>
      <c r="I2997" t="s">
        <v>2056</v>
      </c>
      <c r="J2997">
        <v>210</v>
      </c>
      <c r="K2997">
        <v>1</v>
      </c>
      <c r="L2997" t="s">
        <v>1755</v>
      </c>
      <c r="M2997" t="s">
        <v>1756</v>
      </c>
      <c r="N2997" t="s">
        <v>1756</v>
      </c>
      <c r="O2997" t="s">
        <v>1757</v>
      </c>
      <c r="P2997" t="s">
        <v>1757</v>
      </c>
      <c r="Q2997" s="387">
        <v>210</v>
      </c>
      <c r="R2997">
        <v>27.3</v>
      </c>
      <c r="S2997">
        <v>237.29999999999998</v>
      </c>
      <c r="T2997" s="388">
        <v>44605</v>
      </c>
      <c r="U2997">
        <v>0</v>
      </c>
      <c r="V2997" t="s">
        <v>837</v>
      </c>
      <c r="W2997" s="388">
        <v>44615</v>
      </c>
      <c r="X2997">
        <v>177</v>
      </c>
      <c r="Y2997">
        <v>0</v>
      </c>
      <c r="Z2997">
        <v>0</v>
      </c>
      <c r="AA2997" t="s">
        <v>1758</v>
      </c>
      <c r="AB2997" t="s">
        <v>7329</v>
      </c>
      <c r="AD2997" t="s">
        <v>2045</v>
      </c>
      <c r="AE2997" t="s">
        <v>2046</v>
      </c>
      <c r="AI2997" t="s">
        <v>1761</v>
      </c>
      <c r="AL2997" t="s">
        <v>7855</v>
      </c>
      <c r="AM2997">
        <v>6</v>
      </c>
      <c r="AN2997" t="s">
        <v>7561</v>
      </c>
      <c r="AO2997" t="s">
        <v>7562</v>
      </c>
      <c r="AP2997">
        <v>0</v>
      </c>
      <c r="AQ2997" s="388">
        <v>44605</v>
      </c>
      <c r="AS2997" t="s">
        <v>2806</v>
      </c>
      <c r="AT2997" s="388">
        <v>44611</v>
      </c>
      <c r="AU2997" t="s">
        <v>1756</v>
      </c>
      <c r="AV2997" t="s">
        <v>1756</v>
      </c>
      <c r="AZ2997" t="s">
        <v>2807</v>
      </c>
      <c r="BA2997" t="s">
        <v>1767</v>
      </c>
      <c r="BB2997" t="s">
        <v>7858</v>
      </c>
      <c r="BC2997" t="s">
        <v>7859</v>
      </c>
      <c r="BD2997" t="s">
        <v>1756</v>
      </c>
      <c r="BE2997" t="s">
        <v>7333</v>
      </c>
      <c r="BF2997" t="s">
        <v>823</v>
      </c>
    </row>
    <row r="2998" spans="1:58">
      <c r="A2998" t="s">
        <v>829</v>
      </c>
      <c r="B2998">
        <v>6</v>
      </c>
      <c r="C2998">
        <v>0</v>
      </c>
      <c r="D2998">
        <v>11523</v>
      </c>
      <c r="E2998" t="s">
        <v>7854</v>
      </c>
      <c r="F2998">
        <v>53510611</v>
      </c>
      <c r="G2998" t="s">
        <v>2041</v>
      </c>
      <c r="H2998">
        <v>0</v>
      </c>
      <c r="I2998" t="s">
        <v>2073</v>
      </c>
      <c r="J2998">
        <v>243.75</v>
      </c>
      <c r="K2998">
        <v>1</v>
      </c>
      <c r="L2998" t="s">
        <v>1755</v>
      </c>
      <c r="M2998" t="s">
        <v>1757</v>
      </c>
      <c r="N2998" t="s">
        <v>1757</v>
      </c>
      <c r="O2998" t="s">
        <v>1756</v>
      </c>
      <c r="P2998" t="s">
        <v>1756</v>
      </c>
      <c r="Q2998" s="387">
        <v>243.75</v>
      </c>
      <c r="R2998">
        <v>31.6875</v>
      </c>
      <c r="S2998">
        <v>275.4375</v>
      </c>
      <c r="T2998" s="388">
        <v>44605</v>
      </c>
      <c r="U2998">
        <v>0</v>
      </c>
      <c r="V2998" t="s">
        <v>837</v>
      </c>
      <c r="W2998" s="388">
        <v>44615</v>
      </c>
      <c r="X2998">
        <v>177</v>
      </c>
      <c r="Y2998">
        <v>0</v>
      </c>
      <c r="Z2998">
        <v>0</v>
      </c>
      <c r="AA2998" t="s">
        <v>1758</v>
      </c>
      <c r="AB2998" t="s">
        <v>7329</v>
      </c>
      <c r="AD2998" t="s">
        <v>2045</v>
      </c>
      <c r="AE2998" t="s">
        <v>2046</v>
      </c>
      <c r="AI2998" t="s">
        <v>1761</v>
      </c>
      <c r="AL2998" t="s">
        <v>7855</v>
      </c>
      <c r="AM2998">
        <v>6</v>
      </c>
      <c r="AN2998" t="s">
        <v>7561</v>
      </c>
      <c r="AO2998" t="s">
        <v>7562</v>
      </c>
      <c r="AP2998">
        <v>0</v>
      </c>
      <c r="AQ2998" s="388">
        <v>44605</v>
      </c>
      <c r="AS2998" t="s">
        <v>2806</v>
      </c>
      <c r="AT2998" s="388">
        <v>44611</v>
      </c>
      <c r="AU2998" t="s">
        <v>1756</v>
      </c>
      <c r="AV2998" t="s">
        <v>1756</v>
      </c>
      <c r="AZ2998" t="s">
        <v>2807</v>
      </c>
      <c r="BA2998" t="s">
        <v>1767</v>
      </c>
      <c r="BB2998" t="s">
        <v>7860</v>
      </c>
      <c r="BC2998" t="s">
        <v>7861</v>
      </c>
      <c r="BD2998" t="s">
        <v>1756</v>
      </c>
      <c r="BE2998" t="s">
        <v>7333</v>
      </c>
      <c r="BF2998" t="s">
        <v>823</v>
      </c>
    </row>
    <row r="2999" spans="1:58">
      <c r="A2999" t="s">
        <v>829</v>
      </c>
      <c r="B2999">
        <v>6</v>
      </c>
      <c r="C2999">
        <v>0</v>
      </c>
      <c r="D2999">
        <v>11523</v>
      </c>
      <c r="E2999" t="s">
        <v>7854</v>
      </c>
      <c r="F2999">
        <v>53510611</v>
      </c>
      <c r="G2999" t="s">
        <v>2041</v>
      </c>
      <c r="H2999">
        <v>0</v>
      </c>
      <c r="I2999" t="s">
        <v>7531</v>
      </c>
      <c r="J2999">
        <v>126.98</v>
      </c>
      <c r="K2999">
        <v>10</v>
      </c>
      <c r="L2999" t="s">
        <v>2063</v>
      </c>
      <c r="M2999" t="s">
        <v>1757</v>
      </c>
      <c r="N2999" t="s">
        <v>1757</v>
      </c>
      <c r="O2999" t="s">
        <v>1756</v>
      </c>
      <c r="P2999" t="s">
        <v>1756</v>
      </c>
      <c r="Q2999" s="387">
        <v>1269.8</v>
      </c>
      <c r="R2999">
        <v>165.07400000000001</v>
      </c>
      <c r="S2999">
        <v>1434.8739999999998</v>
      </c>
      <c r="T2999" s="388">
        <v>44605</v>
      </c>
      <c r="U2999">
        <v>0</v>
      </c>
      <c r="V2999" t="s">
        <v>837</v>
      </c>
      <c r="W2999" s="388">
        <v>44615</v>
      </c>
      <c r="X2999">
        <v>177</v>
      </c>
      <c r="Y2999">
        <v>0</v>
      </c>
      <c r="Z2999">
        <v>0</v>
      </c>
      <c r="AA2999" t="s">
        <v>1758</v>
      </c>
      <c r="AB2999" t="s">
        <v>7329</v>
      </c>
      <c r="AD2999" t="s">
        <v>2045</v>
      </c>
      <c r="AE2999" t="s">
        <v>2046</v>
      </c>
      <c r="AI2999" t="s">
        <v>1761</v>
      </c>
      <c r="AL2999" t="s">
        <v>7855</v>
      </c>
      <c r="AM2999">
        <v>6</v>
      </c>
      <c r="AN2999" t="s">
        <v>7561</v>
      </c>
      <c r="AO2999" t="s">
        <v>7562</v>
      </c>
      <c r="AP2999">
        <v>0</v>
      </c>
      <c r="AQ2999" s="388">
        <v>44605</v>
      </c>
      <c r="AS2999" t="s">
        <v>2806</v>
      </c>
      <c r="AT2999" s="388">
        <v>44611</v>
      </c>
      <c r="AU2999" t="s">
        <v>1756</v>
      </c>
      <c r="AV2999" t="s">
        <v>1756</v>
      </c>
      <c r="AZ2999" t="s">
        <v>2807</v>
      </c>
      <c r="BA2999" t="s">
        <v>1767</v>
      </c>
      <c r="BB2999" t="s">
        <v>7862</v>
      </c>
      <c r="BC2999" t="s">
        <v>7863</v>
      </c>
      <c r="BD2999" t="s">
        <v>1756</v>
      </c>
      <c r="BE2999" t="s">
        <v>7333</v>
      </c>
      <c r="BF2999" t="s">
        <v>823</v>
      </c>
    </row>
    <row r="3000" spans="1:58">
      <c r="A3000" t="s">
        <v>829</v>
      </c>
      <c r="B3000">
        <v>6</v>
      </c>
      <c r="C3000">
        <v>0</v>
      </c>
      <c r="D3000">
        <v>11522</v>
      </c>
      <c r="E3000" t="s">
        <v>7864</v>
      </c>
      <c r="F3000">
        <v>53510611</v>
      </c>
      <c r="G3000" t="s">
        <v>2041</v>
      </c>
      <c r="H3000">
        <v>0</v>
      </c>
      <c r="I3000" t="s">
        <v>2052</v>
      </c>
      <c r="J3000">
        <v>75</v>
      </c>
      <c r="K3000">
        <v>11</v>
      </c>
      <c r="L3000" t="s">
        <v>1771</v>
      </c>
      <c r="M3000" t="s">
        <v>1756</v>
      </c>
      <c r="N3000" t="s">
        <v>1756</v>
      </c>
      <c r="O3000" t="s">
        <v>1757</v>
      </c>
      <c r="P3000" t="s">
        <v>1757</v>
      </c>
      <c r="Q3000" s="387">
        <v>825</v>
      </c>
      <c r="R3000">
        <v>107.25</v>
      </c>
      <c r="S3000">
        <v>932.24999999999989</v>
      </c>
      <c r="T3000" s="388">
        <v>44605</v>
      </c>
      <c r="U3000">
        <v>0</v>
      </c>
      <c r="V3000" t="s">
        <v>837</v>
      </c>
      <c r="W3000" s="388">
        <v>44615</v>
      </c>
      <c r="X3000">
        <v>177</v>
      </c>
      <c r="Y3000">
        <v>0</v>
      </c>
      <c r="Z3000">
        <v>0</v>
      </c>
      <c r="AA3000" t="s">
        <v>1758</v>
      </c>
      <c r="AB3000" t="s">
        <v>7329</v>
      </c>
      <c r="AD3000" t="s">
        <v>2045</v>
      </c>
      <c r="AE3000" t="s">
        <v>2046</v>
      </c>
      <c r="AI3000" t="s">
        <v>1761</v>
      </c>
      <c r="AL3000" t="s">
        <v>7865</v>
      </c>
      <c r="AM3000">
        <v>6</v>
      </c>
      <c r="AN3000" t="s">
        <v>3166</v>
      </c>
      <c r="AO3000" t="s">
        <v>2875</v>
      </c>
      <c r="AP3000">
        <v>0</v>
      </c>
      <c r="AQ3000" s="388">
        <v>44605</v>
      </c>
      <c r="AS3000" t="s">
        <v>2806</v>
      </c>
      <c r="AT3000" s="388">
        <v>44611</v>
      </c>
      <c r="AU3000" t="s">
        <v>1756</v>
      </c>
      <c r="AV3000" t="s">
        <v>1756</v>
      </c>
      <c r="AZ3000" t="s">
        <v>2807</v>
      </c>
      <c r="BA3000" t="s">
        <v>1767</v>
      </c>
      <c r="BB3000" t="s">
        <v>7866</v>
      </c>
      <c r="BC3000" t="s">
        <v>7867</v>
      </c>
      <c r="BD3000" t="s">
        <v>1756</v>
      </c>
      <c r="BE3000" t="s">
        <v>7333</v>
      </c>
      <c r="BF3000" t="s">
        <v>823</v>
      </c>
    </row>
    <row r="3001" spans="1:58">
      <c r="A3001" t="s">
        <v>829</v>
      </c>
      <c r="B3001">
        <v>6</v>
      </c>
      <c r="C3001">
        <v>0</v>
      </c>
      <c r="D3001">
        <v>11522</v>
      </c>
      <c r="E3001" t="s">
        <v>7864</v>
      </c>
      <c r="F3001">
        <v>53510611</v>
      </c>
      <c r="G3001" t="s">
        <v>2041</v>
      </c>
      <c r="H3001">
        <v>0</v>
      </c>
      <c r="I3001" t="s">
        <v>2056</v>
      </c>
      <c r="J3001">
        <v>210</v>
      </c>
      <c r="K3001">
        <v>1</v>
      </c>
      <c r="L3001" t="s">
        <v>1755</v>
      </c>
      <c r="M3001" t="s">
        <v>1756</v>
      </c>
      <c r="N3001" t="s">
        <v>1756</v>
      </c>
      <c r="O3001" t="s">
        <v>1757</v>
      </c>
      <c r="P3001" t="s">
        <v>1757</v>
      </c>
      <c r="Q3001" s="387">
        <v>210</v>
      </c>
      <c r="R3001">
        <v>27.3</v>
      </c>
      <c r="S3001">
        <v>237.29999999999998</v>
      </c>
      <c r="T3001" s="388">
        <v>44605</v>
      </c>
      <c r="U3001">
        <v>0</v>
      </c>
      <c r="V3001" t="s">
        <v>837</v>
      </c>
      <c r="W3001" s="388">
        <v>44615</v>
      </c>
      <c r="X3001">
        <v>177</v>
      </c>
      <c r="Y3001">
        <v>0</v>
      </c>
      <c r="Z3001">
        <v>0</v>
      </c>
      <c r="AA3001" t="s">
        <v>1758</v>
      </c>
      <c r="AB3001" t="s">
        <v>7329</v>
      </c>
      <c r="AD3001" t="s">
        <v>2045</v>
      </c>
      <c r="AE3001" t="s">
        <v>2046</v>
      </c>
      <c r="AI3001" t="s">
        <v>1761</v>
      </c>
      <c r="AL3001" t="s">
        <v>7865</v>
      </c>
      <c r="AM3001">
        <v>6</v>
      </c>
      <c r="AN3001" t="s">
        <v>3166</v>
      </c>
      <c r="AO3001" t="s">
        <v>2875</v>
      </c>
      <c r="AP3001">
        <v>0</v>
      </c>
      <c r="AQ3001" s="388">
        <v>44605</v>
      </c>
      <c r="AS3001" t="s">
        <v>2806</v>
      </c>
      <c r="AT3001" s="388">
        <v>44611</v>
      </c>
      <c r="AU3001" t="s">
        <v>1756</v>
      </c>
      <c r="AV3001" t="s">
        <v>1756</v>
      </c>
      <c r="AZ3001" t="s">
        <v>2807</v>
      </c>
      <c r="BA3001" t="s">
        <v>1767</v>
      </c>
      <c r="BB3001" t="s">
        <v>7868</v>
      </c>
      <c r="BC3001" t="s">
        <v>7869</v>
      </c>
      <c r="BD3001" t="s">
        <v>1756</v>
      </c>
      <c r="BE3001" t="s">
        <v>7333</v>
      </c>
      <c r="BF3001" t="s">
        <v>823</v>
      </c>
    </row>
    <row r="3002" spans="1:58">
      <c r="A3002" t="s">
        <v>829</v>
      </c>
      <c r="B3002">
        <v>6</v>
      </c>
      <c r="C3002">
        <v>0</v>
      </c>
      <c r="D3002">
        <v>11522</v>
      </c>
      <c r="E3002" t="s">
        <v>7864</v>
      </c>
      <c r="F3002">
        <v>53510611</v>
      </c>
      <c r="G3002" t="s">
        <v>2041</v>
      </c>
      <c r="H3002">
        <v>0</v>
      </c>
      <c r="I3002" t="s">
        <v>2073</v>
      </c>
      <c r="J3002">
        <v>243.75</v>
      </c>
      <c r="K3002">
        <v>1</v>
      </c>
      <c r="L3002" t="s">
        <v>1755</v>
      </c>
      <c r="M3002" t="s">
        <v>1757</v>
      </c>
      <c r="N3002" t="s">
        <v>1757</v>
      </c>
      <c r="O3002" t="s">
        <v>1756</v>
      </c>
      <c r="P3002" t="s">
        <v>1756</v>
      </c>
      <c r="Q3002" s="387">
        <v>243.75</v>
      </c>
      <c r="R3002">
        <v>31.6875</v>
      </c>
      <c r="S3002">
        <v>275.4375</v>
      </c>
      <c r="T3002" s="388">
        <v>44605</v>
      </c>
      <c r="U3002">
        <v>0</v>
      </c>
      <c r="V3002" t="s">
        <v>837</v>
      </c>
      <c r="W3002" s="388">
        <v>44615</v>
      </c>
      <c r="X3002">
        <v>177</v>
      </c>
      <c r="Y3002">
        <v>0</v>
      </c>
      <c r="Z3002">
        <v>0</v>
      </c>
      <c r="AA3002" t="s">
        <v>1758</v>
      </c>
      <c r="AB3002" t="s">
        <v>7329</v>
      </c>
      <c r="AD3002" t="s">
        <v>2045</v>
      </c>
      <c r="AE3002" t="s">
        <v>2046</v>
      </c>
      <c r="AI3002" t="s">
        <v>1761</v>
      </c>
      <c r="AL3002" t="s">
        <v>7865</v>
      </c>
      <c r="AM3002">
        <v>6</v>
      </c>
      <c r="AN3002" t="s">
        <v>3166</v>
      </c>
      <c r="AO3002" t="s">
        <v>2875</v>
      </c>
      <c r="AP3002">
        <v>0</v>
      </c>
      <c r="AQ3002" s="388">
        <v>44605</v>
      </c>
      <c r="AS3002" t="s">
        <v>2806</v>
      </c>
      <c r="AT3002" s="388">
        <v>44611</v>
      </c>
      <c r="AU3002" t="s">
        <v>1756</v>
      </c>
      <c r="AV3002" t="s">
        <v>1756</v>
      </c>
      <c r="AZ3002" t="s">
        <v>2807</v>
      </c>
      <c r="BA3002" t="s">
        <v>1767</v>
      </c>
      <c r="BB3002" t="s">
        <v>7870</v>
      </c>
      <c r="BC3002" t="s">
        <v>7871</v>
      </c>
      <c r="BD3002" t="s">
        <v>1756</v>
      </c>
      <c r="BE3002" t="s">
        <v>7333</v>
      </c>
      <c r="BF3002" t="s">
        <v>823</v>
      </c>
    </row>
    <row r="3003" spans="1:58">
      <c r="A3003" t="s">
        <v>829</v>
      </c>
      <c r="B3003">
        <v>6</v>
      </c>
      <c r="C3003">
        <v>0</v>
      </c>
      <c r="D3003">
        <v>11522</v>
      </c>
      <c r="E3003" t="s">
        <v>7864</v>
      </c>
      <c r="F3003">
        <v>53510611</v>
      </c>
      <c r="G3003" t="s">
        <v>2041</v>
      </c>
      <c r="H3003">
        <v>0</v>
      </c>
      <c r="I3003" t="s">
        <v>7531</v>
      </c>
      <c r="J3003">
        <v>126.98</v>
      </c>
      <c r="K3003">
        <v>10</v>
      </c>
      <c r="L3003" t="s">
        <v>2063</v>
      </c>
      <c r="M3003" t="s">
        <v>1757</v>
      </c>
      <c r="N3003" t="s">
        <v>1757</v>
      </c>
      <c r="O3003" t="s">
        <v>1756</v>
      </c>
      <c r="P3003" t="s">
        <v>1756</v>
      </c>
      <c r="Q3003" s="387">
        <v>1269.8</v>
      </c>
      <c r="R3003">
        <v>165.07400000000001</v>
      </c>
      <c r="S3003">
        <v>1434.8739999999998</v>
      </c>
      <c r="T3003" s="388">
        <v>44605</v>
      </c>
      <c r="U3003">
        <v>0</v>
      </c>
      <c r="V3003" t="s">
        <v>837</v>
      </c>
      <c r="W3003" s="388">
        <v>44615</v>
      </c>
      <c r="X3003">
        <v>177</v>
      </c>
      <c r="Y3003">
        <v>0</v>
      </c>
      <c r="Z3003">
        <v>0</v>
      </c>
      <c r="AA3003" t="s">
        <v>1758</v>
      </c>
      <c r="AB3003" t="s">
        <v>7329</v>
      </c>
      <c r="AD3003" t="s">
        <v>2045</v>
      </c>
      <c r="AE3003" t="s">
        <v>2046</v>
      </c>
      <c r="AI3003" t="s">
        <v>1761</v>
      </c>
      <c r="AL3003" t="s">
        <v>7865</v>
      </c>
      <c r="AM3003">
        <v>6</v>
      </c>
      <c r="AN3003" t="s">
        <v>3166</v>
      </c>
      <c r="AO3003" t="s">
        <v>2875</v>
      </c>
      <c r="AP3003">
        <v>0</v>
      </c>
      <c r="AQ3003" s="388">
        <v>44605</v>
      </c>
      <c r="AS3003" t="s">
        <v>2806</v>
      </c>
      <c r="AT3003" s="388">
        <v>44611</v>
      </c>
      <c r="AU3003" t="s">
        <v>1756</v>
      </c>
      <c r="AV3003" t="s">
        <v>1756</v>
      </c>
      <c r="AZ3003" t="s">
        <v>2807</v>
      </c>
      <c r="BA3003" t="s">
        <v>1767</v>
      </c>
      <c r="BB3003" t="s">
        <v>7872</v>
      </c>
      <c r="BC3003" t="s">
        <v>7873</v>
      </c>
      <c r="BD3003" t="s">
        <v>1756</v>
      </c>
      <c r="BE3003" t="s">
        <v>7333</v>
      </c>
      <c r="BF3003" t="s">
        <v>823</v>
      </c>
    </row>
    <row r="3004" spans="1:58">
      <c r="A3004" t="s">
        <v>829</v>
      </c>
      <c r="B3004">
        <v>6</v>
      </c>
      <c r="C3004">
        <v>0</v>
      </c>
      <c r="D3004">
        <v>11519</v>
      </c>
      <c r="E3004" t="s">
        <v>7874</v>
      </c>
      <c r="F3004">
        <v>53510611</v>
      </c>
      <c r="G3004" t="s">
        <v>2041</v>
      </c>
      <c r="H3004">
        <v>0</v>
      </c>
      <c r="I3004" t="s">
        <v>2052</v>
      </c>
      <c r="J3004">
        <v>75</v>
      </c>
      <c r="K3004">
        <v>12</v>
      </c>
      <c r="L3004" t="s">
        <v>1771</v>
      </c>
      <c r="M3004" t="s">
        <v>1756</v>
      </c>
      <c r="N3004" t="s">
        <v>1756</v>
      </c>
      <c r="O3004" t="s">
        <v>1757</v>
      </c>
      <c r="P3004" t="s">
        <v>1757</v>
      </c>
      <c r="Q3004" s="387">
        <v>900</v>
      </c>
      <c r="R3004">
        <v>117</v>
      </c>
      <c r="S3004">
        <v>1016.9999999999999</v>
      </c>
      <c r="T3004" s="388">
        <v>44604</v>
      </c>
      <c r="U3004">
        <v>0</v>
      </c>
      <c r="V3004" t="s">
        <v>837</v>
      </c>
      <c r="W3004" s="388">
        <v>44615</v>
      </c>
      <c r="X3004">
        <v>177</v>
      </c>
      <c r="Y3004">
        <v>0</v>
      </c>
      <c r="Z3004">
        <v>0</v>
      </c>
      <c r="AA3004" t="s">
        <v>1758</v>
      </c>
      <c r="AB3004" t="s">
        <v>7329</v>
      </c>
      <c r="AD3004" t="s">
        <v>2045</v>
      </c>
      <c r="AE3004" t="s">
        <v>2046</v>
      </c>
      <c r="AI3004" t="s">
        <v>1761</v>
      </c>
      <c r="AL3004" t="s">
        <v>7379</v>
      </c>
      <c r="AM3004">
        <v>6</v>
      </c>
      <c r="AN3004" t="s">
        <v>7364</v>
      </c>
      <c r="AO3004" t="s">
        <v>7365</v>
      </c>
      <c r="AP3004">
        <v>0</v>
      </c>
      <c r="AQ3004" s="388">
        <v>44605</v>
      </c>
      <c r="AS3004" t="s">
        <v>2806</v>
      </c>
      <c r="AT3004" s="388">
        <v>44611</v>
      </c>
      <c r="AU3004" t="s">
        <v>1756</v>
      </c>
      <c r="AV3004" t="s">
        <v>1756</v>
      </c>
      <c r="AZ3004" t="s">
        <v>2807</v>
      </c>
      <c r="BA3004" t="s">
        <v>1767</v>
      </c>
      <c r="BB3004" t="s">
        <v>7875</v>
      </c>
      <c r="BC3004" t="s">
        <v>7876</v>
      </c>
      <c r="BD3004" t="s">
        <v>1756</v>
      </c>
      <c r="BE3004" t="s">
        <v>7333</v>
      </c>
      <c r="BF3004" t="s">
        <v>823</v>
      </c>
    </row>
    <row r="3005" spans="1:58">
      <c r="A3005" t="s">
        <v>829</v>
      </c>
      <c r="B3005">
        <v>6</v>
      </c>
      <c r="C3005">
        <v>0</v>
      </c>
      <c r="D3005">
        <v>11519</v>
      </c>
      <c r="E3005" t="s">
        <v>7874</v>
      </c>
      <c r="F3005">
        <v>53510611</v>
      </c>
      <c r="G3005" t="s">
        <v>2041</v>
      </c>
      <c r="H3005">
        <v>0</v>
      </c>
      <c r="I3005" t="s">
        <v>2056</v>
      </c>
      <c r="J3005">
        <v>210</v>
      </c>
      <c r="K3005">
        <v>1</v>
      </c>
      <c r="L3005" t="s">
        <v>1755</v>
      </c>
      <c r="M3005" t="s">
        <v>1756</v>
      </c>
      <c r="N3005" t="s">
        <v>1756</v>
      </c>
      <c r="O3005" t="s">
        <v>1757</v>
      </c>
      <c r="P3005" t="s">
        <v>1757</v>
      </c>
      <c r="Q3005" s="387">
        <v>210</v>
      </c>
      <c r="R3005">
        <v>27.3</v>
      </c>
      <c r="S3005">
        <v>237.29999999999998</v>
      </c>
      <c r="T3005" s="388">
        <v>44604</v>
      </c>
      <c r="U3005">
        <v>0</v>
      </c>
      <c r="V3005" t="s">
        <v>837</v>
      </c>
      <c r="W3005" s="388">
        <v>44615</v>
      </c>
      <c r="X3005">
        <v>177</v>
      </c>
      <c r="Y3005">
        <v>0</v>
      </c>
      <c r="Z3005">
        <v>0</v>
      </c>
      <c r="AA3005" t="s">
        <v>1758</v>
      </c>
      <c r="AB3005" t="s">
        <v>7329</v>
      </c>
      <c r="AD3005" t="s">
        <v>2045</v>
      </c>
      <c r="AE3005" t="s">
        <v>2046</v>
      </c>
      <c r="AI3005" t="s">
        <v>1761</v>
      </c>
      <c r="AL3005" t="s">
        <v>7379</v>
      </c>
      <c r="AM3005">
        <v>6</v>
      </c>
      <c r="AN3005" t="s">
        <v>7364</v>
      </c>
      <c r="AO3005" t="s">
        <v>7365</v>
      </c>
      <c r="AP3005">
        <v>0</v>
      </c>
      <c r="AQ3005" s="388">
        <v>44605</v>
      </c>
      <c r="AS3005" t="s">
        <v>2806</v>
      </c>
      <c r="AT3005" s="388">
        <v>44611</v>
      </c>
      <c r="AU3005" t="s">
        <v>1756</v>
      </c>
      <c r="AV3005" t="s">
        <v>1756</v>
      </c>
      <c r="AZ3005" t="s">
        <v>2807</v>
      </c>
      <c r="BA3005" t="s">
        <v>1767</v>
      </c>
      <c r="BB3005" t="s">
        <v>7877</v>
      </c>
      <c r="BC3005" t="s">
        <v>7878</v>
      </c>
      <c r="BD3005" t="s">
        <v>1756</v>
      </c>
      <c r="BE3005" t="s">
        <v>7333</v>
      </c>
      <c r="BF3005" t="s">
        <v>823</v>
      </c>
    </row>
    <row r="3006" spans="1:58">
      <c r="A3006" t="s">
        <v>829</v>
      </c>
      <c r="B3006">
        <v>6</v>
      </c>
      <c r="C3006">
        <v>0</v>
      </c>
      <c r="D3006">
        <v>11519</v>
      </c>
      <c r="E3006" t="s">
        <v>7874</v>
      </c>
      <c r="F3006">
        <v>53510611</v>
      </c>
      <c r="G3006" t="s">
        <v>2041</v>
      </c>
      <c r="H3006">
        <v>0</v>
      </c>
      <c r="I3006" t="s">
        <v>7382</v>
      </c>
      <c r="J3006">
        <v>80</v>
      </c>
      <c r="K3006">
        <v>12</v>
      </c>
      <c r="M3006" t="s">
        <v>1757</v>
      </c>
      <c r="N3006" t="s">
        <v>1757</v>
      </c>
      <c r="O3006" t="s">
        <v>1756</v>
      </c>
      <c r="P3006" t="s">
        <v>1756</v>
      </c>
      <c r="Q3006" s="387">
        <v>960</v>
      </c>
      <c r="R3006">
        <v>124.80000000000001</v>
      </c>
      <c r="S3006">
        <v>1084.8</v>
      </c>
      <c r="T3006" s="388">
        <v>44604</v>
      </c>
      <c r="U3006">
        <v>0</v>
      </c>
      <c r="V3006" t="s">
        <v>837</v>
      </c>
      <c r="W3006" s="388">
        <v>44615</v>
      </c>
      <c r="X3006">
        <v>177</v>
      </c>
      <c r="Y3006">
        <v>0</v>
      </c>
      <c r="Z3006">
        <v>0</v>
      </c>
      <c r="AA3006" t="s">
        <v>1758</v>
      </c>
      <c r="AB3006" t="s">
        <v>7329</v>
      </c>
      <c r="AD3006" t="s">
        <v>2045</v>
      </c>
      <c r="AE3006" t="s">
        <v>2046</v>
      </c>
      <c r="AI3006" t="s">
        <v>1761</v>
      </c>
      <c r="AL3006" t="s">
        <v>7379</v>
      </c>
      <c r="AM3006">
        <v>6</v>
      </c>
      <c r="AN3006" t="s">
        <v>7364</v>
      </c>
      <c r="AO3006" t="s">
        <v>7365</v>
      </c>
      <c r="AP3006">
        <v>0</v>
      </c>
      <c r="AQ3006" s="388">
        <v>44605</v>
      </c>
      <c r="AS3006" t="s">
        <v>2806</v>
      </c>
      <c r="AT3006" s="388">
        <v>44611</v>
      </c>
      <c r="AU3006" t="s">
        <v>1756</v>
      </c>
      <c r="AV3006" t="s">
        <v>1756</v>
      </c>
      <c r="AZ3006" t="s">
        <v>2807</v>
      </c>
      <c r="BA3006" t="s">
        <v>1767</v>
      </c>
      <c r="BB3006" t="s">
        <v>7879</v>
      </c>
      <c r="BC3006" t="s">
        <v>7880</v>
      </c>
      <c r="BD3006" t="s">
        <v>1756</v>
      </c>
      <c r="BE3006" t="s">
        <v>7333</v>
      </c>
      <c r="BF3006" t="s">
        <v>823</v>
      </c>
    </row>
    <row r="3007" spans="1:58">
      <c r="A3007" t="s">
        <v>829</v>
      </c>
      <c r="B3007">
        <v>6</v>
      </c>
      <c r="C3007">
        <v>0</v>
      </c>
      <c r="D3007">
        <v>11518</v>
      </c>
      <c r="E3007" t="s">
        <v>7881</v>
      </c>
      <c r="F3007">
        <v>53510611</v>
      </c>
      <c r="G3007" t="s">
        <v>2041</v>
      </c>
      <c r="H3007">
        <v>0</v>
      </c>
      <c r="I3007" t="s">
        <v>2052</v>
      </c>
      <c r="J3007">
        <v>75</v>
      </c>
      <c r="K3007">
        <v>11</v>
      </c>
      <c r="L3007" t="s">
        <v>1771</v>
      </c>
      <c r="M3007" t="s">
        <v>1756</v>
      </c>
      <c r="N3007" t="s">
        <v>1756</v>
      </c>
      <c r="O3007" t="s">
        <v>1757</v>
      </c>
      <c r="P3007" t="s">
        <v>1757</v>
      </c>
      <c r="Q3007" s="387">
        <v>825</v>
      </c>
      <c r="R3007">
        <v>107.25</v>
      </c>
      <c r="S3007">
        <v>932.24999999999989</v>
      </c>
      <c r="T3007" s="388">
        <v>44604</v>
      </c>
      <c r="U3007">
        <v>0</v>
      </c>
      <c r="V3007" t="s">
        <v>837</v>
      </c>
      <c r="W3007" s="388">
        <v>44615</v>
      </c>
      <c r="X3007">
        <v>177</v>
      </c>
      <c r="Y3007">
        <v>0</v>
      </c>
      <c r="Z3007">
        <v>0</v>
      </c>
      <c r="AA3007" t="s">
        <v>1758</v>
      </c>
      <c r="AB3007" t="s">
        <v>7329</v>
      </c>
      <c r="AD3007" t="s">
        <v>2045</v>
      </c>
      <c r="AE3007" t="s">
        <v>2046</v>
      </c>
      <c r="AI3007" t="s">
        <v>1761</v>
      </c>
      <c r="AL3007" t="s">
        <v>7845</v>
      </c>
      <c r="AM3007">
        <v>6</v>
      </c>
      <c r="AN3007" t="s">
        <v>3133</v>
      </c>
      <c r="AO3007" t="s">
        <v>2852</v>
      </c>
      <c r="AP3007">
        <v>0</v>
      </c>
      <c r="AQ3007" s="388">
        <v>44605</v>
      </c>
      <c r="AS3007" t="s">
        <v>2806</v>
      </c>
      <c r="AT3007" s="388">
        <v>44611</v>
      </c>
      <c r="AU3007" t="s">
        <v>1756</v>
      </c>
      <c r="AV3007" t="s">
        <v>1756</v>
      </c>
      <c r="AZ3007" t="s">
        <v>2807</v>
      </c>
      <c r="BA3007" t="s">
        <v>1767</v>
      </c>
      <c r="BB3007" t="s">
        <v>7882</v>
      </c>
      <c r="BC3007" t="s">
        <v>7883</v>
      </c>
      <c r="BD3007" t="s">
        <v>1756</v>
      </c>
      <c r="BE3007" t="s">
        <v>7333</v>
      </c>
      <c r="BF3007" t="s">
        <v>823</v>
      </c>
    </row>
    <row r="3008" spans="1:58">
      <c r="A3008" t="s">
        <v>829</v>
      </c>
      <c r="B3008">
        <v>6</v>
      </c>
      <c r="C3008">
        <v>0</v>
      </c>
      <c r="D3008">
        <v>11518</v>
      </c>
      <c r="E3008" t="s">
        <v>7881</v>
      </c>
      <c r="F3008">
        <v>53510611</v>
      </c>
      <c r="G3008" t="s">
        <v>2041</v>
      </c>
      <c r="H3008">
        <v>0</v>
      </c>
      <c r="I3008" t="s">
        <v>2056</v>
      </c>
      <c r="J3008">
        <v>210</v>
      </c>
      <c r="K3008">
        <v>1</v>
      </c>
      <c r="L3008" t="s">
        <v>1755</v>
      </c>
      <c r="M3008" t="s">
        <v>1756</v>
      </c>
      <c r="N3008" t="s">
        <v>1756</v>
      </c>
      <c r="O3008" t="s">
        <v>1757</v>
      </c>
      <c r="P3008" t="s">
        <v>1757</v>
      </c>
      <c r="Q3008" s="387">
        <v>210</v>
      </c>
      <c r="R3008">
        <v>27.3</v>
      </c>
      <c r="S3008">
        <v>237.29999999999998</v>
      </c>
      <c r="T3008" s="388">
        <v>44604</v>
      </c>
      <c r="U3008">
        <v>0</v>
      </c>
      <c r="V3008" t="s">
        <v>837</v>
      </c>
      <c r="W3008" s="388">
        <v>44615</v>
      </c>
      <c r="X3008">
        <v>177</v>
      </c>
      <c r="Y3008">
        <v>0</v>
      </c>
      <c r="Z3008">
        <v>0</v>
      </c>
      <c r="AA3008" t="s">
        <v>1758</v>
      </c>
      <c r="AB3008" t="s">
        <v>7329</v>
      </c>
      <c r="AD3008" t="s">
        <v>2045</v>
      </c>
      <c r="AE3008" t="s">
        <v>2046</v>
      </c>
      <c r="AI3008" t="s">
        <v>1761</v>
      </c>
      <c r="AL3008" t="s">
        <v>7845</v>
      </c>
      <c r="AM3008">
        <v>6</v>
      </c>
      <c r="AN3008" t="s">
        <v>3133</v>
      </c>
      <c r="AO3008" t="s">
        <v>2852</v>
      </c>
      <c r="AP3008">
        <v>0</v>
      </c>
      <c r="AQ3008" s="388">
        <v>44605</v>
      </c>
      <c r="AS3008" t="s">
        <v>2806</v>
      </c>
      <c r="AT3008" s="388">
        <v>44611</v>
      </c>
      <c r="AU3008" t="s">
        <v>1756</v>
      </c>
      <c r="AV3008" t="s">
        <v>1756</v>
      </c>
      <c r="AZ3008" t="s">
        <v>2807</v>
      </c>
      <c r="BA3008" t="s">
        <v>1767</v>
      </c>
      <c r="BB3008" t="s">
        <v>7884</v>
      </c>
      <c r="BC3008" t="s">
        <v>7885</v>
      </c>
      <c r="BD3008" t="s">
        <v>1756</v>
      </c>
      <c r="BE3008" t="s">
        <v>7333</v>
      </c>
      <c r="BF3008" t="s">
        <v>823</v>
      </c>
    </row>
    <row r="3009" spans="1:58">
      <c r="A3009" t="s">
        <v>829</v>
      </c>
      <c r="B3009">
        <v>6</v>
      </c>
      <c r="C3009">
        <v>0</v>
      </c>
      <c r="D3009">
        <v>11518</v>
      </c>
      <c r="E3009" t="s">
        <v>7881</v>
      </c>
      <c r="F3009">
        <v>53510611</v>
      </c>
      <c r="G3009" t="s">
        <v>2041</v>
      </c>
      <c r="H3009">
        <v>0</v>
      </c>
      <c r="I3009" t="s">
        <v>2073</v>
      </c>
      <c r="J3009">
        <v>243.75</v>
      </c>
      <c r="K3009">
        <v>1</v>
      </c>
      <c r="L3009" t="s">
        <v>1755</v>
      </c>
      <c r="M3009" t="s">
        <v>1757</v>
      </c>
      <c r="N3009" t="s">
        <v>1757</v>
      </c>
      <c r="O3009" t="s">
        <v>1756</v>
      </c>
      <c r="P3009" t="s">
        <v>1756</v>
      </c>
      <c r="Q3009" s="387">
        <v>243.75</v>
      </c>
      <c r="R3009">
        <v>31.6875</v>
      </c>
      <c r="S3009">
        <v>275.4375</v>
      </c>
      <c r="T3009" s="388">
        <v>44604</v>
      </c>
      <c r="U3009">
        <v>0</v>
      </c>
      <c r="V3009" t="s">
        <v>837</v>
      </c>
      <c r="W3009" s="388">
        <v>44615</v>
      </c>
      <c r="X3009">
        <v>177</v>
      </c>
      <c r="Y3009">
        <v>0</v>
      </c>
      <c r="Z3009">
        <v>0</v>
      </c>
      <c r="AA3009" t="s">
        <v>1758</v>
      </c>
      <c r="AB3009" t="s">
        <v>7329</v>
      </c>
      <c r="AD3009" t="s">
        <v>2045</v>
      </c>
      <c r="AE3009" t="s">
        <v>2046</v>
      </c>
      <c r="AI3009" t="s">
        <v>1761</v>
      </c>
      <c r="AL3009" t="s">
        <v>7845</v>
      </c>
      <c r="AM3009">
        <v>6</v>
      </c>
      <c r="AN3009" t="s">
        <v>3133</v>
      </c>
      <c r="AO3009" t="s">
        <v>2852</v>
      </c>
      <c r="AP3009">
        <v>0</v>
      </c>
      <c r="AQ3009" s="388">
        <v>44605</v>
      </c>
      <c r="AS3009" t="s">
        <v>2806</v>
      </c>
      <c r="AT3009" s="388">
        <v>44611</v>
      </c>
      <c r="AU3009" t="s">
        <v>1756</v>
      </c>
      <c r="AV3009" t="s">
        <v>1756</v>
      </c>
      <c r="AZ3009" t="s">
        <v>2807</v>
      </c>
      <c r="BA3009" t="s">
        <v>1767</v>
      </c>
      <c r="BB3009" t="s">
        <v>7886</v>
      </c>
      <c r="BC3009" t="s">
        <v>7887</v>
      </c>
      <c r="BD3009" t="s">
        <v>1756</v>
      </c>
      <c r="BE3009" t="s">
        <v>7333</v>
      </c>
      <c r="BF3009" t="s">
        <v>823</v>
      </c>
    </row>
    <row r="3010" spans="1:58">
      <c r="A3010" t="s">
        <v>829</v>
      </c>
      <c r="B3010">
        <v>6</v>
      </c>
      <c r="C3010">
        <v>0</v>
      </c>
      <c r="D3010">
        <v>11518</v>
      </c>
      <c r="E3010" t="s">
        <v>7881</v>
      </c>
      <c r="F3010">
        <v>53510611</v>
      </c>
      <c r="G3010" t="s">
        <v>2041</v>
      </c>
      <c r="H3010">
        <v>0</v>
      </c>
      <c r="I3010" t="s">
        <v>7531</v>
      </c>
      <c r="J3010">
        <v>126.98</v>
      </c>
      <c r="K3010">
        <v>7</v>
      </c>
      <c r="L3010" t="s">
        <v>2063</v>
      </c>
      <c r="M3010" t="s">
        <v>1757</v>
      </c>
      <c r="N3010" t="s">
        <v>1757</v>
      </c>
      <c r="O3010" t="s">
        <v>1756</v>
      </c>
      <c r="P3010" t="s">
        <v>1756</v>
      </c>
      <c r="Q3010" s="387">
        <v>888.86</v>
      </c>
      <c r="R3010">
        <v>115.5518</v>
      </c>
      <c r="S3010">
        <v>1004.4118</v>
      </c>
      <c r="T3010" s="388">
        <v>44604</v>
      </c>
      <c r="U3010">
        <v>0</v>
      </c>
      <c r="V3010" t="s">
        <v>837</v>
      </c>
      <c r="W3010" s="388">
        <v>44615</v>
      </c>
      <c r="X3010">
        <v>177</v>
      </c>
      <c r="Y3010">
        <v>0</v>
      </c>
      <c r="Z3010">
        <v>0</v>
      </c>
      <c r="AA3010" t="s">
        <v>1758</v>
      </c>
      <c r="AB3010" t="s">
        <v>7329</v>
      </c>
      <c r="AD3010" t="s">
        <v>2045</v>
      </c>
      <c r="AE3010" t="s">
        <v>2046</v>
      </c>
      <c r="AI3010" t="s">
        <v>1761</v>
      </c>
      <c r="AL3010" t="s">
        <v>7845</v>
      </c>
      <c r="AM3010">
        <v>6</v>
      </c>
      <c r="AN3010" t="s">
        <v>3133</v>
      </c>
      <c r="AO3010" t="s">
        <v>2852</v>
      </c>
      <c r="AP3010">
        <v>0</v>
      </c>
      <c r="AQ3010" s="388">
        <v>44605</v>
      </c>
      <c r="AS3010" t="s">
        <v>2806</v>
      </c>
      <c r="AT3010" s="388">
        <v>44611</v>
      </c>
      <c r="AU3010" t="s">
        <v>1756</v>
      </c>
      <c r="AV3010" t="s">
        <v>1756</v>
      </c>
      <c r="AZ3010" t="s">
        <v>2807</v>
      </c>
      <c r="BA3010" t="s">
        <v>1767</v>
      </c>
      <c r="BB3010" t="s">
        <v>7888</v>
      </c>
      <c r="BC3010" t="s">
        <v>7889</v>
      </c>
      <c r="BD3010" t="s">
        <v>1756</v>
      </c>
      <c r="BE3010" t="s">
        <v>7333</v>
      </c>
      <c r="BF3010" t="s">
        <v>823</v>
      </c>
    </row>
    <row r="3011" spans="1:58">
      <c r="A3011" t="s">
        <v>829</v>
      </c>
      <c r="B3011">
        <v>6</v>
      </c>
      <c r="C3011">
        <v>0</v>
      </c>
      <c r="D3011">
        <v>11517</v>
      </c>
      <c r="E3011" t="s">
        <v>7890</v>
      </c>
      <c r="F3011">
        <v>53510611</v>
      </c>
      <c r="G3011" t="s">
        <v>2041</v>
      </c>
      <c r="H3011">
        <v>0</v>
      </c>
      <c r="I3011" t="s">
        <v>2052</v>
      </c>
      <c r="J3011">
        <v>75</v>
      </c>
      <c r="K3011">
        <v>12</v>
      </c>
      <c r="L3011" t="s">
        <v>1771</v>
      </c>
      <c r="M3011" t="s">
        <v>1756</v>
      </c>
      <c r="N3011" t="s">
        <v>1756</v>
      </c>
      <c r="O3011" t="s">
        <v>1757</v>
      </c>
      <c r="P3011" t="s">
        <v>1757</v>
      </c>
      <c r="Q3011" s="387">
        <v>900</v>
      </c>
      <c r="R3011">
        <v>117</v>
      </c>
      <c r="S3011">
        <v>1016.9999999999999</v>
      </c>
      <c r="T3011" s="388">
        <v>44604</v>
      </c>
      <c r="U3011">
        <v>0</v>
      </c>
      <c r="V3011" t="s">
        <v>837</v>
      </c>
      <c r="W3011" s="388">
        <v>44615</v>
      </c>
      <c r="X3011">
        <v>177</v>
      </c>
      <c r="Y3011">
        <v>0</v>
      </c>
      <c r="Z3011">
        <v>0</v>
      </c>
      <c r="AA3011" t="s">
        <v>1758</v>
      </c>
      <c r="AB3011" t="s">
        <v>7329</v>
      </c>
      <c r="AD3011" t="s">
        <v>2045</v>
      </c>
      <c r="AE3011" t="s">
        <v>2046</v>
      </c>
      <c r="AI3011" t="s">
        <v>1761</v>
      </c>
      <c r="AL3011" t="s">
        <v>7891</v>
      </c>
      <c r="AM3011">
        <v>6</v>
      </c>
      <c r="AN3011" t="s">
        <v>7561</v>
      </c>
      <c r="AO3011" t="s">
        <v>7562</v>
      </c>
      <c r="AP3011">
        <v>0</v>
      </c>
      <c r="AQ3011" s="388">
        <v>44605</v>
      </c>
      <c r="AS3011" t="s">
        <v>2806</v>
      </c>
      <c r="AT3011" s="388">
        <v>44610</v>
      </c>
      <c r="AU3011" t="s">
        <v>1756</v>
      </c>
      <c r="AV3011" t="s">
        <v>1756</v>
      </c>
      <c r="AZ3011" t="s">
        <v>2807</v>
      </c>
      <c r="BA3011" t="s">
        <v>1767</v>
      </c>
      <c r="BB3011" t="s">
        <v>7892</v>
      </c>
      <c r="BC3011" t="s">
        <v>7893</v>
      </c>
      <c r="BD3011" t="s">
        <v>1756</v>
      </c>
      <c r="BE3011" t="s">
        <v>7333</v>
      </c>
      <c r="BF3011" t="s">
        <v>823</v>
      </c>
    </row>
    <row r="3012" spans="1:58">
      <c r="A3012" t="s">
        <v>829</v>
      </c>
      <c r="B3012">
        <v>6</v>
      </c>
      <c r="C3012">
        <v>0</v>
      </c>
      <c r="D3012">
        <v>11517</v>
      </c>
      <c r="E3012" t="s">
        <v>7890</v>
      </c>
      <c r="F3012">
        <v>53510611</v>
      </c>
      <c r="G3012" t="s">
        <v>2041</v>
      </c>
      <c r="H3012">
        <v>0</v>
      </c>
      <c r="I3012" t="s">
        <v>2056</v>
      </c>
      <c r="J3012">
        <v>210</v>
      </c>
      <c r="K3012">
        <v>1</v>
      </c>
      <c r="L3012" t="s">
        <v>1755</v>
      </c>
      <c r="M3012" t="s">
        <v>1756</v>
      </c>
      <c r="N3012" t="s">
        <v>1756</v>
      </c>
      <c r="O3012" t="s">
        <v>1757</v>
      </c>
      <c r="P3012" t="s">
        <v>1757</v>
      </c>
      <c r="Q3012" s="387">
        <v>210</v>
      </c>
      <c r="R3012">
        <v>27.3</v>
      </c>
      <c r="S3012">
        <v>237.29999999999998</v>
      </c>
      <c r="T3012" s="388">
        <v>44604</v>
      </c>
      <c r="U3012">
        <v>0</v>
      </c>
      <c r="V3012" t="s">
        <v>837</v>
      </c>
      <c r="W3012" s="388">
        <v>44615</v>
      </c>
      <c r="X3012">
        <v>177</v>
      </c>
      <c r="Y3012">
        <v>0</v>
      </c>
      <c r="Z3012">
        <v>0</v>
      </c>
      <c r="AA3012" t="s">
        <v>1758</v>
      </c>
      <c r="AB3012" t="s">
        <v>7329</v>
      </c>
      <c r="AD3012" t="s">
        <v>2045</v>
      </c>
      <c r="AE3012" t="s">
        <v>2046</v>
      </c>
      <c r="AI3012" t="s">
        <v>1761</v>
      </c>
      <c r="AL3012" t="s">
        <v>7891</v>
      </c>
      <c r="AM3012">
        <v>6</v>
      </c>
      <c r="AN3012" t="s">
        <v>7561</v>
      </c>
      <c r="AO3012" t="s">
        <v>7562</v>
      </c>
      <c r="AP3012">
        <v>0</v>
      </c>
      <c r="AQ3012" s="388">
        <v>44605</v>
      </c>
      <c r="AS3012" t="s">
        <v>2806</v>
      </c>
      <c r="AT3012" s="388">
        <v>44610</v>
      </c>
      <c r="AU3012" t="s">
        <v>1756</v>
      </c>
      <c r="AV3012" t="s">
        <v>1756</v>
      </c>
      <c r="AZ3012" t="s">
        <v>2807</v>
      </c>
      <c r="BA3012" t="s">
        <v>1767</v>
      </c>
      <c r="BB3012" t="s">
        <v>7894</v>
      </c>
      <c r="BC3012" t="s">
        <v>7895</v>
      </c>
      <c r="BD3012" t="s">
        <v>1756</v>
      </c>
      <c r="BE3012" t="s">
        <v>7333</v>
      </c>
      <c r="BF3012" t="s">
        <v>823</v>
      </c>
    </row>
    <row r="3013" spans="1:58">
      <c r="A3013" t="s">
        <v>829</v>
      </c>
      <c r="B3013">
        <v>6</v>
      </c>
      <c r="C3013">
        <v>0</v>
      </c>
      <c r="D3013">
        <v>11517</v>
      </c>
      <c r="E3013" t="s">
        <v>7890</v>
      </c>
      <c r="F3013">
        <v>53510611</v>
      </c>
      <c r="G3013" t="s">
        <v>2041</v>
      </c>
      <c r="H3013">
        <v>0</v>
      </c>
      <c r="I3013" t="s">
        <v>2073</v>
      </c>
      <c r="J3013">
        <v>243.75</v>
      </c>
      <c r="K3013">
        <v>1</v>
      </c>
      <c r="L3013" t="s">
        <v>1755</v>
      </c>
      <c r="M3013" t="s">
        <v>1757</v>
      </c>
      <c r="N3013" t="s">
        <v>1757</v>
      </c>
      <c r="O3013" t="s">
        <v>1756</v>
      </c>
      <c r="P3013" t="s">
        <v>1756</v>
      </c>
      <c r="Q3013" s="387">
        <v>243.75</v>
      </c>
      <c r="R3013">
        <v>31.6875</v>
      </c>
      <c r="S3013">
        <v>275.4375</v>
      </c>
      <c r="T3013" s="388">
        <v>44604</v>
      </c>
      <c r="U3013">
        <v>0</v>
      </c>
      <c r="V3013" t="s">
        <v>837</v>
      </c>
      <c r="W3013" s="388">
        <v>44615</v>
      </c>
      <c r="X3013">
        <v>177</v>
      </c>
      <c r="Y3013">
        <v>0</v>
      </c>
      <c r="Z3013">
        <v>0</v>
      </c>
      <c r="AA3013" t="s">
        <v>1758</v>
      </c>
      <c r="AB3013" t="s">
        <v>7329</v>
      </c>
      <c r="AD3013" t="s">
        <v>2045</v>
      </c>
      <c r="AE3013" t="s">
        <v>2046</v>
      </c>
      <c r="AI3013" t="s">
        <v>1761</v>
      </c>
      <c r="AL3013" t="s">
        <v>7891</v>
      </c>
      <c r="AM3013">
        <v>6</v>
      </c>
      <c r="AN3013" t="s">
        <v>7561</v>
      </c>
      <c r="AO3013" t="s">
        <v>7562</v>
      </c>
      <c r="AP3013">
        <v>0</v>
      </c>
      <c r="AQ3013" s="388">
        <v>44605</v>
      </c>
      <c r="AS3013" t="s">
        <v>2806</v>
      </c>
      <c r="AT3013" s="388">
        <v>44610</v>
      </c>
      <c r="AU3013" t="s">
        <v>1756</v>
      </c>
      <c r="AV3013" t="s">
        <v>1756</v>
      </c>
      <c r="AZ3013" t="s">
        <v>2807</v>
      </c>
      <c r="BA3013" t="s">
        <v>1767</v>
      </c>
      <c r="BB3013" t="s">
        <v>7896</v>
      </c>
      <c r="BC3013" t="s">
        <v>7897</v>
      </c>
      <c r="BD3013" t="s">
        <v>1756</v>
      </c>
      <c r="BE3013" t="s">
        <v>7333</v>
      </c>
      <c r="BF3013" t="s">
        <v>823</v>
      </c>
    </row>
    <row r="3014" spans="1:58">
      <c r="A3014" t="s">
        <v>829</v>
      </c>
      <c r="B3014">
        <v>6</v>
      </c>
      <c r="C3014">
        <v>0</v>
      </c>
      <c r="D3014">
        <v>11517</v>
      </c>
      <c r="E3014" t="s">
        <v>7890</v>
      </c>
      <c r="F3014">
        <v>53510611</v>
      </c>
      <c r="G3014" t="s">
        <v>2041</v>
      </c>
      <c r="H3014">
        <v>0</v>
      </c>
      <c r="I3014" t="s">
        <v>7531</v>
      </c>
      <c r="J3014">
        <v>126.98</v>
      </c>
      <c r="K3014">
        <v>11</v>
      </c>
      <c r="L3014" t="s">
        <v>2063</v>
      </c>
      <c r="M3014" t="s">
        <v>1757</v>
      </c>
      <c r="N3014" t="s">
        <v>1757</v>
      </c>
      <c r="O3014" t="s">
        <v>1756</v>
      </c>
      <c r="P3014" t="s">
        <v>1756</v>
      </c>
      <c r="Q3014" s="387">
        <v>1396.78</v>
      </c>
      <c r="R3014">
        <v>181.5814</v>
      </c>
      <c r="S3014">
        <v>1578.3613999999998</v>
      </c>
      <c r="T3014" s="388">
        <v>44604</v>
      </c>
      <c r="U3014">
        <v>0</v>
      </c>
      <c r="V3014" t="s">
        <v>837</v>
      </c>
      <c r="W3014" s="388">
        <v>44615</v>
      </c>
      <c r="X3014">
        <v>177</v>
      </c>
      <c r="Y3014">
        <v>0</v>
      </c>
      <c r="Z3014">
        <v>0</v>
      </c>
      <c r="AA3014" t="s">
        <v>1758</v>
      </c>
      <c r="AB3014" t="s">
        <v>7329</v>
      </c>
      <c r="AD3014" t="s">
        <v>2045</v>
      </c>
      <c r="AE3014" t="s">
        <v>2046</v>
      </c>
      <c r="AI3014" t="s">
        <v>1761</v>
      </c>
      <c r="AL3014" t="s">
        <v>7891</v>
      </c>
      <c r="AM3014">
        <v>6</v>
      </c>
      <c r="AN3014" t="s">
        <v>7561</v>
      </c>
      <c r="AO3014" t="s">
        <v>7562</v>
      </c>
      <c r="AP3014">
        <v>0</v>
      </c>
      <c r="AQ3014" s="388">
        <v>44605</v>
      </c>
      <c r="AS3014" t="s">
        <v>2806</v>
      </c>
      <c r="AT3014" s="388">
        <v>44610</v>
      </c>
      <c r="AU3014" t="s">
        <v>1756</v>
      </c>
      <c r="AV3014" t="s">
        <v>1756</v>
      </c>
      <c r="AZ3014" t="s">
        <v>2807</v>
      </c>
      <c r="BA3014" t="s">
        <v>1767</v>
      </c>
      <c r="BB3014" t="s">
        <v>7898</v>
      </c>
      <c r="BC3014" t="s">
        <v>7899</v>
      </c>
      <c r="BD3014" t="s">
        <v>1756</v>
      </c>
      <c r="BE3014" t="s">
        <v>7333</v>
      </c>
      <c r="BF3014" t="s">
        <v>823</v>
      </c>
    </row>
    <row r="3015" spans="1:58">
      <c r="A3015" t="s">
        <v>829</v>
      </c>
      <c r="B3015">
        <v>6</v>
      </c>
      <c r="C3015">
        <v>0</v>
      </c>
      <c r="D3015">
        <v>11516</v>
      </c>
      <c r="E3015" t="s">
        <v>7900</v>
      </c>
      <c r="F3015">
        <v>53510611</v>
      </c>
      <c r="G3015" t="s">
        <v>2041</v>
      </c>
      <c r="H3015">
        <v>0</v>
      </c>
      <c r="I3015" t="s">
        <v>2052</v>
      </c>
      <c r="J3015">
        <v>75</v>
      </c>
      <c r="K3015">
        <v>11</v>
      </c>
      <c r="L3015" t="s">
        <v>1771</v>
      </c>
      <c r="M3015" t="s">
        <v>1756</v>
      </c>
      <c r="N3015" t="s">
        <v>1756</v>
      </c>
      <c r="O3015" t="s">
        <v>1757</v>
      </c>
      <c r="P3015" t="s">
        <v>1757</v>
      </c>
      <c r="Q3015" s="387">
        <v>825</v>
      </c>
      <c r="R3015">
        <v>107.25</v>
      </c>
      <c r="S3015">
        <v>932.24999999999989</v>
      </c>
      <c r="T3015" s="388">
        <v>44604</v>
      </c>
      <c r="U3015">
        <v>0</v>
      </c>
      <c r="V3015" t="s">
        <v>837</v>
      </c>
      <c r="W3015" s="388">
        <v>44615</v>
      </c>
      <c r="X3015">
        <v>177</v>
      </c>
      <c r="Y3015">
        <v>0</v>
      </c>
      <c r="Z3015">
        <v>0</v>
      </c>
      <c r="AA3015" t="s">
        <v>1758</v>
      </c>
      <c r="AB3015" t="s">
        <v>7329</v>
      </c>
      <c r="AD3015" t="s">
        <v>2045</v>
      </c>
      <c r="AE3015" t="s">
        <v>2046</v>
      </c>
      <c r="AI3015" t="s">
        <v>1761</v>
      </c>
      <c r="AL3015" t="s">
        <v>7865</v>
      </c>
      <c r="AM3015">
        <v>6</v>
      </c>
      <c r="AN3015" t="s">
        <v>1081</v>
      </c>
      <c r="AO3015" t="s">
        <v>2875</v>
      </c>
      <c r="AP3015">
        <v>0</v>
      </c>
      <c r="AQ3015" s="388">
        <v>44605</v>
      </c>
      <c r="AS3015" t="s">
        <v>2806</v>
      </c>
      <c r="AT3015" s="388">
        <v>44611</v>
      </c>
      <c r="AU3015" t="s">
        <v>1756</v>
      </c>
      <c r="AV3015" t="s">
        <v>1756</v>
      </c>
      <c r="AZ3015" t="s">
        <v>2807</v>
      </c>
      <c r="BA3015" t="s">
        <v>1767</v>
      </c>
      <c r="BB3015" t="s">
        <v>7901</v>
      </c>
      <c r="BC3015" t="s">
        <v>7902</v>
      </c>
      <c r="BD3015" t="s">
        <v>1756</v>
      </c>
      <c r="BE3015" t="s">
        <v>7333</v>
      </c>
      <c r="BF3015" t="s">
        <v>823</v>
      </c>
    </row>
    <row r="3016" spans="1:58">
      <c r="A3016" t="s">
        <v>829</v>
      </c>
      <c r="B3016">
        <v>6</v>
      </c>
      <c r="C3016">
        <v>0</v>
      </c>
      <c r="D3016">
        <v>11516</v>
      </c>
      <c r="E3016" t="s">
        <v>7900</v>
      </c>
      <c r="F3016">
        <v>53510611</v>
      </c>
      <c r="G3016" t="s">
        <v>2041</v>
      </c>
      <c r="H3016">
        <v>0</v>
      </c>
      <c r="I3016" t="s">
        <v>2056</v>
      </c>
      <c r="J3016">
        <v>210</v>
      </c>
      <c r="K3016">
        <v>1</v>
      </c>
      <c r="L3016" t="s">
        <v>1755</v>
      </c>
      <c r="M3016" t="s">
        <v>1756</v>
      </c>
      <c r="N3016" t="s">
        <v>1756</v>
      </c>
      <c r="O3016" t="s">
        <v>1757</v>
      </c>
      <c r="P3016" t="s">
        <v>1757</v>
      </c>
      <c r="Q3016" s="387">
        <v>210</v>
      </c>
      <c r="R3016">
        <v>27.3</v>
      </c>
      <c r="S3016">
        <v>237.29999999999998</v>
      </c>
      <c r="T3016" s="388">
        <v>44604</v>
      </c>
      <c r="U3016">
        <v>0</v>
      </c>
      <c r="V3016" t="s">
        <v>837</v>
      </c>
      <c r="W3016" s="388">
        <v>44615</v>
      </c>
      <c r="X3016">
        <v>177</v>
      </c>
      <c r="Y3016">
        <v>0</v>
      </c>
      <c r="Z3016">
        <v>0</v>
      </c>
      <c r="AA3016" t="s">
        <v>1758</v>
      </c>
      <c r="AB3016" t="s">
        <v>7329</v>
      </c>
      <c r="AD3016" t="s">
        <v>2045</v>
      </c>
      <c r="AE3016" t="s">
        <v>2046</v>
      </c>
      <c r="AI3016" t="s">
        <v>1761</v>
      </c>
      <c r="AL3016" t="s">
        <v>7865</v>
      </c>
      <c r="AM3016">
        <v>6</v>
      </c>
      <c r="AN3016" t="s">
        <v>1081</v>
      </c>
      <c r="AO3016" t="s">
        <v>2875</v>
      </c>
      <c r="AP3016">
        <v>0</v>
      </c>
      <c r="AQ3016" s="388">
        <v>44605</v>
      </c>
      <c r="AS3016" t="s">
        <v>2806</v>
      </c>
      <c r="AT3016" s="388">
        <v>44611</v>
      </c>
      <c r="AU3016" t="s">
        <v>1756</v>
      </c>
      <c r="AV3016" t="s">
        <v>1756</v>
      </c>
      <c r="AZ3016" t="s">
        <v>2807</v>
      </c>
      <c r="BA3016" t="s">
        <v>1767</v>
      </c>
      <c r="BB3016" t="s">
        <v>7903</v>
      </c>
      <c r="BC3016" t="s">
        <v>7904</v>
      </c>
      <c r="BD3016" t="s">
        <v>1756</v>
      </c>
      <c r="BE3016" t="s">
        <v>7333</v>
      </c>
      <c r="BF3016" t="s">
        <v>823</v>
      </c>
    </row>
    <row r="3017" spans="1:58">
      <c r="A3017" t="s">
        <v>829</v>
      </c>
      <c r="B3017">
        <v>6</v>
      </c>
      <c r="C3017">
        <v>0</v>
      </c>
      <c r="D3017">
        <v>11516</v>
      </c>
      <c r="E3017" t="s">
        <v>7900</v>
      </c>
      <c r="F3017">
        <v>53510611</v>
      </c>
      <c r="G3017" t="s">
        <v>2041</v>
      </c>
      <c r="H3017">
        <v>0</v>
      </c>
      <c r="I3017" t="s">
        <v>2073</v>
      </c>
      <c r="J3017">
        <v>243.75</v>
      </c>
      <c r="K3017">
        <v>1</v>
      </c>
      <c r="L3017" t="s">
        <v>1755</v>
      </c>
      <c r="M3017" t="s">
        <v>1757</v>
      </c>
      <c r="N3017" t="s">
        <v>1757</v>
      </c>
      <c r="O3017" t="s">
        <v>1756</v>
      </c>
      <c r="P3017" t="s">
        <v>1756</v>
      </c>
      <c r="Q3017" s="387">
        <v>243.75</v>
      </c>
      <c r="R3017">
        <v>31.6875</v>
      </c>
      <c r="S3017">
        <v>275.4375</v>
      </c>
      <c r="T3017" s="388">
        <v>44604</v>
      </c>
      <c r="U3017">
        <v>0</v>
      </c>
      <c r="V3017" t="s">
        <v>837</v>
      </c>
      <c r="W3017" s="388">
        <v>44615</v>
      </c>
      <c r="X3017">
        <v>177</v>
      </c>
      <c r="Y3017">
        <v>0</v>
      </c>
      <c r="Z3017">
        <v>0</v>
      </c>
      <c r="AA3017" t="s">
        <v>1758</v>
      </c>
      <c r="AB3017" t="s">
        <v>7329</v>
      </c>
      <c r="AD3017" t="s">
        <v>2045</v>
      </c>
      <c r="AE3017" t="s">
        <v>2046</v>
      </c>
      <c r="AI3017" t="s">
        <v>1761</v>
      </c>
      <c r="AL3017" t="s">
        <v>7865</v>
      </c>
      <c r="AM3017">
        <v>6</v>
      </c>
      <c r="AN3017" t="s">
        <v>1081</v>
      </c>
      <c r="AO3017" t="s">
        <v>2875</v>
      </c>
      <c r="AP3017">
        <v>0</v>
      </c>
      <c r="AQ3017" s="388">
        <v>44605</v>
      </c>
      <c r="AS3017" t="s">
        <v>2806</v>
      </c>
      <c r="AT3017" s="388">
        <v>44611</v>
      </c>
      <c r="AU3017" t="s">
        <v>1756</v>
      </c>
      <c r="AV3017" t="s">
        <v>1756</v>
      </c>
      <c r="AZ3017" t="s">
        <v>2807</v>
      </c>
      <c r="BA3017" t="s">
        <v>1767</v>
      </c>
      <c r="BB3017" t="s">
        <v>7905</v>
      </c>
      <c r="BC3017" t="s">
        <v>7906</v>
      </c>
      <c r="BD3017" t="s">
        <v>1756</v>
      </c>
      <c r="BE3017" t="s">
        <v>7333</v>
      </c>
      <c r="BF3017" t="s">
        <v>823</v>
      </c>
    </row>
    <row r="3018" spans="1:58">
      <c r="A3018" t="s">
        <v>829</v>
      </c>
      <c r="B3018">
        <v>6</v>
      </c>
      <c r="C3018">
        <v>0</v>
      </c>
      <c r="D3018">
        <v>11516</v>
      </c>
      <c r="E3018" t="s">
        <v>7900</v>
      </c>
      <c r="F3018">
        <v>53510611</v>
      </c>
      <c r="G3018" t="s">
        <v>2041</v>
      </c>
      <c r="H3018">
        <v>0</v>
      </c>
      <c r="I3018" t="s">
        <v>7531</v>
      </c>
      <c r="J3018">
        <v>126.98</v>
      </c>
      <c r="K3018">
        <v>10</v>
      </c>
      <c r="L3018" t="s">
        <v>2063</v>
      </c>
      <c r="M3018" t="s">
        <v>1757</v>
      </c>
      <c r="N3018" t="s">
        <v>1757</v>
      </c>
      <c r="O3018" t="s">
        <v>1756</v>
      </c>
      <c r="P3018" t="s">
        <v>1756</v>
      </c>
      <c r="Q3018" s="387">
        <v>1269.8</v>
      </c>
      <c r="R3018">
        <v>165.07400000000001</v>
      </c>
      <c r="S3018">
        <v>1434.8739999999998</v>
      </c>
      <c r="T3018" s="388">
        <v>44604</v>
      </c>
      <c r="U3018">
        <v>0</v>
      </c>
      <c r="V3018" t="s">
        <v>837</v>
      </c>
      <c r="W3018" s="388">
        <v>44615</v>
      </c>
      <c r="X3018">
        <v>177</v>
      </c>
      <c r="Y3018">
        <v>0</v>
      </c>
      <c r="Z3018">
        <v>0</v>
      </c>
      <c r="AA3018" t="s">
        <v>1758</v>
      </c>
      <c r="AB3018" t="s">
        <v>7329</v>
      </c>
      <c r="AD3018" t="s">
        <v>2045</v>
      </c>
      <c r="AE3018" t="s">
        <v>2046</v>
      </c>
      <c r="AI3018" t="s">
        <v>1761</v>
      </c>
      <c r="AL3018" t="s">
        <v>7865</v>
      </c>
      <c r="AM3018">
        <v>6</v>
      </c>
      <c r="AN3018" t="s">
        <v>1081</v>
      </c>
      <c r="AO3018" t="s">
        <v>2875</v>
      </c>
      <c r="AP3018">
        <v>0</v>
      </c>
      <c r="AQ3018" s="388">
        <v>44605</v>
      </c>
      <c r="AS3018" t="s">
        <v>2806</v>
      </c>
      <c r="AT3018" s="388">
        <v>44611</v>
      </c>
      <c r="AU3018" t="s">
        <v>1756</v>
      </c>
      <c r="AV3018" t="s">
        <v>1756</v>
      </c>
      <c r="AZ3018" t="s">
        <v>2807</v>
      </c>
      <c r="BA3018" t="s">
        <v>1767</v>
      </c>
      <c r="BB3018" t="s">
        <v>7907</v>
      </c>
      <c r="BC3018" t="s">
        <v>7908</v>
      </c>
      <c r="BD3018" t="s">
        <v>1756</v>
      </c>
      <c r="BE3018" t="s">
        <v>7333</v>
      </c>
      <c r="BF3018" t="s">
        <v>823</v>
      </c>
    </row>
    <row r="3019" spans="1:58">
      <c r="A3019" t="s">
        <v>829</v>
      </c>
      <c r="B3019">
        <v>6</v>
      </c>
      <c r="C3019">
        <v>0</v>
      </c>
      <c r="D3019">
        <v>11513</v>
      </c>
      <c r="E3019" t="s">
        <v>7909</v>
      </c>
      <c r="F3019">
        <v>53510611</v>
      </c>
      <c r="G3019" t="s">
        <v>2041</v>
      </c>
      <c r="H3019">
        <v>0</v>
      </c>
      <c r="I3019" t="s">
        <v>2052</v>
      </c>
      <c r="J3019">
        <v>75</v>
      </c>
      <c r="K3019">
        <v>12</v>
      </c>
      <c r="L3019" t="s">
        <v>1771</v>
      </c>
      <c r="M3019" t="s">
        <v>1756</v>
      </c>
      <c r="N3019" t="s">
        <v>1756</v>
      </c>
      <c r="O3019" t="s">
        <v>1757</v>
      </c>
      <c r="P3019" t="s">
        <v>1757</v>
      </c>
      <c r="Q3019" s="387">
        <v>900</v>
      </c>
      <c r="R3019">
        <v>117</v>
      </c>
      <c r="S3019">
        <v>1016.9999999999999</v>
      </c>
      <c r="T3019" s="388">
        <v>44603</v>
      </c>
      <c r="U3019">
        <v>0</v>
      </c>
      <c r="V3019" t="s">
        <v>837</v>
      </c>
      <c r="W3019" s="388">
        <v>44615</v>
      </c>
      <c r="X3019">
        <v>177</v>
      </c>
      <c r="Y3019">
        <v>0</v>
      </c>
      <c r="Z3019">
        <v>0</v>
      </c>
      <c r="AA3019" t="s">
        <v>1758</v>
      </c>
      <c r="AB3019" t="s">
        <v>7329</v>
      </c>
      <c r="AD3019" t="s">
        <v>2045</v>
      </c>
      <c r="AE3019" t="s">
        <v>2046</v>
      </c>
      <c r="AI3019" t="s">
        <v>1761</v>
      </c>
      <c r="AL3019" t="s">
        <v>7379</v>
      </c>
      <c r="AM3019">
        <v>6</v>
      </c>
      <c r="AN3019" t="s">
        <v>7541</v>
      </c>
      <c r="AO3019" t="s">
        <v>7542</v>
      </c>
      <c r="AP3019">
        <v>0</v>
      </c>
      <c r="AQ3019" s="388">
        <v>44605</v>
      </c>
      <c r="AS3019" t="s">
        <v>2806</v>
      </c>
      <c r="AT3019" s="388">
        <v>44610</v>
      </c>
      <c r="AU3019" t="s">
        <v>1756</v>
      </c>
      <c r="AV3019" t="s">
        <v>1756</v>
      </c>
      <c r="AZ3019" t="s">
        <v>2807</v>
      </c>
      <c r="BA3019" t="s">
        <v>1767</v>
      </c>
      <c r="BB3019" t="s">
        <v>7910</v>
      </c>
      <c r="BC3019" t="s">
        <v>7911</v>
      </c>
      <c r="BD3019" t="s">
        <v>1756</v>
      </c>
      <c r="BE3019" t="s">
        <v>7333</v>
      </c>
      <c r="BF3019" t="s">
        <v>823</v>
      </c>
    </row>
    <row r="3020" spans="1:58">
      <c r="A3020" t="s">
        <v>829</v>
      </c>
      <c r="B3020">
        <v>6</v>
      </c>
      <c r="C3020">
        <v>0</v>
      </c>
      <c r="D3020">
        <v>11513</v>
      </c>
      <c r="E3020" t="s">
        <v>7909</v>
      </c>
      <c r="F3020">
        <v>53510611</v>
      </c>
      <c r="G3020" t="s">
        <v>2041</v>
      </c>
      <c r="H3020">
        <v>0</v>
      </c>
      <c r="I3020" t="s">
        <v>2056</v>
      </c>
      <c r="J3020">
        <v>210</v>
      </c>
      <c r="K3020">
        <v>1</v>
      </c>
      <c r="L3020" t="s">
        <v>1755</v>
      </c>
      <c r="M3020" t="s">
        <v>1756</v>
      </c>
      <c r="N3020" t="s">
        <v>1756</v>
      </c>
      <c r="O3020" t="s">
        <v>1757</v>
      </c>
      <c r="P3020" t="s">
        <v>1757</v>
      </c>
      <c r="Q3020" s="387">
        <v>210</v>
      </c>
      <c r="R3020">
        <v>27.3</v>
      </c>
      <c r="S3020">
        <v>237.29999999999998</v>
      </c>
      <c r="T3020" s="388">
        <v>44603</v>
      </c>
      <c r="U3020">
        <v>0</v>
      </c>
      <c r="V3020" t="s">
        <v>837</v>
      </c>
      <c r="W3020" s="388">
        <v>44615</v>
      </c>
      <c r="X3020">
        <v>177</v>
      </c>
      <c r="Y3020">
        <v>0</v>
      </c>
      <c r="Z3020">
        <v>0</v>
      </c>
      <c r="AA3020" t="s">
        <v>1758</v>
      </c>
      <c r="AB3020" t="s">
        <v>7329</v>
      </c>
      <c r="AD3020" t="s">
        <v>2045</v>
      </c>
      <c r="AE3020" t="s">
        <v>2046</v>
      </c>
      <c r="AI3020" t="s">
        <v>1761</v>
      </c>
      <c r="AL3020" t="s">
        <v>7379</v>
      </c>
      <c r="AM3020">
        <v>6</v>
      </c>
      <c r="AN3020" t="s">
        <v>7541</v>
      </c>
      <c r="AO3020" t="s">
        <v>7542</v>
      </c>
      <c r="AP3020">
        <v>0</v>
      </c>
      <c r="AQ3020" s="388">
        <v>44605</v>
      </c>
      <c r="AS3020" t="s">
        <v>2806</v>
      </c>
      <c r="AT3020" s="388">
        <v>44610</v>
      </c>
      <c r="AU3020" t="s">
        <v>1756</v>
      </c>
      <c r="AV3020" t="s">
        <v>1756</v>
      </c>
      <c r="AZ3020" t="s">
        <v>2807</v>
      </c>
      <c r="BA3020" t="s">
        <v>1767</v>
      </c>
      <c r="BB3020" t="s">
        <v>7912</v>
      </c>
      <c r="BC3020" t="s">
        <v>7913</v>
      </c>
      <c r="BD3020" t="s">
        <v>1756</v>
      </c>
      <c r="BE3020" t="s">
        <v>7333</v>
      </c>
      <c r="BF3020" t="s">
        <v>823</v>
      </c>
    </row>
    <row r="3021" spans="1:58">
      <c r="A3021" t="s">
        <v>829</v>
      </c>
      <c r="B3021">
        <v>6</v>
      </c>
      <c r="C3021">
        <v>0</v>
      </c>
      <c r="D3021">
        <v>11513</v>
      </c>
      <c r="E3021" t="s">
        <v>7909</v>
      </c>
      <c r="F3021">
        <v>53510611</v>
      </c>
      <c r="G3021" t="s">
        <v>2041</v>
      </c>
      <c r="H3021">
        <v>0</v>
      </c>
      <c r="I3021" t="s">
        <v>7382</v>
      </c>
      <c r="J3021">
        <v>80</v>
      </c>
      <c r="K3021">
        <v>12</v>
      </c>
      <c r="M3021" t="s">
        <v>1757</v>
      </c>
      <c r="N3021" t="s">
        <v>1757</v>
      </c>
      <c r="O3021" t="s">
        <v>1756</v>
      </c>
      <c r="P3021" t="s">
        <v>1756</v>
      </c>
      <c r="Q3021" s="387">
        <v>960</v>
      </c>
      <c r="R3021">
        <v>124.80000000000001</v>
      </c>
      <c r="S3021">
        <v>1084.8</v>
      </c>
      <c r="T3021" s="388">
        <v>44603</v>
      </c>
      <c r="U3021">
        <v>0</v>
      </c>
      <c r="V3021" t="s">
        <v>837</v>
      </c>
      <c r="W3021" s="388">
        <v>44615</v>
      </c>
      <c r="X3021">
        <v>177</v>
      </c>
      <c r="Y3021">
        <v>0</v>
      </c>
      <c r="Z3021">
        <v>0</v>
      </c>
      <c r="AA3021" t="s">
        <v>1758</v>
      </c>
      <c r="AB3021" t="s">
        <v>7329</v>
      </c>
      <c r="AD3021" t="s">
        <v>2045</v>
      </c>
      <c r="AE3021" t="s">
        <v>2046</v>
      </c>
      <c r="AI3021" t="s">
        <v>1761</v>
      </c>
      <c r="AL3021" t="s">
        <v>7379</v>
      </c>
      <c r="AM3021">
        <v>6</v>
      </c>
      <c r="AN3021" t="s">
        <v>7541</v>
      </c>
      <c r="AO3021" t="s">
        <v>7542</v>
      </c>
      <c r="AP3021">
        <v>0</v>
      </c>
      <c r="AQ3021" s="388">
        <v>44605</v>
      </c>
      <c r="AS3021" t="s">
        <v>2806</v>
      </c>
      <c r="AT3021" s="388">
        <v>44610</v>
      </c>
      <c r="AU3021" t="s">
        <v>1756</v>
      </c>
      <c r="AV3021" t="s">
        <v>1756</v>
      </c>
      <c r="AZ3021" t="s">
        <v>2807</v>
      </c>
      <c r="BA3021" t="s">
        <v>1767</v>
      </c>
      <c r="BB3021" t="s">
        <v>7914</v>
      </c>
      <c r="BC3021" t="s">
        <v>7915</v>
      </c>
      <c r="BD3021" t="s">
        <v>1756</v>
      </c>
      <c r="BE3021" t="s">
        <v>7333</v>
      </c>
      <c r="BF3021" t="s">
        <v>823</v>
      </c>
    </row>
    <row r="3022" spans="1:58">
      <c r="A3022" t="s">
        <v>829</v>
      </c>
      <c r="B3022">
        <v>6</v>
      </c>
      <c r="C3022">
        <v>0</v>
      </c>
      <c r="D3022">
        <v>11512</v>
      </c>
      <c r="E3022" t="s">
        <v>7916</v>
      </c>
      <c r="F3022">
        <v>53510611</v>
      </c>
      <c r="G3022" t="s">
        <v>2041</v>
      </c>
      <c r="H3022">
        <v>0</v>
      </c>
      <c r="I3022" t="s">
        <v>2052</v>
      </c>
      <c r="J3022">
        <v>75</v>
      </c>
      <c r="K3022">
        <v>11</v>
      </c>
      <c r="L3022" t="s">
        <v>1771</v>
      </c>
      <c r="M3022" t="s">
        <v>1756</v>
      </c>
      <c r="N3022" t="s">
        <v>1756</v>
      </c>
      <c r="O3022" t="s">
        <v>1757</v>
      </c>
      <c r="P3022" t="s">
        <v>1757</v>
      </c>
      <c r="Q3022" s="387">
        <v>825</v>
      </c>
      <c r="R3022">
        <v>107.25</v>
      </c>
      <c r="S3022">
        <v>932.24999999999989</v>
      </c>
      <c r="T3022" s="388">
        <v>44603</v>
      </c>
      <c r="U3022">
        <v>0</v>
      </c>
      <c r="V3022" t="s">
        <v>837</v>
      </c>
      <c r="W3022" s="388">
        <v>44615</v>
      </c>
      <c r="X3022">
        <v>177</v>
      </c>
      <c r="Y3022">
        <v>0</v>
      </c>
      <c r="Z3022">
        <v>0</v>
      </c>
      <c r="AA3022" t="s">
        <v>1758</v>
      </c>
      <c r="AB3022" t="s">
        <v>7329</v>
      </c>
      <c r="AD3022" t="s">
        <v>2045</v>
      </c>
      <c r="AE3022" t="s">
        <v>2046</v>
      </c>
      <c r="AI3022" t="s">
        <v>1761</v>
      </c>
      <c r="AL3022" t="s">
        <v>7845</v>
      </c>
      <c r="AM3022">
        <v>6</v>
      </c>
      <c r="AN3022" t="s">
        <v>2851</v>
      </c>
      <c r="AO3022" t="s">
        <v>2852</v>
      </c>
      <c r="AP3022">
        <v>0</v>
      </c>
      <c r="AQ3022" s="388">
        <v>44605</v>
      </c>
      <c r="AS3022" t="s">
        <v>2806</v>
      </c>
      <c r="AT3022" s="388">
        <v>44610</v>
      </c>
      <c r="AU3022" t="s">
        <v>1756</v>
      </c>
      <c r="AV3022" t="s">
        <v>1756</v>
      </c>
      <c r="AZ3022" t="s">
        <v>2807</v>
      </c>
      <c r="BA3022" t="s">
        <v>1767</v>
      </c>
      <c r="BB3022" t="s">
        <v>7917</v>
      </c>
      <c r="BC3022" t="s">
        <v>7918</v>
      </c>
      <c r="BD3022" t="s">
        <v>1756</v>
      </c>
      <c r="BE3022" t="s">
        <v>7333</v>
      </c>
      <c r="BF3022" t="s">
        <v>823</v>
      </c>
    </row>
    <row r="3023" spans="1:58">
      <c r="A3023" t="s">
        <v>829</v>
      </c>
      <c r="B3023">
        <v>6</v>
      </c>
      <c r="C3023">
        <v>0</v>
      </c>
      <c r="D3023">
        <v>11512</v>
      </c>
      <c r="E3023" t="s">
        <v>7916</v>
      </c>
      <c r="F3023">
        <v>53510611</v>
      </c>
      <c r="G3023" t="s">
        <v>2041</v>
      </c>
      <c r="H3023">
        <v>0</v>
      </c>
      <c r="I3023" t="s">
        <v>2056</v>
      </c>
      <c r="J3023">
        <v>210</v>
      </c>
      <c r="K3023">
        <v>1</v>
      </c>
      <c r="L3023" t="s">
        <v>1755</v>
      </c>
      <c r="M3023" t="s">
        <v>1756</v>
      </c>
      <c r="N3023" t="s">
        <v>1756</v>
      </c>
      <c r="O3023" t="s">
        <v>1757</v>
      </c>
      <c r="P3023" t="s">
        <v>1757</v>
      </c>
      <c r="Q3023" s="387">
        <v>210</v>
      </c>
      <c r="R3023">
        <v>27.3</v>
      </c>
      <c r="S3023">
        <v>237.29999999999998</v>
      </c>
      <c r="T3023" s="388">
        <v>44603</v>
      </c>
      <c r="U3023">
        <v>0</v>
      </c>
      <c r="V3023" t="s">
        <v>837</v>
      </c>
      <c r="W3023" s="388">
        <v>44615</v>
      </c>
      <c r="X3023">
        <v>177</v>
      </c>
      <c r="Y3023">
        <v>0</v>
      </c>
      <c r="Z3023">
        <v>0</v>
      </c>
      <c r="AA3023" t="s">
        <v>1758</v>
      </c>
      <c r="AB3023" t="s">
        <v>7329</v>
      </c>
      <c r="AD3023" t="s">
        <v>2045</v>
      </c>
      <c r="AE3023" t="s">
        <v>2046</v>
      </c>
      <c r="AI3023" t="s">
        <v>1761</v>
      </c>
      <c r="AL3023" t="s">
        <v>7845</v>
      </c>
      <c r="AM3023">
        <v>6</v>
      </c>
      <c r="AN3023" t="s">
        <v>2851</v>
      </c>
      <c r="AO3023" t="s">
        <v>2852</v>
      </c>
      <c r="AP3023">
        <v>0</v>
      </c>
      <c r="AQ3023" s="388">
        <v>44605</v>
      </c>
      <c r="AS3023" t="s">
        <v>2806</v>
      </c>
      <c r="AT3023" s="388">
        <v>44610</v>
      </c>
      <c r="AU3023" t="s">
        <v>1756</v>
      </c>
      <c r="AV3023" t="s">
        <v>1756</v>
      </c>
      <c r="AZ3023" t="s">
        <v>2807</v>
      </c>
      <c r="BA3023" t="s">
        <v>1767</v>
      </c>
      <c r="BB3023" t="s">
        <v>7919</v>
      </c>
      <c r="BC3023" t="s">
        <v>7920</v>
      </c>
      <c r="BD3023" t="s">
        <v>1756</v>
      </c>
      <c r="BE3023" t="s">
        <v>7333</v>
      </c>
      <c r="BF3023" t="s">
        <v>823</v>
      </c>
    </row>
    <row r="3024" spans="1:58">
      <c r="A3024" t="s">
        <v>829</v>
      </c>
      <c r="B3024">
        <v>6</v>
      </c>
      <c r="C3024">
        <v>0</v>
      </c>
      <c r="D3024">
        <v>11512</v>
      </c>
      <c r="E3024" t="s">
        <v>7916</v>
      </c>
      <c r="F3024">
        <v>53510611</v>
      </c>
      <c r="G3024" t="s">
        <v>2041</v>
      </c>
      <c r="H3024">
        <v>0</v>
      </c>
      <c r="I3024" t="s">
        <v>2073</v>
      </c>
      <c r="J3024">
        <v>243.75</v>
      </c>
      <c r="K3024">
        <v>1</v>
      </c>
      <c r="L3024" t="s">
        <v>1755</v>
      </c>
      <c r="M3024" t="s">
        <v>1757</v>
      </c>
      <c r="N3024" t="s">
        <v>1757</v>
      </c>
      <c r="O3024" t="s">
        <v>1756</v>
      </c>
      <c r="P3024" t="s">
        <v>1756</v>
      </c>
      <c r="Q3024" s="387">
        <v>243.75</v>
      </c>
      <c r="R3024">
        <v>31.6875</v>
      </c>
      <c r="S3024">
        <v>275.4375</v>
      </c>
      <c r="T3024" s="388">
        <v>44603</v>
      </c>
      <c r="U3024">
        <v>0</v>
      </c>
      <c r="V3024" t="s">
        <v>837</v>
      </c>
      <c r="W3024" s="388">
        <v>44615</v>
      </c>
      <c r="X3024">
        <v>177</v>
      </c>
      <c r="Y3024">
        <v>0</v>
      </c>
      <c r="Z3024">
        <v>0</v>
      </c>
      <c r="AA3024" t="s">
        <v>1758</v>
      </c>
      <c r="AB3024" t="s">
        <v>7329</v>
      </c>
      <c r="AD3024" t="s">
        <v>2045</v>
      </c>
      <c r="AE3024" t="s">
        <v>2046</v>
      </c>
      <c r="AI3024" t="s">
        <v>1761</v>
      </c>
      <c r="AL3024" t="s">
        <v>7845</v>
      </c>
      <c r="AM3024">
        <v>6</v>
      </c>
      <c r="AN3024" t="s">
        <v>2851</v>
      </c>
      <c r="AO3024" t="s">
        <v>2852</v>
      </c>
      <c r="AP3024">
        <v>0</v>
      </c>
      <c r="AQ3024" s="388">
        <v>44605</v>
      </c>
      <c r="AS3024" t="s">
        <v>2806</v>
      </c>
      <c r="AT3024" s="388">
        <v>44610</v>
      </c>
      <c r="AU3024" t="s">
        <v>1756</v>
      </c>
      <c r="AV3024" t="s">
        <v>1756</v>
      </c>
      <c r="AZ3024" t="s">
        <v>2807</v>
      </c>
      <c r="BA3024" t="s">
        <v>1767</v>
      </c>
      <c r="BB3024" t="s">
        <v>7921</v>
      </c>
      <c r="BC3024" t="s">
        <v>7922</v>
      </c>
      <c r="BD3024" t="s">
        <v>1756</v>
      </c>
      <c r="BE3024" t="s">
        <v>7333</v>
      </c>
      <c r="BF3024" t="s">
        <v>823</v>
      </c>
    </row>
    <row r="3025" spans="1:58">
      <c r="A3025" t="s">
        <v>829</v>
      </c>
      <c r="B3025">
        <v>6</v>
      </c>
      <c r="C3025">
        <v>0</v>
      </c>
      <c r="D3025">
        <v>11512</v>
      </c>
      <c r="E3025" t="s">
        <v>7916</v>
      </c>
      <c r="F3025">
        <v>53510611</v>
      </c>
      <c r="G3025" t="s">
        <v>2041</v>
      </c>
      <c r="H3025">
        <v>0</v>
      </c>
      <c r="I3025" t="s">
        <v>7531</v>
      </c>
      <c r="J3025">
        <v>126.98</v>
      </c>
      <c r="K3025">
        <v>10</v>
      </c>
      <c r="L3025" t="s">
        <v>2063</v>
      </c>
      <c r="M3025" t="s">
        <v>1757</v>
      </c>
      <c r="N3025" t="s">
        <v>1757</v>
      </c>
      <c r="O3025" t="s">
        <v>1756</v>
      </c>
      <c r="P3025" t="s">
        <v>1756</v>
      </c>
      <c r="Q3025" s="387">
        <v>1269.8</v>
      </c>
      <c r="R3025">
        <v>165.07400000000001</v>
      </c>
      <c r="S3025">
        <v>1434.8739999999998</v>
      </c>
      <c r="T3025" s="388">
        <v>44603</v>
      </c>
      <c r="U3025">
        <v>0</v>
      </c>
      <c r="V3025" t="s">
        <v>837</v>
      </c>
      <c r="W3025" s="388">
        <v>44615</v>
      </c>
      <c r="X3025">
        <v>177</v>
      </c>
      <c r="Y3025">
        <v>0</v>
      </c>
      <c r="Z3025">
        <v>0</v>
      </c>
      <c r="AA3025" t="s">
        <v>1758</v>
      </c>
      <c r="AB3025" t="s">
        <v>7329</v>
      </c>
      <c r="AD3025" t="s">
        <v>2045</v>
      </c>
      <c r="AE3025" t="s">
        <v>2046</v>
      </c>
      <c r="AI3025" t="s">
        <v>1761</v>
      </c>
      <c r="AL3025" t="s">
        <v>7845</v>
      </c>
      <c r="AM3025">
        <v>6</v>
      </c>
      <c r="AN3025" t="s">
        <v>2851</v>
      </c>
      <c r="AO3025" t="s">
        <v>2852</v>
      </c>
      <c r="AP3025">
        <v>0</v>
      </c>
      <c r="AQ3025" s="388">
        <v>44605</v>
      </c>
      <c r="AS3025" t="s">
        <v>2806</v>
      </c>
      <c r="AT3025" s="388">
        <v>44610</v>
      </c>
      <c r="AU3025" t="s">
        <v>1756</v>
      </c>
      <c r="AV3025" t="s">
        <v>1756</v>
      </c>
      <c r="AZ3025" t="s">
        <v>2807</v>
      </c>
      <c r="BA3025" t="s">
        <v>1767</v>
      </c>
      <c r="BB3025" t="s">
        <v>7923</v>
      </c>
      <c r="BC3025" t="s">
        <v>7924</v>
      </c>
      <c r="BD3025" t="s">
        <v>1756</v>
      </c>
      <c r="BE3025" t="s">
        <v>7333</v>
      </c>
      <c r="BF3025" t="s">
        <v>823</v>
      </c>
    </row>
    <row r="3026" spans="1:58">
      <c r="A3026" t="s">
        <v>829</v>
      </c>
      <c r="B3026">
        <v>6</v>
      </c>
      <c r="C3026">
        <v>0</v>
      </c>
      <c r="D3026">
        <v>11511</v>
      </c>
      <c r="E3026" t="s">
        <v>7925</v>
      </c>
      <c r="F3026">
        <v>53510611</v>
      </c>
      <c r="G3026" t="s">
        <v>2041</v>
      </c>
      <c r="H3026">
        <v>0</v>
      </c>
      <c r="I3026" t="s">
        <v>2052</v>
      </c>
      <c r="J3026">
        <v>75</v>
      </c>
      <c r="K3026">
        <v>11</v>
      </c>
      <c r="L3026" t="s">
        <v>1771</v>
      </c>
      <c r="M3026" t="s">
        <v>1756</v>
      </c>
      <c r="N3026" t="s">
        <v>1756</v>
      </c>
      <c r="O3026" t="s">
        <v>1757</v>
      </c>
      <c r="P3026" t="s">
        <v>1757</v>
      </c>
      <c r="Q3026" s="387">
        <v>825</v>
      </c>
      <c r="R3026">
        <v>107.25</v>
      </c>
      <c r="S3026">
        <v>932.24999999999989</v>
      </c>
      <c r="T3026" s="388">
        <v>44603</v>
      </c>
      <c r="U3026">
        <v>0</v>
      </c>
      <c r="V3026" t="s">
        <v>837</v>
      </c>
      <c r="W3026" s="388">
        <v>44615</v>
      </c>
      <c r="X3026">
        <v>177</v>
      </c>
      <c r="Y3026">
        <v>0</v>
      </c>
      <c r="Z3026">
        <v>0</v>
      </c>
      <c r="AA3026" t="s">
        <v>1758</v>
      </c>
      <c r="AB3026" t="s">
        <v>7329</v>
      </c>
      <c r="AD3026" t="s">
        <v>2045</v>
      </c>
      <c r="AE3026" t="s">
        <v>2046</v>
      </c>
      <c r="AI3026" t="s">
        <v>1761</v>
      </c>
      <c r="AL3026" t="s">
        <v>7891</v>
      </c>
      <c r="AM3026">
        <v>6</v>
      </c>
      <c r="AN3026" t="s">
        <v>7561</v>
      </c>
      <c r="AO3026" t="s">
        <v>7562</v>
      </c>
      <c r="AP3026">
        <v>0</v>
      </c>
      <c r="AQ3026" s="388">
        <v>44605</v>
      </c>
      <c r="AS3026" t="s">
        <v>2806</v>
      </c>
      <c r="AT3026" s="388">
        <v>44610</v>
      </c>
      <c r="AU3026" t="s">
        <v>1756</v>
      </c>
      <c r="AV3026" t="s">
        <v>1756</v>
      </c>
      <c r="AZ3026" t="s">
        <v>2807</v>
      </c>
      <c r="BA3026" t="s">
        <v>1767</v>
      </c>
      <c r="BB3026" t="s">
        <v>7926</v>
      </c>
      <c r="BC3026" t="s">
        <v>7927</v>
      </c>
      <c r="BD3026" t="s">
        <v>1756</v>
      </c>
      <c r="BE3026" t="s">
        <v>7333</v>
      </c>
      <c r="BF3026" t="s">
        <v>823</v>
      </c>
    </row>
    <row r="3027" spans="1:58">
      <c r="A3027" t="s">
        <v>829</v>
      </c>
      <c r="B3027">
        <v>6</v>
      </c>
      <c r="C3027">
        <v>0</v>
      </c>
      <c r="D3027">
        <v>11511</v>
      </c>
      <c r="E3027" t="s">
        <v>7925</v>
      </c>
      <c r="F3027">
        <v>53510611</v>
      </c>
      <c r="G3027" t="s">
        <v>2041</v>
      </c>
      <c r="H3027">
        <v>0</v>
      </c>
      <c r="I3027" t="s">
        <v>2056</v>
      </c>
      <c r="J3027">
        <v>210</v>
      </c>
      <c r="K3027">
        <v>1</v>
      </c>
      <c r="L3027" t="s">
        <v>1755</v>
      </c>
      <c r="M3027" t="s">
        <v>1756</v>
      </c>
      <c r="N3027" t="s">
        <v>1756</v>
      </c>
      <c r="O3027" t="s">
        <v>1757</v>
      </c>
      <c r="P3027" t="s">
        <v>1757</v>
      </c>
      <c r="Q3027" s="387">
        <v>210</v>
      </c>
      <c r="R3027">
        <v>27.3</v>
      </c>
      <c r="S3027">
        <v>237.29999999999998</v>
      </c>
      <c r="T3027" s="388">
        <v>44603</v>
      </c>
      <c r="U3027">
        <v>0</v>
      </c>
      <c r="V3027" t="s">
        <v>837</v>
      </c>
      <c r="W3027" s="388">
        <v>44615</v>
      </c>
      <c r="X3027">
        <v>177</v>
      </c>
      <c r="Y3027">
        <v>0</v>
      </c>
      <c r="Z3027">
        <v>0</v>
      </c>
      <c r="AA3027" t="s">
        <v>1758</v>
      </c>
      <c r="AB3027" t="s">
        <v>7329</v>
      </c>
      <c r="AD3027" t="s">
        <v>2045</v>
      </c>
      <c r="AE3027" t="s">
        <v>2046</v>
      </c>
      <c r="AI3027" t="s">
        <v>1761</v>
      </c>
      <c r="AL3027" t="s">
        <v>7891</v>
      </c>
      <c r="AM3027">
        <v>6</v>
      </c>
      <c r="AN3027" t="s">
        <v>7561</v>
      </c>
      <c r="AO3027" t="s">
        <v>7562</v>
      </c>
      <c r="AP3027">
        <v>0</v>
      </c>
      <c r="AQ3027" s="388">
        <v>44605</v>
      </c>
      <c r="AS3027" t="s">
        <v>2806</v>
      </c>
      <c r="AT3027" s="388">
        <v>44610</v>
      </c>
      <c r="AU3027" t="s">
        <v>1756</v>
      </c>
      <c r="AV3027" t="s">
        <v>1756</v>
      </c>
      <c r="AZ3027" t="s">
        <v>2807</v>
      </c>
      <c r="BA3027" t="s">
        <v>1767</v>
      </c>
      <c r="BB3027" t="s">
        <v>7928</v>
      </c>
      <c r="BC3027" t="s">
        <v>7929</v>
      </c>
      <c r="BD3027" t="s">
        <v>1756</v>
      </c>
      <c r="BE3027" t="s">
        <v>7333</v>
      </c>
      <c r="BF3027" t="s">
        <v>823</v>
      </c>
    </row>
    <row r="3028" spans="1:58">
      <c r="A3028" t="s">
        <v>829</v>
      </c>
      <c r="B3028">
        <v>6</v>
      </c>
      <c r="C3028">
        <v>0</v>
      </c>
      <c r="D3028">
        <v>11511</v>
      </c>
      <c r="E3028" t="s">
        <v>7925</v>
      </c>
      <c r="F3028">
        <v>53510611</v>
      </c>
      <c r="G3028" t="s">
        <v>2041</v>
      </c>
      <c r="H3028">
        <v>0</v>
      </c>
      <c r="I3028" t="s">
        <v>2073</v>
      </c>
      <c r="J3028">
        <v>243.75</v>
      </c>
      <c r="K3028">
        <v>1</v>
      </c>
      <c r="L3028" t="s">
        <v>1755</v>
      </c>
      <c r="M3028" t="s">
        <v>1757</v>
      </c>
      <c r="N3028" t="s">
        <v>1757</v>
      </c>
      <c r="O3028" t="s">
        <v>1756</v>
      </c>
      <c r="P3028" t="s">
        <v>1756</v>
      </c>
      <c r="Q3028" s="387">
        <v>243.75</v>
      </c>
      <c r="R3028">
        <v>31.6875</v>
      </c>
      <c r="S3028">
        <v>275.4375</v>
      </c>
      <c r="T3028" s="388">
        <v>44603</v>
      </c>
      <c r="U3028">
        <v>0</v>
      </c>
      <c r="V3028" t="s">
        <v>837</v>
      </c>
      <c r="W3028" s="388">
        <v>44615</v>
      </c>
      <c r="X3028">
        <v>177</v>
      </c>
      <c r="Y3028">
        <v>0</v>
      </c>
      <c r="Z3028">
        <v>0</v>
      </c>
      <c r="AA3028" t="s">
        <v>1758</v>
      </c>
      <c r="AB3028" t="s">
        <v>7329</v>
      </c>
      <c r="AD3028" t="s">
        <v>2045</v>
      </c>
      <c r="AE3028" t="s">
        <v>2046</v>
      </c>
      <c r="AI3028" t="s">
        <v>1761</v>
      </c>
      <c r="AL3028" t="s">
        <v>7891</v>
      </c>
      <c r="AM3028">
        <v>6</v>
      </c>
      <c r="AN3028" t="s">
        <v>7561</v>
      </c>
      <c r="AO3028" t="s">
        <v>7562</v>
      </c>
      <c r="AP3028">
        <v>0</v>
      </c>
      <c r="AQ3028" s="388">
        <v>44605</v>
      </c>
      <c r="AS3028" t="s">
        <v>2806</v>
      </c>
      <c r="AT3028" s="388">
        <v>44610</v>
      </c>
      <c r="AU3028" t="s">
        <v>1756</v>
      </c>
      <c r="AV3028" t="s">
        <v>1756</v>
      </c>
      <c r="AZ3028" t="s">
        <v>2807</v>
      </c>
      <c r="BA3028" t="s">
        <v>1767</v>
      </c>
      <c r="BB3028" t="s">
        <v>7930</v>
      </c>
      <c r="BC3028" t="s">
        <v>7931</v>
      </c>
      <c r="BD3028" t="s">
        <v>1756</v>
      </c>
      <c r="BE3028" t="s">
        <v>7333</v>
      </c>
      <c r="BF3028" t="s">
        <v>823</v>
      </c>
    </row>
    <row r="3029" spans="1:58">
      <c r="A3029" t="s">
        <v>829</v>
      </c>
      <c r="B3029">
        <v>6</v>
      </c>
      <c r="C3029">
        <v>0</v>
      </c>
      <c r="D3029">
        <v>11511</v>
      </c>
      <c r="E3029" t="s">
        <v>7925</v>
      </c>
      <c r="F3029">
        <v>53510611</v>
      </c>
      <c r="G3029" t="s">
        <v>2041</v>
      </c>
      <c r="H3029">
        <v>0</v>
      </c>
      <c r="I3029" t="s">
        <v>7531</v>
      </c>
      <c r="J3029">
        <v>126.98</v>
      </c>
      <c r="K3029">
        <v>10</v>
      </c>
      <c r="L3029" t="s">
        <v>2063</v>
      </c>
      <c r="M3029" t="s">
        <v>1757</v>
      </c>
      <c r="N3029" t="s">
        <v>1757</v>
      </c>
      <c r="O3029" t="s">
        <v>1756</v>
      </c>
      <c r="P3029" t="s">
        <v>1756</v>
      </c>
      <c r="Q3029" s="387">
        <v>1269.8</v>
      </c>
      <c r="R3029">
        <v>165.07400000000001</v>
      </c>
      <c r="S3029">
        <v>1434.8739999999998</v>
      </c>
      <c r="T3029" s="388">
        <v>44603</v>
      </c>
      <c r="U3029">
        <v>0</v>
      </c>
      <c r="V3029" t="s">
        <v>837</v>
      </c>
      <c r="W3029" s="388">
        <v>44615</v>
      </c>
      <c r="X3029">
        <v>177</v>
      </c>
      <c r="Y3029">
        <v>0</v>
      </c>
      <c r="Z3029">
        <v>0</v>
      </c>
      <c r="AA3029" t="s">
        <v>1758</v>
      </c>
      <c r="AB3029" t="s">
        <v>7329</v>
      </c>
      <c r="AD3029" t="s">
        <v>2045</v>
      </c>
      <c r="AE3029" t="s">
        <v>2046</v>
      </c>
      <c r="AI3029" t="s">
        <v>1761</v>
      </c>
      <c r="AL3029" t="s">
        <v>7891</v>
      </c>
      <c r="AM3029">
        <v>6</v>
      </c>
      <c r="AN3029" t="s">
        <v>7561</v>
      </c>
      <c r="AO3029" t="s">
        <v>7562</v>
      </c>
      <c r="AP3029">
        <v>0</v>
      </c>
      <c r="AQ3029" s="388">
        <v>44605</v>
      </c>
      <c r="AS3029" t="s">
        <v>2806</v>
      </c>
      <c r="AT3029" s="388">
        <v>44610</v>
      </c>
      <c r="AU3029" t="s">
        <v>1756</v>
      </c>
      <c r="AV3029" t="s">
        <v>1756</v>
      </c>
      <c r="AZ3029" t="s">
        <v>2807</v>
      </c>
      <c r="BA3029" t="s">
        <v>1767</v>
      </c>
      <c r="BB3029" t="s">
        <v>7932</v>
      </c>
      <c r="BC3029" t="s">
        <v>7933</v>
      </c>
      <c r="BD3029" t="s">
        <v>1756</v>
      </c>
      <c r="BE3029" t="s">
        <v>7333</v>
      </c>
      <c r="BF3029" t="s">
        <v>823</v>
      </c>
    </row>
    <row r="3030" spans="1:58">
      <c r="A3030" t="s">
        <v>829</v>
      </c>
      <c r="B3030">
        <v>6</v>
      </c>
      <c r="C3030">
        <v>0</v>
      </c>
      <c r="D3030">
        <v>11510</v>
      </c>
      <c r="E3030" t="s">
        <v>7934</v>
      </c>
      <c r="F3030">
        <v>53510611</v>
      </c>
      <c r="G3030" t="s">
        <v>2041</v>
      </c>
      <c r="H3030">
        <v>0</v>
      </c>
      <c r="I3030" t="s">
        <v>2052</v>
      </c>
      <c r="J3030">
        <v>75</v>
      </c>
      <c r="K3030">
        <v>11</v>
      </c>
      <c r="L3030" t="s">
        <v>1771</v>
      </c>
      <c r="M3030" t="s">
        <v>1756</v>
      </c>
      <c r="N3030" t="s">
        <v>1756</v>
      </c>
      <c r="O3030" t="s">
        <v>1757</v>
      </c>
      <c r="P3030" t="s">
        <v>1757</v>
      </c>
      <c r="Q3030" s="387">
        <v>825</v>
      </c>
      <c r="R3030">
        <v>107.25</v>
      </c>
      <c r="S3030">
        <v>932.24999999999989</v>
      </c>
      <c r="T3030" s="388">
        <v>44603</v>
      </c>
      <c r="U3030">
        <v>0</v>
      </c>
      <c r="V3030" t="s">
        <v>837</v>
      </c>
      <c r="W3030" s="388">
        <v>44615</v>
      </c>
      <c r="X3030">
        <v>177</v>
      </c>
      <c r="Y3030">
        <v>0</v>
      </c>
      <c r="Z3030">
        <v>0</v>
      </c>
      <c r="AA3030" t="s">
        <v>1758</v>
      </c>
      <c r="AB3030" t="s">
        <v>7329</v>
      </c>
      <c r="AD3030" t="s">
        <v>2045</v>
      </c>
      <c r="AE3030" t="s">
        <v>2046</v>
      </c>
      <c r="AI3030" t="s">
        <v>1761</v>
      </c>
      <c r="AL3030" t="s">
        <v>7865</v>
      </c>
      <c r="AM3030">
        <v>6</v>
      </c>
      <c r="AN3030" t="s">
        <v>1081</v>
      </c>
      <c r="AO3030" t="s">
        <v>2875</v>
      </c>
      <c r="AP3030">
        <v>0</v>
      </c>
      <c r="AQ3030" s="388">
        <v>44605</v>
      </c>
      <c r="AS3030" t="s">
        <v>2806</v>
      </c>
      <c r="AT3030" s="388">
        <v>44610</v>
      </c>
      <c r="AU3030" t="s">
        <v>1756</v>
      </c>
      <c r="AV3030" t="s">
        <v>1756</v>
      </c>
      <c r="AZ3030" t="s">
        <v>2807</v>
      </c>
      <c r="BA3030" t="s">
        <v>1767</v>
      </c>
      <c r="BB3030" t="s">
        <v>7935</v>
      </c>
      <c r="BC3030" t="s">
        <v>7936</v>
      </c>
      <c r="BD3030" t="s">
        <v>1756</v>
      </c>
      <c r="BE3030" t="s">
        <v>7333</v>
      </c>
      <c r="BF3030" t="s">
        <v>823</v>
      </c>
    </row>
    <row r="3031" spans="1:58">
      <c r="A3031" t="s">
        <v>829</v>
      </c>
      <c r="B3031">
        <v>6</v>
      </c>
      <c r="C3031">
        <v>0</v>
      </c>
      <c r="D3031">
        <v>11510</v>
      </c>
      <c r="E3031" t="s">
        <v>7934</v>
      </c>
      <c r="F3031">
        <v>53510611</v>
      </c>
      <c r="G3031" t="s">
        <v>2041</v>
      </c>
      <c r="H3031">
        <v>0</v>
      </c>
      <c r="I3031" t="s">
        <v>2056</v>
      </c>
      <c r="J3031">
        <v>210</v>
      </c>
      <c r="K3031">
        <v>1</v>
      </c>
      <c r="L3031" t="s">
        <v>1755</v>
      </c>
      <c r="M3031" t="s">
        <v>1756</v>
      </c>
      <c r="N3031" t="s">
        <v>1756</v>
      </c>
      <c r="O3031" t="s">
        <v>1757</v>
      </c>
      <c r="P3031" t="s">
        <v>1757</v>
      </c>
      <c r="Q3031" s="387">
        <v>210</v>
      </c>
      <c r="R3031">
        <v>27.3</v>
      </c>
      <c r="S3031">
        <v>237.29999999999998</v>
      </c>
      <c r="T3031" s="388">
        <v>44603</v>
      </c>
      <c r="U3031">
        <v>0</v>
      </c>
      <c r="V3031" t="s">
        <v>837</v>
      </c>
      <c r="W3031" s="388">
        <v>44615</v>
      </c>
      <c r="X3031">
        <v>177</v>
      </c>
      <c r="Y3031">
        <v>0</v>
      </c>
      <c r="Z3031">
        <v>0</v>
      </c>
      <c r="AA3031" t="s">
        <v>1758</v>
      </c>
      <c r="AB3031" t="s">
        <v>7329</v>
      </c>
      <c r="AD3031" t="s">
        <v>2045</v>
      </c>
      <c r="AE3031" t="s">
        <v>2046</v>
      </c>
      <c r="AI3031" t="s">
        <v>1761</v>
      </c>
      <c r="AL3031" t="s">
        <v>7865</v>
      </c>
      <c r="AM3031">
        <v>6</v>
      </c>
      <c r="AN3031" t="s">
        <v>1081</v>
      </c>
      <c r="AO3031" t="s">
        <v>2875</v>
      </c>
      <c r="AP3031">
        <v>0</v>
      </c>
      <c r="AQ3031" s="388">
        <v>44605</v>
      </c>
      <c r="AS3031" t="s">
        <v>2806</v>
      </c>
      <c r="AT3031" s="388">
        <v>44610</v>
      </c>
      <c r="AU3031" t="s">
        <v>1756</v>
      </c>
      <c r="AV3031" t="s">
        <v>1756</v>
      </c>
      <c r="AZ3031" t="s">
        <v>2807</v>
      </c>
      <c r="BA3031" t="s">
        <v>1767</v>
      </c>
      <c r="BB3031" t="s">
        <v>7937</v>
      </c>
      <c r="BC3031" t="s">
        <v>7938</v>
      </c>
      <c r="BD3031" t="s">
        <v>1756</v>
      </c>
      <c r="BE3031" t="s">
        <v>7333</v>
      </c>
      <c r="BF3031" t="s">
        <v>823</v>
      </c>
    </row>
    <row r="3032" spans="1:58">
      <c r="A3032" t="s">
        <v>829</v>
      </c>
      <c r="B3032">
        <v>6</v>
      </c>
      <c r="C3032">
        <v>0</v>
      </c>
      <c r="D3032">
        <v>11510</v>
      </c>
      <c r="E3032" t="s">
        <v>7934</v>
      </c>
      <c r="F3032">
        <v>53510611</v>
      </c>
      <c r="G3032" t="s">
        <v>2041</v>
      </c>
      <c r="H3032">
        <v>0</v>
      </c>
      <c r="I3032" t="s">
        <v>2073</v>
      </c>
      <c r="J3032">
        <v>243.75</v>
      </c>
      <c r="K3032">
        <v>1</v>
      </c>
      <c r="L3032" t="s">
        <v>1755</v>
      </c>
      <c r="M3032" t="s">
        <v>1757</v>
      </c>
      <c r="N3032" t="s">
        <v>1757</v>
      </c>
      <c r="O3032" t="s">
        <v>1756</v>
      </c>
      <c r="P3032" t="s">
        <v>1756</v>
      </c>
      <c r="Q3032" s="387">
        <v>243.75</v>
      </c>
      <c r="R3032">
        <v>31.6875</v>
      </c>
      <c r="S3032">
        <v>275.4375</v>
      </c>
      <c r="T3032" s="388">
        <v>44603</v>
      </c>
      <c r="U3032">
        <v>0</v>
      </c>
      <c r="V3032" t="s">
        <v>837</v>
      </c>
      <c r="W3032" s="388">
        <v>44615</v>
      </c>
      <c r="X3032">
        <v>177</v>
      </c>
      <c r="Y3032">
        <v>0</v>
      </c>
      <c r="Z3032">
        <v>0</v>
      </c>
      <c r="AA3032" t="s">
        <v>1758</v>
      </c>
      <c r="AB3032" t="s">
        <v>7329</v>
      </c>
      <c r="AD3032" t="s">
        <v>2045</v>
      </c>
      <c r="AE3032" t="s">
        <v>2046</v>
      </c>
      <c r="AI3032" t="s">
        <v>1761</v>
      </c>
      <c r="AL3032" t="s">
        <v>7865</v>
      </c>
      <c r="AM3032">
        <v>6</v>
      </c>
      <c r="AN3032" t="s">
        <v>1081</v>
      </c>
      <c r="AO3032" t="s">
        <v>2875</v>
      </c>
      <c r="AP3032">
        <v>0</v>
      </c>
      <c r="AQ3032" s="388">
        <v>44605</v>
      </c>
      <c r="AS3032" t="s">
        <v>2806</v>
      </c>
      <c r="AT3032" s="388">
        <v>44610</v>
      </c>
      <c r="AU3032" t="s">
        <v>1756</v>
      </c>
      <c r="AV3032" t="s">
        <v>1756</v>
      </c>
      <c r="AZ3032" t="s">
        <v>2807</v>
      </c>
      <c r="BA3032" t="s">
        <v>1767</v>
      </c>
      <c r="BB3032" t="s">
        <v>7939</v>
      </c>
      <c r="BC3032" t="s">
        <v>7940</v>
      </c>
      <c r="BD3032" t="s">
        <v>1756</v>
      </c>
      <c r="BE3032" t="s">
        <v>7333</v>
      </c>
      <c r="BF3032" t="s">
        <v>823</v>
      </c>
    </row>
    <row r="3033" spans="1:58">
      <c r="A3033" t="s">
        <v>829</v>
      </c>
      <c r="B3033">
        <v>6</v>
      </c>
      <c r="C3033">
        <v>0</v>
      </c>
      <c r="D3033">
        <v>11510</v>
      </c>
      <c r="E3033" t="s">
        <v>7934</v>
      </c>
      <c r="F3033">
        <v>53510611</v>
      </c>
      <c r="G3033" t="s">
        <v>2041</v>
      </c>
      <c r="H3033">
        <v>0</v>
      </c>
      <c r="I3033" t="s">
        <v>7531</v>
      </c>
      <c r="J3033">
        <v>126.98</v>
      </c>
      <c r="K3033">
        <v>10</v>
      </c>
      <c r="L3033" t="s">
        <v>2063</v>
      </c>
      <c r="M3033" t="s">
        <v>1757</v>
      </c>
      <c r="N3033" t="s">
        <v>1757</v>
      </c>
      <c r="O3033" t="s">
        <v>1756</v>
      </c>
      <c r="P3033" t="s">
        <v>1756</v>
      </c>
      <c r="Q3033" s="387">
        <v>1269.8</v>
      </c>
      <c r="R3033">
        <v>165.07400000000001</v>
      </c>
      <c r="S3033">
        <v>1434.8739999999998</v>
      </c>
      <c r="T3033" s="388">
        <v>44603</v>
      </c>
      <c r="U3033">
        <v>0</v>
      </c>
      <c r="V3033" t="s">
        <v>837</v>
      </c>
      <c r="W3033" s="388">
        <v>44615</v>
      </c>
      <c r="X3033">
        <v>177</v>
      </c>
      <c r="Y3033">
        <v>0</v>
      </c>
      <c r="Z3033">
        <v>0</v>
      </c>
      <c r="AA3033" t="s">
        <v>1758</v>
      </c>
      <c r="AB3033" t="s">
        <v>7329</v>
      </c>
      <c r="AD3033" t="s">
        <v>2045</v>
      </c>
      <c r="AE3033" t="s">
        <v>2046</v>
      </c>
      <c r="AI3033" t="s">
        <v>1761</v>
      </c>
      <c r="AL3033" t="s">
        <v>7865</v>
      </c>
      <c r="AM3033">
        <v>6</v>
      </c>
      <c r="AN3033" t="s">
        <v>1081</v>
      </c>
      <c r="AO3033" t="s">
        <v>2875</v>
      </c>
      <c r="AP3033">
        <v>0</v>
      </c>
      <c r="AQ3033" s="388">
        <v>44605</v>
      </c>
      <c r="AS3033" t="s">
        <v>2806</v>
      </c>
      <c r="AT3033" s="388">
        <v>44610</v>
      </c>
      <c r="AU3033" t="s">
        <v>1756</v>
      </c>
      <c r="AV3033" t="s">
        <v>1756</v>
      </c>
      <c r="AZ3033" t="s">
        <v>2807</v>
      </c>
      <c r="BA3033" t="s">
        <v>1767</v>
      </c>
      <c r="BB3033" t="s">
        <v>7941</v>
      </c>
      <c r="BC3033" t="s">
        <v>7942</v>
      </c>
      <c r="BD3033" t="s">
        <v>1756</v>
      </c>
      <c r="BE3033" t="s">
        <v>7333</v>
      </c>
      <c r="BF3033" t="s">
        <v>823</v>
      </c>
    </row>
    <row r="3034" spans="1:58">
      <c r="A3034" t="s">
        <v>829</v>
      </c>
      <c r="B3034">
        <v>6</v>
      </c>
      <c r="C3034">
        <v>0</v>
      </c>
      <c r="D3034">
        <v>11507</v>
      </c>
      <c r="E3034" t="s">
        <v>7943</v>
      </c>
      <c r="F3034">
        <v>53510611</v>
      </c>
      <c r="G3034" t="s">
        <v>2041</v>
      </c>
      <c r="H3034">
        <v>0</v>
      </c>
      <c r="I3034" t="s">
        <v>2052</v>
      </c>
      <c r="J3034">
        <v>75</v>
      </c>
      <c r="K3034">
        <v>12</v>
      </c>
      <c r="L3034" t="s">
        <v>1771</v>
      </c>
      <c r="M3034" t="s">
        <v>1756</v>
      </c>
      <c r="N3034" t="s">
        <v>1756</v>
      </c>
      <c r="O3034" t="s">
        <v>2053</v>
      </c>
      <c r="P3034" t="s">
        <v>1757</v>
      </c>
      <c r="Q3034" s="387">
        <v>900</v>
      </c>
      <c r="R3034">
        <v>117</v>
      </c>
      <c r="S3034">
        <v>1016.9999999999999</v>
      </c>
      <c r="T3034" s="388">
        <v>44602</v>
      </c>
      <c r="U3034">
        <v>0</v>
      </c>
      <c r="V3034" t="s">
        <v>837</v>
      </c>
      <c r="W3034" s="388">
        <v>44615</v>
      </c>
      <c r="X3034">
        <v>177</v>
      </c>
      <c r="Y3034">
        <v>0</v>
      </c>
      <c r="Z3034">
        <v>0</v>
      </c>
      <c r="AA3034" t="s">
        <v>1758</v>
      </c>
      <c r="AB3034" t="s">
        <v>7329</v>
      </c>
      <c r="AD3034" t="s">
        <v>2045</v>
      </c>
      <c r="AE3034" t="s">
        <v>2046</v>
      </c>
      <c r="AI3034" t="s">
        <v>1761</v>
      </c>
      <c r="AL3034" t="s">
        <v>7379</v>
      </c>
      <c r="AM3034">
        <v>6</v>
      </c>
      <c r="AN3034" t="s">
        <v>7541</v>
      </c>
      <c r="AO3034" t="s">
        <v>7542</v>
      </c>
      <c r="AP3034">
        <v>0</v>
      </c>
      <c r="AQ3034" s="388">
        <v>44605</v>
      </c>
      <c r="AS3034" t="s">
        <v>2806</v>
      </c>
      <c r="AT3034" s="388">
        <v>44610</v>
      </c>
      <c r="AU3034" t="s">
        <v>1756</v>
      </c>
      <c r="AV3034" t="s">
        <v>1756</v>
      </c>
      <c r="AZ3034" t="s">
        <v>2807</v>
      </c>
      <c r="BA3034" t="s">
        <v>1767</v>
      </c>
      <c r="BB3034" t="s">
        <v>7944</v>
      </c>
      <c r="BC3034" t="s">
        <v>7945</v>
      </c>
      <c r="BD3034" t="s">
        <v>1756</v>
      </c>
      <c r="BE3034" t="s">
        <v>7333</v>
      </c>
      <c r="BF3034" t="s">
        <v>823</v>
      </c>
    </row>
    <row r="3035" spans="1:58">
      <c r="A3035" t="s">
        <v>829</v>
      </c>
      <c r="B3035">
        <v>6</v>
      </c>
      <c r="C3035">
        <v>0</v>
      </c>
      <c r="D3035">
        <v>11507</v>
      </c>
      <c r="E3035" t="s">
        <v>7943</v>
      </c>
      <c r="F3035">
        <v>53510611</v>
      </c>
      <c r="G3035" t="s">
        <v>2041</v>
      </c>
      <c r="H3035">
        <v>0</v>
      </c>
      <c r="I3035" t="s">
        <v>2056</v>
      </c>
      <c r="J3035">
        <v>210</v>
      </c>
      <c r="K3035">
        <v>1</v>
      </c>
      <c r="L3035" t="s">
        <v>1755</v>
      </c>
      <c r="M3035" t="s">
        <v>1756</v>
      </c>
      <c r="N3035" t="s">
        <v>1756</v>
      </c>
      <c r="P3035" t="s">
        <v>1757</v>
      </c>
      <c r="Q3035" s="387">
        <v>210</v>
      </c>
      <c r="R3035">
        <v>27.3</v>
      </c>
      <c r="S3035">
        <v>237.29999999999998</v>
      </c>
      <c r="T3035" s="388">
        <v>44602</v>
      </c>
      <c r="U3035">
        <v>0</v>
      </c>
      <c r="V3035" t="s">
        <v>837</v>
      </c>
      <c r="W3035" s="388">
        <v>44615</v>
      </c>
      <c r="X3035">
        <v>177</v>
      </c>
      <c r="Y3035">
        <v>0</v>
      </c>
      <c r="Z3035">
        <v>0</v>
      </c>
      <c r="AA3035" t="s">
        <v>1758</v>
      </c>
      <c r="AB3035" t="s">
        <v>7329</v>
      </c>
      <c r="AD3035" t="s">
        <v>2045</v>
      </c>
      <c r="AE3035" t="s">
        <v>2046</v>
      </c>
      <c r="AI3035" t="s">
        <v>1761</v>
      </c>
      <c r="AL3035" t="s">
        <v>7379</v>
      </c>
      <c r="AM3035">
        <v>6</v>
      </c>
      <c r="AN3035" t="s">
        <v>7541</v>
      </c>
      <c r="AO3035" t="s">
        <v>7542</v>
      </c>
      <c r="AP3035">
        <v>0</v>
      </c>
      <c r="AQ3035" s="388">
        <v>44605</v>
      </c>
      <c r="AS3035" t="s">
        <v>2806</v>
      </c>
      <c r="AT3035" s="388">
        <v>44610</v>
      </c>
      <c r="AU3035" t="s">
        <v>1756</v>
      </c>
      <c r="AV3035" t="s">
        <v>1756</v>
      </c>
      <c r="AZ3035" t="s">
        <v>2807</v>
      </c>
      <c r="BA3035" t="s">
        <v>1767</v>
      </c>
      <c r="BB3035" t="s">
        <v>7946</v>
      </c>
      <c r="BC3035" t="s">
        <v>7947</v>
      </c>
      <c r="BD3035" t="s">
        <v>1756</v>
      </c>
      <c r="BE3035" t="s">
        <v>7333</v>
      </c>
      <c r="BF3035" t="s">
        <v>823</v>
      </c>
    </row>
    <row r="3036" spans="1:58">
      <c r="A3036" t="s">
        <v>829</v>
      </c>
      <c r="B3036">
        <v>6</v>
      </c>
      <c r="C3036">
        <v>0</v>
      </c>
      <c r="D3036">
        <v>11507</v>
      </c>
      <c r="E3036" t="s">
        <v>7943</v>
      </c>
      <c r="F3036">
        <v>53510611</v>
      </c>
      <c r="G3036" t="s">
        <v>2041</v>
      </c>
      <c r="H3036">
        <v>0</v>
      </c>
      <c r="I3036" t="s">
        <v>7382</v>
      </c>
      <c r="J3036">
        <v>80</v>
      </c>
      <c r="K3036">
        <v>10</v>
      </c>
      <c r="M3036" t="s">
        <v>1757</v>
      </c>
      <c r="N3036" t="s">
        <v>1757</v>
      </c>
      <c r="O3036" t="s">
        <v>1756</v>
      </c>
      <c r="P3036" t="s">
        <v>1756</v>
      </c>
      <c r="Q3036" s="387">
        <v>800</v>
      </c>
      <c r="R3036">
        <v>104</v>
      </c>
      <c r="S3036">
        <v>903.99999999999989</v>
      </c>
      <c r="T3036" s="388">
        <v>44602</v>
      </c>
      <c r="U3036">
        <v>0</v>
      </c>
      <c r="V3036" t="s">
        <v>837</v>
      </c>
      <c r="W3036" s="388">
        <v>44615</v>
      </c>
      <c r="X3036">
        <v>177</v>
      </c>
      <c r="Y3036">
        <v>0</v>
      </c>
      <c r="Z3036">
        <v>0</v>
      </c>
      <c r="AA3036" t="s">
        <v>1758</v>
      </c>
      <c r="AB3036" t="s">
        <v>7329</v>
      </c>
      <c r="AD3036" t="s">
        <v>2045</v>
      </c>
      <c r="AE3036" t="s">
        <v>2046</v>
      </c>
      <c r="AI3036" t="s">
        <v>1761</v>
      </c>
      <c r="AL3036" t="s">
        <v>7379</v>
      </c>
      <c r="AM3036">
        <v>6</v>
      </c>
      <c r="AN3036" t="s">
        <v>7541</v>
      </c>
      <c r="AO3036" t="s">
        <v>7542</v>
      </c>
      <c r="AP3036">
        <v>0</v>
      </c>
      <c r="AQ3036" s="388">
        <v>44605</v>
      </c>
      <c r="AS3036" t="s">
        <v>2806</v>
      </c>
      <c r="AT3036" s="388">
        <v>44610</v>
      </c>
      <c r="AU3036" t="s">
        <v>1756</v>
      </c>
      <c r="AV3036" t="s">
        <v>1756</v>
      </c>
      <c r="AZ3036" t="s">
        <v>2807</v>
      </c>
      <c r="BA3036" t="s">
        <v>1767</v>
      </c>
      <c r="BB3036" t="s">
        <v>7948</v>
      </c>
      <c r="BC3036" t="s">
        <v>7949</v>
      </c>
      <c r="BD3036" t="s">
        <v>1756</v>
      </c>
      <c r="BE3036" t="s">
        <v>7333</v>
      </c>
      <c r="BF3036" t="s">
        <v>823</v>
      </c>
    </row>
    <row r="3037" spans="1:58">
      <c r="A3037" t="s">
        <v>829</v>
      </c>
      <c r="B3037">
        <v>6</v>
      </c>
      <c r="C3037">
        <v>0</v>
      </c>
      <c r="D3037">
        <v>11505</v>
      </c>
      <c r="E3037" t="s">
        <v>7950</v>
      </c>
      <c r="F3037">
        <v>53510611</v>
      </c>
      <c r="G3037" t="s">
        <v>2041</v>
      </c>
      <c r="H3037">
        <v>0</v>
      </c>
      <c r="I3037" t="s">
        <v>2052</v>
      </c>
      <c r="J3037">
        <v>75</v>
      </c>
      <c r="K3037">
        <v>11</v>
      </c>
      <c r="L3037" t="s">
        <v>1771</v>
      </c>
      <c r="M3037" t="s">
        <v>1756</v>
      </c>
      <c r="N3037" t="s">
        <v>1756</v>
      </c>
      <c r="O3037" t="s">
        <v>1757</v>
      </c>
      <c r="P3037" t="s">
        <v>1757</v>
      </c>
      <c r="Q3037" s="387">
        <v>825</v>
      </c>
      <c r="R3037">
        <v>107.25</v>
      </c>
      <c r="S3037">
        <v>932.24999999999989</v>
      </c>
      <c r="T3037" s="388">
        <v>44602</v>
      </c>
      <c r="U3037">
        <v>0</v>
      </c>
      <c r="V3037" t="s">
        <v>837</v>
      </c>
      <c r="W3037" s="388">
        <v>44615</v>
      </c>
      <c r="X3037">
        <v>177</v>
      </c>
      <c r="Y3037">
        <v>0</v>
      </c>
      <c r="Z3037">
        <v>0</v>
      </c>
      <c r="AA3037" t="s">
        <v>1758</v>
      </c>
      <c r="AB3037" t="s">
        <v>7329</v>
      </c>
      <c r="AD3037" t="s">
        <v>2045</v>
      </c>
      <c r="AE3037" t="s">
        <v>2046</v>
      </c>
      <c r="AI3037" t="s">
        <v>1761</v>
      </c>
      <c r="AL3037" t="s">
        <v>7379</v>
      </c>
      <c r="AM3037">
        <v>6</v>
      </c>
      <c r="AN3037" t="s">
        <v>3133</v>
      </c>
      <c r="AO3037" t="s">
        <v>2852</v>
      </c>
      <c r="AP3037">
        <v>0</v>
      </c>
      <c r="AQ3037" s="388">
        <v>44605</v>
      </c>
      <c r="AS3037" t="s">
        <v>2806</v>
      </c>
      <c r="AT3037" s="388">
        <v>44610</v>
      </c>
      <c r="AU3037" t="s">
        <v>1756</v>
      </c>
      <c r="AV3037" t="s">
        <v>1756</v>
      </c>
      <c r="AZ3037" t="s">
        <v>2807</v>
      </c>
      <c r="BA3037" t="s">
        <v>1767</v>
      </c>
      <c r="BB3037" t="s">
        <v>7951</v>
      </c>
      <c r="BC3037" t="s">
        <v>7952</v>
      </c>
      <c r="BD3037" t="s">
        <v>1756</v>
      </c>
      <c r="BE3037" t="s">
        <v>7333</v>
      </c>
      <c r="BF3037" t="s">
        <v>823</v>
      </c>
    </row>
    <row r="3038" spans="1:58">
      <c r="A3038" t="s">
        <v>829</v>
      </c>
      <c r="B3038">
        <v>6</v>
      </c>
      <c r="C3038">
        <v>0</v>
      </c>
      <c r="D3038">
        <v>11505</v>
      </c>
      <c r="E3038" t="s">
        <v>7950</v>
      </c>
      <c r="F3038">
        <v>53510611</v>
      </c>
      <c r="G3038" t="s">
        <v>2041</v>
      </c>
      <c r="H3038">
        <v>0</v>
      </c>
      <c r="I3038" t="s">
        <v>2056</v>
      </c>
      <c r="J3038">
        <v>210</v>
      </c>
      <c r="K3038">
        <v>1</v>
      </c>
      <c r="L3038" t="s">
        <v>1755</v>
      </c>
      <c r="M3038" t="s">
        <v>1756</v>
      </c>
      <c r="N3038" t="s">
        <v>1756</v>
      </c>
      <c r="O3038" t="s">
        <v>1757</v>
      </c>
      <c r="P3038" t="s">
        <v>1757</v>
      </c>
      <c r="Q3038" s="387">
        <v>210</v>
      </c>
      <c r="R3038">
        <v>27.3</v>
      </c>
      <c r="S3038">
        <v>237.29999999999998</v>
      </c>
      <c r="T3038" s="388">
        <v>44602</v>
      </c>
      <c r="U3038">
        <v>0</v>
      </c>
      <c r="V3038" t="s">
        <v>837</v>
      </c>
      <c r="W3038" s="388">
        <v>44615</v>
      </c>
      <c r="X3038">
        <v>177</v>
      </c>
      <c r="Y3038">
        <v>0</v>
      </c>
      <c r="Z3038">
        <v>0</v>
      </c>
      <c r="AA3038" t="s">
        <v>1758</v>
      </c>
      <c r="AB3038" t="s">
        <v>7329</v>
      </c>
      <c r="AD3038" t="s">
        <v>2045</v>
      </c>
      <c r="AE3038" t="s">
        <v>2046</v>
      </c>
      <c r="AI3038" t="s">
        <v>1761</v>
      </c>
      <c r="AL3038" t="s">
        <v>7379</v>
      </c>
      <c r="AM3038">
        <v>6</v>
      </c>
      <c r="AN3038" t="s">
        <v>3133</v>
      </c>
      <c r="AO3038" t="s">
        <v>2852</v>
      </c>
      <c r="AP3038">
        <v>0</v>
      </c>
      <c r="AQ3038" s="388">
        <v>44605</v>
      </c>
      <c r="AS3038" t="s">
        <v>2806</v>
      </c>
      <c r="AT3038" s="388">
        <v>44610</v>
      </c>
      <c r="AU3038" t="s">
        <v>1756</v>
      </c>
      <c r="AV3038" t="s">
        <v>1756</v>
      </c>
      <c r="AZ3038" t="s">
        <v>2807</v>
      </c>
      <c r="BA3038" t="s">
        <v>1767</v>
      </c>
      <c r="BB3038" t="s">
        <v>7953</v>
      </c>
      <c r="BC3038" t="s">
        <v>7954</v>
      </c>
      <c r="BD3038" t="s">
        <v>1756</v>
      </c>
      <c r="BE3038" t="s">
        <v>7333</v>
      </c>
      <c r="BF3038" t="s">
        <v>823</v>
      </c>
    </row>
    <row r="3039" spans="1:58">
      <c r="A3039" t="s">
        <v>829</v>
      </c>
      <c r="B3039">
        <v>6</v>
      </c>
      <c r="C3039">
        <v>0</v>
      </c>
      <c r="D3039">
        <v>11505</v>
      </c>
      <c r="E3039" t="s">
        <v>7950</v>
      </c>
      <c r="F3039">
        <v>53510611</v>
      </c>
      <c r="G3039" t="s">
        <v>2041</v>
      </c>
      <c r="H3039">
        <v>0</v>
      </c>
      <c r="I3039" t="s">
        <v>2073</v>
      </c>
      <c r="J3039">
        <v>243.75</v>
      </c>
      <c r="K3039">
        <v>1</v>
      </c>
      <c r="L3039" t="s">
        <v>1755</v>
      </c>
      <c r="M3039" t="s">
        <v>1757</v>
      </c>
      <c r="N3039" t="s">
        <v>1757</v>
      </c>
      <c r="O3039" t="s">
        <v>1756</v>
      </c>
      <c r="P3039" t="s">
        <v>1756</v>
      </c>
      <c r="Q3039" s="387">
        <v>243.75</v>
      </c>
      <c r="R3039">
        <v>31.6875</v>
      </c>
      <c r="S3039">
        <v>275.4375</v>
      </c>
      <c r="T3039" s="388">
        <v>44602</v>
      </c>
      <c r="U3039">
        <v>0</v>
      </c>
      <c r="V3039" t="s">
        <v>837</v>
      </c>
      <c r="W3039" s="388">
        <v>44615</v>
      </c>
      <c r="X3039">
        <v>177</v>
      </c>
      <c r="Y3039">
        <v>0</v>
      </c>
      <c r="Z3039">
        <v>0</v>
      </c>
      <c r="AA3039" t="s">
        <v>1758</v>
      </c>
      <c r="AB3039" t="s">
        <v>7329</v>
      </c>
      <c r="AD3039" t="s">
        <v>2045</v>
      </c>
      <c r="AE3039" t="s">
        <v>2046</v>
      </c>
      <c r="AI3039" t="s">
        <v>1761</v>
      </c>
      <c r="AL3039" t="s">
        <v>7379</v>
      </c>
      <c r="AM3039">
        <v>6</v>
      </c>
      <c r="AN3039" t="s">
        <v>3133</v>
      </c>
      <c r="AO3039" t="s">
        <v>2852</v>
      </c>
      <c r="AP3039">
        <v>0</v>
      </c>
      <c r="AQ3039" s="388">
        <v>44605</v>
      </c>
      <c r="AS3039" t="s">
        <v>2806</v>
      </c>
      <c r="AT3039" s="388">
        <v>44610</v>
      </c>
      <c r="AU3039" t="s">
        <v>1756</v>
      </c>
      <c r="AV3039" t="s">
        <v>1756</v>
      </c>
      <c r="AZ3039" t="s">
        <v>2807</v>
      </c>
      <c r="BA3039" t="s">
        <v>1767</v>
      </c>
      <c r="BB3039" t="s">
        <v>7955</v>
      </c>
      <c r="BC3039" t="s">
        <v>7956</v>
      </c>
      <c r="BD3039" t="s">
        <v>1756</v>
      </c>
      <c r="BE3039" t="s">
        <v>7333</v>
      </c>
      <c r="BF3039" t="s">
        <v>823</v>
      </c>
    </row>
    <row r="3040" spans="1:58">
      <c r="A3040" t="s">
        <v>829</v>
      </c>
      <c r="B3040">
        <v>6</v>
      </c>
      <c r="C3040">
        <v>0</v>
      </c>
      <c r="D3040">
        <v>11505</v>
      </c>
      <c r="E3040" t="s">
        <v>7950</v>
      </c>
      <c r="F3040">
        <v>53510611</v>
      </c>
      <c r="G3040" t="s">
        <v>2041</v>
      </c>
      <c r="H3040">
        <v>0</v>
      </c>
      <c r="I3040" t="s">
        <v>7531</v>
      </c>
      <c r="J3040">
        <v>126.98</v>
      </c>
      <c r="K3040">
        <v>10</v>
      </c>
      <c r="L3040" t="s">
        <v>2063</v>
      </c>
      <c r="M3040" t="s">
        <v>1757</v>
      </c>
      <c r="N3040" t="s">
        <v>1757</v>
      </c>
      <c r="O3040" t="s">
        <v>1756</v>
      </c>
      <c r="P3040" t="s">
        <v>1756</v>
      </c>
      <c r="Q3040" s="387">
        <v>1269.8</v>
      </c>
      <c r="R3040">
        <v>165.07400000000001</v>
      </c>
      <c r="S3040">
        <v>1434.8739999999998</v>
      </c>
      <c r="T3040" s="388">
        <v>44602</v>
      </c>
      <c r="U3040">
        <v>0</v>
      </c>
      <c r="V3040" t="s">
        <v>837</v>
      </c>
      <c r="W3040" s="388">
        <v>44615</v>
      </c>
      <c r="X3040">
        <v>177</v>
      </c>
      <c r="Y3040">
        <v>0</v>
      </c>
      <c r="Z3040">
        <v>0</v>
      </c>
      <c r="AA3040" t="s">
        <v>1758</v>
      </c>
      <c r="AB3040" t="s">
        <v>7329</v>
      </c>
      <c r="AD3040" t="s">
        <v>2045</v>
      </c>
      <c r="AE3040" t="s">
        <v>2046</v>
      </c>
      <c r="AI3040" t="s">
        <v>1761</v>
      </c>
      <c r="AL3040" t="s">
        <v>7379</v>
      </c>
      <c r="AM3040">
        <v>6</v>
      </c>
      <c r="AN3040" t="s">
        <v>3133</v>
      </c>
      <c r="AO3040" t="s">
        <v>2852</v>
      </c>
      <c r="AP3040">
        <v>0</v>
      </c>
      <c r="AQ3040" s="388">
        <v>44605</v>
      </c>
      <c r="AS3040" t="s">
        <v>2806</v>
      </c>
      <c r="AT3040" s="388">
        <v>44610</v>
      </c>
      <c r="AU3040" t="s">
        <v>1756</v>
      </c>
      <c r="AV3040" t="s">
        <v>1756</v>
      </c>
      <c r="AZ3040" t="s">
        <v>2807</v>
      </c>
      <c r="BA3040" t="s">
        <v>1767</v>
      </c>
      <c r="BB3040" t="s">
        <v>7957</v>
      </c>
      <c r="BC3040" t="s">
        <v>7958</v>
      </c>
      <c r="BD3040" t="s">
        <v>1756</v>
      </c>
      <c r="BE3040" t="s">
        <v>7333</v>
      </c>
      <c r="BF3040" t="s">
        <v>823</v>
      </c>
    </row>
    <row r="3041" spans="1:58">
      <c r="A3041" t="s">
        <v>829</v>
      </c>
      <c r="B3041">
        <v>6</v>
      </c>
      <c r="C3041">
        <v>0</v>
      </c>
      <c r="D3041">
        <v>11504</v>
      </c>
      <c r="E3041" t="s">
        <v>7959</v>
      </c>
      <c r="F3041">
        <v>53510611</v>
      </c>
      <c r="G3041" t="s">
        <v>2041</v>
      </c>
      <c r="H3041">
        <v>0</v>
      </c>
      <c r="I3041" t="s">
        <v>2052</v>
      </c>
      <c r="J3041">
        <v>75</v>
      </c>
      <c r="K3041">
        <v>11</v>
      </c>
      <c r="L3041" t="s">
        <v>1771</v>
      </c>
      <c r="M3041" t="s">
        <v>1756</v>
      </c>
      <c r="N3041" t="s">
        <v>1756</v>
      </c>
      <c r="O3041" t="s">
        <v>1757</v>
      </c>
      <c r="P3041" t="s">
        <v>1757</v>
      </c>
      <c r="Q3041" s="387">
        <v>825</v>
      </c>
      <c r="R3041">
        <v>107.25</v>
      </c>
      <c r="S3041">
        <v>932.24999999999989</v>
      </c>
      <c r="T3041" s="388">
        <v>44602</v>
      </c>
      <c r="U3041">
        <v>0</v>
      </c>
      <c r="V3041" t="s">
        <v>837</v>
      </c>
      <c r="W3041" s="388">
        <v>44615</v>
      </c>
      <c r="X3041">
        <v>177</v>
      </c>
      <c r="Y3041">
        <v>0</v>
      </c>
      <c r="Z3041">
        <v>0</v>
      </c>
      <c r="AA3041" t="s">
        <v>1758</v>
      </c>
      <c r="AB3041" t="s">
        <v>7329</v>
      </c>
      <c r="AD3041" t="s">
        <v>2045</v>
      </c>
      <c r="AE3041" t="s">
        <v>2046</v>
      </c>
      <c r="AI3041" t="s">
        <v>1761</v>
      </c>
      <c r="AL3041" t="s">
        <v>7379</v>
      </c>
      <c r="AM3041">
        <v>6</v>
      </c>
      <c r="AN3041" t="s">
        <v>7561</v>
      </c>
      <c r="AO3041" t="s">
        <v>7562</v>
      </c>
      <c r="AP3041">
        <v>0</v>
      </c>
      <c r="AQ3041" s="388">
        <v>44605</v>
      </c>
      <c r="AS3041" t="s">
        <v>2806</v>
      </c>
      <c r="AT3041" s="388">
        <v>44610</v>
      </c>
      <c r="AU3041" t="s">
        <v>1756</v>
      </c>
      <c r="AV3041" t="s">
        <v>1756</v>
      </c>
      <c r="AZ3041" t="s">
        <v>2807</v>
      </c>
      <c r="BA3041" t="s">
        <v>1767</v>
      </c>
      <c r="BB3041" t="s">
        <v>7960</v>
      </c>
      <c r="BC3041" t="s">
        <v>7961</v>
      </c>
      <c r="BD3041" t="s">
        <v>1756</v>
      </c>
      <c r="BE3041" t="s">
        <v>7333</v>
      </c>
      <c r="BF3041" t="s">
        <v>823</v>
      </c>
    </row>
    <row r="3042" spans="1:58">
      <c r="A3042" t="s">
        <v>829</v>
      </c>
      <c r="B3042">
        <v>6</v>
      </c>
      <c r="C3042">
        <v>0</v>
      </c>
      <c r="D3042">
        <v>11504</v>
      </c>
      <c r="E3042" t="s">
        <v>7959</v>
      </c>
      <c r="F3042">
        <v>53510611</v>
      </c>
      <c r="G3042" t="s">
        <v>2041</v>
      </c>
      <c r="H3042">
        <v>0</v>
      </c>
      <c r="I3042" t="s">
        <v>2056</v>
      </c>
      <c r="J3042">
        <v>210</v>
      </c>
      <c r="K3042">
        <v>1</v>
      </c>
      <c r="L3042" t="s">
        <v>1755</v>
      </c>
      <c r="M3042" t="s">
        <v>1756</v>
      </c>
      <c r="N3042" t="s">
        <v>1756</v>
      </c>
      <c r="O3042" t="s">
        <v>1757</v>
      </c>
      <c r="P3042" t="s">
        <v>1757</v>
      </c>
      <c r="Q3042" s="387">
        <v>210</v>
      </c>
      <c r="R3042">
        <v>27.3</v>
      </c>
      <c r="S3042">
        <v>237.29999999999998</v>
      </c>
      <c r="T3042" s="388">
        <v>44602</v>
      </c>
      <c r="U3042">
        <v>0</v>
      </c>
      <c r="V3042" t="s">
        <v>837</v>
      </c>
      <c r="W3042" s="388">
        <v>44615</v>
      </c>
      <c r="X3042">
        <v>177</v>
      </c>
      <c r="Y3042">
        <v>0</v>
      </c>
      <c r="Z3042">
        <v>0</v>
      </c>
      <c r="AA3042" t="s">
        <v>1758</v>
      </c>
      <c r="AB3042" t="s">
        <v>7329</v>
      </c>
      <c r="AD3042" t="s">
        <v>2045</v>
      </c>
      <c r="AE3042" t="s">
        <v>2046</v>
      </c>
      <c r="AI3042" t="s">
        <v>1761</v>
      </c>
      <c r="AL3042" t="s">
        <v>7379</v>
      </c>
      <c r="AM3042">
        <v>6</v>
      </c>
      <c r="AN3042" t="s">
        <v>7561</v>
      </c>
      <c r="AO3042" t="s">
        <v>7562</v>
      </c>
      <c r="AP3042">
        <v>0</v>
      </c>
      <c r="AQ3042" s="388">
        <v>44605</v>
      </c>
      <c r="AS3042" t="s">
        <v>2806</v>
      </c>
      <c r="AT3042" s="388">
        <v>44610</v>
      </c>
      <c r="AU3042" t="s">
        <v>1756</v>
      </c>
      <c r="AV3042" t="s">
        <v>1756</v>
      </c>
      <c r="AZ3042" t="s">
        <v>2807</v>
      </c>
      <c r="BA3042" t="s">
        <v>1767</v>
      </c>
      <c r="BB3042" t="s">
        <v>7962</v>
      </c>
      <c r="BC3042" t="s">
        <v>7963</v>
      </c>
      <c r="BD3042" t="s">
        <v>1756</v>
      </c>
      <c r="BE3042" t="s">
        <v>7333</v>
      </c>
      <c r="BF3042" t="s">
        <v>823</v>
      </c>
    </row>
    <row r="3043" spans="1:58">
      <c r="A3043" t="s">
        <v>829</v>
      </c>
      <c r="B3043">
        <v>6</v>
      </c>
      <c r="C3043">
        <v>0</v>
      </c>
      <c r="D3043">
        <v>11504</v>
      </c>
      <c r="E3043" t="s">
        <v>7959</v>
      </c>
      <c r="F3043">
        <v>53510611</v>
      </c>
      <c r="G3043" t="s">
        <v>2041</v>
      </c>
      <c r="H3043">
        <v>0</v>
      </c>
      <c r="I3043" t="s">
        <v>2073</v>
      </c>
      <c r="J3043">
        <v>243.75</v>
      </c>
      <c r="K3043">
        <v>1</v>
      </c>
      <c r="L3043" t="s">
        <v>1755</v>
      </c>
      <c r="M3043" t="s">
        <v>1757</v>
      </c>
      <c r="N3043" t="s">
        <v>1757</v>
      </c>
      <c r="O3043" t="s">
        <v>1756</v>
      </c>
      <c r="P3043" t="s">
        <v>1756</v>
      </c>
      <c r="Q3043" s="387">
        <v>243.75</v>
      </c>
      <c r="R3043">
        <v>31.6875</v>
      </c>
      <c r="S3043">
        <v>275.4375</v>
      </c>
      <c r="T3043" s="388">
        <v>44602</v>
      </c>
      <c r="U3043">
        <v>0</v>
      </c>
      <c r="V3043" t="s">
        <v>837</v>
      </c>
      <c r="W3043" s="388">
        <v>44615</v>
      </c>
      <c r="X3043">
        <v>177</v>
      </c>
      <c r="Y3043">
        <v>0</v>
      </c>
      <c r="Z3043">
        <v>0</v>
      </c>
      <c r="AA3043" t="s">
        <v>1758</v>
      </c>
      <c r="AB3043" t="s">
        <v>7329</v>
      </c>
      <c r="AD3043" t="s">
        <v>2045</v>
      </c>
      <c r="AE3043" t="s">
        <v>2046</v>
      </c>
      <c r="AI3043" t="s">
        <v>1761</v>
      </c>
      <c r="AL3043" t="s">
        <v>7379</v>
      </c>
      <c r="AM3043">
        <v>6</v>
      </c>
      <c r="AN3043" t="s">
        <v>7561</v>
      </c>
      <c r="AO3043" t="s">
        <v>7562</v>
      </c>
      <c r="AP3043">
        <v>0</v>
      </c>
      <c r="AQ3043" s="388">
        <v>44605</v>
      </c>
      <c r="AS3043" t="s">
        <v>2806</v>
      </c>
      <c r="AT3043" s="388">
        <v>44610</v>
      </c>
      <c r="AU3043" t="s">
        <v>1756</v>
      </c>
      <c r="AV3043" t="s">
        <v>1756</v>
      </c>
      <c r="AZ3043" t="s">
        <v>2807</v>
      </c>
      <c r="BA3043" t="s">
        <v>1767</v>
      </c>
      <c r="BB3043" t="s">
        <v>7964</v>
      </c>
      <c r="BC3043" t="s">
        <v>7965</v>
      </c>
      <c r="BD3043" t="s">
        <v>1756</v>
      </c>
      <c r="BE3043" t="s">
        <v>7333</v>
      </c>
      <c r="BF3043" t="s">
        <v>823</v>
      </c>
    </row>
    <row r="3044" spans="1:58">
      <c r="A3044" t="s">
        <v>829</v>
      </c>
      <c r="B3044">
        <v>6</v>
      </c>
      <c r="C3044">
        <v>0</v>
      </c>
      <c r="D3044">
        <v>11504</v>
      </c>
      <c r="E3044" t="s">
        <v>7959</v>
      </c>
      <c r="F3044">
        <v>53510611</v>
      </c>
      <c r="G3044" t="s">
        <v>2041</v>
      </c>
      <c r="H3044">
        <v>0</v>
      </c>
      <c r="I3044" t="s">
        <v>7531</v>
      </c>
      <c r="J3044">
        <v>126.98</v>
      </c>
      <c r="K3044">
        <v>10</v>
      </c>
      <c r="L3044" t="s">
        <v>2063</v>
      </c>
      <c r="M3044" t="s">
        <v>1757</v>
      </c>
      <c r="N3044" t="s">
        <v>1757</v>
      </c>
      <c r="O3044" t="s">
        <v>1756</v>
      </c>
      <c r="P3044" t="s">
        <v>1756</v>
      </c>
      <c r="Q3044" s="387">
        <v>1269.8</v>
      </c>
      <c r="R3044">
        <v>165.07400000000001</v>
      </c>
      <c r="S3044">
        <v>1434.8739999999998</v>
      </c>
      <c r="T3044" s="388">
        <v>44602</v>
      </c>
      <c r="U3044">
        <v>0</v>
      </c>
      <c r="V3044" t="s">
        <v>837</v>
      </c>
      <c r="W3044" s="388">
        <v>44615</v>
      </c>
      <c r="X3044">
        <v>177</v>
      </c>
      <c r="Y3044">
        <v>0</v>
      </c>
      <c r="Z3044">
        <v>0</v>
      </c>
      <c r="AA3044" t="s">
        <v>1758</v>
      </c>
      <c r="AB3044" t="s">
        <v>7329</v>
      </c>
      <c r="AD3044" t="s">
        <v>2045</v>
      </c>
      <c r="AE3044" t="s">
        <v>2046</v>
      </c>
      <c r="AI3044" t="s">
        <v>1761</v>
      </c>
      <c r="AL3044" t="s">
        <v>7379</v>
      </c>
      <c r="AM3044">
        <v>6</v>
      </c>
      <c r="AN3044" t="s">
        <v>7561</v>
      </c>
      <c r="AO3044" t="s">
        <v>7562</v>
      </c>
      <c r="AP3044">
        <v>0</v>
      </c>
      <c r="AQ3044" s="388">
        <v>44605</v>
      </c>
      <c r="AS3044" t="s">
        <v>2806</v>
      </c>
      <c r="AT3044" s="388">
        <v>44610</v>
      </c>
      <c r="AU3044" t="s">
        <v>1756</v>
      </c>
      <c r="AV3044" t="s">
        <v>1756</v>
      </c>
      <c r="AZ3044" t="s">
        <v>2807</v>
      </c>
      <c r="BA3044" t="s">
        <v>1767</v>
      </c>
      <c r="BB3044" t="s">
        <v>7966</v>
      </c>
      <c r="BC3044" t="s">
        <v>7967</v>
      </c>
      <c r="BD3044" t="s">
        <v>1756</v>
      </c>
      <c r="BE3044" t="s">
        <v>7333</v>
      </c>
      <c r="BF3044" t="s">
        <v>823</v>
      </c>
    </row>
    <row r="3045" spans="1:58">
      <c r="A3045" t="s">
        <v>829</v>
      </c>
      <c r="B3045">
        <v>6</v>
      </c>
      <c r="C3045">
        <v>0</v>
      </c>
      <c r="D3045">
        <v>11503</v>
      </c>
      <c r="E3045" t="s">
        <v>7968</v>
      </c>
      <c r="F3045">
        <v>53510611</v>
      </c>
      <c r="G3045" t="s">
        <v>2041</v>
      </c>
      <c r="H3045">
        <v>0</v>
      </c>
      <c r="I3045" t="s">
        <v>2052</v>
      </c>
      <c r="J3045">
        <v>75</v>
      </c>
      <c r="K3045">
        <v>11</v>
      </c>
      <c r="L3045" t="s">
        <v>1771</v>
      </c>
      <c r="M3045" t="s">
        <v>1756</v>
      </c>
      <c r="N3045" t="s">
        <v>1756</v>
      </c>
      <c r="O3045" t="s">
        <v>1757</v>
      </c>
      <c r="P3045" t="s">
        <v>1757</v>
      </c>
      <c r="Q3045" s="387">
        <v>825</v>
      </c>
      <c r="R3045">
        <v>107.25</v>
      </c>
      <c r="S3045">
        <v>932.24999999999989</v>
      </c>
      <c r="T3045" s="388">
        <v>44602</v>
      </c>
      <c r="U3045">
        <v>0</v>
      </c>
      <c r="V3045" t="s">
        <v>837</v>
      </c>
      <c r="W3045" s="388">
        <v>44615</v>
      </c>
      <c r="X3045">
        <v>177</v>
      </c>
      <c r="Y3045">
        <v>0</v>
      </c>
      <c r="Z3045">
        <v>0</v>
      </c>
      <c r="AA3045" t="s">
        <v>1758</v>
      </c>
      <c r="AB3045" t="s">
        <v>7329</v>
      </c>
      <c r="AD3045" t="s">
        <v>2045</v>
      </c>
      <c r="AE3045" t="s">
        <v>2046</v>
      </c>
      <c r="AI3045" t="s">
        <v>1761</v>
      </c>
      <c r="AL3045" t="s">
        <v>7379</v>
      </c>
      <c r="AM3045">
        <v>6</v>
      </c>
      <c r="AN3045" t="s">
        <v>1081</v>
      </c>
      <c r="AO3045" t="s">
        <v>2875</v>
      </c>
      <c r="AP3045">
        <v>0</v>
      </c>
      <c r="AQ3045" s="388">
        <v>44605</v>
      </c>
      <c r="AS3045" t="s">
        <v>2806</v>
      </c>
      <c r="AT3045" s="388">
        <v>44610</v>
      </c>
      <c r="AU3045" t="s">
        <v>1756</v>
      </c>
      <c r="AV3045" t="s">
        <v>1756</v>
      </c>
      <c r="AZ3045" t="s">
        <v>2807</v>
      </c>
      <c r="BA3045" t="s">
        <v>1767</v>
      </c>
      <c r="BB3045" t="s">
        <v>7969</v>
      </c>
      <c r="BC3045" t="s">
        <v>7970</v>
      </c>
      <c r="BD3045" t="s">
        <v>1756</v>
      </c>
      <c r="BE3045" t="s">
        <v>7333</v>
      </c>
      <c r="BF3045" t="s">
        <v>823</v>
      </c>
    </row>
    <row r="3046" spans="1:58">
      <c r="A3046" t="s">
        <v>829</v>
      </c>
      <c r="B3046">
        <v>6</v>
      </c>
      <c r="C3046">
        <v>0</v>
      </c>
      <c r="D3046">
        <v>11503</v>
      </c>
      <c r="E3046" t="s">
        <v>7968</v>
      </c>
      <c r="F3046">
        <v>53510611</v>
      </c>
      <c r="G3046" t="s">
        <v>2041</v>
      </c>
      <c r="H3046">
        <v>0</v>
      </c>
      <c r="I3046" t="s">
        <v>2056</v>
      </c>
      <c r="J3046">
        <v>210</v>
      </c>
      <c r="K3046">
        <v>1</v>
      </c>
      <c r="L3046" t="s">
        <v>1755</v>
      </c>
      <c r="M3046" t="s">
        <v>1756</v>
      </c>
      <c r="N3046" t="s">
        <v>1756</v>
      </c>
      <c r="O3046" t="s">
        <v>1757</v>
      </c>
      <c r="P3046" t="s">
        <v>1757</v>
      </c>
      <c r="Q3046" s="387">
        <v>210</v>
      </c>
      <c r="R3046">
        <v>27.3</v>
      </c>
      <c r="S3046">
        <v>237.29999999999998</v>
      </c>
      <c r="T3046" s="388">
        <v>44602</v>
      </c>
      <c r="U3046">
        <v>0</v>
      </c>
      <c r="V3046" t="s">
        <v>837</v>
      </c>
      <c r="W3046" s="388">
        <v>44615</v>
      </c>
      <c r="X3046">
        <v>177</v>
      </c>
      <c r="Y3046">
        <v>0</v>
      </c>
      <c r="Z3046">
        <v>0</v>
      </c>
      <c r="AA3046" t="s">
        <v>1758</v>
      </c>
      <c r="AB3046" t="s">
        <v>7329</v>
      </c>
      <c r="AD3046" t="s">
        <v>2045</v>
      </c>
      <c r="AE3046" t="s">
        <v>2046</v>
      </c>
      <c r="AI3046" t="s">
        <v>1761</v>
      </c>
      <c r="AL3046" t="s">
        <v>7379</v>
      </c>
      <c r="AM3046">
        <v>6</v>
      </c>
      <c r="AN3046" t="s">
        <v>1081</v>
      </c>
      <c r="AO3046" t="s">
        <v>2875</v>
      </c>
      <c r="AP3046">
        <v>0</v>
      </c>
      <c r="AQ3046" s="388">
        <v>44605</v>
      </c>
      <c r="AS3046" t="s">
        <v>2806</v>
      </c>
      <c r="AT3046" s="388">
        <v>44610</v>
      </c>
      <c r="AU3046" t="s">
        <v>1756</v>
      </c>
      <c r="AV3046" t="s">
        <v>1756</v>
      </c>
      <c r="AZ3046" t="s">
        <v>2807</v>
      </c>
      <c r="BA3046" t="s">
        <v>1767</v>
      </c>
      <c r="BB3046" t="s">
        <v>7971</v>
      </c>
      <c r="BC3046" t="s">
        <v>7972</v>
      </c>
      <c r="BD3046" t="s">
        <v>1756</v>
      </c>
      <c r="BE3046" t="s">
        <v>7333</v>
      </c>
      <c r="BF3046" t="s">
        <v>823</v>
      </c>
    </row>
    <row r="3047" spans="1:58">
      <c r="A3047" t="s">
        <v>829</v>
      </c>
      <c r="B3047">
        <v>6</v>
      </c>
      <c r="C3047">
        <v>0</v>
      </c>
      <c r="D3047">
        <v>11503</v>
      </c>
      <c r="E3047" t="s">
        <v>7968</v>
      </c>
      <c r="F3047">
        <v>53510611</v>
      </c>
      <c r="G3047" t="s">
        <v>2041</v>
      </c>
      <c r="H3047">
        <v>0</v>
      </c>
      <c r="I3047" t="s">
        <v>2073</v>
      </c>
      <c r="J3047">
        <v>243.75</v>
      </c>
      <c r="K3047">
        <v>1</v>
      </c>
      <c r="L3047" t="s">
        <v>1755</v>
      </c>
      <c r="M3047" t="s">
        <v>1757</v>
      </c>
      <c r="N3047" t="s">
        <v>1757</v>
      </c>
      <c r="O3047" t="s">
        <v>1756</v>
      </c>
      <c r="P3047" t="s">
        <v>1756</v>
      </c>
      <c r="Q3047" s="387">
        <v>243.75</v>
      </c>
      <c r="R3047">
        <v>31.6875</v>
      </c>
      <c r="S3047">
        <v>275.4375</v>
      </c>
      <c r="T3047" s="388">
        <v>44602</v>
      </c>
      <c r="U3047">
        <v>0</v>
      </c>
      <c r="V3047" t="s">
        <v>837</v>
      </c>
      <c r="W3047" s="388">
        <v>44615</v>
      </c>
      <c r="X3047">
        <v>177</v>
      </c>
      <c r="Y3047">
        <v>0</v>
      </c>
      <c r="Z3047">
        <v>0</v>
      </c>
      <c r="AA3047" t="s">
        <v>1758</v>
      </c>
      <c r="AB3047" t="s">
        <v>7329</v>
      </c>
      <c r="AD3047" t="s">
        <v>2045</v>
      </c>
      <c r="AE3047" t="s">
        <v>2046</v>
      </c>
      <c r="AI3047" t="s">
        <v>1761</v>
      </c>
      <c r="AL3047" t="s">
        <v>7379</v>
      </c>
      <c r="AM3047">
        <v>6</v>
      </c>
      <c r="AN3047" t="s">
        <v>1081</v>
      </c>
      <c r="AO3047" t="s">
        <v>2875</v>
      </c>
      <c r="AP3047">
        <v>0</v>
      </c>
      <c r="AQ3047" s="388">
        <v>44605</v>
      </c>
      <c r="AS3047" t="s">
        <v>2806</v>
      </c>
      <c r="AT3047" s="388">
        <v>44610</v>
      </c>
      <c r="AU3047" t="s">
        <v>1756</v>
      </c>
      <c r="AV3047" t="s">
        <v>1756</v>
      </c>
      <c r="AZ3047" t="s">
        <v>2807</v>
      </c>
      <c r="BA3047" t="s">
        <v>1767</v>
      </c>
      <c r="BB3047" t="s">
        <v>7973</v>
      </c>
      <c r="BC3047" t="s">
        <v>7974</v>
      </c>
      <c r="BD3047" t="s">
        <v>1756</v>
      </c>
      <c r="BE3047" t="s">
        <v>7333</v>
      </c>
      <c r="BF3047" t="s">
        <v>823</v>
      </c>
    </row>
    <row r="3048" spans="1:58">
      <c r="A3048" t="s">
        <v>829</v>
      </c>
      <c r="B3048">
        <v>6</v>
      </c>
      <c r="C3048">
        <v>0</v>
      </c>
      <c r="D3048">
        <v>11503</v>
      </c>
      <c r="E3048" t="s">
        <v>7968</v>
      </c>
      <c r="F3048">
        <v>53510611</v>
      </c>
      <c r="G3048" t="s">
        <v>2041</v>
      </c>
      <c r="H3048">
        <v>0</v>
      </c>
      <c r="I3048" t="s">
        <v>7531</v>
      </c>
      <c r="J3048">
        <v>126.98</v>
      </c>
      <c r="K3048">
        <v>10</v>
      </c>
      <c r="L3048" t="s">
        <v>2063</v>
      </c>
      <c r="M3048" t="s">
        <v>1757</v>
      </c>
      <c r="N3048" t="s">
        <v>1757</v>
      </c>
      <c r="O3048" t="s">
        <v>1756</v>
      </c>
      <c r="P3048" t="s">
        <v>1756</v>
      </c>
      <c r="Q3048" s="387">
        <v>1269.8</v>
      </c>
      <c r="R3048">
        <v>165.07400000000001</v>
      </c>
      <c r="S3048">
        <v>1434.8739999999998</v>
      </c>
      <c r="T3048" s="388">
        <v>44602</v>
      </c>
      <c r="U3048">
        <v>0</v>
      </c>
      <c r="V3048" t="s">
        <v>837</v>
      </c>
      <c r="W3048" s="388">
        <v>44615</v>
      </c>
      <c r="X3048">
        <v>177</v>
      </c>
      <c r="Y3048">
        <v>0</v>
      </c>
      <c r="Z3048">
        <v>0</v>
      </c>
      <c r="AA3048" t="s">
        <v>1758</v>
      </c>
      <c r="AB3048" t="s">
        <v>7329</v>
      </c>
      <c r="AD3048" t="s">
        <v>2045</v>
      </c>
      <c r="AE3048" t="s">
        <v>2046</v>
      </c>
      <c r="AI3048" t="s">
        <v>1761</v>
      </c>
      <c r="AL3048" t="s">
        <v>7379</v>
      </c>
      <c r="AM3048">
        <v>6</v>
      </c>
      <c r="AN3048" t="s">
        <v>1081</v>
      </c>
      <c r="AO3048" t="s">
        <v>2875</v>
      </c>
      <c r="AP3048">
        <v>0</v>
      </c>
      <c r="AQ3048" s="388">
        <v>44605</v>
      </c>
      <c r="AS3048" t="s">
        <v>2806</v>
      </c>
      <c r="AT3048" s="388">
        <v>44610</v>
      </c>
      <c r="AU3048" t="s">
        <v>1756</v>
      </c>
      <c r="AV3048" t="s">
        <v>1756</v>
      </c>
      <c r="AZ3048" t="s">
        <v>2807</v>
      </c>
      <c r="BA3048" t="s">
        <v>1767</v>
      </c>
      <c r="BB3048" t="s">
        <v>7975</v>
      </c>
      <c r="BC3048" t="s">
        <v>7976</v>
      </c>
      <c r="BD3048" t="s">
        <v>1756</v>
      </c>
      <c r="BE3048" t="s">
        <v>7333</v>
      </c>
      <c r="BF3048" t="s">
        <v>823</v>
      </c>
    </row>
    <row r="3049" spans="1:58">
      <c r="A3049" t="s">
        <v>829</v>
      </c>
      <c r="B3049">
        <v>6</v>
      </c>
      <c r="C3049">
        <v>0</v>
      </c>
      <c r="D3049">
        <v>11500</v>
      </c>
      <c r="E3049" t="s">
        <v>7977</v>
      </c>
      <c r="F3049">
        <v>53510611</v>
      </c>
      <c r="G3049" t="s">
        <v>2041</v>
      </c>
      <c r="H3049">
        <v>0</v>
      </c>
      <c r="I3049" t="s">
        <v>2052</v>
      </c>
      <c r="J3049">
        <v>75</v>
      </c>
      <c r="K3049">
        <v>0.5</v>
      </c>
      <c r="L3049" t="s">
        <v>1771</v>
      </c>
      <c r="M3049" t="s">
        <v>1756</v>
      </c>
      <c r="N3049" t="s">
        <v>1756</v>
      </c>
      <c r="O3049" t="s">
        <v>1757</v>
      </c>
      <c r="P3049" t="s">
        <v>1757</v>
      </c>
      <c r="Q3049" s="387">
        <v>37.5</v>
      </c>
      <c r="R3049">
        <v>4.875</v>
      </c>
      <c r="S3049">
        <v>42.374999999999993</v>
      </c>
      <c r="T3049" s="388">
        <v>44601</v>
      </c>
      <c r="U3049">
        <v>0</v>
      </c>
      <c r="V3049" t="s">
        <v>837</v>
      </c>
      <c r="W3049" s="388">
        <v>44615</v>
      </c>
      <c r="X3049">
        <v>177</v>
      </c>
      <c r="Y3049">
        <v>0</v>
      </c>
      <c r="Z3049">
        <v>0</v>
      </c>
      <c r="AA3049" t="s">
        <v>1758</v>
      </c>
      <c r="AB3049" t="s">
        <v>7329</v>
      </c>
      <c r="AD3049" t="s">
        <v>2045</v>
      </c>
      <c r="AE3049" t="s">
        <v>2046</v>
      </c>
      <c r="AI3049" t="s">
        <v>1761</v>
      </c>
      <c r="AL3049" t="s">
        <v>7379</v>
      </c>
      <c r="AM3049">
        <v>6</v>
      </c>
      <c r="AN3049" t="s">
        <v>3184</v>
      </c>
      <c r="AO3049" t="s">
        <v>3185</v>
      </c>
      <c r="AP3049">
        <v>0</v>
      </c>
      <c r="AQ3049" s="388">
        <v>44605</v>
      </c>
      <c r="AS3049" t="s">
        <v>2806</v>
      </c>
      <c r="AT3049" s="388">
        <v>44609</v>
      </c>
      <c r="AU3049" t="s">
        <v>1756</v>
      </c>
      <c r="AV3049" t="s">
        <v>1756</v>
      </c>
      <c r="AZ3049" t="s">
        <v>2807</v>
      </c>
      <c r="BA3049" t="s">
        <v>1767</v>
      </c>
      <c r="BB3049" t="s">
        <v>7978</v>
      </c>
      <c r="BC3049" t="s">
        <v>7979</v>
      </c>
      <c r="BD3049" t="s">
        <v>1756</v>
      </c>
      <c r="BE3049" t="s">
        <v>7333</v>
      </c>
      <c r="BF3049" t="s">
        <v>823</v>
      </c>
    </row>
    <row r="3050" spans="1:58">
      <c r="A3050" t="s">
        <v>829</v>
      </c>
      <c r="B3050">
        <v>6</v>
      </c>
      <c r="C3050">
        <v>0</v>
      </c>
      <c r="D3050">
        <v>11500</v>
      </c>
      <c r="E3050" t="s">
        <v>7977</v>
      </c>
      <c r="F3050">
        <v>53510611</v>
      </c>
      <c r="G3050" t="s">
        <v>2041</v>
      </c>
      <c r="H3050">
        <v>0</v>
      </c>
      <c r="I3050" t="s">
        <v>2052</v>
      </c>
      <c r="J3050">
        <v>75</v>
      </c>
      <c r="K3050">
        <v>6</v>
      </c>
      <c r="L3050" t="s">
        <v>1771</v>
      </c>
      <c r="M3050" t="s">
        <v>1756</v>
      </c>
      <c r="N3050" t="s">
        <v>1756</v>
      </c>
      <c r="O3050" t="s">
        <v>1757</v>
      </c>
      <c r="P3050" t="s">
        <v>1757</v>
      </c>
      <c r="Q3050" s="387">
        <v>450</v>
      </c>
      <c r="R3050">
        <v>58.5</v>
      </c>
      <c r="S3050">
        <v>508.49999999999994</v>
      </c>
      <c r="T3050" s="388">
        <v>44601</v>
      </c>
      <c r="U3050">
        <v>0</v>
      </c>
      <c r="V3050" t="s">
        <v>837</v>
      </c>
      <c r="W3050" s="388">
        <v>44615</v>
      </c>
      <c r="X3050">
        <v>177</v>
      </c>
      <c r="Y3050">
        <v>0</v>
      </c>
      <c r="Z3050">
        <v>0</v>
      </c>
      <c r="AA3050" t="s">
        <v>1758</v>
      </c>
      <c r="AB3050" t="s">
        <v>7329</v>
      </c>
      <c r="AD3050" t="s">
        <v>2045</v>
      </c>
      <c r="AE3050" t="s">
        <v>2046</v>
      </c>
      <c r="AI3050" t="s">
        <v>1761</v>
      </c>
      <c r="AL3050" t="s">
        <v>7379</v>
      </c>
      <c r="AM3050">
        <v>6</v>
      </c>
      <c r="AN3050" t="s">
        <v>3184</v>
      </c>
      <c r="AO3050" t="s">
        <v>3185</v>
      </c>
      <c r="AP3050">
        <v>0</v>
      </c>
      <c r="AQ3050" s="388">
        <v>44605</v>
      </c>
      <c r="AS3050" t="s">
        <v>2806</v>
      </c>
      <c r="AT3050" s="388">
        <v>44609</v>
      </c>
      <c r="AU3050" t="s">
        <v>1756</v>
      </c>
      <c r="AV3050" t="s">
        <v>1756</v>
      </c>
      <c r="AZ3050" t="s">
        <v>2807</v>
      </c>
      <c r="BA3050" t="s">
        <v>1767</v>
      </c>
      <c r="BB3050" t="s">
        <v>7980</v>
      </c>
      <c r="BC3050" t="s">
        <v>7981</v>
      </c>
      <c r="BD3050" t="s">
        <v>1756</v>
      </c>
      <c r="BE3050" t="s">
        <v>7333</v>
      </c>
      <c r="BF3050" t="s">
        <v>823</v>
      </c>
    </row>
    <row r="3051" spans="1:58">
      <c r="A3051" t="s">
        <v>829</v>
      </c>
      <c r="B3051">
        <v>6</v>
      </c>
      <c r="C3051">
        <v>0</v>
      </c>
      <c r="D3051">
        <v>11500</v>
      </c>
      <c r="E3051" t="s">
        <v>7977</v>
      </c>
      <c r="F3051">
        <v>53510611</v>
      </c>
      <c r="G3051" t="s">
        <v>2041</v>
      </c>
      <c r="H3051">
        <v>0</v>
      </c>
      <c r="I3051" t="s">
        <v>2056</v>
      </c>
      <c r="J3051">
        <v>210</v>
      </c>
      <c r="K3051">
        <v>1</v>
      </c>
      <c r="L3051" t="s">
        <v>1755</v>
      </c>
      <c r="M3051" t="s">
        <v>1756</v>
      </c>
      <c r="N3051" t="s">
        <v>1756</v>
      </c>
      <c r="O3051" t="s">
        <v>1757</v>
      </c>
      <c r="P3051" t="s">
        <v>1757</v>
      </c>
      <c r="Q3051" s="387">
        <v>210</v>
      </c>
      <c r="R3051">
        <v>27.3</v>
      </c>
      <c r="S3051">
        <v>237.29999999999998</v>
      </c>
      <c r="T3051" s="388">
        <v>44601</v>
      </c>
      <c r="U3051">
        <v>0</v>
      </c>
      <c r="V3051" t="s">
        <v>837</v>
      </c>
      <c r="W3051" s="388">
        <v>44615</v>
      </c>
      <c r="X3051">
        <v>177</v>
      </c>
      <c r="Y3051">
        <v>0</v>
      </c>
      <c r="Z3051">
        <v>0</v>
      </c>
      <c r="AA3051" t="s">
        <v>1758</v>
      </c>
      <c r="AB3051" t="s">
        <v>7329</v>
      </c>
      <c r="AD3051" t="s">
        <v>2045</v>
      </c>
      <c r="AE3051" t="s">
        <v>2046</v>
      </c>
      <c r="AI3051" t="s">
        <v>1761</v>
      </c>
      <c r="AL3051" t="s">
        <v>7379</v>
      </c>
      <c r="AM3051">
        <v>6</v>
      </c>
      <c r="AN3051" t="s">
        <v>3184</v>
      </c>
      <c r="AO3051" t="s">
        <v>3185</v>
      </c>
      <c r="AP3051">
        <v>0</v>
      </c>
      <c r="AQ3051" s="388">
        <v>44605</v>
      </c>
      <c r="AS3051" t="s">
        <v>2806</v>
      </c>
      <c r="AT3051" s="388">
        <v>44609</v>
      </c>
      <c r="AU3051" t="s">
        <v>1756</v>
      </c>
      <c r="AV3051" t="s">
        <v>1756</v>
      </c>
      <c r="AZ3051" t="s">
        <v>2807</v>
      </c>
      <c r="BA3051" t="s">
        <v>1767</v>
      </c>
      <c r="BB3051" t="s">
        <v>7982</v>
      </c>
      <c r="BC3051" t="s">
        <v>7983</v>
      </c>
      <c r="BD3051" t="s">
        <v>1756</v>
      </c>
      <c r="BE3051" t="s">
        <v>7333</v>
      </c>
      <c r="BF3051" t="s">
        <v>823</v>
      </c>
    </row>
    <row r="3052" spans="1:58">
      <c r="A3052" t="s">
        <v>829</v>
      </c>
      <c r="B3052">
        <v>6</v>
      </c>
      <c r="C3052">
        <v>0</v>
      </c>
      <c r="D3052">
        <v>11500</v>
      </c>
      <c r="E3052" t="s">
        <v>7977</v>
      </c>
      <c r="F3052">
        <v>53510611</v>
      </c>
      <c r="G3052" t="s">
        <v>2041</v>
      </c>
      <c r="H3052">
        <v>0</v>
      </c>
      <c r="I3052" t="s">
        <v>7382</v>
      </c>
      <c r="J3052">
        <v>80</v>
      </c>
      <c r="K3052">
        <v>6</v>
      </c>
      <c r="M3052" t="s">
        <v>1757</v>
      </c>
      <c r="N3052" t="s">
        <v>1757</v>
      </c>
      <c r="O3052" t="s">
        <v>1756</v>
      </c>
      <c r="P3052" t="s">
        <v>1756</v>
      </c>
      <c r="Q3052" s="387">
        <v>480</v>
      </c>
      <c r="R3052">
        <v>62.400000000000006</v>
      </c>
      <c r="S3052">
        <v>542.4</v>
      </c>
      <c r="T3052" s="388">
        <v>44601</v>
      </c>
      <c r="U3052">
        <v>0</v>
      </c>
      <c r="V3052" t="s">
        <v>837</v>
      </c>
      <c r="W3052" s="388">
        <v>44615</v>
      </c>
      <c r="X3052">
        <v>177</v>
      </c>
      <c r="Y3052">
        <v>0</v>
      </c>
      <c r="Z3052">
        <v>0</v>
      </c>
      <c r="AA3052" t="s">
        <v>1758</v>
      </c>
      <c r="AB3052" t="s">
        <v>7329</v>
      </c>
      <c r="AD3052" t="s">
        <v>2045</v>
      </c>
      <c r="AE3052" t="s">
        <v>2046</v>
      </c>
      <c r="AI3052" t="s">
        <v>1761</v>
      </c>
      <c r="AL3052" t="s">
        <v>7379</v>
      </c>
      <c r="AM3052">
        <v>6</v>
      </c>
      <c r="AN3052" t="s">
        <v>3184</v>
      </c>
      <c r="AO3052" t="s">
        <v>3185</v>
      </c>
      <c r="AP3052">
        <v>0</v>
      </c>
      <c r="AQ3052" s="388">
        <v>44605</v>
      </c>
      <c r="AS3052" t="s">
        <v>2806</v>
      </c>
      <c r="AT3052" s="388">
        <v>44609</v>
      </c>
      <c r="AU3052" t="s">
        <v>1756</v>
      </c>
      <c r="AV3052" t="s">
        <v>1756</v>
      </c>
      <c r="AZ3052" t="s">
        <v>2807</v>
      </c>
      <c r="BA3052" t="s">
        <v>1767</v>
      </c>
      <c r="BB3052" t="s">
        <v>7984</v>
      </c>
      <c r="BC3052" t="s">
        <v>7985</v>
      </c>
      <c r="BD3052" t="s">
        <v>1756</v>
      </c>
      <c r="BE3052" t="s">
        <v>7333</v>
      </c>
      <c r="BF3052" t="s">
        <v>823</v>
      </c>
    </row>
    <row r="3053" spans="1:58">
      <c r="A3053" t="s">
        <v>829</v>
      </c>
      <c r="B3053">
        <v>6</v>
      </c>
      <c r="C3053">
        <v>0</v>
      </c>
      <c r="D3053">
        <v>11499</v>
      </c>
      <c r="E3053" t="s">
        <v>7986</v>
      </c>
      <c r="F3053">
        <v>53510611</v>
      </c>
      <c r="G3053" t="s">
        <v>2041</v>
      </c>
      <c r="H3053">
        <v>0</v>
      </c>
      <c r="I3053" t="s">
        <v>2052</v>
      </c>
      <c r="J3053">
        <v>75</v>
      </c>
      <c r="K3053">
        <v>0.5</v>
      </c>
      <c r="L3053" t="s">
        <v>1771</v>
      </c>
      <c r="M3053" t="s">
        <v>1756</v>
      </c>
      <c r="N3053" t="s">
        <v>1756</v>
      </c>
      <c r="O3053" t="s">
        <v>2053</v>
      </c>
      <c r="P3053" t="s">
        <v>1757</v>
      </c>
      <c r="Q3053" s="387">
        <v>37.5</v>
      </c>
      <c r="R3053">
        <v>4.875</v>
      </c>
      <c r="S3053">
        <v>42.374999999999993</v>
      </c>
      <c r="T3053" s="388">
        <v>44601</v>
      </c>
      <c r="U3053">
        <v>0</v>
      </c>
      <c r="V3053" t="s">
        <v>837</v>
      </c>
      <c r="W3053" s="388">
        <v>44615</v>
      </c>
      <c r="X3053">
        <v>177</v>
      </c>
      <c r="Y3053">
        <v>0</v>
      </c>
      <c r="Z3053">
        <v>0</v>
      </c>
      <c r="AA3053" t="s">
        <v>1758</v>
      </c>
      <c r="AB3053" t="s">
        <v>7329</v>
      </c>
      <c r="AD3053" t="s">
        <v>2045</v>
      </c>
      <c r="AE3053" t="s">
        <v>2046</v>
      </c>
      <c r="AI3053" t="s">
        <v>1761</v>
      </c>
      <c r="AL3053" t="s">
        <v>7379</v>
      </c>
      <c r="AM3053">
        <v>6</v>
      </c>
      <c r="AN3053" t="s">
        <v>7987</v>
      </c>
      <c r="AO3053" t="s">
        <v>1808</v>
      </c>
      <c r="AP3053">
        <v>0</v>
      </c>
      <c r="AQ3053" s="388">
        <v>44605</v>
      </c>
      <c r="AS3053" t="s">
        <v>2806</v>
      </c>
      <c r="AT3053" s="388">
        <v>44609</v>
      </c>
      <c r="AU3053" t="s">
        <v>1756</v>
      </c>
      <c r="AV3053" t="s">
        <v>1756</v>
      </c>
      <c r="AZ3053" t="s">
        <v>2807</v>
      </c>
      <c r="BA3053" t="s">
        <v>1767</v>
      </c>
      <c r="BB3053" t="s">
        <v>7988</v>
      </c>
      <c r="BC3053" t="s">
        <v>7989</v>
      </c>
      <c r="BD3053" t="s">
        <v>1756</v>
      </c>
      <c r="BE3053" t="s">
        <v>7333</v>
      </c>
      <c r="BF3053" t="s">
        <v>823</v>
      </c>
    </row>
    <row r="3054" spans="1:58">
      <c r="A3054" t="s">
        <v>829</v>
      </c>
      <c r="B3054">
        <v>6</v>
      </c>
      <c r="C3054">
        <v>0</v>
      </c>
      <c r="D3054">
        <v>11499</v>
      </c>
      <c r="E3054" t="s">
        <v>7986</v>
      </c>
      <c r="F3054">
        <v>53510611</v>
      </c>
      <c r="G3054" t="s">
        <v>2041</v>
      </c>
      <c r="H3054">
        <v>0</v>
      </c>
      <c r="I3054" t="s">
        <v>2052</v>
      </c>
      <c r="J3054">
        <v>75</v>
      </c>
      <c r="K3054">
        <v>10</v>
      </c>
      <c r="L3054" t="s">
        <v>1771</v>
      </c>
      <c r="M3054" t="s">
        <v>1756</v>
      </c>
      <c r="N3054" t="s">
        <v>1756</v>
      </c>
      <c r="O3054" t="s">
        <v>2053</v>
      </c>
      <c r="P3054" t="s">
        <v>1757</v>
      </c>
      <c r="Q3054" s="387">
        <v>750</v>
      </c>
      <c r="R3054">
        <v>97.5</v>
      </c>
      <c r="S3054">
        <v>847.49999999999989</v>
      </c>
      <c r="T3054" s="388">
        <v>44601</v>
      </c>
      <c r="U3054">
        <v>0</v>
      </c>
      <c r="V3054" t="s">
        <v>837</v>
      </c>
      <c r="W3054" s="388">
        <v>44615</v>
      </c>
      <c r="X3054">
        <v>177</v>
      </c>
      <c r="Y3054">
        <v>0</v>
      </c>
      <c r="Z3054">
        <v>0</v>
      </c>
      <c r="AA3054" t="s">
        <v>1758</v>
      </c>
      <c r="AB3054" t="s">
        <v>7329</v>
      </c>
      <c r="AD3054" t="s">
        <v>2045</v>
      </c>
      <c r="AE3054" t="s">
        <v>2046</v>
      </c>
      <c r="AI3054" t="s">
        <v>1761</v>
      </c>
      <c r="AL3054" t="s">
        <v>7379</v>
      </c>
      <c r="AM3054">
        <v>6</v>
      </c>
      <c r="AN3054" t="s">
        <v>7987</v>
      </c>
      <c r="AO3054" t="s">
        <v>1808</v>
      </c>
      <c r="AP3054">
        <v>0</v>
      </c>
      <c r="AQ3054" s="388">
        <v>44605</v>
      </c>
      <c r="AS3054" t="s">
        <v>2806</v>
      </c>
      <c r="AT3054" s="388">
        <v>44609</v>
      </c>
      <c r="AU3054" t="s">
        <v>1756</v>
      </c>
      <c r="AV3054" t="s">
        <v>1756</v>
      </c>
      <c r="AZ3054" t="s">
        <v>2807</v>
      </c>
      <c r="BA3054" t="s">
        <v>1767</v>
      </c>
      <c r="BB3054" t="s">
        <v>7990</v>
      </c>
      <c r="BC3054" t="s">
        <v>7991</v>
      </c>
      <c r="BD3054" t="s">
        <v>1756</v>
      </c>
      <c r="BE3054" t="s">
        <v>7333</v>
      </c>
      <c r="BF3054" t="s">
        <v>823</v>
      </c>
    </row>
    <row r="3055" spans="1:58">
      <c r="A3055" t="s">
        <v>829</v>
      </c>
      <c r="B3055">
        <v>6</v>
      </c>
      <c r="C3055">
        <v>0</v>
      </c>
      <c r="D3055">
        <v>11499</v>
      </c>
      <c r="E3055" t="s">
        <v>7986</v>
      </c>
      <c r="F3055">
        <v>53510611</v>
      </c>
      <c r="G3055" t="s">
        <v>2041</v>
      </c>
      <c r="H3055">
        <v>0</v>
      </c>
      <c r="I3055" t="s">
        <v>2056</v>
      </c>
      <c r="J3055">
        <v>210</v>
      </c>
      <c r="K3055">
        <v>1</v>
      </c>
      <c r="L3055" t="s">
        <v>1755</v>
      </c>
      <c r="M3055" t="s">
        <v>1756</v>
      </c>
      <c r="N3055" t="s">
        <v>1756</v>
      </c>
      <c r="P3055" t="s">
        <v>1757</v>
      </c>
      <c r="Q3055" s="387">
        <v>210</v>
      </c>
      <c r="R3055">
        <v>27.3</v>
      </c>
      <c r="S3055">
        <v>237.29999999999998</v>
      </c>
      <c r="T3055" s="388">
        <v>44601</v>
      </c>
      <c r="U3055">
        <v>0</v>
      </c>
      <c r="V3055" t="s">
        <v>837</v>
      </c>
      <c r="W3055" s="388">
        <v>44615</v>
      </c>
      <c r="X3055">
        <v>177</v>
      </c>
      <c r="Y3055">
        <v>0</v>
      </c>
      <c r="Z3055">
        <v>0</v>
      </c>
      <c r="AA3055" t="s">
        <v>1758</v>
      </c>
      <c r="AB3055" t="s">
        <v>7329</v>
      </c>
      <c r="AD3055" t="s">
        <v>2045</v>
      </c>
      <c r="AE3055" t="s">
        <v>2046</v>
      </c>
      <c r="AI3055" t="s">
        <v>1761</v>
      </c>
      <c r="AL3055" t="s">
        <v>7379</v>
      </c>
      <c r="AM3055">
        <v>6</v>
      </c>
      <c r="AN3055" t="s">
        <v>7987</v>
      </c>
      <c r="AO3055" t="s">
        <v>1808</v>
      </c>
      <c r="AP3055">
        <v>0</v>
      </c>
      <c r="AQ3055" s="388">
        <v>44605</v>
      </c>
      <c r="AS3055" t="s">
        <v>2806</v>
      </c>
      <c r="AT3055" s="388">
        <v>44609</v>
      </c>
      <c r="AU3055" t="s">
        <v>1756</v>
      </c>
      <c r="AV3055" t="s">
        <v>1756</v>
      </c>
      <c r="AZ3055" t="s">
        <v>2807</v>
      </c>
      <c r="BA3055" t="s">
        <v>1767</v>
      </c>
      <c r="BB3055" t="s">
        <v>7992</v>
      </c>
      <c r="BC3055" t="s">
        <v>7993</v>
      </c>
      <c r="BD3055" t="s">
        <v>1756</v>
      </c>
      <c r="BE3055" t="s">
        <v>7333</v>
      </c>
      <c r="BF3055" t="s">
        <v>823</v>
      </c>
    </row>
    <row r="3056" spans="1:58">
      <c r="A3056" t="s">
        <v>829</v>
      </c>
      <c r="B3056">
        <v>6</v>
      </c>
      <c r="C3056">
        <v>0</v>
      </c>
      <c r="D3056">
        <v>11499</v>
      </c>
      <c r="E3056" t="s">
        <v>7986</v>
      </c>
      <c r="F3056">
        <v>53510611</v>
      </c>
      <c r="G3056" t="s">
        <v>2041</v>
      </c>
      <c r="H3056">
        <v>0</v>
      </c>
      <c r="I3056" t="s">
        <v>7994</v>
      </c>
      <c r="J3056">
        <v>243.75</v>
      </c>
      <c r="K3056">
        <v>1</v>
      </c>
      <c r="L3056" t="s">
        <v>1755</v>
      </c>
      <c r="M3056" t="s">
        <v>2074</v>
      </c>
      <c r="N3056" t="s">
        <v>1757</v>
      </c>
      <c r="O3056" t="s">
        <v>1756</v>
      </c>
      <c r="P3056" t="s">
        <v>1756</v>
      </c>
      <c r="Q3056" s="387">
        <v>243.75</v>
      </c>
      <c r="R3056">
        <v>31.6875</v>
      </c>
      <c r="S3056">
        <v>275.4375</v>
      </c>
      <c r="T3056" s="388">
        <v>44601</v>
      </c>
      <c r="U3056">
        <v>0</v>
      </c>
      <c r="V3056" t="s">
        <v>837</v>
      </c>
      <c r="W3056" s="388">
        <v>44615</v>
      </c>
      <c r="X3056">
        <v>177</v>
      </c>
      <c r="Y3056">
        <v>0</v>
      </c>
      <c r="Z3056">
        <v>0</v>
      </c>
      <c r="AA3056" t="s">
        <v>1758</v>
      </c>
      <c r="AB3056" t="s">
        <v>7329</v>
      </c>
      <c r="AD3056" t="s">
        <v>2045</v>
      </c>
      <c r="AE3056" t="s">
        <v>2046</v>
      </c>
      <c r="AI3056" t="s">
        <v>1761</v>
      </c>
      <c r="AL3056" t="s">
        <v>7379</v>
      </c>
      <c r="AM3056">
        <v>6</v>
      </c>
      <c r="AN3056" t="s">
        <v>7987</v>
      </c>
      <c r="AO3056" t="s">
        <v>1808</v>
      </c>
      <c r="AP3056">
        <v>0</v>
      </c>
      <c r="AQ3056" s="388">
        <v>44605</v>
      </c>
      <c r="AS3056" t="s">
        <v>2806</v>
      </c>
      <c r="AT3056" s="388">
        <v>44609</v>
      </c>
      <c r="AU3056" t="s">
        <v>1756</v>
      </c>
      <c r="AV3056" t="s">
        <v>1756</v>
      </c>
      <c r="AZ3056" t="s">
        <v>2807</v>
      </c>
      <c r="BA3056" t="s">
        <v>1767</v>
      </c>
      <c r="BB3056" t="s">
        <v>7995</v>
      </c>
      <c r="BC3056" t="s">
        <v>7996</v>
      </c>
      <c r="BD3056" t="s">
        <v>1756</v>
      </c>
      <c r="BE3056" t="s">
        <v>7333</v>
      </c>
      <c r="BF3056" t="s">
        <v>823</v>
      </c>
    </row>
    <row r="3057" spans="1:58">
      <c r="A3057" t="s">
        <v>829</v>
      </c>
      <c r="B3057">
        <v>6</v>
      </c>
      <c r="C3057">
        <v>0</v>
      </c>
      <c r="D3057">
        <v>11499</v>
      </c>
      <c r="E3057" t="s">
        <v>7986</v>
      </c>
      <c r="F3057">
        <v>53510611</v>
      </c>
      <c r="G3057" t="s">
        <v>2041</v>
      </c>
      <c r="H3057">
        <v>0</v>
      </c>
      <c r="I3057" t="s">
        <v>2247</v>
      </c>
      <c r="J3057">
        <v>131.47999999999999</v>
      </c>
      <c r="K3057">
        <v>7.5</v>
      </c>
      <c r="L3057" t="s">
        <v>2063</v>
      </c>
      <c r="M3057" t="s">
        <v>2248</v>
      </c>
      <c r="N3057" t="s">
        <v>1757</v>
      </c>
      <c r="O3057" t="s">
        <v>1756</v>
      </c>
      <c r="P3057" t="s">
        <v>1756</v>
      </c>
      <c r="Q3057" s="387">
        <v>986.1</v>
      </c>
      <c r="R3057">
        <v>128.19300000000001</v>
      </c>
      <c r="S3057">
        <v>1114.2929999999999</v>
      </c>
      <c r="T3057" s="388">
        <v>44601</v>
      </c>
      <c r="U3057">
        <v>0</v>
      </c>
      <c r="V3057" t="s">
        <v>837</v>
      </c>
      <c r="W3057" s="388">
        <v>44615</v>
      </c>
      <c r="X3057">
        <v>177</v>
      </c>
      <c r="Y3057">
        <v>0</v>
      </c>
      <c r="Z3057">
        <v>0</v>
      </c>
      <c r="AA3057" t="s">
        <v>1758</v>
      </c>
      <c r="AB3057" t="s">
        <v>7329</v>
      </c>
      <c r="AD3057" t="s">
        <v>2045</v>
      </c>
      <c r="AE3057" t="s">
        <v>2046</v>
      </c>
      <c r="AI3057" t="s">
        <v>1761</v>
      </c>
      <c r="AL3057" t="s">
        <v>7379</v>
      </c>
      <c r="AM3057">
        <v>6</v>
      </c>
      <c r="AN3057" t="s">
        <v>7987</v>
      </c>
      <c r="AO3057" t="s">
        <v>1808</v>
      </c>
      <c r="AP3057">
        <v>0</v>
      </c>
      <c r="AQ3057" s="388">
        <v>44605</v>
      </c>
      <c r="AS3057" t="s">
        <v>2806</v>
      </c>
      <c r="AT3057" s="388">
        <v>44609</v>
      </c>
      <c r="AU3057" t="s">
        <v>1756</v>
      </c>
      <c r="AV3057" t="s">
        <v>1756</v>
      </c>
      <c r="AZ3057" t="s">
        <v>2807</v>
      </c>
      <c r="BA3057" t="s">
        <v>1767</v>
      </c>
      <c r="BB3057" t="s">
        <v>7997</v>
      </c>
      <c r="BC3057" t="s">
        <v>7998</v>
      </c>
      <c r="BD3057" t="s">
        <v>1756</v>
      </c>
      <c r="BE3057" t="s">
        <v>7333</v>
      </c>
      <c r="BF3057" t="s">
        <v>823</v>
      </c>
    </row>
    <row r="3058" spans="1:58">
      <c r="A3058" t="s">
        <v>829</v>
      </c>
      <c r="B3058">
        <v>6</v>
      </c>
      <c r="C3058">
        <v>0</v>
      </c>
      <c r="D3058">
        <v>11498</v>
      </c>
      <c r="E3058" t="s">
        <v>7999</v>
      </c>
      <c r="F3058">
        <v>53510611</v>
      </c>
      <c r="G3058" t="s">
        <v>2041</v>
      </c>
      <c r="H3058">
        <v>0</v>
      </c>
      <c r="I3058" t="s">
        <v>2052</v>
      </c>
      <c r="J3058">
        <v>75</v>
      </c>
      <c r="K3058">
        <v>11</v>
      </c>
      <c r="L3058" t="s">
        <v>1771</v>
      </c>
      <c r="M3058" t="s">
        <v>1756</v>
      </c>
      <c r="N3058" t="s">
        <v>1756</v>
      </c>
      <c r="O3058" t="s">
        <v>1757</v>
      </c>
      <c r="P3058" t="s">
        <v>1757</v>
      </c>
      <c r="Q3058" s="387">
        <v>825</v>
      </c>
      <c r="R3058">
        <v>107.25</v>
      </c>
      <c r="S3058">
        <v>932.24999999999989</v>
      </c>
      <c r="T3058" s="388">
        <v>44601</v>
      </c>
      <c r="U3058">
        <v>0</v>
      </c>
      <c r="V3058" t="s">
        <v>837</v>
      </c>
      <c r="W3058" s="388">
        <v>44615</v>
      </c>
      <c r="X3058">
        <v>177</v>
      </c>
      <c r="Y3058">
        <v>0</v>
      </c>
      <c r="Z3058">
        <v>0</v>
      </c>
      <c r="AA3058" t="s">
        <v>1758</v>
      </c>
      <c r="AB3058" t="s">
        <v>7329</v>
      </c>
      <c r="AD3058" t="s">
        <v>2045</v>
      </c>
      <c r="AE3058" t="s">
        <v>2046</v>
      </c>
      <c r="AI3058" t="s">
        <v>1761</v>
      </c>
      <c r="AL3058" t="s">
        <v>7379</v>
      </c>
      <c r="AM3058">
        <v>6</v>
      </c>
      <c r="AN3058" t="s">
        <v>2851</v>
      </c>
      <c r="AO3058" t="s">
        <v>2852</v>
      </c>
      <c r="AP3058">
        <v>0</v>
      </c>
      <c r="AQ3058" s="388">
        <v>44605</v>
      </c>
      <c r="AS3058" t="s">
        <v>2806</v>
      </c>
      <c r="AT3058" s="388">
        <v>44609</v>
      </c>
      <c r="AU3058" t="s">
        <v>1756</v>
      </c>
      <c r="AV3058" t="s">
        <v>1756</v>
      </c>
      <c r="AZ3058" t="s">
        <v>2807</v>
      </c>
      <c r="BA3058" t="s">
        <v>1767</v>
      </c>
      <c r="BB3058" t="s">
        <v>8000</v>
      </c>
      <c r="BC3058" t="s">
        <v>8001</v>
      </c>
      <c r="BD3058" t="s">
        <v>1756</v>
      </c>
      <c r="BE3058" t="s">
        <v>7333</v>
      </c>
      <c r="BF3058" t="s">
        <v>823</v>
      </c>
    </row>
    <row r="3059" spans="1:58">
      <c r="A3059" t="s">
        <v>829</v>
      </c>
      <c r="B3059">
        <v>6</v>
      </c>
      <c r="C3059">
        <v>0</v>
      </c>
      <c r="D3059">
        <v>11498</v>
      </c>
      <c r="E3059" t="s">
        <v>7999</v>
      </c>
      <c r="F3059">
        <v>53510611</v>
      </c>
      <c r="G3059" t="s">
        <v>2041</v>
      </c>
      <c r="H3059">
        <v>0</v>
      </c>
      <c r="I3059" t="s">
        <v>2056</v>
      </c>
      <c r="J3059">
        <v>210</v>
      </c>
      <c r="K3059">
        <v>1</v>
      </c>
      <c r="L3059" t="s">
        <v>1755</v>
      </c>
      <c r="M3059" t="s">
        <v>1756</v>
      </c>
      <c r="N3059" t="s">
        <v>1756</v>
      </c>
      <c r="O3059" t="s">
        <v>1757</v>
      </c>
      <c r="P3059" t="s">
        <v>1757</v>
      </c>
      <c r="Q3059" s="387">
        <v>210</v>
      </c>
      <c r="R3059">
        <v>27.3</v>
      </c>
      <c r="S3059">
        <v>237.29999999999998</v>
      </c>
      <c r="T3059" s="388">
        <v>44601</v>
      </c>
      <c r="U3059">
        <v>0</v>
      </c>
      <c r="V3059" t="s">
        <v>837</v>
      </c>
      <c r="W3059" s="388">
        <v>44615</v>
      </c>
      <c r="X3059">
        <v>177</v>
      </c>
      <c r="Y3059">
        <v>0</v>
      </c>
      <c r="Z3059">
        <v>0</v>
      </c>
      <c r="AA3059" t="s">
        <v>1758</v>
      </c>
      <c r="AB3059" t="s">
        <v>7329</v>
      </c>
      <c r="AD3059" t="s">
        <v>2045</v>
      </c>
      <c r="AE3059" t="s">
        <v>2046</v>
      </c>
      <c r="AI3059" t="s">
        <v>1761</v>
      </c>
      <c r="AL3059" t="s">
        <v>7379</v>
      </c>
      <c r="AM3059">
        <v>6</v>
      </c>
      <c r="AN3059" t="s">
        <v>2851</v>
      </c>
      <c r="AO3059" t="s">
        <v>2852</v>
      </c>
      <c r="AP3059">
        <v>0</v>
      </c>
      <c r="AQ3059" s="388">
        <v>44605</v>
      </c>
      <c r="AS3059" t="s">
        <v>2806</v>
      </c>
      <c r="AT3059" s="388">
        <v>44609</v>
      </c>
      <c r="AU3059" t="s">
        <v>1756</v>
      </c>
      <c r="AV3059" t="s">
        <v>1756</v>
      </c>
      <c r="AZ3059" t="s">
        <v>2807</v>
      </c>
      <c r="BA3059" t="s">
        <v>1767</v>
      </c>
      <c r="BB3059" t="s">
        <v>8002</v>
      </c>
      <c r="BC3059" t="s">
        <v>8003</v>
      </c>
      <c r="BD3059" t="s">
        <v>1756</v>
      </c>
      <c r="BE3059" t="s">
        <v>7333</v>
      </c>
      <c r="BF3059" t="s">
        <v>823</v>
      </c>
    </row>
    <row r="3060" spans="1:58">
      <c r="A3060" t="s">
        <v>829</v>
      </c>
      <c r="B3060">
        <v>6</v>
      </c>
      <c r="C3060">
        <v>0</v>
      </c>
      <c r="D3060">
        <v>11498</v>
      </c>
      <c r="E3060" t="s">
        <v>7999</v>
      </c>
      <c r="F3060">
        <v>53510611</v>
      </c>
      <c r="G3060" t="s">
        <v>2041</v>
      </c>
      <c r="H3060">
        <v>0</v>
      </c>
      <c r="I3060" t="s">
        <v>2073</v>
      </c>
      <c r="J3060">
        <v>243.75</v>
      </c>
      <c r="K3060">
        <v>1</v>
      </c>
      <c r="L3060" t="s">
        <v>1755</v>
      </c>
      <c r="M3060" t="s">
        <v>1757</v>
      </c>
      <c r="N3060" t="s">
        <v>1757</v>
      </c>
      <c r="O3060" t="s">
        <v>1756</v>
      </c>
      <c r="P3060" t="s">
        <v>1756</v>
      </c>
      <c r="Q3060" s="387">
        <v>243.75</v>
      </c>
      <c r="R3060">
        <v>31.6875</v>
      </c>
      <c r="S3060">
        <v>275.4375</v>
      </c>
      <c r="T3060" s="388">
        <v>44601</v>
      </c>
      <c r="U3060">
        <v>0</v>
      </c>
      <c r="V3060" t="s">
        <v>837</v>
      </c>
      <c r="W3060" s="388">
        <v>44615</v>
      </c>
      <c r="X3060">
        <v>177</v>
      </c>
      <c r="Y3060">
        <v>0</v>
      </c>
      <c r="Z3060">
        <v>0</v>
      </c>
      <c r="AA3060" t="s">
        <v>1758</v>
      </c>
      <c r="AB3060" t="s">
        <v>7329</v>
      </c>
      <c r="AD3060" t="s">
        <v>2045</v>
      </c>
      <c r="AE3060" t="s">
        <v>2046</v>
      </c>
      <c r="AI3060" t="s">
        <v>1761</v>
      </c>
      <c r="AL3060" t="s">
        <v>7379</v>
      </c>
      <c r="AM3060">
        <v>6</v>
      </c>
      <c r="AN3060" t="s">
        <v>2851</v>
      </c>
      <c r="AO3060" t="s">
        <v>2852</v>
      </c>
      <c r="AP3060">
        <v>0</v>
      </c>
      <c r="AQ3060" s="388">
        <v>44605</v>
      </c>
      <c r="AS3060" t="s">
        <v>2806</v>
      </c>
      <c r="AT3060" s="388">
        <v>44609</v>
      </c>
      <c r="AU3060" t="s">
        <v>1756</v>
      </c>
      <c r="AV3060" t="s">
        <v>1756</v>
      </c>
      <c r="AZ3060" t="s">
        <v>2807</v>
      </c>
      <c r="BA3060" t="s">
        <v>1767</v>
      </c>
      <c r="BB3060" t="s">
        <v>8004</v>
      </c>
      <c r="BC3060" t="s">
        <v>8005</v>
      </c>
      <c r="BD3060" t="s">
        <v>1756</v>
      </c>
      <c r="BE3060" t="s">
        <v>7333</v>
      </c>
      <c r="BF3060" t="s">
        <v>823</v>
      </c>
    </row>
    <row r="3061" spans="1:58">
      <c r="A3061" t="s">
        <v>829</v>
      </c>
      <c r="B3061">
        <v>6</v>
      </c>
      <c r="C3061">
        <v>0</v>
      </c>
      <c r="D3061">
        <v>11498</v>
      </c>
      <c r="E3061" t="s">
        <v>7999</v>
      </c>
      <c r="F3061">
        <v>53510611</v>
      </c>
      <c r="G3061" t="s">
        <v>2041</v>
      </c>
      <c r="H3061">
        <v>0</v>
      </c>
      <c r="I3061" t="s">
        <v>7531</v>
      </c>
      <c r="J3061">
        <v>126.98</v>
      </c>
      <c r="K3061">
        <v>10</v>
      </c>
      <c r="L3061" t="s">
        <v>2063</v>
      </c>
      <c r="M3061" t="s">
        <v>1757</v>
      </c>
      <c r="N3061" t="s">
        <v>1757</v>
      </c>
      <c r="O3061" t="s">
        <v>1756</v>
      </c>
      <c r="P3061" t="s">
        <v>1756</v>
      </c>
      <c r="Q3061" s="387">
        <v>1269.8</v>
      </c>
      <c r="R3061">
        <v>165.07400000000001</v>
      </c>
      <c r="S3061">
        <v>1434.8739999999998</v>
      </c>
      <c r="T3061" s="388">
        <v>44601</v>
      </c>
      <c r="U3061">
        <v>0</v>
      </c>
      <c r="V3061" t="s">
        <v>837</v>
      </c>
      <c r="W3061" s="388">
        <v>44615</v>
      </c>
      <c r="X3061">
        <v>177</v>
      </c>
      <c r="Y3061">
        <v>0</v>
      </c>
      <c r="Z3061">
        <v>0</v>
      </c>
      <c r="AA3061" t="s">
        <v>1758</v>
      </c>
      <c r="AB3061" t="s">
        <v>7329</v>
      </c>
      <c r="AD3061" t="s">
        <v>2045</v>
      </c>
      <c r="AE3061" t="s">
        <v>2046</v>
      </c>
      <c r="AI3061" t="s">
        <v>1761</v>
      </c>
      <c r="AL3061" t="s">
        <v>7379</v>
      </c>
      <c r="AM3061">
        <v>6</v>
      </c>
      <c r="AN3061" t="s">
        <v>2851</v>
      </c>
      <c r="AO3061" t="s">
        <v>2852</v>
      </c>
      <c r="AP3061">
        <v>0</v>
      </c>
      <c r="AQ3061" s="388">
        <v>44605</v>
      </c>
      <c r="AS3061" t="s">
        <v>2806</v>
      </c>
      <c r="AT3061" s="388">
        <v>44609</v>
      </c>
      <c r="AU3061" t="s">
        <v>1756</v>
      </c>
      <c r="AV3061" t="s">
        <v>1756</v>
      </c>
      <c r="AZ3061" t="s">
        <v>2807</v>
      </c>
      <c r="BA3061" t="s">
        <v>1767</v>
      </c>
      <c r="BB3061" t="s">
        <v>8006</v>
      </c>
      <c r="BC3061" t="s">
        <v>8007</v>
      </c>
      <c r="BD3061" t="s">
        <v>1756</v>
      </c>
      <c r="BE3061" t="s">
        <v>7333</v>
      </c>
      <c r="BF3061" t="s">
        <v>823</v>
      </c>
    </row>
    <row r="3062" spans="1:58">
      <c r="A3062" t="s">
        <v>829</v>
      </c>
      <c r="B3062">
        <v>6</v>
      </c>
      <c r="C3062">
        <v>0</v>
      </c>
      <c r="D3062">
        <v>11497</v>
      </c>
      <c r="E3062" t="s">
        <v>8008</v>
      </c>
      <c r="F3062">
        <v>53510611</v>
      </c>
      <c r="G3062" t="s">
        <v>2041</v>
      </c>
      <c r="H3062">
        <v>0</v>
      </c>
      <c r="I3062" t="s">
        <v>2103</v>
      </c>
      <c r="J3062">
        <v>70</v>
      </c>
      <c r="K3062">
        <v>3</v>
      </c>
      <c r="L3062" t="s">
        <v>1771</v>
      </c>
      <c r="M3062" t="s">
        <v>1756</v>
      </c>
      <c r="N3062" t="s">
        <v>1756</v>
      </c>
      <c r="O3062" t="s">
        <v>2104</v>
      </c>
      <c r="P3062" t="s">
        <v>1757</v>
      </c>
      <c r="Q3062" s="387">
        <v>210</v>
      </c>
      <c r="R3062">
        <v>27.3</v>
      </c>
      <c r="S3062">
        <v>237.29999999999998</v>
      </c>
      <c r="T3062" s="388">
        <v>44601</v>
      </c>
      <c r="U3062">
        <v>0</v>
      </c>
      <c r="V3062" t="s">
        <v>837</v>
      </c>
      <c r="W3062" s="388">
        <v>44615</v>
      </c>
      <c r="X3062">
        <v>177</v>
      </c>
      <c r="Y3062">
        <v>0</v>
      </c>
      <c r="Z3062">
        <v>0</v>
      </c>
      <c r="AA3062" t="s">
        <v>1758</v>
      </c>
      <c r="AB3062" t="s">
        <v>7329</v>
      </c>
      <c r="AD3062" t="s">
        <v>2045</v>
      </c>
      <c r="AE3062" t="s">
        <v>2046</v>
      </c>
      <c r="AI3062" t="s">
        <v>1761</v>
      </c>
      <c r="AL3062" t="s">
        <v>7379</v>
      </c>
      <c r="AM3062">
        <v>6</v>
      </c>
      <c r="AN3062" t="s">
        <v>7364</v>
      </c>
      <c r="AO3062" t="s">
        <v>7365</v>
      </c>
      <c r="AP3062">
        <v>0</v>
      </c>
      <c r="AQ3062" s="388">
        <v>44605</v>
      </c>
      <c r="AS3062" t="s">
        <v>2806</v>
      </c>
      <c r="AT3062" s="388">
        <v>44609</v>
      </c>
      <c r="AU3062" t="s">
        <v>1756</v>
      </c>
      <c r="AV3062" t="s">
        <v>1756</v>
      </c>
      <c r="AZ3062" t="s">
        <v>2807</v>
      </c>
      <c r="BA3062" t="s">
        <v>1767</v>
      </c>
      <c r="BB3062" t="s">
        <v>8009</v>
      </c>
      <c r="BC3062" t="s">
        <v>8010</v>
      </c>
      <c r="BD3062" t="s">
        <v>1756</v>
      </c>
      <c r="BE3062" t="s">
        <v>7333</v>
      </c>
      <c r="BF3062" t="s">
        <v>823</v>
      </c>
    </row>
    <row r="3063" spans="1:58">
      <c r="A3063" t="s">
        <v>829</v>
      </c>
      <c r="B3063">
        <v>6</v>
      </c>
      <c r="C3063">
        <v>0</v>
      </c>
      <c r="D3063">
        <v>11497</v>
      </c>
      <c r="E3063" t="s">
        <v>8008</v>
      </c>
      <c r="F3063">
        <v>53510611</v>
      </c>
      <c r="G3063" t="s">
        <v>2041</v>
      </c>
      <c r="H3063">
        <v>0</v>
      </c>
      <c r="I3063" t="s">
        <v>2052</v>
      </c>
      <c r="J3063">
        <v>75</v>
      </c>
      <c r="K3063">
        <v>11</v>
      </c>
      <c r="L3063" t="s">
        <v>1771</v>
      </c>
      <c r="M3063" t="s">
        <v>1756</v>
      </c>
      <c r="N3063" t="s">
        <v>1756</v>
      </c>
      <c r="O3063" t="s">
        <v>1757</v>
      </c>
      <c r="P3063" t="s">
        <v>1757</v>
      </c>
      <c r="Q3063" s="387">
        <v>825</v>
      </c>
      <c r="R3063">
        <v>107.25</v>
      </c>
      <c r="S3063">
        <v>932.24999999999989</v>
      </c>
      <c r="T3063" s="388">
        <v>44601</v>
      </c>
      <c r="U3063">
        <v>0</v>
      </c>
      <c r="V3063" t="s">
        <v>837</v>
      </c>
      <c r="W3063" s="388">
        <v>44615</v>
      </c>
      <c r="X3063">
        <v>177</v>
      </c>
      <c r="Y3063">
        <v>0</v>
      </c>
      <c r="Z3063">
        <v>0</v>
      </c>
      <c r="AA3063" t="s">
        <v>1758</v>
      </c>
      <c r="AB3063" t="s">
        <v>7329</v>
      </c>
      <c r="AD3063" t="s">
        <v>2045</v>
      </c>
      <c r="AE3063" t="s">
        <v>2046</v>
      </c>
      <c r="AI3063" t="s">
        <v>1761</v>
      </c>
      <c r="AL3063" t="s">
        <v>7379</v>
      </c>
      <c r="AM3063">
        <v>6</v>
      </c>
      <c r="AN3063" t="s">
        <v>7364</v>
      </c>
      <c r="AO3063" t="s">
        <v>7365</v>
      </c>
      <c r="AP3063">
        <v>0</v>
      </c>
      <c r="AQ3063" s="388">
        <v>44605</v>
      </c>
      <c r="AS3063" t="s">
        <v>2806</v>
      </c>
      <c r="AT3063" s="388">
        <v>44609</v>
      </c>
      <c r="AU3063" t="s">
        <v>1756</v>
      </c>
      <c r="AV3063" t="s">
        <v>1756</v>
      </c>
      <c r="AZ3063" t="s">
        <v>2807</v>
      </c>
      <c r="BA3063" t="s">
        <v>1767</v>
      </c>
      <c r="BB3063" t="s">
        <v>8011</v>
      </c>
      <c r="BC3063" t="s">
        <v>8012</v>
      </c>
      <c r="BD3063" t="s">
        <v>1756</v>
      </c>
      <c r="BE3063" t="s">
        <v>7333</v>
      </c>
      <c r="BF3063" t="s">
        <v>823</v>
      </c>
    </row>
    <row r="3064" spans="1:58">
      <c r="A3064" t="s">
        <v>829</v>
      </c>
      <c r="B3064">
        <v>6</v>
      </c>
      <c r="C3064">
        <v>0</v>
      </c>
      <c r="D3064">
        <v>11497</v>
      </c>
      <c r="E3064" t="s">
        <v>8008</v>
      </c>
      <c r="F3064">
        <v>53510611</v>
      </c>
      <c r="G3064" t="s">
        <v>2041</v>
      </c>
      <c r="H3064">
        <v>0</v>
      </c>
      <c r="I3064" t="s">
        <v>2056</v>
      </c>
      <c r="J3064">
        <v>210</v>
      </c>
      <c r="K3064">
        <v>2</v>
      </c>
      <c r="L3064" t="s">
        <v>1755</v>
      </c>
      <c r="M3064" t="s">
        <v>1756</v>
      </c>
      <c r="N3064" t="s">
        <v>1756</v>
      </c>
      <c r="P3064" t="s">
        <v>1757</v>
      </c>
      <c r="Q3064" s="387">
        <v>420</v>
      </c>
      <c r="R3064">
        <v>54.6</v>
      </c>
      <c r="S3064">
        <v>474.59999999999997</v>
      </c>
      <c r="T3064" s="388">
        <v>44601</v>
      </c>
      <c r="U3064">
        <v>0</v>
      </c>
      <c r="V3064" t="s">
        <v>837</v>
      </c>
      <c r="W3064" s="388">
        <v>44615</v>
      </c>
      <c r="X3064">
        <v>177</v>
      </c>
      <c r="Y3064">
        <v>0</v>
      </c>
      <c r="Z3064">
        <v>0</v>
      </c>
      <c r="AA3064" t="s">
        <v>1758</v>
      </c>
      <c r="AB3064" t="s">
        <v>7329</v>
      </c>
      <c r="AD3064" t="s">
        <v>2045</v>
      </c>
      <c r="AE3064" t="s">
        <v>2046</v>
      </c>
      <c r="AI3064" t="s">
        <v>1761</v>
      </c>
      <c r="AL3064" t="s">
        <v>7379</v>
      </c>
      <c r="AM3064">
        <v>6</v>
      </c>
      <c r="AN3064" t="s">
        <v>7364</v>
      </c>
      <c r="AO3064" t="s">
        <v>7365</v>
      </c>
      <c r="AP3064">
        <v>0</v>
      </c>
      <c r="AQ3064" s="388">
        <v>44605</v>
      </c>
      <c r="AS3064" t="s">
        <v>2806</v>
      </c>
      <c r="AT3064" s="388">
        <v>44609</v>
      </c>
      <c r="AU3064" t="s">
        <v>1756</v>
      </c>
      <c r="AV3064" t="s">
        <v>1756</v>
      </c>
      <c r="AZ3064" t="s">
        <v>2807</v>
      </c>
      <c r="BA3064" t="s">
        <v>1767</v>
      </c>
      <c r="BB3064" t="s">
        <v>8013</v>
      </c>
      <c r="BC3064" t="s">
        <v>8014</v>
      </c>
      <c r="BD3064" t="s">
        <v>1756</v>
      </c>
      <c r="BE3064" t="s">
        <v>7333</v>
      </c>
      <c r="BF3064" t="s">
        <v>823</v>
      </c>
    </row>
    <row r="3065" spans="1:58">
      <c r="A3065" t="s">
        <v>829</v>
      </c>
      <c r="B3065">
        <v>6</v>
      </c>
      <c r="C3065">
        <v>0</v>
      </c>
      <c r="D3065">
        <v>11497</v>
      </c>
      <c r="E3065" t="s">
        <v>8008</v>
      </c>
      <c r="F3065">
        <v>53510611</v>
      </c>
      <c r="G3065" t="s">
        <v>2041</v>
      </c>
      <c r="H3065">
        <v>0</v>
      </c>
      <c r="I3065" t="s">
        <v>2113</v>
      </c>
      <c r="J3065">
        <v>122.39</v>
      </c>
      <c r="K3065">
        <v>3</v>
      </c>
      <c r="L3065" t="s">
        <v>2063</v>
      </c>
      <c r="M3065" t="s">
        <v>2114</v>
      </c>
      <c r="N3065" t="s">
        <v>1757</v>
      </c>
      <c r="O3065" t="s">
        <v>1756</v>
      </c>
      <c r="P3065" t="s">
        <v>1756</v>
      </c>
      <c r="Q3065" s="387">
        <v>367.17</v>
      </c>
      <c r="R3065">
        <v>47.732100000000003</v>
      </c>
      <c r="S3065">
        <v>414.90209999999996</v>
      </c>
      <c r="T3065" s="388">
        <v>44601</v>
      </c>
      <c r="U3065">
        <v>0</v>
      </c>
      <c r="V3065" t="s">
        <v>837</v>
      </c>
      <c r="W3065" s="388">
        <v>44615</v>
      </c>
      <c r="X3065">
        <v>177</v>
      </c>
      <c r="Y3065">
        <v>0</v>
      </c>
      <c r="Z3065">
        <v>0</v>
      </c>
      <c r="AA3065" t="s">
        <v>1758</v>
      </c>
      <c r="AB3065" t="s">
        <v>7329</v>
      </c>
      <c r="AD3065" t="s">
        <v>2045</v>
      </c>
      <c r="AE3065" t="s">
        <v>2046</v>
      </c>
      <c r="AI3065" t="s">
        <v>1761</v>
      </c>
      <c r="AL3065" t="s">
        <v>7379</v>
      </c>
      <c r="AM3065">
        <v>6</v>
      </c>
      <c r="AN3065" t="s">
        <v>7364</v>
      </c>
      <c r="AO3065" t="s">
        <v>7365</v>
      </c>
      <c r="AP3065">
        <v>0</v>
      </c>
      <c r="AQ3065" s="388">
        <v>44605</v>
      </c>
      <c r="AS3065" t="s">
        <v>2806</v>
      </c>
      <c r="AT3065" s="388">
        <v>44609</v>
      </c>
      <c r="AU3065" t="s">
        <v>1756</v>
      </c>
      <c r="AV3065" t="s">
        <v>1756</v>
      </c>
      <c r="AZ3065" t="s">
        <v>2807</v>
      </c>
      <c r="BA3065" t="s">
        <v>1767</v>
      </c>
      <c r="BB3065" t="s">
        <v>8015</v>
      </c>
      <c r="BC3065" t="s">
        <v>8016</v>
      </c>
      <c r="BD3065" t="s">
        <v>1756</v>
      </c>
      <c r="BE3065" t="s">
        <v>7333</v>
      </c>
      <c r="BF3065" t="s">
        <v>823</v>
      </c>
    </row>
    <row r="3066" spans="1:58">
      <c r="A3066" t="s">
        <v>829</v>
      </c>
      <c r="B3066">
        <v>6</v>
      </c>
      <c r="C3066">
        <v>0</v>
      </c>
      <c r="D3066">
        <v>11497</v>
      </c>
      <c r="E3066" t="s">
        <v>8008</v>
      </c>
      <c r="F3066">
        <v>53510611</v>
      </c>
      <c r="G3066" t="s">
        <v>2041</v>
      </c>
      <c r="H3066">
        <v>0</v>
      </c>
      <c r="I3066" t="s">
        <v>2073</v>
      </c>
      <c r="J3066">
        <v>243.75</v>
      </c>
      <c r="K3066">
        <v>1</v>
      </c>
      <c r="L3066" t="s">
        <v>1755</v>
      </c>
      <c r="M3066" t="s">
        <v>1757</v>
      </c>
      <c r="N3066" t="s">
        <v>1757</v>
      </c>
      <c r="O3066" t="s">
        <v>1756</v>
      </c>
      <c r="P3066" t="s">
        <v>1756</v>
      </c>
      <c r="Q3066" s="387">
        <v>243.75</v>
      </c>
      <c r="R3066">
        <v>31.6875</v>
      </c>
      <c r="S3066">
        <v>275.4375</v>
      </c>
      <c r="T3066" s="388">
        <v>44601</v>
      </c>
      <c r="U3066">
        <v>0</v>
      </c>
      <c r="V3066" t="s">
        <v>837</v>
      </c>
      <c r="W3066" s="388">
        <v>44615</v>
      </c>
      <c r="X3066">
        <v>177</v>
      </c>
      <c r="Y3066">
        <v>0</v>
      </c>
      <c r="Z3066">
        <v>0</v>
      </c>
      <c r="AA3066" t="s">
        <v>1758</v>
      </c>
      <c r="AB3066" t="s">
        <v>7329</v>
      </c>
      <c r="AD3066" t="s">
        <v>2045</v>
      </c>
      <c r="AE3066" t="s">
        <v>2046</v>
      </c>
      <c r="AI3066" t="s">
        <v>1761</v>
      </c>
      <c r="AL3066" t="s">
        <v>7379</v>
      </c>
      <c r="AM3066">
        <v>6</v>
      </c>
      <c r="AN3066" t="s">
        <v>7364</v>
      </c>
      <c r="AO3066" t="s">
        <v>7365</v>
      </c>
      <c r="AP3066">
        <v>0</v>
      </c>
      <c r="AQ3066" s="388">
        <v>44605</v>
      </c>
      <c r="AS3066" t="s">
        <v>2806</v>
      </c>
      <c r="AT3066" s="388">
        <v>44609</v>
      </c>
      <c r="AU3066" t="s">
        <v>1756</v>
      </c>
      <c r="AV3066" t="s">
        <v>1756</v>
      </c>
      <c r="AZ3066" t="s">
        <v>2807</v>
      </c>
      <c r="BA3066" t="s">
        <v>1767</v>
      </c>
      <c r="BB3066" t="s">
        <v>8017</v>
      </c>
      <c r="BC3066" t="s">
        <v>8018</v>
      </c>
      <c r="BD3066" t="s">
        <v>1756</v>
      </c>
      <c r="BE3066" t="s">
        <v>7333</v>
      </c>
      <c r="BF3066" t="s">
        <v>823</v>
      </c>
    </row>
    <row r="3067" spans="1:58">
      <c r="A3067" t="s">
        <v>829</v>
      </c>
      <c r="B3067">
        <v>6</v>
      </c>
      <c r="C3067">
        <v>0</v>
      </c>
      <c r="D3067">
        <v>11497</v>
      </c>
      <c r="E3067" t="s">
        <v>8008</v>
      </c>
      <c r="F3067">
        <v>53510611</v>
      </c>
      <c r="G3067" t="s">
        <v>2041</v>
      </c>
      <c r="H3067">
        <v>0</v>
      </c>
      <c r="I3067" t="s">
        <v>7531</v>
      </c>
      <c r="J3067">
        <v>126.98</v>
      </c>
      <c r="K3067">
        <v>10</v>
      </c>
      <c r="L3067" t="s">
        <v>2063</v>
      </c>
      <c r="M3067" t="s">
        <v>1757</v>
      </c>
      <c r="N3067" t="s">
        <v>1757</v>
      </c>
      <c r="O3067" t="s">
        <v>1756</v>
      </c>
      <c r="P3067" t="s">
        <v>1756</v>
      </c>
      <c r="Q3067" s="387">
        <v>1269.8</v>
      </c>
      <c r="R3067">
        <v>165.07400000000001</v>
      </c>
      <c r="S3067">
        <v>1434.8739999999998</v>
      </c>
      <c r="T3067" s="388">
        <v>44601</v>
      </c>
      <c r="U3067">
        <v>0</v>
      </c>
      <c r="V3067" t="s">
        <v>837</v>
      </c>
      <c r="W3067" s="388">
        <v>44615</v>
      </c>
      <c r="X3067">
        <v>177</v>
      </c>
      <c r="Y3067">
        <v>0</v>
      </c>
      <c r="Z3067">
        <v>0</v>
      </c>
      <c r="AA3067" t="s">
        <v>1758</v>
      </c>
      <c r="AB3067" t="s">
        <v>7329</v>
      </c>
      <c r="AD3067" t="s">
        <v>2045</v>
      </c>
      <c r="AE3067" t="s">
        <v>2046</v>
      </c>
      <c r="AI3067" t="s">
        <v>1761</v>
      </c>
      <c r="AL3067" t="s">
        <v>7379</v>
      </c>
      <c r="AM3067">
        <v>6</v>
      </c>
      <c r="AN3067" t="s">
        <v>7364</v>
      </c>
      <c r="AO3067" t="s">
        <v>7365</v>
      </c>
      <c r="AP3067">
        <v>0</v>
      </c>
      <c r="AQ3067" s="388">
        <v>44605</v>
      </c>
      <c r="AS3067" t="s">
        <v>2806</v>
      </c>
      <c r="AT3067" s="388">
        <v>44609</v>
      </c>
      <c r="AU3067" t="s">
        <v>1756</v>
      </c>
      <c r="AV3067" t="s">
        <v>1756</v>
      </c>
      <c r="AZ3067" t="s">
        <v>2807</v>
      </c>
      <c r="BA3067" t="s">
        <v>1767</v>
      </c>
      <c r="BB3067" t="s">
        <v>8019</v>
      </c>
      <c r="BC3067" t="s">
        <v>8020</v>
      </c>
      <c r="BD3067" t="s">
        <v>1756</v>
      </c>
      <c r="BE3067" t="s">
        <v>7333</v>
      </c>
      <c r="BF3067" t="s">
        <v>823</v>
      </c>
    </row>
    <row r="3068" spans="1:58">
      <c r="A3068" t="s">
        <v>829</v>
      </c>
      <c r="B3068">
        <v>6</v>
      </c>
      <c r="C3068">
        <v>0</v>
      </c>
      <c r="D3068">
        <v>11496</v>
      </c>
      <c r="E3068" t="s">
        <v>8021</v>
      </c>
      <c r="F3068">
        <v>53510611</v>
      </c>
      <c r="G3068" t="s">
        <v>2041</v>
      </c>
      <c r="H3068">
        <v>0</v>
      </c>
      <c r="I3068" t="s">
        <v>2052</v>
      </c>
      <c r="J3068">
        <v>75</v>
      </c>
      <c r="K3068">
        <v>11</v>
      </c>
      <c r="L3068" t="s">
        <v>1771</v>
      </c>
      <c r="M3068" t="s">
        <v>1756</v>
      </c>
      <c r="N3068" t="s">
        <v>1756</v>
      </c>
      <c r="O3068" t="s">
        <v>1757</v>
      </c>
      <c r="P3068" t="s">
        <v>1757</v>
      </c>
      <c r="Q3068" s="387">
        <v>825</v>
      </c>
      <c r="R3068">
        <v>107.25</v>
      </c>
      <c r="S3068">
        <v>932.24999999999989</v>
      </c>
      <c r="T3068" s="388">
        <v>44601</v>
      </c>
      <c r="U3068">
        <v>0</v>
      </c>
      <c r="V3068" t="s">
        <v>837</v>
      </c>
      <c r="W3068" s="388">
        <v>44615</v>
      </c>
      <c r="X3068">
        <v>177</v>
      </c>
      <c r="Y3068">
        <v>0</v>
      </c>
      <c r="Z3068">
        <v>0</v>
      </c>
      <c r="AA3068" t="s">
        <v>1758</v>
      </c>
      <c r="AB3068" t="s">
        <v>7329</v>
      </c>
      <c r="AD3068" t="s">
        <v>2045</v>
      </c>
      <c r="AE3068" t="s">
        <v>2046</v>
      </c>
      <c r="AI3068" t="s">
        <v>1761</v>
      </c>
      <c r="AL3068" t="s">
        <v>7379</v>
      </c>
      <c r="AM3068">
        <v>6</v>
      </c>
      <c r="AN3068" t="s">
        <v>1081</v>
      </c>
      <c r="AO3068" t="s">
        <v>2875</v>
      </c>
      <c r="AP3068">
        <v>0</v>
      </c>
      <c r="AQ3068" s="388">
        <v>44605</v>
      </c>
      <c r="AS3068" t="s">
        <v>2806</v>
      </c>
      <c r="AT3068" s="388">
        <v>44609</v>
      </c>
      <c r="AU3068" t="s">
        <v>1756</v>
      </c>
      <c r="AV3068" t="s">
        <v>1756</v>
      </c>
      <c r="AZ3068" t="s">
        <v>2807</v>
      </c>
      <c r="BA3068" t="s">
        <v>1767</v>
      </c>
      <c r="BB3068" t="s">
        <v>8022</v>
      </c>
      <c r="BC3068" t="s">
        <v>8023</v>
      </c>
      <c r="BD3068" t="s">
        <v>1756</v>
      </c>
      <c r="BE3068" t="s">
        <v>7333</v>
      </c>
      <c r="BF3068" t="s">
        <v>823</v>
      </c>
    </row>
    <row r="3069" spans="1:58">
      <c r="A3069" t="s">
        <v>829</v>
      </c>
      <c r="B3069">
        <v>6</v>
      </c>
      <c r="C3069">
        <v>0</v>
      </c>
      <c r="D3069">
        <v>11496</v>
      </c>
      <c r="E3069" t="s">
        <v>8021</v>
      </c>
      <c r="F3069">
        <v>53510611</v>
      </c>
      <c r="G3069" t="s">
        <v>2041</v>
      </c>
      <c r="H3069">
        <v>0</v>
      </c>
      <c r="I3069" t="s">
        <v>2056</v>
      </c>
      <c r="J3069">
        <v>210</v>
      </c>
      <c r="K3069">
        <v>1</v>
      </c>
      <c r="L3069" t="s">
        <v>1755</v>
      </c>
      <c r="M3069" t="s">
        <v>1756</v>
      </c>
      <c r="N3069" t="s">
        <v>1756</v>
      </c>
      <c r="O3069" t="s">
        <v>1757</v>
      </c>
      <c r="P3069" t="s">
        <v>1757</v>
      </c>
      <c r="Q3069" s="387">
        <v>210</v>
      </c>
      <c r="R3069">
        <v>27.3</v>
      </c>
      <c r="S3069">
        <v>237.29999999999998</v>
      </c>
      <c r="T3069" s="388">
        <v>44601</v>
      </c>
      <c r="U3069">
        <v>0</v>
      </c>
      <c r="V3069" t="s">
        <v>837</v>
      </c>
      <c r="W3069" s="388">
        <v>44615</v>
      </c>
      <c r="X3069">
        <v>177</v>
      </c>
      <c r="Y3069">
        <v>0</v>
      </c>
      <c r="Z3069">
        <v>0</v>
      </c>
      <c r="AA3069" t="s">
        <v>1758</v>
      </c>
      <c r="AB3069" t="s">
        <v>7329</v>
      </c>
      <c r="AD3069" t="s">
        <v>2045</v>
      </c>
      <c r="AE3069" t="s">
        <v>2046</v>
      </c>
      <c r="AI3069" t="s">
        <v>1761</v>
      </c>
      <c r="AL3069" t="s">
        <v>7379</v>
      </c>
      <c r="AM3069">
        <v>6</v>
      </c>
      <c r="AN3069" t="s">
        <v>1081</v>
      </c>
      <c r="AO3069" t="s">
        <v>2875</v>
      </c>
      <c r="AP3069">
        <v>0</v>
      </c>
      <c r="AQ3069" s="388">
        <v>44605</v>
      </c>
      <c r="AS3069" t="s">
        <v>2806</v>
      </c>
      <c r="AT3069" s="388">
        <v>44609</v>
      </c>
      <c r="AU3069" t="s">
        <v>1756</v>
      </c>
      <c r="AV3069" t="s">
        <v>1756</v>
      </c>
      <c r="AZ3069" t="s">
        <v>2807</v>
      </c>
      <c r="BA3069" t="s">
        <v>1767</v>
      </c>
      <c r="BB3069" t="s">
        <v>8024</v>
      </c>
      <c r="BC3069" t="s">
        <v>8025</v>
      </c>
      <c r="BD3069" t="s">
        <v>1756</v>
      </c>
      <c r="BE3069" t="s">
        <v>7333</v>
      </c>
      <c r="BF3069" t="s">
        <v>823</v>
      </c>
    </row>
    <row r="3070" spans="1:58">
      <c r="A3070" t="s">
        <v>829</v>
      </c>
      <c r="B3070">
        <v>6</v>
      </c>
      <c r="C3070">
        <v>0</v>
      </c>
      <c r="D3070">
        <v>11496</v>
      </c>
      <c r="E3070" t="s">
        <v>8021</v>
      </c>
      <c r="F3070">
        <v>53510611</v>
      </c>
      <c r="G3070" t="s">
        <v>2041</v>
      </c>
      <c r="H3070">
        <v>0</v>
      </c>
      <c r="I3070" t="s">
        <v>2073</v>
      </c>
      <c r="J3070">
        <v>243.75</v>
      </c>
      <c r="K3070">
        <v>1</v>
      </c>
      <c r="L3070" t="s">
        <v>1755</v>
      </c>
      <c r="M3070" t="s">
        <v>1757</v>
      </c>
      <c r="N3070" t="s">
        <v>1757</v>
      </c>
      <c r="O3070" t="s">
        <v>1756</v>
      </c>
      <c r="P3070" t="s">
        <v>1756</v>
      </c>
      <c r="Q3070" s="387">
        <v>243.75</v>
      </c>
      <c r="R3070">
        <v>31.6875</v>
      </c>
      <c r="S3070">
        <v>275.4375</v>
      </c>
      <c r="T3070" s="388">
        <v>44601</v>
      </c>
      <c r="U3070">
        <v>0</v>
      </c>
      <c r="V3070" t="s">
        <v>837</v>
      </c>
      <c r="W3070" s="388">
        <v>44615</v>
      </c>
      <c r="X3070">
        <v>177</v>
      </c>
      <c r="Y3070">
        <v>0</v>
      </c>
      <c r="Z3070">
        <v>0</v>
      </c>
      <c r="AA3070" t="s">
        <v>1758</v>
      </c>
      <c r="AB3070" t="s">
        <v>7329</v>
      </c>
      <c r="AD3070" t="s">
        <v>2045</v>
      </c>
      <c r="AE3070" t="s">
        <v>2046</v>
      </c>
      <c r="AI3070" t="s">
        <v>1761</v>
      </c>
      <c r="AL3070" t="s">
        <v>7379</v>
      </c>
      <c r="AM3070">
        <v>6</v>
      </c>
      <c r="AN3070" t="s">
        <v>1081</v>
      </c>
      <c r="AO3070" t="s">
        <v>2875</v>
      </c>
      <c r="AP3070">
        <v>0</v>
      </c>
      <c r="AQ3070" s="388">
        <v>44605</v>
      </c>
      <c r="AS3070" t="s">
        <v>2806</v>
      </c>
      <c r="AT3070" s="388">
        <v>44609</v>
      </c>
      <c r="AU3070" t="s">
        <v>1756</v>
      </c>
      <c r="AV3070" t="s">
        <v>1756</v>
      </c>
      <c r="AZ3070" t="s">
        <v>2807</v>
      </c>
      <c r="BA3070" t="s">
        <v>1767</v>
      </c>
      <c r="BB3070" t="s">
        <v>8026</v>
      </c>
      <c r="BC3070" t="s">
        <v>8027</v>
      </c>
      <c r="BD3070" t="s">
        <v>1756</v>
      </c>
      <c r="BE3070" t="s">
        <v>7333</v>
      </c>
      <c r="BF3070" t="s">
        <v>823</v>
      </c>
    </row>
    <row r="3071" spans="1:58">
      <c r="A3071" t="s">
        <v>829</v>
      </c>
      <c r="B3071">
        <v>6</v>
      </c>
      <c r="C3071">
        <v>0</v>
      </c>
      <c r="D3071">
        <v>11496</v>
      </c>
      <c r="E3071" t="s">
        <v>8021</v>
      </c>
      <c r="F3071">
        <v>53510611</v>
      </c>
      <c r="G3071" t="s">
        <v>2041</v>
      </c>
      <c r="H3071">
        <v>0</v>
      </c>
      <c r="I3071" t="s">
        <v>7531</v>
      </c>
      <c r="J3071">
        <v>126.98</v>
      </c>
      <c r="K3071">
        <v>10</v>
      </c>
      <c r="L3071" t="s">
        <v>2063</v>
      </c>
      <c r="M3071" t="s">
        <v>1757</v>
      </c>
      <c r="N3071" t="s">
        <v>1757</v>
      </c>
      <c r="O3071" t="s">
        <v>1756</v>
      </c>
      <c r="P3071" t="s">
        <v>1756</v>
      </c>
      <c r="Q3071" s="387">
        <v>1269.8</v>
      </c>
      <c r="R3071">
        <v>165.07400000000001</v>
      </c>
      <c r="S3071">
        <v>1434.8739999999998</v>
      </c>
      <c r="T3071" s="388">
        <v>44601</v>
      </c>
      <c r="U3071">
        <v>0</v>
      </c>
      <c r="V3071" t="s">
        <v>837</v>
      </c>
      <c r="W3071" s="388">
        <v>44615</v>
      </c>
      <c r="X3071">
        <v>177</v>
      </c>
      <c r="Y3071">
        <v>0</v>
      </c>
      <c r="Z3071">
        <v>0</v>
      </c>
      <c r="AA3071" t="s">
        <v>1758</v>
      </c>
      <c r="AB3071" t="s">
        <v>7329</v>
      </c>
      <c r="AD3071" t="s">
        <v>2045</v>
      </c>
      <c r="AE3071" t="s">
        <v>2046</v>
      </c>
      <c r="AI3071" t="s">
        <v>1761</v>
      </c>
      <c r="AL3071" t="s">
        <v>7379</v>
      </c>
      <c r="AM3071">
        <v>6</v>
      </c>
      <c r="AN3071" t="s">
        <v>1081</v>
      </c>
      <c r="AO3071" t="s">
        <v>2875</v>
      </c>
      <c r="AP3071">
        <v>0</v>
      </c>
      <c r="AQ3071" s="388">
        <v>44605</v>
      </c>
      <c r="AS3071" t="s">
        <v>2806</v>
      </c>
      <c r="AT3071" s="388">
        <v>44609</v>
      </c>
      <c r="AU3071" t="s">
        <v>1756</v>
      </c>
      <c r="AV3071" t="s">
        <v>1756</v>
      </c>
      <c r="AZ3071" t="s">
        <v>2807</v>
      </c>
      <c r="BA3071" t="s">
        <v>1767</v>
      </c>
      <c r="BB3071" t="s">
        <v>8028</v>
      </c>
      <c r="BC3071" t="s">
        <v>8029</v>
      </c>
      <c r="BD3071" t="s">
        <v>1756</v>
      </c>
      <c r="BE3071" t="s">
        <v>7333</v>
      </c>
      <c r="BF3071" t="s">
        <v>823</v>
      </c>
    </row>
    <row r="3072" spans="1:58">
      <c r="A3072" t="s">
        <v>829</v>
      </c>
      <c r="B3072">
        <v>6</v>
      </c>
      <c r="C3072">
        <v>0</v>
      </c>
      <c r="D3072">
        <v>11494</v>
      </c>
      <c r="E3072" t="s">
        <v>8030</v>
      </c>
      <c r="F3072">
        <v>53510611</v>
      </c>
      <c r="G3072" t="s">
        <v>2041</v>
      </c>
      <c r="H3072">
        <v>0</v>
      </c>
      <c r="I3072" t="s">
        <v>2103</v>
      </c>
      <c r="J3072">
        <v>70</v>
      </c>
      <c r="K3072">
        <v>3</v>
      </c>
      <c r="L3072" t="s">
        <v>1771</v>
      </c>
      <c r="M3072" t="s">
        <v>1756</v>
      </c>
      <c r="N3072" t="s">
        <v>1756</v>
      </c>
      <c r="O3072" t="s">
        <v>1757</v>
      </c>
      <c r="P3072" t="s">
        <v>1757</v>
      </c>
      <c r="Q3072" s="387">
        <v>210</v>
      </c>
      <c r="R3072">
        <v>27.3</v>
      </c>
      <c r="S3072">
        <v>237.29999999999998</v>
      </c>
      <c r="T3072" s="388">
        <v>44600</v>
      </c>
      <c r="U3072">
        <v>0</v>
      </c>
      <c r="V3072" t="s">
        <v>837</v>
      </c>
      <c r="W3072" s="388">
        <v>44615</v>
      </c>
      <c r="X3072">
        <v>177</v>
      </c>
      <c r="Y3072">
        <v>0</v>
      </c>
      <c r="Z3072">
        <v>0</v>
      </c>
      <c r="AA3072" t="s">
        <v>1758</v>
      </c>
      <c r="AB3072" t="s">
        <v>7329</v>
      </c>
      <c r="AD3072" t="s">
        <v>2045</v>
      </c>
      <c r="AE3072" t="s">
        <v>2046</v>
      </c>
      <c r="AI3072" t="s">
        <v>1761</v>
      </c>
      <c r="AL3072" t="s">
        <v>8031</v>
      </c>
      <c r="AM3072">
        <v>6</v>
      </c>
      <c r="AN3072" t="s">
        <v>2834</v>
      </c>
      <c r="AO3072" t="s">
        <v>1808</v>
      </c>
      <c r="AP3072">
        <v>0</v>
      </c>
      <c r="AQ3072" s="388">
        <v>44605</v>
      </c>
      <c r="AS3072" t="s">
        <v>2806</v>
      </c>
      <c r="AT3072" s="388">
        <v>44609</v>
      </c>
      <c r="AU3072" t="s">
        <v>1756</v>
      </c>
      <c r="AV3072" t="s">
        <v>1756</v>
      </c>
      <c r="AZ3072" t="s">
        <v>2807</v>
      </c>
      <c r="BA3072" t="s">
        <v>1767</v>
      </c>
      <c r="BB3072" t="s">
        <v>8032</v>
      </c>
      <c r="BC3072" t="s">
        <v>8033</v>
      </c>
      <c r="BD3072" t="s">
        <v>1756</v>
      </c>
      <c r="BE3072" t="s">
        <v>7333</v>
      </c>
      <c r="BF3072" t="s">
        <v>823</v>
      </c>
    </row>
    <row r="3073" spans="1:58">
      <c r="A3073" t="s">
        <v>829</v>
      </c>
      <c r="B3073">
        <v>6</v>
      </c>
      <c r="C3073">
        <v>0</v>
      </c>
      <c r="D3073">
        <v>11494</v>
      </c>
      <c r="E3073" t="s">
        <v>8030</v>
      </c>
      <c r="F3073">
        <v>53510611</v>
      </c>
      <c r="G3073" t="s">
        <v>2041</v>
      </c>
      <c r="H3073">
        <v>0</v>
      </c>
      <c r="I3073" t="s">
        <v>2052</v>
      </c>
      <c r="J3073">
        <v>75</v>
      </c>
      <c r="K3073">
        <v>11</v>
      </c>
      <c r="L3073" t="s">
        <v>1771</v>
      </c>
      <c r="M3073" t="s">
        <v>1756</v>
      </c>
      <c r="N3073" t="s">
        <v>1756</v>
      </c>
      <c r="O3073" t="s">
        <v>1757</v>
      </c>
      <c r="P3073" t="s">
        <v>1757</v>
      </c>
      <c r="Q3073" s="387">
        <v>825</v>
      </c>
      <c r="R3073">
        <v>107.25</v>
      </c>
      <c r="S3073">
        <v>932.24999999999989</v>
      </c>
      <c r="T3073" s="388">
        <v>44600</v>
      </c>
      <c r="U3073">
        <v>0</v>
      </c>
      <c r="V3073" t="s">
        <v>837</v>
      </c>
      <c r="W3073" s="388">
        <v>44615</v>
      </c>
      <c r="X3073">
        <v>177</v>
      </c>
      <c r="Y3073">
        <v>0</v>
      </c>
      <c r="Z3073">
        <v>0</v>
      </c>
      <c r="AA3073" t="s">
        <v>1758</v>
      </c>
      <c r="AB3073" t="s">
        <v>7329</v>
      </c>
      <c r="AD3073" t="s">
        <v>2045</v>
      </c>
      <c r="AE3073" t="s">
        <v>2046</v>
      </c>
      <c r="AI3073" t="s">
        <v>1761</v>
      </c>
      <c r="AL3073" t="s">
        <v>8031</v>
      </c>
      <c r="AM3073">
        <v>6</v>
      </c>
      <c r="AN3073" t="s">
        <v>2834</v>
      </c>
      <c r="AO3073" t="s">
        <v>1808</v>
      </c>
      <c r="AP3073">
        <v>0</v>
      </c>
      <c r="AQ3073" s="388">
        <v>44605</v>
      </c>
      <c r="AS3073" t="s">
        <v>2806</v>
      </c>
      <c r="AT3073" s="388">
        <v>44609</v>
      </c>
      <c r="AU3073" t="s">
        <v>1756</v>
      </c>
      <c r="AV3073" t="s">
        <v>1756</v>
      </c>
      <c r="AZ3073" t="s">
        <v>2807</v>
      </c>
      <c r="BA3073" t="s">
        <v>1767</v>
      </c>
      <c r="BB3073" t="s">
        <v>8034</v>
      </c>
      <c r="BC3073" t="s">
        <v>8035</v>
      </c>
      <c r="BD3073" t="s">
        <v>1756</v>
      </c>
      <c r="BE3073" t="s">
        <v>7333</v>
      </c>
      <c r="BF3073" t="s">
        <v>823</v>
      </c>
    </row>
    <row r="3074" spans="1:58">
      <c r="A3074" t="s">
        <v>829</v>
      </c>
      <c r="B3074">
        <v>6</v>
      </c>
      <c r="C3074">
        <v>0</v>
      </c>
      <c r="D3074">
        <v>11494</v>
      </c>
      <c r="E3074" t="s">
        <v>8030</v>
      </c>
      <c r="F3074">
        <v>53510611</v>
      </c>
      <c r="G3074" t="s">
        <v>2041</v>
      </c>
      <c r="H3074">
        <v>0</v>
      </c>
      <c r="I3074" t="s">
        <v>2056</v>
      </c>
      <c r="J3074">
        <v>210</v>
      </c>
      <c r="K3074">
        <v>1</v>
      </c>
      <c r="L3074" t="s">
        <v>1755</v>
      </c>
      <c r="M3074" t="s">
        <v>1756</v>
      </c>
      <c r="N3074" t="s">
        <v>1756</v>
      </c>
      <c r="O3074" t="s">
        <v>1757</v>
      </c>
      <c r="P3074" t="s">
        <v>1757</v>
      </c>
      <c r="Q3074" s="387">
        <v>210</v>
      </c>
      <c r="R3074">
        <v>27.3</v>
      </c>
      <c r="S3074">
        <v>237.29999999999998</v>
      </c>
      <c r="T3074" s="388">
        <v>44600</v>
      </c>
      <c r="U3074">
        <v>0</v>
      </c>
      <c r="V3074" t="s">
        <v>837</v>
      </c>
      <c r="W3074" s="388">
        <v>44615</v>
      </c>
      <c r="X3074">
        <v>177</v>
      </c>
      <c r="Y3074">
        <v>0</v>
      </c>
      <c r="Z3074">
        <v>0</v>
      </c>
      <c r="AA3074" t="s">
        <v>1758</v>
      </c>
      <c r="AB3074" t="s">
        <v>7329</v>
      </c>
      <c r="AD3074" t="s">
        <v>2045</v>
      </c>
      <c r="AE3074" t="s">
        <v>2046</v>
      </c>
      <c r="AI3074" t="s">
        <v>1761</v>
      </c>
      <c r="AL3074" t="s">
        <v>8031</v>
      </c>
      <c r="AM3074">
        <v>6</v>
      </c>
      <c r="AN3074" t="s">
        <v>2834</v>
      </c>
      <c r="AO3074" t="s">
        <v>1808</v>
      </c>
      <c r="AP3074">
        <v>0</v>
      </c>
      <c r="AQ3074" s="388">
        <v>44605</v>
      </c>
      <c r="AS3074" t="s">
        <v>2806</v>
      </c>
      <c r="AT3074" s="388">
        <v>44609</v>
      </c>
      <c r="AU3074" t="s">
        <v>1756</v>
      </c>
      <c r="AV3074" t="s">
        <v>1756</v>
      </c>
      <c r="AZ3074" t="s">
        <v>2807</v>
      </c>
      <c r="BA3074" t="s">
        <v>1767</v>
      </c>
      <c r="BB3074" t="s">
        <v>8036</v>
      </c>
      <c r="BC3074" t="s">
        <v>8037</v>
      </c>
      <c r="BD3074" t="s">
        <v>1756</v>
      </c>
      <c r="BE3074" t="s">
        <v>7333</v>
      </c>
      <c r="BF3074" t="s">
        <v>823</v>
      </c>
    </row>
    <row r="3075" spans="1:58">
      <c r="A3075" t="s">
        <v>829</v>
      </c>
      <c r="B3075">
        <v>6</v>
      </c>
      <c r="C3075">
        <v>0</v>
      </c>
      <c r="D3075">
        <v>11494</v>
      </c>
      <c r="E3075" t="s">
        <v>8030</v>
      </c>
      <c r="F3075">
        <v>53510611</v>
      </c>
      <c r="G3075" t="s">
        <v>2041</v>
      </c>
      <c r="H3075">
        <v>0</v>
      </c>
      <c r="I3075" t="s">
        <v>2113</v>
      </c>
      <c r="J3075">
        <v>122.39</v>
      </c>
      <c r="K3075">
        <v>3</v>
      </c>
      <c r="L3075" t="s">
        <v>2063</v>
      </c>
      <c r="M3075" t="s">
        <v>1757</v>
      </c>
      <c r="N3075" t="s">
        <v>1757</v>
      </c>
      <c r="O3075" t="s">
        <v>1756</v>
      </c>
      <c r="P3075" t="s">
        <v>1756</v>
      </c>
      <c r="Q3075" s="387">
        <v>367.17</v>
      </c>
      <c r="R3075">
        <v>47.732100000000003</v>
      </c>
      <c r="S3075">
        <v>414.90209999999996</v>
      </c>
      <c r="T3075" s="388">
        <v>44600</v>
      </c>
      <c r="U3075">
        <v>0</v>
      </c>
      <c r="V3075" t="s">
        <v>837</v>
      </c>
      <c r="W3075" s="388">
        <v>44615</v>
      </c>
      <c r="X3075">
        <v>177</v>
      </c>
      <c r="Y3075">
        <v>0</v>
      </c>
      <c r="Z3075">
        <v>0</v>
      </c>
      <c r="AA3075" t="s">
        <v>1758</v>
      </c>
      <c r="AB3075" t="s">
        <v>7329</v>
      </c>
      <c r="AD3075" t="s">
        <v>2045</v>
      </c>
      <c r="AE3075" t="s">
        <v>2046</v>
      </c>
      <c r="AI3075" t="s">
        <v>1761</v>
      </c>
      <c r="AL3075" t="s">
        <v>8031</v>
      </c>
      <c r="AM3075">
        <v>6</v>
      </c>
      <c r="AN3075" t="s">
        <v>2834</v>
      </c>
      <c r="AO3075" t="s">
        <v>1808</v>
      </c>
      <c r="AP3075">
        <v>0</v>
      </c>
      <c r="AQ3075" s="388">
        <v>44605</v>
      </c>
      <c r="AS3075" t="s">
        <v>2806</v>
      </c>
      <c r="AT3075" s="388">
        <v>44609</v>
      </c>
      <c r="AU3075" t="s">
        <v>1756</v>
      </c>
      <c r="AV3075" t="s">
        <v>1756</v>
      </c>
      <c r="AZ3075" t="s">
        <v>2807</v>
      </c>
      <c r="BA3075" t="s">
        <v>1767</v>
      </c>
      <c r="BB3075" t="s">
        <v>8038</v>
      </c>
      <c r="BC3075" t="s">
        <v>8039</v>
      </c>
      <c r="BD3075" t="s">
        <v>1756</v>
      </c>
      <c r="BE3075" t="s">
        <v>7333</v>
      </c>
      <c r="BF3075" t="s">
        <v>823</v>
      </c>
    </row>
    <row r="3076" spans="1:58">
      <c r="A3076" t="s">
        <v>829</v>
      </c>
      <c r="B3076">
        <v>6</v>
      </c>
      <c r="C3076">
        <v>0</v>
      </c>
      <c r="D3076">
        <v>11494</v>
      </c>
      <c r="E3076" t="s">
        <v>8030</v>
      </c>
      <c r="F3076">
        <v>53510611</v>
      </c>
      <c r="G3076" t="s">
        <v>2041</v>
      </c>
      <c r="H3076">
        <v>0</v>
      </c>
      <c r="I3076" t="s">
        <v>2073</v>
      </c>
      <c r="J3076">
        <v>243.75</v>
      </c>
      <c r="K3076">
        <v>1</v>
      </c>
      <c r="L3076" t="s">
        <v>1755</v>
      </c>
      <c r="M3076" t="s">
        <v>1757</v>
      </c>
      <c r="N3076" t="s">
        <v>1757</v>
      </c>
      <c r="O3076" t="s">
        <v>1756</v>
      </c>
      <c r="P3076" t="s">
        <v>1756</v>
      </c>
      <c r="Q3076" s="387">
        <v>243.75</v>
      </c>
      <c r="R3076">
        <v>31.6875</v>
      </c>
      <c r="S3076">
        <v>275.4375</v>
      </c>
      <c r="T3076" s="388">
        <v>44600</v>
      </c>
      <c r="U3076">
        <v>0</v>
      </c>
      <c r="V3076" t="s">
        <v>837</v>
      </c>
      <c r="W3076" s="388">
        <v>44615</v>
      </c>
      <c r="X3076">
        <v>177</v>
      </c>
      <c r="Y3076">
        <v>0</v>
      </c>
      <c r="Z3076">
        <v>0</v>
      </c>
      <c r="AA3076" t="s">
        <v>1758</v>
      </c>
      <c r="AB3076" t="s">
        <v>7329</v>
      </c>
      <c r="AD3076" t="s">
        <v>2045</v>
      </c>
      <c r="AE3076" t="s">
        <v>2046</v>
      </c>
      <c r="AI3076" t="s">
        <v>1761</v>
      </c>
      <c r="AL3076" t="s">
        <v>8031</v>
      </c>
      <c r="AM3076">
        <v>6</v>
      </c>
      <c r="AN3076" t="s">
        <v>2834</v>
      </c>
      <c r="AO3076" t="s">
        <v>1808</v>
      </c>
      <c r="AP3076">
        <v>0</v>
      </c>
      <c r="AQ3076" s="388">
        <v>44605</v>
      </c>
      <c r="AS3076" t="s">
        <v>2806</v>
      </c>
      <c r="AT3076" s="388">
        <v>44609</v>
      </c>
      <c r="AU3076" t="s">
        <v>1756</v>
      </c>
      <c r="AV3076" t="s">
        <v>1756</v>
      </c>
      <c r="AZ3076" t="s">
        <v>2807</v>
      </c>
      <c r="BA3076" t="s">
        <v>1767</v>
      </c>
      <c r="BB3076" t="s">
        <v>8040</v>
      </c>
      <c r="BC3076" t="s">
        <v>8041</v>
      </c>
      <c r="BD3076" t="s">
        <v>1756</v>
      </c>
      <c r="BE3076" t="s">
        <v>7333</v>
      </c>
      <c r="BF3076" t="s">
        <v>823</v>
      </c>
    </row>
    <row r="3077" spans="1:58">
      <c r="A3077" t="s">
        <v>829</v>
      </c>
      <c r="B3077">
        <v>6</v>
      </c>
      <c r="C3077">
        <v>0</v>
      </c>
      <c r="D3077">
        <v>11494</v>
      </c>
      <c r="E3077" t="s">
        <v>8030</v>
      </c>
      <c r="F3077">
        <v>53510611</v>
      </c>
      <c r="G3077" t="s">
        <v>2041</v>
      </c>
      <c r="H3077">
        <v>0</v>
      </c>
      <c r="I3077" t="s">
        <v>2247</v>
      </c>
      <c r="J3077">
        <v>131.47999999999999</v>
      </c>
      <c r="K3077">
        <v>9</v>
      </c>
      <c r="L3077" t="s">
        <v>2063</v>
      </c>
      <c r="M3077" t="s">
        <v>1757</v>
      </c>
      <c r="N3077" t="s">
        <v>1757</v>
      </c>
      <c r="O3077" t="s">
        <v>1756</v>
      </c>
      <c r="P3077" t="s">
        <v>1756</v>
      </c>
      <c r="Q3077" s="387">
        <v>1183.32</v>
      </c>
      <c r="R3077">
        <v>153.83160000000001</v>
      </c>
      <c r="S3077">
        <v>1337.1515999999997</v>
      </c>
      <c r="T3077" s="388">
        <v>44600</v>
      </c>
      <c r="U3077">
        <v>0</v>
      </c>
      <c r="V3077" t="s">
        <v>837</v>
      </c>
      <c r="W3077" s="388">
        <v>44615</v>
      </c>
      <c r="X3077">
        <v>177</v>
      </c>
      <c r="Y3077">
        <v>0</v>
      </c>
      <c r="Z3077">
        <v>0</v>
      </c>
      <c r="AA3077" t="s">
        <v>1758</v>
      </c>
      <c r="AB3077" t="s">
        <v>7329</v>
      </c>
      <c r="AD3077" t="s">
        <v>2045</v>
      </c>
      <c r="AE3077" t="s">
        <v>2046</v>
      </c>
      <c r="AI3077" t="s">
        <v>1761</v>
      </c>
      <c r="AL3077" t="s">
        <v>8031</v>
      </c>
      <c r="AM3077">
        <v>6</v>
      </c>
      <c r="AN3077" t="s">
        <v>2834</v>
      </c>
      <c r="AO3077" t="s">
        <v>1808</v>
      </c>
      <c r="AP3077">
        <v>0</v>
      </c>
      <c r="AQ3077" s="388">
        <v>44605</v>
      </c>
      <c r="AS3077" t="s">
        <v>2806</v>
      </c>
      <c r="AT3077" s="388">
        <v>44609</v>
      </c>
      <c r="AU3077" t="s">
        <v>1756</v>
      </c>
      <c r="AV3077" t="s">
        <v>1756</v>
      </c>
      <c r="AZ3077" t="s">
        <v>2807</v>
      </c>
      <c r="BA3077" t="s">
        <v>1767</v>
      </c>
      <c r="BB3077" t="s">
        <v>8042</v>
      </c>
      <c r="BC3077" t="s">
        <v>8043</v>
      </c>
      <c r="BD3077" t="s">
        <v>1756</v>
      </c>
      <c r="BE3077" t="s">
        <v>7333</v>
      </c>
      <c r="BF3077" t="s">
        <v>823</v>
      </c>
    </row>
    <row r="3078" spans="1:58">
      <c r="A3078" t="s">
        <v>829</v>
      </c>
      <c r="B3078">
        <v>6</v>
      </c>
      <c r="C3078">
        <v>0</v>
      </c>
      <c r="D3078">
        <v>11493</v>
      </c>
      <c r="E3078" t="s">
        <v>8044</v>
      </c>
      <c r="F3078">
        <v>53510611</v>
      </c>
      <c r="G3078" t="s">
        <v>2041</v>
      </c>
      <c r="H3078">
        <v>0</v>
      </c>
      <c r="I3078" t="s">
        <v>2052</v>
      </c>
      <c r="J3078">
        <v>75</v>
      </c>
      <c r="K3078">
        <v>6</v>
      </c>
      <c r="L3078" t="s">
        <v>1771</v>
      </c>
      <c r="M3078" t="s">
        <v>1756</v>
      </c>
      <c r="N3078" t="s">
        <v>1756</v>
      </c>
      <c r="O3078" t="s">
        <v>1757</v>
      </c>
      <c r="P3078" t="s">
        <v>1757</v>
      </c>
      <c r="Q3078" s="387">
        <v>450</v>
      </c>
      <c r="R3078">
        <v>58.5</v>
      </c>
      <c r="S3078">
        <v>508.49999999999994</v>
      </c>
      <c r="T3078" s="388">
        <v>44600</v>
      </c>
      <c r="U3078">
        <v>0</v>
      </c>
      <c r="V3078" t="s">
        <v>837</v>
      </c>
      <c r="W3078" s="388">
        <v>44615</v>
      </c>
      <c r="X3078">
        <v>177</v>
      </c>
      <c r="Y3078">
        <v>0</v>
      </c>
      <c r="Z3078">
        <v>0</v>
      </c>
      <c r="AA3078" t="s">
        <v>1758</v>
      </c>
      <c r="AB3078" t="s">
        <v>7329</v>
      </c>
      <c r="AD3078" t="s">
        <v>2045</v>
      </c>
      <c r="AE3078" t="s">
        <v>2046</v>
      </c>
      <c r="AI3078" t="s">
        <v>1761</v>
      </c>
      <c r="AL3078" t="s">
        <v>7379</v>
      </c>
      <c r="AM3078">
        <v>6</v>
      </c>
      <c r="AN3078" t="s">
        <v>2851</v>
      </c>
      <c r="AO3078" t="s">
        <v>2852</v>
      </c>
      <c r="AP3078">
        <v>0</v>
      </c>
      <c r="AQ3078" s="388">
        <v>44605</v>
      </c>
      <c r="AS3078" t="s">
        <v>2806</v>
      </c>
      <c r="AT3078" s="388">
        <v>44609</v>
      </c>
      <c r="AU3078" t="s">
        <v>1756</v>
      </c>
      <c r="AV3078" t="s">
        <v>1756</v>
      </c>
      <c r="AZ3078" t="s">
        <v>2807</v>
      </c>
      <c r="BA3078" t="s">
        <v>1767</v>
      </c>
      <c r="BB3078" t="s">
        <v>8045</v>
      </c>
      <c r="BC3078" t="s">
        <v>8046</v>
      </c>
      <c r="BD3078" t="s">
        <v>1756</v>
      </c>
      <c r="BE3078" t="s">
        <v>7333</v>
      </c>
      <c r="BF3078" t="s">
        <v>823</v>
      </c>
    </row>
    <row r="3079" spans="1:58">
      <c r="A3079" t="s">
        <v>829</v>
      </c>
      <c r="B3079">
        <v>6</v>
      </c>
      <c r="C3079">
        <v>0</v>
      </c>
      <c r="D3079">
        <v>11493</v>
      </c>
      <c r="E3079" t="s">
        <v>8044</v>
      </c>
      <c r="F3079">
        <v>53510611</v>
      </c>
      <c r="G3079" t="s">
        <v>2041</v>
      </c>
      <c r="H3079">
        <v>0</v>
      </c>
      <c r="I3079" t="s">
        <v>2056</v>
      </c>
      <c r="J3079">
        <v>210</v>
      </c>
      <c r="K3079">
        <v>1</v>
      </c>
      <c r="L3079" t="s">
        <v>1755</v>
      </c>
      <c r="M3079" t="s">
        <v>1756</v>
      </c>
      <c r="N3079" t="s">
        <v>1756</v>
      </c>
      <c r="O3079" t="s">
        <v>1757</v>
      </c>
      <c r="P3079" t="s">
        <v>1757</v>
      </c>
      <c r="Q3079" s="387">
        <v>210</v>
      </c>
      <c r="R3079">
        <v>27.3</v>
      </c>
      <c r="S3079">
        <v>237.29999999999998</v>
      </c>
      <c r="T3079" s="388">
        <v>44600</v>
      </c>
      <c r="U3079">
        <v>0</v>
      </c>
      <c r="V3079" t="s">
        <v>837</v>
      </c>
      <c r="W3079" s="388">
        <v>44615</v>
      </c>
      <c r="X3079">
        <v>177</v>
      </c>
      <c r="Y3079">
        <v>0</v>
      </c>
      <c r="Z3079">
        <v>0</v>
      </c>
      <c r="AA3079" t="s">
        <v>1758</v>
      </c>
      <c r="AB3079" t="s">
        <v>7329</v>
      </c>
      <c r="AD3079" t="s">
        <v>2045</v>
      </c>
      <c r="AE3079" t="s">
        <v>2046</v>
      </c>
      <c r="AI3079" t="s">
        <v>1761</v>
      </c>
      <c r="AL3079" t="s">
        <v>7379</v>
      </c>
      <c r="AM3079">
        <v>6</v>
      </c>
      <c r="AN3079" t="s">
        <v>2851</v>
      </c>
      <c r="AO3079" t="s">
        <v>2852</v>
      </c>
      <c r="AP3079">
        <v>0</v>
      </c>
      <c r="AQ3079" s="388">
        <v>44605</v>
      </c>
      <c r="AS3079" t="s">
        <v>2806</v>
      </c>
      <c r="AT3079" s="388">
        <v>44609</v>
      </c>
      <c r="AU3079" t="s">
        <v>1756</v>
      </c>
      <c r="AV3079" t="s">
        <v>1756</v>
      </c>
      <c r="AZ3079" t="s">
        <v>2807</v>
      </c>
      <c r="BA3079" t="s">
        <v>1767</v>
      </c>
      <c r="BB3079" t="s">
        <v>8047</v>
      </c>
      <c r="BC3079" t="s">
        <v>8048</v>
      </c>
      <c r="BD3079" t="s">
        <v>1756</v>
      </c>
      <c r="BE3079" t="s">
        <v>7333</v>
      </c>
      <c r="BF3079" t="s">
        <v>823</v>
      </c>
    </row>
    <row r="3080" spans="1:58">
      <c r="A3080" t="s">
        <v>829</v>
      </c>
      <c r="B3080">
        <v>6</v>
      </c>
      <c r="C3080">
        <v>0</v>
      </c>
      <c r="D3080">
        <v>11493</v>
      </c>
      <c r="E3080" t="s">
        <v>8044</v>
      </c>
      <c r="F3080">
        <v>53510611</v>
      </c>
      <c r="G3080" t="s">
        <v>2041</v>
      </c>
      <c r="H3080">
        <v>0</v>
      </c>
      <c r="I3080" t="s">
        <v>2073</v>
      </c>
      <c r="J3080">
        <v>243.75</v>
      </c>
      <c r="K3080">
        <v>1</v>
      </c>
      <c r="L3080" t="s">
        <v>1755</v>
      </c>
      <c r="M3080" t="s">
        <v>1757</v>
      </c>
      <c r="N3080" t="s">
        <v>1757</v>
      </c>
      <c r="O3080" t="s">
        <v>1756</v>
      </c>
      <c r="P3080" t="s">
        <v>1756</v>
      </c>
      <c r="Q3080" s="387">
        <v>243.75</v>
      </c>
      <c r="R3080">
        <v>31.6875</v>
      </c>
      <c r="S3080">
        <v>275.4375</v>
      </c>
      <c r="T3080" s="388">
        <v>44600</v>
      </c>
      <c r="U3080">
        <v>0</v>
      </c>
      <c r="V3080" t="s">
        <v>837</v>
      </c>
      <c r="W3080" s="388">
        <v>44615</v>
      </c>
      <c r="X3080">
        <v>177</v>
      </c>
      <c r="Y3080">
        <v>0</v>
      </c>
      <c r="Z3080">
        <v>0</v>
      </c>
      <c r="AA3080" t="s">
        <v>1758</v>
      </c>
      <c r="AB3080" t="s">
        <v>7329</v>
      </c>
      <c r="AD3080" t="s">
        <v>2045</v>
      </c>
      <c r="AE3080" t="s">
        <v>2046</v>
      </c>
      <c r="AI3080" t="s">
        <v>1761</v>
      </c>
      <c r="AL3080" t="s">
        <v>7379</v>
      </c>
      <c r="AM3080">
        <v>6</v>
      </c>
      <c r="AN3080" t="s">
        <v>2851</v>
      </c>
      <c r="AO3080" t="s">
        <v>2852</v>
      </c>
      <c r="AP3080">
        <v>0</v>
      </c>
      <c r="AQ3080" s="388">
        <v>44605</v>
      </c>
      <c r="AS3080" t="s">
        <v>2806</v>
      </c>
      <c r="AT3080" s="388">
        <v>44609</v>
      </c>
      <c r="AU3080" t="s">
        <v>1756</v>
      </c>
      <c r="AV3080" t="s">
        <v>1756</v>
      </c>
      <c r="AZ3080" t="s">
        <v>2807</v>
      </c>
      <c r="BA3080" t="s">
        <v>1767</v>
      </c>
      <c r="BB3080" t="s">
        <v>8049</v>
      </c>
      <c r="BC3080" t="s">
        <v>8050</v>
      </c>
      <c r="BD3080" t="s">
        <v>1756</v>
      </c>
      <c r="BE3080" t="s">
        <v>7333</v>
      </c>
      <c r="BF3080" t="s">
        <v>823</v>
      </c>
    </row>
    <row r="3081" spans="1:58">
      <c r="A3081" t="s">
        <v>829</v>
      </c>
      <c r="B3081">
        <v>6</v>
      </c>
      <c r="C3081">
        <v>0</v>
      </c>
      <c r="D3081">
        <v>11493</v>
      </c>
      <c r="E3081" t="s">
        <v>8044</v>
      </c>
      <c r="F3081">
        <v>53510611</v>
      </c>
      <c r="G3081" t="s">
        <v>2041</v>
      </c>
      <c r="H3081">
        <v>0</v>
      </c>
      <c r="I3081" t="s">
        <v>7531</v>
      </c>
      <c r="J3081">
        <v>126.98</v>
      </c>
      <c r="K3081">
        <v>5</v>
      </c>
      <c r="L3081" t="s">
        <v>2063</v>
      </c>
      <c r="M3081" t="s">
        <v>1757</v>
      </c>
      <c r="N3081" t="s">
        <v>1757</v>
      </c>
      <c r="O3081" t="s">
        <v>1756</v>
      </c>
      <c r="P3081" t="s">
        <v>1756</v>
      </c>
      <c r="Q3081" s="387">
        <v>634.9</v>
      </c>
      <c r="R3081">
        <v>82.537000000000006</v>
      </c>
      <c r="S3081">
        <v>717.4369999999999</v>
      </c>
      <c r="T3081" s="388">
        <v>44600</v>
      </c>
      <c r="U3081">
        <v>0</v>
      </c>
      <c r="V3081" t="s">
        <v>837</v>
      </c>
      <c r="W3081" s="388">
        <v>44615</v>
      </c>
      <c r="X3081">
        <v>177</v>
      </c>
      <c r="Y3081">
        <v>0</v>
      </c>
      <c r="Z3081">
        <v>0</v>
      </c>
      <c r="AA3081" t="s">
        <v>1758</v>
      </c>
      <c r="AB3081" t="s">
        <v>7329</v>
      </c>
      <c r="AD3081" t="s">
        <v>2045</v>
      </c>
      <c r="AE3081" t="s">
        <v>2046</v>
      </c>
      <c r="AI3081" t="s">
        <v>1761</v>
      </c>
      <c r="AL3081" t="s">
        <v>7379</v>
      </c>
      <c r="AM3081">
        <v>6</v>
      </c>
      <c r="AN3081" t="s">
        <v>2851</v>
      </c>
      <c r="AO3081" t="s">
        <v>2852</v>
      </c>
      <c r="AP3081">
        <v>0</v>
      </c>
      <c r="AQ3081" s="388">
        <v>44605</v>
      </c>
      <c r="AS3081" t="s">
        <v>2806</v>
      </c>
      <c r="AT3081" s="388">
        <v>44609</v>
      </c>
      <c r="AU3081" t="s">
        <v>1756</v>
      </c>
      <c r="AV3081" t="s">
        <v>1756</v>
      </c>
      <c r="AZ3081" t="s">
        <v>2807</v>
      </c>
      <c r="BA3081" t="s">
        <v>1767</v>
      </c>
      <c r="BB3081" t="s">
        <v>8051</v>
      </c>
      <c r="BC3081" t="s">
        <v>8052</v>
      </c>
      <c r="BD3081" t="s">
        <v>1756</v>
      </c>
      <c r="BE3081" t="s">
        <v>7333</v>
      </c>
      <c r="BF3081" t="s">
        <v>823</v>
      </c>
    </row>
    <row r="3082" spans="1:58">
      <c r="A3082" t="s">
        <v>829</v>
      </c>
      <c r="B3082">
        <v>6</v>
      </c>
      <c r="C3082">
        <v>0</v>
      </c>
      <c r="D3082">
        <v>11492</v>
      </c>
      <c r="E3082" t="s">
        <v>8053</v>
      </c>
      <c r="F3082">
        <v>53510611</v>
      </c>
      <c r="G3082" t="s">
        <v>2041</v>
      </c>
      <c r="H3082">
        <v>0</v>
      </c>
      <c r="I3082" t="s">
        <v>2052</v>
      </c>
      <c r="J3082">
        <v>75</v>
      </c>
      <c r="K3082">
        <v>12</v>
      </c>
      <c r="L3082" t="s">
        <v>1771</v>
      </c>
      <c r="M3082" t="s">
        <v>1756</v>
      </c>
      <c r="N3082" t="s">
        <v>1756</v>
      </c>
      <c r="O3082" t="s">
        <v>1757</v>
      </c>
      <c r="P3082" t="s">
        <v>1757</v>
      </c>
      <c r="Q3082" s="387">
        <v>900</v>
      </c>
      <c r="R3082">
        <v>117</v>
      </c>
      <c r="S3082">
        <v>1016.9999999999999</v>
      </c>
      <c r="T3082" s="388">
        <v>44600</v>
      </c>
      <c r="U3082">
        <v>0</v>
      </c>
      <c r="V3082" t="s">
        <v>837</v>
      </c>
      <c r="W3082" s="388">
        <v>44615</v>
      </c>
      <c r="X3082">
        <v>177</v>
      </c>
      <c r="Y3082">
        <v>0</v>
      </c>
      <c r="Z3082">
        <v>0</v>
      </c>
      <c r="AA3082" t="s">
        <v>1758</v>
      </c>
      <c r="AB3082" t="s">
        <v>7329</v>
      </c>
      <c r="AD3082" t="s">
        <v>2045</v>
      </c>
      <c r="AE3082" t="s">
        <v>2046</v>
      </c>
      <c r="AI3082" t="s">
        <v>1761</v>
      </c>
      <c r="AL3082" t="s">
        <v>7379</v>
      </c>
      <c r="AM3082">
        <v>6</v>
      </c>
      <c r="AN3082" t="s">
        <v>7364</v>
      </c>
      <c r="AO3082" t="s">
        <v>7365</v>
      </c>
      <c r="AP3082">
        <v>0</v>
      </c>
      <c r="AQ3082" s="388">
        <v>44605</v>
      </c>
      <c r="AS3082" t="s">
        <v>2806</v>
      </c>
      <c r="AT3082" s="388">
        <v>44609</v>
      </c>
      <c r="AU3082" t="s">
        <v>1756</v>
      </c>
      <c r="AV3082" t="s">
        <v>1756</v>
      </c>
      <c r="AZ3082" t="s">
        <v>2807</v>
      </c>
      <c r="BA3082" t="s">
        <v>1767</v>
      </c>
      <c r="BB3082" t="s">
        <v>8054</v>
      </c>
      <c r="BC3082" t="s">
        <v>8055</v>
      </c>
      <c r="BD3082" t="s">
        <v>1756</v>
      </c>
      <c r="BE3082" t="s">
        <v>7333</v>
      </c>
      <c r="BF3082" t="s">
        <v>823</v>
      </c>
    </row>
    <row r="3083" spans="1:58">
      <c r="A3083" t="s">
        <v>829</v>
      </c>
      <c r="B3083">
        <v>6</v>
      </c>
      <c r="C3083">
        <v>0</v>
      </c>
      <c r="D3083">
        <v>11492</v>
      </c>
      <c r="E3083" t="s">
        <v>8053</v>
      </c>
      <c r="F3083">
        <v>53510611</v>
      </c>
      <c r="G3083" t="s">
        <v>2041</v>
      </c>
      <c r="H3083">
        <v>0</v>
      </c>
      <c r="I3083" t="s">
        <v>2052</v>
      </c>
      <c r="J3083">
        <v>75</v>
      </c>
      <c r="K3083">
        <v>11</v>
      </c>
      <c r="L3083" t="s">
        <v>1771</v>
      </c>
      <c r="M3083" t="s">
        <v>1756</v>
      </c>
      <c r="N3083" t="s">
        <v>1756</v>
      </c>
      <c r="O3083" t="s">
        <v>1757</v>
      </c>
      <c r="P3083" t="s">
        <v>1757</v>
      </c>
      <c r="Q3083" s="387">
        <v>825</v>
      </c>
      <c r="R3083">
        <v>107.25</v>
      </c>
      <c r="S3083">
        <v>932.24999999999989</v>
      </c>
      <c r="T3083" s="388">
        <v>44600</v>
      </c>
      <c r="U3083">
        <v>0</v>
      </c>
      <c r="V3083" t="s">
        <v>837</v>
      </c>
      <c r="W3083" s="388">
        <v>44615</v>
      </c>
      <c r="X3083">
        <v>177</v>
      </c>
      <c r="Y3083">
        <v>0</v>
      </c>
      <c r="Z3083">
        <v>0</v>
      </c>
      <c r="AA3083" t="s">
        <v>1758</v>
      </c>
      <c r="AB3083" t="s">
        <v>7329</v>
      </c>
      <c r="AD3083" t="s">
        <v>2045</v>
      </c>
      <c r="AE3083" t="s">
        <v>2046</v>
      </c>
      <c r="AI3083" t="s">
        <v>1761</v>
      </c>
      <c r="AL3083" t="s">
        <v>7379</v>
      </c>
      <c r="AM3083">
        <v>6</v>
      </c>
      <c r="AN3083" t="s">
        <v>7364</v>
      </c>
      <c r="AO3083" t="s">
        <v>7365</v>
      </c>
      <c r="AP3083">
        <v>0</v>
      </c>
      <c r="AQ3083" s="388">
        <v>44605</v>
      </c>
      <c r="AS3083" t="s">
        <v>2806</v>
      </c>
      <c r="AT3083" s="388">
        <v>44609</v>
      </c>
      <c r="AU3083" t="s">
        <v>1756</v>
      </c>
      <c r="AV3083" t="s">
        <v>1756</v>
      </c>
      <c r="AZ3083" t="s">
        <v>2807</v>
      </c>
      <c r="BA3083" t="s">
        <v>1767</v>
      </c>
      <c r="BB3083" t="s">
        <v>8056</v>
      </c>
      <c r="BC3083" t="s">
        <v>8057</v>
      </c>
      <c r="BD3083" t="s">
        <v>1756</v>
      </c>
      <c r="BE3083" t="s">
        <v>7333</v>
      </c>
      <c r="BF3083" t="s">
        <v>823</v>
      </c>
    </row>
    <row r="3084" spans="1:58">
      <c r="A3084" t="s">
        <v>829</v>
      </c>
      <c r="B3084">
        <v>6</v>
      </c>
      <c r="C3084">
        <v>0</v>
      </c>
      <c r="D3084">
        <v>11492</v>
      </c>
      <c r="E3084" t="s">
        <v>8053</v>
      </c>
      <c r="F3084">
        <v>53510611</v>
      </c>
      <c r="G3084" t="s">
        <v>2041</v>
      </c>
      <c r="H3084">
        <v>0</v>
      </c>
      <c r="I3084" t="s">
        <v>2056</v>
      </c>
      <c r="J3084">
        <v>210</v>
      </c>
      <c r="K3084">
        <v>2</v>
      </c>
      <c r="L3084" t="s">
        <v>1755</v>
      </c>
      <c r="M3084" t="s">
        <v>1756</v>
      </c>
      <c r="N3084" t="s">
        <v>1756</v>
      </c>
      <c r="O3084" t="s">
        <v>1757</v>
      </c>
      <c r="P3084" t="s">
        <v>1757</v>
      </c>
      <c r="Q3084" s="387">
        <v>420</v>
      </c>
      <c r="R3084">
        <v>54.6</v>
      </c>
      <c r="S3084">
        <v>474.59999999999997</v>
      </c>
      <c r="T3084" s="388">
        <v>44600</v>
      </c>
      <c r="U3084">
        <v>0</v>
      </c>
      <c r="V3084" t="s">
        <v>837</v>
      </c>
      <c r="W3084" s="388">
        <v>44615</v>
      </c>
      <c r="X3084">
        <v>177</v>
      </c>
      <c r="Y3084">
        <v>0</v>
      </c>
      <c r="Z3084">
        <v>0</v>
      </c>
      <c r="AA3084" t="s">
        <v>1758</v>
      </c>
      <c r="AB3084" t="s">
        <v>7329</v>
      </c>
      <c r="AD3084" t="s">
        <v>2045</v>
      </c>
      <c r="AE3084" t="s">
        <v>2046</v>
      </c>
      <c r="AI3084" t="s">
        <v>1761</v>
      </c>
      <c r="AL3084" t="s">
        <v>7379</v>
      </c>
      <c r="AM3084">
        <v>6</v>
      </c>
      <c r="AN3084" t="s">
        <v>7364</v>
      </c>
      <c r="AO3084" t="s">
        <v>7365</v>
      </c>
      <c r="AP3084">
        <v>0</v>
      </c>
      <c r="AQ3084" s="388">
        <v>44605</v>
      </c>
      <c r="AS3084" t="s">
        <v>2806</v>
      </c>
      <c r="AT3084" s="388">
        <v>44609</v>
      </c>
      <c r="AU3084" t="s">
        <v>1756</v>
      </c>
      <c r="AV3084" t="s">
        <v>1756</v>
      </c>
      <c r="AZ3084" t="s">
        <v>2807</v>
      </c>
      <c r="BA3084" t="s">
        <v>1767</v>
      </c>
      <c r="BB3084" t="s">
        <v>8058</v>
      </c>
      <c r="BC3084" t="s">
        <v>8059</v>
      </c>
      <c r="BD3084" t="s">
        <v>1756</v>
      </c>
      <c r="BE3084" t="s">
        <v>7333</v>
      </c>
      <c r="BF3084" t="s">
        <v>823</v>
      </c>
    </row>
    <row r="3085" spans="1:58">
      <c r="A3085" t="s">
        <v>829</v>
      </c>
      <c r="B3085">
        <v>6</v>
      </c>
      <c r="C3085">
        <v>0</v>
      </c>
      <c r="D3085">
        <v>11492</v>
      </c>
      <c r="E3085" t="s">
        <v>8053</v>
      </c>
      <c r="F3085">
        <v>53510611</v>
      </c>
      <c r="G3085" t="s">
        <v>2041</v>
      </c>
      <c r="H3085">
        <v>0</v>
      </c>
      <c r="I3085" t="s">
        <v>7382</v>
      </c>
      <c r="J3085">
        <v>80</v>
      </c>
      <c r="K3085">
        <v>12</v>
      </c>
      <c r="M3085" t="s">
        <v>1757</v>
      </c>
      <c r="N3085" t="s">
        <v>1757</v>
      </c>
      <c r="O3085" t="s">
        <v>1756</v>
      </c>
      <c r="P3085" t="s">
        <v>1756</v>
      </c>
      <c r="Q3085" s="387">
        <v>960</v>
      </c>
      <c r="R3085">
        <v>124.80000000000001</v>
      </c>
      <c r="S3085">
        <v>1084.8</v>
      </c>
      <c r="T3085" s="388">
        <v>44600</v>
      </c>
      <c r="U3085">
        <v>0</v>
      </c>
      <c r="V3085" t="s">
        <v>837</v>
      </c>
      <c r="W3085" s="388">
        <v>44615</v>
      </c>
      <c r="X3085">
        <v>177</v>
      </c>
      <c r="Y3085">
        <v>0</v>
      </c>
      <c r="Z3085">
        <v>0</v>
      </c>
      <c r="AA3085" t="s">
        <v>1758</v>
      </c>
      <c r="AB3085" t="s">
        <v>7329</v>
      </c>
      <c r="AD3085" t="s">
        <v>2045</v>
      </c>
      <c r="AE3085" t="s">
        <v>2046</v>
      </c>
      <c r="AI3085" t="s">
        <v>1761</v>
      </c>
      <c r="AL3085" t="s">
        <v>7379</v>
      </c>
      <c r="AM3085">
        <v>6</v>
      </c>
      <c r="AN3085" t="s">
        <v>7364</v>
      </c>
      <c r="AO3085" t="s">
        <v>7365</v>
      </c>
      <c r="AP3085">
        <v>0</v>
      </c>
      <c r="AQ3085" s="388">
        <v>44605</v>
      </c>
      <c r="AS3085" t="s">
        <v>2806</v>
      </c>
      <c r="AT3085" s="388">
        <v>44609</v>
      </c>
      <c r="AU3085" t="s">
        <v>1756</v>
      </c>
      <c r="AV3085" t="s">
        <v>1756</v>
      </c>
      <c r="AZ3085" t="s">
        <v>2807</v>
      </c>
      <c r="BA3085" t="s">
        <v>1767</v>
      </c>
      <c r="BB3085" t="s">
        <v>8060</v>
      </c>
      <c r="BC3085" t="s">
        <v>8061</v>
      </c>
      <c r="BD3085" t="s">
        <v>1756</v>
      </c>
      <c r="BE3085" t="s">
        <v>7333</v>
      </c>
      <c r="BF3085" t="s">
        <v>823</v>
      </c>
    </row>
    <row r="3086" spans="1:58">
      <c r="A3086" t="s">
        <v>829</v>
      </c>
      <c r="B3086">
        <v>6</v>
      </c>
      <c r="C3086">
        <v>0</v>
      </c>
      <c r="D3086">
        <v>11492</v>
      </c>
      <c r="E3086" t="s">
        <v>8053</v>
      </c>
      <c r="F3086">
        <v>53510611</v>
      </c>
      <c r="G3086" t="s">
        <v>2041</v>
      </c>
      <c r="H3086">
        <v>0</v>
      </c>
      <c r="I3086" t="s">
        <v>2073</v>
      </c>
      <c r="J3086">
        <v>243.75</v>
      </c>
      <c r="K3086">
        <v>1</v>
      </c>
      <c r="L3086" t="s">
        <v>1755</v>
      </c>
      <c r="M3086" t="s">
        <v>1757</v>
      </c>
      <c r="N3086" t="s">
        <v>1757</v>
      </c>
      <c r="O3086" t="s">
        <v>1756</v>
      </c>
      <c r="P3086" t="s">
        <v>1756</v>
      </c>
      <c r="Q3086" s="387">
        <v>243.75</v>
      </c>
      <c r="R3086">
        <v>31.6875</v>
      </c>
      <c r="S3086">
        <v>275.4375</v>
      </c>
      <c r="T3086" s="388">
        <v>44600</v>
      </c>
      <c r="U3086">
        <v>0</v>
      </c>
      <c r="V3086" t="s">
        <v>837</v>
      </c>
      <c r="W3086" s="388">
        <v>44615</v>
      </c>
      <c r="X3086">
        <v>177</v>
      </c>
      <c r="Y3086">
        <v>0</v>
      </c>
      <c r="Z3086">
        <v>0</v>
      </c>
      <c r="AA3086" t="s">
        <v>1758</v>
      </c>
      <c r="AB3086" t="s">
        <v>7329</v>
      </c>
      <c r="AD3086" t="s">
        <v>2045</v>
      </c>
      <c r="AE3086" t="s">
        <v>2046</v>
      </c>
      <c r="AI3086" t="s">
        <v>1761</v>
      </c>
      <c r="AL3086" t="s">
        <v>7379</v>
      </c>
      <c r="AM3086">
        <v>6</v>
      </c>
      <c r="AN3086" t="s">
        <v>7364</v>
      </c>
      <c r="AO3086" t="s">
        <v>7365</v>
      </c>
      <c r="AP3086">
        <v>0</v>
      </c>
      <c r="AQ3086" s="388">
        <v>44605</v>
      </c>
      <c r="AS3086" t="s">
        <v>2806</v>
      </c>
      <c r="AT3086" s="388">
        <v>44609</v>
      </c>
      <c r="AU3086" t="s">
        <v>1756</v>
      </c>
      <c r="AV3086" t="s">
        <v>1756</v>
      </c>
      <c r="AZ3086" t="s">
        <v>2807</v>
      </c>
      <c r="BA3086" t="s">
        <v>1767</v>
      </c>
      <c r="BB3086" t="s">
        <v>8062</v>
      </c>
      <c r="BC3086" t="s">
        <v>8063</v>
      </c>
      <c r="BD3086" t="s">
        <v>1756</v>
      </c>
      <c r="BE3086" t="s">
        <v>7333</v>
      </c>
      <c r="BF3086" t="s">
        <v>823</v>
      </c>
    </row>
    <row r="3087" spans="1:58">
      <c r="A3087" t="s">
        <v>829</v>
      </c>
      <c r="B3087">
        <v>6</v>
      </c>
      <c r="C3087">
        <v>0</v>
      </c>
      <c r="D3087">
        <v>11492</v>
      </c>
      <c r="E3087" t="s">
        <v>8053</v>
      </c>
      <c r="F3087">
        <v>53510611</v>
      </c>
      <c r="G3087" t="s">
        <v>2041</v>
      </c>
      <c r="H3087">
        <v>0</v>
      </c>
      <c r="I3087" t="s">
        <v>7531</v>
      </c>
      <c r="J3087">
        <v>126.98</v>
      </c>
      <c r="K3087">
        <v>10</v>
      </c>
      <c r="L3087" t="s">
        <v>2063</v>
      </c>
      <c r="M3087" t="s">
        <v>1757</v>
      </c>
      <c r="N3087" t="s">
        <v>1757</v>
      </c>
      <c r="O3087" t="s">
        <v>1756</v>
      </c>
      <c r="P3087" t="s">
        <v>1756</v>
      </c>
      <c r="Q3087" s="387">
        <v>1269.8</v>
      </c>
      <c r="R3087">
        <v>165.07400000000001</v>
      </c>
      <c r="S3087">
        <v>1434.8739999999998</v>
      </c>
      <c r="T3087" s="388">
        <v>44600</v>
      </c>
      <c r="U3087">
        <v>0</v>
      </c>
      <c r="V3087" t="s">
        <v>837</v>
      </c>
      <c r="W3087" s="388">
        <v>44615</v>
      </c>
      <c r="X3087">
        <v>177</v>
      </c>
      <c r="Y3087">
        <v>0</v>
      </c>
      <c r="Z3087">
        <v>0</v>
      </c>
      <c r="AA3087" t="s">
        <v>1758</v>
      </c>
      <c r="AB3087" t="s">
        <v>7329</v>
      </c>
      <c r="AD3087" t="s">
        <v>2045</v>
      </c>
      <c r="AE3087" t="s">
        <v>2046</v>
      </c>
      <c r="AI3087" t="s">
        <v>1761</v>
      </c>
      <c r="AL3087" t="s">
        <v>7379</v>
      </c>
      <c r="AM3087">
        <v>6</v>
      </c>
      <c r="AN3087" t="s">
        <v>7364</v>
      </c>
      <c r="AO3087" t="s">
        <v>7365</v>
      </c>
      <c r="AP3087">
        <v>0</v>
      </c>
      <c r="AQ3087" s="388">
        <v>44605</v>
      </c>
      <c r="AS3087" t="s">
        <v>2806</v>
      </c>
      <c r="AT3087" s="388">
        <v>44609</v>
      </c>
      <c r="AU3087" t="s">
        <v>1756</v>
      </c>
      <c r="AV3087" t="s">
        <v>1756</v>
      </c>
      <c r="AZ3087" t="s">
        <v>2807</v>
      </c>
      <c r="BA3087" t="s">
        <v>1767</v>
      </c>
      <c r="BB3087" t="s">
        <v>8064</v>
      </c>
      <c r="BC3087" t="s">
        <v>8065</v>
      </c>
      <c r="BD3087" t="s">
        <v>1756</v>
      </c>
      <c r="BE3087" t="s">
        <v>7333</v>
      </c>
      <c r="BF3087" t="s">
        <v>823</v>
      </c>
    </row>
    <row r="3088" spans="1:58">
      <c r="A3088" t="s">
        <v>829</v>
      </c>
      <c r="B3088">
        <v>6</v>
      </c>
      <c r="C3088">
        <v>0</v>
      </c>
      <c r="D3088">
        <v>11491</v>
      </c>
      <c r="E3088" t="s">
        <v>8066</v>
      </c>
      <c r="F3088">
        <v>53510611</v>
      </c>
      <c r="G3088" t="s">
        <v>2041</v>
      </c>
      <c r="H3088">
        <v>0</v>
      </c>
      <c r="I3088" t="s">
        <v>2103</v>
      </c>
      <c r="J3088">
        <v>70</v>
      </c>
      <c r="K3088">
        <v>3.5</v>
      </c>
      <c r="L3088" t="s">
        <v>1771</v>
      </c>
      <c r="M3088" t="s">
        <v>1756</v>
      </c>
      <c r="N3088" t="s">
        <v>1756</v>
      </c>
      <c r="O3088" t="s">
        <v>2104</v>
      </c>
      <c r="P3088" t="s">
        <v>1757</v>
      </c>
      <c r="Q3088" s="387">
        <v>245</v>
      </c>
      <c r="R3088">
        <v>31.85</v>
      </c>
      <c r="S3088">
        <v>276.84999999999997</v>
      </c>
      <c r="T3088" s="388">
        <v>44600</v>
      </c>
      <c r="U3088">
        <v>0</v>
      </c>
      <c r="V3088" t="s">
        <v>837</v>
      </c>
      <c r="W3088" s="388">
        <v>44615</v>
      </c>
      <c r="X3088">
        <v>177</v>
      </c>
      <c r="Y3088">
        <v>0</v>
      </c>
      <c r="Z3088">
        <v>0</v>
      </c>
      <c r="AA3088" t="s">
        <v>1758</v>
      </c>
      <c r="AB3088" t="s">
        <v>7329</v>
      </c>
      <c r="AD3088" t="s">
        <v>2045</v>
      </c>
      <c r="AE3088" t="s">
        <v>2046</v>
      </c>
      <c r="AI3088" t="s">
        <v>1761</v>
      </c>
      <c r="AL3088" t="s">
        <v>7379</v>
      </c>
      <c r="AM3088">
        <v>6</v>
      </c>
      <c r="AN3088" t="s">
        <v>1081</v>
      </c>
      <c r="AO3088" t="s">
        <v>2875</v>
      </c>
      <c r="AP3088">
        <v>0</v>
      </c>
      <c r="AQ3088" s="388">
        <v>44605</v>
      </c>
      <c r="AS3088" t="s">
        <v>2806</v>
      </c>
      <c r="AT3088" s="388">
        <v>44609</v>
      </c>
      <c r="AU3088" t="s">
        <v>1756</v>
      </c>
      <c r="AV3088" t="s">
        <v>1756</v>
      </c>
      <c r="AZ3088" t="s">
        <v>2807</v>
      </c>
      <c r="BA3088" t="s">
        <v>1767</v>
      </c>
      <c r="BB3088" t="s">
        <v>8067</v>
      </c>
      <c r="BC3088" t="s">
        <v>8068</v>
      </c>
      <c r="BD3088" t="s">
        <v>1756</v>
      </c>
      <c r="BE3088" t="s">
        <v>7333</v>
      </c>
      <c r="BF3088" t="s">
        <v>823</v>
      </c>
    </row>
    <row r="3089" spans="1:58">
      <c r="A3089" t="s">
        <v>829</v>
      </c>
      <c r="B3089">
        <v>6</v>
      </c>
      <c r="C3089">
        <v>0</v>
      </c>
      <c r="D3089">
        <v>11491</v>
      </c>
      <c r="E3089" t="s">
        <v>8066</v>
      </c>
      <c r="F3089">
        <v>53510611</v>
      </c>
      <c r="G3089" t="s">
        <v>2041</v>
      </c>
      <c r="H3089">
        <v>0</v>
      </c>
      <c r="I3089" t="s">
        <v>2052</v>
      </c>
      <c r="J3089">
        <v>75</v>
      </c>
      <c r="K3089">
        <v>6</v>
      </c>
      <c r="L3089" t="s">
        <v>1771</v>
      </c>
      <c r="M3089" t="s">
        <v>1756</v>
      </c>
      <c r="N3089" t="s">
        <v>1756</v>
      </c>
      <c r="O3089" t="s">
        <v>1757</v>
      </c>
      <c r="P3089" t="s">
        <v>1757</v>
      </c>
      <c r="Q3089" s="387">
        <v>450</v>
      </c>
      <c r="R3089">
        <v>58.5</v>
      </c>
      <c r="S3089">
        <v>508.49999999999994</v>
      </c>
      <c r="T3089" s="388">
        <v>44600</v>
      </c>
      <c r="U3089">
        <v>0</v>
      </c>
      <c r="V3089" t="s">
        <v>837</v>
      </c>
      <c r="W3089" s="388">
        <v>44615</v>
      </c>
      <c r="X3089">
        <v>177</v>
      </c>
      <c r="Y3089">
        <v>0</v>
      </c>
      <c r="Z3089">
        <v>0</v>
      </c>
      <c r="AA3089" t="s">
        <v>1758</v>
      </c>
      <c r="AB3089" t="s">
        <v>7329</v>
      </c>
      <c r="AD3089" t="s">
        <v>2045</v>
      </c>
      <c r="AE3089" t="s">
        <v>2046</v>
      </c>
      <c r="AI3089" t="s">
        <v>1761</v>
      </c>
      <c r="AL3089" t="s">
        <v>7379</v>
      </c>
      <c r="AM3089">
        <v>6</v>
      </c>
      <c r="AN3089" t="s">
        <v>1081</v>
      </c>
      <c r="AO3089" t="s">
        <v>2875</v>
      </c>
      <c r="AP3089">
        <v>0</v>
      </c>
      <c r="AQ3089" s="388">
        <v>44605</v>
      </c>
      <c r="AS3089" t="s">
        <v>2806</v>
      </c>
      <c r="AT3089" s="388">
        <v>44609</v>
      </c>
      <c r="AU3089" t="s">
        <v>1756</v>
      </c>
      <c r="AV3089" t="s">
        <v>1756</v>
      </c>
      <c r="AZ3089" t="s">
        <v>2807</v>
      </c>
      <c r="BA3089" t="s">
        <v>1767</v>
      </c>
      <c r="BB3089" t="s">
        <v>8069</v>
      </c>
      <c r="BC3089" t="s">
        <v>8070</v>
      </c>
      <c r="BD3089" t="s">
        <v>1756</v>
      </c>
      <c r="BE3089" t="s">
        <v>7333</v>
      </c>
      <c r="BF3089" t="s">
        <v>823</v>
      </c>
    </row>
    <row r="3090" spans="1:58">
      <c r="A3090" t="s">
        <v>829</v>
      </c>
      <c r="B3090">
        <v>6</v>
      </c>
      <c r="C3090">
        <v>0</v>
      </c>
      <c r="D3090">
        <v>11491</v>
      </c>
      <c r="E3090" t="s">
        <v>8066</v>
      </c>
      <c r="F3090">
        <v>53510611</v>
      </c>
      <c r="G3090" t="s">
        <v>2041</v>
      </c>
      <c r="H3090">
        <v>0</v>
      </c>
      <c r="I3090" t="s">
        <v>2056</v>
      </c>
      <c r="J3090">
        <v>210</v>
      </c>
      <c r="K3090">
        <v>1</v>
      </c>
      <c r="L3090" t="s">
        <v>1755</v>
      </c>
      <c r="M3090" t="s">
        <v>1756</v>
      </c>
      <c r="N3090" t="s">
        <v>1756</v>
      </c>
      <c r="P3090" t="s">
        <v>1757</v>
      </c>
      <c r="Q3090" s="387">
        <v>210</v>
      </c>
      <c r="R3090">
        <v>27.3</v>
      </c>
      <c r="S3090">
        <v>237.29999999999998</v>
      </c>
      <c r="T3090" s="388">
        <v>44600</v>
      </c>
      <c r="U3090">
        <v>0</v>
      </c>
      <c r="V3090" t="s">
        <v>837</v>
      </c>
      <c r="W3090" s="388">
        <v>44615</v>
      </c>
      <c r="X3090">
        <v>177</v>
      </c>
      <c r="Y3090">
        <v>0</v>
      </c>
      <c r="Z3090">
        <v>0</v>
      </c>
      <c r="AA3090" t="s">
        <v>1758</v>
      </c>
      <c r="AB3090" t="s">
        <v>7329</v>
      </c>
      <c r="AD3090" t="s">
        <v>2045</v>
      </c>
      <c r="AE3090" t="s">
        <v>2046</v>
      </c>
      <c r="AI3090" t="s">
        <v>1761</v>
      </c>
      <c r="AL3090" t="s">
        <v>7379</v>
      </c>
      <c r="AM3090">
        <v>6</v>
      </c>
      <c r="AN3090" t="s">
        <v>1081</v>
      </c>
      <c r="AO3090" t="s">
        <v>2875</v>
      </c>
      <c r="AP3090">
        <v>0</v>
      </c>
      <c r="AQ3090" s="388">
        <v>44605</v>
      </c>
      <c r="AS3090" t="s">
        <v>2806</v>
      </c>
      <c r="AT3090" s="388">
        <v>44609</v>
      </c>
      <c r="AU3090" t="s">
        <v>1756</v>
      </c>
      <c r="AV3090" t="s">
        <v>1756</v>
      </c>
      <c r="AZ3090" t="s">
        <v>2807</v>
      </c>
      <c r="BA3090" t="s">
        <v>1767</v>
      </c>
      <c r="BB3090" t="s">
        <v>8071</v>
      </c>
      <c r="BC3090" t="s">
        <v>8072</v>
      </c>
      <c r="BD3090" t="s">
        <v>1756</v>
      </c>
      <c r="BE3090" t="s">
        <v>7333</v>
      </c>
      <c r="BF3090" t="s">
        <v>823</v>
      </c>
    </row>
    <row r="3091" spans="1:58">
      <c r="A3091" t="s">
        <v>829</v>
      </c>
      <c r="B3091">
        <v>6</v>
      </c>
      <c r="C3091">
        <v>0</v>
      </c>
      <c r="D3091">
        <v>11491</v>
      </c>
      <c r="E3091" t="s">
        <v>8066</v>
      </c>
      <c r="F3091">
        <v>53510611</v>
      </c>
      <c r="G3091" t="s">
        <v>2041</v>
      </c>
      <c r="H3091">
        <v>0</v>
      </c>
      <c r="I3091" t="s">
        <v>2113</v>
      </c>
      <c r="J3091">
        <v>122.39</v>
      </c>
      <c r="K3091">
        <v>3.5</v>
      </c>
      <c r="L3091" t="s">
        <v>2063</v>
      </c>
      <c r="M3091" t="s">
        <v>2114</v>
      </c>
      <c r="N3091" t="s">
        <v>1757</v>
      </c>
      <c r="O3091" t="s">
        <v>1756</v>
      </c>
      <c r="P3091" t="s">
        <v>1756</v>
      </c>
      <c r="Q3091" s="387">
        <v>428.36500000000001</v>
      </c>
      <c r="R3091">
        <v>55.687450000000005</v>
      </c>
      <c r="S3091">
        <v>484.05244999999996</v>
      </c>
      <c r="T3091" s="388">
        <v>44600</v>
      </c>
      <c r="U3091">
        <v>0</v>
      </c>
      <c r="V3091" t="s">
        <v>837</v>
      </c>
      <c r="W3091" s="388">
        <v>44615</v>
      </c>
      <c r="X3091">
        <v>177</v>
      </c>
      <c r="Y3091">
        <v>0</v>
      </c>
      <c r="Z3091">
        <v>0</v>
      </c>
      <c r="AA3091" t="s">
        <v>1758</v>
      </c>
      <c r="AB3091" t="s">
        <v>7329</v>
      </c>
      <c r="AD3091" t="s">
        <v>2045</v>
      </c>
      <c r="AE3091" t="s">
        <v>2046</v>
      </c>
      <c r="AI3091" t="s">
        <v>1761</v>
      </c>
      <c r="AL3091" t="s">
        <v>7379</v>
      </c>
      <c r="AM3091">
        <v>6</v>
      </c>
      <c r="AN3091" t="s">
        <v>1081</v>
      </c>
      <c r="AO3091" t="s">
        <v>2875</v>
      </c>
      <c r="AP3091">
        <v>0</v>
      </c>
      <c r="AQ3091" s="388">
        <v>44605</v>
      </c>
      <c r="AS3091" t="s">
        <v>2806</v>
      </c>
      <c r="AT3091" s="388">
        <v>44609</v>
      </c>
      <c r="AU3091" t="s">
        <v>1756</v>
      </c>
      <c r="AV3091" t="s">
        <v>1756</v>
      </c>
      <c r="AZ3091" t="s">
        <v>2807</v>
      </c>
      <c r="BA3091" t="s">
        <v>1767</v>
      </c>
      <c r="BB3091" t="s">
        <v>8073</v>
      </c>
      <c r="BC3091" t="s">
        <v>8074</v>
      </c>
      <c r="BD3091" t="s">
        <v>1756</v>
      </c>
      <c r="BE3091" t="s">
        <v>7333</v>
      </c>
      <c r="BF3091" t="s">
        <v>823</v>
      </c>
    </row>
    <row r="3092" spans="1:58">
      <c r="A3092" t="s">
        <v>829</v>
      </c>
      <c r="B3092">
        <v>6</v>
      </c>
      <c r="C3092">
        <v>0</v>
      </c>
      <c r="D3092">
        <v>11491</v>
      </c>
      <c r="E3092" t="s">
        <v>8066</v>
      </c>
      <c r="F3092">
        <v>53510611</v>
      </c>
      <c r="G3092" t="s">
        <v>2041</v>
      </c>
      <c r="H3092">
        <v>0</v>
      </c>
      <c r="I3092" t="s">
        <v>7531</v>
      </c>
      <c r="J3092">
        <v>126.98</v>
      </c>
      <c r="K3092">
        <v>4</v>
      </c>
      <c r="L3092" t="s">
        <v>2063</v>
      </c>
      <c r="M3092" t="s">
        <v>1757</v>
      </c>
      <c r="N3092" t="s">
        <v>1757</v>
      </c>
      <c r="O3092" t="s">
        <v>1756</v>
      </c>
      <c r="P3092" t="s">
        <v>1756</v>
      </c>
      <c r="Q3092" s="387">
        <v>507.92</v>
      </c>
      <c r="R3092">
        <v>66.029600000000002</v>
      </c>
      <c r="S3092">
        <v>573.94959999999992</v>
      </c>
      <c r="T3092" s="388">
        <v>44600</v>
      </c>
      <c r="U3092">
        <v>0</v>
      </c>
      <c r="V3092" t="s">
        <v>837</v>
      </c>
      <c r="W3092" s="388">
        <v>44615</v>
      </c>
      <c r="X3092">
        <v>177</v>
      </c>
      <c r="Y3092">
        <v>0</v>
      </c>
      <c r="Z3092">
        <v>0</v>
      </c>
      <c r="AA3092" t="s">
        <v>1758</v>
      </c>
      <c r="AB3092" t="s">
        <v>7329</v>
      </c>
      <c r="AD3092" t="s">
        <v>2045</v>
      </c>
      <c r="AE3092" t="s">
        <v>2046</v>
      </c>
      <c r="AI3092" t="s">
        <v>1761</v>
      </c>
      <c r="AL3092" t="s">
        <v>7379</v>
      </c>
      <c r="AM3092">
        <v>6</v>
      </c>
      <c r="AN3092" t="s">
        <v>1081</v>
      </c>
      <c r="AO3092" t="s">
        <v>2875</v>
      </c>
      <c r="AP3092">
        <v>0</v>
      </c>
      <c r="AQ3092" s="388">
        <v>44605</v>
      </c>
      <c r="AS3092" t="s">
        <v>2806</v>
      </c>
      <c r="AT3092" s="388">
        <v>44609</v>
      </c>
      <c r="AU3092" t="s">
        <v>1756</v>
      </c>
      <c r="AV3092" t="s">
        <v>1756</v>
      </c>
      <c r="AZ3092" t="s">
        <v>2807</v>
      </c>
      <c r="BA3092" t="s">
        <v>1767</v>
      </c>
      <c r="BB3092" t="s">
        <v>8075</v>
      </c>
      <c r="BC3092" t="s">
        <v>8076</v>
      </c>
      <c r="BD3092" t="s">
        <v>1756</v>
      </c>
      <c r="BE3092" t="s">
        <v>7333</v>
      </c>
      <c r="BF3092" t="s">
        <v>823</v>
      </c>
    </row>
    <row r="3093" spans="1:58">
      <c r="A3093" t="s">
        <v>829</v>
      </c>
      <c r="B3093">
        <v>6</v>
      </c>
      <c r="C3093">
        <v>0</v>
      </c>
      <c r="D3093">
        <v>11490</v>
      </c>
      <c r="E3093" t="s">
        <v>8077</v>
      </c>
      <c r="F3093">
        <v>53510611</v>
      </c>
      <c r="G3093" t="s">
        <v>2041</v>
      </c>
      <c r="H3093">
        <v>0</v>
      </c>
      <c r="I3093" t="s">
        <v>2052</v>
      </c>
      <c r="J3093">
        <v>75</v>
      </c>
      <c r="K3093">
        <v>5</v>
      </c>
      <c r="L3093" t="s">
        <v>1771</v>
      </c>
      <c r="M3093" t="s">
        <v>1756</v>
      </c>
      <c r="N3093" t="s">
        <v>1756</v>
      </c>
      <c r="O3093" t="s">
        <v>1757</v>
      </c>
      <c r="P3093" t="s">
        <v>1757</v>
      </c>
      <c r="Q3093" s="387">
        <v>375</v>
      </c>
      <c r="R3093">
        <v>48.75</v>
      </c>
      <c r="S3093">
        <v>423.74999999999994</v>
      </c>
      <c r="T3093" s="388">
        <v>44600</v>
      </c>
      <c r="U3093">
        <v>0</v>
      </c>
      <c r="V3093" t="s">
        <v>837</v>
      </c>
      <c r="W3093" s="388">
        <v>44615</v>
      </c>
      <c r="X3093">
        <v>177</v>
      </c>
      <c r="Y3093">
        <v>0</v>
      </c>
      <c r="Z3093">
        <v>0</v>
      </c>
      <c r="AA3093" t="s">
        <v>1758</v>
      </c>
      <c r="AB3093" t="s">
        <v>7329</v>
      </c>
      <c r="AD3093" t="s">
        <v>2045</v>
      </c>
      <c r="AE3093" t="s">
        <v>2046</v>
      </c>
      <c r="AI3093" t="s">
        <v>1761</v>
      </c>
      <c r="AL3093" t="s">
        <v>7379</v>
      </c>
      <c r="AM3093">
        <v>6</v>
      </c>
      <c r="AN3093" t="s">
        <v>7561</v>
      </c>
      <c r="AO3093" t="s">
        <v>7562</v>
      </c>
      <c r="AP3093">
        <v>0</v>
      </c>
      <c r="AQ3093" s="388">
        <v>44605</v>
      </c>
      <c r="AS3093" t="s">
        <v>2806</v>
      </c>
      <c r="AT3093" s="388">
        <v>44609</v>
      </c>
      <c r="AU3093" t="s">
        <v>1756</v>
      </c>
      <c r="AV3093" t="s">
        <v>1756</v>
      </c>
      <c r="AZ3093" t="s">
        <v>2807</v>
      </c>
      <c r="BA3093" t="s">
        <v>1767</v>
      </c>
      <c r="BB3093" t="s">
        <v>8078</v>
      </c>
      <c r="BC3093" t="s">
        <v>8079</v>
      </c>
      <c r="BD3093" t="s">
        <v>1756</v>
      </c>
      <c r="BE3093" t="s">
        <v>7333</v>
      </c>
      <c r="BF3093" t="s">
        <v>823</v>
      </c>
    </row>
    <row r="3094" spans="1:58">
      <c r="A3094" t="s">
        <v>829</v>
      </c>
      <c r="B3094">
        <v>6</v>
      </c>
      <c r="C3094">
        <v>0</v>
      </c>
      <c r="D3094">
        <v>11490</v>
      </c>
      <c r="E3094" t="s">
        <v>8077</v>
      </c>
      <c r="F3094">
        <v>53510611</v>
      </c>
      <c r="G3094" t="s">
        <v>2041</v>
      </c>
      <c r="H3094">
        <v>0</v>
      </c>
      <c r="I3094" t="s">
        <v>2056</v>
      </c>
      <c r="J3094">
        <v>210</v>
      </c>
      <c r="K3094">
        <v>1</v>
      </c>
      <c r="L3094" t="s">
        <v>1755</v>
      </c>
      <c r="M3094" t="s">
        <v>1756</v>
      </c>
      <c r="N3094" t="s">
        <v>1756</v>
      </c>
      <c r="O3094" t="s">
        <v>1757</v>
      </c>
      <c r="P3094" t="s">
        <v>1757</v>
      </c>
      <c r="Q3094" s="387">
        <v>210</v>
      </c>
      <c r="R3094">
        <v>27.3</v>
      </c>
      <c r="S3094">
        <v>237.29999999999998</v>
      </c>
      <c r="T3094" s="388">
        <v>44600</v>
      </c>
      <c r="U3094">
        <v>0</v>
      </c>
      <c r="V3094" t="s">
        <v>837</v>
      </c>
      <c r="W3094" s="388">
        <v>44615</v>
      </c>
      <c r="X3094">
        <v>177</v>
      </c>
      <c r="Y3094">
        <v>0</v>
      </c>
      <c r="Z3094">
        <v>0</v>
      </c>
      <c r="AA3094" t="s">
        <v>1758</v>
      </c>
      <c r="AB3094" t="s">
        <v>7329</v>
      </c>
      <c r="AD3094" t="s">
        <v>2045</v>
      </c>
      <c r="AE3094" t="s">
        <v>2046</v>
      </c>
      <c r="AI3094" t="s">
        <v>1761</v>
      </c>
      <c r="AL3094" t="s">
        <v>7379</v>
      </c>
      <c r="AM3094">
        <v>6</v>
      </c>
      <c r="AN3094" t="s">
        <v>7561</v>
      </c>
      <c r="AO3094" t="s">
        <v>7562</v>
      </c>
      <c r="AP3094">
        <v>0</v>
      </c>
      <c r="AQ3094" s="388">
        <v>44605</v>
      </c>
      <c r="AS3094" t="s">
        <v>2806</v>
      </c>
      <c r="AT3094" s="388">
        <v>44609</v>
      </c>
      <c r="AU3094" t="s">
        <v>1756</v>
      </c>
      <c r="AV3094" t="s">
        <v>1756</v>
      </c>
      <c r="AZ3094" t="s">
        <v>2807</v>
      </c>
      <c r="BA3094" t="s">
        <v>1767</v>
      </c>
      <c r="BB3094" t="s">
        <v>8080</v>
      </c>
      <c r="BC3094" t="s">
        <v>8081</v>
      </c>
      <c r="BD3094" t="s">
        <v>1756</v>
      </c>
      <c r="BE3094" t="s">
        <v>7333</v>
      </c>
      <c r="BF3094" t="s">
        <v>823</v>
      </c>
    </row>
    <row r="3095" spans="1:58">
      <c r="A3095" t="s">
        <v>829</v>
      </c>
      <c r="B3095">
        <v>6</v>
      </c>
      <c r="C3095">
        <v>0</v>
      </c>
      <c r="D3095">
        <v>11490</v>
      </c>
      <c r="E3095" t="s">
        <v>8077</v>
      </c>
      <c r="F3095">
        <v>53510611</v>
      </c>
      <c r="G3095" t="s">
        <v>2041</v>
      </c>
      <c r="H3095">
        <v>0</v>
      </c>
      <c r="I3095" t="s">
        <v>2073</v>
      </c>
      <c r="J3095">
        <v>243.75</v>
      </c>
      <c r="K3095">
        <v>1</v>
      </c>
      <c r="L3095" t="s">
        <v>1755</v>
      </c>
      <c r="M3095" t="s">
        <v>1757</v>
      </c>
      <c r="N3095" t="s">
        <v>1757</v>
      </c>
      <c r="O3095" t="s">
        <v>1756</v>
      </c>
      <c r="P3095" t="s">
        <v>1756</v>
      </c>
      <c r="Q3095" s="387">
        <v>243.75</v>
      </c>
      <c r="R3095">
        <v>31.6875</v>
      </c>
      <c r="S3095">
        <v>275.4375</v>
      </c>
      <c r="T3095" s="388">
        <v>44600</v>
      </c>
      <c r="U3095">
        <v>0</v>
      </c>
      <c r="V3095" t="s">
        <v>837</v>
      </c>
      <c r="W3095" s="388">
        <v>44615</v>
      </c>
      <c r="X3095">
        <v>177</v>
      </c>
      <c r="Y3095">
        <v>0</v>
      </c>
      <c r="Z3095">
        <v>0</v>
      </c>
      <c r="AA3095" t="s">
        <v>1758</v>
      </c>
      <c r="AB3095" t="s">
        <v>7329</v>
      </c>
      <c r="AD3095" t="s">
        <v>2045</v>
      </c>
      <c r="AE3095" t="s">
        <v>2046</v>
      </c>
      <c r="AI3095" t="s">
        <v>1761</v>
      </c>
      <c r="AL3095" t="s">
        <v>7379</v>
      </c>
      <c r="AM3095">
        <v>6</v>
      </c>
      <c r="AN3095" t="s">
        <v>7561</v>
      </c>
      <c r="AO3095" t="s">
        <v>7562</v>
      </c>
      <c r="AP3095">
        <v>0</v>
      </c>
      <c r="AQ3095" s="388">
        <v>44605</v>
      </c>
      <c r="AS3095" t="s">
        <v>2806</v>
      </c>
      <c r="AT3095" s="388">
        <v>44609</v>
      </c>
      <c r="AU3095" t="s">
        <v>1756</v>
      </c>
      <c r="AV3095" t="s">
        <v>1756</v>
      </c>
      <c r="AZ3095" t="s">
        <v>2807</v>
      </c>
      <c r="BA3095" t="s">
        <v>1767</v>
      </c>
      <c r="BB3095" t="s">
        <v>8082</v>
      </c>
      <c r="BC3095" t="s">
        <v>8083</v>
      </c>
      <c r="BD3095" t="s">
        <v>1756</v>
      </c>
      <c r="BE3095" t="s">
        <v>7333</v>
      </c>
      <c r="BF3095" t="s">
        <v>823</v>
      </c>
    </row>
    <row r="3096" spans="1:58">
      <c r="A3096" t="s">
        <v>829</v>
      </c>
      <c r="B3096">
        <v>6</v>
      </c>
      <c r="C3096">
        <v>0</v>
      </c>
      <c r="D3096">
        <v>11490</v>
      </c>
      <c r="E3096" t="s">
        <v>8077</v>
      </c>
      <c r="F3096">
        <v>53510611</v>
      </c>
      <c r="G3096" t="s">
        <v>2041</v>
      </c>
      <c r="H3096">
        <v>0</v>
      </c>
      <c r="I3096" t="s">
        <v>7531</v>
      </c>
      <c r="J3096">
        <v>126.98</v>
      </c>
      <c r="K3096">
        <v>5</v>
      </c>
      <c r="L3096" t="s">
        <v>2063</v>
      </c>
      <c r="M3096" t="s">
        <v>1757</v>
      </c>
      <c r="N3096" t="s">
        <v>1757</v>
      </c>
      <c r="O3096" t="s">
        <v>1756</v>
      </c>
      <c r="P3096" t="s">
        <v>1756</v>
      </c>
      <c r="Q3096" s="387">
        <v>634.9</v>
      </c>
      <c r="R3096">
        <v>82.537000000000006</v>
      </c>
      <c r="S3096">
        <v>717.4369999999999</v>
      </c>
      <c r="T3096" s="388">
        <v>44600</v>
      </c>
      <c r="U3096">
        <v>0</v>
      </c>
      <c r="V3096" t="s">
        <v>837</v>
      </c>
      <c r="W3096" s="388">
        <v>44615</v>
      </c>
      <c r="X3096">
        <v>177</v>
      </c>
      <c r="Y3096">
        <v>0</v>
      </c>
      <c r="Z3096">
        <v>0</v>
      </c>
      <c r="AA3096" t="s">
        <v>1758</v>
      </c>
      <c r="AB3096" t="s">
        <v>7329</v>
      </c>
      <c r="AD3096" t="s">
        <v>2045</v>
      </c>
      <c r="AE3096" t="s">
        <v>2046</v>
      </c>
      <c r="AI3096" t="s">
        <v>1761</v>
      </c>
      <c r="AL3096" t="s">
        <v>7379</v>
      </c>
      <c r="AM3096">
        <v>6</v>
      </c>
      <c r="AN3096" t="s">
        <v>7561</v>
      </c>
      <c r="AO3096" t="s">
        <v>7562</v>
      </c>
      <c r="AP3096">
        <v>0</v>
      </c>
      <c r="AQ3096" s="388">
        <v>44605</v>
      </c>
      <c r="AS3096" t="s">
        <v>2806</v>
      </c>
      <c r="AT3096" s="388">
        <v>44609</v>
      </c>
      <c r="AU3096" t="s">
        <v>1756</v>
      </c>
      <c r="AV3096" t="s">
        <v>1756</v>
      </c>
      <c r="AZ3096" t="s">
        <v>2807</v>
      </c>
      <c r="BA3096" t="s">
        <v>1767</v>
      </c>
      <c r="BB3096" t="s">
        <v>8084</v>
      </c>
      <c r="BC3096" t="s">
        <v>8085</v>
      </c>
      <c r="BD3096" t="s">
        <v>1756</v>
      </c>
      <c r="BE3096" t="s">
        <v>7333</v>
      </c>
      <c r="BF3096" t="s">
        <v>823</v>
      </c>
    </row>
    <row r="3097" spans="1:58">
      <c r="A3097" t="s">
        <v>829</v>
      </c>
      <c r="B3097">
        <v>6</v>
      </c>
      <c r="C3097">
        <v>0</v>
      </c>
      <c r="D3097">
        <v>11488</v>
      </c>
      <c r="E3097" t="s">
        <v>8086</v>
      </c>
      <c r="F3097">
        <v>53510611</v>
      </c>
      <c r="G3097" t="s">
        <v>2041</v>
      </c>
      <c r="H3097">
        <v>0</v>
      </c>
      <c r="I3097" t="s">
        <v>2052</v>
      </c>
      <c r="J3097">
        <v>75</v>
      </c>
      <c r="K3097">
        <v>12</v>
      </c>
      <c r="L3097" t="s">
        <v>1771</v>
      </c>
      <c r="M3097" t="s">
        <v>1756</v>
      </c>
      <c r="N3097" t="s">
        <v>1756</v>
      </c>
      <c r="O3097" t="s">
        <v>2053</v>
      </c>
      <c r="P3097" t="s">
        <v>1757</v>
      </c>
      <c r="Q3097" s="387">
        <v>900</v>
      </c>
      <c r="R3097">
        <v>117</v>
      </c>
      <c r="S3097">
        <v>1016.9999999999999</v>
      </c>
      <c r="T3097" s="388">
        <v>44599</v>
      </c>
      <c r="U3097">
        <v>0</v>
      </c>
      <c r="V3097" t="s">
        <v>837</v>
      </c>
      <c r="W3097" s="388">
        <v>44615</v>
      </c>
      <c r="X3097">
        <v>177</v>
      </c>
      <c r="Y3097">
        <v>0</v>
      </c>
      <c r="Z3097">
        <v>0</v>
      </c>
      <c r="AA3097" t="s">
        <v>1758</v>
      </c>
      <c r="AB3097" t="s">
        <v>7329</v>
      </c>
      <c r="AD3097" t="s">
        <v>2045</v>
      </c>
      <c r="AE3097" t="s">
        <v>2046</v>
      </c>
      <c r="AI3097" t="s">
        <v>1761</v>
      </c>
      <c r="AL3097" t="s">
        <v>7379</v>
      </c>
      <c r="AM3097">
        <v>6</v>
      </c>
      <c r="AN3097" t="s">
        <v>2851</v>
      </c>
      <c r="AO3097" t="s">
        <v>2852</v>
      </c>
      <c r="AP3097">
        <v>0</v>
      </c>
      <c r="AQ3097" s="388">
        <v>44605</v>
      </c>
      <c r="AS3097" t="s">
        <v>2806</v>
      </c>
      <c r="AT3097" s="388">
        <v>44609</v>
      </c>
      <c r="AU3097" t="s">
        <v>1756</v>
      </c>
      <c r="AV3097" t="s">
        <v>1756</v>
      </c>
      <c r="AZ3097" t="s">
        <v>2807</v>
      </c>
      <c r="BA3097" t="s">
        <v>1767</v>
      </c>
      <c r="BB3097" t="s">
        <v>8087</v>
      </c>
      <c r="BC3097" t="s">
        <v>8088</v>
      </c>
      <c r="BD3097" t="s">
        <v>1756</v>
      </c>
      <c r="BE3097" t="s">
        <v>7333</v>
      </c>
      <c r="BF3097" t="s">
        <v>823</v>
      </c>
    </row>
    <row r="3098" spans="1:58">
      <c r="A3098" t="s">
        <v>829</v>
      </c>
      <c r="B3098">
        <v>6</v>
      </c>
      <c r="C3098">
        <v>0</v>
      </c>
      <c r="D3098">
        <v>11488</v>
      </c>
      <c r="E3098" t="s">
        <v>8086</v>
      </c>
      <c r="F3098">
        <v>53510611</v>
      </c>
      <c r="G3098" t="s">
        <v>2041</v>
      </c>
      <c r="H3098">
        <v>0</v>
      </c>
      <c r="I3098" t="s">
        <v>2052</v>
      </c>
      <c r="J3098">
        <v>75</v>
      </c>
      <c r="K3098">
        <v>12</v>
      </c>
      <c r="L3098" t="s">
        <v>1771</v>
      </c>
      <c r="M3098" t="s">
        <v>1756</v>
      </c>
      <c r="N3098" t="s">
        <v>1756</v>
      </c>
      <c r="O3098" t="s">
        <v>2053</v>
      </c>
      <c r="P3098" t="s">
        <v>1757</v>
      </c>
      <c r="Q3098" s="387">
        <v>900</v>
      </c>
      <c r="R3098">
        <v>117</v>
      </c>
      <c r="S3098">
        <v>1016.9999999999999</v>
      </c>
      <c r="T3098" s="388">
        <v>44599</v>
      </c>
      <c r="U3098">
        <v>0</v>
      </c>
      <c r="V3098" t="s">
        <v>837</v>
      </c>
      <c r="W3098" s="388">
        <v>44615</v>
      </c>
      <c r="X3098">
        <v>177</v>
      </c>
      <c r="Y3098">
        <v>0</v>
      </c>
      <c r="Z3098">
        <v>0</v>
      </c>
      <c r="AA3098" t="s">
        <v>1758</v>
      </c>
      <c r="AB3098" t="s">
        <v>7329</v>
      </c>
      <c r="AD3098" t="s">
        <v>2045</v>
      </c>
      <c r="AE3098" t="s">
        <v>2046</v>
      </c>
      <c r="AI3098" t="s">
        <v>1761</v>
      </c>
      <c r="AL3098" t="s">
        <v>7379</v>
      </c>
      <c r="AM3098">
        <v>6</v>
      </c>
      <c r="AN3098" t="s">
        <v>2851</v>
      </c>
      <c r="AO3098" t="s">
        <v>2852</v>
      </c>
      <c r="AP3098">
        <v>0</v>
      </c>
      <c r="AQ3098" s="388">
        <v>44605</v>
      </c>
      <c r="AS3098" t="s">
        <v>2806</v>
      </c>
      <c r="AT3098" s="388">
        <v>44609</v>
      </c>
      <c r="AU3098" t="s">
        <v>1756</v>
      </c>
      <c r="AV3098" t="s">
        <v>1756</v>
      </c>
      <c r="AZ3098" t="s">
        <v>2807</v>
      </c>
      <c r="BA3098" t="s">
        <v>1767</v>
      </c>
      <c r="BB3098" t="s">
        <v>8087</v>
      </c>
      <c r="BC3098" t="s">
        <v>8088</v>
      </c>
      <c r="BD3098" t="s">
        <v>1756</v>
      </c>
      <c r="BE3098" t="s">
        <v>7333</v>
      </c>
      <c r="BF3098" t="s">
        <v>823</v>
      </c>
    </row>
    <row r="3099" spans="1:58">
      <c r="A3099" t="s">
        <v>829</v>
      </c>
      <c r="B3099">
        <v>6</v>
      </c>
      <c r="C3099">
        <v>0</v>
      </c>
      <c r="D3099">
        <v>11488</v>
      </c>
      <c r="E3099" t="s">
        <v>8086</v>
      </c>
      <c r="F3099">
        <v>53510611</v>
      </c>
      <c r="G3099" t="s">
        <v>2041</v>
      </c>
      <c r="H3099">
        <v>0</v>
      </c>
      <c r="I3099" t="s">
        <v>2052</v>
      </c>
      <c r="J3099">
        <v>75</v>
      </c>
      <c r="K3099">
        <v>5</v>
      </c>
      <c r="L3099" t="s">
        <v>1771</v>
      </c>
      <c r="M3099" t="s">
        <v>1756</v>
      </c>
      <c r="N3099" t="s">
        <v>1756</v>
      </c>
      <c r="O3099" t="s">
        <v>2053</v>
      </c>
      <c r="P3099" t="s">
        <v>1757</v>
      </c>
      <c r="Q3099" s="387">
        <v>375</v>
      </c>
      <c r="R3099">
        <v>48.75</v>
      </c>
      <c r="S3099">
        <v>423.74999999999994</v>
      </c>
      <c r="T3099" s="388">
        <v>44599</v>
      </c>
      <c r="U3099">
        <v>0</v>
      </c>
      <c r="V3099" t="s">
        <v>837</v>
      </c>
      <c r="W3099" s="388">
        <v>44615</v>
      </c>
      <c r="X3099">
        <v>177</v>
      </c>
      <c r="Y3099">
        <v>0</v>
      </c>
      <c r="Z3099">
        <v>0</v>
      </c>
      <c r="AA3099" t="s">
        <v>1758</v>
      </c>
      <c r="AB3099" t="s">
        <v>7329</v>
      </c>
      <c r="AD3099" t="s">
        <v>2045</v>
      </c>
      <c r="AE3099" t="s">
        <v>2046</v>
      </c>
      <c r="AI3099" t="s">
        <v>1761</v>
      </c>
      <c r="AL3099" t="s">
        <v>7379</v>
      </c>
      <c r="AM3099">
        <v>6</v>
      </c>
      <c r="AN3099" t="s">
        <v>2851</v>
      </c>
      <c r="AO3099" t="s">
        <v>2852</v>
      </c>
      <c r="AP3099">
        <v>0</v>
      </c>
      <c r="AQ3099" s="388">
        <v>44605</v>
      </c>
      <c r="AS3099" t="s">
        <v>2806</v>
      </c>
      <c r="AT3099" s="388">
        <v>44609</v>
      </c>
      <c r="AU3099" t="s">
        <v>1756</v>
      </c>
      <c r="AV3099" t="s">
        <v>1756</v>
      </c>
      <c r="AZ3099" t="s">
        <v>2807</v>
      </c>
      <c r="BA3099" t="s">
        <v>1767</v>
      </c>
      <c r="BB3099" t="s">
        <v>8089</v>
      </c>
      <c r="BC3099" t="s">
        <v>8090</v>
      </c>
      <c r="BD3099" t="s">
        <v>1756</v>
      </c>
      <c r="BE3099" t="s">
        <v>7333</v>
      </c>
      <c r="BF3099" t="s">
        <v>823</v>
      </c>
    </row>
    <row r="3100" spans="1:58">
      <c r="A3100" t="s">
        <v>829</v>
      </c>
      <c r="B3100">
        <v>6</v>
      </c>
      <c r="C3100">
        <v>0</v>
      </c>
      <c r="D3100">
        <v>11488</v>
      </c>
      <c r="E3100" t="s">
        <v>8086</v>
      </c>
      <c r="F3100">
        <v>53510611</v>
      </c>
      <c r="G3100" t="s">
        <v>2041</v>
      </c>
      <c r="H3100">
        <v>0</v>
      </c>
      <c r="I3100" t="s">
        <v>2056</v>
      </c>
      <c r="J3100">
        <v>210</v>
      </c>
      <c r="K3100">
        <v>3</v>
      </c>
      <c r="L3100" t="s">
        <v>1755</v>
      </c>
      <c r="M3100" t="s">
        <v>1756</v>
      </c>
      <c r="N3100" t="s">
        <v>1756</v>
      </c>
      <c r="P3100" t="s">
        <v>1757</v>
      </c>
      <c r="Q3100" s="387">
        <v>630</v>
      </c>
      <c r="R3100">
        <v>81.900000000000006</v>
      </c>
      <c r="S3100">
        <v>711.9</v>
      </c>
      <c r="T3100" s="388">
        <v>44599</v>
      </c>
      <c r="U3100">
        <v>0</v>
      </c>
      <c r="V3100" t="s">
        <v>837</v>
      </c>
      <c r="W3100" s="388">
        <v>44615</v>
      </c>
      <c r="X3100">
        <v>177</v>
      </c>
      <c r="Y3100">
        <v>0</v>
      </c>
      <c r="Z3100">
        <v>0</v>
      </c>
      <c r="AA3100" t="s">
        <v>1758</v>
      </c>
      <c r="AB3100" t="s">
        <v>7329</v>
      </c>
      <c r="AD3100" t="s">
        <v>2045</v>
      </c>
      <c r="AE3100" t="s">
        <v>2046</v>
      </c>
      <c r="AI3100" t="s">
        <v>1761</v>
      </c>
      <c r="AL3100" t="s">
        <v>7379</v>
      </c>
      <c r="AM3100">
        <v>6</v>
      </c>
      <c r="AN3100" t="s">
        <v>2851</v>
      </c>
      <c r="AO3100" t="s">
        <v>2852</v>
      </c>
      <c r="AP3100">
        <v>0</v>
      </c>
      <c r="AQ3100" s="388">
        <v>44605</v>
      </c>
      <c r="AS3100" t="s">
        <v>2806</v>
      </c>
      <c r="AT3100" s="388">
        <v>44609</v>
      </c>
      <c r="AU3100" t="s">
        <v>1756</v>
      </c>
      <c r="AV3100" t="s">
        <v>1756</v>
      </c>
      <c r="AZ3100" t="s">
        <v>2807</v>
      </c>
      <c r="BA3100" t="s">
        <v>1767</v>
      </c>
      <c r="BB3100" t="s">
        <v>8091</v>
      </c>
      <c r="BC3100" t="s">
        <v>8092</v>
      </c>
      <c r="BD3100" t="s">
        <v>1756</v>
      </c>
      <c r="BE3100" t="s">
        <v>7333</v>
      </c>
      <c r="BF3100" t="s">
        <v>823</v>
      </c>
    </row>
    <row r="3101" spans="1:58">
      <c r="A3101" t="s">
        <v>829</v>
      </c>
      <c r="B3101">
        <v>6</v>
      </c>
      <c r="C3101">
        <v>0</v>
      </c>
      <c r="D3101">
        <v>11488</v>
      </c>
      <c r="E3101" t="s">
        <v>8086</v>
      </c>
      <c r="F3101">
        <v>53510611</v>
      </c>
      <c r="G3101" t="s">
        <v>2041</v>
      </c>
      <c r="H3101">
        <v>0</v>
      </c>
      <c r="I3101" t="s">
        <v>7382</v>
      </c>
      <c r="J3101">
        <v>80</v>
      </c>
      <c r="K3101">
        <v>12</v>
      </c>
      <c r="M3101" t="s">
        <v>1757</v>
      </c>
      <c r="N3101" t="s">
        <v>1757</v>
      </c>
      <c r="O3101" t="s">
        <v>1756</v>
      </c>
      <c r="P3101" t="s">
        <v>1756</v>
      </c>
      <c r="Q3101" s="387">
        <v>960</v>
      </c>
      <c r="R3101">
        <v>124.80000000000001</v>
      </c>
      <c r="S3101">
        <v>1084.8</v>
      </c>
      <c r="T3101" s="388">
        <v>44599</v>
      </c>
      <c r="U3101">
        <v>0</v>
      </c>
      <c r="V3101" t="s">
        <v>837</v>
      </c>
      <c r="W3101" s="388">
        <v>44615</v>
      </c>
      <c r="X3101">
        <v>177</v>
      </c>
      <c r="Y3101">
        <v>0</v>
      </c>
      <c r="Z3101">
        <v>0</v>
      </c>
      <c r="AA3101" t="s">
        <v>1758</v>
      </c>
      <c r="AB3101" t="s">
        <v>7329</v>
      </c>
      <c r="AD3101" t="s">
        <v>2045</v>
      </c>
      <c r="AE3101" t="s">
        <v>2046</v>
      </c>
      <c r="AI3101" t="s">
        <v>1761</v>
      </c>
      <c r="AL3101" t="s">
        <v>7379</v>
      </c>
      <c r="AM3101">
        <v>6</v>
      </c>
      <c r="AN3101" t="s">
        <v>2851</v>
      </c>
      <c r="AO3101" t="s">
        <v>2852</v>
      </c>
      <c r="AP3101">
        <v>0</v>
      </c>
      <c r="AQ3101" s="388">
        <v>44605</v>
      </c>
      <c r="AS3101" t="s">
        <v>2806</v>
      </c>
      <c r="AT3101" s="388">
        <v>44609</v>
      </c>
      <c r="AU3101" t="s">
        <v>1756</v>
      </c>
      <c r="AV3101" t="s">
        <v>1756</v>
      </c>
      <c r="AZ3101" t="s">
        <v>2807</v>
      </c>
      <c r="BA3101" t="s">
        <v>1767</v>
      </c>
      <c r="BB3101" t="s">
        <v>8093</v>
      </c>
      <c r="BC3101" t="s">
        <v>8094</v>
      </c>
      <c r="BD3101" t="s">
        <v>1756</v>
      </c>
      <c r="BE3101" t="s">
        <v>7333</v>
      </c>
      <c r="BF3101" t="s">
        <v>823</v>
      </c>
    </row>
    <row r="3102" spans="1:58">
      <c r="A3102" t="s">
        <v>829</v>
      </c>
      <c r="B3102">
        <v>6</v>
      </c>
      <c r="C3102">
        <v>0</v>
      </c>
      <c r="D3102">
        <v>11488</v>
      </c>
      <c r="E3102" t="s">
        <v>8086</v>
      </c>
      <c r="F3102">
        <v>53510611</v>
      </c>
      <c r="G3102" t="s">
        <v>2041</v>
      </c>
      <c r="H3102">
        <v>0</v>
      </c>
      <c r="I3102" t="s">
        <v>2073</v>
      </c>
      <c r="J3102">
        <v>243.75</v>
      </c>
      <c r="K3102">
        <v>1</v>
      </c>
      <c r="L3102" t="s">
        <v>1755</v>
      </c>
      <c r="M3102" t="s">
        <v>2074</v>
      </c>
      <c r="N3102" t="s">
        <v>1757</v>
      </c>
      <c r="O3102" t="s">
        <v>1756</v>
      </c>
      <c r="P3102" t="s">
        <v>1756</v>
      </c>
      <c r="Q3102" s="387">
        <v>243.75</v>
      </c>
      <c r="R3102">
        <v>31.6875</v>
      </c>
      <c r="S3102">
        <v>275.4375</v>
      </c>
      <c r="T3102" s="388">
        <v>44599</v>
      </c>
      <c r="U3102">
        <v>0</v>
      </c>
      <c r="V3102" t="s">
        <v>837</v>
      </c>
      <c r="W3102" s="388">
        <v>44615</v>
      </c>
      <c r="X3102">
        <v>177</v>
      </c>
      <c r="Y3102">
        <v>0</v>
      </c>
      <c r="Z3102">
        <v>0</v>
      </c>
      <c r="AA3102" t="s">
        <v>1758</v>
      </c>
      <c r="AB3102" t="s">
        <v>7329</v>
      </c>
      <c r="AD3102" t="s">
        <v>2045</v>
      </c>
      <c r="AE3102" t="s">
        <v>2046</v>
      </c>
      <c r="AI3102" t="s">
        <v>1761</v>
      </c>
      <c r="AL3102" t="s">
        <v>7379</v>
      </c>
      <c r="AM3102">
        <v>6</v>
      </c>
      <c r="AN3102" t="s">
        <v>2851</v>
      </c>
      <c r="AO3102" t="s">
        <v>2852</v>
      </c>
      <c r="AP3102">
        <v>0</v>
      </c>
      <c r="AQ3102" s="388">
        <v>44605</v>
      </c>
      <c r="AS3102" t="s">
        <v>2806</v>
      </c>
      <c r="AT3102" s="388">
        <v>44609</v>
      </c>
      <c r="AU3102" t="s">
        <v>1756</v>
      </c>
      <c r="AV3102" t="s">
        <v>1756</v>
      </c>
      <c r="AZ3102" t="s">
        <v>2807</v>
      </c>
      <c r="BA3102" t="s">
        <v>1767</v>
      </c>
      <c r="BB3102" t="s">
        <v>8095</v>
      </c>
      <c r="BC3102" t="s">
        <v>8096</v>
      </c>
      <c r="BD3102" t="s">
        <v>1756</v>
      </c>
      <c r="BE3102" t="s">
        <v>7333</v>
      </c>
      <c r="BF3102" t="s">
        <v>823</v>
      </c>
    </row>
    <row r="3103" spans="1:58">
      <c r="A3103" t="s">
        <v>829</v>
      </c>
      <c r="B3103">
        <v>6</v>
      </c>
      <c r="C3103">
        <v>0</v>
      </c>
      <c r="D3103">
        <v>11488</v>
      </c>
      <c r="E3103" t="s">
        <v>8086</v>
      </c>
      <c r="F3103">
        <v>53510611</v>
      </c>
      <c r="G3103" t="s">
        <v>2041</v>
      </c>
      <c r="H3103">
        <v>0</v>
      </c>
      <c r="I3103" t="s">
        <v>2073</v>
      </c>
      <c r="J3103">
        <v>243.75</v>
      </c>
      <c r="K3103">
        <v>1</v>
      </c>
      <c r="L3103" t="s">
        <v>1755</v>
      </c>
      <c r="M3103" t="s">
        <v>2074</v>
      </c>
      <c r="N3103" t="s">
        <v>1757</v>
      </c>
      <c r="O3103" t="s">
        <v>1756</v>
      </c>
      <c r="P3103" t="s">
        <v>1756</v>
      </c>
      <c r="Q3103" s="387">
        <v>243.75</v>
      </c>
      <c r="R3103">
        <v>31.6875</v>
      </c>
      <c r="S3103">
        <v>275.4375</v>
      </c>
      <c r="T3103" s="388">
        <v>44599</v>
      </c>
      <c r="U3103">
        <v>0</v>
      </c>
      <c r="V3103" t="s">
        <v>837</v>
      </c>
      <c r="W3103" s="388">
        <v>44615</v>
      </c>
      <c r="X3103">
        <v>177</v>
      </c>
      <c r="Y3103">
        <v>0</v>
      </c>
      <c r="Z3103">
        <v>0</v>
      </c>
      <c r="AA3103" t="s">
        <v>1758</v>
      </c>
      <c r="AB3103" t="s">
        <v>7329</v>
      </c>
      <c r="AD3103" t="s">
        <v>2045</v>
      </c>
      <c r="AE3103" t="s">
        <v>2046</v>
      </c>
      <c r="AI3103" t="s">
        <v>1761</v>
      </c>
      <c r="AL3103" t="s">
        <v>7379</v>
      </c>
      <c r="AM3103">
        <v>6</v>
      </c>
      <c r="AN3103" t="s">
        <v>2851</v>
      </c>
      <c r="AO3103" t="s">
        <v>2852</v>
      </c>
      <c r="AP3103">
        <v>0</v>
      </c>
      <c r="AQ3103" s="388">
        <v>44605</v>
      </c>
      <c r="AS3103" t="s">
        <v>2806</v>
      </c>
      <c r="AT3103" s="388">
        <v>44609</v>
      </c>
      <c r="AU3103" t="s">
        <v>1756</v>
      </c>
      <c r="AV3103" t="s">
        <v>1756</v>
      </c>
      <c r="AZ3103" t="s">
        <v>2807</v>
      </c>
      <c r="BA3103" t="s">
        <v>1767</v>
      </c>
      <c r="BB3103" t="s">
        <v>8095</v>
      </c>
      <c r="BC3103" t="s">
        <v>8096</v>
      </c>
      <c r="BD3103" t="s">
        <v>1756</v>
      </c>
      <c r="BE3103" t="s">
        <v>7333</v>
      </c>
      <c r="BF3103" t="s">
        <v>823</v>
      </c>
    </row>
    <row r="3104" spans="1:58">
      <c r="A3104" t="s">
        <v>829</v>
      </c>
      <c r="B3104">
        <v>6</v>
      </c>
      <c r="C3104">
        <v>0</v>
      </c>
      <c r="D3104">
        <v>11488</v>
      </c>
      <c r="E3104" t="s">
        <v>8086</v>
      </c>
      <c r="F3104">
        <v>53510611</v>
      </c>
      <c r="G3104" t="s">
        <v>2041</v>
      </c>
      <c r="H3104">
        <v>0</v>
      </c>
      <c r="I3104" t="s">
        <v>7531</v>
      </c>
      <c r="J3104">
        <v>126.98</v>
      </c>
      <c r="K3104">
        <v>4</v>
      </c>
      <c r="L3104" t="s">
        <v>2063</v>
      </c>
      <c r="M3104" t="s">
        <v>7532</v>
      </c>
      <c r="N3104" t="s">
        <v>1757</v>
      </c>
      <c r="O3104" t="s">
        <v>1756</v>
      </c>
      <c r="P3104" t="s">
        <v>1756</v>
      </c>
      <c r="Q3104" s="387">
        <v>507.92</v>
      </c>
      <c r="R3104">
        <v>66.029600000000002</v>
      </c>
      <c r="S3104">
        <v>573.94959999999992</v>
      </c>
      <c r="T3104" s="388">
        <v>44599</v>
      </c>
      <c r="U3104">
        <v>0</v>
      </c>
      <c r="V3104" t="s">
        <v>837</v>
      </c>
      <c r="W3104" s="388">
        <v>44615</v>
      </c>
      <c r="X3104">
        <v>177</v>
      </c>
      <c r="Y3104">
        <v>0</v>
      </c>
      <c r="Z3104">
        <v>0</v>
      </c>
      <c r="AA3104" t="s">
        <v>1758</v>
      </c>
      <c r="AB3104" t="s">
        <v>7329</v>
      </c>
      <c r="AD3104" t="s">
        <v>2045</v>
      </c>
      <c r="AE3104" t="s">
        <v>2046</v>
      </c>
      <c r="AI3104" t="s">
        <v>1761</v>
      </c>
      <c r="AL3104" t="s">
        <v>7379</v>
      </c>
      <c r="AM3104">
        <v>6</v>
      </c>
      <c r="AN3104" t="s">
        <v>2851</v>
      </c>
      <c r="AO3104" t="s">
        <v>2852</v>
      </c>
      <c r="AP3104">
        <v>0</v>
      </c>
      <c r="AQ3104" s="388">
        <v>44605</v>
      </c>
      <c r="AS3104" t="s">
        <v>2806</v>
      </c>
      <c r="AT3104" s="388">
        <v>44609</v>
      </c>
      <c r="AU3104" t="s">
        <v>1756</v>
      </c>
      <c r="AV3104" t="s">
        <v>1756</v>
      </c>
      <c r="AZ3104" t="s">
        <v>2807</v>
      </c>
      <c r="BA3104" t="s">
        <v>1767</v>
      </c>
      <c r="BB3104" t="s">
        <v>8097</v>
      </c>
      <c r="BC3104" t="s">
        <v>8098</v>
      </c>
      <c r="BD3104" t="s">
        <v>1756</v>
      </c>
      <c r="BE3104" t="s">
        <v>7333</v>
      </c>
      <c r="BF3104" t="s">
        <v>823</v>
      </c>
    </row>
    <row r="3105" spans="1:58">
      <c r="A3105" t="s">
        <v>829</v>
      </c>
      <c r="B3105">
        <v>6</v>
      </c>
      <c r="C3105">
        <v>0</v>
      </c>
      <c r="D3105">
        <v>11488</v>
      </c>
      <c r="E3105" t="s">
        <v>8086</v>
      </c>
      <c r="F3105">
        <v>53510611</v>
      </c>
      <c r="G3105" t="s">
        <v>2041</v>
      </c>
      <c r="H3105">
        <v>0</v>
      </c>
      <c r="I3105" t="s">
        <v>2247</v>
      </c>
      <c r="J3105">
        <v>131.47999999999999</v>
      </c>
      <c r="K3105">
        <v>9</v>
      </c>
      <c r="L3105" t="s">
        <v>2063</v>
      </c>
      <c r="M3105" t="s">
        <v>2248</v>
      </c>
      <c r="N3105" t="s">
        <v>1757</v>
      </c>
      <c r="O3105" t="s">
        <v>1756</v>
      </c>
      <c r="P3105" t="s">
        <v>1756</v>
      </c>
      <c r="Q3105" s="387">
        <v>1183.32</v>
      </c>
      <c r="R3105">
        <v>153.83160000000001</v>
      </c>
      <c r="S3105">
        <v>1337.1515999999997</v>
      </c>
      <c r="T3105" s="388">
        <v>44599</v>
      </c>
      <c r="U3105">
        <v>0</v>
      </c>
      <c r="V3105" t="s">
        <v>837</v>
      </c>
      <c r="W3105" s="388">
        <v>44615</v>
      </c>
      <c r="X3105">
        <v>177</v>
      </c>
      <c r="Y3105">
        <v>0</v>
      </c>
      <c r="Z3105">
        <v>0</v>
      </c>
      <c r="AA3105" t="s">
        <v>1758</v>
      </c>
      <c r="AB3105" t="s">
        <v>7329</v>
      </c>
      <c r="AD3105" t="s">
        <v>2045</v>
      </c>
      <c r="AE3105" t="s">
        <v>2046</v>
      </c>
      <c r="AI3105" t="s">
        <v>1761</v>
      </c>
      <c r="AL3105" t="s">
        <v>7379</v>
      </c>
      <c r="AM3105">
        <v>6</v>
      </c>
      <c r="AN3105" t="s">
        <v>2851</v>
      </c>
      <c r="AO3105" t="s">
        <v>2852</v>
      </c>
      <c r="AP3105">
        <v>0</v>
      </c>
      <c r="AQ3105" s="388">
        <v>44605</v>
      </c>
      <c r="AS3105" t="s">
        <v>2806</v>
      </c>
      <c r="AT3105" s="388">
        <v>44609</v>
      </c>
      <c r="AU3105" t="s">
        <v>1756</v>
      </c>
      <c r="AV3105" t="s">
        <v>1756</v>
      </c>
      <c r="AZ3105" t="s">
        <v>2807</v>
      </c>
      <c r="BA3105" t="s">
        <v>1767</v>
      </c>
      <c r="BB3105" t="s">
        <v>8099</v>
      </c>
      <c r="BC3105" t="s">
        <v>8100</v>
      </c>
      <c r="BD3105" t="s">
        <v>1756</v>
      </c>
      <c r="BE3105" t="s">
        <v>7333</v>
      </c>
      <c r="BF3105" t="s">
        <v>823</v>
      </c>
    </row>
    <row r="3106" spans="1:58">
      <c r="A3106" t="s">
        <v>829</v>
      </c>
      <c r="B3106">
        <v>6</v>
      </c>
      <c r="C3106">
        <v>0</v>
      </c>
      <c r="D3106">
        <v>11487</v>
      </c>
      <c r="E3106" t="s">
        <v>8101</v>
      </c>
      <c r="F3106">
        <v>53510611</v>
      </c>
      <c r="G3106" t="s">
        <v>2041</v>
      </c>
      <c r="H3106">
        <v>0</v>
      </c>
      <c r="I3106" t="s">
        <v>2052</v>
      </c>
      <c r="J3106">
        <v>75</v>
      </c>
      <c r="K3106">
        <v>12</v>
      </c>
      <c r="L3106" t="s">
        <v>1771</v>
      </c>
      <c r="M3106" t="s">
        <v>1756</v>
      </c>
      <c r="N3106" t="s">
        <v>1756</v>
      </c>
      <c r="O3106" t="s">
        <v>1757</v>
      </c>
      <c r="P3106" t="s">
        <v>1757</v>
      </c>
      <c r="Q3106" s="387">
        <v>900</v>
      </c>
      <c r="R3106">
        <v>117</v>
      </c>
      <c r="S3106">
        <v>1016.9999999999999</v>
      </c>
      <c r="T3106" s="388">
        <v>44599</v>
      </c>
      <c r="U3106">
        <v>0</v>
      </c>
      <c r="V3106" t="s">
        <v>837</v>
      </c>
      <c r="W3106" s="388">
        <v>44615</v>
      </c>
      <c r="X3106">
        <v>177</v>
      </c>
      <c r="Y3106">
        <v>0</v>
      </c>
      <c r="Z3106">
        <v>0</v>
      </c>
      <c r="AA3106" t="s">
        <v>1758</v>
      </c>
      <c r="AB3106" t="s">
        <v>7329</v>
      </c>
      <c r="AD3106" t="s">
        <v>2045</v>
      </c>
      <c r="AE3106" t="s">
        <v>2046</v>
      </c>
      <c r="AI3106" t="s">
        <v>1761</v>
      </c>
      <c r="AL3106" t="s">
        <v>7379</v>
      </c>
      <c r="AM3106">
        <v>6</v>
      </c>
      <c r="AN3106" t="s">
        <v>7364</v>
      </c>
      <c r="AO3106" t="s">
        <v>7365</v>
      </c>
      <c r="AP3106">
        <v>0</v>
      </c>
      <c r="AQ3106" s="388">
        <v>44605</v>
      </c>
      <c r="AS3106" t="s">
        <v>2806</v>
      </c>
      <c r="AT3106" s="388">
        <v>44609</v>
      </c>
      <c r="AU3106" t="s">
        <v>1756</v>
      </c>
      <c r="AV3106" t="s">
        <v>1756</v>
      </c>
      <c r="AZ3106" t="s">
        <v>2807</v>
      </c>
      <c r="BA3106" t="s">
        <v>1767</v>
      </c>
      <c r="BB3106" t="s">
        <v>8102</v>
      </c>
      <c r="BC3106" t="s">
        <v>8103</v>
      </c>
      <c r="BD3106" t="s">
        <v>1756</v>
      </c>
      <c r="BE3106" t="s">
        <v>7333</v>
      </c>
      <c r="BF3106" t="s">
        <v>823</v>
      </c>
    </row>
    <row r="3107" spans="1:58">
      <c r="A3107" t="s">
        <v>829</v>
      </c>
      <c r="B3107">
        <v>6</v>
      </c>
      <c r="C3107">
        <v>0</v>
      </c>
      <c r="D3107">
        <v>11487</v>
      </c>
      <c r="E3107" t="s">
        <v>8101</v>
      </c>
      <c r="F3107">
        <v>53510611</v>
      </c>
      <c r="G3107" t="s">
        <v>2041</v>
      </c>
      <c r="H3107">
        <v>0</v>
      </c>
      <c r="I3107" t="s">
        <v>2056</v>
      </c>
      <c r="J3107">
        <v>210</v>
      </c>
      <c r="K3107">
        <v>1</v>
      </c>
      <c r="L3107" t="s">
        <v>1755</v>
      </c>
      <c r="M3107" t="s">
        <v>1756</v>
      </c>
      <c r="N3107" t="s">
        <v>1756</v>
      </c>
      <c r="O3107" t="s">
        <v>1757</v>
      </c>
      <c r="P3107" t="s">
        <v>1757</v>
      </c>
      <c r="Q3107" s="387">
        <v>210</v>
      </c>
      <c r="R3107">
        <v>27.3</v>
      </c>
      <c r="S3107">
        <v>237.29999999999998</v>
      </c>
      <c r="T3107" s="388">
        <v>44599</v>
      </c>
      <c r="U3107">
        <v>0</v>
      </c>
      <c r="V3107" t="s">
        <v>837</v>
      </c>
      <c r="W3107" s="388">
        <v>44615</v>
      </c>
      <c r="X3107">
        <v>177</v>
      </c>
      <c r="Y3107">
        <v>0</v>
      </c>
      <c r="Z3107">
        <v>0</v>
      </c>
      <c r="AA3107" t="s">
        <v>1758</v>
      </c>
      <c r="AB3107" t="s">
        <v>7329</v>
      </c>
      <c r="AD3107" t="s">
        <v>2045</v>
      </c>
      <c r="AE3107" t="s">
        <v>2046</v>
      </c>
      <c r="AI3107" t="s">
        <v>1761</v>
      </c>
      <c r="AL3107" t="s">
        <v>7379</v>
      </c>
      <c r="AM3107">
        <v>6</v>
      </c>
      <c r="AN3107" t="s">
        <v>7364</v>
      </c>
      <c r="AO3107" t="s">
        <v>7365</v>
      </c>
      <c r="AP3107">
        <v>0</v>
      </c>
      <c r="AQ3107" s="388">
        <v>44605</v>
      </c>
      <c r="AS3107" t="s">
        <v>2806</v>
      </c>
      <c r="AT3107" s="388">
        <v>44609</v>
      </c>
      <c r="AU3107" t="s">
        <v>1756</v>
      </c>
      <c r="AV3107" t="s">
        <v>1756</v>
      </c>
      <c r="AZ3107" t="s">
        <v>2807</v>
      </c>
      <c r="BA3107" t="s">
        <v>1767</v>
      </c>
      <c r="BB3107" t="s">
        <v>8104</v>
      </c>
      <c r="BC3107" t="s">
        <v>8105</v>
      </c>
      <c r="BD3107" t="s">
        <v>1756</v>
      </c>
      <c r="BE3107" t="s">
        <v>7333</v>
      </c>
      <c r="BF3107" t="s">
        <v>823</v>
      </c>
    </row>
    <row r="3108" spans="1:58">
      <c r="A3108" t="s">
        <v>829</v>
      </c>
      <c r="B3108">
        <v>6</v>
      </c>
      <c r="C3108">
        <v>0</v>
      </c>
      <c r="D3108">
        <v>11487</v>
      </c>
      <c r="E3108" t="s">
        <v>8101</v>
      </c>
      <c r="F3108">
        <v>53510611</v>
      </c>
      <c r="G3108" t="s">
        <v>2041</v>
      </c>
      <c r="H3108">
        <v>0</v>
      </c>
      <c r="I3108" t="s">
        <v>2073</v>
      </c>
      <c r="J3108">
        <v>243.75</v>
      </c>
      <c r="K3108">
        <v>1</v>
      </c>
      <c r="L3108" t="s">
        <v>1755</v>
      </c>
      <c r="M3108" t="s">
        <v>1757</v>
      </c>
      <c r="N3108" t="s">
        <v>1757</v>
      </c>
      <c r="O3108" t="s">
        <v>1756</v>
      </c>
      <c r="P3108" t="s">
        <v>1756</v>
      </c>
      <c r="Q3108" s="387">
        <v>243.75</v>
      </c>
      <c r="R3108">
        <v>31.6875</v>
      </c>
      <c r="S3108">
        <v>275.4375</v>
      </c>
      <c r="T3108" s="388">
        <v>44599</v>
      </c>
      <c r="U3108">
        <v>0</v>
      </c>
      <c r="V3108" t="s">
        <v>837</v>
      </c>
      <c r="W3108" s="388">
        <v>44615</v>
      </c>
      <c r="X3108">
        <v>177</v>
      </c>
      <c r="Y3108">
        <v>0</v>
      </c>
      <c r="Z3108">
        <v>0</v>
      </c>
      <c r="AA3108" t="s">
        <v>1758</v>
      </c>
      <c r="AB3108" t="s">
        <v>7329</v>
      </c>
      <c r="AD3108" t="s">
        <v>2045</v>
      </c>
      <c r="AE3108" t="s">
        <v>2046</v>
      </c>
      <c r="AI3108" t="s">
        <v>1761</v>
      </c>
      <c r="AL3108" t="s">
        <v>7379</v>
      </c>
      <c r="AM3108">
        <v>6</v>
      </c>
      <c r="AN3108" t="s">
        <v>7364</v>
      </c>
      <c r="AO3108" t="s">
        <v>7365</v>
      </c>
      <c r="AP3108">
        <v>0</v>
      </c>
      <c r="AQ3108" s="388">
        <v>44605</v>
      </c>
      <c r="AS3108" t="s">
        <v>2806</v>
      </c>
      <c r="AT3108" s="388">
        <v>44609</v>
      </c>
      <c r="AU3108" t="s">
        <v>1756</v>
      </c>
      <c r="AV3108" t="s">
        <v>1756</v>
      </c>
      <c r="AZ3108" t="s">
        <v>2807</v>
      </c>
      <c r="BA3108" t="s">
        <v>1767</v>
      </c>
      <c r="BB3108" t="s">
        <v>8106</v>
      </c>
      <c r="BC3108" t="s">
        <v>8107</v>
      </c>
      <c r="BD3108" t="s">
        <v>1756</v>
      </c>
      <c r="BE3108" t="s">
        <v>7333</v>
      </c>
      <c r="BF3108" t="s">
        <v>823</v>
      </c>
    </row>
    <row r="3109" spans="1:58">
      <c r="A3109" t="s">
        <v>829</v>
      </c>
      <c r="B3109">
        <v>6</v>
      </c>
      <c r="C3109">
        <v>0</v>
      </c>
      <c r="D3109">
        <v>11487</v>
      </c>
      <c r="E3109" t="s">
        <v>8101</v>
      </c>
      <c r="F3109">
        <v>53510611</v>
      </c>
      <c r="G3109" t="s">
        <v>2041</v>
      </c>
      <c r="H3109">
        <v>0</v>
      </c>
      <c r="I3109" t="s">
        <v>7531</v>
      </c>
      <c r="J3109">
        <v>126.98</v>
      </c>
      <c r="K3109">
        <v>11</v>
      </c>
      <c r="L3109" t="s">
        <v>2063</v>
      </c>
      <c r="M3109" t="s">
        <v>1757</v>
      </c>
      <c r="N3109" t="s">
        <v>1757</v>
      </c>
      <c r="O3109" t="s">
        <v>1756</v>
      </c>
      <c r="P3109" t="s">
        <v>1756</v>
      </c>
      <c r="Q3109" s="387">
        <v>1396.78</v>
      </c>
      <c r="R3109">
        <v>181.5814</v>
      </c>
      <c r="S3109">
        <v>1578.3613999999998</v>
      </c>
      <c r="T3109" s="388">
        <v>44599</v>
      </c>
      <c r="U3109">
        <v>0</v>
      </c>
      <c r="V3109" t="s">
        <v>837</v>
      </c>
      <c r="W3109" s="388">
        <v>44615</v>
      </c>
      <c r="X3109">
        <v>177</v>
      </c>
      <c r="Y3109">
        <v>0</v>
      </c>
      <c r="Z3109">
        <v>0</v>
      </c>
      <c r="AA3109" t="s">
        <v>1758</v>
      </c>
      <c r="AB3109" t="s">
        <v>7329</v>
      </c>
      <c r="AD3109" t="s">
        <v>2045</v>
      </c>
      <c r="AE3109" t="s">
        <v>2046</v>
      </c>
      <c r="AI3109" t="s">
        <v>1761</v>
      </c>
      <c r="AL3109" t="s">
        <v>7379</v>
      </c>
      <c r="AM3109">
        <v>6</v>
      </c>
      <c r="AN3109" t="s">
        <v>7364</v>
      </c>
      <c r="AO3109" t="s">
        <v>7365</v>
      </c>
      <c r="AP3109">
        <v>0</v>
      </c>
      <c r="AQ3109" s="388">
        <v>44605</v>
      </c>
      <c r="AS3109" t="s">
        <v>2806</v>
      </c>
      <c r="AT3109" s="388">
        <v>44609</v>
      </c>
      <c r="AU3109" t="s">
        <v>1756</v>
      </c>
      <c r="AV3109" t="s">
        <v>1756</v>
      </c>
      <c r="AZ3109" t="s">
        <v>2807</v>
      </c>
      <c r="BA3109" t="s">
        <v>1767</v>
      </c>
      <c r="BB3109" t="s">
        <v>8108</v>
      </c>
      <c r="BC3109" t="s">
        <v>8109</v>
      </c>
      <c r="BD3109" t="s">
        <v>1756</v>
      </c>
      <c r="BE3109" t="s">
        <v>7333</v>
      </c>
      <c r="BF3109" t="s">
        <v>823</v>
      </c>
    </row>
    <row r="3110" spans="1:58">
      <c r="A3110" t="s">
        <v>829</v>
      </c>
      <c r="B3110">
        <v>6</v>
      </c>
      <c r="C3110">
        <v>0</v>
      </c>
      <c r="D3110">
        <v>11486</v>
      </c>
      <c r="E3110" t="s">
        <v>8110</v>
      </c>
      <c r="F3110">
        <v>53510611</v>
      </c>
      <c r="G3110" t="s">
        <v>2041</v>
      </c>
      <c r="H3110">
        <v>0</v>
      </c>
      <c r="I3110" t="s">
        <v>2052</v>
      </c>
      <c r="J3110">
        <v>75</v>
      </c>
      <c r="K3110">
        <v>12</v>
      </c>
      <c r="L3110" t="s">
        <v>1771</v>
      </c>
      <c r="M3110" t="s">
        <v>1756</v>
      </c>
      <c r="N3110" t="s">
        <v>1756</v>
      </c>
      <c r="O3110" t="s">
        <v>1757</v>
      </c>
      <c r="P3110" t="s">
        <v>1757</v>
      </c>
      <c r="Q3110" s="387">
        <v>900</v>
      </c>
      <c r="R3110">
        <v>117</v>
      </c>
      <c r="S3110">
        <v>1016.9999999999999</v>
      </c>
      <c r="T3110" s="388">
        <v>44599</v>
      </c>
      <c r="U3110">
        <v>0</v>
      </c>
      <c r="V3110" t="s">
        <v>837</v>
      </c>
      <c r="W3110" s="388">
        <v>44615</v>
      </c>
      <c r="X3110">
        <v>177</v>
      </c>
      <c r="Y3110">
        <v>0</v>
      </c>
      <c r="Z3110">
        <v>0</v>
      </c>
      <c r="AA3110" t="s">
        <v>1758</v>
      </c>
      <c r="AB3110" t="s">
        <v>7329</v>
      </c>
      <c r="AD3110" t="s">
        <v>2045</v>
      </c>
      <c r="AE3110" t="s">
        <v>2046</v>
      </c>
      <c r="AI3110" t="s">
        <v>1761</v>
      </c>
      <c r="AL3110" t="s">
        <v>7379</v>
      </c>
      <c r="AM3110">
        <v>6</v>
      </c>
      <c r="AN3110" t="s">
        <v>6964</v>
      </c>
      <c r="AO3110" t="s">
        <v>2905</v>
      </c>
      <c r="AP3110">
        <v>0</v>
      </c>
      <c r="AQ3110" s="388">
        <v>44605</v>
      </c>
      <c r="AS3110" t="s">
        <v>2806</v>
      </c>
      <c r="AT3110" s="388">
        <v>44609</v>
      </c>
      <c r="AU3110" t="s">
        <v>1756</v>
      </c>
      <c r="AV3110" t="s">
        <v>1756</v>
      </c>
      <c r="AZ3110" t="s">
        <v>2807</v>
      </c>
      <c r="BA3110" t="s">
        <v>1767</v>
      </c>
      <c r="BB3110" t="s">
        <v>8111</v>
      </c>
      <c r="BC3110" t="s">
        <v>8112</v>
      </c>
      <c r="BD3110" t="s">
        <v>1756</v>
      </c>
      <c r="BE3110" t="s">
        <v>7333</v>
      </c>
      <c r="BF3110" t="s">
        <v>823</v>
      </c>
    </row>
    <row r="3111" spans="1:58">
      <c r="A3111" t="s">
        <v>829</v>
      </c>
      <c r="B3111">
        <v>6</v>
      </c>
      <c r="C3111">
        <v>0</v>
      </c>
      <c r="D3111">
        <v>11486</v>
      </c>
      <c r="E3111" t="s">
        <v>8110</v>
      </c>
      <c r="F3111">
        <v>53510611</v>
      </c>
      <c r="G3111" t="s">
        <v>2041</v>
      </c>
      <c r="H3111">
        <v>0</v>
      </c>
      <c r="I3111" t="s">
        <v>2056</v>
      </c>
      <c r="J3111">
        <v>210</v>
      </c>
      <c r="K3111">
        <v>1</v>
      </c>
      <c r="L3111" t="s">
        <v>1755</v>
      </c>
      <c r="M3111" t="s">
        <v>1756</v>
      </c>
      <c r="N3111" t="s">
        <v>1756</v>
      </c>
      <c r="O3111" t="s">
        <v>1757</v>
      </c>
      <c r="P3111" t="s">
        <v>1757</v>
      </c>
      <c r="Q3111" s="387">
        <v>210</v>
      </c>
      <c r="R3111">
        <v>27.3</v>
      </c>
      <c r="S3111">
        <v>237.29999999999998</v>
      </c>
      <c r="T3111" s="388">
        <v>44599</v>
      </c>
      <c r="U3111">
        <v>0</v>
      </c>
      <c r="V3111" t="s">
        <v>837</v>
      </c>
      <c r="W3111" s="388">
        <v>44615</v>
      </c>
      <c r="X3111">
        <v>177</v>
      </c>
      <c r="Y3111">
        <v>0</v>
      </c>
      <c r="Z3111">
        <v>0</v>
      </c>
      <c r="AA3111" t="s">
        <v>1758</v>
      </c>
      <c r="AB3111" t="s">
        <v>7329</v>
      </c>
      <c r="AD3111" t="s">
        <v>2045</v>
      </c>
      <c r="AE3111" t="s">
        <v>2046</v>
      </c>
      <c r="AI3111" t="s">
        <v>1761</v>
      </c>
      <c r="AL3111" t="s">
        <v>7379</v>
      </c>
      <c r="AM3111">
        <v>6</v>
      </c>
      <c r="AN3111" t="s">
        <v>6964</v>
      </c>
      <c r="AO3111" t="s">
        <v>2905</v>
      </c>
      <c r="AP3111">
        <v>0</v>
      </c>
      <c r="AQ3111" s="388">
        <v>44605</v>
      </c>
      <c r="AS3111" t="s">
        <v>2806</v>
      </c>
      <c r="AT3111" s="388">
        <v>44609</v>
      </c>
      <c r="AU3111" t="s">
        <v>1756</v>
      </c>
      <c r="AV3111" t="s">
        <v>1756</v>
      </c>
      <c r="AZ3111" t="s">
        <v>2807</v>
      </c>
      <c r="BA3111" t="s">
        <v>1767</v>
      </c>
      <c r="BB3111" t="s">
        <v>8113</v>
      </c>
      <c r="BC3111" t="s">
        <v>8114</v>
      </c>
      <c r="BD3111" t="s">
        <v>1756</v>
      </c>
      <c r="BE3111" t="s">
        <v>7333</v>
      </c>
      <c r="BF3111" t="s">
        <v>823</v>
      </c>
    </row>
    <row r="3112" spans="1:58">
      <c r="A3112" t="s">
        <v>829</v>
      </c>
      <c r="B3112">
        <v>6</v>
      </c>
      <c r="C3112">
        <v>0</v>
      </c>
      <c r="D3112">
        <v>11486</v>
      </c>
      <c r="E3112" t="s">
        <v>8110</v>
      </c>
      <c r="F3112">
        <v>53510611</v>
      </c>
      <c r="G3112" t="s">
        <v>2041</v>
      </c>
      <c r="H3112">
        <v>0</v>
      </c>
      <c r="I3112" t="s">
        <v>2073</v>
      </c>
      <c r="J3112">
        <v>243.75</v>
      </c>
      <c r="K3112">
        <v>1</v>
      </c>
      <c r="L3112" t="s">
        <v>1755</v>
      </c>
      <c r="M3112" t="s">
        <v>1757</v>
      </c>
      <c r="N3112" t="s">
        <v>1757</v>
      </c>
      <c r="O3112" t="s">
        <v>1756</v>
      </c>
      <c r="P3112" t="s">
        <v>1756</v>
      </c>
      <c r="Q3112" s="387">
        <v>243.75</v>
      </c>
      <c r="R3112">
        <v>31.6875</v>
      </c>
      <c r="S3112">
        <v>275.4375</v>
      </c>
      <c r="T3112" s="388">
        <v>44599</v>
      </c>
      <c r="U3112">
        <v>0</v>
      </c>
      <c r="V3112" t="s">
        <v>837</v>
      </c>
      <c r="W3112" s="388">
        <v>44615</v>
      </c>
      <c r="X3112">
        <v>177</v>
      </c>
      <c r="Y3112">
        <v>0</v>
      </c>
      <c r="Z3112">
        <v>0</v>
      </c>
      <c r="AA3112" t="s">
        <v>1758</v>
      </c>
      <c r="AB3112" t="s">
        <v>7329</v>
      </c>
      <c r="AD3112" t="s">
        <v>2045</v>
      </c>
      <c r="AE3112" t="s">
        <v>2046</v>
      </c>
      <c r="AI3112" t="s">
        <v>1761</v>
      </c>
      <c r="AL3112" t="s">
        <v>7379</v>
      </c>
      <c r="AM3112">
        <v>6</v>
      </c>
      <c r="AN3112" t="s">
        <v>6964</v>
      </c>
      <c r="AO3112" t="s">
        <v>2905</v>
      </c>
      <c r="AP3112">
        <v>0</v>
      </c>
      <c r="AQ3112" s="388">
        <v>44605</v>
      </c>
      <c r="AS3112" t="s">
        <v>2806</v>
      </c>
      <c r="AT3112" s="388">
        <v>44609</v>
      </c>
      <c r="AU3112" t="s">
        <v>1756</v>
      </c>
      <c r="AV3112" t="s">
        <v>1756</v>
      </c>
      <c r="AZ3112" t="s">
        <v>2807</v>
      </c>
      <c r="BA3112" t="s">
        <v>1767</v>
      </c>
      <c r="BB3112" t="s">
        <v>8115</v>
      </c>
      <c r="BC3112" t="s">
        <v>8116</v>
      </c>
      <c r="BD3112" t="s">
        <v>1756</v>
      </c>
      <c r="BE3112" t="s">
        <v>7333</v>
      </c>
      <c r="BF3112" t="s">
        <v>823</v>
      </c>
    </row>
    <row r="3113" spans="1:58">
      <c r="A3113" t="s">
        <v>829</v>
      </c>
      <c r="B3113">
        <v>6</v>
      </c>
      <c r="C3113">
        <v>0</v>
      </c>
      <c r="D3113">
        <v>11486</v>
      </c>
      <c r="E3113" t="s">
        <v>8110</v>
      </c>
      <c r="F3113">
        <v>53510611</v>
      </c>
      <c r="G3113" t="s">
        <v>2041</v>
      </c>
      <c r="H3113">
        <v>0</v>
      </c>
      <c r="I3113" t="s">
        <v>7531</v>
      </c>
      <c r="J3113">
        <v>126.98</v>
      </c>
      <c r="K3113">
        <v>11</v>
      </c>
      <c r="L3113" t="s">
        <v>2063</v>
      </c>
      <c r="M3113" t="s">
        <v>1757</v>
      </c>
      <c r="N3113" t="s">
        <v>1757</v>
      </c>
      <c r="O3113" t="s">
        <v>1756</v>
      </c>
      <c r="P3113" t="s">
        <v>1756</v>
      </c>
      <c r="Q3113" s="387">
        <v>1396.78</v>
      </c>
      <c r="R3113">
        <v>181.5814</v>
      </c>
      <c r="S3113">
        <v>1578.3613999999998</v>
      </c>
      <c r="T3113" s="388">
        <v>44599</v>
      </c>
      <c r="U3113">
        <v>0</v>
      </c>
      <c r="V3113" t="s">
        <v>837</v>
      </c>
      <c r="W3113" s="388">
        <v>44615</v>
      </c>
      <c r="X3113">
        <v>177</v>
      </c>
      <c r="Y3113">
        <v>0</v>
      </c>
      <c r="Z3113">
        <v>0</v>
      </c>
      <c r="AA3113" t="s">
        <v>1758</v>
      </c>
      <c r="AB3113" t="s">
        <v>7329</v>
      </c>
      <c r="AD3113" t="s">
        <v>2045</v>
      </c>
      <c r="AE3113" t="s">
        <v>2046</v>
      </c>
      <c r="AI3113" t="s">
        <v>1761</v>
      </c>
      <c r="AL3113" t="s">
        <v>7379</v>
      </c>
      <c r="AM3113">
        <v>6</v>
      </c>
      <c r="AN3113" t="s">
        <v>6964</v>
      </c>
      <c r="AO3113" t="s">
        <v>2905</v>
      </c>
      <c r="AP3113">
        <v>0</v>
      </c>
      <c r="AQ3113" s="388">
        <v>44605</v>
      </c>
      <c r="AS3113" t="s">
        <v>2806</v>
      </c>
      <c r="AT3113" s="388">
        <v>44609</v>
      </c>
      <c r="AU3113" t="s">
        <v>1756</v>
      </c>
      <c r="AV3113" t="s">
        <v>1756</v>
      </c>
      <c r="AZ3113" t="s">
        <v>2807</v>
      </c>
      <c r="BA3113" t="s">
        <v>1767</v>
      </c>
      <c r="BB3113" t="s">
        <v>8117</v>
      </c>
      <c r="BC3113" t="s">
        <v>8118</v>
      </c>
      <c r="BD3113" t="s">
        <v>1756</v>
      </c>
      <c r="BE3113" t="s">
        <v>7333</v>
      </c>
      <c r="BF3113" t="s">
        <v>823</v>
      </c>
    </row>
    <row r="3114" spans="1:58">
      <c r="A3114" t="s">
        <v>829</v>
      </c>
      <c r="B3114">
        <v>6</v>
      </c>
      <c r="C3114">
        <v>0</v>
      </c>
      <c r="D3114">
        <v>11484</v>
      </c>
      <c r="E3114" t="s">
        <v>8119</v>
      </c>
      <c r="F3114">
        <v>53510611</v>
      </c>
      <c r="G3114" t="s">
        <v>2041</v>
      </c>
      <c r="H3114">
        <v>0</v>
      </c>
      <c r="I3114" t="s">
        <v>2103</v>
      </c>
      <c r="J3114">
        <v>70</v>
      </c>
      <c r="K3114">
        <v>4</v>
      </c>
      <c r="L3114" t="s">
        <v>1771</v>
      </c>
      <c r="M3114" t="s">
        <v>1756</v>
      </c>
      <c r="N3114" t="s">
        <v>1756</v>
      </c>
      <c r="O3114" t="s">
        <v>2104</v>
      </c>
      <c r="P3114" t="s">
        <v>1757</v>
      </c>
      <c r="Q3114" s="387">
        <v>280</v>
      </c>
      <c r="R3114">
        <v>36.4</v>
      </c>
      <c r="S3114">
        <v>316.39999999999998</v>
      </c>
      <c r="T3114" s="388">
        <v>44598</v>
      </c>
      <c r="U3114">
        <v>0</v>
      </c>
      <c r="V3114" t="s">
        <v>837</v>
      </c>
      <c r="W3114" s="388">
        <v>44615</v>
      </c>
      <c r="X3114">
        <v>177</v>
      </c>
      <c r="Y3114">
        <v>0</v>
      </c>
      <c r="Z3114">
        <v>0</v>
      </c>
      <c r="AA3114" t="s">
        <v>1758</v>
      </c>
      <c r="AB3114" t="s">
        <v>7329</v>
      </c>
      <c r="AD3114" t="s">
        <v>2045</v>
      </c>
      <c r="AE3114" t="s">
        <v>2046</v>
      </c>
      <c r="AI3114" t="s">
        <v>1761</v>
      </c>
      <c r="AL3114" t="s">
        <v>8120</v>
      </c>
      <c r="AM3114">
        <v>6</v>
      </c>
      <c r="AN3114" t="s">
        <v>2851</v>
      </c>
      <c r="AO3114" t="s">
        <v>2937</v>
      </c>
      <c r="AP3114">
        <v>0</v>
      </c>
      <c r="AQ3114" s="388">
        <v>44605</v>
      </c>
      <c r="AS3114" t="s">
        <v>2806</v>
      </c>
      <c r="AT3114" s="388">
        <v>44608</v>
      </c>
      <c r="AU3114" t="s">
        <v>1756</v>
      </c>
      <c r="AV3114" t="s">
        <v>1756</v>
      </c>
      <c r="AZ3114" t="s">
        <v>2807</v>
      </c>
      <c r="BA3114" t="s">
        <v>1767</v>
      </c>
      <c r="BB3114" t="s">
        <v>8121</v>
      </c>
      <c r="BC3114" t="s">
        <v>8122</v>
      </c>
      <c r="BD3114" t="s">
        <v>1756</v>
      </c>
      <c r="BE3114" t="s">
        <v>7333</v>
      </c>
      <c r="BF3114" t="s">
        <v>823</v>
      </c>
    </row>
    <row r="3115" spans="1:58">
      <c r="A3115" t="s">
        <v>829</v>
      </c>
      <c r="B3115">
        <v>6</v>
      </c>
      <c r="C3115">
        <v>0</v>
      </c>
      <c r="D3115">
        <v>11484</v>
      </c>
      <c r="E3115" t="s">
        <v>8119</v>
      </c>
      <c r="F3115">
        <v>53510611</v>
      </c>
      <c r="G3115" t="s">
        <v>2041</v>
      </c>
      <c r="H3115">
        <v>0</v>
      </c>
      <c r="I3115" t="s">
        <v>2052</v>
      </c>
      <c r="J3115">
        <v>75</v>
      </c>
      <c r="K3115">
        <v>6</v>
      </c>
      <c r="L3115" t="s">
        <v>1771</v>
      </c>
      <c r="M3115" t="s">
        <v>1756</v>
      </c>
      <c r="N3115" t="s">
        <v>1756</v>
      </c>
      <c r="O3115" t="s">
        <v>2053</v>
      </c>
      <c r="P3115" t="s">
        <v>1757</v>
      </c>
      <c r="Q3115" s="387">
        <v>450</v>
      </c>
      <c r="R3115">
        <v>58.5</v>
      </c>
      <c r="S3115">
        <v>508.49999999999994</v>
      </c>
      <c r="T3115" s="388">
        <v>44598</v>
      </c>
      <c r="U3115">
        <v>0</v>
      </c>
      <c r="V3115" t="s">
        <v>837</v>
      </c>
      <c r="W3115" s="388">
        <v>44615</v>
      </c>
      <c r="X3115">
        <v>177</v>
      </c>
      <c r="Y3115">
        <v>0</v>
      </c>
      <c r="Z3115">
        <v>0</v>
      </c>
      <c r="AA3115" t="s">
        <v>1758</v>
      </c>
      <c r="AB3115" t="s">
        <v>7329</v>
      </c>
      <c r="AD3115" t="s">
        <v>2045</v>
      </c>
      <c r="AE3115" t="s">
        <v>2046</v>
      </c>
      <c r="AI3115" t="s">
        <v>1761</v>
      </c>
      <c r="AL3115" t="s">
        <v>8120</v>
      </c>
      <c r="AM3115">
        <v>6</v>
      </c>
      <c r="AN3115" t="s">
        <v>2851</v>
      </c>
      <c r="AO3115" t="s">
        <v>2937</v>
      </c>
      <c r="AP3115">
        <v>0</v>
      </c>
      <c r="AQ3115" s="388">
        <v>44605</v>
      </c>
      <c r="AS3115" t="s">
        <v>2806</v>
      </c>
      <c r="AT3115" s="388">
        <v>44608</v>
      </c>
      <c r="AU3115" t="s">
        <v>1756</v>
      </c>
      <c r="AV3115" t="s">
        <v>1756</v>
      </c>
      <c r="AZ3115" t="s">
        <v>2807</v>
      </c>
      <c r="BA3115" t="s">
        <v>1767</v>
      </c>
      <c r="BB3115" t="s">
        <v>8123</v>
      </c>
      <c r="BC3115" t="s">
        <v>8124</v>
      </c>
      <c r="BD3115" t="s">
        <v>1756</v>
      </c>
      <c r="BE3115" t="s">
        <v>7333</v>
      </c>
      <c r="BF3115" t="s">
        <v>823</v>
      </c>
    </row>
    <row r="3116" spans="1:58">
      <c r="A3116" t="s">
        <v>829</v>
      </c>
      <c r="B3116">
        <v>6</v>
      </c>
      <c r="C3116">
        <v>0</v>
      </c>
      <c r="D3116">
        <v>11484</v>
      </c>
      <c r="E3116" t="s">
        <v>8119</v>
      </c>
      <c r="F3116">
        <v>53510611</v>
      </c>
      <c r="G3116" t="s">
        <v>2041</v>
      </c>
      <c r="H3116">
        <v>0</v>
      </c>
      <c r="I3116" t="s">
        <v>2052</v>
      </c>
      <c r="J3116">
        <v>75</v>
      </c>
      <c r="K3116">
        <v>8</v>
      </c>
      <c r="L3116" t="s">
        <v>1771</v>
      </c>
      <c r="M3116" t="s">
        <v>1756</v>
      </c>
      <c r="N3116" t="s">
        <v>1756</v>
      </c>
      <c r="O3116" t="s">
        <v>1757</v>
      </c>
      <c r="P3116" t="s">
        <v>1757</v>
      </c>
      <c r="Q3116" s="387">
        <v>600</v>
      </c>
      <c r="R3116">
        <v>78</v>
      </c>
      <c r="S3116">
        <v>677.99999999999989</v>
      </c>
      <c r="T3116" s="388">
        <v>44598</v>
      </c>
      <c r="U3116">
        <v>0</v>
      </c>
      <c r="V3116" t="s">
        <v>837</v>
      </c>
      <c r="W3116" s="388">
        <v>44615</v>
      </c>
      <c r="X3116">
        <v>177</v>
      </c>
      <c r="Y3116">
        <v>0</v>
      </c>
      <c r="Z3116">
        <v>0</v>
      </c>
      <c r="AA3116" t="s">
        <v>1758</v>
      </c>
      <c r="AB3116" t="s">
        <v>7329</v>
      </c>
      <c r="AD3116" t="s">
        <v>2045</v>
      </c>
      <c r="AE3116" t="s">
        <v>2046</v>
      </c>
      <c r="AI3116" t="s">
        <v>1761</v>
      </c>
      <c r="AL3116" t="s">
        <v>8120</v>
      </c>
      <c r="AM3116">
        <v>6</v>
      </c>
      <c r="AN3116" t="s">
        <v>2851</v>
      </c>
      <c r="AO3116" t="s">
        <v>2937</v>
      </c>
      <c r="AP3116">
        <v>0</v>
      </c>
      <c r="AQ3116" s="388">
        <v>44605</v>
      </c>
      <c r="AS3116" t="s">
        <v>2806</v>
      </c>
      <c r="AT3116" s="388">
        <v>44608</v>
      </c>
      <c r="AU3116" t="s">
        <v>1756</v>
      </c>
      <c r="AV3116" t="s">
        <v>1756</v>
      </c>
      <c r="AZ3116" t="s">
        <v>2807</v>
      </c>
      <c r="BA3116" t="s">
        <v>1767</v>
      </c>
      <c r="BB3116" t="s">
        <v>8125</v>
      </c>
      <c r="BC3116" t="s">
        <v>8126</v>
      </c>
      <c r="BD3116" t="s">
        <v>1756</v>
      </c>
      <c r="BE3116" t="s">
        <v>7333</v>
      </c>
      <c r="BF3116" t="s">
        <v>823</v>
      </c>
    </row>
    <row r="3117" spans="1:58">
      <c r="A3117" t="s">
        <v>829</v>
      </c>
      <c r="B3117">
        <v>6</v>
      </c>
      <c r="C3117">
        <v>0</v>
      </c>
      <c r="D3117">
        <v>11484</v>
      </c>
      <c r="E3117" t="s">
        <v>8119</v>
      </c>
      <c r="F3117">
        <v>53510611</v>
      </c>
      <c r="G3117" t="s">
        <v>2041</v>
      </c>
      <c r="H3117">
        <v>0</v>
      </c>
      <c r="I3117" t="s">
        <v>2056</v>
      </c>
      <c r="J3117">
        <v>210</v>
      </c>
      <c r="K3117">
        <v>1</v>
      </c>
      <c r="L3117" t="s">
        <v>1755</v>
      </c>
      <c r="M3117" t="s">
        <v>1756</v>
      </c>
      <c r="N3117" t="s">
        <v>1756</v>
      </c>
      <c r="P3117" t="s">
        <v>1757</v>
      </c>
      <c r="Q3117" s="387">
        <v>210</v>
      </c>
      <c r="R3117">
        <v>27.3</v>
      </c>
      <c r="S3117">
        <v>237.29999999999998</v>
      </c>
      <c r="T3117" s="388">
        <v>44598</v>
      </c>
      <c r="U3117">
        <v>0</v>
      </c>
      <c r="V3117" t="s">
        <v>837</v>
      </c>
      <c r="W3117" s="388">
        <v>44615</v>
      </c>
      <c r="X3117">
        <v>177</v>
      </c>
      <c r="Y3117">
        <v>0</v>
      </c>
      <c r="Z3117">
        <v>0</v>
      </c>
      <c r="AA3117" t="s">
        <v>1758</v>
      </c>
      <c r="AB3117" t="s">
        <v>7329</v>
      </c>
      <c r="AD3117" t="s">
        <v>2045</v>
      </c>
      <c r="AE3117" t="s">
        <v>2046</v>
      </c>
      <c r="AI3117" t="s">
        <v>1761</v>
      </c>
      <c r="AL3117" t="s">
        <v>8120</v>
      </c>
      <c r="AM3117">
        <v>6</v>
      </c>
      <c r="AN3117" t="s">
        <v>2851</v>
      </c>
      <c r="AO3117" t="s">
        <v>2937</v>
      </c>
      <c r="AP3117">
        <v>0</v>
      </c>
      <c r="AQ3117" s="388">
        <v>44605</v>
      </c>
      <c r="AS3117" t="s">
        <v>2806</v>
      </c>
      <c r="AT3117" s="388">
        <v>44608</v>
      </c>
      <c r="AU3117" t="s">
        <v>1756</v>
      </c>
      <c r="AV3117" t="s">
        <v>1756</v>
      </c>
      <c r="AZ3117" t="s">
        <v>2807</v>
      </c>
      <c r="BA3117" t="s">
        <v>1767</v>
      </c>
      <c r="BB3117" t="s">
        <v>8127</v>
      </c>
      <c r="BC3117" t="s">
        <v>8128</v>
      </c>
      <c r="BD3117" t="s">
        <v>1756</v>
      </c>
      <c r="BE3117" t="s">
        <v>7333</v>
      </c>
      <c r="BF3117" t="s">
        <v>823</v>
      </c>
    </row>
    <row r="3118" spans="1:58">
      <c r="A3118" t="s">
        <v>829</v>
      </c>
      <c r="B3118">
        <v>6</v>
      </c>
      <c r="C3118">
        <v>0</v>
      </c>
      <c r="D3118">
        <v>11484</v>
      </c>
      <c r="E3118" t="s">
        <v>8119</v>
      </c>
      <c r="F3118">
        <v>53510611</v>
      </c>
      <c r="G3118" t="s">
        <v>2041</v>
      </c>
      <c r="H3118">
        <v>0</v>
      </c>
      <c r="I3118" t="s">
        <v>2113</v>
      </c>
      <c r="J3118">
        <v>122.39</v>
      </c>
      <c r="K3118">
        <v>4</v>
      </c>
      <c r="L3118" t="s">
        <v>2063</v>
      </c>
      <c r="M3118" t="s">
        <v>1757</v>
      </c>
      <c r="N3118" t="s">
        <v>1757</v>
      </c>
      <c r="O3118" t="s">
        <v>1756</v>
      </c>
      <c r="P3118" t="s">
        <v>1756</v>
      </c>
      <c r="Q3118" s="387">
        <v>489.56</v>
      </c>
      <c r="R3118">
        <v>63.642800000000001</v>
      </c>
      <c r="S3118">
        <v>553.20279999999991</v>
      </c>
      <c r="T3118" s="388">
        <v>44598</v>
      </c>
      <c r="U3118">
        <v>0</v>
      </c>
      <c r="V3118" t="s">
        <v>837</v>
      </c>
      <c r="W3118" s="388">
        <v>44615</v>
      </c>
      <c r="X3118">
        <v>177</v>
      </c>
      <c r="Y3118">
        <v>0</v>
      </c>
      <c r="Z3118">
        <v>0</v>
      </c>
      <c r="AA3118" t="s">
        <v>1758</v>
      </c>
      <c r="AB3118" t="s">
        <v>7329</v>
      </c>
      <c r="AD3118" t="s">
        <v>2045</v>
      </c>
      <c r="AE3118" t="s">
        <v>2046</v>
      </c>
      <c r="AI3118" t="s">
        <v>1761</v>
      </c>
      <c r="AL3118" t="s">
        <v>8120</v>
      </c>
      <c r="AM3118">
        <v>6</v>
      </c>
      <c r="AN3118" t="s">
        <v>2851</v>
      </c>
      <c r="AO3118" t="s">
        <v>2937</v>
      </c>
      <c r="AP3118">
        <v>0</v>
      </c>
      <c r="AQ3118" s="388">
        <v>44605</v>
      </c>
      <c r="AS3118" t="s">
        <v>2806</v>
      </c>
      <c r="AT3118" s="388">
        <v>44608</v>
      </c>
      <c r="AU3118" t="s">
        <v>1756</v>
      </c>
      <c r="AV3118" t="s">
        <v>1756</v>
      </c>
      <c r="AZ3118" t="s">
        <v>2807</v>
      </c>
      <c r="BA3118" t="s">
        <v>1767</v>
      </c>
      <c r="BB3118" t="s">
        <v>8129</v>
      </c>
      <c r="BC3118" t="s">
        <v>8130</v>
      </c>
      <c r="BD3118" t="s">
        <v>1756</v>
      </c>
      <c r="BE3118" t="s">
        <v>7333</v>
      </c>
      <c r="BF3118" t="s">
        <v>823</v>
      </c>
    </row>
    <row r="3119" spans="1:58">
      <c r="A3119" t="s">
        <v>829</v>
      </c>
      <c r="B3119">
        <v>6</v>
      </c>
      <c r="C3119">
        <v>0</v>
      </c>
      <c r="D3119">
        <v>11484</v>
      </c>
      <c r="E3119" t="s">
        <v>8119</v>
      </c>
      <c r="F3119">
        <v>53510611</v>
      </c>
      <c r="G3119" t="s">
        <v>2041</v>
      </c>
      <c r="H3119">
        <v>0</v>
      </c>
      <c r="I3119" t="s">
        <v>2073</v>
      </c>
      <c r="J3119">
        <v>243.75</v>
      </c>
      <c r="K3119">
        <v>1</v>
      </c>
      <c r="L3119" t="s">
        <v>1755</v>
      </c>
      <c r="M3119" t="s">
        <v>2074</v>
      </c>
      <c r="N3119" t="s">
        <v>1757</v>
      </c>
      <c r="O3119" t="s">
        <v>1756</v>
      </c>
      <c r="P3119" t="s">
        <v>1756</v>
      </c>
      <c r="Q3119" s="387">
        <v>243.75</v>
      </c>
      <c r="R3119">
        <v>31.6875</v>
      </c>
      <c r="S3119">
        <v>275.4375</v>
      </c>
      <c r="T3119" s="388">
        <v>44598</v>
      </c>
      <c r="U3119">
        <v>0</v>
      </c>
      <c r="V3119" t="s">
        <v>837</v>
      </c>
      <c r="W3119" s="388">
        <v>44615</v>
      </c>
      <c r="X3119">
        <v>177</v>
      </c>
      <c r="Y3119">
        <v>0</v>
      </c>
      <c r="Z3119">
        <v>0</v>
      </c>
      <c r="AA3119" t="s">
        <v>1758</v>
      </c>
      <c r="AB3119" t="s">
        <v>7329</v>
      </c>
      <c r="AD3119" t="s">
        <v>2045</v>
      </c>
      <c r="AE3119" t="s">
        <v>2046</v>
      </c>
      <c r="AI3119" t="s">
        <v>1761</v>
      </c>
      <c r="AL3119" t="s">
        <v>8120</v>
      </c>
      <c r="AM3119">
        <v>6</v>
      </c>
      <c r="AN3119" t="s">
        <v>2851</v>
      </c>
      <c r="AO3119" t="s">
        <v>2937</v>
      </c>
      <c r="AP3119">
        <v>0</v>
      </c>
      <c r="AQ3119" s="388">
        <v>44605</v>
      </c>
      <c r="AS3119" t="s">
        <v>2806</v>
      </c>
      <c r="AT3119" s="388">
        <v>44608</v>
      </c>
      <c r="AU3119" t="s">
        <v>1756</v>
      </c>
      <c r="AV3119" t="s">
        <v>1756</v>
      </c>
      <c r="AZ3119" t="s">
        <v>2807</v>
      </c>
      <c r="BA3119" t="s">
        <v>1767</v>
      </c>
      <c r="BB3119" t="s">
        <v>8131</v>
      </c>
      <c r="BC3119" t="s">
        <v>8132</v>
      </c>
      <c r="BD3119" t="s">
        <v>1756</v>
      </c>
      <c r="BE3119" t="s">
        <v>7333</v>
      </c>
      <c r="BF3119" t="s">
        <v>823</v>
      </c>
    </row>
    <row r="3120" spans="1:58">
      <c r="A3120" t="s">
        <v>829</v>
      </c>
      <c r="B3120">
        <v>6</v>
      </c>
      <c r="C3120">
        <v>0</v>
      </c>
      <c r="D3120">
        <v>11484</v>
      </c>
      <c r="E3120" t="s">
        <v>8119</v>
      </c>
      <c r="F3120">
        <v>53510611</v>
      </c>
      <c r="G3120" t="s">
        <v>2041</v>
      </c>
      <c r="H3120">
        <v>0</v>
      </c>
      <c r="I3120" t="s">
        <v>7531</v>
      </c>
      <c r="J3120">
        <v>126.98</v>
      </c>
      <c r="K3120">
        <v>5</v>
      </c>
      <c r="L3120" t="s">
        <v>2063</v>
      </c>
      <c r="M3120" t="s">
        <v>7532</v>
      </c>
      <c r="N3120" t="s">
        <v>1757</v>
      </c>
      <c r="O3120" t="s">
        <v>1756</v>
      </c>
      <c r="P3120" t="s">
        <v>1756</v>
      </c>
      <c r="Q3120" s="387">
        <v>634.9</v>
      </c>
      <c r="R3120">
        <v>82.537000000000006</v>
      </c>
      <c r="S3120">
        <v>717.4369999999999</v>
      </c>
      <c r="T3120" s="388">
        <v>44598</v>
      </c>
      <c r="U3120">
        <v>0</v>
      </c>
      <c r="V3120" t="s">
        <v>837</v>
      </c>
      <c r="W3120" s="388">
        <v>44615</v>
      </c>
      <c r="X3120">
        <v>177</v>
      </c>
      <c r="Y3120">
        <v>0</v>
      </c>
      <c r="Z3120">
        <v>0</v>
      </c>
      <c r="AA3120" t="s">
        <v>1758</v>
      </c>
      <c r="AB3120" t="s">
        <v>7329</v>
      </c>
      <c r="AD3120" t="s">
        <v>2045</v>
      </c>
      <c r="AE3120" t="s">
        <v>2046</v>
      </c>
      <c r="AI3120" t="s">
        <v>1761</v>
      </c>
      <c r="AL3120" t="s">
        <v>8120</v>
      </c>
      <c r="AM3120">
        <v>6</v>
      </c>
      <c r="AN3120" t="s">
        <v>2851</v>
      </c>
      <c r="AO3120" t="s">
        <v>2937</v>
      </c>
      <c r="AP3120">
        <v>0</v>
      </c>
      <c r="AQ3120" s="388">
        <v>44605</v>
      </c>
      <c r="AS3120" t="s">
        <v>2806</v>
      </c>
      <c r="AT3120" s="388">
        <v>44608</v>
      </c>
      <c r="AU3120" t="s">
        <v>1756</v>
      </c>
      <c r="AV3120" t="s">
        <v>1756</v>
      </c>
      <c r="AZ3120" t="s">
        <v>2807</v>
      </c>
      <c r="BA3120" t="s">
        <v>1767</v>
      </c>
      <c r="BB3120" t="s">
        <v>8133</v>
      </c>
      <c r="BC3120" t="s">
        <v>8134</v>
      </c>
      <c r="BD3120" t="s">
        <v>1756</v>
      </c>
      <c r="BE3120" t="s">
        <v>7333</v>
      </c>
      <c r="BF3120" t="s">
        <v>823</v>
      </c>
    </row>
    <row r="3121" spans="1:58">
      <c r="A3121" t="s">
        <v>829</v>
      </c>
      <c r="B3121">
        <v>6</v>
      </c>
      <c r="C3121">
        <v>0</v>
      </c>
      <c r="D3121">
        <v>11484</v>
      </c>
      <c r="E3121" t="s">
        <v>8119</v>
      </c>
      <c r="F3121">
        <v>53510611</v>
      </c>
      <c r="G3121" t="s">
        <v>2041</v>
      </c>
      <c r="H3121">
        <v>0</v>
      </c>
      <c r="I3121" t="s">
        <v>2247</v>
      </c>
      <c r="J3121">
        <v>131.47999999999999</v>
      </c>
      <c r="K3121">
        <v>5</v>
      </c>
      <c r="L3121" t="s">
        <v>2063</v>
      </c>
      <c r="M3121" t="s">
        <v>1757</v>
      </c>
      <c r="N3121" t="s">
        <v>1757</v>
      </c>
      <c r="O3121" t="s">
        <v>1756</v>
      </c>
      <c r="P3121" t="s">
        <v>1756</v>
      </c>
      <c r="Q3121" s="387">
        <v>657.4</v>
      </c>
      <c r="R3121">
        <v>85.462000000000003</v>
      </c>
      <c r="S3121">
        <v>742.86199999999985</v>
      </c>
      <c r="T3121" s="388">
        <v>44598</v>
      </c>
      <c r="U3121">
        <v>0</v>
      </c>
      <c r="V3121" t="s">
        <v>837</v>
      </c>
      <c r="W3121" s="388">
        <v>44615</v>
      </c>
      <c r="X3121">
        <v>177</v>
      </c>
      <c r="Y3121">
        <v>0</v>
      </c>
      <c r="Z3121">
        <v>0</v>
      </c>
      <c r="AA3121" t="s">
        <v>1758</v>
      </c>
      <c r="AB3121" t="s">
        <v>7329</v>
      </c>
      <c r="AD3121" t="s">
        <v>2045</v>
      </c>
      <c r="AE3121" t="s">
        <v>2046</v>
      </c>
      <c r="AI3121" t="s">
        <v>1761</v>
      </c>
      <c r="AL3121" t="s">
        <v>8120</v>
      </c>
      <c r="AM3121">
        <v>6</v>
      </c>
      <c r="AN3121" t="s">
        <v>2851</v>
      </c>
      <c r="AO3121" t="s">
        <v>2937</v>
      </c>
      <c r="AP3121">
        <v>0</v>
      </c>
      <c r="AQ3121" s="388">
        <v>44605</v>
      </c>
      <c r="AS3121" t="s">
        <v>2806</v>
      </c>
      <c r="AT3121" s="388">
        <v>44608</v>
      </c>
      <c r="AU3121" t="s">
        <v>1756</v>
      </c>
      <c r="AV3121" t="s">
        <v>1756</v>
      </c>
      <c r="AZ3121" t="s">
        <v>2807</v>
      </c>
      <c r="BA3121" t="s">
        <v>1767</v>
      </c>
      <c r="BB3121" t="s">
        <v>8135</v>
      </c>
      <c r="BC3121" t="s">
        <v>8136</v>
      </c>
      <c r="BD3121" t="s">
        <v>1756</v>
      </c>
      <c r="BE3121" t="s">
        <v>7333</v>
      </c>
      <c r="BF3121" t="s">
        <v>823</v>
      </c>
    </row>
    <row r="3122" spans="1:58">
      <c r="A3122" t="s">
        <v>829</v>
      </c>
      <c r="B3122">
        <v>6</v>
      </c>
      <c r="C3122">
        <v>0</v>
      </c>
      <c r="D3122">
        <v>11482</v>
      </c>
      <c r="E3122" t="s">
        <v>8137</v>
      </c>
      <c r="F3122">
        <v>53510611</v>
      </c>
      <c r="G3122" t="s">
        <v>2041</v>
      </c>
      <c r="H3122">
        <v>0</v>
      </c>
      <c r="I3122" t="s">
        <v>2052</v>
      </c>
      <c r="J3122">
        <v>75</v>
      </c>
      <c r="K3122">
        <v>12</v>
      </c>
      <c r="L3122" t="s">
        <v>1771</v>
      </c>
      <c r="M3122" t="s">
        <v>1756</v>
      </c>
      <c r="N3122" t="s">
        <v>1756</v>
      </c>
      <c r="O3122" t="s">
        <v>1757</v>
      </c>
      <c r="P3122" t="s">
        <v>1757</v>
      </c>
      <c r="Q3122" s="387">
        <v>900</v>
      </c>
      <c r="R3122">
        <v>117</v>
      </c>
      <c r="S3122">
        <v>1016.9999999999999</v>
      </c>
      <c r="T3122" s="388">
        <v>44598</v>
      </c>
      <c r="U3122">
        <v>0</v>
      </c>
      <c r="V3122" t="s">
        <v>837</v>
      </c>
      <c r="W3122" s="388">
        <v>44615</v>
      </c>
      <c r="X3122">
        <v>177</v>
      </c>
      <c r="Y3122">
        <v>0</v>
      </c>
      <c r="Z3122">
        <v>0</v>
      </c>
      <c r="AA3122" t="s">
        <v>1758</v>
      </c>
      <c r="AB3122" t="s">
        <v>7329</v>
      </c>
      <c r="AD3122" t="s">
        <v>2045</v>
      </c>
      <c r="AE3122" t="s">
        <v>2046</v>
      </c>
      <c r="AI3122" t="s">
        <v>1761</v>
      </c>
      <c r="AL3122" t="s">
        <v>7379</v>
      </c>
      <c r="AM3122">
        <v>6</v>
      </c>
      <c r="AN3122" t="s">
        <v>2920</v>
      </c>
      <c r="AO3122" t="s">
        <v>2921</v>
      </c>
      <c r="AP3122">
        <v>0</v>
      </c>
      <c r="AQ3122" s="388">
        <v>44605</v>
      </c>
      <c r="AS3122" t="s">
        <v>2806</v>
      </c>
      <c r="AT3122" s="388">
        <v>44609</v>
      </c>
      <c r="AU3122" t="s">
        <v>1756</v>
      </c>
      <c r="AV3122" t="s">
        <v>1756</v>
      </c>
      <c r="AZ3122" t="s">
        <v>2807</v>
      </c>
      <c r="BA3122" t="s">
        <v>1767</v>
      </c>
      <c r="BB3122" t="s">
        <v>8138</v>
      </c>
      <c r="BC3122" t="s">
        <v>8139</v>
      </c>
      <c r="BD3122" t="s">
        <v>1756</v>
      </c>
      <c r="BE3122" t="s">
        <v>7333</v>
      </c>
      <c r="BF3122" t="s">
        <v>823</v>
      </c>
    </row>
    <row r="3123" spans="1:58">
      <c r="A3123" t="s">
        <v>829</v>
      </c>
      <c r="B3123">
        <v>6</v>
      </c>
      <c r="C3123">
        <v>0</v>
      </c>
      <c r="D3123">
        <v>11482</v>
      </c>
      <c r="E3123" t="s">
        <v>8137</v>
      </c>
      <c r="F3123">
        <v>53510611</v>
      </c>
      <c r="G3123" t="s">
        <v>2041</v>
      </c>
      <c r="H3123">
        <v>0</v>
      </c>
      <c r="I3123" t="s">
        <v>2056</v>
      </c>
      <c r="J3123">
        <v>210</v>
      </c>
      <c r="K3123">
        <v>1</v>
      </c>
      <c r="L3123" t="s">
        <v>1755</v>
      </c>
      <c r="M3123" t="s">
        <v>1756</v>
      </c>
      <c r="N3123" t="s">
        <v>1756</v>
      </c>
      <c r="O3123" t="s">
        <v>1757</v>
      </c>
      <c r="P3123" t="s">
        <v>1757</v>
      </c>
      <c r="Q3123" s="387">
        <v>210</v>
      </c>
      <c r="R3123">
        <v>27.3</v>
      </c>
      <c r="S3123">
        <v>237.29999999999998</v>
      </c>
      <c r="T3123" s="388">
        <v>44598</v>
      </c>
      <c r="U3123">
        <v>0</v>
      </c>
      <c r="V3123" t="s">
        <v>837</v>
      </c>
      <c r="W3123" s="388">
        <v>44615</v>
      </c>
      <c r="X3123">
        <v>177</v>
      </c>
      <c r="Y3123">
        <v>0</v>
      </c>
      <c r="Z3123">
        <v>0</v>
      </c>
      <c r="AA3123" t="s">
        <v>1758</v>
      </c>
      <c r="AB3123" t="s">
        <v>7329</v>
      </c>
      <c r="AD3123" t="s">
        <v>2045</v>
      </c>
      <c r="AE3123" t="s">
        <v>2046</v>
      </c>
      <c r="AI3123" t="s">
        <v>1761</v>
      </c>
      <c r="AL3123" t="s">
        <v>7379</v>
      </c>
      <c r="AM3123">
        <v>6</v>
      </c>
      <c r="AN3123" t="s">
        <v>2920</v>
      </c>
      <c r="AO3123" t="s">
        <v>2921</v>
      </c>
      <c r="AP3123">
        <v>0</v>
      </c>
      <c r="AQ3123" s="388">
        <v>44605</v>
      </c>
      <c r="AS3123" t="s">
        <v>2806</v>
      </c>
      <c r="AT3123" s="388">
        <v>44609</v>
      </c>
      <c r="AU3123" t="s">
        <v>1756</v>
      </c>
      <c r="AV3123" t="s">
        <v>1756</v>
      </c>
      <c r="AZ3123" t="s">
        <v>2807</v>
      </c>
      <c r="BA3123" t="s">
        <v>1767</v>
      </c>
      <c r="BB3123" t="s">
        <v>8140</v>
      </c>
      <c r="BC3123" t="s">
        <v>8141</v>
      </c>
      <c r="BD3123" t="s">
        <v>1756</v>
      </c>
      <c r="BE3123" t="s">
        <v>7333</v>
      </c>
      <c r="BF3123" t="s">
        <v>823</v>
      </c>
    </row>
    <row r="3124" spans="1:58">
      <c r="A3124" t="s">
        <v>829</v>
      </c>
      <c r="B3124">
        <v>6</v>
      </c>
      <c r="C3124">
        <v>0</v>
      </c>
      <c r="D3124">
        <v>11482</v>
      </c>
      <c r="E3124" t="s">
        <v>8137</v>
      </c>
      <c r="F3124">
        <v>53510611</v>
      </c>
      <c r="G3124" t="s">
        <v>2041</v>
      </c>
      <c r="H3124">
        <v>0</v>
      </c>
      <c r="I3124" t="s">
        <v>7382</v>
      </c>
      <c r="J3124">
        <v>80</v>
      </c>
      <c r="K3124">
        <v>8</v>
      </c>
      <c r="M3124" t="s">
        <v>1757</v>
      </c>
      <c r="N3124" t="s">
        <v>1757</v>
      </c>
      <c r="O3124" t="s">
        <v>1756</v>
      </c>
      <c r="P3124" t="s">
        <v>1756</v>
      </c>
      <c r="Q3124" s="387">
        <v>640</v>
      </c>
      <c r="R3124">
        <v>83.2</v>
      </c>
      <c r="S3124">
        <v>723.19999999999993</v>
      </c>
      <c r="T3124" s="388">
        <v>44598</v>
      </c>
      <c r="U3124">
        <v>0</v>
      </c>
      <c r="V3124" t="s">
        <v>837</v>
      </c>
      <c r="W3124" s="388">
        <v>44615</v>
      </c>
      <c r="X3124">
        <v>177</v>
      </c>
      <c r="Y3124">
        <v>0</v>
      </c>
      <c r="Z3124">
        <v>0</v>
      </c>
      <c r="AA3124" t="s">
        <v>1758</v>
      </c>
      <c r="AB3124" t="s">
        <v>7329</v>
      </c>
      <c r="AD3124" t="s">
        <v>2045</v>
      </c>
      <c r="AE3124" t="s">
        <v>2046</v>
      </c>
      <c r="AI3124" t="s">
        <v>1761</v>
      </c>
      <c r="AL3124" t="s">
        <v>7379</v>
      </c>
      <c r="AM3124">
        <v>6</v>
      </c>
      <c r="AN3124" t="s">
        <v>2920</v>
      </c>
      <c r="AO3124" t="s">
        <v>2921</v>
      </c>
      <c r="AP3124">
        <v>0</v>
      </c>
      <c r="AQ3124" s="388">
        <v>44605</v>
      </c>
      <c r="AS3124" t="s">
        <v>2806</v>
      </c>
      <c r="AT3124" s="388">
        <v>44609</v>
      </c>
      <c r="AU3124" t="s">
        <v>1756</v>
      </c>
      <c r="AV3124" t="s">
        <v>1756</v>
      </c>
      <c r="AZ3124" t="s">
        <v>2807</v>
      </c>
      <c r="BA3124" t="s">
        <v>1767</v>
      </c>
      <c r="BB3124" t="s">
        <v>8142</v>
      </c>
      <c r="BC3124" t="s">
        <v>8143</v>
      </c>
      <c r="BD3124" t="s">
        <v>1756</v>
      </c>
      <c r="BE3124" t="s">
        <v>7333</v>
      </c>
      <c r="BF3124" t="s">
        <v>823</v>
      </c>
    </row>
    <row r="3125" spans="1:58">
      <c r="A3125" t="s">
        <v>829</v>
      </c>
      <c r="B3125">
        <v>6</v>
      </c>
      <c r="C3125">
        <v>0</v>
      </c>
      <c r="D3125">
        <v>11481</v>
      </c>
      <c r="E3125" t="s">
        <v>8144</v>
      </c>
      <c r="F3125">
        <v>53510611</v>
      </c>
      <c r="G3125" t="s">
        <v>2041</v>
      </c>
      <c r="H3125">
        <v>0</v>
      </c>
      <c r="I3125" t="s">
        <v>2052</v>
      </c>
      <c r="J3125">
        <v>75</v>
      </c>
      <c r="K3125">
        <v>12</v>
      </c>
      <c r="L3125" t="s">
        <v>1771</v>
      </c>
      <c r="M3125" t="s">
        <v>1756</v>
      </c>
      <c r="N3125" t="s">
        <v>1756</v>
      </c>
      <c r="O3125" t="s">
        <v>1757</v>
      </c>
      <c r="P3125" t="s">
        <v>1757</v>
      </c>
      <c r="Q3125" s="387">
        <v>900</v>
      </c>
      <c r="R3125">
        <v>117</v>
      </c>
      <c r="S3125">
        <v>1016.9999999999999</v>
      </c>
      <c r="T3125" s="388">
        <v>44598</v>
      </c>
      <c r="U3125">
        <v>0</v>
      </c>
      <c r="V3125" t="s">
        <v>837</v>
      </c>
      <c r="W3125" s="388">
        <v>44615</v>
      </c>
      <c r="X3125">
        <v>177</v>
      </c>
      <c r="Y3125">
        <v>0</v>
      </c>
      <c r="Z3125">
        <v>0</v>
      </c>
      <c r="AA3125" t="s">
        <v>1758</v>
      </c>
      <c r="AB3125" t="s">
        <v>7329</v>
      </c>
      <c r="AD3125" t="s">
        <v>2045</v>
      </c>
      <c r="AE3125" t="s">
        <v>2046</v>
      </c>
      <c r="AI3125" t="s">
        <v>1761</v>
      </c>
      <c r="AL3125" t="s">
        <v>7379</v>
      </c>
      <c r="AM3125">
        <v>6</v>
      </c>
      <c r="AN3125" t="s">
        <v>7364</v>
      </c>
      <c r="AO3125" t="s">
        <v>7365</v>
      </c>
      <c r="AP3125">
        <v>0</v>
      </c>
      <c r="AQ3125" s="388">
        <v>44605</v>
      </c>
      <c r="AS3125" t="s">
        <v>2806</v>
      </c>
      <c r="AT3125" s="388">
        <v>44609</v>
      </c>
      <c r="AU3125" t="s">
        <v>1756</v>
      </c>
      <c r="AV3125" t="s">
        <v>1756</v>
      </c>
      <c r="AZ3125" t="s">
        <v>2807</v>
      </c>
      <c r="BA3125" t="s">
        <v>1767</v>
      </c>
      <c r="BB3125" t="s">
        <v>8145</v>
      </c>
      <c r="BC3125" t="s">
        <v>8146</v>
      </c>
      <c r="BD3125" t="s">
        <v>1756</v>
      </c>
      <c r="BE3125" t="s">
        <v>7333</v>
      </c>
      <c r="BF3125" t="s">
        <v>823</v>
      </c>
    </row>
    <row r="3126" spans="1:58">
      <c r="A3126" t="s">
        <v>829</v>
      </c>
      <c r="B3126">
        <v>6</v>
      </c>
      <c r="C3126">
        <v>0</v>
      </c>
      <c r="D3126">
        <v>11481</v>
      </c>
      <c r="E3126" t="s">
        <v>8144</v>
      </c>
      <c r="F3126">
        <v>53510611</v>
      </c>
      <c r="G3126" t="s">
        <v>2041</v>
      </c>
      <c r="H3126">
        <v>0</v>
      </c>
      <c r="I3126" t="s">
        <v>2056</v>
      </c>
      <c r="J3126">
        <v>210</v>
      </c>
      <c r="K3126">
        <v>1</v>
      </c>
      <c r="L3126" t="s">
        <v>1755</v>
      </c>
      <c r="M3126" t="s">
        <v>1756</v>
      </c>
      <c r="N3126" t="s">
        <v>1756</v>
      </c>
      <c r="O3126" t="s">
        <v>1757</v>
      </c>
      <c r="P3126" t="s">
        <v>1757</v>
      </c>
      <c r="Q3126" s="387">
        <v>210</v>
      </c>
      <c r="R3126">
        <v>27.3</v>
      </c>
      <c r="S3126">
        <v>237.29999999999998</v>
      </c>
      <c r="T3126" s="388">
        <v>44598</v>
      </c>
      <c r="U3126">
        <v>0</v>
      </c>
      <c r="V3126" t="s">
        <v>837</v>
      </c>
      <c r="W3126" s="388">
        <v>44615</v>
      </c>
      <c r="X3126">
        <v>177</v>
      </c>
      <c r="Y3126">
        <v>0</v>
      </c>
      <c r="Z3126">
        <v>0</v>
      </c>
      <c r="AA3126" t="s">
        <v>1758</v>
      </c>
      <c r="AB3126" t="s">
        <v>7329</v>
      </c>
      <c r="AD3126" t="s">
        <v>2045</v>
      </c>
      <c r="AE3126" t="s">
        <v>2046</v>
      </c>
      <c r="AI3126" t="s">
        <v>1761</v>
      </c>
      <c r="AL3126" t="s">
        <v>7379</v>
      </c>
      <c r="AM3126">
        <v>6</v>
      </c>
      <c r="AN3126" t="s">
        <v>7364</v>
      </c>
      <c r="AO3126" t="s">
        <v>7365</v>
      </c>
      <c r="AP3126">
        <v>0</v>
      </c>
      <c r="AQ3126" s="388">
        <v>44605</v>
      </c>
      <c r="AS3126" t="s">
        <v>2806</v>
      </c>
      <c r="AT3126" s="388">
        <v>44609</v>
      </c>
      <c r="AU3126" t="s">
        <v>1756</v>
      </c>
      <c r="AV3126" t="s">
        <v>1756</v>
      </c>
      <c r="AZ3126" t="s">
        <v>2807</v>
      </c>
      <c r="BA3126" t="s">
        <v>1767</v>
      </c>
      <c r="BB3126" t="s">
        <v>8147</v>
      </c>
      <c r="BC3126" t="s">
        <v>8148</v>
      </c>
      <c r="BD3126" t="s">
        <v>1756</v>
      </c>
      <c r="BE3126" t="s">
        <v>7333</v>
      </c>
      <c r="BF3126" t="s">
        <v>823</v>
      </c>
    </row>
    <row r="3127" spans="1:58">
      <c r="A3127" t="s">
        <v>829</v>
      </c>
      <c r="B3127">
        <v>6</v>
      </c>
      <c r="C3127">
        <v>0</v>
      </c>
      <c r="D3127">
        <v>11481</v>
      </c>
      <c r="E3127" t="s">
        <v>8144</v>
      </c>
      <c r="F3127">
        <v>53510611</v>
      </c>
      <c r="G3127" t="s">
        <v>2041</v>
      </c>
      <c r="H3127">
        <v>0</v>
      </c>
      <c r="I3127" t="s">
        <v>2073</v>
      </c>
      <c r="J3127">
        <v>243.75</v>
      </c>
      <c r="K3127">
        <v>1</v>
      </c>
      <c r="L3127" t="s">
        <v>1755</v>
      </c>
      <c r="M3127" t="s">
        <v>1757</v>
      </c>
      <c r="N3127" t="s">
        <v>1757</v>
      </c>
      <c r="O3127" t="s">
        <v>1756</v>
      </c>
      <c r="P3127" t="s">
        <v>1756</v>
      </c>
      <c r="Q3127" s="387">
        <v>243.75</v>
      </c>
      <c r="R3127">
        <v>31.6875</v>
      </c>
      <c r="S3127">
        <v>275.4375</v>
      </c>
      <c r="T3127" s="388">
        <v>44598</v>
      </c>
      <c r="U3127">
        <v>0</v>
      </c>
      <c r="V3127" t="s">
        <v>837</v>
      </c>
      <c r="W3127" s="388">
        <v>44615</v>
      </c>
      <c r="X3127">
        <v>177</v>
      </c>
      <c r="Y3127">
        <v>0</v>
      </c>
      <c r="Z3127">
        <v>0</v>
      </c>
      <c r="AA3127" t="s">
        <v>1758</v>
      </c>
      <c r="AB3127" t="s">
        <v>7329</v>
      </c>
      <c r="AD3127" t="s">
        <v>2045</v>
      </c>
      <c r="AE3127" t="s">
        <v>2046</v>
      </c>
      <c r="AI3127" t="s">
        <v>1761</v>
      </c>
      <c r="AL3127" t="s">
        <v>7379</v>
      </c>
      <c r="AM3127">
        <v>6</v>
      </c>
      <c r="AN3127" t="s">
        <v>7364</v>
      </c>
      <c r="AO3127" t="s">
        <v>7365</v>
      </c>
      <c r="AP3127">
        <v>0</v>
      </c>
      <c r="AQ3127" s="388">
        <v>44605</v>
      </c>
      <c r="AS3127" t="s">
        <v>2806</v>
      </c>
      <c r="AT3127" s="388">
        <v>44609</v>
      </c>
      <c r="AU3127" t="s">
        <v>1756</v>
      </c>
      <c r="AV3127" t="s">
        <v>1756</v>
      </c>
      <c r="AZ3127" t="s">
        <v>2807</v>
      </c>
      <c r="BA3127" t="s">
        <v>1767</v>
      </c>
      <c r="BB3127" t="s">
        <v>8149</v>
      </c>
      <c r="BC3127" t="s">
        <v>8150</v>
      </c>
      <c r="BD3127" t="s">
        <v>1756</v>
      </c>
      <c r="BE3127" t="s">
        <v>7333</v>
      </c>
      <c r="BF3127" t="s">
        <v>823</v>
      </c>
    </row>
    <row r="3128" spans="1:58">
      <c r="A3128" t="s">
        <v>829</v>
      </c>
      <c r="B3128">
        <v>6</v>
      </c>
      <c r="C3128">
        <v>0</v>
      </c>
      <c r="D3128">
        <v>11481</v>
      </c>
      <c r="E3128" t="s">
        <v>8144</v>
      </c>
      <c r="F3128">
        <v>53510611</v>
      </c>
      <c r="G3128" t="s">
        <v>2041</v>
      </c>
      <c r="H3128">
        <v>0</v>
      </c>
      <c r="I3128" t="s">
        <v>7531</v>
      </c>
      <c r="J3128">
        <v>126.98</v>
      </c>
      <c r="K3128">
        <v>11</v>
      </c>
      <c r="L3128" t="s">
        <v>2063</v>
      </c>
      <c r="M3128" t="s">
        <v>1757</v>
      </c>
      <c r="N3128" t="s">
        <v>1757</v>
      </c>
      <c r="O3128" t="s">
        <v>1756</v>
      </c>
      <c r="P3128" t="s">
        <v>1756</v>
      </c>
      <c r="Q3128" s="387">
        <v>1396.78</v>
      </c>
      <c r="R3128">
        <v>181.5814</v>
      </c>
      <c r="S3128">
        <v>1578.3613999999998</v>
      </c>
      <c r="T3128" s="388">
        <v>44598</v>
      </c>
      <c r="U3128">
        <v>0</v>
      </c>
      <c r="V3128" t="s">
        <v>837</v>
      </c>
      <c r="W3128" s="388">
        <v>44615</v>
      </c>
      <c r="X3128">
        <v>177</v>
      </c>
      <c r="Y3128">
        <v>0</v>
      </c>
      <c r="Z3128">
        <v>0</v>
      </c>
      <c r="AA3128" t="s">
        <v>1758</v>
      </c>
      <c r="AB3128" t="s">
        <v>7329</v>
      </c>
      <c r="AD3128" t="s">
        <v>2045</v>
      </c>
      <c r="AE3128" t="s">
        <v>2046</v>
      </c>
      <c r="AI3128" t="s">
        <v>1761</v>
      </c>
      <c r="AL3128" t="s">
        <v>7379</v>
      </c>
      <c r="AM3128">
        <v>6</v>
      </c>
      <c r="AN3128" t="s">
        <v>7364</v>
      </c>
      <c r="AO3128" t="s">
        <v>7365</v>
      </c>
      <c r="AP3128">
        <v>0</v>
      </c>
      <c r="AQ3128" s="388">
        <v>44605</v>
      </c>
      <c r="AS3128" t="s">
        <v>2806</v>
      </c>
      <c r="AT3128" s="388">
        <v>44609</v>
      </c>
      <c r="AU3128" t="s">
        <v>1756</v>
      </c>
      <c r="AV3128" t="s">
        <v>1756</v>
      </c>
      <c r="AZ3128" t="s">
        <v>2807</v>
      </c>
      <c r="BA3128" t="s">
        <v>1767</v>
      </c>
      <c r="BB3128" t="s">
        <v>8151</v>
      </c>
      <c r="BC3128" t="s">
        <v>8152</v>
      </c>
      <c r="BD3128" t="s">
        <v>1756</v>
      </c>
      <c r="BE3128" t="s">
        <v>7333</v>
      </c>
      <c r="BF3128" t="s">
        <v>823</v>
      </c>
    </row>
    <row r="3129" spans="1:58">
      <c r="A3129" t="s">
        <v>829</v>
      </c>
      <c r="B3129">
        <v>6</v>
      </c>
      <c r="C3129">
        <v>0</v>
      </c>
      <c r="D3129">
        <v>11480</v>
      </c>
      <c r="E3129" t="s">
        <v>8153</v>
      </c>
      <c r="F3129">
        <v>53510611</v>
      </c>
      <c r="G3129" t="s">
        <v>2041</v>
      </c>
      <c r="H3129">
        <v>0</v>
      </c>
      <c r="I3129" t="s">
        <v>2103</v>
      </c>
      <c r="J3129">
        <v>70</v>
      </c>
      <c r="K3129">
        <v>4</v>
      </c>
      <c r="L3129" t="s">
        <v>1771</v>
      </c>
      <c r="M3129" t="s">
        <v>1756</v>
      </c>
      <c r="N3129" t="s">
        <v>1756</v>
      </c>
      <c r="O3129" t="s">
        <v>1757</v>
      </c>
      <c r="P3129" t="s">
        <v>1757</v>
      </c>
      <c r="Q3129" s="387">
        <v>280</v>
      </c>
      <c r="R3129">
        <v>36.4</v>
      </c>
      <c r="S3129">
        <v>316.39999999999998</v>
      </c>
      <c r="T3129" s="388">
        <v>44598</v>
      </c>
      <c r="U3129">
        <v>0</v>
      </c>
      <c r="V3129" t="s">
        <v>837</v>
      </c>
      <c r="W3129" s="388">
        <v>44615</v>
      </c>
      <c r="X3129">
        <v>177</v>
      </c>
      <c r="Y3129">
        <v>0</v>
      </c>
      <c r="Z3129">
        <v>0</v>
      </c>
      <c r="AA3129" t="s">
        <v>1758</v>
      </c>
      <c r="AB3129" t="s">
        <v>7329</v>
      </c>
      <c r="AD3129" t="s">
        <v>2045</v>
      </c>
      <c r="AE3129" t="s">
        <v>2046</v>
      </c>
      <c r="AI3129" t="s">
        <v>1761</v>
      </c>
      <c r="AL3129" t="s">
        <v>7379</v>
      </c>
      <c r="AM3129">
        <v>6</v>
      </c>
      <c r="AN3129" t="s">
        <v>6964</v>
      </c>
      <c r="AO3129" t="s">
        <v>3375</v>
      </c>
      <c r="AP3129">
        <v>0</v>
      </c>
      <c r="AQ3129" s="388">
        <v>44605</v>
      </c>
      <c r="AS3129" t="s">
        <v>2806</v>
      </c>
      <c r="AT3129" s="388">
        <v>44609</v>
      </c>
      <c r="AU3129" t="s">
        <v>1756</v>
      </c>
      <c r="AV3129" t="s">
        <v>1756</v>
      </c>
      <c r="AZ3129" t="s">
        <v>2807</v>
      </c>
      <c r="BA3129" t="s">
        <v>1767</v>
      </c>
      <c r="BB3129" t="s">
        <v>8154</v>
      </c>
      <c r="BC3129" t="s">
        <v>8155</v>
      </c>
      <c r="BD3129" t="s">
        <v>1756</v>
      </c>
      <c r="BE3129" t="s">
        <v>7333</v>
      </c>
      <c r="BF3129" t="s">
        <v>823</v>
      </c>
    </row>
    <row r="3130" spans="1:58">
      <c r="A3130" t="s">
        <v>829</v>
      </c>
      <c r="B3130">
        <v>6</v>
      </c>
      <c r="C3130">
        <v>0</v>
      </c>
      <c r="D3130">
        <v>11480</v>
      </c>
      <c r="E3130" t="s">
        <v>8153</v>
      </c>
      <c r="F3130">
        <v>53510611</v>
      </c>
      <c r="G3130" t="s">
        <v>2041</v>
      </c>
      <c r="H3130">
        <v>0</v>
      </c>
      <c r="I3130" t="s">
        <v>2052</v>
      </c>
      <c r="J3130">
        <v>75</v>
      </c>
      <c r="K3130">
        <v>14</v>
      </c>
      <c r="L3130" t="s">
        <v>1771</v>
      </c>
      <c r="M3130" t="s">
        <v>1756</v>
      </c>
      <c r="N3130" t="s">
        <v>1756</v>
      </c>
      <c r="O3130" t="s">
        <v>1757</v>
      </c>
      <c r="P3130" t="s">
        <v>1757</v>
      </c>
      <c r="Q3130" s="387">
        <v>1050</v>
      </c>
      <c r="R3130">
        <v>136.5</v>
      </c>
      <c r="S3130">
        <v>1186.5</v>
      </c>
      <c r="T3130" s="388">
        <v>44598</v>
      </c>
      <c r="U3130">
        <v>0</v>
      </c>
      <c r="V3130" t="s">
        <v>837</v>
      </c>
      <c r="W3130" s="388">
        <v>44615</v>
      </c>
      <c r="X3130">
        <v>177</v>
      </c>
      <c r="Y3130">
        <v>0</v>
      </c>
      <c r="Z3130">
        <v>0</v>
      </c>
      <c r="AA3130" t="s">
        <v>1758</v>
      </c>
      <c r="AB3130" t="s">
        <v>7329</v>
      </c>
      <c r="AD3130" t="s">
        <v>2045</v>
      </c>
      <c r="AE3130" t="s">
        <v>2046</v>
      </c>
      <c r="AI3130" t="s">
        <v>1761</v>
      </c>
      <c r="AL3130" t="s">
        <v>7379</v>
      </c>
      <c r="AM3130">
        <v>6</v>
      </c>
      <c r="AN3130" t="s">
        <v>6964</v>
      </c>
      <c r="AO3130" t="s">
        <v>3375</v>
      </c>
      <c r="AP3130">
        <v>0</v>
      </c>
      <c r="AQ3130" s="388">
        <v>44605</v>
      </c>
      <c r="AS3130" t="s">
        <v>2806</v>
      </c>
      <c r="AT3130" s="388">
        <v>44609</v>
      </c>
      <c r="AU3130" t="s">
        <v>1756</v>
      </c>
      <c r="AV3130" t="s">
        <v>1756</v>
      </c>
      <c r="AZ3130" t="s">
        <v>2807</v>
      </c>
      <c r="BA3130" t="s">
        <v>1767</v>
      </c>
      <c r="BB3130" t="s">
        <v>8156</v>
      </c>
      <c r="BC3130" t="s">
        <v>8157</v>
      </c>
      <c r="BD3130" t="s">
        <v>1756</v>
      </c>
      <c r="BE3130" t="s">
        <v>7333</v>
      </c>
      <c r="BF3130" t="s">
        <v>823</v>
      </c>
    </row>
    <row r="3131" spans="1:58">
      <c r="A3131" t="s">
        <v>829</v>
      </c>
      <c r="B3131">
        <v>6</v>
      </c>
      <c r="C3131">
        <v>0</v>
      </c>
      <c r="D3131">
        <v>11480</v>
      </c>
      <c r="E3131" t="s">
        <v>8153</v>
      </c>
      <c r="F3131">
        <v>53510611</v>
      </c>
      <c r="G3131" t="s">
        <v>2041</v>
      </c>
      <c r="H3131">
        <v>0</v>
      </c>
      <c r="I3131" t="s">
        <v>2056</v>
      </c>
      <c r="J3131">
        <v>210</v>
      </c>
      <c r="K3131">
        <v>2</v>
      </c>
      <c r="L3131" t="s">
        <v>1755</v>
      </c>
      <c r="M3131" t="s">
        <v>1756</v>
      </c>
      <c r="N3131" t="s">
        <v>1756</v>
      </c>
      <c r="O3131" t="s">
        <v>1757</v>
      </c>
      <c r="P3131" t="s">
        <v>1757</v>
      </c>
      <c r="Q3131" s="387">
        <v>420</v>
      </c>
      <c r="R3131">
        <v>54.6</v>
      </c>
      <c r="S3131">
        <v>474.59999999999997</v>
      </c>
      <c r="T3131" s="388">
        <v>44598</v>
      </c>
      <c r="U3131">
        <v>0</v>
      </c>
      <c r="V3131" t="s">
        <v>837</v>
      </c>
      <c r="W3131" s="388">
        <v>44615</v>
      </c>
      <c r="X3131">
        <v>177</v>
      </c>
      <c r="Y3131">
        <v>0</v>
      </c>
      <c r="Z3131">
        <v>0</v>
      </c>
      <c r="AA3131" t="s">
        <v>1758</v>
      </c>
      <c r="AB3131" t="s">
        <v>7329</v>
      </c>
      <c r="AD3131" t="s">
        <v>2045</v>
      </c>
      <c r="AE3131" t="s">
        <v>2046</v>
      </c>
      <c r="AI3131" t="s">
        <v>1761</v>
      </c>
      <c r="AL3131" t="s">
        <v>7379</v>
      </c>
      <c r="AM3131">
        <v>6</v>
      </c>
      <c r="AN3131" t="s">
        <v>6964</v>
      </c>
      <c r="AO3131" t="s">
        <v>3375</v>
      </c>
      <c r="AP3131">
        <v>0</v>
      </c>
      <c r="AQ3131" s="388">
        <v>44605</v>
      </c>
      <c r="AS3131" t="s">
        <v>2806</v>
      </c>
      <c r="AT3131" s="388">
        <v>44609</v>
      </c>
      <c r="AU3131" t="s">
        <v>1756</v>
      </c>
      <c r="AV3131" t="s">
        <v>1756</v>
      </c>
      <c r="AZ3131" t="s">
        <v>2807</v>
      </c>
      <c r="BA3131" t="s">
        <v>1767</v>
      </c>
      <c r="BB3131" t="s">
        <v>8158</v>
      </c>
      <c r="BC3131" t="s">
        <v>8159</v>
      </c>
      <c r="BD3131" t="s">
        <v>1756</v>
      </c>
      <c r="BE3131" t="s">
        <v>7333</v>
      </c>
      <c r="BF3131" t="s">
        <v>823</v>
      </c>
    </row>
    <row r="3132" spans="1:58">
      <c r="A3132" t="s">
        <v>829</v>
      </c>
      <c r="B3132">
        <v>6</v>
      </c>
      <c r="C3132">
        <v>0</v>
      </c>
      <c r="D3132">
        <v>11480</v>
      </c>
      <c r="E3132" t="s">
        <v>8153</v>
      </c>
      <c r="F3132">
        <v>53510611</v>
      </c>
      <c r="G3132" t="s">
        <v>2041</v>
      </c>
      <c r="H3132">
        <v>0</v>
      </c>
      <c r="I3132" t="s">
        <v>2113</v>
      </c>
      <c r="J3132">
        <v>122.39</v>
      </c>
      <c r="K3132">
        <v>4</v>
      </c>
      <c r="L3132" t="s">
        <v>2063</v>
      </c>
      <c r="M3132" t="s">
        <v>1757</v>
      </c>
      <c r="N3132" t="s">
        <v>1757</v>
      </c>
      <c r="O3132" t="s">
        <v>1756</v>
      </c>
      <c r="P3132" t="s">
        <v>1756</v>
      </c>
      <c r="Q3132" s="387">
        <v>489.56</v>
      </c>
      <c r="R3132">
        <v>63.642800000000001</v>
      </c>
      <c r="S3132">
        <v>553.20279999999991</v>
      </c>
      <c r="T3132" s="388">
        <v>44598</v>
      </c>
      <c r="U3132">
        <v>0</v>
      </c>
      <c r="V3132" t="s">
        <v>837</v>
      </c>
      <c r="W3132" s="388">
        <v>44615</v>
      </c>
      <c r="X3132">
        <v>177</v>
      </c>
      <c r="Y3132">
        <v>0</v>
      </c>
      <c r="Z3132">
        <v>0</v>
      </c>
      <c r="AA3132" t="s">
        <v>1758</v>
      </c>
      <c r="AB3132" t="s">
        <v>7329</v>
      </c>
      <c r="AD3132" t="s">
        <v>2045</v>
      </c>
      <c r="AE3132" t="s">
        <v>2046</v>
      </c>
      <c r="AI3132" t="s">
        <v>1761</v>
      </c>
      <c r="AL3132" t="s">
        <v>7379</v>
      </c>
      <c r="AM3132">
        <v>6</v>
      </c>
      <c r="AN3132" t="s">
        <v>6964</v>
      </c>
      <c r="AO3132" t="s">
        <v>3375</v>
      </c>
      <c r="AP3132">
        <v>0</v>
      </c>
      <c r="AQ3132" s="388">
        <v>44605</v>
      </c>
      <c r="AS3132" t="s">
        <v>2806</v>
      </c>
      <c r="AT3132" s="388">
        <v>44609</v>
      </c>
      <c r="AU3132" t="s">
        <v>1756</v>
      </c>
      <c r="AV3132" t="s">
        <v>1756</v>
      </c>
      <c r="AZ3132" t="s">
        <v>2807</v>
      </c>
      <c r="BA3132" t="s">
        <v>1767</v>
      </c>
      <c r="BB3132" t="s">
        <v>8160</v>
      </c>
      <c r="BC3132" t="s">
        <v>8161</v>
      </c>
      <c r="BD3132" t="s">
        <v>1756</v>
      </c>
      <c r="BE3132" t="s">
        <v>7333</v>
      </c>
      <c r="BF3132" t="s">
        <v>823</v>
      </c>
    </row>
    <row r="3133" spans="1:58">
      <c r="A3133" t="s">
        <v>829</v>
      </c>
      <c r="B3133">
        <v>6</v>
      </c>
      <c r="C3133">
        <v>0</v>
      </c>
      <c r="D3133">
        <v>11480</v>
      </c>
      <c r="E3133" t="s">
        <v>8153</v>
      </c>
      <c r="F3133">
        <v>53510611</v>
      </c>
      <c r="G3133" t="s">
        <v>2041</v>
      </c>
      <c r="H3133">
        <v>0</v>
      </c>
      <c r="I3133" t="s">
        <v>2073</v>
      </c>
      <c r="J3133">
        <v>243.75</v>
      </c>
      <c r="K3133">
        <v>1</v>
      </c>
      <c r="L3133" t="s">
        <v>1755</v>
      </c>
      <c r="M3133" t="s">
        <v>1757</v>
      </c>
      <c r="N3133" t="s">
        <v>1757</v>
      </c>
      <c r="O3133" t="s">
        <v>1756</v>
      </c>
      <c r="P3133" t="s">
        <v>1756</v>
      </c>
      <c r="Q3133" s="387">
        <v>243.75</v>
      </c>
      <c r="R3133">
        <v>31.6875</v>
      </c>
      <c r="S3133">
        <v>275.4375</v>
      </c>
      <c r="T3133" s="388">
        <v>44598</v>
      </c>
      <c r="U3133">
        <v>0</v>
      </c>
      <c r="V3133" t="s">
        <v>837</v>
      </c>
      <c r="W3133" s="388">
        <v>44615</v>
      </c>
      <c r="X3133">
        <v>177</v>
      </c>
      <c r="Y3133">
        <v>0</v>
      </c>
      <c r="Z3133">
        <v>0</v>
      </c>
      <c r="AA3133" t="s">
        <v>1758</v>
      </c>
      <c r="AB3133" t="s">
        <v>7329</v>
      </c>
      <c r="AD3133" t="s">
        <v>2045</v>
      </c>
      <c r="AE3133" t="s">
        <v>2046</v>
      </c>
      <c r="AI3133" t="s">
        <v>1761</v>
      </c>
      <c r="AL3133" t="s">
        <v>7379</v>
      </c>
      <c r="AM3133">
        <v>6</v>
      </c>
      <c r="AN3133" t="s">
        <v>6964</v>
      </c>
      <c r="AO3133" t="s">
        <v>3375</v>
      </c>
      <c r="AP3133">
        <v>0</v>
      </c>
      <c r="AQ3133" s="388">
        <v>44605</v>
      </c>
      <c r="AS3133" t="s">
        <v>2806</v>
      </c>
      <c r="AT3133" s="388">
        <v>44609</v>
      </c>
      <c r="AU3133" t="s">
        <v>1756</v>
      </c>
      <c r="AV3133" t="s">
        <v>1756</v>
      </c>
      <c r="AZ3133" t="s">
        <v>2807</v>
      </c>
      <c r="BA3133" t="s">
        <v>1767</v>
      </c>
      <c r="BB3133" t="s">
        <v>8162</v>
      </c>
      <c r="BC3133" t="s">
        <v>8163</v>
      </c>
      <c r="BD3133" t="s">
        <v>1756</v>
      </c>
      <c r="BE3133" t="s">
        <v>7333</v>
      </c>
      <c r="BF3133" t="s">
        <v>823</v>
      </c>
    </row>
    <row r="3134" spans="1:58">
      <c r="A3134" t="s">
        <v>829</v>
      </c>
      <c r="B3134">
        <v>6</v>
      </c>
      <c r="C3134">
        <v>0</v>
      </c>
      <c r="D3134">
        <v>11480</v>
      </c>
      <c r="E3134" t="s">
        <v>8153</v>
      </c>
      <c r="F3134">
        <v>53510611</v>
      </c>
      <c r="G3134" t="s">
        <v>2041</v>
      </c>
      <c r="H3134">
        <v>0</v>
      </c>
      <c r="I3134" t="s">
        <v>7531</v>
      </c>
      <c r="J3134">
        <v>126.98</v>
      </c>
      <c r="K3134">
        <v>9</v>
      </c>
      <c r="L3134" t="s">
        <v>2063</v>
      </c>
      <c r="M3134" t="s">
        <v>1757</v>
      </c>
      <c r="N3134" t="s">
        <v>1757</v>
      </c>
      <c r="O3134" t="s">
        <v>1756</v>
      </c>
      <c r="P3134" t="s">
        <v>1756</v>
      </c>
      <c r="Q3134" s="387">
        <v>1142.82</v>
      </c>
      <c r="R3134">
        <v>148.56659999999999</v>
      </c>
      <c r="S3134">
        <v>1291.3865999999998</v>
      </c>
      <c r="T3134" s="388">
        <v>44598</v>
      </c>
      <c r="U3134">
        <v>0</v>
      </c>
      <c r="V3134" t="s">
        <v>837</v>
      </c>
      <c r="W3134" s="388">
        <v>44615</v>
      </c>
      <c r="X3134">
        <v>177</v>
      </c>
      <c r="Y3134">
        <v>0</v>
      </c>
      <c r="Z3134">
        <v>0</v>
      </c>
      <c r="AA3134" t="s">
        <v>1758</v>
      </c>
      <c r="AB3134" t="s">
        <v>7329</v>
      </c>
      <c r="AD3134" t="s">
        <v>2045</v>
      </c>
      <c r="AE3134" t="s">
        <v>2046</v>
      </c>
      <c r="AI3134" t="s">
        <v>1761</v>
      </c>
      <c r="AL3134" t="s">
        <v>7379</v>
      </c>
      <c r="AM3134">
        <v>6</v>
      </c>
      <c r="AN3134" t="s">
        <v>6964</v>
      </c>
      <c r="AO3134" t="s">
        <v>3375</v>
      </c>
      <c r="AP3134">
        <v>0</v>
      </c>
      <c r="AQ3134" s="388">
        <v>44605</v>
      </c>
      <c r="AS3134" t="s">
        <v>2806</v>
      </c>
      <c r="AT3134" s="388">
        <v>44609</v>
      </c>
      <c r="AU3134" t="s">
        <v>1756</v>
      </c>
      <c r="AV3134" t="s">
        <v>1756</v>
      </c>
      <c r="AZ3134" t="s">
        <v>2807</v>
      </c>
      <c r="BA3134" t="s">
        <v>1767</v>
      </c>
      <c r="BB3134" t="s">
        <v>8164</v>
      </c>
      <c r="BC3134" t="s">
        <v>8165</v>
      </c>
      <c r="BD3134" t="s">
        <v>1756</v>
      </c>
      <c r="BE3134" t="s">
        <v>7333</v>
      </c>
      <c r="BF3134" t="s">
        <v>823</v>
      </c>
    </row>
    <row r="3135" spans="1:58">
      <c r="A3135" t="s">
        <v>829</v>
      </c>
      <c r="B3135">
        <v>6</v>
      </c>
      <c r="C3135">
        <v>0</v>
      </c>
      <c r="D3135">
        <v>11477</v>
      </c>
      <c r="E3135" t="s">
        <v>8166</v>
      </c>
      <c r="F3135">
        <v>53510611</v>
      </c>
      <c r="G3135" t="s">
        <v>2041</v>
      </c>
      <c r="H3135">
        <v>0</v>
      </c>
      <c r="I3135" t="s">
        <v>2052</v>
      </c>
      <c r="J3135">
        <v>75</v>
      </c>
      <c r="K3135">
        <v>12</v>
      </c>
      <c r="L3135" t="s">
        <v>1771</v>
      </c>
      <c r="M3135" t="s">
        <v>1756</v>
      </c>
      <c r="N3135" t="s">
        <v>1756</v>
      </c>
      <c r="O3135" t="s">
        <v>1757</v>
      </c>
      <c r="P3135" t="s">
        <v>1757</v>
      </c>
      <c r="Q3135" s="387">
        <v>900</v>
      </c>
      <c r="R3135">
        <v>117</v>
      </c>
      <c r="S3135">
        <v>1016.9999999999999</v>
      </c>
      <c r="T3135" s="388">
        <v>44597</v>
      </c>
      <c r="U3135">
        <v>0</v>
      </c>
      <c r="V3135" t="s">
        <v>837</v>
      </c>
      <c r="W3135" s="388">
        <v>44615</v>
      </c>
      <c r="X3135">
        <v>177</v>
      </c>
      <c r="Y3135">
        <v>0</v>
      </c>
      <c r="Z3135">
        <v>0</v>
      </c>
      <c r="AA3135" t="s">
        <v>1758</v>
      </c>
      <c r="AB3135" t="s">
        <v>7329</v>
      </c>
      <c r="AD3135" t="s">
        <v>2045</v>
      </c>
      <c r="AE3135" t="s">
        <v>2046</v>
      </c>
      <c r="AI3135" t="s">
        <v>1761</v>
      </c>
      <c r="AL3135" t="s">
        <v>7379</v>
      </c>
      <c r="AM3135">
        <v>6</v>
      </c>
      <c r="AN3135" t="s">
        <v>1833</v>
      </c>
      <c r="AO3135" t="s">
        <v>1834</v>
      </c>
      <c r="AP3135">
        <v>0</v>
      </c>
      <c r="AQ3135" s="388">
        <v>44605</v>
      </c>
      <c r="AS3135" t="s">
        <v>2806</v>
      </c>
      <c r="AT3135" s="388">
        <v>44609</v>
      </c>
      <c r="AU3135" t="s">
        <v>1756</v>
      </c>
      <c r="AV3135" t="s">
        <v>1756</v>
      </c>
      <c r="AZ3135" t="s">
        <v>2807</v>
      </c>
      <c r="BA3135" t="s">
        <v>1767</v>
      </c>
      <c r="BB3135" t="s">
        <v>8167</v>
      </c>
      <c r="BC3135" t="s">
        <v>8168</v>
      </c>
      <c r="BD3135" t="s">
        <v>1756</v>
      </c>
      <c r="BE3135" t="s">
        <v>7333</v>
      </c>
      <c r="BF3135" t="s">
        <v>823</v>
      </c>
    </row>
    <row r="3136" spans="1:58">
      <c r="A3136" t="s">
        <v>829</v>
      </c>
      <c r="B3136">
        <v>6</v>
      </c>
      <c r="C3136">
        <v>0</v>
      </c>
      <c r="D3136">
        <v>11477</v>
      </c>
      <c r="E3136" t="s">
        <v>8166</v>
      </c>
      <c r="F3136">
        <v>53510611</v>
      </c>
      <c r="G3136" t="s">
        <v>2041</v>
      </c>
      <c r="H3136">
        <v>0</v>
      </c>
      <c r="I3136" t="s">
        <v>2056</v>
      </c>
      <c r="J3136">
        <v>210</v>
      </c>
      <c r="K3136">
        <v>1</v>
      </c>
      <c r="L3136" t="s">
        <v>1755</v>
      </c>
      <c r="M3136" t="s">
        <v>1756</v>
      </c>
      <c r="N3136" t="s">
        <v>1756</v>
      </c>
      <c r="O3136" t="s">
        <v>1757</v>
      </c>
      <c r="P3136" t="s">
        <v>1757</v>
      </c>
      <c r="Q3136" s="387">
        <v>210</v>
      </c>
      <c r="R3136">
        <v>27.3</v>
      </c>
      <c r="S3136">
        <v>237.29999999999998</v>
      </c>
      <c r="T3136" s="388">
        <v>44597</v>
      </c>
      <c r="U3136">
        <v>0</v>
      </c>
      <c r="V3136" t="s">
        <v>837</v>
      </c>
      <c r="W3136" s="388">
        <v>44615</v>
      </c>
      <c r="X3136">
        <v>177</v>
      </c>
      <c r="Y3136">
        <v>0</v>
      </c>
      <c r="Z3136">
        <v>0</v>
      </c>
      <c r="AA3136" t="s">
        <v>1758</v>
      </c>
      <c r="AB3136" t="s">
        <v>7329</v>
      </c>
      <c r="AD3136" t="s">
        <v>2045</v>
      </c>
      <c r="AE3136" t="s">
        <v>2046</v>
      </c>
      <c r="AI3136" t="s">
        <v>1761</v>
      </c>
      <c r="AL3136" t="s">
        <v>7379</v>
      </c>
      <c r="AM3136">
        <v>6</v>
      </c>
      <c r="AN3136" t="s">
        <v>1833</v>
      </c>
      <c r="AO3136" t="s">
        <v>1834</v>
      </c>
      <c r="AP3136">
        <v>0</v>
      </c>
      <c r="AQ3136" s="388">
        <v>44605</v>
      </c>
      <c r="AS3136" t="s">
        <v>2806</v>
      </c>
      <c r="AT3136" s="388">
        <v>44609</v>
      </c>
      <c r="AU3136" t="s">
        <v>1756</v>
      </c>
      <c r="AV3136" t="s">
        <v>1756</v>
      </c>
      <c r="AZ3136" t="s">
        <v>2807</v>
      </c>
      <c r="BA3136" t="s">
        <v>1767</v>
      </c>
      <c r="BB3136" t="s">
        <v>8169</v>
      </c>
      <c r="BC3136" t="s">
        <v>8170</v>
      </c>
      <c r="BD3136" t="s">
        <v>1756</v>
      </c>
      <c r="BE3136" t="s">
        <v>7333</v>
      </c>
      <c r="BF3136" t="s">
        <v>823</v>
      </c>
    </row>
    <row r="3137" spans="1:58">
      <c r="A3137" t="s">
        <v>829</v>
      </c>
      <c r="B3137">
        <v>6</v>
      </c>
      <c r="C3137">
        <v>0</v>
      </c>
      <c r="D3137">
        <v>11477</v>
      </c>
      <c r="E3137" t="s">
        <v>8166</v>
      </c>
      <c r="F3137">
        <v>53510611</v>
      </c>
      <c r="G3137" t="s">
        <v>2041</v>
      </c>
      <c r="H3137">
        <v>0</v>
      </c>
      <c r="I3137" t="s">
        <v>7382</v>
      </c>
      <c r="J3137">
        <v>80</v>
      </c>
      <c r="K3137">
        <v>8</v>
      </c>
      <c r="M3137" t="s">
        <v>1757</v>
      </c>
      <c r="N3137" t="s">
        <v>1757</v>
      </c>
      <c r="O3137" t="s">
        <v>1756</v>
      </c>
      <c r="P3137" t="s">
        <v>1756</v>
      </c>
      <c r="Q3137" s="387">
        <v>640</v>
      </c>
      <c r="R3137">
        <v>83.2</v>
      </c>
      <c r="S3137">
        <v>723.19999999999993</v>
      </c>
      <c r="T3137" s="388">
        <v>44597</v>
      </c>
      <c r="U3137">
        <v>0</v>
      </c>
      <c r="V3137" t="s">
        <v>837</v>
      </c>
      <c r="W3137" s="388">
        <v>44615</v>
      </c>
      <c r="X3137">
        <v>177</v>
      </c>
      <c r="Y3137">
        <v>0</v>
      </c>
      <c r="Z3137">
        <v>0</v>
      </c>
      <c r="AA3137" t="s">
        <v>1758</v>
      </c>
      <c r="AB3137" t="s">
        <v>7329</v>
      </c>
      <c r="AD3137" t="s">
        <v>2045</v>
      </c>
      <c r="AE3137" t="s">
        <v>2046</v>
      </c>
      <c r="AI3137" t="s">
        <v>1761</v>
      </c>
      <c r="AL3137" t="s">
        <v>7379</v>
      </c>
      <c r="AM3137">
        <v>6</v>
      </c>
      <c r="AN3137" t="s">
        <v>1833</v>
      </c>
      <c r="AO3137" t="s">
        <v>1834</v>
      </c>
      <c r="AP3137">
        <v>0</v>
      </c>
      <c r="AQ3137" s="388">
        <v>44605</v>
      </c>
      <c r="AS3137" t="s">
        <v>2806</v>
      </c>
      <c r="AT3137" s="388">
        <v>44609</v>
      </c>
      <c r="AU3137" t="s">
        <v>1756</v>
      </c>
      <c r="AV3137" t="s">
        <v>1756</v>
      </c>
      <c r="AZ3137" t="s">
        <v>2807</v>
      </c>
      <c r="BA3137" t="s">
        <v>1767</v>
      </c>
      <c r="BB3137" t="s">
        <v>8171</v>
      </c>
      <c r="BC3137" t="s">
        <v>8172</v>
      </c>
      <c r="BD3137" t="s">
        <v>1756</v>
      </c>
      <c r="BE3137" t="s">
        <v>7333</v>
      </c>
      <c r="BF3137" t="s">
        <v>823</v>
      </c>
    </row>
    <row r="3138" spans="1:58">
      <c r="A3138" t="s">
        <v>829</v>
      </c>
      <c r="B3138">
        <v>6</v>
      </c>
      <c r="C3138">
        <v>0</v>
      </c>
      <c r="D3138">
        <v>11476</v>
      </c>
      <c r="E3138" t="s">
        <v>8173</v>
      </c>
      <c r="F3138">
        <v>53510611</v>
      </c>
      <c r="G3138" t="s">
        <v>2041</v>
      </c>
      <c r="H3138">
        <v>0</v>
      </c>
      <c r="I3138" t="s">
        <v>2052</v>
      </c>
      <c r="J3138">
        <v>75</v>
      </c>
      <c r="K3138">
        <v>11</v>
      </c>
      <c r="L3138" t="s">
        <v>1771</v>
      </c>
      <c r="M3138" t="s">
        <v>1756</v>
      </c>
      <c r="N3138" t="s">
        <v>1756</v>
      </c>
      <c r="O3138" t="s">
        <v>1757</v>
      </c>
      <c r="P3138" t="s">
        <v>1757</v>
      </c>
      <c r="Q3138" s="387">
        <v>825</v>
      </c>
      <c r="R3138">
        <v>107.25</v>
      </c>
      <c r="S3138">
        <v>932.24999999999989</v>
      </c>
      <c r="T3138" s="388">
        <v>44597</v>
      </c>
      <c r="U3138">
        <v>0</v>
      </c>
      <c r="V3138" t="s">
        <v>837</v>
      </c>
      <c r="W3138" s="388">
        <v>44615</v>
      </c>
      <c r="X3138">
        <v>177</v>
      </c>
      <c r="Y3138">
        <v>0</v>
      </c>
      <c r="Z3138">
        <v>0</v>
      </c>
      <c r="AA3138" t="s">
        <v>1758</v>
      </c>
      <c r="AB3138" t="s">
        <v>7329</v>
      </c>
      <c r="AD3138" t="s">
        <v>2045</v>
      </c>
      <c r="AE3138" t="s">
        <v>2046</v>
      </c>
      <c r="AI3138" t="s">
        <v>1761</v>
      </c>
      <c r="AL3138" t="s">
        <v>7379</v>
      </c>
      <c r="AM3138">
        <v>6</v>
      </c>
      <c r="AN3138" t="s">
        <v>7364</v>
      </c>
      <c r="AO3138" t="s">
        <v>7365</v>
      </c>
      <c r="AP3138">
        <v>0</v>
      </c>
      <c r="AQ3138" s="388">
        <v>44605</v>
      </c>
      <c r="AS3138" t="s">
        <v>2806</v>
      </c>
      <c r="AT3138" s="388">
        <v>44609</v>
      </c>
      <c r="AU3138" t="s">
        <v>1756</v>
      </c>
      <c r="AV3138" t="s">
        <v>1756</v>
      </c>
      <c r="AZ3138" t="s">
        <v>2807</v>
      </c>
      <c r="BA3138" t="s">
        <v>1767</v>
      </c>
      <c r="BB3138" t="s">
        <v>8174</v>
      </c>
      <c r="BC3138" t="s">
        <v>8175</v>
      </c>
      <c r="BD3138" t="s">
        <v>1756</v>
      </c>
      <c r="BE3138" t="s">
        <v>7333</v>
      </c>
      <c r="BF3138" t="s">
        <v>823</v>
      </c>
    </row>
    <row r="3139" spans="1:58">
      <c r="A3139" t="s">
        <v>829</v>
      </c>
      <c r="B3139">
        <v>6</v>
      </c>
      <c r="C3139">
        <v>0</v>
      </c>
      <c r="D3139">
        <v>11476</v>
      </c>
      <c r="E3139" t="s">
        <v>8173</v>
      </c>
      <c r="F3139">
        <v>53510611</v>
      </c>
      <c r="G3139" t="s">
        <v>2041</v>
      </c>
      <c r="H3139">
        <v>0</v>
      </c>
      <c r="I3139" t="s">
        <v>2056</v>
      </c>
      <c r="J3139">
        <v>210</v>
      </c>
      <c r="K3139">
        <v>1</v>
      </c>
      <c r="L3139" t="s">
        <v>1755</v>
      </c>
      <c r="M3139" t="s">
        <v>1756</v>
      </c>
      <c r="N3139" t="s">
        <v>1756</v>
      </c>
      <c r="O3139" t="s">
        <v>1757</v>
      </c>
      <c r="P3139" t="s">
        <v>1757</v>
      </c>
      <c r="Q3139" s="387">
        <v>210</v>
      </c>
      <c r="R3139">
        <v>27.3</v>
      </c>
      <c r="S3139">
        <v>237.29999999999998</v>
      </c>
      <c r="T3139" s="388">
        <v>44597</v>
      </c>
      <c r="U3139">
        <v>0</v>
      </c>
      <c r="V3139" t="s">
        <v>837</v>
      </c>
      <c r="W3139" s="388">
        <v>44615</v>
      </c>
      <c r="X3139">
        <v>177</v>
      </c>
      <c r="Y3139">
        <v>0</v>
      </c>
      <c r="Z3139">
        <v>0</v>
      </c>
      <c r="AA3139" t="s">
        <v>1758</v>
      </c>
      <c r="AB3139" t="s">
        <v>7329</v>
      </c>
      <c r="AD3139" t="s">
        <v>2045</v>
      </c>
      <c r="AE3139" t="s">
        <v>2046</v>
      </c>
      <c r="AI3139" t="s">
        <v>1761</v>
      </c>
      <c r="AL3139" t="s">
        <v>7379</v>
      </c>
      <c r="AM3139">
        <v>6</v>
      </c>
      <c r="AN3139" t="s">
        <v>7364</v>
      </c>
      <c r="AO3139" t="s">
        <v>7365</v>
      </c>
      <c r="AP3139">
        <v>0</v>
      </c>
      <c r="AQ3139" s="388">
        <v>44605</v>
      </c>
      <c r="AS3139" t="s">
        <v>2806</v>
      </c>
      <c r="AT3139" s="388">
        <v>44609</v>
      </c>
      <c r="AU3139" t="s">
        <v>1756</v>
      </c>
      <c r="AV3139" t="s">
        <v>1756</v>
      </c>
      <c r="AZ3139" t="s">
        <v>2807</v>
      </c>
      <c r="BA3139" t="s">
        <v>1767</v>
      </c>
      <c r="BB3139" t="s">
        <v>8176</v>
      </c>
      <c r="BC3139" t="s">
        <v>8177</v>
      </c>
      <c r="BD3139" t="s">
        <v>1756</v>
      </c>
      <c r="BE3139" t="s">
        <v>7333</v>
      </c>
      <c r="BF3139" t="s">
        <v>823</v>
      </c>
    </row>
    <row r="3140" spans="1:58">
      <c r="A3140" t="s">
        <v>829</v>
      </c>
      <c r="B3140">
        <v>6</v>
      </c>
      <c r="C3140">
        <v>0</v>
      </c>
      <c r="D3140">
        <v>11476</v>
      </c>
      <c r="E3140" t="s">
        <v>8173</v>
      </c>
      <c r="F3140">
        <v>53510611</v>
      </c>
      <c r="G3140" t="s">
        <v>2041</v>
      </c>
      <c r="H3140">
        <v>0</v>
      </c>
      <c r="I3140" t="s">
        <v>2073</v>
      </c>
      <c r="J3140">
        <v>243.75</v>
      </c>
      <c r="K3140">
        <v>1</v>
      </c>
      <c r="L3140" t="s">
        <v>1755</v>
      </c>
      <c r="M3140" t="s">
        <v>1757</v>
      </c>
      <c r="N3140" t="s">
        <v>1757</v>
      </c>
      <c r="O3140" t="s">
        <v>1756</v>
      </c>
      <c r="P3140" t="s">
        <v>1756</v>
      </c>
      <c r="Q3140" s="387">
        <v>243.75</v>
      </c>
      <c r="R3140">
        <v>31.6875</v>
      </c>
      <c r="S3140">
        <v>275.4375</v>
      </c>
      <c r="T3140" s="388">
        <v>44597</v>
      </c>
      <c r="U3140">
        <v>0</v>
      </c>
      <c r="V3140" t="s">
        <v>837</v>
      </c>
      <c r="W3140" s="388">
        <v>44615</v>
      </c>
      <c r="X3140">
        <v>177</v>
      </c>
      <c r="Y3140">
        <v>0</v>
      </c>
      <c r="Z3140">
        <v>0</v>
      </c>
      <c r="AA3140" t="s">
        <v>1758</v>
      </c>
      <c r="AB3140" t="s">
        <v>7329</v>
      </c>
      <c r="AD3140" t="s">
        <v>2045</v>
      </c>
      <c r="AE3140" t="s">
        <v>2046</v>
      </c>
      <c r="AI3140" t="s">
        <v>1761</v>
      </c>
      <c r="AL3140" t="s">
        <v>7379</v>
      </c>
      <c r="AM3140">
        <v>6</v>
      </c>
      <c r="AN3140" t="s">
        <v>7364</v>
      </c>
      <c r="AO3140" t="s">
        <v>7365</v>
      </c>
      <c r="AP3140">
        <v>0</v>
      </c>
      <c r="AQ3140" s="388">
        <v>44605</v>
      </c>
      <c r="AS3140" t="s">
        <v>2806</v>
      </c>
      <c r="AT3140" s="388">
        <v>44609</v>
      </c>
      <c r="AU3140" t="s">
        <v>1756</v>
      </c>
      <c r="AV3140" t="s">
        <v>1756</v>
      </c>
      <c r="AZ3140" t="s">
        <v>2807</v>
      </c>
      <c r="BA3140" t="s">
        <v>1767</v>
      </c>
      <c r="BB3140" t="s">
        <v>8178</v>
      </c>
      <c r="BC3140" t="s">
        <v>8179</v>
      </c>
      <c r="BD3140" t="s">
        <v>1756</v>
      </c>
      <c r="BE3140" t="s">
        <v>7333</v>
      </c>
      <c r="BF3140" t="s">
        <v>823</v>
      </c>
    </row>
    <row r="3141" spans="1:58">
      <c r="A3141" t="s">
        <v>829</v>
      </c>
      <c r="B3141">
        <v>6</v>
      </c>
      <c r="C3141">
        <v>0</v>
      </c>
      <c r="D3141">
        <v>11476</v>
      </c>
      <c r="E3141" t="s">
        <v>8173</v>
      </c>
      <c r="F3141">
        <v>53510611</v>
      </c>
      <c r="G3141" t="s">
        <v>2041</v>
      </c>
      <c r="H3141">
        <v>0</v>
      </c>
      <c r="I3141" t="s">
        <v>7531</v>
      </c>
      <c r="J3141">
        <v>126.98</v>
      </c>
      <c r="K3141">
        <v>10</v>
      </c>
      <c r="L3141" t="s">
        <v>2063</v>
      </c>
      <c r="M3141" t="s">
        <v>1757</v>
      </c>
      <c r="N3141" t="s">
        <v>1757</v>
      </c>
      <c r="O3141" t="s">
        <v>1756</v>
      </c>
      <c r="P3141" t="s">
        <v>1756</v>
      </c>
      <c r="Q3141" s="387">
        <v>1269.8</v>
      </c>
      <c r="R3141">
        <v>165.07400000000001</v>
      </c>
      <c r="S3141">
        <v>1434.8739999999998</v>
      </c>
      <c r="T3141" s="388">
        <v>44597</v>
      </c>
      <c r="U3141">
        <v>0</v>
      </c>
      <c r="V3141" t="s">
        <v>837</v>
      </c>
      <c r="W3141" s="388">
        <v>44615</v>
      </c>
      <c r="X3141">
        <v>177</v>
      </c>
      <c r="Y3141">
        <v>0</v>
      </c>
      <c r="Z3141">
        <v>0</v>
      </c>
      <c r="AA3141" t="s">
        <v>1758</v>
      </c>
      <c r="AB3141" t="s">
        <v>7329</v>
      </c>
      <c r="AD3141" t="s">
        <v>2045</v>
      </c>
      <c r="AE3141" t="s">
        <v>2046</v>
      </c>
      <c r="AI3141" t="s">
        <v>1761</v>
      </c>
      <c r="AL3141" t="s">
        <v>7379</v>
      </c>
      <c r="AM3141">
        <v>6</v>
      </c>
      <c r="AN3141" t="s">
        <v>7364</v>
      </c>
      <c r="AO3141" t="s">
        <v>7365</v>
      </c>
      <c r="AP3141">
        <v>0</v>
      </c>
      <c r="AQ3141" s="388">
        <v>44605</v>
      </c>
      <c r="AS3141" t="s">
        <v>2806</v>
      </c>
      <c r="AT3141" s="388">
        <v>44609</v>
      </c>
      <c r="AU3141" t="s">
        <v>1756</v>
      </c>
      <c r="AV3141" t="s">
        <v>1756</v>
      </c>
      <c r="AZ3141" t="s">
        <v>2807</v>
      </c>
      <c r="BA3141" t="s">
        <v>1767</v>
      </c>
      <c r="BB3141" t="s">
        <v>8180</v>
      </c>
      <c r="BC3141" t="s">
        <v>8181</v>
      </c>
      <c r="BD3141" t="s">
        <v>1756</v>
      </c>
      <c r="BE3141" t="s">
        <v>7333</v>
      </c>
      <c r="BF3141" t="s">
        <v>823</v>
      </c>
    </row>
    <row r="3142" spans="1:58">
      <c r="A3142" t="s">
        <v>829</v>
      </c>
      <c r="B3142">
        <v>6</v>
      </c>
      <c r="C3142">
        <v>0</v>
      </c>
      <c r="D3142">
        <v>11475</v>
      </c>
      <c r="E3142" t="s">
        <v>8182</v>
      </c>
      <c r="F3142">
        <v>53510611</v>
      </c>
      <c r="G3142" t="s">
        <v>2041</v>
      </c>
      <c r="H3142">
        <v>0</v>
      </c>
      <c r="I3142" t="s">
        <v>2103</v>
      </c>
      <c r="J3142">
        <v>70</v>
      </c>
      <c r="K3142">
        <v>5</v>
      </c>
      <c r="L3142" t="s">
        <v>1771</v>
      </c>
      <c r="M3142" t="s">
        <v>1756</v>
      </c>
      <c r="N3142" t="s">
        <v>1756</v>
      </c>
      <c r="O3142" t="s">
        <v>1757</v>
      </c>
      <c r="P3142" t="s">
        <v>1757</v>
      </c>
      <c r="Q3142" s="387">
        <v>350</v>
      </c>
      <c r="R3142">
        <v>45.5</v>
      </c>
      <c r="S3142">
        <v>395.49999999999994</v>
      </c>
      <c r="T3142" s="388">
        <v>44597</v>
      </c>
      <c r="U3142">
        <v>0</v>
      </c>
      <c r="V3142" t="s">
        <v>837</v>
      </c>
      <c r="W3142" s="388">
        <v>44615</v>
      </c>
      <c r="X3142">
        <v>177</v>
      </c>
      <c r="Y3142">
        <v>0</v>
      </c>
      <c r="Z3142">
        <v>0</v>
      </c>
      <c r="AA3142" t="s">
        <v>1758</v>
      </c>
      <c r="AB3142" t="s">
        <v>7329</v>
      </c>
      <c r="AD3142" t="s">
        <v>2045</v>
      </c>
      <c r="AE3142" t="s">
        <v>2046</v>
      </c>
      <c r="AI3142" t="s">
        <v>1761</v>
      </c>
      <c r="AL3142" t="s">
        <v>7379</v>
      </c>
      <c r="AM3142">
        <v>6</v>
      </c>
      <c r="AN3142" t="s">
        <v>1081</v>
      </c>
      <c r="AO3142" t="s">
        <v>2875</v>
      </c>
      <c r="AP3142">
        <v>0</v>
      </c>
      <c r="AQ3142" s="388">
        <v>44605</v>
      </c>
      <c r="AS3142" t="s">
        <v>2806</v>
      </c>
      <c r="AT3142" s="388">
        <v>44608</v>
      </c>
      <c r="AU3142" t="s">
        <v>1756</v>
      </c>
      <c r="AV3142" t="s">
        <v>1756</v>
      </c>
      <c r="AZ3142" t="s">
        <v>2807</v>
      </c>
      <c r="BA3142" t="s">
        <v>1767</v>
      </c>
      <c r="BB3142" t="s">
        <v>8183</v>
      </c>
      <c r="BC3142" t="s">
        <v>8184</v>
      </c>
      <c r="BD3142" t="s">
        <v>1756</v>
      </c>
      <c r="BE3142" t="s">
        <v>7333</v>
      </c>
      <c r="BF3142" t="s">
        <v>823</v>
      </c>
    </row>
    <row r="3143" spans="1:58">
      <c r="A3143" t="s">
        <v>829</v>
      </c>
      <c r="B3143">
        <v>6</v>
      </c>
      <c r="C3143">
        <v>0</v>
      </c>
      <c r="D3143">
        <v>11475</v>
      </c>
      <c r="E3143" t="s">
        <v>8182</v>
      </c>
      <c r="F3143">
        <v>53510611</v>
      </c>
      <c r="G3143" t="s">
        <v>2041</v>
      </c>
      <c r="H3143">
        <v>0</v>
      </c>
      <c r="I3143" t="s">
        <v>2052</v>
      </c>
      <c r="J3143">
        <v>75</v>
      </c>
      <c r="K3143">
        <v>11</v>
      </c>
      <c r="L3143" t="s">
        <v>1771</v>
      </c>
      <c r="M3143" t="s">
        <v>1756</v>
      </c>
      <c r="N3143" t="s">
        <v>1756</v>
      </c>
      <c r="O3143" t="s">
        <v>1757</v>
      </c>
      <c r="P3143" t="s">
        <v>1757</v>
      </c>
      <c r="Q3143" s="387">
        <v>825</v>
      </c>
      <c r="R3143">
        <v>107.25</v>
      </c>
      <c r="S3143">
        <v>932.24999999999989</v>
      </c>
      <c r="T3143" s="388">
        <v>44597</v>
      </c>
      <c r="U3143">
        <v>0</v>
      </c>
      <c r="V3143" t="s">
        <v>837</v>
      </c>
      <c r="W3143" s="388">
        <v>44615</v>
      </c>
      <c r="X3143">
        <v>177</v>
      </c>
      <c r="Y3143">
        <v>0</v>
      </c>
      <c r="Z3143">
        <v>0</v>
      </c>
      <c r="AA3143" t="s">
        <v>1758</v>
      </c>
      <c r="AB3143" t="s">
        <v>7329</v>
      </c>
      <c r="AD3143" t="s">
        <v>2045</v>
      </c>
      <c r="AE3143" t="s">
        <v>2046</v>
      </c>
      <c r="AI3143" t="s">
        <v>1761</v>
      </c>
      <c r="AL3143" t="s">
        <v>7379</v>
      </c>
      <c r="AM3143">
        <v>6</v>
      </c>
      <c r="AN3143" t="s">
        <v>1081</v>
      </c>
      <c r="AO3143" t="s">
        <v>2875</v>
      </c>
      <c r="AP3143">
        <v>0</v>
      </c>
      <c r="AQ3143" s="388">
        <v>44605</v>
      </c>
      <c r="AS3143" t="s">
        <v>2806</v>
      </c>
      <c r="AT3143" s="388">
        <v>44608</v>
      </c>
      <c r="AU3143" t="s">
        <v>1756</v>
      </c>
      <c r="AV3143" t="s">
        <v>1756</v>
      </c>
      <c r="AZ3143" t="s">
        <v>2807</v>
      </c>
      <c r="BA3143" t="s">
        <v>1767</v>
      </c>
      <c r="BB3143" t="s">
        <v>8185</v>
      </c>
      <c r="BC3143" t="s">
        <v>8186</v>
      </c>
      <c r="BD3143" t="s">
        <v>1756</v>
      </c>
      <c r="BE3143" t="s">
        <v>7333</v>
      </c>
      <c r="BF3143" t="s">
        <v>823</v>
      </c>
    </row>
    <row r="3144" spans="1:58">
      <c r="A3144" t="s">
        <v>829</v>
      </c>
      <c r="B3144">
        <v>6</v>
      </c>
      <c r="C3144">
        <v>0</v>
      </c>
      <c r="D3144">
        <v>11475</v>
      </c>
      <c r="E3144" t="s">
        <v>8182</v>
      </c>
      <c r="F3144">
        <v>53510611</v>
      </c>
      <c r="G3144" t="s">
        <v>2041</v>
      </c>
      <c r="H3144">
        <v>0</v>
      </c>
      <c r="I3144" t="s">
        <v>2056</v>
      </c>
      <c r="J3144">
        <v>210</v>
      </c>
      <c r="K3144">
        <v>2</v>
      </c>
      <c r="L3144" t="s">
        <v>1755</v>
      </c>
      <c r="M3144" t="s">
        <v>1756</v>
      </c>
      <c r="N3144" t="s">
        <v>1756</v>
      </c>
      <c r="O3144" t="s">
        <v>1757</v>
      </c>
      <c r="P3144" t="s">
        <v>1757</v>
      </c>
      <c r="Q3144" s="387">
        <v>420</v>
      </c>
      <c r="R3144">
        <v>54.6</v>
      </c>
      <c r="S3144">
        <v>474.59999999999997</v>
      </c>
      <c r="T3144" s="388">
        <v>44597</v>
      </c>
      <c r="U3144">
        <v>0</v>
      </c>
      <c r="V3144" t="s">
        <v>837</v>
      </c>
      <c r="W3144" s="388">
        <v>44615</v>
      </c>
      <c r="X3144">
        <v>177</v>
      </c>
      <c r="Y3144">
        <v>0</v>
      </c>
      <c r="Z3144">
        <v>0</v>
      </c>
      <c r="AA3144" t="s">
        <v>1758</v>
      </c>
      <c r="AB3144" t="s">
        <v>7329</v>
      </c>
      <c r="AD3144" t="s">
        <v>2045</v>
      </c>
      <c r="AE3144" t="s">
        <v>2046</v>
      </c>
      <c r="AI3144" t="s">
        <v>1761</v>
      </c>
      <c r="AL3144" t="s">
        <v>7379</v>
      </c>
      <c r="AM3144">
        <v>6</v>
      </c>
      <c r="AN3144" t="s">
        <v>1081</v>
      </c>
      <c r="AO3144" t="s">
        <v>2875</v>
      </c>
      <c r="AP3144">
        <v>0</v>
      </c>
      <c r="AQ3144" s="388">
        <v>44605</v>
      </c>
      <c r="AS3144" t="s">
        <v>2806</v>
      </c>
      <c r="AT3144" s="388">
        <v>44608</v>
      </c>
      <c r="AU3144" t="s">
        <v>1756</v>
      </c>
      <c r="AV3144" t="s">
        <v>1756</v>
      </c>
      <c r="AZ3144" t="s">
        <v>2807</v>
      </c>
      <c r="BA3144" t="s">
        <v>1767</v>
      </c>
      <c r="BB3144" t="s">
        <v>8187</v>
      </c>
      <c r="BC3144" t="s">
        <v>8188</v>
      </c>
      <c r="BD3144" t="s">
        <v>1756</v>
      </c>
      <c r="BE3144" t="s">
        <v>7333</v>
      </c>
      <c r="BF3144" t="s">
        <v>823</v>
      </c>
    </row>
    <row r="3145" spans="1:58">
      <c r="A3145" t="s">
        <v>829</v>
      </c>
      <c r="B3145">
        <v>6</v>
      </c>
      <c r="C3145">
        <v>0</v>
      </c>
      <c r="D3145">
        <v>11475</v>
      </c>
      <c r="E3145" t="s">
        <v>8182</v>
      </c>
      <c r="F3145">
        <v>53510611</v>
      </c>
      <c r="G3145" t="s">
        <v>2041</v>
      </c>
      <c r="H3145">
        <v>0</v>
      </c>
      <c r="I3145" t="s">
        <v>2113</v>
      </c>
      <c r="J3145">
        <v>122.39</v>
      </c>
      <c r="K3145">
        <v>5</v>
      </c>
      <c r="L3145" t="s">
        <v>2063</v>
      </c>
      <c r="M3145" t="s">
        <v>1757</v>
      </c>
      <c r="N3145" t="s">
        <v>1757</v>
      </c>
      <c r="O3145" t="s">
        <v>1756</v>
      </c>
      <c r="P3145" t="s">
        <v>1756</v>
      </c>
      <c r="Q3145" s="387">
        <v>611.95000000000005</v>
      </c>
      <c r="R3145">
        <v>79.553500000000014</v>
      </c>
      <c r="S3145">
        <v>691.50350000000003</v>
      </c>
      <c r="T3145" s="388">
        <v>44597</v>
      </c>
      <c r="U3145">
        <v>0</v>
      </c>
      <c r="V3145" t="s">
        <v>837</v>
      </c>
      <c r="W3145" s="388">
        <v>44615</v>
      </c>
      <c r="X3145">
        <v>177</v>
      </c>
      <c r="Y3145">
        <v>0</v>
      </c>
      <c r="Z3145">
        <v>0</v>
      </c>
      <c r="AA3145" t="s">
        <v>1758</v>
      </c>
      <c r="AB3145" t="s">
        <v>7329</v>
      </c>
      <c r="AD3145" t="s">
        <v>2045</v>
      </c>
      <c r="AE3145" t="s">
        <v>2046</v>
      </c>
      <c r="AI3145" t="s">
        <v>1761</v>
      </c>
      <c r="AL3145" t="s">
        <v>7379</v>
      </c>
      <c r="AM3145">
        <v>6</v>
      </c>
      <c r="AN3145" t="s">
        <v>1081</v>
      </c>
      <c r="AO3145" t="s">
        <v>2875</v>
      </c>
      <c r="AP3145">
        <v>0</v>
      </c>
      <c r="AQ3145" s="388">
        <v>44605</v>
      </c>
      <c r="AS3145" t="s">
        <v>2806</v>
      </c>
      <c r="AT3145" s="388">
        <v>44608</v>
      </c>
      <c r="AU3145" t="s">
        <v>1756</v>
      </c>
      <c r="AV3145" t="s">
        <v>1756</v>
      </c>
      <c r="AZ3145" t="s">
        <v>2807</v>
      </c>
      <c r="BA3145" t="s">
        <v>1767</v>
      </c>
      <c r="BB3145" t="s">
        <v>8189</v>
      </c>
      <c r="BC3145" t="s">
        <v>8190</v>
      </c>
      <c r="BD3145" t="s">
        <v>1756</v>
      </c>
      <c r="BE3145" t="s">
        <v>7333</v>
      </c>
      <c r="BF3145" t="s">
        <v>823</v>
      </c>
    </row>
    <row r="3146" spans="1:58">
      <c r="A3146" t="s">
        <v>829</v>
      </c>
      <c r="B3146">
        <v>6</v>
      </c>
      <c r="C3146">
        <v>0</v>
      </c>
      <c r="D3146">
        <v>11475</v>
      </c>
      <c r="E3146" t="s">
        <v>8182</v>
      </c>
      <c r="F3146">
        <v>53510611</v>
      </c>
      <c r="G3146" t="s">
        <v>2041</v>
      </c>
      <c r="H3146">
        <v>0</v>
      </c>
      <c r="I3146" t="s">
        <v>2073</v>
      </c>
      <c r="J3146">
        <v>243.75</v>
      </c>
      <c r="K3146">
        <v>1</v>
      </c>
      <c r="L3146" t="s">
        <v>1755</v>
      </c>
      <c r="M3146" t="s">
        <v>1757</v>
      </c>
      <c r="N3146" t="s">
        <v>1757</v>
      </c>
      <c r="O3146" t="s">
        <v>1756</v>
      </c>
      <c r="P3146" t="s">
        <v>1756</v>
      </c>
      <c r="Q3146" s="387">
        <v>243.75</v>
      </c>
      <c r="R3146">
        <v>31.6875</v>
      </c>
      <c r="S3146">
        <v>275.4375</v>
      </c>
      <c r="T3146" s="388">
        <v>44597</v>
      </c>
      <c r="U3146">
        <v>0</v>
      </c>
      <c r="V3146" t="s">
        <v>837</v>
      </c>
      <c r="W3146" s="388">
        <v>44615</v>
      </c>
      <c r="X3146">
        <v>177</v>
      </c>
      <c r="Y3146">
        <v>0</v>
      </c>
      <c r="Z3146">
        <v>0</v>
      </c>
      <c r="AA3146" t="s">
        <v>1758</v>
      </c>
      <c r="AB3146" t="s">
        <v>7329</v>
      </c>
      <c r="AD3146" t="s">
        <v>2045</v>
      </c>
      <c r="AE3146" t="s">
        <v>2046</v>
      </c>
      <c r="AI3146" t="s">
        <v>1761</v>
      </c>
      <c r="AL3146" t="s">
        <v>7379</v>
      </c>
      <c r="AM3146">
        <v>6</v>
      </c>
      <c r="AN3146" t="s">
        <v>1081</v>
      </c>
      <c r="AO3146" t="s">
        <v>2875</v>
      </c>
      <c r="AP3146">
        <v>0</v>
      </c>
      <c r="AQ3146" s="388">
        <v>44605</v>
      </c>
      <c r="AS3146" t="s">
        <v>2806</v>
      </c>
      <c r="AT3146" s="388">
        <v>44608</v>
      </c>
      <c r="AU3146" t="s">
        <v>1756</v>
      </c>
      <c r="AV3146" t="s">
        <v>1756</v>
      </c>
      <c r="AZ3146" t="s">
        <v>2807</v>
      </c>
      <c r="BA3146" t="s">
        <v>1767</v>
      </c>
      <c r="BB3146" t="s">
        <v>8191</v>
      </c>
      <c r="BC3146" t="s">
        <v>8192</v>
      </c>
      <c r="BD3146" t="s">
        <v>1756</v>
      </c>
      <c r="BE3146" t="s">
        <v>7333</v>
      </c>
      <c r="BF3146" t="s">
        <v>823</v>
      </c>
    </row>
    <row r="3147" spans="1:58">
      <c r="A3147" t="s">
        <v>829</v>
      </c>
      <c r="B3147">
        <v>6</v>
      </c>
      <c r="C3147">
        <v>0</v>
      </c>
      <c r="D3147">
        <v>11475</v>
      </c>
      <c r="E3147" t="s">
        <v>8182</v>
      </c>
      <c r="F3147">
        <v>53510611</v>
      </c>
      <c r="G3147" t="s">
        <v>2041</v>
      </c>
      <c r="H3147">
        <v>0</v>
      </c>
      <c r="I3147" t="s">
        <v>7531</v>
      </c>
      <c r="J3147">
        <v>126.98</v>
      </c>
      <c r="K3147">
        <v>9</v>
      </c>
      <c r="L3147" t="s">
        <v>2063</v>
      </c>
      <c r="M3147" t="s">
        <v>1757</v>
      </c>
      <c r="N3147" t="s">
        <v>1757</v>
      </c>
      <c r="O3147" t="s">
        <v>1756</v>
      </c>
      <c r="P3147" t="s">
        <v>1756</v>
      </c>
      <c r="Q3147" s="387">
        <v>1142.82</v>
      </c>
      <c r="R3147">
        <v>148.56659999999999</v>
      </c>
      <c r="S3147">
        <v>1291.3865999999998</v>
      </c>
      <c r="T3147" s="388">
        <v>44597</v>
      </c>
      <c r="U3147">
        <v>0</v>
      </c>
      <c r="V3147" t="s">
        <v>837</v>
      </c>
      <c r="W3147" s="388">
        <v>44615</v>
      </c>
      <c r="X3147">
        <v>177</v>
      </c>
      <c r="Y3147">
        <v>0</v>
      </c>
      <c r="Z3147">
        <v>0</v>
      </c>
      <c r="AA3147" t="s">
        <v>1758</v>
      </c>
      <c r="AB3147" t="s">
        <v>7329</v>
      </c>
      <c r="AD3147" t="s">
        <v>2045</v>
      </c>
      <c r="AE3147" t="s">
        <v>2046</v>
      </c>
      <c r="AI3147" t="s">
        <v>1761</v>
      </c>
      <c r="AL3147" t="s">
        <v>7379</v>
      </c>
      <c r="AM3147">
        <v>6</v>
      </c>
      <c r="AN3147" t="s">
        <v>1081</v>
      </c>
      <c r="AO3147" t="s">
        <v>2875</v>
      </c>
      <c r="AP3147">
        <v>0</v>
      </c>
      <c r="AQ3147" s="388">
        <v>44605</v>
      </c>
      <c r="AS3147" t="s">
        <v>2806</v>
      </c>
      <c r="AT3147" s="388">
        <v>44608</v>
      </c>
      <c r="AU3147" t="s">
        <v>1756</v>
      </c>
      <c r="AV3147" t="s">
        <v>1756</v>
      </c>
      <c r="AZ3147" t="s">
        <v>2807</v>
      </c>
      <c r="BA3147" t="s">
        <v>1767</v>
      </c>
      <c r="BB3147" t="s">
        <v>8193</v>
      </c>
      <c r="BC3147" t="s">
        <v>8194</v>
      </c>
      <c r="BD3147" t="s">
        <v>1756</v>
      </c>
      <c r="BE3147" t="s">
        <v>7333</v>
      </c>
      <c r="BF3147" t="s">
        <v>823</v>
      </c>
    </row>
    <row r="3148" spans="1:58">
      <c r="A3148" t="s">
        <v>829</v>
      </c>
      <c r="B3148">
        <v>6</v>
      </c>
      <c r="C3148">
        <v>0</v>
      </c>
      <c r="D3148">
        <v>11472</v>
      </c>
      <c r="E3148" t="s">
        <v>8195</v>
      </c>
      <c r="F3148">
        <v>53510611</v>
      </c>
      <c r="G3148" t="s">
        <v>2041</v>
      </c>
      <c r="H3148">
        <v>0</v>
      </c>
      <c r="I3148" t="s">
        <v>2052</v>
      </c>
      <c r="J3148">
        <v>75</v>
      </c>
      <c r="K3148">
        <v>4</v>
      </c>
      <c r="L3148" t="s">
        <v>1771</v>
      </c>
      <c r="M3148" t="s">
        <v>1756</v>
      </c>
      <c r="N3148" t="s">
        <v>1756</v>
      </c>
      <c r="O3148" t="s">
        <v>1757</v>
      </c>
      <c r="P3148" t="s">
        <v>1757</v>
      </c>
      <c r="Q3148" s="387">
        <v>300</v>
      </c>
      <c r="R3148">
        <v>39</v>
      </c>
      <c r="S3148">
        <v>338.99999999999994</v>
      </c>
      <c r="T3148" s="388">
        <v>44596</v>
      </c>
      <c r="U3148">
        <v>0</v>
      </c>
      <c r="V3148" t="s">
        <v>837</v>
      </c>
      <c r="W3148" s="388">
        <v>44615</v>
      </c>
      <c r="X3148">
        <v>177</v>
      </c>
      <c r="Y3148">
        <v>0</v>
      </c>
      <c r="Z3148">
        <v>0</v>
      </c>
      <c r="AA3148" t="s">
        <v>1758</v>
      </c>
      <c r="AB3148" t="s">
        <v>7329</v>
      </c>
      <c r="AD3148" t="s">
        <v>2045</v>
      </c>
      <c r="AE3148" t="s">
        <v>2046</v>
      </c>
      <c r="AI3148" t="s">
        <v>1761</v>
      </c>
      <c r="AL3148" t="s">
        <v>8196</v>
      </c>
      <c r="AM3148">
        <v>6</v>
      </c>
      <c r="AN3148" t="s">
        <v>8197</v>
      </c>
      <c r="AO3148" t="s">
        <v>8198</v>
      </c>
      <c r="AP3148">
        <v>0</v>
      </c>
      <c r="AQ3148" s="388">
        <v>44605</v>
      </c>
      <c r="AS3148" t="s">
        <v>2806</v>
      </c>
      <c r="AT3148" s="388">
        <v>44608</v>
      </c>
      <c r="AU3148" t="s">
        <v>1756</v>
      </c>
      <c r="AV3148" t="s">
        <v>1756</v>
      </c>
      <c r="AZ3148" t="s">
        <v>2807</v>
      </c>
      <c r="BA3148" t="s">
        <v>1767</v>
      </c>
      <c r="BB3148" t="s">
        <v>8199</v>
      </c>
      <c r="BC3148" t="s">
        <v>8200</v>
      </c>
      <c r="BD3148" t="s">
        <v>1756</v>
      </c>
      <c r="BE3148" t="s">
        <v>7333</v>
      </c>
      <c r="BF3148" t="s">
        <v>823</v>
      </c>
    </row>
    <row r="3149" spans="1:58">
      <c r="A3149" t="s">
        <v>829</v>
      </c>
      <c r="B3149">
        <v>6</v>
      </c>
      <c r="C3149">
        <v>0</v>
      </c>
      <c r="D3149">
        <v>11472</v>
      </c>
      <c r="E3149" t="s">
        <v>8195</v>
      </c>
      <c r="F3149">
        <v>53510611</v>
      </c>
      <c r="G3149" t="s">
        <v>2041</v>
      </c>
      <c r="H3149">
        <v>0</v>
      </c>
      <c r="I3149" t="s">
        <v>2056</v>
      </c>
      <c r="J3149">
        <v>210</v>
      </c>
      <c r="K3149">
        <v>1</v>
      </c>
      <c r="L3149" t="s">
        <v>1755</v>
      </c>
      <c r="M3149" t="s">
        <v>1756</v>
      </c>
      <c r="N3149" t="s">
        <v>1756</v>
      </c>
      <c r="O3149" t="s">
        <v>1757</v>
      </c>
      <c r="P3149" t="s">
        <v>1757</v>
      </c>
      <c r="Q3149" s="387">
        <v>210</v>
      </c>
      <c r="R3149">
        <v>27.3</v>
      </c>
      <c r="S3149">
        <v>237.29999999999998</v>
      </c>
      <c r="T3149" s="388">
        <v>44596</v>
      </c>
      <c r="U3149">
        <v>0</v>
      </c>
      <c r="V3149" t="s">
        <v>837</v>
      </c>
      <c r="W3149" s="388">
        <v>44615</v>
      </c>
      <c r="X3149">
        <v>177</v>
      </c>
      <c r="Y3149">
        <v>0</v>
      </c>
      <c r="Z3149">
        <v>0</v>
      </c>
      <c r="AA3149" t="s">
        <v>1758</v>
      </c>
      <c r="AB3149" t="s">
        <v>7329</v>
      </c>
      <c r="AD3149" t="s">
        <v>2045</v>
      </c>
      <c r="AE3149" t="s">
        <v>2046</v>
      </c>
      <c r="AI3149" t="s">
        <v>1761</v>
      </c>
      <c r="AL3149" t="s">
        <v>8196</v>
      </c>
      <c r="AM3149">
        <v>6</v>
      </c>
      <c r="AN3149" t="s">
        <v>8197</v>
      </c>
      <c r="AO3149" t="s">
        <v>8198</v>
      </c>
      <c r="AP3149">
        <v>0</v>
      </c>
      <c r="AQ3149" s="388">
        <v>44605</v>
      </c>
      <c r="AS3149" t="s">
        <v>2806</v>
      </c>
      <c r="AT3149" s="388">
        <v>44608</v>
      </c>
      <c r="AU3149" t="s">
        <v>1756</v>
      </c>
      <c r="AV3149" t="s">
        <v>1756</v>
      </c>
      <c r="AZ3149" t="s">
        <v>2807</v>
      </c>
      <c r="BA3149" t="s">
        <v>1767</v>
      </c>
      <c r="BB3149" t="s">
        <v>8201</v>
      </c>
      <c r="BC3149" t="s">
        <v>8202</v>
      </c>
      <c r="BD3149" t="s">
        <v>1756</v>
      </c>
      <c r="BE3149" t="s">
        <v>7333</v>
      </c>
      <c r="BF3149" t="s">
        <v>823</v>
      </c>
    </row>
    <row r="3150" spans="1:58">
      <c r="A3150" t="s">
        <v>829</v>
      </c>
      <c r="B3150">
        <v>6</v>
      </c>
      <c r="C3150">
        <v>0</v>
      </c>
      <c r="D3150">
        <v>11472</v>
      </c>
      <c r="E3150" t="s">
        <v>8195</v>
      </c>
      <c r="F3150">
        <v>53510611</v>
      </c>
      <c r="G3150" t="s">
        <v>2041</v>
      </c>
      <c r="H3150">
        <v>0</v>
      </c>
      <c r="I3150" t="s">
        <v>2073</v>
      </c>
      <c r="J3150">
        <v>243.75</v>
      </c>
      <c r="K3150">
        <v>1</v>
      </c>
      <c r="L3150" t="s">
        <v>1755</v>
      </c>
      <c r="M3150" t="s">
        <v>1757</v>
      </c>
      <c r="N3150" t="s">
        <v>1757</v>
      </c>
      <c r="O3150" t="s">
        <v>1756</v>
      </c>
      <c r="P3150" t="s">
        <v>1756</v>
      </c>
      <c r="Q3150" s="387">
        <v>243.75</v>
      </c>
      <c r="R3150">
        <v>31.6875</v>
      </c>
      <c r="S3150">
        <v>275.4375</v>
      </c>
      <c r="T3150" s="388">
        <v>44596</v>
      </c>
      <c r="U3150">
        <v>0</v>
      </c>
      <c r="V3150" t="s">
        <v>837</v>
      </c>
      <c r="W3150" s="388">
        <v>44615</v>
      </c>
      <c r="X3150">
        <v>177</v>
      </c>
      <c r="Y3150">
        <v>0</v>
      </c>
      <c r="Z3150">
        <v>0</v>
      </c>
      <c r="AA3150" t="s">
        <v>1758</v>
      </c>
      <c r="AB3150" t="s">
        <v>7329</v>
      </c>
      <c r="AD3150" t="s">
        <v>2045</v>
      </c>
      <c r="AE3150" t="s">
        <v>2046</v>
      </c>
      <c r="AI3150" t="s">
        <v>1761</v>
      </c>
      <c r="AL3150" t="s">
        <v>8196</v>
      </c>
      <c r="AM3150">
        <v>6</v>
      </c>
      <c r="AN3150" t="s">
        <v>8197</v>
      </c>
      <c r="AO3150" t="s">
        <v>8198</v>
      </c>
      <c r="AP3150">
        <v>0</v>
      </c>
      <c r="AQ3150" s="388">
        <v>44605</v>
      </c>
      <c r="AS3150" t="s">
        <v>2806</v>
      </c>
      <c r="AT3150" s="388">
        <v>44608</v>
      </c>
      <c r="AU3150" t="s">
        <v>1756</v>
      </c>
      <c r="AV3150" t="s">
        <v>1756</v>
      </c>
      <c r="AZ3150" t="s">
        <v>2807</v>
      </c>
      <c r="BA3150" t="s">
        <v>1767</v>
      </c>
      <c r="BB3150" t="s">
        <v>8203</v>
      </c>
      <c r="BC3150" t="s">
        <v>8204</v>
      </c>
      <c r="BD3150" t="s">
        <v>1756</v>
      </c>
      <c r="BE3150" t="s">
        <v>7333</v>
      </c>
      <c r="BF3150" t="s">
        <v>823</v>
      </c>
    </row>
    <row r="3151" spans="1:58">
      <c r="A3151" t="s">
        <v>829</v>
      </c>
      <c r="B3151">
        <v>6</v>
      </c>
      <c r="C3151">
        <v>0</v>
      </c>
      <c r="D3151">
        <v>11472</v>
      </c>
      <c r="E3151" t="s">
        <v>8195</v>
      </c>
      <c r="F3151">
        <v>53510611</v>
      </c>
      <c r="G3151" t="s">
        <v>2041</v>
      </c>
      <c r="H3151">
        <v>0</v>
      </c>
      <c r="I3151" t="s">
        <v>2247</v>
      </c>
      <c r="J3151">
        <v>131.47999999999999</v>
      </c>
      <c r="K3151">
        <v>4</v>
      </c>
      <c r="L3151" t="s">
        <v>2063</v>
      </c>
      <c r="M3151" t="s">
        <v>1757</v>
      </c>
      <c r="N3151" t="s">
        <v>1757</v>
      </c>
      <c r="O3151" t="s">
        <v>1756</v>
      </c>
      <c r="P3151" t="s">
        <v>1756</v>
      </c>
      <c r="Q3151" s="387">
        <v>525.91999999999996</v>
      </c>
      <c r="R3151">
        <v>68.369599999999991</v>
      </c>
      <c r="S3151">
        <v>594.28959999999995</v>
      </c>
      <c r="T3151" s="388">
        <v>44596</v>
      </c>
      <c r="U3151">
        <v>0</v>
      </c>
      <c r="V3151" t="s">
        <v>837</v>
      </c>
      <c r="W3151" s="388">
        <v>44615</v>
      </c>
      <c r="X3151">
        <v>177</v>
      </c>
      <c r="Y3151">
        <v>0</v>
      </c>
      <c r="Z3151">
        <v>0</v>
      </c>
      <c r="AA3151" t="s">
        <v>1758</v>
      </c>
      <c r="AB3151" t="s">
        <v>7329</v>
      </c>
      <c r="AD3151" t="s">
        <v>2045</v>
      </c>
      <c r="AE3151" t="s">
        <v>2046</v>
      </c>
      <c r="AI3151" t="s">
        <v>1761</v>
      </c>
      <c r="AL3151" t="s">
        <v>8196</v>
      </c>
      <c r="AM3151">
        <v>6</v>
      </c>
      <c r="AN3151" t="s">
        <v>8197</v>
      </c>
      <c r="AO3151" t="s">
        <v>8198</v>
      </c>
      <c r="AP3151">
        <v>0</v>
      </c>
      <c r="AQ3151" s="388">
        <v>44605</v>
      </c>
      <c r="AS3151" t="s">
        <v>2806</v>
      </c>
      <c r="AT3151" s="388">
        <v>44608</v>
      </c>
      <c r="AU3151" t="s">
        <v>1756</v>
      </c>
      <c r="AV3151" t="s">
        <v>1756</v>
      </c>
      <c r="AZ3151" t="s">
        <v>2807</v>
      </c>
      <c r="BA3151" t="s">
        <v>1767</v>
      </c>
      <c r="BB3151" t="s">
        <v>8205</v>
      </c>
      <c r="BC3151" t="s">
        <v>8206</v>
      </c>
      <c r="BD3151" t="s">
        <v>1756</v>
      </c>
      <c r="BE3151" t="s">
        <v>7333</v>
      </c>
      <c r="BF3151" t="s">
        <v>823</v>
      </c>
    </row>
    <row r="3152" spans="1:58">
      <c r="A3152" t="s">
        <v>829</v>
      </c>
      <c r="B3152">
        <v>6</v>
      </c>
      <c r="C3152">
        <v>0</v>
      </c>
      <c r="D3152">
        <v>11471</v>
      </c>
      <c r="E3152" t="s">
        <v>8207</v>
      </c>
      <c r="F3152">
        <v>53510611</v>
      </c>
      <c r="G3152" t="s">
        <v>2041</v>
      </c>
      <c r="H3152">
        <v>0</v>
      </c>
      <c r="I3152" t="s">
        <v>2052</v>
      </c>
      <c r="J3152">
        <v>75</v>
      </c>
      <c r="K3152">
        <v>12</v>
      </c>
      <c r="L3152" t="s">
        <v>1771</v>
      </c>
      <c r="M3152" t="s">
        <v>1756</v>
      </c>
      <c r="N3152" t="s">
        <v>1756</v>
      </c>
      <c r="O3152" t="s">
        <v>1757</v>
      </c>
      <c r="P3152" t="s">
        <v>1757</v>
      </c>
      <c r="Q3152" s="387">
        <v>900</v>
      </c>
      <c r="R3152">
        <v>117</v>
      </c>
      <c r="S3152">
        <v>1016.9999999999999</v>
      </c>
      <c r="T3152" s="388">
        <v>44596</v>
      </c>
      <c r="U3152">
        <v>0</v>
      </c>
      <c r="V3152" t="s">
        <v>837</v>
      </c>
      <c r="W3152" s="388">
        <v>44615</v>
      </c>
      <c r="X3152">
        <v>177</v>
      </c>
      <c r="Y3152">
        <v>0</v>
      </c>
      <c r="Z3152">
        <v>0</v>
      </c>
      <c r="AA3152" t="s">
        <v>1758</v>
      </c>
      <c r="AB3152" t="s">
        <v>7329</v>
      </c>
      <c r="AD3152" t="s">
        <v>2045</v>
      </c>
      <c r="AE3152" t="s">
        <v>2046</v>
      </c>
      <c r="AI3152" t="s">
        <v>1761</v>
      </c>
      <c r="AL3152" t="s">
        <v>7379</v>
      </c>
      <c r="AM3152">
        <v>6</v>
      </c>
      <c r="AN3152" t="s">
        <v>1064</v>
      </c>
      <c r="AO3152" t="s">
        <v>3224</v>
      </c>
      <c r="AP3152">
        <v>0</v>
      </c>
      <c r="AQ3152" s="388">
        <v>44605</v>
      </c>
      <c r="AS3152" t="s">
        <v>2806</v>
      </c>
      <c r="AT3152" s="388">
        <v>44608</v>
      </c>
      <c r="AU3152" t="s">
        <v>1756</v>
      </c>
      <c r="AV3152" t="s">
        <v>1756</v>
      </c>
      <c r="AZ3152" t="s">
        <v>2807</v>
      </c>
      <c r="BA3152" t="s">
        <v>1767</v>
      </c>
      <c r="BB3152" t="s">
        <v>8208</v>
      </c>
      <c r="BC3152" t="s">
        <v>8209</v>
      </c>
      <c r="BD3152" t="s">
        <v>1756</v>
      </c>
      <c r="BE3152" t="s">
        <v>7333</v>
      </c>
      <c r="BF3152" t="s">
        <v>823</v>
      </c>
    </row>
    <row r="3153" spans="1:58">
      <c r="A3153" t="s">
        <v>829</v>
      </c>
      <c r="B3153">
        <v>6</v>
      </c>
      <c r="C3153">
        <v>0</v>
      </c>
      <c r="D3153">
        <v>11471</v>
      </c>
      <c r="E3153" t="s">
        <v>8207</v>
      </c>
      <c r="F3153">
        <v>53510611</v>
      </c>
      <c r="G3153" t="s">
        <v>2041</v>
      </c>
      <c r="H3153">
        <v>0</v>
      </c>
      <c r="I3153" t="s">
        <v>2056</v>
      </c>
      <c r="J3153">
        <v>210</v>
      </c>
      <c r="K3153">
        <v>1</v>
      </c>
      <c r="L3153" t="s">
        <v>1755</v>
      </c>
      <c r="M3153" t="s">
        <v>1756</v>
      </c>
      <c r="N3153" t="s">
        <v>1756</v>
      </c>
      <c r="O3153" t="s">
        <v>1757</v>
      </c>
      <c r="P3153" t="s">
        <v>1757</v>
      </c>
      <c r="Q3153" s="387">
        <v>210</v>
      </c>
      <c r="R3153">
        <v>27.3</v>
      </c>
      <c r="S3153">
        <v>237.29999999999998</v>
      </c>
      <c r="T3153" s="388">
        <v>44596</v>
      </c>
      <c r="U3153">
        <v>0</v>
      </c>
      <c r="V3153" t="s">
        <v>837</v>
      </c>
      <c r="W3153" s="388">
        <v>44615</v>
      </c>
      <c r="X3153">
        <v>177</v>
      </c>
      <c r="Y3153">
        <v>0</v>
      </c>
      <c r="Z3153">
        <v>0</v>
      </c>
      <c r="AA3153" t="s">
        <v>1758</v>
      </c>
      <c r="AB3153" t="s">
        <v>7329</v>
      </c>
      <c r="AD3153" t="s">
        <v>2045</v>
      </c>
      <c r="AE3153" t="s">
        <v>2046</v>
      </c>
      <c r="AI3153" t="s">
        <v>1761</v>
      </c>
      <c r="AL3153" t="s">
        <v>7379</v>
      </c>
      <c r="AM3153">
        <v>6</v>
      </c>
      <c r="AN3153" t="s">
        <v>1064</v>
      </c>
      <c r="AO3153" t="s">
        <v>3224</v>
      </c>
      <c r="AP3153">
        <v>0</v>
      </c>
      <c r="AQ3153" s="388">
        <v>44605</v>
      </c>
      <c r="AS3153" t="s">
        <v>2806</v>
      </c>
      <c r="AT3153" s="388">
        <v>44608</v>
      </c>
      <c r="AU3153" t="s">
        <v>1756</v>
      </c>
      <c r="AV3153" t="s">
        <v>1756</v>
      </c>
      <c r="AZ3153" t="s">
        <v>2807</v>
      </c>
      <c r="BA3153" t="s">
        <v>1767</v>
      </c>
      <c r="BB3153" t="s">
        <v>8210</v>
      </c>
      <c r="BC3153" t="s">
        <v>8211</v>
      </c>
      <c r="BD3153" t="s">
        <v>1756</v>
      </c>
      <c r="BE3153" t="s">
        <v>7333</v>
      </c>
      <c r="BF3153" t="s">
        <v>823</v>
      </c>
    </row>
    <row r="3154" spans="1:58">
      <c r="A3154" t="s">
        <v>829</v>
      </c>
      <c r="B3154">
        <v>6</v>
      </c>
      <c r="C3154">
        <v>0</v>
      </c>
      <c r="D3154">
        <v>11471</v>
      </c>
      <c r="E3154" t="s">
        <v>8207</v>
      </c>
      <c r="F3154">
        <v>53510611</v>
      </c>
      <c r="G3154" t="s">
        <v>2041</v>
      </c>
      <c r="H3154">
        <v>0</v>
      </c>
      <c r="I3154" t="s">
        <v>7382</v>
      </c>
      <c r="J3154">
        <v>80</v>
      </c>
      <c r="K3154">
        <v>12</v>
      </c>
      <c r="M3154" t="s">
        <v>1757</v>
      </c>
      <c r="N3154" t="s">
        <v>1757</v>
      </c>
      <c r="O3154" t="s">
        <v>1756</v>
      </c>
      <c r="P3154" t="s">
        <v>1756</v>
      </c>
      <c r="Q3154" s="387">
        <v>960</v>
      </c>
      <c r="R3154">
        <v>124.80000000000001</v>
      </c>
      <c r="S3154">
        <v>1084.8</v>
      </c>
      <c r="T3154" s="388">
        <v>44596</v>
      </c>
      <c r="U3154">
        <v>0</v>
      </c>
      <c r="V3154" t="s">
        <v>837</v>
      </c>
      <c r="W3154" s="388">
        <v>44615</v>
      </c>
      <c r="X3154">
        <v>177</v>
      </c>
      <c r="Y3154">
        <v>0</v>
      </c>
      <c r="Z3154">
        <v>0</v>
      </c>
      <c r="AA3154" t="s">
        <v>1758</v>
      </c>
      <c r="AB3154" t="s">
        <v>7329</v>
      </c>
      <c r="AD3154" t="s">
        <v>2045</v>
      </c>
      <c r="AE3154" t="s">
        <v>2046</v>
      </c>
      <c r="AI3154" t="s">
        <v>1761</v>
      </c>
      <c r="AL3154" t="s">
        <v>7379</v>
      </c>
      <c r="AM3154">
        <v>6</v>
      </c>
      <c r="AN3154" t="s">
        <v>1064</v>
      </c>
      <c r="AO3154" t="s">
        <v>3224</v>
      </c>
      <c r="AP3154">
        <v>0</v>
      </c>
      <c r="AQ3154" s="388">
        <v>44605</v>
      </c>
      <c r="AS3154" t="s">
        <v>2806</v>
      </c>
      <c r="AT3154" s="388">
        <v>44608</v>
      </c>
      <c r="AU3154" t="s">
        <v>1756</v>
      </c>
      <c r="AV3154" t="s">
        <v>1756</v>
      </c>
      <c r="AZ3154" t="s">
        <v>2807</v>
      </c>
      <c r="BA3154" t="s">
        <v>1767</v>
      </c>
      <c r="BB3154" t="s">
        <v>8212</v>
      </c>
      <c r="BC3154" t="s">
        <v>8213</v>
      </c>
      <c r="BD3154" t="s">
        <v>1756</v>
      </c>
      <c r="BE3154" t="s">
        <v>7333</v>
      </c>
      <c r="BF3154" t="s">
        <v>823</v>
      </c>
    </row>
    <row r="3155" spans="1:58">
      <c r="A3155" t="s">
        <v>829</v>
      </c>
      <c r="B3155">
        <v>6</v>
      </c>
      <c r="C3155">
        <v>0</v>
      </c>
      <c r="D3155">
        <v>11470</v>
      </c>
      <c r="E3155" t="s">
        <v>8214</v>
      </c>
      <c r="F3155">
        <v>53510611</v>
      </c>
      <c r="G3155" t="s">
        <v>2041</v>
      </c>
      <c r="H3155">
        <v>0</v>
      </c>
      <c r="I3155" t="s">
        <v>2052</v>
      </c>
      <c r="J3155">
        <v>75</v>
      </c>
      <c r="K3155">
        <v>10</v>
      </c>
      <c r="L3155" t="s">
        <v>1771</v>
      </c>
      <c r="M3155" t="s">
        <v>1756</v>
      </c>
      <c r="N3155" t="s">
        <v>1756</v>
      </c>
      <c r="O3155" t="s">
        <v>1757</v>
      </c>
      <c r="P3155" t="s">
        <v>1757</v>
      </c>
      <c r="Q3155" s="387">
        <v>750</v>
      </c>
      <c r="R3155">
        <v>97.5</v>
      </c>
      <c r="S3155">
        <v>847.49999999999989</v>
      </c>
      <c r="T3155" s="388">
        <v>44596</v>
      </c>
      <c r="U3155">
        <v>0</v>
      </c>
      <c r="V3155" t="s">
        <v>837</v>
      </c>
      <c r="W3155" s="388">
        <v>44615</v>
      </c>
      <c r="X3155">
        <v>177</v>
      </c>
      <c r="Y3155">
        <v>0</v>
      </c>
      <c r="Z3155">
        <v>0</v>
      </c>
      <c r="AA3155" t="s">
        <v>1758</v>
      </c>
      <c r="AB3155" t="s">
        <v>7329</v>
      </c>
      <c r="AD3155" t="s">
        <v>2045</v>
      </c>
      <c r="AE3155" t="s">
        <v>2046</v>
      </c>
      <c r="AI3155" t="s">
        <v>1761</v>
      </c>
      <c r="AL3155" t="s">
        <v>7379</v>
      </c>
      <c r="AM3155">
        <v>6</v>
      </c>
      <c r="AN3155" t="s">
        <v>7364</v>
      </c>
      <c r="AO3155" t="s">
        <v>7365</v>
      </c>
      <c r="AP3155">
        <v>0</v>
      </c>
      <c r="AQ3155" s="388">
        <v>44605</v>
      </c>
      <c r="AS3155" t="s">
        <v>2806</v>
      </c>
      <c r="AT3155" s="388">
        <v>44608</v>
      </c>
      <c r="AU3155" t="s">
        <v>1756</v>
      </c>
      <c r="AV3155" t="s">
        <v>1756</v>
      </c>
      <c r="AZ3155" t="s">
        <v>2807</v>
      </c>
      <c r="BA3155" t="s">
        <v>1767</v>
      </c>
      <c r="BB3155" t="s">
        <v>8215</v>
      </c>
      <c r="BC3155" t="s">
        <v>8216</v>
      </c>
      <c r="BD3155" t="s">
        <v>1756</v>
      </c>
      <c r="BE3155" t="s">
        <v>7333</v>
      </c>
      <c r="BF3155" t="s">
        <v>823</v>
      </c>
    </row>
    <row r="3156" spans="1:58">
      <c r="A3156" t="s">
        <v>829</v>
      </c>
      <c r="B3156">
        <v>6</v>
      </c>
      <c r="C3156">
        <v>0</v>
      </c>
      <c r="D3156">
        <v>11470</v>
      </c>
      <c r="E3156" t="s">
        <v>8214</v>
      </c>
      <c r="F3156">
        <v>53510611</v>
      </c>
      <c r="G3156" t="s">
        <v>2041</v>
      </c>
      <c r="H3156">
        <v>0</v>
      </c>
      <c r="I3156" t="s">
        <v>2056</v>
      </c>
      <c r="J3156">
        <v>210</v>
      </c>
      <c r="K3156">
        <v>1</v>
      </c>
      <c r="L3156" t="s">
        <v>1755</v>
      </c>
      <c r="M3156" t="s">
        <v>1756</v>
      </c>
      <c r="N3156" t="s">
        <v>1756</v>
      </c>
      <c r="O3156" t="s">
        <v>1757</v>
      </c>
      <c r="P3156" t="s">
        <v>1757</v>
      </c>
      <c r="Q3156" s="387">
        <v>210</v>
      </c>
      <c r="R3156">
        <v>27.3</v>
      </c>
      <c r="S3156">
        <v>237.29999999999998</v>
      </c>
      <c r="T3156" s="388">
        <v>44596</v>
      </c>
      <c r="U3156">
        <v>0</v>
      </c>
      <c r="V3156" t="s">
        <v>837</v>
      </c>
      <c r="W3156" s="388">
        <v>44615</v>
      </c>
      <c r="X3156">
        <v>177</v>
      </c>
      <c r="Y3156">
        <v>0</v>
      </c>
      <c r="Z3156">
        <v>0</v>
      </c>
      <c r="AA3156" t="s">
        <v>1758</v>
      </c>
      <c r="AB3156" t="s">
        <v>7329</v>
      </c>
      <c r="AD3156" t="s">
        <v>2045</v>
      </c>
      <c r="AE3156" t="s">
        <v>2046</v>
      </c>
      <c r="AI3156" t="s">
        <v>1761</v>
      </c>
      <c r="AL3156" t="s">
        <v>7379</v>
      </c>
      <c r="AM3156">
        <v>6</v>
      </c>
      <c r="AN3156" t="s">
        <v>7364</v>
      </c>
      <c r="AO3156" t="s">
        <v>7365</v>
      </c>
      <c r="AP3156">
        <v>0</v>
      </c>
      <c r="AQ3156" s="388">
        <v>44605</v>
      </c>
      <c r="AS3156" t="s">
        <v>2806</v>
      </c>
      <c r="AT3156" s="388">
        <v>44608</v>
      </c>
      <c r="AU3156" t="s">
        <v>1756</v>
      </c>
      <c r="AV3156" t="s">
        <v>1756</v>
      </c>
      <c r="AZ3156" t="s">
        <v>2807</v>
      </c>
      <c r="BA3156" t="s">
        <v>1767</v>
      </c>
      <c r="BB3156" t="s">
        <v>8217</v>
      </c>
      <c r="BC3156" t="s">
        <v>8218</v>
      </c>
      <c r="BD3156" t="s">
        <v>1756</v>
      </c>
      <c r="BE3156" t="s">
        <v>7333</v>
      </c>
      <c r="BF3156" t="s">
        <v>823</v>
      </c>
    </row>
    <row r="3157" spans="1:58">
      <c r="A3157" t="s">
        <v>829</v>
      </c>
      <c r="B3157">
        <v>6</v>
      </c>
      <c r="C3157">
        <v>0</v>
      </c>
      <c r="D3157">
        <v>11470</v>
      </c>
      <c r="E3157" t="s">
        <v>8214</v>
      </c>
      <c r="F3157">
        <v>53510611</v>
      </c>
      <c r="G3157" t="s">
        <v>2041</v>
      </c>
      <c r="H3157">
        <v>0</v>
      </c>
      <c r="I3157" t="s">
        <v>2073</v>
      </c>
      <c r="J3157">
        <v>243.75</v>
      </c>
      <c r="K3157">
        <v>1</v>
      </c>
      <c r="L3157" t="s">
        <v>1755</v>
      </c>
      <c r="M3157" t="s">
        <v>1757</v>
      </c>
      <c r="N3157" t="s">
        <v>1757</v>
      </c>
      <c r="O3157" t="s">
        <v>1756</v>
      </c>
      <c r="P3157" t="s">
        <v>1756</v>
      </c>
      <c r="Q3157" s="387">
        <v>243.75</v>
      </c>
      <c r="R3157">
        <v>31.6875</v>
      </c>
      <c r="S3157">
        <v>275.4375</v>
      </c>
      <c r="T3157" s="388">
        <v>44596</v>
      </c>
      <c r="U3157">
        <v>0</v>
      </c>
      <c r="V3157" t="s">
        <v>837</v>
      </c>
      <c r="W3157" s="388">
        <v>44615</v>
      </c>
      <c r="X3157">
        <v>177</v>
      </c>
      <c r="Y3157">
        <v>0</v>
      </c>
      <c r="Z3157">
        <v>0</v>
      </c>
      <c r="AA3157" t="s">
        <v>1758</v>
      </c>
      <c r="AB3157" t="s">
        <v>7329</v>
      </c>
      <c r="AD3157" t="s">
        <v>2045</v>
      </c>
      <c r="AE3157" t="s">
        <v>2046</v>
      </c>
      <c r="AI3157" t="s">
        <v>1761</v>
      </c>
      <c r="AL3157" t="s">
        <v>7379</v>
      </c>
      <c r="AM3157">
        <v>6</v>
      </c>
      <c r="AN3157" t="s">
        <v>7364</v>
      </c>
      <c r="AO3157" t="s">
        <v>7365</v>
      </c>
      <c r="AP3157">
        <v>0</v>
      </c>
      <c r="AQ3157" s="388">
        <v>44605</v>
      </c>
      <c r="AS3157" t="s">
        <v>2806</v>
      </c>
      <c r="AT3157" s="388">
        <v>44608</v>
      </c>
      <c r="AU3157" t="s">
        <v>1756</v>
      </c>
      <c r="AV3157" t="s">
        <v>1756</v>
      </c>
      <c r="AZ3157" t="s">
        <v>2807</v>
      </c>
      <c r="BA3157" t="s">
        <v>1767</v>
      </c>
      <c r="BB3157" t="s">
        <v>8219</v>
      </c>
      <c r="BC3157" t="s">
        <v>8220</v>
      </c>
      <c r="BD3157" t="s">
        <v>1756</v>
      </c>
      <c r="BE3157" t="s">
        <v>7333</v>
      </c>
      <c r="BF3157" t="s">
        <v>823</v>
      </c>
    </row>
    <row r="3158" spans="1:58">
      <c r="A3158" t="s">
        <v>829</v>
      </c>
      <c r="B3158">
        <v>6</v>
      </c>
      <c r="C3158">
        <v>0</v>
      </c>
      <c r="D3158">
        <v>11470</v>
      </c>
      <c r="E3158" t="s">
        <v>8214</v>
      </c>
      <c r="F3158">
        <v>53510611</v>
      </c>
      <c r="G3158" t="s">
        <v>2041</v>
      </c>
      <c r="H3158">
        <v>0</v>
      </c>
      <c r="I3158" t="s">
        <v>7531</v>
      </c>
      <c r="J3158">
        <v>126.98</v>
      </c>
      <c r="K3158">
        <v>9</v>
      </c>
      <c r="L3158" t="s">
        <v>2063</v>
      </c>
      <c r="M3158" t="s">
        <v>1757</v>
      </c>
      <c r="N3158" t="s">
        <v>1757</v>
      </c>
      <c r="O3158" t="s">
        <v>1756</v>
      </c>
      <c r="P3158" t="s">
        <v>1756</v>
      </c>
      <c r="Q3158" s="387">
        <v>1142.82</v>
      </c>
      <c r="R3158">
        <v>148.56659999999999</v>
      </c>
      <c r="S3158">
        <v>1291.3865999999998</v>
      </c>
      <c r="T3158" s="388">
        <v>44596</v>
      </c>
      <c r="U3158">
        <v>0</v>
      </c>
      <c r="V3158" t="s">
        <v>837</v>
      </c>
      <c r="W3158" s="388">
        <v>44615</v>
      </c>
      <c r="X3158">
        <v>177</v>
      </c>
      <c r="Y3158">
        <v>0</v>
      </c>
      <c r="Z3158">
        <v>0</v>
      </c>
      <c r="AA3158" t="s">
        <v>1758</v>
      </c>
      <c r="AB3158" t="s">
        <v>7329</v>
      </c>
      <c r="AD3158" t="s">
        <v>2045</v>
      </c>
      <c r="AE3158" t="s">
        <v>2046</v>
      </c>
      <c r="AI3158" t="s">
        <v>1761</v>
      </c>
      <c r="AL3158" t="s">
        <v>7379</v>
      </c>
      <c r="AM3158">
        <v>6</v>
      </c>
      <c r="AN3158" t="s">
        <v>7364</v>
      </c>
      <c r="AO3158" t="s">
        <v>7365</v>
      </c>
      <c r="AP3158">
        <v>0</v>
      </c>
      <c r="AQ3158" s="388">
        <v>44605</v>
      </c>
      <c r="AS3158" t="s">
        <v>2806</v>
      </c>
      <c r="AT3158" s="388">
        <v>44608</v>
      </c>
      <c r="AU3158" t="s">
        <v>1756</v>
      </c>
      <c r="AV3158" t="s">
        <v>1756</v>
      </c>
      <c r="AZ3158" t="s">
        <v>2807</v>
      </c>
      <c r="BA3158" t="s">
        <v>1767</v>
      </c>
      <c r="BB3158" t="s">
        <v>8221</v>
      </c>
      <c r="BC3158" t="s">
        <v>8222</v>
      </c>
      <c r="BD3158" t="s">
        <v>1756</v>
      </c>
      <c r="BE3158" t="s">
        <v>7333</v>
      </c>
      <c r="BF3158" t="s">
        <v>823</v>
      </c>
    </row>
    <row r="3159" spans="1:58">
      <c r="A3159" t="s">
        <v>829</v>
      </c>
      <c r="B3159">
        <v>6</v>
      </c>
      <c r="C3159">
        <v>0</v>
      </c>
      <c r="D3159">
        <v>11469</v>
      </c>
      <c r="E3159" t="s">
        <v>8223</v>
      </c>
      <c r="F3159">
        <v>53510611</v>
      </c>
      <c r="G3159" t="s">
        <v>2041</v>
      </c>
      <c r="H3159">
        <v>0</v>
      </c>
      <c r="I3159" t="s">
        <v>2103</v>
      </c>
      <c r="J3159">
        <v>70</v>
      </c>
      <c r="K3159">
        <v>4</v>
      </c>
      <c r="L3159" t="s">
        <v>1771</v>
      </c>
      <c r="M3159" t="s">
        <v>1756</v>
      </c>
      <c r="N3159" t="s">
        <v>1756</v>
      </c>
      <c r="O3159" t="s">
        <v>1757</v>
      </c>
      <c r="P3159" t="s">
        <v>1757</v>
      </c>
      <c r="Q3159" s="387">
        <v>280</v>
      </c>
      <c r="R3159">
        <v>36.4</v>
      </c>
      <c r="S3159">
        <v>316.39999999999998</v>
      </c>
      <c r="T3159" s="388">
        <v>44596</v>
      </c>
      <c r="U3159">
        <v>0</v>
      </c>
      <c r="V3159" t="s">
        <v>837</v>
      </c>
      <c r="W3159" s="388">
        <v>44615</v>
      </c>
      <c r="X3159">
        <v>177</v>
      </c>
      <c r="Y3159">
        <v>0</v>
      </c>
      <c r="Z3159">
        <v>0</v>
      </c>
      <c r="AA3159" t="s">
        <v>1758</v>
      </c>
      <c r="AB3159" t="s">
        <v>7329</v>
      </c>
      <c r="AD3159" t="s">
        <v>2045</v>
      </c>
      <c r="AE3159" t="s">
        <v>2046</v>
      </c>
      <c r="AI3159" t="s">
        <v>1761</v>
      </c>
      <c r="AL3159" t="s">
        <v>7379</v>
      </c>
      <c r="AM3159">
        <v>6</v>
      </c>
      <c r="AN3159" t="s">
        <v>1081</v>
      </c>
      <c r="AO3159" t="s">
        <v>2875</v>
      </c>
      <c r="AP3159">
        <v>0</v>
      </c>
      <c r="AQ3159" s="388">
        <v>44605</v>
      </c>
      <c r="AS3159" t="s">
        <v>2806</v>
      </c>
      <c r="AT3159" s="388">
        <v>44608</v>
      </c>
      <c r="AU3159" t="s">
        <v>1756</v>
      </c>
      <c r="AV3159" t="s">
        <v>1756</v>
      </c>
      <c r="AZ3159" t="s">
        <v>2807</v>
      </c>
      <c r="BA3159" t="s">
        <v>1767</v>
      </c>
      <c r="BB3159" t="s">
        <v>8224</v>
      </c>
      <c r="BC3159" t="s">
        <v>8225</v>
      </c>
      <c r="BD3159" t="s">
        <v>1756</v>
      </c>
      <c r="BE3159" t="s">
        <v>7333</v>
      </c>
      <c r="BF3159" t="s">
        <v>823</v>
      </c>
    </row>
    <row r="3160" spans="1:58">
      <c r="A3160" t="s">
        <v>829</v>
      </c>
      <c r="B3160">
        <v>6</v>
      </c>
      <c r="C3160">
        <v>0</v>
      </c>
      <c r="D3160">
        <v>11469</v>
      </c>
      <c r="E3160" t="s">
        <v>8223</v>
      </c>
      <c r="F3160">
        <v>53510611</v>
      </c>
      <c r="G3160" t="s">
        <v>2041</v>
      </c>
      <c r="H3160">
        <v>0</v>
      </c>
      <c r="I3160" t="s">
        <v>2052</v>
      </c>
      <c r="J3160">
        <v>75</v>
      </c>
      <c r="K3160">
        <v>11</v>
      </c>
      <c r="L3160" t="s">
        <v>1771</v>
      </c>
      <c r="M3160" t="s">
        <v>1756</v>
      </c>
      <c r="N3160" t="s">
        <v>1756</v>
      </c>
      <c r="O3160" t="s">
        <v>1757</v>
      </c>
      <c r="P3160" t="s">
        <v>1757</v>
      </c>
      <c r="Q3160" s="387">
        <v>825</v>
      </c>
      <c r="R3160">
        <v>107.25</v>
      </c>
      <c r="S3160">
        <v>932.24999999999989</v>
      </c>
      <c r="T3160" s="388">
        <v>44596</v>
      </c>
      <c r="U3160">
        <v>0</v>
      </c>
      <c r="V3160" t="s">
        <v>837</v>
      </c>
      <c r="W3160" s="388">
        <v>44615</v>
      </c>
      <c r="X3160">
        <v>177</v>
      </c>
      <c r="Y3160">
        <v>0</v>
      </c>
      <c r="Z3160">
        <v>0</v>
      </c>
      <c r="AA3160" t="s">
        <v>1758</v>
      </c>
      <c r="AB3160" t="s">
        <v>7329</v>
      </c>
      <c r="AD3160" t="s">
        <v>2045</v>
      </c>
      <c r="AE3160" t="s">
        <v>2046</v>
      </c>
      <c r="AI3160" t="s">
        <v>1761</v>
      </c>
      <c r="AL3160" t="s">
        <v>7379</v>
      </c>
      <c r="AM3160">
        <v>6</v>
      </c>
      <c r="AN3160" t="s">
        <v>1081</v>
      </c>
      <c r="AO3160" t="s">
        <v>2875</v>
      </c>
      <c r="AP3160">
        <v>0</v>
      </c>
      <c r="AQ3160" s="388">
        <v>44605</v>
      </c>
      <c r="AS3160" t="s">
        <v>2806</v>
      </c>
      <c r="AT3160" s="388">
        <v>44608</v>
      </c>
      <c r="AU3160" t="s">
        <v>1756</v>
      </c>
      <c r="AV3160" t="s">
        <v>1756</v>
      </c>
      <c r="AZ3160" t="s">
        <v>2807</v>
      </c>
      <c r="BA3160" t="s">
        <v>1767</v>
      </c>
      <c r="BB3160" t="s">
        <v>8226</v>
      </c>
      <c r="BC3160" t="s">
        <v>8227</v>
      </c>
      <c r="BD3160" t="s">
        <v>1756</v>
      </c>
      <c r="BE3160" t="s">
        <v>7333</v>
      </c>
      <c r="BF3160" t="s">
        <v>823</v>
      </c>
    </row>
    <row r="3161" spans="1:58">
      <c r="A3161" t="s">
        <v>829</v>
      </c>
      <c r="B3161">
        <v>6</v>
      </c>
      <c r="C3161">
        <v>0</v>
      </c>
      <c r="D3161">
        <v>11469</v>
      </c>
      <c r="E3161" t="s">
        <v>8223</v>
      </c>
      <c r="F3161">
        <v>53510611</v>
      </c>
      <c r="G3161" t="s">
        <v>2041</v>
      </c>
      <c r="H3161">
        <v>0</v>
      </c>
      <c r="I3161" t="s">
        <v>2056</v>
      </c>
      <c r="J3161">
        <v>210</v>
      </c>
      <c r="K3161">
        <v>2</v>
      </c>
      <c r="L3161" t="s">
        <v>1755</v>
      </c>
      <c r="M3161" t="s">
        <v>1756</v>
      </c>
      <c r="N3161" t="s">
        <v>1756</v>
      </c>
      <c r="O3161" t="s">
        <v>1757</v>
      </c>
      <c r="P3161" t="s">
        <v>1757</v>
      </c>
      <c r="Q3161" s="387">
        <v>420</v>
      </c>
      <c r="R3161">
        <v>54.6</v>
      </c>
      <c r="S3161">
        <v>474.59999999999997</v>
      </c>
      <c r="T3161" s="388">
        <v>44596</v>
      </c>
      <c r="U3161">
        <v>0</v>
      </c>
      <c r="V3161" t="s">
        <v>837</v>
      </c>
      <c r="W3161" s="388">
        <v>44615</v>
      </c>
      <c r="X3161">
        <v>177</v>
      </c>
      <c r="Y3161">
        <v>0</v>
      </c>
      <c r="Z3161">
        <v>0</v>
      </c>
      <c r="AA3161" t="s">
        <v>1758</v>
      </c>
      <c r="AB3161" t="s">
        <v>7329</v>
      </c>
      <c r="AD3161" t="s">
        <v>2045</v>
      </c>
      <c r="AE3161" t="s">
        <v>2046</v>
      </c>
      <c r="AI3161" t="s">
        <v>1761</v>
      </c>
      <c r="AL3161" t="s">
        <v>7379</v>
      </c>
      <c r="AM3161">
        <v>6</v>
      </c>
      <c r="AN3161" t="s">
        <v>1081</v>
      </c>
      <c r="AO3161" t="s">
        <v>2875</v>
      </c>
      <c r="AP3161">
        <v>0</v>
      </c>
      <c r="AQ3161" s="388">
        <v>44605</v>
      </c>
      <c r="AS3161" t="s">
        <v>2806</v>
      </c>
      <c r="AT3161" s="388">
        <v>44608</v>
      </c>
      <c r="AU3161" t="s">
        <v>1756</v>
      </c>
      <c r="AV3161" t="s">
        <v>1756</v>
      </c>
      <c r="AZ3161" t="s">
        <v>2807</v>
      </c>
      <c r="BA3161" t="s">
        <v>1767</v>
      </c>
      <c r="BB3161" t="s">
        <v>8228</v>
      </c>
      <c r="BC3161" t="s">
        <v>8229</v>
      </c>
      <c r="BD3161" t="s">
        <v>1756</v>
      </c>
      <c r="BE3161" t="s">
        <v>7333</v>
      </c>
      <c r="BF3161" t="s">
        <v>823</v>
      </c>
    </row>
    <row r="3162" spans="1:58">
      <c r="A3162" t="s">
        <v>829</v>
      </c>
      <c r="B3162">
        <v>6</v>
      </c>
      <c r="C3162">
        <v>0</v>
      </c>
      <c r="D3162">
        <v>11469</v>
      </c>
      <c r="E3162" t="s">
        <v>8223</v>
      </c>
      <c r="F3162">
        <v>53510611</v>
      </c>
      <c r="G3162" t="s">
        <v>2041</v>
      </c>
      <c r="H3162">
        <v>0</v>
      </c>
      <c r="I3162" t="s">
        <v>2113</v>
      </c>
      <c r="J3162">
        <v>122.39</v>
      </c>
      <c r="K3162">
        <v>4</v>
      </c>
      <c r="L3162" t="s">
        <v>2063</v>
      </c>
      <c r="M3162" t="s">
        <v>1757</v>
      </c>
      <c r="N3162" t="s">
        <v>1757</v>
      </c>
      <c r="O3162" t="s">
        <v>1756</v>
      </c>
      <c r="P3162" t="s">
        <v>1756</v>
      </c>
      <c r="Q3162" s="387">
        <v>489.56</v>
      </c>
      <c r="R3162">
        <v>63.642800000000001</v>
      </c>
      <c r="S3162">
        <v>553.20279999999991</v>
      </c>
      <c r="T3162" s="388">
        <v>44596</v>
      </c>
      <c r="U3162">
        <v>0</v>
      </c>
      <c r="V3162" t="s">
        <v>837</v>
      </c>
      <c r="W3162" s="388">
        <v>44615</v>
      </c>
      <c r="X3162">
        <v>177</v>
      </c>
      <c r="Y3162">
        <v>0</v>
      </c>
      <c r="Z3162">
        <v>0</v>
      </c>
      <c r="AA3162" t="s">
        <v>1758</v>
      </c>
      <c r="AB3162" t="s">
        <v>7329</v>
      </c>
      <c r="AD3162" t="s">
        <v>2045</v>
      </c>
      <c r="AE3162" t="s">
        <v>2046</v>
      </c>
      <c r="AI3162" t="s">
        <v>1761</v>
      </c>
      <c r="AL3162" t="s">
        <v>7379</v>
      </c>
      <c r="AM3162">
        <v>6</v>
      </c>
      <c r="AN3162" t="s">
        <v>1081</v>
      </c>
      <c r="AO3162" t="s">
        <v>2875</v>
      </c>
      <c r="AP3162">
        <v>0</v>
      </c>
      <c r="AQ3162" s="388">
        <v>44605</v>
      </c>
      <c r="AS3162" t="s">
        <v>2806</v>
      </c>
      <c r="AT3162" s="388">
        <v>44608</v>
      </c>
      <c r="AU3162" t="s">
        <v>1756</v>
      </c>
      <c r="AV3162" t="s">
        <v>1756</v>
      </c>
      <c r="AZ3162" t="s">
        <v>2807</v>
      </c>
      <c r="BA3162" t="s">
        <v>1767</v>
      </c>
      <c r="BB3162" t="s">
        <v>8230</v>
      </c>
      <c r="BC3162" t="s">
        <v>8231</v>
      </c>
      <c r="BD3162" t="s">
        <v>1756</v>
      </c>
      <c r="BE3162" t="s">
        <v>7333</v>
      </c>
      <c r="BF3162" t="s">
        <v>823</v>
      </c>
    </row>
    <row r="3163" spans="1:58">
      <c r="A3163" t="s">
        <v>829</v>
      </c>
      <c r="B3163">
        <v>6</v>
      </c>
      <c r="C3163">
        <v>0</v>
      </c>
      <c r="D3163">
        <v>11469</v>
      </c>
      <c r="E3163" t="s">
        <v>8223</v>
      </c>
      <c r="F3163">
        <v>53510611</v>
      </c>
      <c r="G3163" t="s">
        <v>2041</v>
      </c>
      <c r="H3163">
        <v>0</v>
      </c>
      <c r="I3163" t="s">
        <v>2073</v>
      </c>
      <c r="J3163">
        <v>243.75</v>
      </c>
      <c r="K3163">
        <v>1</v>
      </c>
      <c r="L3163" t="s">
        <v>1755</v>
      </c>
      <c r="M3163" t="s">
        <v>1757</v>
      </c>
      <c r="N3163" t="s">
        <v>1757</v>
      </c>
      <c r="O3163" t="s">
        <v>1756</v>
      </c>
      <c r="P3163" t="s">
        <v>1756</v>
      </c>
      <c r="Q3163" s="387">
        <v>243.75</v>
      </c>
      <c r="R3163">
        <v>31.6875</v>
      </c>
      <c r="S3163">
        <v>275.4375</v>
      </c>
      <c r="T3163" s="388">
        <v>44596</v>
      </c>
      <c r="U3163">
        <v>0</v>
      </c>
      <c r="V3163" t="s">
        <v>837</v>
      </c>
      <c r="W3163" s="388">
        <v>44615</v>
      </c>
      <c r="X3163">
        <v>177</v>
      </c>
      <c r="Y3163">
        <v>0</v>
      </c>
      <c r="Z3163">
        <v>0</v>
      </c>
      <c r="AA3163" t="s">
        <v>1758</v>
      </c>
      <c r="AB3163" t="s">
        <v>7329</v>
      </c>
      <c r="AD3163" t="s">
        <v>2045</v>
      </c>
      <c r="AE3163" t="s">
        <v>2046</v>
      </c>
      <c r="AI3163" t="s">
        <v>1761</v>
      </c>
      <c r="AL3163" t="s">
        <v>7379</v>
      </c>
      <c r="AM3163">
        <v>6</v>
      </c>
      <c r="AN3163" t="s">
        <v>1081</v>
      </c>
      <c r="AO3163" t="s">
        <v>2875</v>
      </c>
      <c r="AP3163">
        <v>0</v>
      </c>
      <c r="AQ3163" s="388">
        <v>44605</v>
      </c>
      <c r="AS3163" t="s">
        <v>2806</v>
      </c>
      <c r="AT3163" s="388">
        <v>44608</v>
      </c>
      <c r="AU3163" t="s">
        <v>1756</v>
      </c>
      <c r="AV3163" t="s">
        <v>1756</v>
      </c>
      <c r="AZ3163" t="s">
        <v>2807</v>
      </c>
      <c r="BA3163" t="s">
        <v>1767</v>
      </c>
      <c r="BB3163" t="s">
        <v>8232</v>
      </c>
      <c r="BC3163" t="s">
        <v>8233</v>
      </c>
      <c r="BD3163" t="s">
        <v>1756</v>
      </c>
      <c r="BE3163" t="s">
        <v>7333</v>
      </c>
      <c r="BF3163" t="s">
        <v>823</v>
      </c>
    </row>
    <row r="3164" spans="1:58">
      <c r="A3164" t="s">
        <v>829</v>
      </c>
      <c r="B3164">
        <v>6</v>
      </c>
      <c r="C3164">
        <v>0</v>
      </c>
      <c r="D3164">
        <v>11469</v>
      </c>
      <c r="E3164" t="s">
        <v>8223</v>
      </c>
      <c r="F3164">
        <v>53510611</v>
      </c>
      <c r="G3164" t="s">
        <v>2041</v>
      </c>
      <c r="H3164">
        <v>0</v>
      </c>
      <c r="I3164" t="s">
        <v>7531</v>
      </c>
      <c r="J3164">
        <v>126.98</v>
      </c>
      <c r="K3164">
        <v>9</v>
      </c>
      <c r="L3164" t="s">
        <v>2063</v>
      </c>
      <c r="M3164" t="s">
        <v>1757</v>
      </c>
      <c r="N3164" t="s">
        <v>1757</v>
      </c>
      <c r="O3164" t="s">
        <v>1756</v>
      </c>
      <c r="P3164" t="s">
        <v>1756</v>
      </c>
      <c r="Q3164" s="387">
        <v>1142.82</v>
      </c>
      <c r="R3164">
        <v>148.56659999999999</v>
      </c>
      <c r="S3164">
        <v>1291.3865999999998</v>
      </c>
      <c r="T3164" s="388">
        <v>44596</v>
      </c>
      <c r="U3164">
        <v>0</v>
      </c>
      <c r="V3164" t="s">
        <v>837</v>
      </c>
      <c r="W3164" s="388">
        <v>44615</v>
      </c>
      <c r="X3164">
        <v>177</v>
      </c>
      <c r="Y3164">
        <v>0</v>
      </c>
      <c r="Z3164">
        <v>0</v>
      </c>
      <c r="AA3164" t="s">
        <v>1758</v>
      </c>
      <c r="AB3164" t="s">
        <v>7329</v>
      </c>
      <c r="AD3164" t="s">
        <v>2045</v>
      </c>
      <c r="AE3164" t="s">
        <v>2046</v>
      </c>
      <c r="AI3164" t="s">
        <v>1761</v>
      </c>
      <c r="AL3164" t="s">
        <v>7379</v>
      </c>
      <c r="AM3164">
        <v>6</v>
      </c>
      <c r="AN3164" t="s">
        <v>1081</v>
      </c>
      <c r="AO3164" t="s">
        <v>2875</v>
      </c>
      <c r="AP3164">
        <v>0</v>
      </c>
      <c r="AQ3164" s="388">
        <v>44605</v>
      </c>
      <c r="AS3164" t="s">
        <v>2806</v>
      </c>
      <c r="AT3164" s="388">
        <v>44608</v>
      </c>
      <c r="AU3164" t="s">
        <v>1756</v>
      </c>
      <c r="AV3164" t="s">
        <v>1756</v>
      </c>
      <c r="AZ3164" t="s">
        <v>2807</v>
      </c>
      <c r="BA3164" t="s">
        <v>1767</v>
      </c>
      <c r="BB3164" t="s">
        <v>8234</v>
      </c>
      <c r="BC3164" t="s">
        <v>8235</v>
      </c>
      <c r="BD3164" t="s">
        <v>1756</v>
      </c>
      <c r="BE3164" t="s">
        <v>7333</v>
      </c>
      <c r="BF3164" t="s">
        <v>823</v>
      </c>
    </row>
    <row r="3165" spans="1:58">
      <c r="A3165" t="s">
        <v>829</v>
      </c>
      <c r="B3165">
        <v>6</v>
      </c>
      <c r="C3165">
        <v>0</v>
      </c>
      <c r="D3165">
        <v>11467</v>
      </c>
      <c r="E3165" t="s">
        <v>8236</v>
      </c>
      <c r="F3165">
        <v>53510611</v>
      </c>
      <c r="G3165" t="s">
        <v>2041</v>
      </c>
      <c r="H3165">
        <v>0</v>
      </c>
      <c r="I3165" t="s">
        <v>2052</v>
      </c>
      <c r="J3165">
        <v>75</v>
      </c>
      <c r="K3165">
        <v>11</v>
      </c>
      <c r="L3165" t="s">
        <v>1771</v>
      </c>
      <c r="M3165" t="s">
        <v>1756</v>
      </c>
      <c r="N3165" t="s">
        <v>1756</v>
      </c>
      <c r="O3165" t="s">
        <v>1757</v>
      </c>
      <c r="P3165" t="s">
        <v>1757</v>
      </c>
      <c r="Q3165" s="387">
        <v>825</v>
      </c>
      <c r="R3165">
        <v>107.25</v>
      </c>
      <c r="S3165">
        <v>932.24999999999989</v>
      </c>
      <c r="T3165" s="388">
        <v>44595</v>
      </c>
      <c r="U3165">
        <v>0</v>
      </c>
      <c r="V3165" t="s">
        <v>837</v>
      </c>
      <c r="W3165" s="388">
        <v>44615</v>
      </c>
      <c r="X3165">
        <v>177</v>
      </c>
      <c r="Y3165">
        <v>0</v>
      </c>
      <c r="Z3165">
        <v>0</v>
      </c>
      <c r="AA3165" t="s">
        <v>1758</v>
      </c>
      <c r="AB3165" t="s">
        <v>7329</v>
      </c>
      <c r="AD3165" t="s">
        <v>2045</v>
      </c>
      <c r="AE3165" t="s">
        <v>2046</v>
      </c>
      <c r="AI3165" t="s">
        <v>1761</v>
      </c>
      <c r="AL3165" t="s">
        <v>8237</v>
      </c>
      <c r="AM3165">
        <v>6</v>
      </c>
      <c r="AN3165" t="s">
        <v>8197</v>
      </c>
      <c r="AO3165" t="s">
        <v>8198</v>
      </c>
      <c r="AP3165">
        <v>0</v>
      </c>
      <c r="AQ3165" s="388">
        <v>44605</v>
      </c>
      <c r="AS3165" t="s">
        <v>2806</v>
      </c>
      <c r="AT3165" s="388">
        <v>44608</v>
      </c>
      <c r="AU3165" t="s">
        <v>1756</v>
      </c>
      <c r="AV3165" t="s">
        <v>1756</v>
      </c>
      <c r="AZ3165" t="s">
        <v>2807</v>
      </c>
      <c r="BA3165" t="s">
        <v>1767</v>
      </c>
      <c r="BB3165" t="s">
        <v>8238</v>
      </c>
      <c r="BC3165" t="s">
        <v>8239</v>
      </c>
      <c r="BD3165" t="s">
        <v>1756</v>
      </c>
      <c r="BE3165" t="s">
        <v>7333</v>
      </c>
      <c r="BF3165" t="s">
        <v>823</v>
      </c>
    </row>
    <row r="3166" spans="1:58">
      <c r="A3166" t="s">
        <v>829</v>
      </c>
      <c r="B3166">
        <v>6</v>
      </c>
      <c r="C3166">
        <v>0</v>
      </c>
      <c r="D3166">
        <v>11467</v>
      </c>
      <c r="E3166" t="s">
        <v>8236</v>
      </c>
      <c r="F3166">
        <v>53510611</v>
      </c>
      <c r="G3166" t="s">
        <v>2041</v>
      </c>
      <c r="H3166">
        <v>0</v>
      </c>
      <c r="I3166" t="s">
        <v>2056</v>
      </c>
      <c r="J3166">
        <v>210</v>
      </c>
      <c r="K3166">
        <v>1</v>
      </c>
      <c r="L3166" t="s">
        <v>1755</v>
      </c>
      <c r="M3166" t="s">
        <v>1756</v>
      </c>
      <c r="N3166" t="s">
        <v>1756</v>
      </c>
      <c r="O3166" t="s">
        <v>1757</v>
      </c>
      <c r="P3166" t="s">
        <v>1757</v>
      </c>
      <c r="Q3166" s="387">
        <v>210</v>
      </c>
      <c r="R3166">
        <v>27.3</v>
      </c>
      <c r="S3166">
        <v>237.29999999999998</v>
      </c>
      <c r="T3166" s="388">
        <v>44595</v>
      </c>
      <c r="U3166">
        <v>0</v>
      </c>
      <c r="V3166" t="s">
        <v>837</v>
      </c>
      <c r="W3166" s="388">
        <v>44615</v>
      </c>
      <c r="X3166">
        <v>177</v>
      </c>
      <c r="Y3166">
        <v>0</v>
      </c>
      <c r="Z3166">
        <v>0</v>
      </c>
      <c r="AA3166" t="s">
        <v>1758</v>
      </c>
      <c r="AB3166" t="s">
        <v>7329</v>
      </c>
      <c r="AD3166" t="s">
        <v>2045</v>
      </c>
      <c r="AE3166" t="s">
        <v>2046</v>
      </c>
      <c r="AI3166" t="s">
        <v>1761</v>
      </c>
      <c r="AL3166" t="s">
        <v>8237</v>
      </c>
      <c r="AM3166">
        <v>6</v>
      </c>
      <c r="AN3166" t="s">
        <v>8197</v>
      </c>
      <c r="AO3166" t="s">
        <v>8198</v>
      </c>
      <c r="AP3166">
        <v>0</v>
      </c>
      <c r="AQ3166" s="388">
        <v>44605</v>
      </c>
      <c r="AS3166" t="s">
        <v>2806</v>
      </c>
      <c r="AT3166" s="388">
        <v>44608</v>
      </c>
      <c r="AU3166" t="s">
        <v>1756</v>
      </c>
      <c r="AV3166" t="s">
        <v>1756</v>
      </c>
      <c r="AZ3166" t="s">
        <v>2807</v>
      </c>
      <c r="BA3166" t="s">
        <v>1767</v>
      </c>
      <c r="BB3166" t="s">
        <v>8240</v>
      </c>
      <c r="BC3166" t="s">
        <v>8241</v>
      </c>
      <c r="BD3166" t="s">
        <v>1756</v>
      </c>
      <c r="BE3166" t="s">
        <v>7333</v>
      </c>
      <c r="BF3166" t="s">
        <v>823</v>
      </c>
    </row>
    <row r="3167" spans="1:58">
      <c r="A3167" t="s">
        <v>829</v>
      </c>
      <c r="B3167">
        <v>6</v>
      </c>
      <c r="C3167">
        <v>0</v>
      </c>
      <c r="D3167">
        <v>11467</v>
      </c>
      <c r="E3167" t="s">
        <v>8236</v>
      </c>
      <c r="F3167">
        <v>53510611</v>
      </c>
      <c r="G3167" t="s">
        <v>2041</v>
      </c>
      <c r="H3167">
        <v>0</v>
      </c>
      <c r="I3167" t="s">
        <v>2073</v>
      </c>
      <c r="J3167">
        <v>243.75</v>
      </c>
      <c r="K3167">
        <v>1</v>
      </c>
      <c r="L3167" t="s">
        <v>1755</v>
      </c>
      <c r="M3167" t="s">
        <v>2074</v>
      </c>
      <c r="N3167" t="s">
        <v>1757</v>
      </c>
      <c r="O3167" t="s">
        <v>1756</v>
      </c>
      <c r="P3167" t="s">
        <v>1756</v>
      </c>
      <c r="Q3167" s="387">
        <v>243.75</v>
      </c>
      <c r="R3167">
        <v>31.6875</v>
      </c>
      <c r="S3167">
        <v>275.4375</v>
      </c>
      <c r="T3167" s="388">
        <v>44595</v>
      </c>
      <c r="U3167">
        <v>0</v>
      </c>
      <c r="V3167" t="s">
        <v>837</v>
      </c>
      <c r="W3167" s="388">
        <v>44615</v>
      </c>
      <c r="X3167">
        <v>177</v>
      </c>
      <c r="Y3167">
        <v>0</v>
      </c>
      <c r="Z3167">
        <v>0</v>
      </c>
      <c r="AA3167" t="s">
        <v>1758</v>
      </c>
      <c r="AB3167" t="s">
        <v>7329</v>
      </c>
      <c r="AD3167" t="s">
        <v>2045</v>
      </c>
      <c r="AE3167" t="s">
        <v>2046</v>
      </c>
      <c r="AI3167" t="s">
        <v>1761</v>
      </c>
      <c r="AL3167" t="s">
        <v>8237</v>
      </c>
      <c r="AM3167">
        <v>6</v>
      </c>
      <c r="AN3167" t="s">
        <v>8197</v>
      </c>
      <c r="AO3167" t="s">
        <v>8198</v>
      </c>
      <c r="AP3167">
        <v>0</v>
      </c>
      <c r="AQ3167" s="388">
        <v>44605</v>
      </c>
      <c r="AS3167" t="s">
        <v>2806</v>
      </c>
      <c r="AT3167" s="388">
        <v>44608</v>
      </c>
      <c r="AU3167" t="s">
        <v>1756</v>
      </c>
      <c r="AV3167" t="s">
        <v>1756</v>
      </c>
      <c r="AZ3167" t="s">
        <v>2807</v>
      </c>
      <c r="BA3167" t="s">
        <v>1767</v>
      </c>
      <c r="BB3167" t="s">
        <v>8242</v>
      </c>
      <c r="BC3167" t="s">
        <v>8243</v>
      </c>
      <c r="BD3167" t="s">
        <v>1756</v>
      </c>
      <c r="BE3167" t="s">
        <v>7333</v>
      </c>
      <c r="BF3167" t="s">
        <v>823</v>
      </c>
    </row>
    <row r="3168" spans="1:58">
      <c r="A3168" t="s">
        <v>829</v>
      </c>
      <c r="B3168">
        <v>6</v>
      </c>
      <c r="C3168">
        <v>0</v>
      </c>
      <c r="D3168">
        <v>11467</v>
      </c>
      <c r="E3168" t="s">
        <v>8236</v>
      </c>
      <c r="F3168">
        <v>53510611</v>
      </c>
      <c r="G3168" t="s">
        <v>2041</v>
      </c>
      <c r="H3168">
        <v>0</v>
      </c>
      <c r="I3168" t="s">
        <v>2247</v>
      </c>
      <c r="J3168">
        <v>131.47999999999999</v>
      </c>
      <c r="K3168">
        <v>9</v>
      </c>
      <c r="L3168" t="s">
        <v>2063</v>
      </c>
      <c r="M3168" t="s">
        <v>2248</v>
      </c>
      <c r="N3168" t="s">
        <v>1757</v>
      </c>
      <c r="O3168" t="s">
        <v>1756</v>
      </c>
      <c r="P3168" t="s">
        <v>1756</v>
      </c>
      <c r="Q3168" s="387">
        <v>1183.32</v>
      </c>
      <c r="R3168">
        <v>153.83160000000001</v>
      </c>
      <c r="S3168">
        <v>1337.1515999999997</v>
      </c>
      <c r="T3168" s="388">
        <v>44595</v>
      </c>
      <c r="U3168">
        <v>0</v>
      </c>
      <c r="V3168" t="s">
        <v>837</v>
      </c>
      <c r="W3168" s="388">
        <v>44615</v>
      </c>
      <c r="X3168">
        <v>177</v>
      </c>
      <c r="Y3168">
        <v>0</v>
      </c>
      <c r="Z3168">
        <v>0</v>
      </c>
      <c r="AA3168" t="s">
        <v>1758</v>
      </c>
      <c r="AB3168" t="s">
        <v>7329</v>
      </c>
      <c r="AD3168" t="s">
        <v>2045</v>
      </c>
      <c r="AE3168" t="s">
        <v>2046</v>
      </c>
      <c r="AI3168" t="s">
        <v>1761</v>
      </c>
      <c r="AL3168" t="s">
        <v>8237</v>
      </c>
      <c r="AM3168">
        <v>6</v>
      </c>
      <c r="AN3168" t="s">
        <v>8197</v>
      </c>
      <c r="AO3168" t="s">
        <v>8198</v>
      </c>
      <c r="AP3168">
        <v>0</v>
      </c>
      <c r="AQ3168" s="388">
        <v>44605</v>
      </c>
      <c r="AS3168" t="s">
        <v>2806</v>
      </c>
      <c r="AT3168" s="388">
        <v>44608</v>
      </c>
      <c r="AU3168" t="s">
        <v>1756</v>
      </c>
      <c r="AV3168" t="s">
        <v>1756</v>
      </c>
      <c r="AZ3168" t="s">
        <v>2807</v>
      </c>
      <c r="BA3168" t="s">
        <v>1767</v>
      </c>
      <c r="BB3168" t="s">
        <v>8244</v>
      </c>
      <c r="BC3168" t="s">
        <v>8245</v>
      </c>
      <c r="BD3168" t="s">
        <v>1756</v>
      </c>
      <c r="BE3168" t="s">
        <v>7333</v>
      </c>
      <c r="BF3168" t="s">
        <v>823</v>
      </c>
    </row>
    <row r="3169" spans="1:58">
      <c r="A3169" t="s">
        <v>829</v>
      </c>
      <c r="B3169">
        <v>6</v>
      </c>
      <c r="C3169">
        <v>0</v>
      </c>
      <c r="D3169">
        <v>11466</v>
      </c>
      <c r="E3169" t="s">
        <v>8246</v>
      </c>
      <c r="F3169">
        <v>53510611</v>
      </c>
      <c r="G3169" t="s">
        <v>2041</v>
      </c>
      <c r="H3169">
        <v>0</v>
      </c>
      <c r="I3169" t="s">
        <v>2052</v>
      </c>
      <c r="J3169">
        <v>75</v>
      </c>
      <c r="K3169">
        <v>12</v>
      </c>
      <c r="L3169" t="s">
        <v>1771</v>
      </c>
      <c r="M3169" t="s">
        <v>1756</v>
      </c>
      <c r="N3169" t="s">
        <v>1756</v>
      </c>
      <c r="O3169" t="s">
        <v>2053</v>
      </c>
      <c r="P3169" t="s">
        <v>1757</v>
      </c>
      <c r="Q3169" s="387">
        <v>900</v>
      </c>
      <c r="R3169">
        <v>117</v>
      </c>
      <c r="S3169">
        <v>1016.9999999999999</v>
      </c>
      <c r="T3169" s="388">
        <v>44595</v>
      </c>
      <c r="U3169">
        <v>0</v>
      </c>
      <c r="V3169" t="s">
        <v>837</v>
      </c>
      <c r="W3169" s="388">
        <v>44615</v>
      </c>
      <c r="X3169">
        <v>177</v>
      </c>
      <c r="Y3169">
        <v>0</v>
      </c>
      <c r="Z3169">
        <v>0</v>
      </c>
      <c r="AA3169" t="s">
        <v>1758</v>
      </c>
      <c r="AB3169" t="s">
        <v>7329</v>
      </c>
      <c r="AD3169" t="s">
        <v>2045</v>
      </c>
      <c r="AE3169" t="s">
        <v>2046</v>
      </c>
      <c r="AI3169" t="s">
        <v>1761</v>
      </c>
      <c r="AL3169" t="s">
        <v>7379</v>
      </c>
      <c r="AM3169">
        <v>6</v>
      </c>
      <c r="AN3169" t="s">
        <v>3184</v>
      </c>
      <c r="AO3169" t="s">
        <v>3185</v>
      </c>
      <c r="AP3169">
        <v>0</v>
      </c>
      <c r="AQ3169" s="388">
        <v>44605</v>
      </c>
      <c r="AS3169" t="s">
        <v>2806</v>
      </c>
      <c r="AT3169" s="388">
        <v>44608</v>
      </c>
      <c r="AU3169" t="s">
        <v>1756</v>
      </c>
      <c r="AV3169" t="s">
        <v>1756</v>
      </c>
      <c r="AZ3169" t="s">
        <v>2807</v>
      </c>
      <c r="BA3169" t="s">
        <v>1767</v>
      </c>
      <c r="BB3169" t="s">
        <v>8247</v>
      </c>
      <c r="BC3169" t="s">
        <v>8248</v>
      </c>
      <c r="BD3169" t="s">
        <v>1756</v>
      </c>
      <c r="BE3169" t="s">
        <v>7333</v>
      </c>
      <c r="BF3169" t="s">
        <v>823</v>
      </c>
    </row>
    <row r="3170" spans="1:58">
      <c r="A3170" t="s">
        <v>829</v>
      </c>
      <c r="B3170">
        <v>6</v>
      </c>
      <c r="C3170">
        <v>0</v>
      </c>
      <c r="D3170">
        <v>11466</v>
      </c>
      <c r="E3170" t="s">
        <v>8246</v>
      </c>
      <c r="F3170">
        <v>53510611</v>
      </c>
      <c r="G3170" t="s">
        <v>2041</v>
      </c>
      <c r="H3170">
        <v>0</v>
      </c>
      <c r="I3170" t="s">
        <v>2056</v>
      </c>
      <c r="J3170">
        <v>210</v>
      </c>
      <c r="K3170">
        <v>1</v>
      </c>
      <c r="L3170" t="s">
        <v>1755</v>
      </c>
      <c r="M3170" t="s">
        <v>1756</v>
      </c>
      <c r="N3170" t="s">
        <v>1756</v>
      </c>
      <c r="P3170" t="s">
        <v>1757</v>
      </c>
      <c r="Q3170" s="387">
        <v>210</v>
      </c>
      <c r="R3170">
        <v>27.3</v>
      </c>
      <c r="S3170">
        <v>237.29999999999998</v>
      </c>
      <c r="T3170" s="388">
        <v>44595</v>
      </c>
      <c r="U3170">
        <v>0</v>
      </c>
      <c r="V3170" t="s">
        <v>837</v>
      </c>
      <c r="W3170" s="388">
        <v>44615</v>
      </c>
      <c r="X3170">
        <v>177</v>
      </c>
      <c r="Y3170">
        <v>0</v>
      </c>
      <c r="Z3170">
        <v>0</v>
      </c>
      <c r="AA3170" t="s">
        <v>1758</v>
      </c>
      <c r="AB3170" t="s">
        <v>7329</v>
      </c>
      <c r="AD3170" t="s">
        <v>2045</v>
      </c>
      <c r="AE3170" t="s">
        <v>2046</v>
      </c>
      <c r="AI3170" t="s">
        <v>1761</v>
      </c>
      <c r="AL3170" t="s">
        <v>7379</v>
      </c>
      <c r="AM3170">
        <v>6</v>
      </c>
      <c r="AN3170" t="s">
        <v>3184</v>
      </c>
      <c r="AO3170" t="s">
        <v>3185</v>
      </c>
      <c r="AP3170">
        <v>0</v>
      </c>
      <c r="AQ3170" s="388">
        <v>44605</v>
      </c>
      <c r="AS3170" t="s">
        <v>2806</v>
      </c>
      <c r="AT3170" s="388">
        <v>44608</v>
      </c>
      <c r="AU3170" t="s">
        <v>1756</v>
      </c>
      <c r="AV3170" t="s">
        <v>1756</v>
      </c>
      <c r="AZ3170" t="s">
        <v>2807</v>
      </c>
      <c r="BA3170" t="s">
        <v>1767</v>
      </c>
      <c r="BB3170" t="s">
        <v>8249</v>
      </c>
      <c r="BC3170" t="s">
        <v>8250</v>
      </c>
      <c r="BD3170" t="s">
        <v>1756</v>
      </c>
      <c r="BE3170" t="s">
        <v>7333</v>
      </c>
      <c r="BF3170" t="s">
        <v>823</v>
      </c>
    </row>
    <row r="3171" spans="1:58">
      <c r="A3171" t="s">
        <v>829</v>
      </c>
      <c r="B3171">
        <v>6</v>
      </c>
      <c r="C3171">
        <v>0</v>
      </c>
      <c r="D3171">
        <v>11466</v>
      </c>
      <c r="E3171" t="s">
        <v>8246</v>
      </c>
      <c r="F3171">
        <v>53510611</v>
      </c>
      <c r="G3171" t="s">
        <v>2041</v>
      </c>
      <c r="H3171">
        <v>0</v>
      </c>
      <c r="I3171" t="s">
        <v>7382</v>
      </c>
      <c r="J3171">
        <v>80</v>
      </c>
      <c r="K3171">
        <v>12</v>
      </c>
      <c r="M3171" t="s">
        <v>1757</v>
      </c>
      <c r="N3171" t="s">
        <v>1757</v>
      </c>
      <c r="O3171" t="s">
        <v>1756</v>
      </c>
      <c r="P3171" t="s">
        <v>1756</v>
      </c>
      <c r="Q3171" s="387">
        <v>960</v>
      </c>
      <c r="R3171">
        <v>124.80000000000001</v>
      </c>
      <c r="S3171">
        <v>1084.8</v>
      </c>
      <c r="T3171" s="388">
        <v>44595</v>
      </c>
      <c r="U3171">
        <v>0</v>
      </c>
      <c r="V3171" t="s">
        <v>837</v>
      </c>
      <c r="W3171" s="388">
        <v>44615</v>
      </c>
      <c r="X3171">
        <v>177</v>
      </c>
      <c r="Y3171">
        <v>0</v>
      </c>
      <c r="Z3171">
        <v>0</v>
      </c>
      <c r="AA3171" t="s">
        <v>1758</v>
      </c>
      <c r="AB3171" t="s">
        <v>7329</v>
      </c>
      <c r="AD3171" t="s">
        <v>2045</v>
      </c>
      <c r="AE3171" t="s">
        <v>2046</v>
      </c>
      <c r="AI3171" t="s">
        <v>1761</v>
      </c>
      <c r="AL3171" t="s">
        <v>7379</v>
      </c>
      <c r="AM3171">
        <v>6</v>
      </c>
      <c r="AN3171" t="s">
        <v>3184</v>
      </c>
      <c r="AO3171" t="s">
        <v>3185</v>
      </c>
      <c r="AP3171">
        <v>0</v>
      </c>
      <c r="AQ3171" s="388">
        <v>44605</v>
      </c>
      <c r="AS3171" t="s">
        <v>2806</v>
      </c>
      <c r="AT3171" s="388">
        <v>44608</v>
      </c>
      <c r="AU3171" t="s">
        <v>1756</v>
      </c>
      <c r="AV3171" t="s">
        <v>1756</v>
      </c>
      <c r="AZ3171" t="s">
        <v>2807</v>
      </c>
      <c r="BA3171" t="s">
        <v>1767</v>
      </c>
      <c r="BB3171" t="s">
        <v>8251</v>
      </c>
      <c r="BC3171" t="s">
        <v>8252</v>
      </c>
      <c r="BD3171" t="s">
        <v>1756</v>
      </c>
      <c r="BE3171" t="s">
        <v>7333</v>
      </c>
      <c r="BF3171" t="s">
        <v>823</v>
      </c>
    </row>
    <row r="3172" spans="1:58">
      <c r="A3172" t="s">
        <v>829</v>
      </c>
      <c r="B3172">
        <v>6</v>
      </c>
      <c r="C3172">
        <v>0</v>
      </c>
      <c r="D3172">
        <v>11465</v>
      </c>
      <c r="E3172" t="s">
        <v>8253</v>
      </c>
      <c r="F3172">
        <v>53510611</v>
      </c>
      <c r="G3172" t="s">
        <v>2041</v>
      </c>
      <c r="H3172">
        <v>0</v>
      </c>
      <c r="I3172" t="s">
        <v>2052</v>
      </c>
      <c r="J3172">
        <v>75</v>
      </c>
      <c r="K3172">
        <v>11</v>
      </c>
      <c r="L3172" t="s">
        <v>1771</v>
      </c>
      <c r="M3172" t="s">
        <v>1756</v>
      </c>
      <c r="N3172" t="s">
        <v>1756</v>
      </c>
      <c r="O3172" t="s">
        <v>2053</v>
      </c>
      <c r="P3172" t="s">
        <v>1757</v>
      </c>
      <c r="Q3172" s="387">
        <v>825</v>
      </c>
      <c r="R3172">
        <v>107.25</v>
      </c>
      <c r="S3172">
        <v>932.24999999999989</v>
      </c>
      <c r="T3172" s="388">
        <v>44595</v>
      </c>
      <c r="U3172">
        <v>0</v>
      </c>
      <c r="V3172" t="s">
        <v>837</v>
      </c>
      <c r="W3172" s="388">
        <v>44615</v>
      </c>
      <c r="X3172">
        <v>177</v>
      </c>
      <c r="Y3172">
        <v>0</v>
      </c>
      <c r="Z3172">
        <v>0</v>
      </c>
      <c r="AA3172" t="s">
        <v>1758</v>
      </c>
      <c r="AB3172" t="s">
        <v>7329</v>
      </c>
      <c r="AD3172" t="s">
        <v>2045</v>
      </c>
      <c r="AE3172" t="s">
        <v>2046</v>
      </c>
      <c r="AI3172" t="s">
        <v>1761</v>
      </c>
      <c r="AL3172" t="s">
        <v>7379</v>
      </c>
      <c r="AM3172">
        <v>6</v>
      </c>
      <c r="AN3172" t="s">
        <v>7364</v>
      </c>
      <c r="AO3172" t="s">
        <v>7365</v>
      </c>
      <c r="AP3172">
        <v>0</v>
      </c>
      <c r="AQ3172" s="388">
        <v>44605</v>
      </c>
      <c r="AS3172" t="s">
        <v>2806</v>
      </c>
      <c r="AT3172" s="388">
        <v>44608</v>
      </c>
      <c r="AU3172" t="s">
        <v>1756</v>
      </c>
      <c r="AV3172" t="s">
        <v>1756</v>
      </c>
      <c r="AZ3172" t="s">
        <v>2807</v>
      </c>
      <c r="BA3172" t="s">
        <v>1767</v>
      </c>
      <c r="BB3172" t="s">
        <v>8254</v>
      </c>
      <c r="BC3172" t="s">
        <v>8255</v>
      </c>
      <c r="BD3172" t="s">
        <v>1756</v>
      </c>
      <c r="BE3172" t="s">
        <v>7333</v>
      </c>
      <c r="BF3172" t="s">
        <v>823</v>
      </c>
    </row>
    <row r="3173" spans="1:58">
      <c r="A3173" t="s">
        <v>829</v>
      </c>
      <c r="B3173">
        <v>6</v>
      </c>
      <c r="C3173">
        <v>0</v>
      </c>
      <c r="D3173">
        <v>11465</v>
      </c>
      <c r="E3173" t="s">
        <v>8253</v>
      </c>
      <c r="F3173">
        <v>53510611</v>
      </c>
      <c r="G3173" t="s">
        <v>2041</v>
      </c>
      <c r="H3173">
        <v>0</v>
      </c>
      <c r="I3173" t="s">
        <v>2056</v>
      </c>
      <c r="J3173">
        <v>210</v>
      </c>
      <c r="K3173">
        <v>1</v>
      </c>
      <c r="L3173" t="s">
        <v>1755</v>
      </c>
      <c r="M3173" t="s">
        <v>1756</v>
      </c>
      <c r="N3173" t="s">
        <v>1756</v>
      </c>
      <c r="P3173" t="s">
        <v>1757</v>
      </c>
      <c r="Q3173" s="387">
        <v>210</v>
      </c>
      <c r="R3173">
        <v>27.3</v>
      </c>
      <c r="S3173">
        <v>237.29999999999998</v>
      </c>
      <c r="T3173" s="388">
        <v>44595</v>
      </c>
      <c r="U3173">
        <v>0</v>
      </c>
      <c r="V3173" t="s">
        <v>837</v>
      </c>
      <c r="W3173" s="388">
        <v>44615</v>
      </c>
      <c r="X3173">
        <v>177</v>
      </c>
      <c r="Y3173">
        <v>0</v>
      </c>
      <c r="Z3173">
        <v>0</v>
      </c>
      <c r="AA3173" t="s">
        <v>1758</v>
      </c>
      <c r="AB3173" t="s">
        <v>7329</v>
      </c>
      <c r="AD3173" t="s">
        <v>2045</v>
      </c>
      <c r="AE3173" t="s">
        <v>2046</v>
      </c>
      <c r="AI3173" t="s">
        <v>1761</v>
      </c>
      <c r="AL3173" t="s">
        <v>7379</v>
      </c>
      <c r="AM3173">
        <v>6</v>
      </c>
      <c r="AN3173" t="s">
        <v>7364</v>
      </c>
      <c r="AO3173" t="s">
        <v>7365</v>
      </c>
      <c r="AP3173">
        <v>0</v>
      </c>
      <c r="AQ3173" s="388">
        <v>44605</v>
      </c>
      <c r="AS3173" t="s">
        <v>2806</v>
      </c>
      <c r="AT3173" s="388">
        <v>44608</v>
      </c>
      <c r="AU3173" t="s">
        <v>1756</v>
      </c>
      <c r="AV3173" t="s">
        <v>1756</v>
      </c>
      <c r="AZ3173" t="s">
        <v>2807</v>
      </c>
      <c r="BA3173" t="s">
        <v>1767</v>
      </c>
      <c r="BB3173" t="s">
        <v>8256</v>
      </c>
      <c r="BC3173" t="s">
        <v>8257</v>
      </c>
      <c r="BD3173" t="s">
        <v>1756</v>
      </c>
      <c r="BE3173" t="s">
        <v>7333</v>
      </c>
      <c r="BF3173" t="s">
        <v>823</v>
      </c>
    </row>
    <row r="3174" spans="1:58">
      <c r="A3174" t="s">
        <v>829</v>
      </c>
      <c r="B3174">
        <v>6</v>
      </c>
      <c r="C3174">
        <v>0</v>
      </c>
      <c r="D3174">
        <v>11465</v>
      </c>
      <c r="E3174" t="s">
        <v>8253</v>
      </c>
      <c r="F3174">
        <v>53510611</v>
      </c>
      <c r="G3174" t="s">
        <v>2041</v>
      </c>
      <c r="H3174">
        <v>0</v>
      </c>
      <c r="I3174" t="s">
        <v>2073</v>
      </c>
      <c r="J3174">
        <v>243.75</v>
      </c>
      <c r="K3174">
        <v>1</v>
      </c>
      <c r="L3174" t="s">
        <v>1755</v>
      </c>
      <c r="M3174" t="s">
        <v>2074</v>
      </c>
      <c r="N3174" t="s">
        <v>1757</v>
      </c>
      <c r="O3174" t="s">
        <v>1756</v>
      </c>
      <c r="P3174" t="s">
        <v>1756</v>
      </c>
      <c r="Q3174" s="387">
        <v>243.75</v>
      </c>
      <c r="R3174">
        <v>31.6875</v>
      </c>
      <c r="S3174">
        <v>275.4375</v>
      </c>
      <c r="T3174" s="388">
        <v>44595</v>
      </c>
      <c r="U3174">
        <v>0</v>
      </c>
      <c r="V3174" t="s">
        <v>837</v>
      </c>
      <c r="W3174" s="388">
        <v>44615</v>
      </c>
      <c r="X3174">
        <v>177</v>
      </c>
      <c r="Y3174">
        <v>0</v>
      </c>
      <c r="Z3174">
        <v>0</v>
      </c>
      <c r="AA3174" t="s">
        <v>1758</v>
      </c>
      <c r="AB3174" t="s">
        <v>7329</v>
      </c>
      <c r="AD3174" t="s">
        <v>2045</v>
      </c>
      <c r="AE3174" t="s">
        <v>2046</v>
      </c>
      <c r="AI3174" t="s">
        <v>1761</v>
      </c>
      <c r="AL3174" t="s">
        <v>7379</v>
      </c>
      <c r="AM3174">
        <v>6</v>
      </c>
      <c r="AN3174" t="s">
        <v>7364</v>
      </c>
      <c r="AO3174" t="s">
        <v>7365</v>
      </c>
      <c r="AP3174">
        <v>0</v>
      </c>
      <c r="AQ3174" s="388">
        <v>44605</v>
      </c>
      <c r="AS3174" t="s">
        <v>2806</v>
      </c>
      <c r="AT3174" s="388">
        <v>44608</v>
      </c>
      <c r="AU3174" t="s">
        <v>1756</v>
      </c>
      <c r="AV3174" t="s">
        <v>1756</v>
      </c>
      <c r="AZ3174" t="s">
        <v>2807</v>
      </c>
      <c r="BA3174" t="s">
        <v>1767</v>
      </c>
      <c r="BB3174" t="s">
        <v>8258</v>
      </c>
      <c r="BC3174" t="s">
        <v>8259</v>
      </c>
      <c r="BD3174" t="s">
        <v>1756</v>
      </c>
      <c r="BE3174" t="s">
        <v>7333</v>
      </c>
      <c r="BF3174" t="s">
        <v>823</v>
      </c>
    </row>
    <row r="3175" spans="1:58">
      <c r="A3175" t="s">
        <v>829</v>
      </c>
      <c r="B3175">
        <v>6</v>
      </c>
      <c r="C3175">
        <v>0</v>
      </c>
      <c r="D3175">
        <v>11465</v>
      </c>
      <c r="E3175" t="s">
        <v>8253</v>
      </c>
      <c r="F3175">
        <v>53510611</v>
      </c>
      <c r="G3175" t="s">
        <v>2041</v>
      </c>
      <c r="H3175">
        <v>0</v>
      </c>
      <c r="I3175" t="s">
        <v>7531</v>
      </c>
      <c r="J3175">
        <v>126.98</v>
      </c>
      <c r="K3175">
        <v>10</v>
      </c>
      <c r="L3175" t="s">
        <v>2063</v>
      </c>
      <c r="M3175" t="s">
        <v>7532</v>
      </c>
      <c r="N3175" t="s">
        <v>1757</v>
      </c>
      <c r="O3175" t="s">
        <v>1756</v>
      </c>
      <c r="P3175" t="s">
        <v>1756</v>
      </c>
      <c r="Q3175" s="387">
        <v>1269.8</v>
      </c>
      <c r="R3175">
        <v>165.07400000000001</v>
      </c>
      <c r="S3175">
        <v>1434.8739999999998</v>
      </c>
      <c r="T3175" s="388">
        <v>44595</v>
      </c>
      <c r="U3175">
        <v>0</v>
      </c>
      <c r="V3175" t="s">
        <v>837</v>
      </c>
      <c r="W3175" s="388">
        <v>44615</v>
      </c>
      <c r="X3175">
        <v>177</v>
      </c>
      <c r="Y3175">
        <v>0</v>
      </c>
      <c r="Z3175">
        <v>0</v>
      </c>
      <c r="AA3175" t="s">
        <v>1758</v>
      </c>
      <c r="AB3175" t="s">
        <v>7329</v>
      </c>
      <c r="AD3175" t="s">
        <v>2045</v>
      </c>
      <c r="AE3175" t="s">
        <v>2046</v>
      </c>
      <c r="AI3175" t="s">
        <v>1761</v>
      </c>
      <c r="AL3175" t="s">
        <v>7379</v>
      </c>
      <c r="AM3175">
        <v>6</v>
      </c>
      <c r="AN3175" t="s">
        <v>7364</v>
      </c>
      <c r="AO3175" t="s">
        <v>7365</v>
      </c>
      <c r="AP3175">
        <v>0</v>
      </c>
      <c r="AQ3175" s="388">
        <v>44605</v>
      </c>
      <c r="AS3175" t="s">
        <v>2806</v>
      </c>
      <c r="AT3175" s="388">
        <v>44608</v>
      </c>
      <c r="AU3175" t="s">
        <v>1756</v>
      </c>
      <c r="AV3175" t="s">
        <v>1756</v>
      </c>
      <c r="AZ3175" t="s">
        <v>2807</v>
      </c>
      <c r="BA3175" t="s">
        <v>1767</v>
      </c>
      <c r="BB3175" t="s">
        <v>8260</v>
      </c>
      <c r="BC3175" t="s">
        <v>8261</v>
      </c>
      <c r="BD3175" t="s">
        <v>1756</v>
      </c>
      <c r="BE3175" t="s">
        <v>7333</v>
      </c>
      <c r="BF3175" t="s">
        <v>823</v>
      </c>
    </row>
    <row r="3176" spans="1:58">
      <c r="A3176" t="s">
        <v>829</v>
      </c>
      <c r="B3176">
        <v>6</v>
      </c>
      <c r="C3176">
        <v>0</v>
      </c>
      <c r="D3176">
        <v>11464</v>
      </c>
      <c r="E3176" t="s">
        <v>8262</v>
      </c>
      <c r="F3176">
        <v>53510611</v>
      </c>
      <c r="G3176" t="s">
        <v>2041</v>
      </c>
      <c r="H3176">
        <v>0</v>
      </c>
      <c r="I3176" t="s">
        <v>2103</v>
      </c>
      <c r="J3176">
        <v>70</v>
      </c>
      <c r="K3176">
        <v>6</v>
      </c>
      <c r="L3176" t="s">
        <v>1771</v>
      </c>
      <c r="M3176" t="s">
        <v>1756</v>
      </c>
      <c r="N3176" t="s">
        <v>1756</v>
      </c>
      <c r="O3176" t="s">
        <v>1757</v>
      </c>
      <c r="P3176" t="s">
        <v>1757</v>
      </c>
      <c r="Q3176" s="387">
        <v>420</v>
      </c>
      <c r="R3176">
        <v>54.6</v>
      </c>
      <c r="S3176">
        <v>474.59999999999997</v>
      </c>
      <c r="T3176" s="388">
        <v>44595</v>
      </c>
      <c r="U3176">
        <v>0</v>
      </c>
      <c r="V3176" t="s">
        <v>837</v>
      </c>
      <c r="W3176" s="388">
        <v>44615</v>
      </c>
      <c r="X3176">
        <v>177</v>
      </c>
      <c r="Y3176">
        <v>0</v>
      </c>
      <c r="Z3176">
        <v>0</v>
      </c>
      <c r="AA3176" t="s">
        <v>1758</v>
      </c>
      <c r="AB3176" t="s">
        <v>7329</v>
      </c>
      <c r="AD3176" t="s">
        <v>2045</v>
      </c>
      <c r="AE3176" t="s">
        <v>2046</v>
      </c>
      <c r="AI3176" t="s">
        <v>1761</v>
      </c>
      <c r="AL3176" t="s">
        <v>7379</v>
      </c>
      <c r="AM3176">
        <v>6</v>
      </c>
      <c r="AN3176" t="s">
        <v>8263</v>
      </c>
      <c r="AO3176" t="s">
        <v>1808</v>
      </c>
      <c r="AP3176">
        <v>0</v>
      </c>
      <c r="AQ3176" s="388">
        <v>44605</v>
      </c>
      <c r="AS3176" t="s">
        <v>2806</v>
      </c>
      <c r="AT3176" s="388">
        <v>44608</v>
      </c>
      <c r="AU3176" t="s">
        <v>1756</v>
      </c>
      <c r="AV3176" t="s">
        <v>1756</v>
      </c>
      <c r="AZ3176" t="s">
        <v>2807</v>
      </c>
      <c r="BA3176" t="s">
        <v>1767</v>
      </c>
      <c r="BB3176" t="s">
        <v>8264</v>
      </c>
      <c r="BC3176" t="s">
        <v>8265</v>
      </c>
      <c r="BD3176" t="s">
        <v>1756</v>
      </c>
      <c r="BE3176" t="s">
        <v>7333</v>
      </c>
      <c r="BF3176" t="s">
        <v>823</v>
      </c>
    </row>
    <row r="3177" spans="1:58">
      <c r="A3177" t="s">
        <v>829</v>
      </c>
      <c r="B3177">
        <v>6</v>
      </c>
      <c r="C3177">
        <v>0</v>
      </c>
      <c r="D3177">
        <v>11464</v>
      </c>
      <c r="E3177" t="s">
        <v>8262</v>
      </c>
      <c r="F3177">
        <v>53510611</v>
      </c>
      <c r="G3177" t="s">
        <v>2041</v>
      </c>
      <c r="H3177">
        <v>0</v>
      </c>
      <c r="I3177" t="s">
        <v>2052</v>
      </c>
      <c r="J3177">
        <v>75</v>
      </c>
      <c r="K3177">
        <v>12</v>
      </c>
      <c r="L3177" t="s">
        <v>1771</v>
      </c>
      <c r="M3177" t="s">
        <v>1756</v>
      </c>
      <c r="N3177" t="s">
        <v>1756</v>
      </c>
      <c r="O3177" t="s">
        <v>1757</v>
      </c>
      <c r="P3177" t="s">
        <v>1757</v>
      </c>
      <c r="Q3177" s="387">
        <v>900</v>
      </c>
      <c r="R3177">
        <v>117</v>
      </c>
      <c r="S3177">
        <v>1016.9999999999999</v>
      </c>
      <c r="T3177" s="388">
        <v>44595</v>
      </c>
      <c r="U3177">
        <v>0</v>
      </c>
      <c r="V3177" t="s">
        <v>837</v>
      </c>
      <c r="W3177" s="388">
        <v>44615</v>
      </c>
      <c r="X3177">
        <v>177</v>
      </c>
      <c r="Y3177">
        <v>0</v>
      </c>
      <c r="Z3177">
        <v>0</v>
      </c>
      <c r="AA3177" t="s">
        <v>1758</v>
      </c>
      <c r="AB3177" t="s">
        <v>7329</v>
      </c>
      <c r="AD3177" t="s">
        <v>2045</v>
      </c>
      <c r="AE3177" t="s">
        <v>2046</v>
      </c>
      <c r="AI3177" t="s">
        <v>1761</v>
      </c>
      <c r="AL3177" t="s">
        <v>7379</v>
      </c>
      <c r="AM3177">
        <v>6</v>
      </c>
      <c r="AN3177" t="s">
        <v>8263</v>
      </c>
      <c r="AO3177" t="s">
        <v>1808</v>
      </c>
      <c r="AP3177">
        <v>0</v>
      </c>
      <c r="AQ3177" s="388">
        <v>44605</v>
      </c>
      <c r="AS3177" t="s">
        <v>2806</v>
      </c>
      <c r="AT3177" s="388">
        <v>44608</v>
      </c>
      <c r="AU3177" t="s">
        <v>1756</v>
      </c>
      <c r="AV3177" t="s">
        <v>1756</v>
      </c>
      <c r="AZ3177" t="s">
        <v>2807</v>
      </c>
      <c r="BA3177" t="s">
        <v>1767</v>
      </c>
      <c r="BB3177" t="s">
        <v>8266</v>
      </c>
      <c r="BC3177" t="s">
        <v>8267</v>
      </c>
      <c r="BD3177" t="s">
        <v>1756</v>
      </c>
      <c r="BE3177" t="s">
        <v>7333</v>
      </c>
      <c r="BF3177" t="s">
        <v>823</v>
      </c>
    </row>
    <row r="3178" spans="1:58">
      <c r="A3178" t="s">
        <v>829</v>
      </c>
      <c r="B3178">
        <v>6</v>
      </c>
      <c r="C3178">
        <v>0</v>
      </c>
      <c r="D3178">
        <v>11464</v>
      </c>
      <c r="E3178" t="s">
        <v>8262</v>
      </c>
      <c r="F3178">
        <v>53510611</v>
      </c>
      <c r="G3178" t="s">
        <v>2041</v>
      </c>
      <c r="H3178">
        <v>0</v>
      </c>
      <c r="I3178" t="s">
        <v>2056</v>
      </c>
      <c r="J3178">
        <v>210</v>
      </c>
      <c r="K3178">
        <v>2</v>
      </c>
      <c r="L3178" t="s">
        <v>1755</v>
      </c>
      <c r="M3178" t="s">
        <v>1756</v>
      </c>
      <c r="N3178" t="s">
        <v>1756</v>
      </c>
      <c r="P3178" t="s">
        <v>1757</v>
      </c>
      <c r="Q3178" s="387">
        <v>420</v>
      </c>
      <c r="R3178">
        <v>54.6</v>
      </c>
      <c r="S3178">
        <v>474.59999999999997</v>
      </c>
      <c r="T3178" s="388">
        <v>44595</v>
      </c>
      <c r="U3178">
        <v>0</v>
      </c>
      <c r="V3178" t="s">
        <v>837</v>
      </c>
      <c r="W3178" s="388">
        <v>44615</v>
      </c>
      <c r="X3178">
        <v>177</v>
      </c>
      <c r="Y3178">
        <v>0</v>
      </c>
      <c r="Z3178">
        <v>0</v>
      </c>
      <c r="AA3178" t="s">
        <v>1758</v>
      </c>
      <c r="AB3178" t="s">
        <v>7329</v>
      </c>
      <c r="AD3178" t="s">
        <v>2045</v>
      </c>
      <c r="AE3178" t="s">
        <v>2046</v>
      </c>
      <c r="AI3178" t="s">
        <v>1761</v>
      </c>
      <c r="AL3178" t="s">
        <v>7379</v>
      </c>
      <c r="AM3178">
        <v>6</v>
      </c>
      <c r="AN3178" t="s">
        <v>8263</v>
      </c>
      <c r="AO3178" t="s">
        <v>1808</v>
      </c>
      <c r="AP3178">
        <v>0</v>
      </c>
      <c r="AQ3178" s="388">
        <v>44605</v>
      </c>
      <c r="AS3178" t="s">
        <v>2806</v>
      </c>
      <c r="AT3178" s="388">
        <v>44608</v>
      </c>
      <c r="AU3178" t="s">
        <v>1756</v>
      </c>
      <c r="AV3178" t="s">
        <v>1756</v>
      </c>
      <c r="AZ3178" t="s">
        <v>2807</v>
      </c>
      <c r="BA3178" t="s">
        <v>1767</v>
      </c>
      <c r="BB3178" t="s">
        <v>8268</v>
      </c>
      <c r="BC3178" t="s">
        <v>8269</v>
      </c>
      <c r="BD3178" t="s">
        <v>1756</v>
      </c>
      <c r="BE3178" t="s">
        <v>7333</v>
      </c>
      <c r="BF3178" t="s">
        <v>823</v>
      </c>
    </row>
    <row r="3179" spans="1:58">
      <c r="A3179" t="s">
        <v>829</v>
      </c>
      <c r="B3179">
        <v>6</v>
      </c>
      <c r="C3179">
        <v>0</v>
      </c>
      <c r="D3179">
        <v>11464</v>
      </c>
      <c r="E3179" t="s">
        <v>8262</v>
      </c>
      <c r="F3179">
        <v>53510611</v>
      </c>
      <c r="G3179" t="s">
        <v>2041</v>
      </c>
      <c r="H3179">
        <v>0</v>
      </c>
      <c r="I3179" t="s">
        <v>2113</v>
      </c>
      <c r="J3179">
        <v>122.39</v>
      </c>
      <c r="K3179">
        <v>6</v>
      </c>
      <c r="L3179" t="s">
        <v>2063</v>
      </c>
      <c r="M3179" t="s">
        <v>1757</v>
      </c>
      <c r="N3179" t="s">
        <v>1757</v>
      </c>
      <c r="O3179" t="s">
        <v>1756</v>
      </c>
      <c r="P3179" t="s">
        <v>1756</v>
      </c>
      <c r="Q3179" s="387">
        <v>734.34</v>
      </c>
      <c r="R3179">
        <v>95.464200000000005</v>
      </c>
      <c r="S3179">
        <v>829.80419999999992</v>
      </c>
      <c r="T3179" s="388">
        <v>44595</v>
      </c>
      <c r="U3179">
        <v>0</v>
      </c>
      <c r="V3179" t="s">
        <v>837</v>
      </c>
      <c r="W3179" s="388">
        <v>44615</v>
      </c>
      <c r="X3179">
        <v>177</v>
      </c>
      <c r="Y3179">
        <v>0</v>
      </c>
      <c r="Z3179">
        <v>0</v>
      </c>
      <c r="AA3179" t="s">
        <v>1758</v>
      </c>
      <c r="AB3179" t="s">
        <v>7329</v>
      </c>
      <c r="AD3179" t="s">
        <v>2045</v>
      </c>
      <c r="AE3179" t="s">
        <v>2046</v>
      </c>
      <c r="AI3179" t="s">
        <v>1761</v>
      </c>
      <c r="AL3179" t="s">
        <v>7379</v>
      </c>
      <c r="AM3179">
        <v>6</v>
      </c>
      <c r="AN3179" t="s">
        <v>8263</v>
      </c>
      <c r="AO3179" t="s">
        <v>1808</v>
      </c>
      <c r="AP3179">
        <v>0</v>
      </c>
      <c r="AQ3179" s="388">
        <v>44605</v>
      </c>
      <c r="AS3179" t="s">
        <v>2806</v>
      </c>
      <c r="AT3179" s="388">
        <v>44608</v>
      </c>
      <c r="AU3179" t="s">
        <v>1756</v>
      </c>
      <c r="AV3179" t="s">
        <v>1756</v>
      </c>
      <c r="AZ3179" t="s">
        <v>2807</v>
      </c>
      <c r="BA3179" t="s">
        <v>1767</v>
      </c>
      <c r="BB3179" t="s">
        <v>8270</v>
      </c>
      <c r="BC3179" t="s">
        <v>8271</v>
      </c>
      <c r="BD3179" t="s">
        <v>1756</v>
      </c>
      <c r="BE3179" t="s">
        <v>7333</v>
      </c>
      <c r="BF3179" t="s">
        <v>823</v>
      </c>
    </row>
    <row r="3180" spans="1:58">
      <c r="A3180" t="s">
        <v>829</v>
      </c>
      <c r="B3180">
        <v>6</v>
      </c>
      <c r="C3180">
        <v>0</v>
      </c>
      <c r="D3180">
        <v>11464</v>
      </c>
      <c r="E3180" t="s">
        <v>8262</v>
      </c>
      <c r="F3180">
        <v>53510611</v>
      </c>
      <c r="G3180" t="s">
        <v>2041</v>
      </c>
      <c r="H3180">
        <v>0</v>
      </c>
      <c r="I3180" t="s">
        <v>2073</v>
      </c>
      <c r="J3180">
        <v>243.75</v>
      </c>
      <c r="K3180">
        <v>1</v>
      </c>
      <c r="L3180" t="s">
        <v>1755</v>
      </c>
      <c r="M3180" t="s">
        <v>1757</v>
      </c>
      <c r="N3180" t="s">
        <v>1757</v>
      </c>
      <c r="O3180" t="s">
        <v>1756</v>
      </c>
      <c r="P3180" t="s">
        <v>1756</v>
      </c>
      <c r="Q3180" s="387">
        <v>243.75</v>
      </c>
      <c r="R3180">
        <v>31.6875</v>
      </c>
      <c r="S3180">
        <v>275.4375</v>
      </c>
      <c r="T3180" s="388">
        <v>44595</v>
      </c>
      <c r="U3180">
        <v>0</v>
      </c>
      <c r="V3180" t="s">
        <v>837</v>
      </c>
      <c r="W3180" s="388">
        <v>44615</v>
      </c>
      <c r="X3180">
        <v>177</v>
      </c>
      <c r="Y3180">
        <v>0</v>
      </c>
      <c r="Z3180">
        <v>0</v>
      </c>
      <c r="AA3180" t="s">
        <v>1758</v>
      </c>
      <c r="AB3180" t="s">
        <v>7329</v>
      </c>
      <c r="AD3180" t="s">
        <v>2045</v>
      </c>
      <c r="AE3180" t="s">
        <v>2046</v>
      </c>
      <c r="AI3180" t="s">
        <v>1761</v>
      </c>
      <c r="AL3180" t="s">
        <v>7379</v>
      </c>
      <c r="AM3180">
        <v>6</v>
      </c>
      <c r="AN3180" t="s">
        <v>8263</v>
      </c>
      <c r="AO3180" t="s">
        <v>1808</v>
      </c>
      <c r="AP3180">
        <v>0</v>
      </c>
      <c r="AQ3180" s="388">
        <v>44605</v>
      </c>
      <c r="AS3180" t="s">
        <v>2806</v>
      </c>
      <c r="AT3180" s="388">
        <v>44608</v>
      </c>
      <c r="AU3180" t="s">
        <v>1756</v>
      </c>
      <c r="AV3180" t="s">
        <v>1756</v>
      </c>
      <c r="AZ3180" t="s">
        <v>2807</v>
      </c>
      <c r="BA3180" t="s">
        <v>1767</v>
      </c>
      <c r="BB3180" t="s">
        <v>8272</v>
      </c>
      <c r="BC3180" t="s">
        <v>8273</v>
      </c>
      <c r="BD3180" t="s">
        <v>1756</v>
      </c>
      <c r="BE3180" t="s">
        <v>7333</v>
      </c>
      <c r="BF3180" t="s">
        <v>823</v>
      </c>
    </row>
    <row r="3181" spans="1:58">
      <c r="A3181" t="s">
        <v>829</v>
      </c>
      <c r="B3181">
        <v>6</v>
      </c>
      <c r="C3181">
        <v>0</v>
      </c>
      <c r="D3181">
        <v>11464</v>
      </c>
      <c r="E3181" t="s">
        <v>8262</v>
      </c>
      <c r="F3181">
        <v>53510611</v>
      </c>
      <c r="G3181" t="s">
        <v>2041</v>
      </c>
      <c r="H3181">
        <v>0</v>
      </c>
      <c r="I3181" t="s">
        <v>7531</v>
      </c>
      <c r="J3181">
        <v>126.98</v>
      </c>
      <c r="K3181">
        <v>9.5</v>
      </c>
      <c r="L3181" t="s">
        <v>2063</v>
      </c>
      <c r="M3181" t="s">
        <v>7532</v>
      </c>
      <c r="N3181" t="s">
        <v>1757</v>
      </c>
      <c r="O3181" t="s">
        <v>1756</v>
      </c>
      <c r="P3181" t="s">
        <v>1756</v>
      </c>
      <c r="Q3181" s="387">
        <v>1206.31</v>
      </c>
      <c r="R3181">
        <v>156.8203</v>
      </c>
      <c r="S3181">
        <v>1363.1302999999998</v>
      </c>
      <c r="T3181" s="388">
        <v>44595</v>
      </c>
      <c r="U3181">
        <v>0</v>
      </c>
      <c r="V3181" t="s">
        <v>837</v>
      </c>
      <c r="W3181" s="388">
        <v>44615</v>
      </c>
      <c r="X3181">
        <v>177</v>
      </c>
      <c r="Y3181">
        <v>0</v>
      </c>
      <c r="Z3181">
        <v>0</v>
      </c>
      <c r="AA3181" t="s">
        <v>1758</v>
      </c>
      <c r="AB3181" t="s">
        <v>7329</v>
      </c>
      <c r="AD3181" t="s">
        <v>2045</v>
      </c>
      <c r="AE3181" t="s">
        <v>2046</v>
      </c>
      <c r="AI3181" t="s">
        <v>1761</v>
      </c>
      <c r="AL3181" t="s">
        <v>7379</v>
      </c>
      <c r="AM3181">
        <v>6</v>
      </c>
      <c r="AN3181" t="s">
        <v>8263</v>
      </c>
      <c r="AO3181" t="s">
        <v>1808</v>
      </c>
      <c r="AP3181">
        <v>0</v>
      </c>
      <c r="AQ3181" s="388">
        <v>44605</v>
      </c>
      <c r="AS3181" t="s">
        <v>2806</v>
      </c>
      <c r="AT3181" s="388">
        <v>44608</v>
      </c>
      <c r="AU3181" t="s">
        <v>1756</v>
      </c>
      <c r="AV3181" t="s">
        <v>1756</v>
      </c>
      <c r="AZ3181" t="s">
        <v>2807</v>
      </c>
      <c r="BA3181" t="s">
        <v>1767</v>
      </c>
      <c r="BB3181" t="s">
        <v>8274</v>
      </c>
      <c r="BC3181" t="s">
        <v>8275</v>
      </c>
      <c r="BD3181" t="s">
        <v>1756</v>
      </c>
      <c r="BE3181" t="s">
        <v>7333</v>
      </c>
      <c r="BF3181" t="s">
        <v>823</v>
      </c>
    </row>
    <row r="3182" spans="1:58">
      <c r="A3182" t="s">
        <v>829</v>
      </c>
      <c r="B3182">
        <v>6</v>
      </c>
      <c r="C3182">
        <v>0</v>
      </c>
      <c r="D3182">
        <v>11461</v>
      </c>
      <c r="E3182" t="s">
        <v>8276</v>
      </c>
      <c r="F3182">
        <v>53510611</v>
      </c>
      <c r="G3182" t="s">
        <v>2041</v>
      </c>
      <c r="H3182">
        <v>0</v>
      </c>
      <c r="I3182" t="s">
        <v>2103</v>
      </c>
      <c r="J3182">
        <v>70</v>
      </c>
      <c r="K3182">
        <v>8</v>
      </c>
      <c r="L3182" t="s">
        <v>1771</v>
      </c>
      <c r="M3182" t="s">
        <v>1756</v>
      </c>
      <c r="N3182" t="s">
        <v>1756</v>
      </c>
      <c r="O3182" t="s">
        <v>2104</v>
      </c>
      <c r="P3182" t="s">
        <v>1757</v>
      </c>
      <c r="Q3182" s="387">
        <v>560</v>
      </c>
      <c r="R3182">
        <v>72.8</v>
      </c>
      <c r="S3182">
        <v>632.79999999999995</v>
      </c>
      <c r="T3182" s="388">
        <v>44594</v>
      </c>
      <c r="U3182">
        <v>0</v>
      </c>
      <c r="V3182" t="s">
        <v>837</v>
      </c>
      <c r="W3182" s="388">
        <v>44615</v>
      </c>
      <c r="X3182">
        <v>177</v>
      </c>
      <c r="Y3182">
        <v>0</v>
      </c>
      <c r="Z3182">
        <v>0</v>
      </c>
      <c r="AA3182" t="s">
        <v>1758</v>
      </c>
      <c r="AB3182" t="s">
        <v>7329</v>
      </c>
      <c r="AD3182" t="s">
        <v>2045</v>
      </c>
      <c r="AE3182" t="s">
        <v>2046</v>
      </c>
      <c r="AI3182" t="s">
        <v>1761</v>
      </c>
      <c r="AL3182" t="s">
        <v>8277</v>
      </c>
      <c r="AM3182">
        <v>6</v>
      </c>
      <c r="AN3182" t="s">
        <v>8278</v>
      </c>
      <c r="AO3182" t="s">
        <v>8198</v>
      </c>
      <c r="AP3182">
        <v>0</v>
      </c>
      <c r="AQ3182" s="388">
        <v>44605</v>
      </c>
      <c r="AS3182" t="s">
        <v>2806</v>
      </c>
      <c r="AT3182" s="388">
        <v>44608</v>
      </c>
      <c r="AU3182" t="s">
        <v>1756</v>
      </c>
      <c r="AV3182" t="s">
        <v>1756</v>
      </c>
      <c r="AZ3182" t="s">
        <v>2807</v>
      </c>
      <c r="BA3182" t="s">
        <v>1767</v>
      </c>
      <c r="BB3182" t="s">
        <v>8279</v>
      </c>
      <c r="BC3182" t="s">
        <v>8280</v>
      </c>
      <c r="BD3182" t="s">
        <v>1756</v>
      </c>
      <c r="BE3182" t="s">
        <v>7333</v>
      </c>
      <c r="BF3182" t="s">
        <v>823</v>
      </c>
    </row>
    <row r="3183" spans="1:58">
      <c r="A3183" t="s">
        <v>829</v>
      </c>
      <c r="B3183">
        <v>6</v>
      </c>
      <c r="C3183">
        <v>0</v>
      </c>
      <c r="D3183">
        <v>11461</v>
      </c>
      <c r="E3183" t="s">
        <v>8276</v>
      </c>
      <c r="F3183">
        <v>53510611</v>
      </c>
      <c r="G3183" t="s">
        <v>2041</v>
      </c>
      <c r="H3183">
        <v>0</v>
      </c>
      <c r="I3183" t="s">
        <v>2052</v>
      </c>
      <c r="J3183">
        <v>75</v>
      </c>
      <c r="K3183">
        <v>8</v>
      </c>
      <c r="L3183" t="s">
        <v>1771</v>
      </c>
      <c r="M3183" t="s">
        <v>1756</v>
      </c>
      <c r="N3183" t="s">
        <v>1756</v>
      </c>
      <c r="O3183" t="s">
        <v>2053</v>
      </c>
      <c r="P3183" t="s">
        <v>1757</v>
      </c>
      <c r="Q3183" s="387">
        <v>600</v>
      </c>
      <c r="R3183">
        <v>78</v>
      </c>
      <c r="S3183">
        <v>677.99999999999989</v>
      </c>
      <c r="T3183" s="388">
        <v>44594</v>
      </c>
      <c r="U3183">
        <v>0</v>
      </c>
      <c r="V3183" t="s">
        <v>837</v>
      </c>
      <c r="W3183" s="388">
        <v>44615</v>
      </c>
      <c r="X3183">
        <v>177</v>
      </c>
      <c r="Y3183">
        <v>0</v>
      </c>
      <c r="Z3183">
        <v>0</v>
      </c>
      <c r="AA3183" t="s">
        <v>1758</v>
      </c>
      <c r="AB3183" t="s">
        <v>7329</v>
      </c>
      <c r="AD3183" t="s">
        <v>2045</v>
      </c>
      <c r="AE3183" t="s">
        <v>2046</v>
      </c>
      <c r="AI3183" t="s">
        <v>1761</v>
      </c>
      <c r="AL3183" t="s">
        <v>8277</v>
      </c>
      <c r="AM3183">
        <v>6</v>
      </c>
      <c r="AN3183" t="s">
        <v>8278</v>
      </c>
      <c r="AO3183" t="s">
        <v>8198</v>
      </c>
      <c r="AP3183">
        <v>0</v>
      </c>
      <c r="AQ3183" s="388">
        <v>44605</v>
      </c>
      <c r="AS3183" t="s">
        <v>2806</v>
      </c>
      <c r="AT3183" s="388">
        <v>44608</v>
      </c>
      <c r="AU3183" t="s">
        <v>1756</v>
      </c>
      <c r="AV3183" t="s">
        <v>1756</v>
      </c>
      <c r="AZ3183" t="s">
        <v>2807</v>
      </c>
      <c r="BA3183" t="s">
        <v>1767</v>
      </c>
      <c r="BB3183" t="s">
        <v>8281</v>
      </c>
      <c r="BC3183" t="s">
        <v>8282</v>
      </c>
      <c r="BD3183" t="s">
        <v>1756</v>
      </c>
      <c r="BE3183" t="s">
        <v>7333</v>
      </c>
      <c r="BF3183" t="s">
        <v>823</v>
      </c>
    </row>
    <row r="3184" spans="1:58">
      <c r="A3184" t="s">
        <v>829</v>
      </c>
      <c r="B3184">
        <v>6</v>
      </c>
      <c r="C3184">
        <v>0</v>
      </c>
      <c r="D3184">
        <v>11461</v>
      </c>
      <c r="E3184" t="s">
        <v>8276</v>
      </c>
      <c r="F3184">
        <v>53510611</v>
      </c>
      <c r="G3184" t="s">
        <v>2041</v>
      </c>
      <c r="H3184">
        <v>0</v>
      </c>
      <c r="I3184" t="s">
        <v>2056</v>
      </c>
      <c r="J3184">
        <v>210</v>
      </c>
      <c r="K3184">
        <v>1</v>
      </c>
      <c r="L3184" t="s">
        <v>1755</v>
      </c>
      <c r="M3184" t="s">
        <v>1756</v>
      </c>
      <c r="N3184" t="s">
        <v>1756</v>
      </c>
      <c r="P3184" t="s">
        <v>1757</v>
      </c>
      <c r="Q3184" s="387">
        <v>210</v>
      </c>
      <c r="R3184">
        <v>27.3</v>
      </c>
      <c r="S3184">
        <v>237.29999999999998</v>
      </c>
      <c r="T3184" s="388">
        <v>44594</v>
      </c>
      <c r="U3184">
        <v>0</v>
      </c>
      <c r="V3184" t="s">
        <v>837</v>
      </c>
      <c r="W3184" s="388">
        <v>44615</v>
      </c>
      <c r="X3184">
        <v>177</v>
      </c>
      <c r="Y3184">
        <v>0</v>
      </c>
      <c r="Z3184">
        <v>0</v>
      </c>
      <c r="AA3184" t="s">
        <v>1758</v>
      </c>
      <c r="AB3184" t="s">
        <v>7329</v>
      </c>
      <c r="AD3184" t="s">
        <v>2045</v>
      </c>
      <c r="AE3184" t="s">
        <v>2046</v>
      </c>
      <c r="AI3184" t="s">
        <v>1761</v>
      </c>
      <c r="AL3184" t="s">
        <v>8277</v>
      </c>
      <c r="AM3184">
        <v>6</v>
      </c>
      <c r="AN3184" t="s">
        <v>8278</v>
      </c>
      <c r="AO3184" t="s">
        <v>8198</v>
      </c>
      <c r="AP3184">
        <v>0</v>
      </c>
      <c r="AQ3184" s="388">
        <v>44605</v>
      </c>
      <c r="AS3184" t="s">
        <v>2806</v>
      </c>
      <c r="AT3184" s="388">
        <v>44608</v>
      </c>
      <c r="AU3184" t="s">
        <v>1756</v>
      </c>
      <c r="AV3184" t="s">
        <v>1756</v>
      </c>
      <c r="AZ3184" t="s">
        <v>2807</v>
      </c>
      <c r="BA3184" t="s">
        <v>1767</v>
      </c>
      <c r="BB3184" t="s">
        <v>8283</v>
      </c>
      <c r="BC3184" t="s">
        <v>8284</v>
      </c>
      <c r="BD3184" t="s">
        <v>1756</v>
      </c>
      <c r="BE3184" t="s">
        <v>7333</v>
      </c>
      <c r="BF3184" t="s">
        <v>823</v>
      </c>
    </row>
    <row r="3185" spans="1:58">
      <c r="A3185" t="s">
        <v>829</v>
      </c>
      <c r="B3185">
        <v>6</v>
      </c>
      <c r="C3185">
        <v>0</v>
      </c>
      <c r="D3185">
        <v>11461</v>
      </c>
      <c r="E3185" t="s">
        <v>8276</v>
      </c>
      <c r="F3185">
        <v>53510611</v>
      </c>
      <c r="G3185" t="s">
        <v>2041</v>
      </c>
      <c r="H3185">
        <v>0</v>
      </c>
      <c r="I3185" t="s">
        <v>2113</v>
      </c>
      <c r="J3185">
        <v>122.39</v>
      </c>
      <c r="K3185">
        <v>8</v>
      </c>
      <c r="L3185" t="s">
        <v>2063</v>
      </c>
      <c r="M3185" t="s">
        <v>2114</v>
      </c>
      <c r="N3185" t="s">
        <v>1757</v>
      </c>
      <c r="O3185" t="s">
        <v>1756</v>
      </c>
      <c r="P3185" t="s">
        <v>1756</v>
      </c>
      <c r="Q3185" s="387">
        <v>979.12</v>
      </c>
      <c r="R3185">
        <v>127.2856</v>
      </c>
      <c r="S3185">
        <v>1106.4055999999998</v>
      </c>
      <c r="T3185" s="388">
        <v>44594</v>
      </c>
      <c r="U3185">
        <v>0</v>
      </c>
      <c r="V3185" t="s">
        <v>837</v>
      </c>
      <c r="W3185" s="388">
        <v>44615</v>
      </c>
      <c r="X3185">
        <v>177</v>
      </c>
      <c r="Y3185">
        <v>0</v>
      </c>
      <c r="Z3185">
        <v>0</v>
      </c>
      <c r="AA3185" t="s">
        <v>1758</v>
      </c>
      <c r="AB3185" t="s">
        <v>7329</v>
      </c>
      <c r="AD3185" t="s">
        <v>2045</v>
      </c>
      <c r="AE3185" t="s">
        <v>2046</v>
      </c>
      <c r="AI3185" t="s">
        <v>1761</v>
      </c>
      <c r="AL3185" t="s">
        <v>8277</v>
      </c>
      <c r="AM3185">
        <v>6</v>
      </c>
      <c r="AN3185" t="s">
        <v>8278</v>
      </c>
      <c r="AO3185" t="s">
        <v>8198</v>
      </c>
      <c r="AP3185">
        <v>0</v>
      </c>
      <c r="AQ3185" s="388">
        <v>44605</v>
      </c>
      <c r="AS3185" t="s">
        <v>2806</v>
      </c>
      <c r="AT3185" s="388">
        <v>44608</v>
      </c>
      <c r="AU3185" t="s">
        <v>1756</v>
      </c>
      <c r="AV3185" t="s">
        <v>1756</v>
      </c>
      <c r="AZ3185" t="s">
        <v>2807</v>
      </c>
      <c r="BA3185" t="s">
        <v>1767</v>
      </c>
      <c r="BB3185" t="s">
        <v>8285</v>
      </c>
      <c r="BC3185" t="s">
        <v>8286</v>
      </c>
      <c r="BD3185" t="s">
        <v>1756</v>
      </c>
      <c r="BE3185" t="s">
        <v>7333</v>
      </c>
      <c r="BF3185" t="s">
        <v>823</v>
      </c>
    </row>
    <row r="3186" spans="1:58">
      <c r="A3186" t="s">
        <v>829</v>
      </c>
      <c r="B3186">
        <v>6</v>
      </c>
      <c r="C3186">
        <v>0</v>
      </c>
      <c r="D3186">
        <v>11461</v>
      </c>
      <c r="E3186" t="s">
        <v>8276</v>
      </c>
      <c r="F3186">
        <v>53510611</v>
      </c>
      <c r="G3186" t="s">
        <v>2041</v>
      </c>
      <c r="H3186">
        <v>0</v>
      </c>
      <c r="I3186" t="s">
        <v>2247</v>
      </c>
      <c r="J3186">
        <v>131.47999999999999</v>
      </c>
      <c r="K3186">
        <v>6</v>
      </c>
      <c r="L3186" t="s">
        <v>2063</v>
      </c>
      <c r="M3186" t="s">
        <v>2248</v>
      </c>
      <c r="N3186" t="s">
        <v>1757</v>
      </c>
      <c r="O3186" t="s">
        <v>1756</v>
      </c>
      <c r="P3186" t="s">
        <v>1756</v>
      </c>
      <c r="Q3186" s="387">
        <v>788.88</v>
      </c>
      <c r="R3186">
        <v>102.5544</v>
      </c>
      <c r="S3186">
        <v>891.43439999999987</v>
      </c>
      <c r="T3186" s="388">
        <v>44594</v>
      </c>
      <c r="U3186">
        <v>0</v>
      </c>
      <c r="V3186" t="s">
        <v>837</v>
      </c>
      <c r="W3186" s="388">
        <v>44615</v>
      </c>
      <c r="X3186">
        <v>177</v>
      </c>
      <c r="Y3186">
        <v>0</v>
      </c>
      <c r="Z3186">
        <v>0</v>
      </c>
      <c r="AA3186" t="s">
        <v>1758</v>
      </c>
      <c r="AB3186" t="s">
        <v>7329</v>
      </c>
      <c r="AD3186" t="s">
        <v>2045</v>
      </c>
      <c r="AE3186" t="s">
        <v>2046</v>
      </c>
      <c r="AI3186" t="s">
        <v>1761</v>
      </c>
      <c r="AL3186" t="s">
        <v>8277</v>
      </c>
      <c r="AM3186">
        <v>6</v>
      </c>
      <c r="AN3186" t="s">
        <v>8278</v>
      </c>
      <c r="AO3186" t="s">
        <v>8198</v>
      </c>
      <c r="AP3186">
        <v>0</v>
      </c>
      <c r="AQ3186" s="388">
        <v>44605</v>
      </c>
      <c r="AS3186" t="s">
        <v>2806</v>
      </c>
      <c r="AT3186" s="388">
        <v>44608</v>
      </c>
      <c r="AU3186" t="s">
        <v>1756</v>
      </c>
      <c r="AV3186" t="s">
        <v>1756</v>
      </c>
      <c r="AZ3186" t="s">
        <v>2807</v>
      </c>
      <c r="BA3186" t="s">
        <v>1767</v>
      </c>
      <c r="BB3186" t="s">
        <v>8287</v>
      </c>
      <c r="BC3186" t="s">
        <v>8288</v>
      </c>
      <c r="BD3186" t="s">
        <v>1756</v>
      </c>
      <c r="BE3186" t="s">
        <v>7333</v>
      </c>
      <c r="BF3186" t="s">
        <v>823</v>
      </c>
    </row>
    <row r="3187" spans="1:58">
      <c r="A3187" t="s">
        <v>829</v>
      </c>
      <c r="B3187">
        <v>6</v>
      </c>
      <c r="C3187">
        <v>0</v>
      </c>
      <c r="D3187">
        <v>11460</v>
      </c>
      <c r="E3187" t="s">
        <v>8289</v>
      </c>
      <c r="F3187">
        <v>53510611</v>
      </c>
      <c r="G3187" t="s">
        <v>2041</v>
      </c>
      <c r="H3187">
        <v>0</v>
      </c>
      <c r="I3187" t="s">
        <v>2052</v>
      </c>
      <c r="J3187">
        <v>75</v>
      </c>
      <c r="K3187">
        <v>3</v>
      </c>
      <c r="L3187" t="s">
        <v>1771</v>
      </c>
      <c r="M3187" t="s">
        <v>1756</v>
      </c>
      <c r="N3187" t="s">
        <v>1756</v>
      </c>
      <c r="O3187" t="s">
        <v>2053</v>
      </c>
      <c r="P3187" t="s">
        <v>1757</v>
      </c>
      <c r="Q3187" s="387">
        <v>225</v>
      </c>
      <c r="R3187">
        <v>29.25</v>
      </c>
      <c r="S3187">
        <v>254.24999999999997</v>
      </c>
      <c r="T3187" s="388">
        <v>44594</v>
      </c>
      <c r="U3187">
        <v>0</v>
      </c>
      <c r="V3187" t="s">
        <v>837</v>
      </c>
      <c r="W3187" s="388">
        <v>44615</v>
      </c>
      <c r="X3187">
        <v>177</v>
      </c>
      <c r="Y3187">
        <v>0</v>
      </c>
      <c r="Z3187">
        <v>0</v>
      </c>
      <c r="AA3187" t="s">
        <v>1758</v>
      </c>
      <c r="AB3187" t="s">
        <v>7329</v>
      </c>
      <c r="AD3187" t="s">
        <v>2045</v>
      </c>
      <c r="AE3187" t="s">
        <v>2046</v>
      </c>
      <c r="AI3187" t="s">
        <v>1761</v>
      </c>
      <c r="AL3187" t="s">
        <v>8290</v>
      </c>
      <c r="AM3187">
        <v>6</v>
      </c>
      <c r="AN3187" t="s">
        <v>8291</v>
      </c>
      <c r="AO3187" t="s">
        <v>8292</v>
      </c>
      <c r="AP3187">
        <v>0</v>
      </c>
      <c r="AQ3187" s="388">
        <v>44605</v>
      </c>
      <c r="AS3187" t="s">
        <v>2806</v>
      </c>
      <c r="AT3187" s="388">
        <v>44608</v>
      </c>
      <c r="AU3187" t="s">
        <v>1756</v>
      </c>
      <c r="AV3187" t="s">
        <v>1756</v>
      </c>
      <c r="AZ3187" t="s">
        <v>2807</v>
      </c>
      <c r="BA3187" t="s">
        <v>1767</v>
      </c>
      <c r="BB3187" t="s">
        <v>8293</v>
      </c>
      <c r="BC3187" t="s">
        <v>8294</v>
      </c>
      <c r="BD3187" t="s">
        <v>1756</v>
      </c>
      <c r="BE3187" t="s">
        <v>7333</v>
      </c>
      <c r="BF3187" t="s">
        <v>823</v>
      </c>
    </row>
    <row r="3188" spans="1:58">
      <c r="A3188" t="s">
        <v>829</v>
      </c>
      <c r="B3188">
        <v>6</v>
      </c>
      <c r="C3188">
        <v>0</v>
      </c>
      <c r="D3188">
        <v>11460</v>
      </c>
      <c r="E3188" t="s">
        <v>8289</v>
      </c>
      <c r="F3188">
        <v>53510611</v>
      </c>
      <c r="G3188" t="s">
        <v>2041</v>
      </c>
      <c r="H3188">
        <v>0</v>
      </c>
      <c r="I3188" t="s">
        <v>2056</v>
      </c>
      <c r="J3188">
        <v>210</v>
      </c>
      <c r="K3188">
        <v>1</v>
      </c>
      <c r="L3188" t="s">
        <v>1755</v>
      </c>
      <c r="M3188" t="s">
        <v>1756</v>
      </c>
      <c r="N3188" t="s">
        <v>1756</v>
      </c>
      <c r="P3188" t="s">
        <v>1757</v>
      </c>
      <c r="Q3188" s="387">
        <v>210</v>
      </c>
      <c r="R3188">
        <v>27.3</v>
      </c>
      <c r="S3188">
        <v>237.29999999999998</v>
      </c>
      <c r="T3188" s="388">
        <v>44594</v>
      </c>
      <c r="U3188">
        <v>0</v>
      </c>
      <c r="V3188" t="s">
        <v>837</v>
      </c>
      <c r="W3188" s="388">
        <v>44615</v>
      </c>
      <c r="X3188">
        <v>177</v>
      </c>
      <c r="Y3188">
        <v>0</v>
      </c>
      <c r="Z3188">
        <v>0</v>
      </c>
      <c r="AA3188" t="s">
        <v>1758</v>
      </c>
      <c r="AB3188" t="s">
        <v>7329</v>
      </c>
      <c r="AD3188" t="s">
        <v>2045</v>
      </c>
      <c r="AE3188" t="s">
        <v>2046</v>
      </c>
      <c r="AI3188" t="s">
        <v>1761</v>
      </c>
      <c r="AL3188" t="s">
        <v>8290</v>
      </c>
      <c r="AM3188">
        <v>6</v>
      </c>
      <c r="AN3188" t="s">
        <v>8291</v>
      </c>
      <c r="AO3188" t="s">
        <v>8292</v>
      </c>
      <c r="AP3188">
        <v>0</v>
      </c>
      <c r="AQ3188" s="388">
        <v>44605</v>
      </c>
      <c r="AS3188" t="s">
        <v>2806</v>
      </c>
      <c r="AT3188" s="388">
        <v>44608</v>
      </c>
      <c r="AU3188" t="s">
        <v>1756</v>
      </c>
      <c r="AV3188" t="s">
        <v>1756</v>
      </c>
      <c r="AZ3188" t="s">
        <v>2807</v>
      </c>
      <c r="BA3188" t="s">
        <v>1767</v>
      </c>
      <c r="BB3188" t="s">
        <v>8295</v>
      </c>
      <c r="BC3188" t="s">
        <v>8296</v>
      </c>
      <c r="BD3188" t="s">
        <v>1756</v>
      </c>
      <c r="BE3188" t="s">
        <v>7333</v>
      </c>
      <c r="BF3188" t="s">
        <v>823</v>
      </c>
    </row>
    <row r="3189" spans="1:58">
      <c r="A3189" t="s">
        <v>829</v>
      </c>
      <c r="B3189">
        <v>6</v>
      </c>
      <c r="C3189">
        <v>0</v>
      </c>
      <c r="D3189">
        <v>11460</v>
      </c>
      <c r="E3189" t="s">
        <v>8289</v>
      </c>
      <c r="F3189">
        <v>53510611</v>
      </c>
      <c r="G3189" t="s">
        <v>2041</v>
      </c>
      <c r="H3189">
        <v>0</v>
      </c>
      <c r="I3189" t="s">
        <v>2073</v>
      </c>
      <c r="J3189">
        <v>243.75</v>
      </c>
      <c r="K3189">
        <v>1</v>
      </c>
      <c r="L3189" t="s">
        <v>1755</v>
      </c>
      <c r="M3189" t="s">
        <v>2074</v>
      </c>
      <c r="N3189" t="s">
        <v>1757</v>
      </c>
      <c r="O3189" t="s">
        <v>1756</v>
      </c>
      <c r="P3189" t="s">
        <v>1756</v>
      </c>
      <c r="Q3189" s="387">
        <v>243.75</v>
      </c>
      <c r="R3189">
        <v>31.6875</v>
      </c>
      <c r="S3189">
        <v>275.4375</v>
      </c>
      <c r="T3189" s="388">
        <v>44594</v>
      </c>
      <c r="U3189">
        <v>0</v>
      </c>
      <c r="V3189" t="s">
        <v>837</v>
      </c>
      <c r="W3189" s="388">
        <v>44615</v>
      </c>
      <c r="X3189">
        <v>177</v>
      </c>
      <c r="Y3189">
        <v>0</v>
      </c>
      <c r="Z3189">
        <v>0</v>
      </c>
      <c r="AA3189" t="s">
        <v>1758</v>
      </c>
      <c r="AB3189" t="s">
        <v>7329</v>
      </c>
      <c r="AD3189" t="s">
        <v>2045</v>
      </c>
      <c r="AE3189" t="s">
        <v>2046</v>
      </c>
      <c r="AI3189" t="s">
        <v>1761</v>
      </c>
      <c r="AL3189" t="s">
        <v>8290</v>
      </c>
      <c r="AM3189">
        <v>6</v>
      </c>
      <c r="AN3189" t="s">
        <v>8291</v>
      </c>
      <c r="AO3189" t="s">
        <v>8292</v>
      </c>
      <c r="AP3189">
        <v>0</v>
      </c>
      <c r="AQ3189" s="388">
        <v>44605</v>
      </c>
      <c r="AS3189" t="s">
        <v>2806</v>
      </c>
      <c r="AT3189" s="388">
        <v>44608</v>
      </c>
      <c r="AU3189" t="s">
        <v>1756</v>
      </c>
      <c r="AV3189" t="s">
        <v>1756</v>
      </c>
      <c r="AZ3189" t="s">
        <v>2807</v>
      </c>
      <c r="BA3189" t="s">
        <v>1767</v>
      </c>
      <c r="BB3189" t="s">
        <v>8297</v>
      </c>
      <c r="BC3189" t="s">
        <v>8298</v>
      </c>
      <c r="BD3189" t="s">
        <v>1756</v>
      </c>
      <c r="BE3189" t="s">
        <v>7333</v>
      </c>
      <c r="BF3189" t="s">
        <v>823</v>
      </c>
    </row>
    <row r="3190" spans="1:58">
      <c r="A3190" t="s">
        <v>829</v>
      </c>
      <c r="B3190">
        <v>6</v>
      </c>
      <c r="C3190">
        <v>0</v>
      </c>
      <c r="D3190">
        <v>11460</v>
      </c>
      <c r="E3190" t="s">
        <v>8289</v>
      </c>
      <c r="F3190">
        <v>53510611</v>
      </c>
      <c r="G3190" t="s">
        <v>2041</v>
      </c>
      <c r="H3190">
        <v>0</v>
      </c>
      <c r="I3190" t="s">
        <v>2247</v>
      </c>
      <c r="J3190">
        <v>131.47999999999999</v>
      </c>
      <c r="K3190">
        <v>3</v>
      </c>
      <c r="L3190" t="s">
        <v>2063</v>
      </c>
      <c r="M3190" t="s">
        <v>2248</v>
      </c>
      <c r="N3190" t="s">
        <v>1757</v>
      </c>
      <c r="O3190" t="s">
        <v>1756</v>
      </c>
      <c r="P3190" t="s">
        <v>1756</v>
      </c>
      <c r="Q3190" s="387">
        <v>394.44</v>
      </c>
      <c r="R3190">
        <v>51.277200000000001</v>
      </c>
      <c r="S3190">
        <v>445.71719999999993</v>
      </c>
      <c r="T3190" s="388">
        <v>44594</v>
      </c>
      <c r="U3190">
        <v>0</v>
      </c>
      <c r="V3190" t="s">
        <v>837</v>
      </c>
      <c r="W3190" s="388">
        <v>44615</v>
      </c>
      <c r="X3190">
        <v>177</v>
      </c>
      <c r="Y3190">
        <v>0</v>
      </c>
      <c r="Z3190">
        <v>0</v>
      </c>
      <c r="AA3190" t="s">
        <v>1758</v>
      </c>
      <c r="AB3190" t="s">
        <v>7329</v>
      </c>
      <c r="AD3190" t="s">
        <v>2045</v>
      </c>
      <c r="AE3190" t="s">
        <v>2046</v>
      </c>
      <c r="AI3190" t="s">
        <v>1761</v>
      </c>
      <c r="AL3190" t="s">
        <v>8290</v>
      </c>
      <c r="AM3190">
        <v>6</v>
      </c>
      <c r="AN3190" t="s">
        <v>8291</v>
      </c>
      <c r="AO3190" t="s">
        <v>8292</v>
      </c>
      <c r="AP3190">
        <v>0</v>
      </c>
      <c r="AQ3190" s="388">
        <v>44605</v>
      </c>
      <c r="AS3190" t="s">
        <v>2806</v>
      </c>
      <c r="AT3190" s="388">
        <v>44608</v>
      </c>
      <c r="AU3190" t="s">
        <v>1756</v>
      </c>
      <c r="AV3190" t="s">
        <v>1756</v>
      </c>
      <c r="AZ3190" t="s">
        <v>2807</v>
      </c>
      <c r="BA3190" t="s">
        <v>1767</v>
      </c>
      <c r="BB3190" t="s">
        <v>8299</v>
      </c>
      <c r="BC3190" t="s">
        <v>8300</v>
      </c>
      <c r="BD3190" t="s">
        <v>1756</v>
      </c>
      <c r="BE3190" t="s">
        <v>7333</v>
      </c>
      <c r="BF3190" t="s">
        <v>823</v>
      </c>
    </row>
    <row r="3191" spans="1:58">
      <c r="A3191" t="s">
        <v>829</v>
      </c>
      <c r="B3191">
        <v>6</v>
      </c>
      <c r="C3191">
        <v>0</v>
      </c>
      <c r="D3191">
        <v>11459</v>
      </c>
      <c r="E3191" t="s">
        <v>8301</v>
      </c>
      <c r="F3191">
        <v>53510611</v>
      </c>
      <c r="G3191" t="s">
        <v>2041</v>
      </c>
      <c r="H3191">
        <v>0</v>
      </c>
      <c r="I3191" t="s">
        <v>2052</v>
      </c>
      <c r="J3191">
        <v>75</v>
      </c>
      <c r="K3191">
        <v>12</v>
      </c>
      <c r="L3191" t="s">
        <v>1771</v>
      </c>
      <c r="M3191" t="s">
        <v>1756</v>
      </c>
      <c r="N3191" t="s">
        <v>1756</v>
      </c>
      <c r="O3191" t="s">
        <v>2053</v>
      </c>
      <c r="P3191" t="s">
        <v>1757</v>
      </c>
      <c r="Q3191" s="387">
        <v>900</v>
      </c>
      <c r="R3191">
        <v>117</v>
      </c>
      <c r="S3191">
        <v>1016.9999999999999</v>
      </c>
      <c r="T3191" s="388">
        <v>44594</v>
      </c>
      <c r="U3191">
        <v>0</v>
      </c>
      <c r="V3191" t="s">
        <v>837</v>
      </c>
      <c r="W3191" s="388">
        <v>44615</v>
      </c>
      <c r="X3191">
        <v>177</v>
      </c>
      <c r="Y3191">
        <v>0</v>
      </c>
      <c r="Z3191">
        <v>0</v>
      </c>
      <c r="AA3191" t="s">
        <v>1758</v>
      </c>
      <c r="AB3191" t="s">
        <v>7329</v>
      </c>
      <c r="AD3191" t="s">
        <v>2045</v>
      </c>
      <c r="AE3191" t="s">
        <v>2046</v>
      </c>
      <c r="AI3191" t="s">
        <v>1761</v>
      </c>
      <c r="AL3191" t="s">
        <v>7379</v>
      </c>
      <c r="AM3191">
        <v>6</v>
      </c>
      <c r="AN3191" t="s">
        <v>2851</v>
      </c>
      <c r="AO3191" t="s">
        <v>2937</v>
      </c>
      <c r="AP3191">
        <v>0</v>
      </c>
      <c r="AQ3191" s="388">
        <v>44605</v>
      </c>
      <c r="AS3191" t="s">
        <v>2806</v>
      </c>
      <c r="AT3191" s="388">
        <v>44608</v>
      </c>
      <c r="AU3191" t="s">
        <v>1756</v>
      </c>
      <c r="AV3191" t="s">
        <v>1756</v>
      </c>
      <c r="AZ3191" t="s">
        <v>2807</v>
      </c>
      <c r="BA3191" t="s">
        <v>1767</v>
      </c>
      <c r="BB3191" t="s">
        <v>8302</v>
      </c>
      <c r="BC3191" t="s">
        <v>8303</v>
      </c>
      <c r="BD3191" t="s">
        <v>1756</v>
      </c>
      <c r="BE3191" t="s">
        <v>7333</v>
      </c>
      <c r="BF3191" t="s">
        <v>823</v>
      </c>
    </row>
    <row r="3192" spans="1:58">
      <c r="A3192" t="s">
        <v>829</v>
      </c>
      <c r="B3192">
        <v>6</v>
      </c>
      <c r="C3192">
        <v>0</v>
      </c>
      <c r="D3192">
        <v>11459</v>
      </c>
      <c r="E3192" t="s">
        <v>8301</v>
      </c>
      <c r="F3192">
        <v>53510611</v>
      </c>
      <c r="G3192" t="s">
        <v>2041</v>
      </c>
      <c r="H3192">
        <v>0</v>
      </c>
      <c r="I3192" t="s">
        <v>2056</v>
      </c>
      <c r="J3192">
        <v>210</v>
      </c>
      <c r="K3192">
        <v>1</v>
      </c>
      <c r="L3192" t="s">
        <v>1755</v>
      </c>
      <c r="M3192" t="s">
        <v>1756</v>
      </c>
      <c r="N3192" t="s">
        <v>1756</v>
      </c>
      <c r="P3192" t="s">
        <v>1757</v>
      </c>
      <c r="Q3192" s="387">
        <v>210</v>
      </c>
      <c r="R3192">
        <v>27.3</v>
      </c>
      <c r="S3192">
        <v>237.29999999999998</v>
      </c>
      <c r="T3192" s="388">
        <v>44594</v>
      </c>
      <c r="U3192">
        <v>0</v>
      </c>
      <c r="V3192" t="s">
        <v>837</v>
      </c>
      <c r="W3192" s="388">
        <v>44615</v>
      </c>
      <c r="X3192">
        <v>177</v>
      </c>
      <c r="Y3192">
        <v>0</v>
      </c>
      <c r="Z3192">
        <v>0</v>
      </c>
      <c r="AA3192" t="s">
        <v>1758</v>
      </c>
      <c r="AB3192" t="s">
        <v>7329</v>
      </c>
      <c r="AD3192" t="s">
        <v>2045</v>
      </c>
      <c r="AE3192" t="s">
        <v>2046</v>
      </c>
      <c r="AI3192" t="s">
        <v>1761</v>
      </c>
      <c r="AL3192" t="s">
        <v>7379</v>
      </c>
      <c r="AM3192">
        <v>6</v>
      </c>
      <c r="AN3192" t="s">
        <v>2851</v>
      </c>
      <c r="AO3192" t="s">
        <v>2937</v>
      </c>
      <c r="AP3192">
        <v>0</v>
      </c>
      <c r="AQ3192" s="388">
        <v>44605</v>
      </c>
      <c r="AS3192" t="s">
        <v>2806</v>
      </c>
      <c r="AT3192" s="388">
        <v>44608</v>
      </c>
      <c r="AU3192" t="s">
        <v>1756</v>
      </c>
      <c r="AV3192" t="s">
        <v>1756</v>
      </c>
      <c r="AZ3192" t="s">
        <v>2807</v>
      </c>
      <c r="BA3192" t="s">
        <v>1767</v>
      </c>
      <c r="BB3192" t="s">
        <v>8304</v>
      </c>
      <c r="BC3192" t="s">
        <v>8305</v>
      </c>
      <c r="BD3192" t="s">
        <v>1756</v>
      </c>
      <c r="BE3192" t="s">
        <v>7333</v>
      </c>
      <c r="BF3192" t="s">
        <v>823</v>
      </c>
    </row>
    <row r="3193" spans="1:58">
      <c r="A3193" t="s">
        <v>829</v>
      </c>
      <c r="B3193">
        <v>6</v>
      </c>
      <c r="C3193">
        <v>0</v>
      </c>
      <c r="D3193">
        <v>11459</v>
      </c>
      <c r="E3193" t="s">
        <v>8301</v>
      </c>
      <c r="F3193">
        <v>53510611</v>
      </c>
      <c r="G3193" t="s">
        <v>2041</v>
      </c>
      <c r="H3193">
        <v>0</v>
      </c>
      <c r="I3193" t="s">
        <v>7382</v>
      </c>
      <c r="J3193">
        <v>80</v>
      </c>
      <c r="K3193">
        <v>12</v>
      </c>
      <c r="M3193" t="s">
        <v>1757</v>
      </c>
      <c r="N3193" t="s">
        <v>1757</v>
      </c>
      <c r="O3193" t="s">
        <v>1756</v>
      </c>
      <c r="P3193" t="s">
        <v>1756</v>
      </c>
      <c r="Q3193" s="387">
        <v>960</v>
      </c>
      <c r="R3193">
        <v>124.80000000000001</v>
      </c>
      <c r="S3193">
        <v>1084.8</v>
      </c>
      <c r="T3193" s="388">
        <v>44594</v>
      </c>
      <c r="U3193">
        <v>0</v>
      </c>
      <c r="V3193" t="s">
        <v>837</v>
      </c>
      <c r="W3193" s="388">
        <v>44615</v>
      </c>
      <c r="X3193">
        <v>177</v>
      </c>
      <c r="Y3193">
        <v>0</v>
      </c>
      <c r="Z3193">
        <v>0</v>
      </c>
      <c r="AA3193" t="s">
        <v>1758</v>
      </c>
      <c r="AB3193" t="s">
        <v>7329</v>
      </c>
      <c r="AD3193" t="s">
        <v>2045</v>
      </c>
      <c r="AE3193" t="s">
        <v>2046</v>
      </c>
      <c r="AI3193" t="s">
        <v>1761</v>
      </c>
      <c r="AL3193" t="s">
        <v>7379</v>
      </c>
      <c r="AM3193">
        <v>6</v>
      </c>
      <c r="AN3193" t="s">
        <v>2851</v>
      </c>
      <c r="AO3193" t="s">
        <v>2937</v>
      </c>
      <c r="AP3193">
        <v>0</v>
      </c>
      <c r="AQ3193" s="388">
        <v>44605</v>
      </c>
      <c r="AS3193" t="s">
        <v>2806</v>
      </c>
      <c r="AT3193" s="388">
        <v>44608</v>
      </c>
      <c r="AU3193" t="s">
        <v>1756</v>
      </c>
      <c r="AV3193" t="s">
        <v>1756</v>
      </c>
      <c r="AZ3193" t="s">
        <v>2807</v>
      </c>
      <c r="BA3193" t="s">
        <v>1767</v>
      </c>
      <c r="BB3193" t="s">
        <v>8306</v>
      </c>
      <c r="BC3193" t="s">
        <v>8307</v>
      </c>
      <c r="BD3193" t="s">
        <v>1756</v>
      </c>
      <c r="BE3193" t="s">
        <v>7333</v>
      </c>
      <c r="BF3193" t="s">
        <v>823</v>
      </c>
    </row>
    <row r="3194" spans="1:58">
      <c r="A3194" t="s">
        <v>829</v>
      </c>
      <c r="B3194">
        <v>6</v>
      </c>
      <c r="C3194">
        <v>0</v>
      </c>
      <c r="D3194">
        <v>11458</v>
      </c>
      <c r="E3194" t="s">
        <v>8308</v>
      </c>
      <c r="F3194">
        <v>53510611</v>
      </c>
      <c r="G3194" t="s">
        <v>2041</v>
      </c>
      <c r="H3194">
        <v>0</v>
      </c>
      <c r="I3194" t="s">
        <v>2052</v>
      </c>
      <c r="J3194">
        <v>75</v>
      </c>
      <c r="K3194">
        <v>11</v>
      </c>
      <c r="L3194" t="s">
        <v>1771</v>
      </c>
      <c r="M3194" t="s">
        <v>1756</v>
      </c>
      <c r="N3194" t="s">
        <v>1756</v>
      </c>
      <c r="O3194" t="s">
        <v>1757</v>
      </c>
      <c r="P3194" t="s">
        <v>1757</v>
      </c>
      <c r="Q3194" s="387">
        <v>825</v>
      </c>
      <c r="R3194">
        <v>107.25</v>
      </c>
      <c r="S3194">
        <v>932.24999999999989</v>
      </c>
      <c r="T3194" s="388">
        <v>44594</v>
      </c>
      <c r="U3194">
        <v>0</v>
      </c>
      <c r="V3194" t="s">
        <v>837</v>
      </c>
      <c r="W3194" s="388">
        <v>44615</v>
      </c>
      <c r="X3194">
        <v>177</v>
      </c>
      <c r="Y3194">
        <v>0</v>
      </c>
      <c r="Z3194">
        <v>0</v>
      </c>
      <c r="AA3194" t="s">
        <v>1758</v>
      </c>
      <c r="AB3194" t="s">
        <v>7329</v>
      </c>
      <c r="AD3194" t="s">
        <v>2045</v>
      </c>
      <c r="AE3194" t="s">
        <v>2046</v>
      </c>
      <c r="AI3194" t="s">
        <v>1761</v>
      </c>
      <c r="AL3194" t="s">
        <v>7444</v>
      </c>
      <c r="AM3194">
        <v>6</v>
      </c>
      <c r="AN3194" t="s">
        <v>7364</v>
      </c>
      <c r="AO3194" t="s">
        <v>7365</v>
      </c>
      <c r="AP3194">
        <v>0</v>
      </c>
      <c r="AQ3194" s="388">
        <v>44605</v>
      </c>
      <c r="AS3194" t="s">
        <v>2806</v>
      </c>
      <c r="AT3194" s="388">
        <v>44608</v>
      </c>
      <c r="AU3194" t="s">
        <v>1756</v>
      </c>
      <c r="AV3194" t="s">
        <v>1756</v>
      </c>
      <c r="AZ3194" t="s">
        <v>2807</v>
      </c>
      <c r="BA3194" t="s">
        <v>1767</v>
      </c>
      <c r="BB3194" t="s">
        <v>8309</v>
      </c>
      <c r="BC3194" t="s">
        <v>8310</v>
      </c>
      <c r="BD3194" t="s">
        <v>1756</v>
      </c>
      <c r="BE3194" t="s">
        <v>7333</v>
      </c>
      <c r="BF3194" t="s">
        <v>823</v>
      </c>
    </row>
    <row r="3195" spans="1:58">
      <c r="A3195" t="s">
        <v>829</v>
      </c>
      <c r="B3195">
        <v>6</v>
      </c>
      <c r="C3195">
        <v>0</v>
      </c>
      <c r="D3195">
        <v>11458</v>
      </c>
      <c r="E3195" t="s">
        <v>8308</v>
      </c>
      <c r="F3195">
        <v>53510611</v>
      </c>
      <c r="G3195" t="s">
        <v>2041</v>
      </c>
      <c r="H3195">
        <v>0</v>
      </c>
      <c r="I3195" t="s">
        <v>2056</v>
      </c>
      <c r="J3195">
        <v>210</v>
      </c>
      <c r="K3195">
        <v>1</v>
      </c>
      <c r="L3195" t="s">
        <v>1755</v>
      </c>
      <c r="M3195" t="s">
        <v>1756</v>
      </c>
      <c r="N3195" t="s">
        <v>1756</v>
      </c>
      <c r="O3195" t="s">
        <v>1757</v>
      </c>
      <c r="P3195" t="s">
        <v>1757</v>
      </c>
      <c r="Q3195" s="387">
        <v>210</v>
      </c>
      <c r="R3195">
        <v>27.3</v>
      </c>
      <c r="S3195">
        <v>237.29999999999998</v>
      </c>
      <c r="T3195" s="388">
        <v>44594</v>
      </c>
      <c r="U3195">
        <v>0</v>
      </c>
      <c r="V3195" t="s">
        <v>837</v>
      </c>
      <c r="W3195" s="388">
        <v>44615</v>
      </c>
      <c r="X3195">
        <v>177</v>
      </c>
      <c r="Y3195">
        <v>0</v>
      </c>
      <c r="Z3195">
        <v>0</v>
      </c>
      <c r="AA3195" t="s">
        <v>1758</v>
      </c>
      <c r="AB3195" t="s">
        <v>7329</v>
      </c>
      <c r="AD3195" t="s">
        <v>2045</v>
      </c>
      <c r="AE3195" t="s">
        <v>2046</v>
      </c>
      <c r="AI3195" t="s">
        <v>1761</v>
      </c>
      <c r="AL3195" t="s">
        <v>7444</v>
      </c>
      <c r="AM3195">
        <v>6</v>
      </c>
      <c r="AN3195" t="s">
        <v>7364</v>
      </c>
      <c r="AO3195" t="s">
        <v>7365</v>
      </c>
      <c r="AP3195">
        <v>0</v>
      </c>
      <c r="AQ3195" s="388">
        <v>44605</v>
      </c>
      <c r="AS3195" t="s">
        <v>2806</v>
      </c>
      <c r="AT3195" s="388">
        <v>44608</v>
      </c>
      <c r="AU3195" t="s">
        <v>1756</v>
      </c>
      <c r="AV3195" t="s">
        <v>1756</v>
      </c>
      <c r="AZ3195" t="s">
        <v>2807</v>
      </c>
      <c r="BA3195" t="s">
        <v>1767</v>
      </c>
      <c r="BB3195" t="s">
        <v>8311</v>
      </c>
      <c r="BC3195" t="s">
        <v>8312</v>
      </c>
      <c r="BD3195" t="s">
        <v>1756</v>
      </c>
      <c r="BE3195" t="s">
        <v>7333</v>
      </c>
      <c r="BF3195" t="s">
        <v>823</v>
      </c>
    </row>
    <row r="3196" spans="1:58">
      <c r="A3196" t="s">
        <v>829</v>
      </c>
      <c r="B3196">
        <v>6</v>
      </c>
      <c r="C3196">
        <v>0</v>
      </c>
      <c r="D3196">
        <v>11458</v>
      </c>
      <c r="E3196" t="s">
        <v>8308</v>
      </c>
      <c r="F3196">
        <v>53510611</v>
      </c>
      <c r="G3196" t="s">
        <v>2041</v>
      </c>
      <c r="H3196">
        <v>0</v>
      </c>
      <c r="I3196" t="s">
        <v>2073</v>
      </c>
      <c r="J3196">
        <v>243.75</v>
      </c>
      <c r="K3196">
        <v>1</v>
      </c>
      <c r="L3196" t="s">
        <v>1755</v>
      </c>
      <c r="M3196" t="s">
        <v>1757</v>
      </c>
      <c r="N3196" t="s">
        <v>1757</v>
      </c>
      <c r="O3196" t="s">
        <v>1756</v>
      </c>
      <c r="P3196" t="s">
        <v>1756</v>
      </c>
      <c r="Q3196" s="387">
        <v>243.75</v>
      </c>
      <c r="R3196">
        <v>31.6875</v>
      </c>
      <c r="S3196">
        <v>275.4375</v>
      </c>
      <c r="T3196" s="388">
        <v>44594</v>
      </c>
      <c r="U3196">
        <v>0</v>
      </c>
      <c r="V3196" t="s">
        <v>837</v>
      </c>
      <c r="W3196" s="388">
        <v>44615</v>
      </c>
      <c r="X3196">
        <v>177</v>
      </c>
      <c r="Y3196">
        <v>0</v>
      </c>
      <c r="Z3196">
        <v>0</v>
      </c>
      <c r="AA3196" t="s">
        <v>1758</v>
      </c>
      <c r="AB3196" t="s">
        <v>7329</v>
      </c>
      <c r="AD3196" t="s">
        <v>2045</v>
      </c>
      <c r="AE3196" t="s">
        <v>2046</v>
      </c>
      <c r="AI3196" t="s">
        <v>1761</v>
      </c>
      <c r="AL3196" t="s">
        <v>7444</v>
      </c>
      <c r="AM3196">
        <v>6</v>
      </c>
      <c r="AN3196" t="s">
        <v>7364</v>
      </c>
      <c r="AO3196" t="s">
        <v>7365</v>
      </c>
      <c r="AP3196">
        <v>0</v>
      </c>
      <c r="AQ3196" s="388">
        <v>44605</v>
      </c>
      <c r="AS3196" t="s">
        <v>2806</v>
      </c>
      <c r="AT3196" s="388">
        <v>44608</v>
      </c>
      <c r="AU3196" t="s">
        <v>1756</v>
      </c>
      <c r="AV3196" t="s">
        <v>1756</v>
      </c>
      <c r="AZ3196" t="s">
        <v>2807</v>
      </c>
      <c r="BA3196" t="s">
        <v>1767</v>
      </c>
      <c r="BB3196" t="s">
        <v>8313</v>
      </c>
      <c r="BC3196" t="s">
        <v>8314</v>
      </c>
      <c r="BD3196" t="s">
        <v>1756</v>
      </c>
      <c r="BE3196" t="s">
        <v>7333</v>
      </c>
      <c r="BF3196" t="s">
        <v>823</v>
      </c>
    </row>
    <row r="3197" spans="1:58">
      <c r="A3197" t="s">
        <v>829</v>
      </c>
      <c r="B3197">
        <v>6</v>
      </c>
      <c r="C3197">
        <v>0</v>
      </c>
      <c r="D3197">
        <v>11458</v>
      </c>
      <c r="E3197" t="s">
        <v>8308</v>
      </c>
      <c r="F3197">
        <v>53510611</v>
      </c>
      <c r="G3197" t="s">
        <v>2041</v>
      </c>
      <c r="H3197">
        <v>0</v>
      </c>
      <c r="I3197" t="s">
        <v>7531</v>
      </c>
      <c r="J3197">
        <v>126.98</v>
      </c>
      <c r="K3197">
        <v>10</v>
      </c>
      <c r="L3197" t="s">
        <v>2063</v>
      </c>
      <c r="M3197" t="s">
        <v>1757</v>
      </c>
      <c r="N3197" t="s">
        <v>1757</v>
      </c>
      <c r="O3197" t="s">
        <v>1756</v>
      </c>
      <c r="P3197" t="s">
        <v>1756</v>
      </c>
      <c r="Q3197" s="387">
        <v>1269.8</v>
      </c>
      <c r="R3197">
        <v>165.07400000000001</v>
      </c>
      <c r="S3197">
        <v>1434.8739999999998</v>
      </c>
      <c r="T3197" s="388">
        <v>44594</v>
      </c>
      <c r="U3197">
        <v>0</v>
      </c>
      <c r="V3197" t="s">
        <v>837</v>
      </c>
      <c r="W3197" s="388">
        <v>44615</v>
      </c>
      <c r="X3197">
        <v>177</v>
      </c>
      <c r="Y3197">
        <v>0</v>
      </c>
      <c r="Z3197">
        <v>0</v>
      </c>
      <c r="AA3197" t="s">
        <v>1758</v>
      </c>
      <c r="AB3197" t="s">
        <v>7329</v>
      </c>
      <c r="AD3197" t="s">
        <v>2045</v>
      </c>
      <c r="AE3197" t="s">
        <v>2046</v>
      </c>
      <c r="AI3197" t="s">
        <v>1761</v>
      </c>
      <c r="AL3197" t="s">
        <v>7444</v>
      </c>
      <c r="AM3197">
        <v>6</v>
      </c>
      <c r="AN3197" t="s">
        <v>7364</v>
      </c>
      <c r="AO3197" t="s">
        <v>7365</v>
      </c>
      <c r="AP3197">
        <v>0</v>
      </c>
      <c r="AQ3197" s="388">
        <v>44605</v>
      </c>
      <c r="AS3197" t="s">
        <v>2806</v>
      </c>
      <c r="AT3197" s="388">
        <v>44608</v>
      </c>
      <c r="AU3197" t="s">
        <v>1756</v>
      </c>
      <c r="AV3197" t="s">
        <v>1756</v>
      </c>
      <c r="AZ3197" t="s">
        <v>2807</v>
      </c>
      <c r="BA3197" t="s">
        <v>1767</v>
      </c>
      <c r="BB3197" t="s">
        <v>8315</v>
      </c>
      <c r="BC3197" t="s">
        <v>8316</v>
      </c>
      <c r="BD3197" t="s">
        <v>1756</v>
      </c>
      <c r="BE3197" t="s">
        <v>7333</v>
      </c>
      <c r="BF3197" t="s">
        <v>823</v>
      </c>
    </row>
    <row r="3198" spans="1:58">
      <c r="A3198" t="s">
        <v>829</v>
      </c>
      <c r="B3198">
        <v>6</v>
      </c>
      <c r="C3198">
        <v>0</v>
      </c>
      <c r="D3198">
        <v>11456</v>
      </c>
      <c r="E3198" t="s">
        <v>8317</v>
      </c>
      <c r="F3198">
        <v>53510611</v>
      </c>
      <c r="G3198" t="s">
        <v>2041</v>
      </c>
      <c r="H3198">
        <v>0</v>
      </c>
      <c r="I3198" t="s">
        <v>2052</v>
      </c>
      <c r="J3198">
        <v>75</v>
      </c>
      <c r="K3198">
        <v>3</v>
      </c>
      <c r="L3198" t="s">
        <v>1771</v>
      </c>
      <c r="M3198" t="s">
        <v>1756</v>
      </c>
      <c r="N3198" t="s">
        <v>1756</v>
      </c>
      <c r="O3198" t="s">
        <v>1757</v>
      </c>
      <c r="P3198" t="s">
        <v>1757</v>
      </c>
      <c r="Q3198" s="387">
        <v>225</v>
      </c>
      <c r="R3198">
        <v>29.25</v>
      </c>
      <c r="S3198">
        <v>254.24999999999997</v>
      </c>
      <c r="T3198" s="388">
        <v>44594</v>
      </c>
      <c r="U3198">
        <v>0</v>
      </c>
      <c r="V3198" t="s">
        <v>837</v>
      </c>
      <c r="W3198" s="388">
        <v>44615</v>
      </c>
      <c r="X3198">
        <v>177</v>
      </c>
      <c r="Y3198">
        <v>0</v>
      </c>
      <c r="Z3198">
        <v>0</v>
      </c>
      <c r="AA3198" t="s">
        <v>1758</v>
      </c>
      <c r="AB3198" t="s">
        <v>7329</v>
      </c>
      <c r="AD3198" t="s">
        <v>2045</v>
      </c>
      <c r="AE3198" t="s">
        <v>2046</v>
      </c>
      <c r="AI3198" t="s">
        <v>1761</v>
      </c>
      <c r="AL3198" t="s">
        <v>8318</v>
      </c>
      <c r="AM3198">
        <v>6</v>
      </c>
      <c r="AN3198" t="s">
        <v>1064</v>
      </c>
      <c r="AO3198" t="s">
        <v>3224</v>
      </c>
      <c r="AP3198">
        <v>0</v>
      </c>
      <c r="AQ3198" s="388">
        <v>44605</v>
      </c>
      <c r="AS3198" t="s">
        <v>2806</v>
      </c>
      <c r="AT3198" s="388">
        <v>44608</v>
      </c>
      <c r="AU3198" t="s">
        <v>1756</v>
      </c>
      <c r="AV3198" t="s">
        <v>1756</v>
      </c>
      <c r="AZ3198" t="s">
        <v>2807</v>
      </c>
      <c r="BA3198" t="s">
        <v>1767</v>
      </c>
      <c r="BB3198" t="s">
        <v>8319</v>
      </c>
      <c r="BC3198" t="s">
        <v>8320</v>
      </c>
      <c r="BD3198" t="s">
        <v>1756</v>
      </c>
      <c r="BE3198" t="s">
        <v>7333</v>
      </c>
      <c r="BF3198" t="s">
        <v>823</v>
      </c>
    </row>
    <row r="3199" spans="1:58">
      <c r="A3199" t="s">
        <v>829</v>
      </c>
      <c r="B3199">
        <v>6</v>
      </c>
      <c r="C3199">
        <v>0</v>
      </c>
      <c r="D3199">
        <v>11456</v>
      </c>
      <c r="E3199" t="s">
        <v>8317</v>
      </c>
      <c r="F3199">
        <v>53510611</v>
      </c>
      <c r="G3199" t="s">
        <v>2041</v>
      </c>
      <c r="H3199">
        <v>0</v>
      </c>
      <c r="I3199" t="s">
        <v>2056</v>
      </c>
      <c r="J3199">
        <v>210</v>
      </c>
      <c r="K3199">
        <v>1</v>
      </c>
      <c r="L3199" t="s">
        <v>1755</v>
      </c>
      <c r="M3199" t="s">
        <v>1756</v>
      </c>
      <c r="N3199" t="s">
        <v>1756</v>
      </c>
      <c r="O3199" t="s">
        <v>1757</v>
      </c>
      <c r="P3199" t="s">
        <v>1757</v>
      </c>
      <c r="Q3199" s="387">
        <v>210</v>
      </c>
      <c r="R3199">
        <v>27.3</v>
      </c>
      <c r="S3199">
        <v>237.29999999999998</v>
      </c>
      <c r="T3199" s="388">
        <v>44594</v>
      </c>
      <c r="U3199">
        <v>0</v>
      </c>
      <c r="V3199" t="s">
        <v>837</v>
      </c>
      <c r="W3199" s="388">
        <v>44615</v>
      </c>
      <c r="X3199">
        <v>177</v>
      </c>
      <c r="Y3199">
        <v>0</v>
      </c>
      <c r="Z3199">
        <v>0</v>
      </c>
      <c r="AA3199" t="s">
        <v>1758</v>
      </c>
      <c r="AB3199" t="s">
        <v>7329</v>
      </c>
      <c r="AD3199" t="s">
        <v>2045</v>
      </c>
      <c r="AE3199" t="s">
        <v>2046</v>
      </c>
      <c r="AI3199" t="s">
        <v>1761</v>
      </c>
      <c r="AL3199" t="s">
        <v>8318</v>
      </c>
      <c r="AM3199">
        <v>6</v>
      </c>
      <c r="AN3199" t="s">
        <v>1064</v>
      </c>
      <c r="AO3199" t="s">
        <v>3224</v>
      </c>
      <c r="AP3199">
        <v>0</v>
      </c>
      <c r="AQ3199" s="388">
        <v>44605</v>
      </c>
      <c r="AS3199" t="s">
        <v>2806</v>
      </c>
      <c r="AT3199" s="388">
        <v>44608</v>
      </c>
      <c r="AU3199" t="s">
        <v>1756</v>
      </c>
      <c r="AV3199" t="s">
        <v>1756</v>
      </c>
      <c r="AZ3199" t="s">
        <v>2807</v>
      </c>
      <c r="BA3199" t="s">
        <v>1767</v>
      </c>
      <c r="BB3199" t="s">
        <v>8321</v>
      </c>
      <c r="BC3199" t="s">
        <v>8322</v>
      </c>
      <c r="BD3199" t="s">
        <v>1756</v>
      </c>
      <c r="BE3199" t="s">
        <v>7333</v>
      </c>
      <c r="BF3199" t="s">
        <v>823</v>
      </c>
    </row>
    <row r="3200" spans="1:58">
      <c r="A3200" t="s">
        <v>829</v>
      </c>
      <c r="B3200">
        <v>6</v>
      </c>
      <c r="C3200">
        <v>0</v>
      </c>
      <c r="D3200">
        <v>11456</v>
      </c>
      <c r="E3200" t="s">
        <v>8317</v>
      </c>
      <c r="F3200">
        <v>53510611</v>
      </c>
      <c r="G3200" t="s">
        <v>2041</v>
      </c>
      <c r="H3200">
        <v>0</v>
      </c>
      <c r="I3200" t="s">
        <v>2073</v>
      </c>
      <c r="J3200">
        <v>243.75</v>
      </c>
      <c r="K3200">
        <v>1</v>
      </c>
      <c r="L3200" t="s">
        <v>1755</v>
      </c>
      <c r="M3200" t="s">
        <v>1757</v>
      </c>
      <c r="N3200" t="s">
        <v>1757</v>
      </c>
      <c r="O3200" t="s">
        <v>1756</v>
      </c>
      <c r="P3200" t="s">
        <v>1756</v>
      </c>
      <c r="Q3200" s="387">
        <v>243.75</v>
      </c>
      <c r="R3200">
        <v>31.6875</v>
      </c>
      <c r="S3200">
        <v>275.4375</v>
      </c>
      <c r="T3200" s="388">
        <v>44594</v>
      </c>
      <c r="U3200">
        <v>0</v>
      </c>
      <c r="V3200" t="s">
        <v>837</v>
      </c>
      <c r="W3200" s="388">
        <v>44615</v>
      </c>
      <c r="X3200">
        <v>177</v>
      </c>
      <c r="Y3200">
        <v>0</v>
      </c>
      <c r="Z3200">
        <v>0</v>
      </c>
      <c r="AA3200" t="s">
        <v>1758</v>
      </c>
      <c r="AB3200" t="s">
        <v>7329</v>
      </c>
      <c r="AD3200" t="s">
        <v>2045</v>
      </c>
      <c r="AE3200" t="s">
        <v>2046</v>
      </c>
      <c r="AI3200" t="s">
        <v>1761</v>
      </c>
      <c r="AL3200" t="s">
        <v>8318</v>
      </c>
      <c r="AM3200">
        <v>6</v>
      </c>
      <c r="AN3200" t="s">
        <v>1064</v>
      </c>
      <c r="AO3200" t="s">
        <v>3224</v>
      </c>
      <c r="AP3200">
        <v>0</v>
      </c>
      <c r="AQ3200" s="388">
        <v>44605</v>
      </c>
      <c r="AS3200" t="s">
        <v>2806</v>
      </c>
      <c r="AT3200" s="388">
        <v>44608</v>
      </c>
      <c r="AU3200" t="s">
        <v>1756</v>
      </c>
      <c r="AV3200" t="s">
        <v>1756</v>
      </c>
      <c r="AZ3200" t="s">
        <v>2807</v>
      </c>
      <c r="BA3200" t="s">
        <v>1767</v>
      </c>
      <c r="BB3200" t="s">
        <v>8323</v>
      </c>
      <c r="BC3200" t="s">
        <v>8324</v>
      </c>
      <c r="BD3200" t="s">
        <v>1756</v>
      </c>
      <c r="BE3200" t="s">
        <v>7333</v>
      </c>
      <c r="BF3200" t="s">
        <v>823</v>
      </c>
    </row>
    <row r="3201" spans="1:58">
      <c r="A3201" t="s">
        <v>829</v>
      </c>
      <c r="B3201">
        <v>6</v>
      </c>
      <c r="C3201">
        <v>0</v>
      </c>
      <c r="D3201">
        <v>11456</v>
      </c>
      <c r="E3201" t="s">
        <v>8317</v>
      </c>
      <c r="F3201">
        <v>53510611</v>
      </c>
      <c r="G3201" t="s">
        <v>2041</v>
      </c>
      <c r="H3201">
        <v>0</v>
      </c>
      <c r="I3201" t="s">
        <v>7531</v>
      </c>
      <c r="J3201">
        <v>126.98</v>
      </c>
      <c r="K3201">
        <v>2</v>
      </c>
      <c r="L3201" t="s">
        <v>2063</v>
      </c>
      <c r="M3201" t="s">
        <v>1757</v>
      </c>
      <c r="N3201" t="s">
        <v>1757</v>
      </c>
      <c r="O3201" t="s">
        <v>1756</v>
      </c>
      <c r="P3201" t="s">
        <v>1756</v>
      </c>
      <c r="Q3201" s="387">
        <v>253.96</v>
      </c>
      <c r="R3201">
        <v>33.014800000000001</v>
      </c>
      <c r="S3201">
        <v>286.97479999999996</v>
      </c>
      <c r="T3201" s="388">
        <v>44594</v>
      </c>
      <c r="U3201">
        <v>0</v>
      </c>
      <c r="V3201" t="s">
        <v>837</v>
      </c>
      <c r="W3201" s="388">
        <v>44615</v>
      </c>
      <c r="X3201">
        <v>177</v>
      </c>
      <c r="Y3201">
        <v>0</v>
      </c>
      <c r="Z3201">
        <v>0</v>
      </c>
      <c r="AA3201" t="s">
        <v>1758</v>
      </c>
      <c r="AB3201" t="s">
        <v>7329</v>
      </c>
      <c r="AD3201" t="s">
        <v>2045</v>
      </c>
      <c r="AE3201" t="s">
        <v>2046</v>
      </c>
      <c r="AI3201" t="s">
        <v>1761</v>
      </c>
      <c r="AL3201" t="s">
        <v>8318</v>
      </c>
      <c r="AM3201">
        <v>6</v>
      </c>
      <c r="AN3201" t="s">
        <v>1064</v>
      </c>
      <c r="AO3201" t="s">
        <v>3224</v>
      </c>
      <c r="AP3201">
        <v>0</v>
      </c>
      <c r="AQ3201" s="388">
        <v>44605</v>
      </c>
      <c r="AS3201" t="s">
        <v>2806</v>
      </c>
      <c r="AT3201" s="388">
        <v>44608</v>
      </c>
      <c r="AU3201" t="s">
        <v>1756</v>
      </c>
      <c r="AV3201" t="s">
        <v>1756</v>
      </c>
      <c r="AZ3201" t="s">
        <v>2807</v>
      </c>
      <c r="BA3201" t="s">
        <v>1767</v>
      </c>
      <c r="BB3201" t="s">
        <v>8325</v>
      </c>
      <c r="BC3201" t="s">
        <v>8326</v>
      </c>
      <c r="BD3201" t="s">
        <v>1756</v>
      </c>
      <c r="BE3201" t="s">
        <v>7333</v>
      </c>
      <c r="BF3201" t="s">
        <v>823</v>
      </c>
    </row>
    <row r="3202" spans="1:58">
      <c r="A3202" t="s">
        <v>829</v>
      </c>
      <c r="B3202">
        <v>6</v>
      </c>
      <c r="C3202">
        <v>0</v>
      </c>
      <c r="D3202">
        <v>11455</v>
      </c>
      <c r="E3202" t="s">
        <v>8327</v>
      </c>
      <c r="F3202">
        <v>53510611</v>
      </c>
      <c r="G3202" t="s">
        <v>2041</v>
      </c>
      <c r="H3202">
        <v>0</v>
      </c>
      <c r="I3202" t="s">
        <v>2052</v>
      </c>
      <c r="J3202">
        <v>75</v>
      </c>
      <c r="K3202">
        <v>11</v>
      </c>
      <c r="L3202" t="s">
        <v>1771</v>
      </c>
      <c r="M3202" t="s">
        <v>1756</v>
      </c>
      <c r="N3202" t="s">
        <v>1756</v>
      </c>
      <c r="O3202" t="s">
        <v>1757</v>
      </c>
      <c r="P3202" t="s">
        <v>1757</v>
      </c>
      <c r="Q3202" s="387">
        <v>825</v>
      </c>
      <c r="R3202">
        <v>107.25</v>
      </c>
      <c r="S3202">
        <v>932.24999999999989</v>
      </c>
      <c r="T3202" s="388">
        <v>44594</v>
      </c>
      <c r="U3202">
        <v>0</v>
      </c>
      <c r="V3202" t="s">
        <v>837</v>
      </c>
      <c r="W3202" s="388">
        <v>44615</v>
      </c>
      <c r="X3202">
        <v>177</v>
      </c>
      <c r="Y3202">
        <v>0</v>
      </c>
      <c r="Z3202">
        <v>0</v>
      </c>
      <c r="AA3202" t="s">
        <v>1758</v>
      </c>
      <c r="AB3202" t="s">
        <v>7329</v>
      </c>
      <c r="AD3202" t="s">
        <v>2045</v>
      </c>
      <c r="AE3202" t="s">
        <v>2046</v>
      </c>
      <c r="AI3202" t="s">
        <v>1761</v>
      </c>
      <c r="AL3202" t="s">
        <v>8328</v>
      </c>
      <c r="AM3202">
        <v>6</v>
      </c>
      <c r="AN3202" t="s">
        <v>7561</v>
      </c>
      <c r="AO3202" t="s">
        <v>7562</v>
      </c>
      <c r="AP3202">
        <v>0</v>
      </c>
      <c r="AQ3202" s="388">
        <v>44605</v>
      </c>
      <c r="AS3202" t="s">
        <v>2806</v>
      </c>
      <c r="AT3202" s="388">
        <v>44608</v>
      </c>
      <c r="AU3202" t="s">
        <v>1756</v>
      </c>
      <c r="AV3202" t="s">
        <v>1756</v>
      </c>
      <c r="AZ3202" t="s">
        <v>2807</v>
      </c>
      <c r="BA3202" t="s">
        <v>1767</v>
      </c>
      <c r="BB3202" t="s">
        <v>8329</v>
      </c>
      <c r="BC3202" t="s">
        <v>8330</v>
      </c>
      <c r="BD3202" t="s">
        <v>1756</v>
      </c>
      <c r="BE3202" t="s">
        <v>7333</v>
      </c>
      <c r="BF3202" t="s">
        <v>823</v>
      </c>
    </row>
    <row r="3203" spans="1:58">
      <c r="A3203" t="s">
        <v>829</v>
      </c>
      <c r="B3203">
        <v>6</v>
      </c>
      <c r="C3203">
        <v>0</v>
      </c>
      <c r="D3203">
        <v>11455</v>
      </c>
      <c r="E3203" t="s">
        <v>8327</v>
      </c>
      <c r="F3203">
        <v>53510611</v>
      </c>
      <c r="G3203" t="s">
        <v>2041</v>
      </c>
      <c r="H3203">
        <v>0</v>
      </c>
      <c r="I3203" t="s">
        <v>2056</v>
      </c>
      <c r="J3203">
        <v>210</v>
      </c>
      <c r="K3203">
        <v>1</v>
      </c>
      <c r="L3203" t="s">
        <v>1755</v>
      </c>
      <c r="M3203" t="s">
        <v>1756</v>
      </c>
      <c r="N3203" t="s">
        <v>1756</v>
      </c>
      <c r="O3203" t="s">
        <v>1757</v>
      </c>
      <c r="P3203" t="s">
        <v>1757</v>
      </c>
      <c r="Q3203" s="387">
        <v>210</v>
      </c>
      <c r="R3203">
        <v>27.3</v>
      </c>
      <c r="S3203">
        <v>237.29999999999998</v>
      </c>
      <c r="T3203" s="388">
        <v>44594</v>
      </c>
      <c r="U3203">
        <v>0</v>
      </c>
      <c r="V3203" t="s">
        <v>837</v>
      </c>
      <c r="W3203" s="388">
        <v>44615</v>
      </c>
      <c r="X3203">
        <v>177</v>
      </c>
      <c r="Y3203">
        <v>0</v>
      </c>
      <c r="Z3203">
        <v>0</v>
      </c>
      <c r="AA3203" t="s">
        <v>1758</v>
      </c>
      <c r="AB3203" t="s">
        <v>7329</v>
      </c>
      <c r="AD3203" t="s">
        <v>2045</v>
      </c>
      <c r="AE3203" t="s">
        <v>2046</v>
      </c>
      <c r="AI3203" t="s">
        <v>1761</v>
      </c>
      <c r="AL3203" t="s">
        <v>8328</v>
      </c>
      <c r="AM3203">
        <v>6</v>
      </c>
      <c r="AN3203" t="s">
        <v>7561</v>
      </c>
      <c r="AO3203" t="s">
        <v>7562</v>
      </c>
      <c r="AP3203">
        <v>0</v>
      </c>
      <c r="AQ3203" s="388">
        <v>44605</v>
      </c>
      <c r="AS3203" t="s">
        <v>2806</v>
      </c>
      <c r="AT3203" s="388">
        <v>44608</v>
      </c>
      <c r="AU3203" t="s">
        <v>1756</v>
      </c>
      <c r="AV3203" t="s">
        <v>1756</v>
      </c>
      <c r="AZ3203" t="s">
        <v>2807</v>
      </c>
      <c r="BA3203" t="s">
        <v>1767</v>
      </c>
      <c r="BB3203" t="s">
        <v>8331</v>
      </c>
      <c r="BC3203" t="s">
        <v>8332</v>
      </c>
      <c r="BD3203" t="s">
        <v>1756</v>
      </c>
      <c r="BE3203" t="s">
        <v>7333</v>
      </c>
      <c r="BF3203" t="s">
        <v>823</v>
      </c>
    </row>
    <row r="3204" spans="1:58">
      <c r="A3204" t="s">
        <v>829</v>
      </c>
      <c r="B3204">
        <v>6</v>
      </c>
      <c r="C3204">
        <v>0</v>
      </c>
      <c r="D3204">
        <v>11455</v>
      </c>
      <c r="E3204" t="s">
        <v>8327</v>
      </c>
      <c r="F3204">
        <v>53510611</v>
      </c>
      <c r="G3204" t="s">
        <v>2041</v>
      </c>
      <c r="H3204">
        <v>0</v>
      </c>
      <c r="I3204" t="s">
        <v>2073</v>
      </c>
      <c r="J3204">
        <v>243.75</v>
      </c>
      <c r="K3204">
        <v>1</v>
      </c>
      <c r="L3204" t="s">
        <v>1755</v>
      </c>
      <c r="M3204" t="s">
        <v>1757</v>
      </c>
      <c r="N3204" t="s">
        <v>1757</v>
      </c>
      <c r="O3204" t="s">
        <v>1756</v>
      </c>
      <c r="P3204" t="s">
        <v>1756</v>
      </c>
      <c r="Q3204" s="387">
        <v>243.75</v>
      </c>
      <c r="R3204">
        <v>31.6875</v>
      </c>
      <c r="S3204">
        <v>275.4375</v>
      </c>
      <c r="T3204" s="388">
        <v>44594</v>
      </c>
      <c r="U3204">
        <v>0</v>
      </c>
      <c r="V3204" t="s">
        <v>837</v>
      </c>
      <c r="W3204" s="388">
        <v>44615</v>
      </c>
      <c r="X3204">
        <v>177</v>
      </c>
      <c r="Y3204">
        <v>0</v>
      </c>
      <c r="Z3204">
        <v>0</v>
      </c>
      <c r="AA3204" t="s">
        <v>1758</v>
      </c>
      <c r="AB3204" t="s">
        <v>7329</v>
      </c>
      <c r="AD3204" t="s">
        <v>2045</v>
      </c>
      <c r="AE3204" t="s">
        <v>2046</v>
      </c>
      <c r="AI3204" t="s">
        <v>1761</v>
      </c>
      <c r="AL3204" t="s">
        <v>8328</v>
      </c>
      <c r="AM3204">
        <v>6</v>
      </c>
      <c r="AN3204" t="s">
        <v>7561</v>
      </c>
      <c r="AO3204" t="s">
        <v>7562</v>
      </c>
      <c r="AP3204">
        <v>0</v>
      </c>
      <c r="AQ3204" s="388">
        <v>44605</v>
      </c>
      <c r="AS3204" t="s">
        <v>2806</v>
      </c>
      <c r="AT3204" s="388">
        <v>44608</v>
      </c>
      <c r="AU3204" t="s">
        <v>1756</v>
      </c>
      <c r="AV3204" t="s">
        <v>1756</v>
      </c>
      <c r="AZ3204" t="s">
        <v>2807</v>
      </c>
      <c r="BA3204" t="s">
        <v>1767</v>
      </c>
      <c r="BB3204" t="s">
        <v>8333</v>
      </c>
      <c r="BC3204" t="s">
        <v>8334</v>
      </c>
      <c r="BD3204" t="s">
        <v>1756</v>
      </c>
      <c r="BE3204" t="s">
        <v>7333</v>
      </c>
      <c r="BF3204" t="s">
        <v>823</v>
      </c>
    </row>
    <row r="3205" spans="1:58">
      <c r="A3205" t="s">
        <v>829</v>
      </c>
      <c r="B3205">
        <v>6</v>
      </c>
      <c r="C3205">
        <v>0</v>
      </c>
      <c r="D3205">
        <v>11455</v>
      </c>
      <c r="E3205" t="s">
        <v>8327</v>
      </c>
      <c r="F3205">
        <v>53510611</v>
      </c>
      <c r="G3205" t="s">
        <v>2041</v>
      </c>
      <c r="H3205">
        <v>0</v>
      </c>
      <c r="I3205" t="s">
        <v>7531</v>
      </c>
      <c r="J3205">
        <v>126.98</v>
      </c>
      <c r="K3205">
        <v>10</v>
      </c>
      <c r="L3205" t="s">
        <v>2063</v>
      </c>
      <c r="M3205" t="s">
        <v>1757</v>
      </c>
      <c r="N3205" t="s">
        <v>1757</v>
      </c>
      <c r="O3205" t="s">
        <v>1756</v>
      </c>
      <c r="P3205" t="s">
        <v>1756</v>
      </c>
      <c r="Q3205" s="387">
        <v>1269.8</v>
      </c>
      <c r="R3205">
        <v>165.07400000000001</v>
      </c>
      <c r="S3205">
        <v>1434.8739999999998</v>
      </c>
      <c r="T3205" s="388">
        <v>44594</v>
      </c>
      <c r="U3205">
        <v>0</v>
      </c>
      <c r="V3205" t="s">
        <v>837</v>
      </c>
      <c r="W3205" s="388">
        <v>44615</v>
      </c>
      <c r="X3205">
        <v>177</v>
      </c>
      <c r="Y3205">
        <v>0</v>
      </c>
      <c r="Z3205">
        <v>0</v>
      </c>
      <c r="AA3205" t="s">
        <v>1758</v>
      </c>
      <c r="AB3205" t="s">
        <v>7329</v>
      </c>
      <c r="AD3205" t="s">
        <v>2045</v>
      </c>
      <c r="AE3205" t="s">
        <v>2046</v>
      </c>
      <c r="AI3205" t="s">
        <v>1761</v>
      </c>
      <c r="AL3205" t="s">
        <v>8328</v>
      </c>
      <c r="AM3205">
        <v>6</v>
      </c>
      <c r="AN3205" t="s">
        <v>7561</v>
      </c>
      <c r="AO3205" t="s">
        <v>7562</v>
      </c>
      <c r="AP3205">
        <v>0</v>
      </c>
      <c r="AQ3205" s="388">
        <v>44605</v>
      </c>
      <c r="AS3205" t="s">
        <v>2806</v>
      </c>
      <c r="AT3205" s="388">
        <v>44608</v>
      </c>
      <c r="AU3205" t="s">
        <v>1756</v>
      </c>
      <c r="AV3205" t="s">
        <v>1756</v>
      </c>
      <c r="AZ3205" t="s">
        <v>2807</v>
      </c>
      <c r="BA3205" t="s">
        <v>1767</v>
      </c>
      <c r="BB3205" t="s">
        <v>8335</v>
      </c>
      <c r="BC3205" t="s">
        <v>8336</v>
      </c>
      <c r="BD3205" t="s">
        <v>1756</v>
      </c>
      <c r="BE3205" t="s">
        <v>7333</v>
      </c>
      <c r="BF3205" t="s">
        <v>823</v>
      </c>
    </row>
    <row r="3206" spans="1:58">
      <c r="A3206" t="s">
        <v>829</v>
      </c>
      <c r="B3206">
        <v>6</v>
      </c>
      <c r="C3206">
        <v>0</v>
      </c>
      <c r="D3206">
        <v>11452</v>
      </c>
      <c r="E3206" t="s">
        <v>8337</v>
      </c>
      <c r="F3206">
        <v>53510611</v>
      </c>
      <c r="G3206" t="s">
        <v>2041</v>
      </c>
      <c r="H3206">
        <v>0</v>
      </c>
      <c r="I3206" t="s">
        <v>5494</v>
      </c>
      <c r="J3206">
        <v>1</v>
      </c>
      <c r="K3206">
        <v>53.35</v>
      </c>
      <c r="L3206" t="s">
        <v>52</v>
      </c>
      <c r="M3206" t="s">
        <v>1756</v>
      </c>
      <c r="N3206" t="s">
        <v>1756</v>
      </c>
      <c r="O3206" t="s">
        <v>1756</v>
      </c>
      <c r="P3206" t="s">
        <v>1756</v>
      </c>
      <c r="Q3206" s="387">
        <v>53.35</v>
      </c>
      <c r="R3206">
        <v>6.9355000000000002</v>
      </c>
      <c r="S3206">
        <v>60.285499999999999</v>
      </c>
      <c r="T3206" s="388">
        <v>44593</v>
      </c>
      <c r="U3206">
        <v>0</v>
      </c>
      <c r="V3206" t="s">
        <v>837</v>
      </c>
      <c r="W3206" s="388">
        <v>44615</v>
      </c>
      <c r="X3206">
        <v>177</v>
      </c>
      <c r="Y3206">
        <v>0</v>
      </c>
      <c r="Z3206">
        <v>0</v>
      </c>
      <c r="AA3206" t="s">
        <v>1758</v>
      </c>
      <c r="AB3206" t="s">
        <v>7329</v>
      </c>
      <c r="AD3206" t="s">
        <v>2045</v>
      </c>
      <c r="AE3206" t="s">
        <v>2046</v>
      </c>
      <c r="AI3206" t="s">
        <v>1761</v>
      </c>
      <c r="AL3206" t="s">
        <v>8338</v>
      </c>
      <c r="AM3206">
        <v>6</v>
      </c>
      <c r="AN3206" t="s">
        <v>8339</v>
      </c>
      <c r="AO3206" t="s">
        <v>926</v>
      </c>
      <c r="AP3206">
        <v>0</v>
      </c>
      <c r="AQ3206" s="388">
        <v>44605</v>
      </c>
      <c r="AS3206" t="s">
        <v>2806</v>
      </c>
      <c r="AT3206" s="388">
        <v>44608</v>
      </c>
      <c r="AU3206" t="s">
        <v>8340</v>
      </c>
      <c r="AV3206" t="s">
        <v>8341</v>
      </c>
      <c r="AZ3206" t="s">
        <v>2807</v>
      </c>
      <c r="BA3206" t="s">
        <v>1767</v>
      </c>
      <c r="BB3206" t="s">
        <v>8342</v>
      </c>
      <c r="BC3206" t="s">
        <v>8343</v>
      </c>
      <c r="BD3206" t="s">
        <v>1756</v>
      </c>
      <c r="BE3206" t="s">
        <v>7333</v>
      </c>
      <c r="BF3206" t="s">
        <v>823</v>
      </c>
    </row>
    <row r="3207" spans="1:58">
      <c r="A3207" t="s">
        <v>829</v>
      </c>
      <c r="B3207">
        <v>6</v>
      </c>
      <c r="C3207">
        <v>0</v>
      </c>
      <c r="D3207">
        <v>11451</v>
      </c>
      <c r="E3207" t="s">
        <v>8344</v>
      </c>
      <c r="F3207">
        <v>53510611</v>
      </c>
      <c r="G3207" t="s">
        <v>2041</v>
      </c>
      <c r="H3207">
        <v>0</v>
      </c>
      <c r="I3207" t="s">
        <v>2103</v>
      </c>
      <c r="J3207">
        <v>70</v>
      </c>
      <c r="K3207">
        <v>5</v>
      </c>
      <c r="L3207" t="s">
        <v>1771</v>
      </c>
      <c r="M3207" t="s">
        <v>1756</v>
      </c>
      <c r="N3207" t="s">
        <v>1756</v>
      </c>
      <c r="O3207" t="s">
        <v>2104</v>
      </c>
      <c r="P3207" t="s">
        <v>1757</v>
      </c>
      <c r="Q3207" s="387">
        <v>350</v>
      </c>
      <c r="R3207">
        <v>45.5</v>
      </c>
      <c r="S3207">
        <v>395.49999999999994</v>
      </c>
      <c r="T3207" s="388">
        <v>44593</v>
      </c>
      <c r="U3207">
        <v>0</v>
      </c>
      <c r="V3207" t="s">
        <v>837</v>
      </c>
      <c r="W3207" s="388">
        <v>44615</v>
      </c>
      <c r="X3207">
        <v>177</v>
      </c>
      <c r="Y3207">
        <v>0</v>
      </c>
      <c r="Z3207">
        <v>0</v>
      </c>
      <c r="AA3207" t="s">
        <v>1758</v>
      </c>
      <c r="AB3207" t="s">
        <v>7329</v>
      </c>
      <c r="AD3207" t="s">
        <v>2045</v>
      </c>
      <c r="AE3207" t="s">
        <v>2046</v>
      </c>
      <c r="AI3207" t="s">
        <v>1761</v>
      </c>
      <c r="AL3207" t="s">
        <v>8345</v>
      </c>
      <c r="AM3207">
        <v>6</v>
      </c>
      <c r="AN3207" t="s">
        <v>8291</v>
      </c>
      <c r="AO3207" t="s">
        <v>8292</v>
      </c>
      <c r="AP3207">
        <v>0</v>
      </c>
      <c r="AQ3207" s="388">
        <v>44605</v>
      </c>
      <c r="AS3207" t="s">
        <v>2806</v>
      </c>
      <c r="AT3207" s="388">
        <v>44608</v>
      </c>
      <c r="AU3207" t="s">
        <v>1756</v>
      </c>
      <c r="AV3207" t="s">
        <v>1756</v>
      </c>
      <c r="AZ3207" t="s">
        <v>2807</v>
      </c>
      <c r="BA3207" t="s">
        <v>1767</v>
      </c>
      <c r="BB3207" t="s">
        <v>8346</v>
      </c>
      <c r="BC3207" t="s">
        <v>8347</v>
      </c>
      <c r="BD3207" t="s">
        <v>1756</v>
      </c>
      <c r="BE3207" t="s">
        <v>7333</v>
      </c>
      <c r="BF3207" t="s">
        <v>823</v>
      </c>
    </row>
    <row r="3208" spans="1:58">
      <c r="A3208" t="s">
        <v>829</v>
      </c>
      <c r="B3208">
        <v>6</v>
      </c>
      <c r="C3208">
        <v>0</v>
      </c>
      <c r="D3208">
        <v>11451</v>
      </c>
      <c r="E3208" t="s">
        <v>8344</v>
      </c>
      <c r="F3208">
        <v>53510611</v>
      </c>
      <c r="G3208" t="s">
        <v>2041</v>
      </c>
      <c r="H3208">
        <v>0</v>
      </c>
      <c r="I3208" t="s">
        <v>2113</v>
      </c>
      <c r="J3208">
        <v>122.39</v>
      </c>
      <c r="K3208">
        <v>5</v>
      </c>
      <c r="L3208" t="s">
        <v>2063</v>
      </c>
      <c r="M3208" t="s">
        <v>2114</v>
      </c>
      <c r="N3208" t="s">
        <v>1757</v>
      </c>
      <c r="O3208" t="s">
        <v>1756</v>
      </c>
      <c r="P3208" t="s">
        <v>1756</v>
      </c>
      <c r="Q3208" s="387">
        <v>611.95000000000005</v>
      </c>
      <c r="R3208">
        <v>79.553500000000014</v>
      </c>
      <c r="S3208">
        <v>691.50350000000003</v>
      </c>
      <c r="T3208" s="388">
        <v>44593</v>
      </c>
      <c r="U3208">
        <v>0</v>
      </c>
      <c r="V3208" t="s">
        <v>837</v>
      </c>
      <c r="W3208" s="388">
        <v>44615</v>
      </c>
      <c r="X3208">
        <v>177</v>
      </c>
      <c r="Y3208">
        <v>0</v>
      </c>
      <c r="Z3208">
        <v>0</v>
      </c>
      <c r="AA3208" t="s">
        <v>1758</v>
      </c>
      <c r="AB3208" t="s">
        <v>7329</v>
      </c>
      <c r="AD3208" t="s">
        <v>2045</v>
      </c>
      <c r="AE3208" t="s">
        <v>2046</v>
      </c>
      <c r="AI3208" t="s">
        <v>1761</v>
      </c>
      <c r="AL3208" t="s">
        <v>8345</v>
      </c>
      <c r="AM3208">
        <v>6</v>
      </c>
      <c r="AN3208" t="s">
        <v>8291</v>
      </c>
      <c r="AO3208" t="s">
        <v>8292</v>
      </c>
      <c r="AP3208">
        <v>0</v>
      </c>
      <c r="AQ3208" s="388">
        <v>44605</v>
      </c>
      <c r="AS3208" t="s">
        <v>2806</v>
      </c>
      <c r="AT3208" s="388">
        <v>44608</v>
      </c>
      <c r="AU3208" t="s">
        <v>1756</v>
      </c>
      <c r="AV3208" t="s">
        <v>1756</v>
      </c>
      <c r="AZ3208" t="s">
        <v>2807</v>
      </c>
      <c r="BA3208" t="s">
        <v>1767</v>
      </c>
      <c r="BB3208" t="s">
        <v>8348</v>
      </c>
      <c r="BC3208" t="s">
        <v>8349</v>
      </c>
      <c r="BD3208" t="s">
        <v>1756</v>
      </c>
      <c r="BE3208" t="s">
        <v>7333</v>
      </c>
      <c r="BF3208" t="s">
        <v>823</v>
      </c>
    </row>
    <row r="3209" spans="1:58">
      <c r="A3209" t="s">
        <v>829</v>
      </c>
      <c r="B3209">
        <v>6</v>
      </c>
      <c r="C3209">
        <v>0</v>
      </c>
      <c r="D3209">
        <v>11448</v>
      </c>
      <c r="E3209" t="s">
        <v>8350</v>
      </c>
      <c r="F3209">
        <v>53510611</v>
      </c>
      <c r="G3209" t="s">
        <v>2041</v>
      </c>
      <c r="H3209">
        <v>0</v>
      </c>
      <c r="I3209" t="s">
        <v>2052</v>
      </c>
      <c r="J3209">
        <v>75</v>
      </c>
      <c r="K3209">
        <v>12</v>
      </c>
      <c r="L3209" t="s">
        <v>1771</v>
      </c>
      <c r="M3209" t="s">
        <v>1756</v>
      </c>
      <c r="N3209" t="s">
        <v>1756</v>
      </c>
      <c r="O3209" t="s">
        <v>2053</v>
      </c>
      <c r="P3209" t="s">
        <v>1757</v>
      </c>
      <c r="Q3209" s="387">
        <v>900</v>
      </c>
      <c r="R3209">
        <v>117</v>
      </c>
      <c r="S3209">
        <v>1016.9999999999999</v>
      </c>
      <c r="T3209" s="388">
        <v>44593</v>
      </c>
      <c r="U3209">
        <v>0</v>
      </c>
      <c r="V3209" t="s">
        <v>837</v>
      </c>
      <c r="W3209" s="388">
        <v>44615</v>
      </c>
      <c r="X3209">
        <v>177</v>
      </c>
      <c r="Y3209">
        <v>0</v>
      </c>
      <c r="Z3209">
        <v>0</v>
      </c>
      <c r="AA3209" t="s">
        <v>1758</v>
      </c>
      <c r="AB3209" t="s">
        <v>7329</v>
      </c>
      <c r="AD3209" t="s">
        <v>2045</v>
      </c>
      <c r="AE3209" t="s">
        <v>2046</v>
      </c>
      <c r="AI3209" t="s">
        <v>1761</v>
      </c>
      <c r="AL3209" t="s">
        <v>7379</v>
      </c>
      <c r="AM3209">
        <v>6</v>
      </c>
      <c r="AN3209" t="s">
        <v>2851</v>
      </c>
      <c r="AO3209" t="s">
        <v>2852</v>
      </c>
      <c r="AP3209">
        <v>0</v>
      </c>
      <c r="AQ3209" s="388">
        <v>44605</v>
      </c>
      <c r="AS3209" t="s">
        <v>2806</v>
      </c>
      <c r="AT3209" s="388">
        <v>44608</v>
      </c>
      <c r="AU3209" t="s">
        <v>1756</v>
      </c>
      <c r="AV3209" t="s">
        <v>1756</v>
      </c>
      <c r="AZ3209" t="s">
        <v>2807</v>
      </c>
      <c r="BA3209" t="s">
        <v>1767</v>
      </c>
      <c r="BB3209" t="s">
        <v>8351</v>
      </c>
      <c r="BC3209" t="s">
        <v>8352</v>
      </c>
      <c r="BD3209" t="s">
        <v>1756</v>
      </c>
      <c r="BE3209" t="s">
        <v>7333</v>
      </c>
      <c r="BF3209" t="s">
        <v>823</v>
      </c>
    </row>
    <row r="3210" spans="1:58">
      <c r="A3210" t="s">
        <v>829</v>
      </c>
      <c r="B3210">
        <v>6</v>
      </c>
      <c r="C3210">
        <v>0</v>
      </c>
      <c r="D3210">
        <v>11448</v>
      </c>
      <c r="E3210" t="s">
        <v>8350</v>
      </c>
      <c r="F3210">
        <v>53510611</v>
      </c>
      <c r="G3210" t="s">
        <v>2041</v>
      </c>
      <c r="H3210">
        <v>0</v>
      </c>
      <c r="I3210" t="s">
        <v>2056</v>
      </c>
      <c r="J3210">
        <v>210</v>
      </c>
      <c r="K3210">
        <v>1</v>
      </c>
      <c r="L3210" t="s">
        <v>1755</v>
      </c>
      <c r="M3210" t="s">
        <v>1756</v>
      </c>
      <c r="N3210" t="s">
        <v>1756</v>
      </c>
      <c r="P3210" t="s">
        <v>1757</v>
      </c>
      <c r="Q3210" s="387">
        <v>210</v>
      </c>
      <c r="R3210">
        <v>27.3</v>
      </c>
      <c r="S3210">
        <v>237.29999999999998</v>
      </c>
      <c r="T3210" s="388">
        <v>44593</v>
      </c>
      <c r="U3210">
        <v>0</v>
      </c>
      <c r="V3210" t="s">
        <v>837</v>
      </c>
      <c r="W3210" s="388">
        <v>44615</v>
      </c>
      <c r="X3210">
        <v>177</v>
      </c>
      <c r="Y3210">
        <v>0</v>
      </c>
      <c r="Z3210">
        <v>0</v>
      </c>
      <c r="AA3210" t="s">
        <v>1758</v>
      </c>
      <c r="AB3210" t="s">
        <v>7329</v>
      </c>
      <c r="AD3210" t="s">
        <v>2045</v>
      </c>
      <c r="AE3210" t="s">
        <v>2046</v>
      </c>
      <c r="AI3210" t="s">
        <v>1761</v>
      </c>
      <c r="AL3210" t="s">
        <v>7379</v>
      </c>
      <c r="AM3210">
        <v>6</v>
      </c>
      <c r="AN3210" t="s">
        <v>2851</v>
      </c>
      <c r="AO3210" t="s">
        <v>2852</v>
      </c>
      <c r="AP3210">
        <v>0</v>
      </c>
      <c r="AQ3210" s="388">
        <v>44605</v>
      </c>
      <c r="AS3210" t="s">
        <v>2806</v>
      </c>
      <c r="AT3210" s="388">
        <v>44608</v>
      </c>
      <c r="AU3210" t="s">
        <v>1756</v>
      </c>
      <c r="AV3210" t="s">
        <v>1756</v>
      </c>
      <c r="AZ3210" t="s">
        <v>2807</v>
      </c>
      <c r="BA3210" t="s">
        <v>1767</v>
      </c>
      <c r="BB3210" t="s">
        <v>8353</v>
      </c>
      <c r="BC3210" t="s">
        <v>8354</v>
      </c>
      <c r="BD3210" t="s">
        <v>1756</v>
      </c>
      <c r="BE3210" t="s">
        <v>7333</v>
      </c>
      <c r="BF3210" t="s">
        <v>823</v>
      </c>
    </row>
    <row r="3211" spans="1:58">
      <c r="A3211" t="s">
        <v>829</v>
      </c>
      <c r="B3211">
        <v>6</v>
      </c>
      <c r="C3211">
        <v>0</v>
      </c>
      <c r="D3211">
        <v>11448</v>
      </c>
      <c r="E3211" t="s">
        <v>8350</v>
      </c>
      <c r="F3211">
        <v>53510611</v>
      </c>
      <c r="G3211" t="s">
        <v>2041</v>
      </c>
      <c r="H3211">
        <v>0</v>
      </c>
      <c r="I3211" t="s">
        <v>7382</v>
      </c>
      <c r="J3211">
        <v>80</v>
      </c>
      <c r="K3211">
        <v>12</v>
      </c>
      <c r="M3211" t="s">
        <v>1757</v>
      </c>
      <c r="N3211" t="s">
        <v>1757</v>
      </c>
      <c r="O3211" t="s">
        <v>1756</v>
      </c>
      <c r="P3211" t="s">
        <v>1756</v>
      </c>
      <c r="Q3211" s="387">
        <v>960</v>
      </c>
      <c r="R3211">
        <v>124.80000000000001</v>
      </c>
      <c r="S3211">
        <v>1084.8</v>
      </c>
      <c r="T3211" s="388">
        <v>44593</v>
      </c>
      <c r="U3211">
        <v>0</v>
      </c>
      <c r="V3211" t="s">
        <v>837</v>
      </c>
      <c r="W3211" s="388">
        <v>44615</v>
      </c>
      <c r="X3211">
        <v>177</v>
      </c>
      <c r="Y3211">
        <v>0</v>
      </c>
      <c r="Z3211">
        <v>0</v>
      </c>
      <c r="AA3211" t="s">
        <v>1758</v>
      </c>
      <c r="AB3211" t="s">
        <v>7329</v>
      </c>
      <c r="AD3211" t="s">
        <v>2045</v>
      </c>
      <c r="AE3211" t="s">
        <v>2046</v>
      </c>
      <c r="AI3211" t="s">
        <v>1761</v>
      </c>
      <c r="AL3211" t="s">
        <v>7379</v>
      </c>
      <c r="AM3211">
        <v>6</v>
      </c>
      <c r="AN3211" t="s">
        <v>2851</v>
      </c>
      <c r="AO3211" t="s">
        <v>2852</v>
      </c>
      <c r="AP3211">
        <v>0</v>
      </c>
      <c r="AQ3211" s="388">
        <v>44605</v>
      </c>
      <c r="AS3211" t="s">
        <v>2806</v>
      </c>
      <c r="AT3211" s="388">
        <v>44608</v>
      </c>
      <c r="AU3211" t="s">
        <v>1756</v>
      </c>
      <c r="AV3211" t="s">
        <v>1756</v>
      </c>
      <c r="AZ3211" t="s">
        <v>2807</v>
      </c>
      <c r="BA3211" t="s">
        <v>1767</v>
      </c>
      <c r="BB3211" t="s">
        <v>8355</v>
      </c>
      <c r="BC3211" t="s">
        <v>8356</v>
      </c>
      <c r="BD3211" t="s">
        <v>1756</v>
      </c>
      <c r="BE3211" t="s">
        <v>7333</v>
      </c>
      <c r="BF3211" t="s">
        <v>823</v>
      </c>
    </row>
    <row r="3212" spans="1:58">
      <c r="A3212" t="s">
        <v>829</v>
      </c>
      <c r="B3212">
        <v>6</v>
      </c>
      <c r="C3212">
        <v>0</v>
      </c>
      <c r="D3212">
        <v>11447</v>
      </c>
      <c r="E3212" t="s">
        <v>8357</v>
      </c>
      <c r="F3212">
        <v>53510611</v>
      </c>
      <c r="G3212" t="s">
        <v>2041</v>
      </c>
      <c r="H3212">
        <v>0</v>
      </c>
      <c r="I3212" t="s">
        <v>2052</v>
      </c>
      <c r="J3212">
        <v>75</v>
      </c>
      <c r="K3212">
        <v>11</v>
      </c>
      <c r="L3212" t="s">
        <v>1771</v>
      </c>
      <c r="M3212" t="s">
        <v>1756</v>
      </c>
      <c r="N3212" t="s">
        <v>1756</v>
      </c>
      <c r="O3212" t="s">
        <v>1757</v>
      </c>
      <c r="P3212" t="s">
        <v>1757</v>
      </c>
      <c r="Q3212" s="387">
        <v>825</v>
      </c>
      <c r="R3212">
        <v>107.25</v>
      </c>
      <c r="S3212">
        <v>932.24999999999989</v>
      </c>
      <c r="T3212" s="388">
        <v>44593</v>
      </c>
      <c r="U3212">
        <v>0</v>
      </c>
      <c r="V3212" t="s">
        <v>837</v>
      </c>
      <c r="W3212" s="388">
        <v>44615</v>
      </c>
      <c r="X3212">
        <v>177</v>
      </c>
      <c r="Y3212">
        <v>0</v>
      </c>
      <c r="Z3212">
        <v>0</v>
      </c>
      <c r="AA3212" t="s">
        <v>1758</v>
      </c>
      <c r="AB3212" t="s">
        <v>7329</v>
      </c>
      <c r="AD3212" t="s">
        <v>2045</v>
      </c>
      <c r="AE3212" t="s">
        <v>2046</v>
      </c>
      <c r="AI3212" t="s">
        <v>1761</v>
      </c>
      <c r="AL3212" t="s">
        <v>7444</v>
      </c>
      <c r="AM3212">
        <v>6</v>
      </c>
      <c r="AN3212" t="s">
        <v>7364</v>
      </c>
      <c r="AO3212" t="s">
        <v>7365</v>
      </c>
      <c r="AP3212">
        <v>0</v>
      </c>
      <c r="AQ3212" s="388">
        <v>44605</v>
      </c>
      <c r="AS3212" t="s">
        <v>2806</v>
      </c>
      <c r="AT3212" s="388">
        <v>44608</v>
      </c>
      <c r="AU3212" t="s">
        <v>1756</v>
      </c>
      <c r="AV3212" t="s">
        <v>1756</v>
      </c>
      <c r="AZ3212" t="s">
        <v>2807</v>
      </c>
      <c r="BA3212" t="s">
        <v>1767</v>
      </c>
      <c r="BB3212" t="s">
        <v>8358</v>
      </c>
      <c r="BC3212" t="s">
        <v>8359</v>
      </c>
      <c r="BD3212" t="s">
        <v>1756</v>
      </c>
      <c r="BE3212" t="s">
        <v>7333</v>
      </c>
      <c r="BF3212" t="s">
        <v>823</v>
      </c>
    </row>
    <row r="3213" spans="1:58">
      <c r="A3213" t="s">
        <v>829</v>
      </c>
      <c r="B3213">
        <v>6</v>
      </c>
      <c r="C3213">
        <v>0</v>
      </c>
      <c r="D3213">
        <v>11447</v>
      </c>
      <c r="E3213" t="s">
        <v>8357</v>
      </c>
      <c r="F3213">
        <v>53510611</v>
      </c>
      <c r="G3213" t="s">
        <v>2041</v>
      </c>
      <c r="H3213">
        <v>0</v>
      </c>
      <c r="I3213" t="s">
        <v>2056</v>
      </c>
      <c r="J3213">
        <v>210</v>
      </c>
      <c r="K3213">
        <v>1</v>
      </c>
      <c r="L3213" t="s">
        <v>1755</v>
      </c>
      <c r="M3213" t="s">
        <v>1756</v>
      </c>
      <c r="N3213" t="s">
        <v>1756</v>
      </c>
      <c r="O3213" t="s">
        <v>1757</v>
      </c>
      <c r="P3213" t="s">
        <v>1757</v>
      </c>
      <c r="Q3213" s="387">
        <v>210</v>
      </c>
      <c r="R3213">
        <v>27.3</v>
      </c>
      <c r="S3213">
        <v>237.29999999999998</v>
      </c>
      <c r="T3213" s="388">
        <v>44593</v>
      </c>
      <c r="U3213">
        <v>0</v>
      </c>
      <c r="V3213" t="s">
        <v>837</v>
      </c>
      <c r="W3213" s="388">
        <v>44615</v>
      </c>
      <c r="X3213">
        <v>177</v>
      </c>
      <c r="Y3213">
        <v>0</v>
      </c>
      <c r="Z3213">
        <v>0</v>
      </c>
      <c r="AA3213" t="s">
        <v>1758</v>
      </c>
      <c r="AB3213" t="s">
        <v>7329</v>
      </c>
      <c r="AD3213" t="s">
        <v>2045</v>
      </c>
      <c r="AE3213" t="s">
        <v>2046</v>
      </c>
      <c r="AI3213" t="s">
        <v>1761</v>
      </c>
      <c r="AL3213" t="s">
        <v>7444</v>
      </c>
      <c r="AM3213">
        <v>6</v>
      </c>
      <c r="AN3213" t="s">
        <v>7364</v>
      </c>
      <c r="AO3213" t="s">
        <v>7365</v>
      </c>
      <c r="AP3213">
        <v>0</v>
      </c>
      <c r="AQ3213" s="388">
        <v>44605</v>
      </c>
      <c r="AS3213" t="s">
        <v>2806</v>
      </c>
      <c r="AT3213" s="388">
        <v>44608</v>
      </c>
      <c r="AU3213" t="s">
        <v>1756</v>
      </c>
      <c r="AV3213" t="s">
        <v>1756</v>
      </c>
      <c r="AZ3213" t="s">
        <v>2807</v>
      </c>
      <c r="BA3213" t="s">
        <v>1767</v>
      </c>
      <c r="BB3213" t="s">
        <v>8360</v>
      </c>
      <c r="BC3213" t="s">
        <v>8361</v>
      </c>
      <c r="BD3213" t="s">
        <v>1756</v>
      </c>
      <c r="BE3213" t="s">
        <v>7333</v>
      </c>
      <c r="BF3213" t="s">
        <v>823</v>
      </c>
    </row>
    <row r="3214" spans="1:58">
      <c r="A3214" t="s">
        <v>829</v>
      </c>
      <c r="B3214">
        <v>6</v>
      </c>
      <c r="C3214">
        <v>0</v>
      </c>
      <c r="D3214">
        <v>11447</v>
      </c>
      <c r="E3214" t="s">
        <v>8357</v>
      </c>
      <c r="F3214">
        <v>53510611</v>
      </c>
      <c r="G3214" t="s">
        <v>2041</v>
      </c>
      <c r="H3214">
        <v>0</v>
      </c>
      <c r="I3214" t="s">
        <v>2073</v>
      </c>
      <c r="J3214">
        <v>243.75</v>
      </c>
      <c r="K3214">
        <v>1</v>
      </c>
      <c r="L3214" t="s">
        <v>1755</v>
      </c>
      <c r="M3214" t="s">
        <v>1757</v>
      </c>
      <c r="N3214" t="s">
        <v>1757</v>
      </c>
      <c r="O3214" t="s">
        <v>1756</v>
      </c>
      <c r="P3214" t="s">
        <v>1756</v>
      </c>
      <c r="Q3214" s="387">
        <v>243.75</v>
      </c>
      <c r="R3214">
        <v>31.6875</v>
      </c>
      <c r="S3214">
        <v>275.4375</v>
      </c>
      <c r="T3214" s="388">
        <v>44593</v>
      </c>
      <c r="U3214">
        <v>0</v>
      </c>
      <c r="V3214" t="s">
        <v>837</v>
      </c>
      <c r="W3214" s="388">
        <v>44615</v>
      </c>
      <c r="X3214">
        <v>177</v>
      </c>
      <c r="Y3214">
        <v>0</v>
      </c>
      <c r="Z3214">
        <v>0</v>
      </c>
      <c r="AA3214" t="s">
        <v>1758</v>
      </c>
      <c r="AB3214" t="s">
        <v>7329</v>
      </c>
      <c r="AD3214" t="s">
        <v>2045</v>
      </c>
      <c r="AE3214" t="s">
        <v>2046</v>
      </c>
      <c r="AI3214" t="s">
        <v>1761</v>
      </c>
      <c r="AL3214" t="s">
        <v>7444</v>
      </c>
      <c r="AM3214">
        <v>6</v>
      </c>
      <c r="AN3214" t="s">
        <v>7364</v>
      </c>
      <c r="AO3214" t="s">
        <v>7365</v>
      </c>
      <c r="AP3214">
        <v>0</v>
      </c>
      <c r="AQ3214" s="388">
        <v>44605</v>
      </c>
      <c r="AS3214" t="s">
        <v>2806</v>
      </c>
      <c r="AT3214" s="388">
        <v>44608</v>
      </c>
      <c r="AU3214" t="s">
        <v>1756</v>
      </c>
      <c r="AV3214" t="s">
        <v>1756</v>
      </c>
      <c r="AZ3214" t="s">
        <v>2807</v>
      </c>
      <c r="BA3214" t="s">
        <v>1767</v>
      </c>
      <c r="BB3214" t="s">
        <v>8362</v>
      </c>
      <c r="BC3214" t="s">
        <v>8363</v>
      </c>
      <c r="BD3214" t="s">
        <v>1756</v>
      </c>
      <c r="BE3214" t="s">
        <v>7333</v>
      </c>
      <c r="BF3214" t="s">
        <v>823</v>
      </c>
    </row>
    <row r="3215" spans="1:58">
      <c r="A3215" t="s">
        <v>829</v>
      </c>
      <c r="B3215">
        <v>6</v>
      </c>
      <c r="C3215">
        <v>0</v>
      </c>
      <c r="D3215">
        <v>11447</v>
      </c>
      <c r="E3215" t="s">
        <v>8357</v>
      </c>
      <c r="F3215">
        <v>53510611</v>
      </c>
      <c r="G3215" t="s">
        <v>2041</v>
      </c>
      <c r="H3215">
        <v>0</v>
      </c>
      <c r="I3215" t="s">
        <v>7531</v>
      </c>
      <c r="J3215">
        <v>126.98</v>
      </c>
      <c r="K3215">
        <v>10</v>
      </c>
      <c r="L3215" t="s">
        <v>2063</v>
      </c>
      <c r="M3215" t="s">
        <v>1757</v>
      </c>
      <c r="N3215" t="s">
        <v>1757</v>
      </c>
      <c r="O3215" t="s">
        <v>1756</v>
      </c>
      <c r="P3215" t="s">
        <v>1756</v>
      </c>
      <c r="Q3215" s="387">
        <v>1269.8</v>
      </c>
      <c r="R3215">
        <v>165.07400000000001</v>
      </c>
      <c r="S3215">
        <v>1434.8739999999998</v>
      </c>
      <c r="T3215" s="388">
        <v>44593</v>
      </c>
      <c r="U3215">
        <v>0</v>
      </c>
      <c r="V3215" t="s">
        <v>837</v>
      </c>
      <c r="W3215" s="388">
        <v>44615</v>
      </c>
      <c r="X3215">
        <v>177</v>
      </c>
      <c r="Y3215">
        <v>0</v>
      </c>
      <c r="Z3215">
        <v>0</v>
      </c>
      <c r="AA3215" t="s">
        <v>1758</v>
      </c>
      <c r="AB3215" t="s">
        <v>7329</v>
      </c>
      <c r="AD3215" t="s">
        <v>2045</v>
      </c>
      <c r="AE3215" t="s">
        <v>2046</v>
      </c>
      <c r="AI3215" t="s">
        <v>1761</v>
      </c>
      <c r="AL3215" t="s">
        <v>7444</v>
      </c>
      <c r="AM3215">
        <v>6</v>
      </c>
      <c r="AN3215" t="s">
        <v>7364</v>
      </c>
      <c r="AO3215" t="s">
        <v>7365</v>
      </c>
      <c r="AP3215">
        <v>0</v>
      </c>
      <c r="AQ3215" s="388">
        <v>44605</v>
      </c>
      <c r="AS3215" t="s">
        <v>2806</v>
      </c>
      <c r="AT3215" s="388">
        <v>44608</v>
      </c>
      <c r="AU3215" t="s">
        <v>1756</v>
      </c>
      <c r="AV3215" t="s">
        <v>1756</v>
      </c>
      <c r="AZ3215" t="s">
        <v>2807</v>
      </c>
      <c r="BA3215" t="s">
        <v>1767</v>
      </c>
      <c r="BB3215" t="s">
        <v>8364</v>
      </c>
      <c r="BC3215" t="s">
        <v>8365</v>
      </c>
      <c r="BD3215" t="s">
        <v>1756</v>
      </c>
      <c r="BE3215" t="s">
        <v>7333</v>
      </c>
      <c r="BF3215" t="s">
        <v>823</v>
      </c>
    </row>
    <row r="3216" spans="1:58">
      <c r="A3216" t="s">
        <v>829</v>
      </c>
      <c r="B3216">
        <v>6</v>
      </c>
      <c r="C3216">
        <v>0</v>
      </c>
      <c r="D3216">
        <v>11446</v>
      </c>
      <c r="E3216" t="s">
        <v>8366</v>
      </c>
      <c r="F3216">
        <v>53510611</v>
      </c>
      <c r="G3216" t="s">
        <v>2041</v>
      </c>
      <c r="H3216">
        <v>0</v>
      </c>
      <c r="I3216" t="s">
        <v>2052</v>
      </c>
      <c r="J3216">
        <v>75</v>
      </c>
      <c r="K3216">
        <v>11</v>
      </c>
      <c r="L3216" t="s">
        <v>1771</v>
      </c>
      <c r="M3216" t="s">
        <v>1756</v>
      </c>
      <c r="N3216" t="s">
        <v>1756</v>
      </c>
      <c r="O3216" t="s">
        <v>1757</v>
      </c>
      <c r="P3216" t="s">
        <v>1757</v>
      </c>
      <c r="Q3216" s="387">
        <v>825</v>
      </c>
      <c r="R3216">
        <v>107.25</v>
      </c>
      <c r="S3216">
        <v>932.24999999999989</v>
      </c>
      <c r="T3216" s="388">
        <v>44593</v>
      </c>
      <c r="U3216">
        <v>0</v>
      </c>
      <c r="V3216" t="s">
        <v>837</v>
      </c>
      <c r="W3216" s="388">
        <v>44615</v>
      </c>
      <c r="X3216">
        <v>177</v>
      </c>
      <c r="Y3216">
        <v>0</v>
      </c>
      <c r="Z3216">
        <v>0</v>
      </c>
      <c r="AA3216" t="s">
        <v>1758</v>
      </c>
      <c r="AB3216" t="s">
        <v>7329</v>
      </c>
      <c r="AD3216" t="s">
        <v>2045</v>
      </c>
      <c r="AE3216" t="s">
        <v>2046</v>
      </c>
      <c r="AI3216" t="s">
        <v>1761</v>
      </c>
      <c r="AL3216" t="s">
        <v>8367</v>
      </c>
      <c r="AM3216">
        <v>6</v>
      </c>
      <c r="AN3216" t="s">
        <v>1064</v>
      </c>
      <c r="AO3216" t="s">
        <v>3224</v>
      </c>
      <c r="AP3216">
        <v>0</v>
      </c>
      <c r="AQ3216" s="388">
        <v>44605</v>
      </c>
      <c r="AS3216" t="s">
        <v>2806</v>
      </c>
      <c r="AT3216" s="388">
        <v>44608</v>
      </c>
      <c r="AU3216" t="s">
        <v>1756</v>
      </c>
      <c r="AV3216" t="s">
        <v>1756</v>
      </c>
      <c r="AZ3216" t="s">
        <v>2807</v>
      </c>
      <c r="BA3216" t="s">
        <v>1767</v>
      </c>
      <c r="BB3216" t="s">
        <v>8368</v>
      </c>
      <c r="BC3216" t="s">
        <v>8369</v>
      </c>
      <c r="BD3216" t="s">
        <v>1756</v>
      </c>
      <c r="BE3216" t="s">
        <v>7333</v>
      </c>
      <c r="BF3216" t="s">
        <v>823</v>
      </c>
    </row>
    <row r="3217" spans="1:58">
      <c r="A3217" t="s">
        <v>829</v>
      </c>
      <c r="B3217">
        <v>6</v>
      </c>
      <c r="C3217">
        <v>0</v>
      </c>
      <c r="D3217">
        <v>11446</v>
      </c>
      <c r="E3217" t="s">
        <v>8366</v>
      </c>
      <c r="F3217">
        <v>53510611</v>
      </c>
      <c r="G3217" t="s">
        <v>2041</v>
      </c>
      <c r="H3217">
        <v>0</v>
      </c>
      <c r="I3217" t="s">
        <v>2056</v>
      </c>
      <c r="J3217">
        <v>210</v>
      </c>
      <c r="K3217">
        <v>1</v>
      </c>
      <c r="L3217" t="s">
        <v>1755</v>
      </c>
      <c r="M3217" t="s">
        <v>1756</v>
      </c>
      <c r="N3217" t="s">
        <v>1756</v>
      </c>
      <c r="O3217" t="s">
        <v>1757</v>
      </c>
      <c r="P3217" t="s">
        <v>1757</v>
      </c>
      <c r="Q3217" s="387">
        <v>210</v>
      </c>
      <c r="R3217">
        <v>27.3</v>
      </c>
      <c r="S3217">
        <v>237.29999999999998</v>
      </c>
      <c r="T3217" s="388">
        <v>44593</v>
      </c>
      <c r="U3217">
        <v>0</v>
      </c>
      <c r="V3217" t="s">
        <v>837</v>
      </c>
      <c r="W3217" s="388">
        <v>44615</v>
      </c>
      <c r="X3217">
        <v>177</v>
      </c>
      <c r="Y3217">
        <v>0</v>
      </c>
      <c r="Z3217">
        <v>0</v>
      </c>
      <c r="AA3217" t="s">
        <v>1758</v>
      </c>
      <c r="AB3217" t="s">
        <v>7329</v>
      </c>
      <c r="AD3217" t="s">
        <v>2045</v>
      </c>
      <c r="AE3217" t="s">
        <v>2046</v>
      </c>
      <c r="AI3217" t="s">
        <v>1761</v>
      </c>
      <c r="AL3217" t="s">
        <v>8367</v>
      </c>
      <c r="AM3217">
        <v>6</v>
      </c>
      <c r="AN3217" t="s">
        <v>1064</v>
      </c>
      <c r="AO3217" t="s">
        <v>3224</v>
      </c>
      <c r="AP3217">
        <v>0</v>
      </c>
      <c r="AQ3217" s="388">
        <v>44605</v>
      </c>
      <c r="AS3217" t="s">
        <v>2806</v>
      </c>
      <c r="AT3217" s="388">
        <v>44608</v>
      </c>
      <c r="AU3217" t="s">
        <v>1756</v>
      </c>
      <c r="AV3217" t="s">
        <v>1756</v>
      </c>
      <c r="AZ3217" t="s">
        <v>2807</v>
      </c>
      <c r="BA3217" t="s">
        <v>1767</v>
      </c>
      <c r="BB3217" t="s">
        <v>8370</v>
      </c>
      <c r="BC3217" t="s">
        <v>8371</v>
      </c>
      <c r="BD3217" t="s">
        <v>1756</v>
      </c>
      <c r="BE3217" t="s">
        <v>7333</v>
      </c>
      <c r="BF3217" t="s">
        <v>823</v>
      </c>
    </row>
    <row r="3218" spans="1:58">
      <c r="A3218" t="s">
        <v>829</v>
      </c>
      <c r="B3218">
        <v>6</v>
      </c>
      <c r="C3218">
        <v>0</v>
      </c>
      <c r="D3218">
        <v>11446</v>
      </c>
      <c r="E3218" t="s">
        <v>8366</v>
      </c>
      <c r="F3218">
        <v>53510611</v>
      </c>
      <c r="G3218" t="s">
        <v>2041</v>
      </c>
      <c r="H3218">
        <v>0</v>
      </c>
      <c r="I3218" t="s">
        <v>2073</v>
      </c>
      <c r="J3218">
        <v>243.75</v>
      </c>
      <c r="K3218">
        <v>1</v>
      </c>
      <c r="L3218" t="s">
        <v>1755</v>
      </c>
      <c r="M3218" t="s">
        <v>1757</v>
      </c>
      <c r="N3218" t="s">
        <v>1757</v>
      </c>
      <c r="O3218" t="s">
        <v>1756</v>
      </c>
      <c r="P3218" t="s">
        <v>1756</v>
      </c>
      <c r="Q3218" s="387">
        <v>243.75</v>
      </c>
      <c r="R3218">
        <v>31.6875</v>
      </c>
      <c r="S3218">
        <v>275.4375</v>
      </c>
      <c r="T3218" s="388">
        <v>44593</v>
      </c>
      <c r="U3218">
        <v>0</v>
      </c>
      <c r="V3218" t="s">
        <v>837</v>
      </c>
      <c r="W3218" s="388">
        <v>44615</v>
      </c>
      <c r="X3218">
        <v>177</v>
      </c>
      <c r="Y3218">
        <v>0</v>
      </c>
      <c r="Z3218">
        <v>0</v>
      </c>
      <c r="AA3218" t="s">
        <v>1758</v>
      </c>
      <c r="AB3218" t="s">
        <v>7329</v>
      </c>
      <c r="AD3218" t="s">
        <v>2045</v>
      </c>
      <c r="AE3218" t="s">
        <v>2046</v>
      </c>
      <c r="AI3218" t="s">
        <v>1761</v>
      </c>
      <c r="AL3218" t="s">
        <v>8367</v>
      </c>
      <c r="AM3218">
        <v>6</v>
      </c>
      <c r="AN3218" t="s">
        <v>1064</v>
      </c>
      <c r="AO3218" t="s">
        <v>3224</v>
      </c>
      <c r="AP3218">
        <v>0</v>
      </c>
      <c r="AQ3218" s="388">
        <v>44605</v>
      </c>
      <c r="AS3218" t="s">
        <v>2806</v>
      </c>
      <c r="AT3218" s="388">
        <v>44608</v>
      </c>
      <c r="AU3218" t="s">
        <v>1756</v>
      </c>
      <c r="AV3218" t="s">
        <v>1756</v>
      </c>
      <c r="AZ3218" t="s">
        <v>2807</v>
      </c>
      <c r="BA3218" t="s">
        <v>1767</v>
      </c>
      <c r="BB3218" t="s">
        <v>8372</v>
      </c>
      <c r="BC3218" t="s">
        <v>8373</v>
      </c>
      <c r="BD3218" t="s">
        <v>1756</v>
      </c>
      <c r="BE3218" t="s">
        <v>7333</v>
      </c>
      <c r="BF3218" t="s">
        <v>823</v>
      </c>
    </row>
    <row r="3219" spans="1:58">
      <c r="A3219" t="s">
        <v>829</v>
      </c>
      <c r="B3219">
        <v>6</v>
      </c>
      <c r="C3219">
        <v>0</v>
      </c>
      <c r="D3219">
        <v>11446</v>
      </c>
      <c r="E3219" t="s">
        <v>8366</v>
      </c>
      <c r="F3219">
        <v>53510611</v>
      </c>
      <c r="G3219" t="s">
        <v>2041</v>
      </c>
      <c r="H3219">
        <v>0</v>
      </c>
      <c r="I3219" t="s">
        <v>7531</v>
      </c>
      <c r="J3219">
        <v>126.98</v>
      </c>
      <c r="K3219">
        <v>10</v>
      </c>
      <c r="L3219" t="s">
        <v>2063</v>
      </c>
      <c r="M3219" t="s">
        <v>1757</v>
      </c>
      <c r="N3219" t="s">
        <v>1757</v>
      </c>
      <c r="O3219" t="s">
        <v>1756</v>
      </c>
      <c r="P3219" t="s">
        <v>1756</v>
      </c>
      <c r="Q3219" s="387">
        <v>1269.8</v>
      </c>
      <c r="R3219">
        <v>165.07400000000001</v>
      </c>
      <c r="S3219">
        <v>1434.8739999999998</v>
      </c>
      <c r="T3219" s="388">
        <v>44593</v>
      </c>
      <c r="U3219">
        <v>0</v>
      </c>
      <c r="V3219" t="s">
        <v>837</v>
      </c>
      <c r="W3219" s="388">
        <v>44615</v>
      </c>
      <c r="X3219">
        <v>177</v>
      </c>
      <c r="Y3219">
        <v>0</v>
      </c>
      <c r="Z3219">
        <v>0</v>
      </c>
      <c r="AA3219" t="s">
        <v>1758</v>
      </c>
      <c r="AB3219" t="s">
        <v>7329</v>
      </c>
      <c r="AD3219" t="s">
        <v>2045</v>
      </c>
      <c r="AE3219" t="s">
        <v>2046</v>
      </c>
      <c r="AI3219" t="s">
        <v>1761</v>
      </c>
      <c r="AL3219" t="s">
        <v>8367</v>
      </c>
      <c r="AM3219">
        <v>6</v>
      </c>
      <c r="AN3219" t="s">
        <v>1064</v>
      </c>
      <c r="AO3219" t="s">
        <v>3224</v>
      </c>
      <c r="AP3219">
        <v>0</v>
      </c>
      <c r="AQ3219" s="388">
        <v>44605</v>
      </c>
      <c r="AS3219" t="s">
        <v>2806</v>
      </c>
      <c r="AT3219" s="388">
        <v>44608</v>
      </c>
      <c r="AU3219" t="s">
        <v>1756</v>
      </c>
      <c r="AV3219" t="s">
        <v>1756</v>
      </c>
      <c r="AZ3219" t="s">
        <v>2807</v>
      </c>
      <c r="BA3219" t="s">
        <v>1767</v>
      </c>
      <c r="BB3219" t="s">
        <v>8374</v>
      </c>
      <c r="BC3219" t="s">
        <v>8375</v>
      </c>
      <c r="BD3219" t="s">
        <v>1756</v>
      </c>
      <c r="BE3219" t="s">
        <v>7333</v>
      </c>
      <c r="BF3219" t="s">
        <v>823</v>
      </c>
    </row>
    <row r="3220" spans="1:58">
      <c r="A3220" t="s">
        <v>829</v>
      </c>
      <c r="B3220">
        <v>6</v>
      </c>
      <c r="C3220">
        <v>0</v>
      </c>
      <c r="D3220">
        <v>11445</v>
      </c>
      <c r="E3220" t="s">
        <v>8376</v>
      </c>
      <c r="F3220">
        <v>53510611</v>
      </c>
      <c r="G3220" t="s">
        <v>2041</v>
      </c>
      <c r="H3220">
        <v>0</v>
      </c>
      <c r="I3220" t="s">
        <v>2052</v>
      </c>
      <c r="J3220">
        <v>75</v>
      </c>
      <c r="K3220">
        <v>11</v>
      </c>
      <c r="L3220" t="s">
        <v>1771</v>
      </c>
      <c r="M3220" t="s">
        <v>1756</v>
      </c>
      <c r="N3220" t="s">
        <v>1756</v>
      </c>
      <c r="O3220" t="s">
        <v>1757</v>
      </c>
      <c r="P3220" t="s">
        <v>1757</v>
      </c>
      <c r="Q3220" s="387">
        <v>825</v>
      </c>
      <c r="R3220">
        <v>107.25</v>
      </c>
      <c r="S3220">
        <v>932.24999999999989</v>
      </c>
      <c r="T3220" s="388">
        <v>44593</v>
      </c>
      <c r="U3220">
        <v>0</v>
      </c>
      <c r="V3220" t="s">
        <v>837</v>
      </c>
      <c r="W3220" s="388">
        <v>44615</v>
      </c>
      <c r="X3220">
        <v>177</v>
      </c>
      <c r="Y3220">
        <v>0</v>
      </c>
      <c r="Z3220">
        <v>0</v>
      </c>
      <c r="AA3220" t="s">
        <v>1758</v>
      </c>
      <c r="AB3220" t="s">
        <v>7329</v>
      </c>
      <c r="AD3220" t="s">
        <v>2045</v>
      </c>
      <c r="AE3220" t="s">
        <v>2046</v>
      </c>
      <c r="AI3220" t="s">
        <v>1761</v>
      </c>
      <c r="AL3220" t="s">
        <v>8328</v>
      </c>
      <c r="AM3220">
        <v>6</v>
      </c>
      <c r="AN3220" t="s">
        <v>7561</v>
      </c>
      <c r="AO3220" t="s">
        <v>7562</v>
      </c>
      <c r="AP3220">
        <v>0</v>
      </c>
      <c r="AQ3220" s="388">
        <v>44605</v>
      </c>
      <c r="AS3220" t="s">
        <v>2806</v>
      </c>
      <c r="AT3220" s="388">
        <v>44608</v>
      </c>
      <c r="AU3220" t="s">
        <v>1756</v>
      </c>
      <c r="AV3220" t="s">
        <v>1756</v>
      </c>
      <c r="AZ3220" t="s">
        <v>2807</v>
      </c>
      <c r="BA3220" t="s">
        <v>1767</v>
      </c>
      <c r="BB3220" t="s">
        <v>8377</v>
      </c>
      <c r="BC3220" t="s">
        <v>8378</v>
      </c>
      <c r="BD3220" t="s">
        <v>1756</v>
      </c>
      <c r="BE3220" t="s">
        <v>7333</v>
      </c>
      <c r="BF3220" t="s">
        <v>823</v>
      </c>
    </row>
    <row r="3221" spans="1:58">
      <c r="A3221" t="s">
        <v>829</v>
      </c>
      <c r="B3221">
        <v>6</v>
      </c>
      <c r="C3221">
        <v>0</v>
      </c>
      <c r="D3221">
        <v>11445</v>
      </c>
      <c r="E3221" t="s">
        <v>8376</v>
      </c>
      <c r="F3221">
        <v>53510611</v>
      </c>
      <c r="G3221" t="s">
        <v>2041</v>
      </c>
      <c r="H3221">
        <v>0</v>
      </c>
      <c r="I3221" t="s">
        <v>2056</v>
      </c>
      <c r="J3221">
        <v>210</v>
      </c>
      <c r="K3221">
        <v>1</v>
      </c>
      <c r="L3221" t="s">
        <v>1755</v>
      </c>
      <c r="M3221" t="s">
        <v>1756</v>
      </c>
      <c r="N3221" t="s">
        <v>1756</v>
      </c>
      <c r="O3221" t="s">
        <v>1757</v>
      </c>
      <c r="P3221" t="s">
        <v>1757</v>
      </c>
      <c r="Q3221" s="387">
        <v>210</v>
      </c>
      <c r="R3221">
        <v>27.3</v>
      </c>
      <c r="S3221">
        <v>237.29999999999998</v>
      </c>
      <c r="T3221" s="388">
        <v>44593</v>
      </c>
      <c r="U3221">
        <v>0</v>
      </c>
      <c r="V3221" t="s">
        <v>837</v>
      </c>
      <c r="W3221" s="388">
        <v>44615</v>
      </c>
      <c r="X3221">
        <v>177</v>
      </c>
      <c r="Y3221">
        <v>0</v>
      </c>
      <c r="Z3221">
        <v>0</v>
      </c>
      <c r="AA3221" t="s">
        <v>1758</v>
      </c>
      <c r="AB3221" t="s">
        <v>7329</v>
      </c>
      <c r="AD3221" t="s">
        <v>2045</v>
      </c>
      <c r="AE3221" t="s">
        <v>2046</v>
      </c>
      <c r="AI3221" t="s">
        <v>1761</v>
      </c>
      <c r="AL3221" t="s">
        <v>8328</v>
      </c>
      <c r="AM3221">
        <v>6</v>
      </c>
      <c r="AN3221" t="s">
        <v>7561</v>
      </c>
      <c r="AO3221" t="s">
        <v>7562</v>
      </c>
      <c r="AP3221">
        <v>0</v>
      </c>
      <c r="AQ3221" s="388">
        <v>44605</v>
      </c>
      <c r="AS3221" t="s">
        <v>2806</v>
      </c>
      <c r="AT3221" s="388">
        <v>44608</v>
      </c>
      <c r="AU3221" t="s">
        <v>1756</v>
      </c>
      <c r="AV3221" t="s">
        <v>1756</v>
      </c>
      <c r="AZ3221" t="s">
        <v>2807</v>
      </c>
      <c r="BA3221" t="s">
        <v>1767</v>
      </c>
      <c r="BB3221" t="s">
        <v>8379</v>
      </c>
      <c r="BC3221" t="s">
        <v>8380</v>
      </c>
      <c r="BD3221" t="s">
        <v>1756</v>
      </c>
      <c r="BE3221" t="s">
        <v>7333</v>
      </c>
      <c r="BF3221" t="s">
        <v>823</v>
      </c>
    </row>
    <row r="3222" spans="1:58">
      <c r="A3222" t="s">
        <v>829</v>
      </c>
      <c r="B3222">
        <v>6</v>
      </c>
      <c r="C3222">
        <v>0</v>
      </c>
      <c r="D3222">
        <v>11445</v>
      </c>
      <c r="E3222" t="s">
        <v>8376</v>
      </c>
      <c r="F3222">
        <v>53510611</v>
      </c>
      <c r="G3222" t="s">
        <v>2041</v>
      </c>
      <c r="H3222">
        <v>0</v>
      </c>
      <c r="I3222" t="s">
        <v>2073</v>
      </c>
      <c r="J3222">
        <v>243.75</v>
      </c>
      <c r="K3222">
        <v>1</v>
      </c>
      <c r="L3222" t="s">
        <v>1755</v>
      </c>
      <c r="M3222" t="s">
        <v>1757</v>
      </c>
      <c r="N3222" t="s">
        <v>1757</v>
      </c>
      <c r="O3222" t="s">
        <v>1756</v>
      </c>
      <c r="P3222" t="s">
        <v>1756</v>
      </c>
      <c r="Q3222" s="387">
        <v>243.75</v>
      </c>
      <c r="R3222">
        <v>31.6875</v>
      </c>
      <c r="S3222">
        <v>275.4375</v>
      </c>
      <c r="T3222" s="388">
        <v>44593</v>
      </c>
      <c r="U3222">
        <v>0</v>
      </c>
      <c r="V3222" t="s">
        <v>837</v>
      </c>
      <c r="W3222" s="388">
        <v>44615</v>
      </c>
      <c r="X3222">
        <v>177</v>
      </c>
      <c r="Y3222">
        <v>0</v>
      </c>
      <c r="Z3222">
        <v>0</v>
      </c>
      <c r="AA3222" t="s">
        <v>1758</v>
      </c>
      <c r="AB3222" t="s">
        <v>7329</v>
      </c>
      <c r="AD3222" t="s">
        <v>2045</v>
      </c>
      <c r="AE3222" t="s">
        <v>2046</v>
      </c>
      <c r="AI3222" t="s">
        <v>1761</v>
      </c>
      <c r="AL3222" t="s">
        <v>8328</v>
      </c>
      <c r="AM3222">
        <v>6</v>
      </c>
      <c r="AN3222" t="s">
        <v>7561</v>
      </c>
      <c r="AO3222" t="s">
        <v>7562</v>
      </c>
      <c r="AP3222">
        <v>0</v>
      </c>
      <c r="AQ3222" s="388">
        <v>44605</v>
      </c>
      <c r="AS3222" t="s">
        <v>2806</v>
      </c>
      <c r="AT3222" s="388">
        <v>44608</v>
      </c>
      <c r="AU3222" t="s">
        <v>1756</v>
      </c>
      <c r="AV3222" t="s">
        <v>1756</v>
      </c>
      <c r="AZ3222" t="s">
        <v>2807</v>
      </c>
      <c r="BA3222" t="s">
        <v>1767</v>
      </c>
      <c r="BB3222" t="s">
        <v>8381</v>
      </c>
      <c r="BC3222" t="s">
        <v>8382</v>
      </c>
      <c r="BD3222" t="s">
        <v>1756</v>
      </c>
      <c r="BE3222" t="s">
        <v>7333</v>
      </c>
      <c r="BF3222" t="s">
        <v>823</v>
      </c>
    </row>
    <row r="3223" spans="1:58">
      <c r="A3223" t="s">
        <v>829</v>
      </c>
      <c r="B3223">
        <v>6</v>
      </c>
      <c r="C3223">
        <v>0</v>
      </c>
      <c r="D3223">
        <v>11445</v>
      </c>
      <c r="E3223" t="s">
        <v>8376</v>
      </c>
      <c r="F3223">
        <v>53510611</v>
      </c>
      <c r="G3223" t="s">
        <v>2041</v>
      </c>
      <c r="H3223">
        <v>0</v>
      </c>
      <c r="I3223" t="s">
        <v>7531</v>
      </c>
      <c r="J3223">
        <v>126.98</v>
      </c>
      <c r="K3223">
        <v>10</v>
      </c>
      <c r="L3223" t="s">
        <v>2063</v>
      </c>
      <c r="M3223" t="s">
        <v>1757</v>
      </c>
      <c r="N3223" t="s">
        <v>1757</v>
      </c>
      <c r="O3223" t="s">
        <v>1756</v>
      </c>
      <c r="P3223" t="s">
        <v>1756</v>
      </c>
      <c r="Q3223" s="387">
        <v>1269.8</v>
      </c>
      <c r="R3223">
        <v>165.07400000000001</v>
      </c>
      <c r="S3223">
        <v>1434.8739999999998</v>
      </c>
      <c r="T3223" s="388">
        <v>44593</v>
      </c>
      <c r="U3223">
        <v>0</v>
      </c>
      <c r="V3223" t="s">
        <v>837</v>
      </c>
      <c r="W3223" s="388">
        <v>44615</v>
      </c>
      <c r="X3223">
        <v>177</v>
      </c>
      <c r="Y3223">
        <v>0</v>
      </c>
      <c r="Z3223">
        <v>0</v>
      </c>
      <c r="AA3223" t="s">
        <v>1758</v>
      </c>
      <c r="AB3223" t="s">
        <v>7329</v>
      </c>
      <c r="AD3223" t="s">
        <v>2045</v>
      </c>
      <c r="AE3223" t="s">
        <v>2046</v>
      </c>
      <c r="AI3223" t="s">
        <v>1761</v>
      </c>
      <c r="AL3223" t="s">
        <v>8328</v>
      </c>
      <c r="AM3223">
        <v>6</v>
      </c>
      <c r="AN3223" t="s">
        <v>7561</v>
      </c>
      <c r="AO3223" t="s">
        <v>7562</v>
      </c>
      <c r="AP3223">
        <v>0</v>
      </c>
      <c r="AQ3223" s="388">
        <v>44605</v>
      </c>
      <c r="AS3223" t="s">
        <v>2806</v>
      </c>
      <c r="AT3223" s="388">
        <v>44608</v>
      </c>
      <c r="AU3223" t="s">
        <v>1756</v>
      </c>
      <c r="AV3223" t="s">
        <v>1756</v>
      </c>
      <c r="AZ3223" t="s">
        <v>2807</v>
      </c>
      <c r="BA3223" t="s">
        <v>1767</v>
      </c>
      <c r="BB3223" t="s">
        <v>8383</v>
      </c>
      <c r="BC3223" t="s">
        <v>8384</v>
      </c>
      <c r="BD3223" t="s">
        <v>1756</v>
      </c>
      <c r="BE3223" t="s">
        <v>7333</v>
      </c>
      <c r="BF3223" t="s">
        <v>823</v>
      </c>
    </row>
    <row r="3224" spans="1:58">
      <c r="A3224" t="s">
        <v>829</v>
      </c>
      <c r="B3224">
        <v>6</v>
      </c>
      <c r="C3224">
        <v>0</v>
      </c>
      <c r="D3224">
        <v>11443</v>
      </c>
      <c r="E3224" t="s">
        <v>8385</v>
      </c>
      <c r="F3224">
        <v>53510611</v>
      </c>
      <c r="G3224" t="s">
        <v>2041</v>
      </c>
      <c r="H3224">
        <v>0</v>
      </c>
      <c r="I3224" t="s">
        <v>2052</v>
      </c>
      <c r="J3224">
        <v>75</v>
      </c>
      <c r="K3224">
        <v>12</v>
      </c>
      <c r="L3224" t="s">
        <v>1771</v>
      </c>
      <c r="M3224" t="s">
        <v>1756</v>
      </c>
      <c r="N3224" t="s">
        <v>1756</v>
      </c>
      <c r="O3224" t="s">
        <v>2053</v>
      </c>
      <c r="P3224" t="s">
        <v>1757</v>
      </c>
      <c r="Q3224" s="387">
        <v>900</v>
      </c>
      <c r="R3224">
        <v>117</v>
      </c>
      <c r="S3224">
        <v>1016.9999999999999</v>
      </c>
      <c r="T3224" s="388">
        <v>44592</v>
      </c>
      <c r="U3224">
        <v>0</v>
      </c>
      <c r="V3224" t="s">
        <v>837</v>
      </c>
      <c r="W3224" s="388">
        <v>44615</v>
      </c>
      <c r="X3224">
        <v>177</v>
      </c>
      <c r="Y3224">
        <v>0</v>
      </c>
      <c r="Z3224">
        <v>0</v>
      </c>
      <c r="AA3224" t="s">
        <v>1758</v>
      </c>
      <c r="AB3224" t="s">
        <v>7329</v>
      </c>
      <c r="AD3224" t="s">
        <v>2045</v>
      </c>
      <c r="AE3224" t="s">
        <v>2046</v>
      </c>
      <c r="AI3224" t="s">
        <v>1761</v>
      </c>
      <c r="AL3224" t="s">
        <v>8386</v>
      </c>
      <c r="AM3224">
        <v>6</v>
      </c>
      <c r="AN3224" t="s">
        <v>7364</v>
      </c>
      <c r="AO3224" t="s">
        <v>7365</v>
      </c>
      <c r="AP3224">
        <v>0</v>
      </c>
      <c r="AQ3224" s="388">
        <v>44605</v>
      </c>
      <c r="AS3224" t="s">
        <v>2806</v>
      </c>
      <c r="AT3224" s="388">
        <v>44608</v>
      </c>
      <c r="AU3224" t="s">
        <v>1756</v>
      </c>
      <c r="AV3224" t="s">
        <v>1756</v>
      </c>
      <c r="AZ3224" t="s">
        <v>2807</v>
      </c>
      <c r="BA3224" t="s">
        <v>1767</v>
      </c>
      <c r="BB3224" t="s">
        <v>8387</v>
      </c>
      <c r="BC3224" t="s">
        <v>8388</v>
      </c>
      <c r="BD3224" t="s">
        <v>1756</v>
      </c>
      <c r="BE3224" t="s">
        <v>7333</v>
      </c>
      <c r="BF3224" t="s">
        <v>823</v>
      </c>
    </row>
    <row r="3225" spans="1:58">
      <c r="A3225" t="s">
        <v>829</v>
      </c>
      <c r="B3225">
        <v>6</v>
      </c>
      <c r="C3225">
        <v>0</v>
      </c>
      <c r="D3225">
        <v>11443</v>
      </c>
      <c r="E3225" t="s">
        <v>8385</v>
      </c>
      <c r="F3225">
        <v>53510611</v>
      </c>
      <c r="G3225" t="s">
        <v>2041</v>
      </c>
      <c r="H3225">
        <v>0</v>
      </c>
      <c r="I3225" t="s">
        <v>2052</v>
      </c>
      <c r="J3225">
        <v>75</v>
      </c>
      <c r="K3225">
        <v>11</v>
      </c>
      <c r="L3225" t="s">
        <v>1771</v>
      </c>
      <c r="M3225" t="s">
        <v>1756</v>
      </c>
      <c r="N3225" t="s">
        <v>1756</v>
      </c>
      <c r="O3225" t="s">
        <v>1757</v>
      </c>
      <c r="P3225" t="s">
        <v>1757</v>
      </c>
      <c r="Q3225" s="387">
        <v>825</v>
      </c>
      <c r="R3225">
        <v>107.25</v>
      </c>
      <c r="S3225">
        <v>932.24999999999989</v>
      </c>
      <c r="T3225" s="388">
        <v>44592</v>
      </c>
      <c r="U3225">
        <v>0</v>
      </c>
      <c r="V3225" t="s">
        <v>837</v>
      </c>
      <c r="W3225" s="388">
        <v>44615</v>
      </c>
      <c r="X3225">
        <v>177</v>
      </c>
      <c r="Y3225">
        <v>0</v>
      </c>
      <c r="Z3225">
        <v>0</v>
      </c>
      <c r="AA3225" t="s">
        <v>1758</v>
      </c>
      <c r="AB3225" t="s">
        <v>7329</v>
      </c>
      <c r="AD3225" t="s">
        <v>2045</v>
      </c>
      <c r="AE3225" t="s">
        <v>2046</v>
      </c>
      <c r="AI3225" t="s">
        <v>1761</v>
      </c>
      <c r="AL3225" t="s">
        <v>8386</v>
      </c>
      <c r="AM3225">
        <v>6</v>
      </c>
      <c r="AN3225" t="s">
        <v>7364</v>
      </c>
      <c r="AO3225" t="s">
        <v>7365</v>
      </c>
      <c r="AP3225">
        <v>0</v>
      </c>
      <c r="AQ3225" s="388">
        <v>44605</v>
      </c>
      <c r="AS3225" t="s">
        <v>2806</v>
      </c>
      <c r="AT3225" s="388">
        <v>44608</v>
      </c>
      <c r="AU3225" t="s">
        <v>1756</v>
      </c>
      <c r="AV3225" t="s">
        <v>1756</v>
      </c>
      <c r="AZ3225" t="s">
        <v>2807</v>
      </c>
      <c r="BA3225" t="s">
        <v>1767</v>
      </c>
      <c r="BB3225" t="s">
        <v>8389</v>
      </c>
      <c r="BC3225" t="s">
        <v>8390</v>
      </c>
      <c r="BD3225" t="s">
        <v>1756</v>
      </c>
      <c r="BE3225" t="s">
        <v>7333</v>
      </c>
      <c r="BF3225" t="s">
        <v>823</v>
      </c>
    </row>
    <row r="3226" spans="1:58">
      <c r="A3226" t="s">
        <v>829</v>
      </c>
      <c r="B3226">
        <v>6</v>
      </c>
      <c r="C3226">
        <v>0</v>
      </c>
      <c r="D3226">
        <v>11443</v>
      </c>
      <c r="E3226" t="s">
        <v>8385</v>
      </c>
      <c r="F3226">
        <v>53510611</v>
      </c>
      <c r="G3226" t="s">
        <v>2041</v>
      </c>
      <c r="H3226">
        <v>0</v>
      </c>
      <c r="I3226" t="s">
        <v>2056</v>
      </c>
      <c r="J3226">
        <v>210</v>
      </c>
      <c r="K3226">
        <v>2</v>
      </c>
      <c r="L3226" t="s">
        <v>1755</v>
      </c>
      <c r="M3226" t="s">
        <v>1756</v>
      </c>
      <c r="N3226" t="s">
        <v>1756</v>
      </c>
      <c r="P3226" t="s">
        <v>1757</v>
      </c>
      <c r="Q3226" s="387">
        <v>420</v>
      </c>
      <c r="R3226">
        <v>54.6</v>
      </c>
      <c r="S3226">
        <v>474.59999999999997</v>
      </c>
      <c r="T3226" s="388">
        <v>44592</v>
      </c>
      <c r="U3226">
        <v>0</v>
      </c>
      <c r="V3226" t="s">
        <v>837</v>
      </c>
      <c r="W3226" s="388">
        <v>44615</v>
      </c>
      <c r="X3226">
        <v>177</v>
      </c>
      <c r="Y3226">
        <v>0</v>
      </c>
      <c r="Z3226">
        <v>0</v>
      </c>
      <c r="AA3226" t="s">
        <v>1758</v>
      </c>
      <c r="AB3226" t="s">
        <v>7329</v>
      </c>
      <c r="AD3226" t="s">
        <v>2045</v>
      </c>
      <c r="AE3226" t="s">
        <v>2046</v>
      </c>
      <c r="AI3226" t="s">
        <v>1761</v>
      </c>
      <c r="AL3226" t="s">
        <v>8386</v>
      </c>
      <c r="AM3226">
        <v>6</v>
      </c>
      <c r="AN3226" t="s">
        <v>7364</v>
      </c>
      <c r="AO3226" t="s">
        <v>7365</v>
      </c>
      <c r="AP3226">
        <v>0</v>
      </c>
      <c r="AQ3226" s="388">
        <v>44605</v>
      </c>
      <c r="AS3226" t="s">
        <v>2806</v>
      </c>
      <c r="AT3226" s="388">
        <v>44608</v>
      </c>
      <c r="AU3226" t="s">
        <v>1756</v>
      </c>
      <c r="AV3226" t="s">
        <v>1756</v>
      </c>
      <c r="AZ3226" t="s">
        <v>2807</v>
      </c>
      <c r="BA3226" t="s">
        <v>1767</v>
      </c>
      <c r="BB3226" t="s">
        <v>8391</v>
      </c>
      <c r="BC3226" t="s">
        <v>8392</v>
      </c>
      <c r="BD3226" t="s">
        <v>1756</v>
      </c>
      <c r="BE3226" t="s">
        <v>7333</v>
      </c>
      <c r="BF3226" t="s">
        <v>823</v>
      </c>
    </row>
    <row r="3227" spans="1:58">
      <c r="A3227" t="s">
        <v>829</v>
      </c>
      <c r="B3227">
        <v>6</v>
      </c>
      <c r="C3227">
        <v>0</v>
      </c>
      <c r="D3227">
        <v>11443</v>
      </c>
      <c r="E3227" t="s">
        <v>8385</v>
      </c>
      <c r="F3227">
        <v>53510611</v>
      </c>
      <c r="G3227" t="s">
        <v>2041</v>
      </c>
      <c r="H3227">
        <v>0</v>
      </c>
      <c r="I3227" t="s">
        <v>7382</v>
      </c>
      <c r="J3227">
        <v>80</v>
      </c>
      <c r="K3227">
        <v>12</v>
      </c>
      <c r="M3227" t="s">
        <v>1757</v>
      </c>
      <c r="N3227" t="s">
        <v>1757</v>
      </c>
      <c r="O3227" t="s">
        <v>1756</v>
      </c>
      <c r="P3227" t="s">
        <v>1756</v>
      </c>
      <c r="Q3227" s="387">
        <v>960</v>
      </c>
      <c r="R3227">
        <v>124.80000000000001</v>
      </c>
      <c r="S3227">
        <v>1084.8</v>
      </c>
      <c r="T3227" s="388">
        <v>44592</v>
      </c>
      <c r="U3227">
        <v>0</v>
      </c>
      <c r="V3227" t="s">
        <v>837</v>
      </c>
      <c r="W3227" s="388">
        <v>44615</v>
      </c>
      <c r="X3227">
        <v>177</v>
      </c>
      <c r="Y3227">
        <v>0</v>
      </c>
      <c r="Z3227">
        <v>0</v>
      </c>
      <c r="AA3227" t="s">
        <v>1758</v>
      </c>
      <c r="AB3227" t="s">
        <v>7329</v>
      </c>
      <c r="AD3227" t="s">
        <v>2045</v>
      </c>
      <c r="AE3227" t="s">
        <v>2046</v>
      </c>
      <c r="AI3227" t="s">
        <v>1761</v>
      </c>
      <c r="AL3227" t="s">
        <v>8386</v>
      </c>
      <c r="AM3227">
        <v>6</v>
      </c>
      <c r="AN3227" t="s">
        <v>7364</v>
      </c>
      <c r="AO3227" t="s">
        <v>7365</v>
      </c>
      <c r="AP3227">
        <v>0</v>
      </c>
      <c r="AQ3227" s="388">
        <v>44605</v>
      </c>
      <c r="AS3227" t="s">
        <v>2806</v>
      </c>
      <c r="AT3227" s="388">
        <v>44608</v>
      </c>
      <c r="AU3227" t="s">
        <v>1756</v>
      </c>
      <c r="AV3227" t="s">
        <v>1756</v>
      </c>
      <c r="AZ3227" t="s">
        <v>2807</v>
      </c>
      <c r="BA3227" t="s">
        <v>1767</v>
      </c>
      <c r="BB3227" t="s">
        <v>8393</v>
      </c>
      <c r="BC3227" t="s">
        <v>8394</v>
      </c>
      <c r="BD3227" t="s">
        <v>1756</v>
      </c>
      <c r="BE3227" t="s">
        <v>7333</v>
      </c>
      <c r="BF3227" t="s">
        <v>823</v>
      </c>
    </row>
    <row r="3228" spans="1:58">
      <c r="A3228" t="s">
        <v>829</v>
      </c>
      <c r="B3228">
        <v>6</v>
      </c>
      <c r="C3228">
        <v>0</v>
      </c>
      <c r="D3228">
        <v>11443</v>
      </c>
      <c r="E3228" t="s">
        <v>8385</v>
      </c>
      <c r="F3228">
        <v>53510611</v>
      </c>
      <c r="G3228" t="s">
        <v>2041</v>
      </c>
      <c r="H3228">
        <v>0</v>
      </c>
      <c r="I3228" t="s">
        <v>2073</v>
      </c>
      <c r="J3228">
        <v>243.75</v>
      </c>
      <c r="K3228">
        <v>1</v>
      </c>
      <c r="L3228" t="s">
        <v>1755</v>
      </c>
      <c r="M3228" t="s">
        <v>1757</v>
      </c>
      <c r="N3228" t="s">
        <v>1757</v>
      </c>
      <c r="O3228" t="s">
        <v>1756</v>
      </c>
      <c r="P3228" t="s">
        <v>1756</v>
      </c>
      <c r="Q3228" s="387">
        <v>243.75</v>
      </c>
      <c r="R3228">
        <v>31.6875</v>
      </c>
      <c r="S3228">
        <v>275.4375</v>
      </c>
      <c r="T3228" s="388">
        <v>44592</v>
      </c>
      <c r="U3228">
        <v>0</v>
      </c>
      <c r="V3228" t="s">
        <v>837</v>
      </c>
      <c r="W3228" s="388">
        <v>44615</v>
      </c>
      <c r="X3228">
        <v>177</v>
      </c>
      <c r="Y3228">
        <v>0</v>
      </c>
      <c r="Z3228">
        <v>0</v>
      </c>
      <c r="AA3228" t="s">
        <v>1758</v>
      </c>
      <c r="AB3228" t="s">
        <v>7329</v>
      </c>
      <c r="AD3228" t="s">
        <v>2045</v>
      </c>
      <c r="AE3228" t="s">
        <v>2046</v>
      </c>
      <c r="AI3228" t="s">
        <v>1761</v>
      </c>
      <c r="AL3228" t="s">
        <v>8386</v>
      </c>
      <c r="AM3228">
        <v>6</v>
      </c>
      <c r="AN3228" t="s">
        <v>7364</v>
      </c>
      <c r="AO3228" t="s">
        <v>7365</v>
      </c>
      <c r="AP3228">
        <v>0</v>
      </c>
      <c r="AQ3228" s="388">
        <v>44605</v>
      </c>
      <c r="AS3228" t="s">
        <v>2806</v>
      </c>
      <c r="AT3228" s="388">
        <v>44608</v>
      </c>
      <c r="AU3228" t="s">
        <v>1756</v>
      </c>
      <c r="AV3228" t="s">
        <v>1756</v>
      </c>
      <c r="AZ3228" t="s">
        <v>2807</v>
      </c>
      <c r="BA3228" t="s">
        <v>1767</v>
      </c>
      <c r="BB3228" t="s">
        <v>8395</v>
      </c>
      <c r="BC3228" t="s">
        <v>8396</v>
      </c>
      <c r="BD3228" t="s">
        <v>1756</v>
      </c>
      <c r="BE3228" t="s">
        <v>7333</v>
      </c>
      <c r="BF3228" t="s">
        <v>823</v>
      </c>
    </row>
    <row r="3229" spans="1:58">
      <c r="A3229" t="s">
        <v>829</v>
      </c>
      <c r="B3229">
        <v>6</v>
      </c>
      <c r="C3229">
        <v>0</v>
      </c>
      <c r="D3229">
        <v>11443</v>
      </c>
      <c r="E3229" t="s">
        <v>8385</v>
      </c>
      <c r="F3229">
        <v>53510611</v>
      </c>
      <c r="G3229" t="s">
        <v>2041</v>
      </c>
      <c r="H3229">
        <v>0</v>
      </c>
      <c r="I3229" t="s">
        <v>7531</v>
      </c>
      <c r="J3229">
        <v>126.98</v>
      </c>
      <c r="K3229">
        <v>10</v>
      </c>
      <c r="L3229" t="s">
        <v>2063</v>
      </c>
      <c r="M3229" t="s">
        <v>1757</v>
      </c>
      <c r="N3229" t="s">
        <v>1757</v>
      </c>
      <c r="O3229" t="s">
        <v>1756</v>
      </c>
      <c r="P3229" t="s">
        <v>1756</v>
      </c>
      <c r="Q3229" s="387">
        <v>1269.8</v>
      </c>
      <c r="R3229">
        <v>165.07400000000001</v>
      </c>
      <c r="S3229">
        <v>1434.8739999999998</v>
      </c>
      <c r="T3229" s="388">
        <v>44592</v>
      </c>
      <c r="U3229">
        <v>0</v>
      </c>
      <c r="V3229" t="s">
        <v>837</v>
      </c>
      <c r="W3229" s="388">
        <v>44615</v>
      </c>
      <c r="X3229">
        <v>177</v>
      </c>
      <c r="Y3229">
        <v>0</v>
      </c>
      <c r="Z3229">
        <v>0</v>
      </c>
      <c r="AA3229" t="s">
        <v>1758</v>
      </c>
      <c r="AB3229" t="s">
        <v>7329</v>
      </c>
      <c r="AD3229" t="s">
        <v>2045</v>
      </c>
      <c r="AE3229" t="s">
        <v>2046</v>
      </c>
      <c r="AI3229" t="s">
        <v>1761</v>
      </c>
      <c r="AL3229" t="s">
        <v>8386</v>
      </c>
      <c r="AM3229">
        <v>6</v>
      </c>
      <c r="AN3229" t="s">
        <v>7364</v>
      </c>
      <c r="AO3229" t="s">
        <v>7365</v>
      </c>
      <c r="AP3229">
        <v>0</v>
      </c>
      <c r="AQ3229" s="388">
        <v>44605</v>
      </c>
      <c r="AS3229" t="s">
        <v>2806</v>
      </c>
      <c r="AT3229" s="388">
        <v>44608</v>
      </c>
      <c r="AU3229" t="s">
        <v>1756</v>
      </c>
      <c r="AV3229" t="s">
        <v>1756</v>
      </c>
      <c r="AZ3229" t="s">
        <v>2807</v>
      </c>
      <c r="BA3229" t="s">
        <v>1767</v>
      </c>
      <c r="BB3229" t="s">
        <v>8397</v>
      </c>
      <c r="BC3229" t="s">
        <v>8398</v>
      </c>
      <c r="BD3229" t="s">
        <v>1756</v>
      </c>
      <c r="BE3229" t="s">
        <v>7333</v>
      </c>
      <c r="BF3229" t="s">
        <v>823</v>
      </c>
    </row>
    <row r="3230" spans="1:58">
      <c r="A3230" t="s">
        <v>829</v>
      </c>
      <c r="B3230">
        <v>6</v>
      </c>
      <c r="C3230">
        <v>0</v>
      </c>
      <c r="D3230">
        <v>11442</v>
      </c>
      <c r="E3230" t="s">
        <v>8399</v>
      </c>
      <c r="F3230">
        <v>53510611</v>
      </c>
      <c r="G3230" t="s">
        <v>2041</v>
      </c>
      <c r="H3230">
        <v>0</v>
      </c>
      <c r="I3230" t="s">
        <v>2052</v>
      </c>
      <c r="J3230">
        <v>75</v>
      </c>
      <c r="K3230">
        <v>11</v>
      </c>
      <c r="L3230" t="s">
        <v>1771</v>
      </c>
      <c r="M3230" t="s">
        <v>1756</v>
      </c>
      <c r="N3230" t="s">
        <v>1756</v>
      </c>
      <c r="O3230" t="s">
        <v>1757</v>
      </c>
      <c r="P3230" t="s">
        <v>1757</v>
      </c>
      <c r="Q3230" s="387">
        <v>825</v>
      </c>
      <c r="R3230">
        <v>107.25</v>
      </c>
      <c r="S3230">
        <v>932.24999999999989</v>
      </c>
      <c r="T3230" s="388">
        <v>44592</v>
      </c>
      <c r="U3230">
        <v>0</v>
      </c>
      <c r="V3230" t="s">
        <v>837</v>
      </c>
      <c r="W3230" s="388">
        <v>44615</v>
      </c>
      <c r="X3230">
        <v>177</v>
      </c>
      <c r="Y3230">
        <v>0</v>
      </c>
      <c r="Z3230">
        <v>0</v>
      </c>
      <c r="AA3230" t="s">
        <v>1758</v>
      </c>
      <c r="AB3230" t="s">
        <v>7329</v>
      </c>
      <c r="AD3230" t="s">
        <v>2045</v>
      </c>
      <c r="AE3230" t="s">
        <v>2046</v>
      </c>
      <c r="AI3230" t="s">
        <v>1761</v>
      </c>
      <c r="AL3230" t="s">
        <v>8386</v>
      </c>
      <c r="AM3230">
        <v>6</v>
      </c>
      <c r="AN3230" t="s">
        <v>1064</v>
      </c>
      <c r="AO3230" t="s">
        <v>3224</v>
      </c>
      <c r="AP3230">
        <v>0</v>
      </c>
      <c r="AQ3230" s="388">
        <v>44605</v>
      </c>
      <c r="AS3230" t="s">
        <v>2806</v>
      </c>
      <c r="AT3230" s="388">
        <v>44608</v>
      </c>
      <c r="AU3230" t="s">
        <v>1756</v>
      </c>
      <c r="AV3230" t="s">
        <v>1756</v>
      </c>
      <c r="AZ3230" t="s">
        <v>2807</v>
      </c>
      <c r="BA3230" t="s">
        <v>1767</v>
      </c>
      <c r="BB3230" t="s">
        <v>8400</v>
      </c>
      <c r="BC3230" t="s">
        <v>8401</v>
      </c>
      <c r="BD3230" t="s">
        <v>1756</v>
      </c>
      <c r="BE3230" t="s">
        <v>7333</v>
      </c>
      <c r="BF3230" t="s">
        <v>823</v>
      </c>
    </row>
    <row r="3231" spans="1:58">
      <c r="A3231" t="s">
        <v>829</v>
      </c>
      <c r="B3231">
        <v>6</v>
      </c>
      <c r="C3231">
        <v>0</v>
      </c>
      <c r="D3231">
        <v>11442</v>
      </c>
      <c r="E3231" t="s">
        <v>8399</v>
      </c>
      <c r="F3231">
        <v>53510611</v>
      </c>
      <c r="G3231" t="s">
        <v>2041</v>
      </c>
      <c r="H3231">
        <v>0</v>
      </c>
      <c r="I3231" t="s">
        <v>2056</v>
      </c>
      <c r="J3231">
        <v>210</v>
      </c>
      <c r="K3231">
        <v>1</v>
      </c>
      <c r="L3231" t="s">
        <v>1755</v>
      </c>
      <c r="M3231" t="s">
        <v>1756</v>
      </c>
      <c r="N3231" t="s">
        <v>1756</v>
      </c>
      <c r="O3231" t="s">
        <v>1757</v>
      </c>
      <c r="P3231" t="s">
        <v>1757</v>
      </c>
      <c r="Q3231" s="387">
        <v>210</v>
      </c>
      <c r="R3231">
        <v>27.3</v>
      </c>
      <c r="S3231">
        <v>237.29999999999998</v>
      </c>
      <c r="T3231" s="388">
        <v>44592</v>
      </c>
      <c r="U3231">
        <v>0</v>
      </c>
      <c r="V3231" t="s">
        <v>837</v>
      </c>
      <c r="W3231" s="388">
        <v>44615</v>
      </c>
      <c r="X3231">
        <v>177</v>
      </c>
      <c r="Y3231">
        <v>0</v>
      </c>
      <c r="Z3231">
        <v>0</v>
      </c>
      <c r="AA3231" t="s">
        <v>1758</v>
      </c>
      <c r="AB3231" t="s">
        <v>7329</v>
      </c>
      <c r="AD3231" t="s">
        <v>2045</v>
      </c>
      <c r="AE3231" t="s">
        <v>2046</v>
      </c>
      <c r="AI3231" t="s">
        <v>1761</v>
      </c>
      <c r="AL3231" t="s">
        <v>8386</v>
      </c>
      <c r="AM3231">
        <v>6</v>
      </c>
      <c r="AN3231" t="s">
        <v>1064</v>
      </c>
      <c r="AO3231" t="s">
        <v>3224</v>
      </c>
      <c r="AP3231">
        <v>0</v>
      </c>
      <c r="AQ3231" s="388">
        <v>44605</v>
      </c>
      <c r="AS3231" t="s">
        <v>2806</v>
      </c>
      <c r="AT3231" s="388">
        <v>44608</v>
      </c>
      <c r="AU3231" t="s">
        <v>1756</v>
      </c>
      <c r="AV3231" t="s">
        <v>1756</v>
      </c>
      <c r="AZ3231" t="s">
        <v>2807</v>
      </c>
      <c r="BA3231" t="s">
        <v>1767</v>
      </c>
      <c r="BB3231" t="s">
        <v>8402</v>
      </c>
      <c r="BC3231" t="s">
        <v>8403</v>
      </c>
      <c r="BD3231" t="s">
        <v>1756</v>
      </c>
      <c r="BE3231" t="s">
        <v>7333</v>
      </c>
      <c r="BF3231" t="s">
        <v>823</v>
      </c>
    </row>
    <row r="3232" spans="1:58">
      <c r="A3232" t="s">
        <v>829</v>
      </c>
      <c r="B3232">
        <v>6</v>
      </c>
      <c r="C3232">
        <v>0</v>
      </c>
      <c r="D3232">
        <v>11442</v>
      </c>
      <c r="E3232" t="s">
        <v>8399</v>
      </c>
      <c r="F3232">
        <v>53510611</v>
      </c>
      <c r="G3232" t="s">
        <v>2041</v>
      </c>
      <c r="H3232">
        <v>0</v>
      </c>
      <c r="I3232" t="s">
        <v>2073</v>
      </c>
      <c r="J3232">
        <v>243.75</v>
      </c>
      <c r="K3232">
        <v>1</v>
      </c>
      <c r="L3232" t="s">
        <v>1755</v>
      </c>
      <c r="M3232" t="s">
        <v>1757</v>
      </c>
      <c r="N3232" t="s">
        <v>1757</v>
      </c>
      <c r="O3232" t="s">
        <v>1756</v>
      </c>
      <c r="P3232" t="s">
        <v>1756</v>
      </c>
      <c r="Q3232" s="387">
        <v>243.75</v>
      </c>
      <c r="R3232">
        <v>31.6875</v>
      </c>
      <c r="S3232">
        <v>275.4375</v>
      </c>
      <c r="T3232" s="388">
        <v>44592</v>
      </c>
      <c r="U3232">
        <v>0</v>
      </c>
      <c r="V3232" t="s">
        <v>837</v>
      </c>
      <c r="W3232" s="388">
        <v>44615</v>
      </c>
      <c r="X3232">
        <v>177</v>
      </c>
      <c r="Y3232">
        <v>0</v>
      </c>
      <c r="Z3232">
        <v>0</v>
      </c>
      <c r="AA3232" t="s">
        <v>1758</v>
      </c>
      <c r="AB3232" t="s">
        <v>7329</v>
      </c>
      <c r="AD3232" t="s">
        <v>2045</v>
      </c>
      <c r="AE3232" t="s">
        <v>2046</v>
      </c>
      <c r="AI3232" t="s">
        <v>1761</v>
      </c>
      <c r="AL3232" t="s">
        <v>8386</v>
      </c>
      <c r="AM3232">
        <v>6</v>
      </c>
      <c r="AN3232" t="s">
        <v>1064</v>
      </c>
      <c r="AO3232" t="s">
        <v>3224</v>
      </c>
      <c r="AP3232">
        <v>0</v>
      </c>
      <c r="AQ3232" s="388">
        <v>44605</v>
      </c>
      <c r="AS3232" t="s">
        <v>2806</v>
      </c>
      <c r="AT3232" s="388">
        <v>44608</v>
      </c>
      <c r="AU3232" t="s">
        <v>1756</v>
      </c>
      <c r="AV3232" t="s">
        <v>1756</v>
      </c>
      <c r="AZ3232" t="s">
        <v>2807</v>
      </c>
      <c r="BA3232" t="s">
        <v>1767</v>
      </c>
      <c r="BB3232" t="s">
        <v>8404</v>
      </c>
      <c r="BC3232" t="s">
        <v>8405</v>
      </c>
      <c r="BD3232" t="s">
        <v>1756</v>
      </c>
      <c r="BE3232" t="s">
        <v>7333</v>
      </c>
      <c r="BF3232" t="s">
        <v>823</v>
      </c>
    </row>
    <row r="3233" spans="1:58">
      <c r="A3233" t="s">
        <v>829</v>
      </c>
      <c r="B3233">
        <v>6</v>
      </c>
      <c r="C3233">
        <v>0</v>
      </c>
      <c r="D3233">
        <v>11442</v>
      </c>
      <c r="E3233" t="s">
        <v>8399</v>
      </c>
      <c r="F3233">
        <v>53510611</v>
      </c>
      <c r="G3233" t="s">
        <v>2041</v>
      </c>
      <c r="H3233">
        <v>0</v>
      </c>
      <c r="I3233" t="s">
        <v>7531</v>
      </c>
      <c r="J3233">
        <v>126.98</v>
      </c>
      <c r="K3233">
        <v>10</v>
      </c>
      <c r="L3233" t="s">
        <v>2063</v>
      </c>
      <c r="M3233" t="s">
        <v>1757</v>
      </c>
      <c r="N3233" t="s">
        <v>1757</v>
      </c>
      <c r="O3233" t="s">
        <v>1756</v>
      </c>
      <c r="P3233" t="s">
        <v>1756</v>
      </c>
      <c r="Q3233" s="387">
        <v>1269.8</v>
      </c>
      <c r="R3233">
        <v>165.07400000000001</v>
      </c>
      <c r="S3233">
        <v>1434.8739999999998</v>
      </c>
      <c r="T3233" s="388">
        <v>44592</v>
      </c>
      <c r="U3233">
        <v>0</v>
      </c>
      <c r="V3233" t="s">
        <v>837</v>
      </c>
      <c r="W3233" s="388">
        <v>44615</v>
      </c>
      <c r="X3233">
        <v>177</v>
      </c>
      <c r="Y3233">
        <v>0</v>
      </c>
      <c r="Z3233">
        <v>0</v>
      </c>
      <c r="AA3233" t="s">
        <v>1758</v>
      </c>
      <c r="AB3233" t="s">
        <v>7329</v>
      </c>
      <c r="AD3233" t="s">
        <v>2045</v>
      </c>
      <c r="AE3233" t="s">
        <v>2046</v>
      </c>
      <c r="AI3233" t="s">
        <v>1761</v>
      </c>
      <c r="AL3233" t="s">
        <v>8386</v>
      </c>
      <c r="AM3233">
        <v>6</v>
      </c>
      <c r="AN3233" t="s">
        <v>1064</v>
      </c>
      <c r="AO3233" t="s">
        <v>3224</v>
      </c>
      <c r="AP3233">
        <v>0</v>
      </c>
      <c r="AQ3233" s="388">
        <v>44605</v>
      </c>
      <c r="AS3233" t="s">
        <v>2806</v>
      </c>
      <c r="AT3233" s="388">
        <v>44608</v>
      </c>
      <c r="AU3233" t="s">
        <v>1756</v>
      </c>
      <c r="AV3233" t="s">
        <v>1756</v>
      </c>
      <c r="AZ3233" t="s">
        <v>2807</v>
      </c>
      <c r="BA3233" t="s">
        <v>1767</v>
      </c>
      <c r="BB3233" t="s">
        <v>8406</v>
      </c>
      <c r="BC3233" t="s">
        <v>8407</v>
      </c>
      <c r="BD3233" t="s">
        <v>1756</v>
      </c>
      <c r="BE3233" t="s">
        <v>7333</v>
      </c>
      <c r="BF3233" t="s">
        <v>823</v>
      </c>
    </row>
    <row r="3234" spans="1:58">
      <c r="A3234" t="s">
        <v>829</v>
      </c>
      <c r="B3234">
        <v>6</v>
      </c>
      <c r="C3234">
        <v>0</v>
      </c>
      <c r="D3234">
        <v>11439</v>
      </c>
      <c r="E3234" t="s">
        <v>8408</v>
      </c>
      <c r="F3234">
        <v>53510611</v>
      </c>
      <c r="G3234" t="s">
        <v>2041</v>
      </c>
      <c r="H3234">
        <v>0</v>
      </c>
      <c r="I3234" t="s">
        <v>2052</v>
      </c>
      <c r="J3234">
        <v>75</v>
      </c>
      <c r="K3234">
        <v>5</v>
      </c>
      <c r="L3234" t="s">
        <v>1771</v>
      </c>
      <c r="M3234" t="s">
        <v>1756</v>
      </c>
      <c r="N3234" t="s">
        <v>1756</v>
      </c>
      <c r="O3234" t="s">
        <v>1757</v>
      </c>
      <c r="P3234" t="s">
        <v>1757</v>
      </c>
      <c r="Q3234" s="387">
        <v>375</v>
      </c>
      <c r="R3234">
        <v>48.75</v>
      </c>
      <c r="S3234">
        <v>423.74999999999994</v>
      </c>
      <c r="T3234" s="388">
        <v>44591</v>
      </c>
      <c r="U3234">
        <v>0</v>
      </c>
      <c r="V3234" t="s">
        <v>837</v>
      </c>
      <c r="W3234" s="388">
        <v>44615</v>
      </c>
      <c r="X3234">
        <v>177</v>
      </c>
      <c r="Y3234">
        <v>0</v>
      </c>
      <c r="Z3234">
        <v>0</v>
      </c>
      <c r="AA3234" t="s">
        <v>1758</v>
      </c>
      <c r="AB3234" t="s">
        <v>7329</v>
      </c>
      <c r="AD3234" t="s">
        <v>2045</v>
      </c>
      <c r="AE3234" t="s">
        <v>2046</v>
      </c>
      <c r="AI3234" t="s">
        <v>1761</v>
      </c>
      <c r="AL3234" t="s">
        <v>8409</v>
      </c>
      <c r="AM3234">
        <v>6</v>
      </c>
      <c r="AN3234" t="s">
        <v>8278</v>
      </c>
      <c r="AO3234" t="s">
        <v>8198</v>
      </c>
      <c r="AP3234">
        <v>0</v>
      </c>
      <c r="AQ3234" s="388">
        <v>44596</v>
      </c>
      <c r="AS3234" t="s">
        <v>1765</v>
      </c>
      <c r="AT3234" s="388">
        <v>44597</v>
      </c>
      <c r="AU3234" t="s">
        <v>1756</v>
      </c>
      <c r="AV3234" t="s">
        <v>1756</v>
      </c>
      <c r="AZ3234" t="s">
        <v>1766</v>
      </c>
      <c r="BA3234" t="s">
        <v>1767</v>
      </c>
      <c r="BB3234" t="s">
        <v>8410</v>
      </c>
      <c r="BC3234" t="s">
        <v>8411</v>
      </c>
      <c r="BD3234" t="s">
        <v>1756</v>
      </c>
      <c r="BE3234" t="s">
        <v>7333</v>
      </c>
      <c r="BF3234" t="s">
        <v>823</v>
      </c>
    </row>
    <row r="3235" spans="1:58">
      <c r="A3235" t="s">
        <v>829</v>
      </c>
      <c r="B3235">
        <v>6</v>
      </c>
      <c r="C3235">
        <v>0</v>
      </c>
      <c r="D3235">
        <v>11439</v>
      </c>
      <c r="E3235" t="s">
        <v>8408</v>
      </c>
      <c r="F3235">
        <v>53510611</v>
      </c>
      <c r="G3235" t="s">
        <v>2041</v>
      </c>
      <c r="H3235">
        <v>0</v>
      </c>
      <c r="I3235" t="s">
        <v>2073</v>
      </c>
      <c r="J3235">
        <v>243.75</v>
      </c>
      <c r="K3235">
        <v>1</v>
      </c>
      <c r="L3235" t="s">
        <v>1755</v>
      </c>
      <c r="M3235" t="s">
        <v>1757</v>
      </c>
      <c r="N3235" t="s">
        <v>1757</v>
      </c>
      <c r="O3235" t="s">
        <v>1756</v>
      </c>
      <c r="P3235" t="s">
        <v>1756</v>
      </c>
      <c r="Q3235" s="387">
        <v>243.75</v>
      </c>
      <c r="R3235">
        <v>31.6875</v>
      </c>
      <c r="S3235">
        <v>275.4375</v>
      </c>
      <c r="T3235" s="388">
        <v>44591</v>
      </c>
      <c r="U3235">
        <v>0</v>
      </c>
      <c r="V3235" t="s">
        <v>837</v>
      </c>
      <c r="W3235" s="388">
        <v>44615</v>
      </c>
      <c r="X3235">
        <v>177</v>
      </c>
      <c r="Y3235">
        <v>0</v>
      </c>
      <c r="Z3235">
        <v>0</v>
      </c>
      <c r="AA3235" t="s">
        <v>1758</v>
      </c>
      <c r="AB3235" t="s">
        <v>7329</v>
      </c>
      <c r="AD3235" t="s">
        <v>2045</v>
      </c>
      <c r="AE3235" t="s">
        <v>2046</v>
      </c>
      <c r="AI3235" t="s">
        <v>1761</v>
      </c>
      <c r="AL3235" t="s">
        <v>8409</v>
      </c>
      <c r="AM3235">
        <v>6</v>
      </c>
      <c r="AN3235" t="s">
        <v>8278</v>
      </c>
      <c r="AO3235" t="s">
        <v>8198</v>
      </c>
      <c r="AP3235">
        <v>0</v>
      </c>
      <c r="AQ3235" s="388">
        <v>44596</v>
      </c>
      <c r="AS3235" t="s">
        <v>1765</v>
      </c>
      <c r="AT3235" s="388">
        <v>44597</v>
      </c>
      <c r="AU3235" t="s">
        <v>1756</v>
      </c>
      <c r="AV3235" t="s">
        <v>1756</v>
      </c>
      <c r="AZ3235" t="s">
        <v>1766</v>
      </c>
      <c r="BA3235" t="s">
        <v>1767</v>
      </c>
      <c r="BB3235" t="s">
        <v>8412</v>
      </c>
      <c r="BC3235" t="s">
        <v>8413</v>
      </c>
      <c r="BD3235" t="s">
        <v>1756</v>
      </c>
      <c r="BE3235" t="s">
        <v>7333</v>
      </c>
      <c r="BF3235" t="s">
        <v>823</v>
      </c>
    </row>
    <row r="3236" spans="1:58">
      <c r="A3236" t="s">
        <v>829</v>
      </c>
      <c r="B3236">
        <v>6</v>
      </c>
      <c r="C3236">
        <v>0</v>
      </c>
      <c r="D3236">
        <v>11439</v>
      </c>
      <c r="E3236" t="s">
        <v>8408</v>
      </c>
      <c r="F3236">
        <v>53510611</v>
      </c>
      <c r="G3236" t="s">
        <v>2041</v>
      </c>
      <c r="H3236">
        <v>0</v>
      </c>
      <c r="I3236" t="s">
        <v>2247</v>
      </c>
      <c r="J3236">
        <v>131.47999999999999</v>
      </c>
      <c r="K3236">
        <v>4</v>
      </c>
      <c r="L3236" t="s">
        <v>2063</v>
      </c>
      <c r="M3236" t="s">
        <v>2248</v>
      </c>
      <c r="N3236" t="s">
        <v>1757</v>
      </c>
      <c r="O3236" t="s">
        <v>1756</v>
      </c>
      <c r="P3236" t="s">
        <v>1756</v>
      </c>
      <c r="Q3236" s="387">
        <v>525.91999999999996</v>
      </c>
      <c r="R3236">
        <v>68.369599999999991</v>
      </c>
      <c r="S3236">
        <v>594.28959999999995</v>
      </c>
      <c r="T3236" s="388">
        <v>44591</v>
      </c>
      <c r="U3236">
        <v>0</v>
      </c>
      <c r="V3236" t="s">
        <v>837</v>
      </c>
      <c r="W3236" s="388">
        <v>44615</v>
      </c>
      <c r="X3236">
        <v>177</v>
      </c>
      <c r="Y3236">
        <v>0</v>
      </c>
      <c r="Z3236">
        <v>0</v>
      </c>
      <c r="AA3236" t="s">
        <v>1758</v>
      </c>
      <c r="AB3236" t="s">
        <v>7329</v>
      </c>
      <c r="AD3236" t="s">
        <v>2045</v>
      </c>
      <c r="AE3236" t="s">
        <v>2046</v>
      </c>
      <c r="AI3236" t="s">
        <v>1761</v>
      </c>
      <c r="AL3236" t="s">
        <v>8409</v>
      </c>
      <c r="AM3236">
        <v>6</v>
      </c>
      <c r="AN3236" t="s">
        <v>8278</v>
      </c>
      <c r="AO3236" t="s">
        <v>8198</v>
      </c>
      <c r="AP3236">
        <v>0</v>
      </c>
      <c r="AQ3236" s="388">
        <v>44596</v>
      </c>
      <c r="AS3236" t="s">
        <v>1765</v>
      </c>
      <c r="AT3236" s="388">
        <v>44597</v>
      </c>
      <c r="AU3236" t="s">
        <v>1756</v>
      </c>
      <c r="AV3236" t="s">
        <v>1756</v>
      </c>
      <c r="AZ3236" t="s">
        <v>1766</v>
      </c>
      <c r="BA3236" t="s">
        <v>1767</v>
      </c>
      <c r="BB3236" t="s">
        <v>8414</v>
      </c>
      <c r="BC3236" t="s">
        <v>8415</v>
      </c>
      <c r="BD3236" t="s">
        <v>1756</v>
      </c>
      <c r="BE3236" t="s">
        <v>7333</v>
      </c>
      <c r="BF3236" t="s">
        <v>823</v>
      </c>
    </row>
    <row r="3237" spans="1:58">
      <c r="A3237" t="s">
        <v>829</v>
      </c>
      <c r="B3237">
        <v>6</v>
      </c>
      <c r="C3237">
        <v>0</v>
      </c>
      <c r="D3237">
        <v>11438</v>
      </c>
      <c r="E3237" t="s">
        <v>8416</v>
      </c>
      <c r="F3237">
        <v>53510611</v>
      </c>
      <c r="G3237" t="s">
        <v>2041</v>
      </c>
      <c r="H3237">
        <v>0</v>
      </c>
      <c r="I3237" t="s">
        <v>2052</v>
      </c>
      <c r="J3237">
        <v>75</v>
      </c>
      <c r="K3237">
        <v>12</v>
      </c>
      <c r="L3237" t="s">
        <v>1771</v>
      </c>
      <c r="M3237" t="s">
        <v>1756</v>
      </c>
      <c r="N3237" t="s">
        <v>1756</v>
      </c>
      <c r="O3237" t="s">
        <v>2053</v>
      </c>
      <c r="P3237" t="s">
        <v>1757</v>
      </c>
      <c r="Q3237" s="387">
        <v>900</v>
      </c>
      <c r="R3237">
        <v>117</v>
      </c>
      <c r="S3237">
        <v>1016.9999999999999</v>
      </c>
      <c r="T3237" s="388">
        <v>44591</v>
      </c>
      <c r="U3237">
        <v>0</v>
      </c>
      <c r="V3237" t="s">
        <v>837</v>
      </c>
      <c r="W3237" s="388">
        <v>44615</v>
      </c>
      <c r="X3237">
        <v>177</v>
      </c>
      <c r="Y3237">
        <v>0</v>
      </c>
      <c r="Z3237">
        <v>0</v>
      </c>
      <c r="AA3237" t="s">
        <v>1758</v>
      </c>
      <c r="AB3237" t="s">
        <v>7329</v>
      </c>
      <c r="AD3237" t="s">
        <v>2045</v>
      </c>
      <c r="AE3237" t="s">
        <v>2046</v>
      </c>
      <c r="AI3237" t="s">
        <v>1761</v>
      </c>
      <c r="AL3237" t="s">
        <v>8417</v>
      </c>
      <c r="AM3237">
        <v>6</v>
      </c>
      <c r="AN3237" t="s">
        <v>7364</v>
      </c>
      <c r="AO3237" t="s">
        <v>7365</v>
      </c>
      <c r="AP3237">
        <v>0</v>
      </c>
      <c r="AQ3237" s="388">
        <v>44596</v>
      </c>
      <c r="AS3237" t="s">
        <v>1765</v>
      </c>
      <c r="AT3237" s="388">
        <v>44597</v>
      </c>
      <c r="AU3237" t="s">
        <v>1756</v>
      </c>
      <c r="AV3237" t="s">
        <v>1756</v>
      </c>
      <c r="AZ3237" t="s">
        <v>1766</v>
      </c>
      <c r="BA3237" t="s">
        <v>1767</v>
      </c>
      <c r="BB3237" t="s">
        <v>8418</v>
      </c>
      <c r="BC3237" t="s">
        <v>8419</v>
      </c>
      <c r="BD3237" t="s">
        <v>1756</v>
      </c>
      <c r="BE3237" t="s">
        <v>7333</v>
      </c>
      <c r="BF3237" t="s">
        <v>823</v>
      </c>
    </row>
    <row r="3238" spans="1:58">
      <c r="A3238" t="s">
        <v>829</v>
      </c>
      <c r="B3238">
        <v>6</v>
      </c>
      <c r="C3238">
        <v>0</v>
      </c>
      <c r="D3238">
        <v>11438</v>
      </c>
      <c r="E3238" t="s">
        <v>8416</v>
      </c>
      <c r="F3238">
        <v>53510611</v>
      </c>
      <c r="G3238" t="s">
        <v>2041</v>
      </c>
      <c r="H3238">
        <v>0</v>
      </c>
      <c r="I3238" t="s">
        <v>2052</v>
      </c>
      <c r="J3238">
        <v>75</v>
      </c>
      <c r="K3238">
        <v>11</v>
      </c>
      <c r="L3238" t="s">
        <v>1771</v>
      </c>
      <c r="M3238" t="s">
        <v>1756</v>
      </c>
      <c r="N3238" t="s">
        <v>1756</v>
      </c>
      <c r="O3238" t="s">
        <v>1757</v>
      </c>
      <c r="P3238" t="s">
        <v>1757</v>
      </c>
      <c r="Q3238" s="387">
        <v>825</v>
      </c>
      <c r="R3238">
        <v>107.25</v>
      </c>
      <c r="S3238">
        <v>932.24999999999989</v>
      </c>
      <c r="T3238" s="388">
        <v>44591</v>
      </c>
      <c r="U3238">
        <v>0</v>
      </c>
      <c r="V3238" t="s">
        <v>837</v>
      </c>
      <c r="W3238" s="388">
        <v>44615</v>
      </c>
      <c r="X3238">
        <v>177</v>
      </c>
      <c r="Y3238">
        <v>0</v>
      </c>
      <c r="Z3238">
        <v>0</v>
      </c>
      <c r="AA3238" t="s">
        <v>1758</v>
      </c>
      <c r="AB3238" t="s">
        <v>7329</v>
      </c>
      <c r="AD3238" t="s">
        <v>2045</v>
      </c>
      <c r="AE3238" t="s">
        <v>2046</v>
      </c>
      <c r="AI3238" t="s">
        <v>1761</v>
      </c>
      <c r="AL3238" t="s">
        <v>8417</v>
      </c>
      <c r="AM3238">
        <v>6</v>
      </c>
      <c r="AN3238" t="s">
        <v>7364</v>
      </c>
      <c r="AO3238" t="s">
        <v>7365</v>
      </c>
      <c r="AP3238">
        <v>0</v>
      </c>
      <c r="AQ3238" s="388">
        <v>44596</v>
      </c>
      <c r="AS3238" t="s">
        <v>1765</v>
      </c>
      <c r="AT3238" s="388">
        <v>44597</v>
      </c>
      <c r="AU3238" t="s">
        <v>1756</v>
      </c>
      <c r="AV3238" t="s">
        <v>1756</v>
      </c>
      <c r="AZ3238" t="s">
        <v>1766</v>
      </c>
      <c r="BA3238" t="s">
        <v>1767</v>
      </c>
      <c r="BB3238" t="s">
        <v>8420</v>
      </c>
      <c r="BC3238" t="s">
        <v>8421</v>
      </c>
      <c r="BD3238" t="s">
        <v>1756</v>
      </c>
      <c r="BE3238" t="s">
        <v>7333</v>
      </c>
      <c r="BF3238" t="s">
        <v>823</v>
      </c>
    </row>
    <row r="3239" spans="1:58">
      <c r="A3239" t="s">
        <v>829</v>
      </c>
      <c r="B3239">
        <v>6</v>
      </c>
      <c r="C3239">
        <v>0</v>
      </c>
      <c r="D3239">
        <v>11438</v>
      </c>
      <c r="E3239" t="s">
        <v>8416</v>
      </c>
      <c r="F3239">
        <v>53510611</v>
      </c>
      <c r="G3239" t="s">
        <v>2041</v>
      </c>
      <c r="H3239">
        <v>0</v>
      </c>
      <c r="I3239" t="s">
        <v>2056</v>
      </c>
      <c r="J3239">
        <v>210</v>
      </c>
      <c r="K3239">
        <v>2</v>
      </c>
      <c r="L3239" t="s">
        <v>1755</v>
      </c>
      <c r="M3239" t="s">
        <v>1756</v>
      </c>
      <c r="N3239" t="s">
        <v>1756</v>
      </c>
      <c r="P3239" t="s">
        <v>1757</v>
      </c>
      <c r="Q3239" s="387">
        <v>420</v>
      </c>
      <c r="R3239">
        <v>54.6</v>
      </c>
      <c r="S3239">
        <v>474.59999999999997</v>
      </c>
      <c r="T3239" s="388">
        <v>44591</v>
      </c>
      <c r="U3239">
        <v>0</v>
      </c>
      <c r="V3239" t="s">
        <v>837</v>
      </c>
      <c r="W3239" s="388">
        <v>44615</v>
      </c>
      <c r="X3239">
        <v>177</v>
      </c>
      <c r="Y3239">
        <v>0</v>
      </c>
      <c r="Z3239">
        <v>0</v>
      </c>
      <c r="AA3239" t="s">
        <v>1758</v>
      </c>
      <c r="AB3239" t="s">
        <v>7329</v>
      </c>
      <c r="AD3239" t="s">
        <v>2045</v>
      </c>
      <c r="AE3239" t="s">
        <v>2046</v>
      </c>
      <c r="AI3239" t="s">
        <v>1761</v>
      </c>
      <c r="AL3239" t="s">
        <v>8417</v>
      </c>
      <c r="AM3239">
        <v>6</v>
      </c>
      <c r="AN3239" t="s">
        <v>7364</v>
      </c>
      <c r="AO3239" t="s">
        <v>7365</v>
      </c>
      <c r="AP3239">
        <v>0</v>
      </c>
      <c r="AQ3239" s="388">
        <v>44596</v>
      </c>
      <c r="AS3239" t="s">
        <v>1765</v>
      </c>
      <c r="AT3239" s="388">
        <v>44597</v>
      </c>
      <c r="AU3239" t="s">
        <v>1756</v>
      </c>
      <c r="AV3239" t="s">
        <v>1756</v>
      </c>
      <c r="AZ3239" t="s">
        <v>1766</v>
      </c>
      <c r="BA3239" t="s">
        <v>1767</v>
      </c>
      <c r="BB3239" t="s">
        <v>8422</v>
      </c>
      <c r="BC3239" t="s">
        <v>8423</v>
      </c>
      <c r="BD3239" t="s">
        <v>1756</v>
      </c>
      <c r="BE3239" t="s">
        <v>7333</v>
      </c>
      <c r="BF3239" t="s">
        <v>823</v>
      </c>
    </row>
    <row r="3240" spans="1:58">
      <c r="A3240" t="s">
        <v>829</v>
      </c>
      <c r="B3240">
        <v>6</v>
      </c>
      <c r="C3240">
        <v>0</v>
      </c>
      <c r="D3240">
        <v>11438</v>
      </c>
      <c r="E3240" t="s">
        <v>8416</v>
      </c>
      <c r="F3240">
        <v>53510611</v>
      </c>
      <c r="G3240" t="s">
        <v>2041</v>
      </c>
      <c r="H3240">
        <v>0</v>
      </c>
      <c r="I3240" t="s">
        <v>7382</v>
      </c>
      <c r="J3240">
        <v>80</v>
      </c>
      <c r="K3240">
        <v>12</v>
      </c>
      <c r="M3240" t="s">
        <v>1757</v>
      </c>
      <c r="N3240" t="s">
        <v>1757</v>
      </c>
      <c r="O3240" t="s">
        <v>1756</v>
      </c>
      <c r="P3240" t="s">
        <v>1756</v>
      </c>
      <c r="Q3240" s="387">
        <v>960</v>
      </c>
      <c r="R3240">
        <v>124.80000000000001</v>
      </c>
      <c r="S3240">
        <v>1084.8</v>
      </c>
      <c r="T3240" s="388">
        <v>44591</v>
      </c>
      <c r="U3240">
        <v>0</v>
      </c>
      <c r="V3240" t="s">
        <v>837</v>
      </c>
      <c r="W3240" s="388">
        <v>44615</v>
      </c>
      <c r="X3240">
        <v>177</v>
      </c>
      <c r="Y3240">
        <v>0</v>
      </c>
      <c r="Z3240">
        <v>0</v>
      </c>
      <c r="AA3240" t="s">
        <v>1758</v>
      </c>
      <c r="AB3240" t="s">
        <v>7329</v>
      </c>
      <c r="AD3240" t="s">
        <v>2045</v>
      </c>
      <c r="AE3240" t="s">
        <v>2046</v>
      </c>
      <c r="AI3240" t="s">
        <v>1761</v>
      </c>
      <c r="AL3240" t="s">
        <v>8417</v>
      </c>
      <c r="AM3240">
        <v>6</v>
      </c>
      <c r="AN3240" t="s">
        <v>7364</v>
      </c>
      <c r="AO3240" t="s">
        <v>7365</v>
      </c>
      <c r="AP3240">
        <v>0</v>
      </c>
      <c r="AQ3240" s="388">
        <v>44596</v>
      </c>
      <c r="AS3240" t="s">
        <v>1765</v>
      </c>
      <c r="AT3240" s="388">
        <v>44597</v>
      </c>
      <c r="AU3240" t="s">
        <v>1756</v>
      </c>
      <c r="AV3240" t="s">
        <v>1756</v>
      </c>
      <c r="AZ3240" t="s">
        <v>1766</v>
      </c>
      <c r="BA3240" t="s">
        <v>1767</v>
      </c>
      <c r="BB3240" t="s">
        <v>8424</v>
      </c>
      <c r="BC3240" t="s">
        <v>8425</v>
      </c>
      <c r="BD3240" t="s">
        <v>1756</v>
      </c>
      <c r="BE3240" t="s">
        <v>7333</v>
      </c>
      <c r="BF3240" t="s">
        <v>823</v>
      </c>
    </row>
    <row r="3241" spans="1:58">
      <c r="A3241" t="s">
        <v>829</v>
      </c>
      <c r="B3241">
        <v>6</v>
      </c>
      <c r="C3241">
        <v>0</v>
      </c>
      <c r="D3241">
        <v>11438</v>
      </c>
      <c r="E3241" t="s">
        <v>8416</v>
      </c>
      <c r="F3241">
        <v>53510611</v>
      </c>
      <c r="G3241" t="s">
        <v>2041</v>
      </c>
      <c r="H3241">
        <v>0</v>
      </c>
      <c r="I3241" t="s">
        <v>2073</v>
      </c>
      <c r="J3241">
        <v>243.75</v>
      </c>
      <c r="K3241">
        <v>1</v>
      </c>
      <c r="L3241" t="s">
        <v>1755</v>
      </c>
      <c r="M3241" t="s">
        <v>1757</v>
      </c>
      <c r="N3241" t="s">
        <v>1757</v>
      </c>
      <c r="O3241" t="s">
        <v>1756</v>
      </c>
      <c r="P3241" t="s">
        <v>1756</v>
      </c>
      <c r="Q3241" s="387">
        <v>243.75</v>
      </c>
      <c r="R3241">
        <v>31.6875</v>
      </c>
      <c r="S3241">
        <v>275.4375</v>
      </c>
      <c r="T3241" s="388">
        <v>44591</v>
      </c>
      <c r="U3241">
        <v>0</v>
      </c>
      <c r="V3241" t="s">
        <v>837</v>
      </c>
      <c r="W3241" s="388">
        <v>44615</v>
      </c>
      <c r="X3241">
        <v>177</v>
      </c>
      <c r="Y3241">
        <v>0</v>
      </c>
      <c r="Z3241">
        <v>0</v>
      </c>
      <c r="AA3241" t="s">
        <v>1758</v>
      </c>
      <c r="AB3241" t="s">
        <v>7329</v>
      </c>
      <c r="AD3241" t="s">
        <v>2045</v>
      </c>
      <c r="AE3241" t="s">
        <v>2046</v>
      </c>
      <c r="AI3241" t="s">
        <v>1761</v>
      </c>
      <c r="AL3241" t="s">
        <v>8417</v>
      </c>
      <c r="AM3241">
        <v>6</v>
      </c>
      <c r="AN3241" t="s">
        <v>7364</v>
      </c>
      <c r="AO3241" t="s">
        <v>7365</v>
      </c>
      <c r="AP3241">
        <v>0</v>
      </c>
      <c r="AQ3241" s="388">
        <v>44596</v>
      </c>
      <c r="AS3241" t="s">
        <v>1765</v>
      </c>
      <c r="AT3241" s="388">
        <v>44597</v>
      </c>
      <c r="AU3241" t="s">
        <v>1756</v>
      </c>
      <c r="AV3241" t="s">
        <v>1756</v>
      </c>
      <c r="AZ3241" t="s">
        <v>1766</v>
      </c>
      <c r="BA3241" t="s">
        <v>1767</v>
      </c>
      <c r="BB3241" t="s">
        <v>8426</v>
      </c>
      <c r="BC3241" t="s">
        <v>8427</v>
      </c>
      <c r="BD3241" t="s">
        <v>1756</v>
      </c>
      <c r="BE3241" t="s">
        <v>7333</v>
      </c>
      <c r="BF3241" t="s">
        <v>823</v>
      </c>
    </row>
    <row r="3242" spans="1:58">
      <c r="A3242" t="s">
        <v>829</v>
      </c>
      <c r="B3242">
        <v>6</v>
      </c>
      <c r="C3242">
        <v>0</v>
      </c>
      <c r="D3242">
        <v>11438</v>
      </c>
      <c r="E3242" t="s">
        <v>8416</v>
      </c>
      <c r="F3242">
        <v>53510611</v>
      </c>
      <c r="G3242" t="s">
        <v>2041</v>
      </c>
      <c r="H3242">
        <v>0</v>
      </c>
      <c r="I3242" t="s">
        <v>7531</v>
      </c>
      <c r="J3242">
        <v>126.98</v>
      </c>
      <c r="K3242">
        <v>10</v>
      </c>
      <c r="L3242" t="s">
        <v>2063</v>
      </c>
      <c r="M3242" t="s">
        <v>1757</v>
      </c>
      <c r="N3242" t="s">
        <v>1757</v>
      </c>
      <c r="O3242" t="s">
        <v>1756</v>
      </c>
      <c r="P3242" t="s">
        <v>1756</v>
      </c>
      <c r="Q3242" s="387">
        <v>1269.8</v>
      </c>
      <c r="R3242">
        <v>165.07400000000001</v>
      </c>
      <c r="S3242">
        <v>1434.8739999999998</v>
      </c>
      <c r="T3242" s="388">
        <v>44591</v>
      </c>
      <c r="U3242">
        <v>0</v>
      </c>
      <c r="V3242" t="s">
        <v>837</v>
      </c>
      <c r="W3242" s="388">
        <v>44615</v>
      </c>
      <c r="X3242">
        <v>177</v>
      </c>
      <c r="Y3242">
        <v>0</v>
      </c>
      <c r="Z3242">
        <v>0</v>
      </c>
      <c r="AA3242" t="s">
        <v>1758</v>
      </c>
      <c r="AB3242" t="s">
        <v>7329</v>
      </c>
      <c r="AD3242" t="s">
        <v>2045</v>
      </c>
      <c r="AE3242" t="s">
        <v>2046</v>
      </c>
      <c r="AI3242" t="s">
        <v>1761</v>
      </c>
      <c r="AL3242" t="s">
        <v>8417</v>
      </c>
      <c r="AM3242">
        <v>6</v>
      </c>
      <c r="AN3242" t="s">
        <v>7364</v>
      </c>
      <c r="AO3242" t="s">
        <v>7365</v>
      </c>
      <c r="AP3242">
        <v>0</v>
      </c>
      <c r="AQ3242" s="388">
        <v>44596</v>
      </c>
      <c r="AS3242" t="s">
        <v>1765</v>
      </c>
      <c r="AT3242" s="388">
        <v>44597</v>
      </c>
      <c r="AU3242" t="s">
        <v>1756</v>
      </c>
      <c r="AV3242" t="s">
        <v>1756</v>
      </c>
      <c r="AZ3242" t="s">
        <v>1766</v>
      </c>
      <c r="BA3242" t="s">
        <v>1767</v>
      </c>
      <c r="BB3242" t="s">
        <v>8428</v>
      </c>
      <c r="BC3242" t="s">
        <v>8429</v>
      </c>
      <c r="BD3242" t="s">
        <v>1756</v>
      </c>
      <c r="BE3242" t="s">
        <v>7333</v>
      </c>
      <c r="BF3242" t="s">
        <v>823</v>
      </c>
    </row>
    <row r="3243" spans="1:58">
      <c r="A3243" t="s">
        <v>829</v>
      </c>
      <c r="B3243">
        <v>6</v>
      </c>
      <c r="C3243">
        <v>0</v>
      </c>
      <c r="D3243">
        <v>11437</v>
      </c>
      <c r="E3243" t="s">
        <v>8430</v>
      </c>
      <c r="F3243">
        <v>53510611</v>
      </c>
      <c r="G3243" t="s">
        <v>2041</v>
      </c>
      <c r="H3243">
        <v>0</v>
      </c>
      <c r="I3243" t="s">
        <v>2052</v>
      </c>
      <c r="J3243">
        <v>75</v>
      </c>
      <c r="K3243">
        <v>9</v>
      </c>
      <c r="L3243" t="s">
        <v>1771</v>
      </c>
      <c r="M3243" t="s">
        <v>1756</v>
      </c>
      <c r="N3243" t="s">
        <v>1756</v>
      </c>
      <c r="O3243" t="s">
        <v>1757</v>
      </c>
      <c r="P3243" t="s">
        <v>1757</v>
      </c>
      <c r="Q3243" s="387">
        <v>675</v>
      </c>
      <c r="R3243">
        <v>87.75</v>
      </c>
      <c r="S3243">
        <v>762.74999999999989</v>
      </c>
      <c r="T3243" s="388">
        <v>44591</v>
      </c>
      <c r="U3243">
        <v>0</v>
      </c>
      <c r="V3243" t="s">
        <v>837</v>
      </c>
      <c r="W3243" s="388">
        <v>44615</v>
      </c>
      <c r="X3243">
        <v>177</v>
      </c>
      <c r="Y3243">
        <v>0</v>
      </c>
      <c r="Z3243">
        <v>0</v>
      </c>
      <c r="AA3243" t="s">
        <v>1758</v>
      </c>
      <c r="AB3243" t="s">
        <v>7329</v>
      </c>
      <c r="AD3243" t="s">
        <v>2045</v>
      </c>
      <c r="AE3243" t="s">
        <v>2046</v>
      </c>
      <c r="AI3243" t="s">
        <v>1761</v>
      </c>
      <c r="AL3243" t="s">
        <v>8431</v>
      </c>
      <c r="AM3243">
        <v>6</v>
      </c>
      <c r="AN3243" t="s">
        <v>1064</v>
      </c>
      <c r="AO3243" t="s">
        <v>3224</v>
      </c>
      <c r="AP3243">
        <v>0</v>
      </c>
      <c r="AQ3243" s="388">
        <v>44596</v>
      </c>
      <c r="AS3243" t="s">
        <v>1765</v>
      </c>
      <c r="AT3243" s="388">
        <v>44597</v>
      </c>
      <c r="AU3243" t="s">
        <v>1756</v>
      </c>
      <c r="AV3243" t="s">
        <v>1756</v>
      </c>
      <c r="AZ3243" t="s">
        <v>1766</v>
      </c>
      <c r="BA3243" t="s">
        <v>1767</v>
      </c>
      <c r="BB3243" t="s">
        <v>8432</v>
      </c>
      <c r="BC3243" t="s">
        <v>8433</v>
      </c>
      <c r="BD3243" t="s">
        <v>1756</v>
      </c>
      <c r="BE3243" t="s">
        <v>7333</v>
      </c>
      <c r="BF3243" t="s">
        <v>823</v>
      </c>
    </row>
    <row r="3244" spans="1:58">
      <c r="A3244" t="s">
        <v>829</v>
      </c>
      <c r="B3244">
        <v>6</v>
      </c>
      <c r="C3244">
        <v>0</v>
      </c>
      <c r="D3244">
        <v>11437</v>
      </c>
      <c r="E3244" t="s">
        <v>8430</v>
      </c>
      <c r="F3244">
        <v>53510611</v>
      </c>
      <c r="G3244" t="s">
        <v>2041</v>
      </c>
      <c r="H3244">
        <v>0</v>
      </c>
      <c r="I3244" t="s">
        <v>2056</v>
      </c>
      <c r="J3244">
        <v>210</v>
      </c>
      <c r="K3244">
        <v>1</v>
      </c>
      <c r="L3244" t="s">
        <v>1755</v>
      </c>
      <c r="M3244" t="s">
        <v>1756</v>
      </c>
      <c r="N3244" t="s">
        <v>1756</v>
      </c>
      <c r="O3244" t="s">
        <v>1757</v>
      </c>
      <c r="P3244" t="s">
        <v>1757</v>
      </c>
      <c r="Q3244" s="387">
        <v>210</v>
      </c>
      <c r="R3244">
        <v>27.3</v>
      </c>
      <c r="S3244">
        <v>237.29999999999998</v>
      </c>
      <c r="T3244" s="388">
        <v>44591</v>
      </c>
      <c r="U3244">
        <v>0</v>
      </c>
      <c r="V3244" t="s">
        <v>837</v>
      </c>
      <c r="W3244" s="388">
        <v>44615</v>
      </c>
      <c r="X3244">
        <v>177</v>
      </c>
      <c r="Y3244">
        <v>0</v>
      </c>
      <c r="Z3244">
        <v>0</v>
      </c>
      <c r="AA3244" t="s">
        <v>1758</v>
      </c>
      <c r="AB3244" t="s">
        <v>7329</v>
      </c>
      <c r="AD3244" t="s">
        <v>2045</v>
      </c>
      <c r="AE3244" t="s">
        <v>2046</v>
      </c>
      <c r="AI3244" t="s">
        <v>1761</v>
      </c>
      <c r="AL3244" t="s">
        <v>8431</v>
      </c>
      <c r="AM3244">
        <v>6</v>
      </c>
      <c r="AN3244" t="s">
        <v>1064</v>
      </c>
      <c r="AO3244" t="s">
        <v>3224</v>
      </c>
      <c r="AP3244">
        <v>0</v>
      </c>
      <c r="AQ3244" s="388">
        <v>44596</v>
      </c>
      <c r="AS3244" t="s">
        <v>1765</v>
      </c>
      <c r="AT3244" s="388">
        <v>44597</v>
      </c>
      <c r="AU3244" t="s">
        <v>1756</v>
      </c>
      <c r="AV3244" t="s">
        <v>1756</v>
      </c>
      <c r="AZ3244" t="s">
        <v>1766</v>
      </c>
      <c r="BA3244" t="s">
        <v>1767</v>
      </c>
      <c r="BB3244" t="s">
        <v>8434</v>
      </c>
      <c r="BC3244" t="s">
        <v>8435</v>
      </c>
      <c r="BD3244" t="s">
        <v>1756</v>
      </c>
      <c r="BE3244" t="s">
        <v>7333</v>
      </c>
      <c r="BF3244" t="s">
        <v>823</v>
      </c>
    </row>
    <row r="3245" spans="1:58">
      <c r="A3245" t="s">
        <v>829</v>
      </c>
      <c r="B3245">
        <v>6</v>
      </c>
      <c r="C3245">
        <v>0</v>
      </c>
      <c r="D3245">
        <v>11437</v>
      </c>
      <c r="E3245" t="s">
        <v>8430</v>
      </c>
      <c r="F3245">
        <v>53510611</v>
      </c>
      <c r="G3245" t="s">
        <v>2041</v>
      </c>
      <c r="H3245">
        <v>0</v>
      </c>
      <c r="I3245" t="s">
        <v>2073</v>
      </c>
      <c r="J3245">
        <v>243.75</v>
      </c>
      <c r="K3245">
        <v>1</v>
      </c>
      <c r="L3245" t="s">
        <v>1755</v>
      </c>
      <c r="M3245" t="s">
        <v>1757</v>
      </c>
      <c r="N3245" t="s">
        <v>1757</v>
      </c>
      <c r="O3245" t="s">
        <v>1756</v>
      </c>
      <c r="P3245" t="s">
        <v>1756</v>
      </c>
      <c r="Q3245" s="387">
        <v>243.75</v>
      </c>
      <c r="R3245">
        <v>31.6875</v>
      </c>
      <c r="S3245">
        <v>275.4375</v>
      </c>
      <c r="T3245" s="388">
        <v>44591</v>
      </c>
      <c r="U3245">
        <v>0</v>
      </c>
      <c r="V3245" t="s">
        <v>837</v>
      </c>
      <c r="W3245" s="388">
        <v>44615</v>
      </c>
      <c r="X3245">
        <v>177</v>
      </c>
      <c r="Y3245">
        <v>0</v>
      </c>
      <c r="Z3245">
        <v>0</v>
      </c>
      <c r="AA3245" t="s">
        <v>1758</v>
      </c>
      <c r="AB3245" t="s">
        <v>7329</v>
      </c>
      <c r="AD3245" t="s">
        <v>2045</v>
      </c>
      <c r="AE3245" t="s">
        <v>2046</v>
      </c>
      <c r="AI3245" t="s">
        <v>1761</v>
      </c>
      <c r="AL3245" t="s">
        <v>8431</v>
      </c>
      <c r="AM3245">
        <v>6</v>
      </c>
      <c r="AN3245" t="s">
        <v>1064</v>
      </c>
      <c r="AO3245" t="s">
        <v>3224</v>
      </c>
      <c r="AP3245">
        <v>0</v>
      </c>
      <c r="AQ3245" s="388">
        <v>44596</v>
      </c>
      <c r="AS3245" t="s">
        <v>1765</v>
      </c>
      <c r="AT3245" s="388">
        <v>44597</v>
      </c>
      <c r="AU3245" t="s">
        <v>1756</v>
      </c>
      <c r="AV3245" t="s">
        <v>1756</v>
      </c>
      <c r="AZ3245" t="s">
        <v>1766</v>
      </c>
      <c r="BA3245" t="s">
        <v>1767</v>
      </c>
      <c r="BB3245" t="s">
        <v>8436</v>
      </c>
      <c r="BC3245" t="s">
        <v>8437</v>
      </c>
      <c r="BD3245" t="s">
        <v>1756</v>
      </c>
      <c r="BE3245" t="s">
        <v>7333</v>
      </c>
      <c r="BF3245" t="s">
        <v>823</v>
      </c>
    </row>
    <row r="3246" spans="1:58">
      <c r="A3246" t="s">
        <v>829</v>
      </c>
      <c r="B3246">
        <v>6</v>
      </c>
      <c r="C3246">
        <v>0</v>
      </c>
      <c r="D3246">
        <v>11437</v>
      </c>
      <c r="E3246" t="s">
        <v>8430</v>
      </c>
      <c r="F3246">
        <v>53510611</v>
      </c>
      <c r="G3246" t="s">
        <v>2041</v>
      </c>
      <c r="H3246">
        <v>0</v>
      </c>
      <c r="I3246" t="s">
        <v>7531</v>
      </c>
      <c r="J3246">
        <v>126.98</v>
      </c>
      <c r="K3246">
        <v>8</v>
      </c>
      <c r="L3246" t="s">
        <v>2063</v>
      </c>
      <c r="M3246" t="s">
        <v>1757</v>
      </c>
      <c r="N3246" t="s">
        <v>1757</v>
      </c>
      <c r="O3246" t="s">
        <v>1756</v>
      </c>
      <c r="P3246" t="s">
        <v>1756</v>
      </c>
      <c r="Q3246" s="387">
        <v>1015.84</v>
      </c>
      <c r="R3246">
        <v>132.0592</v>
      </c>
      <c r="S3246">
        <v>1147.8991999999998</v>
      </c>
      <c r="T3246" s="388">
        <v>44591</v>
      </c>
      <c r="U3246">
        <v>0</v>
      </c>
      <c r="V3246" t="s">
        <v>837</v>
      </c>
      <c r="W3246" s="388">
        <v>44615</v>
      </c>
      <c r="X3246">
        <v>177</v>
      </c>
      <c r="Y3246">
        <v>0</v>
      </c>
      <c r="Z3246">
        <v>0</v>
      </c>
      <c r="AA3246" t="s">
        <v>1758</v>
      </c>
      <c r="AB3246" t="s">
        <v>7329</v>
      </c>
      <c r="AD3246" t="s">
        <v>2045</v>
      </c>
      <c r="AE3246" t="s">
        <v>2046</v>
      </c>
      <c r="AI3246" t="s">
        <v>1761</v>
      </c>
      <c r="AL3246" t="s">
        <v>8431</v>
      </c>
      <c r="AM3246">
        <v>6</v>
      </c>
      <c r="AN3246" t="s">
        <v>1064</v>
      </c>
      <c r="AO3246" t="s">
        <v>3224</v>
      </c>
      <c r="AP3246">
        <v>0</v>
      </c>
      <c r="AQ3246" s="388">
        <v>44596</v>
      </c>
      <c r="AS3246" t="s">
        <v>1765</v>
      </c>
      <c r="AT3246" s="388">
        <v>44597</v>
      </c>
      <c r="AU3246" t="s">
        <v>1756</v>
      </c>
      <c r="AV3246" t="s">
        <v>1756</v>
      </c>
      <c r="AZ3246" t="s">
        <v>1766</v>
      </c>
      <c r="BA3246" t="s">
        <v>1767</v>
      </c>
      <c r="BB3246" t="s">
        <v>8438</v>
      </c>
      <c r="BC3246" t="s">
        <v>8439</v>
      </c>
      <c r="BD3246" t="s">
        <v>1756</v>
      </c>
      <c r="BE3246" t="s">
        <v>7333</v>
      </c>
      <c r="BF3246" t="s">
        <v>823</v>
      </c>
    </row>
    <row r="3247" spans="1:58">
      <c r="A3247" t="s">
        <v>829</v>
      </c>
      <c r="B3247">
        <v>6</v>
      </c>
      <c r="C3247">
        <v>0</v>
      </c>
      <c r="D3247">
        <v>11436</v>
      </c>
      <c r="E3247" t="s">
        <v>8440</v>
      </c>
      <c r="F3247">
        <v>53510611</v>
      </c>
      <c r="G3247" t="s">
        <v>2041</v>
      </c>
      <c r="H3247">
        <v>0</v>
      </c>
      <c r="I3247" t="s">
        <v>2052</v>
      </c>
      <c r="J3247">
        <v>75</v>
      </c>
      <c r="K3247">
        <v>11</v>
      </c>
      <c r="L3247" t="s">
        <v>1771</v>
      </c>
      <c r="M3247" t="s">
        <v>1756</v>
      </c>
      <c r="N3247" t="s">
        <v>1756</v>
      </c>
      <c r="O3247" t="s">
        <v>2053</v>
      </c>
      <c r="P3247" t="s">
        <v>1757</v>
      </c>
      <c r="Q3247" s="387">
        <v>825</v>
      </c>
      <c r="R3247">
        <v>107.25</v>
      </c>
      <c r="S3247">
        <v>932.24999999999989</v>
      </c>
      <c r="T3247" s="388">
        <v>44591</v>
      </c>
      <c r="U3247">
        <v>0</v>
      </c>
      <c r="V3247" t="s">
        <v>837</v>
      </c>
      <c r="W3247" s="388">
        <v>44615</v>
      </c>
      <c r="X3247">
        <v>177</v>
      </c>
      <c r="Y3247">
        <v>0</v>
      </c>
      <c r="Z3247">
        <v>0</v>
      </c>
      <c r="AA3247" t="s">
        <v>1758</v>
      </c>
      <c r="AB3247" t="s">
        <v>7329</v>
      </c>
      <c r="AD3247" t="s">
        <v>2045</v>
      </c>
      <c r="AE3247" t="s">
        <v>2046</v>
      </c>
      <c r="AI3247" t="s">
        <v>1761</v>
      </c>
      <c r="AL3247" t="s">
        <v>8386</v>
      </c>
      <c r="AM3247">
        <v>6</v>
      </c>
      <c r="AN3247" t="s">
        <v>1833</v>
      </c>
      <c r="AO3247" t="s">
        <v>1834</v>
      </c>
      <c r="AP3247">
        <v>0</v>
      </c>
      <c r="AQ3247" s="388">
        <v>44596</v>
      </c>
      <c r="AS3247" t="s">
        <v>1765</v>
      </c>
      <c r="AT3247" s="388">
        <v>44597</v>
      </c>
      <c r="AU3247" t="s">
        <v>1756</v>
      </c>
      <c r="AV3247" t="s">
        <v>1756</v>
      </c>
      <c r="AZ3247" t="s">
        <v>1766</v>
      </c>
      <c r="BA3247" t="s">
        <v>1767</v>
      </c>
      <c r="BB3247" t="s">
        <v>8441</v>
      </c>
      <c r="BC3247" t="s">
        <v>8442</v>
      </c>
      <c r="BD3247" t="s">
        <v>1756</v>
      </c>
      <c r="BE3247" t="s">
        <v>7333</v>
      </c>
      <c r="BF3247" t="s">
        <v>823</v>
      </c>
    </row>
    <row r="3248" spans="1:58">
      <c r="A3248" t="s">
        <v>829</v>
      </c>
      <c r="B3248">
        <v>6</v>
      </c>
      <c r="C3248">
        <v>0</v>
      </c>
      <c r="D3248">
        <v>11436</v>
      </c>
      <c r="E3248" t="s">
        <v>8440</v>
      </c>
      <c r="F3248">
        <v>53510611</v>
      </c>
      <c r="G3248" t="s">
        <v>2041</v>
      </c>
      <c r="H3248">
        <v>0</v>
      </c>
      <c r="I3248" t="s">
        <v>2056</v>
      </c>
      <c r="J3248">
        <v>210</v>
      </c>
      <c r="K3248">
        <v>1</v>
      </c>
      <c r="L3248" t="s">
        <v>1755</v>
      </c>
      <c r="M3248" t="s">
        <v>1756</v>
      </c>
      <c r="N3248" t="s">
        <v>1756</v>
      </c>
      <c r="P3248" t="s">
        <v>1757</v>
      </c>
      <c r="Q3248" s="387">
        <v>210</v>
      </c>
      <c r="R3248">
        <v>27.3</v>
      </c>
      <c r="S3248">
        <v>237.29999999999998</v>
      </c>
      <c r="T3248" s="388">
        <v>44591</v>
      </c>
      <c r="U3248">
        <v>0</v>
      </c>
      <c r="V3248" t="s">
        <v>837</v>
      </c>
      <c r="W3248" s="388">
        <v>44615</v>
      </c>
      <c r="X3248">
        <v>177</v>
      </c>
      <c r="Y3248">
        <v>0</v>
      </c>
      <c r="Z3248">
        <v>0</v>
      </c>
      <c r="AA3248" t="s">
        <v>1758</v>
      </c>
      <c r="AB3248" t="s">
        <v>7329</v>
      </c>
      <c r="AD3248" t="s">
        <v>2045</v>
      </c>
      <c r="AE3248" t="s">
        <v>2046</v>
      </c>
      <c r="AI3248" t="s">
        <v>1761</v>
      </c>
      <c r="AL3248" t="s">
        <v>8386</v>
      </c>
      <c r="AM3248">
        <v>6</v>
      </c>
      <c r="AN3248" t="s">
        <v>1833</v>
      </c>
      <c r="AO3248" t="s">
        <v>1834</v>
      </c>
      <c r="AP3248">
        <v>0</v>
      </c>
      <c r="AQ3248" s="388">
        <v>44596</v>
      </c>
      <c r="AS3248" t="s">
        <v>1765</v>
      </c>
      <c r="AT3248" s="388">
        <v>44597</v>
      </c>
      <c r="AU3248" t="s">
        <v>1756</v>
      </c>
      <c r="AV3248" t="s">
        <v>1756</v>
      </c>
      <c r="AZ3248" t="s">
        <v>1766</v>
      </c>
      <c r="BA3248" t="s">
        <v>1767</v>
      </c>
      <c r="BB3248" t="s">
        <v>8443</v>
      </c>
      <c r="BC3248" t="s">
        <v>8444</v>
      </c>
      <c r="BD3248" t="s">
        <v>1756</v>
      </c>
      <c r="BE3248" t="s">
        <v>7333</v>
      </c>
      <c r="BF3248" t="s">
        <v>823</v>
      </c>
    </row>
    <row r="3249" spans="1:58">
      <c r="A3249" t="s">
        <v>829</v>
      </c>
      <c r="B3249">
        <v>6</v>
      </c>
      <c r="C3249">
        <v>0</v>
      </c>
      <c r="D3249">
        <v>11436</v>
      </c>
      <c r="E3249" t="s">
        <v>8440</v>
      </c>
      <c r="F3249">
        <v>53510611</v>
      </c>
      <c r="G3249" t="s">
        <v>2041</v>
      </c>
      <c r="H3249">
        <v>0</v>
      </c>
      <c r="I3249" t="s">
        <v>2073</v>
      </c>
      <c r="J3249">
        <v>243.75</v>
      </c>
      <c r="K3249">
        <v>1</v>
      </c>
      <c r="L3249" t="s">
        <v>1755</v>
      </c>
      <c r="M3249" t="s">
        <v>2074</v>
      </c>
      <c r="N3249" t="s">
        <v>1757</v>
      </c>
      <c r="O3249" t="s">
        <v>1756</v>
      </c>
      <c r="P3249" t="s">
        <v>1756</v>
      </c>
      <c r="Q3249" s="387">
        <v>243.75</v>
      </c>
      <c r="R3249">
        <v>31.6875</v>
      </c>
      <c r="S3249">
        <v>275.4375</v>
      </c>
      <c r="T3249" s="388">
        <v>44591</v>
      </c>
      <c r="U3249">
        <v>0</v>
      </c>
      <c r="V3249" t="s">
        <v>837</v>
      </c>
      <c r="W3249" s="388">
        <v>44615</v>
      </c>
      <c r="X3249">
        <v>177</v>
      </c>
      <c r="Y3249">
        <v>0</v>
      </c>
      <c r="Z3249">
        <v>0</v>
      </c>
      <c r="AA3249" t="s">
        <v>1758</v>
      </c>
      <c r="AB3249" t="s">
        <v>7329</v>
      </c>
      <c r="AD3249" t="s">
        <v>2045</v>
      </c>
      <c r="AE3249" t="s">
        <v>2046</v>
      </c>
      <c r="AI3249" t="s">
        <v>1761</v>
      </c>
      <c r="AL3249" t="s">
        <v>8386</v>
      </c>
      <c r="AM3249">
        <v>6</v>
      </c>
      <c r="AN3249" t="s">
        <v>1833</v>
      </c>
      <c r="AO3249" t="s">
        <v>1834</v>
      </c>
      <c r="AP3249">
        <v>0</v>
      </c>
      <c r="AQ3249" s="388">
        <v>44596</v>
      </c>
      <c r="AS3249" t="s">
        <v>1765</v>
      </c>
      <c r="AT3249" s="388">
        <v>44597</v>
      </c>
      <c r="AU3249" t="s">
        <v>1756</v>
      </c>
      <c r="AV3249" t="s">
        <v>1756</v>
      </c>
      <c r="AZ3249" t="s">
        <v>1766</v>
      </c>
      <c r="BA3249" t="s">
        <v>1767</v>
      </c>
      <c r="BB3249" t="s">
        <v>8445</v>
      </c>
      <c r="BC3249" t="s">
        <v>8446</v>
      </c>
      <c r="BD3249" t="s">
        <v>1756</v>
      </c>
      <c r="BE3249" t="s">
        <v>7333</v>
      </c>
      <c r="BF3249" t="s">
        <v>823</v>
      </c>
    </row>
    <row r="3250" spans="1:58">
      <c r="A3250" t="s">
        <v>829</v>
      </c>
      <c r="B3250">
        <v>6</v>
      </c>
      <c r="C3250">
        <v>0</v>
      </c>
      <c r="D3250">
        <v>11436</v>
      </c>
      <c r="E3250" t="s">
        <v>8440</v>
      </c>
      <c r="F3250">
        <v>53510611</v>
      </c>
      <c r="G3250" t="s">
        <v>2041</v>
      </c>
      <c r="H3250">
        <v>0</v>
      </c>
      <c r="I3250" t="s">
        <v>7531</v>
      </c>
      <c r="J3250">
        <v>126.98</v>
      </c>
      <c r="K3250">
        <v>10</v>
      </c>
      <c r="L3250" t="s">
        <v>2063</v>
      </c>
      <c r="M3250" t="s">
        <v>7532</v>
      </c>
      <c r="N3250" t="s">
        <v>1757</v>
      </c>
      <c r="O3250" t="s">
        <v>1756</v>
      </c>
      <c r="P3250" t="s">
        <v>1756</v>
      </c>
      <c r="Q3250" s="387">
        <v>1269.8</v>
      </c>
      <c r="R3250">
        <v>165.07400000000001</v>
      </c>
      <c r="S3250">
        <v>1434.8739999999998</v>
      </c>
      <c r="T3250" s="388">
        <v>44591</v>
      </c>
      <c r="U3250">
        <v>0</v>
      </c>
      <c r="V3250" t="s">
        <v>837</v>
      </c>
      <c r="W3250" s="388">
        <v>44615</v>
      </c>
      <c r="X3250">
        <v>177</v>
      </c>
      <c r="Y3250">
        <v>0</v>
      </c>
      <c r="Z3250">
        <v>0</v>
      </c>
      <c r="AA3250" t="s">
        <v>1758</v>
      </c>
      <c r="AB3250" t="s">
        <v>7329</v>
      </c>
      <c r="AD3250" t="s">
        <v>2045</v>
      </c>
      <c r="AE3250" t="s">
        <v>2046</v>
      </c>
      <c r="AI3250" t="s">
        <v>1761</v>
      </c>
      <c r="AL3250" t="s">
        <v>8386</v>
      </c>
      <c r="AM3250">
        <v>6</v>
      </c>
      <c r="AN3250" t="s">
        <v>1833</v>
      </c>
      <c r="AO3250" t="s">
        <v>1834</v>
      </c>
      <c r="AP3250">
        <v>0</v>
      </c>
      <c r="AQ3250" s="388">
        <v>44596</v>
      </c>
      <c r="AS3250" t="s">
        <v>1765</v>
      </c>
      <c r="AT3250" s="388">
        <v>44597</v>
      </c>
      <c r="AU3250" t="s">
        <v>1756</v>
      </c>
      <c r="AV3250" t="s">
        <v>1756</v>
      </c>
      <c r="AZ3250" t="s">
        <v>1766</v>
      </c>
      <c r="BA3250" t="s">
        <v>1767</v>
      </c>
      <c r="BB3250" t="s">
        <v>8447</v>
      </c>
      <c r="BC3250" t="s">
        <v>8448</v>
      </c>
      <c r="BD3250" t="s">
        <v>1756</v>
      </c>
      <c r="BE3250" t="s">
        <v>7333</v>
      </c>
      <c r="BF3250" t="s">
        <v>823</v>
      </c>
    </row>
    <row r="3251" spans="1:58">
      <c r="A3251" t="s">
        <v>829</v>
      </c>
      <c r="B3251">
        <v>6</v>
      </c>
      <c r="C3251">
        <v>0</v>
      </c>
      <c r="D3251">
        <v>11434</v>
      </c>
      <c r="E3251" t="s">
        <v>8449</v>
      </c>
      <c r="F3251">
        <v>53510611</v>
      </c>
      <c r="G3251" t="s">
        <v>2041</v>
      </c>
      <c r="H3251">
        <v>0</v>
      </c>
      <c r="I3251" t="s">
        <v>2052</v>
      </c>
      <c r="J3251">
        <v>75</v>
      </c>
      <c r="K3251">
        <v>6</v>
      </c>
      <c r="L3251" t="s">
        <v>1771</v>
      </c>
      <c r="M3251" t="s">
        <v>1756</v>
      </c>
      <c r="N3251" t="s">
        <v>1756</v>
      </c>
      <c r="O3251" t="s">
        <v>1757</v>
      </c>
      <c r="P3251" t="s">
        <v>1757</v>
      </c>
      <c r="Q3251" s="387">
        <v>450</v>
      </c>
      <c r="R3251">
        <v>58.5</v>
      </c>
      <c r="S3251">
        <v>508.49999999999994</v>
      </c>
      <c r="T3251" s="388">
        <v>44590</v>
      </c>
      <c r="U3251">
        <v>0</v>
      </c>
      <c r="V3251" t="s">
        <v>837</v>
      </c>
      <c r="W3251" s="388">
        <v>44615</v>
      </c>
      <c r="X3251">
        <v>177</v>
      </c>
      <c r="Y3251">
        <v>0</v>
      </c>
      <c r="Z3251">
        <v>0</v>
      </c>
      <c r="AA3251" t="s">
        <v>1758</v>
      </c>
      <c r="AB3251" t="s">
        <v>7329</v>
      </c>
      <c r="AD3251" t="s">
        <v>2045</v>
      </c>
      <c r="AE3251" t="s">
        <v>2046</v>
      </c>
      <c r="AI3251" t="s">
        <v>1761</v>
      </c>
      <c r="AL3251" t="s">
        <v>8450</v>
      </c>
      <c r="AM3251">
        <v>6</v>
      </c>
      <c r="AN3251" t="s">
        <v>3184</v>
      </c>
      <c r="AO3251" t="s">
        <v>3185</v>
      </c>
      <c r="AP3251">
        <v>0</v>
      </c>
      <c r="AQ3251" s="388">
        <v>44592</v>
      </c>
      <c r="AS3251" t="s">
        <v>1765</v>
      </c>
      <c r="AT3251" s="388">
        <v>44596</v>
      </c>
      <c r="AU3251" t="s">
        <v>1756</v>
      </c>
      <c r="AV3251" t="s">
        <v>1756</v>
      </c>
      <c r="AZ3251" t="s">
        <v>1766</v>
      </c>
      <c r="BA3251" t="s">
        <v>1767</v>
      </c>
      <c r="BB3251" t="s">
        <v>8451</v>
      </c>
      <c r="BC3251" t="s">
        <v>8452</v>
      </c>
      <c r="BD3251" t="s">
        <v>1756</v>
      </c>
      <c r="BE3251" t="s">
        <v>7333</v>
      </c>
      <c r="BF3251" t="s">
        <v>823</v>
      </c>
    </row>
    <row r="3252" spans="1:58">
      <c r="A3252" t="s">
        <v>829</v>
      </c>
      <c r="B3252">
        <v>6</v>
      </c>
      <c r="C3252">
        <v>0</v>
      </c>
      <c r="D3252">
        <v>11434</v>
      </c>
      <c r="E3252" t="s">
        <v>8449</v>
      </c>
      <c r="F3252">
        <v>53510611</v>
      </c>
      <c r="G3252" t="s">
        <v>2041</v>
      </c>
      <c r="H3252">
        <v>0</v>
      </c>
      <c r="I3252" t="s">
        <v>2056</v>
      </c>
      <c r="J3252">
        <v>210</v>
      </c>
      <c r="K3252">
        <v>1</v>
      </c>
      <c r="L3252" t="s">
        <v>1755</v>
      </c>
      <c r="M3252" t="s">
        <v>1756</v>
      </c>
      <c r="N3252" t="s">
        <v>1756</v>
      </c>
      <c r="P3252" t="s">
        <v>1757</v>
      </c>
      <c r="Q3252" s="387">
        <v>210</v>
      </c>
      <c r="R3252">
        <v>27.3</v>
      </c>
      <c r="S3252">
        <v>237.29999999999998</v>
      </c>
      <c r="T3252" s="388">
        <v>44590</v>
      </c>
      <c r="U3252">
        <v>0</v>
      </c>
      <c r="V3252" t="s">
        <v>837</v>
      </c>
      <c r="W3252" s="388">
        <v>44615</v>
      </c>
      <c r="X3252">
        <v>177</v>
      </c>
      <c r="Y3252">
        <v>0</v>
      </c>
      <c r="Z3252">
        <v>0</v>
      </c>
      <c r="AA3252" t="s">
        <v>1758</v>
      </c>
      <c r="AB3252" t="s">
        <v>7329</v>
      </c>
      <c r="AD3252" t="s">
        <v>2045</v>
      </c>
      <c r="AE3252" t="s">
        <v>2046</v>
      </c>
      <c r="AI3252" t="s">
        <v>1761</v>
      </c>
      <c r="AL3252" t="s">
        <v>8450</v>
      </c>
      <c r="AM3252">
        <v>6</v>
      </c>
      <c r="AN3252" t="s">
        <v>3184</v>
      </c>
      <c r="AO3252" t="s">
        <v>3185</v>
      </c>
      <c r="AP3252">
        <v>0</v>
      </c>
      <c r="AQ3252" s="388">
        <v>44592</v>
      </c>
      <c r="AS3252" t="s">
        <v>1765</v>
      </c>
      <c r="AT3252" s="388">
        <v>44596</v>
      </c>
      <c r="AU3252" t="s">
        <v>1756</v>
      </c>
      <c r="AV3252" t="s">
        <v>1756</v>
      </c>
      <c r="AZ3252" t="s">
        <v>1766</v>
      </c>
      <c r="BA3252" t="s">
        <v>1767</v>
      </c>
      <c r="BB3252" t="s">
        <v>8453</v>
      </c>
      <c r="BC3252" t="s">
        <v>8454</v>
      </c>
      <c r="BD3252" t="s">
        <v>1756</v>
      </c>
      <c r="BE3252" t="s">
        <v>7333</v>
      </c>
      <c r="BF3252" t="s">
        <v>823</v>
      </c>
    </row>
    <row r="3253" spans="1:58">
      <c r="A3253" t="s">
        <v>829</v>
      </c>
      <c r="B3253">
        <v>6</v>
      </c>
      <c r="C3253">
        <v>0</v>
      </c>
      <c r="D3253">
        <v>11434</v>
      </c>
      <c r="E3253" t="s">
        <v>8449</v>
      </c>
      <c r="F3253">
        <v>53510611</v>
      </c>
      <c r="G3253" t="s">
        <v>2041</v>
      </c>
      <c r="H3253">
        <v>0</v>
      </c>
      <c r="I3253" t="s">
        <v>7382</v>
      </c>
      <c r="J3253">
        <v>80</v>
      </c>
      <c r="K3253">
        <v>6</v>
      </c>
      <c r="M3253" t="s">
        <v>1757</v>
      </c>
      <c r="N3253" t="s">
        <v>1757</v>
      </c>
      <c r="O3253" t="s">
        <v>1756</v>
      </c>
      <c r="P3253" t="s">
        <v>1756</v>
      </c>
      <c r="Q3253" s="387">
        <v>480</v>
      </c>
      <c r="R3253">
        <v>62.400000000000006</v>
      </c>
      <c r="S3253">
        <v>542.4</v>
      </c>
      <c r="T3253" s="388">
        <v>44590</v>
      </c>
      <c r="U3253">
        <v>0</v>
      </c>
      <c r="V3253" t="s">
        <v>837</v>
      </c>
      <c r="W3253" s="388">
        <v>44615</v>
      </c>
      <c r="X3253">
        <v>177</v>
      </c>
      <c r="Y3253">
        <v>0</v>
      </c>
      <c r="Z3253">
        <v>0</v>
      </c>
      <c r="AA3253" t="s">
        <v>1758</v>
      </c>
      <c r="AB3253" t="s">
        <v>7329</v>
      </c>
      <c r="AD3253" t="s">
        <v>2045</v>
      </c>
      <c r="AE3253" t="s">
        <v>2046</v>
      </c>
      <c r="AI3253" t="s">
        <v>1761</v>
      </c>
      <c r="AL3253" t="s">
        <v>8450</v>
      </c>
      <c r="AM3253">
        <v>6</v>
      </c>
      <c r="AN3253" t="s">
        <v>3184</v>
      </c>
      <c r="AO3253" t="s">
        <v>3185</v>
      </c>
      <c r="AP3253">
        <v>0</v>
      </c>
      <c r="AQ3253" s="388">
        <v>44592</v>
      </c>
      <c r="AS3253" t="s">
        <v>1765</v>
      </c>
      <c r="AT3253" s="388">
        <v>44596</v>
      </c>
      <c r="AU3253" t="s">
        <v>1756</v>
      </c>
      <c r="AV3253" t="s">
        <v>1756</v>
      </c>
      <c r="AZ3253" t="s">
        <v>1766</v>
      </c>
      <c r="BA3253" t="s">
        <v>1767</v>
      </c>
      <c r="BB3253" t="s">
        <v>8455</v>
      </c>
      <c r="BC3253" t="s">
        <v>8456</v>
      </c>
      <c r="BD3253" t="s">
        <v>1756</v>
      </c>
      <c r="BE3253" t="s">
        <v>7333</v>
      </c>
      <c r="BF3253" t="s">
        <v>823</v>
      </c>
    </row>
    <row r="3254" spans="1:58">
      <c r="A3254" t="s">
        <v>829</v>
      </c>
      <c r="B3254">
        <v>6</v>
      </c>
      <c r="C3254">
        <v>0</v>
      </c>
      <c r="D3254">
        <v>11433</v>
      </c>
      <c r="E3254" t="s">
        <v>8457</v>
      </c>
      <c r="F3254">
        <v>53510611</v>
      </c>
      <c r="G3254" t="s">
        <v>2041</v>
      </c>
      <c r="H3254">
        <v>0</v>
      </c>
      <c r="I3254" t="s">
        <v>2103</v>
      </c>
      <c r="J3254">
        <v>70</v>
      </c>
      <c r="K3254">
        <v>5.5</v>
      </c>
      <c r="L3254" t="s">
        <v>1771</v>
      </c>
      <c r="M3254" t="s">
        <v>1756</v>
      </c>
      <c r="N3254" t="s">
        <v>1756</v>
      </c>
      <c r="O3254" t="s">
        <v>2104</v>
      </c>
      <c r="P3254" t="s">
        <v>1757</v>
      </c>
      <c r="Q3254" s="387">
        <v>385</v>
      </c>
      <c r="R3254">
        <v>50.050000000000004</v>
      </c>
      <c r="S3254">
        <v>435.04999999999995</v>
      </c>
      <c r="T3254" s="388">
        <v>44590</v>
      </c>
      <c r="U3254">
        <v>0</v>
      </c>
      <c r="V3254" t="s">
        <v>837</v>
      </c>
      <c r="W3254" s="388">
        <v>44615</v>
      </c>
      <c r="X3254">
        <v>177</v>
      </c>
      <c r="Y3254">
        <v>0</v>
      </c>
      <c r="Z3254">
        <v>0</v>
      </c>
      <c r="AA3254" t="s">
        <v>1758</v>
      </c>
      <c r="AB3254" t="s">
        <v>7329</v>
      </c>
      <c r="AD3254" t="s">
        <v>2045</v>
      </c>
      <c r="AE3254" t="s">
        <v>2046</v>
      </c>
      <c r="AI3254" t="s">
        <v>1761</v>
      </c>
      <c r="AL3254" t="s">
        <v>8409</v>
      </c>
      <c r="AM3254">
        <v>6</v>
      </c>
      <c r="AN3254" t="s">
        <v>8278</v>
      </c>
      <c r="AO3254" t="s">
        <v>8198</v>
      </c>
      <c r="AP3254">
        <v>0</v>
      </c>
      <c r="AQ3254" s="388">
        <v>44592</v>
      </c>
      <c r="AS3254" t="s">
        <v>1765</v>
      </c>
      <c r="AT3254" s="388">
        <v>44597</v>
      </c>
      <c r="AU3254" t="s">
        <v>1756</v>
      </c>
      <c r="AV3254" t="s">
        <v>1756</v>
      </c>
      <c r="AZ3254" t="s">
        <v>1766</v>
      </c>
      <c r="BA3254" t="s">
        <v>1767</v>
      </c>
      <c r="BB3254" t="s">
        <v>8458</v>
      </c>
      <c r="BC3254" t="s">
        <v>8459</v>
      </c>
      <c r="BD3254" t="s">
        <v>1756</v>
      </c>
      <c r="BE3254" t="s">
        <v>7333</v>
      </c>
      <c r="BF3254" t="s">
        <v>823</v>
      </c>
    </row>
    <row r="3255" spans="1:58">
      <c r="A3255" t="s">
        <v>829</v>
      </c>
      <c r="B3255">
        <v>6</v>
      </c>
      <c r="C3255">
        <v>0</v>
      </c>
      <c r="D3255">
        <v>11433</v>
      </c>
      <c r="E3255" t="s">
        <v>8457</v>
      </c>
      <c r="F3255">
        <v>53510611</v>
      </c>
      <c r="G3255" t="s">
        <v>2041</v>
      </c>
      <c r="H3255">
        <v>0</v>
      </c>
      <c r="I3255" t="s">
        <v>2052</v>
      </c>
      <c r="J3255">
        <v>75</v>
      </c>
      <c r="K3255">
        <v>5.5</v>
      </c>
      <c r="L3255" t="s">
        <v>1771</v>
      </c>
      <c r="M3255" t="s">
        <v>1756</v>
      </c>
      <c r="N3255" t="s">
        <v>1756</v>
      </c>
      <c r="O3255" t="s">
        <v>1757</v>
      </c>
      <c r="P3255" t="s">
        <v>1757</v>
      </c>
      <c r="Q3255" s="387">
        <v>412.5</v>
      </c>
      <c r="R3255">
        <v>53.625</v>
      </c>
      <c r="S3255">
        <v>466.12499999999994</v>
      </c>
      <c r="T3255" s="388">
        <v>44590</v>
      </c>
      <c r="U3255">
        <v>0</v>
      </c>
      <c r="V3255" t="s">
        <v>837</v>
      </c>
      <c r="W3255" s="388">
        <v>44615</v>
      </c>
      <c r="X3255">
        <v>177</v>
      </c>
      <c r="Y3255">
        <v>0</v>
      </c>
      <c r="Z3255">
        <v>0</v>
      </c>
      <c r="AA3255" t="s">
        <v>1758</v>
      </c>
      <c r="AB3255" t="s">
        <v>7329</v>
      </c>
      <c r="AD3255" t="s">
        <v>2045</v>
      </c>
      <c r="AE3255" t="s">
        <v>2046</v>
      </c>
      <c r="AI3255" t="s">
        <v>1761</v>
      </c>
      <c r="AL3255" t="s">
        <v>8409</v>
      </c>
      <c r="AM3255">
        <v>6</v>
      </c>
      <c r="AN3255" t="s">
        <v>8278</v>
      </c>
      <c r="AO3255" t="s">
        <v>8198</v>
      </c>
      <c r="AP3255">
        <v>0</v>
      </c>
      <c r="AQ3255" s="388">
        <v>44592</v>
      </c>
      <c r="AS3255" t="s">
        <v>1765</v>
      </c>
      <c r="AT3255" s="388">
        <v>44597</v>
      </c>
      <c r="AU3255" t="s">
        <v>1756</v>
      </c>
      <c r="AV3255" t="s">
        <v>1756</v>
      </c>
      <c r="AZ3255" t="s">
        <v>1766</v>
      </c>
      <c r="BA3255" t="s">
        <v>1767</v>
      </c>
      <c r="BB3255" t="s">
        <v>8460</v>
      </c>
      <c r="BC3255" t="s">
        <v>8461</v>
      </c>
      <c r="BD3255" t="s">
        <v>1756</v>
      </c>
      <c r="BE3255" t="s">
        <v>7333</v>
      </c>
      <c r="BF3255" t="s">
        <v>823</v>
      </c>
    </row>
    <row r="3256" spans="1:58">
      <c r="A3256" t="s">
        <v>829</v>
      </c>
      <c r="B3256">
        <v>6</v>
      </c>
      <c r="C3256">
        <v>0</v>
      </c>
      <c r="D3256">
        <v>11433</v>
      </c>
      <c r="E3256" t="s">
        <v>8457</v>
      </c>
      <c r="F3256">
        <v>53510611</v>
      </c>
      <c r="G3256" t="s">
        <v>2041</v>
      </c>
      <c r="H3256">
        <v>0</v>
      </c>
      <c r="I3256" t="s">
        <v>2113</v>
      </c>
      <c r="J3256">
        <v>122.39</v>
      </c>
      <c r="K3256">
        <v>5.5</v>
      </c>
      <c r="L3256" t="s">
        <v>2063</v>
      </c>
      <c r="M3256" t="s">
        <v>2114</v>
      </c>
      <c r="N3256" t="s">
        <v>1757</v>
      </c>
      <c r="O3256" t="s">
        <v>1756</v>
      </c>
      <c r="P3256" t="s">
        <v>1756</v>
      </c>
      <c r="Q3256" s="387">
        <v>673.14499999999998</v>
      </c>
      <c r="R3256">
        <v>87.508849999999995</v>
      </c>
      <c r="S3256">
        <v>760.65384999999992</v>
      </c>
      <c r="T3256" s="388">
        <v>44590</v>
      </c>
      <c r="U3256">
        <v>0</v>
      </c>
      <c r="V3256" t="s">
        <v>837</v>
      </c>
      <c r="W3256" s="388">
        <v>44615</v>
      </c>
      <c r="X3256">
        <v>177</v>
      </c>
      <c r="Y3256">
        <v>0</v>
      </c>
      <c r="Z3256">
        <v>0</v>
      </c>
      <c r="AA3256" t="s">
        <v>1758</v>
      </c>
      <c r="AB3256" t="s">
        <v>7329</v>
      </c>
      <c r="AD3256" t="s">
        <v>2045</v>
      </c>
      <c r="AE3256" t="s">
        <v>2046</v>
      </c>
      <c r="AI3256" t="s">
        <v>1761</v>
      </c>
      <c r="AL3256" t="s">
        <v>8409</v>
      </c>
      <c r="AM3256">
        <v>6</v>
      </c>
      <c r="AN3256" t="s">
        <v>8278</v>
      </c>
      <c r="AO3256" t="s">
        <v>8198</v>
      </c>
      <c r="AP3256">
        <v>0</v>
      </c>
      <c r="AQ3256" s="388">
        <v>44592</v>
      </c>
      <c r="AS3256" t="s">
        <v>1765</v>
      </c>
      <c r="AT3256" s="388">
        <v>44597</v>
      </c>
      <c r="AU3256" t="s">
        <v>1756</v>
      </c>
      <c r="AV3256" t="s">
        <v>1756</v>
      </c>
      <c r="AZ3256" t="s">
        <v>1766</v>
      </c>
      <c r="BA3256" t="s">
        <v>1767</v>
      </c>
      <c r="BB3256" t="s">
        <v>8462</v>
      </c>
      <c r="BC3256" t="s">
        <v>8463</v>
      </c>
      <c r="BD3256" t="s">
        <v>1756</v>
      </c>
      <c r="BE3256" t="s">
        <v>7333</v>
      </c>
      <c r="BF3256" t="s">
        <v>823</v>
      </c>
    </row>
    <row r="3257" spans="1:58">
      <c r="A3257" t="s">
        <v>829</v>
      </c>
      <c r="B3257">
        <v>6</v>
      </c>
      <c r="C3257">
        <v>0</v>
      </c>
      <c r="D3257">
        <v>11433</v>
      </c>
      <c r="E3257" t="s">
        <v>8457</v>
      </c>
      <c r="F3257">
        <v>53510611</v>
      </c>
      <c r="G3257" t="s">
        <v>2041</v>
      </c>
      <c r="H3257">
        <v>0</v>
      </c>
      <c r="I3257" t="s">
        <v>2247</v>
      </c>
      <c r="J3257">
        <v>131.47999999999999</v>
      </c>
      <c r="K3257">
        <v>4.5</v>
      </c>
      <c r="L3257" t="s">
        <v>2063</v>
      </c>
      <c r="M3257" t="s">
        <v>1757</v>
      </c>
      <c r="N3257" t="s">
        <v>1757</v>
      </c>
      <c r="O3257" t="s">
        <v>1756</v>
      </c>
      <c r="P3257" t="s">
        <v>1756</v>
      </c>
      <c r="Q3257" s="387">
        <v>591.66</v>
      </c>
      <c r="R3257">
        <v>76.915800000000004</v>
      </c>
      <c r="S3257">
        <v>668.57579999999984</v>
      </c>
      <c r="T3257" s="388">
        <v>44590</v>
      </c>
      <c r="U3257">
        <v>0</v>
      </c>
      <c r="V3257" t="s">
        <v>837</v>
      </c>
      <c r="W3257" s="388">
        <v>44615</v>
      </c>
      <c r="X3257">
        <v>177</v>
      </c>
      <c r="Y3257">
        <v>0</v>
      </c>
      <c r="Z3257">
        <v>0</v>
      </c>
      <c r="AA3257" t="s">
        <v>1758</v>
      </c>
      <c r="AB3257" t="s">
        <v>7329</v>
      </c>
      <c r="AD3257" t="s">
        <v>2045</v>
      </c>
      <c r="AE3257" t="s">
        <v>2046</v>
      </c>
      <c r="AI3257" t="s">
        <v>1761</v>
      </c>
      <c r="AL3257" t="s">
        <v>8409</v>
      </c>
      <c r="AM3257">
        <v>6</v>
      </c>
      <c r="AN3257" t="s">
        <v>8278</v>
      </c>
      <c r="AO3257" t="s">
        <v>8198</v>
      </c>
      <c r="AP3257">
        <v>0</v>
      </c>
      <c r="AQ3257" s="388">
        <v>44592</v>
      </c>
      <c r="AS3257" t="s">
        <v>1765</v>
      </c>
      <c r="AT3257" s="388">
        <v>44597</v>
      </c>
      <c r="AU3257" t="s">
        <v>1756</v>
      </c>
      <c r="AV3257" t="s">
        <v>1756</v>
      </c>
      <c r="AZ3257" t="s">
        <v>1766</v>
      </c>
      <c r="BA3257" t="s">
        <v>1767</v>
      </c>
      <c r="BB3257" t="s">
        <v>8464</v>
      </c>
      <c r="BC3257" t="s">
        <v>8465</v>
      </c>
      <c r="BD3257" t="s">
        <v>1756</v>
      </c>
      <c r="BE3257" t="s">
        <v>7333</v>
      </c>
      <c r="BF3257" t="s">
        <v>823</v>
      </c>
    </row>
    <row r="3258" spans="1:58">
      <c r="A3258" t="s">
        <v>829</v>
      </c>
      <c r="B3258">
        <v>6</v>
      </c>
      <c r="C3258">
        <v>0</v>
      </c>
      <c r="D3258">
        <v>11416</v>
      </c>
      <c r="E3258" t="s">
        <v>8466</v>
      </c>
      <c r="F3258">
        <v>53510611</v>
      </c>
      <c r="G3258" t="s">
        <v>2041</v>
      </c>
      <c r="H3258">
        <v>0</v>
      </c>
      <c r="I3258" t="s">
        <v>2052</v>
      </c>
      <c r="J3258">
        <v>75</v>
      </c>
      <c r="K3258">
        <v>11</v>
      </c>
      <c r="L3258" t="s">
        <v>1771</v>
      </c>
      <c r="M3258" t="s">
        <v>1756</v>
      </c>
      <c r="N3258" t="s">
        <v>1756</v>
      </c>
      <c r="O3258" t="s">
        <v>1757</v>
      </c>
      <c r="P3258" t="s">
        <v>1757</v>
      </c>
      <c r="Q3258" s="387">
        <v>825</v>
      </c>
      <c r="R3258">
        <v>107.25</v>
      </c>
      <c r="S3258">
        <v>932.24999999999989</v>
      </c>
      <c r="T3258" s="388">
        <v>44590</v>
      </c>
      <c r="U3258">
        <v>0</v>
      </c>
      <c r="V3258" t="s">
        <v>837</v>
      </c>
      <c r="W3258" s="388">
        <v>44615</v>
      </c>
      <c r="X3258">
        <v>177</v>
      </c>
      <c r="Y3258">
        <v>0</v>
      </c>
      <c r="Z3258">
        <v>0</v>
      </c>
      <c r="AA3258" t="s">
        <v>1758</v>
      </c>
      <c r="AB3258" t="s">
        <v>7329</v>
      </c>
      <c r="AD3258" t="s">
        <v>2045</v>
      </c>
      <c r="AE3258" t="s">
        <v>2046</v>
      </c>
      <c r="AI3258" t="s">
        <v>1761</v>
      </c>
      <c r="AL3258" t="s">
        <v>8467</v>
      </c>
      <c r="AM3258">
        <v>6</v>
      </c>
      <c r="AN3258" t="s">
        <v>2851</v>
      </c>
      <c r="AO3258" t="s">
        <v>2852</v>
      </c>
      <c r="AP3258">
        <v>0</v>
      </c>
      <c r="AQ3258" s="388">
        <v>44592</v>
      </c>
      <c r="AS3258" t="s">
        <v>1765</v>
      </c>
      <c r="AT3258" s="388">
        <v>44596</v>
      </c>
      <c r="AU3258" t="s">
        <v>1756</v>
      </c>
      <c r="AV3258" t="s">
        <v>1756</v>
      </c>
      <c r="AZ3258" t="s">
        <v>1766</v>
      </c>
      <c r="BA3258" t="s">
        <v>1767</v>
      </c>
      <c r="BB3258" t="s">
        <v>8468</v>
      </c>
      <c r="BC3258" t="s">
        <v>8469</v>
      </c>
      <c r="BD3258" t="s">
        <v>1756</v>
      </c>
      <c r="BE3258" t="s">
        <v>7333</v>
      </c>
      <c r="BF3258" t="s">
        <v>823</v>
      </c>
    </row>
    <row r="3259" spans="1:58">
      <c r="A3259" t="s">
        <v>829</v>
      </c>
      <c r="B3259">
        <v>6</v>
      </c>
      <c r="C3259">
        <v>0</v>
      </c>
      <c r="D3259">
        <v>11416</v>
      </c>
      <c r="E3259" t="s">
        <v>8466</v>
      </c>
      <c r="F3259">
        <v>53510611</v>
      </c>
      <c r="G3259" t="s">
        <v>2041</v>
      </c>
      <c r="H3259">
        <v>0</v>
      </c>
      <c r="I3259" t="s">
        <v>2056</v>
      </c>
      <c r="J3259">
        <v>210</v>
      </c>
      <c r="K3259">
        <v>1</v>
      </c>
      <c r="L3259" t="s">
        <v>1755</v>
      </c>
      <c r="M3259" t="s">
        <v>1756</v>
      </c>
      <c r="N3259" t="s">
        <v>1756</v>
      </c>
      <c r="O3259" t="s">
        <v>1757</v>
      </c>
      <c r="P3259" t="s">
        <v>1757</v>
      </c>
      <c r="Q3259" s="387">
        <v>210</v>
      </c>
      <c r="R3259">
        <v>27.3</v>
      </c>
      <c r="S3259">
        <v>237.29999999999998</v>
      </c>
      <c r="T3259" s="388">
        <v>44590</v>
      </c>
      <c r="U3259">
        <v>0</v>
      </c>
      <c r="V3259" t="s">
        <v>837</v>
      </c>
      <c r="W3259" s="388">
        <v>44615</v>
      </c>
      <c r="X3259">
        <v>177</v>
      </c>
      <c r="Y3259">
        <v>0</v>
      </c>
      <c r="Z3259">
        <v>0</v>
      </c>
      <c r="AA3259" t="s">
        <v>1758</v>
      </c>
      <c r="AB3259" t="s">
        <v>7329</v>
      </c>
      <c r="AD3259" t="s">
        <v>2045</v>
      </c>
      <c r="AE3259" t="s">
        <v>2046</v>
      </c>
      <c r="AI3259" t="s">
        <v>1761</v>
      </c>
      <c r="AL3259" t="s">
        <v>8467</v>
      </c>
      <c r="AM3259">
        <v>6</v>
      </c>
      <c r="AN3259" t="s">
        <v>2851</v>
      </c>
      <c r="AO3259" t="s">
        <v>2852</v>
      </c>
      <c r="AP3259">
        <v>0</v>
      </c>
      <c r="AQ3259" s="388">
        <v>44592</v>
      </c>
      <c r="AS3259" t="s">
        <v>1765</v>
      </c>
      <c r="AT3259" s="388">
        <v>44596</v>
      </c>
      <c r="AU3259" t="s">
        <v>1756</v>
      </c>
      <c r="AV3259" t="s">
        <v>1756</v>
      </c>
      <c r="AZ3259" t="s">
        <v>1766</v>
      </c>
      <c r="BA3259" t="s">
        <v>1767</v>
      </c>
      <c r="BB3259" t="s">
        <v>8470</v>
      </c>
      <c r="BC3259" t="s">
        <v>8471</v>
      </c>
      <c r="BD3259" t="s">
        <v>1756</v>
      </c>
      <c r="BE3259" t="s">
        <v>7333</v>
      </c>
      <c r="BF3259" t="s">
        <v>823</v>
      </c>
    </row>
    <row r="3260" spans="1:58">
      <c r="A3260" t="s">
        <v>829</v>
      </c>
      <c r="B3260">
        <v>6</v>
      </c>
      <c r="C3260">
        <v>0</v>
      </c>
      <c r="D3260">
        <v>11416</v>
      </c>
      <c r="E3260" t="s">
        <v>8466</v>
      </c>
      <c r="F3260">
        <v>53510611</v>
      </c>
      <c r="G3260" t="s">
        <v>2041</v>
      </c>
      <c r="H3260">
        <v>0</v>
      </c>
      <c r="I3260" t="s">
        <v>2073</v>
      </c>
      <c r="J3260">
        <v>243.75</v>
      </c>
      <c r="K3260">
        <v>1</v>
      </c>
      <c r="L3260" t="s">
        <v>1755</v>
      </c>
      <c r="M3260" t="s">
        <v>1757</v>
      </c>
      <c r="N3260" t="s">
        <v>1757</v>
      </c>
      <c r="O3260" t="s">
        <v>1756</v>
      </c>
      <c r="P3260" t="s">
        <v>1756</v>
      </c>
      <c r="Q3260" s="387">
        <v>243.75</v>
      </c>
      <c r="R3260">
        <v>31.6875</v>
      </c>
      <c r="S3260">
        <v>275.4375</v>
      </c>
      <c r="T3260" s="388">
        <v>44590</v>
      </c>
      <c r="U3260">
        <v>0</v>
      </c>
      <c r="V3260" t="s">
        <v>837</v>
      </c>
      <c r="W3260" s="388">
        <v>44615</v>
      </c>
      <c r="X3260">
        <v>177</v>
      </c>
      <c r="Y3260">
        <v>0</v>
      </c>
      <c r="Z3260">
        <v>0</v>
      </c>
      <c r="AA3260" t="s">
        <v>1758</v>
      </c>
      <c r="AB3260" t="s">
        <v>7329</v>
      </c>
      <c r="AD3260" t="s">
        <v>2045</v>
      </c>
      <c r="AE3260" t="s">
        <v>2046</v>
      </c>
      <c r="AI3260" t="s">
        <v>1761</v>
      </c>
      <c r="AL3260" t="s">
        <v>8467</v>
      </c>
      <c r="AM3260">
        <v>6</v>
      </c>
      <c r="AN3260" t="s">
        <v>2851</v>
      </c>
      <c r="AO3260" t="s">
        <v>2852</v>
      </c>
      <c r="AP3260">
        <v>0</v>
      </c>
      <c r="AQ3260" s="388">
        <v>44592</v>
      </c>
      <c r="AS3260" t="s">
        <v>1765</v>
      </c>
      <c r="AT3260" s="388">
        <v>44596</v>
      </c>
      <c r="AU3260" t="s">
        <v>1756</v>
      </c>
      <c r="AV3260" t="s">
        <v>1756</v>
      </c>
      <c r="AZ3260" t="s">
        <v>1766</v>
      </c>
      <c r="BA3260" t="s">
        <v>1767</v>
      </c>
      <c r="BB3260" t="s">
        <v>8472</v>
      </c>
      <c r="BC3260" t="s">
        <v>8473</v>
      </c>
      <c r="BD3260" t="s">
        <v>1756</v>
      </c>
      <c r="BE3260" t="s">
        <v>7333</v>
      </c>
      <c r="BF3260" t="s">
        <v>823</v>
      </c>
    </row>
    <row r="3261" spans="1:58">
      <c r="A3261" t="s">
        <v>829</v>
      </c>
      <c r="B3261">
        <v>6</v>
      </c>
      <c r="C3261">
        <v>0</v>
      </c>
      <c r="D3261">
        <v>11416</v>
      </c>
      <c r="E3261" t="s">
        <v>8466</v>
      </c>
      <c r="F3261">
        <v>53510611</v>
      </c>
      <c r="G3261" t="s">
        <v>2041</v>
      </c>
      <c r="H3261">
        <v>0</v>
      </c>
      <c r="I3261" t="s">
        <v>7531</v>
      </c>
      <c r="J3261">
        <v>126.98</v>
      </c>
      <c r="K3261">
        <v>10</v>
      </c>
      <c r="L3261" t="s">
        <v>2063</v>
      </c>
      <c r="M3261" t="s">
        <v>1757</v>
      </c>
      <c r="N3261" t="s">
        <v>1757</v>
      </c>
      <c r="O3261" t="s">
        <v>1756</v>
      </c>
      <c r="P3261" t="s">
        <v>1756</v>
      </c>
      <c r="Q3261" s="387">
        <v>1269.8</v>
      </c>
      <c r="R3261">
        <v>165.07400000000001</v>
      </c>
      <c r="S3261">
        <v>1434.8739999999998</v>
      </c>
      <c r="T3261" s="388">
        <v>44590</v>
      </c>
      <c r="U3261">
        <v>0</v>
      </c>
      <c r="V3261" t="s">
        <v>837</v>
      </c>
      <c r="W3261" s="388">
        <v>44615</v>
      </c>
      <c r="X3261">
        <v>177</v>
      </c>
      <c r="Y3261">
        <v>0</v>
      </c>
      <c r="Z3261">
        <v>0</v>
      </c>
      <c r="AA3261" t="s">
        <v>1758</v>
      </c>
      <c r="AB3261" t="s">
        <v>7329</v>
      </c>
      <c r="AD3261" t="s">
        <v>2045</v>
      </c>
      <c r="AE3261" t="s">
        <v>2046</v>
      </c>
      <c r="AI3261" t="s">
        <v>1761</v>
      </c>
      <c r="AL3261" t="s">
        <v>8467</v>
      </c>
      <c r="AM3261">
        <v>6</v>
      </c>
      <c r="AN3261" t="s">
        <v>2851</v>
      </c>
      <c r="AO3261" t="s">
        <v>2852</v>
      </c>
      <c r="AP3261">
        <v>0</v>
      </c>
      <c r="AQ3261" s="388">
        <v>44592</v>
      </c>
      <c r="AS3261" t="s">
        <v>1765</v>
      </c>
      <c r="AT3261" s="388">
        <v>44596</v>
      </c>
      <c r="AU3261" t="s">
        <v>1756</v>
      </c>
      <c r="AV3261" t="s">
        <v>1756</v>
      </c>
      <c r="AZ3261" t="s">
        <v>1766</v>
      </c>
      <c r="BA3261" t="s">
        <v>1767</v>
      </c>
      <c r="BB3261" t="s">
        <v>8474</v>
      </c>
      <c r="BC3261" t="s">
        <v>8475</v>
      </c>
      <c r="BD3261" t="s">
        <v>1756</v>
      </c>
      <c r="BE3261" t="s">
        <v>7333</v>
      </c>
      <c r="BF3261" t="s">
        <v>823</v>
      </c>
    </row>
    <row r="3262" spans="1:58">
      <c r="A3262" t="s">
        <v>829</v>
      </c>
      <c r="B3262">
        <v>6</v>
      </c>
      <c r="C3262">
        <v>0</v>
      </c>
      <c r="D3262">
        <v>11415</v>
      </c>
      <c r="E3262" t="s">
        <v>8476</v>
      </c>
      <c r="F3262">
        <v>53510611</v>
      </c>
      <c r="G3262" t="s">
        <v>2041</v>
      </c>
      <c r="H3262">
        <v>0</v>
      </c>
      <c r="I3262" t="s">
        <v>2103</v>
      </c>
      <c r="J3262">
        <v>70</v>
      </c>
      <c r="K3262">
        <v>5.5</v>
      </c>
      <c r="L3262" t="s">
        <v>1771</v>
      </c>
      <c r="M3262" t="s">
        <v>1756</v>
      </c>
      <c r="N3262" t="s">
        <v>1756</v>
      </c>
      <c r="O3262" t="s">
        <v>2104</v>
      </c>
      <c r="P3262" t="s">
        <v>1757</v>
      </c>
      <c r="Q3262" s="387">
        <v>385</v>
      </c>
      <c r="R3262">
        <v>50.050000000000004</v>
      </c>
      <c r="S3262">
        <v>435.04999999999995</v>
      </c>
      <c r="T3262" s="388">
        <v>44590</v>
      </c>
      <c r="U3262">
        <v>0</v>
      </c>
      <c r="V3262" t="s">
        <v>837</v>
      </c>
      <c r="W3262" s="388">
        <v>44615</v>
      </c>
      <c r="X3262">
        <v>177</v>
      </c>
      <c r="Y3262">
        <v>0</v>
      </c>
      <c r="Z3262">
        <v>0</v>
      </c>
      <c r="AA3262" t="s">
        <v>1758</v>
      </c>
      <c r="AB3262" t="s">
        <v>7329</v>
      </c>
      <c r="AD3262" t="s">
        <v>2045</v>
      </c>
      <c r="AE3262" t="s">
        <v>2046</v>
      </c>
      <c r="AI3262" t="s">
        <v>1761</v>
      </c>
      <c r="AL3262" t="s">
        <v>8367</v>
      </c>
      <c r="AM3262">
        <v>6</v>
      </c>
      <c r="AN3262" t="s">
        <v>8477</v>
      </c>
      <c r="AO3262" t="s">
        <v>3224</v>
      </c>
      <c r="AP3262">
        <v>0</v>
      </c>
      <c r="AQ3262" s="388">
        <v>44592</v>
      </c>
      <c r="AS3262" t="s">
        <v>1765</v>
      </c>
      <c r="AT3262" s="388">
        <v>44593</v>
      </c>
      <c r="AU3262" t="s">
        <v>1756</v>
      </c>
      <c r="AV3262" t="s">
        <v>1756</v>
      </c>
      <c r="AZ3262" t="s">
        <v>1766</v>
      </c>
      <c r="BA3262" t="s">
        <v>1767</v>
      </c>
      <c r="BB3262" t="s">
        <v>8478</v>
      </c>
      <c r="BC3262" t="s">
        <v>8479</v>
      </c>
      <c r="BD3262" t="s">
        <v>1756</v>
      </c>
      <c r="BE3262" t="s">
        <v>7333</v>
      </c>
      <c r="BF3262" t="s">
        <v>823</v>
      </c>
    </row>
    <row r="3263" spans="1:58">
      <c r="A3263" t="s">
        <v>829</v>
      </c>
      <c r="B3263">
        <v>6</v>
      </c>
      <c r="C3263">
        <v>0</v>
      </c>
      <c r="D3263">
        <v>11415</v>
      </c>
      <c r="E3263" t="s">
        <v>8476</v>
      </c>
      <c r="F3263">
        <v>53510611</v>
      </c>
      <c r="G3263" t="s">
        <v>2041</v>
      </c>
      <c r="H3263">
        <v>0</v>
      </c>
      <c r="I3263" t="s">
        <v>2052</v>
      </c>
      <c r="J3263">
        <v>75</v>
      </c>
      <c r="K3263">
        <v>11</v>
      </c>
      <c r="L3263" t="s">
        <v>1771</v>
      </c>
      <c r="M3263" t="s">
        <v>1756</v>
      </c>
      <c r="N3263" t="s">
        <v>1756</v>
      </c>
      <c r="O3263" t="s">
        <v>1757</v>
      </c>
      <c r="P3263" t="s">
        <v>1757</v>
      </c>
      <c r="Q3263" s="387">
        <v>825</v>
      </c>
      <c r="R3263">
        <v>107.25</v>
      </c>
      <c r="S3263">
        <v>932.24999999999989</v>
      </c>
      <c r="T3263" s="388">
        <v>44590</v>
      </c>
      <c r="U3263">
        <v>0</v>
      </c>
      <c r="V3263" t="s">
        <v>837</v>
      </c>
      <c r="W3263" s="388">
        <v>44615</v>
      </c>
      <c r="X3263">
        <v>177</v>
      </c>
      <c r="Y3263">
        <v>0</v>
      </c>
      <c r="Z3263">
        <v>0</v>
      </c>
      <c r="AA3263" t="s">
        <v>1758</v>
      </c>
      <c r="AB3263" t="s">
        <v>7329</v>
      </c>
      <c r="AD3263" t="s">
        <v>2045</v>
      </c>
      <c r="AE3263" t="s">
        <v>2046</v>
      </c>
      <c r="AI3263" t="s">
        <v>1761</v>
      </c>
      <c r="AL3263" t="s">
        <v>8367</v>
      </c>
      <c r="AM3263">
        <v>6</v>
      </c>
      <c r="AN3263" t="s">
        <v>8477</v>
      </c>
      <c r="AO3263" t="s">
        <v>3224</v>
      </c>
      <c r="AP3263">
        <v>0</v>
      </c>
      <c r="AQ3263" s="388">
        <v>44592</v>
      </c>
      <c r="AS3263" t="s">
        <v>1765</v>
      </c>
      <c r="AT3263" s="388">
        <v>44593</v>
      </c>
      <c r="AU3263" t="s">
        <v>1756</v>
      </c>
      <c r="AV3263" t="s">
        <v>1756</v>
      </c>
      <c r="AZ3263" t="s">
        <v>1766</v>
      </c>
      <c r="BA3263" t="s">
        <v>1767</v>
      </c>
      <c r="BB3263" t="s">
        <v>8480</v>
      </c>
      <c r="BC3263" t="s">
        <v>8481</v>
      </c>
      <c r="BD3263" t="s">
        <v>1756</v>
      </c>
      <c r="BE3263" t="s">
        <v>7333</v>
      </c>
      <c r="BF3263" t="s">
        <v>823</v>
      </c>
    </row>
    <row r="3264" spans="1:58">
      <c r="A3264" t="s">
        <v>829</v>
      </c>
      <c r="B3264">
        <v>6</v>
      </c>
      <c r="C3264">
        <v>0</v>
      </c>
      <c r="D3264">
        <v>11415</v>
      </c>
      <c r="E3264" t="s">
        <v>8476</v>
      </c>
      <c r="F3264">
        <v>53510611</v>
      </c>
      <c r="G3264" t="s">
        <v>2041</v>
      </c>
      <c r="H3264">
        <v>0</v>
      </c>
      <c r="I3264" t="s">
        <v>2056</v>
      </c>
      <c r="J3264">
        <v>210</v>
      </c>
      <c r="K3264">
        <v>2</v>
      </c>
      <c r="L3264" t="s">
        <v>1755</v>
      </c>
      <c r="M3264" t="s">
        <v>1756</v>
      </c>
      <c r="N3264" t="s">
        <v>1756</v>
      </c>
      <c r="P3264" t="s">
        <v>1757</v>
      </c>
      <c r="Q3264" s="387">
        <v>420</v>
      </c>
      <c r="R3264">
        <v>54.6</v>
      </c>
      <c r="S3264">
        <v>474.59999999999997</v>
      </c>
      <c r="T3264" s="388">
        <v>44590</v>
      </c>
      <c r="U3264">
        <v>0</v>
      </c>
      <c r="V3264" t="s">
        <v>837</v>
      </c>
      <c r="W3264" s="388">
        <v>44615</v>
      </c>
      <c r="X3264">
        <v>177</v>
      </c>
      <c r="Y3264">
        <v>0</v>
      </c>
      <c r="Z3264">
        <v>0</v>
      </c>
      <c r="AA3264" t="s">
        <v>1758</v>
      </c>
      <c r="AB3264" t="s">
        <v>7329</v>
      </c>
      <c r="AD3264" t="s">
        <v>2045</v>
      </c>
      <c r="AE3264" t="s">
        <v>2046</v>
      </c>
      <c r="AI3264" t="s">
        <v>1761</v>
      </c>
      <c r="AL3264" t="s">
        <v>8367</v>
      </c>
      <c r="AM3264">
        <v>6</v>
      </c>
      <c r="AN3264" t="s">
        <v>8477</v>
      </c>
      <c r="AO3264" t="s">
        <v>3224</v>
      </c>
      <c r="AP3264">
        <v>0</v>
      </c>
      <c r="AQ3264" s="388">
        <v>44592</v>
      </c>
      <c r="AS3264" t="s">
        <v>1765</v>
      </c>
      <c r="AT3264" s="388">
        <v>44593</v>
      </c>
      <c r="AU3264" t="s">
        <v>1756</v>
      </c>
      <c r="AV3264" t="s">
        <v>1756</v>
      </c>
      <c r="AZ3264" t="s">
        <v>1766</v>
      </c>
      <c r="BA3264" t="s">
        <v>1767</v>
      </c>
      <c r="BB3264" t="s">
        <v>8482</v>
      </c>
      <c r="BC3264" t="s">
        <v>8483</v>
      </c>
      <c r="BD3264" t="s">
        <v>1756</v>
      </c>
      <c r="BE3264" t="s">
        <v>7333</v>
      </c>
      <c r="BF3264" t="s">
        <v>823</v>
      </c>
    </row>
    <row r="3265" spans="1:58">
      <c r="A3265" t="s">
        <v>829</v>
      </c>
      <c r="B3265">
        <v>6</v>
      </c>
      <c r="C3265">
        <v>0</v>
      </c>
      <c r="D3265">
        <v>11415</v>
      </c>
      <c r="E3265" t="s">
        <v>8476</v>
      </c>
      <c r="F3265">
        <v>53510611</v>
      </c>
      <c r="G3265" t="s">
        <v>2041</v>
      </c>
      <c r="H3265">
        <v>0</v>
      </c>
      <c r="I3265" t="s">
        <v>2113</v>
      </c>
      <c r="J3265">
        <v>122.39</v>
      </c>
      <c r="K3265">
        <v>5.5</v>
      </c>
      <c r="L3265" t="s">
        <v>2063</v>
      </c>
      <c r="M3265" t="s">
        <v>2114</v>
      </c>
      <c r="N3265" t="s">
        <v>1757</v>
      </c>
      <c r="O3265" t="s">
        <v>1756</v>
      </c>
      <c r="P3265" t="s">
        <v>1756</v>
      </c>
      <c r="Q3265" s="387">
        <v>673.14499999999998</v>
      </c>
      <c r="R3265">
        <v>87.508849999999995</v>
      </c>
      <c r="S3265">
        <v>760.65384999999992</v>
      </c>
      <c r="T3265" s="388">
        <v>44590</v>
      </c>
      <c r="U3265">
        <v>0</v>
      </c>
      <c r="V3265" t="s">
        <v>837</v>
      </c>
      <c r="W3265" s="388">
        <v>44615</v>
      </c>
      <c r="X3265">
        <v>177</v>
      </c>
      <c r="Y3265">
        <v>0</v>
      </c>
      <c r="Z3265">
        <v>0</v>
      </c>
      <c r="AA3265" t="s">
        <v>1758</v>
      </c>
      <c r="AB3265" t="s">
        <v>7329</v>
      </c>
      <c r="AD3265" t="s">
        <v>2045</v>
      </c>
      <c r="AE3265" t="s">
        <v>2046</v>
      </c>
      <c r="AI3265" t="s">
        <v>1761</v>
      </c>
      <c r="AL3265" t="s">
        <v>8367</v>
      </c>
      <c r="AM3265">
        <v>6</v>
      </c>
      <c r="AN3265" t="s">
        <v>8477</v>
      </c>
      <c r="AO3265" t="s">
        <v>3224</v>
      </c>
      <c r="AP3265">
        <v>0</v>
      </c>
      <c r="AQ3265" s="388">
        <v>44592</v>
      </c>
      <c r="AS3265" t="s">
        <v>1765</v>
      </c>
      <c r="AT3265" s="388">
        <v>44593</v>
      </c>
      <c r="AU3265" t="s">
        <v>1756</v>
      </c>
      <c r="AV3265" t="s">
        <v>1756</v>
      </c>
      <c r="AZ3265" t="s">
        <v>1766</v>
      </c>
      <c r="BA3265" t="s">
        <v>1767</v>
      </c>
      <c r="BB3265" t="s">
        <v>8484</v>
      </c>
      <c r="BC3265" t="s">
        <v>8485</v>
      </c>
      <c r="BD3265" t="s">
        <v>1756</v>
      </c>
      <c r="BE3265" t="s">
        <v>7333</v>
      </c>
      <c r="BF3265" t="s">
        <v>823</v>
      </c>
    </row>
    <row r="3266" spans="1:58">
      <c r="A3266" t="s">
        <v>829</v>
      </c>
      <c r="B3266">
        <v>6</v>
      </c>
      <c r="C3266">
        <v>0</v>
      </c>
      <c r="D3266">
        <v>11415</v>
      </c>
      <c r="E3266" t="s">
        <v>8476</v>
      </c>
      <c r="F3266">
        <v>53510611</v>
      </c>
      <c r="G3266" t="s">
        <v>2041</v>
      </c>
      <c r="H3266">
        <v>0</v>
      </c>
      <c r="I3266" t="s">
        <v>2073</v>
      </c>
      <c r="J3266">
        <v>243.75</v>
      </c>
      <c r="K3266">
        <v>1</v>
      </c>
      <c r="L3266" t="s">
        <v>1755</v>
      </c>
      <c r="M3266" t="s">
        <v>1757</v>
      </c>
      <c r="N3266" t="s">
        <v>1757</v>
      </c>
      <c r="O3266" t="s">
        <v>1756</v>
      </c>
      <c r="P3266" t="s">
        <v>1756</v>
      </c>
      <c r="Q3266" s="387">
        <v>243.75</v>
      </c>
      <c r="R3266">
        <v>31.6875</v>
      </c>
      <c r="S3266">
        <v>275.4375</v>
      </c>
      <c r="T3266" s="388">
        <v>44590</v>
      </c>
      <c r="U3266">
        <v>0</v>
      </c>
      <c r="V3266" t="s">
        <v>837</v>
      </c>
      <c r="W3266" s="388">
        <v>44615</v>
      </c>
      <c r="X3266">
        <v>177</v>
      </c>
      <c r="Y3266">
        <v>0</v>
      </c>
      <c r="Z3266">
        <v>0</v>
      </c>
      <c r="AA3266" t="s">
        <v>1758</v>
      </c>
      <c r="AB3266" t="s">
        <v>7329</v>
      </c>
      <c r="AD3266" t="s">
        <v>2045</v>
      </c>
      <c r="AE3266" t="s">
        <v>2046</v>
      </c>
      <c r="AI3266" t="s">
        <v>1761</v>
      </c>
      <c r="AL3266" t="s">
        <v>8367</v>
      </c>
      <c r="AM3266">
        <v>6</v>
      </c>
      <c r="AN3266" t="s">
        <v>8477</v>
      </c>
      <c r="AO3266" t="s">
        <v>3224</v>
      </c>
      <c r="AP3266">
        <v>0</v>
      </c>
      <c r="AQ3266" s="388">
        <v>44592</v>
      </c>
      <c r="AS3266" t="s">
        <v>1765</v>
      </c>
      <c r="AT3266" s="388">
        <v>44593</v>
      </c>
      <c r="AU3266" t="s">
        <v>1756</v>
      </c>
      <c r="AV3266" t="s">
        <v>1756</v>
      </c>
      <c r="AZ3266" t="s">
        <v>1766</v>
      </c>
      <c r="BA3266" t="s">
        <v>1767</v>
      </c>
      <c r="BB3266" t="s">
        <v>8486</v>
      </c>
      <c r="BC3266" t="s">
        <v>8487</v>
      </c>
      <c r="BD3266" t="s">
        <v>1756</v>
      </c>
      <c r="BE3266" t="s">
        <v>7333</v>
      </c>
      <c r="BF3266" t="s">
        <v>823</v>
      </c>
    </row>
    <row r="3267" spans="1:58">
      <c r="A3267" t="s">
        <v>829</v>
      </c>
      <c r="B3267">
        <v>6</v>
      </c>
      <c r="C3267">
        <v>0</v>
      </c>
      <c r="D3267">
        <v>11415</v>
      </c>
      <c r="E3267" t="s">
        <v>8476</v>
      </c>
      <c r="F3267">
        <v>53510611</v>
      </c>
      <c r="G3267" t="s">
        <v>2041</v>
      </c>
      <c r="H3267">
        <v>0</v>
      </c>
      <c r="I3267" t="s">
        <v>7531</v>
      </c>
      <c r="J3267">
        <v>126.98</v>
      </c>
      <c r="K3267">
        <v>8</v>
      </c>
      <c r="L3267" t="s">
        <v>2063</v>
      </c>
      <c r="M3267" t="s">
        <v>1757</v>
      </c>
      <c r="N3267" t="s">
        <v>1757</v>
      </c>
      <c r="O3267" t="s">
        <v>1756</v>
      </c>
      <c r="P3267" t="s">
        <v>1756</v>
      </c>
      <c r="Q3267" s="387">
        <v>1015.84</v>
      </c>
      <c r="R3267">
        <v>132.0592</v>
      </c>
      <c r="S3267">
        <v>1147.8991999999998</v>
      </c>
      <c r="T3267" s="388">
        <v>44590</v>
      </c>
      <c r="U3267">
        <v>0</v>
      </c>
      <c r="V3267" t="s">
        <v>837</v>
      </c>
      <c r="W3267" s="388">
        <v>44615</v>
      </c>
      <c r="X3267">
        <v>177</v>
      </c>
      <c r="Y3267">
        <v>0</v>
      </c>
      <c r="Z3267">
        <v>0</v>
      </c>
      <c r="AA3267" t="s">
        <v>1758</v>
      </c>
      <c r="AB3267" t="s">
        <v>7329</v>
      </c>
      <c r="AD3267" t="s">
        <v>2045</v>
      </c>
      <c r="AE3267" t="s">
        <v>2046</v>
      </c>
      <c r="AI3267" t="s">
        <v>1761</v>
      </c>
      <c r="AL3267" t="s">
        <v>8367</v>
      </c>
      <c r="AM3267">
        <v>6</v>
      </c>
      <c r="AN3267" t="s">
        <v>8477</v>
      </c>
      <c r="AO3267" t="s">
        <v>3224</v>
      </c>
      <c r="AP3267">
        <v>0</v>
      </c>
      <c r="AQ3267" s="388">
        <v>44592</v>
      </c>
      <c r="AS3267" t="s">
        <v>1765</v>
      </c>
      <c r="AT3267" s="388">
        <v>44593</v>
      </c>
      <c r="AU3267" t="s">
        <v>1756</v>
      </c>
      <c r="AV3267" t="s">
        <v>1756</v>
      </c>
      <c r="AZ3267" t="s">
        <v>1766</v>
      </c>
      <c r="BA3267" t="s">
        <v>1767</v>
      </c>
      <c r="BB3267" t="s">
        <v>8488</v>
      </c>
      <c r="BC3267" t="s">
        <v>8489</v>
      </c>
      <c r="BD3267" t="s">
        <v>1756</v>
      </c>
      <c r="BE3267" t="s">
        <v>7333</v>
      </c>
      <c r="BF3267" t="s">
        <v>823</v>
      </c>
    </row>
    <row r="3268" spans="1:58">
      <c r="A3268" t="s">
        <v>829</v>
      </c>
      <c r="B3268">
        <v>6</v>
      </c>
      <c r="C3268">
        <v>0</v>
      </c>
      <c r="D3268">
        <v>11414</v>
      </c>
      <c r="E3268" t="s">
        <v>8490</v>
      </c>
      <c r="F3268">
        <v>53510611</v>
      </c>
      <c r="G3268" t="s">
        <v>2041</v>
      </c>
      <c r="H3268">
        <v>0</v>
      </c>
      <c r="I3268" t="s">
        <v>2052</v>
      </c>
      <c r="J3268">
        <v>75</v>
      </c>
      <c r="K3268">
        <v>11</v>
      </c>
      <c r="L3268" t="s">
        <v>1771</v>
      </c>
      <c r="M3268" t="s">
        <v>1756</v>
      </c>
      <c r="N3268" t="s">
        <v>1756</v>
      </c>
      <c r="O3268" t="s">
        <v>1757</v>
      </c>
      <c r="P3268" t="s">
        <v>1757</v>
      </c>
      <c r="Q3268" s="387">
        <v>825</v>
      </c>
      <c r="R3268">
        <v>107.25</v>
      </c>
      <c r="S3268">
        <v>932.24999999999989</v>
      </c>
      <c r="T3268" s="388">
        <v>44590</v>
      </c>
      <c r="U3268">
        <v>0</v>
      </c>
      <c r="V3268" t="s">
        <v>837</v>
      </c>
      <c r="W3268" s="388">
        <v>44615</v>
      </c>
      <c r="X3268">
        <v>177</v>
      </c>
      <c r="Y3268">
        <v>0</v>
      </c>
      <c r="Z3268">
        <v>0</v>
      </c>
      <c r="AA3268" t="s">
        <v>1758</v>
      </c>
      <c r="AB3268" t="s">
        <v>7329</v>
      </c>
      <c r="AD3268" t="s">
        <v>2045</v>
      </c>
      <c r="AE3268" t="s">
        <v>2046</v>
      </c>
      <c r="AI3268" t="s">
        <v>1761</v>
      </c>
      <c r="AL3268" t="s">
        <v>8328</v>
      </c>
      <c r="AM3268">
        <v>6</v>
      </c>
      <c r="AN3268" t="s">
        <v>7561</v>
      </c>
      <c r="AO3268" t="s">
        <v>7562</v>
      </c>
      <c r="AP3268">
        <v>0</v>
      </c>
      <c r="AQ3268" s="388">
        <v>44592</v>
      </c>
      <c r="AS3268" t="s">
        <v>1765</v>
      </c>
      <c r="AT3268" s="388">
        <v>44593</v>
      </c>
      <c r="AU3268" t="s">
        <v>1756</v>
      </c>
      <c r="AV3268" t="s">
        <v>1756</v>
      </c>
      <c r="AZ3268" t="s">
        <v>1766</v>
      </c>
      <c r="BA3268" t="s">
        <v>1767</v>
      </c>
      <c r="BB3268" t="s">
        <v>8491</v>
      </c>
      <c r="BC3268" t="s">
        <v>8492</v>
      </c>
      <c r="BD3268" t="s">
        <v>1756</v>
      </c>
      <c r="BE3268" t="s">
        <v>7333</v>
      </c>
      <c r="BF3268" t="s">
        <v>823</v>
      </c>
    </row>
    <row r="3269" spans="1:58">
      <c r="A3269" t="s">
        <v>829</v>
      </c>
      <c r="B3269">
        <v>6</v>
      </c>
      <c r="C3269">
        <v>0</v>
      </c>
      <c r="D3269">
        <v>11414</v>
      </c>
      <c r="E3269" t="s">
        <v>8490</v>
      </c>
      <c r="F3269">
        <v>53510611</v>
      </c>
      <c r="G3269" t="s">
        <v>2041</v>
      </c>
      <c r="H3269">
        <v>0</v>
      </c>
      <c r="I3269" t="s">
        <v>2056</v>
      </c>
      <c r="J3269">
        <v>210</v>
      </c>
      <c r="K3269">
        <v>1</v>
      </c>
      <c r="L3269" t="s">
        <v>1755</v>
      </c>
      <c r="M3269" t="s">
        <v>1756</v>
      </c>
      <c r="N3269" t="s">
        <v>1756</v>
      </c>
      <c r="O3269" t="s">
        <v>1757</v>
      </c>
      <c r="P3269" t="s">
        <v>1757</v>
      </c>
      <c r="Q3269" s="387">
        <v>210</v>
      </c>
      <c r="R3269">
        <v>27.3</v>
      </c>
      <c r="S3269">
        <v>237.29999999999998</v>
      </c>
      <c r="T3269" s="388">
        <v>44590</v>
      </c>
      <c r="U3269">
        <v>0</v>
      </c>
      <c r="V3269" t="s">
        <v>837</v>
      </c>
      <c r="W3269" s="388">
        <v>44615</v>
      </c>
      <c r="X3269">
        <v>177</v>
      </c>
      <c r="Y3269">
        <v>0</v>
      </c>
      <c r="Z3269">
        <v>0</v>
      </c>
      <c r="AA3269" t="s">
        <v>1758</v>
      </c>
      <c r="AB3269" t="s">
        <v>7329</v>
      </c>
      <c r="AD3269" t="s">
        <v>2045</v>
      </c>
      <c r="AE3269" t="s">
        <v>2046</v>
      </c>
      <c r="AI3269" t="s">
        <v>1761</v>
      </c>
      <c r="AL3269" t="s">
        <v>8328</v>
      </c>
      <c r="AM3269">
        <v>6</v>
      </c>
      <c r="AN3269" t="s">
        <v>7561</v>
      </c>
      <c r="AO3269" t="s">
        <v>7562</v>
      </c>
      <c r="AP3269">
        <v>0</v>
      </c>
      <c r="AQ3269" s="388">
        <v>44592</v>
      </c>
      <c r="AS3269" t="s">
        <v>1765</v>
      </c>
      <c r="AT3269" s="388">
        <v>44593</v>
      </c>
      <c r="AU3269" t="s">
        <v>1756</v>
      </c>
      <c r="AV3269" t="s">
        <v>1756</v>
      </c>
      <c r="AZ3269" t="s">
        <v>1766</v>
      </c>
      <c r="BA3269" t="s">
        <v>1767</v>
      </c>
      <c r="BB3269" t="s">
        <v>8493</v>
      </c>
      <c r="BC3269" t="s">
        <v>8494</v>
      </c>
      <c r="BD3269" t="s">
        <v>1756</v>
      </c>
      <c r="BE3269" t="s">
        <v>7333</v>
      </c>
      <c r="BF3269" t="s">
        <v>823</v>
      </c>
    </row>
    <row r="3270" spans="1:58">
      <c r="A3270" t="s">
        <v>829</v>
      </c>
      <c r="B3270">
        <v>6</v>
      </c>
      <c r="C3270">
        <v>0</v>
      </c>
      <c r="D3270">
        <v>11414</v>
      </c>
      <c r="E3270" t="s">
        <v>8490</v>
      </c>
      <c r="F3270">
        <v>53510611</v>
      </c>
      <c r="G3270" t="s">
        <v>2041</v>
      </c>
      <c r="H3270">
        <v>0</v>
      </c>
      <c r="I3270" t="s">
        <v>2073</v>
      </c>
      <c r="J3270">
        <v>243.75</v>
      </c>
      <c r="K3270">
        <v>1</v>
      </c>
      <c r="L3270" t="s">
        <v>1755</v>
      </c>
      <c r="M3270" t="s">
        <v>1757</v>
      </c>
      <c r="N3270" t="s">
        <v>1757</v>
      </c>
      <c r="O3270" t="s">
        <v>1756</v>
      </c>
      <c r="P3270" t="s">
        <v>1756</v>
      </c>
      <c r="Q3270" s="387">
        <v>243.75</v>
      </c>
      <c r="R3270">
        <v>31.6875</v>
      </c>
      <c r="S3270">
        <v>275.4375</v>
      </c>
      <c r="T3270" s="388">
        <v>44590</v>
      </c>
      <c r="U3270">
        <v>0</v>
      </c>
      <c r="V3270" t="s">
        <v>837</v>
      </c>
      <c r="W3270" s="388">
        <v>44615</v>
      </c>
      <c r="X3270">
        <v>177</v>
      </c>
      <c r="Y3270">
        <v>0</v>
      </c>
      <c r="Z3270">
        <v>0</v>
      </c>
      <c r="AA3270" t="s">
        <v>1758</v>
      </c>
      <c r="AB3270" t="s">
        <v>7329</v>
      </c>
      <c r="AD3270" t="s">
        <v>2045</v>
      </c>
      <c r="AE3270" t="s">
        <v>2046</v>
      </c>
      <c r="AI3270" t="s">
        <v>1761</v>
      </c>
      <c r="AL3270" t="s">
        <v>8328</v>
      </c>
      <c r="AM3270">
        <v>6</v>
      </c>
      <c r="AN3270" t="s">
        <v>7561</v>
      </c>
      <c r="AO3270" t="s">
        <v>7562</v>
      </c>
      <c r="AP3270">
        <v>0</v>
      </c>
      <c r="AQ3270" s="388">
        <v>44592</v>
      </c>
      <c r="AS3270" t="s">
        <v>1765</v>
      </c>
      <c r="AT3270" s="388">
        <v>44593</v>
      </c>
      <c r="AU3270" t="s">
        <v>1756</v>
      </c>
      <c r="AV3270" t="s">
        <v>1756</v>
      </c>
      <c r="AZ3270" t="s">
        <v>1766</v>
      </c>
      <c r="BA3270" t="s">
        <v>1767</v>
      </c>
      <c r="BB3270" t="s">
        <v>8495</v>
      </c>
      <c r="BC3270" t="s">
        <v>8496</v>
      </c>
      <c r="BD3270" t="s">
        <v>1756</v>
      </c>
      <c r="BE3270" t="s">
        <v>7333</v>
      </c>
      <c r="BF3270" t="s">
        <v>823</v>
      </c>
    </row>
    <row r="3271" spans="1:58">
      <c r="A3271" t="s">
        <v>829</v>
      </c>
      <c r="B3271">
        <v>6</v>
      </c>
      <c r="C3271">
        <v>0</v>
      </c>
      <c r="D3271">
        <v>11414</v>
      </c>
      <c r="E3271" t="s">
        <v>8490</v>
      </c>
      <c r="F3271">
        <v>53510611</v>
      </c>
      <c r="G3271" t="s">
        <v>2041</v>
      </c>
      <c r="H3271">
        <v>0</v>
      </c>
      <c r="I3271" t="s">
        <v>7531</v>
      </c>
      <c r="J3271">
        <v>126.98</v>
      </c>
      <c r="K3271">
        <v>10</v>
      </c>
      <c r="L3271" t="s">
        <v>2063</v>
      </c>
      <c r="M3271" t="s">
        <v>1757</v>
      </c>
      <c r="N3271" t="s">
        <v>1757</v>
      </c>
      <c r="O3271" t="s">
        <v>1756</v>
      </c>
      <c r="P3271" t="s">
        <v>1756</v>
      </c>
      <c r="Q3271" s="387">
        <v>1269.8</v>
      </c>
      <c r="R3271">
        <v>165.07400000000001</v>
      </c>
      <c r="S3271">
        <v>1434.8739999999998</v>
      </c>
      <c r="T3271" s="388">
        <v>44590</v>
      </c>
      <c r="U3271">
        <v>0</v>
      </c>
      <c r="V3271" t="s">
        <v>837</v>
      </c>
      <c r="W3271" s="388">
        <v>44615</v>
      </c>
      <c r="X3271">
        <v>177</v>
      </c>
      <c r="Y3271">
        <v>0</v>
      </c>
      <c r="Z3271">
        <v>0</v>
      </c>
      <c r="AA3271" t="s">
        <v>1758</v>
      </c>
      <c r="AB3271" t="s">
        <v>7329</v>
      </c>
      <c r="AD3271" t="s">
        <v>2045</v>
      </c>
      <c r="AE3271" t="s">
        <v>2046</v>
      </c>
      <c r="AI3271" t="s">
        <v>1761</v>
      </c>
      <c r="AL3271" t="s">
        <v>8328</v>
      </c>
      <c r="AM3271">
        <v>6</v>
      </c>
      <c r="AN3271" t="s">
        <v>7561</v>
      </c>
      <c r="AO3271" t="s">
        <v>7562</v>
      </c>
      <c r="AP3271">
        <v>0</v>
      </c>
      <c r="AQ3271" s="388">
        <v>44592</v>
      </c>
      <c r="AS3271" t="s">
        <v>1765</v>
      </c>
      <c r="AT3271" s="388">
        <v>44593</v>
      </c>
      <c r="AU3271" t="s">
        <v>1756</v>
      </c>
      <c r="AV3271" t="s">
        <v>1756</v>
      </c>
      <c r="AZ3271" t="s">
        <v>1766</v>
      </c>
      <c r="BA3271" t="s">
        <v>1767</v>
      </c>
      <c r="BB3271" t="s">
        <v>8497</v>
      </c>
      <c r="BC3271" t="s">
        <v>8498</v>
      </c>
      <c r="BD3271" t="s">
        <v>1756</v>
      </c>
      <c r="BE3271" t="s">
        <v>7333</v>
      </c>
      <c r="BF3271" t="s">
        <v>823</v>
      </c>
    </row>
    <row r="3272" spans="1:58">
      <c r="A3272" t="s">
        <v>829</v>
      </c>
      <c r="B3272">
        <v>6</v>
      </c>
      <c r="C3272">
        <v>0</v>
      </c>
      <c r="D3272">
        <v>11296</v>
      </c>
      <c r="E3272" t="s">
        <v>8499</v>
      </c>
      <c r="F3272">
        <v>53510611</v>
      </c>
      <c r="G3272" t="s">
        <v>2041</v>
      </c>
      <c r="H3272">
        <v>0</v>
      </c>
      <c r="I3272" t="s">
        <v>2052</v>
      </c>
      <c r="J3272">
        <v>75</v>
      </c>
      <c r="K3272">
        <v>12</v>
      </c>
      <c r="L3272" t="s">
        <v>1771</v>
      </c>
      <c r="M3272" t="s">
        <v>1756</v>
      </c>
      <c r="N3272" t="s">
        <v>1756</v>
      </c>
      <c r="O3272" t="s">
        <v>2053</v>
      </c>
      <c r="P3272" t="s">
        <v>1757</v>
      </c>
      <c r="Q3272" s="387">
        <v>900</v>
      </c>
      <c r="R3272">
        <v>117</v>
      </c>
      <c r="S3272">
        <v>1016.9999999999999</v>
      </c>
      <c r="T3272" s="388">
        <v>44589</v>
      </c>
      <c r="U3272">
        <v>0</v>
      </c>
      <c r="V3272" t="s">
        <v>837</v>
      </c>
      <c r="W3272" s="388">
        <v>44615</v>
      </c>
      <c r="X3272">
        <v>177</v>
      </c>
      <c r="Y3272">
        <v>0</v>
      </c>
      <c r="Z3272">
        <v>0</v>
      </c>
      <c r="AA3272" t="s">
        <v>1758</v>
      </c>
      <c r="AB3272" t="s">
        <v>7329</v>
      </c>
      <c r="AD3272" t="s">
        <v>2045</v>
      </c>
      <c r="AE3272" t="s">
        <v>2046</v>
      </c>
      <c r="AI3272" t="s">
        <v>1761</v>
      </c>
      <c r="AL3272" t="s">
        <v>7379</v>
      </c>
      <c r="AM3272">
        <v>6</v>
      </c>
      <c r="AN3272" t="s">
        <v>2851</v>
      </c>
      <c r="AO3272" t="s">
        <v>2852</v>
      </c>
      <c r="AP3272">
        <v>0</v>
      </c>
      <c r="AQ3272" s="388">
        <v>44591</v>
      </c>
      <c r="AS3272" t="s">
        <v>1765</v>
      </c>
      <c r="AT3272" s="388">
        <v>44593</v>
      </c>
      <c r="AU3272" t="s">
        <v>1756</v>
      </c>
      <c r="AV3272" t="s">
        <v>1756</v>
      </c>
      <c r="AZ3272" t="s">
        <v>1766</v>
      </c>
      <c r="BA3272" t="s">
        <v>1767</v>
      </c>
      <c r="BB3272" t="s">
        <v>8500</v>
      </c>
      <c r="BC3272" t="s">
        <v>8501</v>
      </c>
      <c r="BD3272" t="s">
        <v>1756</v>
      </c>
      <c r="BE3272" t="s">
        <v>7333</v>
      </c>
      <c r="BF3272" t="s">
        <v>823</v>
      </c>
    </row>
    <row r="3273" spans="1:58">
      <c r="A3273" t="s">
        <v>829</v>
      </c>
      <c r="B3273">
        <v>6</v>
      </c>
      <c r="C3273">
        <v>0</v>
      </c>
      <c r="D3273">
        <v>11296</v>
      </c>
      <c r="E3273" t="s">
        <v>8499</v>
      </c>
      <c r="F3273">
        <v>53510611</v>
      </c>
      <c r="G3273" t="s">
        <v>2041</v>
      </c>
      <c r="H3273">
        <v>0</v>
      </c>
      <c r="I3273" t="s">
        <v>2056</v>
      </c>
      <c r="J3273">
        <v>210</v>
      </c>
      <c r="K3273">
        <v>1</v>
      </c>
      <c r="L3273" t="s">
        <v>1755</v>
      </c>
      <c r="M3273" t="s">
        <v>1756</v>
      </c>
      <c r="N3273" t="s">
        <v>1756</v>
      </c>
      <c r="P3273" t="s">
        <v>1757</v>
      </c>
      <c r="Q3273" s="387">
        <v>210</v>
      </c>
      <c r="R3273">
        <v>27.3</v>
      </c>
      <c r="S3273">
        <v>237.29999999999998</v>
      </c>
      <c r="T3273" s="388">
        <v>44589</v>
      </c>
      <c r="U3273">
        <v>0</v>
      </c>
      <c r="V3273" t="s">
        <v>837</v>
      </c>
      <c r="W3273" s="388">
        <v>44615</v>
      </c>
      <c r="X3273">
        <v>177</v>
      </c>
      <c r="Y3273">
        <v>0</v>
      </c>
      <c r="Z3273">
        <v>0</v>
      </c>
      <c r="AA3273" t="s">
        <v>1758</v>
      </c>
      <c r="AB3273" t="s">
        <v>7329</v>
      </c>
      <c r="AD3273" t="s">
        <v>2045</v>
      </c>
      <c r="AE3273" t="s">
        <v>2046</v>
      </c>
      <c r="AI3273" t="s">
        <v>1761</v>
      </c>
      <c r="AL3273" t="s">
        <v>7379</v>
      </c>
      <c r="AM3273">
        <v>6</v>
      </c>
      <c r="AN3273" t="s">
        <v>2851</v>
      </c>
      <c r="AO3273" t="s">
        <v>2852</v>
      </c>
      <c r="AP3273">
        <v>0</v>
      </c>
      <c r="AQ3273" s="388">
        <v>44591</v>
      </c>
      <c r="AS3273" t="s">
        <v>1765</v>
      </c>
      <c r="AT3273" s="388">
        <v>44593</v>
      </c>
      <c r="AU3273" t="s">
        <v>1756</v>
      </c>
      <c r="AV3273" t="s">
        <v>1756</v>
      </c>
      <c r="AZ3273" t="s">
        <v>1766</v>
      </c>
      <c r="BA3273" t="s">
        <v>1767</v>
      </c>
      <c r="BB3273" t="s">
        <v>8502</v>
      </c>
      <c r="BC3273" t="s">
        <v>8503</v>
      </c>
      <c r="BD3273" t="s">
        <v>1756</v>
      </c>
      <c r="BE3273" t="s">
        <v>7333</v>
      </c>
      <c r="BF3273" t="s">
        <v>823</v>
      </c>
    </row>
    <row r="3274" spans="1:58">
      <c r="A3274" t="s">
        <v>829</v>
      </c>
      <c r="B3274">
        <v>6</v>
      </c>
      <c r="C3274">
        <v>0</v>
      </c>
      <c r="D3274">
        <v>11296</v>
      </c>
      <c r="E3274" t="s">
        <v>8499</v>
      </c>
      <c r="F3274">
        <v>53510611</v>
      </c>
      <c r="G3274" t="s">
        <v>2041</v>
      </c>
      <c r="H3274">
        <v>0</v>
      </c>
      <c r="I3274" t="s">
        <v>7382</v>
      </c>
      <c r="J3274">
        <v>80</v>
      </c>
      <c r="K3274">
        <v>12</v>
      </c>
      <c r="M3274" t="s">
        <v>1757</v>
      </c>
      <c r="N3274" t="s">
        <v>1757</v>
      </c>
      <c r="O3274" t="s">
        <v>1756</v>
      </c>
      <c r="P3274" t="s">
        <v>1756</v>
      </c>
      <c r="Q3274" s="387">
        <v>960</v>
      </c>
      <c r="R3274">
        <v>124.80000000000001</v>
      </c>
      <c r="S3274">
        <v>1084.8</v>
      </c>
      <c r="T3274" s="388">
        <v>44589</v>
      </c>
      <c r="U3274">
        <v>0</v>
      </c>
      <c r="V3274" t="s">
        <v>837</v>
      </c>
      <c r="W3274" s="388">
        <v>44615</v>
      </c>
      <c r="X3274">
        <v>177</v>
      </c>
      <c r="Y3274">
        <v>0</v>
      </c>
      <c r="Z3274">
        <v>0</v>
      </c>
      <c r="AA3274" t="s">
        <v>1758</v>
      </c>
      <c r="AB3274" t="s">
        <v>7329</v>
      </c>
      <c r="AD3274" t="s">
        <v>2045</v>
      </c>
      <c r="AE3274" t="s">
        <v>2046</v>
      </c>
      <c r="AI3274" t="s">
        <v>1761</v>
      </c>
      <c r="AL3274" t="s">
        <v>7379</v>
      </c>
      <c r="AM3274">
        <v>6</v>
      </c>
      <c r="AN3274" t="s">
        <v>2851</v>
      </c>
      <c r="AO3274" t="s">
        <v>2852</v>
      </c>
      <c r="AP3274">
        <v>0</v>
      </c>
      <c r="AQ3274" s="388">
        <v>44591</v>
      </c>
      <c r="AS3274" t="s">
        <v>1765</v>
      </c>
      <c r="AT3274" s="388">
        <v>44593</v>
      </c>
      <c r="AU3274" t="s">
        <v>1756</v>
      </c>
      <c r="AV3274" t="s">
        <v>1756</v>
      </c>
      <c r="AZ3274" t="s">
        <v>1766</v>
      </c>
      <c r="BA3274" t="s">
        <v>1767</v>
      </c>
      <c r="BB3274" t="s">
        <v>8504</v>
      </c>
      <c r="BC3274" t="s">
        <v>8505</v>
      </c>
      <c r="BD3274" t="s">
        <v>1756</v>
      </c>
      <c r="BE3274" t="s">
        <v>7333</v>
      </c>
      <c r="BF3274" t="s">
        <v>823</v>
      </c>
    </row>
    <row r="3275" spans="1:58">
      <c r="A3275" t="s">
        <v>829</v>
      </c>
      <c r="B3275">
        <v>6</v>
      </c>
      <c r="C3275">
        <v>0</v>
      </c>
      <c r="D3275">
        <v>11294</v>
      </c>
      <c r="E3275" t="s">
        <v>8506</v>
      </c>
      <c r="F3275">
        <v>53510611</v>
      </c>
      <c r="G3275" t="s">
        <v>2041</v>
      </c>
      <c r="H3275">
        <v>0</v>
      </c>
      <c r="I3275" t="s">
        <v>2052</v>
      </c>
      <c r="J3275">
        <v>75</v>
      </c>
      <c r="K3275">
        <v>11</v>
      </c>
      <c r="L3275" t="s">
        <v>1771</v>
      </c>
      <c r="M3275" t="s">
        <v>1756</v>
      </c>
      <c r="N3275" t="s">
        <v>1756</v>
      </c>
      <c r="O3275" t="s">
        <v>1757</v>
      </c>
      <c r="P3275" t="s">
        <v>1757</v>
      </c>
      <c r="Q3275" s="387">
        <v>825</v>
      </c>
      <c r="R3275">
        <v>107.25</v>
      </c>
      <c r="S3275">
        <v>932.24999999999989</v>
      </c>
      <c r="T3275" s="388">
        <v>44589</v>
      </c>
      <c r="U3275">
        <v>0</v>
      </c>
      <c r="V3275" t="s">
        <v>837</v>
      </c>
      <c r="W3275" s="388">
        <v>44615</v>
      </c>
      <c r="X3275">
        <v>177</v>
      </c>
      <c r="Y3275">
        <v>0</v>
      </c>
      <c r="Z3275">
        <v>0</v>
      </c>
      <c r="AA3275" t="s">
        <v>1758</v>
      </c>
      <c r="AB3275" t="s">
        <v>7329</v>
      </c>
      <c r="AD3275" t="s">
        <v>2045</v>
      </c>
      <c r="AE3275" t="s">
        <v>2046</v>
      </c>
      <c r="AI3275" t="s">
        <v>1761</v>
      </c>
      <c r="AL3275" t="s">
        <v>7444</v>
      </c>
      <c r="AM3275">
        <v>6</v>
      </c>
      <c r="AN3275" t="s">
        <v>7364</v>
      </c>
      <c r="AO3275" t="s">
        <v>7365</v>
      </c>
      <c r="AP3275">
        <v>0</v>
      </c>
      <c r="AQ3275" s="388">
        <v>44591</v>
      </c>
      <c r="AS3275" t="s">
        <v>1765</v>
      </c>
      <c r="AT3275" s="388">
        <v>44593</v>
      </c>
      <c r="AU3275" t="s">
        <v>1756</v>
      </c>
      <c r="AV3275" t="s">
        <v>1756</v>
      </c>
      <c r="AZ3275" t="s">
        <v>1766</v>
      </c>
      <c r="BA3275" t="s">
        <v>1767</v>
      </c>
      <c r="BB3275" t="s">
        <v>8507</v>
      </c>
      <c r="BC3275" t="s">
        <v>8508</v>
      </c>
      <c r="BD3275" t="s">
        <v>1756</v>
      </c>
      <c r="BE3275" t="s">
        <v>7333</v>
      </c>
      <c r="BF3275" t="s">
        <v>823</v>
      </c>
    </row>
    <row r="3276" spans="1:58">
      <c r="A3276" t="s">
        <v>829</v>
      </c>
      <c r="B3276">
        <v>6</v>
      </c>
      <c r="C3276">
        <v>0</v>
      </c>
      <c r="D3276">
        <v>11294</v>
      </c>
      <c r="E3276" t="s">
        <v>8506</v>
      </c>
      <c r="F3276">
        <v>53510611</v>
      </c>
      <c r="G3276" t="s">
        <v>2041</v>
      </c>
      <c r="H3276">
        <v>0</v>
      </c>
      <c r="I3276" t="s">
        <v>2056</v>
      </c>
      <c r="J3276">
        <v>210</v>
      </c>
      <c r="K3276">
        <v>1</v>
      </c>
      <c r="L3276" t="s">
        <v>1755</v>
      </c>
      <c r="M3276" t="s">
        <v>1756</v>
      </c>
      <c r="N3276" t="s">
        <v>1756</v>
      </c>
      <c r="O3276" t="s">
        <v>1757</v>
      </c>
      <c r="P3276" t="s">
        <v>1757</v>
      </c>
      <c r="Q3276" s="387">
        <v>210</v>
      </c>
      <c r="R3276">
        <v>27.3</v>
      </c>
      <c r="S3276">
        <v>237.29999999999998</v>
      </c>
      <c r="T3276" s="388">
        <v>44589</v>
      </c>
      <c r="U3276">
        <v>0</v>
      </c>
      <c r="V3276" t="s">
        <v>837</v>
      </c>
      <c r="W3276" s="388">
        <v>44615</v>
      </c>
      <c r="X3276">
        <v>177</v>
      </c>
      <c r="Y3276">
        <v>0</v>
      </c>
      <c r="Z3276">
        <v>0</v>
      </c>
      <c r="AA3276" t="s">
        <v>1758</v>
      </c>
      <c r="AB3276" t="s">
        <v>7329</v>
      </c>
      <c r="AD3276" t="s">
        <v>2045</v>
      </c>
      <c r="AE3276" t="s">
        <v>2046</v>
      </c>
      <c r="AI3276" t="s">
        <v>1761</v>
      </c>
      <c r="AL3276" t="s">
        <v>7444</v>
      </c>
      <c r="AM3276">
        <v>6</v>
      </c>
      <c r="AN3276" t="s">
        <v>7364</v>
      </c>
      <c r="AO3276" t="s">
        <v>7365</v>
      </c>
      <c r="AP3276">
        <v>0</v>
      </c>
      <c r="AQ3276" s="388">
        <v>44591</v>
      </c>
      <c r="AS3276" t="s">
        <v>1765</v>
      </c>
      <c r="AT3276" s="388">
        <v>44593</v>
      </c>
      <c r="AU3276" t="s">
        <v>1756</v>
      </c>
      <c r="AV3276" t="s">
        <v>1756</v>
      </c>
      <c r="AZ3276" t="s">
        <v>1766</v>
      </c>
      <c r="BA3276" t="s">
        <v>1767</v>
      </c>
      <c r="BB3276" t="s">
        <v>8509</v>
      </c>
      <c r="BC3276" t="s">
        <v>8510</v>
      </c>
      <c r="BD3276" t="s">
        <v>1756</v>
      </c>
      <c r="BE3276" t="s">
        <v>7333</v>
      </c>
      <c r="BF3276" t="s">
        <v>823</v>
      </c>
    </row>
    <row r="3277" spans="1:58">
      <c r="A3277" t="s">
        <v>829</v>
      </c>
      <c r="B3277">
        <v>6</v>
      </c>
      <c r="C3277">
        <v>0</v>
      </c>
      <c r="D3277">
        <v>11294</v>
      </c>
      <c r="E3277" t="s">
        <v>8506</v>
      </c>
      <c r="F3277">
        <v>53510611</v>
      </c>
      <c r="G3277" t="s">
        <v>2041</v>
      </c>
      <c r="H3277">
        <v>0</v>
      </c>
      <c r="I3277" t="s">
        <v>2073</v>
      </c>
      <c r="J3277">
        <v>243.75</v>
      </c>
      <c r="K3277">
        <v>1</v>
      </c>
      <c r="L3277" t="s">
        <v>1755</v>
      </c>
      <c r="M3277" t="s">
        <v>1757</v>
      </c>
      <c r="N3277" t="s">
        <v>1757</v>
      </c>
      <c r="O3277" t="s">
        <v>1756</v>
      </c>
      <c r="P3277" t="s">
        <v>1756</v>
      </c>
      <c r="Q3277" s="387">
        <v>243.75</v>
      </c>
      <c r="R3277">
        <v>31.6875</v>
      </c>
      <c r="S3277">
        <v>275.4375</v>
      </c>
      <c r="T3277" s="388">
        <v>44589</v>
      </c>
      <c r="U3277">
        <v>0</v>
      </c>
      <c r="V3277" t="s">
        <v>837</v>
      </c>
      <c r="W3277" s="388">
        <v>44615</v>
      </c>
      <c r="X3277">
        <v>177</v>
      </c>
      <c r="Y3277">
        <v>0</v>
      </c>
      <c r="Z3277">
        <v>0</v>
      </c>
      <c r="AA3277" t="s">
        <v>1758</v>
      </c>
      <c r="AB3277" t="s">
        <v>7329</v>
      </c>
      <c r="AD3277" t="s">
        <v>2045</v>
      </c>
      <c r="AE3277" t="s">
        <v>2046</v>
      </c>
      <c r="AI3277" t="s">
        <v>1761</v>
      </c>
      <c r="AL3277" t="s">
        <v>7444</v>
      </c>
      <c r="AM3277">
        <v>6</v>
      </c>
      <c r="AN3277" t="s">
        <v>7364</v>
      </c>
      <c r="AO3277" t="s">
        <v>7365</v>
      </c>
      <c r="AP3277">
        <v>0</v>
      </c>
      <c r="AQ3277" s="388">
        <v>44591</v>
      </c>
      <c r="AS3277" t="s">
        <v>1765</v>
      </c>
      <c r="AT3277" s="388">
        <v>44593</v>
      </c>
      <c r="AU3277" t="s">
        <v>1756</v>
      </c>
      <c r="AV3277" t="s">
        <v>1756</v>
      </c>
      <c r="AZ3277" t="s">
        <v>1766</v>
      </c>
      <c r="BA3277" t="s">
        <v>1767</v>
      </c>
      <c r="BB3277" t="s">
        <v>8511</v>
      </c>
      <c r="BC3277" t="s">
        <v>8512</v>
      </c>
      <c r="BD3277" t="s">
        <v>1756</v>
      </c>
      <c r="BE3277" t="s">
        <v>7333</v>
      </c>
      <c r="BF3277" t="s">
        <v>823</v>
      </c>
    </row>
    <row r="3278" spans="1:58">
      <c r="A3278" t="s">
        <v>829</v>
      </c>
      <c r="B3278">
        <v>6</v>
      </c>
      <c r="C3278">
        <v>0</v>
      </c>
      <c r="D3278">
        <v>11294</v>
      </c>
      <c r="E3278" t="s">
        <v>8506</v>
      </c>
      <c r="F3278">
        <v>53510611</v>
      </c>
      <c r="G3278" t="s">
        <v>2041</v>
      </c>
      <c r="H3278">
        <v>0</v>
      </c>
      <c r="I3278" t="s">
        <v>7531</v>
      </c>
      <c r="J3278">
        <v>126.98</v>
      </c>
      <c r="K3278">
        <v>10</v>
      </c>
      <c r="L3278" t="s">
        <v>2063</v>
      </c>
      <c r="M3278" t="s">
        <v>1757</v>
      </c>
      <c r="N3278" t="s">
        <v>1757</v>
      </c>
      <c r="O3278" t="s">
        <v>1756</v>
      </c>
      <c r="P3278" t="s">
        <v>1756</v>
      </c>
      <c r="Q3278" s="387">
        <v>1269.8</v>
      </c>
      <c r="R3278">
        <v>165.07400000000001</v>
      </c>
      <c r="S3278">
        <v>1434.8739999999998</v>
      </c>
      <c r="T3278" s="388">
        <v>44589</v>
      </c>
      <c r="U3278">
        <v>0</v>
      </c>
      <c r="V3278" t="s">
        <v>837</v>
      </c>
      <c r="W3278" s="388">
        <v>44615</v>
      </c>
      <c r="X3278">
        <v>177</v>
      </c>
      <c r="Y3278">
        <v>0</v>
      </c>
      <c r="Z3278">
        <v>0</v>
      </c>
      <c r="AA3278" t="s">
        <v>1758</v>
      </c>
      <c r="AB3278" t="s">
        <v>7329</v>
      </c>
      <c r="AD3278" t="s">
        <v>2045</v>
      </c>
      <c r="AE3278" t="s">
        <v>2046</v>
      </c>
      <c r="AI3278" t="s">
        <v>1761</v>
      </c>
      <c r="AL3278" t="s">
        <v>7444</v>
      </c>
      <c r="AM3278">
        <v>6</v>
      </c>
      <c r="AN3278" t="s">
        <v>7364</v>
      </c>
      <c r="AO3278" t="s">
        <v>7365</v>
      </c>
      <c r="AP3278">
        <v>0</v>
      </c>
      <c r="AQ3278" s="388">
        <v>44591</v>
      </c>
      <c r="AS3278" t="s">
        <v>1765</v>
      </c>
      <c r="AT3278" s="388">
        <v>44593</v>
      </c>
      <c r="AU3278" t="s">
        <v>1756</v>
      </c>
      <c r="AV3278" t="s">
        <v>1756</v>
      </c>
      <c r="AZ3278" t="s">
        <v>1766</v>
      </c>
      <c r="BA3278" t="s">
        <v>1767</v>
      </c>
      <c r="BB3278" t="s">
        <v>8513</v>
      </c>
      <c r="BC3278" t="s">
        <v>8514</v>
      </c>
      <c r="BD3278" t="s">
        <v>1756</v>
      </c>
      <c r="BE3278" t="s">
        <v>7333</v>
      </c>
      <c r="BF3278" t="s">
        <v>823</v>
      </c>
    </row>
    <row r="3279" spans="1:58">
      <c r="A3279" t="s">
        <v>829</v>
      </c>
      <c r="B3279">
        <v>6</v>
      </c>
      <c r="C3279">
        <v>0</v>
      </c>
      <c r="D3279">
        <v>11292</v>
      </c>
      <c r="E3279" t="s">
        <v>8515</v>
      </c>
      <c r="F3279">
        <v>53510611</v>
      </c>
      <c r="G3279" t="s">
        <v>2041</v>
      </c>
      <c r="H3279">
        <v>0</v>
      </c>
      <c r="I3279" t="s">
        <v>2052</v>
      </c>
      <c r="J3279">
        <v>75</v>
      </c>
      <c r="K3279">
        <v>11</v>
      </c>
      <c r="L3279" t="s">
        <v>1771</v>
      </c>
      <c r="M3279" t="s">
        <v>1756</v>
      </c>
      <c r="N3279" t="s">
        <v>1756</v>
      </c>
      <c r="O3279" t="s">
        <v>1757</v>
      </c>
      <c r="P3279" t="s">
        <v>1757</v>
      </c>
      <c r="Q3279" s="387">
        <v>825</v>
      </c>
      <c r="R3279">
        <v>107.25</v>
      </c>
      <c r="S3279">
        <v>932.24999999999989</v>
      </c>
      <c r="T3279" s="388">
        <v>44589</v>
      </c>
      <c r="U3279">
        <v>0</v>
      </c>
      <c r="V3279" t="s">
        <v>837</v>
      </c>
      <c r="W3279" s="388">
        <v>44615</v>
      </c>
      <c r="X3279">
        <v>177</v>
      </c>
      <c r="Y3279">
        <v>0</v>
      </c>
      <c r="Z3279">
        <v>0</v>
      </c>
      <c r="AA3279" t="s">
        <v>1758</v>
      </c>
      <c r="AB3279" t="s">
        <v>7329</v>
      </c>
      <c r="AD3279" t="s">
        <v>2045</v>
      </c>
      <c r="AE3279" t="s">
        <v>2046</v>
      </c>
      <c r="AI3279" t="s">
        <v>1761</v>
      </c>
      <c r="AL3279" t="s">
        <v>8328</v>
      </c>
      <c r="AM3279">
        <v>6</v>
      </c>
      <c r="AN3279" t="s">
        <v>7561</v>
      </c>
      <c r="AO3279" t="s">
        <v>7562</v>
      </c>
      <c r="AP3279">
        <v>0</v>
      </c>
      <c r="AQ3279" s="388">
        <v>44591</v>
      </c>
      <c r="AS3279" t="s">
        <v>1765</v>
      </c>
      <c r="AT3279" s="388">
        <v>44593</v>
      </c>
      <c r="AU3279" t="s">
        <v>1756</v>
      </c>
      <c r="AV3279" t="s">
        <v>1756</v>
      </c>
      <c r="AZ3279" t="s">
        <v>1766</v>
      </c>
      <c r="BA3279" t="s">
        <v>1767</v>
      </c>
      <c r="BB3279" t="s">
        <v>8516</v>
      </c>
      <c r="BC3279" t="s">
        <v>8517</v>
      </c>
      <c r="BD3279" t="s">
        <v>1756</v>
      </c>
      <c r="BE3279" t="s">
        <v>7333</v>
      </c>
      <c r="BF3279" t="s">
        <v>823</v>
      </c>
    </row>
    <row r="3280" spans="1:58">
      <c r="A3280" t="s">
        <v>829</v>
      </c>
      <c r="B3280">
        <v>6</v>
      </c>
      <c r="C3280">
        <v>0</v>
      </c>
      <c r="D3280">
        <v>11292</v>
      </c>
      <c r="E3280" t="s">
        <v>8515</v>
      </c>
      <c r="F3280">
        <v>53510611</v>
      </c>
      <c r="G3280" t="s">
        <v>2041</v>
      </c>
      <c r="H3280">
        <v>0</v>
      </c>
      <c r="I3280" t="s">
        <v>2056</v>
      </c>
      <c r="J3280">
        <v>210</v>
      </c>
      <c r="K3280">
        <v>1</v>
      </c>
      <c r="L3280" t="s">
        <v>1755</v>
      </c>
      <c r="M3280" t="s">
        <v>1756</v>
      </c>
      <c r="N3280" t="s">
        <v>1756</v>
      </c>
      <c r="O3280" t="s">
        <v>1757</v>
      </c>
      <c r="P3280" t="s">
        <v>1757</v>
      </c>
      <c r="Q3280" s="387">
        <v>210</v>
      </c>
      <c r="R3280">
        <v>27.3</v>
      </c>
      <c r="S3280">
        <v>237.29999999999998</v>
      </c>
      <c r="T3280" s="388">
        <v>44589</v>
      </c>
      <c r="U3280">
        <v>0</v>
      </c>
      <c r="V3280" t="s">
        <v>837</v>
      </c>
      <c r="W3280" s="388">
        <v>44615</v>
      </c>
      <c r="X3280">
        <v>177</v>
      </c>
      <c r="Y3280">
        <v>0</v>
      </c>
      <c r="Z3280">
        <v>0</v>
      </c>
      <c r="AA3280" t="s">
        <v>1758</v>
      </c>
      <c r="AB3280" t="s">
        <v>7329</v>
      </c>
      <c r="AD3280" t="s">
        <v>2045</v>
      </c>
      <c r="AE3280" t="s">
        <v>2046</v>
      </c>
      <c r="AI3280" t="s">
        <v>1761</v>
      </c>
      <c r="AL3280" t="s">
        <v>8328</v>
      </c>
      <c r="AM3280">
        <v>6</v>
      </c>
      <c r="AN3280" t="s">
        <v>7561</v>
      </c>
      <c r="AO3280" t="s">
        <v>7562</v>
      </c>
      <c r="AP3280">
        <v>0</v>
      </c>
      <c r="AQ3280" s="388">
        <v>44591</v>
      </c>
      <c r="AS3280" t="s">
        <v>1765</v>
      </c>
      <c r="AT3280" s="388">
        <v>44593</v>
      </c>
      <c r="AU3280" t="s">
        <v>1756</v>
      </c>
      <c r="AV3280" t="s">
        <v>1756</v>
      </c>
      <c r="AZ3280" t="s">
        <v>1766</v>
      </c>
      <c r="BA3280" t="s">
        <v>1767</v>
      </c>
      <c r="BB3280" t="s">
        <v>8518</v>
      </c>
      <c r="BC3280" t="s">
        <v>8519</v>
      </c>
      <c r="BD3280" t="s">
        <v>1756</v>
      </c>
      <c r="BE3280" t="s">
        <v>7333</v>
      </c>
      <c r="BF3280" t="s">
        <v>823</v>
      </c>
    </row>
    <row r="3281" spans="1:58">
      <c r="A3281" t="s">
        <v>829</v>
      </c>
      <c r="B3281">
        <v>6</v>
      </c>
      <c r="C3281">
        <v>0</v>
      </c>
      <c r="D3281">
        <v>11292</v>
      </c>
      <c r="E3281" t="s">
        <v>8515</v>
      </c>
      <c r="F3281">
        <v>53510611</v>
      </c>
      <c r="G3281" t="s">
        <v>2041</v>
      </c>
      <c r="H3281">
        <v>0</v>
      </c>
      <c r="I3281" t="s">
        <v>2073</v>
      </c>
      <c r="J3281">
        <v>243.75</v>
      </c>
      <c r="K3281">
        <v>1</v>
      </c>
      <c r="L3281" t="s">
        <v>1755</v>
      </c>
      <c r="M3281" t="s">
        <v>1757</v>
      </c>
      <c r="N3281" t="s">
        <v>1757</v>
      </c>
      <c r="O3281" t="s">
        <v>1756</v>
      </c>
      <c r="P3281" t="s">
        <v>1756</v>
      </c>
      <c r="Q3281" s="387">
        <v>243.75</v>
      </c>
      <c r="R3281">
        <v>31.6875</v>
      </c>
      <c r="S3281">
        <v>275.4375</v>
      </c>
      <c r="T3281" s="388">
        <v>44589</v>
      </c>
      <c r="U3281">
        <v>0</v>
      </c>
      <c r="V3281" t="s">
        <v>837</v>
      </c>
      <c r="W3281" s="388">
        <v>44615</v>
      </c>
      <c r="X3281">
        <v>177</v>
      </c>
      <c r="Y3281">
        <v>0</v>
      </c>
      <c r="Z3281">
        <v>0</v>
      </c>
      <c r="AA3281" t="s">
        <v>1758</v>
      </c>
      <c r="AB3281" t="s">
        <v>7329</v>
      </c>
      <c r="AD3281" t="s">
        <v>2045</v>
      </c>
      <c r="AE3281" t="s">
        <v>2046</v>
      </c>
      <c r="AI3281" t="s">
        <v>1761</v>
      </c>
      <c r="AL3281" t="s">
        <v>8328</v>
      </c>
      <c r="AM3281">
        <v>6</v>
      </c>
      <c r="AN3281" t="s">
        <v>7561</v>
      </c>
      <c r="AO3281" t="s">
        <v>7562</v>
      </c>
      <c r="AP3281">
        <v>0</v>
      </c>
      <c r="AQ3281" s="388">
        <v>44591</v>
      </c>
      <c r="AS3281" t="s">
        <v>1765</v>
      </c>
      <c r="AT3281" s="388">
        <v>44593</v>
      </c>
      <c r="AU3281" t="s">
        <v>1756</v>
      </c>
      <c r="AV3281" t="s">
        <v>1756</v>
      </c>
      <c r="AZ3281" t="s">
        <v>1766</v>
      </c>
      <c r="BA3281" t="s">
        <v>1767</v>
      </c>
      <c r="BB3281" t="s">
        <v>8520</v>
      </c>
      <c r="BC3281" t="s">
        <v>8521</v>
      </c>
      <c r="BD3281" t="s">
        <v>1756</v>
      </c>
      <c r="BE3281" t="s">
        <v>7333</v>
      </c>
      <c r="BF3281" t="s">
        <v>823</v>
      </c>
    </row>
    <row r="3282" spans="1:58">
      <c r="A3282" t="s">
        <v>829</v>
      </c>
      <c r="B3282">
        <v>6</v>
      </c>
      <c r="C3282">
        <v>0</v>
      </c>
      <c r="D3282">
        <v>11292</v>
      </c>
      <c r="E3282" t="s">
        <v>8515</v>
      </c>
      <c r="F3282">
        <v>53510611</v>
      </c>
      <c r="G3282" t="s">
        <v>2041</v>
      </c>
      <c r="H3282">
        <v>0</v>
      </c>
      <c r="I3282" t="s">
        <v>7531</v>
      </c>
      <c r="J3282">
        <v>126.98</v>
      </c>
      <c r="K3282">
        <v>10</v>
      </c>
      <c r="L3282" t="s">
        <v>2063</v>
      </c>
      <c r="M3282" t="s">
        <v>1757</v>
      </c>
      <c r="N3282" t="s">
        <v>1757</v>
      </c>
      <c r="O3282" t="s">
        <v>1756</v>
      </c>
      <c r="P3282" t="s">
        <v>1756</v>
      </c>
      <c r="Q3282" s="387">
        <v>1269.8</v>
      </c>
      <c r="R3282">
        <v>165.07400000000001</v>
      </c>
      <c r="S3282">
        <v>1434.8739999999998</v>
      </c>
      <c r="T3282" s="388">
        <v>44589</v>
      </c>
      <c r="U3282">
        <v>0</v>
      </c>
      <c r="V3282" t="s">
        <v>837</v>
      </c>
      <c r="W3282" s="388">
        <v>44615</v>
      </c>
      <c r="X3282">
        <v>177</v>
      </c>
      <c r="Y3282">
        <v>0</v>
      </c>
      <c r="Z3282">
        <v>0</v>
      </c>
      <c r="AA3282" t="s">
        <v>1758</v>
      </c>
      <c r="AB3282" t="s">
        <v>7329</v>
      </c>
      <c r="AD3282" t="s">
        <v>2045</v>
      </c>
      <c r="AE3282" t="s">
        <v>2046</v>
      </c>
      <c r="AI3282" t="s">
        <v>1761</v>
      </c>
      <c r="AL3282" t="s">
        <v>8328</v>
      </c>
      <c r="AM3282">
        <v>6</v>
      </c>
      <c r="AN3282" t="s">
        <v>7561</v>
      </c>
      <c r="AO3282" t="s">
        <v>7562</v>
      </c>
      <c r="AP3282">
        <v>0</v>
      </c>
      <c r="AQ3282" s="388">
        <v>44591</v>
      </c>
      <c r="AS3282" t="s">
        <v>1765</v>
      </c>
      <c r="AT3282" s="388">
        <v>44593</v>
      </c>
      <c r="AU3282" t="s">
        <v>1756</v>
      </c>
      <c r="AV3282" t="s">
        <v>1756</v>
      </c>
      <c r="AZ3282" t="s">
        <v>1766</v>
      </c>
      <c r="BA3282" t="s">
        <v>1767</v>
      </c>
      <c r="BB3282" t="s">
        <v>8522</v>
      </c>
      <c r="BC3282" t="s">
        <v>8523</v>
      </c>
      <c r="BD3282" t="s">
        <v>1756</v>
      </c>
      <c r="BE3282" t="s">
        <v>7333</v>
      </c>
      <c r="BF3282" t="s">
        <v>823</v>
      </c>
    </row>
    <row r="3283" spans="1:58">
      <c r="A3283" t="s">
        <v>829</v>
      </c>
      <c r="B3283">
        <v>6</v>
      </c>
      <c r="C3283">
        <v>0</v>
      </c>
      <c r="D3283">
        <v>11290</v>
      </c>
      <c r="E3283" t="s">
        <v>8524</v>
      </c>
      <c r="F3283">
        <v>53510611</v>
      </c>
      <c r="G3283" t="s">
        <v>2041</v>
      </c>
      <c r="H3283">
        <v>0</v>
      </c>
      <c r="I3283" t="s">
        <v>2052</v>
      </c>
      <c r="J3283">
        <v>75</v>
      </c>
      <c r="K3283">
        <v>4</v>
      </c>
      <c r="L3283" t="s">
        <v>1771</v>
      </c>
      <c r="M3283" t="s">
        <v>1756</v>
      </c>
      <c r="N3283" t="s">
        <v>1756</v>
      </c>
      <c r="O3283" t="s">
        <v>1757</v>
      </c>
      <c r="P3283" t="s">
        <v>1757</v>
      </c>
      <c r="Q3283" s="387">
        <v>300</v>
      </c>
      <c r="R3283">
        <v>39</v>
      </c>
      <c r="S3283">
        <v>338.99999999999994</v>
      </c>
      <c r="T3283" s="388">
        <v>44588</v>
      </c>
      <c r="U3283">
        <v>0</v>
      </c>
      <c r="V3283" t="s">
        <v>837</v>
      </c>
      <c r="W3283" s="388">
        <v>44615</v>
      </c>
      <c r="X3283">
        <v>177</v>
      </c>
      <c r="Y3283">
        <v>0</v>
      </c>
      <c r="Z3283">
        <v>0</v>
      </c>
      <c r="AA3283" t="s">
        <v>1758</v>
      </c>
      <c r="AB3283" t="s">
        <v>7329</v>
      </c>
      <c r="AD3283" t="s">
        <v>2045</v>
      </c>
      <c r="AE3283" t="s">
        <v>2046</v>
      </c>
      <c r="AI3283" t="s">
        <v>1761</v>
      </c>
      <c r="AL3283" t="s">
        <v>7505</v>
      </c>
      <c r="AM3283">
        <v>6</v>
      </c>
      <c r="AN3283" t="s">
        <v>3239</v>
      </c>
      <c r="AO3283" t="s">
        <v>7506</v>
      </c>
      <c r="AP3283">
        <v>0</v>
      </c>
      <c r="AQ3283" s="388">
        <v>44591</v>
      </c>
      <c r="AS3283" t="s">
        <v>1765</v>
      </c>
      <c r="AT3283" s="388">
        <v>44593</v>
      </c>
      <c r="AU3283" t="s">
        <v>1756</v>
      </c>
      <c r="AV3283" t="s">
        <v>1756</v>
      </c>
      <c r="AZ3283" t="s">
        <v>1766</v>
      </c>
      <c r="BA3283" t="s">
        <v>1767</v>
      </c>
      <c r="BB3283" t="s">
        <v>8525</v>
      </c>
      <c r="BC3283" t="s">
        <v>8526</v>
      </c>
      <c r="BD3283" t="s">
        <v>1756</v>
      </c>
      <c r="BE3283" t="s">
        <v>7333</v>
      </c>
      <c r="BF3283" t="s">
        <v>823</v>
      </c>
    </row>
    <row r="3284" spans="1:58">
      <c r="A3284" t="s">
        <v>829</v>
      </c>
      <c r="B3284">
        <v>6</v>
      </c>
      <c r="C3284">
        <v>0</v>
      </c>
      <c r="D3284">
        <v>11290</v>
      </c>
      <c r="E3284" t="s">
        <v>8524</v>
      </c>
      <c r="F3284">
        <v>53510611</v>
      </c>
      <c r="G3284" t="s">
        <v>2041</v>
      </c>
      <c r="H3284">
        <v>0</v>
      </c>
      <c r="I3284" t="s">
        <v>7382</v>
      </c>
      <c r="J3284">
        <v>80</v>
      </c>
      <c r="K3284">
        <v>4</v>
      </c>
      <c r="M3284" t="s">
        <v>1757</v>
      </c>
      <c r="N3284" t="s">
        <v>1757</v>
      </c>
      <c r="O3284" t="s">
        <v>1756</v>
      </c>
      <c r="P3284" t="s">
        <v>1756</v>
      </c>
      <c r="Q3284" s="387">
        <v>320</v>
      </c>
      <c r="R3284">
        <v>41.6</v>
      </c>
      <c r="S3284">
        <v>361.59999999999997</v>
      </c>
      <c r="T3284" s="388">
        <v>44588</v>
      </c>
      <c r="U3284">
        <v>0</v>
      </c>
      <c r="V3284" t="s">
        <v>837</v>
      </c>
      <c r="W3284" s="388">
        <v>44615</v>
      </c>
      <c r="X3284">
        <v>177</v>
      </c>
      <c r="Y3284">
        <v>0</v>
      </c>
      <c r="Z3284">
        <v>0</v>
      </c>
      <c r="AA3284" t="s">
        <v>1758</v>
      </c>
      <c r="AB3284" t="s">
        <v>7329</v>
      </c>
      <c r="AD3284" t="s">
        <v>2045</v>
      </c>
      <c r="AE3284" t="s">
        <v>2046</v>
      </c>
      <c r="AI3284" t="s">
        <v>1761</v>
      </c>
      <c r="AL3284" t="s">
        <v>7505</v>
      </c>
      <c r="AM3284">
        <v>6</v>
      </c>
      <c r="AN3284" t="s">
        <v>3239</v>
      </c>
      <c r="AO3284" t="s">
        <v>7506</v>
      </c>
      <c r="AP3284">
        <v>0</v>
      </c>
      <c r="AQ3284" s="388">
        <v>44591</v>
      </c>
      <c r="AS3284" t="s">
        <v>1765</v>
      </c>
      <c r="AT3284" s="388">
        <v>44593</v>
      </c>
      <c r="AU3284" t="s">
        <v>1756</v>
      </c>
      <c r="AV3284" t="s">
        <v>1756</v>
      </c>
      <c r="AZ3284" t="s">
        <v>1766</v>
      </c>
      <c r="BA3284" t="s">
        <v>1767</v>
      </c>
      <c r="BB3284" t="s">
        <v>8527</v>
      </c>
      <c r="BC3284" t="s">
        <v>8528</v>
      </c>
      <c r="BD3284" t="s">
        <v>1756</v>
      </c>
      <c r="BE3284" t="s">
        <v>7333</v>
      </c>
      <c r="BF3284" t="s">
        <v>823</v>
      </c>
    </row>
    <row r="3285" spans="1:58">
      <c r="A3285" t="s">
        <v>829</v>
      </c>
      <c r="B3285">
        <v>6</v>
      </c>
      <c r="C3285">
        <v>0</v>
      </c>
      <c r="D3285">
        <v>11289</v>
      </c>
      <c r="E3285" t="s">
        <v>8529</v>
      </c>
      <c r="F3285">
        <v>53510611</v>
      </c>
      <c r="G3285" t="s">
        <v>2041</v>
      </c>
      <c r="H3285">
        <v>0</v>
      </c>
      <c r="I3285" t="s">
        <v>2052</v>
      </c>
      <c r="J3285">
        <v>75</v>
      </c>
      <c r="K3285">
        <v>4</v>
      </c>
      <c r="L3285" t="s">
        <v>1771</v>
      </c>
      <c r="M3285" t="s">
        <v>1756</v>
      </c>
      <c r="N3285" t="s">
        <v>1756</v>
      </c>
      <c r="O3285" t="s">
        <v>1757</v>
      </c>
      <c r="P3285" t="s">
        <v>1757</v>
      </c>
      <c r="Q3285" s="387">
        <v>300</v>
      </c>
      <c r="R3285">
        <v>39</v>
      </c>
      <c r="S3285">
        <v>338.99999999999994</v>
      </c>
      <c r="T3285" s="388">
        <v>44588</v>
      </c>
      <c r="U3285">
        <v>0</v>
      </c>
      <c r="V3285" t="s">
        <v>837</v>
      </c>
      <c r="W3285" s="388">
        <v>44615</v>
      </c>
      <c r="X3285">
        <v>177</v>
      </c>
      <c r="Y3285">
        <v>0</v>
      </c>
      <c r="Z3285">
        <v>0</v>
      </c>
      <c r="AA3285" t="s">
        <v>1758</v>
      </c>
      <c r="AB3285" t="s">
        <v>7329</v>
      </c>
      <c r="AD3285" t="s">
        <v>2045</v>
      </c>
      <c r="AE3285" t="s">
        <v>2046</v>
      </c>
      <c r="AI3285" t="s">
        <v>1761</v>
      </c>
      <c r="AL3285" t="s">
        <v>7668</v>
      </c>
      <c r="AM3285">
        <v>6</v>
      </c>
      <c r="AN3285" t="s">
        <v>2920</v>
      </c>
      <c r="AO3285" t="s">
        <v>2921</v>
      </c>
      <c r="AP3285">
        <v>0</v>
      </c>
      <c r="AQ3285" s="388">
        <v>44591</v>
      </c>
      <c r="AS3285" t="s">
        <v>1765</v>
      </c>
      <c r="AT3285" s="388">
        <v>44593</v>
      </c>
      <c r="AU3285" t="s">
        <v>1756</v>
      </c>
      <c r="AV3285" t="s">
        <v>1756</v>
      </c>
      <c r="AZ3285" t="s">
        <v>1766</v>
      </c>
      <c r="BA3285" t="s">
        <v>1767</v>
      </c>
      <c r="BB3285" t="s">
        <v>8530</v>
      </c>
      <c r="BC3285" t="s">
        <v>8531</v>
      </c>
      <c r="BD3285" t="s">
        <v>1756</v>
      </c>
      <c r="BE3285" t="s">
        <v>7333</v>
      </c>
      <c r="BF3285" t="s">
        <v>823</v>
      </c>
    </row>
    <row r="3286" spans="1:58">
      <c r="A3286" t="s">
        <v>829</v>
      </c>
      <c r="B3286">
        <v>6</v>
      </c>
      <c r="C3286">
        <v>0</v>
      </c>
      <c r="D3286">
        <v>11289</v>
      </c>
      <c r="E3286" t="s">
        <v>8529</v>
      </c>
      <c r="F3286">
        <v>53510611</v>
      </c>
      <c r="G3286" t="s">
        <v>2041</v>
      </c>
      <c r="H3286">
        <v>0</v>
      </c>
      <c r="I3286" t="s">
        <v>2056</v>
      </c>
      <c r="J3286">
        <v>210</v>
      </c>
      <c r="K3286">
        <v>1</v>
      </c>
      <c r="L3286" t="s">
        <v>1755</v>
      </c>
      <c r="M3286" t="s">
        <v>1756</v>
      </c>
      <c r="N3286" t="s">
        <v>1756</v>
      </c>
      <c r="O3286" t="s">
        <v>1757</v>
      </c>
      <c r="P3286" t="s">
        <v>1757</v>
      </c>
      <c r="Q3286" s="387">
        <v>210</v>
      </c>
      <c r="R3286">
        <v>27.3</v>
      </c>
      <c r="S3286">
        <v>237.29999999999998</v>
      </c>
      <c r="T3286" s="388">
        <v>44588</v>
      </c>
      <c r="U3286">
        <v>0</v>
      </c>
      <c r="V3286" t="s">
        <v>837</v>
      </c>
      <c r="W3286" s="388">
        <v>44615</v>
      </c>
      <c r="X3286">
        <v>177</v>
      </c>
      <c r="Y3286">
        <v>0</v>
      </c>
      <c r="Z3286">
        <v>0</v>
      </c>
      <c r="AA3286" t="s">
        <v>1758</v>
      </c>
      <c r="AB3286" t="s">
        <v>7329</v>
      </c>
      <c r="AD3286" t="s">
        <v>2045</v>
      </c>
      <c r="AE3286" t="s">
        <v>2046</v>
      </c>
      <c r="AI3286" t="s">
        <v>1761</v>
      </c>
      <c r="AL3286" t="s">
        <v>7668</v>
      </c>
      <c r="AM3286">
        <v>6</v>
      </c>
      <c r="AN3286" t="s">
        <v>2920</v>
      </c>
      <c r="AO3286" t="s">
        <v>2921</v>
      </c>
      <c r="AP3286">
        <v>0</v>
      </c>
      <c r="AQ3286" s="388">
        <v>44591</v>
      </c>
      <c r="AS3286" t="s">
        <v>1765</v>
      </c>
      <c r="AT3286" s="388">
        <v>44593</v>
      </c>
      <c r="AU3286" t="s">
        <v>1756</v>
      </c>
      <c r="AV3286" t="s">
        <v>1756</v>
      </c>
      <c r="AZ3286" t="s">
        <v>1766</v>
      </c>
      <c r="BA3286" t="s">
        <v>1767</v>
      </c>
      <c r="BB3286" t="s">
        <v>8532</v>
      </c>
      <c r="BC3286" t="s">
        <v>8533</v>
      </c>
      <c r="BD3286" t="s">
        <v>1756</v>
      </c>
      <c r="BE3286" t="s">
        <v>7333</v>
      </c>
      <c r="BF3286" t="s">
        <v>823</v>
      </c>
    </row>
    <row r="3287" spans="1:58">
      <c r="A3287" t="s">
        <v>829</v>
      </c>
      <c r="B3287">
        <v>6</v>
      </c>
      <c r="C3287">
        <v>0</v>
      </c>
      <c r="D3287">
        <v>11289</v>
      </c>
      <c r="E3287" t="s">
        <v>8529</v>
      </c>
      <c r="F3287">
        <v>53510611</v>
      </c>
      <c r="G3287" t="s">
        <v>2041</v>
      </c>
      <c r="H3287">
        <v>0</v>
      </c>
      <c r="I3287" t="s">
        <v>7382</v>
      </c>
      <c r="J3287">
        <v>80</v>
      </c>
      <c r="K3287">
        <v>4</v>
      </c>
      <c r="M3287" t="s">
        <v>1757</v>
      </c>
      <c r="N3287" t="s">
        <v>1757</v>
      </c>
      <c r="O3287" t="s">
        <v>1756</v>
      </c>
      <c r="P3287" t="s">
        <v>1756</v>
      </c>
      <c r="Q3287" s="387">
        <v>320</v>
      </c>
      <c r="R3287">
        <v>41.6</v>
      </c>
      <c r="S3287">
        <v>361.59999999999997</v>
      </c>
      <c r="T3287" s="388">
        <v>44588</v>
      </c>
      <c r="U3287">
        <v>0</v>
      </c>
      <c r="V3287" t="s">
        <v>837</v>
      </c>
      <c r="W3287" s="388">
        <v>44615</v>
      </c>
      <c r="X3287">
        <v>177</v>
      </c>
      <c r="Y3287">
        <v>0</v>
      </c>
      <c r="Z3287">
        <v>0</v>
      </c>
      <c r="AA3287" t="s">
        <v>1758</v>
      </c>
      <c r="AB3287" t="s">
        <v>7329</v>
      </c>
      <c r="AD3287" t="s">
        <v>2045</v>
      </c>
      <c r="AE3287" t="s">
        <v>2046</v>
      </c>
      <c r="AI3287" t="s">
        <v>1761</v>
      </c>
      <c r="AL3287" t="s">
        <v>7668</v>
      </c>
      <c r="AM3287">
        <v>6</v>
      </c>
      <c r="AN3287" t="s">
        <v>2920</v>
      </c>
      <c r="AO3287" t="s">
        <v>2921</v>
      </c>
      <c r="AP3287">
        <v>0</v>
      </c>
      <c r="AQ3287" s="388">
        <v>44591</v>
      </c>
      <c r="AS3287" t="s">
        <v>1765</v>
      </c>
      <c r="AT3287" s="388">
        <v>44593</v>
      </c>
      <c r="AU3287" t="s">
        <v>1756</v>
      </c>
      <c r="AV3287" t="s">
        <v>1756</v>
      </c>
      <c r="AZ3287" t="s">
        <v>1766</v>
      </c>
      <c r="BA3287" t="s">
        <v>1767</v>
      </c>
      <c r="BB3287" t="s">
        <v>8534</v>
      </c>
      <c r="BC3287" t="s">
        <v>8535</v>
      </c>
      <c r="BD3287" t="s">
        <v>1756</v>
      </c>
      <c r="BE3287" t="s">
        <v>7333</v>
      </c>
      <c r="BF3287" t="s">
        <v>823</v>
      </c>
    </row>
    <row r="3288" spans="1:58">
      <c r="A3288" t="s">
        <v>829</v>
      </c>
      <c r="B3288">
        <v>6</v>
      </c>
      <c r="C3288">
        <v>0</v>
      </c>
      <c r="D3288">
        <v>11287</v>
      </c>
      <c r="E3288" t="s">
        <v>8536</v>
      </c>
      <c r="F3288">
        <v>53510611</v>
      </c>
      <c r="G3288" t="s">
        <v>2041</v>
      </c>
      <c r="H3288">
        <v>0</v>
      </c>
      <c r="I3288" t="s">
        <v>2052</v>
      </c>
      <c r="J3288">
        <v>75</v>
      </c>
      <c r="K3288">
        <v>5</v>
      </c>
      <c r="L3288" t="s">
        <v>1771</v>
      </c>
      <c r="M3288" t="s">
        <v>1756</v>
      </c>
      <c r="N3288" t="s">
        <v>1756</v>
      </c>
      <c r="O3288" t="s">
        <v>1757</v>
      </c>
      <c r="P3288" t="s">
        <v>1757</v>
      </c>
      <c r="Q3288" s="387">
        <v>375</v>
      </c>
      <c r="R3288">
        <v>48.75</v>
      </c>
      <c r="S3288">
        <v>423.74999999999994</v>
      </c>
      <c r="T3288" s="388">
        <v>44588</v>
      </c>
      <c r="U3288">
        <v>0</v>
      </c>
      <c r="V3288" t="s">
        <v>837</v>
      </c>
      <c r="W3288" s="388">
        <v>44615</v>
      </c>
      <c r="X3288">
        <v>177</v>
      </c>
      <c r="Y3288">
        <v>0</v>
      </c>
      <c r="Z3288">
        <v>0</v>
      </c>
      <c r="AA3288" t="s">
        <v>1758</v>
      </c>
      <c r="AB3288" t="s">
        <v>7329</v>
      </c>
      <c r="AD3288" t="s">
        <v>2045</v>
      </c>
      <c r="AE3288" t="s">
        <v>2046</v>
      </c>
      <c r="AI3288" t="s">
        <v>1761</v>
      </c>
      <c r="AL3288" t="s">
        <v>8537</v>
      </c>
      <c r="AM3288">
        <v>6</v>
      </c>
      <c r="AN3288" t="s">
        <v>7541</v>
      </c>
      <c r="AO3288" t="s">
        <v>7542</v>
      </c>
      <c r="AP3288">
        <v>0</v>
      </c>
      <c r="AQ3288" s="388">
        <v>44591</v>
      </c>
      <c r="AS3288" t="s">
        <v>1765</v>
      </c>
      <c r="AT3288" s="388">
        <v>44593</v>
      </c>
      <c r="AU3288" t="s">
        <v>1756</v>
      </c>
      <c r="AV3288" t="s">
        <v>1756</v>
      </c>
      <c r="AZ3288" t="s">
        <v>1766</v>
      </c>
      <c r="BA3288" t="s">
        <v>1767</v>
      </c>
      <c r="BB3288" t="s">
        <v>8538</v>
      </c>
      <c r="BC3288" t="s">
        <v>8539</v>
      </c>
      <c r="BD3288" t="s">
        <v>1756</v>
      </c>
      <c r="BE3288" t="s">
        <v>7333</v>
      </c>
      <c r="BF3288" t="s">
        <v>823</v>
      </c>
    </row>
    <row r="3289" spans="1:58">
      <c r="A3289" t="s">
        <v>829</v>
      </c>
      <c r="B3289">
        <v>6</v>
      </c>
      <c r="C3289">
        <v>0</v>
      </c>
      <c r="D3289">
        <v>11287</v>
      </c>
      <c r="E3289" t="s">
        <v>8536</v>
      </c>
      <c r="F3289">
        <v>53510611</v>
      </c>
      <c r="G3289" t="s">
        <v>2041</v>
      </c>
      <c r="H3289">
        <v>0</v>
      </c>
      <c r="I3289" t="s">
        <v>2056</v>
      </c>
      <c r="J3289">
        <v>210</v>
      </c>
      <c r="K3289">
        <v>1</v>
      </c>
      <c r="L3289" t="s">
        <v>1755</v>
      </c>
      <c r="M3289" t="s">
        <v>1756</v>
      </c>
      <c r="N3289" t="s">
        <v>1756</v>
      </c>
      <c r="O3289" t="s">
        <v>1757</v>
      </c>
      <c r="P3289" t="s">
        <v>1757</v>
      </c>
      <c r="Q3289" s="387">
        <v>210</v>
      </c>
      <c r="R3289">
        <v>27.3</v>
      </c>
      <c r="S3289">
        <v>237.29999999999998</v>
      </c>
      <c r="T3289" s="388">
        <v>44588</v>
      </c>
      <c r="U3289">
        <v>0</v>
      </c>
      <c r="V3289" t="s">
        <v>837</v>
      </c>
      <c r="W3289" s="388">
        <v>44615</v>
      </c>
      <c r="X3289">
        <v>177</v>
      </c>
      <c r="Y3289">
        <v>0</v>
      </c>
      <c r="Z3289">
        <v>0</v>
      </c>
      <c r="AA3289" t="s">
        <v>1758</v>
      </c>
      <c r="AB3289" t="s">
        <v>7329</v>
      </c>
      <c r="AD3289" t="s">
        <v>2045</v>
      </c>
      <c r="AE3289" t="s">
        <v>2046</v>
      </c>
      <c r="AI3289" t="s">
        <v>1761</v>
      </c>
      <c r="AL3289" t="s">
        <v>8537</v>
      </c>
      <c r="AM3289">
        <v>6</v>
      </c>
      <c r="AN3289" t="s">
        <v>7541</v>
      </c>
      <c r="AO3289" t="s">
        <v>7542</v>
      </c>
      <c r="AP3289">
        <v>0</v>
      </c>
      <c r="AQ3289" s="388">
        <v>44591</v>
      </c>
      <c r="AS3289" t="s">
        <v>1765</v>
      </c>
      <c r="AT3289" s="388">
        <v>44593</v>
      </c>
      <c r="AU3289" t="s">
        <v>1756</v>
      </c>
      <c r="AV3289" t="s">
        <v>1756</v>
      </c>
      <c r="AZ3289" t="s">
        <v>1766</v>
      </c>
      <c r="BA3289" t="s">
        <v>1767</v>
      </c>
      <c r="BB3289" t="s">
        <v>8540</v>
      </c>
      <c r="BC3289" t="s">
        <v>8541</v>
      </c>
      <c r="BD3289" t="s">
        <v>1756</v>
      </c>
      <c r="BE3289" t="s">
        <v>7333</v>
      </c>
      <c r="BF3289" t="s">
        <v>823</v>
      </c>
    </row>
    <row r="3290" spans="1:58">
      <c r="A3290" t="s">
        <v>829</v>
      </c>
      <c r="B3290">
        <v>6</v>
      </c>
      <c r="C3290">
        <v>0</v>
      </c>
      <c r="D3290">
        <v>11287</v>
      </c>
      <c r="E3290" t="s">
        <v>8536</v>
      </c>
      <c r="F3290">
        <v>53510611</v>
      </c>
      <c r="G3290" t="s">
        <v>2041</v>
      </c>
      <c r="H3290">
        <v>0</v>
      </c>
      <c r="I3290" t="s">
        <v>2073</v>
      </c>
      <c r="J3290">
        <v>243.75</v>
      </c>
      <c r="K3290">
        <v>1</v>
      </c>
      <c r="L3290" t="s">
        <v>1755</v>
      </c>
      <c r="M3290" t="s">
        <v>2074</v>
      </c>
      <c r="N3290" t="s">
        <v>1757</v>
      </c>
      <c r="O3290" t="s">
        <v>1756</v>
      </c>
      <c r="P3290" t="s">
        <v>1756</v>
      </c>
      <c r="Q3290" s="387">
        <v>243.75</v>
      </c>
      <c r="R3290">
        <v>31.6875</v>
      </c>
      <c r="S3290">
        <v>275.4375</v>
      </c>
      <c r="T3290" s="388">
        <v>44588</v>
      </c>
      <c r="U3290">
        <v>0</v>
      </c>
      <c r="V3290" t="s">
        <v>837</v>
      </c>
      <c r="W3290" s="388">
        <v>44615</v>
      </c>
      <c r="X3290">
        <v>177</v>
      </c>
      <c r="Y3290">
        <v>0</v>
      </c>
      <c r="Z3290">
        <v>0</v>
      </c>
      <c r="AA3290" t="s">
        <v>1758</v>
      </c>
      <c r="AB3290" t="s">
        <v>7329</v>
      </c>
      <c r="AD3290" t="s">
        <v>2045</v>
      </c>
      <c r="AE3290" t="s">
        <v>2046</v>
      </c>
      <c r="AI3290" t="s">
        <v>1761</v>
      </c>
      <c r="AL3290" t="s">
        <v>8537</v>
      </c>
      <c r="AM3290">
        <v>6</v>
      </c>
      <c r="AN3290" t="s">
        <v>7541</v>
      </c>
      <c r="AO3290" t="s">
        <v>7542</v>
      </c>
      <c r="AP3290">
        <v>0</v>
      </c>
      <c r="AQ3290" s="388">
        <v>44591</v>
      </c>
      <c r="AS3290" t="s">
        <v>1765</v>
      </c>
      <c r="AT3290" s="388">
        <v>44593</v>
      </c>
      <c r="AU3290" t="s">
        <v>1756</v>
      </c>
      <c r="AV3290" t="s">
        <v>1756</v>
      </c>
      <c r="AZ3290" t="s">
        <v>1766</v>
      </c>
      <c r="BA3290" t="s">
        <v>1767</v>
      </c>
      <c r="BB3290" t="s">
        <v>8542</v>
      </c>
      <c r="BC3290" t="s">
        <v>8543</v>
      </c>
      <c r="BD3290" t="s">
        <v>1756</v>
      </c>
      <c r="BE3290" t="s">
        <v>7333</v>
      </c>
      <c r="BF3290" t="s">
        <v>823</v>
      </c>
    </row>
    <row r="3291" spans="1:58">
      <c r="A3291" t="s">
        <v>829</v>
      </c>
      <c r="B3291">
        <v>6</v>
      </c>
      <c r="C3291">
        <v>0</v>
      </c>
      <c r="D3291">
        <v>11287</v>
      </c>
      <c r="E3291" t="s">
        <v>8536</v>
      </c>
      <c r="F3291">
        <v>53510611</v>
      </c>
      <c r="G3291" t="s">
        <v>2041</v>
      </c>
      <c r="H3291">
        <v>0</v>
      </c>
      <c r="I3291" t="s">
        <v>2247</v>
      </c>
      <c r="J3291">
        <v>131.47999999999999</v>
      </c>
      <c r="K3291">
        <v>5</v>
      </c>
      <c r="L3291" t="s">
        <v>2063</v>
      </c>
      <c r="M3291" t="s">
        <v>1757</v>
      </c>
      <c r="N3291" t="s">
        <v>1757</v>
      </c>
      <c r="O3291" t="s">
        <v>1756</v>
      </c>
      <c r="P3291" t="s">
        <v>1756</v>
      </c>
      <c r="Q3291" s="387">
        <v>657.4</v>
      </c>
      <c r="R3291">
        <v>85.462000000000003</v>
      </c>
      <c r="S3291">
        <v>742.86199999999985</v>
      </c>
      <c r="T3291" s="388">
        <v>44588</v>
      </c>
      <c r="U3291">
        <v>0</v>
      </c>
      <c r="V3291" t="s">
        <v>837</v>
      </c>
      <c r="W3291" s="388">
        <v>44615</v>
      </c>
      <c r="X3291">
        <v>177</v>
      </c>
      <c r="Y3291">
        <v>0</v>
      </c>
      <c r="Z3291">
        <v>0</v>
      </c>
      <c r="AA3291" t="s">
        <v>1758</v>
      </c>
      <c r="AB3291" t="s">
        <v>7329</v>
      </c>
      <c r="AD3291" t="s">
        <v>2045</v>
      </c>
      <c r="AE3291" t="s">
        <v>2046</v>
      </c>
      <c r="AI3291" t="s">
        <v>1761</v>
      </c>
      <c r="AL3291" t="s">
        <v>8537</v>
      </c>
      <c r="AM3291">
        <v>6</v>
      </c>
      <c r="AN3291" t="s">
        <v>7541</v>
      </c>
      <c r="AO3291" t="s">
        <v>7542</v>
      </c>
      <c r="AP3291">
        <v>0</v>
      </c>
      <c r="AQ3291" s="388">
        <v>44591</v>
      </c>
      <c r="AS3291" t="s">
        <v>1765</v>
      </c>
      <c r="AT3291" s="388">
        <v>44593</v>
      </c>
      <c r="AU3291" t="s">
        <v>1756</v>
      </c>
      <c r="AV3291" t="s">
        <v>1756</v>
      </c>
      <c r="AZ3291" t="s">
        <v>1766</v>
      </c>
      <c r="BA3291" t="s">
        <v>1767</v>
      </c>
      <c r="BB3291" t="s">
        <v>8544</v>
      </c>
      <c r="BC3291" t="s">
        <v>8545</v>
      </c>
      <c r="BD3291" t="s">
        <v>1756</v>
      </c>
      <c r="BE3291" t="s">
        <v>7333</v>
      </c>
      <c r="BF3291" t="s">
        <v>823</v>
      </c>
    </row>
    <row r="3292" spans="1:58">
      <c r="A3292" t="s">
        <v>829</v>
      </c>
      <c r="B3292">
        <v>6</v>
      </c>
      <c r="C3292">
        <v>0</v>
      </c>
      <c r="D3292">
        <v>11286</v>
      </c>
      <c r="E3292" t="s">
        <v>8546</v>
      </c>
      <c r="F3292">
        <v>53510611</v>
      </c>
      <c r="G3292" t="s">
        <v>2041</v>
      </c>
      <c r="H3292">
        <v>0</v>
      </c>
      <c r="I3292" t="s">
        <v>2052</v>
      </c>
      <c r="J3292">
        <v>75</v>
      </c>
      <c r="K3292">
        <v>12</v>
      </c>
      <c r="L3292" t="s">
        <v>1771</v>
      </c>
      <c r="M3292" t="s">
        <v>1756</v>
      </c>
      <c r="N3292" t="s">
        <v>1756</v>
      </c>
      <c r="O3292" t="s">
        <v>1757</v>
      </c>
      <c r="P3292" t="s">
        <v>1757</v>
      </c>
      <c r="Q3292" s="387">
        <v>900</v>
      </c>
      <c r="R3292">
        <v>117</v>
      </c>
      <c r="S3292">
        <v>1016.9999999999999</v>
      </c>
      <c r="T3292" s="388">
        <v>44588</v>
      </c>
      <c r="U3292">
        <v>0</v>
      </c>
      <c r="V3292" t="s">
        <v>837</v>
      </c>
      <c r="W3292" s="388">
        <v>44615</v>
      </c>
      <c r="X3292">
        <v>177</v>
      </c>
      <c r="Y3292">
        <v>0</v>
      </c>
      <c r="Z3292">
        <v>0</v>
      </c>
      <c r="AA3292" t="s">
        <v>1758</v>
      </c>
      <c r="AB3292" t="s">
        <v>7329</v>
      </c>
      <c r="AD3292" t="s">
        <v>2045</v>
      </c>
      <c r="AE3292" t="s">
        <v>2046</v>
      </c>
      <c r="AI3292" t="s">
        <v>1761</v>
      </c>
      <c r="AL3292" t="s">
        <v>7404</v>
      </c>
      <c r="AM3292">
        <v>6</v>
      </c>
      <c r="AN3292" t="s">
        <v>7364</v>
      </c>
      <c r="AO3292" t="s">
        <v>7365</v>
      </c>
      <c r="AP3292">
        <v>0</v>
      </c>
      <c r="AQ3292" s="388">
        <v>44591</v>
      </c>
      <c r="AS3292" t="s">
        <v>1765</v>
      </c>
      <c r="AT3292" s="388">
        <v>44593</v>
      </c>
      <c r="AU3292" t="s">
        <v>1756</v>
      </c>
      <c r="AV3292" t="s">
        <v>1756</v>
      </c>
      <c r="AZ3292" t="s">
        <v>1766</v>
      </c>
      <c r="BA3292" t="s">
        <v>1767</v>
      </c>
      <c r="BB3292" t="s">
        <v>8547</v>
      </c>
      <c r="BC3292" t="s">
        <v>8548</v>
      </c>
      <c r="BD3292" t="s">
        <v>1756</v>
      </c>
      <c r="BE3292" t="s">
        <v>7333</v>
      </c>
      <c r="BF3292" t="s">
        <v>823</v>
      </c>
    </row>
    <row r="3293" spans="1:58">
      <c r="A3293" t="s">
        <v>829</v>
      </c>
      <c r="B3293">
        <v>6</v>
      </c>
      <c r="C3293">
        <v>0</v>
      </c>
      <c r="D3293">
        <v>11286</v>
      </c>
      <c r="E3293" t="s">
        <v>8546</v>
      </c>
      <c r="F3293">
        <v>53510611</v>
      </c>
      <c r="G3293" t="s">
        <v>2041</v>
      </c>
      <c r="H3293">
        <v>0</v>
      </c>
      <c r="I3293" t="s">
        <v>2056</v>
      </c>
      <c r="J3293">
        <v>210</v>
      </c>
      <c r="K3293">
        <v>1</v>
      </c>
      <c r="L3293" t="s">
        <v>1755</v>
      </c>
      <c r="M3293" t="s">
        <v>1756</v>
      </c>
      <c r="N3293" t="s">
        <v>1756</v>
      </c>
      <c r="O3293" t="s">
        <v>1757</v>
      </c>
      <c r="P3293" t="s">
        <v>1757</v>
      </c>
      <c r="Q3293" s="387">
        <v>210</v>
      </c>
      <c r="R3293">
        <v>27.3</v>
      </c>
      <c r="S3293">
        <v>237.29999999999998</v>
      </c>
      <c r="T3293" s="388">
        <v>44588</v>
      </c>
      <c r="U3293">
        <v>0</v>
      </c>
      <c r="V3293" t="s">
        <v>837</v>
      </c>
      <c r="W3293" s="388">
        <v>44615</v>
      </c>
      <c r="X3293">
        <v>177</v>
      </c>
      <c r="Y3293">
        <v>0</v>
      </c>
      <c r="Z3293">
        <v>0</v>
      </c>
      <c r="AA3293" t="s">
        <v>1758</v>
      </c>
      <c r="AB3293" t="s">
        <v>7329</v>
      </c>
      <c r="AD3293" t="s">
        <v>2045</v>
      </c>
      <c r="AE3293" t="s">
        <v>2046</v>
      </c>
      <c r="AI3293" t="s">
        <v>1761</v>
      </c>
      <c r="AL3293" t="s">
        <v>7404</v>
      </c>
      <c r="AM3293">
        <v>6</v>
      </c>
      <c r="AN3293" t="s">
        <v>7364</v>
      </c>
      <c r="AO3293" t="s">
        <v>7365</v>
      </c>
      <c r="AP3293">
        <v>0</v>
      </c>
      <c r="AQ3293" s="388">
        <v>44591</v>
      </c>
      <c r="AS3293" t="s">
        <v>1765</v>
      </c>
      <c r="AT3293" s="388">
        <v>44593</v>
      </c>
      <c r="AU3293" t="s">
        <v>1756</v>
      </c>
      <c r="AV3293" t="s">
        <v>1756</v>
      </c>
      <c r="AZ3293" t="s">
        <v>1766</v>
      </c>
      <c r="BA3293" t="s">
        <v>1767</v>
      </c>
      <c r="BB3293" t="s">
        <v>8549</v>
      </c>
      <c r="BC3293" t="s">
        <v>8550</v>
      </c>
      <c r="BD3293" t="s">
        <v>1756</v>
      </c>
      <c r="BE3293" t="s">
        <v>7333</v>
      </c>
      <c r="BF3293" t="s">
        <v>823</v>
      </c>
    </row>
    <row r="3294" spans="1:58">
      <c r="A3294" t="s">
        <v>829</v>
      </c>
      <c r="B3294">
        <v>6</v>
      </c>
      <c r="C3294">
        <v>0</v>
      </c>
      <c r="D3294">
        <v>11286</v>
      </c>
      <c r="E3294" t="s">
        <v>8546</v>
      </c>
      <c r="F3294">
        <v>53510611</v>
      </c>
      <c r="G3294" t="s">
        <v>2041</v>
      </c>
      <c r="H3294">
        <v>0</v>
      </c>
      <c r="I3294" t="s">
        <v>2073</v>
      </c>
      <c r="J3294">
        <v>243.75</v>
      </c>
      <c r="K3294">
        <v>1</v>
      </c>
      <c r="L3294" t="s">
        <v>1755</v>
      </c>
      <c r="M3294" t="s">
        <v>1757</v>
      </c>
      <c r="N3294" t="s">
        <v>1757</v>
      </c>
      <c r="O3294" t="s">
        <v>1756</v>
      </c>
      <c r="P3294" t="s">
        <v>1756</v>
      </c>
      <c r="Q3294" s="387">
        <v>243.75</v>
      </c>
      <c r="R3294">
        <v>31.6875</v>
      </c>
      <c r="S3294">
        <v>275.4375</v>
      </c>
      <c r="T3294" s="388">
        <v>44588</v>
      </c>
      <c r="U3294">
        <v>0</v>
      </c>
      <c r="V3294" t="s">
        <v>837</v>
      </c>
      <c r="W3294" s="388">
        <v>44615</v>
      </c>
      <c r="X3294">
        <v>177</v>
      </c>
      <c r="Y3294">
        <v>0</v>
      </c>
      <c r="Z3294">
        <v>0</v>
      </c>
      <c r="AA3294" t="s">
        <v>1758</v>
      </c>
      <c r="AB3294" t="s">
        <v>7329</v>
      </c>
      <c r="AD3294" t="s">
        <v>2045</v>
      </c>
      <c r="AE3294" t="s">
        <v>2046</v>
      </c>
      <c r="AI3294" t="s">
        <v>1761</v>
      </c>
      <c r="AL3294" t="s">
        <v>7404</v>
      </c>
      <c r="AM3294">
        <v>6</v>
      </c>
      <c r="AN3294" t="s">
        <v>7364</v>
      </c>
      <c r="AO3294" t="s">
        <v>7365</v>
      </c>
      <c r="AP3294">
        <v>0</v>
      </c>
      <c r="AQ3294" s="388">
        <v>44591</v>
      </c>
      <c r="AS3294" t="s">
        <v>1765</v>
      </c>
      <c r="AT3294" s="388">
        <v>44593</v>
      </c>
      <c r="AU3294" t="s">
        <v>1756</v>
      </c>
      <c r="AV3294" t="s">
        <v>1756</v>
      </c>
      <c r="AZ3294" t="s">
        <v>1766</v>
      </c>
      <c r="BA3294" t="s">
        <v>1767</v>
      </c>
      <c r="BB3294" t="s">
        <v>8551</v>
      </c>
      <c r="BC3294" t="s">
        <v>8552</v>
      </c>
      <c r="BD3294" t="s">
        <v>1756</v>
      </c>
      <c r="BE3294" t="s">
        <v>7333</v>
      </c>
      <c r="BF3294" t="s">
        <v>823</v>
      </c>
    </row>
    <row r="3295" spans="1:58">
      <c r="A3295" t="s">
        <v>829</v>
      </c>
      <c r="B3295">
        <v>6</v>
      </c>
      <c r="C3295">
        <v>0</v>
      </c>
      <c r="D3295">
        <v>11286</v>
      </c>
      <c r="E3295" t="s">
        <v>8546</v>
      </c>
      <c r="F3295">
        <v>53510611</v>
      </c>
      <c r="G3295" t="s">
        <v>2041</v>
      </c>
      <c r="H3295">
        <v>0</v>
      </c>
      <c r="I3295" t="s">
        <v>7531</v>
      </c>
      <c r="J3295">
        <v>126.98</v>
      </c>
      <c r="K3295">
        <v>9</v>
      </c>
      <c r="L3295" t="s">
        <v>2063</v>
      </c>
      <c r="M3295" t="s">
        <v>1757</v>
      </c>
      <c r="N3295" t="s">
        <v>1757</v>
      </c>
      <c r="O3295" t="s">
        <v>1756</v>
      </c>
      <c r="P3295" t="s">
        <v>1756</v>
      </c>
      <c r="Q3295" s="387">
        <v>1142.82</v>
      </c>
      <c r="R3295">
        <v>148.56659999999999</v>
      </c>
      <c r="S3295">
        <v>1291.3865999999998</v>
      </c>
      <c r="T3295" s="388">
        <v>44588</v>
      </c>
      <c r="U3295">
        <v>0</v>
      </c>
      <c r="V3295" t="s">
        <v>837</v>
      </c>
      <c r="W3295" s="388">
        <v>44615</v>
      </c>
      <c r="X3295">
        <v>177</v>
      </c>
      <c r="Y3295">
        <v>0</v>
      </c>
      <c r="Z3295">
        <v>0</v>
      </c>
      <c r="AA3295" t="s">
        <v>1758</v>
      </c>
      <c r="AB3295" t="s">
        <v>7329</v>
      </c>
      <c r="AD3295" t="s">
        <v>2045</v>
      </c>
      <c r="AE3295" t="s">
        <v>2046</v>
      </c>
      <c r="AI3295" t="s">
        <v>1761</v>
      </c>
      <c r="AL3295" t="s">
        <v>7404</v>
      </c>
      <c r="AM3295">
        <v>6</v>
      </c>
      <c r="AN3295" t="s">
        <v>7364</v>
      </c>
      <c r="AO3295" t="s">
        <v>7365</v>
      </c>
      <c r="AP3295">
        <v>0</v>
      </c>
      <c r="AQ3295" s="388">
        <v>44591</v>
      </c>
      <c r="AS3295" t="s">
        <v>1765</v>
      </c>
      <c r="AT3295" s="388">
        <v>44593</v>
      </c>
      <c r="AU3295" t="s">
        <v>1756</v>
      </c>
      <c r="AV3295" t="s">
        <v>1756</v>
      </c>
      <c r="AZ3295" t="s">
        <v>1766</v>
      </c>
      <c r="BA3295" t="s">
        <v>1767</v>
      </c>
      <c r="BB3295" t="s">
        <v>8553</v>
      </c>
      <c r="BC3295" t="s">
        <v>8554</v>
      </c>
      <c r="BD3295" t="s">
        <v>1756</v>
      </c>
      <c r="BE3295" t="s">
        <v>7333</v>
      </c>
      <c r="BF3295" t="s">
        <v>823</v>
      </c>
    </row>
    <row r="3296" spans="1:58">
      <c r="A3296" t="s">
        <v>829</v>
      </c>
      <c r="B3296">
        <v>6</v>
      </c>
      <c r="C3296">
        <v>0</v>
      </c>
      <c r="D3296">
        <v>11284</v>
      </c>
      <c r="E3296" t="s">
        <v>8555</v>
      </c>
      <c r="F3296">
        <v>53510611</v>
      </c>
      <c r="G3296" t="s">
        <v>2041</v>
      </c>
      <c r="H3296">
        <v>0</v>
      </c>
      <c r="I3296" t="s">
        <v>2052</v>
      </c>
      <c r="J3296">
        <v>75</v>
      </c>
      <c r="K3296">
        <v>12</v>
      </c>
      <c r="L3296" t="s">
        <v>1771</v>
      </c>
      <c r="M3296" t="s">
        <v>1756</v>
      </c>
      <c r="N3296" t="s">
        <v>1756</v>
      </c>
      <c r="O3296" t="s">
        <v>1757</v>
      </c>
      <c r="P3296" t="s">
        <v>1757</v>
      </c>
      <c r="Q3296" s="387">
        <v>900</v>
      </c>
      <c r="R3296">
        <v>117</v>
      </c>
      <c r="S3296">
        <v>1016.9999999999999</v>
      </c>
      <c r="T3296" s="388">
        <v>44588</v>
      </c>
      <c r="U3296">
        <v>0</v>
      </c>
      <c r="V3296" t="s">
        <v>837</v>
      </c>
      <c r="W3296" s="388">
        <v>44615</v>
      </c>
      <c r="X3296">
        <v>177</v>
      </c>
      <c r="Y3296">
        <v>0</v>
      </c>
      <c r="Z3296">
        <v>0</v>
      </c>
      <c r="AA3296" t="s">
        <v>1758</v>
      </c>
      <c r="AB3296" t="s">
        <v>7329</v>
      </c>
      <c r="AD3296" t="s">
        <v>2045</v>
      </c>
      <c r="AE3296" t="s">
        <v>2046</v>
      </c>
      <c r="AI3296" t="s">
        <v>1761</v>
      </c>
      <c r="AL3296" t="s">
        <v>8386</v>
      </c>
      <c r="AM3296">
        <v>6</v>
      </c>
      <c r="AN3296" t="s">
        <v>1833</v>
      </c>
      <c r="AO3296" t="s">
        <v>1834</v>
      </c>
      <c r="AP3296">
        <v>0</v>
      </c>
      <c r="AQ3296" s="388">
        <v>44591</v>
      </c>
      <c r="AS3296" t="s">
        <v>1765</v>
      </c>
      <c r="AT3296" s="388">
        <v>44592</v>
      </c>
      <c r="AU3296" t="s">
        <v>1756</v>
      </c>
      <c r="AV3296" t="s">
        <v>1756</v>
      </c>
      <c r="AZ3296" t="s">
        <v>1766</v>
      </c>
      <c r="BA3296" t="s">
        <v>1767</v>
      </c>
      <c r="BB3296" t="s">
        <v>8556</v>
      </c>
      <c r="BC3296" t="s">
        <v>8557</v>
      </c>
      <c r="BD3296" t="s">
        <v>1756</v>
      </c>
      <c r="BE3296" t="s">
        <v>7333</v>
      </c>
      <c r="BF3296" t="s">
        <v>823</v>
      </c>
    </row>
    <row r="3297" spans="1:58">
      <c r="A3297" t="s">
        <v>829</v>
      </c>
      <c r="B3297">
        <v>6</v>
      </c>
      <c r="C3297">
        <v>0</v>
      </c>
      <c r="D3297">
        <v>11284</v>
      </c>
      <c r="E3297" t="s">
        <v>8555</v>
      </c>
      <c r="F3297">
        <v>53510611</v>
      </c>
      <c r="G3297" t="s">
        <v>2041</v>
      </c>
      <c r="H3297">
        <v>0</v>
      </c>
      <c r="I3297" t="s">
        <v>2056</v>
      </c>
      <c r="J3297">
        <v>210</v>
      </c>
      <c r="K3297">
        <v>1</v>
      </c>
      <c r="L3297" t="s">
        <v>1755</v>
      </c>
      <c r="M3297" t="s">
        <v>1756</v>
      </c>
      <c r="N3297" t="s">
        <v>1756</v>
      </c>
      <c r="O3297" t="s">
        <v>1757</v>
      </c>
      <c r="P3297" t="s">
        <v>1757</v>
      </c>
      <c r="Q3297" s="387">
        <v>210</v>
      </c>
      <c r="R3297">
        <v>27.3</v>
      </c>
      <c r="S3297">
        <v>237.29999999999998</v>
      </c>
      <c r="T3297" s="388">
        <v>44588</v>
      </c>
      <c r="U3297">
        <v>0</v>
      </c>
      <c r="V3297" t="s">
        <v>837</v>
      </c>
      <c r="W3297" s="388">
        <v>44615</v>
      </c>
      <c r="X3297">
        <v>177</v>
      </c>
      <c r="Y3297">
        <v>0</v>
      </c>
      <c r="Z3297">
        <v>0</v>
      </c>
      <c r="AA3297" t="s">
        <v>1758</v>
      </c>
      <c r="AB3297" t="s">
        <v>7329</v>
      </c>
      <c r="AD3297" t="s">
        <v>2045</v>
      </c>
      <c r="AE3297" t="s">
        <v>2046</v>
      </c>
      <c r="AI3297" t="s">
        <v>1761</v>
      </c>
      <c r="AL3297" t="s">
        <v>8386</v>
      </c>
      <c r="AM3297">
        <v>6</v>
      </c>
      <c r="AN3297" t="s">
        <v>1833</v>
      </c>
      <c r="AO3297" t="s">
        <v>1834</v>
      </c>
      <c r="AP3297">
        <v>0</v>
      </c>
      <c r="AQ3297" s="388">
        <v>44591</v>
      </c>
      <c r="AS3297" t="s">
        <v>1765</v>
      </c>
      <c r="AT3297" s="388">
        <v>44592</v>
      </c>
      <c r="AU3297" t="s">
        <v>1756</v>
      </c>
      <c r="AV3297" t="s">
        <v>1756</v>
      </c>
      <c r="AZ3297" t="s">
        <v>1766</v>
      </c>
      <c r="BA3297" t="s">
        <v>1767</v>
      </c>
      <c r="BB3297" t="s">
        <v>8558</v>
      </c>
      <c r="BC3297" t="s">
        <v>8559</v>
      </c>
      <c r="BD3297" t="s">
        <v>1756</v>
      </c>
      <c r="BE3297" t="s">
        <v>7333</v>
      </c>
      <c r="BF3297" t="s">
        <v>823</v>
      </c>
    </row>
    <row r="3298" spans="1:58">
      <c r="A3298" t="s">
        <v>829</v>
      </c>
      <c r="B3298">
        <v>6</v>
      </c>
      <c r="C3298">
        <v>0</v>
      </c>
      <c r="D3298">
        <v>11284</v>
      </c>
      <c r="E3298" t="s">
        <v>8555</v>
      </c>
      <c r="F3298">
        <v>53510611</v>
      </c>
      <c r="G3298" t="s">
        <v>2041</v>
      </c>
      <c r="H3298">
        <v>0</v>
      </c>
      <c r="I3298" t="s">
        <v>2073</v>
      </c>
      <c r="J3298">
        <v>243.75</v>
      </c>
      <c r="K3298">
        <v>1</v>
      </c>
      <c r="L3298" t="s">
        <v>1755</v>
      </c>
      <c r="M3298" t="s">
        <v>1757</v>
      </c>
      <c r="N3298" t="s">
        <v>1757</v>
      </c>
      <c r="O3298" t="s">
        <v>1756</v>
      </c>
      <c r="P3298" t="s">
        <v>1756</v>
      </c>
      <c r="Q3298" s="387">
        <v>243.75</v>
      </c>
      <c r="R3298">
        <v>31.6875</v>
      </c>
      <c r="S3298">
        <v>275.4375</v>
      </c>
      <c r="T3298" s="388">
        <v>44588</v>
      </c>
      <c r="U3298">
        <v>0</v>
      </c>
      <c r="V3298" t="s">
        <v>837</v>
      </c>
      <c r="W3298" s="388">
        <v>44615</v>
      </c>
      <c r="X3298">
        <v>177</v>
      </c>
      <c r="Y3298">
        <v>0</v>
      </c>
      <c r="Z3298">
        <v>0</v>
      </c>
      <c r="AA3298" t="s">
        <v>1758</v>
      </c>
      <c r="AB3298" t="s">
        <v>7329</v>
      </c>
      <c r="AD3298" t="s">
        <v>2045</v>
      </c>
      <c r="AE3298" t="s">
        <v>2046</v>
      </c>
      <c r="AI3298" t="s">
        <v>1761</v>
      </c>
      <c r="AL3298" t="s">
        <v>8386</v>
      </c>
      <c r="AM3298">
        <v>6</v>
      </c>
      <c r="AN3298" t="s">
        <v>1833</v>
      </c>
      <c r="AO3298" t="s">
        <v>1834</v>
      </c>
      <c r="AP3298">
        <v>0</v>
      </c>
      <c r="AQ3298" s="388">
        <v>44591</v>
      </c>
      <c r="AS3298" t="s">
        <v>1765</v>
      </c>
      <c r="AT3298" s="388">
        <v>44592</v>
      </c>
      <c r="AU3298" t="s">
        <v>1756</v>
      </c>
      <c r="AV3298" t="s">
        <v>1756</v>
      </c>
      <c r="AZ3298" t="s">
        <v>1766</v>
      </c>
      <c r="BA3298" t="s">
        <v>1767</v>
      </c>
      <c r="BB3298" t="s">
        <v>8560</v>
      </c>
      <c r="BC3298" t="s">
        <v>8561</v>
      </c>
      <c r="BD3298" t="s">
        <v>1756</v>
      </c>
      <c r="BE3298" t="s">
        <v>7333</v>
      </c>
      <c r="BF3298" t="s">
        <v>823</v>
      </c>
    </row>
    <row r="3299" spans="1:58">
      <c r="A3299" t="s">
        <v>829</v>
      </c>
      <c r="B3299">
        <v>6</v>
      </c>
      <c r="C3299">
        <v>0</v>
      </c>
      <c r="D3299">
        <v>11284</v>
      </c>
      <c r="E3299" t="s">
        <v>8555</v>
      </c>
      <c r="F3299">
        <v>53510611</v>
      </c>
      <c r="G3299" t="s">
        <v>2041</v>
      </c>
      <c r="H3299">
        <v>0</v>
      </c>
      <c r="I3299" t="s">
        <v>7531</v>
      </c>
      <c r="J3299">
        <v>126.98</v>
      </c>
      <c r="K3299">
        <v>11</v>
      </c>
      <c r="L3299" t="s">
        <v>2063</v>
      </c>
      <c r="M3299" t="s">
        <v>1757</v>
      </c>
      <c r="N3299" t="s">
        <v>1757</v>
      </c>
      <c r="O3299" t="s">
        <v>1756</v>
      </c>
      <c r="P3299" t="s">
        <v>1756</v>
      </c>
      <c r="Q3299" s="387">
        <v>1396.78</v>
      </c>
      <c r="R3299">
        <v>181.5814</v>
      </c>
      <c r="S3299">
        <v>1578.3613999999998</v>
      </c>
      <c r="T3299" s="388">
        <v>44588</v>
      </c>
      <c r="U3299">
        <v>0</v>
      </c>
      <c r="V3299" t="s">
        <v>837</v>
      </c>
      <c r="W3299" s="388">
        <v>44615</v>
      </c>
      <c r="X3299">
        <v>177</v>
      </c>
      <c r="Y3299">
        <v>0</v>
      </c>
      <c r="Z3299">
        <v>0</v>
      </c>
      <c r="AA3299" t="s">
        <v>1758</v>
      </c>
      <c r="AB3299" t="s">
        <v>7329</v>
      </c>
      <c r="AD3299" t="s">
        <v>2045</v>
      </c>
      <c r="AE3299" t="s">
        <v>2046</v>
      </c>
      <c r="AI3299" t="s">
        <v>1761</v>
      </c>
      <c r="AL3299" t="s">
        <v>8386</v>
      </c>
      <c r="AM3299">
        <v>6</v>
      </c>
      <c r="AN3299" t="s">
        <v>1833</v>
      </c>
      <c r="AO3299" t="s">
        <v>1834</v>
      </c>
      <c r="AP3299">
        <v>0</v>
      </c>
      <c r="AQ3299" s="388">
        <v>44591</v>
      </c>
      <c r="AS3299" t="s">
        <v>1765</v>
      </c>
      <c r="AT3299" s="388">
        <v>44592</v>
      </c>
      <c r="AU3299" t="s">
        <v>1756</v>
      </c>
      <c r="AV3299" t="s">
        <v>1756</v>
      </c>
      <c r="AZ3299" t="s">
        <v>1766</v>
      </c>
      <c r="BA3299" t="s">
        <v>1767</v>
      </c>
      <c r="BB3299" t="s">
        <v>8562</v>
      </c>
      <c r="BC3299" t="s">
        <v>8563</v>
      </c>
      <c r="BD3299" t="s">
        <v>1756</v>
      </c>
      <c r="BE3299" t="s">
        <v>7333</v>
      </c>
      <c r="BF3299" t="s">
        <v>823</v>
      </c>
    </row>
    <row r="3300" spans="1:58">
      <c r="A3300" t="s">
        <v>829</v>
      </c>
      <c r="B3300">
        <v>6</v>
      </c>
      <c r="C3300">
        <v>0</v>
      </c>
      <c r="D3300">
        <v>11291</v>
      </c>
      <c r="E3300" t="s">
        <v>8564</v>
      </c>
      <c r="F3300">
        <v>53510611</v>
      </c>
      <c r="G3300" t="s">
        <v>2041</v>
      </c>
      <c r="H3300">
        <v>0</v>
      </c>
      <c r="I3300" t="s">
        <v>2052</v>
      </c>
      <c r="J3300">
        <v>75</v>
      </c>
      <c r="K3300">
        <v>4</v>
      </c>
      <c r="L3300" t="s">
        <v>1771</v>
      </c>
      <c r="M3300" t="s">
        <v>1756</v>
      </c>
      <c r="N3300" t="s">
        <v>1756</v>
      </c>
      <c r="O3300" t="s">
        <v>1757</v>
      </c>
      <c r="P3300" t="s">
        <v>1757</v>
      </c>
      <c r="Q3300" s="387">
        <v>300</v>
      </c>
      <c r="R3300">
        <v>39</v>
      </c>
      <c r="S3300">
        <v>338.99999999999994</v>
      </c>
      <c r="T3300" s="388">
        <v>44588</v>
      </c>
      <c r="U3300">
        <v>0</v>
      </c>
      <c r="V3300" t="s">
        <v>837</v>
      </c>
      <c r="W3300" s="388">
        <v>44615</v>
      </c>
      <c r="X3300">
        <v>177</v>
      </c>
      <c r="Y3300">
        <v>0</v>
      </c>
      <c r="Z3300">
        <v>0</v>
      </c>
      <c r="AA3300" t="s">
        <v>1758</v>
      </c>
      <c r="AB3300" t="s">
        <v>7329</v>
      </c>
      <c r="AD3300" t="s">
        <v>2045</v>
      </c>
      <c r="AE3300" t="s">
        <v>2046</v>
      </c>
      <c r="AI3300" t="s">
        <v>1761</v>
      </c>
      <c r="AL3300" t="s">
        <v>7422</v>
      </c>
      <c r="AM3300">
        <v>6</v>
      </c>
      <c r="AN3300" t="s">
        <v>2851</v>
      </c>
      <c r="AO3300" t="s">
        <v>2852</v>
      </c>
      <c r="AP3300">
        <v>0</v>
      </c>
      <c r="AQ3300" s="388">
        <v>44591</v>
      </c>
      <c r="AS3300" t="s">
        <v>1765</v>
      </c>
      <c r="AT3300" s="388">
        <v>44593</v>
      </c>
      <c r="AU3300" t="s">
        <v>1756</v>
      </c>
      <c r="AV3300" t="s">
        <v>1756</v>
      </c>
      <c r="AZ3300" t="s">
        <v>1766</v>
      </c>
      <c r="BA3300" t="s">
        <v>1767</v>
      </c>
      <c r="BB3300" t="s">
        <v>8565</v>
      </c>
      <c r="BC3300" t="s">
        <v>8566</v>
      </c>
      <c r="BD3300" t="s">
        <v>1756</v>
      </c>
      <c r="BE3300" t="s">
        <v>7333</v>
      </c>
      <c r="BF3300" t="s">
        <v>823</v>
      </c>
    </row>
    <row r="3301" spans="1:58">
      <c r="A3301" t="s">
        <v>829</v>
      </c>
      <c r="B3301">
        <v>6</v>
      </c>
      <c r="C3301">
        <v>0</v>
      </c>
      <c r="D3301">
        <v>11291</v>
      </c>
      <c r="E3301" t="s">
        <v>8564</v>
      </c>
      <c r="F3301">
        <v>53510611</v>
      </c>
      <c r="G3301" t="s">
        <v>2041</v>
      </c>
      <c r="H3301">
        <v>0</v>
      </c>
      <c r="I3301" t="s">
        <v>7382</v>
      </c>
      <c r="J3301">
        <v>80</v>
      </c>
      <c r="K3301">
        <v>4</v>
      </c>
      <c r="M3301" t="s">
        <v>1757</v>
      </c>
      <c r="N3301" t="s">
        <v>1757</v>
      </c>
      <c r="O3301" t="s">
        <v>1756</v>
      </c>
      <c r="P3301" t="s">
        <v>1756</v>
      </c>
      <c r="Q3301" s="387">
        <v>320</v>
      </c>
      <c r="R3301">
        <v>41.6</v>
      </c>
      <c r="S3301">
        <v>361.59999999999997</v>
      </c>
      <c r="T3301" s="388">
        <v>44588</v>
      </c>
      <c r="U3301">
        <v>0</v>
      </c>
      <c r="V3301" t="s">
        <v>837</v>
      </c>
      <c r="W3301" s="388">
        <v>44615</v>
      </c>
      <c r="X3301">
        <v>177</v>
      </c>
      <c r="Y3301">
        <v>0</v>
      </c>
      <c r="Z3301">
        <v>0</v>
      </c>
      <c r="AA3301" t="s">
        <v>1758</v>
      </c>
      <c r="AB3301" t="s">
        <v>7329</v>
      </c>
      <c r="AD3301" t="s">
        <v>2045</v>
      </c>
      <c r="AE3301" t="s">
        <v>2046</v>
      </c>
      <c r="AI3301" t="s">
        <v>1761</v>
      </c>
      <c r="AL3301" t="s">
        <v>7422</v>
      </c>
      <c r="AM3301">
        <v>6</v>
      </c>
      <c r="AN3301" t="s">
        <v>2851</v>
      </c>
      <c r="AO3301" t="s">
        <v>2852</v>
      </c>
      <c r="AP3301">
        <v>0</v>
      </c>
      <c r="AQ3301" s="388">
        <v>44591</v>
      </c>
      <c r="AS3301" t="s">
        <v>1765</v>
      </c>
      <c r="AT3301" s="388">
        <v>44593</v>
      </c>
      <c r="AU3301" t="s">
        <v>1756</v>
      </c>
      <c r="AV3301" t="s">
        <v>1756</v>
      </c>
      <c r="AZ3301" t="s">
        <v>1766</v>
      </c>
      <c r="BA3301" t="s">
        <v>1767</v>
      </c>
      <c r="BB3301" t="s">
        <v>8567</v>
      </c>
      <c r="BC3301" t="s">
        <v>8568</v>
      </c>
      <c r="BD3301" t="s">
        <v>1756</v>
      </c>
      <c r="BE3301" t="s">
        <v>7333</v>
      </c>
      <c r="BF3301" t="s">
        <v>823</v>
      </c>
    </row>
    <row r="3302" spans="1:58">
      <c r="A3302" t="s">
        <v>829</v>
      </c>
      <c r="B3302">
        <v>6</v>
      </c>
      <c r="C3302">
        <v>0</v>
      </c>
      <c r="D3302">
        <v>11283</v>
      </c>
      <c r="E3302" t="s">
        <v>8569</v>
      </c>
      <c r="F3302">
        <v>53510611</v>
      </c>
      <c r="G3302" t="s">
        <v>2041</v>
      </c>
      <c r="H3302">
        <v>0</v>
      </c>
      <c r="I3302" t="s">
        <v>2103</v>
      </c>
      <c r="J3302">
        <v>70</v>
      </c>
      <c r="K3302">
        <v>10</v>
      </c>
      <c r="L3302" t="s">
        <v>1771</v>
      </c>
      <c r="M3302" t="s">
        <v>1756</v>
      </c>
      <c r="N3302" t="s">
        <v>1756</v>
      </c>
      <c r="O3302" t="s">
        <v>2104</v>
      </c>
      <c r="P3302" t="s">
        <v>1757</v>
      </c>
      <c r="Q3302" s="387">
        <v>700</v>
      </c>
      <c r="R3302">
        <v>91</v>
      </c>
      <c r="S3302">
        <v>790.99999999999989</v>
      </c>
      <c r="T3302" s="388">
        <v>44587</v>
      </c>
      <c r="U3302">
        <v>0</v>
      </c>
      <c r="V3302" t="s">
        <v>837</v>
      </c>
      <c r="W3302" s="388">
        <v>44615</v>
      </c>
      <c r="X3302">
        <v>177</v>
      </c>
      <c r="Y3302">
        <v>0</v>
      </c>
      <c r="Z3302">
        <v>0</v>
      </c>
      <c r="AA3302" t="s">
        <v>1758</v>
      </c>
      <c r="AB3302" t="s">
        <v>7329</v>
      </c>
      <c r="AD3302" t="s">
        <v>2045</v>
      </c>
      <c r="AE3302" t="s">
        <v>2046</v>
      </c>
      <c r="AI3302" t="s">
        <v>1761</v>
      </c>
      <c r="AL3302" t="s">
        <v>8537</v>
      </c>
      <c r="AM3302">
        <v>6</v>
      </c>
      <c r="AN3302" t="s">
        <v>7541</v>
      </c>
      <c r="AO3302" t="s">
        <v>7542</v>
      </c>
      <c r="AP3302">
        <v>0</v>
      </c>
      <c r="AQ3302" s="388">
        <v>44591</v>
      </c>
      <c r="AS3302" t="s">
        <v>1765</v>
      </c>
      <c r="AT3302" s="388">
        <v>44592</v>
      </c>
      <c r="AU3302" t="s">
        <v>1756</v>
      </c>
      <c r="AV3302" t="s">
        <v>1756</v>
      </c>
      <c r="AZ3302" t="s">
        <v>1766</v>
      </c>
      <c r="BA3302" t="s">
        <v>1767</v>
      </c>
      <c r="BB3302" t="s">
        <v>8570</v>
      </c>
      <c r="BC3302" t="s">
        <v>8571</v>
      </c>
      <c r="BD3302" t="s">
        <v>1756</v>
      </c>
      <c r="BE3302" t="s">
        <v>7333</v>
      </c>
      <c r="BF3302" t="s">
        <v>823</v>
      </c>
    </row>
    <row r="3303" spans="1:58">
      <c r="A3303" t="s">
        <v>829</v>
      </c>
      <c r="B3303">
        <v>6</v>
      </c>
      <c r="C3303">
        <v>0</v>
      </c>
      <c r="D3303">
        <v>11283</v>
      </c>
      <c r="E3303" t="s">
        <v>8569</v>
      </c>
      <c r="F3303">
        <v>53510611</v>
      </c>
      <c r="G3303" t="s">
        <v>2041</v>
      </c>
      <c r="H3303">
        <v>0</v>
      </c>
      <c r="I3303" t="s">
        <v>2052</v>
      </c>
      <c r="J3303">
        <v>75</v>
      </c>
      <c r="K3303">
        <v>5</v>
      </c>
      <c r="L3303" t="s">
        <v>1771</v>
      </c>
      <c r="M3303" t="s">
        <v>1756</v>
      </c>
      <c r="N3303" t="s">
        <v>1756</v>
      </c>
      <c r="O3303" t="s">
        <v>1757</v>
      </c>
      <c r="P3303" t="s">
        <v>1757</v>
      </c>
      <c r="Q3303" s="387">
        <v>375</v>
      </c>
      <c r="R3303">
        <v>48.75</v>
      </c>
      <c r="S3303">
        <v>423.74999999999994</v>
      </c>
      <c r="T3303" s="388">
        <v>44587</v>
      </c>
      <c r="U3303">
        <v>0</v>
      </c>
      <c r="V3303" t="s">
        <v>837</v>
      </c>
      <c r="W3303" s="388">
        <v>44615</v>
      </c>
      <c r="X3303">
        <v>177</v>
      </c>
      <c r="Y3303">
        <v>0</v>
      </c>
      <c r="Z3303">
        <v>0</v>
      </c>
      <c r="AA3303" t="s">
        <v>1758</v>
      </c>
      <c r="AB3303" t="s">
        <v>7329</v>
      </c>
      <c r="AD3303" t="s">
        <v>2045</v>
      </c>
      <c r="AE3303" t="s">
        <v>2046</v>
      </c>
      <c r="AI3303" t="s">
        <v>1761</v>
      </c>
      <c r="AL3303" t="s">
        <v>8537</v>
      </c>
      <c r="AM3303">
        <v>6</v>
      </c>
      <c r="AN3303" t="s">
        <v>7541</v>
      </c>
      <c r="AO3303" t="s">
        <v>7542</v>
      </c>
      <c r="AP3303">
        <v>0</v>
      </c>
      <c r="AQ3303" s="388">
        <v>44591</v>
      </c>
      <c r="AS3303" t="s">
        <v>1765</v>
      </c>
      <c r="AT3303" s="388">
        <v>44592</v>
      </c>
      <c r="AU3303" t="s">
        <v>1756</v>
      </c>
      <c r="AV3303" t="s">
        <v>1756</v>
      </c>
      <c r="AZ3303" t="s">
        <v>1766</v>
      </c>
      <c r="BA3303" t="s">
        <v>1767</v>
      </c>
      <c r="BB3303" t="s">
        <v>8572</v>
      </c>
      <c r="BC3303" t="s">
        <v>8573</v>
      </c>
      <c r="BD3303" t="s">
        <v>1756</v>
      </c>
      <c r="BE3303" t="s">
        <v>7333</v>
      </c>
      <c r="BF3303" t="s">
        <v>823</v>
      </c>
    </row>
    <row r="3304" spans="1:58">
      <c r="A3304" t="s">
        <v>829</v>
      </c>
      <c r="B3304">
        <v>6</v>
      </c>
      <c r="C3304">
        <v>0</v>
      </c>
      <c r="D3304">
        <v>11283</v>
      </c>
      <c r="E3304" t="s">
        <v>8569</v>
      </c>
      <c r="F3304">
        <v>53510611</v>
      </c>
      <c r="G3304" t="s">
        <v>2041</v>
      </c>
      <c r="H3304">
        <v>0</v>
      </c>
      <c r="I3304" t="s">
        <v>2056</v>
      </c>
      <c r="J3304">
        <v>210</v>
      </c>
      <c r="K3304">
        <v>1</v>
      </c>
      <c r="L3304" t="s">
        <v>1755</v>
      </c>
      <c r="M3304" t="s">
        <v>1756</v>
      </c>
      <c r="N3304" t="s">
        <v>1756</v>
      </c>
      <c r="P3304" t="s">
        <v>1757</v>
      </c>
      <c r="Q3304" s="387">
        <v>210</v>
      </c>
      <c r="R3304">
        <v>27.3</v>
      </c>
      <c r="S3304">
        <v>237.29999999999998</v>
      </c>
      <c r="T3304" s="388">
        <v>44587</v>
      </c>
      <c r="U3304">
        <v>0</v>
      </c>
      <c r="V3304" t="s">
        <v>837</v>
      </c>
      <c r="W3304" s="388">
        <v>44615</v>
      </c>
      <c r="X3304">
        <v>177</v>
      </c>
      <c r="Y3304">
        <v>0</v>
      </c>
      <c r="Z3304">
        <v>0</v>
      </c>
      <c r="AA3304" t="s">
        <v>1758</v>
      </c>
      <c r="AB3304" t="s">
        <v>7329</v>
      </c>
      <c r="AD3304" t="s">
        <v>2045</v>
      </c>
      <c r="AE3304" t="s">
        <v>2046</v>
      </c>
      <c r="AI3304" t="s">
        <v>1761</v>
      </c>
      <c r="AL3304" t="s">
        <v>8537</v>
      </c>
      <c r="AM3304">
        <v>6</v>
      </c>
      <c r="AN3304" t="s">
        <v>7541</v>
      </c>
      <c r="AO3304" t="s">
        <v>7542</v>
      </c>
      <c r="AP3304">
        <v>0</v>
      </c>
      <c r="AQ3304" s="388">
        <v>44591</v>
      </c>
      <c r="AS3304" t="s">
        <v>1765</v>
      </c>
      <c r="AT3304" s="388">
        <v>44592</v>
      </c>
      <c r="AU3304" t="s">
        <v>1756</v>
      </c>
      <c r="AV3304" t="s">
        <v>1756</v>
      </c>
      <c r="AZ3304" t="s">
        <v>1766</v>
      </c>
      <c r="BA3304" t="s">
        <v>1767</v>
      </c>
      <c r="BB3304" t="s">
        <v>8574</v>
      </c>
      <c r="BC3304" t="s">
        <v>8575</v>
      </c>
      <c r="BD3304" t="s">
        <v>1756</v>
      </c>
      <c r="BE3304" t="s">
        <v>7333</v>
      </c>
      <c r="BF3304" t="s">
        <v>823</v>
      </c>
    </row>
    <row r="3305" spans="1:58">
      <c r="A3305" t="s">
        <v>829</v>
      </c>
      <c r="B3305">
        <v>6</v>
      </c>
      <c r="C3305">
        <v>0</v>
      </c>
      <c r="D3305">
        <v>11283</v>
      </c>
      <c r="E3305" t="s">
        <v>8569</v>
      </c>
      <c r="F3305">
        <v>53510611</v>
      </c>
      <c r="G3305" t="s">
        <v>2041</v>
      </c>
      <c r="H3305">
        <v>0</v>
      </c>
      <c r="I3305" t="s">
        <v>2113</v>
      </c>
      <c r="J3305">
        <v>122.39</v>
      </c>
      <c r="K3305">
        <v>10</v>
      </c>
      <c r="L3305" t="s">
        <v>2063</v>
      </c>
      <c r="M3305" t="s">
        <v>2114</v>
      </c>
      <c r="N3305" t="s">
        <v>1757</v>
      </c>
      <c r="O3305" t="s">
        <v>1756</v>
      </c>
      <c r="P3305" t="s">
        <v>1756</v>
      </c>
      <c r="Q3305" s="387">
        <v>1223.9000000000001</v>
      </c>
      <c r="R3305">
        <v>159.10700000000003</v>
      </c>
      <c r="S3305">
        <v>1383.0070000000001</v>
      </c>
      <c r="T3305" s="388">
        <v>44587</v>
      </c>
      <c r="U3305">
        <v>0</v>
      </c>
      <c r="V3305" t="s">
        <v>837</v>
      </c>
      <c r="W3305" s="388">
        <v>44615</v>
      </c>
      <c r="X3305">
        <v>177</v>
      </c>
      <c r="Y3305">
        <v>0</v>
      </c>
      <c r="Z3305">
        <v>0</v>
      </c>
      <c r="AA3305" t="s">
        <v>1758</v>
      </c>
      <c r="AB3305" t="s">
        <v>7329</v>
      </c>
      <c r="AD3305" t="s">
        <v>2045</v>
      </c>
      <c r="AE3305" t="s">
        <v>2046</v>
      </c>
      <c r="AI3305" t="s">
        <v>1761</v>
      </c>
      <c r="AL3305" t="s">
        <v>8537</v>
      </c>
      <c r="AM3305">
        <v>6</v>
      </c>
      <c r="AN3305" t="s">
        <v>7541</v>
      </c>
      <c r="AO3305" t="s">
        <v>7542</v>
      </c>
      <c r="AP3305">
        <v>0</v>
      </c>
      <c r="AQ3305" s="388">
        <v>44591</v>
      </c>
      <c r="AS3305" t="s">
        <v>1765</v>
      </c>
      <c r="AT3305" s="388">
        <v>44592</v>
      </c>
      <c r="AU3305" t="s">
        <v>1756</v>
      </c>
      <c r="AV3305" t="s">
        <v>1756</v>
      </c>
      <c r="AZ3305" t="s">
        <v>1766</v>
      </c>
      <c r="BA3305" t="s">
        <v>1767</v>
      </c>
      <c r="BB3305" t="s">
        <v>8576</v>
      </c>
      <c r="BC3305" t="s">
        <v>8577</v>
      </c>
      <c r="BD3305" t="s">
        <v>1756</v>
      </c>
      <c r="BE3305" t="s">
        <v>7333</v>
      </c>
      <c r="BF3305" t="s">
        <v>823</v>
      </c>
    </row>
    <row r="3306" spans="1:58">
      <c r="A3306" t="s">
        <v>829</v>
      </c>
      <c r="B3306">
        <v>6</v>
      </c>
      <c r="C3306">
        <v>0</v>
      </c>
      <c r="D3306">
        <v>11283</v>
      </c>
      <c r="E3306" t="s">
        <v>8569</v>
      </c>
      <c r="F3306">
        <v>53510611</v>
      </c>
      <c r="G3306" t="s">
        <v>2041</v>
      </c>
      <c r="H3306">
        <v>0</v>
      </c>
      <c r="I3306" t="s">
        <v>2247</v>
      </c>
      <c r="J3306">
        <v>131.47999999999999</v>
      </c>
      <c r="K3306">
        <v>4</v>
      </c>
      <c r="L3306" t="s">
        <v>2063</v>
      </c>
      <c r="M3306" t="s">
        <v>2248</v>
      </c>
      <c r="N3306" t="s">
        <v>1757</v>
      </c>
      <c r="O3306" t="s">
        <v>1756</v>
      </c>
      <c r="P3306" t="s">
        <v>1756</v>
      </c>
      <c r="Q3306" s="387">
        <v>525.91999999999996</v>
      </c>
      <c r="R3306">
        <v>68.369599999999991</v>
      </c>
      <c r="S3306">
        <v>594.28959999999995</v>
      </c>
      <c r="T3306" s="388">
        <v>44587</v>
      </c>
      <c r="U3306">
        <v>0</v>
      </c>
      <c r="V3306" t="s">
        <v>837</v>
      </c>
      <c r="W3306" s="388">
        <v>44615</v>
      </c>
      <c r="X3306">
        <v>177</v>
      </c>
      <c r="Y3306">
        <v>0</v>
      </c>
      <c r="Z3306">
        <v>0</v>
      </c>
      <c r="AA3306" t="s">
        <v>1758</v>
      </c>
      <c r="AB3306" t="s">
        <v>7329</v>
      </c>
      <c r="AD3306" t="s">
        <v>2045</v>
      </c>
      <c r="AE3306" t="s">
        <v>2046</v>
      </c>
      <c r="AI3306" t="s">
        <v>1761</v>
      </c>
      <c r="AL3306" t="s">
        <v>8537</v>
      </c>
      <c r="AM3306">
        <v>6</v>
      </c>
      <c r="AN3306" t="s">
        <v>7541</v>
      </c>
      <c r="AO3306" t="s">
        <v>7542</v>
      </c>
      <c r="AP3306">
        <v>0</v>
      </c>
      <c r="AQ3306" s="388">
        <v>44591</v>
      </c>
      <c r="AS3306" t="s">
        <v>1765</v>
      </c>
      <c r="AT3306" s="388">
        <v>44592</v>
      </c>
      <c r="AU3306" t="s">
        <v>1756</v>
      </c>
      <c r="AV3306" t="s">
        <v>1756</v>
      </c>
      <c r="AZ3306" t="s">
        <v>1766</v>
      </c>
      <c r="BA3306" t="s">
        <v>1767</v>
      </c>
      <c r="BB3306" t="s">
        <v>8578</v>
      </c>
      <c r="BC3306" t="s">
        <v>8579</v>
      </c>
      <c r="BD3306" t="s">
        <v>1756</v>
      </c>
      <c r="BE3306" t="s">
        <v>7333</v>
      </c>
      <c r="BF3306" t="s">
        <v>823</v>
      </c>
    </row>
    <row r="3307" spans="1:58">
      <c r="A3307" t="s">
        <v>829</v>
      </c>
      <c r="B3307">
        <v>6</v>
      </c>
      <c r="C3307">
        <v>0</v>
      </c>
      <c r="D3307">
        <v>11282</v>
      </c>
      <c r="E3307" t="s">
        <v>8580</v>
      </c>
      <c r="F3307">
        <v>53510611</v>
      </c>
      <c r="G3307" t="s">
        <v>2041</v>
      </c>
      <c r="H3307">
        <v>0</v>
      </c>
      <c r="I3307" t="s">
        <v>2052</v>
      </c>
      <c r="J3307">
        <v>75</v>
      </c>
      <c r="K3307">
        <v>6</v>
      </c>
      <c r="L3307" t="s">
        <v>1771</v>
      </c>
      <c r="M3307" t="s">
        <v>1756</v>
      </c>
      <c r="N3307" t="s">
        <v>1756</v>
      </c>
      <c r="O3307" t="s">
        <v>1757</v>
      </c>
      <c r="P3307" t="s">
        <v>1757</v>
      </c>
      <c r="Q3307" s="387">
        <v>450</v>
      </c>
      <c r="R3307">
        <v>58.5</v>
      </c>
      <c r="S3307">
        <v>508.49999999999994</v>
      </c>
      <c r="T3307" s="388">
        <v>44587</v>
      </c>
      <c r="U3307">
        <v>0</v>
      </c>
      <c r="V3307" t="s">
        <v>837</v>
      </c>
      <c r="W3307" s="388">
        <v>44615</v>
      </c>
      <c r="X3307">
        <v>177</v>
      </c>
      <c r="Y3307">
        <v>0</v>
      </c>
      <c r="Z3307">
        <v>0</v>
      </c>
      <c r="AA3307" t="s">
        <v>1758</v>
      </c>
      <c r="AB3307" t="s">
        <v>7329</v>
      </c>
      <c r="AD3307" t="s">
        <v>2045</v>
      </c>
      <c r="AE3307" t="s">
        <v>2046</v>
      </c>
      <c r="AI3307" t="s">
        <v>1761</v>
      </c>
      <c r="AL3307" t="s">
        <v>7483</v>
      </c>
      <c r="AM3307">
        <v>6</v>
      </c>
      <c r="AN3307" t="s">
        <v>3184</v>
      </c>
      <c r="AO3307" t="s">
        <v>3185</v>
      </c>
      <c r="AP3307">
        <v>0</v>
      </c>
      <c r="AQ3307" s="388">
        <v>44591</v>
      </c>
      <c r="AS3307" t="s">
        <v>1765</v>
      </c>
      <c r="AT3307" s="388">
        <v>44592</v>
      </c>
      <c r="AU3307" t="s">
        <v>1756</v>
      </c>
      <c r="AV3307" t="s">
        <v>1756</v>
      </c>
      <c r="AZ3307" t="s">
        <v>1766</v>
      </c>
      <c r="BA3307" t="s">
        <v>1767</v>
      </c>
      <c r="BB3307" t="s">
        <v>8581</v>
      </c>
      <c r="BC3307" t="s">
        <v>8582</v>
      </c>
      <c r="BD3307" t="s">
        <v>1756</v>
      </c>
      <c r="BE3307" t="s">
        <v>7333</v>
      </c>
      <c r="BF3307" t="s">
        <v>823</v>
      </c>
    </row>
    <row r="3308" spans="1:58">
      <c r="A3308" t="s">
        <v>829</v>
      </c>
      <c r="B3308">
        <v>6</v>
      </c>
      <c r="C3308">
        <v>0</v>
      </c>
      <c r="D3308">
        <v>11282</v>
      </c>
      <c r="E3308" t="s">
        <v>8580</v>
      </c>
      <c r="F3308">
        <v>53510611</v>
      </c>
      <c r="G3308" t="s">
        <v>2041</v>
      </c>
      <c r="H3308">
        <v>0</v>
      </c>
      <c r="I3308" t="s">
        <v>7382</v>
      </c>
      <c r="J3308">
        <v>80</v>
      </c>
      <c r="K3308">
        <v>6</v>
      </c>
      <c r="M3308" t="s">
        <v>1757</v>
      </c>
      <c r="N3308" t="s">
        <v>1757</v>
      </c>
      <c r="O3308" t="s">
        <v>1756</v>
      </c>
      <c r="P3308" t="s">
        <v>1756</v>
      </c>
      <c r="Q3308" s="387">
        <v>480</v>
      </c>
      <c r="R3308">
        <v>62.400000000000006</v>
      </c>
      <c r="S3308">
        <v>542.4</v>
      </c>
      <c r="T3308" s="388">
        <v>44587</v>
      </c>
      <c r="U3308">
        <v>0</v>
      </c>
      <c r="V3308" t="s">
        <v>837</v>
      </c>
      <c r="W3308" s="388">
        <v>44615</v>
      </c>
      <c r="X3308">
        <v>177</v>
      </c>
      <c r="Y3308">
        <v>0</v>
      </c>
      <c r="Z3308">
        <v>0</v>
      </c>
      <c r="AA3308" t="s">
        <v>1758</v>
      </c>
      <c r="AB3308" t="s">
        <v>7329</v>
      </c>
      <c r="AD3308" t="s">
        <v>2045</v>
      </c>
      <c r="AE3308" t="s">
        <v>2046</v>
      </c>
      <c r="AI3308" t="s">
        <v>1761</v>
      </c>
      <c r="AL3308" t="s">
        <v>7483</v>
      </c>
      <c r="AM3308">
        <v>6</v>
      </c>
      <c r="AN3308" t="s">
        <v>3184</v>
      </c>
      <c r="AO3308" t="s">
        <v>3185</v>
      </c>
      <c r="AP3308">
        <v>0</v>
      </c>
      <c r="AQ3308" s="388">
        <v>44591</v>
      </c>
      <c r="AS3308" t="s">
        <v>1765</v>
      </c>
      <c r="AT3308" s="388">
        <v>44592</v>
      </c>
      <c r="AU3308" t="s">
        <v>1756</v>
      </c>
      <c r="AV3308" t="s">
        <v>1756</v>
      </c>
      <c r="AZ3308" t="s">
        <v>1766</v>
      </c>
      <c r="BA3308" t="s">
        <v>1767</v>
      </c>
      <c r="BB3308" t="s">
        <v>8583</v>
      </c>
      <c r="BC3308" t="s">
        <v>8584</v>
      </c>
      <c r="BD3308" t="s">
        <v>1756</v>
      </c>
      <c r="BE3308" t="s">
        <v>7333</v>
      </c>
      <c r="BF3308" t="s">
        <v>823</v>
      </c>
    </row>
    <row r="3309" spans="1:58">
      <c r="A3309" t="s">
        <v>829</v>
      </c>
      <c r="B3309">
        <v>6</v>
      </c>
      <c r="C3309">
        <v>0</v>
      </c>
      <c r="D3309">
        <v>11281</v>
      </c>
      <c r="E3309" t="s">
        <v>8585</v>
      </c>
      <c r="F3309">
        <v>53510611</v>
      </c>
      <c r="G3309" t="s">
        <v>2041</v>
      </c>
      <c r="H3309">
        <v>0</v>
      </c>
      <c r="I3309" t="s">
        <v>2052</v>
      </c>
      <c r="J3309">
        <v>75</v>
      </c>
      <c r="K3309">
        <v>6</v>
      </c>
      <c r="L3309" t="s">
        <v>1771</v>
      </c>
      <c r="M3309" t="s">
        <v>1756</v>
      </c>
      <c r="N3309" t="s">
        <v>1756</v>
      </c>
      <c r="O3309" t="s">
        <v>1757</v>
      </c>
      <c r="P3309" t="s">
        <v>1757</v>
      </c>
      <c r="Q3309" s="387">
        <v>450</v>
      </c>
      <c r="R3309">
        <v>58.5</v>
      </c>
      <c r="S3309">
        <v>508.49999999999994</v>
      </c>
      <c r="T3309" s="388">
        <v>44587</v>
      </c>
      <c r="U3309">
        <v>0</v>
      </c>
      <c r="V3309" t="s">
        <v>837</v>
      </c>
      <c r="W3309" s="388">
        <v>44615</v>
      </c>
      <c r="X3309">
        <v>177</v>
      </c>
      <c r="Y3309">
        <v>0</v>
      </c>
      <c r="Z3309">
        <v>0</v>
      </c>
      <c r="AA3309" t="s">
        <v>1758</v>
      </c>
      <c r="AB3309" t="s">
        <v>7329</v>
      </c>
      <c r="AD3309" t="s">
        <v>2045</v>
      </c>
      <c r="AE3309" t="s">
        <v>2046</v>
      </c>
      <c r="AI3309" t="s">
        <v>1761</v>
      </c>
      <c r="AL3309" t="s">
        <v>7404</v>
      </c>
      <c r="AM3309">
        <v>6</v>
      </c>
      <c r="AN3309" t="s">
        <v>7364</v>
      </c>
      <c r="AO3309" t="s">
        <v>7365</v>
      </c>
      <c r="AP3309">
        <v>0</v>
      </c>
      <c r="AQ3309" s="388">
        <v>44591</v>
      </c>
      <c r="AS3309" t="s">
        <v>1765</v>
      </c>
      <c r="AT3309" s="388">
        <v>44592</v>
      </c>
      <c r="AU3309" t="s">
        <v>1756</v>
      </c>
      <c r="AV3309" t="s">
        <v>1756</v>
      </c>
      <c r="AZ3309" t="s">
        <v>1766</v>
      </c>
      <c r="BA3309" t="s">
        <v>1767</v>
      </c>
      <c r="BB3309" t="s">
        <v>8586</v>
      </c>
      <c r="BC3309" t="s">
        <v>8587</v>
      </c>
      <c r="BD3309" t="s">
        <v>1756</v>
      </c>
      <c r="BE3309" t="s">
        <v>7333</v>
      </c>
      <c r="BF3309" t="s">
        <v>823</v>
      </c>
    </row>
    <row r="3310" spans="1:58">
      <c r="A3310" t="s">
        <v>829</v>
      </c>
      <c r="B3310">
        <v>6</v>
      </c>
      <c r="C3310">
        <v>0</v>
      </c>
      <c r="D3310">
        <v>11281</v>
      </c>
      <c r="E3310" t="s">
        <v>8585</v>
      </c>
      <c r="F3310">
        <v>53510611</v>
      </c>
      <c r="G3310" t="s">
        <v>2041</v>
      </c>
      <c r="H3310">
        <v>0</v>
      </c>
      <c r="I3310" t="s">
        <v>2056</v>
      </c>
      <c r="J3310">
        <v>210</v>
      </c>
      <c r="K3310">
        <v>1</v>
      </c>
      <c r="L3310" t="s">
        <v>1755</v>
      </c>
      <c r="M3310" t="s">
        <v>1756</v>
      </c>
      <c r="N3310" t="s">
        <v>1756</v>
      </c>
      <c r="O3310" t="s">
        <v>1757</v>
      </c>
      <c r="P3310" t="s">
        <v>1757</v>
      </c>
      <c r="Q3310" s="387">
        <v>210</v>
      </c>
      <c r="R3310">
        <v>27.3</v>
      </c>
      <c r="S3310">
        <v>237.29999999999998</v>
      </c>
      <c r="T3310" s="388">
        <v>44587</v>
      </c>
      <c r="U3310">
        <v>0</v>
      </c>
      <c r="V3310" t="s">
        <v>837</v>
      </c>
      <c r="W3310" s="388">
        <v>44615</v>
      </c>
      <c r="X3310">
        <v>177</v>
      </c>
      <c r="Y3310">
        <v>0</v>
      </c>
      <c r="Z3310">
        <v>0</v>
      </c>
      <c r="AA3310" t="s">
        <v>1758</v>
      </c>
      <c r="AB3310" t="s">
        <v>7329</v>
      </c>
      <c r="AD3310" t="s">
        <v>2045</v>
      </c>
      <c r="AE3310" t="s">
        <v>2046</v>
      </c>
      <c r="AI3310" t="s">
        <v>1761</v>
      </c>
      <c r="AL3310" t="s">
        <v>7404</v>
      </c>
      <c r="AM3310">
        <v>6</v>
      </c>
      <c r="AN3310" t="s">
        <v>7364</v>
      </c>
      <c r="AO3310" t="s">
        <v>7365</v>
      </c>
      <c r="AP3310">
        <v>0</v>
      </c>
      <c r="AQ3310" s="388">
        <v>44591</v>
      </c>
      <c r="AS3310" t="s">
        <v>1765</v>
      </c>
      <c r="AT3310" s="388">
        <v>44592</v>
      </c>
      <c r="AU3310" t="s">
        <v>1756</v>
      </c>
      <c r="AV3310" t="s">
        <v>1756</v>
      </c>
      <c r="AZ3310" t="s">
        <v>1766</v>
      </c>
      <c r="BA3310" t="s">
        <v>1767</v>
      </c>
      <c r="BB3310" t="s">
        <v>8588</v>
      </c>
      <c r="BC3310" t="s">
        <v>8589</v>
      </c>
      <c r="BD3310" t="s">
        <v>1756</v>
      </c>
      <c r="BE3310" t="s">
        <v>7333</v>
      </c>
      <c r="BF3310" t="s">
        <v>823</v>
      </c>
    </row>
    <row r="3311" spans="1:58">
      <c r="A3311" t="s">
        <v>829</v>
      </c>
      <c r="B3311">
        <v>6</v>
      </c>
      <c r="C3311">
        <v>0</v>
      </c>
      <c r="D3311">
        <v>11281</v>
      </c>
      <c r="E3311" t="s">
        <v>8585</v>
      </c>
      <c r="F3311">
        <v>53510611</v>
      </c>
      <c r="G3311" t="s">
        <v>2041</v>
      </c>
      <c r="H3311">
        <v>0</v>
      </c>
      <c r="I3311" t="s">
        <v>2073</v>
      </c>
      <c r="J3311">
        <v>243.75</v>
      </c>
      <c r="K3311">
        <v>1</v>
      </c>
      <c r="L3311" t="s">
        <v>1755</v>
      </c>
      <c r="M3311" t="s">
        <v>1757</v>
      </c>
      <c r="N3311" t="s">
        <v>1757</v>
      </c>
      <c r="O3311" t="s">
        <v>1756</v>
      </c>
      <c r="P3311" t="s">
        <v>1756</v>
      </c>
      <c r="Q3311" s="387">
        <v>243.75</v>
      </c>
      <c r="R3311">
        <v>31.6875</v>
      </c>
      <c r="S3311">
        <v>275.4375</v>
      </c>
      <c r="T3311" s="388">
        <v>44587</v>
      </c>
      <c r="U3311">
        <v>0</v>
      </c>
      <c r="V3311" t="s">
        <v>837</v>
      </c>
      <c r="W3311" s="388">
        <v>44615</v>
      </c>
      <c r="X3311">
        <v>177</v>
      </c>
      <c r="Y3311">
        <v>0</v>
      </c>
      <c r="Z3311">
        <v>0</v>
      </c>
      <c r="AA3311" t="s">
        <v>1758</v>
      </c>
      <c r="AB3311" t="s">
        <v>7329</v>
      </c>
      <c r="AD3311" t="s">
        <v>2045</v>
      </c>
      <c r="AE3311" t="s">
        <v>2046</v>
      </c>
      <c r="AI3311" t="s">
        <v>1761</v>
      </c>
      <c r="AL3311" t="s">
        <v>7404</v>
      </c>
      <c r="AM3311">
        <v>6</v>
      </c>
      <c r="AN3311" t="s">
        <v>7364</v>
      </c>
      <c r="AO3311" t="s">
        <v>7365</v>
      </c>
      <c r="AP3311">
        <v>0</v>
      </c>
      <c r="AQ3311" s="388">
        <v>44591</v>
      </c>
      <c r="AS3311" t="s">
        <v>1765</v>
      </c>
      <c r="AT3311" s="388">
        <v>44592</v>
      </c>
      <c r="AU3311" t="s">
        <v>1756</v>
      </c>
      <c r="AV3311" t="s">
        <v>1756</v>
      </c>
      <c r="AZ3311" t="s">
        <v>1766</v>
      </c>
      <c r="BA3311" t="s">
        <v>1767</v>
      </c>
      <c r="BB3311" t="s">
        <v>8590</v>
      </c>
      <c r="BC3311" t="s">
        <v>8591</v>
      </c>
      <c r="BD3311" t="s">
        <v>1756</v>
      </c>
      <c r="BE3311" t="s">
        <v>7333</v>
      </c>
      <c r="BF3311" t="s">
        <v>823</v>
      </c>
    </row>
    <row r="3312" spans="1:58">
      <c r="A3312" t="s">
        <v>829</v>
      </c>
      <c r="B3312">
        <v>6</v>
      </c>
      <c r="C3312">
        <v>0</v>
      </c>
      <c r="D3312">
        <v>11281</v>
      </c>
      <c r="E3312" t="s">
        <v>8585</v>
      </c>
      <c r="F3312">
        <v>53510611</v>
      </c>
      <c r="G3312" t="s">
        <v>2041</v>
      </c>
      <c r="H3312">
        <v>0</v>
      </c>
      <c r="I3312" t="s">
        <v>7531</v>
      </c>
      <c r="J3312">
        <v>126.98</v>
      </c>
      <c r="K3312">
        <v>6</v>
      </c>
      <c r="L3312" t="s">
        <v>2063</v>
      </c>
      <c r="M3312" t="s">
        <v>1757</v>
      </c>
      <c r="N3312" t="s">
        <v>1757</v>
      </c>
      <c r="O3312" t="s">
        <v>1756</v>
      </c>
      <c r="P3312" t="s">
        <v>1756</v>
      </c>
      <c r="Q3312" s="387">
        <v>761.88</v>
      </c>
      <c r="R3312">
        <v>99.044399999999996</v>
      </c>
      <c r="S3312">
        <v>860.92439999999988</v>
      </c>
      <c r="T3312" s="388">
        <v>44587</v>
      </c>
      <c r="U3312">
        <v>0</v>
      </c>
      <c r="V3312" t="s">
        <v>837</v>
      </c>
      <c r="W3312" s="388">
        <v>44615</v>
      </c>
      <c r="X3312">
        <v>177</v>
      </c>
      <c r="Y3312">
        <v>0</v>
      </c>
      <c r="Z3312">
        <v>0</v>
      </c>
      <c r="AA3312" t="s">
        <v>1758</v>
      </c>
      <c r="AB3312" t="s">
        <v>7329</v>
      </c>
      <c r="AD3312" t="s">
        <v>2045</v>
      </c>
      <c r="AE3312" t="s">
        <v>2046</v>
      </c>
      <c r="AI3312" t="s">
        <v>1761</v>
      </c>
      <c r="AL3312" t="s">
        <v>7404</v>
      </c>
      <c r="AM3312">
        <v>6</v>
      </c>
      <c r="AN3312" t="s">
        <v>7364</v>
      </c>
      <c r="AO3312" t="s">
        <v>7365</v>
      </c>
      <c r="AP3312">
        <v>0</v>
      </c>
      <c r="AQ3312" s="388">
        <v>44591</v>
      </c>
      <c r="AS3312" t="s">
        <v>1765</v>
      </c>
      <c r="AT3312" s="388">
        <v>44592</v>
      </c>
      <c r="AU3312" t="s">
        <v>1756</v>
      </c>
      <c r="AV3312" t="s">
        <v>1756</v>
      </c>
      <c r="AZ3312" t="s">
        <v>1766</v>
      </c>
      <c r="BA3312" t="s">
        <v>1767</v>
      </c>
      <c r="BB3312" t="s">
        <v>8592</v>
      </c>
      <c r="BC3312" t="s">
        <v>8593</v>
      </c>
      <c r="BD3312" t="s">
        <v>1756</v>
      </c>
      <c r="BE3312" t="s">
        <v>7333</v>
      </c>
      <c r="BF3312" t="s">
        <v>823</v>
      </c>
    </row>
    <row r="3313" spans="1:58">
      <c r="A3313" t="s">
        <v>829</v>
      </c>
      <c r="B3313">
        <v>6</v>
      </c>
      <c r="C3313">
        <v>0</v>
      </c>
      <c r="D3313">
        <v>11279</v>
      </c>
      <c r="E3313" t="s">
        <v>8594</v>
      </c>
      <c r="F3313">
        <v>53510611</v>
      </c>
      <c r="G3313" t="s">
        <v>2041</v>
      </c>
      <c r="H3313">
        <v>0</v>
      </c>
      <c r="I3313" t="s">
        <v>2052</v>
      </c>
      <c r="J3313">
        <v>75</v>
      </c>
      <c r="K3313">
        <v>6</v>
      </c>
      <c r="L3313" t="s">
        <v>1771</v>
      </c>
      <c r="M3313" t="s">
        <v>1756</v>
      </c>
      <c r="N3313" t="s">
        <v>1756</v>
      </c>
      <c r="O3313" t="s">
        <v>2053</v>
      </c>
      <c r="P3313" t="s">
        <v>1757</v>
      </c>
      <c r="Q3313" s="387">
        <v>450</v>
      </c>
      <c r="R3313">
        <v>58.5</v>
      </c>
      <c r="S3313">
        <v>508.49999999999994</v>
      </c>
      <c r="T3313" s="388">
        <v>44587</v>
      </c>
      <c r="U3313">
        <v>0</v>
      </c>
      <c r="V3313" t="s">
        <v>837</v>
      </c>
      <c r="W3313" s="388">
        <v>44615</v>
      </c>
      <c r="X3313">
        <v>177</v>
      </c>
      <c r="Y3313">
        <v>0</v>
      </c>
      <c r="Z3313">
        <v>0</v>
      </c>
      <c r="AA3313" t="s">
        <v>1758</v>
      </c>
      <c r="AB3313" t="s">
        <v>7329</v>
      </c>
      <c r="AD3313" t="s">
        <v>2045</v>
      </c>
      <c r="AE3313" t="s">
        <v>2046</v>
      </c>
      <c r="AI3313" t="s">
        <v>1761</v>
      </c>
      <c r="AL3313" t="s">
        <v>8386</v>
      </c>
      <c r="AM3313">
        <v>6</v>
      </c>
      <c r="AN3313" t="s">
        <v>1833</v>
      </c>
      <c r="AO3313" t="s">
        <v>1834</v>
      </c>
      <c r="AP3313">
        <v>0</v>
      </c>
      <c r="AS3313" t="s">
        <v>1765</v>
      </c>
      <c r="AT3313" s="388">
        <v>44592</v>
      </c>
      <c r="AU3313" t="s">
        <v>1756</v>
      </c>
      <c r="AV3313" t="s">
        <v>1756</v>
      </c>
      <c r="AZ3313" t="s">
        <v>1766</v>
      </c>
      <c r="BA3313" t="s">
        <v>1767</v>
      </c>
      <c r="BB3313" t="s">
        <v>8595</v>
      </c>
      <c r="BC3313" t="s">
        <v>8596</v>
      </c>
      <c r="BD3313" t="s">
        <v>1756</v>
      </c>
      <c r="BE3313" t="s">
        <v>7333</v>
      </c>
      <c r="BF3313" t="s">
        <v>823</v>
      </c>
    </row>
    <row r="3314" spans="1:58">
      <c r="A3314" t="s">
        <v>829</v>
      </c>
      <c r="B3314">
        <v>6</v>
      </c>
      <c r="C3314">
        <v>0</v>
      </c>
      <c r="D3314">
        <v>11279</v>
      </c>
      <c r="E3314" t="s">
        <v>8594</v>
      </c>
      <c r="F3314">
        <v>53510611</v>
      </c>
      <c r="G3314" t="s">
        <v>2041</v>
      </c>
      <c r="H3314">
        <v>0</v>
      </c>
      <c r="I3314" t="s">
        <v>2052</v>
      </c>
      <c r="J3314">
        <v>75</v>
      </c>
      <c r="K3314">
        <v>11</v>
      </c>
      <c r="L3314" t="s">
        <v>1771</v>
      </c>
      <c r="M3314" t="s">
        <v>1756</v>
      </c>
      <c r="N3314" t="s">
        <v>1756</v>
      </c>
      <c r="O3314" t="s">
        <v>1757</v>
      </c>
      <c r="P3314" t="s">
        <v>1757</v>
      </c>
      <c r="Q3314" s="387">
        <v>825</v>
      </c>
      <c r="R3314">
        <v>107.25</v>
      </c>
      <c r="S3314">
        <v>932.24999999999989</v>
      </c>
      <c r="T3314" s="388">
        <v>44587</v>
      </c>
      <c r="U3314">
        <v>0</v>
      </c>
      <c r="V3314" t="s">
        <v>837</v>
      </c>
      <c r="W3314" s="388">
        <v>44615</v>
      </c>
      <c r="X3314">
        <v>177</v>
      </c>
      <c r="Y3314">
        <v>0</v>
      </c>
      <c r="Z3314">
        <v>0</v>
      </c>
      <c r="AA3314" t="s">
        <v>1758</v>
      </c>
      <c r="AB3314" t="s">
        <v>7329</v>
      </c>
      <c r="AD3314" t="s">
        <v>2045</v>
      </c>
      <c r="AE3314" t="s">
        <v>2046</v>
      </c>
      <c r="AI3314" t="s">
        <v>1761</v>
      </c>
      <c r="AL3314" t="s">
        <v>8386</v>
      </c>
      <c r="AM3314">
        <v>6</v>
      </c>
      <c r="AN3314" t="s">
        <v>1833</v>
      </c>
      <c r="AO3314" t="s">
        <v>1834</v>
      </c>
      <c r="AP3314">
        <v>0</v>
      </c>
      <c r="AS3314" t="s">
        <v>1765</v>
      </c>
      <c r="AT3314" s="388">
        <v>44592</v>
      </c>
      <c r="AU3314" t="s">
        <v>1756</v>
      </c>
      <c r="AV3314" t="s">
        <v>1756</v>
      </c>
      <c r="AZ3314" t="s">
        <v>1766</v>
      </c>
      <c r="BA3314" t="s">
        <v>1767</v>
      </c>
      <c r="BB3314" t="s">
        <v>8597</v>
      </c>
      <c r="BC3314" t="s">
        <v>8598</v>
      </c>
      <c r="BD3314" t="s">
        <v>1756</v>
      </c>
      <c r="BE3314" t="s">
        <v>7333</v>
      </c>
      <c r="BF3314" t="s">
        <v>823</v>
      </c>
    </row>
    <row r="3315" spans="1:58">
      <c r="A3315" t="s">
        <v>829</v>
      </c>
      <c r="B3315">
        <v>6</v>
      </c>
      <c r="C3315">
        <v>0</v>
      </c>
      <c r="D3315">
        <v>11279</v>
      </c>
      <c r="E3315" t="s">
        <v>8594</v>
      </c>
      <c r="F3315">
        <v>53510611</v>
      </c>
      <c r="G3315" t="s">
        <v>2041</v>
      </c>
      <c r="H3315">
        <v>0</v>
      </c>
      <c r="I3315" t="s">
        <v>2056</v>
      </c>
      <c r="J3315">
        <v>210</v>
      </c>
      <c r="K3315">
        <v>2</v>
      </c>
      <c r="L3315" t="s">
        <v>1755</v>
      </c>
      <c r="M3315" t="s">
        <v>1756</v>
      </c>
      <c r="N3315" t="s">
        <v>1756</v>
      </c>
      <c r="P3315" t="s">
        <v>1757</v>
      </c>
      <c r="Q3315" s="387">
        <v>420</v>
      </c>
      <c r="R3315">
        <v>54.6</v>
      </c>
      <c r="S3315">
        <v>474.59999999999997</v>
      </c>
      <c r="T3315" s="388">
        <v>44587</v>
      </c>
      <c r="U3315">
        <v>0</v>
      </c>
      <c r="V3315" t="s">
        <v>837</v>
      </c>
      <c r="W3315" s="388">
        <v>44615</v>
      </c>
      <c r="X3315">
        <v>177</v>
      </c>
      <c r="Y3315">
        <v>0</v>
      </c>
      <c r="Z3315">
        <v>0</v>
      </c>
      <c r="AA3315" t="s">
        <v>1758</v>
      </c>
      <c r="AB3315" t="s">
        <v>7329</v>
      </c>
      <c r="AD3315" t="s">
        <v>2045</v>
      </c>
      <c r="AE3315" t="s">
        <v>2046</v>
      </c>
      <c r="AI3315" t="s">
        <v>1761</v>
      </c>
      <c r="AL3315" t="s">
        <v>8386</v>
      </c>
      <c r="AM3315">
        <v>6</v>
      </c>
      <c r="AN3315" t="s">
        <v>1833</v>
      </c>
      <c r="AO3315" t="s">
        <v>1834</v>
      </c>
      <c r="AP3315">
        <v>0</v>
      </c>
      <c r="AS3315" t="s">
        <v>1765</v>
      </c>
      <c r="AT3315" s="388">
        <v>44592</v>
      </c>
      <c r="AU3315" t="s">
        <v>1756</v>
      </c>
      <c r="AV3315" t="s">
        <v>1756</v>
      </c>
      <c r="AZ3315" t="s">
        <v>1766</v>
      </c>
      <c r="BA3315" t="s">
        <v>1767</v>
      </c>
      <c r="BB3315" t="s">
        <v>8599</v>
      </c>
      <c r="BC3315" t="s">
        <v>8600</v>
      </c>
      <c r="BD3315" t="s">
        <v>1756</v>
      </c>
      <c r="BE3315" t="s">
        <v>7333</v>
      </c>
      <c r="BF3315" t="s">
        <v>823</v>
      </c>
    </row>
    <row r="3316" spans="1:58">
      <c r="A3316" t="s">
        <v>829</v>
      </c>
      <c r="B3316">
        <v>6</v>
      </c>
      <c r="C3316">
        <v>0</v>
      </c>
      <c r="D3316">
        <v>11279</v>
      </c>
      <c r="E3316" t="s">
        <v>8594</v>
      </c>
      <c r="F3316">
        <v>53510611</v>
      </c>
      <c r="G3316" t="s">
        <v>2041</v>
      </c>
      <c r="H3316">
        <v>0</v>
      </c>
      <c r="I3316" t="s">
        <v>7382</v>
      </c>
      <c r="J3316">
        <v>80</v>
      </c>
      <c r="K3316">
        <v>6</v>
      </c>
      <c r="M3316" t="s">
        <v>1757</v>
      </c>
      <c r="N3316" t="s">
        <v>1757</v>
      </c>
      <c r="O3316" t="s">
        <v>1756</v>
      </c>
      <c r="P3316" t="s">
        <v>1756</v>
      </c>
      <c r="Q3316" s="387">
        <v>480</v>
      </c>
      <c r="R3316">
        <v>62.400000000000006</v>
      </c>
      <c r="S3316">
        <v>542.4</v>
      </c>
      <c r="T3316" s="388">
        <v>44587</v>
      </c>
      <c r="U3316">
        <v>0</v>
      </c>
      <c r="V3316" t="s">
        <v>837</v>
      </c>
      <c r="W3316" s="388">
        <v>44615</v>
      </c>
      <c r="X3316">
        <v>177</v>
      </c>
      <c r="Y3316">
        <v>0</v>
      </c>
      <c r="Z3316">
        <v>0</v>
      </c>
      <c r="AA3316" t="s">
        <v>1758</v>
      </c>
      <c r="AB3316" t="s">
        <v>7329</v>
      </c>
      <c r="AD3316" t="s">
        <v>2045</v>
      </c>
      <c r="AE3316" t="s">
        <v>2046</v>
      </c>
      <c r="AI3316" t="s">
        <v>1761</v>
      </c>
      <c r="AL3316" t="s">
        <v>8386</v>
      </c>
      <c r="AM3316">
        <v>6</v>
      </c>
      <c r="AN3316" t="s">
        <v>1833</v>
      </c>
      <c r="AO3316" t="s">
        <v>1834</v>
      </c>
      <c r="AP3316">
        <v>0</v>
      </c>
      <c r="AS3316" t="s">
        <v>1765</v>
      </c>
      <c r="AT3316" s="388">
        <v>44592</v>
      </c>
      <c r="AU3316" t="s">
        <v>1756</v>
      </c>
      <c r="AV3316" t="s">
        <v>1756</v>
      </c>
      <c r="AZ3316" t="s">
        <v>1766</v>
      </c>
      <c r="BA3316" t="s">
        <v>1767</v>
      </c>
      <c r="BB3316" t="s">
        <v>8601</v>
      </c>
      <c r="BC3316" t="s">
        <v>8602</v>
      </c>
      <c r="BD3316" t="s">
        <v>1756</v>
      </c>
      <c r="BE3316" t="s">
        <v>7333</v>
      </c>
      <c r="BF3316" t="s">
        <v>823</v>
      </c>
    </row>
    <row r="3317" spans="1:58">
      <c r="A3317" t="s">
        <v>829</v>
      </c>
      <c r="B3317">
        <v>6</v>
      </c>
      <c r="C3317">
        <v>0</v>
      </c>
      <c r="D3317">
        <v>11279</v>
      </c>
      <c r="E3317" t="s">
        <v>8594</v>
      </c>
      <c r="F3317">
        <v>53510611</v>
      </c>
      <c r="G3317" t="s">
        <v>2041</v>
      </c>
      <c r="H3317">
        <v>0</v>
      </c>
      <c r="I3317" t="s">
        <v>2073</v>
      </c>
      <c r="J3317">
        <v>243.75</v>
      </c>
      <c r="K3317">
        <v>1</v>
      </c>
      <c r="L3317" t="s">
        <v>1755</v>
      </c>
      <c r="M3317" t="s">
        <v>1757</v>
      </c>
      <c r="N3317" t="s">
        <v>1757</v>
      </c>
      <c r="O3317" t="s">
        <v>1756</v>
      </c>
      <c r="P3317" t="s">
        <v>1756</v>
      </c>
      <c r="Q3317" s="387">
        <v>243.75</v>
      </c>
      <c r="R3317">
        <v>31.6875</v>
      </c>
      <c r="S3317">
        <v>275.4375</v>
      </c>
      <c r="T3317" s="388">
        <v>44587</v>
      </c>
      <c r="U3317">
        <v>0</v>
      </c>
      <c r="V3317" t="s">
        <v>837</v>
      </c>
      <c r="W3317" s="388">
        <v>44615</v>
      </c>
      <c r="X3317">
        <v>177</v>
      </c>
      <c r="Y3317">
        <v>0</v>
      </c>
      <c r="Z3317">
        <v>0</v>
      </c>
      <c r="AA3317" t="s">
        <v>1758</v>
      </c>
      <c r="AB3317" t="s">
        <v>7329</v>
      </c>
      <c r="AD3317" t="s">
        <v>2045</v>
      </c>
      <c r="AE3317" t="s">
        <v>2046</v>
      </c>
      <c r="AI3317" t="s">
        <v>1761</v>
      </c>
      <c r="AL3317" t="s">
        <v>8386</v>
      </c>
      <c r="AM3317">
        <v>6</v>
      </c>
      <c r="AN3317" t="s">
        <v>1833</v>
      </c>
      <c r="AO3317" t="s">
        <v>1834</v>
      </c>
      <c r="AP3317">
        <v>0</v>
      </c>
      <c r="AS3317" t="s">
        <v>1765</v>
      </c>
      <c r="AT3317" s="388">
        <v>44592</v>
      </c>
      <c r="AU3317" t="s">
        <v>1756</v>
      </c>
      <c r="AV3317" t="s">
        <v>1756</v>
      </c>
      <c r="AZ3317" t="s">
        <v>1766</v>
      </c>
      <c r="BA3317" t="s">
        <v>1767</v>
      </c>
      <c r="BB3317" t="s">
        <v>8603</v>
      </c>
      <c r="BC3317" t="s">
        <v>8604</v>
      </c>
      <c r="BD3317" t="s">
        <v>1756</v>
      </c>
      <c r="BE3317" t="s">
        <v>7333</v>
      </c>
      <c r="BF3317" t="s">
        <v>823</v>
      </c>
    </row>
    <row r="3318" spans="1:58">
      <c r="A3318" t="s">
        <v>829</v>
      </c>
      <c r="B3318">
        <v>6</v>
      </c>
      <c r="C3318">
        <v>0</v>
      </c>
      <c r="D3318">
        <v>11279</v>
      </c>
      <c r="E3318" t="s">
        <v>8594</v>
      </c>
      <c r="F3318">
        <v>53510611</v>
      </c>
      <c r="G3318" t="s">
        <v>2041</v>
      </c>
      <c r="H3318">
        <v>0</v>
      </c>
      <c r="I3318" t="s">
        <v>7531</v>
      </c>
      <c r="J3318">
        <v>126.98</v>
      </c>
      <c r="K3318">
        <v>10</v>
      </c>
      <c r="L3318" t="s">
        <v>2063</v>
      </c>
      <c r="M3318" t="s">
        <v>1757</v>
      </c>
      <c r="N3318" t="s">
        <v>1757</v>
      </c>
      <c r="O3318" t="s">
        <v>1756</v>
      </c>
      <c r="P3318" t="s">
        <v>1756</v>
      </c>
      <c r="Q3318" s="387">
        <v>1269.8</v>
      </c>
      <c r="R3318">
        <v>165.07400000000001</v>
      </c>
      <c r="S3318">
        <v>1434.8739999999998</v>
      </c>
      <c r="T3318" s="388">
        <v>44587</v>
      </c>
      <c r="U3318">
        <v>0</v>
      </c>
      <c r="V3318" t="s">
        <v>837</v>
      </c>
      <c r="W3318" s="388">
        <v>44615</v>
      </c>
      <c r="X3318">
        <v>177</v>
      </c>
      <c r="Y3318">
        <v>0</v>
      </c>
      <c r="Z3318">
        <v>0</v>
      </c>
      <c r="AA3318" t="s">
        <v>1758</v>
      </c>
      <c r="AB3318" t="s">
        <v>7329</v>
      </c>
      <c r="AD3318" t="s">
        <v>2045</v>
      </c>
      <c r="AE3318" t="s">
        <v>2046</v>
      </c>
      <c r="AI3318" t="s">
        <v>1761</v>
      </c>
      <c r="AL3318" t="s">
        <v>8386</v>
      </c>
      <c r="AM3318">
        <v>6</v>
      </c>
      <c r="AN3318" t="s">
        <v>1833</v>
      </c>
      <c r="AO3318" t="s">
        <v>1834</v>
      </c>
      <c r="AP3318">
        <v>0</v>
      </c>
      <c r="AS3318" t="s">
        <v>1765</v>
      </c>
      <c r="AT3318" s="388">
        <v>44592</v>
      </c>
      <c r="AU3318" t="s">
        <v>1756</v>
      </c>
      <c r="AV3318" t="s">
        <v>1756</v>
      </c>
      <c r="AZ3318" t="s">
        <v>1766</v>
      </c>
      <c r="BA3318" t="s">
        <v>1767</v>
      </c>
      <c r="BB3318" t="s">
        <v>8605</v>
      </c>
      <c r="BC3318" t="s">
        <v>8606</v>
      </c>
      <c r="BD3318" t="s">
        <v>1756</v>
      </c>
      <c r="BE3318" t="s">
        <v>7333</v>
      </c>
      <c r="BF3318" t="s">
        <v>823</v>
      </c>
    </row>
    <row r="3319" spans="1:58">
      <c r="A3319" t="s">
        <v>829</v>
      </c>
      <c r="B3319">
        <v>6</v>
      </c>
      <c r="C3319">
        <v>0</v>
      </c>
      <c r="D3319">
        <v>11277</v>
      </c>
      <c r="E3319" t="s">
        <v>8607</v>
      </c>
      <c r="F3319">
        <v>53510611</v>
      </c>
      <c r="G3319" t="s">
        <v>2041</v>
      </c>
      <c r="H3319">
        <v>0</v>
      </c>
      <c r="I3319" t="s">
        <v>7482</v>
      </c>
      <c r="J3319">
        <v>70</v>
      </c>
      <c r="K3319">
        <v>6</v>
      </c>
      <c r="L3319" t="s">
        <v>1771</v>
      </c>
      <c r="M3319" t="s">
        <v>1756</v>
      </c>
      <c r="N3319" t="s">
        <v>1756</v>
      </c>
      <c r="O3319" t="s">
        <v>2104</v>
      </c>
      <c r="P3319" t="s">
        <v>1757</v>
      </c>
      <c r="Q3319" s="387">
        <v>420</v>
      </c>
      <c r="R3319">
        <v>54.6</v>
      </c>
      <c r="S3319">
        <v>474.59999999999997</v>
      </c>
      <c r="T3319" s="388">
        <v>44586</v>
      </c>
      <c r="U3319">
        <v>0</v>
      </c>
      <c r="V3319" t="s">
        <v>837</v>
      </c>
      <c r="W3319" s="388">
        <v>44615</v>
      </c>
      <c r="X3319">
        <v>177</v>
      </c>
      <c r="Y3319">
        <v>0</v>
      </c>
      <c r="Z3319">
        <v>0</v>
      </c>
      <c r="AA3319" t="s">
        <v>1758</v>
      </c>
      <c r="AB3319" t="s">
        <v>7329</v>
      </c>
      <c r="AD3319" t="s">
        <v>2045</v>
      </c>
      <c r="AE3319" t="s">
        <v>2046</v>
      </c>
      <c r="AI3319" t="s">
        <v>1761</v>
      </c>
      <c r="AL3319" t="s">
        <v>8608</v>
      </c>
      <c r="AM3319">
        <v>6</v>
      </c>
      <c r="AN3319" t="s">
        <v>7364</v>
      </c>
      <c r="AO3319" t="s">
        <v>7365</v>
      </c>
      <c r="AP3319">
        <v>0</v>
      </c>
      <c r="AQ3319" s="388">
        <v>44591</v>
      </c>
      <c r="AS3319" t="s">
        <v>1765</v>
      </c>
      <c r="AT3319" s="388">
        <v>44592</v>
      </c>
      <c r="AU3319" t="s">
        <v>1756</v>
      </c>
      <c r="AV3319" t="s">
        <v>1756</v>
      </c>
      <c r="AZ3319" t="s">
        <v>1766</v>
      </c>
      <c r="BA3319" t="s">
        <v>1767</v>
      </c>
      <c r="BB3319" t="s">
        <v>8609</v>
      </c>
      <c r="BC3319" t="s">
        <v>8610</v>
      </c>
      <c r="BD3319" t="s">
        <v>1756</v>
      </c>
      <c r="BE3319" t="s">
        <v>7333</v>
      </c>
      <c r="BF3319" t="s">
        <v>823</v>
      </c>
    </row>
    <row r="3320" spans="1:58">
      <c r="A3320" t="s">
        <v>829</v>
      </c>
      <c r="B3320">
        <v>6</v>
      </c>
      <c r="C3320">
        <v>0</v>
      </c>
      <c r="D3320">
        <v>11277</v>
      </c>
      <c r="E3320" t="s">
        <v>8607</v>
      </c>
      <c r="F3320">
        <v>53510611</v>
      </c>
      <c r="G3320" t="s">
        <v>2041</v>
      </c>
      <c r="H3320">
        <v>0</v>
      </c>
      <c r="I3320" t="s">
        <v>2052</v>
      </c>
      <c r="J3320">
        <v>75</v>
      </c>
      <c r="K3320">
        <v>11</v>
      </c>
      <c r="L3320" t="s">
        <v>1771</v>
      </c>
      <c r="M3320" t="s">
        <v>1756</v>
      </c>
      <c r="N3320" t="s">
        <v>1756</v>
      </c>
      <c r="O3320" t="s">
        <v>1757</v>
      </c>
      <c r="P3320" t="s">
        <v>1757</v>
      </c>
      <c r="Q3320" s="387">
        <v>825</v>
      </c>
      <c r="R3320">
        <v>107.25</v>
      </c>
      <c r="S3320">
        <v>932.24999999999989</v>
      </c>
      <c r="T3320" s="388">
        <v>44586</v>
      </c>
      <c r="U3320">
        <v>0</v>
      </c>
      <c r="V3320" t="s">
        <v>837</v>
      </c>
      <c r="W3320" s="388">
        <v>44615</v>
      </c>
      <c r="X3320">
        <v>177</v>
      </c>
      <c r="Y3320">
        <v>0</v>
      </c>
      <c r="Z3320">
        <v>0</v>
      </c>
      <c r="AA3320" t="s">
        <v>1758</v>
      </c>
      <c r="AB3320" t="s">
        <v>7329</v>
      </c>
      <c r="AD3320" t="s">
        <v>2045</v>
      </c>
      <c r="AE3320" t="s">
        <v>2046</v>
      </c>
      <c r="AI3320" t="s">
        <v>1761</v>
      </c>
      <c r="AL3320" t="s">
        <v>8608</v>
      </c>
      <c r="AM3320">
        <v>6</v>
      </c>
      <c r="AN3320" t="s">
        <v>7364</v>
      </c>
      <c r="AO3320" t="s">
        <v>7365</v>
      </c>
      <c r="AP3320">
        <v>0</v>
      </c>
      <c r="AQ3320" s="388">
        <v>44591</v>
      </c>
      <c r="AS3320" t="s">
        <v>1765</v>
      </c>
      <c r="AT3320" s="388">
        <v>44592</v>
      </c>
      <c r="AU3320" t="s">
        <v>1756</v>
      </c>
      <c r="AV3320" t="s">
        <v>1756</v>
      </c>
      <c r="AZ3320" t="s">
        <v>1766</v>
      </c>
      <c r="BA3320" t="s">
        <v>1767</v>
      </c>
      <c r="BB3320" t="s">
        <v>8611</v>
      </c>
      <c r="BC3320" t="s">
        <v>8612</v>
      </c>
      <c r="BD3320" t="s">
        <v>1756</v>
      </c>
      <c r="BE3320" t="s">
        <v>7333</v>
      </c>
      <c r="BF3320" t="s">
        <v>823</v>
      </c>
    </row>
    <row r="3321" spans="1:58">
      <c r="A3321" t="s">
        <v>829</v>
      </c>
      <c r="B3321">
        <v>6</v>
      </c>
      <c r="C3321">
        <v>0</v>
      </c>
      <c r="D3321">
        <v>11277</v>
      </c>
      <c r="E3321" t="s">
        <v>8607</v>
      </c>
      <c r="F3321">
        <v>53510611</v>
      </c>
      <c r="G3321" t="s">
        <v>2041</v>
      </c>
      <c r="H3321">
        <v>0</v>
      </c>
      <c r="I3321" t="s">
        <v>2056</v>
      </c>
      <c r="J3321">
        <v>210</v>
      </c>
      <c r="K3321">
        <v>2</v>
      </c>
      <c r="L3321" t="s">
        <v>1755</v>
      </c>
      <c r="M3321" t="s">
        <v>1756</v>
      </c>
      <c r="N3321" t="s">
        <v>1756</v>
      </c>
      <c r="P3321" t="s">
        <v>1757</v>
      </c>
      <c r="Q3321" s="387">
        <v>420</v>
      </c>
      <c r="R3321">
        <v>54.6</v>
      </c>
      <c r="S3321">
        <v>474.59999999999997</v>
      </c>
      <c r="T3321" s="388">
        <v>44586</v>
      </c>
      <c r="U3321">
        <v>0</v>
      </c>
      <c r="V3321" t="s">
        <v>837</v>
      </c>
      <c r="W3321" s="388">
        <v>44615</v>
      </c>
      <c r="X3321">
        <v>177</v>
      </c>
      <c r="Y3321">
        <v>0</v>
      </c>
      <c r="Z3321">
        <v>0</v>
      </c>
      <c r="AA3321" t="s">
        <v>1758</v>
      </c>
      <c r="AB3321" t="s">
        <v>7329</v>
      </c>
      <c r="AD3321" t="s">
        <v>2045</v>
      </c>
      <c r="AE3321" t="s">
        <v>2046</v>
      </c>
      <c r="AI3321" t="s">
        <v>1761</v>
      </c>
      <c r="AL3321" t="s">
        <v>8608</v>
      </c>
      <c r="AM3321">
        <v>6</v>
      </c>
      <c r="AN3321" t="s">
        <v>7364</v>
      </c>
      <c r="AO3321" t="s">
        <v>7365</v>
      </c>
      <c r="AP3321">
        <v>0</v>
      </c>
      <c r="AQ3321" s="388">
        <v>44591</v>
      </c>
      <c r="AS3321" t="s">
        <v>1765</v>
      </c>
      <c r="AT3321" s="388">
        <v>44592</v>
      </c>
      <c r="AU3321" t="s">
        <v>1756</v>
      </c>
      <c r="AV3321" t="s">
        <v>1756</v>
      </c>
      <c r="AZ3321" t="s">
        <v>1766</v>
      </c>
      <c r="BA3321" t="s">
        <v>1767</v>
      </c>
      <c r="BB3321" t="s">
        <v>8613</v>
      </c>
      <c r="BC3321" t="s">
        <v>8614</v>
      </c>
      <c r="BD3321" t="s">
        <v>1756</v>
      </c>
      <c r="BE3321" t="s">
        <v>7333</v>
      </c>
      <c r="BF3321" t="s">
        <v>823</v>
      </c>
    </row>
    <row r="3322" spans="1:58">
      <c r="A3322" t="s">
        <v>829</v>
      </c>
      <c r="B3322">
        <v>6</v>
      </c>
      <c r="C3322">
        <v>0</v>
      </c>
      <c r="D3322">
        <v>11277</v>
      </c>
      <c r="E3322" t="s">
        <v>8607</v>
      </c>
      <c r="F3322">
        <v>53510611</v>
      </c>
      <c r="G3322" t="s">
        <v>2041</v>
      </c>
      <c r="H3322">
        <v>0</v>
      </c>
      <c r="I3322" t="s">
        <v>7382</v>
      </c>
      <c r="J3322">
        <v>80</v>
      </c>
      <c r="K3322">
        <v>6</v>
      </c>
      <c r="M3322" t="s">
        <v>1757</v>
      </c>
      <c r="N3322" t="s">
        <v>1757</v>
      </c>
      <c r="O3322" t="s">
        <v>1756</v>
      </c>
      <c r="P3322" t="s">
        <v>1756</v>
      </c>
      <c r="Q3322" s="387">
        <v>480</v>
      </c>
      <c r="R3322">
        <v>62.400000000000006</v>
      </c>
      <c r="S3322">
        <v>542.4</v>
      </c>
      <c r="T3322" s="388">
        <v>44586</v>
      </c>
      <c r="U3322">
        <v>0</v>
      </c>
      <c r="V3322" t="s">
        <v>837</v>
      </c>
      <c r="W3322" s="388">
        <v>44615</v>
      </c>
      <c r="X3322">
        <v>177</v>
      </c>
      <c r="Y3322">
        <v>0</v>
      </c>
      <c r="Z3322">
        <v>0</v>
      </c>
      <c r="AA3322" t="s">
        <v>1758</v>
      </c>
      <c r="AB3322" t="s">
        <v>7329</v>
      </c>
      <c r="AD3322" t="s">
        <v>2045</v>
      </c>
      <c r="AE3322" t="s">
        <v>2046</v>
      </c>
      <c r="AI3322" t="s">
        <v>1761</v>
      </c>
      <c r="AL3322" t="s">
        <v>8608</v>
      </c>
      <c r="AM3322">
        <v>6</v>
      </c>
      <c r="AN3322" t="s">
        <v>7364</v>
      </c>
      <c r="AO3322" t="s">
        <v>7365</v>
      </c>
      <c r="AP3322">
        <v>0</v>
      </c>
      <c r="AQ3322" s="388">
        <v>44591</v>
      </c>
      <c r="AS3322" t="s">
        <v>1765</v>
      </c>
      <c r="AT3322" s="388">
        <v>44592</v>
      </c>
      <c r="AU3322" t="s">
        <v>1756</v>
      </c>
      <c r="AV3322" t="s">
        <v>1756</v>
      </c>
      <c r="AZ3322" t="s">
        <v>1766</v>
      </c>
      <c r="BA3322" t="s">
        <v>1767</v>
      </c>
      <c r="BB3322" t="s">
        <v>8615</v>
      </c>
      <c r="BC3322" t="s">
        <v>8616</v>
      </c>
      <c r="BD3322" t="s">
        <v>1756</v>
      </c>
      <c r="BE3322" t="s">
        <v>7333</v>
      </c>
      <c r="BF3322" t="s">
        <v>823</v>
      </c>
    </row>
    <row r="3323" spans="1:58">
      <c r="A3323" t="s">
        <v>829</v>
      </c>
      <c r="B3323">
        <v>6</v>
      </c>
      <c r="C3323">
        <v>0</v>
      </c>
      <c r="D3323">
        <v>11277</v>
      </c>
      <c r="E3323" t="s">
        <v>8607</v>
      </c>
      <c r="F3323">
        <v>53510611</v>
      </c>
      <c r="G3323" t="s">
        <v>2041</v>
      </c>
      <c r="H3323">
        <v>0</v>
      </c>
      <c r="I3323" t="s">
        <v>2073</v>
      </c>
      <c r="J3323">
        <v>243.75</v>
      </c>
      <c r="K3323">
        <v>1</v>
      </c>
      <c r="L3323" t="s">
        <v>1755</v>
      </c>
      <c r="M3323" t="s">
        <v>1757</v>
      </c>
      <c r="N3323" t="s">
        <v>1757</v>
      </c>
      <c r="O3323" t="s">
        <v>1756</v>
      </c>
      <c r="P3323" t="s">
        <v>1756</v>
      </c>
      <c r="Q3323" s="387">
        <v>243.75</v>
      </c>
      <c r="R3323">
        <v>31.6875</v>
      </c>
      <c r="S3323">
        <v>275.4375</v>
      </c>
      <c r="T3323" s="388">
        <v>44586</v>
      </c>
      <c r="U3323">
        <v>0</v>
      </c>
      <c r="V3323" t="s">
        <v>837</v>
      </c>
      <c r="W3323" s="388">
        <v>44615</v>
      </c>
      <c r="X3323">
        <v>177</v>
      </c>
      <c r="Y3323">
        <v>0</v>
      </c>
      <c r="Z3323">
        <v>0</v>
      </c>
      <c r="AA3323" t="s">
        <v>1758</v>
      </c>
      <c r="AB3323" t="s">
        <v>7329</v>
      </c>
      <c r="AD3323" t="s">
        <v>2045</v>
      </c>
      <c r="AE3323" t="s">
        <v>2046</v>
      </c>
      <c r="AI3323" t="s">
        <v>1761</v>
      </c>
      <c r="AL3323" t="s">
        <v>8608</v>
      </c>
      <c r="AM3323">
        <v>6</v>
      </c>
      <c r="AN3323" t="s">
        <v>7364</v>
      </c>
      <c r="AO3323" t="s">
        <v>7365</v>
      </c>
      <c r="AP3323">
        <v>0</v>
      </c>
      <c r="AQ3323" s="388">
        <v>44591</v>
      </c>
      <c r="AS3323" t="s">
        <v>1765</v>
      </c>
      <c r="AT3323" s="388">
        <v>44592</v>
      </c>
      <c r="AU3323" t="s">
        <v>1756</v>
      </c>
      <c r="AV3323" t="s">
        <v>1756</v>
      </c>
      <c r="AZ3323" t="s">
        <v>1766</v>
      </c>
      <c r="BA3323" t="s">
        <v>1767</v>
      </c>
      <c r="BB3323" t="s">
        <v>8617</v>
      </c>
      <c r="BC3323" t="s">
        <v>8618</v>
      </c>
      <c r="BD3323" t="s">
        <v>1756</v>
      </c>
      <c r="BE3323" t="s">
        <v>7333</v>
      </c>
      <c r="BF3323" t="s">
        <v>823</v>
      </c>
    </row>
    <row r="3324" spans="1:58">
      <c r="A3324" t="s">
        <v>829</v>
      </c>
      <c r="B3324">
        <v>6</v>
      </c>
      <c r="C3324">
        <v>0</v>
      </c>
      <c r="D3324">
        <v>11277</v>
      </c>
      <c r="E3324" t="s">
        <v>8607</v>
      </c>
      <c r="F3324">
        <v>53510611</v>
      </c>
      <c r="G3324" t="s">
        <v>2041</v>
      </c>
      <c r="H3324">
        <v>0</v>
      </c>
      <c r="I3324" t="s">
        <v>7531</v>
      </c>
      <c r="J3324">
        <v>126.98</v>
      </c>
      <c r="K3324">
        <v>10</v>
      </c>
      <c r="L3324" t="s">
        <v>2063</v>
      </c>
      <c r="M3324" t="s">
        <v>1757</v>
      </c>
      <c r="N3324" t="s">
        <v>1757</v>
      </c>
      <c r="O3324" t="s">
        <v>1756</v>
      </c>
      <c r="P3324" t="s">
        <v>1756</v>
      </c>
      <c r="Q3324" s="387">
        <v>1269.8</v>
      </c>
      <c r="R3324">
        <v>165.07400000000001</v>
      </c>
      <c r="S3324">
        <v>1434.8739999999998</v>
      </c>
      <c r="T3324" s="388">
        <v>44586</v>
      </c>
      <c r="U3324">
        <v>0</v>
      </c>
      <c r="V3324" t="s">
        <v>837</v>
      </c>
      <c r="W3324" s="388">
        <v>44615</v>
      </c>
      <c r="X3324">
        <v>177</v>
      </c>
      <c r="Y3324">
        <v>0</v>
      </c>
      <c r="Z3324">
        <v>0</v>
      </c>
      <c r="AA3324" t="s">
        <v>1758</v>
      </c>
      <c r="AB3324" t="s">
        <v>7329</v>
      </c>
      <c r="AD3324" t="s">
        <v>2045</v>
      </c>
      <c r="AE3324" t="s">
        <v>2046</v>
      </c>
      <c r="AI3324" t="s">
        <v>1761</v>
      </c>
      <c r="AL3324" t="s">
        <v>8608</v>
      </c>
      <c r="AM3324">
        <v>6</v>
      </c>
      <c r="AN3324" t="s">
        <v>7364</v>
      </c>
      <c r="AO3324" t="s">
        <v>7365</v>
      </c>
      <c r="AP3324">
        <v>0</v>
      </c>
      <c r="AQ3324" s="388">
        <v>44591</v>
      </c>
      <c r="AS3324" t="s">
        <v>1765</v>
      </c>
      <c r="AT3324" s="388">
        <v>44592</v>
      </c>
      <c r="AU3324" t="s">
        <v>1756</v>
      </c>
      <c r="AV3324" t="s">
        <v>1756</v>
      </c>
      <c r="AZ3324" t="s">
        <v>1766</v>
      </c>
      <c r="BA3324" t="s">
        <v>1767</v>
      </c>
      <c r="BB3324" t="s">
        <v>8619</v>
      </c>
      <c r="BC3324" t="s">
        <v>8620</v>
      </c>
      <c r="BD3324" t="s">
        <v>1756</v>
      </c>
      <c r="BE3324" t="s">
        <v>7333</v>
      </c>
      <c r="BF3324" t="s">
        <v>823</v>
      </c>
    </row>
    <row r="3325" spans="1:58">
      <c r="A3325" t="s">
        <v>829</v>
      </c>
      <c r="B3325">
        <v>6</v>
      </c>
      <c r="C3325">
        <v>0</v>
      </c>
      <c r="D3325">
        <v>11275</v>
      </c>
      <c r="E3325" t="s">
        <v>8621</v>
      </c>
      <c r="F3325">
        <v>53510611</v>
      </c>
      <c r="G3325" t="s">
        <v>2041</v>
      </c>
      <c r="H3325">
        <v>0</v>
      </c>
      <c r="I3325" t="s">
        <v>2052</v>
      </c>
      <c r="J3325">
        <v>75</v>
      </c>
      <c r="K3325">
        <v>11</v>
      </c>
      <c r="L3325" t="s">
        <v>1771</v>
      </c>
      <c r="M3325" t="s">
        <v>1756</v>
      </c>
      <c r="N3325" t="s">
        <v>1756</v>
      </c>
      <c r="O3325" t="s">
        <v>1757</v>
      </c>
      <c r="P3325" t="s">
        <v>1757</v>
      </c>
      <c r="Q3325" s="387">
        <v>825</v>
      </c>
      <c r="R3325">
        <v>107.25</v>
      </c>
      <c r="S3325">
        <v>932.24999999999989</v>
      </c>
      <c r="T3325" s="388">
        <v>44586</v>
      </c>
      <c r="U3325">
        <v>0</v>
      </c>
      <c r="V3325" t="s">
        <v>837</v>
      </c>
      <c r="W3325" s="388">
        <v>44615</v>
      </c>
      <c r="X3325">
        <v>177</v>
      </c>
      <c r="Y3325">
        <v>0</v>
      </c>
      <c r="Z3325">
        <v>0</v>
      </c>
      <c r="AA3325" t="s">
        <v>1758</v>
      </c>
      <c r="AB3325" t="s">
        <v>7329</v>
      </c>
      <c r="AD3325" t="s">
        <v>2045</v>
      </c>
      <c r="AE3325" t="s">
        <v>2046</v>
      </c>
      <c r="AI3325" t="s">
        <v>1761</v>
      </c>
      <c r="AL3325" t="s">
        <v>8386</v>
      </c>
      <c r="AM3325">
        <v>6</v>
      </c>
      <c r="AN3325" t="s">
        <v>1833</v>
      </c>
      <c r="AO3325" t="s">
        <v>1834</v>
      </c>
      <c r="AP3325">
        <v>0</v>
      </c>
      <c r="AQ3325" s="388">
        <v>44591</v>
      </c>
      <c r="AS3325" t="s">
        <v>1765</v>
      </c>
      <c r="AT3325" s="388">
        <v>44592</v>
      </c>
      <c r="AU3325" t="s">
        <v>1756</v>
      </c>
      <c r="AV3325" t="s">
        <v>1756</v>
      </c>
      <c r="AZ3325" t="s">
        <v>1766</v>
      </c>
      <c r="BA3325" t="s">
        <v>1767</v>
      </c>
      <c r="BB3325" t="s">
        <v>8622</v>
      </c>
      <c r="BC3325" t="s">
        <v>8623</v>
      </c>
      <c r="BD3325" t="s">
        <v>1756</v>
      </c>
      <c r="BE3325" t="s">
        <v>7333</v>
      </c>
      <c r="BF3325" t="s">
        <v>823</v>
      </c>
    </row>
    <row r="3326" spans="1:58">
      <c r="A3326" t="s">
        <v>829</v>
      </c>
      <c r="B3326">
        <v>6</v>
      </c>
      <c r="C3326">
        <v>0</v>
      </c>
      <c r="D3326">
        <v>11275</v>
      </c>
      <c r="E3326" t="s">
        <v>8621</v>
      </c>
      <c r="F3326">
        <v>53510611</v>
      </c>
      <c r="G3326" t="s">
        <v>2041</v>
      </c>
      <c r="H3326">
        <v>0</v>
      </c>
      <c r="I3326" t="s">
        <v>2056</v>
      </c>
      <c r="J3326">
        <v>210</v>
      </c>
      <c r="K3326">
        <v>1</v>
      </c>
      <c r="L3326" t="s">
        <v>1755</v>
      </c>
      <c r="M3326" t="s">
        <v>1756</v>
      </c>
      <c r="N3326" t="s">
        <v>1756</v>
      </c>
      <c r="O3326" t="s">
        <v>1757</v>
      </c>
      <c r="P3326" t="s">
        <v>1757</v>
      </c>
      <c r="Q3326" s="387">
        <v>210</v>
      </c>
      <c r="R3326">
        <v>27.3</v>
      </c>
      <c r="S3326">
        <v>237.29999999999998</v>
      </c>
      <c r="T3326" s="388">
        <v>44586</v>
      </c>
      <c r="U3326">
        <v>0</v>
      </c>
      <c r="V3326" t="s">
        <v>837</v>
      </c>
      <c r="W3326" s="388">
        <v>44615</v>
      </c>
      <c r="X3326">
        <v>177</v>
      </c>
      <c r="Y3326">
        <v>0</v>
      </c>
      <c r="Z3326">
        <v>0</v>
      </c>
      <c r="AA3326" t="s">
        <v>1758</v>
      </c>
      <c r="AB3326" t="s">
        <v>7329</v>
      </c>
      <c r="AD3326" t="s">
        <v>2045</v>
      </c>
      <c r="AE3326" t="s">
        <v>2046</v>
      </c>
      <c r="AI3326" t="s">
        <v>1761</v>
      </c>
      <c r="AL3326" t="s">
        <v>8386</v>
      </c>
      <c r="AM3326">
        <v>6</v>
      </c>
      <c r="AN3326" t="s">
        <v>1833</v>
      </c>
      <c r="AO3326" t="s">
        <v>1834</v>
      </c>
      <c r="AP3326">
        <v>0</v>
      </c>
      <c r="AQ3326" s="388">
        <v>44591</v>
      </c>
      <c r="AS3326" t="s">
        <v>1765</v>
      </c>
      <c r="AT3326" s="388">
        <v>44592</v>
      </c>
      <c r="AU3326" t="s">
        <v>1756</v>
      </c>
      <c r="AV3326" t="s">
        <v>1756</v>
      </c>
      <c r="AZ3326" t="s">
        <v>1766</v>
      </c>
      <c r="BA3326" t="s">
        <v>1767</v>
      </c>
      <c r="BB3326" t="s">
        <v>8624</v>
      </c>
      <c r="BC3326" t="s">
        <v>8625</v>
      </c>
      <c r="BD3326" t="s">
        <v>1756</v>
      </c>
      <c r="BE3326" t="s">
        <v>7333</v>
      </c>
      <c r="BF3326" t="s">
        <v>823</v>
      </c>
    </row>
    <row r="3327" spans="1:58">
      <c r="A3327" t="s">
        <v>829</v>
      </c>
      <c r="B3327">
        <v>6</v>
      </c>
      <c r="C3327">
        <v>0</v>
      </c>
      <c r="D3327">
        <v>11275</v>
      </c>
      <c r="E3327" t="s">
        <v>8621</v>
      </c>
      <c r="F3327">
        <v>53510611</v>
      </c>
      <c r="G3327" t="s">
        <v>2041</v>
      </c>
      <c r="H3327">
        <v>0</v>
      </c>
      <c r="I3327" t="s">
        <v>2073</v>
      </c>
      <c r="J3327">
        <v>243.75</v>
      </c>
      <c r="K3327">
        <v>1</v>
      </c>
      <c r="L3327" t="s">
        <v>1755</v>
      </c>
      <c r="M3327" t="s">
        <v>1757</v>
      </c>
      <c r="N3327" t="s">
        <v>1757</v>
      </c>
      <c r="O3327" t="s">
        <v>1756</v>
      </c>
      <c r="P3327" t="s">
        <v>1756</v>
      </c>
      <c r="Q3327" s="387">
        <v>243.75</v>
      </c>
      <c r="R3327">
        <v>31.6875</v>
      </c>
      <c r="S3327">
        <v>275.4375</v>
      </c>
      <c r="T3327" s="388">
        <v>44586</v>
      </c>
      <c r="U3327">
        <v>0</v>
      </c>
      <c r="V3327" t="s">
        <v>837</v>
      </c>
      <c r="W3327" s="388">
        <v>44615</v>
      </c>
      <c r="X3327">
        <v>177</v>
      </c>
      <c r="Y3327">
        <v>0</v>
      </c>
      <c r="Z3327">
        <v>0</v>
      </c>
      <c r="AA3327" t="s">
        <v>1758</v>
      </c>
      <c r="AB3327" t="s">
        <v>7329</v>
      </c>
      <c r="AD3327" t="s">
        <v>2045</v>
      </c>
      <c r="AE3327" t="s">
        <v>2046</v>
      </c>
      <c r="AI3327" t="s">
        <v>1761</v>
      </c>
      <c r="AL3327" t="s">
        <v>8386</v>
      </c>
      <c r="AM3327">
        <v>6</v>
      </c>
      <c r="AN3327" t="s">
        <v>1833</v>
      </c>
      <c r="AO3327" t="s">
        <v>1834</v>
      </c>
      <c r="AP3327">
        <v>0</v>
      </c>
      <c r="AQ3327" s="388">
        <v>44591</v>
      </c>
      <c r="AS3327" t="s">
        <v>1765</v>
      </c>
      <c r="AT3327" s="388">
        <v>44592</v>
      </c>
      <c r="AU3327" t="s">
        <v>1756</v>
      </c>
      <c r="AV3327" t="s">
        <v>1756</v>
      </c>
      <c r="AZ3327" t="s">
        <v>1766</v>
      </c>
      <c r="BA3327" t="s">
        <v>1767</v>
      </c>
      <c r="BB3327" t="s">
        <v>8626</v>
      </c>
      <c r="BC3327" t="s">
        <v>8627</v>
      </c>
      <c r="BD3327" t="s">
        <v>1756</v>
      </c>
      <c r="BE3327" t="s">
        <v>7333</v>
      </c>
      <c r="BF3327" t="s">
        <v>823</v>
      </c>
    </row>
    <row r="3328" spans="1:58">
      <c r="A3328" t="s">
        <v>829</v>
      </c>
      <c r="B3328">
        <v>6</v>
      </c>
      <c r="C3328">
        <v>0</v>
      </c>
      <c r="D3328">
        <v>11275</v>
      </c>
      <c r="E3328" t="s">
        <v>8621</v>
      </c>
      <c r="F3328">
        <v>53510611</v>
      </c>
      <c r="G3328" t="s">
        <v>2041</v>
      </c>
      <c r="H3328">
        <v>0</v>
      </c>
      <c r="I3328" t="s">
        <v>7531</v>
      </c>
      <c r="J3328">
        <v>126.98</v>
      </c>
      <c r="K3328">
        <v>8</v>
      </c>
      <c r="L3328" t="s">
        <v>2063</v>
      </c>
      <c r="M3328" t="s">
        <v>1757</v>
      </c>
      <c r="N3328" t="s">
        <v>1757</v>
      </c>
      <c r="O3328" t="s">
        <v>1756</v>
      </c>
      <c r="P3328" t="s">
        <v>1756</v>
      </c>
      <c r="Q3328" s="387">
        <v>1015.84</v>
      </c>
      <c r="R3328">
        <v>132.0592</v>
      </c>
      <c r="S3328">
        <v>1147.8991999999998</v>
      </c>
      <c r="T3328" s="388">
        <v>44586</v>
      </c>
      <c r="U3328">
        <v>0</v>
      </c>
      <c r="V3328" t="s">
        <v>837</v>
      </c>
      <c r="W3328" s="388">
        <v>44615</v>
      </c>
      <c r="X3328">
        <v>177</v>
      </c>
      <c r="Y3328">
        <v>0</v>
      </c>
      <c r="Z3328">
        <v>0</v>
      </c>
      <c r="AA3328" t="s">
        <v>1758</v>
      </c>
      <c r="AB3328" t="s">
        <v>7329</v>
      </c>
      <c r="AD3328" t="s">
        <v>2045</v>
      </c>
      <c r="AE3328" t="s">
        <v>2046</v>
      </c>
      <c r="AI3328" t="s">
        <v>1761</v>
      </c>
      <c r="AL3328" t="s">
        <v>8386</v>
      </c>
      <c r="AM3328">
        <v>6</v>
      </c>
      <c r="AN3328" t="s">
        <v>1833</v>
      </c>
      <c r="AO3328" t="s">
        <v>1834</v>
      </c>
      <c r="AP3328">
        <v>0</v>
      </c>
      <c r="AQ3328" s="388">
        <v>44591</v>
      </c>
      <c r="AS3328" t="s">
        <v>1765</v>
      </c>
      <c r="AT3328" s="388">
        <v>44592</v>
      </c>
      <c r="AU3328" t="s">
        <v>1756</v>
      </c>
      <c r="AV3328" t="s">
        <v>1756</v>
      </c>
      <c r="AZ3328" t="s">
        <v>1766</v>
      </c>
      <c r="BA3328" t="s">
        <v>1767</v>
      </c>
      <c r="BB3328" t="s">
        <v>8628</v>
      </c>
      <c r="BC3328" t="s">
        <v>8629</v>
      </c>
      <c r="BD3328" t="s">
        <v>1756</v>
      </c>
      <c r="BE3328" t="s">
        <v>7333</v>
      </c>
      <c r="BF3328" t="s">
        <v>823</v>
      </c>
    </row>
    <row r="3329" spans="1:58">
      <c r="A3329" t="s">
        <v>829</v>
      </c>
      <c r="B3329">
        <v>6</v>
      </c>
      <c r="C3329">
        <v>0</v>
      </c>
      <c r="D3329">
        <v>11274</v>
      </c>
      <c r="E3329" t="s">
        <v>8630</v>
      </c>
      <c r="F3329">
        <v>53510611</v>
      </c>
      <c r="G3329" t="s">
        <v>2041</v>
      </c>
      <c r="H3329">
        <v>0</v>
      </c>
      <c r="I3329" t="s">
        <v>5494</v>
      </c>
      <c r="J3329">
        <v>1</v>
      </c>
      <c r="K3329">
        <v>4972.8</v>
      </c>
      <c r="L3329" t="s">
        <v>52</v>
      </c>
      <c r="M3329" t="s">
        <v>1756</v>
      </c>
      <c r="N3329" t="s">
        <v>1756</v>
      </c>
      <c r="O3329" t="s">
        <v>1756</v>
      </c>
      <c r="P3329" t="s">
        <v>1756</v>
      </c>
      <c r="Q3329" s="387">
        <v>4972.8</v>
      </c>
      <c r="R3329">
        <v>646.46400000000006</v>
      </c>
      <c r="S3329">
        <v>5619.2640000000001</v>
      </c>
      <c r="T3329" s="388">
        <v>44585</v>
      </c>
      <c r="U3329">
        <v>0</v>
      </c>
      <c r="V3329" t="s">
        <v>837</v>
      </c>
      <c r="W3329" s="388">
        <v>44615</v>
      </c>
      <c r="X3329">
        <v>177</v>
      </c>
      <c r="Y3329">
        <v>0</v>
      </c>
      <c r="Z3329">
        <v>0</v>
      </c>
      <c r="AA3329" t="s">
        <v>1758</v>
      </c>
      <c r="AB3329" t="s">
        <v>7329</v>
      </c>
      <c r="AD3329" t="s">
        <v>2045</v>
      </c>
      <c r="AE3329" t="s">
        <v>2046</v>
      </c>
      <c r="AI3329" t="s">
        <v>1761</v>
      </c>
      <c r="AL3329" t="s">
        <v>8631</v>
      </c>
      <c r="AM3329">
        <v>6</v>
      </c>
      <c r="AN3329" t="s">
        <v>8339</v>
      </c>
      <c r="AO3329" t="s">
        <v>1756</v>
      </c>
      <c r="AP3329">
        <v>0</v>
      </c>
      <c r="AQ3329" s="388">
        <v>44591</v>
      </c>
      <c r="AS3329" t="s">
        <v>1765</v>
      </c>
      <c r="AT3329" s="388">
        <v>44592</v>
      </c>
      <c r="AU3329" t="s">
        <v>8632</v>
      </c>
      <c r="AV3329" t="s">
        <v>8633</v>
      </c>
      <c r="AZ3329" t="s">
        <v>1766</v>
      </c>
      <c r="BA3329" t="s">
        <v>1767</v>
      </c>
      <c r="BB3329" t="s">
        <v>8634</v>
      </c>
      <c r="BC3329" t="s">
        <v>8635</v>
      </c>
      <c r="BD3329" t="s">
        <v>1756</v>
      </c>
      <c r="BE3329" t="s">
        <v>7333</v>
      </c>
      <c r="BF3329" t="s">
        <v>823</v>
      </c>
    </row>
    <row r="3330" spans="1:58">
      <c r="A3330" t="s">
        <v>829</v>
      </c>
      <c r="B3330">
        <v>6</v>
      </c>
      <c r="C3330">
        <v>0</v>
      </c>
      <c r="D3330">
        <v>11274</v>
      </c>
      <c r="E3330" t="s">
        <v>8630</v>
      </c>
      <c r="F3330">
        <v>53510611</v>
      </c>
      <c r="G3330" t="s">
        <v>2041</v>
      </c>
      <c r="H3330">
        <v>0</v>
      </c>
      <c r="I3330" t="s">
        <v>5494</v>
      </c>
      <c r="J3330">
        <v>1</v>
      </c>
      <c r="K3330">
        <v>3824.9</v>
      </c>
      <c r="L3330" t="s">
        <v>52</v>
      </c>
      <c r="M3330" t="s">
        <v>1756</v>
      </c>
      <c r="N3330" t="s">
        <v>1756</v>
      </c>
      <c r="O3330" t="s">
        <v>1756</v>
      </c>
      <c r="P3330" t="s">
        <v>1756</v>
      </c>
      <c r="Q3330" s="387">
        <v>3824.9</v>
      </c>
      <c r="R3330">
        <v>497.23700000000002</v>
      </c>
      <c r="S3330">
        <v>4322.1369999999997</v>
      </c>
      <c r="T3330" s="388">
        <v>44585</v>
      </c>
      <c r="U3330">
        <v>0</v>
      </c>
      <c r="V3330" t="s">
        <v>837</v>
      </c>
      <c r="W3330" s="388">
        <v>44615</v>
      </c>
      <c r="X3330">
        <v>177</v>
      </c>
      <c r="Y3330">
        <v>0</v>
      </c>
      <c r="Z3330">
        <v>0</v>
      </c>
      <c r="AA3330" t="s">
        <v>1758</v>
      </c>
      <c r="AB3330" t="s">
        <v>7329</v>
      </c>
      <c r="AD3330" t="s">
        <v>2045</v>
      </c>
      <c r="AE3330" t="s">
        <v>2046</v>
      </c>
      <c r="AI3330" t="s">
        <v>1761</v>
      </c>
      <c r="AL3330" t="s">
        <v>8631</v>
      </c>
      <c r="AM3330">
        <v>6</v>
      </c>
      <c r="AN3330" t="s">
        <v>8339</v>
      </c>
      <c r="AO3330" t="s">
        <v>1756</v>
      </c>
      <c r="AP3330">
        <v>0</v>
      </c>
      <c r="AQ3330" s="388">
        <v>44591</v>
      </c>
      <c r="AS3330" t="s">
        <v>1765</v>
      </c>
      <c r="AT3330" s="388">
        <v>44592</v>
      </c>
      <c r="AU3330" t="s">
        <v>8636</v>
      </c>
      <c r="AV3330" t="s">
        <v>8637</v>
      </c>
      <c r="AZ3330" t="s">
        <v>1766</v>
      </c>
      <c r="BA3330" t="s">
        <v>1767</v>
      </c>
      <c r="BB3330" t="s">
        <v>8638</v>
      </c>
      <c r="BC3330" t="s">
        <v>8639</v>
      </c>
      <c r="BD3330" t="s">
        <v>1756</v>
      </c>
      <c r="BE3330" t="s">
        <v>7333</v>
      </c>
      <c r="BF3330" t="s">
        <v>823</v>
      </c>
    </row>
    <row r="3331" spans="1:58">
      <c r="A3331" t="s">
        <v>829</v>
      </c>
      <c r="B3331">
        <v>6</v>
      </c>
      <c r="C3331">
        <v>0</v>
      </c>
      <c r="D3331">
        <v>11272</v>
      </c>
      <c r="E3331" t="s">
        <v>8640</v>
      </c>
      <c r="F3331">
        <v>53510611</v>
      </c>
      <c r="G3331" t="s">
        <v>2041</v>
      </c>
      <c r="H3331">
        <v>0</v>
      </c>
      <c r="I3331" t="s">
        <v>2052</v>
      </c>
      <c r="J3331">
        <v>75</v>
      </c>
      <c r="K3331">
        <v>5.5</v>
      </c>
      <c r="L3331" t="s">
        <v>1771</v>
      </c>
      <c r="M3331" t="s">
        <v>1756</v>
      </c>
      <c r="N3331" t="s">
        <v>1756</v>
      </c>
      <c r="O3331" t="s">
        <v>1757</v>
      </c>
      <c r="P3331" t="s">
        <v>1757</v>
      </c>
      <c r="Q3331" s="387">
        <v>412.5</v>
      </c>
      <c r="R3331">
        <v>53.625</v>
      </c>
      <c r="S3331">
        <v>466.12499999999994</v>
      </c>
      <c r="T3331" s="388">
        <v>44585</v>
      </c>
      <c r="U3331">
        <v>0</v>
      </c>
      <c r="V3331" t="s">
        <v>837</v>
      </c>
      <c r="W3331" s="388">
        <v>44615</v>
      </c>
      <c r="X3331">
        <v>177</v>
      </c>
      <c r="Y3331">
        <v>0</v>
      </c>
      <c r="Z3331">
        <v>0</v>
      </c>
      <c r="AA3331" t="s">
        <v>1758</v>
      </c>
      <c r="AB3331" t="s">
        <v>7329</v>
      </c>
      <c r="AD3331" t="s">
        <v>2045</v>
      </c>
      <c r="AE3331" t="s">
        <v>2046</v>
      </c>
      <c r="AI3331" t="s">
        <v>1761</v>
      </c>
      <c r="AL3331" t="s">
        <v>8641</v>
      </c>
      <c r="AM3331">
        <v>6</v>
      </c>
      <c r="AN3331" t="s">
        <v>8278</v>
      </c>
      <c r="AO3331" t="s">
        <v>8198</v>
      </c>
      <c r="AP3331">
        <v>0</v>
      </c>
      <c r="AQ3331" s="388">
        <v>44591</v>
      </c>
      <c r="AS3331" t="s">
        <v>1765</v>
      </c>
      <c r="AT3331" s="388">
        <v>44592</v>
      </c>
      <c r="AU3331" t="s">
        <v>1756</v>
      </c>
      <c r="AV3331" t="s">
        <v>1756</v>
      </c>
      <c r="AZ3331" t="s">
        <v>1766</v>
      </c>
      <c r="BA3331" t="s">
        <v>1767</v>
      </c>
      <c r="BB3331" t="s">
        <v>8642</v>
      </c>
      <c r="BC3331" t="s">
        <v>8643</v>
      </c>
      <c r="BD3331" t="s">
        <v>1756</v>
      </c>
      <c r="BE3331" t="s">
        <v>7333</v>
      </c>
      <c r="BF3331" t="s">
        <v>823</v>
      </c>
    </row>
    <row r="3332" spans="1:58">
      <c r="A3332" t="s">
        <v>829</v>
      </c>
      <c r="B3332">
        <v>6</v>
      </c>
      <c r="C3332">
        <v>0</v>
      </c>
      <c r="D3332">
        <v>11272</v>
      </c>
      <c r="E3332" t="s">
        <v>8640</v>
      </c>
      <c r="F3332">
        <v>53510611</v>
      </c>
      <c r="G3332" t="s">
        <v>2041</v>
      </c>
      <c r="H3332">
        <v>0</v>
      </c>
      <c r="I3332" t="s">
        <v>2056</v>
      </c>
      <c r="J3332">
        <v>210</v>
      </c>
      <c r="K3332">
        <v>1</v>
      </c>
      <c r="L3332" t="s">
        <v>1755</v>
      </c>
      <c r="M3332" t="s">
        <v>1756</v>
      </c>
      <c r="N3332" t="s">
        <v>1756</v>
      </c>
      <c r="O3332" t="s">
        <v>1757</v>
      </c>
      <c r="P3332" t="s">
        <v>1757</v>
      </c>
      <c r="Q3332" s="387">
        <v>210</v>
      </c>
      <c r="R3332">
        <v>27.3</v>
      </c>
      <c r="S3332">
        <v>237.29999999999998</v>
      </c>
      <c r="T3332" s="388">
        <v>44585</v>
      </c>
      <c r="U3332">
        <v>0</v>
      </c>
      <c r="V3332" t="s">
        <v>837</v>
      </c>
      <c r="W3332" s="388">
        <v>44615</v>
      </c>
      <c r="X3332">
        <v>177</v>
      </c>
      <c r="Y3332">
        <v>0</v>
      </c>
      <c r="Z3332">
        <v>0</v>
      </c>
      <c r="AA3332" t="s">
        <v>1758</v>
      </c>
      <c r="AB3332" t="s">
        <v>7329</v>
      </c>
      <c r="AD3332" t="s">
        <v>2045</v>
      </c>
      <c r="AE3332" t="s">
        <v>2046</v>
      </c>
      <c r="AI3332" t="s">
        <v>1761</v>
      </c>
      <c r="AL3332" t="s">
        <v>8641</v>
      </c>
      <c r="AM3332">
        <v>6</v>
      </c>
      <c r="AN3332" t="s">
        <v>8278</v>
      </c>
      <c r="AO3332" t="s">
        <v>8198</v>
      </c>
      <c r="AP3332">
        <v>0</v>
      </c>
      <c r="AQ3332" s="388">
        <v>44591</v>
      </c>
      <c r="AS3332" t="s">
        <v>1765</v>
      </c>
      <c r="AT3332" s="388">
        <v>44592</v>
      </c>
      <c r="AU3332" t="s">
        <v>1756</v>
      </c>
      <c r="AV3332" t="s">
        <v>1756</v>
      </c>
      <c r="AZ3332" t="s">
        <v>1766</v>
      </c>
      <c r="BA3332" t="s">
        <v>1767</v>
      </c>
      <c r="BB3332" t="s">
        <v>8644</v>
      </c>
      <c r="BC3332" t="s">
        <v>8645</v>
      </c>
      <c r="BD3332" t="s">
        <v>1756</v>
      </c>
      <c r="BE3332" t="s">
        <v>7333</v>
      </c>
      <c r="BF3332" t="s">
        <v>823</v>
      </c>
    </row>
    <row r="3333" spans="1:58">
      <c r="A3333" t="s">
        <v>829</v>
      </c>
      <c r="B3333">
        <v>6</v>
      </c>
      <c r="C3333">
        <v>0</v>
      </c>
      <c r="D3333">
        <v>11272</v>
      </c>
      <c r="E3333" t="s">
        <v>8640</v>
      </c>
      <c r="F3333">
        <v>53510611</v>
      </c>
      <c r="G3333" t="s">
        <v>2041</v>
      </c>
      <c r="H3333">
        <v>0</v>
      </c>
      <c r="I3333" t="s">
        <v>2073</v>
      </c>
      <c r="J3333">
        <v>243.75</v>
      </c>
      <c r="K3333">
        <v>1</v>
      </c>
      <c r="L3333" t="s">
        <v>1755</v>
      </c>
      <c r="M3333" t="s">
        <v>1757</v>
      </c>
      <c r="N3333" t="s">
        <v>1757</v>
      </c>
      <c r="O3333" t="s">
        <v>1756</v>
      </c>
      <c r="P3333" t="s">
        <v>1756</v>
      </c>
      <c r="Q3333" s="387">
        <v>243.75</v>
      </c>
      <c r="R3333">
        <v>31.6875</v>
      </c>
      <c r="S3333">
        <v>275.4375</v>
      </c>
      <c r="T3333" s="388">
        <v>44585</v>
      </c>
      <c r="U3333">
        <v>0</v>
      </c>
      <c r="V3333" t="s">
        <v>837</v>
      </c>
      <c r="W3333" s="388">
        <v>44615</v>
      </c>
      <c r="X3333">
        <v>177</v>
      </c>
      <c r="Y3333">
        <v>0</v>
      </c>
      <c r="Z3333">
        <v>0</v>
      </c>
      <c r="AA3333" t="s">
        <v>1758</v>
      </c>
      <c r="AB3333" t="s">
        <v>7329</v>
      </c>
      <c r="AD3333" t="s">
        <v>2045</v>
      </c>
      <c r="AE3333" t="s">
        <v>2046</v>
      </c>
      <c r="AI3333" t="s">
        <v>1761</v>
      </c>
      <c r="AL3333" t="s">
        <v>8641</v>
      </c>
      <c r="AM3333">
        <v>6</v>
      </c>
      <c r="AN3333" t="s">
        <v>8278</v>
      </c>
      <c r="AO3333" t="s">
        <v>8198</v>
      </c>
      <c r="AP3333">
        <v>0</v>
      </c>
      <c r="AQ3333" s="388">
        <v>44591</v>
      </c>
      <c r="AS3333" t="s">
        <v>1765</v>
      </c>
      <c r="AT3333" s="388">
        <v>44592</v>
      </c>
      <c r="AU3333" t="s">
        <v>1756</v>
      </c>
      <c r="AV3333" t="s">
        <v>1756</v>
      </c>
      <c r="AZ3333" t="s">
        <v>1766</v>
      </c>
      <c r="BA3333" t="s">
        <v>1767</v>
      </c>
      <c r="BB3333" t="s">
        <v>8646</v>
      </c>
      <c r="BC3333" t="s">
        <v>8647</v>
      </c>
      <c r="BD3333" t="s">
        <v>1756</v>
      </c>
      <c r="BE3333" t="s">
        <v>7333</v>
      </c>
      <c r="BF3333" t="s">
        <v>823</v>
      </c>
    </row>
    <row r="3334" spans="1:58">
      <c r="A3334" t="s">
        <v>829</v>
      </c>
      <c r="B3334">
        <v>6</v>
      </c>
      <c r="C3334">
        <v>0</v>
      </c>
      <c r="D3334">
        <v>11272</v>
      </c>
      <c r="E3334" t="s">
        <v>8640</v>
      </c>
      <c r="F3334">
        <v>53510611</v>
      </c>
      <c r="G3334" t="s">
        <v>2041</v>
      </c>
      <c r="H3334">
        <v>0</v>
      </c>
      <c r="I3334" t="s">
        <v>2247</v>
      </c>
      <c r="J3334">
        <v>131.47999999999999</v>
      </c>
      <c r="K3334">
        <v>3.5</v>
      </c>
      <c r="L3334" t="s">
        <v>2063</v>
      </c>
      <c r="M3334" t="s">
        <v>2248</v>
      </c>
      <c r="N3334" t="s">
        <v>1757</v>
      </c>
      <c r="O3334" t="s">
        <v>1756</v>
      </c>
      <c r="P3334" t="s">
        <v>1756</v>
      </c>
      <c r="Q3334" s="387">
        <v>460.18</v>
      </c>
      <c r="R3334">
        <v>59.823399999999999</v>
      </c>
      <c r="S3334">
        <v>520.00339999999994</v>
      </c>
      <c r="T3334" s="388">
        <v>44585</v>
      </c>
      <c r="U3334">
        <v>0</v>
      </c>
      <c r="V3334" t="s">
        <v>837</v>
      </c>
      <c r="W3334" s="388">
        <v>44615</v>
      </c>
      <c r="X3334">
        <v>177</v>
      </c>
      <c r="Y3334">
        <v>0</v>
      </c>
      <c r="Z3334">
        <v>0</v>
      </c>
      <c r="AA3334" t="s">
        <v>1758</v>
      </c>
      <c r="AB3334" t="s">
        <v>7329</v>
      </c>
      <c r="AD3334" t="s">
        <v>2045</v>
      </c>
      <c r="AE3334" t="s">
        <v>2046</v>
      </c>
      <c r="AI3334" t="s">
        <v>1761</v>
      </c>
      <c r="AL3334" t="s">
        <v>8641</v>
      </c>
      <c r="AM3334">
        <v>6</v>
      </c>
      <c r="AN3334" t="s">
        <v>8278</v>
      </c>
      <c r="AO3334" t="s">
        <v>8198</v>
      </c>
      <c r="AP3334">
        <v>0</v>
      </c>
      <c r="AQ3334" s="388">
        <v>44591</v>
      </c>
      <c r="AS3334" t="s">
        <v>1765</v>
      </c>
      <c r="AT3334" s="388">
        <v>44592</v>
      </c>
      <c r="AU3334" t="s">
        <v>1756</v>
      </c>
      <c r="AV3334" t="s">
        <v>1756</v>
      </c>
      <c r="AZ3334" t="s">
        <v>1766</v>
      </c>
      <c r="BA3334" t="s">
        <v>1767</v>
      </c>
      <c r="BB3334" t="s">
        <v>8648</v>
      </c>
      <c r="BC3334" t="s">
        <v>8649</v>
      </c>
      <c r="BD3334" t="s">
        <v>1756</v>
      </c>
      <c r="BE3334" t="s">
        <v>7333</v>
      </c>
      <c r="BF3334" t="s">
        <v>823</v>
      </c>
    </row>
    <row r="3335" spans="1:58">
      <c r="A3335" t="s">
        <v>829</v>
      </c>
      <c r="B3335">
        <v>6</v>
      </c>
      <c r="C3335">
        <v>0</v>
      </c>
      <c r="D3335">
        <v>11271</v>
      </c>
      <c r="E3335" t="s">
        <v>8650</v>
      </c>
      <c r="F3335">
        <v>53510611</v>
      </c>
      <c r="G3335" t="s">
        <v>2041</v>
      </c>
      <c r="H3335">
        <v>0</v>
      </c>
      <c r="I3335" t="s">
        <v>7482</v>
      </c>
      <c r="J3335">
        <v>70</v>
      </c>
      <c r="K3335">
        <v>5.5</v>
      </c>
      <c r="L3335" t="s">
        <v>1771</v>
      </c>
      <c r="M3335" t="s">
        <v>1756</v>
      </c>
      <c r="N3335" t="s">
        <v>1756</v>
      </c>
      <c r="O3335" t="s">
        <v>1757</v>
      </c>
      <c r="P3335" t="s">
        <v>1757</v>
      </c>
      <c r="Q3335" s="387">
        <v>385</v>
      </c>
      <c r="R3335">
        <v>50.050000000000004</v>
      </c>
      <c r="S3335">
        <v>435.04999999999995</v>
      </c>
      <c r="T3335" s="388">
        <v>44585</v>
      </c>
      <c r="U3335">
        <v>0</v>
      </c>
      <c r="V3335" t="s">
        <v>837</v>
      </c>
      <c r="W3335" s="388">
        <v>44615</v>
      </c>
      <c r="X3335">
        <v>177</v>
      </c>
      <c r="Y3335">
        <v>0</v>
      </c>
      <c r="Z3335">
        <v>0</v>
      </c>
      <c r="AA3335" t="s">
        <v>1758</v>
      </c>
      <c r="AB3335" t="s">
        <v>7329</v>
      </c>
      <c r="AD3335" t="s">
        <v>2045</v>
      </c>
      <c r="AE3335" t="s">
        <v>2046</v>
      </c>
      <c r="AI3335" t="s">
        <v>1761</v>
      </c>
      <c r="AL3335" t="s">
        <v>7404</v>
      </c>
      <c r="AM3335">
        <v>6</v>
      </c>
      <c r="AN3335" t="s">
        <v>7364</v>
      </c>
      <c r="AO3335" t="s">
        <v>7365</v>
      </c>
      <c r="AP3335">
        <v>0</v>
      </c>
      <c r="AQ3335" s="388">
        <v>44591</v>
      </c>
      <c r="AS3335" t="s">
        <v>1765</v>
      </c>
      <c r="AT3335" s="388">
        <v>44592</v>
      </c>
      <c r="AU3335" t="s">
        <v>1756</v>
      </c>
      <c r="AV3335" t="s">
        <v>1756</v>
      </c>
      <c r="AZ3335" t="s">
        <v>1766</v>
      </c>
      <c r="BA3335" t="s">
        <v>1767</v>
      </c>
      <c r="BB3335" t="s">
        <v>8651</v>
      </c>
      <c r="BC3335" t="s">
        <v>8652</v>
      </c>
      <c r="BD3335" t="s">
        <v>1756</v>
      </c>
      <c r="BE3335" t="s">
        <v>7333</v>
      </c>
      <c r="BF3335" t="s">
        <v>823</v>
      </c>
    </row>
    <row r="3336" spans="1:58">
      <c r="A3336" t="s">
        <v>829</v>
      </c>
      <c r="B3336">
        <v>6</v>
      </c>
      <c r="C3336">
        <v>0</v>
      </c>
      <c r="D3336">
        <v>11271</v>
      </c>
      <c r="E3336" t="s">
        <v>8650</v>
      </c>
      <c r="F3336">
        <v>53510611</v>
      </c>
      <c r="G3336" t="s">
        <v>2041</v>
      </c>
      <c r="H3336">
        <v>0</v>
      </c>
      <c r="I3336" t="s">
        <v>2052</v>
      </c>
      <c r="J3336">
        <v>75</v>
      </c>
      <c r="K3336">
        <v>11</v>
      </c>
      <c r="L3336" t="s">
        <v>1771</v>
      </c>
      <c r="M3336" t="s">
        <v>1756</v>
      </c>
      <c r="N3336" t="s">
        <v>1756</v>
      </c>
      <c r="O3336" t="s">
        <v>1757</v>
      </c>
      <c r="P3336" t="s">
        <v>1757</v>
      </c>
      <c r="Q3336" s="387">
        <v>825</v>
      </c>
      <c r="R3336">
        <v>107.25</v>
      </c>
      <c r="S3336">
        <v>932.24999999999989</v>
      </c>
      <c r="T3336" s="388">
        <v>44585</v>
      </c>
      <c r="U3336">
        <v>0</v>
      </c>
      <c r="V3336" t="s">
        <v>837</v>
      </c>
      <c r="W3336" s="388">
        <v>44615</v>
      </c>
      <c r="X3336">
        <v>177</v>
      </c>
      <c r="Y3336">
        <v>0</v>
      </c>
      <c r="Z3336">
        <v>0</v>
      </c>
      <c r="AA3336" t="s">
        <v>1758</v>
      </c>
      <c r="AB3336" t="s">
        <v>7329</v>
      </c>
      <c r="AD3336" t="s">
        <v>2045</v>
      </c>
      <c r="AE3336" t="s">
        <v>2046</v>
      </c>
      <c r="AI3336" t="s">
        <v>1761</v>
      </c>
      <c r="AL3336" t="s">
        <v>7404</v>
      </c>
      <c r="AM3336">
        <v>6</v>
      </c>
      <c r="AN3336" t="s">
        <v>7364</v>
      </c>
      <c r="AO3336" t="s">
        <v>7365</v>
      </c>
      <c r="AP3336">
        <v>0</v>
      </c>
      <c r="AQ3336" s="388">
        <v>44591</v>
      </c>
      <c r="AS3336" t="s">
        <v>1765</v>
      </c>
      <c r="AT3336" s="388">
        <v>44592</v>
      </c>
      <c r="AU3336" t="s">
        <v>1756</v>
      </c>
      <c r="AV3336" t="s">
        <v>1756</v>
      </c>
      <c r="AZ3336" t="s">
        <v>1766</v>
      </c>
      <c r="BA3336" t="s">
        <v>1767</v>
      </c>
      <c r="BB3336" t="s">
        <v>8653</v>
      </c>
      <c r="BC3336" t="s">
        <v>8654</v>
      </c>
      <c r="BD3336" t="s">
        <v>1756</v>
      </c>
      <c r="BE3336" t="s">
        <v>7333</v>
      </c>
      <c r="BF3336" t="s">
        <v>823</v>
      </c>
    </row>
    <row r="3337" spans="1:58">
      <c r="A3337" t="s">
        <v>829</v>
      </c>
      <c r="B3337">
        <v>6</v>
      </c>
      <c r="C3337">
        <v>0</v>
      </c>
      <c r="D3337">
        <v>11271</v>
      </c>
      <c r="E3337" t="s">
        <v>8650</v>
      </c>
      <c r="F3337">
        <v>53510611</v>
      </c>
      <c r="G3337" t="s">
        <v>2041</v>
      </c>
      <c r="H3337">
        <v>0</v>
      </c>
      <c r="I3337" t="s">
        <v>2056</v>
      </c>
      <c r="J3337">
        <v>210</v>
      </c>
      <c r="K3337">
        <v>1</v>
      </c>
      <c r="L3337" t="s">
        <v>1755</v>
      </c>
      <c r="M3337" t="s">
        <v>1756</v>
      </c>
      <c r="N3337" t="s">
        <v>1756</v>
      </c>
      <c r="O3337" t="s">
        <v>1757</v>
      </c>
      <c r="P3337" t="s">
        <v>1757</v>
      </c>
      <c r="Q3337" s="387">
        <v>210</v>
      </c>
      <c r="R3337">
        <v>27.3</v>
      </c>
      <c r="S3337">
        <v>237.29999999999998</v>
      </c>
      <c r="T3337" s="388">
        <v>44585</v>
      </c>
      <c r="U3337">
        <v>0</v>
      </c>
      <c r="V3337" t="s">
        <v>837</v>
      </c>
      <c r="W3337" s="388">
        <v>44615</v>
      </c>
      <c r="X3337">
        <v>177</v>
      </c>
      <c r="Y3337">
        <v>0</v>
      </c>
      <c r="Z3337">
        <v>0</v>
      </c>
      <c r="AA3337" t="s">
        <v>1758</v>
      </c>
      <c r="AB3337" t="s">
        <v>7329</v>
      </c>
      <c r="AD3337" t="s">
        <v>2045</v>
      </c>
      <c r="AE3337" t="s">
        <v>2046</v>
      </c>
      <c r="AI3337" t="s">
        <v>1761</v>
      </c>
      <c r="AL3337" t="s">
        <v>7404</v>
      </c>
      <c r="AM3337">
        <v>6</v>
      </c>
      <c r="AN3337" t="s">
        <v>7364</v>
      </c>
      <c r="AO3337" t="s">
        <v>7365</v>
      </c>
      <c r="AP3337">
        <v>0</v>
      </c>
      <c r="AQ3337" s="388">
        <v>44591</v>
      </c>
      <c r="AS3337" t="s">
        <v>1765</v>
      </c>
      <c r="AT3337" s="388">
        <v>44592</v>
      </c>
      <c r="AU3337" t="s">
        <v>1756</v>
      </c>
      <c r="AV3337" t="s">
        <v>1756</v>
      </c>
      <c r="AZ3337" t="s">
        <v>1766</v>
      </c>
      <c r="BA3337" t="s">
        <v>1767</v>
      </c>
      <c r="BB3337" t="s">
        <v>8655</v>
      </c>
      <c r="BC3337" t="s">
        <v>8656</v>
      </c>
      <c r="BD3337" t="s">
        <v>1756</v>
      </c>
      <c r="BE3337" t="s">
        <v>7333</v>
      </c>
      <c r="BF3337" t="s">
        <v>823</v>
      </c>
    </row>
    <row r="3338" spans="1:58">
      <c r="A3338" t="s">
        <v>829</v>
      </c>
      <c r="B3338">
        <v>6</v>
      </c>
      <c r="C3338">
        <v>0</v>
      </c>
      <c r="D3338">
        <v>11271</v>
      </c>
      <c r="E3338" t="s">
        <v>8650</v>
      </c>
      <c r="F3338">
        <v>53510611</v>
      </c>
      <c r="G3338" t="s">
        <v>2041</v>
      </c>
      <c r="H3338">
        <v>0</v>
      </c>
      <c r="I3338" t="s">
        <v>7382</v>
      </c>
      <c r="J3338">
        <v>80</v>
      </c>
      <c r="K3338">
        <v>5.5</v>
      </c>
      <c r="M3338" t="s">
        <v>1757</v>
      </c>
      <c r="N3338" t="s">
        <v>1757</v>
      </c>
      <c r="O3338" t="s">
        <v>1756</v>
      </c>
      <c r="P3338" t="s">
        <v>1756</v>
      </c>
      <c r="Q3338" s="387">
        <v>440</v>
      </c>
      <c r="R3338">
        <v>57.2</v>
      </c>
      <c r="S3338">
        <v>497.19999999999993</v>
      </c>
      <c r="T3338" s="388">
        <v>44585</v>
      </c>
      <c r="U3338">
        <v>0</v>
      </c>
      <c r="V3338" t="s">
        <v>837</v>
      </c>
      <c r="W3338" s="388">
        <v>44615</v>
      </c>
      <c r="X3338">
        <v>177</v>
      </c>
      <c r="Y3338">
        <v>0</v>
      </c>
      <c r="Z3338">
        <v>0</v>
      </c>
      <c r="AA3338" t="s">
        <v>1758</v>
      </c>
      <c r="AB3338" t="s">
        <v>7329</v>
      </c>
      <c r="AD3338" t="s">
        <v>2045</v>
      </c>
      <c r="AE3338" t="s">
        <v>2046</v>
      </c>
      <c r="AI3338" t="s">
        <v>1761</v>
      </c>
      <c r="AL3338" t="s">
        <v>7404</v>
      </c>
      <c r="AM3338">
        <v>6</v>
      </c>
      <c r="AN3338" t="s">
        <v>7364</v>
      </c>
      <c r="AO3338" t="s">
        <v>7365</v>
      </c>
      <c r="AP3338">
        <v>0</v>
      </c>
      <c r="AQ3338" s="388">
        <v>44591</v>
      </c>
      <c r="AS3338" t="s">
        <v>1765</v>
      </c>
      <c r="AT3338" s="388">
        <v>44592</v>
      </c>
      <c r="AU3338" t="s">
        <v>1756</v>
      </c>
      <c r="AV3338" t="s">
        <v>1756</v>
      </c>
      <c r="AZ3338" t="s">
        <v>1766</v>
      </c>
      <c r="BA3338" t="s">
        <v>1767</v>
      </c>
      <c r="BB3338" t="s">
        <v>8657</v>
      </c>
      <c r="BC3338" t="s">
        <v>8658</v>
      </c>
      <c r="BD3338" t="s">
        <v>1756</v>
      </c>
      <c r="BE3338" t="s">
        <v>7333</v>
      </c>
      <c r="BF3338" t="s">
        <v>823</v>
      </c>
    </row>
    <row r="3339" spans="1:58">
      <c r="A3339" t="s">
        <v>829</v>
      </c>
      <c r="B3339">
        <v>6</v>
      </c>
      <c r="C3339">
        <v>0</v>
      </c>
      <c r="D3339">
        <v>11271</v>
      </c>
      <c r="E3339" t="s">
        <v>8650</v>
      </c>
      <c r="F3339">
        <v>53510611</v>
      </c>
      <c r="G3339" t="s">
        <v>2041</v>
      </c>
      <c r="H3339">
        <v>0</v>
      </c>
      <c r="I3339" t="s">
        <v>2073</v>
      </c>
      <c r="J3339">
        <v>243.75</v>
      </c>
      <c r="K3339">
        <v>1</v>
      </c>
      <c r="L3339" t="s">
        <v>1755</v>
      </c>
      <c r="M3339" t="s">
        <v>1757</v>
      </c>
      <c r="N3339" t="s">
        <v>1757</v>
      </c>
      <c r="O3339" t="s">
        <v>1756</v>
      </c>
      <c r="P3339" t="s">
        <v>1756</v>
      </c>
      <c r="Q3339" s="387">
        <v>243.75</v>
      </c>
      <c r="R3339">
        <v>31.6875</v>
      </c>
      <c r="S3339">
        <v>275.4375</v>
      </c>
      <c r="T3339" s="388">
        <v>44585</v>
      </c>
      <c r="U3339">
        <v>0</v>
      </c>
      <c r="V3339" t="s">
        <v>837</v>
      </c>
      <c r="W3339" s="388">
        <v>44615</v>
      </c>
      <c r="X3339">
        <v>177</v>
      </c>
      <c r="Y3339">
        <v>0</v>
      </c>
      <c r="Z3339">
        <v>0</v>
      </c>
      <c r="AA3339" t="s">
        <v>1758</v>
      </c>
      <c r="AB3339" t="s">
        <v>7329</v>
      </c>
      <c r="AD3339" t="s">
        <v>2045</v>
      </c>
      <c r="AE3339" t="s">
        <v>2046</v>
      </c>
      <c r="AI3339" t="s">
        <v>1761</v>
      </c>
      <c r="AL3339" t="s">
        <v>7404</v>
      </c>
      <c r="AM3339">
        <v>6</v>
      </c>
      <c r="AN3339" t="s">
        <v>7364</v>
      </c>
      <c r="AO3339" t="s">
        <v>7365</v>
      </c>
      <c r="AP3339">
        <v>0</v>
      </c>
      <c r="AQ3339" s="388">
        <v>44591</v>
      </c>
      <c r="AS3339" t="s">
        <v>1765</v>
      </c>
      <c r="AT3339" s="388">
        <v>44592</v>
      </c>
      <c r="AU3339" t="s">
        <v>1756</v>
      </c>
      <c r="AV3339" t="s">
        <v>1756</v>
      </c>
      <c r="AZ3339" t="s">
        <v>1766</v>
      </c>
      <c r="BA3339" t="s">
        <v>1767</v>
      </c>
      <c r="BB3339" t="s">
        <v>8659</v>
      </c>
      <c r="BC3339" t="s">
        <v>8660</v>
      </c>
      <c r="BD3339" t="s">
        <v>1756</v>
      </c>
      <c r="BE3339" t="s">
        <v>7333</v>
      </c>
      <c r="BF3339" t="s">
        <v>823</v>
      </c>
    </row>
    <row r="3340" spans="1:58">
      <c r="A3340" t="s">
        <v>829</v>
      </c>
      <c r="B3340">
        <v>6</v>
      </c>
      <c r="C3340">
        <v>0</v>
      </c>
      <c r="D3340">
        <v>11271</v>
      </c>
      <c r="E3340" t="s">
        <v>8650</v>
      </c>
      <c r="F3340">
        <v>53510611</v>
      </c>
      <c r="G3340" t="s">
        <v>2041</v>
      </c>
      <c r="H3340">
        <v>0</v>
      </c>
      <c r="I3340" t="s">
        <v>7531</v>
      </c>
      <c r="J3340">
        <v>126.98</v>
      </c>
      <c r="K3340">
        <v>10</v>
      </c>
      <c r="L3340" t="s">
        <v>2063</v>
      </c>
      <c r="M3340" t="s">
        <v>1757</v>
      </c>
      <c r="N3340" t="s">
        <v>1757</v>
      </c>
      <c r="O3340" t="s">
        <v>1756</v>
      </c>
      <c r="P3340" t="s">
        <v>1756</v>
      </c>
      <c r="Q3340" s="387">
        <v>1269.8</v>
      </c>
      <c r="R3340">
        <v>165.07400000000001</v>
      </c>
      <c r="S3340">
        <v>1434.8739999999998</v>
      </c>
      <c r="T3340" s="388">
        <v>44585</v>
      </c>
      <c r="U3340">
        <v>0</v>
      </c>
      <c r="V3340" t="s">
        <v>837</v>
      </c>
      <c r="W3340" s="388">
        <v>44615</v>
      </c>
      <c r="X3340">
        <v>177</v>
      </c>
      <c r="Y3340">
        <v>0</v>
      </c>
      <c r="Z3340">
        <v>0</v>
      </c>
      <c r="AA3340" t="s">
        <v>1758</v>
      </c>
      <c r="AB3340" t="s">
        <v>7329</v>
      </c>
      <c r="AD3340" t="s">
        <v>2045</v>
      </c>
      <c r="AE3340" t="s">
        <v>2046</v>
      </c>
      <c r="AI3340" t="s">
        <v>1761</v>
      </c>
      <c r="AL3340" t="s">
        <v>7404</v>
      </c>
      <c r="AM3340">
        <v>6</v>
      </c>
      <c r="AN3340" t="s">
        <v>7364</v>
      </c>
      <c r="AO3340" t="s">
        <v>7365</v>
      </c>
      <c r="AP3340">
        <v>0</v>
      </c>
      <c r="AQ3340" s="388">
        <v>44591</v>
      </c>
      <c r="AS3340" t="s">
        <v>1765</v>
      </c>
      <c r="AT3340" s="388">
        <v>44592</v>
      </c>
      <c r="AU3340" t="s">
        <v>1756</v>
      </c>
      <c r="AV3340" t="s">
        <v>1756</v>
      </c>
      <c r="AZ3340" t="s">
        <v>1766</v>
      </c>
      <c r="BA3340" t="s">
        <v>1767</v>
      </c>
      <c r="BB3340" t="s">
        <v>8661</v>
      </c>
      <c r="BC3340" t="s">
        <v>8662</v>
      </c>
      <c r="BD3340" t="s">
        <v>1756</v>
      </c>
      <c r="BE3340" t="s">
        <v>7333</v>
      </c>
      <c r="BF3340" t="s">
        <v>823</v>
      </c>
    </row>
    <row r="3341" spans="1:58">
      <c r="A3341" t="s">
        <v>829</v>
      </c>
      <c r="B3341">
        <v>6</v>
      </c>
      <c r="C3341">
        <v>0</v>
      </c>
      <c r="D3341">
        <v>11268</v>
      </c>
      <c r="E3341" t="s">
        <v>8663</v>
      </c>
      <c r="F3341">
        <v>53510611</v>
      </c>
      <c r="G3341" t="s">
        <v>2041</v>
      </c>
      <c r="H3341">
        <v>0</v>
      </c>
      <c r="I3341" t="s">
        <v>7482</v>
      </c>
      <c r="J3341">
        <v>70</v>
      </c>
      <c r="K3341">
        <v>2</v>
      </c>
      <c r="L3341" t="s">
        <v>1771</v>
      </c>
      <c r="M3341" t="s">
        <v>1756</v>
      </c>
      <c r="N3341" t="s">
        <v>1756</v>
      </c>
      <c r="O3341" t="s">
        <v>1757</v>
      </c>
      <c r="P3341" t="s">
        <v>1757</v>
      </c>
      <c r="Q3341" s="387">
        <v>140</v>
      </c>
      <c r="R3341">
        <v>18.2</v>
      </c>
      <c r="S3341">
        <v>158.19999999999999</v>
      </c>
      <c r="T3341" s="388">
        <v>44584</v>
      </c>
      <c r="U3341">
        <v>0</v>
      </c>
      <c r="V3341" t="s">
        <v>837</v>
      </c>
      <c r="W3341" s="388">
        <v>44615</v>
      </c>
      <c r="X3341">
        <v>177</v>
      </c>
      <c r="Y3341">
        <v>0</v>
      </c>
      <c r="Z3341">
        <v>0</v>
      </c>
      <c r="AA3341" t="s">
        <v>1758</v>
      </c>
      <c r="AB3341" t="s">
        <v>7329</v>
      </c>
      <c r="AD3341" t="s">
        <v>2045</v>
      </c>
      <c r="AE3341" t="s">
        <v>2046</v>
      </c>
      <c r="AI3341" t="s">
        <v>1761</v>
      </c>
      <c r="AL3341" t="s">
        <v>7379</v>
      </c>
      <c r="AM3341">
        <v>6</v>
      </c>
      <c r="AN3341" t="s">
        <v>3133</v>
      </c>
      <c r="AO3341" t="s">
        <v>2852</v>
      </c>
      <c r="AP3341">
        <v>0</v>
      </c>
      <c r="AQ3341" s="388">
        <v>44589</v>
      </c>
      <c r="AS3341" t="s">
        <v>2806</v>
      </c>
      <c r="AT3341" s="388">
        <v>44590</v>
      </c>
      <c r="AU3341" t="s">
        <v>1756</v>
      </c>
      <c r="AV3341" t="s">
        <v>1756</v>
      </c>
      <c r="AZ3341" t="s">
        <v>2807</v>
      </c>
      <c r="BA3341" t="s">
        <v>1767</v>
      </c>
      <c r="BB3341" t="s">
        <v>8664</v>
      </c>
      <c r="BC3341" t="s">
        <v>8665</v>
      </c>
      <c r="BD3341" t="s">
        <v>1756</v>
      </c>
      <c r="BE3341" t="s">
        <v>7333</v>
      </c>
      <c r="BF3341" t="s">
        <v>823</v>
      </c>
    </row>
    <row r="3342" spans="1:58">
      <c r="A3342" t="s">
        <v>829</v>
      </c>
      <c r="B3342">
        <v>6</v>
      </c>
      <c r="C3342">
        <v>0</v>
      </c>
      <c r="D3342">
        <v>11268</v>
      </c>
      <c r="E3342" t="s">
        <v>8663</v>
      </c>
      <c r="F3342">
        <v>53510611</v>
      </c>
      <c r="G3342" t="s">
        <v>2041</v>
      </c>
      <c r="H3342">
        <v>0</v>
      </c>
      <c r="I3342" t="s">
        <v>7382</v>
      </c>
      <c r="J3342">
        <v>80</v>
      </c>
      <c r="K3342">
        <v>2</v>
      </c>
      <c r="M3342" t="s">
        <v>1757</v>
      </c>
      <c r="N3342" t="s">
        <v>1757</v>
      </c>
      <c r="O3342" t="s">
        <v>1756</v>
      </c>
      <c r="P3342" t="s">
        <v>1756</v>
      </c>
      <c r="Q3342" s="387">
        <v>160</v>
      </c>
      <c r="R3342">
        <v>20.8</v>
      </c>
      <c r="S3342">
        <v>180.79999999999998</v>
      </c>
      <c r="T3342" s="388">
        <v>44584</v>
      </c>
      <c r="U3342">
        <v>0</v>
      </c>
      <c r="V3342" t="s">
        <v>837</v>
      </c>
      <c r="W3342" s="388">
        <v>44615</v>
      </c>
      <c r="X3342">
        <v>177</v>
      </c>
      <c r="Y3342">
        <v>0</v>
      </c>
      <c r="Z3342">
        <v>0</v>
      </c>
      <c r="AA3342" t="s">
        <v>1758</v>
      </c>
      <c r="AB3342" t="s">
        <v>7329</v>
      </c>
      <c r="AD3342" t="s">
        <v>2045</v>
      </c>
      <c r="AE3342" t="s">
        <v>2046</v>
      </c>
      <c r="AI3342" t="s">
        <v>1761</v>
      </c>
      <c r="AL3342" t="s">
        <v>7379</v>
      </c>
      <c r="AM3342">
        <v>6</v>
      </c>
      <c r="AN3342" t="s">
        <v>3133</v>
      </c>
      <c r="AO3342" t="s">
        <v>2852</v>
      </c>
      <c r="AP3342">
        <v>0</v>
      </c>
      <c r="AQ3342" s="388">
        <v>44589</v>
      </c>
      <c r="AS3342" t="s">
        <v>2806</v>
      </c>
      <c r="AT3342" s="388">
        <v>44590</v>
      </c>
      <c r="AU3342" t="s">
        <v>1756</v>
      </c>
      <c r="AV3342" t="s">
        <v>1756</v>
      </c>
      <c r="AZ3342" t="s">
        <v>2807</v>
      </c>
      <c r="BA3342" t="s">
        <v>1767</v>
      </c>
      <c r="BB3342" t="s">
        <v>8666</v>
      </c>
      <c r="BC3342" t="s">
        <v>8667</v>
      </c>
      <c r="BD3342" t="s">
        <v>1756</v>
      </c>
      <c r="BE3342" t="s">
        <v>7333</v>
      </c>
      <c r="BF3342" t="s">
        <v>823</v>
      </c>
    </row>
    <row r="3343" spans="1:58">
      <c r="A3343" t="s">
        <v>829</v>
      </c>
      <c r="B3343">
        <v>6</v>
      </c>
      <c r="C3343">
        <v>0</v>
      </c>
      <c r="D3343">
        <v>11267</v>
      </c>
      <c r="E3343" t="s">
        <v>8668</v>
      </c>
      <c r="F3343">
        <v>53510611</v>
      </c>
      <c r="G3343" t="s">
        <v>2041</v>
      </c>
      <c r="H3343">
        <v>0</v>
      </c>
      <c r="I3343" t="s">
        <v>7482</v>
      </c>
      <c r="J3343">
        <v>70</v>
      </c>
      <c r="K3343">
        <v>3</v>
      </c>
      <c r="L3343" t="s">
        <v>1771</v>
      </c>
      <c r="M3343" t="s">
        <v>1756</v>
      </c>
      <c r="N3343" t="s">
        <v>1756</v>
      </c>
      <c r="O3343" t="s">
        <v>1757</v>
      </c>
      <c r="P3343" t="s">
        <v>1757</v>
      </c>
      <c r="Q3343" s="387">
        <v>210</v>
      </c>
      <c r="R3343">
        <v>27.3</v>
      </c>
      <c r="S3343">
        <v>237.29999999999998</v>
      </c>
      <c r="T3343" s="388">
        <v>44584</v>
      </c>
      <c r="U3343">
        <v>0</v>
      </c>
      <c r="V3343" t="s">
        <v>837</v>
      </c>
      <c r="W3343" s="388">
        <v>44615</v>
      </c>
      <c r="X3343">
        <v>177</v>
      </c>
      <c r="Y3343">
        <v>0</v>
      </c>
      <c r="Z3343">
        <v>0</v>
      </c>
      <c r="AA3343" t="s">
        <v>1758</v>
      </c>
      <c r="AB3343" t="s">
        <v>7329</v>
      </c>
      <c r="AD3343" t="s">
        <v>2045</v>
      </c>
      <c r="AE3343" t="s">
        <v>2046</v>
      </c>
      <c r="AI3343" t="s">
        <v>1761</v>
      </c>
      <c r="AL3343" t="s">
        <v>7379</v>
      </c>
      <c r="AM3343">
        <v>6</v>
      </c>
      <c r="AN3343" t="s">
        <v>7541</v>
      </c>
      <c r="AO3343" t="s">
        <v>7542</v>
      </c>
      <c r="AP3343">
        <v>0</v>
      </c>
      <c r="AQ3343" s="388">
        <v>44589</v>
      </c>
      <c r="AS3343" t="s">
        <v>2806</v>
      </c>
      <c r="AT3343" s="388">
        <v>44590</v>
      </c>
      <c r="AU3343" t="s">
        <v>1756</v>
      </c>
      <c r="AV3343" t="s">
        <v>1756</v>
      </c>
      <c r="AZ3343" t="s">
        <v>2807</v>
      </c>
      <c r="BA3343" t="s">
        <v>1767</v>
      </c>
      <c r="BB3343" t="s">
        <v>8669</v>
      </c>
      <c r="BC3343" t="s">
        <v>8670</v>
      </c>
      <c r="BD3343" t="s">
        <v>1756</v>
      </c>
      <c r="BE3343" t="s">
        <v>7333</v>
      </c>
      <c r="BF3343" t="s">
        <v>823</v>
      </c>
    </row>
    <row r="3344" spans="1:58">
      <c r="A3344" t="s">
        <v>829</v>
      </c>
      <c r="B3344">
        <v>6</v>
      </c>
      <c r="C3344">
        <v>0</v>
      </c>
      <c r="D3344">
        <v>11267</v>
      </c>
      <c r="E3344" t="s">
        <v>8668</v>
      </c>
      <c r="F3344">
        <v>53510611</v>
      </c>
      <c r="G3344" t="s">
        <v>2041</v>
      </c>
      <c r="H3344">
        <v>0</v>
      </c>
      <c r="I3344" t="s">
        <v>7382</v>
      </c>
      <c r="J3344">
        <v>80</v>
      </c>
      <c r="K3344">
        <v>3</v>
      </c>
      <c r="M3344" t="s">
        <v>1757</v>
      </c>
      <c r="N3344" t="s">
        <v>1757</v>
      </c>
      <c r="O3344" t="s">
        <v>1756</v>
      </c>
      <c r="P3344" t="s">
        <v>1756</v>
      </c>
      <c r="Q3344" s="387">
        <v>240</v>
      </c>
      <c r="R3344">
        <v>31.200000000000003</v>
      </c>
      <c r="S3344">
        <v>271.2</v>
      </c>
      <c r="T3344" s="388">
        <v>44584</v>
      </c>
      <c r="U3344">
        <v>0</v>
      </c>
      <c r="V3344" t="s">
        <v>837</v>
      </c>
      <c r="W3344" s="388">
        <v>44615</v>
      </c>
      <c r="X3344">
        <v>177</v>
      </c>
      <c r="Y3344">
        <v>0</v>
      </c>
      <c r="Z3344">
        <v>0</v>
      </c>
      <c r="AA3344" t="s">
        <v>1758</v>
      </c>
      <c r="AB3344" t="s">
        <v>7329</v>
      </c>
      <c r="AD3344" t="s">
        <v>2045</v>
      </c>
      <c r="AE3344" t="s">
        <v>2046</v>
      </c>
      <c r="AI3344" t="s">
        <v>1761</v>
      </c>
      <c r="AL3344" t="s">
        <v>7379</v>
      </c>
      <c r="AM3344">
        <v>6</v>
      </c>
      <c r="AN3344" t="s">
        <v>7541</v>
      </c>
      <c r="AO3344" t="s">
        <v>7542</v>
      </c>
      <c r="AP3344">
        <v>0</v>
      </c>
      <c r="AQ3344" s="388">
        <v>44589</v>
      </c>
      <c r="AS3344" t="s">
        <v>2806</v>
      </c>
      <c r="AT3344" s="388">
        <v>44590</v>
      </c>
      <c r="AU3344" t="s">
        <v>1756</v>
      </c>
      <c r="AV3344" t="s">
        <v>1756</v>
      </c>
      <c r="AZ3344" t="s">
        <v>2807</v>
      </c>
      <c r="BA3344" t="s">
        <v>1767</v>
      </c>
      <c r="BB3344" t="s">
        <v>8671</v>
      </c>
      <c r="BC3344" t="s">
        <v>8672</v>
      </c>
      <c r="BD3344" t="s">
        <v>1756</v>
      </c>
      <c r="BE3344" t="s">
        <v>7333</v>
      </c>
      <c r="BF3344" t="s">
        <v>823</v>
      </c>
    </row>
    <row r="3345" spans="1:58">
      <c r="A3345" t="s">
        <v>829</v>
      </c>
      <c r="B3345">
        <v>6</v>
      </c>
      <c r="C3345">
        <v>0</v>
      </c>
      <c r="D3345">
        <v>11266</v>
      </c>
      <c r="E3345" t="s">
        <v>8673</v>
      </c>
      <c r="F3345">
        <v>53510611</v>
      </c>
      <c r="G3345" t="s">
        <v>2041</v>
      </c>
      <c r="H3345">
        <v>0</v>
      </c>
      <c r="I3345" t="s">
        <v>7482</v>
      </c>
      <c r="J3345">
        <v>70</v>
      </c>
      <c r="K3345">
        <v>3</v>
      </c>
      <c r="L3345" t="s">
        <v>1771</v>
      </c>
      <c r="M3345" t="s">
        <v>1756</v>
      </c>
      <c r="N3345" t="s">
        <v>1756</v>
      </c>
      <c r="O3345" t="s">
        <v>2104</v>
      </c>
      <c r="P3345" t="s">
        <v>1757</v>
      </c>
      <c r="Q3345" s="387">
        <v>210</v>
      </c>
      <c r="R3345">
        <v>27.3</v>
      </c>
      <c r="S3345">
        <v>237.29999999999998</v>
      </c>
      <c r="T3345" s="388">
        <v>44584</v>
      </c>
      <c r="U3345">
        <v>0</v>
      </c>
      <c r="V3345" t="s">
        <v>837</v>
      </c>
      <c r="W3345" s="388">
        <v>44615</v>
      </c>
      <c r="X3345">
        <v>177</v>
      </c>
      <c r="Y3345">
        <v>0</v>
      </c>
      <c r="Z3345">
        <v>0</v>
      </c>
      <c r="AA3345" t="s">
        <v>1758</v>
      </c>
      <c r="AB3345" t="s">
        <v>7329</v>
      </c>
      <c r="AD3345" t="s">
        <v>2045</v>
      </c>
      <c r="AE3345" t="s">
        <v>2046</v>
      </c>
      <c r="AI3345" t="s">
        <v>1761</v>
      </c>
      <c r="AL3345" t="s">
        <v>7379</v>
      </c>
      <c r="AM3345">
        <v>6</v>
      </c>
      <c r="AN3345" t="s">
        <v>8674</v>
      </c>
      <c r="AO3345" t="s">
        <v>3277</v>
      </c>
      <c r="AP3345">
        <v>0</v>
      </c>
      <c r="AQ3345" s="388">
        <v>44589</v>
      </c>
      <c r="AS3345" t="s">
        <v>2806</v>
      </c>
      <c r="AT3345" s="388">
        <v>44590</v>
      </c>
      <c r="AU3345" t="s">
        <v>1756</v>
      </c>
      <c r="AV3345" t="s">
        <v>1756</v>
      </c>
      <c r="AZ3345" t="s">
        <v>2807</v>
      </c>
      <c r="BA3345" t="s">
        <v>1767</v>
      </c>
      <c r="BB3345" t="s">
        <v>8675</v>
      </c>
      <c r="BC3345" t="s">
        <v>8676</v>
      </c>
      <c r="BD3345" t="s">
        <v>1756</v>
      </c>
      <c r="BE3345" t="s">
        <v>7333</v>
      </c>
      <c r="BF3345" t="s">
        <v>823</v>
      </c>
    </row>
    <row r="3346" spans="1:58">
      <c r="A3346" t="s">
        <v>829</v>
      </c>
      <c r="B3346">
        <v>6</v>
      </c>
      <c r="C3346">
        <v>0</v>
      </c>
      <c r="D3346">
        <v>11266</v>
      </c>
      <c r="E3346" t="s">
        <v>8673</v>
      </c>
      <c r="F3346">
        <v>53510611</v>
      </c>
      <c r="G3346" t="s">
        <v>2041</v>
      </c>
      <c r="H3346">
        <v>0</v>
      </c>
      <c r="I3346" t="s">
        <v>7382</v>
      </c>
      <c r="J3346">
        <v>80</v>
      </c>
      <c r="K3346">
        <v>3</v>
      </c>
      <c r="M3346" t="s">
        <v>1757</v>
      </c>
      <c r="N3346" t="s">
        <v>1757</v>
      </c>
      <c r="O3346" t="s">
        <v>1756</v>
      </c>
      <c r="P3346" t="s">
        <v>1756</v>
      </c>
      <c r="Q3346" s="387">
        <v>240</v>
      </c>
      <c r="R3346">
        <v>31.200000000000003</v>
      </c>
      <c r="S3346">
        <v>271.2</v>
      </c>
      <c r="T3346" s="388">
        <v>44584</v>
      </c>
      <c r="U3346">
        <v>0</v>
      </c>
      <c r="V3346" t="s">
        <v>837</v>
      </c>
      <c r="W3346" s="388">
        <v>44615</v>
      </c>
      <c r="X3346">
        <v>177</v>
      </c>
      <c r="Y3346">
        <v>0</v>
      </c>
      <c r="Z3346">
        <v>0</v>
      </c>
      <c r="AA3346" t="s">
        <v>1758</v>
      </c>
      <c r="AB3346" t="s">
        <v>7329</v>
      </c>
      <c r="AD3346" t="s">
        <v>2045</v>
      </c>
      <c r="AE3346" t="s">
        <v>2046</v>
      </c>
      <c r="AI3346" t="s">
        <v>1761</v>
      </c>
      <c r="AL3346" t="s">
        <v>7379</v>
      </c>
      <c r="AM3346">
        <v>6</v>
      </c>
      <c r="AN3346" t="s">
        <v>8674</v>
      </c>
      <c r="AO3346" t="s">
        <v>3277</v>
      </c>
      <c r="AP3346">
        <v>0</v>
      </c>
      <c r="AQ3346" s="388">
        <v>44589</v>
      </c>
      <c r="AS3346" t="s">
        <v>2806</v>
      </c>
      <c r="AT3346" s="388">
        <v>44590</v>
      </c>
      <c r="AU3346" t="s">
        <v>1756</v>
      </c>
      <c r="AV3346" t="s">
        <v>1756</v>
      </c>
      <c r="AZ3346" t="s">
        <v>2807</v>
      </c>
      <c r="BA3346" t="s">
        <v>1767</v>
      </c>
      <c r="BB3346" t="s">
        <v>8677</v>
      </c>
      <c r="BC3346" t="s">
        <v>8678</v>
      </c>
      <c r="BD3346" t="s">
        <v>1756</v>
      </c>
      <c r="BE3346" t="s">
        <v>7333</v>
      </c>
      <c r="BF3346" t="s">
        <v>823</v>
      </c>
    </row>
    <row r="3347" spans="1:58">
      <c r="A3347" t="s">
        <v>829</v>
      </c>
      <c r="B3347">
        <v>6</v>
      </c>
      <c r="C3347">
        <v>0</v>
      </c>
      <c r="D3347">
        <v>11265</v>
      </c>
      <c r="E3347" t="s">
        <v>8679</v>
      </c>
      <c r="F3347">
        <v>53510611</v>
      </c>
      <c r="G3347" t="s">
        <v>2041</v>
      </c>
      <c r="H3347">
        <v>0</v>
      </c>
      <c r="I3347" t="s">
        <v>7482</v>
      </c>
      <c r="J3347">
        <v>70</v>
      </c>
      <c r="K3347">
        <v>3</v>
      </c>
      <c r="L3347" t="s">
        <v>1771</v>
      </c>
      <c r="M3347" t="s">
        <v>1756</v>
      </c>
      <c r="N3347" t="s">
        <v>1756</v>
      </c>
      <c r="O3347" t="s">
        <v>2104</v>
      </c>
      <c r="P3347" t="s">
        <v>1757</v>
      </c>
      <c r="Q3347" s="387">
        <v>210</v>
      </c>
      <c r="R3347">
        <v>27.3</v>
      </c>
      <c r="S3347">
        <v>237.29999999999998</v>
      </c>
      <c r="T3347" s="388">
        <v>44584</v>
      </c>
      <c r="U3347">
        <v>0</v>
      </c>
      <c r="V3347" t="s">
        <v>837</v>
      </c>
      <c r="W3347" s="388">
        <v>44615</v>
      </c>
      <c r="X3347">
        <v>177</v>
      </c>
      <c r="Y3347">
        <v>0</v>
      </c>
      <c r="Z3347">
        <v>0</v>
      </c>
      <c r="AA3347" t="s">
        <v>1758</v>
      </c>
      <c r="AB3347" t="s">
        <v>7329</v>
      </c>
      <c r="AD3347" t="s">
        <v>2045</v>
      </c>
      <c r="AE3347" t="s">
        <v>2046</v>
      </c>
      <c r="AI3347" t="s">
        <v>1761</v>
      </c>
      <c r="AL3347" t="s">
        <v>7404</v>
      </c>
      <c r="AM3347">
        <v>6</v>
      </c>
      <c r="AN3347" t="s">
        <v>7364</v>
      </c>
      <c r="AO3347" t="s">
        <v>7365</v>
      </c>
      <c r="AP3347">
        <v>0</v>
      </c>
      <c r="AQ3347" s="388">
        <v>44589</v>
      </c>
      <c r="AS3347" t="s">
        <v>2806</v>
      </c>
      <c r="AT3347" s="388">
        <v>44590</v>
      </c>
      <c r="AU3347" t="s">
        <v>1756</v>
      </c>
      <c r="AV3347" t="s">
        <v>1756</v>
      </c>
      <c r="AZ3347" t="s">
        <v>2807</v>
      </c>
      <c r="BA3347" t="s">
        <v>1767</v>
      </c>
      <c r="BB3347" t="s">
        <v>8680</v>
      </c>
      <c r="BC3347" t="s">
        <v>8681</v>
      </c>
      <c r="BD3347" t="s">
        <v>1756</v>
      </c>
      <c r="BE3347" t="s">
        <v>7333</v>
      </c>
      <c r="BF3347" t="s">
        <v>823</v>
      </c>
    </row>
    <row r="3348" spans="1:58">
      <c r="A3348" t="s">
        <v>829</v>
      </c>
      <c r="B3348">
        <v>6</v>
      </c>
      <c r="C3348">
        <v>0</v>
      </c>
      <c r="D3348">
        <v>11265</v>
      </c>
      <c r="E3348" t="s">
        <v>8679</v>
      </c>
      <c r="F3348">
        <v>53510611</v>
      </c>
      <c r="G3348" t="s">
        <v>2041</v>
      </c>
      <c r="H3348">
        <v>0</v>
      </c>
      <c r="I3348" t="s">
        <v>2052</v>
      </c>
      <c r="J3348">
        <v>75</v>
      </c>
      <c r="K3348">
        <v>11</v>
      </c>
      <c r="L3348" t="s">
        <v>1771</v>
      </c>
      <c r="M3348" t="s">
        <v>1756</v>
      </c>
      <c r="N3348" t="s">
        <v>1756</v>
      </c>
      <c r="O3348" t="s">
        <v>2053</v>
      </c>
      <c r="P3348" t="s">
        <v>1757</v>
      </c>
      <c r="Q3348" s="387">
        <v>825</v>
      </c>
      <c r="R3348">
        <v>107.25</v>
      </c>
      <c r="S3348">
        <v>932.24999999999989</v>
      </c>
      <c r="T3348" s="388">
        <v>44584</v>
      </c>
      <c r="U3348">
        <v>0</v>
      </c>
      <c r="V3348" t="s">
        <v>837</v>
      </c>
      <c r="W3348" s="388">
        <v>44615</v>
      </c>
      <c r="X3348">
        <v>177</v>
      </c>
      <c r="Y3348">
        <v>0</v>
      </c>
      <c r="Z3348">
        <v>0</v>
      </c>
      <c r="AA3348" t="s">
        <v>1758</v>
      </c>
      <c r="AB3348" t="s">
        <v>7329</v>
      </c>
      <c r="AD3348" t="s">
        <v>2045</v>
      </c>
      <c r="AE3348" t="s">
        <v>2046</v>
      </c>
      <c r="AI3348" t="s">
        <v>1761</v>
      </c>
      <c r="AL3348" t="s">
        <v>7404</v>
      </c>
      <c r="AM3348">
        <v>6</v>
      </c>
      <c r="AN3348" t="s">
        <v>7364</v>
      </c>
      <c r="AO3348" t="s">
        <v>7365</v>
      </c>
      <c r="AP3348">
        <v>0</v>
      </c>
      <c r="AQ3348" s="388">
        <v>44589</v>
      </c>
      <c r="AS3348" t="s">
        <v>2806</v>
      </c>
      <c r="AT3348" s="388">
        <v>44590</v>
      </c>
      <c r="AU3348" t="s">
        <v>1756</v>
      </c>
      <c r="AV3348" t="s">
        <v>1756</v>
      </c>
      <c r="AZ3348" t="s">
        <v>2807</v>
      </c>
      <c r="BA3348" t="s">
        <v>1767</v>
      </c>
      <c r="BB3348" t="s">
        <v>8682</v>
      </c>
      <c r="BC3348" t="s">
        <v>8683</v>
      </c>
      <c r="BD3348" t="s">
        <v>1756</v>
      </c>
      <c r="BE3348" t="s">
        <v>7333</v>
      </c>
      <c r="BF3348" t="s">
        <v>823</v>
      </c>
    </row>
    <row r="3349" spans="1:58">
      <c r="A3349" t="s">
        <v>829</v>
      </c>
      <c r="B3349">
        <v>6</v>
      </c>
      <c r="C3349">
        <v>0</v>
      </c>
      <c r="D3349">
        <v>11265</v>
      </c>
      <c r="E3349" t="s">
        <v>8679</v>
      </c>
      <c r="F3349">
        <v>53510611</v>
      </c>
      <c r="G3349" t="s">
        <v>2041</v>
      </c>
      <c r="H3349">
        <v>0</v>
      </c>
      <c r="I3349" t="s">
        <v>2052</v>
      </c>
      <c r="J3349">
        <v>75</v>
      </c>
      <c r="K3349">
        <v>11</v>
      </c>
      <c r="L3349" t="s">
        <v>1771</v>
      </c>
      <c r="M3349" t="s">
        <v>1756</v>
      </c>
      <c r="N3349" t="s">
        <v>1756</v>
      </c>
      <c r="O3349" t="s">
        <v>1757</v>
      </c>
      <c r="P3349" t="s">
        <v>1757</v>
      </c>
      <c r="Q3349" s="387">
        <v>825</v>
      </c>
      <c r="R3349">
        <v>107.25</v>
      </c>
      <c r="S3349">
        <v>932.24999999999989</v>
      </c>
      <c r="T3349" s="388">
        <v>44584</v>
      </c>
      <c r="U3349">
        <v>0</v>
      </c>
      <c r="V3349" t="s">
        <v>837</v>
      </c>
      <c r="W3349" s="388">
        <v>44615</v>
      </c>
      <c r="X3349">
        <v>177</v>
      </c>
      <c r="Y3349">
        <v>0</v>
      </c>
      <c r="Z3349">
        <v>0</v>
      </c>
      <c r="AA3349" t="s">
        <v>1758</v>
      </c>
      <c r="AB3349" t="s">
        <v>7329</v>
      </c>
      <c r="AD3349" t="s">
        <v>2045</v>
      </c>
      <c r="AE3349" t="s">
        <v>2046</v>
      </c>
      <c r="AI3349" t="s">
        <v>1761</v>
      </c>
      <c r="AL3349" t="s">
        <v>7404</v>
      </c>
      <c r="AM3349">
        <v>6</v>
      </c>
      <c r="AN3349" t="s">
        <v>7364</v>
      </c>
      <c r="AO3349" t="s">
        <v>7365</v>
      </c>
      <c r="AP3349">
        <v>0</v>
      </c>
      <c r="AQ3349" s="388">
        <v>44589</v>
      </c>
      <c r="AS3349" t="s">
        <v>2806</v>
      </c>
      <c r="AT3349" s="388">
        <v>44590</v>
      </c>
      <c r="AU3349" t="s">
        <v>1756</v>
      </c>
      <c r="AV3349" t="s">
        <v>1756</v>
      </c>
      <c r="AZ3349" t="s">
        <v>2807</v>
      </c>
      <c r="BA3349" t="s">
        <v>1767</v>
      </c>
      <c r="BB3349" t="s">
        <v>8682</v>
      </c>
      <c r="BC3349" t="s">
        <v>8683</v>
      </c>
      <c r="BD3349" t="s">
        <v>1756</v>
      </c>
      <c r="BE3349" t="s">
        <v>7333</v>
      </c>
      <c r="BF3349" t="s">
        <v>823</v>
      </c>
    </row>
    <row r="3350" spans="1:58">
      <c r="A3350" t="s">
        <v>829</v>
      </c>
      <c r="B3350">
        <v>6</v>
      </c>
      <c r="C3350">
        <v>0</v>
      </c>
      <c r="D3350">
        <v>11265</v>
      </c>
      <c r="E3350" t="s">
        <v>8679</v>
      </c>
      <c r="F3350">
        <v>53510611</v>
      </c>
      <c r="G3350" t="s">
        <v>2041</v>
      </c>
      <c r="H3350">
        <v>0</v>
      </c>
      <c r="I3350" t="s">
        <v>2056</v>
      </c>
      <c r="J3350">
        <v>210</v>
      </c>
      <c r="K3350">
        <v>3</v>
      </c>
      <c r="L3350" t="s">
        <v>1755</v>
      </c>
      <c r="M3350" t="s">
        <v>1756</v>
      </c>
      <c r="N3350" t="s">
        <v>1756</v>
      </c>
      <c r="P3350" t="s">
        <v>1757</v>
      </c>
      <c r="Q3350" s="387">
        <v>630</v>
      </c>
      <c r="R3350">
        <v>81.900000000000006</v>
      </c>
      <c r="S3350">
        <v>711.9</v>
      </c>
      <c r="T3350" s="388">
        <v>44584</v>
      </c>
      <c r="U3350">
        <v>0</v>
      </c>
      <c r="V3350" t="s">
        <v>837</v>
      </c>
      <c r="W3350" s="388">
        <v>44615</v>
      </c>
      <c r="X3350">
        <v>177</v>
      </c>
      <c r="Y3350">
        <v>0</v>
      </c>
      <c r="Z3350">
        <v>0</v>
      </c>
      <c r="AA3350" t="s">
        <v>1758</v>
      </c>
      <c r="AB3350" t="s">
        <v>7329</v>
      </c>
      <c r="AD3350" t="s">
        <v>2045</v>
      </c>
      <c r="AE3350" t="s">
        <v>2046</v>
      </c>
      <c r="AI3350" t="s">
        <v>1761</v>
      </c>
      <c r="AL3350" t="s">
        <v>7404</v>
      </c>
      <c r="AM3350">
        <v>6</v>
      </c>
      <c r="AN3350" t="s">
        <v>7364</v>
      </c>
      <c r="AO3350" t="s">
        <v>7365</v>
      </c>
      <c r="AP3350">
        <v>0</v>
      </c>
      <c r="AQ3350" s="388">
        <v>44589</v>
      </c>
      <c r="AS3350" t="s">
        <v>2806</v>
      </c>
      <c r="AT3350" s="388">
        <v>44590</v>
      </c>
      <c r="AU3350" t="s">
        <v>1756</v>
      </c>
      <c r="AV3350" t="s">
        <v>1756</v>
      </c>
      <c r="AZ3350" t="s">
        <v>2807</v>
      </c>
      <c r="BA3350" t="s">
        <v>1767</v>
      </c>
      <c r="BB3350" t="s">
        <v>8684</v>
      </c>
      <c r="BC3350" t="s">
        <v>8685</v>
      </c>
      <c r="BD3350" t="s">
        <v>1756</v>
      </c>
      <c r="BE3350" t="s">
        <v>7333</v>
      </c>
      <c r="BF3350" t="s">
        <v>823</v>
      </c>
    </row>
    <row r="3351" spans="1:58">
      <c r="A3351" t="s">
        <v>829</v>
      </c>
      <c r="B3351">
        <v>6</v>
      </c>
      <c r="C3351">
        <v>0</v>
      </c>
      <c r="D3351">
        <v>11265</v>
      </c>
      <c r="E3351" t="s">
        <v>8679</v>
      </c>
      <c r="F3351">
        <v>53510611</v>
      </c>
      <c r="G3351" t="s">
        <v>2041</v>
      </c>
      <c r="H3351">
        <v>0</v>
      </c>
      <c r="I3351" t="s">
        <v>7382</v>
      </c>
      <c r="J3351">
        <v>80</v>
      </c>
      <c r="K3351">
        <v>3</v>
      </c>
      <c r="M3351" t="s">
        <v>1757</v>
      </c>
      <c r="N3351" t="s">
        <v>1757</v>
      </c>
      <c r="O3351" t="s">
        <v>1756</v>
      </c>
      <c r="P3351" t="s">
        <v>1756</v>
      </c>
      <c r="Q3351" s="387">
        <v>240</v>
      </c>
      <c r="R3351">
        <v>31.200000000000003</v>
      </c>
      <c r="S3351">
        <v>271.2</v>
      </c>
      <c r="T3351" s="388">
        <v>44584</v>
      </c>
      <c r="U3351">
        <v>0</v>
      </c>
      <c r="V3351" t="s">
        <v>837</v>
      </c>
      <c r="W3351" s="388">
        <v>44615</v>
      </c>
      <c r="X3351">
        <v>177</v>
      </c>
      <c r="Y3351">
        <v>0</v>
      </c>
      <c r="Z3351">
        <v>0</v>
      </c>
      <c r="AA3351" t="s">
        <v>1758</v>
      </c>
      <c r="AB3351" t="s">
        <v>7329</v>
      </c>
      <c r="AD3351" t="s">
        <v>2045</v>
      </c>
      <c r="AE3351" t="s">
        <v>2046</v>
      </c>
      <c r="AI3351" t="s">
        <v>1761</v>
      </c>
      <c r="AL3351" t="s">
        <v>7404</v>
      </c>
      <c r="AM3351">
        <v>6</v>
      </c>
      <c r="AN3351" t="s">
        <v>7364</v>
      </c>
      <c r="AO3351" t="s">
        <v>7365</v>
      </c>
      <c r="AP3351">
        <v>0</v>
      </c>
      <c r="AQ3351" s="388">
        <v>44589</v>
      </c>
      <c r="AS3351" t="s">
        <v>2806</v>
      </c>
      <c r="AT3351" s="388">
        <v>44590</v>
      </c>
      <c r="AU3351" t="s">
        <v>1756</v>
      </c>
      <c r="AV3351" t="s">
        <v>1756</v>
      </c>
      <c r="AZ3351" t="s">
        <v>2807</v>
      </c>
      <c r="BA3351" t="s">
        <v>1767</v>
      </c>
      <c r="BB3351" t="s">
        <v>8686</v>
      </c>
      <c r="BC3351" t="s">
        <v>8687</v>
      </c>
      <c r="BD3351" t="s">
        <v>1756</v>
      </c>
      <c r="BE3351" t="s">
        <v>7333</v>
      </c>
      <c r="BF3351" t="s">
        <v>823</v>
      </c>
    </row>
    <row r="3352" spans="1:58">
      <c r="A3352" t="s">
        <v>829</v>
      </c>
      <c r="B3352">
        <v>6</v>
      </c>
      <c r="C3352">
        <v>0</v>
      </c>
      <c r="D3352">
        <v>11265</v>
      </c>
      <c r="E3352" t="s">
        <v>8679</v>
      </c>
      <c r="F3352">
        <v>53510611</v>
      </c>
      <c r="G3352" t="s">
        <v>2041</v>
      </c>
      <c r="H3352">
        <v>0</v>
      </c>
      <c r="I3352" t="s">
        <v>2073</v>
      </c>
      <c r="J3352">
        <v>243.75</v>
      </c>
      <c r="K3352">
        <v>1</v>
      </c>
      <c r="L3352" t="s">
        <v>1755</v>
      </c>
      <c r="M3352" t="s">
        <v>2074</v>
      </c>
      <c r="N3352" t="s">
        <v>1757</v>
      </c>
      <c r="O3352" t="s">
        <v>1756</v>
      </c>
      <c r="P3352" t="s">
        <v>1756</v>
      </c>
      <c r="Q3352" s="387">
        <v>243.75</v>
      </c>
      <c r="R3352">
        <v>31.6875</v>
      </c>
      <c r="S3352">
        <v>275.4375</v>
      </c>
      <c r="T3352" s="388">
        <v>44584</v>
      </c>
      <c r="U3352">
        <v>0</v>
      </c>
      <c r="V3352" t="s">
        <v>837</v>
      </c>
      <c r="W3352" s="388">
        <v>44615</v>
      </c>
      <c r="X3352">
        <v>177</v>
      </c>
      <c r="Y3352">
        <v>0</v>
      </c>
      <c r="Z3352">
        <v>0</v>
      </c>
      <c r="AA3352" t="s">
        <v>1758</v>
      </c>
      <c r="AB3352" t="s">
        <v>7329</v>
      </c>
      <c r="AD3352" t="s">
        <v>2045</v>
      </c>
      <c r="AE3352" t="s">
        <v>2046</v>
      </c>
      <c r="AI3352" t="s">
        <v>1761</v>
      </c>
      <c r="AL3352" t="s">
        <v>7404</v>
      </c>
      <c r="AM3352">
        <v>6</v>
      </c>
      <c r="AN3352" t="s">
        <v>7364</v>
      </c>
      <c r="AO3352" t="s">
        <v>7365</v>
      </c>
      <c r="AP3352">
        <v>0</v>
      </c>
      <c r="AQ3352" s="388">
        <v>44589</v>
      </c>
      <c r="AS3352" t="s">
        <v>2806</v>
      </c>
      <c r="AT3352" s="388">
        <v>44590</v>
      </c>
      <c r="AU3352" t="s">
        <v>1756</v>
      </c>
      <c r="AV3352" t="s">
        <v>1756</v>
      </c>
      <c r="AZ3352" t="s">
        <v>2807</v>
      </c>
      <c r="BA3352" t="s">
        <v>1767</v>
      </c>
      <c r="BB3352" t="s">
        <v>8688</v>
      </c>
      <c r="BC3352" t="s">
        <v>8689</v>
      </c>
      <c r="BD3352" t="s">
        <v>1756</v>
      </c>
      <c r="BE3352" t="s">
        <v>7333</v>
      </c>
      <c r="BF3352" t="s">
        <v>823</v>
      </c>
    </row>
    <row r="3353" spans="1:58">
      <c r="A3353" t="s">
        <v>829</v>
      </c>
      <c r="B3353">
        <v>6</v>
      </c>
      <c r="C3353">
        <v>0</v>
      </c>
      <c r="D3353">
        <v>11265</v>
      </c>
      <c r="E3353" t="s">
        <v>8679</v>
      </c>
      <c r="F3353">
        <v>53510611</v>
      </c>
      <c r="G3353" t="s">
        <v>2041</v>
      </c>
      <c r="H3353">
        <v>0</v>
      </c>
      <c r="I3353" t="s">
        <v>2073</v>
      </c>
      <c r="J3353">
        <v>243.75</v>
      </c>
      <c r="K3353">
        <v>1</v>
      </c>
      <c r="L3353" t="s">
        <v>1755</v>
      </c>
      <c r="M3353" t="s">
        <v>1757</v>
      </c>
      <c r="N3353" t="s">
        <v>1757</v>
      </c>
      <c r="O3353" t="s">
        <v>1756</v>
      </c>
      <c r="P3353" t="s">
        <v>1756</v>
      </c>
      <c r="Q3353" s="387">
        <v>243.75</v>
      </c>
      <c r="R3353">
        <v>31.6875</v>
      </c>
      <c r="S3353">
        <v>275.4375</v>
      </c>
      <c r="T3353" s="388">
        <v>44584</v>
      </c>
      <c r="U3353">
        <v>0</v>
      </c>
      <c r="V3353" t="s">
        <v>837</v>
      </c>
      <c r="W3353" s="388">
        <v>44615</v>
      </c>
      <c r="X3353">
        <v>177</v>
      </c>
      <c r="Y3353">
        <v>0</v>
      </c>
      <c r="Z3353">
        <v>0</v>
      </c>
      <c r="AA3353" t="s">
        <v>1758</v>
      </c>
      <c r="AB3353" t="s">
        <v>7329</v>
      </c>
      <c r="AD3353" t="s">
        <v>2045</v>
      </c>
      <c r="AE3353" t="s">
        <v>2046</v>
      </c>
      <c r="AI3353" t="s">
        <v>1761</v>
      </c>
      <c r="AL3353" t="s">
        <v>7404</v>
      </c>
      <c r="AM3353">
        <v>6</v>
      </c>
      <c r="AN3353" t="s">
        <v>7364</v>
      </c>
      <c r="AO3353" t="s">
        <v>7365</v>
      </c>
      <c r="AP3353">
        <v>0</v>
      </c>
      <c r="AQ3353" s="388">
        <v>44589</v>
      </c>
      <c r="AS3353" t="s">
        <v>2806</v>
      </c>
      <c r="AT3353" s="388">
        <v>44590</v>
      </c>
      <c r="AU3353" t="s">
        <v>1756</v>
      </c>
      <c r="AV3353" t="s">
        <v>1756</v>
      </c>
      <c r="AZ3353" t="s">
        <v>2807</v>
      </c>
      <c r="BA3353" t="s">
        <v>1767</v>
      </c>
      <c r="BB3353" t="s">
        <v>8688</v>
      </c>
      <c r="BC3353" t="s">
        <v>8689</v>
      </c>
      <c r="BD3353" t="s">
        <v>1756</v>
      </c>
      <c r="BE3353" t="s">
        <v>7333</v>
      </c>
      <c r="BF3353" t="s">
        <v>823</v>
      </c>
    </row>
    <row r="3354" spans="1:58">
      <c r="A3354" t="s">
        <v>829</v>
      </c>
      <c r="B3354">
        <v>6</v>
      </c>
      <c r="C3354">
        <v>0</v>
      </c>
      <c r="D3354">
        <v>11265</v>
      </c>
      <c r="E3354" t="s">
        <v>8679</v>
      </c>
      <c r="F3354">
        <v>53510611</v>
      </c>
      <c r="G3354" t="s">
        <v>2041</v>
      </c>
      <c r="H3354">
        <v>0</v>
      </c>
      <c r="I3354" t="s">
        <v>7531</v>
      </c>
      <c r="J3354">
        <v>126.98</v>
      </c>
      <c r="K3354">
        <v>10</v>
      </c>
      <c r="L3354" t="s">
        <v>2063</v>
      </c>
      <c r="M3354" t="s">
        <v>1757</v>
      </c>
      <c r="N3354" t="s">
        <v>1757</v>
      </c>
      <c r="O3354" t="s">
        <v>1756</v>
      </c>
      <c r="P3354" t="s">
        <v>1756</v>
      </c>
      <c r="Q3354" s="387">
        <v>1269.8</v>
      </c>
      <c r="R3354">
        <v>165.07400000000001</v>
      </c>
      <c r="S3354">
        <v>1434.8739999999998</v>
      </c>
      <c r="T3354" s="388">
        <v>44584</v>
      </c>
      <c r="U3354">
        <v>0</v>
      </c>
      <c r="V3354" t="s">
        <v>837</v>
      </c>
      <c r="W3354" s="388">
        <v>44615</v>
      </c>
      <c r="X3354">
        <v>177</v>
      </c>
      <c r="Y3354">
        <v>0</v>
      </c>
      <c r="Z3354">
        <v>0</v>
      </c>
      <c r="AA3354" t="s">
        <v>1758</v>
      </c>
      <c r="AB3354" t="s">
        <v>7329</v>
      </c>
      <c r="AD3354" t="s">
        <v>2045</v>
      </c>
      <c r="AE3354" t="s">
        <v>2046</v>
      </c>
      <c r="AI3354" t="s">
        <v>1761</v>
      </c>
      <c r="AL3354" t="s">
        <v>7404</v>
      </c>
      <c r="AM3354">
        <v>6</v>
      </c>
      <c r="AN3354" t="s">
        <v>7364</v>
      </c>
      <c r="AO3354" t="s">
        <v>7365</v>
      </c>
      <c r="AP3354">
        <v>0</v>
      </c>
      <c r="AQ3354" s="388">
        <v>44589</v>
      </c>
      <c r="AS3354" t="s">
        <v>2806</v>
      </c>
      <c r="AT3354" s="388">
        <v>44590</v>
      </c>
      <c r="AU3354" t="s">
        <v>1756</v>
      </c>
      <c r="AV3354" t="s">
        <v>1756</v>
      </c>
      <c r="AZ3354" t="s">
        <v>2807</v>
      </c>
      <c r="BA3354" t="s">
        <v>1767</v>
      </c>
      <c r="BB3354" t="s">
        <v>8690</v>
      </c>
      <c r="BC3354" t="s">
        <v>8691</v>
      </c>
      <c r="BD3354" t="s">
        <v>1756</v>
      </c>
      <c r="BE3354" t="s">
        <v>7333</v>
      </c>
      <c r="BF3354" t="s">
        <v>823</v>
      </c>
    </row>
    <row r="3355" spans="1:58">
      <c r="A3355" t="s">
        <v>829</v>
      </c>
      <c r="B3355">
        <v>6</v>
      </c>
      <c r="C3355">
        <v>0</v>
      </c>
      <c r="D3355">
        <v>11265</v>
      </c>
      <c r="E3355" t="s">
        <v>8679</v>
      </c>
      <c r="F3355">
        <v>53510611</v>
      </c>
      <c r="G3355" t="s">
        <v>2041</v>
      </c>
      <c r="H3355">
        <v>0</v>
      </c>
      <c r="I3355" t="s">
        <v>2247</v>
      </c>
      <c r="J3355">
        <v>131.47999999999999</v>
      </c>
      <c r="K3355">
        <v>10</v>
      </c>
      <c r="L3355" t="s">
        <v>2063</v>
      </c>
      <c r="M3355" t="s">
        <v>2248</v>
      </c>
      <c r="N3355" t="s">
        <v>1757</v>
      </c>
      <c r="O3355" t="s">
        <v>1756</v>
      </c>
      <c r="P3355" t="s">
        <v>1756</v>
      </c>
      <c r="Q3355" s="387">
        <v>1314.8</v>
      </c>
      <c r="R3355">
        <v>170.92400000000001</v>
      </c>
      <c r="S3355">
        <v>1485.7239999999997</v>
      </c>
      <c r="T3355" s="388">
        <v>44584</v>
      </c>
      <c r="U3355">
        <v>0</v>
      </c>
      <c r="V3355" t="s">
        <v>837</v>
      </c>
      <c r="W3355" s="388">
        <v>44615</v>
      </c>
      <c r="X3355">
        <v>177</v>
      </c>
      <c r="Y3355">
        <v>0</v>
      </c>
      <c r="Z3355">
        <v>0</v>
      </c>
      <c r="AA3355" t="s">
        <v>1758</v>
      </c>
      <c r="AB3355" t="s">
        <v>7329</v>
      </c>
      <c r="AD3355" t="s">
        <v>2045</v>
      </c>
      <c r="AE3355" t="s">
        <v>2046</v>
      </c>
      <c r="AI3355" t="s">
        <v>1761</v>
      </c>
      <c r="AL3355" t="s">
        <v>7404</v>
      </c>
      <c r="AM3355">
        <v>6</v>
      </c>
      <c r="AN3355" t="s">
        <v>7364</v>
      </c>
      <c r="AO3355" t="s">
        <v>7365</v>
      </c>
      <c r="AP3355">
        <v>0</v>
      </c>
      <c r="AQ3355" s="388">
        <v>44589</v>
      </c>
      <c r="AS3355" t="s">
        <v>2806</v>
      </c>
      <c r="AT3355" s="388">
        <v>44590</v>
      </c>
      <c r="AU3355" t="s">
        <v>1756</v>
      </c>
      <c r="AV3355" t="s">
        <v>1756</v>
      </c>
      <c r="AZ3355" t="s">
        <v>2807</v>
      </c>
      <c r="BA3355" t="s">
        <v>1767</v>
      </c>
      <c r="BB3355" t="s">
        <v>8692</v>
      </c>
      <c r="BC3355" t="s">
        <v>8693</v>
      </c>
      <c r="BD3355" t="s">
        <v>1756</v>
      </c>
      <c r="BE3355" t="s">
        <v>7333</v>
      </c>
      <c r="BF3355" t="s">
        <v>823</v>
      </c>
    </row>
    <row r="3356" spans="1:58">
      <c r="A3356" t="s">
        <v>829</v>
      </c>
      <c r="B3356">
        <v>6</v>
      </c>
      <c r="C3356">
        <v>0</v>
      </c>
      <c r="D3356">
        <v>11260</v>
      </c>
      <c r="E3356" t="s">
        <v>8694</v>
      </c>
      <c r="F3356">
        <v>53510611</v>
      </c>
      <c r="G3356" t="s">
        <v>2041</v>
      </c>
      <c r="H3356">
        <v>0</v>
      </c>
      <c r="I3356" t="s">
        <v>7482</v>
      </c>
      <c r="J3356">
        <v>70</v>
      </c>
      <c r="K3356">
        <v>2</v>
      </c>
      <c r="L3356" t="s">
        <v>1771</v>
      </c>
      <c r="M3356" t="s">
        <v>1756</v>
      </c>
      <c r="N3356" t="s">
        <v>1756</v>
      </c>
      <c r="O3356" t="s">
        <v>1757</v>
      </c>
      <c r="P3356" t="s">
        <v>1757</v>
      </c>
      <c r="Q3356" s="387">
        <v>140</v>
      </c>
      <c r="R3356">
        <v>18.2</v>
      </c>
      <c r="S3356">
        <v>158.19999999999999</v>
      </c>
      <c r="T3356" s="388">
        <v>44583</v>
      </c>
      <c r="U3356">
        <v>0</v>
      </c>
      <c r="V3356" t="s">
        <v>837</v>
      </c>
      <c r="W3356" s="388">
        <v>44615</v>
      </c>
      <c r="X3356">
        <v>177</v>
      </c>
      <c r="Y3356">
        <v>0</v>
      </c>
      <c r="Z3356">
        <v>0</v>
      </c>
      <c r="AA3356" t="s">
        <v>1758</v>
      </c>
      <c r="AB3356" t="s">
        <v>7329</v>
      </c>
      <c r="AD3356" t="s">
        <v>2045</v>
      </c>
      <c r="AE3356" t="s">
        <v>2046</v>
      </c>
      <c r="AI3356" t="s">
        <v>1761</v>
      </c>
      <c r="AL3356" t="s">
        <v>7379</v>
      </c>
      <c r="AM3356">
        <v>6</v>
      </c>
      <c r="AN3356" t="s">
        <v>2851</v>
      </c>
      <c r="AO3356" t="s">
        <v>2852</v>
      </c>
      <c r="AP3356">
        <v>0</v>
      </c>
      <c r="AQ3356" s="388">
        <v>44589</v>
      </c>
      <c r="AS3356" t="s">
        <v>2806</v>
      </c>
      <c r="AT3356" s="388">
        <v>44590</v>
      </c>
      <c r="AU3356" t="s">
        <v>1756</v>
      </c>
      <c r="AV3356" t="s">
        <v>1756</v>
      </c>
      <c r="AZ3356" t="s">
        <v>2807</v>
      </c>
      <c r="BA3356" t="s">
        <v>1767</v>
      </c>
      <c r="BB3356" t="s">
        <v>8695</v>
      </c>
      <c r="BC3356" t="s">
        <v>8696</v>
      </c>
      <c r="BD3356" t="s">
        <v>1756</v>
      </c>
      <c r="BE3356" t="s">
        <v>7333</v>
      </c>
      <c r="BF3356" t="s">
        <v>823</v>
      </c>
    </row>
    <row r="3357" spans="1:58">
      <c r="A3357" t="s">
        <v>829</v>
      </c>
      <c r="B3357">
        <v>6</v>
      </c>
      <c r="C3357">
        <v>0</v>
      </c>
      <c r="D3357">
        <v>11260</v>
      </c>
      <c r="E3357" t="s">
        <v>8694</v>
      </c>
      <c r="F3357">
        <v>53510611</v>
      </c>
      <c r="G3357" t="s">
        <v>2041</v>
      </c>
      <c r="H3357">
        <v>0</v>
      </c>
      <c r="I3357" t="s">
        <v>7382</v>
      </c>
      <c r="J3357">
        <v>80</v>
      </c>
      <c r="K3357">
        <v>2</v>
      </c>
      <c r="M3357" t="s">
        <v>1757</v>
      </c>
      <c r="N3357" t="s">
        <v>1757</v>
      </c>
      <c r="O3357" t="s">
        <v>1756</v>
      </c>
      <c r="P3357" t="s">
        <v>1756</v>
      </c>
      <c r="Q3357" s="387">
        <v>160</v>
      </c>
      <c r="R3357">
        <v>20.8</v>
      </c>
      <c r="S3357">
        <v>180.79999999999998</v>
      </c>
      <c r="T3357" s="388">
        <v>44583</v>
      </c>
      <c r="U3357">
        <v>0</v>
      </c>
      <c r="V3357" t="s">
        <v>837</v>
      </c>
      <c r="W3357" s="388">
        <v>44615</v>
      </c>
      <c r="X3357">
        <v>177</v>
      </c>
      <c r="Y3357">
        <v>0</v>
      </c>
      <c r="Z3357">
        <v>0</v>
      </c>
      <c r="AA3357" t="s">
        <v>1758</v>
      </c>
      <c r="AB3357" t="s">
        <v>7329</v>
      </c>
      <c r="AD3357" t="s">
        <v>2045</v>
      </c>
      <c r="AE3357" t="s">
        <v>2046</v>
      </c>
      <c r="AI3357" t="s">
        <v>1761</v>
      </c>
      <c r="AL3357" t="s">
        <v>7379</v>
      </c>
      <c r="AM3357">
        <v>6</v>
      </c>
      <c r="AN3357" t="s">
        <v>2851</v>
      </c>
      <c r="AO3357" t="s">
        <v>2852</v>
      </c>
      <c r="AP3357">
        <v>0</v>
      </c>
      <c r="AQ3357" s="388">
        <v>44589</v>
      </c>
      <c r="AS3357" t="s">
        <v>2806</v>
      </c>
      <c r="AT3357" s="388">
        <v>44590</v>
      </c>
      <c r="AU3357" t="s">
        <v>1756</v>
      </c>
      <c r="AV3357" t="s">
        <v>1756</v>
      </c>
      <c r="AZ3357" t="s">
        <v>2807</v>
      </c>
      <c r="BA3357" t="s">
        <v>1767</v>
      </c>
      <c r="BB3357" t="s">
        <v>8697</v>
      </c>
      <c r="BC3357" t="s">
        <v>8698</v>
      </c>
      <c r="BD3357" t="s">
        <v>1756</v>
      </c>
      <c r="BE3357" t="s">
        <v>7333</v>
      </c>
      <c r="BF3357" t="s">
        <v>823</v>
      </c>
    </row>
    <row r="3358" spans="1:58">
      <c r="A3358" t="s">
        <v>829</v>
      </c>
      <c r="B3358">
        <v>6</v>
      </c>
      <c r="C3358">
        <v>0</v>
      </c>
      <c r="D3358">
        <v>11259</v>
      </c>
      <c r="E3358" t="s">
        <v>8699</v>
      </c>
      <c r="F3358">
        <v>53510611</v>
      </c>
      <c r="G3358" t="s">
        <v>2041</v>
      </c>
      <c r="H3358">
        <v>0</v>
      </c>
      <c r="I3358" t="s">
        <v>7482</v>
      </c>
      <c r="J3358">
        <v>70</v>
      </c>
      <c r="K3358">
        <v>2</v>
      </c>
      <c r="L3358" t="s">
        <v>1771</v>
      </c>
      <c r="M3358" t="s">
        <v>1756</v>
      </c>
      <c r="N3358" t="s">
        <v>1756</v>
      </c>
      <c r="O3358" t="s">
        <v>1757</v>
      </c>
      <c r="P3358" t="s">
        <v>1757</v>
      </c>
      <c r="Q3358" s="387">
        <v>140</v>
      </c>
      <c r="R3358">
        <v>18.2</v>
      </c>
      <c r="S3358">
        <v>158.19999999999999</v>
      </c>
      <c r="T3358" s="388">
        <v>44583</v>
      </c>
      <c r="U3358">
        <v>0</v>
      </c>
      <c r="V3358" t="s">
        <v>837</v>
      </c>
      <c r="W3358" s="388">
        <v>44615</v>
      </c>
      <c r="X3358">
        <v>177</v>
      </c>
      <c r="Y3358">
        <v>0</v>
      </c>
      <c r="Z3358">
        <v>0</v>
      </c>
      <c r="AA3358" t="s">
        <v>1758</v>
      </c>
      <c r="AB3358" t="s">
        <v>7329</v>
      </c>
      <c r="AD3358" t="s">
        <v>2045</v>
      </c>
      <c r="AE3358" t="s">
        <v>2046</v>
      </c>
      <c r="AI3358" t="s">
        <v>1761</v>
      </c>
      <c r="AL3358" t="s">
        <v>7379</v>
      </c>
      <c r="AM3358">
        <v>6</v>
      </c>
      <c r="AN3358" t="s">
        <v>2920</v>
      </c>
      <c r="AO3358" t="s">
        <v>2921</v>
      </c>
      <c r="AP3358">
        <v>0</v>
      </c>
      <c r="AQ3358" s="388">
        <v>44589</v>
      </c>
      <c r="AS3358" t="s">
        <v>2806</v>
      </c>
      <c r="AT3358" s="388">
        <v>44590</v>
      </c>
      <c r="AU3358" t="s">
        <v>1756</v>
      </c>
      <c r="AV3358" t="s">
        <v>1756</v>
      </c>
      <c r="AZ3358" t="s">
        <v>2807</v>
      </c>
      <c r="BA3358" t="s">
        <v>1767</v>
      </c>
      <c r="BB3358" t="s">
        <v>8700</v>
      </c>
      <c r="BC3358" t="s">
        <v>8701</v>
      </c>
      <c r="BD3358" t="s">
        <v>1756</v>
      </c>
      <c r="BE3358" t="s">
        <v>7333</v>
      </c>
      <c r="BF3358" t="s">
        <v>823</v>
      </c>
    </row>
    <row r="3359" spans="1:58">
      <c r="A3359" t="s">
        <v>829</v>
      </c>
      <c r="B3359">
        <v>6</v>
      </c>
      <c r="C3359">
        <v>0</v>
      </c>
      <c r="D3359">
        <v>11259</v>
      </c>
      <c r="E3359" t="s">
        <v>8699</v>
      </c>
      <c r="F3359">
        <v>53510611</v>
      </c>
      <c r="G3359" t="s">
        <v>2041</v>
      </c>
      <c r="H3359">
        <v>0</v>
      </c>
      <c r="I3359" t="s">
        <v>7382</v>
      </c>
      <c r="J3359">
        <v>80</v>
      </c>
      <c r="K3359">
        <v>2</v>
      </c>
      <c r="M3359" t="s">
        <v>1757</v>
      </c>
      <c r="N3359" t="s">
        <v>1757</v>
      </c>
      <c r="O3359" t="s">
        <v>1756</v>
      </c>
      <c r="P3359" t="s">
        <v>1756</v>
      </c>
      <c r="Q3359" s="387">
        <v>160</v>
      </c>
      <c r="R3359">
        <v>20.8</v>
      </c>
      <c r="S3359">
        <v>180.79999999999998</v>
      </c>
      <c r="T3359" s="388">
        <v>44583</v>
      </c>
      <c r="U3359">
        <v>0</v>
      </c>
      <c r="V3359" t="s">
        <v>837</v>
      </c>
      <c r="W3359" s="388">
        <v>44615</v>
      </c>
      <c r="X3359">
        <v>177</v>
      </c>
      <c r="Y3359">
        <v>0</v>
      </c>
      <c r="Z3359">
        <v>0</v>
      </c>
      <c r="AA3359" t="s">
        <v>1758</v>
      </c>
      <c r="AB3359" t="s">
        <v>7329</v>
      </c>
      <c r="AD3359" t="s">
        <v>2045</v>
      </c>
      <c r="AE3359" t="s">
        <v>2046</v>
      </c>
      <c r="AI3359" t="s">
        <v>1761</v>
      </c>
      <c r="AL3359" t="s">
        <v>7379</v>
      </c>
      <c r="AM3359">
        <v>6</v>
      </c>
      <c r="AN3359" t="s">
        <v>2920</v>
      </c>
      <c r="AO3359" t="s">
        <v>2921</v>
      </c>
      <c r="AP3359">
        <v>0</v>
      </c>
      <c r="AQ3359" s="388">
        <v>44589</v>
      </c>
      <c r="AS3359" t="s">
        <v>2806</v>
      </c>
      <c r="AT3359" s="388">
        <v>44590</v>
      </c>
      <c r="AU3359" t="s">
        <v>1756</v>
      </c>
      <c r="AV3359" t="s">
        <v>1756</v>
      </c>
      <c r="AZ3359" t="s">
        <v>2807</v>
      </c>
      <c r="BA3359" t="s">
        <v>1767</v>
      </c>
      <c r="BB3359" t="s">
        <v>8702</v>
      </c>
      <c r="BC3359" t="s">
        <v>8703</v>
      </c>
      <c r="BD3359" t="s">
        <v>1756</v>
      </c>
      <c r="BE3359" t="s">
        <v>7333</v>
      </c>
      <c r="BF3359" t="s">
        <v>823</v>
      </c>
    </row>
    <row r="3360" spans="1:58">
      <c r="A3360" t="s">
        <v>829</v>
      </c>
      <c r="B3360">
        <v>6</v>
      </c>
      <c r="C3360">
        <v>0</v>
      </c>
      <c r="D3360">
        <v>11258</v>
      </c>
      <c r="E3360" t="s">
        <v>8704</v>
      </c>
      <c r="F3360">
        <v>53510611</v>
      </c>
      <c r="G3360" t="s">
        <v>2041</v>
      </c>
      <c r="H3360">
        <v>0</v>
      </c>
      <c r="I3360" t="s">
        <v>7482</v>
      </c>
      <c r="J3360">
        <v>70</v>
      </c>
      <c r="K3360">
        <v>2</v>
      </c>
      <c r="L3360" t="s">
        <v>1771</v>
      </c>
      <c r="M3360" t="s">
        <v>1756</v>
      </c>
      <c r="N3360" t="s">
        <v>1756</v>
      </c>
      <c r="O3360" t="s">
        <v>1757</v>
      </c>
      <c r="P3360" t="s">
        <v>1757</v>
      </c>
      <c r="Q3360" s="387">
        <v>140</v>
      </c>
      <c r="R3360">
        <v>18.2</v>
      </c>
      <c r="S3360">
        <v>158.19999999999999</v>
      </c>
      <c r="T3360" s="388">
        <v>44583</v>
      </c>
      <c r="U3360">
        <v>0</v>
      </c>
      <c r="V3360" t="s">
        <v>837</v>
      </c>
      <c r="W3360" s="388">
        <v>44615</v>
      </c>
      <c r="X3360">
        <v>177</v>
      </c>
      <c r="Y3360">
        <v>0</v>
      </c>
      <c r="Z3360">
        <v>0</v>
      </c>
      <c r="AA3360" t="s">
        <v>1758</v>
      </c>
      <c r="AB3360" t="s">
        <v>7329</v>
      </c>
      <c r="AD3360" t="s">
        <v>2045</v>
      </c>
      <c r="AE3360" t="s">
        <v>2046</v>
      </c>
      <c r="AI3360" t="s">
        <v>1761</v>
      </c>
      <c r="AL3360" t="s">
        <v>7379</v>
      </c>
      <c r="AM3360">
        <v>6</v>
      </c>
      <c r="AN3360" t="s">
        <v>3184</v>
      </c>
      <c r="AO3360" t="s">
        <v>3185</v>
      </c>
      <c r="AP3360">
        <v>0</v>
      </c>
      <c r="AQ3360" s="388">
        <v>44589</v>
      </c>
      <c r="AS3360" t="s">
        <v>2806</v>
      </c>
      <c r="AT3360" s="388">
        <v>44590</v>
      </c>
      <c r="AU3360" t="s">
        <v>1756</v>
      </c>
      <c r="AV3360" t="s">
        <v>1756</v>
      </c>
      <c r="AZ3360" t="s">
        <v>2807</v>
      </c>
      <c r="BA3360" t="s">
        <v>1767</v>
      </c>
      <c r="BB3360" t="s">
        <v>8705</v>
      </c>
      <c r="BC3360" t="s">
        <v>8706</v>
      </c>
      <c r="BD3360" t="s">
        <v>1756</v>
      </c>
      <c r="BE3360" t="s">
        <v>7333</v>
      </c>
      <c r="BF3360" t="s">
        <v>823</v>
      </c>
    </row>
    <row r="3361" spans="1:58">
      <c r="A3361" t="s">
        <v>829</v>
      </c>
      <c r="B3361">
        <v>6</v>
      </c>
      <c r="C3361">
        <v>0</v>
      </c>
      <c r="D3361">
        <v>11258</v>
      </c>
      <c r="E3361" t="s">
        <v>8704</v>
      </c>
      <c r="F3361">
        <v>53510611</v>
      </c>
      <c r="G3361" t="s">
        <v>2041</v>
      </c>
      <c r="H3361">
        <v>0</v>
      </c>
      <c r="I3361" t="s">
        <v>2056</v>
      </c>
      <c r="J3361">
        <v>210</v>
      </c>
      <c r="K3361">
        <v>1</v>
      </c>
      <c r="L3361" t="s">
        <v>1755</v>
      </c>
      <c r="M3361" t="s">
        <v>1756</v>
      </c>
      <c r="N3361" t="s">
        <v>1756</v>
      </c>
      <c r="P3361" t="s">
        <v>1757</v>
      </c>
      <c r="Q3361" s="387">
        <v>210</v>
      </c>
      <c r="R3361">
        <v>27.3</v>
      </c>
      <c r="S3361">
        <v>237.29999999999998</v>
      </c>
      <c r="T3361" s="388">
        <v>44583</v>
      </c>
      <c r="U3361">
        <v>0</v>
      </c>
      <c r="V3361" t="s">
        <v>837</v>
      </c>
      <c r="W3361" s="388">
        <v>44615</v>
      </c>
      <c r="X3361">
        <v>177</v>
      </c>
      <c r="Y3361">
        <v>0</v>
      </c>
      <c r="Z3361">
        <v>0</v>
      </c>
      <c r="AA3361" t="s">
        <v>1758</v>
      </c>
      <c r="AB3361" t="s">
        <v>7329</v>
      </c>
      <c r="AD3361" t="s">
        <v>2045</v>
      </c>
      <c r="AE3361" t="s">
        <v>2046</v>
      </c>
      <c r="AI3361" t="s">
        <v>1761</v>
      </c>
      <c r="AL3361" t="s">
        <v>7379</v>
      </c>
      <c r="AM3361">
        <v>6</v>
      </c>
      <c r="AN3361" t="s">
        <v>3184</v>
      </c>
      <c r="AO3361" t="s">
        <v>3185</v>
      </c>
      <c r="AP3361">
        <v>0</v>
      </c>
      <c r="AQ3361" s="388">
        <v>44589</v>
      </c>
      <c r="AS3361" t="s">
        <v>2806</v>
      </c>
      <c r="AT3361" s="388">
        <v>44590</v>
      </c>
      <c r="AU3361" t="s">
        <v>1756</v>
      </c>
      <c r="AV3361" t="s">
        <v>1756</v>
      </c>
      <c r="AZ3361" t="s">
        <v>2807</v>
      </c>
      <c r="BA3361" t="s">
        <v>1767</v>
      </c>
      <c r="BB3361" t="s">
        <v>8707</v>
      </c>
      <c r="BC3361" t="s">
        <v>8708</v>
      </c>
      <c r="BD3361" t="s">
        <v>1756</v>
      </c>
      <c r="BE3361" t="s">
        <v>7333</v>
      </c>
      <c r="BF3361" t="s">
        <v>823</v>
      </c>
    </row>
    <row r="3362" spans="1:58">
      <c r="A3362" t="s">
        <v>829</v>
      </c>
      <c r="B3362">
        <v>6</v>
      </c>
      <c r="C3362">
        <v>0</v>
      </c>
      <c r="D3362">
        <v>11258</v>
      </c>
      <c r="E3362" t="s">
        <v>8704</v>
      </c>
      <c r="F3362">
        <v>53510611</v>
      </c>
      <c r="G3362" t="s">
        <v>2041</v>
      </c>
      <c r="H3362">
        <v>0</v>
      </c>
      <c r="I3362" t="s">
        <v>7382</v>
      </c>
      <c r="J3362">
        <v>80</v>
      </c>
      <c r="K3362">
        <v>2</v>
      </c>
      <c r="M3362" t="s">
        <v>1757</v>
      </c>
      <c r="N3362" t="s">
        <v>1757</v>
      </c>
      <c r="O3362" t="s">
        <v>1756</v>
      </c>
      <c r="P3362" t="s">
        <v>1756</v>
      </c>
      <c r="Q3362" s="387">
        <v>160</v>
      </c>
      <c r="R3362">
        <v>20.8</v>
      </c>
      <c r="S3362">
        <v>180.79999999999998</v>
      </c>
      <c r="T3362" s="388">
        <v>44583</v>
      </c>
      <c r="U3362">
        <v>0</v>
      </c>
      <c r="V3362" t="s">
        <v>837</v>
      </c>
      <c r="W3362" s="388">
        <v>44615</v>
      </c>
      <c r="X3362">
        <v>177</v>
      </c>
      <c r="Y3362">
        <v>0</v>
      </c>
      <c r="Z3362">
        <v>0</v>
      </c>
      <c r="AA3362" t="s">
        <v>1758</v>
      </c>
      <c r="AB3362" t="s">
        <v>7329</v>
      </c>
      <c r="AD3362" t="s">
        <v>2045</v>
      </c>
      <c r="AE3362" t="s">
        <v>2046</v>
      </c>
      <c r="AI3362" t="s">
        <v>1761</v>
      </c>
      <c r="AL3362" t="s">
        <v>7379</v>
      </c>
      <c r="AM3362">
        <v>6</v>
      </c>
      <c r="AN3362" t="s">
        <v>3184</v>
      </c>
      <c r="AO3362" t="s">
        <v>3185</v>
      </c>
      <c r="AP3362">
        <v>0</v>
      </c>
      <c r="AQ3362" s="388">
        <v>44589</v>
      </c>
      <c r="AS3362" t="s">
        <v>2806</v>
      </c>
      <c r="AT3362" s="388">
        <v>44590</v>
      </c>
      <c r="AU3362" t="s">
        <v>1756</v>
      </c>
      <c r="AV3362" t="s">
        <v>1756</v>
      </c>
      <c r="AZ3362" t="s">
        <v>2807</v>
      </c>
      <c r="BA3362" t="s">
        <v>1767</v>
      </c>
      <c r="BB3362" t="s">
        <v>8709</v>
      </c>
      <c r="BC3362" t="s">
        <v>8710</v>
      </c>
      <c r="BD3362" t="s">
        <v>1756</v>
      </c>
      <c r="BE3362" t="s">
        <v>7333</v>
      </c>
      <c r="BF3362" t="s">
        <v>823</v>
      </c>
    </row>
    <row r="3363" spans="1:58">
      <c r="A3363" t="s">
        <v>829</v>
      </c>
      <c r="B3363">
        <v>6</v>
      </c>
      <c r="C3363">
        <v>0</v>
      </c>
      <c r="D3363">
        <v>11257</v>
      </c>
      <c r="E3363" t="s">
        <v>8711</v>
      </c>
      <c r="F3363">
        <v>53510611</v>
      </c>
      <c r="G3363" t="s">
        <v>2041</v>
      </c>
      <c r="H3363">
        <v>0</v>
      </c>
      <c r="I3363" t="s">
        <v>2052</v>
      </c>
      <c r="J3363">
        <v>75</v>
      </c>
      <c r="K3363">
        <v>7</v>
      </c>
      <c r="L3363" t="s">
        <v>1771</v>
      </c>
      <c r="M3363" t="s">
        <v>1756</v>
      </c>
      <c r="N3363" t="s">
        <v>1756</v>
      </c>
      <c r="O3363" t="s">
        <v>1757</v>
      </c>
      <c r="P3363" t="s">
        <v>1757</v>
      </c>
      <c r="Q3363" s="387">
        <v>525</v>
      </c>
      <c r="R3363">
        <v>68.25</v>
      </c>
      <c r="S3363">
        <v>593.25</v>
      </c>
      <c r="T3363" s="388">
        <v>44583</v>
      </c>
      <c r="U3363">
        <v>0</v>
      </c>
      <c r="V3363" t="s">
        <v>837</v>
      </c>
      <c r="W3363" s="388">
        <v>44615</v>
      </c>
      <c r="X3363">
        <v>177</v>
      </c>
      <c r="Y3363">
        <v>0</v>
      </c>
      <c r="Z3363">
        <v>0</v>
      </c>
      <c r="AA3363" t="s">
        <v>1758</v>
      </c>
      <c r="AB3363" t="s">
        <v>7329</v>
      </c>
      <c r="AD3363" t="s">
        <v>2045</v>
      </c>
      <c r="AE3363" t="s">
        <v>2046</v>
      </c>
      <c r="AI3363" t="s">
        <v>1761</v>
      </c>
      <c r="AL3363" t="s">
        <v>7379</v>
      </c>
      <c r="AM3363">
        <v>6</v>
      </c>
      <c r="AN3363" t="s">
        <v>1833</v>
      </c>
      <c r="AO3363" t="s">
        <v>1834</v>
      </c>
      <c r="AP3363">
        <v>0</v>
      </c>
      <c r="AQ3363" s="388">
        <v>44589</v>
      </c>
      <c r="AS3363" t="s">
        <v>2806</v>
      </c>
      <c r="AT3363" s="388">
        <v>44590</v>
      </c>
      <c r="AU3363" t="s">
        <v>1756</v>
      </c>
      <c r="AV3363" t="s">
        <v>1756</v>
      </c>
      <c r="AZ3363" t="s">
        <v>2807</v>
      </c>
      <c r="BA3363" t="s">
        <v>1767</v>
      </c>
      <c r="BB3363" t="s">
        <v>8712</v>
      </c>
      <c r="BC3363" t="s">
        <v>8713</v>
      </c>
      <c r="BD3363" t="s">
        <v>1756</v>
      </c>
      <c r="BE3363" t="s">
        <v>7333</v>
      </c>
      <c r="BF3363" t="s">
        <v>823</v>
      </c>
    </row>
    <row r="3364" spans="1:58">
      <c r="A3364" t="s">
        <v>829</v>
      </c>
      <c r="B3364">
        <v>6</v>
      </c>
      <c r="C3364">
        <v>0</v>
      </c>
      <c r="D3364">
        <v>11257</v>
      </c>
      <c r="E3364" t="s">
        <v>8711</v>
      </c>
      <c r="F3364">
        <v>53510611</v>
      </c>
      <c r="G3364" t="s">
        <v>2041</v>
      </c>
      <c r="H3364">
        <v>0</v>
      </c>
      <c r="I3364" t="s">
        <v>2056</v>
      </c>
      <c r="J3364">
        <v>210</v>
      </c>
      <c r="K3364">
        <v>1</v>
      </c>
      <c r="L3364" t="s">
        <v>1755</v>
      </c>
      <c r="M3364" t="s">
        <v>1756</v>
      </c>
      <c r="N3364" t="s">
        <v>1756</v>
      </c>
      <c r="O3364" t="s">
        <v>1757</v>
      </c>
      <c r="P3364" t="s">
        <v>1757</v>
      </c>
      <c r="Q3364" s="387">
        <v>210</v>
      </c>
      <c r="R3364">
        <v>27.3</v>
      </c>
      <c r="S3364">
        <v>237.29999999999998</v>
      </c>
      <c r="T3364" s="388">
        <v>44583</v>
      </c>
      <c r="U3364">
        <v>0</v>
      </c>
      <c r="V3364" t="s">
        <v>837</v>
      </c>
      <c r="W3364" s="388">
        <v>44615</v>
      </c>
      <c r="X3364">
        <v>177</v>
      </c>
      <c r="Y3364">
        <v>0</v>
      </c>
      <c r="Z3364">
        <v>0</v>
      </c>
      <c r="AA3364" t="s">
        <v>1758</v>
      </c>
      <c r="AB3364" t="s">
        <v>7329</v>
      </c>
      <c r="AD3364" t="s">
        <v>2045</v>
      </c>
      <c r="AE3364" t="s">
        <v>2046</v>
      </c>
      <c r="AI3364" t="s">
        <v>1761</v>
      </c>
      <c r="AL3364" t="s">
        <v>7379</v>
      </c>
      <c r="AM3364">
        <v>6</v>
      </c>
      <c r="AN3364" t="s">
        <v>1833</v>
      </c>
      <c r="AO3364" t="s">
        <v>1834</v>
      </c>
      <c r="AP3364">
        <v>0</v>
      </c>
      <c r="AQ3364" s="388">
        <v>44589</v>
      </c>
      <c r="AS3364" t="s">
        <v>2806</v>
      </c>
      <c r="AT3364" s="388">
        <v>44590</v>
      </c>
      <c r="AU3364" t="s">
        <v>1756</v>
      </c>
      <c r="AV3364" t="s">
        <v>1756</v>
      </c>
      <c r="AZ3364" t="s">
        <v>2807</v>
      </c>
      <c r="BA3364" t="s">
        <v>1767</v>
      </c>
      <c r="BB3364" t="s">
        <v>8714</v>
      </c>
      <c r="BC3364" t="s">
        <v>8715</v>
      </c>
      <c r="BD3364" t="s">
        <v>1756</v>
      </c>
      <c r="BE3364" t="s">
        <v>7333</v>
      </c>
      <c r="BF3364" t="s">
        <v>823</v>
      </c>
    </row>
    <row r="3365" spans="1:58">
      <c r="A3365" t="s">
        <v>829</v>
      </c>
      <c r="B3365">
        <v>6</v>
      </c>
      <c r="C3365">
        <v>0</v>
      </c>
      <c r="D3365">
        <v>11257</v>
      </c>
      <c r="E3365" t="s">
        <v>8711</v>
      </c>
      <c r="F3365">
        <v>53510611</v>
      </c>
      <c r="G3365" t="s">
        <v>2041</v>
      </c>
      <c r="H3365">
        <v>0</v>
      </c>
      <c r="I3365" t="s">
        <v>2073</v>
      </c>
      <c r="J3365">
        <v>243.75</v>
      </c>
      <c r="K3365">
        <v>1</v>
      </c>
      <c r="L3365" t="s">
        <v>1755</v>
      </c>
      <c r="M3365" t="s">
        <v>1757</v>
      </c>
      <c r="N3365" t="s">
        <v>1757</v>
      </c>
      <c r="O3365" t="s">
        <v>1756</v>
      </c>
      <c r="P3365" t="s">
        <v>1756</v>
      </c>
      <c r="Q3365" s="387">
        <v>243.75</v>
      </c>
      <c r="R3365">
        <v>31.6875</v>
      </c>
      <c r="S3365">
        <v>275.4375</v>
      </c>
      <c r="T3365" s="388">
        <v>44583</v>
      </c>
      <c r="U3365">
        <v>0</v>
      </c>
      <c r="V3365" t="s">
        <v>837</v>
      </c>
      <c r="W3365" s="388">
        <v>44615</v>
      </c>
      <c r="X3365">
        <v>177</v>
      </c>
      <c r="Y3365">
        <v>0</v>
      </c>
      <c r="Z3365">
        <v>0</v>
      </c>
      <c r="AA3365" t="s">
        <v>1758</v>
      </c>
      <c r="AB3365" t="s">
        <v>7329</v>
      </c>
      <c r="AD3365" t="s">
        <v>2045</v>
      </c>
      <c r="AE3365" t="s">
        <v>2046</v>
      </c>
      <c r="AI3365" t="s">
        <v>1761</v>
      </c>
      <c r="AL3365" t="s">
        <v>7379</v>
      </c>
      <c r="AM3365">
        <v>6</v>
      </c>
      <c r="AN3365" t="s">
        <v>1833</v>
      </c>
      <c r="AO3365" t="s">
        <v>1834</v>
      </c>
      <c r="AP3365">
        <v>0</v>
      </c>
      <c r="AQ3365" s="388">
        <v>44589</v>
      </c>
      <c r="AS3365" t="s">
        <v>2806</v>
      </c>
      <c r="AT3365" s="388">
        <v>44590</v>
      </c>
      <c r="AU3365" t="s">
        <v>1756</v>
      </c>
      <c r="AV3365" t="s">
        <v>1756</v>
      </c>
      <c r="AZ3365" t="s">
        <v>2807</v>
      </c>
      <c r="BA3365" t="s">
        <v>1767</v>
      </c>
      <c r="BB3365" t="s">
        <v>8716</v>
      </c>
      <c r="BC3365" t="s">
        <v>8717</v>
      </c>
      <c r="BD3365" t="s">
        <v>1756</v>
      </c>
      <c r="BE3365" t="s">
        <v>7333</v>
      </c>
      <c r="BF3365" t="s">
        <v>823</v>
      </c>
    </row>
    <row r="3366" spans="1:58">
      <c r="A3366" t="s">
        <v>829</v>
      </c>
      <c r="B3366">
        <v>6</v>
      </c>
      <c r="C3366">
        <v>0</v>
      </c>
      <c r="D3366">
        <v>11257</v>
      </c>
      <c r="E3366" t="s">
        <v>8711</v>
      </c>
      <c r="F3366">
        <v>53510611</v>
      </c>
      <c r="G3366" t="s">
        <v>2041</v>
      </c>
      <c r="H3366">
        <v>0</v>
      </c>
      <c r="I3366" t="s">
        <v>2247</v>
      </c>
      <c r="J3366">
        <v>131.47999999999999</v>
      </c>
      <c r="K3366">
        <v>5</v>
      </c>
      <c r="L3366" t="s">
        <v>2063</v>
      </c>
      <c r="M3366" t="s">
        <v>1757</v>
      </c>
      <c r="N3366" t="s">
        <v>1757</v>
      </c>
      <c r="O3366" t="s">
        <v>1756</v>
      </c>
      <c r="P3366" t="s">
        <v>1756</v>
      </c>
      <c r="Q3366" s="387">
        <v>657.4</v>
      </c>
      <c r="R3366">
        <v>85.462000000000003</v>
      </c>
      <c r="S3366">
        <v>742.86199999999985</v>
      </c>
      <c r="T3366" s="388">
        <v>44583</v>
      </c>
      <c r="U3366">
        <v>0</v>
      </c>
      <c r="V3366" t="s">
        <v>837</v>
      </c>
      <c r="W3366" s="388">
        <v>44615</v>
      </c>
      <c r="X3366">
        <v>177</v>
      </c>
      <c r="Y3366">
        <v>0</v>
      </c>
      <c r="Z3366">
        <v>0</v>
      </c>
      <c r="AA3366" t="s">
        <v>1758</v>
      </c>
      <c r="AB3366" t="s">
        <v>7329</v>
      </c>
      <c r="AD3366" t="s">
        <v>2045</v>
      </c>
      <c r="AE3366" t="s">
        <v>2046</v>
      </c>
      <c r="AI3366" t="s">
        <v>1761</v>
      </c>
      <c r="AL3366" t="s">
        <v>7379</v>
      </c>
      <c r="AM3366">
        <v>6</v>
      </c>
      <c r="AN3366" t="s">
        <v>1833</v>
      </c>
      <c r="AO3366" t="s">
        <v>1834</v>
      </c>
      <c r="AP3366">
        <v>0</v>
      </c>
      <c r="AQ3366" s="388">
        <v>44589</v>
      </c>
      <c r="AS3366" t="s">
        <v>2806</v>
      </c>
      <c r="AT3366" s="388">
        <v>44590</v>
      </c>
      <c r="AU3366" t="s">
        <v>1756</v>
      </c>
      <c r="AV3366" t="s">
        <v>1756</v>
      </c>
      <c r="AZ3366" t="s">
        <v>2807</v>
      </c>
      <c r="BA3366" t="s">
        <v>1767</v>
      </c>
      <c r="BB3366" t="s">
        <v>8718</v>
      </c>
      <c r="BC3366" t="s">
        <v>8719</v>
      </c>
      <c r="BD3366" t="s">
        <v>1756</v>
      </c>
      <c r="BE3366" t="s">
        <v>7333</v>
      </c>
      <c r="BF3366" t="s">
        <v>823</v>
      </c>
    </row>
    <row r="3367" spans="1:58">
      <c r="A3367" t="s">
        <v>829</v>
      </c>
      <c r="B3367">
        <v>6</v>
      </c>
      <c r="C3367">
        <v>0</v>
      </c>
      <c r="D3367">
        <v>11256</v>
      </c>
      <c r="E3367" t="s">
        <v>8720</v>
      </c>
      <c r="F3367">
        <v>53510611</v>
      </c>
      <c r="G3367" t="s">
        <v>2041</v>
      </c>
      <c r="H3367">
        <v>0</v>
      </c>
      <c r="I3367" t="s">
        <v>2052</v>
      </c>
      <c r="J3367">
        <v>75</v>
      </c>
      <c r="K3367">
        <v>12</v>
      </c>
      <c r="L3367" t="s">
        <v>1771</v>
      </c>
      <c r="M3367" t="s">
        <v>1756</v>
      </c>
      <c r="N3367" t="s">
        <v>1756</v>
      </c>
      <c r="O3367" t="s">
        <v>1757</v>
      </c>
      <c r="P3367" t="s">
        <v>1757</v>
      </c>
      <c r="Q3367" s="387">
        <v>900</v>
      </c>
      <c r="R3367">
        <v>117</v>
      </c>
      <c r="S3367">
        <v>1016.9999999999999</v>
      </c>
      <c r="T3367" s="388">
        <v>44583</v>
      </c>
      <c r="U3367">
        <v>0</v>
      </c>
      <c r="V3367" t="s">
        <v>837</v>
      </c>
      <c r="W3367" s="388">
        <v>44615</v>
      </c>
      <c r="X3367">
        <v>177</v>
      </c>
      <c r="Y3367">
        <v>0</v>
      </c>
      <c r="Z3367">
        <v>0</v>
      </c>
      <c r="AA3367" t="s">
        <v>1758</v>
      </c>
      <c r="AB3367" t="s">
        <v>7329</v>
      </c>
      <c r="AD3367" t="s">
        <v>2045</v>
      </c>
      <c r="AE3367" t="s">
        <v>2046</v>
      </c>
      <c r="AI3367" t="s">
        <v>1761</v>
      </c>
      <c r="AL3367" t="s">
        <v>7404</v>
      </c>
      <c r="AM3367">
        <v>6</v>
      </c>
      <c r="AN3367" t="s">
        <v>7364</v>
      </c>
      <c r="AO3367" t="s">
        <v>7365</v>
      </c>
      <c r="AP3367">
        <v>0</v>
      </c>
      <c r="AQ3367" s="388">
        <v>44589</v>
      </c>
      <c r="AS3367" t="s">
        <v>2806</v>
      </c>
      <c r="AT3367" s="388">
        <v>44590</v>
      </c>
      <c r="AU3367" t="s">
        <v>1756</v>
      </c>
      <c r="AV3367" t="s">
        <v>1756</v>
      </c>
      <c r="AZ3367" t="s">
        <v>2807</v>
      </c>
      <c r="BA3367" t="s">
        <v>1767</v>
      </c>
      <c r="BB3367" t="s">
        <v>8721</v>
      </c>
      <c r="BC3367" t="s">
        <v>8722</v>
      </c>
      <c r="BD3367" t="s">
        <v>1756</v>
      </c>
      <c r="BE3367" t="s">
        <v>7333</v>
      </c>
      <c r="BF3367" t="s">
        <v>823</v>
      </c>
    </row>
    <row r="3368" spans="1:58">
      <c r="A3368" t="s">
        <v>829</v>
      </c>
      <c r="B3368">
        <v>6</v>
      </c>
      <c r="C3368">
        <v>0</v>
      </c>
      <c r="D3368">
        <v>11256</v>
      </c>
      <c r="E3368" t="s">
        <v>8720</v>
      </c>
      <c r="F3368">
        <v>53510611</v>
      </c>
      <c r="G3368" t="s">
        <v>2041</v>
      </c>
      <c r="H3368">
        <v>0</v>
      </c>
      <c r="I3368" t="s">
        <v>2056</v>
      </c>
      <c r="J3368">
        <v>210</v>
      </c>
      <c r="K3368">
        <v>1</v>
      </c>
      <c r="L3368" t="s">
        <v>1755</v>
      </c>
      <c r="M3368" t="s">
        <v>1756</v>
      </c>
      <c r="N3368" t="s">
        <v>1756</v>
      </c>
      <c r="O3368" t="s">
        <v>1757</v>
      </c>
      <c r="P3368" t="s">
        <v>1757</v>
      </c>
      <c r="Q3368" s="387">
        <v>210</v>
      </c>
      <c r="R3368">
        <v>27.3</v>
      </c>
      <c r="S3368">
        <v>237.29999999999998</v>
      </c>
      <c r="T3368" s="388">
        <v>44583</v>
      </c>
      <c r="U3368">
        <v>0</v>
      </c>
      <c r="V3368" t="s">
        <v>837</v>
      </c>
      <c r="W3368" s="388">
        <v>44615</v>
      </c>
      <c r="X3368">
        <v>177</v>
      </c>
      <c r="Y3368">
        <v>0</v>
      </c>
      <c r="Z3368">
        <v>0</v>
      </c>
      <c r="AA3368" t="s">
        <v>1758</v>
      </c>
      <c r="AB3368" t="s">
        <v>7329</v>
      </c>
      <c r="AD3368" t="s">
        <v>2045</v>
      </c>
      <c r="AE3368" t="s">
        <v>2046</v>
      </c>
      <c r="AI3368" t="s">
        <v>1761</v>
      </c>
      <c r="AL3368" t="s">
        <v>7404</v>
      </c>
      <c r="AM3368">
        <v>6</v>
      </c>
      <c r="AN3368" t="s">
        <v>7364</v>
      </c>
      <c r="AO3368" t="s">
        <v>7365</v>
      </c>
      <c r="AP3368">
        <v>0</v>
      </c>
      <c r="AQ3368" s="388">
        <v>44589</v>
      </c>
      <c r="AS3368" t="s">
        <v>2806</v>
      </c>
      <c r="AT3368" s="388">
        <v>44590</v>
      </c>
      <c r="AU3368" t="s">
        <v>1756</v>
      </c>
      <c r="AV3368" t="s">
        <v>1756</v>
      </c>
      <c r="AZ3368" t="s">
        <v>2807</v>
      </c>
      <c r="BA3368" t="s">
        <v>1767</v>
      </c>
      <c r="BB3368" t="s">
        <v>8723</v>
      </c>
      <c r="BC3368" t="s">
        <v>8724</v>
      </c>
      <c r="BD3368" t="s">
        <v>1756</v>
      </c>
      <c r="BE3368" t="s">
        <v>7333</v>
      </c>
      <c r="BF3368" t="s">
        <v>823</v>
      </c>
    </row>
    <row r="3369" spans="1:58">
      <c r="A3369" t="s">
        <v>829</v>
      </c>
      <c r="B3369">
        <v>6</v>
      </c>
      <c r="C3369">
        <v>0</v>
      </c>
      <c r="D3369">
        <v>11256</v>
      </c>
      <c r="E3369" t="s">
        <v>8720</v>
      </c>
      <c r="F3369">
        <v>53510611</v>
      </c>
      <c r="G3369" t="s">
        <v>2041</v>
      </c>
      <c r="H3369">
        <v>0</v>
      </c>
      <c r="I3369" t="s">
        <v>2073</v>
      </c>
      <c r="J3369">
        <v>243.75</v>
      </c>
      <c r="K3369">
        <v>1</v>
      </c>
      <c r="L3369" t="s">
        <v>1755</v>
      </c>
      <c r="M3369" t="s">
        <v>1757</v>
      </c>
      <c r="N3369" t="s">
        <v>1757</v>
      </c>
      <c r="O3369" t="s">
        <v>1756</v>
      </c>
      <c r="P3369" t="s">
        <v>1756</v>
      </c>
      <c r="Q3369" s="387">
        <v>243.75</v>
      </c>
      <c r="R3369">
        <v>31.6875</v>
      </c>
      <c r="S3369">
        <v>275.4375</v>
      </c>
      <c r="T3369" s="388">
        <v>44583</v>
      </c>
      <c r="U3369">
        <v>0</v>
      </c>
      <c r="V3369" t="s">
        <v>837</v>
      </c>
      <c r="W3369" s="388">
        <v>44615</v>
      </c>
      <c r="X3369">
        <v>177</v>
      </c>
      <c r="Y3369">
        <v>0</v>
      </c>
      <c r="Z3369">
        <v>0</v>
      </c>
      <c r="AA3369" t="s">
        <v>1758</v>
      </c>
      <c r="AB3369" t="s">
        <v>7329</v>
      </c>
      <c r="AD3369" t="s">
        <v>2045</v>
      </c>
      <c r="AE3369" t="s">
        <v>2046</v>
      </c>
      <c r="AI3369" t="s">
        <v>1761</v>
      </c>
      <c r="AL3369" t="s">
        <v>7404</v>
      </c>
      <c r="AM3369">
        <v>6</v>
      </c>
      <c r="AN3369" t="s">
        <v>7364</v>
      </c>
      <c r="AO3369" t="s">
        <v>7365</v>
      </c>
      <c r="AP3369">
        <v>0</v>
      </c>
      <c r="AQ3369" s="388">
        <v>44589</v>
      </c>
      <c r="AS3369" t="s">
        <v>2806</v>
      </c>
      <c r="AT3369" s="388">
        <v>44590</v>
      </c>
      <c r="AU3369" t="s">
        <v>1756</v>
      </c>
      <c r="AV3369" t="s">
        <v>1756</v>
      </c>
      <c r="AZ3369" t="s">
        <v>2807</v>
      </c>
      <c r="BA3369" t="s">
        <v>1767</v>
      </c>
      <c r="BB3369" t="s">
        <v>8725</v>
      </c>
      <c r="BC3369" t="s">
        <v>8726</v>
      </c>
      <c r="BD3369" t="s">
        <v>1756</v>
      </c>
      <c r="BE3369" t="s">
        <v>7333</v>
      </c>
      <c r="BF3369" t="s">
        <v>823</v>
      </c>
    </row>
    <row r="3370" spans="1:58">
      <c r="A3370" t="s">
        <v>829</v>
      </c>
      <c r="B3370">
        <v>6</v>
      </c>
      <c r="C3370">
        <v>0</v>
      </c>
      <c r="D3370">
        <v>11256</v>
      </c>
      <c r="E3370" t="s">
        <v>8720</v>
      </c>
      <c r="F3370">
        <v>53510611</v>
      </c>
      <c r="G3370" t="s">
        <v>2041</v>
      </c>
      <c r="H3370">
        <v>0</v>
      </c>
      <c r="I3370" t="s">
        <v>7531</v>
      </c>
      <c r="J3370">
        <v>126.98</v>
      </c>
      <c r="K3370">
        <v>9</v>
      </c>
      <c r="L3370" t="s">
        <v>2063</v>
      </c>
      <c r="M3370" t="s">
        <v>1757</v>
      </c>
      <c r="N3370" t="s">
        <v>1757</v>
      </c>
      <c r="O3370" t="s">
        <v>1756</v>
      </c>
      <c r="P3370" t="s">
        <v>1756</v>
      </c>
      <c r="Q3370" s="387">
        <v>1142.82</v>
      </c>
      <c r="R3370">
        <v>148.56659999999999</v>
      </c>
      <c r="S3370">
        <v>1291.3865999999998</v>
      </c>
      <c r="T3370" s="388">
        <v>44583</v>
      </c>
      <c r="U3370">
        <v>0</v>
      </c>
      <c r="V3370" t="s">
        <v>837</v>
      </c>
      <c r="W3370" s="388">
        <v>44615</v>
      </c>
      <c r="X3370">
        <v>177</v>
      </c>
      <c r="Y3370">
        <v>0</v>
      </c>
      <c r="Z3370">
        <v>0</v>
      </c>
      <c r="AA3370" t="s">
        <v>1758</v>
      </c>
      <c r="AB3370" t="s">
        <v>7329</v>
      </c>
      <c r="AD3370" t="s">
        <v>2045</v>
      </c>
      <c r="AE3370" t="s">
        <v>2046</v>
      </c>
      <c r="AI3370" t="s">
        <v>1761</v>
      </c>
      <c r="AL3370" t="s">
        <v>7404</v>
      </c>
      <c r="AM3370">
        <v>6</v>
      </c>
      <c r="AN3370" t="s">
        <v>7364</v>
      </c>
      <c r="AO3370" t="s">
        <v>7365</v>
      </c>
      <c r="AP3370">
        <v>0</v>
      </c>
      <c r="AQ3370" s="388">
        <v>44589</v>
      </c>
      <c r="AS3370" t="s">
        <v>2806</v>
      </c>
      <c r="AT3370" s="388">
        <v>44590</v>
      </c>
      <c r="AU3370" t="s">
        <v>1756</v>
      </c>
      <c r="AV3370" t="s">
        <v>1756</v>
      </c>
      <c r="AZ3370" t="s">
        <v>2807</v>
      </c>
      <c r="BA3370" t="s">
        <v>1767</v>
      </c>
      <c r="BB3370" t="s">
        <v>8727</v>
      </c>
      <c r="BC3370" t="s">
        <v>8728</v>
      </c>
      <c r="BD3370" t="s">
        <v>1756</v>
      </c>
      <c r="BE3370" t="s">
        <v>7333</v>
      </c>
      <c r="BF3370" t="s">
        <v>823</v>
      </c>
    </row>
    <row r="3371" spans="1:58">
      <c r="A3371" t="s">
        <v>829</v>
      </c>
      <c r="B3371">
        <v>6</v>
      </c>
      <c r="C3371">
        <v>0</v>
      </c>
      <c r="D3371">
        <v>11261</v>
      </c>
      <c r="E3371" t="s">
        <v>8729</v>
      </c>
      <c r="F3371">
        <v>53510611</v>
      </c>
      <c r="G3371" t="s">
        <v>2041</v>
      </c>
      <c r="H3371">
        <v>0</v>
      </c>
      <c r="I3371" t="s">
        <v>7482</v>
      </c>
      <c r="J3371">
        <v>70</v>
      </c>
      <c r="K3371">
        <v>3</v>
      </c>
      <c r="L3371" t="s">
        <v>1771</v>
      </c>
      <c r="M3371" t="s">
        <v>1756</v>
      </c>
      <c r="N3371" t="s">
        <v>1756</v>
      </c>
      <c r="O3371" t="s">
        <v>1757</v>
      </c>
      <c r="P3371" t="s">
        <v>1757</v>
      </c>
      <c r="Q3371" s="387">
        <v>210</v>
      </c>
      <c r="R3371">
        <v>27.3</v>
      </c>
      <c r="S3371">
        <v>237.29999999999998</v>
      </c>
      <c r="T3371" s="388">
        <v>44583</v>
      </c>
      <c r="U3371">
        <v>0</v>
      </c>
      <c r="V3371" t="s">
        <v>837</v>
      </c>
      <c r="W3371" s="388">
        <v>44615</v>
      </c>
      <c r="X3371">
        <v>177</v>
      </c>
      <c r="Y3371">
        <v>0</v>
      </c>
      <c r="Z3371">
        <v>0</v>
      </c>
      <c r="AA3371" t="s">
        <v>1758</v>
      </c>
      <c r="AB3371" t="s">
        <v>7329</v>
      </c>
      <c r="AD3371" t="s">
        <v>2045</v>
      </c>
      <c r="AE3371" t="s">
        <v>2046</v>
      </c>
      <c r="AI3371" t="s">
        <v>1761</v>
      </c>
      <c r="AL3371" t="s">
        <v>7379</v>
      </c>
      <c r="AM3371">
        <v>6</v>
      </c>
      <c r="AN3371" t="s">
        <v>8291</v>
      </c>
      <c r="AO3371" t="s">
        <v>8292</v>
      </c>
      <c r="AP3371">
        <v>0</v>
      </c>
      <c r="AQ3371" s="388">
        <v>44589</v>
      </c>
      <c r="AS3371" t="s">
        <v>2806</v>
      </c>
      <c r="AT3371" s="388">
        <v>44590</v>
      </c>
      <c r="AU3371" t="s">
        <v>1756</v>
      </c>
      <c r="AV3371" t="s">
        <v>1756</v>
      </c>
      <c r="AZ3371" t="s">
        <v>2807</v>
      </c>
      <c r="BA3371" t="s">
        <v>1767</v>
      </c>
      <c r="BB3371" t="s">
        <v>8730</v>
      </c>
      <c r="BC3371" t="s">
        <v>8731</v>
      </c>
      <c r="BD3371" t="s">
        <v>1756</v>
      </c>
      <c r="BE3371" t="s">
        <v>7333</v>
      </c>
      <c r="BF3371" t="s">
        <v>823</v>
      </c>
    </row>
    <row r="3372" spans="1:58">
      <c r="A3372" t="s">
        <v>829</v>
      </c>
      <c r="B3372">
        <v>6</v>
      </c>
      <c r="C3372">
        <v>0</v>
      </c>
      <c r="D3372">
        <v>11261</v>
      </c>
      <c r="E3372" t="s">
        <v>8729</v>
      </c>
      <c r="F3372">
        <v>53510611</v>
      </c>
      <c r="G3372" t="s">
        <v>2041</v>
      </c>
      <c r="H3372">
        <v>0</v>
      </c>
      <c r="I3372" t="s">
        <v>7382</v>
      </c>
      <c r="J3372">
        <v>80</v>
      </c>
      <c r="K3372">
        <v>3</v>
      </c>
      <c r="M3372" t="s">
        <v>1757</v>
      </c>
      <c r="N3372" t="s">
        <v>1757</v>
      </c>
      <c r="O3372" t="s">
        <v>1756</v>
      </c>
      <c r="P3372" t="s">
        <v>1756</v>
      </c>
      <c r="Q3372" s="387">
        <v>240</v>
      </c>
      <c r="R3372">
        <v>31.200000000000003</v>
      </c>
      <c r="S3372">
        <v>271.2</v>
      </c>
      <c r="T3372" s="388">
        <v>44583</v>
      </c>
      <c r="U3372">
        <v>0</v>
      </c>
      <c r="V3372" t="s">
        <v>837</v>
      </c>
      <c r="W3372" s="388">
        <v>44615</v>
      </c>
      <c r="X3372">
        <v>177</v>
      </c>
      <c r="Y3372">
        <v>0</v>
      </c>
      <c r="Z3372">
        <v>0</v>
      </c>
      <c r="AA3372" t="s">
        <v>1758</v>
      </c>
      <c r="AB3372" t="s">
        <v>7329</v>
      </c>
      <c r="AD3372" t="s">
        <v>2045</v>
      </c>
      <c r="AE3372" t="s">
        <v>2046</v>
      </c>
      <c r="AI3372" t="s">
        <v>1761</v>
      </c>
      <c r="AL3372" t="s">
        <v>7379</v>
      </c>
      <c r="AM3372">
        <v>6</v>
      </c>
      <c r="AN3372" t="s">
        <v>8291</v>
      </c>
      <c r="AO3372" t="s">
        <v>8292</v>
      </c>
      <c r="AP3372">
        <v>0</v>
      </c>
      <c r="AQ3372" s="388">
        <v>44589</v>
      </c>
      <c r="AS3372" t="s">
        <v>2806</v>
      </c>
      <c r="AT3372" s="388">
        <v>44590</v>
      </c>
      <c r="AU3372" t="s">
        <v>1756</v>
      </c>
      <c r="AV3372" t="s">
        <v>1756</v>
      </c>
      <c r="AZ3372" t="s">
        <v>2807</v>
      </c>
      <c r="BA3372" t="s">
        <v>1767</v>
      </c>
      <c r="BB3372" t="s">
        <v>8732</v>
      </c>
      <c r="BC3372" t="s">
        <v>8733</v>
      </c>
      <c r="BD3372" t="s">
        <v>1756</v>
      </c>
      <c r="BE3372" t="s">
        <v>7333</v>
      </c>
      <c r="BF3372" t="s">
        <v>823</v>
      </c>
    </row>
    <row r="3373" spans="1:58">
      <c r="A3373" t="s">
        <v>829</v>
      </c>
      <c r="B3373">
        <v>6</v>
      </c>
      <c r="C3373">
        <v>0</v>
      </c>
      <c r="D3373">
        <v>11252</v>
      </c>
      <c r="E3373" t="s">
        <v>8734</v>
      </c>
      <c r="F3373">
        <v>53510611</v>
      </c>
      <c r="G3373" t="s">
        <v>2041</v>
      </c>
      <c r="H3373">
        <v>0</v>
      </c>
      <c r="I3373" t="s">
        <v>7482</v>
      </c>
      <c r="J3373">
        <v>70</v>
      </c>
      <c r="K3373">
        <v>4</v>
      </c>
      <c r="L3373" t="s">
        <v>1771</v>
      </c>
      <c r="M3373" t="s">
        <v>1756</v>
      </c>
      <c r="N3373" t="s">
        <v>1756</v>
      </c>
      <c r="O3373" t="s">
        <v>1757</v>
      </c>
      <c r="P3373" t="s">
        <v>1757</v>
      </c>
      <c r="Q3373" s="387">
        <v>280</v>
      </c>
      <c r="R3373">
        <v>36.4</v>
      </c>
      <c r="S3373">
        <v>316.39999999999998</v>
      </c>
      <c r="T3373" s="388">
        <v>44582</v>
      </c>
      <c r="U3373">
        <v>0</v>
      </c>
      <c r="V3373" t="s">
        <v>837</v>
      </c>
      <c r="W3373" s="388">
        <v>44615</v>
      </c>
      <c r="X3373">
        <v>177</v>
      </c>
      <c r="Y3373">
        <v>0</v>
      </c>
      <c r="Z3373">
        <v>0</v>
      </c>
      <c r="AA3373" t="s">
        <v>1758</v>
      </c>
      <c r="AB3373" t="s">
        <v>7329</v>
      </c>
      <c r="AD3373" t="s">
        <v>2045</v>
      </c>
      <c r="AE3373" t="s">
        <v>2046</v>
      </c>
      <c r="AI3373" t="s">
        <v>1761</v>
      </c>
      <c r="AL3373" t="s">
        <v>7379</v>
      </c>
      <c r="AM3373">
        <v>6</v>
      </c>
      <c r="AN3373" t="s">
        <v>3239</v>
      </c>
      <c r="AO3373" t="s">
        <v>3240</v>
      </c>
      <c r="AP3373">
        <v>0</v>
      </c>
      <c r="AQ3373" s="388">
        <v>44589</v>
      </c>
      <c r="AS3373" t="s">
        <v>2806</v>
      </c>
      <c r="AT3373" s="388">
        <v>44590</v>
      </c>
      <c r="AU3373" t="s">
        <v>1756</v>
      </c>
      <c r="AV3373" t="s">
        <v>1756</v>
      </c>
      <c r="AZ3373" t="s">
        <v>2807</v>
      </c>
      <c r="BA3373" t="s">
        <v>1767</v>
      </c>
      <c r="BB3373" t="s">
        <v>8735</v>
      </c>
      <c r="BC3373" t="s">
        <v>8736</v>
      </c>
      <c r="BD3373" t="s">
        <v>1756</v>
      </c>
      <c r="BE3373" t="s">
        <v>7333</v>
      </c>
      <c r="BF3373" t="s">
        <v>823</v>
      </c>
    </row>
    <row r="3374" spans="1:58">
      <c r="A3374" t="s">
        <v>829</v>
      </c>
      <c r="B3374">
        <v>6</v>
      </c>
      <c r="C3374">
        <v>0</v>
      </c>
      <c r="D3374">
        <v>11252</v>
      </c>
      <c r="E3374" t="s">
        <v>8734</v>
      </c>
      <c r="F3374">
        <v>53510611</v>
      </c>
      <c r="G3374" t="s">
        <v>2041</v>
      </c>
      <c r="H3374">
        <v>0</v>
      </c>
      <c r="I3374" t="s">
        <v>7382</v>
      </c>
      <c r="J3374">
        <v>80</v>
      </c>
      <c r="K3374">
        <v>4</v>
      </c>
      <c r="M3374" t="s">
        <v>1757</v>
      </c>
      <c r="N3374" t="s">
        <v>1757</v>
      </c>
      <c r="O3374" t="s">
        <v>1756</v>
      </c>
      <c r="P3374" t="s">
        <v>1756</v>
      </c>
      <c r="Q3374" s="387">
        <v>320</v>
      </c>
      <c r="R3374">
        <v>41.6</v>
      </c>
      <c r="S3374">
        <v>361.59999999999997</v>
      </c>
      <c r="T3374" s="388">
        <v>44582</v>
      </c>
      <c r="U3374">
        <v>0</v>
      </c>
      <c r="V3374" t="s">
        <v>837</v>
      </c>
      <c r="W3374" s="388">
        <v>44615</v>
      </c>
      <c r="X3374">
        <v>177</v>
      </c>
      <c r="Y3374">
        <v>0</v>
      </c>
      <c r="Z3374">
        <v>0</v>
      </c>
      <c r="AA3374" t="s">
        <v>1758</v>
      </c>
      <c r="AB3374" t="s">
        <v>7329</v>
      </c>
      <c r="AD3374" t="s">
        <v>2045</v>
      </c>
      <c r="AE3374" t="s">
        <v>2046</v>
      </c>
      <c r="AI3374" t="s">
        <v>1761</v>
      </c>
      <c r="AL3374" t="s">
        <v>7379</v>
      </c>
      <c r="AM3374">
        <v>6</v>
      </c>
      <c r="AN3374" t="s">
        <v>3239</v>
      </c>
      <c r="AO3374" t="s">
        <v>3240</v>
      </c>
      <c r="AP3374">
        <v>0</v>
      </c>
      <c r="AQ3374" s="388">
        <v>44589</v>
      </c>
      <c r="AS3374" t="s">
        <v>2806</v>
      </c>
      <c r="AT3374" s="388">
        <v>44590</v>
      </c>
      <c r="AU3374" t="s">
        <v>1756</v>
      </c>
      <c r="AV3374" t="s">
        <v>1756</v>
      </c>
      <c r="AZ3374" t="s">
        <v>2807</v>
      </c>
      <c r="BA3374" t="s">
        <v>1767</v>
      </c>
      <c r="BB3374" t="s">
        <v>8737</v>
      </c>
      <c r="BC3374" t="s">
        <v>8738</v>
      </c>
      <c r="BD3374" t="s">
        <v>1756</v>
      </c>
      <c r="BE3374" t="s">
        <v>7333</v>
      </c>
      <c r="BF3374" t="s">
        <v>823</v>
      </c>
    </row>
    <row r="3375" spans="1:58">
      <c r="A3375" t="s">
        <v>829</v>
      </c>
      <c r="B3375">
        <v>6</v>
      </c>
      <c r="C3375">
        <v>0</v>
      </c>
      <c r="D3375">
        <v>11251</v>
      </c>
      <c r="E3375" t="s">
        <v>8739</v>
      </c>
      <c r="F3375">
        <v>53510611</v>
      </c>
      <c r="G3375" t="s">
        <v>2041</v>
      </c>
      <c r="H3375">
        <v>0</v>
      </c>
      <c r="I3375" t="s">
        <v>7482</v>
      </c>
      <c r="J3375">
        <v>70</v>
      </c>
      <c r="K3375">
        <v>4</v>
      </c>
      <c r="L3375" t="s">
        <v>1771</v>
      </c>
      <c r="M3375" t="s">
        <v>1756</v>
      </c>
      <c r="N3375" t="s">
        <v>1756</v>
      </c>
      <c r="O3375" t="s">
        <v>1757</v>
      </c>
      <c r="P3375" t="s">
        <v>1757</v>
      </c>
      <c r="Q3375" s="387">
        <v>280</v>
      </c>
      <c r="R3375">
        <v>36.4</v>
      </c>
      <c r="S3375">
        <v>316.39999999999998</v>
      </c>
      <c r="T3375" s="388">
        <v>44582</v>
      </c>
      <c r="U3375">
        <v>0</v>
      </c>
      <c r="V3375" t="s">
        <v>837</v>
      </c>
      <c r="W3375" s="388">
        <v>44615</v>
      </c>
      <c r="X3375">
        <v>177</v>
      </c>
      <c r="Y3375">
        <v>0</v>
      </c>
      <c r="Z3375">
        <v>0</v>
      </c>
      <c r="AA3375" t="s">
        <v>1758</v>
      </c>
      <c r="AB3375" t="s">
        <v>7329</v>
      </c>
      <c r="AD3375" t="s">
        <v>2045</v>
      </c>
      <c r="AE3375" t="s">
        <v>2046</v>
      </c>
      <c r="AI3375" t="s">
        <v>1761</v>
      </c>
      <c r="AL3375" t="s">
        <v>7404</v>
      </c>
      <c r="AM3375">
        <v>6</v>
      </c>
      <c r="AN3375" t="s">
        <v>7364</v>
      </c>
      <c r="AO3375" t="s">
        <v>7365</v>
      </c>
      <c r="AP3375">
        <v>0</v>
      </c>
      <c r="AQ3375" s="388">
        <v>44589</v>
      </c>
      <c r="AS3375" t="s">
        <v>2806</v>
      </c>
      <c r="AT3375" s="388">
        <v>44590</v>
      </c>
      <c r="AU3375" t="s">
        <v>1756</v>
      </c>
      <c r="AV3375" t="s">
        <v>1756</v>
      </c>
      <c r="AZ3375" t="s">
        <v>2807</v>
      </c>
      <c r="BA3375" t="s">
        <v>1767</v>
      </c>
      <c r="BB3375" t="s">
        <v>8740</v>
      </c>
      <c r="BC3375" t="s">
        <v>8741</v>
      </c>
      <c r="BD3375" t="s">
        <v>1756</v>
      </c>
      <c r="BE3375" t="s">
        <v>7333</v>
      </c>
      <c r="BF3375" t="s">
        <v>823</v>
      </c>
    </row>
    <row r="3376" spans="1:58">
      <c r="A3376" t="s">
        <v>829</v>
      </c>
      <c r="B3376">
        <v>6</v>
      </c>
      <c r="C3376">
        <v>0</v>
      </c>
      <c r="D3376">
        <v>11251</v>
      </c>
      <c r="E3376" t="s">
        <v>8739</v>
      </c>
      <c r="F3376">
        <v>53510611</v>
      </c>
      <c r="G3376" t="s">
        <v>2041</v>
      </c>
      <c r="H3376">
        <v>0</v>
      </c>
      <c r="I3376" t="s">
        <v>2052</v>
      </c>
      <c r="J3376">
        <v>75</v>
      </c>
      <c r="K3376">
        <v>11</v>
      </c>
      <c r="L3376" t="s">
        <v>1771</v>
      </c>
      <c r="M3376" t="s">
        <v>1756</v>
      </c>
      <c r="N3376" t="s">
        <v>1756</v>
      </c>
      <c r="O3376" t="s">
        <v>1757</v>
      </c>
      <c r="P3376" t="s">
        <v>1757</v>
      </c>
      <c r="Q3376" s="387">
        <v>825</v>
      </c>
      <c r="R3376">
        <v>107.25</v>
      </c>
      <c r="S3376">
        <v>932.24999999999989</v>
      </c>
      <c r="T3376" s="388">
        <v>44582</v>
      </c>
      <c r="U3376">
        <v>0</v>
      </c>
      <c r="V3376" t="s">
        <v>837</v>
      </c>
      <c r="W3376" s="388">
        <v>44615</v>
      </c>
      <c r="X3376">
        <v>177</v>
      </c>
      <c r="Y3376">
        <v>0</v>
      </c>
      <c r="Z3376">
        <v>0</v>
      </c>
      <c r="AA3376" t="s">
        <v>1758</v>
      </c>
      <c r="AB3376" t="s">
        <v>7329</v>
      </c>
      <c r="AD3376" t="s">
        <v>2045</v>
      </c>
      <c r="AE3376" t="s">
        <v>2046</v>
      </c>
      <c r="AI3376" t="s">
        <v>1761</v>
      </c>
      <c r="AL3376" t="s">
        <v>7404</v>
      </c>
      <c r="AM3376">
        <v>6</v>
      </c>
      <c r="AN3376" t="s">
        <v>7364</v>
      </c>
      <c r="AO3376" t="s">
        <v>7365</v>
      </c>
      <c r="AP3376">
        <v>0</v>
      </c>
      <c r="AQ3376" s="388">
        <v>44589</v>
      </c>
      <c r="AS3376" t="s">
        <v>2806</v>
      </c>
      <c r="AT3376" s="388">
        <v>44590</v>
      </c>
      <c r="AU3376" t="s">
        <v>1756</v>
      </c>
      <c r="AV3376" t="s">
        <v>1756</v>
      </c>
      <c r="AZ3376" t="s">
        <v>2807</v>
      </c>
      <c r="BA3376" t="s">
        <v>1767</v>
      </c>
      <c r="BB3376" t="s">
        <v>8742</v>
      </c>
      <c r="BC3376" t="s">
        <v>8743</v>
      </c>
      <c r="BD3376" t="s">
        <v>1756</v>
      </c>
      <c r="BE3376" t="s">
        <v>7333</v>
      </c>
      <c r="BF3376" t="s">
        <v>823</v>
      </c>
    </row>
    <row r="3377" spans="1:58">
      <c r="A3377" t="s">
        <v>829</v>
      </c>
      <c r="B3377">
        <v>6</v>
      </c>
      <c r="C3377">
        <v>0</v>
      </c>
      <c r="D3377">
        <v>11251</v>
      </c>
      <c r="E3377" t="s">
        <v>8739</v>
      </c>
      <c r="F3377">
        <v>53510611</v>
      </c>
      <c r="G3377" t="s">
        <v>2041</v>
      </c>
      <c r="H3377">
        <v>0</v>
      </c>
      <c r="I3377" t="s">
        <v>2056</v>
      </c>
      <c r="J3377">
        <v>210</v>
      </c>
      <c r="K3377">
        <v>1</v>
      </c>
      <c r="L3377" t="s">
        <v>1755</v>
      </c>
      <c r="M3377" t="s">
        <v>1756</v>
      </c>
      <c r="N3377" t="s">
        <v>1756</v>
      </c>
      <c r="O3377" t="s">
        <v>1757</v>
      </c>
      <c r="P3377" t="s">
        <v>1757</v>
      </c>
      <c r="Q3377" s="387">
        <v>210</v>
      </c>
      <c r="R3377">
        <v>27.3</v>
      </c>
      <c r="S3377">
        <v>237.29999999999998</v>
      </c>
      <c r="T3377" s="388">
        <v>44582</v>
      </c>
      <c r="U3377">
        <v>0</v>
      </c>
      <c r="V3377" t="s">
        <v>837</v>
      </c>
      <c r="W3377" s="388">
        <v>44615</v>
      </c>
      <c r="X3377">
        <v>177</v>
      </c>
      <c r="Y3377">
        <v>0</v>
      </c>
      <c r="Z3377">
        <v>0</v>
      </c>
      <c r="AA3377" t="s">
        <v>1758</v>
      </c>
      <c r="AB3377" t="s">
        <v>7329</v>
      </c>
      <c r="AD3377" t="s">
        <v>2045</v>
      </c>
      <c r="AE3377" t="s">
        <v>2046</v>
      </c>
      <c r="AI3377" t="s">
        <v>1761</v>
      </c>
      <c r="AL3377" t="s">
        <v>7404</v>
      </c>
      <c r="AM3377">
        <v>6</v>
      </c>
      <c r="AN3377" t="s">
        <v>7364</v>
      </c>
      <c r="AO3377" t="s">
        <v>7365</v>
      </c>
      <c r="AP3377">
        <v>0</v>
      </c>
      <c r="AQ3377" s="388">
        <v>44589</v>
      </c>
      <c r="AS3377" t="s">
        <v>2806</v>
      </c>
      <c r="AT3377" s="388">
        <v>44590</v>
      </c>
      <c r="AU3377" t="s">
        <v>1756</v>
      </c>
      <c r="AV3377" t="s">
        <v>1756</v>
      </c>
      <c r="AZ3377" t="s">
        <v>2807</v>
      </c>
      <c r="BA3377" t="s">
        <v>1767</v>
      </c>
      <c r="BB3377" t="s">
        <v>8744</v>
      </c>
      <c r="BC3377" t="s">
        <v>8745</v>
      </c>
      <c r="BD3377" t="s">
        <v>1756</v>
      </c>
      <c r="BE3377" t="s">
        <v>7333</v>
      </c>
      <c r="BF3377" t="s">
        <v>823</v>
      </c>
    </row>
    <row r="3378" spans="1:58">
      <c r="A3378" t="s">
        <v>829</v>
      </c>
      <c r="B3378">
        <v>6</v>
      </c>
      <c r="C3378">
        <v>0</v>
      </c>
      <c r="D3378">
        <v>11251</v>
      </c>
      <c r="E3378" t="s">
        <v>8739</v>
      </c>
      <c r="F3378">
        <v>53510611</v>
      </c>
      <c r="G3378" t="s">
        <v>2041</v>
      </c>
      <c r="H3378">
        <v>0</v>
      </c>
      <c r="I3378" t="s">
        <v>7382</v>
      </c>
      <c r="J3378">
        <v>80</v>
      </c>
      <c r="K3378">
        <v>4</v>
      </c>
      <c r="M3378" t="s">
        <v>1757</v>
      </c>
      <c r="N3378" t="s">
        <v>1757</v>
      </c>
      <c r="O3378" t="s">
        <v>1756</v>
      </c>
      <c r="P3378" t="s">
        <v>1756</v>
      </c>
      <c r="Q3378" s="387">
        <v>320</v>
      </c>
      <c r="R3378">
        <v>41.6</v>
      </c>
      <c r="S3378">
        <v>361.59999999999997</v>
      </c>
      <c r="T3378" s="388">
        <v>44582</v>
      </c>
      <c r="U3378">
        <v>0</v>
      </c>
      <c r="V3378" t="s">
        <v>837</v>
      </c>
      <c r="W3378" s="388">
        <v>44615</v>
      </c>
      <c r="X3378">
        <v>177</v>
      </c>
      <c r="Y3378">
        <v>0</v>
      </c>
      <c r="Z3378">
        <v>0</v>
      </c>
      <c r="AA3378" t="s">
        <v>1758</v>
      </c>
      <c r="AB3378" t="s">
        <v>7329</v>
      </c>
      <c r="AD3378" t="s">
        <v>2045</v>
      </c>
      <c r="AE3378" t="s">
        <v>2046</v>
      </c>
      <c r="AI3378" t="s">
        <v>1761</v>
      </c>
      <c r="AL3378" t="s">
        <v>7404</v>
      </c>
      <c r="AM3378">
        <v>6</v>
      </c>
      <c r="AN3378" t="s">
        <v>7364</v>
      </c>
      <c r="AO3378" t="s">
        <v>7365</v>
      </c>
      <c r="AP3378">
        <v>0</v>
      </c>
      <c r="AQ3378" s="388">
        <v>44589</v>
      </c>
      <c r="AS3378" t="s">
        <v>2806</v>
      </c>
      <c r="AT3378" s="388">
        <v>44590</v>
      </c>
      <c r="AU3378" t="s">
        <v>1756</v>
      </c>
      <c r="AV3378" t="s">
        <v>1756</v>
      </c>
      <c r="AZ3378" t="s">
        <v>2807</v>
      </c>
      <c r="BA3378" t="s">
        <v>1767</v>
      </c>
      <c r="BB3378" t="s">
        <v>8746</v>
      </c>
      <c r="BC3378" t="s">
        <v>8747</v>
      </c>
      <c r="BD3378" t="s">
        <v>1756</v>
      </c>
      <c r="BE3378" t="s">
        <v>7333</v>
      </c>
      <c r="BF3378" t="s">
        <v>823</v>
      </c>
    </row>
    <row r="3379" spans="1:58">
      <c r="A3379" t="s">
        <v>829</v>
      </c>
      <c r="B3379">
        <v>6</v>
      </c>
      <c r="C3379">
        <v>0</v>
      </c>
      <c r="D3379">
        <v>11251</v>
      </c>
      <c r="E3379" t="s">
        <v>8739</v>
      </c>
      <c r="F3379">
        <v>53510611</v>
      </c>
      <c r="G3379" t="s">
        <v>2041</v>
      </c>
      <c r="H3379">
        <v>0</v>
      </c>
      <c r="I3379" t="s">
        <v>2073</v>
      </c>
      <c r="J3379">
        <v>243.75</v>
      </c>
      <c r="K3379">
        <v>1</v>
      </c>
      <c r="L3379" t="s">
        <v>1755</v>
      </c>
      <c r="M3379" t="s">
        <v>1757</v>
      </c>
      <c r="N3379" t="s">
        <v>1757</v>
      </c>
      <c r="O3379" t="s">
        <v>1756</v>
      </c>
      <c r="P3379" t="s">
        <v>1756</v>
      </c>
      <c r="Q3379" s="387">
        <v>243.75</v>
      </c>
      <c r="R3379">
        <v>31.6875</v>
      </c>
      <c r="S3379">
        <v>275.4375</v>
      </c>
      <c r="T3379" s="388">
        <v>44582</v>
      </c>
      <c r="U3379">
        <v>0</v>
      </c>
      <c r="V3379" t="s">
        <v>837</v>
      </c>
      <c r="W3379" s="388">
        <v>44615</v>
      </c>
      <c r="X3379">
        <v>177</v>
      </c>
      <c r="Y3379">
        <v>0</v>
      </c>
      <c r="Z3379">
        <v>0</v>
      </c>
      <c r="AA3379" t="s">
        <v>1758</v>
      </c>
      <c r="AB3379" t="s">
        <v>7329</v>
      </c>
      <c r="AD3379" t="s">
        <v>2045</v>
      </c>
      <c r="AE3379" t="s">
        <v>2046</v>
      </c>
      <c r="AI3379" t="s">
        <v>1761</v>
      </c>
      <c r="AL3379" t="s">
        <v>7404</v>
      </c>
      <c r="AM3379">
        <v>6</v>
      </c>
      <c r="AN3379" t="s">
        <v>7364</v>
      </c>
      <c r="AO3379" t="s">
        <v>7365</v>
      </c>
      <c r="AP3379">
        <v>0</v>
      </c>
      <c r="AQ3379" s="388">
        <v>44589</v>
      </c>
      <c r="AS3379" t="s">
        <v>2806</v>
      </c>
      <c r="AT3379" s="388">
        <v>44590</v>
      </c>
      <c r="AU3379" t="s">
        <v>1756</v>
      </c>
      <c r="AV3379" t="s">
        <v>1756</v>
      </c>
      <c r="AZ3379" t="s">
        <v>2807</v>
      </c>
      <c r="BA3379" t="s">
        <v>1767</v>
      </c>
      <c r="BB3379" t="s">
        <v>8748</v>
      </c>
      <c r="BC3379" t="s">
        <v>8749</v>
      </c>
      <c r="BD3379" t="s">
        <v>1756</v>
      </c>
      <c r="BE3379" t="s">
        <v>7333</v>
      </c>
      <c r="BF3379" t="s">
        <v>823</v>
      </c>
    </row>
    <row r="3380" spans="1:58">
      <c r="A3380" t="s">
        <v>829</v>
      </c>
      <c r="B3380">
        <v>6</v>
      </c>
      <c r="C3380">
        <v>0</v>
      </c>
      <c r="D3380">
        <v>11251</v>
      </c>
      <c r="E3380" t="s">
        <v>8739</v>
      </c>
      <c r="F3380">
        <v>53510611</v>
      </c>
      <c r="G3380" t="s">
        <v>2041</v>
      </c>
      <c r="H3380">
        <v>0</v>
      </c>
      <c r="I3380" t="s">
        <v>7531</v>
      </c>
      <c r="J3380">
        <v>126.98</v>
      </c>
      <c r="K3380">
        <v>10</v>
      </c>
      <c r="L3380" t="s">
        <v>2063</v>
      </c>
      <c r="M3380" t="s">
        <v>1757</v>
      </c>
      <c r="N3380" t="s">
        <v>1757</v>
      </c>
      <c r="O3380" t="s">
        <v>1756</v>
      </c>
      <c r="P3380" t="s">
        <v>1756</v>
      </c>
      <c r="Q3380" s="387">
        <v>1269.8</v>
      </c>
      <c r="R3380">
        <v>165.07400000000001</v>
      </c>
      <c r="S3380">
        <v>1434.8739999999998</v>
      </c>
      <c r="T3380" s="388">
        <v>44582</v>
      </c>
      <c r="U3380">
        <v>0</v>
      </c>
      <c r="V3380" t="s">
        <v>837</v>
      </c>
      <c r="W3380" s="388">
        <v>44615</v>
      </c>
      <c r="X3380">
        <v>177</v>
      </c>
      <c r="Y3380">
        <v>0</v>
      </c>
      <c r="Z3380">
        <v>0</v>
      </c>
      <c r="AA3380" t="s">
        <v>1758</v>
      </c>
      <c r="AB3380" t="s">
        <v>7329</v>
      </c>
      <c r="AD3380" t="s">
        <v>2045</v>
      </c>
      <c r="AE3380" t="s">
        <v>2046</v>
      </c>
      <c r="AI3380" t="s">
        <v>1761</v>
      </c>
      <c r="AL3380" t="s">
        <v>7404</v>
      </c>
      <c r="AM3380">
        <v>6</v>
      </c>
      <c r="AN3380" t="s">
        <v>7364</v>
      </c>
      <c r="AO3380" t="s">
        <v>7365</v>
      </c>
      <c r="AP3380">
        <v>0</v>
      </c>
      <c r="AQ3380" s="388">
        <v>44589</v>
      </c>
      <c r="AS3380" t="s">
        <v>2806</v>
      </c>
      <c r="AT3380" s="388">
        <v>44590</v>
      </c>
      <c r="AU3380" t="s">
        <v>1756</v>
      </c>
      <c r="AV3380" t="s">
        <v>1756</v>
      </c>
      <c r="AZ3380" t="s">
        <v>2807</v>
      </c>
      <c r="BA3380" t="s">
        <v>1767</v>
      </c>
      <c r="BB3380" t="s">
        <v>8750</v>
      </c>
      <c r="BC3380" t="s">
        <v>8751</v>
      </c>
      <c r="BD3380" t="s">
        <v>1756</v>
      </c>
      <c r="BE3380" t="s">
        <v>7333</v>
      </c>
      <c r="BF3380" t="s">
        <v>823</v>
      </c>
    </row>
    <row r="3381" spans="1:58">
      <c r="A3381" t="s">
        <v>829</v>
      </c>
      <c r="B3381">
        <v>6</v>
      </c>
      <c r="C3381">
        <v>0</v>
      </c>
      <c r="D3381">
        <v>11248</v>
      </c>
      <c r="E3381" t="s">
        <v>8752</v>
      </c>
      <c r="F3381">
        <v>53510611</v>
      </c>
      <c r="G3381" t="s">
        <v>2041</v>
      </c>
      <c r="H3381">
        <v>0</v>
      </c>
      <c r="I3381" t="s">
        <v>2103</v>
      </c>
      <c r="J3381">
        <v>70</v>
      </c>
      <c r="K3381">
        <v>4</v>
      </c>
      <c r="L3381" t="s">
        <v>1771</v>
      </c>
      <c r="M3381" t="s">
        <v>1756</v>
      </c>
      <c r="N3381" t="s">
        <v>1756</v>
      </c>
      <c r="O3381" t="s">
        <v>2104</v>
      </c>
      <c r="P3381" t="s">
        <v>1757</v>
      </c>
      <c r="Q3381" s="387">
        <v>280</v>
      </c>
      <c r="R3381">
        <v>36.4</v>
      </c>
      <c r="S3381">
        <v>316.39999999999998</v>
      </c>
      <c r="T3381" s="388">
        <v>44581</v>
      </c>
      <c r="U3381">
        <v>0</v>
      </c>
      <c r="V3381" t="s">
        <v>837</v>
      </c>
      <c r="W3381" s="388">
        <v>44615</v>
      </c>
      <c r="X3381">
        <v>177</v>
      </c>
      <c r="Y3381">
        <v>0</v>
      </c>
      <c r="Z3381">
        <v>0</v>
      </c>
      <c r="AA3381" t="s">
        <v>1758</v>
      </c>
      <c r="AB3381" t="s">
        <v>7329</v>
      </c>
      <c r="AD3381" t="s">
        <v>2045</v>
      </c>
      <c r="AE3381" t="s">
        <v>2046</v>
      </c>
      <c r="AI3381" t="s">
        <v>1761</v>
      </c>
      <c r="AL3381" t="s">
        <v>7379</v>
      </c>
      <c r="AM3381">
        <v>6</v>
      </c>
      <c r="AN3381" t="s">
        <v>1064</v>
      </c>
      <c r="AO3381" t="s">
        <v>3224</v>
      </c>
      <c r="AP3381">
        <v>0</v>
      </c>
      <c r="AQ3381" s="388">
        <v>44589</v>
      </c>
      <c r="AS3381" t="s">
        <v>2806</v>
      </c>
      <c r="AT3381" s="388">
        <v>44590</v>
      </c>
      <c r="AU3381" t="s">
        <v>1756</v>
      </c>
      <c r="AV3381" t="s">
        <v>1756</v>
      </c>
      <c r="AZ3381" t="s">
        <v>2807</v>
      </c>
      <c r="BA3381" t="s">
        <v>1767</v>
      </c>
      <c r="BB3381" t="s">
        <v>8753</v>
      </c>
      <c r="BC3381" t="s">
        <v>8754</v>
      </c>
      <c r="BD3381" t="s">
        <v>1756</v>
      </c>
      <c r="BE3381" t="s">
        <v>7333</v>
      </c>
      <c r="BF3381" t="s">
        <v>823</v>
      </c>
    </row>
    <row r="3382" spans="1:58">
      <c r="A3382" t="s">
        <v>829</v>
      </c>
      <c r="B3382">
        <v>6</v>
      </c>
      <c r="C3382">
        <v>0</v>
      </c>
      <c r="D3382">
        <v>11248</v>
      </c>
      <c r="E3382" t="s">
        <v>8752</v>
      </c>
      <c r="F3382">
        <v>53510611</v>
      </c>
      <c r="G3382" t="s">
        <v>2041</v>
      </c>
      <c r="H3382">
        <v>0</v>
      </c>
      <c r="I3382" t="s">
        <v>2052</v>
      </c>
      <c r="J3382">
        <v>75</v>
      </c>
      <c r="K3382">
        <v>11</v>
      </c>
      <c r="L3382" t="s">
        <v>1771</v>
      </c>
      <c r="M3382" t="s">
        <v>1756</v>
      </c>
      <c r="N3382" t="s">
        <v>1756</v>
      </c>
      <c r="O3382" t="s">
        <v>2053</v>
      </c>
      <c r="P3382" t="s">
        <v>1757</v>
      </c>
      <c r="Q3382" s="387">
        <v>825</v>
      </c>
      <c r="R3382">
        <v>107.25</v>
      </c>
      <c r="S3382">
        <v>932.24999999999989</v>
      </c>
      <c r="T3382" s="388">
        <v>44581</v>
      </c>
      <c r="U3382">
        <v>0</v>
      </c>
      <c r="V3382" t="s">
        <v>837</v>
      </c>
      <c r="W3382" s="388">
        <v>44615</v>
      </c>
      <c r="X3382">
        <v>177</v>
      </c>
      <c r="Y3382">
        <v>0</v>
      </c>
      <c r="Z3382">
        <v>0</v>
      </c>
      <c r="AA3382" t="s">
        <v>1758</v>
      </c>
      <c r="AB3382" t="s">
        <v>7329</v>
      </c>
      <c r="AD3382" t="s">
        <v>2045</v>
      </c>
      <c r="AE3382" t="s">
        <v>2046</v>
      </c>
      <c r="AI3382" t="s">
        <v>1761</v>
      </c>
      <c r="AL3382" t="s">
        <v>7379</v>
      </c>
      <c r="AM3382">
        <v>6</v>
      </c>
      <c r="AN3382" t="s">
        <v>1064</v>
      </c>
      <c r="AO3382" t="s">
        <v>3224</v>
      </c>
      <c r="AP3382">
        <v>0</v>
      </c>
      <c r="AQ3382" s="388">
        <v>44589</v>
      </c>
      <c r="AS3382" t="s">
        <v>2806</v>
      </c>
      <c r="AT3382" s="388">
        <v>44590</v>
      </c>
      <c r="AU3382" t="s">
        <v>1756</v>
      </c>
      <c r="AV3382" t="s">
        <v>1756</v>
      </c>
      <c r="AZ3382" t="s">
        <v>2807</v>
      </c>
      <c r="BA3382" t="s">
        <v>1767</v>
      </c>
      <c r="BB3382" t="s">
        <v>8755</v>
      </c>
      <c r="BC3382" t="s">
        <v>8756</v>
      </c>
      <c r="BD3382" t="s">
        <v>1756</v>
      </c>
      <c r="BE3382" t="s">
        <v>7333</v>
      </c>
      <c r="BF3382" t="s">
        <v>823</v>
      </c>
    </row>
    <row r="3383" spans="1:58">
      <c r="A3383" t="s">
        <v>829</v>
      </c>
      <c r="B3383">
        <v>6</v>
      </c>
      <c r="C3383">
        <v>0</v>
      </c>
      <c r="D3383">
        <v>11248</v>
      </c>
      <c r="E3383" t="s">
        <v>8752</v>
      </c>
      <c r="F3383">
        <v>53510611</v>
      </c>
      <c r="G3383" t="s">
        <v>2041</v>
      </c>
      <c r="H3383">
        <v>0</v>
      </c>
      <c r="I3383" t="s">
        <v>2056</v>
      </c>
      <c r="J3383">
        <v>210</v>
      </c>
      <c r="K3383">
        <v>2</v>
      </c>
      <c r="L3383" t="s">
        <v>1755</v>
      </c>
      <c r="M3383" t="s">
        <v>1756</v>
      </c>
      <c r="N3383" t="s">
        <v>1756</v>
      </c>
      <c r="P3383" t="s">
        <v>1757</v>
      </c>
      <c r="Q3383" s="387">
        <v>420</v>
      </c>
      <c r="R3383">
        <v>54.6</v>
      </c>
      <c r="S3383">
        <v>474.59999999999997</v>
      </c>
      <c r="T3383" s="388">
        <v>44581</v>
      </c>
      <c r="U3383">
        <v>0</v>
      </c>
      <c r="V3383" t="s">
        <v>837</v>
      </c>
      <c r="W3383" s="388">
        <v>44615</v>
      </c>
      <c r="X3383">
        <v>177</v>
      </c>
      <c r="Y3383">
        <v>0</v>
      </c>
      <c r="Z3383">
        <v>0</v>
      </c>
      <c r="AA3383" t="s">
        <v>1758</v>
      </c>
      <c r="AB3383" t="s">
        <v>7329</v>
      </c>
      <c r="AD3383" t="s">
        <v>2045</v>
      </c>
      <c r="AE3383" t="s">
        <v>2046</v>
      </c>
      <c r="AI3383" t="s">
        <v>1761</v>
      </c>
      <c r="AL3383" t="s">
        <v>7379</v>
      </c>
      <c r="AM3383">
        <v>6</v>
      </c>
      <c r="AN3383" t="s">
        <v>1064</v>
      </c>
      <c r="AO3383" t="s">
        <v>3224</v>
      </c>
      <c r="AP3383">
        <v>0</v>
      </c>
      <c r="AQ3383" s="388">
        <v>44589</v>
      </c>
      <c r="AS3383" t="s">
        <v>2806</v>
      </c>
      <c r="AT3383" s="388">
        <v>44590</v>
      </c>
      <c r="AU3383" t="s">
        <v>1756</v>
      </c>
      <c r="AV3383" t="s">
        <v>1756</v>
      </c>
      <c r="AZ3383" t="s">
        <v>2807</v>
      </c>
      <c r="BA3383" t="s">
        <v>1767</v>
      </c>
      <c r="BB3383" t="s">
        <v>8757</v>
      </c>
      <c r="BC3383" t="s">
        <v>8758</v>
      </c>
      <c r="BD3383" t="s">
        <v>1756</v>
      </c>
      <c r="BE3383" t="s">
        <v>7333</v>
      </c>
      <c r="BF3383" t="s">
        <v>823</v>
      </c>
    </row>
    <row r="3384" spans="1:58">
      <c r="A3384" t="s">
        <v>829</v>
      </c>
      <c r="B3384">
        <v>6</v>
      </c>
      <c r="C3384">
        <v>0</v>
      </c>
      <c r="D3384">
        <v>11248</v>
      </c>
      <c r="E3384" t="s">
        <v>8752</v>
      </c>
      <c r="F3384">
        <v>53510611</v>
      </c>
      <c r="G3384" t="s">
        <v>2041</v>
      </c>
      <c r="H3384">
        <v>0</v>
      </c>
      <c r="I3384" t="s">
        <v>2113</v>
      </c>
      <c r="J3384">
        <v>122.39</v>
      </c>
      <c r="K3384">
        <v>4</v>
      </c>
      <c r="L3384" t="s">
        <v>2063</v>
      </c>
      <c r="M3384" t="s">
        <v>2114</v>
      </c>
      <c r="N3384" t="s">
        <v>1757</v>
      </c>
      <c r="O3384" t="s">
        <v>1756</v>
      </c>
      <c r="P3384" t="s">
        <v>1756</v>
      </c>
      <c r="Q3384" s="387">
        <v>489.56</v>
      </c>
      <c r="R3384">
        <v>63.642800000000001</v>
      </c>
      <c r="S3384">
        <v>553.20279999999991</v>
      </c>
      <c r="T3384" s="388">
        <v>44581</v>
      </c>
      <c r="U3384">
        <v>0</v>
      </c>
      <c r="V3384" t="s">
        <v>837</v>
      </c>
      <c r="W3384" s="388">
        <v>44615</v>
      </c>
      <c r="X3384">
        <v>177</v>
      </c>
      <c r="Y3384">
        <v>0</v>
      </c>
      <c r="Z3384">
        <v>0</v>
      </c>
      <c r="AA3384" t="s">
        <v>1758</v>
      </c>
      <c r="AB3384" t="s">
        <v>7329</v>
      </c>
      <c r="AD3384" t="s">
        <v>2045</v>
      </c>
      <c r="AE3384" t="s">
        <v>2046</v>
      </c>
      <c r="AI3384" t="s">
        <v>1761</v>
      </c>
      <c r="AL3384" t="s">
        <v>7379</v>
      </c>
      <c r="AM3384">
        <v>6</v>
      </c>
      <c r="AN3384" t="s">
        <v>1064</v>
      </c>
      <c r="AO3384" t="s">
        <v>3224</v>
      </c>
      <c r="AP3384">
        <v>0</v>
      </c>
      <c r="AQ3384" s="388">
        <v>44589</v>
      </c>
      <c r="AS3384" t="s">
        <v>2806</v>
      </c>
      <c r="AT3384" s="388">
        <v>44590</v>
      </c>
      <c r="AU3384" t="s">
        <v>1756</v>
      </c>
      <c r="AV3384" t="s">
        <v>1756</v>
      </c>
      <c r="AZ3384" t="s">
        <v>2807</v>
      </c>
      <c r="BA3384" t="s">
        <v>1767</v>
      </c>
      <c r="BB3384" t="s">
        <v>8759</v>
      </c>
      <c r="BC3384" t="s">
        <v>8760</v>
      </c>
      <c r="BD3384" t="s">
        <v>1756</v>
      </c>
      <c r="BE3384" t="s">
        <v>7333</v>
      </c>
      <c r="BF3384" t="s">
        <v>823</v>
      </c>
    </row>
    <row r="3385" spans="1:58">
      <c r="A3385" t="s">
        <v>829</v>
      </c>
      <c r="B3385">
        <v>6</v>
      </c>
      <c r="C3385">
        <v>0</v>
      </c>
      <c r="D3385">
        <v>11248</v>
      </c>
      <c r="E3385" t="s">
        <v>8752</v>
      </c>
      <c r="F3385">
        <v>53510611</v>
      </c>
      <c r="G3385" t="s">
        <v>2041</v>
      </c>
      <c r="H3385">
        <v>0</v>
      </c>
      <c r="I3385" t="s">
        <v>2073</v>
      </c>
      <c r="J3385">
        <v>243.75</v>
      </c>
      <c r="K3385">
        <v>1</v>
      </c>
      <c r="L3385" t="s">
        <v>1755</v>
      </c>
      <c r="M3385" t="s">
        <v>2074</v>
      </c>
      <c r="N3385" t="s">
        <v>1757</v>
      </c>
      <c r="O3385" t="s">
        <v>1756</v>
      </c>
      <c r="P3385" t="s">
        <v>1756</v>
      </c>
      <c r="Q3385" s="387">
        <v>243.75</v>
      </c>
      <c r="R3385">
        <v>31.6875</v>
      </c>
      <c r="S3385">
        <v>275.4375</v>
      </c>
      <c r="T3385" s="388">
        <v>44581</v>
      </c>
      <c r="U3385">
        <v>0</v>
      </c>
      <c r="V3385" t="s">
        <v>837</v>
      </c>
      <c r="W3385" s="388">
        <v>44615</v>
      </c>
      <c r="X3385">
        <v>177</v>
      </c>
      <c r="Y3385">
        <v>0</v>
      </c>
      <c r="Z3385">
        <v>0</v>
      </c>
      <c r="AA3385" t="s">
        <v>1758</v>
      </c>
      <c r="AB3385" t="s">
        <v>7329</v>
      </c>
      <c r="AD3385" t="s">
        <v>2045</v>
      </c>
      <c r="AE3385" t="s">
        <v>2046</v>
      </c>
      <c r="AI3385" t="s">
        <v>1761</v>
      </c>
      <c r="AL3385" t="s">
        <v>7379</v>
      </c>
      <c r="AM3385">
        <v>6</v>
      </c>
      <c r="AN3385" t="s">
        <v>1064</v>
      </c>
      <c r="AO3385" t="s">
        <v>3224</v>
      </c>
      <c r="AP3385">
        <v>0</v>
      </c>
      <c r="AQ3385" s="388">
        <v>44589</v>
      </c>
      <c r="AS3385" t="s">
        <v>2806</v>
      </c>
      <c r="AT3385" s="388">
        <v>44590</v>
      </c>
      <c r="AU3385" t="s">
        <v>1756</v>
      </c>
      <c r="AV3385" t="s">
        <v>1756</v>
      </c>
      <c r="AZ3385" t="s">
        <v>2807</v>
      </c>
      <c r="BA3385" t="s">
        <v>1767</v>
      </c>
      <c r="BB3385" t="s">
        <v>8761</v>
      </c>
      <c r="BC3385" t="s">
        <v>8762</v>
      </c>
      <c r="BD3385" t="s">
        <v>1756</v>
      </c>
      <c r="BE3385" t="s">
        <v>7333</v>
      </c>
      <c r="BF3385" t="s">
        <v>823</v>
      </c>
    </row>
    <row r="3386" spans="1:58">
      <c r="A3386" t="s">
        <v>829</v>
      </c>
      <c r="B3386">
        <v>6</v>
      </c>
      <c r="C3386">
        <v>0</v>
      </c>
      <c r="D3386">
        <v>11248</v>
      </c>
      <c r="E3386" t="s">
        <v>8752</v>
      </c>
      <c r="F3386">
        <v>53510611</v>
      </c>
      <c r="G3386" t="s">
        <v>2041</v>
      </c>
      <c r="H3386">
        <v>0</v>
      </c>
      <c r="I3386" t="s">
        <v>2247</v>
      </c>
      <c r="J3386">
        <v>131.47999999999999</v>
      </c>
      <c r="K3386">
        <v>8</v>
      </c>
      <c r="L3386" t="s">
        <v>2063</v>
      </c>
      <c r="M3386" t="s">
        <v>2248</v>
      </c>
      <c r="N3386" t="s">
        <v>1757</v>
      </c>
      <c r="O3386" t="s">
        <v>1756</v>
      </c>
      <c r="P3386" t="s">
        <v>1756</v>
      </c>
      <c r="Q3386" s="387">
        <v>1051.8399999999999</v>
      </c>
      <c r="R3386">
        <v>136.73919999999998</v>
      </c>
      <c r="S3386">
        <v>1188.5791999999999</v>
      </c>
      <c r="T3386" s="388">
        <v>44581</v>
      </c>
      <c r="U3386">
        <v>0</v>
      </c>
      <c r="V3386" t="s">
        <v>837</v>
      </c>
      <c r="W3386" s="388">
        <v>44615</v>
      </c>
      <c r="X3386">
        <v>177</v>
      </c>
      <c r="Y3386">
        <v>0</v>
      </c>
      <c r="Z3386">
        <v>0</v>
      </c>
      <c r="AA3386" t="s">
        <v>1758</v>
      </c>
      <c r="AB3386" t="s">
        <v>7329</v>
      </c>
      <c r="AD3386" t="s">
        <v>2045</v>
      </c>
      <c r="AE3386" t="s">
        <v>2046</v>
      </c>
      <c r="AI3386" t="s">
        <v>1761</v>
      </c>
      <c r="AL3386" t="s">
        <v>7379</v>
      </c>
      <c r="AM3386">
        <v>6</v>
      </c>
      <c r="AN3386" t="s">
        <v>1064</v>
      </c>
      <c r="AO3386" t="s">
        <v>3224</v>
      </c>
      <c r="AP3386">
        <v>0</v>
      </c>
      <c r="AQ3386" s="388">
        <v>44589</v>
      </c>
      <c r="AS3386" t="s">
        <v>2806</v>
      </c>
      <c r="AT3386" s="388">
        <v>44590</v>
      </c>
      <c r="AU3386" t="s">
        <v>1756</v>
      </c>
      <c r="AV3386" t="s">
        <v>1756</v>
      </c>
      <c r="AZ3386" t="s">
        <v>2807</v>
      </c>
      <c r="BA3386" t="s">
        <v>1767</v>
      </c>
      <c r="BB3386" t="s">
        <v>8763</v>
      </c>
      <c r="BC3386" t="s">
        <v>8764</v>
      </c>
      <c r="BD3386" t="s">
        <v>1756</v>
      </c>
      <c r="BE3386" t="s">
        <v>7333</v>
      </c>
      <c r="BF3386" t="s">
        <v>823</v>
      </c>
    </row>
    <row r="3387" spans="1:58">
      <c r="A3387" t="s">
        <v>829</v>
      </c>
      <c r="B3387">
        <v>6</v>
      </c>
      <c r="C3387">
        <v>0</v>
      </c>
      <c r="D3387">
        <v>11247</v>
      </c>
      <c r="E3387" t="s">
        <v>8765</v>
      </c>
      <c r="F3387">
        <v>53510611</v>
      </c>
      <c r="G3387" t="s">
        <v>2041</v>
      </c>
      <c r="H3387">
        <v>0</v>
      </c>
      <c r="I3387" t="s">
        <v>7482</v>
      </c>
      <c r="J3387">
        <v>70</v>
      </c>
      <c r="K3387">
        <v>3</v>
      </c>
      <c r="L3387" t="s">
        <v>1771</v>
      </c>
      <c r="M3387" t="s">
        <v>1756</v>
      </c>
      <c r="N3387" t="s">
        <v>1756</v>
      </c>
      <c r="O3387" t="s">
        <v>1757</v>
      </c>
      <c r="P3387" t="s">
        <v>1757</v>
      </c>
      <c r="Q3387" s="387">
        <v>210</v>
      </c>
      <c r="R3387">
        <v>27.3</v>
      </c>
      <c r="S3387">
        <v>237.29999999999998</v>
      </c>
      <c r="T3387" s="388">
        <v>44581</v>
      </c>
      <c r="U3387">
        <v>0</v>
      </c>
      <c r="V3387" t="s">
        <v>837</v>
      </c>
      <c r="W3387" s="388">
        <v>44615</v>
      </c>
      <c r="X3387">
        <v>177</v>
      </c>
      <c r="Y3387">
        <v>0</v>
      </c>
      <c r="Z3387">
        <v>0</v>
      </c>
      <c r="AA3387" t="s">
        <v>1758</v>
      </c>
      <c r="AB3387" t="s">
        <v>7329</v>
      </c>
      <c r="AD3387" t="s">
        <v>2045</v>
      </c>
      <c r="AE3387" t="s">
        <v>2046</v>
      </c>
      <c r="AI3387" t="s">
        <v>1761</v>
      </c>
      <c r="AL3387" t="s">
        <v>7379</v>
      </c>
      <c r="AM3387">
        <v>6</v>
      </c>
      <c r="AN3387" t="s">
        <v>2851</v>
      </c>
      <c r="AO3387" t="s">
        <v>2852</v>
      </c>
      <c r="AP3387">
        <v>0</v>
      </c>
      <c r="AQ3387" s="388">
        <v>44224</v>
      </c>
      <c r="AS3387" t="s">
        <v>2806</v>
      </c>
      <c r="AT3387" s="388">
        <v>44590</v>
      </c>
      <c r="AU3387" t="s">
        <v>1756</v>
      </c>
      <c r="AV3387" t="s">
        <v>1756</v>
      </c>
      <c r="AZ3387" t="s">
        <v>2807</v>
      </c>
      <c r="BA3387" t="s">
        <v>1767</v>
      </c>
      <c r="BB3387" t="s">
        <v>8766</v>
      </c>
      <c r="BC3387" t="s">
        <v>8767</v>
      </c>
      <c r="BD3387" t="s">
        <v>1756</v>
      </c>
      <c r="BE3387" t="s">
        <v>7333</v>
      </c>
      <c r="BF3387" t="s">
        <v>823</v>
      </c>
    </row>
    <row r="3388" spans="1:58">
      <c r="A3388" t="s">
        <v>829</v>
      </c>
      <c r="B3388">
        <v>6</v>
      </c>
      <c r="C3388">
        <v>0</v>
      </c>
      <c r="D3388">
        <v>11247</v>
      </c>
      <c r="E3388" t="s">
        <v>8765</v>
      </c>
      <c r="F3388">
        <v>53510611</v>
      </c>
      <c r="G3388" t="s">
        <v>2041</v>
      </c>
      <c r="H3388">
        <v>0</v>
      </c>
      <c r="I3388" t="s">
        <v>7382</v>
      </c>
      <c r="J3388">
        <v>80</v>
      </c>
      <c r="K3388">
        <v>3</v>
      </c>
      <c r="M3388" t="s">
        <v>1757</v>
      </c>
      <c r="N3388" t="s">
        <v>1757</v>
      </c>
      <c r="O3388" t="s">
        <v>1756</v>
      </c>
      <c r="P3388" t="s">
        <v>1756</v>
      </c>
      <c r="Q3388" s="387">
        <v>240</v>
      </c>
      <c r="R3388">
        <v>31.200000000000003</v>
      </c>
      <c r="S3388">
        <v>271.2</v>
      </c>
      <c r="T3388" s="388">
        <v>44581</v>
      </c>
      <c r="U3388">
        <v>0</v>
      </c>
      <c r="V3388" t="s">
        <v>837</v>
      </c>
      <c r="W3388" s="388">
        <v>44615</v>
      </c>
      <c r="X3388">
        <v>177</v>
      </c>
      <c r="Y3388">
        <v>0</v>
      </c>
      <c r="Z3388">
        <v>0</v>
      </c>
      <c r="AA3388" t="s">
        <v>1758</v>
      </c>
      <c r="AB3388" t="s">
        <v>7329</v>
      </c>
      <c r="AD3388" t="s">
        <v>2045</v>
      </c>
      <c r="AE3388" t="s">
        <v>2046</v>
      </c>
      <c r="AI3388" t="s">
        <v>1761</v>
      </c>
      <c r="AL3388" t="s">
        <v>7379</v>
      </c>
      <c r="AM3388">
        <v>6</v>
      </c>
      <c r="AN3388" t="s">
        <v>2851</v>
      </c>
      <c r="AO3388" t="s">
        <v>2852</v>
      </c>
      <c r="AP3388">
        <v>0</v>
      </c>
      <c r="AQ3388" s="388">
        <v>44224</v>
      </c>
      <c r="AS3388" t="s">
        <v>2806</v>
      </c>
      <c r="AT3388" s="388">
        <v>44590</v>
      </c>
      <c r="AU3388" t="s">
        <v>1756</v>
      </c>
      <c r="AV3388" t="s">
        <v>1756</v>
      </c>
      <c r="AZ3388" t="s">
        <v>2807</v>
      </c>
      <c r="BA3388" t="s">
        <v>1767</v>
      </c>
      <c r="BB3388" t="s">
        <v>8768</v>
      </c>
      <c r="BC3388" t="s">
        <v>8769</v>
      </c>
      <c r="BD3388" t="s">
        <v>1756</v>
      </c>
      <c r="BE3388" t="s">
        <v>7333</v>
      </c>
      <c r="BF3388" t="s">
        <v>823</v>
      </c>
    </row>
    <row r="3389" spans="1:58">
      <c r="A3389" t="s">
        <v>829</v>
      </c>
      <c r="B3389">
        <v>6</v>
      </c>
      <c r="C3389">
        <v>0</v>
      </c>
      <c r="D3389">
        <v>11245</v>
      </c>
      <c r="E3389" t="s">
        <v>8770</v>
      </c>
      <c r="F3389">
        <v>53510611</v>
      </c>
      <c r="G3389" t="s">
        <v>2041</v>
      </c>
      <c r="H3389">
        <v>0</v>
      </c>
      <c r="I3389" t="s">
        <v>7482</v>
      </c>
      <c r="J3389">
        <v>70</v>
      </c>
      <c r="K3389">
        <v>3</v>
      </c>
      <c r="L3389" t="s">
        <v>1771</v>
      </c>
      <c r="M3389" t="s">
        <v>1756</v>
      </c>
      <c r="N3389" t="s">
        <v>1756</v>
      </c>
      <c r="O3389" t="s">
        <v>2104</v>
      </c>
      <c r="P3389" t="s">
        <v>1757</v>
      </c>
      <c r="Q3389" s="387">
        <v>210</v>
      </c>
      <c r="R3389">
        <v>27.3</v>
      </c>
      <c r="S3389">
        <v>237.29999999999998</v>
      </c>
      <c r="T3389" s="388">
        <v>44581</v>
      </c>
      <c r="U3389">
        <v>0</v>
      </c>
      <c r="V3389" t="s">
        <v>837</v>
      </c>
      <c r="W3389" s="388">
        <v>44615</v>
      </c>
      <c r="X3389">
        <v>177</v>
      </c>
      <c r="Y3389">
        <v>0</v>
      </c>
      <c r="Z3389">
        <v>0</v>
      </c>
      <c r="AA3389" t="s">
        <v>1758</v>
      </c>
      <c r="AB3389" t="s">
        <v>7329</v>
      </c>
      <c r="AD3389" t="s">
        <v>2045</v>
      </c>
      <c r="AE3389" t="s">
        <v>2046</v>
      </c>
      <c r="AI3389" t="s">
        <v>1761</v>
      </c>
      <c r="AL3389" t="s">
        <v>7379</v>
      </c>
      <c r="AM3389">
        <v>6</v>
      </c>
      <c r="AN3389" t="s">
        <v>7364</v>
      </c>
      <c r="AO3389" t="s">
        <v>7365</v>
      </c>
      <c r="AP3389">
        <v>0</v>
      </c>
      <c r="AQ3389" s="388">
        <v>44589</v>
      </c>
      <c r="AS3389" t="s">
        <v>2806</v>
      </c>
      <c r="AT3389" s="388">
        <v>44590</v>
      </c>
      <c r="AU3389" t="s">
        <v>1756</v>
      </c>
      <c r="AV3389" t="s">
        <v>1756</v>
      </c>
      <c r="AZ3389" t="s">
        <v>2807</v>
      </c>
      <c r="BA3389" t="s">
        <v>1767</v>
      </c>
      <c r="BB3389" t="s">
        <v>8771</v>
      </c>
      <c r="BC3389" t="s">
        <v>8772</v>
      </c>
      <c r="BD3389" t="s">
        <v>1756</v>
      </c>
      <c r="BE3389" t="s">
        <v>7333</v>
      </c>
      <c r="BF3389" t="s">
        <v>823</v>
      </c>
    </row>
    <row r="3390" spans="1:58">
      <c r="A3390" t="s">
        <v>829</v>
      </c>
      <c r="B3390">
        <v>6</v>
      </c>
      <c r="C3390">
        <v>0</v>
      </c>
      <c r="D3390">
        <v>11245</v>
      </c>
      <c r="E3390" t="s">
        <v>8770</v>
      </c>
      <c r="F3390">
        <v>53510611</v>
      </c>
      <c r="G3390" t="s">
        <v>2041</v>
      </c>
      <c r="H3390">
        <v>0</v>
      </c>
      <c r="I3390" t="s">
        <v>2052</v>
      </c>
      <c r="J3390">
        <v>75</v>
      </c>
      <c r="K3390">
        <v>11</v>
      </c>
      <c r="L3390" t="s">
        <v>1771</v>
      </c>
      <c r="M3390" t="s">
        <v>1756</v>
      </c>
      <c r="N3390" t="s">
        <v>1756</v>
      </c>
      <c r="O3390" t="s">
        <v>2053</v>
      </c>
      <c r="P3390" t="s">
        <v>1757</v>
      </c>
      <c r="Q3390" s="387">
        <v>825</v>
      </c>
      <c r="R3390">
        <v>107.25</v>
      </c>
      <c r="S3390">
        <v>932.24999999999989</v>
      </c>
      <c r="T3390" s="388">
        <v>44581</v>
      </c>
      <c r="U3390">
        <v>0</v>
      </c>
      <c r="V3390" t="s">
        <v>837</v>
      </c>
      <c r="W3390" s="388">
        <v>44615</v>
      </c>
      <c r="X3390">
        <v>177</v>
      </c>
      <c r="Y3390">
        <v>0</v>
      </c>
      <c r="Z3390">
        <v>0</v>
      </c>
      <c r="AA3390" t="s">
        <v>1758</v>
      </c>
      <c r="AB3390" t="s">
        <v>7329</v>
      </c>
      <c r="AD3390" t="s">
        <v>2045</v>
      </c>
      <c r="AE3390" t="s">
        <v>2046</v>
      </c>
      <c r="AI3390" t="s">
        <v>1761</v>
      </c>
      <c r="AL3390" t="s">
        <v>7379</v>
      </c>
      <c r="AM3390">
        <v>6</v>
      </c>
      <c r="AN3390" t="s">
        <v>7364</v>
      </c>
      <c r="AO3390" t="s">
        <v>7365</v>
      </c>
      <c r="AP3390">
        <v>0</v>
      </c>
      <c r="AQ3390" s="388">
        <v>44589</v>
      </c>
      <c r="AS3390" t="s">
        <v>2806</v>
      </c>
      <c r="AT3390" s="388">
        <v>44590</v>
      </c>
      <c r="AU3390" t="s">
        <v>1756</v>
      </c>
      <c r="AV3390" t="s">
        <v>1756</v>
      </c>
      <c r="AZ3390" t="s">
        <v>2807</v>
      </c>
      <c r="BA3390" t="s">
        <v>1767</v>
      </c>
      <c r="BB3390" t="s">
        <v>8773</v>
      </c>
      <c r="BC3390" t="s">
        <v>8774</v>
      </c>
      <c r="BD3390" t="s">
        <v>1756</v>
      </c>
      <c r="BE3390" t="s">
        <v>7333</v>
      </c>
      <c r="BF3390" t="s">
        <v>823</v>
      </c>
    </row>
    <row r="3391" spans="1:58">
      <c r="A3391" t="s">
        <v>829</v>
      </c>
      <c r="B3391">
        <v>6</v>
      </c>
      <c r="C3391">
        <v>0</v>
      </c>
      <c r="D3391">
        <v>11245</v>
      </c>
      <c r="E3391" t="s">
        <v>8770</v>
      </c>
      <c r="F3391">
        <v>53510611</v>
      </c>
      <c r="G3391" t="s">
        <v>2041</v>
      </c>
      <c r="H3391">
        <v>0</v>
      </c>
      <c r="I3391" t="s">
        <v>2056</v>
      </c>
      <c r="J3391">
        <v>210</v>
      </c>
      <c r="K3391">
        <v>1</v>
      </c>
      <c r="L3391" t="s">
        <v>1755</v>
      </c>
      <c r="M3391" t="s">
        <v>1756</v>
      </c>
      <c r="N3391" t="s">
        <v>1756</v>
      </c>
      <c r="P3391" t="s">
        <v>1757</v>
      </c>
      <c r="Q3391" s="387">
        <v>210</v>
      </c>
      <c r="R3391">
        <v>27.3</v>
      </c>
      <c r="S3391">
        <v>237.29999999999998</v>
      </c>
      <c r="T3391" s="388">
        <v>44581</v>
      </c>
      <c r="U3391">
        <v>0</v>
      </c>
      <c r="V3391" t="s">
        <v>837</v>
      </c>
      <c r="W3391" s="388">
        <v>44615</v>
      </c>
      <c r="X3391">
        <v>177</v>
      </c>
      <c r="Y3391">
        <v>0</v>
      </c>
      <c r="Z3391">
        <v>0</v>
      </c>
      <c r="AA3391" t="s">
        <v>1758</v>
      </c>
      <c r="AB3391" t="s">
        <v>7329</v>
      </c>
      <c r="AD3391" t="s">
        <v>2045</v>
      </c>
      <c r="AE3391" t="s">
        <v>2046</v>
      </c>
      <c r="AI3391" t="s">
        <v>1761</v>
      </c>
      <c r="AL3391" t="s">
        <v>7379</v>
      </c>
      <c r="AM3391">
        <v>6</v>
      </c>
      <c r="AN3391" t="s">
        <v>7364</v>
      </c>
      <c r="AO3391" t="s">
        <v>7365</v>
      </c>
      <c r="AP3391">
        <v>0</v>
      </c>
      <c r="AQ3391" s="388">
        <v>44589</v>
      </c>
      <c r="AS3391" t="s">
        <v>2806</v>
      </c>
      <c r="AT3391" s="388">
        <v>44590</v>
      </c>
      <c r="AU3391" t="s">
        <v>1756</v>
      </c>
      <c r="AV3391" t="s">
        <v>1756</v>
      </c>
      <c r="AZ3391" t="s">
        <v>2807</v>
      </c>
      <c r="BA3391" t="s">
        <v>1767</v>
      </c>
      <c r="BB3391" t="s">
        <v>8775</v>
      </c>
      <c r="BC3391" t="s">
        <v>8776</v>
      </c>
      <c r="BD3391" t="s">
        <v>1756</v>
      </c>
      <c r="BE3391" t="s">
        <v>7333</v>
      </c>
      <c r="BF3391" t="s">
        <v>823</v>
      </c>
    </row>
    <row r="3392" spans="1:58">
      <c r="A3392" t="s">
        <v>829</v>
      </c>
      <c r="B3392">
        <v>6</v>
      </c>
      <c r="C3392">
        <v>0</v>
      </c>
      <c r="D3392">
        <v>11245</v>
      </c>
      <c r="E3392" t="s">
        <v>8770</v>
      </c>
      <c r="F3392">
        <v>53510611</v>
      </c>
      <c r="G3392" t="s">
        <v>2041</v>
      </c>
      <c r="H3392">
        <v>0</v>
      </c>
      <c r="I3392" t="s">
        <v>7382</v>
      </c>
      <c r="J3392">
        <v>80</v>
      </c>
      <c r="K3392">
        <v>3</v>
      </c>
      <c r="M3392" t="s">
        <v>1757</v>
      </c>
      <c r="N3392" t="s">
        <v>1757</v>
      </c>
      <c r="O3392" t="s">
        <v>1756</v>
      </c>
      <c r="P3392" t="s">
        <v>1756</v>
      </c>
      <c r="Q3392" s="387">
        <v>240</v>
      </c>
      <c r="R3392">
        <v>31.200000000000003</v>
      </c>
      <c r="S3392">
        <v>271.2</v>
      </c>
      <c r="T3392" s="388">
        <v>44581</v>
      </c>
      <c r="U3392">
        <v>0</v>
      </c>
      <c r="V3392" t="s">
        <v>837</v>
      </c>
      <c r="W3392" s="388">
        <v>44615</v>
      </c>
      <c r="X3392">
        <v>177</v>
      </c>
      <c r="Y3392">
        <v>0</v>
      </c>
      <c r="Z3392">
        <v>0</v>
      </c>
      <c r="AA3392" t="s">
        <v>1758</v>
      </c>
      <c r="AB3392" t="s">
        <v>7329</v>
      </c>
      <c r="AD3392" t="s">
        <v>2045</v>
      </c>
      <c r="AE3392" t="s">
        <v>2046</v>
      </c>
      <c r="AI3392" t="s">
        <v>1761</v>
      </c>
      <c r="AL3392" t="s">
        <v>7379</v>
      </c>
      <c r="AM3392">
        <v>6</v>
      </c>
      <c r="AN3392" t="s">
        <v>7364</v>
      </c>
      <c r="AO3392" t="s">
        <v>7365</v>
      </c>
      <c r="AP3392">
        <v>0</v>
      </c>
      <c r="AQ3392" s="388">
        <v>44589</v>
      </c>
      <c r="AS3392" t="s">
        <v>2806</v>
      </c>
      <c r="AT3392" s="388">
        <v>44590</v>
      </c>
      <c r="AU3392" t="s">
        <v>1756</v>
      </c>
      <c r="AV3392" t="s">
        <v>1756</v>
      </c>
      <c r="AZ3392" t="s">
        <v>2807</v>
      </c>
      <c r="BA3392" t="s">
        <v>1767</v>
      </c>
      <c r="BB3392" t="s">
        <v>8777</v>
      </c>
      <c r="BC3392" t="s">
        <v>8778</v>
      </c>
      <c r="BD3392" t="s">
        <v>1756</v>
      </c>
      <c r="BE3392" t="s">
        <v>7333</v>
      </c>
      <c r="BF3392" t="s">
        <v>823</v>
      </c>
    </row>
    <row r="3393" spans="1:58">
      <c r="A3393" t="s">
        <v>829</v>
      </c>
      <c r="B3393">
        <v>6</v>
      </c>
      <c r="C3393">
        <v>0</v>
      </c>
      <c r="D3393">
        <v>11245</v>
      </c>
      <c r="E3393" t="s">
        <v>8770</v>
      </c>
      <c r="F3393">
        <v>53510611</v>
      </c>
      <c r="G3393" t="s">
        <v>2041</v>
      </c>
      <c r="H3393">
        <v>0</v>
      </c>
      <c r="I3393" t="s">
        <v>2073</v>
      </c>
      <c r="J3393">
        <v>243.75</v>
      </c>
      <c r="K3393">
        <v>1</v>
      </c>
      <c r="L3393" t="s">
        <v>1755</v>
      </c>
      <c r="M3393" t="s">
        <v>2074</v>
      </c>
      <c r="N3393" t="s">
        <v>1757</v>
      </c>
      <c r="O3393" t="s">
        <v>1756</v>
      </c>
      <c r="P3393" t="s">
        <v>1756</v>
      </c>
      <c r="Q3393" s="387">
        <v>243.75</v>
      </c>
      <c r="R3393">
        <v>31.6875</v>
      </c>
      <c r="S3393">
        <v>275.4375</v>
      </c>
      <c r="T3393" s="388">
        <v>44581</v>
      </c>
      <c r="U3393">
        <v>0</v>
      </c>
      <c r="V3393" t="s">
        <v>837</v>
      </c>
      <c r="W3393" s="388">
        <v>44615</v>
      </c>
      <c r="X3393">
        <v>177</v>
      </c>
      <c r="Y3393">
        <v>0</v>
      </c>
      <c r="Z3393">
        <v>0</v>
      </c>
      <c r="AA3393" t="s">
        <v>1758</v>
      </c>
      <c r="AB3393" t="s">
        <v>7329</v>
      </c>
      <c r="AD3393" t="s">
        <v>2045</v>
      </c>
      <c r="AE3393" t="s">
        <v>2046</v>
      </c>
      <c r="AI3393" t="s">
        <v>1761</v>
      </c>
      <c r="AL3393" t="s">
        <v>7379</v>
      </c>
      <c r="AM3393">
        <v>6</v>
      </c>
      <c r="AN3393" t="s">
        <v>7364</v>
      </c>
      <c r="AO3393" t="s">
        <v>7365</v>
      </c>
      <c r="AP3393">
        <v>0</v>
      </c>
      <c r="AQ3393" s="388">
        <v>44589</v>
      </c>
      <c r="AS3393" t="s">
        <v>2806</v>
      </c>
      <c r="AT3393" s="388">
        <v>44590</v>
      </c>
      <c r="AU3393" t="s">
        <v>1756</v>
      </c>
      <c r="AV3393" t="s">
        <v>1756</v>
      </c>
      <c r="AZ3393" t="s">
        <v>2807</v>
      </c>
      <c r="BA3393" t="s">
        <v>1767</v>
      </c>
      <c r="BB3393" t="s">
        <v>8779</v>
      </c>
      <c r="BC3393" t="s">
        <v>8780</v>
      </c>
      <c r="BD3393" t="s">
        <v>1756</v>
      </c>
      <c r="BE3393" t="s">
        <v>7333</v>
      </c>
      <c r="BF3393" t="s">
        <v>823</v>
      </c>
    </row>
    <row r="3394" spans="1:58">
      <c r="A3394" t="s">
        <v>829</v>
      </c>
      <c r="B3394">
        <v>6</v>
      </c>
      <c r="C3394">
        <v>0</v>
      </c>
      <c r="D3394">
        <v>11245</v>
      </c>
      <c r="E3394" t="s">
        <v>8770</v>
      </c>
      <c r="F3394">
        <v>53510611</v>
      </c>
      <c r="G3394" t="s">
        <v>2041</v>
      </c>
      <c r="H3394">
        <v>0</v>
      </c>
      <c r="I3394" t="s">
        <v>7531</v>
      </c>
      <c r="J3394">
        <v>126.98</v>
      </c>
      <c r="K3394">
        <v>10</v>
      </c>
      <c r="L3394" t="s">
        <v>2063</v>
      </c>
      <c r="M3394" t="s">
        <v>7532</v>
      </c>
      <c r="N3394" t="s">
        <v>1757</v>
      </c>
      <c r="O3394" t="s">
        <v>1756</v>
      </c>
      <c r="P3394" t="s">
        <v>1756</v>
      </c>
      <c r="Q3394" s="387">
        <v>1269.8</v>
      </c>
      <c r="R3394">
        <v>165.07400000000001</v>
      </c>
      <c r="S3394">
        <v>1434.8739999999998</v>
      </c>
      <c r="T3394" s="388">
        <v>44581</v>
      </c>
      <c r="U3394">
        <v>0</v>
      </c>
      <c r="V3394" t="s">
        <v>837</v>
      </c>
      <c r="W3394" s="388">
        <v>44615</v>
      </c>
      <c r="X3394">
        <v>177</v>
      </c>
      <c r="Y3394">
        <v>0</v>
      </c>
      <c r="Z3394">
        <v>0</v>
      </c>
      <c r="AA3394" t="s">
        <v>1758</v>
      </c>
      <c r="AB3394" t="s">
        <v>7329</v>
      </c>
      <c r="AD3394" t="s">
        <v>2045</v>
      </c>
      <c r="AE3394" t="s">
        <v>2046</v>
      </c>
      <c r="AI3394" t="s">
        <v>1761</v>
      </c>
      <c r="AL3394" t="s">
        <v>7379</v>
      </c>
      <c r="AM3394">
        <v>6</v>
      </c>
      <c r="AN3394" t="s">
        <v>7364</v>
      </c>
      <c r="AO3394" t="s">
        <v>7365</v>
      </c>
      <c r="AP3394">
        <v>0</v>
      </c>
      <c r="AQ3394" s="388">
        <v>44589</v>
      </c>
      <c r="AS3394" t="s">
        <v>2806</v>
      </c>
      <c r="AT3394" s="388">
        <v>44590</v>
      </c>
      <c r="AU3394" t="s">
        <v>1756</v>
      </c>
      <c r="AV3394" t="s">
        <v>1756</v>
      </c>
      <c r="AZ3394" t="s">
        <v>2807</v>
      </c>
      <c r="BA3394" t="s">
        <v>1767</v>
      </c>
      <c r="BB3394" t="s">
        <v>8781</v>
      </c>
      <c r="BC3394" t="s">
        <v>8782</v>
      </c>
      <c r="BD3394" t="s">
        <v>1756</v>
      </c>
      <c r="BE3394" t="s">
        <v>7333</v>
      </c>
      <c r="BF3394" t="s">
        <v>823</v>
      </c>
    </row>
    <row r="3395" spans="1:58">
      <c r="A3395" t="s">
        <v>829</v>
      </c>
      <c r="B3395">
        <v>6</v>
      </c>
      <c r="C3395">
        <v>0</v>
      </c>
      <c r="D3395">
        <v>11241</v>
      </c>
      <c r="E3395" t="s">
        <v>8783</v>
      </c>
      <c r="F3395">
        <v>53510611</v>
      </c>
      <c r="G3395" t="s">
        <v>2041</v>
      </c>
      <c r="H3395">
        <v>0</v>
      </c>
      <c r="I3395" t="s">
        <v>7482</v>
      </c>
      <c r="J3395">
        <v>70</v>
      </c>
      <c r="K3395">
        <v>2.5</v>
      </c>
      <c r="L3395" t="s">
        <v>1771</v>
      </c>
      <c r="M3395" t="s">
        <v>1756</v>
      </c>
      <c r="N3395" t="s">
        <v>1756</v>
      </c>
      <c r="O3395" t="s">
        <v>1757</v>
      </c>
      <c r="P3395" t="s">
        <v>1757</v>
      </c>
      <c r="Q3395" s="387">
        <v>175</v>
      </c>
      <c r="R3395">
        <v>22.75</v>
      </c>
      <c r="S3395">
        <v>197.74999999999997</v>
      </c>
      <c r="T3395" s="388">
        <v>44580</v>
      </c>
      <c r="U3395">
        <v>0</v>
      </c>
      <c r="V3395" t="s">
        <v>837</v>
      </c>
      <c r="W3395" s="388">
        <v>44615</v>
      </c>
      <c r="X3395">
        <v>177</v>
      </c>
      <c r="Y3395">
        <v>0</v>
      </c>
      <c r="Z3395">
        <v>0</v>
      </c>
      <c r="AA3395" t="s">
        <v>1758</v>
      </c>
      <c r="AB3395" t="s">
        <v>7329</v>
      </c>
      <c r="AD3395" t="s">
        <v>2045</v>
      </c>
      <c r="AE3395" t="s">
        <v>2046</v>
      </c>
      <c r="AI3395" t="s">
        <v>1761</v>
      </c>
      <c r="AL3395" t="s">
        <v>7379</v>
      </c>
      <c r="AM3395">
        <v>6</v>
      </c>
      <c r="AN3395" t="s">
        <v>3184</v>
      </c>
      <c r="AO3395" t="s">
        <v>3185</v>
      </c>
      <c r="AP3395">
        <v>0</v>
      </c>
      <c r="AQ3395" s="388">
        <v>44589</v>
      </c>
      <c r="AS3395" t="s">
        <v>2806</v>
      </c>
      <c r="AT3395" s="388">
        <v>44590</v>
      </c>
      <c r="AU3395" t="s">
        <v>1756</v>
      </c>
      <c r="AV3395" t="s">
        <v>1756</v>
      </c>
      <c r="AZ3395" t="s">
        <v>2807</v>
      </c>
      <c r="BA3395" t="s">
        <v>1767</v>
      </c>
      <c r="BB3395" t="s">
        <v>8784</v>
      </c>
      <c r="BC3395" t="s">
        <v>8785</v>
      </c>
      <c r="BD3395" t="s">
        <v>1756</v>
      </c>
      <c r="BE3395" t="s">
        <v>7333</v>
      </c>
      <c r="BF3395" t="s">
        <v>823</v>
      </c>
    </row>
    <row r="3396" spans="1:58">
      <c r="A3396" t="s">
        <v>829</v>
      </c>
      <c r="B3396">
        <v>6</v>
      </c>
      <c r="C3396">
        <v>0</v>
      </c>
      <c r="D3396">
        <v>11241</v>
      </c>
      <c r="E3396" t="s">
        <v>8783</v>
      </c>
      <c r="F3396">
        <v>53510611</v>
      </c>
      <c r="G3396" t="s">
        <v>2041</v>
      </c>
      <c r="H3396">
        <v>0</v>
      </c>
      <c r="I3396" t="s">
        <v>7382</v>
      </c>
      <c r="J3396">
        <v>80</v>
      </c>
      <c r="K3396">
        <v>2.5</v>
      </c>
      <c r="M3396" t="s">
        <v>1757</v>
      </c>
      <c r="N3396" t="s">
        <v>1757</v>
      </c>
      <c r="O3396" t="s">
        <v>1756</v>
      </c>
      <c r="P3396" t="s">
        <v>1756</v>
      </c>
      <c r="Q3396" s="387">
        <v>200</v>
      </c>
      <c r="R3396">
        <v>26</v>
      </c>
      <c r="S3396">
        <v>225.99999999999997</v>
      </c>
      <c r="T3396" s="388">
        <v>44580</v>
      </c>
      <c r="U3396">
        <v>0</v>
      </c>
      <c r="V3396" t="s">
        <v>837</v>
      </c>
      <c r="W3396" s="388">
        <v>44615</v>
      </c>
      <c r="X3396">
        <v>177</v>
      </c>
      <c r="Y3396">
        <v>0</v>
      </c>
      <c r="Z3396">
        <v>0</v>
      </c>
      <c r="AA3396" t="s">
        <v>1758</v>
      </c>
      <c r="AB3396" t="s">
        <v>7329</v>
      </c>
      <c r="AD3396" t="s">
        <v>2045</v>
      </c>
      <c r="AE3396" t="s">
        <v>2046</v>
      </c>
      <c r="AI3396" t="s">
        <v>1761</v>
      </c>
      <c r="AL3396" t="s">
        <v>7379</v>
      </c>
      <c r="AM3396">
        <v>6</v>
      </c>
      <c r="AN3396" t="s">
        <v>3184</v>
      </c>
      <c r="AO3396" t="s">
        <v>3185</v>
      </c>
      <c r="AP3396">
        <v>0</v>
      </c>
      <c r="AQ3396" s="388">
        <v>44589</v>
      </c>
      <c r="AS3396" t="s">
        <v>2806</v>
      </c>
      <c r="AT3396" s="388">
        <v>44590</v>
      </c>
      <c r="AU3396" t="s">
        <v>1756</v>
      </c>
      <c r="AV3396" t="s">
        <v>1756</v>
      </c>
      <c r="AZ3396" t="s">
        <v>2807</v>
      </c>
      <c r="BA3396" t="s">
        <v>1767</v>
      </c>
      <c r="BB3396" t="s">
        <v>8786</v>
      </c>
      <c r="BC3396" t="s">
        <v>8787</v>
      </c>
      <c r="BD3396" t="s">
        <v>1756</v>
      </c>
      <c r="BE3396" t="s">
        <v>7333</v>
      </c>
      <c r="BF3396" t="s">
        <v>823</v>
      </c>
    </row>
    <row r="3397" spans="1:58">
      <c r="A3397" t="s">
        <v>829</v>
      </c>
      <c r="B3397">
        <v>6</v>
      </c>
      <c r="C3397">
        <v>0</v>
      </c>
      <c r="D3397">
        <v>11240</v>
      </c>
      <c r="E3397" t="s">
        <v>8788</v>
      </c>
      <c r="F3397">
        <v>53510611</v>
      </c>
      <c r="G3397" t="s">
        <v>2041</v>
      </c>
      <c r="H3397">
        <v>0</v>
      </c>
      <c r="I3397" t="s">
        <v>7482</v>
      </c>
      <c r="J3397">
        <v>70</v>
      </c>
      <c r="K3397">
        <v>2.5</v>
      </c>
      <c r="L3397" t="s">
        <v>1771</v>
      </c>
      <c r="M3397" t="s">
        <v>1756</v>
      </c>
      <c r="N3397" t="s">
        <v>1756</v>
      </c>
      <c r="O3397" t="s">
        <v>1757</v>
      </c>
      <c r="P3397" t="s">
        <v>1757</v>
      </c>
      <c r="Q3397" s="387">
        <v>175</v>
      </c>
      <c r="R3397">
        <v>22.75</v>
      </c>
      <c r="S3397">
        <v>197.74999999999997</v>
      </c>
      <c r="T3397" s="388">
        <v>44580</v>
      </c>
      <c r="U3397">
        <v>0</v>
      </c>
      <c r="V3397" t="s">
        <v>837</v>
      </c>
      <c r="W3397" s="388">
        <v>44615</v>
      </c>
      <c r="X3397">
        <v>177</v>
      </c>
      <c r="Y3397">
        <v>0</v>
      </c>
      <c r="Z3397">
        <v>0</v>
      </c>
      <c r="AA3397" t="s">
        <v>1758</v>
      </c>
      <c r="AB3397" t="s">
        <v>7329</v>
      </c>
      <c r="AD3397" t="s">
        <v>2045</v>
      </c>
      <c r="AE3397" t="s">
        <v>2046</v>
      </c>
      <c r="AI3397" t="s">
        <v>1761</v>
      </c>
      <c r="AL3397" t="s">
        <v>7379</v>
      </c>
      <c r="AM3397">
        <v>6</v>
      </c>
      <c r="AN3397" t="s">
        <v>7541</v>
      </c>
      <c r="AO3397" t="s">
        <v>7542</v>
      </c>
      <c r="AP3397">
        <v>0</v>
      </c>
      <c r="AQ3397" s="388">
        <v>44589</v>
      </c>
      <c r="AR3397" t="s">
        <v>1756</v>
      </c>
      <c r="AS3397" t="s">
        <v>2806</v>
      </c>
      <c r="AT3397" s="388">
        <v>44590</v>
      </c>
      <c r="AU3397" t="s">
        <v>1756</v>
      </c>
      <c r="AV3397" t="s">
        <v>1756</v>
      </c>
      <c r="AZ3397" t="s">
        <v>2807</v>
      </c>
      <c r="BA3397" t="s">
        <v>1767</v>
      </c>
      <c r="BB3397" t="s">
        <v>8789</v>
      </c>
      <c r="BC3397" t="s">
        <v>8790</v>
      </c>
      <c r="BD3397" t="s">
        <v>1756</v>
      </c>
      <c r="BE3397" t="s">
        <v>7333</v>
      </c>
      <c r="BF3397" t="s">
        <v>823</v>
      </c>
    </row>
    <row r="3398" spans="1:58">
      <c r="A3398" t="s">
        <v>829</v>
      </c>
      <c r="B3398">
        <v>6</v>
      </c>
      <c r="C3398">
        <v>0</v>
      </c>
      <c r="D3398">
        <v>11240</v>
      </c>
      <c r="E3398" t="s">
        <v>8788</v>
      </c>
      <c r="F3398">
        <v>53510611</v>
      </c>
      <c r="G3398" t="s">
        <v>2041</v>
      </c>
      <c r="H3398">
        <v>0</v>
      </c>
      <c r="I3398" t="s">
        <v>7382</v>
      </c>
      <c r="J3398">
        <v>80</v>
      </c>
      <c r="K3398">
        <v>2.5</v>
      </c>
      <c r="M3398" t="s">
        <v>1757</v>
      </c>
      <c r="N3398" t="s">
        <v>1757</v>
      </c>
      <c r="O3398" t="s">
        <v>1756</v>
      </c>
      <c r="P3398" t="s">
        <v>1756</v>
      </c>
      <c r="Q3398" s="387">
        <v>200</v>
      </c>
      <c r="R3398">
        <v>26</v>
      </c>
      <c r="S3398">
        <v>225.99999999999997</v>
      </c>
      <c r="T3398" s="388">
        <v>44580</v>
      </c>
      <c r="U3398">
        <v>0</v>
      </c>
      <c r="V3398" t="s">
        <v>837</v>
      </c>
      <c r="W3398" s="388">
        <v>44615</v>
      </c>
      <c r="X3398">
        <v>177</v>
      </c>
      <c r="Y3398">
        <v>0</v>
      </c>
      <c r="Z3398">
        <v>0</v>
      </c>
      <c r="AA3398" t="s">
        <v>1758</v>
      </c>
      <c r="AB3398" t="s">
        <v>7329</v>
      </c>
      <c r="AD3398" t="s">
        <v>2045</v>
      </c>
      <c r="AE3398" t="s">
        <v>2046</v>
      </c>
      <c r="AI3398" t="s">
        <v>1761</v>
      </c>
      <c r="AL3398" t="s">
        <v>7379</v>
      </c>
      <c r="AM3398">
        <v>6</v>
      </c>
      <c r="AN3398" t="s">
        <v>7541</v>
      </c>
      <c r="AO3398" t="s">
        <v>7542</v>
      </c>
      <c r="AP3398">
        <v>0</v>
      </c>
      <c r="AQ3398" s="388">
        <v>44589</v>
      </c>
      <c r="AR3398" t="s">
        <v>1756</v>
      </c>
      <c r="AS3398" t="s">
        <v>2806</v>
      </c>
      <c r="AT3398" s="388">
        <v>44590</v>
      </c>
      <c r="AU3398" t="s">
        <v>1756</v>
      </c>
      <c r="AV3398" t="s">
        <v>1756</v>
      </c>
      <c r="AZ3398" t="s">
        <v>2807</v>
      </c>
      <c r="BA3398" t="s">
        <v>1767</v>
      </c>
      <c r="BB3398" t="s">
        <v>8791</v>
      </c>
      <c r="BC3398" t="s">
        <v>8792</v>
      </c>
      <c r="BD3398" t="s">
        <v>1756</v>
      </c>
      <c r="BE3398" t="s">
        <v>7333</v>
      </c>
      <c r="BF3398" t="s">
        <v>823</v>
      </c>
    </row>
    <row r="3399" spans="1:58">
      <c r="A3399" t="s">
        <v>829</v>
      </c>
      <c r="B3399">
        <v>6</v>
      </c>
      <c r="C3399">
        <v>0</v>
      </c>
      <c r="D3399">
        <v>11239</v>
      </c>
      <c r="E3399" t="s">
        <v>8793</v>
      </c>
      <c r="F3399">
        <v>53510611</v>
      </c>
      <c r="G3399" t="s">
        <v>2041</v>
      </c>
      <c r="H3399">
        <v>0</v>
      </c>
      <c r="I3399" t="s">
        <v>7482</v>
      </c>
      <c r="J3399">
        <v>70</v>
      </c>
      <c r="K3399">
        <v>2.5</v>
      </c>
      <c r="L3399" t="s">
        <v>1771</v>
      </c>
      <c r="M3399" t="s">
        <v>1756</v>
      </c>
      <c r="N3399" t="s">
        <v>1756</v>
      </c>
      <c r="O3399" t="s">
        <v>1757</v>
      </c>
      <c r="P3399" t="s">
        <v>1757</v>
      </c>
      <c r="Q3399" s="387">
        <v>175</v>
      </c>
      <c r="R3399">
        <v>22.75</v>
      </c>
      <c r="S3399">
        <v>197.74999999999997</v>
      </c>
      <c r="T3399" s="388">
        <v>44580</v>
      </c>
      <c r="U3399">
        <v>0</v>
      </c>
      <c r="V3399" t="s">
        <v>837</v>
      </c>
      <c r="W3399" s="388">
        <v>44615</v>
      </c>
      <c r="X3399">
        <v>177</v>
      </c>
      <c r="Y3399">
        <v>0</v>
      </c>
      <c r="Z3399">
        <v>0</v>
      </c>
      <c r="AA3399" t="s">
        <v>1758</v>
      </c>
      <c r="AB3399" t="s">
        <v>7329</v>
      </c>
      <c r="AD3399" t="s">
        <v>2045</v>
      </c>
      <c r="AE3399" t="s">
        <v>2046</v>
      </c>
      <c r="AI3399" t="s">
        <v>1761</v>
      </c>
      <c r="AL3399" t="s">
        <v>7379</v>
      </c>
      <c r="AM3399">
        <v>6</v>
      </c>
      <c r="AN3399" t="s">
        <v>1833</v>
      </c>
      <c r="AO3399" t="s">
        <v>3277</v>
      </c>
      <c r="AP3399">
        <v>0</v>
      </c>
      <c r="AQ3399" s="388">
        <v>44589</v>
      </c>
      <c r="AS3399" t="s">
        <v>2806</v>
      </c>
      <c r="AT3399" s="388">
        <v>44590</v>
      </c>
      <c r="AU3399" t="s">
        <v>1756</v>
      </c>
      <c r="AV3399" t="s">
        <v>1756</v>
      </c>
      <c r="AZ3399" t="s">
        <v>2807</v>
      </c>
      <c r="BA3399" t="s">
        <v>1767</v>
      </c>
      <c r="BB3399" t="s">
        <v>8794</v>
      </c>
      <c r="BC3399" t="s">
        <v>8795</v>
      </c>
      <c r="BD3399" t="s">
        <v>1756</v>
      </c>
      <c r="BE3399" t="s">
        <v>7333</v>
      </c>
      <c r="BF3399" t="s">
        <v>823</v>
      </c>
    </row>
    <row r="3400" spans="1:58">
      <c r="A3400" t="s">
        <v>829</v>
      </c>
      <c r="B3400">
        <v>6</v>
      </c>
      <c r="C3400">
        <v>0</v>
      </c>
      <c r="D3400">
        <v>11239</v>
      </c>
      <c r="E3400" t="s">
        <v>8793</v>
      </c>
      <c r="F3400">
        <v>53510611</v>
      </c>
      <c r="G3400" t="s">
        <v>2041</v>
      </c>
      <c r="H3400">
        <v>0</v>
      </c>
      <c r="I3400" t="s">
        <v>7382</v>
      </c>
      <c r="J3400">
        <v>80</v>
      </c>
      <c r="K3400">
        <v>2.5</v>
      </c>
      <c r="M3400" t="s">
        <v>1757</v>
      </c>
      <c r="N3400" t="s">
        <v>1757</v>
      </c>
      <c r="O3400" t="s">
        <v>1756</v>
      </c>
      <c r="P3400" t="s">
        <v>1756</v>
      </c>
      <c r="Q3400" s="387">
        <v>200</v>
      </c>
      <c r="R3400">
        <v>26</v>
      </c>
      <c r="S3400">
        <v>225.99999999999997</v>
      </c>
      <c r="T3400" s="388">
        <v>44580</v>
      </c>
      <c r="U3400">
        <v>0</v>
      </c>
      <c r="V3400" t="s">
        <v>837</v>
      </c>
      <c r="W3400" s="388">
        <v>44615</v>
      </c>
      <c r="X3400">
        <v>177</v>
      </c>
      <c r="Y3400">
        <v>0</v>
      </c>
      <c r="Z3400">
        <v>0</v>
      </c>
      <c r="AA3400" t="s">
        <v>1758</v>
      </c>
      <c r="AB3400" t="s">
        <v>7329</v>
      </c>
      <c r="AD3400" t="s">
        <v>2045</v>
      </c>
      <c r="AE3400" t="s">
        <v>2046</v>
      </c>
      <c r="AI3400" t="s">
        <v>1761</v>
      </c>
      <c r="AL3400" t="s">
        <v>7379</v>
      </c>
      <c r="AM3400">
        <v>6</v>
      </c>
      <c r="AN3400" t="s">
        <v>1833</v>
      </c>
      <c r="AO3400" t="s">
        <v>3277</v>
      </c>
      <c r="AP3400">
        <v>0</v>
      </c>
      <c r="AQ3400" s="388">
        <v>44589</v>
      </c>
      <c r="AS3400" t="s">
        <v>2806</v>
      </c>
      <c r="AT3400" s="388">
        <v>44590</v>
      </c>
      <c r="AU3400" t="s">
        <v>1756</v>
      </c>
      <c r="AV3400" t="s">
        <v>1756</v>
      </c>
      <c r="AZ3400" t="s">
        <v>2807</v>
      </c>
      <c r="BA3400" t="s">
        <v>1767</v>
      </c>
      <c r="BB3400" t="s">
        <v>8796</v>
      </c>
      <c r="BC3400" t="s">
        <v>8797</v>
      </c>
      <c r="BD3400" t="s">
        <v>1756</v>
      </c>
      <c r="BE3400" t="s">
        <v>7333</v>
      </c>
      <c r="BF3400" t="s">
        <v>823</v>
      </c>
    </row>
    <row r="3401" spans="1:58">
      <c r="A3401" t="s">
        <v>829</v>
      </c>
      <c r="B3401">
        <v>6</v>
      </c>
      <c r="C3401">
        <v>0</v>
      </c>
      <c r="D3401">
        <v>11238</v>
      </c>
      <c r="E3401" t="s">
        <v>8798</v>
      </c>
      <c r="F3401">
        <v>53510611</v>
      </c>
      <c r="G3401" t="s">
        <v>2041</v>
      </c>
      <c r="H3401">
        <v>0</v>
      </c>
      <c r="I3401" t="s">
        <v>7482</v>
      </c>
      <c r="J3401">
        <v>70</v>
      </c>
      <c r="K3401">
        <v>2.5</v>
      </c>
      <c r="L3401" t="s">
        <v>1771</v>
      </c>
      <c r="M3401" t="s">
        <v>1756</v>
      </c>
      <c r="N3401" t="s">
        <v>1756</v>
      </c>
      <c r="O3401" t="s">
        <v>2104</v>
      </c>
      <c r="P3401" t="s">
        <v>1757</v>
      </c>
      <c r="Q3401" s="387">
        <v>175</v>
      </c>
      <c r="R3401">
        <v>22.75</v>
      </c>
      <c r="S3401">
        <v>197.74999999999997</v>
      </c>
      <c r="T3401" s="388">
        <v>44580</v>
      </c>
      <c r="U3401">
        <v>0</v>
      </c>
      <c r="V3401" t="s">
        <v>837</v>
      </c>
      <c r="W3401" s="388">
        <v>44615</v>
      </c>
      <c r="X3401">
        <v>177</v>
      </c>
      <c r="Y3401">
        <v>0</v>
      </c>
      <c r="Z3401">
        <v>0</v>
      </c>
      <c r="AA3401" t="s">
        <v>1758</v>
      </c>
      <c r="AB3401" t="s">
        <v>7329</v>
      </c>
      <c r="AD3401" t="s">
        <v>2045</v>
      </c>
      <c r="AE3401" t="s">
        <v>2046</v>
      </c>
      <c r="AI3401" t="s">
        <v>1761</v>
      </c>
      <c r="AL3401" t="s">
        <v>7379</v>
      </c>
      <c r="AM3401">
        <v>6</v>
      </c>
      <c r="AN3401" t="s">
        <v>7364</v>
      </c>
      <c r="AO3401" t="s">
        <v>7365</v>
      </c>
      <c r="AP3401">
        <v>0</v>
      </c>
      <c r="AQ3401" s="388">
        <v>44589</v>
      </c>
      <c r="AS3401" t="s">
        <v>2806</v>
      </c>
      <c r="AT3401" s="388">
        <v>44590</v>
      </c>
      <c r="AU3401" t="s">
        <v>1756</v>
      </c>
      <c r="AV3401" t="s">
        <v>1756</v>
      </c>
      <c r="AZ3401" t="s">
        <v>2807</v>
      </c>
      <c r="BA3401" t="s">
        <v>1767</v>
      </c>
      <c r="BB3401" t="s">
        <v>8799</v>
      </c>
      <c r="BC3401" t="s">
        <v>8800</v>
      </c>
      <c r="BD3401" t="s">
        <v>1756</v>
      </c>
      <c r="BE3401" t="s">
        <v>7333</v>
      </c>
      <c r="BF3401" t="s">
        <v>823</v>
      </c>
    </row>
    <row r="3402" spans="1:58">
      <c r="A3402" t="s">
        <v>829</v>
      </c>
      <c r="B3402">
        <v>6</v>
      </c>
      <c r="C3402">
        <v>0</v>
      </c>
      <c r="D3402">
        <v>11238</v>
      </c>
      <c r="E3402" t="s">
        <v>8798</v>
      </c>
      <c r="F3402">
        <v>53510611</v>
      </c>
      <c r="G3402" t="s">
        <v>2041</v>
      </c>
      <c r="H3402">
        <v>0</v>
      </c>
      <c r="I3402" t="s">
        <v>2056</v>
      </c>
      <c r="J3402">
        <v>210</v>
      </c>
      <c r="K3402">
        <v>1</v>
      </c>
      <c r="L3402" t="s">
        <v>1755</v>
      </c>
      <c r="M3402" t="s">
        <v>1756</v>
      </c>
      <c r="N3402" t="s">
        <v>1756</v>
      </c>
      <c r="P3402" t="s">
        <v>1757</v>
      </c>
      <c r="Q3402" s="387">
        <v>210</v>
      </c>
      <c r="R3402">
        <v>27.3</v>
      </c>
      <c r="S3402">
        <v>237.29999999999998</v>
      </c>
      <c r="T3402" s="388">
        <v>44580</v>
      </c>
      <c r="U3402">
        <v>0</v>
      </c>
      <c r="V3402" t="s">
        <v>837</v>
      </c>
      <c r="W3402" s="388">
        <v>44615</v>
      </c>
      <c r="X3402">
        <v>177</v>
      </c>
      <c r="Y3402">
        <v>0</v>
      </c>
      <c r="Z3402">
        <v>0</v>
      </c>
      <c r="AA3402" t="s">
        <v>1758</v>
      </c>
      <c r="AB3402" t="s">
        <v>7329</v>
      </c>
      <c r="AD3402" t="s">
        <v>2045</v>
      </c>
      <c r="AE3402" t="s">
        <v>2046</v>
      </c>
      <c r="AI3402" t="s">
        <v>1761</v>
      </c>
      <c r="AL3402" t="s">
        <v>7379</v>
      </c>
      <c r="AM3402">
        <v>6</v>
      </c>
      <c r="AN3402" t="s">
        <v>7364</v>
      </c>
      <c r="AO3402" t="s">
        <v>7365</v>
      </c>
      <c r="AP3402">
        <v>0</v>
      </c>
      <c r="AQ3402" s="388">
        <v>44589</v>
      </c>
      <c r="AS3402" t="s">
        <v>2806</v>
      </c>
      <c r="AT3402" s="388">
        <v>44590</v>
      </c>
      <c r="AU3402" t="s">
        <v>1756</v>
      </c>
      <c r="AV3402" t="s">
        <v>1756</v>
      </c>
      <c r="AZ3402" t="s">
        <v>2807</v>
      </c>
      <c r="BA3402" t="s">
        <v>1767</v>
      </c>
      <c r="BB3402" t="s">
        <v>8801</v>
      </c>
      <c r="BC3402" t="s">
        <v>8802</v>
      </c>
      <c r="BD3402" t="s">
        <v>1756</v>
      </c>
      <c r="BE3402" t="s">
        <v>7333</v>
      </c>
      <c r="BF3402" t="s">
        <v>823</v>
      </c>
    </row>
    <row r="3403" spans="1:58">
      <c r="A3403" t="s">
        <v>829</v>
      </c>
      <c r="B3403">
        <v>6</v>
      </c>
      <c r="C3403">
        <v>0</v>
      </c>
      <c r="D3403">
        <v>11238</v>
      </c>
      <c r="E3403" t="s">
        <v>8798</v>
      </c>
      <c r="F3403">
        <v>53510611</v>
      </c>
      <c r="G3403" t="s">
        <v>2041</v>
      </c>
      <c r="H3403">
        <v>0</v>
      </c>
      <c r="I3403" t="s">
        <v>7382</v>
      </c>
      <c r="J3403">
        <v>80</v>
      </c>
      <c r="K3403">
        <v>2.5</v>
      </c>
      <c r="M3403" t="s">
        <v>1757</v>
      </c>
      <c r="N3403" t="s">
        <v>1757</v>
      </c>
      <c r="O3403" t="s">
        <v>1756</v>
      </c>
      <c r="P3403" t="s">
        <v>1756</v>
      </c>
      <c r="Q3403" s="387">
        <v>200</v>
      </c>
      <c r="R3403">
        <v>26</v>
      </c>
      <c r="S3403">
        <v>225.99999999999997</v>
      </c>
      <c r="T3403" s="388">
        <v>44580</v>
      </c>
      <c r="U3403">
        <v>0</v>
      </c>
      <c r="V3403" t="s">
        <v>837</v>
      </c>
      <c r="W3403" s="388">
        <v>44615</v>
      </c>
      <c r="X3403">
        <v>177</v>
      </c>
      <c r="Y3403">
        <v>0</v>
      </c>
      <c r="Z3403">
        <v>0</v>
      </c>
      <c r="AA3403" t="s">
        <v>1758</v>
      </c>
      <c r="AB3403" t="s">
        <v>7329</v>
      </c>
      <c r="AD3403" t="s">
        <v>2045</v>
      </c>
      <c r="AE3403" t="s">
        <v>2046</v>
      </c>
      <c r="AI3403" t="s">
        <v>1761</v>
      </c>
      <c r="AL3403" t="s">
        <v>7379</v>
      </c>
      <c r="AM3403">
        <v>6</v>
      </c>
      <c r="AN3403" t="s">
        <v>7364</v>
      </c>
      <c r="AO3403" t="s">
        <v>7365</v>
      </c>
      <c r="AP3403">
        <v>0</v>
      </c>
      <c r="AQ3403" s="388">
        <v>44589</v>
      </c>
      <c r="AS3403" t="s">
        <v>2806</v>
      </c>
      <c r="AT3403" s="388">
        <v>44590</v>
      </c>
      <c r="AU3403" t="s">
        <v>1756</v>
      </c>
      <c r="AV3403" t="s">
        <v>1756</v>
      </c>
      <c r="AZ3403" t="s">
        <v>2807</v>
      </c>
      <c r="BA3403" t="s">
        <v>1767</v>
      </c>
      <c r="BB3403" t="s">
        <v>8803</v>
      </c>
      <c r="BC3403" t="s">
        <v>8804</v>
      </c>
      <c r="BD3403" t="s">
        <v>1756</v>
      </c>
      <c r="BE3403" t="s">
        <v>7333</v>
      </c>
      <c r="BF3403" t="s">
        <v>823</v>
      </c>
    </row>
    <row r="3404" spans="1:58">
      <c r="A3404" t="s">
        <v>829</v>
      </c>
      <c r="B3404">
        <v>6</v>
      </c>
      <c r="C3404">
        <v>0</v>
      </c>
      <c r="D3404">
        <v>11242</v>
      </c>
      <c r="E3404" t="s">
        <v>8805</v>
      </c>
      <c r="F3404">
        <v>53510611</v>
      </c>
      <c r="G3404" t="s">
        <v>2041</v>
      </c>
      <c r="H3404">
        <v>0</v>
      </c>
      <c r="I3404" t="s">
        <v>7482</v>
      </c>
      <c r="J3404">
        <v>70</v>
      </c>
      <c r="K3404">
        <v>2.5</v>
      </c>
      <c r="L3404" t="s">
        <v>1771</v>
      </c>
      <c r="M3404" t="s">
        <v>1756</v>
      </c>
      <c r="N3404" t="s">
        <v>1756</v>
      </c>
      <c r="O3404" t="s">
        <v>1757</v>
      </c>
      <c r="P3404" t="s">
        <v>1757</v>
      </c>
      <c r="Q3404" s="387">
        <v>175</v>
      </c>
      <c r="R3404">
        <v>22.75</v>
      </c>
      <c r="S3404">
        <v>197.74999999999997</v>
      </c>
      <c r="T3404" s="388">
        <v>44580</v>
      </c>
      <c r="U3404">
        <v>0</v>
      </c>
      <c r="V3404" t="s">
        <v>837</v>
      </c>
      <c r="W3404" s="388">
        <v>44615</v>
      </c>
      <c r="X3404">
        <v>177</v>
      </c>
      <c r="Y3404">
        <v>0</v>
      </c>
      <c r="Z3404">
        <v>0</v>
      </c>
      <c r="AA3404" t="s">
        <v>1758</v>
      </c>
      <c r="AB3404" t="s">
        <v>7329</v>
      </c>
      <c r="AD3404" t="s">
        <v>2045</v>
      </c>
      <c r="AE3404" t="s">
        <v>2046</v>
      </c>
      <c r="AI3404" t="s">
        <v>1761</v>
      </c>
      <c r="AL3404" t="s">
        <v>7379</v>
      </c>
      <c r="AM3404">
        <v>6</v>
      </c>
      <c r="AN3404" t="s">
        <v>2851</v>
      </c>
      <c r="AO3404" t="s">
        <v>2852</v>
      </c>
      <c r="AP3404">
        <v>0</v>
      </c>
      <c r="AQ3404" s="388">
        <v>44589</v>
      </c>
      <c r="AS3404" t="s">
        <v>2806</v>
      </c>
      <c r="AT3404" s="388">
        <v>44590</v>
      </c>
      <c r="AU3404" t="s">
        <v>1756</v>
      </c>
      <c r="AV3404" t="s">
        <v>1756</v>
      </c>
      <c r="AZ3404" t="s">
        <v>2807</v>
      </c>
      <c r="BA3404" t="s">
        <v>1767</v>
      </c>
      <c r="BB3404" t="s">
        <v>8806</v>
      </c>
      <c r="BC3404" t="s">
        <v>8807</v>
      </c>
      <c r="BD3404" t="s">
        <v>1756</v>
      </c>
      <c r="BE3404" t="s">
        <v>7333</v>
      </c>
      <c r="BF3404" t="s">
        <v>823</v>
      </c>
    </row>
    <row r="3405" spans="1:58">
      <c r="A3405" t="s">
        <v>829</v>
      </c>
      <c r="B3405">
        <v>6</v>
      </c>
      <c r="C3405">
        <v>0</v>
      </c>
      <c r="D3405">
        <v>11242</v>
      </c>
      <c r="E3405" t="s">
        <v>8805</v>
      </c>
      <c r="F3405">
        <v>53510611</v>
      </c>
      <c r="G3405" t="s">
        <v>2041</v>
      </c>
      <c r="H3405">
        <v>0</v>
      </c>
      <c r="I3405" t="s">
        <v>7382</v>
      </c>
      <c r="J3405">
        <v>80</v>
      </c>
      <c r="K3405">
        <v>2.5</v>
      </c>
      <c r="M3405" t="s">
        <v>1757</v>
      </c>
      <c r="N3405" t="s">
        <v>1757</v>
      </c>
      <c r="O3405" t="s">
        <v>1756</v>
      </c>
      <c r="P3405" t="s">
        <v>1756</v>
      </c>
      <c r="Q3405" s="387">
        <v>200</v>
      </c>
      <c r="R3405">
        <v>26</v>
      </c>
      <c r="S3405">
        <v>225.99999999999997</v>
      </c>
      <c r="T3405" s="388">
        <v>44580</v>
      </c>
      <c r="U3405">
        <v>0</v>
      </c>
      <c r="V3405" t="s">
        <v>837</v>
      </c>
      <c r="W3405" s="388">
        <v>44615</v>
      </c>
      <c r="X3405">
        <v>177</v>
      </c>
      <c r="Y3405">
        <v>0</v>
      </c>
      <c r="Z3405">
        <v>0</v>
      </c>
      <c r="AA3405" t="s">
        <v>1758</v>
      </c>
      <c r="AB3405" t="s">
        <v>7329</v>
      </c>
      <c r="AD3405" t="s">
        <v>2045</v>
      </c>
      <c r="AE3405" t="s">
        <v>2046</v>
      </c>
      <c r="AI3405" t="s">
        <v>1761</v>
      </c>
      <c r="AL3405" t="s">
        <v>7379</v>
      </c>
      <c r="AM3405">
        <v>6</v>
      </c>
      <c r="AN3405" t="s">
        <v>2851</v>
      </c>
      <c r="AO3405" t="s">
        <v>2852</v>
      </c>
      <c r="AP3405">
        <v>0</v>
      </c>
      <c r="AQ3405" s="388">
        <v>44589</v>
      </c>
      <c r="AS3405" t="s">
        <v>2806</v>
      </c>
      <c r="AT3405" s="388">
        <v>44590</v>
      </c>
      <c r="AU3405" t="s">
        <v>1756</v>
      </c>
      <c r="AV3405" t="s">
        <v>1756</v>
      </c>
      <c r="AZ3405" t="s">
        <v>2807</v>
      </c>
      <c r="BA3405" t="s">
        <v>1767</v>
      </c>
      <c r="BB3405" t="s">
        <v>8808</v>
      </c>
      <c r="BC3405" t="s">
        <v>8809</v>
      </c>
      <c r="BD3405" t="s">
        <v>1756</v>
      </c>
      <c r="BE3405" t="s">
        <v>7333</v>
      </c>
      <c r="BF3405" t="s">
        <v>823</v>
      </c>
    </row>
    <row r="3406" spans="1:58">
      <c r="A3406" t="s">
        <v>829</v>
      </c>
      <c r="B3406">
        <v>6</v>
      </c>
      <c r="C3406">
        <v>0</v>
      </c>
      <c r="D3406">
        <v>11230</v>
      </c>
      <c r="E3406" t="s">
        <v>8810</v>
      </c>
      <c r="F3406">
        <v>53510611</v>
      </c>
      <c r="G3406" t="s">
        <v>2041</v>
      </c>
      <c r="H3406">
        <v>0</v>
      </c>
      <c r="I3406" t="s">
        <v>7482</v>
      </c>
      <c r="J3406">
        <v>70</v>
      </c>
      <c r="K3406">
        <v>3</v>
      </c>
      <c r="L3406" t="s">
        <v>1771</v>
      </c>
      <c r="M3406" t="s">
        <v>1756</v>
      </c>
      <c r="N3406" t="s">
        <v>1756</v>
      </c>
      <c r="O3406" t="s">
        <v>1757</v>
      </c>
      <c r="P3406" t="s">
        <v>1757</v>
      </c>
      <c r="Q3406" s="387">
        <v>210</v>
      </c>
      <c r="R3406">
        <v>27.3</v>
      </c>
      <c r="S3406">
        <v>237.29999999999998</v>
      </c>
      <c r="T3406" s="388">
        <v>44578</v>
      </c>
      <c r="U3406">
        <v>0</v>
      </c>
      <c r="V3406" t="s">
        <v>837</v>
      </c>
      <c r="W3406" s="388">
        <v>44615</v>
      </c>
      <c r="X3406">
        <v>177</v>
      </c>
      <c r="Y3406">
        <v>0</v>
      </c>
      <c r="Z3406">
        <v>0</v>
      </c>
      <c r="AA3406" t="s">
        <v>1758</v>
      </c>
      <c r="AB3406" t="s">
        <v>7329</v>
      </c>
      <c r="AD3406" t="s">
        <v>2045</v>
      </c>
      <c r="AE3406" t="s">
        <v>2046</v>
      </c>
      <c r="AI3406" t="s">
        <v>1761</v>
      </c>
      <c r="AL3406" t="s">
        <v>7379</v>
      </c>
      <c r="AM3406">
        <v>6</v>
      </c>
      <c r="AN3406" t="s">
        <v>1833</v>
      </c>
      <c r="AO3406" t="s">
        <v>1834</v>
      </c>
      <c r="AP3406">
        <v>0</v>
      </c>
      <c r="AQ3406" s="388">
        <v>44589</v>
      </c>
      <c r="AS3406" t="s">
        <v>1765</v>
      </c>
      <c r="AT3406" s="388">
        <v>44592</v>
      </c>
      <c r="AU3406" t="s">
        <v>1756</v>
      </c>
      <c r="AV3406" t="s">
        <v>1756</v>
      </c>
      <c r="AZ3406" t="s">
        <v>1766</v>
      </c>
      <c r="BA3406" t="s">
        <v>1767</v>
      </c>
      <c r="BB3406" t="s">
        <v>8811</v>
      </c>
      <c r="BC3406" t="s">
        <v>8812</v>
      </c>
      <c r="BD3406" t="s">
        <v>1756</v>
      </c>
      <c r="BE3406" t="s">
        <v>7333</v>
      </c>
      <c r="BF3406" t="s">
        <v>823</v>
      </c>
    </row>
    <row r="3407" spans="1:58">
      <c r="A3407" t="s">
        <v>829</v>
      </c>
      <c r="B3407">
        <v>6</v>
      </c>
      <c r="C3407">
        <v>0</v>
      </c>
      <c r="D3407">
        <v>11230</v>
      </c>
      <c r="E3407" t="s">
        <v>8810</v>
      </c>
      <c r="F3407">
        <v>53510611</v>
      </c>
      <c r="G3407" t="s">
        <v>2041</v>
      </c>
      <c r="H3407">
        <v>0</v>
      </c>
      <c r="I3407" t="s">
        <v>7382</v>
      </c>
      <c r="J3407">
        <v>80</v>
      </c>
      <c r="K3407">
        <v>3</v>
      </c>
      <c r="M3407" t="s">
        <v>1757</v>
      </c>
      <c r="N3407" t="s">
        <v>1757</v>
      </c>
      <c r="O3407" t="s">
        <v>1756</v>
      </c>
      <c r="P3407" t="s">
        <v>1756</v>
      </c>
      <c r="Q3407" s="387">
        <v>240</v>
      </c>
      <c r="R3407">
        <v>31.200000000000003</v>
      </c>
      <c r="S3407">
        <v>271.2</v>
      </c>
      <c r="T3407" s="388">
        <v>44578</v>
      </c>
      <c r="U3407">
        <v>0</v>
      </c>
      <c r="V3407" t="s">
        <v>837</v>
      </c>
      <c r="W3407" s="388">
        <v>44615</v>
      </c>
      <c r="X3407">
        <v>177</v>
      </c>
      <c r="Y3407">
        <v>0</v>
      </c>
      <c r="Z3407">
        <v>0</v>
      </c>
      <c r="AA3407" t="s">
        <v>1758</v>
      </c>
      <c r="AB3407" t="s">
        <v>7329</v>
      </c>
      <c r="AD3407" t="s">
        <v>2045</v>
      </c>
      <c r="AE3407" t="s">
        <v>2046</v>
      </c>
      <c r="AI3407" t="s">
        <v>1761</v>
      </c>
      <c r="AL3407" t="s">
        <v>7379</v>
      </c>
      <c r="AM3407">
        <v>6</v>
      </c>
      <c r="AN3407" t="s">
        <v>1833</v>
      </c>
      <c r="AO3407" t="s">
        <v>1834</v>
      </c>
      <c r="AP3407">
        <v>0</v>
      </c>
      <c r="AQ3407" s="388">
        <v>44589</v>
      </c>
      <c r="AS3407" t="s">
        <v>1765</v>
      </c>
      <c r="AT3407" s="388">
        <v>44592</v>
      </c>
      <c r="AU3407" t="s">
        <v>1756</v>
      </c>
      <c r="AV3407" t="s">
        <v>1756</v>
      </c>
      <c r="AZ3407" t="s">
        <v>1766</v>
      </c>
      <c r="BA3407" t="s">
        <v>1767</v>
      </c>
      <c r="BB3407" t="s">
        <v>8813</v>
      </c>
      <c r="BC3407" t="s">
        <v>8814</v>
      </c>
      <c r="BD3407" t="s">
        <v>1756</v>
      </c>
      <c r="BE3407" t="s">
        <v>7333</v>
      </c>
      <c r="BF3407" t="s">
        <v>823</v>
      </c>
    </row>
    <row r="3408" spans="1:58">
      <c r="A3408" t="s">
        <v>829</v>
      </c>
      <c r="B3408">
        <v>6</v>
      </c>
      <c r="C3408">
        <v>0</v>
      </c>
      <c r="D3408">
        <v>11229</v>
      </c>
      <c r="E3408" t="s">
        <v>8815</v>
      </c>
      <c r="F3408">
        <v>53510611</v>
      </c>
      <c r="G3408" t="s">
        <v>2041</v>
      </c>
      <c r="H3408">
        <v>0</v>
      </c>
      <c r="I3408" t="s">
        <v>7482</v>
      </c>
      <c r="J3408">
        <v>70</v>
      </c>
      <c r="K3408">
        <v>3</v>
      </c>
      <c r="L3408" t="s">
        <v>1771</v>
      </c>
      <c r="M3408" t="s">
        <v>1756</v>
      </c>
      <c r="N3408" t="s">
        <v>1756</v>
      </c>
      <c r="O3408" t="s">
        <v>1757</v>
      </c>
      <c r="P3408" t="s">
        <v>1757</v>
      </c>
      <c r="Q3408" s="387">
        <v>210</v>
      </c>
      <c r="R3408">
        <v>27.3</v>
      </c>
      <c r="S3408">
        <v>237.29999999999998</v>
      </c>
      <c r="T3408" s="388">
        <v>44578</v>
      </c>
      <c r="U3408">
        <v>0</v>
      </c>
      <c r="V3408" t="s">
        <v>837</v>
      </c>
      <c r="W3408" s="388">
        <v>44615</v>
      </c>
      <c r="X3408">
        <v>177</v>
      </c>
      <c r="Y3408">
        <v>0</v>
      </c>
      <c r="Z3408">
        <v>0</v>
      </c>
      <c r="AA3408" t="s">
        <v>1758</v>
      </c>
      <c r="AB3408" t="s">
        <v>7329</v>
      </c>
      <c r="AD3408" t="s">
        <v>2045</v>
      </c>
      <c r="AE3408" t="s">
        <v>2046</v>
      </c>
      <c r="AI3408" t="s">
        <v>1761</v>
      </c>
      <c r="AL3408" t="s">
        <v>7379</v>
      </c>
      <c r="AM3408">
        <v>6</v>
      </c>
      <c r="AN3408" t="s">
        <v>3184</v>
      </c>
      <c r="AO3408" t="s">
        <v>3185</v>
      </c>
      <c r="AP3408">
        <v>0</v>
      </c>
      <c r="AQ3408" s="388">
        <v>44589</v>
      </c>
      <c r="AS3408" t="s">
        <v>2806</v>
      </c>
      <c r="AT3408" s="388">
        <v>44590</v>
      </c>
      <c r="AU3408" t="s">
        <v>1756</v>
      </c>
      <c r="AV3408" t="s">
        <v>1756</v>
      </c>
      <c r="AZ3408" t="s">
        <v>2807</v>
      </c>
      <c r="BA3408" t="s">
        <v>1767</v>
      </c>
      <c r="BB3408" t="s">
        <v>8816</v>
      </c>
      <c r="BC3408" t="s">
        <v>8817</v>
      </c>
      <c r="BD3408" t="s">
        <v>1756</v>
      </c>
      <c r="BE3408" t="s">
        <v>7333</v>
      </c>
      <c r="BF3408" t="s">
        <v>823</v>
      </c>
    </row>
    <row r="3409" spans="1:58">
      <c r="A3409" t="s">
        <v>829</v>
      </c>
      <c r="B3409">
        <v>6</v>
      </c>
      <c r="C3409">
        <v>0</v>
      </c>
      <c r="D3409">
        <v>11229</v>
      </c>
      <c r="E3409" t="s">
        <v>8815</v>
      </c>
      <c r="F3409">
        <v>53510611</v>
      </c>
      <c r="G3409" t="s">
        <v>2041</v>
      </c>
      <c r="H3409">
        <v>0</v>
      </c>
      <c r="I3409" t="s">
        <v>7382</v>
      </c>
      <c r="J3409">
        <v>80</v>
      </c>
      <c r="K3409">
        <v>3</v>
      </c>
      <c r="M3409" t="s">
        <v>1757</v>
      </c>
      <c r="N3409" t="s">
        <v>1757</v>
      </c>
      <c r="O3409" t="s">
        <v>1756</v>
      </c>
      <c r="P3409" t="s">
        <v>1756</v>
      </c>
      <c r="Q3409" s="387">
        <v>240</v>
      </c>
      <c r="R3409">
        <v>31.200000000000003</v>
      </c>
      <c r="S3409">
        <v>271.2</v>
      </c>
      <c r="T3409" s="388">
        <v>44578</v>
      </c>
      <c r="U3409">
        <v>0</v>
      </c>
      <c r="V3409" t="s">
        <v>837</v>
      </c>
      <c r="W3409" s="388">
        <v>44615</v>
      </c>
      <c r="X3409">
        <v>177</v>
      </c>
      <c r="Y3409">
        <v>0</v>
      </c>
      <c r="Z3409">
        <v>0</v>
      </c>
      <c r="AA3409" t="s">
        <v>1758</v>
      </c>
      <c r="AB3409" t="s">
        <v>7329</v>
      </c>
      <c r="AD3409" t="s">
        <v>2045</v>
      </c>
      <c r="AE3409" t="s">
        <v>2046</v>
      </c>
      <c r="AI3409" t="s">
        <v>1761</v>
      </c>
      <c r="AL3409" t="s">
        <v>7379</v>
      </c>
      <c r="AM3409">
        <v>6</v>
      </c>
      <c r="AN3409" t="s">
        <v>3184</v>
      </c>
      <c r="AO3409" t="s">
        <v>3185</v>
      </c>
      <c r="AP3409">
        <v>0</v>
      </c>
      <c r="AQ3409" s="388">
        <v>44589</v>
      </c>
      <c r="AS3409" t="s">
        <v>2806</v>
      </c>
      <c r="AT3409" s="388">
        <v>44590</v>
      </c>
      <c r="AU3409" t="s">
        <v>1756</v>
      </c>
      <c r="AV3409" t="s">
        <v>1756</v>
      </c>
      <c r="AZ3409" t="s">
        <v>2807</v>
      </c>
      <c r="BA3409" t="s">
        <v>1767</v>
      </c>
      <c r="BB3409" t="s">
        <v>8818</v>
      </c>
      <c r="BC3409" t="s">
        <v>8819</v>
      </c>
      <c r="BD3409" t="s">
        <v>1756</v>
      </c>
      <c r="BE3409" t="s">
        <v>7333</v>
      </c>
      <c r="BF3409" t="s">
        <v>823</v>
      </c>
    </row>
    <row r="3410" spans="1:58">
      <c r="A3410" t="s">
        <v>829</v>
      </c>
      <c r="B3410">
        <v>6</v>
      </c>
      <c r="C3410">
        <v>0</v>
      </c>
      <c r="D3410">
        <v>11228</v>
      </c>
      <c r="E3410" t="s">
        <v>8820</v>
      </c>
      <c r="F3410">
        <v>53510611</v>
      </c>
      <c r="G3410" t="s">
        <v>2041</v>
      </c>
      <c r="H3410">
        <v>0</v>
      </c>
      <c r="I3410" t="s">
        <v>7482</v>
      </c>
      <c r="J3410">
        <v>70</v>
      </c>
      <c r="K3410">
        <v>2</v>
      </c>
      <c r="L3410" t="s">
        <v>1771</v>
      </c>
      <c r="M3410" t="s">
        <v>1756</v>
      </c>
      <c r="N3410" t="s">
        <v>1756</v>
      </c>
      <c r="O3410" t="s">
        <v>1757</v>
      </c>
      <c r="P3410" t="s">
        <v>1757</v>
      </c>
      <c r="Q3410" s="387">
        <v>140</v>
      </c>
      <c r="R3410">
        <v>18.2</v>
      </c>
      <c r="S3410">
        <v>158.19999999999999</v>
      </c>
      <c r="T3410" s="388">
        <v>44578</v>
      </c>
      <c r="U3410">
        <v>0</v>
      </c>
      <c r="V3410" t="s">
        <v>837</v>
      </c>
      <c r="W3410" s="388">
        <v>44615</v>
      </c>
      <c r="X3410">
        <v>177</v>
      </c>
      <c r="Y3410">
        <v>0</v>
      </c>
      <c r="Z3410">
        <v>0</v>
      </c>
      <c r="AA3410" t="s">
        <v>1758</v>
      </c>
      <c r="AB3410" t="s">
        <v>7329</v>
      </c>
      <c r="AD3410" t="s">
        <v>2045</v>
      </c>
      <c r="AE3410" t="s">
        <v>2046</v>
      </c>
      <c r="AI3410" t="s">
        <v>1761</v>
      </c>
      <c r="AL3410" t="s">
        <v>7379</v>
      </c>
      <c r="AM3410">
        <v>6</v>
      </c>
      <c r="AN3410" t="s">
        <v>2920</v>
      </c>
      <c r="AO3410" t="s">
        <v>2921</v>
      </c>
      <c r="AP3410">
        <v>0</v>
      </c>
      <c r="AQ3410" s="388">
        <v>44589</v>
      </c>
      <c r="AS3410" t="s">
        <v>2806</v>
      </c>
      <c r="AT3410" s="388">
        <v>44590</v>
      </c>
      <c r="AU3410" t="s">
        <v>1756</v>
      </c>
      <c r="AV3410" t="s">
        <v>1756</v>
      </c>
      <c r="AZ3410" t="s">
        <v>2807</v>
      </c>
      <c r="BA3410" t="s">
        <v>1767</v>
      </c>
      <c r="BB3410" t="s">
        <v>8821</v>
      </c>
      <c r="BC3410" t="s">
        <v>8822</v>
      </c>
      <c r="BD3410" t="s">
        <v>1756</v>
      </c>
      <c r="BE3410" t="s">
        <v>7333</v>
      </c>
      <c r="BF3410" t="s">
        <v>823</v>
      </c>
    </row>
    <row r="3411" spans="1:58">
      <c r="A3411" t="s">
        <v>829</v>
      </c>
      <c r="B3411">
        <v>6</v>
      </c>
      <c r="C3411">
        <v>0</v>
      </c>
      <c r="D3411">
        <v>11228</v>
      </c>
      <c r="E3411" t="s">
        <v>8820</v>
      </c>
      <c r="F3411">
        <v>53510611</v>
      </c>
      <c r="G3411" t="s">
        <v>2041</v>
      </c>
      <c r="H3411">
        <v>0</v>
      </c>
      <c r="I3411" t="s">
        <v>2056</v>
      </c>
      <c r="J3411">
        <v>210</v>
      </c>
      <c r="K3411">
        <v>1</v>
      </c>
      <c r="L3411" t="s">
        <v>1755</v>
      </c>
      <c r="M3411" t="s">
        <v>1756</v>
      </c>
      <c r="N3411" t="s">
        <v>1756</v>
      </c>
      <c r="O3411" t="s">
        <v>1757</v>
      </c>
      <c r="P3411" t="s">
        <v>1757</v>
      </c>
      <c r="Q3411" s="387">
        <v>210</v>
      </c>
      <c r="R3411">
        <v>27.3</v>
      </c>
      <c r="S3411">
        <v>237.29999999999998</v>
      </c>
      <c r="T3411" s="388">
        <v>44578</v>
      </c>
      <c r="U3411">
        <v>0</v>
      </c>
      <c r="V3411" t="s">
        <v>837</v>
      </c>
      <c r="W3411" s="388">
        <v>44615</v>
      </c>
      <c r="X3411">
        <v>177</v>
      </c>
      <c r="Y3411">
        <v>0</v>
      </c>
      <c r="Z3411">
        <v>0</v>
      </c>
      <c r="AA3411" t="s">
        <v>1758</v>
      </c>
      <c r="AB3411" t="s">
        <v>7329</v>
      </c>
      <c r="AD3411" t="s">
        <v>2045</v>
      </c>
      <c r="AE3411" t="s">
        <v>2046</v>
      </c>
      <c r="AI3411" t="s">
        <v>1761</v>
      </c>
      <c r="AL3411" t="s">
        <v>7379</v>
      </c>
      <c r="AM3411">
        <v>6</v>
      </c>
      <c r="AN3411" t="s">
        <v>2920</v>
      </c>
      <c r="AO3411" t="s">
        <v>2921</v>
      </c>
      <c r="AP3411">
        <v>0</v>
      </c>
      <c r="AQ3411" s="388">
        <v>44589</v>
      </c>
      <c r="AS3411" t="s">
        <v>2806</v>
      </c>
      <c r="AT3411" s="388">
        <v>44590</v>
      </c>
      <c r="AU3411" t="s">
        <v>1756</v>
      </c>
      <c r="AV3411" t="s">
        <v>1756</v>
      </c>
      <c r="AZ3411" t="s">
        <v>2807</v>
      </c>
      <c r="BA3411" t="s">
        <v>1767</v>
      </c>
      <c r="BB3411" t="s">
        <v>8823</v>
      </c>
      <c r="BC3411" t="s">
        <v>8824</v>
      </c>
      <c r="BD3411" t="s">
        <v>1756</v>
      </c>
      <c r="BE3411" t="s">
        <v>7333</v>
      </c>
      <c r="BF3411" t="s">
        <v>823</v>
      </c>
    </row>
    <row r="3412" spans="1:58">
      <c r="A3412" t="s">
        <v>829</v>
      </c>
      <c r="B3412">
        <v>6</v>
      </c>
      <c r="C3412">
        <v>0</v>
      </c>
      <c r="D3412">
        <v>11228</v>
      </c>
      <c r="E3412" t="s">
        <v>8820</v>
      </c>
      <c r="F3412">
        <v>53510611</v>
      </c>
      <c r="G3412" t="s">
        <v>2041</v>
      </c>
      <c r="H3412">
        <v>0</v>
      </c>
      <c r="I3412" t="s">
        <v>7382</v>
      </c>
      <c r="J3412">
        <v>80</v>
      </c>
      <c r="K3412">
        <v>2</v>
      </c>
      <c r="M3412" t="s">
        <v>1757</v>
      </c>
      <c r="N3412" t="s">
        <v>1757</v>
      </c>
      <c r="O3412" t="s">
        <v>1756</v>
      </c>
      <c r="P3412" t="s">
        <v>1756</v>
      </c>
      <c r="Q3412" s="387">
        <v>160</v>
      </c>
      <c r="R3412">
        <v>20.8</v>
      </c>
      <c r="S3412">
        <v>180.79999999999998</v>
      </c>
      <c r="T3412" s="388">
        <v>44578</v>
      </c>
      <c r="U3412">
        <v>0</v>
      </c>
      <c r="V3412" t="s">
        <v>837</v>
      </c>
      <c r="W3412" s="388">
        <v>44615</v>
      </c>
      <c r="X3412">
        <v>177</v>
      </c>
      <c r="Y3412">
        <v>0</v>
      </c>
      <c r="Z3412">
        <v>0</v>
      </c>
      <c r="AA3412" t="s">
        <v>1758</v>
      </c>
      <c r="AB3412" t="s">
        <v>7329</v>
      </c>
      <c r="AD3412" t="s">
        <v>2045</v>
      </c>
      <c r="AE3412" t="s">
        <v>2046</v>
      </c>
      <c r="AI3412" t="s">
        <v>1761</v>
      </c>
      <c r="AL3412" t="s">
        <v>7379</v>
      </c>
      <c r="AM3412">
        <v>6</v>
      </c>
      <c r="AN3412" t="s">
        <v>2920</v>
      </c>
      <c r="AO3412" t="s">
        <v>2921</v>
      </c>
      <c r="AP3412">
        <v>0</v>
      </c>
      <c r="AQ3412" s="388">
        <v>44589</v>
      </c>
      <c r="AS3412" t="s">
        <v>2806</v>
      </c>
      <c r="AT3412" s="388">
        <v>44590</v>
      </c>
      <c r="AU3412" t="s">
        <v>1756</v>
      </c>
      <c r="AV3412" t="s">
        <v>1756</v>
      </c>
      <c r="AZ3412" t="s">
        <v>2807</v>
      </c>
      <c r="BA3412" t="s">
        <v>1767</v>
      </c>
      <c r="BB3412" t="s">
        <v>8825</v>
      </c>
      <c r="BC3412" t="s">
        <v>8826</v>
      </c>
      <c r="BD3412" t="s">
        <v>1756</v>
      </c>
      <c r="BE3412" t="s">
        <v>7333</v>
      </c>
      <c r="BF3412" t="s">
        <v>823</v>
      </c>
    </row>
    <row r="3413" spans="1:58">
      <c r="A3413" t="s">
        <v>829</v>
      </c>
      <c r="B3413">
        <v>6</v>
      </c>
      <c r="C3413">
        <v>0</v>
      </c>
      <c r="D3413">
        <v>11227</v>
      </c>
      <c r="E3413" t="s">
        <v>8827</v>
      </c>
      <c r="F3413">
        <v>53510611</v>
      </c>
      <c r="G3413" t="s">
        <v>2041</v>
      </c>
      <c r="H3413">
        <v>0</v>
      </c>
      <c r="I3413" t="s">
        <v>2052</v>
      </c>
      <c r="J3413">
        <v>75</v>
      </c>
      <c r="K3413">
        <v>11</v>
      </c>
      <c r="L3413" t="s">
        <v>1771</v>
      </c>
      <c r="M3413" t="s">
        <v>1756</v>
      </c>
      <c r="N3413" t="s">
        <v>1756</v>
      </c>
      <c r="O3413" t="s">
        <v>1757</v>
      </c>
      <c r="P3413" t="s">
        <v>1757</v>
      </c>
      <c r="Q3413" s="387">
        <v>825</v>
      </c>
      <c r="R3413">
        <v>107.25</v>
      </c>
      <c r="S3413">
        <v>932.24999999999989</v>
      </c>
      <c r="T3413" s="388">
        <v>44578</v>
      </c>
      <c r="U3413">
        <v>0</v>
      </c>
      <c r="V3413" t="s">
        <v>837</v>
      </c>
      <c r="W3413" s="388">
        <v>44615</v>
      </c>
      <c r="X3413">
        <v>177</v>
      </c>
      <c r="Y3413">
        <v>0</v>
      </c>
      <c r="Z3413">
        <v>0</v>
      </c>
      <c r="AA3413" t="s">
        <v>1758</v>
      </c>
      <c r="AB3413" t="s">
        <v>7329</v>
      </c>
      <c r="AD3413" t="s">
        <v>2045</v>
      </c>
      <c r="AE3413" t="s">
        <v>2046</v>
      </c>
      <c r="AI3413" t="s">
        <v>1761</v>
      </c>
      <c r="AL3413" t="s">
        <v>7379</v>
      </c>
      <c r="AM3413">
        <v>6</v>
      </c>
      <c r="AN3413" t="s">
        <v>7364</v>
      </c>
      <c r="AO3413" t="s">
        <v>7365</v>
      </c>
      <c r="AP3413">
        <v>0</v>
      </c>
      <c r="AQ3413" s="388">
        <v>44589</v>
      </c>
      <c r="AS3413" t="s">
        <v>2806</v>
      </c>
      <c r="AT3413" s="388">
        <v>44590</v>
      </c>
      <c r="AU3413" t="s">
        <v>1756</v>
      </c>
      <c r="AV3413" t="s">
        <v>1756</v>
      </c>
      <c r="AZ3413" t="s">
        <v>2807</v>
      </c>
      <c r="BA3413" t="s">
        <v>1767</v>
      </c>
      <c r="BB3413" t="s">
        <v>8828</v>
      </c>
      <c r="BC3413" t="s">
        <v>8829</v>
      </c>
      <c r="BD3413" t="s">
        <v>1756</v>
      </c>
      <c r="BE3413" t="s">
        <v>7333</v>
      </c>
      <c r="BF3413" t="s">
        <v>823</v>
      </c>
    </row>
    <row r="3414" spans="1:58">
      <c r="A3414" t="s">
        <v>829</v>
      </c>
      <c r="B3414">
        <v>6</v>
      </c>
      <c r="C3414">
        <v>0</v>
      </c>
      <c r="D3414">
        <v>11227</v>
      </c>
      <c r="E3414" t="s">
        <v>8827</v>
      </c>
      <c r="F3414">
        <v>53510611</v>
      </c>
      <c r="G3414" t="s">
        <v>2041</v>
      </c>
      <c r="H3414">
        <v>0</v>
      </c>
      <c r="I3414" t="s">
        <v>2073</v>
      </c>
      <c r="J3414">
        <v>243.75</v>
      </c>
      <c r="K3414">
        <v>1</v>
      </c>
      <c r="L3414" t="s">
        <v>1755</v>
      </c>
      <c r="M3414" t="s">
        <v>1757</v>
      </c>
      <c r="N3414" t="s">
        <v>1757</v>
      </c>
      <c r="O3414" t="s">
        <v>1756</v>
      </c>
      <c r="P3414" t="s">
        <v>1756</v>
      </c>
      <c r="Q3414" s="387">
        <v>243.75</v>
      </c>
      <c r="R3414">
        <v>31.6875</v>
      </c>
      <c r="S3414">
        <v>275.4375</v>
      </c>
      <c r="T3414" s="388">
        <v>44578</v>
      </c>
      <c r="U3414">
        <v>0</v>
      </c>
      <c r="V3414" t="s">
        <v>837</v>
      </c>
      <c r="W3414" s="388">
        <v>44615</v>
      </c>
      <c r="X3414">
        <v>177</v>
      </c>
      <c r="Y3414">
        <v>0</v>
      </c>
      <c r="Z3414">
        <v>0</v>
      </c>
      <c r="AA3414" t="s">
        <v>1758</v>
      </c>
      <c r="AB3414" t="s">
        <v>7329</v>
      </c>
      <c r="AD3414" t="s">
        <v>2045</v>
      </c>
      <c r="AE3414" t="s">
        <v>2046</v>
      </c>
      <c r="AI3414" t="s">
        <v>1761</v>
      </c>
      <c r="AL3414" t="s">
        <v>7379</v>
      </c>
      <c r="AM3414">
        <v>6</v>
      </c>
      <c r="AN3414" t="s">
        <v>7364</v>
      </c>
      <c r="AO3414" t="s">
        <v>7365</v>
      </c>
      <c r="AP3414">
        <v>0</v>
      </c>
      <c r="AQ3414" s="388">
        <v>44589</v>
      </c>
      <c r="AS3414" t="s">
        <v>2806</v>
      </c>
      <c r="AT3414" s="388">
        <v>44590</v>
      </c>
      <c r="AU3414" t="s">
        <v>1756</v>
      </c>
      <c r="AV3414" t="s">
        <v>1756</v>
      </c>
      <c r="AZ3414" t="s">
        <v>2807</v>
      </c>
      <c r="BA3414" t="s">
        <v>1767</v>
      </c>
      <c r="BB3414" t="s">
        <v>8830</v>
      </c>
      <c r="BC3414" t="s">
        <v>8831</v>
      </c>
      <c r="BD3414" t="s">
        <v>1756</v>
      </c>
      <c r="BE3414" t="s">
        <v>7333</v>
      </c>
      <c r="BF3414" t="s">
        <v>823</v>
      </c>
    </row>
    <row r="3415" spans="1:58">
      <c r="A3415" t="s">
        <v>829</v>
      </c>
      <c r="B3415">
        <v>6</v>
      </c>
      <c r="C3415">
        <v>0</v>
      </c>
      <c r="D3415">
        <v>11227</v>
      </c>
      <c r="E3415" t="s">
        <v>8827</v>
      </c>
      <c r="F3415">
        <v>53510611</v>
      </c>
      <c r="G3415" t="s">
        <v>2041</v>
      </c>
      <c r="H3415">
        <v>0</v>
      </c>
      <c r="I3415" t="s">
        <v>2247</v>
      </c>
      <c r="J3415">
        <v>131.47999999999999</v>
      </c>
      <c r="K3415">
        <v>10</v>
      </c>
      <c r="L3415" t="s">
        <v>2063</v>
      </c>
      <c r="M3415" t="s">
        <v>1757</v>
      </c>
      <c r="N3415" t="s">
        <v>1757</v>
      </c>
      <c r="O3415" t="s">
        <v>1756</v>
      </c>
      <c r="P3415" t="s">
        <v>1756</v>
      </c>
      <c r="Q3415" s="387">
        <v>1314.8</v>
      </c>
      <c r="R3415">
        <v>170.92400000000001</v>
      </c>
      <c r="S3415">
        <v>1485.7239999999997</v>
      </c>
      <c r="T3415" s="388">
        <v>44578</v>
      </c>
      <c r="U3415">
        <v>0</v>
      </c>
      <c r="V3415" t="s">
        <v>837</v>
      </c>
      <c r="W3415" s="388">
        <v>44615</v>
      </c>
      <c r="X3415">
        <v>177</v>
      </c>
      <c r="Y3415">
        <v>0</v>
      </c>
      <c r="Z3415">
        <v>0</v>
      </c>
      <c r="AA3415" t="s">
        <v>1758</v>
      </c>
      <c r="AB3415" t="s">
        <v>7329</v>
      </c>
      <c r="AD3415" t="s">
        <v>2045</v>
      </c>
      <c r="AE3415" t="s">
        <v>2046</v>
      </c>
      <c r="AI3415" t="s">
        <v>1761</v>
      </c>
      <c r="AL3415" t="s">
        <v>7379</v>
      </c>
      <c r="AM3415">
        <v>6</v>
      </c>
      <c r="AN3415" t="s">
        <v>7364</v>
      </c>
      <c r="AO3415" t="s">
        <v>7365</v>
      </c>
      <c r="AP3415">
        <v>0</v>
      </c>
      <c r="AQ3415" s="388">
        <v>44589</v>
      </c>
      <c r="AS3415" t="s">
        <v>2806</v>
      </c>
      <c r="AT3415" s="388">
        <v>44590</v>
      </c>
      <c r="AU3415" t="s">
        <v>1756</v>
      </c>
      <c r="AV3415" t="s">
        <v>1756</v>
      </c>
      <c r="AZ3415" t="s">
        <v>2807</v>
      </c>
      <c r="BA3415" t="s">
        <v>1767</v>
      </c>
      <c r="BB3415" t="s">
        <v>8832</v>
      </c>
      <c r="BC3415" t="s">
        <v>8833</v>
      </c>
      <c r="BD3415" t="s">
        <v>1756</v>
      </c>
      <c r="BE3415" t="s">
        <v>7333</v>
      </c>
      <c r="BF3415" t="s">
        <v>823</v>
      </c>
    </row>
    <row r="3416" spans="1:58">
      <c r="A3416" t="s">
        <v>829</v>
      </c>
      <c r="B3416">
        <v>6</v>
      </c>
      <c r="C3416">
        <v>0</v>
      </c>
      <c r="D3416">
        <v>11231</v>
      </c>
      <c r="E3416" t="s">
        <v>8834</v>
      </c>
      <c r="F3416">
        <v>53510611</v>
      </c>
      <c r="G3416" t="s">
        <v>2041</v>
      </c>
      <c r="H3416">
        <v>0</v>
      </c>
      <c r="I3416" t="s">
        <v>7482</v>
      </c>
      <c r="J3416">
        <v>70</v>
      </c>
      <c r="K3416">
        <v>3</v>
      </c>
      <c r="L3416" t="s">
        <v>1771</v>
      </c>
      <c r="M3416" t="s">
        <v>1756</v>
      </c>
      <c r="N3416" t="s">
        <v>1756</v>
      </c>
      <c r="O3416" t="s">
        <v>1757</v>
      </c>
      <c r="P3416" t="s">
        <v>1757</v>
      </c>
      <c r="Q3416" s="387">
        <v>210</v>
      </c>
      <c r="R3416">
        <v>27.3</v>
      </c>
      <c r="S3416">
        <v>237.29999999999998</v>
      </c>
      <c r="T3416" s="388">
        <v>44578</v>
      </c>
      <c r="U3416">
        <v>0</v>
      </c>
      <c r="V3416" t="s">
        <v>837</v>
      </c>
      <c r="W3416" s="388">
        <v>44615</v>
      </c>
      <c r="X3416">
        <v>177</v>
      </c>
      <c r="Y3416">
        <v>0</v>
      </c>
      <c r="Z3416">
        <v>0</v>
      </c>
      <c r="AA3416" t="s">
        <v>1758</v>
      </c>
      <c r="AB3416" t="s">
        <v>7329</v>
      </c>
      <c r="AD3416" t="s">
        <v>2045</v>
      </c>
      <c r="AE3416" t="s">
        <v>2046</v>
      </c>
      <c r="AI3416" t="s">
        <v>1761</v>
      </c>
      <c r="AL3416" t="s">
        <v>7379</v>
      </c>
      <c r="AM3416">
        <v>6</v>
      </c>
      <c r="AN3416" t="s">
        <v>7541</v>
      </c>
      <c r="AO3416" t="s">
        <v>7542</v>
      </c>
      <c r="AP3416">
        <v>0</v>
      </c>
      <c r="AQ3416" s="388">
        <v>44589</v>
      </c>
      <c r="AS3416" t="s">
        <v>2806</v>
      </c>
      <c r="AT3416" s="388">
        <v>44590</v>
      </c>
      <c r="AU3416" t="s">
        <v>1756</v>
      </c>
      <c r="AV3416" t="s">
        <v>1756</v>
      </c>
      <c r="AZ3416" t="s">
        <v>2807</v>
      </c>
      <c r="BA3416" t="s">
        <v>1767</v>
      </c>
      <c r="BB3416" t="s">
        <v>8835</v>
      </c>
      <c r="BC3416" t="s">
        <v>8836</v>
      </c>
      <c r="BD3416" t="s">
        <v>1756</v>
      </c>
      <c r="BE3416" t="s">
        <v>7333</v>
      </c>
      <c r="BF3416" t="s">
        <v>823</v>
      </c>
    </row>
    <row r="3417" spans="1:58">
      <c r="A3417" t="s">
        <v>829</v>
      </c>
      <c r="B3417">
        <v>6</v>
      </c>
      <c r="C3417">
        <v>0</v>
      </c>
      <c r="D3417">
        <v>11231</v>
      </c>
      <c r="E3417" t="s">
        <v>8834</v>
      </c>
      <c r="F3417">
        <v>53510611</v>
      </c>
      <c r="G3417" t="s">
        <v>2041</v>
      </c>
      <c r="H3417">
        <v>0</v>
      </c>
      <c r="I3417" t="s">
        <v>7382</v>
      </c>
      <c r="J3417">
        <v>80</v>
      </c>
      <c r="K3417">
        <v>3</v>
      </c>
      <c r="M3417" t="s">
        <v>1757</v>
      </c>
      <c r="N3417" t="s">
        <v>1757</v>
      </c>
      <c r="O3417" t="s">
        <v>1756</v>
      </c>
      <c r="P3417" t="s">
        <v>1756</v>
      </c>
      <c r="Q3417" s="387">
        <v>240</v>
      </c>
      <c r="R3417">
        <v>31.200000000000003</v>
      </c>
      <c r="S3417">
        <v>271.2</v>
      </c>
      <c r="T3417" s="388">
        <v>44578</v>
      </c>
      <c r="U3417">
        <v>0</v>
      </c>
      <c r="V3417" t="s">
        <v>837</v>
      </c>
      <c r="W3417" s="388">
        <v>44615</v>
      </c>
      <c r="X3417">
        <v>177</v>
      </c>
      <c r="Y3417">
        <v>0</v>
      </c>
      <c r="Z3417">
        <v>0</v>
      </c>
      <c r="AA3417" t="s">
        <v>1758</v>
      </c>
      <c r="AB3417" t="s">
        <v>7329</v>
      </c>
      <c r="AD3417" t="s">
        <v>2045</v>
      </c>
      <c r="AE3417" t="s">
        <v>2046</v>
      </c>
      <c r="AI3417" t="s">
        <v>1761</v>
      </c>
      <c r="AL3417" t="s">
        <v>7379</v>
      </c>
      <c r="AM3417">
        <v>6</v>
      </c>
      <c r="AN3417" t="s">
        <v>7541</v>
      </c>
      <c r="AO3417" t="s">
        <v>7542</v>
      </c>
      <c r="AP3417">
        <v>0</v>
      </c>
      <c r="AQ3417" s="388">
        <v>44589</v>
      </c>
      <c r="AS3417" t="s">
        <v>2806</v>
      </c>
      <c r="AT3417" s="388">
        <v>44590</v>
      </c>
      <c r="AU3417" t="s">
        <v>1756</v>
      </c>
      <c r="AV3417" t="s">
        <v>1756</v>
      </c>
      <c r="AZ3417" t="s">
        <v>2807</v>
      </c>
      <c r="BA3417" t="s">
        <v>1767</v>
      </c>
      <c r="BB3417" t="s">
        <v>8837</v>
      </c>
      <c r="BC3417" t="s">
        <v>8838</v>
      </c>
      <c r="BD3417" t="s">
        <v>1756</v>
      </c>
      <c r="BE3417" t="s">
        <v>7333</v>
      </c>
      <c r="BF3417" t="s">
        <v>823</v>
      </c>
    </row>
    <row r="3418" spans="1:58">
      <c r="A3418" t="s">
        <v>829</v>
      </c>
      <c r="B3418">
        <v>6</v>
      </c>
      <c r="C3418">
        <v>0</v>
      </c>
      <c r="D3418">
        <v>11221</v>
      </c>
      <c r="E3418" t="s">
        <v>8839</v>
      </c>
      <c r="F3418">
        <v>53510611</v>
      </c>
      <c r="G3418" t="s">
        <v>2041</v>
      </c>
      <c r="H3418">
        <v>0</v>
      </c>
      <c r="I3418" t="s">
        <v>7482</v>
      </c>
      <c r="J3418">
        <v>70</v>
      </c>
      <c r="K3418">
        <v>4</v>
      </c>
      <c r="L3418" t="s">
        <v>1771</v>
      </c>
      <c r="M3418" t="s">
        <v>1756</v>
      </c>
      <c r="N3418" t="s">
        <v>1756</v>
      </c>
      <c r="O3418" t="s">
        <v>1757</v>
      </c>
      <c r="P3418" t="s">
        <v>1757</v>
      </c>
      <c r="Q3418" s="387">
        <v>280</v>
      </c>
      <c r="R3418">
        <v>36.4</v>
      </c>
      <c r="S3418">
        <v>316.39999999999998</v>
      </c>
      <c r="T3418" s="388">
        <v>44577</v>
      </c>
      <c r="U3418">
        <v>0</v>
      </c>
      <c r="V3418" t="s">
        <v>837</v>
      </c>
      <c r="W3418" s="388">
        <v>44615</v>
      </c>
      <c r="X3418">
        <v>177</v>
      </c>
      <c r="Y3418">
        <v>0</v>
      </c>
      <c r="Z3418">
        <v>0</v>
      </c>
      <c r="AA3418" t="s">
        <v>1758</v>
      </c>
      <c r="AB3418" t="s">
        <v>7329</v>
      </c>
      <c r="AD3418" t="s">
        <v>2045</v>
      </c>
      <c r="AE3418" t="s">
        <v>2046</v>
      </c>
      <c r="AI3418" t="s">
        <v>1761</v>
      </c>
      <c r="AL3418" t="s">
        <v>7379</v>
      </c>
      <c r="AM3418">
        <v>6</v>
      </c>
      <c r="AN3418" t="s">
        <v>3184</v>
      </c>
      <c r="AO3418" t="s">
        <v>3185</v>
      </c>
      <c r="AP3418">
        <v>0</v>
      </c>
      <c r="AQ3418" s="388">
        <v>44589</v>
      </c>
      <c r="AS3418" t="s">
        <v>2806</v>
      </c>
      <c r="AT3418" s="388">
        <v>44590</v>
      </c>
      <c r="AU3418" t="s">
        <v>1756</v>
      </c>
      <c r="AV3418" t="s">
        <v>1756</v>
      </c>
      <c r="AZ3418" t="s">
        <v>2807</v>
      </c>
      <c r="BA3418" t="s">
        <v>1767</v>
      </c>
      <c r="BB3418" t="s">
        <v>8840</v>
      </c>
      <c r="BC3418" t="s">
        <v>8841</v>
      </c>
      <c r="BD3418" t="s">
        <v>1756</v>
      </c>
      <c r="BE3418" t="s">
        <v>7333</v>
      </c>
      <c r="BF3418" t="s">
        <v>823</v>
      </c>
    </row>
    <row r="3419" spans="1:58">
      <c r="A3419" t="s">
        <v>829</v>
      </c>
      <c r="B3419">
        <v>6</v>
      </c>
      <c r="C3419">
        <v>0</v>
      </c>
      <c r="D3419">
        <v>11221</v>
      </c>
      <c r="E3419" t="s">
        <v>8839</v>
      </c>
      <c r="F3419">
        <v>53510611</v>
      </c>
      <c r="G3419" t="s">
        <v>2041</v>
      </c>
      <c r="H3419">
        <v>0</v>
      </c>
      <c r="I3419" t="s">
        <v>7382</v>
      </c>
      <c r="J3419">
        <v>80</v>
      </c>
      <c r="K3419">
        <v>4</v>
      </c>
      <c r="M3419" t="s">
        <v>1757</v>
      </c>
      <c r="N3419" t="s">
        <v>1757</v>
      </c>
      <c r="O3419" t="s">
        <v>1756</v>
      </c>
      <c r="P3419" t="s">
        <v>1756</v>
      </c>
      <c r="Q3419" s="387">
        <v>320</v>
      </c>
      <c r="R3419">
        <v>41.6</v>
      </c>
      <c r="S3419">
        <v>361.59999999999997</v>
      </c>
      <c r="T3419" s="388">
        <v>44577</v>
      </c>
      <c r="U3419">
        <v>0</v>
      </c>
      <c r="V3419" t="s">
        <v>837</v>
      </c>
      <c r="W3419" s="388">
        <v>44615</v>
      </c>
      <c r="X3419">
        <v>177</v>
      </c>
      <c r="Y3419">
        <v>0</v>
      </c>
      <c r="Z3419">
        <v>0</v>
      </c>
      <c r="AA3419" t="s">
        <v>1758</v>
      </c>
      <c r="AB3419" t="s">
        <v>7329</v>
      </c>
      <c r="AD3419" t="s">
        <v>2045</v>
      </c>
      <c r="AE3419" t="s">
        <v>2046</v>
      </c>
      <c r="AI3419" t="s">
        <v>1761</v>
      </c>
      <c r="AL3419" t="s">
        <v>7379</v>
      </c>
      <c r="AM3419">
        <v>6</v>
      </c>
      <c r="AN3419" t="s">
        <v>3184</v>
      </c>
      <c r="AO3419" t="s">
        <v>3185</v>
      </c>
      <c r="AP3419">
        <v>0</v>
      </c>
      <c r="AQ3419" s="388">
        <v>44589</v>
      </c>
      <c r="AS3419" t="s">
        <v>2806</v>
      </c>
      <c r="AT3419" s="388">
        <v>44590</v>
      </c>
      <c r="AU3419" t="s">
        <v>1756</v>
      </c>
      <c r="AV3419" t="s">
        <v>1756</v>
      </c>
      <c r="AZ3419" t="s">
        <v>2807</v>
      </c>
      <c r="BA3419" t="s">
        <v>1767</v>
      </c>
      <c r="BB3419" t="s">
        <v>8842</v>
      </c>
      <c r="BC3419" t="s">
        <v>8843</v>
      </c>
      <c r="BD3419" t="s">
        <v>1756</v>
      </c>
      <c r="BE3419" t="s">
        <v>7333</v>
      </c>
      <c r="BF3419" t="s">
        <v>823</v>
      </c>
    </row>
    <row r="3420" spans="1:58">
      <c r="A3420" t="s">
        <v>829</v>
      </c>
      <c r="B3420">
        <v>6</v>
      </c>
      <c r="C3420">
        <v>0</v>
      </c>
      <c r="D3420">
        <v>11219</v>
      </c>
      <c r="E3420" t="s">
        <v>8844</v>
      </c>
      <c r="F3420">
        <v>53510611</v>
      </c>
      <c r="G3420" t="s">
        <v>2041</v>
      </c>
      <c r="H3420">
        <v>0</v>
      </c>
      <c r="I3420" t="s">
        <v>2052</v>
      </c>
      <c r="J3420">
        <v>75</v>
      </c>
      <c r="K3420">
        <v>12</v>
      </c>
      <c r="L3420" t="s">
        <v>1771</v>
      </c>
      <c r="M3420" t="s">
        <v>1756</v>
      </c>
      <c r="N3420" t="s">
        <v>1756</v>
      </c>
      <c r="O3420" t="s">
        <v>1757</v>
      </c>
      <c r="P3420" t="s">
        <v>1757</v>
      </c>
      <c r="Q3420" s="387">
        <v>900</v>
      </c>
      <c r="R3420">
        <v>117</v>
      </c>
      <c r="S3420">
        <v>1016.9999999999999</v>
      </c>
      <c r="T3420" s="388">
        <v>44577</v>
      </c>
      <c r="U3420">
        <v>0</v>
      </c>
      <c r="V3420" t="s">
        <v>837</v>
      </c>
      <c r="W3420" s="388">
        <v>44615</v>
      </c>
      <c r="X3420">
        <v>177</v>
      </c>
      <c r="Y3420">
        <v>0</v>
      </c>
      <c r="Z3420">
        <v>0</v>
      </c>
      <c r="AA3420" t="s">
        <v>1758</v>
      </c>
      <c r="AB3420" t="s">
        <v>7329</v>
      </c>
      <c r="AD3420" t="s">
        <v>2045</v>
      </c>
      <c r="AE3420" t="s">
        <v>2046</v>
      </c>
      <c r="AI3420" t="s">
        <v>1761</v>
      </c>
      <c r="AL3420" t="s">
        <v>7379</v>
      </c>
      <c r="AM3420">
        <v>6</v>
      </c>
      <c r="AN3420" t="s">
        <v>7364</v>
      </c>
      <c r="AO3420" t="s">
        <v>7365</v>
      </c>
      <c r="AP3420">
        <v>0</v>
      </c>
      <c r="AQ3420" s="388">
        <v>44589</v>
      </c>
      <c r="AS3420" t="s">
        <v>2806</v>
      </c>
      <c r="AT3420" s="388">
        <v>44590</v>
      </c>
      <c r="AU3420" t="s">
        <v>1756</v>
      </c>
      <c r="AV3420" t="s">
        <v>1756</v>
      </c>
      <c r="AZ3420" t="s">
        <v>2807</v>
      </c>
      <c r="BA3420" t="s">
        <v>1767</v>
      </c>
      <c r="BB3420" t="s">
        <v>8845</v>
      </c>
      <c r="BC3420" t="s">
        <v>8846</v>
      </c>
      <c r="BD3420" t="s">
        <v>1756</v>
      </c>
      <c r="BE3420" t="s">
        <v>7333</v>
      </c>
      <c r="BF3420" t="s">
        <v>823</v>
      </c>
    </row>
    <row r="3421" spans="1:58">
      <c r="A3421" t="s">
        <v>829</v>
      </c>
      <c r="B3421">
        <v>6</v>
      </c>
      <c r="C3421">
        <v>0</v>
      </c>
      <c r="D3421">
        <v>11219</v>
      </c>
      <c r="E3421" t="s">
        <v>8844</v>
      </c>
      <c r="F3421">
        <v>53510611</v>
      </c>
      <c r="G3421" t="s">
        <v>2041</v>
      </c>
      <c r="H3421">
        <v>0</v>
      </c>
      <c r="I3421" t="s">
        <v>2073</v>
      </c>
      <c r="J3421">
        <v>243.75</v>
      </c>
      <c r="K3421">
        <v>1</v>
      </c>
      <c r="L3421" t="s">
        <v>1755</v>
      </c>
      <c r="M3421" t="s">
        <v>1757</v>
      </c>
      <c r="N3421" t="s">
        <v>1757</v>
      </c>
      <c r="O3421" t="s">
        <v>1756</v>
      </c>
      <c r="P3421" t="s">
        <v>1756</v>
      </c>
      <c r="Q3421" s="387">
        <v>243.75</v>
      </c>
      <c r="R3421">
        <v>31.6875</v>
      </c>
      <c r="S3421">
        <v>275.4375</v>
      </c>
      <c r="T3421" s="388">
        <v>44577</v>
      </c>
      <c r="U3421">
        <v>0</v>
      </c>
      <c r="V3421" t="s">
        <v>837</v>
      </c>
      <c r="W3421" s="388">
        <v>44615</v>
      </c>
      <c r="X3421">
        <v>177</v>
      </c>
      <c r="Y3421">
        <v>0</v>
      </c>
      <c r="Z3421">
        <v>0</v>
      </c>
      <c r="AA3421" t="s">
        <v>1758</v>
      </c>
      <c r="AB3421" t="s">
        <v>7329</v>
      </c>
      <c r="AD3421" t="s">
        <v>2045</v>
      </c>
      <c r="AE3421" t="s">
        <v>2046</v>
      </c>
      <c r="AI3421" t="s">
        <v>1761</v>
      </c>
      <c r="AL3421" t="s">
        <v>7379</v>
      </c>
      <c r="AM3421">
        <v>6</v>
      </c>
      <c r="AN3421" t="s">
        <v>7364</v>
      </c>
      <c r="AO3421" t="s">
        <v>7365</v>
      </c>
      <c r="AP3421">
        <v>0</v>
      </c>
      <c r="AQ3421" s="388">
        <v>44589</v>
      </c>
      <c r="AS3421" t="s">
        <v>2806</v>
      </c>
      <c r="AT3421" s="388">
        <v>44590</v>
      </c>
      <c r="AU3421" t="s">
        <v>1756</v>
      </c>
      <c r="AV3421" t="s">
        <v>1756</v>
      </c>
      <c r="AZ3421" t="s">
        <v>2807</v>
      </c>
      <c r="BA3421" t="s">
        <v>1767</v>
      </c>
      <c r="BB3421" t="s">
        <v>8847</v>
      </c>
      <c r="BC3421" t="s">
        <v>8848</v>
      </c>
      <c r="BD3421" t="s">
        <v>1756</v>
      </c>
      <c r="BE3421" t="s">
        <v>7333</v>
      </c>
      <c r="BF3421" t="s">
        <v>823</v>
      </c>
    </row>
    <row r="3422" spans="1:58">
      <c r="A3422" t="s">
        <v>829</v>
      </c>
      <c r="B3422">
        <v>6</v>
      </c>
      <c r="C3422">
        <v>0</v>
      </c>
      <c r="D3422">
        <v>11219</v>
      </c>
      <c r="E3422" t="s">
        <v>8844</v>
      </c>
      <c r="F3422">
        <v>53510611</v>
      </c>
      <c r="G3422" t="s">
        <v>2041</v>
      </c>
      <c r="H3422">
        <v>0</v>
      </c>
      <c r="I3422" t="s">
        <v>2247</v>
      </c>
      <c r="J3422">
        <v>131.47999999999999</v>
      </c>
      <c r="K3422">
        <v>11</v>
      </c>
      <c r="L3422" t="s">
        <v>2063</v>
      </c>
      <c r="M3422" t="s">
        <v>2248</v>
      </c>
      <c r="N3422" t="s">
        <v>1757</v>
      </c>
      <c r="O3422" t="s">
        <v>1756</v>
      </c>
      <c r="P3422" t="s">
        <v>1756</v>
      </c>
      <c r="Q3422" s="387">
        <v>1446.28</v>
      </c>
      <c r="R3422">
        <v>188.0164</v>
      </c>
      <c r="S3422">
        <v>1634.2963999999997</v>
      </c>
      <c r="T3422" s="388">
        <v>44577</v>
      </c>
      <c r="U3422">
        <v>0</v>
      </c>
      <c r="V3422" t="s">
        <v>837</v>
      </c>
      <c r="W3422" s="388">
        <v>44615</v>
      </c>
      <c r="X3422">
        <v>177</v>
      </c>
      <c r="Y3422">
        <v>0</v>
      </c>
      <c r="Z3422">
        <v>0</v>
      </c>
      <c r="AA3422" t="s">
        <v>1758</v>
      </c>
      <c r="AB3422" t="s">
        <v>7329</v>
      </c>
      <c r="AD3422" t="s">
        <v>2045</v>
      </c>
      <c r="AE3422" t="s">
        <v>2046</v>
      </c>
      <c r="AI3422" t="s">
        <v>1761</v>
      </c>
      <c r="AL3422" t="s">
        <v>7379</v>
      </c>
      <c r="AM3422">
        <v>6</v>
      </c>
      <c r="AN3422" t="s">
        <v>7364</v>
      </c>
      <c r="AO3422" t="s">
        <v>7365</v>
      </c>
      <c r="AP3422">
        <v>0</v>
      </c>
      <c r="AQ3422" s="388">
        <v>44589</v>
      </c>
      <c r="AS3422" t="s">
        <v>2806</v>
      </c>
      <c r="AT3422" s="388">
        <v>44590</v>
      </c>
      <c r="AU3422" t="s">
        <v>1756</v>
      </c>
      <c r="AV3422" t="s">
        <v>1756</v>
      </c>
      <c r="AZ3422" t="s">
        <v>2807</v>
      </c>
      <c r="BA3422" t="s">
        <v>1767</v>
      </c>
      <c r="BB3422" t="s">
        <v>8849</v>
      </c>
      <c r="BC3422" t="s">
        <v>8850</v>
      </c>
      <c r="BD3422" t="s">
        <v>1756</v>
      </c>
      <c r="BE3422" t="s">
        <v>7333</v>
      </c>
      <c r="BF3422" t="s">
        <v>823</v>
      </c>
    </row>
    <row r="3423" spans="1:58">
      <c r="A3423" t="s">
        <v>829</v>
      </c>
      <c r="B3423">
        <v>6</v>
      </c>
      <c r="C3423">
        <v>0</v>
      </c>
      <c r="D3423">
        <v>11223</v>
      </c>
      <c r="E3423" t="s">
        <v>8851</v>
      </c>
      <c r="F3423">
        <v>53510611</v>
      </c>
      <c r="G3423" t="s">
        <v>2041</v>
      </c>
      <c r="H3423">
        <v>0</v>
      </c>
      <c r="I3423" t="s">
        <v>2103</v>
      </c>
      <c r="J3423">
        <v>70</v>
      </c>
      <c r="K3423">
        <v>11</v>
      </c>
      <c r="L3423" t="s">
        <v>1771</v>
      </c>
      <c r="M3423" t="s">
        <v>1756</v>
      </c>
      <c r="N3423" t="s">
        <v>1756</v>
      </c>
      <c r="O3423" t="s">
        <v>2104</v>
      </c>
      <c r="P3423" t="s">
        <v>1757</v>
      </c>
      <c r="Q3423" s="387">
        <v>770</v>
      </c>
      <c r="R3423">
        <v>100.10000000000001</v>
      </c>
      <c r="S3423">
        <v>870.09999999999991</v>
      </c>
      <c r="T3423" s="388">
        <v>44577</v>
      </c>
      <c r="U3423">
        <v>0</v>
      </c>
      <c r="V3423" t="s">
        <v>837</v>
      </c>
      <c r="W3423" s="388">
        <v>44615</v>
      </c>
      <c r="X3423">
        <v>177</v>
      </c>
      <c r="Y3423">
        <v>0</v>
      </c>
      <c r="Z3423">
        <v>0</v>
      </c>
      <c r="AA3423" t="s">
        <v>1758</v>
      </c>
      <c r="AB3423" t="s">
        <v>7329</v>
      </c>
      <c r="AD3423" t="s">
        <v>2045</v>
      </c>
      <c r="AE3423" t="s">
        <v>2046</v>
      </c>
      <c r="AI3423" t="s">
        <v>1761</v>
      </c>
      <c r="AL3423" t="s">
        <v>7379</v>
      </c>
      <c r="AM3423">
        <v>6</v>
      </c>
      <c r="AN3423" t="s">
        <v>8339</v>
      </c>
      <c r="AO3423" t="s">
        <v>926</v>
      </c>
      <c r="AP3423">
        <v>0</v>
      </c>
      <c r="AQ3423" s="388">
        <v>44589</v>
      </c>
      <c r="AS3423" t="s">
        <v>2806</v>
      </c>
      <c r="AT3423" s="388">
        <v>44590</v>
      </c>
      <c r="AU3423" t="s">
        <v>1756</v>
      </c>
      <c r="AV3423" t="s">
        <v>1756</v>
      </c>
      <c r="AZ3423" t="s">
        <v>2807</v>
      </c>
      <c r="BA3423" t="s">
        <v>1767</v>
      </c>
      <c r="BB3423" t="s">
        <v>8852</v>
      </c>
      <c r="BC3423" t="s">
        <v>8853</v>
      </c>
      <c r="BD3423" t="s">
        <v>1756</v>
      </c>
      <c r="BE3423" t="s">
        <v>7333</v>
      </c>
      <c r="BF3423" t="s">
        <v>823</v>
      </c>
    </row>
    <row r="3424" spans="1:58">
      <c r="A3424" t="s">
        <v>829</v>
      </c>
      <c r="B3424">
        <v>6</v>
      </c>
      <c r="C3424">
        <v>0</v>
      </c>
      <c r="D3424">
        <v>11223</v>
      </c>
      <c r="E3424" t="s">
        <v>8851</v>
      </c>
      <c r="F3424">
        <v>53510611</v>
      </c>
      <c r="G3424" t="s">
        <v>2041</v>
      </c>
      <c r="H3424">
        <v>0</v>
      </c>
      <c r="I3424" t="s">
        <v>2056</v>
      </c>
      <c r="J3424">
        <v>210</v>
      </c>
      <c r="K3424">
        <v>1</v>
      </c>
      <c r="L3424" t="s">
        <v>1755</v>
      </c>
      <c r="M3424" t="s">
        <v>1756</v>
      </c>
      <c r="N3424" t="s">
        <v>1756</v>
      </c>
      <c r="P3424" t="s">
        <v>1757</v>
      </c>
      <c r="Q3424" s="387">
        <v>210</v>
      </c>
      <c r="R3424">
        <v>27.3</v>
      </c>
      <c r="S3424">
        <v>237.29999999999998</v>
      </c>
      <c r="T3424" s="388">
        <v>44577</v>
      </c>
      <c r="U3424">
        <v>0</v>
      </c>
      <c r="V3424" t="s">
        <v>837</v>
      </c>
      <c r="W3424" s="388">
        <v>44615</v>
      </c>
      <c r="X3424">
        <v>177</v>
      </c>
      <c r="Y3424">
        <v>0</v>
      </c>
      <c r="Z3424">
        <v>0</v>
      </c>
      <c r="AA3424" t="s">
        <v>1758</v>
      </c>
      <c r="AB3424" t="s">
        <v>7329</v>
      </c>
      <c r="AD3424" t="s">
        <v>2045</v>
      </c>
      <c r="AE3424" t="s">
        <v>2046</v>
      </c>
      <c r="AI3424" t="s">
        <v>1761</v>
      </c>
      <c r="AL3424" t="s">
        <v>7379</v>
      </c>
      <c r="AM3424">
        <v>6</v>
      </c>
      <c r="AN3424" t="s">
        <v>8339</v>
      </c>
      <c r="AO3424" t="s">
        <v>926</v>
      </c>
      <c r="AP3424">
        <v>0</v>
      </c>
      <c r="AQ3424" s="388">
        <v>44589</v>
      </c>
      <c r="AS3424" t="s">
        <v>2806</v>
      </c>
      <c r="AT3424" s="388">
        <v>44590</v>
      </c>
      <c r="AU3424" t="s">
        <v>1756</v>
      </c>
      <c r="AV3424" t="s">
        <v>1756</v>
      </c>
      <c r="AZ3424" t="s">
        <v>2807</v>
      </c>
      <c r="BA3424" t="s">
        <v>1767</v>
      </c>
      <c r="BB3424" t="s">
        <v>8854</v>
      </c>
      <c r="BC3424" t="s">
        <v>8855</v>
      </c>
      <c r="BD3424" t="s">
        <v>1756</v>
      </c>
      <c r="BE3424" t="s">
        <v>7333</v>
      </c>
      <c r="BF3424" t="s">
        <v>823</v>
      </c>
    </row>
    <row r="3425" spans="1:58">
      <c r="A3425" t="s">
        <v>829</v>
      </c>
      <c r="B3425">
        <v>6</v>
      </c>
      <c r="C3425">
        <v>0</v>
      </c>
      <c r="D3425">
        <v>11223</v>
      </c>
      <c r="E3425" t="s">
        <v>8851</v>
      </c>
      <c r="F3425">
        <v>53510611</v>
      </c>
      <c r="G3425" t="s">
        <v>2041</v>
      </c>
      <c r="H3425">
        <v>0</v>
      </c>
      <c r="I3425" t="s">
        <v>2113</v>
      </c>
      <c r="J3425">
        <v>122.39</v>
      </c>
      <c r="K3425">
        <v>11</v>
      </c>
      <c r="L3425" t="s">
        <v>2063</v>
      </c>
      <c r="M3425" t="s">
        <v>2114</v>
      </c>
      <c r="N3425" t="s">
        <v>1757</v>
      </c>
      <c r="O3425" t="s">
        <v>1756</v>
      </c>
      <c r="P3425" t="s">
        <v>1756</v>
      </c>
      <c r="Q3425" s="387">
        <v>1346.29</v>
      </c>
      <c r="R3425">
        <v>175.01769999999999</v>
      </c>
      <c r="S3425">
        <v>1521.3076999999998</v>
      </c>
      <c r="T3425" s="388">
        <v>44577</v>
      </c>
      <c r="U3425">
        <v>0</v>
      </c>
      <c r="V3425" t="s">
        <v>837</v>
      </c>
      <c r="W3425" s="388">
        <v>44615</v>
      </c>
      <c r="X3425">
        <v>177</v>
      </c>
      <c r="Y3425">
        <v>0</v>
      </c>
      <c r="Z3425">
        <v>0</v>
      </c>
      <c r="AA3425" t="s">
        <v>1758</v>
      </c>
      <c r="AB3425" t="s">
        <v>7329</v>
      </c>
      <c r="AD3425" t="s">
        <v>2045</v>
      </c>
      <c r="AE3425" t="s">
        <v>2046</v>
      </c>
      <c r="AI3425" t="s">
        <v>1761</v>
      </c>
      <c r="AL3425" t="s">
        <v>7379</v>
      </c>
      <c r="AM3425">
        <v>6</v>
      </c>
      <c r="AN3425" t="s">
        <v>8339</v>
      </c>
      <c r="AO3425" t="s">
        <v>926</v>
      </c>
      <c r="AP3425">
        <v>0</v>
      </c>
      <c r="AQ3425" s="388">
        <v>44589</v>
      </c>
      <c r="AS3425" t="s">
        <v>2806</v>
      </c>
      <c r="AT3425" s="388">
        <v>44590</v>
      </c>
      <c r="AU3425" t="s">
        <v>1756</v>
      </c>
      <c r="AV3425" t="s">
        <v>1756</v>
      </c>
      <c r="AZ3425" t="s">
        <v>2807</v>
      </c>
      <c r="BA3425" t="s">
        <v>1767</v>
      </c>
      <c r="BB3425" t="s">
        <v>8856</v>
      </c>
      <c r="BC3425" t="s">
        <v>8857</v>
      </c>
      <c r="BD3425" t="s">
        <v>1756</v>
      </c>
      <c r="BE3425" t="s">
        <v>7333</v>
      </c>
      <c r="BF3425" t="s">
        <v>823</v>
      </c>
    </row>
    <row r="3426" spans="1:58">
      <c r="A3426" t="s">
        <v>829</v>
      </c>
      <c r="B3426">
        <v>6</v>
      </c>
      <c r="C3426">
        <v>0</v>
      </c>
      <c r="D3426">
        <v>11172</v>
      </c>
      <c r="E3426" t="s">
        <v>8858</v>
      </c>
      <c r="F3426">
        <v>53510611</v>
      </c>
      <c r="G3426" t="s">
        <v>2041</v>
      </c>
      <c r="H3426">
        <v>0</v>
      </c>
      <c r="I3426" t="s">
        <v>7482</v>
      </c>
      <c r="J3426">
        <v>70</v>
      </c>
      <c r="K3426">
        <v>5.5</v>
      </c>
      <c r="L3426" t="s">
        <v>1771</v>
      </c>
      <c r="M3426" t="s">
        <v>1756</v>
      </c>
      <c r="N3426" t="s">
        <v>1756</v>
      </c>
      <c r="O3426" t="s">
        <v>2104</v>
      </c>
      <c r="P3426" t="s">
        <v>1757</v>
      </c>
      <c r="Q3426" s="387">
        <v>385</v>
      </c>
      <c r="R3426">
        <v>50.050000000000004</v>
      </c>
      <c r="S3426">
        <v>435.04999999999995</v>
      </c>
      <c r="T3426" s="388">
        <v>44576</v>
      </c>
      <c r="U3426">
        <v>0</v>
      </c>
      <c r="V3426" t="s">
        <v>837</v>
      </c>
      <c r="W3426" s="388">
        <v>44615</v>
      </c>
      <c r="X3426">
        <v>177</v>
      </c>
      <c r="Y3426">
        <v>0</v>
      </c>
      <c r="Z3426">
        <v>0</v>
      </c>
      <c r="AA3426" t="s">
        <v>1758</v>
      </c>
      <c r="AB3426" t="s">
        <v>7329</v>
      </c>
      <c r="AD3426" t="s">
        <v>2045</v>
      </c>
      <c r="AE3426" t="s">
        <v>2046</v>
      </c>
      <c r="AI3426" t="s">
        <v>1761</v>
      </c>
      <c r="AL3426" t="s">
        <v>7379</v>
      </c>
      <c r="AM3426">
        <v>6</v>
      </c>
      <c r="AN3426" t="s">
        <v>1833</v>
      </c>
      <c r="AO3426" t="s">
        <v>1834</v>
      </c>
      <c r="AP3426">
        <v>0</v>
      </c>
      <c r="AQ3426" s="388">
        <v>44588</v>
      </c>
      <c r="AS3426" t="s">
        <v>2806</v>
      </c>
      <c r="AT3426" s="388">
        <v>44588</v>
      </c>
      <c r="AU3426" t="s">
        <v>1756</v>
      </c>
      <c r="AV3426" t="s">
        <v>1756</v>
      </c>
      <c r="AZ3426" t="s">
        <v>2807</v>
      </c>
      <c r="BA3426" t="s">
        <v>1767</v>
      </c>
      <c r="BB3426" t="s">
        <v>8859</v>
      </c>
      <c r="BC3426" t="s">
        <v>8860</v>
      </c>
      <c r="BD3426" t="s">
        <v>1756</v>
      </c>
      <c r="BE3426" t="s">
        <v>7333</v>
      </c>
      <c r="BF3426" t="s">
        <v>823</v>
      </c>
    </row>
    <row r="3427" spans="1:58">
      <c r="A3427" t="s">
        <v>829</v>
      </c>
      <c r="B3427">
        <v>6</v>
      </c>
      <c r="C3427">
        <v>0</v>
      </c>
      <c r="D3427">
        <v>11172</v>
      </c>
      <c r="E3427" t="s">
        <v>8858</v>
      </c>
      <c r="F3427">
        <v>53510611</v>
      </c>
      <c r="G3427" t="s">
        <v>2041</v>
      </c>
      <c r="H3427">
        <v>0</v>
      </c>
      <c r="I3427" t="s">
        <v>2056</v>
      </c>
      <c r="J3427">
        <v>210</v>
      </c>
      <c r="K3427">
        <v>1</v>
      </c>
      <c r="L3427" t="s">
        <v>1755</v>
      </c>
      <c r="M3427" t="s">
        <v>1756</v>
      </c>
      <c r="N3427" t="s">
        <v>1756</v>
      </c>
      <c r="P3427" t="s">
        <v>1757</v>
      </c>
      <c r="Q3427" s="387">
        <v>210</v>
      </c>
      <c r="R3427">
        <v>27.3</v>
      </c>
      <c r="S3427">
        <v>237.29999999999998</v>
      </c>
      <c r="T3427" s="388">
        <v>44576</v>
      </c>
      <c r="U3427">
        <v>0</v>
      </c>
      <c r="V3427" t="s">
        <v>837</v>
      </c>
      <c r="W3427" s="388">
        <v>44615</v>
      </c>
      <c r="X3427">
        <v>177</v>
      </c>
      <c r="Y3427">
        <v>0</v>
      </c>
      <c r="Z3427">
        <v>0</v>
      </c>
      <c r="AA3427" t="s">
        <v>1758</v>
      </c>
      <c r="AB3427" t="s">
        <v>7329</v>
      </c>
      <c r="AD3427" t="s">
        <v>2045</v>
      </c>
      <c r="AE3427" t="s">
        <v>2046</v>
      </c>
      <c r="AI3427" t="s">
        <v>1761</v>
      </c>
      <c r="AL3427" t="s">
        <v>7379</v>
      </c>
      <c r="AM3427">
        <v>6</v>
      </c>
      <c r="AN3427" t="s">
        <v>1833</v>
      </c>
      <c r="AO3427" t="s">
        <v>1834</v>
      </c>
      <c r="AP3427">
        <v>0</v>
      </c>
      <c r="AQ3427" s="388">
        <v>44588</v>
      </c>
      <c r="AS3427" t="s">
        <v>2806</v>
      </c>
      <c r="AT3427" s="388">
        <v>44588</v>
      </c>
      <c r="AU3427" t="s">
        <v>1756</v>
      </c>
      <c r="AV3427" t="s">
        <v>1756</v>
      </c>
      <c r="AZ3427" t="s">
        <v>2807</v>
      </c>
      <c r="BA3427" t="s">
        <v>1767</v>
      </c>
      <c r="BB3427" t="s">
        <v>8861</v>
      </c>
      <c r="BC3427" t="s">
        <v>8862</v>
      </c>
      <c r="BD3427" t="s">
        <v>1756</v>
      </c>
      <c r="BE3427" t="s">
        <v>7333</v>
      </c>
      <c r="BF3427" t="s">
        <v>823</v>
      </c>
    </row>
    <row r="3428" spans="1:58">
      <c r="A3428" t="s">
        <v>829</v>
      </c>
      <c r="B3428">
        <v>6</v>
      </c>
      <c r="C3428">
        <v>0</v>
      </c>
      <c r="D3428">
        <v>11172</v>
      </c>
      <c r="E3428" t="s">
        <v>8858</v>
      </c>
      <c r="F3428">
        <v>53510611</v>
      </c>
      <c r="G3428" t="s">
        <v>2041</v>
      </c>
      <c r="H3428">
        <v>0</v>
      </c>
      <c r="I3428" t="s">
        <v>7382</v>
      </c>
      <c r="J3428">
        <v>80</v>
      </c>
      <c r="K3428">
        <v>5.5</v>
      </c>
      <c r="M3428" t="s">
        <v>1757</v>
      </c>
      <c r="N3428" t="s">
        <v>1757</v>
      </c>
      <c r="O3428" t="s">
        <v>1756</v>
      </c>
      <c r="P3428" t="s">
        <v>1756</v>
      </c>
      <c r="Q3428" s="387">
        <v>440</v>
      </c>
      <c r="R3428">
        <v>57.2</v>
      </c>
      <c r="S3428">
        <v>497.19999999999993</v>
      </c>
      <c r="T3428" s="388">
        <v>44576</v>
      </c>
      <c r="U3428">
        <v>0</v>
      </c>
      <c r="V3428" t="s">
        <v>837</v>
      </c>
      <c r="W3428" s="388">
        <v>44615</v>
      </c>
      <c r="X3428">
        <v>177</v>
      </c>
      <c r="Y3428">
        <v>0</v>
      </c>
      <c r="Z3428">
        <v>0</v>
      </c>
      <c r="AA3428" t="s">
        <v>1758</v>
      </c>
      <c r="AB3428" t="s">
        <v>7329</v>
      </c>
      <c r="AD3428" t="s">
        <v>2045</v>
      </c>
      <c r="AE3428" t="s">
        <v>2046</v>
      </c>
      <c r="AI3428" t="s">
        <v>1761</v>
      </c>
      <c r="AL3428" t="s">
        <v>7379</v>
      </c>
      <c r="AM3428">
        <v>6</v>
      </c>
      <c r="AN3428" t="s">
        <v>1833</v>
      </c>
      <c r="AO3428" t="s">
        <v>1834</v>
      </c>
      <c r="AP3428">
        <v>0</v>
      </c>
      <c r="AQ3428" s="388">
        <v>44588</v>
      </c>
      <c r="AS3428" t="s">
        <v>2806</v>
      </c>
      <c r="AT3428" s="388">
        <v>44588</v>
      </c>
      <c r="AU3428" t="s">
        <v>1756</v>
      </c>
      <c r="AV3428" t="s">
        <v>1756</v>
      </c>
      <c r="AZ3428" t="s">
        <v>2807</v>
      </c>
      <c r="BA3428" t="s">
        <v>1767</v>
      </c>
      <c r="BB3428" t="s">
        <v>8863</v>
      </c>
      <c r="BC3428" t="s">
        <v>8864</v>
      </c>
      <c r="BD3428" t="s">
        <v>1756</v>
      </c>
      <c r="BE3428" t="s">
        <v>7333</v>
      </c>
      <c r="BF3428" t="s">
        <v>823</v>
      </c>
    </row>
    <row r="3429" spans="1:58">
      <c r="A3429" t="s">
        <v>829</v>
      </c>
      <c r="B3429">
        <v>6</v>
      </c>
      <c r="C3429">
        <v>0</v>
      </c>
      <c r="D3429">
        <v>11170</v>
      </c>
      <c r="E3429" t="s">
        <v>8865</v>
      </c>
      <c r="F3429">
        <v>53510611</v>
      </c>
      <c r="G3429" t="s">
        <v>2041</v>
      </c>
      <c r="H3429">
        <v>0</v>
      </c>
      <c r="I3429" t="s">
        <v>2052</v>
      </c>
      <c r="J3429">
        <v>75</v>
      </c>
      <c r="K3429">
        <v>3</v>
      </c>
      <c r="L3429" t="s">
        <v>1771</v>
      </c>
      <c r="M3429" t="s">
        <v>1756</v>
      </c>
      <c r="N3429" t="s">
        <v>1756</v>
      </c>
      <c r="O3429" t="s">
        <v>2053</v>
      </c>
      <c r="P3429" t="s">
        <v>1757</v>
      </c>
      <c r="Q3429" s="387">
        <v>225</v>
      </c>
      <c r="R3429">
        <v>29.25</v>
      </c>
      <c r="S3429">
        <v>254.24999999999997</v>
      </c>
      <c r="T3429" s="388">
        <v>44576</v>
      </c>
      <c r="U3429">
        <v>0</v>
      </c>
      <c r="V3429" t="s">
        <v>837</v>
      </c>
      <c r="W3429" s="388">
        <v>44615</v>
      </c>
      <c r="X3429">
        <v>177</v>
      </c>
      <c r="Y3429">
        <v>0</v>
      </c>
      <c r="Z3429">
        <v>0</v>
      </c>
      <c r="AA3429" t="s">
        <v>1758</v>
      </c>
      <c r="AB3429" t="s">
        <v>7329</v>
      </c>
      <c r="AD3429" t="s">
        <v>2045</v>
      </c>
      <c r="AE3429" t="s">
        <v>2046</v>
      </c>
      <c r="AI3429" t="s">
        <v>1761</v>
      </c>
      <c r="AL3429" t="s">
        <v>7379</v>
      </c>
      <c r="AM3429">
        <v>6</v>
      </c>
      <c r="AN3429" t="s">
        <v>8866</v>
      </c>
      <c r="AO3429" t="s">
        <v>7365</v>
      </c>
      <c r="AP3429">
        <v>0</v>
      </c>
      <c r="AQ3429" s="388">
        <v>44588</v>
      </c>
      <c r="AS3429" t="s">
        <v>2806</v>
      </c>
      <c r="AT3429" s="388">
        <v>44588</v>
      </c>
      <c r="AU3429" t="s">
        <v>1756</v>
      </c>
      <c r="AV3429" t="s">
        <v>1756</v>
      </c>
      <c r="AZ3429" t="s">
        <v>2807</v>
      </c>
      <c r="BA3429" t="s">
        <v>1767</v>
      </c>
      <c r="BB3429" t="s">
        <v>8867</v>
      </c>
      <c r="BC3429" t="s">
        <v>8868</v>
      </c>
      <c r="BD3429" t="s">
        <v>1756</v>
      </c>
      <c r="BE3429" t="s">
        <v>7333</v>
      </c>
      <c r="BF3429" t="s">
        <v>823</v>
      </c>
    </row>
    <row r="3430" spans="1:58">
      <c r="A3430" t="s">
        <v>829</v>
      </c>
      <c r="B3430">
        <v>6</v>
      </c>
      <c r="C3430">
        <v>0</v>
      </c>
      <c r="D3430">
        <v>11170</v>
      </c>
      <c r="E3430" t="s">
        <v>8865</v>
      </c>
      <c r="F3430">
        <v>53510611</v>
      </c>
      <c r="G3430" t="s">
        <v>2041</v>
      </c>
      <c r="H3430">
        <v>0</v>
      </c>
      <c r="I3430" t="s">
        <v>2247</v>
      </c>
      <c r="J3430">
        <v>131.47999999999999</v>
      </c>
      <c r="K3430">
        <v>3</v>
      </c>
      <c r="L3430" t="s">
        <v>2063</v>
      </c>
      <c r="M3430" t="s">
        <v>2248</v>
      </c>
      <c r="N3430" t="s">
        <v>1757</v>
      </c>
      <c r="O3430" t="s">
        <v>1756</v>
      </c>
      <c r="P3430" t="s">
        <v>1756</v>
      </c>
      <c r="Q3430" s="387">
        <v>394.44</v>
      </c>
      <c r="R3430">
        <v>51.277200000000001</v>
      </c>
      <c r="S3430">
        <v>445.71719999999993</v>
      </c>
      <c r="T3430" s="388">
        <v>44576</v>
      </c>
      <c r="U3430">
        <v>0</v>
      </c>
      <c r="V3430" t="s">
        <v>837</v>
      </c>
      <c r="W3430" s="388">
        <v>44615</v>
      </c>
      <c r="X3430">
        <v>177</v>
      </c>
      <c r="Y3430">
        <v>0</v>
      </c>
      <c r="Z3430">
        <v>0</v>
      </c>
      <c r="AA3430" t="s">
        <v>1758</v>
      </c>
      <c r="AB3430" t="s">
        <v>7329</v>
      </c>
      <c r="AD3430" t="s">
        <v>2045</v>
      </c>
      <c r="AE3430" t="s">
        <v>2046</v>
      </c>
      <c r="AI3430" t="s">
        <v>1761</v>
      </c>
      <c r="AL3430" t="s">
        <v>7379</v>
      </c>
      <c r="AM3430">
        <v>6</v>
      </c>
      <c r="AN3430" t="s">
        <v>8866</v>
      </c>
      <c r="AO3430" t="s">
        <v>7365</v>
      </c>
      <c r="AP3430">
        <v>0</v>
      </c>
      <c r="AQ3430" s="388">
        <v>44588</v>
      </c>
      <c r="AS3430" t="s">
        <v>2806</v>
      </c>
      <c r="AT3430" s="388">
        <v>44588</v>
      </c>
      <c r="AU3430" t="s">
        <v>1756</v>
      </c>
      <c r="AV3430" t="s">
        <v>1756</v>
      </c>
      <c r="AZ3430" t="s">
        <v>2807</v>
      </c>
      <c r="BA3430" t="s">
        <v>1767</v>
      </c>
      <c r="BB3430" t="s">
        <v>8869</v>
      </c>
      <c r="BC3430" t="s">
        <v>8870</v>
      </c>
      <c r="BD3430" t="s">
        <v>1756</v>
      </c>
      <c r="BE3430" t="s">
        <v>7333</v>
      </c>
      <c r="BF3430" t="s">
        <v>823</v>
      </c>
    </row>
    <row r="3431" spans="1:58">
      <c r="A3431" t="s">
        <v>829</v>
      </c>
      <c r="B3431">
        <v>6</v>
      </c>
      <c r="C3431">
        <v>0</v>
      </c>
      <c r="D3431">
        <v>11169</v>
      </c>
      <c r="E3431" t="s">
        <v>8871</v>
      </c>
      <c r="F3431">
        <v>53510611</v>
      </c>
      <c r="G3431" t="s">
        <v>2041</v>
      </c>
      <c r="H3431">
        <v>0</v>
      </c>
      <c r="I3431" t="s">
        <v>7482</v>
      </c>
      <c r="J3431">
        <v>70</v>
      </c>
      <c r="K3431">
        <v>5.5</v>
      </c>
      <c r="L3431" t="s">
        <v>1771</v>
      </c>
      <c r="M3431" t="s">
        <v>1756</v>
      </c>
      <c r="N3431" t="s">
        <v>1756</v>
      </c>
      <c r="O3431" t="s">
        <v>1757</v>
      </c>
      <c r="P3431" t="s">
        <v>1757</v>
      </c>
      <c r="Q3431" s="387">
        <v>385</v>
      </c>
      <c r="R3431">
        <v>50.050000000000004</v>
      </c>
      <c r="S3431">
        <v>435.04999999999995</v>
      </c>
      <c r="T3431" s="388">
        <v>44576</v>
      </c>
      <c r="U3431">
        <v>0</v>
      </c>
      <c r="V3431" t="s">
        <v>837</v>
      </c>
      <c r="W3431" s="388">
        <v>44615</v>
      </c>
      <c r="X3431">
        <v>177</v>
      </c>
      <c r="Y3431">
        <v>0</v>
      </c>
      <c r="Z3431">
        <v>0</v>
      </c>
      <c r="AA3431" t="s">
        <v>1758</v>
      </c>
      <c r="AB3431" t="s">
        <v>7329</v>
      </c>
      <c r="AD3431" t="s">
        <v>2045</v>
      </c>
      <c r="AE3431" t="s">
        <v>2046</v>
      </c>
      <c r="AI3431" t="s">
        <v>1761</v>
      </c>
      <c r="AL3431" t="s">
        <v>7379</v>
      </c>
      <c r="AM3431">
        <v>6</v>
      </c>
      <c r="AN3431" t="s">
        <v>7541</v>
      </c>
      <c r="AO3431" t="s">
        <v>7542</v>
      </c>
      <c r="AP3431">
        <v>0</v>
      </c>
      <c r="AQ3431" s="388">
        <v>44588</v>
      </c>
      <c r="AS3431" t="s">
        <v>2806</v>
      </c>
      <c r="AT3431" s="388">
        <v>44588</v>
      </c>
      <c r="AU3431" t="s">
        <v>1756</v>
      </c>
      <c r="AV3431" t="s">
        <v>1756</v>
      </c>
      <c r="AZ3431" t="s">
        <v>2807</v>
      </c>
      <c r="BA3431" t="s">
        <v>1767</v>
      </c>
      <c r="BB3431" t="s">
        <v>8872</v>
      </c>
      <c r="BC3431" t="s">
        <v>8873</v>
      </c>
      <c r="BD3431" t="s">
        <v>1756</v>
      </c>
      <c r="BE3431" t="s">
        <v>7333</v>
      </c>
      <c r="BF3431" t="s">
        <v>823</v>
      </c>
    </row>
    <row r="3432" spans="1:58">
      <c r="A3432" t="s">
        <v>829</v>
      </c>
      <c r="B3432">
        <v>6</v>
      </c>
      <c r="C3432">
        <v>0</v>
      </c>
      <c r="D3432">
        <v>11169</v>
      </c>
      <c r="E3432" t="s">
        <v>8871</v>
      </c>
      <c r="F3432">
        <v>53510611</v>
      </c>
      <c r="G3432" t="s">
        <v>2041</v>
      </c>
      <c r="H3432">
        <v>0</v>
      </c>
      <c r="I3432" t="s">
        <v>7382</v>
      </c>
      <c r="J3432">
        <v>80</v>
      </c>
      <c r="K3432">
        <v>5.5</v>
      </c>
      <c r="M3432" t="s">
        <v>1757</v>
      </c>
      <c r="N3432" t="s">
        <v>1757</v>
      </c>
      <c r="O3432" t="s">
        <v>1756</v>
      </c>
      <c r="P3432" t="s">
        <v>1756</v>
      </c>
      <c r="Q3432" s="387">
        <v>440</v>
      </c>
      <c r="R3432">
        <v>57.2</v>
      </c>
      <c r="S3432">
        <v>497.19999999999993</v>
      </c>
      <c r="T3432" s="388">
        <v>44576</v>
      </c>
      <c r="U3432">
        <v>0</v>
      </c>
      <c r="V3432" t="s">
        <v>837</v>
      </c>
      <c r="W3432" s="388">
        <v>44615</v>
      </c>
      <c r="X3432">
        <v>177</v>
      </c>
      <c r="Y3432">
        <v>0</v>
      </c>
      <c r="Z3432">
        <v>0</v>
      </c>
      <c r="AA3432" t="s">
        <v>1758</v>
      </c>
      <c r="AB3432" t="s">
        <v>7329</v>
      </c>
      <c r="AD3432" t="s">
        <v>2045</v>
      </c>
      <c r="AE3432" t="s">
        <v>2046</v>
      </c>
      <c r="AI3432" t="s">
        <v>1761</v>
      </c>
      <c r="AL3432" t="s">
        <v>7379</v>
      </c>
      <c r="AM3432">
        <v>6</v>
      </c>
      <c r="AN3432" t="s">
        <v>7541</v>
      </c>
      <c r="AO3432" t="s">
        <v>7542</v>
      </c>
      <c r="AP3432">
        <v>0</v>
      </c>
      <c r="AQ3432" s="388">
        <v>44588</v>
      </c>
      <c r="AS3432" t="s">
        <v>2806</v>
      </c>
      <c r="AT3432" s="388">
        <v>44588</v>
      </c>
      <c r="AU3432" t="s">
        <v>1756</v>
      </c>
      <c r="AV3432" t="s">
        <v>1756</v>
      </c>
      <c r="AZ3432" t="s">
        <v>2807</v>
      </c>
      <c r="BA3432" t="s">
        <v>1767</v>
      </c>
      <c r="BB3432" t="s">
        <v>8874</v>
      </c>
      <c r="BC3432" t="s">
        <v>8875</v>
      </c>
      <c r="BD3432" t="s">
        <v>1756</v>
      </c>
      <c r="BE3432" t="s">
        <v>7333</v>
      </c>
      <c r="BF3432" t="s">
        <v>823</v>
      </c>
    </row>
    <row r="3433" spans="1:58">
      <c r="A3433" t="s">
        <v>829</v>
      </c>
      <c r="B3433">
        <v>6</v>
      </c>
      <c r="C3433">
        <v>0</v>
      </c>
      <c r="D3433">
        <v>11166</v>
      </c>
      <c r="E3433" t="s">
        <v>8876</v>
      </c>
      <c r="F3433">
        <v>53510611</v>
      </c>
      <c r="G3433" t="s">
        <v>2041</v>
      </c>
      <c r="H3433">
        <v>0</v>
      </c>
      <c r="I3433" t="s">
        <v>2103</v>
      </c>
      <c r="J3433">
        <v>70</v>
      </c>
      <c r="K3433">
        <v>3</v>
      </c>
      <c r="L3433" t="s">
        <v>1771</v>
      </c>
      <c r="M3433" t="s">
        <v>1756</v>
      </c>
      <c r="N3433" t="s">
        <v>1756</v>
      </c>
      <c r="O3433" t="s">
        <v>2104</v>
      </c>
      <c r="P3433" t="s">
        <v>1757</v>
      </c>
      <c r="Q3433" s="387">
        <v>210</v>
      </c>
      <c r="R3433">
        <v>27.3</v>
      </c>
      <c r="S3433">
        <v>237.29999999999998</v>
      </c>
      <c r="T3433" s="388">
        <v>44575</v>
      </c>
      <c r="U3433">
        <v>0</v>
      </c>
      <c r="V3433" t="s">
        <v>837</v>
      </c>
      <c r="W3433" s="388">
        <v>44615</v>
      </c>
      <c r="X3433">
        <v>177</v>
      </c>
      <c r="Y3433">
        <v>0</v>
      </c>
      <c r="Z3433">
        <v>0</v>
      </c>
      <c r="AA3433" t="s">
        <v>1758</v>
      </c>
      <c r="AB3433" t="s">
        <v>7329</v>
      </c>
      <c r="AD3433" t="s">
        <v>2045</v>
      </c>
      <c r="AE3433" t="s">
        <v>2046</v>
      </c>
      <c r="AI3433" t="s">
        <v>1761</v>
      </c>
      <c r="AL3433" t="s">
        <v>7379</v>
      </c>
      <c r="AM3433">
        <v>6</v>
      </c>
      <c r="AN3433" t="s">
        <v>8866</v>
      </c>
      <c r="AO3433" t="s">
        <v>7365</v>
      </c>
      <c r="AP3433">
        <v>0</v>
      </c>
      <c r="AQ3433" s="388">
        <v>44588</v>
      </c>
      <c r="AS3433" t="s">
        <v>2806</v>
      </c>
      <c r="AT3433" s="388">
        <v>44588</v>
      </c>
      <c r="AU3433" t="s">
        <v>1756</v>
      </c>
      <c r="AV3433" t="s">
        <v>1756</v>
      </c>
      <c r="AZ3433" t="s">
        <v>2807</v>
      </c>
      <c r="BA3433" t="s">
        <v>1767</v>
      </c>
      <c r="BB3433" t="s">
        <v>8877</v>
      </c>
      <c r="BC3433" t="s">
        <v>8878</v>
      </c>
      <c r="BD3433" t="s">
        <v>1756</v>
      </c>
      <c r="BE3433" t="s">
        <v>7333</v>
      </c>
      <c r="BF3433" t="s">
        <v>823</v>
      </c>
    </row>
    <row r="3434" spans="1:58">
      <c r="A3434" t="s">
        <v>829</v>
      </c>
      <c r="B3434">
        <v>6</v>
      </c>
      <c r="C3434">
        <v>0</v>
      </c>
      <c r="D3434">
        <v>11166</v>
      </c>
      <c r="E3434" t="s">
        <v>8876</v>
      </c>
      <c r="F3434">
        <v>53510611</v>
      </c>
      <c r="G3434" t="s">
        <v>2041</v>
      </c>
      <c r="H3434">
        <v>0</v>
      </c>
      <c r="I3434" t="s">
        <v>2052</v>
      </c>
      <c r="J3434">
        <v>75</v>
      </c>
      <c r="K3434">
        <v>7</v>
      </c>
      <c r="L3434" t="s">
        <v>1771</v>
      </c>
      <c r="M3434" t="s">
        <v>1756</v>
      </c>
      <c r="N3434" t="s">
        <v>1756</v>
      </c>
      <c r="O3434" t="s">
        <v>2053</v>
      </c>
      <c r="P3434" t="s">
        <v>1757</v>
      </c>
      <c r="Q3434" s="387">
        <v>525</v>
      </c>
      <c r="R3434">
        <v>68.25</v>
      </c>
      <c r="S3434">
        <v>593.25</v>
      </c>
      <c r="T3434" s="388">
        <v>44575</v>
      </c>
      <c r="U3434">
        <v>0</v>
      </c>
      <c r="V3434" t="s">
        <v>837</v>
      </c>
      <c r="W3434" s="388">
        <v>44615</v>
      </c>
      <c r="X3434">
        <v>177</v>
      </c>
      <c r="Y3434">
        <v>0</v>
      </c>
      <c r="Z3434">
        <v>0</v>
      </c>
      <c r="AA3434" t="s">
        <v>1758</v>
      </c>
      <c r="AB3434" t="s">
        <v>7329</v>
      </c>
      <c r="AD3434" t="s">
        <v>2045</v>
      </c>
      <c r="AE3434" t="s">
        <v>2046</v>
      </c>
      <c r="AI3434" t="s">
        <v>1761</v>
      </c>
      <c r="AL3434" t="s">
        <v>7379</v>
      </c>
      <c r="AM3434">
        <v>6</v>
      </c>
      <c r="AN3434" t="s">
        <v>8866</v>
      </c>
      <c r="AO3434" t="s">
        <v>7365</v>
      </c>
      <c r="AP3434">
        <v>0</v>
      </c>
      <c r="AQ3434" s="388">
        <v>44588</v>
      </c>
      <c r="AS3434" t="s">
        <v>2806</v>
      </c>
      <c r="AT3434" s="388">
        <v>44588</v>
      </c>
      <c r="AU3434" t="s">
        <v>1756</v>
      </c>
      <c r="AV3434" t="s">
        <v>1756</v>
      </c>
      <c r="AZ3434" t="s">
        <v>2807</v>
      </c>
      <c r="BA3434" t="s">
        <v>1767</v>
      </c>
      <c r="BB3434" t="s">
        <v>8879</v>
      </c>
      <c r="BC3434" t="s">
        <v>8880</v>
      </c>
      <c r="BD3434" t="s">
        <v>1756</v>
      </c>
      <c r="BE3434" t="s">
        <v>7333</v>
      </c>
      <c r="BF3434" t="s">
        <v>823</v>
      </c>
    </row>
    <row r="3435" spans="1:58">
      <c r="A3435" t="s">
        <v>829</v>
      </c>
      <c r="B3435">
        <v>6</v>
      </c>
      <c r="C3435">
        <v>0</v>
      </c>
      <c r="D3435">
        <v>11166</v>
      </c>
      <c r="E3435" t="s">
        <v>8876</v>
      </c>
      <c r="F3435">
        <v>53510611</v>
      </c>
      <c r="G3435" t="s">
        <v>2041</v>
      </c>
      <c r="H3435">
        <v>0</v>
      </c>
      <c r="I3435" t="s">
        <v>2113</v>
      </c>
      <c r="J3435">
        <v>122.39</v>
      </c>
      <c r="K3435">
        <v>3</v>
      </c>
      <c r="L3435" t="s">
        <v>2063</v>
      </c>
      <c r="M3435" t="s">
        <v>2114</v>
      </c>
      <c r="N3435" t="s">
        <v>1757</v>
      </c>
      <c r="O3435" t="s">
        <v>1756</v>
      </c>
      <c r="P3435" t="s">
        <v>1756</v>
      </c>
      <c r="Q3435" s="387">
        <v>367.17</v>
      </c>
      <c r="R3435">
        <v>47.732100000000003</v>
      </c>
      <c r="S3435">
        <v>414.90209999999996</v>
      </c>
      <c r="T3435" s="388">
        <v>44575</v>
      </c>
      <c r="U3435">
        <v>0</v>
      </c>
      <c r="V3435" t="s">
        <v>837</v>
      </c>
      <c r="W3435" s="388">
        <v>44615</v>
      </c>
      <c r="X3435">
        <v>177</v>
      </c>
      <c r="Y3435">
        <v>0</v>
      </c>
      <c r="Z3435">
        <v>0</v>
      </c>
      <c r="AA3435" t="s">
        <v>1758</v>
      </c>
      <c r="AB3435" t="s">
        <v>7329</v>
      </c>
      <c r="AD3435" t="s">
        <v>2045</v>
      </c>
      <c r="AE3435" t="s">
        <v>2046</v>
      </c>
      <c r="AI3435" t="s">
        <v>1761</v>
      </c>
      <c r="AL3435" t="s">
        <v>7379</v>
      </c>
      <c r="AM3435">
        <v>6</v>
      </c>
      <c r="AN3435" t="s">
        <v>8866</v>
      </c>
      <c r="AO3435" t="s">
        <v>7365</v>
      </c>
      <c r="AP3435">
        <v>0</v>
      </c>
      <c r="AQ3435" s="388">
        <v>44588</v>
      </c>
      <c r="AS3435" t="s">
        <v>2806</v>
      </c>
      <c r="AT3435" s="388">
        <v>44588</v>
      </c>
      <c r="AU3435" t="s">
        <v>1756</v>
      </c>
      <c r="AV3435" t="s">
        <v>1756</v>
      </c>
      <c r="AZ3435" t="s">
        <v>2807</v>
      </c>
      <c r="BA3435" t="s">
        <v>1767</v>
      </c>
      <c r="BB3435" t="s">
        <v>8881</v>
      </c>
      <c r="BC3435" t="s">
        <v>8882</v>
      </c>
      <c r="BD3435" t="s">
        <v>1756</v>
      </c>
      <c r="BE3435" t="s">
        <v>7333</v>
      </c>
      <c r="BF3435" t="s">
        <v>823</v>
      </c>
    </row>
    <row r="3436" spans="1:58">
      <c r="A3436" t="s">
        <v>829</v>
      </c>
      <c r="B3436">
        <v>6</v>
      </c>
      <c r="C3436">
        <v>0</v>
      </c>
      <c r="D3436">
        <v>11166</v>
      </c>
      <c r="E3436" t="s">
        <v>8876</v>
      </c>
      <c r="F3436">
        <v>53510611</v>
      </c>
      <c r="G3436" t="s">
        <v>2041</v>
      </c>
      <c r="H3436">
        <v>0</v>
      </c>
      <c r="I3436" t="s">
        <v>2247</v>
      </c>
      <c r="J3436">
        <v>131.47999999999999</v>
      </c>
      <c r="K3436">
        <v>5</v>
      </c>
      <c r="L3436" t="s">
        <v>2063</v>
      </c>
      <c r="M3436" t="s">
        <v>2248</v>
      </c>
      <c r="N3436" t="s">
        <v>1757</v>
      </c>
      <c r="O3436" t="s">
        <v>1756</v>
      </c>
      <c r="P3436" t="s">
        <v>1756</v>
      </c>
      <c r="Q3436" s="387">
        <v>657.4</v>
      </c>
      <c r="R3436">
        <v>85.462000000000003</v>
      </c>
      <c r="S3436">
        <v>742.86199999999985</v>
      </c>
      <c r="T3436" s="388">
        <v>44575</v>
      </c>
      <c r="U3436">
        <v>0</v>
      </c>
      <c r="V3436" t="s">
        <v>837</v>
      </c>
      <c r="W3436" s="388">
        <v>44615</v>
      </c>
      <c r="X3436">
        <v>177</v>
      </c>
      <c r="Y3436">
        <v>0</v>
      </c>
      <c r="Z3436">
        <v>0</v>
      </c>
      <c r="AA3436" t="s">
        <v>1758</v>
      </c>
      <c r="AB3436" t="s">
        <v>7329</v>
      </c>
      <c r="AD3436" t="s">
        <v>2045</v>
      </c>
      <c r="AE3436" t="s">
        <v>2046</v>
      </c>
      <c r="AI3436" t="s">
        <v>1761</v>
      </c>
      <c r="AL3436" t="s">
        <v>7379</v>
      </c>
      <c r="AM3436">
        <v>6</v>
      </c>
      <c r="AN3436" t="s">
        <v>8866</v>
      </c>
      <c r="AO3436" t="s">
        <v>7365</v>
      </c>
      <c r="AP3436">
        <v>0</v>
      </c>
      <c r="AQ3436" s="388">
        <v>44588</v>
      </c>
      <c r="AS3436" t="s">
        <v>2806</v>
      </c>
      <c r="AT3436" s="388">
        <v>44588</v>
      </c>
      <c r="AU3436" t="s">
        <v>1756</v>
      </c>
      <c r="AV3436" t="s">
        <v>1756</v>
      </c>
      <c r="AZ3436" t="s">
        <v>2807</v>
      </c>
      <c r="BA3436" t="s">
        <v>1767</v>
      </c>
      <c r="BB3436" t="s">
        <v>8883</v>
      </c>
      <c r="BC3436" t="s">
        <v>8884</v>
      </c>
      <c r="BD3436" t="s">
        <v>1756</v>
      </c>
      <c r="BE3436" t="s">
        <v>7333</v>
      </c>
      <c r="BF3436" t="s">
        <v>823</v>
      </c>
    </row>
    <row r="3437" spans="1:58">
      <c r="A3437" t="s">
        <v>829</v>
      </c>
      <c r="B3437">
        <v>6</v>
      </c>
      <c r="C3437">
        <v>0</v>
      </c>
      <c r="D3437">
        <v>11165</v>
      </c>
      <c r="E3437" t="s">
        <v>8885</v>
      </c>
      <c r="F3437">
        <v>53510611</v>
      </c>
      <c r="G3437" t="s">
        <v>2041</v>
      </c>
      <c r="H3437">
        <v>0</v>
      </c>
      <c r="I3437" t="s">
        <v>7482</v>
      </c>
      <c r="J3437">
        <v>70</v>
      </c>
      <c r="K3437">
        <v>5.5</v>
      </c>
      <c r="L3437" t="s">
        <v>1771</v>
      </c>
      <c r="M3437" t="s">
        <v>1756</v>
      </c>
      <c r="N3437" t="s">
        <v>1756</v>
      </c>
      <c r="O3437" t="s">
        <v>1757</v>
      </c>
      <c r="P3437" t="s">
        <v>1757</v>
      </c>
      <c r="Q3437" s="387">
        <v>385</v>
      </c>
      <c r="R3437">
        <v>50.050000000000004</v>
      </c>
      <c r="S3437">
        <v>435.04999999999995</v>
      </c>
      <c r="T3437" s="388">
        <v>44575</v>
      </c>
      <c r="U3437">
        <v>0</v>
      </c>
      <c r="V3437" t="s">
        <v>837</v>
      </c>
      <c r="W3437" s="388">
        <v>44615</v>
      </c>
      <c r="X3437">
        <v>177</v>
      </c>
      <c r="Y3437">
        <v>0</v>
      </c>
      <c r="Z3437">
        <v>0</v>
      </c>
      <c r="AA3437" t="s">
        <v>1758</v>
      </c>
      <c r="AB3437" t="s">
        <v>7329</v>
      </c>
      <c r="AD3437" t="s">
        <v>2045</v>
      </c>
      <c r="AE3437" t="s">
        <v>2046</v>
      </c>
      <c r="AI3437" t="s">
        <v>1761</v>
      </c>
      <c r="AL3437" t="s">
        <v>7379</v>
      </c>
      <c r="AM3437">
        <v>6</v>
      </c>
      <c r="AN3437" t="s">
        <v>7541</v>
      </c>
      <c r="AO3437" t="s">
        <v>7542</v>
      </c>
      <c r="AP3437">
        <v>0</v>
      </c>
      <c r="AQ3437" s="388">
        <v>44588</v>
      </c>
      <c r="AS3437" t="s">
        <v>2806</v>
      </c>
      <c r="AT3437" s="388">
        <v>44588</v>
      </c>
      <c r="AU3437" t="s">
        <v>1756</v>
      </c>
      <c r="AV3437" t="s">
        <v>1756</v>
      </c>
      <c r="AZ3437" t="s">
        <v>2807</v>
      </c>
      <c r="BA3437" t="s">
        <v>1767</v>
      </c>
      <c r="BB3437" t="s">
        <v>8886</v>
      </c>
      <c r="BC3437" t="s">
        <v>8887</v>
      </c>
      <c r="BD3437" t="s">
        <v>1756</v>
      </c>
      <c r="BE3437" t="s">
        <v>7333</v>
      </c>
      <c r="BF3437" t="s">
        <v>823</v>
      </c>
    </row>
    <row r="3438" spans="1:58">
      <c r="A3438" t="s">
        <v>829</v>
      </c>
      <c r="B3438">
        <v>6</v>
      </c>
      <c r="C3438">
        <v>0</v>
      </c>
      <c r="D3438">
        <v>11165</v>
      </c>
      <c r="E3438" t="s">
        <v>8885</v>
      </c>
      <c r="F3438">
        <v>53510611</v>
      </c>
      <c r="G3438" t="s">
        <v>2041</v>
      </c>
      <c r="H3438">
        <v>0</v>
      </c>
      <c r="I3438" t="s">
        <v>7382</v>
      </c>
      <c r="J3438">
        <v>80</v>
      </c>
      <c r="K3438">
        <v>5.5</v>
      </c>
      <c r="M3438" t="s">
        <v>1757</v>
      </c>
      <c r="N3438" t="s">
        <v>1757</v>
      </c>
      <c r="O3438" t="s">
        <v>1756</v>
      </c>
      <c r="P3438" t="s">
        <v>1756</v>
      </c>
      <c r="Q3438" s="387">
        <v>440</v>
      </c>
      <c r="R3438">
        <v>57.2</v>
      </c>
      <c r="S3438">
        <v>497.19999999999993</v>
      </c>
      <c r="T3438" s="388">
        <v>44575</v>
      </c>
      <c r="U3438">
        <v>0</v>
      </c>
      <c r="V3438" t="s">
        <v>837</v>
      </c>
      <c r="W3438" s="388">
        <v>44615</v>
      </c>
      <c r="X3438">
        <v>177</v>
      </c>
      <c r="Y3438">
        <v>0</v>
      </c>
      <c r="Z3438">
        <v>0</v>
      </c>
      <c r="AA3438" t="s">
        <v>1758</v>
      </c>
      <c r="AB3438" t="s">
        <v>7329</v>
      </c>
      <c r="AD3438" t="s">
        <v>2045</v>
      </c>
      <c r="AE3438" t="s">
        <v>2046</v>
      </c>
      <c r="AI3438" t="s">
        <v>1761</v>
      </c>
      <c r="AL3438" t="s">
        <v>7379</v>
      </c>
      <c r="AM3438">
        <v>6</v>
      </c>
      <c r="AN3438" t="s">
        <v>7541</v>
      </c>
      <c r="AO3438" t="s">
        <v>7542</v>
      </c>
      <c r="AP3438">
        <v>0</v>
      </c>
      <c r="AQ3438" s="388">
        <v>44588</v>
      </c>
      <c r="AS3438" t="s">
        <v>2806</v>
      </c>
      <c r="AT3438" s="388">
        <v>44588</v>
      </c>
      <c r="AU3438" t="s">
        <v>1756</v>
      </c>
      <c r="AV3438" t="s">
        <v>1756</v>
      </c>
      <c r="AZ3438" t="s">
        <v>2807</v>
      </c>
      <c r="BA3438" t="s">
        <v>1767</v>
      </c>
      <c r="BB3438" t="s">
        <v>8888</v>
      </c>
      <c r="BC3438" t="s">
        <v>8889</v>
      </c>
      <c r="BD3438" t="s">
        <v>1756</v>
      </c>
      <c r="BE3438" t="s">
        <v>7333</v>
      </c>
      <c r="BF3438" t="s">
        <v>823</v>
      </c>
    </row>
    <row r="3439" spans="1:58">
      <c r="A3439" t="s">
        <v>829</v>
      </c>
      <c r="B3439">
        <v>6</v>
      </c>
      <c r="C3439">
        <v>0</v>
      </c>
      <c r="D3439">
        <v>11159</v>
      </c>
      <c r="E3439" t="s">
        <v>8890</v>
      </c>
      <c r="F3439">
        <v>53510611</v>
      </c>
      <c r="G3439" t="s">
        <v>2041</v>
      </c>
      <c r="H3439">
        <v>0</v>
      </c>
      <c r="I3439" t="s">
        <v>7482</v>
      </c>
      <c r="J3439">
        <v>70</v>
      </c>
      <c r="K3439">
        <v>5.5</v>
      </c>
      <c r="L3439" t="s">
        <v>1771</v>
      </c>
      <c r="M3439" t="s">
        <v>1756</v>
      </c>
      <c r="N3439" t="s">
        <v>1756</v>
      </c>
      <c r="O3439" t="s">
        <v>2104</v>
      </c>
      <c r="P3439" t="s">
        <v>1757</v>
      </c>
      <c r="Q3439" s="387">
        <v>385</v>
      </c>
      <c r="R3439">
        <v>50.050000000000004</v>
      </c>
      <c r="S3439">
        <v>435.04999999999995</v>
      </c>
      <c r="T3439" s="388">
        <v>44574</v>
      </c>
      <c r="U3439">
        <v>0</v>
      </c>
      <c r="V3439" t="s">
        <v>837</v>
      </c>
      <c r="W3439" s="388">
        <v>44615</v>
      </c>
      <c r="X3439">
        <v>177</v>
      </c>
      <c r="Y3439">
        <v>0</v>
      </c>
      <c r="Z3439">
        <v>0</v>
      </c>
      <c r="AA3439" t="s">
        <v>1758</v>
      </c>
      <c r="AB3439" t="s">
        <v>7329</v>
      </c>
      <c r="AD3439" t="s">
        <v>2045</v>
      </c>
      <c r="AE3439" t="s">
        <v>2046</v>
      </c>
      <c r="AI3439" t="s">
        <v>1761</v>
      </c>
      <c r="AL3439" t="s">
        <v>8891</v>
      </c>
      <c r="AM3439">
        <v>6</v>
      </c>
      <c r="AN3439" t="s">
        <v>2834</v>
      </c>
      <c r="AO3439" t="s">
        <v>1808</v>
      </c>
      <c r="AP3439">
        <v>0</v>
      </c>
      <c r="AQ3439" s="388">
        <v>44588</v>
      </c>
      <c r="AS3439" t="s">
        <v>1765</v>
      </c>
      <c r="AT3439" s="388">
        <v>44588</v>
      </c>
      <c r="AU3439" t="s">
        <v>1756</v>
      </c>
      <c r="AV3439" t="s">
        <v>1756</v>
      </c>
      <c r="AZ3439" t="s">
        <v>1766</v>
      </c>
      <c r="BA3439" t="s">
        <v>1767</v>
      </c>
      <c r="BB3439" t="s">
        <v>8892</v>
      </c>
      <c r="BC3439" t="s">
        <v>8893</v>
      </c>
      <c r="BD3439" t="s">
        <v>1756</v>
      </c>
      <c r="BE3439" t="s">
        <v>7333</v>
      </c>
      <c r="BF3439" t="s">
        <v>823</v>
      </c>
    </row>
    <row r="3440" spans="1:58">
      <c r="A3440" t="s">
        <v>829</v>
      </c>
      <c r="B3440">
        <v>6</v>
      </c>
      <c r="C3440">
        <v>0</v>
      </c>
      <c r="D3440">
        <v>11159</v>
      </c>
      <c r="E3440" t="s">
        <v>8890</v>
      </c>
      <c r="F3440">
        <v>53510611</v>
      </c>
      <c r="G3440" t="s">
        <v>2041</v>
      </c>
      <c r="H3440">
        <v>0</v>
      </c>
      <c r="I3440" t="s">
        <v>2052</v>
      </c>
      <c r="J3440">
        <v>75</v>
      </c>
      <c r="K3440">
        <v>11</v>
      </c>
      <c r="L3440" t="s">
        <v>1771</v>
      </c>
      <c r="M3440" t="s">
        <v>1756</v>
      </c>
      <c r="N3440" t="s">
        <v>1756</v>
      </c>
      <c r="O3440" t="s">
        <v>2053</v>
      </c>
      <c r="P3440" t="s">
        <v>1757</v>
      </c>
      <c r="Q3440" s="387">
        <v>825</v>
      </c>
      <c r="R3440">
        <v>107.25</v>
      </c>
      <c r="S3440">
        <v>932.24999999999989</v>
      </c>
      <c r="T3440" s="388">
        <v>44574</v>
      </c>
      <c r="U3440">
        <v>0</v>
      </c>
      <c r="V3440" t="s">
        <v>837</v>
      </c>
      <c r="W3440" s="388">
        <v>44615</v>
      </c>
      <c r="X3440">
        <v>177</v>
      </c>
      <c r="Y3440">
        <v>0</v>
      </c>
      <c r="Z3440">
        <v>0</v>
      </c>
      <c r="AA3440" t="s">
        <v>1758</v>
      </c>
      <c r="AB3440" t="s">
        <v>7329</v>
      </c>
      <c r="AD3440" t="s">
        <v>2045</v>
      </c>
      <c r="AE3440" t="s">
        <v>2046</v>
      </c>
      <c r="AI3440" t="s">
        <v>1761</v>
      </c>
      <c r="AL3440" t="s">
        <v>8891</v>
      </c>
      <c r="AM3440">
        <v>6</v>
      </c>
      <c r="AN3440" t="s">
        <v>2834</v>
      </c>
      <c r="AO3440" t="s">
        <v>1808</v>
      </c>
      <c r="AP3440">
        <v>0</v>
      </c>
      <c r="AQ3440" s="388">
        <v>44588</v>
      </c>
      <c r="AS3440" t="s">
        <v>1765</v>
      </c>
      <c r="AT3440" s="388">
        <v>44588</v>
      </c>
      <c r="AU3440" t="s">
        <v>1756</v>
      </c>
      <c r="AV3440" t="s">
        <v>1756</v>
      </c>
      <c r="AZ3440" t="s">
        <v>1766</v>
      </c>
      <c r="BA3440" t="s">
        <v>1767</v>
      </c>
      <c r="BB3440" t="s">
        <v>8894</v>
      </c>
      <c r="BC3440" t="s">
        <v>8895</v>
      </c>
      <c r="BD3440" t="s">
        <v>1756</v>
      </c>
      <c r="BE3440" t="s">
        <v>7333</v>
      </c>
      <c r="BF3440" t="s">
        <v>823</v>
      </c>
    </row>
    <row r="3441" spans="1:58">
      <c r="A3441" t="s">
        <v>829</v>
      </c>
      <c r="B3441">
        <v>6</v>
      </c>
      <c r="C3441">
        <v>0</v>
      </c>
      <c r="D3441">
        <v>11159</v>
      </c>
      <c r="E3441" t="s">
        <v>8890</v>
      </c>
      <c r="F3441">
        <v>53510611</v>
      </c>
      <c r="G3441" t="s">
        <v>2041</v>
      </c>
      <c r="H3441">
        <v>0</v>
      </c>
      <c r="I3441" t="s">
        <v>2056</v>
      </c>
      <c r="J3441">
        <v>210</v>
      </c>
      <c r="K3441">
        <v>2</v>
      </c>
      <c r="L3441" t="s">
        <v>1755</v>
      </c>
      <c r="M3441" t="s">
        <v>1756</v>
      </c>
      <c r="N3441" t="s">
        <v>1756</v>
      </c>
      <c r="P3441" t="s">
        <v>1757</v>
      </c>
      <c r="Q3441" s="387">
        <v>420</v>
      </c>
      <c r="R3441">
        <v>54.6</v>
      </c>
      <c r="S3441">
        <v>474.59999999999997</v>
      </c>
      <c r="T3441" s="388">
        <v>44574</v>
      </c>
      <c r="U3441">
        <v>0</v>
      </c>
      <c r="V3441" t="s">
        <v>837</v>
      </c>
      <c r="W3441" s="388">
        <v>44615</v>
      </c>
      <c r="X3441">
        <v>177</v>
      </c>
      <c r="Y3441">
        <v>0</v>
      </c>
      <c r="Z3441">
        <v>0</v>
      </c>
      <c r="AA3441" t="s">
        <v>1758</v>
      </c>
      <c r="AB3441" t="s">
        <v>7329</v>
      </c>
      <c r="AD3441" t="s">
        <v>2045</v>
      </c>
      <c r="AE3441" t="s">
        <v>2046</v>
      </c>
      <c r="AI3441" t="s">
        <v>1761</v>
      </c>
      <c r="AL3441" t="s">
        <v>8891</v>
      </c>
      <c r="AM3441">
        <v>6</v>
      </c>
      <c r="AN3441" t="s">
        <v>2834</v>
      </c>
      <c r="AO3441" t="s">
        <v>1808</v>
      </c>
      <c r="AP3441">
        <v>0</v>
      </c>
      <c r="AQ3441" s="388">
        <v>44588</v>
      </c>
      <c r="AS3441" t="s">
        <v>1765</v>
      </c>
      <c r="AT3441" s="388">
        <v>44588</v>
      </c>
      <c r="AU3441" t="s">
        <v>1756</v>
      </c>
      <c r="AV3441" t="s">
        <v>1756</v>
      </c>
      <c r="AZ3441" t="s">
        <v>1766</v>
      </c>
      <c r="BA3441" t="s">
        <v>1767</v>
      </c>
      <c r="BB3441" t="s">
        <v>8896</v>
      </c>
      <c r="BC3441" t="s">
        <v>8897</v>
      </c>
      <c r="BD3441" t="s">
        <v>1756</v>
      </c>
      <c r="BE3441" t="s">
        <v>7333</v>
      </c>
      <c r="BF3441" t="s">
        <v>823</v>
      </c>
    </row>
    <row r="3442" spans="1:58">
      <c r="A3442" t="s">
        <v>829</v>
      </c>
      <c r="B3442">
        <v>6</v>
      </c>
      <c r="C3442">
        <v>0</v>
      </c>
      <c r="D3442">
        <v>11159</v>
      </c>
      <c r="E3442" t="s">
        <v>8890</v>
      </c>
      <c r="F3442">
        <v>53510611</v>
      </c>
      <c r="G3442" t="s">
        <v>2041</v>
      </c>
      <c r="H3442">
        <v>0</v>
      </c>
      <c r="I3442" t="s">
        <v>7382</v>
      </c>
      <c r="J3442">
        <v>80</v>
      </c>
      <c r="K3442">
        <v>5.5</v>
      </c>
      <c r="M3442" t="s">
        <v>1757</v>
      </c>
      <c r="N3442" t="s">
        <v>1757</v>
      </c>
      <c r="O3442" t="s">
        <v>1756</v>
      </c>
      <c r="P3442" t="s">
        <v>1756</v>
      </c>
      <c r="Q3442" s="387">
        <v>440</v>
      </c>
      <c r="R3442">
        <v>57.2</v>
      </c>
      <c r="S3442">
        <v>497.19999999999993</v>
      </c>
      <c r="T3442" s="388">
        <v>44574</v>
      </c>
      <c r="U3442">
        <v>0</v>
      </c>
      <c r="V3442" t="s">
        <v>837</v>
      </c>
      <c r="W3442" s="388">
        <v>44615</v>
      </c>
      <c r="X3442">
        <v>177</v>
      </c>
      <c r="Y3442">
        <v>0</v>
      </c>
      <c r="Z3442">
        <v>0</v>
      </c>
      <c r="AA3442" t="s">
        <v>1758</v>
      </c>
      <c r="AB3442" t="s">
        <v>7329</v>
      </c>
      <c r="AD3442" t="s">
        <v>2045</v>
      </c>
      <c r="AE3442" t="s">
        <v>2046</v>
      </c>
      <c r="AI3442" t="s">
        <v>1761</v>
      </c>
      <c r="AL3442" t="s">
        <v>8891</v>
      </c>
      <c r="AM3442">
        <v>6</v>
      </c>
      <c r="AN3442" t="s">
        <v>2834</v>
      </c>
      <c r="AO3442" t="s">
        <v>1808</v>
      </c>
      <c r="AP3442">
        <v>0</v>
      </c>
      <c r="AQ3442" s="388">
        <v>44588</v>
      </c>
      <c r="AS3442" t="s">
        <v>1765</v>
      </c>
      <c r="AT3442" s="388">
        <v>44588</v>
      </c>
      <c r="AU3442" t="s">
        <v>1756</v>
      </c>
      <c r="AV3442" t="s">
        <v>1756</v>
      </c>
      <c r="AZ3442" t="s">
        <v>1766</v>
      </c>
      <c r="BA3442" t="s">
        <v>1767</v>
      </c>
      <c r="BB3442" t="s">
        <v>8898</v>
      </c>
      <c r="BC3442" t="s">
        <v>8899</v>
      </c>
      <c r="BD3442" t="s">
        <v>1756</v>
      </c>
      <c r="BE3442" t="s">
        <v>7333</v>
      </c>
      <c r="BF3442" t="s">
        <v>823</v>
      </c>
    </row>
    <row r="3443" spans="1:58">
      <c r="A3443" t="s">
        <v>829</v>
      </c>
      <c r="B3443">
        <v>6</v>
      </c>
      <c r="C3443">
        <v>0</v>
      </c>
      <c r="D3443">
        <v>11159</v>
      </c>
      <c r="E3443" t="s">
        <v>8890</v>
      </c>
      <c r="F3443">
        <v>53510611</v>
      </c>
      <c r="G3443" t="s">
        <v>2041</v>
      </c>
      <c r="H3443">
        <v>0</v>
      </c>
      <c r="I3443" t="s">
        <v>2073</v>
      </c>
      <c r="J3443">
        <v>243.75</v>
      </c>
      <c r="K3443">
        <v>1</v>
      </c>
      <c r="L3443" t="s">
        <v>1755</v>
      </c>
      <c r="M3443" t="s">
        <v>2074</v>
      </c>
      <c r="N3443" t="s">
        <v>1757</v>
      </c>
      <c r="O3443" t="s">
        <v>1756</v>
      </c>
      <c r="P3443" t="s">
        <v>1756</v>
      </c>
      <c r="Q3443" s="387">
        <v>243.75</v>
      </c>
      <c r="R3443">
        <v>31.6875</v>
      </c>
      <c r="S3443">
        <v>275.4375</v>
      </c>
      <c r="T3443" s="388">
        <v>44574</v>
      </c>
      <c r="U3443">
        <v>0</v>
      </c>
      <c r="V3443" t="s">
        <v>837</v>
      </c>
      <c r="W3443" s="388">
        <v>44615</v>
      </c>
      <c r="X3443">
        <v>177</v>
      </c>
      <c r="Y3443">
        <v>0</v>
      </c>
      <c r="Z3443">
        <v>0</v>
      </c>
      <c r="AA3443" t="s">
        <v>1758</v>
      </c>
      <c r="AB3443" t="s">
        <v>7329</v>
      </c>
      <c r="AD3443" t="s">
        <v>2045</v>
      </c>
      <c r="AE3443" t="s">
        <v>2046</v>
      </c>
      <c r="AI3443" t="s">
        <v>1761</v>
      </c>
      <c r="AL3443" t="s">
        <v>8891</v>
      </c>
      <c r="AM3443">
        <v>6</v>
      </c>
      <c r="AN3443" t="s">
        <v>2834</v>
      </c>
      <c r="AO3443" t="s">
        <v>1808</v>
      </c>
      <c r="AP3443">
        <v>0</v>
      </c>
      <c r="AQ3443" s="388">
        <v>44588</v>
      </c>
      <c r="AS3443" t="s">
        <v>1765</v>
      </c>
      <c r="AT3443" s="388">
        <v>44588</v>
      </c>
      <c r="AU3443" t="s">
        <v>1756</v>
      </c>
      <c r="AV3443" t="s">
        <v>1756</v>
      </c>
      <c r="AZ3443" t="s">
        <v>1766</v>
      </c>
      <c r="BA3443" t="s">
        <v>1767</v>
      </c>
      <c r="BB3443" t="s">
        <v>8900</v>
      </c>
      <c r="BC3443" t="s">
        <v>8901</v>
      </c>
      <c r="BD3443" t="s">
        <v>1756</v>
      </c>
      <c r="BE3443" t="s">
        <v>7333</v>
      </c>
      <c r="BF3443" t="s">
        <v>823</v>
      </c>
    </row>
    <row r="3444" spans="1:58">
      <c r="A3444" t="s">
        <v>829</v>
      </c>
      <c r="B3444">
        <v>6</v>
      </c>
      <c r="C3444">
        <v>0</v>
      </c>
      <c r="D3444">
        <v>11159</v>
      </c>
      <c r="E3444" t="s">
        <v>8890</v>
      </c>
      <c r="F3444">
        <v>53510611</v>
      </c>
      <c r="G3444" t="s">
        <v>2041</v>
      </c>
      <c r="H3444">
        <v>0</v>
      </c>
      <c r="I3444" t="s">
        <v>2247</v>
      </c>
      <c r="J3444">
        <v>131.47999999999999</v>
      </c>
      <c r="K3444">
        <v>4</v>
      </c>
      <c r="L3444" t="s">
        <v>2063</v>
      </c>
      <c r="M3444" t="s">
        <v>2248</v>
      </c>
      <c r="N3444" t="s">
        <v>1757</v>
      </c>
      <c r="O3444" t="s">
        <v>1756</v>
      </c>
      <c r="P3444" t="s">
        <v>1756</v>
      </c>
      <c r="Q3444" s="387">
        <v>525.91999999999996</v>
      </c>
      <c r="R3444">
        <v>68.369599999999991</v>
      </c>
      <c r="S3444">
        <v>594.28959999999995</v>
      </c>
      <c r="T3444" s="388">
        <v>44574</v>
      </c>
      <c r="U3444">
        <v>0</v>
      </c>
      <c r="V3444" t="s">
        <v>837</v>
      </c>
      <c r="W3444" s="388">
        <v>44615</v>
      </c>
      <c r="X3444">
        <v>177</v>
      </c>
      <c r="Y3444">
        <v>0</v>
      </c>
      <c r="Z3444">
        <v>0</v>
      </c>
      <c r="AA3444" t="s">
        <v>1758</v>
      </c>
      <c r="AB3444" t="s">
        <v>7329</v>
      </c>
      <c r="AD3444" t="s">
        <v>2045</v>
      </c>
      <c r="AE3444" t="s">
        <v>2046</v>
      </c>
      <c r="AI3444" t="s">
        <v>1761</v>
      </c>
      <c r="AL3444" t="s">
        <v>8891</v>
      </c>
      <c r="AM3444">
        <v>6</v>
      </c>
      <c r="AN3444" t="s">
        <v>2834</v>
      </c>
      <c r="AO3444" t="s">
        <v>1808</v>
      </c>
      <c r="AP3444">
        <v>0</v>
      </c>
      <c r="AQ3444" s="388">
        <v>44588</v>
      </c>
      <c r="AS3444" t="s">
        <v>1765</v>
      </c>
      <c r="AT3444" s="388">
        <v>44588</v>
      </c>
      <c r="AU3444" t="s">
        <v>1756</v>
      </c>
      <c r="AV3444" t="s">
        <v>1756</v>
      </c>
      <c r="AZ3444" t="s">
        <v>1766</v>
      </c>
      <c r="BA3444" t="s">
        <v>1767</v>
      </c>
      <c r="BB3444" t="s">
        <v>8902</v>
      </c>
      <c r="BC3444" t="s">
        <v>8903</v>
      </c>
      <c r="BD3444" t="s">
        <v>1756</v>
      </c>
      <c r="BE3444" t="s">
        <v>7333</v>
      </c>
      <c r="BF3444" t="s">
        <v>823</v>
      </c>
    </row>
    <row r="3445" spans="1:58">
      <c r="A3445" t="s">
        <v>829</v>
      </c>
      <c r="B3445">
        <v>6</v>
      </c>
      <c r="C3445">
        <v>0</v>
      </c>
      <c r="D3445">
        <v>11084</v>
      </c>
      <c r="E3445" t="s">
        <v>8904</v>
      </c>
      <c r="F3445">
        <v>53510611</v>
      </c>
      <c r="G3445" t="s">
        <v>2041</v>
      </c>
      <c r="H3445">
        <v>0</v>
      </c>
      <c r="I3445" t="s">
        <v>2103</v>
      </c>
      <c r="J3445">
        <v>70</v>
      </c>
      <c r="K3445">
        <v>5</v>
      </c>
      <c r="L3445" t="s">
        <v>1771</v>
      </c>
      <c r="M3445" t="s">
        <v>1756</v>
      </c>
      <c r="N3445" t="s">
        <v>1756</v>
      </c>
      <c r="O3445" t="s">
        <v>2104</v>
      </c>
      <c r="P3445" t="s">
        <v>1757</v>
      </c>
      <c r="Q3445" s="387">
        <v>350</v>
      </c>
      <c r="R3445">
        <v>45.5</v>
      </c>
      <c r="S3445">
        <v>395.49999999999994</v>
      </c>
      <c r="T3445" s="388">
        <v>44573</v>
      </c>
      <c r="U3445">
        <v>0</v>
      </c>
      <c r="V3445" t="s">
        <v>837</v>
      </c>
      <c r="W3445" s="388">
        <v>44615</v>
      </c>
      <c r="X3445">
        <v>177</v>
      </c>
      <c r="Y3445">
        <v>0</v>
      </c>
      <c r="Z3445">
        <v>0</v>
      </c>
      <c r="AA3445" t="s">
        <v>1758</v>
      </c>
      <c r="AB3445" t="s">
        <v>7329</v>
      </c>
      <c r="AD3445" t="s">
        <v>2045</v>
      </c>
      <c r="AE3445" t="s">
        <v>2046</v>
      </c>
      <c r="AI3445" t="s">
        <v>1761</v>
      </c>
      <c r="AL3445" t="s">
        <v>8905</v>
      </c>
      <c r="AM3445">
        <v>6</v>
      </c>
      <c r="AN3445" t="s">
        <v>2834</v>
      </c>
      <c r="AO3445" t="s">
        <v>1808</v>
      </c>
      <c r="AP3445">
        <v>0</v>
      </c>
      <c r="AQ3445" s="388">
        <v>44586</v>
      </c>
      <c r="AS3445" t="s">
        <v>1765</v>
      </c>
      <c r="AT3445" s="388">
        <v>44587</v>
      </c>
      <c r="AU3445" t="s">
        <v>1756</v>
      </c>
      <c r="AV3445" t="s">
        <v>1756</v>
      </c>
      <c r="AZ3445" t="s">
        <v>1766</v>
      </c>
      <c r="BA3445" t="s">
        <v>1767</v>
      </c>
      <c r="BB3445" t="s">
        <v>8906</v>
      </c>
      <c r="BC3445" t="s">
        <v>8907</v>
      </c>
      <c r="BD3445" t="s">
        <v>1756</v>
      </c>
      <c r="BE3445" t="s">
        <v>7333</v>
      </c>
      <c r="BF3445" t="s">
        <v>823</v>
      </c>
    </row>
    <row r="3446" spans="1:58">
      <c r="A3446" t="s">
        <v>829</v>
      </c>
      <c r="B3446">
        <v>6</v>
      </c>
      <c r="C3446">
        <v>0</v>
      </c>
      <c r="D3446">
        <v>11084</v>
      </c>
      <c r="E3446" t="s">
        <v>8904</v>
      </c>
      <c r="F3446">
        <v>53510611</v>
      </c>
      <c r="G3446" t="s">
        <v>2041</v>
      </c>
      <c r="H3446">
        <v>0</v>
      </c>
      <c r="I3446" t="s">
        <v>2052</v>
      </c>
      <c r="J3446">
        <v>75</v>
      </c>
      <c r="K3446">
        <v>6</v>
      </c>
      <c r="L3446" t="s">
        <v>1771</v>
      </c>
      <c r="M3446" t="s">
        <v>1756</v>
      </c>
      <c r="N3446" t="s">
        <v>1756</v>
      </c>
      <c r="O3446" t="s">
        <v>1757</v>
      </c>
      <c r="P3446" t="s">
        <v>1757</v>
      </c>
      <c r="Q3446" s="387">
        <v>450</v>
      </c>
      <c r="R3446">
        <v>58.5</v>
      </c>
      <c r="S3446">
        <v>508.49999999999994</v>
      </c>
      <c r="T3446" s="388">
        <v>44573</v>
      </c>
      <c r="U3446">
        <v>0</v>
      </c>
      <c r="V3446" t="s">
        <v>837</v>
      </c>
      <c r="W3446" s="388">
        <v>44615</v>
      </c>
      <c r="X3446">
        <v>177</v>
      </c>
      <c r="Y3446">
        <v>0</v>
      </c>
      <c r="Z3446">
        <v>0</v>
      </c>
      <c r="AA3446" t="s">
        <v>1758</v>
      </c>
      <c r="AB3446" t="s">
        <v>7329</v>
      </c>
      <c r="AD3446" t="s">
        <v>2045</v>
      </c>
      <c r="AE3446" t="s">
        <v>2046</v>
      </c>
      <c r="AI3446" t="s">
        <v>1761</v>
      </c>
      <c r="AL3446" t="s">
        <v>8905</v>
      </c>
      <c r="AM3446">
        <v>6</v>
      </c>
      <c r="AN3446" t="s">
        <v>2834</v>
      </c>
      <c r="AO3446" t="s">
        <v>1808</v>
      </c>
      <c r="AP3446">
        <v>0</v>
      </c>
      <c r="AQ3446" s="388">
        <v>44586</v>
      </c>
      <c r="AS3446" t="s">
        <v>1765</v>
      </c>
      <c r="AT3446" s="388">
        <v>44587</v>
      </c>
      <c r="AU3446" t="s">
        <v>1756</v>
      </c>
      <c r="AV3446" t="s">
        <v>1756</v>
      </c>
      <c r="AZ3446" t="s">
        <v>1766</v>
      </c>
      <c r="BA3446" t="s">
        <v>1767</v>
      </c>
      <c r="BB3446" t="s">
        <v>8908</v>
      </c>
      <c r="BC3446" t="s">
        <v>8909</v>
      </c>
      <c r="BD3446" t="s">
        <v>1756</v>
      </c>
      <c r="BE3446" t="s">
        <v>7333</v>
      </c>
      <c r="BF3446" t="s">
        <v>823</v>
      </c>
    </row>
    <row r="3447" spans="1:58">
      <c r="A3447" t="s">
        <v>829</v>
      </c>
      <c r="B3447">
        <v>6</v>
      </c>
      <c r="C3447">
        <v>0</v>
      </c>
      <c r="D3447">
        <v>11084</v>
      </c>
      <c r="E3447" t="s">
        <v>8904</v>
      </c>
      <c r="F3447">
        <v>53510611</v>
      </c>
      <c r="G3447" t="s">
        <v>2041</v>
      </c>
      <c r="H3447">
        <v>0</v>
      </c>
      <c r="I3447" t="s">
        <v>2113</v>
      </c>
      <c r="J3447">
        <v>122.39</v>
      </c>
      <c r="K3447">
        <v>5</v>
      </c>
      <c r="L3447" t="s">
        <v>2063</v>
      </c>
      <c r="M3447" t="s">
        <v>2114</v>
      </c>
      <c r="N3447" t="s">
        <v>1757</v>
      </c>
      <c r="O3447" t="s">
        <v>1756</v>
      </c>
      <c r="P3447" t="s">
        <v>1756</v>
      </c>
      <c r="Q3447" s="387">
        <v>611.95000000000005</v>
      </c>
      <c r="R3447">
        <v>79.553500000000014</v>
      </c>
      <c r="S3447">
        <v>691.50350000000003</v>
      </c>
      <c r="T3447" s="388">
        <v>44573</v>
      </c>
      <c r="U3447">
        <v>0</v>
      </c>
      <c r="V3447" t="s">
        <v>837</v>
      </c>
      <c r="W3447" s="388">
        <v>44615</v>
      </c>
      <c r="X3447">
        <v>177</v>
      </c>
      <c r="Y3447">
        <v>0</v>
      </c>
      <c r="Z3447">
        <v>0</v>
      </c>
      <c r="AA3447" t="s">
        <v>1758</v>
      </c>
      <c r="AB3447" t="s">
        <v>7329</v>
      </c>
      <c r="AD3447" t="s">
        <v>2045</v>
      </c>
      <c r="AE3447" t="s">
        <v>2046</v>
      </c>
      <c r="AI3447" t="s">
        <v>1761</v>
      </c>
      <c r="AL3447" t="s">
        <v>8905</v>
      </c>
      <c r="AM3447">
        <v>6</v>
      </c>
      <c r="AN3447" t="s">
        <v>2834</v>
      </c>
      <c r="AO3447" t="s">
        <v>1808</v>
      </c>
      <c r="AP3447">
        <v>0</v>
      </c>
      <c r="AQ3447" s="388">
        <v>44586</v>
      </c>
      <c r="AS3447" t="s">
        <v>1765</v>
      </c>
      <c r="AT3447" s="388">
        <v>44587</v>
      </c>
      <c r="AU3447" t="s">
        <v>1756</v>
      </c>
      <c r="AV3447" t="s">
        <v>1756</v>
      </c>
      <c r="AZ3447" t="s">
        <v>1766</v>
      </c>
      <c r="BA3447" t="s">
        <v>1767</v>
      </c>
      <c r="BB3447" t="s">
        <v>8910</v>
      </c>
      <c r="BC3447" t="s">
        <v>8911</v>
      </c>
      <c r="BD3447" t="s">
        <v>1756</v>
      </c>
      <c r="BE3447" t="s">
        <v>7333</v>
      </c>
      <c r="BF3447" t="s">
        <v>823</v>
      </c>
    </row>
    <row r="3448" spans="1:58">
      <c r="A3448" t="s">
        <v>829</v>
      </c>
      <c r="B3448">
        <v>6</v>
      </c>
      <c r="C3448">
        <v>0</v>
      </c>
      <c r="D3448">
        <v>11084</v>
      </c>
      <c r="E3448" t="s">
        <v>8904</v>
      </c>
      <c r="F3448">
        <v>53510611</v>
      </c>
      <c r="G3448" t="s">
        <v>2041</v>
      </c>
      <c r="H3448">
        <v>0</v>
      </c>
      <c r="I3448" t="s">
        <v>2247</v>
      </c>
      <c r="J3448">
        <v>131.47999999999999</v>
      </c>
      <c r="K3448">
        <v>4</v>
      </c>
      <c r="L3448" t="s">
        <v>2063</v>
      </c>
      <c r="M3448" t="s">
        <v>1757</v>
      </c>
      <c r="N3448" t="s">
        <v>1757</v>
      </c>
      <c r="O3448" t="s">
        <v>1756</v>
      </c>
      <c r="P3448" t="s">
        <v>1756</v>
      </c>
      <c r="Q3448" s="387">
        <v>525.91999999999996</v>
      </c>
      <c r="R3448">
        <v>68.369599999999991</v>
      </c>
      <c r="S3448">
        <v>594.28959999999995</v>
      </c>
      <c r="T3448" s="388">
        <v>44573</v>
      </c>
      <c r="U3448">
        <v>0</v>
      </c>
      <c r="V3448" t="s">
        <v>837</v>
      </c>
      <c r="W3448" s="388">
        <v>44615</v>
      </c>
      <c r="X3448">
        <v>177</v>
      </c>
      <c r="Y3448">
        <v>0</v>
      </c>
      <c r="Z3448">
        <v>0</v>
      </c>
      <c r="AA3448" t="s">
        <v>1758</v>
      </c>
      <c r="AB3448" t="s">
        <v>7329</v>
      </c>
      <c r="AD3448" t="s">
        <v>2045</v>
      </c>
      <c r="AE3448" t="s">
        <v>2046</v>
      </c>
      <c r="AI3448" t="s">
        <v>1761</v>
      </c>
      <c r="AL3448" t="s">
        <v>8905</v>
      </c>
      <c r="AM3448">
        <v>6</v>
      </c>
      <c r="AN3448" t="s">
        <v>2834</v>
      </c>
      <c r="AO3448" t="s">
        <v>1808</v>
      </c>
      <c r="AP3448">
        <v>0</v>
      </c>
      <c r="AQ3448" s="388">
        <v>44586</v>
      </c>
      <c r="AS3448" t="s">
        <v>1765</v>
      </c>
      <c r="AT3448" s="388">
        <v>44587</v>
      </c>
      <c r="AU3448" t="s">
        <v>1756</v>
      </c>
      <c r="AV3448" t="s">
        <v>1756</v>
      </c>
      <c r="AZ3448" t="s">
        <v>1766</v>
      </c>
      <c r="BA3448" t="s">
        <v>1767</v>
      </c>
      <c r="BB3448" t="s">
        <v>8912</v>
      </c>
      <c r="BC3448" t="s">
        <v>8913</v>
      </c>
      <c r="BD3448" t="s">
        <v>1756</v>
      </c>
      <c r="BE3448" t="s">
        <v>7333</v>
      </c>
      <c r="BF3448" t="s">
        <v>823</v>
      </c>
    </row>
    <row r="3449" spans="1:58">
      <c r="A3449" t="s">
        <v>829</v>
      </c>
      <c r="B3449">
        <v>6</v>
      </c>
      <c r="C3449">
        <v>0</v>
      </c>
      <c r="D3449">
        <v>11083</v>
      </c>
      <c r="E3449" t="s">
        <v>8914</v>
      </c>
      <c r="F3449">
        <v>53510611</v>
      </c>
      <c r="G3449" t="s">
        <v>2041</v>
      </c>
      <c r="H3449">
        <v>0</v>
      </c>
      <c r="I3449" t="s">
        <v>2052</v>
      </c>
      <c r="J3449">
        <v>75</v>
      </c>
      <c r="K3449">
        <v>5</v>
      </c>
      <c r="L3449" t="s">
        <v>1771</v>
      </c>
      <c r="M3449" t="s">
        <v>1756</v>
      </c>
      <c r="N3449" t="s">
        <v>1756</v>
      </c>
      <c r="O3449" t="s">
        <v>1757</v>
      </c>
      <c r="P3449" t="s">
        <v>1757</v>
      </c>
      <c r="Q3449" s="387">
        <v>375</v>
      </c>
      <c r="R3449">
        <v>48.75</v>
      </c>
      <c r="S3449">
        <v>423.74999999999994</v>
      </c>
      <c r="T3449" s="388">
        <v>44573</v>
      </c>
      <c r="U3449">
        <v>0</v>
      </c>
      <c r="V3449" t="s">
        <v>837</v>
      </c>
      <c r="W3449" s="388">
        <v>44615</v>
      </c>
      <c r="X3449">
        <v>177</v>
      </c>
      <c r="Y3449">
        <v>0</v>
      </c>
      <c r="Z3449">
        <v>0</v>
      </c>
      <c r="AA3449" t="s">
        <v>1758</v>
      </c>
      <c r="AB3449" t="s">
        <v>7329</v>
      </c>
      <c r="AD3449" t="s">
        <v>2045</v>
      </c>
      <c r="AE3449" t="s">
        <v>2046</v>
      </c>
      <c r="AI3449" t="s">
        <v>1761</v>
      </c>
      <c r="AL3449" t="s">
        <v>7422</v>
      </c>
      <c r="AM3449">
        <v>6</v>
      </c>
      <c r="AN3449" t="s">
        <v>2851</v>
      </c>
      <c r="AO3449" t="s">
        <v>2852</v>
      </c>
      <c r="AP3449">
        <v>0</v>
      </c>
      <c r="AQ3449" s="388">
        <v>44586</v>
      </c>
      <c r="AS3449" t="s">
        <v>1765</v>
      </c>
      <c r="AT3449" s="388">
        <v>44587</v>
      </c>
      <c r="AU3449" t="s">
        <v>1756</v>
      </c>
      <c r="AV3449" t="s">
        <v>1756</v>
      </c>
      <c r="AZ3449" t="s">
        <v>1766</v>
      </c>
      <c r="BA3449" t="s">
        <v>1767</v>
      </c>
      <c r="BB3449" t="s">
        <v>8915</v>
      </c>
      <c r="BC3449" t="s">
        <v>8916</v>
      </c>
      <c r="BD3449" t="s">
        <v>1756</v>
      </c>
      <c r="BE3449" t="s">
        <v>7333</v>
      </c>
      <c r="BF3449" t="s">
        <v>823</v>
      </c>
    </row>
    <row r="3450" spans="1:58">
      <c r="A3450" t="s">
        <v>829</v>
      </c>
      <c r="B3450">
        <v>6</v>
      </c>
      <c r="C3450">
        <v>0</v>
      </c>
      <c r="D3450">
        <v>11083</v>
      </c>
      <c r="E3450" t="s">
        <v>8914</v>
      </c>
      <c r="F3450">
        <v>53510611</v>
      </c>
      <c r="G3450" t="s">
        <v>2041</v>
      </c>
      <c r="H3450">
        <v>0</v>
      </c>
      <c r="I3450" t="s">
        <v>2056</v>
      </c>
      <c r="J3450">
        <v>210</v>
      </c>
      <c r="K3450">
        <v>1</v>
      </c>
      <c r="L3450" t="s">
        <v>1755</v>
      </c>
      <c r="M3450" t="s">
        <v>1756</v>
      </c>
      <c r="N3450" t="s">
        <v>1756</v>
      </c>
      <c r="P3450" t="s">
        <v>1757</v>
      </c>
      <c r="Q3450" s="387">
        <v>210</v>
      </c>
      <c r="R3450">
        <v>27.3</v>
      </c>
      <c r="S3450">
        <v>237.29999999999998</v>
      </c>
      <c r="T3450" s="388">
        <v>44573</v>
      </c>
      <c r="U3450">
        <v>0</v>
      </c>
      <c r="V3450" t="s">
        <v>837</v>
      </c>
      <c r="W3450" s="388">
        <v>44615</v>
      </c>
      <c r="X3450">
        <v>177</v>
      </c>
      <c r="Y3450">
        <v>0</v>
      </c>
      <c r="Z3450">
        <v>0</v>
      </c>
      <c r="AA3450" t="s">
        <v>1758</v>
      </c>
      <c r="AB3450" t="s">
        <v>7329</v>
      </c>
      <c r="AD3450" t="s">
        <v>2045</v>
      </c>
      <c r="AE3450" t="s">
        <v>2046</v>
      </c>
      <c r="AI3450" t="s">
        <v>1761</v>
      </c>
      <c r="AL3450" t="s">
        <v>7422</v>
      </c>
      <c r="AM3450">
        <v>6</v>
      </c>
      <c r="AN3450" t="s">
        <v>2851</v>
      </c>
      <c r="AO3450" t="s">
        <v>2852</v>
      </c>
      <c r="AP3450">
        <v>0</v>
      </c>
      <c r="AQ3450" s="388">
        <v>44586</v>
      </c>
      <c r="AS3450" t="s">
        <v>1765</v>
      </c>
      <c r="AT3450" s="388">
        <v>44587</v>
      </c>
      <c r="AU3450" t="s">
        <v>1756</v>
      </c>
      <c r="AV3450" t="s">
        <v>1756</v>
      </c>
      <c r="AZ3450" t="s">
        <v>1766</v>
      </c>
      <c r="BA3450" t="s">
        <v>1767</v>
      </c>
      <c r="BB3450" t="s">
        <v>8917</v>
      </c>
      <c r="BC3450" t="s">
        <v>8918</v>
      </c>
      <c r="BD3450" t="s">
        <v>1756</v>
      </c>
      <c r="BE3450" t="s">
        <v>7333</v>
      </c>
      <c r="BF3450" t="s">
        <v>823</v>
      </c>
    </row>
    <row r="3451" spans="1:58">
      <c r="A3451" t="s">
        <v>829</v>
      </c>
      <c r="B3451">
        <v>6</v>
      </c>
      <c r="C3451">
        <v>0</v>
      </c>
      <c r="D3451">
        <v>11083</v>
      </c>
      <c r="E3451" t="s">
        <v>8914</v>
      </c>
      <c r="F3451">
        <v>53510611</v>
      </c>
      <c r="G3451" t="s">
        <v>2041</v>
      </c>
      <c r="H3451">
        <v>0</v>
      </c>
      <c r="I3451" t="s">
        <v>2073</v>
      </c>
      <c r="J3451">
        <v>243.75</v>
      </c>
      <c r="K3451">
        <v>1</v>
      </c>
      <c r="L3451" t="s">
        <v>1755</v>
      </c>
      <c r="M3451" t="s">
        <v>1757</v>
      </c>
      <c r="N3451" t="s">
        <v>1757</v>
      </c>
      <c r="O3451" t="s">
        <v>1756</v>
      </c>
      <c r="P3451" t="s">
        <v>1756</v>
      </c>
      <c r="Q3451" s="387">
        <v>243.75</v>
      </c>
      <c r="R3451">
        <v>31.6875</v>
      </c>
      <c r="S3451">
        <v>275.4375</v>
      </c>
      <c r="T3451" s="388">
        <v>44573</v>
      </c>
      <c r="U3451">
        <v>0</v>
      </c>
      <c r="V3451" t="s">
        <v>837</v>
      </c>
      <c r="W3451" s="388">
        <v>44615</v>
      </c>
      <c r="X3451">
        <v>177</v>
      </c>
      <c r="Y3451">
        <v>0</v>
      </c>
      <c r="Z3451">
        <v>0</v>
      </c>
      <c r="AA3451" t="s">
        <v>1758</v>
      </c>
      <c r="AB3451" t="s">
        <v>7329</v>
      </c>
      <c r="AD3451" t="s">
        <v>2045</v>
      </c>
      <c r="AE3451" t="s">
        <v>2046</v>
      </c>
      <c r="AI3451" t="s">
        <v>1761</v>
      </c>
      <c r="AL3451" t="s">
        <v>7422</v>
      </c>
      <c r="AM3451">
        <v>6</v>
      </c>
      <c r="AN3451" t="s">
        <v>2851</v>
      </c>
      <c r="AO3451" t="s">
        <v>2852</v>
      </c>
      <c r="AP3451">
        <v>0</v>
      </c>
      <c r="AQ3451" s="388">
        <v>44586</v>
      </c>
      <c r="AS3451" t="s">
        <v>1765</v>
      </c>
      <c r="AT3451" s="388">
        <v>44587</v>
      </c>
      <c r="AU3451" t="s">
        <v>1756</v>
      </c>
      <c r="AV3451" t="s">
        <v>1756</v>
      </c>
      <c r="AZ3451" t="s">
        <v>1766</v>
      </c>
      <c r="BA3451" t="s">
        <v>1767</v>
      </c>
      <c r="BB3451" t="s">
        <v>8919</v>
      </c>
      <c r="BC3451" t="s">
        <v>8920</v>
      </c>
      <c r="BD3451" t="s">
        <v>1756</v>
      </c>
      <c r="BE3451" t="s">
        <v>7333</v>
      </c>
      <c r="BF3451" t="s">
        <v>823</v>
      </c>
    </row>
    <row r="3452" spans="1:58">
      <c r="A3452" t="s">
        <v>829</v>
      </c>
      <c r="B3452">
        <v>6</v>
      </c>
      <c r="C3452">
        <v>0</v>
      </c>
      <c r="D3452">
        <v>11083</v>
      </c>
      <c r="E3452" t="s">
        <v>8914</v>
      </c>
      <c r="F3452">
        <v>53510611</v>
      </c>
      <c r="G3452" t="s">
        <v>2041</v>
      </c>
      <c r="H3452">
        <v>0</v>
      </c>
      <c r="I3452" t="s">
        <v>2247</v>
      </c>
      <c r="J3452">
        <v>131.47999999999999</v>
      </c>
      <c r="K3452">
        <v>4.5</v>
      </c>
      <c r="L3452" t="s">
        <v>2063</v>
      </c>
      <c r="M3452" t="s">
        <v>2248</v>
      </c>
      <c r="N3452" t="s">
        <v>1757</v>
      </c>
      <c r="O3452" t="s">
        <v>1756</v>
      </c>
      <c r="P3452" t="s">
        <v>1756</v>
      </c>
      <c r="Q3452" s="387">
        <v>591.66</v>
      </c>
      <c r="R3452">
        <v>76.915800000000004</v>
      </c>
      <c r="S3452">
        <v>668.57579999999984</v>
      </c>
      <c r="T3452" s="388">
        <v>44573</v>
      </c>
      <c r="U3452">
        <v>0</v>
      </c>
      <c r="V3452" t="s">
        <v>837</v>
      </c>
      <c r="W3452" s="388">
        <v>44615</v>
      </c>
      <c r="X3452">
        <v>177</v>
      </c>
      <c r="Y3452">
        <v>0</v>
      </c>
      <c r="Z3452">
        <v>0</v>
      </c>
      <c r="AA3452" t="s">
        <v>1758</v>
      </c>
      <c r="AB3452" t="s">
        <v>7329</v>
      </c>
      <c r="AD3452" t="s">
        <v>2045</v>
      </c>
      <c r="AE3452" t="s">
        <v>2046</v>
      </c>
      <c r="AI3452" t="s">
        <v>1761</v>
      </c>
      <c r="AL3452" t="s">
        <v>7422</v>
      </c>
      <c r="AM3452">
        <v>6</v>
      </c>
      <c r="AN3452" t="s">
        <v>2851</v>
      </c>
      <c r="AO3452" t="s">
        <v>2852</v>
      </c>
      <c r="AP3452">
        <v>0</v>
      </c>
      <c r="AQ3452" s="388">
        <v>44586</v>
      </c>
      <c r="AS3452" t="s">
        <v>1765</v>
      </c>
      <c r="AT3452" s="388">
        <v>44587</v>
      </c>
      <c r="AU3452" t="s">
        <v>1756</v>
      </c>
      <c r="AV3452" t="s">
        <v>1756</v>
      </c>
      <c r="AZ3452" t="s">
        <v>1766</v>
      </c>
      <c r="BA3452" t="s">
        <v>1767</v>
      </c>
      <c r="BB3452" t="s">
        <v>8921</v>
      </c>
      <c r="BC3452" t="s">
        <v>8922</v>
      </c>
      <c r="BD3452" t="s">
        <v>1756</v>
      </c>
      <c r="BE3452" t="s">
        <v>7333</v>
      </c>
      <c r="BF3452" t="s">
        <v>823</v>
      </c>
    </row>
    <row r="3453" spans="1:58">
      <c r="A3453" t="s">
        <v>829</v>
      </c>
      <c r="B3453">
        <v>6</v>
      </c>
      <c r="C3453">
        <v>0</v>
      </c>
      <c r="D3453">
        <v>11130</v>
      </c>
      <c r="E3453" t="s">
        <v>8923</v>
      </c>
      <c r="F3453">
        <v>53510611</v>
      </c>
      <c r="G3453" t="s">
        <v>2041</v>
      </c>
      <c r="H3453">
        <v>0</v>
      </c>
      <c r="I3453" t="s">
        <v>7482</v>
      </c>
      <c r="J3453">
        <v>70</v>
      </c>
      <c r="K3453">
        <v>5.5</v>
      </c>
      <c r="L3453" t="s">
        <v>1771</v>
      </c>
      <c r="M3453" t="s">
        <v>1756</v>
      </c>
      <c r="N3453" t="s">
        <v>1756</v>
      </c>
      <c r="O3453" t="s">
        <v>1757</v>
      </c>
      <c r="P3453" t="s">
        <v>1757</v>
      </c>
      <c r="Q3453" s="387">
        <v>385</v>
      </c>
      <c r="R3453">
        <v>50.050000000000004</v>
      </c>
      <c r="S3453">
        <v>435.04999999999995</v>
      </c>
      <c r="T3453" s="388">
        <v>44573</v>
      </c>
      <c r="U3453">
        <v>0</v>
      </c>
      <c r="V3453" t="s">
        <v>837</v>
      </c>
      <c r="W3453" s="388">
        <v>44615</v>
      </c>
      <c r="X3453">
        <v>177</v>
      </c>
      <c r="Y3453">
        <v>0</v>
      </c>
      <c r="Z3453">
        <v>0</v>
      </c>
      <c r="AA3453" t="s">
        <v>1758</v>
      </c>
      <c r="AB3453" t="s">
        <v>7329</v>
      </c>
      <c r="AD3453" t="s">
        <v>2045</v>
      </c>
      <c r="AE3453" t="s">
        <v>2046</v>
      </c>
      <c r="AI3453" t="s">
        <v>1761</v>
      </c>
      <c r="AL3453" t="s">
        <v>7379</v>
      </c>
      <c r="AM3453">
        <v>6</v>
      </c>
      <c r="AN3453" t="s">
        <v>8924</v>
      </c>
      <c r="AO3453" t="s">
        <v>7365</v>
      </c>
      <c r="AP3453">
        <v>0</v>
      </c>
      <c r="AQ3453" s="388">
        <v>44586</v>
      </c>
      <c r="AS3453" t="s">
        <v>1765</v>
      </c>
      <c r="AT3453" s="388">
        <v>44587</v>
      </c>
      <c r="AU3453" t="s">
        <v>1756</v>
      </c>
      <c r="AV3453" t="s">
        <v>1756</v>
      </c>
      <c r="AZ3453" t="s">
        <v>1766</v>
      </c>
      <c r="BA3453" t="s">
        <v>1767</v>
      </c>
      <c r="BB3453" t="s">
        <v>8925</v>
      </c>
      <c r="BC3453" t="s">
        <v>8926</v>
      </c>
      <c r="BD3453" t="s">
        <v>1756</v>
      </c>
      <c r="BE3453" t="s">
        <v>7333</v>
      </c>
      <c r="BF3453" t="s">
        <v>823</v>
      </c>
    </row>
    <row r="3454" spans="1:58">
      <c r="A3454" t="s">
        <v>829</v>
      </c>
      <c r="B3454">
        <v>6</v>
      </c>
      <c r="C3454">
        <v>0</v>
      </c>
      <c r="D3454">
        <v>11130</v>
      </c>
      <c r="E3454" t="s">
        <v>8923</v>
      </c>
      <c r="F3454">
        <v>53510611</v>
      </c>
      <c r="G3454" t="s">
        <v>2041</v>
      </c>
      <c r="H3454">
        <v>0</v>
      </c>
      <c r="I3454" t="s">
        <v>7382</v>
      </c>
      <c r="J3454">
        <v>80</v>
      </c>
      <c r="K3454">
        <v>5.5</v>
      </c>
      <c r="M3454" t="s">
        <v>1757</v>
      </c>
      <c r="N3454" t="s">
        <v>1757</v>
      </c>
      <c r="O3454" t="s">
        <v>1756</v>
      </c>
      <c r="P3454" t="s">
        <v>1756</v>
      </c>
      <c r="Q3454" s="387">
        <v>440</v>
      </c>
      <c r="R3454">
        <v>57.2</v>
      </c>
      <c r="S3454">
        <v>497.19999999999993</v>
      </c>
      <c r="T3454" s="388">
        <v>44573</v>
      </c>
      <c r="U3454">
        <v>0</v>
      </c>
      <c r="V3454" t="s">
        <v>837</v>
      </c>
      <c r="W3454" s="388">
        <v>44615</v>
      </c>
      <c r="X3454">
        <v>177</v>
      </c>
      <c r="Y3454">
        <v>0</v>
      </c>
      <c r="Z3454">
        <v>0</v>
      </c>
      <c r="AA3454" t="s">
        <v>1758</v>
      </c>
      <c r="AB3454" t="s">
        <v>7329</v>
      </c>
      <c r="AD3454" t="s">
        <v>2045</v>
      </c>
      <c r="AE3454" t="s">
        <v>2046</v>
      </c>
      <c r="AI3454" t="s">
        <v>1761</v>
      </c>
      <c r="AL3454" t="s">
        <v>7379</v>
      </c>
      <c r="AM3454">
        <v>6</v>
      </c>
      <c r="AN3454" t="s">
        <v>8924</v>
      </c>
      <c r="AO3454" t="s">
        <v>7365</v>
      </c>
      <c r="AP3454">
        <v>0</v>
      </c>
      <c r="AQ3454" s="388">
        <v>44586</v>
      </c>
      <c r="AS3454" t="s">
        <v>1765</v>
      </c>
      <c r="AT3454" s="388">
        <v>44587</v>
      </c>
      <c r="AU3454" t="s">
        <v>1756</v>
      </c>
      <c r="AV3454" t="s">
        <v>1756</v>
      </c>
      <c r="AZ3454" t="s">
        <v>1766</v>
      </c>
      <c r="BA3454" t="s">
        <v>1767</v>
      </c>
      <c r="BB3454" t="s">
        <v>8927</v>
      </c>
      <c r="BC3454" t="s">
        <v>8928</v>
      </c>
      <c r="BD3454" t="s">
        <v>1756</v>
      </c>
      <c r="BE3454" t="s">
        <v>7333</v>
      </c>
      <c r="BF3454" t="s">
        <v>823</v>
      </c>
    </row>
    <row r="3455" spans="1:58">
      <c r="A3455" t="s">
        <v>829</v>
      </c>
      <c r="B3455">
        <v>6</v>
      </c>
      <c r="C3455">
        <v>0</v>
      </c>
      <c r="D3455">
        <v>11085</v>
      </c>
      <c r="E3455" t="s">
        <v>8929</v>
      </c>
      <c r="F3455">
        <v>53510611</v>
      </c>
      <c r="G3455" t="s">
        <v>2041</v>
      </c>
      <c r="H3455">
        <v>0</v>
      </c>
      <c r="I3455" t="s">
        <v>7482</v>
      </c>
      <c r="J3455">
        <v>70</v>
      </c>
      <c r="K3455">
        <v>5.5</v>
      </c>
      <c r="L3455" t="s">
        <v>1771</v>
      </c>
      <c r="M3455" t="s">
        <v>1756</v>
      </c>
      <c r="N3455" t="s">
        <v>1756</v>
      </c>
      <c r="O3455" t="s">
        <v>2104</v>
      </c>
      <c r="P3455" t="s">
        <v>1757</v>
      </c>
      <c r="Q3455" s="387">
        <v>385</v>
      </c>
      <c r="R3455">
        <v>50.050000000000004</v>
      </c>
      <c r="S3455">
        <v>435.04999999999995</v>
      </c>
      <c r="T3455" s="388">
        <v>44573</v>
      </c>
      <c r="U3455">
        <v>0</v>
      </c>
      <c r="V3455" t="s">
        <v>837</v>
      </c>
      <c r="W3455" s="388">
        <v>44615</v>
      </c>
      <c r="X3455">
        <v>177</v>
      </c>
      <c r="Y3455">
        <v>0</v>
      </c>
      <c r="Z3455">
        <v>0</v>
      </c>
      <c r="AA3455" t="s">
        <v>1758</v>
      </c>
      <c r="AB3455" t="s">
        <v>7329</v>
      </c>
      <c r="AD3455" t="s">
        <v>2045</v>
      </c>
      <c r="AE3455" t="s">
        <v>2046</v>
      </c>
      <c r="AI3455" t="s">
        <v>1761</v>
      </c>
      <c r="AL3455" t="s">
        <v>7379</v>
      </c>
      <c r="AM3455">
        <v>6</v>
      </c>
      <c r="AN3455" t="s">
        <v>1064</v>
      </c>
      <c r="AO3455" t="s">
        <v>3224</v>
      </c>
      <c r="AP3455">
        <v>0</v>
      </c>
      <c r="AQ3455" s="388">
        <v>44586</v>
      </c>
      <c r="AS3455" t="s">
        <v>1765</v>
      </c>
      <c r="AT3455" s="388">
        <v>44587</v>
      </c>
      <c r="AU3455" t="s">
        <v>1756</v>
      </c>
      <c r="AV3455" t="s">
        <v>1756</v>
      </c>
      <c r="AZ3455" t="s">
        <v>1766</v>
      </c>
      <c r="BA3455" t="s">
        <v>1767</v>
      </c>
      <c r="BB3455" t="s">
        <v>8930</v>
      </c>
      <c r="BC3455" t="s">
        <v>8931</v>
      </c>
      <c r="BD3455" t="s">
        <v>1756</v>
      </c>
      <c r="BE3455" t="s">
        <v>7333</v>
      </c>
      <c r="BF3455" t="s">
        <v>823</v>
      </c>
    </row>
    <row r="3456" spans="1:58">
      <c r="A3456" t="s">
        <v>829</v>
      </c>
      <c r="B3456">
        <v>6</v>
      </c>
      <c r="C3456">
        <v>0</v>
      </c>
      <c r="D3456">
        <v>11085</v>
      </c>
      <c r="E3456" t="s">
        <v>8929</v>
      </c>
      <c r="F3456">
        <v>53510611</v>
      </c>
      <c r="G3456" t="s">
        <v>2041</v>
      </c>
      <c r="H3456">
        <v>0</v>
      </c>
      <c r="I3456" t="s">
        <v>2056</v>
      </c>
      <c r="J3456">
        <v>210</v>
      </c>
      <c r="K3456">
        <v>1</v>
      </c>
      <c r="L3456" t="s">
        <v>1755</v>
      </c>
      <c r="M3456" t="s">
        <v>1756</v>
      </c>
      <c r="N3456" t="s">
        <v>1756</v>
      </c>
      <c r="P3456" t="s">
        <v>1757</v>
      </c>
      <c r="Q3456" s="387">
        <v>210</v>
      </c>
      <c r="R3456">
        <v>27.3</v>
      </c>
      <c r="S3456">
        <v>237.29999999999998</v>
      </c>
      <c r="T3456" s="388">
        <v>44573</v>
      </c>
      <c r="U3456">
        <v>0</v>
      </c>
      <c r="V3456" t="s">
        <v>837</v>
      </c>
      <c r="W3456" s="388">
        <v>44615</v>
      </c>
      <c r="X3456">
        <v>177</v>
      </c>
      <c r="Y3456">
        <v>0</v>
      </c>
      <c r="Z3456">
        <v>0</v>
      </c>
      <c r="AA3456" t="s">
        <v>1758</v>
      </c>
      <c r="AB3456" t="s">
        <v>7329</v>
      </c>
      <c r="AD3456" t="s">
        <v>2045</v>
      </c>
      <c r="AE3456" t="s">
        <v>2046</v>
      </c>
      <c r="AI3456" t="s">
        <v>1761</v>
      </c>
      <c r="AL3456" t="s">
        <v>7379</v>
      </c>
      <c r="AM3456">
        <v>6</v>
      </c>
      <c r="AN3456" t="s">
        <v>1064</v>
      </c>
      <c r="AO3456" t="s">
        <v>3224</v>
      </c>
      <c r="AP3456">
        <v>0</v>
      </c>
      <c r="AQ3456" s="388">
        <v>44586</v>
      </c>
      <c r="AS3456" t="s">
        <v>1765</v>
      </c>
      <c r="AT3456" s="388">
        <v>44587</v>
      </c>
      <c r="AU3456" t="s">
        <v>1756</v>
      </c>
      <c r="AV3456" t="s">
        <v>1756</v>
      </c>
      <c r="AZ3456" t="s">
        <v>1766</v>
      </c>
      <c r="BA3456" t="s">
        <v>1767</v>
      </c>
      <c r="BB3456" t="s">
        <v>8932</v>
      </c>
      <c r="BC3456" t="s">
        <v>8933</v>
      </c>
      <c r="BD3456" t="s">
        <v>1756</v>
      </c>
      <c r="BE3456" t="s">
        <v>7333</v>
      </c>
      <c r="BF3456" t="s">
        <v>823</v>
      </c>
    </row>
    <row r="3457" spans="1:58">
      <c r="A3457" t="s">
        <v>829</v>
      </c>
      <c r="B3457">
        <v>6</v>
      </c>
      <c r="C3457">
        <v>0</v>
      </c>
      <c r="D3457">
        <v>11085</v>
      </c>
      <c r="E3457" t="s">
        <v>8929</v>
      </c>
      <c r="F3457">
        <v>53510611</v>
      </c>
      <c r="G3457" t="s">
        <v>2041</v>
      </c>
      <c r="H3457">
        <v>0</v>
      </c>
      <c r="I3457" t="s">
        <v>7382</v>
      </c>
      <c r="J3457">
        <v>80</v>
      </c>
      <c r="K3457">
        <v>5.5</v>
      </c>
      <c r="M3457" t="s">
        <v>1757</v>
      </c>
      <c r="N3457" t="s">
        <v>1757</v>
      </c>
      <c r="O3457" t="s">
        <v>1756</v>
      </c>
      <c r="P3457" t="s">
        <v>1756</v>
      </c>
      <c r="Q3457" s="387">
        <v>440</v>
      </c>
      <c r="R3457">
        <v>57.2</v>
      </c>
      <c r="S3457">
        <v>497.19999999999993</v>
      </c>
      <c r="T3457" s="388">
        <v>44573</v>
      </c>
      <c r="U3457">
        <v>0</v>
      </c>
      <c r="V3457" t="s">
        <v>837</v>
      </c>
      <c r="W3457" s="388">
        <v>44615</v>
      </c>
      <c r="X3457">
        <v>177</v>
      </c>
      <c r="Y3457">
        <v>0</v>
      </c>
      <c r="Z3457">
        <v>0</v>
      </c>
      <c r="AA3457" t="s">
        <v>1758</v>
      </c>
      <c r="AB3457" t="s">
        <v>7329</v>
      </c>
      <c r="AD3457" t="s">
        <v>2045</v>
      </c>
      <c r="AE3457" t="s">
        <v>2046</v>
      </c>
      <c r="AI3457" t="s">
        <v>1761</v>
      </c>
      <c r="AL3457" t="s">
        <v>7379</v>
      </c>
      <c r="AM3457">
        <v>6</v>
      </c>
      <c r="AN3457" t="s">
        <v>1064</v>
      </c>
      <c r="AO3457" t="s">
        <v>3224</v>
      </c>
      <c r="AP3457">
        <v>0</v>
      </c>
      <c r="AQ3457" s="388">
        <v>44586</v>
      </c>
      <c r="AS3457" t="s">
        <v>1765</v>
      </c>
      <c r="AT3457" s="388">
        <v>44587</v>
      </c>
      <c r="AU3457" t="s">
        <v>1756</v>
      </c>
      <c r="AV3457" t="s">
        <v>1756</v>
      </c>
      <c r="AZ3457" t="s">
        <v>1766</v>
      </c>
      <c r="BA3457" t="s">
        <v>1767</v>
      </c>
      <c r="BB3457" t="s">
        <v>8934</v>
      </c>
      <c r="BC3457" t="s">
        <v>8935</v>
      </c>
      <c r="BD3457" t="s">
        <v>1756</v>
      </c>
      <c r="BE3457" t="s">
        <v>7333</v>
      </c>
      <c r="BF3457" t="s">
        <v>823</v>
      </c>
    </row>
    <row r="3458" spans="1:58">
      <c r="A3458" t="s">
        <v>829</v>
      </c>
      <c r="B3458">
        <v>6</v>
      </c>
      <c r="C3458">
        <v>0</v>
      </c>
      <c r="D3458">
        <v>11432</v>
      </c>
      <c r="E3458" t="s">
        <v>8936</v>
      </c>
      <c r="F3458">
        <v>53510611</v>
      </c>
      <c r="G3458" t="s">
        <v>2041</v>
      </c>
      <c r="H3458">
        <v>0</v>
      </c>
      <c r="I3458" t="s">
        <v>5494</v>
      </c>
      <c r="J3458">
        <v>1</v>
      </c>
      <c r="K3458">
        <v>1763.2</v>
      </c>
      <c r="L3458" t="s">
        <v>52</v>
      </c>
      <c r="M3458" t="s">
        <v>1756</v>
      </c>
      <c r="N3458" t="s">
        <v>1756</v>
      </c>
      <c r="O3458" t="s">
        <v>1756</v>
      </c>
      <c r="P3458" t="s">
        <v>1756</v>
      </c>
      <c r="Q3458" s="387">
        <v>1763.2</v>
      </c>
      <c r="R3458">
        <v>229.21600000000001</v>
      </c>
      <c r="S3458">
        <v>1992.4159999999999</v>
      </c>
      <c r="T3458" s="388">
        <v>44567</v>
      </c>
      <c r="U3458">
        <v>0</v>
      </c>
      <c r="V3458" t="s">
        <v>837</v>
      </c>
      <c r="W3458" s="388">
        <v>44615</v>
      </c>
      <c r="X3458">
        <v>177</v>
      </c>
      <c r="Y3458">
        <v>0</v>
      </c>
      <c r="Z3458">
        <v>0</v>
      </c>
      <c r="AA3458" t="s">
        <v>1758</v>
      </c>
      <c r="AB3458" t="s">
        <v>7329</v>
      </c>
      <c r="AD3458" t="s">
        <v>2045</v>
      </c>
      <c r="AE3458" t="s">
        <v>2046</v>
      </c>
      <c r="AI3458" t="s">
        <v>1761</v>
      </c>
      <c r="AL3458" t="s">
        <v>8937</v>
      </c>
      <c r="AM3458">
        <v>6</v>
      </c>
      <c r="AN3458" t="s">
        <v>7364</v>
      </c>
      <c r="AO3458" t="s">
        <v>7365</v>
      </c>
      <c r="AP3458">
        <v>0</v>
      </c>
      <c r="AQ3458" s="388">
        <v>44592</v>
      </c>
      <c r="AS3458" t="s">
        <v>1765</v>
      </c>
      <c r="AT3458" s="388">
        <v>44596</v>
      </c>
      <c r="AU3458" t="s">
        <v>8938</v>
      </c>
      <c r="AV3458" t="s">
        <v>8937</v>
      </c>
      <c r="AZ3458" t="s">
        <v>1766</v>
      </c>
      <c r="BA3458" t="s">
        <v>1767</v>
      </c>
      <c r="BB3458" t="s">
        <v>8939</v>
      </c>
      <c r="BC3458" t="s">
        <v>8940</v>
      </c>
      <c r="BD3458" t="s">
        <v>1756</v>
      </c>
      <c r="BE3458" t="s">
        <v>7333</v>
      </c>
      <c r="BF3458" t="s">
        <v>823</v>
      </c>
    </row>
    <row r="3459" spans="1:58">
      <c r="A3459" t="s">
        <v>829</v>
      </c>
      <c r="B3459">
        <v>6</v>
      </c>
      <c r="C3459">
        <v>0</v>
      </c>
      <c r="D3459">
        <v>11430</v>
      </c>
      <c r="E3459" t="s">
        <v>8941</v>
      </c>
      <c r="F3459">
        <v>53510611</v>
      </c>
      <c r="G3459" t="s">
        <v>2041</v>
      </c>
      <c r="H3459">
        <v>0</v>
      </c>
      <c r="I3459" t="s">
        <v>2103</v>
      </c>
      <c r="J3459">
        <v>70</v>
      </c>
      <c r="K3459">
        <v>4</v>
      </c>
      <c r="L3459" t="s">
        <v>1771</v>
      </c>
      <c r="M3459" t="s">
        <v>1756</v>
      </c>
      <c r="N3459" t="s">
        <v>1756</v>
      </c>
      <c r="O3459" t="s">
        <v>1757</v>
      </c>
      <c r="P3459" t="s">
        <v>1757</v>
      </c>
      <c r="Q3459" s="387">
        <v>280</v>
      </c>
      <c r="R3459">
        <v>36.4</v>
      </c>
      <c r="S3459">
        <v>316.39999999999998</v>
      </c>
      <c r="T3459" s="388">
        <v>44563</v>
      </c>
      <c r="U3459">
        <v>0</v>
      </c>
      <c r="V3459" t="s">
        <v>837</v>
      </c>
      <c r="W3459" s="388">
        <v>44615</v>
      </c>
      <c r="X3459">
        <v>177</v>
      </c>
      <c r="Y3459">
        <v>0</v>
      </c>
      <c r="Z3459">
        <v>0</v>
      </c>
      <c r="AA3459" t="s">
        <v>1758</v>
      </c>
      <c r="AB3459" t="s">
        <v>7329</v>
      </c>
      <c r="AD3459" t="s">
        <v>2045</v>
      </c>
      <c r="AE3459" t="s">
        <v>2046</v>
      </c>
      <c r="AI3459" t="s">
        <v>1761</v>
      </c>
      <c r="AL3459" t="s">
        <v>8942</v>
      </c>
      <c r="AM3459">
        <v>6</v>
      </c>
      <c r="AN3459" t="s">
        <v>3184</v>
      </c>
      <c r="AO3459" t="s">
        <v>3185</v>
      </c>
      <c r="AP3459">
        <v>0</v>
      </c>
      <c r="AQ3459" s="388">
        <v>44592</v>
      </c>
      <c r="AS3459" t="s">
        <v>1765</v>
      </c>
      <c r="AT3459" s="388">
        <v>44596</v>
      </c>
      <c r="AU3459" t="s">
        <v>1756</v>
      </c>
      <c r="AV3459" t="s">
        <v>1756</v>
      </c>
      <c r="AZ3459" t="s">
        <v>1766</v>
      </c>
      <c r="BA3459" t="s">
        <v>1767</v>
      </c>
      <c r="BB3459" t="s">
        <v>8943</v>
      </c>
      <c r="BC3459" t="s">
        <v>8944</v>
      </c>
      <c r="BD3459" t="s">
        <v>1756</v>
      </c>
      <c r="BE3459" t="s">
        <v>7333</v>
      </c>
      <c r="BF3459" t="s">
        <v>823</v>
      </c>
    </row>
    <row r="3460" spans="1:58">
      <c r="A3460" t="s">
        <v>829</v>
      </c>
      <c r="B3460">
        <v>6</v>
      </c>
      <c r="C3460">
        <v>0</v>
      </c>
      <c r="D3460">
        <v>11430</v>
      </c>
      <c r="E3460" t="s">
        <v>8941</v>
      </c>
      <c r="F3460">
        <v>53510611</v>
      </c>
      <c r="G3460" t="s">
        <v>2041</v>
      </c>
      <c r="H3460">
        <v>0</v>
      </c>
      <c r="I3460" t="s">
        <v>2113</v>
      </c>
      <c r="J3460">
        <v>122.39</v>
      </c>
      <c r="K3460">
        <v>4</v>
      </c>
      <c r="L3460" t="s">
        <v>2063</v>
      </c>
      <c r="M3460" t="s">
        <v>1757</v>
      </c>
      <c r="N3460" t="s">
        <v>1757</v>
      </c>
      <c r="O3460" t="s">
        <v>1756</v>
      </c>
      <c r="P3460" t="s">
        <v>1756</v>
      </c>
      <c r="Q3460" s="387">
        <v>489.56</v>
      </c>
      <c r="R3460">
        <v>63.642800000000001</v>
      </c>
      <c r="S3460">
        <v>553.20279999999991</v>
      </c>
      <c r="T3460" s="388">
        <v>44563</v>
      </c>
      <c r="U3460">
        <v>0</v>
      </c>
      <c r="V3460" t="s">
        <v>837</v>
      </c>
      <c r="W3460" s="388">
        <v>44615</v>
      </c>
      <c r="X3460">
        <v>177</v>
      </c>
      <c r="Y3460">
        <v>0</v>
      </c>
      <c r="Z3460">
        <v>0</v>
      </c>
      <c r="AA3460" t="s">
        <v>1758</v>
      </c>
      <c r="AB3460" t="s">
        <v>7329</v>
      </c>
      <c r="AD3460" t="s">
        <v>2045</v>
      </c>
      <c r="AE3460" t="s">
        <v>2046</v>
      </c>
      <c r="AI3460" t="s">
        <v>1761</v>
      </c>
      <c r="AL3460" t="s">
        <v>8942</v>
      </c>
      <c r="AM3460">
        <v>6</v>
      </c>
      <c r="AN3460" t="s">
        <v>3184</v>
      </c>
      <c r="AO3460" t="s">
        <v>3185</v>
      </c>
      <c r="AP3460">
        <v>0</v>
      </c>
      <c r="AQ3460" s="388">
        <v>44592</v>
      </c>
      <c r="AS3460" t="s">
        <v>1765</v>
      </c>
      <c r="AT3460" s="388">
        <v>44596</v>
      </c>
      <c r="AU3460" t="s">
        <v>1756</v>
      </c>
      <c r="AV3460" t="s">
        <v>1756</v>
      </c>
      <c r="AZ3460" t="s">
        <v>1766</v>
      </c>
      <c r="BA3460" t="s">
        <v>1767</v>
      </c>
      <c r="BB3460" t="s">
        <v>8945</v>
      </c>
      <c r="BC3460" t="s">
        <v>8946</v>
      </c>
      <c r="BD3460" t="s">
        <v>1756</v>
      </c>
      <c r="BE3460" t="s">
        <v>7333</v>
      </c>
      <c r="BF3460" t="s">
        <v>823</v>
      </c>
    </row>
    <row r="3461" spans="1:58">
      <c r="A3461" t="s">
        <v>829</v>
      </c>
      <c r="B3461">
        <v>6</v>
      </c>
      <c r="C3461">
        <v>0</v>
      </c>
      <c r="D3461">
        <v>11429</v>
      </c>
      <c r="E3461" t="s">
        <v>8947</v>
      </c>
      <c r="F3461">
        <v>53510611</v>
      </c>
      <c r="G3461" t="s">
        <v>2041</v>
      </c>
      <c r="H3461">
        <v>0</v>
      </c>
      <c r="I3461" t="s">
        <v>2103</v>
      </c>
      <c r="J3461">
        <v>70</v>
      </c>
      <c r="K3461">
        <v>4</v>
      </c>
      <c r="L3461" t="s">
        <v>1771</v>
      </c>
      <c r="M3461" t="s">
        <v>1756</v>
      </c>
      <c r="N3461" t="s">
        <v>1756</v>
      </c>
      <c r="O3461" t="s">
        <v>2104</v>
      </c>
      <c r="P3461" t="s">
        <v>1757</v>
      </c>
      <c r="Q3461" s="387">
        <v>280</v>
      </c>
      <c r="R3461">
        <v>36.4</v>
      </c>
      <c r="S3461">
        <v>316.39999999999998</v>
      </c>
      <c r="T3461" s="388">
        <v>44563</v>
      </c>
      <c r="U3461">
        <v>0</v>
      </c>
      <c r="V3461" t="s">
        <v>837</v>
      </c>
      <c r="W3461" s="388">
        <v>44615</v>
      </c>
      <c r="X3461">
        <v>177</v>
      </c>
      <c r="Y3461">
        <v>0</v>
      </c>
      <c r="Z3461">
        <v>0</v>
      </c>
      <c r="AA3461" t="s">
        <v>1758</v>
      </c>
      <c r="AB3461" t="s">
        <v>7329</v>
      </c>
      <c r="AD3461" t="s">
        <v>2045</v>
      </c>
      <c r="AE3461" t="s">
        <v>2046</v>
      </c>
      <c r="AI3461" t="s">
        <v>1761</v>
      </c>
      <c r="AL3461" t="s">
        <v>8942</v>
      </c>
      <c r="AM3461">
        <v>6</v>
      </c>
      <c r="AN3461" t="s">
        <v>3166</v>
      </c>
      <c r="AO3461" t="s">
        <v>2875</v>
      </c>
      <c r="AP3461">
        <v>0</v>
      </c>
      <c r="AQ3461" s="388">
        <v>44592</v>
      </c>
      <c r="AS3461" t="s">
        <v>1765</v>
      </c>
      <c r="AT3461" s="388">
        <v>44596</v>
      </c>
      <c r="AU3461" t="s">
        <v>1756</v>
      </c>
      <c r="AV3461" t="s">
        <v>1756</v>
      </c>
      <c r="AZ3461" t="s">
        <v>1766</v>
      </c>
      <c r="BA3461" t="s">
        <v>1767</v>
      </c>
      <c r="BB3461" t="s">
        <v>8948</v>
      </c>
      <c r="BC3461" t="s">
        <v>8949</v>
      </c>
      <c r="BD3461" t="s">
        <v>1756</v>
      </c>
      <c r="BE3461" t="s">
        <v>7333</v>
      </c>
      <c r="BF3461" t="s">
        <v>823</v>
      </c>
    </row>
    <row r="3462" spans="1:58">
      <c r="A3462" t="s">
        <v>829</v>
      </c>
      <c r="B3462">
        <v>6</v>
      </c>
      <c r="C3462">
        <v>0</v>
      </c>
      <c r="D3462">
        <v>11429</v>
      </c>
      <c r="E3462" t="s">
        <v>8947</v>
      </c>
      <c r="F3462">
        <v>53510611</v>
      </c>
      <c r="G3462" t="s">
        <v>2041</v>
      </c>
      <c r="H3462">
        <v>0</v>
      </c>
      <c r="I3462" t="s">
        <v>2113</v>
      </c>
      <c r="J3462">
        <v>122.39</v>
      </c>
      <c r="K3462">
        <v>4</v>
      </c>
      <c r="L3462" t="s">
        <v>2063</v>
      </c>
      <c r="M3462" t="s">
        <v>2114</v>
      </c>
      <c r="N3462" t="s">
        <v>1757</v>
      </c>
      <c r="O3462" t="s">
        <v>1756</v>
      </c>
      <c r="P3462" t="s">
        <v>1756</v>
      </c>
      <c r="Q3462" s="387">
        <v>489.56</v>
      </c>
      <c r="R3462">
        <v>63.642800000000001</v>
      </c>
      <c r="S3462">
        <v>553.20279999999991</v>
      </c>
      <c r="T3462" s="388">
        <v>44563</v>
      </c>
      <c r="U3462">
        <v>0</v>
      </c>
      <c r="V3462" t="s">
        <v>837</v>
      </c>
      <c r="W3462" s="388">
        <v>44615</v>
      </c>
      <c r="X3462">
        <v>177</v>
      </c>
      <c r="Y3462">
        <v>0</v>
      </c>
      <c r="Z3462">
        <v>0</v>
      </c>
      <c r="AA3462" t="s">
        <v>1758</v>
      </c>
      <c r="AB3462" t="s">
        <v>7329</v>
      </c>
      <c r="AD3462" t="s">
        <v>2045</v>
      </c>
      <c r="AE3462" t="s">
        <v>2046</v>
      </c>
      <c r="AI3462" t="s">
        <v>1761</v>
      </c>
      <c r="AL3462" t="s">
        <v>8942</v>
      </c>
      <c r="AM3462">
        <v>6</v>
      </c>
      <c r="AN3462" t="s">
        <v>3166</v>
      </c>
      <c r="AO3462" t="s">
        <v>2875</v>
      </c>
      <c r="AP3462">
        <v>0</v>
      </c>
      <c r="AQ3462" s="388">
        <v>44592</v>
      </c>
      <c r="AS3462" t="s">
        <v>1765</v>
      </c>
      <c r="AT3462" s="388">
        <v>44596</v>
      </c>
      <c r="AU3462" t="s">
        <v>1756</v>
      </c>
      <c r="AV3462" t="s">
        <v>1756</v>
      </c>
      <c r="AZ3462" t="s">
        <v>1766</v>
      </c>
      <c r="BA3462" t="s">
        <v>1767</v>
      </c>
      <c r="BB3462" t="s">
        <v>8950</v>
      </c>
      <c r="BC3462" t="s">
        <v>8951</v>
      </c>
      <c r="BD3462" t="s">
        <v>1756</v>
      </c>
      <c r="BE3462" t="s">
        <v>7333</v>
      </c>
      <c r="BF3462" t="s">
        <v>823</v>
      </c>
    </row>
    <row r="3463" spans="1:58">
      <c r="A3463" t="s">
        <v>829</v>
      </c>
      <c r="B3463">
        <v>6</v>
      </c>
      <c r="C3463">
        <v>0</v>
      </c>
      <c r="D3463">
        <v>11428</v>
      </c>
      <c r="E3463" t="s">
        <v>8952</v>
      </c>
      <c r="F3463">
        <v>53510611</v>
      </c>
      <c r="G3463" t="s">
        <v>2041</v>
      </c>
      <c r="H3463">
        <v>0</v>
      </c>
      <c r="I3463" t="s">
        <v>5494</v>
      </c>
      <c r="J3463">
        <v>1</v>
      </c>
      <c r="K3463">
        <v>2204</v>
      </c>
      <c r="L3463" t="s">
        <v>52</v>
      </c>
      <c r="M3463" t="s">
        <v>1756</v>
      </c>
      <c r="N3463" t="s">
        <v>1756</v>
      </c>
      <c r="O3463" t="s">
        <v>1756</v>
      </c>
      <c r="P3463" t="s">
        <v>1756</v>
      </c>
      <c r="Q3463" s="387">
        <v>2204</v>
      </c>
      <c r="R3463">
        <v>286.52</v>
      </c>
      <c r="S3463">
        <v>2490.52</v>
      </c>
      <c r="T3463" s="388">
        <v>44563</v>
      </c>
      <c r="U3463">
        <v>0</v>
      </c>
      <c r="V3463" t="s">
        <v>837</v>
      </c>
      <c r="W3463" s="388">
        <v>44615</v>
      </c>
      <c r="X3463">
        <v>177</v>
      </c>
      <c r="Y3463">
        <v>0</v>
      </c>
      <c r="Z3463">
        <v>0</v>
      </c>
      <c r="AA3463" t="s">
        <v>1758</v>
      </c>
      <c r="AB3463" t="s">
        <v>7329</v>
      </c>
      <c r="AD3463" t="s">
        <v>2045</v>
      </c>
      <c r="AE3463" t="s">
        <v>2046</v>
      </c>
      <c r="AI3463" t="s">
        <v>1761</v>
      </c>
      <c r="AL3463" t="s">
        <v>8953</v>
      </c>
      <c r="AM3463">
        <v>6</v>
      </c>
      <c r="AN3463" t="s">
        <v>1081</v>
      </c>
      <c r="AO3463" t="s">
        <v>2875</v>
      </c>
      <c r="AP3463">
        <v>0</v>
      </c>
      <c r="AQ3463" s="388">
        <v>44592</v>
      </c>
      <c r="AS3463" t="s">
        <v>1765</v>
      </c>
      <c r="AT3463" s="388">
        <v>44596</v>
      </c>
      <c r="AU3463" t="s">
        <v>8938</v>
      </c>
      <c r="AV3463" t="s">
        <v>8953</v>
      </c>
      <c r="AZ3463" t="s">
        <v>1766</v>
      </c>
      <c r="BA3463" t="s">
        <v>1767</v>
      </c>
      <c r="BB3463" t="s">
        <v>8954</v>
      </c>
      <c r="BC3463" t="s">
        <v>8955</v>
      </c>
      <c r="BD3463" t="s">
        <v>1756</v>
      </c>
      <c r="BE3463" t="s">
        <v>7333</v>
      </c>
      <c r="BF3463" t="s">
        <v>823</v>
      </c>
    </row>
    <row r="3464" spans="1:58">
      <c r="A3464" t="s">
        <v>829</v>
      </c>
      <c r="B3464">
        <v>6</v>
      </c>
      <c r="C3464">
        <v>0</v>
      </c>
      <c r="D3464">
        <v>11427</v>
      </c>
      <c r="E3464" t="s">
        <v>8956</v>
      </c>
      <c r="F3464">
        <v>53510611</v>
      </c>
      <c r="G3464" t="s">
        <v>2041</v>
      </c>
      <c r="H3464">
        <v>0</v>
      </c>
      <c r="I3464" t="s">
        <v>5494</v>
      </c>
      <c r="J3464">
        <v>1</v>
      </c>
      <c r="K3464">
        <v>1102</v>
      </c>
      <c r="L3464" t="s">
        <v>52</v>
      </c>
      <c r="M3464" t="s">
        <v>1756</v>
      </c>
      <c r="N3464" t="s">
        <v>1756</v>
      </c>
      <c r="O3464" t="s">
        <v>1756</v>
      </c>
      <c r="P3464" t="s">
        <v>1756</v>
      </c>
      <c r="Q3464" s="387">
        <v>1102</v>
      </c>
      <c r="R3464">
        <v>143.26</v>
      </c>
      <c r="S3464">
        <v>1245.26</v>
      </c>
      <c r="T3464" s="388">
        <v>44546</v>
      </c>
      <c r="U3464">
        <v>0</v>
      </c>
      <c r="V3464" t="s">
        <v>837</v>
      </c>
      <c r="W3464" s="388">
        <v>44615</v>
      </c>
      <c r="X3464">
        <v>177</v>
      </c>
      <c r="Y3464">
        <v>0</v>
      </c>
      <c r="Z3464">
        <v>0</v>
      </c>
      <c r="AA3464" t="s">
        <v>1758</v>
      </c>
      <c r="AB3464" t="s">
        <v>7329</v>
      </c>
      <c r="AD3464" t="s">
        <v>2045</v>
      </c>
      <c r="AE3464" t="s">
        <v>2046</v>
      </c>
      <c r="AI3464" t="s">
        <v>1761</v>
      </c>
      <c r="AL3464" t="s">
        <v>8957</v>
      </c>
      <c r="AM3464">
        <v>6</v>
      </c>
      <c r="AN3464" t="s">
        <v>7610</v>
      </c>
      <c r="AO3464" t="s">
        <v>7611</v>
      </c>
      <c r="AP3464">
        <v>0</v>
      </c>
      <c r="AQ3464" s="388">
        <v>44592</v>
      </c>
      <c r="AS3464" t="s">
        <v>1765</v>
      </c>
      <c r="AT3464" s="388">
        <v>44595</v>
      </c>
      <c r="AU3464" t="s">
        <v>8938</v>
      </c>
      <c r="AV3464" t="s">
        <v>8957</v>
      </c>
      <c r="AZ3464" t="s">
        <v>1766</v>
      </c>
      <c r="BA3464" t="s">
        <v>1767</v>
      </c>
      <c r="BB3464" t="s">
        <v>8958</v>
      </c>
      <c r="BC3464" t="s">
        <v>8959</v>
      </c>
      <c r="BD3464" t="s">
        <v>1756</v>
      </c>
      <c r="BE3464" t="s">
        <v>7333</v>
      </c>
      <c r="BF3464" t="s">
        <v>823</v>
      </c>
    </row>
    <row r="3465" spans="1:58">
      <c r="A3465" t="s">
        <v>829</v>
      </c>
      <c r="B3465">
        <v>6</v>
      </c>
      <c r="C3465">
        <v>0</v>
      </c>
      <c r="D3465">
        <v>11426</v>
      </c>
      <c r="E3465" t="s">
        <v>8960</v>
      </c>
      <c r="F3465">
        <v>53510611</v>
      </c>
      <c r="G3465" t="s">
        <v>2041</v>
      </c>
      <c r="H3465">
        <v>0</v>
      </c>
      <c r="I3465" t="s">
        <v>5494</v>
      </c>
      <c r="J3465">
        <v>1</v>
      </c>
      <c r="K3465">
        <v>1454.64</v>
      </c>
      <c r="L3465" t="s">
        <v>52</v>
      </c>
      <c r="M3465" t="s">
        <v>1756</v>
      </c>
      <c r="N3465" t="s">
        <v>1756</v>
      </c>
      <c r="O3465" t="s">
        <v>1756</v>
      </c>
      <c r="P3465" t="s">
        <v>1756</v>
      </c>
      <c r="Q3465" s="387">
        <v>1454.64</v>
      </c>
      <c r="R3465">
        <v>189.10320000000002</v>
      </c>
      <c r="S3465">
        <v>1643.7431999999999</v>
      </c>
      <c r="T3465" s="388">
        <v>44543</v>
      </c>
      <c r="U3465">
        <v>0</v>
      </c>
      <c r="V3465" t="s">
        <v>837</v>
      </c>
      <c r="W3465" s="388">
        <v>44615</v>
      </c>
      <c r="X3465">
        <v>177</v>
      </c>
      <c r="Y3465">
        <v>0</v>
      </c>
      <c r="Z3465">
        <v>0</v>
      </c>
      <c r="AA3465" t="s">
        <v>1758</v>
      </c>
      <c r="AB3465" t="s">
        <v>7329</v>
      </c>
      <c r="AD3465" t="s">
        <v>2045</v>
      </c>
      <c r="AE3465" t="s">
        <v>2046</v>
      </c>
      <c r="AI3465" t="s">
        <v>1761</v>
      </c>
      <c r="AL3465" t="s">
        <v>8957</v>
      </c>
      <c r="AM3465">
        <v>6</v>
      </c>
      <c r="AN3465" t="s">
        <v>7610</v>
      </c>
      <c r="AO3465" t="s">
        <v>7611</v>
      </c>
      <c r="AP3465">
        <v>0</v>
      </c>
      <c r="AQ3465" s="388">
        <v>44592</v>
      </c>
      <c r="AS3465" t="s">
        <v>1765</v>
      </c>
      <c r="AT3465" s="388">
        <v>44595</v>
      </c>
      <c r="AU3465" t="s">
        <v>8938</v>
      </c>
      <c r="AV3465" t="s">
        <v>8957</v>
      </c>
      <c r="AZ3465" t="s">
        <v>1766</v>
      </c>
      <c r="BA3465" t="s">
        <v>1767</v>
      </c>
      <c r="BB3465" t="s">
        <v>8961</v>
      </c>
      <c r="BC3465" t="s">
        <v>8962</v>
      </c>
      <c r="BD3465" t="s">
        <v>1756</v>
      </c>
      <c r="BE3465" t="s">
        <v>7333</v>
      </c>
      <c r="BF3465" t="s">
        <v>823</v>
      </c>
    </row>
    <row r="3466" spans="1:58">
      <c r="A3466" t="s">
        <v>829</v>
      </c>
      <c r="B3466">
        <v>6</v>
      </c>
      <c r="C3466">
        <v>0</v>
      </c>
      <c r="D3466">
        <v>11425</v>
      </c>
      <c r="E3466" t="s">
        <v>8963</v>
      </c>
      <c r="F3466">
        <v>53510611</v>
      </c>
      <c r="G3466" t="s">
        <v>2041</v>
      </c>
      <c r="H3466">
        <v>0</v>
      </c>
      <c r="I3466" t="s">
        <v>5494</v>
      </c>
      <c r="J3466">
        <v>1</v>
      </c>
      <c r="K3466">
        <v>1895.44</v>
      </c>
      <c r="L3466" t="s">
        <v>52</v>
      </c>
      <c r="M3466" t="s">
        <v>1756</v>
      </c>
      <c r="N3466" t="s">
        <v>1756</v>
      </c>
      <c r="O3466" t="s">
        <v>1756</v>
      </c>
      <c r="P3466" t="s">
        <v>1756</v>
      </c>
      <c r="Q3466" s="387">
        <v>1895.44</v>
      </c>
      <c r="R3466">
        <v>246.40720000000002</v>
      </c>
      <c r="S3466">
        <v>2141.8471999999997</v>
      </c>
      <c r="T3466" s="388">
        <v>44529</v>
      </c>
      <c r="U3466">
        <v>0</v>
      </c>
      <c r="V3466" t="s">
        <v>837</v>
      </c>
      <c r="W3466" s="388">
        <v>44615</v>
      </c>
      <c r="X3466">
        <v>177</v>
      </c>
      <c r="Y3466">
        <v>0</v>
      </c>
      <c r="Z3466">
        <v>0</v>
      </c>
      <c r="AA3466" t="s">
        <v>1758</v>
      </c>
      <c r="AB3466" t="s">
        <v>7329</v>
      </c>
      <c r="AD3466" t="s">
        <v>2045</v>
      </c>
      <c r="AE3466" t="s">
        <v>2046</v>
      </c>
      <c r="AI3466" t="s">
        <v>1761</v>
      </c>
      <c r="AL3466" t="s">
        <v>8964</v>
      </c>
      <c r="AM3466">
        <v>6</v>
      </c>
      <c r="AN3466" t="s">
        <v>7364</v>
      </c>
      <c r="AO3466" t="s">
        <v>7365</v>
      </c>
      <c r="AP3466">
        <v>0</v>
      </c>
      <c r="AQ3466" s="388">
        <v>44592</v>
      </c>
      <c r="AS3466" t="s">
        <v>1765</v>
      </c>
      <c r="AT3466" s="388">
        <v>44595</v>
      </c>
      <c r="AU3466" t="s">
        <v>8938</v>
      </c>
      <c r="AV3466" t="s">
        <v>8964</v>
      </c>
      <c r="AZ3466" t="s">
        <v>1766</v>
      </c>
      <c r="BA3466" t="s">
        <v>1767</v>
      </c>
      <c r="BB3466" t="s">
        <v>8965</v>
      </c>
      <c r="BC3466" t="s">
        <v>8966</v>
      </c>
      <c r="BD3466" t="s">
        <v>1756</v>
      </c>
      <c r="BE3466" t="s">
        <v>7333</v>
      </c>
      <c r="BF3466" t="s">
        <v>823</v>
      </c>
    </row>
    <row r="3467" spans="1:58">
      <c r="A3467" t="s">
        <v>829</v>
      </c>
      <c r="B3467">
        <v>6</v>
      </c>
      <c r="C3467">
        <v>0</v>
      </c>
      <c r="D3467">
        <v>11424</v>
      </c>
      <c r="E3467" t="s">
        <v>8967</v>
      </c>
      <c r="F3467">
        <v>53510611</v>
      </c>
      <c r="G3467" t="s">
        <v>2041</v>
      </c>
      <c r="H3467">
        <v>0</v>
      </c>
      <c r="I3467" t="s">
        <v>5494</v>
      </c>
      <c r="J3467">
        <v>1</v>
      </c>
      <c r="K3467">
        <v>1763.2</v>
      </c>
      <c r="L3467" t="s">
        <v>52</v>
      </c>
      <c r="M3467" t="s">
        <v>1756</v>
      </c>
      <c r="N3467" t="s">
        <v>1756</v>
      </c>
      <c r="O3467" t="s">
        <v>1756</v>
      </c>
      <c r="P3467" t="s">
        <v>1756</v>
      </c>
      <c r="Q3467" s="387">
        <v>1763.2</v>
      </c>
      <c r="R3467">
        <v>229.21600000000001</v>
      </c>
      <c r="S3467">
        <v>1992.4159999999999</v>
      </c>
      <c r="T3467" s="388">
        <v>44528</v>
      </c>
      <c r="U3467">
        <v>0</v>
      </c>
      <c r="V3467" t="s">
        <v>837</v>
      </c>
      <c r="W3467" s="388">
        <v>44615</v>
      </c>
      <c r="X3467">
        <v>177</v>
      </c>
      <c r="Y3467">
        <v>0</v>
      </c>
      <c r="Z3467">
        <v>0</v>
      </c>
      <c r="AA3467" t="s">
        <v>1758</v>
      </c>
      <c r="AB3467" t="s">
        <v>7329</v>
      </c>
      <c r="AD3467" t="s">
        <v>2045</v>
      </c>
      <c r="AE3467" t="s">
        <v>2046</v>
      </c>
      <c r="AI3467" t="s">
        <v>1761</v>
      </c>
      <c r="AL3467" t="s">
        <v>8968</v>
      </c>
      <c r="AM3467">
        <v>6</v>
      </c>
      <c r="AN3467" t="s">
        <v>3184</v>
      </c>
      <c r="AO3467" t="s">
        <v>3185</v>
      </c>
      <c r="AP3467">
        <v>0</v>
      </c>
      <c r="AQ3467" s="388">
        <v>44592</v>
      </c>
      <c r="AS3467" t="s">
        <v>1765</v>
      </c>
      <c r="AT3467" s="388">
        <v>44595</v>
      </c>
      <c r="AU3467" t="s">
        <v>8938</v>
      </c>
      <c r="AV3467" t="s">
        <v>8969</v>
      </c>
      <c r="AZ3467" t="s">
        <v>1766</v>
      </c>
      <c r="BA3467" t="s">
        <v>1767</v>
      </c>
      <c r="BB3467" t="s">
        <v>8970</v>
      </c>
      <c r="BC3467" t="s">
        <v>8971</v>
      </c>
      <c r="BD3467" t="s">
        <v>1756</v>
      </c>
      <c r="BE3467" t="s">
        <v>7333</v>
      </c>
      <c r="BF3467" t="s">
        <v>823</v>
      </c>
    </row>
    <row r="3468" spans="1:58">
      <c r="A3468" t="s">
        <v>829</v>
      </c>
      <c r="B3468">
        <v>6</v>
      </c>
      <c r="C3468">
        <v>0</v>
      </c>
      <c r="D3468">
        <v>11866</v>
      </c>
      <c r="E3468" t="s">
        <v>8972</v>
      </c>
      <c r="F3468">
        <v>53510612</v>
      </c>
      <c r="G3468" t="s">
        <v>2041</v>
      </c>
      <c r="H3468">
        <v>0</v>
      </c>
      <c r="I3468" t="s">
        <v>5494</v>
      </c>
      <c r="J3468">
        <v>1</v>
      </c>
      <c r="K3468">
        <v>2865.2</v>
      </c>
      <c r="L3468" t="s">
        <v>52</v>
      </c>
      <c r="M3468" t="s">
        <v>1756</v>
      </c>
      <c r="N3468" t="s">
        <v>1756</v>
      </c>
      <c r="O3468" t="s">
        <v>1756</v>
      </c>
      <c r="P3468" t="s">
        <v>1756</v>
      </c>
      <c r="Q3468" s="387">
        <v>2865.2</v>
      </c>
      <c r="R3468">
        <v>372.476</v>
      </c>
      <c r="S3468">
        <v>3237.6759999999995</v>
      </c>
      <c r="T3468" s="388">
        <v>44481</v>
      </c>
      <c r="U3468">
        <v>0</v>
      </c>
      <c r="V3468" t="s">
        <v>838</v>
      </c>
      <c r="W3468" s="388">
        <v>44634</v>
      </c>
      <c r="X3468">
        <v>178</v>
      </c>
      <c r="Y3468">
        <v>0</v>
      </c>
      <c r="Z3468">
        <v>0</v>
      </c>
      <c r="AA3468" t="s">
        <v>1758</v>
      </c>
      <c r="AB3468" t="s">
        <v>2044</v>
      </c>
      <c r="AD3468" t="s">
        <v>2045</v>
      </c>
      <c r="AE3468" t="s">
        <v>2046</v>
      </c>
      <c r="AI3468" t="s">
        <v>1761</v>
      </c>
      <c r="AL3468" t="s">
        <v>8973</v>
      </c>
      <c r="AM3468">
        <v>6</v>
      </c>
      <c r="AN3468" t="s">
        <v>8339</v>
      </c>
      <c r="AO3468" t="s">
        <v>926</v>
      </c>
      <c r="AP3468">
        <v>0</v>
      </c>
      <c r="AS3468" t="s">
        <v>2806</v>
      </c>
      <c r="AT3468" s="388">
        <v>44615</v>
      </c>
      <c r="AU3468" t="s">
        <v>8974</v>
      </c>
      <c r="AV3468" t="s">
        <v>8975</v>
      </c>
      <c r="AZ3468" t="s">
        <v>2807</v>
      </c>
      <c r="BA3468" t="s">
        <v>1767</v>
      </c>
      <c r="BB3468" t="s">
        <v>8976</v>
      </c>
      <c r="BC3468" t="s">
        <v>8977</v>
      </c>
      <c r="BD3468" t="s">
        <v>826</v>
      </c>
      <c r="BE3468" t="s">
        <v>1756</v>
      </c>
      <c r="BF3468" t="s">
        <v>826</v>
      </c>
    </row>
    <row r="3469" spans="1:58">
      <c r="A3469" t="s">
        <v>829</v>
      </c>
      <c r="B3469">
        <v>6</v>
      </c>
      <c r="C3469">
        <v>0</v>
      </c>
      <c r="D3469">
        <v>11566</v>
      </c>
      <c r="E3469" t="s">
        <v>8978</v>
      </c>
      <c r="F3469">
        <v>53510711</v>
      </c>
      <c r="G3469" t="s">
        <v>2041</v>
      </c>
      <c r="H3469">
        <v>0</v>
      </c>
      <c r="I3469" t="s">
        <v>2052</v>
      </c>
      <c r="J3469">
        <v>75</v>
      </c>
      <c r="K3469">
        <v>4</v>
      </c>
      <c r="L3469" t="s">
        <v>1771</v>
      </c>
      <c r="M3469" t="s">
        <v>1756</v>
      </c>
      <c r="N3469" t="s">
        <v>1756</v>
      </c>
      <c r="O3469" t="s">
        <v>1757</v>
      </c>
      <c r="P3469" t="s">
        <v>1757</v>
      </c>
      <c r="Q3469" s="387">
        <v>300</v>
      </c>
      <c r="R3469">
        <v>39</v>
      </c>
      <c r="S3469">
        <v>338.99999999999994</v>
      </c>
      <c r="T3469" s="388">
        <v>44611</v>
      </c>
      <c r="U3469">
        <v>0</v>
      </c>
      <c r="V3469" t="s">
        <v>838</v>
      </c>
      <c r="W3469" s="388">
        <v>44634</v>
      </c>
      <c r="X3469">
        <v>178</v>
      </c>
      <c r="Y3469">
        <v>0</v>
      </c>
      <c r="Z3469">
        <v>0</v>
      </c>
      <c r="AA3469" t="s">
        <v>1758</v>
      </c>
      <c r="AB3469" t="s">
        <v>7329</v>
      </c>
      <c r="AD3469" t="s">
        <v>2045</v>
      </c>
      <c r="AE3469" t="s">
        <v>2046</v>
      </c>
      <c r="AG3469" t="s">
        <v>8979</v>
      </c>
      <c r="AI3469" t="s">
        <v>1761</v>
      </c>
      <c r="AL3469" t="s">
        <v>8980</v>
      </c>
      <c r="AM3469">
        <v>6</v>
      </c>
      <c r="AN3469" t="s">
        <v>3500</v>
      </c>
      <c r="AO3469" t="s">
        <v>3501</v>
      </c>
      <c r="AP3469">
        <v>0</v>
      </c>
      <c r="AQ3469" s="388">
        <v>44615</v>
      </c>
      <c r="AS3469" t="s">
        <v>2806</v>
      </c>
      <c r="AT3469" s="388">
        <v>44616</v>
      </c>
      <c r="AU3469" t="s">
        <v>1756</v>
      </c>
      <c r="AV3469" t="s">
        <v>1756</v>
      </c>
      <c r="AZ3469" t="s">
        <v>2807</v>
      </c>
      <c r="BA3469" t="s">
        <v>8981</v>
      </c>
      <c r="BB3469" t="s">
        <v>8982</v>
      </c>
      <c r="BC3469" t="s">
        <v>8983</v>
      </c>
      <c r="BD3469" t="s">
        <v>6257</v>
      </c>
      <c r="BE3469" t="s">
        <v>1756</v>
      </c>
      <c r="BF3469" t="s">
        <v>822</v>
      </c>
    </row>
    <row r="3470" spans="1:58">
      <c r="A3470" t="s">
        <v>829</v>
      </c>
      <c r="B3470">
        <v>6</v>
      </c>
      <c r="C3470">
        <v>0</v>
      </c>
      <c r="D3470">
        <v>11566</v>
      </c>
      <c r="E3470" t="s">
        <v>8978</v>
      </c>
      <c r="F3470">
        <v>53510711</v>
      </c>
      <c r="G3470" t="s">
        <v>2041</v>
      </c>
      <c r="H3470">
        <v>0</v>
      </c>
      <c r="I3470" t="s">
        <v>7531</v>
      </c>
      <c r="J3470">
        <v>126.98</v>
      </c>
      <c r="K3470">
        <v>4</v>
      </c>
      <c r="L3470" t="s">
        <v>2063</v>
      </c>
      <c r="M3470" t="s">
        <v>1757</v>
      </c>
      <c r="N3470" t="s">
        <v>1757</v>
      </c>
      <c r="O3470" t="s">
        <v>1756</v>
      </c>
      <c r="P3470" t="s">
        <v>1756</v>
      </c>
      <c r="Q3470" s="387">
        <v>507.92</v>
      </c>
      <c r="R3470">
        <v>66.029600000000002</v>
      </c>
      <c r="S3470">
        <v>573.94959999999992</v>
      </c>
      <c r="T3470" s="388">
        <v>44611</v>
      </c>
      <c r="U3470">
        <v>0</v>
      </c>
      <c r="V3470" t="s">
        <v>838</v>
      </c>
      <c r="W3470" s="388">
        <v>44634</v>
      </c>
      <c r="X3470">
        <v>178</v>
      </c>
      <c r="Y3470">
        <v>0</v>
      </c>
      <c r="Z3470">
        <v>0</v>
      </c>
      <c r="AA3470" t="s">
        <v>1758</v>
      </c>
      <c r="AB3470" t="s">
        <v>7329</v>
      </c>
      <c r="AD3470" t="s">
        <v>2045</v>
      </c>
      <c r="AE3470" t="s">
        <v>2046</v>
      </c>
      <c r="AG3470" t="s">
        <v>8979</v>
      </c>
      <c r="AI3470" t="s">
        <v>1761</v>
      </c>
      <c r="AL3470" t="s">
        <v>8980</v>
      </c>
      <c r="AM3470">
        <v>6</v>
      </c>
      <c r="AN3470" t="s">
        <v>3500</v>
      </c>
      <c r="AO3470" t="s">
        <v>3501</v>
      </c>
      <c r="AP3470">
        <v>0</v>
      </c>
      <c r="AQ3470" s="388">
        <v>44615</v>
      </c>
      <c r="AS3470" t="s">
        <v>2806</v>
      </c>
      <c r="AT3470" s="388">
        <v>44616</v>
      </c>
      <c r="AU3470" t="s">
        <v>1756</v>
      </c>
      <c r="AV3470" t="s">
        <v>1756</v>
      </c>
      <c r="AZ3470" t="s">
        <v>2807</v>
      </c>
      <c r="BA3470" t="s">
        <v>8981</v>
      </c>
      <c r="BB3470" t="s">
        <v>8984</v>
      </c>
      <c r="BC3470" t="s">
        <v>8985</v>
      </c>
      <c r="BD3470" t="s">
        <v>6257</v>
      </c>
      <c r="BE3470" t="s">
        <v>1756</v>
      </c>
      <c r="BF3470" t="s">
        <v>822</v>
      </c>
    </row>
    <row r="3471" spans="1:58">
      <c r="A3471" t="s">
        <v>829</v>
      </c>
      <c r="B3471">
        <v>6</v>
      </c>
      <c r="C3471">
        <v>0</v>
      </c>
      <c r="D3471">
        <v>11565</v>
      </c>
      <c r="E3471" t="s">
        <v>8986</v>
      </c>
      <c r="F3471">
        <v>53510711</v>
      </c>
      <c r="G3471" t="s">
        <v>2041</v>
      </c>
      <c r="H3471">
        <v>0</v>
      </c>
      <c r="I3471" t="s">
        <v>2052</v>
      </c>
      <c r="J3471">
        <v>75</v>
      </c>
      <c r="K3471">
        <v>5</v>
      </c>
      <c r="L3471" t="s">
        <v>1771</v>
      </c>
      <c r="M3471" t="s">
        <v>1756</v>
      </c>
      <c r="N3471" t="s">
        <v>1756</v>
      </c>
      <c r="O3471" t="s">
        <v>1757</v>
      </c>
      <c r="P3471" t="s">
        <v>1757</v>
      </c>
      <c r="Q3471" s="387">
        <v>375</v>
      </c>
      <c r="R3471">
        <v>48.75</v>
      </c>
      <c r="S3471">
        <v>423.74999999999994</v>
      </c>
      <c r="T3471" s="388">
        <v>44611</v>
      </c>
      <c r="U3471">
        <v>0</v>
      </c>
      <c r="V3471" t="s">
        <v>838</v>
      </c>
      <c r="W3471" s="388">
        <v>44634</v>
      </c>
      <c r="X3471">
        <v>178</v>
      </c>
      <c r="Y3471">
        <v>0</v>
      </c>
      <c r="Z3471">
        <v>0</v>
      </c>
      <c r="AA3471" t="s">
        <v>1758</v>
      </c>
      <c r="AB3471" t="s">
        <v>7329</v>
      </c>
      <c r="AD3471" t="s">
        <v>2045</v>
      </c>
      <c r="AE3471" t="s">
        <v>2046</v>
      </c>
      <c r="AI3471" t="s">
        <v>1761</v>
      </c>
      <c r="AL3471" t="s">
        <v>8987</v>
      </c>
      <c r="AM3471">
        <v>6</v>
      </c>
      <c r="AN3471" t="s">
        <v>8988</v>
      </c>
      <c r="AO3471" t="s">
        <v>8989</v>
      </c>
      <c r="AP3471">
        <v>0</v>
      </c>
      <c r="AQ3471" s="388">
        <v>44615</v>
      </c>
      <c r="AS3471" t="s">
        <v>2806</v>
      </c>
      <c r="AT3471" s="388">
        <v>44616</v>
      </c>
      <c r="AU3471" t="s">
        <v>1756</v>
      </c>
      <c r="AV3471" t="s">
        <v>1756</v>
      </c>
      <c r="AZ3471" t="s">
        <v>2807</v>
      </c>
      <c r="BA3471" t="s">
        <v>8981</v>
      </c>
      <c r="BB3471" t="s">
        <v>8990</v>
      </c>
      <c r="BC3471" t="s">
        <v>8991</v>
      </c>
      <c r="BD3471" t="s">
        <v>6257</v>
      </c>
      <c r="BE3471" t="s">
        <v>1756</v>
      </c>
      <c r="BF3471" t="s">
        <v>822</v>
      </c>
    </row>
    <row r="3472" spans="1:58">
      <c r="A3472" t="s">
        <v>829</v>
      </c>
      <c r="B3472">
        <v>6</v>
      </c>
      <c r="C3472">
        <v>0</v>
      </c>
      <c r="D3472">
        <v>11565</v>
      </c>
      <c r="E3472" t="s">
        <v>8986</v>
      </c>
      <c r="F3472">
        <v>53510711</v>
      </c>
      <c r="G3472" t="s">
        <v>2041</v>
      </c>
      <c r="H3472">
        <v>0</v>
      </c>
      <c r="I3472" t="s">
        <v>7531</v>
      </c>
      <c r="J3472">
        <v>126.98</v>
      </c>
      <c r="K3472">
        <v>3</v>
      </c>
      <c r="L3472" t="s">
        <v>2063</v>
      </c>
      <c r="M3472" t="s">
        <v>1757</v>
      </c>
      <c r="N3472" t="s">
        <v>1757</v>
      </c>
      <c r="O3472" t="s">
        <v>1756</v>
      </c>
      <c r="P3472" t="s">
        <v>1756</v>
      </c>
      <c r="Q3472" s="387">
        <v>380.94</v>
      </c>
      <c r="R3472">
        <v>49.522199999999998</v>
      </c>
      <c r="S3472">
        <v>430.46219999999994</v>
      </c>
      <c r="T3472" s="388">
        <v>44611</v>
      </c>
      <c r="U3472">
        <v>0</v>
      </c>
      <c r="V3472" t="s">
        <v>838</v>
      </c>
      <c r="W3472" s="388">
        <v>44634</v>
      </c>
      <c r="X3472">
        <v>178</v>
      </c>
      <c r="Y3472">
        <v>0</v>
      </c>
      <c r="Z3472">
        <v>0</v>
      </c>
      <c r="AA3472" t="s">
        <v>1758</v>
      </c>
      <c r="AB3472" t="s">
        <v>7329</v>
      </c>
      <c r="AD3472" t="s">
        <v>2045</v>
      </c>
      <c r="AE3472" t="s">
        <v>2046</v>
      </c>
      <c r="AI3472" t="s">
        <v>1761</v>
      </c>
      <c r="AL3472" t="s">
        <v>8987</v>
      </c>
      <c r="AM3472">
        <v>6</v>
      </c>
      <c r="AN3472" t="s">
        <v>8988</v>
      </c>
      <c r="AO3472" t="s">
        <v>8989</v>
      </c>
      <c r="AP3472">
        <v>0</v>
      </c>
      <c r="AQ3472" s="388">
        <v>44615</v>
      </c>
      <c r="AS3472" t="s">
        <v>2806</v>
      </c>
      <c r="AT3472" s="388">
        <v>44616</v>
      </c>
      <c r="AU3472" t="s">
        <v>1756</v>
      </c>
      <c r="AV3472" t="s">
        <v>1756</v>
      </c>
      <c r="AZ3472" t="s">
        <v>2807</v>
      </c>
      <c r="BA3472" t="s">
        <v>8981</v>
      </c>
      <c r="BB3472" t="s">
        <v>8992</v>
      </c>
      <c r="BC3472" t="s">
        <v>8993</v>
      </c>
      <c r="BD3472" t="s">
        <v>6257</v>
      </c>
      <c r="BE3472" t="s">
        <v>1756</v>
      </c>
      <c r="BF3472" t="s">
        <v>822</v>
      </c>
    </row>
    <row r="3473" spans="1:58">
      <c r="A3473" t="s">
        <v>829</v>
      </c>
      <c r="B3473">
        <v>6</v>
      </c>
      <c r="C3473">
        <v>0</v>
      </c>
      <c r="D3473">
        <v>11624</v>
      </c>
      <c r="E3473" t="s">
        <v>8994</v>
      </c>
      <c r="F3473">
        <v>53510611</v>
      </c>
      <c r="G3473" t="s">
        <v>2041</v>
      </c>
      <c r="H3473">
        <v>0</v>
      </c>
      <c r="I3473" t="s">
        <v>2052</v>
      </c>
      <c r="J3473">
        <v>75</v>
      </c>
      <c r="K3473">
        <v>11</v>
      </c>
      <c r="L3473" t="s">
        <v>1771</v>
      </c>
      <c r="M3473" t="s">
        <v>1756</v>
      </c>
      <c r="N3473" t="s">
        <v>1756</v>
      </c>
      <c r="O3473" t="s">
        <v>1757</v>
      </c>
      <c r="P3473" t="s">
        <v>1757</v>
      </c>
      <c r="Q3473" s="387">
        <v>825</v>
      </c>
      <c r="R3473">
        <v>107.25</v>
      </c>
      <c r="S3473">
        <v>932.24999999999989</v>
      </c>
      <c r="T3473" s="388">
        <v>44621</v>
      </c>
      <c r="U3473">
        <v>0</v>
      </c>
      <c r="V3473" t="s">
        <v>838</v>
      </c>
      <c r="W3473" s="388">
        <v>44634</v>
      </c>
      <c r="X3473">
        <v>178</v>
      </c>
      <c r="Y3473">
        <v>0</v>
      </c>
      <c r="Z3473">
        <v>0</v>
      </c>
      <c r="AA3473" t="s">
        <v>1758</v>
      </c>
      <c r="AB3473" t="s">
        <v>7329</v>
      </c>
      <c r="AD3473" t="s">
        <v>2045</v>
      </c>
      <c r="AE3473" t="s">
        <v>2046</v>
      </c>
      <c r="AI3473" t="s">
        <v>1761</v>
      </c>
      <c r="AL3473" t="s">
        <v>7379</v>
      </c>
      <c r="AM3473">
        <v>6</v>
      </c>
      <c r="AN3473" t="s">
        <v>3133</v>
      </c>
      <c r="AO3473" t="s">
        <v>2852</v>
      </c>
      <c r="AP3473">
        <v>0</v>
      </c>
      <c r="AQ3473" s="388">
        <v>44623</v>
      </c>
      <c r="AS3473" t="s">
        <v>1765</v>
      </c>
      <c r="AT3473" s="388">
        <v>44628</v>
      </c>
      <c r="AU3473" t="s">
        <v>1756</v>
      </c>
      <c r="AV3473" t="s">
        <v>1756</v>
      </c>
      <c r="AZ3473" t="s">
        <v>1766</v>
      </c>
      <c r="BA3473" t="s">
        <v>1767</v>
      </c>
      <c r="BB3473" t="s">
        <v>8995</v>
      </c>
      <c r="BC3473" t="s">
        <v>8996</v>
      </c>
      <c r="BD3473" t="s">
        <v>7333</v>
      </c>
      <c r="BE3473" t="s">
        <v>1756</v>
      </c>
      <c r="BF3473" t="s">
        <v>823</v>
      </c>
    </row>
    <row r="3474" spans="1:58">
      <c r="A3474" t="s">
        <v>829</v>
      </c>
      <c r="B3474">
        <v>6</v>
      </c>
      <c r="C3474">
        <v>0</v>
      </c>
      <c r="D3474">
        <v>11624</v>
      </c>
      <c r="E3474" t="s">
        <v>8994</v>
      </c>
      <c r="F3474">
        <v>53510611</v>
      </c>
      <c r="G3474" t="s">
        <v>2041</v>
      </c>
      <c r="H3474">
        <v>0</v>
      </c>
      <c r="I3474" t="s">
        <v>2056</v>
      </c>
      <c r="J3474">
        <v>210</v>
      </c>
      <c r="K3474">
        <v>1</v>
      </c>
      <c r="L3474" t="s">
        <v>1755</v>
      </c>
      <c r="M3474" t="s">
        <v>1756</v>
      </c>
      <c r="N3474" t="s">
        <v>1756</v>
      </c>
      <c r="P3474" t="s">
        <v>1757</v>
      </c>
      <c r="Q3474" s="387">
        <v>210</v>
      </c>
      <c r="R3474">
        <v>27.3</v>
      </c>
      <c r="S3474">
        <v>237.29999999999998</v>
      </c>
      <c r="T3474" s="388">
        <v>44621</v>
      </c>
      <c r="U3474">
        <v>0</v>
      </c>
      <c r="V3474" t="s">
        <v>838</v>
      </c>
      <c r="W3474" s="388">
        <v>44634</v>
      </c>
      <c r="X3474">
        <v>178</v>
      </c>
      <c r="Y3474">
        <v>0</v>
      </c>
      <c r="Z3474">
        <v>0</v>
      </c>
      <c r="AA3474" t="s">
        <v>1758</v>
      </c>
      <c r="AB3474" t="s">
        <v>7329</v>
      </c>
      <c r="AD3474" t="s">
        <v>2045</v>
      </c>
      <c r="AE3474" t="s">
        <v>2046</v>
      </c>
      <c r="AI3474" t="s">
        <v>1761</v>
      </c>
      <c r="AL3474" t="s">
        <v>7379</v>
      </c>
      <c r="AM3474">
        <v>6</v>
      </c>
      <c r="AN3474" t="s">
        <v>3133</v>
      </c>
      <c r="AO3474" t="s">
        <v>2852</v>
      </c>
      <c r="AP3474">
        <v>0</v>
      </c>
      <c r="AQ3474" s="388">
        <v>44623</v>
      </c>
      <c r="AS3474" t="s">
        <v>1765</v>
      </c>
      <c r="AT3474" s="388">
        <v>44628</v>
      </c>
      <c r="AU3474" t="s">
        <v>1756</v>
      </c>
      <c r="AV3474" t="s">
        <v>1756</v>
      </c>
      <c r="AZ3474" t="s">
        <v>1766</v>
      </c>
      <c r="BA3474" t="s">
        <v>1767</v>
      </c>
      <c r="BB3474" t="s">
        <v>8997</v>
      </c>
      <c r="BC3474" t="s">
        <v>8998</v>
      </c>
      <c r="BD3474" t="s">
        <v>7333</v>
      </c>
      <c r="BE3474" t="s">
        <v>1756</v>
      </c>
      <c r="BF3474" t="s">
        <v>823</v>
      </c>
    </row>
    <row r="3475" spans="1:58">
      <c r="A3475" t="s">
        <v>829</v>
      </c>
      <c r="B3475">
        <v>6</v>
      </c>
      <c r="C3475">
        <v>0</v>
      </c>
      <c r="D3475">
        <v>11624</v>
      </c>
      <c r="E3475" t="s">
        <v>8994</v>
      </c>
      <c r="F3475">
        <v>53510611</v>
      </c>
      <c r="G3475" t="s">
        <v>2041</v>
      </c>
      <c r="H3475">
        <v>0</v>
      </c>
      <c r="I3475" t="s">
        <v>2073</v>
      </c>
      <c r="J3475">
        <v>243.75</v>
      </c>
      <c r="K3475">
        <v>1</v>
      </c>
      <c r="L3475" t="s">
        <v>1755</v>
      </c>
      <c r="M3475" t="s">
        <v>2074</v>
      </c>
      <c r="N3475" t="s">
        <v>1757</v>
      </c>
      <c r="O3475" t="s">
        <v>1756</v>
      </c>
      <c r="P3475" t="s">
        <v>1756</v>
      </c>
      <c r="Q3475" s="387">
        <v>243.75</v>
      </c>
      <c r="R3475">
        <v>31.6875</v>
      </c>
      <c r="S3475">
        <v>275.4375</v>
      </c>
      <c r="T3475" s="388">
        <v>44621</v>
      </c>
      <c r="U3475">
        <v>0</v>
      </c>
      <c r="V3475" t="s">
        <v>838</v>
      </c>
      <c r="W3475" s="388">
        <v>44634</v>
      </c>
      <c r="X3475">
        <v>178</v>
      </c>
      <c r="Y3475">
        <v>0</v>
      </c>
      <c r="Z3475">
        <v>0</v>
      </c>
      <c r="AA3475" t="s">
        <v>1758</v>
      </c>
      <c r="AB3475" t="s">
        <v>7329</v>
      </c>
      <c r="AD3475" t="s">
        <v>2045</v>
      </c>
      <c r="AE3475" t="s">
        <v>2046</v>
      </c>
      <c r="AI3475" t="s">
        <v>1761</v>
      </c>
      <c r="AL3475" t="s">
        <v>7379</v>
      </c>
      <c r="AM3475">
        <v>6</v>
      </c>
      <c r="AN3475" t="s">
        <v>3133</v>
      </c>
      <c r="AO3475" t="s">
        <v>2852</v>
      </c>
      <c r="AP3475">
        <v>0</v>
      </c>
      <c r="AQ3475" s="388">
        <v>44623</v>
      </c>
      <c r="AS3475" t="s">
        <v>1765</v>
      </c>
      <c r="AT3475" s="388">
        <v>44628</v>
      </c>
      <c r="AU3475" t="s">
        <v>1756</v>
      </c>
      <c r="AV3475" t="s">
        <v>1756</v>
      </c>
      <c r="AZ3475" t="s">
        <v>1766</v>
      </c>
      <c r="BA3475" t="s">
        <v>1767</v>
      </c>
      <c r="BB3475" t="s">
        <v>8999</v>
      </c>
      <c r="BC3475" t="s">
        <v>9000</v>
      </c>
      <c r="BD3475" t="s">
        <v>7333</v>
      </c>
      <c r="BE3475" t="s">
        <v>1756</v>
      </c>
      <c r="BF3475" t="s">
        <v>823</v>
      </c>
    </row>
    <row r="3476" spans="1:58">
      <c r="A3476" t="s">
        <v>829</v>
      </c>
      <c r="B3476">
        <v>6</v>
      </c>
      <c r="C3476">
        <v>0</v>
      </c>
      <c r="D3476">
        <v>11624</v>
      </c>
      <c r="E3476" t="s">
        <v>8994</v>
      </c>
      <c r="F3476">
        <v>53510611</v>
      </c>
      <c r="G3476" t="s">
        <v>2041</v>
      </c>
      <c r="H3476">
        <v>0</v>
      </c>
      <c r="I3476" t="s">
        <v>2247</v>
      </c>
      <c r="J3476">
        <v>131.47999999999999</v>
      </c>
      <c r="K3476">
        <v>10</v>
      </c>
      <c r="L3476" t="s">
        <v>2063</v>
      </c>
      <c r="M3476" t="s">
        <v>1757</v>
      </c>
      <c r="N3476" t="s">
        <v>1757</v>
      </c>
      <c r="O3476" t="s">
        <v>1756</v>
      </c>
      <c r="P3476" t="s">
        <v>1756</v>
      </c>
      <c r="Q3476" s="387">
        <v>1314.8</v>
      </c>
      <c r="R3476">
        <v>170.92400000000001</v>
      </c>
      <c r="S3476">
        <v>1485.7239999999997</v>
      </c>
      <c r="T3476" s="388">
        <v>44621</v>
      </c>
      <c r="U3476">
        <v>0</v>
      </c>
      <c r="V3476" t="s">
        <v>838</v>
      </c>
      <c r="W3476" s="388">
        <v>44634</v>
      </c>
      <c r="X3476">
        <v>178</v>
      </c>
      <c r="Y3476">
        <v>0</v>
      </c>
      <c r="Z3476">
        <v>0</v>
      </c>
      <c r="AA3476" t="s">
        <v>1758</v>
      </c>
      <c r="AB3476" t="s">
        <v>7329</v>
      </c>
      <c r="AD3476" t="s">
        <v>2045</v>
      </c>
      <c r="AE3476" t="s">
        <v>2046</v>
      </c>
      <c r="AI3476" t="s">
        <v>1761</v>
      </c>
      <c r="AL3476" t="s">
        <v>7379</v>
      </c>
      <c r="AM3476">
        <v>6</v>
      </c>
      <c r="AN3476" t="s">
        <v>3133</v>
      </c>
      <c r="AO3476" t="s">
        <v>2852</v>
      </c>
      <c r="AP3476">
        <v>0</v>
      </c>
      <c r="AQ3476" s="388">
        <v>44623</v>
      </c>
      <c r="AS3476" t="s">
        <v>1765</v>
      </c>
      <c r="AT3476" s="388">
        <v>44628</v>
      </c>
      <c r="AU3476" t="s">
        <v>1756</v>
      </c>
      <c r="AV3476" t="s">
        <v>1756</v>
      </c>
      <c r="AZ3476" t="s">
        <v>1766</v>
      </c>
      <c r="BA3476" t="s">
        <v>1767</v>
      </c>
      <c r="BB3476" t="s">
        <v>9001</v>
      </c>
      <c r="BC3476" t="s">
        <v>9002</v>
      </c>
      <c r="BD3476" t="s">
        <v>7333</v>
      </c>
      <c r="BE3476" t="s">
        <v>1756</v>
      </c>
      <c r="BF3476" t="s">
        <v>823</v>
      </c>
    </row>
    <row r="3477" spans="1:58">
      <c r="A3477" t="s">
        <v>829</v>
      </c>
      <c r="B3477">
        <v>6</v>
      </c>
      <c r="C3477">
        <v>0</v>
      </c>
      <c r="D3477">
        <v>11623</v>
      </c>
      <c r="E3477" t="s">
        <v>9003</v>
      </c>
      <c r="F3477">
        <v>53510611</v>
      </c>
      <c r="G3477" t="s">
        <v>2041</v>
      </c>
      <c r="H3477">
        <v>0</v>
      </c>
      <c r="I3477" t="s">
        <v>2052</v>
      </c>
      <c r="J3477">
        <v>75</v>
      </c>
      <c r="K3477">
        <v>11</v>
      </c>
      <c r="L3477" t="s">
        <v>1771</v>
      </c>
      <c r="M3477" t="s">
        <v>1756</v>
      </c>
      <c r="N3477" t="s">
        <v>1756</v>
      </c>
      <c r="O3477" t="s">
        <v>1757</v>
      </c>
      <c r="P3477" t="s">
        <v>1757</v>
      </c>
      <c r="Q3477" s="387">
        <v>825</v>
      </c>
      <c r="R3477">
        <v>107.25</v>
      </c>
      <c r="S3477">
        <v>932.24999999999989</v>
      </c>
      <c r="T3477" s="388">
        <v>44621</v>
      </c>
      <c r="U3477">
        <v>0</v>
      </c>
      <c r="V3477" t="s">
        <v>838</v>
      </c>
      <c r="W3477" s="388">
        <v>44634</v>
      </c>
      <c r="X3477">
        <v>178</v>
      </c>
      <c r="Y3477">
        <v>0</v>
      </c>
      <c r="Z3477">
        <v>0</v>
      </c>
      <c r="AA3477" t="s">
        <v>1758</v>
      </c>
      <c r="AB3477" t="s">
        <v>7329</v>
      </c>
      <c r="AD3477" t="s">
        <v>2045</v>
      </c>
      <c r="AE3477" t="s">
        <v>2046</v>
      </c>
      <c r="AI3477" t="s">
        <v>1761</v>
      </c>
      <c r="AL3477" t="s">
        <v>7379</v>
      </c>
      <c r="AM3477">
        <v>6</v>
      </c>
      <c r="AN3477" t="s">
        <v>7561</v>
      </c>
      <c r="AO3477" t="s">
        <v>7562</v>
      </c>
      <c r="AP3477">
        <v>0</v>
      </c>
      <c r="AQ3477" s="388">
        <v>44623</v>
      </c>
      <c r="AS3477" t="s">
        <v>1765</v>
      </c>
      <c r="AT3477" s="388">
        <v>44628</v>
      </c>
      <c r="AU3477" t="s">
        <v>1756</v>
      </c>
      <c r="AV3477" t="s">
        <v>1756</v>
      </c>
      <c r="AZ3477" t="s">
        <v>1766</v>
      </c>
      <c r="BA3477" t="s">
        <v>1767</v>
      </c>
      <c r="BB3477" t="s">
        <v>9004</v>
      </c>
      <c r="BC3477" t="s">
        <v>9005</v>
      </c>
      <c r="BD3477" t="s">
        <v>7333</v>
      </c>
      <c r="BE3477" t="s">
        <v>1756</v>
      </c>
      <c r="BF3477" t="s">
        <v>823</v>
      </c>
    </row>
    <row r="3478" spans="1:58">
      <c r="A3478" t="s">
        <v>829</v>
      </c>
      <c r="B3478">
        <v>6</v>
      </c>
      <c r="C3478">
        <v>0</v>
      </c>
      <c r="D3478">
        <v>11623</v>
      </c>
      <c r="E3478" t="s">
        <v>9003</v>
      </c>
      <c r="F3478">
        <v>53510611</v>
      </c>
      <c r="G3478" t="s">
        <v>2041</v>
      </c>
      <c r="H3478">
        <v>0</v>
      </c>
      <c r="I3478" t="s">
        <v>2056</v>
      </c>
      <c r="J3478">
        <v>210</v>
      </c>
      <c r="K3478">
        <v>1</v>
      </c>
      <c r="L3478" t="s">
        <v>1755</v>
      </c>
      <c r="M3478" t="s">
        <v>1756</v>
      </c>
      <c r="N3478" t="s">
        <v>1756</v>
      </c>
      <c r="P3478" t="s">
        <v>1757</v>
      </c>
      <c r="Q3478" s="387">
        <v>210</v>
      </c>
      <c r="R3478">
        <v>27.3</v>
      </c>
      <c r="S3478">
        <v>237.29999999999998</v>
      </c>
      <c r="T3478" s="388">
        <v>44621</v>
      </c>
      <c r="U3478">
        <v>0</v>
      </c>
      <c r="V3478" t="s">
        <v>838</v>
      </c>
      <c r="W3478" s="388">
        <v>44634</v>
      </c>
      <c r="X3478">
        <v>178</v>
      </c>
      <c r="Y3478">
        <v>0</v>
      </c>
      <c r="Z3478">
        <v>0</v>
      </c>
      <c r="AA3478" t="s">
        <v>1758</v>
      </c>
      <c r="AB3478" t="s">
        <v>7329</v>
      </c>
      <c r="AD3478" t="s">
        <v>2045</v>
      </c>
      <c r="AE3478" t="s">
        <v>2046</v>
      </c>
      <c r="AI3478" t="s">
        <v>1761</v>
      </c>
      <c r="AL3478" t="s">
        <v>7379</v>
      </c>
      <c r="AM3478">
        <v>6</v>
      </c>
      <c r="AN3478" t="s">
        <v>7561</v>
      </c>
      <c r="AO3478" t="s">
        <v>7562</v>
      </c>
      <c r="AP3478">
        <v>0</v>
      </c>
      <c r="AQ3478" s="388">
        <v>44623</v>
      </c>
      <c r="AS3478" t="s">
        <v>1765</v>
      </c>
      <c r="AT3478" s="388">
        <v>44628</v>
      </c>
      <c r="AU3478" t="s">
        <v>1756</v>
      </c>
      <c r="AV3478" t="s">
        <v>1756</v>
      </c>
      <c r="AZ3478" t="s">
        <v>1766</v>
      </c>
      <c r="BA3478" t="s">
        <v>1767</v>
      </c>
      <c r="BB3478" t="s">
        <v>9006</v>
      </c>
      <c r="BC3478" t="s">
        <v>9007</v>
      </c>
      <c r="BD3478" t="s">
        <v>7333</v>
      </c>
      <c r="BE3478" t="s">
        <v>1756</v>
      </c>
      <c r="BF3478" t="s">
        <v>823</v>
      </c>
    </row>
    <row r="3479" spans="1:58">
      <c r="A3479" t="s">
        <v>829</v>
      </c>
      <c r="B3479">
        <v>6</v>
      </c>
      <c r="C3479">
        <v>0</v>
      </c>
      <c r="D3479">
        <v>11623</v>
      </c>
      <c r="E3479" t="s">
        <v>9003</v>
      </c>
      <c r="F3479">
        <v>53510611</v>
      </c>
      <c r="G3479" t="s">
        <v>2041</v>
      </c>
      <c r="H3479">
        <v>0</v>
      </c>
      <c r="I3479" t="s">
        <v>2073</v>
      </c>
      <c r="J3479">
        <v>243.75</v>
      </c>
      <c r="K3479">
        <v>1</v>
      </c>
      <c r="L3479" t="s">
        <v>1755</v>
      </c>
      <c r="M3479" t="s">
        <v>2074</v>
      </c>
      <c r="N3479" t="s">
        <v>1757</v>
      </c>
      <c r="O3479" t="s">
        <v>1756</v>
      </c>
      <c r="P3479" t="s">
        <v>1756</v>
      </c>
      <c r="Q3479" s="387">
        <v>243.75</v>
      </c>
      <c r="R3479">
        <v>31.6875</v>
      </c>
      <c r="S3479">
        <v>275.4375</v>
      </c>
      <c r="T3479" s="388">
        <v>44621</v>
      </c>
      <c r="U3479">
        <v>0</v>
      </c>
      <c r="V3479" t="s">
        <v>838</v>
      </c>
      <c r="W3479" s="388">
        <v>44634</v>
      </c>
      <c r="X3479">
        <v>178</v>
      </c>
      <c r="Y3479">
        <v>0</v>
      </c>
      <c r="Z3479">
        <v>0</v>
      </c>
      <c r="AA3479" t="s">
        <v>1758</v>
      </c>
      <c r="AB3479" t="s">
        <v>7329</v>
      </c>
      <c r="AD3479" t="s">
        <v>2045</v>
      </c>
      <c r="AE3479" t="s">
        <v>2046</v>
      </c>
      <c r="AI3479" t="s">
        <v>1761</v>
      </c>
      <c r="AL3479" t="s">
        <v>7379</v>
      </c>
      <c r="AM3479">
        <v>6</v>
      </c>
      <c r="AN3479" t="s">
        <v>7561</v>
      </c>
      <c r="AO3479" t="s">
        <v>7562</v>
      </c>
      <c r="AP3479">
        <v>0</v>
      </c>
      <c r="AQ3479" s="388">
        <v>44623</v>
      </c>
      <c r="AS3479" t="s">
        <v>1765</v>
      </c>
      <c r="AT3479" s="388">
        <v>44628</v>
      </c>
      <c r="AU3479" t="s">
        <v>1756</v>
      </c>
      <c r="AV3479" t="s">
        <v>1756</v>
      </c>
      <c r="AZ3479" t="s">
        <v>1766</v>
      </c>
      <c r="BA3479" t="s">
        <v>1767</v>
      </c>
      <c r="BB3479" t="s">
        <v>9008</v>
      </c>
      <c r="BC3479" t="s">
        <v>9009</v>
      </c>
      <c r="BD3479" t="s">
        <v>7333</v>
      </c>
      <c r="BE3479" t="s">
        <v>1756</v>
      </c>
      <c r="BF3479" t="s">
        <v>823</v>
      </c>
    </row>
    <row r="3480" spans="1:58">
      <c r="A3480" t="s">
        <v>829</v>
      </c>
      <c r="B3480">
        <v>6</v>
      </c>
      <c r="C3480">
        <v>0</v>
      </c>
      <c r="D3480">
        <v>11623</v>
      </c>
      <c r="E3480" t="s">
        <v>9003</v>
      </c>
      <c r="F3480">
        <v>53510611</v>
      </c>
      <c r="G3480" t="s">
        <v>2041</v>
      </c>
      <c r="H3480">
        <v>0</v>
      </c>
      <c r="I3480" t="s">
        <v>7531</v>
      </c>
      <c r="J3480">
        <v>126.98</v>
      </c>
      <c r="K3480">
        <v>10</v>
      </c>
      <c r="L3480" t="s">
        <v>2063</v>
      </c>
      <c r="M3480" t="s">
        <v>1757</v>
      </c>
      <c r="N3480" t="s">
        <v>1757</v>
      </c>
      <c r="O3480" t="s">
        <v>1756</v>
      </c>
      <c r="P3480" t="s">
        <v>1756</v>
      </c>
      <c r="Q3480" s="387">
        <v>1269.8</v>
      </c>
      <c r="R3480">
        <v>165.07400000000001</v>
      </c>
      <c r="S3480">
        <v>1434.8739999999998</v>
      </c>
      <c r="T3480" s="388">
        <v>44621</v>
      </c>
      <c r="U3480">
        <v>0</v>
      </c>
      <c r="V3480" t="s">
        <v>838</v>
      </c>
      <c r="W3480" s="388">
        <v>44634</v>
      </c>
      <c r="X3480">
        <v>178</v>
      </c>
      <c r="Y3480">
        <v>0</v>
      </c>
      <c r="Z3480">
        <v>0</v>
      </c>
      <c r="AA3480" t="s">
        <v>1758</v>
      </c>
      <c r="AB3480" t="s">
        <v>7329</v>
      </c>
      <c r="AD3480" t="s">
        <v>2045</v>
      </c>
      <c r="AE3480" t="s">
        <v>2046</v>
      </c>
      <c r="AI3480" t="s">
        <v>1761</v>
      </c>
      <c r="AL3480" t="s">
        <v>7379</v>
      </c>
      <c r="AM3480">
        <v>6</v>
      </c>
      <c r="AN3480" t="s">
        <v>7561</v>
      </c>
      <c r="AO3480" t="s">
        <v>7562</v>
      </c>
      <c r="AP3480">
        <v>0</v>
      </c>
      <c r="AQ3480" s="388">
        <v>44623</v>
      </c>
      <c r="AS3480" t="s">
        <v>1765</v>
      </c>
      <c r="AT3480" s="388">
        <v>44628</v>
      </c>
      <c r="AU3480" t="s">
        <v>1756</v>
      </c>
      <c r="AV3480" t="s">
        <v>1756</v>
      </c>
      <c r="AZ3480" t="s">
        <v>1766</v>
      </c>
      <c r="BA3480" t="s">
        <v>1767</v>
      </c>
      <c r="BB3480" t="s">
        <v>9010</v>
      </c>
      <c r="BC3480" t="s">
        <v>9011</v>
      </c>
      <c r="BD3480" t="s">
        <v>7333</v>
      </c>
      <c r="BE3480" t="s">
        <v>1756</v>
      </c>
      <c r="BF3480" t="s">
        <v>823</v>
      </c>
    </row>
    <row r="3481" spans="1:58">
      <c r="A3481" t="s">
        <v>829</v>
      </c>
      <c r="B3481">
        <v>6</v>
      </c>
      <c r="C3481">
        <v>0</v>
      </c>
      <c r="D3481">
        <v>11622</v>
      </c>
      <c r="E3481" t="s">
        <v>9012</v>
      </c>
      <c r="F3481">
        <v>53510611</v>
      </c>
      <c r="G3481" t="s">
        <v>2041</v>
      </c>
      <c r="H3481">
        <v>0</v>
      </c>
      <c r="I3481" t="s">
        <v>2052</v>
      </c>
      <c r="J3481">
        <v>75</v>
      </c>
      <c r="K3481">
        <v>11</v>
      </c>
      <c r="L3481" t="s">
        <v>1771</v>
      </c>
      <c r="M3481" t="s">
        <v>1756</v>
      </c>
      <c r="N3481" t="s">
        <v>1756</v>
      </c>
      <c r="O3481" t="s">
        <v>2053</v>
      </c>
      <c r="P3481" t="s">
        <v>1757</v>
      </c>
      <c r="Q3481" s="387">
        <v>825</v>
      </c>
      <c r="R3481">
        <v>107.25</v>
      </c>
      <c r="S3481">
        <v>932.24999999999989</v>
      </c>
      <c r="T3481" s="388">
        <v>44621</v>
      </c>
      <c r="U3481">
        <v>0</v>
      </c>
      <c r="V3481" t="s">
        <v>838</v>
      </c>
      <c r="W3481" s="388">
        <v>44634</v>
      </c>
      <c r="X3481">
        <v>178</v>
      </c>
      <c r="Y3481">
        <v>0</v>
      </c>
      <c r="Z3481">
        <v>0</v>
      </c>
      <c r="AA3481" t="s">
        <v>1758</v>
      </c>
      <c r="AB3481" t="s">
        <v>7329</v>
      </c>
      <c r="AD3481" t="s">
        <v>2045</v>
      </c>
      <c r="AE3481" t="s">
        <v>2046</v>
      </c>
      <c r="AI3481" t="s">
        <v>1761</v>
      </c>
      <c r="AL3481" t="s">
        <v>7379</v>
      </c>
      <c r="AM3481">
        <v>6</v>
      </c>
      <c r="AN3481" t="s">
        <v>7364</v>
      </c>
      <c r="AO3481" t="s">
        <v>7365</v>
      </c>
      <c r="AP3481">
        <v>0</v>
      </c>
      <c r="AQ3481" s="388">
        <v>44623</v>
      </c>
      <c r="AS3481" t="s">
        <v>1765</v>
      </c>
      <c r="AT3481" s="388">
        <v>44628</v>
      </c>
      <c r="AU3481" t="s">
        <v>1756</v>
      </c>
      <c r="AV3481" t="s">
        <v>1756</v>
      </c>
      <c r="AZ3481" t="s">
        <v>1766</v>
      </c>
      <c r="BA3481" t="s">
        <v>1767</v>
      </c>
      <c r="BB3481" t="s">
        <v>9013</v>
      </c>
      <c r="BC3481" t="s">
        <v>9014</v>
      </c>
      <c r="BD3481" t="s">
        <v>7333</v>
      </c>
      <c r="BE3481" t="s">
        <v>1756</v>
      </c>
      <c r="BF3481" t="s">
        <v>823</v>
      </c>
    </row>
    <row r="3482" spans="1:58">
      <c r="A3482" t="s">
        <v>829</v>
      </c>
      <c r="B3482">
        <v>6</v>
      </c>
      <c r="C3482">
        <v>0</v>
      </c>
      <c r="D3482">
        <v>11622</v>
      </c>
      <c r="E3482" t="s">
        <v>9012</v>
      </c>
      <c r="F3482">
        <v>53510611</v>
      </c>
      <c r="G3482" t="s">
        <v>2041</v>
      </c>
      <c r="H3482">
        <v>0</v>
      </c>
      <c r="I3482" t="s">
        <v>2056</v>
      </c>
      <c r="J3482">
        <v>210</v>
      </c>
      <c r="K3482">
        <v>1</v>
      </c>
      <c r="L3482" t="s">
        <v>1755</v>
      </c>
      <c r="M3482" t="s">
        <v>1756</v>
      </c>
      <c r="N3482" t="s">
        <v>1756</v>
      </c>
      <c r="P3482" t="s">
        <v>1757</v>
      </c>
      <c r="Q3482" s="387">
        <v>210</v>
      </c>
      <c r="R3482">
        <v>27.3</v>
      </c>
      <c r="S3482">
        <v>237.29999999999998</v>
      </c>
      <c r="T3482" s="388">
        <v>44621</v>
      </c>
      <c r="U3482">
        <v>0</v>
      </c>
      <c r="V3482" t="s">
        <v>838</v>
      </c>
      <c r="W3482" s="388">
        <v>44634</v>
      </c>
      <c r="X3482">
        <v>178</v>
      </c>
      <c r="Y3482">
        <v>0</v>
      </c>
      <c r="Z3482">
        <v>0</v>
      </c>
      <c r="AA3482" t="s">
        <v>1758</v>
      </c>
      <c r="AB3482" t="s">
        <v>7329</v>
      </c>
      <c r="AD3482" t="s">
        <v>2045</v>
      </c>
      <c r="AE3482" t="s">
        <v>2046</v>
      </c>
      <c r="AI3482" t="s">
        <v>1761</v>
      </c>
      <c r="AL3482" t="s">
        <v>7379</v>
      </c>
      <c r="AM3482">
        <v>6</v>
      </c>
      <c r="AN3482" t="s">
        <v>7364</v>
      </c>
      <c r="AO3482" t="s">
        <v>7365</v>
      </c>
      <c r="AP3482">
        <v>0</v>
      </c>
      <c r="AQ3482" s="388">
        <v>44623</v>
      </c>
      <c r="AS3482" t="s">
        <v>1765</v>
      </c>
      <c r="AT3482" s="388">
        <v>44628</v>
      </c>
      <c r="AU3482" t="s">
        <v>1756</v>
      </c>
      <c r="AV3482" t="s">
        <v>1756</v>
      </c>
      <c r="AZ3482" t="s">
        <v>1766</v>
      </c>
      <c r="BA3482" t="s">
        <v>1767</v>
      </c>
      <c r="BB3482" t="s">
        <v>9015</v>
      </c>
      <c r="BC3482" t="s">
        <v>9016</v>
      </c>
      <c r="BD3482" t="s">
        <v>7333</v>
      </c>
      <c r="BE3482" t="s">
        <v>1756</v>
      </c>
      <c r="BF3482" t="s">
        <v>823</v>
      </c>
    </row>
    <row r="3483" spans="1:58">
      <c r="A3483" t="s">
        <v>829</v>
      </c>
      <c r="B3483">
        <v>6</v>
      </c>
      <c r="C3483">
        <v>0</v>
      </c>
      <c r="D3483">
        <v>11622</v>
      </c>
      <c r="E3483" t="s">
        <v>9012</v>
      </c>
      <c r="F3483">
        <v>53510611</v>
      </c>
      <c r="G3483" t="s">
        <v>2041</v>
      </c>
      <c r="H3483">
        <v>0</v>
      </c>
      <c r="I3483" t="s">
        <v>2073</v>
      </c>
      <c r="J3483">
        <v>243.75</v>
      </c>
      <c r="K3483">
        <v>1</v>
      </c>
      <c r="L3483" t="s">
        <v>1755</v>
      </c>
      <c r="M3483" t="s">
        <v>2074</v>
      </c>
      <c r="N3483" t="s">
        <v>1757</v>
      </c>
      <c r="O3483" t="s">
        <v>1756</v>
      </c>
      <c r="P3483" t="s">
        <v>1756</v>
      </c>
      <c r="Q3483" s="387">
        <v>243.75</v>
      </c>
      <c r="R3483">
        <v>31.6875</v>
      </c>
      <c r="S3483">
        <v>275.4375</v>
      </c>
      <c r="T3483" s="388">
        <v>44621</v>
      </c>
      <c r="U3483">
        <v>0</v>
      </c>
      <c r="V3483" t="s">
        <v>838</v>
      </c>
      <c r="W3483" s="388">
        <v>44634</v>
      </c>
      <c r="X3483">
        <v>178</v>
      </c>
      <c r="Y3483">
        <v>0</v>
      </c>
      <c r="Z3483">
        <v>0</v>
      </c>
      <c r="AA3483" t="s">
        <v>1758</v>
      </c>
      <c r="AB3483" t="s">
        <v>7329</v>
      </c>
      <c r="AD3483" t="s">
        <v>2045</v>
      </c>
      <c r="AE3483" t="s">
        <v>2046</v>
      </c>
      <c r="AI3483" t="s">
        <v>1761</v>
      </c>
      <c r="AL3483" t="s">
        <v>7379</v>
      </c>
      <c r="AM3483">
        <v>6</v>
      </c>
      <c r="AN3483" t="s">
        <v>7364</v>
      </c>
      <c r="AO3483" t="s">
        <v>7365</v>
      </c>
      <c r="AP3483">
        <v>0</v>
      </c>
      <c r="AQ3483" s="388">
        <v>44623</v>
      </c>
      <c r="AS3483" t="s">
        <v>1765</v>
      </c>
      <c r="AT3483" s="388">
        <v>44628</v>
      </c>
      <c r="AU3483" t="s">
        <v>1756</v>
      </c>
      <c r="AV3483" t="s">
        <v>1756</v>
      </c>
      <c r="AZ3483" t="s">
        <v>1766</v>
      </c>
      <c r="BA3483" t="s">
        <v>1767</v>
      </c>
      <c r="BB3483" t="s">
        <v>9017</v>
      </c>
      <c r="BC3483" t="s">
        <v>9018</v>
      </c>
      <c r="BD3483" t="s">
        <v>7333</v>
      </c>
      <c r="BE3483" t="s">
        <v>1756</v>
      </c>
      <c r="BF3483" t="s">
        <v>823</v>
      </c>
    </row>
    <row r="3484" spans="1:58">
      <c r="A3484" t="s">
        <v>829</v>
      </c>
      <c r="B3484">
        <v>6</v>
      </c>
      <c r="C3484">
        <v>0</v>
      </c>
      <c r="D3484">
        <v>11622</v>
      </c>
      <c r="E3484" t="s">
        <v>9012</v>
      </c>
      <c r="F3484">
        <v>53510611</v>
      </c>
      <c r="G3484" t="s">
        <v>2041</v>
      </c>
      <c r="H3484">
        <v>0</v>
      </c>
      <c r="I3484" t="s">
        <v>7531</v>
      </c>
      <c r="J3484">
        <v>126.98</v>
      </c>
      <c r="K3484">
        <v>10</v>
      </c>
      <c r="L3484" t="s">
        <v>2063</v>
      </c>
      <c r="M3484" t="s">
        <v>7532</v>
      </c>
      <c r="N3484" t="s">
        <v>1757</v>
      </c>
      <c r="O3484" t="s">
        <v>1756</v>
      </c>
      <c r="P3484" t="s">
        <v>1756</v>
      </c>
      <c r="Q3484" s="387">
        <v>1269.8</v>
      </c>
      <c r="R3484">
        <v>165.07400000000001</v>
      </c>
      <c r="S3484">
        <v>1434.8739999999998</v>
      </c>
      <c r="T3484" s="388">
        <v>44621</v>
      </c>
      <c r="U3484">
        <v>0</v>
      </c>
      <c r="V3484" t="s">
        <v>838</v>
      </c>
      <c r="W3484" s="388">
        <v>44634</v>
      </c>
      <c r="X3484">
        <v>178</v>
      </c>
      <c r="Y3484">
        <v>0</v>
      </c>
      <c r="Z3484">
        <v>0</v>
      </c>
      <c r="AA3484" t="s">
        <v>1758</v>
      </c>
      <c r="AB3484" t="s">
        <v>7329</v>
      </c>
      <c r="AD3484" t="s">
        <v>2045</v>
      </c>
      <c r="AE3484" t="s">
        <v>2046</v>
      </c>
      <c r="AI3484" t="s">
        <v>1761</v>
      </c>
      <c r="AL3484" t="s">
        <v>7379</v>
      </c>
      <c r="AM3484">
        <v>6</v>
      </c>
      <c r="AN3484" t="s">
        <v>7364</v>
      </c>
      <c r="AO3484" t="s">
        <v>7365</v>
      </c>
      <c r="AP3484">
        <v>0</v>
      </c>
      <c r="AQ3484" s="388">
        <v>44623</v>
      </c>
      <c r="AS3484" t="s">
        <v>1765</v>
      </c>
      <c r="AT3484" s="388">
        <v>44628</v>
      </c>
      <c r="AU3484" t="s">
        <v>1756</v>
      </c>
      <c r="AV3484" t="s">
        <v>1756</v>
      </c>
      <c r="AZ3484" t="s">
        <v>1766</v>
      </c>
      <c r="BA3484" t="s">
        <v>1767</v>
      </c>
      <c r="BB3484" t="s">
        <v>9019</v>
      </c>
      <c r="BC3484" t="s">
        <v>9020</v>
      </c>
      <c r="BD3484" t="s">
        <v>7333</v>
      </c>
      <c r="BE3484" t="s">
        <v>1756</v>
      </c>
      <c r="BF3484" t="s">
        <v>823</v>
      </c>
    </row>
    <row r="3485" spans="1:58">
      <c r="A3485" t="s">
        <v>829</v>
      </c>
      <c r="B3485">
        <v>6</v>
      </c>
      <c r="C3485">
        <v>0</v>
      </c>
      <c r="D3485">
        <v>11620</v>
      </c>
      <c r="E3485" t="s">
        <v>9021</v>
      </c>
      <c r="F3485">
        <v>53510611</v>
      </c>
      <c r="G3485" t="s">
        <v>2041</v>
      </c>
      <c r="H3485">
        <v>0</v>
      </c>
      <c r="I3485" t="s">
        <v>7482</v>
      </c>
      <c r="J3485">
        <v>70</v>
      </c>
      <c r="K3485">
        <v>7</v>
      </c>
      <c r="L3485" t="s">
        <v>1771</v>
      </c>
      <c r="M3485" t="s">
        <v>1756</v>
      </c>
      <c r="N3485" t="s">
        <v>1756</v>
      </c>
      <c r="O3485" t="s">
        <v>1757</v>
      </c>
      <c r="P3485" t="s">
        <v>1757</v>
      </c>
      <c r="Q3485" s="387">
        <v>490</v>
      </c>
      <c r="R3485">
        <v>63.7</v>
      </c>
      <c r="S3485">
        <v>553.69999999999993</v>
      </c>
      <c r="T3485" s="388">
        <v>44620</v>
      </c>
      <c r="U3485">
        <v>0</v>
      </c>
      <c r="V3485" t="s">
        <v>838</v>
      </c>
      <c r="W3485" s="388">
        <v>44634</v>
      </c>
      <c r="X3485">
        <v>178</v>
      </c>
      <c r="Y3485">
        <v>0</v>
      </c>
      <c r="Z3485">
        <v>0</v>
      </c>
      <c r="AA3485" t="s">
        <v>1758</v>
      </c>
      <c r="AB3485" t="s">
        <v>7329</v>
      </c>
      <c r="AD3485" t="s">
        <v>2045</v>
      </c>
      <c r="AE3485" t="s">
        <v>2046</v>
      </c>
      <c r="AI3485" t="s">
        <v>1761</v>
      </c>
      <c r="AL3485" t="s">
        <v>7379</v>
      </c>
      <c r="AM3485">
        <v>6</v>
      </c>
      <c r="AN3485" t="s">
        <v>2834</v>
      </c>
      <c r="AO3485" t="s">
        <v>1808</v>
      </c>
      <c r="AP3485">
        <v>0</v>
      </c>
      <c r="AQ3485" s="388">
        <v>44623</v>
      </c>
      <c r="AS3485" t="s">
        <v>1765</v>
      </c>
      <c r="AT3485" s="388">
        <v>44625</v>
      </c>
      <c r="AU3485" t="s">
        <v>1756</v>
      </c>
      <c r="AV3485" t="s">
        <v>1756</v>
      </c>
      <c r="AZ3485" t="s">
        <v>1766</v>
      </c>
      <c r="BA3485" t="s">
        <v>1767</v>
      </c>
      <c r="BB3485" t="s">
        <v>9022</v>
      </c>
      <c r="BC3485" t="s">
        <v>9023</v>
      </c>
      <c r="BD3485" t="s">
        <v>7333</v>
      </c>
      <c r="BE3485" t="s">
        <v>1756</v>
      </c>
      <c r="BF3485" t="s">
        <v>823</v>
      </c>
    </row>
    <row r="3486" spans="1:58">
      <c r="A3486" t="s">
        <v>829</v>
      </c>
      <c r="B3486">
        <v>6</v>
      </c>
      <c r="C3486">
        <v>0</v>
      </c>
      <c r="D3486">
        <v>11620</v>
      </c>
      <c r="E3486" t="s">
        <v>9021</v>
      </c>
      <c r="F3486">
        <v>53510611</v>
      </c>
      <c r="G3486" t="s">
        <v>2041</v>
      </c>
      <c r="H3486">
        <v>0</v>
      </c>
      <c r="I3486" t="s">
        <v>2056</v>
      </c>
      <c r="J3486">
        <v>210</v>
      </c>
      <c r="K3486">
        <v>1</v>
      </c>
      <c r="L3486" t="s">
        <v>1755</v>
      </c>
      <c r="M3486" t="s">
        <v>1756</v>
      </c>
      <c r="N3486" t="s">
        <v>1756</v>
      </c>
      <c r="O3486" t="s">
        <v>1757</v>
      </c>
      <c r="P3486" t="s">
        <v>1757</v>
      </c>
      <c r="Q3486" s="387">
        <v>210</v>
      </c>
      <c r="R3486">
        <v>27.3</v>
      </c>
      <c r="S3486">
        <v>237.29999999999998</v>
      </c>
      <c r="T3486" s="388">
        <v>44620</v>
      </c>
      <c r="U3486">
        <v>0</v>
      </c>
      <c r="V3486" t="s">
        <v>838</v>
      </c>
      <c r="W3486" s="388">
        <v>44634</v>
      </c>
      <c r="X3486">
        <v>178</v>
      </c>
      <c r="Y3486">
        <v>0</v>
      </c>
      <c r="Z3486">
        <v>0</v>
      </c>
      <c r="AA3486" t="s">
        <v>1758</v>
      </c>
      <c r="AB3486" t="s">
        <v>7329</v>
      </c>
      <c r="AD3486" t="s">
        <v>2045</v>
      </c>
      <c r="AE3486" t="s">
        <v>2046</v>
      </c>
      <c r="AI3486" t="s">
        <v>1761</v>
      </c>
      <c r="AL3486" t="s">
        <v>7379</v>
      </c>
      <c r="AM3486">
        <v>6</v>
      </c>
      <c r="AN3486" t="s">
        <v>2834</v>
      </c>
      <c r="AO3486" t="s">
        <v>1808</v>
      </c>
      <c r="AP3486">
        <v>0</v>
      </c>
      <c r="AQ3486" s="388">
        <v>44623</v>
      </c>
      <c r="AS3486" t="s">
        <v>1765</v>
      </c>
      <c r="AT3486" s="388">
        <v>44625</v>
      </c>
      <c r="AU3486" t="s">
        <v>1756</v>
      </c>
      <c r="AV3486" t="s">
        <v>1756</v>
      </c>
      <c r="AZ3486" t="s">
        <v>1766</v>
      </c>
      <c r="BA3486" t="s">
        <v>1767</v>
      </c>
      <c r="BB3486" t="s">
        <v>9024</v>
      </c>
      <c r="BC3486" t="s">
        <v>9025</v>
      </c>
      <c r="BD3486" t="s">
        <v>7333</v>
      </c>
      <c r="BE3486" t="s">
        <v>1756</v>
      </c>
      <c r="BF3486" t="s">
        <v>823</v>
      </c>
    </row>
    <row r="3487" spans="1:58">
      <c r="A3487" t="s">
        <v>829</v>
      </c>
      <c r="B3487">
        <v>6</v>
      </c>
      <c r="C3487">
        <v>0</v>
      </c>
      <c r="D3487">
        <v>11620</v>
      </c>
      <c r="E3487" t="s">
        <v>9021</v>
      </c>
      <c r="F3487">
        <v>53510611</v>
      </c>
      <c r="G3487" t="s">
        <v>2041</v>
      </c>
      <c r="H3487">
        <v>0</v>
      </c>
      <c r="I3487" t="s">
        <v>7382</v>
      </c>
      <c r="J3487">
        <v>80</v>
      </c>
      <c r="K3487">
        <v>7</v>
      </c>
      <c r="M3487" t="s">
        <v>1757</v>
      </c>
      <c r="N3487" t="s">
        <v>1757</v>
      </c>
      <c r="O3487" t="s">
        <v>1756</v>
      </c>
      <c r="P3487" t="s">
        <v>1756</v>
      </c>
      <c r="Q3487" s="387">
        <v>560</v>
      </c>
      <c r="R3487">
        <v>72.8</v>
      </c>
      <c r="S3487">
        <v>632.79999999999995</v>
      </c>
      <c r="T3487" s="388">
        <v>44620</v>
      </c>
      <c r="U3487">
        <v>0</v>
      </c>
      <c r="V3487" t="s">
        <v>838</v>
      </c>
      <c r="W3487" s="388">
        <v>44634</v>
      </c>
      <c r="X3487">
        <v>178</v>
      </c>
      <c r="Y3487">
        <v>0</v>
      </c>
      <c r="Z3487">
        <v>0</v>
      </c>
      <c r="AA3487" t="s">
        <v>1758</v>
      </c>
      <c r="AB3487" t="s">
        <v>7329</v>
      </c>
      <c r="AD3487" t="s">
        <v>2045</v>
      </c>
      <c r="AE3487" t="s">
        <v>2046</v>
      </c>
      <c r="AI3487" t="s">
        <v>1761</v>
      </c>
      <c r="AL3487" t="s">
        <v>7379</v>
      </c>
      <c r="AM3487">
        <v>6</v>
      </c>
      <c r="AN3487" t="s">
        <v>2834</v>
      </c>
      <c r="AO3487" t="s">
        <v>1808</v>
      </c>
      <c r="AP3487">
        <v>0</v>
      </c>
      <c r="AQ3487" s="388">
        <v>44623</v>
      </c>
      <c r="AS3487" t="s">
        <v>1765</v>
      </c>
      <c r="AT3487" s="388">
        <v>44625</v>
      </c>
      <c r="AU3487" t="s">
        <v>1756</v>
      </c>
      <c r="AV3487" t="s">
        <v>1756</v>
      </c>
      <c r="AZ3487" t="s">
        <v>1766</v>
      </c>
      <c r="BA3487" t="s">
        <v>1767</v>
      </c>
      <c r="BB3487" t="s">
        <v>9026</v>
      </c>
      <c r="BC3487" t="s">
        <v>9027</v>
      </c>
      <c r="BD3487" t="s">
        <v>7333</v>
      </c>
      <c r="BE3487" t="s">
        <v>1756</v>
      </c>
      <c r="BF3487" t="s">
        <v>823</v>
      </c>
    </row>
    <row r="3488" spans="1:58">
      <c r="A3488" t="s">
        <v>829</v>
      </c>
      <c r="B3488">
        <v>6</v>
      </c>
      <c r="C3488">
        <v>0</v>
      </c>
      <c r="D3488">
        <v>11619</v>
      </c>
      <c r="E3488" t="s">
        <v>9028</v>
      </c>
      <c r="F3488">
        <v>53510611</v>
      </c>
      <c r="G3488" t="s">
        <v>2041</v>
      </c>
      <c r="H3488">
        <v>0</v>
      </c>
      <c r="I3488" t="s">
        <v>2052</v>
      </c>
      <c r="J3488">
        <v>75</v>
      </c>
      <c r="K3488">
        <v>5</v>
      </c>
      <c r="L3488" t="s">
        <v>1771</v>
      </c>
      <c r="M3488" t="s">
        <v>1756</v>
      </c>
      <c r="N3488" t="s">
        <v>1756</v>
      </c>
      <c r="O3488" t="s">
        <v>2053</v>
      </c>
      <c r="P3488" t="s">
        <v>1757</v>
      </c>
      <c r="Q3488" s="387">
        <v>375</v>
      </c>
      <c r="R3488">
        <v>48.75</v>
      </c>
      <c r="S3488">
        <v>423.74999999999994</v>
      </c>
      <c r="T3488" s="388">
        <v>44620</v>
      </c>
      <c r="U3488">
        <v>0</v>
      </c>
      <c r="V3488" t="s">
        <v>838</v>
      </c>
      <c r="W3488" s="388">
        <v>44634</v>
      </c>
      <c r="X3488">
        <v>178</v>
      </c>
      <c r="Y3488">
        <v>0</v>
      </c>
      <c r="Z3488">
        <v>0</v>
      </c>
      <c r="AA3488" t="s">
        <v>1758</v>
      </c>
      <c r="AB3488" t="s">
        <v>7329</v>
      </c>
      <c r="AD3488" t="s">
        <v>2045</v>
      </c>
      <c r="AE3488" t="s">
        <v>2046</v>
      </c>
      <c r="AI3488" t="s">
        <v>1761</v>
      </c>
      <c r="AL3488" t="s">
        <v>7379</v>
      </c>
      <c r="AM3488">
        <v>6</v>
      </c>
      <c r="AN3488" t="s">
        <v>3133</v>
      </c>
      <c r="AO3488" t="s">
        <v>2852</v>
      </c>
      <c r="AP3488">
        <v>0</v>
      </c>
      <c r="AQ3488" s="388">
        <v>44623</v>
      </c>
      <c r="AS3488" t="s">
        <v>1765</v>
      </c>
      <c r="AT3488" s="388">
        <v>44628</v>
      </c>
      <c r="AU3488" t="s">
        <v>1756</v>
      </c>
      <c r="AV3488" t="s">
        <v>1756</v>
      </c>
      <c r="AZ3488" t="s">
        <v>1766</v>
      </c>
      <c r="BA3488" t="s">
        <v>1767</v>
      </c>
      <c r="BB3488" t="s">
        <v>9029</v>
      </c>
      <c r="BC3488" t="s">
        <v>9030</v>
      </c>
      <c r="BD3488" t="s">
        <v>7333</v>
      </c>
      <c r="BE3488" t="s">
        <v>1756</v>
      </c>
      <c r="BF3488" t="s">
        <v>823</v>
      </c>
    </row>
    <row r="3489" spans="1:58">
      <c r="A3489" t="s">
        <v>829</v>
      </c>
      <c r="B3489">
        <v>6</v>
      </c>
      <c r="C3489">
        <v>0</v>
      </c>
      <c r="D3489">
        <v>11619</v>
      </c>
      <c r="E3489" t="s">
        <v>9028</v>
      </c>
      <c r="F3489">
        <v>53510611</v>
      </c>
      <c r="G3489" t="s">
        <v>2041</v>
      </c>
      <c r="H3489">
        <v>0</v>
      </c>
      <c r="I3489" t="s">
        <v>2247</v>
      </c>
      <c r="J3489">
        <v>131.47999999999999</v>
      </c>
      <c r="K3489">
        <v>4</v>
      </c>
      <c r="L3489" t="s">
        <v>2063</v>
      </c>
      <c r="M3489" t="s">
        <v>2248</v>
      </c>
      <c r="N3489" t="s">
        <v>1757</v>
      </c>
      <c r="O3489" t="s">
        <v>1756</v>
      </c>
      <c r="P3489" t="s">
        <v>1756</v>
      </c>
      <c r="Q3489" s="387">
        <v>525.91999999999996</v>
      </c>
      <c r="R3489">
        <v>68.369599999999991</v>
      </c>
      <c r="S3489">
        <v>594.28959999999995</v>
      </c>
      <c r="T3489" s="388">
        <v>44620</v>
      </c>
      <c r="U3489">
        <v>0</v>
      </c>
      <c r="V3489" t="s">
        <v>838</v>
      </c>
      <c r="W3489" s="388">
        <v>44634</v>
      </c>
      <c r="X3489">
        <v>178</v>
      </c>
      <c r="Y3489">
        <v>0</v>
      </c>
      <c r="Z3489">
        <v>0</v>
      </c>
      <c r="AA3489" t="s">
        <v>1758</v>
      </c>
      <c r="AB3489" t="s">
        <v>7329</v>
      </c>
      <c r="AD3489" t="s">
        <v>2045</v>
      </c>
      <c r="AE3489" t="s">
        <v>2046</v>
      </c>
      <c r="AI3489" t="s">
        <v>1761</v>
      </c>
      <c r="AL3489" t="s">
        <v>7379</v>
      </c>
      <c r="AM3489">
        <v>6</v>
      </c>
      <c r="AN3489" t="s">
        <v>3133</v>
      </c>
      <c r="AO3489" t="s">
        <v>2852</v>
      </c>
      <c r="AP3489">
        <v>0</v>
      </c>
      <c r="AQ3489" s="388">
        <v>44623</v>
      </c>
      <c r="AS3489" t="s">
        <v>1765</v>
      </c>
      <c r="AT3489" s="388">
        <v>44628</v>
      </c>
      <c r="AU3489" t="s">
        <v>1756</v>
      </c>
      <c r="AV3489" t="s">
        <v>1756</v>
      </c>
      <c r="AZ3489" t="s">
        <v>1766</v>
      </c>
      <c r="BA3489" t="s">
        <v>1767</v>
      </c>
      <c r="BB3489" t="s">
        <v>9031</v>
      </c>
      <c r="BC3489" t="s">
        <v>9032</v>
      </c>
      <c r="BD3489" t="s">
        <v>7333</v>
      </c>
      <c r="BE3489" t="s">
        <v>1756</v>
      </c>
      <c r="BF3489" t="s">
        <v>823</v>
      </c>
    </row>
    <row r="3490" spans="1:58">
      <c r="A3490" t="s">
        <v>829</v>
      </c>
      <c r="B3490">
        <v>6</v>
      </c>
      <c r="C3490">
        <v>0</v>
      </c>
      <c r="D3490">
        <v>11618</v>
      </c>
      <c r="E3490" t="s">
        <v>9033</v>
      </c>
      <c r="F3490">
        <v>53510611</v>
      </c>
      <c r="G3490" t="s">
        <v>2041</v>
      </c>
      <c r="H3490">
        <v>0</v>
      </c>
      <c r="I3490" t="s">
        <v>2052</v>
      </c>
      <c r="J3490">
        <v>75</v>
      </c>
      <c r="K3490">
        <v>11</v>
      </c>
      <c r="L3490" t="s">
        <v>1771</v>
      </c>
      <c r="M3490" t="s">
        <v>1756</v>
      </c>
      <c r="N3490" t="s">
        <v>1756</v>
      </c>
      <c r="O3490" t="s">
        <v>1757</v>
      </c>
      <c r="P3490" t="s">
        <v>1757</v>
      </c>
      <c r="Q3490" s="387">
        <v>825</v>
      </c>
      <c r="R3490">
        <v>107.25</v>
      </c>
      <c r="S3490">
        <v>932.24999999999989</v>
      </c>
      <c r="T3490" s="388">
        <v>44620</v>
      </c>
      <c r="U3490">
        <v>0</v>
      </c>
      <c r="V3490" t="s">
        <v>838</v>
      </c>
      <c r="W3490" s="388">
        <v>44634</v>
      </c>
      <c r="X3490">
        <v>178</v>
      </c>
      <c r="Y3490">
        <v>0</v>
      </c>
      <c r="Z3490">
        <v>0</v>
      </c>
      <c r="AA3490" t="s">
        <v>1758</v>
      </c>
      <c r="AB3490" t="s">
        <v>7329</v>
      </c>
      <c r="AD3490" t="s">
        <v>2045</v>
      </c>
      <c r="AE3490" t="s">
        <v>2046</v>
      </c>
      <c r="AI3490" t="s">
        <v>1761</v>
      </c>
      <c r="AL3490" t="s">
        <v>7379</v>
      </c>
      <c r="AM3490">
        <v>6</v>
      </c>
      <c r="AN3490" t="s">
        <v>7561</v>
      </c>
      <c r="AO3490" t="s">
        <v>7562</v>
      </c>
      <c r="AP3490">
        <v>0</v>
      </c>
      <c r="AQ3490" s="388">
        <v>44623</v>
      </c>
      <c r="AS3490" t="s">
        <v>1765</v>
      </c>
      <c r="AT3490" s="388">
        <v>44628</v>
      </c>
      <c r="AU3490" t="s">
        <v>1756</v>
      </c>
      <c r="AV3490" t="s">
        <v>1756</v>
      </c>
      <c r="AZ3490" t="s">
        <v>1766</v>
      </c>
      <c r="BA3490" t="s">
        <v>1767</v>
      </c>
      <c r="BB3490" t="s">
        <v>9034</v>
      </c>
      <c r="BC3490" t="s">
        <v>9035</v>
      </c>
      <c r="BD3490" t="s">
        <v>7333</v>
      </c>
      <c r="BE3490" t="s">
        <v>1756</v>
      </c>
      <c r="BF3490" t="s">
        <v>823</v>
      </c>
    </row>
    <row r="3491" spans="1:58">
      <c r="A3491" t="s">
        <v>829</v>
      </c>
      <c r="B3491">
        <v>6</v>
      </c>
      <c r="C3491">
        <v>0</v>
      </c>
      <c r="D3491">
        <v>11618</v>
      </c>
      <c r="E3491" t="s">
        <v>9033</v>
      </c>
      <c r="F3491">
        <v>53510611</v>
      </c>
      <c r="G3491" t="s">
        <v>2041</v>
      </c>
      <c r="H3491">
        <v>0</v>
      </c>
      <c r="I3491" t="s">
        <v>2056</v>
      </c>
      <c r="J3491">
        <v>210</v>
      </c>
      <c r="K3491">
        <v>1</v>
      </c>
      <c r="L3491" t="s">
        <v>1755</v>
      </c>
      <c r="M3491" t="s">
        <v>1756</v>
      </c>
      <c r="N3491" t="s">
        <v>1756</v>
      </c>
      <c r="P3491" t="s">
        <v>1757</v>
      </c>
      <c r="Q3491" s="387">
        <v>210</v>
      </c>
      <c r="R3491">
        <v>27.3</v>
      </c>
      <c r="S3491">
        <v>237.29999999999998</v>
      </c>
      <c r="T3491" s="388">
        <v>44620</v>
      </c>
      <c r="U3491">
        <v>0</v>
      </c>
      <c r="V3491" t="s">
        <v>838</v>
      </c>
      <c r="W3491" s="388">
        <v>44634</v>
      </c>
      <c r="X3491">
        <v>178</v>
      </c>
      <c r="Y3491">
        <v>0</v>
      </c>
      <c r="Z3491">
        <v>0</v>
      </c>
      <c r="AA3491" t="s">
        <v>1758</v>
      </c>
      <c r="AB3491" t="s">
        <v>7329</v>
      </c>
      <c r="AD3491" t="s">
        <v>2045</v>
      </c>
      <c r="AE3491" t="s">
        <v>2046</v>
      </c>
      <c r="AI3491" t="s">
        <v>1761</v>
      </c>
      <c r="AL3491" t="s">
        <v>7379</v>
      </c>
      <c r="AM3491">
        <v>6</v>
      </c>
      <c r="AN3491" t="s">
        <v>7561</v>
      </c>
      <c r="AO3491" t="s">
        <v>7562</v>
      </c>
      <c r="AP3491">
        <v>0</v>
      </c>
      <c r="AQ3491" s="388">
        <v>44623</v>
      </c>
      <c r="AS3491" t="s">
        <v>1765</v>
      </c>
      <c r="AT3491" s="388">
        <v>44628</v>
      </c>
      <c r="AU3491" t="s">
        <v>1756</v>
      </c>
      <c r="AV3491" t="s">
        <v>1756</v>
      </c>
      <c r="AZ3491" t="s">
        <v>1766</v>
      </c>
      <c r="BA3491" t="s">
        <v>1767</v>
      </c>
      <c r="BB3491" t="s">
        <v>9036</v>
      </c>
      <c r="BC3491" t="s">
        <v>9037</v>
      </c>
      <c r="BD3491" t="s">
        <v>7333</v>
      </c>
      <c r="BE3491" t="s">
        <v>1756</v>
      </c>
      <c r="BF3491" t="s">
        <v>823</v>
      </c>
    </row>
    <row r="3492" spans="1:58">
      <c r="A3492" t="s">
        <v>829</v>
      </c>
      <c r="B3492">
        <v>6</v>
      </c>
      <c r="C3492">
        <v>0</v>
      </c>
      <c r="D3492">
        <v>11618</v>
      </c>
      <c r="E3492" t="s">
        <v>9033</v>
      </c>
      <c r="F3492">
        <v>53510611</v>
      </c>
      <c r="G3492" t="s">
        <v>2041</v>
      </c>
      <c r="H3492">
        <v>0</v>
      </c>
      <c r="I3492" t="s">
        <v>2073</v>
      </c>
      <c r="J3492">
        <v>243.75</v>
      </c>
      <c r="K3492">
        <v>1</v>
      </c>
      <c r="L3492" t="s">
        <v>1755</v>
      </c>
      <c r="M3492" t="s">
        <v>2074</v>
      </c>
      <c r="N3492" t="s">
        <v>1757</v>
      </c>
      <c r="O3492" t="s">
        <v>1756</v>
      </c>
      <c r="P3492" t="s">
        <v>1756</v>
      </c>
      <c r="Q3492" s="387">
        <v>243.75</v>
      </c>
      <c r="R3492">
        <v>31.6875</v>
      </c>
      <c r="S3492">
        <v>275.4375</v>
      </c>
      <c r="T3492" s="388">
        <v>44620</v>
      </c>
      <c r="U3492">
        <v>0</v>
      </c>
      <c r="V3492" t="s">
        <v>838</v>
      </c>
      <c r="W3492" s="388">
        <v>44634</v>
      </c>
      <c r="X3492">
        <v>178</v>
      </c>
      <c r="Y3492">
        <v>0</v>
      </c>
      <c r="Z3492">
        <v>0</v>
      </c>
      <c r="AA3492" t="s">
        <v>1758</v>
      </c>
      <c r="AB3492" t="s">
        <v>7329</v>
      </c>
      <c r="AD3492" t="s">
        <v>2045</v>
      </c>
      <c r="AE3492" t="s">
        <v>2046</v>
      </c>
      <c r="AI3492" t="s">
        <v>1761</v>
      </c>
      <c r="AL3492" t="s">
        <v>7379</v>
      </c>
      <c r="AM3492">
        <v>6</v>
      </c>
      <c r="AN3492" t="s">
        <v>7561</v>
      </c>
      <c r="AO3492" t="s">
        <v>7562</v>
      </c>
      <c r="AP3492">
        <v>0</v>
      </c>
      <c r="AQ3492" s="388">
        <v>44623</v>
      </c>
      <c r="AS3492" t="s">
        <v>1765</v>
      </c>
      <c r="AT3492" s="388">
        <v>44628</v>
      </c>
      <c r="AU3492" t="s">
        <v>1756</v>
      </c>
      <c r="AV3492" t="s">
        <v>1756</v>
      </c>
      <c r="AZ3492" t="s">
        <v>1766</v>
      </c>
      <c r="BA3492" t="s">
        <v>1767</v>
      </c>
      <c r="BB3492" t="s">
        <v>9038</v>
      </c>
      <c r="BC3492" t="s">
        <v>9039</v>
      </c>
      <c r="BD3492" t="s">
        <v>7333</v>
      </c>
      <c r="BE3492" t="s">
        <v>1756</v>
      </c>
      <c r="BF3492" t="s">
        <v>823</v>
      </c>
    </row>
    <row r="3493" spans="1:58">
      <c r="A3493" t="s">
        <v>829</v>
      </c>
      <c r="B3493">
        <v>6</v>
      </c>
      <c r="C3493">
        <v>0</v>
      </c>
      <c r="D3493">
        <v>11618</v>
      </c>
      <c r="E3493" t="s">
        <v>9033</v>
      </c>
      <c r="F3493">
        <v>53510611</v>
      </c>
      <c r="G3493" t="s">
        <v>2041</v>
      </c>
      <c r="H3493">
        <v>0</v>
      </c>
      <c r="I3493" t="s">
        <v>7531</v>
      </c>
      <c r="J3493">
        <v>126.98</v>
      </c>
      <c r="K3493">
        <v>10</v>
      </c>
      <c r="L3493" t="s">
        <v>2063</v>
      </c>
      <c r="M3493" t="s">
        <v>1757</v>
      </c>
      <c r="N3493" t="s">
        <v>1757</v>
      </c>
      <c r="O3493" t="s">
        <v>1756</v>
      </c>
      <c r="P3493" t="s">
        <v>1756</v>
      </c>
      <c r="Q3493" s="387">
        <v>1269.8</v>
      </c>
      <c r="R3493">
        <v>165.07400000000001</v>
      </c>
      <c r="S3493">
        <v>1434.8739999999998</v>
      </c>
      <c r="T3493" s="388">
        <v>44620</v>
      </c>
      <c r="U3493">
        <v>0</v>
      </c>
      <c r="V3493" t="s">
        <v>838</v>
      </c>
      <c r="W3493" s="388">
        <v>44634</v>
      </c>
      <c r="X3493">
        <v>178</v>
      </c>
      <c r="Y3493">
        <v>0</v>
      </c>
      <c r="Z3493">
        <v>0</v>
      </c>
      <c r="AA3493" t="s">
        <v>1758</v>
      </c>
      <c r="AB3493" t="s">
        <v>7329</v>
      </c>
      <c r="AD3493" t="s">
        <v>2045</v>
      </c>
      <c r="AE3493" t="s">
        <v>2046</v>
      </c>
      <c r="AI3493" t="s">
        <v>1761</v>
      </c>
      <c r="AL3493" t="s">
        <v>7379</v>
      </c>
      <c r="AM3493">
        <v>6</v>
      </c>
      <c r="AN3493" t="s">
        <v>7561</v>
      </c>
      <c r="AO3493" t="s">
        <v>7562</v>
      </c>
      <c r="AP3493">
        <v>0</v>
      </c>
      <c r="AQ3493" s="388">
        <v>44623</v>
      </c>
      <c r="AS3493" t="s">
        <v>1765</v>
      </c>
      <c r="AT3493" s="388">
        <v>44628</v>
      </c>
      <c r="AU3493" t="s">
        <v>1756</v>
      </c>
      <c r="AV3493" t="s">
        <v>1756</v>
      </c>
      <c r="AZ3493" t="s">
        <v>1766</v>
      </c>
      <c r="BA3493" t="s">
        <v>1767</v>
      </c>
      <c r="BB3493" t="s">
        <v>9040</v>
      </c>
      <c r="BC3493" t="s">
        <v>9041</v>
      </c>
      <c r="BD3493" t="s">
        <v>7333</v>
      </c>
      <c r="BE3493" t="s">
        <v>1756</v>
      </c>
      <c r="BF3493" t="s">
        <v>823</v>
      </c>
    </row>
    <row r="3494" spans="1:58">
      <c r="A3494" t="s">
        <v>829</v>
      </c>
      <c r="B3494">
        <v>6</v>
      </c>
      <c r="C3494">
        <v>0</v>
      </c>
      <c r="D3494">
        <v>11617</v>
      </c>
      <c r="E3494" t="s">
        <v>9042</v>
      </c>
      <c r="F3494">
        <v>53510611</v>
      </c>
      <c r="G3494" t="s">
        <v>2041</v>
      </c>
      <c r="H3494">
        <v>0</v>
      </c>
      <c r="I3494" t="s">
        <v>2103</v>
      </c>
      <c r="J3494">
        <v>70</v>
      </c>
      <c r="K3494">
        <v>8.5</v>
      </c>
      <c r="L3494" t="s">
        <v>1771</v>
      </c>
      <c r="M3494" t="s">
        <v>1756</v>
      </c>
      <c r="N3494" t="s">
        <v>1756</v>
      </c>
      <c r="O3494" t="s">
        <v>1757</v>
      </c>
      <c r="P3494" t="s">
        <v>1757</v>
      </c>
      <c r="Q3494" s="387">
        <v>595</v>
      </c>
      <c r="R3494">
        <v>77.350000000000009</v>
      </c>
      <c r="S3494">
        <v>672.34999999999991</v>
      </c>
      <c r="T3494" s="388">
        <v>44620</v>
      </c>
      <c r="U3494">
        <v>0</v>
      </c>
      <c r="V3494" t="s">
        <v>838</v>
      </c>
      <c r="W3494" s="388">
        <v>44634</v>
      </c>
      <c r="X3494">
        <v>178</v>
      </c>
      <c r="Y3494">
        <v>0</v>
      </c>
      <c r="Z3494">
        <v>0</v>
      </c>
      <c r="AA3494" t="s">
        <v>1758</v>
      </c>
      <c r="AB3494" t="s">
        <v>7329</v>
      </c>
      <c r="AD3494" t="s">
        <v>2045</v>
      </c>
      <c r="AE3494" t="s">
        <v>2046</v>
      </c>
      <c r="AI3494" t="s">
        <v>1761</v>
      </c>
      <c r="AL3494" t="s">
        <v>7379</v>
      </c>
      <c r="AM3494">
        <v>6</v>
      </c>
      <c r="AN3494" t="s">
        <v>7364</v>
      </c>
      <c r="AO3494" t="s">
        <v>7365</v>
      </c>
      <c r="AP3494">
        <v>0</v>
      </c>
      <c r="AQ3494" s="388">
        <v>44623</v>
      </c>
      <c r="AS3494" t="s">
        <v>1765</v>
      </c>
      <c r="AT3494" s="388">
        <v>44628</v>
      </c>
      <c r="AU3494" t="s">
        <v>1756</v>
      </c>
      <c r="AV3494" t="s">
        <v>1756</v>
      </c>
      <c r="AZ3494" t="s">
        <v>1766</v>
      </c>
      <c r="BA3494" t="s">
        <v>1767</v>
      </c>
      <c r="BB3494" t="s">
        <v>9043</v>
      </c>
      <c r="BC3494" t="s">
        <v>9044</v>
      </c>
      <c r="BD3494" t="s">
        <v>7333</v>
      </c>
      <c r="BE3494" t="s">
        <v>1756</v>
      </c>
      <c r="BF3494" t="s">
        <v>823</v>
      </c>
    </row>
    <row r="3495" spans="1:58">
      <c r="A3495" t="s">
        <v>829</v>
      </c>
      <c r="B3495">
        <v>6</v>
      </c>
      <c r="C3495">
        <v>0</v>
      </c>
      <c r="D3495">
        <v>11617</v>
      </c>
      <c r="E3495" t="s">
        <v>9042</v>
      </c>
      <c r="F3495">
        <v>53510611</v>
      </c>
      <c r="G3495" t="s">
        <v>2041</v>
      </c>
      <c r="H3495">
        <v>0</v>
      </c>
      <c r="I3495" t="s">
        <v>2052</v>
      </c>
      <c r="J3495">
        <v>75</v>
      </c>
      <c r="K3495">
        <v>12</v>
      </c>
      <c r="L3495" t="s">
        <v>1771</v>
      </c>
      <c r="M3495" t="s">
        <v>1756</v>
      </c>
      <c r="N3495" t="s">
        <v>1756</v>
      </c>
      <c r="O3495" t="s">
        <v>1757</v>
      </c>
      <c r="P3495" t="s">
        <v>1757</v>
      </c>
      <c r="Q3495" s="387">
        <v>900</v>
      </c>
      <c r="R3495">
        <v>117</v>
      </c>
      <c r="S3495">
        <v>1016.9999999999999</v>
      </c>
      <c r="T3495" s="388">
        <v>44620</v>
      </c>
      <c r="U3495">
        <v>0</v>
      </c>
      <c r="V3495" t="s">
        <v>838</v>
      </c>
      <c r="W3495" s="388">
        <v>44634</v>
      </c>
      <c r="X3495">
        <v>178</v>
      </c>
      <c r="Y3495">
        <v>0</v>
      </c>
      <c r="Z3495">
        <v>0</v>
      </c>
      <c r="AA3495" t="s">
        <v>1758</v>
      </c>
      <c r="AB3495" t="s">
        <v>7329</v>
      </c>
      <c r="AD3495" t="s">
        <v>2045</v>
      </c>
      <c r="AE3495" t="s">
        <v>2046</v>
      </c>
      <c r="AI3495" t="s">
        <v>1761</v>
      </c>
      <c r="AL3495" t="s">
        <v>7379</v>
      </c>
      <c r="AM3495">
        <v>6</v>
      </c>
      <c r="AN3495" t="s">
        <v>7364</v>
      </c>
      <c r="AO3495" t="s">
        <v>7365</v>
      </c>
      <c r="AP3495">
        <v>0</v>
      </c>
      <c r="AQ3495" s="388">
        <v>44623</v>
      </c>
      <c r="AS3495" t="s">
        <v>1765</v>
      </c>
      <c r="AT3495" s="388">
        <v>44628</v>
      </c>
      <c r="AU3495" t="s">
        <v>1756</v>
      </c>
      <c r="AV3495" t="s">
        <v>1756</v>
      </c>
      <c r="AZ3495" t="s">
        <v>1766</v>
      </c>
      <c r="BA3495" t="s">
        <v>1767</v>
      </c>
      <c r="BB3495" t="s">
        <v>9045</v>
      </c>
      <c r="BC3495" t="s">
        <v>9046</v>
      </c>
      <c r="BD3495" t="s">
        <v>7333</v>
      </c>
      <c r="BE3495" t="s">
        <v>1756</v>
      </c>
      <c r="BF3495" t="s">
        <v>823</v>
      </c>
    </row>
    <row r="3496" spans="1:58">
      <c r="A3496" t="s">
        <v>829</v>
      </c>
      <c r="B3496">
        <v>6</v>
      </c>
      <c r="C3496">
        <v>0</v>
      </c>
      <c r="D3496">
        <v>11617</v>
      </c>
      <c r="E3496" t="s">
        <v>9042</v>
      </c>
      <c r="F3496">
        <v>53510611</v>
      </c>
      <c r="G3496" t="s">
        <v>2041</v>
      </c>
      <c r="H3496">
        <v>0</v>
      </c>
      <c r="I3496" t="s">
        <v>2052</v>
      </c>
      <c r="J3496">
        <v>75</v>
      </c>
      <c r="K3496">
        <v>6</v>
      </c>
      <c r="L3496" t="s">
        <v>1771</v>
      </c>
      <c r="M3496" t="s">
        <v>1756</v>
      </c>
      <c r="N3496" t="s">
        <v>1756</v>
      </c>
      <c r="O3496" t="s">
        <v>1757</v>
      </c>
      <c r="P3496" t="s">
        <v>1757</v>
      </c>
      <c r="Q3496" s="387">
        <v>450</v>
      </c>
      <c r="R3496">
        <v>58.5</v>
      </c>
      <c r="S3496">
        <v>508.49999999999994</v>
      </c>
      <c r="T3496" s="388">
        <v>44620</v>
      </c>
      <c r="U3496">
        <v>0</v>
      </c>
      <c r="V3496" t="s">
        <v>838</v>
      </c>
      <c r="W3496" s="388">
        <v>44634</v>
      </c>
      <c r="X3496">
        <v>178</v>
      </c>
      <c r="Y3496">
        <v>0</v>
      </c>
      <c r="Z3496">
        <v>0</v>
      </c>
      <c r="AA3496" t="s">
        <v>1758</v>
      </c>
      <c r="AB3496" t="s">
        <v>7329</v>
      </c>
      <c r="AD3496" t="s">
        <v>2045</v>
      </c>
      <c r="AE3496" t="s">
        <v>2046</v>
      </c>
      <c r="AI3496" t="s">
        <v>1761</v>
      </c>
      <c r="AL3496" t="s">
        <v>7379</v>
      </c>
      <c r="AM3496">
        <v>6</v>
      </c>
      <c r="AN3496" t="s">
        <v>7364</v>
      </c>
      <c r="AO3496" t="s">
        <v>7365</v>
      </c>
      <c r="AP3496">
        <v>0</v>
      </c>
      <c r="AQ3496" s="388">
        <v>44623</v>
      </c>
      <c r="AS3496" t="s">
        <v>1765</v>
      </c>
      <c r="AT3496" s="388">
        <v>44628</v>
      </c>
      <c r="AU3496" t="s">
        <v>1756</v>
      </c>
      <c r="AV3496" t="s">
        <v>1756</v>
      </c>
      <c r="AZ3496" t="s">
        <v>1766</v>
      </c>
      <c r="BA3496" t="s">
        <v>1767</v>
      </c>
      <c r="BB3496" t="s">
        <v>9047</v>
      </c>
      <c r="BC3496" t="s">
        <v>9048</v>
      </c>
      <c r="BD3496" t="s">
        <v>7333</v>
      </c>
      <c r="BE3496" t="s">
        <v>1756</v>
      </c>
      <c r="BF3496" t="s">
        <v>823</v>
      </c>
    </row>
    <row r="3497" spans="1:58">
      <c r="A3497" t="s">
        <v>829</v>
      </c>
      <c r="B3497">
        <v>6</v>
      </c>
      <c r="C3497">
        <v>0</v>
      </c>
      <c r="D3497">
        <v>11617</v>
      </c>
      <c r="E3497" t="s">
        <v>9042</v>
      </c>
      <c r="F3497">
        <v>53510611</v>
      </c>
      <c r="G3497" t="s">
        <v>2041</v>
      </c>
      <c r="H3497">
        <v>0</v>
      </c>
      <c r="I3497" t="s">
        <v>2052</v>
      </c>
      <c r="J3497">
        <v>75</v>
      </c>
      <c r="K3497">
        <v>11</v>
      </c>
      <c r="L3497" t="s">
        <v>1771</v>
      </c>
      <c r="M3497" t="s">
        <v>1756</v>
      </c>
      <c r="N3497" t="s">
        <v>1756</v>
      </c>
      <c r="O3497" t="s">
        <v>1757</v>
      </c>
      <c r="P3497" t="s">
        <v>1757</v>
      </c>
      <c r="Q3497" s="387">
        <v>825</v>
      </c>
      <c r="R3497">
        <v>107.25</v>
      </c>
      <c r="S3497">
        <v>932.24999999999989</v>
      </c>
      <c r="T3497" s="388">
        <v>44620</v>
      </c>
      <c r="U3497">
        <v>0</v>
      </c>
      <c r="V3497" t="s">
        <v>838</v>
      </c>
      <c r="W3497" s="388">
        <v>44634</v>
      </c>
      <c r="X3497">
        <v>178</v>
      </c>
      <c r="Y3497">
        <v>0</v>
      </c>
      <c r="Z3497">
        <v>0</v>
      </c>
      <c r="AA3497" t="s">
        <v>1758</v>
      </c>
      <c r="AB3497" t="s">
        <v>7329</v>
      </c>
      <c r="AD3497" t="s">
        <v>2045</v>
      </c>
      <c r="AE3497" t="s">
        <v>2046</v>
      </c>
      <c r="AI3497" t="s">
        <v>1761</v>
      </c>
      <c r="AL3497" t="s">
        <v>7379</v>
      </c>
      <c r="AM3497">
        <v>6</v>
      </c>
      <c r="AN3497" t="s">
        <v>7364</v>
      </c>
      <c r="AO3497" t="s">
        <v>7365</v>
      </c>
      <c r="AP3497">
        <v>0</v>
      </c>
      <c r="AQ3497" s="388">
        <v>44623</v>
      </c>
      <c r="AS3497" t="s">
        <v>1765</v>
      </c>
      <c r="AT3497" s="388">
        <v>44628</v>
      </c>
      <c r="AU3497" t="s">
        <v>1756</v>
      </c>
      <c r="AV3497" t="s">
        <v>1756</v>
      </c>
      <c r="AZ3497" t="s">
        <v>1766</v>
      </c>
      <c r="BA3497" t="s">
        <v>1767</v>
      </c>
      <c r="BB3497" t="s">
        <v>9049</v>
      </c>
      <c r="BC3497" t="s">
        <v>9050</v>
      </c>
      <c r="BD3497" t="s">
        <v>7333</v>
      </c>
      <c r="BE3497" t="s">
        <v>1756</v>
      </c>
      <c r="BF3497" t="s">
        <v>823</v>
      </c>
    </row>
    <row r="3498" spans="1:58">
      <c r="A3498" t="s">
        <v>829</v>
      </c>
      <c r="B3498">
        <v>6</v>
      </c>
      <c r="C3498">
        <v>0</v>
      </c>
      <c r="D3498">
        <v>11617</v>
      </c>
      <c r="E3498" t="s">
        <v>9042</v>
      </c>
      <c r="F3498">
        <v>53510611</v>
      </c>
      <c r="G3498" t="s">
        <v>2041</v>
      </c>
      <c r="H3498">
        <v>0</v>
      </c>
      <c r="I3498" t="s">
        <v>2056</v>
      </c>
      <c r="J3498">
        <v>210</v>
      </c>
      <c r="K3498">
        <v>4</v>
      </c>
      <c r="L3498" t="s">
        <v>1755</v>
      </c>
      <c r="M3498" t="s">
        <v>1756</v>
      </c>
      <c r="N3498" t="s">
        <v>1756</v>
      </c>
      <c r="P3498" t="s">
        <v>1757</v>
      </c>
      <c r="Q3498" s="387">
        <v>840</v>
      </c>
      <c r="R3498">
        <v>109.2</v>
      </c>
      <c r="S3498">
        <v>949.19999999999993</v>
      </c>
      <c r="T3498" s="388">
        <v>44620</v>
      </c>
      <c r="U3498">
        <v>0</v>
      </c>
      <c r="V3498" t="s">
        <v>838</v>
      </c>
      <c r="W3498" s="388">
        <v>44634</v>
      </c>
      <c r="X3498">
        <v>178</v>
      </c>
      <c r="Y3498">
        <v>0</v>
      </c>
      <c r="Z3498">
        <v>0</v>
      </c>
      <c r="AA3498" t="s">
        <v>1758</v>
      </c>
      <c r="AB3498" t="s">
        <v>7329</v>
      </c>
      <c r="AD3498" t="s">
        <v>2045</v>
      </c>
      <c r="AE3498" t="s">
        <v>2046</v>
      </c>
      <c r="AI3498" t="s">
        <v>1761</v>
      </c>
      <c r="AL3498" t="s">
        <v>7379</v>
      </c>
      <c r="AM3498">
        <v>6</v>
      </c>
      <c r="AN3498" t="s">
        <v>7364</v>
      </c>
      <c r="AO3498" t="s">
        <v>7365</v>
      </c>
      <c r="AP3498">
        <v>0</v>
      </c>
      <c r="AQ3498" s="388">
        <v>44623</v>
      </c>
      <c r="AS3498" t="s">
        <v>1765</v>
      </c>
      <c r="AT3498" s="388">
        <v>44628</v>
      </c>
      <c r="AU3498" t="s">
        <v>1756</v>
      </c>
      <c r="AV3498" t="s">
        <v>1756</v>
      </c>
      <c r="AZ3498" t="s">
        <v>1766</v>
      </c>
      <c r="BA3498" t="s">
        <v>1767</v>
      </c>
      <c r="BB3498" t="s">
        <v>9051</v>
      </c>
      <c r="BC3498" t="s">
        <v>9052</v>
      </c>
      <c r="BD3498" t="s">
        <v>7333</v>
      </c>
      <c r="BE3498" t="s">
        <v>1756</v>
      </c>
      <c r="BF3498" t="s">
        <v>823</v>
      </c>
    </row>
    <row r="3499" spans="1:58">
      <c r="A3499" t="s">
        <v>829</v>
      </c>
      <c r="B3499">
        <v>6</v>
      </c>
      <c r="C3499">
        <v>0</v>
      </c>
      <c r="D3499">
        <v>11617</v>
      </c>
      <c r="E3499" t="s">
        <v>9042</v>
      </c>
      <c r="F3499">
        <v>53510611</v>
      </c>
      <c r="G3499" t="s">
        <v>2041</v>
      </c>
      <c r="H3499">
        <v>0</v>
      </c>
      <c r="I3499" t="s">
        <v>7382</v>
      </c>
      <c r="J3499">
        <v>80</v>
      </c>
      <c r="K3499">
        <v>5</v>
      </c>
      <c r="M3499" t="s">
        <v>1757</v>
      </c>
      <c r="N3499" t="s">
        <v>1757</v>
      </c>
      <c r="O3499" t="s">
        <v>1756</v>
      </c>
      <c r="P3499" t="s">
        <v>1756</v>
      </c>
      <c r="Q3499" s="387">
        <v>400</v>
      </c>
      <c r="R3499">
        <v>52</v>
      </c>
      <c r="S3499">
        <v>451.99999999999994</v>
      </c>
      <c r="T3499" s="388">
        <v>44620</v>
      </c>
      <c r="U3499">
        <v>0</v>
      </c>
      <c r="V3499" t="s">
        <v>838</v>
      </c>
      <c r="W3499" s="388">
        <v>44634</v>
      </c>
      <c r="X3499">
        <v>178</v>
      </c>
      <c r="Y3499">
        <v>0</v>
      </c>
      <c r="Z3499">
        <v>0</v>
      </c>
      <c r="AA3499" t="s">
        <v>1758</v>
      </c>
      <c r="AB3499" t="s">
        <v>7329</v>
      </c>
      <c r="AD3499" t="s">
        <v>2045</v>
      </c>
      <c r="AE3499" t="s">
        <v>2046</v>
      </c>
      <c r="AI3499" t="s">
        <v>1761</v>
      </c>
      <c r="AL3499" t="s">
        <v>7379</v>
      </c>
      <c r="AM3499">
        <v>6</v>
      </c>
      <c r="AN3499" t="s">
        <v>7364</v>
      </c>
      <c r="AO3499" t="s">
        <v>7365</v>
      </c>
      <c r="AP3499">
        <v>0</v>
      </c>
      <c r="AQ3499" s="388">
        <v>44623</v>
      </c>
      <c r="AS3499" t="s">
        <v>1765</v>
      </c>
      <c r="AT3499" s="388">
        <v>44628</v>
      </c>
      <c r="AU3499" t="s">
        <v>1756</v>
      </c>
      <c r="AV3499" t="s">
        <v>1756</v>
      </c>
      <c r="AZ3499" t="s">
        <v>1766</v>
      </c>
      <c r="BA3499" t="s">
        <v>1767</v>
      </c>
      <c r="BB3499" t="s">
        <v>9053</v>
      </c>
      <c r="BC3499" t="s">
        <v>9054</v>
      </c>
      <c r="BD3499" t="s">
        <v>7333</v>
      </c>
      <c r="BE3499" t="s">
        <v>1756</v>
      </c>
      <c r="BF3499" t="s">
        <v>823</v>
      </c>
    </row>
    <row r="3500" spans="1:58">
      <c r="A3500" t="s">
        <v>829</v>
      </c>
      <c r="B3500">
        <v>6</v>
      </c>
      <c r="C3500">
        <v>0</v>
      </c>
      <c r="D3500">
        <v>11617</v>
      </c>
      <c r="E3500" t="s">
        <v>9042</v>
      </c>
      <c r="F3500">
        <v>53510611</v>
      </c>
      <c r="G3500" t="s">
        <v>2041</v>
      </c>
      <c r="H3500">
        <v>0</v>
      </c>
      <c r="I3500" t="s">
        <v>2113</v>
      </c>
      <c r="J3500">
        <v>122.39</v>
      </c>
      <c r="K3500">
        <v>8.5</v>
      </c>
      <c r="L3500" t="s">
        <v>2063</v>
      </c>
      <c r="M3500" t="s">
        <v>1757</v>
      </c>
      <c r="N3500" t="s">
        <v>1757</v>
      </c>
      <c r="O3500" t="s">
        <v>1756</v>
      </c>
      <c r="P3500" t="s">
        <v>1756</v>
      </c>
      <c r="Q3500" s="387">
        <v>1040.3150000000001</v>
      </c>
      <c r="R3500">
        <v>135.24095</v>
      </c>
      <c r="S3500">
        <v>1175.5559499999999</v>
      </c>
      <c r="T3500" s="388">
        <v>44620</v>
      </c>
      <c r="U3500">
        <v>0</v>
      </c>
      <c r="V3500" t="s">
        <v>838</v>
      </c>
      <c r="W3500" s="388">
        <v>44634</v>
      </c>
      <c r="X3500">
        <v>178</v>
      </c>
      <c r="Y3500">
        <v>0</v>
      </c>
      <c r="Z3500">
        <v>0</v>
      </c>
      <c r="AA3500" t="s">
        <v>1758</v>
      </c>
      <c r="AB3500" t="s">
        <v>7329</v>
      </c>
      <c r="AD3500" t="s">
        <v>2045</v>
      </c>
      <c r="AE3500" t="s">
        <v>2046</v>
      </c>
      <c r="AI3500" t="s">
        <v>1761</v>
      </c>
      <c r="AL3500" t="s">
        <v>7379</v>
      </c>
      <c r="AM3500">
        <v>6</v>
      </c>
      <c r="AN3500" t="s">
        <v>7364</v>
      </c>
      <c r="AO3500" t="s">
        <v>7365</v>
      </c>
      <c r="AP3500">
        <v>0</v>
      </c>
      <c r="AQ3500" s="388">
        <v>44623</v>
      </c>
      <c r="AS3500" t="s">
        <v>1765</v>
      </c>
      <c r="AT3500" s="388">
        <v>44628</v>
      </c>
      <c r="AU3500" t="s">
        <v>1756</v>
      </c>
      <c r="AV3500" t="s">
        <v>1756</v>
      </c>
      <c r="AZ3500" t="s">
        <v>1766</v>
      </c>
      <c r="BA3500" t="s">
        <v>1767</v>
      </c>
      <c r="BB3500" t="s">
        <v>9055</v>
      </c>
      <c r="BC3500" t="s">
        <v>9056</v>
      </c>
      <c r="BD3500" t="s">
        <v>7333</v>
      </c>
      <c r="BE3500" t="s">
        <v>1756</v>
      </c>
      <c r="BF3500" t="s">
        <v>823</v>
      </c>
    </row>
    <row r="3501" spans="1:58">
      <c r="A3501" t="s">
        <v>829</v>
      </c>
      <c r="B3501">
        <v>6</v>
      </c>
      <c r="C3501">
        <v>0</v>
      </c>
      <c r="D3501">
        <v>11617</v>
      </c>
      <c r="E3501" t="s">
        <v>9042</v>
      </c>
      <c r="F3501">
        <v>53510611</v>
      </c>
      <c r="G3501" t="s">
        <v>2041</v>
      </c>
      <c r="H3501">
        <v>0</v>
      </c>
      <c r="I3501" t="s">
        <v>2073</v>
      </c>
      <c r="J3501">
        <v>243.75</v>
      </c>
      <c r="K3501">
        <v>1</v>
      </c>
      <c r="L3501" t="s">
        <v>1755</v>
      </c>
      <c r="M3501" t="s">
        <v>1757</v>
      </c>
      <c r="N3501" t="s">
        <v>1757</v>
      </c>
      <c r="O3501" t="s">
        <v>1756</v>
      </c>
      <c r="P3501" t="s">
        <v>1756</v>
      </c>
      <c r="Q3501" s="387">
        <v>243.75</v>
      </c>
      <c r="R3501">
        <v>31.6875</v>
      </c>
      <c r="S3501">
        <v>275.4375</v>
      </c>
      <c r="T3501" s="388">
        <v>44620</v>
      </c>
      <c r="U3501">
        <v>0</v>
      </c>
      <c r="V3501" t="s">
        <v>838</v>
      </c>
      <c r="W3501" s="388">
        <v>44634</v>
      </c>
      <c r="X3501">
        <v>178</v>
      </c>
      <c r="Y3501">
        <v>0</v>
      </c>
      <c r="Z3501">
        <v>0</v>
      </c>
      <c r="AA3501" t="s">
        <v>1758</v>
      </c>
      <c r="AB3501" t="s">
        <v>7329</v>
      </c>
      <c r="AD3501" t="s">
        <v>2045</v>
      </c>
      <c r="AE3501" t="s">
        <v>2046</v>
      </c>
      <c r="AI3501" t="s">
        <v>1761</v>
      </c>
      <c r="AL3501" t="s">
        <v>7379</v>
      </c>
      <c r="AM3501">
        <v>6</v>
      </c>
      <c r="AN3501" t="s">
        <v>7364</v>
      </c>
      <c r="AO3501" t="s">
        <v>7365</v>
      </c>
      <c r="AP3501">
        <v>0</v>
      </c>
      <c r="AQ3501" s="388">
        <v>44623</v>
      </c>
      <c r="AS3501" t="s">
        <v>1765</v>
      </c>
      <c r="AT3501" s="388">
        <v>44628</v>
      </c>
      <c r="AU3501" t="s">
        <v>1756</v>
      </c>
      <c r="AV3501" t="s">
        <v>1756</v>
      </c>
      <c r="AZ3501" t="s">
        <v>1766</v>
      </c>
      <c r="BA3501" t="s">
        <v>1767</v>
      </c>
      <c r="BB3501" t="s">
        <v>9057</v>
      </c>
      <c r="BC3501" t="s">
        <v>9058</v>
      </c>
      <c r="BD3501" t="s">
        <v>7333</v>
      </c>
      <c r="BE3501" t="s">
        <v>1756</v>
      </c>
      <c r="BF3501" t="s">
        <v>823</v>
      </c>
    </row>
    <row r="3502" spans="1:58">
      <c r="A3502" t="s">
        <v>829</v>
      </c>
      <c r="B3502">
        <v>6</v>
      </c>
      <c r="C3502">
        <v>0</v>
      </c>
      <c r="D3502">
        <v>11617</v>
      </c>
      <c r="E3502" t="s">
        <v>9042</v>
      </c>
      <c r="F3502">
        <v>53510611</v>
      </c>
      <c r="G3502" t="s">
        <v>2041</v>
      </c>
      <c r="H3502">
        <v>0</v>
      </c>
      <c r="I3502" t="s">
        <v>2073</v>
      </c>
      <c r="J3502">
        <v>243.75</v>
      </c>
      <c r="K3502">
        <v>1</v>
      </c>
      <c r="L3502" t="s">
        <v>1755</v>
      </c>
      <c r="M3502" t="s">
        <v>1757</v>
      </c>
      <c r="N3502" t="s">
        <v>1757</v>
      </c>
      <c r="O3502" t="s">
        <v>1756</v>
      </c>
      <c r="P3502" t="s">
        <v>1756</v>
      </c>
      <c r="Q3502" s="387">
        <v>243.75</v>
      </c>
      <c r="R3502">
        <v>31.6875</v>
      </c>
      <c r="S3502">
        <v>275.4375</v>
      </c>
      <c r="T3502" s="388">
        <v>44620</v>
      </c>
      <c r="U3502">
        <v>0</v>
      </c>
      <c r="V3502" t="s">
        <v>838</v>
      </c>
      <c r="W3502" s="388">
        <v>44634</v>
      </c>
      <c r="X3502">
        <v>178</v>
      </c>
      <c r="Y3502">
        <v>0</v>
      </c>
      <c r="Z3502">
        <v>0</v>
      </c>
      <c r="AA3502" t="s">
        <v>1758</v>
      </c>
      <c r="AB3502" t="s">
        <v>7329</v>
      </c>
      <c r="AD3502" t="s">
        <v>2045</v>
      </c>
      <c r="AE3502" t="s">
        <v>2046</v>
      </c>
      <c r="AI3502" t="s">
        <v>1761</v>
      </c>
      <c r="AL3502" t="s">
        <v>7379</v>
      </c>
      <c r="AM3502">
        <v>6</v>
      </c>
      <c r="AN3502" t="s">
        <v>7364</v>
      </c>
      <c r="AO3502" t="s">
        <v>7365</v>
      </c>
      <c r="AP3502">
        <v>0</v>
      </c>
      <c r="AQ3502" s="388">
        <v>44623</v>
      </c>
      <c r="AS3502" t="s">
        <v>1765</v>
      </c>
      <c r="AT3502" s="388">
        <v>44628</v>
      </c>
      <c r="AU3502" t="s">
        <v>1756</v>
      </c>
      <c r="AV3502" t="s">
        <v>1756</v>
      </c>
      <c r="AZ3502" t="s">
        <v>1766</v>
      </c>
      <c r="BA3502" t="s">
        <v>1767</v>
      </c>
      <c r="BB3502" t="s">
        <v>9057</v>
      </c>
      <c r="BC3502" t="s">
        <v>9058</v>
      </c>
      <c r="BD3502" t="s">
        <v>7333</v>
      </c>
      <c r="BE3502" t="s">
        <v>1756</v>
      </c>
      <c r="BF3502" t="s">
        <v>823</v>
      </c>
    </row>
    <row r="3503" spans="1:58">
      <c r="A3503" t="s">
        <v>829</v>
      </c>
      <c r="B3503">
        <v>6</v>
      </c>
      <c r="C3503">
        <v>0</v>
      </c>
      <c r="D3503">
        <v>11617</v>
      </c>
      <c r="E3503" t="s">
        <v>9042</v>
      </c>
      <c r="F3503">
        <v>53510611</v>
      </c>
      <c r="G3503" t="s">
        <v>2041</v>
      </c>
      <c r="H3503">
        <v>0</v>
      </c>
      <c r="I3503" t="s">
        <v>7531</v>
      </c>
      <c r="J3503">
        <v>126.98</v>
      </c>
      <c r="K3503">
        <v>6.5</v>
      </c>
      <c r="L3503" t="s">
        <v>2063</v>
      </c>
      <c r="M3503" t="s">
        <v>1757</v>
      </c>
      <c r="N3503" t="s">
        <v>1757</v>
      </c>
      <c r="O3503" t="s">
        <v>1756</v>
      </c>
      <c r="P3503" t="s">
        <v>1756</v>
      </c>
      <c r="Q3503" s="387">
        <v>825.37</v>
      </c>
      <c r="R3503">
        <v>107.29810000000001</v>
      </c>
      <c r="S3503">
        <v>932.66809999999987</v>
      </c>
      <c r="T3503" s="388">
        <v>44620</v>
      </c>
      <c r="U3503">
        <v>0</v>
      </c>
      <c r="V3503" t="s">
        <v>838</v>
      </c>
      <c r="W3503" s="388">
        <v>44634</v>
      </c>
      <c r="X3503">
        <v>178</v>
      </c>
      <c r="Y3503">
        <v>0</v>
      </c>
      <c r="Z3503">
        <v>0</v>
      </c>
      <c r="AA3503" t="s">
        <v>1758</v>
      </c>
      <c r="AB3503" t="s">
        <v>7329</v>
      </c>
      <c r="AD3503" t="s">
        <v>2045</v>
      </c>
      <c r="AE3503" t="s">
        <v>2046</v>
      </c>
      <c r="AI3503" t="s">
        <v>1761</v>
      </c>
      <c r="AL3503" t="s">
        <v>7379</v>
      </c>
      <c r="AM3503">
        <v>6</v>
      </c>
      <c r="AN3503" t="s">
        <v>7364</v>
      </c>
      <c r="AO3503" t="s">
        <v>7365</v>
      </c>
      <c r="AP3503">
        <v>0</v>
      </c>
      <c r="AQ3503" s="388">
        <v>44623</v>
      </c>
      <c r="AS3503" t="s">
        <v>1765</v>
      </c>
      <c r="AT3503" s="388">
        <v>44628</v>
      </c>
      <c r="AU3503" t="s">
        <v>1756</v>
      </c>
      <c r="AV3503" t="s">
        <v>1756</v>
      </c>
      <c r="AZ3503" t="s">
        <v>1766</v>
      </c>
      <c r="BA3503" t="s">
        <v>1767</v>
      </c>
      <c r="BB3503" t="s">
        <v>9059</v>
      </c>
      <c r="BC3503" t="s">
        <v>9060</v>
      </c>
      <c r="BD3503" t="s">
        <v>7333</v>
      </c>
      <c r="BE3503" t="s">
        <v>1756</v>
      </c>
      <c r="BF3503" t="s">
        <v>823</v>
      </c>
    </row>
    <row r="3504" spans="1:58">
      <c r="A3504" t="s">
        <v>829</v>
      </c>
      <c r="B3504">
        <v>6</v>
      </c>
      <c r="C3504">
        <v>0</v>
      </c>
      <c r="D3504">
        <v>11617</v>
      </c>
      <c r="E3504" t="s">
        <v>9042</v>
      </c>
      <c r="F3504">
        <v>53510611</v>
      </c>
      <c r="G3504" t="s">
        <v>2041</v>
      </c>
      <c r="H3504">
        <v>0</v>
      </c>
      <c r="I3504" t="s">
        <v>2247</v>
      </c>
      <c r="J3504">
        <v>131.47999999999999</v>
      </c>
      <c r="K3504">
        <v>4</v>
      </c>
      <c r="L3504" t="s">
        <v>2063</v>
      </c>
      <c r="M3504" t="s">
        <v>1757</v>
      </c>
      <c r="N3504" t="s">
        <v>1757</v>
      </c>
      <c r="O3504" t="s">
        <v>1756</v>
      </c>
      <c r="P3504" t="s">
        <v>1756</v>
      </c>
      <c r="Q3504" s="387">
        <v>525.91999999999996</v>
      </c>
      <c r="R3504">
        <v>68.369599999999991</v>
      </c>
      <c r="S3504">
        <v>594.28959999999995</v>
      </c>
      <c r="T3504" s="388">
        <v>44620</v>
      </c>
      <c r="U3504">
        <v>0</v>
      </c>
      <c r="V3504" t="s">
        <v>838</v>
      </c>
      <c r="W3504" s="388">
        <v>44634</v>
      </c>
      <c r="X3504">
        <v>178</v>
      </c>
      <c r="Y3504">
        <v>0</v>
      </c>
      <c r="Z3504">
        <v>0</v>
      </c>
      <c r="AA3504" t="s">
        <v>1758</v>
      </c>
      <c r="AB3504" t="s">
        <v>7329</v>
      </c>
      <c r="AD3504" t="s">
        <v>2045</v>
      </c>
      <c r="AE3504" t="s">
        <v>2046</v>
      </c>
      <c r="AI3504" t="s">
        <v>1761</v>
      </c>
      <c r="AL3504" t="s">
        <v>7379</v>
      </c>
      <c r="AM3504">
        <v>6</v>
      </c>
      <c r="AN3504" t="s">
        <v>7364</v>
      </c>
      <c r="AO3504" t="s">
        <v>7365</v>
      </c>
      <c r="AP3504">
        <v>0</v>
      </c>
      <c r="AQ3504" s="388">
        <v>44623</v>
      </c>
      <c r="AS3504" t="s">
        <v>1765</v>
      </c>
      <c r="AT3504" s="388">
        <v>44628</v>
      </c>
      <c r="AU3504" t="s">
        <v>1756</v>
      </c>
      <c r="AV3504" t="s">
        <v>1756</v>
      </c>
      <c r="AZ3504" t="s">
        <v>1766</v>
      </c>
      <c r="BA3504" t="s">
        <v>1767</v>
      </c>
      <c r="BB3504" t="s">
        <v>9061</v>
      </c>
      <c r="BC3504" t="s">
        <v>9062</v>
      </c>
      <c r="BD3504" t="s">
        <v>7333</v>
      </c>
      <c r="BE3504" t="s">
        <v>1756</v>
      </c>
      <c r="BF3504" t="s">
        <v>823</v>
      </c>
    </row>
    <row r="3505" spans="1:58">
      <c r="A3505" t="s">
        <v>829</v>
      </c>
      <c r="B3505">
        <v>6</v>
      </c>
      <c r="C3505">
        <v>0</v>
      </c>
      <c r="D3505">
        <v>11615</v>
      </c>
      <c r="E3505" t="s">
        <v>9063</v>
      </c>
      <c r="F3505">
        <v>53510611</v>
      </c>
      <c r="G3505" t="s">
        <v>2041</v>
      </c>
      <c r="H3505">
        <v>0</v>
      </c>
      <c r="I3505" t="s">
        <v>2052</v>
      </c>
      <c r="J3505">
        <v>75</v>
      </c>
      <c r="K3505">
        <v>8</v>
      </c>
      <c r="L3505" t="s">
        <v>1771</v>
      </c>
      <c r="M3505" t="s">
        <v>1756</v>
      </c>
      <c r="N3505" t="s">
        <v>1756</v>
      </c>
      <c r="O3505" t="s">
        <v>1757</v>
      </c>
      <c r="P3505" t="s">
        <v>1757</v>
      </c>
      <c r="Q3505" s="387">
        <v>600</v>
      </c>
      <c r="R3505">
        <v>78</v>
      </c>
      <c r="S3505">
        <v>677.99999999999989</v>
      </c>
      <c r="T3505" s="388">
        <v>44619</v>
      </c>
      <c r="U3505">
        <v>0</v>
      </c>
      <c r="V3505" t="s">
        <v>838</v>
      </c>
      <c r="W3505" s="388">
        <v>44634</v>
      </c>
      <c r="X3505">
        <v>178</v>
      </c>
      <c r="Y3505">
        <v>0</v>
      </c>
      <c r="Z3505">
        <v>0</v>
      </c>
      <c r="AA3505" t="s">
        <v>1758</v>
      </c>
      <c r="AB3505" t="s">
        <v>7329</v>
      </c>
      <c r="AD3505" t="s">
        <v>2045</v>
      </c>
      <c r="AE3505" t="s">
        <v>2046</v>
      </c>
      <c r="AI3505" t="s">
        <v>1761</v>
      </c>
      <c r="AL3505" t="s">
        <v>9064</v>
      </c>
      <c r="AM3505">
        <v>6</v>
      </c>
      <c r="AN3505" t="s">
        <v>8278</v>
      </c>
      <c r="AO3505" t="s">
        <v>8198</v>
      </c>
      <c r="AP3505">
        <v>0</v>
      </c>
      <c r="AQ3505" s="388">
        <v>44623</v>
      </c>
      <c r="AS3505" t="s">
        <v>1765</v>
      </c>
      <c r="AT3505" s="388">
        <v>44628</v>
      </c>
      <c r="AU3505" t="s">
        <v>1756</v>
      </c>
      <c r="AV3505" t="s">
        <v>1756</v>
      </c>
      <c r="AZ3505" t="s">
        <v>1766</v>
      </c>
      <c r="BA3505" t="s">
        <v>1767</v>
      </c>
      <c r="BB3505" t="s">
        <v>9065</v>
      </c>
      <c r="BC3505" t="s">
        <v>9066</v>
      </c>
      <c r="BD3505" t="s">
        <v>7333</v>
      </c>
      <c r="BE3505" t="s">
        <v>1756</v>
      </c>
      <c r="BF3505" t="s">
        <v>823</v>
      </c>
    </row>
    <row r="3506" spans="1:58">
      <c r="A3506" t="s">
        <v>829</v>
      </c>
      <c r="B3506">
        <v>6</v>
      </c>
      <c r="C3506">
        <v>0</v>
      </c>
      <c r="D3506">
        <v>11615</v>
      </c>
      <c r="E3506" t="s">
        <v>9063</v>
      </c>
      <c r="F3506">
        <v>53510611</v>
      </c>
      <c r="G3506" t="s">
        <v>2041</v>
      </c>
      <c r="H3506">
        <v>0</v>
      </c>
      <c r="I3506" t="s">
        <v>2056</v>
      </c>
      <c r="J3506">
        <v>210</v>
      </c>
      <c r="K3506">
        <v>1</v>
      </c>
      <c r="L3506" t="s">
        <v>1755</v>
      </c>
      <c r="M3506" t="s">
        <v>1756</v>
      </c>
      <c r="N3506" t="s">
        <v>1756</v>
      </c>
      <c r="O3506" t="s">
        <v>1757</v>
      </c>
      <c r="P3506" t="s">
        <v>1757</v>
      </c>
      <c r="Q3506" s="387">
        <v>210</v>
      </c>
      <c r="R3506">
        <v>27.3</v>
      </c>
      <c r="S3506">
        <v>237.29999999999998</v>
      </c>
      <c r="T3506" s="388">
        <v>44619</v>
      </c>
      <c r="U3506">
        <v>0</v>
      </c>
      <c r="V3506" t="s">
        <v>838</v>
      </c>
      <c r="W3506" s="388">
        <v>44634</v>
      </c>
      <c r="X3506">
        <v>178</v>
      </c>
      <c r="Y3506">
        <v>0</v>
      </c>
      <c r="Z3506">
        <v>0</v>
      </c>
      <c r="AA3506" t="s">
        <v>1758</v>
      </c>
      <c r="AB3506" t="s">
        <v>7329</v>
      </c>
      <c r="AD3506" t="s">
        <v>2045</v>
      </c>
      <c r="AE3506" t="s">
        <v>2046</v>
      </c>
      <c r="AI3506" t="s">
        <v>1761</v>
      </c>
      <c r="AL3506" t="s">
        <v>9064</v>
      </c>
      <c r="AM3506">
        <v>6</v>
      </c>
      <c r="AN3506" t="s">
        <v>8278</v>
      </c>
      <c r="AO3506" t="s">
        <v>8198</v>
      </c>
      <c r="AP3506">
        <v>0</v>
      </c>
      <c r="AQ3506" s="388">
        <v>44623</v>
      </c>
      <c r="AS3506" t="s">
        <v>1765</v>
      </c>
      <c r="AT3506" s="388">
        <v>44628</v>
      </c>
      <c r="AU3506" t="s">
        <v>1756</v>
      </c>
      <c r="AV3506" t="s">
        <v>1756</v>
      </c>
      <c r="AZ3506" t="s">
        <v>1766</v>
      </c>
      <c r="BA3506" t="s">
        <v>1767</v>
      </c>
      <c r="BB3506" t="s">
        <v>9067</v>
      </c>
      <c r="BC3506" t="s">
        <v>9068</v>
      </c>
      <c r="BD3506" t="s">
        <v>7333</v>
      </c>
      <c r="BE3506" t="s">
        <v>1756</v>
      </c>
      <c r="BF3506" t="s">
        <v>823</v>
      </c>
    </row>
    <row r="3507" spans="1:58">
      <c r="A3507" t="s">
        <v>829</v>
      </c>
      <c r="B3507">
        <v>6</v>
      </c>
      <c r="C3507">
        <v>0</v>
      </c>
      <c r="D3507">
        <v>11615</v>
      </c>
      <c r="E3507" t="s">
        <v>9063</v>
      </c>
      <c r="F3507">
        <v>53510611</v>
      </c>
      <c r="G3507" t="s">
        <v>2041</v>
      </c>
      <c r="H3507">
        <v>0</v>
      </c>
      <c r="I3507" t="s">
        <v>2073</v>
      </c>
      <c r="J3507">
        <v>243.75</v>
      </c>
      <c r="K3507">
        <v>1</v>
      </c>
      <c r="L3507" t="s">
        <v>1755</v>
      </c>
      <c r="M3507" t="s">
        <v>1757</v>
      </c>
      <c r="N3507" t="s">
        <v>1757</v>
      </c>
      <c r="O3507" t="s">
        <v>1756</v>
      </c>
      <c r="P3507" t="s">
        <v>1756</v>
      </c>
      <c r="Q3507" s="387">
        <v>243.75</v>
      </c>
      <c r="R3507">
        <v>31.6875</v>
      </c>
      <c r="S3507">
        <v>275.4375</v>
      </c>
      <c r="T3507" s="388">
        <v>44619</v>
      </c>
      <c r="U3507">
        <v>0</v>
      </c>
      <c r="V3507" t="s">
        <v>838</v>
      </c>
      <c r="W3507" s="388">
        <v>44634</v>
      </c>
      <c r="X3507">
        <v>178</v>
      </c>
      <c r="Y3507">
        <v>0</v>
      </c>
      <c r="Z3507">
        <v>0</v>
      </c>
      <c r="AA3507" t="s">
        <v>1758</v>
      </c>
      <c r="AB3507" t="s">
        <v>7329</v>
      </c>
      <c r="AD3507" t="s">
        <v>2045</v>
      </c>
      <c r="AE3507" t="s">
        <v>2046</v>
      </c>
      <c r="AI3507" t="s">
        <v>1761</v>
      </c>
      <c r="AL3507" t="s">
        <v>9064</v>
      </c>
      <c r="AM3507">
        <v>6</v>
      </c>
      <c r="AN3507" t="s">
        <v>8278</v>
      </c>
      <c r="AO3507" t="s">
        <v>8198</v>
      </c>
      <c r="AP3507">
        <v>0</v>
      </c>
      <c r="AQ3507" s="388">
        <v>44623</v>
      </c>
      <c r="AS3507" t="s">
        <v>1765</v>
      </c>
      <c r="AT3507" s="388">
        <v>44628</v>
      </c>
      <c r="AU3507" t="s">
        <v>1756</v>
      </c>
      <c r="AV3507" t="s">
        <v>1756</v>
      </c>
      <c r="AZ3507" t="s">
        <v>1766</v>
      </c>
      <c r="BA3507" t="s">
        <v>1767</v>
      </c>
      <c r="BB3507" t="s">
        <v>9069</v>
      </c>
      <c r="BC3507" t="s">
        <v>9070</v>
      </c>
      <c r="BD3507" t="s">
        <v>7333</v>
      </c>
      <c r="BE3507" t="s">
        <v>1756</v>
      </c>
      <c r="BF3507" t="s">
        <v>823</v>
      </c>
    </row>
    <row r="3508" spans="1:58">
      <c r="A3508" t="s">
        <v>829</v>
      </c>
      <c r="B3508">
        <v>6</v>
      </c>
      <c r="C3508">
        <v>0</v>
      </c>
      <c r="D3508">
        <v>11615</v>
      </c>
      <c r="E3508" t="s">
        <v>9063</v>
      </c>
      <c r="F3508">
        <v>53510611</v>
      </c>
      <c r="G3508" t="s">
        <v>2041</v>
      </c>
      <c r="H3508">
        <v>0</v>
      </c>
      <c r="I3508" t="s">
        <v>2247</v>
      </c>
      <c r="J3508">
        <v>131.47999999999999</v>
      </c>
      <c r="K3508">
        <v>5</v>
      </c>
      <c r="L3508" t="s">
        <v>2063</v>
      </c>
      <c r="M3508" t="s">
        <v>2248</v>
      </c>
      <c r="N3508" t="s">
        <v>1757</v>
      </c>
      <c r="O3508" t="s">
        <v>1756</v>
      </c>
      <c r="P3508" t="s">
        <v>1756</v>
      </c>
      <c r="Q3508" s="387">
        <v>657.4</v>
      </c>
      <c r="R3508">
        <v>85.462000000000003</v>
      </c>
      <c r="S3508">
        <v>742.86199999999985</v>
      </c>
      <c r="T3508" s="388">
        <v>44619</v>
      </c>
      <c r="U3508">
        <v>0</v>
      </c>
      <c r="V3508" t="s">
        <v>838</v>
      </c>
      <c r="W3508" s="388">
        <v>44634</v>
      </c>
      <c r="X3508">
        <v>178</v>
      </c>
      <c r="Y3508">
        <v>0</v>
      </c>
      <c r="Z3508">
        <v>0</v>
      </c>
      <c r="AA3508" t="s">
        <v>1758</v>
      </c>
      <c r="AB3508" t="s">
        <v>7329</v>
      </c>
      <c r="AD3508" t="s">
        <v>2045</v>
      </c>
      <c r="AE3508" t="s">
        <v>2046</v>
      </c>
      <c r="AI3508" t="s">
        <v>1761</v>
      </c>
      <c r="AL3508" t="s">
        <v>9064</v>
      </c>
      <c r="AM3508">
        <v>6</v>
      </c>
      <c r="AN3508" t="s">
        <v>8278</v>
      </c>
      <c r="AO3508" t="s">
        <v>8198</v>
      </c>
      <c r="AP3508">
        <v>0</v>
      </c>
      <c r="AQ3508" s="388">
        <v>44623</v>
      </c>
      <c r="AS3508" t="s">
        <v>1765</v>
      </c>
      <c r="AT3508" s="388">
        <v>44628</v>
      </c>
      <c r="AU3508" t="s">
        <v>1756</v>
      </c>
      <c r="AV3508" t="s">
        <v>1756</v>
      </c>
      <c r="AZ3508" t="s">
        <v>1766</v>
      </c>
      <c r="BA3508" t="s">
        <v>1767</v>
      </c>
      <c r="BB3508" t="s">
        <v>9071</v>
      </c>
      <c r="BC3508" t="s">
        <v>9072</v>
      </c>
      <c r="BD3508" t="s">
        <v>7333</v>
      </c>
      <c r="BE3508" t="s">
        <v>1756</v>
      </c>
      <c r="BF3508" t="s">
        <v>823</v>
      </c>
    </row>
    <row r="3509" spans="1:58">
      <c r="A3509" t="s">
        <v>829</v>
      </c>
      <c r="B3509">
        <v>6</v>
      </c>
      <c r="C3509">
        <v>0</v>
      </c>
      <c r="D3509">
        <v>11614</v>
      </c>
      <c r="E3509" t="s">
        <v>9073</v>
      </c>
      <c r="F3509">
        <v>53510611</v>
      </c>
      <c r="G3509" t="s">
        <v>2041</v>
      </c>
      <c r="H3509">
        <v>0</v>
      </c>
      <c r="I3509" t="s">
        <v>7482</v>
      </c>
      <c r="J3509">
        <v>70</v>
      </c>
      <c r="K3509">
        <v>11</v>
      </c>
      <c r="L3509" t="s">
        <v>1771</v>
      </c>
      <c r="M3509" t="s">
        <v>1756</v>
      </c>
      <c r="N3509" t="s">
        <v>1756</v>
      </c>
      <c r="O3509" t="s">
        <v>2104</v>
      </c>
      <c r="P3509" t="s">
        <v>1757</v>
      </c>
      <c r="Q3509" s="387">
        <v>770</v>
      </c>
      <c r="R3509">
        <v>100.10000000000001</v>
      </c>
      <c r="S3509">
        <v>870.09999999999991</v>
      </c>
      <c r="T3509" s="388">
        <v>44619</v>
      </c>
      <c r="U3509">
        <v>0</v>
      </c>
      <c r="V3509" t="s">
        <v>838</v>
      </c>
      <c r="W3509" s="388">
        <v>44634</v>
      </c>
      <c r="X3509">
        <v>178</v>
      </c>
      <c r="Y3509">
        <v>0</v>
      </c>
      <c r="Z3509">
        <v>0</v>
      </c>
      <c r="AA3509" t="s">
        <v>1758</v>
      </c>
      <c r="AB3509" t="s">
        <v>7329</v>
      </c>
      <c r="AD3509" t="s">
        <v>2045</v>
      </c>
      <c r="AE3509" t="s">
        <v>2046</v>
      </c>
      <c r="AI3509" t="s">
        <v>1761</v>
      </c>
      <c r="AL3509" t="s">
        <v>7379</v>
      </c>
      <c r="AM3509">
        <v>6</v>
      </c>
      <c r="AN3509" t="s">
        <v>7541</v>
      </c>
      <c r="AO3509" t="s">
        <v>7542</v>
      </c>
      <c r="AP3509">
        <v>0</v>
      </c>
      <c r="AQ3509" s="388">
        <v>44623</v>
      </c>
      <c r="AS3509" t="s">
        <v>1765</v>
      </c>
      <c r="AT3509" s="388">
        <v>44628</v>
      </c>
      <c r="AU3509" t="s">
        <v>1756</v>
      </c>
      <c r="AV3509" t="s">
        <v>1756</v>
      </c>
      <c r="AZ3509" t="s">
        <v>1766</v>
      </c>
      <c r="BA3509" t="s">
        <v>1767</v>
      </c>
      <c r="BB3509" t="s">
        <v>9074</v>
      </c>
      <c r="BC3509" t="s">
        <v>9075</v>
      </c>
      <c r="BD3509" t="s">
        <v>7333</v>
      </c>
      <c r="BE3509" t="s">
        <v>1756</v>
      </c>
      <c r="BF3509" t="s">
        <v>823</v>
      </c>
    </row>
    <row r="3510" spans="1:58">
      <c r="A3510" t="s">
        <v>829</v>
      </c>
      <c r="B3510">
        <v>6</v>
      </c>
      <c r="C3510">
        <v>0</v>
      </c>
      <c r="D3510">
        <v>11614</v>
      </c>
      <c r="E3510" t="s">
        <v>9073</v>
      </c>
      <c r="F3510">
        <v>53510611</v>
      </c>
      <c r="G3510" t="s">
        <v>2041</v>
      </c>
      <c r="H3510">
        <v>0</v>
      </c>
      <c r="I3510" t="s">
        <v>2056</v>
      </c>
      <c r="J3510">
        <v>210</v>
      </c>
      <c r="K3510">
        <v>1</v>
      </c>
      <c r="L3510" t="s">
        <v>1755</v>
      </c>
      <c r="M3510" t="s">
        <v>1756</v>
      </c>
      <c r="N3510" t="s">
        <v>1756</v>
      </c>
      <c r="O3510" t="s">
        <v>1757</v>
      </c>
      <c r="P3510" t="s">
        <v>1757</v>
      </c>
      <c r="Q3510" s="387">
        <v>210</v>
      </c>
      <c r="R3510">
        <v>27.3</v>
      </c>
      <c r="S3510">
        <v>237.29999999999998</v>
      </c>
      <c r="T3510" s="388">
        <v>44619</v>
      </c>
      <c r="U3510">
        <v>0</v>
      </c>
      <c r="V3510" t="s">
        <v>838</v>
      </c>
      <c r="W3510" s="388">
        <v>44634</v>
      </c>
      <c r="X3510">
        <v>178</v>
      </c>
      <c r="Y3510">
        <v>0</v>
      </c>
      <c r="Z3510">
        <v>0</v>
      </c>
      <c r="AA3510" t="s">
        <v>1758</v>
      </c>
      <c r="AB3510" t="s">
        <v>7329</v>
      </c>
      <c r="AD3510" t="s">
        <v>2045</v>
      </c>
      <c r="AE3510" t="s">
        <v>2046</v>
      </c>
      <c r="AI3510" t="s">
        <v>1761</v>
      </c>
      <c r="AL3510" t="s">
        <v>7379</v>
      </c>
      <c r="AM3510">
        <v>6</v>
      </c>
      <c r="AN3510" t="s">
        <v>7541</v>
      </c>
      <c r="AO3510" t="s">
        <v>7542</v>
      </c>
      <c r="AP3510">
        <v>0</v>
      </c>
      <c r="AQ3510" s="388">
        <v>44623</v>
      </c>
      <c r="AS3510" t="s">
        <v>1765</v>
      </c>
      <c r="AT3510" s="388">
        <v>44628</v>
      </c>
      <c r="AU3510" t="s">
        <v>1756</v>
      </c>
      <c r="AV3510" t="s">
        <v>1756</v>
      </c>
      <c r="AZ3510" t="s">
        <v>1766</v>
      </c>
      <c r="BA3510" t="s">
        <v>1767</v>
      </c>
      <c r="BB3510" t="s">
        <v>9076</v>
      </c>
      <c r="BC3510" t="s">
        <v>9077</v>
      </c>
      <c r="BD3510" t="s">
        <v>7333</v>
      </c>
      <c r="BE3510" t="s">
        <v>1756</v>
      </c>
      <c r="BF3510" t="s">
        <v>823</v>
      </c>
    </row>
    <row r="3511" spans="1:58">
      <c r="A3511" t="s">
        <v>829</v>
      </c>
      <c r="B3511">
        <v>6</v>
      </c>
      <c r="C3511">
        <v>0</v>
      </c>
      <c r="D3511">
        <v>11614</v>
      </c>
      <c r="E3511" t="s">
        <v>9073</v>
      </c>
      <c r="F3511">
        <v>53510611</v>
      </c>
      <c r="G3511" t="s">
        <v>2041</v>
      </c>
      <c r="H3511">
        <v>0</v>
      </c>
      <c r="I3511" t="s">
        <v>7382</v>
      </c>
      <c r="J3511">
        <v>80</v>
      </c>
      <c r="K3511">
        <v>11</v>
      </c>
      <c r="M3511" t="s">
        <v>1757</v>
      </c>
      <c r="N3511" t="s">
        <v>1757</v>
      </c>
      <c r="O3511" t="s">
        <v>1756</v>
      </c>
      <c r="P3511" t="s">
        <v>1756</v>
      </c>
      <c r="Q3511" s="387">
        <v>880</v>
      </c>
      <c r="R3511">
        <v>114.4</v>
      </c>
      <c r="S3511">
        <v>994.39999999999986</v>
      </c>
      <c r="T3511" s="388">
        <v>44619</v>
      </c>
      <c r="U3511">
        <v>0</v>
      </c>
      <c r="V3511" t="s">
        <v>838</v>
      </c>
      <c r="W3511" s="388">
        <v>44634</v>
      </c>
      <c r="X3511">
        <v>178</v>
      </c>
      <c r="Y3511">
        <v>0</v>
      </c>
      <c r="Z3511">
        <v>0</v>
      </c>
      <c r="AA3511" t="s">
        <v>1758</v>
      </c>
      <c r="AB3511" t="s">
        <v>7329</v>
      </c>
      <c r="AD3511" t="s">
        <v>2045</v>
      </c>
      <c r="AE3511" t="s">
        <v>2046</v>
      </c>
      <c r="AI3511" t="s">
        <v>1761</v>
      </c>
      <c r="AL3511" t="s">
        <v>7379</v>
      </c>
      <c r="AM3511">
        <v>6</v>
      </c>
      <c r="AN3511" t="s">
        <v>7541</v>
      </c>
      <c r="AO3511" t="s">
        <v>7542</v>
      </c>
      <c r="AP3511">
        <v>0</v>
      </c>
      <c r="AQ3511" s="388">
        <v>44623</v>
      </c>
      <c r="AS3511" t="s">
        <v>1765</v>
      </c>
      <c r="AT3511" s="388">
        <v>44628</v>
      </c>
      <c r="AU3511" t="s">
        <v>1756</v>
      </c>
      <c r="AV3511" t="s">
        <v>1756</v>
      </c>
      <c r="AZ3511" t="s">
        <v>1766</v>
      </c>
      <c r="BA3511" t="s">
        <v>1767</v>
      </c>
      <c r="BB3511" t="s">
        <v>9078</v>
      </c>
      <c r="BC3511" t="s">
        <v>9079</v>
      </c>
      <c r="BD3511" t="s">
        <v>7333</v>
      </c>
      <c r="BE3511" t="s">
        <v>1756</v>
      </c>
      <c r="BF3511" t="s">
        <v>823</v>
      </c>
    </row>
    <row r="3512" spans="1:58">
      <c r="A3512" t="s">
        <v>829</v>
      </c>
      <c r="B3512">
        <v>6</v>
      </c>
      <c r="C3512">
        <v>0</v>
      </c>
      <c r="D3512">
        <v>11613</v>
      </c>
      <c r="E3512" t="s">
        <v>9080</v>
      </c>
      <c r="F3512">
        <v>53510611</v>
      </c>
      <c r="G3512" t="s">
        <v>2041</v>
      </c>
      <c r="H3512">
        <v>0</v>
      </c>
      <c r="I3512" t="s">
        <v>2052</v>
      </c>
      <c r="J3512">
        <v>75</v>
      </c>
      <c r="K3512">
        <v>12</v>
      </c>
      <c r="L3512" t="s">
        <v>1771</v>
      </c>
      <c r="M3512" t="s">
        <v>1756</v>
      </c>
      <c r="N3512" t="s">
        <v>1756</v>
      </c>
      <c r="O3512" t="s">
        <v>1757</v>
      </c>
      <c r="P3512" t="s">
        <v>1757</v>
      </c>
      <c r="Q3512" s="387">
        <v>900</v>
      </c>
      <c r="R3512">
        <v>117</v>
      </c>
      <c r="S3512">
        <v>1016.9999999999999</v>
      </c>
      <c r="T3512" s="388">
        <v>44619</v>
      </c>
      <c r="U3512">
        <v>0</v>
      </c>
      <c r="V3512" t="s">
        <v>838</v>
      </c>
      <c r="W3512" s="388">
        <v>44634</v>
      </c>
      <c r="X3512">
        <v>178</v>
      </c>
      <c r="Y3512">
        <v>0</v>
      </c>
      <c r="Z3512">
        <v>0</v>
      </c>
      <c r="AA3512" t="s">
        <v>1758</v>
      </c>
      <c r="AB3512" t="s">
        <v>7329</v>
      </c>
      <c r="AD3512" t="s">
        <v>2045</v>
      </c>
      <c r="AE3512" t="s">
        <v>2046</v>
      </c>
      <c r="AI3512" t="s">
        <v>1761</v>
      </c>
      <c r="AL3512" t="s">
        <v>7379</v>
      </c>
      <c r="AM3512">
        <v>6</v>
      </c>
      <c r="AN3512" t="s">
        <v>2851</v>
      </c>
      <c r="AO3512" t="s">
        <v>2852</v>
      </c>
      <c r="AP3512">
        <v>0</v>
      </c>
      <c r="AQ3512" s="388">
        <v>44623</v>
      </c>
      <c r="AS3512" t="s">
        <v>1765</v>
      </c>
      <c r="AT3512" s="388">
        <v>44628</v>
      </c>
      <c r="AU3512" t="s">
        <v>1756</v>
      </c>
      <c r="AV3512" t="s">
        <v>1756</v>
      </c>
      <c r="AZ3512" t="s">
        <v>1766</v>
      </c>
      <c r="BA3512" t="s">
        <v>1767</v>
      </c>
      <c r="BB3512" t="s">
        <v>9081</v>
      </c>
      <c r="BC3512" t="s">
        <v>9082</v>
      </c>
      <c r="BD3512" t="s">
        <v>7333</v>
      </c>
      <c r="BE3512" t="s">
        <v>1756</v>
      </c>
      <c r="BF3512" t="s">
        <v>823</v>
      </c>
    </row>
    <row r="3513" spans="1:58">
      <c r="A3513" t="s">
        <v>829</v>
      </c>
      <c r="B3513">
        <v>6</v>
      </c>
      <c r="C3513">
        <v>0</v>
      </c>
      <c r="D3513">
        <v>11613</v>
      </c>
      <c r="E3513" t="s">
        <v>9080</v>
      </c>
      <c r="F3513">
        <v>53510611</v>
      </c>
      <c r="G3513" t="s">
        <v>2041</v>
      </c>
      <c r="H3513">
        <v>0</v>
      </c>
      <c r="I3513" t="s">
        <v>2056</v>
      </c>
      <c r="J3513">
        <v>210</v>
      </c>
      <c r="K3513">
        <v>1</v>
      </c>
      <c r="L3513" t="s">
        <v>1755</v>
      </c>
      <c r="M3513" t="s">
        <v>1756</v>
      </c>
      <c r="N3513" t="s">
        <v>1756</v>
      </c>
      <c r="P3513" t="s">
        <v>1757</v>
      </c>
      <c r="Q3513" s="387">
        <v>210</v>
      </c>
      <c r="R3513">
        <v>27.3</v>
      </c>
      <c r="S3513">
        <v>237.29999999999998</v>
      </c>
      <c r="T3513" s="388">
        <v>44619</v>
      </c>
      <c r="U3513">
        <v>0</v>
      </c>
      <c r="V3513" t="s">
        <v>838</v>
      </c>
      <c r="W3513" s="388">
        <v>44634</v>
      </c>
      <c r="X3513">
        <v>178</v>
      </c>
      <c r="Y3513">
        <v>0</v>
      </c>
      <c r="Z3513">
        <v>0</v>
      </c>
      <c r="AA3513" t="s">
        <v>1758</v>
      </c>
      <c r="AB3513" t="s">
        <v>7329</v>
      </c>
      <c r="AD3513" t="s">
        <v>2045</v>
      </c>
      <c r="AE3513" t="s">
        <v>2046</v>
      </c>
      <c r="AI3513" t="s">
        <v>1761</v>
      </c>
      <c r="AL3513" t="s">
        <v>7379</v>
      </c>
      <c r="AM3513">
        <v>6</v>
      </c>
      <c r="AN3513" t="s">
        <v>2851</v>
      </c>
      <c r="AO3513" t="s">
        <v>2852</v>
      </c>
      <c r="AP3513">
        <v>0</v>
      </c>
      <c r="AQ3513" s="388">
        <v>44623</v>
      </c>
      <c r="AS3513" t="s">
        <v>1765</v>
      </c>
      <c r="AT3513" s="388">
        <v>44628</v>
      </c>
      <c r="AU3513" t="s">
        <v>1756</v>
      </c>
      <c r="AV3513" t="s">
        <v>1756</v>
      </c>
      <c r="AZ3513" t="s">
        <v>1766</v>
      </c>
      <c r="BA3513" t="s">
        <v>1767</v>
      </c>
      <c r="BB3513" t="s">
        <v>9083</v>
      </c>
      <c r="BC3513" t="s">
        <v>9084</v>
      </c>
      <c r="BD3513" t="s">
        <v>7333</v>
      </c>
      <c r="BE3513" t="s">
        <v>1756</v>
      </c>
      <c r="BF3513" t="s">
        <v>823</v>
      </c>
    </row>
    <row r="3514" spans="1:58">
      <c r="A3514" t="s">
        <v>829</v>
      </c>
      <c r="B3514">
        <v>6</v>
      </c>
      <c r="C3514">
        <v>0</v>
      </c>
      <c r="D3514">
        <v>11613</v>
      </c>
      <c r="E3514" t="s">
        <v>9080</v>
      </c>
      <c r="F3514">
        <v>53510611</v>
      </c>
      <c r="G3514" t="s">
        <v>2041</v>
      </c>
      <c r="H3514">
        <v>0</v>
      </c>
      <c r="I3514" t="s">
        <v>7382</v>
      </c>
      <c r="J3514">
        <v>80</v>
      </c>
      <c r="K3514">
        <v>12</v>
      </c>
      <c r="M3514" t="s">
        <v>1757</v>
      </c>
      <c r="N3514" t="s">
        <v>1757</v>
      </c>
      <c r="O3514" t="s">
        <v>1756</v>
      </c>
      <c r="P3514" t="s">
        <v>1756</v>
      </c>
      <c r="Q3514" s="387">
        <v>960</v>
      </c>
      <c r="R3514">
        <v>124.80000000000001</v>
      </c>
      <c r="S3514">
        <v>1084.8</v>
      </c>
      <c r="T3514" s="388">
        <v>44619</v>
      </c>
      <c r="U3514">
        <v>0</v>
      </c>
      <c r="V3514" t="s">
        <v>838</v>
      </c>
      <c r="W3514" s="388">
        <v>44634</v>
      </c>
      <c r="X3514">
        <v>178</v>
      </c>
      <c r="Y3514">
        <v>0</v>
      </c>
      <c r="Z3514">
        <v>0</v>
      </c>
      <c r="AA3514" t="s">
        <v>1758</v>
      </c>
      <c r="AB3514" t="s">
        <v>7329</v>
      </c>
      <c r="AD3514" t="s">
        <v>2045</v>
      </c>
      <c r="AE3514" t="s">
        <v>2046</v>
      </c>
      <c r="AI3514" t="s">
        <v>1761</v>
      </c>
      <c r="AL3514" t="s">
        <v>7379</v>
      </c>
      <c r="AM3514">
        <v>6</v>
      </c>
      <c r="AN3514" t="s">
        <v>2851</v>
      </c>
      <c r="AO3514" t="s">
        <v>2852</v>
      </c>
      <c r="AP3514">
        <v>0</v>
      </c>
      <c r="AQ3514" s="388">
        <v>44623</v>
      </c>
      <c r="AS3514" t="s">
        <v>1765</v>
      </c>
      <c r="AT3514" s="388">
        <v>44628</v>
      </c>
      <c r="AU3514" t="s">
        <v>1756</v>
      </c>
      <c r="AV3514" t="s">
        <v>1756</v>
      </c>
      <c r="AZ3514" t="s">
        <v>1766</v>
      </c>
      <c r="BA3514" t="s">
        <v>1767</v>
      </c>
      <c r="BB3514" t="s">
        <v>9085</v>
      </c>
      <c r="BC3514" t="s">
        <v>9086</v>
      </c>
      <c r="BD3514" t="s">
        <v>7333</v>
      </c>
      <c r="BE3514" t="s">
        <v>1756</v>
      </c>
      <c r="BF3514" t="s">
        <v>823</v>
      </c>
    </row>
    <row r="3515" spans="1:58">
      <c r="A3515" t="s">
        <v>829</v>
      </c>
      <c r="B3515">
        <v>6</v>
      </c>
      <c r="C3515">
        <v>0</v>
      </c>
      <c r="D3515">
        <v>11612</v>
      </c>
      <c r="E3515" t="s">
        <v>9087</v>
      </c>
      <c r="F3515">
        <v>53510611</v>
      </c>
      <c r="G3515" t="s">
        <v>2041</v>
      </c>
      <c r="H3515">
        <v>0</v>
      </c>
      <c r="I3515" t="s">
        <v>2052</v>
      </c>
      <c r="J3515">
        <v>75</v>
      </c>
      <c r="K3515">
        <v>6</v>
      </c>
      <c r="L3515" t="s">
        <v>1771</v>
      </c>
      <c r="M3515" t="s">
        <v>1756</v>
      </c>
      <c r="N3515" t="s">
        <v>1756</v>
      </c>
      <c r="O3515" t="s">
        <v>2053</v>
      </c>
      <c r="P3515" t="s">
        <v>1757</v>
      </c>
      <c r="Q3515" s="387">
        <v>450</v>
      </c>
      <c r="R3515">
        <v>58.5</v>
      </c>
      <c r="S3515">
        <v>508.49999999999994</v>
      </c>
      <c r="T3515" s="388">
        <v>44619</v>
      </c>
      <c r="U3515">
        <v>0</v>
      </c>
      <c r="V3515" t="s">
        <v>838</v>
      </c>
      <c r="W3515" s="388">
        <v>44634</v>
      </c>
      <c r="X3515">
        <v>178</v>
      </c>
      <c r="Y3515">
        <v>0</v>
      </c>
      <c r="Z3515">
        <v>0</v>
      </c>
      <c r="AA3515" t="s">
        <v>1758</v>
      </c>
      <c r="AB3515" t="s">
        <v>7329</v>
      </c>
      <c r="AD3515" t="s">
        <v>2045</v>
      </c>
      <c r="AE3515" t="s">
        <v>2046</v>
      </c>
      <c r="AI3515" t="s">
        <v>1761</v>
      </c>
      <c r="AL3515" t="s">
        <v>7379</v>
      </c>
      <c r="AM3515">
        <v>6</v>
      </c>
      <c r="AN3515" t="s">
        <v>7561</v>
      </c>
      <c r="AO3515" t="s">
        <v>7562</v>
      </c>
      <c r="AP3515">
        <v>0</v>
      </c>
      <c r="AQ3515" s="388">
        <v>44623</v>
      </c>
      <c r="AS3515" t="s">
        <v>1765</v>
      </c>
      <c r="AT3515" s="388">
        <v>44628</v>
      </c>
      <c r="AU3515" t="s">
        <v>1756</v>
      </c>
      <c r="AV3515" t="s">
        <v>1756</v>
      </c>
      <c r="AZ3515" t="s">
        <v>1766</v>
      </c>
      <c r="BA3515" t="s">
        <v>1767</v>
      </c>
      <c r="BB3515" t="s">
        <v>9088</v>
      </c>
      <c r="BC3515" t="s">
        <v>9089</v>
      </c>
      <c r="BD3515" t="s">
        <v>7333</v>
      </c>
      <c r="BE3515" t="s">
        <v>1756</v>
      </c>
      <c r="BF3515" t="s">
        <v>823</v>
      </c>
    </row>
    <row r="3516" spans="1:58">
      <c r="A3516" t="s">
        <v>829</v>
      </c>
      <c r="B3516">
        <v>6</v>
      </c>
      <c r="C3516">
        <v>0</v>
      </c>
      <c r="D3516">
        <v>11612</v>
      </c>
      <c r="E3516" t="s">
        <v>9087</v>
      </c>
      <c r="F3516">
        <v>53510611</v>
      </c>
      <c r="G3516" t="s">
        <v>2041</v>
      </c>
      <c r="H3516">
        <v>0</v>
      </c>
      <c r="I3516" t="s">
        <v>7531</v>
      </c>
      <c r="J3516">
        <v>126.98</v>
      </c>
      <c r="K3516">
        <v>6</v>
      </c>
      <c r="L3516" t="s">
        <v>2063</v>
      </c>
      <c r="M3516" t="s">
        <v>7532</v>
      </c>
      <c r="N3516" t="s">
        <v>1757</v>
      </c>
      <c r="O3516" t="s">
        <v>1756</v>
      </c>
      <c r="P3516" t="s">
        <v>1756</v>
      </c>
      <c r="Q3516" s="387">
        <v>761.88</v>
      </c>
      <c r="R3516">
        <v>99.044399999999996</v>
      </c>
      <c r="S3516">
        <v>860.92439999999988</v>
      </c>
      <c r="T3516" s="388">
        <v>44619</v>
      </c>
      <c r="U3516">
        <v>0</v>
      </c>
      <c r="V3516" t="s">
        <v>838</v>
      </c>
      <c r="W3516" s="388">
        <v>44634</v>
      </c>
      <c r="X3516">
        <v>178</v>
      </c>
      <c r="Y3516">
        <v>0</v>
      </c>
      <c r="Z3516">
        <v>0</v>
      </c>
      <c r="AA3516" t="s">
        <v>1758</v>
      </c>
      <c r="AB3516" t="s">
        <v>7329</v>
      </c>
      <c r="AD3516" t="s">
        <v>2045</v>
      </c>
      <c r="AE3516" t="s">
        <v>2046</v>
      </c>
      <c r="AI3516" t="s">
        <v>1761</v>
      </c>
      <c r="AL3516" t="s">
        <v>7379</v>
      </c>
      <c r="AM3516">
        <v>6</v>
      </c>
      <c r="AN3516" t="s">
        <v>7561</v>
      </c>
      <c r="AO3516" t="s">
        <v>7562</v>
      </c>
      <c r="AP3516">
        <v>0</v>
      </c>
      <c r="AQ3516" s="388">
        <v>44623</v>
      </c>
      <c r="AS3516" t="s">
        <v>1765</v>
      </c>
      <c r="AT3516" s="388">
        <v>44628</v>
      </c>
      <c r="AU3516" t="s">
        <v>1756</v>
      </c>
      <c r="AV3516" t="s">
        <v>1756</v>
      </c>
      <c r="AZ3516" t="s">
        <v>1766</v>
      </c>
      <c r="BA3516" t="s">
        <v>1767</v>
      </c>
      <c r="BB3516" t="s">
        <v>9090</v>
      </c>
      <c r="BC3516" t="s">
        <v>9091</v>
      </c>
      <c r="BD3516" t="s">
        <v>7333</v>
      </c>
      <c r="BE3516" t="s">
        <v>1756</v>
      </c>
      <c r="BF3516" t="s">
        <v>823</v>
      </c>
    </row>
    <row r="3517" spans="1:58">
      <c r="A3517" t="s">
        <v>829</v>
      </c>
      <c r="B3517">
        <v>6</v>
      </c>
      <c r="C3517">
        <v>0</v>
      </c>
      <c r="D3517">
        <v>11611</v>
      </c>
      <c r="E3517" t="s">
        <v>9092</v>
      </c>
      <c r="F3517">
        <v>53510611</v>
      </c>
      <c r="G3517" t="s">
        <v>2041</v>
      </c>
      <c r="H3517">
        <v>0</v>
      </c>
      <c r="I3517" t="s">
        <v>2103</v>
      </c>
      <c r="J3517">
        <v>70</v>
      </c>
      <c r="K3517">
        <v>11</v>
      </c>
      <c r="L3517" t="s">
        <v>1771</v>
      </c>
      <c r="M3517" t="s">
        <v>1756</v>
      </c>
      <c r="N3517" t="s">
        <v>1756</v>
      </c>
      <c r="O3517" t="s">
        <v>1757</v>
      </c>
      <c r="P3517" t="s">
        <v>1757</v>
      </c>
      <c r="Q3517" s="387">
        <v>770</v>
      </c>
      <c r="R3517">
        <v>100.10000000000001</v>
      </c>
      <c r="S3517">
        <v>870.09999999999991</v>
      </c>
      <c r="T3517" s="388">
        <v>44619</v>
      </c>
      <c r="U3517">
        <v>0</v>
      </c>
      <c r="V3517" t="s">
        <v>838</v>
      </c>
      <c r="W3517" s="388">
        <v>44634</v>
      </c>
      <c r="X3517">
        <v>178</v>
      </c>
      <c r="Y3517">
        <v>0</v>
      </c>
      <c r="Z3517">
        <v>0</v>
      </c>
      <c r="AA3517" t="s">
        <v>1758</v>
      </c>
      <c r="AB3517" t="s">
        <v>7329</v>
      </c>
      <c r="AD3517" t="s">
        <v>2045</v>
      </c>
      <c r="AE3517" t="s">
        <v>2046</v>
      </c>
      <c r="AI3517" t="s">
        <v>1761</v>
      </c>
      <c r="AL3517" t="s">
        <v>7379</v>
      </c>
      <c r="AM3517">
        <v>6</v>
      </c>
      <c r="AN3517" t="s">
        <v>7364</v>
      </c>
      <c r="AO3517" t="s">
        <v>7365</v>
      </c>
      <c r="AP3517">
        <v>0</v>
      </c>
      <c r="AQ3517" s="388">
        <v>44623</v>
      </c>
      <c r="AS3517" t="s">
        <v>1765</v>
      </c>
      <c r="AT3517" s="388">
        <v>44629</v>
      </c>
      <c r="AU3517" t="s">
        <v>1756</v>
      </c>
      <c r="AV3517" t="s">
        <v>1756</v>
      </c>
      <c r="AZ3517" t="s">
        <v>1766</v>
      </c>
      <c r="BA3517" t="s">
        <v>1767</v>
      </c>
      <c r="BB3517" t="s">
        <v>9093</v>
      </c>
      <c r="BC3517" t="s">
        <v>9094</v>
      </c>
      <c r="BD3517" t="s">
        <v>7333</v>
      </c>
      <c r="BE3517" t="s">
        <v>1756</v>
      </c>
      <c r="BF3517" t="s">
        <v>823</v>
      </c>
    </row>
    <row r="3518" spans="1:58">
      <c r="A3518" t="s">
        <v>829</v>
      </c>
      <c r="B3518">
        <v>6</v>
      </c>
      <c r="C3518">
        <v>0</v>
      </c>
      <c r="D3518">
        <v>11611</v>
      </c>
      <c r="E3518" t="s">
        <v>9092</v>
      </c>
      <c r="F3518">
        <v>53510611</v>
      </c>
      <c r="G3518" t="s">
        <v>2041</v>
      </c>
      <c r="H3518">
        <v>0</v>
      </c>
      <c r="I3518" t="s">
        <v>2052</v>
      </c>
      <c r="J3518">
        <v>75</v>
      </c>
      <c r="K3518">
        <v>5</v>
      </c>
      <c r="L3518" t="s">
        <v>1771</v>
      </c>
      <c r="M3518" t="s">
        <v>1756</v>
      </c>
      <c r="N3518" t="s">
        <v>1756</v>
      </c>
      <c r="O3518" t="s">
        <v>1757</v>
      </c>
      <c r="P3518" t="s">
        <v>1757</v>
      </c>
      <c r="Q3518" s="387">
        <v>375</v>
      </c>
      <c r="R3518">
        <v>48.75</v>
      </c>
      <c r="S3518">
        <v>423.74999999999994</v>
      </c>
      <c r="T3518" s="388">
        <v>44619</v>
      </c>
      <c r="U3518">
        <v>0</v>
      </c>
      <c r="V3518" t="s">
        <v>838</v>
      </c>
      <c r="W3518" s="388">
        <v>44634</v>
      </c>
      <c r="X3518">
        <v>178</v>
      </c>
      <c r="Y3518">
        <v>0</v>
      </c>
      <c r="Z3518">
        <v>0</v>
      </c>
      <c r="AA3518" t="s">
        <v>1758</v>
      </c>
      <c r="AB3518" t="s">
        <v>7329</v>
      </c>
      <c r="AD3518" t="s">
        <v>2045</v>
      </c>
      <c r="AE3518" t="s">
        <v>2046</v>
      </c>
      <c r="AI3518" t="s">
        <v>1761</v>
      </c>
      <c r="AL3518" t="s">
        <v>7379</v>
      </c>
      <c r="AM3518">
        <v>6</v>
      </c>
      <c r="AN3518" t="s">
        <v>7364</v>
      </c>
      <c r="AO3518" t="s">
        <v>7365</v>
      </c>
      <c r="AP3518">
        <v>0</v>
      </c>
      <c r="AQ3518" s="388">
        <v>44623</v>
      </c>
      <c r="AS3518" t="s">
        <v>1765</v>
      </c>
      <c r="AT3518" s="388">
        <v>44629</v>
      </c>
      <c r="AU3518" t="s">
        <v>1756</v>
      </c>
      <c r="AV3518" t="s">
        <v>1756</v>
      </c>
      <c r="AZ3518" t="s">
        <v>1766</v>
      </c>
      <c r="BA3518" t="s">
        <v>1767</v>
      </c>
      <c r="BB3518" t="s">
        <v>9095</v>
      </c>
      <c r="BC3518" t="s">
        <v>9096</v>
      </c>
      <c r="BD3518" t="s">
        <v>7333</v>
      </c>
      <c r="BE3518" t="s">
        <v>1756</v>
      </c>
      <c r="BF3518" t="s">
        <v>823</v>
      </c>
    </row>
    <row r="3519" spans="1:58">
      <c r="A3519" t="s">
        <v>829</v>
      </c>
      <c r="B3519">
        <v>6</v>
      </c>
      <c r="C3519">
        <v>0</v>
      </c>
      <c r="D3519">
        <v>11611</v>
      </c>
      <c r="E3519" t="s">
        <v>9092</v>
      </c>
      <c r="F3519">
        <v>53510611</v>
      </c>
      <c r="G3519" t="s">
        <v>2041</v>
      </c>
      <c r="H3519">
        <v>0</v>
      </c>
      <c r="I3519" t="s">
        <v>2052</v>
      </c>
      <c r="J3519">
        <v>75</v>
      </c>
      <c r="K3519">
        <v>11</v>
      </c>
      <c r="L3519" t="s">
        <v>1771</v>
      </c>
      <c r="M3519" t="s">
        <v>1756</v>
      </c>
      <c r="N3519" t="s">
        <v>1756</v>
      </c>
      <c r="O3519" t="s">
        <v>1757</v>
      </c>
      <c r="P3519" t="s">
        <v>1757</v>
      </c>
      <c r="Q3519" s="387">
        <v>825</v>
      </c>
      <c r="R3519">
        <v>107.25</v>
      </c>
      <c r="S3519">
        <v>932.24999999999989</v>
      </c>
      <c r="T3519" s="388">
        <v>44619</v>
      </c>
      <c r="U3519">
        <v>0</v>
      </c>
      <c r="V3519" t="s">
        <v>838</v>
      </c>
      <c r="W3519" s="388">
        <v>44634</v>
      </c>
      <c r="X3519">
        <v>178</v>
      </c>
      <c r="Y3519">
        <v>0</v>
      </c>
      <c r="Z3519">
        <v>0</v>
      </c>
      <c r="AA3519" t="s">
        <v>1758</v>
      </c>
      <c r="AB3519" t="s">
        <v>7329</v>
      </c>
      <c r="AD3519" t="s">
        <v>2045</v>
      </c>
      <c r="AE3519" t="s">
        <v>2046</v>
      </c>
      <c r="AI3519" t="s">
        <v>1761</v>
      </c>
      <c r="AL3519" t="s">
        <v>7379</v>
      </c>
      <c r="AM3519">
        <v>6</v>
      </c>
      <c r="AN3519" t="s">
        <v>7364</v>
      </c>
      <c r="AO3519" t="s">
        <v>7365</v>
      </c>
      <c r="AP3519">
        <v>0</v>
      </c>
      <c r="AQ3519" s="388">
        <v>44623</v>
      </c>
      <c r="AS3519" t="s">
        <v>1765</v>
      </c>
      <c r="AT3519" s="388">
        <v>44629</v>
      </c>
      <c r="AU3519" t="s">
        <v>1756</v>
      </c>
      <c r="AV3519" t="s">
        <v>1756</v>
      </c>
      <c r="AZ3519" t="s">
        <v>1766</v>
      </c>
      <c r="BA3519" t="s">
        <v>1767</v>
      </c>
      <c r="BB3519" t="s">
        <v>9097</v>
      </c>
      <c r="BC3519" t="s">
        <v>9098</v>
      </c>
      <c r="BD3519" t="s">
        <v>7333</v>
      </c>
      <c r="BE3519" t="s">
        <v>1756</v>
      </c>
      <c r="BF3519" t="s">
        <v>823</v>
      </c>
    </row>
    <row r="3520" spans="1:58">
      <c r="A3520" t="s">
        <v>829</v>
      </c>
      <c r="B3520">
        <v>6</v>
      </c>
      <c r="C3520">
        <v>0</v>
      </c>
      <c r="D3520">
        <v>11611</v>
      </c>
      <c r="E3520" t="s">
        <v>9092</v>
      </c>
      <c r="F3520">
        <v>53510611</v>
      </c>
      <c r="G3520" t="s">
        <v>2041</v>
      </c>
      <c r="H3520">
        <v>0</v>
      </c>
      <c r="I3520" t="s">
        <v>2056</v>
      </c>
      <c r="J3520">
        <v>210</v>
      </c>
      <c r="K3520">
        <v>3</v>
      </c>
      <c r="L3520" t="s">
        <v>1755</v>
      </c>
      <c r="M3520" t="s">
        <v>1756</v>
      </c>
      <c r="N3520" t="s">
        <v>1756</v>
      </c>
      <c r="O3520" t="s">
        <v>1757</v>
      </c>
      <c r="P3520" t="s">
        <v>1757</v>
      </c>
      <c r="Q3520" s="387">
        <v>630</v>
      </c>
      <c r="R3520">
        <v>81.900000000000006</v>
      </c>
      <c r="S3520">
        <v>711.9</v>
      </c>
      <c r="T3520" s="388">
        <v>44619</v>
      </c>
      <c r="U3520">
        <v>0</v>
      </c>
      <c r="V3520" t="s">
        <v>838</v>
      </c>
      <c r="W3520" s="388">
        <v>44634</v>
      </c>
      <c r="X3520">
        <v>178</v>
      </c>
      <c r="Y3520">
        <v>0</v>
      </c>
      <c r="Z3520">
        <v>0</v>
      </c>
      <c r="AA3520" t="s">
        <v>1758</v>
      </c>
      <c r="AB3520" t="s">
        <v>7329</v>
      </c>
      <c r="AD3520" t="s">
        <v>2045</v>
      </c>
      <c r="AE3520" t="s">
        <v>2046</v>
      </c>
      <c r="AI3520" t="s">
        <v>1761</v>
      </c>
      <c r="AL3520" t="s">
        <v>7379</v>
      </c>
      <c r="AM3520">
        <v>6</v>
      </c>
      <c r="AN3520" t="s">
        <v>7364</v>
      </c>
      <c r="AO3520" t="s">
        <v>7365</v>
      </c>
      <c r="AP3520">
        <v>0</v>
      </c>
      <c r="AQ3520" s="388">
        <v>44623</v>
      </c>
      <c r="AS3520" t="s">
        <v>1765</v>
      </c>
      <c r="AT3520" s="388">
        <v>44629</v>
      </c>
      <c r="AU3520" t="s">
        <v>1756</v>
      </c>
      <c r="AV3520" t="s">
        <v>1756</v>
      </c>
      <c r="AZ3520" t="s">
        <v>1766</v>
      </c>
      <c r="BA3520" t="s">
        <v>1767</v>
      </c>
      <c r="BB3520" t="s">
        <v>9099</v>
      </c>
      <c r="BC3520" t="s">
        <v>9100</v>
      </c>
      <c r="BD3520" t="s">
        <v>7333</v>
      </c>
      <c r="BE3520" t="s">
        <v>1756</v>
      </c>
      <c r="BF3520" t="s">
        <v>823</v>
      </c>
    </row>
    <row r="3521" spans="1:58">
      <c r="A3521" t="s">
        <v>829</v>
      </c>
      <c r="B3521">
        <v>6</v>
      </c>
      <c r="C3521">
        <v>0</v>
      </c>
      <c r="D3521">
        <v>11611</v>
      </c>
      <c r="E3521" t="s">
        <v>9092</v>
      </c>
      <c r="F3521">
        <v>53510611</v>
      </c>
      <c r="G3521" t="s">
        <v>2041</v>
      </c>
      <c r="H3521">
        <v>0</v>
      </c>
      <c r="I3521" t="s">
        <v>2113</v>
      </c>
      <c r="J3521">
        <v>122.39</v>
      </c>
      <c r="K3521">
        <v>11</v>
      </c>
      <c r="L3521" t="s">
        <v>2063</v>
      </c>
      <c r="M3521" t="s">
        <v>1757</v>
      </c>
      <c r="N3521" t="s">
        <v>1757</v>
      </c>
      <c r="O3521" t="s">
        <v>1756</v>
      </c>
      <c r="P3521" t="s">
        <v>1756</v>
      </c>
      <c r="Q3521" s="387">
        <v>1346.29</v>
      </c>
      <c r="R3521">
        <v>175.01769999999999</v>
      </c>
      <c r="S3521">
        <v>1521.3076999999998</v>
      </c>
      <c r="T3521" s="388">
        <v>44619</v>
      </c>
      <c r="U3521">
        <v>0</v>
      </c>
      <c r="V3521" t="s">
        <v>838</v>
      </c>
      <c r="W3521" s="388">
        <v>44634</v>
      </c>
      <c r="X3521">
        <v>178</v>
      </c>
      <c r="Y3521">
        <v>0</v>
      </c>
      <c r="Z3521">
        <v>0</v>
      </c>
      <c r="AA3521" t="s">
        <v>1758</v>
      </c>
      <c r="AB3521" t="s">
        <v>7329</v>
      </c>
      <c r="AD3521" t="s">
        <v>2045</v>
      </c>
      <c r="AE3521" t="s">
        <v>2046</v>
      </c>
      <c r="AI3521" t="s">
        <v>1761</v>
      </c>
      <c r="AL3521" t="s">
        <v>7379</v>
      </c>
      <c r="AM3521">
        <v>6</v>
      </c>
      <c r="AN3521" t="s">
        <v>7364</v>
      </c>
      <c r="AO3521" t="s">
        <v>7365</v>
      </c>
      <c r="AP3521">
        <v>0</v>
      </c>
      <c r="AQ3521" s="388">
        <v>44623</v>
      </c>
      <c r="AS3521" t="s">
        <v>1765</v>
      </c>
      <c r="AT3521" s="388">
        <v>44629</v>
      </c>
      <c r="AU3521" t="s">
        <v>1756</v>
      </c>
      <c r="AV3521" t="s">
        <v>1756</v>
      </c>
      <c r="AZ3521" t="s">
        <v>1766</v>
      </c>
      <c r="BA3521" t="s">
        <v>1767</v>
      </c>
      <c r="BB3521" t="s">
        <v>9101</v>
      </c>
      <c r="BC3521" t="s">
        <v>9102</v>
      </c>
      <c r="BD3521" t="s">
        <v>7333</v>
      </c>
      <c r="BE3521" t="s">
        <v>1756</v>
      </c>
      <c r="BF3521" t="s">
        <v>823</v>
      </c>
    </row>
    <row r="3522" spans="1:58">
      <c r="A3522" t="s">
        <v>829</v>
      </c>
      <c r="B3522">
        <v>6</v>
      </c>
      <c r="C3522">
        <v>0</v>
      </c>
      <c r="D3522">
        <v>11611</v>
      </c>
      <c r="E3522" t="s">
        <v>9092</v>
      </c>
      <c r="F3522">
        <v>53510611</v>
      </c>
      <c r="G3522" t="s">
        <v>2041</v>
      </c>
      <c r="H3522">
        <v>0</v>
      </c>
      <c r="I3522" t="s">
        <v>2073</v>
      </c>
      <c r="J3522">
        <v>243.75</v>
      </c>
      <c r="K3522">
        <v>1</v>
      </c>
      <c r="L3522" t="s">
        <v>1755</v>
      </c>
      <c r="M3522" t="s">
        <v>1757</v>
      </c>
      <c r="N3522" t="s">
        <v>1757</v>
      </c>
      <c r="O3522" t="s">
        <v>1756</v>
      </c>
      <c r="P3522" t="s">
        <v>1756</v>
      </c>
      <c r="Q3522" s="387">
        <v>243.75</v>
      </c>
      <c r="R3522">
        <v>31.6875</v>
      </c>
      <c r="S3522">
        <v>275.4375</v>
      </c>
      <c r="T3522" s="388">
        <v>44619</v>
      </c>
      <c r="U3522">
        <v>0</v>
      </c>
      <c r="V3522" t="s">
        <v>838</v>
      </c>
      <c r="W3522" s="388">
        <v>44634</v>
      </c>
      <c r="X3522">
        <v>178</v>
      </c>
      <c r="Y3522">
        <v>0</v>
      </c>
      <c r="Z3522">
        <v>0</v>
      </c>
      <c r="AA3522" t="s">
        <v>1758</v>
      </c>
      <c r="AB3522" t="s">
        <v>7329</v>
      </c>
      <c r="AD3522" t="s">
        <v>2045</v>
      </c>
      <c r="AE3522" t="s">
        <v>2046</v>
      </c>
      <c r="AI3522" t="s">
        <v>1761</v>
      </c>
      <c r="AL3522" t="s">
        <v>7379</v>
      </c>
      <c r="AM3522">
        <v>6</v>
      </c>
      <c r="AN3522" t="s">
        <v>7364</v>
      </c>
      <c r="AO3522" t="s">
        <v>7365</v>
      </c>
      <c r="AP3522">
        <v>0</v>
      </c>
      <c r="AQ3522" s="388">
        <v>44623</v>
      </c>
      <c r="AS3522" t="s">
        <v>1765</v>
      </c>
      <c r="AT3522" s="388">
        <v>44629</v>
      </c>
      <c r="AU3522" t="s">
        <v>1756</v>
      </c>
      <c r="AV3522" t="s">
        <v>1756</v>
      </c>
      <c r="AZ3522" t="s">
        <v>1766</v>
      </c>
      <c r="BA3522" t="s">
        <v>1767</v>
      </c>
      <c r="BB3522" t="s">
        <v>9103</v>
      </c>
      <c r="BC3522" t="s">
        <v>9104</v>
      </c>
      <c r="BD3522" t="s">
        <v>7333</v>
      </c>
      <c r="BE3522" t="s">
        <v>1756</v>
      </c>
      <c r="BF3522" t="s">
        <v>823</v>
      </c>
    </row>
    <row r="3523" spans="1:58">
      <c r="A3523" t="s">
        <v>829</v>
      </c>
      <c r="B3523">
        <v>6</v>
      </c>
      <c r="C3523">
        <v>0</v>
      </c>
      <c r="D3523">
        <v>11611</v>
      </c>
      <c r="E3523" t="s">
        <v>9092</v>
      </c>
      <c r="F3523">
        <v>53510611</v>
      </c>
      <c r="G3523" t="s">
        <v>2041</v>
      </c>
      <c r="H3523">
        <v>0</v>
      </c>
      <c r="I3523" t="s">
        <v>2073</v>
      </c>
      <c r="J3523">
        <v>243.75</v>
      </c>
      <c r="K3523">
        <v>1</v>
      </c>
      <c r="L3523" t="s">
        <v>1755</v>
      </c>
      <c r="M3523" t="s">
        <v>1757</v>
      </c>
      <c r="N3523" t="s">
        <v>1757</v>
      </c>
      <c r="O3523" t="s">
        <v>1756</v>
      </c>
      <c r="P3523" t="s">
        <v>1756</v>
      </c>
      <c r="Q3523" s="387">
        <v>243.75</v>
      </c>
      <c r="R3523">
        <v>31.6875</v>
      </c>
      <c r="S3523">
        <v>275.4375</v>
      </c>
      <c r="T3523" s="388">
        <v>44619</v>
      </c>
      <c r="U3523">
        <v>0</v>
      </c>
      <c r="V3523" t="s">
        <v>838</v>
      </c>
      <c r="W3523" s="388">
        <v>44634</v>
      </c>
      <c r="X3523">
        <v>178</v>
      </c>
      <c r="Y3523">
        <v>0</v>
      </c>
      <c r="Z3523">
        <v>0</v>
      </c>
      <c r="AA3523" t="s">
        <v>1758</v>
      </c>
      <c r="AB3523" t="s">
        <v>7329</v>
      </c>
      <c r="AD3523" t="s">
        <v>2045</v>
      </c>
      <c r="AE3523" t="s">
        <v>2046</v>
      </c>
      <c r="AI3523" t="s">
        <v>1761</v>
      </c>
      <c r="AL3523" t="s">
        <v>7379</v>
      </c>
      <c r="AM3523">
        <v>6</v>
      </c>
      <c r="AN3523" t="s">
        <v>7364</v>
      </c>
      <c r="AO3523" t="s">
        <v>7365</v>
      </c>
      <c r="AP3523">
        <v>0</v>
      </c>
      <c r="AQ3523" s="388">
        <v>44623</v>
      </c>
      <c r="AS3523" t="s">
        <v>1765</v>
      </c>
      <c r="AT3523" s="388">
        <v>44629</v>
      </c>
      <c r="AU3523" t="s">
        <v>1756</v>
      </c>
      <c r="AV3523" t="s">
        <v>1756</v>
      </c>
      <c r="AZ3523" t="s">
        <v>1766</v>
      </c>
      <c r="BA3523" t="s">
        <v>1767</v>
      </c>
      <c r="BB3523" t="s">
        <v>9103</v>
      </c>
      <c r="BC3523" t="s">
        <v>9104</v>
      </c>
      <c r="BD3523" t="s">
        <v>7333</v>
      </c>
      <c r="BE3523" t="s">
        <v>1756</v>
      </c>
      <c r="BF3523" t="s">
        <v>823</v>
      </c>
    </row>
    <row r="3524" spans="1:58">
      <c r="A3524" t="s">
        <v>829</v>
      </c>
      <c r="B3524">
        <v>6</v>
      </c>
      <c r="C3524">
        <v>0</v>
      </c>
      <c r="D3524">
        <v>11611</v>
      </c>
      <c r="E3524" t="s">
        <v>9092</v>
      </c>
      <c r="F3524">
        <v>53510611</v>
      </c>
      <c r="G3524" t="s">
        <v>2041</v>
      </c>
      <c r="H3524">
        <v>0</v>
      </c>
      <c r="I3524" t="s">
        <v>7531</v>
      </c>
      <c r="J3524">
        <v>126.98</v>
      </c>
      <c r="K3524">
        <v>10</v>
      </c>
      <c r="L3524" t="s">
        <v>2063</v>
      </c>
      <c r="M3524" t="s">
        <v>1757</v>
      </c>
      <c r="N3524" t="s">
        <v>1757</v>
      </c>
      <c r="O3524" t="s">
        <v>1756</v>
      </c>
      <c r="P3524" t="s">
        <v>1756</v>
      </c>
      <c r="Q3524" s="387">
        <v>1269.8</v>
      </c>
      <c r="R3524">
        <v>165.07400000000001</v>
      </c>
      <c r="S3524">
        <v>1434.8739999999998</v>
      </c>
      <c r="T3524" s="388">
        <v>44619</v>
      </c>
      <c r="U3524">
        <v>0</v>
      </c>
      <c r="V3524" t="s">
        <v>838</v>
      </c>
      <c r="W3524" s="388">
        <v>44634</v>
      </c>
      <c r="X3524">
        <v>178</v>
      </c>
      <c r="Y3524">
        <v>0</v>
      </c>
      <c r="Z3524">
        <v>0</v>
      </c>
      <c r="AA3524" t="s">
        <v>1758</v>
      </c>
      <c r="AB3524" t="s">
        <v>7329</v>
      </c>
      <c r="AD3524" t="s">
        <v>2045</v>
      </c>
      <c r="AE3524" t="s">
        <v>2046</v>
      </c>
      <c r="AI3524" t="s">
        <v>1761</v>
      </c>
      <c r="AL3524" t="s">
        <v>7379</v>
      </c>
      <c r="AM3524">
        <v>6</v>
      </c>
      <c r="AN3524" t="s">
        <v>7364</v>
      </c>
      <c r="AO3524" t="s">
        <v>7365</v>
      </c>
      <c r="AP3524">
        <v>0</v>
      </c>
      <c r="AQ3524" s="388">
        <v>44623</v>
      </c>
      <c r="AS3524" t="s">
        <v>1765</v>
      </c>
      <c r="AT3524" s="388">
        <v>44629</v>
      </c>
      <c r="AU3524" t="s">
        <v>1756</v>
      </c>
      <c r="AV3524" t="s">
        <v>1756</v>
      </c>
      <c r="AZ3524" t="s">
        <v>1766</v>
      </c>
      <c r="BA3524" t="s">
        <v>1767</v>
      </c>
      <c r="BB3524" t="s">
        <v>9105</v>
      </c>
      <c r="BC3524" t="s">
        <v>9106</v>
      </c>
      <c r="BD3524" t="s">
        <v>7333</v>
      </c>
      <c r="BE3524" t="s">
        <v>1756</v>
      </c>
      <c r="BF3524" t="s">
        <v>823</v>
      </c>
    </row>
    <row r="3525" spans="1:58">
      <c r="A3525" t="s">
        <v>829</v>
      </c>
      <c r="B3525">
        <v>6</v>
      </c>
      <c r="C3525">
        <v>0</v>
      </c>
      <c r="D3525">
        <v>11611</v>
      </c>
      <c r="E3525" t="s">
        <v>9092</v>
      </c>
      <c r="F3525">
        <v>53510611</v>
      </c>
      <c r="G3525" t="s">
        <v>2041</v>
      </c>
      <c r="H3525">
        <v>0</v>
      </c>
      <c r="I3525" t="s">
        <v>2247</v>
      </c>
      <c r="J3525">
        <v>131.47999999999999</v>
      </c>
      <c r="K3525">
        <v>3</v>
      </c>
      <c r="L3525" t="s">
        <v>2063</v>
      </c>
      <c r="M3525" t="s">
        <v>1757</v>
      </c>
      <c r="N3525" t="s">
        <v>1757</v>
      </c>
      <c r="O3525" t="s">
        <v>1756</v>
      </c>
      <c r="P3525" t="s">
        <v>1756</v>
      </c>
      <c r="Q3525" s="387">
        <v>394.44</v>
      </c>
      <c r="R3525">
        <v>51.277200000000001</v>
      </c>
      <c r="S3525">
        <v>445.71719999999993</v>
      </c>
      <c r="T3525" s="388">
        <v>44619</v>
      </c>
      <c r="U3525">
        <v>0</v>
      </c>
      <c r="V3525" t="s">
        <v>838</v>
      </c>
      <c r="W3525" s="388">
        <v>44634</v>
      </c>
      <c r="X3525">
        <v>178</v>
      </c>
      <c r="Y3525">
        <v>0</v>
      </c>
      <c r="Z3525">
        <v>0</v>
      </c>
      <c r="AA3525" t="s">
        <v>1758</v>
      </c>
      <c r="AB3525" t="s">
        <v>7329</v>
      </c>
      <c r="AD3525" t="s">
        <v>2045</v>
      </c>
      <c r="AE3525" t="s">
        <v>2046</v>
      </c>
      <c r="AI3525" t="s">
        <v>1761</v>
      </c>
      <c r="AL3525" t="s">
        <v>7379</v>
      </c>
      <c r="AM3525">
        <v>6</v>
      </c>
      <c r="AN3525" t="s">
        <v>7364</v>
      </c>
      <c r="AO3525" t="s">
        <v>7365</v>
      </c>
      <c r="AP3525">
        <v>0</v>
      </c>
      <c r="AQ3525" s="388">
        <v>44623</v>
      </c>
      <c r="AS3525" t="s">
        <v>1765</v>
      </c>
      <c r="AT3525" s="388">
        <v>44629</v>
      </c>
      <c r="AU3525" t="s">
        <v>1756</v>
      </c>
      <c r="AV3525" t="s">
        <v>1756</v>
      </c>
      <c r="AZ3525" t="s">
        <v>1766</v>
      </c>
      <c r="BA3525" t="s">
        <v>1767</v>
      </c>
      <c r="BB3525" t="s">
        <v>9107</v>
      </c>
      <c r="BC3525" t="s">
        <v>9108</v>
      </c>
      <c r="BD3525" t="s">
        <v>7333</v>
      </c>
      <c r="BE3525" t="s">
        <v>1756</v>
      </c>
      <c r="BF3525" t="s">
        <v>823</v>
      </c>
    </row>
    <row r="3526" spans="1:58">
      <c r="A3526" t="s">
        <v>829</v>
      </c>
      <c r="B3526">
        <v>6</v>
      </c>
      <c r="C3526">
        <v>0</v>
      </c>
      <c r="D3526">
        <v>11609</v>
      </c>
      <c r="E3526" t="s">
        <v>9109</v>
      </c>
      <c r="F3526">
        <v>53510611</v>
      </c>
      <c r="G3526" t="s">
        <v>2041</v>
      </c>
      <c r="H3526">
        <v>0</v>
      </c>
      <c r="I3526" t="s">
        <v>2056</v>
      </c>
      <c r="J3526">
        <v>210</v>
      </c>
      <c r="K3526">
        <v>1</v>
      </c>
      <c r="L3526" t="s">
        <v>1755</v>
      </c>
      <c r="M3526" t="s">
        <v>1756</v>
      </c>
      <c r="N3526" t="s">
        <v>1756</v>
      </c>
      <c r="P3526" t="s">
        <v>1757</v>
      </c>
      <c r="Q3526" s="387">
        <v>210</v>
      </c>
      <c r="R3526">
        <v>27.3</v>
      </c>
      <c r="S3526">
        <v>237.29999999999998</v>
      </c>
      <c r="T3526" s="388">
        <v>44618</v>
      </c>
      <c r="U3526">
        <v>0</v>
      </c>
      <c r="V3526" t="s">
        <v>838</v>
      </c>
      <c r="W3526" s="388">
        <v>44634</v>
      </c>
      <c r="X3526">
        <v>178</v>
      </c>
      <c r="Y3526">
        <v>0</v>
      </c>
      <c r="Z3526">
        <v>0</v>
      </c>
      <c r="AA3526" t="s">
        <v>1758</v>
      </c>
      <c r="AB3526" t="s">
        <v>7329</v>
      </c>
      <c r="AD3526" t="s">
        <v>2045</v>
      </c>
      <c r="AE3526" t="s">
        <v>2046</v>
      </c>
      <c r="AI3526" t="s">
        <v>1761</v>
      </c>
      <c r="AL3526" t="s">
        <v>7379</v>
      </c>
      <c r="AM3526">
        <v>6</v>
      </c>
      <c r="AN3526" t="s">
        <v>3133</v>
      </c>
      <c r="AO3526" t="s">
        <v>2852</v>
      </c>
      <c r="AP3526">
        <v>0</v>
      </c>
      <c r="AQ3526" s="388">
        <v>44623</v>
      </c>
      <c r="AS3526" t="s">
        <v>1765</v>
      </c>
      <c r="AT3526" s="388">
        <v>44629</v>
      </c>
      <c r="AU3526" t="s">
        <v>1756</v>
      </c>
      <c r="AV3526" t="s">
        <v>1756</v>
      </c>
      <c r="AZ3526" t="s">
        <v>1766</v>
      </c>
      <c r="BA3526" t="s">
        <v>1767</v>
      </c>
      <c r="BB3526" t="s">
        <v>9110</v>
      </c>
      <c r="BC3526" t="s">
        <v>9111</v>
      </c>
      <c r="BD3526" t="s">
        <v>7333</v>
      </c>
      <c r="BE3526" t="s">
        <v>1756</v>
      </c>
      <c r="BF3526" t="s">
        <v>823</v>
      </c>
    </row>
    <row r="3527" spans="1:58">
      <c r="A3527" t="s">
        <v>829</v>
      </c>
      <c r="B3527">
        <v>6</v>
      </c>
      <c r="C3527">
        <v>0</v>
      </c>
      <c r="D3527">
        <v>11609</v>
      </c>
      <c r="E3527" t="s">
        <v>9109</v>
      </c>
      <c r="F3527">
        <v>53510611</v>
      </c>
      <c r="G3527" t="s">
        <v>2041</v>
      </c>
      <c r="H3527">
        <v>0</v>
      </c>
      <c r="I3527" t="s">
        <v>7382</v>
      </c>
      <c r="J3527">
        <v>80</v>
      </c>
      <c r="K3527">
        <v>11</v>
      </c>
      <c r="M3527" t="s">
        <v>1757</v>
      </c>
      <c r="N3527" t="s">
        <v>1757</v>
      </c>
      <c r="O3527" t="s">
        <v>1756</v>
      </c>
      <c r="P3527" t="s">
        <v>1756</v>
      </c>
      <c r="Q3527" s="387">
        <v>880</v>
      </c>
      <c r="R3527">
        <v>114.4</v>
      </c>
      <c r="S3527">
        <v>994.39999999999986</v>
      </c>
      <c r="T3527" s="388">
        <v>44618</v>
      </c>
      <c r="U3527">
        <v>0</v>
      </c>
      <c r="V3527" t="s">
        <v>838</v>
      </c>
      <c r="W3527" s="388">
        <v>44634</v>
      </c>
      <c r="X3527">
        <v>178</v>
      </c>
      <c r="Y3527">
        <v>0</v>
      </c>
      <c r="Z3527">
        <v>0</v>
      </c>
      <c r="AA3527" t="s">
        <v>1758</v>
      </c>
      <c r="AB3527" t="s">
        <v>7329</v>
      </c>
      <c r="AD3527" t="s">
        <v>2045</v>
      </c>
      <c r="AE3527" t="s">
        <v>2046</v>
      </c>
      <c r="AI3527" t="s">
        <v>1761</v>
      </c>
      <c r="AL3527" t="s">
        <v>7379</v>
      </c>
      <c r="AM3527">
        <v>6</v>
      </c>
      <c r="AN3527" t="s">
        <v>3133</v>
      </c>
      <c r="AO3527" t="s">
        <v>2852</v>
      </c>
      <c r="AP3527">
        <v>0</v>
      </c>
      <c r="AQ3527" s="388">
        <v>44623</v>
      </c>
      <c r="AS3527" t="s">
        <v>1765</v>
      </c>
      <c r="AT3527" s="388">
        <v>44629</v>
      </c>
      <c r="AU3527" t="s">
        <v>1756</v>
      </c>
      <c r="AV3527" t="s">
        <v>1756</v>
      </c>
      <c r="AZ3527" t="s">
        <v>1766</v>
      </c>
      <c r="BA3527" t="s">
        <v>1767</v>
      </c>
      <c r="BB3527" t="s">
        <v>9112</v>
      </c>
      <c r="BC3527" t="s">
        <v>9113</v>
      </c>
      <c r="BD3527" t="s">
        <v>7333</v>
      </c>
      <c r="BE3527" t="s">
        <v>1756</v>
      </c>
      <c r="BF3527" t="s">
        <v>823</v>
      </c>
    </row>
    <row r="3528" spans="1:58">
      <c r="A3528" t="s">
        <v>829</v>
      </c>
      <c r="B3528">
        <v>6</v>
      </c>
      <c r="C3528">
        <v>0</v>
      </c>
      <c r="D3528">
        <v>11608</v>
      </c>
      <c r="E3528" t="s">
        <v>9114</v>
      </c>
      <c r="F3528">
        <v>53510611</v>
      </c>
      <c r="G3528" t="s">
        <v>2041</v>
      </c>
      <c r="H3528">
        <v>0</v>
      </c>
      <c r="I3528" t="s">
        <v>2052</v>
      </c>
      <c r="J3528">
        <v>75</v>
      </c>
      <c r="K3528">
        <v>5</v>
      </c>
      <c r="L3528" t="s">
        <v>1771</v>
      </c>
      <c r="M3528" t="s">
        <v>1756</v>
      </c>
      <c r="N3528" t="s">
        <v>1756</v>
      </c>
      <c r="O3528" t="s">
        <v>2053</v>
      </c>
      <c r="P3528" t="s">
        <v>1757</v>
      </c>
      <c r="Q3528" s="387">
        <v>375</v>
      </c>
      <c r="R3528">
        <v>48.75</v>
      </c>
      <c r="S3528">
        <v>423.74999999999994</v>
      </c>
      <c r="T3528" s="388">
        <v>44618</v>
      </c>
      <c r="U3528">
        <v>0</v>
      </c>
      <c r="V3528" t="s">
        <v>838</v>
      </c>
      <c r="W3528" s="388">
        <v>44634</v>
      </c>
      <c r="X3528">
        <v>178</v>
      </c>
      <c r="Y3528">
        <v>0</v>
      </c>
      <c r="Z3528">
        <v>0</v>
      </c>
      <c r="AA3528" t="s">
        <v>1758</v>
      </c>
      <c r="AB3528" t="s">
        <v>7329</v>
      </c>
      <c r="AD3528" t="s">
        <v>2045</v>
      </c>
      <c r="AE3528" t="s">
        <v>2046</v>
      </c>
      <c r="AI3528" t="s">
        <v>1761</v>
      </c>
      <c r="AL3528" t="s">
        <v>7379</v>
      </c>
      <c r="AM3528">
        <v>6</v>
      </c>
      <c r="AN3528" t="s">
        <v>1081</v>
      </c>
      <c r="AO3528" t="s">
        <v>2875</v>
      </c>
      <c r="AP3528">
        <v>0</v>
      </c>
      <c r="AQ3528" s="388">
        <v>44623</v>
      </c>
      <c r="AS3528" t="s">
        <v>1765</v>
      </c>
      <c r="AT3528" s="388">
        <v>44629</v>
      </c>
      <c r="AU3528" t="s">
        <v>1756</v>
      </c>
      <c r="AV3528" t="s">
        <v>1756</v>
      </c>
      <c r="AZ3528" t="s">
        <v>1766</v>
      </c>
      <c r="BA3528" t="s">
        <v>1767</v>
      </c>
      <c r="BB3528" t="s">
        <v>9115</v>
      </c>
      <c r="BC3528" t="s">
        <v>9116</v>
      </c>
      <c r="BD3528" t="s">
        <v>7333</v>
      </c>
      <c r="BE3528" t="s">
        <v>1756</v>
      </c>
      <c r="BF3528" t="s">
        <v>823</v>
      </c>
    </row>
    <row r="3529" spans="1:58">
      <c r="A3529" t="s">
        <v>829</v>
      </c>
      <c r="B3529">
        <v>6</v>
      </c>
      <c r="C3529">
        <v>0</v>
      </c>
      <c r="D3529">
        <v>11608</v>
      </c>
      <c r="E3529" t="s">
        <v>9114</v>
      </c>
      <c r="F3529">
        <v>53510611</v>
      </c>
      <c r="G3529" t="s">
        <v>2041</v>
      </c>
      <c r="H3529">
        <v>0</v>
      </c>
      <c r="I3529" t="s">
        <v>7531</v>
      </c>
      <c r="J3529">
        <v>126.98</v>
      </c>
      <c r="K3529">
        <v>5</v>
      </c>
      <c r="L3529" t="s">
        <v>2063</v>
      </c>
      <c r="M3529" t="s">
        <v>7532</v>
      </c>
      <c r="N3529" t="s">
        <v>1757</v>
      </c>
      <c r="O3529" t="s">
        <v>1756</v>
      </c>
      <c r="P3529" t="s">
        <v>1756</v>
      </c>
      <c r="Q3529" s="387">
        <v>634.9</v>
      </c>
      <c r="R3529">
        <v>82.537000000000006</v>
      </c>
      <c r="S3529">
        <v>717.4369999999999</v>
      </c>
      <c r="T3529" s="388">
        <v>44618</v>
      </c>
      <c r="U3529">
        <v>0</v>
      </c>
      <c r="V3529" t="s">
        <v>838</v>
      </c>
      <c r="W3529" s="388">
        <v>44634</v>
      </c>
      <c r="X3529">
        <v>178</v>
      </c>
      <c r="Y3529">
        <v>0</v>
      </c>
      <c r="Z3529">
        <v>0</v>
      </c>
      <c r="AA3529" t="s">
        <v>1758</v>
      </c>
      <c r="AB3529" t="s">
        <v>7329</v>
      </c>
      <c r="AD3529" t="s">
        <v>2045</v>
      </c>
      <c r="AE3529" t="s">
        <v>2046</v>
      </c>
      <c r="AI3529" t="s">
        <v>1761</v>
      </c>
      <c r="AL3529" t="s">
        <v>7379</v>
      </c>
      <c r="AM3529">
        <v>6</v>
      </c>
      <c r="AN3529" t="s">
        <v>1081</v>
      </c>
      <c r="AO3529" t="s">
        <v>2875</v>
      </c>
      <c r="AP3529">
        <v>0</v>
      </c>
      <c r="AQ3529" s="388">
        <v>44623</v>
      </c>
      <c r="AS3529" t="s">
        <v>1765</v>
      </c>
      <c r="AT3529" s="388">
        <v>44629</v>
      </c>
      <c r="AU3529" t="s">
        <v>1756</v>
      </c>
      <c r="AV3529" t="s">
        <v>1756</v>
      </c>
      <c r="AZ3529" t="s">
        <v>1766</v>
      </c>
      <c r="BA3529" t="s">
        <v>1767</v>
      </c>
      <c r="BB3529" t="s">
        <v>9117</v>
      </c>
      <c r="BC3529" t="s">
        <v>9118</v>
      </c>
      <c r="BD3529" t="s">
        <v>7333</v>
      </c>
      <c r="BE3529" t="s">
        <v>1756</v>
      </c>
      <c r="BF3529" t="s">
        <v>823</v>
      </c>
    </row>
    <row r="3530" spans="1:58">
      <c r="A3530" t="s">
        <v>829</v>
      </c>
      <c r="B3530">
        <v>6</v>
      </c>
      <c r="C3530">
        <v>0</v>
      </c>
      <c r="D3530">
        <v>11607</v>
      </c>
      <c r="E3530" t="s">
        <v>9119</v>
      </c>
      <c r="F3530">
        <v>53510611</v>
      </c>
      <c r="G3530" t="s">
        <v>2041</v>
      </c>
      <c r="H3530">
        <v>0</v>
      </c>
      <c r="I3530" t="s">
        <v>2103</v>
      </c>
      <c r="J3530">
        <v>70</v>
      </c>
      <c r="K3530">
        <v>6</v>
      </c>
      <c r="L3530" t="s">
        <v>1771</v>
      </c>
      <c r="M3530" t="s">
        <v>1756</v>
      </c>
      <c r="N3530" t="s">
        <v>1756</v>
      </c>
      <c r="O3530" t="s">
        <v>2104</v>
      </c>
      <c r="P3530" t="s">
        <v>1757</v>
      </c>
      <c r="Q3530" s="387">
        <v>420</v>
      </c>
      <c r="R3530">
        <v>54.6</v>
      </c>
      <c r="S3530">
        <v>474.59999999999997</v>
      </c>
      <c r="T3530" s="388">
        <v>44618</v>
      </c>
      <c r="U3530">
        <v>0</v>
      </c>
      <c r="V3530" t="s">
        <v>838</v>
      </c>
      <c r="W3530" s="388">
        <v>44634</v>
      </c>
      <c r="X3530">
        <v>178</v>
      </c>
      <c r="Y3530">
        <v>0</v>
      </c>
      <c r="Z3530">
        <v>0</v>
      </c>
      <c r="AA3530" t="s">
        <v>1758</v>
      </c>
      <c r="AB3530" t="s">
        <v>7329</v>
      </c>
      <c r="AD3530" t="s">
        <v>2045</v>
      </c>
      <c r="AE3530" t="s">
        <v>2046</v>
      </c>
      <c r="AI3530" t="s">
        <v>1761</v>
      </c>
      <c r="AL3530" t="s">
        <v>7379</v>
      </c>
      <c r="AM3530">
        <v>6</v>
      </c>
      <c r="AN3530" t="s">
        <v>7364</v>
      </c>
      <c r="AO3530" t="s">
        <v>7365</v>
      </c>
      <c r="AP3530">
        <v>0</v>
      </c>
      <c r="AQ3530" s="388">
        <v>44623</v>
      </c>
      <c r="AS3530" t="s">
        <v>1765</v>
      </c>
      <c r="AT3530" s="388">
        <v>44629</v>
      </c>
      <c r="AU3530" t="s">
        <v>1756</v>
      </c>
      <c r="AV3530" t="s">
        <v>1756</v>
      </c>
      <c r="AZ3530" t="s">
        <v>1766</v>
      </c>
      <c r="BA3530" t="s">
        <v>1767</v>
      </c>
      <c r="BB3530" t="s">
        <v>9120</v>
      </c>
      <c r="BC3530" t="s">
        <v>9121</v>
      </c>
      <c r="BD3530" t="s">
        <v>7333</v>
      </c>
      <c r="BE3530" t="s">
        <v>1756</v>
      </c>
      <c r="BF3530" t="s">
        <v>823</v>
      </c>
    </row>
    <row r="3531" spans="1:58">
      <c r="A3531" t="s">
        <v>829</v>
      </c>
      <c r="B3531">
        <v>6</v>
      </c>
      <c r="C3531">
        <v>0</v>
      </c>
      <c r="D3531">
        <v>11607</v>
      </c>
      <c r="E3531" t="s">
        <v>9119</v>
      </c>
      <c r="F3531">
        <v>53510611</v>
      </c>
      <c r="G3531" t="s">
        <v>2041</v>
      </c>
      <c r="H3531">
        <v>0</v>
      </c>
      <c r="I3531" t="s">
        <v>2052</v>
      </c>
      <c r="J3531">
        <v>75</v>
      </c>
      <c r="K3531">
        <v>13</v>
      </c>
      <c r="L3531" t="s">
        <v>1771</v>
      </c>
      <c r="M3531" t="s">
        <v>1756</v>
      </c>
      <c r="N3531" t="s">
        <v>1756</v>
      </c>
      <c r="O3531" t="s">
        <v>2053</v>
      </c>
      <c r="P3531" t="s">
        <v>1757</v>
      </c>
      <c r="Q3531" s="387">
        <v>975</v>
      </c>
      <c r="R3531">
        <v>126.75</v>
      </c>
      <c r="S3531">
        <v>1101.75</v>
      </c>
      <c r="T3531" s="388">
        <v>44618</v>
      </c>
      <c r="U3531">
        <v>0</v>
      </c>
      <c r="V3531" t="s">
        <v>838</v>
      </c>
      <c r="W3531" s="388">
        <v>44634</v>
      </c>
      <c r="X3531">
        <v>178</v>
      </c>
      <c r="Y3531">
        <v>0</v>
      </c>
      <c r="Z3531">
        <v>0</v>
      </c>
      <c r="AA3531" t="s">
        <v>1758</v>
      </c>
      <c r="AB3531" t="s">
        <v>7329</v>
      </c>
      <c r="AD3531" t="s">
        <v>2045</v>
      </c>
      <c r="AE3531" t="s">
        <v>2046</v>
      </c>
      <c r="AI3531" t="s">
        <v>1761</v>
      </c>
      <c r="AL3531" t="s">
        <v>7379</v>
      </c>
      <c r="AM3531">
        <v>6</v>
      </c>
      <c r="AN3531" t="s">
        <v>7364</v>
      </c>
      <c r="AO3531" t="s">
        <v>7365</v>
      </c>
      <c r="AP3531">
        <v>0</v>
      </c>
      <c r="AQ3531" s="388">
        <v>44623</v>
      </c>
      <c r="AS3531" t="s">
        <v>1765</v>
      </c>
      <c r="AT3531" s="388">
        <v>44629</v>
      </c>
      <c r="AU3531" t="s">
        <v>1756</v>
      </c>
      <c r="AV3531" t="s">
        <v>1756</v>
      </c>
      <c r="AZ3531" t="s">
        <v>1766</v>
      </c>
      <c r="BA3531" t="s">
        <v>1767</v>
      </c>
      <c r="BB3531" t="s">
        <v>9122</v>
      </c>
      <c r="BC3531" t="s">
        <v>9123</v>
      </c>
      <c r="BD3531" t="s">
        <v>7333</v>
      </c>
      <c r="BE3531" t="s">
        <v>1756</v>
      </c>
      <c r="BF3531" t="s">
        <v>823</v>
      </c>
    </row>
    <row r="3532" spans="1:58">
      <c r="A3532" t="s">
        <v>829</v>
      </c>
      <c r="B3532">
        <v>6</v>
      </c>
      <c r="C3532">
        <v>0</v>
      </c>
      <c r="D3532">
        <v>11607</v>
      </c>
      <c r="E3532" t="s">
        <v>9119</v>
      </c>
      <c r="F3532">
        <v>53510611</v>
      </c>
      <c r="G3532" t="s">
        <v>2041</v>
      </c>
      <c r="H3532">
        <v>0</v>
      </c>
      <c r="I3532" t="s">
        <v>2052</v>
      </c>
      <c r="J3532">
        <v>75</v>
      </c>
      <c r="K3532">
        <v>9</v>
      </c>
      <c r="L3532" t="s">
        <v>1771</v>
      </c>
      <c r="M3532" t="s">
        <v>1756</v>
      </c>
      <c r="N3532" t="s">
        <v>1756</v>
      </c>
      <c r="O3532" t="s">
        <v>2053</v>
      </c>
      <c r="P3532" t="s">
        <v>1757</v>
      </c>
      <c r="Q3532" s="387">
        <v>675</v>
      </c>
      <c r="R3532">
        <v>87.75</v>
      </c>
      <c r="S3532">
        <v>762.74999999999989</v>
      </c>
      <c r="T3532" s="388">
        <v>44618</v>
      </c>
      <c r="U3532">
        <v>0</v>
      </c>
      <c r="V3532" t="s">
        <v>838</v>
      </c>
      <c r="W3532" s="388">
        <v>44634</v>
      </c>
      <c r="X3532">
        <v>178</v>
      </c>
      <c r="Y3532">
        <v>0</v>
      </c>
      <c r="Z3532">
        <v>0</v>
      </c>
      <c r="AA3532" t="s">
        <v>1758</v>
      </c>
      <c r="AB3532" t="s">
        <v>7329</v>
      </c>
      <c r="AD3532" t="s">
        <v>2045</v>
      </c>
      <c r="AE3532" t="s">
        <v>2046</v>
      </c>
      <c r="AI3532" t="s">
        <v>1761</v>
      </c>
      <c r="AL3532" t="s">
        <v>7379</v>
      </c>
      <c r="AM3532">
        <v>6</v>
      </c>
      <c r="AN3532" t="s">
        <v>7364</v>
      </c>
      <c r="AO3532" t="s">
        <v>7365</v>
      </c>
      <c r="AP3532">
        <v>0</v>
      </c>
      <c r="AQ3532" s="388">
        <v>44623</v>
      </c>
      <c r="AS3532" t="s">
        <v>1765</v>
      </c>
      <c r="AT3532" s="388">
        <v>44629</v>
      </c>
      <c r="AU3532" t="s">
        <v>1756</v>
      </c>
      <c r="AV3532" t="s">
        <v>1756</v>
      </c>
      <c r="AZ3532" t="s">
        <v>1766</v>
      </c>
      <c r="BA3532" t="s">
        <v>1767</v>
      </c>
      <c r="BB3532" t="s">
        <v>9124</v>
      </c>
      <c r="BC3532" t="s">
        <v>9125</v>
      </c>
      <c r="BD3532" t="s">
        <v>7333</v>
      </c>
      <c r="BE3532" t="s">
        <v>1756</v>
      </c>
      <c r="BF3532" t="s">
        <v>823</v>
      </c>
    </row>
    <row r="3533" spans="1:58">
      <c r="A3533" t="s">
        <v>829</v>
      </c>
      <c r="B3533">
        <v>6</v>
      </c>
      <c r="C3533">
        <v>0</v>
      </c>
      <c r="D3533">
        <v>11607</v>
      </c>
      <c r="E3533" t="s">
        <v>9119</v>
      </c>
      <c r="F3533">
        <v>53510611</v>
      </c>
      <c r="G3533" t="s">
        <v>2041</v>
      </c>
      <c r="H3533">
        <v>0</v>
      </c>
      <c r="I3533" t="s">
        <v>2052</v>
      </c>
      <c r="J3533">
        <v>75</v>
      </c>
      <c r="K3533">
        <v>6</v>
      </c>
      <c r="L3533" t="s">
        <v>1771</v>
      </c>
      <c r="M3533" t="s">
        <v>1756</v>
      </c>
      <c r="N3533" t="s">
        <v>1756</v>
      </c>
      <c r="O3533" t="s">
        <v>2053</v>
      </c>
      <c r="P3533" t="s">
        <v>1757</v>
      </c>
      <c r="Q3533" s="387">
        <v>450</v>
      </c>
      <c r="R3533">
        <v>58.5</v>
      </c>
      <c r="S3533">
        <v>508.49999999999994</v>
      </c>
      <c r="T3533" s="388">
        <v>44618</v>
      </c>
      <c r="U3533">
        <v>0</v>
      </c>
      <c r="V3533" t="s">
        <v>838</v>
      </c>
      <c r="W3533" s="388">
        <v>44634</v>
      </c>
      <c r="X3533">
        <v>178</v>
      </c>
      <c r="Y3533">
        <v>0</v>
      </c>
      <c r="Z3533">
        <v>0</v>
      </c>
      <c r="AA3533" t="s">
        <v>1758</v>
      </c>
      <c r="AB3533" t="s">
        <v>7329</v>
      </c>
      <c r="AD3533" t="s">
        <v>2045</v>
      </c>
      <c r="AE3533" t="s">
        <v>2046</v>
      </c>
      <c r="AI3533" t="s">
        <v>1761</v>
      </c>
      <c r="AL3533" t="s">
        <v>7379</v>
      </c>
      <c r="AM3533">
        <v>6</v>
      </c>
      <c r="AN3533" t="s">
        <v>7364</v>
      </c>
      <c r="AO3533" t="s">
        <v>7365</v>
      </c>
      <c r="AP3533">
        <v>0</v>
      </c>
      <c r="AQ3533" s="388">
        <v>44623</v>
      </c>
      <c r="AS3533" t="s">
        <v>1765</v>
      </c>
      <c r="AT3533" s="388">
        <v>44629</v>
      </c>
      <c r="AU3533" t="s">
        <v>1756</v>
      </c>
      <c r="AV3533" t="s">
        <v>1756</v>
      </c>
      <c r="AZ3533" t="s">
        <v>1766</v>
      </c>
      <c r="BA3533" t="s">
        <v>1767</v>
      </c>
      <c r="BB3533" t="s">
        <v>9126</v>
      </c>
      <c r="BC3533" t="s">
        <v>9127</v>
      </c>
      <c r="BD3533" t="s">
        <v>7333</v>
      </c>
      <c r="BE3533" t="s">
        <v>1756</v>
      </c>
      <c r="BF3533" t="s">
        <v>823</v>
      </c>
    </row>
    <row r="3534" spans="1:58">
      <c r="A3534" t="s">
        <v>829</v>
      </c>
      <c r="B3534">
        <v>6</v>
      </c>
      <c r="C3534">
        <v>0</v>
      </c>
      <c r="D3534">
        <v>11607</v>
      </c>
      <c r="E3534" t="s">
        <v>9119</v>
      </c>
      <c r="F3534">
        <v>53510611</v>
      </c>
      <c r="G3534" t="s">
        <v>2041</v>
      </c>
      <c r="H3534">
        <v>0</v>
      </c>
      <c r="I3534" t="s">
        <v>2056</v>
      </c>
      <c r="J3534">
        <v>210</v>
      </c>
      <c r="K3534">
        <v>3</v>
      </c>
      <c r="L3534" t="s">
        <v>1755</v>
      </c>
      <c r="M3534" t="s">
        <v>1756</v>
      </c>
      <c r="N3534" t="s">
        <v>1756</v>
      </c>
      <c r="P3534" t="s">
        <v>1757</v>
      </c>
      <c r="Q3534" s="387">
        <v>630</v>
      </c>
      <c r="R3534">
        <v>81.900000000000006</v>
      </c>
      <c r="S3534">
        <v>711.9</v>
      </c>
      <c r="T3534" s="388">
        <v>44618</v>
      </c>
      <c r="U3534">
        <v>0</v>
      </c>
      <c r="V3534" t="s">
        <v>838</v>
      </c>
      <c r="W3534" s="388">
        <v>44634</v>
      </c>
      <c r="X3534">
        <v>178</v>
      </c>
      <c r="Y3534">
        <v>0</v>
      </c>
      <c r="Z3534">
        <v>0</v>
      </c>
      <c r="AA3534" t="s">
        <v>1758</v>
      </c>
      <c r="AB3534" t="s">
        <v>7329</v>
      </c>
      <c r="AD3534" t="s">
        <v>2045</v>
      </c>
      <c r="AE3534" t="s">
        <v>2046</v>
      </c>
      <c r="AI3534" t="s">
        <v>1761</v>
      </c>
      <c r="AL3534" t="s">
        <v>7379</v>
      </c>
      <c r="AM3534">
        <v>6</v>
      </c>
      <c r="AN3534" t="s">
        <v>7364</v>
      </c>
      <c r="AO3534" t="s">
        <v>7365</v>
      </c>
      <c r="AP3534">
        <v>0</v>
      </c>
      <c r="AQ3534" s="388">
        <v>44623</v>
      </c>
      <c r="AS3534" t="s">
        <v>1765</v>
      </c>
      <c r="AT3534" s="388">
        <v>44629</v>
      </c>
      <c r="AU3534" t="s">
        <v>1756</v>
      </c>
      <c r="AV3534" t="s">
        <v>1756</v>
      </c>
      <c r="AZ3534" t="s">
        <v>1766</v>
      </c>
      <c r="BA3534" t="s">
        <v>1767</v>
      </c>
      <c r="BB3534" t="s">
        <v>9128</v>
      </c>
      <c r="BC3534" t="s">
        <v>9129</v>
      </c>
      <c r="BD3534" t="s">
        <v>7333</v>
      </c>
      <c r="BE3534" t="s">
        <v>1756</v>
      </c>
      <c r="BF3534" t="s">
        <v>823</v>
      </c>
    </row>
    <row r="3535" spans="1:58">
      <c r="A3535" t="s">
        <v>829</v>
      </c>
      <c r="B3535">
        <v>6</v>
      </c>
      <c r="C3535">
        <v>0</v>
      </c>
      <c r="D3535">
        <v>11607</v>
      </c>
      <c r="E3535" t="s">
        <v>9119</v>
      </c>
      <c r="F3535">
        <v>53510611</v>
      </c>
      <c r="G3535" t="s">
        <v>2041</v>
      </c>
      <c r="H3535">
        <v>0</v>
      </c>
      <c r="I3535" t="s">
        <v>7382</v>
      </c>
      <c r="J3535">
        <v>80</v>
      </c>
      <c r="K3535">
        <v>9</v>
      </c>
      <c r="M3535" t="s">
        <v>1757</v>
      </c>
      <c r="N3535" t="s">
        <v>1757</v>
      </c>
      <c r="O3535" t="s">
        <v>1756</v>
      </c>
      <c r="P3535" t="s">
        <v>1756</v>
      </c>
      <c r="Q3535" s="387">
        <v>720</v>
      </c>
      <c r="R3535">
        <v>93.600000000000009</v>
      </c>
      <c r="S3535">
        <v>813.59999999999991</v>
      </c>
      <c r="T3535" s="388">
        <v>44618</v>
      </c>
      <c r="U3535">
        <v>0</v>
      </c>
      <c r="V3535" t="s">
        <v>838</v>
      </c>
      <c r="W3535" s="388">
        <v>44634</v>
      </c>
      <c r="X3535">
        <v>178</v>
      </c>
      <c r="Y3535">
        <v>0</v>
      </c>
      <c r="Z3535">
        <v>0</v>
      </c>
      <c r="AA3535" t="s">
        <v>1758</v>
      </c>
      <c r="AB3535" t="s">
        <v>7329</v>
      </c>
      <c r="AD3535" t="s">
        <v>2045</v>
      </c>
      <c r="AE3535" t="s">
        <v>2046</v>
      </c>
      <c r="AI3535" t="s">
        <v>1761</v>
      </c>
      <c r="AL3535" t="s">
        <v>7379</v>
      </c>
      <c r="AM3535">
        <v>6</v>
      </c>
      <c r="AN3535" t="s">
        <v>7364</v>
      </c>
      <c r="AO3535" t="s">
        <v>7365</v>
      </c>
      <c r="AP3535">
        <v>0</v>
      </c>
      <c r="AQ3535" s="388">
        <v>44623</v>
      </c>
      <c r="AS3535" t="s">
        <v>1765</v>
      </c>
      <c r="AT3535" s="388">
        <v>44629</v>
      </c>
      <c r="AU3535" t="s">
        <v>1756</v>
      </c>
      <c r="AV3535" t="s">
        <v>1756</v>
      </c>
      <c r="AZ3535" t="s">
        <v>1766</v>
      </c>
      <c r="BA3535" t="s">
        <v>1767</v>
      </c>
      <c r="BB3535" t="s">
        <v>9130</v>
      </c>
      <c r="BC3535" t="s">
        <v>9131</v>
      </c>
      <c r="BD3535" t="s">
        <v>7333</v>
      </c>
      <c r="BE3535" t="s">
        <v>1756</v>
      </c>
      <c r="BF3535" t="s">
        <v>823</v>
      </c>
    </row>
    <row r="3536" spans="1:58">
      <c r="A3536" t="s">
        <v>829</v>
      </c>
      <c r="B3536">
        <v>6</v>
      </c>
      <c r="C3536">
        <v>0</v>
      </c>
      <c r="D3536">
        <v>11607</v>
      </c>
      <c r="E3536" t="s">
        <v>9119</v>
      </c>
      <c r="F3536">
        <v>53510611</v>
      </c>
      <c r="G3536" t="s">
        <v>2041</v>
      </c>
      <c r="H3536">
        <v>0</v>
      </c>
      <c r="I3536" t="s">
        <v>2113</v>
      </c>
      <c r="J3536">
        <v>122.39</v>
      </c>
      <c r="K3536">
        <v>6</v>
      </c>
      <c r="L3536" t="s">
        <v>2063</v>
      </c>
      <c r="M3536" t="s">
        <v>2114</v>
      </c>
      <c r="N3536" t="s">
        <v>1757</v>
      </c>
      <c r="O3536" t="s">
        <v>1756</v>
      </c>
      <c r="P3536" t="s">
        <v>1756</v>
      </c>
      <c r="Q3536" s="387">
        <v>734.34</v>
      </c>
      <c r="R3536">
        <v>95.464200000000005</v>
      </c>
      <c r="S3536">
        <v>829.80419999999992</v>
      </c>
      <c r="T3536" s="388">
        <v>44618</v>
      </c>
      <c r="U3536">
        <v>0</v>
      </c>
      <c r="V3536" t="s">
        <v>838</v>
      </c>
      <c r="W3536" s="388">
        <v>44634</v>
      </c>
      <c r="X3536">
        <v>178</v>
      </c>
      <c r="Y3536">
        <v>0</v>
      </c>
      <c r="Z3536">
        <v>0</v>
      </c>
      <c r="AA3536" t="s">
        <v>1758</v>
      </c>
      <c r="AB3536" t="s">
        <v>7329</v>
      </c>
      <c r="AD3536" t="s">
        <v>2045</v>
      </c>
      <c r="AE3536" t="s">
        <v>2046</v>
      </c>
      <c r="AI3536" t="s">
        <v>1761</v>
      </c>
      <c r="AL3536" t="s">
        <v>7379</v>
      </c>
      <c r="AM3536">
        <v>6</v>
      </c>
      <c r="AN3536" t="s">
        <v>7364</v>
      </c>
      <c r="AO3536" t="s">
        <v>7365</v>
      </c>
      <c r="AP3536">
        <v>0</v>
      </c>
      <c r="AQ3536" s="388">
        <v>44623</v>
      </c>
      <c r="AS3536" t="s">
        <v>1765</v>
      </c>
      <c r="AT3536" s="388">
        <v>44629</v>
      </c>
      <c r="AU3536" t="s">
        <v>1756</v>
      </c>
      <c r="AV3536" t="s">
        <v>1756</v>
      </c>
      <c r="AZ3536" t="s">
        <v>1766</v>
      </c>
      <c r="BA3536" t="s">
        <v>1767</v>
      </c>
      <c r="BB3536" t="s">
        <v>9132</v>
      </c>
      <c r="BC3536" t="s">
        <v>9133</v>
      </c>
      <c r="BD3536" t="s">
        <v>7333</v>
      </c>
      <c r="BE3536" t="s">
        <v>1756</v>
      </c>
      <c r="BF3536" t="s">
        <v>823</v>
      </c>
    </row>
    <row r="3537" spans="1:58">
      <c r="A3537" t="s">
        <v>829</v>
      </c>
      <c r="B3537">
        <v>6</v>
      </c>
      <c r="C3537">
        <v>0</v>
      </c>
      <c r="D3537">
        <v>11607</v>
      </c>
      <c r="E3537" t="s">
        <v>9119</v>
      </c>
      <c r="F3537">
        <v>53510611</v>
      </c>
      <c r="G3537" t="s">
        <v>2041</v>
      </c>
      <c r="H3537">
        <v>0</v>
      </c>
      <c r="I3537" t="s">
        <v>2073</v>
      </c>
      <c r="J3537">
        <v>243.75</v>
      </c>
      <c r="K3537">
        <v>1</v>
      </c>
      <c r="L3537" t="s">
        <v>1755</v>
      </c>
      <c r="M3537" t="s">
        <v>2074</v>
      </c>
      <c r="N3537" t="s">
        <v>1757</v>
      </c>
      <c r="O3537" t="s">
        <v>1756</v>
      </c>
      <c r="P3537" t="s">
        <v>1756</v>
      </c>
      <c r="Q3537" s="387">
        <v>243.75</v>
      </c>
      <c r="R3537">
        <v>31.6875</v>
      </c>
      <c r="S3537">
        <v>275.4375</v>
      </c>
      <c r="T3537" s="388">
        <v>44618</v>
      </c>
      <c r="U3537">
        <v>0</v>
      </c>
      <c r="V3537" t="s">
        <v>838</v>
      </c>
      <c r="W3537" s="388">
        <v>44634</v>
      </c>
      <c r="X3537">
        <v>178</v>
      </c>
      <c r="Y3537">
        <v>0</v>
      </c>
      <c r="Z3537">
        <v>0</v>
      </c>
      <c r="AA3537" t="s">
        <v>1758</v>
      </c>
      <c r="AB3537" t="s">
        <v>7329</v>
      </c>
      <c r="AD3537" t="s">
        <v>2045</v>
      </c>
      <c r="AE3537" t="s">
        <v>2046</v>
      </c>
      <c r="AI3537" t="s">
        <v>1761</v>
      </c>
      <c r="AL3537" t="s">
        <v>7379</v>
      </c>
      <c r="AM3537">
        <v>6</v>
      </c>
      <c r="AN3537" t="s">
        <v>7364</v>
      </c>
      <c r="AO3537" t="s">
        <v>7365</v>
      </c>
      <c r="AP3537">
        <v>0</v>
      </c>
      <c r="AQ3537" s="388">
        <v>44623</v>
      </c>
      <c r="AS3537" t="s">
        <v>1765</v>
      </c>
      <c r="AT3537" s="388">
        <v>44629</v>
      </c>
      <c r="AU3537" t="s">
        <v>1756</v>
      </c>
      <c r="AV3537" t="s">
        <v>1756</v>
      </c>
      <c r="AZ3537" t="s">
        <v>1766</v>
      </c>
      <c r="BA3537" t="s">
        <v>1767</v>
      </c>
      <c r="BB3537" t="s">
        <v>9134</v>
      </c>
      <c r="BC3537" t="s">
        <v>9135</v>
      </c>
      <c r="BD3537" t="s">
        <v>7333</v>
      </c>
      <c r="BE3537" t="s">
        <v>1756</v>
      </c>
      <c r="BF3537" t="s">
        <v>823</v>
      </c>
    </row>
    <row r="3538" spans="1:58">
      <c r="A3538" t="s">
        <v>829</v>
      </c>
      <c r="B3538">
        <v>6</v>
      </c>
      <c r="C3538">
        <v>0</v>
      </c>
      <c r="D3538">
        <v>11607</v>
      </c>
      <c r="E3538" t="s">
        <v>9119</v>
      </c>
      <c r="F3538">
        <v>53510611</v>
      </c>
      <c r="G3538" t="s">
        <v>2041</v>
      </c>
      <c r="H3538">
        <v>0</v>
      </c>
      <c r="I3538" t="s">
        <v>2073</v>
      </c>
      <c r="J3538">
        <v>243.75</v>
      </c>
      <c r="K3538">
        <v>1</v>
      </c>
      <c r="L3538" t="s">
        <v>1755</v>
      </c>
      <c r="M3538" t="s">
        <v>2074</v>
      </c>
      <c r="N3538" t="s">
        <v>1757</v>
      </c>
      <c r="O3538" t="s">
        <v>1756</v>
      </c>
      <c r="P3538" t="s">
        <v>1756</v>
      </c>
      <c r="Q3538" s="387">
        <v>243.75</v>
      </c>
      <c r="R3538">
        <v>31.6875</v>
      </c>
      <c r="S3538">
        <v>275.4375</v>
      </c>
      <c r="T3538" s="388">
        <v>44618</v>
      </c>
      <c r="U3538">
        <v>0</v>
      </c>
      <c r="V3538" t="s">
        <v>838</v>
      </c>
      <c r="W3538" s="388">
        <v>44634</v>
      </c>
      <c r="X3538">
        <v>178</v>
      </c>
      <c r="Y3538">
        <v>0</v>
      </c>
      <c r="Z3538">
        <v>0</v>
      </c>
      <c r="AA3538" t="s">
        <v>1758</v>
      </c>
      <c r="AB3538" t="s">
        <v>7329</v>
      </c>
      <c r="AD3538" t="s">
        <v>2045</v>
      </c>
      <c r="AE3538" t="s">
        <v>2046</v>
      </c>
      <c r="AI3538" t="s">
        <v>1761</v>
      </c>
      <c r="AL3538" t="s">
        <v>7379</v>
      </c>
      <c r="AM3538">
        <v>6</v>
      </c>
      <c r="AN3538" t="s">
        <v>7364</v>
      </c>
      <c r="AO3538" t="s">
        <v>7365</v>
      </c>
      <c r="AP3538">
        <v>0</v>
      </c>
      <c r="AQ3538" s="388">
        <v>44623</v>
      </c>
      <c r="AS3538" t="s">
        <v>1765</v>
      </c>
      <c r="AT3538" s="388">
        <v>44629</v>
      </c>
      <c r="AU3538" t="s">
        <v>1756</v>
      </c>
      <c r="AV3538" t="s">
        <v>1756</v>
      </c>
      <c r="AZ3538" t="s">
        <v>1766</v>
      </c>
      <c r="BA3538" t="s">
        <v>1767</v>
      </c>
      <c r="BB3538" t="s">
        <v>9134</v>
      </c>
      <c r="BC3538" t="s">
        <v>9135</v>
      </c>
      <c r="BD3538" t="s">
        <v>7333</v>
      </c>
      <c r="BE3538" t="s">
        <v>1756</v>
      </c>
      <c r="BF3538" t="s">
        <v>823</v>
      </c>
    </row>
    <row r="3539" spans="1:58">
      <c r="A3539" t="s">
        <v>829</v>
      </c>
      <c r="B3539">
        <v>6</v>
      </c>
      <c r="C3539">
        <v>0</v>
      </c>
      <c r="D3539">
        <v>11607</v>
      </c>
      <c r="E3539" t="s">
        <v>9119</v>
      </c>
      <c r="F3539">
        <v>53510611</v>
      </c>
      <c r="G3539" t="s">
        <v>2041</v>
      </c>
      <c r="H3539">
        <v>0</v>
      </c>
      <c r="I3539" t="s">
        <v>7531</v>
      </c>
      <c r="J3539">
        <v>126.98</v>
      </c>
      <c r="K3539">
        <v>4</v>
      </c>
      <c r="L3539" t="s">
        <v>2063</v>
      </c>
      <c r="M3539" t="s">
        <v>7532</v>
      </c>
      <c r="N3539" t="s">
        <v>1757</v>
      </c>
      <c r="O3539" t="s">
        <v>1756</v>
      </c>
      <c r="P3539" t="s">
        <v>1756</v>
      </c>
      <c r="Q3539" s="387">
        <v>507.92</v>
      </c>
      <c r="R3539">
        <v>66.029600000000002</v>
      </c>
      <c r="S3539">
        <v>573.94959999999992</v>
      </c>
      <c r="T3539" s="388">
        <v>44618</v>
      </c>
      <c r="U3539">
        <v>0</v>
      </c>
      <c r="V3539" t="s">
        <v>838</v>
      </c>
      <c r="W3539" s="388">
        <v>44634</v>
      </c>
      <c r="X3539">
        <v>178</v>
      </c>
      <c r="Y3539">
        <v>0</v>
      </c>
      <c r="Z3539">
        <v>0</v>
      </c>
      <c r="AA3539" t="s">
        <v>1758</v>
      </c>
      <c r="AB3539" t="s">
        <v>7329</v>
      </c>
      <c r="AD3539" t="s">
        <v>2045</v>
      </c>
      <c r="AE3539" t="s">
        <v>2046</v>
      </c>
      <c r="AI3539" t="s">
        <v>1761</v>
      </c>
      <c r="AL3539" t="s">
        <v>7379</v>
      </c>
      <c r="AM3539">
        <v>6</v>
      </c>
      <c r="AN3539" t="s">
        <v>7364</v>
      </c>
      <c r="AO3539" t="s">
        <v>7365</v>
      </c>
      <c r="AP3539">
        <v>0</v>
      </c>
      <c r="AQ3539" s="388">
        <v>44623</v>
      </c>
      <c r="AS3539" t="s">
        <v>1765</v>
      </c>
      <c r="AT3539" s="388">
        <v>44629</v>
      </c>
      <c r="AU3539" t="s">
        <v>1756</v>
      </c>
      <c r="AV3539" t="s">
        <v>1756</v>
      </c>
      <c r="AZ3539" t="s">
        <v>1766</v>
      </c>
      <c r="BA3539" t="s">
        <v>1767</v>
      </c>
      <c r="BB3539" t="s">
        <v>9136</v>
      </c>
      <c r="BC3539" t="s">
        <v>9137</v>
      </c>
      <c r="BD3539" t="s">
        <v>7333</v>
      </c>
      <c r="BE3539" t="s">
        <v>1756</v>
      </c>
      <c r="BF3539" t="s">
        <v>823</v>
      </c>
    </row>
    <row r="3540" spans="1:58">
      <c r="A3540" t="s">
        <v>829</v>
      </c>
      <c r="B3540">
        <v>6</v>
      </c>
      <c r="C3540">
        <v>0</v>
      </c>
      <c r="D3540">
        <v>11607</v>
      </c>
      <c r="E3540" t="s">
        <v>9119</v>
      </c>
      <c r="F3540">
        <v>53510611</v>
      </c>
      <c r="G3540" t="s">
        <v>2041</v>
      </c>
      <c r="H3540">
        <v>0</v>
      </c>
      <c r="I3540" t="s">
        <v>2247</v>
      </c>
      <c r="J3540">
        <v>131.47999999999999</v>
      </c>
      <c r="K3540">
        <v>12</v>
      </c>
      <c r="L3540" t="s">
        <v>2063</v>
      </c>
      <c r="M3540" t="s">
        <v>2248</v>
      </c>
      <c r="N3540" t="s">
        <v>1757</v>
      </c>
      <c r="O3540" t="s">
        <v>1756</v>
      </c>
      <c r="P3540" t="s">
        <v>1756</v>
      </c>
      <c r="Q3540" s="387">
        <v>1577.76</v>
      </c>
      <c r="R3540">
        <v>205.1088</v>
      </c>
      <c r="S3540">
        <v>1782.8687999999997</v>
      </c>
      <c r="T3540" s="388">
        <v>44618</v>
      </c>
      <c r="U3540">
        <v>0</v>
      </c>
      <c r="V3540" t="s">
        <v>838</v>
      </c>
      <c r="W3540" s="388">
        <v>44634</v>
      </c>
      <c r="X3540">
        <v>178</v>
      </c>
      <c r="Y3540">
        <v>0</v>
      </c>
      <c r="Z3540">
        <v>0</v>
      </c>
      <c r="AA3540" t="s">
        <v>1758</v>
      </c>
      <c r="AB3540" t="s">
        <v>7329</v>
      </c>
      <c r="AD3540" t="s">
        <v>2045</v>
      </c>
      <c r="AE3540" t="s">
        <v>2046</v>
      </c>
      <c r="AI3540" t="s">
        <v>1761</v>
      </c>
      <c r="AL3540" t="s">
        <v>7379</v>
      </c>
      <c r="AM3540">
        <v>6</v>
      </c>
      <c r="AN3540" t="s">
        <v>7364</v>
      </c>
      <c r="AO3540" t="s">
        <v>7365</v>
      </c>
      <c r="AP3540">
        <v>0</v>
      </c>
      <c r="AQ3540" s="388">
        <v>44623</v>
      </c>
      <c r="AS3540" t="s">
        <v>1765</v>
      </c>
      <c r="AT3540" s="388">
        <v>44629</v>
      </c>
      <c r="AU3540" t="s">
        <v>1756</v>
      </c>
      <c r="AV3540" t="s">
        <v>1756</v>
      </c>
      <c r="AZ3540" t="s">
        <v>1766</v>
      </c>
      <c r="BA3540" t="s">
        <v>1767</v>
      </c>
      <c r="BB3540" t="s">
        <v>9138</v>
      </c>
      <c r="BC3540" t="s">
        <v>9139</v>
      </c>
      <c r="BD3540" t="s">
        <v>7333</v>
      </c>
      <c r="BE3540" t="s">
        <v>1756</v>
      </c>
      <c r="BF3540" t="s">
        <v>823</v>
      </c>
    </row>
    <row r="3541" spans="1:58">
      <c r="A3541" t="s">
        <v>829</v>
      </c>
      <c r="B3541">
        <v>6</v>
      </c>
      <c r="C3541">
        <v>0</v>
      </c>
      <c r="D3541">
        <v>11605</v>
      </c>
      <c r="E3541" t="s">
        <v>9140</v>
      </c>
      <c r="F3541">
        <v>53510611</v>
      </c>
      <c r="G3541" t="s">
        <v>2041</v>
      </c>
      <c r="H3541">
        <v>0</v>
      </c>
      <c r="I3541" t="s">
        <v>2056</v>
      </c>
      <c r="J3541">
        <v>210</v>
      </c>
      <c r="K3541">
        <v>1</v>
      </c>
      <c r="L3541" t="s">
        <v>1755</v>
      </c>
      <c r="M3541" t="s">
        <v>1756</v>
      </c>
      <c r="N3541" t="s">
        <v>1756</v>
      </c>
      <c r="O3541" t="s">
        <v>1757</v>
      </c>
      <c r="P3541" t="s">
        <v>1757</v>
      </c>
      <c r="Q3541" s="387">
        <v>210</v>
      </c>
      <c r="R3541">
        <v>27.3</v>
      </c>
      <c r="S3541">
        <v>237.29999999999998</v>
      </c>
      <c r="T3541" s="388">
        <v>44617</v>
      </c>
      <c r="U3541">
        <v>0</v>
      </c>
      <c r="V3541" t="s">
        <v>838</v>
      </c>
      <c r="W3541" s="388">
        <v>44634</v>
      </c>
      <c r="X3541">
        <v>178</v>
      </c>
      <c r="Y3541">
        <v>0</v>
      </c>
      <c r="Z3541">
        <v>0</v>
      </c>
      <c r="AA3541" t="s">
        <v>1758</v>
      </c>
      <c r="AB3541" t="s">
        <v>7329</v>
      </c>
      <c r="AD3541" t="s">
        <v>2045</v>
      </c>
      <c r="AE3541" t="s">
        <v>2046</v>
      </c>
      <c r="AI3541" t="s">
        <v>1761</v>
      </c>
      <c r="AL3541" t="s">
        <v>7379</v>
      </c>
      <c r="AM3541">
        <v>6</v>
      </c>
      <c r="AN3541" t="s">
        <v>2834</v>
      </c>
      <c r="AO3541" t="s">
        <v>1808</v>
      </c>
      <c r="AP3541">
        <v>0</v>
      </c>
      <c r="AQ3541" s="388">
        <v>44623</v>
      </c>
      <c r="AS3541" t="s">
        <v>1765</v>
      </c>
      <c r="AT3541" s="388">
        <v>44627</v>
      </c>
      <c r="AU3541" t="s">
        <v>1756</v>
      </c>
      <c r="AV3541" t="s">
        <v>1756</v>
      </c>
      <c r="AZ3541" t="s">
        <v>1766</v>
      </c>
      <c r="BA3541" t="s">
        <v>1767</v>
      </c>
      <c r="BB3541" t="s">
        <v>9141</v>
      </c>
      <c r="BC3541" t="s">
        <v>9142</v>
      </c>
      <c r="BD3541" t="s">
        <v>7333</v>
      </c>
      <c r="BE3541" t="s">
        <v>1756</v>
      </c>
      <c r="BF3541" t="s">
        <v>823</v>
      </c>
    </row>
    <row r="3542" spans="1:58">
      <c r="A3542" t="s">
        <v>829</v>
      </c>
      <c r="B3542">
        <v>6</v>
      </c>
      <c r="C3542">
        <v>0</v>
      </c>
      <c r="D3542">
        <v>11605</v>
      </c>
      <c r="E3542" t="s">
        <v>9140</v>
      </c>
      <c r="F3542">
        <v>53510611</v>
      </c>
      <c r="G3542" t="s">
        <v>2041</v>
      </c>
      <c r="H3542">
        <v>0</v>
      </c>
      <c r="I3542" t="s">
        <v>7382</v>
      </c>
      <c r="J3542">
        <v>80</v>
      </c>
      <c r="K3542">
        <v>11</v>
      </c>
      <c r="M3542" t="s">
        <v>1757</v>
      </c>
      <c r="N3542" t="s">
        <v>1757</v>
      </c>
      <c r="O3542" t="s">
        <v>1756</v>
      </c>
      <c r="P3542" t="s">
        <v>1756</v>
      </c>
      <c r="Q3542" s="387">
        <v>880</v>
      </c>
      <c r="R3542">
        <v>114.4</v>
      </c>
      <c r="S3542">
        <v>994.39999999999986</v>
      </c>
      <c r="T3542" s="388">
        <v>44617</v>
      </c>
      <c r="U3542">
        <v>0</v>
      </c>
      <c r="V3542" t="s">
        <v>838</v>
      </c>
      <c r="W3542" s="388">
        <v>44634</v>
      </c>
      <c r="X3542">
        <v>178</v>
      </c>
      <c r="Y3542">
        <v>0</v>
      </c>
      <c r="Z3542">
        <v>0</v>
      </c>
      <c r="AA3542" t="s">
        <v>1758</v>
      </c>
      <c r="AB3542" t="s">
        <v>7329</v>
      </c>
      <c r="AD3542" t="s">
        <v>2045</v>
      </c>
      <c r="AE3542" t="s">
        <v>2046</v>
      </c>
      <c r="AI3542" t="s">
        <v>1761</v>
      </c>
      <c r="AL3542" t="s">
        <v>7379</v>
      </c>
      <c r="AM3542">
        <v>6</v>
      </c>
      <c r="AN3542" t="s">
        <v>2834</v>
      </c>
      <c r="AO3542" t="s">
        <v>1808</v>
      </c>
      <c r="AP3542">
        <v>0</v>
      </c>
      <c r="AQ3542" s="388">
        <v>44623</v>
      </c>
      <c r="AS3542" t="s">
        <v>1765</v>
      </c>
      <c r="AT3542" s="388">
        <v>44627</v>
      </c>
      <c r="AU3542" t="s">
        <v>1756</v>
      </c>
      <c r="AV3542" t="s">
        <v>1756</v>
      </c>
      <c r="AZ3542" t="s">
        <v>1766</v>
      </c>
      <c r="BA3542" t="s">
        <v>1767</v>
      </c>
      <c r="BB3542" t="s">
        <v>9143</v>
      </c>
      <c r="BC3542" t="s">
        <v>9144</v>
      </c>
      <c r="BD3542" t="s">
        <v>7333</v>
      </c>
      <c r="BE3542" t="s">
        <v>1756</v>
      </c>
      <c r="BF3542" t="s">
        <v>823</v>
      </c>
    </row>
    <row r="3543" spans="1:58">
      <c r="A3543" t="s">
        <v>829</v>
      </c>
      <c r="B3543">
        <v>6</v>
      </c>
      <c r="C3543">
        <v>0</v>
      </c>
      <c r="D3543">
        <v>11604</v>
      </c>
      <c r="E3543" t="s">
        <v>9145</v>
      </c>
      <c r="F3543">
        <v>53510611</v>
      </c>
      <c r="G3543" t="s">
        <v>2041</v>
      </c>
      <c r="H3543">
        <v>0</v>
      </c>
      <c r="I3543" t="s">
        <v>2052</v>
      </c>
      <c r="J3543">
        <v>75</v>
      </c>
      <c r="K3543">
        <v>10</v>
      </c>
      <c r="L3543" t="s">
        <v>1771</v>
      </c>
      <c r="M3543" t="s">
        <v>1756</v>
      </c>
      <c r="N3543" t="s">
        <v>1756</v>
      </c>
      <c r="O3543" t="s">
        <v>1757</v>
      </c>
      <c r="P3543" t="s">
        <v>1757</v>
      </c>
      <c r="Q3543" s="387">
        <v>750</v>
      </c>
      <c r="R3543">
        <v>97.5</v>
      </c>
      <c r="S3543">
        <v>847.49999999999989</v>
      </c>
      <c r="T3543" s="388">
        <v>44617</v>
      </c>
      <c r="U3543">
        <v>0</v>
      </c>
      <c r="V3543" t="s">
        <v>838</v>
      </c>
      <c r="W3543" s="388">
        <v>44634</v>
      </c>
      <c r="X3543">
        <v>178</v>
      </c>
      <c r="Y3543">
        <v>0</v>
      </c>
      <c r="Z3543">
        <v>0</v>
      </c>
      <c r="AA3543" t="s">
        <v>1758</v>
      </c>
      <c r="AB3543" t="s">
        <v>7329</v>
      </c>
      <c r="AD3543" t="s">
        <v>2045</v>
      </c>
      <c r="AE3543" t="s">
        <v>2046</v>
      </c>
      <c r="AI3543" t="s">
        <v>1761</v>
      </c>
      <c r="AL3543" t="s">
        <v>7891</v>
      </c>
      <c r="AM3543">
        <v>6</v>
      </c>
      <c r="AN3543" t="s">
        <v>7561</v>
      </c>
      <c r="AO3543" t="s">
        <v>7562</v>
      </c>
      <c r="AP3543">
        <v>0</v>
      </c>
      <c r="AQ3543" s="388">
        <v>44623</v>
      </c>
      <c r="AS3543" t="s">
        <v>1765</v>
      </c>
      <c r="AT3543" s="388">
        <v>44627</v>
      </c>
      <c r="AU3543" t="s">
        <v>1756</v>
      </c>
      <c r="AV3543" t="s">
        <v>1756</v>
      </c>
      <c r="AZ3543" t="s">
        <v>1766</v>
      </c>
      <c r="BA3543" t="s">
        <v>1767</v>
      </c>
      <c r="BB3543" t="s">
        <v>9146</v>
      </c>
      <c r="BC3543" t="s">
        <v>9147</v>
      </c>
      <c r="BD3543" t="s">
        <v>7333</v>
      </c>
      <c r="BE3543" t="s">
        <v>1756</v>
      </c>
      <c r="BF3543" t="s">
        <v>823</v>
      </c>
    </row>
    <row r="3544" spans="1:58">
      <c r="A3544" t="s">
        <v>829</v>
      </c>
      <c r="B3544">
        <v>6</v>
      </c>
      <c r="C3544">
        <v>0</v>
      </c>
      <c r="D3544">
        <v>11604</v>
      </c>
      <c r="E3544" t="s">
        <v>9145</v>
      </c>
      <c r="F3544">
        <v>53510611</v>
      </c>
      <c r="G3544" t="s">
        <v>2041</v>
      </c>
      <c r="H3544">
        <v>0</v>
      </c>
      <c r="I3544" t="s">
        <v>2056</v>
      </c>
      <c r="J3544">
        <v>210</v>
      </c>
      <c r="K3544">
        <v>1</v>
      </c>
      <c r="L3544" t="s">
        <v>1755</v>
      </c>
      <c r="M3544" t="s">
        <v>1756</v>
      </c>
      <c r="N3544" t="s">
        <v>1756</v>
      </c>
      <c r="O3544" t="s">
        <v>1757</v>
      </c>
      <c r="P3544" t="s">
        <v>1757</v>
      </c>
      <c r="Q3544" s="387">
        <v>210</v>
      </c>
      <c r="R3544">
        <v>27.3</v>
      </c>
      <c r="S3544">
        <v>237.29999999999998</v>
      </c>
      <c r="T3544" s="388">
        <v>44617</v>
      </c>
      <c r="U3544">
        <v>0</v>
      </c>
      <c r="V3544" t="s">
        <v>838</v>
      </c>
      <c r="W3544" s="388">
        <v>44634</v>
      </c>
      <c r="X3544">
        <v>178</v>
      </c>
      <c r="Y3544">
        <v>0</v>
      </c>
      <c r="Z3544">
        <v>0</v>
      </c>
      <c r="AA3544" t="s">
        <v>1758</v>
      </c>
      <c r="AB3544" t="s">
        <v>7329</v>
      </c>
      <c r="AD3544" t="s">
        <v>2045</v>
      </c>
      <c r="AE3544" t="s">
        <v>2046</v>
      </c>
      <c r="AI3544" t="s">
        <v>1761</v>
      </c>
      <c r="AL3544" t="s">
        <v>7891</v>
      </c>
      <c r="AM3544">
        <v>6</v>
      </c>
      <c r="AN3544" t="s">
        <v>7561</v>
      </c>
      <c r="AO3544" t="s">
        <v>7562</v>
      </c>
      <c r="AP3544">
        <v>0</v>
      </c>
      <c r="AQ3544" s="388">
        <v>44623</v>
      </c>
      <c r="AS3544" t="s">
        <v>1765</v>
      </c>
      <c r="AT3544" s="388">
        <v>44627</v>
      </c>
      <c r="AU3544" t="s">
        <v>1756</v>
      </c>
      <c r="AV3544" t="s">
        <v>1756</v>
      </c>
      <c r="AZ3544" t="s">
        <v>1766</v>
      </c>
      <c r="BA3544" t="s">
        <v>1767</v>
      </c>
      <c r="BB3544" t="s">
        <v>9148</v>
      </c>
      <c r="BC3544" t="s">
        <v>9149</v>
      </c>
      <c r="BD3544" t="s">
        <v>7333</v>
      </c>
      <c r="BE3544" t="s">
        <v>1756</v>
      </c>
      <c r="BF3544" t="s">
        <v>823</v>
      </c>
    </row>
    <row r="3545" spans="1:58">
      <c r="A3545" t="s">
        <v>829</v>
      </c>
      <c r="B3545">
        <v>6</v>
      </c>
      <c r="C3545">
        <v>0</v>
      </c>
      <c r="D3545">
        <v>11604</v>
      </c>
      <c r="E3545" t="s">
        <v>9145</v>
      </c>
      <c r="F3545">
        <v>53510611</v>
      </c>
      <c r="G3545" t="s">
        <v>2041</v>
      </c>
      <c r="H3545">
        <v>0</v>
      </c>
      <c r="I3545" t="s">
        <v>2073</v>
      </c>
      <c r="J3545">
        <v>243.75</v>
      </c>
      <c r="K3545">
        <v>1</v>
      </c>
      <c r="L3545" t="s">
        <v>1755</v>
      </c>
      <c r="M3545" t="s">
        <v>1757</v>
      </c>
      <c r="N3545" t="s">
        <v>1757</v>
      </c>
      <c r="O3545" t="s">
        <v>1756</v>
      </c>
      <c r="P3545" t="s">
        <v>1756</v>
      </c>
      <c r="Q3545" s="387">
        <v>243.75</v>
      </c>
      <c r="R3545">
        <v>31.6875</v>
      </c>
      <c r="S3545">
        <v>275.4375</v>
      </c>
      <c r="T3545" s="388">
        <v>44617</v>
      </c>
      <c r="U3545">
        <v>0</v>
      </c>
      <c r="V3545" t="s">
        <v>838</v>
      </c>
      <c r="W3545" s="388">
        <v>44634</v>
      </c>
      <c r="X3545">
        <v>178</v>
      </c>
      <c r="Y3545">
        <v>0</v>
      </c>
      <c r="Z3545">
        <v>0</v>
      </c>
      <c r="AA3545" t="s">
        <v>1758</v>
      </c>
      <c r="AB3545" t="s">
        <v>7329</v>
      </c>
      <c r="AD3545" t="s">
        <v>2045</v>
      </c>
      <c r="AE3545" t="s">
        <v>2046</v>
      </c>
      <c r="AI3545" t="s">
        <v>1761</v>
      </c>
      <c r="AL3545" t="s">
        <v>7891</v>
      </c>
      <c r="AM3545">
        <v>6</v>
      </c>
      <c r="AN3545" t="s">
        <v>7561</v>
      </c>
      <c r="AO3545" t="s">
        <v>7562</v>
      </c>
      <c r="AP3545">
        <v>0</v>
      </c>
      <c r="AQ3545" s="388">
        <v>44623</v>
      </c>
      <c r="AS3545" t="s">
        <v>1765</v>
      </c>
      <c r="AT3545" s="388">
        <v>44627</v>
      </c>
      <c r="AU3545" t="s">
        <v>1756</v>
      </c>
      <c r="AV3545" t="s">
        <v>1756</v>
      </c>
      <c r="AZ3545" t="s">
        <v>1766</v>
      </c>
      <c r="BA3545" t="s">
        <v>1767</v>
      </c>
      <c r="BB3545" t="s">
        <v>9150</v>
      </c>
      <c r="BC3545" t="s">
        <v>9151</v>
      </c>
      <c r="BD3545" t="s">
        <v>7333</v>
      </c>
      <c r="BE3545" t="s">
        <v>1756</v>
      </c>
      <c r="BF3545" t="s">
        <v>823</v>
      </c>
    </row>
    <row r="3546" spans="1:58">
      <c r="A3546" t="s">
        <v>829</v>
      </c>
      <c r="B3546">
        <v>6</v>
      </c>
      <c r="C3546">
        <v>0</v>
      </c>
      <c r="D3546">
        <v>11604</v>
      </c>
      <c r="E3546" t="s">
        <v>9145</v>
      </c>
      <c r="F3546">
        <v>53510611</v>
      </c>
      <c r="G3546" t="s">
        <v>2041</v>
      </c>
      <c r="H3546">
        <v>0</v>
      </c>
      <c r="I3546" t="s">
        <v>7531</v>
      </c>
      <c r="J3546">
        <v>126.98</v>
      </c>
      <c r="K3546">
        <v>9</v>
      </c>
      <c r="L3546" t="s">
        <v>2063</v>
      </c>
      <c r="M3546" t="s">
        <v>1757</v>
      </c>
      <c r="N3546" t="s">
        <v>1757</v>
      </c>
      <c r="O3546" t="s">
        <v>1756</v>
      </c>
      <c r="P3546" t="s">
        <v>1756</v>
      </c>
      <c r="Q3546" s="387">
        <v>1142.82</v>
      </c>
      <c r="R3546">
        <v>148.56659999999999</v>
      </c>
      <c r="S3546">
        <v>1291.3865999999998</v>
      </c>
      <c r="T3546" s="388">
        <v>44617</v>
      </c>
      <c r="U3546">
        <v>0</v>
      </c>
      <c r="V3546" t="s">
        <v>838</v>
      </c>
      <c r="W3546" s="388">
        <v>44634</v>
      </c>
      <c r="X3546">
        <v>178</v>
      </c>
      <c r="Y3546">
        <v>0</v>
      </c>
      <c r="Z3546">
        <v>0</v>
      </c>
      <c r="AA3546" t="s">
        <v>1758</v>
      </c>
      <c r="AB3546" t="s">
        <v>7329</v>
      </c>
      <c r="AD3546" t="s">
        <v>2045</v>
      </c>
      <c r="AE3546" t="s">
        <v>2046</v>
      </c>
      <c r="AI3546" t="s">
        <v>1761</v>
      </c>
      <c r="AL3546" t="s">
        <v>7891</v>
      </c>
      <c r="AM3546">
        <v>6</v>
      </c>
      <c r="AN3546" t="s">
        <v>7561</v>
      </c>
      <c r="AO3546" t="s">
        <v>7562</v>
      </c>
      <c r="AP3546">
        <v>0</v>
      </c>
      <c r="AQ3546" s="388">
        <v>44623</v>
      </c>
      <c r="AS3546" t="s">
        <v>1765</v>
      </c>
      <c r="AT3546" s="388">
        <v>44627</v>
      </c>
      <c r="AU3546" t="s">
        <v>1756</v>
      </c>
      <c r="AV3546" t="s">
        <v>1756</v>
      </c>
      <c r="AZ3546" t="s">
        <v>1766</v>
      </c>
      <c r="BA3546" t="s">
        <v>1767</v>
      </c>
      <c r="BB3546" t="s">
        <v>9152</v>
      </c>
      <c r="BC3546" t="s">
        <v>9153</v>
      </c>
      <c r="BD3546" t="s">
        <v>7333</v>
      </c>
      <c r="BE3546" t="s">
        <v>1756</v>
      </c>
      <c r="BF3546" t="s">
        <v>823</v>
      </c>
    </row>
    <row r="3547" spans="1:58">
      <c r="A3547" t="s">
        <v>829</v>
      </c>
      <c r="B3547">
        <v>6</v>
      </c>
      <c r="C3547">
        <v>0</v>
      </c>
      <c r="D3547">
        <v>11603</v>
      </c>
      <c r="E3547" t="s">
        <v>9154</v>
      </c>
      <c r="F3547">
        <v>53510611</v>
      </c>
      <c r="G3547" t="s">
        <v>2041</v>
      </c>
      <c r="H3547">
        <v>0</v>
      </c>
      <c r="I3547" t="s">
        <v>2052</v>
      </c>
      <c r="J3547">
        <v>75</v>
      </c>
      <c r="K3547">
        <v>11</v>
      </c>
      <c r="L3547" t="s">
        <v>1771</v>
      </c>
      <c r="M3547" t="s">
        <v>1756</v>
      </c>
      <c r="N3547" t="s">
        <v>1756</v>
      </c>
      <c r="O3547" t="s">
        <v>1757</v>
      </c>
      <c r="P3547" t="s">
        <v>1757</v>
      </c>
      <c r="Q3547" s="387">
        <v>825</v>
      </c>
      <c r="R3547">
        <v>107.25</v>
      </c>
      <c r="S3547">
        <v>932.24999999999989</v>
      </c>
      <c r="T3547" s="388">
        <v>44617</v>
      </c>
      <c r="U3547">
        <v>0</v>
      </c>
      <c r="V3547" t="s">
        <v>838</v>
      </c>
      <c r="W3547" s="388">
        <v>44634</v>
      </c>
      <c r="X3547">
        <v>178</v>
      </c>
      <c r="Y3547">
        <v>0</v>
      </c>
      <c r="Z3547">
        <v>0</v>
      </c>
      <c r="AA3547" t="s">
        <v>1758</v>
      </c>
      <c r="AB3547" t="s">
        <v>7329</v>
      </c>
      <c r="AD3547" t="s">
        <v>2045</v>
      </c>
      <c r="AE3547" t="s">
        <v>2046</v>
      </c>
      <c r="AI3547" t="s">
        <v>1761</v>
      </c>
      <c r="AL3547" t="s">
        <v>9064</v>
      </c>
      <c r="AM3547">
        <v>6</v>
      </c>
      <c r="AN3547" t="s">
        <v>8278</v>
      </c>
      <c r="AO3547" t="s">
        <v>8198</v>
      </c>
      <c r="AP3547">
        <v>0</v>
      </c>
      <c r="AQ3547" s="388">
        <v>44623</v>
      </c>
      <c r="AS3547" t="s">
        <v>1765</v>
      </c>
      <c r="AT3547" s="388">
        <v>44629</v>
      </c>
      <c r="AU3547" t="s">
        <v>1756</v>
      </c>
      <c r="AV3547" t="s">
        <v>1756</v>
      </c>
      <c r="AZ3547" t="s">
        <v>1766</v>
      </c>
      <c r="BA3547" t="s">
        <v>1767</v>
      </c>
      <c r="BB3547" t="s">
        <v>9155</v>
      </c>
      <c r="BC3547" t="s">
        <v>9156</v>
      </c>
      <c r="BD3547" t="s">
        <v>7333</v>
      </c>
      <c r="BE3547" t="s">
        <v>1756</v>
      </c>
      <c r="BF3547" t="s">
        <v>823</v>
      </c>
    </row>
    <row r="3548" spans="1:58">
      <c r="A3548" t="s">
        <v>829</v>
      </c>
      <c r="B3548">
        <v>6</v>
      </c>
      <c r="C3548">
        <v>0</v>
      </c>
      <c r="D3548">
        <v>11603</v>
      </c>
      <c r="E3548" t="s">
        <v>9154</v>
      </c>
      <c r="F3548">
        <v>53510611</v>
      </c>
      <c r="G3548" t="s">
        <v>2041</v>
      </c>
      <c r="H3548">
        <v>0</v>
      </c>
      <c r="I3548" t="s">
        <v>2056</v>
      </c>
      <c r="J3548">
        <v>210</v>
      </c>
      <c r="K3548">
        <v>1</v>
      </c>
      <c r="L3548" t="s">
        <v>1755</v>
      </c>
      <c r="M3548" t="s">
        <v>1756</v>
      </c>
      <c r="N3548" t="s">
        <v>1756</v>
      </c>
      <c r="O3548" t="s">
        <v>1757</v>
      </c>
      <c r="P3548" t="s">
        <v>1757</v>
      </c>
      <c r="Q3548" s="387">
        <v>210</v>
      </c>
      <c r="R3548">
        <v>27.3</v>
      </c>
      <c r="S3548">
        <v>237.29999999999998</v>
      </c>
      <c r="T3548" s="388">
        <v>44617</v>
      </c>
      <c r="U3548">
        <v>0</v>
      </c>
      <c r="V3548" t="s">
        <v>838</v>
      </c>
      <c r="W3548" s="388">
        <v>44634</v>
      </c>
      <c r="X3548">
        <v>178</v>
      </c>
      <c r="Y3548">
        <v>0</v>
      </c>
      <c r="Z3548">
        <v>0</v>
      </c>
      <c r="AA3548" t="s">
        <v>1758</v>
      </c>
      <c r="AB3548" t="s">
        <v>7329</v>
      </c>
      <c r="AD3548" t="s">
        <v>2045</v>
      </c>
      <c r="AE3548" t="s">
        <v>2046</v>
      </c>
      <c r="AI3548" t="s">
        <v>1761</v>
      </c>
      <c r="AL3548" t="s">
        <v>9064</v>
      </c>
      <c r="AM3548">
        <v>6</v>
      </c>
      <c r="AN3548" t="s">
        <v>8278</v>
      </c>
      <c r="AO3548" t="s">
        <v>8198</v>
      </c>
      <c r="AP3548">
        <v>0</v>
      </c>
      <c r="AQ3548" s="388">
        <v>44623</v>
      </c>
      <c r="AS3548" t="s">
        <v>1765</v>
      </c>
      <c r="AT3548" s="388">
        <v>44629</v>
      </c>
      <c r="AU3548" t="s">
        <v>1756</v>
      </c>
      <c r="AV3548" t="s">
        <v>1756</v>
      </c>
      <c r="AZ3548" t="s">
        <v>1766</v>
      </c>
      <c r="BA3548" t="s">
        <v>1767</v>
      </c>
      <c r="BB3548" t="s">
        <v>9157</v>
      </c>
      <c r="BC3548" t="s">
        <v>9158</v>
      </c>
      <c r="BD3548" t="s">
        <v>7333</v>
      </c>
      <c r="BE3548" t="s">
        <v>1756</v>
      </c>
      <c r="BF3548" t="s">
        <v>823</v>
      </c>
    </row>
    <row r="3549" spans="1:58">
      <c r="A3549" t="s">
        <v>829</v>
      </c>
      <c r="B3549">
        <v>6</v>
      </c>
      <c r="C3549">
        <v>0</v>
      </c>
      <c r="D3549">
        <v>11603</v>
      </c>
      <c r="E3549" t="s">
        <v>9154</v>
      </c>
      <c r="F3549">
        <v>53510611</v>
      </c>
      <c r="G3549" t="s">
        <v>2041</v>
      </c>
      <c r="H3549">
        <v>0</v>
      </c>
      <c r="I3549" t="s">
        <v>2073</v>
      </c>
      <c r="J3549">
        <v>243.75</v>
      </c>
      <c r="K3549">
        <v>1</v>
      </c>
      <c r="L3549" t="s">
        <v>1755</v>
      </c>
      <c r="M3549" t="s">
        <v>1757</v>
      </c>
      <c r="N3549" t="s">
        <v>1757</v>
      </c>
      <c r="O3549" t="s">
        <v>1756</v>
      </c>
      <c r="P3549" t="s">
        <v>1756</v>
      </c>
      <c r="Q3549" s="387">
        <v>243.75</v>
      </c>
      <c r="R3549">
        <v>31.6875</v>
      </c>
      <c r="S3549">
        <v>275.4375</v>
      </c>
      <c r="T3549" s="388">
        <v>44617</v>
      </c>
      <c r="U3549">
        <v>0</v>
      </c>
      <c r="V3549" t="s">
        <v>838</v>
      </c>
      <c r="W3549" s="388">
        <v>44634</v>
      </c>
      <c r="X3549">
        <v>178</v>
      </c>
      <c r="Y3549">
        <v>0</v>
      </c>
      <c r="Z3549">
        <v>0</v>
      </c>
      <c r="AA3549" t="s">
        <v>1758</v>
      </c>
      <c r="AB3549" t="s">
        <v>7329</v>
      </c>
      <c r="AD3549" t="s">
        <v>2045</v>
      </c>
      <c r="AE3549" t="s">
        <v>2046</v>
      </c>
      <c r="AI3549" t="s">
        <v>1761</v>
      </c>
      <c r="AL3549" t="s">
        <v>9064</v>
      </c>
      <c r="AM3549">
        <v>6</v>
      </c>
      <c r="AN3549" t="s">
        <v>8278</v>
      </c>
      <c r="AO3549" t="s">
        <v>8198</v>
      </c>
      <c r="AP3549">
        <v>0</v>
      </c>
      <c r="AQ3549" s="388">
        <v>44623</v>
      </c>
      <c r="AS3549" t="s">
        <v>1765</v>
      </c>
      <c r="AT3549" s="388">
        <v>44629</v>
      </c>
      <c r="AU3549" t="s">
        <v>1756</v>
      </c>
      <c r="AV3549" t="s">
        <v>1756</v>
      </c>
      <c r="AZ3549" t="s">
        <v>1766</v>
      </c>
      <c r="BA3549" t="s">
        <v>1767</v>
      </c>
      <c r="BB3549" t="s">
        <v>9159</v>
      </c>
      <c r="BC3549" t="s">
        <v>9160</v>
      </c>
      <c r="BD3549" t="s">
        <v>7333</v>
      </c>
      <c r="BE3549" t="s">
        <v>1756</v>
      </c>
      <c r="BF3549" t="s">
        <v>823</v>
      </c>
    </row>
    <row r="3550" spans="1:58">
      <c r="A3550" t="s">
        <v>829</v>
      </c>
      <c r="B3550">
        <v>6</v>
      </c>
      <c r="C3550">
        <v>0</v>
      </c>
      <c r="D3550">
        <v>11603</v>
      </c>
      <c r="E3550" t="s">
        <v>9154</v>
      </c>
      <c r="F3550">
        <v>53510611</v>
      </c>
      <c r="G3550" t="s">
        <v>2041</v>
      </c>
      <c r="H3550">
        <v>0</v>
      </c>
      <c r="I3550" t="s">
        <v>7531</v>
      </c>
      <c r="J3550">
        <v>126.98</v>
      </c>
      <c r="K3550">
        <v>8</v>
      </c>
      <c r="L3550" t="s">
        <v>2063</v>
      </c>
      <c r="M3550" t="s">
        <v>1757</v>
      </c>
      <c r="N3550" t="s">
        <v>1757</v>
      </c>
      <c r="O3550" t="s">
        <v>1756</v>
      </c>
      <c r="P3550" t="s">
        <v>1756</v>
      </c>
      <c r="Q3550" s="387">
        <v>1015.84</v>
      </c>
      <c r="R3550">
        <v>132.0592</v>
      </c>
      <c r="S3550">
        <v>1147.8991999999998</v>
      </c>
      <c r="T3550" s="388">
        <v>44617</v>
      </c>
      <c r="U3550">
        <v>0</v>
      </c>
      <c r="V3550" t="s">
        <v>838</v>
      </c>
      <c r="W3550" s="388">
        <v>44634</v>
      </c>
      <c r="X3550">
        <v>178</v>
      </c>
      <c r="Y3550">
        <v>0</v>
      </c>
      <c r="Z3550">
        <v>0</v>
      </c>
      <c r="AA3550" t="s">
        <v>1758</v>
      </c>
      <c r="AB3550" t="s">
        <v>7329</v>
      </c>
      <c r="AD3550" t="s">
        <v>2045</v>
      </c>
      <c r="AE3550" t="s">
        <v>2046</v>
      </c>
      <c r="AI3550" t="s">
        <v>1761</v>
      </c>
      <c r="AL3550" t="s">
        <v>9064</v>
      </c>
      <c r="AM3550">
        <v>6</v>
      </c>
      <c r="AN3550" t="s">
        <v>8278</v>
      </c>
      <c r="AO3550" t="s">
        <v>8198</v>
      </c>
      <c r="AP3550">
        <v>0</v>
      </c>
      <c r="AQ3550" s="388">
        <v>44623</v>
      </c>
      <c r="AS3550" t="s">
        <v>1765</v>
      </c>
      <c r="AT3550" s="388">
        <v>44629</v>
      </c>
      <c r="AU3550" t="s">
        <v>1756</v>
      </c>
      <c r="AV3550" t="s">
        <v>1756</v>
      </c>
      <c r="AZ3550" t="s">
        <v>1766</v>
      </c>
      <c r="BA3550" t="s">
        <v>1767</v>
      </c>
      <c r="BB3550" t="s">
        <v>9161</v>
      </c>
      <c r="BC3550" t="s">
        <v>9162</v>
      </c>
      <c r="BD3550" t="s">
        <v>7333</v>
      </c>
      <c r="BE3550" t="s">
        <v>1756</v>
      </c>
      <c r="BF3550" t="s">
        <v>823</v>
      </c>
    </row>
    <row r="3551" spans="1:58">
      <c r="A3551" t="s">
        <v>829</v>
      </c>
      <c r="B3551">
        <v>6</v>
      </c>
      <c r="C3551">
        <v>0</v>
      </c>
      <c r="D3551">
        <v>11602</v>
      </c>
      <c r="E3551" t="s">
        <v>9163</v>
      </c>
      <c r="F3551">
        <v>53510611</v>
      </c>
      <c r="G3551" t="s">
        <v>2041</v>
      </c>
      <c r="H3551">
        <v>0</v>
      </c>
      <c r="I3551" t="s">
        <v>2052</v>
      </c>
      <c r="J3551">
        <v>75</v>
      </c>
      <c r="K3551">
        <v>12</v>
      </c>
      <c r="L3551" t="s">
        <v>1771</v>
      </c>
      <c r="M3551" t="s">
        <v>1756</v>
      </c>
      <c r="N3551" t="s">
        <v>1756</v>
      </c>
      <c r="O3551" t="s">
        <v>1757</v>
      </c>
      <c r="P3551" t="s">
        <v>1757</v>
      </c>
      <c r="Q3551" s="387">
        <v>900</v>
      </c>
      <c r="R3551">
        <v>117</v>
      </c>
      <c r="S3551">
        <v>1016.9999999999999</v>
      </c>
      <c r="T3551" s="388">
        <v>44617</v>
      </c>
      <c r="U3551">
        <v>0</v>
      </c>
      <c r="V3551" t="s">
        <v>838</v>
      </c>
      <c r="W3551" s="388">
        <v>44634</v>
      </c>
      <c r="X3551">
        <v>178</v>
      </c>
      <c r="Y3551">
        <v>0</v>
      </c>
      <c r="Z3551">
        <v>0</v>
      </c>
      <c r="AA3551" t="s">
        <v>1758</v>
      </c>
      <c r="AB3551" t="s">
        <v>7329</v>
      </c>
      <c r="AD3551" t="s">
        <v>2045</v>
      </c>
      <c r="AE3551" t="s">
        <v>2046</v>
      </c>
      <c r="AI3551" t="s">
        <v>1761</v>
      </c>
      <c r="AL3551" t="s">
        <v>7775</v>
      </c>
      <c r="AM3551">
        <v>6</v>
      </c>
      <c r="AN3551" t="s">
        <v>7364</v>
      </c>
      <c r="AO3551" t="s">
        <v>7365</v>
      </c>
      <c r="AP3551">
        <v>0</v>
      </c>
      <c r="AQ3551" s="388">
        <v>44623</v>
      </c>
      <c r="AS3551" t="s">
        <v>1765</v>
      </c>
      <c r="AT3551" s="388">
        <v>44627</v>
      </c>
      <c r="AU3551" t="s">
        <v>1756</v>
      </c>
      <c r="AV3551" t="s">
        <v>1756</v>
      </c>
      <c r="AZ3551" t="s">
        <v>1766</v>
      </c>
      <c r="BA3551" t="s">
        <v>1767</v>
      </c>
      <c r="BB3551" t="s">
        <v>9164</v>
      </c>
      <c r="BC3551" t="s">
        <v>9165</v>
      </c>
      <c r="BD3551" t="s">
        <v>7333</v>
      </c>
      <c r="BE3551" t="s">
        <v>1756</v>
      </c>
      <c r="BF3551" t="s">
        <v>823</v>
      </c>
    </row>
    <row r="3552" spans="1:58">
      <c r="A3552" t="s">
        <v>829</v>
      </c>
      <c r="B3552">
        <v>6</v>
      </c>
      <c r="C3552">
        <v>0</v>
      </c>
      <c r="D3552">
        <v>11602</v>
      </c>
      <c r="E3552" t="s">
        <v>9163</v>
      </c>
      <c r="F3552">
        <v>53510611</v>
      </c>
      <c r="G3552" t="s">
        <v>2041</v>
      </c>
      <c r="H3552">
        <v>0</v>
      </c>
      <c r="I3552" t="s">
        <v>2052</v>
      </c>
      <c r="J3552">
        <v>75</v>
      </c>
      <c r="K3552">
        <v>11</v>
      </c>
      <c r="L3552" t="s">
        <v>1771</v>
      </c>
      <c r="M3552" t="s">
        <v>1756</v>
      </c>
      <c r="N3552" t="s">
        <v>1756</v>
      </c>
      <c r="O3552" t="s">
        <v>1757</v>
      </c>
      <c r="P3552" t="s">
        <v>1757</v>
      </c>
      <c r="Q3552" s="387">
        <v>825</v>
      </c>
      <c r="R3552">
        <v>107.25</v>
      </c>
      <c r="S3552">
        <v>932.24999999999989</v>
      </c>
      <c r="T3552" s="388">
        <v>44617</v>
      </c>
      <c r="U3552">
        <v>0</v>
      </c>
      <c r="V3552" t="s">
        <v>838</v>
      </c>
      <c r="W3552" s="388">
        <v>44634</v>
      </c>
      <c r="X3552">
        <v>178</v>
      </c>
      <c r="Y3552">
        <v>0</v>
      </c>
      <c r="Z3552">
        <v>0</v>
      </c>
      <c r="AA3552" t="s">
        <v>1758</v>
      </c>
      <c r="AB3552" t="s">
        <v>7329</v>
      </c>
      <c r="AD3552" t="s">
        <v>2045</v>
      </c>
      <c r="AE3552" t="s">
        <v>2046</v>
      </c>
      <c r="AI3552" t="s">
        <v>1761</v>
      </c>
      <c r="AL3552" t="s">
        <v>7775</v>
      </c>
      <c r="AM3552">
        <v>6</v>
      </c>
      <c r="AN3552" t="s">
        <v>7364</v>
      </c>
      <c r="AO3552" t="s">
        <v>7365</v>
      </c>
      <c r="AP3552">
        <v>0</v>
      </c>
      <c r="AQ3552" s="388">
        <v>44623</v>
      </c>
      <c r="AS3552" t="s">
        <v>1765</v>
      </c>
      <c r="AT3552" s="388">
        <v>44627</v>
      </c>
      <c r="AU3552" t="s">
        <v>1756</v>
      </c>
      <c r="AV3552" t="s">
        <v>1756</v>
      </c>
      <c r="AZ3552" t="s">
        <v>1766</v>
      </c>
      <c r="BA3552" t="s">
        <v>1767</v>
      </c>
      <c r="BB3552" t="s">
        <v>9166</v>
      </c>
      <c r="BC3552" t="s">
        <v>9167</v>
      </c>
      <c r="BD3552" t="s">
        <v>7333</v>
      </c>
      <c r="BE3552" t="s">
        <v>1756</v>
      </c>
      <c r="BF3552" t="s">
        <v>823</v>
      </c>
    </row>
    <row r="3553" spans="1:58">
      <c r="A3553" t="s">
        <v>829</v>
      </c>
      <c r="B3553">
        <v>6</v>
      </c>
      <c r="C3553">
        <v>0</v>
      </c>
      <c r="D3553">
        <v>11602</v>
      </c>
      <c r="E3553" t="s">
        <v>9163</v>
      </c>
      <c r="F3553">
        <v>53510611</v>
      </c>
      <c r="G3553" t="s">
        <v>2041</v>
      </c>
      <c r="H3553">
        <v>0</v>
      </c>
      <c r="I3553" t="s">
        <v>2056</v>
      </c>
      <c r="J3553">
        <v>210</v>
      </c>
      <c r="K3553">
        <v>2</v>
      </c>
      <c r="L3553" t="s">
        <v>1755</v>
      </c>
      <c r="M3553" t="s">
        <v>1756</v>
      </c>
      <c r="N3553" t="s">
        <v>1756</v>
      </c>
      <c r="P3553" t="s">
        <v>1757</v>
      </c>
      <c r="Q3553" s="387">
        <v>420</v>
      </c>
      <c r="R3553">
        <v>54.6</v>
      </c>
      <c r="S3553">
        <v>474.59999999999997</v>
      </c>
      <c r="T3553" s="388">
        <v>44617</v>
      </c>
      <c r="U3553">
        <v>0</v>
      </c>
      <c r="V3553" t="s">
        <v>838</v>
      </c>
      <c r="W3553" s="388">
        <v>44634</v>
      </c>
      <c r="X3553">
        <v>178</v>
      </c>
      <c r="Y3553">
        <v>0</v>
      </c>
      <c r="Z3553">
        <v>0</v>
      </c>
      <c r="AA3553" t="s">
        <v>1758</v>
      </c>
      <c r="AB3553" t="s">
        <v>7329</v>
      </c>
      <c r="AD3553" t="s">
        <v>2045</v>
      </c>
      <c r="AE3553" t="s">
        <v>2046</v>
      </c>
      <c r="AI3553" t="s">
        <v>1761</v>
      </c>
      <c r="AL3553" t="s">
        <v>7775</v>
      </c>
      <c r="AM3553">
        <v>6</v>
      </c>
      <c r="AN3553" t="s">
        <v>7364</v>
      </c>
      <c r="AO3553" t="s">
        <v>7365</v>
      </c>
      <c r="AP3553">
        <v>0</v>
      </c>
      <c r="AQ3553" s="388">
        <v>44623</v>
      </c>
      <c r="AS3553" t="s">
        <v>1765</v>
      </c>
      <c r="AT3553" s="388">
        <v>44627</v>
      </c>
      <c r="AU3553" t="s">
        <v>1756</v>
      </c>
      <c r="AV3553" t="s">
        <v>1756</v>
      </c>
      <c r="AZ3553" t="s">
        <v>1766</v>
      </c>
      <c r="BA3553" t="s">
        <v>1767</v>
      </c>
      <c r="BB3553" t="s">
        <v>9168</v>
      </c>
      <c r="BC3553" t="s">
        <v>9169</v>
      </c>
      <c r="BD3553" t="s">
        <v>7333</v>
      </c>
      <c r="BE3553" t="s">
        <v>1756</v>
      </c>
      <c r="BF3553" t="s">
        <v>823</v>
      </c>
    </row>
    <row r="3554" spans="1:58">
      <c r="A3554" t="s">
        <v>829</v>
      </c>
      <c r="B3554">
        <v>6</v>
      </c>
      <c r="C3554">
        <v>0</v>
      </c>
      <c r="D3554">
        <v>11602</v>
      </c>
      <c r="E3554" t="s">
        <v>9163</v>
      </c>
      <c r="F3554">
        <v>53510611</v>
      </c>
      <c r="G3554" t="s">
        <v>2041</v>
      </c>
      <c r="H3554">
        <v>0</v>
      </c>
      <c r="I3554" t="s">
        <v>7382</v>
      </c>
      <c r="J3554">
        <v>80</v>
      </c>
      <c r="K3554">
        <v>12</v>
      </c>
      <c r="M3554" t="s">
        <v>1757</v>
      </c>
      <c r="N3554" t="s">
        <v>1757</v>
      </c>
      <c r="O3554" t="s">
        <v>1756</v>
      </c>
      <c r="P3554" t="s">
        <v>1756</v>
      </c>
      <c r="Q3554" s="387">
        <v>960</v>
      </c>
      <c r="R3554">
        <v>124.80000000000001</v>
      </c>
      <c r="S3554">
        <v>1084.8</v>
      </c>
      <c r="T3554" s="388">
        <v>44617</v>
      </c>
      <c r="U3554">
        <v>0</v>
      </c>
      <c r="V3554" t="s">
        <v>838</v>
      </c>
      <c r="W3554" s="388">
        <v>44634</v>
      </c>
      <c r="X3554">
        <v>178</v>
      </c>
      <c r="Y3554">
        <v>0</v>
      </c>
      <c r="Z3554">
        <v>0</v>
      </c>
      <c r="AA3554" t="s">
        <v>1758</v>
      </c>
      <c r="AB3554" t="s">
        <v>7329</v>
      </c>
      <c r="AD3554" t="s">
        <v>2045</v>
      </c>
      <c r="AE3554" t="s">
        <v>2046</v>
      </c>
      <c r="AI3554" t="s">
        <v>1761</v>
      </c>
      <c r="AL3554" t="s">
        <v>7775</v>
      </c>
      <c r="AM3554">
        <v>6</v>
      </c>
      <c r="AN3554" t="s">
        <v>7364</v>
      </c>
      <c r="AO3554" t="s">
        <v>7365</v>
      </c>
      <c r="AP3554">
        <v>0</v>
      </c>
      <c r="AQ3554" s="388">
        <v>44623</v>
      </c>
      <c r="AS3554" t="s">
        <v>1765</v>
      </c>
      <c r="AT3554" s="388">
        <v>44627</v>
      </c>
      <c r="AU3554" t="s">
        <v>1756</v>
      </c>
      <c r="AV3554" t="s">
        <v>1756</v>
      </c>
      <c r="AZ3554" t="s">
        <v>1766</v>
      </c>
      <c r="BA3554" t="s">
        <v>1767</v>
      </c>
      <c r="BB3554" t="s">
        <v>9170</v>
      </c>
      <c r="BC3554" t="s">
        <v>9171</v>
      </c>
      <c r="BD3554" t="s">
        <v>7333</v>
      </c>
      <c r="BE3554" t="s">
        <v>1756</v>
      </c>
      <c r="BF3554" t="s">
        <v>823</v>
      </c>
    </row>
    <row r="3555" spans="1:58">
      <c r="A3555" t="s">
        <v>829</v>
      </c>
      <c r="B3555">
        <v>6</v>
      </c>
      <c r="C3555">
        <v>0</v>
      </c>
      <c r="D3555">
        <v>11602</v>
      </c>
      <c r="E3555" t="s">
        <v>9163</v>
      </c>
      <c r="F3555">
        <v>53510611</v>
      </c>
      <c r="G3555" t="s">
        <v>2041</v>
      </c>
      <c r="H3555">
        <v>0</v>
      </c>
      <c r="I3555" t="s">
        <v>2073</v>
      </c>
      <c r="J3555">
        <v>243.75</v>
      </c>
      <c r="K3555">
        <v>1</v>
      </c>
      <c r="L3555" t="s">
        <v>1755</v>
      </c>
      <c r="M3555" t="s">
        <v>2074</v>
      </c>
      <c r="N3555" t="s">
        <v>1757</v>
      </c>
      <c r="O3555" t="s">
        <v>1756</v>
      </c>
      <c r="P3555" t="s">
        <v>1756</v>
      </c>
      <c r="Q3555" s="387">
        <v>243.75</v>
      </c>
      <c r="R3555">
        <v>31.6875</v>
      </c>
      <c r="S3555">
        <v>275.4375</v>
      </c>
      <c r="T3555" s="388">
        <v>44617</v>
      </c>
      <c r="U3555">
        <v>0</v>
      </c>
      <c r="V3555" t="s">
        <v>838</v>
      </c>
      <c r="W3555" s="388">
        <v>44634</v>
      </c>
      <c r="X3555">
        <v>178</v>
      </c>
      <c r="Y3555">
        <v>0</v>
      </c>
      <c r="Z3555">
        <v>0</v>
      </c>
      <c r="AA3555" t="s">
        <v>1758</v>
      </c>
      <c r="AB3555" t="s">
        <v>7329</v>
      </c>
      <c r="AD3555" t="s">
        <v>2045</v>
      </c>
      <c r="AE3555" t="s">
        <v>2046</v>
      </c>
      <c r="AI3555" t="s">
        <v>1761</v>
      </c>
      <c r="AL3555" t="s">
        <v>7775</v>
      </c>
      <c r="AM3555">
        <v>6</v>
      </c>
      <c r="AN3555" t="s">
        <v>7364</v>
      </c>
      <c r="AO3555" t="s">
        <v>7365</v>
      </c>
      <c r="AP3555">
        <v>0</v>
      </c>
      <c r="AQ3555" s="388">
        <v>44623</v>
      </c>
      <c r="AS3555" t="s">
        <v>1765</v>
      </c>
      <c r="AT3555" s="388">
        <v>44627</v>
      </c>
      <c r="AU3555" t="s">
        <v>1756</v>
      </c>
      <c r="AV3555" t="s">
        <v>1756</v>
      </c>
      <c r="AZ3555" t="s">
        <v>1766</v>
      </c>
      <c r="BA3555" t="s">
        <v>1767</v>
      </c>
      <c r="BB3555" t="s">
        <v>9172</v>
      </c>
      <c r="BC3555" t="s">
        <v>9173</v>
      </c>
      <c r="BD3555" t="s">
        <v>7333</v>
      </c>
      <c r="BE3555" t="s">
        <v>1756</v>
      </c>
      <c r="BF3555" t="s">
        <v>823</v>
      </c>
    </row>
    <row r="3556" spans="1:58">
      <c r="A3556" t="s">
        <v>829</v>
      </c>
      <c r="B3556">
        <v>6</v>
      </c>
      <c r="C3556">
        <v>0</v>
      </c>
      <c r="D3556">
        <v>11602</v>
      </c>
      <c r="E3556" t="s">
        <v>9163</v>
      </c>
      <c r="F3556">
        <v>53510611</v>
      </c>
      <c r="G3556" t="s">
        <v>2041</v>
      </c>
      <c r="H3556">
        <v>0</v>
      </c>
      <c r="I3556" t="s">
        <v>2247</v>
      </c>
      <c r="J3556">
        <v>131.47999999999999</v>
      </c>
      <c r="K3556">
        <v>10</v>
      </c>
      <c r="L3556" t="s">
        <v>2063</v>
      </c>
      <c r="M3556" t="s">
        <v>1757</v>
      </c>
      <c r="N3556" t="s">
        <v>1757</v>
      </c>
      <c r="O3556" t="s">
        <v>1756</v>
      </c>
      <c r="P3556" t="s">
        <v>1756</v>
      </c>
      <c r="Q3556" s="387">
        <v>1314.8</v>
      </c>
      <c r="R3556">
        <v>170.92400000000001</v>
      </c>
      <c r="S3556">
        <v>1485.7239999999997</v>
      </c>
      <c r="T3556" s="388">
        <v>44617</v>
      </c>
      <c r="U3556">
        <v>0</v>
      </c>
      <c r="V3556" t="s">
        <v>838</v>
      </c>
      <c r="W3556" s="388">
        <v>44634</v>
      </c>
      <c r="X3556">
        <v>178</v>
      </c>
      <c r="Y3556">
        <v>0</v>
      </c>
      <c r="Z3556">
        <v>0</v>
      </c>
      <c r="AA3556" t="s">
        <v>1758</v>
      </c>
      <c r="AB3556" t="s">
        <v>7329</v>
      </c>
      <c r="AD3556" t="s">
        <v>2045</v>
      </c>
      <c r="AE3556" t="s">
        <v>2046</v>
      </c>
      <c r="AI3556" t="s">
        <v>1761</v>
      </c>
      <c r="AL3556" t="s">
        <v>7775</v>
      </c>
      <c r="AM3556">
        <v>6</v>
      </c>
      <c r="AN3556" t="s">
        <v>7364</v>
      </c>
      <c r="AO3556" t="s">
        <v>7365</v>
      </c>
      <c r="AP3556">
        <v>0</v>
      </c>
      <c r="AQ3556" s="388">
        <v>44623</v>
      </c>
      <c r="AS3556" t="s">
        <v>1765</v>
      </c>
      <c r="AT3556" s="388">
        <v>44627</v>
      </c>
      <c r="AU3556" t="s">
        <v>1756</v>
      </c>
      <c r="AV3556" t="s">
        <v>1756</v>
      </c>
      <c r="AZ3556" t="s">
        <v>1766</v>
      </c>
      <c r="BA3556" t="s">
        <v>1767</v>
      </c>
      <c r="BB3556" t="s">
        <v>9174</v>
      </c>
      <c r="BC3556" t="s">
        <v>9175</v>
      </c>
      <c r="BD3556" t="s">
        <v>7333</v>
      </c>
      <c r="BE3556" t="s">
        <v>1756</v>
      </c>
      <c r="BF3556" t="s">
        <v>823</v>
      </c>
    </row>
    <row r="3557" spans="1:58">
      <c r="A3557" t="s">
        <v>829</v>
      </c>
      <c r="B3557">
        <v>6</v>
      </c>
      <c r="C3557">
        <v>0</v>
      </c>
      <c r="D3557">
        <v>11600</v>
      </c>
      <c r="E3557" t="s">
        <v>9176</v>
      </c>
      <c r="F3557">
        <v>53510611</v>
      </c>
      <c r="G3557" t="s">
        <v>2041</v>
      </c>
      <c r="H3557">
        <v>0</v>
      </c>
      <c r="I3557" t="s">
        <v>2103</v>
      </c>
      <c r="J3557">
        <v>70</v>
      </c>
      <c r="K3557">
        <v>12</v>
      </c>
      <c r="L3557" t="s">
        <v>1771</v>
      </c>
      <c r="M3557" t="s">
        <v>1756</v>
      </c>
      <c r="N3557" t="s">
        <v>1756</v>
      </c>
      <c r="O3557" t="s">
        <v>1757</v>
      </c>
      <c r="P3557" t="s">
        <v>1757</v>
      </c>
      <c r="Q3557" s="387">
        <v>840</v>
      </c>
      <c r="R3557">
        <v>109.2</v>
      </c>
      <c r="S3557">
        <v>949.19999999999993</v>
      </c>
      <c r="T3557" s="388">
        <v>44616</v>
      </c>
      <c r="U3557">
        <v>0</v>
      </c>
      <c r="V3557" t="s">
        <v>838</v>
      </c>
      <c r="W3557" s="388">
        <v>44634</v>
      </c>
      <c r="X3557">
        <v>178</v>
      </c>
      <c r="Y3557">
        <v>0</v>
      </c>
      <c r="Z3557">
        <v>0</v>
      </c>
      <c r="AA3557" t="s">
        <v>1758</v>
      </c>
      <c r="AB3557" t="s">
        <v>7329</v>
      </c>
      <c r="AD3557" t="s">
        <v>2045</v>
      </c>
      <c r="AE3557" t="s">
        <v>2046</v>
      </c>
      <c r="AI3557" t="s">
        <v>1761</v>
      </c>
      <c r="AL3557" t="s">
        <v>7775</v>
      </c>
      <c r="AM3557">
        <v>6</v>
      </c>
      <c r="AN3557" t="s">
        <v>7364</v>
      </c>
      <c r="AO3557" t="s">
        <v>7365</v>
      </c>
      <c r="AP3557">
        <v>0</v>
      </c>
      <c r="AQ3557" s="388">
        <v>44623</v>
      </c>
      <c r="AS3557" t="s">
        <v>1765</v>
      </c>
      <c r="AT3557" s="388">
        <v>44629</v>
      </c>
      <c r="AU3557" t="s">
        <v>1756</v>
      </c>
      <c r="AV3557" t="s">
        <v>1756</v>
      </c>
      <c r="AZ3557" t="s">
        <v>1766</v>
      </c>
      <c r="BA3557" t="s">
        <v>1767</v>
      </c>
      <c r="BB3557" t="s">
        <v>9177</v>
      </c>
      <c r="BC3557" t="s">
        <v>9178</v>
      </c>
      <c r="BD3557" t="s">
        <v>7333</v>
      </c>
      <c r="BE3557" t="s">
        <v>1756</v>
      </c>
      <c r="BF3557" t="s">
        <v>823</v>
      </c>
    </row>
    <row r="3558" spans="1:58">
      <c r="A3558" t="s">
        <v>829</v>
      </c>
      <c r="B3558">
        <v>6</v>
      </c>
      <c r="C3558">
        <v>0</v>
      </c>
      <c r="D3558">
        <v>11600</v>
      </c>
      <c r="E3558" t="s">
        <v>9176</v>
      </c>
      <c r="F3558">
        <v>53510611</v>
      </c>
      <c r="G3558" t="s">
        <v>2041</v>
      </c>
      <c r="H3558">
        <v>0</v>
      </c>
      <c r="I3558" t="s">
        <v>2052</v>
      </c>
      <c r="J3558">
        <v>75</v>
      </c>
      <c r="K3558">
        <v>12</v>
      </c>
      <c r="L3558" t="s">
        <v>1771</v>
      </c>
      <c r="M3558" t="s">
        <v>1756</v>
      </c>
      <c r="N3558" t="s">
        <v>1756</v>
      </c>
      <c r="O3558" t="s">
        <v>2053</v>
      </c>
      <c r="P3558" t="s">
        <v>1757</v>
      </c>
      <c r="Q3558" s="387">
        <v>900</v>
      </c>
      <c r="R3558">
        <v>117</v>
      </c>
      <c r="S3558">
        <v>1016.9999999999999</v>
      </c>
      <c r="T3558" s="388">
        <v>44616</v>
      </c>
      <c r="U3558">
        <v>0</v>
      </c>
      <c r="V3558" t="s">
        <v>838</v>
      </c>
      <c r="W3558" s="388">
        <v>44634</v>
      </c>
      <c r="X3558">
        <v>178</v>
      </c>
      <c r="Y3558">
        <v>0</v>
      </c>
      <c r="Z3558">
        <v>0</v>
      </c>
      <c r="AA3558" t="s">
        <v>1758</v>
      </c>
      <c r="AB3558" t="s">
        <v>7329</v>
      </c>
      <c r="AD3558" t="s">
        <v>2045</v>
      </c>
      <c r="AE3558" t="s">
        <v>2046</v>
      </c>
      <c r="AI3558" t="s">
        <v>1761</v>
      </c>
      <c r="AL3558" t="s">
        <v>7775</v>
      </c>
      <c r="AM3558">
        <v>6</v>
      </c>
      <c r="AN3558" t="s">
        <v>7364</v>
      </c>
      <c r="AO3558" t="s">
        <v>7365</v>
      </c>
      <c r="AP3558">
        <v>0</v>
      </c>
      <c r="AQ3558" s="388">
        <v>44623</v>
      </c>
      <c r="AS3558" t="s">
        <v>1765</v>
      </c>
      <c r="AT3558" s="388">
        <v>44629</v>
      </c>
      <c r="AU3558" t="s">
        <v>1756</v>
      </c>
      <c r="AV3558" t="s">
        <v>1756</v>
      </c>
      <c r="AZ3558" t="s">
        <v>1766</v>
      </c>
      <c r="BA3558" t="s">
        <v>1767</v>
      </c>
      <c r="BB3558" t="s">
        <v>9179</v>
      </c>
      <c r="BC3558" t="s">
        <v>9180</v>
      </c>
      <c r="BD3558" t="s">
        <v>7333</v>
      </c>
      <c r="BE3558" t="s">
        <v>1756</v>
      </c>
      <c r="BF3558" t="s">
        <v>823</v>
      </c>
    </row>
    <row r="3559" spans="1:58">
      <c r="A3559" t="s">
        <v>829</v>
      </c>
      <c r="B3559">
        <v>6</v>
      </c>
      <c r="C3559">
        <v>0</v>
      </c>
      <c r="D3559">
        <v>11600</v>
      </c>
      <c r="E3559" t="s">
        <v>9176</v>
      </c>
      <c r="F3559">
        <v>53510611</v>
      </c>
      <c r="G3559" t="s">
        <v>2041</v>
      </c>
      <c r="H3559">
        <v>0</v>
      </c>
      <c r="I3559" t="s">
        <v>2052</v>
      </c>
      <c r="J3559">
        <v>75</v>
      </c>
      <c r="K3559">
        <v>6</v>
      </c>
      <c r="L3559" t="s">
        <v>1771</v>
      </c>
      <c r="M3559" t="s">
        <v>1756</v>
      </c>
      <c r="N3559" t="s">
        <v>1756</v>
      </c>
      <c r="O3559" t="s">
        <v>1757</v>
      </c>
      <c r="P3559" t="s">
        <v>1757</v>
      </c>
      <c r="Q3559" s="387">
        <v>450</v>
      </c>
      <c r="R3559">
        <v>58.5</v>
      </c>
      <c r="S3559">
        <v>508.49999999999994</v>
      </c>
      <c r="T3559" s="388">
        <v>44616</v>
      </c>
      <c r="U3559">
        <v>0</v>
      </c>
      <c r="V3559" t="s">
        <v>838</v>
      </c>
      <c r="W3559" s="388">
        <v>44634</v>
      </c>
      <c r="X3559">
        <v>178</v>
      </c>
      <c r="Y3559">
        <v>0</v>
      </c>
      <c r="Z3559">
        <v>0</v>
      </c>
      <c r="AA3559" t="s">
        <v>1758</v>
      </c>
      <c r="AB3559" t="s">
        <v>7329</v>
      </c>
      <c r="AD3559" t="s">
        <v>2045</v>
      </c>
      <c r="AE3559" t="s">
        <v>2046</v>
      </c>
      <c r="AI3559" t="s">
        <v>1761</v>
      </c>
      <c r="AL3559" t="s">
        <v>7775</v>
      </c>
      <c r="AM3559">
        <v>6</v>
      </c>
      <c r="AN3559" t="s">
        <v>7364</v>
      </c>
      <c r="AO3559" t="s">
        <v>7365</v>
      </c>
      <c r="AP3559">
        <v>0</v>
      </c>
      <c r="AQ3559" s="388">
        <v>44623</v>
      </c>
      <c r="AS3559" t="s">
        <v>1765</v>
      </c>
      <c r="AT3559" s="388">
        <v>44629</v>
      </c>
      <c r="AU3559" t="s">
        <v>1756</v>
      </c>
      <c r="AV3559" t="s">
        <v>1756</v>
      </c>
      <c r="AZ3559" t="s">
        <v>1766</v>
      </c>
      <c r="BA3559" t="s">
        <v>1767</v>
      </c>
      <c r="BB3559" t="s">
        <v>9181</v>
      </c>
      <c r="BC3559" t="s">
        <v>9182</v>
      </c>
      <c r="BD3559" t="s">
        <v>7333</v>
      </c>
      <c r="BE3559" t="s">
        <v>1756</v>
      </c>
      <c r="BF3559" t="s">
        <v>823</v>
      </c>
    </row>
    <row r="3560" spans="1:58">
      <c r="A3560" t="s">
        <v>829</v>
      </c>
      <c r="B3560">
        <v>6</v>
      </c>
      <c r="C3560">
        <v>0</v>
      </c>
      <c r="D3560">
        <v>11600</v>
      </c>
      <c r="E3560" t="s">
        <v>9176</v>
      </c>
      <c r="F3560">
        <v>53510611</v>
      </c>
      <c r="G3560" t="s">
        <v>2041</v>
      </c>
      <c r="H3560">
        <v>0</v>
      </c>
      <c r="I3560" t="s">
        <v>2056</v>
      </c>
      <c r="J3560">
        <v>210</v>
      </c>
      <c r="K3560">
        <v>2</v>
      </c>
      <c r="L3560" t="s">
        <v>1755</v>
      </c>
      <c r="M3560" t="s">
        <v>1756</v>
      </c>
      <c r="N3560" t="s">
        <v>1756</v>
      </c>
      <c r="P3560" t="s">
        <v>1757</v>
      </c>
      <c r="Q3560" s="387">
        <v>420</v>
      </c>
      <c r="R3560">
        <v>54.6</v>
      </c>
      <c r="S3560">
        <v>474.59999999999997</v>
      </c>
      <c r="T3560" s="388">
        <v>44616</v>
      </c>
      <c r="U3560">
        <v>0</v>
      </c>
      <c r="V3560" t="s">
        <v>838</v>
      </c>
      <c r="W3560" s="388">
        <v>44634</v>
      </c>
      <c r="X3560">
        <v>178</v>
      </c>
      <c r="Y3560">
        <v>0</v>
      </c>
      <c r="Z3560">
        <v>0</v>
      </c>
      <c r="AA3560" t="s">
        <v>1758</v>
      </c>
      <c r="AB3560" t="s">
        <v>7329</v>
      </c>
      <c r="AD3560" t="s">
        <v>2045</v>
      </c>
      <c r="AE3560" t="s">
        <v>2046</v>
      </c>
      <c r="AI3560" t="s">
        <v>1761</v>
      </c>
      <c r="AL3560" t="s">
        <v>7775</v>
      </c>
      <c r="AM3560">
        <v>6</v>
      </c>
      <c r="AN3560" t="s">
        <v>7364</v>
      </c>
      <c r="AO3560" t="s">
        <v>7365</v>
      </c>
      <c r="AP3560">
        <v>0</v>
      </c>
      <c r="AQ3560" s="388">
        <v>44623</v>
      </c>
      <c r="AS3560" t="s">
        <v>1765</v>
      </c>
      <c r="AT3560" s="388">
        <v>44629</v>
      </c>
      <c r="AU3560" t="s">
        <v>1756</v>
      </c>
      <c r="AV3560" t="s">
        <v>1756</v>
      </c>
      <c r="AZ3560" t="s">
        <v>1766</v>
      </c>
      <c r="BA3560" t="s">
        <v>1767</v>
      </c>
      <c r="BB3560" t="s">
        <v>9183</v>
      </c>
      <c r="BC3560" t="s">
        <v>9184</v>
      </c>
      <c r="BD3560" t="s">
        <v>7333</v>
      </c>
      <c r="BE3560" t="s">
        <v>1756</v>
      </c>
      <c r="BF3560" t="s">
        <v>823</v>
      </c>
    </row>
    <row r="3561" spans="1:58">
      <c r="A3561" t="s">
        <v>829</v>
      </c>
      <c r="B3561">
        <v>6</v>
      </c>
      <c r="C3561">
        <v>0</v>
      </c>
      <c r="D3561">
        <v>11600</v>
      </c>
      <c r="E3561" t="s">
        <v>9176</v>
      </c>
      <c r="F3561">
        <v>53510611</v>
      </c>
      <c r="G3561" t="s">
        <v>2041</v>
      </c>
      <c r="H3561">
        <v>0</v>
      </c>
      <c r="I3561" t="s">
        <v>7382</v>
      </c>
      <c r="J3561">
        <v>80</v>
      </c>
      <c r="K3561">
        <v>12</v>
      </c>
      <c r="M3561" t="s">
        <v>1757</v>
      </c>
      <c r="N3561" t="s">
        <v>1757</v>
      </c>
      <c r="O3561" t="s">
        <v>1756</v>
      </c>
      <c r="P3561" t="s">
        <v>1756</v>
      </c>
      <c r="Q3561" s="387">
        <v>960</v>
      </c>
      <c r="R3561">
        <v>124.80000000000001</v>
      </c>
      <c r="S3561">
        <v>1084.8</v>
      </c>
      <c r="T3561" s="388">
        <v>44616</v>
      </c>
      <c r="U3561">
        <v>0</v>
      </c>
      <c r="V3561" t="s">
        <v>838</v>
      </c>
      <c r="W3561" s="388">
        <v>44634</v>
      </c>
      <c r="X3561">
        <v>178</v>
      </c>
      <c r="Y3561">
        <v>0</v>
      </c>
      <c r="Z3561">
        <v>0</v>
      </c>
      <c r="AA3561" t="s">
        <v>1758</v>
      </c>
      <c r="AB3561" t="s">
        <v>7329</v>
      </c>
      <c r="AD3561" t="s">
        <v>2045</v>
      </c>
      <c r="AE3561" t="s">
        <v>2046</v>
      </c>
      <c r="AI3561" t="s">
        <v>1761</v>
      </c>
      <c r="AL3561" t="s">
        <v>7775</v>
      </c>
      <c r="AM3561">
        <v>6</v>
      </c>
      <c r="AN3561" t="s">
        <v>7364</v>
      </c>
      <c r="AO3561" t="s">
        <v>7365</v>
      </c>
      <c r="AP3561">
        <v>0</v>
      </c>
      <c r="AQ3561" s="388">
        <v>44623</v>
      </c>
      <c r="AS3561" t="s">
        <v>1765</v>
      </c>
      <c r="AT3561" s="388">
        <v>44629</v>
      </c>
      <c r="AU3561" t="s">
        <v>1756</v>
      </c>
      <c r="AV3561" t="s">
        <v>1756</v>
      </c>
      <c r="AZ3561" t="s">
        <v>1766</v>
      </c>
      <c r="BA3561" t="s">
        <v>1767</v>
      </c>
      <c r="BB3561" t="s">
        <v>9185</v>
      </c>
      <c r="BC3561" t="s">
        <v>9186</v>
      </c>
      <c r="BD3561" t="s">
        <v>7333</v>
      </c>
      <c r="BE3561" t="s">
        <v>1756</v>
      </c>
      <c r="BF3561" t="s">
        <v>823</v>
      </c>
    </row>
    <row r="3562" spans="1:58">
      <c r="A3562" t="s">
        <v>829</v>
      </c>
      <c r="B3562">
        <v>6</v>
      </c>
      <c r="C3562">
        <v>0</v>
      </c>
      <c r="D3562">
        <v>11600</v>
      </c>
      <c r="E3562" t="s">
        <v>9176</v>
      </c>
      <c r="F3562">
        <v>53510611</v>
      </c>
      <c r="G3562" t="s">
        <v>2041</v>
      </c>
      <c r="H3562">
        <v>0</v>
      </c>
      <c r="I3562" t="s">
        <v>2113</v>
      </c>
      <c r="J3562">
        <v>122.39</v>
      </c>
      <c r="K3562">
        <v>12</v>
      </c>
      <c r="L3562" t="s">
        <v>2063</v>
      </c>
      <c r="M3562" t="s">
        <v>1757</v>
      </c>
      <c r="N3562" t="s">
        <v>1757</v>
      </c>
      <c r="O3562" t="s">
        <v>1756</v>
      </c>
      <c r="P3562" t="s">
        <v>1756</v>
      </c>
      <c r="Q3562" s="387">
        <v>1468.68</v>
      </c>
      <c r="R3562">
        <v>190.92840000000001</v>
      </c>
      <c r="S3562">
        <v>1659.6083999999998</v>
      </c>
      <c r="T3562" s="388">
        <v>44616</v>
      </c>
      <c r="U3562">
        <v>0</v>
      </c>
      <c r="V3562" t="s">
        <v>838</v>
      </c>
      <c r="W3562" s="388">
        <v>44634</v>
      </c>
      <c r="X3562">
        <v>178</v>
      </c>
      <c r="Y3562">
        <v>0</v>
      </c>
      <c r="Z3562">
        <v>0</v>
      </c>
      <c r="AA3562" t="s">
        <v>1758</v>
      </c>
      <c r="AB3562" t="s">
        <v>7329</v>
      </c>
      <c r="AD3562" t="s">
        <v>2045</v>
      </c>
      <c r="AE3562" t="s">
        <v>2046</v>
      </c>
      <c r="AI3562" t="s">
        <v>1761</v>
      </c>
      <c r="AL3562" t="s">
        <v>7775</v>
      </c>
      <c r="AM3562">
        <v>6</v>
      </c>
      <c r="AN3562" t="s">
        <v>7364</v>
      </c>
      <c r="AO3562" t="s">
        <v>7365</v>
      </c>
      <c r="AP3562">
        <v>0</v>
      </c>
      <c r="AQ3562" s="388">
        <v>44623</v>
      </c>
      <c r="AS3562" t="s">
        <v>1765</v>
      </c>
      <c r="AT3562" s="388">
        <v>44629</v>
      </c>
      <c r="AU3562" t="s">
        <v>1756</v>
      </c>
      <c r="AV3562" t="s">
        <v>1756</v>
      </c>
      <c r="AZ3562" t="s">
        <v>1766</v>
      </c>
      <c r="BA3562" t="s">
        <v>1767</v>
      </c>
      <c r="BB3562" t="s">
        <v>9187</v>
      </c>
      <c r="BC3562" t="s">
        <v>9188</v>
      </c>
      <c r="BD3562" t="s">
        <v>7333</v>
      </c>
      <c r="BE3562" t="s">
        <v>1756</v>
      </c>
      <c r="BF3562" t="s">
        <v>823</v>
      </c>
    </row>
    <row r="3563" spans="1:58">
      <c r="A3563" t="s">
        <v>829</v>
      </c>
      <c r="B3563">
        <v>6</v>
      </c>
      <c r="C3563">
        <v>0</v>
      </c>
      <c r="D3563">
        <v>11600</v>
      </c>
      <c r="E3563" t="s">
        <v>9176</v>
      </c>
      <c r="F3563">
        <v>53510611</v>
      </c>
      <c r="G3563" t="s">
        <v>2041</v>
      </c>
      <c r="H3563">
        <v>0</v>
      </c>
      <c r="I3563" t="s">
        <v>2247</v>
      </c>
      <c r="J3563">
        <v>131.47999999999999</v>
      </c>
      <c r="K3563">
        <v>4</v>
      </c>
      <c r="L3563" t="s">
        <v>2063</v>
      </c>
      <c r="M3563" t="s">
        <v>1757</v>
      </c>
      <c r="N3563" t="s">
        <v>1757</v>
      </c>
      <c r="O3563" t="s">
        <v>1756</v>
      </c>
      <c r="P3563" t="s">
        <v>1756</v>
      </c>
      <c r="Q3563" s="387">
        <v>525.91999999999996</v>
      </c>
      <c r="R3563">
        <v>68.369599999999991</v>
      </c>
      <c r="S3563">
        <v>594.28959999999995</v>
      </c>
      <c r="T3563" s="388">
        <v>44616</v>
      </c>
      <c r="U3563">
        <v>0</v>
      </c>
      <c r="V3563" t="s">
        <v>838</v>
      </c>
      <c r="W3563" s="388">
        <v>44634</v>
      </c>
      <c r="X3563">
        <v>178</v>
      </c>
      <c r="Y3563">
        <v>0</v>
      </c>
      <c r="Z3563">
        <v>0</v>
      </c>
      <c r="AA3563" t="s">
        <v>1758</v>
      </c>
      <c r="AB3563" t="s">
        <v>7329</v>
      </c>
      <c r="AD3563" t="s">
        <v>2045</v>
      </c>
      <c r="AE3563" t="s">
        <v>2046</v>
      </c>
      <c r="AI3563" t="s">
        <v>1761</v>
      </c>
      <c r="AL3563" t="s">
        <v>7775</v>
      </c>
      <c r="AM3563">
        <v>6</v>
      </c>
      <c r="AN3563" t="s">
        <v>7364</v>
      </c>
      <c r="AO3563" t="s">
        <v>7365</v>
      </c>
      <c r="AP3563">
        <v>0</v>
      </c>
      <c r="AQ3563" s="388">
        <v>44623</v>
      </c>
      <c r="AS3563" t="s">
        <v>1765</v>
      </c>
      <c r="AT3563" s="388">
        <v>44629</v>
      </c>
      <c r="AU3563" t="s">
        <v>1756</v>
      </c>
      <c r="AV3563" t="s">
        <v>1756</v>
      </c>
      <c r="AZ3563" t="s">
        <v>1766</v>
      </c>
      <c r="BA3563" t="s">
        <v>1767</v>
      </c>
      <c r="BB3563" t="s">
        <v>9189</v>
      </c>
      <c r="BC3563" t="s">
        <v>9190</v>
      </c>
      <c r="BD3563" t="s">
        <v>7333</v>
      </c>
      <c r="BE3563" t="s">
        <v>1756</v>
      </c>
      <c r="BF3563" t="s">
        <v>823</v>
      </c>
    </row>
    <row r="3564" spans="1:58">
      <c r="A3564" t="s">
        <v>829</v>
      </c>
      <c r="B3564">
        <v>6</v>
      </c>
      <c r="C3564">
        <v>0</v>
      </c>
      <c r="D3564">
        <v>11599</v>
      </c>
      <c r="E3564" t="s">
        <v>9191</v>
      </c>
      <c r="F3564">
        <v>53510611</v>
      </c>
      <c r="G3564" t="s">
        <v>2041</v>
      </c>
      <c r="H3564">
        <v>0</v>
      </c>
      <c r="I3564" t="s">
        <v>2056</v>
      </c>
      <c r="J3564">
        <v>210</v>
      </c>
      <c r="K3564">
        <v>1</v>
      </c>
      <c r="L3564" t="s">
        <v>1755</v>
      </c>
      <c r="M3564" t="s">
        <v>1756</v>
      </c>
      <c r="N3564" t="s">
        <v>1756</v>
      </c>
      <c r="O3564" t="s">
        <v>1757</v>
      </c>
      <c r="P3564" t="s">
        <v>1757</v>
      </c>
      <c r="Q3564" s="387">
        <v>210</v>
      </c>
      <c r="R3564">
        <v>27.3</v>
      </c>
      <c r="S3564">
        <v>237.29999999999998</v>
      </c>
      <c r="T3564" s="388">
        <v>44616</v>
      </c>
      <c r="U3564">
        <v>0</v>
      </c>
      <c r="V3564" t="s">
        <v>838</v>
      </c>
      <c r="W3564" s="388">
        <v>44634</v>
      </c>
      <c r="X3564">
        <v>178</v>
      </c>
      <c r="Y3564">
        <v>0</v>
      </c>
      <c r="Z3564">
        <v>0</v>
      </c>
      <c r="AA3564" t="s">
        <v>1758</v>
      </c>
      <c r="AB3564" t="s">
        <v>7329</v>
      </c>
      <c r="AD3564" t="s">
        <v>2045</v>
      </c>
      <c r="AE3564" t="s">
        <v>2046</v>
      </c>
      <c r="AI3564" t="s">
        <v>1761</v>
      </c>
      <c r="AL3564" t="s">
        <v>7379</v>
      </c>
      <c r="AM3564">
        <v>6</v>
      </c>
      <c r="AN3564" t="s">
        <v>2834</v>
      </c>
      <c r="AO3564" t="s">
        <v>1808</v>
      </c>
      <c r="AP3564">
        <v>0</v>
      </c>
      <c r="AQ3564" s="388">
        <v>44623</v>
      </c>
      <c r="AS3564" t="s">
        <v>1765</v>
      </c>
      <c r="AT3564" s="388">
        <v>44629</v>
      </c>
      <c r="AU3564" t="s">
        <v>1756</v>
      </c>
      <c r="AV3564" t="s">
        <v>1756</v>
      </c>
      <c r="AZ3564" t="s">
        <v>1766</v>
      </c>
      <c r="BA3564" t="s">
        <v>1767</v>
      </c>
      <c r="BB3564" t="s">
        <v>9192</v>
      </c>
      <c r="BC3564" t="s">
        <v>9193</v>
      </c>
      <c r="BD3564" t="s">
        <v>7333</v>
      </c>
      <c r="BE3564" t="s">
        <v>1756</v>
      </c>
      <c r="BF3564" t="s">
        <v>823</v>
      </c>
    </row>
    <row r="3565" spans="1:58">
      <c r="A3565" t="s">
        <v>829</v>
      </c>
      <c r="B3565">
        <v>6</v>
      </c>
      <c r="C3565">
        <v>0</v>
      </c>
      <c r="D3565">
        <v>11599</v>
      </c>
      <c r="E3565" t="s">
        <v>9191</v>
      </c>
      <c r="F3565">
        <v>53510611</v>
      </c>
      <c r="G3565" t="s">
        <v>2041</v>
      </c>
      <c r="H3565">
        <v>0</v>
      </c>
      <c r="I3565" t="s">
        <v>7382</v>
      </c>
      <c r="J3565">
        <v>80</v>
      </c>
      <c r="K3565">
        <v>11</v>
      </c>
      <c r="M3565" t="s">
        <v>1757</v>
      </c>
      <c r="N3565" t="s">
        <v>1757</v>
      </c>
      <c r="O3565" t="s">
        <v>1756</v>
      </c>
      <c r="P3565" t="s">
        <v>1756</v>
      </c>
      <c r="Q3565" s="387">
        <v>880</v>
      </c>
      <c r="R3565">
        <v>114.4</v>
      </c>
      <c r="S3565">
        <v>994.39999999999986</v>
      </c>
      <c r="T3565" s="388">
        <v>44616</v>
      </c>
      <c r="U3565">
        <v>0</v>
      </c>
      <c r="V3565" t="s">
        <v>838</v>
      </c>
      <c r="W3565" s="388">
        <v>44634</v>
      </c>
      <c r="X3565">
        <v>178</v>
      </c>
      <c r="Y3565">
        <v>0</v>
      </c>
      <c r="Z3565">
        <v>0</v>
      </c>
      <c r="AA3565" t="s">
        <v>1758</v>
      </c>
      <c r="AB3565" t="s">
        <v>7329</v>
      </c>
      <c r="AD3565" t="s">
        <v>2045</v>
      </c>
      <c r="AE3565" t="s">
        <v>2046</v>
      </c>
      <c r="AI3565" t="s">
        <v>1761</v>
      </c>
      <c r="AL3565" t="s">
        <v>7379</v>
      </c>
      <c r="AM3565">
        <v>6</v>
      </c>
      <c r="AN3565" t="s">
        <v>2834</v>
      </c>
      <c r="AO3565" t="s">
        <v>1808</v>
      </c>
      <c r="AP3565">
        <v>0</v>
      </c>
      <c r="AQ3565" s="388">
        <v>44623</v>
      </c>
      <c r="AS3565" t="s">
        <v>1765</v>
      </c>
      <c r="AT3565" s="388">
        <v>44629</v>
      </c>
      <c r="AU3565" t="s">
        <v>1756</v>
      </c>
      <c r="AV3565" t="s">
        <v>1756</v>
      </c>
      <c r="AZ3565" t="s">
        <v>1766</v>
      </c>
      <c r="BA3565" t="s">
        <v>1767</v>
      </c>
      <c r="BB3565" t="s">
        <v>9194</v>
      </c>
      <c r="BC3565" t="s">
        <v>9195</v>
      </c>
      <c r="BD3565" t="s">
        <v>7333</v>
      </c>
      <c r="BE3565" t="s">
        <v>1756</v>
      </c>
      <c r="BF3565" t="s">
        <v>823</v>
      </c>
    </row>
    <row r="3566" spans="1:58">
      <c r="A3566" t="s">
        <v>829</v>
      </c>
      <c r="B3566">
        <v>6</v>
      </c>
      <c r="C3566">
        <v>0</v>
      </c>
      <c r="D3566">
        <v>11598</v>
      </c>
      <c r="E3566" t="s">
        <v>9196</v>
      </c>
      <c r="F3566">
        <v>53510611</v>
      </c>
      <c r="G3566" t="s">
        <v>2041</v>
      </c>
      <c r="H3566">
        <v>0</v>
      </c>
      <c r="I3566" t="s">
        <v>2052</v>
      </c>
      <c r="J3566">
        <v>75</v>
      </c>
      <c r="K3566">
        <v>11</v>
      </c>
      <c r="L3566" t="s">
        <v>1771</v>
      </c>
      <c r="M3566" t="s">
        <v>1756</v>
      </c>
      <c r="N3566" t="s">
        <v>1756</v>
      </c>
      <c r="O3566" t="s">
        <v>1757</v>
      </c>
      <c r="P3566" t="s">
        <v>1757</v>
      </c>
      <c r="Q3566" s="387">
        <v>825</v>
      </c>
      <c r="R3566">
        <v>107.25</v>
      </c>
      <c r="S3566">
        <v>932.24999999999989</v>
      </c>
      <c r="T3566" s="388">
        <v>44616</v>
      </c>
      <c r="U3566">
        <v>0</v>
      </c>
      <c r="V3566" t="s">
        <v>838</v>
      </c>
      <c r="W3566" s="388">
        <v>44634</v>
      </c>
      <c r="X3566">
        <v>178</v>
      </c>
      <c r="Y3566">
        <v>0</v>
      </c>
      <c r="Z3566">
        <v>0</v>
      </c>
      <c r="AA3566" t="s">
        <v>1758</v>
      </c>
      <c r="AB3566" t="s">
        <v>7329</v>
      </c>
      <c r="AD3566" t="s">
        <v>2045</v>
      </c>
      <c r="AE3566" t="s">
        <v>2046</v>
      </c>
      <c r="AI3566" t="s">
        <v>1761</v>
      </c>
      <c r="AL3566" t="s">
        <v>7891</v>
      </c>
      <c r="AM3566">
        <v>6</v>
      </c>
      <c r="AN3566" t="s">
        <v>7561</v>
      </c>
      <c r="AO3566" t="s">
        <v>7562</v>
      </c>
      <c r="AP3566">
        <v>0</v>
      </c>
      <c r="AQ3566" s="388">
        <v>44623</v>
      </c>
      <c r="AS3566" t="s">
        <v>1765</v>
      </c>
      <c r="AT3566" s="388">
        <v>44629</v>
      </c>
      <c r="AU3566" t="s">
        <v>1756</v>
      </c>
      <c r="AV3566" t="s">
        <v>1756</v>
      </c>
      <c r="AZ3566" t="s">
        <v>1766</v>
      </c>
      <c r="BA3566" t="s">
        <v>1767</v>
      </c>
      <c r="BB3566" t="s">
        <v>9197</v>
      </c>
      <c r="BC3566" t="s">
        <v>9198</v>
      </c>
      <c r="BD3566" t="s">
        <v>7333</v>
      </c>
      <c r="BE3566" t="s">
        <v>1756</v>
      </c>
      <c r="BF3566" t="s">
        <v>823</v>
      </c>
    </row>
    <row r="3567" spans="1:58">
      <c r="A3567" t="s">
        <v>829</v>
      </c>
      <c r="B3567">
        <v>6</v>
      </c>
      <c r="C3567">
        <v>0</v>
      </c>
      <c r="D3567">
        <v>11598</v>
      </c>
      <c r="E3567" t="s">
        <v>9196</v>
      </c>
      <c r="F3567">
        <v>53510611</v>
      </c>
      <c r="G3567" t="s">
        <v>2041</v>
      </c>
      <c r="H3567">
        <v>0</v>
      </c>
      <c r="I3567" t="s">
        <v>2056</v>
      </c>
      <c r="J3567">
        <v>210</v>
      </c>
      <c r="K3567">
        <v>1</v>
      </c>
      <c r="L3567" t="s">
        <v>1755</v>
      </c>
      <c r="M3567" t="s">
        <v>1756</v>
      </c>
      <c r="N3567" t="s">
        <v>1756</v>
      </c>
      <c r="O3567" t="s">
        <v>1757</v>
      </c>
      <c r="P3567" t="s">
        <v>1757</v>
      </c>
      <c r="Q3567" s="387">
        <v>210</v>
      </c>
      <c r="R3567">
        <v>27.3</v>
      </c>
      <c r="S3567">
        <v>237.29999999999998</v>
      </c>
      <c r="T3567" s="388">
        <v>44616</v>
      </c>
      <c r="U3567">
        <v>0</v>
      </c>
      <c r="V3567" t="s">
        <v>838</v>
      </c>
      <c r="W3567" s="388">
        <v>44634</v>
      </c>
      <c r="X3567">
        <v>178</v>
      </c>
      <c r="Y3567">
        <v>0</v>
      </c>
      <c r="Z3567">
        <v>0</v>
      </c>
      <c r="AA3567" t="s">
        <v>1758</v>
      </c>
      <c r="AB3567" t="s">
        <v>7329</v>
      </c>
      <c r="AD3567" t="s">
        <v>2045</v>
      </c>
      <c r="AE3567" t="s">
        <v>2046</v>
      </c>
      <c r="AI3567" t="s">
        <v>1761</v>
      </c>
      <c r="AL3567" t="s">
        <v>7891</v>
      </c>
      <c r="AM3567">
        <v>6</v>
      </c>
      <c r="AN3567" t="s">
        <v>7561</v>
      </c>
      <c r="AO3567" t="s">
        <v>7562</v>
      </c>
      <c r="AP3567">
        <v>0</v>
      </c>
      <c r="AQ3567" s="388">
        <v>44623</v>
      </c>
      <c r="AS3567" t="s">
        <v>1765</v>
      </c>
      <c r="AT3567" s="388">
        <v>44629</v>
      </c>
      <c r="AU3567" t="s">
        <v>1756</v>
      </c>
      <c r="AV3567" t="s">
        <v>1756</v>
      </c>
      <c r="AZ3567" t="s">
        <v>1766</v>
      </c>
      <c r="BA3567" t="s">
        <v>1767</v>
      </c>
      <c r="BB3567" t="s">
        <v>9199</v>
      </c>
      <c r="BC3567" t="s">
        <v>9200</v>
      </c>
      <c r="BD3567" t="s">
        <v>7333</v>
      </c>
      <c r="BE3567" t="s">
        <v>1756</v>
      </c>
      <c r="BF3567" t="s">
        <v>823</v>
      </c>
    </row>
    <row r="3568" spans="1:58">
      <c r="A3568" t="s">
        <v>829</v>
      </c>
      <c r="B3568">
        <v>6</v>
      </c>
      <c r="C3568">
        <v>0</v>
      </c>
      <c r="D3568">
        <v>11598</v>
      </c>
      <c r="E3568" t="s">
        <v>9196</v>
      </c>
      <c r="F3568">
        <v>53510611</v>
      </c>
      <c r="G3568" t="s">
        <v>2041</v>
      </c>
      <c r="H3568">
        <v>0</v>
      </c>
      <c r="I3568" t="s">
        <v>2073</v>
      </c>
      <c r="J3568">
        <v>243.75</v>
      </c>
      <c r="K3568">
        <v>1</v>
      </c>
      <c r="L3568" t="s">
        <v>1755</v>
      </c>
      <c r="M3568" t="s">
        <v>1757</v>
      </c>
      <c r="N3568" t="s">
        <v>1757</v>
      </c>
      <c r="O3568" t="s">
        <v>1756</v>
      </c>
      <c r="P3568" t="s">
        <v>1756</v>
      </c>
      <c r="Q3568" s="387">
        <v>243.75</v>
      </c>
      <c r="R3568">
        <v>31.6875</v>
      </c>
      <c r="S3568">
        <v>275.4375</v>
      </c>
      <c r="T3568" s="388">
        <v>44616</v>
      </c>
      <c r="U3568">
        <v>0</v>
      </c>
      <c r="V3568" t="s">
        <v>838</v>
      </c>
      <c r="W3568" s="388">
        <v>44634</v>
      </c>
      <c r="X3568">
        <v>178</v>
      </c>
      <c r="Y3568">
        <v>0</v>
      </c>
      <c r="Z3568">
        <v>0</v>
      </c>
      <c r="AA3568" t="s">
        <v>1758</v>
      </c>
      <c r="AB3568" t="s">
        <v>7329</v>
      </c>
      <c r="AD3568" t="s">
        <v>2045</v>
      </c>
      <c r="AE3568" t="s">
        <v>2046</v>
      </c>
      <c r="AI3568" t="s">
        <v>1761</v>
      </c>
      <c r="AL3568" t="s">
        <v>7891</v>
      </c>
      <c r="AM3568">
        <v>6</v>
      </c>
      <c r="AN3568" t="s">
        <v>7561</v>
      </c>
      <c r="AO3568" t="s">
        <v>7562</v>
      </c>
      <c r="AP3568">
        <v>0</v>
      </c>
      <c r="AQ3568" s="388">
        <v>44623</v>
      </c>
      <c r="AS3568" t="s">
        <v>1765</v>
      </c>
      <c r="AT3568" s="388">
        <v>44629</v>
      </c>
      <c r="AU3568" t="s">
        <v>1756</v>
      </c>
      <c r="AV3568" t="s">
        <v>1756</v>
      </c>
      <c r="AZ3568" t="s">
        <v>1766</v>
      </c>
      <c r="BA3568" t="s">
        <v>1767</v>
      </c>
      <c r="BB3568" t="s">
        <v>9201</v>
      </c>
      <c r="BC3568" t="s">
        <v>9202</v>
      </c>
      <c r="BD3568" t="s">
        <v>7333</v>
      </c>
      <c r="BE3568" t="s">
        <v>1756</v>
      </c>
      <c r="BF3568" t="s">
        <v>823</v>
      </c>
    </row>
    <row r="3569" spans="1:58">
      <c r="A3569" t="s">
        <v>829</v>
      </c>
      <c r="B3569">
        <v>6</v>
      </c>
      <c r="C3569">
        <v>0</v>
      </c>
      <c r="D3569">
        <v>11598</v>
      </c>
      <c r="E3569" t="s">
        <v>9196</v>
      </c>
      <c r="F3569">
        <v>53510611</v>
      </c>
      <c r="G3569" t="s">
        <v>2041</v>
      </c>
      <c r="H3569">
        <v>0</v>
      </c>
      <c r="I3569" t="s">
        <v>7531</v>
      </c>
      <c r="J3569">
        <v>126.98</v>
      </c>
      <c r="K3569">
        <v>5</v>
      </c>
      <c r="L3569" t="s">
        <v>2063</v>
      </c>
      <c r="M3569" t="s">
        <v>1757</v>
      </c>
      <c r="N3569" t="s">
        <v>1757</v>
      </c>
      <c r="O3569" t="s">
        <v>1756</v>
      </c>
      <c r="P3569" t="s">
        <v>1756</v>
      </c>
      <c r="Q3569" s="387">
        <v>634.9</v>
      </c>
      <c r="R3569">
        <v>82.537000000000006</v>
      </c>
      <c r="S3569">
        <v>717.4369999999999</v>
      </c>
      <c r="T3569" s="388">
        <v>44616</v>
      </c>
      <c r="U3569">
        <v>0</v>
      </c>
      <c r="V3569" t="s">
        <v>838</v>
      </c>
      <c r="W3569" s="388">
        <v>44634</v>
      </c>
      <c r="X3569">
        <v>178</v>
      </c>
      <c r="Y3569">
        <v>0</v>
      </c>
      <c r="Z3569">
        <v>0</v>
      </c>
      <c r="AA3569" t="s">
        <v>1758</v>
      </c>
      <c r="AB3569" t="s">
        <v>7329</v>
      </c>
      <c r="AD3569" t="s">
        <v>2045</v>
      </c>
      <c r="AE3569" t="s">
        <v>2046</v>
      </c>
      <c r="AI3569" t="s">
        <v>1761</v>
      </c>
      <c r="AL3569" t="s">
        <v>7891</v>
      </c>
      <c r="AM3569">
        <v>6</v>
      </c>
      <c r="AN3569" t="s">
        <v>7561</v>
      </c>
      <c r="AO3569" t="s">
        <v>7562</v>
      </c>
      <c r="AP3569">
        <v>0</v>
      </c>
      <c r="AQ3569" s="388">
        <v>44623</v>
      </c>
      <c r="AS3569" t="s">
        <v>1765</v>
      </c>
      <c r="AT3569" s="388">
        <v>44629</v>
      </c>
      <c r="AU3569" t="s">
        <v>1756</v>
      </c>
      <c r="AV3569" t="s">
        <v>1756</v>
      </c>
      <c r="AZ3569" t="s">
        <v>1766</v>
      </c>
      <c r="BA3569" t="s">
        <v>1767</v>
      </c>
      <c r="BB3569" t="s">
        <v>9203</v>
      </c>
      <c r="BC3569" t="s">
        <v>9204</v>
      </c>
      <c r="BD3569" t="s">
        <v>7333</v>
      </c>
      <c r="BE3569" t="s">
        <v>1756</v>
      </c>
      <c r="BF3569" t="s">
        <v>823</v>
      </c>
    </row>
    <row r="3570" spans="1:58">
      <c r="A3570" t="s">
        <v>829</v>
      </c>
      <c r="B3570">
        <v>6</v>
      </c>
      <c r="C3570">
        <v>0</v>
      </c>
      <c r="D3570">
        <v>11598</v>
      </c>
      <c r="E3570" t="s">
        <v>9196</v>
      </c>
      <c r="F3570">
        <v>53510611</v>
      </c>
      <c r="G3570" t="s">
        <v>2041</v>
      </c>
      <c r="H3570">
        <v>0</v>
      </c>
      <c r="I3570" t="s">
        <v>2247</v>
      </c>
      <c r="J3570">
        <v>131.47999999999999</v>
      </c>
      <c r="K3570">
        <v>4</v>
      </c>
      <c r="L3570" t="s">
        <v>2063</v>
      </c>
      <c r="M3570" t="s">
        <v>2248</v>
      </c>
      <c r="N3570" t="s">
        <v>1757</v>
      </c>
      <c r="O3570" t="s">
        <v>1756</v>
      </c>
      <c r="P3570" t="s">
        <v>1756</v>
      </c>
      <c r="Q3570" s="387">
        <v>525.91999999999996</v>
      </c>
      <c r="R3570">
        <v>68.369599999999991</v>
      </c>
      <c r="S3570">
        <v>594.28959999999995</v>
      </c>
      <c r="T3570" s="388">
        <v>44616</v>
      </c>
      <c r="U3570">
        <v>0</v>
      </c>
      <c r="V3570" t="s">
        <v>838</v>
      </c>
      <c r="W3570" s="388">
        <v>44634</v>
      </c>
      <c r="X3570">
        <v>178</v>
      </c>
      <c r="Y3570">
        <v>0</v>
      </c>
      <c r="Z3570">
        <v>0</v>
      </c>
      <c r="AA3570" t="s">
        <v>1758</v>
      </c>
      <c r="AB3570" t="s">
        <v>7329</v>
      </c>
      <c r="AD3570" t="s">
        <v>2045</v>
      </c>
      <c r="AE3570" t="s">
        <v>2046</v>
      </c>
      <c r="AI3570" t="s">
        <v>1761</v>
      </c>
      <c r="AL3570" t="s">
        <v>7891</v>
      </c>
      <c r="AM3570">
        <v>6</v>
      </c>
      <c r="AN3570" t="s">
        <v>7561</v>
      </c>
      <c r="AO3570" t="s">
        <v>7562</v>
      </c>
      <c r="AP3570">
        <v>0</v>
      </c>
      <c r="AQ3570" s="388">
        <v>44623</v>
      </c>
      <c r="AS3570" t="s">
        <v>1765</v>
      </c>
      <c r="AT3570" s="388">
        <v>44629</v>
      </c>
      <c r="AU3570" t="s">
        <v>1756</v>
      </c>
      <c r="AV3570" t="s">
        <v>1756</v>
      </c>
      <c r="AZ3570" t="s">
        <v>1766</v>
      </c>
      <c r="BA3570" t="s">
        <v>1767</v>
      </c>
      <c r="BB3570" t="s">
        <v>9205</v>
      </c>
      <c r="BC3570" t="s">
        <v>9206</v>
      </c>
      <c r="BD3570" t="s">
        <v>7333</v>
      </c>
      <c r="BE3570" t="s">
        <v>1756</v>
      </c>
      <c r="BF3570" t="s">
        <v>823</v>
      </c>
    </row>
    <row r="3571" spans="1:58">
      <c r="A3571" t="s">
        <v>829</v>
      </c>
      <c r="B3571">
        <v>6</v>
      </c>
      <c r="C3571">
        <v>0</v>
      </c>
      <c r="D3571">
        <v>11597</v>
      </c>
      <c r="E3571" t="s">
        <v>9207</v>
      </c>
      <c r="F3571">
        <v>53510611</v>
      </c>
      <c r="G3571" t="s">
        <v>2041</v>
      </c>
      <c r="H3571">
        <v>0</v>
      </c>
      <c r="I3571" t="s">
        <v>2052</v>
      </c>
      <c r="J3571">
        <v>75</v>
      </c>
      <c r="K3571">
        <v>11</v>
      </c>
      <c r="L3571" t="s">
        <v>1771</v>
      </c>
      <c r="M3571" t="s">
        <v>1756</v>
      </c>
      <c r="N3571" t="s">
        <v>1756</v>
      </c>
      <c r="O3571" t="s">
        <v>1757</v>
      </c>
      <c r="P3571" t="s">
        <v>1757</v>
      </c>
      <c r="Q3571" s="387">
        <v>825</v>
      </c>
      <c r="R3571">
        <v>107.25</v>
      </c>
      <c r="S3571">
        <v>932.24999999999989</v>
      </c>
      <c r="T3571" s="388">
        <v>44616</v>
      </c>
      <c r="U3571">
        <v>0</v>
      </c>
      <c r="V3571" t="s">
        <v>838</v>
      </c>
      <c r="W3571" s="388">
        <v>44634</v>
      </c>
      <c r="X3571">
        <v>178</v>
      </c>
      <c r="Y3571">
        <v>0</v>
      </c>
      <c r="Z3571">
        <v>0</v>
      </c>
      <c r="AA3571" t="s">
        <v>1758</v>
      </c>
      <c r="AB3571" t="s">
        <v>7329</v>
      </c>
      <c r="AD3571" t="s">
        <v>2045</v>
      </c>
      <c r="AE3571" t="s">
        <v>2046</v>
      </c>
      <c r="AI3571" t="s">
        <v>1761</v>
      </c>
      <c r="AL3571" t="s">
        <v>9064</v>
      </c>
      <c r="AM3571">
        <v>6</v>
      </c>
      <c r="AN3571" t="s">
        <v>8278</v>
      </c>
      <c r="AO3571" t="s">
        <v>8198</v>
      </c>
      <c r="AP3571">
        <v>0</v>
      </c>
      <c r="AQ3571" s="388">
        <v>44623</v>
      </c>
      <c r="AS3571" t="s">
        <v>1765</v>
      </c>
      <c r="AT3571" s="388">
        <v>44629</v>
      </c>
      <c r="AU3571" t="s">
        <v>1756</v>
      </c>
      <c r="AV3571" t="s">
        <v>1756</v>
      </c>
      <c r="AZ3571" t="s">
        <v>1766</v>
      </c>
      <c r="BA3571" t="s">
        <v>1767</v>
      </c>
      <c r="BB3571" t="s">
        <v>9208</v>
      </c>
      <c r="BC3571" t="s">
        <v>9209</v>
      </c>
      <c r="BD3571" t="s">
        <v>7333</v>
      </c>
      <c r="BE3571" t="s">
        <v>1756</v>
      </c>
      <c r="BF3571" t="s">
        <v>823</v>
      </c>
    </row>
    <row r="3572" spans="1:58">
      <c r="A3572" t="s">
        <v>829</v>
      </c>
      <c r="B3572">
        <v>6</v>
      </c>
      <c r="C3572">
        <v>0</v>
      </c>
      <c r="D3572">
        <v>11597</v>
      </c>
      <c r="E3572" t="s">
        <v>9207</v>
      </c>
      <c r="F3572">
        <v>53510611</v>
      </c>
      <c r="G3572" t="s">
        <v>2041</v>
      </c>
      <c r="H3572">
        <v>0</v>
      </c>
      <c r="I3572" t="s">
        <v>2056</v>
      </c>
      <c r="J3572">
        <v>210</v>
      </c>
      <c r="K3572">
        <v>1</v>
      </c>
      <c r="L3572" t="s">
        <v>1755</v>
      </c>
      <c r="M3572" t="s">
        <v>1756</v>
      </c>
      <c r="N3572" t="s">
        <v>1756</v>
      </c>
      <c r="O3572" t="s">
        <v>1757</v>
      </c>
      <c r="P3572" t="s">
        <v>1757</v>
      </c>
      <c r="Q3572" s="387">
        <v>210</v>
      </c>
      <c r="R3572">
        <v>27.3</v>
      </c>
      <c r="S3572">
        <v>237.29999999999998</v>
      </c>
      <c r="T3572" s="388">
        <v>44616</v>
      </c>
      <c r="U3572">
        <v>0</v>
      </c>
      <c r="V3572" t="s">
        <v>838</v>
      </c>
      <c r="W3572" s="388">
        <v>44634</v>
      </c>
      <c r="X3572">
        <v>178</v>
      </c>
      <c r="Y3572">
        <v>0</v>
      </c>
      <c r="Z3572">
        <v>0</v>
      </c>
      <c r="AA3572" t="s">
        <v>1758</v>
      </c>
      <c r="AB3572" t="s">
        <v>7329</v>
      </c>
      <c r="AD3572" t="s">
        <v>2045</v>
      </c>
      <c r="AE3572" t="s">
        <v>2046</v>
      </c>
      <c r="AI3572" t="s">
        <v>1761</v>
      </c>
      <c r="AL3572" t="s">
        <v>9064</v>
      </c>
      <c r="AM3572">
        <v>6</v>
      </c>
      <c r="AN3572" t="s">
        <v>8278</v>
      </c>
      <c r="AO3572" t="s">
        <v>8198</v>
      </c>
      <c r="AP3572">
        <v>0</v>
      </c>
      <c r="AQ3572" s="388">
        <v>44623</v>
      </c>
      <c r="AS3572" t="s">
        <v>1765</v>
      </c>
      <c r="AT3572" s="388">
        <v>44629</v>
      </c>
      <c r="AU3572" t="s">
        <v>1756</v>
      </c>
      <c r="AV3572" t="s">
        <v>1756</v>
      </c>
      <c r="AZ3572" t="s">
        <v>1766</v>
      </c>
      <c r="BA3572" t="s">
        <v>1767</v>
      </c>
      <c r="BB3572" t="s">
        <v>9210</v>
      </c>
      <c r="BC3572" t="s">
        <v>9211</v>
      </c>
      <c r="BD3572" t="s">
        <v>7333</v>
      </c>
      <c r="BE3572" t="s">
        <v>1756</v>
      </c>
      <c r="BF3572" t="s">
        <v>823</v>
      </c>
    </row>
    <row r="3573" spans="1:58">
      <c r="A3573" t="s">
        <v>829</v>
      </c>
      <c r="B3573">
        <v>6</v>
      </c>
      <c r="C3573">
        <v>0</v>
      </c>
      <c r="D3573">
        <v>11597</v>
      </c>
      <c r="E3573" t="s">
        <v>9207</v>
      </c>
      <c r="F3573">
        <v>53510611</v>
      </c>
      <c r="G3573" t="s">
        <v>2041</v>
      </c>
      <c r="H3573">
        <v>0</v>
      </c>
      <c r="I3573" t="s">
        <v>2073</v>
      </c>
      <c r="J3573">
        <v>243.75</v>
      </c>
      <c r="K3573">
        <v>1</v>
      </c>
      <c r="L3573" t="s">
        <v>1755</v>
      </c>
      <c r="M3573" t="s">
        <v>1757</v>
      </c>
      <c r="N3573" t="s">
        <v>1757</v>
      </c>
      <c r="O3573" t="s">
        <v>1756</v>
      </c>
      <c r="P3573" t="s">
        <v>1756</v>
      </c>
      <c r="Q3573" s="387">
        <v>243.75</v>
      </c>
      <c r="R3573">
        <v>31.6875</v>
      </c>
      <c r="S3573">
        <v>275.4375</v>
      </c>
      <c r="T3573" s="388">
        <v>44616</v>
      </c>
      <c r="U3573">
        <v>0</v>
      </c>
      <c r="V3573" t="s">
        <v>838</v>
      </c>
      <c r="W3573" s="388">
        <v>44634</v>
      </c>
      <c r="X3573">
        <v>178</v>
      </c>
      <c r="Y3573">
        <v>0</v>
      </c>
      <c r="Z3573">
        <v>0</v>
      </c>
      <c r="AA3573" t="s">
        <v>1758</v>
      </c>
      <c r="AB3573" t="s">
        <v>7329</v>
      </c>
      <c r="AD3573" t="s">
        <v>2045</v>
      </c>
      <c r="AE3573" t="s">
        <v>2046</v>
      </c>
      <c r="AI3573" t="s">
        <v>1761</v>
      </c>
      <c r="AL3573" t="s">
        <v>9064</v>
      </c>
      <c r="AM3573">
        <v>6</v>
      </c>
      <c r="AN3573" t="s">
        <v>8278</v>
      </c>
      <c r="AO3573" t="s">
        <v>8198</v>
      </c>
      <c r="AP3573">
        <v>0</v>
      </c>
      <c r="AQ3573" s="388">
        <v>44623</v>
      </c>
      <c r="AS3573" t="s">
        <v>1765</v>
      </c>
      <c r="AT3573" s="388">
        <v>44629</v>
      </c>
      <c r="AU3573" t="s">
        <v>1756</v>
      </c>
      <c r="AV3573" t="s">
        <v>1756</v>
      </c>
      <c r="AZ3573" t="s">
        <v>1766</v>
      </c>
      <c r="BA3573" t="s">
        <v>1767</v>
      </c>
      <c r="BB3573" t="s">
        <v>9212</v>
      </c>
      <c r="BC3573" t="s">
        <v>9213</v>
      </c>
      <c r="BD3573" t="s">
        <v>7333</v>
      </c>
      <c r="BE3573" t="s">
        <v>1756</v>
      </c>
      <c r="BF3573" t="s">
        <v>823</v>
      </c>
    </row>
    <row r="3574" spans="1:58">
      <c r="A3574" t="s">
        <v>829</v>
      </c>
      <c r="B3574">
        <v>6</v>
      </c>
      <c r="C3574">
        <v>0</v>
      </c>
      <c r="D3574">
        <v>11597</v>
      </c>
      <c r="E3574" t="s">
        <v>9207</v>
      </c>
      <c r="F3574">
        <v>53510611</v>
      </c>
      <c r="G3574" t="s">
        <v>2041</v>
      </c>
      <c r="H3574">
        <v>0</v>
      </c>
      <c r="I3574" t="s">
        <v>7531</v>
      </c>
      <c r="J3574">
        <v>126.98</v>
      </c>
      <c r="K3574">
        <v>10</v>
      </c>
      <c r="L3574" t="s">
        <v>2063</v>
      </c>
      <c r="M3574" t="s">
        <v>1757</v>
      </c>
      <c r="N3574" t="s">
        <v>1757</v>
      </c>
      <c r="O3574" t="s">
        <v>1756</v>
      </c>
      <c r="P3574" t="s">
        <v>1756</v>
      </c>
      <c r="Q3574" s="387">
        <v>1269.8</v>
      </c>
      <c r="R3574">
        <v>165.07400000000001</v>
      </c>
      <c r="S3574">
        <v>1434.8739999999998</v>
      </c>
      <c r="T3574" s="388">
        <v>44616</v>
      </c>
      <c r="U3574">
        <v>0</v>
      </c>
      <c r="V3574" t="s">
        <v>838</v>
      </c>
      <c r="W3574" s="388">
        <v>44634</v>
      </c>
      <c r="X3574">
        <v>178</v>
      </c>
      <c r="Y3574">
        <v>0</v>
      </c>
      <c r="Z3574">
        <v>0</v>
      </c>
      <c r="AA3574" t="s">
        <v>1758</v>
      </c>
      <c r="AB3574" t="s">
        <v>7329</v>
      </c>
      <c r="AD3574" t="s">
        <v>2045</v>
      </c>
      <c r="AE3574" t="s">
        <v>2046</v>
      </c>
      <c r="AI3574" t="s">
        <v>1761</v>
      </c>
      <c r="AL3574" t="s">
        <v>9064</v>
      </c>
      <c r="AM3574">
        <v>6</v>
      </c>
      <c r="AN3574" t="s">
        <v>8278</v>
      </c>
      <c r="AO3574" t="s">
        <v>8198</v>
      </c>
      <c r="AP3574">
        <v>0</v>
      </c>
      <c r="AQ3574" s="388">
        <v>44623</v>
      </c>
      <c r="AS3574" t="s">
        <v>1765</v>
      </c>
      <c r="AT3574" s="388">
        <v>44629</v>
      </c>
      <c r="AU3574" t="s">
        <v>1756</v>
      </c>
      <c r="AV3574" t="s">
        <v>1756</v>
      </c>
      <c r="AZ3574" t="s">
        <v>1766</v>
      </c>
      <c r="BA3574" t="s">
        <v>1767</v>
      </c>
      <c r="BB3574" t="s">
        <v>9214</v>
      </c>
      <c r="BC3574" t="s">
        <v>9215</v>
      </c>
      <c r="BD3574" t="s">
        <v>7333</v>
      </c>
      <c r="BE3574" t="s">
        <v>1756</v>
      </c>
      <c r="BF3574" t="s">
        <v>823</v>
      </c>
    </row>
    <row r="3575" spans="1:58">
      <c r="A3575" t="s">
        <v>829</v>
      </c>
      <c r="B3575">
        <v>6</v>
      </c>
      <c r="C3575">
        <v>0</v>
      </c>
      <c r="D3575">
        <v>11596</v>
      </c>
      <c r="E3575" t="s">
        <v>9216</v>
      </c>
      <c r="F3575">
        <v>53510611</v>
      </c>
      <c r="G3575" t="s">
        <v>2041</v>
      </c>
      <c r="H3575">
        <v>0</v>
      </c>
      <c r="I3575" t="s">
        <v>2052</v>
      </c>
      <c r="J3575">
        <v>75</v>
      </c>
      <c r="K3575">
        <v>5</v>
      </c>
      <c r="L3575" t="s">
        <v>1771</v>
      </c>
      <c r="M3575" t="s">
        <v>1756</v>
      </c>
      <c r="N3575" t="s">
        <v>1756</v>
      </c>
      <c r="O3575" t="s">
        <v>1757</v>
      </c>
      <c r="P3575" t="s">
        <v>1757</v>
      </c>
      <c r="Q3575" s="387">
        <v>375</v>
      </c>
      <c r="R3575">
        <v>48.75</v>
      </c>
      <c r="S3575">
        <v>423.74999999999994</v>
      </c>
      <c r="T3575" s="388">
        <v>44616</v>
      </c>
      <c r="U3575">
        <v>0</v>
      </c>
      <c r="V3575" t="s">
        <v>838</v>
      </c>
      <c r="W3575" s="388">
        <v>44634</v>
      </c>
      <c r="X3575">
        <v>178</v>
      </c>
      <c r="Y3575">
        <v>0</v>
      </c>
      <c r="Z3575">
        <v>0</v>
      </c>
      <c r="AA3575" t="s">
        <v>1758</v>
      </c>
      <c r="AB3575" t="s">
        <v>7329</v>
      </c>
      <c r="AD3575" t="s">
        <v>2045</v>
      </c>
      <c r="AE3575" t="s">
        <v>2046</v>
      </c>
      <c r="AI3575" t="s">
        <v>1761</v>
      </c>
      <c r="AL3575" t="s">
        <v>7865</v>
      </c>
      <c r="AM3575">
        <v>6</v>
      </c>
      <c r="AN3575" t="s">
        <v>1081</v>
      </c>
      <c r="AO3575" t="s">
        <v>2875</v>
      </c>
      <c r="AP3575">
        <v>0</v>
      </c>
      <c r="AQ3575" s="388">
        <v>44623</v>
      </c>
      <c r="AS3575" t="s">
        <v>1765</v>
      </c>
      <c r="AT3575" s="388">
        <v>44629</v>
      </c>
      <c r="AU3575" t="s">
        <v>1756</v>
      </c>
      <c r="AV3575" t="s">
        <v>1756</v>
      </c>
      <c r="AZ3575" t="s">
        <v>1766</v>
      </c>
      <c r="BA3575" t="s">
        <v>1767</v>
      </c>
      <c r="BB3575" t="s">
        <v>9217</v>
      </c>
      <c r="BC3575" t="s">
        <v>9218</v>
      </c>
      <c r="BD3575" t="s">
        <v>7333</v>
      </c>
      <c r="BE3575" t="s">
        <v>1756</v>
      </c>
      <c r="BF3575" t="s">
        <v>823</v>
      </c>
    </row>
    <row r="3576" spans="1:58">
      <c r="A3576" t="s">
        <v>829</v>
      </c>
      <c r="B3576">
        <v>6</v>
      </c>
      <c r="C3576">
        <v>0</v>
      </c>
      <c r="D3576">
        <v>11596</v>
      </c>
      <c r="E3576" t="s">
        <v>9216</v>
      </c>
      <c r="F3576">
        <v>53510611</v>
      </c>
      <c r="G3576" t="s">
        <v>2041</v>
      </c>
      <c r="H3576">
        <v>0</v>
      </c>
      <c r="I3576" t="s">
        <v>2056</v>
      </c>
      <c r="J3576">
        <v>210</v>
      </c>
      <c r="K3576">
        <v>1</v>
      </c>
      <c r="L3576" t="s">
        <v>1755</v>
      </c>
      <c r="M3576" t="s">
        <v>1756</v>
      </c>
      <c r="N3576" t="s">
        <v>1756</v>
      </c>
      <c r="O3576" t="s">
        <v>1757</v>
      </c>
      <c r="P3576" t="s">
        <v>1757</v>
      </c>
      <c r="Q3576" s="387">
        <v>210</v>
      </c>
      <c r="R3576">
        <v>27.3</v>
      </c>
      <c r="S3576">
        <v>237.29999999999998</v>
      </c>
      <c r="T3576" s="388">
        <v>44616</v>
      </c>
      <c r="U3576">
        <v>0</v>
      </c>
      <c r="V3576" t="s">
        <v>838</v>
      </c>
      <c r="W3576" s="388">
        <v>44634</v>
      </c>
      <c r="X3576">
        <v>178</v>
      </c>
      <c r="Y3576">
        <v>0</v>
      </c>
      <c r="Z3576">
        <v>0</v>
      </c>
      <c r="AA3576" t="s">
        <v>1758</v>
      </c>
      <c r="AB3576" t="s">
        <v>7329</v>
      </c>
      <c r="AD3576" t="s">
        <v>2045</v>
      </c>
      <c r="AE3576" t="s">
        <v>2046</v>
      </c>
      <c r="AI3576" t="s">
        <v>1761</v>
      </c>
      <c r="AL3576" t="s">
        <v>7865</v>
      </c>
      <c r="AM3576">
        <v>6</v>
      </c>
      <c r="AN3576" t="s">
        <v>1081</v>
      </c>
      <c r="AO3576" t="s">
        <v>2875</v>
      </c>
      <c r="AP3576">
        <v>0</v>
      </c>
      <c r="AQ3576" s="388">
        <v>44623</v>
      </c>
      <c r="AS3576" t="s">
        <v>1765</v>
      </c>
      <c r="AT3576" s="388">
        <v>44629</v>
      </c>
      <c r="AU3576" t="s">
        <v>1756</v>
      </c>
      <c r="AV3576" t="s">
        <v>1756</v>
      </c>
      <c r="AZ3576" t="s">
        <v>1766</v>
      </c>
      <c r="BA3576" t="s">
        <v>1767</v>
      </c>
      <c r="BB3576" t="s">
        <v>9219</v>
      </c>
      <c r="BC3576" t="s">
        <v>9220</v>
      </c>
      <c r="BD3576" t="s">
        <v>7333</v>
      </c>
      <c r="BE3576" t="s">
        <v>1756</v>
      </c>
      <c r="BF3576" t="s">
        <v>823</v>
      </c>
    </row>
    <row r="3577" spans="1:58">
      <c r="A3577" t="s">
        <v>829</v>
      </c>
      <c r="B3577">
        <v>6</v>
      </c>
      <c r="C3577">
        <v>0</v>
      </c>
      <c r="D3577">
        <v>11596</v>
      </c>
      <c r="E3577" t="s">
        <v>9216</v>
      </c>
      <c r="F3577">
        <v>53510611</v>
      </c>
      <c r="G3577" t="s">
        <v>2041</v>
      </c>
      <c r="H3577">
        <v>0</v>
      </c>
      <c r="I3577" t="s">
        <v>2073</v>
      </c>
      <c r="J3577">
        <v>243.75</v>
      </c>
      <c r="K3577">
        <v>1</v>
      </c>
      <c r="L3577" t="s">
        <v>1755</v>
      </c>
      <c r="M3577" t="s">
        <v>1757</v>
      </c>
      <c r="N3577" t="s">
        <v>1757</v>
      </c>
      <c r="O3577" t="s">
        <v>1756</v>
      </c>
      <c r="P3577" t="s">
        <v>1756</v>
      </c>
      <c r="Q3577" s="387">
        <v>243.75</v>
      </c>
      <c r="R3577">
        <v>31.6875</v>
      </c>
      <c r="S3577">
        <v>275.4375</v>
      </c>
      <c r="T3577" s="388">
        <v>44616</v>
      </c>
      <c r="U3577">
        <v>0</v>
      </c>
      <c r="V3577" t="s">
        <v>838</v>
      </c>
      <c r="W3577" s="388">
        <v>44634</v>
      </c>
      <c r="X3577">
        <v>178</v>
      </c>
      <c r="Y3577">
        <v>0</v>
      </c>
      <c r="Z3577">
        <v>0</v>
      </c>
      <c r="AA3577" t="s">
        <v>1758</v>
      </c>
      <c r="AB3577" t="s">
        <v>7329</v>
      </c>
      <c r="AD3577" t="s">
        <v>2045</v>
      </c>
      <c r="AE3577" t="s">
        <v>2046</v>
      </c>
      <c r="AI3577" t="s">
        <v>1761</v>
      </c>
      <c r="AL3577" t="s">
        <v>7865</v>
      </c>
      <c r="AM3577">
        <v>6</v>
      </c>
      <c r="AN3577" t="s">
        <v>1081</v>
      </c>
      <c r="AO3577" t="s">
        <v>2875</v>
      </c>
      <c r="AP3577">
        <v>0</v>
      </c>
      <c r="AQ3577" s="388">
        <v>44623</v>
      </c>
      <c r="AS3577" t="s">
        <v>1765</v>
      </c>
      <c r="AT3577" s="388">
        <v>44629</v>
      </c>
      <c r="AU3577" t="s">
        <v>1756</v>
      </c>
      <c r="AV3577" t="s">
        <v>1756</v>
      </c>
      <c r="AZ3577" t="s">
        <v>1766</v>
      </c>
      <c r="BA3577" t="s">
        <v>1767</v>
      </c>
      <c r="BB3577" t="s">
        <v>9221</v>
      </c>
      <c r="BC3577" t="s">
        <v>9222</v>
      </c>
      <c r="BD3577" t="s">
        <v>7333</v>
      </c>
      <c r="BE3577" t="s">
        <v>1756</v>
      </c>
      <c r="BF3577" t="s">
        <v>823</v>
      </c>
    </row>
    <row r="3578" spans="1:58">
      <c r="A3578" t="s">
        <v>829</v>
      </c>
      <c r="B3578">
        <v>6</v>
      </c>
      <c r="C3578">
        <v>0</v>
      </c>
      <c r="D3578">
        <v>11596</v>
      </c>
      <c r="E3578" t="s">
        <v>9216</v>
      </c>
      <c r="F3578">
        <v>53510611</v>
      </c>
      <c r="G3578" t="s">
        <v>2041</v>
      </c>
      <c r="H3578">
        <v>0</v>
      </c>
      <c r="I3578" t="s">
        <v>7531</v>
      </c>
      <c r="J3578">
        <v>126.98</v>
      </c>
      <c r="K3578">
        <v>5</v>
      </c>
      <c r="L3578" t="s">
        <v>2063</v>
      </c>
      <c r="M3578" t="s">
        <v>1757</v>
      </c>
      <c r="N3578" t="s">
        <v>1757</v>
      </c>
      <c r="O3578" t="s">
        <v>1756</v>
      </c>
      <c r="P3578" t="s">
        <v>1756</v>
      </c>
      <c r="Q3578" s="387">
        <v>634.9</v>
      </c>
      <c r="R3578">
        <v>82.537000000000006</v>
      </c>
      <c r="S3578">
        <v>717.4369999999999</v>
      </c>
      <c r="T3578" s="388">
        <v>44616</v>
      </c>
      <c r="U3578">
        <v>0</v>
      </c>
      <c r="V3578" t="s">
        <v>838</v>
      </c>
      <c r="W3578" s="388">
        <v>44634</v>
      </c>
      <c r="X3578">
        <v>178</v>
      </c>
      <c r="Y3578">
        <v>0</v>
      </c>
      <c r="Z3578">
        <v>0</v>
      </c>
      <c r="AA3578" t="s">
        <v>1758</v>
      </c>
      <c r="AB3578" t="s">
        <v>7329</v>
      </c>
      <c r="AD3578" t="s">
        <v>2045</v>
      </c>
      <c r="AE3578" t="s">
        <v>2046</v>
      </c>
      <c r="AI3578" t="s">
        <v>1761</v>
      </c>
      <c r="AL3578" t="s">
        <v>7865</v>
      </c>
      <c r="AM3578">
        <v>6</v>
      </c>
      <c r="AN3578" t="s">
        <v>1081</v>
      </c>
      <c r="AO3578" t="s">
        <v>2875</v>
      </c>
      <c r="AP3578">
        <v>0</v>
      </c>
      <c r="AQ3578" s="388">
        <v>44623</v>
      </c>
      <c r="AS3578" t="s">
        <v>1765</v>
      </c>
      <c r="AT3578" s="388">
        <v>44629</v>
      </c>
      <c r="AU3578" t="s">
        <v>1756</v>
      </c>
      <c r="AV3578" t="s">
        <v>1756</v>
      </c>
      <c r="AZ3578" t="s">
        <v>1766</v>
      </c>
      <c r="BA3578" t="s">
        <v>1767</v>
      </c>
      <c r="BB3578" t="s">
        <v>9223</v>
      </c>
      <c r="BC3578" t="s">
        <v>9224</v>
      </c>
      <c r="BD3578" t="s">
        <v>7333</v>
      </c>
      <c r="BE3578" t="s">
        <v>1756</v>
      </c>
      <c r="BF3578" t="s">
        <v>823</v>
      </c>
    </row>
    <row r="3579" spans="1:58">
      <c r="A3579" t="s">
        <v>829</v>
      </c>
      <c r="B3579">
        <v>6</v>
      </c>
      <c r="C3579">
        <v>0</v>
      </c>
      <c r="D3579">
        <v>11593</v>
      </c>
      <c r="E3579" t="s">
        <v>9225</v>
      </c>
      <c r="F3579">
        <v>53510611</v>
      </c>
      <c r="G3579" t="s">
        <v>2041</v>
      </c>
      <c r="H3579">
        <v>0</v>
      </c>
      <c r="I3579" t="s">
        <v>2052</v>
      </c>
      <c r="J3579">
        <v>75</v>
      </c>
      <c r="K3579">
        <v>12</v>
      </c>
      <c r="L3579" t="s">
        <v>1771</v>
      </c>
      <c r="M3579" t="s">
        <v>1756</v>
      </c>
      <c r="N3579" t="s">
        <v>1756</v>
      </c>
      <c r="O3579" t="s">
        <v>2053</v>
      </c>
      <c r="P3579" t="s">
        <v>1757</v>
      </c>
      <c r="Q3579" s="387">
        <v>900</v>
      </c>
      <c r="R3579">
        <v>117</v>
      </c>
      <c r="S3579">
        <v>1016.9999999999999</v>
      </c>
      <c r="T3579" s="388">
        <v>44615</v>
      </c>
      <c r="U3579">
        <v>0</v>
      </c>
      <c r="V3579" t="s">
        <v>838</v>
      </c>
      <c r="W3579" s="388">
        <v>44634</v>
      </c>
      <c r="X3579">
        <v>178</v>
      </c>
      <c r="Y3579">
        <v>0</v>
      </c>
      <c r="Z3579">
        <v>0</v>
      </c>
      <c r="AA3579" t="s">
        <v>1758</v>
      </c>
      <c r="AB3579" t="s">
        <v>7329</v>
      </c>
      <c r="AD3579" t="s">
        <v>2045</v>
      </c>
      <c r="AE3579" t="s">
        <v>2046</v>
      </c>
      <c r="AI3579" t="s">
        <v>1761</v>
      </c>
      <c r="AL3579" t="s">
        <v>7379</v>
      </c>
      <c r="AM3579">
        <v>6</v>
      </c>
      <c r="AN3579" t="s">
        <v>2834</v>
      </c>
      <c r="AO3579" t="s">
        <v>1808</v>
      </c>
      <c r="AP3579">
        <v>0</v>
      </c>
      <c r="AQ3579" s="388">
        <v>44623</v>
      </c>
      <c r="AS3579" t="s">
        <v>1765</v>
      </c>
      <c r="AT3579" s="388">
        <v>44628</v>
      </c>
      <c r="AU3579" t="s">
        <v>1756</v>
      </c>
      <c r="AV3579" t="s">
        <v>1756</v>
      </c>
      <c r="AZ3579" t="s">
        <v>1766</v>
      </c>
      <c r="BA3579" t="s">
        <v>1767</v>
      </c>
      <c r="BB3579" t="s">
        <v>9226</v>
      </c>
      <c r="BC3579" t="s">
        <v>9227</v>
      </c>
      <c r="BD3579" t="s">
        <v>7333</v>
      </c>
      <c r="BE3579" t="s">
        <v>1756</v>
      </c>
      <c r="BF3579" t="s">
        <v>823</v>
      </c>
    </row>
    <row r="3580" spans="1:58">
      <c r="A3580" t="s">
        <v>829</v>
      </c>
      <c r="B3580">
        <v>6</v>
      </c>
      <c r="C3580">
        <v>0</v>
      </c>
      <c r="D3580">
        <v>11593</v>
      </c>
      <c r="E3580" t="s">
        <v>9225</v>
      </c>
      <c r="F3580">
        <v>53510611</v>
      </c>
      <c r="G3580" t="s">
        <v>2041</v>
      </c>
      <c r="H3580">
        <v>0</v>
      </c>
      <c r="I3580" t="s">
        <v>2056</v>
      </c>
      <c r="J3580">
        <v>210</v>
      </c>
      <c r="K3580">
        <v>1</v>
      </c>
      <c r="L3580" t="s">
        <v>1755</v>
      </c>
      <c r="M3580" t="s">
        <v>1756</v>
      </c>
      <c r="N3580" t="s">
        <v>1756</v>
      </c>
      <c r="O3580" t="s">
        <v>1757</v>
      </c>
      <c r="P3580" t="s">
        <v>1757</v>
      </c>
      <c r="Q3580" s="387">
        <v>210</v>
      </c>
      <c r="R3580">
        <v>27.3</v>
      </c>
      <c r="S3580">
        <v>237.29999999999998</v>
      </c>
      <c r="T3580" s="388">
        <v>44615</v>
      </c>
      <c r="U3580">
        <v>0</v>
      </c>
      <c r="V3580" t="s">
        <v>838</v>
      </c>
      <c r="W3580" s="388">
        <v>44634</v>
      </c>
      <c r="X3580">
        <v>178</v>
      </c>
      <c r="Y3580">
        <v>0</v>
      </c>
      <c r="Z3580">
        <v>0</v>
      </c>
      <c r="AA3580" t="s">
        <v>1758</v>
      </c>
      <c r="AB3580" t="s">
        <v>7329</v>
      </c>
      <c r="AD3580" t="s">
        <v>2045</v>
      </c>
      <c r="AE3580" t="s">
        <v>2046</v>
      </c>
      <c r="AI3580" t="s">
        <v>1761</v>
      </c>
      <c r="AL3580" t="s">
        <v>7379</v>
      </c>
      <c r="AM3580">
        <v>6</v>
      </c>
      <c r="AN3580" t="s">
        <v>2834</v>
      </c>
      <c r="AO3580" t="s">
        <v>1808</v>
      </c>
      <c r="AP3580">
        <v>0</v>
      </c>
      <c r="AQ3580" s="388">
        <v>44623</v>
      </c>
      <c r="AS3580" t="s">
        <v>1765</v>
      </c>
      <c r="AT3580" s="388">
        <v>44628</v>
      </c>
      <c r="AU3580" t="s">
        <v>1756</v>
      </c>
      <c r="AV3580" t="s">
        <v>1756</v>
      </c>
      <c r="AZ3580" t="s">
        <v>1766</v>
      </c>
      <c r="BA3580" t="s">
        <v>1767</v>
      </c>
      <c r="BB3580" t="s">
        <v>9228</v>
      </c>
      <c r="BC3580" t="s">
        <v>9229</v>
      </c>
      <c r="BD3580" t="s">
        <v>7333</v>
      </c>
      <c r="BE3580" t="s">
        <v>1756</v>
      </c>
      <c r="BF3580" t="s">
        <v>823</v>
      </c>
    </row>
    <row r="3581" spans="1:58">
      <c r="A3581" t="s">
        <v>829</v>
      </c>
      <c r="B3581">
        <v>6</v>
      </c>
      <c r="C3581">
        <v>0</v>
      </c>
      <c r="D3581">
        <v>11593</v>
      </c>
      <c r="E3581" t="s">
        <v>9225</v>
      </c>
      <c r="F3581">
        <v>53510611</v>
      </c>
      <c r="G3581" t="s">
        <v>2041</v>
      </c>
      <c r="H3581">
        <v>0</v>
      </c>
      <c r="I3581" t="s">
        <v>7382</v>
      </c>
      <c r="J3581">
        <v>80</v>
      </c>
      <c r="K3581">
        <v>12</v>
      </c>
      <c r="M3581" t="s">
        <v>1757</v>
      </c>
      <c r="N3581" t="s">
        <v>1757</v>
      </c>
      <c r="O3581" t="s">
        <v>1756</v>
      </c>
      <c r="P3581" t="s">
        <v>1756</v>
      </c>
      <c r="Q3581" s="387">
        <v>960</v>
      </c>
      <c r="R3581">
        <v>124.80000000000001</v>
      </c>
      <c r="S3581">
        <v>1084.8</v>
      </c>
      <c r="T3581" s="388">
        <v>44615</v>
      </c>
      <c r="U3581">
        <v>0</v>
      </c>
      <c r="V3581" t="s">
        <v>838</v>
      </c>
      <c r="W3581" s="388">
        <v>44634</v>
      </c>
      <c r="X3581">
        <v>178</v>
      </c>
      <c r="Y3581">
        <v>0</v>
      </c>
      <c r="Z3581">
        <v>0</v>
      </c>
      <c r="AA3581" t="s">
        <v>1758</v>
      </c>
      <c r="AB3581" t="s">
        <v>7329</v>
      </c>
      <c r="AD3581" t="s">
        <v>2045</v>
      </c>
      <c r="AE3581" t="s">
        <v>2046</v>
      </c>
      <c r="AI3581" t="s">
        <v>1761</v>
      </c>
      <c r="AL3581" t="s">
        <v>7379</v>
      </c>
      <c r="AM3581">
        <v>6</v>
      </c>
      <c r="AN3581" t="s">
        <v>2834</v>
      </c>
      <c r="AO3581" t="s">
        <v>1808</v>
      </c>
      <c r="AP3581">
        <v>0</v>
      </c>
      <c r="AQ3581" s="388">
        <v>44623</v>
      </c>
      <c r="AS3581" t="s">
        <v>1765</v>
      </c>
      <c r="AT3581" s="388">
        <v>44628</v>
      </c>
      <c r="AU3581" t="s">
        <v>1756</v>
      </c>
      <c r="AV3581" t="s">
        <v>1756</v>
      </c>
      <c r="AZ3581" t="s">
        <v>1766</v>
      </c>
      <c r="BA3581" t="s">
        <v>1767</v>
      </c>
      <c r="BB3581" t="s">
        <v>9230</v>
      </c>
      <c r="BC3581" t="s">
        <v>9231</v>
      </c>
      <c r="BD3581" t="s">
        <v>7333</v>
      </c>
      <c r="BE3581" t="s">
        <v>1756</v>
      </c>
      <c r="BF3581" t="s">
        <v>823</v>
      </c>
    </row>
    <row r="3582" spans="1:58">
      <c r="A3582" t="s">
        <v>829</v>
      </c>
      <c r="B3582">
        <v>6</v>
      </c>
      <c r="C3582">
        <v>0</v>
      </c>
      <c r="D3582">
        <v>11592</v>
      </c>
      <c r="E3582" t="s">
        <v>9232</v>
      </c>
      <c r="F3582">
        <v>53510611</v>
      </c>
      <c r="G3582" t="s">
        <v>2041</v>
      </c>
      <c r="H3582">
        <v>0</v>
      </c>
      <c r="I3582" t="s">
        <v>7482</v>
      </c>
      <c r="J3582">
        <v>70</v>
      </c>
      <c r="K3582">
        <v>11</v>
      </c>
      <c r="L3582" t="s">
        <v>1771</v>
      </c>
      <c r="M3582" t="s">
        <v>1756</v>
      </c>
      <c r="N3582" t="s">
        <v>1756</v>
      </c>
      <c r="O3582" t="s">
        <v>1757</v>
      </c>
      <c r="P3582" t="s">
        <v>1757</v>
      </c>
      <c r="Q3582" s="387">
        <v>770</v>
      </c>
      <c r="R3582">
        <v>100.10000000000001</v>
      </c>
      <c r="S3582">
        <v>870.09999999999991</v>
      </c>
      <c r="T3582" s="388">
        <v>44615</v>
      </c>
      <c r="U3582">
        <v>0</v>
      </c>
      <c r="V3582" t="s">
        <v>838</v>
      </c>
      <c r="W3582" s="388">
        <v>44634</v>
      </c>
      <c r="X3582">
        <v>178</v>
      </c>
      <c r="Y3582">
        <v>0</v>
      </c>
      <c r="Z3582">
        <v>0</v>
      </c>
      <c r="AA3582" t="s">
        <v>1758</v>
      </c>
      <c r="AB3582" t="s">
        <v>7329</v>
      </c>
      <c r="AD3582" t="s">
        <v>2045</v>
      </c>
      <c r="AE3582" t="s">
        <v>2046</v>
      </c>
      <c r="AI3582" t="s">
        <v>1761</v>
      </c>
      <c r="AL3582" t="s">
        <v>7379</v>
      </c>
      <c r="AM3582">
        <v>6</v>
      </c>
      <c r="AN3582" t="s">
        <v>6964</v>
      </c>
      <c r="AO3582" t="s">
        <v>2905</v>
      </c>
      <c r="AP3582">
        <v>0</v>
      </c>
      <c r="AQ3582" s="388">
        <v>44623</v>
      </c>
      <c r="AS3582" t="s">
        <v>1765</v>
      </c>
      <c r="AT3582" s="388">
        <v>44628</v>
      </c>
      <c r="AU3582" t="s">
        <v>1756</v>
      </c>
      <c r="AV3582" t="s">
        <v>1756</v>
      </c>
      <c r="AZ3582" t="s">
        <v>1766</v>
      </c>
      <c r="BA3582" t="s">
        <v>1767</v>
      </c>
      <c r="BB3582" t="s">
        <v>9233</v>
      </c>
      <c r="BC3582" t="s">
        <v>9234</v>
      </c>
      <c r="BD3582" t="s">
        <v>7333</v>
      </c>
      <c r="BE3582" t="s">
        <v>1756</v>
      </c>
      <c r="BF3582" t="s">
        <v>823</v>
      </c>
    </row>
    <row r="3583" spans="1:58">
      <c r="A3583" t="s">
        <v>829</v>
      </c>
      <c r="B3583">
        <v>6</v>
      </c>
      <c r="C3583">
        <v>0</v>
      </c>
      <c r="D3583">
        <v>11592</v>
      </c>
      <c r="E3583" t="s">
        <v>9232</v>
      </c>
      <c r="F3583">
        <v>53510611</v>
      </c>
      <c r="G3583" t="s">
        <v>2041</v>
      </c>
      <c r="H3583">
        <v>0</v>
      </c>
      <c r="I3583" t="s">
        <v>2056</v>
      </c>
      <c r="J3583">
        <v>210</v>
      </c>
      <c r="K3583">
        <v>1</v>
      </c>
      <c r="L3583" t="s">
        <v>1755</v>
      </c>
      <c r="M3583" t="s">
        <v>1756</v>
      </c>
      <c r="N3583" t="s">
        <v>1756</v>
      </c>
      <c r="O3583" t="s">
        <v>1757</v>
      </c>
      <c r="P3583" t="s">
        <v>1757</v>
      </c>
      <c r="Q3583" s="387">
        <v>210</v>
      </c>
      <c r="R3583">
        <v>27.3</v>
      </c>
      <c r="S3583">
        <v>237.29999999999998</v>
      </c>
      <c r="T3583" s="388">
        <v>44615</v>
      </c>
      <c r="U3583">
        <v>0</v>
      </c>
      <c r="V3583" t="s">
        <v>838</v>
      </c>
      <c r="W3583" s="388">
        <v>44634</v>
      </c>
      <c r="X3583">
        <v>178</v>
      </c>
      <c r="Y3583">
        <v>0</v>
      </c>
      <c r="Z3583">
        <v>0</v>
      </c>
      <c r="AA3583" t="s">
        <v>1758</v>
      </c>
      <c r="AB3583" t="s">
        <v>7329</v>
      </c>
      <c r="AD3583" t="s">
        <v>2045</v>
      </c>
      <c r="AE3583" t="s">
        <v>2046</v>
      </c>
      <c r="AI3583" t="s">
        <v>1761</v>
      </c>
      <c r="AL3583" t="s">
        <v>7379</v>
      </c>
      <c r="AM3583">
        <v>6</v>
      </c>
      <c r="AN3583" t="s">
        <v>6964</v>
      </c>
      <c r="AO3583" t="s">
        <v>2905</v>
      </c>
      <c r="AP3583">
        <v>0</v>
      </c>
      <c r="AQ3583" s="388">
        <v>44623</v>
      </c>
      <c r="AS3583" t="s">
        <v>1765</v>
      </c>
      <c r="AT3583" s="388">
        <v>44628</v>
      </c>
      <c r="AU3583" t="s">
        <v>1756</v>
      </c>
      <c r="AV3583" t="s">
        <v>1756</v>
      </c>
      <c r="AZ3583" t="s">
        <v>1766</v>
      </c>
      <c r="BA3583" t="s">
        <v>1767</v>
      </c>
      <c r="BB3583" t="s">
        <v>9235</v>
      </c>
      <c r="BC3583" t="s">
        <v>9236</v>
      </c>
      <c r="BD3583" t="s">
        <v>7333</v>
      </c>
      <c r="BE3583" t="s">
        <v>1756</v>
      </c>
      <c r="BF3583" t="s">
        <v>823</v>
      </c>
    </row>
    <row r="3584" spans="1:58">
      <c r="A3584" t="s">
        <v>829</v>
      </c>
      <c r="B3584">
        <v>6</v>
      </c>
      <c r="C3584">
        <v>0</v>
      </c>
      <c r="D3584">
        <v>11592</v>
      </c>
      <c r="E3584" t="s">
        <v>9232</v>
      </c>
      <c r="F3584">
        <v>53510611</v>
      </c>
      <c r="G3584" t="s">
        <v>2041</v>
      </c>
      <c r="H3584">
        <v>0</v>
      </c>
      <c r="I3584" t="s">
        <v>7382</v>
      </c>
      <c r="J3584">
        <v>80</v>
      </c>
      <c r="K3584">
        <v>11</v>
      </c>
      <c r="M3584" t="s">
        <v>1757</v>
      </c>
      <c r="N3584" t="s">
        <v>1757</v>
      </c>
      <c r="O3584" t="s">
        <v>1756</v>
      </c>
      <c r="P3584" t="s">
        <v>1756</v>
      </c>
      <c r="Q3584" s="387">
        <v>880</v>
      </c>
      <c r="R3584">
        <v>114.4</v>
      </c>
      <c r="S3584">
        <v>994.39999999999986</v>
      </c>
      <c r="T3584" s="388">
        <v>44615</v>
      </c>
      <c r="U3584">
        <v>0</v>
      </c>
      <c r="V3584" t="s">
        <v>838</v>
      </c>
      <c r="W3584" s="388">
        <v>44634</v>
      </c>
      <c r="X3584">
        <v>178</v>
      </c>
      <c r="Y3584">
        <v>0</v>
      </c>
      <c r="Z3584">
        <v>0</v>
      </c>
      <c r="AA3584" t="s">
        <v>1758</v>
      </c>
      <c r="AB3584" t="s">
        <v>7329</v>
      </c>
      <c r="AD3584" t="s">
        <v>2045</v>
      </c>
      <c r="AE3584" t="s">
        <v>2046</v>
      </c>
      <c r="AI3584" t="s">
        <v>1761</v>
      </c>
      <c r="AL3584" t="s">
        <v>7379</v>
      </c>
      <c r="AM3584">
        <v>6</v>
      </c>
      <c r="AN3584" t="s">
        <v>6964</v>
      </c>
      <c r="AO3584" t="s">
        <v>2905</v>
      </c>
      <c r="AP3584">
        <v>0</v>
      </c>
      <c r="AQ3584" s="388">
        <v>44623</v>
      </c>
      <c r="AS3584" t="s">
        <v>1765</v>
      </c>
      <c r="AT3584" s="388">
        <v>44628</v>
      </c>
      <c r="AU3584" t="s">
        <v>1756</v>
      </c>
      <c r="AV3584" t="s">
        <v>1756</v>
      </c>
      <c r="AZ3584" t="s">
        <v>1766</v>
      </c>
      <c r="BA3584" t="s">
        <v>1767</v>
      </c>
      <c r="BB3584" t="s">
        <v>9237</v>
      </c>
      <c r="BC3584" t="s">
        <v>9238</v>
      </c>
      <c r="BD3584" t="s">
        <v>7333</v>
      </c>
      <c r="BE3584" t="s">
        <v>1756</v>
      </c>
      <c r="BF3584" t="s">
        <v>823</v>
      </c>
    </row>
    <row r="3585" spans="1:58">
      <c r="A3585" t="s">
        <v>829</v>
      </c>
      <c r="B3585">
        <v>6</v>
      </c>
      <c r="C3585">
        <v>0</v>
      </c>
      <c r="D3585">
        <v>11591</v>
      </c>
      <c r="E3585" t="s">
        <v>9239</v>
      </c>
      <c r="F3585">
        <v>53510611</v>
      </c>
      <c r="G3585" t="s">
        <v>2041</v>
      </c>
      <c r="H3585">
        <v>0</v>
      </c>
      <c r="I3585" t="s">
        <v>2052</v>
      </c>
      <c r="J3585">
        <v>75</v>
      </c>
      <c r="K3585">
        <v>13.5</v>
      </c>
      <c r="L3585" t="s">
        <v>1771</v>
      </c>
      <c r="M3585" t="s">
        <v>1756</v>
      </c>
      <c r="N3585" t="s">
        <v>1756</v>
      </c>
      <c r="O3585" t="s">
        <v>1757</v>
      </c>
      <c r="P3585" t="s">
        <v>1757</v>
      </c>
      <c r="Q3585" s="387">
        <v>1012.5</v>
      </c>
      <c r="R3585">
        <v>131.625</v>
      </c>
      <c r="S3585">
        <v>1144.125</v>
      </c>
      <c r="T3585" s="388">
        <v>44615</v>
      </c>
      <c r="U3585">
        <v>0</v>
      </c>
      <c r="V3585" t="s">
        <v>838</v>
      </c>
      <c r="W3585" s="388">
        <v>44634</v>
      </c>
      <c r="X3585">
        <v>178</v>
      </c>
      <c r="Y3585">
        <v>0</v>
      </c>
      <c r="Z3585">
        <v>0</v>
      </c>
      <c r="AA3585" t="s">
        <v>1758</v>
      </c>
      <c r="AB3585" t="s">
        <v>7329</v>
      </c>
      <c r="AD3585" t="s">
        <v>2045</v>
      </c>
      <c r="AE3585" t="s">
        <v>2046</v>
      </c>
      <c r="AI3585" t="s">
        <v>1761</v>
      </c>
      <c r="AL3585" t="s">
        <v>9064</v>
      </c>
      <c r="AM3585">
        <v>6</v>
      </c>
      <c r="AN3585" t="s">
        <v>8278</v>
      </c>
      <c r="AO3585" t="s">
        <v>8198</v>
      </c>
      <c r="AP3585">
        <v>0</v>
      </c>
      <c r="AQ3585" s="388">
        <v>44623</v>
      </c>
      <c r="AS3585" t="s">
        <v>1765</v>
      </c>
      <c r="AT3585" s="388">
        <v>44628</v>
      </c>
      <c r="AU3585" t="s">
        <v>1756</v>
      </c>
      <c r="AV3585" t="s">
        <v>1756</v>
      </c>
      <c r="AZ3585" t="s">
        <v>1766</v>
      </c>
      <c r="BA3585" t="s">
        <v>1767</v>
      </c>
      <c r="BB3585" t="s">
        <v>9240</v>
      </c>
      <c r="BC3585" t="s">
        <v>9241</v>
      </c>
      <c r="BD3585" t="s">
        <v>7333</v>
      </c>
      <c r="BE3585" t="s">
        <v>1756</v>
      </c>
      <c r="BF3585" t="s">
        <v>823</v>
      </c>
    </row>
    <row r="3586" spans="1:58">
      <c r="A3586" t="s">
        <v>829</v>
      </c>
      <c r="B3586">
        <v>6</v>
      </c>
      <c r="C3586">
        <v>0</v>
      </c>
      <c r="D3586">
        <v>11591</v>
      </c>
      <c r="E3586" t="s">
        <v>9239</v>
      </c>
      <c r="F3586">
        <v>53510611</v>
      </c>
      <c r="G3586" t="s">
        <v>2041</v>
      </c>
      <c r="H3586">
        <v>0</v>
      </c>
      <c r="I3586" t="s">
        <v>2056</v>
      </c>
      <c r="J3586">
        <v>210</v>
      </c>
      <c r="K3586">
        <v>1</v>
      </c>
      <c r="L3586" t="s">
        <v>1755</v>
      </c>
      <c r="M3586" t="s">
        <v>1756</v>
      </c>
      <c r="N3586" t="s">
        <v>1756</v>
      </c>
      <c r="O3586" t="s">
        <v>1757</v>
      </c>
      <c r="P3586" t="s">
        <v>1757</v>
      </c>
      <c r="Q3586" s="387">
        <v>210</v>
      </c>
      <c r="R3586">
        <v>27.3</v>
      </c>
      <c r="S3586">
        <v>237.29999999999998</v>
      </c>
      <c r="T3586" s="388">
        <v>44615</v>
      </c>
      <c r="U3586">
        <v>0</v>
      </c>
      <c r="V3586" t="s">
        <v>838</v>
      </c>
      <c r="W3586" s="388">
        <v>44634</v>
      </c>
      <c r="X3586">
        <v>178</v>
      </c>
      <c r="Y3586">
        <v>0</v>
      </c>
      <c r="Z3586">
        <v>0</v>
      </c>
      <c r="AA3586" t="s">
        <v>1758</v>
      </c>
      <c r="AB3586" t="s">
        <v>7329</v>
      </c>
      <c r="AD3586" t="s">
        <v>2045</v>
      </c>
      <c r="AE3586" t="s">
        <v>2046</v>
      </c>
      <c r="AI3586" t="s">
        <v>1761</v>
      </c>
      <c r="AL3586" t="s">
        <v>9064</v>
      </c>
      <c r="AM3586">
        <v>6</v>
      </c>
      <c r="AN3586" t="s">
        <v>8278</v>
      </c>
      <c r="AO3586" t="s">
        <v>8198</v>
      </c>
      <c r="AP3586">
        <v>0</v>
      </c>
      <c r="AQ3586" s="388">
        <v>44623</v>
      </c>
      <c r="AS3586" t="s">
        <v>1765</v>
      </c>
      <c r="AT3586" s="388">
        <v>44628</v>
      </c>
      <c r="AU3586" t="s">
        <v>1756</v>
      </c>
      <c r="AV3586" t="s">
        <v>1756</v>
      </c>
      <c r="AZ3586" t="s">
        <v>1766</v>
      </c>
      <c r="BA3586" t="s">
        <v>1767</v>
      </c>
      <c r="BB3586" t="s">
        <v>9242</v>
      </c>
      <c r="BC3586" t="s">
        <v>9243</v>
      </c>
      <c r="BD3586" t="s">
        <v>7333</v>
      </c>
      <c r="BE3586" t="s">
        <v>1756</v>
      </c>
      <c r="BF3586" t="s">
        <v>823</v>
      </c>
    </row>
    <row r="3587" spans="1:58">
      <c r="A3587" t="s">
        <v>829</v>
      </c>
      <c r="B3587">
        <v>6</v>
      </c>
      <c r="C3587">
        <v>0</v>
      </c>
      <c r="D3587">
        <v>11591</v>
      </c>
      <c r="E3587" t="s">
        <v>9239</v>
      </c>
      <c r="F3587">
        <v>53510611</v>
      </c>
      <c r="G3587" t="s">
        <v>2041</v>
      </c>
      <c r="H3587">
        <v>0</v>
      </c>
      <c r="I3587" t="s">
        <v>2073</v>
      </c>
      <c r="J3587">
        <v>243.75</v>
      </c>
      <c r="K3587">
        <v>1</v>
      </c>
      <c r="L3587" t="s">
        <v>1755</v>
      </c>
      <c r="M3587" t="s">
        <v>1757</v>
      </c>
      <c r="N3587" t="s">
        <v>1757</v>
      </c>
      <c r="O3587" t="s">
        <v>1756</v>
      </c>
      <c r="P3587" t="s">
        <v>1756</v>
      </c>
      <c r="Q3587" s="387">
        <v>243.75</v>
      </c>
      <c r="R3587">
        <v>31.6875</v>
      </c>
      <c r="S3587">
        <v>275.4375</v>
      </c>
      <c r="T3587" s="388">
        <v>44615</v>
      </c>
      <c r="U3587">
        <v>0</v>
      </c>
      <c r="V3587" t="s">
        <v>838</v>
      </c>
      <c r="W3587" s="388">
        <v>44634</v>
      </c>
      <c r="X3587">
        <v>178</v>
      </c>
      <c r="Y3587">
        <v>0</v>
      </c>
      <c r="Z3587">
        <v>0</v>
      </c>
      <c r="AA3587" t="s">
        <v>1758</v>
      </c>
      <c r="AB3587" t="s">
        <v>7329</v>
      </c>
      <c r="AD3587" t="s">
        <v>2045</v>
      </c>
      <c r="AE3587" t="s">
        <v>2046</v>
      </c>
      <c r="AI3587" t="s">
        <v>1761</v>
      </c>
      <c r="AL3587" t="s">
        <v>9064</v>
      </c>
      <c r="AM3587">
        <v>6</v>
      </c>
      <c r="AN3587" t="s">
        <v>8278</v>
      </c>
      <c r="AO3587" t="s">
        <v>8198</v>
      </c>
      <c r="AP3587">
        <v>0</v>
      </c>
      <c r="AQ3587" s="388">
        <v>44623</v>
      </c>
      <c r="AS3587" t="s">
        <v>1765</v>
      </c>
      <c r="AT3587" s="388">
        <v>44628</v>
      </c>
      <c r="AU3587" t="s">
        <v>1756</v>
      </c>
      <c r="AV3587" t="s">
        <v>1756</v>
      </c>
      <c r="AZ3587" t="s">
        <v>1766</v>
      </c>
      <c r="BA3587" t="s">
        <v>1767</v>
      </c>
      <c r="BB3587" t="s">
        <v>9244</v>
      </c>
      <c r="BC3587" t="s">
        <v>9245</v>
      </c>
      <c r="BD3587" t="s">
        <v>7333</v>
      </c>
      <c r="BE3587" t="s">
        <v>1756</v>
      </c>
      <c r="BF3587" t="s">
        <v>823</v>
      </c>
    </row>
    <row r="3588" spans="1:58">
      <c r="A3588" t="s">
        <v>829</v>
      </c>
      <c r="B3588">
        <v>6</v>
      </c>
      <c r="C3588">
        <v>0</v>
      </c>
      <c r="D3588">
        <v>11591</v>
      </c>
      <c r="E3588" t="s">
        <v>9239</v>
      </c>
      <c r="F3588">
        <v>53510611</v>
      </c>
      <c r="G3588" t="s">
        <v>2041</v>
      </c>
      <c r="H3588">
        <v>0</v>
      </c>
      <c r="I3588" t="s">
        <v>7531</v>
      </c>
      <c r="J3588">
        <v>126.98</v>
      </c>
      <c r="K3588">
        <v>12.5</v>
      </c>
      <c r="L3588" t="s">
        <v>2063</v>
      </c>
      <c r="M3588" t="s">
        <v>1757</v>
      </c>
      <c r="N3588" t="s">
        <v>1757</v>
      </c>
      <c r="O3588" t="s">
        <v>1756</v>
      </c>
      <c r="P3588" t="s">
        <v>1756</v>
      </c>
      <c r="Q3588" s="387">
        <v>1587.25</v>
      </c>
      <c r="R3588">
        <v>206.3425</v>
      </c>
      <c r="S3588">
        <v>1793.5924999999997</v>
      </c>
      <c r="T3588" s="388">
        <v>44615</v>
      </c>
      <c r="U3588">
        <v>0</v>
      </c>
      <c r="V3588" t="s">
        <v>838</v>
      </c>
      <c r="W3588" s="388">
        <v>44634</v>
      </c>
      <c r="X3588">
        <v>178</v>
      </c>
      <c r="Y3588">
        <v>0</v>
      </c>
      <c r="Z3588">
        <v>0</v>
      </c>
      <c r="AA3588" t="s">
        <v>1758</v>
      </c>
      <c r="AB3588" t="s">
        <v>7329</v>
      </c>
      <c r="AD3588" t="s">
        <v>2045</v>
      </c>
      <c r="AE3588" t="s">
        <v>2046</v>
      </c>
      <c r="AI3588" t="s">
        <v>1761</v>
      </c>
      <c r="AL3588" t="s">
        <v>9064</v>
      </c>
      <c r="AM3588">
        <v>6</v>
      </c>
      <c r="AN3588" t="s">
        <v>8278</v>
      </c>
      <c r="AO3588" t="s">
        <v>8198</v>
      </c>
      <c r="AP3588">
        <v>0</v>
      </c>
      <c r="AQ3588" s="388">
        <v>44623</v>
      </c>
      <c r="AS3588" t="s">
        <v>1765</v>
      </c>
      <c r="AT3588" s="388">
        <v>44628</v>
      </c>
      <c r="AU3588" t="s">
        <v>1756</v>
      </c>
      <c r="AV3588" t="s">
        <v>1756</v>
      </c>
      <c r="AZ3588" t="s">
        <v>1766</v>
      </c>
      <c r="BA3588" t="s">
        <v>1767</v>
      </c>
      <c r="BB3588" t="s">
        <v>9246</v>
      </c>
      <c r="BC3588" t="s">
        <v>9247</v>
      </c>
      <c r="BD3588" t="s">
        <v>7333</v>
      </c>
      <c r="BE3588" t="s">
        <v>1756</v>
      </c>
      <c r="BF3588" t="s">
        <v>823</v>
      </c>
    </row>
    <row r="3589" spans="1:58">
      <c r="A3589" t="s">
        <v>829</v>
      </c>
      <c r="B3589">
        <v>6</v>
      </c>
      <c r="C3589">
        <v>0</v>
      </c>
      <c r="D3589">
        <v>11590</v>
      </c>
      <c r="E3589" t="s">
        <v>9248</v>
      </c>
      <c r="F3589">
        <v>53510611</v>
      </c>
      <c r="G3589" t="s">
        <v>2041</v>
      </c>
      <c r="H3589">
        <v>0</v>
      </c>
      <c r="I3589" t="s">
        <v>2052</v>
      </c>
      <c r="J3589">
        <v>75</v>
      </c>
      <c r="K3589">
        <v>3</v>
      </c>
      <c r="L3589" t="s">
        <v>1771</v>
      </c>
      <c r="M3589" t="s">
        <v>1756</v>
      </c>
      <c r="N3589" t="s">
        <v>1756</v>
      </c>
      <c r="O3589" t="s">
        <v>1757</v>
      </c>
      <c r="P3589" t="s">
        <v>1757</v>
      </c>
      <c r="Q3589" s="387">
        <v>225</v>
      </c>
      <c r="R3589">
        <v>29.25</v>
      </c>
      <c r="S3589">
        <v>254.24999999999997</v>
      </c>
      <c r="T3589" s="388">
        <v>44615</v>
      </c>
      <c r="U3589">
        <v>0</v>
      </c>
      <c r="V3589" t="s">
        <v>838</v>
      </c>
      <c r="W3589" s="388">
        <v>44634</v>
      </c>
      <c r="X3589">
        <v>178</v>
      </c>
      <c r="Y3589">
        <v>0</v>
      </c>
      <c r="Z3589">
        <v>0</v>
      </c>
      <c r="AA3589" t="s">
        <v>1758</v>
      </c>
      <c r="AB3589" t="s">
        <v>7329</v>
      </c>
      <c r="AD3589" t="s">
        <v>2045</v>
      </c>
      <c r="AE3589" t="s">
        <v>2046</v>
      </c>
      <c r="AI3589" t="s">
        <v>1761</v>
      </c>
      <c r="AL3589" t="s">
        <v>7891</v>
      </c>
      <c r="AM3589">
        <v>6</v>
      </c>
      <c r="AN3589" t="s">
        <v>7561</v>
      </c>
      <c r="AO3589" t="s">
        <v>7562</v>
      </c>
      <c r="AP3589">
        <v>0</v>
      </c>
      <c r="AQ3589" s="388">
        <v>44623</v>
      </c>
      <c r="AS3589" t="s">
        <v>1765</v>
      </c>
      <c r="AT3589" s="388">
        <v>44628</v>
      </c>
      <c r="AU3589" t="s">
        <v>1756</v>
      </c>
      <c r="AV3589" t="s">
        <v>1756</v>
      </c>
      <c r="AZ3589" t="s">
        <v>1766</v>
      </c>
      <c r="BA3589" t="s">
        <v>1767</v>
      </c>
      <c r="BB3589" t="s">
        <v>9249</v>
      </c>
      <c r="BC3589" t="s">
        <v>9250</v>
      </c>
      <c r="BD3589" t="s">
        <v>7333</v>
      </c>
      <c r="BE3589" t="s">
        <v>1756</v>
      </c>
      <c r="BF3589" t="s">
        <v>823</v>
      </c>
    </row>
    <row r="3590" spans="1:58">
      <c r="A3590" t="s">
        <v>829</v>
      </c>
      <c r="B3590">
        <v>6</v>
      </c>
      <c r="C3590">
        <v>0</v>
      </c>
      <c r="D3590">
        <v>11590</v>
      </c>
      <c r="E3590" t="s">
        <v>9248</v>
      </c>
      <c r="F3590">
        <v>53510611</v>
      </c>
      <c r="G3590" t="s">
        <v>2041</v>
      </c>
      <c r="H3590">
        <v>0</v>
      </c>
      <c r="I3590" t="s">
        <v>2056</v>
      </c>
      <c r="J3590">
        <v>210</v>
      </c>
      <c r="K3590">
        <v>1</v>
      </c>
      <c r="L3590" t="s">
        <v>1755</v>
      </c>
      <c r="M3590" t="s">
        <v>1756</v>
      </c>
      <c r="N3590" t="s">
        <v>1756</v>
      </c>
      <c r="O3590" t="s">
        <v>1757</v>
      </c>
      <c r="P3590" t="s">
        <v>1757</v>
      </c>
      <c r="Q3590" s="387">
        <v>210</v>
      </c>
      <c r="R3590">
        <v>27.3</v>
      </c>
      <c r="S3590">
        <v>237.29999999999998</v>
      </c>
      <c r="T3590" s="388">
        <v>44615</v>
      </c>
      <c r="U3590">
        <v>0</v>
      </c>
      <c r="V3590" t="s">
        <v>838</v>
      </c>
      <c r="W3590" s="388">
        <v>44634</v>
      </c>
      <c r="X3590">
        <v>178</v>
      </c>
      <c r="Y3590">
        <v>0</v>
      </c>
      <c r="Z3590">
        <v>0</v>
      </c>
      <c r="AA3590" t="s">
        <v>1758</v>
      </c>
      <c r="AB3590" t="s">
        <v>7329</v>
      </c>
      <c r="AD3590" t="s">
        <v>2045</v>
      </c>
      <c r="AE3590" t="s">
        <v>2046</v>
      </c>
      <c r="AI3590" t="s">
        <v>1761</v>
      </c>
      <c r="AL3590" t="s">
        <v>7891</v>
      </c>
      <c r="AM3590">
        <v>6</v>
      </c>
      <c r="AN3590" t="s">
        <v>7561</v>
      </c>
      <c r="AO3590" t="s">
        <v>7562</v>
      </c>
      <c r="AP3590">
        <v>0</v>
      </c>
      <c r="AQ3590" s="388">
        <v>44623</v>
      </c>
      <c r="AS3590" t="s">
        <v>1765</v>
      </c>
      <c r="AT3590" s="388">
        <v>44628</v>
      </c>
      <c r="AU3590" t="s">
        <v>1756</v>
      </c>
      <c r="AV3590" t="s">
        <v>1756</v>
      </c>
      <c r="AZ3590" t="s">
        <v>1766</v>
      </c>
      <c r="BA3590" t="s">
        <v>1767</v>
      </c>
      <c r="BB3590" t="s">
        <v>9251</v>
      </c>
      <c r="BC3590" t="s">
        <v>9252</v>
      </c>
      <c r="BD3590" t="s">
        <v>7333</v>
      </c>
      <c r="BE3590" t="s">
        <v>1756</v>
      </c>
      <c r="BF3590" t="s">
        <v>823</v>
      </c>
    </row>
    <row r="3591" spans="1:58">
      <c r="A3591" t="s">
        <v>829</v>
      </c>
      <c r="B3591">
        <v>6</v>
      </c>
      <c r="C3591">
        <v>0</v>
      </c>
      <c r="D3591">
        <v>11590</v>
      </c>
      <c r="E3591" t="s">
        <v>9248</v>
      </c>
      <c r="F3591">
        <v>53510611</v>
      </c>
      <c r="G3591" t="s">
        <v>2041</v>
      </c>
      <c r="H3591">
        <v>0</v>
      </c>
      <c r="I3591" t="s">
        <v>2073</v>
      </c>
      <c r="J3591">
        <v>243.75</v>
      </c>
      <c r="K3591">
        <v>1</v>
      </c>
      <c r="L3591" t="s">
        <v>1755</v>
      </c>
      <c r="M3591" t="s">
        <v>1757</v>
      </c>
      <c r="N3591" t="s">
        <v>1757</v>
      </c>
      <c r="O3591" t="s">
        <v>1756</v>
      </c>
      <c r="P3591" t="s">
        <v>1756</v>
      </c>
      <c r="Q3591" s="387">
        <v>243.75</v>
      </c>
      <c r="R3591">
        <v>31.6875</v>
      </c>
      <c r="S3591">
        <v>275.4375</v>
      </c>
      <c r="T3591" s="388">
        <v>44615</v>
      </c>
      <c r="U3591">
        <v>0</v>
      </c>
      <c r="V3591" t="s">
        <v>838</v>
      </c>
      <c r="W3591" s="388">
        <v>44634</v>
      </c>
      <c r="X3591">
        <v>178</v>
      </c>
      <c r="Y3591">
        <v>0</v>
      </c>
      <c r="Z3591">
        <v>0</v>
      </c>
      <c r="AA3591" t="s">
        <v>1758</v>
      </c>
      <c r="AB3591" t="s">
        <v>7329</v>
      </c>
      <c r="AD3591" t="s">
        <v>2045</v>
      </c>
      <c r="AE3591" t="s">
        <v>2046</v>
      </c>
      <c r="AI3591" t="s">
        <v>1761</v>
      </c>
      <c r="AL3591" t="s">
        <v>7891</v>
      </c>
      <c r="AM3591">
        <v>6</v>
      </c>
      <c r="AN3591" t="s">
        <v>7561</v>
      </c>
      <c r="AO3591" t="s">
        <v>7562</v>
      </c>
      <c r="AP3591">
        <v>0</v>
      </c>
      <c r="AQ3591" s="388">
        <v>44623</v>
      </c>
      <c r="AS3591" t="s">
        <v>1765</v>
      </c>
      <c r="AT3591" s="388">
        <v>44628</v>
      </c>
      <c r="AU3591" t="s">
        <v>1756</v>
      </c>
      <c r="AV3591" t="s">
        <v>1756</v>
      </c>
      <c r="AZ3591" t="s">
        <v>1766</v>
      </c>
      <c r="BA3591" t="s">
        <v>1767</v>
      </c>
      <c r="BB3591" t="s">
        <v>9253</v>
      </c>
      <c r="BC3591" t="s">
        <v>9254</v>
      </c>
      <c r="BD3591" t="s">
        <v>7333</v>
      </c>
      <c r="BE3591" t="s">
        <v>1756</v>
      </c>
      <c r="BF3591" t="s">
        <v>823</v>
      </c>
    </row>
    <row r="3592" spans="1:58">
      <c r="A3592" t="s">
        <v>829</v>
      </c>
      <c r="B3592">
        <v>6</v>
      </c>
      <c r="C3592">
        <v>0</v>
      </c>
      <c r="D3592">
        <v>11590</v>
      </c>
      <c r="E3592" t="s">
        <v>9248</v>
      </c>
      <c r="F3592">
        <v>53510611</v>
      </c>
      <c r="G3592" t="s">
        <v>2041</v>
      </c>
      <c r="H3592">
        <v>0</v>
      </c>
      <c r="I3592" t="s">
        <v>7531</v>
      </c>
      <c r="J3592">
        <v>126.98</v>
      </c>
      <c r="K3592">
        <v>3</v>
      </c>
      <c r="L3592" t="s">
        <v>2063</v>
      </c>
      <c r="M3592" t="s">
        <v>1757</v>
      </c>
      <c r="N3592" t="s">
        <v>1757</v>
      </c>
      <c r="O3592" t="s">
        <v>1756</v>
      </c>
      <c r="P3592" t="s">
        <v>1756</v>
      </c>
      <c r="Q3592" s="387">
        <v>380.94</v>
      </c>
      <c r="R3592">
        <v>49.522199999999998</v>
      </c>
      <c r="S3592">
        <v>430.46219999999994</v>
      </c>
      <c r="T3592" s="388">
        <v>44615</v>
      </c>
      <c r="U3592">
        <v>0</v>
      </c>
      <c r="V3592" t="s">
        <v>838</v>
      </c>
      <c r="W3592" s="388">
        <v>44634</v>
      </c>
      <c r="X3592">
        <v>178</v>
      </c>
      <c r="Y3592">
        <v>0</v>
      </c>
      <c r="Z3592">
        <v>0</v>
      </c>
      <c r="AA3592" t="s">
        <v>1758</v>
      </c>
      <c r="AB3592" t="s">
        <v>7329</v>
      </c>
      <c r="AD3592" t="s">
        <v>2045</v>
      </c>
      <c r="AE3592" t="s">
        <v>2046</v>
      </c>
      <c r="AI3592" t="s">
        <v>1761</v>
      </c>
      <c r="AL3592" t="s">
        <v>7891</v>
      </c>
      <c r="AM3592">
        <v>6</v>
      </c>
      <c r="AN3592" t="s">
        <v>7561</v>
      </c>
      <c r="AO3592" t="s">
        <v>7562</v>
      </c>
      <c r="AP3592">
        <v>0</v>
      </c>
      <c r="AQ3592" s="388">
        <v>44623</v>
      </c>
      <c r="AS3592" t="s">
        <v>1765</v>
      </c>
      <c r="AT3592" s="388">
        <v>44628</v>
      </c>
      <c r="AU3592" t="s">
        <v>1756</v>
      </c>
      <c r="AV3592" t="s">
        <v>1756</v>
      </c>
      <c r="AZ3592" t="s">
        <v>1766</v>
      </c>
      <c r="BA3592" t="s">
        <v>1767</v>
      </c>
      <c r="BB3592" t="s">
        <v>9255</v>
      </c>
      <c r="BC3592" t="s">
        <v>9256</v>
      </c>
      <c r="BD3592" t="s">
        <v>7333</v>
      </c>
      <c r="BE3592" t="s">
        <v>1756</v>
      </c>
      <c r="BF3592" t="s">
        <v>823</v>
      </c>
    </row>
    <row r="3593" spans="1:58">
      <c r="A3593" t="s">
        <v>829</v>
      </c>
      <c r="B3593">
        <v>6</v>
      </c>
      <c r="C3593">
        <v>0</v>
      </c>
      <c r="D3593">
        <v>11589</v>
      </c>
      <c r="E3593" t="s">
        <v>9257</v>
      </c>
      <c r="F3593">
        <v>53510611</v>
      </c>
      <c r="G3593" t="s">
        <v>2041</v>
      </c>
      <c r="H3593">
        <v>0</v>
      </c>
      <c r="I3593" t="s">
        <v>2052</v>
      </c>
      <c r="J3593">
        <v>75</v>
      </c>
      <c r="K3593">
        <v>11</v>
      </c>
      <c r="L3593" t="s">
        <v>1771</v>
      </c>
      <c r="M3593" t="s">
        <v>1756</v>
      </c>
      <c r="N3593" t="s">
        <v>1756</v>
      </c>
      <c r="O3593" t="s">
        <v>1757</v>
      </c>
      <c r="P3593" t="s">
        <v>1757</v>
      </c>
      <c r="Q3593" s="387">
        <v>825</v>
      </c>
      <c r="R3593">
        <v>107.25</v>
      </c>
      <c r="S3593">
        <v>932.24999999999989</v>
      </c>
      <c r="T3593" s="388">
        <v>44615</v>
      </c>
      <c r="U3593">
        <v>0</v>
      </c>
      <c r="V3593" t="s">
        <v>838</v>
      </c>
      <c r="W3593" s="388">
        <v>44634</v>
      </c>
      <c r="X3593">
        <v>178</v>
      </c>
      <c r="Y3593">
        <v>0</v>
      </c>
      <c r="Z3593">
        <v>0</v>
      </c>
      <c r="AA3593" t="s">
        <v>1758</v>
      </c>
      <c r="AB3593" t="s">
        <v>7329</v>
      </c>
      <c r="AD3593" t="s">
        <v>2045</v>
      </c>
      <c r="AE3593" t="s">
        <v>2046</v>
      </c>
      <c r="AI3593" t="s">
        <v>1761</v>
      </c>
      <c r="AL3593" t="s">
        <v>7865</v>
      </c>
      <c r="AM3593">
        <v>6</v>
      </c>
      <c r="AN3593" t="s">
        <v>1081</v>
      </c>
      <c r="AO3593" t="s">
        <v>2875</v>
      </c>
      <c r="AP3593">
        <v>0</v>
      </c>
      <c r="AQ3593" s="388">
        <v>44623</v>
      </c>
      <c r="AS3593" t="s">
        <v>1765</v>
      </c>
      <c r="AT3593" s="388">
        <v>44628</v>
      </c>
      <c r="AU3593" t="s">
        <v>1756</v>
      </c>
      <c r="AV3593" t="s">
        <v>1756</v>
      </c>
      <c r="AZ3593" t="s">
        <v>1766</v>
      </c>
      <c r="BA3593" t="s">
        <v>1767</v>
      </c>
      <c r="BB3593" t="s">
        <v>9258</v>
      </c>
      <c r="BC3593" t="s">
        <v>9259</v>
      </c>
      <c r="BD3593" t="s">
        <v>7333</v>
      </c>
      <c r="BE3593" t="s">
        <v>1756</v>
      </c>
      <c r="BF3593" t="s">
        <v>823</v>
      </c>
    </row>
    <row r="3594" spans="1:58">
      <c r="A3594" t="s">
        <v>829</v>
      </c>
      <c r="B3594">
        <v>6</v>
      </c>
      <c r="C3594">
        <v>0</v>
      </c>
      <c r="D3594">
        <v>11589</v>
      </c>
      <c r="E3594" t="s">
        <v>9257</v>
      </c>
      <c r="F3594">
        <v>53510611</v>
      </c>
      <c r="G3594" t="s">
        <v>2041</v>
      </c>
      <c r="H3594">
        <v>0</v>
      </c>
      <c r="I3594" t="s">
        <v>2056</v>
      </c>
      <c r="J3594">
        <v>210</v>
      </c>
      <c r="K3594">
        <v>1</v>
      </c>
      <c r="L3594" t="s">
        <v>1755</v>
      </c>
      <c r="M3594" t="s">
        <v>1756</v>
      </c>
      <c r="N3594" t="s">
        <v>1756</v>
      </c>
      <c r="O3594" t="s">
        <v>1757</v>
      </c>
      <c r="P3594" t="s">
        <v>1757</v>
      </c>
      <c r="Q3594" s="387">
        <v>210</v>
      </c>
      <c r="R3594">
        <v>27.3</v>
      </c>
      <c r="S3594">
        <v>237.29999999999998</v>
      </c>
      <c r="T3594" s="388">
        <v>44615</v>
      </c>
      <c r="U3594">
        <v>0</v>
      </c>
      <c r="V3594" t="s">
        <v>838</v>
      </c>
      <c r="W3594" s="388">
        <v>44634</v>
      </c>
      <c r="X3594">
        <v>178</v>
      </c>
      <c r="Y3594">
        <v>0</v>
      </c>
      <c r="Z3594">
        <v>0</v>
      </c>
      <c r="AA3594" t="s">
        <v>1758</v>
      </c>
      <c r="AB3594" t="s">
        <v>7329</v>
      </c>
      <c r="AD3594" t="s">
        <v>2045</v>
      </c>
      <c r="AE3594" t="s">
        <v>2046</v>
      </c>
      <c r="AI3594" t="s">
        <v>1761</v>
      </c>
      <c r="AL3594" t="s">
        <v>7865</v>
      </c>
      <c r="AM3594">
        <v>6</v>
      </c>
      <c r="AN3594" t="s">
        <v>1081</v>
      </c>
      <c r="AO3594" t="s">
        <v>2875</v>
      </c>
      <c r="AP3594">
        <v>0</v>
      </c>
      <c r="AQ3594" s="388">
        <v>44623</v>
      </c>
      <c r="AS3594" t="s">
        <v>1765</v>
      </c>
      <c r="AT3594" s="388">
        <v>44628</v>
      </c>
      <c r="AU3594" t="s">
        <v>1756</v>
      </c>
      <c r="AV3594" t="s">
        <v>1756</v>
      </c>
      <c r="AZ3594" t="s">
        <v>1766</v>
      </c>
      <c r="BA3594" t="s">
        <v>1767</v>
      </c>
      <c r="BB3594" t="s">
        <v>9260</v>
      </c>
      <c r="BC3594" t="s">
        <v>9261</v>
      </c>
      <c r="BD3594" t="s">
        <v>7333</v>
      </c>
      <c r="BE3594" t="s">
        <v>1756</v>
      </c>
      <c r="BF3594" t="s">
        <v>823</v>
      </c>
    </row>
    <row r="3595" spans="1:58">
      <c r="A3595" t="s">
        <v>829</v>
      </c>
      <c r="B3595">
        <v>6</v>
      </c>
      <c r="C3595">
        <v>0</v>
      </c>
      <c r="D3595">
        <v>11589</v>
      </c>
      <c r="E3595" t="s">
        <v>9257</v>
      </c>
      <c r="F3595">
        <v>53510611</v>
      </c>
      <c r="G3595" t="s">
        <v>2041</v>
      </c>
      <c r="H3595">
        <v>0</v>
      </c>
      <c r="I3595" t="s">
        <v>2073</v>
      </c>
      <c r="J3595">
        <v>243.75</v>
      </c>
      <c r="K3595">
        <v>1</v>
      </c>
      <c r="L3595" t="s">
        <v>1755</v>
      </c>
      <c r="M3595" t="s">
        <v>1757</v>
      </c>
      <c r="N3595" t="s">
        <v>1757</v>
      </c>
      <c r="O3595" t="s">
        <v>1756</v>
      </c>
      <c r="P3595" t="s">
        <v>1756</v>
      </c>
      <c r="Q3595" s="387">
        <v>243.75</v>
      </c>
      <c r="R3595">
        <v>31.6875</v>
      </c>
      <c r="S3595">
        <v>275.4375</v>
      </c>
      <c r="T3595" s="388">
        <v>44615</v>
      </c>
      <c r="U3595">
        <v>0</v>
      </c>
      <c r="V3595" t="s">
        <v>838</v>
      </c>
      <c r="W3595" s="388">
        <v>44634</v>
      </c>
      <c r="X3595">
        <v>178</v>
      </c>
      <c r="Y3595">
        <v>0</v>
      </c>
      <c r="Z3595">
        <v>0</v>
      </c>
      <c r="AA3595" t="s">
        <v>1758</v>
      </c>
      <c r="AB3595" t="s">
        <v>7329</v>
      </c>
      <c r="AD3595" t="s">
        <v>2045</v>
      </c>
      <c r="AE3595" t="s">
        <v>2046</v>
      </c>
      <c r="AI3595" t="s">
        <v>1761</v>
      </c>
      <c r="AL3595" t="s">
        <v>7865</v>
      </c>
      <c r="AM3595">
        <v>6</v>
      </c>
      <c r="AN3595" t="s">
        <v>1081</v>
      </c>
      <c r="AO3595" t="s">
        <v>2875</v>
      </c>
      <c r="AP3595">
        <v>0</v>
      </c>
      <c r="AQ3595" s="388">
        <v>44623</v>
      </c>
      <c r="AS3595" t="s">
        <v>1765</v>
      </c>
      <c r="AT3595" s="388">
        <v>44628</v>
      </c>
      <c r="AU3595" t="s">
        <v>1756</v>
      </c>
      <c r="AV3595" t="s">
        <v>1756</v>
      </c>
      <c r="AZ3595" t="s">
        <v>1766</v>
      </c>
      <c r="BA3595" t="s">
        <v>1767</v>
      </c>
      <c r="BB3595" t="s">
        <v>9262</v>
      </c>
      <c r="BC3595" t="s">
        <v>9263</v>
      </c>
      <c r="BD3595" t="s">
        <v>7333</v>
      </c>
      <c r="BE3595" t="s">
        <v>1756</v>
      </c>
      <c r="BF3595" t="s">
        <v>823</v>
      </c>
    </row>
    <row r="3596" spans="1:58">
      <c r="A3596" t="s">
        <v>829</v>
      </c>
      <c r="B3596">
        <v>6</v>
      </c>
      <c r="C3596">
        <v>0</v>
      </c>
      <c r="D3596">
        <v>11589</v>
      </c>
      <c r="E3596" t="s">
        <v>9257</v>
      </c>
      <c r="F3596">
        <v>53510611</v>
      </c>
      <c r="G3596" t="s">
        <v>2041</v>
      </c>
      <c r="H3596">
        <v>0</v>
      </c>
      <c r="I3596" t="s">
        <v>7531</v>
      </c>
      <c r="J3596">
        <v>126.98</v>
      </c>
      <c r="K3596">
        <v>10</v>
      </c>
      <c r="L3596" t="s">
        <v>2063</v>
      </c>
      <c r="M3596" t="s">
        <v>1757</v>
      </c>
      <c r="N3596" t="s">
        <v>1757</v>
      </c>
      <c r="O3596" t="s">
        <v>1756</v>
      </c>
      <c r="P3596" t="s">
        <v>1756</v>
      </c>
      <c r="Q3596" s="387">
        <v>1269.8</v>
      </c>
      <c r="R3596">
        <v>165.07400000000001</v>
      </c>
      <c r="S3596">
        <v>1434.8739999999998</v>
      </c>
      <c r="T3596" s="388">
        <v>44615</v>
      </c>
      <c r="U3596">
        <v>0</v>
      </c>
      <c r="V3596" t="s">
        <v>838</v>
      </c>
      <c r="W3596" s="388">
        <v>44634</v>
      </c>
      <c r="X3596">
        <v>178</v>
      </c>
      <c r="Y3596">
        <v>0</v>
      </c>
      <c r="Z3596">
        <v>0</v>
      </c>
      <c r="AA3596" t="s">
        <v>1758</v>
      </c>
      <c r="AB3596" t="s">
        <v>7329</v>
      </c>
      <c r="AD3596" t="s">
        <v>2045</v>
      </c>
      <c r="AE3596" t="s">
        <v>2046</v>
      </c>
      <c r="AI3596" t="s">
        <v>1761</v>
      </c>
      <c r="AL3596" t="s">
        <v>7865</v>
      </c>
      <c r="AM3596">
        <v>6</v>
      </c>
      <c r="AN3596" t="s">
        <v>1081</v>
      </c>
      <c r="AO3596" t="s">
        <v>2875</v>
      </c>
      <c r="AP3596">
        <v>0</v>
      </c>
      <c r="AQ3596" s="388">
        <v>44623</v>
      </c>
      <c r="AS3596" t="s">
        <v>1765</v>
      </c>
      <c r="AT3596" s="388">
        <v>44628</v>
      </c>
      <c r="AU3596" t="s">
        <v>1756</v>
      </c>
      <c r="AV3596" t="s">
        <v>1756</v>
      </c>
      <c r="AZ3596" t="s">
        <v>1766</v>
      </c>
      <c r="BA3596" t="s">
        <v>1767</v>
      </c>
      <c r="BB3596" t="s">
        <v>9264</v>
      </c>
      <c r="BC3596" t="s">
        <v>9265</v>
      </c>
      <c r="BD3596" t="s">
        <v>7333</v>
      </c>
      <c r="BE3596" t="s">
        <v>1756</v>
      </c>
      <c r="BF3596" t="s">
        <v>823</v>
      </c>
    </row>
    <row r="3597" spans="1:58">
      <c r="A3597" t="s">
        <v>829</v>
      </c>
      <c r="B3597">
        <v>6</v>
      </c>
      <c r="C3597">
        <v>0</v>
      </c>
      <c r="D3597">
        <v>11587</v>
      </c>
      <c r="E3597" t="s">
        <v>9266</v>
      </c>
      <c r="F3597">
        <v>53510611</v>
      </c>
      <c r="G3597" t="s">
        <v>2041</v>
      </c>
      <c r="H3597">
        <v>0</v>
      </c>
      <c r="I3597" t="s">
        <v>7482</v>
      </c>
      <c r="J3597">
        <v>70</v>
      </c>
      <c r="K3597">
        <v>11</v>
      </c>
      <c r="L3597" t="s">
        <v>1771</v>
      </c>
      <c r="M3597" t="s">
        <v>1756</v>
      </c>
      <c r="N3597" t="s">
        <v>1756</v>
      </c>
      <c r="O3597" t="s">
        <v>2104</v>
      </c>
      <c r="P3597" t="s">
        <v>1757</v>
      </c>
      <c r="Q3597" s="387">
        <v>770</v>
      </c>
      <c r="R3597">
        <v>100.10000000000001</v>
      </c>
      <c r="S3597">
        <v>870.09999999999991</v>
      </c>
      <c r="T3597" s="388">
        <v>44614</v>
      </c>
      <c r="U3597">
        <v>0</v>
      </c>
      <c r="V3597" t="s">
        <v>838</v>
      </c>
      <c r="W3597" s="388">
        <v>44634</v>
      </c>
      <c r="X3597">
        <v>178</v>
      </c>
      <c r="Y3597">
        <v>0</v>
      </c>
      <c r="Z3597">
        <v>0</v>
      </c>
      <c r="AA3597" t="s">
        <v>1758</v>
      </c>
      <c r="AB3597" t="s">
        <v>7329</v>
      </c>
      <c r="AD3597" t="s">
        <v>2045</v>
      </c>
      <c r="AE3597" t="s">
        <v>2046</v>
      </c>
      <c r="AI3597" t="s">
        <v>1761</v>
      </c>
      <c r="AL3597" t="s">
        <v>7379</v>
      </c>
      <c r="AM3597">
        <v>6</v>
      </c>
      <c r="AN3597" t="s">
        <v>7541</v>
      </c>
      <c r="AO3597" t="s">
        <v>7542</v>
      </c>
      <c r="AP3597">
        <v>0</v>
      </c>
      <c r="AQ3597" s="388">
        <v>44623</v>
      </c>
      <c r="AS3597" t="s">
        <v>1765</v>
      </c>
      <c r="AT3597" s="388">
        <v>44627</v>
      </c>
      <c r="AU3597" t="s">
        <v>1756</v>
      </c>
      <c r="AV3597" t="s">
        <v>1756</v>
      </c>
      <c r="AZ3597" t="s">
        <v>1766</v>
      </c>
      <c r="BA3597" t="s">
        <v>1767</v>
      </c>
      <c r="BB3597" t="s">
        <v>9267</v>
      </c>
      <c r="BC3597" t="s">
        <v>9268</v>
      </c>
      <c r="BD3597" t="s">
        <v>7333</v>
      </c>
      <c r="BE3597" t="s">
        <v>1756</v>
      </c>
      <c r="BF3597" t="s">
        <v>823</v>
      </c>
    </row>
    <row r="3598" spans="1:58">
      <c r="A3598" t="s">
        <v>829</v>
      </c>
      <c r="B3598">
        <v>6</v>
      </c>
      <c r="C3598">
        <v>0</v>
      </c>
      <c r="D3598">
        <v>11587</v>
      </c>
      <c r="E3598" t="s">
        <v>9266</v>
      </c>
      <c r="F3598">
        <v>53510611</v>
      </c>
      <c r="G3598" t="s">
        <v>2041</v>
      </c>
      <c r="H3598">
        <v>0</v>
      </c>
      <c r="I3598" t="s">
        <v>2056</v>
      </c>
      <c r="J3598">
        <v>210</v>
      </c>
      <c r="K3598">
        <v>1</v>
      </c>
      <c r="L3598" t="s">
        <v>1755</v>
      </c>
      <c r="M3598" t="s">
        <v>1756</v>
      </c>
      <c r="N3598" t="s">
        <v>1756</v>
      </c>
      <c r="O3598" t="s">
        <v>1757</v>
      </c>
      <c r="P3598" t="s">
        <v>1757</v>
      </c>
      <c r="Q3598" s="387">
        <v>210</v>
      </c>
      <c r="R3598">
        <v>27.3</v>
      </c>
      <c r="S3598">
        <v>237.29999999999998</v>
      </c>
      <c r="T3598" s="388">
        <v>44614</v>
      </c>
      <c r="U3598">
        <v>0</v>
      </c>
      <c r="V3598" t="s">
        <v>838</v>
      </c>
      <c r="W3598" s="388">
        <v>44634</v>
      </c>
      <c r="X3598">
        <v>178</v>
      </c>
      <c r="Y3598">
        <v>0</v>
      </c>
      <c r="Z3598">
        <v>0</v>
      </c>
      <c r="AA3598" t="s">
        <v>1758</v>
      </c>
      <c r="AB3598" t="s">
        <v>7329</v>
      </c>
      <c r="AD3598" t="s">
        <v>2045</v>
      </c>
      <c r="AE3598" t="s">
        <v>2046</v>
      </c>
      <c r="AI3598" t="s">
        <v>1761</v>
      </c>
      <c r="AL3598" t="s">
        <v>7379</v>
      </c>
      <c r="AM3598">
        <v>6</v>
      </c>
      <c r="AN3598" t="s">
        <v>7541</v>
      </c>
      <c r="AO3598" t="s">
        <v>7542</v>
      </c>
      <c r="AP3598">
        <v>0</v>
      </c>
      <c r="AQ3598" s="388">
        <v>44623</v>
      </c>
      <c r="AS3598" t="s">
        <v>1765</v>
      </c>
      <c r="AT3598" s="388">
        <v>44627</v>
      </c>
      <c r="AU3598" t="s">
        <v>1756</v>
      </c>
      <c r="AV3598" t="s">
        <v>1756</v>
      </c>
      <c r="AZ3598" t="s">
        <v>1766</v>
      </c>
      <c r="BA3598" t="s">
        <v>1767</v>
      </c>
      <c r="BB3598" t="s">
        <v>9269</v>
      </c>
      <c r="BC3598" t="s">
        <v>9270</v>
      </c>
      <c r="BD3598" t="s">
        <v>7333</v>
      </c>
      <c r="BE3598" t="s">
        <v>1756</v>
      </c>
      <c r="BF3598" t="s">
        <v>823</v>
      </c>
    </row>
    <row r="3599" spans="1:58">
      <c r="A3599" t="s">
        <v>829</v>
      </c>
      <c r="B3599">
        <v>6</v>
      </c>
      <c r="C3599">
        <v>0</v>
      </c>
      <c r="D3599">
        <v>11587</v>
      </c>
      <c r="E3599" t="s">
        <v>9266</v>
      </c>
      <c r="F3599">
        <v>53510611</v>
      </c>
      <c r="G3599" t="s">
        <v>2041</v>
      </c>
      <c r="H3599">
        <v>0</v>
      </c>
      <c r="I3599" t="s">
        <v>7382</v>
      </c>
      <c r="J3599">
        <v>80</v>
      </c>
      <c r="K3599">
        <v>11</v>
      </c>
      <c r="M3599" t="s">
        <v>1757</v>
      </c>
      <c r="N3599" t="s">
        <v>1757</v>
      </c>
      <c r="O3599" t="s">
        <v>1756</v>
      </c>
      <c r="P3599" t="s">
        <v>1756</v>
      </c>
      <c r="Q3599" s="387">
        <v>880</v>
      </c>
      <c r="R3599">
        <v>114.4</v>
      </c>
      <c r="S3599">
        <v>994.39999999999986</v>
      </c>
      <c r="T3599" s="388">
        <v>44614</v>
      </c>
      <c r="U3599">
        <v>0</v>
      </c>
      <c r="V3599" t="s">
        <v>838</v>
      </c>
      <c r="W3599" s="388">
        <v>44634</v>
      </c>
      <c r="X3599">
        <v>178</v>
      </c>
      <c r="Y3599">
        <v>0</v>
      </c>
      <c r="Z3599">
        <v>0</v>
      </c>
      <c r="AA3599" t="s">
        <v>1758</v>
      </c>
      <c r="AB3599" t="s">
        <v>7329</v>
      </c>
      <c r="AD3599" t="s">
        <v>2045</v>
      </c>
      <c r="AE3599" t="s">
        <v>2046</v>
      </c>
      <c r="AI3599" t="s">
        <v>1761</v>
      </c>
      <c r="AL3599" t="s">
        <v>7379</v>
      </c>
      <c r="AM3599">
        <v>6</v>
      </c>
      <c r="AN3599" t="s">
        <v>7541</v>
      </c>
      <c r="AO3599" t="s">
        <v>7542</v>
      </c>
      <c r="AP3599">
        <v>0</v>
      </c>
      <c r="AQ3599" s="388">
        <v>44623</v>
      </c>
      <c r="AS3599" t="s">
        <v>1765</v>
      </c>
      <c r="AT3599" s="388">
        <v>44627</v>
      </c>
      <c r="AU3599" t="s">
        <v>1756</v>
      </c>
      <c r="AV3599" t="s">
        <v>1756</v>
      </c>
      <c r="AZ3599" t="s">
        <v>1766</v>
      </c>
      <c r="BA3599" t="s">
        <v>1767</v>
      </c>
      <c r="BB3599" t="s">
        <v>9271</v>
      </c>
      <c r="BC3599" t="s">
        <v>9272</v>
      </c>
      <c r="BD3599" t="s">
        <v>7333</v>
      </c>
      <c r="BE3599" t="s">
        <v>1756</v>
      </c>
      <c r="BF3599" t="s">
        <v>823</v>
      </c>
    </row>
    <row r="3600" spans="1:58">
      <c r="A3600" t="s">
        <v>829</v>
      </c>
      <c r="B3600">
        <v>6</v>
      </c>
      <c r="C3600">
        <v>0</v>
      </c>
      <c r="D3600">
        <v>11586</v>
      </c>
      <c r="E3600" t="s">
        <v>9273</v>
      </c>
      <c r="F3600">
        <v>53510611</v>
      </c>
      <c r="G3600" t="s">
        <v>2041</v>
      </c>
      <c r="H3600">
        <v>0</v>
      </c>
      <c r="I3600" t="s">
        <v>2052</v>
      </c>
      <c r="J3600">
        <v>75</v>
      </c>
      <c r="K3600">
        <v>11</v>
      </c>
      <c r="L3600" t="s">
        <v>1771</v>
      </c>
      <c r="M3600" t="s">
        <v>1756</v>
      </c>
      <c r="N3600" t="s">
        <v>1756</v>
      </c>
      <c r="O3600" t="s">
        <v>1757</v>
      </c>
      <c r="P3600" t="s">
        <v>1757</v>
      </c>
      <c r="Q3600" s="387">
        <v>825</v>
      </c>
      <c r="R3600">
        <v>107.25</v>
      </c>
      <c r="S3600">
        <v>932.24999999999989</v>
      </c>
      <c r="T3600" s="388">
        <v>44614</v>
      </c>
      <c r="U3600">
        <v>0</v>
      </c>
      <c r="V3600" t="s">
        <v>838</v>
      </c>
      <c r="W3600" s="388">
        <v>44634</v>
      </c>
      <c r="X3600">
        <v>178</v>
      </c>
      <c r="Y3600">
        <v>0</v>
      </c>
      <c r="Z3600">
        <v>0</v>
      </c>
      <c r="AA3600" t="s">
        <v>1758</v>
      </c>
      <c r="AB3600" t="s">
        <v>7329</v>
      </c>
      <c r="AD3600" t="s">
        <v>2045</v>
      </c>
      <c r="AE3600" t="s">
        <v>2046</v>
      </c>
      <c r="AI3600" t="s">
        <v>1761</v>
      </c>
      <c r="AL3600" t="s">
        <v>7845</v>
      </c>
      <c r="AM3600">
        <v>6</v>
      </c>
      <c r="AN3600" t="s">
        <v>2851</v>
      </c>
      <c r="AO3600" t="s">
        <v>2852</v>
      </c>
      <c r="AP3600">
        <v>0</v>
      </c>
      <c r="AQ3600" s="388">
        <v>44623</v>
      </c>
      <c r="AS3600" t="s">
        <v>1765</v>
      </c>
      <c r="AT3600" s="388">
        <v>44627</v>
      </c>
      <c r="AU3600" t="s">
        <v>1756</v>
      </c>
      <c r="AV3600" t="s">
        <v>1756</v>
      </c>
      <c r="AZ3600" t="s">
        <v>1766</v>
      </c>
      <c r="BA3600" t="s">
        <v>1767</v>
      </c>
      <c r="BB3600" t="s">
        <v>9274</v>
      </c>
      <c r="BC3600" t="s">
        <v>9275</v>
      </c>
      <c r="BD3600" t="s">
        <v>7333</v>
      </c>
      <c r="BE3600" t="s">
        <v>1756</v>
      </c>
      <c r="BF3600" t="s">
        <v>823</v>
      </c>
    </row>
    <row r="3601" spans="1:58">
      <c r="A3601" t="s">
        <v>829</v>
      </c>
      <c r="B3601">
        <v>6</v>
      </c>
      <c r="C3601">
        <v>0</v>
      </c>
      <c r="D3601">
        <v>11586</v>
      </c>
      <c r="E3601" t="s">
        <v>9273</v>
      </c>
      <c r="F3601">
        <v>53510611</v>
      </c>
      <c r="G3601" t="s">
        <v>2041</v>
      </c>
      <c r="H3601">
        <v>0</v>
      </c>
      <c r="I3601" t="s">
        <v>2052</v>
      </c>
      <c r="J3601">
        <v>75</v>
      </c>
      <c r="K3601">
        <v>11</v>
      </c>
      <c r="L3601" t="s">
        <v>1771</v>
      </c>
      <c r="M3601" t="s">
        <v>1756</v>
      </c>
      <c r="N3601" t="s">
        <v>1756</v>
      </c>
      <c r="O3601" t="s">
        <v>2053</v>
      </c>
      <c r="P3601" t="s">
        <v>1757</v>
      </c>
      <c r="Q3601" s="387">
        <v>825</v>
      </c>
      <c r="R3601">
        <v>107.25</v>
      </c>
      <c r="S3601">
        <v>932.24999999999989</v>
      </c>
      <c r="T3601" s="388">
        <v>44614</v>
      </c>
      <c r="U3601">
        <v>0</v>
      </c>
      <c r="V3601" t="s">
        <v>838</v>
      </c>
      <c r="W3601" s="388">
        <v>44634</v>
      </c>
      <c r="X3601">
        <v>178</v>
      </c>
      <c r="Y3601">
        <v>0</v>
      </c>
      <c r="Z3601">
        <v>0</v>
      </c>
      <c r="AA3601" t="s">
        <v>1758</v>
      </c>
      <c r="AB3601" t="s">
        <v>7329</v>
      </c>
      <c r="AD3601" t="s">
        <v>2045</v>
      </c>
      <c r="AE3601" t="s">
        <v>2046</v>
      </c>
      <c r="AI3601" t="s">
        <v>1761</v>
      </c>
      <c r="AL3601" t="s">
        <v>7845</v>
      </c>
      <c r="AM3601">
        <v>6</v>
      </c>
      <c r="AN3601" t="s">
        <v>2851</v>
      </c>
      <c r="AO3601" t="s">
        <v>2852</v>
      </c>
      <c r="AP3601">
        <v>0</v>
      </c>
      <c r="AQ3601" s="388">
        <v>44623</v>
      </c>
      <c r="AS3601" t="s">
        <v>1765</v>
      </c>
      <c r="AT3601" s="388">
        <v>44627</v>
      </c>
      <c r="AU3601" t="s">
        <v>1756</v>
      </c>
      <c r="AV3601" t="s">
        <v>1756</v>
      </c>
      <c r="AZ3601" t="s">
        <v>1766</v>
      </c>
      <c r="BA3601" t="s">
        <v>1767</v>
      </c>
      <c r="BB3601" t="s">
        <v>9274</v>
      </c>
      <c r="BC3601" t="s">
        <v>9275</v>
      </c>
      <c r="BD3601" t="s">
        <v>7333</v>
      </c>
      <c r="BE3601" t="s">
        <v>1756</v>
      </c>
      <c r="BF3601" t="s">
        <v>823</v>
      </c>
    </row>
    <row r="3602" spans="1:58">
      <c r="A3602" t="s">
        <v>829</v>
      </c>
      <c r="B3602">
        <v>6</v>
      </c>
      <c r="C3602">
        <v>0</v>
      </c>
      <c r="D3602">
        <v>11586</v>
      </c>
      <c r="E3602" t="s">
        <v>9273</v>
      </c>
      <c r="F3602">
        <v>53510611</v>
      </c>
      <c r="G3602" t="s">
        <v>2041</v>
      </c>
      <c r="H3602">
        <v>0</v>
      </c>
      <c r="I3602" t="s">
        <v>2052</v>
      </c>
      <c r="J3602">
        <v>75</v>
      </c>
      <c r="K3602">
        <v>6</v>
      </c>
      <c r="L3602" t="s">
        <v>1771</v>
      </c>
      <c r="M3602" t="s">
        <v>1756</v>
      </c>
      <c r="N3602" t="s">
        <v>1756</v>
      </c>
      <c r="O3602" t="s">
        <v>1757</v>
      </c>
      <c r="P3602" t="s">
        <v>1757</v>
      </c>
      <c r="Q3602" s="387">
        <v>450</v>
      </c>
      <c r="R3602">
        <v>58.5</v>
      </c>
      <c r="S3602">
        <v>508.49999999999994</v>
      </c>
      <c r="T3602" s="388">
        <v>44614</v>
      </c>
      <c r="U3602">
        <v>0</v>
      </c>
      <c r="V3602" t="s">
        <v>838</v>
      </c>
      <c r="W3602" s="388">
        <v>44634</v>
      </c>
      <c r="X3602">
        <v>178</v>
      </c>
      <c r="Y3602">
        <v>0</v>
      </c>
      <c r="Z3602">
        <v>0</v>
      </c>
      <c r="AA3602" t="s">
        <v>1758</v>
      </c>
      <c r="AB3602" t="s">
        <v>7329</v>
      </c>
      <c r="AD3602" t="s">
        <v>2045</v>
      </c>
      <c r="AE3602" t="s">
        <v>2046</v>
      </c>
      <c r="AI3602" t="s">
        <v>1761</v>
      </c>
      <c r="AL3602" t="s">
        <v>7845</v>
      </c>
      <c r="AM3602">
        <v>6</v>
      </c>
      <c r="AN3602" t="s">
        <v>2851</v>
      </c>
      <c r="AO3602" t="s">
        <v>2852</v>
      </c>
      <c r="AP3602">
        <v>0</v>
      </c>
      <c r="AQ3602" s="388">
        <v>44623</v>
      </c>
      <c r="AS3602" t="s">
        <v>1765</v>
      </c>
      <c r="AT3602" s="388">
        <v>44627</v>
      </c>
      <c r="AU3602" t="s">
        <v>1756</v>
      </c>
      <c r="AV3602" t="s">
        <v>1756</v>
      </c>
      <c r="AZ3602" t="s">
        <v>1766</v>
      </c>
      <c r="BA3602" t="s">
        <v>1767</v>
      </c>
      <c r="BB3602" t="s">
        <v>9276</v>
      </c>
      <c r="BC3602" t="s">
        <v>9277</v>
      </c>
      <c r="BD3602" t="s">
        <v>7333</v>
      </c>
      <c r="BE3602" t="s">
        <v>1756</v>
      </c>
      <c r="BF3602" t="s">
        <v>823</v>
      </c>
    </row>
    <row r="3603" spans="1:58">
      <c r="A3603" t="s">
        <v>829</v>
      </c>
      <c r="B3603">
        <v>6</v>
      </c>
      <c r="C3603">
        <v>0</v>
      </c>
      <c r="D3603">
        <v>11586</v>
      </c>
      <c r="E3603" t="s">
        <v>9273</v>
      </c>
      <c r="F3603">
        <v>53510611</v>
      </c>
      <c r="G3603" t="s">
        <v>2041</v>
      </c>
      <c r="H3603">
        <v>0</v>
      </c>
      <c r="I3603" t="s">
        <v>2056</v>
      </c>
      <c r="J3603">
        <v>210</v>
      </c>
      <c r="K3603">
        <v>3</v>
      </c>
      <c r="L3603" t="s">
        <v>1755</v>
      </c>
      <c r="M3603" t="s">
        <v>1756</v>
      </c>
      <c r="N3603" t="s">
        <v>1756</v>
      </c>
      <c r="P3603" t="s">
        <v>1757</v>
      </c>
      <c r="Q3603" s="387">
        <v>630</v>
      </c>
      <c r="R3603">
        <v>81.900000000000006</v>
      </c>
      <c r="S3603">
        <v>711.9</v>
      </c>
      <c r="T3603" s="388">
        <v>44614</v>
      </c>
      <c r="U3603">
        <v>0</v>
      </c>
      <c r="V3603" t="s">
        <v>838</v>
      </c>
      <c r="W3603" s="388">
        <v>44634</v>
      </c>
      <c r="X3603">
        <v>178</v>
      </c>
      <c r="Y3603">
        <v>0</v>
      </c>
      <c r="Z3603">
        <v>0</v>
      </c>
      <c r="AA3603" t="s">
        <v>1758</v>
      </c>
      <c r="AB3603" t="s">
        <v>7329</v>
      </c>
      <c r="AD3603" t="s">
        <v>2045</v>
      </c>
      <c r="AE3603" t="s">
        <v>2046</v>
      </c>
      <c r="AI3603" t="s">
        <v>1761</v>
      </c>
      <c r="AL3603" t="s">
        <v>7845</v>
      </c>
      <c r="AM3603">
        <v>6</v>
      </c>
      <c r="AN3603" t="s">
        <v>2851</v>
      </c>
      <c r="AO3603" t="s">
        <v>2852</v>
      </c>
      <c r="AP3603">
        <v>0</v>
      </c>
      <c r="AQ3603" s="388">
        <v>44623</v>
      </c>
      <c r="AS3603" t="s">
        <v>1765</v>
      </c>
      <c r="AT3603" s="388">
        <v>44627</v>
      </c>
      <c r="AU3603" t="s">
        <v>1756</v>
      </c>
      <c r="AV3603" t="s">
        <v>1756</v>
      </c>
      <c r="AZ3603" t="s">
        <v>1766</v>
      </c>
      <c r="BA3603" t="s">
        <v>1767</v>
      </c>
      <c r="BB3603" t="s">
        <v>9278</v>
      </c>
      <c r="BC3603" t="s">
        <v>9279</v>
      </c>
      <c r="BD3603" t="s">
        <v>7333</v>
      </c>
      <c r="BE3603" t="s">
        <v>1756</v>
      </c>
      <c r="BF3603" t="s">
        <v>823</v>
      </c>
    </row>
    <row r="3604" spans="1:58">
      <c r="A3604" t="s">
        <v>829</v>
      </c>
      <c r="B3604">
        <v>6</v>
      </c>
      <c r="C3604">
        <v>0</v>
      </c>
      <c r="D3604">
        <v>11586</v>
      </c>
      <c r="E3604" t="s">
        <v>9273</v>
      </c>
      <c r="F3604">
        <v>53510611</v>
      </c>
      <c r="G3604" t="s">
        <v>2041</v>
      </c>
      <c r="H3604">
        <v>0</v>
      </c>
      <c r="I3604" t="s">
        <v>7382</v>
      </c>
      <c r="J3604">
        <v>80</v>
      </c>
      <c r="K3604">
        <v>11</v>
      </c>
      <c r="M3604" t="s">
        <v>1757</v>
      </c>
      <c r="N3604" t="s">
        <v>1757</v>
      </c>
      <c r="O3604" t="s">
        <v>1756</v>
      </c>
      <c r="P3604" t="s">
        <v>1756</v>
      </c>
      <c r="Q3604" s="387">
        <v>880</v>
      </c>
      <c r="R3604">
        <v>114.4</v>
      </c>
      <c r="S3604">
        <v>994.39999999999986</v>
      </c>
      <c r="T3604" s="388">
        <v>44614</v>
      </c>
      <c r="U3604">
        <v>0</v>
      </c>
      <c r="V3604" t="s">
        <v>838</v>
      </c>
      <c r="W3604" s="388">
        <v>44634</v>
      </c>
      <c r="X3604">
        <v>178</v>
      </c>
      <c r="Y3604">
        <v>0</v>
      </c>
      <c r="Z3604">
        <v>0</v>
      </c>
      <c r="AA3604" t="s">
        <v>1758</v>
      </c>
      <c r="AB3604" t="s">
        <v>7329</v>
      </c>
      <c r="AD3604" t="s">
        <v>2045</v>
      </c>
      <c r="AE3604" t="s">
        <v>2046</v>
      </c>
      <c r="AI3604" t="s">
        <v>1761</v>
      </c>
      <c r="AL3604" t="s">
        <v>7845</v>
      </c>
      <c r="AM3604">
        <v>6</v>
      </c>
      <c r="AN3604" t="s">
        <v>2851</v>
      </c>
      <c r="AO3604" t="s">
        <v>2852</v>
      </c>
      <c r="AP3604">
        <v>0</v>
      </c>
      <c r="AQ3604" s="388">
        <v>44623</v>
      </c>
      <c r="AS3604" t="s">
        <v>1765</v>
      </c>
      <c r="AT3604" s="388">
        <v>44627</v>
      </c>
      <c r="AU3604" t="s">
        <v>1756</v>
      </c>
      <c r="AV3604" t="s">
        <v>1756</v>
      </c>
      <c r="AZ3604" t="s">
        <v>1766</v>
      </c>
      <c r="BA3604" t="s">
        <v>1767</v>
      </c>
      <c r="BB3604" t="s">
        <v>9280</v>
      </c>
      <c r="BC3604" t="s">
        <v>9281</v>
      </c>
      <c r="BD3604" t="s">
        <v>7333</v>
      </c>
      <c r="BE3604" t="s">
        <v>1756</v>
      </c>
      <c r="BF3604" t="s">
        <v>823</v>
      </c>
    </row>
    <row r="3605" spans="1:58">
      <c r="A3605" t="s">
        <v>829</v>
      </c>
      <c r="B3605">
        <v>6</v>
      </c>
      <c r="C3605">
        <v>0</v>
      </c>
      <c r="D3605">
        <v>11586</v>
      </c>
      <c r="E3605" t="s">
        <v>9273</v>
      </c>
      <c r="F3605">
        <v>53510611</v>
      </c>
      <c r="G3605" t="s">
        <v>2041</v>
      </c>
      <c r="H3605">
        <v>0</v>
      </c>
      <c r="I3605" t="s">
        <v>2073</v>
      </c>
      <c r="J3605">
        <v>243.75</v>
      </c>
      <c r="K3605">
        <v>1</v>
      </c>
      <c r="L3605" t="s">
        <v>1755</v>
      </c>
      <c r="M3605" t="s">
        <v>2074</v>
      </c>
      <c r="N3605" t="s">
        <v>1757</v>
      </c>
      <c r="O3605" t="s">
        <v>1756</v>
      </c>
      <c r="P3605" t="s">
        <v>1756</v>
      </c>
      <c r="Q3605" s="387">
        <v>243.75</v>
      </c>
      <c r="R3605">
        <v>31.6875</v>
      </c>
      <c r="S3605">
        <v>275.4375</v>
      </c>
      <c r="T3605" s="388">
        <v>44614</v>
      </c>
      <c r="U3605">
        <v>0</v>
      </c>
      <c r="V3605" t="s">
        <v>838</v>
      </c>
      <c r="W3605" s="388">
        <v>44634</v>
      </c>
      <c r="X3605">
        <v>178</v>
      </c>
      <c r="Y3605">
        <v>0</v>
      </c>
      <c r="Z3605">
        <v>0</v>
      </c>
      <c r="AA3605" t="s">
        <v>1758</v>
      </c>
      <c r="AB3605" t="s">
        <v>7329</v>
      </c>
      <c r="AD3605" t="s">
        <v>2045</v>
      </c>
      <c r="AE3605" t="s">
        <v>2046</v>
      </c>
      <c r="AI3605" t="s">
        <v>1761</v>
      </c>
      <c r="AL3605" t="s">
        <v>7845</v>
      </c>
      <c r="AM3605">
        <v>6</v>
      </c>
      <c r="AN3605" t="s">
        <v>2851</v>
      </c>
      <c r="AO3605" t="s">
        <v>2852</v>
      </c>
      <c r="AP3605">
        <v>0</v>
      </c>
      <c r="AQ3605" s="388">
        <v>44623</v>
      </c>
      <c r="AS3605" t="s">
        <v>1765</v>
      </c>
      <c r="AT3605" s="388">
        <v>44627</v>
      </c>
      <c r="AU3605" t="s">
        <v>1756</v>
      </c>
      <c r="AV3605" t="s">
        <v>1756</v>
      </c>
      <c r="AZ3605" t="s">
        <v>1766</v>
      </c>
      <c r="BA3605" t="s">
        <v>1767</v>
      </c>
      <c r="BB3605" t="s">
        <v>9282</v>
      </c>
      <c r="BC3605" t="s">
        <v>9283</v>
      </c>
      <c r="BD3605" t="s">
        <v>7333</v>
      </c>
      <c r="BE3605" t="s">
        <v>1756</v>
      </c>
      <c r="BF3605" t="s">
        <v>823</v>
      </c>
    </row>
    <row r="3606" spans="1:58">
      <c r="A3606" t="s">
        <v>829</v>
      </c>
      <c r="B3606">
        <v>6</v>
      </c>
      <c r="C3606">
        <v>0</v>
      </c>
      <c r="D3606">
        <v>11586</v>
      </c>
      <c r="E3606" t="s">
        <v>9273</v>
      </c>
      <c r="F3606">
        <v>53510611</v>
      </c>
      <c r="G3606" t="s">
        <v>2041</v>
      </c>
      <c r="H3606">
        <v>0</v>
      </c>
      <c r="I3606" t="s">
        <v>2073</v>
      </c>
      <c r="J3606">
        <v>243.75</v>
      </c>
      <c r="K3606">
        <v>1</v>
      </c>
      <c r="L3606" t="s">
        <v>1755</v>
      </c>
      <c r="M3606" t="s">
        <v>1757</v>
      </c>
      <c r="N3606" t="s">
        <v>1757</v>
      </c>
      <c r="O3606" t="s">
        <v>1756</v>
      </c>
      <c r="P3606" t="s">
        <v>1756</v>
      </c>
      <c r="Q3606" s="387">
        <v>243.75</v>
      </c>
      <c r="R3606">
        <v>31.6875</v>
      </c>
      <c r="S3606">
        <v>275.4375</v>
      </c>
      <c r="T3606" s="388">
        <v>44614</v>
      </c>
      <c r="U3606">
        <v>0</v>
      </c>
      <c r="V3606" t="s">
        <v>838</v>
      </c>
      <c r="W3606" s="388">
        <v>44634</v>
      </c>
      <c r="X3606">
        <v>178</v>
      </c>
      <c r="Y3606">
        <v>0</v>
      </c>
      <c r="Z3606">
        <v>0</v>
      </c>
      <c r="AA3606" t="s">
        <v>1758</v>
      </c>
      <c r="AB3606" t="s">
        <v>7329</v>
      </c>
      <c r="AD3606" t="s">
        <v>2045</v>
      </c>
      <c r="AE3606" t="s">
        <v>2046</v>
      </c>
      <c r="AI3606" t="s">
        <v>1761</v>
      </c>
      <c r="AL3606" t="s">
        <v>7845</v>
      </c>
      <c r="AM3606">
        <v>6</v>
      </c>
      <c r="AN3606" t="s">
        <v>2851</v>
      </c>
      <c r="AO3606" t="s">
        <v>2852</v>
      </c>
      <c r="AP3606">
        <v>0</v>
      </c>
      <c r="AQ3606" s="388">
        <v>44623</v>
      </c>
      <c r="AS3606" t="s">
        <v>1765</v>
      </c>
      <c r="AT3606" s="388">
        <v>44627</v>
      </c>
      <c r="AU3606" t="s">
        <v>1756</v>
      </c>
      <c r="AV3606" t="s">
        <v>1756</v>
      </c>
      <c r="AZ3606" t="s">
        <v>1766</v>
      </c>
      <c r="BA3606" t="s">
        <v>1767</v>
      </c>
      <c r="BB3606" t="s">
        <v>9282</v>
      </c>
      <c r="BC3606" t="s">
        <v>9283</v>
      </c>
      <c r="BD3606" t="s">
        <v>7333</v>
      </c>
      <c r="BE3606" t="s">
        <v>1756</v>
      </c>
      <c r="BF3606" t="s">
        <v>823</v>
      </c>
    </row>
    <row r="3607" spans="1:58">
      <c r="A3607" t="s">
        <v>829</v>
      </c>
      <c r="B3607">
        <v>6</v>
      </c>
      <c r="C3607">
        <v>0</v>
      </c>
      <c r="D3607">
        <v>11586</v>
      </c>
      <c r="E3607" t="s">
        <v>9273</v>
      </c>
      <c r="F3607">
        <v>53510611</v>
      </c>
      <c r="G3607" t="s">
        <v>2041</v>
      </c>
      <c r="H3607">
        <v>0</v>
      </c>
      <c r="I3607" t="s">
        <v>7531</v>
      </c>
      <c r="J3607">
        <v>126.98</v>
      </c>
      <c r="K3607">
        <v>3</v>
      </c>
      <c r="L3607" t="s">
        <v>2063</v>
      </c>
      <c r="M3607" t="s">
        <v>1757</v>
      </c>
      <c r="N3607" t="s">
        <v>1757</v>
      </c>
      <c r="O3607" t="s">
        <v>1756</v>
      </c>
      <c r="P3607" t="s">
        <v>1756</v>
      </c>
      <c r="Q3607" s="387">
        <v>380.94</v>
      </c>
      <c r="R3607">
        <v>49.522199999999998</v>
      </c>
      <c r="S3607">
        <v>430.46219999999994</v>
      </c>
      <c r="T3607" s="388">
        <v>44614</v>
      </c>
      <c r="U3607">
        <v>0</v>
      </c>
      <c r="V3607" t="s">
        <v>838</v>
      </c>
      <c r="W3607" s="388">
        <v>44634</v>
      </c>
      <c r="X3607">
        <v>178</v>
      </c>
      <c r="Y3607">
        <v>0</v>
      </c>
      <c r="Z3607">
        <v>0</v>
      </c>
      <c r="AA3607" t="s">
        <v>1758</v>
      </c>
      <c r="AB3607" t="s">
        <v>7329</v>
      </c>
      <c r="AD3607" t="s">
        <v>2045</v>
      </c>
      <c r="AE3607" t="s">
        <v>2046</v>
      </c>
      <c r="AI3607" t="s">
        <v>1761</v>
      </c>
      <c r="AL3607" t="s">
        <v>7845</v>
      </c>
      <c r="AM3607">
        <v>6</v>
      </c>
      <c r="AN3607" t="s">
        <v>2851</v>
      </c>
      <c r="AO3607" t="s">
        <v>2852</v>
      </c>
      <c r="AP3607">
        <v>0</v>
      </c>
      <c r="AQ3607" s="388">
        <v>44623</v>
      </c>
      <c r="AS3607" t="s">
        <v>1765</v>
      </c>
      <c r="AT3607" s="388">
        <v>44627</v>
      </c>
      <c r="AU3607" t="s">
        <v>1756</v>
      </c>
      <c r="AV3607" t="s">
        <v>1756</v>
      </c>
      <c r="AZ3607" t="s">
        <v>1766</v>
      </c>
      <c r="BA3607" t="s">
        <v>1767</v>
      </c>
      <c r="BB3607" t="s">
        <v>9284</v>
      </c>
      <c r="BC3607" t="s">
        <v>9285</v>
      </c>
      <c r="BD3607" t="s">
        <v>7333</v>
      </c>
      <c r="BE3607" t="s">
        <v>1756</v>
      </c>
      <c r="BF3607" t="s">
        <v>823</v>
      </c>
    </row>
    <row r="3608" spans="1:58">
      <c r="A3608" t="s">
        <v>829</v>
      </c>
      <c r="B3608">
        <v>6</v>
      </c>
      <c r="C3608">
        <v>0</v>
      </c>
      <c r="D3608">
        <v>11586</v>
      </c>
      <c r="E3608" t="s">
        <v>9273</v>
      </c>
      <c r="F3608">
        <v>53510611</v>
      </c>
      <c r="G3608" t="s">
        <v>2041</v>
      </c>
      <c r="H3608">
        <v>0</v>
      </c>
      <c r="I3608" t="s">
        <v>2247</v>
      </c>
      <c r="J3608">
        <v>131.47999999999999</v>
      </c>
      <c r="K3608">
        <v>10</v>
      </c>
      <c r="L3608" t="s">
        <v>2063</v>
      </c>
      <c r="M3608" t="s">
        <v>2248</v>
      </c>
      <c r="N3608" t="s">
        <v>1757</v>
      </c>
      <c r="O3608" t="s">
        <v>1756</v>
      </c>
      <c r="P3608" t="s">
        <v>1756</v>
      </c>
      <c r="Q3608" s="387">
        <v>1314.8</v>
      </c>
      <c r="R3608">
        <v>170.92400000000001</v>
      </c>
      <c r="S3608">
        <v>1485.7239999999997</v>
      </c>
      <c r="T3608" s="388">
        <v>44614</v>
      </c>
      <c r="U3608">
        <v>0</v>
      </c>
      <c r="V3608" t="s">
        <v>838</v>
      </c>
      <c r="W3608" s="388">
        <v>44634</v>
      </c>
      <c r="X3608">
        <v>178</v>
      </c>
      <c r="Y3608">
        <v>0</v>
      </c>
      <c r="Z3608">
        <v>0</v>
      </c>
      <c r="AA3608" t="s">
        <v>1758</v>
      </c>
      <c r="AB3608" t="s">
        <v>7329</v>
      </c>
      <c r="AD3608" t="s">
        <v>2045</v>
      </c>
      <c r="AE3608" t="s">
        <v>2046</v>
      </c>
      <c r="AI3608" t="s">
        <v>1761</v>
      </c>
      <c r="AL3608" t="s">
        <v>7845</v>
      </c>
      <c r="AM3608">
        <v>6</v>
      </c>
      <c r="AN3608" t="s">
        <v>2851</v>
      </c>
      <c r="AO3608" t="s">
        <v>2852</v>
      </c>
      <c r="AP3608">
        <v>0</v>
      </c>
      <c r="AQ3608" s="388">
        <v>44623</v>
      </c>
      <c r="AS3608" t="s">
        <v>1765</v>
      </c>
      <c r="AT3608" s="388">
        <v>44627</v>
      </c>
      <c r="AU3608" t="s">
        <v>1756</v>
      </c>
      <c r="AV3608" t="s">
        <v>1756</v>
      </c>
      <c r="AZ3608" t="s">
        <v>1766</v>
      </c>
      <c r="BA3608" t="s">
        <v>1767</v>
      </c>
      <c r="BB3608" t="s">
        <v>9286</v>
      </c>
      <c r="BC3608" t="s">
        <v>9287</v>
      </c>
      <c r="BD3608" t="s">
        <v>7333</v>
      </c>
      <c r="BE3608" t="s">
        <v>1756</v>
      </c>
      <c r="BF3608" t="s">
        <v>823</v>
      </c>
    </row>
    <row r="3609" spans="1:58">
      <c r="A3609" t="s">
        <v>829</v>
      </c>
      <c r="B3609">
        <v>6</v>
      </c>
      <c r="C3609">
        <v>0</v>
      </c>
      <c r="D3609">
        <v>11585</v>
      </c>
      <c r="E3609" t="s">
        <v>9288</v>
      </c>
      <c r="F3609">
        <v>53510611</v>
      </c>
      <c r="G3609" t="s">
        <v>2041</v>
      </c>
      <c r="H3609">
        <v>0</v>
      </c>
      <c r="I3609" t="s">
        <v>2052</v>
      </c>
      <c r="J3609">
        <v>75</v>
      </c>
      <c r="K3609">
        <v>11</v>
      </c>
      <c r="L3609" t="s">
        <v>1771</v>
      </c>
      <c r="M3609" t="s">
        <v>1756</v>
      </c>
      <c r="N3609" t="s">
        <v>1756</v>
      </c>
      <c r="O3609" t="s">
        <v>1757</v>
      </c>
      <c r="P3609" t="s">
        <v>1757</v>
      </c>
      <c r="Q3609" s="387">
        <v>825</v>
      </c>
      <c r="R3609">
        <v>107.25</v>
      </c>
      <c r="S3609">
        <v>932.24999999999989</v>
      </c>
      <c r="T3609" s="388">
        <v>44614</v>
      </c>
      <c r="U3609">
        <v>0</v>
      </c>
      <c r="V3609" t="s">
        <v>838</v>
      </c>
      <c r="W3609" s="388">
        <v>44634</v>
      </c>
      <c r="X3609">
        <v>178</v>
      </c>
      <c r="Y3609">
        <v>0</v>
      </c>
      <c r="Z3609">
        <v>0</v>
      </c>
      <c r="AA3609" t="s">
        <v>1758</v>
      </c>
      <c r="AB3609" t="s">
        <v>7329</v>
      </c>
      <c r="AD3609" t="s">
        <v>2045</v>
      </c>
      <c r="AE3609" t="s">
        <v>2046</v>
      </c>
      <c r="AI3609" t="s">
        <v>1761</v>
      </c>
      <c r="AL3609" t="s">
        <v>9289</v>
      </c>
      <c r="AM3609">
        <v>6</v>
      </c>
      <c r="AN3609" t="s">
        <v>1833</v>
      </c>
      <c r="AO3609" t="s">
        <v>1834</v>
      </c>
      <c r="AP3609">
        <v>0</v>
      </c>
      <c r="AQ3609" s="388">
        <v>44623</v>
      </c>
      <c r="AS3609" t="s">
        <v>1765</v>
      </c>
      <c r="AT3609" s="388">
        <v>44627</v>
      </c>
      <c r="AU3609" t="s">
        <v>1756</v>
      </c>
      <c r="AV3609" t="s">
        <v>1756</v>
      </c>
      <c r="AZ3609" t="s">
        <v>1766</v>
      </c>
      <c r="BA3609" t="s">
        <v>1767</v>
      </c>
      <c r="BB3609" t="s">
        <v>9290</v>
      </c>
      <c r="BC3609" t="s">
        <v>9291</v>
      </c>
      <c r="BD3609" t="s">
        <v>7333</v>
      </c>
      <c r="BE3609" t="s">
        <v>1756</v>
      </c>
      <c r="BF3609" t="s">
        <v>823</v>
      </c>
    </row>
    <row r="3610" spans="1:58">
      <c r="A3610" t="s">
        <v>829</v>
      </c>
      <c r="B3610">
        <v>6</v>
      </c>
      <c r="C3610">
        <v>0</v>
      </c>
      <c r="D3610">
        <v>11585</v>
      </c>
      <c r="E3610" t="s">
        <v>9288</v>
      </c>
      <c r="F3610">
        <v>53510611</v>
      </c>
      <c r="G3610" t="s">
        <v>2041</v>
      </c>
      <c r="H3610">
        <v>0</v>
      </c>
      <c r="I3610" t="s">
        <v>2056</v>
      </c>
      <c r="J3610">
        <v>210</v>
      </c>
      <c r="K3610">
        <v>1</v>
      </c>
      <c r="L3610" t="s">
        <v>1755</v>
      </c>
      <c r="M3610" t="s">
        <v>1756</v>
      </c>
      <c r="N3610" t="s">
        <v>1756</v>
      </c>
      <c r="O3610" t="s">
        <v>1757</v>
      </c>
      <c r="P3610" t="s">
        <v>1757</v>
      </c>
      <c r="Q3610" s="387">
        <v>210</v>
      </c>
      <c r="R3610">
        <v>27.3</v>
      </c>
      <c r="S3610">
        <v>237.29999999999998</v>
      </c>
      <c r="T3610" s="388">
        <v>44614</v>
      </c>
      <c r="U3610">
        <v>0</v>
      </c>
      <c r="V3610" t="s">
        <v>838</v>
      </c>
      <c r="W3610" s="388">
        <v>44634</v>
      </c>
      <c r="X3610">
        <v>178</v>
      </c>
      <c r="Y3610">
        <v>0</v>
      </c>
      <c r="Z3610">
        <v>0</v>
      </c>
      <c r="AA3610" t="s">
        <v>1758</v>
      </c>
      <c r="AB3610" t="s">
        <v>7329</v>
      </c>
      <c r="AD3610" t="s">
        <v>2045</v>
      </c>
      <c r="AE3610" t="s">
        <v>2046</v>
      </c>
      <c r="AI3610" t="s">
        <v>1761</v>
      </c>
      <c r="AL3610" t="s">
        <v>9289</v>
      </c>
      <c r="AM3610">
        <v>6</v>
      </c>
      <c r="AN3610" t="s">
        <v>1833</v>
      </c>
      <c r="AO3610" t="s">
        <v>1834</v>
      </c>
      <c r="AP3610">
        <v>0</v>
      </c>
      <c r="AQ3610" s="388">
        <v>44623</v>
      </c>
      <c r="AS3610" t="s">
        <v>1765</v>
      </c>
      <c r="AT3610" s="388">
        <v>44627</v>
      </c>
      <c r="AU3610" t="s">
        <v>1756</v>
      </c>
      <c r="AV3610" t="s">
        <v>1756</v>
      </c>
      <c r="AZ3610" t="s">
        <v>1766</v>
      </c>
      <c r="BA3610" t="s">
        <v>1767</v>
      </c>
      <c r="BB3610" t="s">
        <v>9292</v>
      </c>
      <c r="BC3610" t="s">
        <v>9293</v>
      </c>
      <c r="BD3610" t="s">
        <v>7333</v>
      </c>
      <c r="BE3610" t="s">
        <v>1756</v>
      </c>
      <c r="BF3610" t="s">
        <v>823</v>
      </c>
    </row>
    <row r="3611" spans="1:58">
      <c r="A3611" t="s">
        <v>829</v>
      </c>
      <c r="B3611">
        <v>6</v>
      </c>
      <c r="C3611">
        <v>0</v>
      </c>
      <c r="D3611">
        <v>11585</v>
      </c>
      <c r="E3611" t="s">
        <v>9288</v>
      </c>
      <c r="F3611">
        <v>53510611</v>
      </c>
      <c r="G3611" t="s">
        <v>2041</v>
      </c>
      <c r="H3611">
        <v>0</v>
      </c>
      <c r="I3611" t="s">
        <v>2073</v>
      </c>
      <c r="J3611">
        <v>243.75</v>
      </c>
      <c r="K3611">
        <v>1</v>
      </c>
      <c r="L3611" t="s">
        <v>1755</v>
      </c>
      <c r="M3611" t="s">
        <v>1757</v>
      </c>
      <c r="N3611" t="s">
        <v>1757</v>
      </c>
      <c r="O3611" t="s">
        <v>1756</v>
      </c>
      <c r="P3611" t="s">
        <v>1756</v>
      </c>
      <c r="Q3611" s="387">
        <v>243.75</v>
      </c>
      <c r="R3611">
        <v>31.6875</v>
      </c>
      <c r="S3611">
        <v>275.4375</v>
      </c>
      <c r="T3611" s="388">
        <v>44614</v>
      </c>
      <c r="U3611">
        <v>0</v>
      </c>
      <c r="V3611" t="s">
        <v>838</v>
      </c>
      <c r="W3611" s="388">
        <v>44634</v>
      </c>
      <c r="X3611">
        <v>178</v>
      </c>
      <c r="Y3611">
        <v>0</v>
      </c>
      <c r="Z3611">
        <v>0</v>
      </c>
      <c r="AA3611" t="s">
        <v>1758</v>
      </c>
      <c r="AB3611" t="s">
        <v>7329</v>
      </c>
      <c r="AD3611" t="s">
        <v>2045</v>
      </c>
      <c r="AE3611" t="s">
        <v>2046</v>
      </c>
      <c r="AI3611" t="s">
        <v>1761</v>
      </c>
      <c r="AL3611" t="s">
        <v>9289</v>
      </c>
      <c r="AM3611">
        <v>6</v>
      </c>
      <c r="AN3611" t="s">
        <v>1833</v>
      </c>
      <c r="AO3611" t="s">
        <v>1834</v>
      </c>
      <c r="AP3611">
        <v>0</v>
      </c>
      <c r="AQ3611" s="388">
        <v>44623</v>
      </c>
      <c r="AS3611" t="s">
        <v>1765</v>
      </c>
      <c r="AT3611" s="388">
        <v>44627</v>
      </c>
      <c r="AU3611" t="s">
        <v>1756</v>
      </c>
      <c r="AV3611" t="s">
        <v>1756</v>
      </c>
      <c r="AZ3611" t="s">
        <v>1766</v>
      </c>
      <c r="BA3611" t="s">
        <v>1767</v>
      </c>
      <c r="BB3611" t="s">
        <v>9294</v>
      </c>
      <c r="BC3611" t="s">
        <v>9295</v>
      </c>
      <c r="BD3611" t="s">
        <v>7333</v>
      </c>
      <c r="BE3611" t="s">
        <v>1756</v>
      </c>
      <c r="BF3611" t="s">
        <v>823</v>
      </c>
    </row>
    <row r="3612" spans="1:58">
      <c r="A3612" t="s">
        <v>829</v>
      </c>
      <c r="B3612">
        <v>6</v>
      </c>
      <c r="C3612">
        <v>0</v>
      </c>
      <c r="D3612">
        <v>11585</v>
      </c>
      <c r="E3612" t="s">
        <v>9288</v>
      </c>
      <c r="F3612">
        <v>53510611</v>
      </c>
      <c r="G3612" t="s">
        <v>2041</v>
      </c>
      <c r="H3612">
        <v>0</v>
      </c>
      <c r="I3612" t="s">
        <v>7531</v>
      </c>
      <c r="J3612">
        <v>126.98</v>
      </c>
      <c r="K3612">
        <v>10</v>
      </c>
      <c r="L3612" t="s">
        <v>2063</v>
      </c>
      <c r="M3612" t="s">
        <v>1757</v>
      </c>
      <c r="N3612" t="s">
        <v>1757</v>
      </c>
      <c r="O3612" t="s">
        <v>1756</v>
      </c>
      <c r="P3612" t="s">
        <v>1756</v>
      </c>
      <c r="Q3612" s="387">
        <v>1269.8</v>
      </c>
      <c r="R3612">
        <v>165.07400000000001</v>
      </c>
      <c r="S3612">
        <v>1434.8739999999998</v>
      </c>
      <c r="T3612" s="388">
        <v>44614</v>
      </c>
      <c r="U3612">
        <v>0</v>
      </c>
      <c r="V3612" t="s">
        <v>838</v>
      </c>
      <c r="W3612" s="388">
        <v>44634</v>
      </c>
      <c r="X3612">
        <v>178</v>
      </c>
      <c r="Y3612">
        <v>0</v>
      </c>
      <c r="Z3612">
        <v>0</v>
      </c>
      <c r="AA3612" t="s">
        <v>1758</v>
      </c>
      <c r="AB3612" t="s">
        <v>7329</v>
      </c>
      <c r="AD3612" t="s">
        <v>2045</v>
      </c>
      <c r="AE3612" t="s">
        <v>2046</v>
      </c>
      <c r="AI3612" t="s">
        <v>1761</v>
      </c>
      <c r="AL3612" t="s">
        <v>9289</v>
      </c>
      <c r="AM3612">
        <v>6</v>
      </c>
      <c r="AN3612" t="s">
        <v>1833</v>
      </c>
      <c r="AO3612" t="s">
        <v>1834</v>
      </c>
      <c r="AP3612">
        <v>0</v>
      </c>
      <c r="AQ3612" s="388">
        <v>44623</v>
      </c>
      <c r="AS3612" t="s">
        <v>1765</v>
      </c>
      <c r="AT3612" s="388">
        <v>44627</v>
      </c>
      <c r="AU3612" t="s">
        <v>1756</v>
      </c>
      <c r="AV3612" t="s">
        <v>1756</v>
      </c>
      <c r="AZ3612" t="s">
        <v>1766</v>
      </c>
      <c r="BA3612" t="s">
        <v>1767</v>
      </c>
      <c r="BB3612" t="s">
        <v>9296</v>
      </c>
      <c r="BC3612" t="s">
        <v>9297</v>
      </c>
      <c r="BD3612" t="s">
        <v>7333</v>
      </c>
      <c r="BE3612" t="s">
        <v>1756</v>
      </c>
      <c r="BF3612" t="s">
        <v>823</v>
      </c>
    </row>
    <row r="3613" spans="1:58">
      <c r="A3613" t="s">
        <v>829</v>
      </c>
      <c r="B3613">
        <v>6</v>
      </c>
      <c r="C3613">
        <v>0</v>
      </c>
      <c r="D3613">
        <v>11584</v>
      </c>
      <c r="E3613" t="s">
        <v>9298</v>
      </c>
      <c r="F3613">
        <v>53510611</v>
      </c>
      <c r="G3613" t="s">
        <v>2041</v>
      </c>
      <c r="H3613">
        <v>0</v>
      </c>
      <c r="I3613" t="s">
        <v>2052</v>
      </c>
      <c r="J3613">
        <v>75</v>
      </c>
      <c r="K3613">
        <v>11</v>
      </c>
      <c r="L3613" t="s">
        <v>1771</v>
      </c>
      <c r="M3613" t="s">
        <v>1756</v>
      </c>
      <c r="N3613" t="s">
        <v>1756</v>
      </c>
      <c r="O3613" t="s">
        <v>1757</v>
      </c>
      <c r="P3613" t="s">
        <v>1757</v>
      </c>
      <c r="Q3613" s="387">
        <v>825</v>
      </c>
      <c r="R3613">
        <v>107.25</v>
      </c>
      <c r="S3613">
        <v>932.24999999999989</v>
      </c>
      <c r="T3613" s="388">
        <v>44614</v>
      </c>
      <c r="U3613">
        <v>0</v>
      </c>
      <c r="V3613" t="s">
        <v>838</v>
      </c>
      <c r="W3613" s="388">
        <v>44634</v>
      </c>
      <c r="X3613">
        <v>178</v>
      </c>
      <c r="Y3613">
        <v>0</v>
      </c>
      <c r="Z3613">
        <v>0</v>
      </c>
      <c r="AA3613" t="s">
        <v>1758</v>
      </c>
      <c r="AB3613" t="s">
        <v>7329</v>
      </c>
      <c r="AD3613" t="s">
        <v>2045</v>
      </c>
      <c r="AE3613" t="s">
        <v>2046</v>
      </c>
      <c r="AI3613" t="s">
        <v>1761</v>
      </c>
      <c r="AL3613" t="s">
        <v>7865</v>
      </c>
      <c r="AM3613">
        <v>6</v>
      </c>
      <c r="AN3613" t="s">
        <v>1081</v>
      </c>
      <c r="AO3613" t="s">
        <v>2875</v>
      </c>
      <c r="AP3613">
        <v>0</v>
      </c>
      <c r="AQ3613" s="388">
        <v>44623</v>
      </c>
      <c r="AS3613" t="s">
        <v>1765</v>
      </c>
      <c r="AT3613" s="388">
        <v>44627</v>
      </c>
      <c r="AU3613" t="s">
        <v>1756</v>
      </c>
      <c r="AV3613" t="s">
        <v>1756</v>
      </c>
      <c r="AZ3613" t="s">
        <v>1766</v>
      </c>
      <c r="BA3613" t="s">
        <v>1767</v>
      </c>
      <c r="BB3613" t="s">
        <v>9299</v>
      </c>
      <c r="BC3613" t="s">
        <v>9300</v>
      </c>
      <c r="BD3613" t="s">
        <v>7333</v>
      </c>
      <c r="BE3613" t="s">
        <v>1756</v>
      </c>
      <c r="BF3613" t="s">
        <v>823</v>
      </c>
    </row>
    <row r="3614" spans="1:58">
      <c r="A3614" t="s">
        <v>829</v>
      </c>
      <c r="B3614">
        <v>6</v>
      </c>
      <c r="C3614">
        <v>0</v>
      </c>
      <c r="D3614">
        <v>11584</v>
      </c>
      <c r="E3614" t="s">
        <v>9298</v>
      </c>
      <c r="F3614">
        <v>53510611</v>
      </c>
      <c r="G3614" t="s">
        <v>2041</v>
      </c>
      <c r="H3614">
        <v>0</v>
      </c>
      <c r="I3614" t="s">
        <v>2056</v>
      </c>
      <c r="J3614">
        <v>210</v>
      </c>
      <c r="K3614">
        <v>1</v>
      </c>
      <c r="L3614" t="s">
        <v>1755</v>
      </c>
      <c r="M3614" t="s">
        <v>1756</v>
      </c>
      <c r="N3614" t="s">
        <v>1756</v>
      </c>
      <c r="O3614" t="s">
        <v>1757</v>
      </c>
      <c r="P3614" t="s">
        <v>1757</v>
      </c>
      <c r="Q3614" s="387">
        <v>210</v>
      </c>
      <c r="R3614">
        <v>27.3</v>
      </c>
      <c r="S3614">
        <v>237.29999999999998</v>
      </c>
      <c r="T3614" s="388">
        <v>44614</v>
      </c>
      <c r="U3614">
        <v>0</v>
      </c>
      <c r="V3614" t="s">
        <v>838</v>
      </c>
      <c r="W3614" s="388">
        <v>44634</v>
      </c>
      <c r="X3614">
        <v>178</v>
      </c>
      <c r="Y3614">
        <v>0</v>
      </c>
      <c r="Z3614">
        <v>0</v>
      </c>
      <c r="AA3614" t="s">
        <v>1758</v>
      </c>
      <c r="AB3614" t="s">
        <v>7329</v>
      </c>
      <c r="AD3614" t="s">
        <v>2045</v>
      </c>
      <c r="AE3614" t="s">
        <v>2046</v>
      </c>
      <c r="AI3614" t="s">
        <v>1761</v>
      </c>
      <c r="AL3614" t="s">
        <v>7865</v>
      </c>
      <c r="AM3614">
        <v>6</v>
      </c>
      <c r="AN3614" t="s">
        <v>1081</v>
      </c>
      <c r="AO3614" t="s">
        <v>2875</v>
      </c>
      <c r="AP3614">
        <v>0</v>
      </c>
      <c r="AQ3614" s="388">
        <v>44623</v>
      </c>
      <c r="AS3614" t="s">
        <v>1765</v>
      </c>
      <c r="AT3614" s="388">
        <v>44627</v>
      </c>
      <c r="AU3614" t="s">
        <v>1756</v>
      </c>
      <c r="AV3614" t="s">
        <v>1756</v>
      </c>
      <c r="AZ3614" t="s">
        <v>1766</v>
      </c>
      <c r="BA3614" t="s">
        <v>1767</v>
      </c>
      <c r="BB3614" t="s">
        <v>9301</v>
      </c>
      <c r="BC3614" t="s">
        <v>9302</v>
      </c>
      <c r="BD3614" t="s">
        <v>7333</v>
      </c>
      <c r="BE3614" t="s">
        <v>1756</v>
      </c>
      <c r="BF3614" t="s">
        <v>823</v>
      </c>
    </row>
    <row r="3615" spans="1:58">
      <c r="A3615" t="s">
        <v>829</v>
      </c>
      <c r="B3615">
        <v>6</v>
      </c>
      <c r="C3615">
        <v>0</v>
      </c>
      <c r="D3615">
        <v>11584</v>
      </c>
      <c r="E3615" t="s">
        <v>9298</v>
      </c>
      <c r="F3615">
        <v>53510611</v>
      </c>
      <c r="G3615" t="s">
        <v>2041</v>
      </c>
      <c r="H3615">
        <v>0</v>
      </c>
      <c r="I3615" t="s">
        <v>2073</v>
      </c>
      <c r="J3615">
        <v>243.75</v>
      </c>
      <c r="K3615">
        <v>1</v>
      </c>
      <c r="L3615" t="s">
        <v>1755</v>
      </c>
      <c r="M3615" t="s">
        <v>1757</v>
      </c>
      <c r="N3615" t="s">
        <v>1757</v>
      </c>
      <c r="O3615" t="s">
        <v>1756</v>
      </c>
      <c r="P3615" t="s">
        <v>1756</v>
      </c>
      <c r="Q3615" s="387">
        <v>243.75</v>
      </c>
      <c r="R3615">
        <v>31.6875</v>
      </c>
      <c r="S3615">
        <v>275.4375</v>
      </c>
      <c r="T3615" s="388">
        <v>44614</v>
      </c>
      <c r="U3615">
        <v>0</v>
      </c>
      <c r="V3615" t="s">
        <v>838</v>
      </c>
      <c r="W3615" s="388">
        <v>44634</v>
      </c>
      <c r="X3615">
        <v>178</v>
      </c>
      <c r="Y3615">
        <v>0</v>
      </c>
      <c r="Z3615">
        <v>0</v>
      </c>
      <c r="AA3615" t="s">
        <v>1758</v>
      </c>
      <c r="AB3615" t="s">
        <v>7329</v>
      </c>
      <c r="AD3615" t="s">
        <v>2045</v>
      </c>
      <c r="AE3615" t="s">
        <v>2046</v>
      </c>
      <c r="AI3615" t="s">
        <v>1761</v>
      </c>
      <c r="AL3615" t="s">
        <v>7865</v>
      </c>
      <c r="AM3615">
        <v>6</v>
      </c>
      <c r="AN3615" t="s">
        <v>1081</v>
      </c>
      <c r="AO3615" t="s">
        <v>2875</v>
      </c>
      <c r="AP3615">
        <v>0</v>
      </c>
      <c r="AQ3615" s="388">
        <v>44623</v>
      </c>
      <c r="AS3615" t="s">
        <v>1765</v>
      </c>
      <c r="AT3615" s="388">
        <v>44627</v>
      </c>
      <c r="AU3615" t="s">
        <v>1756</v>
      </c>
      <c r="AV3615" t="s">
        <v>1756</v>
      </c>
      <c r="AZ3615" t="s">
        <v>1766</v>
      </c>
      <c r="BA3615" t="s">
        <v>1767</v>
      </c>
      <c r="BB3615" t="s">
        <v>9303</v>
      </c>
      <c r="BC3615" t="s">
        <v>9304</v>
      </c>
      <c r="BD3615" t="s">
        <v>7333</v>
      </c>
      <c r="BE3615" t="s">
        <v>1756</v>
      </c>
      <c r="BF3615" t="s">
        <v>823</v>
      </c>
    </row>
    <row r="3616" spans="1:58">
      <c r="A3616" t="s">
        <v>829</v>
      </c>
      <c r="B3616">
        <v>6</v>
      </c>
      <c r="C3616">
        <v>0</v>
      </c>
      <c r="D3616">
        <v>11584</v>
      </c>
      <c r="E3616" t="s">
        <v>9298</v>
      </c>
      <c r="F3616">
        <v>53510611</v>
      </c>
      <c r="G3616" t="s">
        <v>2041</v>
      </c>
      <c r="H3616">
        <v>0</v>
      </c>
      <c r="I3616" t="s">
        <v>7531</v>
      </c>
      <c r="J3616">
        <v>126.98</v>
      </c>
      <c r="K3616">
        <v>10</v>
      </c>
      <c r="L3616" t="s">
        <v>2063</v>
      </c>
      <c r="M3616" t="s">
        <v>1757</v>
      </c>
      <c r="N3616" t="s">
        <v>1757</v>
      </c>
      <c r="O3616" t="s">
        <v>1756</v>
      </c>
      <c r="P3616" t="s">
        <v>1756</v>
      </c>
      <c r="Q3616" s="387">
        <v>1269.8</v>
      </c>
      <c r="R3616">
        <v>165.07400000000001</v>
      </c>
      <c r="S3616">
        <v>1434.8739999999998</v>
      </c>
      <c r="T3616" s="388">
        <v>44614</v>
      </c>
      <c r="U3616">
        <v>0</v>
      </c>
      <c r="V3616" t="s">
        <v>838</v>
      </c>
      <c r="W3616" s="388">
        <v>44634</v>
      </c>
      <c r="X3616">
        <v>178</v>
      </c>
      <c r="Y3616">
        <v>0</v>
      </c>
      <c r="Z3616">
        <v>0</v>
      </c>
      <c r="AA3616" t="s">
        <v>1758</v>
      </c>
      <c r="AB3616" t="s">
        <v>7329</v>
      </c>
      <c r="AD3616" t="s">
        <v>2045</v>
      </c>
      <c r="AE3616" t="s">
        <v>2046</v>
      </c>
      <c r="AI3616" t="s">
        <v>1761</v>
      </c>
      <c r="AL3616" t="s">
        <v>7865</v>
      </c>
      <c r="AM3616">
        <v>6</v>
      </c>
      <c r="AN3616" t="s">
        <v>1081</v>
      </c>
      <c r="AO3616" t="s">
        <v>2875</v>
      </c>
      <c r="AP3616">
        <v>0</v>
      </c>
      <c r="AQ3616" s="388">
        <v>44623</v>
      </c>
      <c r="AS3616" t="s">
        <v>1765</v>
      </c>
      <c r="AT3616" s="388">
        <v>44627</v>
      </c>
      <c r="AU3616" t="s">
        <v>1756</v>
      </c>
      <c r="AV3616" t="s">
        <v>1756</v>
      </c>
      <c r="AZ3616" t="s">
        <v>1766</v>
      </c>
      <c r="BA3616" t="s">
        <v>1767</v>
      </c>
      <c r="BB3616" t="s">
        <v>9305</v>
      </c>
      <c r="BC3616" t="s">
        <v>9306</v>
      </c>
      <c r="BD3616" t="s">
        <v>7333</v>
      </c>
      <c r="BE3616" t="s">
        <v>1756</v>
      </c>
      <c r="BF3616" t="s">
        <v>823</v>
      </c>
    </row>
    <row r="3617" spans="1:58">
      <c r="A3617" t="s">
        <v>829</v>
      </c>
      <c r="B3617">
        <v>6</v>
      </c>
      <c r="C3617">
        <v>0</v>
      </c>
      <c r="D3617">
        <v>11582</v>
      </c>
      <c r="E3617" t="s">
        <v>9307</v>
      </c>
      <c r="F3617">
        <v>53510611</v>
      </c>
      <c r="G3617" t="s">
        <v>2041</v>
      </c>
      <c r="H3617">
        <v>0</v>
      </c>
      <c r="I3617" t="s">
        <v>2052</v>
      </c>
      <c r="J3617">
        <v>75</v>
      </c>
      <c r="K3617">
        <v>12</v>
      </c>
      <c r="L3617" t="s">
        <v>1771</v>
      </c>
      <c r="M3617" t="s">
        <v>1756</v>
      </c>
      <c r="N3617" t="s">
        <v>1756</v>
      </c>
      <c r="O3617" t="s">
        <v>2053</v>
      </c>
      <c r="P3617" t="s">
        <v>1757</v>
      </c>
      <c r="Q3617" s="387">
        <v>900</v>
      </c>
      <c r="R3617">
        <v>117</v>
      </c>
      <c r="S3617">
        <v>1016.9999999999999</v>
      </c>
      <c r="T3617" s="388">
        <v>44613</v>
      </c>
      <c r="U3617">
        <v>0</v>
      </c>
      <c r="V3617" t="s">
        <v>838</v>
      </c>
      <c r="W3617" s="388">
        <v>44634</v>
      </c>
      <c r="X3617">
        <v>178</v>
      </c>
      <c r="Y3617">
        <v>0</v>
      </c>
      <c r="Z3617">
        <v>0</v>
      </c>
      <c r="AA3617" t="s">
        <v>1758</v>
      </c>
      <c r="AB3617" t="s">
        <v>7329</v>
      </c>
      <c r="AD3617" t="s">
        <v>2045</v>
      </c>
      <c r="AE3617" t="s">
        <v>2046</v>
      </c>
      <c r="AI3617" t="s">
        <v>1761</v>
      </c>
      <c r="AL3617" t="s">
        <v>7379</v>
      </c>
      <c r="AM3617">
        <v>6</v>
      </c>
      <c r="AN3617" t="s">
        <v>1064</v>
      </c>
      <c r="AO3617" t="s">
        <v>3224</v>
      </c>
      <c r="AP3617">
        <v>0</v>
      </c>
      <c r="AQ3617" s="388">
        <v>44623</v>
      </c>
      <c r="AS3617" t="s">
        <v>1765</v>
      </c>
      <c r="AT3617" s="388">
        <v>44627</v>
      </c>
      <c r="AU3617" t="s">
        <v>1756</v>
      </c>
      <c r="AV3617" t="s">
        <v>1756</v>
      </c>
      <c r="AZ3617" t="s">
        <v>1766</v>
      </c>
      <c r="BA3617" t="s">
        <v>1767</v>
      </c>
      <c r="BB3617" t="s">
        <v>9308</v>
      </c>
      <c r="BC3617" t="s">
        <v>9309</v>
      </c>
      <c r="BD3617" t="s">
        <v>7333</v>
      </c>
      <c r="BE3617" t="s">
        <v>1756</v>
      </c>
      <c r="BF3617" t="s">
        <v>823</v>
      </c>
    </row>
    <row r="3618" spans="1:58">
      <c r="A3618" t="s">
        <v>829</v>
      </c>
      <c r="B3618">
        <v>6</v>
      </c>
      <c r="C3618">
        <v>0</v>
      </c>
      <c r="D3618">
        <v>11582</v>
      </c>
      <c r="E3618" t="s">
        <v>9307</v>
      </c>
      <c r="F3618">
        <v>53510611</v>
      </c>
      <c r="G3618" t="s">
        <v>2041</v>
      </c>
      <c r="H3618">
        <v>0</v>
      </c>
      <c r="I3618" t="s">
        <v>2056</v>
      </c>
      <c r="J3618">
        <v>210</v>
      </c>
      <c r="K3618">
        <v>1</v>
      </c>
      <c r="L3618" t="s">
        <v>1755</v>
      </c>
      <c r="M3618" t="s">
        <v>1756</v>
      </c>
      <c r="N3618" t="s">
        <v>1756</v>
      </c>
      <c r="P3618" t="s">
        <v>1757</v>
      </c>
      <c r="Q3618" s="387">
        <v>210</v>
      </c>
      <c r="R3618">
        <v>27.3</v>
      </c>
      <c r="S3618">
        <v>237.29999999999998</v>
      </c>
      <c r="T3618" s="388">
        <v>44613</v>
      </c>
      <c r="U3618">
        <v>0</v>
      </c>
      <c r="V3618" t="s">
        <v>838</v>
      </c>
      <c r="W3618" s="388">
        <v>44634</v>
      </c>
      <c r="X3618">
        <v>178</v>
      </c>
      <c r="Y3618">
        <v>0</v>
      </c>
      <c r="Z3618">
        <v>0</v>
      </c>
      <c r="AA3618" t="s">
        <v>1758</v>
      </c>
      <c r="AB3618" t="s">
        <v>7329</v>
      </c>
      <c r="AD3618" t="s">
        <v>2045</v>
      </c>
      <c r="AE3618" t="s">
        <v>2046</v>
      </c>
      <c r="AI3618" t="s">
        <v>1761</v>
      </c>
      <c r="AL3618" t="s">
        <v>7379</v>
      </c>
      <c r="AM3618">
        <v>6</v>
      </c>
      <c r="AN3618" t="s">
        <v>1064</v>
      </c>
      <c r="AO3618" t="s">
        <v>3224</v>
      </c>
      <c r="AP3618">
        <v>0</v>
      </c>
      <c r="AQ3618" s="388">
        <v>44623</v>
      </c>
      <c r="AS3618" t="s">
        <v>1765</v>
      </c>
      <c r="AT3618" s="388">
        <v>44627</v>
      </c>
      <c r="AU3618" t="s">
        <v>1756</v>
      </c>
      <c r="AV3618" t="s">
        <v>1756</v>
      </c>
      <c r="AZ3618" t="s">
        <v>1766</v>
      </c>
      <c r="BA3618" t="s">
        <v>1767</v>
      </c>
      <c r="BB3618" t="s">
        <v>9310</v>
      </c>
      <c r="BC3618" t="s">
        <v>9311</v>
      </c>
      <c r="BD3618" t="s">
        <v>7333</v>
      </c>
      <c r="BE3618" t="s">
        <v>1756</v>
      </c>
      <c r="BF3618" t="s">
        <v>823</v>
      </c>
    </row>
    <row r="3619" spans="1:58">
      <c r="A3619" t="s">
        <v>829</v>
      </c>
      <c r="B3619">
        <v>6</v>
      </c>
      <c r="C3619">
        <v>0</v>
      </c>
      <c r="D3619">
        <v>11582</v>
      </c>
      <c r="E3619" t="s">
        <v>9307</v>
      </c>
      <c r="F3619">
        <v>53510611</v>
      </c>
      <c r="G3619" t="s">
        <v>2041</v>
      </c>
      <c r="H3619">
        <v>0</v>
      </c>
      <c r="I3619" t="s">
        <v>7382</v>
      </c>
      <c r="J3619">
        <v>80</v>
      </c>
      <c r="K3619">
        <v>12</v>
      </c>
      <c r="M3619" t="s">
        <v>1757</v>
      </c>
      <c r="N3619" t="s">
        <v>1757</v>
      </c>
      <c r="O3619" t="s">
        <v>1756</v>
      </c>
      <c r="P3619" t="s">
        <v>1756</v>
      </c>
      <c r="Q3619" s="387">
        <v>960</v>
      </c>
      <c r="R3619">
        <v>124.80000000000001</v>
      </c>
      <c r="S3619">
        <v>1084.8</v>
      </c>
      <c r="T3619" s="388">
        <v>44613</v>
      </c>
      <c r="U3619">
        <v>0</v>
      </c>
      <c r="V3619" t="s">
        <v>838</v>
      </c>
      <c r="W3619" s="388">
        <v>44634</v>
      </c>
      <c r="X3619">
        <v>178</v>
      </c>
      <c r="Y3619">
        <v>0</v>
      </c>
      <c r="Z3619">
        <v>0</v>
      </c>
      <c r="AA3619" t="s">
        <v>1758</v>
      </c>
      <c r="AB3619" t="s">
        <v>7329</v>
      </c>
      <c r="AD3619" t="s">
        <v>2045</v>
      </c>
      <c r="AE3619" t="s">
        <v>2046</v>
      </c>
      <c r="AI3619" t="s">
        <v>1761</v>
      </c>
      <c r="AL3619" t="s">
        <v>7379</v>
      </c>
      <c r="AM3619">
        <v>6</v>
      </c>
      <c r="AN3619" t="s">
        <v>1064</v>
      </c>
      <c r="AO3619" t="s">
        <v>3224</v>
      </c>
      <c r="AP3619">
        <v>0</v>
      </c>
      <c r="AQ3619" s="388">
        <v>44623</v>
      </c>
      <c r="AS3619" t="s">
        <v>1765</v>
      </c>
      <c r="AT3619" s="388">
        <v>44627</v>
      </c>
      <c r="AU3619" t="s">
        <v>1756</v>
      </c>
      <c r="AV3619" t="s">
        <v>1756</v>
      </c>
      <c r="AZ3619" t="s">
        <v>1766</v>
      </c>
      <c r="BA3619" t="s">
        <v>1767</v>
      </c>
      <c r="BB3619" t="s">
        <v>9312</v>
      </c>
      <c r="BC3619" t="s">
        <v>9313</v>
      </c>
      <c r="BD3619" t="s">
        <v>7333</v>
      </c>
      <c r="BE3619" t="s">
        <v>1756</v>
      </c>
      <c r="BF3619" t="s">
        <v>823</v>
      </c>
    </row>
    <row r="3620" spans="1:58">
      <c r="A3620" t="s">
        <v>829</v>
      </c>
      <c r="B3620">
        <v>6</v>
      </c>
      <c r="C3620">
        <v>0</v>
      </c>
      <c r="D3620">
        <v>11581</v>
      </c>
      <c r="E3620" t="s">
        <v>9314</v>
      </c>
      <c r="F3620">
        <v>53510611</v>
      </c>
      <c r="G3620" t="s">
        <v>2041</v>
      </c>
      <c r="H3620">
        <v>0</v>
      </c>
      <c r="I3620" t="s">
        <v>7482</v>
      </c>
      <c r="J3620">
        <v>70</v>
      </c>
      <c r="K3620">
        <v>11</v>
      </c>
      <c r="L3620" t="s">
        <v>1771</v>
      </c>
      <c r="M3620" t="s">
        <v>1756</v>
      </c>
      <c r="N3620" t="s">
        <v>1756</v>
      </c>
      <c r="O3620" t="s">
        <v>1757</v>
      </c>
      <c r="P3620" t="s">
        <v>1757</v>
      </c>
      <c r="Q3620" s="387">
        <v>770</v>
      </c>
      <c r="R3620">
        <v>100.10000000000001</v>
      </c>
      <c r="S3620">
        <v>870.09999999999991</v>
      </c>
      <c r="T3620" s="388">
        <v>44613</v>
      </c>
      <c r="U3620">
        <v>0</v>
      </c>
      <c r="V3620" t="s">
        <v>838</v>
      </c>
      <c r="W3620" s="388">
        <v>44634</v>
      </c>
      <c r="X3620">
        <v>178</v>
      </c>
      <c r="Y3620">
        <v>0</v>
      </c>
      <c r="Z3620">
        <v>0</v>
      </c>
      <c r="AA3620" t="s">
        <v>1758</v>
      </c>
      <c r="AB3620" t="s">
        <v>7329</v>
      </c>
      <c r="AD3620" t="s">
        <v>2045</v>
      </c>
      <c r="AE3620" t="s">
        <v>2046</v>
      </c>
      <c r="AI3620" t="s">
        <v>1761</v>
      </c>
      <c r="AL3620" t="s">
        <v>7379</v>
      </c>
      <c r="AM3620">
        <v>6</v>
      </c>
      <c r="AN3620" t="s">
        <v>2851</v>
      </c>
      <c r="AO3620" t="s">
        <v>2852</v>
      </c>
      <c r="AP3620">
        <v>0</v>
      </c>
      <c r="AQ3620" s="388">
        <v>44623</v>
      </c>
      <c r="AS3620" t="s">
        <v>1765</v>
      </c>
      <c r="AT3620" s="388">
        <v>44627</v>
      </c>
      <c r="AU3620" t="s">
        <v>1756</v>
      </c>
      <c r="AV3620" t="s">
        <v>1756</v>
      </c>
      <c r="AZ3620" t="s">
        <v>1766</v>
      </c>
      <c r="BA3620" t="s">
        <v>1767</v>
      </c>
      <c r="BB3620" t="s">
        <v>9315</v>
      </c>
      <c r="BC3620" t="s">
        <v>9316</v>
      </c>
      <c r="BD3620" t="s">
        <v>7333</v>
      </c>
      <c r="BE3620" t="s">
        <v>1756</v>
      </c>
      <c r="BF3620" t="s">
        <v>823</v>
      </c>
    </row>
    <row r="3621" spans="1:58">
      <c r="A3621" t="s">
        <v>829</v>
      </c>
      <c r="B3621">
        <v>6</v>
      </c>
      <c r="C3621">
        <v>0</v>
      </c>
      <c r="D3621">
        <v>11581</v>
      </c>
      <c r="E3621" t="s">
        <v>9314</v>
      </c>
      <c r="F3621">
        <v>53510611</v>
      </c>
      <c r="G3621" t="s">
        <v>2041</v>
      </c>
      <c r="H3621">
        <v>0</v>
      </c>
      <c r="I3621" t="s">
        <v>2056</v>
      </c>
      <c r="J3621">
        <v>210</v>
      </c>
      <c r="K3621">
        <v>1</v>
      </c>
      <c r="L3621" t="s">
        <v>1755</v>
      </c>
      <c r="M3621" t="s">
        <v>1756</v>
      </c>
      <c r="N3621" t="s">
        <v>1756</v>
      </c>
      <c r="O3621" t="s">
        <v>1757</v>
      </c>
      <c r="P3621" t="s">
        <v>1757</v>
      </c>
      <c r="Q3621" s="387">
        <v>210</v>
      </c>
      <c r="R3621">
        <v>27.3</v>
      </c>
      <c r="S3621">
        <v>237.29999999999998</v>
      </c>
      <c r="T3621" s="388">
        <v>44613</v>
      </c>
      <c r="U3621">
        <v>0</v>
      </c>
      <c r="V3621" t="s">
        <v>838</v>
      </c>
      <c r="W3621" s="388">
        <v>44634</v>
      </c>
      <c r="X3621">
        <v>178</v>
      </c>
      <c r="Y3621">
        <v>0</v>
      </c>
      <c r="Z3621">
        <v>0</v>
      </c>
      <c r="AA3621" t="s">
        <v>1758</v>
      </c>
      <c r="AB3621" t="s">
        <v>7329</v>
      </c>
      <c r="AD3621" t="s">
        <v>2045</v>
      </c>
      <c r="AE3621" t="s">
        <v>2046</v>
      </c>
      <c r="AI3621" t="s">
        <v>1761</v>
      </c>
      <c r="AL3621" t="s">
        <v>7379</v>
      </c>
      <c r="AM3621">
        <v>6</v>
      </c>
      <c r="AN3621" t="s">
        <v>2851</v>
      </c>
      <c r="AO3621" t="s">
        <v>2852</v>
      </c>
      <c r="AP3621">
        <v>0</v>
      </c>
      <c r="AQ3621" s="388">
        <v>44623</v>
      </c>
      <c r="AS3621" t="s">
        <v>1765</v>
      </c>
      <c r="AT3621" s="388">
        <v>44627</v>
      </c>
      <c r="AU3621" t="s">
        <v>1756</v>
      </c>
      <c r="AV3621" t="s">
        <v>1756</v>
      </c>
      <c r="AZ3621" t="s">
        <v>1766</v>
      </c>
      <c r="BA3621" t="s">
        <v>1767</v>
      </c>
      <c r="BB3621" t="s">
        <v>9317</v>
      </c>
      <c r="BC3621" t="s">
        <v>9318</v>
      </c>
      <c r="BD3621" t="s">
        <v>7333</v>
      </c>
      <c r="BE3621" t="s">
        <v>1756</v>
      </c>
      <c r="BF3621" t="s">
        <v>823</v>
      </c>
    </row>
    <row r="3622" spans="1:58">
      <c r="A3622" t="s">
        <v>829</v>
      </c>
      <c r="B3622">
        <v>6</v>
      </c>
      <c r="C3622">
        <v>0</v>
      </c>
      <c r="D3622">
        <v>11581</v>
      </c>
      <c r="E3622" t="s">
        <v>9314</v>
      </c>
      <c r="F3622">
        <v>53510611</v>
      </c>
      <c r="G3622" t="s">
        <v>2041</v>
      </c>
      <c r="H3622">
        <v>0</v>
      </c>
      <c r="I3622" t="s">
        <v>7382</v>
      </c>
      <c r="J3622">
        <v>80</v>
      </c>
      <c r="K3622">
        <v>11</v>
      </c>
      <c r="M3622" t="s">
        <v>1757</v>
      </c>
      <c r="N3622" t="s">
        <v>1757</v>
      </c>
      <c r="O3622" t="s">
        <v>1756</v>
      </c>
      <c r="P3622" t="s">
        <v>1756</v>
      </c>
      <c r="Q3622" s="387">
        <v>880</v>
      </c>
      <c r="R3622">
        <v>114.4</v>
      </c>
      <c r="S3622">
        <v>994.39999999999986</v>
      </c>
      <c r="T3622" s="388">
        <v>44613</v>
      </c>
      <c r="U3622">
        <v>0</v>
      </c>
      <c r="V3622" t="s">
        <v>838</v>
      </c>
      <c r="W3622" s="388">
        <v>44634</v>
      </c>
      <c r="X3622">
        <v>178</v>
      </c>
      <c r="Y3622">
        <v>0</v>
      </c>
      <c r="Z3622">
        <v>0</v>
      </c>
      <c r="AA3622" t="s">
        <v>1758</v>
      </c>
      <c r="AB3622" t="s">
        <v>7329</v>
      </c>
      <c r="AD3622" t="s">
        <v>2045</v>
      </c>
      <c r="AE3622" t="s">
        <v>2046</v>
      </c>
      <c r="AI3622" t="s">
        <v>1761</v>
      </c>
      <c r="AL3622" t="s">
        <v>7379</v>
      </c>
      <c r="AM3622">
        <v>6</v>
      </c>
      <c r="AN3622" t="s">
        <v>2851</v>
      </c>
      <c r="AO3622" t="s">
        <v>2852</v>
      </c>
      <c r="AP3622">
        <v>0</v>
      </c>
      <c r="AQ3622" s="388">
        <v>44623</v>
      </c>
      <c r="AS3622" t="s">
        <v>1765</v>
      </c>
      <c r="AT3622" s="388">
        <v>44627</v>
      </c>
      <c r="AU3622" t="s">
        <v>1756</v>
      </c>
      <c r="AV3622" t="s">
        <v>1756</v>
      </c>
      <c r="AZ3622" t="s">
        <v>1766</v>
      </c>
      <c r="BA3622" t="s">
        <v>1767</v>
      </c>
      <c r="BB3622" t="s">
        <v>9319</v>
      </c>
      <c r="BC3622" t="s">
        <v>9320</v>
      </c>
      <c r="BD3622" t="s">
        <v>7333</v>
      </c>
      <c r="BE3622" t="s">
        <v>1756</v>
      </c>
      <c r="BF3622" t="s">
        <v>823</v>
      </c>
    </row>
    <row r="3623" spans="1:58">
      <c r="A3623" t="s">
        <v>829</v>
      </c>
      <c r="B3623">
        <v>6</v>
      </c>
      <c r="C3623">
        <v>0</v>
      </c>
      <c r="D3623">
        <v>11579</v>
      </c>
      <c r="E3623" t="s">
        <v>9321</v>
      </c>
      <c r="F3623">
        <v>53510611</v>
      </c>
      <c r="G3623" t="s">
        <v>2041</v>
      </c>
      <c r="H3623">
        <v>0</v>
      </c>
      <c r="I3623" t="s">
        <v>2052</v>
      </c>
      <c r="J3623">
        <v>75</v>
      </c>
      <c r="K3623">
        <v>11</v>
      </c>
      <c r="L3623" t="s">
        <v>1771</v>
      </c>
      <c r="M3623" t="s">
        <v>1756</v>
      </c>
      <c r="N3623" t="s">
        <v>1756</v>
      </c>
      <c r="O3623" t="s">
        <v>1757</v>
      </c>
      <c r="P3623" t="s">
        <v>1757</v>
      </c>
      <c r="Q3623" s="387">
        <v>825</v>
      </c>
      <c r="R3623">
        <v>107.25</v>
      </c>
      <c r="S3623">
        <v>932.24999999999989</v>
      </c>
      <c r="T3623" s="388">
        <v>44613</v>
      </c>
      <c r="U3623">
        <v>0</v>
      </c>
      <c r="V3623" t="s">
        <v>838</v>
      </c>
      <c r="W3623" s="388">
        <v>44634</v>
      </c>
      <c r="X3623">
        <v>178</v>
      </c>
      <c r="Y3623">
        <v>0</v>
      </c>
      <c r="Z3623">
        <v>0</v>
      </c>
      <c r="AA3623" t="s">
        <v>1758</v>
      </c>
      <c r="AB3623" t="s">
        <v>7329</v>
      </c>
      <c r="AD3623" t="s">
        <v>2045</v>
      </c>
      <c r="AE3623" t="s">
        <v>2046</v>
      </c>
      <c r="AI3623" t="s">
        <v>1761</v>
      </c>
      <c r="AL3623" t="s">
        <v>7845</v>
      </c>
      <c r="AM3623">
        <v>6</v>
      </c>
      <c r="AN3623" t="s">
        <v>2851</v>
      </c>
      <c r="AO3623" t="s">
        <v>2852</v>
      </c>
      <c r="AP3623">
        <v>0</v>
      </c>
      <c r="AQ3623" s="388">
        <v>44623</v>
      </c>
      <c r="AS3623" t="s">
        <v>1765</v>
      </c>
      <c r="AT3623" s="388">
        <v>44627</v>
      </c>
      <c r="AU3623" t="s">
        <v>1756</v>
      </c>
      <c r="AV3623" t="s">
        <v>1756</v>
      </c>
      <c r="AZ3623" t="s">
        <v>1766</v>
      </c>
      <c r="BA3623" t="s">
        <v>1767</v>
      </c>
      <c r="BB3623" t="s">
        <v>9322</v>
      </c>
      <c r="BC3623" t="s">
        <v>9323</v>
      </c>
      <c r="BD3623" t="s">
        <v>7333</v>
      </c>
      <c r="BE3623" t="s">
        <v>1756</v>
      </c>
      <c r="BF3623" t="s">
        <v>823</v>
      </c>
    </row>
    <row r="3624" spans="1:58">
      <c r="A3624" t="s">
        <v>829</v>
      </c>
      <c r="B3624">
        <v>6</v>
      </c>
      <c r="C3624">
        <v>0</v>
      </c>
      <c r="D3624">
        <v>11579</v>
      </c>
      <c r="E3624" t="s">
        <v>9321</v>
      </c>
      <c r="F3624">
        <v>53510611</v>
      </c>
      <c r="G3624" t="s">
        <v>2041</v>
      </c>
      <c r="H3624">
        <v>0</v>
      </c>
      <c r="I3624" t="s">
        <v>2056</v>
      </c>
      <c r="J3624">
        <v>210</v>
      </c>
      <c r="K3624">
        <v>1</v>
      </c>
      <c r="L3624" t="s">
        <v>1755</v>
      </c>
      <c r="M3624" t="s">
        <v>1756</v>
      </c>
      <c r="N3624" t="s">
        <v>1756</v>
      </c>
      <c r="O3624" t="s">
        <v>1757</v>
      </c>
      <c r="P3624" t="s">
        <v>1757</v>
      </c>
      <c r="Q3624" s="387">
        <v>210</v>
      </c>
      <c r="R3624">
        <v>27.3</v>
      </c>
      <c r="S3624">
        <v>237.29999999999998</v>
      </c>
      <c r="T3624" s="388">
        <v>44613</v>
      </c>
      <c r="U3624">
        <v>0</v>
      </c>
      <c r="V3624" t="s">
        <v>838</v>
      </c>
      <c r="W3624" s="388">
        <v>44634</v>
      </c>
      <c r="X3624">
        <v>178</v>
      </c>
      <c r="Y3624">
        <v>0</v>
      </c>
      <c r="Z3624">
        <v>0</v>
      </c>
      <c r="AA3624" t="s">
        <v>1758</v>
      </c>
      <c r="AB3624" t="s">
        <v>7329</v>
      </c>
      <c r="AD3624" t="s">
        <v>2045</v>
      </c>
      <c r="AE3624" t="s">
        <v>2046</v>
      </c>
      <c r="AI3624" t="s">
        <v>1761</v>
      </c>
      <c r="AL3624" t="s">
        <v>7845</v>
      </c>
      <c r="AM3624">
        <v>6</v>
      </c>
      <c r="AN3624" t="s">
        <v>2851</v>
      </c>
      <c r="AO3624" t="s">
        <v>2852</v>
      </c>
      <c r="AP3624">
        <v>0</v>
      </c>
      <c r="AQ3624" s="388">
        <v>44623</v>
      </c>
      <c r="AS3624" t="s">
        <v>1765</v>
      </c>
      <c r="AT3624" s="388">
        <v>44627</v>
      </c>
      <c r="AU3624" t="s">
        <v>1756</v>
      </c>
      <c r="AV3624" t="s">
        <v>1756</v>
      </c>
      <c r="AZ3624" t="s">
        <v>1766</v>
      </c>
      <c r="BA3624" t="s">
        <v>1767</v>
      </c>
      <c r="BB3624" t="s">
        <v>9324</v>
      </c>
      <c r="BC3624" t="s">
        <v>9325</v>
      </c>
      <c r="BD3624" t="s">
        <v>7333</v>
      </c>
      <c r="BE3624" t="s">
        <v>1756</v>
      </c>
      <c r="BF3624" t="s">
        <v>823</v>
      </c>
    </row>
    <row r="3625" spans="1:58">
      <c r="A3625" t="s">
        <v>829</v>
      </c>
      <c r="B3625">
        <v>6</v>
      </c>
      <c r="C3625">
        <v>0</v>
      </c>
      <c r="D3625">
        <v>11579</v>
      </c>
      <c r="E3625" t="s">
        <v>9321</v>
      </c>
      <c r="F3625">
        <v>53510611</v>
      </c>
      <c r="G3625" t="s">
        <v>2041</v>
      </c>
      <c r="H3625">
        <v>0</v>
      </c>
      <c r="I3625" t="s">
        <v>2073</v>
      </c>
      <c r="J3625">
        <v>243.75</v>
      </c>
      <c r="K3625">
        <v>1</v>
      </c>
      <c r="L3625" t="s">
        <v>1755</v>
      </c>
      <c r="M3625" t="s">
        <v>1757</v>
      </c>
      <c r="N3625" t="s">
        <v>1757</v>
      </c>
      <c r="O3625" t="s">
        <v>1756</v>
      </c>
      <c r="P3625" t="s">
        <v>1756</v>
      </c>
      <c r="Q3625" s="387">
        <v>243.75</v>
      </c>
      <c r="R3625">
        <v>31.6875</v>
      </c>
      <c r="S3625">
        <v>275.4375</v>
      </c>
      <c r="T3625" s="388">
        <v>44613</v>
      </c>
      <c r="U3625">
        <v>0</v>
      </c>
      <c r="V3625" t="s">
        <v>838</v>
      </c>
      <c r="W3625" s="388">
        <v>44634</v>
      </c>
      <c r="X3625">
        <v>178</v>
      </c>
      <c r="Y3625">
        <v>0</v>
      </c>
      <c r="Z3625">
        <v>0</v>
      </c>
      <c r="AA3625" t="s">
        <v>1758</v>
      </c>
      <c r="AB3625" t="s">
        <v>7329</v>
      </c>
      <c r="AD3625" t="s">
        <v>2045</v>
      </c>
      <c r="AE3625" t="s">
        <v>2046</v>
      </c>
      <c r="AI3625" t="s">
        <v>1761</v>
      </c>
      <c r="AL3625" t="s">
        <v>7845</v>
      </c>
      <c r="AM3625">
        <v>6</v>
      </c>
      <c r="AN3625" t="s">
        <v>2851</v>
      </c>
      <c r="AO3625" t="s">
        <v>2852</v>
      </c>
      <c r="AP3625">
        <v>0</v>
      </c>
      <c r="AQ3625" s="388">
        <v>44623</v>
      </c>
      <c r="AS3625" t="s">
        <v>1765</v>
      </c>
      <c r="AT3625" s="388">
        <v>44627</v>
      </c>
      <c r="AU3625" t="s">
        <v>1756</v>
      </c>
      <c r="AV3625" t="s">
        <v>1756</v>
      </c>
      <c r="AZ3625" t="s">
        <v>1766</v>
      </c>
      <c r="BA3625" t="s">
        <v>1767</v>
      </c>
      <c r="BB3625" t="s">
        <v>9326</v>
      </c>
      <c r="BC3625" t="s">
        <v>9327</v>
      </c>
      <c r="BD3625" t="s">
        <v>7333</v>
      </c>
      <c r="BE3625" t="s">
        <v>1756</v>
      </c>
      <c r="BF3625" t="s">
        <v>823</v>
      </c>
    </row>
    <row r="3626" spans="1:58">
      <c r="A3626" t="s">
        <v>829</v>
      </c>
      <c r="B3626">
        <v>6</v>
      </c>
      <c r="C3626">
        <v>0</v>
      </c>
      <c r="D3626">
        <v>11579</v>
      </c>
      <c r="E3626" t="s">
        <v>9321</v>
      </c>
      <c r="F3626">
        <v>53510611</v>
      </c>
      <c r="G3626" t="s">
        <v>2041</v>
      </c>
      <c r="H3626">
        <v>0</v>
      </c>
      <c r="I3626" t="s">
        <v>7531</v>
      </c>
      <c r="J3626">
        <v>126.98</v>
      </c>
      <c r="K3626">
        <v>7</v>
      </c>
      <c r="L3626" t="s">
        <v>2063</v>
      </c>
      <c r="M3626" t="s">
        <v>1757</v>
      </c>
      <c r="N3626" t="s">
        <v>1757</v>
      </c>
      <c r="O3626" t="s">
        <v>1756</v>
      </c>
      <c r="P3626" t="s">
        <v>1756</v>
      </c>
      <c r="Q3626" s="387">
        <v>888.86</v>
      </c>
      <c r="R3626">
        <v>115.5518</v>
      </c>
      <c r="S3626">
        <v>1004.4118</v>
      </c>
      <c r="T3626" s="388">
        <v>44613</v>
      </c>
      <c r="U3626">
        <v>0</v>
      </c>
      <c r="V3626" t="s">
        <v>838</v>
      </c>
      <c r="W3626" s="388">
        <v>44634</v>
      </c>
      <c r="X3626">
        <v>178</v>
      </c>
      <c r="Y3626">
        <v>0</v>
      </c>
      <c r="Z3626">
        <v>0</v>
      </c>
      <c r="AA3626" t="s">
        <v>1758</v>
      </c>
      <c r="AB3626" t="s">
        <v>7329</v>
      </c>
      <c r="AD3626" t="s">
        <v>2045</v>
      </c>
      <c r="AE3626" t="s">
        <v>2046</v>
      </c>
      <c r="AI3626" t="s">
        <v>1761</v>
      </c>
      <c r="AL3626" t="s">
        <v>7845</v>
      </c>
      <c r="AM3626">
        <v>6</v>
      </c>
      <c r="AN3626" t="s">
        <v>2851</v>
      </c>
      <c r="AO3626" t="s">
        <v>2852</v>
      </c>
      <c r="AP3626">
        <v>0</v>
      </c>
      <c r="AQ3626" s="388">
        <v>44623</v>
      </c>
      <c r="AS3626" t="s">
        <v>1765</v>
      </c>
      <c r="AT3626" s="388">
        <v>44627</v>
      </c>
      <c r="AU3626" t="s">
        <v>1756</v>
      </c>
      <c r="AV3626" t="s">
        <v>1756</v>
      </c>
      <c r="AZ3626" t="s">
        <v>1766</v>
      </c>
      <c r="BA3626" t="s">
        <v>1767</v>
      </c>
      <c r="BB3626" t="s">
        <v>9328</v>
      </c>
      <c r="BC3626" t="s">
        <v>9329</v>
      </c>
      <c r="BD3626" t="s">
        <v>7333</v>
      </c>
      <c r="BE3626" t="s">
        <v>1756</v>
      </c>
      <c r="BF3626" t="s">
        <v>823</v>
      </c>
    </row>
    <row r="3627" spans="1:58">
      <c r="A3627" t="s">
        <v>829</v>
      </c>
      <c r="B3627">
        <v>6</v>
      </c>
      <c r="C3627">
        <v>0</v>
      </c>
      <c r="D3627">
        <v>11578</v>
      </c>
      <c r="E3627" t="s">
        <v>9330</v>
      </c>
      <c r="F3627">
        <v>53510611</v>
      </c>
      <c r="G3627" t="s">
        <v>2041</v>
      </c>
      <c r="H3627">
        <v>0</v>
      </c>
      <c r="I3627" t="s">
        <v>2052</v>
      </c>
      <c r="J3627">
        <v>75</v>
      </c>
      <c r="K3627">
        <v>11</v>
      </c>
      <c r="L3627" t="s">
        <v>1771</v>
      </c>
      <c r="M3627" t="s">
        <v>1756</v>
      </c>
      <c r="N3627" t="s">
        <v>1756</v>
      </c>
      <c r="O3627" t="s">
        <v>1757</v>
      </c>
      <c r="P3627" t="s">
        <v>1757</v>
      </c>
      <c r="Q3627" s="387">
        <v>825</v>
      </c>
      <c r="R3627">
        <v>107.25</v>
      </c>
      <c r="S3627">
        <v>932.24999999999989</v>
      </c>
      <c r="T3627" s="388">
        <v>44613</v>
      </c>
      <c r="U3627">
        <v>0</v>
      </c>
      <c r="V3627" t="s">
        <v>838</v>
      </c>
      <c r="W3627" s="388">
        <v>44634</v>
      </c>
      <c r="X3627">
        <v>178</v>
      </c>
      <c r="Y3627">
        <v>0</v>
      </c>
      <c r="Z3627">
        <v>0</v>
      </c>
      <c r="AA3627" t="s">
        <v>1758</v>
      </c>
      <c r="AB3627" t="s">
        <v>7329</v>
      </c>
      <c r="AD3627" t="s">
        <v>2045</v>
      </c>
      <c r="AE3627" t="s">
        <v>2046</v>
      </c>
      <c r="AI3627" t="s">
        <v>1761</v>
      </c>
      <c r="AL3627" t="s">
        <v>9289</v>
      </c>
      <c r="AM3627">
        <v>6</v>
      </c>
      <c r="AN3627" t="s">
        <v>1833</v>
      </c>
      <c r="AO3627" t="s">
        <v>1834</v>
      </c>
      <c r="AP3627">
        <v>0</v>
      </c>
      <c r="AQ3627" s="388">
        <v>44623</v>
      </c>
      <c r="AS3627" t="s">
        <v>1765</v>
      </c>
      <c r="AT3627" s="388">
        <v>44627</v>
      </c>
      <c r="AU3627" t="s">
        <v>1756</v>
      </c>
      <c r="AV3627" t="s">
        <v>1756</v>
      </c>
      <c r="AZ3627" t="s">
        <v>1766</v>
      </c>
      <c r="BA3627" t="s">
        <v>1767</v>
      </c>
      <c r="BB3627" t="s">
        <v>9331</v>
      </c>
      <c r="BC3627" t="s">
        <v>9332</v>
      </c>
      <c r="BD3627" t="s">
        <v>7333</v>
      </c>
      <c r="BE3627" t="s">
        <v>1756</v>
      </c>
      <c r="BF3627" t="s">
        <v>823</v>
      </c>
    </row>
    <row r="3628" spans="1:58">
      <c r="A3628" t="s">
        <v>829</v>
      </c>
      <c r="B3628">
        <v>6</v>
      </c>
      <c r="C3628">
        <v>0</v>
      </c>
      <c r="D3628">
        <v>11578</v>
      </c>
      <c r="E3628" t="s">
        <v>9330</v>
      </c>
      <c r="F3628">
        <v>53510611</v>
      </c>
      <c r="G3628" t="s">
        <v>2041</v>
      </c>
      <c r="H3628">
        <v>0</v>
      </c>
      <c r="I3628" t="s">
        <v>2056</v>
      </c>
      <c r="J3628">
        <v>210</v>
      </c>
      <c r="K3628">
        <v>1</v>
      </c>
      <c r="L3628" t="s">
        <v>1755</v>
      </c>
      <c r="M3628" t="s">
        <v>1756</v>
      </c>
      <c r="N3628" t="s">
        <v>1756</v>
      </c>
      <c r="O3628" t="s">
        <v>1757</v>
      </c>
      <c r="P3628" t="s">
        <v>1757</v>
      </c>
      <c r="Q3628" s="387">
        <v>210</v>
      </c>
      <c r="R3628">
        <v>27.3</v>
      </c>
      <c r="S3628">
        <v>237.29999999999998</v>
      </c>
      <c r="T3628" s="388">
        <v>44613</v>
      </c>
      <c r="U3628">
        <v>0</v>
      </c>
      <c r="V3628" t="s">
        <v>838</v>
      </c>
      <c r="W3628" s="388">
        <v>44634</v>
      </c>
      <c r="X3628">
        <v>178</v>
      </c>
      <c r="Y3628">
        <v>0</v>
      </c>
      <c r="Z3628">
        <v>0</v>
      </c>
      <c r="AA3628" t="s">
        <v>1758</v>
      </c>
      <c r="AB3628" t="s">
        <v>7329</v>
      </c>
      <c r="AD3628" t="s">
        <v>2045</v>
      </c>
      <c r="AE3628" t="s">
        <v>2046</v>
      </c>
      <c r="AI3628" t="s">
        <v>1761</v>
      </c>
      <c r="AL3628" t="s">
        <v>9289</v>
      </c>
      <c r="AM3628">
        <v>6</v>
      </c>
      <c r="AN3628" t="s">
        <v>1833</v>
      </c>
      <c r="AO3628" t="s">
        <v>1834</v>
      </c>
      <c r="AP3628">
        <v>0</v>
      </c>
      <c r="AQ3628" s="388">
        <v>44623</v>
      </c>
      <c r="AS3628" t="s">
        <v>1765</v>
      </c>
      <c r="AT3628" s="388">
        <v>44627</v>
      </c>
      <c r="AU3628" t="s">
        <v>1756</v>
      </c>
      <c r="AV3628" t="s">
        <v>1756</v>
      </c>
      <c r="AZ3628" t="s">
        <v>1766</v>
      </c>
      <c r="BA3628" t="s">
        <v>1767</v>
      </c>
      <c r="BB3628" t="s">
        <v>9333</v>
      </c>
      <c r="BC3628" t="s">
        <v>9334</v>
      </c>
      <c r="BD3628" t="s">
        <v>7333</v>
      </c>
      <c r="BE3628" t="s">
        <v>1756</v>
      </c>
      <c r="BF3628" t="s">
        <v>823</v>
      </c>
    </row>
    <row r="3629" spans="1:58">
      <c r="A3629" t="s">
        <v>829</v>
      </c>
      <c r="B3629">
        <v>6</v>
      </c>
      <c r="C3629">
        <v>0</v>
      </c>
      <c r="D3629">
        <v>11578</v>
      </c>
      <c r="E3629" t="s">
        <v>9330</v>
      </c>
      <c r="F3629">
        <v>53510611</v>
      </c>
      <c r="G3629" t="s">
        <v>2041</v>
      </c>
      <c r="H3629">
        <v>0</v>
      </c>
      <c r="I3629" t="s">
        <v>2073</v>
      </c>
      <c r="J3629">
        <v>243.75</v>
      </c>
      <c r="K3629">
        <v>1</v>
      </c>
      <c r="L3629" t="s">
        <v>1755</v>
      </c>
      <c r="M3629" t="s">
        <v>1757</v>
      </c>
      <c r="N3629" t="s">
        <v>1757</v>
      </c>
      <c r="O3629" t="s">
        <v>1756</v>
      </c>
      <c r="P3629" t="s">
        <v>1756</v>
      </c>
      <c r="Q3629" s="387">
        <v>243.75</v>
      </c>
      <c r="R3629">
        <v>31.6875</v>
      </c>
      <c r="S3629">
        <v>275.4375</v>
      </c>
      <c r="T3629" s="388">
        <v>44613</v>
      </c>
      <c r="U3629">
        <v>0</v>
      </c>
      <c r="V3629" t="s">
        <v>838</v>
      </c>
      <c r="W3629" s="388">
        <v>44634</v>
      </c>
      <c r="X3629">
        <v>178</v>
      </c>
      <c r="Y3629">
        <v>0</v>
      </c>
      <c r="Z3629">
        <v>0</v>
      </c>
      <c r="AA3629" t="s">
        <v>1758</v>
      </c>
      <c r="AB3629" t="s">
        <v>7329</v>
      </c>
      <c r="AD3629" t="s">
        <v>2045</v>
      </c>
      <c r="AE3629" t="s">
        <v>2046</v>
      </c>
      <c r="AI3629" t="s">
        <v>1761</v>
      </c>
      <c r="AL3629" t="s">
        <v>9289</v>
      </c>
      <c r="AM3629">
        <v>6</v>
      </c>
      <c r="AN3629" t="s">
        <v>1833</v>
      </c>
      <c r="AO3629" t="s">
        <v>1834</v>
      </c>
      <c r="AP3629">
        <v>0</v>
      </c>
      <c r="AQ3629" s="388">
        <v>44623</v>
      </c>
      <c r="AS3629" t="s">
        <v>1765</v>
      </c>
      <c r="AT3629" s="388">
        <v>44627</v>
      </c>
      <c r="AU3629" t="s">
        <v>1756</v>
      </c>
      <c r="AV3629" t="s">
        <v>1756</v>
      </c>
      <c r="AZ3629" t="s">
        <v>1766</v>
      </c>
      <c r="BA3629" t="s">
        <v>1767</v>
      </c>
      <c r="BB3629" t="s">
        <v>9335</v>
      </c>
      <c r="BC3629" t="s">
        <v>9336</v>
      </c>
      <c r="BD3629" t="s">
        <v>7333</v>
      </c>
      <c r="BE3629" t="s">
        <v>1756</v>
      </c>
      <c r="BF3629" t="s">
        <v>823</v>
      </c>
    </row>
    <row r="3630" spans="1:58">
      <c r="A3630" t="s">
        <v>829</v>
      </c>
      <c r="B3630">
        <v>6</v>
      </c>
      <c r="C3630">
        <v>0</v>
      </c>
      <c r="D3630">
        <v>11578</v>
      </c>
      <c r="E3630" t="s">
        <v>9330</v>
      </c>
      <c r="F3630">
        <v>53510611</v>
      </c>
      <c r="G3630" t="s">
        <v>2041</v>
      </c>
      <c r="H3630">
        <v>0</v>
      </c>
      <c r="I3630" t="s">
        <v>7531</v>
      </c>
      <c r="J3630">
        <v>126.98</v>
      </c>
      <c r="K3630">
        <v>10</v>
      </c>
      <c r="L3630" t="s">
        <v>2063</v>
      </c>
      <c r="M3630" t="s">
        <v>1757</v>
      </c>
      <c r="N3630" t="s">
        <v>1757</v>
      </c>
      <c r="O3630" t="s">
        <v>1756</v>
      </c>
      <c r="P3630" t="s">
        <v>1756</v>
      </c>
      <c r="Q3630" s="387">
        <v>1269.8</v>
      </c>
      <c r="R3630">
        <v>165.07400000000001</v>
      </c>
      <c r="S3630">
        <v>1434.8739999999998</v>
      </c>
      <c r="T3630" s="388">
        <v>44613</v>
      </c>
      <c r="U3630">
        <v>0</v>
      </c>
      <c r="V3630" t="s">
        <v>838</v>
      </c>
      <c r="W3630" s="388">
        <v>44634</v>
      </c>
      <c r="X3630">
        <v>178</v>
      </c>
      <c r="Y3630">
        <v>0</v>
      </c>
      <c r="Z3630">
        <v>0</v>
      </c>
      <c r="AA3630" t="s">
        <v>1758</v>
      </c>
      <c r="AB3630" t="s">
        <v>7329</v>
      </c>
      <c r="AD3630" t="s">
        <v>2045</v>
      </c>
      <c r="AE3630" t="s">
        <v>2046</v>
      </c>
      <c r="AI3630" t="s">
        <v>1761</v>
      </c>
      <c r="AL3630" t="s">
        <v>9289</v>
      </c>
      <c r="AM3630">
        <v>6</v>
      </c>
      <c r="AN3630" t="s">
        <v>1833</v>
      </c>
      <c r="AO3630" t="s">
        <v>1834</v>
      </c>
      <c r="AP3630">
        <v>0</v>
      </c>
      <c r="AQ3630" s="388">
        <v>44623</v>
      </c>
      <c r="AS3630" t="s">
        <v>1765</v>
      </c>
      <c r="AT3630" s="388">
        <v>44627</v>
      </c>
      <c r="AU3630" t="s">
        <v>1756</v>
      </c>
      <c r="AV3630" t="s">
        <v>1756</v>
      </c>
      <c r="AZ3630" t="s">
        <v>1766</v>
      </c>
      <c r="BA3630" t="s">
        <v>1767</v>
      </c>
      <c r="BB3630" t="s">
        <v>9337</v>
      </c>
      <c r="BC3630" t="s">
        <v>9338</v>
      </c>
      <c r="BD3630" t="s">
        <v>7333</v>
      </c>
      <c r="BE3630" t="s">
        <v>1756</v>
      </c>
      <c r="BF3630" t="s">
        <v>823</v>
      </c>
    </row>
    <row r="3631" spans="1:58">
      <c r="A3631" t="s">
        <v>829</v>
      </c>
      <c r="B3631">
        <v>6</v>
      </c>
      <c r="C3631">
        <v>0</v>
      </c>
      <c r="D3631">
        <v>11577</v>
      </c>
      <c r="E3631" t="s">
        <v>9339</v>
      </c>
      <c r="F3631">
        <v>53510611</v>
      </c>
      <c r="G3631" t="s">
        <v>2041</v>
      </c>
      <c r="H3631">
        <v>0</v>
      </c>
      <c r="I3631" t="s">
        <v>2052</v>
      </c>
      <c r="J3631">
        <v>75</v>
      </c>
      <c r="K3631">
        <v>11</v>
      </c>
      <c r="L3631" t="s">
        <v>1771</v>
      </c>
      <c r="M3631" t="s">
        <v>1756</v>
      </c>
      <c r="N3631" t="s">
        <v>1756</v>
      </c>
      <c r="O3631" t="s">
        <v>1757</v>
      </c>
      <c r="P3631" t="s">
        <v>1757</v>
      </c>
      <c r="Q3631" s="387">
        <v>825</v>
      </c>
      <c r="R3631">
        <v>107.25</v>
      </c>
      <c r="S3631">
        <v>932.24999999999989</v>
      </c>
      <c r="T3631" s="388">
        <v>44613</v>
      </c>
      <c r="U3631">
        <v>0</v>
      </c>
      <c r="V3631" t="s">
        <v>838</v>
      </c>
      <c r="W3631" s="388">
        <v>44634</v>
      </c>
      <c r="X3631">
        <v>178</v>
      </c>
      <c r="Y3631">
        <v>0</v>
      </c>
      <c r="Z3631">
        <v>0</v>
      </c>
      <c r="AA3631" t="s">
        <v>1758</v>
      </c>
      <c r="AB3631" t="s">
        <v>7329</v>
      </c>
      <c r="AD3631" t="s">
        <v>2045</v>
      </c>
      <c r="AE3631" t="s">
        <v>2046</v>
      </c>
      <c r="AI3631" t="s">
        <v>1761</v>
      </c>
      <c r="AL3631" t="s">
        <v>7865</v>
      </c>
      <c r="AM3631">
        <v>6</v>
      </c>
      <c r="AN3631" t="s">
        <v>1081</v>
      </c>
      <c r="AO3631" t="s">
        <v>2875</v>
      </c>
      <c r="AP3631">
        <v>0</v>
      </c>
      <c r="AQ3631" s="388">
        <v>44623</v>
      </c>
      <c r="AS3631" t="s">
        <v>1765</v>
      </c>
      <c r="AT3631" s="388">
        <v>44627</v>
      </c>
      <c r="AU3631" t="s">
        <v>1756</v>
      </c>
      <c r="AV3631" t="s">
        <v>1756</v>
      </c>
      <c r="AZ3631" t="s">
        <v>1766</v>
      </c>
      <c r="BA3631" t="s">
        <v>1767</v>
      </c>
      <c r="BB3631" t="s">
        <v>9340</v>
      </c>
      <c r="BC3631" t="s">
        <v>9341</v>
      </c>
      <c r="BD3631" t="s">
        <v>7333</v>
      </c>
      <c r="BE3631" t="s">
        <v>1756</v>
      </c>
      <c r="BF3631" t="s">
        <v>823</v>
      </c>
    </row>
    <row r="3632" spans="1:58">
      <c r="A3632" t="s">
        <v>829</v>
      </c>
      <c r="B3632">
        <v>6</v>
      </c>
      <c r="C3632">
        <v>0</v>
      </c>
      <c r="D3632">
        <v>11577</v>
      </c>
      <c r="E3632" t="s">
        <v>9339</v>
      </c>
      <c r="F3632">
        <v>53510611</v>
      </c>
      <c r="G3632" t="s">
        <v>2041</v>
      </c>
      <c r="H3632">
        <v>0</v>
      </c>
      <c r="I3632" t="s">
        <v>2056</v>
      </c>
      <c r="J3632">
        <v>210</v>
      </c>
      <c r="K3632">
        <v>1</v>
      </c>
      <c r="L3632" t="s">
        <v>1755</v>
      </c>
      <c r="M3632" t="s">
        <v>1756</v>
      </c>
      <c r="N3632" t="s">
        <v>1756</v>
      </c>
      <c r="O3632" t="s">
        <v>1757</v>
      </c>
      <c r="P3632" t="s">
        <v>1757</v>
      </c>
      <c r="Q3632" s="387">
        <v>210</v>
      </c>
      <c r="R3632">
        <v>27.3</v>
      </c>
      <c r="S3632">
        <v>237.29999999999998</v>
      </c>
      <c r="T3632" s="388">
        <v>44613</v>
      </c>
      <c r="U3632">
        <v>0</v>
      </c>
      <c r="V3632" t="s">
        <v>838</v>
      </c>
      <c r="W3632" s="388">
        <v>44634</v>
      </c>
      <c r="X3632">
        <v>178</v>
      </c>
      <c r="Y3632">
        <v>0</v>
      </c>
      <c r="Z3632">
        <v>0</v>
      </c>
      <c r="AA3632" t="s">
        <v>1758</v>
      </c>
      <c r="AB3632" t="s">
        <v>7329</v>
      </c>
      <c r="AD3632" t="s">
        <v>2045</v>
      </c>
      <c r="AE3632" t="s">
        <v>2046</v>
      </c>
      <c r="AI3632" t="s">
        <v>1761</v>
      </c>
      <c r="AL3632" t="s">
        <v>7865</v>
      </c>
      <c r="AM3632">
        <v>6</v>
      </c>
      <c r="AN3632" t="s">
        <v>1081</v>
      </c>
      <c r="AO3632" t="s">
        <v>2875</v>
      </c>
      <c r="AP3632">
        <v>0</v>
      </c>
      <c r="AQ3632" s="388">
        <v>44623</v>
      </c>
      <c r="AS3632" t="s">
        <v>1765</v>
      </c>
      <c r="AT3632" s="388">
        <v>44627</v>
      </c>
      <c r="AU3632" t="s">
        <v>1756</v>
      </c>
      <c r="AV3632" t="s">
        <v>1756</v>
      </c>
      <c r="AZ3632" t="s">
        <v>1766</v>
      </c>
      <c r="BA3632" t="s">
        <v>1767</v>
      </c>
      <c r="BB3632" t="s">
        <v>9342</v>
      </c>
      <c r="BC3632" t="s">
        <v>9343</v>
      </c>
      <c r="BD3632" t="s">
        <v>7333</v>
      </c>
      <c r="BE3632" t="s">
        <v>1756</v>
      </c>
      <c r="BF3632" t="s">
        <v>823</v>
      </c>
    </row>
    <row r="3633" spans="1:58">
      <c r="A3633" t="s">
        <v>829</v>
      </c>
      <c r="B3633">
        <v>6</v>
      </c>
      <c r="C3633">
        <v>0</v>
      </c>
      <c r="D3633">
        <v>11577</v>
      </c>
      <c r="E3633" t="s">
        <v>9339</v>
      </c>
      <c r="F3633">
        <v>53510611</v>
      </c>
      <c r="G3633" t="s">
        <v>2041</v>
      </c>
      <c r="H3633">
        <v>0</v>
      </c>
      <c r="I3633" t="s">
        <v>2073</v>
      </c>
      <c r="J3633">
        <v>243.75</v>
      </c>
      <c r="K3633">
        <v>1</v>
      </c>
      <c r="L3633" t="s">
        <v>1755</v>
      </c>
      <c r="M3633" t="s">
        <v>1757</v>
      </c>
      <c r="N3633" t="s">
        <v>1757</v>
      </c>
      <c r="O3633" t="s">
        <v>1756</v>
      </c>
      <c r="P3633" t="s">
        <v>1756</v>
      </c>
      <c r="Q3633" s="387">
        <v>243.75</v>
      </c>
      <c r="R3633">
        <v>31.6875</v>
      </c>
      <c r="S3633">
        <v>275.4375</v>
      </c>
      <c r="T3633" s="388">
        <v>44613</v>
      </c>
      <c r="U3633">
        <v>0</v>
      </c>
      <c r="V3633" t="s">
        <v>838</v>
      </c>
      <c r="W3633" s="388">
        <v>44634</v>
      </c>
      <c r="X3633">
        <v>178</v>
      </c>
      <c r="Y3633">
        <v>0</v>
      </c>
      <c r="Z3633">
        <v>0</v>
      </c>
      <c r="AA3633" t="s">
        <v>1758</v>
      </c>
      <c r="AB3633" t="s">
        <v>7329</v>
      </c>
      <c r="AD3633" t="s">
        <v>2045</v>
      </c>
      <c r="AE3633" t="s">
        <v>2046</v>
      </c>
      <c r="AI3633" t="s">
        <v>1761</v>
      </c>
      <c r="AL3633" t="s">
        <v>7865</v>
      </c>
      <c r="AM3633">
        <v>6</v>
      </c>
      <c r="AN3633" t="s">
        <v>1081</v>
      </c>
      <c r="AO3633" t="s">
        <v>2875</v>
      </c>
      <c r="AP3633">
        <v>0</v>
      </c>
      <c r="AQ3633" s="388">
        <v>44623</v>
      </c>
      <c r="AS3633" t="s">
        <v>1765</v>
      </c>
      <c r="AT3633" s="388">
        <v>44627</v>
      </c>
      <c r="AU3633" t="s">
        <v>1756</v>
      </c>
      <c r="AV3633" t="s">
        <v>1756</v>
      </c>
      <c r="AZ3633" t="s">
        <v>1766</v>
      </c>
      <c r="BA3633" t="s">
        <v>1767</v>
      </c>
      <c r="BB3633" t="s">
        <v>9344</v>
      </c>
      <c r="BC3633" t="s">
        <v>9345</v>
      </c>
      <c r="BD3633" t="s">
        <v>7333</v>
      </c>
      <c r="BE3633" t="s">
        <v>1756</v>
      </c>
      <c r="BF3633" t="s">
        <v>823</v>
      </c>
    </row>
    <row r="3634" spans="1:58">
      <c r="A3634" t="s">
        <v>829</v>
      </c>
      <c r="B3634">
        <v>6</v>
      </c>
      <c r="C3634">
        <v>0</v>
      </c>
      <c r="D3634">
        <v>11577</v>
      </c>
      <c r="E3634" t="s">
        <v>9339</v>
      </c>
      <c r="F3634">
        <v>53510611</v>
      </c>
      <c r="G3634" t="s">
        <v>2041</v>
      </c>
      <c r="H3634">
        <v>0</v>
      </c>
      <c r="I3634" t="s">
        <v>7531</v>
      </c>
      <c r="J3634">
        <v>126.98</v>
      </c>
      <c r="K3634">
        <v>10</v>
      </c>
      <c r="L3634" t="s">
        <v>2063</v>
      </c>
      <c r="M3634" t="s">
        <v>1757</v>
      </c>
      <c r="N3634" t="s">
        <v>1757</v>
      </c>
      <c r="O3634" t="s">
        <v>1756</v>
      </c>
      <c r="P3634" t="s">
        <v>1756</v>
      </c>
      <c r="Q3634" s="387">
        <v>1269.8</v>
      </c>
      <c r="R3634">
        <v>165.07400000000001</v>
      </c>
      <c r="S3634">
        <v>1434.8739999999998</v>
      </c>
      <c r="T3634" s="388">
        <v>44613</v>
      </c>
      <c r="U3634">
        <v>0</v>
      </c>
      <c r="V3634" t="s">
        <v>838</v>
      </c>
      <c r="W3634" s="388">
        <v>44634</v>
      </c>
      <c r="X3634">
        <v>178</v>
      </c>
      <c r="Y3634">
        <v>0</v>
      </c>
      <c r="Z3634">
        <v>0</v>
      </c>
      <c r="AA3634" t="s">
        <v>1758</v>
      </c>
      <c r="AB3634" t="s">
        <v>7329</v>
      </c>
      <c r="AD3634" t="s">
        <v>2045</v>
      </c>
      <c r="AE3634" t="s">
        <v>2046</v>
      </c>
      <c r="AI3634" t="s">
        <v>1761</v>
      </c>
      <c r="AL3634" t="s">
        <v>7865</v>
      </c>
      <c r="AM3634">
        <v>6</v>
      </c>
      <c r="AN3634" t="s">
        <v>1081</v>
      </c>
      <c r="AO3634" t="s">
        <v>2875</v>
      </c>
      <c r="AP3634">
        <v>0</v>
      </c>
      <c r="AQ3634" s="388">
        <v>44623</v>
      </c>
      <c r="AS3634" t="s">
        <v>1765</v>
      </c>
      <c r="AT3634" s="388">
        <v>44627</v>
      </c>
      <c r="AU3634" t="s">
        <v>1756</v>
      </c>
      <c r="AV3634" t="s">
        <v>1756</v>
      </c>
      <c r="AZ3634" t="s">
        <v>1766</v>
      </c>
      <c r="BA3634" t="s">
        <v>1767</v>
      </c>
      <c r="BB3634" t="s">
        <v>9346</v>
      </c>
      <c r="BC3634" t="s">
        <v>9347</v>
      </c>
      <c r="BD3634" t="s">
        <v>7333</v>
      </c>
      <c r="BE3634" t="s">
        <v>1756</v>
      </c>
      <c r="BF3634" t="s">
        <v>823</v>
      </c>
    </row>
    <row r="3635" spans="1:58">
      <c r="A3635" t="s">
        <v>829</v>
      </c>
      <c r="B3635">
        <v>6</v>
      </c>
      <c r="C3635">
        <v>0</v>
      </c>
      <c r="D3635">
        <v>11574</v>
      </c>
      <c r="E3635" t="s">
        <v>9348</v>
      </c>
      <c r="F3635">
        <v>53510611</v>
      </c>
      <c r="G3635" t="s">
        <v>2041</v>
      </c>
      <c r="H3635">
        <v>0</v>
      </c>
      <c r="I3635" t="s">
        <v>7482</v>
      </c>
      <c r="J3635">
        <v>70</v>
      </c>
      <c r="K3635">
        <v>11</v>
      </c>
      <c r="L3635" t="s">
        <v>1771</v>
      </c>
      <c r="M3635" t="s">
        <v>1756</v>
      </c>
      <c r="N3635" t="s">
        <v>1756</v>
      </c>
      <c r="O3635" t="s">
        <v>2104</v>
      </c>
      <c r="P3635" t="s">
        <v>1757</v>
      </c>
      <c r="Q3635" s="387">
        <v>770</v>
      </c>
      <c r="R3635">
        <v>100.10000000000001</v>
      </c>
      <c r="S3635">
        <v>870.09999999999991</v>
      </c>
      <c r="T3635" s="388">
        <v>44612</v>
      </c>
      <c r="U3635">
        <v>0</v>
      </c>
      <c r="V3635" t="s">
        <v>838</v>
      </c>
      <c r="W3635" s="388">
        <v>44634</v>
      </c>
      <c r="X3635">
        <v>178</v>
      </c>
      <c r="Y3635">
        <v>0</v>
      </c>
      <c r="Z3635">
        <v>0</v>
      </c>
      <c r="AA3635" t="s">
        <v>1758</v>
      </c>
      <c r="AB3635" t="s">
        <v>7329</v>
      </c>
      <c r="AD3635" t="s">
        <v>2045</v>
      </c>
      <c r="AE3635" t="s">
        <v>2046</v>
      </c>
      <c r="AI3635" t="s">
        <v>1761</v>
      </c>
      <c r="AL3635" t="s">
        <v>7379</v>
      </c>
      <c r="AM3635">
        <v>6</v>
      </c>
      <c r="AN3635" t="s">
        <v>7364</v>
      </c>
      <c r="AO3635" t="s">
        <v>7365</v>
      </c>
      <c r="AP3635">
        <v>0</v>
      </c>
      <c r="AQ3635" s="388">
        <v>44615</v>
      </c>
      <c r="AS3635" t="s">
        <v>2806</v>
      </c>
      <c r="AT3635" s="388">
        <v>44616</v>
      </c>
      <c r="AU3635" t="s">
        <v>1756</v>
      </c>
      <c r="AV3635" t="s">
        <v>1756</v>
      </c>
      <c r="AZ3635" t="s">
        <v>2807</v>
      </c>
      <c r="BA3635" t="s">
        <v>1767</v>
      </c>
      <c r="BB3635" t="s">
        <v>9349</v>
      </c>
      <c r="BC3635" t="s">
        <v>9350</v>
      </c>
      <c r="BD3635" t="s">
        <v>7333</v>
      </c>
      <c r="BE3635" t="s">
        <v>1756</v>
      </c>
      <c r="BF3635" t="s">
        <v>823</v>
      </c>
    </row>
    <row r="3636" spans="1:58">
      <c r="A3636" t="s">
        <v>829</v>
      </c>
      <c r="B3636">
        <v>6</v>
      </c>
      <c r="C3636">
        <v>0</v>
      </c>
      <c r="D3636">
        <v>11574</v>
      </c>
      <c r="E3636" t="s">
        <v>9348</v>
      </c>
      <c r="F3636">
        <v>53510611</v>
      </c>
      <c r="G3636" t="s">
        <v>2041</v>
      </c>
      <c r="H3636">
        <v>0</v>
      </c>
      <c r="I3636" t="s">
        <v>2056</v>
      </c>
      <c r="J3636">
        <v>210</v>
      </c>
      <c r="K3636">
        <v>1</v>
      </c>
      <c r="L3636" t="s">
        <v>1755</v>
      </c>
      <c r="M3636" t="s">
        <v>1756</v>
      </c>
      <c r="N3636" t="s">
        <v>1756</v>
      </c>
      <c r="P3636" t="s">
        <v>1757</v>
      </c>
      <c r="Q3636" s="387">
        <v>210</v>
      </c>
      <c r="R3636">
        <v>27.3</v>
      </c>
      <c r="S3636">
        <v>237.29999999999998</v>
      </c>
      <c r="T3636" s="388">
        <v>44612</v>
      </c>
      <c r="U3636">
        <v>0</v>
      </c>
      <c r="V3636" t="s">
        <v>838</v>
      </c>
      <c r="W3636" s="388">
        <v>44634</v>
      </c>
      <c r="X3636">
        <v>178</v>
      </c>
      <c r="Y3636">
        <v>0</v>
      </c>
      <c r="Z3636">
        <v>0</v>
      </c>
      <c r="AA3636" t="s">
        <v>1758</v>
      </c>
      <c r="AB3636" t="s">
        <v>7329</v>
      </c>
      <c r="AD3636" t="s">
        <v>2045</v>
      </c>
      <c r="AE3636" t="s">
        <v>2046</v>
      </c>
      <c r="AI3636" t="s">
        <v>1761</v>
      </c>
      <c r="AL3636" t="s">
        <v>7379</v>
      </c>
      <c r="AM3636">
        <v>6</v>
      </c>
      <c r="AN3636" t="s">
        <v>7364</v>
      </c>
      <c r="AO3636" t="s">
        <v>7365</v>
      </c>
      <c r="AP3636">
        <v>0</v>
      </c>
      <c r="AQ3636" s="388">
        <v>44615</v>
      </c>
      <c r="AS3636" t="s">
        <v>2806</v>
      </c>
      <c r="AT3636" s="388">
        <v>44616</v>
      </c>
      <c r="AU3636" t="s">
        <v>1756</v>
      </c>
      <c r="AV3636" t="s">
        <v>1756</v>
      </c>
      <c r="AZ3636" t="s">
        <v>2807</v>
      </c>
      <c r="BA3636" t="s">
        <v>1767</v>
      </c>
      <c r="BB3636" t="s">
        <v>9351</v>
      </c>
      <c r="BC3636" t="s">
        <v>9352</v>
      </c>
      <c r="BD3636" t="s">
        <v>7333</v>
      </c>
      <c r="BE3636" t="s">
        <v>1756</v>
      </c>
      <c r="BF3636" t="s">
        <v>823</v>
      </c>
    </row>
    <row r="3637" spans="1:58">
      <c r="A3637" t="s">
        <v>829</v>
      </c>
      <c r="B3637">
        <v>6</v>
      </c>
      <c r="C3637">
        <v>0</v>
      </c>
      <c r="D3637">
        <v>11574</v>
      </c>
      <c r="E3637" t="s">
        <v>9348</v>
      </c>
      <c r="F3637">
        <v>53510611</v>
      </c>
      <c r="G3637" t="s">
        <v>2041</v>
      </c>
      <c r="H3637">
        <v>0</v>
      </c>
      <c r="I3637" t="s">
        <v>7382</v>
      </c>
      <c r="J3637">
        <v>80</v>
      </c>
      <c r="K3637">
        <v>11</v>
      </c>
      <c r="M3637" t="s">
        <v>1757</v>
      </c>
      <c r="N3637" t="s">
        <v>1757</v>
      </c>
      <c r="O3637" t="s">
        <v>1756</v>
      </c>
      <c r="P3637" t="s">
        <v>1756</v>
      </c>
      <c r="Q3637" s="387">
        <v>880</v>
      </c>
      <c r="R3637">
        <v>114.4</v>
      </c>
      <c r="S3637">
        <v>994.39999999999986</v>
      </c>
      <c r="T3637" s="388">
        <v>44612</v>
      </c>
      <c r="U3637">
        <v>0</v>
      </c>
      <c r="V3637" t="s">
        <v>838</v>
      </c>
      <c r="W3637" s="388">
        <v>44634</v>
      </c>
      <c r="X3637">
        <v>178</v>
      </c>
      <c r="Y3637">
        <v>0</v>
      </c>
      <c r="Z3637">
        <v>0</v>
      </c>
      <c r="AA3637" t="s">
        <v>1758</v>
      </c>
      <c r="AB3637" t="s">
        <v>7329</v>
      </c>
      <c r="AD3637" t="s">
        <v>2045</v>
      </c>
      <c r="AE3637" t="s">
        <v>2046</v>
      </c>
      <c r="AI3637" t="s">
        <v>1761</v>
      </c>
      <c r="AL3637" t="s">
        <v>7379</v>
      </c>
      <c r="AM3637">
        <v>6</v>
      </c>
      <c r="AN3637" t="s">
        <v>7364</v>
      </c>
      <c r="AO3637" t="s">
        <v>7365</v>
      </c>
      <c r="AP3637">
        <v>0</v>
      </c>
      <c r="AQ3637" s="388">
        <v>44615</v>
      </c>
      <c r="AS3637" t="s">
        <v>2806</v>
      </c>
      <c r="AT3637" s="388">
        <v>44616</v>
      </c>
      <c r="AU3637" t="s">
        <v>1756</v>
      </c>
      <c r="AV3637" t="s">
        <v>1756</v>
      </c>
      <c r="AZ3637" t="s">
        <v>2807</v>
      </c>
      <c r="BA3637" t="s">
        <v>1767</v>
      </c>
      <c r="BB3637" t="s">
        <v>9353</v>
      </c>
      <c r="BC3637" t="s">
        <v>9354</v>
      </c>
      <c r="BD3637" t="s">
        <v>7333</v>
      </c>
      <c r="BE3637" t="s">
        <v>1756</v>
      </c>
      <c r="BF3637" t="s">
        <v>823</v>
      </c>
    </row>
    <row r="3638" spans="1:58">
      <c r="A3638" t="s">
        <v>829</v>
      </c>
      <c r="B3638">
        <v>6</v>
      </c>
      <c r="C3638">
        <v>0</v>
      </c>
      <c r="D3638">
        <v>11572</v>
      </c>
      <c r="E3638" t="s">
        <v>9355</v>
      </c>
      <c r="F3638">
        <v>53510611</v>
      </c>
      <c r="G3638" t="s">
        <v>2041</v>
      </c>
      <c r="H3638">
        <v>0</v>
      </c>
      <c r="I3638" t="s">
        <v>2052</v>
      </c>
      <c r="J3638">
        <v>75</v>
      </c>
      <c r="K3638">
        <v>5</v>
      </c>
      <c r="L3638" t="s">
        <v>1771</v>
      </c>
      <c r="M3638" t="s">
        <v>1756</v>
      </c>
      <c r="N3638" t="s">
        <v>1756</v>
      </c>
      <c r="O3638" t="s">
        <v>1757</v>
      </c>
      <c r="P3638" t="s">
        <v>1757</v>
      </c>
      <c r="Q3638" s="387">
        <v>375</v>
      </c>
      <c r="R3638">
        <v>48.75</v>
      </c>
      <c r="S3638">
        <v>423.74999999999994</v>
      </c>
      <c r="T3638" s="388">
        <v>44612</v>
      </c>
      <c r="U3638">
        <v>0</v>
      </c>
      <c r="V3638" t="s">
        <v>838</v>
      </c>
      <c r="W3638" s="388">
        <v>44634</v>
      </c>
      <c r="X3638">
        <v>178</v>
      </c>
      <c r="Y3638">
        <v>0</v>
      </c>
      <c r="Z3638">
        <v>0</v>
      </c>
      <c r="AA3638" t="s">
        <v>1758</v>
      </c>
      <c r="AB3638" t="s">
        <v>7329</v>
      </c>
      <c r="AD3638" t="s">
        <v>2045</v>
      </c>
      <c r="AE3638" t="s">
        <v>2046</v>
      </c>
      <c r="AI3638" t="s">
        <v>1761</v>
      </c>
      <c r="AL3638" t="s">
        <v>7845</v>
      </c>
      <c r="AM3638">
        <v>6</v>
      </c>
      <c r="AN3638" t="s">
        <v>2851</v>
      </c>
      <c r="AO3638" t="s">
        <v>2852</v>
      </c>
      <c r="AP3638">
        <v>0</v>
      </c>
      <c r="AQ3638" s="388">
        <v>44615</v>
      </c>
      <c r="AS3638" t="s">
        <v>2806</v>
      </c>
      <c r="AT3638" s="388">
        <v>44616</v>
      </c>
      <c r="AU3638" t="s">
        <v>1756</v>
      </c>
      <c r="AV3638" t="s">
        <v>1756</v>
      </c>
      <c r="AZ3638" t="s">
        <v>2807</v>
      </c>
      <c r="BA3638" t="s">
        <v>1767</v>
      </c>
      <c r="BB3638" t="s">
        <v>9356</v>
      </c>
      <c r="BC3638" t="s">
        <v>9357</v>
      </c>
      <c r="BD3638" t="s">
        <v>7333</v>
      </c>
      <c r="BE3638" t="s">
        <v>1756</v>
      </c>
      <c r="BF3638" t="s">
        <v>823</v>
      </c>
    </row>
    <row r="3639" spans="1:58">
      <c r="A3639" t="s">
        <v>829</v>
      </c>
      <c r="B3639">
        <v>6</v>
      </c>
      <c r="C3639">
        <v>0</v>
      </c>
      <c r="D3639">
        <v>11572</v>
      </c>
      <c r="E3639" t="s">
        <v>9355</v>
      </c>
      <c r="F3639">
        <v>53510611</v>
      </c>
      <c r="G3639" t="s">
        <v>2041</v>
      </c>
      <c r="H3639">
        <v>0</v>
      </c>
      <c r="I3639" t="s">
        <v>2056</v>
      </c>
      <c r="J3639">
        <v>210</v>
      </c>
      <c r="K3639">
        <v>1</v>
      </c>
      <c r="L3639" t="s">
        <v>1755</v>
      </c>
      <c r="M3639" t="s">
        <v>1756</v>
      </c>
      <c r="N3639" t="s">
        <v>1756</v>
      </c>
      <c r="O3639" t="s">
        <v>1757</v>
      </c>
      <c r="P3639" t="s">
        <v>1757</v>
      </c>
      <c r="Q3639" s="387">
        <v>210</v>
      </c>
      <c r="R3639">
        <v>27.3</v>
      </c>
      <c r="S3639">
        <v>237.29999999999998</v>
      </c>
      <c r="T3639" s="388">
        <v>44612</v>
      </c>
      <c r="U3639">
        <v>0</v>
      </c>
      <c r="V3639" t="s">
        <v>838</v>
      </c>
      <c r="W3639" s="388">
        <v>44634</v>
      </c>
      <c r="X3639">
        <v>178</v>
      </c>
      <c r="Y3639">
        <v>0</v>
      </c>
      <c r="Z3639">
        <v>0</v>
      </c>
      <c r="AA3639" t="s">
        <v>1758</v>
      </c>
      <c r="AB3639" t="s">
        <v>7329</v>
      </c>
      <c r="AD3639" t="s">
        <v>2045</v>
      </c>
      <c r="AE3639" t="s">
        <v>2046</v>
      </c>
      <c r="AI3639" t="s">
        <v>1761</v>
      </c>
      <c r="AL3639" t="s">
        <v>7845</v>
      </c>
      <c r="AM3639">
        <v>6</v>
      </c>
      <c r="AN3639" t="s">
        <v>2851</v>
      </c>
      <c r="AO3639" t="s">
        <v>2852</v>
      </c>
      <c r="AP3639">
        <v>0</v>
      </c>
      <c r="AQ3639" s="388">
        <v>44615</v>
      </c>
      <c r="AS3639" t="s">
        <v>2806</v>
      </c>
      <c r="AT3639" s="388">
        <v>44616</v>
      </c>
      <c r="AU3639" t="s">
        <v>1756</v>
      </c>
      <c r="AV3639" t="s">
        <v>1756</v>
      </c>
      <c r="AZ3639" t="s">
        <v>2807</v>
      </c>
      <c r="BA3639" t="s">
        <v>1767</v>
      </c>
      <c r="BB3639" t="s">
        <v>9358</v>
      </c>
      <c r="BC3639" t="s">
        <v>9359</v>
      </c>
      <c r="BD3639" t="s">
        <v>7333</v>
      </c>
      <c r="BE3639" t="s">
        <v>1756</v>
      </c>
      <c r="BF3639" t="s">
        <v>823</v>
      </c>
    </row>
    <row r="3640" spans="1:58">
      <c r="A3640" t="s">
        <v>829</v>
      </c>
      <c r="B3640">
        <v>6</v>
      </c>
      <c r="C3640">
        <v>0</v>
      </c>
      <c r="D3640">
        <v>11572</v>
      </c>
      <c r="E3640" t="s">
        <v>9355</v>
      </c>
      <c r="F3640">
        <v>53510611</v>
      </c>
      <c r="G3640" t="s">
        <v>2041</v>
      </c>
      <c r="H3640">
        <v>0</v>
      </c>
      <c r="I3640" t="s">
        <v>2073</v>
      </c>
      <c r="J3640">
        <v>243.75</v>
      </c>
      <c r="K3640">
        <v>1</v>
      </c>
      <c r="L3640" t="s">
        <v>1755</v>
      </c>
      <c r="M3640" t="s">
        <v>1757</v>
      </c>
      <c r="N3640" t="s">
        <v>1757</v>
      </c>
      <c r="O3640" t="s">
        <v>1756</v>
      </c>
      <c r="P3640" t="s">
        <v>1756</v>
      </c>
      <c r="Q3640" s="387">
        <v>243.75</v>
      </c>
      <c r="R3640">
        <v>31.6875</v>
      </c>
      <c r="S3640">
        <v>275.4375</v>
      </c>
      <c r="T3640" s="388">
        <v>44612</v>
      </c>
      <c r="U3640">
        <v>0</v>
      </c>
      <c r="V3640" t="s">
        <v>838</v>
      </c>
      <c r="W3640" s="388">
        <v>44634</v>
      </c>
      <c r="X3640">
        <v>178</v>
      </c>
      <c r="Y3640">
        <v>0</v>
      </c>
      <c r="Z3640">
        <v>0</v>
      </c>
      <c r="AA3640" t="s">
        <v>1758</v>
      </c>
      <c r="AB3640" t="s">
        <v>7329</v>
      </c>
      <c r="AD3640" t="s">
        <v>2045</v>
      </c>
      <c r="AE3640" t="s">
        <v>2046</v>
      </c>
      <c r="AI3640" t="s">
        <v>1761</v>
      </c>
      <c r="AL3640" t="s">
        <v>7845</v>
      </c>
      <c r="AM3640">
        <v>6</v>
      </c>
      <c r="AN3640" t="s">
        <v>2851</v>
      </c>
      <c r="AO3640" t="s">
        <v>2852</v>
      </c>
      <c r="AP3640">
        <v>0</v>
      </c>
      <c r="AQ3640" s="388">
        <v>44615</v>
      </c>
      <c r="AS3640" t="s">
        <v>2806</v>
      </c>
      <c r="AT3640" s="388">
        <v>44616</v>
      </c>
      <c r="AU3640" t="s">
        <v>1756</v>
      </c>
      <c r="AV3640" t="s">
        <v>1756</v>
      </c>
      <c r="AZ3640" t="s">
        <v>2807</v>
      </c>
      <c r="BA3640" t="s">
        <v>1767</v>
      </c>
      <c r="BB3640" t="s">
        <v>9360</v>
      </c>
      <c r="BC3640" t="s">
        <v>9361</v>
      </c>
      <c r="BD3640" t="s">
        <v>7333</v>
      </c>
      <c r="BE3640" t="s">
        <v>1756</v>
      </c>
      <c r="BF3640" t="s">
        <v>823</v>
      </c>
    </row>
    <row r="3641" spans="1:58">
      <c r="A3641" t="s">
        <v>829</v>
      </c>
      <c r="B3641">
        <v>6</v>
      </c>
      <c r="C3641">
        <v>0</v>
      </c>
      <c r="D3641">
        <v>11572</v>
      </c>
      <c r="E3641" t="s">
        <v>9355</v>
      </c>
      <c r="F3641">
        <v>53510611</v>
      </c>
      <c r="G3641" t="s">
        <v>2041</v>
      </c>
      <c r="H3641">
        <v>0</v>
      </c>
      <c r="I3641" t="s">
        <v>7531</v>
      </c>
      <c r="J3641">
        <v>126.98</v>
      </c>
      <c r="K3641">
        <v>4</v>
      </c>
      <c r="L3641" t="s">
        <v>2063</v>
      </c>
      <c r="M3641" t="s">
        <v>1757</v>
      </c>
      <c r="N3641" t="s">
        <v>1757</v>
      </c>
      <c r="O3641" t="s">
        <v>1756</v>
      </c>
      <c r="P3641" t="s">
        <v>1756</v>
      </c>
      <c r="Q3641" s="387">
        <v>507.92</v>
      </c>
      <c r="R3641">
        <v>66.029600000000002</v>
      </c>
      <c r="S3641">
        <v>573.94959999999992</v>
      </c>
      <c r="T3641" s="388">
        <v>44612</v>
      </c>
      <c r="U3641">
        <v>0</v>
      </c>
      <c r="V3641" t="s">
        <v>838</v>
      </c>
      <c r="W3641" s="388">
        <v>44634</v>
      </c>
      <c r="X3641">
        <v>178</v>
      </c>
      <c r="Y3641">
        <v>0</v>
      </c>
      <c r="Z3641">
        <v>0</v>
      </c>
      <c r="AA3641" t="s">
        <v>1758</v>
      </c>
      <c r="AB3641" t="s">
        <v>7329</v>
      </c>
      <c r="AD3641" t="s">
        <v>2045</v>
      </c>
      <c r="AE3641" t="s">
        <v>2046</v>
      </c>
      <c r="AI3641" t="s">
        <v>1761</v>
      </c>
      <c r="AL3641" t="s">
        <v>7845</v>
      </c>
      <c r="AM3641">
        <v>6</v>
      </c>
      <c r="AN3641" t="s">
        <v>2851</v>
      </c>
      <c r="AO3641" t="s">
        <v>2852</v>
      </c>
      <c r="AP3641">
        <v>0</v>
      </c>
      <c r="AQ3641" s="388">
        <v>44615</v>
      </c>
      <c r="AS3641" t="s">
        <v>2806</v>
      </c>
      <c r="AT3641" s="388">
        <v>44616</v>
      </c>
      <c r="AU3641" t="s">
        <v>1756</v>
      </c>
      <c r="AV3641" t="s">
        <v>1756</v>
      </c>
      <c r="AZ3641" t="s">
        <v>2807</v>
      </c>
      <c r="BA3641" t="s">
        <v>1767</v>
      </c>
      <c r="BB3641" t="s">
        <v>9362</v>
      </c>
      <c r="BC3641" t="s">
        <v>9363</v>
      </c>
      <c r="BD3641" t="s">
        <v>7333</v>
      </c>
      <c r="BE3641" t="s">
        <v>1756</v>
      </c>
      <c r="BF3641" t="s">
        <v>823</v>
      </c>
    </row>
    <row r="3642" spans="1:58">
      <c r="A3642" t="s">
        <v>829</v>
      </c>
      <c r="B3642">
        <v>6</v>
      </c>
      <c r="C3642">
        <v>0</v>
      </c>
      <c r="D3642">
        <v>11571</v>
      </c>
      <c r="E3642" t="s">
        <v>9364</v>
      </c>
      <c r="F3642">
        <v>53510611</v>
      </c>
      <c r="G3642" t="s">
        <v>2041</v>
      </c>
      <c r="H3642">
        <v>0</v>
      </c>
      <c r="I3642" t="s">
        <v>2052</v>
      </c>
      <c r="J3642">
        <v>75</v>
      </c>
      <c r="K3642">
        <v>11</v>
      </c>
      <c r="L3642" t="s">
        <v>1771</v>
      </c>
      <c r="M3642" t="s">
        <v>1756</v>
      </c>
      <c r="N3642" t="s">
        <v>1756</v>
      </c>
      <c r="O3642" t="s">
        <v>1757</v>
      </c>
      <c r="P3642" t="s">
        <v>1757</v>
      </c>
      <c r="Q3642" s="387">
        <v>825</v>
      </c>
      <c r="R3642">
        <v>107.25</v>
      </c>
      <c r="S3642">
        <v>932.24999999999989</v>
      </c>
      <c r="T3642" s="388">
        <v>44612</v>
      </c>
      <c r="U3642">
        <v>0</v>
      </c>
      <c r="V3642" t="s">
        <v>838</v>
      </c>
      <c r="W3642" s="388">
        <v>44634</v>
      </c>
      <c r="X3642">
        <v>178</v>
      </c>
      <c r="Y3642">
        <v>0</v>
      </c>
      <c r="Z3642">
        <v>0</v>
      </c>
      <c r="AA3642" t="s">
        <v>1758</v>
      </c>
      <c r="AB3642" t="s">
        <v>7329</v>
      </c>
      <c r="AD3642" t="s">
        <v>2045</v>
      </c>
      <c r="AE3642" t="s">
        <v>2046</v>
      </c>
      <c r="AI3642" t="s">
        <v>1761</v>
      </c>
      <c r="AL3642" t="s">
        <v>7891</v>
      </c>
      <c r="AM3642">
        <v>6</v>
      </c>
      <c r="AN3642" t="s">
        <v>7561</v>
      </c>
      <c r="AO3642" t="s">
        <v>7562</v>
      </c>
      <c r="AP3642">
        <v>0</v>
      </c>
      <c r="AQ3642" s="388">
        <v>44615</v>
      </c>
      <c r="AS3642" t="s">
        <v>2806</v>
      </c>
      <c r="AT3642" s="388">
        <v>44616</v>
      </c>
      <c r="AU3642" t="s">
        <v>1756</v>
      </c>
      <c r="AV3642" t="s">
        <v>1756</v>
      </c>
      <c r="AZ3642" t="s">
        <v>2807</v>
      </c>
      <c r="BA3642" t="s">
        <v>1767</v>
      </c>
      <c r="BB3642" t="s">
        <v>9365</v>
      </c>
      <c r="BC3642" t="s">
        <v>9366</v>
      </c>
      <c r="BD3642" t="s">
        <v>7333</v>
      </c>
      <c r="BE3642" t="s">
        <v>1756</v>
      </c>
      <c r="BF3642" t="s">
        <v>823</v>
      </c>
    </row>
    <row r="3643" spans="1:58">
      <c r="A3643" t="s">
        <v>829</v>
      </c>
      <c r="B3643">
        <v>6</v>
      </c>
      <c r="C3643">
        <v>0</v>
      </c>
      <c r="D3643">
        <v>11571</v>
      </c>
      <c r="E3643" t="s">
        <v>9364</v>
      </c>
      <c r="F3643">
        <v>53510611</v>
      </c>
      <c r="G3643" t="s">
        <v>2041</v>
      </c>
      <c r="H3643">
        <v>0</v>
      </c>
      <c r="I3643" t="s">
        <v>2056</v>
      </c>
      <c r="J3643">
        <v>210</v>
      </c>
      <c r="K3643">
        <v>1</v>
      </c>
      <c r="L3643" t="s">
        <v>1755</v>
      </c>
      <c r="M3643" t="s">
        <v>1756</v>
      </c>
      <c r="N3643" t="s">
        <v>1756</v>
      </c>
      <c r="O3643" t="s">
        <v>1757</v>
      </c>
      <c r="P3643" t="s">
        <v>1757</v>
      </c>
      <c r="Q3643" s="387">
        <v>210</v>
      </c>
      <c r="R3643">
        <v>27.3</v>
      </c>
      <c r="S3643">
        <v>237.29999999999998</v>
      </c>
      <c r="T3643" s="388">
        <v>44612</v>
      </c>
      <c r="U3643">
        <v>0</v>
      </c>
      <c r="V3643" t="s">
        <v>838</v>
      </c>
      <c r="W3643" s="388">
        <v>44634</v>
      </c>
      <c r="X3643">
        <v>178</v>
      </c>
      <c r="Y3643">
        <v>0</v>
      </c>
      <c r="Z3643">
        <v>0</v>
      </c>
      <c r="AA3643" t="s">
        <v>1758</v>
      </c>
      <c r="AB3643" t="s">
        <v>7329</v>
      </c>
      <c r="AD3643" t="s">
        <v>2045</v>
      </c>
      <c r="AE3643" t="s">
        <v>2046</v>
      </c>
      <c r="AI3643" t="s">
        <v>1761</v>
      </c>
      <c r="AL3643" t="s">
        <v>7891</v>
      </c>
      <c r="AM3643">
        <v>6</v>
      </c>
      <c r="AN3643" t="s">
        <v>7561</v>
      </c>
      <c r="AO3643" t="s">
        <v>7562</v>
      </c>
      <c r="AP3643">
        <v>0</v>
      </c>
      <c r="AQ3643" s="388">
        <v>44615</v>
      </c>
      <c r="AS3643" t="s">
        <v>2806</v>
      </c>
      <c r="AT3643" s="388">
        <v>44616</v>
      </c>
      <c r="AU3643" t="s">
        <v>1756</v>
      </c>
      <c r="AV3643" t="s">
        <v>1756</v>
      </c>
      <c r="AZ3643" t="s">
        <v>2807</v>
      </c>
      <c r="BA3643" t="s">
        <v>1767</v>
      </c>
      <c r="BB3643" t="s">
        <v>9367</v>
      </c>
      <c r="BC3643" t="s">
        <v>9368</v>
      </c>
      <c r="BD3643" t="s">
        <v>7333</v>
      </c>
      <c r="BE3643" t="s">
        <v>1756</v>
      </c>
      <c r="BF3643" t="s">
        <v>823</v>
      </c>
    </row>
    <row r="3644" spans="1:58">
      <c r="A3644" t="s">
        <v>829</v>
      </c>
      <c r="B3644">
        <v>6</v>
      </c>
      <c r="C3644">
        <v>0</v>
      </c>
      <c r="D3644">
        <v>11571</v>
      </c>
      <c r="E3644" t="s">
        <v>9364</v>
      </c>
      <c r="F3644">
        <v>53510611</v>
      </c>
      <c r="G3644" t="s">
        <v>2041</v>
      </c>
      <c r="H3644">
        <v>0</v>
      </c>
      <c r="I3644" t="s">
        <v>2073</v>
      </c>
      <c r="J3644">
        <v>243.75</v>
      </c>
      <c r="K3644">
        <v>1</v>
      </c>
      <c r="L3644" t="s">
        <v>1755</v>
      </c>
      <c r="M3644" t="s">
        <v>1757</v>
      </c>
      <c r="N3644" t="s">
        <v>1757</v>
      </c>
      <c r="O3644" t="s">
        <v>1756</v>
      </c>
      <c r="P3644" t="s">
        <v>1756</v>
      </c>
      <c r="Q3644" s="387">
        <v>243.75</v>
      </c>
      <c r="R3644">
        <v>31.6875</v>
      </c>
      <c r="S3644">
        <v>275.4375</v>
      </c>
      <c r="T3644" s="388">
        <v>44612</v>
      </c>
      <c r="U3644">
        <v>0</v>
      </c>
      <c r="V3644" t="s">
        <v>838</v>
      </c>
      <c r="W3644" s="388">
        <v>44634</v>
      </c>
      <c r="X3644">
        <v>178</v>
      </c>
      <c r="Y3644">
        <v>0</v>
      </c>
      <c r="Z3644">
        <v>0</v>
      </c>
      <c r="AA3644" t="s">
        <v>1758</v>
      </c>
      <c r="AB3644" t="s">
        <v>7329</v>
      </c>
      <c r="AD3644" t="s">
        <v>2045</v>
      </c>
      <c r="AE3644" t="s">
        <v>2046</v>
      </c>
      <c r="AI3644" t="s">
        <v>1761</v>
      </c>
      <c r="AL3644" t="s">
        <v>7891</v>
      </c>
      <c r="AM3644">
        <v>6</v>
      </c>
      <c r="AN3644" t="s">
        <v>7561</v>
      </c>
      <c r="AO3644" t="s">
        <v>7562</v>
      </c>
      <c r="AP3644">
        <v>0</v>
      </c>
      <c r="AQ3644" s="388">
        <v>44615</v>
      </c>
      <c r="AS3644" t="s">
        <v>2806</v>
      </c>
      <c r="AT3644" s="388">
        <v>44616</v>
      </c>
      <c r="AU3644" t="s">
        <v>1756</v>
      </c>
      <c r="AV3644" t="s">
        <v>1756</v>
      </c>
      <c r="AZ3644" t="s">
        <v>2807</v>
      </c>
      <c r="BA3644" t="s">
        <v>1767</v>
      </c>
      <c r="BB3644" t="s">
        <v>9369</v>
      </c>
      <c r="BC3644" t="s">
        <v>9370</v>
      </c>
      <c r="BD3644" t="s">
        <v>7333</v>
      </c>
      <c r="BE3644" t="s">
        <v>1756</v>
      </c>
      <c r="BF3644" t="s">
        <v>823</v>
      </c>
    </row>
    <row r="3645" spans="1:58">
      <c r="A3645" t="s">
        <v>829</v>
      </c>
      <c r="B3645">
        <v>6</v>
      </c>
      <c r="C3645">
        <v>0</v>
      </c>
      <c r="D3645">
        <v>11571</v>
      </c>
      <c r="E3645" t="s">
        <v>9364</v>
      </c>
      <c r="F3645">
        <v>53510611</v>
      </c>
      <c r="G3645" t="s">
        <v>2041</v>
      </c>
      <c r="H3645">
        <v>0</v>
      </c>
      <c r="I3645" t="s">
        <v>7531</v>
      </c>
      <c r="J3645">
        <v>126.98</v>
      </c>
      <c r="K3645">
        <v>10</v>
      </c>
      <c r="L3645" t="s">
        <v>2063</v>
      </c>
      <c r="M3645" t="s">
        <v>1757</v>
      </c>
      <c r="N3645" t="s">
        <v>1757</v>
      </c>
      <c r="O3645" t="s">
        <v>1756</v>
      </c>
      <c r="P3645" t="s">
        <v>1756</v>
      </c>
      <c r="Q3645" s="387">
        <v>1269.8</v>
      </c>
      <c r="R3645">
        <v>165.07400000000001</v>
      </c>
      <c r="S3645">
        <v>1434.8739999999998</v>
      </c>
      <c r="T3645" s="388">
        <v>44612</v>
      </c>
      <c r="U3645">
        <v>0</v>
      </c>
      <c r="V3645" t="s">
        <v>838</v>
      </c>
      <c r="W3645" s="388">
        <v>44634</v>
      </c>
      <c r="X3645">
        <v>178</v>
      </c>
      <c r="Y3645">
        <v>0</v>
      </c>
      <c r="Z3645">
        <v>0</v>
      </c>
      <c r="AA3645" t="s">
        <v>1758</v>
      </c>
      <c r="AB3645" t="s">
        <v>7329</v>
      </c>
      <c r="AD3645" t="s">
        <v>2045</v>
      </c>
      <c r="AE3645" t="s">
        <v>2046</v>
      </c>
      <c r="AI3645" t="s">
        <v>1761</v>
      </c>
      <c r="AL3645" t="s">
        <v>7891</v>
      </c>
      <c r="AM3645">
        <v>6</v>
      </c>
      <c r="AN3645" t="s">
        <v>7561</v>
      </c>
      <c r="AO3645" t="s">
        <v>7562</v>
      </c>
      <c r="AP3645">
        <v>0</v>
      </c>
      <c r="AQ3645" s="388">
        <v>44615</v>
      </c>
      <c r="AS3645" t="s">
        <v>2806</v>
      </c>
      <c r="AT3645" s="388">
        <v>44616</v>
      </c>
      <c r="AU3645" t="s">
        <v>1756</v>
      </c>
      <c r="AV3645" t="s">
        <v>1756</v>
      </c>
      <c r="AZ3645" t="s">
        <v>2807</v>
      </c>
      <c r="BA3645" t="s">
        <v>1767</v>
      </c>
      <c r="BB3645" t="s">
        <v>9371</v>
      </c>
      <c r="BC3645" t="s">
        <v>9372</v>
      </c>
      <c r="BD3645" t="s">
        <v>7333</v>
      </c>
      <c r="BE3645" t="s">
        <v>1756</v>
      </c>
      <c r="BF3645" t="s">
        <v>823</v>
      </c>
    </row>
    <row r="3646" spans="1:58">
      <c r="A3646" t="s">
        <v>829</v>
      </c>
      <c r="B3646">
        <v>6</v>
      </c>
      <c r="C3646">
        <v>0</v>
      </c>
      <c r="D3646">
        <v>11570</v>
      </c>
      <c r="E3646" t="s">
        <v>9373</v>
      </c>
      <c r="F3646">
        <v>53510611</v>
      </c>
      <c r="G3646" t="s">
        <v>2041</v>
      </c>
      <c r="H3646">
        <v>0</v>
      </c>
      <c r="I3646" t="s">
        <v>2052</v>
      </c>
      <c r="J3646">
        <v>75</v>
      </c>
      <c r="K3646">
        <v>11</v>
      </c>
      <c r="L3646" t="s">
        <v>1771</v>
      </c>
      <c r="M3646" t="s">
        <v>1756</v>
      </c>
      <c r="N3646" t="s">
        <v>1756</v>
      </c>
      <c r="O3646" t="s">
        <v>1757</v>
      </c>
      <c r="P3646" t="s">
        <v>1757</v>
      </c>
      <c r="Q3646" s="387">
        <v>825</v>
      </c>
      <c r="R3646">
        <v>107.25</v>
      </c>
      <c r="S3646">
        <v>932.24999999999989</v>
      </c>
      <c r="T3646" s="388">
        <v>44612</v>
      </c>
      <c r="U3646">
        <v>0</v>
      </c>
      <c r="V3646" t="s">
        <v>838</v>
      </c>
      <c r="W3646" s="388">
        <v>44634</v>
      </c>
      <c r="X3646">
        <v>178</v>
      </c>
      <c r="Y3646">
        <v>0</v>
      </c>
      <c r="Z3646">
        <v>0</v>
      </c>
      <c r="AA3646" t="s">
        <v>1758</v>
      </c>
      <c r="AB3646" t="s">
        <v>7329</v>
      </c>
      <c r="AD3646" t="s">
        <v>2045</v>
      </c>
      <c r="AE3646" t="s">
        <v>2046</v>
      </c>
      <c r="AI3646" t="s">
        <v>1761</v>
      </c>
      <c r="AL3646" t="s">
        <v>7865</v>
      </c>
      <c r="AM3646">
        <v>6</v>
      </c>
      <c r="AN3646" t="s">
        <v>1081</v>
      </c>
      <c r="AO3646" t="s">
        <v>2875</v>
      </c>
      <c r="AP3646">
        <v>0</v>
      </c>
      <c r="AQ3646" s="388">
        <v>44615</v>
      </c>
      <c r="AS3646" t="s">
        <v>2806</v>
      </c>
      <c r="AT3646" s="388">
        <v>44616</v>
      </c>
      <c r="AU3646" t="s">
        <v>1756</v>
      </c>
      <c r="AV3646" t="s">
        <v>1756</v>
      </c>
      <c r="AZ3646" t="s">
        <v>2807</v>
      </c>
      <c r="BA3646" t="s">
        <v>1767</v>
      </c>
      <c r="BB3646" t="s">
        <v>9374</v>
      </c>
      <c r="BC3646" t="s">
        <v>9375</v>
      </c>
      <c r="BD3646" t="s">
        <v>7333</v>
      </c>
      <c r="BE3646" t="s">
        <v>1756</v>
      </c>
      <c r="BF3646" t="s">
        <v>823</v>
      </c>
    </row>
    <row r="3647" spans="1:58">
      <c r="A3647" t="s">
        <v>829</v>
      </c>
      <c r="B3647">
        <v>6</v>
      </c>
      <c r="C3647">
        <v>0</v>
      </c>
      <c r="D3647">
        <v>11570</v>
      </c>
      <c r="E3647" t="s">
        <v>9373</v>
      </c>
      <c r="F3647">
        <v>53510611</v>
      </c>
      <c r="G3647" t="s">
        <v>2041</v>
      </c>
      <c r="H3647">
        <v>0</v>
      </c>
      <c r="I3647" t="s">
        <v>2056</v>
      </c>
      <c r="J3647">
        <v>210</v>
      </c>
      <c r="K3647">
        <v>1</v>
      </c>
      <c r="L3647" t="s">
        <v>1755</v>
      </c>
      <c r="M3647" t="s">
        <v>1756</v>
      </c>
      <c r="N3647" t="s">
        <v>1756</v>
      </c>
      <c r="O3647" t="s">
        <v>1757</v>
      </c>
      <c r="P3647" t="s">
        <v>1757</v>
      </c>
      <c r="Q3647" s="387">
        <v>210</v>
      </c>
      <c r="R3647">
        <v>27.3</v>
      </c>
      <c r="S3647">
        <v>237.29999999999998</v>
      </c>
      <c r="T3647" s="388">
        <v>44612</v>
      </c>
      <c r="U3647">
        <v>0</v>
      </c>
      <c r="V3647" t="s">
        <v>838</v>
      </c>
      <c r="W3647" s="388">
        <v>44634</v>
      </c>
      <c r="X3647">
        <v>178</v>
      </c>
      <c r="Y3647">
        <v>0</v>
      </c>
      <c r="Z3647">
        <v>0</v>
      </c>
      <c r="AA3647" t="s">
        <v>1758</v>
      </c>
      <c r="AB3647" t="s">
        <v>7329</v>
      </c>
      <c r="AD3647" t="s">
        <v>2045</v>
      </c>
      <c r="AE3647" t="s">
        <v>2046</v>
      </c>
      <c r="AI3647" t="s">
        <v>1761</v>
      </c>
      <c r="AL3647" t="s">
        <v>7865</v>
      </c>
      <c r="AM3647">
        <v>6</v>
      </c>
      <c r="AN3647" t="s">
        <v>1081</v>
      </c>
      <c r="AO3647" t="s">
        <v>2875</v>
      </c>
      <c r="AP3647">
        <v>0</v>
      </c>
      <c r="AQ3647" s="388">
        <v>44615</v>
      </c>
      <c r="AS3647" t="s">
        <v>2806</v>
      </c>
      <c r="AT3647" s="388">
        <v>44616</v>
      </c>
      <c r="AU3647" t="s">
        <v>1756</v>
      </c>
      <c r="AV3647" t="s">
        <v>1756</v>
      </c>
      <c r="AZ3647" t="s">
        <v>2807</v>
      </c>
      <c r="BA3647" t="s">
        <v>1767</v>
      </c>
      <c r="BB3647" t="s">
        <v>9376</v>
      </c>
      <c r="BC3647" t="s">
        <v>9377</v>
      </c>
      <c r="BD3647" t="s">
        <v>7333</v>
      </c>
      <c r="BE3647" t="s">
        <v>1756</v>
      </c>
      <c r="BF3647" t="s">
        <v>823</v>
      </c>
    </row>
    <row r="3648" spans="1:58">
      <c r="A3648" t="s">
        <v>829</v>
      </c>
      <c r="B3648">
        <v>6</v>
      </c>
      <c r="C3648">
        <v>0</v>
      </c>
      <c r="D3648">
        <v>11570</v>
      </c>
      <c r="E3648" t="s">
        <v>9373</v>
      </c>
      <c r="F3648">
        <v>53510611</v>
      </c>
      <c r="G3648" t="s">
        <v>2041</v>
      </c>
      <c r="H3648">
        <v>0</v>
      </c>
      <c r="I3648" t="s">
        <v>2073</v>
      </c>
      <c r="J3648">
        <v>243.75</v>
      </c>
      <c r="K3648">
        <v>1</v>
      </c>
      <c r="L3648" t="s">
        <v>1755</v>
      </c>
      <c r="M3648" t="s">
        <v>1757</v>
      </c>
      <c r="N3648" t="s">
        <v>1757</v>
      </c>
      <c r="O3648" t="s">
        <v>1756</v>
      </c>
      <c r="P3648" t="s">
        <v>1756</v>
      </c>
      <c r="Q3648" s="387">
        <v>243.75</v>
      </c>
      <c r="R3648">
        <v>31.6875</v>
      </c>
      <c r="S3648">
        <v>275.4375</v>
      </c>
      <c r="T3648" s="388">
        <v>44612</v>
      </c>
      <c r="U3648">
        <v>0</v>
      </c>
      <c r="V3648" t="s">
        <v>838</v>
      </c>
      <c r="W3648" s="388">
        <v>44634</v>
      </c>
      <c r="X3648">
        <v>178</v>
      </c>
      <c r="Y3648">
        <v>0</v>
      </c>
      <c r="Z3648">
        <v>0</v>
      </c>
      <c r="AA3648" t="s">
        <v>1758</v>
      </c>
      <c r="AB3648" t="s">
        <v>7329</v>
      </c>
      <c r="AD3648" t="s">
        <v>2045</v>
      </c>
      <c r="AE3648" t="s">
        <v>2046</v>
      </c>
      <c r="AI3648" t="s">
        <v>1761</v>
      </c>
      <c r="AL3648" t="s">
        <v>7865</v>
      </c>
      <c r="AM3648">
        <v>6</v>
      </c>
      <c r="AN3648" t="s">
        <v>1081</v>
      </c>
      <c r="AO3648" t="s">
        <v>2875</v>
      </c>
      <c r="AP3648">
        <v>0</v>
      </c>
      <c r="AQ3648" s="388">
        <v>44615</v>
      </c>
      <c r="AS3648" t="s">
        <v>2806</v>
      </c>
      <c r="AT3648" s="388">
        <v>44616</v>
      </c>
      <c r="AU3648" t="s">
        <v>1756</v>
      </c>
      <c r="AV3648" t="s">
        <v>1756</v>
      </c>
      <c r="AZ3648" t="s">
        <v>2807</v>
      </c>
      <c r="BA3648" t="s">
        <v>1767</v>
      </c>
      <c r="BB3648" t="s">
        <v>9378</v>
      </c>
      <c r="BC3648" t="s">
        <v>9379</v>
      </c>
      <c r="BD3648" t="s">
        <v>7333</v>
      </c>
      <c r="BE3648" t="s">
        <v>1756</v>
      </c>
      <c r="BF3648" t="s">
        <v>823</v>
      </c>
    </row>
    <row r="3649" spans="1:58">
      <c r="A3649" t="s">
        <v>829</v>
      </c>
      <c r="B3649">
        <v>6</v>
      </c>
      <c r="C3649">
        <v>0</v>
      </c>
      <c r="D3649">
        <v>11570</v>
      </c>
      <c r="E3649" t="s">
        <v>9373</v>
      </c>
      <c r="F3649">
        <v>53510611</v>
      </c>
      <c r="G3649" t="s">
        <v>2041</v>
      </c>
      <c r="H3649">
        <v>0</v>
      </c>
      <c r="I3649" t="s">
        <v>7531</v>
      </c>
      <c r="J3649">
        <v>126.98</v>
      </c>
      <c r="K3649">
        <v>10</v>
      </c>
      <c r="L3649" t="s">
        <v>2063</v>
      </c>
      <c r="M3649" t="s">
        <v>1757</v>
      </c>
      <c r="N3649" t="s">
        <v>1757</v>
      </c>
      <c r="O3649" t="s">
        <v>1756</v>
      </c>
      <c r="P3649" t="s">
        <v>1756</v>
      </c>
      <c r="Q3649" s="387">
        <v>1269.8</v>
      </c>
      <c r="R3649">
        <v>165.07400000000001</v>
      </c>
      <c r="S3649">
        <v>1434.8739999999998</v>
      </c>
      <c r="T3649" s="388">
        <v>44612</v>
      </c>
      <c r="U3649">
        <v>0</v>
      </c>
      <c r="V3649" t="s">
        <v>838</v>
      </c>
      <c r="W3649" s="388">
        <v>44634</v>
      </c>
      <c r="X3649">
        <v>178</v>
      </c>
      <c r="Y3649">
        <v>0</v>
      </c>
      <c r="Z3649">
        <v>0</v>
      </c>
      <c r="AA3649" t="s">
        <v>1758</v>
      </c>
      <c r="AB3649" t="s">
        <v>7329</v>
      </c>
      <c r="AD3649" t="s">
        <v>2045</v>
      </c>
      <c r="AE3649" t="s">
        <v>2046</v>
      </c>
      <c r="AI3649" t="s">
        <v>1761</v>
      </c>
      <c r="AL3649" t="s">
        <v>7865</v>
      </c>
      <c r="AM3649">
        <v>6</v>
      </c>
      <c r="AN3649" t="s">
        <v>1081</v>
      </c>
      <c r="AO3649" t="s">
        <v>2875</v>
      </c>
      <c r="AP3649">
        <v>0</v>
      </c>
      <c r="AQ3649" s="388">
        <v>44615</v>
      </c>
      <c r="AS3649" t="s">
        <v>2806</v>
      </c>
      <c r="AT3649" s="388">
        <v>44616</v>
      </c>
      <c r="AU3649" t="s">
        <v>1756</v>
      </c>
      <c r="AV3649" t="s">
        <v>1756</v>
      </c>
      <c r="AZ3649" t="s">
        <v>2807</v>
      </c>
      <c r="BA3649" t="s">
        <v>1767</v>
      </c>
      <c r="BB3649" t="s">
        <v>9380</v>
      </c>
      <c r="BC3649" t="s">
        <v>9381</v>
      </c>
      <c r="BD3649" t="s">
        <v>7333</v>
      </c>
      <c r="BE3649" t="s">
        <v>1756</v>
      </c>
      <c r="BF3649" t="s">
        <v>823</v>
      </c>
    </row>
    <row r="3650" spans="1:58">
      <c r="A3650" t="s">
        <v>829</v>
      </c>
      <c r="B3650">
        <v>6</v>
      </c>
      <c r="C3650">
        <v>0</v>
      </c>
      <c r="D3650">
        <v>11567</v>
      </c>
      <c r="E3650" t="s">
        <v>9382</v>
      </c>
      <c r="F3650">
        <v>53510611</v>
      </c>
      <c r="G3650" t="s">
        <v>2041</v>
      </c>
      <c r="H3650">
        <v>0</v>
      </c>
      <c r="I3650" t="s">
        <v>7482</v>
      </c>
      <c r="J3650">
        <v>70</v>
      </c>
      <c r="K3650">
        <v>11</v>
      </c>
      <c r="L3650" t="s">
        <v>1771</v>
      </c>
      <c r="M3650" t="s">
        <v>1756</v>
      </c>
      <c r="N3650" t="s">
        <v>1756</v>
      </c>
      <c r="O3650" t="s">
        <v>1757</v>
      </c>
      <c r="P3650" t="s">
        <v>1757</v>
      </c>
      <c r="Q3650" s="387">
        <v>770</v>
      </c>
      <c r="R3650">
        <v>100.10000000000001</v>
      </c>
      <c r="S3650">
        <v>870.09999999999991</v>
      </c>
      <c r="T3650" s="388">
        <v>44611</v>
      </c>
      <c r="U3650">
        <v>0</v>
      </c>
      <c r="V3650" t="s">
        <v>838</v>
      </c>
      <c r="W3650" s="388">
        <v>44634</v>
      </c>
      <c r="X3650">
        <v>178</v>
      </c>
      <c r="Y3650">
        <v>0</v>
      </c>
      <c r="Z3650">
        <v>0</v>
      </c>
      <c r="AA3650" t="s">
        <v>1758</v>
      </c>
      <c r="AB3650" t="s">
        <v>7329</v>
      </c>
      <c r="AD3650" t="s">
        <v>2045</v>
      </c>
      <c r="AE3650" t="s">
        <v>2046</v>
      </c>
      <c r="AI3650" t="s">
        <v>1761</v>
      </c>
      <c r="AL3650" t="s">
        <v>7379</v>
      </c>
      <c r="AM3650">
        <v>6</v>
      </c>
      <c r="AN3650" t="s">
        <v>2834</v>
      </c>
      <c r="AO3650" t="s">
        <v>1808</v>
      </c>
      <c r="AP3650">
        <v>0</v>
      </c>
      <c r="AQ3650" s="388">
        <v>44615</v>
      </c>
      <c r="AS3650" t="s">
        <v>2806</v>
      </c>
      <c r="AT3650" s="388">
        <v>44616</v>
      </c>
      <c r="AU3650" t="s">
        <v>1756</v>
      </c>
      <c r="AV3650" t="s">
        <v>1756</v>
      </c>
      <c r="AZ3650" t="s">
        <v>2807</v>
      </c>
      <c r="BA3650" t="s">
        <v>1767</v>
      </c>
      <c r="BB3650" t="s">
        <v>9383</v>
      </c>
      <c r="BC3650" t="s">
        <v>9384</v>
      </c>
      <c r="BD3650" t="s">
        <v>7333</v>
      </c>
      <c r="BE3650" t="s">
        <v>1756</v>
      </c>
      <c r="BF3650" t="s">
        <v>823</v>
      </c>
    </row>
    <row r="3651" spans="1:58">
      <c r="A3651" t="s">
        <v>829</v>
      </c>
      <c r="B3651">
        <v>6</v>
      </c>
      <c r="C3651">
        <v>0</v>
      </c>
      <c r="D3651">
        <v>11567</v>
      </c>
      <c r="E3651" t="s">
        <v>9382</v>
      </c>
      <c r="F3651">
        <v>53510611</v>
      </c>
      <c r="G3651" t="s">
        <v>2041</v>
      </c>
      <c r="H3651">
        <v>0</v>
      </c>
      <c r="I3651" t="s">
        <v>2056</v>
      </c>
      <c r="J3651">
        <v>210</v>
      </c>
      <c r="K3651">
        <v>1</v>
      </c>
      <c r="L3651" t="s">
        <v>1755</v>
      </c>
      <c r="M3651" t="s">
        <v>1756</v>
      </c>
      <c r="N3651" t="s">
        <v>1756</v>
      </c>
      <c r="O3651" t="s">
        <v>1757</v>
      </c>
      <c r="P3651" t="s">
        <v>1757</v>
      </c>
      <c r="Q3651" s="387">
        <v>210</v>
      </c>
      <c r="R3651">
        <v>27.3</v>
      </c>
      <c r="S3651">
        <v>237.29999999999998</v>
      </c>
      <c r="T3651" s="388">
        <v>44611</v>
      </c>
      <c r="U3651">
        <v>0</v>
      </c>
      <c r="V3651" t="s">
        <v>838</v>
      </c>
      <c r="W3651" s="388">
        <v>44634</v>
      </c>
      <c r="X3651">
        <v>178</v>
      </c>
      <c r="Y3651">
        <v>0</v>
      </c>
      <c r="Z3651">
        <v>0</v>
      </c>
      <c r="AA3651" t="s">
        <v>1758</v>
      </c>
      <c r="AB3651" t="s">
        <v>7329</v>
      </c>
      <c r="AD3651" t="s">
        <v>2045</v>
      </c>
      <c r="AE3651" t="s">
        <v>2046</v>
      </c>
      <c r="AI3651" t="s">
        <v>1761</v>
      </c>
      <c r="AL3651" t="s">
        <v>7379</v>
      </c>
      <c r="AM3651">
        <v>6</v>
      </c>
      <c r="AN3651" t="s">
        <v>2834</v>
      </c>
      <c r="AO3651" t="s">
        <v>1808</v>
      </c>
      <c r="AP3651">
        <v>0</v>
      </c>
      <c r="AQ3651" s="388">
        <v>44615</v>
      </c>
      <c r="AS3651" t="s">
        <v>2806</v>
      </c>
      <c r="AT3651" s="388">
        <v>44616</v>
      </c>
      <c r="AU3651" t="s">
        <v>1756</v>
      </c>
      <c r="AV3651" t="s">
        <v>1756</v>
      </c>
      <c r="AZ3651" t="s">
        <v>2807</v>
      </c>
      <c r="BA3651" t="s">
        <v>1767</v>
      </c>
      <c r="BB3651" t="s">
        <v>9385</v>
      </c>
      <c r="BC3651" t="s">
        <v>9386</v>
      </c>
      <c r="BD3651" t="s">
        <v>7333</v>
      </c>
      <c r="BE3651" t="s">
        <v>1756</v>
      </c>
      <c r="BF3651" t="s">
        <v>823</v>
      </c>
    </row>
    <row r="3652" spans="1:58">
      <c r="A3652" t="s">
        <v>829</v>
      </c>
      <c r="B3652">
        <v>6</v>
      </c>
      <c r="C3652">
        <v>0</v>
      </c>
      <c r="D3652">
        <v>11567</v>
      </c>
      <c r="E3652" t="s">
        <v>9382</v>
      </c>
      <c r="F3652">
        <v>53510611</v>
      </c>
      <c r="G3652" t="s">
        <v>2041</v>
      </c>
      <c r="H3652">
        <v>0</v>
      </c>
      <c r="I3652" t="s">
        <v>7382</v>
      </c>
      <c r="J3652">
        <v>80</v>
      </c>
      <c r="K3652">
        <v>11</v>
      </c>
      <c r="M3652" t="s">
        <v>1757</v>
      </c>
      <c r="N3652" t="s">
        <v>1757</v>
      </c>
      <c r="O3652" t="s">
        <v>1756</v>
      </c>
      <c r="P3652" t="s">
        <v>1756</v>
      </c>
      <c r="Q3652" s="387">
        <v>880</v>
      </c>
      <c r="R3652">
        <v>114.4</v>
      </c>
      <c r="S3652">
        <v>994.39999999999986</v>
      </c>
      <c r="T3652" s="388">
        <v>44611</v>
      </c>
      <c r="U3652">
        <v>0</v>
      </c>
      <c r="V3652" t="s">
        <v>838</v>
      </c>
      <c r="W3652" s="388">
        <v>44634</v>
      </c>
      <c r="X3652">
        <v>178</v>
      </c>
      <c r="Y3652">
        <v>0</v>
      </c>
      <c r="Z3652">
        <v>0</v>
      </c>
      <c r="AA3652" t="s">
        <v>1758</v>
      </c>
      <c r="AB3652" t="s">
        <v>7329</v>
      </c>
      <c r="AD3652" t="s">
        <v>2045</v>
      </c>
      <c r="AE3652" t="s">
        <v>2046</v>
      </c>
      <c r="AI3652" t="s">
        <v>1761</v>
      </c>
      <c r="AL3652" t="s">
        <v>7379</v>
      </c>
      <c r="AM3652">
        <v>6</v>
      </c>
      <c r="AN3652" t="s">
        <v>2834</v>
      </c>
      <c r="AO3652" t="s">
        <v>1808</v>
      </c>
      <c r="AP3652">
        <v>0</v>
      </c>
      <c r="AQ3652" s="388">
        <v>44615</v>
      </c>
      <c r="AS3652" t="s">
        <v>2806</v>
      </c>
      <c r="AT3652" s="388">
        <v>44616</v>
      </c>
      <c r="AU3652" t="s">
        <v>1756</v>
      </c>
      <c r="AV3652" t="s">
        <v>1756</v>
      </c>
      <c r="AZ3652" t="s">
        <v>2807</v>
      </c>
      <c r="BA3652" t="s">
        <v>1767</v>
      </c>
      <c r="BB3652" t="s">
        <v>9387</v>
      </c>
      <c r="BC3652" t="s">
        <v>9388</v>
      </c>
      <c r="BD3652" t="s">
        <v>7333</v>
      </c>
      <c r="BE3652" t="s">
        <v>1756</v>
      </c>
      <c r="BF3652" t="s">
        <v>823</v>
      </c>
    </row>
    <row r="3653" spans="1:58">
      <c r="A3653" t="s">
        <v>829</v>
      </c>
      <c r="B3653">
        <v>6</v>
      </c>
      <c r="C3653">
        <v>0</v>
      </c>
      <c r="D3653">
        <v>11564</v>
      </c>
      <c r="E3653" t="s">
        <v>9389</v>
      </c>
      <c r="F3653">
        <v>53510611</v>
      </c>
      <c r="G3653" t="s">
        <v>2041</v>
      </c>
      <c r="H3653">
        <v>0</v>
      </c>
      <c r="I3653" t="s">
        <v>2052</v>
      </c>
      <c r="J3653">
        <v>75</v>
      </c>
      <c r="K3653">
        <v>3</v>
      </c>
      <c r="L3653" t="s">
        <v>1771</v>
      </c>
      <c r="M3653" t="s">
        <v>1756</v>
      </c>
      <c r="N3653" t="s">
        <v>1756</v>
      </c>
      <c r="O3653" t="s">
        <v>1757</v>
      </c>
      <c r="P3653" t="s">
        <v>1757</v>
      </c>
      <c r="Q3653" s="387">
        <v>225</v>
      </c>
      <c r="R3653">
        <v>29.25</v>
      </c>
      <c r="S3653">
        <v>254.24999999999997</v>
      </c>
      <c r="T3653" s="388">
        <v>44611</v>
      </c>
      <c r="U3653">
        <v>0</v>
      </c>
      <c r="V3653" t="s">
        <v>838</v>
      </c>
      <c r="W3653" s="388">
        <v>44634</v>
      </c>
      <c r="X3653">
        <v>178</v>
      </c>
      <c r="Y3653">
        <v>0</v>
      </c>
      <c r="Z3653">
        <v>0</v>
      </c>
      <c r="AA3653" t="s">
        <v>1758</v>
      </c>
      <c r="AB3653" t="s">
        <v>7329</v>
      </c>
      <c r="AD3653" t="s">
        <v>2045</v>
      </c>
      <c r="AE3653" t="s">
        <v>2046</v>
      </c>
      <c r="AI3653" t="s">
        <v>1761</v>
      </c>
      <c r="AL3653" t="s">
        <v>9390</v>
      </c>
      <c r="AM3653">
        <v>6</v>
      </c>
      <c r="AN3653" t="s">
        <v>2851</v>
      </c>
      <c r="AO3653" t="s">
        <v>2852</v>
      </c>
      <c r="AP3653">
        <v>0</v>
      </c>
      <c r="AQ3653" s="388">
        <v>44615</v>
      </c>
      <c r="AS3653" t="s">
        <v>2806</v>
      </c>
      <c r="AT3653" s="388">
        <v>44616</v>
      </c>
      <c r="AU3653" t="s">
        <v>1756</v>
      </c>
      <c r="AV3653" t="s">
        <v>1756</v>
      </c>
      <c r="AZ3653" t="s">
        <v>2807</v>
      </c>
      <c r="BA3653" t="s">
        <v>1767</v>
      </c>
      <c r="BB3653" t="s">
        <v>9391</v>
      </c>
      <c r="BC3653" t="s">
        <v>9392</v>
      </c>
      <c r="BD3653" t="s">
        <v>7333</v>
      </c>
      <c r="BE3653" t="s">
        <v>1756</v>
      </c>
      <c r="BF3653" t="s">
        <v>823</v>
      </c>
    </row>
    <row r="3654" spans="1:58">
      <c r="A3654" t="s">
        <v>829</v>
      </c>
      <c r="B3654">
        <v>6</v>
      </c>
      <c r="C3654">
        <v>0</v>
      </c>
      <c r="D3654">
        <v>11564</v>
      </c>
      <c r="E3654" t="s">
        <v>9389</v>
      </c>
      <c r="F3654">
        <v>53510611</v>
      </c>
      <c r="G3654" t="s">
        <v>2041</v>
      </c>
      <c r="H3654">
        <v>0</v>
      </c>
      <c r="I3654" t="s">
        <v>2056</v>
      </c>
      <c r="J3654">
        <v>210</v>
      </c>
      <c r="K3654">
        <v>1</v>
      </c>
      <c r="L3654" t="s">
        <v>1755</v>
      </c>
      <c r="M3654" t="s">
        <v>1756</v>
      </c>
      <c r="N3654" t="s">
        <v>1756</v>
      </c>
      <c r="O3654" t="s">
        <v>1757</v>
      </c>
      <c r="P3654" t="s">
        <v>1757</v>
      </c>
      <c r="Q3654" s="387">
        <v>210</v>
      </c>
      <c r="R3654">
        <v>27.3</v>
      </c>
      <c r="S3654">
        <v>237.29999999999998</v>
      </c>
      <c r="T3654" s="388">
        <v>44611</v>
      </c>
      <c r="U3654">
        <v>0</v>
      </c>
      <c r="V3654" t="s">
        <v>838</v>
      </c>
      <c r="W3654" s="388">
        <v>44634</v>
      </c>
      <c r="X3654">
        <v>178</v>
      </c>
      <c r="Y3654">
        <v>0</v>
      </c>
      <c r="Z3654">
        <v>0</v>
      </c>
      <c r="AA3654" t="s">
        <v>1758</v>
      </c>
      <c r="AB3654" t="s">
        <v>7329</v>
      </c>
      <c r="AD3654" t="s">
        <v>2045</v>
      </c>
      <c r="AE3654" t="s">
        <v>2046</v>
      </c>
      <c r="AI3654" t="s">
        <v>1761</v>
      </c>
      <c r="AL3654" t="s">
        <v>9390</v>
      </c>
      <c r="AM3654">
        <v>6</v>
      </c>
      <c r="AN3654" t="s">
        <v>2851</v>
      </c>
      <c r="AO3654" t="s">
        <v>2852</v>
      </c>
      <c r="AP3654">
        <v>0</v>
      </c>
      <c r="AQ3654" s="388">
        <v>44615</v>
      </c>
      <c r="AS3654" t="s">
        <v>2806</v>
      </c>
      <c r="AT3654" s="388">
        <v>44616</v>
      </c>
      <c r="AU3654" t="s">
        <v>1756</v>
      </c>
      <c r="AV3654" t="s">
        <v>1756</v>
      </c>
      <c r="AZ3654" t="s">
        <v>2807</v>
      </c>
      <c r="BA3654" t="s">
        <v>1767</v>
      </c>
      <c r="BB3654" t="s">
        <v>9393</v>
      </c>
      <c r="BC3654" t="s">
        <v>9394</v>
      </c>
      <c r="BD3654" t="s">
        <v>7333</v>
      </c>
      <c r="BE3654" t="s">
        <v>1756</v>
      </c>
      <c r="BF3654" t="s">
        <v>823</v>
      </c>
    </row>
    <row r="3655" spans="1:58">
      <c r="A3655" t="s">
        <v>829</v>
      </c>
      <c r="B3655">
        <v>6</v>
      </c>
      <c r="C3655">
        <v>0</v>
      </c>
      <c r="D3655">
        <v>11564</v>
      </c>
      <c r="E3655" t="s">
        <v>9389</v>
      </c>
      <c r="F3655">
        <v>53510611</v>
      </c>
      <c r="G3655" t="s">
        <v>2041</v>
      </c>
      <c r="H3655">
        <v>0</v>
      </c>
      <c r="I3655" t="s">
        <v>2073</v>
      </c>
      <c r="J3655">
        <v>243.75</v>
      </c>
      <c r="K3655">
        <v>1</v>
      </c>
      <c r="L3655" t="s">
        <v>1755</v>
      </c>
      <c r="M3655" t="s">
        <v>1757</v>
      </c>
      <c r="N3655" t="s">
        <v>1757</v>
      </c>
      <c r="O3655" t="s">
        <v>1756</v>
      </c>
      <c r="P3655" t="s">
        <v>1756</v>
      </c>
      <c r="Q3655" s="387">
        <v>243.75</v>
      </c>
      <c r="R3655">
        <v>31.6875</v>
      </c>
      <c r="S3655">
        <v>275.4375</v>
      </c>
      <c r="T3655" s="388">
        <v>44611</v>
      </c>
      <c r="U3655">
        <v>0</v>
      </c>
      <c r="V3655" t="s">
        <v>838</v>
      </c>
      <c r="W3655" s="388">
        <v>44634</v>
      </c>
      <c r="X3655">
        <v>178</v>
      </c>
      <c r="Y3655">
        <v>0</v>
      </c>
      <c r="Z3655">
        <v>0</v>
      </c>
      <c r="AA3655" t="s">
        <v>1758</v>
      </c>
      <c r="AB3655" t="s">
        <v>7329</v>
      </c>
      <c r="AD3655" t="s">
        <v>2045</v>
      </c>
      <c r="AE3655" t="s">
        <v>2046</v>
      </c>
      <c r="AI3655" t="s">
        <v>1761</v>
      </c>
      <c r="AL3655" t="s">
        <v>9390</v>
      </c>
      <c r="AM3655">
        <v>6</v>
      </c>
      <c r="AN3655" t="s">
        <v>2851</v>
      </c>
      <c r="AO3655" t="s">
        <v>2852</v>
      </c>
      <c r="AP3655">
        <v>0</v>
      </c>
      <c r="AQ3655" s="388">
        <v>44615</v>
      </c>
      <c r="AS3655" t="s">
        <v>2806</v>
      </c>
      <c r="AT3655" s="388">
        <v>44616</v>
      </c>
      <c r="AU3655" t="s">
        <v>1756</v>
      </c>
      <c r="AV3655" t="s">
        <v>1756</v>
      </c>
      <c r="AZ3655" t="s">
        <v>2807</v>
      </c>
      <c r="BA3655" t="s">
        <v>1767</v>
      </c>
      <c r="BB3655" t="s">
        <v>9395</v>
      </c>
      <c r="BC3655" t="s">
        <v>9396</v>
      </c>
      <c r="BD3655" t="s">
        <v>7333</v>
      </c>
      <c r="BE3655" t="s">
        <v>1756</v>
      </c>
      <c r="BF3655" t="s">
        <v>823</v>
      </c>
    </row>
    <row r="3656" spans="1:58">
      <c r="A3656" t="s">
        <v>829</v>
      </c>
      <c r="B3656">
        <v>6</v>
      </c>
      <c r="C3656">
        <v>0</v>
      </c>
      <c r="D3656">
        <v>11564</v>
      </c>
      <c r="E3656" t="s">
        <v>9389</v>
      </c>
      <c r="F3656">
        <v>53510611</v>
      </c>
      <c r="G3656" t="s">
        <v>2041</v>
      </c>
      <c r="H3656">
        <v>0</v>
      </c>
      <c r="I3656" t="s">
        <v>7531</v>
      </c>
      <c r="J3656">
        <v>126.98</v>
      </c>
      <c r="K3656">
        <v>3</v>
      </c>
      <c r="L3656" t="s">
        <v>2063</v>
      </c>
      <c r="M3656" t="s">
        <v>1757</v>
      </c>
      <c r="N3656" t="s">
        <v>1757</v>
      </c>
      <c r="O3656" t="s">
        <v>1756</v>
      </c>
      <c r="P3656" t="s">
        <v>1756</v>
      </c>
      <c r="Q3656" s="387">
        <v>380.94</v>
      </c>
      <c r="R3656">
        <v>49.522199999999998</v>
      </c>
      <c r="S3656">
        <v>430.46219999999994</v>
      </c>
      <c r="T3656" s="388">
        <v>44611</v>
      </c>
      <c r="U3656">
        <v>0</v>
      </c>
      <c r="V3656" t="s">
        <v>838</v>
      </c>
      <c r="W3656" s="388">
        <v>44634</v>
      </c>
      <c r="X3656">
        <v>178</v>
      </c>
      <c r="Y3656">
        <v>0</v>
      </c>
      <c r="Z3656">
        <v>0</v>
      </c>
      <c r="AA3656" t="s">
        <v>1758</v>
      </c>
      <c r="AB3656" t="s">
        <v>7329</v>
      </c>
      <c r="AD3656" t="s">
        <v>2045</v>
      </c>
      <c r="AE3656" t="s">
        <v>2046</v>
      </c>
      <c r="AI3656" t="s">
        <v>1761</v>
      </c>
      <c r="AL3656" t="s">
        <v>9390</v>
      </c>
      <c r="AM3656">
        <v>6</v>
      </c>
      <c r="AN3656" t="s">
        <v>2851</v>
      </c>
      <c r="AO3656" t="s">
        <v>2852</v>
      </c>
      <c r="AP3656">
        <v>0</v>
      </c>
      <c r="AQ3656" s="388">
        <v>44615</v>
      </c>
      <c r="AS3656" t="s">
        <v>2806</v>
      </c>
      <c r="AT3656" s="388">
        <v>44616</v>
      </c>
      <c r="AU3656" t="s">
        <v>1756</v>
      </c>
      <c r="AV3656" t="s">
        <v>1756</v>
      </c>
      <c r="AZ3656" t="s">
        <v>2807</v>
      </c>
      <c r="BA3656" t="s">
        <v>1767</v>
      </c>
      <c r="BB3656" t="s">
        <v>9397</v>
      </c>
      <c r="BC3656" t="s">
        <v>9398</v>
      </c>
      <c r="BD3656" t="s">
        <v>7333</v>
      </c>
      <c r="BE3656" t="s">
        <v>1756</v>
      </c>
      <c r="BF3656" t="s">
        <v>823</v>
      </c>
    </row>
    <row r="3657" spans="1:58">
      <c r="A3657" t="s">
        <v>829</v>
      </c>
      <c r="B3657">
        <v>6</v>
      </c>
      <c r="C3657">
        <v>0</v>
      </c>
      <c r="D3657">
        <v>11563</v>
      </c>
      <c r="E3657" t="s">
        <v>9399</v>
      </c>
      <c r="F3657">
        <v>53510611</v>
      </c>
      <c r="G3657" t="s">
        <v>2041</v>
      </c>
      <c r="H3657">
        <v>0</v>
      </c>
      <c r="I3657" t="s">
        <v>2052</v>
      </c>
      <c r="J3657">
        <v>75</v>
      </c>
      <c r="K3657">
        <v>11</v>
      </c>
      <c r="L3657" t="s">
        <v>1771</v>
      </c>
      <c r="M3657" t="s">
        <v>1756</v>
      </c>
      <c r="N3657" t="s">
        <v>1756</v>
      </c>
      <c r="O3657" t="s">
        <v>1757</v>
      </c>
      <c r="P3657" t="s">
        <v>1757</v>
      </c>
      <c r="Q3657" s="387">
        <v>825</v>
      </c>
      <c r="R3657">
        <v>107.25</v>
      </c>
      <c r="S3657">
        <v>932.24999999999989</v>
      </c>
      <c r="T3657" s="388">
        <v>44611</v>
      </c>
      <c r="U3657">
        <v>0</v>
      </c>
      <c r="V3657" t="s">
        <v>838</v>
      </c>
      <c r="W3657" s="388">
        <v>44634</v>
      </c>
      <c r="X3657">
        <v>178</v>
      </c>
      <c r="Y3657">
        <v>0</v>
      </c>
      <c r="Z3657">
        <v>0</v>
      </c>
      <c r="AA3657" t="s">
        <v>1758</v>
      </c>
      <c r="AB3657" t="s">
        <v>7329</v>
      </c>
      <c r="AD3657" t="s">
        <v>2045</v>
      </c>
      <c r="AE3657" t="s">
        <v>2046</v>
      </c>
      <c r="AI3657" t="s">
        <v>1761</v>
      </c>
      <c r="AL3657" t="s">
        <v>7891</v>
      </c>
      <c r="AM3657">
        <v>6</v>
      </c>
      <c r="AN3657" t="s">
        <v>7561</v>
      </c>
      <c r="AO3657" t="s">
        <v>7562</v>
      </c>
      <c r="AP3657">
        <v>0</v>
      </c>
      <c r="AQ3657" s="388">
        <v>44615</v>
      </c>
      <c r="AS3657" t="s">
        <v>2806</v>
      </c>
      <c r="AT3657" s="388">
        <v>44616</v>
      </c>
      <c r="AU3657" t="s">
        <v>1756</v>
      </c>
      <c r="AV3657" t="s">
        <v>1756</v>
      </c>
      <c r="AZ3657" t="s">
        <v>2807</v>
      </c>
      <c r="BA3657" t="s">
        <v>1767</v>
      </c>
      <c r="BB3657" t="s">
        <v>9400</v>
      </c>
      <c r="BC3657" t="s">
        <v>9401</v>
      </c>
      <c r="BD3657" t="s">
        <v>7333</v>
      </c>
      <c r="BE3657" t="s">
        <v>1756</v>
      </c>
      <c r="BF3657" t="s">
        <v>823</v>
      </c>
    </row>
    <row r="3658" spans="1:58">
      <c r="A3658" t="s">
        <v>829</v>
      </c>
      <c r="B3658">
        <v>6</v>
      </c>
      <c r="C3658">
        <v>0</v>
      </c>
      <c r="D3658">
        <v>11563</v>
      </c>
      <c r="E3658" t="s">
        <v>9399</v>
      </c>
      <c r="F3658">
        <v>53510611</v>
      </c>
      <c r="G3658" t="s">
        <v>2041</v>
      </c>
      <c r="H3658">
        <v>0</v>
      </c>
      <c r="I3658" t="s">
        <v>2056</v>
      </c>
      <c r="J3658">
        <v>210</v>
      </c>
      <c r="K3658">
        <v>1</v>
      </c>
      <c r="L3658" t="s">
        <v>1755</v>
      </c>
      <c r="M3658" t="s">
        <v>1756</v>
      </c>
      <c r="N3658" t="s">
        <v>1756</v>
      </c>
      <c r="O3658" t="s">
        <v>1757</v>
      </c>
      <c r="P3658" t="s">
        <v>1757</v>
      </c>
      <c r="Q3658" s="387">
        <v>210</v>
      </c>
      <c r="R3658">
        <v>27.3</v>
      </c>
      <c r="S3658">
        <v>237.29999999999998</v>
      </c>
      <c r="T3658" s="388">
        <v>44611</v>
      </c>
      <c r="U3658">
        <v>0</v>
      </c>
      <c r="V3658" t="s">
        <v>838</v>
      </c>
      <c r="W3658" s="388">
        <v>44634</v>
      </c>
      <c r="X3658">
        <v>178</v>
      </c>
      <c r="Y3658">
        <v>0</v>
      </c>
      <c r="Z3658">
        <v>0</v>
      </c>
      <c r="AA3658" t="s">
        <v>1758</v>
      </c>
      <c r="AB3658" t="s">
        <v>7329</v>
      </c>
      <c r="AD3658" t="s">
        <v>2045</v>
      </c>
      <c r="AE3658" t="s">
        <v>2046</v>
      </c>
      <c r="AI3658" t="s">
        <v>1761</v>
      </c>
      <c r="AL3658" t="s">
        <v>7891</v>
      </c>
      <c r="AM3658">
        <v>6</v>
      </c>
      <c r="AN3658" t="s">
        <v>7561</v>
      </c>
      <c r="AO3658" t="s">
        <v>7562</v>
      </c>
      <c r="AP3658">
        <v>0</v>
      </c>
      <c r="AQ3658" s="388">
        <v>44615</v>
      </c>
      <c r="AS3658" t="s">
        <v>2806</v>
      </c>
      <c r="AT3658" s="388">
        <v>44616</v>
      </c>
      <c r="AU3658" t="s">
        <v>1756</v>
      </c>
      <c r="AV3658" t="s">
        <v>1756</v>
      </c>
      <c r="AZ3658" t="s">
        <v>2807</v>
      </c>
      <c r="BA3658" t="s">
        <v>1767</v>
      </c>
      <c r="BB3658" t="s">
        <v>9402</v>
      </c>
      <c r="BC3658" t="s">
        <v>9403</v>
      </c>
      <c r="BD3658" t="s">
        <v>7333</v>
      </c>
      <c r="BE3658" t="s">
        <v>1756</v>
      </c>
      <c r="BF3658" t="s">
        <v>823</v>
      </c>
    </row>
    <row r="3659" spans="1:58">
      <c r="A3659" t="s">
        <v>829</v>
      </c>
      <c r="B3659">
        <v>6</v>
      </c>
      <c r="C3659">
        <v>0</v>
      </c>
      <c r="D3659">
        <v>11563</v>
      </c>
      <c r="E3659" t="s">
        <v>9399</v>
      </c>
      <c r="F3659">
        <v>53510611</v>
      </c>
      <c r="G3659" t="s">
        <v>2041</v>
      </c>
      <c r="H3659">
        <v>0</v>
      </c>
      <c r="I3659" t="s">
        <v>2073</v>
      </c>
      <c r="J3659">
        <v>243.75</v>
      </c>
      <c r="K3659">
        <v>1</v>
      </c>
      <c r="L3659" t="s">
        <v>1755</v>
      </c>
      <c r="M3659" t="s">
        <v>1757</v>
      </c>
      <c r="N3659" t="s">
        <v>1757</v>
      </c>
      <c r="O3659" t="s">
        <v>1756</v>
      </c>
      <c r="P3659" t="s">
        <v>1756</v>
      </c>
      <c r="Q3659" s="387">
        <v>243.75</v>
      </c>
      <c r="R3659">
        <v>31.6875</v>
      </c>
      <c r="S3659">
        <v>275.4375</v>
      </c>
      <c r="T3659" s="388">
        <v>44611</v>
      </c>
      <c r="U3659">
        <v>0</v>
      </c>
      <c r="V3659" t="s">
        <v>838</v>
      </c>
      <c r="W3659" s="388">
        <v>44634</v>
      </c>
      <c r="X3659">
        <v>178</v>
      </c>
      <c r="Y3659">
        <v>0</v>
      </c>
      <c r="Z3659">
        <v>0</v>
      </c>
      <c r="AA3659" t="s">
        <v>1758</v>
      </c>
      <c r="AB3659" t="s">
        <v>7329</v>
      </c>
      <c r="AD3659" t="s">
        <v>2045</v>
      </c>
      <c r="AE3659" t="s">
        <v>2046</v>
      </c>
      <c r="AI3659" t="s">
        <v>1761</v>
      </c>
      <c r="AL3659" t="s">
        <v>7891</v>
      </c>
      <c r="AM3659">
        <v>6</v>
      </c>
      <c r="AN3659" t="s">
        <v>7561</v>
      </c>
      <c r="AO3659" t="s">
        <v>7562</v>
      </c>
      <c r="AP3659">
        <v>0</v>
      </c>
      <c r="AQ3659" s="388">
        <v>44615</v>
      </c>
      <c r="AS3659" t="s">
        <v>2806</v>
      </c>
      <c r="AT3659" s="388">
        <v>44616</v>
      </c>
      <c r="AU3659" t="s">
        <v>1756</v>
      </c>
      <c r="AV3659" t="s">
        <v>1756</v>
      </c>
      <c r="AZ3659" t="s">
        <v>2807</v>
      </c>
      <c r="BA3659" t="s">
        <v>1767</v>
      </c>
      <c r="BB3659" t="s">
        <v>9404</v>
      </c>
      <c r="BC3659" t="s">
        <v>9405</v>
      </c>
      <c r="BD3659" t="s">
        <v>7333</v>
      </c>
      <c r="BE3659" t="s">
        <v>1756</v>
      </c>
      <c r="BF3659" t="s">
        <v>823</v>
      </c>
    </row>
    <row r="3660" spans="1:58">
      <c r="A3660" t="s">
        <v>829</v>
      </c>
      <c r="B3660">
        <v>6</v>
      </c>
      <c r="C3660">
        <v>0</v>
      </c>
      <c r="D3660">
        <v>11563</v>
      </c>
      <c r="E3660" t="s">
        <v>9399</v>
      </c>
      <c r="F3660">
        <v>53510611</v>
      </c>
      <c r="G3660" t="s">
        <v>2041</v>
      </c>
      <c r="H3660">
        <v>0</v>
      </c>
      <c r="I3660" t="s">
        <v>7531</v>
      </c>
      <c r="J3660">
        <v>126.98</v>
      </c>
      <c r="K3660">
        <v>10</v>
      </c>
      <c r="L3660" t="s">
        <v>2063</v>
      </c>
      <c r="M3660" t="s">
        <v>1757</v>
      </c>
      <c r="N3660" t="s">
        <v>1757</v>
      </c>
      <c r="O3660" t="s">
        <v>1756</v>
      </c>
      <c r="P3660" t="s">
        <v>1756</v>
      </c>
      <c r="Q3660" s="387">
        <v>1269.8</v>
      </c>
      <c r="R3660">
        <v>165.07400000000001</v>
      </c>
      <c r="S3660">
        <v>1434.8739999999998</v>
      </c>
      <c r="T3660" s="388">
        <v>44611</v>
      </c>
      <c r="U3660">
        <v>0</v>
      </c>
      <c r="V3660" t="s">
        <v>838</v>
      </c>
      <c r="W3660" s="388">
        <v>44634</v>
      </c>
      <c r="X3660">
        <v>178</v>
      </c>
      <c r="Y3660">
        <v>0</v>
      </c>
      <c r="Z3660">
        <v>0</v>
      </c>
      <c r="AA3660" t="s">
        <v>1758</v>
      </c>
      <c r="AB3660" t="s">
        <v>7329</v>
      </c>
      <c r="AD3660" t="s">
        <v>2045</v>
      </c>
      <c r="AE3660" t="s">
        <v>2046</v>
      </c>
      <c r="AI3660" t="s">
        <v>1761</v>
      </c>
      <c r="AL3660" t="s">
        <v>7891</v>
      </c>
      <c r="AM3660">
        <v>6</v>
      </c>
      <c r="AN3660" t="s">
        <v>7561</v>
      </c>
      <c r="AO3660" t="s">
        <v>7562</v>
      </c>
      <c r="AP3660">
        <v>0</v>
      </c>
      <c r="AQ3660" s="388">
        <v>44615</v>
      </c>
      <c r="AS3660" t="s">
        <v>2806</v>
      </c>
      <c r="AT3660" s="388">
        <v>44616</v>
      </c>
      <c r="AU3660" t="s">
        <v>1756</v>
      </c>
      <c r="AV3660" t="s">
        <v>1756</v>
      </c>
      <c r="AZ3660" t="s">
        <v>2807</v>
      </c>
      <c r="BA3660" t="s">
        <v>1767</v>
      </c>
      <c r="BB3660" t="s">
        <v>9406</v>
      </c>
      <c r="BC3660" t="s">
        <v>9407</v>
      </c>
      <c r="BD3660" t="s">
        <v>7333</v>
      </c>
      <c r="BE3660" t="s">
        <v>1756</v>
      </c>
      <c r="BF3660" t="s">
        <v>823</v>
      </c>
    </row>
    <row r="3661" spans="1:58">
      <c r="A3661" t="s">
        <v>829</v>
      </c>
      <c r="B3661">
        <v>6</v>
      </c>
      <c r="C3661">
        <v>0</v>
      </c>
      <c r="D3661">
        <v>11562</v>
      </c>
      <c r="E3661" t="s">
        <v>9408</v>
      </c>
      <c r="F3661">
        <v>53510611</v>
      </c>
      <c r="G3661" t="s">
        <v>2041</v>
      </c>
      <c r="H3661">
        <v>0</v>
      </c>
      <c r="I3661" t="s">
        <v>2052</v>
      </c>
      <c r="J3661">
        <v>75</v>
      </c>
      <c r="K3661">
        <v>11</v>
      </c>
      <c r="L3661" t="s">
        <v>1771</v>
      </c>
      <c r="M3661" t="s">
        <v>1756</v>
      </c>
      <c r="N3661" t="s">
        <v>1756</v>
      </c>
      <c r="O3661" t="s">
        <v>1757</v>
      </c>
      <c r="P3661" t="s">
        <v>1757</v>
      </c>
      <c r="Q3661" s="387">
        <v>825</v>
      </c>
      <c r="R3661">
        <v>107.25</v>
      </c>
      <c r="S3661">
        <v>932.24999999999989</v>
      </c>
      <c r="T3661" s="388">
        <v>44611</v>
      </c>
      <c r="U3661">
        <v>0</v>
      </c>
      <c r="V3661" t="s">
        <v>838</v>
      </c>
      <c r="W3661" s="388">
        <v>44634</v>
      </c>
      <c r="X3661">
        <v>178</v>
      </c>
      <c r="Y3661">
        <v>0</v>
      </c>
      <c r="Z3661">
        <v>0</v>
      </c>
      <c r="AA3661" t="s">
        <v>1758</v>
      </c>
      <c r="AB3661" t="s">
        <v>7329</v>
      </c>
      <c r="AD3661" t="s">
        <v>2045</v>
      </c>
      <c r="AE3661" t="s">
        <v>2046</v>
      </c>
      <c r="AI3661" t="s">
        <v>1761</v>
      </c>
      <c r="AL3661" t="s">
        <v>7865</v>
      </c>
      <c r="AM3661">
        <v>6</v>
      </c>
      <c r="AN3661" t="s">
        <v>1081</v>
      </c>
      <c r="AO3661" t="s">
        <v>2875</v>
      </c>
      <c r="AP3661">
        <v>0</v>
      </c>
      <c r="AQ3661" s="388">
        <v>44615</v>
      </c>
      <c r="AS3661" t="s">
        <v>2806</v>
      </c>
      <c r="AT3661" s="388">
        <v>44616</v>
      </c>
      <c r="AU3661" t="s">
        <v>1756</v>
      </c>
      <c r="AV3661" t="s">
        <v>1756</v>
      </c>
      <c r="AZ3661" t="s">
        <v>2807</v>
      </c>
      <c r="BA3661" t="s">
        <v>1767</v>
      </c>
      <c r="BB3661" t="s">
        <v>9409</v>
      </c>
      <c r="BC3661" t="s">
        <v>9410</v>
      </c>
      <c r="BD3661" t="s">
        <v>7333</v>
      </c>
      <c r="BE3661" t="s">
        <v>1756</v>
      </c>
      <c r="BF3661" t="s">
        <v>823</v>
      </c>
    </row>
    <row r="3662" spans="1:58">
      <c r="A3662" t="s">
        <v>829</v>
      </c>
      <c r="B3662">
        <v>6</v>
      </c>
      <c r="C3662">
        <v>0</v>
      </c>
      <c r="D3662">
        <v>11562</v>
      </c>
      <c r="E3662" t="s">
        <v>9408</v>
      </c>
      <c r="F3662">
        <v>53510611</v>
      </c>
      <c r="G3662" t="s">
        <v>2041</v>
      </c>
      <c r="H3662">
        <v>0</v>
      </c>
      <c r="I3662" t="s">
        <v>2056</v>
      </c>
      <c r="J3662">
        <v>210</v>
      </c>
      <c r="K3662">
        <v>1</v>
      </c>
      <c r="L3662" t="s">
        <v>1755</v>
      </c>
      <c r="M3662" t="s">
        <v>1756</v>
      </c>
      <c r="N3662" t="s">
        <v>1756</v>
      </c>
      <c r="O3662" t="s">
        <v>1757</v>
      </c>
      <c r="P3662" t="s">
        <v>1757</v>
      </c>
      <c r="Q3662" s="387">
        <v>210</v>
      </c>
      <c r="R3662">
        <v>27.3</v>
      </c>
      <c r="S3662">
        <v>237.29999999999998</v>
      </c>
      <c r="T3662" s="388">
        <v>44611</v>
      </c>
      <c r="U3662">
        <v>0</v>
      </c>
      <c r="V3662" t="s">
        <v>838</v>
      </c>
      <c r="W3662" s="388">
        <v>44634</v>
      </c>
      <c r="X3662">
        <v>178</v>
      </c>
      <c r="Y3662">
        <v>0</v>
      </c>
      <c r="Z3662">
        <v>0</v>
      </c>
      <c r="AA3662" t="s">
        <v>1758</v>
      </c>
      <c r="AB3662" t="s">
        <v>7329</v>
      </c>
      <c r="AD3662" t="s">
        <v>2045</v>
      </c>
      <c r="AE3662" t="s">
        <v>2046</v>
      </c>
      <c r="AI3662" t="s">
        <v>1761</v>
      </c>
      <c r="AL3662" t="s">
        <v>7865</v>
      </c>
      <c r="AM3662">
        <v>6</v>
      </c>
      <c r="AN3662" t="s">
        <v>1081</v>
      </c>
      <c r="AO3662" t="s">
        <v>2875</v>
      </c>
      <c r="AP3662">
        <v>0</v>
      </c>
      <c r="AQ3662" s="388">
        <v>44615</v>
      </c>
      <c r="AS3662" t="s">
        <v>2806</v>
      </c>
      <c r="AT3662" s="388">
        <v>44616</v>
      </c>
      <c r="AU3662" t="s">
        <v>1756</v>
      </c>
      <c r="AV3662" t="s">
        <v>1756</v>
      </c>
      <c r="AZ3662" t="s">
        <v>2807</v>
      </c>
      <c r="BA3662" t="s">
        <v>1767</v>
      </c>
      <c r="BB3662" t="s">
        <v>9411</v>
      </c>
      <c r="BC3662" t="s">
        <v>9412</v>
      </c>
      <c r="BD3662" t="s">
        <v>7333</v>
      </c>
      <c r="BE3662" t="s">
        <v>1756</v>
      </c>
      <c r="BF3662" t="s">
        <v>823</v>
      </c>
    </row>
    <row r="3663" spans="1:58">
      <c r="A3663" t="s">
        <v>829</v>
      </c>
      <c r="B3663">
        <v>6</v>
      </c>
      <c r="C3663">
        <v>0</v>
      </c>
      <c r="D3663">
        <v>11562</v>
      </c>
      <c r="E3663" t="s">
        <v>9408</v>
      </c>
      <c r="F3663">
        <v>53510611</v>
      </c>
      <c r="G3663" t="s">
        <v>2041</v>
      </c>
      <c r="H3663">
        <v>0</v>
      </c>
      <c r="I3663" t="s">
        <v>2073</v>
      </c>
      <c r="J3663">
        <v>243.75</v>
      </c>
      <c r="K3663">
        <v>1</v>
      </c>
      <c r="L3663" t="s">
        <v>1755</v>
      </c>
      <c r="M3663" t="s">
        <v>1757</v>
      </c>
      <c r="N3663" t="s">
        <v>1757</v>
      </c>
      <c r="O3663" t="s">
        <v>1756</v>
      </c>
      <c r="P3663" t="s">
        <v>1756</v>
      </c>
      <c r="Q3663" s="387">
        <v>243.75</v>
      </c>
      <c r="R3663">
        <v>31.6875</v>
      </c>
      <c r="S3663">
        <v>275.4375</v>
      </c>
      <c r="T3663" s="388">
        <v>44611</v>
      </c>
      <c r="U3663">
        <v>0</v>
      </c>
      <c r="V3663" t="s">
        <v>838</v>
      </c>
      <c r="W3663" s="388">
        <v>44634</v>
      </c>
      <c r="X3663">
        <v>178</v>
      </c>
      <c r="Y3663">
        <v>0</v>
      </c>
      <c r="Z3663">
        <v>0</v>
      </c>
      <c r="AA3663" t="s">
        <v>1758</v>
      </c>
      <c r="AB3663" t="s">
        <v>7329</v>
      </c>
      <c r="AD3663" t="s">
        <v>2045</v>
      </c>
      <c r="AE3663" t="s">
        <v>2046</v>
      </c>
      <c r="AI3663" t="s">
        <v>1761</v>
      </c>
      <c r="AL3663" t="s">
        <v>7865</v>
      </c>
      <c r="AM3663">
        <v>6</v>
      </c>
      <c r="AN3663" t="s">
        <v>1081</v>
      </c>
      <c r="AO3663" t="s">
        <v>2875</v>
      </c>
      <c r="AP3663">
        <v>0</v>
      </c>
      <c r="AQ3663" s="388">
        <v>44615</v>
      </c>
      <c r="AS3663" t="s">
        <v>2806</v>
      </c>
      <c r="AT3663" s="388">
        <v>44616</v>
      </c>
      <c r="AU3663" t="s">
        <v>1756</v>
      </c>
      <c r="AV3663" t="s">
        <v>1756</v>
      </c>
      <c r="AZ3663" t="s">
        <v>2807</v>
      </c>
      <c r="BA3663" t="s">
        <v>1767</v>
      </c>
      <c r="BB3663" t="s">
        <v>9413</v>
      </c>
      <c r="BC3663" t="s">
        <v>9414</v>
      </c>
      <c r="BD3663" t="s">
        <v>7333</v>
      </c>
      <c r="BE3663" t="s">
        <v>1756</v>
      </c>
      <c r="BF3663" t="s">
        <v>823</v>
      </c>
    </row>
    <row r="3664" spans="1:58">
      <c r="A3664" t="s">
        <v>829</v>
      </c>
      <c r="B3664">
        <v>6</v>
      </c>
      <c r="C3664">
        <v>0</v>
      </c>
      <c r="D3664">
        <v>11562</v>
      </c>
      <c r="E3664" t="s">
        <v>9408</v>
      </c>
      <c r="F3664">
        <v>53510611</v>
      </c>
      <c r="G3664" t="s">
        <v>2041</v>
      </c>
      <c r="H3664">
        <v>0</v>
      </c>
      <c r="I3664" t="s">
        <v>7531</v>
      </c>
      <c r="J3664">
        <v>126.98</v>
      </c>
      <c r="K3664">
        <v>10</v>
      </c>
      <c r="L3664" t="s">
        <v>2063</v>
      </c>
      <c r="M3664" t="s">
        <v>1757</v>
      </c>
      <c r="N3664" t="s">
        <v>1757</v>
      </c>
      <c r="O3664" t="s">
        <v>1756</v>
      </c>
      <c r="P3664" t="s">
        <v>1756</v>
      </c>
      <c r="Q3664" s="387">
        <v>1269.8</v>
      </c>
      <c r="R3664">
        <v>165.07400000000001</v>
      </c>
      <c r="S3664">
        <v>1434.8739999999998</v>
      </c>
      <c r="T3664" s="388">
        <v>44611</v>
      </c>
      <c r="U3664">
        <v>0</v>
      </c>
      <c r="V3664" t="s">
        <v>838</v>
      </c>
      <c r="W3664" s="388">
        <v>44634</v>
      </c>
      <c r="X3664">
        <v>178</v>
      </c>
      <c r="Y3664">
        <v>0</v>
      </c>
      <c r="Z3664">
        <v>0</v>
      </c>
      <c r="AA3664" t="s">
        <v>1758</v>
      </c>
      <c r="AB3664" t="s">
        <v>7329</v>
      </c>
      <c r="AD3664" t="s">
        <v>2045</v>
      </c>
      <c r="AE3664" t="s">
        <v>2046</v>
      </c>
      <c r="AI3664" t="s">
        <v>1761</v>
      </c>
      <c r="AL3664" t="s">
        <v>7865</v>
      </c>
      <c r="AM3664">
        <v>6</v>
      </c>
      <c r="AN3664" t="s">
        <v>1081</v>
      </c>
      <c r="AO3664" t="s">
        <v>2875</v>
      </c>
      <c r="AP3664">
        <v>0</v>
      </c>
      <c r="AQ3664" s="388">
        <v>44615</v>
      </c>
      <c r="AS3664" t="s">
        <v>2806</v>
      </c>
      <c r="AT3664" s="388">
        <v>44616</v>
      </c>
      <c r="AU3664" t="s">
        <v>1756</v>
      </c>
      <c r="AV3664" t="s">
        <v>1756</v>
      </c>
      <c r="AZ3664" t="s">
        <v>2807</v>
      </c>
      <c r="BA3664" t="s">
        <v>1767</v>
      </c>
      <c r="BB3664" t="s">
        <v>9415</v>
      </c>
      <c r="BC3664" t="s">
        <v>9416</v>
      </c>
      <c r="BD3664" t="s">
        <v>7333</v>
      </c>
      <c r="BE3664" t="s">
        <v>1756</v>
      </c>
      <c r="BF3664" t="s">
        <v>823</v>
      </c>
    </row>
    <row r="3665" spans="1:58">
      <c r="A3665" t="s">
        <v>829</v>
      </c>
      <c r="B3665">
        <v>6</v>
      </c>
      <c r="C3665">
        <v>0</v>
      </c>
      <c r="D3665">
        <v>11560</v>
      </c>
      <c r="E3665" t="s">
        <v>9417</v>
      </c>
      <c r="F3665">
        <v>53510611</v>
      </c>
      <c r="G3665" t="s">
        <v>2041</v>
      </c>
      <c r="H3665">
        <v>0</v>
      </c>
      <c r="I3665" t="s">
        <v>2052</v>
      </c>
      <c r="J3665">
        <v>75</v>
      </c>
      <c r="K3665">
        <v>12</v>
      </c>
      <c r="L3665" t="s">
        <v>1771</v>
      </c>
      <c r="M3665" t="s">
        <v>1756</v>
      </c>
      <c r="N3665" t="s">
        <v>1756</v>
      </c>
      <c r="O3665" t="s">
        <v>2053</v>
      </c>
      <c r="P3665" t="s">
        <v>1757</v>
      </c>
      <c r="Q3665" s="387">
        <v>900</v>
      </c>
      <c r="R3665">
        <v>117</v>
      </c>
      <c r="S3665">
        <v>1016.9999999999999</v>
      </c>
      <c r="T3665" s="388">
        <v>44610</v>
      </c>
      <c r="U3665">
        <v>0</v>
      </c>
      <c r="V3665" t="s">
        <v>838</v>
      </c>
      <c r="W3665" s="388">
        <v>44634</v>
      </c>
      <c r="X3665">
        <v>178</v>
      </c>
      <c r="Y3665">
        <v>0</v>
      </c>
      <c r="Z3665">
        <v>0</v>
      </c>
      <c r="AA3665" t="s">
        <v>1758</v>
      </c>
      <c r="AB3665" t="s">
        <v>7329</v>
      </c>
      <c r="AD3665" t="s">
        <v>2045</v>
      </c>
      <c r="AE3665" t="s">
        <v>2046</v>
      </c>
      <c r="AI3665" t="s">
        <v>1761</v>
      </c>
      <c r="AL3665" t="s">
        <v>7379</v>
      </c>
      <c r="AM3665">
        <v>6</v>
      </c>
      <c r="AN3665" t="s">
        <v>2851</v>
      </c>
      <c r="AO3665" t="s">
        <v>2852</v>
      </c>
      <c r="AP3665">
        <v>0</v>
      </c>
      <c r="AQ3665" s="388">
        <v>44615</v>
      </c>
      <c r="AS3665" t="s">
        <v>2806</v>
      </c>
      <c r="AT3665" s="388">
        <v>44616</v>
      </c>
      <c r="AU3665" t="s">
        <v>1756</v>
      </c>
      <c r="AV3665" t="s">
        <v>1756</v>
      </c>
      <c r="AZ3665" t="s">
        <v>2807</v>
      </c>
      <c r="BA3665" t="s">
        <v>1767</v>
      </c>
      <c r="BB3665" t="s">
        <v>9418</v>
      </c>
      <c r="BC3665" t="s">
        <v>9419</v>
      </c>
      <c r="BD3665" t="s">
        <v>7333</v>
      </c>
      <c r="BE3665" t="s">
        <v>1756</v>
      </c>
      <c r="BF3665" t="s">
        <v>823</v>
      </c>
    </row>
    <row r="3666" spans="1:58">
      <c r="A3666" t="s">
        <v>829</v>
      </c>
      <c r="B3666">
        <v>6</v>
      </c>
      <c r="C3666">
        <v>0</v>
      </c>
      <c r="D3666">
        <v>11560</v>
      </c>
      <c r="E3666" t="s">
        <v>9417</v>
      </c>
      <c r="F3666">
        <v>53510611</v>
      </c>
      <c r="G3666" t="s">
        <v>2041</v>
      </c>
      <c r="H3666">
        <v>0</v>
      </c>
      <c r="I3666" t="s">
        <v>2056</v>
      </c>
      <c r="J3666">
        <v>210</v>
      </c>
      <c r="K3666">
        <v>1</v>
      </c>
      <c r="L3666" t="s">
        <v>1755</v>
      </c>
      <c r="M3666" t="s">
        <v>1756</v>
      </c>
      <c r="N3666" t="s">
        <v>1756</v>
      </c>
      <c r="O3666" t="s">
        <v>1757</v>
      </c>
      <c r="P3666" t="s">
        <v>1757</v>
      </c>
      <c r="Q3666" s="387">
        <v>210</v>
      </c>
      <c r="R3666">
        <v>27.3</v>
      </c>
      <c r="S3666">
        <v>237.29999999999998</v>
      </c>
      <c r="T3666" s="388">
        <v>44610</v>
      </c>
      <c r="U3666">
        <v>0</v>
      </c>
      <c r="V3666" t="s">
        <v>838</v>
      </c>
      <c r="W3666" s="388">
        <v>44634</v>
      </c>
      <c r="X3666">
        <v>178</v>
      </c>
      <c r="Y3666">
        <v>0</v>
      </c>
      <c r="Z3666">
        <v>0</v>
      </c>
      <c r="AA3666" t="s">
        <v>1758</v>
      </c>
      <c r="AB3666" t="s">
        <v>7329</v>
      </c>
      <c r="AD3666" t="s">
        <v>2045</v>
      </c>
      <c r="AE3666" t="s">
        <v>2046</v>
      </c>
      <c r="AI3666" t="s">
        <v>1761</v>
      </c>
      <c r="AL3666" t="s">
        <v>7379</v>
      </c>
      <c r="AM3666">
        <v>6</v>
      </c>
      <c r="AN3666" t="s">
        <v>2851</v>
      </c>
      <c r="AO3666" t="s">
        <v>2852</v>
      </c>
      <c r="AP3666">
        <v>0</v>
      </c>
      <c r="AQ3666" s="388">
        <v>44615</v>
      </c>
      <c r="AS3666" t="s">
        <v>2806</v>
      </c>
      <c r="AT3666" s="388">
        <v>44616</v>
      </c>
      <c r="AU3666" t="s">
        <v>1756</v>
      </c>
      <c r="AV3666" t="s">
        <v>1756</v>
      </c>
      <c r="AZ3666" t="s">
        <v>2807</v>
      </c>
      <c r="BA3666" t="s">
        <v>1767</v>
      </c>
      <c r="BB3666" t="s">
        <v>9420</v>
      </c>
      <c r="BC3666" t="s">
        <v>9421</v>
      </c>
      <c r="BD3666" t="s">
        <v>7333</v>
      </c>
      <c r="BE3666" t="s">
        <v>1756</v>
      </c>
      <c r="BF3666" t="s">
        <v>823</v>
      </c>
    </row>
    <row r="3667" spans="1:58">
      <c r="A3667" t="s">
        <v>829</v>
      </c>
      <c r="B3667">
        <v>6</v>
      </c>
      <c r="C3667">
        <v>0</v>
      </c>
      <c r="D3667">
        <v>11560</v>
      </c>
      <c r="E3667" t="s">
        <v>9417</v>
      </c>
      <c r="F3667">
        <v>53510611</v>
      </c>
      <c r="G3667" t="s">
        <v>2041</v>
      </c>
      <c r="H3667">
        <v>0</v>
      </c>
      <c r="I3667" t="s">
        <v>7382</v>
      </c>
      <c r="J3667">
        <v>80</v>
      </c>
      <c r="K3667">
        <v>12</v>
      </c>
      <c r="M3667" t="s">
        <v>1757</v>
      </c>
      <c r="N3667" t="s">
        <v>1757</v>
      </c>
      <c r="O3667" t="s">
        <v>1756</v>
      </c>
      <c r="P3667" t="s">
        <v>1756</v>
      </c>
      <c r="Q3667" s="387">
        <v>960</v>
      </c>
      <c r="R3667">
        <v>124.80000000000001</v>
      </c>
      <c r="S3667">
        <v>1084.8</v>
      </c>
      <c r="T3667" s="388">
        <v>44610</v>
      </c>
      <c r="U3667">
        <v>0</v>
      </c>
      <c r="V3667" t="s">
        <v>838</v>
      </c>
      <c r="W3667" s="388">
        <v>44634</v>
      </c>
      <c r="X3667">
        <v>178</v>
      </c>
      <c r="Y3667">
        <v>0</v>
      </c>
      <c r="Z3667">
        <v>0</v>
      </c>
      <c r="AA3667" t="s">
        <v>1758</v>
      </c>
      <c r="AB3667" t="s">
        <v>7329</v>
      </c>
      <c r="AD3667" t="s">
        <v>2045</v>
      </c>
      <c r="AE3667" t="s">
        <v>2046</v>
      </c>
      <c r="AI3667" t="s">
        <v>1761</v>
      </c>
      <c r="AL3667" t="s">
        <v>7379</v>
      </c>
      <c r="AM3667">
        <v>6</v>
      </c>
      <c r="AN3667" t="s">
        <v>2851</v>
      </c>
      <c r="AO3667" t="s">
        <v>2852</v>
      </c>
      <c r="AP3667">
        <v>0</v>
      </c>
      <c r="AQ3667" s="388">
        <v>44615</v>
      </c>
      <c r="AS3667" t="s">
        <v>2806</v>
      </c>
      <c r="AT3667" s="388">
        <v>44616</v>
      </c>
      <c r="AU3667" t="s">
        <v>1756</v>
      </c>
      <c r="AV3667" t="s">
        <v>1756</v>
      </c>
      <c r="AZ3667" t="s">
        <v>2807</v>
      </c>
      <c r="BA3667" t="s">
        <v>1767</v>
      </c>
      <c r="BB3667" t="s">
        <v>9422</v>
      </c>
      <c r="BC3667" t="s">
        <v>9423</v>
      </c>
      <c r="BD3667" t="s">
        <v>7333</v>
      </c>
      <c r="BE3667" t="s">
        <v>1756</v>
      </c>
      <c r="BF3667" t="s">
        <v>823</v>
      </c>
    </row>
    <row r="3668" spans="1:58">
      <c r="A3668" t="s">
        <v>829</v>
      </c>
      <c r="B3668">
        <v>6</v>
      </c>
      <c r="C3668">
        <v>0</v>
      </c>
      <c r="D3668">
        <v>11558</v>
      </c>
      <c r="E3668" t="s">
        <v>9424</v>
      </c>
      <c r="F3668">
        <v>53510611</v>
      </c>
      <c r="G3668" t="s">
        <v>2041</v>
      </c>
      <c r="H3668">
        <v>0</v>
      </c>
      <c r="I3668" t="s">
        <v>2052</v>
      </c>
      <c r="J3668">
        <v>75</v>
      </c>
      <c r="K3668">
        <v>11</v>
      </c>
      <c r="L3668" t="s">
        <v>1771</v>
      </c>
      <c r="M3668" t="s">
        <v>1756</v>
      </c>
      <c r="N3668" t="s">
        <v>1756</v>
      </c>
      <c r="O3668" t="s">
        <v>1757</v>
      </c>
      <c r="P3668" t="s">
        <v>1757</v>
      </c>
      <c r="Q3668" s="387">
        <v>825</v>
      </c>
      <c r="R3668">
        <v>107.25</v>
      </c>
      <c r="S3668">
        <v>932.24999999999989</v>
      </c>
      <c r="T3668" s="388">
        <v>44610</v>
      </c>
      <c r="U3668">
        <v>0</v>
      </c>
      <c r="V3668" t="s">
        <v>838</v>
      </c>
      <c r="W3668" s="388">
        <v>44634</v>
      </c>
      <c r="X3668">
        <v>178</v>
      </c>
      <c r="Y3668">
        <v>0</v>
      </c>
      <c r="Z3668">
        <v>0</v>
      </c>
      <c r="AA3668" t="s">
        <v>1758</v>
      </c>
      <c r="AB3668" t="s">
        <v>7329</v>
      </c>
      <c r="AD3668" t="s">
        <v>2045</v>
      </c>
      <c r="AE3668" t="s">
        <v>2046</v>
      </c>
      <c r="AI3668" t="s">
        <v>1761</v>
      </c>
      <c r="AL3668" t="s">
        <v>7845</v>
      </c>
      <c r="AM3668">
        <v>6</v>
      </c>
      <c r="AN3668" t="s">
        <v>2851</v>
      </c>
      <c r="AO3668" t="s">
        <v>2852</v>
      </c>
      <c r="AP3668">
        <v>0</v>
      </c>
      <c r="AQ3668" s="388">
        <v>44615</v>
      </c>
      <c r="AS3668" t="s">
        <v>2806</v>
      </c>
      <c r="AT3668" s="388">
        <v>44616</v>
      </c>
      <c r="AU3668" t="s">
        <v>1756</v>
      </c>
      <c r="AV3668" t="s">
        <v>1756</v>
      </c>
      <c r="AZ3668" t="s">
        <v>2807</v>
      </c>
      <c r="BA3668" t="s">
        <v>1767</v>
      </c>
      <c r="BB3668" t="s">
        <v>9425</v>
      </c>
      <c r="BC3668" t="s">
        <v>9426</v>
      </c>
      <c r="BD3668" t="s">
        <v>7333</v>
      </c>
      <c r="BE3668" t="s">
        <v>1756</v>
      </c>
      <c r="BF3668" t="s">
        <v>823</v>
      </c>
    </row>
    <row r="3669" spans="1:58">
      <c r="A3669" t="s">
        <v>829</v>
      </c>
      <c r="B3669">
        <v>6</v>
      </c>
      <c r="C3669">
        <v>0</v>
      </c>
      <c r="D3669">
        <v>11558</v>
      </c>
      <c r="E3669" t="s">
        <v>9424</v>
      </c>
      <c r="F3669">
        <v>53510611</v>
      </c>
      <c r="G3669" t="s">
        <v>2041</v>
      </c>
      <c r="H3669">
        <v>0</v>
      </c>
      <c r="I3669" t="s">
        <v>2056</v>
      </c>
      <c r="J3669">
        <v>210</v>
      </c>
      <c r="K3669">
        <v>1</v>
      </c>
      <c r="L3669" t="s">
        <v>1755</v>
      </c>
      <c r="M3669" t="s">
        <v>1756</v>
      </c>
      <c r="N3669" t="s">
        <v>1756</v>
      </c>
      <c r="O3669" t="s">
        <v>1757</v>
      </c>
      <c r="P3669" t="s">
        <v>1757</v>
      </c>
      <c r="Q3669" s="387">
        <v>210</v>
      </c>
      <c r="R3669">
        <v>27.3</v>
      </c>
      <c r="S3669">
        <v>237.29999999999998</v>
      </c>
      <c r="T3669" s="388">
        <v>44610</v>
      </c>
      <c r="U3669">
        <v>0</v>
      </c>
      <c r="V3669" t="s">
        <v>838</v>
      </c>
      <c r="W3669" s="388">
        <v>44634</v>
      </c>
      <c r="X3669">
        <v>178</v>
      </c>
      <c r="Y3669">
        <v>0</v>
      </c>
      <c r="Z3669">
        <v>0</v>
      </c>
      <c r="AA3669" t="s">
        <v>1758</v>
      </c>
      <c r="AB3669" t="s">
        <v>7329</v>
      </c>
      <c r="AD3669" t="s">
        <v>2045</v>
      </c>
      <c r="AE3669" t="s">
        <v>2046</v>
      </c>
      <c r="AI3669" t="s">
        <v>1761</v>
      </c>
      <c r="AL3669" t="s">
        <v>7845</v>
      </c>
      <c r="AM3669">
        <v>6</v>
      </c>
      <c r="AN3669" t="s">
        <v>2851</v>
      </c>
      <c r="AO3669" t="s">
        <v>2852</v>
      </c>
      <c r="AP3669">
        <v>0</v>
      </c>
      <c r="AQ3669" s="388">
        <v>44615</v>
      </c>
      <c r="AS3669" t="s">
        <v>2806</v>
      </c>
      <c r="AT3669" s="388">
        <v>44616</v>
      </c>
      <c r="AU3669" t="s">
        <v>1756</v>
      </c>
      <c r="AV3669" t="s">
        <v>1756</v>
      </c>
      <c r="AZ3669" t="s">
        <v>2807</v>
      </c>
      <c r="BA3669" t="s">
        <v>1767</v>
      </c>
      <c r="BB3669" t="s">
        <v>9427</v>
      </c>
      <c r="BC3669" t="s">
        <v>9428</v>
      </c>
      <c r="BD3669" t="s">
        <v>7333</v>
      </c>
      <c r="BE3669" t="s">
        <v>1756</v>
      </c>
      <c r="BF3669" t="s">
        <v>823</v>
      </c>
    </row>
    <row r="3670" spans="1:58">
      <c r="A3670" t="s">
        <v>829</v>
      </c>
      <c r="B3670">
        <v>6</v>
      </c>
      <c r="C3670">
        <v>0</v>
      </c>
      <c r="D3670">
        <v>11558</v>
      </c>
      <c r="E3670" t="s">
        <v>9424</v>
      </c>
      <c r="F3670">
        <v>53510611</v>
      </c>
      <c r="G3670" t="s">
        <v>2041</v>
      </c>
      <c r="H3670">
        <v>0</v>
      </c>
      <c r="I3670" t="s">
        <v>2073</v>
      </c>
      <c r="J3670">
        <v>243.75</v>
      </c>
      <c r="K3670">
        <v>1</v>
      </c>
      <c r="L3670" t="s">
        <v>1755</v>
      </c>
      <c r="M3670" t="s">
        <v>1757</v>
      </c>
      <c r="N3670" t="s">
        <v>1757</v>
      </c>
      <c r="O3670" t="s">
        <v>1756</v>
      </c>
      <c r="P3670" t="s">
        <v>1756</v>
      </c>
      <c r="Q3670" s="387">
        <v>243.75</v>
      </c>
      <c r="R3670">
        <v>31.6875</v>
      </c>
      <c r="S3670">
        <v>275.4375</v>
      </c>
      <c r="T3670" s="388">
        <v>44610</v>
      </c>
      <c r="U3670">
        <v>0</v>
      </c>
      <c r="V3670" t="s">
        <v>838</v>
      </c>
      <c r="W3670" s="388">
        <v>44634</v>
      </c>
      <c r="X3670">
        <v>178</v>
      </c>
      <c r="Y3670">
        <v>0</v>
      </c>
      <c r="Z3670">
        <v>0</v>
      </c>
      <c r="AA3670" t="s">
        <v>1758</v>
      </c>
      <c r="AB3670" t="s">
        <v>7329</v>
      </c>
      <c r="AD3670" t="s">
        <v>2045</v>
      </c>
      <c r="AE3670" t="s">
        <v>2046</v>
      </c>
      <c r="AI3670" t="s">
        <v>1761</v>
      </c>
      <c r="AL3670" t="s">
        <v>7845</v>
      </c>
      <c r="AM3670">
        <v>6</v>
      </c>
      <c r="AN3670" t="s">
        <v>2851</v>
      </c>
      <c r="AO3670" t="s">
        <v>2852</v>
      </c>
      <c r="AP3670">
        <v>0</v>
      </c>
      <c r="AQ3670" s="388">
        <v>44615</v>
      </c>
      <c r="AS3670" t="s">
        <v>2806</v>
      </c>
      <c r="AT3670" s="388">
        <v>44616</v>
      </c>
      <c r="AU3670" t="s">
        <v>1756</v>
      </c>
      <c r="AV3670" t="s">
        <v>1756</v>
      </c>
      <c r="AZ3670" t="s">
        <v>2807</v>
      </c>
      <c r="BA3670" t="s">
        <v>1767</v>
      </c>
      <c r="BB3670" t="s">
        <v>9429</v>
      </c>
      <c r="BC3670" t="s">
        <v>9430</v>
      </c>
      <c r="BD3670" t="s">
        <v>7333</v>
      </c>
      <c r="BE3670" t="s">
        <v>1756</v>
      </c>
      <c r="BF3670" t="s">
        <v>823</v>
      </c>
    </row>
    <row r="3671" spans="1:58">
      <c r="A3671" t="s">
        <v>829</v>
      </c>
      <c r="B3671">
        <v>6</v>
      </c>
      <c r="C3671">
        <v>0</v>
      </c>
      <c r="D3671">
        <v>11558</v>
      </c>
      <c r="E3671" t="s">
        <v>9424</v>
      </c>
      <c r="F3671">
        <v>53510611</v>
      </c>
      <c r="G3671" t="s">
        <v>2041</v>
      </c>
      <c r="H3671">
        <v>0</v>
      </c>
      <c r="I3671" t="s">
        <v>7531</v>
      </c>
      <c r="J3671">
        <v>126.98</v>
      </c>
      <c r="K3671">
        <v>8</v>
      </c>
      <c r="L3671" t="s">
        <v>2063</v>
      </c>
      <c r="M3671" t="s">
        <v>1757</v>
      </c>
      <c r="N3671" t="s">
        <v>1757</v>
      </c>
      <c r="O3671" t="s">
        <v>1756</v>
      </c>
      <c r="P3671" t="s">
        <v>1756</v>
      </c>
      <c r="Q3671" s="387">
        <v>1015.84</v>
      </c>
      <c r="R3671">
        <v>132.0592</v>
      </c>
      <c r="S3671">
        <v>1147.8991999999998</v>
      </c>
      <c r="T3671" s="388">
        <v>44610</v>
      </c>
      <c r="U3671">
        <v>0</v>
      </c>
      <c r="V3671" t="s">
        <v>838</v>
      </c>
      <c r="W3671" s="388">
        <v>44634</v>
      </c>
      <c r="X3671">
        <v>178</v>
      </c>
      <c r="Y3671">
        <v>0</v>
      </c>
      <c r="Z3671">
        <v>0</v>
      </c>
      <c r="AA3671" t="s">
        <v>1758</v>
      </c>
      <c r="AB3671" t="s">
        <v>7329</v>
      </c>
      <c r="AD3671" t="s">
        <v>2045</v>
      </c>
      <c r="AE3671" t="s">
        <v>2046</v>
      </c>
      <c r="AI3671" t="s">
        <v>1761</v>
      </c>
      <c r="AL3671" t="s">
        <v>7845</v>
      </c>
      <c r="AM3671">
        <v>6</v>
      </c>
      <c r="AN3671" t="s">
        <v>2851</v>
      </c>
      <c r="AO3671" t="s">
        <v>2852</v>
      </c>
      <c r="AP3671">
        <v>0</v>
      </c>
      <c r="AQ3671" s="388">
        <v>44615</v>
      </c>
      <c r="AS3671" t="s">
        <v>2806</v>
      </c>
      <c r="AT3671" s="388">
        <v>44616</v>
      </c>
      <c r="AU3671" t="s">
        <v>1756</v>
      </c>
      <c r="AV3671" t="s">
        <v>1756</v>
      </c>
      <c r="AZ3671" t="s">
        <v>2807</v>
      </c>
      <c r="BA3671" t="s">
        <v>1767</v>
      </c>
      <c r="BB3671" t="s">
        <v>9431</v>
      </c>
      <c r="BC3671" t="s">
        <v>9432</v>
      </c>
      <c r="BD3671" t="s">
        <v>7333</v>
      </c>
      <c r="BE3671" t="s">
        <v>1756</v>
      </c>
      <c r="BF3671" t="s">
        <v>823</v>
      </c>
    </row>
    <row r="3672" spans="1:58">
      <c r="A3672" t="s">
        <v>829</v>
      </c>
      <c r="B3672">
        <v>6</v>
      </c>
      <c r="C3672">
        <v>0</v>
      </c>
      <c r="D3672">
        <v>11557</v>
      </c>
      <c r="E3672" t="s">
        <v>9433</v>
      </c>
      <c r="F3672">
        <v>53510611</v>
      </c>
      <c r="G3672" t="s">
        <v>2041</v>
      </c>
      <c r="H3672">
        <v>0</v>
      </c>
      <c r="I3672" t="s">
        <v>2052</v>
      </c>
      <c r="J3672">
        <v>75</v>
      </c>
      <c r="K3672">
        <v>11</v>
      </c>
      <c r="L3672" t="s">
        <v>1771</v>
      </c>
      <c r="M3672" t="s">
        <v>1756</v>
      </c>
      <c r="N3672" t="s">
        <v>1756</v>
      </c>
      <c r="O3672" t="s">
        <v>1757</v>
      </c>
      <c r="P3672" t="s">
        <v>1757</v>
      </c>
      <c r="Q3672" s="387">
        <v>825</v>
      </c>
      <c r="R3672">
        <v>107.25</v>
      </c>
      <c r="S3672">
        <v>932.24999999999989</v>
      </c>
      <c r="T3672" s="388">
        <v>44610</v>
      </c>
      <c r="U3672">
        <v>0</v>
      </c>
      <c r="V3672" t="s">
        <v>838</v>
      </c>
      <c r="W3672" s="388">
        <v>44634</v>
      </c>
      <c r="X3672">
        <v>178</v>
      </c>
      <c r="Y3672">
        <v>0</v>
      </c>
      <c r="Z3672">
        <v>0</v>
      </c>
      <c r="AA3672" t="s">
        <v>1758</v>
      </c>
      <c r="AB3672" t="s">
        <v>7329</v>
      </c>
      <c r="AD3672" t="s">
        <v>2045</v>
      </c>
      <c r="AE3672" t="s">
        <v>2046</v>
      </c>
      <c r="AI3672" t="s">
        <v>1761</v>
      </c>
      <c r="AL3672" t="s">
        <v>9289</v>
      </c>
      <c r="AM3672">
        <v>6</v>
      </c>
      <c r="AN3672" t="s">
        <v>1833</v>
      </c>
      <c r="AO3672" t="s">
        <v>1834</v>
      </c>
      <c r="AP3672">
        <v>0</v>
      </c>
      <c r="AQ3672" s="388">
        <v>44615</v>
      </c>
      <c r="AS3672" t="s">
        <v>2806</v>
      </c>
      <c r="AT3672" s="388">
        <v>44616</v>
      </c>
      <c r="AU3672" t="s">
        <v>1756</v>
      </c>
      <c r="AV3672" t="s">
        <v>1756</v>
      </c>
      <c r="AZ3672" t="s">
        <v>2807</v>
      </c>
      <c r="BA3672" t="s">
        <v>1767</v>
      </c>
      <c r="BB3672" t="s">
        <v>9434</v>
      </c>
      <c r="BC3672" t="s">
        <v>9435</v>
      </c>
      <c r="BD3672" t="s">
        <v>7333</v>
      </c>
      <c r="BE3672" t="s">
        <v>1756</v>
      </c>
      <c r="BF3672" t="s">
        <v>823</v>
      </c>
    </row>
    <row r="3673" spans="1:58">
      <c r="A3673" t="s">
        <v>829</v>
      </c>
      <c r="B3673">
        <v>6</v>
      </c>
      <c r="C3673">
        <v>0</v>
      </c>
      <c r="D3673">
        <v>11557</v>
      </c>
      <c r="E3673" t="s">
        <v>9433</v>
      </c>
      <c r="F3673">
        <v>53510611</v>
      </c>
      <c r="G3673" t="s">
        <v>2041</v>
      </c>
      <c r="H3673">
        <v>0</v>
      </c>
      <c r="I3673" t="s">
        <v>2056</v>
      </c>
      <c r="J3673">
        <v>210</v>
      </c>
      <c r="K3673">
        <v>1</v>
      </c>
      <c r="L3673" t="s">
        <v>1755</v>
      </c>
      <c r="M3673" t="s">
        <v>1756</v>
      </c>
      <c r="N3673" t="s">
        <v>1756</v>
      </c>
      <c r="O3673" t="s">
        <v>1757</v>
      </c>
      <c r="P3673" t="s">
        <v>1757</v>
      </c>
      <c r="Q3673" s="387">
        <v>210</v>
      </c>
      <c r="R3673">
        <v>27.3</v>
      </c>
      <c r="S3673">
        <v>237.29999999999998</v>
      </c>
      <c r="T3673" s="388">
        <v>44610</v>
      </c>
      <c r="U3673">
        <v>0</v>
      </c>
      <c r="V3673" t="s">
        <v>838</v>
      </c>
      <c r="W3673" s="388">
        <v>44634</v>
      </c>
      <c r="X3673">
        <v>178</v>
      </c>
      <c r="Y3673">
        <v>0</v>
      </c>
      <c r="Z3673">
        <v>0</v>
      </c>
      <c r="AA3673" t="s">
        <v>1758</v>
      </c>
      <c r="AB3673" t="s">
        <v>7329</v>
      </c>
      <c r="AD3673" t="s">
        <v>2045</v>
      </c>
      <c r="AE3673" t="s">
        <v>2046</v>
      </c>
      <c r="AI3673" t="s">
        <v>1761</v>
      </c>
      <c r="AL3673" t="s">
        <v>9289</v>
      </c>
      <c r="AM3673">
        <v>6</v>
      </c>
      <c r="AN3673" t="s">
        <v>1833</v>
      </c>
      <c r="AO3673" t="s">
        <v>1834</v>
      </c>
      <c r="AP3673">
        <v>0</v>
      </c>
      <c r="AQ3673" s="388">
        <v>44615</v>
      </c>
      <c r="AS3673" t="s">
        <v>2806</v>
      </c>
      <c r="AT3673" s="388">
        <v>44616</v>
      </c>
      <c r="AU3673" t="s">
        <v>1756</v>
      </c>
      <c r="AV3673" t="s">
        <v>1756</v>
      </c>
      <c r="AZ3673" t="s">
        <v>2807</v>
      </c>
      <c r="BA3673" t="s">
        <v>1767</v>
      </c>
      <c r="BB3673" t="s">
        <v>9436</v>
      </c>
      <c r="BC3673" t="s">
        <v>9437</v>
      </c>
      <c r="BD3673" t="s">
        <v>7333</v>
      </c>
      <c r="BE3673" t="s">
        <v>1756</v>
      </c>
      <c r="BF3673" t="s">
        <v>823</v>
      </c>
    </row>
    <row r="3674" spans="1:58">
      <c r="A3674" t="s">
        <v>829</v>
      </c>
      <c r="B3674">
        <v>6</v>
      </c>
      <c r="C3674">
        <v>0</v>
      </c>
      <c r="D3674">
        <v>11557</v>
      </c>
      <c r="E3674" t="s">
        <v>9433</v>
      </c>
      <c r="F3674">
        <v>53510611</v>
      </c>
      <c r="G3674" t="s">
        <v>2041</v>
      </c>
      <c r="H3674">
        <v>0</v>
      </c>
      <c r="I3674" t="s">
        <v>2073</v>
      </c>
      <c r="J3674">
        <v>243.75</v>
      </c>
      <c r="K3674">
        <v>1</v>
      </c>
      <c r="L3674" t="s">
        <v>1755</v>
      </c>
      <c r="M3674" t="s">
        <v>1757</v>
      </c>
      <c r="N3674" t="s">
        <v>1757</v>
      </c>
      <c r="O3674" t="s">
        <v>1756</v>
      </c>
      <c r="P3674" t="s">
        <v>1756</v>
      </c>
      <c r="Q3674" s="387">
        <v>243.75</v>
      </c>
      <c r="R3674">
        <v>31.6875</v>
      </c>
      <c r="S3674">
        <v>275.4375</v>
      </c>
      <c r="T3674" s="388">
        <v>44610</v>
      </c>
      <c r="U3674">
        <v>0</v>
      </c>
      <c r="V3674" t="s">
        <v>838</v>
      </c>
      <c r="W3674" s="388">
        <v>44634</v>
      </c>
      <c r="X3674">
        <v>178</v>
      </c>
      <c r="Y3674">
        <v>0</v>
      </c>
      <c r="Z3674">
        <v>0</v>
      </c>
      <c r="AA3674" t="s">
        <v>1758</v>
      </c>
      <c r="AB3674" t="s">
        <v>7329</v>
      </c>
      <c r="AD3674" t="s">
        <v>2045</v>
      </c>
      <c r="AE3674" t="s">
        <v>2046</v>
      </c>
      <c r="AI3674" t="s">
        <v>1761</v>
      </c>
      <c r="AL3674" t="s">
        <v>9289</v>
      </c>
      <c r="AM3674">
        <v>6</v>
      </c>
      <c r="AN3674" t="s">
        <v>1833</v>
      </c>
      <c r="AO3674" t="s">
        <v>1834</v>
      </c>
      <c r="AP3674">
        <v>0</v>
      </c>
      <c r="AQ3674" s="388">
        <v>44615</v>
      </c>
      <c r="AS3674" t="s">
        <v>2806</v>
      </c>
      <c r="AT3674" s="388">
        <v>44616</v>
      </c>
      <c r="AU3674" t="s">
        <v>1756</v>
      </c>
      <c r="AV3674" t="s">
        <v>1756</v>
      </c>
      <c r="AZ3674" t="s">
        <v>2807</v>
      </c>
      <c r="BA3674" t="s">
        <v>1767</v>
      </c>
      <c r="BB3674" t="s">
        <v>9438</v>
      </c>
      <c r="BC3674" t="s">
        <v>9439</v>
      </c>
      <c r="BD3674" t="s">
        <v>7333</v>
      </c>
      <c r="BE3674" t="s">
        <v>1756</v>
      </c>
      <c r="BF3674" t="s">
        <v>823</v>
      </c>
    </row>
    <row r="3675" spans="1:58">
      <c r="A3675" t="s">
        <v>829</v>
      </c>
      <c r="B3675">
        <v>6</v>
      </c>
      <c r="C3675">
        <v>0</v>
      </c>
      <c r="D3675">
        <v>11557</v>
      </c>
      <c r="E3675" t="s">
        <v>9433</v>
      </c>
      <c r="F3675">
        <v>53510611</v>
      </c>
      <c r="G3675" t="s">
        <v>2041</v>
      </c>
      <c r="H3675">
        <v>0</v>
      </c>
      <c r="I3675" t="s">
        <v>7531</v>
      </c>
      <c r="J3675">
        <v>126.98</v>
      </c>
      <c r="K3675">
        <v>10</v>
      </c>
      <c r="L3675" t="s">
        <v>2063</v>
      </c>
      <c r="M3675" t="s">
        <v>1757</v>
      </c>
      <c r="N3675" t="s">
        <v>1757</v>
      </c>
      <c r="O3675" t="s">
        <v>1756</v>
      </c>
      <c r="P3675" t="s">
        <v>1756</v>
      </c>
      <c r="Q3675" s="387">
        <v>1269.8</v>
      </c>
      <c r="R3675">
        <v>165.07400000000001</v>
      </c>
      <c r="S3675">
        <v>1434.8739999999998</v>
      </c>
      <c r="T3675" s="388">
        <v>44610</v>
      </c>
      <c r="U3675">
        <v>0</v>
      </c>
      <c r="V3675" t="s">
        <v>838</v>
      </c>
      <c r="W3675" s="388">
        <v>44634</v>
      </c>
      <c r="X3675">
        <v>178</v>
      </c>
      <c r="Y3675">
        <v>0</v>
      </c>
      <c r="Z3675">
        <v>0</v>
      </c>
      <c r="AA3675" t="s">
        <v>1758</v>
      </c>
      <c r="AB3675" t="s">
        <v>7329</v>
      </c>
      <c r="AD3675" t="s">
        <v>2045</v>
      </c>
      <c r="AE3675" t="s">
        <v>2046</v>
      </c>
      <c r="AI3675" t="s">
        <v>1761</v>
      </c>
      <c r="AL3675" t="s">
        <v>9289</v>
      </c>
      <c r="AM3675">
        <v>6</v>
      </c>
      <c r="AN3675" t="s">
        <v>1833</v>
      </c>
      <c r="AO3675" t="s">
        <v>1834</v>
      </c>
      <c r="AP3675">
        <v>0</v>
      </c>
      <c r="AQ3675" s="388">
        <v>44615</v>
      </c>
      <c r="AS3675" t="s">
        <v>2806</v>
      </c>
      <c r="AT3675" s="388">
        <v>44616</v>
      </c>
      <c r="AU3675" t="s">
        <v>1756</v>
      </c>
      <c r="AV3675" t="s">
        <v>1756</v>
      </c>
      <c r="AZ3675" t="s">
        <v>2807</v>
      </c>
      <c r="BA3675" t="s">
        <v>1767</v>
      </c>
      <c r="BB3675" t="s">
        <v>9440</v>
      </c>
      <c r="BC3675" t="s">
        <v>9441</v>
      </c>
      <c r="BD3675" t="s">
        <v>7333</v>
      </c>
      <c r="BE3675" t="s">
        <v>1756</v>
      </c>
      <c r="BF3675" t="s">
        <v>823</v>
      </c>
    </row>
    <row r="3676" spans="1:58">
      <c r="A3676" t="s">
        <v>829</v>
      </c>
      <c r="B3676">
        <v>6</v>
      </c>
      <c r="C3676">
        <v>0</v>
      </c>
      <c r="D3676">
        <v>11556</v>
      </c>
      <c r="E3676" t="s">
        <v>9442</v>
      </c>
      <c r="F3676">
        <v>53510611</v>
      </c>
      <c r="G3676" t="s">
        <v>2041</v>
      </c>
      <c r="H3676">
        <v>0</v>
      </c>
      <c r="I3676" t="s">
        <v>2052</v>
      </c>
      <c r="J3676">
        <v>75</v>
      </c>
      <c r="K3676">
        <v>11</v>
      </c>
      <c r="L3676" t="s">
        <v>1771</v>
      </c>
      <c r="M3676" t="s">
        <v>1756</v>
      </c>
      <c r="N3676" t="s">
        <v>1756</v>
      </c>
      <c r="O3676" t="s">
        <v>1757</v>
      </c>
      <c r="P3676" t="s">
        <v>1757</v>
      </c>
      <c r="Q3676" s="387">
        <v>825</v>
      </c>
      <c r="R3676">
        <v>107.25</v>
      </c>
      <c r="S3676">
        <v>932.24999999999989</v>
      </c>
      <c r="T3676" s="388">
        <v>44610</v>
      </c>
      <c r="U3676">
        <v>0</v>
      </c>
      <c r="V3676" t="s">
        <v>838</v>
      </c>
      <c r="W3676" s="388">
        <v>44634</v>
      </c>
      <c r="X3676">
        <v>178</v>
      </c>
      <c r="Y3676">
        <v>0</v>
      </c>
      <c r="Z3676">
        <v>0</v>
      </c>
      <c r="AA3676" t="s">
        <v>1758</v>
      </c>
      <c r="AB3676" t="s">
        <v>7329</v>
      </c>
      <c r="AD3676" t="s">
        <v>2045</v>
      </c>
      <c r="AE3676" t="s">
        <v>2046</v>
      </c>
      <c r="AI3676" t="s">
        <v>1761</v>
      </c>
      <c r="AL3676" t="s">
        <v>7865</v>
      </c>
      <c r="AM3676">
        <v>6</v>
      </c>
      <c r="AN3676" t="s">
        <v>3166</v>
      </c>
      <c r="AO3676" t="s">
        <v>2875</v>
      </c>
      <c r="AP3676">
        <v>0</v>
      </c>
      <c r="AQ3676" s="388">
        <v>44615</v>
      </c>
      <c r="AS3676" t="s">
        <v>2806</v>
      </c>
      <c r="AT3676" s="388">
        <v>44616</v>
      </c>
      <c r="AU3676" t="s">
        <v>1756</v>
      </c>
      <c r="AV3676" t="s">
        <v>1756</v>
      </c>
      <c r="AZ3676" t="s">
        <v>2807</v>
      </c>
      <c r="BA3676" t="s">
        <v>1767</v>
      </c>
      <c r="BB3676" t="s">
        <v>9443</v>
      </c>
      <c r="BC3676" t="s">
        <v>9444</v>
      </c>
      <c r="BD3676" t="s">
        <v>7333</v>
      </c>
      <c r="BE3676" t="s">
        <v>1756</v>
      </c>
      <c r="BF3676" t="s">
        <v>823</v>
      </c>
    </row>
    <row r="3677" spans="1:58">
      <c r="A3677" t="s">
        <v>829</v>
      </c>
      <c r="B3677">
        <v>6</v>
      </c>
      <c r="C3677">
        <v>0</v>
      </c>
      <c r="D3677">
        <v>11556</v>
      </c>
      <c r="E3677" t="s">
        <v>9442</v>
      </c>
      <c r="F3677">
        <v>53510611</v>
      </c>
      <c r="G3677" t="s">
        <v>2041</v>
      </c>
      <c r="H3677">
        <v>0</v>
      </c>
      <c r="I3677" t="s">
        <v>2056</v>
      </c>
      <c r="J3677">
        <v>210</v>
      </c>
      <c r="K3677">
        <v>1</v>
      </c>
      <c r="L3677" t="s">
        <v>1755</v>
      </c>
      <c r="M3677" t="s">
        <v>1756</v>
      </c>
      <c r="N3677" t="s">
        <v>1756</v>
      </c>
      <c r="O3677" t="s">
        <v>1757</v>
      </c>
      <c r="P3677" t="s">
        <v>1757</v>
      </c>
      <c r="Q3677" s="387">
        <v>210</v>
      </c>
      <c r="R3677">
        <v>27.3</v>
      </c>
      <c r="S3677">
        <v>237.29999999999998</v>
      </c>
      <c r="T3677" s="388">
        <v>44610</v>
      </c>
      <c r="U3677">
        <v>0</v>
      </c>
      <c r="V3677" t="s">
        <v>838</v>
      </c>
      <c r="W3677" s="388">
        <v>44634</v>
      </c>
      <c r="X3677">
        <v>178</v>
      </c>
      <c r="Y3677">
        <v>0</v>
      </c>
      <c r="Z3677">
        <v>0</v>
      </c>
      <c r="AA3677" t="s">
        <v>1758</v>
      </c>
      <c r="AB3677" t="s">
        <v>7329</v>
      </c>
      <c r="AD3677" t="s">
        <v>2045</v>
      </c>
      <c r="AE3677" t="s">
        <v>2046</v>
      </c>
      <c r="AI3677" t="s">
        <v>1761</v>
      </c>
      <c r="AL3677" t="s">
        <v>7865</v>
      </c>
      <c r="AM3677">
        <v>6</v>
      </c>
      <c r="AN3677" t="s">
        <v>3166</v>
      </c>
      <c r="AO3677" t="s">
        <v>2875</v>
      </c>
      <c r="AP3677">
        <v>0</v>
      </c>
      <c r="AQ3677" s="388">
        <v>44615</v>
      </c>
      <c r="AS3677" t="s">
        <v>2806</v>
      </c>
      <c r="AT3677" s="388">
        <v>44616</v>
      </c>
      <c r="AU3677" t="s">
        <v>1756</v>
      </c>
      <c r="AV3677" t="s">
        <v>1756</v>
      </c>
      <c r="AZ3677" t="s">
        <v>2807</v>
      </c>
      <c r="BA3677" t="s">
        <v>1767</v>
      </c>
      <c r="BB3677" t="s">
        <v>9445</v>
      </c>
      <c r="BC3677" t="s">
        <v>9446</v>
      </c>
      <c r="BD3677" t="s">
        <v>7333</v>
      </c>
      <c r="BE3677" t="s">
        <v>1756</v>
      </c>
      <c r="BF3677" t="s">
        <v>823</v>
      </c>
    </row>
    <row r="3678" spans="1:58">
      <c r="A3678" t="s">
        <v>829</v>
      </c>
      <c r="B3678">
        <v>6</v>
      </c>
      <c r="C3678">
        <v>0</v>
      </c>
      <c r="D3678">
        <v>11556</v>
      </c>
      <c r="E3678" t="s">
        <v>9442</v>
      </c>
      <c r="F3678">
        <v>53510611</v>
      </c>
      <c r="G3678" t="s">
        <v>2041</v>
      </c>
      <c r="H3678">
        <v>0</v>
      </c>
      <c r="I3678" t="s">
        <v>2073</v>
      </c>
      <c r="J3678">
        <v>243.75</v>
      </c>
      <c r="K3678">
        <v>1</v>
      </c>
      <c r="L3678" t="s">
        <v>1755</v>
      </c>
      <c r="M3678" t="s">
        <v>1757</v>
      </c>
      <c r="N3678" t="s">
        <v>1757</v>
      </c>
      <c r="O3678" t="s">
        <v>1756</v>
      </c>
      <c r="P3678" t="s">
        <v>1756</v>
      </c>
      <c r="Q3678" s="387">
        <v>243.75</v>
      </c>
      <c r="R3678">
        <v>31.6875</v>
      </c>
      <c r="S3678">
        <v>275.4375</v>
      </c>
      <c r="T3678" s="388">
        <v>44610</v>
      </c>
      <c r="U3678">
        <v>0</v>
      </c>
      <c r="V3678" t="s">
        <v>838</v>
      </c>
      <c r="W3678" s="388">
        <v>44634</v>
      </c>
      <c r="X3678">
        <v>178</v>
      </c>
      <c r="Y3678">
        <v>0</v>
      </c>
      <c r="Z3678">
        <v>0</v>
      </c>
      <c r="AA3678" t="s">
        <v>1758</v>
      </c>
      <c r="AB3678" t="s">
        <v>7329</v>
      </c>
      <c r="AD3678" t="s">
        <v>2045</v>
      </c>
      <c r="AE3678" t="s">
        <v>2046</v>
      </c>
      <c r="AI3678" t="s">
        <v>1761</v>
      </c>
      <c r="AL3678" t="s">
        <v>7865</v>
      </c>
      <c r="AM3678">
        <v>6</v>
      </c>
      <c r="AN3678" t="s">
        <v>3166</v>
      </c>
      <c r="AO3678" t="s">
        <v>2875</v>
      </c>
      <c r="AP3678">
        <v>0</v>
      </c>
      <c r="AQ3678" s="388">
        <v>44615</v>
      </c>
      <c r="AS3678" t="s">
        <v>2806</v>
      </c>
      <c r="AT3678" s="388">
        <v>44616</v>
      </c>
      <c r="AU3678" t="s">
        <v>1756</v>
      </c>
      <c r="AV3678" t="s">
        <v>1756</v>
      </c>
      <c r="AZ3678" t="s">
        <v>2807</v>
      </c>
      <c r="BA3678" t="s">
        <v>1767</v>
      </c>
      <c r="BB3678" t="s">
        <v>9447</v>
      </c>
      <c r="BC3678" t="s">
        <v>9448</v>
      </c>
      <c r="BD3678" t="s">
        <v>7333</v>
      </c>
      <c r="BE3678" t="s">
        <v>1756</v>
      </c>
      <c r="BF3678" t="s">
        <v>823</v>
      </c>
    </row>
    <row r="3679" spans="1:58">
      <c r="A3679" t="s">
        <v>829</v>
      </c>
      <c r="B3679">
        <v>6</v>
      </c>
      <c r="C3679">
        <v>0</v>
      </c>
      <c r="D3679">
        <v>11556</v>
      </c>
      <c r="E3679" t="s">
        <v>9442</v>
      </c>
      <c r="F3679">
        <v>53510611</v>
      </c>
      <c r="G3679" t="s">
        <v>2041</v>
      </c>
      <c r="H3679">
        <v>0</v>
      </c>
      <c r="I3679" t="s">
        <v>7531</v>
      </c>
      <c r="J3679">
        <v>126.98</v>
      </c>
      <c r="K3679">
        <v>10</v>
      </c>
      <c r="L3679" t="s">
        <v>2063</v>
      </c>
      <c r="M3679" t="s">
        <v>1757</v>
      </c>
      <c r="N3679" t="s">
        <v>1757</v>
      </c>
      <c r="O3679" t="s">
        <v>1756</v>
      </c>
      <c r="P3679" t="s">
        <v>1756</v>
      </c>
      <c r="Q3679" s="387">
        <v>1269.8</v>
      </c>
      <c r="R3679">
        <v>165.07400000000001</v>
      </c>
      <c r="S3679">
        <v>1434.8739999999998</v>
      </c>
      <c r="T3679" s="388">
        <v>44610</v>
      </c>
      <c r="U3679">
        <v>0</v>
      </c>
      <c r="V3679" t="s">
        <v>838</v>
      </c>
      <c r="W3679" s="388">
        <v>44634</v>
      </c>
      <c r="X3679">
        <v>178</v>
      </c>
      <c r="Y3679">
        <v>0</v>
      </c>
      <c r="Z3679">
        <v>0</v>
      </c>
      <c r="AA3679" t="s">
        <v>1758</v>
      </c>
      <c r="AB3679" t="s">
        <v>7329</v>
      </c>
      <c r="AD3679" t="s">
        <v>2045</v>
      </c>
      <c r="AE3679" t="s">
        <v>2046</v>
      </c>
      <c r="AI3679" t="s">
        <v>1761</v>
      </c>
      <c r="AL3679" t="s">
        <v>7865</v>
      </c>
      <c r="AM3679">
        <v>6</v>
      </c>
      <c r="AN3679" t="s">
        <v>3166</v>
      </c>
      <c r="AO3679" t="s">
        <v>2875</v>
      </c>
      <c r="AP3679">
        <v>0</v>
      </c>
      <c r="AQ3679" s="388">
        <v>44615</v>
      </c>
      <c r="AS3679" t="s">
        <v>2806</v>
      </c>
      <c r="AT3679" s="388">
        <v>44616</v>
      </c>
      <c r="AU3679" t="s">
        <v>1756</v>
      </c>
      <c r="AV3679" t="s">
        <v>1756</v>
      </c>
      <c r="AZ3679" t="s">
        <v>2807</v>
      </c>
      <c r="BA3679" t="s">
        <v>1767</v>
      </c>
      <c r="BB3679" t="s">
        <v>9449</v>
      </c>
      <c r="BC3679" t="s">
        <v>9450</v>
      </c>
      <c r="BD3679" t="s">
        <v>7333</v>
      </c>
      <c r="BE3679" t="s">
        <v>1756</v>
      </c>
      <c r="BF3679" t="s">
        <v>823</v>
      </c>
    </row>
    <row r="3680" spans="1:58">
      <c r="A3680" t="s">
        <v>829</v>
      </c>
      <c r="B3680">
        <v>6</v>
      </c>
      <c r="C3680">
        <v>0</v>
      </c>
      <c r="D3680">
        <v>11554</v>
      </c>
      <c r="E3680" t="s">
        <v>9451</v>
      </c>
      <c r="F3680">
        <v>53510611</v>
      </c>
      <c r="G3680" t="s">
        <v>2041</v>
      </c>
      <c r="H3680">
        <v>0</v>
      </c>
      <c r="I3680" t="s">
        <v>2052</v>
      </c>
      <c r="J3680">
        <v>75</v>
      </c>
      <c r="K3680">
        <v>9</v>
      </c>
      <c r="L3680" t="s">
        <v>1771</v>
      </c>
      <c r="M3680" t="s">
        <v>1756</v>
      </c>
      <c r="N3680" t="s">
        <v>1756</v>
      </c>
      <c r="O3680" t="s">
        <v>2053</v>
      </c>
      <c r="P3680" t="s">
        <v>1757</v>
      </c>
      <c r="Q3680" s="387">
        <v>675</v>
      </c>
      <c r="R3680">
        <v>87.75</v>
      </c>
      <c r="S3680">
        <v>762.74999999999989</v>
      </c>
      <c r="T3680" s="388">
        <v>44609</v>
      </c>
      <c r="U3680">
        <v>0</v>
      </c>
      <c r="V3680" t="s">
        <v>838</v>
      </c>
      <c r="W3680" s="388">
        <v>44634</v>
      </c>
      <c r="X3680">
        <v>178</v>
      </c>
      <c r="Y3680">
        <v>0</v>
      </c>
      <c r="Z3680">
        <v>0</v>
      </c>
      <c r="AA3680" t="s">
        <v>1758</v>
      </c>
      <c r="AB3680" t="s">
        <v>7329</v>
      </c>
      <c r="AD3680" t="s">
        <v>2045</v>
      </c>
      <c r="AE3680" t="s">
        <v>2046</v>
      </c>
      <c r="AI3680" t="s">
        <v>1761</v>
      </c>
      <c r="AL3680" t="s">
        <v>7379</v>
      </c>
      <c r="AM3680">
        <v>6</v>
      </c>
      <c r="AN3680" t="s">
        <v>8278</v>
      </c>
      <c r="AO3680" t="s">
        <v>8198</v>
      </c>
      <c r="AP3680">
        <v>0</v>
      </c>
      <c r="AQ3680" s="388">
        <v>44615</v>
      </c>
      <c r="AS3680" t="s">
        <v>2806</v>
      </c>
      <c r="AT3680" s="388">
        <v>44616</v>
      </c>
      <c r="AU3680" t="s">
        <v>1756</v>
      </c>
      <c r="AV3680" t="s">
        <v>1756</v>
      </c>
      <c r="AZ3680" t="s">
        <v>2807</v>
      </c>
      <c r="BA3680" t="s">
        <v>1767</v>
      </c>
      <c r="BB3680" t="s">
        <v>9452</v>
      </c>
      <c r="BC3680" t="s">
        <v>9453</v>
      </c>
      <c r="BD3680" t="s">
        <v>7333</v>
      </c>
      <c r="BE3680" t="s">
        <v>1756</v>
      </c>
      <c r="BF3680" t="s">
        <v>823</v>
      </c>
    </row>
    <row r="3681" spans="1:58">
      <c r="A3681" t="s">
        <v>829</v>
      </c>
      <c r="B3681">
        <v>6</v>
      </c>
      <c r="C3681">
        <v>0</v>
      </c>
      <c r="D3681">
        <v>11554</v>
      </c>
      <c r="E3681" t="s">
        <v>9451</v>
      </c>
      <c r="F3681">
        <v>53510611</v>
      </c>
      <c r="G3681" t="s">
        <v>2041</v>
      </c>
      <c r="H3681">
        <v>0</v>
      </c>
      <c r="I3681" t="s">
        <v>2052</v>
      </c>
      <c r="J3681">
        <v>75</v>
      </c>
      <c r="K3681">
        <v>5</v>
      </c>
      <c r="L3681" t="s">
        <v>1771</v>
      </c>
      <c r="M3681" t="s">
        <v>1756</v>
      </c>
      <c r="N3681" t="s">
        <v>1756</v>
      </c>
      <c r="O3681" t="s">
        <v>2053</v>
      </c>
      <c r="P3681" t="s">
        <v>1757</v>
      </c>
      <c r="Q3681" s="387">
        <v>375</v>
      </c>
      <c r="R3681">
        <v>48.75</v>
      </c>
      <c r="S3681">
        <v>423.74999999999994</v>
      </c>
      <c r="T3681" s="388">
        <v>44609</v>
      </c>
      <c r="U3681">
        <v>0</v>
      </c>
      <c r="V3681" t="s">
        <v>838</v>
      </c>
      <c r="W3681" s="388">
        <v>44634</v>
      </c>
      <c r="X3681">
        <v>178</v>
      </c>
      <c r="Y3681">
        <v>0</v>
      </c>
      <c r="Z3681">
        <v>0</v>
      </c>
      <c r="AA3681" t="s">
        <v>1758</v>
      </c>
      <c r="AB3681" t="s">
        <v>7329</v>
      </c>
      <c r="AD3681" t="s">
        <v>2045</v>
      </c>
      <c r="AE3681" t="s">
        <v>2046</v>
      </c>
      <c r="AI3681" t="s">
        <v>1761</v>
      </c>
      <c r="AL3681" t="s">
        <v>7379</v>
      </c>
      <c r="AM3681">
        <v>6</v>
      </c>
      <c r="AN3681" t="s">
        <v>8278</v>
      </c>
      <c r="AO3681" t="s">
        <v>8198</v>
      </c>
      <c r="AP3681">
        <v>0</v>
      </c>
      <c r="AQ3681" s="388">
        <v>44615</v>
      </c>
      <c r="AS3681" t="s">
        <v>2806</v>
      </c>
      <c r="AT3681" s="388">
        <v>44616</v>
      </c>
      <c r="AU3681" t="s">
        <v>1756</v>
      </c>
      <c r="AV3681" t="s">
        <v>1756</v>
      </c>
      <c r="AZ3681" t="s">
        <v>2807</v>
      </c>
      <c r="BA3681" t="s">
        <v>1767</v>
      </c>
      <c r="BB3681" t="s">
        <v>9454</v>
      </c>
      <c r="BC3681" t="s">
        <v>9455</v>
      </c>
      <c r="BD3681" t="s">
        <v>7333</v>
      </c>
      <c r="BE3681" t="s">
        <v>1756</v>
      </c>
      <c r="BF3681" t="s">
        <v>823</v>
      </c>
    </row>
    <row r="3682" spans="1:58">
      <c r="A3682" t="s">
        <v>829</v>
      </c>
      <c r="B3682">
        <v>6</v>
      </c>
      <c r="C3682">
        <v>0</v>
      </c>
      <c r="D3682">
        <v>11554</v>
      </c>
      <c r="E3682" t="s">
        <v>9451</v>
      </c>
      <c r="F3682">
        <v>53510611</v>
      </c>
      <c r="G3682" t="s">
        <v>2041</v>
      </c>
      <c r="H3682">
        <v>0</v>
      </c>
      <c r="I3682" t="s">
        <v>2056</v>
      </c>
      <c r="J3682">
        <v>210</v>
      </c>
      <c r="K3682">
        <v>2</v>
      </c>
      <c r="L3682" t="s">
        <v>1755</v>
      </c>
      <c r="M3682" t="s">
        <v>1756</v>
      </c>
      <c r="N3682" t="s">
        <v>1756</v>
      </c>
      <c r="P3682" t="s">
        <v>1757</v>
      </c>
      <c r="Q3682" s="387">
        <v>420</v>
      </c>
      <c r="R3682">
        <v>54.6</v>
      </c>
      <c r="S3682">
        <v>474.59999999999997</v>
      </c>
      <c r="T3682" s="388">
        <v>44609</v>
      </c>
      <c r="U3682">
        <v>0</v>
      </c>
      <c r="V3682" t="s">
        <v>838</v>
      </c>
      <c r="W3682" s="388">
        <v>44634</v>
      </c>
      <c r="X3682">
        <v>178</v>
      </c>
      <c r="Y3682">
        <v>0</v>
      </c>
      <c r="Z3682">
        <v>0</v>
      </c>
      <c r="AA3682" t="s">
        <v>1758</v>
      </c>
      <c r="AB3682" t="s">
        <v>7329</v>
      </c>
      <c r="AD3682" t="s">
        <v>2045</v>
      </c>
      <c r="AE3682" t="s">
        <v>2046</v>
      </c>
      <c r="AI3682" t="s">
        <v>1761</v>
      </c>
      <c r="AL3682" t="s">
        <v>7379</v>
      </c>
      <c r="AM3682">
        <v>6</v>
      </c>
      <c r="AN3682" t="s">
        <v>8278</v>
      </c>
      <c r="AO3682" t="s">
        <v>8198</v>
      </c>
      <c r="AP3682">
        <v>0</v>
      </c>
      <c r="AQ3682" s="388">
        <v>44615</v>
      </c>
      <c r="AS3682" t="s">
        <v>2806</v>
      </c>
      <c r="AT3682" s="388">
        <v>44616</v>
      </c>
      <c r="AU3682" t="s">
        <v>1756</v>
      </c>
      <c r="AV3682" t="s">
        <v>1756</v>
      </c>
      <c r="AZ3682" t="s">
        <v>2807</v>
      </c>
      <c r="BA3682" t="s">
        <v>1767</v>
      </c>
      <c r="BB3682" t="s">
        <v>9456</v>
      </c>
      <c r="BC3682" t="s">
        <v>9457</v>
      </c>
      <c r="BD3682" t="s">
        <v>7333</v>
      </c>
      <c r="BE3682" t="s">
        <v>1756</v>
      </c>
      <c r="BF3682" t="s">
        <v>823</v>
      </c>
    </row>
    <row r="3683" spans="1:58">
      <c r="A3683" t="s">
        <v>829</v>
      </c>
      <c r="B3683">
        <v>6</v>
      </c>
      <c r="C3683">
        <v>0</v>
      </c>
      <c r="D3683">
        <v>11554</v>
      </c>
      <c r="E3683" t="s">
        <v>9451</v>
      </c>
      <c r="F3683">
        <v>53510611</v>
      </c>
      <c r="G3683" t="s">
        <v>2041</v>
      </c>
      <c r="H3683">
        <v>0</v>
      </c>
      <c r="I3683" t="s">
        <v>7382</v>
      </c>
      <c r="J3683">
        <v>80</v>
      </c>
      <c r="K3683">
        <v>10</v>
      </c>
      <c r="M3683" t="s">
        <v>1757</v>
      </c>
      <c r="N3683" t="s">
        <v>1757</v>
      </c>
      <c r="O3683" t="s">
        <v>1756</v>
      </c>
      <c r="P3683" t="s">
        <v>1756</v>
      </c>
      <c r="Q3683" s="387">
        <v>800</v>
      </c>
      <c r="R3683">
        <v>104</v>
      </c>
      <c r="S3683">
        <v>903.99999999999989</v>
      </c>
      <c r="T3683" s="388">
        <v>44609</v>
      </c>
      <c r="U3683">
        <v>0</v>
      </c>
      <c r="V3683" t="s">
        <v>838</v>
      </c>
      <c r="W3683" s="388">
        <v>44634</v>
      </c>
      <c r="X3683">
        <v>178</v>
      </c>
      <c r="Y3683">
        <v>0</v>
      </c>
      <c r="Z3683">
        <v>0</v>
      </c>
      <c r="AA3683" t="s">
        <v>1758</v>
      </c>
      <c r="AB3683" t="s">
        <v>7329</v>
      </c>
      <c r="AD3683" t="s">
        <v>2045</v>
      </c>
      <c r="AE3683" t="s">
        <v>2046</v>
      </c>
      <c r="AI3683" t="s">
        <v>1761</v>
      </c>
      <c r="AL3683" t="s">
        <v>7379</v>
      </c>
      <c r="AM3683">
        <v>6</v>
      </c>
      <c r="AN3683" t="s">
        <v>8278</v>
      </c>
      <c r="AO3683" t="s">
        <v>8198</v>
      </c>
      <c r="AP3683">
        <v>0</v>
      </c>
      <c r="AQ3683" s="388">
        <v>44615</v>
      </c>
      <c r="AS3683" t="s">
        <v>2806</v>
      </c>
      <c r="AT3683" s="388">
        <v>44616</v>
      </c>
      <c r="AU3683" t="s">
        <v>1756</v>
      </c>
      <c r="AV3683" t="s">
        <v>1756</v>
      </c>
      <c r="AZ3683" t="s">
        <v>2807</v>
      </c>
      <c r="BA3683" t="s">
        <v>1767</v>
      </c>
      <c r="BB3683" t="s">
        <v>9458</v>
      </c>
      <c r="BC3683" t="s">
        <v>9459</v>
      </c>
      <c r="BD3683" t="s">
        <v>7333</v>
      </c>
      <c r="BE3683" t="s">
        <v>1756</v>
      </c>
      <c r="BF3683" t="s">
        <v>823</v>
      </c>
    </row>
    <row r="3684" spans="1:58">
      <c r="A3684" t="s">
        <v>829</v>
      </c>
      <c r="B3684">
        <v>6</v>
      </c>
      <c r="C3684">
        <v>0</v>
      </c>
      <c r="D3684">
        <v>11553</v>
      </c>
      <c r="E3684" t="s">
        <v>9460</v>
      </c>
      <c r="F3684">
        <v>53510611</v>
      </c>
      <c r="G3684" t="s">
        <v>2041</v>
      </c>
      <c r="H3684">
        <v>0</v>
      </c>
      <c r="I3684" t="s">
        <v>7482</v>
      </c>
      <c r="J3684">
        <v>70</v>
      </c>
      <c r="K3684">
        <v>11</v>
      </c>
      <c r="L3684" t="s">
        <v>1771</v>
      </c>
      <c r="M3684" t="s">
        <v>1756</v>
      </c>
      <c r="N3684" t="s">
        <v>1756</v>
      </c>
      <c r="O3684" t="s">
        <v>1757</v>
      </c>
      <c r="P3684" t="s">
        <v>1757</v>
      </c>
      <c r="Q3684" s="387">
        <v>770</v>
      </c>
      <c r="R3684">
        <v>100.10000000000001</v>
      </c>
      <c r="S3684">
        <v>870.09999999999991</v>
      </c>
      <c r="T3684" s="388">
        <v>44609</v>
      </c>
      <c r="U3684">
        <v>0</v>
      </c>
      <c r="V3684" t="s">
        <v>838</v>
      </c>
      <c r="W3684" s="388">
        <v>44634</v>
      </c>
      <c r="X3684">
        <v>178</v>
      </c>
      <c r="Y3684">
        <v>0</v>
      </c>
      <c r="Z3684">
        <v>0</v>
      </c>
      <c r="AA3684" t="s">
        <v>1758</v>
      </c>
      <c r="AB3684" t="s">
        <v>7329</v>
      </c>
      <c r="AD3684" t="s">
        <v>2045</v>
      </c>
      <c r="AE3684" t="s">
        <v>2046</v>
      </c>
      <c r="AI3684" t="s">
        <v>1761</v>
      </c>
      <c r="AL3684" t="s">
        <v>7379</v>
      </c>
      <c r="AM3684">
        <v>6</v>
      </c>
      <c r="AN3684" t="s">
        <v>7364</v>
      </c>
      <c r="AO3684" t="s">
        <v>7365</v>
      </c>
      <c r="AP3684">
        <v>0</v>
      </c>
      <c r="AQ3684" s="388">
        <v>44615</v>
      </c>
      <c r="AS3684" t="s">
        <v>2806</v>
      </c>
      <c r="AT3684" s="388">
        <v>44616</v>
      </c>
      <c r="AU3684" t="s">
        <v>1756</v>
      </c>
      <c r="AV3684" t="s">
        <v>1756</v>
      </c>
      <c r="AZ3684" t="s">
        <v>2807</v>
      </c>
      <c r="BA3684" t="s">
        <v>1767</v>
      </c>
      <c r="BB3684" t="s">
        <v>9461</v>
      </c>
      <c r="BC3684" t="s">
        <v>9462</v>
      </c>
      <c r="BD3684" t="s">
        <v>7333</v>
      </c>
      <c r="BE3684" t="s">
        <v>1756</v>
      </c>
      <c r="BF3684" t="s">
        <v>823</v>
      </c>
    </row>
    <row r="3685" spans="1:58">
      <c r="A3685" t="s">
        <v>829</v>
      </c>
      <c r="B3685">
        <v>6</v>
      </c>
      <c r="C3685">
        <v>0</v>
      </c>
      <c r="D3685">
        <v>11553</v>
      </c>
      <c r="E3685" t="s">
        <v>9460</v>
      </c>
      <c r="F3685">
        <v>53510611</v>
      </c>
      <c r="G3685" t="s">
        <v>2041</v>
      </c>
      <c r="H3685">
        <v>0</v>
      </c>
      <c r="I3685" t="s">
        <v>2056</v>
      </c>
      <c r="J3685">
        <v>210</v>
      </c>
      <c r="K3685">
        <v>1</v>
      </c>
      <c r="L3685" t="s">
        <v>1755</v>
      </c>
      <c r="M3685" t="s">
        <v>1756</v>
      </c>
      <c r="N3685" t="s">
        <v>1756</v>
      </c>
      <c r="O3685" t="s">
        <v>1757</v>
      </c>
      <c r="P3685" t="s">
        <v>1757</v>
      </c>
      <c r="Q3685" s="387">
        <v>210</v>
      </c>
      <c r="R3685">
        <v>27.3</v>
      </c>
      <c r="S3685">
        <v>237.29999999999998</v>
      </c>
      <c r="T3685" s="388">
        <v>44609</v>
      </c>
      <c r="U3685">
        <v>0</v>
      </c>
      <c r="V3685" t="s">
        <v>838</v>
      </c>
      <c r="W3685" s="388">
        <v>44634</v>
      </c>
      <c r="X3685">
        <v>178</v>
      </c>
      <c r="Y3685">
        <v>0</v>
      </c>
      <c r="Z3685">
        <v>0</v>
      </c>
      <c r="AA3685" t="s">
        <v>1758</v>
      </c>
      <c r="AB3685" t="s">
        <v>7329</v>
      </c>
      <c r="AD3685" t="s">
        <v>2045</v>
      </c>
      <c r="AE3685" t="s">
        <v>2046</v>
      </c>
      <c r="AI3685" t="s">
        <v>1761</v>
      </c>
      <c r="AL3685" t="s">
        <v>7379</v>
      </c>
      <c r="AM3685">
        <v>6</v>
      </c>
      <c r="AN3685" t="s">
        <v>7364</v>
      </c>
      <c r="AO3685" t="s">
        <v>7365</v>
      </c>
      <c r="AP3685">
        <v>0</v>
      </c>
      <c r="AQ3685" s="388">
        <v>44615</v>
      </c>
      <c r="AS3685" t="s">
        <v>2806</v>
      </c>
      <c r="AT3685" s="388">
        <v>44616</v>
      </c>
      <c r="AU3685" t="s">
        <v>1756</v>
      </c>
      <c r="AV3685" t="s">
        <v>1756</v>
      </c>
      <c r="AZ3685" t="s">
        <v>2807</v>
      </c>
      <c r="BA3685" t="s">
        <v>1767</v>
      </c>
      <c r="BB3685" t="s">
        <v>9463</v>
      </c>
      <c r="BC3685" t="s">
        <v>9464</v>
      </c>
      <c r="BD3685" t="s">
        <v>7333</v>
      </c>
      <c r="BE3685" t="s">
        <v>1756</v>
      </c>
      <c r="BF3685" t="s">
        <v>823</v>
      </c>
    </row>
    <row r="3686" spans="1:58">
      <c r="A3686" t="s">
        <v>829</v>
      </c>
      <c r="B3686">
        <v>6</v>
      </c>
      <c r="C3686">
        <v>0</v>
      </c>
      <c r="D3686">
        <v>11553</v>
      </c>
      <c r="E3686" t="s">
        <v>9460</v>
      </c>
      <c r="F3686">
        <v>53510611</v>
      </c>
      <c r="G3686" t="s">
        <v>2041</v>
      </c>
      <c r="H3686">
        <v>0</v>
      </c>
      <c r="I3686" t="s">
        <v>7382</v>
      </c>
      <c r="J3686">
        <v>80</v>
      </c>
      <c r="K3686">
        <v>11</v>
      </c>
      <c r="M3686" t="s">
        <v>1757</v>
      </c>
      <c r="N3686" t="s">
        <v>1757</v>
      </c>
      <c r="O3686" t="s">
        <v>1756</v>
      </c>
      <c r="P3686" t="s">
        <v>1756</v>
      </c>
      <c r="Q3686" s="387">
        <v>880</v>
      </c>
      <c r="R3686">
        <v>114.4</v>
      </c>
      <c r="S3686">
        <v>994.39999999999986</v>
      </c>
      <c r="T3686" s="388">
        <v>44609</v>
      </c>
      <c r="U3686">
        <v>0</v>
      </c>
      <c r="V3686" t="s">
        <v>838</v>
      </c>
      <c r="W3686" s="388">
        <v>44634</v>
      </c>
      <c r="X3686">
        <v>178</v>
      </c>
      <c r="Y3686">
        <v>0</v>
      </c>
      <c r="Z3686">
        <v>0</v>
      </c>
      <c r="AA3686" t="s">
        <v>1758</v>
      </c>
      <c r="AB3686" t="s">
        <v>7329</v>
      </c>
      <c r="AD3686" t="s">
        <v>2045</v>
      </c>
      <c r="AE3686" t="s">
        <v>2046</v>
      </c>
      <c r="AI3686" t="s">
        <v>1761</v>
      </c>
      <c r="AL3686" t="s">
        <v>7379</v>
      </c>
      <c r="AM3686">
        <v>6</v>
      </c>
      <c r="AN3686" t="s">
        <v>7364</v>
      </c>
      <c r="AO3686" t="s">
        <v>7365</v>
      </c>
      <c r="AP3686">
        <v>0</v>
      </c>
      <c r="AQ3686" s="388">
        <v>44615</v>
      </c>
      <c r="AS3686" t="s">
        <v>2806</v>
      </c>
      <c r="AT3686" s="388">
        <v>44616</v>
      </c>
      <c r="AU3686" t="s">
        <v>1756</v>
      </c>
      <c r="AV3686" t="s">
        <v>1756</v>
      </c>
      <c r="AZ3686" t="s">
        <v>2807</v>
      </c>
      <c r="BA3686" t="s">
        <v>1767</v>
      </c>
      <c r="BB3686" t="s">
        <v>9465</v>
      </c>
      <c r="BC3686" t="s">
        <v>9466</v>
      </c>
      <c r="BD3686" t="s">
        <v>7333</v>
      </c>
      <c r="BE3686" t="s">
        <v>1756</v>
      </c>
      <c r="BF3686" t="s">
        <v>823</v>
      </c>
    </row>
    <row r="3687" spans="1:58">
      <c r="A3687" t="s">
        <v>829</v>
      </c>
      <c r="B3687">
        <v>6</v>
      </c>
      <c r="C3687">
        <v>0</v>
      </c>
      <c r="D3687">
        <v>11552</v>
      </c>
      <c r="E3687" t="s">
        <v>9467</v>
      </c>
      <c r="F3687">
        <v>53510611</v>
      </c>
      <c r="G3687" t="s">
        <v>2041</v>
      </c>
      <c r="H3687">
        <v>0</v>
      </c>
      <c r="I3687" t="s">
        <v>2052</v>
      </c>
      <c r="J3687">
        <v>75</v>
      </c>
      <c r="K3687">
        <v>11</v>
      </c>
      <c r="L3687" t="s">
        <v>1771</v>
      </c>
      <c r="M3687" t="s">
        <v>1756</v>
      </c>
      <c r="N3687" t="s">
        <v>1756</v>
      </c>
      <c r="O3687" t="s">
        <v>1757</v>
      </c>
      <c r="P3687" t="s">
        <v>1757</v>
      </c>
      <c r="Q3687" s="387">
        <v>825</v>
      </c>
      <c r="R3687">
        <v>107.25</v>
      </c>
      <c r="S3687">
        <v>932.24999999999989</v>
      </c>
      <c r="T3687" s="388">
        <v>44609</v>
      </c>
      <c r="U3687">
        <v>0</v>
      </c>
      <c r="V3687" t="s">
        <v>838</v>
      </c>
      <c r="W3687" s="388">
        <v>44634</v>
      </c>
      <c r="X3687">
        <v>178</v>
      </c>
      <c r="Y3687">
        <v>0</v>
      </c>
      <c r="Z3687">
        <v>0</v>
      </c>
      <c r="AA3687" t="s">
        <v>1758</v>
      </c>
      <c r="AB3687" t="s">
        <v>7329</v>
      </c>
      <c r="AD3687" t="s">
        <v>2045</v>
      </c>
      <c r="AE3687" t="s">
        <v>2046</v>
      </c>
      <c r="AI3687" t="s">
        <v>1761</v>
      </c>
      <c r="AL3687" t="s">
        <v>9390</v>
      </c>
      <c r="AM3687">
        <v>6</v>
      </c>
      <c r="AN3687" t="s">
        <v>2851</v>
      </c>
      <c r="AO3687" t="s">
        <v>2852</v>
      </c>
      <c r="AP3687">
        <v>0</v>
      </c>
      <c r="AQ3687" s="388">
        <v>44615</v>
      </c>
      <c r="AS3687" t="s">
        <v>2806</v>
      </c>
      <c r="AT3687" s="388">
        <v>44616</v>
      </c>
      <c r="AU3687" t="s">
        <v>1756</v>
      </c>
      <c r="AV3687" t="s">
        <v>1756</v>
      </c>
      <c r="AZ3687" t="s">
        <v>2807</v>
      </c>
      <c r="BA3687" t="s">
        <v>1767</v>
      </c>
      <c r="BB3687" t="s">
        <v>9468</v>
      </c>
      <c r="BC3687" t="s">
        <v>9469</v>
      </c>
      <c r="BD3687" t="s">
        <v>7333</v>
      </c>
      <c r="BE3687" t="s">
        <v>1756</v>
      </c>
      <c r="BF3687" t="s">
        <v>823</v>
      </c>
    </row>
    <row r="3688" spans="1:58">
      <c r="A3688" t="s">
        <v>829</v>
      </c>
      <c r="B3688">
        <v>6</v>
      </c>
      <c r="C3688">
        <v>0</v>
      </c>
      <c r="D3688">
        <v>11552</v>
      </c>
      <c r="E3688" t="s">
        <v>9467</v>
      </c>
      <c r="F3688">
        <v>53510611</v>
      </c>
      <c r="G3688" t="s">
        <v>2041</v>
      </c>
      <c r="H3688">
        <v>0</v>
      </c>
      <c r="I3688" t="s">
        <v>2056</v>
      </c>
      <c r="J3688">
        <v>210</v>
      </c>
      <c r="K3688">
        <v>1</v>
      </c>
      <c r="L3688" t="s">
        <v>1755</v>
      </c>
      <c r="M3688" t="s">
        <v>1756</v>
      </c>
      <c r="N3688" t="s">
        <v>1756</v>
      </c>
      <c r="O3688" t="s">
        <v>1757</v>
      </c>
      <c r="P3688" t="s">
        <v>1757</v>
      </c>
      <c r="Q3688" s="387">
        <v>210</v>
      </c>
      <c r="R3688">
        <v>27.3</v>
      </c>
      <c r="S3688">
        <v>237.29999999999998</v>
      </c>
      <c r="T3688" s="388">
        <v>44609</v>
      </c>
      <c r="U3688">
        <v>0</v>
      </c>
      <c r="V3688" t="s">
        <v>838</v>
      </c>
      <c r="W3688" s="388">
        <v>44634</v>
      </c>
      <c r="X3688">
        <v>178</v>
      </c>
      <c r="Y3688">
        <v>0</v>
      </c>
      <c r="Z3688">
        <v>0</v>
      </c>
      <c r="AA3688" t="s">
        <v>1758</v>
      </c>
      <c r="AB3688" t="s">
        <v>7329</v>
      </c>
      <c r="AD3688" t="s">
        <v>2045</v>
      </c>
      <c r="AE3688" t="s">
        <v>2046</v>
      </c>
      <c r="AI3688" t="s">
        <v>1761</v>
      </c>
      <c r="AL3688" t="s">
        <v>9390</v>
      </c>
      <c r="AM3688">
        <v>6</v>
      </c>
      <c r="AN3688" t="s">
        <v>2851</v>
      </c>
      <c r="AO3688" t="s">
        <v>2852</v>
      </c>
      <c r="AP3688">
        <v>0</v>
      </c>
      <c r="AQ3688" s="388">
        <v>44615</v>
      </c>
      <c r="AS3688" t="s">
        <v>2806</v>
      </c>
      <c r="AT3688" s="388">
        <v>44616</v>
      </c>
      <c r="AU3688" t="s">
        <v>1756</v>
      </c>
      <c r="AV3688" t="s">
        <v>1756</v>
      </c>
      <c r="AZ3688" t="s">
        <v>2807</v>
      </c>
      <c r="BA3688" t="s">
        <v>1767</v>
      </c>
      <c r="BB3688" t="s">
        <v>9470</v>
      </c>
      <c r="BC3688" t="s">
        <v>9471</v>
      </c>
      <c r="BD3688" t="s">
        <v>7333</v>
      </c>
      <c r="BE3688" t="s">
        <v>1756</v>
      </c>
      <c r="BF3688" t="s">
        <v>823</v>
      </c>
    </row>
    <row r="3689" spans="1:58">
      <c r="A3689" t="s">
        <v>829</v>
      </c>
      <c r="B3689">
        <v>6</v>
      </c>
      <c r="C3689">
        <v>0</v>
      </c>
      <c r="D3689">
        <v>11552</v>
      </c>
      <c r="E3689" t="s">
        <v>9467</v>
      </c>
      <c r="F3689">
        <v>53510611</v>
      </c>
      <c r="G3689" t="s">
        <v>2041</v>
      </c>
      <c r="H3689">
        <v>0</v>
      </c>
      <c r="I3689" t="s">
        <v>2073</v>
      </c>
      <c r="J3689">
        <v>243.75</v>
      </c>
      <c r="K3689">
        <v>1</v>
      </c>
      <c r="L3689" t="s">
        <v>1755</v>
      </c>
      <c r="M3689" t="s">
        <v>1757</v>
      </c>
      <c r="N3689" t="s">
        <v>1757</v>
      </c>
      <c r="O3689" t="s">
        <v>1756</v>
      </c>
      <c r="P3689" t="s">
        <v>1756</v>
      </c>
      <c r="Q3689" s="387">
        <v>243.75</v>
      </c>
      <c r="R3689">
        <v>31.6875</v>
      </c>
      <c r="S3689">
        <v>275.4375</v>
      </c>
      <c r="T3689" s="388">
        <v>44609</v>
      </c>
      <c r="U3689">
        <v>0</v>
      </c>
      <c r="V3689" t="s">
        <v>838</v>
      </c>
      <c r="W3689" s="388">
        <v>44634</v>
      </c>
      <c r="X3689">
        <v>178</v>
      </c>
      <c r="Y3689">
        <v>0</v>
      </c>
      <c r="Z3689">
        <v>0</v>
      </c>
      <c r="AA3689" t="s">
        <v>1758</v>
      </c>
      <c r="AB3689" t="s">
        <v>7329</v>
      </c>
      <c r="AD3689" t="s">
        <v>2045</v>
      </c>
      <c r="AE3689" t="s">
        <v>2046</v>
      </c>
      <c r="AI3689" t="s">
        <v>1761</v>
      </c>
      <c r="AL3689" t="s">
        <v>9390</v>
      </c>
      <c r="AM3689">
        <v>6</v>
      </c>
      <c r="AN3689" t="s">
        <v>2851</v>
      </c>
      <c r="AO3689" t="s">
        <v>2852</v>
      </c>
      <c r="AP3689">
        <v>0</v>
      </c>
      <c r="AQ3689" s="388">
        <v>44615</v>
      </c>
      <c r="AS3689" t="s">
        <v>2806</v>
      </c>
      <c r="AT3689" s="388">
        <v>44616</v>
      </c>
      <c r="AU3689" t="s">
        <v>1756</v>
      </c>
      <c r="AV3689" t="s">
        <v>1756</v>
      </c>
      <c r="AZ3689" t="s">
        <v>2807</v>
      </c>
      <c r="BA3689" t="s">
        <v>1767</v>
      </c>
      <c r="BB3689" t="s">
        <v>9472</v>
      </c>
      <c r="BC3689" t="s">
        <v>9473</v>
      </c>
      <c r="BD3689" t="s">
        <v>7333</v>
      </c>
      <c r="BE3689" t="s">
        <v>1756</v>
      </c>
      <c r="BF3689" t="s">
        <v>823</v>
      </c>
    </row>
    <row r="3690" spans="1:58">
      <c r="A3690" t="s">
        <v>829</v>
      </c>
      <c r="B3690">
        <v>6</v>
      </c>
      <c r="C3690">
        <v>0</v>
      </c>
      <c r="D3690">
        <v>11552</v>
      </c>
      <c r="E3690" t="s">
        <v>9467</v>
      </c>
      <c r="F3690">
        <v>53510611</v>
      </c>
      <c r="G3690" t="s">
        <v>2041</v>
      </c>
      <c r="H3690">
        <v>0</v>
      </c>
      <c r="I3690" t="s">
        <v>7531</v>
      </c>
      <c r="J3690">
        <v>126.98</v>
      </c>
      <c r="K3690">
        <v>10</v>
      </c>
      <c r="L3690" t="s">
        <v>2063</v>
      </c>
      <c r="M3690" t="s">
        <v>1757</v>
      </c>
      <c r="N3690" t="s">
        <v>1757</v>
      </c>
      <c r="O3690" t="s">
        <v>1756</v>
      </c>
      <c r="P3690" t="s">
        <v>1756</v>
      </c>
      <c r="Q3690" s="387">
        <v>1269.8</v>
      </c>
      <c r="R3690">
        <v>165.07400000000001</v>
      </c>
      <c r="S3690">
        <v>1434.8739999999998</v>
      </c>
      <c r="T3690" s="388">
        <v>44609</v>
      </c>
      <c r="U3690">
        <v>0</v>
      </c>
      <c r="V3690" t="s">
        <v>838</v>
      </c>
      <c r="W3690" s="388">
        <v>44634</v>
      </c>
      <c r="X3690">
        <v>178</v>
      </c>
      <c r="Y3690">
        <v>0</v>
      </c>
      <c r="Z3690">
        <v>0</v>
      </c>
      <c r="AA3690" t="s">
        <v>1758</v>
      </c>
      <c r="AB3690" t="s">
        <v>7329</v>
      </c>
      <c r="AD3690" t="s">
        <v>2045</v>
      </c>
      <c r="AE3690" t="s">
        <v>2046</v>
      </c>
      <c r="AI3690" t="s">
        <v>1761</v>
      </c>
      <c r="AL3690" t="s">
        <v>9390</v>
      </c>
      <c r="AM3690">
        <v>6</v>
      </c>
      <c r="AN3690" t="s">
        <v>2851</v>
      </c>
      <c r="AO3690" t="s">
        <v>2852</v>
      </c>
      <c r="AP3690">
        <v>0</v>
      </c>
      <c r="AQ3690" s="388">
        <v>44615</v>
      </c>
      <c r="AS3690" t="s">
        <v>2806</v>
      </c>
      <c r="AT3690" s="388">
        <v>44616</v>
      </c>
      <c r="AU3690" t="s">
        <v>1756</v>
      </c>
      <c r="AV3690" t="s">
        <v>1756</v>
      </c>
      <c r="AZ3690" t="s">
        <v>2807</v>
      </c>
      <c r="BA3690" t="s">
        <v>1767</v>
      </c>
      <c r="BB3690" t="s">
        <v>9474</v>
      </c>
      <c r="BC3690" t="s">
        <v>9475</v>
      </c>
      <c r="BD3690" t="s">
        <v>7333</v>
      </c>
      <c r="BE3690" t="s">
        <v>1756</v>
      </c>
      <c r="BF3690" t="s">
        <v>823</v>
      </c>
    </row>
    <row r="3691" spans="1:58">
      <c r="A3691" t="s">
        <v>829</v>
      </c>
      <c r="B3691">
        <v>6</v>
      </c>
      <c r="C3691">
        <v>0</v>
      </c>
      <c r="D3691">
        <v>11550</v>
      </c>
      <c r="E3691" t="s">
        <v>9476</v>
      </c>
      <c r="F3691">
        <v>53510611</v>
      </c>
      <c r="G3691" t="s">
        <v>2041</v>
      </c>
      <c r="H3691">
        <v>0</v>
      </c>
      <c r="I3691" t="s">
        <v>2052</v>
      </c>
      <c r="J3691">
        <v>75</v>
      </c>
      <c r="K3691">
        <v>11</v>
      </c>
      <c r="L3691" t="s">
        <v>1771</v>
      </c>
      <c r="M3691" t="s">
        <v>1756</v>
      </c>
      <c r="N3691" t="s">
        <v>1756</v>
      </c>
      <c r="O3691" t="s">
        <v>1757</v>
      </c>
      <c r="P3691" t="s">
        <v>1757</v>
      </c>
      <c r="Q3691" s="387">
        <v>825</v>
      </c>
      <c r="R3691">
        <v>107.25</v>
      </c>
      <c r="S3691">
        <v>932.24999999999989</v>
      </c>
      <c r="T3691" s="388">
        <v>44609</v>
      </c>
      <c r="U3691">
        <v>0</v>
      </c>
      <c r="V3691" t="s">
        <v>838</v>
      </c>
      <c r="W3691" s="388">
        <v>44634</v>
      </c>
      <c r="X3691">
        <v>178</v>
      </c>
      <c r="Y3691">
        <v>0</v>
      </c>
      <c r="Z3691">
        <v>0</v>
      </c>
      <c r="AA3691" t="s">
        <v>1758</v>
      </c>
      <c r="AB3691" t="s">
        <v>7329</v>
      </c>
      <c r="AD3691" t="s">
        <v>2045</v>
      </c>
      <c r="AE3691" t="s">
        <v>2046</v>
      </c>
      <c r="AI3691" t="s">
        <v>1761</v>
      </c>
      <c r="AL3691" t="s">
        <v>7865</v>
      </c>
      <c r="AM3691">
        <v>6</v>
      </c>
      <c r="AN3691" t="s">
        <v>1081</v>
      </c>
      <c r="AO3691" t="s">
        <v>2875</v>
      </c>
      <c r="AP3691">
        <v>0</v>
      </c>
      <c r="AQ3691" s="388">
        <v>44615</v>
      </c>
      <c r="AS3691" t="s">
        <v>2806</v>
      </c>
      <c r="AT3691" s="388">
        <v>44616</v>
      </c>
      <c r="AU3691" t="s">
        <v>1756</v>
      </c>
      <c r="AV3691" t="s">
        <v>1756</v>
      </c>
      <c r="AZ3691" t="s">
        <v>2807</v>
      </c>
      <c r="BA3691" t="s">
        <v>1767</v>
      </c>
      <c r="BB3691" t="s">
        <v>9477</v>
      </c>
      <c r="BC3691" t="s">
        <v>9478</v>
      </c>
      <c r="BD3691" t="s">
        <v>7333</v>
      </c>
      <c r="BE3691" t="s">
        <v>1756</v>
      </c>
      <c r="BF3691" t="s">
        <v>823</v>
      </c>
    </row>
    <row r="3692" spans="1:58">
      <c r="A3692" t="s">
        <v>829</v>
      </c>
      <c r="B3692">
        <v>6</v>
      </c>
      <c r="C3692">
        <v>0</v>
      </c>
      <c r="D3692">
        <v>11550</v>
      </c>
      <c r="E3692" t="s">
        <v>9476</v>
      </c>
      <c r="F3692">
        <v>53510611</v>
      </c>
      <c r="G3692" t="s">
        <v>2041</v>
      </c>
      <c r="H3692">
        <v>0</v>
      </c>
      <c r="I3692" t="s">
        <v>2056</v>
      </c>
      <c r="J3692">
        <v>210</v>
      </c>
      <c r="K3692">
        <v>1</v>
      </c>
      <c r="L3692" t="s">
        <v>1755</v>
      </c>
      <c r="M3692" t="s">
        <v>1756</v>
      </c>
      <c r="N3692" t="s">
        <v>1756</v>
      </c>
      <c r="O3692" t="s">
        <v>1757</v>
      </c>
      <c r="P3692" t="s">
        <v>1757</v>
      </c>
      <c r="Q3692" s="387">
        <v>210</v>
      </c>
      <c r="R3692">
        <v>27.3</v>
      </c>
      <c r="S3692">
        <v>237.29999999999998</v>
      </c>
      <c r="T3692" s="388">
        <v>44609</v>
      </c>
      <c r="U3692">
        <v>0</v>
      </c>
      <c r="V3692" t="s">
        <v>838</v>
      </c>
      <c r="W3692" s="388">
        <v>44634</v>
      </c>
      <c r="X3692">
        <v>178</v>
      </c>
      <c r="Y3692">
        <v>0</v>
      </c>
      <c r="Z3692">
        <v>0</v>
      </c>
      <c r="AA3692" t="s">
        <v>1758</v>
      </c>
      <c r="AB3692" t="s">
        <v>7329</v>
      </c>
      <c r="AD3692" t="s">
        <v>2045</v>
      </c>
      <c r="AE3692" t="s">
        <v>2046</v>
      </c>
      <c r="AI3692" t="s">
        <v>1761</v>
      </c>
      <c r="AL3692" t="s">
        <v>7865</v>
      </c>
      <c r="AM3692">
        <v>6</v>
      </c>
      <c r="AN3692" t="s">
        <v>1081</v>
      </c>
      <c r="AO3692" t="s">
        <v>2875</v>
      </c>
      <c r="AP3692">
        <v>0</v>
      </c>
      <c r="AQ3692" s="388">
        <v>44615</v>
      </c>
      <c r="AS3692" t="s">
        <v>2806</v>
      </c>
      <c r="AT3692" s="388">
        <v>44616</v>
      </c>
      <c r="AU3692" t="s">
        <v>1756</v>
      </c>
      <c r="AV3692" t="s">
        <v>1756</v>
      </c>
      <c r="AZ3692" t="s">
        <v>2807</v>
      </c>
      <c r="BA3692" t="s">
        <v>1767</v>
      </c>
      <c r="BB3692" t="s">
        <v>9479</v>
      </c>
      <c r="BC3692" t="s">
        <v>9480</v>
      </c>
      <c r="BD3692" t="s">
        <v>7333</v>
      </c>
      <c r="BE3692" t="s">
        <v>1756</v>
      </c>
      <c r="BF3692" t="s">
        <v>823</v>
      </c>
    </row>
    <row r="3693" spans="1:58">
      <c r="A3693" t="s">
        <v>829</v>
      </c>
      <c r="B3693">
        <v>6</v>
      </c>
      <c r="C3693">
        <v>0</v>
      </c>
      <c r="D3693">
        <v>11550</v>
      </c>
      <c r="E3693" t="s">
        <v>9476</v>
      </c>
      <c r="F3693">
        <v>53510611</v>
      </c>
      <c r="G3693" t="s">
        <v>2041</v>
      </c>
      <c r="H3693">
        <v>0</v>
      </c>
      <c r="I3693" t="s">
        <v>2073</v>
      </c>
      <c r="J3693">
        <v>243.75</v>
      </c>
      <c r="K3693">
        <v>1</v>
      </c>
      <c r="L3693" t="s">
        <v>1755</v>
      </c>
      <c r="M3693" t="s">
        <v>1757</v>
      </c>
      <c r="N3693" t="s">
        <v>1757</v>
      </c>
      <c r="O3693" t="s">
        <v>1756</v>
      </c>
      <c r="P3693" t="s">
        <v>1756</v>
      </c>
      <c r="Q3693" s="387">
        <v>243.75</v>
      </c>
      <c r="R3693">
        <v>31.6875</v>
      </c>
      <c r="S3693">
        <v>275.4375</v>
      </c>
      <c r="T3693" s="388">
        <v>44609</v>
      </c>
      <c r="U3693">
        <v>0</v>
      </c>
      <c r="V3693" t="s">
        <v>838</v>
      </c>
      <c r="W3693" s="388">
        <v>44634</v>
      </c>
      <c r="X3693">
        <v>178</v>
      </c>
      <c r="Y3693">
        <v>0</v>
      </c>
      <c r="Z3693">
        <v>0</v>
      </c>
      <c r="AA3693" t="s">
        <v>1758</v>
      </c>
      <c r="AB3693" t="s">
        <v>7329</v>
      </c>
      <c r="AD3693" t="s">
        <v>2045</v>
      </c>
      <c r="AE3693" t="s">
        <v>2046</v>
      </c>
      <c r="AI3693" t="s">
        <v>1761</v>
      </c>
      <c r="AL3693" t="s">
        <v>7865</v>
      </c>
      <c r="AM3693">
        <v>6</v>
      </c>
      <c r="AN3693" t="s">
        <v>1081</v>
      </c>
      <c r="AO3693" t="s">
        <v>2875</v>
      </c>
      <c r="AP3693">
        <v>0</v>
      </c>
      <c r="AQ3693" s="388">
        <v>44615</v>
      </c>
      <c r="AS3693" t="s">
        <v>2806</v>
      </c>
      <c r="AT3693" s="388">
        <v>44616</v>
      </c>
      <c r="AU3693" t="s">
        <v>1756</v>
      </c>
      <c r="AV3693" t="s">
        <v>1756</v>
      </c>
      <c r="AZ3693" t="s">
        <v>2807</v>
      </c>
      <c r="BA3693" t="s">
        <v>1767</v>
      </c>
      <c r="BB3693" t="s">
        <v>9481</v>
      </c>
      <c r="BC3693" t="s">
        <v>9482</v>
      </c>
      <c r="BD3693" t="s">
        <v>7333</v>
      </c>
      <c r="BE3693" t="s">
        <v>1756</v>
      </c>
      <c r="BF3693" t="s">
        <v>823</v>
      </c>
    </row>
    <row r="3694" spans="1:58">
      <c r="A3694" t="s">
        <v>829</v>
      </c>
      <c r="B3694">
        <v>6</v>
      </c>
      <c r="C3694">
        <v>0</v>
      </c>
      <c r="D3694">
        <v>11550</v>
      </c>
      <c r="E3694" t="s">
        <v>9476</v>
      </c>
      <c r="F3694">
        <v>53510611</v>
      </c>
      <c r="G3694" t="s">
        <v>2041</v>
      </c>
      <c r="H3694">
        <v>0</v>
      </c>
      <c r="I3694" t="s">
        <v>7531</v>
      </c>
      <c r="J3694">
        <v>126.98</v>
      </c>
      <c r="K3694">
        <v>10</v>
      </c>
      <c r="L3694" t="s">
        <v>2063</v>
      </c>
      <c r="M3694" t="s">
        <v>1757</v>
      </c>
      <c r="N3694" t="s">
        <v>1757</v>
      </c>
      <c r="O3694" t="s">
        <v>1756</v>
      </c>
      <c r="P3694" t="s">
        <v>1756</v>
      </c>
      <c r="Q3694" s="387">
        <v>1269.8</v>
      </c>
      <c r="R3694">
        <v>165.07400000000001</v>
      </c>
      <c r="S3694">
        <v>1434.8739999999998</v>
      </c>
      <c r="T3694" s="388">
        <v>44609</v>
      </c>
      <c r="U3694">
        <v>0</v>
      </c>
      <c r="V3694" t="s">
        <v>838</v>
      </c>
      <c r="W3694" s="388">
        <v>44634</v>
      </c>
      <c r="X3694">
        <v>178</v>
      </c>
      <c r="Y3694">
        <v>0</v>
      </c>
      <c r="Z3694">
        <v>0</v>
      </c>
      <c r="AA3694" t="s">
        <v>1758</v>
      </c>
      <c r="AB3694" t="s">
        <v>7329</v>
      </c>
      <c r="AD3694" t="s">
        <v>2045</v>
      </c>
      <c r="AE3694" t="s">
        <v>2046</v>
      </c>
      <c r="AI3694" t="s">
        <v>1761</v>
      </c>
      <c r="AL3694" t="s">
        <v>7865</v>
      </c>
      <c r="AM3694">
        <v>6</v>
      </c>
      <c r="AN3694" t="s">
        <v>1081</v>
      </c>
      <c r="AO3694" t="s">
        <v>2875</v>
      </c>
      <c r="AP3694">
        <v>0</v>
      </c>
      <c r="AQ3694" s="388">
        <v>44615</v>
      </c>
      <c r="AS3694" t="s">
        <v>2806</v>
      </c>
      <c r="AT3694" s="388">
        <v>44616</v>
      </c>
      <c r="AU3694" t="s">
        <v>1756</v>
      </c>
      <c r="AV3694" t="s">
        <v>1756</v>
      </c>
      <c r="AZ3694" t="s">
        <v>2807</v>
      </c>
      <c r="BA3694" t="s">
        <v>1767</v>
      </c>
      <c r="BB3694" t="s">
        <v>9483</v>
      </c>
      <c r="BC3694" t="s">
        <v>9484</v>
      </c>
      <c r="BD3694" t="s">
        <v>7333</v>
      </c>
      <c r="BE3694" t="s">
        <v>1756</v>
      </c>
      <c r="BF3694" t="s">
        <v>823</v>
      </c>
    </row>
    <row r="3695" spans="1:58">
      <c r="A3695" t="s">
        <v>829</v>
      </c>
      <c r="B3695">
        <v>6</v>
      </c>
      <c r="C3695">
        <v>0</v>
      </c>
      <c r="D3695">
        <v>11548</v>
      </c>
      <c r="E3695" t="s">
        <v>9485</v>
      </c>
      <c r="F3695">
        <v>53510611</v>
      </c>
      <c r="G3695" t="s">
        <v>2041</v>
      </c>
      <c r="H3695">
        <v>0</v>
      </c>
      <c r="I3695" t="s">
        <v>2052</v>
      </c>
      <c r="J3695">
        <v>75</v>
      </c>
      <c r="K3695">
        <v>12</v>
      </c>
      <c r="L3695" t="s">
        <v>1771</v>
      </c>
      <c r="M3695" t="s">
        <v>1756</v>
      </c>
      <c r="N3695" t="s">
        <v>1756</v>
      </c>
      <c r="O3695" t="s">
        <v>2053</v>
      </c>
      <c r="P3695" t="s">
        <v>1757</v>
      </c>
      <c r="Q3695" s="387">
        <v>900</v>
      </c>
      <c r="R3695">
        <v>117</v>
      </c>
      <c r="S3695">
        <v>1016.9999999999999</v>
      </c>
      <c r="T3695" s="388">
        <v>44608</v>
      </c>
      <c r="U3695">
        <v>0</v>
      </c>
      <c r="V3695" t="s">
        <v>838</v>
      </c>
      <c r="W3695" s="388">
        <v>44634</v>
      </c>
      <c r="X3695">
        <v>178</v>
      </c>
      <c r="Y3695">
        <v>0</v>
      </c>
      <c r="Z3695">
        <v>0</v>
      </c>
      <c r="AA3695" t="s">
        <v>1758</v>
      </c>
      <c r="AB3695" t="s">
        <v>7329</v>
      </c>
      <c r="AD3695" t="s">
        <v>2045</v>
      </c>
      <c r="AE3695" t="s">
        <v>2046</v>
      </c>
      <c r="AI3695" t="s">
        <v>1761</v>
      </c>
      <c r="AL3695" t="s">
        <v>7379</v>
      </c>
      <c r="AM3695">
        <v>6</v>
      </c>
      <c r="AN3695" t="s">
        <v>8278</v>
      </c>
      <c r="AO3695" t="s">
        <v>8198</v>
      </c>
      <c r="AP3695">
        <v>0</v>
      </c>
      <c r="AQ3695" s="388">
        <v>44615</v>
      </c>
      <c r="AS3695" t="s">
        <v>2806</v>
      </c>
      <c r="AT3695" s="388">
        <v>44616</v>
      </c>
      <c r="AU3695" t="s">
        <v>1756</v>
      </c>
      <c r="AV3695" t="s">
        <v>1756</v>
      </c>
      <c r="AZ3695" t="s">
        <v>2807</v>
      </c>
      <c r="BA3695" t="s">
        <v>1767</v>
      </c>
      <c r="BB3695" t="s">
        <v>9486</v>
      </c>
      <c r="BC3695" t="s">
        <v>9487</v>
      </c>
      <c r="BD3695" t="s">
        <v>7333</v>
      </c>
      <c r="BE3695" t="s">
        <v>1756</v>
      </c>
      <c r="BF3695" t="s">
        <v>823</v>
      </c>
    </row>
    <row r="3696" spans="1:58">
      <c r="A3696" t="s">
        <v>829</v>
      </c>
      <c r="B3696">
        <v>6</v>
      </c>
      <c r="C3696">
        <v>0</v>
      </c>
      <c r="D3696">
        <v>11548</v>
      </c>
      <c r="E3696" t="s">
        <v>9485</v>
      </c>
      <c r="F3696">
        <v>53510611</v>
      </c>
      <c r="G3696" t="s">
        <v>2041</v>
      </c>
      <c r="H3696">
        <v>0</v>
      </c>
      <c r="I3696" t="s">
        <v>2056</v>
      </c>
      <c r="J3696">
        <v>210</v>
      </c>
      <c r="K3696">
        <v>1</v>
      </c>
      <c r="L3696" t="s">
        <v>1755</v>
      </c>
      <c r="M3696" t="s">
        <v>1756</v>
      </c>
      <c r="N3696" t="s">
        <v>1756</v>
      </c>
      <c r="O3696" t="s">
        <v>1757</v>
      </c>
      <c r="P3696" t="s">
        <v>1757</v>
      </c>
      <c r="Q3696" s="387">
        <v>210</v>
      </c>
      <c r="R3696">
        <v>27.3</v>
      </c>
      <c r="S3696">
        <v>237.29999999999998</v>
      </c>
      <c r="T3696" s="388">
        <v>44608</v>
      </c>
      <c r="U3696">
        <v>0</v>
      </c>
      <c r="V3696" t="s">
        <v>838</v>
      </c>
      <c r="W3696" s="388">
        <v>44634</v>
      </c>
      <c r="X3696">
        <v>178</v>
      </c>
      <c r="Y3696">
        <v>0</v>
      </c>
      <c r="Z3696">
        <v>0</v>
      </c>
      <c r="AA3696" t="s">
        <v>1758</v>
      </c>
      <c r="AB3696" t="s">
        <v>7329</v>
      </c>
      <c r="AD3696" t="s">
        <v>2045</v>
      </c>
      <c r="AE3696" t="s">
        <v>2046</v>
      </c>
      <c r="AI3696" t="s">
        <v>1761</v>
      </c>
      <c r="AL3696" t="s">
        <v>7379</v>
      </c>
      <c r="AM3696">
        <v>6</v>
      </c>
      <c r="AN3696" t="s">
        <v>8278</v>
      </c>
      <c r="AO3696" t="s">
        <v>8198</v>
      </c>
      <c r="AP3696">
        <v>0</v>
      </c>
      <c r="AQ3696" s="388">
        <v>44615</v>
      </c>
      <c r="AS3696" t="s">
        <v>2806</v>
      </c>
      <c r="AT3696" s="388">
        <v>44616</v>
      </c>
      <c r="AU3696" t="s">
        <v>1756</v>
      </c>
      <c r="AV3696" t="s">
        <v>1756</v>
      </c>
      <c r="AZ3696" t="s">
        <v>2807</v>
      </c>
      <c r="BA3696" t="s">
        <v>1767</v>
      </c>
      <c r="BB3696" t="s">
        <v>9488</v>
      </c>
      <c r="BC3696" t="s">
        <v>9489</v>
      </c>
      <c r="BD3696" t="s">
        <v>7333</v>
      </c>
      <c r="BE3696" t="s">
        <v>1756</v>
      </c>
      <c r="BF3696" t="s">
        <v>823</v>
      </c>
    </row>
    <row r="3697" spans="1:58">
      <c r="A3697" t="s">
        <v>829</v>
      </c>
      <c r="B3697">
        <v>6</v>
      </c>
      <c r="C3697">
        <v>0</v>
      </c>
      <c r="D3697">
        <v>11548</v>
      </c>
      <c r="E3697" t="s">
        <v>9485</v>
      </c>
      <c r="F3697">
        <v>53510611</v>
      </c>
      <c r="G3697" t="s">
        <v>2041</v>
      </c>
      <c r="H3697">
        <v>0</v>
      </c>
      <c r="I3697" t="s">
        <v>7382</v>
      </c>
      <c r="J3697">
        <v>80</v>
      </c>
      <c r="K3697">
        <v>12</v>
      </c>
      <c r="M3697" t="s">
        <v>1757</v>
      </c>
      <c r="N3697" t="s">
        <v>1757</v>
      </c>
      <c r="O3697" t="s">
        <v>1756</v>
      </c>
      <c r="P3697" t="s">
        <v>1756</v>
      </c>
      <c r="Q3697" s="387">
        <v>960</v>
      </c>
      <c r="R3697">
        <v>124.80000000000001</v>
      </c>
      <c r="S3697">
        <v>1084.8</v>
      </c>
      <c r="T3697" s="388">
        <v>44608</v>
      </c>
      <c r="U3697">
        <v>0</v>
      </c>
      <c r="V3697" t="s">
        <v>838</v>
      </c>
      <c r="W3697" s="388">
        <v>44634</v>
      </c>
      <c r="X3697">
        <v>178</v>
      </c>
      <c r="Y3697">
        <v>0</v>
      </c>
      <c r="Z3697">
        <v>0</v>
      </c>
      <c r="AA3697" t="s">
        <v>1758</v>
      </c>
      <c r="AB3697" t="s">
        <v>7329</v>
      </c>
      <c r="AD3697" t="s">
        <v>2045</v>
      </c>
      <c r="AE3697" t="s">
        <v>2046</v>
      </c>
      <c r="AI3697" t="s">
        <v>1761</v>
      </c>
      <c r="AL3697" t="s">
        <v>7379</v>
      </c>
      <c r="AM3697">
        <v>6</v>
      </c>
      <c r="AN3697" t="s">
        <v>8278</v>
      </c>
      <c r="AO3697" t="s">
        <v>8198</v>
      </c>
      <c r="AP3697">
        <v>0</v>
      </c>
      <c r="AQ3697" s="388">
        <v>44615</v>
      </c>
      <c r="AS3697" t="s">
        <v>2806</v>
      </c>
      <c r="AT3697" s="388">
        <v>44616</v>
      </c>
      <c r="AU3697" t="s">
        <v>1756</v>
      </c>
      <c r="AV3697" t="s">
        <v>1756</v>
      </c>
      <c r="AZ3697" t="s">
        <v>2807</v>
      </c>
      <c r="BA3697" t="s">
        <v>1767</v>
      </c>
      <c r="BB3697" t="s">
        <v>9490</v>
      </c>
      <c r="BC3697" t="s">
        <v>9491</v>
      </c>
      <c r="BD3697" t="s">
        <v>7333</v>
      </c>
      <c r="BE3697" t="s">
        <v>1756</v>
      </c>
      <c r="BF3697" t="s">
        <v>823</v>
      </c>
    </row>
    <row r="3698" spans="1:58">
      <c r="A3698" t="s">
        <v>829</v>
      </c>
      <c r="B3698">
        <v>6</v>
      </c>
      <c r="C3698">
        <v>0</v>
      </c>
      <c r="D3698">
        <v>11547</v>
      </c>
      <c r="E3698" t="s">
        <v>9492</v>
      </c>
      <c r="F3698">
        <v>53510611</v>
      </c>
      <c r="G3698" t="s">
        <v>2041</v>
      </c>
      <c r="H3698">
        <v>0</v>
      </c>
      <c r="I3698" t="s">
        <v>2052</v>
      </c>
      <c r="J3698">
        <v>75</v>
      </c>
      <c r="K3698">
        <v>12</v>
      </c>
      <c r="L3698" t="s">
        <v>1771</v>
      </c>
      <c r="M3698" t="s">
        <v>1756</v>
      </c>
      <c r="N3698" t="s">
        <v>1756</v>
      </c>
      <c r="O3698" t="s">
        <v>1757</v>
      </c>
      <c r="P3698" t="s">
        <v>1757</v>
      </c>
      <c r="Q3698" s="387">
        <v>900</v>
      </c>
      <c r="R3698">
        <v>117</v>
      </c>
      <c r="S3698">
        <v>1016.9999999999999</v>
      </c>
      <c r="T3698" s="388">
        <v>44608</v>
      </c>
      <c r="U3698">
        <v>0</v>
      </c>
      <c r="V3698" t="s">
        <v>838</v>
      </c>
      <c r="W3698" s="388">
        <v>44634</v>
      </c>
      <c r="X3698">
        <v>178</v>
      </c>
      <c r="Y3698">
        <v>0</v>
      </c>
      <c r="Z3698">
        <v>0</v>
      </c>
      <c r="AA3698" t="s">
        <v>1758</v>
      </c>
      <c r="AB3698" t="s">
        <v>7329</v>
      </c>
      <c r="AD3698" t="s">
        <v>2045</v>
      </c>
      <c r="AE3698" t="s">
        <v>2046</v>
      </c>
      <c r="AI3698" t="s">
        <v>1761</v>
      </c>
      <c r="AL3698" t="s">
        <v>7379</v>
      </c>
      <c r="AM3698">
        <v>6</v>
      </c>
      <c r="AN3698" t="s">
        <v>7541</v>
      </c>
      <c r="AO3698" t="s">
        <v>7542</v>
      </c>
      <c r="AP3698">
        <v>0</v>
      </c>
      <c r="AQ3698" s="388">
        <v>44615</v>
      </c>
      <c r="AS3698" t="s">
        <v>2806</v>
      </c>
      <c r="AT3698" s="388">
        <v>44616</v>
      </c>
      <c r="AU3698" t="s">
        <v>1756</v>
      </c>
      <c r="AV3698" t="s">
        <v>1756</v>
      </c>
      <c r="AZ3698" t="s">
        <v>2807</v>
      </c>
      <c r="BA3698" t="s">
        <v>1767</v>
      </c>
      <c r="BB3698" t="s">
        <v>9493</v>
      </c>
      <c r="BC3698" t="s">
        <v>9494</v>
      </c>
      <c r="BD3698" t="s">
        <v>7333</v>
      </c>
      <c r="BE3698" t="s">
        <v>1756</v>
      </c>
      <c r="BF3698" t="s">
        <v>823</v>
      </c>
    </row>
    <row r="3699" spans="1:58">
      <c r="A3699" t="s">
        <v>829</v>
      </c>
      <c r="B3699">
        <v>6</v>
      </c>
      <c r="C3699">
        <v>0</v>
      </c>
      <c r="D3699">
        <v>11547</v>
      </c>
      <c r="E3699" t="s">
        <v>9492</v>
      </c>
      <c r="F3699">
        <v>53510611</v>
      </c>
      <c r="G3699" t="s">
        <v>2041</v>
      </c>
      <c r="H3699">
        <v>0</v>
      </c>
      <c r="I3699" t="s">
        <v>2073</v>
      </c>
      <c r="J3699">
        <v>243.75</v>
      </c>
      <c r="K3699">
        <v>1</v>
      </c>
      <c r="L3699" t="s">
        <v>1755</v>
      </c>
      <c r="M3699" t="s">
        <v>2074</v>
      </c>
      <c r="N3699" t="s">
        <v>1757</v>
      </c>
      <c r="O3699" t="s">
        <v>1756</v>
      </c>
      <c r="P3699" t="s">
        <v>1756</v>
      </c>
      <c r="Q3699" s="387">
        <v>243.75</v>
      </c>
      <c r="R3699">
        <v>31.6875</v>
      </c>
      <c r="S3699">
        <v>275.4375</v>
      </c>
      <c r="T3699" s="388">
        <v>44608</v>
      </c>
      <c r="U3699">
        <v>0</v>
      </c>
      <c r="V3699" t="s">
        <v>838</v>
      </c>
      <c r="W3699" s="388">
        <v>44634</v>
      </c>
      <c r="X3699">
        <v>178</v>
      </c>
      <c r="Y3699">
        <v>0</v>
      </c>
      <c r="Z3699">
        <v>0</v>
      </c>
      <c r="AA3699" t="s">
        <v>1758</v>
      </c>
      <c r="AB3699" t="s">
        <v>7329</v>
      </c>
      <c r="AD3699" t="s">
        <v>2045</v>
      </c>
      <c r="AE3699" t="s">
        <v>2046</v>
      </c>
      <c r="AI3699" t="s">
        <v>1761</v>
      </c>
      <c r="AL3699" t="s">
        <v>7379</v>
      </c>
      <c r="AM3699">
        <v>6</v>
      </c>
      <c r="AN3699" t="s">
        <v>7541</v>
      </c>
      <c r="AO3699" t="s">
        <v>7542</v>
      </c>
      <c r="AP3699">
        <v>0</v>
      </c>
      <c r="AQ3699" s="388">
        <v>44615</v>
      </c>
      <c r="AS3699" t="s">
        <v>2806</v>
      </c>
      <c r="AT3699" s="388">
        <v>44616</v>
      </c>
      <c r="AU3699" t="s">
        <v>1756</v>
      </c>
      <c r="AV3699" t="s">
        <v>1756</v>
      </c>
      <c r="AZ3699" t="s">
        <v>2807</v>
      </c>
      <c r="BA3699" t="s">
        <v>1767</v>
      </c>
      <c r="BB3699" t="s">
        <v>9495</v>
      </c>
      <c r="BC3699" t="s">
        <v>9496</v>
      </c>
      <c r="BD3699" t="s">
        <v>7333</v>
      </c>
      <c r="BE3699" t="s">
        <v>1756</v>
      </c>
      <c r="BF3699" t="s">
        <v>823</v>
      </c>
    </row>
    <row r="3700" spans="1:58">
      <c r="A3700" t="s">
        <v>829</v>
      </c>
      <c r="B3700">
        <v>6</v>
      </c>
      <c r="C3700">
        <v>0</v>
      </c>
      <c r="D3700">
        <v>11547</v>
      </c>
      <c r="E3700" t="s">
        <v>9492</v>
      </c>
      <c r="F3700">
        <v>53510611</v>
      </c>
      <c r="G3700" t="s">
        <v>2041</v>
      </c>
      <c r="H3700">
        <v>0</v>
      </c>
      <c r="I3700" t="s">
        <v>2247</v>
      </c>
      <c r="J3700">
        <v>131.47999999999999</v>
      </c>
      <c r="K3700">
        <v>8</v>
      </c>
      <c r="L3700" t="s">
        <v>2063</v>
      </c>
      <c r="M3700" t="s">
        <v>1757</v>
      </c>
      <c r="N3700" t="s">
        <v>1757</v>
      </c>
      <c r="O3700" t="s">
        <v>1756</v>
      </c>
      <c r="P3700" t="s">
        <v>1756</v>
      </c>
      <c r="Q3700" s="387">
        <v>1051.8399999999999</v>
      </c>
      <c r="R3700">
        <v>136.73919999999998</v>
      </c>
      <c r="S3700">
        <v>1188.5791999999999</v>
      </c>
      <c r="T3700" s="388">
        <v>44608</v>
      </c>
      <c r="U3700">
        <v>0</v>
      </c>
      <c r="V3700" t="s">
        <v>838</v>
      </c>
      <c r="W3700" s="388">
        <v>44634</v>
      </c>
      <c r="X3700">
        <v>178</v>
      </c>
      <c r="Y3700">
        <v>0</v>
      </c>
      <c r="Z3700">
        <v>0</v>
      </c>
      <c r="AA3700" t="s">
        <v>1758</v>
      </c>
      <c r="AB3700" t="s">
        <v>7329</v>
      </c>
      <c r="AD3700" t="s">
        <v>2045</v>
      </c>
      <c r="AE3700" t="s">
        <v>2046</v>
      </c>
      <c r="AI3700" t="s">
        <v>1761</v>
      </c>
      <c r="AL3700" t="s">
        <v>7379</v>
      </c>
      <c r="AM3700">
        <v>6</v>
      </c>
      <c r="AN3700" t="s">
        <v>7541</v>
      </c>
      <c r="AO3700" t="s">
        <v>7542</v>
      </c>
      <c r="AP3700">
        <v>0</v>
      </c>
      <c r="AQ3700" s="388">
        <v>44615</v>
      </c>
      <c r="AS3700" t="s">
        <v>2806</v>
      </c>
      <c r="AT3700" s="388">
        <v>44616</v>
      </c>
      <c r="AU3700" t="s">
        <v>1756</v>
      </c>
      <c r="AV3700" t="s">
        <v>1756</v>
      </c>
      <c r="AZ3700" t="s">
        <v>2807</v>
      </c>
      <c r="BA3700" t="s">
        <v>1767</v>
      </c>
      <c r="BB3700" t="s">
        <v>9497</v>
      </c>
      <c r="BC3700" t="s">
        <v>9498</v>
      </c>
      <c r="BD3700" t="s">
        <v>7333</v>
      </c>
      <c r="BE3700" t="s">
        <v>1756</v>
      </c>
      <c r="BF3700" t="s">
        <v>823</v>
      </c>
    </row>
    <row r="3701" spans="1:58">
      <c r="A3701" t="s">
        <v>829</v>
      </c>
      <c r="B3701">
        <v>6</v>
      </c>
      <c r="C3701">
        <v>0</v>
      </c>
      <c r="D3701">
        <v>11546</v>
      </c>
      <c r="E3701" t="s">
        <v>9499</v>
      </c>
      <c r="F3701">
        <v>53510611</v>
      </c>
      <c r="G3701" t="s">
        <v>2041</v>
      </c>
      <c r="H3701">
        <v>0</v>
      </c>
      <c r="I3701" t="s">
        <v>7482</v>
      </c>
      <c r="J3701">
        <v>70</v>
      </c>
      <c r="K3701">
        <v>12</v>
      </c>
      <c r="L3701" t="s">
        <v>1771</v>
      </c>
      <c r="M3701" t="s">
        <v>1756</v>
      </c>
      <c r="N3701" t="s">
        <v>1756</v>
      </c>
      <c r="O3701" t="s">
        <v>2104</v>
      </c>
      <c r="P3701" t="s">
        <v>1757</v>
      </c>
      <c r="Q3701" s="387">
        <v>840</v>
      </c>
      <c r="R3701">
        <v>109.2</v>
      </c>
      <c r="S3701">
        <v>949.19999999999993</v>
      </c>
      <c r="T3701" s="388">
        <v>44608</v>
      </c>
      <c r="U3701">
        <v>0</v>
      </c>
      <c r="V3701" t="s">
        <v>838</v>
      </c>
      <c r="W3701" s="388">
        <v>44634</v>
      </c>
      <c r="X3701">
        <v>178</v>
      </c>
      <c r="Y3701">
        <v>0</v>
      </c>
      <c r="Z3701">
        <v>0</v>
      </c>
      <c r="AA3701" t="s">
        <v>1758</v>
      </c>
      <c r="AB3701" t="s">
        <v>7329</v>
      </c>
      <c r="AD3701" t="s">
        <v>2045</v>
      </c>
      <c r="AE3701" t="s">
        <v>2046</v>
      </c>
      <c r="AI3701" t="s">
        <v>1761</v>
      </c>
      <c r="AL3701" t="s">
        <v>7379</v>
      </c>
      <c r="AM3701">
        <v>6</v>
      </c>
      <c r="AN3701" t="s">
        <v>7561</v>
      </c>
      <c r="AO3701" t="s">
        <v>7562</v>
      </c>
      <c r="AP3701">
        <v>0</v>
      </c>
      <c r="AQ3701" s="388">
        <v>44615</v>
      </c>
      <c r="AS3701" t="s">
        <v>2806</v>
      </c>
      <c r="AT3701" s="388">
        <v>44616</v>
      </c>
      <c r="AU3701" t="s">
        <v>1756</v>
      </c>
      <c r="AV3701" t="s">
        <v>1756</v>
      </c>
      <c r="AZ3701" t="s">
        <v>2807</v>
      </c>
      <c r="BA3701" t="s">
        <v>1767</v>
      </c>
      <c r="BB3701" t="s">
        <v>9500</v>
      </c>
      <c r="BC3701" t="s">
        <v>9501</v>
      </c>
      <c r="BD3701" t="s">
        <v>7333</v>
      </c>
      <c r="BE3701" t="s">
        <v>1756</v>
      </c>
      <c r="BF3701" t="s">
        <v>823</v>
      </c>
    </row>
    <row r="3702" spans="1:58">
      <c r="A3702" t="s">
        <v>829</v>
      </c>
      <c r="B3702">
        <v>6</v>
      </c>
      <c r="C3702">
        <v>0</v>
      </c>
      <c r="D3702">
        <v>11546</v>
      </c>
      <c r="E3702" t="s">
        <v>9499</v>
      </c>
      <c r="F3702">
        <v>53510611</v>
      </c>
      <c r="G3702" t="s">
        <v>2041</v>
      </c>
      <c r="H3702">
        <v>0</v>
      </c>
      <c r="I3702" t="s">
        <v>2056</v>
      </c>
      <c r="J3702">
        <v>210</v>
      </c>
      <c r="K3702">
        <v>1</v>
      </c>
      <c r="L3702" t="s">
        <v>1755</v>
      </c>
      <c r="M3702" t="s">
        <v>1756</v>
      </c>
      <c r="N3702" t="s">
        <v>1756</v>
      </c>
      <c r="P3702" t="s">
        <v>1757</v>
      </c>
      <c r="Q3702" s="387">
        <v>210</v>
      </c>
      <c r="R3702">
        <v>27.3</v>
      </c>
      <c r="S3702">
        <v>237.29999999999998</v>
      </c>
      <c r="T3702" s="388">
        <v>44608</v>
      </c>
      <c r="U3702">
        <v>0</v>
      </c>
      <c r="V3702" t="s">
        <v>838</v>
      </c>
      <c r="W3702" s="388">
        <v>44634</v>
      </c>
      <c r="X3702">
        <v>178</v>
      </c>
      <c r="Y3702">
        <v>0</v>
      </c>
      <c r="Z3702">
        <v>0</v>
      </c>
      <c r="AA3702" t="s">
        <v>1758</v>
      </c>
      <c r="AB3702" t="s">
        <v>7329</v>
      </c>
      <c r="AD3702" t="s">
        <v>2045</v>
      </c>
      <c r="AE3702" t="s">
        <v>2046</v>
      </c>
      <c r="AI3702" t="s">
        <v>1761</v>
      </c>
      <c r="AL3702" t="s">
        <v>7379</v>
      </c>
      <c r="AM3702">
        <v>6</v>
      </c>
      <c r="AN3702" t="s">
        <v>7561</v>
      </c>
      <c r="AO3702" t="s">
        <v>7562</v>
      </c>
      <c r="AP3702">
        <v>0</v>
      </c>
      <c r="AQ3702" s="388">
        <v>44615</v>
      </c>
      <c r="AS3702" t="s">
        <v>2806</v>
      </c>
      <c r="AT3702" s="388">
        <v>44616</v>
      </c>
      <c r="AU3702" t="s">
        <v>1756</v>
      </c>
      <c r="AV3702" t="s">
        <v>1756</v>
      </c>
      <c r="AZ3702" t="s">
        <v>2807</v>
      </c>
      <c r="BA3702" t="s">
        <v>1767</v>
      </c>
      <c r="BB3702" t="s">
        <v>9502</v>
      </c>
      <c r="BC3702" t="s">
        <v>9503</v>
      </c>
      <c r="BD3702" t="s">
        <v>7333</v>
      </c>
      <c r="BE3702" t="s">
        <v>1756</v>
      </c>
      <c r="BF3702" t="s">
        <v>823</v>
      </c>
    </row>
    <row r="3703" spans="1:58">
      <c r="A3703" t="s">
        <v>829</v>
      </c>
      <c r="B3703">
        <v>6</v>
      </c>
      <c r="C3703">
        <v>0</v>
      </c>
      <c r="D3703">
        <v>11546</v>
      </c>
      <c r="E3703" t="s">
        <v>9499</v>
      </c>
      <c r="F3703">
        <v>53510611</v>
      </c>
      <c r="G3703" t="s">
        <v>2041</v>
      </c>
      <c r="H3703">
        <v>0</v>
      </c>
      <c r="I3703" t="s">
        <v>7382</v>
      </c>
      <c r="J3703">
        <v>80</v>
      </c>
      <c r="K3703">
        <v>7</v>
      </c>
      <c r="M3703" t="s">
        <v>1757</v>
      </c>
      <c r="N3703" t="s">
        <v>1757</v>
      </c>
      <c r="O3703" t="s">
        <v>1756</v>
      </c>
      <c r="P3703" t="s">
        <v>1756</v>
      </c>
      <c r="Q3703" s="387">
        <v>560</v>
      </c>
      <c r="R3703">
        <v>72.8</v>
      </c>
      <c r="S3703">
        <v>632.79999999999995</v>
      </c>
      <c r="T3703" s="388">
        <v>44608</v>
      </c>
      <c r="U3703">
        <v>0</v>
      </c>
      <c r="V3703" t="s">
        <v>838</v>
      </c>
      <c r="W3703" s="388">
        <v>44634</v>
      </c>
      <c r="X3703">
        <v>178</v>
      </c>
      <c r="Y3703">
        <v>0</v>
      </c>
      <c r="Z3703">
        <v>0</v>
      </c>
      <c r="AA3703" t="s">
        <v>1758</v>
      </c>
      <c r="AB3703" t="s">
        <v>7329</v>
      </c>
      <c r="AD3703" t="s">
        <v>2045</v>
      </c>
      <c r="AE3703" t="s">
        <v>2046</v>
      </c>
      <c r="AI3703" t="s">
        <v>1761</v>
      </c>
      <c r="AL3703" t="s">
        <v>7379</v>
      </c>
      <c r="AM3703">
        <v>6</v>
      </c>
      <c r="AN3703" t="s">
        <v>7561</v>
      </c>
      <c r="AO3703" t="s">
        <v>7562</v>
      </c>
      <c r="AP3703">
        <v>0</v>
      </c>
      <c r="AQ3703" s="388">
        <v>44615</v>
      </c>
      <c r="AS3703" t="s">
        <v>2806</v>
      </c>
      <c r="AT3703" s="388">
        <v>44616</v>
      </c>
      <c r="AU3703" t="s">
        <v>1756</v>
      </c>
      <c r="AV3703" t="s">
        <v>1756</v>
      </c>
      <c r="AZ3703" t="s">
        <v>2807</v>
      </c>
      <c r="BA3703" t="s">
        <v>1767</v>
      </c>
      <c r="BB3703" t="s">
        <v>9504</v>
      </c>
      <c r="BC3703" t="s">
        <v>9505</v>
      </c>
      <c r="BD3703" t="s">
        <v>7333</v>
      </c>
      <c r="BE3703" t="s">
        <v>1756</v>
      </c>
      <c r="BF3703" t="s">
        <v>823</v>
      </c>
    </row>
    <row r="3704" spans="1:58">
      <c r="A3704" t="s">
        <v>829</v>
      </c>
      <c r="B3704">
        <v>6</v>
      </c>
      <c r="C3704">
        <v>0</v>
      </c>
      <c r="D3704">
        <v>11545</v>
      </c>
      <c r="E3704" t="s">
        <v>9506</v>
      </c>
      <c r="F3704">
        <v>53510611</v>
      </c>
      <c r="G3704" t="s">
        <v>2041</v>
      </c>
      <c r="H3704">
        <v>0</v>
      </c>
      <c r="I3704" t="s">
        <v>2052</v>
      </c>
      <c r="J3704">
        <v>75</v>
      </c>
      <c r="K3704">
        <v>12</v>
      </c>
      <c r="L3704" t="s">
        <v>1771</v>
      </c>
      <c r="M3704" t="s">
        <v>1756</v>
      </c>
      <c r="N3704" t="s">
        <v>1756</v>
      </c>
      <c r="O3704" t="s">
        <v>1757</v>
      </c>
      <c r="P3704" t="s">
        <v>1757</v>
      </c>
      <c r="Q3704" s="387">
        <v>900</v>
      </c>
      <c r="R3704">
        <v>117</v>
      </c>
      <c r="S3704">
        <v>1016.9999999999999</v>
      </c>
      <c r="T3704" s="388">
        <v>44608</v>
      </c>
      <c r="U3704">
        <v>0</v>
      </c>
      <c r="V3704" t="s">
        <v>838</v>
      </c>
      <c r="W3704" s="388">
        <v>44634</v>
      </c>
      <c r="X3704">
        <v>178</v>
      </c>
      <c r="Y3704">
        <v>0</v>
      </c>
      <c r="Z3704">
        <v>0</v>
      </c>
      <c r="AA3704" t="s">
        <v>1758</v>
      </c>
      <c r="AB3704" t="s">
        <v>7329</v>
      </c>
      <c r="AD3704" t="s">
        <v>2045</v>
      </c>
      <c r="AE3704" t="s">
        <v>2046</v>
      </c>
      <c r="AI3704" t="s">
        <v>1761</v>
      </c>
      <c r="AL3704" t="s">
        <v>7845</v>
      </c>
      <c r="AM3704">
        <v>6</v>
      </c>
      <c r="AN3704" t="s">
        <v>2851</v>
      </c>
      <c r="AO3704" t="s">
        <v>2852</v>
      </c>
      <c r="AP3704">
        <v>0</v>
      </c>
      <c r="AQ3704" s="388">
        <v>44615</v>
      </c>
      <c r="AS3704" t="s">
        <v>2806</v>
      </c>
      <c r="AT3704" s="388">
        <v>44616</v>
      </c>
      <c r="AU3704" t="s">
        <v>1756</v>
      </c>
      <c r="AV3704" t="s">
        <v>1756</v>
      </c>
      <c r="AZ3704" t="s">
        <v>2807</v>
      </c>
      <c r="BA3704" t="s">
        <v>1767</v>
      </c>
      <c r="BB3704" t="s">
        <v>9507</v>
      </c>
      <c r="BC3704" t="s">
        <v>9508</v>
      </c>
      <c r="BD3704" t="s">
        <v>7333</v>
      </c>
      <c r="BE3704" t="s">
        <v>1756</v>
      </c>
      <c r="BF3704" t="s">
        <v>823</v>
      </c>
    </row>
    <row r="3705" spans="1:58">
      <c r="A3705" t="s">
        <v>829</v>
      </c>
      <c r="B3705">
        <v>6</v>
      </c>
      <c r="C3705">
        <v>0</v>
      </c>
      <c r="D3705">
        <v>11545</v>
      </c>
      <c r="E3705" t="s">
        <v>9506</v>
      </c>
      <c r="F3705">
        <v>53510611</v>
      </c>
      <c r="G3705" t="s">
        <v>2041</v>
      </c>
      <c r="H3705">
        <v>0</v>
      </c>
      <c r="I3705" t="s">
        <v>2056</v>
      </c>
      <c r="J3705">
        <v>210</v>
      </c>
      <c r="K3705">
        <v>1</v>
      </c>
      <c r="L3705" t="s">
        <v>1755</v>
      </c>
      <c r="M3705" t="s">
        <v>1756</v>
      </c>
      <c r="N3705" t="s">
        <v>1756</v>
      </c>
      <c r="O3705" t="s">
        <v>1757</v>
      </c>
      <c r="P3705" t="s">
        <v>1757</v>
      </c>
      <c r="Q3705" s="387">
        <v>210</v>
      </c>
      <c r="R3705">
        <v>27.3</v>
      </c>
      <c r="S3705">
        <v>237.29999999999998</v>
      </c>
      <c r="T3705" s="388">
        <v>44608</v>
      </c>
      <c r="U3705">
        <v>0</v>
      </c>
      <c r="V3705" t="s">
        <v>838</v>
      </c>
      <c r="W3705" s="388">
        <v>44634</v>
      </c>
      <c r="X3705">
        <v>178</v>
      </c>
      <c r="Y3705">
        <v>0</v>
      </c>
      <c r="Z3705">
        <v>0</v>
      </c>
      <c r="AA3705" t="s">
        <v>1758</v>
      </c>
      <c r="AB3705" t="s">
        <v>7329</v>
      </c>
      <c r="AD3705" t="s">
        <v>2045</v>
      </c>
      <c r="AE3705" t="s">
        <v>2046</v>
      </c>
      <c r="AI3705" t="s">
        <v>1761</v>
      </c>
      <c r="AL3705" t="s">
        <v>7845</v>
      </c>
      <c r="AM3705">
        <v>6</v>
      </c>
      <c r="AN3705" t="s">
        <v>2851</v>
      </c>
      <c r="AO3705" t="s">
        <v>2852</v>
      </c>
      <c r="AP3705">
        <v>0</v>
      </c>
      <c r="AQ3705" s="388">
        <v>44615</v>
      </c>
      <c r="AS3705" t="s">
        <v>2806</v>
      </c>
      <c r="AT3705" s="388">
        <v>44616</v>
      </c>
      <c r="AU3705" t="s">
        <v>1756</v>
      </c>
      <c r="AV3705" t="s">
        <v>1756</v>
      </c>
      <c r="AZ3705" t="s">
        <v>2807</v>
      </c>
      <c r="BA3705" t="s">
        <v>1767</v>
      </c>
      <c r="BB3705" t="s">
        <v>9509</v>
      </c>
      <c r="BC3705" t="s">
        <v>9510</v>
      </c>
      <c r="BD3705" t="s">
        <v>7333</v>
      </c>
      <c r="BE3705" t="s">
        <v>1756</v>
      </c>
      <c r="BF3705" t="s">
        <v>823</v>
      </c>
    </row>
    <row r="3706" spans="1:58">
      <c r="A3706" t="s">
        <v>829</v>
      </c>
      <c r="B3706">
        <v>6</v>
      </c>
      <c r="C3706">
        <v>0</v>
      </c>
      <c r="D3706">
        <v>11545</v>
      </c>
      <c r="E3706" t="s">
        <v>9506</v>
      </c>
      <c r="F3706">
        <v>53510611</v>
      </c>
      <c r="G3706" t="s">
        <v>2041</v>
      </c>
      <c r="H3706">
        <v>0</v>
      </c>
      <c r="I3706" t="s">
        <v>2073</v>
      </c>
      <c r="J3706">
        <v>243.75</v>
      </c>
      <c r="K3706">
        <v>1</v>
      </c>
      <c r="L3706" t="s">
        <v>1755</v>
      </c>
      <c r="M3706" t="s">
        <v>1757</v>
      </c>
      <c r="N3706" t="s">
        <v>1757</v>
      </c>
      <c r="O3706" t="s">
        <v>1756</v>
      </c>
      <c r="P3706" t="s">
        <v>1756</v>
      </c>
      <c r="Q3706" s="387">
        <v>243.75</v>
      </c>
      <c r="R3706">
        <v>31.6875</v>
      </c>
      <c r="S3706">
        <v>275.4375</v>
      </c>
      <c r="T3706" s="388">
        <v>44608</v>
      </c>
      <c r="U3706">
        <v>0</v>
      </c>
      <c r="V3706" t="s">
        <v>838</v>
      </c>
      <c r="W3706" s="388">
        <v>44634</v>
      </c>
      <c r="X3706">
        <v>178</v>
      </c>
      <c r="Y3706">
        <v>0</v>
      </c>
      <c r="Z3706">
        <v>0</v>
      </c>
      <c r="AA3706" t="s">
        <v>1758</v>
      </c>
      <c r="AB3706" t="s">
        <v>7329</v>
      </c>
      <c r="AD3706" t="s">
        <v>2045</v>
      </c>
      <c r="AE3706" t="s">
        <v>2046</v>
      </c>
      <c r="AI3706" t="s">
        <v>1761</v>
      </c>
      <c r="AL3706" t="s">
        <v>7845</v>
      </c>
      <c r="AM3706">
        <v>6</v>
      </c>
      <c r="AN3706" t="s">
        <v>2851</v>
      </c>
      <c r="AO3706" t="s">
        <v>2852</v>
      </c>
      <c r="AP3706">
        <v>0</v>
      </c>
      <c r="AQ3706" s="388">
        <v>44615</v>
      </c>
      <c r="AS3706" t="s">
        <v>2806</v>
      </c>
      <c r="AT3706" s="388">
        <v>44616</v>
      </c>
      <c r="AU3706" t="s">
        <v>1756</v>
      </c>
      <c r="AV3706" t="s">
        <v>1756</v>
      </c>
      <c r="AZ3706" t="s">
        <v>2807</v>
      </c>
      <c r="BA3706" t="s">
        <v>1767</v>
      </c>
      <c r="BB3706" t="s">
        <v>9511</v>
      </c>
      <c r="BC3706" t="s">
        <v>9512</v>
      </c>
      <c r="BD3706" t="s">
        <v>7333</v>
      </c>
      <c r="BE3706" t="s">
        <v>1756</v>
      </c>
      <c r="BF3706" t="s">
        <v>823</v>
      </c>
    </row>
    <row r="3707" spans="1:58">
      <c r="A3707" t="s">
        <v>829</v>
      </c>
      <c r="B3707">
        <v>6</v>
      </c>
      <c r="C3707">
        <v>0</v>
      </c>
      <c r="D3707">
        <v>11545</v>
      </c>
      <c r="E3707" t="s">
        <v>9506</v>
      </c>
      <c r="F3707">
        <v>53510611</v>
      </c>
      <c r="G3707" t="s">
        <v>2041</v>
      </c>
      <c r="H3707">
        <v>0</v>
      </c>
      <c r="I3707" t="s">
        <v>7531</v>
      </c>
      <c r="J3707">
        <v>126.98</v>
      </c>
      <c r="K3707">
        <v>11</v>
      </c>
      <c r="L3707" t="s">
        <v>2063</v>
      </c>
      <c r="M3707" t="s">
        <v>1757</v>
      </c>
      <c r="N3707" t="s">
        <v>1757</v>
      </c>
      <c r="O3707" t="s">
        <v>1756</v>
      </c>
      <c r="P3707" t="s">
        <v>1756</v>
      </c>
      <c r="Q3707" s="387">
        <v>1396.78</v>
      </c>
      <c r="R3707">
        <v>181.5814</v>
      </c>
      <c r="S3707">
        <v>1578.3613999999998</v>
      </c>
      <c r="T3707" s="388">
        <v>44608</v>
      </c>
      <c r="U3707">
        <v>0</v>
      </c>
      <c r="V3707" t="s">
        <v>838</v>
      </c>
      <c r="W3707" s="388">
        <v>44634</v>
      </c>
      <c r="X3707">
        <v>178</v>
      </c>
      <c r="Y3707">
        <v>0</v>
      </c>
      <c r="Z3707">
        <v>0</v>
      </c>
      <c r="AA3707" t="s">
        <v>1758</v>
      </c>
      <c r="AB3707" t="s">
        <v>7329</v>
      </c>
      <c r="AD3707" t="s">
        <v>2045</v>
      </c>
      <c r="AE3707" t="s">
        <v>2046</v>
      </c>
      <c r="AI3707" t="s">
        <v>1761</v>
      </c>
      <c r="AL3707" t="s">
        <v>7845</v>
      </c>
      <c r="AM3707">
        <v>6</v>
      </c>
      <c r="AN3707" t="s">
        <v>2851</v>
      </c>
      <c r="AO3707" t="s">
        <v>2852</v>
      </c>
      <c r="AP3707">
        <v>0</v>
      </c>
      <c r="AQ3707" s="388">
        <v>44615</v>
      </c>
      <c r="AS3707" t="s">
        <v>2806</v>
      </c>
      <c r="AT3707" s="388">
        <v>44616</v>
      </c>
      <c r="AU3707" t="s">
        <v>1756</v>
      </c>
      <c r="AV3707" t="s">
        <v>1756</v>
      </c>
      <c r="AZ3707" t="s">
        <v>2807</v>
      </c>
      <c r="BA3707" t="s">
        <v>1767</v>
      </c>
      <c r="BB3707" t="s">
        <v>9513</v>
      </c>
      <c r="BC3707" t="s">
        <v>9514</v>
      </c>
      <c r="BD3707" t="s">
        <v>7333</v>
      </c>
      <c r="BE3707" t="s">
        <v>1756</v>
      </c>
      <c r="BF3707" t="s">
        <v>823</v>
      </c>
    </row>
    <row r="3708" spans="1:58">
      <c r="A3708" t="s">
        <v>829</v>
      </c>
      <c r="B3708">
        <v>6</v>
      </c>
      <c r="C3708">
        <v>0</v>
      </c>
      <c r="D3708">
        <v>11544</v>
      </c>
      <c r="E3708" t="s">
        <v>9515</v>
      </c>
      <c r="F3708">
        <v>53510611</v>
      </c>
      <c r="G3708" t="s">
        <v>2041</v>
      </c>
      <c r="H3708">
        <v>0</v>
      </c>
      <c r="I3708" t="s">
        <v>2052</v>
      </c>
      <c r="J3708">
        <v>75</v>
      </c>
      <c r="K3708">
        <v>12</v>
      </c>
      <c r="L3708" t="s">
        <v>1771</v>
      </c>
      <c r="M3708" t="s">
        <v>1756</v>
      </c>
      <c r="N3708" t="s">
        <v>1756</v>
      </c>
      <c r="O3708" t="s">
        <v>1757</v>
      </c>
      <c r="P3708" t="s">
        <v>1757</v>
      </c>
      <c r="Q3708" s="387">
        <v>900</v>
      </c>
      <c r="R3708">
        <v>117</v>
      </c>
      <c r="S3708">
        <v>1016.9999999999999</v>
      </c>
      <c r="T3708" s="388">
        <v>44608</v>
      </c>
      <c r="U3708">
        <v>0</v>
      </c>
      <c r="V3708" t="s">
        <v>838</v>
      </c>
      <c r="W3708" s="388">
        <v>44634</v>
      </c>
      <c r="X3708">
        <v>178</v>
      </c>
      <c r="Y3708">
        <v>0</v>
      </c>
      <c r="Z3708">
        <v>0</v>
      </c>
      <c r="AA3708" t="s">
        <v>1758</v>
      </c>
      <c r="AB3708" t="s">
        <v>7329</v>
      </c>
      <c r="AD3708" t="s">
        <v>2045</v>
      </c>
      <c r="AE3708" t="s">
        <v>2046</v>
      </c>
      <c r="AI3708" t="s">
        <v>1761</v>
      </c>
      <c r="AL3708" t="s">
        <v>9289</v>
      </c>
      <c r="AM3708">
        <v>6</v>
      </c>
      <c r="AN3708" t="s">
        <v>1833</v>
      </c>
      <c r="AO3708" t="s">
        <v>1834</v>
      </c>
      <c r="AP3708">
        <v>0</v>
      </c>
      <c r="AQ3708" s="388">
        <v>44615</v>
      </c>
      <c r="AS3708" t="s">
        <v>2806</v>
      </c>
      <c r="AT3708" s="388">
        <v>44616</v>
      </c>
      <c r="AU3708" t="s">
        <v>1756</v>
      </c>
      <c r="AV3708" t="s">
        <v>1756</v>
      </c>
      <c r="AZ3708" t="s">
        <v>2807</v>
      </c>
      <c r="BA3708" t="s">
        <v>1767</v>
      </c>
      <c r="BB3708" t="s">
        <v>9516</v>
      </c>
      <c r="BC3708" t="s">
        <v>9517</v>
      </c>
      <c r="BD3708" t="s">
        <v>7333</v>
      </c>
      <c r="BE3708" t="s">
        <v>1756</v>
      </c>
      <c r="BF3708" t="s">
        <v>823</v>
      </c>
    </row>
    <row r="3709" spans="1:58">
      <c r="A3709" t="s">
        <v>829</v>
      </c>
      <c r="B3709">
        <v>6</v>
      </c>
      <c r="C3709">
        <v>0</v>
      </c>
      <c r="D3709">
        <v>11544</v>
      </c>
      <c r="E3709" t="s">
        <v>9515</v>
      </c>
      <c r="F3709">
        <v>53510611</v>
      </c>
      <c r="G3709" t="s">
        <v>2041</v>
      </c>
      <c r="H3709">
        <v>0</v>
      </c>
      <c r="I3709" t="s">
        <v>2056</v>
      </c>
      <c r="J3709">
        <v>210</v>
      </c>
      <c r="K3709">
        <v>1</v>
      </c>
      <c r="L3709" t="s">
        <v>1755</v>
      </c>
      <c r="M3709" t="s">
        <v>1756</v>
      </c>
      <c r="N3709" t="s">
        <v>1756</v>
      </c>
      <c r="O3709" t="s">
        <v>1757</v>
      </c>
      <c r="P3709" t="s">
        <v>1757</v>
      </c>
      <c r="Q3709" s="387">
        <v>210</v>
      </c>
      <c r="R3709">
        <v>27.3</v>
      </c>
      <c r="S3709">
        <v>237.29999999999998</v>
      </c>
      <c r="T3709" s="388">
        <v>44608</v>
      </c>
      <c r="U3709">
        <v>0</v>
      </c>
      <c r="V3709" t="s">
        <v>838</v>
      </c>
      <c r="W3709" s="388">
        <v>44634</v>
      </c>
      <c r="X3709">
        <v>178</v>
      </c>
      <c r="Y3709">
        <v>0</v>
      </c>
      <c r="Z3709">
        <v>0</v>
      </c>
      <c r="AA3709" t="s">
        <v>1758</v>
      </c>
      <c r="AB3709" t="s">
        <v>7329</v>
      </c>
      <c r="AD3709" t="s">
        <v>2045</v>
      </c>
      <c r="AE3709" t="s">
        <v>2046</v>
      </c>
      <c r="AI3709" t="s">
        <v>1761</v>
      </c>
      <c r="AL3709" t="s">
        <v>9289</v>
      </c>
      <c r="AM3709">
        <v>6</v>
      </c>
      <c r="AN3709" t="s">
        <v>1833</v>
      </c>
      <c r="AO3709" t="s">
        <v>1834</v>
      </c>
      <c r="AP3709">
        <v>0</v>
      </c>
      <c r="AQ3709" s="388">
        <v>44615</v>
      </c>
      <c r="AS3709" t="s">
        <v>2806</v>
      </c>
      <c r="AT3709" s="388">
        <v>44616</v>
      </c>
      <c r="AU3709" t="s">
        <v>1756</v>
      </c>
      <c r="AV3709" t="s">
        <v>1756</v>
      </c>
      <c r="AZ3709" t="s">
        <v>2807</v>
      </c>
      <c r="BA3709" t="s">
        <v>1767</v>
      </c>
      <c r="BB3709" t="s">
        <v>9518</v>
      </c>
      <c r="BC3709" t="s">
        <v>9519</v>
      </c>
      <c r="BD3709" t="s">
        <v>7333</v>
      </c>
      <c r="BE3709" t="s">
        <v>1756</v>
      </c>
      <c r="BF3709" t="s">
        <v>823</v>
      </c>
    </row>
    <row r="3710" spans="1:58">
      <c r="A3710" t="s">
        <v>829</v>
      </c>
      <c r="B3710">
        <v>6</v>
      </c>
      <c r="C3710">
        <v>0</v>
      </c>
      <c r="D3710">
        <v>11544</v>
      </c>
      <c r="E3710" t="s">
        <v>9515</v>
      </c>
      <c r="F3710">
        <v>53510611</v>
      </c>
      <c r="G3710" t="s">
        <v>2041</v>
      </c>
      <c r="H3710">
        <v>0</v>
      </c>
      <c r="I3710" t="s">
        <v>2073</v>
      </c>
      <c r="J3710">
        <v>243.75</v>
      </c>
      <c r="K3710">
        <v>1</v>
      </c>
      <c r="L3710" t="s">
        <v>1755</v>
      </c>
      <c r="M3710" t="s">
        <v>1757</v>
      </c>
      <c r="N3710" t="s">
        <v>1757</v>
      </c>
      <c r="O3710" t="s">
        <v>1756</v>
      </c>
      <c r="P3710" t="s">
        <v>1756</v>
      </c>
      <c r="Q3710" s="387">
        <v>243.75</v>
      </c>
      <c r="R3710">
        <v>31.6875</v>
      </c>
      <c r="S3710">
        <v>275.4375</v>
      </c>
      <c r="T3710" s="388">
        <v>44608</v>
      </c>
      <c r="U3710">
        <v>0</v>
      </c>
      <c r="V3710" t="s">
        <v>838</v>
      </c>
      <c r="W3710" s="388">
        <v>44634</v>
      </c>
      <c r="X3710">
        <v>178</v>
      </c>
      <c r="Y3710">
        <v>0</v>
      </c>
      <c r="Z3710">
        <v>0</v>
      </c>
      <c r="AA3710" t="s">
        <v>1758</v>
      </c>
      <c r="AB3710" t="s">
        <v>7329</v>
      </c>
      <c r="AD3710" t="s">
        <v>2045</v>
      </c>
      <c r="AE3710" t="s">
        <v>2046</v>
      </c>
      <c r="AI3710" t="s">
        <v>1761</v>
      </c>
      <c r="AL3710" t="s">
        <v>9289</v>
      </c>
      <c r="AM3710">
        <v>6</v>
      </c>
      <c r="AN3710" t="s">
        <v>1833</v>
      </c>
      <c r="AO3710" t="s">
        <v>1834</v>
      </c>
      <c r="AP3710">
        <v>0</v>
      </c>
      <c r="AQ3710" s="388">
        <v>44615</v>
      </c>
      <c r="AS3710" t="s">
        <v>2806</v>
      </c>
      <c r="AT3710" s="388">
        <v>44616</v>
      </c>
      <c r="AU3710" t="s">
        <v>1756</v>
      </c>
      <c r="AV3710" t="s">
        <v>1756</v>
      </c>
      <c r="AZ3710" t="s">
        <v>2807</v>
      </c>
      <c r="BA3710" t="s">
        <v>1767</v>
      </c>
      <c r="BB3710" t="s">
        <v>9520</v>
      </c>
      <c r="BC3710" t="s">
        <v>9521</v>
      </c>
      <c r="BD3710" t="s">
        <v>7333</v>
      </c>
      <c r="BE3710" t="s">
        <v>1756</v>
      </c>
      <c r="BF3710" t="s">
        <v>823</v>
      </c>
    </row>
    <row r="3711" spans="1:58">
      <c r="A3711" t="s">
        <v>829</v>
      </c>
      <c r="B3711">
        <v>6</v>
      </c>
      <c r="C3711">
        <v>0</v>
      </c>
      <c r="D3711">
        <v>11544</v>
      </c>
      <c r="E3711" t="s">
        <v>9515</v>
      </c>
      <c r="F3711">
        <v>53510611</v>
      </c>
      <c r="G3711" t="s">
        <v>2041</v>
      </c>
      <c r="H3711">
        <v>0</v>
      </c>
      <c r="I3711" t="s">
        <v>7531</v>
      </c>
      <c r="J3711">
        <v>126.98</v>
      </c>
      <c r="K3711">
        <v>8.5</v>
      </c>
      <c r="L3711" t="s">
        <v>2063</v>
      </c>
      <c r="M3711" t="s">
        <v>1757</v>
      </c>
      <c r="N3711" t="s">
        <v>1757</v>
      </c>
      <c r="O3711" t="s">
        <v>1756</v>
      </c>
      <c r="P3711" t="s">
        <v>1756</v>
      </c>
      <c r="Q3711" s="387">
        <v>1079.33</v>
      </c>
      <c r="R3711">
        <v>140.31289999999998</v>
      </c>
      <c r="S3711">
        <v>1219.6428999999998</v>
      </c>
      <c r="T3711" s="388">
        <v>44608</v>
      </c>
      <c r="U3711">
        <v>0</v>
      </c>
      <c r="V3711" t="s">
        <v>838</v>
      </c>
      <c r="W3711" s="388">
        <v>44634</v>
      </c>
      <c r="X3711">
        <v>178</v>
      </c>
      <c r="Y3711">
        <v>0</v>
      </c>
      <c r="Z3711">
        <v>0</v>
      </c>
      <c r="AA3711" t="s">
        <v>1758</v>
      </c>
      <c r="AB3711" t="s">
        <v>7329</v>
      </c>
      <c r="AD3711" t="s">
        <v>2045</v>
      </c>
      <c r="AE3711" t="s">
        <v>2046</v>
      </c>
      <c r="AI3711" t="s">
        <v>1761</v>
      </c>
      <c r="AL3711" t="s">
        <v>9289</v>
      </c>
      <c r="AM3711">
        <v>6</v>
      </c>
      <c r="AN3711" t="s">
        <v>1833</v>
      </c>
      <c r="AO3711" t="s">
        <v>1834</v>
      </c>
      <c r="AP3711">
        <v>0</v>
      </c>
      <c r="AQ3711" s="388">
        <v>44615</v>
      </c>
      <c r="AS3711" t="s">
        <v>2806</v>
      </c>
      <c r="AT3711" s="388">
        <v>44616</v>
      </c>
      <c r="AU3711" t="s">
        <v>1756</v>
      </c>
      <c r="AV3711" t="s">
        <v>1756</v>
      </c>
      <c r="AZ3711" t="s">
        <v>2807</v>
      </c>
      <c r="BA3711" t="s">
        <v>1767</v>
      </c>
      <c r="BB3711" t="s">
        <v>9522</v>
      </c>
      <c r="BC3711" t="s">
        <v>9523</v>
      </c>
      <c r="BD3711" t="s">
        <v>7333</v>
      </c>
      <c r="BE3711" t="s">
        <v>1756</v>
      </c>
      <c r="BF3711" t="s">
        <v>823</v>
      </c>
    </row>
    <row r="3712" spans="1:58">
      <c r="A3712" t="s">
        <v>829</v>
      </c>
      <c r="B3712">
        <v>6</v>
      </c>
      <c r="C3712">
        <v>0</v>
      </c>
      <c r="D3712">
        <v>11543</v>
      </c>
      <c r="E3712" t="s">
        <v>9524</v>
      </c>
      <c r="F3712">
        <v>53510611</v>
      </c>
      <c r="G3712" t="s">
        <v>2041</v>
      </c>
      <c r="H3712">
        <v>0</v>
      </c>
      <c r="I3712" t="s">
        <v>2052</v>
      </c>
      <c r="J3712">
        <v>75</v>
      </c>
      <c r="K3712">
        <v>12</v>
      </c>
      <c r="L3712" t="s">
        <v>1771</v>
      </c>
      <c r="M3712" t="s">
        <v>1756</v>
      </c>
      <c r="N3712" t="s">
        <v>1756</v>
      </c>
      <c r="O3712" t="s">
        <v>1757</v>
      </c>
      <c r="P3712" t="s">
        <v>1757</v>
      </c>
      <c r="Q3712" s="387">
        <v>900</v>
      </c>
      <c r="R3712">
        <v>117</v>
      </c>
      <c r="S3712">
        <v>1016.9999999999999</v>
      </c>
      <c r="T3712" s="388">
        <v>44608</v>
      </c>
      <c r="U3712">
        <v>0</v>
      </c>
      <c r="V3712" t="s">
        <v>838</v>
      </c>
      <c r="W3712" s="388">
        <v>44634</v>
      </c>
      <c r="X3712">
        <v>178</v>
      </c>
      <c r="Y3712">
        <v>0</v>
      </c>
      <c r="Z3712">
        <v>0</v>
      </c>
      <c r="AA3712" t="s">
        <v>1758</v>
      </c>
      <c r="AB3712" t="s">
        <v>7329</v>
      </c>
      <c r="AD3712" t="s">
        <v>2045</v>
      </c>
      <c r="AE3712" t="s">
        <v>2046</v>
      </c>
      <c r="AI3712" t="s">
        <v>1761</v>
      </c>
      <c r="AL3712" t="s">
        <v>7865</v>
      </c>
      <c r="AM3712">
        <v>6</v>
      </c>
      <c r="AN3712" t="s">
        <v>3166</v>
      </c>
      <c r="AO3712" t="s">
        <v>2875</v>
      </c>
      <c r="AP3712">
        <v>0</v>
      </c>
      <c r="AQ3712" s="388">
        <v>44615</v>
      </c>
      <c r="AS3712" t="s">
        <v>2806</v>
      </c>
      <c r="AT3712" s="388">
        <v>44616</v>
      </c>
      <c r="AU3712" t="s">
        <v>1756</v>
      </c>
      <c r="AV3712" t="s">
        <v>1756</v>
      </c>
      <c r="AZ3712" t="s">
        <v>2807</v>
      </c>
      <c r="BA3712" t="s">
        <v>1767</v>
      </c>
      <c r="BB3712" t="s">
        <v>9525</v>
      </c>
      <c r="BC3712" t="s">
        <v>9526</v>
      </c>
      <c r="BD3712" t="s">
        <v>7333</v>
      </c>
      <c r="BE3712" t="s">
        <v>1756</v>
      </c>
      <c r="BF3712" t="s">
        <v>823</v>
      </c>
    </row>
    <row r="3713" spans="1:58">
      <c r="A3713" t="s">
        <v>829</v>
      </c>
      <c r="B3713">
        <v>6</v>
      </c>
      <c r="C3713">
        <v>0</v>
      </c>
      <c r="D3713">
        <v>11543</v>
      </c>
      <c r="E3713" t="s">
        <v>9524</v>
      </c>
      <c r="F3713">
        <v>53510611</v>
      </c>
      <c r="G3713" t="s">
        <v>2041</v>
      </c>
      <c r="H3713">
        <v>0</v>
      </c>
      <c r="I3713" t="s">
        <v>2056</v>
      </c>
      <c r="J3713">
        <v>210</v>
      </c>
      <c r="K3713">
        <v>1</v>
      </c>
      <c r="L3713" t="s">
        <v>1755</v>
      </c>
      <c r="M3713" t="s">
        <v>1756</v>
      </c>
      <c r="N3713" t="s">
        <v>1756</v>
      </c>
      <c r="O3713" t="s">
        <v>1757</v>
      </c>
      <c r="P3713" t="s">
        <v>1757</v>
      </c>
      <c r="Q3713" s="387">
        <v>210</v>
      </c>
      <c r="R3713">
        <v>27.3</v>
      </c>
      <c r="S3713">
        <v>237.29999999999998</v>
      </c>
      <c r="T3713" s="388">
        <v>44608</v>
      </c>
      <c r="U3713">
        <v>0</v>
      </c>
      <c r="V3713" t="s">
        <v>838</v>
      </c>
      <c r="W3713" s="388">
        <v>44634</v>
      </c>
      <c r="X3713">
        <v>178</v>
      </c>
      <c r="Y3713">
        <v>0</v>
      </c>
      <c r="Z3713">
        <v>0</v>
      </c>
      <c r="AA3713" t="s">
        <v>1758</v>
      </c>
      <c r="AB3713" t="s">
        <v>7329</v>
      </c>
      <c r="AD3713" t="s">
        <v>2045</v>
      </c>
      <c r="AE3713" t="s">
        <v>2046</v>
      </c>
      <c r="AI3713" t="s">
        <v>1761</v>
      </c>
      <c r="AL3713" t="s">
        <v>7865</v>
      </c>
      <c r="AM3713">
        <v>6</v>
      </c>
      <c r="AN3713" t="s">
        <v>3166</v>
      </c>
      <c r="AO3713" t="s">
        <v>2875</v>
      </c>
      <c r="AP3713">
        <v>0</v>
      </c>
      <c r="AQ3713" s="388">
        <v>44615</v>
      </c>
      <c r="AS3713" t="s">
        <v>2806</v>
      </c>
      <c r="AT3713" s="388">
        <v>44616</v>
      </c>
      <c r="AU3713" t="s">
        <v>1756</v>
      </c>
      <c r="AV3713" t="s">
        <v>1756</v>
      </c>
      <c r="AZ3713" t="s">
        <v>2807</v>
      </c>
      <c r="BA3713" t="s">
        <v>1767</v>
      </c>
      <c r="BB3713" t="s">
        <v>9527</v>
      </c>
      <c r="BC3713" t="s">
        <v>9528</v>
      </c>
      <c r="BD3713" t="s">
        <v>7333</v>
      </c>
      <c r="BE3713" t="s">
        <v>1756</v>
      </c>
      <c r="BF3713" t="s">
        <v>823</v>
      </c>
    </row>
    <row r="3714" spans="1:58">
      <c r="A3714" t="s">
        <v>829</v>
      </c>
      <c r="B3714">
        <v>6</v>
      </c>
      <c r="C3714">
        <v>0</v>
      </c>
      <c r="D3714">
        <v>11543</v>
      </c>
      <c r="E3714" t="s">
        <v>9524</v>
      </c>
      <c r="F3714">
        <v>53510611</v>
      </c>
      <c r="G3714" t="s">
        <v>2041</v>
      </c>
      <c r="H3714">
        <v>0</v>
      </c>
      <c r="I3714" t="s">
        <v>2073</v>
      </c>
      <c r="J3714">
        <v>243.75</v>
      </c>
      <c r="K3714">
        <v>1</v>
      </c>
      <c r="L3714" t="s">
        <v>1755</v>
      </c>
      <c r="M3714" t="s">
        <v>1757</v>
      </c>
      <c r="N3714" t="s">
        <v>1757</v>
      </c>
      <c r="O3714" t="s">
        <v>1756</v>
      </c>
      <c r="P3714" t="s">
        <v>1756</v>
      </c>
      <c r="Q3714" s="387">
        <v>243.75</v>
      </c>
      <c r="R3714">
        <v>31.6875</v>
      </c>
      <c r="S3714">
        <v>275.4375</v>
      </c>
      <c r="T3714" s="388">
        <v>44608</v>
      </c>
      <c r="U3714">
        <v>0</v>
      </c>
      <c r="V3714" t="s">
        <v>838</v>
      </c>
      <c r="W3714" s="388">
        <v>44634</v>
      </c>
      <c r="X3714">
        <v>178</v>
      </c>
      <c r="Y3714">
        <v>0</v>
      </c>
      <c r="Z3714">
        <v>0</v>
      </c>
      <c r="AA3714" t="s">
        <v>1758</v>
      </c>
      <c r="AB3714" t="s">
        <v>7329</v>
      </c>
      <c r="AD3714" t="s">
        <v>2045</v>
      </c>
      <c r="AE3714" t="s">
        <v>2046</v>
      </c>
      <c r="AI3714" t="s">
        <v>1761</v>
      </c>
      <c r="AL3714" t="s">
        <v>7865</v>
      </c>
      <c r="AM3714">
        <v>6</v>
      </c>
      <c r="AN3714" t="s">
        <v>3166</v>
      </c>
      <c r="AO3714" t="s">
        <v>2875</v>
      </c>
      <c r="AP3714">
        <v>0</v>
      </c>
      <c r="AQ3714" s="388">
        <v>44615</v>
      </c>
      <c r="AS3714" t="s">
        <v>2806</v>
      </c>
      <c r="AT3714" s="388">
        <v>44616</v>
      </c>
      <c r="AU3714" t="s">
        <v>1756</v>
      </c>
      <c r="AV3714" t="s">
        <v>1756</v>
      </c>
      <c r="AZ3714" t="s">
        <v>2807</v>
      </c>
      <c r="BA3714" t="s">
        <v>1767</v>
      </c>
      <c r="BB3714" t="s">
        <v>9529</v>
      </c>
      <c r="BC3714" t="s">
        <v>9530</v>
      </c>
      <c r="BD3714" t="s">
        <v>7333</v>
      </c>
      <c r="BE3714" t="s">
        <v>1756</v>
      </c>
      <c r="BF3714" t="s">
        <v>823</v>
      </c>
    </row>
    <row r="3715" spans="1:58">
      <c r="A3715" t="s">
        <v>829</v>
      </c>
      <c r="B3715">
        <v>6</v>
      </c>
      <c r="C3715">
        <v>0</v>
      </c>
      <c r="D3715">
        <v>11543</v>
      </c>
      <c r="E3715" t="s">
        <v>9524</v>
      </c>
      <c r="F3715">
        <v>53510611</v>
      </c>
      <c r="G3715" t="s">
        <v>2041</v>
      </c>
      <c r="H3715">
        <v>0</v>
      </c>
      <c r="I3715" t="s">
        <v>7531</v>
      </c>
      <c r="J3715">
        <v>126.98</v>
      </c>
      <c r="K3715">
        <v>11</v>
      </c>
      <c r="L3715" t="s">
        <v>2063</v>
      </c>
      <c r="M3715" t="s">
        <v>1757</v>
      </c>
      <c r="N3715" t="s">
        <v>1757</v>
      </c>
      <c r="O3715" t="s">
        <v>1756</v>
      </c>
      <c r="P3715" t="s">
        <v>1756</v>
      </c>
      <c r="Q3715" s="387">
        <v>1396.78</v>
      </c>
      <c r="R3715">
        <v>181.5814</v>
      </c>
      <c r="S3715">
        <v>1578.3613999999998</v>
      </c>
      <c r="T3715" s="388">
        <v>44608</v>
      </c>
      <c r="U3715">
        <v>0</v>
      </c>
      <c r="V3715" t="s">
        <v>838</v>
      </c>
      <c r="W3715" s="388">
        <v>44634</v>
      </c>
      <c r="X3715">
        <v>178</v>
      </c>
      <c r="Y3715">
        <v>0</v>
      </c>
      <c r="Z3715">
        <v>0</v>
      </c>
      <c r="AA3715" t="s">
        <v>1758</v>
      </c>
      <c r="AB3715" t="s">
        <v>7329</v>
      </c>
      <c r="AD3715" t="s">
        <v>2045</v>
      </c>
      <c r="AE3715" t="s">
        <v>2046</v>
      </c>
      <c r="AI3715" t="s">
        <v>1761</v>
      </c>
      <c r="AL3715" t="s">
        <v>7865</v>
      </c>
      <c r="AM3715">
        <v>6</v>
      </c>
      <c r="AN3715" t="s">
        <v>3166</v>
      </c>
      <c r="AO3715" t="s">
        <v>2875</v>
      </c>
      <c r="AP3715">
        <v>0</v>
      </c>
      <c r="AQ3715" s="388">
        <v>44615</v>
      </c>
      <c r="AS3715" t="s">
        <v>2806</v>
      </c>
      <c r="AT3715" s="388">
        <v>44616</v>
      </c>
      <c r="AU3715" t="s">
        <v>1756</v>
      </c>
      <c r="AV3715" t="s">
        <v>1756</v>
      </c>
      <c r="AZ3715" t="s">
        <v>2807</v>
      </c>
      <c r="BA3715" t="s">
        <v>1767</v>
      </c>
      <c r="BB3715" t="s">
        <v>9531</v>
      </c>
      <c r="BC3715" t="s">
        <v>9532</v>
      </c>
      <c r="BD3715" t="s">
        <v>7333</v>
      </c>
      <c r="BE3715" t="s">
        <v>1756</v>
      </c>
      <c r="BF3715" t="s">
        <v>823</v>
      </c>
    </row>
    <row r="3716" spans="1:58">
      <c r="A3716" t="s">
        <v>829</v>
      </c>
      <c r="B3716">
        <v>6</v>
      </c>
      <c r="C3716">
        <v>0</v>
      </c>
      <c r="D3716">
        <v>11541</v>
      </c>
      <c r="E3716" t="s">
        <v>9533</v>
      </c>
      <c r="F3716">
        <v>53510611</v>
      </c>
      <c r="G3716" t="s">
        <v>2041</v>
      </c>
      <c r="H3716">
        <v>0</v>
      </c>
      <c r="I3716" t="s">
        <v>2103</v>
      </c>
      <c r="J3716">
        <v>70</v>
      </c>
      <c r="K3716">
        <v>11</v>
      </c>
      <c r="L3716" t="s">
        <v>1771</v>
      </c>
      <c r="M3716" t="s">
        <v>1756</v>
      </c>
      <c r="N3716" t="s">
        <v>1756</v>
      </c>
      <c r="O3716" t="s">
        <v>2104</v>
      </c>
      <c r="P3716" t="s">
        <v>1757</v>
      </c>
      <c r="Q3716" s="387">
        <v>770</v>
      </c>
      <c r="R3716">
        <v>100.10000000000001</v>
      </c>
      <c r="S3716">
        <v>870.09999999999991</v>
      </c>
      <c r="T3716" s="388">
        <v>44607</v>
      </c>
      <c r="U3716">
        <v>0</v>
      </c>
      <c r="V3716" t="s">
        <v>838</v>
      </c>
      <c r="W3716" s="388">
        <v>44634</v>
      </c>
      <c r="X3716">
        <v>178</v>
      </c>
      <c r="Y3716">
        <v>0</v>
      </c>
      <c r="Z3716">
        <v>0</v>
      </c>
      <c r="AA3716" t="s">
        <v>1758</v>
      </c>
      <c r="AB3716" t="s">
        <v>7329</v>
      </c>
      <c r="AD3716" t="s">
        <v>2045</v>
      </c>
      <c r="AE3716" t="s">
        <v>2046</v>
      </c>
      <c r="AI3716" t="s">
        <v>1761</v>
      </c>
      <c r="AL3716" t="s">
        <v>7379</v>
      </c>
      <c r="AM3716">
        <v>6</v>
      </c>
      <c r="AN3716" t="s">
        <v>7541</v>
      </c>
      <c r="AO3716" t="s">
        <v>7542</v>
      </c>
      <c r="AP3716">
        <v>0</v>
      </c>
      <c r="AQ3716" s="388">
        <v>44615</v>
      </c>
      <c r="AS3716" t="s">
        <v>2806</v>
      </c>
      <c r="AT3716" s="388">
        <v>44617</v>
      </c>
      <c r="AU3716" t="s">
        <v>1756</v>
      </c>
      <c r="AV3716" t="s">
        <v>1756</v>
      </c>
      <c r="AZ3716" t="s">
        <v>2807</v>
      </c>
      <c r="BA3716" t="s">
        <v>1767</v>
      </c>
      <c r="BB3716" t="s">
        <v>9534</v>
      </c>
      <c r="BC3716" t="s">
        <v>9535</v>
      </c>
      <c r="BD3716" t="s">
        <v>7333</v>
      </c>
      <c r="BE3716" t="s">
        <v>1756</v>
      </c>
      <c r="BF3716" t="s">
        <v>823</v>
      </c>
    </row>
    <row r="3717" spans="1:58">
      <c r="A3717" t="s">
        <v>829</v>
      </c>
      <c r="B3717">
        <v>6</v>
      </c>
      <c r="C3717">
        <v>0</v>
      </c>
      <c r="D3717">
        <v>11541</v>
      </c>
      <c r="E3717" t="s">
        <v>9533</v>
      </c>
      <c r="F3717">
        <v>53510611</v>
      </c>
      <c r="G3717" t="s">
        <v>2041</v>
      </c>
      <c r="H3717">
        <v>0</v>
      </c>
      <c r="I3717" t="s">
        <v>2052</v>
      </c>
      <c r="J3717">
        <v>75</v>
      </c>
      <c r="K3717">
        <v>7</v>
      </c>
      <c r="L3717" t="s">
        <v>1771</v>
      </c>
      <c r="M3717" t="s">
        <v>1756</v>
      </c>
      <c r="N3717" t="s">
        <v>1756</v>
      </c>
      <c r="O3717" t="s">
        <v>1757</v>
      </c>
      <c r="P3717" t="s">
        <v>1757</v>
      </c>
      <c r="Q3717" s="387">
        <v>525</v>
      </c>
      <c r="R3717">
        <v>68.25</v>
      </c>
      <c r="S3717">
        <v>593.25</v>
      </c>
      <c r="T3717" s="388">
        <v>44607</v>
      </c>
      <c r="U3717">
        <v>0</v>
      </c>
      <c r="V3717" t="s">
        <v>838</v>
      </c>
      <c r="W3717" s="388">
        <v>44634</v>
      </c>
      <c r="X3717">
        <v>178</v>
      </c>
      <c r="Y3717">
        <v>0</v>
      </c>
      <c r="Z3717">
        <v>0</v>
      </c>
      <c r="AA3717" t="s">
        <v>1758</v>
      </c>
      <c r="AB3717" t="s">
        <v>7329</v>
      </c>
      <c r="AD3717" t="s">
        <v>2045</v>
      </c>
      <c r="AE3717" t="s">
        <v>2046</v>
      </c>
      <c r="AI3717" t="s">
        <v>1761</v>
      </c>
      <c r="AL3717" t="s">
        <v>7379</v>
      </c>
      <c r="AM3717">
        <v>6</v>
      </c>
      <c r="AN3717" t="s">
        <v>7541</v>
      </c>
      <c r="AO3717" t="s">
        <v>7542</v>
      </c>
      <c r="AP3717">
        <v>0</v>
      </c>
      <c r="AQ3717" s="388">
        <v>44615</v>
      </c>
      <c r="AS3717" t="s">
        <v>2806</v>
      </c>
      <c r="AT3717" s="388">
        <v>44617</v>
      </c>
      <c r="AU3717" t="s">
        <v>1756</v>
      </c>
      <c r="AV3717" t="s">
        <v>1756</v>
      </c>
      <c r="AZ3717" t="s">
        <v>2807</v>
      </c>
      <c r="BA3717" t="s">
        <v>1767</v>
      </c>
      <c r="BB3717" t="s">
        <v>9536</v>
      </c>
      <c r="BC3717" t="s">
        <v>9537</v>
      </c>
      <c r="BD3717" t="s">
        <v>7333</v>
      </c>
      <c r="BE3717" t="s">
        <v>1756</v>
      </c>
      <c r="BF3717" t="s">
        <v>823</v>
      </c>
    </row>
    <row r="3718" spans="1:58">
      <c r="A3718" t="s">
        <v>829</v>
      </c>
      <c r="B3718">
        <v>6</v>
      </c>
      <c r="C3718">
        <v>0</v>
      </c>
      <c r="D3718">
        <v>11541</v>
      </c>
      <c r="E3718" t="s">
        <v>9533</v>
      </c>
      <c r="F3718">
        <v>53510611</v>
      </c>
      <c r="G3718" t="s">
        <v>2041</v>
      </c>
      <c r="H3718">
        <v>0</v>
      </c>
      <c r="I3718" t="s">
        <v>2113</v>
      </c>
      <c r="J3718">
        <v>122.39</v>
      </c>
      <c r="K3718">
        <v>11</v>
      </c>
      <c r="L3718" t="s">
        <v>2063</v>
      </c>
      <c r="M3718" t="s">
        <v>2114</v>
      </c>
      <c r="N3718" t="s">
        <v>1757</v>
      </c>
      <c r="O3718" t="s">
        <v>1756</v>
      </c>
      <c r="P3718" t="s">
        <v>1756</v>
      </c>
      <c r="Q3718" s="387">
        <v>1346.29</v>
      </c>
      <c r="R3718">
        <v>175.01769999999999</v>
      </c>
      <c r="S3718">
        <v>1521.3076999999998</v>
      </c>
      <c r="T3718" s="388">
        <v>44607</v>
      </c>
      <c r="U3718">
        <v>0</v>
      </c>
      <c r="V3718" t="s">
        <v>838</v>
      </c>
      <c r="W3718" s="388">
        <v>44634</v>
      </c>
      <c r="X3718">
        <v>178</v>
      </c>
      <c r="Y3718">
        <v>0</v>
      </c>
      <c r="Z3718">
        <v>0</v>
      </c>
      <c r="AA3718" t="s">
        <v>1758</v>
      </c>
      <c r="AB3718" t="s">
        <v>7329</v>
      </c>
      <c r="AD3718" t="s">
        <v>2045</v>
      </c>
      <c r="AE3718" t="s">
        <v>2046</v>
      </c>
      <c r="AI3718" t="s">
        <v>1761</v>
      </c>
      <c r="AL3718" t="s">
        <v>7379</v>
      </c>
      <c r="AM3718">
        <v>6</v>
      </c>
      <c r="AN3718" t="s">
        <v>7541</v>
      </c>
      <c r="AO3718" t="s">
        <v>7542</v>
      </c>
      <c r="AP3718">
        <v>0</v>
      </c>
      <c r="AQ3718" s="388">
        <v>44615</v>
      </c>
      <c r="AS3718" t="s">
        <v>2806</v>
      </c>
      <c r="AT3718" s="388">
        <v>44617</v>
      </c>
      <c r="AU3718" t="s">
        <v>1756</v>
      </c>
      <c r="AV3718" t="s">
        <v>1756</v>
      </c>
      <c r="AZ3718" t="s">
        <v>2807</v>
      </c>
      <c r="BA3718" t="s">
        <v>1767</v>
      </c>
      <c r="BB3718" t="s">
        <v>9538</v>
      </c>
      <c r="BC3718" t="s">
        <v>9539</v>
      </c>
      <c r="BD3718" t="s">
        <v>7333</v>
      </c>
      <c r="BE3718" t="s">
        <v>1756</v>
      </c>
      <c r="BF3718" t="s">
        <v>823</v>
      </c>
    </row>
    <row r="3719" spans="1:58">
      <c r="A3719" t="s">
        <v>829</v>
      </c>
      <c r="B3719">
        <v>6</v>
      </c>
      <c r="C3719">
        <v>0</v>
      </c>
      <c r="D3719">
        <v>11541</v>
      </c>
      <c r="E3719" t="s">
        <v>9533</v>
      </c>
      <c r="F3719">
        <v>53510611</v>
      </c>
      <c r="G3719" t="s">
        <v>2041</v>
      </c>
      <c r="H3719">
        <v>0</v>
      </c>
      <c r="I3719" t="s">
        <v>2247</v>
      </c>
      <c r="J3719">
        <v>131.47999999999999</v>
      </c>
      <c r="K3719">
        <v>4</v>
      </c>
      <c r="L3719" t="s">
        <v>2063</v>
      </c>
      <c r="M3719" t="s">
        <v>1757</v>
      </c>
      <c r="N3719" t="s">
        <v>1757</v>
      </c>
      <c r="O3719" t="s">
        <v>1756</v>
      </c>
      <c r="P3719" t="s">
        <v>1756</v>
      </c>
      <c r="Q3719" s="387">
        <v>525.91999999999996</v>
      </c>
      <c r="R3719">
        <v>68.369599999999991</v>
      </c>
      <c r="S3719">
        <v>594.28959999999995</v>
      </c>
      <c r="T3719" s="388">
        <v>44607</v>
      </c>
      <c r="U3719">
        <v>0</v>
      </c>
      <c r="V3719" t="s">
        <v>838</v>
      </c>
      <c r="W3719" s="388">
        <v>44634</v>
      </c>
      <c r="X3719">
        <v>178</v>
      </c>
      <c r="Y3719">
        <v>0</v>
      </c>
      <c r="Z3719">
        <v>0</v>
      </c>
      <c r="AA3719" t="s">
        <v>1758</v>
      </c>
      <c r="AB3719" t="s">
        <v>7329</v>
      </c>
      <c r="AD3719" t="s">
        <v>2045</v>
      </c>
      <c r="AE3719" t="s">
        <v>2046</v>
      </c>
      <c r="AI3719" t="s">
        <v>1761</v>
      </c>
      <c r="AL3719" t="s">
        <v>7379</v>
      </c>
      <c r="AM3719">
        <v>6</v>
      </c>
      <c r="AN3719" t="s">
        <v>7541</v>
      </c>
      <c r="AO3719" t="s">
        <v>7542</v>
      </c>
      <c r="AP3719">
        <v>0</v>
      </c>
      <c r="AQ3719" s="388">
        <v>44615</v>
      </c>
      <c r="AS3719" t="s">
        <v>2806</v>
      </c>
      <c r="AT3719" s="388">
        <v>44617</v>
      </c>
      <c r="AU3719" t="s">
        <v>1756</v>
      </c>
      <c r="AV3719" t="s">
        <v>1756</v>
      </c>
      <c r="AZ3719" t="s">
        <v>2807</v>
      </c>
      <c r="BA3719" t="s">
        <v>1767</v>
      </c>
      <c r="BB3719" t="s">
        <v>9540</v>
      </c>
      <c r="BC3719" t="s">
        <v>9541</v>
      </c>
      <c r="BD3719" t="s">
        <v>7333</v>
      </c>
      <c r="BE3719" t="s">
        <v>1756</v>
      </c>
      <c r="BF3719" t="s">
        <v>823</v>
      </c>
    </row>
    <row r="3720" spans="1:58">
      <c r="A3720" t="s">
        <v>829</v>
      </c>
      <c r="B3720">
        <v>6</v>
      </c>
      <c r="C3720">
        <v>0</v>
      </c>
      <c r="D3720">
        <v>11540</v>
      </c>
      <c r="E3720" t="s">
        <v>9542</v>
      </c>
      <c r="F3720">
        <v>53510611</v>
      </c>
      <c r="G3720" t="s">
        <v>2041</v>
      </c>
      <c r="H3720">
        <v>0</v>
      </c>
      <c r="I3720" t="s">
        <v>7482</v>
      </c>
      <c r="J3720">
        <v>70</v>
      </c>
      <c r="K3720">
        <v>10</v>
      </c>
      <c r="L3720" t="s">
        <v>1771</v>
      </c>
      <c r="M3720" t="s">
        <v>1756</v>
      </c>
      <c r="N3720" t="s">
        <v>1756</v>
      </c>
      <c r="O3720" t="s">
        <v>1757</v>
      </c>
      <c r="P3720" t="s">
        <v>1757</v>
      </c>
      <c r="Q3720" s="387">
        <v>700</v>
      </c>
      <c r="R3720">
        <v>91</v>
      </c>
      <c r="S3720">
        <v>790.99999999999989</v>
      </c>
      <c r="T3720" s="388">
        <v>44607</v>
      </c>
      <c r="U3720">
        <v>0</v>
      </c>
      <c r="V3720" t="s">
        <v>838</v>
      </c>
      <c r="W3720" s="388">
        <v>44634</v>
      </c>
      <c r="X3720">
        <v>178</v>
      </c>
      <c r="Y3720">
        <v>0</v>
      </c>
      <c r="Z3720">
        <v>0</v>
      </c>
      <c r="AA3720" t="s">
        <v>1758</v>
      </c>
      <c r="AB3720" t="s">
        <v>7329</v>
      </c>
      <c r="AD3720" t="s">
        <v>2045</v>
      </c>
      <c r="AE3720" t="s">
        <v>2046</v>
      </c>
      <c r="AI3720" t="s">
        <v>1761</v>
      </c>
      <c r="AL3720" t="s">
        <v>7379</v>
      </c>
      <c r="AM3720">
        <v>6</v>
      </c>
      <c r="AN3720" t="s">
        <v>7561</v>
      </c>
      <c r="AO3720" t="s">
        <v>7562</v>
      </c>
      <c r="AP3720">
        <v>0</v>
      </c>
      <c r="AQ3720" s="388">
        <v>44615</v>
      </c>
      <c r="AS3720" t="s">
        <v>2806</v>
      </c>
      <c r="AT3720" s="388">
        <v>44617</v>
      </c>
      <c r="AU3720" t="s">
        <v>1756</v>
      </c>
      <c r="AV3720" t="s">
        <v>1756</v>
      </c>
      <c r="AZ3720" t="s">
        <v>2807</v>
      </c>
      <c r="BA3720" t="s">
        <v>1767</v>
      </c>
      <c r="BB3720" t="s">
        <v>9543</v>
      </c>
      <c r="BC3720" t="s">
        <v>9544</v>
      </c>
      <c r="BD3720" t="s">
        <v>7333</v>
      </c>
      <c r="BE3720" t="s">
        <v>1756</v>
      </c>
      <c r="BF3720" t="s">
        <v>823</v>
      </c>
    </row>
    <row r="3721" spans="1:58">
      <c r="A3721" t="s">
        <v>829</v>
      </c>
      <c r="B3721">
        <v>6</v>
      </c>
      <c r="C3721">
        <v>0</v>
      </c>
      <c r="D3721">
        <v>11540</v>
      </c>
      <c r="E3721" t="s">
        <v>9542</v>
      </c>
      <c r="F3721">
        <v>53510611</v>
      </c>
      <c r="G3721" t="s">
        <v>2041</v>
      </c>
      <c r="H3721">
        <v>0</v>
      </c>
      <c r="I3721" t="s">
        <v>2056</v>
      </c>
      <c r="J3721">
        <v>210</v>
      </c>
      <c r="K3721">
        <v>1</v>
      </c>
      <c r="L3721" t="s">
        <v>1755</v>
      </c>
      <c r="M3721" t="s">
        <v>1756</v>
      </c>
      <c r="N3721" t="s">
        <v>1756</v>
      </c>
      <c r="O3721" t="s">
        <v>1757</v>
      </c>
      <c r="P3721" t="s">
        <v>1757</v>
      </c>
      <c r="Q3721" s="387">
        <v>210</v>
      </c>
      <c r="R3721">
        <v>27.3</v>
      </c>
      <c r="S3721">
        <v>237.29999999999998</v>
      </c>
      <c r="T3721" s="388">
        <v>44607</v>
      </c>
      <c r="U3721">
        <v>0</v>
      </c>
      <c r="V3721" t="s">
        <v>838</v>
      </c>
      <c r="W3721" s="388">
        <v>44634</v>
      </c>
      <c r="X3721">
        <v>178</v>
      </c>
      <c r="Y3721">
        <v>0</v>
      </c>
      <c r="Z3721">
        <v>0</v>
      </c>
      <c r="AA3721" t="s">
        <v>1758</v>
      </c>
      <c r="AB3721" t="s">
        <v>7329</v>
      </c>
      <c r="AD3721" t="s">
        <v>2045</v>
      </c>
      <c r="AE3721" t="s">
        <v>2046</v>
      </c>
      <c r="AI3721" t="s">
        <v>1761</v>
      </c>
      <c r="AL3721" t="s">
        <v>7379</v>
      </c>
      <c r="AM3721">
        <v>6</v>
      </c>
      <c r="AN3721" t="s">
        <v>7561</v>
      </c>
      <c r="AO3721" t="s">
        <v>7562</v>
      </c>
      <c r="AP3721">
        <v>0</v>
      </c>
      <c r="AQ3721" s="388">
        <v>44615</v>
      </c>
      <c r="AS3721" t="s">
        <v>2806</v>
      </c>
      <c r="AT3721" s="388">
        <v>44617</v>
      </c>
      <c r="AU3721" t="s">
        <v>1756</v>
      </c>
      <c r="AV3721" t="s">
        <v>1756</v>
      </c>
      <c r="AZ3721" t="s">
        <v>2807</v>
      </c>
      <c r="BA3721" t="s">
        <v>1767</v>
      </c>
      <c r="BB3721" t="s">
        <v>9545</v>
      </c>
      <c r="BC3721" t="s">
        <v>9546</v>
      </c>
      <c r="BD3721" t="s">
        <v>7333</v>
      </c>
      <c r="BE3721" t="s">
        <v>1756</v>
      </c>
      <c r="BF3721" t="s">
        <v>823</v>
      </c>
    </row>
    <row r="3722" spans="1:58">
      <c r="A3722" t="s">
        <v>829</v>
      </c>
      <c r="B3722">
        <v>6</v>
      </c>
      <c r="C3722">
        <v>0</v>
      </c>
      <c r="D3722">
        <v>11540</v>
      </c>
      <c r="E3722" t="s">
        <v>9542</v>
      </c>
      <c r="F3722">
        <v>53510611</v>
      </c>
      <c r="G3722" t="s">
        <v>2041</v>
      </c>
      <c r="H3722">
        <v>0</v>
      </c>
      <c r="I3722" t="s">
        <v>7382</v>
      </c>
      <c r="J3722">
        <v>80</v>
      </c>
      <c r="K3722">
        <v>10</v>
      </c>
      <c r="M3722" t="s">
        <v>1757</v>
      </c>
      <c r="N3722" t="s">
        <v>1757</v>
      </c>
      <c r="O3722" t="s">
        <v>1756</v>
      </c>
      <c r="P3722" t="s">
        <v>1756</v>
      </c>
      <c r="Q3722" s="387">
        <v>800</v>
      </c>
      <c r="R3722">
        <v>104</v>
      </c>
      <c r="S3722">
        <v>903.99999999999989</v>
      </c>
      <c r="T3722" s="388">
        <v>44607</v>
      </c>
      <c r="U3722">
        <v>0</v>
      </c>
      <c r="V3722" t="s">
        <v>838</v>
      </c>
      <c r="W3722" s="388">
        <v>44634</v>
      </c>
      <c r="X3722">
        <v>178</v>
      </c>
      <c r="Y3722">
        <v>0</v>
      </c>
      <c r="Z3722">
        <v>0</v>
      </c>
      <c r="AA3722" t="s">
        <v>1758</v>
      </c>
      <c r="AB3722" t="s">
        <v>7329</v>
      </c>
      <c r="AD3722" t="s">
        <v>2045</v>
      </c>
      <c r="AE3722" t="s">
        <v>2046</v>
      </c>
      <c r="AI3722" t="s">
        <v>1761</v>
      </c>
      <c r="AL3722" t="s">
        <v>7379</v>
      </c>
      <c r="AM3722">
        <v>6</v>
      </c>
      <c r="AN3722" t="s">
        <v>7561</v>
      </c>
      <c r="AO3722" t="s">
        <v>7562</v>
      </c>
      <c r="AP3722">
        <v>0</v>
      </c>
      <c r="AQ3722" s="388">
        <v>44615</v>
      </c>
      <c r="AS3722" t="s">
        <v>2806</v>
      </c>
      <c r="AT3722" s="388">
        <v>44617</v>
      </c>
      <c r="AU3722" t="s">
        <v>1756</v>
      </c>
      <c r="AV3722" t="s">
        <v>1756</v>
      </c>
      <c r="AZ3722" t="s">
        <v>2807</v>
      </c>
      <c r="BA3722" t="s">
        <v>1767</v>
      </c>
      <c r="BB3722" t="s">
        <v>9547</v>
      </c>
      <c r="BC3722" t="s">
        <v>9548</v>
      </c>
      <c r="BD3722" t="s">
        <v>7333</v>
      </c>
      <c r="BE3722" t="s">
        <v>1756</v>
      </c>
      <c r="BF3722" t="s">
        <v>823</v>
      </c>
    </row>
    <row r="3723" spans="1:58">
      <c r="A3723" t="s">
        <v>829</v>
      </c>
      <c r="B3723">
        <v>6</v>
      </c>
      <c r="C3723">
        <v>0</v>
      </c>
      <c r="D3723">
        <v>11538</v>
      </c>
      <c r="E3723" t="s">
        <v>9549</v>
      </c>
      <c r="F3723">
        <v>53510611</v>
      </c>
      <c r="G3723" t="s">
        <v>2041</v>
      </c>
      <c r="H3723">
        <v>0</v>
      </c>
      <c r="I3723" t="s">
        <v>2052</v>
      </c>
      <c r="J3723">
        <v>75</v>
      </c>
      <c r="K3723">
        <v>12</v>
      </c>
      <c r="L3723" t="s">
        <v>1771</v>
      </c>
      <c r="M3723" t="s">
        <v>1756</v>
      </c>
      <c r="N3723" t="s">
        <v>1756</v>
      </c>
      <c r="O3723" t="s">
        <v>2053</v>
      </c>
      <c r="P3723" t="s">
        <v>1757</v>
      </c>
      <c r="Q3723" s="387">
        <v>900</v>
      </c>
      <c r="R3723">
        <v>117</v>
      </c>
      <c r="S3723">
        <v>1016.9999999999999</v>
      </c>
      <c r="T3723" s="388">
        <v>44607</v>
      </c>
      <c r="U3723">
        <v>0</v>
      </c>
      <c r="V3723" t="s">
        <v>838</v>
      </c>
      <c r="W3723" s="388">
        <v>44634</v>
      </c>
      <c r="X3723">
        <v>178</v>
      </c>
      <c r="Y3723">
        <v>0</v>
      </c>
      <c r="Z3723">
        <v>0</v>
      </c>
      <c r="AA3723" t="s">
        <v>1758</v>
      </c>
      <c r="AB3723" t="s">
        <v>7329</v>
      </c>
      <c r="AD3723" t="s">
        <v>2045</v>
      </c>
      <c r="AE3723" t="s">
        <v>2046</v>
      </c>
      <c r="AI3723" t="s">
        <v>1761</v>
      </c>
      <c r="AL3723" t="s">
        <v>9390</v>
      </c>
      <c r="AM3723">
        <v>6</v>
      </c>
      <c r="AN3723" t="s">
        <v>3133</v>
      </c>
      <c r="AO3723" t="s">
        <v>2852</v>
      </c>
      <c r="AP3723">
        <v>0</v>
      </c>
      <c r="AQ3723" s="388">
        <v>44615</v>
      </c>
      <c r="AS3723" t="s">
        <v>2806</v>
      </c>
      <c r="AT3723" s="388">
        <v>44617</v>
      </c>
      <c r="AU3723" t="s">
        <v>1756</v>
      </c>
      <c r="AV3723" t="s">
        <v>1756</v>
      </c>
      <c r="AZ3723" t="s">
        <v>2807</v>
      </c>
      <c r="BA3723" t="s">
        <v>1767</v>
      </c>
      <c r="BB3723" t="s">
        <v>9550</v>
      </c>
      <c r="BC3723" t="s">
        <v>9551</v>
      </c>
      <c r="BD3723" t="s">
        <v>7333</v>
      </c>
      <c r="BE3723" t="s">
        <v>1756</v>
      </c>
      <c r="BF3723" t="s">
        <v>823</v>
      </c>
    </row>
    <row r="3724" spans="1:58">
      <c r="A3724" t="s">
        <v>829</v>
      </c>
      <c r="B3724">
        <v>6</v>
      </c>
      <c r="C3724">
        <v>0</v>
      </c>
      <c r="D3724">
        <v>11538</v>
      </c>
      <c r="E3724" t="s">
        <v>9549</v>
      </c>
      <c r="F3724">
        <v>53510611</v>
      </c>
      <c r="G3724" t="s">
        <v>2041</v>
      </c>
      <c r="H3724">
        <v>0</v>
      </c>
      <c r="I3724" t="s">
        <v>2052</v>
      </c>
      <c r="J3724">
        <v>75</v>
      </c>
      <c r="K3724">
        <v>10</v>
      </c>
      <c r="L3724" t="s">
        <v>1771</v>
      </c>
      <c r="M3724" t="s">
        <v>1756</v>
      </c>
      <c r="N3724" t="s">
        <v>1756</v>
      </c>
      <c r="O3724" t="s">
        <v>1757</v>
      </c>
      <c r="P3724" t="s">
        <v>1757</v>
      </c>
      <c r="Q3724" s="387">
        <v>750</v>
      </c>
      <c r="R3724">
        <v>97.5</v>
      </c>
      <c r="S3724">
        <v>847.49999999999989</v>
      </c>
      <c r="T3724" s="388">
        <v>44607</v>
      </c>
      <c r="U3724">
        <v>0</v>
      </c>
      <c r="V3724" t="s">
        <v>838</v>
      </c>
      <c r="W3724" s="388">
        <v>44634</v>
      </c>
      <c r="X3724">
        <v>178</v>
      </c>
      <c r="Y3724">
        <v>0</v>
      </c>
      <c r="Z3724">
        <v>0</v>
      </c>
      <c r="AA3724" t="s">
        <v>1758</v>
      </c>
      <c r="AB3724" t="s">
        <v>7329</v>
      </c>
      <c r="AD3724" t="s">
        <v>2045</v>
      </c>
      <c r="AE3724" t="s">
        <v>2046</v>
      </c>
      <c r="AI3724" t="s">
        <v>1761</v>
      </c>
      <c r="AL3724" t="s">
        <v>9390</v>
      </c>
      <c r="AM3724">
        <v>6</v>
      </c>
      <c r="AN3724" t="s">
        <v>3133</v>
      </c>
      <c r="AO3724" t="s">
        <v>2852</v>
      </c>
      <c r="AP3724">
        <v>0</v>
      </c>
      <c r="AQ3724" s="388">
        <v>44615</v>
      </c>
      <c r="AS3724" t="s">
        <v>2806</v>
      </c>
      <c r="AT3724" s="388">
        <v>44617</v>
      </c>
      <c r="AU3724" t="s">
        <v>1756</v>
      </c>
      <c r="AV3724" t="s">
        <v>1756</v>
      </c>
      <c r="AZ3724" t="s">
        <v>2807</v>
      </c>
      <c r="BA3724" t="s">
        <v>1767</v>
      </c>
      <c r="BB3724" t="s">
        <v>9552</v>
      </c>
      <c r="BC3724" t="s">
        <v>9553</v>
      </c>
      <c r="BD3724" t="s">
        <v>7333</v>
      </c>
      <c r="BE3724" t="s">
        <v>1756</v>
      </c>
      <c r="BF3724" t="s">
        <v>823</v>
      </c>
    </row>
    <row r="3725" spans="1:58">
      <c r="A3725" t="s">
        <v>829</v>
      </c>
      <c r="B3725">
        <v>6</v>
      </c>
      <c r="C3725">
        <v>0</v>
      </c>
      <c r="D3725">
        <v>11538</v>
      </c>
      <c r="E3725" t="s">
        <v>9549</v>
      </c>
      <c r="F3725">
        <v>53510611</v>
      </c>
      <c r="G3725" t="s">
        <v>2041</v>
      </c>
      <c r="H3725">
        <v>0</v>
      </c>
      <c r="I3725" t="s">
        <v>2056</v>
      </c>
      <c r="J3725">
        <v>210</v>
      </c>
      <c r="K3725">
        <v>2</v>
      </c>
      <c r="L3725" t="s">
        <v>1755</v>
      </c>
      <c r="M3725" t="s">
        <v>1756</v>
      </c>
      <c r="N3725" t="s">
        <v>1756</v>
      </c>
      <c r="P3725" t="s">
        <v>1757</v>
      </c>
      <c r="Q3725" s="387">
        <v>420</v>
      </c>
      <c r="R3725">
        <v>54.6</v>
      </c>
      <c r="S3725">
        <v>474.59999999999997</v>
      </c>
      <c r="T3725" s="388">
        <v>44607</v>
      </c>
      <c r="U3725">
        <v>0</v>
      </c>
      <c r="V3725" t="s">
        <v>838</v>
      </c>
      <c r="W3725" s="388">
        <v>44634</v>
      </c>
      <c r="X3725">
        <v>178</v>
      </c>
      <c r="Y3725">
        <v>0</v>
      </c>
      <c r="Z3725">
        <v>0</v>
      </c>
      <c r="AA3725" t="s">
        <v>1758</v>
      </c>
      <c r="AB3725" t="s">
        <v>7329</v>
      </c>
      <c r="AD3725" t="s">
        <v>2045</v>
      </c>
      <c r="AE3725" t="s">
        <v>2046</v>
      </c>
      <c r="AI3725" t="s">
        <v>1761</v>
      </c>
      <c r="AL3725" t="s">
        <v>9390</v>
      </c>
      <c r="AM3725">
        <v>6</v>
      </c>
      <c r="AN3725" t="s">
        <v>3133</v>
      </c>
      <c r="AO3725" t="s">
        <v>2852</v>
      </c>
      <c r="AP3725">
        <v>0</v>
      </c>
      <c r="AQ3725" s="388">
        <v>44615</v>
      </c>
      <c r="AS3725" t="s">
        <v>2806</v>
      </c>
      <c r="AT3725" s="388">
        <v>44617</v>
      </c>
      <c r="AU3725" t="s">
        <v>1756</v>
      </c>
      <c r="AV3725" t="s">
        <v>1756</v>
      </c>
      <c r="AZ3725" t="s">
        <v>2807</v>
      </c>
      <c r="BA3725" t="s">
        <v>1767</v>
      </c>
      <c r="BB3725" t="s">
        <v>9554</v>
      </c>
      <c r="BC3725" t="s">
        <v>9555</v>
      </c>
      <c r="BD3725" t="s">
        <v>7333</v>
      </c>
      <c r="BE3725" t="s">
        <v>1756</v>
      </c>
      <c r="BF3725" t="s">
        <v>823</v>
      </c>
    </row>
    <row r="3726" spans="1:58">
      <c r="A3726" t="s">
        <v>829</v>
      </c>
      <c r="B3726">
        <v>6</v>
      </c>
      <c r="C3726">
        <v>0</v>
      </c>
      <c r="D3726">
        <v>11538</v>
      </c>
      <c r="E3726" t="s">
        <v>9549</v>
      </c>
      <c r="F3726">
        <v>53510611</v>
      </c>
      <c r="G3726" t="s">
        <v>2041</v>
      </c>
      <c r="H3726">
        <v>0</v>
      </c>
      <c r="I3726" t="s">
        <v>7382</v>
      </c>
      <c r="J3726">
        <v>80</v>
      </c>
      <c r="K3726">
        <v>12</v>
      </c>
      <c r="M3726" t="s">
        <v>1757</v>
      </c>
      <c r="N3726" t="s">
        <v>1757</v>
      </c>
      <c r="O3726" t="s">
        <v>1756</v>
      </c>
      <c r="P3726" t="s">
        <v>1756</v>
      </c>
      <c r="Q3726" s="387">
        <v>960</v>
      </c>
      <c r="R3726">
        <v>124.80000000000001</v>
      </c>
      <c r="S3726">
        <v>1084.8</v>
      </c>
      <c r="T3726" s="388">
        <v>44607</v>
      </c>
      <c r="U3726">
        <v>0</v>
      </c>
      <c r="V3726" t="s">
        <v>838</v>
      </c>
      <c r="W3726" s="388">
        <v>44634</v>
      </c>
      <c r="X3726">
        <v>178</v>
      </c>
      <c r="Y3726">
        <v>0</v>
      </c>
      <c r="Z3726">
        <v>0</v>
      </c>
      <c r="AA3726" t="s">
        <v>1758</v>
      </c>
      <c r="AB3726" t="s">
        <v>7329</v>
      </c>
      <c r="AD3726" t="s">
        <v>2045</v>
      </c>
      <c r="AE3726" t="s">
        <v>2046</v>
      </c>
      <c r="AI3726" t="s">
        <v>1761</v>
      </c>
      <c r="AL3726" t="s">
        <v>9390</v>
      </c>
      <c r="AM3726">
        <v>6</v>
      </c>
      <c r="AN3726" t="s">
        <v>3133</v>
      </c>
      <c r="AO3726" t="s">
        <v>2852</v>
      </c>
      <c r="AP3726">
        <v>0</v>
      </c>
      <c r="AQ3726" s="388">
        <v>44615</v>
      </c>
      <c r="AS3726" t="s">
        <v>2806</v>
      </c>
      <c r="AT3726" s="388">
        <v>44617</v>
      </c>
      <c r="AU3726" t="s">
        <v>1756</v>
      </c>
      <c r="AV3726" t="s">
        <v>1756</v>
      </c>
      <c r="AZ3726" t="s">
        <v>2807</v>
      </c>
      <c r="BA3726" t="s">
        <v>1767</v>
      </c>
      <c r="BB3726" t="s">
        <v>9556</v>
      </c>
      <c r="BC3726" t="s">
        <v>9557</v>
      </c>
      <c r="BD3726" t="s">
        <v>7333</v>
      </c>
      <c r="BE3726" t="s">
        <v>1756</v>
      </c>
      <c r="BF3726" t="s">
        <v>823</v>
      </c>
    </row>
    <row r="3727" spans="1:58">
      <c r="A3727" t="s">
        <v>829</v>
      </c>
      <c r="B3727">
        <v>6</v>
      </c>
      <c r="C3727">
        <v>0</v>
      </c>
      <c r="D3727">
        <v>11538</v>
      </c>
      <c r="E3727" t="s">
        <v>9549</v>
      </c>
      <c r="F3727">
        <v>53510611</v>
      </c>
      <c r="G3727" t="s">
        <v>2041</v>
      </c>
      <c r="H3727">
        <v>0</v>
      </c>
      <c r="I3727" t="s">
        <v>2073</v>
      </c>
      <c r="J3727">
        <v>243.75</v>
      </c>
      <c r="K3727">
        <v>1</v>
      </c>
      <c r="L3727" t="s">
        <v>1755</v>
      </c>
      <c r="M3727" t="s">
        <v>1757</v>
      </c>
      <c r="N3727" t="s">
        <v>1757</v>
      </c>
      <c r="O3727" t="s">
        <v>1756</v>
      </c>
      <c r="P3727" t="s">
        <v>1756</v>
      </c>
      <c r="Q3727" s="387">
        <v>243.75</v>
      </c>
      <c r="R3727">
        <v>31.6875</v>
      </c>
      <c r="S3727">
        <v>275.4375</v>
      </c>
      <c r="T3727" s="388">
        <v>44607</v>
      </c>
      <c r="U3727">
        <v>0</v>
      </c>
      <c r="V3727" t="s">
        <v>838</v>
      </c>
      <c r="W3727" s="388">
        <v>44634</v>
      </c>
      <c r="X3727">
        <v>178</v>
      </c>
      <c r="Y3727">
        <v>0</v>
      </c>
      <c r="Z3727">
        <v>0</v>
      </c>
      <c r="AA3727" t="s">
        <v>1758</v>
      </c>
      <c r="AB3727" t="s">
        <v>7329</v>
      </c>
      <c r="AD3727" t="s">
        <v>2045</v>
      </c>
      <c r="AE3727" t="s">
        <v>2046</v>
      </c>
      <c r="AI3727" t="s">
        <v>1761</v>
      </c>
      <c r="AL3727" t="s">
        <v>9390</v>
      </c>
      <c r="AM3727">
        <v>6</v>
      </c>
      <c r="AN3727" t="s">
        <v>3133</v>
      </c>
      <c r="AO3727" t="s">
        <v>2852</v>
      </c>
      <c r="AP3727">
        <v>0</v>
      </c>
      <c r="AQ3727" s="388">
        <v>44615</v>
      </c>
      <c r="AS3727" t="s">
        <v>2806</v>
      </c>
      <c r="AT3727" s="388">
        <v>44617</v>
      </c>
      <c r="AU3727" t="s">
        <v>1756</v>
      </c>
      <c r="AV3727" t="s">
        <v>1756</v>
      </c>
      <c r="AZ3727" t="s">
        <v>2807</v>
      </c>
      <c r="BA3727" t="s">
        <v>1767</v>
      </c>
      <c r="BB3727" t="s">
        <v>9558</v>
      </c>
      <c r="BC3727" t="s">
        <v>9559</v>
      </c>
      <c r="BD3727" t="s">
        <v>7333</v>
      </c>
      <c r="BE3727" t="s">
        <v>1756</v>
      </c>
      <c r="BF3727" t="s">
        <v>823</v>
      </c>
    </row>
    <row r="3728" spans="1:58">
      <c r="A3728" t="s">
        <v>829</v>
      </c>
      <c r="B3728">
        <v>6</v>
      </c>
      <c r="C3728">
        <v>0</v>
      </c>
      <c r="D3728">
        <v>11538</v>
      </c>
      <c r="E3728" t="s">
        <v>9549</v>
      </c>
      <c r="F3728">
        <v>53510611</v>
      </c>
      <c r="G3728" t="s">
        <v>2041</v>
      </c>
      <c r="H3728">
        <v>0</v>
      </c>
      <c r="I3728" t="s">
        <v>7531</v>
      </c>
      <c r="J3728">
        <v>126.98</v>
      </c>
      <c r="K3728">
        <v>9</v>
      </c>
      <c r="L3728" t="s">
        <v>2063</v>
      </c>
      <c r="M3728" t="s">
        <v>1757</v>
      </c>
      <c r="N3728" t="s">
        <v>1757</v>
      </c>
      <c r="O3728" t="s">
        <v>1756</v>
      </c>
      <c r="P3728" t="s">
        <v>1756</v>
      </c>
      <c r="Q3728" s="387">
        <v>1142.82</v>
      </c>
      <c r="R3728">
        <v>148.56659999999999</v>
      </c>
      <c r="S3728">
        <v>1291.3865999999998</v>
      </c>
      <c r="T3728" s="388">
        <v>44607</v>
      </c>
      <c r="U3728">
        <v>0</v>
      </c>
      <c r="V3728" t="s">
        <v>838</v>
      </c>
      <c r="W3728" s="388">
        <v>44634</v>
      </c>
      <c r="X3728">
        <v>178</v>
      </c>
      <c r="Y3728">
        <v>0</v>
      </c>
      <c r="Z3728">
        <v>0</v>
      </c>
      <c r="AA3728" t="s">
        <v>1758</v>
      </c>
      <c r="AB3728" t="s">
        <v>7329</v>
      </c>
      <c r="AD3728" t="s">
        <v>2045</v>
      </c>
      <c r="AE3728" t="s">
        <v>2046</v>
      </c>
      <c r="AI3728" t="s">
        <v>1761</v>
      </c>
      <c r="AL3728" t="s">
        <v>9390</v>
      </c>
      <c r="AM3728">
        <v>6</v>
      </c>
      <c r="AN3728" t="s">
        <v>3133</v>
      </c>
      <c r="AO3728" t="s">
        <v>2852</v>
      </c>
      <c r="AP3728">
        <v>0</v>
      </c>
      <c r="AQ3728" s="388">
        <v>44615</v>
      </c>
      <c r="AS3728" t="s">
        <v>2806</v>
      </c>
      <c r="AT3728" s="388">
        <v>44617</v>
      </c>
      <c r="AU3728" t="s">
        <v>1756</v>
      </c>
      <c r="AV3728" t="s">
        <v>1756</v>
      </c>
      <c r="AZ3728" t="s">
        <v>2807</v>
      </c>
      <c r="BA3728" t="s">
        <v>1767</v>
      </c>
      <c r="BB3728" t="s">
        <v>9560</v>
      </c>
      <c r="BC3728" t="s">
        <v>9561</v>
      </c>
      <c r="BD3728" t="s">
        <v>7333</v>
      </c>
      <c r="BE3728" t="s">
        <v>1756</v>
      </c>
      <c r="BF3728" t="s">
        <v>823</v>
      </c>
    </row>
    <row r="3729" spans="1:58">
      <c r="A3729" t="s">
        <v>829</v>
      </c>
      <c r="B3729">
        <v>6</v>
      </c>
      <c r="C3729">
        <v>0</v>
      </c>
      <c r="D3729">
        <v>11537</v>
      </c>
      <c r="E3729" t="s">
        <v>9562</v>
      </c>
      <c r="F3729">
        <v>53510611</v>
      </c>
      <c r="G3729" t="s">
        <v>2041</v>
      </c>
      <c r="H3729">
        <v>0</v>
      </c>
      <c r="I3729" t="s">
        <v>2052</v>
      </c>
      <c r="J3729">
        <v>75</v>
      </c>
      <c r="K3729">
        <v>10</v>
      </c>
      <c r="L3729" t="s">
        <v>1771</v>
      </c>
      <c r="M3729" t="s">
        <v>1756</v>
      </c>
      <c r="N3729" t="s">
        <v>1756</v>
      </c>
      <c r="O3729" t="s">
        <v>1757</v>
      </c>
      <c r="P3729" t="s">
        <v>1757</v>
      </c>
      <c r="Q3729" s="387">
        <v>750</v>
      </c>
      <c r="R3729">
        <v>97.5</v>
      </c>
      <c r="S3729">
        <v>847.49999999999989</v>
      </c>
      <c r="T3729" s="388">
        <v>44607</v>
      </c>
      <c r="U3729">
        <v>0</v>
      </c>
      <c r="V3729" t="s">
        <v>838</v>
      </c>
      <c r="W3729" s="388">
        <v>44634</v>
      </c>
      <c r="X3729">
        <v>178</v>
      </c>
      <c r="Y3729">
        <v>0</v>
      </c>
      <c r="Z3729">
        <v>0</v>
      </c>
      <c r="AA3729" t="s">
        <v>1758</v>
      </c>
      <c r="AB3729" t="s">
        <v>7329</v>
      </c>
      <c r="AD3729" t="s">
        <v>2045</v>
      </c>
      <c r="AE3729" t="s">
        <v>2046</v>
      </c>
      <c r="AI3729" t="s">
        <v>1761</v>
      </c>
      <c r="AL3729" t="s">
        <v>7865</v>
      </c>
      <c r="AM3729">
        <v>6</v>
      </c>
      <c r="AN3729" t="s">
        <v>3166</v>
      </c>
      <c r="AO3729" t="s">
        <v>2875</v>
      </c>
      <c r="AP3729">
        <v>0</v>
      </c>
      <c r="AQ3729" s="388">
        <v>44615</v>
      </c>
      <c r="AS3729" t="s">
        <v>2806</v>
      </c>
      <c r="AT3729" s="388">
        <v>44617</v>
      </c>
      <c r="AU3729" t="s">
        <v>1756</v>
      </c>
      <c r="AV3729" t="s">
        <v>1756</v>
      </c>
      <c r="AZ3729" t="s">
        <v>2807</v>
      </c>
      <c r="BA3729" t="s">
        <v>1767</v>
      </c>
      <c r="BB3729" t="s">
        <v>9563</v>
      </c>
      <c r="BC3729" t="s">
        <v>9564</v>
      </c>
      <c r="BD3729" t="s">
        <v>7333</v>
      </c>
      <c r="BE3729" t="s">
        <v>1756</v>
      </c>
      <c r="BF3729" t="s">
        <v>823</v>
      </c>
    </row>
    <row r="3730" spans="1:58">
      <c r="A3730" t="s">
        <v>829</v>
      </c>
      <c r="B3730">
        <v>6</v>
      </c>
      <c r="C3730">
        <v>0</v>
      </c>
      <c r="D3730">
        <v>11537</v>
      </c>
      <c r="E3730" t="s">
        <v>9562</v>
      </c>
      <c r="F3730">
        <v>53510611</v>
      </c>
      <c r="G3730" t="s">
        <v>2041</v>
      </c>
      <c r="H3730">
        <v>0</v>
      </c>
      <c r="I3730" t="s">
        <v>2056</v>
      </c>
      <c r="J3730">
        <v>210</v>
      </c>
      <c r="K3730">
        <v>1</v>
      </c>
      <c r="L3730" t="s">
        <v>1755</v>
      </c>
      <c r="M3730" t="s">
        <v>1756</v>
      </c>
      <c r="N3730" t="s">
        <v>1756</v>
      </c>
      <c r="O3730" t="s">
        <v>1757</v>
      </c>
      <c r="P3730" t="s">
        <v>1757</v>
      </c>
      <c r="Q3730" s="387">
        <v>210</v>
      </c>
      <c r="R3730">
        <v>27.3</v>
      </c>
      <c r="S3730">
        <v>237.29999999999998</v>
      </c>
      <c r="T3730" s="388">
        <v>44607</v>
      </c>
      <c r="U3730">
        <v>0</v>
      </c>
      <c r="V3730" t="s">
        <v>838</v>
      </c>
      <c r="W3730" s="388">
        <v>44634</v>
      </c>
      <c r="X3730">
        <v>178</v>
      </c>
      <c r="Y3730">
        <v>0</v>
      </c>
      <c r="Z3730">
        <v>0</v>
      </c>
      <c r="AA3730" t="s">
        <v>1758</v>
      </c>
      <c r="AB3730" t="s">
        <v>7329</v>
      </c>
      <c r="AD3730" t="s">
        <v>2045</v>
      </c>
      <c r="AE3730" t="s">
        <v>2046</v>
      </c>
      <c r="AI3730" t="s">
        <v>1761</v>
      </c>
      <c r="AL3730" t="s">
        <v>7865</v>
      </c>
      <c r="AM3730">
        <v>6</v>
      </c>
      <c r="AN3730" t="s">
        <v>3166</v>
      </c>
      <c r="AO3730" t="s">
        <v>2875</v>
      </c>
      <c r="AP3730">
        <v>0</v>
      </c>
      <c r="AQ3730" s="388">
        <v>44615</v>
      </c>
      <c r="AS3730" t="s">
        <v>2806</v>
      </c>
      <c r="AT3730" s="388">
        <v>44617</v>
      </c>
      <c r="AU3730" t="s">
        <v>1756</v>
      </c>
      <c r="AV3730" t="s">
        <v>1756</v>
      </c>
      <c r="AZ3730" t="s">
        <v>2807</v>
      </c>
      <c r="BA3730" t="s">
        <v>1767</v>
      </c>
      <c r="BB3730" t="s">
        <v>9565</v>
      </c>
      <c r="BC3730" t="s">
        <v>9566</v>
      </c>
      <c r="BD3730" t="s">
        <v>7333</v>
      </c>
      <c r="BE3730" t="s">
        <v>1756</v>
      </c>
      <c r="BF3730" t="s">
        <v>823</v>
      </c>
    </row>
    <row r="3731" spans="1:58">
      <c r="A3731" t="s">
        <v>829</v>
      </c>
      <c r="B3731">
        <v>6</v>
      </c>
      <c r="C3731">
        <v>0</v>
      </c>
      <c r="D3731">
        <v>11537</v>
      </c>
      <c r="E3731" t="s">
        <v>9562</v>
      </c>
      <c r="F3731">
        <v>53510611</v>
      </c>
      <c r="G3731" t="s">
        <v>2041</v>
      </c>
      <c r="H3731">
        <v>0</v>
      </c>
      <c r="I3731" t="s">
        <v>2073</v>
      </c>
      <c r="J3731">
        <v>243.75</v>
      </c>
      <c r="K3731">
        <v>1</v>
      </c>
      <c r="L3731" t="s">
        <v>1755</v>
      </c>
      <c r="M3731" t="s">
        <v>1757</v>
      </c>
      <c r="N3731" t="s">
        <v>1757</v>
      </c>
      <c r="O3731" t="s">
        <v>1756</v>
      </c>
      <c r="P3731" t="s">
        <v>1756</v>
      </c>
      <c r="Q3731" s="387">
        <v>243.75</v>
      </c>
      <c r="R3731">
        <v>31.6875</v>
      </c>
      <c r="S3731">
        <v>275.4375</v>
      </c>
      <c r="T3731" s="388">
        <v>44607</v>
      </c>
      <c r="U3731">
        <v>0</v>
      </c>
      <c r="V3731" t="s">
        <v>838</v>
      </c>
      <c r="W3731" s="388">
        <v>44634</v>
      </c>
      <c r="X3731">
        <v>178</v>
      </c>
      <c r="Y3731">
        <v>0</v>
      </c>
      <c r="Z3731">
        <v>0</v>
      </c>
      <c r="AA3731" t="s">
        <v>1758</v>
      </c>
      <c r="AB3731" t="s">
        <v>7329</v>
      </c>
      <c r="AD3731" t="s">
        <v>2045</v>
      </c>
      <c r="AE3731" t="s">
        <v>2046</v>
      </c>
      <c r="AI3731" t="s">
        <v>1761</v>
      </c>
      <c r="AL3731" t="s">
        <v>7865</v>
      </c>
      <c r="AM3731">
        <v>6</v>
      </c>
      <c r="AN3731" t="s">
        <v>3166</v>
      </c>
      <c r="AO3731" t="s">
        <v>2875</v>
      </c>
      <c r="AP3731">
        <v>0</v>
      </c>
      <c r="AQ3731" s="388">
        <v>44615</v>
      </c>
      <c r="AS3731" t="s">
        <v>2806</v>
      </c>
      <c r="AT3731" s="388">
        <v>44617</v>
      </c>
      <c r="AU3731" t="s">
        <v>1756</v>
      </c>
      <c r="AV3731" t="s">
        <v>1756</v>
      </c>
      <c r="AZ3731" t="s">
        <v>2807</v>
      </c>
      <c r="BA3731" t="s">
        <v>1767</v>
      </c>
      <c r="BB3731" t="s">
        <v>9567</v>
      </c>
      <c r="BC3731" t="s">
        <v>9568</v>
      </c>
      <c r="BD3731" t="s">
        <v>7333</v>
      </c>
      <c r="BE3731" t="s">
        <v>1756</v>
      </c>
      <c r="BF3731" t="s">
        <v>823</v>
      </c>
    </row>
    <row r="3732" spans="1:58">
      <c r="A3732" t="s">
        <v>829</v>
      </c>
      <c r="B3732">
        <v>6</v>
      </c>
      <c r="C3732">
        <v>0</v>
      </c>
      <c r="D3732">
        <v>11537</v>
      </c>
      <c r="E3732" t="s">
        <v>9562</v>
      </c>
      <c r="F3732">
        <v>53510611</v>
      </c>
      <c r="G3732" t="s">
        <v>2041</v>
      </c>
      <c r="H3732">
        <v>0</v>
      </c>
      <c r="I3732" t="s">
        <v>7531</v>
      </c>
      <c r="J3732">
        <v>126.98</v>
      </c>
      <c r="K3732">
        <v>9</v>
      </c>
      <c r="L3732" t="s">
        <v>2063</v>
      </c>
      <c r="M3732" t="s">
        <v>1757</v>
      </c>
      <c r="N3732" t="s">
        <v>1757</v>
      </c>
      <c r="O3732" t="s">
        <v>1756</v>
      </c>
      <c r="P3732" t="s">
        <v>1756</v>
      </c>
      <c r="Q3732" s="387">
        <v>1142.82</v>
      </c>
      <c r="R3732">
        <v>148.56659999999999</v>
      </c>
      <c r="S3732">
        <v>1291.3865999999998</v>
      </c>
      <c r="T3732" s="388">
        <v>44607</v>
      </c>
      <c r="U3732">
        <v>0</v>
      </c>
      <c r="V3732" t="s">
        <v>838</v>
      </c>
      <c r="W3732" s="388">
        <v>44634</v>
      </c>
      <c r="X3732">
        <v>178</v>
      </c>
      <c r="Y3732">
        <v>0</v>
      </c>
      <c r="Z3732">
        <v>0</v>
      </c>
      <c r="AA3732" t="s">
        <v>1758</v>
      </c>
      <c r="AB3732" t="s">
        <v>7329</v>
      </c>
      <c r="AD3732" t="s">
        <v>2045</v>
      </c>
      <c r="AE3732" t="s">
        <v>2046</v>
      </c>
      <c r="AI3732" t="s">
        <v>1761</v>
      </c>
      <c r="AL3732" t="s">
        <v>7865</v>
      </c>
      <c r="AM3732">
        <v>6</v>
      </c>
      <c r="AN3732" t="s">
        <v>3166</v>
      </c>
      <c r="AO3732" t="s">
        <v>2875</v>
      </c>
      <c r="AP3732">
        <v>0</v>
      </c>
      <c r="AQ3732" s="388">
        <v>44615</v>
      </c>
      <c r="AS3732" t="s">
        <v>2806</v>
      </c>
      <c r="AT3732" s="388">
        <v>44617</v>
      </c>
      <c r="AU3732" t="s">
        <v>1756</v>
      </c>
      <c r="AV3732" t="s">
        <v>1756</v>
      </c>
      <c r="AZ3732" t="s">
        <v>2807</v>
      </c>
      <c r="BA3732" t="s">
        <v>1767</v>
      </c>
      <c r="BB3732" t="s">
        <v>9569</v>
      </c>
      <c r="BC3732" t="s">
        <v>9570</v>
      </c>
      <c r="BD3732" t="s">
        <v>7333</v>
      </c>
      <c r="BE3732" t="s">
        <v>1756</v>
      </c>
      <c r="BF3732" t="s">
        <v>823</v>
      </c>
    </row>
    <row r="3733" spans="1:58">
      <c r="A3733" t="s">
        <v>829</v>
      </c>
      <c r="B3733">
        <v>6</v>
      </c>
      <c r="C3733">
        <v>0</v>
      </c>
      <c r="D3733">
        <v>11535</v>
      </c>
      <c r="E3733" t="s">
        <v>9571</v>
      </c>
      <c r="F3733">
        <v>53510611</v>
      </c>
      <c r="G3733" t="s">
        <v>2041</v>
      </c>
      <c r="H3733">
        <v>0</v>
      </c>
      <c r="I3733" t="s">
        <v>2052</v>
      </c>
      <c r="J3733">
        <v>75</v>
      </c>
      <c r="K3733">
        <v>12</v>
      </c>
      <c r="L3733" t="s">
        <v>1771</v>
      </c>
      <c r="M3733" t="s">
        <v>1756</v>
      </c>
      <c r="N3733" t="s">
        <v>1756</v>
      </c>
      <c r="O3733" t="s">
        <v>2053</v>
      </c>
      <c r="P3733" t="s">
        <v>1757</v>
      </c>
      <c r="Q3733" s="387">
        <v>900</v>
      </c>
      <c r="R3733">
        <v>117</v>
      </c>
      <c r="S3733">
        <v>1016.9999999999999</v>
      </c>
      <c r="T3733" s="388">
        <v>44606</v>
      </c>
      <c r="U3733">
        <v>0</v>
      </c>
      <c r="V3733" t="s">
        <v>838</v>
      </c>
      <c r="W3733" s="388">
        <v>44634</v>
      </c>
      <c r="X3733">
        <v>178</v>
      </c>
      <c r="Y3733">
        <v>0</v>
      </c>
      <c r="Z3733">
        <v>0</v>
      </c>
      <c r="AA3733" t="s">
        <v>1758</v>
      </c>
      <c r="AB3733" t="s">
        <v>7329</v>
      </c>
      <c r="AD3733" t="s">
        <v>2045</v>
      </c>
      <c r="AE3733" t="s">
        <v>2046</v>
      </c>
      <c r="AI3733" t="s">
        <v>1761</v>
      </c>
      <c r="AL3733" t="s">
        <v>7379</v>
      </c>
      <c r="AM3733">
        <v>6</v>
      </c>
      <c r="AN3733" t="s">
        <v>8278</v>
      </c>
      <c r="AO3733" t="s">
        <v>8198</v>
      </c>
      <c r="AP3733">
        <v>0</v>
      </c>
      <c r="AQ3733" s="388">
        <v>44610</v>
      </c>
      <c r="AS3733" t="s">
        <v>2806</v>
      </c>
      <c r="AT3733" s="388">
        <v>44615</v>
      </c>
      <c r="AU3733" t="s">
        <v>1756</v>
      </c>
      <c r="AV3733" t="s">
        <v>1756</v>
      </c>
      <c r="AZ3733" t="s">
        <v>2807</v>
      </c>
      <c r="BA3733" t="s">
        <v>1767</v>
      </c>
      <c r="BB3733" t="s">
        <v>9572</v>
      </c>
      <c r="BC3733" t="s">
        <v>9573</v>
      </c>
      <c r="BD3733" t="s">
        <v>7333</v>
      </c>
      <c r="BE3733" t="s">
        <v>1756</v>
      </c>
      <c r="BF3733" t="s">
        <v>823</v>
      </c>
    </row>
    <row r="3734" spans="1:58">
      <c r="A3734" t="s">
        <v>829</v>
      </c>
      <c r="B3734">
        <v>6</v>
      </c>
      <c r="C3734">
        <v>0</v>
      </c>
      <c r="D3734">
        <v>11535</v>
      </c>
      <c r="E3734" t="s">
        <v>9571</v>
      </c>
      <c r="F3734">
        <v>53510611</v>
      </c>
      <c r="G3734" t="s">
        <v>2041</v>
      </c>
      <c r="H3734">
        <v>0</v>
      </c>
      <c r="I3734" t="s">
        <v>2056</v>
      </c>
      <c r="J3734">
        <v>210</v>
      </c>
      <c r="K3734">
        <v>1</v>
      </c>
      <c r="L3734" t="s">
        <v>1755</v>
      </c>
      <c r="M3734" t="s">
        <v>1756</v>
      </c>
      <c r="N3734" t="s">
        <v>1756</v>
      </c>
      <c r="P3734" t="s">
        <v>1757</v>
      </c>
      <c r="Q3734" s="387">
        <v>210</v>
      </c>
      <c r="R3734">
        <v>27.3</v>
      </c>
      <c r="S3734">
        <v>237.29999999999998</v>
      </c>
      <c r="T3734" s="388">
        <v>44606</v>
      </c>
      <c r="U3734">
        <v>0</v>
      </c>
      <c r="V3734" t="s">
        <v>838</v>
      </c>
      <c r="W3734" s="388">
        <v>44634</v>
      </c>
      <c r="X3734">
        <v>178</v>
      </c>
      <c r="Y3734">
        <v>0</v>
      </c>
      <c r="Z3734">
        <v>0</v>
      </c>
      <c r="AA3734" t="s">
        <v>1758</v>
      </c>
      <c r="AB3734" t="s">
        <v>7329</v>
      </c>
      <c r="AD3734" t="s">
        <v>2045</v>
      </c>
      <c r="AE3734" t="s">
        <v>2046</v>
      </c>
      <c r="AI3734" t="s">
        <v>1761</v>
      </c>
      <c r="AL3734" t="s">
        <v>7379</v>
      </c>
      <c r="AM3734">
        <v>6</v>
      </c>
      <c r="AN3734" t="s">
        <v>8278</v>
      </c>
      <c r="AO3734" t="s">
        <v>8198</v>
      </c>
      <c r="AP3734">
        <v>0</v>
      </c>
      <c r="AQ3734" s="388">
        <v>44610</v>
      </c>
      <c r="AS3734" t="s">
        <v>2806</v>
      </c>
      <c r="AT3734" s="388">
        <v>44615</v>
      </c>
      <c r="AU3734" t="s">
        <v>1756</v>
      </c>
      <c r="AV3734" t="s">
        <v>1756</v>
      </c>
      <c r="AZ3734" t="s">
        <v>2807</v>
      </c>
      <c r="BA3734" t="s">
        <v>1767</v>
      </c>
      <c r="BB3734" t="s">
        <v>9574</v>
      </c>
      <c r="BC3734" t="s">
        <v>9575</v>
      </c>
      <c r="BD3734" t="s">
        <v>7333</v>
      </c>
      <c r="BE3734" t="s">
        <v>1756</v>
      </c>
      <c r="BF3734" t="s">
        <v>823</v>
      </c>
    </row>
    <row r="3735" spans="1:58">
      <c r="A3735" t="s">
        <v>829</v>
      </c>
      <c r="B3735">
        <v>6</v>
      </c>
      <c r="C3735">
        <v>0</v>
      </c>
      <c r="D3735">
        <v>11535</v>
      </c>
      <c r="E3735" t="s">
        <v>9571</v>
      </c>
      <c r="F3735">
        <v>53510611</v>
      </c>
      <c r="G3735" t="s">
        <v>2041</v>
      </c>
      <c r="H3735">
        <v>0</v>
      </c>
      <c r="I3735" t="s">
        <v>7382</v>
      </c>
      <c r="J3735">
        <v>80</v>
      </c>
      <c r="K3735">
        <v>12</v>
      </c>
      <c r="M3735" t="s">
        <v>1757</v>
      </c>
      <c r="N3735" t="s">
        <v>1757</v>
      </c>
      <c r="O3735" t="s">
        <v>1756</v>
      </c>
      <c r="P3735" t="s">
        <v>1756</v>
      </c>
      <c r="Q3735" s="387">
        <v>960</v>
      </c>
      <c r="R3735">
        <v>124.80000000000001</v>
      </c>
      <c r="S3735">
        <v>1084.8</v>
      </c>
      <c r="T3735" s="388">
        <v>44606</v>
      </c>
      <c r="U3735">
        <v>0</v>
      </c>
      <c r="V3735" t="s">
        <v>838</v>
      </c>
      <c r="W3735" s="388">
        <v>44634</v>
      </c>
      <c r="X3735">
        <v>178</v>
      </c>
      <c r="Y3735">
        <v>0</v>
      </c>
      <c r="Z3735">
        <v>0</v>
      </c>
      <c r="AA3735" t="s">
        <v>1758</v>
      </c>
      <c r="AB3735" t="s">
        <v>7329</v>
      </c>
      <c r="AD3735" t="s">
        <v>2045</v>
      </c>
      <c r="AE3735" t="s">
        <v>2046</v>
      </c>
      <c r="AI3735" t="s">
        <v>1761</v>
      </c>
      <c r="AL3735" t="s">
        <v>7379</v>
      </c>
      <c r="AM3735">
        <v>6</v>
      </c>
      <c r="AN3735" t="s">
        <v>8278</v>
      </c>
      <c r="AO3735" t="s">
        <v>8198</v>
      </c>
      <c r="AP3735">
        <v>0</v>
      </c>
      <c r="AQ3735" s="388">
        <v>44610</v>
      </c>
      <c r="AS3735" t="s">
        <v>2806</v>
      </c>
      <c r="AT3735" s="388">
        <v>44615</v>
      </c>
      <c r="AU3735" t="s">
        <v>1756</v>
      </c>
      <c r="AV3735" t="s">
        <v>1756</v>
      </c>
      <c r="AZ3735" t="s">
        <v>2807</v>
      </c>
      <c r="BA3735" t="s">
        <v>1767</v>
      </c>
      <c r="BB3735" t="s">
        <v>9576</v>
      </c>
      <c r="BC3735" t="s">
        <v>9577</v>
      </c>
      <c r="BD3735" t="s">
        <v>7333</v>
      </c>
      <c r="BE3735" t="s">
        <v>1756</v>
      </c>
      <c r="BF3735" t="s">
        <v>823</v>
      </c>
    </row>
    <row r="3736" spans="1:58">
      <c r="A3736" t="s">
        <v>829</v>
      </c>
      <c r="B3736">
        <v>6</v>
      </c>
      <c r="C3736">
        <v>0</v>
      </c>
      <c r="D3736">
        <v>11534</v>
      </c>
      <c r="E3736" t="s">
        <v>9578</v>
      </c>
      <c r="F3736">
        <v>53510611</v>
      </c>
      <c r="G3736" t="s">
        <v>2041</v>
      </c>
      <c r="H3736">
        <v>0</v>
      </c>
      <c r="I3736" t="s">
        <v>2052</v>
      </c>
      <c r="J3736">
        <v>75</v>
      </c>
      <c r="K3736">
        <v>7</v>
      </c>
      <c r="L3736" t="s">
        <v>1771</v>
      </c>
      <c r="M3736" t="s">
        <v>1756</v>
      </c>
      <c r="N3736" t="s">
        <v>1756</v>
      </c>
      <c r="O3736" t="s">
        <v>2053</v>
      </c>
      <c r="P3736" t="s">
        <v>1757</v>
      </c>
      <c r="Q3736" s="387">
        <v>525</v>
      </c>
      <c r="R3736">
        <v>68.25</v>
      </c>
      <c r="S3736">
        <v>593.25</v>
      </c>
      <c r="T3736" s="388">
        <v>44606</v>
      </c>
      <c r="U3736">
        <v>0</v>
      </c>
      <c r="V3736" t="s">
        <v>838</v>
      </c>
      <c r="W3736" s="388">
        <v>44634</v>
      </c>
      <c r="X3736">
        <v>178</v>
      </c>
      <c r="Y3736">
        <v>0</v>
      </c>
      <c r="Z3736">
        <v>0</v>
      </c>
      <c r="AA3736" t="s">
        <v>1758</v>
      </c>
      <c r="AB3736" t="s">
        <v>7329</v>
      </c>
      <c r="AD3736" t="s">
        <v>2045</v>
      </c>
      <c r="AE3736" t="s">
        <v>2046</v>
      </c>
      <c r="AI3736" t="s">
        <v>1761</v>
      </c>
      <c r="AL3736" t="s">
        <v>9579</v>
      </c>
      <c r="AM3736">
        <v>6</v>
      </c>
      <c r="AN3736" t="s">
        <v>7541</v>
      </c>
      <c r="AO3736" t="s">
        <v>7542</v>
      </c>
      <c r="AP3736">
        <v>0</v>
      </c>
      <c r="AQ3736" s="388">
        <v>44610</v>
      </c>
      <c r="AS3736" t="s">
        <v>2806</v>
      </c>
      <c r="AT3736" s="388">
        <v>44615</v>
      </c>
      <c r="AU3736" t="s">
        <v>1756</v>
      </c>
      <c r="AV3736" t="s">
        <v>1756</v>
      </c>
      <c r="AZ3736" t="s">
        <v>2807</v>
      </c>
      <c r="BA3736" t="s">
        <v>1767</v>
      </c>
      <c r="BB3736" t="s">
        <v>9580</v>
      </c>
      <c r="BC3736" t="s">
        <v>9581</v>
      </c>
      <c r="BD3736" t="s">
        <v>7333</v>
      </c>
      <c r="BE3736" t="s">
        <v>1756</v>
      </c>
      <c r="BF3736" t="s">
        <v>823</v>
      </c>
    </row>
    <row r="3737" spans="1:58">
      <c r="A3737" t="s">
        <v>829</v>
      </c>
      <c r="B3737">
        <v>6</v>
      </c>
      <c r="C3737">
        <v>0</v>
      </c>
      <c r="D3737">
        <v>11534</v>
      </c>
      <c r="E3737" t="s">
        <v>9578</v>
      </c>
      <c r="F3737">
        <v>53510611</v>
      </c>
      <c r="G3737" t="s">
        <v>2041</v>
      </c>
      <c r="H3737">
        <v>0</v>
      </c>
      <c r="I3737" t="s">
        <v>7531</v>
      </c>
      <c r="J3737">
        <v>126.98</v>
      </c>
      <c r="K3737">
        <v>7</v>
      </c>
      <c r="L3737" t="s">
        <v>2063</v>
      </c>
      <c r="M3737" t="s">
        <v>7532</v>
      </c>
      <c r="N3737" t="s">
        <v>1757</v>
      </c>
      <c r="O3737" t="s">
        <v>1756</v>
      </c>
      <c r="P3737" t="s">
        <v>1756</v>
      </c>
      <c r="Q3737" s="387">
        <v>888.86</v>
      </c>
      <c r="R3737">
        <v>115.5518</v>
      </c>
      <c r="S3737">
        <v>1004.4118</v>
      </c>
      <c r="T3737" s="388">
        <v>44606</v>
      </c>
      <c r="U3737">
        <v>0</v>
      </c>
      <c r="V3737" t="s">
        <v>838</v>
      </c>
      <c r="W3737" s="388">
        <v>44634</v>
      </c>
      <c r="X3737">
        <v>178</v>
      </c>
      <c r="Y3737">
        <v>0</v>
      </c>
      <c r="Z3737">
        <v>0</v>
      </c>
      <c r="AA3737" t="s">
        <v>1758</v>
      </c>
      <c r="AB3737" t="s">
        <v>7329</v>
      </c>
      <c r="AD3737" t="s">
        <v>2045</v>
      </c>
      <c r="AE3737" t="s">
        <v>2046</v>
      </c>
      <c r="AI3737" t="s">
        <v>1761</v>
      </c>
      <c r="AL3737" t="s">
        <v>9579</v>
      </c>
      <c r="AM3737">
        <v>6</v>
      </c>
      <c r="AN3737" t="s">
        <v>7541</v>
      </c>
      <c r="AO3737" t="s">
        <v>7542</v>
      </c>
      <c r="AP3737">
        <v>0</v>
      </c>
      <c r="AQ3737" s="388">
        <v>44610</v>
      </c>
      <c r="AS3737" t="s">
        <v>2806</v>
      </c>
      <c r="AT3737" s="388">
        <v>44615</v>
      </c>
      <c r="AU3737" t="s">
        <v>1756</v>
      </c>
      <c r="AV3737" t="s">
        <v>1756</v>
      </c>
      <c r="AZ3737" t="s">
        <v>2807</v>
      </c>
      <c r="BA3737" t="s">
        <v>1767</v>
      </c>
      <c r="BB3737" t="s">
        <v>9582</v>
      </c>
      <c r="BC3737" t="s">
        <v>9583</v>
      </c>
      <c r="BD3737" t="s">
        <v>7333</v>
      </c>
      <c r="BE3737" t="s">
        <v>1756</v>
      </c>
      <c r="BF3737" t="s">
        <v>823</v>
      </c>
    </row>
    <row r="3738" spans="1:58">
      <c r="A3738" t="s">
        <v>829</v>
      </c>
      <c r="B3738">
        <v>6</v>
      </c>
      <c r="C3738">
        <v>0</v>
      </c>
      <c r="D3738">
        <v>11533</v>
      </c>
      <c r="E3738" t="s">
        <v>9584</v>
      </c>
      <c r="F3738">
        <v>53510611</v>
      </c>
      <c r="G3738" t="s">
        <v>2041</v>
      </c>
      <c r="H3738">
        <v>0</v>
      </c>
      <c r="I3738" t="s">
        <v>7482</v>
      </c>
      <c r="J3738">
        <v>70</v>
      </c>
      <c r="K3738">
        <v>11</v>
      </c>
      <c r="L3738" t="s">
        <v>1771</v>
      </c>
      <c r="M3738" t="s">
        <v>1756</v>
      </c>
      <c r="N3738" t="s">
        <v>1756</v>
      </c>
      <c r="O3738" t="s">
        <v>2104</v>
      </c>
      <c r="P3738" t="s">
        <v>1757</v>
      </c>
      <c r="Q3738" s="387">
        <v>770</v>
      </c>
      <c r="R3738">
        <v>100.10000000000001</v>
      </c>
      <c r="S3738">
        <v>870.09999999999991</v>
      </c>
      <c r="T3738" s="388">
        <v>44606</v>
      </c>
      <c r="U3738">
        <v>0</v>
      </c>
      <c r="V3738" t="s">
        <v>838</v>
      </c>
      <c r="W3738" s="388">
        <v>44634</v>
      </c>
      <c r="X3738">
        <v>178</v>
      </c>
      <c r="Y3738">
        <v>0</v>
      </c>
      <c r="Z3738">
        <v>0</v>
      </c>
      <c r="AA3738" t="s">
        <v>1758</v>
      </c>
      <c r="AB3738" t="s">
        <v>7329</v>
      </c>
      <c r="AD3738" t="s">
        <v>2045</v>
      </c>
      <c r="AE3738" t="s">
        <v>2046</v>
      </c>
      <c r="AI3738" t="s">
        <v>1761</v>
      </c>
      <c r="AL3738" t="s">
        <v>7379</v>
      </c>
      <c r="AM3738">
        <v>6</v>
      </c>
      <c r="AN3738" t="s">
        <v>7610</v>
      </c>
      <c r="AO3738" t="s">
        <v>7611</v>
      </c>
      <c r="AP3738">
        <v>0</v>
      </c>
      <c r="AQ3738" s="388">
        <v>44610</v>
      </c>
      <c r="AS3738" t="s">
        <v>2806</v>
      </c>
      <c r="AT3738" s="388">
        <v>44615</v>
      </c>
      <c r="AU3738" t="s">
        <v>1756</v>
      </c>
      <c r="AV3738" t="s">
        <v>1756</v>
      </c>
      <c r="AZ3738" t="s">
        <v>2807</v>
      </c>
      <c r="BA3738" t="s">
        <v>1767</v>
      </c>
      <c r="BB3738" t="s">
        <v>9585</v>
      </c>
      <c r="BC3738" t="s">
        <v>9586</v>
      </c>
      <c r="BD3738" t="s">
        <v>7333</v>
      </c>
      <c r="BE3738" t="s">
        <v>1756</v>
      </c>
      <c r="BF3738" t="s">
        <v>823</v>
      </c>
    </row>
    <row r="3739" spans="1:58">
      <c r="A3739" t="s">
        <v>829</v>
      </c>
      <c r="B3739">
        <v>6</v>
      </c>
      <c r="C3739">
        <v>0</v>
      </c>
      <c r="D3739">
        <v>11533</v>
      </c>
      <c r="E3739" t="s">
        <v>9584</v>
      </c>
      <c r="F3739">
        <v>53510611</v>
      </c>
      <c r="G3739" t="s">
        <v>2041</v>
      </c>
      <c r="H3739">
        <v>0</v>
      </c>
      <c r="I3739" t="s">
        <v>2056</v>
      </c>
      <c r="J3739">
        <v>210</v>
      </c>
      <c r="K3739">
        <v>1</v>
      </c>
      <c r="L3739" t="s">
        <v>1755</v>
      </c>
      <c r="M3739" t="s">
        <v>1756</v>
      </c>
      <c r="N3739" t="s">
        <v>1756</v>
      </c>
      <c r="O3739" t="s">
        <v>1757</v>
      </c>
      <c r="P3739" t="s">
        <v>1757</v>
      </c>
      <c r="Q3739" s="387">
        <v>210</v>
      </c>
      <c r="R3739">
        <v>27.3</v>
      </c>
      <c r="S3739">
        <v>237.29999999999998</v>
      </c>
      <c r="T3739" s="388">
        <v>44606</v>
      </c>
      <c r="U3739">
        <v>0</v>
      </c>
      <c r="V3739" t="s">
        <v>838</v>
      </c>
      <c r="W3739" s="388">
        <v>44634</v>
      </c>
      <c r="X3739">
        <v>178</v>
      </c>
      <c r="Y3739">
        <v>0</v>
      </c>
      <c r="Z3739">
        <v>0</v>
      </c>
      <c r="AA3739" t="s">
        <v>1758</v>
      </c>
      <c r="AB3739" t="s">
        <v>7329</v>
      </c>
      <c r="AD3739" t="s">
        <v>2045</v>
      </c>
      <c r="AE3739" t="s">
        <v>2046</v>
      </c>
      <c r="AI3739" t="s">
        <v>1761</v>
      </c>
      <c r="AL3739" t="s">
        <v>7379</v>
      </c>
      <c r="AM3739">
        <v>6</v>
      </c>
      <c r="AN3739" t="s">
        <v>7610</v>
      </c>
      <c r="AO3739" t="s">
        <v>7611</v>
      </c>
      <c r="AP3739">
        <v>0</v>
      </c>
      <c r="AQ3739" s="388">
        <v>44610</v>
      </c>
      <c r="AS3739" t="s">
        <v>2806</v>
      </c>
      <c r="AT3739" s="388">
        <v>44615</v>
      </c>
      <c r="AU3739" t="s">
        <v>1756</v>
      </c>
      <c r="AV3739" t="s">
        <v>1756</v>
      </c>
      <c r="AZ3739" t="s">
        <v>2807</v>
      </c>
      <c r="BA3739" t="s">
        <v>1767</v>
      </c>
      <c r="BB3739" t="s">
        <v>9587</v>
      </c>
      <c r="BC3739" t="s">
        <v>9588</v>
      </c>
      <c r="BD3739" t="s">
        <v>7333</v>
      </c>
      <c r="BE3739" t="s">
        <v>1756</v>
      </c>
      <c r="BF3739" t="s">
        <v>823</v>
      </c>
    </row>
    <row r="3740" spans="1:58">
      <c r="A3740" t="s">
        <v>829</v>
      </c>
      <c r="B3740">
        <v>6</v>
      </c>
      <c r="C3740">
        <v>0</v>
      </c>
      <c r="D3740">
        <v>11533</v>
      </c>
      <c r="E3740" t="s">
        <v>9584</v>
      </c>
      <c r="F3740">
        <v>53510611</v>
      </c>
      <c r="G3740" t="s">
        <v>2041</v>
      </c>
      <c r="H3740">
        <v>0</v>
      </c>
      <c r="I3740" t="s">
        <v>7382</v>
      </c>
      <c r="J3740">
        <v>80</v>
      </c>
      <c r="K3740">
        <v>11</v>
      </c>
      <c r="M3740" t="s">
        <v>1757</v>
      </c>
      <c r="N3740" t="s">
        <v>1757</v>
      </c>
      <c r="O3740" t="s">
        <v>1756</v>
      </c>
      <c r="P3740" t="s">
        <v>1756</v>
      </c>
      <c r="Q3740" s="387">
        <v>880</v>
      </c>
      <c r="R3740">
        <v>114.4</v>
      </c>
      <c r="S3740">
        <v>994.39999999999986</v>
      </c>
      <c r="T3740" s="388">
        <v>44606</v>
      </c>
      <c r="U3740">
        <v>0</v>
      </c>
      <c r="V3740" t="s">
        <v>838</v>
      </c>
      <c r="W3740" s="388">
        <v>44634</v>
      </c>
      <c r="X3740">
        <v>178</v>
      </c>
      <c r="Y3740">
        <v>0</v>
      </c>
      <c r="Z3740">
        <v>0</v>
      </c>
      <c r="AA3740" t="s">
        <v>1758</v>
      </c>
      <c r="AB3740" t="s">
        <v>7329</v>
      </c>
      <c r="AD3740" t="s">
        <v>2045</v>
      </c>
      <c r="AE3740" t="s">
        <v>2046</v>
      </c>
      <c r="AI3740" t="s">
        <v>1761</v>
      </c>
      <c r="AL3740" t="s">
        <v>7379</v>
      </c>
      <c r="AM3740">
        <v>6</v>
      </c>
      <c r="AN3740" t="s">
        <v>7610</v>
      </c>
      <c r="AO3740" t="s">
        <v>7611</v>
      </c>
      <c r="AP3740">
        <v>0</v>
      </c>
      <c r="AQ3740" s="388">
        <v>44610</v>
      </c>
      <c r="AS3740" t="s">
        <v>2806</v>
      </c>
      <c r="AT3740" s="388">
        <v>44615</v>
      </c>
      <c r="AU3740" t="s">
        <v>1756</v>
      </c>
      <c r="AV3740" t="s">
        <v>1756</v>
      </c>
      <c r="AZ3740" t="s">
        <v>2807</v>
      </c>
      <c r="BA3740" t="s">
        <v>1767</v>
      </c>
      <c r="BB3740" t="s">
        <v>9589</v>
      </c>
      <c r="BC3740" t="s">
        <v>9590</v>
      </c>
      <c r="BD3740" t="s">
        <v>7333</v>
      </c>
      <c r="BE3740" t="s">
        <v>1756</v>
      </c>
      <c r="BF3740" t="s">
        <v>823</v>
      </c>
    </row>
    <row r="3741" spans="1:58">
      <c r="A3741" t="s">
        <v>829</v>
      </c>
      <c r="B3741">
        <v>6</v>
      </c>
      <c r="C3741">
        <v>0</v>
      </c>
      <c r="D3741">
        <v>11531</v>
      </c>
      <c r="E3741" t="s">
        <v>9591</v>
      </c>
      <c r="F3741">
        <v>53510611</v>
      </c>
      <c r="G3741" t="s">
        <v>2041</v>
      </c>
      <c r="H3741">
        <v>0</v>
      </c>
      <c r="I3741" t="s">
        <v>2103</v>
      </c>
      <c r="J3741">
        <v>70</v>
      </c>
      <c r="K3741">
        <v>4</v>
      </c>
      <c r="L3741" t="s">
        <v>1771</v>
      </c>
      <c r="M3741" t="s">
        <v>1756</v>
      </c>
      <c r="N3741" t="s">
        <v>1756</v>
      </c>
      <c r="O3741" t="s">
        <v>2104</v>
      </c>
      <c r="P3741" t="s">
        <v>1757</v>
      </c>
      <c r="Q3741" s="387">
        <v>280</v>
      </c>
      <c r="R3741">
        <v>36.4</v>
      </c>
      <c r="S3741">
        <v>316.39999999999998</v>
      </c>
      <c r="T3741" s="388">
        <v>44606</v>
      </c>
      <c r="U3741">
        <v>0</v>
      </c>
      <c r="V3741" t="s">
        <v>838</v>
      </c>
      <c r="W3741" s="388">
        <v>44634</v>
      </c>
      <c r="X3741">
        <v>178</v>
      </c>
      <c r="Y3741">
        <v>0</v>
      </c>
      <c r="Z3741">
        <v>0</v>
      </c>
      <c r="AA3741" t="s">
        <v>1758</v>
      </c>
      <c r="AB3741" t="s">
        <v>7329</v>
      </c>
      <c r="AD3741" t="s">
        <v>2045</v>
      </c>
      <c r="AE3741" t="s">
        <v>2046</v>
      </c>
      <c r="AI3741" t="s">
        <v>1761</v>
      </c>
      <c r="AL3741" t="s">
        <v>7845</v>
      </c>
      <c r="AM3741">
        <v>6</v>
      </c>
      <c r="AN3741" t="s">
        <v>3133</v>
      </c>
      <c r="AO3741" t="s">
        <v>2852</v>
      </c>
      <c r="AP3741">
        <v>0</v>
      </c>
      <c r="AQ3741" s="388">
        <v>44610</v>
      </c>
      <c r="AS3741" t="s">
        <v>2806</v>
      </c>
      <c r="AT3741" s="388">
        <v>44615</v>
      </c>
      <c r="AU3741" t="s">
        <v>1756</v>
      </c>
      <c r="AV3741" t="s">
        <v>1756</v>
      </c>
      <c r="AZ3741" t="s">
        <v>2807</v>
      </c>
      <c r="BA3741" t="s">
        <v>1767</v>
      </c>
      <c r="BB3741" t="s">
        <v>9592</v>
      </c>
      <c r="BC3741" t="s">
        <v>9593</v>
      </c>
      <c r="BD3741" t="s">
        <v>7333</v>
      </c>
      <c r="BE3741" t="s">
        <v>1756</v>
      </c>
      <c r="BF3741" t="s">
        <v>823</v>
      </c>
    </row>
    <row r="3742" spans="1:58">
      <c r="A3742" t="s">
        <v>829</v>
      </c>
      <c r="B3742">
        <v>6</v>
      </c>
      <c r="C3742">
        <v>0</v>
      </c>
      <c r="D3742">
        <v>11531</v>
      </c>
      <c r="E3742" t="s">
        <v>9591</v>
      </c>
      <c r="F3742">
        <v>53510611</v>
      </c>
      <c r="G3742" t="s">
        <v>2041</v>
      </c>
      <c r="H3742">
        <v>0</v>
      </c>
      <c r="I3742" t="s">
        <v>2052</v>
      </c>
      <c r="J3742">
        <v>75</v>
      </c>
      <c r="K3742">
        <v>4</v>
      </c>
      <c r="L3742" t="s">
        <v>1771</v>
      </c>
      <c r="M3742" t="s">
        <v>1756</v>
      </c>
      <c r="N3742" t="s">
        <v>1756</v>
      </c>
      <c r="O3742" t="s">
        <v>1757</v>
      </c>
      <c r="P3742" t="s">
        <v>1757</v>
      </c>
      <c r="Q3742" s="387">
        <v>300</v>
      </c>
      <c r="R3742">
        <v>39</v>
      </c>
      <c r="S3742">
        <v>338.99999999999994</v>
      </c>
      <c r="T3742" s="388">
        <v>44606</v>
      </c>
      <c r="U3742">
        <v>0</v>
      </c>
      <c r="V3742" t="s">
        <v>838</v>
      </c>
      <c r="W3742" s="388">
        <v>44634</v>
      </c>
      <c r="X3742">
        <v>178</v>
      </c>
      <c r="Y3742">
        <v>0</v>
      </c>
      <c r="Z3742">
        <v>0</v>
      </c>
      <c r="AA3742" t="s">
        <v>1758</v>
      </c>
      <c r="AB3742" t="s">
        <v>7329</v>
      </c>
      <c r="AD3742" t="s">
        <v>2045</v>
      </c>
      <c r="AE3742" t="s">
        <v>2046</v>
      </c>
      <c r="AI3742" t="s">
        <v>1761</v>
      </c>
      <c r="AL3742" t="s">
        <v>7845</v>
      </c>
      <c r="AM3742">
        <v>6</v>
      </c>
      <c r="AN3742" t="s">
        <v>3133</v>
      </c>
      <c r="AO3742" t="s">
        <v>2852</v>
      </c>
      <c r="AP3742">
        <v>0</v>
      </c>
      <c r="AQ3742" s="388">
        <v>44610</v>
      </c>
      <c r="AS3742" t="s">
        <v>2806</v>
      </c>
      <c r="AT3742" s="388">
        <v>44615</v>
      </c>
      <c r="AU3742" t="s">
        <v>1756</v>
      </c>
      <c r="AV3742" t="s">
        <v>1756</v>
      </c>
      <c r="AZ3742" t="s">
        <v>2807</v>
      </c>
      <c r="BA3742" t="s">
        <v>1767</v>
      </c>
      <c r="BB3742" t="s">
        <v>9594</v>
      </c>
      <c r="BC3742" t="s">
        <v>9595</v>
      </c>
      <c r="BD3742" t="s">
        <v>7333</v>
      </c>
      <c r="BE3742" t="s">
        <v>1756</v>
      </c>
      <c r="BF3742" t="s">
        <v>823</v>
      </c>
    </row>
    <row r="3743" spans="1:58">
      <c r="A3743" t="s">
        <v>829</v>
      </c>
      <c r="B3743">
        <v>6</v>
      </c>
      <c r="C3743">
        <v>0</v>
      </c>
      <c r="D3743">
        <v>11531</v>
      </c>
      <c r="E3743" t="s">
        <v>9591</v>
      </c>
      <c r="F3743">
        <v>53510611</v>
      </c>
      <c r="G3743" t="s">
        <v>2041</v>
      </c>
      <c r="H3743">
        <v>0</v>
      </c>
      <c r="I3743" t="s">
        <v>2056</v>
      </c>
      <c r="J3743">
        <v>210</v>
      </c>
      <c r="K3743">
        <v>1</v>
      </c>
      <c r="L3743" t="s">
        <v>1755</v>
      </c>
      <c r="M3743" t="s">
        <v>1756</v>
      </c>
      <c r="N3743" t="s">
        <v>1756</v>
      </c>
      <c r="P3743" t="s">
        <v>1757</v>
      </c>
      <c r="Q3743" s="387">
        <v>210</v>
      </c>
      <c r="R3743">
        <v>27.3</v>
      </c>
      <c r="S3743">
        <v>237.29999999999998</v>
      </c>
      <c r="T3743" s="388">
        <v>44606</v>
      </c>
      <c r="U3743">
        <v>0</v>
      </c>
      <c r="V3743" t="s">
        <v>838</v>
      </c>
      <c r="W3743" s="388">
        <v>44634</v>
      </c>
      <c r="X3743">
        <v>178</v>
      </c>
      <c r="Y3743">
        <v>0</v>
      </c>
      <c r="Z3743">
        <v>0</v>
      </c>
      <c r="AA3743" t="s">
        <v>1758</v>
      </c>
      <c r="AB3743" t="s">
        <v>7329</v>
      </c>
      <c r="AD3743" t="s">
        <v>2045</v>
      </c>
      <c r="AE3743" t="s">
        <v>2046</v>
      </c>
      <c r="AI3743" t="s">
        <v>1761</v>
      </c>
      <c r="AL3743" t="s">
        <v>7845</v>
      </c>
      <c r="AM3743">
        <v>6</v>
      </c>
      <c r="AN3743" t="s">
        <v>3133</v>
      </c>
      <c r="AO3743" t="s">
        <v>2852</v>
      </c>
      <c r="AP3743">
        <v>0</v>
      </c>
      <c r="AQ3743" s="388">
        <v>44610</v>
      </c>
      <c r="AS3743" t="s">
        <v>2806</v>
      </c>
      <c r="AT3743" s="388">
        <v>44615</v>
      </c>
      <c r="AU3743" t="s">
        <v>1756</v>
      </c>
      <c r="AV3743" t="s">
        <v>1756</v>
      </c>
      <c r="AZ3743" t="s">
        <v>2807</v>
      </c>
      <c r="BA3743" t="s">
        <v>1767</v>
      </c>
      <c r="BB3743" t="s">
        <v>9596</v>
      </c>
      <c r="BC3743" t="s">
        <v>9597</v>
      </c>
      <c r="BD3743" t="s">
        <v>7333</v>
      </c>
      <c r="BE3743" t="s">
        <v>1756</v>
      </c>
      <c r="BF3743" t="s">
        <v>823</v>
      </c>
    </row>
    <row r="3744" spans="1:58">
      <c r="A3744" t="s">
        <v>829</v>
      </c>
      <c r="B3744">
        <v>6</v>
      </c>
      <c r="C3744">
        <v>0</v>
      </c>
      <c r="D3744">
        <v>11531</v>
      </c>
      <c r="E3744" t="s">
        <v>9591</v>
      </c>
      <c r="F3744">
        <v>53510611</v>
      </c>
      <c r="G3744" t="s">
        <v>2041</v>
      </c>
      <c r="H3744">
        <v>0</v>
      </c>
      <c r="I3744" t="s">
        <v>2113</v>
      </c>
      <c r="J3744">
        <v>122.39</v>
      </c>
      <c r="K3744">
        <v>4</v>
      </c>
      <c r="L3744" t="s">
        <v>2063</v>
      </c>
      <c r="M3744" t="s">
        <v>2114</v>
      </c>
      <c r="N3744" t="s">
        <v>1757</v>
      </c>
      <c r="O3744" t="s">
        <v>1756</v>
      </c>
      <c r="P3744" t="s">
        <v>1756</v>
      </c>
      <c r="Q3744" s="387">
        <v>489.56</v>
      </c>
      <c r="R3744">
        <v>63.642800000000001</v>
      </c>
      <c r="S3744">
        <v>553.20279999999991</v>
      </c>
      <c r="T3744" s="388">
        <v>44606</v>
      </c>
      <c r="U3744">
        <v>0</v>
      </c>
      <c r="V3744" t="s">
        <v>838</v>
      </c>
      <c r="W3744" s="388">
        <v>44634</v>
      </c>
      <c r="X3744">
        <v>178</v>
      </c>
      <c r="Y3744">
        <v>0</v>
      </c>
      <c r="Z3744">
        <v>0</v>
      </c>
      <c r="AA3744" t="s">
        <v>1758</v>
      </c>
      <c r="AB3744" t="s">
        <v>7329</v>
      </c>
      <c r="AD3744" t="s">
        <v>2045</v>
      </c>
      <c r="AE3744" t="s">
        <v>2046</v>
      </c>
      <c r="AI3744" t="s">
        <v>1761</v>
      </c>
      <c r="AL3744" t="s">
        <v>7845</v>
      </c>
      <c r="AM3744">
        <v>6</v>
      </c>
      <c r="AN3744" t="s">
        <v>3133</v>
      </c>
      <c r="AO3744" t="s">
        <v>2852</v>
      </c>
      <c r="AP3744">
        <v>0</v>
      </c>
      <c r="AQ3744" s="388">
        <v>44610</v>
      </c>
      <c r="AS3744" t="s">
        <v>2806</v>
      </c>
      <c r="AT3744" s="388">
        <v>44615</v>
      </c>
      <c r="AU3744" t="s">
        <v>1756</v>
      </c>
      <c r="AV3744" t="s">
        <v>1756</v>
      </c>
      <c r="AZ3744" t="s">
        <v>2807</v>
      </c>
      <c r="BA3744" t="s">
        <v>1767</v>
      </c>
      <c r="BB3744" t="s">
        <v>9598</v>
      </c>
      <c r="BC3744" t="s">
        <v>9599</v>
      </c>
      <c r="BD3744" t="s">
        <v>7333</v>
      </c>
      <c r="BE3744" t="s">
        <v>1756</v>
      </c>
      <c r="BF3744" t="s">
        <v>823</v>
      </c>
    </row>
    <row r="3745" spans="1:58">
      <c r="A3745" t="s">
        <v>829</v>
      </c>
      <c r="B3745">
        <v>6</v>
      </c>
      <c r="C3745">
        <v>0</v>
      </c>
      <c r="D3745">
        <v>11531</v>
      </c>
      <c r="E3745" t="s">
        <v>9591</v>
      </c>
      <c r="F3745">
        <v>53510611</v>
      </c>
      <c r="G3745" t="s">
        <v>2041</v>
      </c>
      <c r="H3745">
        <v>0</v>
      </c>
      <c r="I3745" t="s">
        <v>2073</v>
      </c>
      <c r="J3745">
        <v>243.75</v>
      </c>
      <c r="K3745">
        <v>1</v>
      </c>
      <c r="L3745" t="s">
        <v>1755</v>
      </c>
      <c r="M3745" t="s">
        <v>1757</v>
      </c>
      <c r="N3745" t="s">
        <v>1757</v>
      </c>
      <c r="O3745" t="s">
        <v>1756</v>
      </c>
      <c r="P3745" t="s">
        <v>1756</v>
      </c>
      <c r="Q3745" s="387">
        <v>243.75</v>
      </c>
      <c r="R3745">
        <v>31.6875</v>
      </c>
      <c r="S3745">
        <v>275.4375</v>
      </c>
      <c r="T3745" s="388">
        <v>44606</v>
      </c>
      <c r="U3745">
        <v>0</v>
      </c>
      <c r="V3745" t="s">
        <v>838</v>
      </c>
      <c r="W3745" s="388">
        <v>44634</v>
      </c>
      <c r="X3745">
        <v>178</v>
      </c>
      <c r="Y3745">
        <v>0</v>
      </c>
      <c r="Z3745">
        <v>0</v>
      </c>
      <c r="AA3745" t="s">
        <v>1758</v>
      </c>
      <c r="AB3745" t="s">
        <v>7329</v>
      </c>
      <c r="AD3745" t="s">
        <v>2045</v>
      </c>
      <c r="AE3745" t="s">
        <v>2046</v>
      </c>
      <c r="AI3745" t="s">
        <v>1761</v>
      </c>
      <c r="AL3745" t="s">
        <v>7845</v>
      </c>
      <c r="AM3745">
        <v>6</v>
      </c>
      <c r="AN3745" t="s">
        <v>3133</v>
      </c>
      <c r="AO3745" t="s">
        <v>2852</v>
      </c>
      <c r="AP3745">
        <v>0</v>
      </c>
      <c r="AQ3745" s="388">
        <v>44610</v>
      </c>
      <c r="AS3745" t="s">
        <v>2806</v>
      </c>
      <c r="AT3745" s="388">
        <v>44615</v>
      </c>
      <c r="AU3745" t="s">
        <v>1756</v>
      </c>
      <c r="AV3745" t="s">
        <v>1756</v>
      </c>
      <c r="AZ3745" t="s">
        <v>2807</v>
      </c>
      <c r="BA3745" t="s">
        <v>1767</v>
      </c>
      <c r="BB3745" t="s">
        <v>9600</v>
      </c>
      <c r="BC3745" t="s">
        <v>9601</v>
      </c>
      <c r="BD3745" t="s">
        <v>7333</v>
      </c>
      <c r="BE3745" t="s">
        <v>1756</v>
      </c>
      <c r="BF3745" t="s">
        <v>823</v>
      </c>
    </row>
    <row r="3746" spans="1:58">
      <c r="A3746" t="s">
        <v>829</v>
      </c>
      <c r="B3746">
        <v>6</v>
      </c>
      <c r="C3746">
        <v>0</v>
      </c>
      <c r="D3746">
        <v>11531</v>
      </c>
      <c r="E3746" t="s">
        <v>9591</v>
      </c>
      <c r="F3746">
        <v>53510611</v>
      </c>
      <c r="G3746" t="s">
        <v>2041</v>
      </c>
      <c r="H3746">
        <v>0</v>
      </c>
      <c r="I3746" t="s">
        <v>7531</v>
      </c>
      <c r="J3746">
        <v>126.98</v>
      </c>
      <c r="K3746">
        <v>2</v>
      </c>
      <c r="L3746" t="s">
        <v>2063</v>
      </c>
      <c r="M3746" t="s">
        <v>1757</v>
      </c>
      <c r="N3746" t="s">
        <v>1757</v>
      </c>
      <c r="O3746" t="s">
        <v>1756</v>
      </c>
      <c r="P3746" t="s">
        <v>1756</v>
      </c>
      <c r="Q3746" s="387">
        <v>253.96</v>
      </c>
      <c r="R3746">
        <v>33.014800000000001</v>
      </c>
      <c r="S3746">
        <v>286.97479999999996</v>
      </c>
      <c r="T3746" s="388">
        <v>44606</v>
      </c>
      <c r="U3746">
        <v>0</v>
      </c>
      <c r="V3746" t="s">
        <v>838</v>
      </c>
      <c r="W3746" s="388">
        <v>44634</v>
      </c>
      <c r="X3746">
        <v>178</v>
      </c>
      <c r="Y3746">
        <v>0</v>
      </c>
      <c r="Z3746">
        <v>0</v>
      </c>
      <c r="AA3746" t="s">
        <v>1758</v>
      </c>
      <c r="AB3746" t="s">
        <v>7329</v>
      </c>
      <c r="AD3746" t="s">
        <v>2045</v>
      </c>
      <c r="AE3746" t="s">
        <v>2046</v>
      </c>
      <c r="AI3746" t="s">
        <v>1761</v>
      </c>
      <c r="AL3746" t="s">
        <v>7845</v>
      </c>
      <c r="AM3746">
        <v>6</v>
      </c>
      <c r="AN3746" t="s">
        <v>3133</v>
      </c>
      <c r="AO3746" t="s">
        <v>2852</v>
      </c>
      <c r="AP3746">
        <v>0</v>
      </c>
      <c r="AQ3746" s="388">
        <v>44610</v>
      </c>
      <c r="AS3746" t="s">
        <v>2806</v>
      </c>
      <c r="AT3746" s="388">
        <v>44615</v>
      </c>
      <c r="AU3746" t="s">
        <v>1756</v>
      </c>
      <c r="AV3746" t="s">
        <v>1756</v>
      </c>
      <c r="AZ3746" t="s">
        <v>2807</v>
      </c>
      <c r="BA3746" t="s">
        <v>1767</v>
      </c>
      <c r="BB3746" t="s">
        <v>9602</v>
      </c>
      <c r="BC3746" t="s">
        <v>9603</v>
      </c>
      <c r="BD3746" t="s">
        <v>7333</v>
      </c>
      <c r="BE3746" t="s">
        <v>1756</v>
      </c>
      <c r="BF3746" t="s">
        <v>823</v>
      </c>
    </row>
    <row r="3747" spans="1:58">
      <c r="A3747" t="s">
        <v>829</v>
      </c>
      <c r="B3747">
        <v>6</v>
      </c>
      <c r="C3747">
        <v>0</v>
      </c>
      <c r="D3747">
        <v>11530</v>
      </c>
      <c r="E3747" t="s">
        <v>9604</v>
      </c>
      <c r="F3747">
        <v>53510611</v>
      </c>
      <c r="G3747" t="s">
        <v>2041</v>
      </c>
      <c r="H3747">
        <v>0</v>
      </c>
      <c r="I3747" t="s">
        <v>2052</v>
      </c>
      <c r="J3747">
        <v>75</v>
      </c>
      <c r="K3747">
        <v>11</v>
      </c>
      <c r="L3747" t="s">
        <v>1771</v>
      </c>
      <c r="M3747" t="s">
        <v>1756</v>
      </c>
      <c r="N3747" t="s">
        <v>1756</v>
      </c>
      <c r="O3747" t="s">
        <v>1757</v>
      </c>
      <c r="P3747" t="s">
        <v>1757</v>
      </c>
      <c r="Q3747" s="387">
        <v>825</v>
      </c>
      <c r="R3747">
        <v>107.25</v>
      </c>
      <c r="S3747">
        <v>932.24999999999989</v>
      </c>
      <c r="T3747" s="388">
        <v>44606</v>
      </c>
      <c r="U3747">
        <v>0</v>
      </c>
      <c r="V3747" t="s">
        <v>838</v>
      </c>
      <c r="W3747" s="388">
        <v>44634</v>
      </c>
      <c r="X3747">
        <v>178</v>
      </c>
      <c r="Y3747">
        <v>0</v>
      </c>
      <c r="Z3747">
        <v>0</v>
      </c>
      <c r="AA3747" t="s">
        <v>1758</v>
      </c>
      <c r="AB3747" t="s">
        <v>7329</v>
      </c>
      <c r="AD3747" t="s">
        <v>2045</v>
      </c>
      <c r="AE3747" t="s">
        <v>2046</v>
      </c>
      <c r="AI3747" t="s">
        <v>1761</v>
      </c>
      <c r="AL3747" t="s">
        <v>7891</v>
      </c>
      <c r="AM3747">
        <v>6</v>
      </c>
      <c r="AN3747" t="s">
        <v>7561</v>
      </c>
      <c r="AO3747" t="s">
        <v>7562</v>
      </c>
      <c r="AP3747">
        <v>0</v>
      </c>
      <c r="AQ3747" s="388">
        <v>44610</v>
      </c>
      <c r="AS3747" t="s">
        <v>2806</v>
      </c>
      <c r="AT3747" s="388">
        <v>44615</v>
      </c>
      <c r="AU3747" t="s">
        <v>1756</v>
      </c>
      <c r="AV3747" t="s">
        <v>1756</v>
      </c>
      <c r="AZ3747" t="s">
        <v>2807</v>
      </c>
      <c r="BA3747" t="s">
        <v>1767</v>
      </c>
      <c r="BB3747" t="s">
        <v>9605</v>
      </c>
      <c r="BC3747" t="s">
        <v>9606</v>
      </c>
      <c r="BD3747" t="s">
        <v>7333</v>
      </c>
      <c r="BE3747" t="s">
        <v>1756</v>
      </c>
      <c r="BF3747" t="s">
        <v>823</v>
      </c>
    </row>
    <row r="3748" spans="1:58">
      <c r="A3748" t="s">
        <v>829</v>
      </c>
      <c r="B3748">
        <v>6</v>
      </c>
      <c r="C3748">
        <v>0</v>
      </c>
      <c r="D3748">
        <v>11530</v>
      </c>
      <c r="E3748" t="s">
        <v>9604</v>
      </c>
      <c r="F3748">
        <v>53510611</v>
      </c>
      <c r="G3748" t="s">
        <v>2041</v>
      </c>
      <c r="H3748">
        <v>0</v>
      </c>
      <c r="I3748" t="s">
        <v>2056</v>
      </c>
      <c r="J3748">
        <v>210</v>
      </c>
      <c r="K3748">
        <v>1</v>
      </c>
      <c r="L3748" t="s">
        <v>1755</v>
      </c>
      <c r="M3748" t="s">
        <v>1756</v>
      </c>
      <c r="N3748" t="s">
        <v>1756</v>
      </c>
      <c r="O3748" t="s">
        <v>1757</v>
      </c>
      <c r="P3748" t="s">
        <v>1757</v>
      </c>
      <c r="Q3748" s="387">
        <v>210</v>
      </c>
      <c r="R3748">
        <v>27.3</v>
      </c>
      <c r="S3748">
        <v>237.29999999999998</v>
      </c>
      <c r="T3748" s="388">
        <v>44606</v>
      </c>
      <c r="U3748">
        <v>0</v>
      </c>
      <c r="V3748" t="s">
        <v>838</v>
      </c>
      <c r="W3748" s="388">
        <v>44634</v>
      </c>
      <c r="X3748">
        <v>178</v>
      </c>
      <c r="Y3748">
        <v>0</v>
      </c>
      <c r="Z3748">
        <v>0</v>
      </c>
      <c r="AA3748" t="s">
        <v>1758</v>
      </c>
      <c r="AB3748" t="s">
        <v>7329</v>
      </c>
      <c r="AD3748" t="s">
        <v>2045</v>
      </c>
      <c r="AE3748" t="s">
        <v>2046</v>
      </c>
      <c r="AI3748" t="s">
        <v>1761</v>
      </c>
      <c r="AL3748" t="s">
        <v>7891</v>
      </c>
      <c r="AM3748">
        <v>6</v>
      </c>
      <c r="AN3748" t="s">
        <v>7561</v>
      </c>
      <c r="AO3748" t="s">
        <v>7562</v>
      </c>
      <c r="AP3748">
        <v>0</v>
      </c>
      <c r="AQ3748" s="388">
        <v>44610</v>
      </c>
      <c r="AS3748" t="s">
        <v>2806</v>
      </c>
      <c r="AT3748" s="388">
        <v>44615</v>
      </c>
      <c r="AU3748" t="s">
        <v>1756</v>
      </c>
      <c r="AV3748" t="s">
        <v>1756</v>
      </c>
      <c r="AZ3748" t="s">
        <v>2807</v>
      </c>
      <c r="BA3748" t="s">
        <v>1767</v>
      </c>
      <c r="BB3748" t="s">
        <v>9607</v>
      </c>
      <c r="BC3748" t="s">
        <v>9608</v>
      </c>
      <c r="BD3748" t="s">
        <v>7333</v>
      </c>
      <c r="BE3748" t="s">
        <v>1756</v>
      </c>
      <c r="BF3748" t="s">
        <v>823</v>
      </c>
    </row>
    <row r="3749" spans="1:58">
      <c r="A3749" t="s">
        <v>829</v>
      </c>
      <c r="B3749">
        <v>6</v>
      </c>
      <c r="C3749">
        <v>0</v>
      </c>
      <c r="D3749">
        <v>11530</v>
      </c>
      <c r="E3749" t="s">
        <v>9604</v>
      </c>
      <c r="F3749">
        <v>53510611</v>
      </c>
      <c r="G3749" t="s">
        <v>2041</v>
      </c>
      <c r="H3749">
        <v>0</v>
      </c>
      <c r="I3749" t="s">
        <v>2073</v>
      </c>
      <c r="J3749">
        <v>243.75</v>
      </c>
      <c r="K3749">
        <v>1</v>
      </c>
      <c r="L3749" t="s">
        <v>1755</v>
      </c>
      <c r="M3749" t="s">
        <v>1757</v>
      </c>
      <c r="N3749" t="s">
        <v>1757</v>
      </c>
      <c r="O3749" t="s">
        <v>1756</v>
      </c>
      <c r="P3749" t="s">
        <v>1756</v>
      </c>
      <c r="Q3749" s="387">
        <v>243.75</v>
      </c>
      <c r="R3749">
        <v>31.6875</v>
      </c>
      <c r="S3749">
        <v>275.4375</v>
      </c>
      <c r="T3749" s="388">
        <v>44606</v>
      </c>
      <c r="U3749">
        <v>0</v>
      </c>
      <c r="V3749" t="s">
        <v>838</v>
      </c>
      <c r="W3749" s="388">
        <v>44634</v>
      </c>
      <c r="X3749">
        <v>178</v>
      </c>
      <c r="Y3749">
        <v>0</v>
      </c>
      <c r="Z3749">
        <v>0</v>
      </c>
      <c r="AA3749" t="s">
        <v>1758</v>
      </c>
      <c r="AB3749" t="s">
        <v>7329</v>
      </c>
      <c r="AD3749" t="s">
        <v>2045</v>
      </c>
      <c r="AE3749" t="s">
        <v>2046</v>
      </c>
      <c r="AI3749" t="s">
        <v>1761</v>
      </c>
      <c r="AL3749" t="s">
        <v>7891</v>
      </c>
      <c r="AM3749">
        <v>6</v>
      </c>
      <c r="AN3749" t="s">
        <v>7561</v>
      </c>
      <c r="AO3749" t="s">
        <v>7562</v>
      </c>
      <c r="AP3749">
        <v>0</v>
      </c>
      <c r="AQ3749" s="388">
        <v>44610</v>
      </c>
      <c r="AS3749" t="s">
        <v>2806</v>
      </c>
      <c r="AT3749" s="388">
        <v>44615</v>
      </c>
      <c r="AU3749" t="s">
        <v>1756</v>
      </c>
      <c r="AV3749" t="s">
        <v>1756</v>
      </c>
      <c r="AZ3749" t="s">
        <v>2807</v>
      </c>
      <c r="BA3749" t="s">
        <v>1767</v>
      </c>
      <c r="BB3749" t="s">
        <v>9609</v>
      </c>
      <c r="BC3749" t="s">
        <v>9610</v>
      </c>
      <c r="BD3749" t="s">
        <v>7333</v>
      </c>
      <c r="BE3749" t="s">
        <v>1756</v>
      </c>
      <c r="BF3749" t="s">
        <v>823</v>
      </c>
    </row>
    <row r="3750" spans="1:58">
      <c r="A3750" t="s">
        <v>829</v>
      </c>
      <c r="B3750">
        <v>6</v>
      </c>
      <c r="C3750">
        <v>0</v>
      </c>
      <c r="D3750">
        <v>11530</v>
      </c>
      <c r="E3750" t="s">
        <v>9604</v>
      </c>
      <c r="F3750">
        <v>53510611</v>
      </c>
      <c r="G3750" t="s">
        <v>2041</v>
      </c>
      <c r="H3750">
        <v>0</v>
      </c>
      <c r="I3750" t="s">
        <v>7531</v>
      </c>
      <c r="J3750">
        <v>126.98</v>
      </c>
      <c r="K3750">
        <v>6</v>
      </c>
      <c r="L3750" t="s">
        <v>2063</v>
      </c>
      <c r="M3750" t="s">
        <v>1757</v>
      </c>
      <c r="N3750" t="s">
        <v>1757</v>
      </c>
      <c r="O3750" t="s">
        <v>1756</v>
      </c>
      <c r="P3750" t="s">
        <v>1756</v>
      </c>
      <c r="Q3750" s="387">
        <v>761.88</v>
      </c>
      <c r="R3750">
        <v>99.044399999999996</v>
      </c>
      <c r="S3750">
        <v>860.92439999999988</v>
      </c>
      <c r="T3750" s="388">
        <v>44606</v>
      </c>
      <c r="U3750">
        <v>0</v>
      </c>
      <c r="V3750" t="s">
        <v>838</v>
      </c>
      <c r="W3750" s="388">
        <v>44634</v>
      </c>
      <c r="X3750">
        <v>178</v>
      </c>
      <c r="Y3750">
        <v>0</v>
      </c>
      <c r="Z3750">
        <v>0</v>
      </c>
      <c r="AA3750" t="s">
        <v>1758</v>
      </c>
      <c r="AB3750" t="s">
        <v>7329</v>
      </c>
      <c r="AD3750" t="s">
        <v>2045</v>
      </c>
      <c r="AE3750" t="s">
        <v>2046</v>
      </c>
      <c r="AI3750" t="s">
        <v>1761</v>
      </c>
      <c r="AL3750" t="s">
        <v>7891</v>
      </c>
      <c r="AM3750">
        <v>6</v>
      </c>
      <c r="AN3750" t="s">
        <v>7561</v>
      </c>
      <c r="AO3750" t="s">
        <v>7562</v>
      </c>
      <c r="AP3750">
        <v>0</v>
      </c>
      <c r="AQ3750" s="388">
        <v>44610</v>
      </c>
      <c r="AS3750" t="s">
        <v>2806</v>
      </c>
      <c r="AT3750" s="388">
        <v>44615</v>
      </c>
      <c r="AU3750" t="s">
        <v>1756</v>
      </c>
      <c r="AV3750" t="s">
        <v>1756</v>
      </c>
      <c r="AZ3750" t="s">
        <v>2807</v>
      </c>
      <c r="BA3750" t="s">
        <v>1767</v>
      </c>
      <c r="BB3750" t="s">
        <v>9611</v>
      </c>
      <c r="BC3750" t="s">
        <v>9612</v>
      </c>
      <c r="BD3750" t="s">
        <v>7333</v>
      </c>
      <c r="BE3750" t="s">
        <v>1756</v>
      </c>
      <c r="BF3750" t="s">
        <v>823</v>
      </c>
    </row>
    <row r="3751" spans="1:58">
      <c r="A3751" t="s">
        <v>829</v>
      </c>
      <c r="B3751">
        <v>6</v>
      </c>
      <c r="C3751">
        <v>0</v>
      </c>
      <c r="D3751">
        <v>11529</v>
      </c>
      <c r="E3751" t="s">
        <v>9613</v>
      </c>
      <c r="F3751">
        <v>53510611</v>
      </c>
      <c r="G3751" t="s">
        <v>2041</v>
      </c>
      <c r="H3751">
        <v>0</v>
      </c>
      <c r="I3751" t="s">
        <v>2052</v>
      </c>
      <c r="J3751">
        <v>75</v>
      </c>
      <c r="K3751">
        <v>11</v>
      </c>
      <c r="L3751" t="s">
        <v>1771</v>
      </c>
      <c r="M3751" t="s">
        <v>1756</v>
      </c>
      <c r="N3751" t="s">
        <v>1756</v>
      </c>
      <c r="O3751" t="s">
        <v>1757</v>
      </c>
      <c r="P3751" t="s">
        <v>1757</v>
      </c>
      <c r="Q3751" s="387">
        <v>825</v>
      </c>
      <c r="R3751">
        <v>107.25</v>
      </c>
      <c r="S3751">
        <v>932.24999999999989</v>
      </c>
      <c r="T3751" s="388">
        <v>44606</v>
      </c>
      <c r="U3751">
        <v>0</v>
      </c>
      <c r="V3751" t="s">
        <v>838</v>
      </c>
      <c r="W3751" s="388">
        <v>44634</v>
      </c>
      <c r="X3751">
        <v>178</v>
      </c>
      <c r="Y3751">
        <v>0</v>
      </c>
      <c r="Z3751">
        <v>0</v>
      </c>
      <c r="AA3751" t="s">
        <v>1758</v>
      </c>
      <c r="AB3751" t="s">
        <v>7329</v>
      </c>
      <c r="AD3751" t="s">
        <v>2045</v>
      </c>
      <c r="AE3751" t="s">
        <v>2046</v>
      </c>
      <c r="AI3751" t="s">
        <v>1761</v>
      </c>
      <c r="AL3751" t="s">
        <v>7865</v>
      </c>
      <c r="AM3751">
        <v>6</v>
      </c>
      <c r="AN3751" t="s">
        <v>1081</v>
      </c>
      <c r="AO3751" t="s">
        <v>2875</v>
      </c>
      <c r="AP3751">
        <v>0</v>
      </c>
      <c r="AQ3751" s="388">
        <v>44610</v>
      </c>
      <c r="AS3751" t="s">
        <v>2806</v>
      </c>
      <c r="AT3751" s="388">
        <v>44615</v>
      </c>
      <c r="AU3751" t="s">
        <v>1756</v>
      </c>
      <c r="AV3751" t="s">
        <v>1756</v>
      </c>
      <c r="AZ3751" t="s">
        <v>2807</v>
      </c>
      <c r="BA3751" t="s">
        <v>1767</v>
      </c>
      <c r="BB3751" t="s">
        <v>9614</v>
      </c>
      <c r="BC3751" t="s">
        <v>9615</v>
      </c>
      <c r="BD3751" t="s">
        <v>7333</v>
      </c>
      <c r="BE3751" t="s">
        <v>1756</v>
      </c>
      <c r="BF3751" t="s">
        <v>823</v>
      </c>
    </row>
    <row r="3752" spans="1:58">
      <c r="A3752" t="s">
        <v>829</v>
      </c>
      <c r="B3752">
        <v>6</v>
      </c>
      <c r="C3752">
        <v>0</v>
      </c>
      <c r="D3752">
        <v>11529</v>
      </c>
      <c r="E3752" t="s">
        <v>9613</v>
      </c>
      <c r="F3752">
        <v>53510611</v>
      </c>
      <c r="G3752" t="s">
        <v>2041</v>
      </c>
      <c r="H3752">
        <v>0</v>
      </c>
      <c r="I3752" t="s">
        <v>2056</v>
      </c>
      <c r="J3752">
        <v>210</v>
      </c>
      <c r="K3752">
        <v>1</v>
      </c>
      <c r="L3752" t="s">
        <v>1755</v>
      </c>
      <c r="M3752" t="s">
        <v>1756</v>
      </c>
      <c r="N3752" t="s">
        <v>1756</v>
      </c>
      <c r="O3752" t="s">
        <v>1757</v>
      </c>
      <c r="P3752" t="s">
        <v>1757</v>
      </c>
      <c r="Q3752" s="387">
        <v>210</v>
      </c>
      <c r="R3752">
        <v>27.3</v>
      </c>
      <c r="S3752">
        <v>237.29999999999998</v>
      </c>
      <c r="T3752" s="388">
        <v>44606</v>
      </c>
      <c r="U3752">
        <v>0</v>
      </c>
      <c r="V3752" t="s">
        <v>838</v>
      </c>
      <c r="W3752" s="388">
        <v>44634</v>
      </c>
      <c r="X3752">
        <v>178</v>
      </c>
      <c r="Y3752">
        <v>0</v>
      </c>
      <c r="Z3752">
        <v>0</v>
      </c>
      <c r="AA3752" t="s">
        <v>1758</v>
      </c>
      <c r="AB3752" t="s">
        <v>7329</v>
      </c>
      <c r="AD3752" t="s">
        <v>2045</v>
      </c>
      <c r="AE3752" t="s">
        <v>2046</v>
      </c>
      <c r="AI3752" t="s">
        <v>1761</v>
      </c>
      <c r="AL3752" t="s">
        <v>7865</v>
      </c>
      <c r="AM3752">
        <v>6</v>
      </c>
      <c r="AN3752" t="s">
        <v>1081</v>
      </c>
      <c r="AO3752" t="s">
        <v>2875</v>
      </c>
      <c r="AP3752">
        <v>0</v>
      </c>
      <c r="AQ3752" s="388">
        <v>44610</v>
      </c>
      <c r="AS3752" t="s">
        <v>2806</v>
      </c>
      <c r="AT3752" s="388">
        <v>44615</v>
      </c>
      <c r="AU3752" t="s">
        <v>1756</v>
      </c>
      <c r="AV3752" t="s">
        <v>1756</v>
      </c>
      <c r="AZ3752" t="s">
        <v>2807</v>
      </c>
      <c r="BA3752" t="s">
        <v>1767</v>
      </c>
      <c r="BB3752" t="s">
        <v>9616</v>
      </c>
      <c r="BC3752" t="s">
        <v>9617</v>
      </c>
      <c r="BD3752" t="s">
        <v>7333</v>
      </c>
      <c r="BE3752" t="s">
        <v>1756</v>
      </c>
      <c r="BF3752" t="s">
        <v>823</v>
      </c>
    </row>
    <row r="3753" spans="1:58">
      <c r="A3753" t="s">
        <v>829</v>
      </c>
      <c r="B3753">
        <v>6</v>
      </c>
      <c r="C3753">
        <v>0</v>
      </c>
      <c r="D3753">
        <v>11529</v>
      </c>
      <c r="E3753" t="s">
        <v>9613</v>
      </c>
      <c r="F3753">
        <v>53510611</v>
      </c>
      <c r="G3753" t="s">
        <v>2041</v>
      </c>
      <c r="H3753">
        <v>0</v>
      </c>
      <c r="I3753" t="s">
        <v>2073</v>
      </c>
      <c r="J3753">
        <v>243.75</v>
      </c>
      <c r="K3753">
        <v>1</v>
      </c>
      <c r="L3753" t="s">
        <v>1755</v>
      </c>
      <c r="M3753" t="s">
        <v>1757</v>
      </c>
      <c r="N3753" t="s">
        <v>1757</v>
      </c>
      <c r="O3753" t="s">
        <v>1756</v>
      </c>
      <c r="P3753" t="s">
        <v>1756</v>
      </c>
      <c r="Q3753" s="387">
        <v>243.75</v>
      </c>
      <c r="R3753">
        <v>31.6875</v>
      </c>
      <c r="S3753">
        <v>275.4375</v>
      </c>
      <c r="T3753" s="388">
        <v>44606</v>
      </c>
      <c r="U3753">
        <v>0</v>
      </c>
      <c r="V3753" t="s">
        <v>838</v>
      </c>
      <c r="W3753" s="388">
        <v>44634</v>
      </c>
      <c r="X3753">
        <v>178</v>
      </c>
      <c r="Y3753">
        <v>0</v>
      </c>
      <c r="Z3753">
        <v>0</v>
      </c>
      <c r="AA3753" t="s">
        <v>1758</v>
      </c>
      <c r="AB3753" t="s">
        <v>7329</v>
      </c>
      <c r="AD3753" t="s">
        <v>2045</v>
      </c>
      <c r="AE3753" t="s">
        <v>2046</v>
      </c>
      <c r="AI3753" t="s">
        <v>1761</v>
      </c>
      <c r="AL3753" t="s">
        <v>7865</v>
      </c>
      <c r="AM3753">
        <v>6</v>
      </c>
      <c r="AN3753" t="s">
        <v>1081</v>
      </c>
      <c r="AO3753" t="s">
        <v>2875</v>
      </c>
      <c r="AP3753">
        <v>0</v>
      </c>
      <c r="AQ3753" s="388">
        <v>44610</v>
      </c>
      <c r="AS3753" t="s">
        <v>2806</v>
      </c>
      <c r="AT3753" s="388">
        <v>44615</v>
      </c>
      <c r="AU3753" t="s">
        <v>1756</v>
      </c>
      <c r="AV3753" t="s">
        <v>1756</v>
      </c>
      <c r="AZ3753" t="s">
        <v>2807</v>
      </c>
      <c r="BA3753" t="s">
        <v>1767</v>
      </c>
      <c r="BB3753" t="s">
        <v>9618</v>
      </c>
      <c r="BC3753" t="s">
        <v>9619</v>
      </c>
      <c r="BD3753" t="s">
        <v>7333</v>
      </c>
      <c r="BE3753" t="s">
        <v>1756</v>
      </c>
      <c r="BF3753" t="s">
        <v>823</v>
      </c>
    </row>
    <row r="3754" spans="1:58">
      <c r="A3754" t="s">
        <v>829</v>
      </c>
      <c r="B3754">
        <v>6</v>
      </c>
      <c r="C3754">
        <v>0</v>
      </c>
      <c r="D3754">
        <v>11529</v>
      </c>
      <c r="E3754" t="s">
        <v>9613</v>
      </c>
      <c r="F3754">
        <v>53510611</v>
      </c>
      <c r="G3754" t="s">
        <v>2041</v>
      </c>
      <c r="H3754">
        <v>0</v>
      </c>
      <c r="I3754" t="s">
        <v>7531</v>
      </c>
      <c r="J3754">
        <v>126.98</v>
      </c>
      <c r="K3754">
        <v>10</v>
      </c>
      <c r="L3754" t="s">
        <v>2063</v>
      </c>
      <c r="M3754" t="s">
        <v>1757</v>
      </c>
      <c r="N3754" t="s">
        <v>1757</v>
      </c>
      <c r="O3754" t="s">
        <v>1756</v>
      </c>
      <c r="P3754" t="s">
        <v>1756</v>
      </c>
      <c r="Q3754" s="387">
        <v>1269.8</v>
      </c>
      <c r="R3754">
        <v>165.07400000000001</v>
      </c>
      <c r="S3754">
        <v>1434.8739999999998</v>
      </c>
      <c r="T3754" s="388">
        <v>44606</v>
      </c>
      <c r="U3754">
        <v>0</v>
      </c>
      <c r="V3754" t="s">
        <v>838</v>
      </c>
      <c r="W3754" s="388">
        <v>44634</v>
      </c>
      <c r="X3754">
        <v>178</v>
      </c>
      <c r="Y3754">
        <v>0</v>
      </c>
      <c r="Z3754">
        <v>0</v>
      </c>
      <c r="AA3754" t="s">
        <v>1758</v>
      </c>
      <c r="AB3754" t="s">
        <v>7329</v>
      </c>
      <c r="AD3754" t="s">
        <v>2045</v>
      </c>
      <c r="AE3754" t="s">
        <v>2046</v>
      </c>
      <c r="AI3754" t="s">
        <v>1761</v>
      </c>
      <c r="AL3754" t="s">
        <v>7865</v>
      </c>
      <c r="AM3754">
        <v>6</v>
      </c>
      <c r="AN3754" t="s">
        <v>1081</v>
      </c>
      <c r="AO3754" t="s">
        <v>2875</v>
      </c>
      <c r="AP3754">
        <v>0</v>
      </c>
      <c r="AQ3754" s="388">
        <v>44610</v>
      </c>
      <c r="AS3754" t="s">
        <v>2806</v>
      </c>
      <c r="AT3754" s="388">
        <v>44615</v>
      </c>
      <c r="AU3754" t="s">
        <v>1756</v>
      </c>
      <c r="AV3754" t="s">
        <v>1756</v>
      </c>
      <c r="AZ3754" t="s">
        <v>2807</v>
      </c>
      <c r="BA3754" t="s">
        <v>1767</v>
      </c>
      <c r="BB3754" t="s">
        <v>9620</v>
      </c>
      <c r="BC3754" t="s">
        <v>9621</v>
      </c>
      <c r="BD3754" t="s">
        <v>7333</v>
      </c>
      <c r="BE3754" t="s">
        <v>1756</v>
      </c>
      <c r="BF3754" t="s">
        <v>823</v>
      </c>
    </row>
    <row r="3755" spans="1:58">
      <c r="A3755" t="s">
        <v>829</v>
      </c>
      <c r="B3755">
        <v>6</v>
      </c>
      <c r="C3755">
        <v>0</v>
      </c>
      <c r="D3755">
        <v>10638</v>
      </c>
      <c r="E3755" t="s">
        <v>9622</v>
      </c>
      <c r="F3755">
        <v>53530601</v>
      </c>
      <c r="G3755" t="s">
        <v>1753</v>
      </c>
      <c r="H3755">
        <v>0</v>
      </c>
      <c r="I3755" t="s">
        <v>2103</v>
      </c>
      <c r="J3755">
        <v>70</v>
      </c>
      <c r="K3755">
        <v>5</v>
      </c>
      <c r="L3755" t="s">
        <v>1771</v>
      </c>
      <c r="M3755" t="s">
        <v>1756</v>
      </c>
      <c r="N3755" t="s">
        <v>1756</v>
      </c>
      <c r="O3755" t="s">
        <v>2104</v>
      </c>
      <c r="P3755" t="s">
        <v>1757</v>
      </c>
      <c r="Q3755" s="387">
        <v>350</v>
      </c>
      <c r="R3755">
        <v>45.5</v>
      </c>
      <c r="S3755">
        <v>395.49999999999994</v>
      </c>
      <c r="T3755" s="388">
        <v>44530</v>
      </c>
      <c r="U3755">
        <v>0</v>
      </c>
      <c r="V3755" t="s">
        <v>839</v>
      </c>
      <c r="W3755" s="388">
        <v>44547</v>
      </c>
      <c r="X3755">
        <v>173</v>
      </c>
      <c r="Y3755">
        <v>0</v>
      </c>
      <c r="Z3755">
        <v>0</v>
      </c>
      <c r="AA3755" t="s">
        <v>1758</v>
      </c>
      <c r="AB3755" t="s">
        <v>827</v>
      </c>
      <c r="AD3755" t="s">
        <v>2045</v>
      </c>
      <c r="AE3755" t="s">
        <v>2046</v>
      </c>
      <c r="AI3755" t="s">
        <v>1761</v>
      </c>
      <c r="AL3755" t="s">
        <v>9623</v>
      </c>
      <c r="AM3755">
        <v>6</v>
      </c>
      <c r="AN3755" t="s">
        <v>7364</v>
      </c>
      <c r="AO3755" t="s">
        <v>7365</v>
      </c>
      <c r="AP3755">
        <v>0</v>
      </c>
      <c r="AQ3755" s="388">
        <v>44538</v>
      </c>
      <c r="AS3755" t="s">
        <v>1765</v>
      </c>
      <c r="AT3755" s="388">
        <v>44542</v>
      </c>
      <c r="AU3755" t="s">
        <v>1756</v>
      </c>
      <c r="AV3755" t="s">
        <v>1756</v>
      </c>
      <c r="AZ3755" t="s">
        <v>1766</v>
      </c>
      <c r="BA3755" t="s">
        <v>1767</v>
      </c>
      <c r="BB3755" t="s">
        <v>9624</v>
      </c>
      <c r="BC3755" t="s">
        <v>9625</v>
      </c>
      <c r="BD3755" t="s">
        <v>827</v>
      </c>
      <c r="BE3755" t="s">
        <v>1756</v>
      </c>
      <c r="BF3755" t="s">
        <v>827</v>
      </c>
    </row>
    <row r="3756" spans="1:58">
      <c r="A3756" t="s">
        <v>829</v>
      </c>
      <c r="B3756">
        <v>6</v>
      </c>
      <c r="C3756">
        <v>0</v>
      </c>
      <c r="D3756">
        <v>10638</v>
      </c>
      <c r="E3756" t="s">
        <v>9622</v>
      </c>
      <c r="F3756">
        <v>53530601</v>
      </c>
      <c r="G3756" t="s">
        <v>1753</v>
      </c>
      <c r="H3756">
        <v>0</v>
      </c>
      <c r="I3756" t="s">
        <v>2056</v>
      </c>
      <c r="J3756">
        <v>210</v>
      </c>
      <c r="K3756">
        <v>1</v>
      </c>
      <c r="L3756" t="s">
        <v>1755</v>
      </c>
      <c r="M3756" t="s">
        <v>1756</v>
      </c>
      <c r="N3756" t="s">
        <v>1756</v>
      </c>
      <c r="P3756" t="s">
        <v>1757</v>
      </c>
      <c r="Q3756" s="387">
        <v>210</v>
      </c>
      <c r="R3756">
        <v>27.3</v>
      </c>
      <c r="S3756">
        <v>237.29999999999998</v>
      </c>
      <c r="T3756" s="388">
        <v>44530</v>
      </c>
      <c r="U3756">
        <v>0</v>
      </c>
      <c r="V3756" t="s">
        <v>839</v>
      </c>
      <c r="W3756" s="388">
        <v>44547</v>
      </c>
      <c r="X3756">
        <v>173</v>
      </c>
      <c r="Y3756">
        <v>0</v>
      </c>
      <c r="Z3756">
        <v>0</v>
      </c>
      <c r="AA3756" t="s">
        <v>1758</v>
      </c>
      <c r="AB3756" t="s">
        <v>827</v>
      </c>
      <c r="AD3756" t="s">
        <v>2045</v>
      </c>
      <c r="AE3756" t="s">
        <v>2046</v>
      </c>
      <c r="AI3756" t="s">
        <v>1761</v>
      </c>
      <c r="AL3756" t="s">
        <v>9623</v>
      </c>
      <c r="AM3756">
        <v>6</v>
      </c>
      <c r="AN3756" t="s">
        <v>7364</v>
      </c>
      <c r="AO3756" t="s">
        <v>7365</v>
      </c>
      <c r="AP3756">
        <v>0</v>
      </c>
      <c r="AQ3756" s="388">
        <v>44538</v>
      </c>
      <c r="AS3756" t="s">
        <v>1765</v>
      </c>
      <c r="AT3756" s="388">
        <v>44542</v>
      </c>
      <c r="AU3756" t="s">
        <v>1756</v>
      </c>
      <c r="AV3756" t="s">
        <v>1756</v>
      </c>
      <c r="AZ3756" t="s">
        <v>1766</v>
      </c>
      <c r="BA3756" t="s">
        <v>1767</v>
      </c>
      <c r="BB3756" t="s">
        <v>9626</v>
      </c>
      <c r="BC3756" t="s">
        <v>9627</v>
      </c>
      <c r="BD3756" t="s">
        <v>827</v>
      </c>
      <c r="BE3756" t="s">
        <v>1756</v>
      </c>
      <c r="BF3756" t="s">
        <v>827</v>
      </c>
    </row>
    <row r="3757" spans="1:58">
      <c r="A3757" t="s">
        <v>829</v>
      </c>
      <c r="B3757">
        <v>6</v>
      </c>
      <c r="C3757">
        <v>0</v>
      </c>
      <c r="D3757">
        <v>10638</v>
      </c>
      <c r="E3757" t="s">
        <v>9622</v>
      </c>
      <c r="F3757">
        <v>53530601</v>
      </c>
      <c r="G3757" t="s">
        <v>1753</v>
      </c>
      <c r="H3757">
        <v>0</v>
      </c>
      <c r="I3757" t="s">
        <v>2113</v>
      </c>
      <c r="J3757">
        <v>122.39</v>
      </c>
      <c r="K3757">
        <v>5</v>
      </c>
      <c r="L3757" t="s">
        <v>2063</v>
      </c>
      <c r="M3757" t="s">
        <v>2114</v>
      </c>
      <c r="N3757" t="s">
        <v>1757</v>
      </c>
      <c r="O3757" t="s">
        <v>1756</v>
      </c>
      <c r="P3757" t="s">
        <v>1756</v>
      </c>
      <c r="Q3757" s="387">
        <v>611.95000000000005</v>
      </c>
      <c r="R3757">
        <v>79.553500000000014</v>
      </c>
      <c r="S3757">
        <v>691.50350000000003</v>
      </c>
      <c r="T3757" s="388">
        <v>44530</v>
      </c>
      <c r="U3757">
        <v>0</v>
      </c>
      <c r="V3757" t="s">
        <v>839</v>
      </c>
      <c r="W3757" s="388">
        <v>44547</v>
      </c>
      <c r="X3757">
        <v>173</v>
      </c>
      <c r="Y3757">
        <v>0</v>
      </c>
      <c r="Z3757">
        <v>0</v>
      </c>
      <c r="AA3757" t="s">
        <v>1758</v>
      </c>
      <c r="AB3757" t="s">
        <v>827</v>
      </c>
      <c r="AD3757" t="s">
        <v>2045</v>
      </c>
      <c r="AE3757" t="s">
        <v>2046</v>
      </c>
      <c r="AI3757" t="s">
        <v>1761</v>
      </c>
      <c r="AL3757" t="s">
        <v>9623</v>
      </c>
      <c r="AM3757">
        <v>6</v>
      </c>
      <c r="AN3757" t="s">
        <v>7364</v>
      </c>
      <c r="AO3757" t="s">
        <v>7365</v>
      </c>
      <c r="AP3757">
        <v>0</v>
      </c>
      <c r="AQ3757" s="388">
        <v>44538</v>
      </c>
      <c r="AS3757" t="s">
        <v>1765</v>
      </c>
      <c r="AT3757" s="388">
        <v>44542</v>
      </c>
      <c r="AU3757" t="s">
        <v>1756</v>
      </c>
      <c r="AV3757" t="s">
        <v>1756</v>
      </c>
      <c r="AZ3757" t="s">
        <v>1766</v>
      </c>
      <c r="BA3757" t="s">
        <v>1767</v>
      </c>
      <c r="BB3757" t="s">
        <v>9628</v>
      </c>
      <c r="BC3757" t="s">
        <v>9629</v>
      </c>
      <c r="BD3757" t="s">
        <v>827</v>
      </c>
      <c r="BE3757" t="s">
        <v>1756</v>
      </c>
      <c r="BF3757" t="s">
        <v>827</v>
      </c>
    </row>
    <row r="3758" spans="1:58">
      <c r="A3758" t="s">
        <v>829</v>
      </c>
      <c r="B3758">
        <v>6</v>
      </c>
      <c r="C3758">
        <v>0</v>
      </c>
      <c r="D3758">
        <v>10607</v>
      </c>
      <c r="E3758" t="s">
        <v>9630</v>
      </c>
      <c r="F3758">
        <v>53510612</v>
      </c>
      <c r="G3758" t="s">
        <v>2041</v>
      </c>
      <c r="H3758">
        <v>0</v>
      </c>
      <c r="I3758" t="s">
        <v>2103</v>
      </c>
      <c r="J3758">
        <v>70</v>
      </c>
      <c r="K3758">
        <v>8</v>
      </c>
      <c r="L3758" t="s">
        <v>1771</v>
      </c>
      <c r="M3758" t="s">
        <v>1756</v>
      </c>
      <c r="N3758" t="s">
        <v>1756</v>
      </c>
      <c r="O3758" t="s">
        <v>2104</v>
      </c>
      <c r="P3758" t="s">
        <v>1757</v>
      </c>
      <c r="Q3758" s="387">
        <v>560</v>
      </c>
      <c r="R3758">
        <v>72.8</v>
      </c>
      <c r="S3758">
        <v>632.79999999999995</v>
      </c>
      <c r="T3758" s="388">
        <v>44481</v>
      </c>
      <c r="U3758">
        <v>0</v>
      </c>
      <c r="V3758" t="s">
        <v>839</v>
      </c>
      <c r="W3758" s="388">
        <v>44547</v>
      </c>
      <c r="X3758">
        <v>173</v>
      </c>
      <c r="Y3758">
        <v>0</v>
      </c>
      <c r="Z3758">
        <v>0</v>
      </c>
      <c r="AA3758" t="s">
        <v>1758</v>
      </c>
      <c r="AB3758" t="s">
        <v>2044</v>
      </c>
      <c r="AD3758" t="s">
        <v>2045</v>
      </c>
      <c r="AE3758" t="s">
        <v>2046</v>
      </c>
      <c r="AI3758" t="s">
        <v>1761</v>
      </c>
      <c r="AL3758" t="s">
        <v>9631</v>
      </c>
      <c r="AM3758">
        <v>6</v>
      </c>
      <c r="AN3758" t="s">
        <v>7786</v>
      </c>
      <c r="AO3758" t="s">
        <v>7611</v>
      </c>
      <c r="AP3758">
        <v>0</v>
      </c>
      <c r="AQ3758" s="388">
        <v>44538</v>
      </c>
      <c r="AS3758" t="s">
        <v>2806</v>
      </c>
      <c r="AT3758" s="388">
        <v>44540</v>
      </c>
      <c r="AU3758" t="s">
        <v>1756</v>
      </c>
      <c r="AV3758" t="s">
        <v>1756</v>
      </c>
      <c r="AZ3758" t="s">
        <v>2807</v>
      </c>
      <c r="BA3758" t="s">
        <v>1767</v>
      </c>
      <c r="BB3758" t="s">
        <v>9632</v>
      </c>
      <c r="BC3758" t="s">
        <v>9633</v>
      </c>
      <c r="BD3758" t="s">
        <v>1756</v>
      </c>
      <c r="BE3758" t="s">
        <v>6257</v>
      </c>
      <c r="BF3758" t="s">
        <v>822</v>
      </c>
    </row>
    <row r="3759" spans="1:58">
      <c r="A3759" t="s">
        <v>829</v>
      </c>
      <c r="B3759">
        <v>6</v>
      </c>
      <c r="C3759">
        <v>0</v>
      </c>
      <c r="D3759">
        <v>10607</v>
      </c>
      <c r="E3759" t="s">
        <v>9630</v>
      </c>
      <c r="F3759">
        <v>53510612</v>
      </c>
      <c r="G3759" t="s">
        <v>2041</v>
      </c>
      <c r="H3759">
        <v>0</v>
      </c>
      <c r="I3759" t="s">
        <v>2052</v>
      </c>
      <c r="J3759">
        <v>75</v>
      </c>
      <c r="K3759">
        <v>8</v>
      </c>
      <c r="L3759" t="s">
        <v>1771</v>
      </c>
      <c r="M3759" t="s">
        <v>1756</v>
      </c>
      <c r="N3759" t="s">
        <v>1756</v>
      </c>
      <c r="O3759" t="s">
        <v>2053</v>
      </c>
      <c r="P3759" t="s">
        <v>1757</v>
      </c>
      <c r="Q3759" s="387">
        <v>600</v>
      </c>
      <c r="R3759">
        <v>78</v>
      </c>
      <c r="S3759">
        <v>677.99999999999989</v>
      </c>
      <c r="T3759" s="388">
        <v>44481</v>
      </c>
      <c r="U3759">
        <v>0</v>
      </c>
      <c r="V3759" t="s">
        <v>839</v>
      </c>
      <c r="W3759" s="388">
        <v>44547</v>
      </c>
      <c r="X3759">
        <v>173</v>
      </c>
      <c r="Y3759">
        <v>0</v>
      </c>
      <c r="Z3759">
        <v>0</v>
      </c>
      <c r="AA3759" t="s">
        <v>1758</v>
      </c>
      <c r="AB3759" t="s">
        <v>2044</v>
      </c>
      <c r="AD3759" t="s">
        <v>2045</v>
      </c>
      <c r="AE3759" t="s">
        <v>2046</v>
      </c>
      <c r="AI3759" t="s">
        <v>1761</v>
      </c>
      <c r="AL3759" t="s">
        <v>9631</v>
      </c>
      <c r="AM3759">
        <v>6</v>
      </c>
      <c r="AN3759" t="s">
        <v>7786</v>
      </c>
      <c r="AO3759" t="s">
        <v>7611</v>
      </c>
      <c r="AP3759">
        <v>0</v>
      </c>
      <c r="AQ3759" s="388">
        <v>44538</v>
      </c>
      <c r="AS3759" t="s">
        <v>2806</v>
      </c>
      <c r="AT3759" s="388">
        <v>44540</v>
      </c>
      <c r="AU3759" t="s">
        <v>1756</v>
      </c>
      <c r="AV3759" t="s">
        <v>1756</v>
      </c>
      <c r="AZ3759" t="s">
        <v>2807</v>
      </c>
      <c r="BA3759" t="s">
        <v>1767</v>
      </c>
      <c r="BB3759" t="s">
        <v>9634</v>
      </c>
      <c r="BC3759" t="s">
        <v>9635</v>
      </c>
      <c r="BD3759" t="s">
        <v>1756</v>
      </c>
      <c r="BE3759" t="s">
        <v>6257</v>
      </c>
      <c r="BF3759" t="s">
        <v>822</v>
      </c>
    </row>
    <row r="3760" spans="1:58">
      <c r="A3760" t="s">
        <v>829</v>
      </c>
      <c r="B3760">
        <v>6</v>
      </c>
      <c r="C3760">
        <v>0</v>
      </c>
      <c r="D3760">
        <v>10607</v>
      </c>
      <c r="E3760" t="s">
        <v>9630</v>
      </c>
      <c r="F3760">
        <v>53510612</v>
      </c>
      <c r="G3760" t="s">
        <v>2041</v>
      </c>
      <c r="H3760">
        <v>0</v>
      </c>
      <c r="I3760" t="s">
        <v>2113</v>
      </c>
      <c r="J3760">
        <v>122.39</v>
      </c>
      <c r="K3760">
        <v>8</v>
      </c>
      <c r="L3760" t="s">
        <v>2063</v>
      </c>
      <c r="M3760" t="s">
        <v>2114</v>
      </c>
      <c r="N3760" t="s">
        <v>1757</v>
      </c>
      <c r="O3760" t="s">
        <v>1756</v>
      </c>
      <c r="P3760" t="s">
        <v>1756</v>
      </c>
      <c r="Q3760" s="387">
        <v>979.12</v>
      </c>
      <c r="R3760">
        <v>127.2856</v>
      </c>
      <c r="S3760">
        <v>1106.4055999999998</v>
      </c>
      <c r="T3760" s="388">
        <v>44481</v>
      </c>
      <c r="U3760">
        <v>0</v>
      </c>
      <c r="V3760" t="s">
        <v>839</v>
      </c>
      <c r="W3760" s="388">
        <v>44547</v>
      </c>
      <c r="X3760">
        <v>173</v>
      </c>
      <c r="Y3760">
        <v>0</v>
      </c>
      <c r="Z3760">
        <v>0</v>
      </c>
      <c r="AA3760" t="s">
        <v>1758</v>
      </c>
      <c r="AB3760" t="s">
        <v>2044</v>
      </c>
      <c r="AD3760" t="s">
        <v>2045</v>
      </c>
      <c r="AE3760" t="s">
        <v>2046</v>
      </c>
      <c r="AI3760" t="s">
        <v>1761</v>
      </c>
      <c r="AL3760" t="s">
        <v>9631</v>
      </c>
      <c r="AM3760">
        <v>6</v>
      </c>
      <c r="AN3760" t="s">
        <v>7786</v>
      </c>
      <c r="AO3760" t="s">
        <v>7611</v>
      </c>
      <c r="AP3760">
        <v>0</v>
      </c>
      <c r="AQ3760" s="388">
        <v>44538</v>
      </c>
      <c r="AS3760" t="s">
        <v>2806</v>
      </c>
      <c r="AT3760" s="388">
        <v>44540</v>
      </c>
      <c r="AU3760" t="s">
        <v>1756</v>
      </c>
      <c r="AV3760" t="s">
        <v>1756</v>
      </c>
      <c r="AZ3760" t="s">
        <v>2807</v>
      </c>
      <c r="BA3760" t="s">
        <v>1767</v>
      </c>
      <c r="BB3760" t="s">
        <v>9636</v>
      </c>
      <c r="BC3760" t="s">
        <v>9637</v>
      </c>
      <c r="BD3760" t="s">
        <v>1756</v>
      </c>
      <c r="BE3760" t="s">
        <v>6257</v>
      </c>
      <c r="BF3760" t="s">
        <v>822</v>
      </c>
    </row>
    <row r="3761" spans="1:58">
      <c r="A3761" t="s">
        <v>829</v>
      </c>
      <c r="B3761">
        <v>6</v>
      </c>
      <c r="C3761">
        <v>0</v>
      </c>
      <c r="D3761">
        <v>10607</v>
      </c>
      <c r="E3761" t="s">
        <v>9630</v>
      </c>
      <c r="F3761">
        <v>53510612</v>
      </c>
      <c r="G3761" t="s">
        <v>2041</v>
      </c>
      <c r="H3761">
        <v>0</v>
      </c>
      <c r="I3761" t="s">
        <v>2073</v>
      </c>
      <c r="J3761">
        <v>243.75</v>
      </c>
      <c r="K3761">
        <v>1</v>
      </c>
      <c r="L3761" t="s">
        <v>1755</v>
      </c>
      <c r="M3761" t="s">
        <v>2074</v>
      </c>
      <c r="N3761" t="s">
        <v>1757</v>
      </c>
      <c r="O3761" t="s">
        <v>1756</v>
      </c>
      <c r="P3761" t="s">
        <v>1756</v>
      </c>
      <c r="Q3761" s="387">
        <v>243.75</v>
      </c>
      <c r="R3761">
        <v>31.6875</v>
      </c>
      <c r="S3761">
        <v>275.4375</v>
      </c>
      <c r="T3761" s="388">
        <v>44481</v>
      </c>
      <c r="U3761">
        <v>0</v>
      </c>
      <c r="V3761" t="s">
        <v>839</v>
      </c>
      <c r="W3761" s="388">
        <v>44547</v>
      </c>
      <c r="X3761">
        <v>173</v>
      </c>
      <c r="Y3761">
        <v>0</v>
      </c>
      <c r="Z3761">
        <v>0</v>
      </c>
      <c r="AA3761" t="s">
        <v>1758</v>
      </c>
      <c r="AB3761" t="s">
        <v>2044</v>
      </c>
      <c r="AD3761" t="s">
        <v>2045</v>
      </c>
      <c r="AE3761" t="s">
        <v>2046</v>
      </c>
      <c r="AI3761" t="s">
        <v>1761</v>
      </c>
      <c r="AL3761" t="s">
        <v>9631</v>
      </c>
      <c r="AM3761">
        <v>6</v>
      </c>
      <c r="AN3761" t="s">
        <v>7786</v>
      </c>
      <c r="AO3761" t="s">
        <v>7611</v>
      </c>
      <c r="AP3761">
        <v>0</v>
      </c>
      <c r="AQ3761" s="388">
        <v>44538</v>
      </c>
      <c r="AS3761" t="s">
        <v>2806</v>
      </c>
      <c r="AT3761" s="388">
        <v>44540</v>
      </c>
      <c r="AU3761" t="s">
        <v>1756</v>
      </c>
      <c r="AV3761" t="s">
        <v>1756</v>
      </c>
      <c r="AZ3761" t="s">
        <v>2807</v>
      </c>
      <c r="BA3761" t="s">
        <v>1767</v>
      </c>
      <c r="BB3761" t="s">
        <v>9638</v>
      </c>
      <c r="BC3761" t="s">
        <v>9639</v>
      </c>
      <c r="BD3761" t="s">
        <v>1756</v>
      </c>
      <c r="BE3761" t="s">
        <v>6257</v>
      </c>
      <c r="BF3761" t="s">
        <v>822</v>
      </c>
    </row>
    <row r="3762" spans="1:58">
      <c r="A3762" t="s">
        <v>829</v>
      </c>
      <c r="B3762">
        <v>6</v>
      </c>
      <c r="C3762">
        <v>0</v>
      </c>
      <c r="D3762">
        <v>10607</v>
      </c>
      <c r="E3762" t="s">
        <v>9630</v>
      </c>
      <c r="F3762">
        <v>53510612</v>
      </c>
      <c r="G3762" t="s">
        <v>2041</v>
      </c>
      <c r="H3762">
        <v>0</v>
      </c>
      <c r="I3762" t="s">
        <v>7531</v>
      </c>
      <c r="J3762">
        <v>126.98</v>
      </c>
      <c r="K3762">
        <v>3</v>
      </c>
      <c r="L3762" t="s">
        <v>2063</v>
      </c>
      <c r="M3762" t="s">
        <v>7532</v>
      </c>
      <c r="N3762" t="s">
        <v>1757</v>
      </c>
      <c r="O3762" t="s">
        <v>1756</v>
      </c>
      <c r="P3762" t="s">
        <v>1756</v>
      </c>
      <c r="Q3762" s="387">
        <v>380.94</v>
      </c>
      <c r="R3762">
        <v>49.522199999999998</v>
      </c>
      <c r="S3762">
        <v>430.46219999999994</v>
      </c>
      <c r="T3762" s="388">
        <v>44481</v>
      </c>
      <c r="U3762">
        <v>0</v>
      </c>
      <c r="V3762" t="s">
        <v>839</v>
      </c>
      <c r="W3762" s="388">
        <v>44547</v>
      </c>
      <c r="X3762">
        <v>173</v>
      </c>
      <c r="Y3762">
        <v>0</v>
      </c>
      <c r="Z3762">
        <v>0</v>
      </c>
      <c r="AA3762" t="s">
        <v>1758</v>
      </c>
      <c r="AB3762" t="s">
        <v>2044</v>
      </c>
      <c r="AD3762" t="s">
        <v>2045</v>
      </c>
      <c r="AE3762" t="s">
        <v>2046</v>
      </c>
      <c r="AI3762" t="s">
        <v>1761</v>
      </c>
      <c r="AL3762" t="s">
        <v>9631</v>
      </c>
      <c r="AM3762">
        <v>6</v>
      </c>
      <c r="AN3762" t="s">
        <v>7786</v>
      </c>
      <c r="AO3762" t="s">
        <v>7611</v>
      </c>
      <c r="AP3762">
        <v>0</v>
      </c>
      <c r="AQ3762" s="388">
        <v>44538</v>
      </c>
      <c r="AS3762" t="s">
        <v>2806</v>
      </c>
      <c r="AT3762" s="388">
        <v>44540</v>
      </c>
      <c r="AU3762" t="s">
        <v>1756</v>
      </c>
      <c r="AV3762" t="s">
        <v>1756</v>
      </c>
      <c r="AZ3762" t="s">
        <v>2807</v>
      </c>
      <c r="BA3762" t="s">
        <v>1767</v>
      </c>
      <c r="BB3762" t="s">
        <v>9640</v>
      </c>
      <c r="BC3762" t="s">
        <v>9641</v>
      </c>
      <c r="BD3762" t="s">
        <v>1756</v>
      </c>
      <c r="BE3762" t="s">
        <v>6257</v>
      </c>
      <c r="BF3762" t="s">
        <v>822</v>
      </c>
    </row>
    <row r="3763" spans="1:58">
      <c r="A3763" t="s">
        <v>829</v>
      </c>
      <c r="B3763">
        <v>6</v>
      </c>
      <c r="C3763">
        <v>0</v>
      </c>
      <c r="D3763">
        <v>10744</v>
      </c>
      <c r="E3763" t="s">
        <v>9642</v>
      </c>
      <c r="F3763">
        <v>53510611</v>
      </c>
      <c r="G3763" t="s">
        <v>2041</v>
      </c>
      <c r="H3763">
        <v>0</v>
      </c>
      <c r="I3763" t="s">
        <v>7482</v>
      </c>
      <c r="J3763">
        <v>70</v>
      </c>
      <c r="K3763">
        <v>5.5</v>
      </c>
      <c r="L3763" t="s">
        <v>1771</v>
      </c>
      <c r="M3763" t="s">
        <v>1756</v>
      </c>
      <c r="N3763" t="s">
        <v>1756</v>
      </c>
      <c r="O3763" t="s">
        <v>2104</v>
      </c>
      <c r="P3763" t="s">
        <v>1757</v>
      </c>
      <c r="Q3763" s="387">
        <v>385</v>
      </c>
      <c r="R3763">
        <v>50.050000000000004</v>
      </c>
      <c r="S3763">
        <v>435.04999999999995</v>
      </c>
      <c r="T3763" s="388">
        <v>44538</v>
      </c>
      <c r="U3763">
        <v>0</v>
      </c>
      <c r="V3763" t="s">
        <v>839</v>
      </c>
      <c r="W3763" s="388">
        <v>44547</v>
      </c>
      <c r="X3763">
        <v>173</v>
      </c>
      <c r="Y3763">
        <v>0</v>
      </c>
      <c r="Z3763">
        <v>0</v>
      </c>
      <c r="AA3763" t="s">
        <v>1758</v>
      </c>
      <c r="AB3763" t="s">
        <v>7329</v>
      </c>
      <c r="AD3763" t="s">
        <v>2045</v>
      </c>
      <c r="AE3763" t="s">
        <v>2046</v>
      </c>
      <c r="AI3763" t="s">
        <v>1761</v>
      </c>
      <c r="AL3763" t="s">
        <v>7379</v>
      </c>
      <c r="AM3763">
        <v>6</v>
      </c>
      <c r="AN3763" t="s">
        <v>7541</v>
      </c>
      <c r="AO3763" t="s">
        <v>7542</v>
      </c>
      <c r="AP3763">
        <v>0</v>
      </c>
      <c r="AQ3763" s="388">
        <v>44542</v>
      </c>
      <c r="AS3763" t="s">
        <v>2806</v>
      </c>
      <c r="AT3763" s="388">
        <v>44546</v>
      </c>
      <c r="AU3763" t="s">
        <v>1756</v>
      </c>
      <c r="AV3763" t="s">
        <v>1756</v>
      </c>
      <c r="AZ3763" t="s">
        <v>2807</v>
      </c>
      <c r="BA3763" t="s">
        <v>1767</v>
      </c>
      <c r="BB3763" t="s">
        <v>9643</v>
      </c>
      <c r="BC3763" t="s">
        <v>9644</v>
      </c>
      <c r="BD3763" t="s">
        <v>1756</v>
      </c>
      <c r="BE3763" t="s">
        <v>7333</v>
      </c>
      <c r="BF3763" t="s">
        <v>823</v>
      </c>
    </row>
    <row r="3764" spans="1:58">
      <c r="A3764" t="s">
        <v>829</v>
      </c>
      <c r="B3764">
        <v>6</v>
      </c>
      <c r="C3764">
        <v>0</v>
      </c>
      <c r="D3764">
        <v>10744</v>
      </c>
      <c r="E3764" t="s">
        <v>9642</v>
      </c>
      <c r="F3764">
        <v>53510611</v>
      </c>
      <c r="G3764" t="s">
        <v>2041</v>
      </c>
      <c r="H3764">
        <v>0</v>
      </c>
      <c r="I3764" t="s">
        <v>7382</v>
      </c>
      <c r="J3764">
        <v>80</v>
      </c>
      <c r="K3764">
        <v>5.5</v>
      </c>
      <c r="M3764" t="s">
        <v>1757</v>
      </c>
      <c r="N3764" t="s">
        <v>1757</v>
      </c>
      <c r="O3764" t="s">
        <v>1756</v>
      </c>
      <c r="P3764" t="s">
        <v>1756</v>
      </c>
      <c r="Q3764" s="387">
        <v>440</v>
      </c>
      <c r="R3764">
        <v>57.2</v>
      </c>
      <c r="S3764">
        <v>497.19999999999993</v>
      </c>
      <c r="T3764" s="388">
        <v>44538</v>
      </c>
      <c r="U3764">
        <v>0</v>
      </c>
      <c r="V3764" t="s">
        <v>839</v>
      </c>
      <c r="W3764" s="388">
        <v>44547</v>
      </c>
      <c r="X3764">
        <v>173</v>
      </c>
      <c r="Y3764">
        <v>0</v>
      </c>
      <c r="Z3764">
        <v>0</v>
      </c>
      <c r="AA3764" t="s">
        <v>1758</v>
      </c>
      <c r="AB3764" t="s">
        <v>7329</v>
      </c>
      <c r="AD3764" t="s">
        <v>2045</v>
      </c>
      <c r="AE3764" t="s">
        <v>2046</v>
      </c>
      <c r="AI3764" t="s">
        <v>1761</v>
      </c>
      <c r="AL3764" t="s">
        <v>7379</v>
      </c>
      <c r="AM3764">
        <v>6</v>
      </c>
      <c r="AN3764" t="s">
        <v>7541</v>
      </c>
      <c r="AO3764" t="s">
        <v>7542</v>
      </c>
      <c r="AP3764">
        <v>0</v>
      </c>
      <c r="AQ3764" s="388">
        <v>44542</v>
      </c>
      <c r="AS3764" t="s">
        <v>2806</v>
      </c>
      <c r="AT3764" s="388">
        <v>44546</v>
      </c>
      <c r="AU3764" t="s">
        <v>1756</v>
      </c>
      <c r="AV3764" t="s">
        <v>1756</v>
      </c>
      <c r="AZ3764" t="s">
        <v>2807</v>
      </c>
      <c r="BA3764" t="s">
        <v>1767</v>
      </c>
      <c r="BB3764" t="s">
        <v>9645</v>
      </c>
      <c r="BC3764" t="s">
        <v>9646</v>
      </c>
      <c r="BD3764" t="s">
        <v>1756</v>
      </c>
      <c r="BE3764" t="s">
        <v>7333</v>
      </c>
      <c r="BF3764" t="s">
        <v>823</v>
      </c>
    </row>
    <row r="3765" spans="1:58">
      <c r="A3765" t="s">
        <v>829</v>
      </c>
      <c r="B3765">
        <v>6</v>
      </c>
      <c r="C3765">
        <v>0</v>
      </c>
      <c r="D3765">
        <v>10743</v>
      </c>
      <c r="E3765" t="s">
        <v>9647</v>
      </c>
      <c r="F3765">
        <v>53510611</v>
      </c>
      <c r="G3765" t="s">
        <v>2041</v>
      </c>
      <c r="H3765">
        <v>0</v>
      </c>
      <c r="I3765" t="s">
        <v>7482</v>
      </c>
      <c r="J3765">
        <v>70</v>
      </c>
      <c r="K3765">
        <v>5.5</v>
      </c>
      <c r="L3765" t="s">
        <v>1771</v>
      </c>
      <c r="M3765" t="s">
        <v>1756</v>
      </c>
      <c r="N3765" t="s">
        <v>1756</v>
      </c>
      <c r="O3765" t="s">
        <v>2104</v>
      </c>
      <c r="P3765" t="s">
        <v>1757</v>
      </c>
      <c r="Q3765" s="387">
        <v>385</v>
      </c>
      <c r="R3765">
        <v>50.050000000000004</v>
      </c>
      <c r="S3765">
        <v>435.04999999999995</v>
      </c>
      <c r="T3765" s="388">
        <v>44538</v>
      </c>
      <c r="U3765">
        <v>0</v>
      </c>
      <c r="V3765" t="s">
        <v>839</v>
      </c>
      <c r="W3765" s="388">
        <v>44547</v>
      </c>
      <c r="X3765">
        <v>173</v>
      </c>
      <c r="Y3765">
        <v>0</v>
      </c>
      <c r="Z3765">
        <v>0</v>
      </c>
      <c r="AA3765" t="s">
        <v>1758</v>
      </c>
      <c r="AB3765" t="s">
        <v>7329</v>
      </c>
      <c r="AD3765" t="s">
        <v>2045</v>
      </c>
      <c r="AE3765" t="s">
        <v>2046</v>
      </c>
      <c r="AI3765" t="s">
        <v>1761</v>
      </c>
      <c r="AL3765" t="s">
        <v>9648</v>
      </c>
      <c r="AM3765">
        <v>6</v>
      </c>
      <c r="AN3765" t="s">
        <v>2851</v>
      </c>
      <c r="AO3765" t="s">
        <v>2852</v>
      </c>
      <c r="AP3765">
        <v>0</v>
      </c>
      <c r="AQ3765" s="388">
        <v>44542</v>
      </c>
      <c r="AS3765" t="s">
        <v>2806</v>
      </c>
      <c r="AT3765" s="388">
        <v>44546</v>
      </c>
      <c r="AU3765" t="s">
        <v>1756</v>
      </c>
      <c r="AV3765" t="s">
        <v>1756</v>
      </c>
      <c r="AZ3765" t="s">
        <v>2807</v>
      </c>
      <c r="BA3765" t="s">
        <v>1767</v>
      </c>
      <c r="BB3765" t="s">
        <v>9649</v>
      </c>
      <c r="BC3765" t="s">
        <v>9650</v>
      </c>
      <c r="BD3765" t="s">
        <v>1756</v>
      </c>
      <c r="BE3765" t="s">
        <v>7333</v>
      </c>
      <c r="BF3765" t="s">
        <v>823</v>
      </c>
    </row>
    <row r="3766" spans="1:58">
      <c r="A3766" t="s">
        <v>829</v>
      </c>
      <c r="B3766">
        <v>6</v>
      </c>
      <c r="C3766">
        <v>0</v>
      </c>
      <c r="D3766">
        <v>10743</v>
      </c>
      <c r="E3766" t="s">
        <v>9647</v>
      </c>
      <c r="F3766">
        <v>53510611</v>
      </c>
      <c r="G3766" t="s">
        <v>2041</v>
      </c>
      <c r="H3766">
        <v>0</v>
      </c>
      <c r="I3766" t="s">
        <v>2056</v>
      </c>
      <c r="J3766">
        <v>210</v>
      </c>
      <c r="K3766">
        <v>1</v>
      </c>
      <c r="L3766" t="s">
        <v>1755</v>
      </c>
      <c r="M3766" t="s">
        <v>1756</v>
      </c>
      <c r="N3766" t="s">
        <v>1756</v>
      </c>
      <c r="P3766" t="s">
        <v>1757</v>
      </c>
      <c r="Q3766" s="387">
        <v>210</v>
      </c>
      <c r="R3766">
        <v>27.3</v>
      </c>
      <c r="S3766">
        <v>237.29999999999998</v>
      </c>
      <c r="T3766" s="388">
        <v>44538</v>
      </c>
      <c r="U3766">
        <v>0</v>
      </c>
      <c r="V3766" t="s">
        <v>839</v>
      </c>
      <c r="W3766" s="388">
        <v>44547</v>
      </c>
      <c r="X3766">
        <v>173</v>
      </c>
      <c r="Y3766">
        <v>0</v>
      </c>
      <c r="Z3766">
        <v>0</v>
      </c>
      <c r="AA3766" t="s">
        <v>1758</v>
      </c>
      <c r="AB3766" t="s">
        <v>7329</v>
      </c>
      <c r="AD3766" t="s">
        <v>2045</v>
      </c>
      <c r="AE3766" t="s">
        <v>2046</v>
      </c>
      <c r="AI3766" t="s">
        <v>1761</v>
      </c>
      <c r="AL3766" t="s">
        <v>9648</v>
      </c>
      <c r="AM3766">
        <v>6</v>
      </c>
      <c r="AN3766" t="s">
        <v>2851</v>
      </c>
      <c r="AO3766" t="s">
        <v>2852</v>
      </c>
      <c r="AP3766">
        <v>0</v>
      </c>
      <c r="AQ3766" s="388">
        <v>44542</v>
      </c>
      <c r="AS3766" t="s">
        <v>2806</v>
      </c>
      <c r="AT3766" s="388">
        <v>44546</v>
      </c>
      <c r="AU3766" t="s">
        <v>1756</v>
      </c>
      <c r="AV3766" t="s">
        <v>1756</v>
      </c>
      <c r="AZ3766" t="s">
        <v>2807</v>
      </c>
      <c r="BA3766" t="s">
        <v>1767</v>
      </c>
      <c r="BB3766" t="s">
        <v>9651</v>
      </c>
      <c r="BC3766" t="s">
        <v>9652</v>
      </c>
      <c r="BD3766" t="s">
        <v>1756</v>
      </c>
      <c r="BE3766" t="s">
        <v>7333</v>
      </c>
      <c r="BF3766" t="s">
        <v>823</v>
      </c>
    </row>
    <row r="3767" spans="1:58">
      <c r="A3767" t="s">
        <v>829</v>
      </c>
      <c r="B3767">
        <v>6</v>
      </c>
      <c r="C3767">
        <v>0</v>
      </c>
      <c r="D3767">
        <v>10743</v>
      </c>
      <c r="E3767" t="s">
        <v>9647</v>
      </c>
      <c r="F3767">
        <v>53510611</v>
      </c>
      <c r="G3767" t="s">
        <v>2041</v>
      </c>
      <c r="H3767">
        <v>0</v>
      </c>
      <c r="I3767" t="s">
        <v>7382</v>
      </c>
      <c r="J3767">
        <v>80</v>
      </c>
      <c r="K3767">
        <v>5.5</v>
      </c>
      <c r="M3767" t="s">
        <v>1757</v>
      </c>
      <c r="N3767" t="s">
        <v>1757</v>
      </c>
      <c r="O3767" t="s">
        <v>1756</v>
      </c>
      <c r="P3767" t="s">
        <v>1756</v>
      </c>
      <c r="Q3767" s="387">
        <v>440</v>
      </c>
      <c r="R3767">
        <v>57.2</v>
      </c>
      <c r="S3767">
        <v>497.19999999999993</v>
      </c>
      <c r="T3767" s="388">
        <v>44538</v>
      </c>
      <c r="U3767">
        <v>0</v>
      </c>
      <c r="V3767" t="s">
        <v>839</v>
      </c>
      <c r="W3767" s="388">
        <v>44547</v>
      </c>
      <c r="X3767">
        <v>173</v>
      </c>
      <c r="Y3767">
        <v>0</v>
      </c>
      <c r="Z3767">
        <v>0</v>
      </c>
      <c r="AA3767" t="s">
        <v>1758</v>
      </c>
      <c r="AB3767" t="s">
        <v>7329</v>
      </c>
      <c r="AD3767" t="s">
        <v>2045</v>
      </c>
      <c r="AE3767" t="s">
        <v>2046</v>
      </c>
      <c r="AI3767" t="s">
        <v>1761</v>
      </c>
      <c r="AL3767" t="s">
        <v>9648</v>
      </c>
      <c r="AM3767">
        <v>6</v>
      </c>
      <c r="AN3767" t="s">
        <v>2851</v>
      </c>
      <c r="AO3767" t="s">
        <v>2852</v>
      </c>
      <c r="AP3767">
        <v>0</v>
      </c>
      <c r="AQ3767" s="388">
        <v>44542</v>
      </c>
      <c r="AS3767" t="s">
        <v>2806</v>
      </c>
      <c r="AT3767" s="388">
        <v>44546</v>
      </c>
      <c r="AU3767" t="s">
        <v>1756</v>
      </c>
      <c r="AV3767" t="s">
        <v>1756</v>
      </c>
      <c r="AZ3767" t="s">
        <v>2807</v>
      </c>
      <c r="BA3767" t="s">
        <v>1767</v>
      </c>
      <c r="BB3767" t="s">
        <v>9653</v>
      </c>
      <c r="BC3767" t="s">
        <v>9654</v>
      </c>
      <c r="BD3767" t="s">
        <v>1756</v>
      </c>
      <c r="BE3767" t="s">
        <v>7333</v>
      </c>
      <c r="BF3767" t="s">
        <v>823</v>
      </c>
    </row>
    <row r="3768" spans="1:58">
      <c r="A3768" t="s">
        <v>829</v>
      </c>
      <c r="B3768">
        <v>6</v>
      </c>
      <c r="C3768">
        <v>0</v>
      </c>
      <c r="D3768">
        <v>10741</v>
      </c>
      <c r="E3768" t="s">
        <v>9655</v>
      </c>
      <c r="F3768">
        <v>53510611</v>
      </c>
      <c r="G3768" t="s">
        <v>2041</v>
      </c>
      <c r="H3768">
        <v>0</v>
      </c>
      <c r="I3768" t="s">
        <v>2052</v>
      </c>
      <c r="J3768">
        <v>75</v>
      </c>
      <c r="K3768">
        <v>9</v>
      </c>
      <c r="L3768" t="s">
        <v>1771</v>
      </c>
      <c r="M3768" t="s">
        <v>1756</v>
      </c>
      <c r="N3768" t="s">
        <v>1756</v>
      </c>
      <c r="O3768" t="s">
        <v>2053</v>
      </c>
      <c r="P3768" t="s">
        <v>1757</v>
      </c>
      <c r="Q3768" s="387">
        <v>675</v>
      </c>
      <c r="R3768">
        <v>87.75</v>
      </c>
      <c r="S3768">
        <v>762.74999999999989</v>
      </c>
      <c r="T3768" s="388">
        <v>44538</v>
      </c>
      <c r="U3768">
        <v>0</v>
      </c>
      <c r="V3768" t="s">
        <v>839</v>
      </c>
      <c r="W3768" s="388">
        <v>44547</v>
      </c>
      <c r="X3768">
        <v>173</v>
      </c>
      <c r="Y3768">
        <v>0</v>
      </c>
      <c r="Z3768">
        <v>0</v>
      </c>
      <c r="AA3768" t="s">
        <v>1758</v>
      </c>
      <c r="AB3768" t="s">
        <v>7329</v>
      </c>
      <c r="AD3768" t="s">
        <v>2045</v>
      </c>
      <c r="AE3768" t="s">
        <v>2046</v>
      </c>
      <c r="AI3768" t="s">
        <v>1761</v>
      </c>
      <c r="AL3768" t="s">
        <v>9656</v>
      </c>
      <c r="AM3768">
        <v>6</v>
      </c>
      <c r="AN3768" t="s">
        <v>7561</v>
      </c>
      <c r="AO3768" t="s">
        <v>7562</v>
      </c>
      <c r="AP3768">
        <v>0</v>
      </c>
      <c r="AQ3768" s="388">
        <v>44542</v>
      </c>
      <c r="AS3768" t="s">
        <v>2806</v>
      </c>
      <c r="AT3768" s="388">
        <v>44546</v>
      </c>
      <c r="AU3768" t="s">
        <v>1756</v>
      </c>
      <c r="AV3768" t="s">
        <v>1756</v>
      </c>
      <c r="AZ3768" t="s">
        <v>2807</v>
      </c>
      <c r="BA3768" t="s">
        <v>1767</v>
      </c>
      <c r="BB3768" t="s">
        <v>9657</v>
      </c>
      <c r="BC3768" t="s">
        <v>9658</v>
      </c>
      <c r="BD3768" t="s">
        <v>1756</v>
      </c>
      <c r="BE3768" t="s">
        <v>7333</v>
      </c>
      <c r="BF3768" t="s">
        <v>823</v>
      </c>
    </row>
    <row r="3769" spans="1:58">
      <c r="A3769" t="s">
        <v>829</v>
      </c>
      <c r="B3769">
        <v>6</v>
      </c>
      <c r="C3769">
        <v>0</v>
      </c>
      <c r="D3769">
        <v>10741</v>
      </c>
      <c r="E3769" t="s">
        <v>9655</v>
      </c>
      <c r="F3769">
        <v>53510611</v>
      </c>
      <c r="G3769" t="s">
        <v>2041</v>
      </c>
      <c r="H3769">
        <v>0</v>
      </c>
      <c r="I3769" t="s">
        <v>2056</v>
      </c>
      <c r="J3769">
        <v>210</v>
      </c>
      <c r="K3769">
        <v>1</v>
      </c>
      <c r="L3769" t="s">
        <v>1755</v>
      </c>
      <c r="M3769" t="s">
        <v>1756</v>
      </c>
      <c r="N3769" t="s">
        <v>1756</v>
      </c>
      <c r="P3769" t="s">
        <v>1757</v>
      </c>
      <c r="Q3769" s="387">
        <v>210</v>
      </c>
      <c r="R3769">
        <v>27.3</v>
      </c>
      <c r="S3769">
        <v>237.29999999999998</v>
      </c>
      <c r="T3769" s="388">
        <v>44538</v>
      </c>
      <c r="U3769">
        <v>0</v>
      </c>
      <c r="V3769" t="s">
        <v>839</v>
      </c>
      <c r="W3769" s="388">
        <v>44547</v>
      </c>
      <c r="X3769">
        <v>173</v>
      </c>
      <c r="Y3769">
        <v>0</v>
      </c>
      <c r="Z3769">
        <v>0</v>
      </c>
      <c r="AA3769" t="s">
        <v>1758</v>
      </c>
      <c r="AB3769" t="s">
        <v>7329</v>
      </c>
      <c r="AD3769" t="s">
        <v>2045</v>
      </c>
      <c r="AE3769" t="s">
        <v>2046</v>
      </c>
      <c r="AI3769" t="s">
        <v>1761</v>
      </c>
      <c r="AL3769" t="s">
        <v>9656</v>
      </c>
      <c r="AM3769">
        <v>6</v>
      </c>
      <c r="AN3769" t="s">
        <v>7561</v>
      </c>
      <c r="AO3769" t="s">
        <v>7562</v>
      </c>
      <c r="AP3769">
        <v>0</v>
      </c>
      <c r="AQ3769" s="388">
        <v>44542</v>
      </c>
      <c r="AS3769" t="s">
        <v>2806</v>
      </c>
      <c r="AT3769" s="388">
        <v>44546</v>
      </c>
      <c r="AU3769" t="s">
        <v>1756</v>
      </c>
      <c r="AV3769" t="s">
        <v>1756</v>
      </c>
      <c r="AZ3769" t="s">
        <v>2807</v>
      </c>
      <c r="BA3769" t="s">
        <v>1767</v>
      </c>
      <c r="BB3769" t="s">
        <v>9659</v>
      </c>
      <c r="BC3769" t="s">
        <v>9660</v>
      </c>
      <c r="BD3769" t="s">
        <v>1756</v>
      </c>
      <c r="BE3769" t="s">
        <v>7333</v>
      </c>
      <c r="BF3769" t="s">
        <v>823</v>
      </c>
    </row>
    <row r="3770" spans="1:58">
      <c r="A3770" t="s">
        <v>829</v>
      </c>
      <c r="B3770">
        <v>6</v>
      </c>
      <c r="C3770">
        <v>0</v>
      </c>
      <c r="D3770">
        <v>10741</v>
      </c>
      <c r="E3770" t="s">
        <v>9655</v>
      </c>
      <c r="F3770">
        <v>53510611</v>
      </c>
      <c r="G3770" t="s">
        <v>2041</v>
      </c>
      <c r="H3770">
        <v>0</v>
      </c>
      <c r="I3770" t="s">
        <v>2247</v>
      </c>
      <c r="J3770">
        <v>131.47999999999999</v>
      </c>
      <c r="K3770">
        <v>8</v>
      </c>
      <c r="L3770" t="s">
        <v>2063</v>
      </c>
      <c r="M3770" t="s">
        <v>2248</v>
      </c>
      <c r="N3770" t="s">
        <v>1757</v>
      </c>
      <c r="O3770" t="s">
        <v>1756</v>
      </c>
      <c r="P3770" t="s">
        <v>1756</v>
      </c>
      <c r="Q3770" s="387">
        <v>1051.8399999999999</v>
      </c>
      <c r="R3770">
        <v>136.73919999999998</v>
      </c>
      <c r="S3770">
        <v>1188.5791999999999</v>
      </c>
      <c r="T3770" s="388">
        <v>44538</v>
      </c>
      <c r="U3770">
        <v>0</v>
      </c>
      <c r="V3770" t="s">
        <v>839</v>
      </c>
      <c r="W3770" s="388">
        <v>44547</v>
      </c>
      <c r="X3770">
        <v>173</v>
      </c>
      <c r="Y3770">
        <v>0</v>
      </c>
      <c r="Z3770">
        <v>0</v>
      </c>
      <c r="AA3770" t="s">
        <v>1758</v>
      </c>
      <c r="AB3770" t="s">
        <v>7329</v>
      </c>
      <c r="AD3770" t="s">
        <v>2045</v>
      </c>
      <c r="AE3770" t="s">
        <v>2046</v>
      </c>
      <c r="AI3770" t="s">
        <v>1761</v>
      </c>
      <c r="AL3770" t="s">
        <v>9656</v>
      </c>
      <c r="AM3770">
        <v>6</v>
      </c>
      <c r="AN3770" t="s">
        <v>7561</v>
      </c>
      <c r="AO3770" t="s">
        <v>7562</v>
      </c>
      <c r="AP3770">
        <v>0</v>
      </c>
      <c r="AQ3770" s="388">
        <v>44542</v>
      </c>
      <c r="AS3770" t="s">
        <v>2806</v>
      </c>
      <c r="AT3770" s="388">
        <v>44546</v>
      </c>
      <c r="AU3770" t="s">
        <v>1756</v>
      </c>
      <c r="AV3770" t="s">
        <v>1756</v>
      </c>
      <c r="AZ3770" t="s">
        <v>2807</v>
      </c>
      <c r="BA3770" t="s">
        <v>1767</v>
      </c>
      <c r="BB3770" t="s">
        <v>9661</v>
      </c>
      <c r="BC3770" t="s">
        <v>9662</v>
      </c>
      <c r="BD3770" t="s">
        <v>1756</v>
      </c>
      <c r="BE3770" t="s">
        <v>7333</v>
      </c>
      <c r="BF3770" t="s">
        <v>823</v>
      </c>
    </row>
    <row r="3771" spans="1:58">
      <c r="A3771" t="s">
        <v>829</v>
      </c>
      <c r="B3771">
        <v>6</v>
      </c>
      <c r="C3771">
        <v>0</v>
      </c>
      <c r="D3771">
        <v>10724</v>
      </c>
      <c r="E3771" t="s">
        <v>9663</v>
      </c>
      <c r="F3771">
        <v>53510611</v>
      </c>
      <c r="G3771" t="s">
        <v>2041</v>
      </c>
      <c r="H3771">
        <v>0</v>
      </c>
      <c r="I3771" t="s">
        <v>2052</v>
      </c>
      <c r="J3771">
        <v>75</v>
      </c>
      <c r="K3771">
        <v>11</v>
      </c>
      <c r="L3771" t="s">
        <v>1771</v>
      </c>
      <c r="M3771" t="s">
        <v>1756</v>
      </c>
      <c r="N3771" t="s">
        <v>1756</v>
      </c>
      <c r="O3771" t="s">
        <v>2053</v>
      </c>
      <c r="P3771" t="s">
        <v>1757</v>
      </c>
      <c r="Q3771" s="387">
        <v>825</v>
      </c>
      <c r="R3771">
        <v>107.25</v>
      </c>
      <c r="S3771">
        <v>932.24999999999989</v>
      </c>
      <c r="T3771" s="388">
        <v>44537</v>
      </c>
      <c r="U3771">
        <v>0</v>
      </c>
      <c r="V3771" t="s">
        <v>839</v>
      </c>
      <c r="W3771" s="388">
        <v>44547</v>
      </c>
      <c r="X3771">
        <v>173</v>
      </c>
      <c r="Y3771">
        <v>0</v>
      </c>
      <c r="Z3771">
        <v>0</v>
      </c>
      <c r="AA3771" t="s">
        <v>1758</v>
      </c>
      <c r="AB3771" t="s">
        <v>7329</v>
      </c>
      <c r="AD3771" t="s">
        <v>2045</v>
      </c>
      <c r="AE3771" t="s">
        <v>2046</v>
      </c>
      <c r="AI3771" t="s">
        <v>1761</v>
      </c>
      <c r="AL3771" t="s">
        <v>9664</v>
      </c>
      <c r="AM3771">
        <v>6</v>
      </c>
      <c r="AN3771" t="s">
        <v>1081</v>
      </c>
      <c r="AO3771" t="s">
        <v>2875</v>
      </c>
      <c r="AP3771">
        <v>0</v>
      </c>
      <c r="AQ3771" s="388">
        <v>44542</v>
      </c>
      <c r="AS3771" t="s">
        <v>2806</v>
      </c>
      <c r="AT3771" s="388">
        <v>44546</v>
      </c>
      <c r="AU3771" t="s">
        <v>1756</v>
      </c>
      <c r="AV3771" t="s">
        <v>1756</v>
      </c>
      <c r="AZ3771" t="s">
        <v>2807</v>
      </c>
      <c r="BA3771" t="s">
        <v>1767</v>
      </c>
      <c r="BB3771" t="s">
        <v>9665</v>
      </c>
      <c r="BC3771" t="s">
        <v>9666</v>
      </c>
      <c r="BD3771" t="s">
        <v>1756</v>
      </c>
      <c r="BE3771" t="s">
        <v>7333</v>
      </c>
      <c r="BF3771" t="s">
        <v>823</v>
      </c>
    </row>
    <row r="3772" spans="1:58">
      <c r="A3772" t="s">
        <v>829</v>
      </c>
      <c r="B3772">
        <v>6</v>
      </c>
      <c r="C3772">
        <v>0</v>
      </c>
      <c r="D3772">
        <v>10724</v>
      </c>
      <c r="E3772" t="s">
        <v>9663</v>
      </c>
      <c r="F3772">
        <v>53510611</v>
      </c>
      <c r="G3772" t="s">
        <v>2041</v>
      </c>
      <c r="H3772">
        <v>0</v>
      </c>
      <c r="I3772" t="s">
        <v>2056</v>
      </c>
      <c r="J3772">
        <v>210</v>
      </c>
      <c r="K3772">
        <v>1</v>
      </c>
      <c r="L3772" t="s">
        <v>1755</v>
      </c>
      <c r="M3772" t="s">
        <v>1756</v>
      </c>
      <c r="N3772" t="s">
        <v>1756</v>
      </c>
      <c r="P3772" t="s">
        <v>1757</v>
      </c>
      <c r="Q3772" s="387">
        <v>210</v>
      </c>
      <c r="R3772">
        <v>27.3</v>
      </c>
      <c r="S3772">
        <v>237.29999999999998</v>
      </c>
      <c r="T3772" s="388">
        <v>44537</v>
      </c>
      <c r="U3772">
        <v>0</v>
      </c>
      <c r="V3772" t="s">
        <v>839</v>
      </c>
      <c r="W3772" s="388">
        <v>44547</v>
      </c>
      <c r="X3772">
        <v>173</v>
      </c>
      <c r="Y3772">
        <v>0</v>
      </c>
      <c r="Z3772">
        <v>0</v>
      </c>
      <c r="AA3772" t="s">
        <v>1758</v>
      </c>
      <c r="AB3772" t="s">
        <v>7329</v>
      </c>
      <c r="AD3772" t="s">
        <v>2045</v>
      </c>
      <c r="AE3772" t="s">
        <v>2046</v>
      </c>
      <c r="AI3772" t="s">
        <v>1761</v>
      </c>
      <c r="AL3772" t="s">
        <v>9664</v>
      </c>
      <c r="AM3772">
        <v>6</v>
      </c>
      <c r="AN3772" t="s">
        <v>1081</v>
      </c>
      <c r="AO3772" t="s">
        <v>2875</v>
      </c>
      <c r="AP3772">
        <v>0</v>
      </c>
      <c r="AQ3772" s="388">
        <v>44542</v>
      </c>
      <c r="AS3772" t="s">
        <v>2806</v>
      </c>
      <c r="AT3772" s="388">
        <v>44546</v>
      </c>
      <c r="AU3772" t="s">
        <v>1756</v>
      </c>
      <c r="AV3772" t="s">
        <v>1756</v>
      </c>
      <c r="AZ3772" t="s">
        <v>2807</v>
      </c>
      <c r="BA3772" t="s">
        <v>1767</v>
      </c>
      <c r="BB3772" t="s">
        <v>9667</v>
      </c>
      <c r="BC3772" t="s">
        <v>9668</v>
      </c>
      <c r="BD3772" t="s">
        <v>1756</v>
      </c>
      <c r="BE3772" t="s">
        <v>7333</v>
      </c>
      <c r="BF3772" t="s">
        <v>823</v>
      </c>
    </row>
    <row r="3773" spans="1:58">
      <c r="A3773" t="s">
        <v>829</v>
      </c>
      <c r="B3773">
        <v>6</v>
      </c>
      <c r="C3773">
        <v>0</v>
      </c>
      <c r="D3773">
        <v>10724</v>
      </c>
      <c r="E3773" t="s">
        <v>9663</v>
      </c>
      <c r="F3773">
        <v>53510611</v>
      </c>
      <c r="G3773" t="s">
        <v>2041</v>
      </c>
      <c r="H3773">
        <v>0</v>
      </c>
      <c r="I3773" t="s">
        <v>2083</v>
      </c>
      <c r="J3773">
        <v>12.21</v>
      </c>
      <c r="K3773">
        <v>10</v>
      </c>
      <c r="L3773" t="s">
        <v>1771</v>
      </c>
      <c r="M3773" t="s">
        <v>2084</v>
      </c>
      <c r="N3773" t="s">
        <v>1757</v>
      </c>
      <c r="O3773" t="s">
        <v>1756</v>
      </c>
      <c r="P3773" t="s">
        <v>1756</v>
      </c>
      <c r="Q3773" s="387">
        <v>122.1</v>
      </c>
      <c r="R3773">
        <v>15.872999999999999</v>
      </c>
      <c r="S3773">
        <v>137.97299999999998</v>
      </c>
      <c r="T3773" s="388">
        <v>44537</v>
      </c>
      <c r="U3773">
        <v>0</v>
      </c>
      <c r="V3773" t="s">
        <v>839</v>
      </c>
      <c r="W3773" s="388">
        <v>44547</v>
      </c>
      <c r="X3773">
        <v>173</v>
      </c>
      <c r="Y3773">
        <v>0</v>
      </c>
      <c r="Z3773">
        <v>0</v>
      </c>
      <c r="AA3773" t="s">
        <v>1758</v>
      </c>
      <c r="AB3773" t="s">
        <v>7329</v>
      </c>
      <c r="AD3773" t="s">
        <v>2045</v>
      </c>
      <c r="AE3773" t="s">
        <v>2046</v>
      </c>
      <c r="AI3773" t="s">
        <v>1761</v>
      </c>
      <c r="AL3773" t="s">
        <v>9664</v>
      </c>
      <c r="AM3773">
        <v>6</v>
      </c>
      <c r="AN3773" t="s">
        <v>1081</v>
      </c>
      <c r="AO3773" t="s">
        <v>2875</v>
      </c>
      <c r="AP3773">
        <v>0</v>
      </c>
      <c r="AQ3773" s="388">
        <v>44542</v>
      </c>
      <c r="AS3773" t="s">
        <v>2806</v>
      </c>
      <c r="AT3773" s="388">
        <v>44546</v>
      </c>
      <c r="AU3773" t="s">
        <v>1756</v>
      </c>
      <c r="AV3773" t="s">
        <v>1756</v>
      </c>
      <c r="AZ3773" t="s">
        <v>2807</v>
      </c>
      <c r="BA3773" t="s">
        <v>1767</v>
      </c>
      <c r="BB3773" t="s">
        <v>9669</v>
      </c>
      <c r="BC3773" t="s">
        <v>9670</v>
      </c>
      <c r="BD3773" t="s">
        <v>1756</v>
      </c>
      <c r="BE3773" t="s">
        <v>7333</v>
      </c>
      <c r="BF3773" t="s">
        <v>823</v>
      </c>
    </row>
    <row r="3774" spans="1:58">
      <c r="A3774" t="s">
        <v>829</v>
      </c>
      <c r="B3774">
        <v>6</v>
      </c>
      <c r="C3774">
        <v>0</v>
      </c>
      <c r="D3774">
        <v>10724</v>
      </c>
      <c r="E3774" t="s">
        <v>9663</v>
      </c>
      <c r="F3774">
        <v>53510611</v>
      </c>
      <c r="G3774" t="s">
        <v>2041</v>
      </c>
      <c r="H3774">
        <v>0</v>
      </c>
      <c r="I3774" t="s">
        <v>2089</v>
      </c>
      <c r="J3774">
        <v>146.96</v>
      </c>
      <c r="K3774">
        <v>10</v>
      </c>
      <c r="L3774" t="s">
        <v>2063</v>
      </c>
      <c r="M3774" t="s">
        <v>2090</v>
      </c>
      <c r="N3774" t="s">
        <v>1757</v>
      </c>
      <c r="O3774" t="s">
        <v>1756</v>
      </c>
      <c r="P3774" t="s">
        <v>1756</v>
      </c>
      <c r="Q3774" s="387">
        <v>1469.6</v>
      </c>
      <c r="R3774">
        <v>191.048</v>
      </c>
      <c r="S3774">
        <v>1660.6479999999997</v>
      </c>
      <c r="T3774" s="388">
        <v>44537</v>
      </c>
      <c r="U3774">
        <v>0</v>
      </c>
      <c r="V3774" t="s">
        <v>839</v>
      </c>
      <c r="W3774" s="388">
        <v>44547</v>
      </c>
      <c r="X3774">
        <v>173</v>
      </c>
      <c r="Y3774">
        <v>0</v>
      </c>
      <c r="Z3774">
        <v>0</v>
      </c>
      <c r="AA3774" t="s">
        <v>1758</v>
      </c>
      <c r="AB3774" t="s">
        <v>7329</v>
      </c>
      <c r="AD3774" t="s">
        <v>2045</v>
      </c>
      <c r="AE3774" t="s">
        <v>2046</v>
      </c>
      <c r="AI3774" t="s">
        <v>1761</v>
      </c>
      <c r="AL3774" t="s">
        <v>9664</v>
      </c>
      <c r="AM3774">
        <v>6</v>
      </c>
      <c r="AN3774" t="s">
        <v>1081</v>
      </c>
      <c r="AO3774" t="s">
        <v>2875</v>
      </c>
      <c r="AP3774">
        <v>0</v>
      </c>
      <c r="AQ3774" s="388">
        <v>44542</v>
      </c>
      <c r="AS3774" t="s">
        <v>2806</v>
      </c>
      <c r="AT3774" s="388">
        <v>44546</v>
      </c>
      <c r="AU3774" t="s">
        <v>1756</v>
      </c>
      <c r="AV3774" t="s">
        <v>1756</v>
      </c>
      <c r="AZ3774" t="s">
        <v>2807</v>
      </c>
      <c r="BA3774" t="s">
        <v>1767</v>
      </c>
      <c r="BB3774" t="s">
        <v>9671</v>
      </c>
      <c r="BC3774" t="s">
        <v>9672</v>
      </c>
      <c r="BD3774" t="s">
        <v>1756</v>
      </c>
      <c r="BE3774" t="s">
        <v>7333</v>
      </c>
      <c r="BF3774" t="s">
        <v>823</v>
      </c>
    </row>
    <row r="3775" spans="1:58">
      <c r="A3775" t="s">
        <v>829</v>
      </c>
      <c r="B3775">
        <v>6</v>
      </c>
      <c r="C3775">
        <v>0</v>
      </c>
      <c r="D3775">
        <v>10732</v>
      </c>
      <c r="E3775" t="s">
        <v>9673</v>
      </c>
      <c r="F3775">
        <v>53510611</v>
      </c>
      <c r="G3775" t="s">
        <v>2041</v>
      </c>
      <c r="H3775">
        <v>0</v>
      </c>
      <c r="I3775" t="s">
        <v>7482</v>
      </c>
      <c r="J3775">
        <v>70</v>
      </c>
      <c r="K3775">
        <v>3</v>
      </c>
      <c r="L3775" t="s">
        <v>1771</v>
      </c>
      <c r="M3775" t="s">
        <v>1756</v>
      </c>
      <c r="N3775" t="s">
        <v>1756</v>
      </c>
      <c r="O3775" t="s">
        <v>2104</v>
      </c>
      <c r="P3775" t="s">
        <v>1757</v>
      </c>
      <c r="Q3775" s="387">
        <v>210</v>
      </c>
      <c r="R3775">
        <v>27.3</v>
      </c>
      <c r="S3775">
        <v>237.29999999999998</v>
      </c>
      <c r="T3775" s="388">
        <v>44537</v>
      </c>
      <c r="U3775">
        <v>0</v>
      </c>
      <c r="V3775" t="s">
        <v>839</v>
      </c>
      <c r="W3775" s="388">
        <v>44547</v>
      </c>
      <c r="X3775">
        <v>173</v>
      </c>
      <c r="Y3775">
        <v>0</v>
      </c>
      <c r="Z3775">
        <v>0</v>
      </c>
      <c r="AA3775" t="s">
        <v>1758</v>
      </c>
      <c r="AB3775" t="s">
        <v>7329</v>
      </c>
      <c r="AD3775" t="s">
        <v>2045</v>
      </c>
      <c r="AE3775" t="s">
        <v>2046</v>
      </c>
      <c r="AI3775" t="s">
        <v>1761</v>
      </c>
      <c r="AL3775" t="s">
        <v>7379</v>
      </c>
      <c r="AM3775">
        <v>6</v>
      </c>
      <c r="AN3775" t="s">
        <v>7541</v>
      </c>
      <c r="AO3775" t="s">
        <v>7542</v>
      </c>
      <c r="AP3775">
        <v>0</v>
      </c>
      <c r="AQ3775" s="388">
        <v>44542</v>
      </c>
      <c r="AS3775" t="s">
        <v>2806</v>
      </c>
      <c r="AT3775" s="388">
        <v>44546</v>
      </c>
      <c r="AU3775" t="s">
        <v>1756</v>
      </c>
      <c r="AV3775" t="s">
        <v>1756</v>
      </c>
      <c r="AZ3775" t="s">
        <v>2807</v>
      </c>
      <c r="BA3775" t="s">
        <v>1767</v>
      </c>
      <c r="BB3775" t="s">
        <v>9674</v>
      </c>
      <c r="BC3775" t="s">
        <v>9675</v>
      </c>
      <c r="BD3775" t="s">
        <v>1756</v>
      </c>
      <c r="BE3775" t="s">
        <v>7333</v>
      </c>
      <c r="BF3775" t="s">
        <v>823</v>
      </c>
    </row>
    <row r="3776" spans="1:58">
      <c r="A3776" t="s">
        <v>829</v>
      </c>
      <c r="B3776">
        <v>6</v>
      </c>
      <c r="C3776">
        <v>0</v>
      </c>
      <c r="D3776">
        <v>10732</v>
      </c>
      <c r="E3776" t="s">
        <v>9673</v>
      </c>
      <c r="F3776">
        <v>53510611</v>
      </c>
      <c r="G3776" t="s">
        <v>2041</v>
      </c>
      <c r="H3776">
        <v>0</v>
      </c>
      <c r="I3776" t="s">
        <v>7382</v>
      </c>
      <c r="J3776">
        <v>80</v>
      </c>
      <c r="K3776">
        <v>3</v>
      </c>
      <c r="M3776" t="s">
        <v>1757</v>
      </c>
      <c r="N3776" t="s">
        <v>1757</v>
      </c>
      <c r="O3776" t="s">
        <v>1756</v>
      </c>
      <c r="P3776" t="s">
        <v>1756</v>
      </c>
      <c r="Q3776" s="387">
        <v>240</v>
      </c>
      <c r="R3776">
        <v>31.200000000000003</v>
      </c>
      <c r="S3776">
        <v>271.2</v>
      </c>
      <c r="T3776" s="388">
        <v>44537</v>
      </c>
      <c r="U3776">
        <v>0</v>
      </c>
      <c r="V3776" t="s">
        <v>839</v>
      </c>
      <c r="W3776" s="388">
        <v>44547</v>
      </c>
      <c r="X3776">
        <v>173</v>
      </c>
      <c r="Y3776">
        <v>0</v>
      </c>
      <c r="Z3776">
        <v>0</v>
      </c>
      <c r="AA3776" t="s">
        <v>1758</v>
      </c>
      <c r="AB3776" t="s">
        <v>7329</v>
      </c>
      <c r="AD3776" t="s">
        <v>2045</v>
      </c>
      <c r="AE3776" t="s">
        <v>2046</v>
      </c>
      <c r="AI3776" t="s">
        <v>1761</v>
      </c>
      <c r="AL3776" t="s">
        <v>7379</v>
      </c>
      <c r="AM3776">
        <v>6</v>
      </c>
      <c r="AN3776" t="s">
        <v>7541</v>
      </c>
      <c r="AO3776" t="s">
        <v>7542</v>
      </c>
      <c r="AP3776">
        <v>0</v>
      </c>
      <c r="AQ3776" s="388">
        <v>44542</v>
      </c>
      <c r="AS3776" t="s">
        <v>2806</v>
      </c>
      <c r="AT3776" s="388">
        <v>44546</v>
      </c>
      <c r="AU3776" t="s">
        <v>1756</v>
      </c>
      <c r="AV3776" t="s">
        <v>1756</v>
      </c>
      <c r="AZ3776" t="s">
        <v>2807</v>
      </c>
      <c r="BA3776" t="s">
        <v>1767</v>
      </c>
      <c r="BB3776" t="s">
        <v>9676</v>
      </c>
      <c r="BC3776" t="s">
        <v>9677</v>
      </c>
      <c r="BD3776" t="s">
        <v>1756</v>
      </c>
      <c r="BE3776" t="s">
        <v>7333</v>
      </c>
      <c r="BF3776" t="s">
        <v>823</v>
      </c>
    </row>
    <row r="3777" spans="1:58">
      <c r="A3777" t="s">
        <v>829</v>
      </c>
      <c r="B3777">
        <v>6</v>
      </c>
      <c r="C3777">
        <v>0</v>
      </c>
      <c r="D3777">
        <v>10731</v>
      </c>
      <c r="E3777" t="s">
        <v>9678</v>
      </c>
      <c r="F3777">
        <v>53510611</v>
      </c>
      <c r="G3777" t="s">
        <v>2041</v>
      </c>
      <c r="H3777">
        <v>0</v>
      </c>
      <c r="I3777" t="s">
        <v>7482</v>
      </c>
      <c r="J3777">
        <v>70</v>
      </c>
      <c r="K3777">
        <v>3</v>
      </c>
      <c r="L3777" t="s">
        <v>1771</v>
      </c>
      <c r="M3777" t="s">
        <v>1756</v>
      </c>
      <c r="N3777" t="s">
        <v>1756</v>
      </c>
      <c r="O3777" t="s">
        <v>2104</v>
      </c>
      <c r="P3777" t="s">
        <v>1757</v>
      </c>
      <c r="Q3777" s="387">
        <v>210</v>
      </c>
      <c r="R3777">
        <v>27.3</v>
      </c>
      <c r="S3777">
        <v>237.29999999999998</v>
      </c>
      <c r="T3777" s="388">
        <v>44537</v>
      </c>
      <c r="U3777">
        <v>0</v>
      </c>
      <c r="V3777" t="s">
        <v>839</v>
      </c>
      <c r="W3777" s="388">
        <v>44547</v>
      </c>
      <c r="X3777">
        <v>173</v>
      </c>
      <c r="Y3777">
        <v>0</v>
      </c>
      <c r="Z3777">
        <v>0</v>
      </c>
      <c r="AA3777" t="s">
        <v>1758</v>
      </c>
      <c r="AB3777" t="s">
        <v>7329</v>
      </c>
      <c r="AD3777" t="s">
        <v>2045</v>
      </c>
      <c r="AE3777" t="s">
        <v>2046</v>
      </c>
      <c r="AI3777" t="s">
        <v>1761</v>
      </c>
      <c r="AL3777" t="s">
        <v>7379</v>
      </c>
      <c r="AM3777">
        <v>6</v>
      </c>
      <c r="AN3777" t="s">
        <v>2834</v>
      </c>
      <c r="AO3777" t="s">
        <v>1808</v>
      </c>
      <c r="AP3777">
        <v>0</v>
      </c>
      <c r="AQ3777" s="388">
        <v>44542</v>
      </c>
      <c r="AS3777" t="s">
        <v>2806</v>
      </c>
      <c r="AT3777" s="388">
        <v>44546</v>
      </c>
      <c r="AU3777" t="s">
        <v>1756</v>
      </c>
      <c r="AV3777" t="s">
        <v>1756</v>
      </c>
      <c r="AZ3777" t="s">
        <v>2807</v>
      </c>
      <c r="BA3777" t="s">
        <v>1767</v>
      </c>
      <c r="BB3777" t="s">
        <v>9679</v>
      </c>
      <c r="BC3777" t="s">
        <v>9680</v>
      </c>
      <c r="BD3777" t="s">
        <v>1756</v>
      </c>
      <c r="BE3777" t="s">
        <v>7333</v>
      </c>
      <c r="BF3777" t="s">
        <v>823</v>
      </c>
    </row>
    <row r="3778" spans="1:58">
      <c r="A3778" t="s">
        <v>829</v>
      </c>
      <c r="B3778">
        <v>6</v>
      </c>
      <c r="C3778">
        <v>0</v>
      </c>
      <c r="D3778">
        <v>10731</v>
      </c>
      <c r="E3778" t="s">
        <v>9678</v>
      </c>
      <c r="F3778">
        <v>53510611</v>
      </c>
      <c r="G3778" t="s">
        <v>2041</v>
      </c>
      <c r="H3778">
        <v>0</v>
      </c>
      <c r="I3778" t="s">
        <v>7382</v>
      </c>
      <c r="J3778">
        <v>80</v>
      </c>
      <c r="K3778">
        <v>3</v>
      </c>
      <c r="M3778" t="s">
        <v>1757</v>
      </c>
      <c r="N3778" t="s">
        <v>1757</v>
      </c>
      <c r="O3778" t="s">
        <v>1756</v>
      </c>
      <c r="P3778" t="s">
        <v>1756</v>
      </c>
      <c r="Q3778" s="387">
        <v>240</v>
      </c>
      <c r="R3778">
        <v>31.200000000000003</v>
      </c>
      <c r="S3778">
        <v>271.2</v>
      </c>
      <c r="T3778" s="388">
        <v>44537</v>
      </c>
      <c r="U3778">
        <v>0</v>
      </c>
      <c r="V3778" t="s">
        <v>839</v>
      </c>
      <c r="W3778" s="388">
        <v>44547</v>
      </c>
      <c r="X3778">
        <v>173</v>
      </c>
      <c r="Y3778">
        <v>0</v>
      </c>
      <c r="Z3778">
        <v>0</v>
      </c>
      <c r="AA3778" t="s">
        <v>1758</v>
      </c>
      <c r="AB3778" t="s">
        <v>7329</v>
      </c>
      <c r="AD3778" t="s">
        <v>2045</v>
      </c>
      <c r="AE3778" t="s">
        <v>2046</v>
      </c>
      <c r="AI3778" t="s">
        <v>1761</v>
      </c>
      <c r="AL3778" t="s">
        <v>7379</v>
      </c>
      <c r="AM3778">
        <v>6</v>
      </c>
      <c r="AN3778" t="s">
        <v>2834</v>
      </c>
      <c r="AO3778" t="s">
        <v>1808</v>
      </c>
      <c r="AP3778">
        <v>0</v>
      </c>
      <c r="AQ3778" s="388">
        <v>44542</v>
      </c>
      <c r="AS3778" t="s">
        <v>2806</v>
      </c>
      <c r="AT3778" s="388">
        <v>44546</v>
      </c>
      <c r="AU3778" t="s">
        <v>1756</v>
      </c>
      <c r="AV3778" t="s">
        <v>1756</v>
      </c>
      <c r="AZ3778" t="s">
        <v>2807</v>
      </c>
      <c r="BA3778" t="s">
        <v>1767</v>
      </c>
      <c r="BB3778" t="s">
        <v>9681</v>
      </c>
      <c r="BC3778" t="s">
        <v>9682</v>
      </c>
      <c r="BD3778" t="s">
        <v>1756</v>
      </c>
      <c r="BE3778" t="s">
        <v>7333</v>
      </c>
      <c r="BF3778" t="s">
        <v>823</v>
      </c>
    </row>
    <row r="3779" spans="1:58">
      <c r="A3779" t="s">
        <v>829</v>
      </c>
      <c r="B3779">
        <v>6</v>
      </c>
      <c r="C3779">
        <v>0</v>
      </c>
      <c r="D3779">
        <v>10729</v>
      </c>
      <c r="E3779" t="s">
        <v>9683</v>
      </c>
      <c r="F3779">
        <v>53510611</v>
      </c>
      <c r="G3779" t="s">
        <v>2041</v>
      </c>
      <c r="H3779">
        <v>0</v>
      </c>
      <c r="I3779" t="s">
        <v>7482</v>
      </c>
      <c r="J3779">
        <v>70</v>
      </c>
      <c r="K3779">
        <v>3</v>
      </c>
      <c r="L3779" t="s">
        <v>1771</v>
      </c>
      <c r="M3779" t="s">
        <v>1756</v>
      </c>
      <c r="N3779" t="s">
        <v>1756</v>
      </c>
      <c r="O3779" t="s">
        <v>2104</v>
      </c>
      <c r="P3779" t="s">
        <v>1757</v>
      </c>
      <c r="Q3779" s="387">
        <v>210</v>
      </c>
      <c r="R3779">
        <v>27.3</v>
      </c>
      <c r="S3779">
        <v>237.29999999999998</v>
      </c>
      <c r="T3779" s="388">
        <v>44537</v>
      </c>
      <c r="U3779">
        <v>0</v>
      </c>
      <c r="V3779" t="s">
        <v>839</v>
      </c>
      <c r="W3779" s="388">
        <v>44547</v>
      </c>
      <c r="X3779">
        <v>173</v>
      </c>
      <c r="Y3779">
        <v>0</v>
      </c>
      <c r="Z3779">
        <v>0</v>
      </c>
      <c r="AA3779" t="s">
        <v>1758</v>
      </c>
      <c r="AB3779" t="s">
        <v>7329</v>
      </c>
      <c r="AD3779" t="s">
        <v>2045</v>
      </c>
      <c r="AE3779" t="s">
        <v>2046</v>
      </c>
      <c r="AI3779" t="s">
        <v>1761</v>
      </c>
      <c r="AL3779" t="s">
        <v>9648</v>
      </c>
      <c r="AM3779">
        <v>6</v>
      </c>
      <c r="AN3779" t="s">
        <v>2851</v>
      </c>
      <c r="AO3779" t="s">
        <v>2852</v>
      </c>
      <c r="AP3779">
        <v>0</v>
      </c>
      <c r="AQ3779" s="388">
        <v>44542</v>
      </c>
      <c r="AS3779" t="s">
        <v>2806</v>
      </c>
      <c r="AT3779" s="388">
        <v>44546</v>
      </c>
      <c r="AU3779" t="s">
        <v>1756</v>
      </c>
      <c r="AV3779" t="s">
        <v>1756</v>
      </c>
      <c r="AZ3779" t="s">
        <v>2807</v>
      </c>
      <c r="BA3779" t="s">
        <v>1767</v>
      </c>
      <c r="BB3779" t="s">
        <v>9684</v>
      </c>
      <c r="BC3779" t="s">
        <v>9685</v>
      </c>
      <c r="BD3779" t="s">
        <v>1756</v>
      </c>
      <c r="BE3779" t="s">
        <v>7333</v>
      </c>
      <c r="BF3779" t="s">
        <v>823</v>
      </c>
    </row>
    <row r="3780" spans="1:58">
      <c r="A3780" t="s">
        <v>829</v>
      </c>
      <c r="B3780">
        <v>6</v>
      </c>
      <c r="C3780">
        <v>0</v>
      </c>
      <c r="D3780">
        <v>10729</v>
      </c>
      <c r="E3780" t="s">
        <v>9683</v>
      </c>
      <c r="F3780">
        <v>53510611</v>
      </c>
      <c r="G3780" t="s">
        <v>2041</v>
      </c>
      <c r="H3780">
        <v>0</v>
      </c>
      <c r="I3780" t="s">
        <v>2056</v>
      </c>
      <c r="J3780">
        <v>210</v>
      </c>
      <c r="K3780">
        <v>1</v>
      </c>
      <c r="L3780" t="s">
        <v>1755</v>
      </c>
      <c r="M3780" t="s">
        <v>1756</v>
      </c>
      <c r="N3780" t="s">
        <v>1756</v>
      </c>
      <c r="P3780" t="s">
        <v>1757</v>
      </c>
      <c r="Q3780" s="387">
        <v>210</v>
      </c>
      <c r="R3780">
        <v>27.3</v>
      </c>
      <c r="S3780">
        <v>237.29999999999998</v>
      </c>
      <c r="T3780" s="388">
        <v>44537</v>
      </c>
      <c r="U3780">
        <v>0</v>
      </c>
      <c r="V3780" t="s">
        <v>839</v>
      </c>
      <c r="W3780" s="388">
        <v>44547</v>
      </c>
      <c r="X3780">
        <v>173</v>
      </c>
      <c r="Y3780">
        <v>0</v>
      </c>
      <c r="Z3780">
        <v>0</v>
      </c>
      <c r="AA3780" t="s">
        <v>1758</v>
      </c>
      <c r="AB3780" t="s">
        <v>7329</v>
      </c>
      <c r="AD3780" t="s">
        <v>2045</v>
      </c>
      <c r="AE3780" t="s">
        <v>2046</v>
      </c>
      <c r="AI3780" t="s">
        <v>1761</v>
      </c>
      <c r="AL3780" t="s">
        <v>9648</v>
      </c>
      <c r="AM3780">
        <v>6</v>
      </c>
      <c r="AN3780" t="s">
        <v>2851</v>
      </c>
      <c r="AO3780" t="s">
        <v>2852</v>
      </c>
      <c r="AP3780">
        <v>0</v>
      </c>
      <c r="AQ3780" s="388">
        <v>44542</v>
      </c>
      <c r="AS3780" t="s">
        <v>2806</v>
      </c>
      <c r="AT3780" s="388">
        <v>44546</v>
      </c>
      <c r="AU3780" t="s">
        <v>1756</v>
      </c>
      <c r="AV3780" t="s">
        <v>1756</v>
      </c>
      <c r="AZ3780" t="s">
        <v>2807</v>
      </c>
      <c r="BA3780" t="s">
        <v>1767</v>
      </c>
      <c r="BB3780" t="s">
        <v>9686</v>
      </c>
      <c r="BC3780" t="s">
        <v>9687</v>
      </c>
      <c r="BD3780" t="s">
        <v>1756</v>
      </c>
      <c r="BE3780" t="s">
        <v>7333</v>
      </c>
      <c r="BF3780" t="s">
        <v>823</v>
      </c>
    </row>
    <row r="3781" spans="1:58">
      <c r="A3781" t="s">
        <v>829</v>
      </c>
      <c r="B3781">
        <v>6</v>
      </c>
      <c r="C3781">
        <v>0</v>
      </c>
      <c r="D3781">
        <v>10729</v>
      </c>
      <c r="E3781" t="s">
        <v>9683</v>
      </c>
      <c r="F3781">
        <v>53510611</v>
      </c>
      <c r="G3781" t="s">
        <v>2041</v>
      </c>
      <c r="H3781">
        <v>0</v>
      </c>
      <c r="I3781" t="s">
        <v>7382</v>
      </c>
      <c r="J3781">
        <v>80</v>
      </c>
      <c r="K3781">
        <v>3</v>
      </c>
      <c r="M3781" t="s">
        <v>1757</v>
      </c>
      <c r="N3781" t="s">
        <v>1757</v>
      </c>
      <c r="O3781" t="s">
        <v>1756</v>
      </c>
      <c r="P3781" t="s">
        <v>1756</v>
      </c>
      <c r="Q3781" s="387">
        <v>240</v>
      </c>
      <c r="R3781">
        <v>31.200000000000003</v>
      </c>
      <c r="S3781">
        <v>271.2</v>
      </c>
      <c r="T3781" s="388">
        <v>44537</v>
      </c>
      <c r="U3781">
        <v>0</v>
      </c>
      <c r="V3781" t="s">
        <v>839</v>
      </c>
      <c r="W3781" s="388">
        <v>44547</v>
      </c>
      <c r="X3781">
        <v>173</v>
      </c>
      <c r="Y3781">
        <v>0</v>
      </c>
      <c r="Z3781">
        <v>0</v>
      </c>
      <c r="AA3781" t="s">
        <v>1758</v>
      </c>
      <c r="AB3781" t="s">
        <v>7329</v>
      </c>
      <c r="AD3781" t="s">
        <v>2045</v>
      </c>
      <c r="AE3781" t="s">
        <v>2046</v>
      </c>
      <c r="AI3781" t="s">
        <v>1761</v>
      </c>
      <c r="AL3781" t="s">
        <v>9648</v>
      </c>
      <c r="AM3781">
        <v>6</v>
      </c>
      <c r="AN3781" t="s">
        <v>2851</v>
      </c>
      <c r="AO3781" t="s">
        <v>2852</v>
      </c>
      <c r="AP3781">
        <v>0</v>
      </c>
      <c r="AQ3781" s="388">
        <v>44542</v>
      </c>
      <c r="AS3781" t="s">
        <v>2806</v>
      </c>
      <c r="AT3781" s="388">
        <v>44546</v>
      </c>
      <c r="AU3781" t="s">
        <v>1756</v>
      </c>
      <c r="AV3781" t="s">
        <v>1756</v>
      </c>
      <c r="AZ3781" t="s">
        <v>2807</v>
      </c>
      <c r="BA3781" t="s">
        <v>1767</v>
      </c>
      <c r="BB3781" t="s">
        <v>9688</v>
      </c>
      <c r="BC3781" t="s">
        <v>9689</v>
      </c>
      <c r="BD3781" t="s">
        <v>1756</v>
      </c>
      <c r="BE3781" t="s">
        <v>7333</v>
      </c>
      <c r="BF3781" t="s">
        <v>823</v>
      </c>
    </row>
    <row r="3782" spans="1:58">
      <c r="A3782" t="s">
        <v>829</v>
      </c>
      <c r="B3782">
        <v>6</v>
      </c>
      <c r="C3782">
        <v>0</v>
      </c>
      <c r="D3782">
        <v>10727</v>
      </c>
      <c r="E3782" t="s">
        <v>9690</v>
      </c>
      <c r="F3782">
        <v>53510611</v>
      </c>
      <c r="G3782" t="s">
        <v>2041</v>
      </c>
      <c r="H3782">
        <v>0</v>
      </c>
      <c r="I3782" t="s">
        <v>2052</v>
      </c>
      <c r="J3782">
        <v>75</v>
      </c>
      <c r="K3782">
        <v>3</v>
      </c>
      <c r="L3782" t="s">
        <v>1771</v>
      </c>
      <c r="M3782" t="s">
        <v>1756</v>
      </c>
      <c r="N3782" t="s">
        <v>1756</v>
      </c>
      <c r="O3782" t="s">
        <v>2053</v>
      </c>
      <c r="P3782" t="s">
        <v>1757</v>
      </c>
      <c r="Q3782" s="387">
        <v>225</v>
      </c>
      <c r="R3782">
        <v>29.25</v>
      </c>
      <c r="S3782">
        <v>254.24999999999997</v>
      </c>
      <c r="T3782" s="388">
        <v>44537</v>
      </c>
      <c r="U3782">
        <v>0</v>
      </c>
      <c r="V3782" t="s">
        <v>839</v>
      </c>
      <c r="W3782" s="388">
        <v>44547</v>
      </c>
      <c r="X3782">
        <v>173</v>
      </c>
      <c r="Y3782">
        <v>0</v>
      </c>
      <c r="Z3782">
        <v>0</v>
      </c>
      <c r="AA3782" t="s">
        <v>1758</v>
      </c>
      <c r="AB3782" t="s">
        <v>7329</v>
      </c>
      <c r="AD3782" t="s">
        <v>2045</v>
      </c>
      <c r="AE3782" t="s">
        <v>2046</v>
      </c>
      <c r="AI3782" t="s">
        <v>1761</v>
      </c>
      <c r="AL3782" t="s">
        <v>9691</v>
      </c>
      <c r="AM3782">
        <v>6</v>
      </c>
      <c r="AN3782" t="s">
        <v>7561</v>
      </c>
      <c r="AO3782" t="s">
        <v>7562</v>
      </c>
      <c r="AP3782">
        <v>0</v>
      </c>
      <c r="AQ3782" s="388">
        <v>44542</v>
      </c>
      <c r="AS3782" t="s">
        <v>2806</v>
      </c>
      <c r="AT3782" s="388">
        <v>44546</v>
      </c>
      <c r="AU3782" t="s">
        <v>1756</v>
      </c>
      <c r="AV3782" t="s">
        <v>1756</v>
      </c>
      <c r="AZ3782" t="s">
        <v>2807</v>
      </c>
      <c r="BA3782" t="s">
        <v>1767</v>
      </c>
      <c r="BB3782" t="s">
        <v>9692</v>
      </c>
      <c r="BC3782" t="s">
        <v>9693</v>
      </c>
      <c r="BD3782" t="s">
        <v>1756</v>
      </c>
      <c r="BE3782" t="s">
        <v>7333</v>
      </c>
      <c r="BF3782" t="s">
        <v>823</v>
      </c>
    </row>
    <row r="3783" spans="1:58">
      <c r="A3783" t="s">
        <v>829</v>
      </c>
      <c r="B3783">
        <v>6</v>
      </c>
      <c r="C3783">
        <v>0</v>
      </c>
      <c r="D3783">
        <v>10727</v>
      </c>
      <c r="E3783" t="s">
        <v>9690</v>
      </c>
      <c r="F3783">
        <v>53510611</v>
      </c>
      <c r="G3783" t="s">
        <v>2041</v>
      </c>
      <c r="H3783">
        <v>0</v>
      </c>
      <c r="I3783" t="s">
        <v>2247</v>
      </c>
      <c r="J3783">
        <v>131.47999999999999</v>
      </c>
      <c r="K3783">
        <v>3</v>
      </c>
      <c r="L3783" t="s">
        <v>2063</v>
      </c>
      <c r="M3783" t="s">
        <v>2248</v>
      </c>
      <c r="N3783" t="s">
        <v>1757</v>
      </c>
      <c r="O3783" t="s">
        <v>1756</v>
      </c>
      <c r="P3783" t="s">
        <v>1756</v>
      </c>
      <c r="Q3783" s="387">
        <v>394.44</v>
      </c>
      <c r="R3783">
        <v>51.277200000000001</v>
      </c>
      <c r="S3783">
        <v>445.71719999999993</v>
      </c>
      <c r="T3783" s="388">
        <v>44537</v>
      </c>
      <c r="U3783">
        <v>0</v>
      </c>
      <c r="V3783" t="s">
        <v>839</v>
      </c>
      <c r="W3783" s="388">
        <v>44547</v>
      </c>
      <c r="X3783">
        <v>173</v>
      </c>
      <c r="Y3783">
        <v>0</v>
      </c>
      <c r="Z3783">
        <v>0</v>
      </c>
      <c r="AA3783" t="s">
        <v>1758</v>
      </c>
      <c r="AB3783" t="s">
        <v>7329</v>
      </c>
      <c r="AD3783" t="s">
        <v>2045</v>
      </c>
      <c r="AE3783" t="s">
        <v>2046</v>
      </c>
      <c r="AI3783" t="s">
        <v>1761</v>
      </c>
      <c r="AL3783" t="s">
        <v>9691</v>
      </c>
      <c r="AM3783">
        <v>6</v>
      </c>
      <c r="AN3783" t="s">
        <v>7561</v>
      </c>
      <c r="AO3783" t="s">
        <v>7562</v>
      </c>
      <c r="AP3783">
        <v>0</v>
      </c>
      <c r="AQ3783" s="388">
        <v>44542</v>
      </c>
      <c r="AS3783" t="s">
        <v>2806</v>
      </c>
      <c r="AT3783" s="388">
        <v>44546</v>
      </c>
      <c r="AU3783" t="s">
        <v>1756</v>
      </c>
      <c r="AV3783" t="s">
        <v>1756</v>
      </c>
      <c r="AZ3783" t="s">
        <v>2807</v>
      </c>
      <c r="BA3783" t="s">
        <v>1767</v>
      </c>
      <c r="BB3783" t="s">
        <v>9694</v>
      </c>
      <c r="BC3783" t="s">
        <v>9695</v>
      </c>
      <c r="BD3783" t="s">
        <v>1756</v>
      </c>
      <c r="BE3783" t="s">
        <v>7333</v>
      </c>
      <c r="BF3783" t="s">
        <v>823</v>
      </c>
    </row>
    <row r="3784" spans="1:58">
      <c r="A3784" t="s">
        <v>829</v>
      </c>
      <c r="B3784">
        <v>6</v>
      </c>
      <c r="C3784">
        <v>0</v>
      </c>
      <c r="D3784">
        <v>10702</v>
      </c>
      <c r="E3784" t="s">
        <v>9696</v>
      </c>
      <c r="F3784">
        <v>53510611</v>
      </c>
      <c r="G3784" t="s">
        <v>2041</v>
      </c>
      <c r="H3784">
        <v>0</v>
      </c>
      <c r="I3784" t="s">
        <v>2103</v>
      </c>
      <c r="J3784">
        <v>70</v>
      </c>
      <c r="K3784">
        <v>11</v>
      </c>
      <c r="L3784" t="s">
        <v>1771</v>
      </c>
      <c r="M3784" t="s">
        <v>1756</v>
      </c>
      <c r="N3784" t="s">
        <v>1756</v>
      </c>
      <c r="O3784" t="s">
        <v>2104</v>
      </c>
      <c r="P3784" t="s">
        <v>1757</v>
      </c>
      <c r="Q3784" s="387">
        <v>770</v>
      </c>
      <c r="R3784">
        <v>100.10000000000001</v>
      </c>
      <c r="S3784">
        <v>870.09999999999991</v>
      </c>
      <c r="T3784" s="388">
        <v>44536</v>
      </c>
      <c r="U3784">
        <v>0</v>
      </c>
      <c r="V3784" t="s">
        <v>839</v>
      </c>
      <c r="W3784" s="388">
        <v>44547</v>
      </c>
      <c r="X3784">
        <v>173</v>
      </c>
      <c r="Y3784">
        <v>0</v>
      </c>
      <c r="Z3784">
        <v>0</v>
      </c>
      <c r="AA3784" t="s">
        <v>1758</v>
      </c>
      <c r="AB3784" t="s">
        <v>7329</v>
      </c>
      <c r="AD3784" t="s">
        <v>2045</v>
      </c>
      <c r="AE3784" t="s">
        <v>2046</v>
      </c>
      <c r="AI3784" t="s">
        <v>1761</v>
      </c>
      <c r="AL3784" t="s">
        <v>9697</v>
      </c>
      <c r="AM3784">
        <v>6</v>
      </c>
      <c r="AN3784" t="s">
        <v>1081</v>
      </c>
      <c r="AO3784" t="s">
        <v>2875</v>
      </c>
      <c r="AP3784">
        <v>0</v>
      </c>
      <c r="AQ3784" s="388">
        <v>44542</v>
      </c>
      <c r="AS3784" t="s">
        <v>2806</v>
      </c>
      <c r="AT3784" s="388">
        <v>44545</v>
      </c>
      <c r="AU3784" t="s">
        <v>1756</v>
      </c>
      <c r="AV3784" t="s">
        <v>1756</v>
      </c>
      <c r="AZ3784" t="s">
        <v>2807</v>
      </c>
      <c r="BA3784" t="s">
        <v>1767</v>
      </c>
      <c r="BB3784" t="s">
        <v>9698</v>
      </c>
      <c r="BC3784" t="s">
        <v>9699</v>
      </c>
      <c r="BD3784" t="s">
        <v>1756</v>
      </c>
      <c r="BE3784" t="s">
        <v>7333</v>
      </c>
      <c r="BF3784" t="s">
        <v>823</v>
      </c>
    </row>
    <row r="3785" spans="1:58">
      <c r="A3785" t="s">
        <v>829</v>
      </c>
      <c r="B3785">
        <v>6</v>
      </c>
      <c r="C3785">
        <v>0</v>
      </c>
      <c r="D3785">
        <v>10702</v>
      </c>
      <c r="E3785" t="s">
        <v>9696</v>
      </c>
      <c r="F3785">
        <v>53510611</v>
      </c>
      <c r="G3785" t="s">
        <v>2041</v>
      </c>
      <c r="H3785">
        <v>0</v>
      </c>
      <c r="I3785" t="s">
        <v>2052</v>
      </c>
      <c r="J3785">
        <v>75</v>
      </c>
      <c r="K3785">
        <v>10</v>
      </c>
      <c r="L3785" t="s">
        <v>1771</v>
      </c>
      <c r="M3785" t="s">
        <v>1756</v>
      </c>
      <c r="N3785" t="s">
        <v>1756</v>
      </c>
      <c r="O3785" t="s">
        <v>2053</v>
      </c>
      <c r="P3785" t="s">
        <v>1757</v>
      </c>
      <c r="Q3785" s="387">
        <v>750</v>
      </c>
      <c r="R3785">
        <v>97.5</v>
      </c>
      <c r="S3785">
        <v>847.49999999999989</v>
      </c>
      <c r="T3785" s="388">
        <v>44536</v>
      </c>
      <c r="U3785">
        <v>0</v>
      </c>
      <c r="V3785" t="s">
        <v>839</v>
      </c>
      <c r="W3785" s="388">
        <v>44547</v>
      </c>
      <c r="X3785">
        <v>173</v>
      </c>
      <c r="Y3785">
        <v>0</v>
      </c>
      <c r="Z3785">
        <v>0</v>
      </c>
      <c r="AA3785" t="s">
        <v>1758</v>
      </c>
      <c r="AB3785" t="s">
        <v>7329</v>
      </c>
      <c r="AD3785" t="s">
        <v>2045</v>
      </c>
      <c r="AE3785" t="s">
        <v>2046</v>
      </c>
      <c r="AI3785" t="s">
        <v>1761</v>
      </c>
      <c r="AL3785" t="s">
        <v>9697</v>
      </c>
      <c r="AM3785">
        <v>6</v>
      </c>
      <c r="AN3785" t="s">
        <v>1081</v>
      </c>
      <c r="AO3785" t="s">
        <v>2875</v>
      </c>
      <c r="AP3785">
        <v>0</v>
      </c>
      <c r="AQ3785" s="388">
        <v>44542</v>
      </c>
      <c r="AS3785" t="s">
        <v>2806</v>
      </c>
      <c r="AT3785" s="388">
        <v>44545</v>
      </c>
      <c r="AU3785" t="s">
        <v>1756</v>
      </c>
      <c r="AV3785" t="s">
        <v>1756</v>
      </c>
      <c r="AZ3785" t="s">
        <v>2807</v>
      </c>
      <c r="BA3785" t="s">
        <v>1767</v>
      </c>
      <c r="BB3785" t="s">
        <v>9700</v>
      </c>
      <c r="BC3785" t="s">
        <v>9701</v>
      </c>
      <c r="BD3785" t="s">
        <v>1756</v>
      </c>
      <c r="BE3785" t="s">
        <v>7333</v>
      </c>
      <c r="BF3785" t="s">
        <v>823</v>
      </c>
    </row>
    <row r="3786" spans="1:58">
      <c r="A3786" t="s">
        <v>829</v>
      </c>
      <c r="B3786">
        <v>6</v>
      </c>
      <c r="C3786">
        <v>0</v>
      </c>
      <c r="D3786">
        <v>10702</v>
      </c>
      <c r="E3786" t="s">
        <v>9696</v>
      </c>
      <c r="F3786">
        <v>53510611</v>
      </c>
      <c r="G3786" t="s">
        <v>2041</v>
      </c>
      <c r="H3786">
        <v>0</v>
      </c>
      <c r="I3786" t="s">
        <v>2056</v>
      </c>
      <c r="J3786">
        <v>210</v>
      </c>
      <c r="K3786">
        <v>2</v>
      </c>
      <c r="L3786" t="s">
        <v>1755</v>
      </c>
      <c r="M3786" t="s">
        <v>1756</v>
      </c>
      <c r="N3786" t="s">
        <v>1756</v>
      </c>
      <c r="P3786" t="s">
        <v>1757</v>
      </c>
      <c r="Q3786" s="387">
        <v>420</v>
      </c>
      <c r="R3786">
        <v>54.6</v>
      </c>
      <c r="S3786">
        <v>474.59999999999997</v>
      </c>
      <c r="T3786" s="388">
        <v>44536</v>
      </c>
      <c r="U3786">
        <v>0</v>
      </c>
      <c r="V3786" t="s">
        <v>839</v>
      </c>
      <c r="W3786" s="388">
        <v>44547</v>
      </c>
      <c r="X3786">
        <v>173</v>
      </c>
      <c r="Y3786">
        <v>0</v>
      </c>
      <c r="Z3786">
        <v>0</v>
      </c>
      <c r="AA3786" t="s">
        <v>1758</v>
      </c>
      <c r="AB3786" t="s">
        <v>7329</v>
      </c>
      <c r="AD3786" t="s">
        <v>2045</v>
      </c>
      <c r="AE3786" t="s">
        <v>2046</v>
      </c>
      <c r="AI3786" t="s">
        <v>1761</v>
      </c>
      <c r="AL3786" t="s">
        <v>9697</v>
      </c>
      <c r="AM3786">
        <v>6</v>
      </c>
      <c r="AN3786" t="s">
        <v>1081</v>
      </c>
      <c r="AO3786" t="s">
        <v>2875</v>
      </c>
      <c r="AP3786">
        <v>0</v>
      </c>
      <c r="AQ3786" s="388">
        <v>44542</v>
      </c>
      <c r="AS3786" t="s">
        <v>2806</v>
      </c>
      <c r="AT3786" s="388">
        <v>44545</v>
      </c>
      <c r="AU3786" t="s">
        <v>1756</v>
      </c>
      <c r="AV3786" t="s">
        <v>1756</v>
      </c>
      <c r="AZ3786" t="s">
        <v>2807</v>
      </c>
      <c r="BA3786" t="s">
        <v>1767</v>
      </c>
      <c r="BB3786" t="s">
        <v>9702</v>
      </c>
      <c r="BC3786" t="s">
        <v>9703</v>
      </c>
      <c r="BD3786" t="s">
        <v>1756</v>
      </c>
      <c r="BE3786" t="s">
        <v>7333</v>
      </c>
      <c r="BF3786" t="s">
        <v>823</v>
      </c>
    </row>
    <row r="3787" spans="1:58">
      <c r="A3787" t="s">
        <v>829</v>
      </c>
      <c r="B3787">
        <v>6</v>
      </c>
      <c r="C3787">
        <v>0</v>
      </c>
      <c r="D3787">
        <v>10702</v>
      </c>
      <c r="E3787" t="s">
        <v>9696</v>
      </c>
      <c r="F3787">
        <v>53510611</v>
      </c>
      <c r="G3787" t="s">
        <v>2041</v>
      </c>
      <c r="H3787">
        <v>0</v>
      </c>
      <c r="I3787" t="s">
        <v>2113</v>
      </c>
      <c r="J3787">
        <v>122.39</v>
      </c>
      <c r="K3787">
        <v>11</v>
      </c>
      <c r="L3787" t="s">
        <v>2063</v>
      </c>
      <c r="M3787" t="s">
        <v>2114</v>
      </c>
      <c r="N3787" t="s">
        <v>1757</v>
      </c>
      <c r="O3787" t="s">
        <v>1756</v>
      </c>
      <c r="P3787" t="s">
        <v>1756</v>
      </c>
      <c r="Q3787" s="387">
        <v>1346.29</v>
      </c>
      <c r="R3787">
        <v>175.01769999999999</v>
      </c>
      <c r="S3787">
        <v>1521.3076999999998</v>
      </c>
      <c r="T3787" s="388">
        <v>44536</v>
      </c>
      <c r="U3787">
        <v>0</v>
      </c>
      <c r="V3787" t="s">
        <v>839</v>
      </c>
      <c r="W3787" s="388">
        <v>44547</v>
      </c>
      <c r="X3787">
        <v>173</v>
      </c>
      <c r="Y3787">
        <v>0</v>
      </c>
      <c r="Z3787">
        <v>0</v>
      </c>
      <c r="AA3787" t="s">
        <v>1758</v>
      </c>
      <c r="AB3787" t="s">
        <v>7329</v>
      </c>
      <c r="AD3787" t="s">
        <v>2045</v>
      </c>
      <c r="AE3787" t="s">
        <v>2046</v>
      </c>
      <c r="AI3787" t="s">
        <v>1761</v>
      </c>
      <c r="AL3787" t="s">
        <v>9697</v>
      </c>
      <c r="AM3787">
        <v>6</v>
      </c>
      <c r="AN3787" t="s">
        <v>1081</v>
      </c>
      <c r="AO3787" t="s">
        <v>2875</v>
      </c>
      <c r="AP3787">
        <v>0</v>
      </c>
      <c r="AQ3787" s="388">
        <v>44542</v>
      </c>
      <c r="AS3787" t="s">
        <v>2806</v>
      </c>
      <c r="AT3787" s="388">
        <v>44545</v>
      </c>
      <c r="AU3787" t="s">
        <v>1756</v>
      </c>
      <c r="AV3787" t="s">
        <v>1756</v>
      </c>
      <c r="AZ3787" t="s">
        <v>2807</v>
      </c>
      <c r="BA3787" t="s">
        <v>1767</v>
      </c>
      <c r="BB3787" t="s">
        <v>9704</v>
      </c>
      <c r="BC3787" t="s">
        <v>9705</v>
      </c>
      <c r="BD3787" t="s">
        <v>1756</v>
      </c>
      <c r="BE3787" t="s">
        <v>7333</v>
      </c>
      <c r="BF3787" t="s">
        <v>823</v>
      </c>
    </row>
    <row r="3788" spans="1:58">
      <c r="A3788" t="s">
        <v>829</v>
      </c>
      <c r="B3788">
        <v>6</v>
      </c>
      <c r="C3788">
        <v>0</v>
      </c>
      <c r="D3788">
        <v>10702</v>
      </c>
      <c r="E3788" t="s">
        <v>9696</v>
      </c>
      <c r="F3788">
        <v>53510611</v>
      </c>
      <c r="G3788" t="s">
        <v>2041</v>
      </c>
      <c r="H3788">
        <v>0</v>
      </c>
      <c r="I3788" t="s">
        <v>2083</v>
      </c>
      <c r="J3788">
        <v>12.21</v>
      </c>
      <c r="K3788">
        <v>8</v>
      </c>
      <c r="L3788" t="s">
        <v>1771</v>
      </c>
      <c r="M3788" t="s">
        <v>2084</v>
      </c>
      <c r="N3788" t="s">
        <v>1757</v>
      </c>
      <c r="O3788" t="s">
        <v>1756</v>
      </c>
      <c r="P3788" t="s">
        <v>1756</v>
      </c>
      <c r="Q3788" s="387">
        <v>97.68</v>
      </c>
      <c r="R3788">
        <v>12.698400000000001</v>
      </c>
      <c r="S3788">
        <v>110.3784</v>
      </c>
      <c r="T3788" s="388">
        <v>44536</v>
      </c>
      <c r="U3788">
        <v>0</v>
      </c>
      <c r="V3788" t="s">
        <v>839</v>
      </c>
      <c r="W3788" s="388">
        <v>44547</v>
      </c>
      <c r="X3788">
        <v>173</v>
      </c>
      <c r="Y3788">
        <v>0</v>
      </c>
      <c r="Z3788">
        <v>0</v>
      </c>
      <c r="AA3788" t="s">
        <v>1758</v>
      </c>
      <c r="AB3788" t="s">
        <v>7329</v>
      </c>
      <c r="AD3788" t="s">
        <v>2045</v>
      </c>
      <c r="AE3788" t="s">
        <v>2046</v>
      </c>
      <c r="AI3788" t="s">
        <v>1761</v>
      </c>
      <c r="AL3788" t="s">
        <v>9697</v>
      </c>
      <c r="AM3788">
        <v>6</v>
      </c>
      <c r="AN3788" t="s">
        <v>1081</v>
      </c>
      <c r="AO3788" t="s">
        <v>2875</v>
      </c>
      <c r="AP3788">
        <v>0</v>
      </c>
      <c r="AQ3788" s="388">
        <v>44542</v>
      </c>
      <c r="AS3788" t="s">
        <v>2806</v>
      </c>
      <c r="AT3788" s="388">
        <v>44545</v>
      </c>
      <c r="AU3788" t="s">
        <v>1756</v>
      </c>
      <c r="AV3788" t="s">
        <v>1756</v>
      </c>
      <c r="AZ3788" t="s">
        <v>2807</v>
      </c>
      <c r="BA3788" t="s">
        <v>1767</v>
      </c>
      <c r="BB3788" t="s">
        <v>9706</v>
      </c>
      <c r="BC3788" t="s">
        <v>9707</v>
      </c>
      <c r="BD3788" t="s">
        <v>1756</v>
      </c>
      <c r="BE3788" t="s">
        <v>7333</v>
      </c>
      <c r="BF3788" t="s">
        <v>823</v>
      </c>
    </row>
    <row r="3789" spans="1:58">
      <c r="A3789" t="s">
        <v>829</v>
      </c>
      <c r="B3789">
        <v>6</v>
      </c>
      <c r="C3789">
        <v>0</v>
      </c>
      <c r="D3789">
        <v>10702</v>
      </c>
      <c r="E3789" t="s">
        <v>9696</v>
      </c>
      <c r="F3789">
        <v>53510611</v>
      </c>
      <c r="G3789" t="s">
        <v>2041</v>
      </c>
      <c r="H3789">
        <v>0</v>
      </c>
      <c r="I3789" t="s">
        <v>2089</v>
      </c>
      <c r="J3789">
        <v>146.96</v>
      </c>
      <c r="K3789">
        <v>8</v>
      </c>
      <c r="L3789" t="s">
        <v>2063</v>
      </c>
      <c r="M3789" t="s">
        <v>2090</v>
      </c>
      <c r="N3789" t="s">
        <v>1757</v>
      </c>
      <c r="O3789" t="s">
        <v>1756</v>
      </c>
      <c r="P3789" t="s">
        <v>1756</v>
      </c>
      <c r="Q3789" s="387">
        <v>1175.68</v>
      </c>
      <c r="R3789">
        <v>152.83840000000001</v>
      </c>
      <c r="S3789">
        <v>1328.5183999999999</v>
      </c>
      <c r="T3789" s="388">
        <v>44536</v>
      </c>
      <c r="U3789">
        <v>0</v>
      </c>
      <c r="V3789" t="s">
        <v>839</v>
      </c>
      <c r="W3789" s="388">
        <v>44547</v>
      </c>
      <c r="X3789">
        <v>173</v>
      </c>
      <c r="Y3789">
        <v>0</v>
      </c>
      <c r="Z3789">
        <v>0</v>
      </c>
      <c r="AA3789" t="s">
        <v>1758</v>
      </c>
      <c r="AB3789" t="s">
        <v>7329</v>
      </c>
      <c r="AD3789" t="s">
        <v>2045</v>
      </c>
      <c r="AE3789" t="s">
        <v>2046</v>
      </c>
      <c r="AI3789" t="s">
        <v>1761</v>
      </c>
      <c r="AL3789" t="s">
        <v>9697</v>
      </c>
      <c r="AM3789">
        <v>6</v>
      </c>
      <c r="AN3789" t="s">
        <v>1081</v>
      </c>
      <c r="AO3789" t="s">
        <v>2875</v>
      </c>
      <c r="AP3789">
        <v>0</v>
      </c>
      <c r="AQ3789" s="388">
        <v>44542</v>
      </c>
      <c r="AS3789" t="s">
        <v>2806</v>
      </c>
      <c r="AT3789" s="388">
        <v>44545</v>
      </c>
      <c r="AU3789" t="s">
        <v>1756</v>
      </c>
      <c r="AV3789" t="s">
        <v>1756</v>
      </c>
      <c r="AZ3789" t="s">
        <v>2807</v>
      </c>
      <c r="BA3789" t="s">
        <v>1767</v>
      </c>
      <c r="BB3789" t="s">
        <v>9708</v>
      </c>
      <c r="BC3789" t="s">
        <v>9709</v>
      </c>
      <c r="BD3789" t="s">
        <v>1756</v>
      </c>
      <c r="BE3789" t="s">
        <v>7333</v>
      </c>
      <c r="BF3789" t="s">
        <v>823</v>
      </c>
    </row>
    <row r="3790" spans="1:58">
      <c r="A3790" t="s">
        <v>829</v>
      </c>
      <c r="B3790">
        <v>6</v>
      </c>
      <c r="C3790">
        <v>0</v>
      </c>
      <c r="D3790">
        <v>10677</v>
      </c>
      <c r="E3790" t="s">
        <v>9710</v>
      </c>
      <c r="F3790">
        <v>53510611</v>
      </c>
      <c r="G3790" t="s">
        <v>2041</v>
      </c>
      <c r="H3790">
        <v>0</v>
      </c>
      <c r="I3790" t="s">
        <v>2103</v>
      </c>
      <c r="J3790">
        <v>70</v>
      </c>
      <c r="K3790">
        <v>4</v>
      </c>
      <c r="L3790" t="s">
        <v>1771</v>
      </c>
      <c r="M3790" t="s">
        <v>1756</v>
      </c>
      <c r="N3790" t="s">
        <v>1756</v>
      </c>
      <c r="O3790" t="s">
        <v>2104</v>
      </c>
      <c r="P3790" t="s">
        <v>1757</v>
      </c>
      <c r="Q3790" s="387">
        <v>280</v>
      </c>
      <c r="R3790">
        <v>36.4</v>
      </c>
      <c r="S3790">
        <v>316.39999999999998</v>
      </c>
      <c r="T3790" s="388">
        <v>44534</v>
      </c>
      <c r="U3790">
        <v>0</v>
      </c>
      <c r="V3790" t="s">
        <v>839</v>
      </c>
      <c r="W3790" s="388">
        <v>44547</v>
      </c>
      <c r="X3790">
        <v>173</v>
      </c>
      <c r="Y3790">
        <v>0</v>
      </c>
      <c r="Z3790">
        <v>0</v>
      </c>
      <c r="AA3790" t="s">
        <v>1758</v>
      </c>
      <c r="AB3790" t="s">
        <v>7329</v>
      </c>
      <c r="AD3790" t="s">
        <v>2045</v>
      </c>
      <c r="AE3790" t="s">
        <v>2046</v>
      </c>
      <c r="AI3790" t="s">
        <v>1761</v>
      </c>
      <c r="AL3790" t="s">
        <v>9711</v>
      </c>
      <c r="AM3790">
        <v>6</v>
      </c>
      <c r="AN3790" t="s">
        <v>1833</v>
      </c>
      <c r="AO3790" t="s">
        <v>1834</v>
      </c>
      <c r="AP3790">
        <v>0</v>
      </c>
      <c r="AQ3790" s="388">
        <v>44541</v>
      </c>
      <c r="AS3790" t="s">
        <v>2806</v>
      </c>
      <c r="AT3790" s="388">
        <v>44544</v>
      </c>
      <c r="AU3790" t="s">
        <v>1756</v>
      </c>
      <c r="AV3790" t="s">
        <v>1756</v>
      </c>
      <c r="AZ3790" t="s">
        <v>2807</v>
      </c>
      <c r="BA3790" t="s">
        <v>1767</v>
      </c>
      <c r="BB3790" t="s">
        <v>9712</v>
      </c>
      <c r="BC3790" t="s">
        <v>9713</v>
      </c>
      <c r="BD3790" t="s">
        <v>1756</v>
      </c>
      <c r="BE3790" t="s">
        <v>7333</v>
      </c>
      <c r="BF3790" t="s">
        <v>823</v>
      </c>
    </row>
    <row r="3791" spans="1:58">
      <c r="A3791" t="s">
        <v>829</v>
      </c>
      <c r="B3791">
        <v>6</v>
      </c>
      <c r="C3791">
        <v>0</v>
      </c>
      <c r="D3791">
        <v>10677</v>
      </c>
      <c r="E3791" t="s">
        <v>9710</v>
      </c>
      <c r="F3791">
        <v>53510611</v>
      </c>
      <c r="G3791" t="s">
        <v>2041</v>
      </c>
      <c r="H3791">
        <v>0</v>
      </c>
      <c r="I3791" t="s">
        <v>7382</v>
      </c>
      <c r="J3791">
        <v>80</v>
      </c>
      <c r="K3791">
        <v>4</v>
      </c>
      <c r="M3791" t="s">
        <v>1757</v>
      </c>
      <c r="N3791" t="s">
        <v>1757</v>
      </c>
      <c r="O3791" t="s">
        <v>1756</v>
      </c>
      <c r="P3791" t="s">
        <v>1756</v>
      </c>
      <c r="Q3791" s="387">
        <v>320</v>
      </c>
      <c r="R3791">
        <v>41.6</v>
      </c>
      <c r="S3791">
        <v>361.59999999999997</v>
      </c>
      <c r="T3791" s="388">
        <v>44534</v>
      </c>
      <c r="U3791">
        <v>0</v>
      </c>
      <c r="V3791" t="s">
        <v>839</v>
      </c>
      <c r="W3791" s="388">
        <v>44547</v>
      </c>
      <c r="X3791">
        <v>173</v>
      </c>
      <c r="Y3791">
        <v>0</v>
      </c>
      <c r="Z3791">
        <v>0</v>
      </c>
      <c r="AA3791" t="s">
        <v>1758</v>
      </c>
      <c r="AB3791" t="s">
        <v>7329</v>
      </c>
      <c r="AD3791" t="s">
        <v>2045</v>
      </c>
      <c r="AE3791" t="s">
        <v>2046</v>
      </c>
      <c r="AI3791" t="s">
        <v>1761</v>
      </c>
      <c r="AL3791" t="s">
        <v>9711</v>
      </c>
      <c r="AM3791">
        <v>6</v>
      </c>
      <c r="AN3791" t="s">
        <v>1833</v>
      </c>
      <c r="AO3791" t="s">
        <v>1834</v>
      </c>
      <c r="AP3791">
        <v>0</v>
      </c>
      <c r="AQ3791" s="388">
        <v>44541</v>
      </c>
      <c r="AS3791" t="s">
        <v>2806</v>
      </c>
      <c r="AT3791" s="388">
        <v>44544</v>
      </c>
      <c r="AU3791" t="s">
        <v>1756</v>
      </c>
      <c r="AV3791" t="s">
        <v>1756</v>
      </c>
      <c r="AZ3791" t="s">
        <v>2807</v>
      </c>
      <c r="BA3791" t="s">
        <v>1767</v>
      </c>
      <c r="BB3791" t="s">
        <v>9714</v>
      </c>
      <c r="BC3791" t="s">
        <v>9715</v>
      </c>
      <c r="BD3791" t="s">
        <v>1756</v>
      </c>
      <c r="BE3791" t="s">
        <v>7333</v>
      </c>
      <c r="BF3791" t="s">
        <v>823</v>
      </c>
    </row>
    <row r="3792" spans="1:58">
      <c r="A3792" t="s">
        <v>829</v>
      </c>
      <c r="B3792">
        <v>6</v>
      </c>
      <c r="C3792">
        <v>0</v>
      </c>
      <c r="D3792">
        <v>10666</v>
      </c>
      <c r="E3792" t="s">
        <v>9716</v>
      </c>
      <c r="F3792">
        <v>53510611</v>
      </c>
      <c r="G3792" t="s">
        <v>2041</v>
      </c>
      <c r="H3792">
        <v>0</v>
      </c>
      <c r="I3792" t="s">
        <v>7482</v>
      </c>
      <c r="J3792">
        <v>70</v>
      </c>
      <c r="K3792">
        <v>2</v>
      </c>
      <c r="L3792" t="s">
        <v>1771</v>
      </c>
      <c r="M3792" t="s">
        <v>1756</v>
      </c>
      <c r="N3792" t="s">
        <v>1756</v>
      </c>
      <c r="O3792" t="s">
        <v>1757</v>
      </c>
      <c r="P3792" t="s">
        <v>1757</v>
      </c>
      <c r="Q3792" s="387">
        <v>140</v>
      </c>
      <c r="R3792">
        <v>18.2</v>
      </c>
      <c r="S3792">
        <v>158.19999999999999</v>
      </c>
      <c r="T3792" s="388">
        <v>44533</v>
      </c>
      <c r="U3792">
        <v>0</v>
      </c>
      <c r="V3792" t="s">
        <v>839</v>
      </c>
      <c r="W3792" s="388">
        <v>44547</v>
      </c>
      <c r="X3792">
        <v>173</v>
      </c>
      <c r="Y3792">
        <v>0</v>
      </c>
      <c r="Z3792">
        <v>0</v>
      </c>
      <c r="AA3792" t="s">
        <v>1758</v>
      </c>
      <c r="AB3792" t="s">
        <v>7329</v>
      </c>
      <c r="AD3792" t="s">
        <v>2045</v>
      </c>
      <c r="AE3792" t="s">
        <v>2046</v>
      </c>
      <c r="AI3792" t="s">
        <v>1761</v>
      </c>
      <c r="AL3792" t="s">
        <v>9717</v>
      </c>
      <c r="AM3792">
        <v>6</v>
      </c>
      <c r="AN3792" t="s">
        <v>3184</v>
      </c>
      <c r="AO3792" t="s">
        <v>4109</v>
      </c>
      <c r="AP3792">
        <v>0</v>
      </c>
      <c r="AQ3792" s="388">
        <v>44541</v>
      </c>
      <c r="AS3792" t="s">
        <v>2806</v>
      </c>
      <c r="AT3792" s="388">
        <v>44544</v>
      </c>
      <c r="AU3792" t="s">
        <v>1756</v>
      </c>
      <c r="AV3792" t="s">
        <v>1756</v>
      </c>
      <c r="AZ3792" t="s">
        <v>2807</v>
      </c>
      <c r="BA3792" t="s">
        <v>1767</v>
      </c>
      <c r="BB3792" t="s">
        <v>9718</v>
      </c>
      <c r="BC3792" t="s">
        <v>9719</v>
      </c>
      <c r="BD3792" t="s">
        <v>1756</v>
      </c>
      <c r="BE3792" t="s">
        <v>7333</v>
      </c>
      <c r="BF3792" t="s">
        <v>823</v>
      </c>
    </row>
    <row r="3793" spans="1:58">
      <c r="A3793" t="s">
        <v>829</v>
      </c>
      <c r="B3793">
        <v>6</v>
      </c>
      <c r="C3793">
        <v>0</v>
      </c>
      <c r="D3793">
        <v>10666</v>
      </c>
      <c r="E3793" t="s">
        <v>9716</v>
      </c>
      <c r="F3793">
        <v>53510611</v>
      </c>
      <c r="G3793" t="s">
        <v>2041</v>
      </c>
      <c r="H3793">
        <v>0</v>
      </c>
      <c r="I3793" t="s">
        <v>7382</v>
      </c>
      <c r="J3793">
        <v>80</v>
      </c>
      <c r="K3793">
        <v>2</v>
      </c>
      <c r="M3793" t="s">
        <v>1757</v>
      </c>
      <c r="N3793" t="s">
        <v>1757</v>
      </c>
      <c r="O3793" t="s">
        <v>1756</v>
      </c>
      <c r="P3793" t="s">
        <v>1756</v>
      </c>
      <c r="Q3793" s="387">
        <v>160</v>
      </c>
      <c r="R3793">
        <v>20.8</v>
      </c>
      <c r="S3793">
        <v>180.79999999999998</v>
      </c>
      <c r="T3793" s="388">
        <v>44533</v>
      </c>
      <c r="U3793">
        <v>0</v>
      </c>
      <c r="V3793" t="s">
        <v>839</v>
      </c>
      <c r="W3793" s="388">
        <v>44547</v>
      </c>
      <c r="X3793">
        <v>173</v>
      </c>
      <c r="Y3793">
        <v>0</v>
      </c>
      <c r="Z3793">
        <v>0</v>
      </c>
      <c r="AA3793" t="s">
        <v>1758</v>
      </c>
      <c r="AB3793" t="s">
        <v>7329</v>
      </c>
      <c r="AD3793" t="s">
        <v>2045</v>
      </c>
      <c r="AE3793" t="s">
        <v>2046</v>
      </c>
      <c r="AI3793" t="s">
        <v>1761</v>
      </c>
      <c r="AL3793" t="s">
        <v>9717</v>
      </c>
      <c r="AM3793">
        <v>6</v>
      </c>
      <c r="AN3793" t="s">
        <v>3184</v>
      </c>
      <c r="AO3793" t="s">
        <v>4109</v>
      </c>
      <c r="AP3793">
        <v>0</v>
      </c>
      <c r="AQ3793" s="388">
        <v>44541</v>
      </c>
      <c r="AS3793" t="s">
        <v>2806</v>
      </c>
      <c r="AT3793" s="388">
        <v>44544</v>
      </c>
      <c r="AU3793" t="s">
        <v>1756</v>
      </c>
      <c r="AV3793" t="s">
        <v>1756</v>
      </c>
      <c r="AZ3793" t="s">
        <v>2807</v>
      </c>
      <c r="BA3793" t="s">
        <v>1767</v>
      </c>
      <c r="BB3793" t="s">
        <v>9720</v>
      </c>
      <c r="BC3793" t="s">
        <v>9721</v>
      </c>
      <c r="BD3793" t="s">
        <v>1756</v>
      </c>
      <c r="BE3793" t="s">
        <v>7333</v>
      </c>
      <c r="BF3793" t="s">
        <v>823</v>
      </c>
    </row>
    <row r="3794" spans="1:58">
      <c r="A3794" t="s">
        <v>829</v>
      </c>
      <c r="B3794">
        <v>6</v>
      </c>
      <c r="C3794">
        <v>0</v>
      </c>
      <c r="D3794">
        <v>10667</v>
      </c>
      <c r="E3794" t="s">
        <v>9722</v>
      </c>
      <c r="F3794">
        <v>53510611</v>
      </c>
      <c r="G3794" t="s">
        <v>2041</v>
      </c>
      <c r="H3794">
        <v>0</v>
      </c>
      <c r="I3794" t="s">
        <v>7482</v>
      </c>
      <c r="J3794">
        <v>70</v>
      </c>
      <c r="K3794">
        <v>2</v>
      </c>
      <c r="L3794" t="s">
        <v>1771</v>
      </c>
      <c r="M3794" t="s">
        <v>1756</v>
      </c>
      <c r="N3794" t="s">
        <v>1756</v>
      </c>
      <c r="O3794" t="s">
        <v>1757</v>
      </c>
      <c r="P3794" t="s">
        <v>1757</v>
      </c>
      <c r="Q3794" s="387">
        <v>140</v>
      </c>
      <c r="R3794">
        <v>18.2</v>
      </c>
      <c r="S3794">
        <v>158.19999999999999</v>
      </c>
      <c r="T3794" s="388">
        <v>44533</v>
      </c>
      <c r="U3794">
        <v>0</v>
      </c>
      <c r="V3794" t="s">
        <v>839</v>
      </c>
      <c r="W3794" s="388">
        <v>44547</v>
      </c>
      <c r="X3794">
        <v>173</v>
      </c>
      <c r="Y3794">
        <v>0</v>
      </c>
      <c r="Z3794">
        <v>0</v>
      </c>
      <c r="AA3794" t="s">
        <v>1758</v>
      </c>
      <c r="AB3794" t="s">
        <v>7329</v>
      </c>
      <c r="AD3794" t="s">
        <v>2045</v>
      </c>
      <c r="AE3794" t="s">
        <v>2046</v>
      </c>
      <c r="AI3794" t="s">
        <v>1761</v>
      </c>
      <c r="AL3794" t="s">
        <v>9717</v>
      </c>
      <c r="AM3794">
        <v>6</v>
      </c>
      <c r="AN3794" t="s">
        <v>7364</v>
      </c>
      <c r="AO3794" t="s">
        <v>7365</v>
      </c>
      <c r="AP3794">
        <v>0</v>
      </c>
      <c r="AQ3794" s="388">
        <v>44541</v>
      </c>
      <c r="AS3794" t="s">
        <v>2806</v>
      </c>
      <c r="AT3794" s="388">
        <v>44544</v>
      </c>
      <c r="AU3794" t="s">
        <v>1756</v>
      </c>
      <c r="AV3794" t="s">
        <v>1756</v>
      </c>
      <c r="AZ3794" t="s">
        <v>2807</v>
      </c>
      <c r="BA3794" t="s">
        <v>1767</v>
      </c>
      <c r="BB3794" t="s">
        <v>9723</v>
      </c>
      <c r="BC3794" t="s">
        <v>9724</v>
      </c>
      <c r="BD3794" t="s">
        <v>1756</v>
      </c>
      <c r="BE3794" t="s">
        <v>7333</v>
      </c>
      <c r="BF3794" t="s">
        <v>823</v>
      </c>
    </row>
    <row r="3795" spans="1:58">
      <c r="A3795" t="s">
        <v>829</v>
      </c>
      <c r="B3795">
        <v>6</v>
      </c>
      <c r="C3795">
        <v>0</v>
      </c>
      <c r="D3795">
        <v>10667</v>
      </c>
      <c r="E3795" t="s">
        <v>9722</v>
      </c>
      <c r="F3795">
        <v>53510611</v>
      </c>
      <c r="G3795" t="s">
        <v>2041</v>
      </c>
      <c r="H3795">
        <v>0</v>
      </c>
      <c r="I3795" t="s">
        <v>7382</v>
      </c>
      <c r="J3795">
        <v>80</v>
      </c>
      <c r="K3795">
        <v>2</v>
      </c>
      <c r="M3795" t="s">
        <v>1757</v>
      </c>
      <c r="N3795" t="s">
        <v>1757</v>
      </c>
      <c r="O3795" t="s">
        <v>1756</v>
      </c>
      <c r="P3795" t="s">
        <v>1756</v>
      </c>
      <c r="Q3795" s="387">
        <v>160</v>
      </c>
      <c r="R3795">
        <v>20.8</v>
      </c>
      <c r="S3795">
        <v>180.79999999999998</v>
      </c>
      <c r="T3795" s="388">
        <v>44533</v>
      </c>
      <c r="U3795">
        <v>0</v>
      </c>
      <c r="V3795" t="s">
        <v>839</v>
      </c>
      <c r="W3795" s="388">
        <v>44547</v>
      </c>
      <c r="X3795">
        <v>173</v>
      </c>
      <c r="Y3795">
        <v>0</v>
      </c>
      <c r="Z3795">
        <v>0</v>
      </c>
      <c r="AA3795" t="s">
        <v>1758</v>
      </c>
      <c r="AB3795" t="s">
        <v>7329</v>
      </c>
      <c r="AD3795" t="s">
        <v>2045</v>
      </c>
      <c r="AE3795" t="s">
        <v>2046</v>
      </c>
      <c r="AI3795" t="s">
        <v>1761</v>
      </c>
      <c r="AL3795" t="s">
        <v>9717</v>
      </c>
      <c r="AM3795">
        <v>6</v>
      </c>
      <c r="AN3795" t="s">
        <v>7364</v>
      </c>
      <c r="AO3795" t="s">
        <v>7365</v>
      </c>
      <c r="AP3795">
        <v>0</v>
      </c>
      <c r="AQ3795" s="388">
        <v>44541</v>
      </c>
      <c r="AS3795" t="s">
        <v>2806</v>
      </c>
      <c r="AT3795" s="388">
        <v>44544</v>
      </c>
      <c r="AU3795" t="s">
        <v>1756</v>
      </c>
      <c r="AV3795" t="s">
        <v>1756</v>
      </c>
      <c r="AZ3795" t="s">
        <v>2807</v>
      </c>
      <c r="BA3795" t="s">
        <v>1767</v>
      </c>
      <c r="BB3795" t="s">
        <v>9725</v>
      </c>
      <c r="BC3795" t="s">
        <v>9726</v>
      </c>
      <c r="BD3795" t="s">
        <v>1756</v>
      </c>
      <c r="BE3795" t="s">
        <v>7333</v>
      </c>
      <c r="BF3795" t="s">
        <v>823</v>
      </c>
    </row>
    <row r="3796" spans="1:58">
      <c r="A3796" t="s">
        <v>829</v>
      </c>
      <c r="B3796">
        <v>6</v>
      </c>
      <c r="C3796">
        <v>0</v>
      </c>
      <c r="D3796">
        <v>10653</v>
      </c>
      <c r="E3796" t="s">
        <v>9727</v>
      </c>
      <c r="F3796">
        <v>53510611</v>
      </c>
      <c r="G3796" t="s">
        <v>2041</v>
      </c>
      <c r="H3796">
        <v>0</v>
      </c>
      <c r="I3796" t="s">
        <v>5494</v>
      </c>
      <c r="J3796">
        <v>1</v>
      </c>
      <c r="K3796">
        <v>1726.02</v>
      </c>
      <c r="L3796" t="s">
        <v>52</v>
      </c>
      <c r="M3796" t="s">
        <v>1756</v>
      </c>
      <c r="N3796" t="s">
        <v>1756</v>
      </c>
      <c r="O3796" t="s">
        <v>1756</v>
      </c>
      <c r="P3796" t="s">
        <v>1756</v>
      </c>
      <c r="Q3796" s="387">
        <v>1726.02</v>
      </c>
      <c r="R3796">
        <v>224.3826</v>
      </c>
      <c r="S3796">
        <v>1950.4025999999999</v>
      </c>
      <c r="T3796" s="388">
        <v>44532</v>
      </c>
      <c r="U3796">
        <v>0</v>
      </c>
      <c r="V3796" t="s">
        <v>839</v>
      </c>
      <c r="W3796" s="388">
        <v>44547</v>
      </c>
      <c r="X3796">
        <v>173</v>
      </c>
      <c r="Y3796">
        <v>0</v>
      </c>
      <c r="Z3796">
        <v>0</v>
      </c>
      <c r="AA3796" t="s">
        <v>1758</v>
      </c>
      <c r="AB3796" t="s">
        <v>7329</v>
      </c>
      <c r="AD3796" t="s">
        <v>2045</v>
      </c>
      <c r="AE3796" t="s">
        <v>2046</v>
      </c>
      <c r="AI3796" t="s">
        <v>1761</v>
      </c>
      <c r="AL3796" t="s">
        <v>9728</v>
      </c>
      <c r="AM3796">
        <v>6</v>
      </c>
      <c r="AN3796" t="s">
        <v>3522</v>
      </c>
      <c r="AO3796" t="s">
        <v>926</v>
      </c>
      <c r="AP3796">
        <v>0</v>
      </c>
      <c r="AQ3796" s="388">
        <v>44539</v>
      </c>
      <c r="AS3796" t="s">
        <v>1765</v>
      </c>
      <c r="AT3796" s="388">
        <v>44542</v>
      </c>
      <c r="AU3796" t="s">
        <v>9729</v>
      </c>
      <c r="AV3796" t="s">
        <v>9730</v>
      </c>
      <c r="AZ3796" t="s">
        <v>1766</v>
      </c>
      <c r="BA3796" t="s">
        <v>1767</v>
      </c>
      <c r="BB3796" t="s">
        <v>9731</v>
      </c>
      <c r="BC3796" t="s">
        <v>9732</v>
      </c>
      <c r="BD3796" t="s">
        <v>1756</v>
      </c>
      <c r="BE3796" t="s">
        <v>7333</v>
      </c>
      <c r="BF3796" t="s">
        <v>823</v>
      </c>
    </row>
    <row r="3797" spans="1:58">
      <c r="A3797" t="s">
        <v>829</v>
      </c>
      <c r="B3797">
        <v>6</v>
      </c>
      <c r="C3797">
        <v>0</v>
      </c>
      <c r="D3797">
        <v>10652</v>
      </c>
      <c r="E3797" t="s">
        <v>9733</v>
      </c>
      <c r="F3797">
        <v>53510611</v>
      </c>
      <c r="G3797" t="s">
        <v>2041</v>
      </c>
      <c r="H3797">
        <v>0</v>
      </c>
      <c r="I3797" t="s">
        <v>5494</v>
      </c>
      <c r="J3797">
        <v>1</v>
      </c>
      <c r="K3797">
        <v>1531.2</v>
      </c>
      <c r="L3797" t="s">
        <v>52</v>
      </c>
      <c r="M3797" t="s">
        <v>1756</v>
      </c>
      <c r="N3797" t="s">
        <v>1756</v>
      </c>
      <c r="O3797" t="s">
        <v>1756</v>
      </c>
      <c r="P3797" t="s">
        <v>1756</v>
      </c>
      <c r="Q3797" s="387">
        <v>1531.2</v>
      </c>
      <c r="R3797">
        <v>199.05600000000001</v>
      </c>
      <c r="S3797">
        <v>1730.2559999999999</v>
      </c>
      <c r="T3797" s="388">
        <v>44532</v>
      </c>
      <c r="U3797">
        <v>0</v>
      </c>
      <c r="V3797" t="s">
        <v>839</v>
      </c>
      <c r="W3797" s="388">
        <v>44547</v>
      </c>
      <c r="X3797">
        <v>173</v>
      </c>
      <c r="Y3797">
        <v>0</v>
      </c>
      <c r="Z3797">
        <v>0</v>
      </c>
      <c r="AA3797" t="s">
        <v>1758</v>
      </c>
      <c r="AB3797" t="s">
        <v>7329</v>
      </c>
      <c r="AD3797" t="s">
        <v>2045</v>
      </c>
      <c r="AE3797" t="s">
        <v>2046</v>
      </c>
      <c r="AI3797" t="s">
        <v>1761</v>
      </c>
      <c r="AL3797" t="s">
        <v>9734</v>
      </c>
      <c r="AM3797">
        <v>6</v>
      </c>
      <c r="AN3797" t="s">
        <v>3522</v>
      </c>
      <c r="AO3797" t="s">
        <v>926</v>
      </c>
      <c r="AP3797">
        <v>0</v>
      </c>
      <c r="AQ3797" s="388">
        <v>44539</v>
      </c>
      <c r="AS3797" t="s">
        <v>1765</v>
      </c>
      <c r="AT3797" s="388">
        <v>44542</v>
      </c>
      <c r="AU3797" t="s">
        <v>9735</v>
      </c>
      <c r="AV3797" t="s">
        <v>9736</v>
      </c>
      <c r="AZ3797" t="s">
        <v>1766</v>
      </c>
      <c r="BA3797" t="s">
        <v>1767</v>
      </c>
      <c r="BB3797" t="s">
        <v>9737</v>
      </c>
      <c r="BC3797" t="s">
        <v>9738</v>
      </c>
      <c r="BD3797" t="s">
        <v>1756</v>
      </c>
      <c r="BE3797" t="s">
        <v>7333</v>
      </c>
      <c r="BF3797" t="s">
        <v>823</v>
      </c>
    </row>
    <row r="3798" spans="1:58">
      <c r="A3798" t="s">
        <v>829</v>
      </c>
      <c r="B3798">
        <v>6</v>
      </c>
      <c r="C3798">
        <v>0</v>
      </c>
      <c r="D3798">
        <v>10621</v>
      </c>
      <c r="E3798" t="s">
        <v>9739</v>
      </c>
      <c r="F3798">
        <v>53510611</v>
      </c>
      <c r="G3798" t="s">
        <v>2041</v>
      </c>
      <c r="H3798">
        <v>0</v>
      </c>
      <c r="I3798" t="s">
        <v>7482</v>
      </c>
      <c r="J3798">
        <v>70</v>
      </c>
      <c r="K3798">
        <v>3</v>
      </c>
      <c r="L3798" t="s">
        <v>1771</v>
      </c>
      <c r="M3798" t="s">
        <v>1756</v>
      </c>
      <c r="N3798" t="s">
        <v>1756</v>
      </c>
      <c r="O3798" t="s">
        <v>2104</v>
      </c>
      <c r="P3798" t="s">
        <v>1757</v>
      </c>
      <c r="Q3798" s="387">
        <v>210</v>
      </c>
      <c r="R3798">
        <v>27.3</v>
      </c>
      <c r="S3798">
        <v>237.29999999999998</v>
      </c>
      <c r="T3798" s="388">
        <v>44528</v>
      </c>
      <c r="U3798">
        <v>0</v>
      </c>
      <c r="V3798" t="s">
        <v>839</v>
      </c>
      <c r="W3798" s="388">
        <v>44547</v>
      </c>
      <c r="X3798">
        <v>173</v>
      </c>
      <c r="Y3798">
        <v>0</v>
      </c>
      <c r="Z3798">
        <v>0</v>
      </c>
      <c r="AA3798" t="s">
        <v>1758</v>
      </c>
      <c r="AB3798" t="s">
        <v>7329</v>
      </c>
      <c r="AD3798" t="s">
        <v>2045</v>
      </c>
      <c r="AE3798" t="s">
        <v>2046</v>
      </c>
      <c r="AI3798" t="s">
        <v>1761</v>
      </c>
      <c r="AL3798" t="s">
        <v>9740</v>
      </c>
      <c r="AM3798">
        <v>6</v>
      </c>
      <c r="AN3798" t="s">
        <v>6964</v>
      </c>
      <c r="AO3798" t="s">
        <v>4856</v>
      </c>
      <c r="AP3798">
        <v>0</v>
      </c>
      <c r="AQ3798" s="388">
        <v>44538</v>
      </c>
      <c r="AS3798" t="s">
        <v>1765</v>
      </c>
      <c r="AT3798" s="388">
        <v>44539</v>
      </c>
      <c r="AU3798" t="s">
        <v>1756</v>
      </c>
      <c r="AV3798" t="s">
        <v>1756</v>
      </c>
      <c r="AZ3798" t="s">
        <v>1766</v>
      </c>
      <c r="BA3798" t="s">
        <v>1767</v>
      </c>
      <c r="BB3798" t="s">
        <v>9741</v>
      </c>
      <c r="BC3798" t="s">
        <v>9742</v>
      </c>
      <c r="BD3798" t="s">
        <v>1756</v>
      </c>
      <c r="BE3798" t="s">
        <v>7333</v>
      </c>
      <c r="BF3798" t="s">
        <v>823</v>
      </c>
    </row>
    <row r="3799" spans="1:58">
      <c r="A3799" t="s">
        <v>829</v>
      </c>
      <c r="B3799">
        <v>6</v>
      </c>
      <c r="C3799">
        <v>0</v>
      </c>
      <c r="D3799">
        <v>10621</v>
      </c>
      <c r="E3799" t="s">
        <v>9739</v>
      </c>
      <c r="F3799">
        <v>53510611</v>
      </c>
      <c r="G3799" t="s">
        <v>2041</v>
      </c>
      <c r="H3799">
        <v>0</v>
      </c>
      <c r="I3799" t="s">
        <v>7382</v>
      </c>
      <c r="J3799">
        <v>80</v>
      </c>
      <c r="K3799">
        <v>3</v>
      </c>
      <c r="M3799" t="s">
        <v>1757</v>
      </c>
      <c r="N3799" t="s">
        <v>1757</v>
      </c>
      <c r="O3799" t="s">
        <v>1756</v>
      </c>
      <c r="P3799" t="s">
        <v>1756</v>
      </c>
      <c r="Q3799" s="387">
        <v>240</v>
      </c>
      <c r="R3799">
        <v>31.200000000000003</v>
      </c>
      <c r="S3799">
        <v>271.2</v>
      </c>
      <c r="T3799" s="388">
        <v>44528</v>
      </c>
      <c r="U3799">
        <v>0</v>
      </c>
      <c r="V3799" t="s">
        <v>839</v>
      </c>
      <c r="W3799" s="388">
        <v>44547</v>
      </c>
      <c r="X3799">
        <v>173</v>
      </c>
      <c r="Y3799">
        <v>0</v>
      </c>
      <c r="Z3799">
        <v>0</v>
      </c>
      <c r="AA3799" t="s">
        <v>1758</v>
      </c>
      <c r="AB3799" t="s">
        <v>7329</v>
      </c>
      <c r="AD3799" t="s">
        <v>2045</v>
      </c>
      <c r="AE3799" t="s">
        <v>2046</v>
      </c>
      <c r="AI3799" t="s">
        <v>1761</v>
      </c>
      <c r="AL3799" t="s">
        <v>9740</v>
      </c>
      <c r="AM3799">
        <v>6</v>
      </c>
      <c r="AN3799" t="s">
        <v>6964</v>
      </c>
      <c r="AO3799" t="s">
        <v>4856</v>
      </c>
      <c r="AP3799">
        <v>0</v>
      </c>
      <c r="AQ3799" s="388">
        <v>44538</v>
      </c>
      <c r="AS3799" t="s">
        <v>1765</v>
      </c>
      <c r="AT3799" s="388">
        <v>44539</v>
      </c>
      <c r="AU3799" t="s">
        <v>1756</v>
      </c>
      <c r="AV3799" t="s">
        <v>1756</v>
      </c>
      <c r="AZ3799" t="s">
        <v>1766</v>
      </c>
      <c r="BA3799" t="s">
        <v>1767</v>
      </c>
      <c r="BB3799" t="s">
        <v>9743</v>
      </c>
      <c r="BC3799" t="s">
        <v>9744</v>
      </c>
      <c r="BD3799" t="s">
        <v>1756</v>
      </c>
      <c r="BE3799" t="s">
        <v>7333</v>
      </c>
      <c r="BF3799" t="s">
        <v>823</v>
      </c>
    </row>
    <row r="3800" spans="1:58">
      <c r="A3800" t="s">
        <v>829</v>
      </c>
      <c r="B3800">
        <v>6</v>
      </c>
      <c r="C3800">
        <v>0</v>
      </c>
      <c r="D3800">
        <v>10620</v>
      </c>
      <c r="E3800" t="s">
        <v>9745</v>
      </c>
      <c r="F3800">
        <v>53510611</v>
      </c>
      <c r="G3800" t="s">
        <v>2041</v>
      </c>
      <c r="H3800">
        <v>0</v>
      </c>
      <c r="I3800" t="s">
        <v>7482</v>
      </c>
      <c r="J3800">
        <v>70</v>
      </c>
      <c r="K3800">
        <v>3</v>
      </c>
      <c r="L3800" t="s">
        <v>1771</v>
      </c>
      <c r="M3800" t="s">
        <v>1756</v>
      </c>
      <c r="N3800" t="s">
        <v>1756</v>
      </c>
      <c r="O3800" t="s">
        <v>2104</v>
      </c>
      <c r="P3800" t="s">
        <v>1757</v>
      </c>
      <c r="Q3800" s="387">
        <v>210</v>
      </c>
      <c r="R3800">
        <v>27.3</v>
      </c>
      <c r="S3800">
        <v>237.29999999999998</v>
      </c>
      <c r="T3800" s="388">
        <v>44528</v>
      </c>
      <c r="U3800">
        <v>0</v>
      </c>
      <c r="V3800" t="s">
        <v>839</v>
      </c>
      <c r="W3800" s="388">
        <v>44547</v>
      </c>
      <c r="X3800">
        <v>173</v>
      </c>
      <c r="Y3800">
        <v>0</v>
      </c>
      <c r="Z3800">
        <v>0</v>
      </c>
      <c r="AA3800" t="s">
        <v>1758</v>
      </c>
      <c r="AB3800" t="s">
        <v>7329</v>
      </c>
      <c r="AD3800" t="s">
        <v>2045</v>
      </c>
      <c r="AE3800" t="s">
        <v>2046</v>
      </c>
      <c r="AI3800" t="s">
        <v>1761</v>
      </c>
      <c r="AL3800" t="s">
        <v>9746</v>
      </c>
      <c r="AM3800">
        <v>6</v>
      </c>
      <c r="AN3800" t="s">
        <v>3184</v>
      </c>
      <c r="AO3800" t="s">
        <v>3185</v>
      </c>
      <c r="AP3800">
        <v>0</v>
      </c>
      <c r="AQ3800" s="388">
        <v>44538</v>
      </c>
      <c r="AS3800" t="s">
        <v>1765</v>
      </c>
      <c r="AT3800" s="388">
        <v>44539</v>
      </c>
      <c r="AU3800" t="s">
        <v>1756</v>
      </c>
      <c r="AV3800" t="s">
        <v>1756</v>
      </c>
      <c r="AZ3800" t="s">
        <v>1766</v>
      </c>
      <c r="BA3800" t="s">
        <v>1767</v>
      </c>
      <c r="BB3800" t="s">
        <v>9747</v>
      </c>
      <c r="BC3800" t="s">
        <v>9748</v>
      </c>
      <c r="BD3800" t="s">
        <v>1756</v>
      </c>
      <c r="BE3800" t="s">
        <v>7333</v>
      </c>
      <c r="BF3800" t="s">
        <v>823</v>
      </c>
    </row>
    <row r="3801" spans="1:58">
      <c r="A3801" t="s">
        <v>829</v>
      </c>
      <c r="B3801">
        <v>6</v>
      </c>
      <c r="C3801">
        <v>0</v>
      </c>
      <c r="D3801">
        <v>10620</v>
      </c>
      <c r="E3801" t="s">
        <v>9745</v>
      </c>
      <c r="F3801">
        <v>53510611</v>
      </c>
      <c r="G3801" t="s">
        <v>2041</v>
      </c>
      <c r="H3801">
        <v>0</v>
      </c>
      <c r="I3801" t="s">
        <v>7382</v>
      </c>
      <c r="J3801">
        <v>80</v>
      </c>
      <c r="K3801">
        <v>3</v>
      </c>
      <c r="M3801" t="s">
        <v>1757</v>
      </c>
      <c r="N3801" t="s">
        <v>1757</v>
      </c>
      <c r="O3801" t="s">
        <v>1756</v>
      </c>
      <c r="P3801" t="s">
        <v>1756</v>
      </c>
      <c r="Q3801" s="387">
        <v>240</v>
      </c>
      <c r="R3801">
        <v>31.200000000000003</v>
      </c>
      <c r="S3801">
        <v>271.2</v>
      </c>
      <c r="T3801" s="388">
        <v>44528</v>
      </c>
      <c r="U3801">
        <v>0</v>
      </c>
      <c r="V3801" t="s">
        <v>839</v>
      </c>
      <c r="W3801" s="388">
        <v>44547</v>
      </c>
      <c r="X3801">
        <v>173</v>
      </c>
      <c r="Y3801">
        <v>0</v>
      </c>
      <c r="Z3801">
        <v>0</v>
      </c>
      <c r="AA3801" t="s">
        <v>1758</v>
      </c>
      <c r="AB3801" t="s">
        <v>7329</v>
      </c>
      <c r="AD3801" t="s">
        <v>2045</v>
      </c>
      <c r="AE3801" t="s">
        <v>2046</v>
      </c>
      <c r="AI3801" t="s">
        <v>1761</v>
      </c>
      <c r="AL3801" t="s">
        <v>9746</v>
      </c>
      <c r="AM3801">
        <v>6</v>
      </c>
      <c r="AN3801" t="s">
        <v>3184</v>
      </c>
      <c r="AO3801" t="s">
        <v>3185</v>
      </c>
      <c r="AP3801">
        <v>0</v>
      </c>
      <c r="AQ3801" s="388">
        <v>44538</v>
      </c>
      <c r="AS3801" t="s">
        <v>1765</v>
      </c>
      <c r="AT3801" s="388">
        <v>44539</v>
      </c>
      <c r="AU3801" t="s">
        <v>1756</v>
      </c>
      <c r="AV3801" t="s">
        <v>1756</v>
      </c>
      <c r="AZ3801" t="s">
        <v>1766</v>
      </c>
      <c r="BA3801" t="s">
        <v>1767</v>
      </c>
      <c r="BB3801" t="s">
        <v>9749</v>
      </c>
      <c r="BC3801" t="s">
        <v>9750</v>
      </c>
      <c r="BD3801" t="s">
        <v>1756</v>
      </c>
      <c r="BE3801" t="s">
        <v>7333</v>
      </c>
      <c r="BF3801" t="s">
        <v>823</v>
      </c>
    </row>
    <row r="3802" spans="1:58">
      <c r="A3802" t="s">
        <v>829</v>
      </c>
      <c r="B3802">
        <v>6</v>
      </c>
      <c r="C3802">
        <v>0</v>
      </c>
      <c r="D3802">
        <v>10618</v>
      </c>
      <c r="E3802" t="s">
        <v>9751</v>
      </c>
      <c r="F3802">
        <v>53510611</v>
      </c>
      <c r="G3802" t="s">
        <v>2041</v>
      </c>
      <c r="H3802">
        <v>0</v>
      </c>
      <c r="I3802" t="s">
        <v>2103</v>
      </c>
      <c r="J3802">
        <v>70</v>
      </c>
      <c r="K3802">
        <v>22</v>
      </c>
      <c r="L3802" t="s">
        <v>1771</v>
      </c>
      <c r="M3802" t="s">
        <v>1756</v>
      </c>
      <c r="N3802" t="s">
        <v>1756</v>
      </c>
      <c r="O3802" t="s">
        <v>2104</v>
      </c>
      <c r="P3802" t="s">
        <v>1757</v>
      </c>
      <c r="Q3802" s="387">
        <v>1540</v>
      </c>
      <c r="R3802">
        <v>200.20000000000002</v>
      </c>
      <c r="S3802">
        <v>1740.1999999999998</v>
      </c>
      <c r="T3802" s="388">
        <v>44528</v>
      </c>
      <c r="U3802">
        <v>0</v>
      </c>
      <c r="V3802" t="s">
        <v>839</v>
      </c>
      <c r="W3802" s="388">
        <v>44547</v>
      </c>
      <c r="X3802">
        <v>173</v>
      </c>
      <c r="Y3802">
        <v>0</v>
      </c>
      <c r="Z3802">
        <v>0</v>
      </c>
      <c r="AA3802" t="s">
        <v>1758</v>
      </c>
      <c r="AB3802" t="s">
        <v>7329</v>
      </c>
      <c r="AD3802" t="s">
        <v>2045</v>
      </c>
      <c r="AE3802" t="s">
        <v>2046</v>
      </c>
      <c r="AI3802" t="s">
        <v>1761</v>
      </c>
      <c r="AL3802" t="s">
        <v>9752</v>
      </c>
      <c r="AM3802">
        <v>6</v>
      </c>
      <c r="AN3802" t="s">
        <v>3184</v>
      </c>
      <c r="AO3802" t="s">
        <v>3185</v>
      </c>
      <c r="AP3802">
        <v>0</v>
      </c>
      <c r="AQ3802" s="388">
        <v>44538</v>
      </c>
      <c r="AS3802" t="s">
        <v>1765</v>
      </c>
      <c r="AT3802" s="388">
        <v>44539</v>
      </c>
      <c r="AU3802" t="s">
        <v>1756</v>
      </c>
      <c r="AV3802" t="s">
        <v>1756</v>
      </c>
      <c r="AZ3802" t="s">
        <v>1766</v>
      </c>
      <c r="BA3802" t="s">
        <v>1767</v>
      </c>
      <c r="BB3802" t="s">
        <v>9753</v>
      </c>
      <c r="BC3802" t="s">
        <v>9754</v>
      </c>
      <c r="BD3802" t="s">
        <v>1756</v>
      </c>
      <c r="BE3802" t="s">
        <v>7333</v>
      </c>
      <c r="BF3802" t="s">
        <v>823</v>
      </c>
    </row>
    <row r="3803" spans="1:58">
      <c r="A3803" t="s">
        <v>829</v>
      </c>
      <c r="B3803">
        <v>6</v>
      </c>
      <c r="C3803">
        <v>0</v>
      </c>
      <c r="D3803">
        <v>10618</v>
      </c>
      <c r="E3803" t="s">
        <v>9751</v>
      </c>
      <c r="F3803">
        <v>53510611</v>
      </c>
      <c r="G3803" t="s">
        <v>2041</v>
      </c>
      <c r="H3803">
        <v>0</v>
      </c>
      <c r="I3803" t="s">
        <v>2052</v>
      </c>
      <c r="J3803">
        <v>75</v>
      </c>
      <c r="K3803">
        <v>6</v>
      </c>
      <c r="L3803" t="s">
        <v>1771</v>
      </c>
      <c r="M3803" t="s">
        <v>1756</v>
      </c>
      <c r="N3803" t="s">
        <v>1756</v>
      </c>
      <c r="O3803" t="s">
        <v>2053</v>
      </c>
      <c r="P3803" t="s">
        <v>1757</v>
      </c>
      <c r="Q3803" s="387">
        <v>450</v>
      </c>
      <c r="R3803">
        <v>58.5</v>
      </c>
      <c r="S3803">
        <v>508.49999999999994</v>
      </c>
      <c r="T3803" s="388">
        <v>44528</v>
      </c>
      <c r="U3803">
        <v>0</v>
      </c>
      <c r="V3803" t="s">
        <v>839</v>
      </c>
      <c r="W3803" s="388">
        <v>44547</v>
      </c>
      <c r="X3803">
        <v>173</v>
      </c>
      <c r="Y3803">
        <v>0</v>
      </c>
      <c r="Z3803">
        <v>0</v>
      </c>
      <c r="AA3803" t="s">
        <v>1758</v>
      </c>
      <c r="AB3803" t="s">
        <v>7329</v>
      </c>
      <c r="AD3803" t="s">
        <v>2045</v>
      </c>
      <c r="AE3803" t="s">
        <v>2046</v>
      </c>
      <c r="AI3803" t="s">
        <v>1761</v>
      </c>
      <c r="AL3803" t="s">
        <v>9752</v>
      </c>
      <c r="AM3803">
        <v>6</v>
      </c>
      <c r="AN3803" t="s">
        <v>3184</v>
      </c>
      <c r="AO3803" t="s">
        <v>3185</v>
      </c>
      <c r="AP3803">
        <v>0</v>
      </c>
      <c r="AQ3803" s="388">
        <v>44538</v>
      </c>
      <c r="AS3803" t="s">
        <v>1765</v>
      </c>
      <c r="AT3803" s="388">
        <v>44539</v>
      </c>
      <c r="AU3803" t="s">
        <v>1756</v>
      </c>
      <c r="AV3803" t="s">
        <v>1756</v>
      </c>
      <c r="AZ3803" t="s">
        <v>1766</v>
      </c>
      <c r="BA3803" t="s">
        <v>1767</v>
      </c>
      <c r="BB3803" t="s">
        <v>9755</v>
      </c>
      <c r="BC3803" t="s">
        <v>9756</v>
      </c>
      <c r="BD3803" t="s">
        <v>1756</v>
      </c>
      <c r="BE3803" t="s">
        <v>7333</v>
      </c>
      <c r="BF3803" t="s">
        <v>823</v>
      </c>
    </row>
    <row r="3804" spans="1:58">
      <c r="A3804" t="s">
        <v>829</v>
      </c>
      <c r="B3804">
        <v>6</v>
      </c>
      <c r="C3804">
        <v>0</v>
      </c>
      <c r="D3804">
        <v>10618</v>
      </c>
      <c r="E3804" t="s">
        <v>9751</v>
      </c>
      <c r="F3804">
        <v>53510611</v>
      </c>
      <c r="G3804" t="s">
        <v>2041</v>
      </c>
      <c r="H3804">
        <v>0</v>
      </c>
      <c r="I3804" t="s">
        <v>2056</v>
      </c>
      <c r="J3804">
        <v>210</v>
      </c>
      <c r="K3804">
        <v>2</v>
      </c>
      <c r="L3804" t="s">
        <v>1755</v>
      </c>
      <c r="M3804" t="s">
        <v>1756</v>
      </c>
      <c r="N3804" t="s">
        <v>1756</v>
      </c>
      <c r="P3804" t="s">
        <v>1757</v>
      </c>
      <c r="Q3804" s="387">
        <v>420</v>
      </c>
      <c r="R3804">
        <v>54.6</v>
      </c>
      <c r="S3804">
        <v>474.59999999999997</v>
      </c>
      <c r="T3804" s="388">
        <v>44528</v>
      </c>
      <c r="U3804">
        <v>0</v>
      </c>
      <c r="V3804" t="s">
        <v>839</v>
      </c>
      <c r="W3804" s="388">
        <v>44547</v>
      </c>
      <c r="X3804">
        <v>173</v>
      </c>
      <c r="Y3804">
        <v>0</v>
      </c>
      <c r="Z3804">
        <v>0</v>
      </c>
      <c r="AA3804" t="s">
        <v>1758</v>
      </c>
      <c r="AB3804" t="s">
        <v>7329</v>
      </c>
      <c r="AD3804" t="s">
        <v>2045</v>
      </c>
      <c r="AE3804" t="s">
        <v>2046</v>
      </c>
      <c r="AI3804" t="s">
        <v>1761</v>
      </c>
      <c r="AL3804" t="s">
        <v>9752</v>
      </c>
      <c r="AM3804">
        <v>6</v>
      </c>
      <c r="AN3804" t="s">
        <v>3184</v>
      </c>
      <c r="AO3804" t="s">
        <v>3185</v>
      </c>
      <c r="AP3804">
        <v>0</v>
      </c>
      <c r="AQ3804" s="388">
        <v>44538</v>
      </c>
      <c r="AS3804" t="s">
        <v>1765</v>
      </c>
      <c r="AT3804" s="388">
        <v>44539</v>
      </c>
      <c r="AU3804" t="s">
        <v>1756</v>
      </c>
      <c r="AV3804" t="s">
        <v>1756</v>
      </c>
      <c r="AZ3804" t="s">
        <v>1766</v>
      </c>
      <c r="BA3804" t="s">
        <v>1767</v>
      </c>
      <c r="BB3804" t="s">
        <v>9757</v>
      </c>
      <c r="BC3804" t="s">
        <v>9758</v>
      </c>
      <c r="BD3804" t="s">
        <v>1756</v>
      </c>
      <c r="BE3804" t="s">
        <v>7333</v>
      </c>
      <c r="BF3804" t="s">
        <v>823</v>
      </c>
    </row>
    <row r="3805" spans="1:58">
      <c r="A3805" t="s">
        <v>829</v>
      </c>
      <c r="B3805">
        <v>6</v>
      </c>
      <c r="C3805">
        <v>0</v>
      </c>
      <c r="D3805">
        <v>10618</v>
      </c>
      <c r="E3805" t="s">
        <v>9751</v>
      </c>
      <c r="F3805">
        <v>53510611</v>
      </c>
      <c r="G3805" t="s">
        <v>2041</v>
      </c>
      <c r="H3805">
        <v>0</v>
      </c>
      <c r="I3805" t="s">
        <v>2113</v>
      </c>
      <c r="J3805">
        <v>122.39</v>
      </c>
      <c r="K3805">
        <v>22</v>
      </c>
      <c r="L3805" t="s">
        <v>2063</v>
      </c>
      <c r="M3805" t="s">
        <v>2114</v>
      </c>
      <c r="N3805" t="s">
        <v>1757</v>
      </c>
      <c r="O3805" t="s">
        <v>1756</v>
      </c>
      <c r="P3805" t="s">
        <v>1756</v>
      </c>
      <c r="Q3805" s="387">
        <v>2692.58</v>
      </c>
      <c r="R3805">
        <v>350.03539999999998</v>
      </c>
      <c r="S3805">
        <v>3042.6153999999997</v>
      </c>
      <c r="T3805" s="388">
        <v>44528</v>
      </c>
      <c r="U3805">
        <v>0</v>
      </c>
      <c r="V3805" t="s">
        <v>839</v>
      </c>
      <c r="W3805" s="388">
        <v>44547</v>
      </c>
      <c r="X3805">
        <v>173</v>
      </c>
      <c r="Y3805">
        <v>0</v>
      </c>
      <c r="Z3805">
        <v>0</v>
      </c>
      <c r="AA3805" t="s">
        <v>1758</v>
      </c>
      <c r="AB3805" t="s">
        <v>7329</v>
      </c>
      <c r="AD3805" t="s">
        <v>2045</v>
      </c>
      <c r="AE3805" t="s">
        <v>2046</v>
      </c>
      <c r="AI3805" t="s">
        <v>1761</v>
      </c>
      <c r="AL3805" t="s">
        <v>9752</v>
      </c>
      <c r="AM3805">
        <v>6</v>
      </c>
      <c r="AN3805" t="s">
        <v>3184</v>
      </c>
      <c r="AO3805" t="s">
        <v>3185</v>
      </c>
      <c r="AP3805">
        <v>0</v>
      </c>
      <c r="AQ3805" s="388">
        <v>44538</v>
      </c>
      <c r="AS3805" t="s">
        <v>1765</v>
      </c>
      <c r="AT3805" s="388">
        <v>44539</v>
      </c>
      <c r="AU3805" t="s">
        <v>1756</v>
      </c>
      <c r="AV3805" t="s">
        <v>1756</v>
      </c>
      <c r="AZ3805" t="s">
        <v>1766</v>
      </c>
      <c r="BA3805" t="s">
        <v>1767</v>
      </c>
      <c r="BB3805" t="s">
        <v>9759</v>
      </c>
      <c r="BC3805" t="s">
        <v>9760</v>
      </c>
      <c r="BD3805" t="s">
        <v>1756</v>
      </c>
      <c r="BE3805" t="s">
        <v>7333</v>
      </c>
      <c r="BF3805" t="s">
        <v>823</v>
      </c>
    </row>
    <row r="3806" spans="1:58">
      <c r="A3806" t="s">
        <v>829</v>
      </c>
      <c r="B3806">
        <v>6</v>
      </c>
      <c r="C3806">
        <v>0</v>
      </c>
      <c r="D3806">
        <v>10618</v>
      </c>
      <c r="E3806" t="s">
        <v>9751</v>
      </c>
      <c r="F3806">
        <v>53510611</v>
      </c>
      <c r="G3806" t="s">
        <v>2041</v>
      </c>
      <c r="H3806">
        <v>0</v>
      </c>
      <c r="I3806" t="s">
        <v>2083</v>
      </c>
      <c r="J3806">
        <v>12.21</v>
      </c>
      <c r="K3806">
        <v>4</v>
      </c>
      <c r="L3806" t="s">
        <v>1771</v>
      </c>
      <c r="M3806" t="s">
        <v>2084</v>
      </c>
      <c r="N3806" t="s">
        <v>1757</v>
      </c>
      <c r="O3806" t="s">
        <v>1756</v>
      </c>
      <c r="P3806" t="s">
        <v>1756</v>
      </c>
      <c r="Q3806" s="387">
        <v>48.84</v>
      </c>
      <c r="R3806">
        <v>6.3492000000000006</v>
      </c>
      <c r="S3806">
        <v>55.1892</v>
      </c>
      <c r="T3806" s="388">
        <v>44528</v>
      </c>
      <c r="U3806">
        <v>0</v>
      </c>
      <c r="V3806" t="s">
        <v>839</v>
      </c>
      <c r="W3806" s="388">
        <v>44547</v>
      </c>
      <c r="X3806">
        <v>173</v>
      </c>
      <c r="Y3806">
        <v>0</v>
      </c>
      <c r="Z3806">
        <v>0</v>
      </c>
      <c r="AA3806" t="s">
        <v>1758</v>
      </c>
      <c r="AB3806" t="s">
        <v>7329</v>
      </c>
      <c r="AD3806" t="s">
        <v>2045</v>
      </c>
      <c r="AE3806" t="s">
        <v>2046</v>
      </c>
      <c r="AI3806" t="s">
        <v>1761</v>
      </c>
      <c r="AL3806" t="s">
        <v>9752</v>
      </c>
      <c r="AM3806">
        <v>6</v>
      </c>
      <c r="AN3806" t="s">
        <v>3184</v>
      </c>
      <c r="AO3806" t="s">
        <v>3185</v>
      </c>
      <c r="AP3806">
        <v>0</v>
      </c>
      <c r="AQ3806" s="388">
        <v>44538</v>
      </c>
      <c r="AS3806" t="s">
        <v>1765</v>
      </c>
      <c r="AT3806" s="388">
        <v>44539</v>
      </c>
      <c r="AU3806" t="s">
        <v>1756</v>
      </c>
      <c r="AV3806" t="s">
        <v>1756</v>
      </c>
      <c r="AZ3806" t="s">
        <v>1766</v>
      </c>
      <c r="BA3806" t="s">
        <v>1767</v>
      </c>
      <c r="BB3806" t="s">
        <v>9761</v>
      </c>
      <c r="BC3806" t="s">
        <v>9762</v>
      </c>
      <c r="BD3806" t="s">
        <v>1756</v>
      </c>
      <c r="BE3806" t="s">
        <v>7333</v>
      </c>
      <c r="BF3806" t="s">
        <v>823</v>
      </c>
    </row>
    <row r="3807" spans="1:58">
      <c r="A3807" t="s">
        <v>829</v>
      </c>
      <c r="B3807">
        <v>6</v>
      </c>
      <c r="C3807">
        <v>0</v>
      </c>
      <c r="D3807">
        <v>10618</v>
      </c>
      <c r="E3807" t="s">
        <v>9751</v>
      </c>
      <c r="F3807">
        <v>53510611</v>
      </c>
      <c r="G3807" t="s">
        <v>2041</v>
      </c>
      <c r="H3807">
        <v>0</v>
      </c>
      <c r="I3807" t="s">
        <v>2089</v>
      </c>
      <c r="J3807">
        <v>146.96</v>
      </c>
      <c r="K3807">
        <v>4</v>
      </c>
      <c r="L3807" t="s">
        <v>2063</v>
      </c>
      <c r="M3807" t="s">
        <v>2090</v>
      </c>
      <c r="N3807" t="s">
        <v>1757</v>
      </c>
      <c r="O3807" t="s">
        <v>1756</v>
      </c>
      <c r="P3807" t="s">
        <v>1756</v>
      </c>
      <c r="Q3807" s="387">
        <v>587.84</v>
      </c>
      <c r="R3807">
        <v>76.419200000000004</v>
      </c>
      <c r="S3807">
        <v>664.25919999999996</v>
      </c>
      <c r="T3807" s="388">
        <v>44528</v>
      </c>
      <c r="U3807">
        <v>0</v>
      </c>
      <c r="V3807" t="s">
        <v>839</v>
      </c>
      <c r="W3807" s="388">
        <v>44547</v>
      </c>
      <c r="X3807">
        <v>173</v>
      </c>
      <c r="Y3807">
        <v>0</v>
      </c>
      <c r="Z3807">
        <v>0</v>
      </c>
      <c r="AA3807" t="s">
        <v>1758</v>
      </c>
      <c r="AB3807" t="s">
        <v>7329</v>
      </c>
      <c r="AD3807" t="s">
        <v>2045</v>
      </c>
      <c r="AE3807" t="s">
        <v>2046</v>
      </c>
      <c r="AI3807" t="s">
        <v>1761</v>
      </c>
      <c r="AL3807" t="s">
        <v>9752</v>
      </c>
      <c r="AM3807">
        <v>6</v>
      </c>
      <c r="AN3807" t="s">
        <v>3184</v>
      </c>
      <c r="AO3807" t="s">
        <v>3185</v>
      </c>
      <c r="AP3807">
        <v>0</v>
      </c>
      <c r="AQ3807" s="388">
        <v>44538</v>
      </c>
      <c r="AS3807" t="s">
        <v>1765</v>
      </c>
      <c r="AT3807" s="388">
        <v>44539</v>
      </c>
      <c r="AU3807" t="s">
        <v>1756</v>
      </c>
      <c r="AV3807" t="s">
        <v>1756</v>
      </c>
      <c r="AZ3807" t="s">
        <v>1766</v>
      </c>
      <c r="BA3807" t="s">
        <v>1767</v>
      </c>
      <c r="BB3807" t="s">
        <v>9763</v>
      </c>
      <c r="BC3807" t="s">
        <v>9764</v>
      </c>
      <c r="BD3807" t="s">
        <v>1756</v>
      </c>
      <c r="BE3807" t="s">
        <v>7333</v>
      </c>
      <c r="BF3807" t="s">
        <v>823</v>
      </c>
    </row>
    <row r="3808" spans="1:58">
      <c r="A3808" t="s">
        <v>829</v>
      </c>
      <c r="B3808">
        <v>6</v>
      </c>
      <c r="C3808">
        <v>0</v>
      </c>
      <c r="D3808">
        <v>10615</v>
      </c>
      <c r="E3808" t="s">
        <v>9765</v>
      </c>
      <c r="F3808">
        <v>53510611</v>
      </c>
      <c r="G3808" t="s">
        <v>2041</v>
      </c>
      <c r="H3808">
        <v>0</v>
      </c>
      <c r="I3808" t="s">
        <v>2103</v>
      </c>
      <c r="J3808">
        <v>70</v>
      </c>
      <c r="K3808">
        <v>22</v>
      </c>
      <c r="L3808" t="s">
        <v>1771</v>
      </c>
      <c r="M3808" t="s">
        <v>1756</v>
      </c>
      <c r="N3808" t="s">
        <v>1756</v>
      </c>
      <c r="O3808" t="s">
        <v>2104</v>
      </c>
      <c r="P3808" t="s">
        <v>1757</v>
      </c>
      <c r="Q3808" s="387">
        <v>1540</v>
      </c>
      <c r="R3808">
        <v>200.20000000000002</v>
      </c>
      <c r="S3808">
        <v>1740.1999999999998</v>
      </c>
      <c r="T3808" s="388">
        <v>44527</v>
      </c>
      <c r="U3808">
        <v>0</v>
      </c>
      <c r="V3808" t="s">
        <v>839</v>
      </c>
      <c r="W3808" s="388">
        <v>44547</v>
      </c>
      <c r="X3808">
        <v>173</v>
      </c>
      <c r="Y3808">
        <v>0</v>
      </c>
      <c r="Z3808">
        <v>0</v>
      </c>
      <c r="AA3808" t="s">
        <v>1758</v>
      </c>
      <c r="AB3808" t="s">
        <v>7329</v>
      </c>
      <c r="AD3808" t="s">
        <v>2045</v>
      </c>
      <c r="AE3808" t="s">
        <v>2046</v>
      </c>
      <c r="AI3808" t="s">
        <v>1761</v>
      </c>
      <c r="AL3808" t="s">
        <v>9766</v>
      </c>
      <c r="AM3808">
        <v>6</v>
      </c>
      <c r="AN3808" t="s">
        <v>8866</v>
      </c>
      <c r="AO3808" t="s">
        <v>7365</v>
      </c>
      <c r="AP3808">
        <v>0</v>
      </c>
      <c r="AQ3808" s="388">
        <v>44538</v>
      </c>
      <c r="AS3808" t="s">
        <v>1765</v>
      </c>
      <c r="AT3808" s="388">
        <v>44539</v>
      </c>
      <c r="AU3808" t="s">
        <v>1756</v>
      </c>
      <c r="AV3808" t="s">
        <v>1756</v>
      </c>
      <c r="AZ3808" t="s">
        <v>1766</v>
      </c>
      <c r="BA3808" t="s">
        <v>1767</v>
      </c>
      <c r="BB3808" t="s">
        <v>9767</v>
      </c>
      <c r="BC3808" t="s">
        <v>9768</v>
      </c>
      <c r="BD3808" t="s">
        <v>1756</v>
      </c>
      <c r="BE3808" t="s">
        <v>7333</v>
      </c>
      <c r="BF3808" t="s">
        <v>823</v>
      </c>
    </row>
    <row r="3809" spans="1:58">
      <c r="A3809" t="s">
        <v>829</v>
      </c>
      <c r="B3809">
        <v>6</v>
      </c>
      <c r="C3809">
        <v>0</v>
      </c>
      <c r="D3809">
        <v>10615</v>
      </c>
      <c r="E3809" t="s">
        <v>9765</v>
      </c>
      <c r="F3809">
        <v>53510611</v>
      </c>
      <c r="G3809" t="s">
        <v>2041</v>
      </c>
      <c r="H3809">
        <v>0</v>
      </c>
      <c r="I3809" t="s">
        <v>2056</v>
      </c>
      <c r="J3809">
        <v>210</v>
      </c>
      <c r="K3809">
        <v>1</v>
      </c>
      <c r="L3809" t="s">
        <v>1755</v>
      </c>
      <c r="M3809" t="s">
        <v>1756</v>
      </c>
      <c r="N3809" t="s">
        <v>1756</v>
      </c>
      <c r="P3809" t="s">
        <v>1757</v>
      </c>
      <c r="Q3809" s="387">
        <v>210</v>
      </c>
      <c r="R3809">
        <v>27.3</v>
      </c>
      <c r="S3809">
        <v>237.29999999999998</v>
      </c>
      <c r="T3809" s="388">
        <v>44527</v>
      </c>
      <c r="U3809">
        <v>0</v>
      </c>
      <c r="V3809" t="s">
        <v>839</v>
      </c>
      <c r="W3809" s="388">
        <v>44547</v>
      </c>
      <c r="X3809">
        <v>173</v>
      </c>
      <c r="Y3809">
        <v>0</v>
      </c>
      <c r="Z3809">
        <v>0</v>
      </c>
      <c r="AA3809" t="s">
        <v>1758</v>
      </c>
      <c r="AB3809" t="s">
        <v>7329</v>
      </c>
      <c r="AD3809" t="s">
        <v>2045</v>
      </c>
      <c r="AE3809" t="s">
        <v>2046</v>
      </c>
      <c r="AI3809" t="s">
        <v>1761</v>
      </c>
      <c r="AL3809" t="s">
        <v>9766</v>
      </c>
      <c r="AM3809">
        <v>6</v>
      </c>
      <c r="AN3809" t="s">
        <v>8866</v>
      </c>
      <c r="AO3809" t="s">
        <v>7365</v>
      </c>
      <c r="AP3809">
        <v>0</v>
      </c>
      <c r="AQ3809" s="388">
        <v>44538</v>
      </c>
      <c r="AS3809" t="s">
        <v>1765</v>
      </c>
      <c r="AT3809" s="388">
        <v>44539</v>
      </c>
      <c r="AU3809" t="s">
        <v>1756</v>
      </c>
      <c r="AV3809" t="s">
        <v>1756</v>
      </c>
      <c r="AZ3809" t="s">
        <v>1766</v>
      </c>
      <c r="BA3809" t="s">
        <v>1767</v>
      </c>
      <c r="BB3809" t="s">
        <v>9769</v>
      </c>
      <c r="BC3809" t="s">
        <v>9770</v>
      </c>
      <c r="BD3809" t="s">
        <v>1756</v>
      </c>
      <c r="BE3809" t="s">
        <v>7333</v>
      </c>
      <c r="BF3809" t="s">
        <v>823</v>
      </c>
    </row>
    <row r="3810" spans="1:58">
      <c r="A3810" t="s">
        <v>829</v>
      </c>
      <c r="B3810">
        <v>6</v>
      </c>
      <c r="C3810">
        <v>0</v>
      </c>
      <c r="D3810">
        <v>10615</v>
      </c>
      <c r="E3810" t="s">
        <v>9765</v>
      </c>
      <c r="F3810">
        <v>53510611</v>
      </c>
      <c r="G3810" t="s">
        <v>2041</v>
      </c>
      <c r="H3810">
        <v>0</v>
      </c>
      <c r="I3810" t="s">
        <v>2113</v>
      </c>
      <c r="J3810">
        <v>122.39</v>
      </c>
      <c r="K3810">
        <v>22</v>
      </c>
      <c r="L3810" t="s">
        <v>2063</v>
      </c>
      <c r="M3810" t="s">
        <v>2114</v>
      </c>
      <c r="N3810" t="s">
        <v>1757</v>
      </c>
      <c r="O3810" t="s">
        <v>1756</v>
      </c>
      <c r="P3810" t="s">
        <v>1756</v>
      </c>
      <c r="Q3810" s="387">
        <v>2692.58</v>
      </c>
      <c r="R3810">
        <v>350.03539999999998</v>
      </c>
      <c r="S3810">
        <v>3042.6153999999997</v>
      </c>
      <c r="T3810" s="388">
        <v>44527</v>
      </c>
      <c r="U3810">
        <v>0</v>
      </c>
      <c r="V3810" t="s">
        <v>839</v>
      </c>
      <c r="W3810" s="388">
        <v>44547</v>
      </c>
      <c r="X3810">
        <v>173</v>
      </c>
      <c r="Y3810">
        <v>0</v>
      </c>
      <c r="Z3810">
        <v>0</v>
      </c>
      <c r="AA3810" t="s">
        <v>1758</v>
      </c>
      <c r="AB3810" t="s">
        <v>7329</v>
      </c>
      <c r="AD3810" t="s">
        <v>2045</v>
      </c>
      <c r="AE3810" t="s">
        <v>2046</v>
      </c>
      <c r="AI3810" t="s">
        <v>1761</v>
      </c>
      <c r="AL3810" t="s">
        <v>9766</v>
      </c>
      <c r="AM3810">
        <v>6</v>
      </c>
      <c r="AN3810" t="s">
        <v>8866</v>
      </c>
      <c r="AO3810" t="s">
        <v>7365</v>
      </c>
      <c r="AP3810">
        <v>0</v>
      </c>
      <c r="AQ3810" s="388">
        <v>44538</v>
      </c>
      <c r="AS3810" t="s">
        <v>1765</v>
      </c>
      <c r="AT3810" s="388">
        <v>44539</v>
      </c>
      <c r="AU3810" t="s">
        <v>1756</v>
      </c>
      <c r="AV3810" t="s">
        <v>1756</v>
      </c>
      <c r="AZ3810" t="s">
        <v>1766</v>
      </c>
      <c r="BA3810" t="s">
        <v>1767</v>
      </c>
      <c r="BB3810" t="s">
        <v>9771</v>
      </c>
      <c r="BC3810" t="s">
        <v>9772</v>
      </c>
      <c r="BD3810" t="s">
        <v>1756</v>
      </c>
      <c r="BE3810" t="s">
        <v>7333</v>
      </c>
      <c r="BF3810" t="s">
        <v>823</v>
      </c>
    </row>
    <row r="3811" spans="1:58">
      <c r="A3811" t="s">
        <v>829</v>
      </c>
      <c r="B3811">
        <v>6</v>
      </c>
      <c r="C3811">
        <v>0</v>
      </c>
      <c r="D3811">
        <v>10614</v>
      </c>
      <c r="E3811" t="s">
        <v>9773</v>
      </c>
      <c r="F3811">
        <v>53510611</v>
      </c>
      <c r="G3811" t="s">
        <v>2041</v>
      </c>
      <c r="H3811">
        <v>0</v>
      </c>
      <c r="I3811" t="s">
        <v>2052</v>
      </c>
      <c r="J3811">
        <v>75</v>
      </c>
      <c r="K3811">
        <v>11</v>
      </c>
      <c r="L3811" t="s">
        <v>1771</v>
      </c>
      <c r="M3811" t="s">
        <v>1756</v>
      </c>
      <c r="N3811" t="s">
        <v>1756</v>
      </c>
      <c r="O3811" t="s">
        <v>2053</v>
      </c>
      <c r="P3811" t="s">
        <v>1757</v>
      </c>
      <c r="Q3811" s="387">
        <v>825</v>
      </c>
      <c r="R3811">
        <v>107.25</v>
      </c>
      <c r="S3811">
        <v>932.24999999999989</v>
      </c>
      <c r="T3811" s="388">
        <v>44527</v>
      </c>
      <c r="U3811">
        <v>0</v>
      </c>
      <c r="V3811" t="s">
        <v>839</v>
      </c>
      <c r="W3811" s="388">
        <v>44547</v>
      </c>
      <c r="X3811">
        <v>173</v>
      </c>
      <c r="Y3811">
        <v>0</v>
      </c>
      <c r="Z3811">
        <v>0</v>
      </c>
      <c r="AA3811" t="s">
        <v>1758</v>
      </c>
      <c r="AB3811" t="s">
        <v>7329</v>
      </c>
      <c r="AD3811" t="s">
        <v>2045</v>
      </c>
      <c r="AE3811" t="s">
        <v>2046</v>
      </c>
      <c r="AI3811" t="s">
        <v>1761</v>
      </c>
      <c r="AL3811" t="s">
        <v>9774</v>
      </c>
      <c r="AM3811">
        <v>6</v>
      </c>
      <c r="AN3811" t="s">
        <v>3184</v>
      </c>
      <c r="AO3811" t="s">
        <v>3185</v>
      </c>
      <c r="AP3811">
        <v>0</v>
      </c>
      <c r="AQ3811" s="388">
        <v>44538</v>
      </c>
      <c r="AS3811" t="s">
        <v>1765</v>
      </c>
      <c r="AT3811" s="388">
        <v>44539</v>
      </c>
      <c r="AU3811" t="s">
        <v>1756</v>
      </c>
      <c r="AV3811" t="s">
        <v>1756</v>
      </c>
      <c r="AZ3811" t="s">
        <v>1766</v>
      </c>
      <c r="BA3811" t="s">
        <v>1767</v>
      </c>
      <c r="BB3811" t="s">
        <v>9775</v>
      </c>
      <c r="BC3811" t="s">
        <v>9776</v>
      </c>
      <c r="BD3811" t="s">
        <v>1756</v>
      </c>
      <c r="BE3811" t="s">
        <v>7333</v>
      </c>
      <c r="BF3811" t="s">
        <v>823</v>
      </c>
    </row>
    <row r="3812" spans="1:58">
      <c r="A3812" t="s">
        <v>829</v>
      </c>
      <c r="B3812">
        <v>6</v>
      </c>
      <c r="C3812">
        <v>0</v>
      </c>
      <c r="D3812">
        <v>10614</v>
      </c>
      <c r="E3812" t="s">
        <v>9773</v>
      </c>
      <c r="F3812">
        <v>53510611</v>
      </c>
      <c r="G3812" t="s">
        <v>2041</v>
      </c>
      <c r="H3812">
        <v>0</v>
      </c>
      <c r="I3812" t="s">
        <v>2056</v>
      </c>
      <c r="J3812">
        <v>210</v>
      </c>
      <c r="K3812">
        <v>1</v>
      </c>
      <c r="L3812" t="s">
        <v>1755</v>
      </c>
      <c r="M3812" t="s">
        <v>1756</v>
      </c>
      <c r="N3812" t="s">
        <v>1756</v>
      </c>
      <c r="P3812" t="s">
        <v>1757</v>
      </c>
      <c r="Q3812" s="387">
        <v>210</v>
      </c>
      <c r="R3812">
        <v>27.3</v>
      </c>
      <c r="S3812">
        <v>237.29999999999998</v>
      </c>
      <c r="T3812" s="388">
        <v>44527</v>
      </c>
      <c r="U3812">
        <v>0</v>
      </c>
      <c r="V3812" t="s">
        <v>839</v>
      </c>
      <c r="W3812" s="388">
        <v>44547</v>
      </c>
      <c r="X3812">
        <v>173</v>
      </c>
      <c r="Y3812">
        <v>0</v>
      </c>
      <c r="Z3812">
        <v>0</v>
      </c>
      <c r="AA3812" t="s">
        <v>1758</v>
      </c>
      <c r="AB3812" t="s">
        <v>7329</v>
      </c>
      <c r="AD3812" t="s">
        <v>2045</v>
      </c>
      <c r="AE3812" t="s">
        <v>2046</v>
      </c>
      <c r="AI3812" t="s">
        <v>1761</v>
      </c>
      <c r="AL3812" t="s">
        <v>9774</v>
      </c>
      <c r="AM3812">
        <v>6</v>
      </c>
      <c r="AN3812" t="s">
        <v>3184</v>
      </c>
      <c r="AO3812" t="s">
        <v>3185</v>
      </c>
      <c r="AP3812">
        <v>0</v>
      </c>
      <c r="AQ3812" s="388">
        <v>44538</v>
      </c>
      <c r="AS3812" t="s">
        <v>1765</v>
      </c>
      <c r="AT3812" s="388">
        <v>44539</v>
      </c>
      <c r="AU3812" t="s">
        <v>1756</v>
      </c>
      <c r="AV3812" t="s">
        <v>1756</v>
      </c>
      <c r="AZ3812" t="s">
        <v>1766</v>
      </c>
      <c r="BA3812" t="s">
        <v>1767</v>
      </c>
      <c r="BB3812" t="s">
        <v>9777</v>
      </c>
      <c r="BC3812" t="s">
        <v>9778</v>
      </c>
      <c r="BD3812" t="s">
        <v>1756</v>
      </c>
      <c r="BE3812" t="s">
        <v>7333</v>
      </c>
      <c r="BF3812" t="s">
        <v>823</v>
      </c>
    </row>
    <row r="3813" spans="1:58">
      <c r="A3813" t="s">
        <v>829</v>
      </c>
      <c r="B3813">
        <v>6</v>
      </c>
      <c r="C3813">
        <v>0</v>
      </c>
      <c r="D3813">
        <v>10614</v>
      </c>
      <c r="E3813" t="s">
        <v>9773</v>
      </c>
      <c r="F3813">
        <v>53510611</v>
      </c>
      <c r="G3813" t="s">
        <v>2041</v>
      </c>
      <c r="H3813">
        <v>0</v>
      </c>
      <c r="I3813" t="s">
        <v>2073</v>
      </c>
      <c r="J3813">
        <v>243.75</v>
      </c>
      <c r="K3813">
        <v>1</v>
      </c>
      <c r="L3813" t="s">
        <v>1755</v>
      </c>
      <c r="M3813" t="s">
        <v>2074</v>
      </c>
      <c r="N3813" t="s">
        <v>1757</v>
      </c>
      <c r="O3813" t="s">
        <v>1756</v>
      </c>
      <c r="P3813" t="s">
        <v>1756</v>
      </c>
      <c r="Q3813" s="387">
        <v>243.75</v>
      </c>
      <c r="R3813">
        <v>31.6875</v>
      </c>
      <c r="S3813">
        <v>275.4375</v>
      </c>
      <c r="T3813" s="388">
        <v>44527</v>
      </c>
      <c r="U3813">
        <v>0</v>
      </c>
      <c r="V3813" t="s">
        <v>839</v>
      </c>
      <c r="W3813" s="388">
        <v>44547</v>
      </c>
      <c r="X3813">
        <v>173</v>
      </c>
      <c r="Y3813">
        <v>0</v>
      </c>
      <c r="Z3813">
        <v>0</v>
      </c>
      <c r="AA3813" t="s">
        <v>1758</v>
      </c>
      <c r="AB3813" t="s">
        <v>7329</v>
      </c>
      <c r="AD3813" t="s">
        <v>2045</v>
      </c>
      <c r="AE3813" t="s">
        <v>2046</v>
      </c>
      <c r="AI3813" t="s">
        <v>1761</v>
      </c>
      <c r="AL3813" t="s">
        <v>9774</v>
      </c>
      <c r="AM3813">
        <v>6</v>
      </c>
      <c r="AN3813" t="s">
        <v>3184</v>
      </c>
      <c r="AO3813" t="s">
        <v>3185</v>
      </c>
      <c r="AP3813">
        <v>0</v>
      </c>
      <c r="AQ3813" s="388">
        <v>44538</v>
      </c>
      <c r="AS3813" t="s">
        <v>1765</v>
      </c>
      <c r="AT3813" s="388">
        <v>44539</v>
      </c>
      <c r="AU3813" t="s">
        <v>1756</v>
      </c>
      <c r="AV3813" t="s">
        <v>1756</v>
      </c>
      <c r="AZ3813" t="s">
        <v>1766</v>
      </c>
      <c r="BA3813" t="s">
        <v>1767</v>
      </c>
      <c r="BB3813" t="s">
        <v>9779</v>
      </c>
      <c r="BC3813" t="s">
        <v>9780</v>
      </c>
      <c r="BD3813" t="s">
        <v>1756</v>
      </c>
      <c r="BE3813" t="s">
        <v>7333</v>
      </c>
      <c r="BF3813" t="s">
        <v>823</v>
      </c>
    </row>
    <row r="3814" spans="1:58">
      <c r="A3814" t="s">
        <v>829</v>
      </c>
      <c r="B3814">
        <v>6</v>
      </c>
      <c r="C3814">
        <v>0</v>
      </c>
      <c r="D3814">
        <v>10614</v>
      </c>
      <c r="E3814" t="s">
        <v>9773</v>
      </c>
      <c r="F3814">
        <v>53510611</v>
      </c>
      <c r="G3814" t="s">
        <v>2041</v>
      </c>
      <c r="H3814">
        <v>0</v>
      </c>
      <c r="I3814" t="s">
        <v>2083</v>
      </c>
      <c r="J3814">
        <v>12.21</v>
      </c>
      <c r="K3814">
        <v>10</v>
      </c>
      <c r="L3814" t="s">
        <v>1771</v>
      </c>
      <c r="M3814" t="s">
        <v>2084</v>
      </c>
      <c r="N3814" t="s">
        <v>1757</v>
      </c>
      <c r="O3814" t="s">
        <v>1756</v>
      </c>
      <c r="P3814" t="s">
        <v>1756</v>
      </c>
      <c r="Q3814" s="387">
        <v>122.1</v>
      </c>
      <c r="R3814">
        <v>15.872999999999999</v>
      </c>
      <c r="S3814">
        <v>137.97299999999998</v>
      </c>
      <c r="T3814" s="388">
        <v>44527</v>
      </c>
      <c r="U3814">
        <v>0</v>
      </c>
      <c r="V3814" t="s">
        <v>839</v>
      </c>
      <c r="W3814" s="388">
        <v>44547</v>
      </c>
      <c r="X3814">
        <v>173</v>
      </c>
      <c r="Y3814">
        <v>0</v>
      </c>
      <c r="Z3814">
        <v>0</v>
      </c>
      <c r="AA3814" t="s">
        <v>1758</v>
      </c>
      <c r="AB3814" t="s">
        <v>7329</v>
      </c>
      <c r="AD3814" t="s">
        <v>2045</v>
      </c>
      <c r="AE3814" t="s">
        <v>2046</v>
      </c>
      <c r="AI3814" t="s">
        <v>1761</v>
      </c>
      <c r="AL3814" t="s">
        <v>9774</v>
      </c>
      <c r="AM3814">
        <v>6</v>
      </c>
      <c r="AN3814" t="s">
        <v>3184</v>
      </c>
      <c r="AO3814" t="s">
        <v>3185</v>
      </c>
      <c r="AP3814">
        <v>0</v>
      </c>
      <c r="AQ3814" s="388">
        <v>44538</v>
      </c>
      <c r="AS3814" t="s">
        <v>1765</v>
      </c>
      <c r="AT3814" s="388">
        <v>44539</v>
      </c>
      <c r="AU3814" t="s">
        <v>1756</v>
      </c>
      <c r="AV3814" t="s">
        <v>1756</v>
      </c>
      <c r="AZ3814" t="s">
        <v>1766</v>
      </c>
      <c r="BA3814" t="s">
        <v>1767</v>
      </c>
      <c r="BB3814" t="s">
        <v>9781</v>
      </c>
      <c r="BC3814" t="s">
        <v>9782</v>
      </c>
      <c r="BD3814" t="s">
        <v>1756</v>
      </c>
      <c r="BE3814" t="s">
        <v>7333</v>
      </c>
      <c r="BF3814" t="s">
        <v>823</v>
      </c>
    </row>
    <row r="3815" spans="1:58">
      <c r="A3815" t="s">
        <v>829</v>
      </c>
      <c r="B3815">
        <v>6</v>
      </c>
      <c r="C3815">
        <v>0</v>
      </c>
      <c r="D3815">
        <v>10614</v>
      </c>
      <c r="E3815" t="s">
        <v>9773</v>
      </c>
      <c r="F3815">
        <v>53510611</v>
      </c>
      <c r="G3815" t="s">
        <v>2041</v>
      </c>
      <c r="H3815">
        <v>0</v>
      </c>
      <c r="I3815" t="s">
        <v>2089</v>
      </c>
      <c r="J3815">
        <v>146.96</v>
      </c>
      <c r="K3815">
        <v>10</v>
      </c>
      <c r="L3815" t="s">
        <v>2063</v>
      </c>
      <c r="M3815" t="s">
        <v>2090</v>
      </c>
      <c r="N3815" t="s">
        <v>1757</v>
      </c>
      <c r="O3815" t="s">
        <v>1756</v>
      </c>
      <c r="P3815" t="s">
        <v>1756</v>
      </c>
      <c r="Q3815" s="387">
        <v>1469.6</v>
      </c>
      <c r="R3815">
        <v>191.048</v>
      </c>
      <c r="S3815">
        <v>1660.6479999999997</v>
      </c>
      <c r="T3815" s="388">
        <v>44527</v>
      </c>
      <c r="U3815">
        <v>0</v>
      </c>
      <c r="V3815" t="s">
        <v>839</v>
      </c>
      <c r="W3815" s="388">
        <v>44547</v>
      </c>
      <c r="X3815">
        <v>173</v>
      </c>
      <c r="Y3815">
        <v>0</v>
      </c>
      <c r="Z3815">
        <v>0</v>
      </c>
      <c r="AA3815" t="s">
        <v>1758</v>
      </c>
      <c r="AB3815" t="s">
        <v>7329</v>
      </c>
      <c r="AD3815" t="s">
        <v>2045</v>
      </c>
      <c r="AE3815" t="s">
        <v>2046</v>
      </c>
      <c r="AI3815" t="s">
        <v>1761</v>
      </c>
      <c r="AL3815" t="s">
        <v>9774</v>
      </c>
      <c r="AM3815">
        <v>6</v>
      </c>
      <c r="AN3815" t="s">
        <v>3184</v>
      </c>
      <c r="AO3815" t="s">
        <v>3185</v>
      </c>
      <c r="AP3815">
        <v>0</v>
      </c>
      <c r="AQ3815" s="388">
        <v>44538</v>
      </c>
      <c r="AS3815" t="s">
        <v>1765</v>
      </c>
      <c r="AT3815" s="388">
        <v>44539</v>
      </c>
      <c r="AU3815" t="s">
        <v>1756</v>
      </c>
      <c r="AV3815" t="s">
        <v>1756</v>
      </c>
      <c r="AZ3815" t="s">
        <v>1766</v>
      </c>
      <c r="BA3815" t="s">
        <v>1767</v>
      </c>
      <c r="BB3815" t="s">
        <v>9783</v>
      </c>
      <c r="BC3815" t="s">
        <v>9784</v>
      </c>
      <c r="BD3815" t="s">
        <v>1756</v>
      </c>
      <c r="BE3815" t="s">
        <v>7333</v>
      </c>
      <c r="BF3815" t="s">
        <v>823</v>
      </c>
    </row>
    <row r="3816" spans="1:58">
      <c r="A3816" t="s">
        <v>829</v>
      </c>
      <c r="B3816">
        <v>6</v>
      </c>
      <c r="C3816">
        <v>0</v>
      </c>
      <c r="D3816">
        <v>10611</v>
      </c>
      <c r="E3816" t="s">
        <v>9785</v>
      </c>
      <c r="F3816">
        <v>53510611</v>
      </c>
      <c r="G3816" t="s">
        <v>2041</v>
      </c>
      <c r="H3816">
        <v>0</v>
      </c>
      <c r="I3816" t="s">
        <v>2103</v>
      </c>
      <c r="J3816">
        <v>70</v>
      </c>
      <c r="K3816">
        <v>8</v>
      </c>
      <c r="L3816" t="s">
        <v>1771</v>
      </c>
      <c r="M3816" t="s">
        <v>1756</v>
      </c>
      <c r="N3816" t="s">
        <v>1756</v>
      </c>
      <c r="O3816" t="s">
        <v>2104</v>
      </c>
      <c r="P3816" t="s">
        <v>1757</v>
      </c>
      <c r="Q3816" s="387">
        <v>560</v>
      </c>
      <c r="R3816">
        <v>72.8</v>
      </c>
      <c r="S3816">
        <v>632.79999999999995</v>
      </c>
      <c r="T3816" s="388">
        <v>44526</v>
      </c>
      <c r="U3816">
        <v>0</v>
      </c>
      <c r="V3816" t="s">
        <v>839</v>
      </c>
      <c r="W3816" s="388">
        <v>44547</v>
      </c>
      <c r="X3816">
        <v>173</v>
      </c>
      <c r="Y3816">
        <v>0</v>
      </c>
      <c r="Z3816">
        <v>0</v>
      </c>
      <c r="AA3816" t="s">
        <v>1758</v>
      </c>
      <c r="AB3816" t="s">
        <v>7329</v>
      </c>
      <c r="AD3816" t="s">
        <v>2045</v>
      </c>
      <c r="AE3816" t="s">
        <v>2046</v>
      </c>
      <c r="AI3816" t="s">
        <v>1761</v>
      </c>
      <c r="AL3816" t="s">
        <v>9786</v>
      </c>
      <c r="AM3816">
        <v>6</v>
      </c>
      <c r="AN3816" t="s">
        <v>7364</v>
      </c>
      <c r="AO3816" t="s">
        <v>7365</v>
      </c>
      <c r="AP3816">
        <v>0</v>
      </c>
      <c r="AQ3816" s="388">
        <v>44537</v>
      </c>
      <c r="AS3816" t="s">
        <v>2806</v>
      </c>
      <c r="AT3816" s="388">
        <v>44539</v>
      </c>
      <c r="AU3816" t="s">
        <v>1756</v>
      </c>
      <c r="AV3816" t="s">
        <v>1756</v>
      </c>
      <c r="AZ3816" t="s">
        <v>2807</v>
      </c>
      <c r="BA3816" t="s">
        <v>1767</v>
      </c>
      <c r="BB3816" t="s">
        <v>9787</v>
      </c>
      <c r="BC3816" t="s">
        <v>9788</v>
      </c>
      <c r="BD3816" t="s">
        <v>1756</v>
      </c>
      <c r="BE3816" t="s">
        <v>7333</v>
      </c>
      <c r="BF3816" t="s">
        <v>823</v>
      </c>
    </row>
    <row r="3817" spans="1:58">
      <c r="A3817" t="s">
        <v>829</v>
      </c>
      <c r="B3817">
        <v>6</v>
      </c>
      <c r="C3817">
        <v>0</v>
      </c>
      <c r="D3817">
        <v>10611</v>
      </c>
      <c r="E3817" t="s">
        <v>9785</v>
      </c>
      <c r="F3817">
        <v>53510611</v>
      </c>
      <c r="G3817" t="s">
        <v>2041</v>
      </c>
      <c r="H3817">
        <v>0</v>
      </c>
      <c r="I3817" t="s">
        <v>2052</v>
      </c>
      <c r="J3817">
        <v>75</v>
      </c>
      <c r="K3817">
        <v>4</v>
      </c>
      <c r="L3817" t="s">
        <v>1771</v>
      </c>
      <c r="M3817" t="s">
        <v>1756</v>
      </c>
      <c r="N3817" t="s">
        <v>1756</v>
      </c>
      <c r="O3817" t="s">
        <v>2053</v>
      </c>
      <c r="P3817" t="s">
        <v>1757</v>
      </c>
      <c r="Q3817" s="387">
        <v>300</v>
      </c>
      <c r="R3817">
        <v>39</v>
      </c>
      <c r="S3817">
        <v>338.99999999999994</v>
      </c>
      <c r="T3817" s="388">
        <v>44526</v>
      </c>
      <c r="U3817">
        <v>0</v>
      </c>
      <c r="V3817" t="s">
        <v>839</v>
      </c>
      <c r="W3817" s="388">
        <v>44547</v>
      </c>
      <c r="X3817">
        <v>173</v>
      </c>
      <c r="Y3817">
        <v>0</v>
      </c>
      <c r="Z3817">
        <v>0</v>
      </c>
      <c r="AA3817" t="s">
        <v>1758</v>
      </c>
      <c r="AB3817" t="s">
        <v>7329</v>
      </c>
      <c r="AD3817" t="s">
        <v>2045</v>
      </c>
      <c r="AE3817" t="s">
        <v>2046</v>
      </c>
      <c r="AI3817" t="s">
        <v>1761</v>
      </c>
      <c r="AL3817" t="s">
        <v>9786</v>
      </c>
      <c r="AM3817">
        <v>6</v>
      </c>
      <c r="AN3817" t="s">
        <v>7364</v>
      </c>
      <c r="AO3817" t="s">
        <v>7365</v>
      </c>
      <c r="AP3817">
        <v>0</v>
      </c>
      <c r="AQ3817" s="388">
        <v>44537</v>
      </c>
      <c r="AS3817" t="s">
        <v>2806</v>
      </c>
      <c r="AT3817" s="388">
        <v>44539</v>
      </c>
      <c r="AU3817" t="s">
        <v>1756</v>
      </c>
      <c r="AV3817" t="s">
        <v>1756</v>
      </c>
      <c r="AZ3817" t="s">
        <v>2807</v>
      </c>
      <c r="BA3817" t="s">
        <v>1767</v>
      </c>
      <c r="BB3817" t="s">
        <v>9789</v>
      </c>
      <c r="BC3817" t="s">
        <v>9790</v>
      </c>
      <c r="BD3817" t="s">
        <v>1756</v>
      </c>
      <c r="BE3817" t="s">
        <v>7333</v>
      </c>
      <c r="BF3817" t="s">
        <v>823</v>
      </c>
    </row>
    <row r="3818" spans="1:58">
      <c r="A3818" t="s">
        <v>829</v>
      </c>
      <c r="B3818">
        <v>6</v>
      </c>
      <c r="C3818">
        <v>0</v>
      </c>
      <c r="D3818">
        <v>10611</v>
      </c>
      <c r="E3818" t="s">
        <v>9785</v>
      </c>
      <c r="F3818">
        <v>53510611</v>
      </c>
      <c r="G3818" t="s">
        <v>2041</v>
      </c>
      <c r="H3818">
        <v>0</v>
      </c>
      <c r="I3818" t="s">
        <v>2056</v>
      </c>
      <c r="J3818">
        <v>210</v>
      </c>
      <c r="K3818">
        <v>2</v>
      </c>
      <c r="L3818" t="s">
        <v>1755</v>
      </c>
      <c r="M3818" t="s">
        <v>1756</v>
      </c>
      <c r="N3818" t="s">
        <v>1756</v>
      </c>
      <c r="P3818" t="s">
        <v>1757</v>
      </c>
      <c r="Q3818" s="387">
        <v>420</v>
      </c>
      <c r="R3818">
        <v>54.6</v>
      </c>
      <c r="S3818">
        <v>474.59999999999997</v>
      </c>
      <c r="T3818" s="388">
        <v>44526</v>
      </c>
      <c r="U3818">
        <v>0</v>
      </c>
      <c r="V3818" t="s">
        <v>839</v>
      </c>
      <c r="W3818" s="388">
        <v>44547</v>
      </c>
      <c r="X3818">
        <v>173</v>
      </c>
      <c r="Y3818">
        <v>0</v>
      </c>
      <c r="Z3818">
        <v>0</v>
      </c>
      <c r="AA3818" t="s">
        <v>1758</v>
      </c>
      <c r="AB3818" t="s">
        <v>7329</v>
      </c>
      <c r="AD3818" t="s">
        <v>2045</v>
      </c>
      <c r="AE3818" t="s">
        <v>2046</v>
      </c>
      <c r="AI3818" t="s">
        <v>1761</v>
      </c>
      <c r="AL3818" t="s">
        <v>9786</v>
      </c>
      <c r="AM3818">
        <v>6</v>
      </c>
      <c r="AN3818" t="s">
        <v>7364</v>
      </c>
      <c r="AO3818" t="s">
        <v>7365</v>
      </c>
      <c r="AP3818">
        <v>0</v>
      </c>
      <c r="AQ3818" s="388">
        <v>44537</v>
      </c>
      <c r="AS3818" t="s">
        <v>2806</v>
      </c>
      <c r="AT3818" s="388">
        <v>44539</v>
      </c>
      <c r="AU3818" t="s">
        <v>1756</v>
      </c>
      <c r="AV3818" t="s">
        <v>1756</v>
      </c>
      <c r="AZ3818" t="s">
        <v>2807</v>
      </c>
      <c r="BA3818" t="s">
        <v>1767</v>
      </c>
      <c r="BB3818" t="s">
        <v>9791</v>
      </c>
      <c r="BC3818" t="s">
        <v>9792</v>
      </c>
      <c r="BD3818" t="s">
        <v>1756</v>
      </c>
      <c r="BE3818" t="s">
        <v>7333</v>
      </c>
      <c r="BF3818" t="s">
        <v>823</v>
      </c>
    </row>
    <row r="3819" spans="1:58">
      <c r="A3819" t="s">
        <v>829</v>
      </c>
      <c r="B3819">
        <v>6</v>
      </c>
      <c r="C3819">
        <v>0</v>
      </c>
      <c r="D3819">
        <v>10611</v>
      </c>
      <c r="E3819" t="s">
        <v>9785</v>
      </c>
      <c r="F3819">
        <v>53510611</v>
      </c>
      <c r="G3819" t="s">
        <v>2041</v>
      </c>
      <c r="H3819">
        <v>0</v>
      </c>
      <c r="I3819" t="s">
        <v>2113</v>
      </c>
      <c r="J3819">
        <v>122.39</v>
      </c>
      <c r="K3819">
        <v>8</v>
      </c>
      <c r="L3819" t="s">
        <v>2063</v>
      </c>
      <c r="M3819" t="s">
        <v>2114</v>
      </c>
      <c r="N3819" t="s">
        <v>1757</v>
      </c>
      <c r="O3819" t="s">
        <v>1756</v>
      </c>
      <c r="P3819" t="s">
        <v>1756</v>
      </c>
      <c r="Q3819" s="387">
        <v>979.12</v>
      </c>
      <c r="R3819">
        <v>127.2856</v>
      </c>
      <c r="S3819">
        <v>1106.4055999999998</v>
      </c>
      <c r="T3819" s="388">
        <v>44526</v>
      </c>
      <c r="U3819">
        <v>0</v>
      </c>
      <c r="V3819" t="s">
        <v>839</v>
      </c>
      <c r="W3819" s="388">
        <v>44547</v>
      </c>
      <c r="X3819">
        <v>173</v>
      </c>
      <c r="Y3819">
        <v>0</v>
      </c>
      <c r="Z3819">
        <v>0</v>
      </c>
      <c r="AA3819" t="s">
        <v>1758</v>
      </c>
      <c r="AB3819" t="s">
        <v>7329</v>
      </c>
      <c r="AD3819" t="s">
        <v>2045</v>
      </c>
      <c r="AE3819" t="s">
        <v>2046</v>
      </c>
      <c r="AI3819" t="s">
        <v>1761</v>
      </c>
      <c r="AL3819" t="s">
        <v>9786</v>
      </c>
      <c r="AM3819">
        <v>6</v>
      </c>
      <c r="AN3819" t="s">
        <v>7364</v>
      </c>
      <c r="AO3819" t="s">
        <v>7365</v>
      </c>
      <c r="AP3819">
        <v>0</v>
      </c>
      <c r="AQ3819" s="388">
        <v>44537</v>
      </c>
      <c r="AS3819" t="s">
        <v>2806</v>
      </c>
      <c r="AT3819" s="388">
        <v>44539</v>
      </c>
      <c r="AU3819" t="s">
        <v>1756</v>
      </c>
      <c r="AV3819" t="s">
        <v>1756</v>
      </c>
      <c r="AZ3819" t="s">
        <v>2807</v>
      </c>
      <c r="BA3819" t="s">
        <v>1767</v>
      </c>
      <c r="BB3819" t="s">
        <v>9793</v>
      </c>
      <c r="BC3819" t="s">
        <v>9794</v>
      </c>
      <c r="BD3819" t="s">
        <v>1756</v>
      </c>
      <c r="BE3819" t="s">
        <v>7333</v>
      </c>
      <c r="BF3819" t="s">
        <v>823</v>
      </c>
    </row>
    <row r="3820" spans="1:58">
      <c r="A3820" t="s">
        <v>829</v>
      </c>
      <c r="B3820">
        <v>6</v>
      </c>
      <c r="C3820">
        <v>0</v>
      </c>
      <c r="D3820">
        <v>10611</v>
      </c>
      <c r="E3820" t="s">
        <v>9785</v>
      </c>
      <c r="F3820">
        <v>53510611</v>
      </c>
      <c r="G3820" t="s">
        <v>2041</v>
      </c>
      <c r="H3820">
        <v>0</v>
      </c>
      <c r="I3820" t="s">
        <v>2073</v>
      </c>
      <c r="J3820">
        <v>243.75</v>
      </c>
      <c r="K3820">
        <v>1</v>
      </c>
      <c r="L3820" t="s">
        <v>1755</v>
      </c>
      <c r="M3820" t="s">
        <v>2074</v>
      </c>
      <c r="N3820" t="s">
        <v>1757</v>
      </c>
      <c r="O3820" t="s">
        <v>1756</v>
      </c>
      <c r="P3820" t="s">
        <v>1756</v>
      </c>
      <c r="Q3820" s="387">
        <v>243.75</v>
      </c>
      <c r="R3820">
        <v>31.6875</v>
      </c>
      <c r="S3820">
        <v>275.4375</v>
      </c>
      <c r="T3820" s="388">
        <v>44526</v>
      </c>
      <c r="U3820">
        <v>0</v>
      </c>
      <c r="V3820" t="s">
        <v>839</v>
      </c>
      <c r="W3820" s="388">
        <v>44547</v>
      </c>
      <c r="X3820">
        <v>173</v>
      </c>
      <c r="Y3820">
        <v>0</v>
      </c>
      <c r="Z3820">
        <v>0</v>
      </c>
      <c r="AA3820" t="s">
        <v>1758</v>
      </c>
      <c r="AB3820" t="s">
        <v>7329</v>
      </c>
      <c r="AD3820" t="s">
        <v>2045</v>
      </c>
      <c r="AE3820" t="s">
        <v>2046</v>
      </c>
      <c r="AI3820" t="s">
        <v>1761</v>
      </c>
      <c r="AL3820" t="s">
        <v>9786</v>
      </c>
      <c r="AM3820">
        <v>6</v>
      </c>
      <c r="AN3820" t="s">
        <v>7364</v>
      </c>
      <c r="AO3820" t="s">
        <v>7365</v>
      </c>
      <c r="AP3820">
        <v>0</v>
      </c>
      <c r="AQ3820" s="388">
        <v>44537</v>
      </c>
      <c r="AS3820" t="s">
        <v>2806</v>
      </c>
      <c r="AT3820" s="388">
        <v>44539</v>
      </c>
      <c r="AU3820" t="s">
        <v>1756</v>
      </c>
      <c r="AV3820" t="s">
        <v>1756</v>
      </c>
      <c r="AZ3820" t="s">
        <v>2807</v>
      </c>
      <c r="BA3820" t="s">
        <v>1767</v>
      </c>
      <c r="BB3820" t="s">
        <v>9795</v>
      </c>
      <c r="BC3820" t="s">
        <v>9796</v>
      </c>
      <c r="BD3820" t="s">
        <v>1756</v>
      </c>
      <c r="BE3820" t="s">
        <v>7333</v>
      </c>
      <c r="BF3820" t="s">
        <v>823</v>
      </c>
    </row>
    <row r="3821" spans="1:58">
      <c r="A3821" t="s">
        <v>829</v>
      </c>
      <c r="B3821">
        <v>6</v>
      </c>
      <c r="C3821">
        <v>0</v>
      </c>
      <c r="D3821">
        <v>10611</v>
      </c>
      <c r="E3821" t="s">
        <v>9785</v>
      </c>
      <c r="F3821">
        <v>53510611</v>
      </c>
      <c r="G3821" t="s">
        <v>2041</v>
      </c>
      <c r="H3821">
        <v>0</v>
      </c>
      <c r="I3821" t="s">
        <v>2247</v>
      </c>
      <c r="J3821">
        <v>131.47999999999999</v>
      </c>
      <c r="K3821">
        <v>2</v>
      </c>
      <c r="L3821" t="s">
        <v>2063</v>
      </c>
      <c r="M3821" t="s">
        <v>2248</v>
      </c>
      <c r="N3821" t="s">
        <v>1757</v>
      </c>
      <c r="O3821" t="s">
        <v>1756</v>
      </c>
      <c r="P3821" t="s">
        <v>1756</v>
      </c>
      <c r="Q3821" s="387">
        <v>262.95999999999998</v>
      </c>
      <c r="R3821">
        <v>34.184799999999996</v>
      </c>
      <c r="S3821">
        <v>297.14479999999998</v>
      </c>
      <c r="T3821" s="388">
        <v>44526</v>
      </c>
      <c r="U3821">
        <v>0</v>
      </c>
      <c r="V3821" t="s">
        <v>839</v>
      </c>
      <c r="W3821" s="388">
        <v>44547</v>
      </c>
      <c r="X3821">
        <v>173</v>
      </c>
      <c r="Y3821">
        <v>0</v>
      </c>
      <c r="Z3821">
        <v>0</v>
      </c>
      <c r="AA3821" t="s">
        <v>1758</v>
      </c>
      <c r="AB3821" t="s">
        <v>7329</v>
      </c>
      <c r="AD3821" t="s">
        <v>2045</v>
      </c>
      <c r="AE3821" t="s">
        <v>2046</v>
      </c>
      <c r="AI3821" t="s">
        <v>1761</v>
      </c>
      <c r="AL3821" t="s">
        <v>9786</v>
      </c>
      <c r="AM3821">
        <v>6</v>
      </c>
      <c r="AN3821" t="s">
        <v>7364</v>
      </c>
      <c r="AO3821" t="s">
        <v>7365</v>
      </c>
      <c r="AP3821">
        <v>0</v>
      </c>
      <c r="AQ3821" s="388">
        <v>44537</v>
      </c>
      <c r="AS3821" t="s">
        <v>2806</v>
      </c>
      <c r="AT3821" s="388">
        <v>44539</v>
      </c>
      <c r="AU3821" t="s">
        <v>1756</v>
      </c>
      <c r="AV3821" t="s">
        <v>1756</v>
      </c>
      <c r="AZ3821" t="s">
        <v>2807</v>
      </c>
      <c r="BA3821" t="s">
        <v>1767</v>
      </c>
      <c r="BB3821" t="s">
        <v>9797</v>
      </c>
      <c r="BC3821" t="s">
        <v>9798</v>
      </c>
      <c r="BD3821" t="s">
        <v>1756</v>
      </c>
      <c r="BE3821" t="s">
        <v>7333</v>
      </c>
      <c r="BF3821" t="s">
        <v>823</v>
      </c>
    </row>
    <row r="3822" spans="1:58">
      <c r="A3822" t="s">
        <v>829</v>
      </c>
      <c r="B3822">
        <v>6</v>
      </c>
      <c r="C3822">
        <v>0</v>
      </c>
      <c r="D3822">
        <v>10610</v>
      </c>
      <c r="E3822" t="s">
        <v>9799</v>
      </c>
      <c r="F3822">
        <v>53510611</v>
      </c>
      <c r="G3822" t="s">
        <v>2041</v>
      </c>
      <c r="H3822">
        <v>0</v>
      </c>
      <c r="I3822" t="s">
        <v>2052</v>
      </c>
      <c r="J3822">
        <v>75</v>
      </c>
      <c r="K3822">
        <v>11</v>
      </c>
      <c r="L3822" t="s">
        <v>1771</v>
      </c>
      <c r="M3822" t="s">
        <v>1756</v>
      </c>
      <c r="N3822" t="s">
        <v>1756</v>
      </c>
      <c r="O3822" t="s">
        <v>2053</v>
      </c>
      <c r="P3822" t="s">
        <v>1757</v>
      </c>
      <c r="Q3822" s="387">
        <v>825</v>
      </c>
      <c r="R3822">
        <v>107.25</v>
      </c>
      <c r="S3822">
        <v>932.24999999999989</v>
      </c>
      <c r="T3822" s="388">
        <v>44526</v>
      </c>
      <c r="U3822">
        <v>0</v>
      </c>
      <c r="V3822" t="s">
        <v>839</v>
      </c>
      <c r="W3822" s="388">
        <v>44547</v>
      </c>
      <c r="X3822">
        <v>173</v>
      </c>
      <c r="Y3822">
        <v>0</v>
      </c>
      <c r="Z3822">
        <v>0</v>
      </c>
      <c r="AA3822" t="s">
        <v>1758</v>
      </c>
      <c r="AB3822" t="s">
        <v>7329</v>
      </c>
      <c r="AD3822" t="s">
        <v>2045</v>
      </c>
      <c r="AE3822" t="s">
        <v>2046</v>
      </c>
      <c r="AI3822" t="s">
        <v>1761</v>
      </c>
      <c r="AL3822" t="s">
        <v>9774</v>
      </c>
      <c r="AM3822">
        <v>6</v>
      </c>
      <c r="AN3822" t="s">
        <v>3184</v>
      </c>
      <c r="AO3822" t="s">
        <v>3185</v>
      </c>
      <c r="AP3822">
        <v>0</v>
      </c>
      <c r="AQ3822" s="388">
        <v>44537</v>
      </c>
      <c r="AS3822" t="s">
        <v>2806</v>
      </c>
      <c r="AT3822" s="388">
        <v>44539</v>
      </c>
      <c r="AU3822" t="s">
        <v>1756</v>
      </c>
      <c r="AV3822" t="s">
        <v>1756</v>
      </c>
      <c r="AZ3822" t="s">
        <v>2807</v>
      </c>
      <c r="BA3822" t="s">
        <v>1767</v>
      </c>
      <c r="BB3822" t="s">
        <v>9800</v>
      </c>
      <c r="BC3822" t="s">
        <v>9801</v>
      </c>
      <c r="BD3822" t="s">
        <v>1756</v>
      </c>
      <c r="BE3822" t="s">
        <v>7333</v>
      </c>
      <c r="BF3822" t="s">
        <v>823</v>
      </c>
    </row>
    <row r="3823" spans="1:58">
      <c r="A3823" t="s">
        <v>829</v>
      </c>
      <c r="B3823">
        <v>6</v>
      </c>
      <c r="C3823">
        <v>0</v>
      </c>
      <c r="D3823">
        <v>10610</v>
      </c>
      <c r="E3823" t="s">
        <v>9799</v>
      </c>
      <c r="F3823">
        <v>53510611</v>
      </c>
      <c r="G3823" t="s">
        <v>2041</v>
      </c>
      <c r="H3823">
        <v>0</v>
      </c>
      <c r="I3823" t="s">
        <v>2056</v>
      </c>
      <c r="J3823">
        <v>210</v>
      </c>
      <c r="K3823">
        <v>1</v>
      </c>
      <c r="L3823" t="s">
        <v>1755</v>
      </c>
      <c r="M3823" t="s">
        <v>1756</v>
      </c>
      <c r="N3823" t="s">
        <v>1756</v>
      </c>
      <c r="P3823" t="s">
        <v>1757</v>
      </c>
      <c r="Q3823" s="387">
        <v>210</v>
      </c>
      <c r="R3823">
        <v>27.3</v>
      </c>
      <c r="S3823">
        <v>237.29999999999998</v>
      </c>
      <c r="T3823" s="388">
        <v>44526</v>
      </c>
      <c r="U3823">
        <v>0</v>
      </c>
      <c r="V3823" t="s">
        <v>839</v>
      </c>
      <c r="W3823" s="388">
        <v>44547</v>
      </c>
      <c r="X3823">
        <v>173</v>
      </c>
      <c r="Y3823">
        <v>0</v>
      </c>
      <c r="Z3823">
        <v>0</v>
      </c>
      <c r="AA3823" t="s">
        <v>1758</v>
      </c>
      <c r="AB3823" t="s">
        <v>7329</v>
      </c>
      <c r="AD3823" t="s">
        <v>2045</v>
      </c>
      <c r="AE3823" t="s">
        <v>2046</v>
      </c>
      <c r="AI3823" t="s">
        <v>1761</v>
      </c>
      <c r="AL3823" t="s">
        <v>9774</v>
      </c>
      <c r="AM3823">
        <v>6</v>
      </c>
      <c r="AN3823" t="s">
        <v>3184</v>
      </c>
      <c r="AO3823" t="s">
        <v>3185</v>
      </c>
      <c r="AP3823">
        <v>0</v>
      </c>
      <c r="AQ3823" s="388">
        <v>44537</v>
      </c>
      <c r="AS3823" t="s">
        <v>2806</v>
      </c>
      <c r="AT3823" s="388">
        <v>44539</v>
      </c>
      <c r="AU3823" t="s">
        <v>1756</v>
      </c>
      <c r="AV3823" t="s">
        <v>1756</v>
      </c>
      <c r="AZ3823" t="s">
        <v>2807</v>
      </c>
      <c r="BA3823" t="s">
        <v>1767</v>
      </c>
      <c r="BB3823" t="s">
        <v>9802</v>
      </c>
      <c r="BC3823" t="s">
        <v>9803</v>
      </c>
      <c r="BD3823" t="s">
        <v>1756</v>
      </c>
      <c r="BE3823" t="s">
        <v>7333</v>
      </c>
      <c r="BF3823" t="s">
        <v>823</v>
      </c>
    </row>
    <row r="3824" spans="1:58">
      <c r="A3824" t="s">
        <v>829</v>
      </c>
      <c r="B3824">
        <v>6</v>
      </c>
      <c r="C3824">
        <v>0</v>
      </c>
      <c r="D3824">
        <v>10610</v>
      </c>
      <c r="E3824" t="s">
        <v>9799</v>
      </c>
      <c r="F3824">
        <v>53510611</v>
      </c>
      <c r="G3824" t="s">
        <v>2041</v>
      </c>
      <c r="H3824">
        <v>0</v>
      </c>
      <c r="I3824" t="s">
        <v>2073</v>
      </c>
      <c r="J3824">
        <v>243.75</v>
      </c>
      <c r="K3824">
        <v>1</v>
      </c>
      <c r="L3824" t="s">
        <v>1755</v>
      </c>
      <c r="M3824" t="s">
        <v>2074</v>
      </c>
      <c r="N3824" t="s">
        <v>1757</v>
      </c>
      <c r="O3824" t="s">
        <v>1756</v>
      </c>
      <c r="P3824" t="s">
        <v>1756</v>
      </c>
      <c r="Q3824" s="387">
        <v>243.75</v>
      </c>
      <c r="R3824">
        <v>31.6875</v>
      </c>
      <c r="S3824">
        <v>275.4375</v>
      </c>
      <c r="T3824" s="388">
        <v>44526</v>
      </c>
      <c r="U3824">
        <v>0</v>
      </c>
      <c r="V3824" t="s">
        <v>839</v>
      </c>
      <c r="W3824" s="388">
        <v>44547</v>
      </c>
      <c r="X3824">
        <v>173</v>
      </c>
      <c r="Y3824">
        <v>0</v>
      </c>
      <c r="Z3824">
        <v>0</v>
      </c>
      <c r="AA3824" t="s">
        <v>1758</v>
      </c>
      <c r="AB3824" t="s">
        <v>7329</v>
      </c>
      <c r="AD3824" t="s">
        <v>2045</v>
      </c>
      <c r="AE3824" t="s">
        <v>2046</v>
      </c>
      <c r="AI3824" t="s">
        <v>1761</v>
      </c>
      <c r="AL3824" t="s">
        <v>9774</v>
      </c>
      <c r="AM3824">
        <v>6</v>
      </c>
      <c r="AN3824" t="s">
        <v>3184</v>
      </c>
      <c r="AO3824" t="s">
        <v>3185</v>
      </c>
      <c r="AP3824">
        <v>0</v>
      </c>
      <c r="AQ3824" s="388">
        <v>44537</v>
      </c>
      <c r="AS3824" t="s">
        <v>2806</v>
      </c>
      <c r="AT3824" s="388">
        <v>44539</v>
      </c>
      <c r="AU3824" t="s">
        <v>1756</v>
      </c>
      <c r="AV3824" t="s">
        <v>1756</v>
      </c>
      <c r="AZ3824" t="s">
        <v>2807</v>
      </c>
      <c r="BA3824" t="s">
        <v>1767</v>
      </c>
      <c r="BB3824" t="s">
        <v>9804</v>
      </c>
      <c r="BC3824" t="s">
        <v>9805</v>
      </c>
      <c r="BD3824" t="s">
        <v>1756</v>
      </c>
      <c r="BE3824" t="s">
        <v>7333</v>
      </c>
      <c r="BF3824" t="s">
        <v>823</v>
      </c>
    </row>
    <row r="3825" spans="1:58">
      <c r="A3825" t="s">
        <v>829</v>
      </c>
      <c r="B3825">
        <v>6</v>
      </c>
      <c r="C3825">
        <v>0</v>
      </c>
      <c r="D3825">
        <v>10610</v>
      </c>
      <c r="E3825" t="s">
        <v>9799</v>
      </c>
      <c r="F3825">
        <v>53510611</v>
      </c>
      <c r="G3825" t="s">
        <v>2041</v>
      </c>
      <c r="H3825">
        <v>0</v>
      </c>
      <c r="I3825" t="s">
        <v>2083</v>
      </c>
      <c r="J3825">
        <v>12.21</v>
      </c>
      <c r="K3825">
        <v>10</v>
      </c>
      <c r="L3825" t="s">
        <v>1771</v>
      </c>
      <c r="M3825" t="s">
        <v>2084</v>
      </c>
      <c r="N3825" t="s">
        <v>1757</v>
      </c>
      <c r="O3825" t="s">
        <v>1756</v>
      </c>
      <c r="P3825" t="s">
        <v>1756</v>
      </c>
      <c r="Q3825" s="387">
        <v>122.1</v>
      </c>
      <c r="R3825">
        <v>15.872999999999999</v>
      </c>
      <c r="S3825">
        <v>137.97299999999998</v>
      </c>
      <c r="T3825" s="388">
        <v>44526</v>
      </c>
      <c r="U3825">
        <v>0</v>
      </c>
      <c r="V3825" t="s">
        <v>839</v>
      </c>
      <c r="W3825" s="388">
        <v>44547</v>
      </c>
      <c r="X3825">
        <v>173</v>
      </c>
      <c r="Y3825">
        <v>0</v>
      </c>
      <c r="Z3825">
        <v>0</v>
      </c>
      <c r="AA3825" t="s">
        <v>1758</v>
      </c>
      <c r="AB3825" t="s">
        <v>7329</v>
      </c>
      <c r="AD3825" t="s">
        <v>2045</v>
      </c>
      <c r="AE3825" t="s">
        <v>2046</v>
      </c>
      <c r="AI3825" t="s">
        <v>1761</v>
      </c>
      <c r="AL3825" t="s">
        <v>9774</v>
      </c>
      <c r="AM3825">
        <v>6</v>
      </c>
      <c r="AN3825" t="s">
        <v>3184</v>
      </c>
      <c r="AO3825" t="s">
        <v>3185</v>
      </c>
      <c r="AP3825">
        <v>0</v>
      </c>
      <c r="AQ3825" s="388">
        <v>44537</v>
      </c>
      <c r="AS3825" t="s">
        <v>2806</v>
      </c>
      <c r="AT3825" s="388">
        <v>44539</v>
      </c>
      <c r="AU3825" t="s">
        <v>1756</v>
      </c>
      <c r="AV3825" t="s">
        <v>1756</v>
      </c>
      <c r="AZ3825" t="s">
        <v>2807</v>
      </c>
      <c r="BA3825" t="s">
        <v>1767</v>
      </c>
      <c r="BB3825" t="s">
        <v>9806</v>
      </c>
      <c r="BC3825" t="s">
        <v>9807</v>
      </c>
      <c r="BD3825" t="s">
        <v>1756</v>
      </c>
      <c r="BE3825" t="s">
        <v>7333</v>
      </c>
      <c r="BF3825" t="s">
        <v>823</v>
      </c>
    </row>
    <row r="3826" spans="1:58">
      <c r="A3826" t="s">
        <v>829</v>
      </c>
      <c r="B3826">
        <v>6</v>
      </c>
      <c r="C3826">
        <v>0</v>
      </c>
      <c r="D3826">
        <v>10610</v>
      </c>
      <c r="E3826" t="s">
        <v>9799</v>
      </c>
      <c r="F3826">
        <v>53510611</v>
      </c>
      <c r="G3826" t="s">
        <v>2041</v>
      </c>
      <c r="H3826">
        <v>0</v>
      </c>
      <c r="I3826" t="s">
        <v>2089</v>
      </c>
      <c r="J3826">
        <v>146.96</v>
      </c>
      <c r="K3826">
        <v>10</v>
      </c>
      <c r="L3826" t="s">
        <v>2063</v>
      </c>
      <c r="M3826" t="s">
        <v>2090</v>
      </c>
      <c r="N3826" t="s">
        <v>1757</v>
      </c>
      <c r="O3826" t="s">
        <v>1756</v>
      </c>
      <c r="P3826" t="s">
        <v>1756</v>
      </c>
      <c r="Q3826" s="387">
        <v>1469.6</v>
      </c>
      <c r="R3826">
        <v>191.048</v>
      </c>
      <c r="S3826">
        <v>1660.6479999999997</v>
      </c>
      <c r="T3826" s="388">
        <v>44526</v>
      </c>
      <c r="U3826">
        <v>0</v>
      </c>
      <c r="V3826" t="s">
        <v>839</v>
      </c>
      <c r="W3826" s="388">
        <v>44547</v>
      </c>
      <c r="X3826">
        <v>173</v>
      </c>
      <c r="Y3826">
        <v>0</v>
      </c>
      <c r="Z3826">
        <v>0</v>
      </c>
      <c r="AA3826" t="s">
        <v>1758</v>
      </c>
      <c r="AB3826" t="s">
        <v>7329</v>
      </c>
      <c r="AD3826" t="s">
        <v>2045</v>
      </c>
      <c r="AE3826" t="s">
        <v>2046</v>
      </c>
      <c r="AI3826" t="s">
        <v>1761</v>
      </c>
      <c r="AL3826" t="s">
        <v>9774</v>
      </c>
      <c r="AM3826">
        <v>6</v>
      </c>
      <c r="AN3826" t="s">
        <v>3184</v>
      </c>
      <c r="AO3826" t="s">
        <v>3185</v>
      </c>
      <c r="AP3826">
        <v>0</v>
      </c>
      <c r="AQ3826" s="388">
        <v>44537</v>
      </c>
      <c r="AS3826" t="s">
        <v>2806</v>
      </c>
      <c r="AT3826" s="388">
        <v>44539</v>
      </c>
      <c r="AU3826" t="s">
        <v>1756</v>
      </c>
      <c r="AV3826" t="s">
        <v>1756</v>
      </c>
      <c r="AZ3826" t="s">
        <v>2807</v>
      </c>
      <c r="BA3826" t="s">
        <v>1767</v>
      </c>
      <c r="BB3826" t="s">
        <v>9808</v>
      </c>
      <c r="BC3826" t="s">
        <v>9809</v>
      </c>
      <c r="BD3826" t="s">
        <v>1756</v>
      </c>
      <c r="BE3826" t="s">
        <v>7333</v>
      </c>
      <c r="BF3826" t="s">
        <v>823</v>
      </c>
    </row>
    <row r="3827" spans="1:58">
      <c r="A3827" t="s">
        <v>829</v>
      </c>
      <c r="B3827">
        <v>6</v>
      </c>
      <c r="C3827">
        <v>0</v>
      </c>
      <c r="D3827">
        <v>10572</v>
      </c>
      <c r="E3827" t="s">
        <v>9810</v>
      </c>
      <c r="F3827">
        <v>53510611</v>
      </c>
      <c r="G3827" t="s">
        <v>2041</v>
      </c>
      <c r="H3827">
        <v>0</v>
      </c>
      <c r="I3827" t="s">
        <v>2042</v>
      </c>
      <c r="J3827">
        <v>60</v>
      </c>
      <c r="K3827">
        <v>5</v>
      </c>
      <c r="L3827" t="s">
        <v>1771</v>
      </c>
      <c r="M3827" t="s">
        <v>1756</v>
      </c>
      <c r="N3827" t="s">
        <v>1756</v>
      </c>
      <c r="O3827" t="s">
        <v>2043</v>
      </c>
      <c r="P3827" t="s">
        <v>1757</v>
      </c>
      <c r="Q3827" s="387">
        <v>300</v>
      </c>
      <c r="R3827">
        <v>39</v>
      </c>
      <c r="S3827">
        <v>338.99999999999994</v>
      </c>
      <c r="T3827" s="388">
        <v>44525</v>
      </c>
      <c r="U3827">
        <v>0</v>
      </c>
      <c r="V3827" t="s">
        <v>839</v>
      </c>
      <c r="W3827" s="388">
        <v>44547</v>
      </c>
      <c r="X3827">
        <v>173</v>
      </c>
      <c r="Y3827">
        <v>0</v>
      </c>
      <c r="Z3827">
        <v>0</v>
      </c>
      <c r="AA3827" t="s">
        <v>1758</v>
      </c>
      <c r="AB3827" t="s">
        <v>7329</v>
      </c>
      <c r="AD3827" t="s">
        <v>2045</v>
      </c>
      <c r="AE3827" t="s">
        <v>2046</v>
      </c>
      <c r="AI3827" t="s">
        <v>1761</v>
      </c>
      <c r="AL3827" t="s">
        <v>9774</v>
      </c>
      <c r="AM3827">
        <v>6</v>
      </c>
      <c r="AN3827" t="s">
        <v>3184</v>
      </c>
      <c r="AO3827" t="s">
        <v>3185</v>
      </c>
      <c r="AP3827">
        <v>0</v>
      </c>
      <c r="AQ3827" s="388">
        <v>44529</v>
      </c>
      <c r="AS3827" t="s">
        <v>2806</v>
      </c>
      <c r="AT3827" s="388">
        <v>44532</v>
      </c>
      <c r="AU3827" t="s">
        <v>1756</v>
      </c>
      <c r="AV3827" t="s">
        <v>1756</v>
      </c>
      <c r="AZ3827" t="s">
        <v>2807</v>
      </c>
      <c r="BA3827" t="s">
        <v>1767</v>
      </c>
      <c r="BB3827" t="s">
        <v>9811</v>
      </c>
      <c r="BC3827" t="s">
        <v>9812</v>
      </c>
      <c r="BD3827" t="s">
        <v>1756</v>
      </c>
      <c r="BE3827" t="s">
        <v>7333</v>
      </c>
      <c r="BF3827" t="s">
        <v>823</v>
      </c>
    </row>
    <row r="3828" spans="1:58">
      <c r="A3828" t="s">
        <v>829</v>
      </c>
      <c r="B3828">
        <v>6</v>
      </c>
      <c r="C3828">
        <v>0</v>
      </c>
      <c r="D3828">
        <v>10572</v>
      </c>
      <c r="E3828" t="s">
        <v>9810</v>
      </c>
      <c r="F3828">
        <v>53510611</v>
      </c>
      <c r="G3828" t="s">
        <v>2041</v>
      </c>
      <c r="H3828">
        <v>0</v>
      </c>
      <c r="I3828" t="s">
        <v>2052</v>
      </c>
      <c r="J3828">
        <v>75</v>
      </c>
      <c r="K3828">
        <v>11</v>
      </c>
      <c r="L3828" t="s">
        <v>1771</v>
      </c>
      <c r="M3828" t="s">
        <v>1756</v>
      </c>
      <c r="N3828" t="s">
        <v>1756</v>
      </c>
      <c r="O3828" t="s">
        <v>2053</v>
      </c>
      <c r="P3828" t="s">
        <v>1757</v>
      </c>
      <c r="Q3828" s="387">
        <v>825</v>
      </c>
      <c r="R3828">
        <v>107.25</v>
      </c>
      <c r="S3828">
        <v>932.24999999999989</v>
      </c>
      <c r="T3828" s="388">
        <v>44525</v>
      </c>
      <c r="U3828">
        <v>0</v>
      </c>
      <c r="V3828" t="s">
        <v>839</v>
      </c>
      <c r="W3828" s="388">
        <v>44547</v>
      </c>
      <c r="X3828">
        <v>173</v>
      </c>
      <c r="Y3828">
        <v>0</v>
      </c>
      <c r="Z3828">
        <v>0</v>
      </c>
      <c r="AA3828" t="s">
        <v>1758</v>
      </c>
      <c r="AB3828" t="s">
        <v>7329</v>
      </c>
      <c r="AD3828" t="s">
        <v>2045</v>
      </c>
      <c r="AE3828" t="s">
        <v>2046</v>
      </c>
      <c r="AI3828" t="s">
        <v>1761</v>
      </c>
      <c r="AL3828" t="s">
        <v>9774</v>
      </c>
      <c r="AM3828">
        <v>6</v>
      </c>
      <c r="AN3828" t="s">
        <v>3184</v>
      </c>
      <c r="AO3828" t="s">
        <v>3185</v>
      </c>
      <c r="AP3828">
        <v>0</v>
      </c>
      <c r="AQ3828" s="388">
        <v>44529</v>
      </c>
      <c r="AS3828" t="s">
        <v>2806</v>
      </c>
      <c r="AT3828" s="388">
        <v>44532</v>
      </c>
      <c r="AU3828" t="s">
        <v>1756</v>
      </c>
      <c r="AV3828" t="s">
        <v>1756</v>
      </c>
      <c r="AZ3828" t="s">
        <v>2807</v>
      </c>
      <c r="BA3828" t="s">
        <v>1767</v>
      </c>
      <c r="BB3828" t="s">
        <v>9813</v>
      </c>
      <c r="BC3828" t="s">
        <v>9814</v>
      </c>
      <c r="BD3828" t="s">
        <v>1756</v>
      </c>
      <c r="BE3828" t="s">
        <v>7333</v>
      </c>
      <c r="BF3828" t="s">
        <v>823</v>
      </c>
    </row>
    <row r="3829" spans="1:58">
      <c r="A3829" t="s">
        <v>829</v>
      </c>
      <c r="B3829">
        <v>6</v>
      </c>
      <c r="C3829">
        <v>0</v>
      </c>
      <c r="D3829">
        <v>10572</v>
      </c>
      <c r="E3829" t="s">
        <v>9810</v>
      </c>
      <c r="F3829">
        <v>53510611</v>
      </c>
      <c r="G3829" t="s">
        <v>2041</v>
      </c>
      <c r="H3829">
        <v>0</v>
      </c>
      <c r="I3829" t="s">
        <v>2056</v>
      </c>
      <c r="J3829">
        <v>210</v>
      </c>
      <c r="K3829">
        <v>1</v>
      </c>
      <c r="L3829" t="s">
        <v>1755</v>
      </c>
      <c r="M3829" t="s">
        <v>1756</v>
      </c>
      <c r="N3829" t="s">
        <v>1756</v>
      </c>
      <c r="P3829" t="s">
        <v>1757</v>
      </c>
      <c r="Q3829" s="387">
        <v>210</v>
      </c>
      <c r="R3829">
        <v>27.3</v>
      </c>
      <c r="S3829">
        <v>237.29999999999998</v>
      </c>
      <c r="T3829" s="388">
        <v>44525</v>
      </c>
      <c r="U3829">
        <v>0</v>
      </c>
      <c r="V3829" t="s">
        <v>839</v>
      </c>
      <c r="W3829" s="388">
        <v>44547</v>
      </c>
      <c r="X3829">
        <v>173</v>
      </c>
      <c r="Y3829">
        <v>0</v>
      </c>
      <c r="Z3829">
        <v>0</v>
      </c>
      <c r="AA3829" t="s">
        <v>1758</v>
      </c>
      <c r="AB3829" t="s">
        <v>7329</v>
      </c>
      <c r="AD3829" t="s">
        <v>2045</v>
      </c>
      <c r="AE3829" t="s">
        <v>2046</v>
      </c>
      <c r="AI3829" t="s">
        <v>1761</v>
      </c>
      <c r="AL3829" t="s">
        <v>9774</v>
      </c>
      <c r="AM3829">
        <v>6</v>
      </c>
      <c r="AN3829" t="s">
        <v>3184</v>
      </c>
      <c r="AO3829" t="s">
        <v>3185</v>
      </c>
      <c r="AP3829">
        <v>0</v>
      </c>
      <c r="AQ3829" s="388">
        <v>44529</v>
      </c>
      <c r="AS3829" t="s">
        <v>2806</v>
      </c>
      <c r="AT3829" s="388">
        <v>44532</v>
      </c>
      <c r="AU3829" t="s">
        <v>1756</v>
      </c>
      <c r="AV3829" t="s">
        <v>1756</v>
      </c>
      <c r="AZ3829" t="s">
        <v>2807</v>
      </c>
      <c r="BA3829" t="s">
        <v>1767</v>
      </c>
      <c r="BB3829" t="s">
        <v>9815</v>
      </c>
      <c r="BC3829" t="s">
        <v>9816</v>
      </c>
      <c r="BD3829" t="s">
        <v>1756</v>
      </c>
      <c r="BE3829" t="s">
        <v>7333</v>
      </c>
      <c r="BF3829" t="s">
        <v>823</v>
      </c>
    </row>
    <row r="3830" spans="1:58">
      <c r="A3830" t="s">
        <v>829</v>
      </c>
      <c r="B3830">
        <v>6</v>
      </c>
      <c r="C3830">
        <v>0</v>
      </c>
      <c r="D3830">
        <v>10572</v>
      </c>
      <c r="E3830" t="s">
        <v>9810</v>
      </c>
      <c r="F3830">
        <v>53510611</v>
      </c>
      <c r="G3830" t="s">
        <v>2041</v>
      </c>
      <c r="H3830">
        <v>0</v>
      </c>
      <c r="I3830" t="s">
        <v>2073</v>
      </c>
      <c r="J3830">
        <v>243.75</v>
      </c>
      <c r="K3830">
        <v>1</v>
      </c>
      <c r="L3830" t="s">
        <v>1755</v>
      </c>
      <c r="M3830" t="s">
        <v>2074</v>
      </c>
      <c r="N3830" t="s">
        <v>1757</v>
      </c>
      <c r="O3830" t="s">
        <v>1756</v>
      </c>
      <c r="P3830" t="s">
        <v>1756</v>
      </c>
      <c r="Q3830" s="387">
        <v>243.75</v>
      </c>
      <c r="R3830">
        <v>31.6875</v>
      </c>
      <c r="S3830">
        <v>275.4375</v>
      </c>
      <c r="T3830" s="388">
        <v>44525</v>
      </c>
      <c r="U3830">
        <v>0</v>
      </c>
      <c r="V3830" t="s">
        <v>839</v>
      </c>
      <c r="W3830" s="388">
        <v>44547</v>
      </c>
      <c r="X3830">
        <v>173</v>
      </c>
      <c r="Y3830">
        <v>0</v>
      </c>
      <c r="Z3830">
        <v>0</v>
      </c>
      <c r="AA3830" t="s">
        <v>1758</v>
      </c>
      <c r="AB3830" t="s">
        <v>7329</v>
      </c>
      <c r="AD3830" t="s">
        <v>2045</v>
      </c>
      <c r="AE3830" t="s">
        <v>2046</v>
      </c>
      <c r="AI3830" t="s">
        <v>1761</v>
      </c>
      <c r="AL3830" t="s">
        <v>9774</v>
      </c>
      <c r="AM3830">
        <v>6</v>
      </c>
      <c r="AN3830" t="s">
        <v>3184</v>
      </c>
      <c r="AO3830" t="s">
        <v>3185</v>
      </c>
      <c r="AP3830">
        <v>0</v>
      </c>
      <c r="AQ3830" s="388">
        <v>44529</v>
      </c>
      <c r="AS3830" t="s">
        <v>2806</v>
      </c>
      <c r="AT3830" s="388">
        <v>44532</v>
      </c>
      <c r="AU3830" t="s">
        <v>1756</v>
      </c>
      <c r="AV3830" t="s">
        <v>1756</v>
      </c>
      <c r="AZ3830" t="s">
        <v>2807</v>
      </c>
      <c r="BA3830" t="s">
        <v>1767</v>
      </c>
      <c r="BB3830" t="s">
        <v>9817</v>
      </c>
      <c r="BC3830" t="s">
        <v>9818</v>
      </c>
      <c r="BD3830" t="s">
        <v>1756</v>
      </c>
      <c r="BE3830" t="s">
        <v>7333</v>
      </c>
      <c r="BF3830" t="s">
        <v>823</v>
      </c>
    </row>
    <row r="3831" spans="1:58">
      <c r="A3831" t="s">
        <v>829</v>
      </c>
      <c r="B3831">
        <v>6</v>
      </c>
      <c r="C3831">
        <v>0</v>
      </c>
      <c r="D3831">
        <v>10572</v>
      </c>
      <c r="E3831" t="s">
        <v>9810</v>
      </c>
      <c r="F3831">
        <v>53510611</v>
      </c>
      <c r="G3831" t="s">
        <v>2041</v>
      </c>
      <c r="H3831">
        <v>0</v>
      </c>
      <c r="I3831" t="s">
        <v>2083</v>
      </c>
      <c r="J3831">
        <v>12.21</v>
      </c>
      <c r="K3831">
        <v>10</v>
      </c>
      <c r="L3831" t="s">
        <v>1771</v>
      </c>
      <c r="M3831" t="s">
        <v>2084</v>
      </c>
      <c r="N3831" t="s">
        <v>1757</v>
      </c>
      <c r="O3831" t="s">
        <v>1756</v>
      </c>
      <c r="P3831" t="s">
        <v>1756</v>
      </c>
      <c r="Q3831" s="387">
        <v>122.1</v>
      </c>
      <c r="R3831">
        <v>15.872999999999999</v>
      </c>
      <c r="S3831">
        <v>137.97299999999998</v>
      </c>
      <c r="T3831" s="388">
        <v>44525</v>
      </c>
      <c r="U3831">
        <v>0</v>
      </c>
      <c r="V3831" t="s">
        <v>839</v>
      </c>
      <c r="W3831" s="388">
        <v>44547</v>
      </c>
      <c r="X3831">
        <v>173</v>
      </c>
      <c r="Y3831">
        <v>0</v>
      </c>
      <c r="Z3831">
        <v>0</v>
      </c>
      <c r="AA3831" t="s">
        <v>1758</v>
      </c>
      <c r="AB3831" t="s">
        <v>7329</v>
      </c>
      <c r="AD3831" t="s">
        <v>2045</v>
      </c>
      <c r="AE3831" t="s">
        <v>2046</v>
      </c>
      <c r="AI3831" t="s">
        <v>1761</v>
      </c>
      <c r="AL3831" t="s">
        <v>9774</v>
      </c>
      <c r="AM3831">
        <v>6</v>
      </c>
      <c r="AN3831" t="s">
        <v>3184</v>
      </c>
      <c r="AO3831" t="s">
        <v>3185</v>
      </c>
      <c r="AP3831">
        <v>0</v>
      </c>
      <c r="AQ3831" s="388">
        <v>44529</v>
      </c>
      <c r="AS3831" t="s">
        <v>2806</v>
      </c>
      <c r="AT3831" s="388">
        <v>44532</v>
      </c>
      <c r="AU3831" t="s">
        <v>1756</v>
      </c>
      <c r="AV3831" t="s">
        <v>1756</v>
      </c>
      <c r="AZ3831" t="s">
        <v>2807</v>
      </c>
      <c r="BA3831" t="s">
        <v>1767</v>
      </c>
      <c r="BB3831" t="s">
        <v>9819</v>
      </c>
      <c r="BC3831" t="s">
        <v>9820</v>
      </c>
      <c r="BD3831" t="s">
        <v>1756</v>
      </c>
      <c r="BE3831" t="s">
        <v>7333</v>
      </c>
      <c r="BF3831" t="s">
        <v>823</v>
      </c>
    </row>
    <row r="3832" spans="1:58">
      <c r="A3832" t="s">
        <v>829</v>
      </c>
      <c r="B3832">
        <v>6</v>
      </c>
      <c r="C3832">
        <v>0</v>
      </c>
      <c r="D3832">
        <v>10572</v>
      </c>
      <c r="E3832" t="s">
        <v>9810</v>
      </c>
      <c r="F3832">
        <v>53510611</v>
      </c>
      <c r="G3832" t="s">
        <v>2041</v>
      </c>
      <c r="H3832">
        <v>0</v>
      </c>
      <c r="I3832" t="s">
        <v>2089</v>
      </c>
      <c r="J3832">
        <v>146.96</v>
      </c>
      <c r="K3832">
        <v>10</v>
      </c>
      <c r="L3832" t="s">
        <v>2063</v>
      </c>
      <c r="M3832" t="s">
        <v>2090</v>
      </c>
      <c r="N3832" t="s">
        <v>1757</v>
      </c>
      <c r="O3832" t="s">
        <v>1756</v>
      </c>
      <c r="P3832" t="s">
        <v>1756</v>
      </c>
      <c r="Q3832" s="387">
        <v>1469.6</v>
      </c>
      <c r="R3832">
        <v>191.048</v>
      </c>
      <c r="S3832">
        <v>1660.6479999999997</v>
      </c>
      <c r="T3832" s="388">
        <v>44525</v>
      </c>
      <c r="U3832">
        <v>0</v>
      </c>
      <c r="V3832" t="s">
        <v>839</v>
      </c>
      <c r="W3832" s="388">
        <v>44547</v>
      </c>
      <c r="X3832">
        <v>173</v>
      </c>
      <c r="Y3832">
        <v>0</v>
      </c>
      <c r="Z3832">
        <v>0</v>
      </c>
      <c r="AA3832" t="s">
        <v>1758</v>
      </c>
      <c r="AB3832" t="s">
        <v>7329</v>
      </c>
      <c r="AD3832" t="s">
        <v>2045</v>
      </c>
      <c r="AE3832" t="s">
        <v>2046</v>
      </c>
      <c r="AI3832" t="s">
        <v>1761</v>
      </c>
      <c r="AL3832" t="s">
        <v>9774</v>
      </c>
      <c r="AM3832">
        <v>6</v>
      </c>
      <c r="AN3832" t="s">
        <v>3184</v>
      </c>
      <c r="AO3832" t="s">
        <v>3185</v>
      </c>
      <c r="AP3832">
        <v>0</v>
      </c>
      <c r="AQ3832" s="388">
        <v>44529</v>
      </c>
      <c r="AS3832" t="s">
        <v>2806</v>
      </c>
      <c r="AT3832" s="388">
        <v>44532</v>
      </c>
      <c r="AU3832" t="s">
        <v>1756</v>
      </c>
      <c r="AV3832" t="s">
        <v>1756</v>
      </c>
      <c r="AZ3832" t="s">
        <v>2807</v>
      </c>
      <c r="BA3832" t="s">
        <v>1767</v>
      </c>
      <c r="BB3832" t="s">
        <v>9821</v>
      </c>
      <c r="BC3832" t="s">
        <v>9822</v>
      </c>
      <c r="BD3832" t="s">
        <v>1756</v>
      </c>
      <c r="BE3832" t="s">
        <v>7333</v>
      </c>
      <c r="BF3832" t="s">
        <v>823</v>
      </c>
    </row>
    <row r="3833" spans="1:58">
      <c r="A3833" t="s">
        <v>829</v>
      </c>
      <c r="B3833">
        <v>6</v>
      </c>
      <c r="C3833">
        <v>0</v>
      </c>
      <c r="D3833">
        <v>10570</v>
      </c>
      <c r="E3833" t="s">
        <v>9823</v>
      </c>
      <c r="F3833">
        <v>53510611</v>
      </c>
      <c r="G3833" t="s">
        <v>2041</v>
      </c>
      <c r="H3833">
        <v>0</v>
      </c>
      <c r="I3833" t="s">
        <v>2052</v>
      </c>
      <c r="J3833">
        <v>75</v>
      </c>
      <c r="K3833">
        <v>5</v>
      </c>
      <c r="L3833" t="s">
        <v>1771</v>
      </c>
      <c r="M3833" t="s">
        <v>1756</v>
      </c>
      <c r="N3833" t="s">
        <v>1756</v>
      </c>
      <c r="O3833" t="s">
        <v>2053</v>
      </c>
      <c r="P3833" t="s">
        <v>1757</v>
      </c>
      <c r="Q3833" s="387">
        <v>375</v>
      </c>
      <c r="R3833">
        <v>48.75</v>
      </c>
      <c r="S3833">
        <v>423.74999999999994</v>
      </c>
      <c r="T3833" s="388">
        <v>44524</v>
      </c>
      <c r="U3833">
        <v>0</v>
      </c>
      <c r="V3833" t="s">
        <v>839</v>
      </c>
      <c r="W3833" s="388">
        <v>44547</v>
      </c>
      <c r="X3833">
        <v>173</v>
      </c>
      <c r="Y3833">
        <v>0</v>
      </c>
      <c r="Z3833">
        <v>0</v>
      </c>
      <c r="AA3833" t="s">
        <v>1758</v>
      </c>
      <c r="AB3833" t="s">
        <v>7329</v>
      </c>
      <c r="AD3833" t="s">
        <v>2045</v>
      </c>
      <c r="AE3833" t="s">
        <v>2046</v>
      </c>
      <c r="AI3833" t="s">
        <v>1761</v>
      </c>
      <c r="AL3833" t="s">
        <v>9774</v>
      </c>
      <c r="AM3833">
        <v>6</v>
      </c>
      <c r="AN3833" t="s">
        <v>3184</v>
      </c>
      <c r="AO3833" t="s">
        <v>3185</v>
      </c>
      <c r="AP3833">
        <v>0</v>
      </c>
      <c r="AQ3833" s="388">
        <v>44529</v>
      </c>
      <c r="AS3833" t="s">
        <v>2806</v>
      </c>
      <c r="AT3833" s="388">
        <v>44532</v>
      </c>
      <c r="AU3833" t="s">
        <v>1756</v>
      </c>
      <c r="AV3833" t="s">
        <v>1756</v>
      </c>
      <c r="AZ3833" t="s">
        <v>2807</v>
      </c>
      <c r="BA3833" t="s">
        <v>1767</v>
      </c>
      <c r="BB3833" t="s">
        <v>9824</v>
      </c>
      <c r="BC3833" t="s">
        <v>9825</v>
      </c>
      <c r="BD3833" t="s">
        <v>1756</v>
      </c>
      <c r="BE3833" t="s">
        <v>7333</v>
      </c>
      <c r="BF3833" t="s">
        <v>823</v>
      </c>
    </row>
    <row r="3834" spans="1:58">
      <c r="A3834" t="s">
        <v>829</v>
      </c>
      <c r="B3834">
        <v>6</v>
      </c>
      <c r="C3834">
        <v>0</v>
      </c>
      <c r="D3834">
        <v>10570</v>
      </c>
      <c r="E3834" t="s">
        <v>9823</v>
      </c>
      <c r="F3834">
        <v>53510611</v>
      </c>
      <c r="G3834" t="s">
        <v>2041</v>
      </c>
      <c r="H3834">
        <v>0</v>
      </c>
      <c r="I3834" t="s">
        <v>2083</v>
      </c>
      <c r="J3834">
        <v>12.21</v>
      </c>
      <c r="K3834">
        <v>3</v>
      </c>
      <c r="L3834" t="s">
        <v>1771</v>
      </c>
      <c r="M3834" t="s">
        <v>2084</v>
      </c>
      <c r="N3834" t="s">
        <v>1757</v>
      </c>
      <c r="O3834" t="s">
        <v>1756</v>
      </c>
      <c r="P3834" t="s">
        <v>1756</v>
      </c>
      <c r="Q3834" s="387">
        <v>36.630000000000003</v>
      </c>
      <c r="R3834">
        <v>4.7619000000000007</v>
      </c>
      <c r="S3834">
        <v>41.3919</v>
      </c>
      <c r="T3834" s="388">
        <v>44524</v>
      </c>
      <c r="U3834">
        <v>0</v>
      </c>
      <c r="V3834" t="s">
        <v>839</v>
      </c>
      <c r="W3834" s="388">
        <v>44547</v>
      </c>
      <c r="X3834">
        <v>173</v>
      </c>
      <c r="Y3834">
        <v>0</v>
      </c>
      <c r="Z3834">
        <v>0</v>
      </c>
      <c r="AA3834" t="s">
        <v>1758</v>
      </c>
      <c r="AB3834" t="s">
        <v>7329</v>
      </c>
      <c r="AD3834" t="s">
        <v>2045</v>
      </c>
      <c r="AE3834" t="s">
        <v>2046</v>
      </c>
      <c r="AI3834" t="s">
        <v>1761</v>
      </c>
      <c r="AL3834" t="s">
        <v>9774</v>
      </c>
      <c r="AM3834">
        <v>6</v>
      </c>
      <c r="AN3834" t="s">
        <v>3184</v>
      </c>
      <c r="AO3834" t="s">
        <v>3185</v>
      </c>
      <c r="AP3834">
        <v>0</v>
      </c>
      <c r="AQ3834" s="388">
        <v>44529</v>
      </c>
      <c r="AS3834" t="s">
        <v>2806</v>
      </c>
      <c r="AT3834" s="388">
        <v>44532</v>
      </c>
      <c r="AU3834" t="s">
        <v>1756</v>
      </c>
      <c r="AV3834" t="s">
        <v>1756</v>
      </c>
      <c r="AZ3834" t="s">
        <v>2807</v>
      </c>
      <c r="BA3834" t="s">
        <v>1767</v>
      </c>
      <c r="BB3834" t="s">
        <v>9826</v>
      </c>
      <c r="BC3834" t="s">
        <v>9827</v>
      </c>
      <c r="BD3834" t="s">
        <v>1756</v>
      </c>
      <c r="BE3834" t="s">
        <v>7333</v>
      </c>
      <c r="BF3834" t="s">
        <v>823</v>
      </c>
    </row>
    <row r="3835" spans="1:58">
      <c r="A3835" t="s">
        <v>829</v>
      </c>
      <c r="B3835">
        <v>6</v>
      </c>
      <c r="C3835">
        <v>0</v>
      </c>
      <c r="D3835">
        <v>10570</v>
      </c>
      <c r="E3835" t="s">
        <v>9823</v>
      </c>
      <c r="F3835">
        <v>53510611</v>
      </c>
      <c r="G3835" t="s">
        <v>2041</v>
      </c>
      <c r="H3835">
        <v>0</v>
      </c>
      <c r="I3835" t="s">
        <v>2089</v>
      </c>
      <c r="J3835">
        <v>146.96</v>
      </c>
      <c r="K3835">
        <v>3</v>
      </c>
      <c r="L3835" t="s">
        <v>2063</v>
      </c>
      <c r="M3835" t="s">
        <v>2090</v>
      </c>
      <c r="N3835" t="s">
        <v>1757</v>
      </c>
      <c r="O3835" t="s">
        <v>1756</v>
      </c>
      <c r="P3835" t="s">
        <v>1756</v>
      </c>
      <c r="Q3835" s="387">
        <v>440.88</v>
      </c>
      <c r="R3835">
        <v>57.314399999999999</v>
      </c>
      <c r="S3835">
        <v>498.19439999999997</v>
      </c>
      <c r="T3835" s="388">
        <v>44524</v>
      </c>
      <c r="U3835">
        <v>0</v>
      </c>
      <c r="V3835" t="s">
        <v>839</v>
      </c>
      <c r="W3835" s="388">
        <v>44547</v>
      </c>
      <c r="X3835">
        <v>173</v>
      </c>
      <c r="Y3835">
        <v>0</v>
      </c>
      <c r="Z3835">
        <v>0</v>
      </c>
      <c r="AA3835" t="s">
        <v>1758</v>
      </c>
      <c r="AB3835" t="s">
        <v>7329</v>
      </c>
      <c r="AD3835" t="s">
        <v>2045</v>
      </c>
      <c r="AE3835" t="s">
        <v>2046</v>
      </c>
      <c r="AI3835" t="s">
        <v>1761</v>
      </c>
      <c r="AL3835" t="s">
        <v>9774</v>
      </c>
      <c r="AM3835">
        <v>6</v>
      </c>
      <c r="AN3835" t="s">
        <v>3184</v>
      </c>
      <c r="AO3835" t="s">
        <v>3185</v>
      </c>
      <c r="AP3835">
        <v>0</v>
      </c>
      <c r="AQ3835" s="388">
        <v>44529</v>
      </c>
      <c r="AS3835" t="s">
        <v>2806</v>
      </c>
      <c r="AT3835" s="388">
        <v>44532</v>
      </c>
      <c r="AU3835" t="s">
        <v>1756</v>
      </c>
      <c r="AV3835" t="s">
        <v>1756</v>
      </c>
      <c r="AZ3835" t="s">
        <v>2807</v>
      </c>
      <c r="BA3835" t="s">
        <v>1767</v>
      </c>
      <c r="BB3835" t="s">
        <v>9828</v>
      </c>
      <c r="BC3835" t="s">
        <v>9829</v>
      </c>
      <c r="BD3835" t="s">
        <v>1756</v>
      </c>
      <c r="BE3835" t="s">
        <v>7333</v>
      </c>
      <c r="BF3835" t="s">
        <v>823</v>
      </c>
    </row>
    <row r="3836" spans="1:58">
      <c r="A3836" t="s">
        <v>829</v>
      </c>
      <c r="B3836">
        <v>6</v>
      </c>
      <c r="C3836">
        <v>0</v>
      </c>
      <c r="D3836">
        <v>10569</v>
      </c>
      <c r="E3836" t="s">
        <v>9830</v>
      </c>
      <c r="F3836">
        <v>53510611</v>
      </c>
      <c r="G3836" t="s">
        <v>2041</v>
      </c>
      <c r="H3836">
        <v>0</v>
      </c>
      <c r="I3836" t="s">
        <v>2042</v>
      </c>
      <c r="J3836">
        <v>60</v>
      </c>
      <c r="K3836">
        <v>5</v>
      </c>
      <c r="L3836" t="s">
        <v>1771</v>
      </c>
      <c r="M3836" t="s">
        <v>1756</v>
      </c>
      <c r="N3836" t="s">
        <v>1756</v>
      </c>
      <c r="O3836" t="s">
        <v>2043</v>
      </c>
      <c r="P3836" t="s">
        <v>1757</v>
      </c>
      <c r="Q3836" s="387">
        <v>300</v>
      </c>
      <c r="R3836">
        <v>39</v>
      </c>
      <c r="S3836">
        <v>338.99999999999994</v>
      </c>
      <c r="T3836" s="388">
        <v>44524</v>
      </c>
      <c r="U3836">
        <v>0</v>
      </c>
      <c r="V3836" t="s">
        <v>839</v>
      </c>
      <c r="W3836" s="388">
        <v>44547</v>
      </c>
      <c r="X3836">
        <v>173</v>
      </c>
      <c r="Y3836">
        <v>0</v>
      </c>
      <c r="Z3836">
        <v>0</v>
      </c>
      <c r="AA3836" t="s">
        <v>1758</v>
      </c>
      <c r="AB3836" t="s">
        <v>7329</v>
      </c>
      <c r="AD3836" t="s">
        <v>2045</v>
      </c>
      <c r="AE3836" t="s">
        <v>2046</v>
      </c>
      <c r="AI3836" t="s">
        <v>1761</v>
      </c>
      <c r="AL3836" t="s">
        <v>7330</v>
      </c>
      <c r="AM3836">
        <v>6</v>
      </c>
      <c r="AN3836" t="s">
        <v>1400</v>
      </c>
      <c r="AO3836" t="s">
        <v>3114</v>
      </c>
      <c r="AP3836">
        <v>0</v>
      </c>
      <c r="AQ3836" s="388">
        <v>44529</v>
      </c>
      <c r="AS3836" t="s">
        <v>2806</v>
      </c>
      <c r="AT3836" s="388">
        <v>44532</v>
      </c>
      <c r="AU3836" t="s">
        <v>1756</v>
      </c>
      <c r="AV3836" t="s">
        <v>1756</v>
      </c>
      <c r="AZ3836" t="s">
        <v>2807</v>
      </c>
      <c r="BA3836" t="s">
        <v>1767</v>
      </c>
      <c r="BB3836" t="s">
        <v>9831</v>
      </c>
      <c r="BC3836" t="s">
        <v>9832</v>
      </c>
      <c r="BD3836" t="s">
        <v>1756</v>
      </c>
      <c r="BE3836" t="s">
        <v>7333</v>
      </c>
      <c r="BF3836" t="s">
        <v>823</v>
      </c>
    </row>
    <row r="3837" spans="1:58">
      <c r="A3837" t="s">
        <v>829</v>
      </c>
      <c r="B3837">
        <v>6</v>
      </c>
      <c r="C3837">
        <v>0</v>
      </c>
      <c r="D3837">
        <v>10569</v>
      </c>
      <c r="E3837" t="s">
        <v>9830</v>
      </c>
      <c r="F3837">
        <v>53510611</v>
      </c>
      <c r="G3837" t="s">
        <v>2041</v>
      </c>
      <c r="H3837">
        <v>0</v>
      </c>
      <c r="I3837" t="s">
        <v>2052</v>
      </c>
      <c r="J3837">
        <v>75</v>
      </c>
      <c r="K3837">
        <v>6</v>
      </c>
      <c r="L3837" t="s">
        <v>1771</v>
      </c>
      <c r="M3837" t="s">
        <v>1756</v>
      </c>
      <c r="N3837" t="s">
        <v>1756</v>
      </c>
      <c r="O3837" t="s">
        <v>2053</v>
      </c>
      <c r="P3837" t="s">
        <v>1757</v>
      </c>
      <c r="Q3837" s="387">
        <v>450</v>
      </c>
      <c r="R3837">
        <v>58.5</v>
      </c>
      <c r="S3837">
        <v>508.49999999999994</v>
      </c>
      <c r="T3837" s="388">
        <v>44524</v>
      </c>
      <c r="U3837">
        <v>0</v>
      </c>
      <c r="V3837" t="s">
        <v>839</v>
      </c>
      <c r="W3837" s="388">
        <v>44547</v>
      </c>
      <c r="X3837">
        <v>173</v>
      </c>
      <c r="Y3837">
        <v>0</v>
      </c>
      <c r="Z3837">
        <v>0</v>
      </c>
      <c r="AA3837" t="s">
        <v>1758</v>
      </c>
      <c r="AB3837" t="s">
        <v>7329</v>
      </c>
      <c r="AD3837" t="s">
        <v>2045</v>
      </c>
      <c r="AE3837" t="s">
        <v>2046</v>
      </c>
      <c r="AI3837" t="s">
        <v>1761</v>
      </c>
      <c r="AL3837" t="s">
        <v>7330</v>
      </c>
      <c r="AM3837">
        <v>6</v>
      </c>
      <c r="AN3837" t="s">
        <v>1400</v>
      </c>
      <c r="AO3837" t="s">
        <v>3114</v>
      </c>
      <c r="AP3837">
        <v>0</v>
      </c>
      <c r="AQ3837" s="388">
        <v>44529</v>
      </c>
      <c r="AS3837" t="s">
        <v>2806</v>
      </c>
      <c r="AT3837" s="388">
        <v>44532</v>
      </c>
      <c r="AU3837" t="s">
        <v>1756</v>
      </c>
      <c r="AV3837" t="s">
        <v>1756</v>
      </c>
      <c r="AZ3837" t="s">
        <v>2807</v>
      </c>
      <c r="BA3837" t="s">
        <v>1767</v>
      </c>
      <c r="BB3837" t="s">
        <v>9833</v>
      </c>
      <c r="BC3837" t="s">
        <v>9834</v>
      </c>
      <c r="BD3837" t="s">
        <v>1756</v>
      </c>
      <c r="BE3837" t="s">
        <v>7333</v>
      </c>
      <c r="BF3837" t="s">
        <v>823</v>
      </c>
    </row>
    <row r="3838" spans="1:58">
      <c r="A3838" t="s">
        <v>829</v>
      </c>
      <c r="B3838">
        <v>6</v>
      </c>
      <c r="C3838">
        <v>0</v>
      </c>
      <c r="D3838">
        <v>10569</v>
      </c>
      <c r="E3838" t="s">
        <v>9830</v>
      </c>
      <c r="F3838">
        <v>53510611</v>
      </c>
      <c r="G3838" t="s">
        <v>2041</v>
      </c>
      <c r="H3838">
        <v>0</v>
      </c>
      <c r="I3838" t="s">
        <v>2056</v>
      </c>
      <c r="J3838">
        <v>210</v>
      </c>
      <c r="K3838">
        <v>1</v>
      </c>
      <c r="L3838" t="s">
        <v>1755</v>
      </c>
      <c r="M3838" t="s">
        <v>1756</v>
      </c>
      <c r="N3838" t="s">
        <v>1756</v>
      </c>
      <c r="P3838" t="s">
        <v>1757</v>
      </c>
      <c r="Q3838" s="387">
        <v>210</v>
      </c>
      <c r="R3838">
        <v>27.3</v>
      </c>
      <c r="S3838">
        <v>237.29999999999998</v>
      </c>
      <c r="T3838" s="388">
        <v>44524</v>
      </c>
      <c r="U3838">
        <v>0</v>
      </c>
      <c r="V3838" t="s">
        <v>839</v>
      </c>
      <c r="W3838" s="388">
        <v>44547</v>
      </c>
      <c r="X3838">
        <v>173</v>
      </c>
      <c r="Y3838">
        <v>0</v>
      </c>
      <c r="Z3838">
        <v>0</v>
      </c>
      <c r="AA3838" t="s">
        <v>1758</v>
      </c>
      <c r="AB3838" t="s">
        <v>7329</v>
      </c>
      <c r="AD3838" t="s">
        <v>2045</v>
      </c>
      <c r="AE3838" t="s">
        <v>2046</v>
      </c>
      <c r="AI3838" t="s">
        <v>1761</v>
      </c>
      <c r="AL3838" t="s">
        <v>7330</v>
      </c>
      <c r="AM3838">
        <v>6</v>
      </c>
      <c r="AN3838" t="s">
        <v>1400</v>
      </c>
      <c r="AO3838" t="s">
        <v>3114</v>
      </c>
      <c r="AP3838">
        <v>0</v>
      </c>
      <c r="AQ3838" s="388">
        <v>44529</v>
      </c>
      <c r="AS3838" t="s">
        <v>2806</v>
      </c>
      <c r="AT3838" s="388">
        <v>44532</v>
      </c>
      <c r="AU3838" t="s">
        <v>1756</v>
      </c>
      <c r="AV3838" t="s">
        <v>1756</v>
      </c>
      <c r="AZ3838" t="s">
        <v>2807</v>
      </c>
      <c r="BA3838" t="s">
        <v>1767</v>
      </c>
      <c r="BB3838" t="s">
        <v>9835</v>
      </c>
      <c r="BC3838" t="s">
        <v>9836</v>
      </c>
      <c r="BD3838" t="s">
        <v>1756</v>
      </c>
      <c r="BE3838" t="s">
        <v>7333</v>
      </c>
      <c r="BF3838" t="s">
        <v>823</v>
      </c>
    </row>
    <row r="3839" spans="1:58">
      <c r="A3839" t="s">
        <v>829</v>
      </c>
      <c r="B3839">
        <v>6</v>
      </c>
      <c r="C3839">
        <v>0</v>
      </c>
      <c r="D3839">
        <v>10569</v>
      </c>
      <c r="E3839" t="s">
        <v>9830</v>
      </c>
      <c r="F3839">
        <v>53510611</v>
      </c>
      <c r="G3839" t="s">
        <v>2041</v>
      </c>
      <c r="H3839">
        <v>0</v>
      </c>
      <c r="I3839" t="s">
        <v>2073</v>
      </c>
      <c r="J3839">
        <v>243.75</v>
      </c>
      <c r="K3839">
        <v>1</v>
      </c>
      <c r="L3839" t="s">
        <v>1755</v>
      </c>
      <c r="M3839" t="s">
        <v>2074</v>
      </c>
      <c r="N3839" t="s">
        <v>1757</v>
      </c>
      <c r="O3839" t="s">
        <v>1756</v>
      </c>
      <c r="P3839" t="s">
        <v>1756</v>
      </c>
      <c r="Q3839" s="387">
        <v>243.75</v>
      </c>
      <c r="R3839">
        <v>31.6875</v>
      </c>
      <c r="S3839">
        <v>275.4375</v>
      </c>
      <c r="T3839" s="388">
        <v>44524</v>
      </c>
      <c r="U3839">
        <v>0</v>
      </c>
      <c r="V3839" t="s">
        <v>839</v>
      </c>
      <c r="W3839" s="388">
        <v>44547</v>
      </c>
      <c r="X3839">
        <v>173</v>
      </c>
      <c r="Y3839">
        <v>0</v>
      </c>
      <c r="Z3839">
        <v>0</v>
      </c>
      <c r="AA3839" t="s">
        <v>1758</v>
      </c>
      <c r="AB3839" t="s">
        <v>7329</v>
      </c>
      <c r="AD3839" t="s">
        <v>2045</v>
      </c>
      <c r="AE3839" t="s">
        <v>2046</v>
      </c>
      <c r="AI3839" t="s">
        <v>1761</v>
      </c>
      <c r="AL3839" t="s">
        <v>7330</v>
      </c>
      <c r="AM3839">
        <v>6</v>
      </c>
      <c r="AN3839" t="s">
        <v>1400</v>
      </c>
      <c r="AO3839" t="s">
        <v>3114</v>
      </c>
      <c r="AP3839">
        <v>0</v>
      </c>
      <c r="AQ3839" s="388">
        <v>44529</v>
      </c>
      <c r="AS3839" t="s">
        <v>2806</v>
      </c>
      <c r="AT3839" s="388">
        <v>44532</v>
      </c>
      <c r="AU3839" t="s">
        <v>1756</v>
      </c>
      <c r="AV3839" t="s">
        <v>1756</v>
      </c>
      <c r="AZ3839" t="s">
        <v>2807</v>
      </c>
      <c r="BA3839" t="s">
        <v>1767</v>
      </c>
      <c r="BB3839" t="s">
        <v>9837</v>
      </c>
      <c r="BC3839" t="s">
        <v>9838</v>
      </c>
      <c r="BD3839" t="s">
        <v>1756</v>
      </c>
      <c r="BE3839" t="s">
        <v>7333</v>
      </c>
      <c r="BF3839" t="s">
        <v>823</v>
      </c>
    </row>
    <row r="3840" spans="1:58">
      <c r="A3840" t="s">
        <v>829</v>
      </c>
      <c r="B3840">
        <v>6</v>
      </c>
      <c r="C3840">
        <v>0</v>
      </c>
      <c r="D3840">
        <v>10569</v>
      </c>
      <c r="E3840" t="s">
        <v>9830</v>
      </c>
      <c r="F3840">
        <v>53510611</v>
      </c>
      <c r="G3840" t="s">
        <v>2041</v>
      </c>
      <c r="H3840">
        <v>0</v>
      </c>
      <c r="I3840" t="s">
        <v>2083</v>
      </c>
      <c r="J3840">
        <v>12.21</v>
      </c>
      <c r="K3840">
        <v>5</v>
      </c>
      <c r="L3840" t="s">
        <v>1771</v>
      </c>
      <c r="M3840" t="s">
        <v>2084</v>
      </c>
      <c r="N3840" t="s">
        <v>1757</v>
      </c>
      <c r="O3840" t="s">
        <v>1756</v>
      </c>
      <c r="P3840" t="s">
        <v>1756</v>
      </c>
      <c r="Q3840" s="387">
        <v>61.05</v>
      </c>
      <c r="R3840">
        <v>7.9364999999999997</v>
      </c>
      <c r="S3840">
        <v>68.986499999999992</v>
      </c>
      <c r="T3840" s="388">
        <v>44524</v>
      </c>
      <c r="U3840">
        <v>0</v>
      </c>
      <c r="V3840" t="s">
        <v>839</v>
      </c>
      <c r="W3840" s="388">
        <v>44547</v>
      </c>
      <c r="X3840">
        <v>173</v>
      </c>
      <c r="Y3840">
        <v>0</v>
      </c>
      <c r="Z3840">
        <v>0</v>
      </c>
      <c r="AA3840" t="s">
        <v>1758</v>
      </c>
      <c r="AB3840" t="s">
        <v>7329</v>
      </c>
      <c r="AD3840" t="s">
        <v>2045</v>
      </c>
      <c r="AE3840" t="s">
        <v>2046</v>
      </c>
      <c r="AI3840" t="s">
        <v>1761</v>
      </c>
      <c r="AL3840" t="s">
        <v>7330</v>
      </c>
      <c r="AM3840">
        <v>6</v>
      </c>
      <c r="AN3840" t="s">
        <v>1400</v>
      </c>
      <c r="AO3840" t="s">
        <v>3114</v>
      </c>
      <c r="AP3840">
        <v>0</v>
      </c>
      <c r="AQ3840" s="388">
        <v>44529</v>
      </c>
      <c r="AS3840" t="s">
        <v>2806</v>
      </c>
      <c r="AT3840" s="388">
        <v>44532</v>
      </c>
      <c r="AU3840" t="s">
        <v>1756</v>
      </c>
      <c r="AV3840" t="s">
        <v>1756</v>
      </c>
      <c r="AZ3840" t="s">
        <v>2807</v>
      </c>
      <c r="BA3840" t="s">
        <v>1767</v>
      </c>
      <c r="BB3840" t="s">
        <v>9839</v>
      </c>
      <c r="BC3840" t="s">
        <v>9840</v>
      </c>
      <c r="BD3840" t="s">
        <v>1756</v>
      </c>
      <c r="BE3840" t="s">
        <v>7333</v>
      </c>
      <c r="BF3840" t="s">
        <v>823</v>
      </c>
    </row>
    <row r="3841" spans="1:58">
      <c r="A3841" t="s">
        <v>829</v>
      </c>
      <c r="B3841">
        <v>6</v>
      </c>
      <c r="C3841">
        <v>0</v>
      </c>
      <c r="D3841">
        <v>10569</v>
      </c>
      <c r="E3841" t="s">
        <v>9830</v>
      </c>
      <c r="F3841">
        <v>53510611</v>
      </c>
      <c r="G3841" t="s">
        <v>2041</v>
      </c>
      <c r="H3841">
        <v>0</v>
      </c>
      <c r="I3841" t="s">
        <v>2089</v>
      </c>
      <c r="J3841">
        <v>146.96</v>
      </c>
      <c r="K3841">
        <v>5</v>
      </c>
      <c r="L3841" t="s">
        <v>2063</v>
      </c>
      <c r="M3841" t="s">
        <v>2090</v>
      </c>
      <c r="N3841" t="s">
        <v>1757</v>
      </c>
      <c r="O3841" t="s">
        <v>1756</v>
      </c>
      <c r="P3841" t="s">
        <v>1756</v>
      </c>
      <c r="Q3841" s="387">
        <v>734.8</v>
      </c>
      <c r="R3841">
        <v>95.524000000000001</v>
      </c>
      <c r="S3841">
        <v>830.32399999999984</v>
      </c>
      <c r="T3841" s="388">
        <v>44524</v>
      </c>
      <c r="U3841">
        <v>0</v>
      </c>
      <c r="V3841" t="s">
        <v>839</v>
      </c>
      <c r="W3841" s="388">
        <v>44547</v>
      </c>
      <c r="X3841">
        <v>173</v>
      </c>
      <c r="Y3841">
        <v>0</v>
      </c>
      <c r="Z3841">
        <v>0</v>
      </c>
      <c r="AA3841" t="s">
        <v>1758</v>
      </c>
      <c r="AB3841" t="s">
        <v>7329</v>
      </c>
      <c r="AD3841" t="s">
        <v>2045</v>
      </c>
      <c r="AE3841" t="s">
        <v>2046</v>
      </c>
      <c r="AI3841" t="s">
        <v>1761</v>
      </c>
      <c r="AL3841" t="s">
        <v>7330</v>
      </c>
      <c r="AM3841">
        <v>6</v>
      </c>
      <c r="AN3841" t="s">
        <v>1400</v>
      </c>
      <c r="AO3841" t="s">
        <v>3114</v>
      </c>
      <c r="AP3841">
        <v>0</v>
      </c>
      <c r="AQ3841" s="388">
        <v>44529</v>
      </c>
      <c r="AS3841" t="s">
        <v>2806</v>
      </c>
      <c r="AT3841" s="388">
        <v>44532</v>
      </c>
      <c r="AU3841" t="s">
        <v>1756</v>
      </c>
      <c r="AV3841" t="s">
        <v>1756</v>
      </c>
      <c r="AZ3841" t="s">
        <v>2807</v>
      </c>
      <c r="BA3841" t="s">
        <v>1767</v>
      </c>
      <c r="BB3841" t="s">
        <v>9841</v>
      </c>
      <c r="BC3841" t="s">
        <v>9842</v>
      </c>
      <c r="BD3841" t="s">
        <v>1756</v>
      </c>
      <c r="BE3841" t="s">
        <v>7333</v>
      </c>
      <c r="BF3841" t="s">
        <v>823</v>
      </c>
    </row>
    <row r="3842" spans="1:58">
      <c r="A3842" t="s">
        <v>829</v>
      </c>
      <c r="B3842">
        <v>6</v>
      </c>
      <c r="C3842">
        <v>0</v>
      </c>
      <c r="D3842">
        <v>9708</v>
      </c>
      <c r="E3842" t="s">
        <v>9843</v>
      </c>
      <c r="F3842">
        <v>53511012</v>
      </c>
      <c r="G3842" t="s">
        <v>2041</v>
      </c>
      <c r="H3842">
        <v>0</v>
      </c>
      <c r="I3842" t="s">
        <v>2042</v>
      </c>
      <c r="J3842">
        <v>60</v>
      </c>
      <c r="K3842">
        <v>11</v>
      </c>
      <c r="L3842" t="s">
        <v>1771</v>
      </c>
      <c r="M3842" t="s">
        <v>1756</v>
      </c>
      <c r="N3842" t="s">
        <v>1756</v>
      </c>
      <c r="O3842" t="s">
        <v>1757</v>
      </c>
      <c r="P3842" t="s">
        <v>1757</v>
      </c>
      <c r="Q3842" s="387">
        <v>660</v>
      </c>
      <c r="R3842">
        <v>85.8</v>
      </c>
      <c r="S3842">
        <v>745.8</v>
      </c>
      <c r="T3842" s="388">
        <v>44423</v>
      </c>
      <c r="U3842">
        <v>0</v>
      </c>
      <c r="V3842" t="s">
        <v>841</v>
      </c>
      <c r="W3842" s="388">
        <v>44427</v>
      </c>
      <c r="X3842">
        <v>159</v>
      </c>
      <c r="Y3842">
        <v>0</v>
      </c>
      <c r="Z3842">
        <v>0</v>
      </c>
      <c r="AA3842" t="s">
        <v>9844</v>
      </c>
      <c r="AB3842" t="s">
        <v>2044</v>
      </c>
      <c r="AD3842" t="s">
        <v>2045</v>
      </c>
      <c r="AE3842" t="s">
        <v>2046</v>
      </c>
      <c r="AI3842" t="s">
        <v>1761</v>
      </c>
      <c r="AL3842" t="s">
        <v>9845</v>
      </c>
      <c r="AM3842">
        <v>0</v>
      </c>
      <c r="AN3842" t="s">
        <v>2048</v>
      </c>
      <c r="AO3842" t="s">
        <v>2049</v>
      </c>
      <c r="AP3842">
        <v>0</v>
      </c>
      <c r="AQ3842" s="388">
        <v>44424</v>
      </c>
      <c r="AS3842" t="s">
        <v>2294</v>
      </c>
      <c r="AT3842" s="388">
        <v>44426</v>
      </c>
      <c r="AU3842" t="s">
        <v>1756</v>
      </c>
      <c r="AV3842" t="s">
        <v>1756</v>
      </c>
      <c r="AZ3842" t="s">
        <v>1756</v>
      </c>
      <c r="BA3842" t="s">
        <v>1865</v>
      </c>
      <c r="BB3842" t="s">
        <v>9846</v>
      </c>
      <c r="BC3842" t="s">
        <v>9847</v>
      </c>
      <c r="BD3842" t="s">
        <v>1756</v>
      </c>
      <c r="BE3842" t="s">
        <v>824</v>
      </c>
      <c r="BF3842" t="s">
        <v>824</v>
      </c>
    </row>
    <row r="3843" spans="1:58">
      <c r="A3843" t="s">
        <v>829</v>
      </c>
      <c r="B3843">
        <v>6</v>
      </c>
      <c r="C3843">
        <v>0</v>
      </c>
      <c r="D3843">
        <v>9708</v>
      </c>
      <c r="E3843" t="s">
        <v>9843</v>
      </c>
      <c r="F3843">
        <v>53511012</v>
      </c>
      <c r="G3843" t="s">
        <v>2041</v>
      </c>
      <c r="H3843">
        <v>0</v>
      </c>
      <c r="I3843" t="s">
        <v>2103</v>
      </c>
      <c r="J3843">
        <v>70</v>
      </c>
      <c r="K3843">
        <v>20</v>
      </c>
      <c r="L3843" t="s">
        <v>1771</v>
      </c>
      <c r="M3843" t="s">
        <v>1756</v>
      </c>
      <c r="N3843" t="s">
        <v>1756</v>
      </c>
      <c r="O3843" t="s">
        <v>2104</v>
      </c>
      <c r="P3843" t="s">
        <v>1757</v>
      </c>
      <c r="Q3843" s="387">
        <v>1400</v>
      </c>
      <c r="R3843">
        <v>182</v>
      </c>
      <c r="S3843">
        <v>1581.9999999999998</v>
      </c>
      <c r="T3843" s="388">
        <v>44423</v>
      </c>
      <c r="U3843">
        <v>0</v>
      </c>
      <c r="V3843" t="s">
        <v>841</v>
      </c>
      <c r="W3843" s="388">
        <v>44427</v>
      </c>
      <c r="X3843">
        <v>159</v>
      </c>
      <c r="Y3843">
        <v>0</v>
      </c>
      <c r="Z3843">
        <v>0</v>
      </c>
      <c r="AA3843" t="s">
        <v>9844</v>
      </c>
      <c r="AB3843" t="s">
        <v>2044</v>
      </c>
      <c r="AD3843" t="s">
        <v>2045</v>
      </c>
      <c r="AE3843" t="s">
        <v>2046</v>
      </c>
      <c r="AI3843" t="s">
        <v>1761</v>
      </c>
      <c r="AL3843" t="s">
        <v>9845</v>
      </c>
      <c r="AM3843">
        <v>0</v>
      </c>
      <c r="AN3843" t="s">
        <v>2048</v>
      </c>
      <c r="AO3843" t="s">
        <v>2049</v>
      </c>
      <c r="AP3843">
        <v>0</v>
      </c>
      <c r="AQ3843" s="388">
        <v>44424</v>
      </c>
      <c r="AS3843" t="s">
        <v>2294</v>
      </c>
      <c r="AT3843" s="388">
        <v>44426</v>
      </c>
      <c r="AU3843" t="s">
        <v>1756</v>
      </c>
      <c r="AV3843" t="s">
        <v>1756</v>
      </c>
      <c r="AZ3843" t="s">
        <v>1756</v>
      </c>
      <c r="BA3843" t="s">
        <v>1865</v>
      </c>
      <c r="BB3843" t="s">
        <v>9848</v>
      </c>
      <c r="BC3843" t="s">
        <v>9849</v>
      </c>
      <c r="BD3843" t="s">
        <v>1756</v>
      </c>
      <c r="BE3843" t="s">
        <v>824</v>
      </c>
      <c r="BF3843" t="s">
        <v>824</v>
      </c>
    </row>
    <row r="3844" spans="1:58">
      <c r="A3844" t="s">
        <v>829</v>
      </c>
      <c r="B3844">
        <v>6</v>
      </c>
      <c r="C3844">
        <v>0</v>
      </c>
      <c r="D3844">
        <v>9708</v>
      </c>
      <c r="E3844" t="s">
        <v>9843</v>
      </c>
      <c r="F3844">
        <v>53511012</v>
      </c>
      <c r="G3844" t="s">
        <v>2041</v>
      </c>
      <c r="H3844">
        <v>0</v>
      </c>
      <c r="I3844" t="s">
        <v>2052</v>
      </c>
      <c r="J3844">
        <v>75</v>
      </c>
      <c r="K3844">
        <v>165</v>
      </c>
      <c r="L3844" t="s">
        <v>1771</v>
      </c>
      <c r="M3844" t="s">
        <v>1756</v>
      </c>
      <c r="N3844" t="s">
        <v>1756</v>
      </c>
      <c r="O3844" t="s">
        <v>1757</v>
      </c>
      <c r="P3844" t="s">
        <v>1757</v>
      </c>
      <c r="Q3844" s="387">
        <v>12375</v>
      </c>
      <c r="R3844">
        <v>1608.75</v>
      </c>
      <c r="S3844">
        <v>13983.749999999998</v>
      </c>
      <c r="T3844" s="388">
        <v>44423</v>
      </c>
      <c r="U3844">
        <v>0</v>
      </c>
      <c r="V3844" t="s">
        <v>841</v>
      </c>
      <c r="W3844" s="388">
        <v>44427</v>
      </c>
      <c r="X3844">
        <v>159</v>
      </c>
      <c r="Y3844">
        <v>0</v>
      </c>
      <c r="Z3844">
        <v>0</v>
      </c>
      <c r="AA3844" t="s">
        <v>9844</v>
      </c>
      <c r="AB3844" t="s">
        <v>2044</v>
      </c>
      <c r="AD3844" t="s">
        <v>2045</v>
      </c>
      <c r="AE3844" t="s">
        <v>2046</v>
      </c>
      <c r="AI3844" t="s">
        <v>1761</v>
      </c>
      <c r="AL3844" t="s">
        <v>9845</v>
      </c>
      <c r="AM3844">
        <v>0</v>
      </c>
      <c r="AN3844" t="s">
        <v>2048</v>
      </c>
      <c r="AO3844" t="s">
        <v>2049</v>
      </c>
      <c r="AP3844">
        <v>0</v>
      </c>
      <c r="AQ3844" s="388">
        <v>44424</v>
      </c>
      <c r="AS3844" t="s">
        <v>2294</v>
      </c>
      <c r="AT3844" s="388">
        <v>44426</v>
      </c>
      <c r="AU3844" t="s">
        <v>1756</v>
      </c>
      <c r="AV3844" t="s">
        <v>1756</v>
      </c>
      <c r="AZ3844" t="s">
        <v>1756</v>
      </c>
      <c r="BA3844" t="s">
        <v>1865</v>
      </c>
      <c r="BB3844" t="s">
        <v>9850</v>
      </c>
      <c r="BC3844" t="s">
        <v>9851</v>
      </c>
      <c r="BD3844" t="s">
        <v>1756</v>
      </c>
      <c r="BE3844" t="s">
        <v>824</v>
      </c>
      <c r="BF3844" t="s">
        <v>824</v>
      </c>
    </row>
    <row r="3845" spans="1:58">
      <c r="A3845" t="s">
        <v>829</v>
      </c>
      <c r="B3845">
        <v>6</v>
      </c>
      <c r="C3845">
        <v>0</v>
      </c>
      <c r="D3845">
        <v>9708</v>
      </c>
      <c r="E3845" t="s">
        <v>9843</v>
      </c>
      <c r="F3845">
        <v>53511012</v>
      </c>
      <c r="G3845" t="s">
        <v>2041</v>
      </c>
      <c r="H3845">
        <v>0</v>
      </c>
      <c r="I3845" t="s">
        <v>2056</v>
      </c>
      <c r="J3845">
        <v>210</v>
      </c>
      <c r="K3845">
        <v>18</v>
      </c>
      <c r="L3845" t="s">
        <v>1755</v>
      </c>
      <c r="M3845" t="s">
        <v>1756</v>
      </c>
      <c r="N3845" t="s">
        <v>1756</v>
      </c>
      <c r="O3845" t="s">
        <v>1757</v>
      </c>
      <c r="P3845" t="s">
        <v>1757</v>
      </c>
      <c r="Q3845" s="387">
        <v>3780</v>
      </c>
      <c r="R3845">
        <v>491.40000000000003</v>
      </c>
      <c r="S3845">
        <v>4271.3999999999996</v>
      </c>
      <c r="T3845" s="388">
        <v>44423</v>
      </c>
      <c r="U3845">
        <v>0</v>
      </c>
      <c r="V3845" t="s">
        <v>841</v>
      </c>
      <c r="W3845" s="388">
        <v>44427</v>
      </c>
      <c r="X3845">
        <v>159</v>
      </c>
      <c r="Y3845">
        <v>0</v>
      </c>
      <c r="Z3845">
        <v>0</v>
      </c>
      <c r="AA3845" t="s">
        <v>9844</v>
      </c>
      <c r="AB3845" t="s">
        <v>2044</v>
      </c>
      <c r="AD3845" t="s">
        <v>2045</v>
      </c>
      <c r="AE3845" t="s">
        <v>2046</v>
      </c>
      <c r="AI3845" t="s">
        <v>1761</v>
      </c>
      <c r="AL3845" t="s">
        <v>9845</v>
      </c>
      <c r="AM3845">
        <v>0</v>
      </c>
      <c r="AN3845" t="s">
        <v>2048</v>
      </c>
      <c r="AO3845" t="s">
        <v>2049</v>
      </c>
      <c r="AP3845">
        <v>0</v>
      </c>
      <c r="AQ3845" s="388">
        <v>44424</v>
      </c>
      <c r="AS3845" t="s">
        <v>2294</v>
      </c>
      <c r="AT3845" s="388">
        <v>44426</v>
      </c>
      <c r="AU3845" t="s">
        <v>1756</v>
      </c>
      <c r="AV3845" t="s">
        <v>1756</v>
      </c>
      <c r="AZ3845" t="s">
        <v>1756</v>
      </c>
      <c r="BA3845" t="s">
        <v>1865</v>
      </c>
      <c r="BB3845" t="s">
        <v>9852</v>
      </c>
      <c r="BC3845" t="s">
        <v>9853</v>
      </c>
      <c r="BD3845" t="s">
        <v>1756</v>
      </c>
      <c r="BE3845" t="s">
        <v>824</v>
      </c>
      <c r="BF3845" t="s">
        <v>824</v>
      </c>
    </row>
    <row r="3846" spans="1:58">
      <c r="A3846" t="s">
        <v>829</v>
      </c>
      <c r="B3846">
        <v>6</v>
      </c>
      <c r="C3846">
        <v>0</v>
      </c>
      <c r="D3846">
        <v>9708</v>
      </c>
      <c r="E3846" t="s">
        <v>9843</v>
      </c>
      <c r="F3846">
        <v>53511012</v>
      </c>
      <c r="G3846" t="s">
        <v>2041</v>
      </c>
      <c r="H3846">
        <v>0</v>
      </c>
      <c r="I3846" t="s">
        <v>518</v>
      </c>
      <c r="J3846">
        <v>95</v>
      </c>
      <c r="K3846">
        <v>12</v>
      </c>
      <c r="L3846" t="s">
        <v>1771</v>
      </c>
      <c r="M3846" t="s">
        <v>1756</v>
      </c>
      <c r="N3846" t="s">
        <v>1756</v>
      </c>
      <c r="O3846" t="s">
        <v>1757</v>
      </c>
      <c r="P3846" t="s">
        <v>1757</v>
      </c>
      <c r="Q3846" s="387">
        <v>1140</v>
      </c>
      <c r="R3846">
        <v>148.20000000000002</v>
      </c>
      <c r="S3846">
        <v>1288.1999999999998</v>
      </c>
      <c r="T3846" s="388">
        <v>44423</v>
      </c>
      <c r="U3846">
        <v>0</v>
      </c>
      <c r="V3846" t="s">
        <v>841</v>
      </c>
      <c r="W3846" s="388">
        <v>44427</v>
      </c>
      <c r="X3846">
        <v>159</v>
      </c>
      <c r="Y3846">
        <v>0</v>
      </c>
      <c r="Z3846">
        <v>0</v>
      </c>
      <c r="AA3846" t="s">
        <v>9844</v>
      </c>
      <c r="AB3846" t="s">
        <v>2044</v>
      </c>
      <c r="AD3846" t="s">
        <v>2045</v>
      </c>
      <c r="AE3846" t="s">
        <v>2046</v>
      </c>
      <c r="AI3846" t="s">
        <v>1761</v>
      </c>
      <c r="AL3846" t="s">
        <v>9845</v>
      </c>
      <c r="AM3846">
        <v>0</v>
      </c>
      <c r="AN3846" t="s">
        <v>2048</v>
      </c>
      <c r="AO3846" t="s">
        <v>2049</v>
      </c>
      <c r="AP3846">
        <v>0</v>
      </c>
      <c r="AQ3846" s="388">
        <v>44424</v>
      </c>
      <c r="AS3846" t="s">
        <v>2294</v>
      </c>
      <c r="AT3846" s="388">
        <v>44426</v>
      </c>
      <c r="AU3846" t="s">
        <v>1756</v>
      </c>
      <c r="AV3846" t="s">
        <v>1756</v>
      </c>
      <c r="AZ3846" t="s">
        <v>1756</v>
      </c>
      <c r="BA3846" t="s">
        <v>1865</v>
      </c>
      <c r="BB3846" t="s">
        <v>9854</v>
      </c>
      <c r="BC3846" t="s">
        <v>9855</v>
      </c>
      <c r="BD3846" t="s">
        <v>1756</v>
      </c>
      <c r="BE3846" t="s">
        <v>824</v>
      </c>
      <c r="BF3846" t="s">
        <v>824</v>
      </c>
    </row>
    <row r="3847" spans="1:58">
      <c r="A3847" t="s">
        <v>829</v>
      </c>
      <c r="B3847">
        <v>6</v>
      </c>
      <c r="C3847">
        <v>0</v>
      </c>
      <c r="D3847">
        <v>9708</v>
      </c>
      <c r="E3847" t="s">
        <v>9843</v>
      </c>
      <c r="F3847">
        <v>53511012</v>
      </c>
      <c r="G3847" t="s">
        <v>2041</v>
      </c>
      <c r="H3847">
        <v>0</v>
      </c>
      <c r="I3847" t="s">
        <v>2113</v>
      </c>
      <c r="J3847">
        <v>122.39</v>
      </c>
      <c r="K3847">
        <v>20</v>
      </c>
      <c r="L3847" t="s">
        <v>2063</v>
      </c>
      <c r="M3847" t="s">
        <v>2114</v>
      </c>
      <c r="N3847" t="s">
        <v>1757</v>
      </c>
      <c r="O3847" t="s">
        <v>1756</v>
      </c>
      <c r="P3847" t="s">
        <v>1756</v>
      </c>
      <c r="Q3847" s="387">
        <v>2447.8000000000002</v>
      </c>
      <c r="R3847">
        <v>318.21400000000006</v>
      </c>
      <c r="S3847">
        <v>2766.0140000000001</v>
      </c>
      <c r="T3847" s="388">
        <v>44423</v>
      </c>
      <c r="U3847">
        <v>0</v>
      </c>
      <c r="V3847" t="s">
        <v>841</v>
      </c>
      <c r="W3847" s="388">
        <v>44427</v>
      </c>
      <c r="X3847">
        <v>159</v>
      </c>
      <c r="Y3847">
        <v>0</v>
      </c>
      <c r="Z3847">
        <v>0</v>
      </c>
      <c r="AA3847" t="s">
        <v>9844</v>
      </c>
      <c r="AB3847" t="s">
        <v>2044</v>
      </c>
      <c r="AD3847" t="s">
        <v>2045</v>
      </c>
      <c r="AE3847" t="s">
        <v>2046</v>
      </c>
      <c r="AI3847" t="s">
        <v>1761</v>
      </c>
      <c r="AL3847" t="s">
        <v>9845</v>
      </c>
      <c r="AM3847">
        <v>0</v>
      </c>
      <c r="AN3847" t="s">
        <v>2048</v>
      </c>
      <c r="AO3847" t="s">
        <v>2049</v>
      </c>
      <c r="AP3847">
        <v>0</v>
      </c>
      <c r="AQ3847" s="388">
        <v>44424</v>
      </c>
      <c r="AS3847" t="s">
        <v>2294</v>
      </c>
      <c r="AT3847" s="388">
        <v>44426</v>
      </c>
      <c r="AU3847" t="s">
        <v>1756</v>
      </c>
      <c r="AV3847" t="s">
        <v>1756</v>
      </c>
      <c r="AZ3847" t="s">
        <v>1756</v>
      </c>
      <c r="BA3847" t="s">
        <v>1865</v>
      </c>
      <c r="BB3847" t="s">
        <v>9856</v>
      </c>
      <c r="BC3847" t="s">
        <v>9857</v>
      </c>
      <c r="BD3847" t="s">
        <v>1756</v>
      </c>
      <c r="BE3847" t="s">
        <v>824</v>
      </c>
      <c r="BF3847" t="s">
        <v>824</v>
      </c>
    </row>
    <row r="3848" spans="1:58">
      <c r="A3848" t="s">
        <v>829</v>
      </c>
      <c r="B3848">
        <v>6</v>
      </c>
      <c r="C3848">
        <v>0</v>
      </c>
      <c r="D3848">
        <v>9708</v>
      </c>
      <c r="E3848" t="s">
        <v>9843</v>
      </c>
      <c r="F3848">
        <v>53511012</v>
      </c>
      <c r="G3848" t="s">
        <v>2041</v>
      </c>
      <c r="H3848">
        <v>0</v>
      </c>
      <c r="I3848" t="s">
        <v>2062</v>
      </c>
      <c r="J3848">
        <v>138.05000000000001</v>
      </c>
      <c r="K3848">
        <v>54</v>
      </c>
      <c r="L3848" t="s">
        <v>2063</v>
      </c>
      <c r="M3848" t="s">
        <v>1757</v>
      </c>
      <c r="N3848" t="s">
        <v>1757</v>
      </c>
      <c r="O3848" t="s">
        <v>1756</v>
      </c>
      <c r="P3848" t="s">
        <v>1756</v>
      </c>
      <c r="Q3848" s="387">
        <v>7454.7</v>
      </c>
      <c r="R3848">
        <v>969.11099999999999</v>
      </c>
      <c r="S3848">
        <v>8423.8109999999997</v>
      </c>
      <c r="T3848" s="388">
        <v>44423</v>
      </c>
      <c r="U3848">
        <v>0</v>
      </c>
      <c r="V3848" t="s">
        <v>841</v>
      </c>
      <c r="W3848" s="388">
        <v>44427</v>
      </c>
      <c r="X3848">
        <v>159</v>
      </c>
      <c r="Y3848">
        <v>0</v>
      </c>
      <c r="Z3848">
        <v>0</v>
      </c>
      <c r="AA3848" t="s">
        <v>9844</v>
      </c>
      <c r="AB3848" t="s">
        <v>2044</v>
      </c>
      <c r="AD3848" t="s">
        <v>2045</v>
      </c>
      <c r="AE3848" t="s">
        <v>2046</v>
      </c>
      <c r="AI3848" t="s">
        <v>1761</v>
      </c>
      <c r="AL3848" t="s">
        <v>9845</v>
      </c>
      <c r="AM3848">
        <v>0</v>
      </c>
      <c r="AN3848" t="s">
        <v>2048</v>
      </c>
      <c r="AO3848" t="s">
        <v>2049</v>
      </c>
      <c r="AP3848">
        <v>0</v>
      </c>
      <c r="AQ3848" s="388">
        <v>44424</v>
      </c>
      <c r="AS3848" t="s">
        <v>2294</v>
      </c>
      <c r="AT3848" s="388">
        <v>44426</v>
      </c>
      <c r="AU3848" t="s">
        <v>1756</v>
      </c>
      <c r="AV3848" t="s">
        <v>1756</v>
      </c>
      <c r="AZ3848" t="s">
        <v>1756</v>
      </c>
      <c r="BA3848" t="s">
        <v>1865</v>
      </c>
      <c r="BB3848" t="s">
        <v>9858</v>
      </c>
      <c r="BC3848" t="s">
        <v>9859</v>
      </c>
      <c r="BD3848" t="s">
        <v>1756</v>
      </c>
      <c r="BE3848" t="s">
        <v>824</v>
      </c>
      <c r="BF3848" t="s">
        <v>824</v>
      </c>
    </row>
    <row r="3849" spans="1:58">
      <c r="A3849" t="s">
        <v>829</v>
      </c>
      <c r="B3849">
        <v>6</v>
      </c>
      <c r="C3849">
        <v>0</v>
      </c>
      <c r="D3849">
        <v>9708</v>
      </c>
      <c r="E3849" t="s">
        <v>9843</v>
      </c>
      <c r="F3849">
        <v>53511012</v>
      </c>
      <c r="G3849" t="s">
        <v>2041</v>
      </c>
      <c r="H3849">
        <v>0</v>
      </c>
      <c r="I3849" t="s">
        <v>2069</v>
      </c>
      <c r="J3849">
        <v>144.6</v>
      </c>
      <c r="K3849">
        <v>5</v>
      </c>
      <c r="L3849" t="s">
        <v>2063</v>
      </c>
      <c r="M3849" t="s">
        <v>1757</v>
      </c>
      <c r="N3849" t="s">
        <v>1757</v>
      </c>
      <c r="O3849" t="s">
        <v>1756</v>
      </c>
      <c r="P3849" t="s">
        <v>1756</v>
      </c>
      <c r="Q3849" s="387">
        <v>723</v>
      </c>
      <c r="R3849">
        <v>93.990000000000009</v>
      </c>
      <c r="S3849">
        <v>816.9899999999999</v>
      </c>
      <c r="T3849" s="388">
        <v>44423</v>
      </c>
      <c r="U3849">
        <v>0</v>
      </c>
      <c r="V3849" t="s">
        <v>841</v>
      </c>
      <c r="W3849" s="388">
        <v>44427</v>
      </c>
      <c r="X3849">
        <v>159</v>
      </c>
      <c r="Y3849">
        <v>0</v>
      </c>
      <c r="Z3849">
        <v>0</v>
      </c>
      <c r="AA3849" t="s">
        <v>9844</v>
      </c>
      <c r="AB3849" t="s">
        <v>2044</v>
      </c>
      <c r="AD3849" t="s">
        <v>2045</v>
      </c>
      <c r="AE3849" t="s">
        <v>2046</v>
      </c>
      <c r="AI3849" t="s">
        <v>1761</v>
      </c>
      <c r="AL3849" t="s">
        <v>9845</v>
      </c>
      <c r="AM3849">
        <v>0</v>
      </c>
      <c r="AN3849" t="s">
        <v>2048</v>
      </c>
      <c r="AO3849" t="s">
        <v>2049</v>
      </c>
      <c r="AP3849">
        <v>0</v>
      </c>
      <c r="AQ3849" s="388">
        <v>44424</v>
      </c>
      <c r="AS3849" t="s">
        <v>2294</v>
      </c>
      <c r="AT3849" s="388">
        <v>44426</v>
      </c>
      <c r="AU3849" t="s">
        <v>1756</v>
      </c>
      <c r="AV3849" t="s">
        <v>1756</v>
      </c>
      <c r="AZ3849" t="s">
        <v>1756</v>
      </c>
      <c r="BA3849" t="s">
        <v>1865</v>
      </c>
      <c r="BB3849" t="s">
        <v>9860</v>
      </c>
      <c r="BC3849" t="s">
        <v>9861</v>
      </c>
      <c r="BD3849" t="s">
        <v>1756</v>
      </c>
      <c r="BE3849" t="s">
        <v>824</v>
      </c>
      <c r="BF3849" t="s">
        <v>824</v>
      </c>
    </row>
    <row r="3850" spans="1:58">
      <c r="A3850" t="s">
        <v>829</v>
      </c>
      <c r="B3850">
        <v>6</v>
      </c>
      <c r="C3850">
        <v>0</v>
      </c>
      <c r="D3850">
        <v>9708</v>
      </c>
      <c r="E3850" t="s">
        <v>9843</v>
      </c>
      <c r="F3850">
        <v>53511012</v>
      </c>
      <c r="G3850" t="s">
        <v>2041</v>
      </c>
      <c r="H3850">
        <v>0</v>
      </c>
      <c r="I3850" t="s">
        <v>2073</v>
      </c>
      <c r="J3850">
        <v>243.75</v>
      </c>
      <c r="K3850">
        <v>10</v>
      </c>
      <c r="L3850" t="s">
        <v>1755</v>
      </c>
      <c r="M3850" t="s">
        <v>1757</v>
      </c>
      <c r="N3850" t="s">
        <v>1757</v>
      </c>
      <c r="O3850" t="s">
        <v>1756</v>
      </c>
      <c r="P3850" t="s">
        <v>1756</v>
      </c>
      <c r="Q3850" s="387">
        <v>2437.5</v>
      </c>
      <c r="R3850">
        <v>316.875</v>
      </c>
      <c r="S3850">
        <v>2754.3749999999995</v>
      </c>
      <c r="T3850" s="388">
        <v>44423</v>
      </c>
      <c r="U3850">
        <v>0</v>
      </c>
      <c r="V3850" t="s">
        <v>841</v>
      </c>
      <c r="W3850" s="388">
        <v>44427</v>
      </c>
      <c r="X3850">
        <v>159</v>
      </c>
      <c r="Y3850">
        <v>0</v>
      </c>
      <c r="Z3850">
        <v>0</v>
      </c>
      <c r="AA3850" t="s">
        <v>9844</v>
      </c>
      <c r="AB3850" t="s">
        <v>2044</v>
      </c>
      <c r="AD3850" t="s">
        <v>2045</v>
      </c>
      <c r="AE3850" t="s">
        <v>2046</v>
      </c>
      <c r="AI3850" t="s">
        <v>1761</v>
      </c>
      <c r="AL3850" t="s">
        <v>9845</v>
      </c>
      <c r="AM3850">
        <v>0</v>
      </c>
      <c r="AN3850" t="s">
        <v>2048</v>
      </c>
      <c r="AO3850" t="s">
        <v>2049</v>
      </c>
      <c r="AP3850">
        <v>0</v>
      </c>
      <c r="AQ3850" s="388">
        <v>44424</v>
      </c>
      <c r="AS3850" t="s">
        <v>2294</v>
      </c>
      <c r="AT3850" s="388">
        <v>44426</v>
      </c>
      <c r="AU3850" t="s">
        <v>1756</v>
      </c>
      <c r="AV3850" t="s">
        <v>1756</v>
      </c>
      <c r="AZ3850" t="s">
        <v>1756</v>
      </c>
      <c r="BA3850" t="s">
        <v>1865</v>
      </c>
      <c r="BB3850" t="s">
        <v>9862</v>
      </c>
      <c r="BC3850" t="s">
        <v>9863</v>
      </c>
      <c r="BD3850" t="s">
        <v>1756</v>
      </c>
      <c r="BE3850" t="s">
        <v>824</v>
      </c>
      <c r="BF3850" t="s">
        <v>824</v>
      </c>
    </row>
    <row r="3851" spans="1:58">
      <c r="A3851" t="s">
        <v>829</v>
      </c>
      <c r="B3851">
        <v>6</v>
      </c>
      <c r="C3851">
        <v>0</v>
      </c>
      <c r="D3851">
        <v>9708</v>
      </c>
      <c r="E3851" t="s">
        <v>9843</v>
      </c>
      <c r="F3851">
        <v>53511012</v>
      </c>
      <c r="G3851" t="s">
        <v>2041</v>
      </c>
      <c r="H3851">
        <v>0</v>
      </c>
      <c r="I3851" t="s">
        <v>2079</v>
      </c>
      <c r="J3851">
        <v>63.38</v>
      </c>
      <c r="K3851">
        <v>27</v>
      </c>
      <c r="L3851" t="s">
        <v>1771</v>
      </c>
      <c r="M3851" t="s">
        <v>1757</v>
      </c>
      <c r="N3851" t="s">
        <v>1757</v>
      </c>
      <c r="O3851" t="s">
        <v>1756</v>
      </c>
      <c r="P3851" t="s">
        <v>1756</v>
      </c>
      <c r="Q3851" s="387">
        <v>1711.26</v>
      </c>
      <c r="R3851">
        <v>222.46380000000002</v>
      </c>
      <c r="S3851">
        <v>1933.7237999999998</v>
      </c>
      <c r="T3851" s="388">
        <v>44423</v>
      </c>
      <c r="U3851">
        <v>0</v>
      </c>
      <c r="V3851" t="s">
        <v>841</v>
      </c>
      <c r="W3851" s="388">
        <v>44427</v>
      </c>
      <c r="X3851">
        <v>159</v>
      </c>
      <c r="Y3851">
        <v>0</v>
      </c>
      <c r="Z3851">
        <v>0</v>
      </c>
      <c r="AA3851" t="s">
        <v>9844</v>
      </c>
      <c r="AB3851" t="s">
        <v>2044</v>
      </c>
      <c r="AD3851" t="s">
        <v>2045</v>
      </c>
      <c r="AE3851" t="s">
        <v>2046</v>
      </c>
      <c r="AI3851" t="s">
        <v>1761</v>
      </c>
      <c r="AL3851" t="s">
        <v>9845</v>
      </c>
      <c r="AM3851">
        <v>0</v>
      </c>
      <c r="AN3851" t="s">
        <v>2048</v>
      </c>
      <c r="AO3851" t="s">
        <v>2049</v>
      </c>
      <c r="AP3851">
        <v>0</v>
      </c>
      <c r="AQ3851" s="388">
        <v>44424</v>
      </c>
      <c r="AS3851" t="s">
        <v>2294</v>
      </c>
      <c r="AT3851" s="388">
        <v>44426</v>
      </c>
      <c r="AU3851" t="s">
        <v>1756</v>
      </c>
      <c r="AV3851" t="s">
        <v>1756</v>
      </c>
      <c r="AZ3851" t="s">
        <v>1756</v>
      </c>
      <c r="BA3851" t="s">
        <v>1865</v>
      </c>
      <c r="BB3851" t="s">
        <v>9864</v>
      </c>
      <c r="BC3851" t="s">
        <v>9865</v>
      </c>
      <c r="BD3851" t="s">
        <v>1756</v>
      </c>
      <c r="BE3851" t="s">
        <v>824</v>
      </c>
      <c r="BF3851" t="s">
        <v>824</v>
      </c>
    </row>
    <row r="3852" spans="1:58">
      <c r="A3852" t="s">
        <v>829</v>
      </c>
      <c r="B3852">
        <v>6</v>
      </c>
      <c r="C3852">
        <v>0</v>
      </c>
      <c r="D3852">
        <v>9708</v>
      </c>
      <c r="E3852" t="s">
        <v>9843</v>
      </c>
      <c r="F3852">
        <v>53511012</v>
      </c>
      <c r="G3852" t="s">
        <v>2041</v>
      </c>
      <c r="H3852">
        <v>0</v>
      </c>
      <c r="I3852" t="s">
        <v>2083</v>
      </c>
      <c r="J3852">
        <v>12.21</v>
      </c>
      <c r="K3852">
        <v>36</v>
      </c>
      <c r="L3852" t="s">
        <v>1771</v>
      </c>
      <c r="M3852" t="s">
        <v>1757</v>
      </c>
      <c r="N3852" t="s">
        <v>1757</v>
      </c>
      <c r="O3852" t="s">
        <v>1756</v>
      </c>
      <c r="P3852" t="s">
        <v>1756</v>
      </c>
      <c r="Q3852" s="387">
        <v>439.56</v>
      </c>
      <c r="R3852">
        <v>57.142800000000001</v>
      </c>
      <c r="S3852">
        <v>496.70279999999997</v>
      </c>
      <c r="T3852" s="388">
        <v>44423</v>
      </c>
      <c r="U3852">
        <v>0</v>
      </c>
      <c r="V3852" t="s">
        <v>841</v>
      </c>
      <c r="W3852" s="388">
        <v>44427</v>
      </c>
      <c r="X3852">
        <v>159</v>
      </c>
      <c r="Y3852">
        <v>0</v>
      </c>
      <c r="Z3852">
        <v>0</v>
      </c>
      <c r="AA3852" t="s">
        <v>9844</v>
      </c>
      <c r="AB3852" t="s">
        <v>2044</v>
      </c>
      <c r="AD3852" t="s">
        <v>2045</v>
      </c>
      <c r="AE3852" t="s">
        <v>2046</v>
      </c>
      <c r="AI3852" t="s">
        <v>1761</v>
      </c>
      <c r="AL3852" t="s">
        <v>9845</v>
      </c>
      <c r="AM3852">
        <v>0</v>
      </c>
      <c r="AN3852" t="s">
        <v>2048</v>
      </c>
      <c r="AO3852" t="s">
        <v>2049</v>
      </c>
      <c r="AP3852">
        <v>0</v>
      </c>
      <c r="AQ3852" s="388">
        <v>44424</v>
      </c>
      <c r="AS3852" t="s">
        <v>2294</v>
      </c>
      <c r="AT3852" s="388">
        <v>44426</v>
      </c>
      <c r="AU3852" t="s">
        <v>1756</v>
      </c>
      <c r="AV3852" t="s">
        <v>1756</v>
      </c>
      <c r="AZ3852" t="s">
        <v>1756</v>
      </c>
      <c r="BA3852" t="s">
        <v>1865</v>
      </c>
      <c r="BB3852" t="s">
        <v>9866</v>
      </c>
      <c r="BC3852" t="s">
        <v>9867</v>
      </c>
      <c r="BD3852" t="s">
        <v>1756</v>
      </c>
      <c r="BE3852" t="s">
        <v>824</v>
      </c>
      <c r="BF3852" t="s">
        <v>824</v>
      </c>
    </row>
    <row r="3853" spans="1:58">
      <c r="A3853" t="s">
        <v>829</v>
      </c>
      <c r="B3853">
        <v>6</v>
      </c>
      <c r="C3853">
        <v>0</v>
      </c>
      <c r="D3853">
        <v>9708</v>
      </c>
      <c r="E3853" t="s">
        <v>9843</v>
      </c>
      <c r="F3853">
        <v>53511012</v>
      </c>
      <c r="G3853" t="s">
        <v>2041</v>
      </c>
      <c r="H3853">
        <v>0</v>
      </c>
      <c r="I3853" t="s">
        <v>2089</v>
      </c>
      <c r="J3853">
        <v>146.96</v>
      </c>
      <c r="K3853">
        <v>27</v>
      </c>
      <c r="L3853" t="s">
        <v>2063</v>
      </c>
      <c r="M3853" t="s">
        <v>1757</v>
      </c>
      <c r="N3853" t="s">
        <v>1757</v>
      </c>
      <c r="O3853" t="s">
        <v>1756</v>
      </c>
      <c r="P3853" t="s">
        <v>1756</v>
      </c>
      <c r="Q3853" s="387">
        <v>3967.92</v>
      </c>
      <c r="R3853">
        <v>515.82960000000003</v>
      </c>
      <c r="S3853">
        <v>4483.7496000000001</v>
      </c>
      <c r="T3853" s="388">
        <v>44423</v>
      </c>
      <c r="U3853">
        <v>0</v>
      </c>
      <c r="V3853" t="s">
        <v>841</v>
      </c>
      <c r="W3853" s="388">
        <v>44427</v>
      </c>
      <c r="X3853">
        <v>159</v>
      </c>
      <c r="Y3853">
        <v>0</v>
      </c>
      <c r="Z3853">
        <v>0</v>
      </c>
      <c r="AA3853" t="s">
        <v>9844</v>
      </c>
      <c r="AB3853" t="s">
        <v>2044</v>
      </c>
      <c r="AD3853" t="s">
        <v>2045</v>
      </c>
      <c r="AE3853" t="s">
        <v>2046</v>
      </c>
      <c r="AI3853" t="s">
        <v>1761</v>
      </c>
      <c r="AL3853" t="s">
        <v>9845</v>
      </c>
      <c r="AM3853">
        <v>0</v>
      </c>
      <c r="AN3853" t="s">
        <v>2048</v>
      </c>
      <c r="AO3853" t="s">
        <v>2049</v>
      </c>
      <c r="AP3853">
        <v>0</v>
      </c>
      <c r="AQ3853" s="388">
        <v>44424</v>
      </c>
      <c r="AS3853" t="s">
        <v>2294</v>
      </c>
      <c r="AT3853" s="388">
        <v>44426</v>
      </c>
      <c r="AU3853" t="s">
        <v>1756</v>
      </c>
      <c r="AV3853" t="s">
        <v>1756</v>
      </c>
      <c r="AZ3853" t="s">
        <v>1756</v>
      </c>
      <c r="BA3853" t="s">
        <v>1865</v>
      </c>
      <c r="BB3853" t="s">
        <v>9868</v>
      </c>
      <c r="BC3853" t="s">
        <v>9869</v>
      </c>
      <c r="BD3853" t="s">
        <v>1756</v>
      </c>
      <c r="BE3853" t="s">
        <v>824</v>
      </c>
      <c r="BF3853" t="s">
        <v>824</v>
      </c>
    </row>
    <row r="3854" spans="1:58">
      <c r="A3854" t="s">
        <v>829</v>
      </c>
      <c r="B3854">
        <v>6</v>
      </c>
      <c r="C3854">
        <v>0</v>
      </c>
      <c r="D3854">
        <v>9708</v>
      </c>
      <c r="E3854" t="s">
        <v>9843</v>
      </c>
      <c r="F3854">
        <v>53511012</v>
      </c>
      <c r="G3854" t="s">
        <v>2041</v>
      </c>
      <c r="H3854">
        <v>0</v>
      </c>
      <c r="I3854" t="s">
        <v>2095</v>
      </c>
      <c r="J3854">
        <v>138.44999999999999</v>
      </c>
      <c r="K3854">
        <v>45</v>
      </c>
      <c r="L3854" t="s">
        <v>2063</v>
      </c>
      <c r="M3854" t="s">
        <v>1757</v>
      </c>
      <c r="N3854" t="s">
        <v>1757</v>
      </c>
      <c r="O3854" t="s">
        <v>1756</v>
      </c>
      <c r="P3854" t="s">
        <v>1756</v>
      </c>
      <c r="Q3854" s="387">
        <v>6230.25</v>
      </c>
      <c r="R3854">
        <v>809.9325</v>
      </c>
      <c r="S3854">
        <v>7040.182499999999</v>
      </c>
      <c r="T3854" s="388">
        <v>44423</v>
      </c>
      <c r="U3854">
        <v>0</v>
      </c>
      <c r="V3854" t="s">
        <v>841</v>
      </c>
      <c r="W3854" s="388">
        <v>44427</v>
      </c>
      <c r="X3854">
        <v>159</v>
      </c>
      <c r="Y3854">
        <v>0</v>
      </c>
      <c r="Z3854">
        <v>0</v>
      </c>
      <c r="AA3854" t="s">
        <v>9844</v>
      </c>
      <c r="AB3854" t="s">
        <v>2044</v>
      </c>
      <c r="AD3854" t="s">
        <v>2045</v>
      </c>
      <c r="AE3854" t="s">
        <v>2046</v>
      </c>
      <c r="AI3854" t="s">
        <v>1761</v>
      </c>
      <c r="AL3854" t="s">
        <v>9845</v>
      </c>
      <c r="AM3854">
        <v>0</v>
      </c>
      <c r="AN3854" t="s">
        <v>2048</v>
      </c>
      <c r="AO3854" t="s">
        <v>2049</v>
      </c>
      <c r="AP3854">
        <v>0</v>
      </c>
      <c r="AQ3854" s="388">
        <v>44424</v>
      </c>
      <c r="AS3854" t="s">
        <v>2294</v>
      </c>
      <c r="AT3854" s="388">
        <v>44426</v>
      </c>
      <c r="AU3854" t="s">
        <v>1756</v>
      </c>
      <c r="AV3854" t="s">
        <v>1756</v>
      </c>
      <c r="AZ3854" t="s">
        <v>1756</v>
      </c>
      <c r="BA3854" t="s">
        <v>1865</v>
      </c>
      <c r="BB3854" t="s">
        <v>9870</v>
      </c>
      <c r="BC3854" t="s">
        <v>9871</v>
      </c>
      <c r="BD3854" t="s">
        <v>1756</v>
      </c>
      <c r="BE3854" t="s">
        <v>824</v>
      </c>
      <c r="BF3854" t="s">
        <v>824</v>
      </c>
    </row>
    <row r="3855" spans="1:58">
      <c r="A3855" t="s">
        <v>829</v>
      </c>
      <c r="B3855">
        <v>6</v>
      </c>
      <c r="C3855">
        <v>0</v>
      </c>
      <c r="D3855">
        <v>9708</v>
      </c>
      <c r="E3855" t="s">
        <v>9843</v>
      </c>
      <c r="F3855">
        <v>53511012</v>
      </c>
      <c r="G3855" t="s">
        <v>2041</v>
      </c>
      <c r="H3855">
        <v>0</v>
      </c>
      <c r="I3855" t="s">
        <v>2247</v>
      </c>
      <c r="J3855">
        <v>131.47999999999999</v>
      </c>
      <c r="K3855">
        <v>9</v>
      </c>
      <c r="L3855" t="s">
        <v>2063</v>
      </c>
      <c r="M3855" t="s">
        <v>1757</v>
      </c>
      <c r="N3855" t="s">
        <v>1757</v>
      </c>
      <c r="O3855" t="s">
        <v>1756</v>
      </c>
      <c r="P3855" t="s">
        <v>1756</v>
      </c>
      <c r="Q3855" s="387">
        <v>1183.32</v>
      </c>
      <c r="R3855">
        <v>153.83160000000001</v>
      </c>
      <c r="S3855">
        <v>1337.1515999999997</v>
      </c>
      <c r="T3855" s="388">
        <v>44423</v>
      </c>
      <c r="U3855">
        <v>0</v>
      </c>
      <c r="V3855" t="s">
        <v>841</v>
      </c>
      <c r="W3855" s="388">
        <v>44427</v>
      </c>
      <c r="X3855">
        <v>159</v>
      </c>
      <c r="Y3855">
        <v>0</v>
      </c>
      <c r="Z3855">
        <v>0</v>
      </c>
      <c r="AA3855" t="s">
        <v>9844</v>
      </c>
      <c r="AB3855" t="s">
        <v>2044</v>
      </c>
      <c r="AD3855" t="s">
        <v>2045</v>
      </c>
      <c r="AE3855" t="s">
        <v>2046</v>
      </c>
      <c r="AI3855" t="s">
        <v>1761</v>
      </c>
      <c r="AL3855" t="s">
        <v>9845</v>
      </c>
      <c r="AM3855">
        <v>0</v>
      </c>
      <c r="AN3855" t="s">
        <v>2048</v>
      </c>
      <c r="AO3855" t="s">
        <v>2049</v>
      </c>
      <c r="AP3855">
        <v>0</v>
      </c>
      <c r="AQ3855" s="388">
        <v>44424</v>
      </c>
      <c r="AS3855" t="s">
        <v>2294</v>
      </c>
      <c r="AT3855" s="388">
        <v>44426</v>
      </c>
      <c r="AU3855" t="s">
        <v>1756</v>
      </c>
      <c r="AV3855" t="s">
        <v>1756</v>
      </c>
      <c r="AZ3855" t="s">
        <v>1756</v>
      </c>
      <c r="BA3855" t="s">
        <v>1865</v>
      </c>
      <c r="BB3855" t="s">
        <v>9872</v>
      </c>
      <c r="BC3855" t="s">
        <v>9873</v>
      </c>
      <c r="BD3855" t="s">
        <v>1756</v>
      </c>
      <c r="BE3855" t="s">
        <v>824</v>
      </c>
      <c r="BF3855" t="s">
        <v>824</v>
      </c>
    </row>
    <row r="3856" spans="1:58">
      <c r="A3856" t="s">
        <v>829</v>
      </c>
      <c r="B3856">
        <v>6</v>
      </c>
      <c r="C3856">
        <v>0</v>
      </c>
      <c r="D3856">
        <v>9707</v>
      </c>
      <c r="E3856" t="s">
        <v>9874</v>
      </c>
      <c r="F3856">
        <v>53511012</v>
      </c>
      <c r="G3856" t="s">
        <v>2041</v>
      </c>
      <c r="H3856">
        <v>0</v>
      </c>
      <c r="I3856" t="s">
        <v>2042</v>
      </c>
      <c r="J3856">
        <v>60</v>
      </c>
      <c r="K3856">
        <v>11</v>
      </c>
      <c r="L3856" t="s">
        <v>1771</v>
      </c>
      <c r="M3856" t="s">
        <v>1756</v>
      </c>
      <c r="N3856" t="s">
        <v>1756</v>
      </c>
      <c r="O3856" t="s">
        <v>1757</v>
      </c>
      <c r="P3856" t="s">
        <v>1757</v>
      </c>
      <c r="Q3856" s="387">
        <v>660</v>
      </c>
      <c r="R3856">
        <v>85.8</v>
      </c>
      <c r="S3856">
        <v>745.8</v>
      </c>
      <c r="T3856" s="388">
        <v>44422</v>
      </c>
      <c r="U3856">
        <v>0</v>
      </c>
      <c r="V3856" t="s">
        <v>841</v>
      </c>
      <c r="W3856" s="388">
        <v>44427</v>
      </c>
      <c r="X3856">
        <v>159</v>
      </c>
      <c r="Y3856">
        <v>0</v>
      </c>
      <c r="Z3856">
        <v>0</v>
      </c>
      <c r="AA3856" t="s">
        <v>9844</v>
      </c>
      <c r="AB3856" t="s">
        <v>2044</v>
      </c>
      <c r="AD3856" t="s">
        <v>2045</v>
      </c>
      <c r="AE3856" t="s">
        <v>2046</v>
      </c>
      <c r="AI3856" t="s">
        <v>1761</v>
      </c>
      <c r="AL3856" t="s">
        <v>9875</v>
      </c>
      <c r="AM3856">
        <v>0</v>
      </c>
      <c r="AN3856" t="s">
        <v>2048</v>
      </c>
      <c r="AO3856" t="s">
        <v>9876</v>
      </c>
      <c r="AP3856">
        <v>0</v>
      </c>
      <c r="AQ3856" s="388">
        <v>44424</v>
      </c>
      <c r="AS3856" t="s">
        <v>2294</v>
      </c>
      <c r="AT3856" s="388">
        <v>44426</v>
      </c>
      <c r="AU3856" t="s">
        <v>1756</v>
      </c>
      <c r="AV3856" t="s">
        <v>1756</v>
      </c>
      <c r="AZ3856" t="s">
        <v>1756</v>
      </c>
      <c r="BA3856" t="s">
        <v>1865</v>
      </c>
      <c r="BB3856" t="s">
        <v>9877</v>
      </c>
      <c r="BC3856" t="s">
        <v>9878</v>
      </c>
      <c r="BD3856" t="s">
        <v>1756</v>
      </c>
      <c r="BE3856" t="s">
        <v>824</v>
      </c>
      <c r="BF3856" t="s">
        <v>824</v>
      </c>
    </row>
    <row r="3857" spans="1:58">
      <c r="A3857" t="s">
        <v>829</v>
      </c>
      <c r="B3857">
        <v>6</v>
      </c>
      <c r="C3857">
        <v>0</v>
      </c>
      <c r="D3857">
        <v>9707</v>
      </c>
      <c r="E3857" t="s">
        <v>9874</v>
      </c>
      <c r="F3857">
        <v>53511012</v>
      </c>
      <c r="G3857" t="s">
        <v>2041</v>
      </c>
      <c r="H3857">
        <v>0</v>
      </c>
      <c r="I3857" t="s">
        <v>2052</v>
      </c>
      <c r="J3857">
        <v>75</v>
      </c>
      <c r="K3857">
        <v>154</v>
      </c>
      <c r="L3857" t="s">
        <v>1771</v>
      </c>
      <c r="M3857" t="s">
        <v>1756</v>
      </c>
      <c r="N3857" t="s">
        <v>1756</v>
      </c>
      <c r="O3857" t="s">
        <v>1757</v>
      </c>
      <c r="P3857" t="s">
        <v>1757</v>
      </c>
      <c r="Q3857" s="387">
        <v>11550</v>
      </c>
      <c r="R3857">
        <v>1501.5</v>
      </c>
      <c r="S3857">
        <v>13051.499999999998</v>
      </c>
      <c r="T3857" s="388">
        <v>44422</v>
      </c>
      <c r="U3857">
        <v>0</v>
      </c>
      <c r="V3857" t="s">
        <v>841</v>
      </c>
      <c r="W3857" s="388">
        <v>44427</v>
      </c>
      <c r="X3857">
        <v>159</v>
      </c>
      <c r="Y3857">
        <v>0</v>
      </c>
      <c r="Z3857">
        <v>0</v>
      </c>
      <c r="AA3857" t="s">
        <v>9844</v>
      </c>
      <c r="AB3857" t="s">
        <v>2044</v>
      </c>
      <c r="AD3857" t="s">
        <v>2045</v>
      </c>
      <c r="AE3857" t="s">
        <v>2046</v>
      </c>
      <c r="AI3857" t="s">
        <v>1761</v>
      </c>
      <c r="AL3857" t="s">
        <v>9875</v>
      </c>
      <c r="AM3857">
        <v>0</v>
      </c>
      <c r="AN3857" t="s">
        <v>2048</v>
      </c>
      <c r="AO3857" t="s">
        <v>9876</v>
      </c>
      <c r="AP3857">
        <v>0</v>
      </c>
      <c r="AQ3857" s="388">
        <v>44424</v>
      </c>
      <c r="AS3857" t="s">
        <v>2294</v>
      </c>
      <c r="AT3857" s="388">
        <v>44426</v>
      </c>
      <c r="AU3857" t="s">
        <v>1756</v>
      </c>
      <c r="AV3857" t="s">
        <v>1756</v>
      </c>
      <c r="AZ3857" t="s">
        <v>1756</v>
      </c>
      <c r="BA3857" t="s">
        <v>1865</v>
      </c>
      <c r="BB3857" t="s">
        <v>9879</v>
      </c>
      <c r="BC3857" t="s">
        <v>9880</v>
      </c>
      <c r="BD3857" t="s">
        <v>1756</v>
      </c>
      <c r="BE3857" t="s">
        <v>824</v>
      </c>
      <c r="BF3857" t="s">
        <v>824</v>
      </c>
    </row>
    <row r="3858" spans="1:58">
      <c r="A3858" t="s">
        <v>829</v>
      </c>
      <c r="B3858">
        <v>6</v>
      </c>
      <c r="C3858">
        <v>0</v>
      </c>
      <c r="D3858">
        <v>9707</v>
      </c>
      <c r="E3858" t="s">
        <v>9874</v>
      </c>
      <c r="F3858">
        <v>53511012</v>
      </c>
      <c r="G3858" t="s">
        <v>2041</v>
      </c>
      <c r="H3858">
        <v>0</v>
      </c>
      <c r="I3858" t="s">
        <v>2056</v>
      </c>
      <c r="J3858">
        <v>210</v>
      </c>
      <c r="K3858">
        <v>16</v>
      </c>
      <c r="L3858" t="s">
        <v>1755</v>
      </c>
      <c r="M3858" t="s">
        <v>1756</v>
      </c>
      <c r="N3858" t="s">
        <v>1756</v>
      </c>
      <c r="O3858" t="s">
        <v>1757</v>
      </c>
      <c r="P3858" t="s">
        <v>1757</v>
      </c>
      <c r="Q3858" s="387">
        <v>3360</v>
      </c>
      <c r="R3858">
        <v>436.8</v>
      </c>
      <c r="S3858">
        <v>3796.7999999999997</v>
      </c>
      <c r="T3858" s="388">
        <v>44422</v>
      </c>
      <c r="U3858">
        <v>0</v>
      </c>
      <c r="V3858" t="s">
        <v>841</v>
      </c>
      <c r="W3858" s="388">
        <v>44427</v>
      </c>
      <c r="X3858">
        <v>159</v>
      </c>
      <c r="Y3858">
        <v>0</v>
      </c>
      <c r="Z3858">
        <v>0</v>
      </c>
      <c r="AA3858" t="s">
        <v>9844</v>
      </c>
      <c r="AB3858" t="s">
        <v>2044</v>
      </c>
      <c r="AD3858" t="s">
        <v>2045</v>
      </c>
      <c r="AE3858" t="s">
        <v>2046</v>
      </c>
      <c r="AI3858" t="s">
        <v>1761</v>
      </c>
      <c r="AL3858" t="s">
        <v>9875</v>
      </c>
      <c r="AM3858">
        <v>0</v>
      </c>
      <c r="AN3858" t="s">
        <v>2048</v>
      </c>
      <c r="AO3858" t="s">
        <v>9876</v>
      </c>
      <c r="AP3858">
        <v>0</v>
      </c>
      <c r="AQ3858" s="388">
        <v>44424</v>
      </c>
      <c r="AS3858" t="s">
        <v>2294</v>
      </c>
      <c r="AT3858" s="388">
        <v>44426</v>
      </c>
      <c r="AU3858" t="s">
        <v>1756</v>
      </c>
      <c r="AV3858" t="s">
        <v>1756</v>
      </c>
      <c r="AZ3858" t="s">
        <v>1756</v>
      </c>
      <c r="BA3858" t="s">
        <v>1865</v>
      </c>
      <c r="BB3858" t="s">
        <v>9881</v>
      </c>
      <c r="BC3858" t="s">
        <v>9882</v>
      </c>
      <c r="BD3858" t="s">
        <v>1756</v>
      </c>
      <c r="BE3858" t="s">
        <v>824</v>
      </c>
      <c r="BF3858" t="s">
        <v>824</v>
      </c>
    </row>
    <row r="3859" spans="1:58">
      <c r="A3859" t="s">
        <v>829</v>
      </c>
      <c r="B3859">
        <v>6</v>
      </c>
      <c r="C3859">
        <v>0</v>
      </c>
      <c r="D3859">
        <v>9707</v>
      </c>
      <c r="E3859" t="s">
        <v>9874</v>
      </c>
      <c r="F3859">
        <v>53511012</v>
      </c>
      <c r="G3859" t="s">
        <v>2041</v>
      </c>
      <c r="H3859">
        <v>0</v>
      </c>
      <c r="I3859" t="s">
        <v>518</v>
      </c>
      <c r="J3859">
        <v>95</v>
      </c>
      <c r="K3859">
        <v>12</v>
      </c>
      <c r="L3859" t="s">
        <v>1771</v>
      </c>
      <c r="M3859" t="s">
        <v>1756</v>
      </c>
      <c r="N3859" t="s">
        <v>1756</v>
      </c>
      <c r="O3859" t="s">
        <v>1757</v>
      </c>
      <c r="P3859" t="s">
        <v>1757</v>
      </c>
      <c r="Q3859" s="387">
        <v>1140</v>
      </c>
      <c r="R3859">
        <v>148.20000000000002</v>
      </c>
      <c r="S3859">
        <v>1288.1999999999998</v>
      </c>
      <c r="T3859" s="388">
        <v>44422</v>
      </c>
      <c r="U3859">
        <v>0</v>
      </c>
      <c r="V3859" t="s">
        <v>841</v>
      </c>
      <c r="W3859" s="388">
        <v>44427</v>
      </c>
      <c r="X3859">
        <v>159</v>
      </c>
      <c r="Y3859">
        <v>0</v>
      </c>
      <c r="Z3859">
        <v>0</v>
      </c>
      <c r="AA3859" t="s">
        <v>9844</v>
      </c>
      <c r="AB3859" t="s">
        <v>2044</v>
      </c>
      <c r="AD3859" t="s">
        <v>2045</v>
      </c>
      <c r="AE3859" t="s">
        <v>2046</v>
      </c>
      <c r="AI3859" t="s">
        <v>1761</v>
      </c>
      <c r="AL3859" t="s">
        <v>9875</v>
      </c>
      <c r="AM3859">
        <v>0</v>
      </c>
      <c r="AN3859" t="s">
        <v>2048</v>
      </c>
      <c r="AO3859" t="s">
        <v>9876</v>
      </c>
      <c r="AP3859">
        <v>0</v>
      </c>
      <c r="AQ3859" s="388">
        <v>44424</v>
      </c>
      <c r="AS3859" t="s">
        <v>2294</v>
      </c>
      <c r="AT3859" s="388">
        <v>44426</v>
      </c>
      <c r="AU3859" t="s">
        <v>1756</v>
      </c>
      <c r="AV3859" t="s">
        <v>1756</v>
      </c>
      <c r="AZ3859" t="s">
        <v>1756</v>
      </c>
      <c r="BA3859" t="s">
        <v>1865</v>
      </c>
      <c r="BB3859" t="s">
        <v>9883</v>
      </c>
      <c r="BC3859" t="s">
        <v>9884</v>
      </c>
      <c r="BD3859" t="s">
        <v>1756</v>
      </c>
      <c r="BE3859" t="s">
        <v>824</v>
      </c>
      <c r="BF3859" t="s">
        <v>824</v>
      </c>
    </row>
    <row r="3860" spans="1:58">
      <c r="A3860" t="s">
        <v>829</v>
      </c>
      <c r="B3860">
        <v>6</v>
      </c>
      <c r="C3860">
        <v>0</v>
      </c>
      <c r="D3860">
        <v>9707</v>
      </c>
      <c r="E3860" t="s">
        <v>9874</v>
      </c>
      <c r="F3860">
        <v>53511012</v>
      </c>
      <c r="G3860" t="s">
        <v>2041</v>
      </c>
      <c r="H3860">
        <v>0</v>
      </c>
      <c r="I3860" t="s">
        <v>2062</v>
      </c>
      <c r="J3860">
        <v>138.05000000000001</v>
      </c>
      <c r="K3860">
        <v>54</v>
      </c>
      <c r="L3860" t="s">
        <v>2063</v>
      </c>
      <c r="M3860" t="s">
        <v>1757</v>
      </c>
      <c r="N3860" t="s">
        <v>1757</v>
      </c>
      <c r="O3860" t="s">
        <v>1756</v>
      </c>
      <c r="P3860" t="s">
        <v>1756</v>
      </c>
      <c r="Q3860" s="387">
        <v>7454.7</v>
      </c>
      <c r="R3860">
        <v>969.11099999999999</v>
      </c>
      <c r="S3860">
        <v>8423.8109999999997</v>
      </c>
      <c r="T3860" s="388">
        <v>44422</v>
      </c>
      <c r="U3860">
        <v>0</v>
      </c>
      <c r="V3860" t="s">
        <v>841</v>
      </c>
      <c r="W3860" s="388">
        <v>44427</v>
      </c>
      <c r="X3860">
        <v>159</v>
      </c>
      <c r="Y3860">
        <v>0</v>
      </c>
      <c r="Z3860">
        <v>0</v>
      </c>
      <c r="AA3860" t="s">
        <v>9844</v>
      </c>
      <c r="AB3860" t="s">
        <v>2044</v>
      </c>
      <c r="AD3860" t="s">
        <v>2045</v>
      </c>
      <c r="AE3860" t="s">
        <v>2046</v>
      </c>
      <c r="AI3860" t="s">
        <v>1761</v>
      </c>
      <c r="AL3860" t="s">
        <v>9875</v>
      </c>
      <c r="AM3860">
        <v>0</v>
      </c>
      <c r="AN3860" t="s">
        <v>2048</v>
      </c>
      <c r="AO3860" t="s">
        <v>9876</v>
      </c>
      <c r="AP3860">
        <v>0</v>
      </c>
      <c r="AQ3860" s="388">
        <v>44424</v>
      </c>
      <c r="AS3860" t="s">
        <v>2294</v>
      </c>
      <c r="AT3860" s="388">
        <v>44426</v>
      </c>
      <c r="AU3860" t="s">
        <v>1756</v>
      </c>
      <c r="AV3860" t="s">
        <v>1756</v>
      </c>
      <c r="AZ3860" t="s">
        <v>1756</v>
      </c>
      <c r="BA3860" t="s">
        <v>1865</v>
      </c>
      <c r="BB3860" t="s">
        <v>9885</v>
      </c>
      <c r="BC3860" t="s">
        <v>9886</v>
      </c>
      <c r="BD3860" t="s">
        <v>1756</v>
      </c>
      <c r="BE3860" t="s">
        <v>824</v>
      </c>
      <c r="BF3860" t="s">
        <v>824</v>
      </c>
    </row>
    <row r="3861" spans="1:58">
      <c r="A3861" t="s">
        <v>829</v>
      </c>
      <c r="B3861">
        <v>6</v>
      </c>
      <c r="C3861">
        <v>0</v>
      </c>
      <c r="D3861">
        <v>9707</v>
      </c>
      <c r="E3861" t="s">
        <v>9874</v>
      </c>
      <c r="F3861">
        <v>53511012</v>
      </c>
      <c r="G3861" t="s">
        <v>2041</v>
      </c>
      <c r="H3861">
        <v>0</v>
      </c>
      <c r="I3861" t="s">
        <v>2069</v>
      </c>
      <c r="J3861">
        <v>144.6</v>
      </c>
      <c r="K3861">
        <v>5</v>
      </c>
      <c r="L3861" t="s">
        <v>2063</v>
      </c>
      <c r="M3861" t="s">
        <v>1757</v>
      </c>
      <c r="N3861" t="s">
        <v>1757</v>
      </c>
      <c r="O3861" t="s">
        <v>1756</v>
      </c>
      <c r="P3861" t="s">
        <v>1756</v>
      </c>
      <c r="Q3861" s="387">
        <v>723</v>
      </c>
      <c r="R3861">
        <v>93.990000000000009</v>
      </c>
      <c r="S3861">
        <v>816.9899999999999</v>
      </c>
      <c r="T3861" s="388">
        <v>44422</v>
      </c>
      <c r="U3861">
        <v>0</v>
      </c>
      <c r="V3861" t="s">
        <v>841</v>
      </c>
      <c r="W3861" s="388">
        <v>44427</v>
      </c>
      <c r="X3861">
        <v>159</v>
      </c>
      <c r="Y3861">
        <v>0</v>
      </c>
      <c r="Z3861">
        <v>0</v>
      </c>
      <c r="AA3861" t="s">
        <v>9844</v>
      </c>
      <c r="AB3861" t="s">
        <v>2044</v>
      </c>
      <c r="AD3861" t="s">
        <v>2045</v>
      </c>
      <c r="AE3861" t="s">
        <v>2046</v>
      </c>
      <c r="AI3861" t="s">
        <v>1761</v>
      </c>
      <c r="AL3861" t="s">
        <v>9875</v>
      </c>
      <c r="AM3861">
        <v>0</v>
      </c>
      <c r="AN3861" t="s">
        <v>2048</v>
      </c>
      <c r="AO3861" t="s">
        <v>9876</v>
      </c>
      <c r="AP3861">
        <v>0</v>
      </c>
      <c r="AQ3861" s="388">
        <v>44424</v>
      </c>
      <c r="AS3861" t="s">
        <v>2294</v>
      </c>
      <c r="AT3861" s="388">
        <v>44426</v>
      </c>
      <c r="AU3861" t="s">
        <v>1756</v>
      </c>
      <c r="AV3861" t="s">
        <v>1756</v>
      </c>
      <c r="AZ3861" t="s">
        <v>1756</v>
      </c>
      <c r="BA3861" t="s">
        <v>1865</v>
      </c>
      <c r="BB3861" t="s">
        <v>9887</v>
      </c>
      <c r="BC3861" t="s">
        <v>9888</v>
      </c>
      <c r="BD3861" t="s">
        <v>1756</v>
      </c>
      <c r="BE3861" t="s">
        <v>824</v>
      </c>
      <c r="BF3861" t="s">
        <v>824</v>
      </c>
    </row>
    <row r="3862" spans="1:58">
      <c r="A3862" t="s">
        <v>829</v>
      </c>
      <c r="B3862">
        <v>6</v>
      </c>
      <c r="C3862">
        <v>0</v>
      </c>
      <c r="D3862">
        <v>9707</v>
      </c>
      <c r="E3862" t="s">
        <v>9874</v>
      </c>
      <c r="F3862">
        <v>53511012</v>
      </c>
      <c r="G3862" t="s">
        <v>2041</v>
      </c>
      <c r="H3862">
        <v>0</v>
      </c>
      <c r="I3862" t="s">
        <v>2073</v>
      </c>
      <c r="J3862">
        <v>243.75</v>
      </c>
      <c r="K3862">
        <v>10</v>
      </c>
      <c r="L3862" t="s">
        <v>1755</v>
      </c>
      <c r="M3862" t="s">
        <v>1757</v>
      </c>
      <c r="N3862" t="s">
        <v>1757</v>
      </c>
      <c r="O3862" t="s">
        <v>1756</v>
      </c>
      <c r="P3862" t="s">
        <v>1756</v>
      </c>
      <c r="Q3862" s="387">
        <v>2437.5</v>
      </c>
      <c r="R3862">
        <v>316.875</v>
      </c>
      <c r="S3862">
        <v>2754.3749999999995</v>
      </c>
      <c r="T3862" s="388">
        <v>44422</v>
      </c>
      <c r="U3862">
        <v>0</v>
      </c>
      <c r="V3862" t="s">
        <v>841</v>
      </c>
      <c r="W3862" s="388">
        <v>44427</v>
      </c>
      <c r="X3862">
        <v>159</v>
      </c>
      <c r="Y3862">
        <v>0</v>
      </c>
      <c r="Z3862">
        <v>0</v>
      </c>
      <c r="AA3862" t="s">
        <v>9844</v>
      </c>
      <c r="AB3862" t="s">
        <v>2044</v>
      </c>
      <c r="AD3862" t="s">
        <v>2045</v>
      </c>
      <c r="AE3862" t="s">
        <v>2046</v>
      </c>
      <c r="AI3862" t="s">
        <v>1761</v>
      </c>
      <c r="AL3862" t="s">
        <v>9875</v>
      </c>
      <c r="AM3862">
        <v>0</v>
      </c>
      <c r="AN3862" t="s">
        <v>2048</v>
      </c>
      <c r="AO3862" t="s">
        <v>9876</v>
      </c>
      <c r="AP3862">
        <v>0</v>
      </c>
      <c r="AQ3862" s="388">
        <v>44424</v>
      </c>
      <c r="AS3862" t="s">
        <v>2294</v>
      </c>
      <c r="AT3862" s="388">
        <v>44426</v>
      </c>
      <c r="AU3862" t="s">
        <v>1756</v>
      </c>
      <c r="AV3862" t="s">
        <v>1756</v>
      </c>
      <c r="AZ3862" t="s">
        <v>1756</v>
      </c>
      <c r="BA3862" t="s">
        <v>1865</v>
      </c>
      <c r="BB3862" t="s">
        <v>9889</v>
      </c>
      <c r="BC3862" t="s">
        <v>9890</v>
      </c>
      <c r="BD3862" t="s">
        <v>1756</v>
      </c>
      <c r="BE3862" t="s">
        <v>824</v>
      </c>
      <c r="BF3862" t="s">
        <v>824</v>
      </c>
    </row>
    <row r="3863" spans="1:58">
      <c r="A3863" t="s">
        <v>829</v>
      </c>
      <c r="B3863">
        <v>6</v>
      </c>
      <c r="C3863">
        <v>0</v>
      </c>
      <c r="D3863">
        <v>9707</v>
      </c>
      <c r="E3863" t="s">
        <v>9874</v>
      </c>
      <c r="F3863">
        <v>53511012</v>
      </c>
      <c r="G3863" t="s">
        <v>2041</v>
      </c>
      <c r="H3863">
        <v>0</v>
      </c>
      <c r="I3863" t="s">
        <v>2079</v>
      </c>
      <c r="J3863">
        <v>63.38</v>
      </c>
      <c r="K3863">
        <v>18</v>
      </c>
      <c r="L3863" t="s">
        <v>1771</v>
      </c>
      <c r="M3863" t="s">
        <v>1757</v>
      </c>
      <c r="N3863" t="s">
        <v>1757</v>
      </c>
      <c r="O3863" t="s">
        <v>1756</v>
      </c>
      <c r="P3863" t="s">
        <v>1756</v>
      </c>
      <c r="Q3863" s="387">
        <v>1140.8399999999999</v>
      </c>
      <c r="R3863">
        <v>148.3092</v>
      </c>
      <c r="S3863">
        <v>1289.1491999999998</v>
      </c>
      <c r="T3863" s="388">
        <v>44422</v>
      </c>
      <c r="U3863">
        <v>0</v>
      </c>
      <c r="V3863" t="s">
        <v>841</v>
      </c>
      <c r="W3863" s="388">
        <v>44427</v>
      </c>
      <c r="X3863">
        <v>159</v>
      </c>
      <c r="Y3863">
        <v>0</v>
      </c>
      <c r="Z3863">
        <v>0</v>
      </c>
      <c r="AA3863" t="s">
        <v>9844</v>
      </c>
      <c r="AB3863" t="s">
        <v>2044</v>
      </c>
      <c r="AD3863" t="s">
        <v>2045</v>
      </c>
      <c r="AE3863" t="s">
        <v>2046</v>
      </c>
      <c r="AI3863" t="s">
        <v>1761</v>
      </c>
      <c r="AL3863" t="s">
        <v>9875</v>
      </c>
      <c r="AM3863">
        <v>0</v>
      </c>
      <c r="AN3863" t="s">
        <v>2048</v>
      </c>
      <c r="AO3863" t="s">
        <v>9876</v>
      </c>
      <c r="AP3863">
        <v>0</v>
      </c>
      <c r="AQ3863" s="388">
        <v>44424</v>
      </c>
      <c r="AS3863" t="s">
        <v>2294</v>
      </c>
      <c r="AT3863" s="388">
        <v>44426</v>
      </c>
      <c r="AU3863" t="s">
        <v>1756</v>
      </c>
      <c r="AV3863" t="s">
        <v>1756</v>
      </c>
      <c r="AZ3863" t="s">
        <v>1756</v>
      </c>
      <c r="BA3863" t="s">
        <v>1865</v>
      </c>
      <c r="BB3863" t="s">
        <v>9891</v>
      </c>
      <c r="BC3863" t="s">
        <v>9892</v>
      </c>
      <c r="BD3863" t="s">
        <v>1756</v>
      </c>
      <c r="BE3863" t="s">
        <v>824</v>
      </c>
      <c r="BF3863" t="s">
        <v>824</v>
      </c>
    </row>
    <row r="3864" spans="1:58">
      <c r="A3864" t="s">
        <v>829</v>
      </c>
      <c r="B3864">
        <v>6</v>
      </c>
      <c r="C3864">
        <v>0</v>
      </c>
      <c r="D3864">
        <v>9707</v>
      </c>
      <c r="E3864" t="s">
        <v>9874</v>
      </c>
      <c r="F3864">
        <v>53511012</v>
      </c>
      <c r="G3864" t="s">
        <v>2041</v>
      </c>
      <c r="H3864">
        <v>0</v>
      </c>
      <c r="I3864" t="s">
        <v>2083</v>
      </c>
      <c r="J3864">
        <v>12.21</v>
      </c>
      <c r="K3864">
        <v>36</v>
      </c>
      <c r="L3864" t="s">
        <v>1771</v>
      </c>
      <c r="M3864" t="s">
        <v>1757</v>
      </c>
      <c r="N3864" t="s">
        <v>1757</v>
      </c>
      <c r="O3864" t="s">
        <v>1756</v>
      </c>
      <c r="P3864" t="s">
        <v>1756</v>
      </c>
      <c r="Q3864" s="387">
        <v>439.56</v>
      </c>
      <c r="R3864">
        <v>57.142800000000001</v>
      </c>
      <c r="S3864">
        <v>496.70279999999997</v>
      </c>
      <c r="T3864" s="388">
        <v>44422</v>
      </c>
      <c r="U3864">
        <v>0</v>
      </c>
      <c r="V3864" t="s">
        <v>841</v>
      </c>
      <c r="W3864" s="388">
        <v>44427</v>
      </c>
      <c r="X3864">
        <v>159</v>
      </c>
      <c r="Y3864">
        <v>0</v>
      </c>
      <c r="Z3864">
        <v>0</v>
      </c>
      <c r="AA3864" t="s">
        <v>9844</v>
      </c>
      <c r="AB3864" t="s">
        <v>2044</v>
      </c>
      <c r="AD3864" t="s">
        <v>2045</v>
      </c>
      <c r="AE3864" t="s">
        <v>2046</v>
      </c>
      <c r="AI3864" t="s">
        <v>1761</v>
      </c>
      <c r="AL3864" t="s">
        <v>9875</v>
      </c>
      <c r="AM3864">
        <v>0</v>
      </c>
      <c r="AN3864" t="s">
        <v>2048</v>
      </c>
      <c r="AO3864" t="s">
        <v>9876</v>
      </c>
      <c r="AP3864">
        <v>0</v>
      </c>
      <c r="AQ3864" s="388">
        <v>44424</v>
      </c>
      <c r="AS3864" t="s">
        <v>2294</v>
      </c>
      <c r="AT3864" s="388">
        <v>44426</v>
      </c>
      <c r="AU3864" t="s">
        <v>1756</v>
      </c>
      <c r="AV3864" t="s">
        <v>1756</v>
      </c>
      <c r="AZ3864" t="s">
        <v>1756</v>
      </c>
      <c r="BA3864" t="s">
        <v>1865</v>
      </c>
      <c r="BB3864" t="s">
        <v>9893</v>
      </c>
      <c r="BC3864" t="s">
        <v>9894</v>
      </c>
      <c r="BD3864" t="s">
        <v>1756</v>
      </c>
      <c r="BE3864" t="s">
        <v>824</v>
      </c>
      <c r="BF3864" t="s">
        <v>824</v>
      </c>
    </row>
    <row r="3865" spans="1:58">
      <c r="A3865" t="s">
        <v>829</v>
      </c>
      <c r="B3865">
        <v>6</v>
      </c>
      <c r="C3865">
        <v>0</v>
      </c>
      <c r="D3865">
        <v>9707</v>
      </c>
      <c r="E3865" t="s">
        <v>9874</v>
      </c>
      <c r="F3865">
        <v>53511012</v>
      </c>
      <c r="G3865" t="s">
        <v>2041</v>
      </c>
      <c r="H3865">
        <v>0</v>
      </c>
      <c r="I3865" t="s">
        <v>2089</v>
      </c>
      <c r="J3865">
        <v>146.96</v>
      </c>
      <c r="K3865">
        <v>18</v>
      </c>
      <c r="L3865" t="s">
        <v>2063</v>
      </c>
      <c r="M3865" t="s">
        <v>1757</v>
      </c>
      <c r="N3865" t="s">
        <v>1757</v>
      </c>
      <c r="O3865" t="s">
        <v>1756</v>
      </c>
      <c r="P3865" t="s">
        <v>1756</v>
      </c>
      <c r="Q3865" s="387">
        <v>2645.28</v>
      </c>
      <c r="R3865">
        <v>343.88640000000004</v>
      </c>
      <c r="S3865">
        <v>2989.1664000000001</v>
      </c>
      <c r="T3865" s="388">
        <v>44422</v>
      </c>
      <c r="U3865">
        <v>0</v>
      </c>
      <c r="V3865" t="s">
        <v>841</v>
      </c>
      <c r="W3865" s="388">
        <v>44427</v>
      </c>
      <c r="X3865">
        <v>159</v>
      </c>
      <c r="Y3865">
        <v>0</v>
      </c>
      <c r="Z3865">
        <v>0</v>
      </c>
      <c r="AA3865" t="s">
        <v>9844</v>
      </c>
      <c r="AB3865" t="s">
        <v>2044</v>
      </c>
      <c r="AD3865" t="s">
        <v>2045</v>
      </c>
      <c r="AE3865" t="s">
        <v>2046</v>
      </c>
      <c r="AI3865" t="s">
        <v>1761</v>
      </c>
      <c r="AL3865" t="s">
        <v>9875</v>
      </c>
      <c r="AM3865">
        <v>0</v>
      </c>
      <c r="AN3865" t="s">
        <v>2048</v>
      </c>
      <c r="AO3865" t="s">
        <v>9876</v>
      </c>
      <c r="AP3865">
        <v>0</v>
      </c>
      <c r="AQ3865" s="388">
        <v>44424</v>
      </c>
      <c r="AS3865" t="s">
        <v>2294</v>
      </c>
      <c r="AT3865" s="388">
        <v>44426</v>
      </c>
      <c r="AU3865" t="s">
        <v>1756</v>
      </c>
      <c r="AV3865" t="s">
        <v>1756</v>
      </c>
      <c r="AZ3865" t="s">
        <v>1756</v>
      </c>
      <c r="BA3865" t="s">
        <v>1865</v>
      </c>
      <c r="BB3865" t="s">
        <v>9895</v>
      </c>
      <c r="BC3865" t="s">
        <v>9896</v>
      </c>
      <c r="BD3865" t="s">
        <v>1756</v>
      </c>
      <c r="BE3865" t="s">
        <v>824</v>
      </c>
      <c r="BF3865" t="s">
        <v>824</v>
      </c>
    </row>
    <row r="3866" spans="1:58">
      <c r="A3866" t="s">
        <v>829</v>
      </c>
      <c r="B3866">
        <v>6</v>
      </c>
      <c r="C3866">
        <v>0</v>
      </c>
      <c r="D3866">
        <v>9707</v>
      </c>
      <c r="E3866" t="s">
        <v>9874</v>
      </c>
      <c r="F3866">
        <v>53511012</v>
      </c>
      <c r="G3866" t="s">
        <v>2041</v>
      </c>
      <c r="H3866">
        <v>0</v>
      </c>
      <c r="I3866" t="s">
        <v>2095</v>
      </c>
      <c r="J3866">
        <v>138.44999999999999</v>
      </c>
      <c r="K3866">
        <v>45</v>
      </c>
      <c r="L3866" t="s">
        <v>2063</v>
      </c>
      <c r="M3866" t="s">
        <v>1757</v>
      </c>
      <c r="N3866" t="s">
        <v>1757</v>
      </c>
      <c r="O3866" t="s">
        <v>1756</v>
      </c>
      <c r="P3866" t="s">
        <v>1756</v>
      </c>
      <c r="Q3866" s="387">
        <v>6230.25</v>
      </c>
      <c r="R3866">
        <v>809.9325</v>
      </c>
      <c r="S3866">
        <v>7040.182499999999</v>
      </c>
      <c r="T3866" s="388">
        <v>44422</v>
      </c>
      <c r="U3866">
        <v>0</v>
      </c>
      <c r="V3866" t="s">
        <v>841</v>
      </c>
      <c r="W3866" s="388">
        <v>44427</v>
      </c>
      <c r="X3866">
        <v>159</v>
      </c>
      <c r="Y3866">
        <v>0</v>
      </c>
      <c r="Z3866">
        <v>0</v>
      </c>
      <c r="AA3866" t="s">
        <v>9844</v>
      </c>
      <c r="AB3866" t="s">
        <v>2044</v>
      </c>
      <c r="AD3866" t="s">
        <v>2045</v>
      </c>
      <c r="AE3866" t="s">
        <v>2046</v>
      </c>
      <c r="AI3866" t="s">
        <v>1761</v>
      </c>
      <c r="AL3866" t="s">
        <v>9875</v>
      </c>
      <c r="AM3866">
        <v>0</v>
      </c>
      <c r="AN3866" t="s">
        <v>2048</v>
      </c>
      <c r="AO3866" t="s">
        <v>9876</v>
      </c>
      <c r="AP3866">
        <v>0</v>
      </c>
      <c r="AQ3866" s="388">
        <v>44424</v>
      </c>
      <c r="AS3866" t="s">
        <v>2294</v>
      </c>
      <c r="AT3866" s="388">
        <v>44426</v>
      </c>
      <c r="AU3866" t="s">
        <v>1756</v>
      </c>
      <c r="AV3866" t="s">
        <v>1756</v>
      </c>
      <c r="AZ3866" t="s">
        <v>1756</v>
      </c>
      <c r="BA3866" t="s">
        <v>1865</v>
      </c>
      <c r="BB3866" t="s">
        <v>9897</v>
      </c>
      <c r="BC3866" t="s">
        <v>9898</v>
      </c>
      <c r="BD3866" t="s">
        <v>1756</v>
      </c>
      <c r="BE3866" t="s">
        <v>824</v>
      </c>
      <c r="BF3866" t="s">
        <v>824</v>
      </c>
    </row>
    <row r="3867" spans="1:58">
      <c r="A3867" t="s">
        <v>829</v>
      </c>
      <c r="B3867">
        <v>6</v>
      </c>
      <c r="C3867">
        <v>0</v>
      </c>
      <c r="D3867">
        <v>9707</v>
      </c>
      <c r="E3867" t="s">
        <v>9874</v>
      </c>
      <c r="F3867">
        <v>53511012</v>
      </c>
      <c r="G3867" t="s">
        <v>2041</v>
      </c>
      <c r="H3867">
        <v>0</v>
      </c>
      <c r="I3867" t="s">
        <v>2247</v>
      </c>
      <c r="J3867">
        <v>131.47999999999999</v>
      </c>
      <c r="K3867">
        <v>9</v>
      </c>
      <c r="L3867" t="s">
        <v>2063</v>
      </c>
      <c r="M3867" t="s">
        <v>1757</v>
      </c>
      <c r="N3867" t="s">
        <v>1757</v>
      </c>
      <c r="O3867" t="s">
        <v>1756</v>
      </c>
      <c r="P3867" t="s">
        <v>1756</v>
      </c>
      <c r="Q3867" s="387">
        <v>1183.32</v>
      </c>
      <c r="R3867">
        <v>153.83160000000001</v>
      </c>
      <c r="S3867">
        <v>1337.1515999999997</v>
      </c>
      <c r="T3867" s="388">
        <v>44422</v>
      </c>
      <c r="U3867">
        <v>0</v>
      </c>
      <c r="V3867" t="s">
        <v>841</v>
      </c>
      <c r="W3867" s="388">
        <v>44427</v>
      </c>
      <c r="X3867">
        <v>159</v>
      </c>
      <c r="Y3867">
        <v>0</v>
      </c>
      <c r="Z3867">
        <v>0</v>
      </c>
      <c r="AA3867" t="s">
        <v>9844</v>
      </c>
      <c r="AB3867" t="s">
        <v>2044</v>
      </c>
      <c r="AD3867" t="s">
        <v>2045</v>
      </c>
      <c r="AE3867" t="s">
        <v>2046</v>
      </c>
      <c r="AI3867" t="s">
        <v>1761</v>
      </c>
      <c r="AL3867" t="s">
        <v>9875</v>
      </c>
      <c r="AM3867">
        <v>0</v>
      </c>
      <c r="AN3867" t="s">
        <v>2048</v>
      </c>
      <c r="AO3867" t="s">
        <v>9876</v>
      </c>
      <c r="AP3867">
        <v>0</v>
      </c>
      <c r="AQ3867" s="388">
        <v>44424</v>
      </c>
      <c r="AS3867" t="s">
        <v>2294</v>
      </c>
      <c r="AT3867" s="388">
        <v>44426</v>
      </c>
      <c r="AU3867" t="s">
        <v>1756</v>
      </c>
      <c r="AV3867" t="s">
        <v>1756</v>
      </c>
      <c r="AZ3867" t="s">
        <v>1756</v>
      </c>
      <c r="BA3867" t="s">
        <v>1865</v>
      </c>
      <c r="BB3867" t="s">
        <v>9899</v>
      </c>
      <c r="BC3867" t="s">
        <v>9900</v>
      </c>
      <c r="BD3867" t="s">
        <v>1756</v>
      </c>
      <c r="BE3867" t="s">
        <v>824</v>
      </c>
      <c r="BF3867" t="s">
        <v>824</v>
      </c>
    </row>
    <row r="3868" spans="1:58">
      <c r="A3868" t="s">
        <v>829</v>
      </c>
      <c r="B3868">
        <v>6</v>
      </c>
      <c r="C3868">
        <v>0</v>
      </c>
      <c r="D3868">
        <v>9706</v>
      </c>
      <c r="E3868" t="s">
        <v>9901</v>
      </c>
      <c r="F3868">
        <v>53511012</v>
      </c>
      <c r="G3868" t="s">
        <v>2041</v>
      </c>
      <c r="H3868">
        <v>0</v>
      </c>
      <c r="I3868" t="s">
        <v>2042</v>
      </c>
      <c r="J3868">
        <v>60</v>
      </c>
      <c r="K3868">
        <v>10</v>
      </c>
      <c r="L3868" t="s">
        <v>1771</v>
      </c>
      <c r="M3868" t="s">
        <v>1756</v>
      </c>
      <c r="N3868" t="s">
        <v>1756</v>
      </c>
      <c r="O3868" t="s">
        <v>1757</v>
      </c>
      <c r="P3868" t="s">
        <v>1757</v>
      </c>
      <c r="Q3868" s="387">
        <v>600</v>
      </c>
      <c r="R3868">
        <v>78</v>
      </c>
      <c r="S3868">
        <v>677.99999999999989</v>
      </c>
      <c r="T3868" s="388">
        <v>44421</v>
      </c>
      <c r="U3868">
        <v>0</v>
      </c>
      <c r="V3868" t="s">
        <v>841</v>
      </c>
      <c r="W3868" s="388">
        <v>44427</v>
      </c>
      <c r="X3868">
        <v>159</v>
      </c>
      <c r="Y3868">
        <v>0</v>
      </c>
      <c r="Z3868">
        <v>0</v>
      </c>
      <c r="AA3868" t="s">
        <v>9844</v>
      </c>
      <c r="AB3868" t="s">
        <v>2044</v>
      </c>
      <c r="AD3868" t="s">
        <v>2045</v>
      </c>
      <c r="AE3868" t="s">
        <v>2046</v>
      </c>
      <c r="AI3868" t="s">
        <v>1761</v>
      </c>
      <c r="AL3868" t="s">
        <v>9902</v>
      </c>
      <c r="AM3868">
        <v>0</v>
      </c>
      <c r="AN3868" t="s">
        <v>2048</v>
      </c>
      <c r="AO3868" t="s">
        <v>9876</v>
      </c>
      <c r="AP3868">
        <v>0</v>
      </c>
      <c r="AQ3868" s="388">
        <v>44424</v>
      </c>
      <c r="AS3868" t="s">
        <v>2294</v>
      </c>
      <c r="AT3868" s="388">
        <v>44426</v>
      </c>
      <c r="AU3868" t="s">
        <v>1756</v>
      </c>
      <c r="AV3868" t="s">
        <v>1756</v>
      </c>
      <c r="AZ3868" t="s">
        <v>1756</v>
      </c>
      <c r="BA3868" t="s">
        <v>1865</v>
      </c>
      <c r="BB3868" t="s">
        <v>9903</v>
      </c>
      <c r="BC3868" t="s">
        <v>9904</v>
      </c>
      <c r="BD3868" t="s">
        <v>1756</v>
      </c>
      <c r="BE3868" t="s">
        <v>824</v>
      </c>
      <c r="BF3868" t="s">
        <v>824</v>
      </c>
    </row>
    <row r="3869" spans="1:58">
      <c r="A3869" t="s">
        <v>829</v>
      </c>
      <c r="B3869">
        <v>6</v>
      </c>
      <c r="C3869">
        <v>0</v>
      </c>
      <c r="D3869">
        <v>9706</v>
      </c>
      <c r="E3869" t="s">
        <v>9901</v>
      </c>
      <c r="F3869">
        <v>53511012</v>
      </c>
      <c r="G3869" t="s">
        <v>2041</v>
      </c>
      <c r="H3869">
        <v>0</v>
      </c>
      <c r="I3869" t="s">
        <v>2052</v>
      </c>
      <c r="J3869">
        <v>75</v>
      </c>
      <c r="K3869">
        <v>140</v>
      </c>
      <c r="L3869" t="s">
        <v>1771</v>
      </c>
      <c r="M3869" t="s">
        <v>1756</v>
      </c>
      <c r="N3869" t="s">
        <v>1756</v>
      </c>
      <c r="O3869" t="s">
        <v>1757</v>
      </c>
      <c r="P3869" t="s">
        <v>1757</v>
      </c>
      <c r="Q3869" s="387">
        <v>10500</v>
      </c>
      <c r="R3869">
        <v>1365</v>
      </c>
      <c r="S3869">
        <v>11864.999999999998</v>
      </c>
      <c r="T3869" s="388">
        <v>44421</v>
      </c>
      <c r="U3869">
        <v>0</v>
      </c>
      <c r="V3869" t="s">
        <v>841</v>
      </c>
      <c r="W3869" s="388">
        <v>44427</v>
      </c>
      <c r="X3869">
        <v>159</v>
      </c>
      <c r="Y3869">
        <v>0</v>
      </c>
      <c r="Z3869">
        <v>0</v>
      </c>
      <c r="AA3869" t="s">
        <v>9844</v>
      </c>
      <c r="AB3869" t="s">
        <v>2044</v>
      </c>
      <c r="AD3869" t="s">
        <v>2045</v>
      </c>
      <c r="AE3869" t="s">
        <v>2046</v>
      </c>
      <c r="AI3869" t="s">
        <v>1761</v>
      </c>
      <c r="AL3869" t="s">
        <v>9902</v>
      </c>
      <c r="AM3869">
        <v>0</v>
      </c>
      <c r="AN3869" t="s">
        <v>2048</v>
      </c>
      <c r="AO3869" t="s">
        <v>9876</v>
      </c>
      <c r="AP3869">
        <v>0</v>
      </c>
      <c r="AQ3869" s="388">
        <v>44424</v>
      </c>
      <c r="AS3869" t="s">
        <v>2294</v>
      </c>
      <c r="AT3869" s="388">
        <v>44426</v>
      </c>
      <c r="AU3869" t="s">
        <v>1756</v>
      </c>
      <c r="AV3869" t="s">
        <v>1756</v>
      </c>
      <c r="AZ3869" t="s">
        <v>1756</v>
      </c>
      <c r="BA3869" t="s">
        <v>1865</v>
      </c>
      <c r="BB3869" t="s">
        <v>9905</v>
      </c>
      <c r="BC3869" t="s">
        <v>9906</v>
      </c>
      <c r="BD3869" t="s">
        <v>1756</v>
      </c>
      <c r="BE3869" t="s">
        <v>824</v>
      </c>
      <c r="BF3869" t="s">
        <v>824</v>
      </c>
    </row>
    <row r="3870" spans="1:58">
      <c r="A3870" t="s">
        <v>829</v>
      </c>
      <c r="B3870">
        <v>6</v>
      </c>
      <c r="C3870">
        <v>0</v>
      </c>
      <c r="D3870">
        <v>9706</v>
      </c>
      <c r="E3870" t="s">
        <v>9901</v>
      </c>
      <c r="F3870">
        <v>53511012</v>
      </c>
      <c r="G3870" t="s">
        <v>2041</v>
      </c>
      <c r="H3870">
        <v>0</v>
      </c>
      <c r="I3870" t="s">
        <v>2056</v>
      </c>
      <c r="J3870">
        <v>210</v>
      </c>
      <c r="K3870">
        <v>16</v>
      </c>
      <c r="L3870" t="s">
        <v>1755</v>
      </c>
      <c r="M3870" t="s">
        <v>1756</v>
      </c>
      <c r="N3870" t="s">
        <v>1756</v>
      </c>
      <c r="O3870" t="s">
        <v>1757</v>
      </c>
      <c r="P3870" t="s">
        <v>1757</v>
      </c>
      <c r="Q3870" s="387">
        <v>3360</v>
      </c>
      <c r="R3870">
        <v>436.8</v>
      </c>
      <c r="S3870">
        <v>3796.7999999999997</v>
      </c>
      <c r="T3870" s="388">
        <v>44421</v>
      </c>
      <c r="U3870">
        <v>0</v>
      </c>
      <c r="V3870" t="s">
        <v>841</v>
      </c>
      <c r="W3870" s="388">
        <v>44427</v>
      </c>
      <c r="X3870">
        <v>159</v>
      </c>
      <c r="Y3870">
        <v>0</v>
      </c>
      <c r="Z3870">
        <v>0</v>
      </c>
      <c r="AA3870" t="s">
        <v>9844</v>
      </c>
      <c r="AB3870" t="s">
        <v>2044</v>
      </c>
      <c r="AD3870" t="s">
        <v>2045</v>
      </c>
      <c r="AE3870" t="s">
        <v>2046</v>
      </c>
      <c r="AI3870" t="s">
        <v>1761</v>
      </c>
      <c r="AL3870" t="s">
        <v>9902</v>
      </c>
      <c r="AM3870">
        <v>0</v>
      </c>
      <c r="AN3870" t="s">
        <v>2048</v>
      </c>
      <c r="AO3870" t="s">
        <v>9876</v>
      </c>
      <c r="AP3870">
        <v>0</v>
      </c>
      <c r="AQ3870" s="388">
        <v>44424</v>
      </c>
      <c r="AS3870" t="s">
        <v>2294</v>
      </c>
      <c r="AT3870" s="388">
        <v>44426</v>
      </c>
      <c r="AU3870" t="s">
        <v>1756</v>
      </c>
      <c r="AV3870" t="s">
        <v>1756</v>
      </c>
      <c r="AZ3870" t="s">
        <v>1756</v>
      </c>
      <c r="BA3870" t="s">
        <v>1865</v>
      </c>
      <c r="BB3870" t="s">
        <v>9907</v>
      </c>
      <c r="BC3870" t="s">
        <v>9908</v>
      </c>
      <c r="BD3870" t="s">
        <v>1756</v>
      </c>
      <c r="BE3870" t="s">
        <v>824</v>
      </c>
      <c r="BF3870" t="s">
        <v>824</v>
      </c>
    </row>
    <row r="3871" spans="1:58">
      <c r="A3871" t="s">
        <v>829</v>
      </c>
      <c r="B3871">
        <v>6</v>
      </c>
      <c r="C3871">
        <v>0</v>
      </c>
      <c r="D3871">
        <v>9706</v>
      </c>
      <c r="E3871" t="s">
        <v>9901</v>
      </c>
      <c r="F3871">
        <v>53511012</v>
      </c>
      <c r="G3871" t="s">
        <v>2041</v>
      </c>
      <c r="H3871">
        <v>0</v>
      </c>
      <c r="I3871" t="s">
        <v>518</v>
      </c>
      <c r="J3871">
        <v>95</v>
      </c>
      <c r="K3871">
        <v>11</v>
      </c>
      <c r="L3871" t="s">
        <v>1771</v>
      </c>
      <c r="M3871" t="s">
        <v>1756</v>
      </c>
      <c r="N3871" t="s">
        <v>1756</v>
      </c>
      <c r="O3871" t="s">
        <v>1757</v>
      </c>
      <c r="P3871" t="s">
        <v>1757</v>
      </c>
      <c r="Q3871" s="387">
        <v>1045</v>
      </c>
      <c r="R3871">
        <v>135.85</v>
      </c>
      <c r="S3871">
        <v>1180.8499999999999</v>
      </c>
      <c r="T3871" s="388">
        <v>44421</v>
      </c>
      <c r="U3871">
        <v>0</v>
      </c>
      <c r="V3871" t="s">
        <v>841</v>
      </c>
      <c r="W3871" s="388">
        <v>44427</v>
      </c>
      <c r="X3871">
        <v>159</v>
      </c>
      <c r="Y3871">
        <v>0</v>
      </c>
      <c r="Z3871">
        <v>0</v>
      </c>
      <c r="AA3871" t="s">
        <v>9844</v>
      </c>
      <c r="AB3871" t="s">
        <v>2044</v>
      </c>
      <c r="AD3871" t="s">
        <v>2045</v>
      </c>
      <c r="AE3871" t="s">
        <v>2046</v>
      </c>
      <c r="AI3871" t="s">
        <v>1761</v>
      </c>
      <c r="AL3871" t="s">
        <v>9902</v>
      </c>
      <c r="AM3871">
        <v>0</v>
      </c>
      <c r="AN3871" t="s">
        <v>2048</v>
      </c>
      <c r="AO3871" t="s">
        <v>9876</v>
      </c>
      <c r="AP3871">
        <v>0</v>
      </c>
      <c r="AQ3871" s="388">
        <v>44424</v>
      </c>
      <c r="AS3871" t="s">
        <v>2294</v>
      </c>
      <c r="AT3871" s="388">
        <v>44426</v>
      </c>
      <c r="AU3871" t="s">
        <v>1756</v>
      </c>
      <c r="AV3871" t="s">
        <v>1756</v>
      </c>
      <c r="AZ3871" t="s">
        <v>1756</v>
      </c>
      <c r="BA3871" t="s">
        <v>1865</v>
      </c>
      <c r="BB3871" t="s">
        <v>9909</v>
      </c>
      <c r="BC3871" t="s">
        <v>9910</v>
      </c>
      <c r="BD3871" t="s">
        <v>1756</v>
      </c>
      <c r="BE3871" t="s">
        <v>824</v>
      </c>
      <c r="BF3871" t="s">
        <v>824</v>
      </c>
    </row>
    <row r="3872" spans="1:58">
      <c r="A3872" t="s">
        <v>829</v>
      </c>
      <c r="B3872">
        <v>6</v>
      </c>
      <c r="C3872">
        <v>0</v>
      </c>
      <c r="D3872">
        <v>9706</v>
      </c>
      <c r="E3872" t="s">
        <v>9901</v>
      </c>
      <c r="F3872">
        <v>53511012</v>
      </c>
      <c r="G3872" t="s">
        <v>2041</v>
      </c>
      <c r="H3872">
        <v>0</v>
      </c>
      <c r="I3872" t="s">
        <v>2062</v>
      </c>
      <c r="J3872">
        <v>138.05000000000001</v>
      </c>
      <c r="K3872">
        <v>48</v>
      </c>
      <c r="L3872" t="s">
        <v>2063</v>
      </c>
      <c r="M3872" t="s">
        <v>1757</v>
      </c>
      <c r="N3872" t="s">
        <v>1757</v>
      </c>
      <c r="O3872" t="s">
        <v>1756</v>
      </c>
      <c r="P3872" t="s">
        <v>1756</v>
      </c>
      <c r="Q3872" s="387">
        <v>6626.4</v>
      </c>
      <c r="R3872">
        <v>861.43200000000002</v>
      </c>
      <c r="S3872">
        <v>7487.8319999999985</v>
      </c>
      <c r="T3872" s="388">
        <v>44421</v>
      </c>
      <c r="U3872">
        <v>0</v>
      </c>
      <c r="V3872" t="s">
        <v>841</v>
      </c>
      <c r="W3872" s="388">
        <v>44427</v>
      </c>
      <c r="X3872">
        <v>159</v>
      </c>
      <c r="Y3872">
        <v>0</v>
      </c>
      <c r="Z3872">
        <v>0</v>
      </c>
      <c r="AA3872" t="s">
        <v>9844</v>
      </c>
      <c r="AB3872" t="s">
        <v>2044</v>
      </c>
      <c r="AD3872" t="s">
        <v>2045</v>
      </c>
      <c r="AE3872" t="s">
        <v>2046</v>
      </c>
      <c r="AI3872" t="s">
        <v>1761</v>
      </c>
      <c r="AL3872" t="s">
        <v>9902</v>
      </c>
      <c r="AM3872">
        <v>0</v>
      </c>
      <c r="AN3872" t="s">
        <v>2048</v>
      </c>
      <c r="AO3872" t="s">
        <v>9876</v>
      </c>
      <c r="AP3872">
        <v>0</v>
      </c>
      <c r="AQ3872" s="388">
        <v>44424</v>
      </c>
      <c r="AS3872" t="s">
        <v>2294</v>
      </c>
      <c r="AT3872" s="388">
        <v>44426</v>
      </c>
      <c r="AU3872" t="s">
        <v>1756</v>
      </c>
      <c r="AV3872" t="s">
        <v>1756</v>
      </c>
      <c r="AZ3872" t="s">
        <v>1756</v>
      </c>
      <c r="BA3872" t="s">
        <v>1865</v>
      </c>
      <c r="BB3872" t="s">
        <v>9911</v>
      </c>
      <c r="BC3872" t="s">
        <v>9912</v>
      </c>
      <c r="BD3872" t="s">
        <v>1756</v>
      </c>
      <c r="BE3872" t="s">
        <v>824</v>
      </c>
      <c r="BF3872" t="s">
        <v>824</v>
      </c>
    </row>
    <row r="3873" spans="1:58">
      <c r="A3873" t="s">
        <v>829</v>
      </c>
      <c r="B3873">
        <v>6</v>
      </c>
      <c r="C3873">
        <v>0</v>
      </c>
      <c r="D3873">
        <v>9706</v>
      </c>
      <c r="E3873" t="s">
        <v>9901</v>
      </c>
      <c r="F3873">
        <v>53511012</v>
      </c>
      <c r="G3873" t="s">
        <v>2041</v>
      </c>
      <c r="H3873">
        <v>0</v>
      </c>
      <c r="I3873" t="s">
        <v>2069</v>
      </c>
      <c r="J3873">
        <v>144.6</v>
      </c>
      <c r="K3873">
        <v>5</v>
      </c>
      <c r="L3873" t="s">
        <v>2063</v>
      </c>
      <c r="M3873" t="s">
        <v>1757</v>
      </c>
      <c r="N3873" t="s">
        <v>1757</v>
      </c>
      <c r="O3873" t="s">
        <v>1756</v>
      </c>
      <c r="P3873" t="s">
        <v>1756</v>
      </c>
      <c r="Q3873" s="387">
        <v>723</v>
      </c>
      <c r="R3873">
        <v>93.990000000000009</v>
      </c>
      <c r="S3873">
        <v>816.9899999999999</v>
      </c>
      <c r="T3873" s="388">
        <v>44421</v>
      </c>
      <c r="U3873">
        <v>0</v>
      </c>
      <c r="V3873" t="s">
        <v>841</v>
      </c>
      <c r="W3873" s="388">
        <v>44427</v>
      </c>
      <c r="X3873">
        <v>159</v>
      </c>
      <c r="Y3873">
        <v>0</v>
      </c>
      <c r="Z3873">
        <v>0</v>
      </c>
      <c r="AA3873" t="s">
        <v>9844</v>
      </c>
      <c r="AB3873" t="s">
        <v>2044</v>
      </c>
      <c r="AD3873" t="s">
        <v>2045</v>
      </c>
      <c r="AE3873" t="s">
        <v>2046</v>
      </c>
      <c r="AI3873" t="s">
        <v>1761</v>
      </c>
      <c r="AL3873" t="s">
        <v>9902</v>
      </c>
      <c r="AM3873">
        <v>0</v>
      </c>
      <c r="AN3873" t="s">
        <v>2048</v>
      </c>
      <c r="AO3873" t="s">
        <v>9876</v>
      </c>
      <c r="AP3873">
        <v>0</v>
      </c>
      <c r="AQ3873" s="388">
        <v>44424</v>
      </c>
      <c r="AS3873" t="s">
        <v>2294</v>
      </c>
      <c r="AT3873" s="388">
        <v>44426</v>
      </c>
      <c r="AU3873" t="s">
        <v>1756</v>
      </c>
      <c r="AV3873" t="s">
        <v>1756</v>
      </c>
      <c r="AZ3873" t="s">
        <v>1756</v>
      </c>
      <c r="BA3873" t="s">
        <v>1865</v>
      </c>
      <c r="BB3873" t="s">
        <v>9913</v>
      </c>
      <c r="BC3873" t="s">
        <v>9914</v>
      </c>
      <c r="BD3873" t="s">
        <v>1756</v>
      </c>
      <c r="BE3873" t="s">
        <v>824</v>
      </c>
      <c r="BF3873" t="s">
        <v>824</v>
      </c>
    </row>
    <row r="3874" spans="1:58">
      <c r="A3874" t="s">
        <v>829</v>
      </c>
      <c r="B3874">
        <v>6</v>
      </c>
      <c r="C3874">
        <v>0</v>
      </c>
      <c r="D3874">
        <v>9706</v>
      </c>
      <c r="E3874" t="s">
        <v>9901</v>
      </c>
      <c r="F3874">
        <v>53511012</v>
      </c>
      <c r="G3874" t="s">
        <v>2041</v>
      </c>
      <c r="H3874">
        <v>0</v>
      </c>
      <c r="I3874" t="s">
        <v>2073</v>
      </c>
      <c r="J3874">
        <v>243.75</v>
      </c>
      <c r="K3874">
        <v>10</v>
      </c>
      <c r="L3874" t="s">
        <v>1755</v>
      </c>
      <c r="M3874" t="s">
        <v>1757</v>
      </c>
      <c r="N3874" t="s">
        <v>1757</v>
      </c>
      <c r="O3874" t="s">
        <v>1756</v>
      </c>
      <c r="P3874" t="s">
        <v>1756</v>
      </c>
      <c r="Q3874" s="387">
        <v>2437.5</v>
      </c>
      <c r="R3874">
        <v>316.875</v>
      </c>
      <c r="S3874">
        <v>2754.3749999999995</v>
      </c>
      <c r="T3874" s="388">
        <v>44421</v>
      </c>
      <c r="U3874">
        <v>0</v>
      </c>
      <c r="V3874" t="s">
        <v>841</v>
      </c>
      <c r="W3874" s="388">
        <v>44427</v>
      </c>
      <c r="X3874">
        <v>159</v>
      </c>
      <c r="Y3874">
        <v>0</v>
      </c>
      <c r="Z3874">
        <v>0</v>
      </c>
      <c r="AA3874" t="s">
        <v>9844</v>
      </c>
      <c r="AB3874" t="s">
        <v>2044</v>
      </c>
      <c r="AD3874" t="s">
        <v>2045</v>
      </c>
      <c r="AE3874" t="s">
        <v>2046</v>
      </c>
      <c r="AI3874" t="s">
        <v>1761</v>
      </c>
      <c r="AL3874" t="s">
        <v>9902</v>
      </c>
      <c r="AM3874">
        <v>0</v>
      </c>
      <c r="AN3874" t="s">
        <v>2048</v>
      </c>
      <c r="AO3874" t="s">
        <v>9876</v>
      </c>
      <c r="AP3874">
        <v>0</v>
      </c>
      <c r="AQ3874" s="388">
        <v>44424</v>
      </c>
      <c r="AS3874" t="s">
        <v>2294</v>
      </c>
      <c r="AT3874" s="388">
        <v>44426</v>
      </c>
      <c r="AU3874" t="s">
        <v>1756</v>
      </c>
      <c r="AV3874" t="s">
        <v>1756</v>
      </c>
      <c r="AZ3874" t="s">
        <v>1756</v>
      </c>
      <c r="BA3874" t="s">
        <v>1865</v>
      </c>
      <c r="BB3874" t="s">
        <v>9915</v>
      </c>
      <c r="BC3874" t="s">
        <v>9916</v>
      </c>
      <c r="BD3874" t="s">
        <v>1756</v>
      </c>
      <c r="BE3874" t="s">
        <v>824</v>
      </c>
      <c r="BF3874" t="s">
        <v>824</v>
      </c>
    </row>
    <row r="3875" spans="1:58">
      <c r="A3875" t="s">
        <v>829</v>
      </c>
      <c r="B3875">
        <v>6</v>
      </c>
      <c r="C3875">
        <v>0</v>
      </c>
      <c r="D3875">
        <v>9706</v>
      </c>
      <c r="E3875" t="s">
        <v>9901</v>
      </c>
      <c r="F3875">
        <v>53511012</v>
      </c>
      <c r="G3875" t="s">
        <v>2041</v>
      </c>
      <c r="H3875">
        <v>0</v>
      </c>
      <c r="I3875" t="s">
        <v>2079</v>
      </c>
      <c r="J3875">
        <v>63.38</v>
      </c>
      <c r="K3875">
        <v>16</v>
      </c>
      <c r="L3875" t="s">
        <v>1771</v>
      </c>
      <c r="M3875" t="s">
        <v>1757</v>
      </c>
      <c r="N3875" t="s">
        <v>1757</v>
      </c>
      <c r="O3875" t="s">
        <v>1756</v>
      </c>
      <c r="P3875" t="s">
        <v>1756</v>
      </c>
      <c r="Q3875" s="387">
        <v>1014.08</v>
      </c>
      <c r="R3875">
        <v>131.8304</v>
      </c>
      <c r="S3875">
        <v>1145.9104</v>
      </c>
      <c r="T3875" s="388">
        <v>44421</v>
      </c>
      <c r="U3875">
        <v>0</v>
      </c>
      <c r="V3875" t="s">
        <v>841</v>
      </c>
      <c r="W3875" s="388">
        <v>44427</v>
      </c>
      <c r="X3875">
        <v>159</v>
      </c>
      <c r="Y3875">
        <v>0</v>
      </c>
      <c r="Z3875">
        <v>0</v>
      </c>
      <c r="AA3875" t="s">
        <v>9844</v>
      </c>
      <c r="AB3875" t="s">
        <v>2044</v>
      </c>
      <c r="AD3875" t="s">
        <v>2045</v>
      </c>
      <c r="AE3875" t="s">
        <v>2046</v>
      </c>
      <c r="AI3875" t="s">
        <v>1761</v>
      </c>
      <c r="AL3875" t="s">
        <v>9902</v>
      </c>
      <c r="AM3875">
        <v>0</v>
      </c>
      <c r="AN3875" t="s">
        <v>2048</v>
      </c>
      <c r="AO3875" t="s">
        <v>9876</v>
      </c>
      <c r="AP3875">
        <v>0</v>
      </c>
      <c r="AQ3875" s="388">
        <v>44424</v>
      </c>
      <c r="AS3875" t="s">
        <v>2294</v>
      </c>
      <c r="AT3875" s="388">
        <v>44426</v>
      </c>
      <c r="AU3875" t="s">
        <v>1756</v>
      </c>
      <c r="AV3875" t="s">
        <v>1756</v>
      </c>
      <c r="AZ3875" t="s">
        <v>1756</v>
      </c>
      <c r="BA3875" t="s">
        <v>1865</v>
      </c>
      <c r="BB3875" t="s">
        <v>9917</v>
      </c>
      <c r="BC3875" t="s">
        <v>9918</v>
      </c>
      <c r="BD3875" t="s">
        <v>1756</v>
      </c>
      <c r="BE3875" t="s">
        <v>824</v>
      </c>
      <c r="BF3875" t="s">
        <v>824</v>
      </c>
    </row>
    <row r="3876" spans="1:58">
      <c r="A3876" t="s">
        <v>829</v>
      </c>
      <c r="B3876">
        <v>6</v>
      </c>
      <c r="C3876">
        <v>0</v>
      </c>
      <c r="D3876">
        <v>9706</v>
      </c>
      <c r="E3876" t="s">
        <v>9901</v>
      </c>
      <c r="F3876">
        <v>53511012</v>
      </c>
      <c r="G3876" t="s">
        <v>2041</v>
      </c>
      <c r="H3876">
        <v>0</v>
      </c>
      <c r="I3876" t="s">
        <v>2083</v>
      </c>
      <c r="J3876">
        <v>12.21</v>
      </c>
      <c r="K3876">
        <v>32</v>
      </c>
      <c r="L3876" t="s">
        <v>1771</v>
      </c>
      <c r="M3876" t="s">
        <v>1757</v>
      </c>
      <c r="N3876" t="s">
        <v>1757</v>
      </c>
      <c r="O3876" t="s">
        <v>1756</v>
      </c>
      <c r="P3876" t="s">
        <v>1756</v>
      </c>
      <c r="Q3876" s="387">
        <v>390.72</v>
      </c>
      <c r="R3876">
        <v>50.793600000000005</v>
      </c>
      <c r="S3876">
        <v>441.5136</v>
      </c>
      <c r="T3876" s="388">
        <v>44421</v>
      </c>
      <c r="U3876">
        <v>0</v>
      </c>
      <c r="V3876" t="s">
        <v>841</v>
      </c>
      <c r="W3876" s="388">
        <v>44427</v>
      </c>
      <c r="X3876">
        <v>159</v>
      </c>
      <c r="Y3876">
        <v>0</v>
      </c>
      <c r="Z3876">
        <v>0</v>
      </c>
      <c r="AA3876" t="s">
        <v>9844</v>
      </c>
      <c r="AB3876" t="s">
        <v>2044</v>
      </c>
      <c r="AD3876" t="s">
        <v>2045</v>
      </c>
      <c r="AE3876" t="s">
        <v>2046</v>
      </c>
      <c r="AI3876" t="s">
        <v>1761</v>
      </c>
      <c r="AL3876" t="s">
        <v>9902</v>
      </c>
      <c r="AM3876">
        <v>0</v>
      </c>
      <c r="AN3876" t="s">
        <v>2048</v>
      </c>
      <c r="AO3876" t="s">
        <v>9876</v>
      </c>
      <c r="AP3876">
        <v>0</v>
      </c>
      <c r="AQ3876" s="388">
        <v>44424</v>
      </c>
      <c r="AS3876" t="s">
        <v>2294</v>
      </c>
      <c r="AT3876" s="388">
        <v>44426</v>
      </c>
      <c r="AU3876" t="s">
        <v>1756</v>
      </c>
      <c r="AV3876" t="s">
        <v>1756</v>
      </c>
      <c r="AZ3876" t="s">
        <v>1756</v>
      </c>
      <c r="BA3876" t="s">
        <v>1865</v>
      </c>
      <c r="BB3876" t="s">
        <v>9919</v>
      </c>
      <c r="BC3876" t="s">
        <v>9920</v>
      </c>
      <c r="BD3876" t="s">
        <v>1756</v>
      </c>
      <c r="BE3876" t="s">
        <v>824</v>
      </c>
      <c r="BF3876" t="s">
        <v>824</v>
      </c>
    </row>
    <row r="3877" spans="1:58">
      <c r="A3877" t="s">
        <v>829</v>
      </c>
      <c r="B3877">
        <v>6</v>
      </c>
      <c r="C3877">
        <v>0</v>
      </c>
      <c r="D3877">
        <v>9706</v>
      </c>
      <c r="E3877" t="s">
        <v>9901</v>
      </c>
      <c r="F3877">
        <v>53511012</v>
      </c>
      <c r="G3877" t="s">
        <v>2041</v>
      </c>
      <c r="H3877">
        <v>0</v>
      </c>
      <c r="I3877" t="s">
        <v>2089</v>
      </c>
      <c r="J3877">
        <v>146.96</v>
      </c>
      <c r="K3877">
        <v>16</v>
      </c>
      <c r="L3877" t="s">
        <v>2063</v>
      </c>
      <c r="M3877" t="s">
        <v>1757</v>
      </c>
      <c r="N3877" t="s">
        <v>1757</v>
      </c>
      <c r="O3877" t="s">
        <v>1756</v>
      </c>
      <c r="P3877" t="s">
        <v>1756</v>
      </c>
      <c r="Q3877" s="387">
        <v>2351.36</v>
      </c>
      <c r="R3877">
        <v>305.67680000000001</v>
      </c>
      <c r="S3877">
        <v>2657.0367999999999</v>
      </c>
      <c r="T3877" s="388">
        <v>44421</v>
      </c>
      <c r="U3877">
        <v>0</v>
      </c>
      <c r="V3877" t="s">
        <v>841</v>
      </c>
      <c r="W3877" s="388">
        <v>44427</v>
      </c>
      <c r="X3877">
        <v>159</v>
      </c>
      <c r="Y3877">
        <v>0</v>
      </c>
      <c r="Z3877">
        <v>0</v>
      </c>
      <c r="AA3877" t="s">
        <v>9844</v>
      </c>
      <c r="AB3877" t="s">
        <v>2044</v>
      </c>
      <c r="AD3877" t="s">
        <v>2045</v>
      </c>
      <c r="AE3877" t="s">
        <v>2046</v>
      </c>
      <c r="AI3877" t="s">
        <v>1761</v>
      </c>
      <c r="AL3877" t="s">
        <v>9902</v>
      </c>
      <c r="AM3877">
        <v>0</v>
      </c>
      <c r="AN3877" t="s">
        <v>2048</v>
      </c>
      <c r="AO3877" t="s">
        <v>9876</v>
      </c>
      <c r="AP3877">
        <v>0</v>
      </c>
      <c r="AQ3877" s="388">
        <v>44424</v>
      </c>
      <c r="AS3877" t="s">
        <v>2294</v>
      </c>
      <c r="AT3877" s="388">
        <v>44426</v>
      </c>
      <c r="AU3877" t="s">
        <v>1756</v>
      </c>
      <c r="AV3877" t="s">
        <v>1756</v>
      </c>
      <c r="AZ3877" t="s">
        <v>1756</v>
      </c>
      <c r="BA3877" t="s">
        <v>1865</v>
      </c>
      <c r="BB3877" t="s">
        <v>9921</v>
      </c>
      <c r="BC3877" t="s">
        <v>9922</v>
      </c>
      <c r="BD3877" t="s">
        <v>1756</v>
      </c>
      <c r="BE3877" t="s">
        <v>824</v>
      </c>
      <c r="BF3877" t="s">
        <v>824</v>
      </c>
    </row>
    <row r="3878" spans="1:58">
      <c r="A3878" t="s">
        <v>829</v>
      </c>
      <c r="B3878">
        <v>6</v>
      </c>
      <c r="C3878">
        <v>0</v>
      </c>
      <c r="D3878">
        <v>9706</v>
      </c>
      <c r="E3878" t="s">
        <v>9901</v>
      </c>
      <c r="F3878">
        <v>53511012</v>
      </c>
      <c r="G3878" t="s">
        <v>2041</v>
      </c>
      <c r="H3878">
        <v>0</v>
      </c>
      <c r="I3878" t="s">
        <v>2095</v>
      </c>
      <c r="J3878">
        <v>138.44999999999999</v>
      </c>
      <c r="K3878">
        <v>40</v>
      </c>
      <c r="L3878" t="s">
        <v>2063</v>
      </c>
      <c r="M3878" t="s">
        <v>1757</v>
      </c>
      <c r="N3878" t="s">
        <v>1757</v>
      </c>
      <c r="O3878" t="s">
        <v>1756</v>
      </c>
      <c r="P3878" t="s">
        <v>1756</v>
      </c>
      <c r="Q3878" s="387">
        <v>5538</v>
      </c>
      <c r="R3878">
        <v>719.94</v>
      </c>
      <c r="S3878">
        <v>6257.94</v>
      </c>
      <c r="T3878" s="388">
        <v>44421</v>
      </c>
      <c r="U3878">
        <v>0</v>
      </c>
      <c r="V3878" t="s">
        <v>841</v>
      </c>
      <c r="W3878" s="388">
        <v>44427</v>
      </c>
      <c r="X3878">
        <v>159</v>
      </c>
      <c r="Y3878">
        <v>0</v>
      </c>
      <c r="Z3878">
        <v>0</v>
      </c>
      <c r="AA3878" t="s">
        <v>9844</v>
      </c>
      <c r="AB3878" t="s">
        <v>2044</v>
      </c>
      <c r="AD3878" t="s">
        <v>2045</v>
      </c>
      <c r="AE3878" t="s">
        <v>2046</v>
      </c>
      <c r="AI3878" t="s">
        <v>1761</v>
      </c>
      <c r="AL3878" t="s">
        <v>9902</v>
      </c>
      <c r="AM3878">
        <v>0</v>
      </c>
      <c r="AN3878" t="s">
        <v>2048</v>
      </c>
      <c r="AO3878" t="s">
        <v>9876</v>
      </c>
      <c r="AP3878">
        <v>0</v>
      </c>
      <c r="AQ3878" s="388">
        <v>44424</v>
      </c>
      <c r="AS3878" t="s">
        <v>2294</v>
      </c>
      <c r="AT3878" s="388">
        <v>44426</v>
      </c>
      <c r="AU3878" t="s">
        <v>1756</v>
      </c>
      <c r="AV3878" t="s">
        <v>1756</v>
      </c>
      <c r="AZ3878" t="s">
        <v>1756</v>
      </c>
      <c r="BA3878" t="s">
        <v>1865</v>
      </c>
      <c r="BB3878" t="s">
        <v>9923</v>
      </c>
      <c r="BC3878" t="s">
        <v>9924</v>
      </c>
      <c r="BD3878" t="s">
        <v>1756</v>
      </c>
      <c r="BE3878" t="s">
        <v>824</v>
      </c>
      <c r="BF3878" t="s">
        <v>824</v>
      </c>
    </row>
    <row r="3879" spans="1:58">
      <c r="A3879" t="s">
        <v>829</v>
      </c>
      <c r="B3879">
        <v>6</v>
      </c>
      <c r="C3879">
        <v>0</v>
      </c>
      <c r="D3879">
        <v>9706</v>
      </c>
      <c r="E3879" t="s">
        <v>9901</v>
      </c>
      <c r="F3879">
        <v>53511012</v>
      </c>
      <c r="G3879" t="s">
        <v>2041</v>
      </c>
      <c r="H3879">
        <v>0</v>
      </c>
      <c r="I3879" t="s">
        <v>2247</v>
      </c>
      <c r="J3879">
        <v>131.47999999999999</v>
      </c>
      <c r="K3879">
        <v>8</v>
      </c>
      <c r="L3879" t="s">
        <v>2063</v>
      </c>
      <c r="M3879" t="s">
        <v>2248</v>
      </c>
      <c r="N3879" t="s">
        <v>1757</v>
      </c>
      <c r="O3879" t="s">
        <v>1756</v>
      </c>
      <c r="P3879" t="s">
        <v>1756</v>
      </c>
      <c r="Q3879" s="387">
        <v>1051.8399999999999</v>
      </c>
      <c r="R3879">
        <v>136.73919999999998</v>
      </c>
      <c r="S3879">
        <v>1188.5791999999999</v>
      </c>
      <c r="T3879" s="388">
        <v>44421</v>
      </c>
      <c r="U3879">
        <v>0</v>
      </c>
      <c r="V3879" t="s">
        <v>841</v>
      </c>
      <c r="W3879" s="388">
        <v>44427</v>
      </c>
      <c r="X3879">
        <v>159</v>
      </c>
      <c r="Y3879">
        <v>0</v>
      </c>
      <c r="Z3879">
        <v>0</v>
      </c>
      <c r="AA3879" t="s">
        <v>9844</v>
      </c>
      <c r="AB3879" t="s">
        <v>2044</v>
      </c>
      <c r="AD3879" t="s">
        <v>2045</v>
      </c>
      <c r="AE3879" t="s">
        <v>2046</v>
      </c>
      <c r="AI3879" t="s">
        <v>1761</v>
      </c>
      <c r="AL3879" t="s">
        <v>9902</v>
      </c>
      <c r="AM3879">
        <v>0</v>
      </c>
      <c r="AN3879" t="s">
        <v>2048</v>
      </c>
      <c r="AO3879" t="s">
        <v>9876</v>
      </c>
      <c r="AP3879">
        <v>0</v>
      </c>
      <c r="AQ3879" s="388">
        <v>44424</v>
      </c>
      <c r="AS3879" t="s">
        <v>2294</v>
      </c>
      <c r="AT3879" s="388">
        <v>44426</v>
      </c>
      <c r="AU3879" t="s">
        <v>1756</v>
      </c>
      <c r="AV3879" t="s">
        <v>1756</v>
      </c>
      <c r="AZ3879" t="s">
        <v>1756</v>
      </c>
      <c r="BA3879" t="s">
        <v>1865</v>
      </c>
      <c r="BB3879" t="s">
        <v>9925</v>
      </c>
      <c r="BC3879" t="s">
        <v>9926</v>
      </c>
      <c r="BD3879" t="s">
        <v>1756</v>
      </c>
      <c r="BE3879" t="s">
        <v>824</v>
      </c>
      <c r="BF3879" t="s">
        <v>824</v>
      </c>
    </row>
    <row r="3880" spans="1:58">
      <c r="A3880" t="s">
        <v>829</v>
      </c>
      <c r="B3880">
        <v>6</v>
      </c>
      <c r="C3880">
        <v>0</v>
      </c>
      <c r="D3880">
        <v>9705</v>
      </c>
      <c r="E3880" t="s">
        <v>9927</v>
      </c>
      <c r="F3880">
        <v>53511012</v>
      </c>
      <c r="G3880" t="s">
        <v>2041</v>
      </c>
      <c r="H3880">
        <v>0</v>
      </c>
      <c r="I3880" t="s">
        <v>2042</v>
      </c>
      <c r="J3880">
        <v>60</v>
      </c>
      <c r="K3880">
        <v>11</v>
      </c>
      <c r="L3880" t="s">
        <v>1771</v>
      </c>
      <c r="M3880" t="s">
        <v>1756</v>
      </c>
      <c r="N3880" t="s">
        <v>1756</v>
      </c>
      <c r="O3880" t="s">
        <v>1757</v>
      </c>
      <c r="P3880" t="s">
        <v>1757</v>
      </c>
      <c r="Q3880" s="387">
        <v>660</v>
      </c>
      <c r="R3880">
        <v>85.8</v>
      </c>
      <c r="S3880">
        <v>745.8</v>
      </c>
      <c r="T3880" s="388">
        <v>44420</v>
      </c>
      <c r="U3880">
        <v>0</v>
      </c>
      <c r="V3880" t="s">
        <v>841</v>
      </c>
      <c r="W3880" s="388">
        <v>44427</v>
      </c>
      <c r="X3880">
        <v>159</v>
      </c>
      <c r="Y3880">
        <v>0</v>
      </c>
      <c r="Z3880">
        <v>0</v>
      </c>
      <c r="AA3880" t="s">
        <v>9844</v>
      </c>
      <c r="AB3880" t="s">
        <v>2044</v>
      </c>
      <c r="AD3880" t="s">
        <v>2045</v>
      </c>
      <c r="AE3880" t="s">
        <v>2046</v>
      </c>
      <c r="AI3880" t="s">
        <v>1761</v>
      </c>
      <c r="AL3880" t="s">
        <v>9902</v>
      </c>
      <c r="AM3880">
        <v>0</v>
      </c>
      <c r="AN3880" t="s">
        <v>2048</v>
      </c>
      <c r="AO3880" t="s">
        <v>9876</v>
      </c>
      <c r="AP3880">
        <v>0</v>
      </c>
      <c r="AQ3880" s="388">
        <v>44424</v>
      </c>
      <c r="AS3880" t="s">
        <v>2294</v>
      </c>
      <c r="AT3880" s="388">
        <v>44426</v>
      </c>
      <c r="AU3880" t="s">
        <v>1756</v>
      </c>
      <c r="AV3880" t="s">
        <v>1756</v>
      </c>
      <c r="AZ3880" t="s">
        <v>1756</v>
      </c>
      <c r="BA3880" t="s">
        <v>1865</v>
      </c>
      <c r="BB3880" t="s">
        <v>9928</v>
      </c>
      <c r="BC3880" t="s">
        <v>9929</v>
      </c>
      <c r="BD3880" t="s">
        <v>1756</v>
      </c>
      <c r="BE3880" t="s">
        <v>824</v>
      </c>
      <c r="BF3880" t="s">
        <v>824</v>
      </c>
    </row>
    <row r="3881" spans="1:58">
      <c r="A3881" t="s">
        <v>829</v>
      </c>
      <c r="B3881">
        <v>6</v>
      </c>
      <c r="C3881">
        <v>0</v>
      </c>
      <c r="D3881">
        <v>9705</v>
      </c>
      <c r="E3881" t="s">
        <v>9927</v>
      </c>
      <c r="F3881">
        <v>53511012</v>
      </c>
      <c r="G3881" t="s">
        <v>2041</v>
      </c>
      <c r="H3881">
        <v>0</v>
      </c>
      <c r="I3881" t="s">
        <v>2103</v>
      </c>
      <c r="J3881">
        <v>70</v>
      </c>
      <c r="K3881">
        <v>12</v>
      </c>
      <c r="L3881" t="s">
        <v>1771</v>
      </c>
      <c r="M3881" t="s">
        <v>1756</v>
      </c>
      <c r="N3881" t="s">
        <v>1756</v>
      </c>
      <c r="O3881" t="s">
        <v>2104</v>
      </c>
      <c r="P3881" t="s">
        <v>1757</v>
      </c>
      <c r="Q3881" s="387">
        <v>840</v>
      </c>
      <c r="R3881">
        <v>109.2</v>
      </c>
      <c r="S3881">
        <v>949.19999999999993</v>
      </c>
      <c r="T3881" s="388">
        <v>44420</v>
      </c>
      <c r="U3881">
        <v>0</v>
      </c>
      <c r="V3881" t="s">
        <v>841</v>
      </c>
      <c r="W3881" s="388">
        <v>44427</v>
      </c>
      <c r="X3881">
        <v>159</v>
      </c>
      <c r="Y3881">
        <v>0</v>
      </c>
      <c r="Z3881">
        <v>0</v>
      </c>
      <c r="AA3881" t="s">
        <v>9844</v>
      </c>
      <c r="AB3881" t="s">
        <v>2044</v>
      </c>
      <c r="AD3881" t="s">
        <v>2045</v>
      </c>
      <c r="AE3881" t="s">
        <v>2046</v>
      </c>
      <c r="AI3881" t="s">
        <v>1761</v>
      </c>
      <c r="AL3881" t="s">
        <v>9902</v>
      </c>
      <c r="AM3881">
        <v>0</v>
      </c>
      <c r="AN3881" t="s">
        <v>2048</v>
      </c>
      <c r="AO3881" t="s">
        <v>9876</v>
      </c>
      <c r="AP3881">
        <v>0</v>
      </c>
      <c r="AQ3881" s="388">
        <v>44424</v>
      </c>
      <c r="AS3881" t="s">
        <v>2294</v>
      </c>
      <c r="AT3881" s="388">
        <v>44426</v>
      </c>
      <c r="AU3881" t="s">
        <v>1756</v>
      </c>
      <c r="AV3881" t="s">
        <v>1756</v>
      </c>
      <c r="AZ3881" t="s">
        <v>1756</v>
      </c>
      <c r="BA3881" t="s">
        <v>1865</v>
      </c>
      <c r="BB3881" t="s">
        <v>9930</v>
      </c>
      <c r="BC3881" t="s">
        <v>9931</v>
      </c>
      <c r="BD3881" t="s">
        <v>1756</v>
      </c>
      <c r="BE3881" t="s">
        <v>824</v>
      </c>
      <c r="BF3881" t="s">
        <v>824</v>
      </c>
    </row>
    <row r="3882" spans="1:58">
      <c r="A3882" t="s">
        <v>829</v>
      </c>
      <c r="B3882">
        <v>6</v>
      </c>
      <c r="C3882">
        <v>0</v>
      </c>
      <c r="D3882">
        <v>9705</v>
      </c>
      <c r="E3882" t="s">
        <v>9927</v>
      </c>
      <c r="F3882">
        <v>53511012</v>
      </c>
      <c r="G3882" t="s">
        <v>2041</v>
      </c>
      <c r="H3882">
        <v>0</v>
      </c>
      <c r="I3882" t="s">
        <v>2052</v>
      </c>
      <c r="J3882">
        <v>75</v>
      </c>
      <c r="K3882">
        <v>153</v>
      </c>
      <c r="L3882" t="s">
        <v>1771</v>
      </c>
      <c r="M3882" t="s">
        <v>1756</v>
      </c>
      <c r="N3882" t="s">
        <v>1756</v>
      </c>
      <c r="O3882" t="s">
        <v>1757</v>
      </c>
      <c r="P3882" t="s">
        <v>1757</v>
      </c>
      <c r="Q3882" s="387">
        <v>11475</v>
      </c>
      <c r="R3882">
        <v>1491.75</v>
      </c>
      <c r="S3882">
        <v>12966.749999999998</v>
      </c>
      <c r="T3882" s="388">
        <v>44420</v>
      </c>
      <c r="U3882">
        <v>0</v>
      </c>
      <c r="V3882" t="s">
        <v>841</v>
      </c>
      <c r="W3882" s="388">
        <v>44427</v>
      </c>
      <c r="X3882">
        <v>159</v>
      </c>
      <c r="Y3882">
        <v>0</v>
      </c>
      <c r="Z3882">
        <v>0</v>
      </c>
      <c r="AA3882" t="s">
        <v>9844</v>
      </c>
      <c r="AB3882" t="s">
        <v>2044</v>
      </c>
      <c r="AD3882" t="s">
        <v>2045</v>
      </c>
      <c r="AE3882" t="s">
        <v>2046</v>
      </c>
      <c r="AI3882" t="s">
        <v>1761</v>
      </c>
      <c r="AL3882" t="s">
        <v>9902</v>
      </c>
      <c r="AM3882">
        <v>0</v>
      </c>
      <c r="AN3882" t="s">
        <v>2048</v>
      </c>
      <c r="AO3882" t="s">
        <v>9876</v>
      </c>
      <c r="AP3882">
        <v>0</v>
      </c>
      <c r="AQ3882" s="388">
        <v>44424</v>
      </c>
      <c r="AS3882" t="s">
        <v>2294</v>
      </c>
      <c r="AT3882" s="388">
        <v>44426</v>
      </c>
      <c r="AU3882" t="s">
        <v>1756</v>
      </c>
      <c r="AV3882" t="s">
        <v>1756</v>
      </c>
      <c r="AZ3882" t="s">
        <v>1756</v>
      </c>
      <c r="BA3882" t="s">
        <v>1865</v>
      </c>
      <c r="BB3882" t="s">
        <v>9932</v>
      </c>
      <c r="BC3882" t="s">
        <v>9933</v>
      </c>
      <c r="BD3882" t="s">
        <v>1756</v>
      </c>
      <c r="BE3882" t="s">
        <v>824</v>
      </c>
      <c r="BF3882" t="s">
        <v>824</v>
      </c>
    </row>
    <row r="3883" spans="1:58">
      <c r="A3883" t="s">
        <v>829</v>
      </c>
      <c r="B3883">
        <v>6</v>
      </c>
      <c r="C3883">
        <v>0</v>
      </c>
      <c r="D3883">
        <v>9705</v>
      </c>
      <c r="E3883" t="s">
        <v>9927</v>
      </c>
      <c r="F3883">
        <v>53511012</v>
      </c>
      <c r="G3883" t="s">
        <v>2041</v>
      </c>
      <c r="H3883">
        <v>0</v>
      </c>
      <c r="I3883" t="s">
        <v>2056</v>
      </c>
      <c r="J3883">
        <v>210</v>
      </c>
      <c r="K3883">
        <v>17</v>
      </c>
      <c r="L3883" t="s">
        <v>1755</v>
      </c>
      <c r="M3883" t="s">
        <v>1756</v>
      </c>
      <c r="N3883" t="s">
        <v>1756</v>
      </c>
      <c r="O3883" t="s">
        <v>1757</v>
      </c>
      <c r="P3883" t="s">
        <v>1757</v>
      </c>
      <c r="Q3883" s="387">
        <v>3570</v>
      </c>
      <c r="R3883">
        <v>464.1</v>
      </c>
      <c r="S3883">
        <v>4034.0999999999995</v>
      </c>
      <c r="T3883" s="388">
        <v>44420</v>
      </c>
      <c r="U3883">
        <v>0</v>
      </c>
      <c r="V3883" t="s">
        <v>841</v>
      </c>
      <c r="W3883" s="388">
        <v>44427</v>
      </c>
      <c r="X3883">
        <v>159</v>
      </c>
      <c r="Y3883">
        <v>0</v>
      </c>
      <c r="Z3883">
        <v>0</v>
      </c>
      <c r="AA3883" t="s">
        <v>9844</v>
      </c>
      <c r="AB3883" t="s">
        <v>2044</v>
      </c>
      <c r="AD3883" t="s">
        <v>2045</v>
      </c>
      <c r="AE3883" t="s">
        <v>2046</v>
      </c>
      <c r="AI3883" t="s">
        <v>1761</v>
      </c>
      <c r="AL3883" t="s">
        <v>9902</v>
      </c>
      <c r="AM3883">
        <v>0</v>
      </c>
      <c r="AN3883" t="s">
        <v>2048</v>
      </c>
      <c r="AO3883" t="s">
        <v>9876</v>
      </c>
      <c r="AP3883">
        <v>0</v>
      </c>
      <c r="AQ3883" s="388">
        <v>44424</v>
      </c>
      <c r="AS3883" t="s">
        <v>2294</v>
      </c>
      <c r="AT3883" s="388">
        <v>44426</v>
      </c>
      <c r="AU3883" t="s">
        <v>1756</v>
      </c>
      <c r="AV3883" t="s">
        <v>1756</v>
      </c>
      <c r="AZ3883" t="s">
        <v>1756</v>
      </c>
      <c r="BA3883" t="s">
        <v>1865</v>
      </c>
      <c r="BB3883" t="s">
        <v>9934</v>
      </c>
      <c r="BC3883" t="s">
        <v>9935</v>
      </c>
      <c r="BD3883" t="s">
        <v>1756</v>
      </c>
      <c r="BE3883" t="s">
        <v>824</v>
      </c>
      <c r="BF3883" t="s">
        <v>824</v>
      </c>
    </row>
    <row r="3884" spans="1:58">
      <c r="A3884" t="s">
        <v>829</v>
      </c>
      <c r="B3884">
        <v>6</v>
      </c>
      <c r="C3884">
        <v>0</v>
      </c>
      <c r="D3884">
        <v>9705</v>
      </c>
      <c r="E3884" t="s">
        <v>9927</v>
      </c>
      <c r="F3884">
        <v>53511012</v>
      </c>
      <c r="G3884" t="s">
        <v>2041</v>
      </c>
      <c r="H3884">
        <v>0</v>
      </c>
      <c r="I3884" t="s">
        <v>518</v>
      </c>
      <c r="J3884">
        <v>95</v>
      </c>
      <c r="K3884">
        <v>12</v>
      </c>
      <c r="L3884" t="s">
        <v>1771</v>
      </c>
      <c r="M3884" t="s">
        <v>1756</v>
      </c>
      <c r="N3884" t="s">
        <v>1756</v>
      </c>
      <c r="O3884" t="s">
        <v>1757</v>
      </c>
      <c r="P3884" t="s">
        <v>1757</v>
      </c>
      <c r="Q3884" s="387">
        <v>1140</v>
      </c>
      <c r="R3884">
        <v>148.20000000000002</v>
      </c>
      <c r="S3884">
        <v>1288.1999999999998</v>
      </c>
      <c r="T3884" s="388">
        <v>44420</v>
      </c>
      <c r="U3884">
        <v>0</v>
      </c>
      <c r="V3884" t="s">
        <v>841</v>
      </c>
      <c r="W3884" s="388">
        <v>44427</v>
      </c>
      <c r="X3884">
        <v>159</v>
      </c>
      <c r="Y3884">
        <v>0</v>
      </c>
      <c r="Z3884">
        <v>0</v>
      </c>
      <c r="AA3884" t="s">
        <v>9844</v>
      </c>
      <c r="AB3884" t="s">
        <v>2044</v>
      </c>
      <c r="AD3884" t="s">
        <v>2045</v>
      </c>
      <c r="AE3884" t="s">
        <v>2046</v>
      </c>
      <c r="AI3884" t="s">
        <v>1761</v>
      </c>
      <c r="AL3884" t="s">
        <v>9902</v>
      </c>
      <c r="AM3884">
        <v>0</v>
      </c>
      <c r="AN3884" t="s">
        <v>2048</v>
      </c>
      <c r="AO3884" t="s">
        <v>9876</v>
      </c>
      <c r="AP3884">
        <v>0</v>
      </c>
      <c r="AQ3884" s="388">
        <v>44424</v>
      </c>
      <c r="AS3884" t="s">
        <v>2294</v>
      </c>
      <c r="AT3884" s="388">
        <v>44426</v>
      </c>
      <c r="AU3884" t="s">
        <v>1756</v>
      </c>
      <c r="AV3884" t="s">
        <v>1756</v>
      </c>
      <c r="AZ3884" t="s">
        <v>1756</v>
      </c>
      <c r="BA3884" t="s">
        <v>1865</v>
      </c>
      <c r="BB3884" t="s">
        <v>9936</v>
      </c>
      <c r="BC3884" t="s">
        <v>9937</v>
      </c>
      <c r="BD3884" t="s">
        <v>1756</v>
      </c>
      <c r="BE3884" t="s">
        <v>824</v>
      </c>
      <c r="BF3884" t="s">
        <v>824</v>
      </c>
    </row>
    <row r="3885" spans="1:58">
      <c r="A3885" t="s">
        <v>829</v>
      </c>
      <c r="B3885">
        <v>6</v>
      </c>
      <c r="C3885">
        <v>0</v>
      </c>
      <c r="D3885">
        <v>9705</v>
      </c>
      <c r="E3885" t="s">
        <v>9927</v>
      </c>
      <c r="F3885">
        <v>53511012</v>
      </c>
      <c r="G3885" t="s">
        <v>2041</v>
      </c>
      <c r="H3885">
        <v>0</v>
      </c>
      <c r="I3885" t="s">
        <v>2113</v>
      </c>
      <c r="J3885">
        <v>122.39</v>
      </c>
      <c r="K3885">
        <v>12</v>
      </c>
      <c r="L3885" t="s">
        <v>2063</v>
      </c>
      <c r="M3885" t="s">
        <v>2114</v>
      </c>
      <c r="N3885" t="s">
        <v>1757</v>
      </c>
      <c r="O3885" t="s">
        <v>1756</v>
      </c>
      <c r="P3885" t="s">
        <v>1756</v>
      </c>
      <c r="Q3885" s="387">
        <v>1468.68</v>
      </c>
      <c r="R3885">
        <v>190.92840000000001</v>
      </c>
      <c r="S3885">
        <v>1659.6083999999998</v>
      </c>
      <c r="T3885" s="388">
        <v>44420</v>
      </c>
      <c r="U3885">
        <v>0</v>
      </c>
      <c r="V3885" t="s">
        <v>841</v>
      </c>
      <c r="W3885" s="388">
        <v>44427</v>
      </c>
      <c r="X3885">
        <v>159</v>
      </c>
      <c r="Y3885">
        <v>0</v>
      </c>
      <c r="Z3885">
        <v>0</v>
      </c>
      <c r="AA3885" t="s">
        <v>9844</v>
      </c>
      <c r="AB3885" t="s">
        <v>2044</v>
      </c>
      <c r="AD3885" t="s">
        <v>2045</v>
      </c>
      <c r="AE3885" t="s">
        <v>2046</v>
      </c>
      <c r="AI3885" t="s">
        <v>1761</v>
      </c>
      <c r="AL3885" t="s">
        <v>9902</v>
      </c>
      <c r="AM3885">
        <v>0</v>
      </c>
      <c r="AN3885" t="s">
        <v>2048</v>
      </c>
      <c r="AO3885" t="s">
        <v>9876</v>
      </c>
      <c r="AP3885">
        <v>0</v>
      </c>
      <c r="AQ3885" s="388">
        <v>44424</v>
      </c>
      <c r="AS3885" t="s">
        <v>2294</v>
      </c>
      <c r="AT3885" s="388">
        <v>44426</v>
      </c>
      <c r="AU3885" t="s">
        <v>1756</v>
      </c>
      <c r="AV3885" t="s">
        <v>1756</v>
      </c>
      <c r="AZ3885" t="s">
        <v>1756</v>
      </c>
      <c r="BA3885" t="s">
        <v>1865</v>
      </c>
      <c r="BB3885" t="s">
        <v>9938</v>
      </c>
      <c r="BC3885" t="s">
        <v>9939</v>
      </c>
      <c r="BD3885" t="s">
        <v>1756</v>
      </c>
      <c r="BE3885" t="s">
        <v>824</v>
      </c>
      <c r="BF3885" t="s">
        <v>824</v>
      </c>
    </row>
    <row r="3886" spans="1:58">
      <c r="A3886" t="s">
        <v>829</v>
      </c>
      <c r="B3886">
        <v>6</v>
      </c>
      <c r="C3886">
        <v>0</v>
      </c>
      <c r="D3886">
        <v>9705</v>
      </c>
      <c r="E3886" t="s">
        <v>9927</v>
      </c>
      <c r="F3886">
        <v>53511012</v>
      </c>
      <c r="G3886" t="s">
        <v>2041</v>
      </c>
      <c r="H3886">
        <v>0</v>
      </c>
      <c r="I3886" t="s">
        <v>2062</v>
      </c>
      <c r="J3886">
        <v>138.05000000000001</v>
      </c>
      <c r="K3886">
        <v>54</v>
      </c>
      <c r="L3886" t="s">
        <v>2063</v>
      </c>
      <c r="M3886" t="s">
        <v>1757</v>
      </c>
      <c r="N3886" t="s">
        <v>1757</v>
      </c>
      <c r="O3886" t="s">
        <v>1756</v>
      </c>
      <c r="P3886" t="s">
        <v>1756</v>
      </c>
      <c r="Q3886" s="387">
        <v>7454.7</v>
      </c>
      <c r="R3886">
        <v>969.11099999999999</v>
      </c>
      <c r="S3886">
        <v>8423.8109999999997</v>
      </c>
      <c r="T3886" s="388">
        <v>44420</v>
      </c>
      <c r="U3886">
        <v>0</v>
      </c>
      <c r="V3886" t="s">
        <v>841</v>
      </c>
      <c r="W3886" s="388">
        <v>44427</v>
      </c>
      <c r="X3886">
        <v>159</v>
      </c>
      <c r="Y3886">
        <v>0</v>
      </c>
      <c r="Z3886">
        <v>0</v>
      </c>
      <c r="AA3886" t="s">
        <v>9844</v>
      </c>
      <c r="AB3886" t="s">
        <v>2044</v>
      </c>
      <c r="AD3886" t="s">
        <v>2045</v>
      </c>
      <c r="AE3886" t="s">
        <v>2046</v>
      </c>
      <c r="AI3886" t="s">
        <v>1761</v>
      </c>
      <c r="AL3886" t="s">
        <v>9902</v>
      </c>
      <c r="AM3886">
        <v>0</v>
      </c>
      <c r="AN3886" t="s">
        <v>2048</v>
      </c>
      <c r="AO3886" t="s">
        <v>9876</v>
      </c>
      <c r="AP3886">
        <v>0</v>
      </c>
      <c r="AQ3886" s="388">
        <v>44424</v>
      </c>
      <c r="AS3886" t="s">
        <v>2294</v>
      </c>
      <c r="AT3886" s="388">
        <v>44426</v>
      </c>
      <c r="AU3886" t="s">
        <v>1756</v>
      </c>
      <c r="AV3886" t="s">
        <v>1756</v>
      </c>
      <c r="AZ3886" t="s">
        <v>1756</v>
      </c>
      <c r="BA3886" t="s">
        <v>1865</v>
      </c>
      <c r="BB3886" t="s">
        <v>9940</v>
      </c>
      <c r="BC3886" t="s">
        <v>9941</v>
      </c>
      <c r="BD3886" t="s">
        <v>1756</v>
      </c>
      <c r="BE3886" t="s">
        <v>824</v>
      </c>
      <c r="BF3886" t="s">
        <v>824</v>
      </c>
    </row>
    <row r="3887" spans="1:58">
      <c r="A3887" t="s">
        <v>829</v>
      </c>
      <c r="B3887">
        <v>6</v>
      </c>
      <c r="C3887">
        <v>0</v>
      </c>
      <c r="D3887">
        <v>9705</v>
      </c>
      <c r="E3887" t="s">
        <v>9927</v>
      </c>
      <c r="F3887">
        <v>53511012</v>
      </c>
      <c r="G3887" t="s">
        <v>2041</v>
      </c>
      <c r="H3887">
        <v>0</v>
      </c>
      <c r="I3887" t="s">
        <v>2069</v>
      </c>
      <c r="J3887">
        <v>144.6</v>
      </c>
      <c r="K3887">
        <v>5</v>
      </c>
      <c r="L3887" t="s">
        <v>2063</v>
      </c>
      <c r="M3887" t="s">
        <v>1757</v>
      </c>
      <c r="N3887" t="s">
        <v>1757</v>
      </c>
      <c r="O3887" t="s">
        <v>1756</v>
      </c>
      <c r="P3887" t="s">
        <v>1756</v>
      </c>
      <c r="Q3887" s="387">
        <v>723</v>
      </c>
      <c r="R3887">
        <v>93.990000000000009</v>
      </c>
      <c r="S3887">
        <v>816.9899999999999</v>
      </c>
      <c r="T3887" s="388">
        <v>44420</v>
      </c>
      <c r="U3887">
        <v>0</v>
      </c>
      <c r="V3887" t="s">
        <v>841</v>
      </c>
      <c r="W3887" s="388">
        <v>44427</v>
      </c>
      <c r="X3887">
        <v>159</v>
      </c>
      <c r="Y3887">
        <v>0</v>
      </c>
      <c r="Z3887">
        <v>0</v>
      </c>
      <c r="AA3887" t="s">
        <v>9844</v>
      </c>
      <c r="AB3887" t="s">
        <v>2044</v>
      </c>
      <c r="AD3887" t="s">
        <v>2045</v>
      </c>
      <c r="AE3887" t="s">
        <v>2046</v>
      </c>
      <c r="AI3887" t="s">
        <v>1761</v>
      </c>
      <c r="AL3887" t="s">
        <v>9902</v>
      </c>
      <c r="AM3887">
        <v>0</v>
      </c>
      <c r="AN3887" t="s">
        <v>2048</v>
      </c>
      <c r="AO3887" t="s">
        <v>9876</v>
      </c>
      <c r="AP3887">
        <v>0</v>
      </c>
      <c r="AQ3887" s="388">
        <v>44424</v>
      </c>
      <c r="AS3887" t="s">
        <v>2294</v>
      </c>
      <c r="AT3887" s="388">
        <v>44426</v>
      </c>
      <c r="AU3887" t="s">
        <v>1756</v>
      </c>
      <c r="AV3887" t="s">
        <v>1756</v>
      </c>
      <c r="AZ3887" t="s">
        <v>1756</v>
      </c>
      <c r="BA3887" t="s">
        <v>1865</v>
      </c>
      <c r="BB3887" t="s">
        <v>9942</v>
      </c>
      <c r="BC3887" t="s">
        <v>9943</v>
      </c>
      <c r="BD3887" t="s">
        <v>1756</v>
      </c>
      <c r="BE3887" t="s">
        <v>824</v>
      </c>
      <c r="BF3887" t="s">
        <v>824</v>
      </c>
    </row>
    <row r="3888" spans="1:58">
      <c r="A3888" t="s">
        <v>829</v>
      </c>
      <c r="B3888">
        <v>6</v>
      </c>
      <c r="C3888">
        <v>0</v>
      </c>
      <c r="D3888">
        <v>9705</v>
      </c>
      <c r="E3888" t="s">
        <v>9927</v>
      </c>
      <c r="F3888">
        <v>53511012</v>
      </c>
      <c r="G3888" t="s">
        <v>2041</v>
      </c>
      <c r="H3888">
        <v>0</v>
      </c>
      <c r="I3888" t="s">
        <v>2073</v>
      </c>
      <c r="J3888">
        <v>243.75</v>
      </c>
      <c r="K3888">
        <v>10</v>
      </c>
      <c r="L3888" t="s">
        <v>1755</v>
      </c>
      <c r="M3888" t="s">
        <v>1757</v>
      </c>
      <c r="N3888" t="s">
        <v>1757</v>
      </c>
      <c r="O3888" t="s">
        <v>1756</v>
      </c>
      <c r="P3888" t="s">
        <v>1756</v>
      </c>
      <c r="Q3888" s="387">
        <v>2437.5</v>
      </c>
      <c r="R3888">
        <v>316.875</v>
      </c>
      <c r="S3888">
        <v>2754.3749999999995</v>
      </c>
      <c r="T3888" s="388">
        <v>44420</v>
      </c>
      <c r="U3888">
        <v>0</v>
      </c>
      <c r="V3888" t="s">
        <v>841</v>
      </c>
      <c r="W3888" s="388">
        <v>44427</v>
      </c>
      <c r="X3888">
        <v>159</v>
      </c>
      <c r="Y3888">
        <v>0</v>
      </c>
      <c r="Z3888">
        <v>0</v>
      </c>
      <c r="AA3888" t="s">
        <v>9844</v>
      </c>
      <c r="AB3888" t="s">
        <v>2044</v>
      </c>
      <c r="AD3888" t="s">
        <v>2045</v>
      </c>
      <c r="AE3888" t="s">
        <v>2046</v>
      </c>
      <c r="AI3888" t="s">
        <v>1761</v>
      </c>
      <c r="AL3888" t="s">
        <v>9902</v>
      </c>
      <c r="AM3888">
        <v>0</v>
      </c>
      <c r="AN3888" t="s">
        <v>2048</v>
      </c>
      <c r="AO3888" t="s">
        <v>9876</v>
      </c>
      <c r="AP3888">
        <v>0</v>
      </c>
      <c r="AQ3888" s="388">
        <v>44424</v>
      </c>
      <c r="AS3888" t="s">
        <v>2294</v>
      </c>
      <c r="AT3888" s="388">
        <v>44426</v>
      </c>
      <c r="AU3888" t="s">
        <v>1756</v>
      </c>
      <c r="AV3888" t="s">
        <v>1756</v>
      </c>
      <c r="AZ3888" t="s">
        <v>1756</v>
      </c>
      <c r="BA3888" t="s">
        <v>1865</v>
      </c>
      <c r="BB3888" t="s">
        <v>9944</v>
      </c>
      <c r="BC3888" t="s">
        <v>9945</v>
      </c>
      <c r="BD3888" t="s">
        <v>1756</v>
      </c>
      <c r="BE3888" t="s">
        <v>824</v>
      </c>
      <c r="BF3888" t="s">
        <v>824</v>
      </c>
    </row>
    <row r="3889" spans="1:58">
      <c r="A3889" t="s">
        <v>829</v>
      </c>
      <c r="B3889">
        <v>6</v>
      </c>
      <c r="C3889">
        <v>0</v>
      </c>
      <c r="D3889">
        <v>9705</v>
      </c>
      <c r="E3889" t="s">
        <v>9927</v>
      </c>
      <c r="F3889">
        <v>53511012</v>
      </c>
      <c r="G3889" t="s">
        <v>2041</v>
      </c>
      <c r="H3889">
        <v>0</v>
      </c>
      <c r="I3889" t="s">
        <v>2079</v>
      </c>
      <c r="J3889">
        <v>63.38</v>
      </c>
      <c r="K3889">
        <v>9</v>
      </c>
      <c r="L3889" t="s">
        <v>1771</v>
      </c>
      <c r="M3889" t="s">
        <v>1757</v>
      </c>
      <c r="N3889" t="s">
        <v>1757</v>
      </c>
      <c r="O3889" t="s">
        <v>1756</v>
      </c>
      <c r="P3889" t="s">
        <v>1756</v>
      </c>
      <c r="Q3889" s="387">
        <v>570.41999999999996</v>
      </c>
      <c r="R3889">
        <v>74.154600000000002</v>
      </c>
      <c r="S3889">
        <v>644.57459999999992</v>
      </c>
      <c r="T3889" s="388">
        <v>44420</v>
      </c>
      <c r="U3889">
        <v>0</v>
      </c>
      <c r="V3889" t="s">
        <v>841</v>
      </c>
      <c r="W3889" s="388">
        <v>44427</v>
      </c>
      <c r="X3889">
        <v>159</v>
      </c>
      <c r="Y3889">
        <v>0</v>
      </c>
      <c r="Z3889">
        <v>0</v>
      </c>
      <c r="AA3889" t="s">
        <v>9844</v>
      </c>
      <c r="AB3889" t="s">
        <v>2044</v>
      </c>
      <c r="AD3889" t="s">
        <v>2045</v>
      </c>
      <c r="AE3889" t="s">
        <v>2046</v>
      </c>
      <c r="AI3889" t="s">
        <v>1761</v>
      </c>
      <c r="AL3889" t="s">
        <v>9902</v>
      </c>
      <c r="AM3889">
        <v>0</v>
      </c>
      <c r="AN3889" t="s">
        <v>2048</v>
      </c>
      <c r="AO3889" t="s">
        <v>9876</v>
      </c>
      <c r="AP3889">
        <v>0</v>
      </c>
      <c r="AQ3889" s="388">
        <v>44424</v>
      </c>
      <c r="AS3889" t="s">
        <v>2294</v>
      </c>
      <c r="AT3889" s="388">
        <v>44426</v>
      </c>
      <c r="AU3889" t="s">
        <v>1756</v>
      </c>
      <c r="AV3889" t="s">
        <v>1756</v>
      </c>
      <c r="AZ3889" t="s">
        <v>1756</v>
      </c>
      <c r="BA3889" t="s">
        <v>1865</v>
      </c>
      <c r="BB3889" t="s">
        <v>9946</v>
      </c>
      <c r="BC3889" t="s">
        <v>9947</v>
      </c>
      <c r="BD3889" t="s">
        <v>1756</v>
      </c>
      <c r="BE3889" t="s">
        <v>824</v>
      </c>
      <c r="BF3889" t="s">
        <v>824</v>
      </c>
    </row>
    <row r="3890" spans="1:58">
      <c r="A3890" t="s">
        <v>829</v>
      </c>
      <c r="B3890">
        <v>6</v>
      </c>
      <c r="C3890">
        <v>0</v>
      </c>
      <c r="D3890">
        <v>9705</v>
      </c>
      <c r="E3890" t="s">
        <v>9927</v>
      </c>
      <c r="F3890">
        <v>53511012</v>
      </c>
      <c r="G3890" t="s">
        <v>2041</v>
      </c>
      <c r="H3890">
        <v>0</v>
      </c>
      <c r="I3890" t="s">
        <v>2083</v>
      </c>
      <c r="J3890">
        <v>12.21</v>
      </c>
      <c r="K3890">
        <v>45</v>
      </c>
      <c r="L3890" t="s">
        <v>1771</v>
      </c>
      <c r="M3890" t="s">
        <v>1757</v>
      </c>
      <c r="N3890" t="s">
        <v>1757</v>
      </c>
      <c r="O3890" t="s">
        <v>1756</v>
      </c>
      <c r="P3890" t="s">
        <v>1756</v>
      </c>
      <c r="Q3890" s="387">
        <v>549.45000000000005</v>
      </c>
      <c r="R3890">
        <v>71.428500000000014</v>
      </c>
      <c r="S3890">
        <v>620.87850000000003</v>
      </c>
      <c r="T3890" s="388">
        <v>44420</v>
      </c>
      <c r="U3890">
        <v>0</v>
      </c>
      <c r="V3890" t="s">
        <v>841</v>
      </c>
      <c r="W3890" s="388">
        <v>44427</v>
      </c>
      <c r="X3890">
        <v>159</v>
      </c>
      <c r="Y3890">
        <v>0</v>
      </c>
      <c r="Z3890">
        <v>0</v>
      </c>
      <c r="AA3890" t="s">
        <v>9844</v>
      </c>
      <c r="AB3890" t="s">
        <v>2044</v>
      </c>
      <c r="AD3890" t="s">
        <v>2045</v>
      </c>
      <c r="AE3890" t="s">
        <v>2046</v>
      </c>
      <c r="AI3890" t="s">
        <v>1761</v>
      </c>
      <c r="AL3890" t="s">
        <v>9902</v>
      </c>
      <c r="AM3890">
        <v>0</v>
      </c>
      <c r="AN3890" t="s">
        <v>2048</v>
      </c>
      <c r="AO3890" t="s">
        <v>9876</v>
      </c>
      <c r="AP3890">
        <v>0</v>
      </c>
      <c r="AQ3890" s="388">
        <v>44424</v>
      </c>
      <c r="AS3890" t="s">
        <v>2294</v>
      </c>
      <c r="AT3890" s="388">
        <v>44426</v>
      </c>
      <c r="AU3890" t="s">
        <v>1756</v>
      </c>
      <c r="AV3890" t="s">
        <v>1756</v>
      </c>
      <c r="AZ3890" t="s">
        <v>1756</v>
      </c>
      <c r="BA3890" t="s">
        <v>1865</v>
      </c>
      <c r="BB3890" t="s">
        <v>9948</v>
      </c>
      <c r="BC3890" t="s">
        <v>9949</v>
      </c>
      <c r="BD3890" t="s">
        <v>1756</v>
      </c>
      <c r="BE3890" t="s">
        <v>824</v>
      </c>
      <c r="BF3890" t="s">
        <v>824</v>
      </c>
    </row>
    <row r="3891" spans="1:58">
      <c r="A3891" t="s">
        <v>829</v>
      </c>
      <c r="B3891">
        <v>6</v>
      </c>
      <c r="C3891">
        <v>0</v>
      </c>
      <c r="D3891">
        <v>9705</v>
      </c>
      <c r="E3891" t="s">
        <v>9927</v>
      </c>
      <c r="F3891">
        <v>53511012</v>
      </c>
      <c r="G3891" t="s">
        <v>2041</v>
      </c>
      <c r="H3891">
        <v>0</v>
      </c>
      <c r="I3891" t="s">
        <v>2089</v>
      </c>
      <c r="J3891">
        <v>146.96</v>
      </c>
      <c r="K3891">
        <v>18</v>
      </c>
      <c r="L3891" t="s">
        <v>2063</v>
      </c>
      <c r="M3891" t="s">
        <v>1757</v>
      </c>
      <c r="N3891" t="s">
        <v>1757</v>
      </c>
      <c r="O3891" t="s">
        <v>1756</v>
      </c>
      <c r="P3891" t="s">
        <v>1756</v>
      </c>
      <c r="Q3891" s="387">
        <v>2645.28</v>
      </c>
      <c r="R3891">
        <v>343.88640000000004</v>
      </c>
      <c r="S3891">
        <v>2989.1664000000001</v>
      </c>
      <c r="T3891" s="388">
        <v>44420</v>
      </c>
      <c r="U3891">
        <v>0</v>
      </c>
      <c r="V3891" t="s">
        <v>841</v>
      </c>
      <c r="W3891" s="388">
        <v>44427</v>
      </c>
      <c r="X3891">
        <v>159</v>
      </c>
      <c r="Y3891">
        <v>0</v>
      </c>
      <c r="Z3891">
        <v>0</v>
      </c>
      <c r="AA3891" t="s">
        <v>9844</v>
      </c>
      <c r="AB3891" t="s">
        <v>2044</v>
      </c>
      <c r="AD3891" t="s">
        <v>2045</v>
      </c>
      <c r="AE3891" t="s">
        <v>2046</v>
      </c>
      <c r="AI3891" t="s">
        <v>1761</v>
      </c>
      <c r="AL3891" t="s">
        <v>9902</v>
      </c>
      <c r="AM3891">
        <v>0</v>
      </c>
      <c r="AN3891" t="s">
        <v>2048</v>
      </c>
      <c r="AO3891" t="s">
        <v>9876</v>
      </c>
      <c r="AP3891">
        <v>0</v>
      </c>
      <c r="AQ3891" s="388">
        <v>44424</v>
      </c>
      <c r="AS3891" t="s">
        <v>2294</v>
      </c>
      <c r="AT3891" s="388">
        <v>44426</v>
      </c>
      <c r="AU3891" t="s">
        <v>1756</v>
      </c>
      <c r="AV3891" t="s">
        <v>1756</v>
      </c>
      <c r="AZ3891" t="s">
        <v>1756</v>
      </c>
      <c r="BA3891" t="s">
        <v>1865</v>
      </c>
      <c r="BB3891" t="s">
        <v>9950</v>
      </c>
      <c r="BC3891" t="s">
        <v>9951</v>
      </c>
      <c r="BD3891" t="s">
        <v>1756</v>
      </c>
      <c r="BE3891" t="s">
        <v>824</v>
      </c>
      <c r="BF3891" t="s">
        <v>824</v>
      </c>
    </row>
    <row r="3892" spans="1:58">
      <c r="A3892" t="s">
        <v>829</v>
      </c>
      <c r="B3892">
        <v>6</v>
      </c>
      <c r="C3892">
        <v>0</v>
      </c>
      <c r="D3892">
        <v>9705</v>
      </c>
      <c r="E3892" t="s">
        <v>9927</v>
      </c>
      <c r="F3892">
        <v>53511012</v>
      </c>
      <c r="G3892" t="s">
        <v>2041</v>
      </c>
      <c r="H3892">
        <v>0</v>
      </c>
      <c r="I3892" t="s">
        <v>2095</v>
      </c>
      <c r="J3892">
        <v>138.44999999999999</v>
      </c>
      <c r="K3892">
        <v>45</v>
      </c>
      <c r="L3892" t="s">
        <v>2063</v>
      </c>
      <c r="M3892" t="s">
        <v>1757</v>
      </c>
      <c r="N3892" t="s">
        <v>1757</v>
      </c>
      <c r="O3892" t="s">
        <v>1756</v>
      </c>
      <c r="P3892" t="s">
        <v>1756</v>
      </c>
      <c r="Q3892" s="387">
        <v>6230.25</v>
      </c>
      <c r="R3892">
        <v>809.9325</v>
      </c>
      <c r="S3892">
        <v>7040.182499999999</v>
      </c>
      <c r="T3892" s="388">
        <v>44420</v>
      </c>
      <c r="U3892">
        <v>0</v>
      </c>
      <c r="V3892" t="s">
        <v>841</v>
      </c>
      <c r="W3892" s="388">
        <v>44427</v>
      </c>
      <c r="X3892">
        <v>159</v>
      </c>
      <c r="Y3892">
        <v>0</v>
      </c>
      <c r="Z3892">
        <v>0</v>
      </c>
      <c r="AA3892" t="s">
        <v>9844</v>
      </c>
      <c r="AB3892" t="s">
        <v>2044</v>
      </c>
      <c r="AD3892" t="s">
        <v>2045</v>
      </c>
      <c r="AE3892" t="s">
        <v>2046</v>
      </c>
      <c r="AI3892" t="s">
        <v>1761</v>
      </c>
      <c r="AL3892" t="s">
        <v>9902</v>
      </c>
      <c r="AM3892">
        <v>0</v>
      </c>
      <c r="AN3892" t="s">
        <v>2048</v>
      </c>
      <c r="AO3892" t="s">
        <v>9876</v>
      </c>
      <c r="AP3892">
        <v>0</v>
      </c>
      <c r="AQ3892" s="388">
        <v>44424</v>
      </c>
      <c r="AS3892" t="s">
        <v>2294</v>
      </c>
      <c r="AT3892" s="388">
        <v>44426</v>
      </c>
      <c r="AU3892" t="s">
        <v>1756</v>
      </c>
      <c r="AV3892" t="s">
        <v>1756</v>
      </c>
      <c r="AZ3892" t="s">
        <v>1756</v>
      </c>
      <c r="BA3892" t="s">
        <v>1865</v>
      </c>
      <c r="BB3892" t="s">
        <v>9952</v>
      </c>
      <c r="BC3892" t="s">
        <v>9953</v>
      </c>
      <c r="BD3892" t="s">
        <v>1756</v>
      </c>
      <c r="BE3892" t="s">
        <v>824</v>
      </c>
      <c r="BF3892" t="s">
        <v>824</v>
      </c>
    </row>
    <row r="3893" spans="1:58">
      <c r="A3893" t="s">
        <v>829</v>
      </c>
      <c r="B3893">
        <v>6</v>
      </c>
      <c r="C3893">
        <v>0</v>
      </c>
      <c r="D3893">
        <v>9704</v>
      </c>
      <c r="E3893" t="s">
        <v>9954</v>
      </c>
      <c r="F3893">
        <v>53511012</v>
      </c>
      <c r="G3893" t="s">
        <v>2041</v>
      </c>
      <c r="H3893">
        <v>0</v>
      </c>
      <c r="I3893" t="s">
        <v>2042</v>
      </c>
      <c r="J3893">
        <v>60</v>
      </c>
      <c r="K3893">
        <v>11</v>
      </c>
      <c r="L3893" t="s">
        <v>1771</v>
      </c>
      <c r="M3893" t="s">
        <v>1756</v>
      </c>
      <c r="N3893" t="s">
        <v>1756</v>
      </c>
      <c r="O3893" t="s">
        <v>1757</v>
      </c>
      <c r="P3893" t="s">
        <v>1757</v>
      </c>
      <c r="Q3893" s="387">
        <v>660</v>
      </c>
      <c r="R3893">
        <v>85.8</v>
      </c>
      <c r="S3893">
        <v>745.8</v>
      </c>
      <c r="T3893" s="388">
        <v>44419</v>
      </c>
      <c r="U3893">
        <v>0</v>
      </c>
      <c r="V3893" t="s">
        <v>841</v>
      </c>
      <c r="W3893" s="388">
        <v>44427</v>
      </c>
      <c r="X3893">
        <v>159</v>
      </c>
      <c r="Y3893">
        <v>0</v>
      </c>
      <c r="Z3893">
        <v>0</v>
      </c>
      <c r="AA3893" t="s">
        <v>9844</v>
      </c>
      <c r="AB3893" t="s">
        <v>2044</v>
      </c>
      <c r="AD3893" t="s">
        <v>2045</v>
      </c>
      <c r="AE3893" t="s">
        <v>2046</v>
      </c>
      <c r="AI3893" t="s">
        <v>1761</v>
      </c>
      <c r="AL3893" t="s">
        <v>9955</v>
      </c>
      <c r="AM3893">
        <v>0</v>
      </c>
      <c r="AN3893" t="s">
        <v>2048</v>
      </c>
      <c r="AO3893" t="s">
        <v>9876</v>
      </c>
      <c r="AP3893">
        <v>0</v>
      </c>
      <c r="AQ3893" s="388">
        <v>44424</v>
      </c>
      <c r="AS3893" t="s">
        <v>2294</v>
      </c>
      <c r="AT3893" s="388">
        <v>44426</v>
      </c>
      <c r="AU3893" t="s">
        <v>1756</v>
      </c>
      <c r="AV3893" t="s">
        <v>1756</v>
      </c>
      <c r="AZ3893" t="s">
        <v>1756</v>
      </c>
      <c r="BA3893" t="s">
        <v>1865</v>
      </c>
      <c r="BB3893" t="s">
        <v>9956</v>
      </c>
      <c r="BC3893" t="s">
        <v>9957</v>
      </c>
      <c r="BD3893" t="s">
        <v>1756</v>
      </c>
      <c r="BE3893" t="s">
        <v>824</v>
      </c>
      <c r="BF3893" t="s">
        <v>824</v>
      </c>
    </row>
    <row r="3894" spans="1:58">
      <c r="A3894" t="s">
        <v>829</v>
      </c>
      <c r="B3894">
        <v>6</v>
      </c>
      <c r="C3894">
        <v>0</v>
      </c>
      <c r="D3894">
        <v>9704</v>
      </c>
      <c r="E3894" t="s">
        <v>9954</v>
      </c>
      <c r="F3894">
        <v>53511012</v>
      </c>
      <c r="G3894" t="s">
        <v>2041</v>
      </c>
      <c r="H3894">
        <v>0</v>
      </c>
      <c r="I3894" t="s">
        <v>2052</v>
      </c>
      <c r="J3894">
        <v>75</v>
      </c>
      <c r="K3894">
        <v>143</v>
      </c>
      <c r="L3894" t="s">
        <v>1771</v>
      </c>
      <c r="M3894" t="s">
        <v>1756</v>
      </c>
      <c r="N3894" t="s">
        <v>1756</v>
      </c>
      <c r="O3894" t="s">
        <v>1757</v>
      </c>
      <c r="P3894" t="s">
        <v>1757</v>
      </c>
      <c r="Q3894" s="387">
        <v>10725</v>
      </c>
      <c r="R3894">
        <v>1394.25</v>
      </c>
      <c r="S3894">
        <v>12119.249999999998</v>
      </c>
      <c r="T3894" s="388">
        <v>44419</v>
      </c>
      <c r="U3894">
        <v>0</v>
      </c>
      <c r="V3894" t="s">
        <v>841</v>
      </c>
      <c r="W3894" s="388">
        <v>44427</v>
      </c>
      <c r="X3894">
        <v>159</v>
      </c>
      <c r="Y3894">
        <v>0</v>
      </c>
      <c r="Z3894">
        <v>0</v>
      </c>
      <c r="AA3894" t="s">
        <v>9844</v>
      </c>
      <c r="AB3894" t="s">
        <v>2044</v>
      </c>
      <c r="AD3894" t="s">
        <v>2045</v>
      </c>
      <c r="AE3894" t="s">
        <v>2046</v>
      </c>
      <c r="AI3894" t="s">
        <v>1761</v>
      </c>
      <c r="AL3894" t="s">
        <v>9955</v>
      </c>
      <c r="AM3894">
        <v>0</v>
      </c>
      <c r="AN3894" t="s">
        <v>2048</v>
      </c>
      <c r="AO3894" t="s">
        <v>9876</v>
      </c>
      <c r="AP3894">
        <v>0</v>
      </c>
      <c r="AQ3894" s="388">
        <v>44424</v>
      </c>
      <c r="AS3894" t="s">
        <v>2294</v>
      </c>
      <c r="AT3894" s="388">
        <v>44426</v>
      </c>
      <c r="AU3894" t="s">
        <v>1756</v>
      </c>
      <c r="AV3894" t="s">
        <v>1756</v>
      </c>
      <c r="AZ3894" t="s">
        <v>1756</v>
      </c>
      <c r="BA3894" t="s">
        <v>1865</v>
      </c>
      <c r="BB3894" t="s">
        <v>9958</v>
      </c>
      <c r="BC3894" t="s">
        <v>9959</v>
      </c>
      <c r="BD3894" t="s">
        <v>1756</v>
      </c>
      <c r="BE3894" t="s">
        <v>824</v>
      </c>
      <c r="BF3894" t="s">
        <v>824</v>
      </c>
    </row>
    <row r="3895" spans="1:58">
      <c r="A3895" t="s">
        <v>829</v>
      </c>
      <c r="B3895">
        <v>6</v>
      </c>
      <c r="C3895">
        <v>0</v>
      </c>
      <c r="D3895">
        <v>9704</v>
      </c>
      <c r="E3895" t="s">
        <v>9954</v>
      </c>
      <c r="F3895">
        <v>53511012</v>
      </c>
      <c r="G3895" t="s">
        <v>2041</v>
      </c>
      <c r="H3895">
        <v>0</v>
      </c>
      <c r="I3895" t="s">
        <v>2056</v>
      </c>
      <c r="J3895">
        <v>210</v>
      </c>
      <c r="K3895">
        <v>15</v>
      </c>
      <c r="L3895" t="s">
        <v>1755</v>
      </c>
      <c r="M3895" t="s">
        <v>1756</v>
      </c>
      <c r="N3895" t="s">
        <v>1756</v>
      </c>
      <c r="O3895" t="s">
        <v>1757</v>
      </c>
      <c r="P3895" t="s">
        <v>1757</v>
      </c>
      <c r="Q3895" s="387">
        <v>3150</v>
      </c>
      <c r="R3895">
        <v>409.5</v>
      </c>
      <c r="S3895">
        <v>3559.4999999999995</v>
      </c>
      <c r="T3895" s="388">
        <v>44419</v>
      </c>
      <c r="U3895">
        <v>0</v>
      </c>
      <c r="V3895" t="s">
        <v>841</v>
      </c>
      <c r="W3895" s="388">
        <v>44427</v>
      </c>
      <c r="X3895">
        <v>159</v>
      </c>
      <c r="Y3895">
        <v>0</v>
      </c>
      <c r="Z3895">
        <v>0</v>
      </c>
      <c r="AA3895" t="s">
        <v>9844</v>
      </c>
      <c r="AB3895" t="s">
        <v>2044</v>
      </c>
      <c r="AD3895" t="s">
        <v>2045</v>
      </c>
      <c r="AE3895" t="s">
        <v>2046</v>
      </c>
      <c r="AI3895" t="s">
        <v>1761</v>
      </c>
      <c r="AL3895" t="s">
        <v>9955</v>
      </c>
      <c r="AM3895">
        <v>0</v>
      </c>
      <c r="AN3895" t="s">
        <v>2048</v>
      </c>
      <c r="AO3895" t="s">
        <v>9876</v>
      </c>
      <c r="AP3895">
        <v>0</v>
      </c>
      <c r="AQ3895" s="388">
        <v>44424</v>
      </c>
      <c r="AS3895" t="s">
        <v>2294</v>
      </c>
      <c r="AT3895" s="388">
        <v>44426</v>
      </c>
      <c r="AU3895" t="s">
        <v>1756</v>
      </c>
      <c r="AV3895" t="s">
        <v>1756</v>
      </c>
      <c r="AZ3895" t="s">
        <v>1756</v>
      </c>
      <c r="BA3895" t="s">
        <v>1865</v>
      </c>
      <c r="BB3895" t="s">
        <v>9960</v>
      </c>
      <c r="BC3895" t="s">
        <v>9961</v>
      </c>
      <c r="BD3895" t="s">
        <v>1756</v>
      </c>
      <c r="BE3895" t="s">
        <v>824</v>
      </c>
      <c r="BF3895" t="s">
        <v>824</v>
      </c>
    </row>
    <row r="3896" spans="1:58">
      <c r="A3896" t="s">
        <v>829</v>
      </c>
      <c r="B3896">
        <v>6</v>
      </c>
      <c r="C3896">
        <v>0</v>
      </c>
      <c r="D3896">
        <v>9704</v>
      </c>
      <c r="E3896" t="s">
        <v>9954</v>
      </c>
      <c r="F3896">
        <v>53511012</v>
      </c>
      <c r="G3896" t="s">
        <v>2041</v>
      </c>
      <c r="H3896">
        <v>0</v>
      </c>
      <c r="I3896" t="s">
        <v>518</v>
      </c>
      <c r="J3896">
        <v>95</v>
      </c>
      <c r="K3896">
        <v>12</v>
      </c>
      <c r="L3896" t="s">
        <v>1771</v>
      </c>
      <c r="M3896" t="s">
        <v>1756</v>
      </c>
      <c r="N3896" t="s">
        <v>1756</v>
      </c>
      <c r="O3896" t="s">
        <v>1757</v>
      </c>
      <c r="P3896" t="s">
        <v>1757</v>
      </c>
      <c r="Q3896" s="387">
        <v>1140</v>
      </c>
      <c r="R3896">
        <v>148.20000000000002</v>
      </c>
      <c r="S3896">
        <v>1288.1999999999998</v>
      </c>
      <c r="T3896" s="388">
        <v>44419</v>
      </c>
      <c r="U3896">
        <v>0</v>
      </c>
      <c r="V3896" t="s">
        <v>841</v>
      </c>
      <c r="W3896" s="388">
        <v>44427</v>
      </c>
      <c r="X3896">
        <v>159</v>
      </c>
      <c r="Y3896">
        <v>0</v>
      </c>
      <c r="Z3896">
        <v>0</v>
      </c>
      <c r="AA3896" t="s">
        <v>9844</v>
      </c>
      <c r="AB3896" t="s">
        <v>2044</v>
      </c>
      <c r="AD3896" t="s">
        <v>2045</v>
      </c>
      <c r="AE3896" t="s">
        <v>2046</v>
      </c>
      <c r="AI3896" t="s">
        <v>1761</v>
      </c>
      <c r="AL3896" t="s">
        <v>9955</v>
      </c>
      <c r="AM3896">
        <v>0</v>
      </c>
      <c r="AN3896" t="s">
        <v>2048</v>
      </c>
      <c r="AO3896" t="s">
        <v>9876</v>
      </c>
      <c r="AP3896">
        <v>0</v>
      </c>
      <c r="AQ3896" s="388">
        <v>44424</v>
      </c>
      <c r="AS3896" t="s">
        <v>2294</v>
      </c>
      <c r="AT3896" s="388">
        <v>44426</v>
      </c>
      <c r="AU3896" t="s">
        <v>1756</v>
      </c>
      <c r="AV3896" t="s">
        <v>1756</v>
      </c>
      <c r="AZ3896" t="s">
        <v>1756</v>
      </c>
      <c r="BA3896" t="s">
        <v>1865</v>
      </c>
      <c r="BB3896" t="s">
        <v>9962</v>
      </c>
      <c r="BC3896" t="s">
        <v>9963</v>
      </c>
      <c r="BD3896" t="s">
        <v>1756</v>
      </c>
      <c r="BE3896" t="s">
        <v>824</v>
      </c>
      <c r="BF3896" t="s">
        <v>824</v>
      </c>
    </row>
    <row r="3897" spans="1:58">
      <c r="A3897" t="s">
        <v>829</v>
      </c>
      <c r="B3897">
        <v>6</v>
      </c>
      <c r="C3897">
        <v>0</v>
      </c>
      <c r="D3897">
        <v>9704</v>
      </c>
      <c r="E3897" t="s">
        <v>9954</v>
      </c>
      <c r="F3897">
        <v>53511012</v>
      </c>
      <c r="G3897" t="s">
        <v>2041</v>
      </c>
      <c r="H3897">
        <v>0</v>
      </c>
      <c r="I3897" t="s">
        <v>2062</v>
      </c>
      <c r="J3897">
        <v>138.05000000000001</v>
      </c>
      <c r="K3897">
        <v>54</v>
      </c>
      <c r="L3897" t="s">
        <v>2063</v>
      </c>
      <c r="M3897" t="s">
        <v>1757</v>
      </c>
      <c r="N3897" t="s">
        <v>1757</v>
      </c>
      <c r="O3897" t="s">
        <v>1756</v>
      </c>
      <c r="P3897" t="s">
        <v>1756</v>
      </c>
      <c r="Q3897" s="387">
        <v>7454.7</v>
      </c>
      <c r="R3897">
        <v>969.11099999999999</v>
      </c>
      <c r="S3897">
        <v>8423.8109999999997</v>
      </c>
      <c r="T3897" s="388">
        <v>44419</v>
      </c>
      <c r="U3897">
        <v>0</v>
      </c>
      <c r="V3897" t="s">
        <v>841</v>
      </c>
      <c r="W3897" s="388">
        <v>44427</v>
      </c>
      <c r="X3897">
        <v>159</v>
      </c>
      <c r="Y3897">
        <v>0</v>
      </c>
      <c r="Z3897">
        <v>0</v>
      </c>
      <c r="AA3897" t="s">
        <v>9844</v>
      </c>
      <c r="AB3897" t="s">
        <v>2044</v>
      </c>
      <c r="AD3897" t="s">
        <v>2045</v>
      </c>
      <c r="AE3897" t="s">
        <v>2046</v>
      </c>
      <c r="AI3897" t="s">
        <v>1761</v>
      </c>
      <c r="AL3897" t="s">
        <v>9955</v>
      </c>
      <c r="AM3897">
        <v>0</v>
      </c>
      <c r="AN3897" t="s">
        <v>2048</v>
      </c>
      <c r="AO3897" t="s">
        <v>9876</v>
      </c>
      <c r="AP3897">
        <v>0</v>
      </c>
      <c r="AQ3897" s="388">
        <v>44424</v>
      </c>
      <c r="AS3897" t="s">
        <v>2294</v>
      </c>
      <c r="AT3897" s="388">
        <v>44426</v>
      </c>
      <c r="AU3897" t="s">
        <v>1756</v>
      </c>
      <c r="AV3897" t="s">
        <v>1756</v>
      </c>
      <c r="AZ3897" t="s">
        <v>1756</v>
      </c>
      <c r="BA3897" t="s">
        <v>1865</v>
      </c>
      <c r="BB3897" t="s">
        <v>9964</v>
      </c>
      <c r="BC3897" t="s">
        <v>9965</v>
      </c>
      <c r="BD3897" t="s">
        <v>1756</v>
      </c>
      <c r="BE3897" t="s">
        <v>824</v>
      </c>
      <c r="BF3897" t="s">
        <v>824</v>
      </c>
    </row>
    <row r="3898" spans="1:58">
      <c r="A3898" t="s">
        <v>829</v>
      </c>
      <c r="B3898">
        <v>6</v>
      </c>
      <c r="C3898">
        <v>0</v>
      </c>
      <c r="D3898">
        <v>9704</v>
      </c>
      <c r="E3898" t="s">
        <v>9954</v>
      </c>
      <c r="F3898">
        <v>53511012</v>
      </c>
      <c r="G3898" t="s">
        <v>2041</v>
      </c>
      <c r="H3898">
        <v>0</v>
      </c>
      <c r="I3898" t="s">
        <v>2069</v>
      </c>
      <c r="J3898">
        <v>144.6</v>
      </c>
      <c r="K3898">
        <v>5</v>
      </c>
      <c r="L3898" t="s">
        <v>2063</v>
      </c>
      <c r="M3898" t="s">
        <v>1757</v>
      </c>
      <c r="N3898" t="s">
        <v>1757</v>
      </c>
      <c r="O3898" t="s">
        <v>1756</v>
      </c>
      <c r="P3898" t="s">
        <v>1756</v>
      </c>
      <c r="Q3898" s="387">
        <v>723</v>
      </c>
      <c r="R3898">
        <v>93.990000000000009</v>
      </c>
      <c r="S3898">
        <v>816.9899999999999</v>
      </c>
      <c r="T3898" s="388">
        <v>44419</v>
      </c>
      <c r="U3898">
        <v>0</v>
      </c>
      <c r="V3898" t="s">
        <v>841</v>
      </c>
      <c r="W3898" s="388">
        <v>44427</v>
      </c>
      <c r="X3898">
        <v>159</v>
      </c>
      <c r="Y3898">
        <v>0</v>
      </c>
      <c r="Z3898">
        <v>0</v>
      </c>
      <c r="AA3898" t="s">
        <v>9844</v>
      </c>
      <c r="AB3898" t="s">
        <v>2044</v>
      </c>
      <c r="AD3898" t="s">
        <v>2045</v>
      </c>
      <c r="AE3898" t="s">
        <v>2046</v>
      </c>
      <c r="AI3898" t="s">
        <v>1761</v>
      </c>
      <c r="AL3898" t="s">
        <v>9955</v>
      </c>
      <c r="AM3898">
        <v>0</v>
      </c>
      <c r="AN3898" t="s">
        <v>2048</v>
      </c>
      <c r="AO3898" t="s">
        <v>9876</v>
      </c>
      <c r="AP3898">
        <v>0</v>
      </c>
      <c r="AQ3898" s="388">
        <v>44424</v>
      </c>
      <c r="AS3898" t="s">
        <v>2294</v>
      </c>
      <c r="AT3898" s="388">
        <v>44426</v>
      </c>
      <c r="AU3898" t="s">
        <v>1756</v>
      </c>
      <c r="AV3898" t="s">
        <v>1756</v>
      </c>
      <c r="AZ3898" t="s">
        <v>1756</v>
      </c>
      <c r="BA3898" t="s">
        <v>1865</v>
      </c>
      <c r="BB3898" t="s">
        <v>9966</v>
      </c>
      <c r="BC3898" t="s">
        <v>9967</v>
      </c>
      <c r="BD3898" t="s">
        <v>1756</v>
      </c>
      <c r="BE3898" t="s">
        <v>824</v>
      </c>
      <c r="BF3898" t="s">
        <v>824</v>
      </c>
    </row>
    <row r="3899" spans="1:58">
      <c r="A3899" t="s">
        <v>829</v>
      </c>
      <c r="B3899">
        <v>6</v>
      </c>
      <c r="C3899">
        <v>0</v>
      </c>
      <c r="D3899">
        <v>9704</v>
      </c>
      <c r="E3899" t="s">
        <v>9954</v>
      </c>
      <c r="F3899">
        <v>53511012</v>
      </c>
      <c r="G3899" t="s">
        <v>2041</v>
      </c>
      <c r="H3899">
        <v>0</v>
      </c>
      <c r="I3899" t="s">
        <v>2073</v>
      </c>
      <c r="J3899">
        <v>243.75</v>
      </c>
      <c r="K3899">
        <v>9</v>
      </c>
      <c r="L3899" t="s">
        <v>1755</v>
      </c>
      <c r="M3899" t="s">
        <v>1757</v>
      </c>
      <c r="N3899" t="s">
        <v>1757</v>
      </c>
      <c r="O3899" t="s">
        <v>1756</v>
      </c>
      <c r="P3899" t="s">
        <v>1756</v>
      </c>
      <c r="Q3899" s="387">
        <v>2193.75</v>
      </c>
      <c r="R3899">
        <v>285.1875</v>
      </c>
      <c r="S3899">
        <v>2478.9374999999995</v>
      </c>
      <c r="T3899" s="388">
        <v>44419</v>
      </c>
      <c r="U3899">
        <v>0</v>
      </c>
      <c r="V3899" t="s">
        <v>841</v>
      </c>
      <c r="W3899" s="388">
        <v>44427</v>
      </c>
      <c r="X3899">
        <v>159</v>
      </c>
      <c r="Y3899">
        <v>0</v>
      </c>
      <c r="Z3899">
        <v>0</v>
      </c>
      <c r="AA3899" t="s">
        <v>9844</v>
      </c>
      <c r="AB3899" t="s">
        <v>2044</v>
      </c>
      <c r="AD3899" t="s">
        <v>2045</v>
      </c>
      <c r="AE3899" t="s">
        <v>2046</v>
      </c>
      <c r="AI3899" t="s">
        <v>1761</v>
      </c>
      <c r="AL3899" t="s">
        <v>9955</v>
      </c>
      <c r="AM3899">
        <v>0</v>
      </c>
      <c r="AN3899" t="s">
        <v>2048</v>
      </c>
      <c r="AO3899" t="s">
        <v>9876</v>
      </c>
      <c r="AP3899">
        <v>0</v>
      </c>
      <c r="AQ3899" s="388">
        <v>44424</v>
      </c>
      <c r="AS3899" t="s">
        <v>2294</v>
      </c>
      <c r="AT3899" s="388">
        <v>44426</v>
      </c>
      <c r="AU3899" t="s">
        <v>1756</v>
      </c>
      <c r="AV3899" t="s">
        <v>1756</v>
      </c>
      <c r="AZ3899" t="s">
        <v>1756</v>
      </c>
      <c r="BA3899" t="s">
        <v>1865</v>
      </c>
      <c r="BB3899" t="s">
        <v>9968</v>
      </c>
      <c r="BC3899" t="s">
        <v>9969</v>
      </c>
      <c r="BD3899" t="s">
        <v>1756</v>
      </c>
      <c r="BE3899" t="s">
        <v>824</v>
      </c>
      <c r="BF3899" t="s">
        <v>824</v>
      </c>
    </row>
    <row r="3900" spans="1:58">
      <c r="A3900" t="s">
        <v>829</v>
      </c>
      <c r="B3900">
        <v>6</v>
      </c>
      <c r="C3900">
        <v>0</v>
      </c>
      <c r="D3900">
        <v>9704</v>
      </c>
      <c r="E3900" t="s">
        <v>9954</v>
      </c>
      <c r="F3900">
        <v>53511012</v>
      </c>
      <c r="G3900" t="s">
        <v>2041</v>
      </c>
      <c r="H3900">
        <v>0</v>
      </c>
      <c r="I3900" t="s">
        <v>2079</v>
      </c>
      <c r="J3900">
        <v>63.38</v>
      </c>
      <c r="K3900">
        <v>9</v>
      </c>
      <c r="L3900" t="s">
        <v>1771</v>
      </c>
      <c r="M3900" t="s">
        <v>1757</v>
      </c>
      <c r="N3900" t="s">
        <v>1757</v>
      </c>
      <c r="O3900" t="s">
        <v>1756</v>
      </c>
      <c r="P3900" t="s">
        <v>1756</v>
      </c>
      <c r="Q3900" s="387">
        <v>570.41999999999996</v>
      </c>
      <c r="R3900">
        <v>74.154600000000002</v>
      </c>
      <c r="S3900">
        <v>644.57459999999992</v>
      </c>
      <c r="T3900" s="388">
        <v>44419</v>
      </c>
      <c r="U3900">
        <v>0</v>
      </c>
      <c r="V3900" t="s">
        <v>841</v>
      </c>
      <c r="W3900" s="388">
        <v>44427</v>
      </c>
      <c r="X3900">
        <v>159</v>
      </c>
      <c r="Y3900">
        <v>0</v>
      </c>
      <c r="Z3900">
        <v>0</v>
      </c>
      <c r="AA3900" t="s">
        <v>9844</v>
      </c>
      <c r="AB3900" t="s">
        <v>2044</v>
      </c>
      <c r="AD3900" t="s">
        <v>2045</v>
      </c>
      <c r="AE3900" t="s">
        <v>2046</v>
      </c>
      <c r="AI3900" t="s">
        <v>1761</v>
      </c>
      <c r="AL3900" t="s">
        <v>9955</v>
      </c>
      <c r="AM3900">
        <v>0</v>
      </c>
      <c r="AN3900" t="s">
        <v>2048</v>
      </c>
      <c r="AO3900" t="s">
        <v>9876</v>
      </c>
      <c r="AP3900">
        <v>0</v>
      </c>
      <c r="AQ3900" s="388">
        <v>44424</v>
      </c>
      <c r="AS3900" t="s">
        <v>2294</v>
      </c>
      <c r="AT3900" s="388">
        <v>44426</v>
      </c>
      <c r="AU3900" t="s">
        <v>1756</v>
      </c>
      <c r="AV3900" t="s">
        <v>1756</v>
      </c>
      <c r="AZ3900" t="s">
        <v>1756</v>
      </c>
      <c r="BA3900" t="s">
        <v>1865</v>
      </c>
      <c r="BB3900" t="s">
        <v>9970</v>
      </c>
      <c r="BC3900" t="s">
        <v>9971</v>
      </c>
      <c r="BD3900" t="s">
        <v>1756</v>
      </c>
      <c r="BE3900" t="s">
        <v>824</v>
      </c>
      <c r="BF3900" t="s">
        <v>824</v>
      </c>
    </row>
    <row r="3901" spans="1:58">
      <c r="A3901" t="s">
        <v>829</v>
      </c>
      <c r="B3901">
        <v>6</v>
      </c>
      <c r="C3901">
        <v>0</v>
      </c>
      <c r="D3901">
        <v>9704</v>
      </c>
      <c r="E3901" t="s">
        <v>9954</v>
      </c>
      <c r="F3901">
        <v>53511012</v>
      </c>
      <c r="G3901" t="s">
        <v>2041</v>
      </c>
      <c r="H3901">
        <v>0</v>
      </c>
      <c r="I3901" t="s">
        <v>2083</v>
      </c>
      <c r="J3901">
        <v>12.21</v>
      </c>
      <c r="K3901">
        <v>45</v>
      </c>
      <c r="L3901" t="s">
        <v>1771</v>
      </c>
      <c r="M3901" t="s">
        <v>1757</v>
      </c>
      <c r="N3901" t="s">
        <v>1757</v>
      </c>
      <c r="O3901" t="s">
        <v>1756</v>
      </c>
      <c r="P3901" t="s">
        <v>1756</v>
      </c>
      <c r="Q3901" s="387">
        <v>549.45000000000005</v>
      </c>
      <c r="R3901">
        <v>71.428500000000014</v>
      </c>
      <c r="S3901">
        <v>620.87850000000003</v>
      </c>
      <c r="T3901" s="388">
        <v>44419</v>
      </c>
      <c r="U3901">
        <v>0</v>
      </c>
      <c r="V3901" t="s">
        <v>841</v>
      </c>
      <c r="W3901" s="388">
        <v>44427</v>
      </c>
      <c r="X3901">
        <v>159</v>
      </c>
      <c r="Y3901">
        <v>0</v>
      </c>
      <c r="Z3901">
        <v>0</v>
      </c>
      <c r="AA3901" t="s">
        <v>9844</v>
      </c>
      <c r="AB3901" t="s">
        <v>2044</v>
      </c>
      <c r="AD3901" t="s">
        <v>2045</v>
      </c>
      <c r="AE3901" t="s">
        <v>2046</v>
      </c>
      <c r="AI3901" t="s">
        <v>1761</v>
      </c>
      <c r="AL3901" t="s">
        <v>9955</v>
      </c>
      <c r="AM3901">
        <v>0</v>
      </c>
      <c r="AN3901" t="s">
        <v>2048</v>
      </c>
      <c r="AO3901" t="s">
        <v>9876</v>
      </c>
      <c r="AP3901">
        <v>0</v>
      </c>
      <c r="AQ3901" s="388">
        <v>44424</v>
      </c>
      <c r="AS3901" t="s">
        <v>2294</v>
      </c>
      <c r="AT3901" s="388">
        <v>44426</v>
      </c>
      <c r="AU3901" t="s">
        <v>1756</v>
      </c>
      <c r="AV3901" t="s">
        <v>1756</v>
      </c>
      <c r="AZ3901" t="s">
        <v>1756</v>
      </c>
      <c r="BA3901" t="s">
        <v>1865</v>
      </c>
      <c r="BB3901" t="s">
        <v>9972</v>
      </c>
      <c r="BC3901" t="s">
        <v>9973</v>
      </c>
      <c r="BD3901" t="s">
        <v>1756</v>
      </c>
      <c r="BE3901" t="s">
        <v>824</v>
      </c>
      <c r="BF3901" t="s">
        <v>824</v>
      </c>
    </row>
    <row r="3902" spans="1:58">
      <c r="A3902" t="s">
        <v>829</v>
      </c>
      <c r="B3902">
        <v>6</v>
      </c>
      <c r="C3902">
        <v>0</v>
      </c>
      <c r="D3902">
        <v>9704</v>
      </c>
      <c r="E3902" t="s">
        <v>9954</v>
      </c>
      <c r="F3902">
        <v>53511012</v>
      </c>
      <c r="G3902" t="s">
        <v>2041</v>
      </c>
      <c r="H3902">
        <v>0</v>
      </c>
      <c r="I3902" t="s">
        <v>2089</v>
      </c>
      <c r="J3902">
        <v>146.96</v>
      </c>
      <c r="K3902">
        <v>18</v>
      </c>
      <c r="L3902" t="s">
        <v>2063</v>
      </c>
      <c r="M3902" t="s">
        <v>1757</v>
      </c>
      <c r="N3902" t="s">
        <v>1757</v>
      </c>
      <c r="O3902" t="s">
        <v>1756</v>
      </c>
      <c r="P3902" t="s">
        <v>1756</v>
      </c>
      <c r="Q3902" s="387">
        <v>2645.28</v>
      </c>
      <c r="R3902">
        <v>343.88640000000004</v>
      </c>
      <c r="S3902">
        <v>2989.1664000000001</v>
      </c>
      <c r="T3902" s="388">
        <v>44419</v>
      </c>
      <c r="U3902">
        <v>0</v>
      </c>
      <c r="V3902" t="s">
        <v>841</v>
      </c>
      <c r="W3902" s="388">
        <v>44427</v>
      </c>
      <c r="X3902">
        <v>159</v>
      </c>
      <c r="Y3902">
        <v>0</v>
      </c>
      <c r="Z3902">
        <v>0</v>
      </c>
      <c r="AA3902" t="s">
        <v>9844</v>
      </c>
      <c r="AB3902" t="s">
        <v>2044</v>
      </c>
      <c r="AD3902" t="s">
        <v>2045</v>
      </c>
      <c r="AE3902" t="s">
        <v>2046</v>
      </c>
      <c r="AI3902" t="s">
        <v>1761</v>
      </c>
      <c r="AL3902" t="s">
        <v>9955</v>
      </c>
      <c r="AM3902">
        <v>0</v>
      </c>
      <c r="AN3902" t="s">
        <v>2048</v>
      </c>
      <c r="AO3902" t="s">
        <v>9876</v>
      </c>
      <c r="AP3902">
        <v>0</v>
      </c>
      <c r="AQ3902" s="388">
        <v>44424</v>
      </c>
      <c r="AS3902" t="s">
        <v>2294</v>
      </c>
      <c r="AT3902" s="388">
        <v>44426</v>
      </c>
      <c r="AU3902" t="s">
        <v>1756</v>
      </c>
      <c r="AV3902" t="s">
        <v>1756</v>
      </c>
      <c r="AZ3902" t="s">
        <v>1756</v>
      </c>
      <c r="BA3902" t="s">
        <v>1865</v>
      </c>
      <c r="BB3902" t="s">
        <v>9974</v>
      </c>
      <c r="BC3902" t="s">
        <v>9975</v>
      </c>
      <c r="BD3902" t="s">
        <v>1756</v>
      </c>
      <c r="BE3902" t="s">
        <v>824</v>
      </c>
      <c r="BF3902" t="s">
        <v>824</v>
      </c>
    </row>
    <row r="3903" spans="1:58">
      <c r="A3903" t="s">
        <v>829</v>
      </c>
      <c r="B3903">
        <v>6</v>
      </c>
      <c r="C3903">
        <v>0</v>
      </c>
      <c r="D3903">
        <v>9704</v>
      </c>
      <c r="E3903" t="s">
        <v>9954</v>
      </c>
      <c r="F3903">
        <v>53511012</v>
      </c>
      <c r="G3903" t="s">
        <v>2041</v>
      </c>
      <c r="H3903">
        <v>0</v>
      </c>
      <c r="I3903" t="s">
        <v>2095</v>
      </c>
      <c r="J3903">
        <v>138.44999999999999</v>
      </c>
      <c r="K3903">
        <v>45</v>
      </c>
      <c r="L3903" t="s">
        <v>2063</v>
      </c>
      <c r="M3903" t="s">
        <v>1757</v>
      </c>
      <c r="N3903" t="s">
        <v>1757</v>
      </c>
      <c r="O3903" t="s">
        <v>1756</v>
      </c>
      <c r="P3903" t="s">
        <v>1756</v>
      </c>
      <c r="Q3903" s="387">
        <v>6230.25</v>
      </c>
      <c r="R3903">
        <v>809.9325</v>
      </c>
      <c r="S3903">
        <v>7040.182499999999</v>
      </c>
      <c r="T3903" s="388">
        <v>44419</v>
      </c>
      <c r="U3903">
        <v>0</v>
      </c>
      <c r="V3903" t="s">
        <v>841</v>
      </c>
      <c r="W3903" s="388">
        <v>44427</v>
      </c>
      <c r="X3903">
        <v>159</v>
      </c>
      <c r="Y3903">
        <v>0</v>
      </c>
      <c r="Z3903">
        <v>0</v>
      </c>
      <c r="AA3903" t="s">
        <v>9844</v>
      </c>
      <c r="AB3903" t="s">
        <v>2044</v>
      </c>
      <c r="AD3903" t="s">
        <v>2045</v>
      </c>
      <c r="AE3903" t="s">
        <v>2046</v>
      </c>
      <c r="AI3903" t="s">
        <v>1761</v>
      </c>
      <c r="AL3903" t="s">
        <v>9955</v>
      </c>
      <c r="AM3903">
        <v>0</v>
      </c>
      <c r="AN3903" t="s">
        <v>2048</v>
      </c>
      <c r="AO3903" t="s">
        <v>9876</v>
      </c>
      <c r="AP3903">
        <v>0</v>
      </c>
      <c r="AQ3903" s="388">
        <v>44424</v>
      </c>
      <c r="AS3903" t="s">
        <v>2294</v>
      </c>
      <c r="AT3903" s="388">
        <v>44426</v>
      </c>
      <c r="AU3903" t="s">
        <v>1756</v>
      </c>
      <c r="AV3903" t="s">
        <v>1756</v>
      </c>
      <c r="AZ3903" t="s">
        <v>1756</v>
      </c>
      <c r="BA3903" t="s">
        <v>1865</v>
      </c>
      <c r="BB3903" t="s">
        <v>9976</v>
      </c>
      <c r="BC3903" t="s">
        <v>9977</v>
      </c>
      <c r="BD3903" t="s">
        <v>1756</v>
      </c>
      <c r="BE3903" t="s">
        <v>824</v>
      </c>
      <c r="BF3903" t="s">
        <v>824</v>
      </c>
    </row>
    <row r="3904" spans="1:58">
      <c r="A3904" t="s">
        <v>829</v>
      </c>
      <c r="B3904">
        <v>6</v>
      </c>
      <c r="C3904">
        <v>0</v>
      </c>
      <c r="D3904">
        <v>9703</v>
      </c>
      <c r="E3904" t="s">
        <v>9978</v>
      </c>
      <c r="F3904">
        <v>53511012</v>
      </c>
      <c r="G3904" t="s">
        <v>2041</v>
      </c>
      <c r="H3904">
        <v>0</v>
      </c>
      <c r="I3904" t="s">
        <v>2042</v>
      </c>
      <c r="J3904">
        <v>60</v>
      </c>
      <c r="K3904">
        <v>11</v>
      </c>
      <c r="L3904" t="s">
        <v>1771</v>
      </c>
      <c r="M3904" t="s">
        <v>1756</v>
      </c>
      <c r="N3904" t="s">
        <v>1756</v>
      </c>
      <c r="O3904" t="s">
        <v>1757</v>
      </c>
      <c r="P3904" t="s">
        <v>1757</v>
      </c>
      <c r="Q3904" s="387">
        <v>660</v>
      </c>
      <c r="R3904">
        <v>85.8</v>
      </c>
      <c r="S3904">
        <v>745.8</v>
      </c>
      <c r="T3904" s="388">
        <v>44418</v>
      </c>
      <c r="U3904">
        <v>0</v>
      </c>
      <c r="V3904" t="s">
        <v>841</v>
      </c>
      <c r="W3904" s="388">
        <v>44427</v>
      </c>
      <c r="X3904">
        <v>159</v>
      </c>
      <c r="Y3904">
        <v>0</v>
      </c>
      <c r="Z3904">
        <v>0</v>
      </c>
      <c r="AA3904" t="s">
        <v>9844</v>
      </c>
      <c r="AB3904" t="s">
        <v>2044</v>
      </c>
      <c r="AD3904" t="s">
        <v>2045</v>
      </c>
      <c r="AE3904" t="s">
        <v>2046</v>
      </c>
      <c r="AI3904" t="s">
        <v>1761</v>
      </c>
      <c r="AL3904" t="s">
        <v>9955</v>
      </c>
      <c r="AM3904">
        <v>0</v>
      </c>
      <c r="AN3904" t="s">
        <v>2048</v>
      </c>
      <c r="AO3904" t="s">
        <v>9876</v>
      </c>
      <c r="AP3904">
        <v>0</v>
      </c>
      <c r="AQ3904" s="388">
        <v>44424</v>
      </c>
      <c r="AS3904" t="s">
        <v>2294</v>
      </c>
      <c r="AT3904" s="388">
        <v>44426</v>
      </c>
      <c r="AU3904" t="s">
        <v>1756</v>
      </c>
      <c r="AV3904" t="s">
        <v>1756</v>
      </c>
      <c r="AZ3904" t="s">
        <v>1756</v>
      </c>
      <c r="BA3904" t="s">
        <v>1865</v>
      </c>
      <c r="BB3904" t="s">
        <v>9979</v>
      </c>
      <c r="BC3904" t="s">
        <v>9980</v>
      </c>
      <c r="BD3904" t="s">
        <v>1756</v>
      </c>
      <c r="BE3904" t="s">
        <v>824</v>
      </c>
      <c r="BF3904" t="s">
        <v>824</v>
      </c>
    </row>
    <row r="3905" spans="1:58">
      <c r="A3905" t="s">
        <v>829</v>
      </c>
      <c r="B3905">
        <v>6</v>
      </c>
      <c r="C3905">
        <v>0</v>
      </c>
      <c r="D3905">
        <v>9703</v>
      </c>
      <c r="E3905" t="s">
        <v>9978</v>
      </c>
      <c r="F3905">
        <v>53511012</v>
      </c>
      <c r="G3905" t="s">
        <v>2041</v>
      </c>
      <c r="H3905">
        <v>0</v>
      </c>
      <c r="I3905" t="s">
        <v>2103</v>
      </c>
      <c r="J3905">
        <v>70</v>
      </c>
      <c r="K3905">
        <v>24</v>
      </c>
      <c r="L3905" t="s">
        <v>1771</v>
      </c>
      <c r="M3905" t="s">
        <v>1756</v>
      </c>
      <c r="N3905" t="s">
        <v>1756</v>
      </c>
      <c r="O3905" t="s">
        <v>2104</v>
      </c>
      <c r="P3905" t="s">
        <v>1757</v>
      </c>
      <c r="Q3905" s="387">
        <v>1680</v>
      </c>
      <c r="R3905">
        <v>218.4</v>
      </c>
      <c r="S3905">
        <v>1898.3999999999999</v>
      </c>
      <c r="T3905" s="388">
        <v>44418</v>
      </c>
      <c r="U3905">
        <v>0</v>
      </c>
      <c r="V3905" t="s">
        <v>841</v>
      </c>
      <c r="W3905" s="388">
        <v>44427</v>
      </c>
      <c r="X3905">
        <v>159</v>
      </c>
      <c r="Y3905">
        <v>0</v>
      </c>
      <c r="Z3905">
        <v>0</v>
      </c>
      <c r="AA3905" t="s">
        <v>9844</v>
      </c>
      <c r="AB3905" t="s">
        <v>2044</v>
      </c>
      <c r="AD3905" t="s">
        <v>2045</v>
      </c>
      <c r="AE3905" t="s">
        <v>2046</v>
      </c>
      <c r="AI3905" t="s">
        <v>1761</v>
      </c>
      <c r="AL3905" t="s">
        <v>9955</v>
      </c>
      <c r="AM3905">
        <v>0</v>
      </c>
      <c r="AN3905" t="s">
        <v>2048</v>
      </c>
      <c r="AO3905" t="s">
        <v>9876</v>
      </c>
      <c r="AP3905">
        <v>0</v>
      </c>
      <c r="AQ3905" s="388">
        <v>44424</v>
      </c>
      <c r="AS3905" t="s">
        <v>2294</v>
      </c>
      <c r="AT3905" s="388">
        <v>44426</v>
      </c>
      <c r="AU3905" t="s">
        <v>1756</v>
      </c>
      <c r="AV3905" t="s">
        <v>1756</v>
      </c>
      <c r="AZ3905" t="s">
        <v>1756</v>
      </c>
      <c r="BA3905" t="s">
        <v>1865</v>
      </c>
      <c r="BB3905" t="s">
        <v>9981</v>
      </c>
      <c r="BC3905" t="s">
        <v>9982</v>
      </c>
      <c r="BD3905" t="s">
        <v>1756</v>
      </c>
      <c r="BE3905" t="s">
        <v>824</v>
      </c>
      <c r="BF3905" t="s">
        <v>824</v>
      </c>
    </row>
    <row r="3906" spans="1:58">
      <c r="A3906" t="s">
        <v>829</v>
      </c>
      <c r="B3906">
        <v>6</v>
      </c>
      <c r="C3906">
        <v>0</v>
      </c>
      <c r="D3906">
        <v>9703</v>
      </c>
      <c r="E3906" t="s">
        <v>9978</v>
      </c>
      <c r="F3906">
        <v>53511012</v>
      </c>
      <c r="G3906" t="s">
        <v>2041</v>
      </c>
      <c r="H3906">
        <v>0</v>
      </c>
      <c r="I3906" t="s">
        <v>2052</v>
      </c>
      <c r="J3906">
        <v>75</v>
      </c>
      <c r="K3906">
        <v>143</v>
      </c>
      <c r="L3906" t="s">
        <v>1771</v>
      </c>
      <c r="M3906" t="s">
        <v>1756</v>
      </c>
      <c r="N3906" t="s">
        <v>1756</v>
      </c>
      <c r="O3906" t="s">
        <v>1757</v>
      </c>
      <c r="P3906" t="s">
        <v>1757</v>
      </c>
      <c r="Q3906" s="387">
        <v>10725</v>
      </c>
      <c r="R3906">
        <v>1394.25</v>
      </c>
      <c r="S3906">
        <v>12119.249999999998</v>
      </c>
      <c r="T3906" s="388">
        <v>44418</v>
      </c>
      <c r="U3906">
        <v>0</v>
      </c>
      <c r="V3906" t="s">
        <v>841</v>
      </c>
      <c r="W3906" s="388">
        <v>44427</v>
      </c>
      <c r="X3906">
        <v>159</v>
      </c>
      <c r="Y3906">
        <v>0</v>
      </c>
      <c r="Z3906">
        <v>0</v>
      </c>
      <c r="AA3906" t="s">
        <v>9844</v>
      </c>
      <c r="AB3906" t="s">
        <v>2044</v>
      </c>
      <c r="AD3906" t="s">
        <v>2045</v>
      </c>
      <c r="AE3906" t="s">
        <v>2046</v>
      </c>
      <c r="AI3906" t="s">
        <v>1761</v>
      </c>
      <c r="AL3906" t="s">
        <v>9955</v>
      </c>
      <c r="AM3906">
        <v>0</v>
      </c>
      <c r="AN3906" t="s">
        <v>2048</v>
      </c>
      <c r="AO3906" t="s">
        <v>9876</v>
      </c>
      <c r="AP3906">
        <v>0</v>
      </c>
      <c r="AQ3906" s="388">
        <v>44424</v>
      </c>
      <c r="AS3906" t="s">
        <v>2294</v>
      </c>
      <c r="AT3906" s="388">
        <v>44426</v>
      </c>
      <c r="AU3906" t="s">
        <v>1756</v>
      </c>
      <c r="AV3906" t="s">
        <v>1756</v>
      </c>
      <c r="AZ3906" t="s">
        <v>1756</v>
      </c>
      <c r="BA3906" t="s">
        <v>1865</v>
      </c>
      <c r="BB3906" t="s">
        <v>9983</v>
      </c>
      <c r="BC3906" t="s">
        <v>9984</v>
      </c>
      <c r="BD3906" t="s">
        <v>1756</v>
      </c>
      <c r="BE3906" t="s">
        <v>824</v>
      </c>
      <c r="BF3906" t="s">
        <v>824</v>
      </c>
    </row>
    <row r="3907" spans="1:58">
      <c r="A3907" t="s">
        <v>829</v>
      </c>
      <c r="B3907">
        <v>6</v>
      </c>
      <c r="C3907">
        <v>0</v>
      </c>
      <c r="D3907">
        <v>9703</v>
      </c>
      <c r="E3907" t="s">
        <v>9978</v>
      </c>
      <c r="F3907">
        <v>53511012</v>
      </c>
      <c r="G3907" t="s">
        <v>2041</v>
      </c>
      <c r="H3907">
        <v>0</v>
      </c>
      <c r="I3907" t="s">
        <v>2056</v>
      </c>
      <c r="J3907">
        <v>210</v>
      </c>
      <c r="K3907">
        <v>16</v>
      </c>
      <c r="L3907" t="s">
        <v>1755</v>
      </c>
      <c r="M3907" t="s">
        <v>1756</v>
      </c>
      <c r="N3907" t="s">
        <v>1756</v>
      </c>
      <c r="O3907" t="s">
        <v>1757</v>
      </c>
      <c r="P3907" t="s">
        <v>1757</v>
      </c>
      <c r="Q3907" s="387">
        <v>3360</v>
      </c>
      <c r="R3907">
        <v>436.8</v>
      </c>
      <c r="S3907">
        <v>3796.7999999999997</v>
      </c>
      <c r="T3907" s="388">
        <v>44418</v>
      </c>
      <c r="U3907">
        <v>0</v>
      </c>
      <c r="V3907" t="s">
        <v>841</v>
      </c>
      <c r="W3907" s="388">
        <v>44427</v>
      </c>
      <c r="X3907">
        <v>159</v>
      </c>
      <c r="Y3907">
        <v>0</v>
      </c>
      <c r="Z3907">
        <v>0</v>
      </c>
      <c r="AA3907" t="s">
        <v>9844</v>
      </c>
      <c r="AB3907" t="s">
        <v>2044</v>
      </c>
      <c r="AD3907" t="s">
        <v>2045</v>
      </c>
      <c r="AE3907" t="s">
        <v>2046</v>
      </c>
      <c r="AI3907" t="s">
        <v>1761</v>
      </c>
      <c r="AL3907" t="s">
        <v>9955</v>
      </c>
      <c r="AM3907">
        <v>0</v>
      </c>
      <c r="AN3907" t="s">
        <v>2048</v>
      </c>
      <c r="AO3907" t="s">
        <v>9876</v>
      </c>
      <c r="AP3907">
        <v>0</v>
      </c>
      <c r="AQ3907" s="388">
        <v>44424</v>
      </c>
      <c r="AS3907" t="s">
        <v>2294</v>
      </c>
      <c r="AT3907" s="388">
        <v>44426</v>
      </c>
      <c r="AU3907" t="s">
        <v>1756</v>
      </c>
      <c r="AV3907" t="s">
        <v>1756</v>
      </c>
      <c r="AZ3907" t="s">
        <v>1756</v>
      </c>
      <c r="BA3907" t="s">
        <v>1865</v>
      </c>
      <c r="BB3907" t="s">
        <v>9985</v>
      </c>
      <c r="BC3907" t="s">
        <v>9986</v>
      </c>
      <c r="BD3907" t="s">
        <v>1756</v>
      </c>
      <c r="BE3907" t="s">
        <v>824</v>
      </c>
      <c r="BF3907" t="s">
        <v>824</v>
      </c>
    </row>
    <row r="3908" spans="1:58">
      <c r="A3908" t="s">
        <v>829</v>
      </c>
      <c r="B3908">
        <v>6</v>
      </c>
      <c r="C3908">
        <v>0</v>
      </c>
      <c r="D3908">
        <v>9703</v>
      </c>
      <c r="E3908" t="s">
        <v>9978</v>
      </c>
      <c r="F3908">
        <v>53511012</v>
      </c>
      <c r="G3908" t="s">
        <v>2041</v>
      </c>
      <c r="H3908">
        <v>0</v>
      </c>
      <c r="I3908" t="s">
        <v>518</v>
      </c>
      <c r="J3908">
        <v>95</v>
      </c>
      <c r="K3908">
        <v>12</v>
      </c>
      <c r="L3908" t="s">
        <v>1771</v>
      </c>
      <c r="M3908" t="s">
        <v>1756</v>
      </c>
      <c r="N3908" t="s">
        <v>1756</v>
      </c>
      <c r="O3908" t="s">
        <v>1757</v>
      </c>
      <c r="P3908" t="s">
        <v>1757</v>
      </c>
      <c r="Q3908" s="387">
        <v>1140</v>
      </c>
      <c r="R3908">
        <v>148.20000000000002</v>
      </c>
      <c r="S3908">
        <v>1288.1999999999998</v>
      </c>
      <c r="T3908" s="388">
        <v>44418</v>
      </c>
      <c r="U3908">
        <v>0</v>
      </c>
      <c r="V3908" t="s">
        <v>841</v>
      </c>
      <c r="W3908" s="388">
        <v>44427</v>
      </c>
      <c r="X3908">
        <v>159</v>
      </c>
      <c r="Y3908">
        <v>0</v>
      </c>
      <c r="Z3908">
        <v>0</v>
      </c>
      <c r="AA3908" t="s">
        <v>9844</v>
      </c>
      <c r="AB3908" t="s">
        <v>2044</v>
      </c>
      <c r="AD3908" t="s">
        <v>2045</v>
      </c>
      <c r="AE3908" t="s">
        <v>2046</v>
      </c>
      <c r="AI3908" t="s">
        <v>1761</v>
      </c>
      <c r="AL3908" t="s">
        <v>9955</v>
      </c>
      <c r="AM3908">
        <v>0</v>
      </c>
      <c r="AN3908" t="s">
        <v>2048</v>
      </c>
      <c r="AO3908" t="s">
        <v>9876</v>
      </c>
      <c r="AP3908">
        <v>0</v>
      </c>
      <c r="AQ3908" s="388">
        <v>44424</v>
      </c>
      <c r="AS3908" t="s">
        <v>2294</v>
      </c>
      <c r="AT3908" s="388">
        <v>44426</v>
      </c>
      <c r="AU3908" t="s">
        <v>1756</v>
      </c>
      <c r="AV3908" t="s">
        <v>1756</v>
      </c>
      <c r="AZ3908" t="s">
        <v>1756</v>
      </c>
      <c r="BA3908" t="s">
        <v>1865</v>
      </c>
      <c r="BB3908" t="s">
        <v>9987</v>
      </c>
      <c r="BC3908" t="s">
        <v>9988</v>
      </c>
      <c r="BD3908" t="s">
        <v>1756</v>
      </c>
      <c r="BE3908" t="s">
        <v>824</v>
      </c>
      <c r="BF3908" t="s">
        <v>824</v>
      </c>
    </row>
    <row r="3909" spans="1:58">
      <c r="A3909" t="s">
        <v>829</v>
      </c>
      <c r="B3909">
        <v>6</v>
      </c>
      <c r="C3909">
        <v>0</v>
      </c>
      <c r="D3909">
        <v>9703</v>
      </c>
      <c r="E3909" t="s">
        <v>9978</v>
      </c>
      <c r="F3909">
        <v>53511012</v>
      </c>
      <c r="G3909" t="s">
        <v>2041</v>
      </c>
      <c r="H3909">
        <v>0</v>
      </c>
      <c r="I3909" t="s">
        <v>2113</v>
      </c>
      <c r="J3909">
        <v>122.39</v>
      </c>
      <c r="K3909">
        <v>24</v>
      </c>
      <c r="L3909" t="s">
        <v>2063</v>
      </c>
      <c r="M3909" t="s">
        <v>2114</v>
      </c>
      <c r="N3909" t="s">
        <v>1757</v>
      </c>
      <c r="O3909" t="s">
        <v>1756</v>
      </c>
      <c r="P3909" t="s">
        <v>1756</v>
      </c>
      <c r="Q3909" s="387">
        <v>2937.36</v>
      </c>
      <c r="R3909">
        <v>381.85680000000002</v>
      </c>
      <c r="S3909">
        <v>3319.2167999999997</v>
      </c>
      <c r="T3909" s="388">
        <v>44418</v>
      </c>
      <c r="U3909">
        <v>0</v>
      </c>
      <c r="V3909" t="s">
        <v>841</v>
      </c>
      <c r="W3909" s="388">
        <v>44427</v>
      </c>
      <c r="X3909">
        <v>159</v>
      </c>
      <c r="Y3909">
        <v>0</v>
      </c>
      <c r="Z3909">
        <v>0</v>
      </c>
      <c r="AA3909" t="s">
        <v>9844</v>
      </c>
      <c r="AB3909" t="s">
        <v>2044</v>
      </c>
      <c r="AD3909" t="s">
        <v>2045</v>
      </c>
      <c r="AE3909" t="s">
        <v>2046</v>
      </c>
      <c r="AI3909" t="s">
        <v>1761</v>
      </c>
      <c r="AL3909" t="s">
        <v>9955</v>
      </c>
      <c r="AM3909">
        <v>0</v>
      </c>
      <c r="AN3909" t="s">
        <v>2048</v>
      </c>
      <c r="AO3909" t="s">
        <v>9876</v>
      </c>
      <c r="AP3909">
        <v>0</v>
      </c>
      <c r="AQ3909" s="388">
        <v>44424</v>
      </c>
      <c r="AS3909" t="s">
        <v>2294</v>
      </c>
      <c r="AT3909" s="388">
        <v>44426</v>
      </c>
      <c r="AU3909" t="s">
        <v>1756</v>
      </c>
      <c r="AV3909" t="s">
        <v>1756</v>
      </c>
      <c r="AZ3909" t="s">
        <v>1756</v>
      </c>
      <c r="BA3909" t="s">
        <v>1865</v>
      </c>
      <c r="BB3909" t="s">
        <v>9989</v>
      </c>
      <c r="BC3909" t="s">
        <v>9990</v>
      </c>
      <c r="BD3909" t="s">
        <v>1756</v>
      </c>
      <c r="BE3909" t="s">
        <v>824</v>
      </c>
      <c r="BF3909" t="s">
        <v>824</v>
      </c>
    </row>
    <row r="3910" spans="1:58">
      <c r="A3910" t="s">
        <v>829</v>
      </c>
      <c r="B3910">
        <v>6</v>
      </c>
      <c r="C3910">
        <v>0</v>
      </c>
      <c r="D3910">
        <v>9703</v>
      </c>
      <c r="E3910" t="s">
        <v>9978</v>
      </c>
      <c r="F3910">
        <v>53511012</v>
      </c>
      <c r="G3910" t="s">
        <v>2041</v>
      </c>
      <c r="H3910">
        <v>0</v>
      </c>
      <c r="I3910" t="s">
        <v>2062</v>
      </c>
      <c r="J3910">
        <v>138.05000000000001</v>
      </c>
      <c r="K3910">
        <v>45</v>
      </c>
      <c r="L3910" t="s">
        <v>2063</v>
      </c>
      <c r="M3910" t="s">
        <v>1757</v>
      </c>
      <c r="N3910" t="s">
        <v>1757</v>
      </c>
      <c r="O3910" t="s">
        <v>1756</v>
      </c>
      <c r="P3910" t="s">
        <v>1756</v>
      </c>
      <c r="Q3910" s="387">
        <v>6212.25</v>
      </c>
      <c r="R3910">
        <v>807.59249999999997</v>
      </c>
      <c r="S3910">
        <v>7019.8424999999997</v>
      </c>
      <c r="T3910" s="388">
        <v>44418</v>
      </c>
      <c r="U3910">
        <v>0</v>
      </c>
      <c r="V3910" t="s">
        <v>841</v>
      </c>
      <c r="W3910" s="388">
        <v>44427</v>
      </c>
      <c r="X3910">
        <v>159</v>
      </c>
      <c r="Y3910">
        <v>0</v>
      </c>
      <c r="Z3910">
        <v>0</v>
      </c>
      <c r="AA3910" t="s">
        <v>9844</v>
      </c>
      <c r="AB3910" t="s">
        <v>2044</v>
      </c>
      <c r="AD3910" t="s">
        <v>2045</v>
      </c>
      <c r="AE3910" t="s">
        <v>2046</v>
      </c>
      <c r="AI3910" t="s">
        <v>1761</v>
      </c>
      <c r="AL3910" t="s">
        <v>9955</v>
      </c>
      <c r="AM3910">
        <v>0</v>
      </c>
      <c r="AN3910" t="s">
        <v>2048</v>
      </c>
      <c r="AO3910" t="s">
        <v>9876</v>
      </c>
      <c r="AP3910">
        <v>0</v>
      </c>
      <c r="AQ3910" s="388">
        <v>44424</v>
      </c>
      <c r="AS3910" t="s">
        <v>2294</v>
      </c>
      <c r="AT3910" s="388">
        <v>44426</v>
      </c>
      <c r="AU3910" t="s">
        <v>1756</v>
      </c>
      <c r="AV3910" t="s">
        <v>1756</v>
      </c>
      <c r="AZ3910" t="s">
        <v>1756</v>
      </c>
      <c r="BA3910" t="s">
        <v>1865</v>
      </c>
      <c r="BB3910" t="s">
        <v>9991</v>
      </c>
      <c r="BC3910" t="s">
        <v>9992</v>
      </c>
      <c r="BD3910" t="s">
        <v>1756</v>
      </c>
      <c r="BE3910" t="s">
        <v>824</v>
      </c>
      <c r="BF3910" t="s">
        <v>824</v>
      </c>
    </row>
    <row r="3911" spans="1:58">
      <c r="A3911" t="s">
        <v>829</v>
      </c>
      <c r="B3911">
        <v>6</v>
      </c>
      <c r="C3911">
        <v>0</v>
      </c>
      <c r="D3911">
        <v>9703</v>
      </c>
      <c r="E3911" t="s">
        <v>9978</v>
      </c>
      <c r="F3911">
        <v>53511012</v>
      </c>
      <c r="G3911" t="s">
        <v>2041</v>
      </c>
      <c r="H3911">
        <v>0</v>
      </c>
      <c r="I3911" t="s">
        <v>2069</v>
      </c>
      <c r="J3911">
        <v>144.6</v>
      </c>
      <c r="K3911">
        <v>5</v>
      </c>
      <c r="L3911" t="s">
        <v>2063</v>
      </c>
      <c r="M3911" t="s">
        <v>1757</v>
      </c>
      <c r="N3911" t="s">
        <v>1757</v>
      </c>
      <c r="O3911" t="s">
        <v>1756</v>
      </c>
      <c r="P3911" t="s">
        <v>1756</v>
      </c>
      <c r="Q3911" s="387">
        <v>723</v>
      </c>
      <c r="R3911">
        <v>93.990000000000009</v>
      </c>
      <c r="S3911">
        <v>816.9899999999999</v>
      </c>
      <c r="T3911" s="388">
        <v>44418</v>
      </c>
      <c r="U3911">
        <v>0</v>
      </c>
      <c r="V3911" t="s">
        <v>841</v>
      </c>
      <c r="W3911" s="388">
        <v>44427</v>
      </c>
      <c r="X3911">
        <v>159</v>
      </c>
      <c r="Y3911">
        <v>0</v>
      </c>
      <c r="Z3911">
        <v>0</v>
      </c>
      <c r="AA3911" t="s">
        <v>9844</v>
      </c>
      <c r="AB3911" t="s">
        <v>2044</v>
      </c>
      <c r="AD3911" t="s">
        <v>2045</v>
      </c>
      <c r="AE3911" t="s">
        <v>2046</v>
      </c>
      <c r="AI3911" t="s">
        <v>1761</v>
      </c>
      <c r="AL3911" t="s">
        <v>9955</v>
      </c>
      <c r="AM3911">
        <v>0</v>
      </c>
      <c r="AN3911" t="s">
        <v>2048</v>
      </c>
      <c r="AO3911" t="s">
        <v>9876</v>
      </c>
      <c r="AP3911">
        <v>0</v>
      </c>
      <c r="AQ3911" s="388">
        <v>44424</v>
      </c>
      <c r="AS3911" t="s">
        <v>2294</v>
      </c>
      <c r="AT3911" s="388">
        <v>44426</v>
      </c>
      <c r="AU3911" t="s">
        <v>1756</v>
      </c>
      <c r="AV3911" t="s">
        <v>1756</v>
      </c>
      <c r="AZ3911" t="s">
        <v>1756</v>
      </c>
      <c r="BA3911" t="s">
        <v>1865</v>
      </c>
      <c r="BB3911" t="s">
        <v>9993</v>
      </c>
      <c r="BC3911" t="s">
        <v>9994</v>
      </c>
      <c r="BD3911" t="s">
        <v>1756</v>
      </c>
      <c r="BE3911" t="s">
        <v>824</v>
      </c>
      <c r="BF3911" t="s">
        <v>824</v>
      </c>
    </row>
    <row r="3912" spans="1:58">
      <c r="A3912" t="s">
        <v>829</v>
      </c>
      <c r="B3912">
        <v>6</v>
      </c>
      <c r="C3912">
        <v>0</v>
      </c>
      <c r="D3912">
        <v>9703</v>
      </c>
      <c r="E3912" t="s">
        <v>9978</v>
      </c>
      <c r="F3912">
        <v>53511012</v>
      </c>
      <c r="G3912" t="s">
        <v>2041</v>
      </c>
      <c r="H3912">
        <v>0</v>
      </c>
      <c r="I3912" t="s">
        <v>2073</v>
      </c>
      <c r="J3912">
        <v>243.75</v>
      </c>
      <c r="K3912">
        <v>9</v>
      </c>
      <c r="L3912" t="s">
        <v>1755</v>
      </c>
      <c r="M3912" t="s">
        <v>1757</v>
      </c>
      <c r="N3912" t="s">
        <v>1757</v>
      </c>
      <c r="O3912" t="s">
        <v>1756</v>
      </c>
      <c r="P3912" t="s">
        <v>1756</v>
      </c>
      <c r="Q3912" s="387">
        <v>2193.75</v>
      </c>
      <c r="R3912">
        <v>285.1875</v>
      </c>
      <c r="S3912">
        <v>2478.9374999999995</v>
      </c>
      <c r="T3912" s="388">
        <v>44418</v>
      </c>
      <c r="U3912">
        <v>0</v>
      </c>
      <c r="V3912" t="s">
        <v>841</v>
      </c>
      <c r="W3912" s="388">
        <v>44427</v>
      </c>
      <c r="X3912">
        <v>159</v>
      </c>
      <c r="Y3912">
        <v>0</v>
      </c>
      <c r="Z3912">
        <v>0</v>
      </c>
      <c r="AA3912" t="s">
        <v>9844</v>
      </c>
      <c r="AB3912" t="s">
        <v>2044</v>
      </c>
      <c r="AD3912" t="s">
        <v>2045</v>
      </c>
      <c r="AE3912" t="s">
        <v>2046</v>
      </c>
      <c r="AI3912" t="s">
        <v>1761</v>
      </c>
      <c r="AL3912" t="s">
        <v>9955</v>
      </c>
      <c r="AM3912">
        <v>0</v>
      </c>
      <c r="AN3912" t="s">
        <v>2048</v>
      </c>
      <c r="AO3912" t="s">
        <v>9876</v>
      </c>
      <c r="AP3912">
        <v>0</v>
      </c>
      <c r="AQ3912" s="388">
        <v>44424</v>
      </c>
      <c r="AS3912" t="s">
        <v>2294</v>
      </c>
      <c r="AT3912" s="388">
        <v>44426</v>
      </c>
      <c r="AU3912" t="s">
        <v>1756</v>
      </c>
      <c r="AV3912" t="s">
        <v>1756</v>
      </c>
      <c r="AZ3912" t="s">
        <v>1756</v>
      </c>
      <c r="BA3912" t="s">
        <v>1865</v>
      </c>
      <c r="BB3912" t="s">
        <v>9995</v>
      </c>
      <c r="BC3912" t="s">
        <v>9996</v>
      </c>
      <c r="BD3912" t="s">
        <v>1756</v>
      </c>
      <c r="BE3912" t="s">
        <v>824</v>
      </c>
      <c r="BF3912" t="s">
        <v>824</v>
      </c>
    </row>
    <row r="3913" spans="1:58">
      <c r="A3913" t="s">
        <v>829</v>
      </c>
      <c r="B3913">
        <v>6</v>
      </c>
      <c r="C3913">
        <v>0</v>
      </c>
      <c r="D3913">
        <v>9703</v>
      </c>
      <c r="E3913" t="s">
        <v>9978</v>
      </c>
      <c r="F3913">
        <v>53511012</v>
      </c>
      <c r="G3913" t="s">
        <v>2041</v>
      </c>
      <c r="H3913">
        <v>0</v>
      </c>
      <c r="I3913" t="s">
        <v>2079</v>
      </c>
      <c r="J3913">
        <v>63.38</v>
      </c>
      <c r="K3913">
        <v>9</v>
      </c>
      <c r="L3913" t="s">
        <v>1771</v>
      </c>
      <c r="M3913" t="s">
        <v>1757</v>
      </c>
      <c r="N3913" t="s">
        <v>1757</v>
      </c>
      <c r="O3913" t="s">
        <v>1756</v>
      </c>
      <c r="P3913" t="s">
        <v>1756</v>
      </c>
      <c r="Q3913" s="387">
        <v>570.41999999999996</v>
      </c>
      <c r="R3913">
        <v>74.154600000000002</v>
      </c>
      <c r="S3913">
        <v>644.57459999999992</v>
      </c>
      <c r="T3913" s="388">
        <v>44418</v>
      </c>
      <c r="U3913">
        <v>0</v>
      </c>
      <c r="V3913" t="s">
        <v>841</v>
      </c>
      <c r="W3913" s="388">
        <v>44427</v>
      </c>
      <c r="X3913">
        <v>159</v>
      </c>
      <c r="Y3913">
        <v>0</v>
      </c>
      <c r="Z3913">
        <v>0</v>
      </c>
      <c r="AA3913" t="s">
        <v>9844</v>
      </c>
      <c r="AB3913" t="s">
        <v>2044</v>
      </c>
      <c r="AD3913" t="s">
        <v>2045</v>
      </c>
      <c r="AE3913" t="s">
        <v>2046</v>
      </c>
      <c r="AI3913" t="s">
        <v>1761</v>
      </c>
      <c r="AL3913" t="s">
        <v>9955</v>
      </c>
      <c r="AM3913">
        <v>0</v>
      </c>
      <c r="AN3913" t="s">
        <v>2048</v>
      </c>
      <c r="AO3913" t="s">
        <v>9876</v>
      </c>
      <c r="AP3913">
        <v>0</v>
      </c>
      <c r="AQ3913" s="388">
        <v>44424</v>
      </c>
      <c r="AS3913" t="s">
        <v>2294</v>
      </c>
      <c r="AT3913" s="388">
        <v>44426</v>
      </c>
      <c r="AU3913" t="s">
        <v>1756</v>
      </c>
      <c r="AV3913" t="s">
        <v>1756</v>
      </c>
      <c r="AZ3913" t="s">
        <v>1756</v>
      </c>
      <c r="BA3913" t="s">
        <v>1865</v>
      </c>
      <c r="BB3913" t="s">
        <v>9997</v>
      </c>
      <c r="BC3913" t="s">
        <v>9998</v>
      </c>
      <c r="BD3913" t="s">
        <v>1756</v>
      </c>
      <c r="BE3913" t="s">
        <v>824</v>
      </c>
      <c r="BF3913" t="s">
        <v>824</v>
      </c>
    </row>
    <row r="3914" spans="1:58">
      <c r="A3914" t="s">
        <v>829</v>
      </c>
      <c r="B3914">
        <v>6</v>
      </c>
      <c r="C3914">
        <v>0</v>
      </c>
      <c r="D3914">
        <v>9703</v>
      </c>
      <c r="E3914" t="s">
        <v>9978</v>
      </c>
      <c r="F3914">
        <v>53511012</v>
      </c>
      <c r="G3914" t="s">
        <v>2041</v>
      </c>
      <c r="H3914">
        <v>0</v>
      </c>
      <c r="I3914" t="s">
        <v>2083</v>
      </c>
      <c r="J3914">
        <v>12.21</v>
      </c>
      <c r="K3914">
        <v>45</v>
      </c>
      <c r="L3914" t="s">
        <v>1771</v>
      </c>
      <c r="M3914" t="s">
        <v>1757</v>
      </c>
      <c r="N3914" t="s">
        <v>1757</v>
      </c>
      <c r="O3914" t="s">
        <v>1756</v>
      </c>
      <c r="P3914" t="s">
        <v>1756</v>
      </c>
      <c r="Q3914" s="387">
        <v>549.45000000000005</v>
      </c>
      <c r="R3914">
        <v>71.428500000000014</v>
      </c>
      <c r="S3914">
        <v>620.87850000000003</v>
      </c>
      <c r="T3914" s="388">
        <v>44418</v>
      </c>
      <c r="U3914">
        <v>0</v>
      </c>
      <c r="V3914" t="s">
        <v>841</v>
      </c>
      <c r="W3914" s="388">
        <v>44427</v>
      </c>
      <c r="X3914">
        <v>159</v>
      </c>
      <c r="Y3914">
        <v>0</v>
      </c>
      <c r="Z3914">
        <v>0</v>
      </c>
      <c r="AA3914" t="s">
        <v>9844</v>
      </c>
      <c r="AB3914" t="s">
        <v>2044</v>
      </c>
      <c r="AD3914" t="s">
        <v>2045</v>
      </c>
      <c r="AE3914" t="s">
        <v>2046</v>
      </c>
      <c r="AI3914" t="s">
        <v>1761</v>
      </c>
      <c r="AL3914" t="s">
        <v>9955</v>
      </c>
      <c r="AM3914">
        <v>0</v>
      </c>
      <c r="AN3914" t="s">
        <v>2048</v>
      </c>
      <c r="AO3914" t="s">
        <v>9876</v>
      </c>
      <c r="AP3914">
        <v>0</v>
      </c>
      <c r="AQ3914" s="388">
        <v>44424</v>
      </c>
      <c r="AS3914" t="s">
        <v>2294</v>
      </c>
      <c r="AT3914" s="388">
        <v>44426</v>
      </c>
      <c r="AU3914" t="s">
        <v>1756</v>
      </c>
      <c r="AV3914" t="s">
        <v>1756</v>
      </c>
      <c r="AZ3914" t="s">
        <v>1756</v>
      </c>
      <c r="BA3914" t="s">
        <v>1865</v>
      </c>
      <c r="BB3914" t="s">
        <v>9999</v>
      </c>
      <c r="BC3914" t="s">
        <v>10000</v>
      </c>
      <c r="BD3914" t="s">
        <v>1756</v>
      </c>
      <c r="BE3914" t="s">
        <v>824</v>
      </c>
      <c r="BF3914" t="s">
        <v>824</v>
      </c>
    </row>
    <row r="3915" spans="1:58">
      <c r="A3915" t="s">
        <v>829</v>
      </c>
      <c r="B3915">
        <v>6</v>
      </c>
      <c r="C3915">
        <v>0</v>
      </c>
      <c r="D3915">
        <v>9703</v>
      </c>
      <c r="E3915" t="s">
        <v>9978</v>
      </c>
      <c r="F3915">
        <v>53511012</v>
      </c>
      <c r="G3915" t="s">
        <v>2041</v>
      </c>
      <c r="H3915">
        <v>0</v>
      </c>
      <c r="I3915" t="s">
        <v>2089</v>
      </c>
      <c r="J3915">
        <v>146.96</v>
      </c>
      <c r="K3915">
        <v>18</v>
      </c>
      <c r="L3915" t="s">
        <v>2063</v>
      </c>
      <c r="M3915" t="s">
        <v>1757</v>
      </c>
      <c r="N3915" t="s">
        <v>1757</v>
      </c>
      <c r="O3915" t="s">
        <v>1756</v>
      </c>
      <c r="P3915" t="s">
        <v>1756</v>
      </c>
      <c r="Q3915" s="387">
        <v>2645.28</v>
      </c>
      <c r="R3915">
        <v>343.88640000000004</v>
      </c>
      <c r="S3915">
        <v>2989.1664000000001</v>
      </c>
      <c r="T3915" s="388">
        <v>44418</v>
      </c>
      <c r="U3915">
        <v>0</v>
      </c>
      <c r="V3915" t="s">
        <v>841</v>
      </c>
      <c r="W3915" s="388">
        <v>44427</v>
      </c>
      <c r="X3915">
        <v>159</v>
      </c>
      <c r="Y3915">
        <v>0</v>
      </c>
      <c r="Z3915">
        <v>0</v>
      </c>
      <c r="AA3915" t="s">
        <v>9844</v>
      </c>
      <c r="AB3915" t="s">
        <v>2044</v>
      </c>
      <c r="AD3915" t="s">
        <v>2045</v>
      </c>
      <c r="AE3915" t="s">
        <v>2046</v>
      </c>
      <c r="AI3915" t="s">
        <v>1761</v>
      </c>
      <c r="AL3915" t="s">
        <v>9955</v>
      </c>
      <c r="AM3915">
        <v>0</v>
      </c>
      <c r="AN3915" t="s">
        <v>2048</v>
      </c>
      <c r="AO3915" t="s">
        <v>9876</v>
      </c>
      <c r="AP3915">
        <v>0</v>
      </c>
      <c r="AQ3915" s="388">
        <v>44424</v>
      </c>
      <c r="AS3915" t="s">
        <v>2294</v>
      </c>
      <c r="AT3915" s="388">
        <v>44426</v>
      </c>
      <c r="AU3915" t="s">
        <v>1756</v>
      </c>
      <c r="AV3915" t="s">
        <v>1756</v>
      </c>
      <c r="AZ3915" t="s">
        <v>1756</v>
      </c>
      <c r="BA3915" t="s">
        <v>1865</v>
      </c>
      <c r="BB3915" t="s">
        <v>10001</v>
      </c>
      <c r="BC3915" t="s">
        <v>10002</v>
      </c>
      <c r="BD3915" t="s">
        <v>1756</v>
      </c>
      <c r="BE3915" t="s">
        <v>824</v>
      </c>
      <c r="BF3915" t="s">
        <v>824</v>
      </c>
    </row>
    <row r="3916" spans="1:58">
      <c r="A3916" t="s">
        <v>829</v>
      </c>
      <c r="B3916">
        <v>6</v>
      </c>
      <c r="C3916">
        <v>0</v>
      </c>
      <c r="D3916">
        <v>9703</v>
      </c>
      <c r="E3916" t="s">
        <v>9978</v>
      </c>
      <c r="F3916">
        <v>53511012</v>
      </c>
      <c r="G3916" t="s">
        <v>2041</v>
      </c>
      <c r="H3916">
        <v>0</v>
      </c>
      <c r="I3916" t="s">
        <v>2095</v>
      </c>
      <c r="J3916">
        <v>138.44999999999999</v>
      </c>
      <c r="K3916">
        <v>45</v>
      </c>
      <c r="L3916" t="s">
        <v>2063</v>
      </c>
      <c r="M3916" t="s">
        <v>1757</v>
      </c>
      <c r="N3916" t="s">
        <v>1757</v>
      </c>
      <c r="O3916" t="s">
        <v>1756</v>
      </c>
      <c r="P3916" t="s">
        <v>1756</v>
      </c>
      <c r="Q3916" s="387">
        <v>6230.25</v>
      </c>
      <c r="R3916">
        <v>809.9325</v>
      </c>
      <c r="S3916">
        <v>7040.182499999999</v>
      </c>
      <c r="T3916" s="388">
        <v>44418</v>
      </c>
      <c r="U3916">
        <v>0</v>
      </c>
      <c r="V3916" t="s">
        <v>841</v>
      </c>
      <c r="W3916" s="388">
        <v>44427</v>
      </c>
      <c r="X3916">
        <v>159</v>
      </c>
      <c r="Y3916">
        <v>0</v>
      </c>
      <c r="Z3916">
        <v>0</v>
      </c>
      <c r="AA3916" t="s">
        <v>9844</v>
      </c>
      <c r="AB3916" t="s">
        <v>2044</v>
      </c>
      <c r="AD3916" t="s">
        <v>2045</v>
      </c>
      <c r="AE3916" t="s">
        <v>2046</v>
      </c>
      <c r="AI3916" t="s">
        <v>1761</v>
      </c>
      <c r="AL3916" t="s">
        <v>9955</v>
      </c>
      <c r="AM3916">
        <v>0</v>
      </c>
      <c r="AN3916" t="s">
        <v>2048</v>
      </c>
      <c r="AO3916" t="s">
        <v>9876</v>
      </c>
      <c r="AP3916">
        <v>0</v>
      </c>
      <c r="AQ3916" s="388">
        <v>44424</v>
      </c>
      <c r="AS3916" t="s">
        <v>2294</v>
      </c>
      <c r="AT3916" s="388">
        <v>44426</v>
      </c>
      <c r="AU3916" t="s">
        <v>1756</v>
      </c>
      <c r="AV3916" t="s">
        <v>1756</v>
      </c>
      <c r="AZ3916" t="s">
        <v>1756</v>
      </c>
      <c r="BA3916" t="s">
        <v>1865</v>
      </c>
      <c r="BB3916" t="s">
        <v>10003</v>
      </c>
      <c r="BC3916" t="s">
        <v>10004</v>
      </c>
      <c r="BD3916" t="s">
        <v>1756</v>
      </c>
      <c r="BE3916" t="s">
        <v>824</v>
      </c>
      <c r="BF3916" t="s">
        <v>824</v>
      </c>
    </row>
    <row r="3917" spans="1:58">
      <c r="A3917" t="s">
        <v>829</v>
      </c>
      <c r="B3917">
        <v>6</v>
      </c>
      <c r="C3917">
        <v>0</v>
      </c>
      <c r="D3917">
        <v>9689</v>
      </c>
      <c r="E3917" t="s">
        <v>10005</v>
      </c>
      <c r="F3917">
        <v>53511012</v>
      </c>
      <c r="G3917" t="s">
        <v>2041</v>
      </c>
      <c r="H3917">
        <v>0</v>
      </c>
      <c r="I3917" t="s">
        <v>2042</v>
      </c>
      <c r="J3917">
        <v>60</v>
      </c>
      <c r="K3917">
        <v>11</v>
      </c>
      <c r="L3917" t="s">
        <v>1771</v>
      </c>
      <c r="M3917" t="s">
        <v>1756</v>
      </c>
      <c r="N3917" t="s">
        <v>1756</v>
      </c>
      <c r="O3917" t="s">
        <v>1757</v>
      </c>
      <c r="P3917" t="s">
        <v>1757</v>
      </c>
      <c r="Q3917" s="387">
        <v>660</v>
      </c>
      <c r="R3917">
        <v>85.8</v>
      </c>
      <c r="S3917">
        <v>745.8</v>
      </c>
      <c r="T3917" s="388">
        <v>44417</v>
      </c>
      <c r="U3917">
        <v>0</v>
      </c>
      <c r="V3917" t="s">
        <v>841</v>
      </c>
      <c r="W3917" s="388">
        <v>44427</v>
      </c>
      <c r="X3917">
        <v>159</v>
      </c>
      <c r="Y3917">
        <v>0</v>
      </c>
      <c r="Z3917">
        <v>0</v>
      </c>
      <c r="AA3917" t="s">
        <v>9844</v>
      </c>
      <c r="AB3917" t="s">
        <v>2044</v>
      </c>
      <c r="AD3917" t="s">
        <v>2045</v>
      </c>
      <c r="AE3917" t="s">
        <v>2046</v>
      </c>
      <c r="AI3917" t="s">
        <v>1761</v>
      </c>
      <c r="AL3917" t="s">
        <v>9955</v>
      </c>
      <c r="AM3917">
        <v>0</v>
      </c>
      <c r="AN3917" t="s">
        <v>2048</v>
      </c>
      <c r="AO3917" t="s">
        <v>2049</v>
      </c>
      <c r="AP3917">
        <v>0</v>
      </c>
      <c r="AQ3917" s="388">
        <v>44421</v>
      </c>
      <c r="AS3917" t="s">
        <v>10006</v>
      </c>
      <c r="AT3917" s="388">
        <v>44421</v>
      </c>
      <c r="AU3917" t="s">
        <v>1756</v>
      </c>
      <c r="AV3917" t="s">
        <v>1756</v>
      </c>
      <c r="AZ3917" t="s">
        <v>10007</v>
      </c>
      <c r="BA3917" t="s">
        <v>1865</v>
      </c>
      <c r="BB3917" t="s">
        <v>10008</v>
      </c>
      <c r="BC3917" t="s">
        <v>10009</v>
      </c>
      <c r="BD3917" t="s">
        <v>1756</v>
      </c>
      <c r="BE3917" t="s">
        <v>824</v>
      </c>
      <c r="BF3917" t="s">
        <v>824</v>
      </c>
    </row>
    <row r="3918" spans="1:58">
      <c r="A3918" t="s">
        <v>829</v>
      </c>
      <c r="B3918">
        <v>6</v>
      </c>
      <c r="C3918">
        <v>0</v>
      </c>
      <c r="D3918">
        <v>9689</v>
      </c>
      <c r="E3918" t="s">
        <v>10005</v>
      </c>
      <c r="F3918">
        <v>53511012</v>
      </c>
      <c r="G3918" t="s">
        <v>2041</v>
      </c>
      <c r="H3918">
        <v>0</v>
      </c>
      <c r="I3918" t="s">
        <v>2052</v>
      </c>
      <c r="J3918">
        <v>75</v>
      </c>
      <c r="K3918">
        <v>110</v>
      </c>
      <c r="L3918" t="s">
        <v>1771</v>
      </c>
      <c r="M3918" t="s">
        <v>1756</v>
      </c>
      <c r="N3918" t="s">
        <v>1756</v>
      </c>
      <c r="O3918" t="s">
        <v>1757</v>
      </c>
      <c r="P3918" t="s">
        <v>1757</v>
      </c>
      <c r="Q3918" s="387">
        <v>8250</v>
      </c>
      <c r="R3918">
        <v>1072.5</v>
      </c>
      <c r="S3918">
        <v>9322.5</v>
      </c>
      <c r="T3918" s="388">
        <v>44417</v>
      </c>
      <c r="U3918">
        <v>0</v>
      </c>
      <c r="V3918" t="s">
        <v>841</v>
      </c>
      <c r="W3918" s="388">
        <v>44427</v>
      </c>
      <c r="X3918">
        <v>159</v>
      </c>
      <c r="Y3918">
        <v>0</v>
      </c>
      <c r="Z3918">
        <v>0</v>
      </c>
      <c r="AA3918" t="s">
        <v>9844</v>
      </c>
      <c r="AB3918" t="s">
        <v>2044</v>
      </c>
      <c r="AD3918" t="s">
        <v>2045</v>
      </c>
      <c r="AE3918" t="s">
        <v>2046</v>
      </c>
      <c r="AI3918" t="s">
        <v>1761</v>
      </c>
      <c r="AL3918" t="s">
        <v>9955</v>
      </c>
      <c r="AM3918">
        <v>0</v>
      </c>
      <c r="AN3918" t="s">
        <v>2048</v>
      </c>
      <c r="AO3918" t="s">
        <v>2049</v>
      </c>
      <c r="AP3918">
        <v>0</v>
      </c>
      <c r="AQ3918" s="388">
        <v>44421</v>
      </c>
      <c r="AS3918" t="s">
        <v>10006</v>
      </c>
      <c r="AT3918" s="388">
        <v>44421</v>
      </c>
      <c r="AU3918" t="s">
        <v>1756</v>
      </c>
      <c r="AV3918" t="s">
        <v>1756</v>
      </c>
      <c r="AZ3918" t="s">
        <v>10007</v>
      </c>
      <c r="BA3918" t="s">
        <v>1865</v>
      </c>
      <c r="BB3918" t="s">
        <v>10010</v>
      </c>
      <c r="BC3918" t="s">
        <v>10011</v>
      </c>
      <c r="BD3918" t="s">
        <v>1756</v>
      </c>
      <c r="BE3918" t="s">
        <v>824</v>
      </c>
      <c r="BF3918" t="s">
        <v>824</v>
      </c>
    </row>
    <row r="3919" spans="1:58">
      <c r="A3919" t="s">
        <v>829</v>
      </c>
      <c r="B3919">
        <v>6</v>
      </c>
      <c r="C3919">
        <v>0</v>
      </c>
      <c r="D3919">
        <v>9689</v>
      </c>
      <c r="E3919" t="s">
        <v>10005</v>
      </c>
      <c r="F3919">
        <v>53511012</v>
      </c>
      <c r="G3919" t="s">
        <v>2041</v>
      </c>
      <c r="H3919">
        <v>0</v>
      </c>
      <c r="I3919" t="s">
        <v>2056</v>
      </c>
      <c r="J3919">
        <v>210</v>
      </c>
      <c r="K3919">
        <v>12</v>
      </c>
      <c r="L3919" t="s">
        <v>1755</v>
      </c>
      <c r="M3919" t="s">
        <v>1756</v>
      </c>
      <c r="N3919" t="s">
        <v>1756</v>
      </c>
      <c r="O3919" t="s">
        <v>1757</v>
      </c>
      <c r="P3919" t="s">
        <v>1757</v>
      </c>
      <c r="Q3919" s="387">
        <v>2520</v>
      </c>
      <c r="R3919">
        <v>327.60000000000002</v>
      </c>
      <c r="S3919">
        <v>2847.6</v>
      </c>
      <c r="T3919" s="388">
        <v>44417</v>
      </c>
      <c r="U3919">
        <v>0</v>
      </c>
      <c r="V3919" t="s">
        <v>841</v>
      </c>
      <c r="W3919" s="388">
        <v>44427</v>
      </c>
      <c r="X3919">
        <v>159</v>
      </c>
      <c r="Y3919">
        <v>0</v>
      </c>
      <c r="Z3919">
        <v>0</v>
      </c>
      <c r="AA3919" t="s">
        <v>9844</v>
      </c>
      <c r="AB3919" t="s">
        <v>2044</v>
      </c>
      <c r="AD3919" t="s">
        <v>2045</v>
      </c>
      <c r="AE3919" t="s">
        <v>2046</v>
      </c>
      <c r="AI3919" t="s">
        <v>1761</v>
      </c>
      <c r="AL3919" t="s">
        <v>9955</v>
      </c>
      <c r="AM3919">
        <v>0</v>
      </c>
      <c r="AN3919" t="s">
        <v>2048</v>
      </c>
      <c r="AO3919" t="s">
        <v>2049</v>
      </c>
      <c r="AP3919">
        <v>0</v>
      </c>
      <c r="AQ3919" s="388">
        <v>44421</v>
      </c>
      <c r="AS3919" t="s">
        <v>10006</v>
      </c>
      <c r="AT3919" s="388">
        <v>44421</v>
      </c>
      <c r="AU3919" t="s">
        <v>1756</v>
      </c>
      <c r="AV3919" t="s">
        <v>1756</v>
      </c>
      <c r="AZ3919" t="s">
        <v>10007</v>
      </c>
      <c r="BA3919" t="s">
        <v>1865</v>
      </c>
      <c r="BB3919" t="s">
        <v>10012</v>
      </c>
      <c r="BC3919" t="s">
        <v>10013</v>
      </c>
      <c r="BD3919" t="s">
        <v>1756</v>
      </c>
      <c r="BE3919" t="s">
        <v>824</v>
      </c>
      <c r="BF3919" t="s">
        <v>824</v>
      </c>
    </row>
    <row r="3920" spans="1:58">
      <c r="A3920" t="s">
        <v>829</v>
      </c>
      <c r="B3920">
        <v>6</v>
      </c>
      <c r="C3920">
        <v>0</v>
      </c>
      <c r="D3920">
        <v>9689</v>
      </c>
      <c r="E3920" t="s">
        <v>10005</v>
      </c>
      <c r="F3920">
        <v>53511012</v>
      </c>
      <c r="G3920" t="s">
        <v>2041</v>
      </c>
      <c r="H3920">
        <v>0</v>
      </c>
      <c r="I3920" t="s">
        <v>518</v>
      </c>
      <c r="J3920">
        <v>95</v>
      </c>
      <c r="K3920">
        <v>12</v>
      </c>
      <c r="L3920" t="s">
        <v>1771</v>
      </c>
      <c r="M3920" t="s">
        <v>1756</v>
      </c>
      <c r="N3920" t="s">
        <v>1756</v>
      </c>
      <c r="O3920" t="s">
        <v>1757</v>
      </c>
      <c r="P3920" t="s">
        <v>1757</v>
      </c>
      <c r="Q3920" s="387">
        <v>1140</v>
      </c>
      <c r="R3920">
        <v>148.20000000000002</v>
      </c>
      <c r="S3920">
        <v>1288.1999999999998</v>
      </c>
      <c r="T3920" s="388">
        <v>44417</v>
      </c>
      <c r="U3920">
        <v>0</v>
      </c>
      <c r="V3920" t="s">
        <v>841</v>
      </c>
      <c r="W3920" s="388">
        <v>44427</v>
      </c>
      <c r="X3920">
        <v>159</v>
      </c>
      <c r="Y3920">
        <v>0</v>
      </c>
      <c r="Z3920">
        <v>0</v>
      </c>
      <c r="AA3920" t="s">
        <v>9844</v>
      </c>
      <c r="AB3920" t="s">
        <v>2044</v>
      </c>
      <c r="AD3920" t="s">
        <v>2045</v>
      </c>
      <c r="AE3920" t="s">
        <v>2046</v>
      </c>
      <c r="AI3920" t="s">
        <v>1761</v>
      </c>
      <c r="AL3920" t="s">
        <v>9955</v>
      </c>
      <c r="AM3920">
        <v>0</v>
      </c>
      <c r="AN3920" t="s">
        <v>2048</v>
      </c>
      <c r="AO3920" t="s">
        <v>2049</v>
      </c>
      <c r="AP3920">
        <v>0</v>
      </c>
      <c r="AQ3920" s="388">
        <v>44421</v>
      </c>
      <c r="AS3920" t="s">
        <v>10006</v>
      </c>
      <c r="AT3920" s="388">
        <v>44421</v>
      </c>
      <c r="AU3920" t="s">
        <v>1756</v>
      </c>
      <c r="AV3920" t="s">
        <v>1756</v>
      </c>
      <c r="AZ3920" t="s">
        <v>10007</v>
      </c>
      <c r="BA3920" t="s">
        <v>1865</v>
      </c>
      <c r="BB3920" t="s">
        <v>10014</v>
      </c>
      <c r="BC3920" t="s">
        <v>10015</v>
      </c>
      <c r="BD3920" t="s">
        <v>1756</v>
      </c>
      <c r="BE3920" t="s">
        <v>824</v>
      </c>
      <c r="BF3920" t="s">
        <v>824</v>
      </c>
    </row>
    <row r="3921" spans="1:58">
      <c r="A3921" t="s">
        <v>829</v>
      </c>
      <c r="B3921">
        <v>6</v>
      </c>
      <c r="C3921">
        <v>0</v>
      </c>
      <c r="D3921">
        <v>9689</v>
      </c>
      <c r="E3921" t="s">
        <v>10005</v>
      </c>
      <c r="F3921">
        <v>53511012</v>
      </c>
      <c r="G3921" t="s">
        <v>2041</v>
      </c>
      <c r="H3921">
        <v>0</v>
      </c>
      <c r="I3921" t="s">
        <v>2062</v>
      </c>
      <c r="J3921">
        <v>138.05000000000001</v>
      </c>
      <c r="K3921">
        <v>36</v>
      </c>
      <c r="L3921" t="s">
        <v>2063</v>
      </c>
      <c r="M3921" t="s">
        <v>1757</v>
      </c>
      <c r="N3921" t="s">
        <v>1757</v>
      </c>
      <c r="O3921" t="s">
        <v>1756</v>
      </c>
      <c r="P3921" t="s">
        <v>1756</v>
      </c>
      <c r="Q3921" s="387">
        <v>4969.8</v>
      </c>
      <c r="R3921">
        <v>646.07400000000007</v>
      </c>
      <c r="S3921">
        <v>5615.8739999999998</v>
      </c>
      <c r="T3921" s="388">
        <v>44417</v>
      </c>
      <c r="U3921">
        <v>0</v>
      </c>
      <c r="V3921" t="s">
        <v>841</v>
      </c>
      <c r="W3921" s="388">
        <v>44427</v>
      </c>
      <c r="X3921">
        <v>159</v>
      </c>
      <c r="Y3921">
        <v>0</v>
      </c>
      <c r="Z3921">
        <v>0</v>
      </c>
      <c r="AA3921" t="s">
        <v>9844</v>
      </c>
      <c r="AB3921" t="s">
        <v>2044</v>
      </c>
      <c r="AD3921" t="s">
        <v>2045</v>
      </c>
      <c r="AE3921" t="s">
        <v>2046</v>
      </c>
      <c r="AI3921" t="s">
        <v>1761</v>
      </c>
      <c r="AL3921" t="s">
        <v>9955</v>
      </c>
      <c r="AM3921">
        <v>0</v>
      </c>
      <c r="AN3921" t="s">
        <v>2048</v>
      </c>
      <c r="AO3921" t="s">
        <v>2049</v>
      </c>
      <c r="AP3921">
        <v>0</v>
      </c>
      <c r="AQ3921" s="388">
        <v>44421</v>
      </c>
      <c r="AS3921" t="s">
        <v>10006</v>
      </c>
      <c r="AT3921" s="388">
        <v>44421</v>
      </c>
      <c r="AU3921" t="s">
        <v>1756</v>
      </c>
      <c r="AV3921" t="s">
        <v>1756</v>
      </c>
      <c r="AZ3921" t="s">
        <v>10007</v>
      </c>
      <c r="BA3921" t="s">
        <v>1865</v>
      </c>
      <c r="BB3921" t="s">
        <v>10016</v>
      </c>
      <c r="BC3921" t="s">
        <v>10017</v>
      </c>
      <c r="BD3921" t="s">
        <v>1756</v>
      </c>
      <c r="BE3921" t="s">
        <v>824</v>
      </c>
      <c r="BF3921" t="s">
        <v>824</v>
      </c>
    </row>
    <row r="3922" spans="1:58">
      <c r="A3922" t="s">
        <v>829</v>
      </c>
      <c r="B3922">
        <v>6</v>
      </c>
      <c r="C3922">
        <v>0</v>
      </c>
      <c r="D3922">
        <v>9689</v>
      </c>
      <c r="E3922" t="s">
        <v>10005</v>
      </c>
      <c r="F3922">
        <v>53511012</v>
      </c>
      <c r="G3922" t="s">
        <v>2041</v>
      </c>
      <c r="H3922">
        <v>0</v>
      </c>
      <c r="I3922" t="s">
        <v>2069</v>
      </c>
      <c r="J3922">
        <v>144.6</v>
      </c>
      <c r="K3922">
        <v>5</v>
      </c>
      <c r="L3922" t="s">
        <v>2063</v>
      </c>
      <c r="M3922" t="s">
        <v>1757</v>
      </c>
      <c r="N3922" t="s">
        <v>1757</v>
      </c>
      <c r="O3922" t="s">
        <v>1756</v>
      </c>
      <c r="P3922" t="s">
        <v>1756</v>
      </c>
      <c r="Q3922" s="387">
        <v>723</v>
      </c>
      <c r="R3922">
        <v>93.990000000000009</v>
      </c>
      <c r="S3922">
        <v>816.9899999999999</v>
      </c>
      <c r="T3922" s="388">
        <v>44417</v>
      </c>
      <c r="U3922">
        <v>0</v>
      </c>
      <c r="V3922" t="s">
        <v>841</v>
      </c>
      <c r="W3922" s="388">
        <v>44427</v>
      </c>
      <c r="X3922">
        <v>159</v>
      </c>
      <c r="Y3922">
        <v>0</v>
      </c>
      <c r="Z3922">
        <v>0</v>
      </c>
      <c r="AA3922" t="s">
        <v>9844</v>
      </c>
      <c r="AB3922" t="s">
        <v>2044</v>
      </c>
      <c r="AD3922" t="s">
        <v>2045</v>
      </c>
      <c r="AE3922" t="s">
        <v>2046</v>
      </c>
      <c r="AI3922" t="s">
        <v>1761</v>
      </c>
      <c r="AL3922" t="s">
        <v>9955</v>
      </c>
      <c r="AM3922">
        <v>0</v>
      </c>
      <c r="AN3922" t="s">
        <v>2048</v>
      </c>
      <c r="AO3922" t="s">
        <v>2049</v>
      </c>
      <c r="AP3922">
        <v>0</v>
      </c>
      <c r="AQ3922" s="388">
        <v>44421</v>
      </c>
      <c r="AS3922" t="s">
        <v>10006</v>
      </c>
      <c r="AT3922" s="388">
        <v>44421</v>
      </c>
      <c r="AU3922" t="s">
        <v>1756</v>
      </c>
      <c r="AV3922" t="s">
        <v>1756</v>
      </c>
      <c r="AZ3922" t="s">
        <v>10007</v>
      </c>
      <c r="BA3922" t="s">
        <v>1865</v>
      </c>
      <c r="BB3922" t="s">
        <v>10018</v>
      </c>
      <c r="BC3922" t="s">
        <v>10019</v>
      </c>
      <c r="BD3922" t="s">
        <v>1756</v>
      </c>
      <c r="BE3922" t="s">
        <v>824</v>
      </c>
      <c r="BF3922" t="s">
        <v>824</v>
      </c>
    </row>
    <row r="3923" spans="1:58">
      <c r="A3923" t="s">
        <v>829</v>
      </c>
      <c r="B3923">
        <v>6</v>
      </c>
      <c r="C3923">
        <v>0</v>
      </c>
      <c r="D3923">
        <v>9689</v>
      </c>
      <c r="E3923" t="s">
        <v>10005</v>
      </c>
      <c r="F3923">
        <v>53511012</v>
      </c>
      <c r="G3923" t="s">
        <v>2041</v>
      </c>
      <c r="H3923">
        <v>0</v>
      </c>
      <c r="I3923" t="s">
        <v>2073</v>
      </c>
      <c r="J3923">
        <v>243.75</v>
      </c>
      <c r="K3923">
        <v>8</v>
      </c>
      <c r="L3923" t="s">
        <v>1755</v>
      </c>
      <c r="M3923" t="s">
        <v>1757</v>
      </c>
      <c r="N3923" t="s">
        <v>1757</v>
      </c>
      <c r="O3923" t="s">
        <v>1756</v>
      </c>
      <c r="P3923" t="s">
        <v>1756</v>
      </c>
      <c r="Q3923" s="387">
        <v>1950</v>
      </c>
      <c r="R3923">
        <v>253.5</v>
      </c>
      <c r="S3923">
        <v>2203.5</v>
      </c>
      <c r="T3923" s="388">
        <v>44417</v>
      </c>
      <c r="U3923">
        <v>0</v>
      </c>
      <c r="V3923" t="s">
        <v>841</v>
      </c>
      <c r="W3923" s="388">
        <v>44427</v>
      </c>
      <c r="X3923">
        <v>159</v>
      </c>
      <c r="Y3923">
        <v>0</v>
      </c>
      <c r="Z3923">
        <v>0</v>
      </c>
      <c r="AA3923" t="s">
        <v>9844</v>
      </c>
      <c r="AB3923" t="s">
        <v>2044</v>
      </c>
      <c r="AD3923" t="s">
        <v>2045</v>
      </c>
      <c r="AE3923" t="s">
        <v>2046</v>
      </c>
      <c r="AI3923" t="s">
        <v>1761</v>
      </c>
      <c r="AL3923" t="s">
        <v>9955</v>
      </c>
      <c r="AM3923">
        <v>0</v>
      </c>
      <c r="AN3923" t="s">
        <v>2048</v>
      </c>
      <c r="AO3923" t="s">
        <v>2049</v>
      </c>
      <c r="AP3923">
        <v>0</v>
      </c>
      <c r="AQ3923" s="388">
        <v>44421</v>
      </c>
      <c r="AS3923" t="s">
        <v>10006</v>
      </c>
      <c r="AT3923" s="388">
        <v>44421</v>
      </c>
      <c r="AU3923" t="s">
        <v>1756</v>
      </c>
      <c r="AV3923" t="s">
        <v>1756</v>
      </c>
      <c r="AZ3923" t="s">
        <v>10007</v>
      </c>
      <c r="BA3923" t="s">
        <v>1865</v>
      </c>
      <c r="BB3923" t="s">
        <v>10020</v>
      </c>
      <c r="BC3923" t="s">
        <v>10021</v>
      </c>
      <c r="BD3923" t="s">
        <v>1756</v>
      </c>
      <c r="BE3923" t="s">
        <v>824</v>
      </c>
      <c r="BF3923" t="s">
        <v>824</v>
      </c>
    </row>
    <row r="3924" spans="1:58">
      <c r="A3924" t="s">
        <v>829</v>
      </c>
      <c r="B3924">
        <v>6</v>
      </c>
      <c r="C3924">
        <v>0</v>
      </c>
      <c r="D3924">
        <v>9689</v>
      </c>
      <c r="E3924" t="s">
        <v>10005</v>
      </c>
      <c r="F3924">
        <v>53511012</v>
      </c>
      <c r="G3924" t="s">
        <v>2041</v>
      </c>
      <c r="H3924">
        <v>0</v>
      </c>
      <c r="I3924" t="s">
        <v>2079</v>
      </c>
      <c r="J3924">
        <v>63.38</v>
      </c>
      <c r="K3924">
        <v>9</v>
      </c>
      <c r="L3924" t="s">
        <v>1771</v>
      </c>
      <c r="M3924" t="s">
        <v>1757</v>
      </c>
      <c r="N3924" t="s">
        <v>1757</v>
      </c>
      <c r="O3924" t="s">
        <v>1756</v>
      </c>
      <c r="P3924" t="s">
        <v>1756</v>
      </c>
      <c r="Q3924" s="387">
        <v>570.41999999999996</v>
      </c>
      <c r="R3924">
        <v>74.154600000000002</v>
      </c>
      <c r="S3924">
        <v>644.57459999999992</v>
      </c>
      <c r="T3924" s="388">
        <v>44417</v>
      </c>
      <c r="U3924">
        <v>0</v>
      </c>
      <c r="V3924" t="s">
        <v>841</v>
      </c>
      <c r="W3924" s="388">
        <v>44427</v>
      </c>
      <c r="X3924">
        <v>159</v>
      </c>
      <c r="Y3924">
        <v>0</v>
      </c>
      <c r="Z3924">
        <v>0</v>
      </c>
      <c r="AA3924" t="s">
        <v>9844</v>
      </c>
      <c r="AB3924" t="s">
        <v>2044</v>
      </c>
      <c r="AD3924" t="s">
        <v>2045</v>
      </c>
      <c r="AE3924" t="s">
        <v>2046</v>
      </c>
      <c r="AI3924" t="s">
        <v>1761</v>
      </c>
      <c r="AL3924" t="s">
        <v>9955</v>
      </c>
      <c r="AM3924">
        <v>0</v>
      </c>
      <c r="AN3924" t="s">
        <v>2048</v>
      </c>
      <c r="AO3924" t="s">
        <v>2049</v>
      </c>
      <c r="AP3924">
        <v>0</v>
      </c>
      <c r="AQ3924" s="388">
        <v>44421</v>
      </c>
      <c r="AS3924" t="s">
        <v>10006</v>
      </c>
      <c r="AT3924" s="388">
        <v>44421</v>
      </c>
      <c r="AU3924" t="s">
        <v>1756</v>
      </c>
      <c r="AV3924" t="s">
        <v>1756</v>
      </c>
      <c r="AZ3924" t="s">
        <v>10007</v>
      </c>
      <c r="BA3924" t="s">
        <v>1865</v>
      </c>
      <c r="BB3924" t="s">
        <v>10022</v>
      </c>
      <c r="BC3924" t="s">
        <v>10023</v>
      </c>
      <c r="BD3924" t="s">
        <v>1756</v>
      </c>
      <c r="BE3924" t="s">
        <v>824</v>
      </c>
      <c r="BF3924" t="s">
        <v>824</v>
      </c>
    </row>
    <row r="3925" spans="1:58">
      <c r="A3925" t="s">
        <v>829</v>
      </c>
      <c r="B3925">
        <v>6</v>
      </c>
      <c r="C3925">
        <v>0</v>
      </c>
      <c r="D3925">
        <v>9689</v>
      </c>
      <c r="E3925" t="s">
        <v>10005</v>
      </c>
      <c r="F3925">
        <v>53511012</v>
      </c>
      <c r="G3925" t="s">
        <v>2041</v>
      </c>
      <c r="H3925">
        <v>0</v>
      </c>
      <c r="I3925" t="s">
        <v>2083</v>
      </c>
      <c r="J3925">
        <v>12.21</v>
      </c>
      <c r="K3925">
        <v>36</v>
      </c>
      <c r="L3925" t="s">
        <v>1771</v>
      </c>
      <c r="M3925" t="s">
        <v>1757</v>
      </c>
      <c r="N3925" t="s">
        <v>1757</v>
      </c>
      <c r="O3925" t="s">
        <v>1756</v>
      </c>
      <c r="P3925" t="s">
        <v>1756</v>
      </c>
      <c r="Q3925" s="387">
        <v>439.56</v>
      </c>
      <c r="R3925">
        <v>57.142800000000001</v>
      </c>
      <c r="S3925">
        <v>496.70279999999997</v>
      </c>
      <c r="T3925" s="388">
        <v>44417</v>
      </c>
      <c r="U3925">
        <v>0</v>
      </c>
      <c r="V3925" t="s">
        <v>841</v>
      </c>
      <c r="W3925" s="388">
        <v>44427</v>
      </c>
      <c r="X3925">
        <v>159</v>
      </c>
      <c r="Y3925">
        <v>0</v>
      </c>
      <c r="Z3925">
        <v>0</v>
      </c>
      <c r="AA3925" t="s">
        <v>9844</v>
      </c>
      <c r="AB3925" t="s">
        <v>2044</v>
      </c>
      <c r="AD3925" t="s">
        <v>2045</v>
      </c>
      <c r="AE3925" t="s">
        <v>2046</v>
      </c>
      <c r="AI3925" t="s">
        <v>1761</v>
      </c>
      <c r="AL3925" t="s">
        <v>9955</v>
      </c>
      <c r="AM3925">
        <v>0</v>
      </c>
      <c r="AN3925" t="s">
        <v>2048</v>
      </c>
      <c r="AO3925" t="s">
        <v>2049</v>
      </c>
      <c r="AP3925">
        <v>0</v>
      </c>
      <c r="AQ3925" s="388">
        <v>44421</v>
      </c>
      <c r="AS3925" t="s">
        <v>10006</v>
      </c>
      <c r="AT3925" s="388">
        <v>44421</v>
      </c>
      <c r="AU3925" t="s">
        <v>1756</v>
      </c>
      <c r="AV3925" t="s">
        <v>1756</v>
      </c>
      <c r="AZ3925" t="s">
        <v>10007</v>
      </c>
      <c r="BA3925" t="s">
        <v>1865</v>
      </c>
      <c r="BB3925" t="s">
        <v>10024</v>
      </c>
      <c r="BC3925" t="s">
        <v>10025</v>
      </c>
      <c r="BD3925" t="s">
        <v>1756</v>
      </c>
      <c r="BE3925" t="s">
        <v>824</v>
      </c>
      <c r="BF3925" t="s">
        <v>824</v>
      </c>
    </row>
    <row r="3926" spans="1:58">
      <c r="A3926" t="s">
        <v>829</v>
      </c>
      <c r="B3926">
        <v>6</v>
      </c>
      <c r="C3926">
        <v>0</v>
      </c>
      <c r="D3926">
        <v>9689</v>
      </c>
      <c r="E3926" t="s">
        <v>10005</v>
      </c>
      <c r="F3926">
        <v>53511012</v>
      </c>
      <c r="G3926" t="s">
        <v>2041</v>
      </c>
      <c r="H3926">
        <v>0</v>
      </c>
      <c r="I3926" t="s">
        <v>2089</v>
      </c>
      <c r="J3926">
        <v>146.96</v>
      </c>
      <c r="K3926">
        <v>18</v>
      </c>
      <c r="L3926" t="s">
        <v>2063</v>
      </c>
      <c r="M3926" t="s">
        <v>1757</v>
      </c>
      <c r="N3926" t="s">
        <v>1757</v>
      </c>
      <c r="O3926" t="s">
        <v>1756</v>
      </c>
      <c r="P3926" t="s">
        <v>1756</v>
      </c>
      <c r="Q3926" s="387">
        <v>2645.28</v>
      </c>
      <c r="R3926">
        <v>343.88640000000004</v>
      </c>
      <c r="S3926">
        <v>2989.1664000000001</v>
      </c>
      <c r="T3926" s="388">
        <v>44417</v>
      </c>
      <c r="U3926">
        <v>0</v>
      </c>
      <c r="V3926" t="s">
        <v>841</v>
      </c>
      <c r="W3926" s="388">
        <v>44427</v>
      </c>
      <c r="X3926">
        <v>159</v>
      </c>
      <c r="Y3926">
        <v>0</v>
      </c>
      <c r="Z3926">
        <v>0</v>
      </c>
      <c r="AA3926" t="s">
        <v>9844</v>
      </c>
      <c r="AB3926" t="s">
        <v>2044</v>
      </c>
      <c r="AD3926" t="s">
        <v>2045</v>
      </c>
      <c r="AE3926" t="s">
        <v>2046</v>
      </c>
      <c r="AI3926" t="s">
        <v>1761</v>
      </c>
      <c r="AL3926" t="s">
        <v>9955</v>
      </c>
      <c r="AM3926">
        <v>0</v>
      </c>
      <c r="AN3926" t="s">
        <v>2048</v>
      </c>
      <c r="AO3926" t="s">
        <v>2049</v>
      </c>
      <c r="AP3926">
        <v>0</v>
      </c>
      <c r="AQ3926" s="388">
        <v>44421</v>
      </c>
      <c r="AS3926" t="s">
        <v>10006</v>
      </c>
      <c r="AT3926" s="388">
        <v>44421</v>
      </c>
      <c r="AU3926" t="s">
        <v>1756</v>
      </c>
      <c r="AV3926" t="s">
        <v>1756</v>
      </c>
      <c r="AZ3926" t="s">
        <v>10007</v>
      </c>
      <c r="BA3926" t="s">
        <v>1865</v>
      </c>
      <c r="BB3926" t="s">
        <v>10026</v>
      </c>
      <c r="BC3926" t="s">
        <v>10027</v>
      </c>
      <c r="BD3926" t="s">
        <v>1756</v>
      </c>
      <c r="BE3926" t="s">
        <v>824</v>
      </c>
      <c r="BF3926" t="s">
        <v>824</v>
      </c>
    </row>
    <row r="3927" spans="1:58">
      <c r="A3927" t="s">
        <v>829</v>
      </c>
      <c r="B3927">
        <v>6</v>
      </c>
      <c r="C3927">
        <v>0</v>
      </c>
      <c r="D3927">
        <v>9689</v>
      </c>
      <c r="E3927" t="s">
        <v>10005</v>
      </c>
      <c r="F3927">
        <v>53511012</v>
      </c>
      <c r="G3927" t="s">
        <v>2041</v>
      </c>
      <c r="H3927">
        <v>0</v>
      </c>
      <c r="I3927" t="s">
        <v>2095</v>
      </c>
      <c r="J3927">
        <v>138.44999999999999</v>
      </c>
      <c r="K3927">
        <v>36</v>
      </c>
      <c r="L3927" t="s">
        <v>2063</v>
      </c>
      <c r="M3927" t="s">
        <v>1757</v>
      </c>
      <c r="N3927" t="s">
        <v>1757</v>
      </c>
      <c r="O3927" t="s">
        <v>1756</v>
      </c>
      <c r="P3927" t="s">
        <v>1756</v>
      </c>
      <c r="Q3927" s="387">
        <v>4984.2</v>
      </c>
      <c r="R3927">
        <v>647.94600000000003</v>
      </c>
      <c r="S3927">
        <v>5632.1459999999988</v>
      </c>
      <c r="T3927" s="388">
        <v>44417</v>
      </c>
      <c r="U3927">
        <v>0</v>
      </c>
      <c r="V3927" t="s">
        <v>841</v>
      </c>
      <c r="W3927" s="388">
        <v>44427</v>
      </c>
      <c r="X3927">
        <v>159</v>
      </c>
      <c r="Y3927">
        <v>0</v>
      </c>
      <c r="Z3927">
        <v>0</v>
      </c>
      <c r="AA3927" t="s">
        <v>9844</v>
      </c>
      <c r="AB3927" t="s">
        <v>2044</v>
      </c>
      <c r="AD3927" t="s">
        <v>2045</v>
      </c>
      <c r="AE3927" t="s">
        <v>2046</v>
      </c>
      <c r="AI3927" t="s">
        <v>1761</v>
      </c>
      <c r="AL3927" t="s">
        <v>9955</v>
      </c>
      <c r="AM3927">
        <v>0</v>
      </c>
      <c r="AN3927" t="s">
        <v>2048</v>
      </c>
      <c r="AO3927" t="s">
        <v>2049</v>
      </c>
      <c r="AP3927">
        <v>0</v>
      </c>
      <c r="AQ3927" s="388">
        <v>44421</v>
      </c>
      <c r="AS3927" t="s">
        <v>10006</v>
      </c>
      <c r="AT3927" s="388">
        <v>44421</v>
      </c>
      <c r="AU3927" t="s">
        <v>1756</v>
      </c>
      <c r="AV3927" t="s">
        <v>1756</v>
      </c>
      <c r="AZ3927" t="s">
        <v>10007</v>
      </c>
      <c r="BA3927" t="s">
        <v>1865</v>
      </c>
      <c r="BB3927" t="s">
        <v>10028</v>
      </c>
      <c r="BC3927" t="s">
        <v>10029</v>
      </c>
      <c r="BD3927" t="s">
        <v>1756</v>
      </c>
      <c r="BE3927" t="s">
        <v>824</v>
      </c>
      <c r="BF3927" t="s">
        <v>824</v>
      </c>
    </row>
    <row r="3928" spans="1:58">
      <c r="A3928" t="s">
        <v>829</v>
      </c>
      <c r="B3928">
        <v>6</v>
      </c>
      <c r="C3928">
        <v>0</v>
      </c>
      <c r="D3928">
        <v>9688</v>
      </c>
      <c r="E3928" t="s">
        <v>10030</v>
      </c>
      <c r="F3928">
        <v>53511012</v>
      </c>
      <c r="G3928" t="s">
        <v>2041</v>
      </c>
      <c r="H3928">
        <v>0</v>
      </c>
      <c r="I3928" t="s">
        <v>2042</v>
      </c>
      <c r="J3928">
        <v>60</v>
      </c>
      <c r="K3928">
        <v>11</v>
      </c>
      <c r="L3928" t="s">
        <v>1771</v>
      </c>
      <c r="M3928" t="s">
        <v>1756</v>
      </c>
      <c r="N3928" t="s">
        <v>1756</v>
      </c>
      <c r="O3928" t="s">
        <v>1757</v>
      </c>
      <c r="P3928" t="s">
        <v>1757</v>
      </c>
      <c r="Q3928" s="387">
        <v>660</v>
      </c>
      <c r="R3928">
        <v>85.8</v>
      </c>
      <c r="S3928">
        <v>745.8</v>
      </c>
      <c r="T3928" s="388">
        <v>44416</v>
      </c>
      <c r="U3928">
        <v>0</v>
      </c>
      <c r="V3928" t="s">
        <v>841</v>
      </c>
      <c r="W3928" s="388">
        <v>44427</v>
      </c>
      <c r="X3928">
        <v>159</v>
      </c>
      <c r="Y3928">
        <v>0</v>
      </c>
      <c r="Z3928">
        <v>0</v>
      </c>
      <c r="AA3928" t="s">
        <v>9844</v>
      </c>
      <c r="AB3928" t="s">
        <v>2044</v>
      </c>
      <c r="AD3928" t="s">
        <v>2045</v>
      </c>
      <c r="AE3928" t="s">
        <v>2046</v>
      </c>
      <c r="AI3928" t="s">
        <v>1761</v>
      </c>
      <c r="AL3928" t="s">
        <v>9902</v>
      </c>
      <c r="AM3928">
        <v>0</v>
      </c>
      <c r="AN3928" t="s">
        <v>2048</v>
      </c>
      <c r="AO3928" t="s">
        <v>2049</v>
      </c>
      <c r="AP3928">
        <v>0</v>
      </c>
      <c r="AQ3928" s="388">
        <v>44421</v>
      </c>
      <c r="AS3928" t="s">
        <v>10006</v>
      </c>
      <c r="AT3928" s="388">
        <v>44421</v>
      </c>
      <c r="AU3928" t="s">
        <v>1756</v>
      </c>
      <c r="AV3928" t="s">
        <v>1756</v>
      </c>
      <c r="AZ3928" t="s">
        <v>10007</v>
      </c>
      <c r="BA3928" t="s">
        <v>1865</v>
      </c>
      <c r="BB3928" t="s">
        <v>10031</v>
      </c>
      <c r="BC3928" t="s">
        <v>10032</v>
      </c>
      <c r="BD3928" t="s">
        <v>1756</v>
      </c>
      <c r="BE3928" t="s">
        <v>824</v>
      </c>
      <c r="BF3928" t="s">
        <v>824</v>
      </c>
    </row>
    <row r="3929" spans="1:58">
      <c r="A3929" t="s">
        <v>829</v>
      </c>
      <c r="B3929">
        <v>6</v>
      </c>
      <c r="C3929">
        <v>0</v>
      </c>
      <c r="D3929">
        <v>9688</v>
      </c>
      <c r="E3929" t="s">
        <v>10030</v>
      </c>
      <c r="F3929">
        <v>53511012</v>
      </c>
      <c r="G3929" t="s">
        <v>2041</v>
      </c>
      <c r="H3929">
        <v>0</v>
      </c>
      <c r="I3929" t="s">
        <v>2052</v>
      </c>
      <c r="J3929">
        <v>75</v>
      </c>
      <c r="K3929">
        <v>110</v>
      </c>
      <c r="L3929" t="s">
        <v>1771</v>
      </c>
      <c r="M3929" t="s">
        <v>1756</v>
      </c>
      <c r="N3929" t="s">
        <v>1756</v>
      </c>
      <c r="O3929" t="s">
        <v>1757</v>
      </c>
      <c r="P3929" t="s">
        <v>1757</v>
      </c>
      <c r="Q3929" s="387">
        <v>8250</v>
      </c>
      <c r="R3929">
        <v>1072.5</v>
      </c>
      <c r="S3929">
        <v>9322.5</v>
      </c>
      <c r="T3929" s="388">
        <v>44416</v>
      </c>
      <c r="U3929">
        <v>0</v>
      </c>
      <c r="V3929" t="s">
        <v>841</v>
      </c>
      <c r="W3929" s="388">
        <v>44427</v>
      </c>
      <c r="X3929">
        <v>159</v>
      </c>
      <c r="Y3929">
        <v>0</v>
      </c>
      <c r="Z3929">
        <v>0</v>
      </c>
      <c r="AA3929" t="s">
        <v>9844</v>
      </c>
      <c r="AB3929" t="s">
        <v>2044</v>
      </c>
      <c r="AD3929" t="s">
        <v>2045</v>
      </c>
      <c r="AE3929" t="s">
        <v>2046</v>
      </c>
      <c r="AI3929" t="s">
        <v>1761</v>
      </c>
      <c r="AL3929" t="s">
        <v>9902</v>
      </c>
      <c r="AM3929">
        <v>0</v>
      </c>
      <c r="AN3929" t="s">
        <v>2048</v>
      </c>
      <c r="AO3929" t="s">
        <v>2049</v>
      </c>
      <c r="AP3929">
        <v>0</v>
      </c>
      <c r="AQ3929" s="388">
        <v>44421</v>
      </c>
      <c r="AS3929" t="s">
        <v>10006</v>
      </c>
      <c r="AT3929" s="388">
        <v>44421</v>
      </c>
      <c r="AU3929" t="s">
        <v>1756</v>
      </c>
      <c r="AV3929" t="s">
        <v>1756</v>
      </c>
      <c r="AZ3929" t="s">
        <v>10007</v>
      </c>
      <c r="BA3929" t="s">
        <v>1865</v>
      </c>
      <c r="BB3929" t="s">
        <v>10033</v>
      </c>
      <c r="BC3929" t="s">
        <v>10034</v>
      </c>
      <c r="BD3929" t="s">
        <v>1756</v>
      </c>
      <c r="BE3929" t="s">
        <v>824</v>
      </c>
      <c r="BF3929" t="s">
        <v>824</v>
      </c>
    </row>
    <row r="3930" spans="1:58">
      <c r="A3930" t="s">
        <v>829</v>
      </c>
      <c r="B3930">
        <v>6</v>
      </c>
      <c r="C3930">
        <v>0</v>
      </c>
      <c r="D3930">
        <v>9688</v>
      </c>
      <c r="E3930" t="s">
        <v>10030</v>
      </c>
      <c r="F3930">
        <v>53511012</v>
      </c>
      <c r="G3930" t="s">
        <v>2041</v>
      </c>
      <c r="H3930">
        <v>0</v>
      </c>
      <c r="I3930" t="s">
        <v>2056</v>
      </c>
      <c r="J3930">
        <v>210</v>
      </c>
      <c r="K3930">
        <v>12</v>
      </c>
      <c r="L3930" t="s">
        <v>1755</v>
      </c>
      <c r="M3930" t="s">
        <v>1756</v>
      </c>
      <c r="N3930" t="s">
        <v>1756</v>
      </c>
      <c r="O3930" t="s">
        <v>1757</v>
      </c>
      <c r="P3930" t="s">
        <v>1757</v>
      </c>
      <c r="Q3930" s="387">
        <v>2520</v>
      </c>
      <c r="R3930">
        <v>327.60000000000002</v>
      </c>
      <c r="S3930">
        <v>2847.6</v>
      </c>
      <c r="T3930" s="388">
        <v>44416</v>
      </c>
      <c r="U3930">
        <v>0</v>
      </c>
      <c r="V3930" t="s">
        <v>841</v>
      </c>
      <c r="W3930" s="388">
        <v>44427</v>
      </c>
      <c r="X3930">
        <v>159</v>
      </c>
      <c r="Y3930">
        <v>0</v>
      </c>
      <c r="Z3930">
        <v>0</v>
      </c>
      <c r="AA3930" t="s">
        <v>9844</v>
      </c>
      <c r="AB3930" t="s">
        <v>2044</v>
      </c>
      <c r="AD3930" t="s">
        <v>2045</v>
      </c>
      <c r="AE3930" t="s">
        <v>2046</v>
      </c>
      <c r="AI3930" t="s">
        <v>1761</v>
      </c>
      <c r="AL3930" t="s">
        <v>9902</v>
      </c>
      <c r="AM3930">
        <v>0</v>
      </c>
      <c r="AN3930" t="s">
        <v>2048</v>
      </c>
      <c r="AO3930" t="s">
        <v>2049</v>
      </c>
      <c r="AP3930">
        <v>0</v>
      </c>
      <c r="AQ3930" s="388">
        <v>44421</v>
      </c>
      <c r="AS3930" t="s">
        <v>10006</v>
      </c>
      <c r="AT3930" s="388">
        <v>44421</v>
      </c>
      <c r="AU3930" t="s">
        <v>1756</v>
      </c>
      <c r="AV3930" t="s">
        <v>1756</v>
      </c>
      <c r="AZ3930" t="s">
        <v>10007</v>
      </c>
      <c r="BA3930" t="s">
        <v>1865</v>
      </c>
      <c r="BB3930" t="s">
        <v>10035</v>
      </c>
      <c r="BC3930" t="s">
        <v>10036</v>
      </c>
      <c r="BD3930" t="s">
        <v>1756</v>
      </c>
      <c r="BE3930" t="s">
        <v>824</v>
      </c>
      <c r="BF3930" t="s">
        <v>824</v>
      </c>
    </row>
    <row r="3931" spans="1:58">
      <c r="A3931" t="s">
        <v>829</v>
      </c>
      <c r="B3931">
        <v>6</v>
      </c>
      <c r="C3931">
        <v>0</v>
      </c>
      <c r="D3931">
        <v>9688</v>
      </c>
      <c r="E3931" t="s">
        <v>10030</v>
      </c>
      <c r="F3931">
        <v>53511012</v>
      </c>
      <c r="G3931" t="s">
        <v>2041</v>
      </c>
      <c r="H3931">
        <v>0</v>
      </c>
      <c r="I3931" t="s">
        <v>518</v>
      </c>
      <c r="J3931">
        <v>95</v>
      </c>
      <c r="K3931">
        <v>12</v>
      </c>
      <c r="L3931" t="s">
        <v>1771</v>
      </c>
      <c r="M3931" t="s">
        <v>1756</v>
      </c>
      <c r="N3931" t="s">
        <v>1756</v>
      </c>
      <c r="O3931" t="s">
        <v>1757</v>
      </c>
      <c r="P3931" t="s">
        <v>1757</v>
      </c>
      <c r="Q3931" s="387">
        <v>1140</v>
      </c>
      <c r="R3931">
        <v>148.20000000000002</v>
      </c>
      <c r="S3931">
        <v>1288.1999999999998</v>
      </c>
      <c r="T3931" s="388">
        <v>44416</v>
      </c>
      <c r="U3931">
        <v>0</v>
      </c>
      <c r="V3931" t="s">
        <v>841</v>
      </c>
      <c r="W3931" s="388">
        <v>44427</v>
      </c>
      <c r="X3931">
        <v>159</v>
      </c>
      <c r="Y3931">
        <v>0</v>
      </c>
      <c r="Z3931">
        <v>0</v>
      </c>
      <c r="AA3931" t="s">
        <v>9844</v>
      </c>
      <c r="AB3931" t="s">
        <v>2044</v>
      </c>
      <c r="AD3931" t="s">
        <v>2045</v>
      </c>
      <c r="AE3931" t="s">
        <v>2046</v>
      </c>
      <c r="AI3931" t="s">
        <v>1761</v>
      </c>
      <c r="AL3931" t="s">
        <v>9902</v>
      </c>
      <c r="AM3931">
        <v>0</v>
      </c>
      <c r="AN3931" t="s">
        <v>2048</v>
      </c>
      <c r="AO3931" t="s">
        <v>2049</v>
      </c>
      <c r="AP3931">
        <v>0</v>
      </c>
      <c r="AQ3931" s="388">
        <v>44421</v>
      </c>
      <c r="AS3931" t="s">
        <v>10006</v>
      </c>
      <c r="AT3931" s="388">
        <v>44421</v>
      </c>
      <c r="AU3931" t="s">
        <v>1756</v>
      </c>
      <c r="AV3931" t="s">
        <v>1756</v>
      </c>
      <c r="AZ3931" t="s">
        <v>10007</v>
      </c>
      <c r="BA3931" t="s">
        <v>1865</v>
      </c>
      <c r="BB3931" t="s">
        <v>10037</v>
      </c>
      <c r="BC3931" t="s">
        <v>10038</v>
      </c>
      <c r="BD3931" t="s">
        <v>1756</v>
      </c>
      <c r="BE3931" t="s">
        <v>824</v>
      </c>
      <c r="BF3931" t="s">
        <v>824</v>
      </c>
    </row>
    <row r="3932" spans="1:58">
      <c r="A3932" t="s">
        <v>829</v>
      </c>
      <c r="B3932">
        <v>6</v>
      </c>
      <c r="C3932">
        <v>0</v>
      </c>
      <c r="D3932">
        <v>9688</v>
      </c>
      <c r="E3932" t="s">
        <v>10030</v>
      </c>
      <c r="F3932">
        <v>53511012</v>
      </c>
      <c r="G3932" t="s">
        <v>2041</v>
      </c>
      <c r="H3932">
        <v>0</v>
      </c>
      <c r="I3932" t="s">
        <v>2062</v>
      </c>
      <c r="J3932">
        <v>138.05000000000001</v>
      </c>
      <c r="K3932">
        <v>36</v>
      </c>
      <c r="L3932" t="s">
        <v>2063</v>
      </c>
      <c r="M3932" t="s">
        <v>1757</v>
      </c>
      <c r="N3932" t="s">
        <v>1757</v>
      </c>
      <c r="O3932" t="s">
        <v>1756</v>
      </c>
      <c r="P3932" t="s">
        <v>1756</v>
      </c>
      <c r="Q3932" s="387">
        <v>4969.8</v>
      </c>
      <c r="R3932">
        <v>646.07400000000007</v>
      </c>
      <c r="S3932">
        <v>5615.8739999999998</v>
      </c>
      <c r="T3932" s="388">
        <v>44416</v>
      </c>
      <c r="U3932">
        <v>0</v>
      </c>
      <c r="V3932" t="s">
        <v>841</v>
      </c>
      <c r="W3932" s="388">
        <v>44427</v>
      </c>
      <c r="X3932">
        <v>159</v>
      </c>
      <c r="Y3932">
        <v>0</v>
      </c>
      <c r="Z3932">
        <v>0</v>
      </c>
      <c r="AA3932" t="s">
        <v>9844</v>
      </c>
      <c r="AB3932" t="s">
        <v>2044</v>
      </c>
      <c r="AD3932" t="s">
        <v>2045</v>
      </c>
      <c r="AE3932" t="s">
        <v>2046</v>
      </c>
      <c r="AI3932" t="s">
        <v>1761</v>
      </c>
      <c r="AL3932" t="s">
        <v>9902</v>
      </c>
      <c r="AM3932">
        <v>0</v>
      </c>
      <c r="AN3932" t="s">
        <v>2048</v>
      </c>
      <c r="AO3932" t="s">
        <v>2049</v>
      </c>
      <c r="AP3932">
        <v>0</v>
      </c>
      <c r="AQ3932" s="388">
        <v>44421</v>
      </c>
      <c r="AS3932" t="s">
        <v>10006</v>
      </c>
      <c r="AT3932" s="388">
        <v>44421</v>
      </c>
      <c r="AU3932" t="s">
        <v>1756</v>
      </c>
      <c r="AV3932" t="s">
        <v>1756</v>
      </c>
      <c r="AZ3932" t="s">
        <v>10007</v>
      </c>
      <c r="BA3932" t="s">
        <v>1865</v>
      </c>
      <c r="BB3932" t="s">
        <v>10039</v>
      </c>
      <c r="BC3932" t="s">
        <v>10040</v>
      </c>
      <c r="BD3932" t="s">
        <v>1756</v>
      </c>
      <c r="BE3932" t="s">
        <v>824</v>
      </c>
      <c r="BF3932" t="s">
        <v>824</v>
      </c>
    </row>
    <row r="3933" spans="1:58">
      <c r="A3933" t="s">
        <v>829</v>
      </c>
      <c r="B3933">
        <v>6</v>
      </c>
      <c r="C3933">
        <v>0</v>
      </c>
      <c r="D3933">
        <v>9688</v>
      </c>
      <c r="E3933" t="s">
        <v>10030</v>
      </c>
      <c r="F3933">
        <v>53511012</v>
      </c>
      <c r="G3933" t="s">
        <v>2041</v>
      </c>
      <c r="H3933">
        <v>0</v>
      </c>
      <c r="I3933" t="s">
        <v>2069</v>
      </c>
      <c r="J3933">
        <v>144.6</v>
      </c>
      <c r="K3933">
        <v>5</v>
      </c>
      <c r="L3933" t="s">
        <v>2063</v>
      </c>
      <c r="M3933" t="s">
        <v>1757</v>
      </c>
      <c r="N3933" t="s">
        <v>1757</v>
      </c>
      <c r="O3933" t="s">
        <v>1756</v>
      </c>
      <c r="P3933" t="s">
        <v>1756</v>
      </c>
      <c r="Q3933" s="387">
        <v>723</v>
      </c>
      <c r="R3933">
        <v>93.990000000000009</v>
      </c>
      <c r="S3933">
        <v>816.9899999999999</v>
      </c>
      <c r="T3933" s="388">
        <v>44416</v>
      </c>
      <c r="U3933">
        <v>0</v>
      </c>
      <c r="V3933" t="s">
        <v>841</v>
      </c>
      <c r="W3933" s="388">
        <v>44427</v>
      </c>
      <c r="X3933">
        <v>159</v>
      </c>
      <c r="Y3933">
        <v>0</v>
      </c>
      <c r="Z3933">
        <v>0</v>
      </c>
      <c r="AA3933" t="s">
        <v>9844</v>
      </c>
      <c r="AB3933" t="s">
        <v>2044</v>
      </c>
      <c r="AD3933" t="s">
        <v>2045</v>
      </c>
      <c r="AE3933" t="s">
        <v>2046</v>
      </c>
      <c r="AI3933" t="s">
        <v>1761</v>
      </c>
      <c r="AL3933" t="s">
        <v>9902</v>
      </c>
      <c r="AM3933">
        <v>0</v>
      </c>
      <c r="AN3933" t="s">
        <v>2048</v>
      </c>
      <c r="AO3933" t="s">
        <v>2049</v>
      </c>
      <c r="AP3933">
        <v>0</v>
      </c>
      <c r="AQ3933" s="388">
        <v>44421</v>
      </c>
      <c r="AS3933" t="s">
        <v>10006</v>
      </c>
      <c r="AT3933" s="388">
        <v>44421</v>
      </c>
      <c r="AU3933" t="s">
        <v>1756</v>
      </c>
      <c r="AV3933" t="s">
        <v>1756</v>
      </c>
      <c r="AZ3933" t="s">
        <v>10007</v>
      </c>
      <c r="BA3933" t="s">
        <v>1865</v>
      </c>
      <c r="BB3933" t="s">
        <v>10041</v>
      </c>
      <c r="BC3933" t="s">
        <v>10042</v>
      </c>
      <c r="BD3933" t="s">
        <v>1756</v>
      </c>
      <c r="BE3933" t="s">
        <v>824</v>
      </c>
      <c r="BF3933" t="s">
        <v>824</v>
      </c>
    </row>
    <row r="3934" spans="1:58">
      <c r="A3934" t="s">
        <v>829</v>
      </c>
      <c r="B3934">
        <v>6</v>
      </c>
      <c r="C3934">
        <v>0</v>
      </c>
      <c r="D3934">
        <v>9688</v>
      </c>
      <c r="E3934" t="s">
        <v>10030</v>
      </c>
      <c r="F3934">
        <v>53511012</v>
      </c>
      <c r="G3934" t="s">
        <v>2041</v>
      </c>
      <c r="H3934">
        <v>0</v>
      </c>
      <c r="I3934" t="s">
        <v>2073</v>
      </c>
      <c r="J3934">
        <v>243.75</v>
      </c>
      <c r="K3934">
        <v>8</v>
      </c>
      <c r="L3934" t="s">
        <v>1755</v>
      </c>
      <c r="M3934" t="s">
        <v>1757</v>
      </c>
      <c r="N3934" t="s">
        <v>1757</v>
      </c>
      <c r="O3934" t="s">
        <v>1756</v>
      </c>
      <c r="P3934" t="s">
        <v>1756</v>
      </c>
      <c r="Q3934" s="387">
        <v>1950</v>
      </c>
      <c r="R3934">
        <v>253.5</v>
      </c>
      <c r="S3934">
        <v>2203.5</v>
      </c>
      <c r="T3934" s="388">
        <v>44416</v>
      </c>
      <c r="U3934">
        <v>0</v>
      </c>
      <c r="V3934" t="s">
        <v>841</v>
      </c>
      <c r="W3934" s="388">
        <v>44427</v>
      </c>
      <c r="X3934">
        <v>159</v>
      </c>
      <c r="Y3934">
        <v>0</v>
      </c>
      <c r="Z3934">
        <v>0</v>
      </c>
      <c r="AA3934" t="s">
        <v>9844</v>
      </c>
      <c r="AB3934" t="s">
        <v>2044</v>
      </c>
      <c r="AD3934" t="s">
        <v>2045</v>
      </c>
      <c r="AE3934" t="s">
        <v>2046</v>
      </c>
      <c r="AI3934" t="s">
        <v>1761</v>
      </c>
      <c r="AL3934" t="s">
        <v>9902</v>
      </c>
      <c r="AM3934">
        <v>0</v>
      </c>
      <c r="AN3934" t="s">
        <v>2048</v>
      </c>
      <c r="AO3934" t="s">
        <v>2049</v>
      </c>
      <c r="AP3934">
        <v>0</v>
      </c>
      <c r="AQ3934" s="388">
        <v>44421</v>
      </c>
      <c r="AS3934" t="s">
        <v>10006</v>
      </c>
      <c r="AT3934" s="388">
        <v>44421</v>
      </c>
      <c r="AU3934" t="s">
        <v>1756</v>
      </c>
      <c r="AV3934" t="s">
        <v>1756</v>
      </c>
      <c r="AZ3934" t="s">
        <v>10007</v>
      </c>
      <c r="BA3934" t="s">
        <v>1865</v>
      </c>
      <c r="BB3934" t="s">
        <v>10043</v>
      </c>
      <c r="BC3934" t="s">
        <v>10044</v>
      </c>
      <c r="BD3934" t="s">
        <v>1756</v>
      </c>
      <c r="BE3934" t="s">
        <v>824</v>
      </c>
      <c r="BF3934" t="s">
        <v>824</v>
      </c>
    </row>
    <row r="3935" spans="1:58">
      <c r="A3935" t="s">
        <v>829</v>
      </c>
      <c r="B3935">
        <v>6</v>
      </c>
      <c r="C3935">
        <v>0</v>
      </c>
      <c r="D3935">
        <v>9688</v>
      </c>
      <c r="E3935" t="s">
        <v>10030</v>
      </c>
      <c r="F3935">
        <v>53511012</v>
      </c>
      <c r="G3935" t="s">
        <v>2041</v>
      </c>
      <c r="H3935">
        <v>0</v>
      </c>
      <c r="I3935" t="s">
        <v>2079</v>
      </c>
      <c r="J3935">
        <v>63.38</v>
      </c>
      <c r="K3935">
        <v>9</v>
      </c>
      <c r="L3935" t="s">
        <v>1771</v>
      </c>
      <c r="M3935" t="s">
        <v>1757</v>
      </c>
      <c r="N3935" t="s">
        <v>1757</v>
      </c>
      <c r="O3935" t="s">
        <v>1756</v>
      </c>
      <c r="P3935" t="s">
        <v>1756</v>
      </c>
      <c r="Q3935" s="387">
        <v>570.41999999999996</v>
      </c>
      <c r="R3935">
        <v>74.154600000000002</v>
      </c>
      <c r="S3935">
        <v>644.57459999999992</v>
      </c>
      <c r="T3935" s="388">
        <v>44416</v>
      </c>
      <c r="U3935">
        <v>0</v>
      </c>
      <c r="V3935" t="s">
        <v>841</v>
      </c>
      <c r="W3935" s="388">
        <v>44427</v>
      </c>
      <c r="X3935">
        <v>159</v>
      </c>
      <c r="Y3935">
        <v>0</v>
      </c>
      <c r="Z3935">
        <v>0</v>
      </c>
      <c r="AA3935" t="s">
        <v>9844</v>
      </c>
      <c r="AB3935" t="s">
        <v>2044</v>
      </c>
      <c r="AD3935" t="s">
        <v>2045</v>
      </c>
      <c r="AE3935" t="s">
        <v>2046</v>
      </c>
      <c r="AI3935" t="s">
        <v>1761</v>
      </c>
      <c r="AL3935" t="s">
        <v>9902</v>
      </c>
      <c r="AM3935">
        <v>0</v>
      </c>
      <c r="AN3935" t="s">
        <v>2048</v>
      </c>
      <c r="AO3935" t="s">
        <v>2049</v>
      </c>
      <c r="AP3935">
        <v>0</v>
      </c>
      <c r="AQ3935" s="388">
        <v>44421</v>
      </c>
      <c r="AS3935" t="s">
        <v>10006</v>
      </c>
      <c r="AT3935" s="388">
        <v>44421</v>
      </c>
      <c r="AU3935" t="s">
        <v>1756</v>
      </c>
      <c r="AV3935" t="s">
        <v>1756</v>
      </c>
      <c r="AZ3935" t="s">
        <v>10007</v>
      </c>
      <c r="BA3935" t="s">
        <v>1865</v>
      </c>
      <c r="BB3935" t="s">
        <v>10045</v>
      </c>
      <c r="BC3935" t="s">
        <v>10046</v>
      </c>
      <c r="BD3935" t="s">
        <v>1756</v>
      </c>
      <c r="BE3935" t="s">
        <v>824</v>
      </c>
      <c r="BF3935" t="s">
        <v>824</v>
      </c>
    </row>
    <row r="3936" spans="1:58">
      <c r="A3936" t="s">
        <v>829</v>
      </c>
      <c r="B3936">
        <v>6</v>
      </c>
      <c r="C3936">
        <v>0</v>
      </c>
      <c r="D3936">
        <v>9688</v>
      </c>
      <c r="E3936" t="s">
        <v>10030</v>
      </c>
      <c r="F3936">
        <v>53511012</v>
      </c>
      <c r="G3936" t="s">
        <v>2041</v>
      </c>
      <c r="H3936">
        <v>0</v>
      </c>
      <c r="I3936" t="s">
        <v>2083</v>
      </c>
      <c r="J3936">
        <v>12.21</v>
      </c>
      <c r="K3936">
        <v>36</v>
      </c>
      <c r="L3936" t="s">
        <v>1771</v>
      </c>
      <c r="M3936" t="s">
        <v>1757</v>
      </c>
      <c r="N3936" t="s">
        <v>1757</v>
      </c>
      <c r="O3936" t="s">
        <v>1756</v>
      </c>
      <c r="P3936" t="s">
        <v>1756</v>
      </c>
      <c r="Q3936" s="387">
        <v>439.56</v>
      </c>
      <c r="R3936">
        <v>57.142800000000001</v>
      </c>
      <c r="S3936">
        <v>496.70279999999997</v>
      </c>
      <c r="T3936" s="388">
        <v>44416</v>
      </c>
      <c r="U3936">
        <v>0</v>
      </c>
      <c r="V3936" t="s">
        <v>841</v>
      </c>
      <c r="W3936" s="388">
        <v>44427</v>
      </c>
      <c r="X3936">
        <v>159</v>
      </c>
      <c r="Y3936">
        <v>0</v>
      </c>
      <c r="Z3936">
        <v>0</v>
      </c>
      <c r="AA3936" t="s">
        <v>9844</v>
      </c>
      <c r="AB3936" t="s">
        <v>2044</v>
      </c>
      <c r="AD3936" t="s">
        <v>2045</v>
      </c>
      <c r="AE3936" t="s">
        <v>2046</v>
      </c>
      <c r="AI3936" t="s">
        <v>1761</v>
      </c>
      <c r="AL3936" t="s">
        <v>9902</v>
      </c>
      <c r="AM3936">
        <v>0</v>
      </c>
      <c r="AN3936" t="s">
        <v>2048</v>
      </c>
      <c r="AO3936" t="s">
        <v>2049</v>
      </c>
      <c r="AP3936">
        <v>0</v>
      </c>
      <c r="AQ3936" s="388">
        <v>44421</v>
      </c>
      <c r="AS3936" t="s">
        <v>10006</v>
      </c>
      <c r="AT3936" s="388">
        <v>44421</v>
      </c>
      <c r="AU3936" t="s">
        <v>1756</v>
      </c>
      <c r="AV3936" t="s">
        <v>1756</v>
      </c>
      <c r="AZ3936" t="s">
        <v>10007</v>
      </c>
      <c r="BA3936" t="s">
        <v>1865</v>
      </c>
      <c r="BB3936" t="s">
        <v>10047</v>
      </c>
      <c r="BC3936" t="s">
        <v>10048</v>
      </c>
      <c r="BD3936" t="s">
        <v>1756</v>
      </c>
      <c r="BE3936" t="s">
        <v>824</v>
      </c>
      <c r="BF3936" t="s">
        <v>824</v>
      </c>
    </row>
    <row r="3937" spans="1:58">
      <c r="A3937" t="s">
        <v>829</v>
      </c>
      <c r="B3937">
        <v>6</v>
      </c>
      <c r="C3937">
        <v>0</v>
      </c>
      <c r="D3937">
        <v>9688</v>
      </c>
      <c r="E3937" t="s">
        <v>10030</v>
      </c>
      <c r="F3937">
        <v>53511012</v>
      </c>
      <c r="G3937" t="s">
        <v>2041</v>
      </c>
      <c r="H3937">
        <v>0</v>
      </c>
      <c r="I3937" t="s">
        <v>2089</v>
      </c>
      <c r="J3937">
        <v>146.96</v>
      </c>
      <c r="K3937">
        <v>18</v>
      </c>
      <c r="L3937" t="s">
        <v>2063</v>
      </c>
      <c r="M3937" t="s">
        <v>1757</v>
      </c>
      <c r="N3937" t="s">
        <v>1757</v>
      </c>
      <c r="O3937" t="s">
        <v>1756</v>
      </c>
      <c r="P3937" t="s">
        <v>1756</v>
      </c>
      <c r="Q3937" s="387">
        <v>2645.28</v>
      </c>
      <c r="R3937">
        <v>343.88640000000004</v>
      </c>
      <c r="S3937">
        <v>2989.1664000000001</v>
      </c>
      <c r="T3937" s="388">
        <v>44416</v>
      </c>
      <c r="U3937">
        <v>0</v>
      </c>
      <c r="V3937" t="s">
        <v>841</v>
      </c>
      <c r="W3937" s="388">
        <v>44427</v>
      </c>
      <c r="X3937">
        <v>159</v>
      </c>
      <c r="Y3937">
        <v>0</v>
      </c>
      <c r="Z3937">
        <v>0</v>
      </c>
      <c r="AA3937" t="s">
        <v>9844</v>
      </c>
      <c r="AB3937" t="s">
        <v>2044</v>
      </c>
      <c r="AD3937" t="s">
        <v>2045</v>
      </c>
      <c r="AE3937" t="s">
        <v>2046</v>
      </c>
      <c r="AI3937" t="s">
        <v>1761</v>
      </c>
      <c r="AL3937" t="s">
        <v>9902</v>
      </c>
      <c r="AM3937">
        <v>0</v>
      </c>
      <c r="AN3937" t="s">
        <v>2048</v>
      </c>
      <c r="AO3937" t="s">
        <v>2049</v>
      </c>
      <c r="AP3937">
        <v>0</v>
      </c>
      <c r="AQ3937" s="388">
        <v>44421</v>
      </c>
      <c r="AS3937" t="s">
        <v>10006</v>
      </c>
      <c r="AT3937" s="388">
        <v>44421</v>
      </c>
      <c r="AU3937" t="s">
        <v>1756</v>
      </c>
      <c r="AV3937" t="s">
        <v>1756</v>
      </c>
      <c r="AZ3937" t="s">
        <v>10007</v>
      </c>
      <c r="BA3937" t="s">
        <v>1865</v>
      </c>
      <c r="BB3937" t="s">
        <v>10049</v>
      </c>
      <c r="BC3937" t="s">
        <v>10050</v>
      </c>
      <c r="BD3937" t="s">
        <v>1756</v>
      </c>
      <c r="BE3937" t="s">
        <v>824</v>
      </c>
      <c r="BF3937" t="s">
        <v>824</v>
      </c>
    </row>
    <row r="3938" spans="1:58">
      <c r="A3938" t="s">
        <v>829</v>
      </c>
      <c r="B3938">
        <v>6</v>
      </c>
      <c r="C3938">
        <v>0</v>
      </c>
      <c r="D3938">
        <v>9688</v>
      </c>
      <c r="E3938" t="s">
        <v>10030</v>
      </c>
      <c r="F3938">
        <v>53511012</v>
      </c>
      <c r="G3938" t="s">
        <v>2041</v>
      </c>
      <c r="H3938">
        <v>0</v>
      </c>
      <c r="I3938" t="s">
        <v>2095</v>
      </c>
      <c r="J3938">
        <v>138.44999999999999</v>
      </c>
      <c r="K3938">
        <v>36</v>
      </c>
      <c r="L3938" t="s">
        <v>2063</v>
      </c>
      <c r="M3938" t="s">
        <v>1757</v>
      </c>
      <c r="N3938" t="s">
        <v>1757</v>
      </c>
      <c r="O3938" t="s">
        <v>1756</v>
      </c>
      <c r="P3938" t="s">
        <v>1756</v>
      </c>
      <c r="Q3938" s="387">
        <v>4984.2</v>
      </c>
      <c r="R3938">
        <v>647.94600000000003</v>
      </c>
      <c r="S3938">
        <v>5632.1459999999988</v>
      </c>
      <c r="T3938" s="388">
        <v>44416</v>
      </c>
      <c r="U3938">
        <v>0</v>
      </c>
      <c r="V3938" t="s">
        <v>841</v>
      </c>
      <c r="W3938" s="388">
        <v>44427</v>
      </c>
      <c r="X3938">
        <v>159</v>
      </c>
      <c r="Y3938">
        <v>0</v>
      </c>
      <c r="Z3938">
        <v>0</v>
      </c>
      <c r="AA3938" t="s">
        <v>9844</v>
      </c>
      <c r="AB3938" t="s">
        <v>2044</v>
      </c>
      <c r="AD3938" t="s">
        <v>2045</v>
      </c>
      <c r="AE3938" t="s">
        <v>2046</v>
      </c>
      <c r="AI3938" t="s">
        <v>1761</v>
      </c>
      <c r="AL3938" t="s">
        <v>9902</v>
      </c>
      <c r="AM3938">
        <v>0</v>
      </c>
      <c r="AN3938" t="s">
        <v>2048</v>
      </c>
      <c r="AO3938" t="s">
        <v>2049</v>
      </c>
      <c r="AP3938">
        <v>0</v>
      </c>
      <c r="AQ3938" s="388">
        <v>44421</v>
      </c>
      <c r="AS3938" t="s">
        <v>10006</v>
      </c>
      <c r="AT3938" s="388">
        <v>44421</v>
      </c>
      <c r="AU3938" t="s">
        <v>1756</v>
      </c>
      <c r="AV3938" t="s">
        <v>1756</v>
      </c>
      <c r="AZ3938" t="s">
        <v>10007</v>
      </c>
      <c r="BA3938" t="s">
        <v>1865</v>
      </c>
      <c r="BB3938" t="s">
        <v>10051</v>
      </c>
      <c r="BC3938" t="s">
        <v>10052</v>
      </c>
      <c r="BD3938" t="s">
        <v>1756</v>
      </c>
      <c r="BE3938" t="s">
        <v>824</v>
      </c>
      <c r="BF3938" t="s">
        <v>824</v>
      </c>
    </row>
    <row r="3939" spans="1:58">
      <c r="A3939" t="s">
        <v>829</v>
      </c>
      <c r="B3939">
        <v>6</v>
      </c>
      <c r="C3939">
        <v>0</v>
      </c>
      <c r="D3939">
        <v>9687</v>
      </c>
      <c r="E3939" t="s">
        <v>10053</v>
      </c>
      <c r="F3939">
        <v>53511012</v>
      </c>
      <c r="G3939" t="s">
        <v>2041</v>
      </c>
      <c r="H3939">
        <v>0</v>
      </c>
      <c r="I3939" t="s">
        <v>2042</v>
      </c>
      <c r="J3939">
        <v>60</v>
      </c>
      <c r="K3939">
        <v>11</v>
      </c>
      <c r="L3939" t="s">
        <v>1771</v>
      </c>
      <c r="M3939" t="s">
        <v>1756</v>
      </c>
      <c r="N3939" t="s">
        <v>1756</v>
      </c>
      <c r="O3939" t="s">
        <v>1757</v>
      </c>
      <c r="P3939" t="s">
        <v>1757</v>
      </c>
      <c r="Q3939" s="387">
        <v>660</v>
      </c>
      <c r="R3939">
        <v>85.8</v>
      </c>
      <c r="S3939">
        <v>745.8</v>
      </c>
      <c r="T3939" s="388">
        <v>44415</v>
      </c>
      <c r="U3939">
        <v>0</v>
      </c>
      <c r="V3939" t="s">
        <v>841</v>
      </c>
      <c r="W3939" s="388">
        <v>44427</v>
      </c>
      <c r="X3939">
        <v>159</v>
      </c>
      <c r="Y3939">
        <v>0</v>
      </c>
      <c r="Z3939">
        <v>0</v>
      </c>
      <c r="AA3939" t="s">
        <v>9844</v>
      </c>
      <c r="AB3939" t="s">
        <v>2044</v>
      </c>
      <c r="AD3939" t="s">
        <v>2045</v>
      </c>
      <c r="AE3939" t="s">
        <v>2046</v>
      </c>
      <c r="AI3939" t="s">
        <v>1761</v>
      </c>
      <c r="AL3939" t="s">
        <v>9902</v>
      </c>
      <c r="AM3939">
        <v>0</v>
      </c>
      <c r="AN3939" t="s">
        <v>2048</v>
      </c>
      <c r="AO3939" t="s">
        <v>10054</v>
      </c>
      <c r="AP3939">
        <v>0</v>
      </c>
      <c r="AQ3939" s="388">
        <v>44421</v>
      </c>
      <c r="AS3939" t="s">
        <v>10006</v>
      </c>
      <c r="AT3939" s="388">
        <v>44421</v>
      </c>
      <c r="AU3939" t="s">
        <v>1756</v>
      </c>
      <c r="AV3939" t="s">
        <v>1756</v>
      </c>
      <c r="AZ3939" t="s">
        <v>10007</v>
      </c>
      <c r="BA3939" t="s">
        <v>1865</v>
      </c>
      <c r="BB3939" t="s">
        <v>10055</v>
      </c>
      <c r="BC3939" t="s">
        <v>10056</v>
      </c>
      <c r="BD3939" t="s">
        <v>1756</v>
      </c>
      <c r="BE3939" t="s">
        <v>824</v>
      </c>
      <c r="BF3939" t="s">
        <v>824</v>
      </c>
    </row>
    <row r="3940" spans="1:58">
      <c r="A3940" t="s">
        <v>829</v>
      </c>
      <c r="B3940">
        <v>6</v>
      </c>
      <c r="C3940">
        <v>0</v>
      </c>
      <c r="D3940">
        <v>9687</v>
      </c>
      <c r="E3940" t="s">
        <v>10053</v>
      </c>
      <c r="F3940">
        <v>53511012</v>
      </c>
      <c r="G3940" t="s">
        <v>2041</v>
      </c>
      <c r="H3940">
        <v>0</v>
      </c>
      <c r="I3940" t="s">
        <v>2052</v>
      </c>
      <c r="J3940">
        <v>75</v>
      </c>
      <c r="K3940">
        <v>121</v>
      </c>
      <c r="L3940" t="s">
        <v>1771</v>
      </c>
      <c r="M3940" t="s">
        <v>1756</v>
      </c>
      <c r="N3940" t="s">
        <v>1756</v>
      </c>
      <c r="O3940" t="s">
        <v>1757</v>
      </c>
      <c r="P3940" t="s">
        <v>1757</v>
      </c>
      <c r="Q3940" s="387">
        <v>9075</v>
      </c>
      <c r="R3940">
        <v>1179.75</v>
      </c>
      <c r="S3940">
        <v>10254.749999999998</v>
      </c>
      <c r="T3940" s="388">
        <v>44415</v>
      </c>
      <c r="U3940">
        <v>0</v>
      </c>
      <c r="V3940" t="s">
        <v>841</v>
      </c>
      <c r="W3940" s="388">
        <v>44427</v>
      </c>
      <c r="X3940">
        <v>159</v>
      </c>
      <c r="Y3940">
        <v>0</v>
      </c>
      <c r="Z3940">
        <v>0</v>
      </c>
      <c r="AA3940" t="s">
        <v>9844</v>
      </c>
      <c r="AB3940" t="s">
        <v>2044</v>
      </c>
      <c r="AD3940" t="s">
        <v>2045</v>
      </c>
      <c r="AE3940" t="s">
        <v>2046</v>
      </c>
      <c r="AI3940" t="s">
        <v>1761</v>
      </c>
      <c r="AL3940" t="s">
        <v>9902</v>
      </c>
      <c r="AM3940">
        <v>0</v>
      </c>
      <c r="AN3940" t="s">
        <v>2048</v>
      </c>
      <c r="AO3940" t="s">
        <v>10054</v>
      </c>
      <c r="AP3940">
        <v>0</v>
      </c>
      <c r="AQ3940" s="388">
        <v>44421</v>
      </c>
      <c r="AS3940" t="s">
        <v>10006</v>
      </c>
      <c r="AT3940" s="388">
        <v>44421</v>
      </c>
      <c r="AU3940" t="s">
        <v>1756</v>
      </c>
      <c r="AV3940" t="s">
        <v>1756</v>
      </c>
      <c r="AZ3940" t="s">
        <v>10007</v>
      </c>
      <c r="BA3940" t="s">
        <v>1865</v>
      </c>
      <c r="BB3940" t="s">
        <v>10057</v>
      </c>
      <c r="BC3940" t="s">
        <v>10058</v>
      </c>
      <c r="BD3940" t="s">
        <v>1756</v>
      </c>
      <c r="BE3940" t="s">
        <v>824</v>
      </c>
      <c r="BF3940" t="s">
        <v>824</v>
      </c>
    </row>
    <row r="3941" spans="1:58">
      <c r="A3941" t="s">
        <v>829</v>
      </c>
      <c r="B3941">
        <v>6</v>
      </c>
      <c r="C3941">
        <v>0</v>
      </c>
      <c r="D3941">
        <v>9687</v>
      </c>
      <c r="E3941" t="s">
        <v>10053</v>
      </c>
      <c r="F3941">
        <v>53511012</v>
      </c>
      <c r="G3941" t="s">
        <v>2041</v>
      </c>
      <c r="H3941">
        <v>0</v>
      </c>
      <c r="I3941" t="s">
        <v>2056</v>
      </c>
      <c r="J3941">
        <v>210</v>
      </c>
      <c r="K3941">
        <v>13</v>
      </c>
      <c r="L3941" t="s">
        <v>1755</v>
      </c>
      <c r="M3941" t="s">
        <v>1756</v>
      </c>
      <c r="N3941" t="s">
        <v>1756</v>
      </c>
      <c r="O3941" t="s">
        <v>1757</v>
      </c>
      <c r="P3941" t="s">
        <v>1757</v>
      </c>
      <c r="Q3941" s="387">
        <v>2730</v>
      </c>
      <c r="R3941">
        <v>354.90000000000003</v>
      </c>
      <c r="S3941">
        <v>3084.8999999999996</v>
      </c>
      <c r="T3941" s="388">
        <v>44415</v>
      </c>
      <c r="U3941">
        <v>0</v>
      </c>
      <c r="V3941" t="s">
        <v>841</v>
      </c>
      <c r="W3941" s="388">
        <v>44427</v>
      </c>
      <c r="X3941">
        <v>159</v>
      </c>
      <c r="Y3941">
        <v>0</v>
      </c>
      <c r="Z3941">
        <v>0</v>
      </c>
      <c r="AA3941" t="s">
        <v>9844</v>
      </c>
      <c r="AB3941" t="s">
        <v>2044</v>
      </c>
      <c r="AD3941" t="s">
        <v>2045</v>
      </c>
      <c r="AE3941" t="s">
        <v>2046</v>
      </c>
      <c r="AI3941" t="s">
        <v>1761</v>
      </c>
      <c r="AL3941" t="s">
        <v>9902</v>
      </c>
      <c r="AM3941">
        <v>0</v>
      </c>
      <c r="AN3941" t="s">
        <v>2048</v>
      </c>
      <c r="AO3941" t="s">
        <v>10054</v>
      </c>
      <c r="AP3941">
        <v>0</v>
      </c>
      <c r="AQ3941" s="388">
        <v>44421</v>
      </c>
      <c r="AS3941" t="s">
        <v>10006</v>
      </c>
      <c r="AT3941" s="388">
        <v>44421</v>
      </c>
      <c r="AU3941" t="s">
        <v>1756</v>
      </c>
      <c r="AV3941" t="s">
        <v>1756</v>
      </c>
      <c r="AZ3941" t="s">
        <v>10007</v>
      </c>
      <c r="BA3941" t="s">
        <v>1865</v>
      </c>
      <c r="BB3941" t="s">
        <v>10059</v>
      </c>
      <c r="BC3941" t="s">
        <v>10060</v>
      </c>
      <c r="BD3941" t="s">
        <v>1756</v>
      </c>
      <c r="BE3941" t="s">
        <v>824</v>
      </c>
      <c r="BF3941" t="s">
        <v>824</v>
      </c>
    </row>
    <row r="3942" spans="1:58">
      <c r="A3942" t="s">
        <v>829</v>
      </c>
      <c r="B3942">
        <v>6</v>
      </c>
      <c r="C3942">
        <v>0</v>
      </c>
      <c r="D3942">
        <v>9687</v>
      </c>
      <c r="E3942" t="s">
        <v>10053</v>
      </c>
      <c r="F3942">
        <v>53511012</v>
      </c>
      <c r="G3942" t="s">
        <v>2041</v>
      </c>
      <c r="H3942">
        <v>0</v>
      </c>
      <c r="I3942" t="s">
        <v>518</v>
      </c>
      <c r="J3942">
        <v>95</v>
      </c>
      <c r="K3942">
        <v>12</v>
      </c>
      <c r="L3942" t="s">
        <v>1771</v>
      </c>
      <c r="M3942" t="s">
        <v>1756</v>
      </c>
      <c r="N3942" t="s">
        <v>1756</v>
      </c>
      <c r="O3942" t="s">
        <v>1757</v>
      </c>
      <c r="P3942" t="s">
        <v>1757</v>
      </c>
      <c r="Q3942" s="387">
        <v>1140</v>
      </c>
      <c r="R3942">
        <v>148.20000000000002</v>
      </c>
      <c r="S3942">
        <v>1288.1999999999998</v>
      </c>
      <c r="T3942" s="388">
        <v>44415</v>
      </c>
      <c r="U3942">
        <v>0</v>
      </c>
      <c r="V3942" t="s">
        <v>841</v>
      </c>
      <c r="W3942" s="388">
        <v>44427</v>
      </c>
      <c r="X3942">
        <v>159</v>
      </c>
      <c r="Y3942">
        <v>0</v>
      </c>
      <c r="Z3942">
        <v>0</v>
      </c>
      <c r="AA3942" t="s">
        <v>9844</v>
      </c>
      <c r="AB3942" t="s">
        <v>2044</v>
      </c>
      <c r="AD3942" t="s">
        <v>2045</v>
      </c>
      <c r="AE3942" t="s">
        <v>2046</v>
      </c>
      <c r="AI3942" t="s">
        <v>1761</v>
      </c>
      <c r="AL3942" t="s">
        <v>9902</v>
      </c>
      <c r="AM3942">
        <v>0</v>
      </c>
      <c r="AN3942" t="s">
        <v>2048</v>
      </c>
      <c r="AO3942" t="s">
        <v>10054</v>
      </c>
      <c r="AP3942">
        <v>0</v>
      </c>
      <c r="AQ3942" s="388">
        <v>44421</v>
      </c>
      <c r="AS3942" t="s">
        <v>10006</v>
      </c>
      <c r="AT3942" s="388">
        <v>44421</v>
      </c>
      <c r="AU3942" t="s">
        <v>1756</v>
      </c>
      <c r="AV3942" t="s">
        <v>1756</v>
      </c>
      <c r="AZ3942" t="s">
        <v>10007</v>
      </c>
      <c r="BA3942" t="s">
        <v>1865</v>
      </c>
      <c r="BB3942" t="s">
        <v>10061</v>
      </c>
      <c r="BC3942" t="s">
        <v>10062</v>
      </c>
      <c r="BD3942" t="s">
        <v>1756</v>
      </c>
      <c r="BE3942" t="s">
        <v>824</v>
      </c>
      <c r="BF3942" t="s">
        <v>824</v>
      </c>
    </row>
    <row r="3943" spans="1:58">
      <c r="A3943" t="s">
        <v>829</v>
      </c>
      <c r="B3943">
        <v>6</v>
      </c>
      <c r="C3943">
        <v>0</v>
      </c>
      <c r="D3943">
        <v>9687</v>
      </c>
      <c r="E3943" t="s">
        <v>10053</v>
      </c>
      <c r="F3943">
        <v>53511012</v>
      </c>
      <c r="G3943" t="s">
        <v>2041</v>
      </c>
      <c r="H3943">
        <v>0</v>
      </c>
      <c r="I3943" t="s">
        <v>2062</v>
      </c>
      <c r="J3943">
        <v>138.05000000000001</v>
      </c>
      <c r="K3943">
        <v>36</v>
      </c>
      <c r="L3943" t="s">
        <v>2063</v>
      </c>
      <c r="M3943" t="s">
        <v>1757</v>
      </c>
      <c r="N3943" t="s">
        <v>1757</v>
      </c>
      <c r="O3943" t="s">
        <v>1756</v>
      </c>
      <c r="P3943" t="s">
        <v>1756</v>
      </c>
      <c r="Q3943" s="387">
        <v>4969.8</v>
      </c>
      <c r="R3943">
        <v>646.07400000000007</v>
      </c>
      <c r="S3943">
        <v>5615.8739999999998</v>
      </c>
      <c r="T3943" s="388">
        <v>44415</v>
      </c>
      <c r="U3943">
        <v>0</v>
      </c>
      <c r="V3943" t="s">
        <v>841</v>
      </c>
      <c r="W3943" s="388">
        <v>44427</v>
      </c>
      <c r="X3943">
        <v>159</v>
      </c>
      <c r="Y3943">
        <v>0</v>
      </c>
      <c r="Z3943">
        <v>0</v>
      </c>
      <c r="AA3943" t="s">
        <v>9844</v>
      </c>
      <c r="AB3943" t="s">
        <v>2044</v>
      </c>
      <c r="AD3943" t="s">
        <v>2045</v>
      </c>
      <c r="AE3943" t="s">
        <v>2046</v>
      </c>
      <c r="AI3943" t="s">
        <v>1761</v>
      </c>
      <c r="AL3943" t="s">
        <v>9902</v>
      </c>
      <c r="AM3943">
        <v>0</v>
      </c>
      <c r="AN3943" t="s">
        <v>2048</v>
      </c>
      <c r="AO3943" t="s">
        <v>10054</v>
      </c>
      <c r="AP3943">
        <v>0</v>
      </c>
      <c r="AQ3943" s="388">
        <v>44421</v>
      </c>
      <c r="AS3943" t="s">
        <v>10006</v>
      </c>
      <c r="AT3943" s="388">
        <v>44421</v>
      </c>
      <c r="AU3943" t="s">
        <v>1756</v>
      </c>
      <c r="AV3943" t="s">
        <v>1756</v>
      </c>
      <c r="AZ3943" t="s">
        <v>10007</v>
      </c>
      <c r="BA3943" t="s">
        <v>1865</v>
      </c>
      <c r="BB3943" t="s">
        <v>10063</v>
      </c>
      <c r="BC3943" t="s">
        <v>10064</v>
      </c>
      <c r="BD3943" t="s">
        <v>1756</v>
      </c>
      <c r="BE3943" t="s">
        <v>824</v>
      </c>
      <c r="BF3943" t="s">
        <v>824</v>
      </c>
    </row>
    <row r="3944" spans="1:58">
      <c r="A3944" t="s">
        <v>829</v>
      </c>
      <c r="B3944">
        <v>6</v>
      </c>
      <c r="C3944">
        <v>0</v>
      </c>
      <c r="D3944">
        <v>9687</v>
      </c>
      <c r="E3944" t="s">
        <v>10053</v>
      </c>
      <c r="F3944">
        <v>53511012</v>
      </c>
      <c r="G3944" t="s">
        <v>2041</v>
      </c>
      <c r="H3944">
        <v>0</v>
      </c>
      <c r="I3944" t="s">
        <v>2069</v>
      </c>
      <c r="J3944">
        <v>144.6</v>
      </c>
      <c r="K3944">
        <v>5</v>
      </c>
      <c r="L3944" t="s">
        <v>2063</v>
      </c>
      <c r="M3944" t="s">
        <v>1757</v>
      </c>
      <c r="N3944" t="s">
        <v>1757</v>
      </c>
      <c r="O3944" t="s">
        <v>1756</v>
      </c>
      <c r="P3944" t="s">
        <v>1756</v>
      </c>
      <c r="Q3944" s="387">
        <v>723</v>
      </c>
      <c r="R3944">
        <v>93.990000000000009</v>
      </c>
      <c r="S3944">
        <v>816.9899999999999</v>
      </c>
      <c r="T3944" s="388">
        <v>44415</v>
      </c>
      <c r="U3944">
        <v>0</v>
      </c>
      <c r="V3944" t="s">
        <v>841</v>
      </c>
      <c r="W3944" s="388">
        <v>44427</v>
      </c>
      <c r="X3944">
        <v>159</v>
      </c>
      <c r="Y3944">
        <v>0</v>
      </c>
      <c r="Z3944">
        <v>0</v>
      </c>
      <c r="AA3944" t="s">
        <v>9844</v>
      </c>
      <c r="AB3944" t="s">
        <v>2044</v>
      </c>
      <c r="AD3944" t="s">
        <v>2045</v>
      </c>
      <c r="AE3944" t="s">
        <v>2046</v>
      </c>
      <c r="AI3944" t="s">
        <v>1761</v>
      </c>
      <c r="AL3944" t="s">
        <v>9902</v>
      </c>
      <c r="AM3944">
        <v>0</v>
      </c>
      <c r="AN3944" t="s">
        <v>2048</v>
      </c>
      <c r="AO3944" t="s">
        <v>10054</v>
      </c>
      <c r="AP3944">
        <v>0</v>
      </c>
      <c r="AQ3944" s="388">
        <v>44421</v>
      </c>
      <c r="AS3944" t="s">
        <v>10006</v>
      </c>
      <c r="AT3944" s="388">
        <v>44421</v>
      </c>
      <c r="AU3944" t="s">
        <v>1756</v>
      </c>
      <c r="AV3944" t="s">
        <v>1756</v>
      </c>
      <c r="AZ3944" t="s">
        <v>10007</v>
      </c>
      <c r="BA3944" t="s">
        <v>1865</v>
      </c>
      <c r="BB3944" t="s">
        <v>10065</v>
      </c>
      <c r="BC3944" t="s">
        <v>10066</v>
      </c>
      <c r="BD3944" t="s">
        <v>1756</v>
      </c>
      <c r="BE3944" t="s">
        <v>824</v>
      </c>
      <c r="BF3944" t="s">
        <v>824</v>
      </c>
    </row>
    <row r="3945" spans="1:58">
      <c r="A3945" t="s">
        <v>829</v>
      </c>
      <c r="B3945">
        <v>6</v>
      </c>
      <c r="C3945">
        <v>0</v>
      </c>
      <c r="D3945">
        <v>9687</v>
      </c>
      <c r="E3945" t="s">
        <v>10053</v>
      </c>
      <c r="F3945">
        <v>53511012</v>
      </c>
      <c r="G3945" t="s">
        <v>2041</v>
      </c>
      <c r="H3945">
        <v>0</v>
      </c>
      <c r="I3945" t="s">
        <v>2073</v>
      </c>
      <c r="J3945">
        <v>243.75</v>
      </c>
      <c r="K3945">
        <v>8</v>
      </c>
      <c r="L3945" t="s">
        <v>1755</v>
      </c>
      <c r="M3945" t="s">
        <v>1757</v>
      </c>
      <c r="N3945" t="s">
        <v>1757</v>
      </c>
      <c r="O3945" t="s">
        <v>1756</v>
      </c>
      <c r="P3945" t="s">
        <v>1756</v>
      </c>
      <c r="Q3945" s="387">
        <v>1950</v>
      </c>
      <c r="R3945">
        <v>253.5</v>
      </c>
      <c r="S3945">
        <v>2203.5</v>
      </c>
      <c r="T3945" s="388">
        <v>44415</v>
      </c>
      <c r="U3945">
        <v>0</v>
      </c>
      <c r="V3945" t="s">
        <v>841</v>
      </c>
      <c r="W3945" s="388">
        <v>44427</v>
      </c>
      <c r="X3945">
        <v>159</v>
      </c>
      <c r="Y3945">
        <v>0</v>
      </c>
      <c r="Z3945">
        <v>0</v>
      </c>
      <c r="AA3945" t="s">
        <v>9844</v>
      </c>
      <c r="AB3945" t="s">
        <v>2044</v>
      </c>
      <c r="AD3945" t="s">
        <v>2045</v>
      </c>
      <c r="AE3945" t="s">
        <v>2046</v>
      </c>
      <c r="AI3945" t="s">
        <v>1761</v>
      </c>
      <c r="AL3945" t="s">
        <v>9902</v>
      </c>
      <c r="AM3945">
        <v>0</v>
      </c>
      <c r="AN3945" t="s">
        <v>2048</v>
      </c>
      <c r="AO3945" t="s">
        <v>10054</v>
      </c>
      <c r="AP3945">
        <v>0</v>
      </c>
      <c r="AQ3945" s="388">
        <v>44421</v>
      </c>
      <c r="AS3945" t="s">
        <v>10006</v>
      </c>
      <c r="AT3945" s="388">
        <v>44421</v>
      </c>
      <c r="AU3945" t="s">
        <v>1756</v>
      </c>
      <c r="AV3945" t="s">
        <v>1756</v>
      </c>
      <c r="AZ3945" t="s">
        <v>10007</v>
      </c>
      <c r="BA3945" t="s">
        <v>1865</v>
      </c>
      <c r="BB3945" t="s">
        <v>10067</v>
      </c>
      <c r="BC3945" t="s">
        <v>10068</v>
      </c>
      <c r="BD3945" t="s">
        <v>1756</v>
      </c>
      <c r="BE3945" t="s">
        <v>824</v>
      </c>
      <c r="BF3945" t="s">
        <v>824</v>
      </c>
    </row>
    <row r="3946" spans="1:58">
      <c r="A3946" t="s">
        <v>829</v>
      </c>
      <c r="B3946">
        <v>6</v>
      </c>
      <c r="C3946">
        <v>0</v>
      </c>
      <c r="D3946">
        <v>9687</v>
      </c>
      <c r="E3946" t="s">
        <v>10053</v>
      </c>
      <c r="F3946">
        <v>53511012</v>
      </c>
      <c r="G3946" t="s">
        <v>2041</v>
      </c>
      <c r="H3946">
        <v>0</v>
      </c>
      <c r="I3946" t="s">
        <v>2079</v>
      </c>
      <c r="J3946">
        <v>63.38</v>
      </c>
      <c r="K3946">
        <v>9</v>
      </c>
      <c r="L3946" t="s">
        <v>1771</v>
      </c>
      <c r="M3946" t="s">
        <v>1757</v>
      </c>
      <c r="N3946" t="s">
        <v>1757</v>
      </c>
      <c r="O3946" t="s">
        <v>1756</v>
      </c>
      <c r="P3946" t="s">
        <v>1756</v>
      </c>
      <c r="Q3946" s="387">
        <v>570.41999999999996</v>
      </c>
      <c r="R3946">
        <v>74.154600000000002</v>
      </c>
      <c r="S3946">
        <v>644.57459999999992</v>
      </c>
      <c r="T3946" s="388">
        <v>44415</v>
      </c>
      <c r="U3946">
        <v>0</v>
      </c>
      <c r="V3946" t="s">
        <v>841</v>
      </c>
      <c r="W3946" s="388">
        <v>44427</v>
      </c>
      <c r="X3946">
        <v>159</v>
      </c>
      <c r="Y3946">
        <v>0</v>
      </c>
      <c r="Z3946">
        <v>0</v>
      </c>
      <c r="AA3946" t="s">
        <v>9844</v>
      </c>
      <c r="AB3946" t="s">
        <v>2044</v>
      </c>
      <c r="AD3946" t="s">
        <v>2045</v>
      </c>
      <c r="AE3946" t="s">
        <v>2046</v>
      </c>
      <c r="AI3946" t="s">
        <v>1761</v>
      </c>
      <c r="AL3946" t="s">
        <v>9902</v>
      </c>
      <c r="AM3946">
        <v>0</v>
      </c>
      <c r="AN3946" t="s">
        <v>2048</v>
      </c>
      <c r="AO3946" t="s">
        <v>10054</v>
      </c>
      <c r="AP3946">
        <v>0</v>
      </c>
      <c r="AQ3946" s="388">
        <v>44421</v>
      </c>
      <c r="AS3946" t="s">
        <v>10006</v>
      </c>
      <c r="AT3946" s="388">
        <v>44421</v>
      </c>
      <c r="AU3946" t="s">
        <v>1756</v>
      </c>
      <c r="AV3946" t="s">
        <v>1756</v>
      </c>
      <c r="AZ3946" t="s">
        <v>10007</v>
      </c>
      <c r="BA3946" t="s">
        <v>1865</v>
      </c>
      <c r="BB3946" t="s">
        <v>10069</v>
      </c>
      <c r="BC3946" t="s">
        <v>10070</v>
      </c>
      <c r="BD3946" t="s">
        <v>1756</v>
      </c>
      <c r="BE3946" t="s">
        <v>824</v>
      </c>
      <c r="BF3946" t="s">
        <v>824</v>
      </c>
    </row>
    <row r="3947" spans="1:58">
      <c r="A3947" t="s">
        <v>829</v>
      </c>
      <c r="B3947">
        <v>6</v>
      </c>
      <c r="C3947">
        <v>0</v>
      </c>
      <c r="D3947">
        <v>9687</v>
      </c>
      <c r="E3947" t="s">
        <v>10053</v>
      </c>
      <c r="F3947">
        <v>53511012</v>
      </c>
      <c r="G3947" t="s">
        <v>2041</v>
      </c>
      <c r="H3947">
        <v>0</v>
      </c>
      <c r="I3947" t="s">
        <v>2083</v>
      </c>
      <c r="J3947">
        <v>12.21</v>
      </c>
      <c r="K3947">
        <v>34</v>
      </c>
      <c r="L3947" t="s">
        <v>1771</v>
      </c>
      <c r="M3947" t="s">
        <v>1757</v>
      </c>
      <c r="N3947" t="s">
        <v>1757</v>
      </c>
      <c r="O3947" t="s">
        <v>1756</v>
      </c>
      <c r="P3947" t="s">
        <v>1756</v>
      </c>
      <c r="Q3947" s="387">
        <v>415.14</v>
      </c>
      <c r="R3947">
        <v>53.968200000000003</v>
      </c>
      <c r="S3947">
        <v>469.10819999999995</v>
      </c>
      <c r="T3947" s="388">
        <v>44415</v>
      </c>
      <c r="U3947">
        <v>0</v>
      </c>
      <c r="V3947" t="s">
        <v>841</v>
      </c>
      <c r="W3947" s="388">
        <v>44427</v>
      </c>
      <c r="X3947">
        <v>159</v>
      </c>
      <c r="Y3947">
        <v>0</v>
      </c>
      <c r="Z3947">
        <v>0</v>
      </c>
      <c r="AA3947" t="s">
        <v>9844</v>
      </c>
      <c r="AB3947" t="s">
        <v>2044</v>
      </c>
      <c r="AD3947" t="s">
        <v>2045</v>
      </c>
      <c r="AE3947" t="s">
        <v>2046</v>
      </c>
      <c r="AI3947" t="s">
        <v>1761</v>
      </c>
      <c r="AL3947" t="s">
        <v>9902</v>
      </c>
      <c r="AM3947">
        <v>0</v>
      </c>
      <c r="AN3947" t="s">
        <v>2048</v>
      </c>
      <c r="AO3947" t="s">
        <v>10054</v>
      </c>
      <c r="AP3947">
        <v>0</v>
      </c>
      <c r="AQ3947" s="388">
        <v>44421</v>
      </c>
      <c r="AS3947" t="s">
        <v>10006</v>
      </c>
      <c r="AT3947" s="388">
        <v>44421</v>
      </c>
      <c r="AU3947" t="s">
        <v>1756</v>
      </c>
      <c r="AV3947" t="s">
        <v>1756</v>
      </c>
      <c r="AZ3947" t="s">
        <v>10007</v>
      </c>
      <c r="BA3947" t="s">
        <v>1865</v>
      </c>
      <c r="BB3947" t="s">
        <v>10071</v>
      </c>
      <c r="BC3947" t="s">
        <v>10072</v>
      </c>
      <c r="BD3947" t="s">
        <v>1756</v>
      </c>
      <c r="BE3947" t="s">
        <v>824</v>
      </c>
      <c r="BF3947" t="s">
        <v>824</v>
      </c>
    </row>
    <row r="3948" spans="1:58">
      <c r="A3948" t="s">
        <v>829</v>
      </c>
      <c r="B3948">
        <v>6</v>
      </c>
      <c r="C3948">
        <v>0</v>
      </c>
      <c r="D3948">
        <v>9687</v>
      </c>
      <c r="E3948" t="s">
        <v>10053</v>
      </c>
      <c r="F3948">
        <v>53511012</v>
      </c>
      <c r="G3948" t="s">
        <v>2041</v>
      </c>
      <c r="H3948">
        <v>0</v>
      </c>
      <c r="I3948" t="s">
        <v>2089</v>
      </c>
      <c r="J3948">
        <v>146.96</v>
      </c>
      <c r="K3948">
        <v>18</v>
      </c>
      <c r="L3948" t="s">
        <v>2063</v>
      </c>
      <c r="M3948" t="s">
        <v>1757</v>
      </c>
      <c r="N3948" t="s">
        <v>1757</v>
      </c>
      <c r="O3948" t="s">
        <v>1756</v>
      </c>
      <c r="P3948" t="s">
        <v>1756</v>
      </c>
      <c r="Q3948" s="387">
        <v>2645.28</v>
      </c>
      <c r="R3948">
        <v>343.88640000000004</v>
      </c>
      <c r="S3948">
        <v>2989.1664000000001</v>
      </c>
      <c r="T3948" s="388">
        <v>44415</v>
      </c>
      <c r="U3948">
        <v>0</v>
      </c>
      <c r="V3948" t="s">
        <v>841</v>
      </c>
      <c r="W3948" s="388">
        <v>44427</v>
      </c>
      <c r="X3948">
        <v>159</v>
      </c>
      <c r="Y3948">
        <v>0</v>
      </c>
      <c r="Z3948">
        <v>0</v>
      </c>
      <c r="AA3948" t="s">
        <v>9844</v>
      </c>
      <c r="AB3948" t="s">
        <v>2044</v>
      </c>
      <c r="AD3948" t="s">
        <v>2045</v>
      </c>
      <c r="AE3948" t="s">
        <v>2046</v>
      </c>
      <c r="AI3948" t="s">
        <v>1761</v>
      </c>
      <c r="AL3948" t="s">
        <v>9902</v>
      </c>
      <c r="AM3948">
        <v>0</v>
      </c>
      <c r="AN3948" t="s">
        <v>2048</v>
      </c>
      <c r="AO3948" t="s">
        <v>10054</v>
      </c>
      <c r="AP3948">
        <v>0</v>
      </c>
      <c r="AQ3948" s="388">
        <v>44421</v>
      </c>
      <c r="AS3948" t="s">
        <v>10006</v>
      </c>
      <c r="AT3948" s="388">
        <v>44421</v>
      </c>
      <c r="AU3948" t="s">
        <v>1756</v>
      </c>
      <c r="AV3948" t="s">
        <v>1756</v>
      </c>
      <c r="AZ3948" t="s">
        <v>10007</v>
      </c>
      <c r="BA3948" t="s">
        <v>1865</v>
      </c>
      <c r="BB3948" t="s">
        <v>10073</v>
      </c>
      <c r="BC3948" t="s">
        <v>10074</v>
      </c>
      <c r="BD3948" t="s">
        <v>1756</v>
      </c>
      <c r="BE3948" t="s">
        <v>824</v>
      </c>
      <c r="BF3948" t="s">
        <v>824</v>
      </c>
    </row>
    <row r="3949" spans="1:58">
      <c r="A3949" t="s">
        <v>829</v>
      </c>
      <c r="B3949">
        <v>6</v>
      </c>
      <c r="C3949">
        <v>0</v>
      </c>
      <c r="D3949">
        <v>9687</v>
      </c>
      <c r="E3949" t="s">
        <v>10053</v>
      </c>
      <c r="F3949">
        <v>53511012</v>
      </c>
      <c r="G3949" t="s">
        <v>2041</v>
      </c>
      <c r="H3949">
        <v>0</v>
      </c>
      <c r="I3949" t="s">
        <v>2095</v>
      </c>
      <c r="J3949">
        <v>138.44999999999999</v>
      </c>
      <c r="K3949">
        <v>34</v>
      </c>
      <c r="L3949" t="s">
        <v>2063</v>
      </c>
      <c r="M3949" t="s">
        <v>1757</v>
      </c>
      <c r="N3949" t="s">
        <v>1757</v>
      </c>
      <c r="O3949" t="s">
        <v>1756</v>
      </c>
      <c r="P3949" t="s">
        <v>1756</v>
      </c>
      <c r="Q3949" s="387">
        <v>4707.3</v>
      </c>
      <c r="R3949">
        <v>611.94900000000007</v>
      </c>
      <c r="S3949">
        <v>5319.2489999999998</v>
      </c>
      <c r="T3949" s="388">
        <v>44415</v>
      </c>
      <c r="U3949">
        <v>0</v>
      </c>
      <c r="V3949" t="s">
        <v>841</v>
      </c>
      <c r="W3949" s="388">
        <v>44427</v>
      </c>
      <c r="X3949">
        <v>159</v>
      </c>
      <c r="Y3949">
        <v>0</v>
      </c>
      <c r="Z3949">
        <v>0</v>
      </c>
      <c r="AA3949" t="s">
        <v>9844</v>
      </c>
      <c r="AB3949" t="s">
        <v>2044</v>
      </c>
      <c r="AD3949" t="s">
        <v>2045</v>
      </c>
      <c r="AE3949" t="s">
        <v>2046</v>
      </c>
      <c r="AI3949" t="s">
        <v>1761</v>
      </c>
      <c r="AL3949" t="s">
        <v>9902</v>
      </c>
      <c r="AM3949">
        <v>0</v>
      </c>
      <c r="AN3949" t="s">
        <v>2048</v>
      </c>
      <c r="AO3949" t="s">
        <v>10054</v>
      </c>
      <c r="AP3949">
        <v>0</v>
      </c>
      <c r="AQ3949" s="388">
        <v>44421</v>
      </c>
      <c r="AS3949" t="s">
        <v>10006</v>
      </c>
      <c r="AT3949" s="388">
        <v>44421</v>
      </c>
      <c r="AU3949" t="s">
        <v>1756</v>
      </c>
      <c r="AV3949" t="s">
        <v>1756</v>
      </c>
      <c r="AZ3949" t="s">
        <v>10007</v>
      </c>
      <c r="BA3949" t="s">
        <v>1865</v>
      </c>
      <c r="BB3949" t="s">
        <v>10075</v>
      </c>
      <c r="BC3949" t="s">
        <v>10076</v>
      </c>
      <c r="BD3949" t="s">
        <v>1756</v>
      </c>
      <c r="BE3949" t="s">
        <v>824</v>
      </c>
      <c r="BF3949" t="s">
        <v>824</v>
      </c>
    </row>
    <row r="3950" spans="1:58">
      <c r="A3950" t="s">
        <v>829</v>
      </c>
      <c r="B3950">
        <v>6</v>
      </c>
      <c r="C3950">
        <v>0</v>
      </c>
      <c r="D3950">
        <v>9680</v>
      </c>
      <c r="E3950" t="s">
        <v>10077</v>
      </c>
      <c r="F3950">
        <v>53511012</v>
      </c>
      <c r="G3950" t="s">
        <v>2041</v>
      </c>
      <c r="H3950">
        <v>0</v>
      </c>
      <c r="I3950" t="s">
        <v>2042</v>
      </c>
      <c r="J3950">
        <v>60</v>
      </c>
      <c r="K3950">
        <v>5</v>
      </c>
      <c r="L3950" t="s">
        <v>1771</v>
      </c>
      <c r="M3950" t="s">
        <v>1756</v>
      </c>
      <c r="N3950" t="s">
        <v>1756</v>
      </c>
      <c r="O3950" t="s">
        <v>1757</v>
      </c>
      <c r="P3950" t="s">
        <v>1757</v>
      </c>
      <c r="Q3950" s="387">
        <v>300</v>
      </c>
      <c r="R3950">
        <v>39</v>
      </c>
      <c r="S3950">
        <v>338.99999999999994</v>
      </c>
      <c r="T3950" s="388">
        <v>44414</v>
      </c>
      <c r="U3950">
        <v>0</v>
      </c>
      <c r="V3950" t="s">
        <v>841</v>
      </c>
      <c r="W3950" s="388">
        <v>44427</v>
      </c>
      <c r="X3950">
        <v>159</v>
      </c>
      <c r="Y3950">
        <v>0</v>
      </c>
      <c r="Z3950">
        <v>0</v>
      </c>
      <c r="AA3950" t="s">
        <v>9844</v>
      </c>
      <c r="AB3950" t="s">
        <v>2044</v>
      </c>
      <c r="AD3950" t="s">
        <v>2045</v>
      </c>
      <c r="AE3950" t="s">
        <v>2046</v>
      </c>
      <c r="AI3950" t="s">
        <v>1761</v>
      </c>
      <c r="AL3950" t="s">
        <v>10078</v>
      </c>
      <c r="AM3950">
        <v>0</v>
      </c>
      <c r="AN3950" t="s">
        <v>2048</v>
      </c>
      <c r="AO3950" t="s">
        <v>10079</v>
      </c>
      <c r="AP3950">
        <v>0</v>
      </c>
      <c r="AQ3950" s="388">
        <v>44420</v>
      </c>
      <c r="AS3950" t="s">
        <v>10006</v>
      </c>
      <c r="AT3950" s="388">
        <v>44421</v>
      </c>
      <c r="AU3950" t="s">
        <v>1756</v>
      </c>
      <c r="AV3950" t="s">
        <v>1756</v>
      </c>
      <c r="AZ3950" t="s">
        <v>10007</v>
      </c>
      <c r="BA3950" t="s">
        <v>1865</v>
      </c>
      <c r="BB3950" t="s">
        <v>10080</v>
      </c>
      <c r="BC3950" t="s">
        <v>10081</v>
      </c>
      <c r="BD3950" t="s">
        <v>1756</v>
      </c>
      <c r="BE3950" t="s">
        <v>824</v>
      </c>
      <c r="BF3950" t="s">
        <v>824</v>
      </c>
    </row>
    <row r="3951" spans="1:58">
      <c r="A3951" t="s">
        <v>829</v>
      </c>
      <c r="B3951">
        <v>6</v>
      </c>
      <c r="C3951">
        <v>0</v>
      </c>
      <c r="D3951">
        <v>9680</v>
      </c>
      <c r="E3951" t="s">
        <v>10077</v>
      </c>
      <c r="F3951">
        <v>53511012</v>
      </c>
      <c r="G3951" t="s">
        <v>2041</v>
      </c>
      <c r="H3951">
        <v>0</v>
      </c>
      <c r="I3951" t="s">
        <v>2052</v>
      </c>
      <c r="J3951">
        <v>75</v>
      </c>
      <c r="K3951">
        <v>60</v>
      </c>
      <c r="L3951" t="s">
        <v>1771</v>
      </c>
      <c r="M3951" t="s">
        <v>1756</v>
      </c>
      <c r="N3951" t="s">
        <v>1756</v>
      </c>
      <c r="O3951" t="s">
        <v>1757</v>
      </c>
      <c r="P3951" t="s">
        <v>1757</v>
      </c>
      <c r="Q3951" s="387">
        <v>4500</v>
      </c>
      <c r="R3951">
        <v>585</v>
      </c>
      <c r="S3951">
        <v>5084.9999999999991</v>
      </c>
      <c r="T3951" s="388">
        <v>44414</v>
      </c>
      <c r="U3951">
        <v>0</v>
      </c>
      <c r="V3951" t="s">
        <v>841</v>
      </c>
      <c r="W3951" s="388">
        <v>44427</v>
      </c>
      <c r="X3951">
        <v>159</v>
      </c>
      <c r="Y3951">
        <v>0</v>
      </c>
      <c r="Z3951">
        <v>0</v>
      </c>
      <c r="AA3951" t="s">
        <v>9844</v>
      </c>
      <c r="AB3951" t="s">
        <v>2044</v>
      </c>
      <c r="AD3951" t="s">
        <v>2045</v>
      </c>
      <c r="AE3951" t="s">
        <v>2046</v>
      </c>
      <c r="AI3951" t="s">
        <v>1761</v>
      </c>
      <c r="AL3951" t="s">
        <v>10078</v>
      </c>
      <c r="AM3951">
        <v>0</v>
      </c>
      <c r="AN3951" t="s">
        <v>2048</v>
      </c>
      <c r="AO3951" t="s">
        <v>10079</v>
      </c>
      <c r="AP3951">
        <v>0</v>
      </c>
      <c r="AQ3951" s="388">
        <v>44420</v>
      </c>
      <c r="AS3951" t="s">
        <v>10006</v>
      </c>
      <c r="AT3951" s="388">
        <v>44421</v>
      </c>
      <c r="AU3951" t="s">
        <v>1756</v>
      </c>
      <c r="AV3951" t="s">
        <v>1756</v>
      </c>
      <c r="AZ3951" t="s">
        <v>10007</v>
      </c>
      <c r="BA3951" t="s">
        <v>1865</v>
      </c>
      <c r="BB3951" t="s">
        <v>10082</v>
      </c>
      <c r="BC3951" t="s">
        <v>10083</v>
      </c>
      <c r="BD3951" t="s">
        <v>1756</v>
      </c>
      <c r="BE3951" t="s">
        <v>824</v>
      </c>
      <c r="BF3951" t="s">
        <v>824</v>
      </c>
    </row>
    <row r="3952" spans="1:58">
      <c r="A3952" t="s">
        <v>829</v>
      </c>
      <c r="B3952">
        <v>6</v>
      </c>
      <c r="C3952">
        <v>0</v>
      </c>
      <c r="D3952">
        <v>9680</v>
      </c>
      <c r="E3952" t="s">
        <v>10077</v>
      </c>
      <c r="F3952">
        <v>53511012</v>
      </c>
      <c r="G3952" t="s">
        <v>2041</v>
      </c>
      <c r="H3952">
        <v>0</v>
      </c>
      <c r="I3952" t="s">
        <v>2056</v>
      </c>
      <c r="J3952">
        <v>210</v>
      </c>
      <c r="K3952">
        <v>14</v>
      </c>
      <c r="L3952" t="s">
        <v>1755</v>
      </c>
      <c r="M3952" t="s">
        <v>1756</v>
      </c>
      <c r="N3952" t="s">
        <v>1756</v>
      </c>
      <c r="O3952" t="s">
        <v>1757</v>
      </c>
      <c r="P3952" t="s">
        <v>1757</v>
      </c>
      <c r="Q3952" s="387">
        <v>2940</v>
      </c>
      <c r="R3952">
        <v>382.2</v>
      </c>
      <c r="S3952">
        <v>3322.2</v>
      </c>
      <c r="T3952" s="388">
        <v>44414</v>
      </c>
      <c r="U3952">
        <v>0</v>
      </c>
      <c r="V3952" t="s">
        <v>841</v>
      </c>
      <c r="W3952" s="388">
        <v>44427</v>
      </c>
      <c r="X3952">
        <v>159</v>
      </c>
      <c r="Y3952">
        <v>0</v>
      </c>
      <c r="Z3952">
        <v>0</v>
      </c>
      <c r="AA3952" t="s">
        <v>9844</v>
      </c>
      <c r="AB3952" t="s">
        <v>2044</v>
      </c>
      <c r="AD3952" t="s">
        <v>2045</v>
      </c>
      <c r="AE3952" t="s">
        <v>2046</v>
      </c>
      <c r="AI3952" t="s">
        <v>1761</v>
      </c>
      <c r="AL3952" t="s">
        <v>10078</v>
      </c>
      <c r="AM3952">
        <v>0</v>
      </c>
      <c r="AN3952" t="s">
        <v>2048</v>
      </c>
      <c r="AO3952" t="s">
        <v>10079</v>
      </c>
      <c r="AP3952">
        <v>0</v>
      </c>
      <c r="AQ3952" s="388">
        <v>44420</v>
      </c>
      <c r="AS3952" t="s">
        <v>10006</v>
      </c>
      <c r="AT3952" s="388">
        <v>44421</v>
      </c>
      <c r="AU3952" t="s">
        <v>1756</v>
      </c>
      <c r="AV3952" t="s">
        <v>1756</v>
      </c>
      <c r="AZ3952" t="s">
        <v>10007</v>
      </c>
      <c r="BA3952" t="s">
        <v>1865</v>
      </c>
      <c r="BB3952" t="s">
        <v>10084</v>
      </c>
      <c r="BC3952" t="s">
        <v>10085</v>
      </c>
      <c r="BD3952" t="s">
        <v>1756</v>
      </c>
      <c r="BE3952" t="s">
        <v>824</v>
      </c>
      <c r="BF3952" t="s">
        <v>824</v>
      </c>
    </row>
    <row r="3953" spans="1:58">
      <c r="A3953" t="s">
        <v>829</v>
      </c>
      <c r="B3953">
        <v>6</v>
      </c>
      <c r="C3953">
        <v>0</v>
      </c>
      <c r="D3953">
        <v>9680</v>
      </c>
      <c r="E3953" t="s">
        <v>10077</v>
      </c>
      <c r="F3953">
        <v>53511012</v>
      </c>
      <c r="G3953" t="s">
        <v>2041</v>
      </c>
      <c r="H3953">
        <v>0</v>
      </c>
      <c r="I3953" t="s">
        <v>518</v>
      </c>
      <c r="J3953">
        <v>95</v>
      </c>
      <c r="K3953">
        <v>5</v>
      </c>
      <c r="L3953" t="s">
        <v>1771</v>
      </c>
      <c r="M3953" t="s">
        <v>1756</v>
      </c>
      <c r="N3953" t="s">
        <v>1756</v>
      </c>
      <c r="O3953" t="s">
        <v>1757</v>
      </c>
      <c r="P3953" t="s">
        <v>1757</v>
      </c>
      <c r="Q3953" s="387">
        <v>475</v>
      </c>
      <c r="R3953">
        <v>61.75</v>
      </c>
      <c r="S3953">
        <v>536.75</v>
      </c>
      <c r="T3953" s="388">
        <v>44414</v>
      </c>
      <c r="U3953">
        <v>0</v>
      </c>
      <c r="V3953" t="s">
        <v>841</v>
      </c>
      <c r="W3953" s="388">
        <v>44427</v>
      </c>
      <c r="X3953">
        <v>159</v>
      </c>
      <c r="Y3953">
        <v>0</v>
      </c>
      <c r="Z3953">
        <v>0</v>
      </c>
      <c r="AA3953" t="s">
        <v>9844</v>
      </c>
      <c r="AB3953" t="s">
        <v>2044</v>
      </c>
      <c r="AD3953" t="s">
        <v>2045</v>
      </c>
      <c r="AE3953" t="s">
        <v>2046</v>
      </c>
      <c r="AI3953" t="s">
        <v>1761</v>
      </c>
      <c r="AL3953" t="s">
        <v>10078</v>
      </c>
      <c r="AM3953">
        <v>0</v>
      </c>
      <c r="AN3953" t="s">
        <v>2048</v>
      </c>
      <c r="AO3953" t="s">
        <v>10079</v>
      </c>
      <c r="AP3953">
        <v>0</v>
      </c>
      <c r="AQ3953" s="388">
        <v>44420</v>
      </c>
      <c r="AS3953" t="s">
        <v>10006</v>
      </c>
      <c r="AT3953" s="388">
        <v>44421</v>
      </c>
      <c r="AU3953" t="s">
        <v>1756</v>
      </c>
      <c r="AV3953" t="s">
        <v>1756</v>
      </c>
      <c r="AZ3953" t="s">
        <v>10007</v>
      </c>
      <c r="BA3953" t="s">
        <v>1865</v>
      </c>
      <c r="BB3953" t="s">
        <v>10086</v>
      </c>
      <c r="BC3953" t="s">
        <v>10087</v>
      </c>
      <c r="BD3953" t="s">
        <v>1756</v>
      </c>
      <c r="BE3953" t="s">
        <v>824</v>
      </c>
      <c r="BF3953" t="s">
        <v>824</v>
      </c>
    </row>
    <row r="3954" spans="1:58">
      <c r="A3954" t="s">
        <v>829</v>
      </c>
      <c r="B3954">
        <v>6</v>
      </c>
      <c r="C3954">
        <v>0</v>
      </c>
      <c r="D3954">
        <v>9680</v>
      </c>
      <c r="E3954" t="s">
        <v>10077</v>
      </c>
      <c r="F3954">
        <v>53511012</v>
      </c>
      <c r="G3954" t="s">
        <v>2041</v>
      </c>
      <c r="H3954">
        <v>0</v>
      </c>
      <c r="I3954" t="s">
        <v>2062</v>
      </c>
      <c r="J3954">
        <v>138.05000000000001</v>
      </c>
      <c r="K3954">
        <v>30</v>
      </c>
      <c r="L3954" t="s">
        <v>2063</v>
      </c>
      <c r="M3954" t="s">
        <v>1757</v>
      </c>
      <c r="N3954" t="s">
        <v>1757</v>
      </c>
      <c r="O3954" t="s">
        <v>1756</v>
      </c>
      <c r="P3954" t="s">
        <v>1756</v>
      </c>
      <c r="Q3954" s="387">
        <v>4141.5</v>
      </c>
      <c r="R3954">
        <v>538.39499999999998</v>
      </c>
      <c r="S3954">
        <v>4679.8949999999995</v>
      </c>
      <c r="T3954" s="388">
        <v>44414</v>
      </c>
      <c r="U3954">
        <v>0</v>
      </c>
      <c r="V3954" t="s">
        <v>841</v>
      </c>
      <c r="W3954" s="388">
        <v>44427</v>
      </c>
      <c r="X3954">
        <v>159</v>
      </c>
      <c r="Y3954">
        <v>0</v>
      </c>
      <c r="Z3954">
        <v>0</v>
      </c>
      <c r="AA3954" t="s">
        <v>9844</v>
      </c>
      <c r="AB3954" t="s">
        <v>2044</v>
      </c>
      <c r="AD3954" t="s">
        <v>2045</v>
      </c>
      <c r="AE3954" t="s">
        <v>2046</v>
      </c>
      <c r="AI3954" t="s">
        <v>1761</v>
      </c>
      <c r="AL3954" t="s">
        <v>10078</v>
      </c>
      <c r="AM3954">
        <v>0</v>
      </c>
      <c r="AN3954" t="s">
        <v>2048</v>
      </c>
      <c r="AO3954" t="s">
        <v>10079</v>
      </c>
      <c r="AP3954">
        <v>0</v>
      </c>
      <c r="AQ3954" s="388">
        <v>44420</v>
      </c>
      <c r="AS3954" t="s">
        <v>10006</v>
      </c>
      <c r="AT3954" s="388">
        <v>44421</v>
      </c>
      <c r="AU3954" t="s">
        <v>1756</v>
      </c>
      <c r="AV3954" t="s">
        <v>1756</v>
      </c>
      <c r="AZ3954" t="s">
        <v>10007</v>
      </c>
      <c r="BA3954" t="s">
        <v>1865</v>
      </c>
      <c r="BB3954" t="s">
        <v>10088</v>
      </c>
      <c r="BC3954" t="s">
        <v>10089</v>
      </c>
      <c r="BD3954" t="s">
        <v>1756</v>
      </c>
      <c r="BE3954" t="s">
        <v>824</v>
      </c>
      <c r="BF3954" t="s">
        <v>824</v>
      </c>
    </row>
    <row r="3955" spans="1:58">
      <c r="A3955" t="s">
        <v>829</v>
      </c>
      <c r="B3955">
        <v>6</v>
      </c>
      <c r="C3955">
        <v>0</v>
      </c>
      <c r="D3955">
        <v>9680</v>
      </c>
      <c r="E3955" t="s">
        <v>10077</v>
      </c>
      <c r="F3955">
        <v>53511012</v>
      </c>
      <c r="G3955" t="s">
        <v>2041</v>
      </c>
      <c r="H3955">
        <v>0</v>
      </c>
      <c r="I3955" t="s">
        <v>2069</v>
      </c>
      <c r="J3955">
        <v>144.6</v>
      </c>
      <c r="K3955">
        <v>5</v>
      </c>
      <c r="L3955" t="s">
        <v>2063</v>
      </c>
      <c r="M3955" t="s">
        <v>1757</v>
      </c>
      <c r="N3955" t="s">
        <v>1757</v>
      </c>
      <c r="O3955" t="s">
        <v>1756</v>
      </c>
      <c r="P3955" t="s">
        <v>1756</v>
      </c>
      <c r="Q3955" s="387">
        <v>723</v>
      </c>
      <c r="R3955">
        <v>93.990000000000009</v>
      </c>
      <c r="S3955">
        <v>816.9899999999999</v>
      </c>
      <c r="T3955" s="388">
        <v>44414</v>
      </c>
      <c r="U3955">
        <v>0</v>
      </c>
      <c r="V3955" t="s">
        <v>841</v>
      </c>
      <c r="W3955" s="388">
        <v>44427</v>
      </c>
      <c r="X3955">
        <v>159</v>
      </c>
      <c r="Y3955">
        <v>0</v>
      </c>
      <c r="Z3955">
        <v>0</v>
      </c>
      <c r="AA3955" t="s">
        <v>9844</v>
      </c>
      <c r="AB3955" t="s">
        <v>2044</v>
      </c>
      <c r="AD3955" t="s">
        <v>2045</v>
      </c>
      <c r="AE3955" t="s">
        <v>2046</v>
      </c>
      <c r="AI3955" t="s">
        <v>1761</v>
      </c>
      <c r="AL3955" t="s">
        <v>10078</v>
      </c>
      <c r="AM3955">
        <v>0</v>
      </c>
      <c r="AN3955" t="s">
        <v>2048</v>
      </c>
      <c r="AO3955" t="s">
        <v>10079</v>
      </c>
      <c r="AP3955">
        <v>0</v>
      </c>
      <c r="AQ3955" s="388">
        <v>44420</v>
      </c>
      <c r="AS3955" t="s">
        <v>10006</v>
      </c>
      <c r="AT3955" s="388">
        <v>44421</v>
      </c>
      <c r="AU3955" t="s">
        <v>1756</v>
      </c>
      <c r="AV3955" t="s">
        <v>1756</v>
      </c>
      <c r="AZ3955" t="s">
        <v>10007</v>
      </c>
      <c r="BA3955" t="s">
        <v>1865</v>
      </c>
      <c r="BB3955" t="s">
        <v>10090</v>
      </c>
      <c r="BC3955" t="s">
        <v>10091</v>
      </c>
      <c r="BD3955" t="s">
        <v>1756</v>
      </c>
      <c r="BE3955" t="s">
        <v>824</v>
      </c>
      <c r="BF3955" t="s">
        <v>824</v>
      </c>
    </row>
    <row r="3956" spans="1:58">
      <c r="A3956" t="s">
        <v>829</v>
      </c>
      <c r="B3956">
        <v>6</v>
      </c>
      <c r="C3956">
        <v>0</v>
      </c>
      <c r="D3956">
        <v>9680</v>
      </c>
      <c r="E3956" t="s">
        <v>10077</v>
      </c>
      <c r="F3956">
        <v>53511012</v>
      </c>
      <c r="G3956" t="s">
        <v>2041</v>
      </c>
      <c r="H3956">
        <v>0</v>
      </c>
      <c r="I3956" t="s">
        <v>2073</v>
      </c>
      <c r="J3956">
        <v>243.75</v>
      </c>
      <c r="K3956">
        <v>8</v>
      </c>
      <c r="L3956" t="s">
        <v>1755</v>
      </c>
      <c r="M3956" t="s">
        <v>1757</v>
      </c>
      <c r="N3956" t="s">
        <v>1757</v>
      </c>
      <c r="O3956" t="s">
        <v>1756</v>
      </c>
      <c r="P3956" t="s">
        <v>1756</v>
      </c>
      <c r="Q3956" s="387">
        <v>1950</v>
      </c>
      <c r="R3956">
        <v>253.5</v>
      </c>
      <c r="S3956">
        <v>2203.5</v>
      </c>
      <c r="T3956" s="388">
        <v>44414</v>
      </c>
      <c r="U3956">
        <v>0</v>
      </c>
      <c r="V3956" t="s">
        <v>841</v>
      </c>
      <c r="W3956" s="388">
        <v>44427</v>
      </c>
      <c r="X3956">
        <v>159</v>
      </c>
      <c r="Y3956">
        <v>0</v>
      </c>
      <c r="Z3956">
        <v>0</v>
      </c>
      <c r="AA3956" t="s">
        <v>9844</v>
      </c>
      <c r="AB3956" t="s">
        <v>2044</v>
      </c>
      <c r="AD3956" t="s">
        <v>2045</v>
      </c>
      <c r="AE3956" t="s">
        <v>2046</v>
      </c>
      <c r="AI3956" t="s">
        <v>1761</v>
      </c>
      <c r="AL3956" t="s">
        <v>10078</v>
      </c>
      <c r="AM3956">
        <v>0</v>
      </c>
      <c r="AN3956" t="s">
        <v>2048</v>
      </c>
      <c r="AO3956" t="s">
        <v>10079</v>
      </c>
      <c r="AP3956">
        <v>0</v>
      </c>
      <c r="AQ3956" s="388">
        <v>44420</v>
      </c>
      <c r="AS3956" t="s">
        <v>10006</v>
      </c>
      <c r="AT3956" s="388">
        <v>44421</v>
      </c>
      <c r="AU3956" t="s">
        <v>1756</v>
      </c>
      <c r="AV3956" t="s">
        <v>1756</v>
      </c>
      <c r="AZ3956" t="s">
        <v>10007</v>
      </c>
      <c r="BA3956" t="s">
        <v>1865</v>
      </c>
      <c r="BB3956" t="s">
        <v>10092</v>
      </c>
      <c r="BC3956" t="s">
        <v>10093</v>
      </c>
      <c r="BD3956" t="s">
        <v>1756</v>
      </c>
      <c r="BE3956" t="s">
        <v>824</v>
      </c>
      <c r="BF3956" t="s">
        <v>824</v>
      </c>
    </row>
    <row r="3957" spans="1:58">
      <c r="A3957" t="s">
        <v>829</v>
      </c>
      <c r="B3957">
        <v>6</v>
      </c>
      <c r="C3957">
        <v>0</v>
      </c>
      <c r="D3957">
        <v>9680</v>
      </c>
      <c r="E3957" t="s">
        <v>10077</v>
      </c>
      <c r="F3957">
        <v>53511012</v>
      </c>
      <c r="G3957" t="s">
        <v>2041</v>
      </c>
      <c r="H3957">
        <v>0</v>
      </c>
      <c r="I3957" t="s">
        <v>2079</v>
      </c>
      <c r="J3957">
        <v>63.38</v>
      </c>
      <c r="K3957">
        <v>5</v>
      </c>
      <c r="L3957" t="s">
        <v>1771</v>
      </c>
      <c r="M3957" t="s">
        <v>2080</v>
      </c>
      <c r="N3957" t="s">
        <v>1757</v>
      </c>
      <c r="O3957" t="s">
        <v>1756</v>
      </c>
      <c r="P3957" t="s">
        <v>1756</v>
      </c>
      <c r="Q3957" s="387">
        <v>316.89999999999998</v>
      </c>
      <c r="R3957">
        <v>41.196999999999996</v>
      </c>
      <c r="S3957">
        <v>358.09699999999992</v>
      </c>
      <c r="T3957" s="388">
        <v>44414</v>
      </c>
      <c r="U3957">
        <v>0</v>
      </c>
      <c r="V3957" t="s">
        <v>841</v>
      </c>
      <c r="W3957" s="388">
        <v>44427</v>
      </c>
      <c r="X3957">
        <v>159</v>
      </c>
      <c r="Y3957">
        <v>0</v>
      </c>
      <c r="Z3957">
        <v>0</v>
      </c>
      <c r="AA3957" t="s">
        <v>9844</v>
      </c>
      <c r="AB3957" t="s">
        <v>2044</v>
      </c>
      <c r="AD3957" t="s">
        <v>2045</v>
      </c>
      <c r="AE3957" t="s">
        <v>2046</v>
      </c>
      <c r="AI3957" t="s">
        <v>1761</v>
      </c>
      <c r="AL3957" t="s">
        <v>10078</v>
      </c>
      <c r="AM3957">
        <v>0</v>
      </c>
      <c r="AN3957" t="s">
        <v>2048</v>
      </c>
      <c r="AO3957" t="s">
        <v>10079</v>
      </c>
      <c r="AP3957">
        <v>0</v>
      </c>
      <c r="AQ3957" s="388">
        <v>44420</v>
      </c>
      <c r="AS3957" t="s">
        <v>10006</v>
      </c>
      <c r="AT3957" s="388">
        <v>44421</v>
      </c>
      <c r="AU3957" t="s">
        <v>1756</v>
      </c>
      <c r="AV3957" t="s">
        <v>1756</v>
      </c>
      <c r="AZ3957" t="s">
        <v>10007</v>
      </c>
      <c r="BA3957" t="s">
        <v>1865</v>
      </c>
      <c r="BB3957" t="s">
        <v>10094</v>
      </c>
      <c r="BC3957" t="s">
        <v>10095</v>
      </c>
      <c r="BD3957" t="s">
        <v>1756</v>
      </c>
      <c r="BE3957" t="s">
        <v>824</v>
      </c>
      <c r="BF3957" t="s">
        <v>824</v>
      </c>
    </row>
    <row r="3958" spans="1:58">
      <c r="A3958" t="s">
        <v>829</v>
      </c>
      <c r="B3958">
        <v>6</v>
      </c>
      <c r="C3958">
        <v>0</v>
      </c>
      <c r="D3958">
        <v>9680</v>
      </c>
      <c r="E3958" t="s">
        <v>10077</v>
      </c>
      <c r="F3958">
        <v>53511012</v>
      </c>
      <c r="G3958" t="s">
        <v>2041</v>
      </c>
      <c r="H3958">
        <v>0</v>
      </c>
      <c r="I3958" t="s">
        <v>2083</v>
      </c>
      <c r="J3958">
        <v>12.21</v>
      </c>
      <c r="K3958">
        <v>20</v>
      </c>
      <c r="L3958" t="s">
        <v>1771</v>
      </c>
      <c r="M3958" t="s">
        <v>1757</v>
      </c>
      <c r="N3958" t="s">
        <v>1757</v>
      </c>
      <c r="O3958" t="s">
        <v>1756</v>
      </c>
      <c r="P3958" t="s">
        <v>1756</v>
      </c>
      <c r="Q3958" s="387">
        <v>244.2</v>
      </c>
      <c r="R3958">
        <v>31.745999999999999</v>
      </c>
      <c r="S3958">
        <v>275.94599999999997</v>
      </c>
      <c r="T3958" s="388">
        <v>44414</v>
      </c>
      <c r="U3958">
        <v>0</v>
      </c>
      <c r="V3958" t="s">
        <v>841</v>
      </c>
      <c r="W3958" s="388">
        <v>44427</v>
      </c>
      <c r="X3958">
        <v>159</v>
      </c>
      <c r="Y3958">
        <v>0</v>
      </c>
      <c r="Z3958">
        <v>0</v>
      </c>
      <c r="AA3958" t="s">
        <v>9844</v>
      </c>
      <c r="AB3958" t="s">
        <v>2044</v>
      </c>
      <c r="AD3958" t="s">
        <v>2045</v>
      </c>
      <c r="AE3958" t="s">
        <v>2046</v>
      </c>
      <c r="AI3958" t="s">
        <v>1761</v>
      </c>
      <c r="AL3958" t="s">
        <v>10078</v>
      </c>
      <c r="AM3958">
        <v>0</v>
      </c>
      <c r="AN3958" t="s">
        <v>2048</v>
      </c>
      <c r="AO3958" t="s">
        <v>10079</v>
      </c>
      <c r="AP3958">
        <v>0</v>
      </c>
      <c r="AQ3958" s="388">
        <v>44420</v>
      </c>
      <c r="AS3958" t="s">
        <v>10006</v>
      </c>
      <c r="AT3958" s="388">
        <v>44421</v>
      </c>
      <c r="AU3958" t="s">
        <v>1756</v>
      </c>
      <c r="AV3958" t="s">
        <v>1756</v>
      </c>
      <c r="AZ3958" t="s">
        <v>10007</v>
      </c>
      <c r="BA3958" t="s">
        <v>1865</v>
      </c>
      <c r="BB3958" t="s">
        <v>10096</v>
      </c>
      <c r="BC3958" t="s">
        <v>10097</v>
      </c>
      <c r="BD3958" t="s">
        <v>1756</v>
      </c>
      <c r="BE3958" t="s">
        <v>824</v>
      </c>
      <c r="BF3958" t="s">
        <v>824</v>
      </c>
    </row>
    <row r="3959" spans="1:58">
      <c r="A3959" t="s">
        <v>829</v>
      </c>
      <c r="B3959">
        <v>6</v>
      </c>
      <c r="C3959">
        <v>0</v>
      </c>
      <c r="D3959">
        <v>9680</v>
      </c>
      <c r="E3959" t="s">
        <v>10077</v>
      </c>
      <c r="F3959">
        <v>53511012</v>
      </c>
      <c r="G3959" t="s">
        <v>2041</v>
      </c>
      <c r="H3959">
        <v>0</v>
      </c>
      <c r="I3959" t="s">
        <v>2089</v>
      </c>
      <c r="J3959">
        <v>146.96</v>
      </c>
      <c r="K3959">
        <v>10</v>
      </c>
      <c r="L3959" t="s">
        <v>2063</v>
      </c>
      <c r="M3959" t="s">
        <v>1757</v>
      </c>
      <c r="N3959" t="s">
        <v>1757</v>
      </c>
      <c r="O3959" t="s">
        <v>1756</v>
      </c>
      <c r="P3959" t="s">
        <v>1756</v>
      </c>
      <c r="Q3959" s="387">
        <v>1469.6</v>
      </c>
      <c r="R3959">
        <v>191.048</v>
      </c>
      <c r="S3959">
        <v>1660.6479999999997</v>
      </c>
      <c r="T3959" s="388">
        <v>44414</v>
      </c>
      <c r="U3959">
        <v>0</v>
      </c>
      <c r="V3959" t="s">
        <v>841</v>
      </c>
      <c r="W3959" s="388">
        <v>44427</v>
      </c>
      <c r="X3959">
        <v>159</v>
      </c>
      <c r="Y3959">
        <v>0</v>
      </c>
      <c r="Z3959">
        <v>0</v>
      </c>
      <c r="AA3959" t="s">
        <v>9844</v>
      </c>
      <c r="AB3959" t="s">
        <v>2044</v>
      </c>
      <c r="AD3959" t="s">
        <v>2045</v>
      </c>
      <c r="AE3959" t="s">
        <v>2046</v>
      </c>
      <c r="AI3959" t="s">
        <v>1761</v>
      </c>
      <c r="AL3959" t="s">
        <v>10078</v>
      </c>
      <c r="AM3959">
        <v>0</v>
      </c>
      <c r="AN3959" t="s">
        <v>2048</v>
      </c>
      <c r="AO3959" t="s">
        <v>10079</v>
      </c>
      <c r="AP3959">
        <v>0</v>
      </c>
      <c r="AQ3959" s="388">
        <v>44420</v>
      </c>
      <c r="AS3959" t="s">
        <v>10006</v>
      </c>
      <c r="AT3959" s="388">
        <v>44421</v>
      </c>
      <c r="AU3959" t="s">
        <v>1756</v>
      </c>
      <c r="AV3959" t="s">
        <v>1756</v>
      </c>
      <c r="AZ3959" t="s">
        <v>10007</v>
      </c>
      <c r="BA3959" t="s">
        <v>1865</v>
      </c>
      <c r="BB3959" t="s">
        <v>10098</v>
      </c>
      <c r="BC3959" t="s">
        <v>10099</v>
      </c>
      <c r="BD3959" t="s">
        <v>1756</v>
      </c>
      <c r="BE3959" t="s">
        <v>824</v>
      </c>
      <c r="BF3959" t="s">
        <v>824</v>
      </c>
    </row>
    <row r="3960" spans="1:58">
      <c r="A3960" t="s">
        <v>829</v>
      </c>
      <c r="B3960">
        <v>6</v>
      </c>
      <c r="C3960">
        <v>0</v>
      </c>
      <c r="D3960">
        <v>9680</v>
      </c>
      <c r="E3960" t="s">
        <v>10077</v>
      </c>
      <c r="F3960">
        <v>53511012</v>
      </c>
      <c r="G3960" t="s">
        <v>2041</v>
      </c>
      <c r="H3960">
        <v>0</v>
      </c>
      <c r="I3960" t="s">
        <v>2095</v>
      </c>
      <c r="J3960">
        <v>138.44999999999999</v>
      </c>
      <c r="K3960">
        <v>20</v>
      </c>
      <c r="L3960" t="s">
        <v>2063</v>
      </c>
      <c r="M3960" t="s">
        <v>1757</v>
      </c>
      <c r="N3960" t="s">
        <v>1757</v>
      </c>
      <c r="O3960" t="s">
        <v>1756</v>
      </c>
      <c r="P3960" t="s">
        <v>1756</v>
      </c>
      <c r="Q3960" s="387">
        <v>2769</v>
      </c>
      <c r="R3960">
        <v>359.97</v>
      </c>
      <c r="S3960">
        <v>3128.97</v>
      </c>
      <c r="T3960" s="388">
        <v>44414</v>
      </c>
      <c r="U3960">
        <v>0</v>
      </c>
      <c r="V3960" t="s">
        <v>841</v>
      </c>
      <c r="W3960" s="388">
        <v>44427</v>
      </c>
      <c r="X3960">
        <v>159</v>
      </c>
      <c r="Y3960">
        <v>0</v>
      </c>
      <c r="Z3960">
        <v>0</v>
      </c>
      <c r="AA3960" t="s">
        <v>9844</v>
      </c>
      <c r="AB3960" t="s">
        <v>2044</v>
      </c>
      <c r="AD3960" t="s">
        <v>2045</v>
      </c>
      <c r="AE3960" t="s">
        <v>2046</v>
      </c>
      <c r="AI3960" t="s">
        <v>1761</v>
      </c>
      <c r="AL3960" t="s">
        <v>10078</v>
      </c>
      <c r="AM3960">
        <v>0</v>
      </c>
      <c r="AN3960" t="s">
        <v>2048</v>
      </c>
      <c r="AO3960" t="s">
        <v>10079</v>
      </c>
      <c r="AP3960">
        <v>0</v>
      </c>
      <c r="AQ3960" s="388">
        <v>44420</v>
      </c>
      <c r="AS3960" t="s">
        <v>10006</v>
      </c>
      <c r="AT3960" s="388">
        <v>44421</v>
      </c>
      <c r="AU3960" t="s">
        <v>1756</v>
      </c>
      <c r="AV3960" t="s">
        <v>1756</v>
      </c>
      <c r="AZ3960" t="s">
        <v>10007</v>
      </c>
      <c r="BA3960" t="s">
        <v>1865</v>
      </c>
      <c r="BB3960" t="s">
        <v>10100</v>
      </c>
      <c r="BC3960" t="s">
        <v>10101</v>
      </c>
      <c r="BD3960" t="s">
        <v>1756</v>
      </c>
      <c r="BE3960" t="s">
        <v>824</v>
      </c>
      <c r="BF3960" t="s">
        <v>824</v>
      </c>
    </row>
    <row r="3961" spans="1:58">
      <c r="A3961" t="s">
        <v>829</v>
      </c>
      <c r="B3961">
        <v>6</v>
      </c>
      <c r="C3961">
        <v>0</v>
      </c>
      <c r="D3961">
        <v>9679</v>
      </c>
      <c r="E3961" t="s">
        <v>10102</v>
      </c>
      <c r="F3961">
        <v>53511012</v>
      </c>
      <c r="G3961" t="s">
        <v>2041</v>
      </c>
      <c r="H3961">
        <v>0</v>
      </c>
      <c r="I3961" t="s">
        <v>2042</v>
      </c>
      <c r="J3961">
        <v>60</v>
      </c>
      <c r="K3961">
        <v>11</v>
      </c>
      <c r="L3961" t="s">
        <v>1771</v>
      </c>
      <c r="M3961" t="s">
        <v>1756</v>
      </c>
      <c r="N3961" t="s">
        <v>1756</v>
      </c>
      <c r="O3961" t="s">
        <v>1757</v>
      </c>
      <c r="P3961" t="s">
        <v>1757</v>
      </c>
      <c r="Q3961" s="387">
        <v>660</v>
      </c>
      <c r="R3961">
        <v>85.8</v>
      </c>
      <c r="S3961">
        <v>745.8</v>
      </c>
      <c r="T3961" s="388">
        <v>44413</v>
      </c>
      <c r="U3961">
        <v>0</v>
      </c>
      <c r="V3961" t="s">
        <v>841</v>
      </c>
      <c r="W3961" s="388">
        <v>44427</v>
      </c>
      <c r="X3961">
        <v>159</v>
      </c>
      <c r="Y3961">
        <v>0</v>
      </c>
      <c r="Z3961">
        <v>0</v>
      </c>
      <c r="AA3961" t="s">
        <v>9844</v>
      </c>
      <c r="AB3961" t="s">
        <v>2044</v>
      </c>
      <c r="AD3961" t="s">
        <v>2045</v>
      </c>
      <c r="AE3961" t="s">
        <v>2046</v>
      </c>
      <c r="AI3961" t="s">
        <v>1761</v>
      </c>
      <c r="AL3961" t="s">
        <v>10103</v>
      </c>
      <c r="AM3961">
        <v>0</v>
      </c>
      <c r="AN3961" t="s">
        <v>2048</v>
      </c>
      <c r="AO3961" t="s">
        <v>10054</v>
      </c>
      <c r="AP3961">
        <v>0</v>
      </c>
      <c r="AQ3961" s="388">
        <v>44420</v>
      </c>
      <c r="AS3961" t="s">
        <v>10006</v>
      </c>
      <c r="AT3961" s="388">
        <v>44421</v>
      </c>
      <c r="AU3961" t="s">
        <v>1756</v>
      </c>
      <c r="AV3961" t="s">
        <v>1756</v>
      </c>
      <c r="AZ3961" t="s">
        <v>10007</v>
      </c>
      <c r="BA3961" t="s">
        <v>1865</v>
      </c>
      <c r="BB3961" t="s">
        <v>10104</v>
      </c>
      <c r="BC3961" t="s">
        <v>10105</v>
      </c>
      <c r="BD3961" t="s">
        <v>1756</v>
      </c>
      <c r="BE3961" t="s">
        <v>824</v>
      </c>
      <c r="BF3961" t="s">
        <v>824</v>
      </c>
    </row>
    <row r="3962" spans="1:58">
      <c r="A3962" t="s">
        <v>829</v>
      </c>
      <c r="B3962">
        <v>6</v>
      </c>
      <c r="C3962">
        <v>0</v>
      </c>
      <c r="D3962">
        <v>9679</v>
      </c>
      <c r="E3962" t="s">
        <v>10102</v>
      </c>
      <c r="F3962">
        <v>53511012</v>
      </c>
      <c r="G3962" t="s">
        <v>2041</v>
      </c>
      <c r="H3962">
        <v>0</v>
      </c>
      <c r="I3962" t="s">
        <v>2103</v>
      </c>
      <c r="J3962">
        <v>70</v>
      </c>
      <c r="K3962">
        <v>11</v>
      </c>
      <c r="L3962" t="s">
        <v>1771</v>
      </c>
      <c r="M3962" t="s">
        <v>1756</v>
      </c>
      <c r="N3962" t="s">
        <v>1756</v>
      </c>
      <c r="O3962" t="s">
        <v>1757</v>
      </c>
      <c r="P3962" t="s">
        <v>1757</v>
      </c>
      <c r="Q3962" s="387">
        <v>770</v>
      </c>
      <c r="R3962">
        <v>100.10000000000001</v>
      </c>
      <c r="S3962">
        <v>870.09999999999991</v>
      </c>
      <c r="T3962" s="388">
        <v>44413</v>
      </c>
      <c r="U3962">
        <v>0</v>
      </c>
      <c r="V3962" t="s">
        <v>841</v>
      </c>
      <c r="W3962" s="388">
        <v>44427</v>
      </c>
      <c r="X3962">
        <v>159</v>
      </c>
      <c r="Y3962">
        <v>0</v>
      </c>
      <c r="Z3962">
        <v>0</v>
      </c>
      <c r="AA3962" t="s">
        <v>9844</v>
      </c>
      <c r="AB3962" t="s">
        <v>2044</v>
      </c>
      <c r="AD3962" t="s">
        <v>2045</v>
      </c>
      <c r="AE3962" t="s">
        <v>2046</v>
      </c>
      <c r="AI3962" t="s">
        <v>1761</v>
      </c>
      <c r="AL3962" t="s">
        <v>10103</v>
      </c>
      <c r="AM3962">
        <v>0</v>
      </c>
      <c r="AN3962" t="s">
        <v>2048</v>
      </c>
      <c r="AO3962" t="s">
        <v>10054</v>
      </c>
      <c r="AP3962">
        <v>0</v>
      </c>
      <c r="AQ3962" s="388">
        <v>44420</v>
      </c>
      <c r="AS3962" t="s">
        <v>10006</v>
      </c>
      <c r="AT3962" s="388">
        <v>44421</v>
      </c>
      <c r="AU3962" t="s">
        <v>1756</v>
      </c>
      <c r="AV3962" t="s">
        <v>1756</v>
      </c>
      <c r="AZ3962" t="s">
        <v>10007</v>
      </c>
      <c r="BA3962" t="s">
        <v>1865</v>
      </c>
      <c r="BB3962" t="s">
        <v>10106</v>
      </c>
      <c r="BC3962" t="s">
        <v>10107</v>
      </c>
      <c r="BD3962" t="s">
        <v>1756</v>
      </c>
      <c r="BE3962" t="s">
        <v>824</v>
      </c>
      <c r="BF3962" t="s">
        <v>824</v>
      </c>
    </row>
    <row r="3963" spans="1:58">
      <c r="A3963" t="s">
        <v>829</v>
      </c>
      <c r="B3963">
        <v>6</v>
      </c>
      <c r="C3963">
        <v>0</v>
      </c>
      <c r="D3963">
        <v>9679</v>
      </c>
      <c r="E3963" t="s">
        <v>10102</v>
      </c>
      <c r="F3963">
        <v>53511012</v>
      </c>
      <c r="G3963" t="s">
        <v>2041</v>
      </c>
      <c r="H3963">
        <v>0</v>
      </c>
      <c r="I3963" t="s">
        <v>2052</v>
      </c>
      <c r="J3963">
        <v>75</v>
      </c>
      <c r="K3963">
        <v>104</v>
      </c>
      <c r="L3963" t="s">
        <v>1771</v>
      </c>
      <c r="M3963" t="s">
        <v>1756</v>
      </c>
      <c r="N3963" t="s">
        <v>1756</v>
      </c>
      <c r="O3963" t="s">
        <v>1757</v>
      </c>
      <c r="P3963" t="s">
        <v>1757</v>
      </c>
      <c r="Q3963" s="387">
        <v>7800</v>
      </c>
      <c r="R3963">
        <v>1014</v>
      </c>
      <c r="S3963">
        <v>8814</v>
      </c>
      <c r="T3963" s="388">
        <v>44413</v>
      </c>
      <c r="U3963">
        <v>0</v>
      </c>
      <c r="V3963" t="s">
        <v>841</v>
      </c>
      <c r="W3963" s="388">
        <v>44427</v>
      </c>
      <c r="X3963">
        <v>159</v>
      </c>
      <c r="Y3963">
        <v>0</v>
      </c>
      <c r="Z3963">
        <v>0</v>
      </c>
      <c r="AA3963" t="s">
        <v>9844</v>
      </c>
      <c r="AB3963" t="s">
        <v>2044</v>
      </c>
      <c r="AD3963" t="s">
        <v>2045</v>
      </c>
      <c r="AE3963" t="s">
        <v>2046</v>
      </c>
      <c r="AI3963" t="s">
        <v>1761</v>
      </c>
      <c r="AL3963" t="s">
        <v>10103</v>
      </c>
      <c r="AM3963">
        <v>0</v>
      </c>
      <c r="AN3963" t="s">
        <v>2048</v>
      </c>
      <c r="AO3963" t="s">
        <v>10054</v>
      </c>
      <c r="AP3963">
        <v>0</v>
      </c>
      <c r="AQ3963" s="388">
        <v>44420</v>
      </c>
      <c r="AS3963" t="s">
        <v>10006</v>
      </c>
      <c r="AT3963" s="388">
        <v>44421</v>
      </c>
      <c r="AU3963" t="s">
        <v>1756</v>
      </c>
      <c r="AV3963" t="s">
        <v>1756</v>
      </c>
      <c r="AZ3963" t="s">
        <v>10007</v>
      </c>
      <c r="BA3963" t="s">
        <v>1865</v>
      </c>
      <c r="BB3963" t="s">
        <v>10108</v>
      </c>
      <c r="BC3963" t="s">
        <v>10109</v>
      </c>
      <c r="BD3963" t="s">
        <v>1756</v>
      </c>
      <c r="BE3963" t="s">
        <v>824</v>
      </c>
      <c r="BF3963" t="s">
        <v>824</v>
      </c>
    </row>
    <row r="3964" spans="1:58">
      <c r="A3964" t="s">
        <v>829</v>
      </c>
      <c r="B3964">
        <v>6</v>
      </c>
      <c r="C3964">
        <v>0</v>
      </c>
      <c r="D3964">
        <v>9679</v>
      </c>
      <c r="E3964" t="s">
        <v>10102</v>
      </c>
      <c r="F3964">
        <v>53511012</v>
      </c>
      <c r="G3964" t="s">
        <v>2041</v>
      </c>
      <c r="H3964">
        <v>0</v>
      </c>
      <c r="I3964" t="s">
        <v>2056</v>
      </c>
      <c r="J3964">
        <v>210</v>
      </c>
      <c r="K3964">
        <v>13</v>
      </c>
      <c r="L3964" t="s">
        <v>1755</v>
      </c>
      <c r="M3964" t="s">
        <v>1756</v>
      </c>
      <c r="N3964" t="s">
        <v>1756</v>
      </c>
      <c r="O3964" t="s">
        <v>1757</v>
      </c>
      <c r="P3964" t="s">
        <v>1757</v>
      </c>
      <c r="Q3964" s="387">
        <v>2730</v>
      </c>
      <c r="R3964">
        <v>354.90000000000003</v>
      </c>
      <c r="S3964">
        <v>3084.8999999999996</v>
      </c>
      <c r="T3964" s="388">
        <v>44413</v>
      </c>
      <c r="U3964">
        <v>0</v>
      </c>
      <c r="V3964" t="s">
        <v>841</v>
      </c>
      <c r="W3964" s="388">
        <v>44427</v>
      </c>
      <c r="X3964">
        <v>159</v>
      </c>
      <c r="Y3964">
        <v>0</v>
      </c>
      <c r="Z3964">
        <v>0</v>
      </c>
      <c r="AA3964" t="s">
        <v>9844</v>
      </c>
      <c r="AB3964" t="s">
        <v>2044</v>
      </c>
      <c r="AD3964" t="s">
        <v>2045</v>
      </c>
      <c r="AE3964" t="s">
        <v>2046</v>
      </c>
      <c r="AI3964" t="s">
        <v>1761</v>
      </c>
      <c r="AL3964" t="s">
        <v>10103</v>
      </c>
      <c r="AM3964">
        <v>0</v>
      </c>
      <c r="AN3964" t="s">
        <v>2048</v>
      </c>
      <c r="AO3964" t="s">
        <v>10054</v>
      </c>
      <c r="AP3964">
        <v>0</v>
      </c>
      <c r="AQ3964" s="388">
        <v>44420</v>
      </c>
      <c r="AS3964" t="s">
        <v>10006</v>
      </c>
      <c r="AT3964" s="388">
        <v>44421</v>
      </c>
      <c r="AU3964" t="s">
        <v>1756</v>
      </c>
      <c r="AV3964" t="s">
        <v>1756</v>
      </c>
      <c r="AZ3964" t="s">
        <v>10007</v>
      </c>
      <c r="BA3964" t="s">
        <v>1865</v>
      </c>
      <c r="BB3964" t="s">
        <v>10110</v>
      </c>
      <c r="BC3964" t="s">
        <v>10111</v>
      </c>
      <c r="BD3964" t="s">
        <v>1756</v>
      </c>
      <c r="BE3964" t="s">
        <v>824</v>
      </c>
      <c r="BF3964" t="s">
        <v>824</v>
      </c>
    </row>
    <row r="3965" spans="1:58">
      <c r="A3965" t="s">
        <v>829</v>
      </c>
      <c r="B3965">
        <v>6</v>
      </c>
      <c r="C3965">
        <v>0</v>
      </c>
      <c r="D3965">
        <v>9679</v>
      </c>
      <c r="E3965" t="s">
        <v>10102</v>
      </c>
      <c r="F3965">
        <v>53511012</v>
      </c>
      <c r="G3965" t="s">
        <v>2041</v>
      </c>
      <c r="H3965">
        <v>0</v>
      </c>
      <c r="I3965" t="s">
        <v>518</v>
      </c>
      <c r="J3965">
        <v>95</v>
      </c>
      <c r="K3965">
        <v>12</v>
      </c>
      <c r="L3965" t="s">
        <v>1771</v>
      </c>
      <c r="M3965" t="s">
        <v>1756</v>
      </c>
      <c r="N3965" t="s">
        <v>1756</v>
      </c>
      <c r="O3965" t="s">
        <v>1757</v>
      </c>
      <c r="P3965" t="s">
        <v>1757</v>
      </c>
      <c r="Q3965" s="387">
        <v>1140</v>
      </c>
      <c r="R3965">
        <v>148.20000000000002</v>
      </c>
      <c r="S3965">
        <v>1288.1999999999998</v>
      </c>
      <c r="T3965" s="388">
        <v>44413</v>
      </c>
      <c r="U3965">
        <v>0</v>
      </c>
      <c r="V3965" t="s">
        <v>841</v>
      </c>
      <c r="W3965" s="388">
        <v>44427</v>
      </c>
      <c r="X3965">
        <v>159</v>
      </c>
      <c r="Y3965">
        <v>0</v>
      </c>
      <c r="Z3965">
        <v>0</v>
      </c>
      <c r="AA3965" t="s">
        <v>9844</v>
      </c>
      <c r="AB3965" t="s">
        <v>2044</v>
      </c>
      <c r="AD3965" t="s">
        <v>2045</v>
      </c>
      <c r="AE3965" t="s">
        <v>2046</v>
      </c>
      <c r="AI3965" t="s">
        <v>1761</v>
      </c>
      <c r="AL3965" t="s">
        <v>10103</v>
      </c>
      <c r="AM3965">
        <v>0</v>
      </c>
      <c r="AN3965" t="s">
        <v>2048</v>
      </c>
      <c r="AO3965" t="s">
        <v>10054</v>
      </c>
      <c r="AP3965">
        <v>0</v>
      </c>
      <c r="AQ3965" s="388">
        <v>44420</v>
      </c>
      <c r="AS3965" t="s">
        <v>10006</v>
      </c>
      <c r="AT3965" s="388">
        <v>44421</v>
      </c>
      <c r="AU3965" t="s">
        <v>1756</v>
      </c>
      <c r="AV3965" t="s">
        <v>1756</v>
      </c>
      <c r="AZ3965" t="s">
        <v>10007</v>
      </c>
      <c r="BA3965" t="s">
        <v>1865</v>
      </c>
      <c r="BB3965" t="s">
        <v>10112</v>
      </c>
      <c r="BC3965" t="s">
        <v>10113</v>
      </c>
      <c r="BD3965" t="s">
        <v>1756</v>
      </c>
      <c r="BE3965" t="s">
        <v>824</v>
      </c>
      <c r="BF3965" t="s">
        <v>824</v>
      </c>
    </row>
    <row r="3966" spans="1:58">
      <c r="A3966" t="s">
        <v>829</v>
      </c>
      <c r="B3966">
        <v>6</v>
      </c>
      <c r="C3966">
        <v>0</v>
      </c>
      <c r="D3966">
        <v>9679</v>
      </c>
      <c r="E3966" t="s">
        <v>10102</v>
      </c>
      <c r="F3966">
        <v>53511012</v>
      </c>
      <c r="G3966" t="s">
        <v>2041</v>
      </c>
      <c r="H3966">
        <v>0</v>
      </c>
      <c r="I3966" t="s">
        <v>2113</v>
      </c>
      <c r="J3966">
        <v>122.39</v>
      </c>
      <c r="K3966">
        <v>11</v>
      </c>
      <c r="L3966" t="s">
        <v>2063</v>
      </c>
      <c r="M3966" t="s">
        <v>1757</v>
      </c>
      <c r="N3966" t="s">
        <v>1757</v>
      </c>
      <c r="O3966" t="s">
        <v>1756</v>
      </c>
      <c r="P3966" t="s">
        <v>1756</v>
      </c>
      <c r="Q3966" s="387">
        <v>1346.29</v>
      </c>
      <c r="R3966">
        <v>175.01769999999999</v>
      </c>
      <c r="S3966">
        <v>1521.3076999999998</v>
      </c>
      <c r="T3966" s="388">
        <v>44413</v>
      </c>
      <c r="U3966">
        <v>0</v>
      </c>
      <c r="V3966" t="s">
        <v>841</v>
      </c>
      <c r="W3966" s="388">
        <v>44427</v>
      </c>
      <c r="X3966">
        <v>159</v>
      </c>
      <c r="Y3966">
        <v>0</v>
      </c>
      <c r="Z3966">
        <v>0</v>
      </c>
      <c r="AA3966" t="s">
        <v>9844</v>
      </c>
      <c r="AB3966" t="s">
        <v>2044</v>
      </c>
      <c r="AD3966" t="s">
        <v>2045</v>
      </c>
      <c r="AE3966" t="s">
        <v>2046</v>
      </c>
      <c r="AI3966" t="s">
        <v>1761</v>
      </c>
      <c r="AL3966" t="s">
        <v>10103</v>
      </c>
      <c r="AM3966">
        <v>0</v>
      </c>
      <c r="AN3966" t="s">
        <v>2048</v>
      </c>
      <c r="AO3966" t="s">
        <v>10054</v>
      </c>
      <c r="AP3966">
        <v>0</v>
      </c>
      <c r="AQ3966" s="388">
        <v>44420</v>
      </c>
      <c r="AS3966" t="s">
        <v>10006</v>
      </c>
      <c r="AT3966" s="388">
        <v>44421</v>
      </c>
      <c r="AU3966" t="s">
        <v>1756</v>
      </c>
      <c r="AV3966" t="s">
        <v>1756</v>
      </c>
      <c r="AZ3966" t="s">
        <v>10007</v>
      </c>
      <c r="BA3966" t="s">
        <v>1865</v>
      </c>
      <c r="BB3966" t="s">
        <v>10114</v>
      </c>
      <c r="BC3966" t="s">
        <v>10115</v>
      </c>
      <c r="BD3966" t="s">
        <v>1756</v>
      </c>
      <c r="BE3966" t="s">
        <v>824</v>
      </c>
      <c r="BF3966" t="s">
        <v>824</v>
      </c>
    </row>
    <row r="3967" spans="1:58">
      <c r="A3967" t="s">
        <v>829</v>
      </c>
      <c r="B3967">
        <v>6</v>
      </c>
      <c r="C3967">
        <v>0</v>
      </c>
      <c r="D3967">
        <v>9679</v>
      </c>
      <c r="E3967" t="s">
        <v>10102</v>
      </c>
      <c r="F3967">
        <v>53511012</v>
      </c>
      <c r="G3967" t="s">
        <v>2041</v>
      </c>
      <c r="H3967">
        <v>0</v>
      </c>
      <c r="I3967" t="s">
        <v>2062</v>
      </c>
      <c r="J3967">
        <v>138.05000000000001</v>
      </c>
      <c r="K3967">
        <v>36</v>
      </c>
      <c r="L3967" t="s">
        <v>2063</v>
      </c>
      <c r="M3967" t="s">
        <v>1757</v>
      </c>
      <c r="N3967" t="s">
        <v>1757</v>
      </c>
      <c r="O3967" t="s">
        <v>1756</v>
      </c>
      <c r="P3967" t="s">
        <v>1756</v>
      </c>
      <c r="Q3967" s="387">
        <v>4969.8</v>
      </c>
      <c r="R3967">
        <v>646.07400000000007</v>
      </c>
      <c r="S3967">
        <v>5615.8739999999998</v>
      </c>
      <c r="T3967" s="388">
        <v>44413</v>
      </c>
      <c r="U3967">
        <v>0</v>
      </c>
      <c r="V3967" t="s">
        <v>841</v>
      </c>
      <c r="W3967" s="388">
        <v>44427</v>
      </c>
      <c r="X3967">
        <v>159</v>
      </c>
      <c r="Y3967">
        <v>0</v>
      </c>
      <c r="Z3967">
        <v>0</v>
      </c>
      <c r="AA3967" t="s">
        <v>9844</v>
      </c>
      <c r="AB3967" t="s">
        <v>2044</v>
      </c>
      <c r="AD3967" t="s">
        <v>2045</v>
      </c>
      <c r="AE3967" t="s">
        <v>2046</v>
      </c>
      <c r="AI3967" t="s">
        <v>1761</v>
      </c>
      <c r="AL3967" t="s">
        <v>10103</v>
      </c>
      <c r="AM3967">
        <v>0</v>
      </c>
      <c r="AN3967" t="s">
        <v>2048</v>
      </c>
      <c r="AO3967" t="s">
        <v>10054</v>
      </c>
      <c r="AP3967">
        <v>0</v>
      </c>
      <c r="AQ3967" s="388">
        <v>44420</v>
      </c>
      <c r="AS3967" t="s">
        <v>10006</v>
      </c>
      <c r="AT3967" s="388">
        <v>44421</v>
      </c>
      <c r="AU3967" t="s">
        <v>1756</v>
      </c>
      <c r="AV3967" t="s">
        <v>1756</v>
      </c>
      <c r="AZ3967" t="s">
        <v>10007</v>
      </c>
      <c r="BA3967" t="s">
        <v>1865</v>
      </c>
      <c r="BB3967" t="s">
        <v>10116</v>
      </c>
      <c r="BC3967" t="s">
        <v>10117</v>
      </c>
      <c r="BD3967" t="s">
        <v>1756</v>
      </c>
      <c r="BE3967" t="s">
        <v>824</v>
      </c>
      <c r="BF3967" t="s">
        <v>824</v>
      </c>
    </row>
    <row r="3968" spans="1:58">
      <c r="A3968" t="s">
        <v>829</v>
      </c>
      <c r="B3968">
        <v>6</v>
      </c>
      <c r="C3968">
        <v>0</v>
      </c>
      <c r="D3968">
        <v>9679</v>
      </c>
      <c r="E3968" t="s">
        <v>10102</v>
      </c>
      <c r="F3968">
        <v>53511012</v>
      </c>
      <c r="G3968" t="s">
        <v>2041</v>
      </c>
      <c r="H3968">
        <v>0</v>
      </c>
      <c r="I3968" t="s">
        <v>2069</v>
      </c>
      <c r="J3968">
        <v>144.6</v>
      </c>
      <c r="K3968">
        <v>5</v>
      </c>
      <c r="L3968" t="s">
        <v>2063</v>
      </c>
      <c r="M3968" t="s">
        <v>1757</v>
      </c>
      <c r="N3968" t="s">
        <v>1757</v>
      </c>
      <c r="O3968" t="s">
        <v>1756</v>
      </c>
      <c r="P3968" t="s">
        <v>1756</v>
      </c>
      <c r="Q3968" s="387">
        <v>723</v>
      </c>
      <c r="R3968">
        <v>93.990000000000009</v>
      </c>
      <c r="S3968">
        <v>816.9899999999999</v>
      </c>
      <c r="T3968" s="388">
        <v>44413</v>
      </c>
      <c r="U3968">
        <v>0</v>
      </c>
      <c r="V3968" t="s">
        <v>841</v>
      </c>
      <c r="W3968" s="388">
        <v>44427</v>
      </c>
      <c r="X3968">
        <v>159</v>
      </c>
      <c r="Y3968">
        <v>0</v>
      </c>
      <c r="Z3968">
        <v>0</v>
      </c>
      <c r="AA3968" t="s">
        <v>9844</v>
      </c>
      <c r="AB3968" t="s">
        <v>2044</v>
      </c>
      <c r="AD3968" t="s">
        <v>2045</v>
      </c>
      <c r="AE3968" t="s">
        <v>2046</v>
      </c>
      <c r="AI3968" t="s">
        <v>1761</v>
      </c>
      <c r="AL3968" t="s">
        <v>10103</v>
      </c>
      <c r="AM3968">
        <v>0</v>
      </c>
      <c r="AN3968" t="s">
        <v>2048</v>
      </c>
      <c r="AO3968" t="s">
        <v>10054</v>
      </c>
      <c r="AP3968">
        <v>0</v>
      </c>
      <c r="AQ3968" s="388">
        <v>44420</v>
      </c>
      <c r="AS3968" t="s">
        <v>10006</v>
      </c>
      <c r="AT3968" s="388">
        <v>44421</v>
      </c>
      <c r="AU3968" t="s">
        <v>1756</v>
      </c>
      <c r="AV3968" t="s">
        <v>1756</v>
      </c>
      <c r="AZ3968" t="s">
        <v>10007</v>
      </c>
      <c r="BA3968" t="s">
        <v>1865</v>
      </c>
      <c r="BB3968" t="s">
        <v>10118</v>
      </c>
      <c r="BC3968" t="s">
        <v>10119</v>
      </c>
      <c r="BD3968" t="s">
        <v>1756</v>
      </c>
      <c r="BE3968" t="s">
        <v>824</v>
      </c>
      <c r="BF3968" t="s">
        <v>824</v>
      </c>
    </row>
    <row r="3969" spans="1:58">
      <c r="A3969" t="s">
        <v>829</v>
      </c>
      <c r="B3969">
        <v>6</v>
      </c>
      <c r="C3969">
        <v>0</v>
      </c>
      <c r="D3969">
        <v>9679</v>
      </c>
      <c r="E3969" t="s">
        <v>10102</v>
      </c>
      <c r="F3969">
        <v>53511012</v>
      </c>
      <c r="G3969" t="s">
        <v>2041</v>
      </c>
      <c r="H3969">
        <v>0</v>
      </c>
      <c r="I3969" t="s">
        <v>2073</v>
      </c>
      <c r="J3969">
        <v>243.75</v>
      </c>
      <c r="K3969">
        <v>8</v>
      </c>
      <c r="L3969" t="s">
        <v>1755</v>
      </c>
      <c r="M3969" t="s">
        <v>1757</v>
      </c>
      <c r="N3969" t="s">
        <v>1757</v>
      </c>
      <c r="O3969" t="s">
        <v>1756</v>
      </c>
      <c r="P3969" t="s">
        <v>1756</v>
      </c>
      <c r="Q3969" s="387">
        <v>1950</v>
      </c>
      <c r="R3969">
        <v>253.5</v>
      </c>
      <c r="S3969">
        <v>2203.5</v>
      </c>
      <c r="T3969" s="388">
        <v>44413</v>
      </c>
      <c r="U3969">
        <v>0</v>
      </c>
      <c r="V3969" t="s">
        <v>841</v>
      </c>
      <c r="W3969" s="388">
        <v>44427</v>
      </c>
      <c r="X3969">
        <v>159</v>
      </c>
      <c r="Y3969">
        <v>0</v>
      </c>
      <c r="Z3969">
        <v>0</v>
      </c>
      <c r="AA3969" t="s">
        <v>9844</v>
      </c>
      <c r="AB3969" t="s">
        <v>2044</v>
      </c>
      <c r="AD3969" t="s">
        <v>2045</v>
      </c>
      <c r="AE3969" t="s">
        <v>2046</v>
      </c>
      <c r="AI3969" t="s">
        <v>1761</v>
      </c>
      <c r="AL3969" t="s">
        <v>10103</v>
      </c>
      <c r="AM3969">
        <v>0</v>
      </c>
      <c r="AN3969" t="s">
        <v>2048</v>
      </c>
      <c r="AO3969" t="s">
        <v>10054</v>
      </c>
      <c r="AP3969">
        <v>0</v>
      </c>
      <c r="AQ3969" s="388">
        <v>44420</v>
      </c>
      <c r="AS3969" t="s">
        <v>10006</v>
      </c>
      <c r="AT3969" s="388">
        <v>44421</v>
      </c>
      <c r="AU3969" t="s">
        <v>1756</v>
      </c>
      <c r="AV3969" t="s">
        <v>1756</v>
      </c>
      <c r="AZ3969" t="s">
        <v>10007</v>
      </c>
      <c r="BA3969" t="s">
        <v>1865</v>
      </c>
      <c r="BB3969" t="s">
        <v>10120</v>
      </c>
      <c r="BC3969" t="s">
        <v>10121</v>
      </c>
      <c r="BD3969" t="s">
        <v>1756</v>
      </c>
      <c r="BE3969" t="s">
        <v>824</v>
      </c>
      <c r="BF3969" t="s">
        <v>824</v>
      </c>
    </row>
    <row r="3970" spans="1:58">
      <c r="A3970" t="s">
        <v>829</v>
      </c>
      <c r="B3970">
        <v>6</v>
      </c>
      <c r="C3970">
        <v>0</v>
      </c>
      <c r="D3970">
        <v>9679</v>
      </c>
      <c r="E3970" t="s">
        <v>10102</v>
      </c>
      <c r="F3970">
        <v>53511012</v>
      </c>
      <c r="G3970" t="s">
        <v>2041</v>
      </c>
      <c r="H3970">
        <v>0</v>
      </c>
      <c r="I3970" t="s">
        <v>2083</v>
      </c>
      <c r="J3970">
        <v>12.21</v>
      </c>
      <c r="K3970">
        <v>33</v>
      </c>
      <c r="L3970" t="s">
        <v>1771</v>
      </c>
      <c r="M3970" t="s">
        <v>1757</v>
      </c>
      <c r="N3970" t="s">
        <v>1757</v>
      </c>
      <c r="O3970" t="s">
        <v>1756</v>
      </c>
      <c r="P3970" t="s">
        <v>1756</v>
      </c>
      <c r="Q3970" s="387">
        <v>402.93</v>
      </c>
      <c r="R3970">
        <v>52.380900000000004</v>
      </c>
      <c r="S3970">
        <v>455.31089999999995</v>
      </c>
      <c r="T3970" s="388">
        <v>44413</v>
      </c>
      <c r="U3970">
        <v>0</v>
      </c>
      <c r="V3970" t="s">
        <v>841</v>
      </c>
      <c r="W3970" s="388">
        <v>44427</v>
      </c>
      <c r="X3970">
        <v>159</v>
      </c>
      <c r="Y3970">
        <v>0</v>
      </c>
      <c r="Z3970">
        <v>0</v>
      </c>
      <c r="AA3970" t="s">
        <v>9844</v>
      </c>
      <c r="AB3970" t="s">
        <v>2044</v>
      </c>
      <c r="AD3970" t="s">
        <v>2045</v>
      </c>
      <c r="AE3970" t="s">
        <v>2046</v>
      </c>
      <c r="AI3970" t="s">
        <v>1761</v>
      </c>
      <c r="AL3970" t="s">
        <v>10103</v>
      </c>
      <c r="AM3970">
        <v>0</v>
      </c>
      <c r="AN3970" t="s">
        <v>2048</v>
      </c>
      <c r="AO3970" t="s">
        <v>10054</v>
      </c>
      <c r="AP3970">
        <v>0</v>
      </c>
      <c r="AQ3970" s="388">
        <v>44420</v>
      </c>
      <c r="AS3970" t="s">
        <v>10006</v>
      </c>
      <c r="AT3970" s="388">
        <v>44421</v>
      </c>
      <c r="AU3970" t="s">
        <v>1756</v>
      </c>
      <c r="AV3970" t="s">
        <v>1756</v>
      </c>
      <c r="AZ3970" t="s">
        <v>10007</v>
      </c>
      <c r="BA3970" t="s">
        <v>1865</v>
      </c>
      <c r="BB3970" t="s">
        <v>10122</v>
      </c>
      <c r="BC3970" t="s">
        <v>10123</v>
      </c>
      <c r="BD3970" t="s">
        <v>1756</v>
      </c>
      <c r="BE3970" t="s">
        <v>824</v>
      </c>
      <c r="BF3970" t="s">
        <v>824</v>
      </c>
    </row>
    <row r="3971" spans="1:58">
      <c r="A3971" t="s">
        <v>829</v>
      </c>
      <c r="B3971">
        <v>6</v>
      </c>
      <c r="C3971">
        <v>0</v>
      </c>
      <c r="D3971">
        <v>9679</v>
      </c>
      <c r="E3971" t="s">
        <v>10102</v>
      </c>
      <c r="F3971">
        <v>53511012</v>
      </c>
      <c r="G3971" t="s">
        <v>2041</v>
      </c>
      <c r="H3971">
        <v>0</v>
      </c>
      <c r="I3971" t="s">
        <v>2089</v>
      </c>
      <c r="J3971">
        <v>146.96</v>
      </c>
      <c r="K3971">
        <v>18</v>
      </c>
      <c r="L3971" t="s">
        <v>2063</v>
      </c>
      <c r="M3971" t="s">
        <v>1757</v>
      </c>
      <c r="N3971" t="s">
        <v>1757</v>
      </c>
      <c r="O3971" t="s">
        <v>1756</v>
      </c>
      <c r="P3971" t="s">
        <v>1756</v>
      </c>
      <c r="Q3971" s="387">
        <v>2645.28</v>
      </c>
      <c r="R3971">
        <v>343.88640000000004</v>
      </c>
      <c r="S3971">
        <v>2989.1664000000001</v>
      </c>
      <c r="T3971" s="388">
        <v>44413</v>
      </c>
      <c r="U3971">
        <v>0</v>
      </c>
      <c r="V3971" t="s">
        <v>841</v>
      </c>
      <c r="W3971" s="388">
        <v>44427</v>
      </c>
      <c r="X3971">
        <v>159</v>
      </c>
      <c r="Y3971">
        <v>0</v>
      </c>
      <c r="Z3971">
        <v>0</v>
      </c>
      <c r="AA3971" t="s">
        <v>9844</v>
      </c>
      <c r="AB3971" t="s">
        <v>2044</v>
      </c>
      <c r="AD3971" t="s">
        <v>2045</v>
      </c>
      <c r="AE3971" t="s">
        <v>2046</v>
      </c>
      <c r="AI3971" t="s">
        <v>1761</v>
      </c>
      <c r="AL3971" t="s">
        <v>10103</v>
      </c>
      <c r="AM3971">
        <v>0</v>
      </c>
      <c r="AN3971" t="s">
        <v>2048</v>
      </c>
      <c r="AO3971" t="s">
        <v>10054</v>
      </c>
      <c r="AP3971">
        <v>0</v>
      </c>
      <c r="AQ3971" s="388">
        <v>44420</v>
      </c>
      <c r="AS3971" t="s">
        <v>10006</v>
      </c>
      <c r="AT3971" s="388">
        <v>44421</v>
      </c>
      <c r="AU3971" t="s">
        <v>1756</v>
      </c>
      <c r="AV3971" t="s">
        <v>1756</v>
      </c>
      <c r="AZ3971" t="s">
        <v>10007</v>
      </c>
      <c r="BA3971" t="s">
        <v>1865</v>
      </c>
      <c r="BB3971" t="s">
        <v>10124</v>
      </c>
      <c r="BC3971" t="s">
        <v>10125</v>
      </c>
      <c r="BD3971" t="s">
        <v>1756</v>
      </c>
      <c r="BE3971" t="s">
        <v>824</v>
      </c>
      <c r="BF3971" t="s">
        <v>824</v>
      </c>
    </row>
    <row r="3972" spans="1:58">
      <c r="A3972" t="s">
        <v>829</v>
      </c>
      <c r="B3972">
        <v>6</v>
      </c>
      <c r="C3972">
        <v>0</v>
      </c>
      <c r="D3972">
        <v>9679</v>
      </c>
      <c r="E3972" t="s">
        <v>10102</v>
      </c>
      <c r="F3972">
        <v>53511012</v>
      </c>
      <c r="G3972" t="s">
        <v>2041</v>
      </c>
      <c r="H3972">
        <v>0</v>
      </c>
      <c r="I3972" t="s">
        <v>2095</v>
      </c>
      <c r="J3972">
        <v>138.44999999999999</v>
      </c>
      <c r="K3972">
        <v>24</v>
      </c>
      <c r="L3972" t="s">
        <v>2063</v>
      </c>
      <c r="M3972" t="s">
        <v>1757</v>
      </c>
      <c r="N3972" t="s">
        <v>1757</v>
      </c>
      <c r="O3972" t="s">
        <v>1756</v>
      </c>
      <c r="P3972" t="s">
        <v>1756</v>
      </c>
      <c r="Q3972" s="387">
        <v>3322.8</v>
      </c>
      <c r="R3972">
        <v>431.96400000000006</v>
      </c>
      <c r="S3972">
        <v>3754.7639999999997</v>
      </c>
      <c r="T3972" s="388">
        <v>44413</v>
      </c>
      <c r="U3972">
        <v>0</v>
      </c>
      <c r="V3972" t="s">
        <v>841</v>
      </c>
      <c r="W3972" s="388">
        <v>44427</v>
      </c>
      <c r="X3972">
        <v>159</v>
      </c>
      <c r="Y3972">
        <v>0</v>
      </c>
      <c r="Z3972">
        <v>0</v>
      </c>
      <c r="AA3972" t="s">
        <v>9844</v>
      </c>
      <c r="AB3972" t="s">
        <v>2044</v>
      </c>
      <c r="AD3972" t="s">
        <v>2045</v>
      </c>
      <c r="AE3972" t="s">
        <v>2046</v>
      </c>
      <c r="AI3972" t="s">
        <v>1761</v>
      </c>
      <c r="AL3972" t="s">
        <v>10103</v>
      </c>
      <c r="AM3972">
        <v>0</v>
      </c>
      <c r="AN3972" t="s">
        <v>2048</v>
      </c>
      <c r="AO3972" t="s">
        <v>10054</v>
      </c>
      <c r="AP3972">
        <v>0</v>
      </c>
      <c r="AQ3972" s="388">
        <v>44420</v>
      </c>
      <c r="AS3972" t="s">
        <v>10006</v>
      </c>
      <c r="AT3972" s="388">
        <v>44421</v>
      </c>
      <c r="AU3972" t="s">
        <v>1756</v>
      </c>
      <c r="AV3972" t="s">
        <v>1756</v>
      </c>
      <c r="AZ3972" t="s">
        <v>10007</v>
      </c>
      <c r="BA3972" t="s">
        <v>1865</v>
      </c>
      <c r="BB3972" t="s">
        <v>10126</v>
      </c>
      <c r="BC3972" t="s">
        <v>10127</v>
      </c>
      <c r="BD3972" t="s">
        <v>1756</v>
      </c>
      <c r="BE3972" t="s">
        <v>824</v>
      </c>
      <c r="BF3972" t="s">
        <v>824</v>
      </c>
    </row>
    <row r="3973" spans="1:58">
      <c r="A3973" t="s">
        <v>829</v>
      </c>
      <c r="B3973">
        <v>6</v>
      </c>
      <c r="C3973">
        <v>0</v>
      </c>
      <c r="D3973">
        <v>9678</v>
      </c>
      <c r="E3973" t="s">
        <v>10128</v>
      </c>
      <c r="F3973">
        <v>53511012</v>
      </c>
      <c r="G3973" t="s">
        <v>2041</v>
      </c>
      <c r="H3973">
        <v>0</v>
      </c>
      <c r="I3973" t="s">
        <v>2042</v>
      </c>
      <c r="J3973">
        <v>60</v>
      </c>
      <c r="K3973">
        <v>11</v>
      </c>
      <c r="L3973" t="s">
        <v>1771</v>
      </c>
      <c r="M3973" t="s">
        <v>1756</v>
      </c>
      <c r="N3973" t="s">
        <v>1756</v>
      </c>
      <c r="O3973" t="s">
        <v>1757</v>
      </c>
      <c r="P3973" t="s">
        <v>1757</v>
      </c>
      <c r="Q3973" s="387">
        <v>660</v>
      </c>
      <c r="R3973">
        <v>85.8</v>
      </c>
      <c r="S3973">
        <v>745.8</v>
      </c>
      <c r="T3973" s="388">
        <v>44412</v>
      </c>
      <c r="U3973">
        <v>0</v>
      </c>
      <c r="V3973" t="s">
        <v>841</v>
      </c>
      <c r="W3973" s="388">
        <v>44427</v>
      </c>
      <c r="X3973">
        <v>159</v>
      </c>
      <c r="Y3973">
        <v>0</v>
      </c>
      <c r="Z3973">
        <v>0</v>
      </c>
      <c r="AA3973" t="s">
        <v>9844</v>
      </c>
      <c r="AB3973" t="s">
        <v>2044</v>
      </c>
      <c r="AD3973" t="s">
        <v>2045</v>
      </c>
      <c r="AE3973" t="s">
        <v>2046</v>
      </c>
      <c r="AI3973" t="s">
        <v>1761</v>
      </c>
      <c r="AL3973" t="s">
        <v>10103</v>
      </c>
      <c r="AM3973">
        <v>0</v>
      </c>
      <c r="AN3973" t="s">
        <v>2048</v>
      </c>
      <c r="AO3973" t="s">
        <v>10079</v>
      </c>
      <c r="AP3973">
        <v>0</v>
      </c>
      <c r="AQ3973" s="388">
        <v>44420</v>
      </c>
      <c r="AS3973" t="s">
        <v>10006</v>
      </c>
      <c r="AT3973" s="388">
        <v>44421</v>
      </c>
      <c r="AU3973" t="s">
        <v>1756</v>
      </c>
      <c r="AV3973" t="s">
        <v>1756</v>
      </c>
      <c r="AZ3973" t="s">
        <v>10007</v>
      </c>
      <c r="BA3973" t="s">
        <v>1865</v>
      </c>
      <c r="BB3973" t="s">
        <v>10129</v>
      </c>
      <c r="BC3973" t="s">
        <v>10130</v>
      </c>
      <c r="BD3973" t="s">
        <v>1756</v>
      </c>
      <c r="BE3973" t="s">
        <v>824</v>
      </c>
      <c r="BF3973" t="s">
        <v>824</v>
      </c>
    </row>
    <row r="3974" spans="1:58">
      <c r="A3974" t="s">
        <v>829</v>
      </c>
      <c r="B3974">
        <v>6</v>
      </c>
      <c r="C3974">
        <v>0</v>
      </c>
      <c r="D3974">
        <v>9678</v>
      </c>
      <c r="E3974" t="s">
        <v>10128</v>
      </c>
      <c r="F3974">
        <v>53511012</v>
      </c>
      <c r="G3974" t="s">
        <v>2041</v>
      </c>
      <c r="H3974">
        <v>0</v>
      </c>
      <c r="I3974" t="s">
        <v>2103</v>
      </c>
      <c r="J3974">
        <v>70</v>
      </c>
      <c r="K3974">
        <v>44</v>
      </c>
      <c r="L3974" t="s">
        <v>1771</v>
      </c>
      <c r="M3974" t="s">
        <v>1756</v>
      </c>
      <c r="N3974" t="s">
        <v>1756</v>
      </c>
      <c r="O3974" t="s">
        <v>2104</v>
      </c>
      <c r="P3974" t="s">
        <v>1757</v>
      </c>
      <c r="Q3974" s="387">
        <v>3080</v>
      </c>
      <c r="R3974">
        <v>400.40000000000003</v>
      </c>
      <c r="S3974">
        <v>3480.3999999999996</v>
      </c>
      <c r="T3974" s="388">
        <v>44412</v>
      </c>
      <c r="U3974">
        <v>0</v>
      </c>
      <c r="V3974" t="s">
        <v>841</v>
      </c>
      <c r="W3974" s="388">
        <v>44427</v>
      </c>
      <c r="X3974">
        <v>159</v>
      </c>
      <c r="Y3974">
        <v>0</v>
      </c>
      <c r="Z3974">
        <v>0</v>
      </c>
      <c r="AA3974" t="s">
        <v>9844</v>
      </c>
      <c r="AB3974" t="s">
        <v>2044</v>
      </c>
      <c r="AD3974" t="s">
        <v>2045</v>
      </c>
      <c r="AE3974" t="s">
        <v>2046</v>
      </c>
      <c r="AI3974" t="s">
        <v>1761</v>
      </c>
      <c r="AL3974" t="s">
        <v>10103</v>
      </c>
      <c r="AM3974">
        <v>0</v>
      </c>
      <c r="AN3974" t="s">
        <v>2048</v>
      </c>
      <c r="AO3974" t="s">
        <v>10079</v>
      </c>
      <c r="AP3974">
        <v>0</v>
      </c>
      <c r="AQ3974" s="388">
        <v>44420</v>
      </c>
      <c r="AS3974" t="s">
        <v>10006</v>
      </c>
      <c r="AT3974" s="388">
        <v>44421</v>
      </c>
      <c r="AU3974" t="s">
        <v>1756</v>
      </c>
      <c r="AV3974" t="s">
        <v>1756</v>
      </c>
      <c r="AZ3974" t="s">
        <v>10007</v>
      </c>
      <c r="BA3974" t="s">
        <v>1865</v>
      </c>
      <c r="BB3974" t="s">
        <v>10131</v>
      </c>
      <c r="BC3974" t="s">
        <v>10132</v>
      </c>
      <c r="BD3974" t="s">
        <v>1756</v>
      </c>
      <c r="BE3974" t="s">
        <v>824</v>
      </c>
      <c r="BF3974" t="s">
        <v>824</v>
      </c>
    </row>
    <row r="3975" spans="1:58">
      <c r="A3975" t="s">
        <v>829</v>
      </c>
      <c r="B3975">
        <v>6</v>
      </c>
      <c r="C3975">
        <v>0</v>
      </c>
      <c r="D3975">
        <v>9678</v>
      </c>
      <c r="E3975" t="s">
        <v>10128</v>
      </c>
      <c r="F3975">
        <v>53511012</v>
      </c>
      <c r="G3975" t="s">
        <v>2041</v>
      </c>
      <c r="H3975">
        <v>0</v>
      </c>
      <c r="I3975" t="s">
        <v>2052</v>
      </c>
      <c r="J3975">
        <v>75</v>
      </c>
      <c r="K3975">
        <v>77</v>
      </c>
      <c r="L3975" t="s">
        <v>1771</v>
      </c>
      <c r="M3975" t="s">
        <v>1756</v>
      </c>
      <c r="N3975" t="s">
        <v>1756</v>
      </c>
      <c r="O3975" t="s">
        <v>1757</v>
      </c>
      <c r="P3975" t="s">
        <v>1757</v>
      </c>
      <c r="Q3975" s="387">
        <v>5775</v>
      </c>
      <c r="R3975">
        <v>750.75</v>
      </c>
      <c r="S3975">
        <v>6525.7499999999991</v>
      </c>
      <c r="T3975" s="388">
        <v>44412</v>
      </c>
      <c r="U3975">
        <v>0</v>
      </c>
      <c r="V3975" t="s">
        <v>841</v>
      </c>
      <c r="W3975" s="388">
        <v>44427</v>
      </c>
      <c r="X3975">
        <v>159</v>
      </c>
      <c r="Y3975">
        <v>0</v>
      </c>
      <c r="Z3975">
        <v>0</v>
      </c>
      <c r="AA3975" t="s">
        <v>9844</v>
      </c>
      <c r="AB3975" t="s">
        <v>2044</v>
      </c>
      <c r="AD3975" t="s">
        <v>2045</v>
      </c>
      <c r="AE3975" t="s">
        <v>2046</v>
      </c>
      <c r="AI3975" t="s">
        <v>1761</v>
      </c>
      <c r="AL3975" t="s">
        <v>10103</v>
      </c>
      <c r="AM3975">
        <v>0</v>
      </c>
      <c r="AN3975" t="s">
        <v>2048</v>
      </c>
      <c r="AO3975" t="s">
        <v>10079</v>
      </c>
      <c r="AP3975">
        <v>0</v>
      </c>
      <c r="AQ3975" s="388">
        <v>44420</v>
      </c>
      <c r="AS3975" t="s">
        <v>10006</v>
      </c>
      <c r="AT3975" s="388">
        <v>44421</v>
      </c>
      <c r="AU3975" t="s">
        <v>1756</v>
      </c>
      <c r="AV3975" t="s">
        <v>1756</v>
      </c>
      <c r="AZ3975" t="s">
        <v>10007</v>
      </c>
      <c r="BA3975" t="s">
        <v>1865</v>
      </c>
      <c r="BB3975" t="s">
        <v>10133</v>
      </c>
      <c r="BC3975" t="s">
        <v>10134</v>
      </c>
      <c r="BD3975" t="s">
        <v>1756</v>
      </c>
      <c r="BE3975" t="s">
        <v>824</v>
      </c>
      <c r="BF3975" t="s">
        <v>824</v>
      </c>
    </row>
    <row r="3976" spans="1:58">
      <c r="A3976" t="s">
        <v>829</v>
      </c>
      <c r="B3976">
        <v>6</v>
      </c>
      <c r="C3976">
        <v>0</v>
      </c>
      <c r="D3976">
        <v>9678</v>
      </c>
      <c r="E3976" t="s">
        <v>10128</v>
      </c>
      <c r="F3976">
        <v>53511012</v>
      </c>
      <c r="G3976" t="s">
        <v>2041</v>
      </c>
      <c r="H3976">
        <v>0</v>
      </c>
      <c r="I3976" t="s">
        <v>2056</v>
      </c>
      <c r="J3976">
        <v>210</v>
      </c>
      <c r="K3976">
        <v>10</v>
      </c>
      <c r="L3976" t="s">
        <v>1755</v>
      </c>
      <c r="M3976" t="s">
        <v>1756</v>
      </c>
      <c r="N3976" t="s">
        <v>1756</v>
      </c>
      <c r="O3976" t="s">
        <v>1757</v>
      </c>
      <c r="P3976" t="s">
        <v>1757</v>
      </c>
      <c r="Q3976" s="387">
        <v>2100</v>
      </c>
      <c r="R3976">
        <v>273</v>
      </c>
      <c r="S3976">
        <v>2373</v>
      </c>
      <c r="T3976" s="388">
        <v>44412</v>
      </c>
      <c r="U3976">
        <v>0</v>
      </c>
      <c r="V3976" t="s">
        <v>841</v>
      </c>
      <c r="W3976" s="388">
        <v>44427</v>
      </c>
      <c r="X3976">
        <v>159</v>
      </c>
      <c r="Y3976">
        <v>0</v>
      </c>
      <c r="Z3976">
        <v>0</v>
      </c>
      <c r="AA3976" t="s">
        <v>9844</v>
      </c>
      <c r="AB3976" t="s">
        <v>2044</v>
      </c>
      <c r="AD3976" t="s">
        <v>2045</v>
      </c>
      <c r="AE3976" t="s">
        <v>2046</v>
      </c>
      <c r="AI3976" t="s">
        <v>1761</v>
      </c>
      <c r="AL3976" t="s">
        <v>10103</v>
      </c>
      <c r="AM3976">
        <v>0</v>
      </c>
      <c r="AN3976" t="s">
        <v>2048</v>
      </c>
      <c r="AO3976" t="s">
        <v>10079</v>
      </c>
      <c r="AP3976">
        <v>0</v>
      </c>
      <c r="AQ3976" s="388">
        <v>44420</v>
      </c>
      <c r="AS3976" t="s">
        <v>10006</v>
      </c>
      <c r="AT3976" s="388">
        <v>44421</v>
      </c>
      <c r="AU3976" t="s">
        <v>1756</v>
      </c>
      <c r="AV3976" t="s">
        <v>1756</v>
      </c>
      <c r="AZ3976" t="s">
        <v>10007</v>
      </c>
      <c r="BA3976" t="s">
        <v>1865</v>
      </c>
      <c r="BB3976" t="s">
        <v>10135</v>
      </c>
      <c r="BC3976" t="s">
        <v>10136</v>
      </c>
      <c r="BD3976" t="s">
        <v>1756</v>
      </c>
      <c r="BE3976" t="s">
        <v>824</v>
      </c>
      <c r="BF3976" t="s">
        <v>824</v>
      </c>
    </row>
    <row r="3977" spans="1:58">
      <c r="A3977" t="s">
        <v>829</v>
      </c>
      <c r="B3977">
        <v>6</v>
      </c>
      <c r="C3977">
        <v>0</v>
      </c>
      <c r="D3977">
        <v>9678</v>
      </c>
      <c r="E3977" t="s">
        <v>10128</v>
      </c>
      <c r="F3977">
        <v>53511012</v>
      </c>
      <c r="G3977" t="s">
        <v>2041</v>
      </c>
      <c r="H3977">
        <v>0</v>
      </c>
      <c r="I3977" t="s">
        <v>518</v>
      </c>
      <c r="J3977">
        <v>95</v>
      </c>
      <c r="K3977">
        <v>12</v>
      </c>
      <c r="L3977" t="s">
        <v>1771</v>
      </c>
      <c r="M3977" t="s">
        <v>1756</v>
      </c>
      <c r="N3977" t="s">
        <v>1756</v>
      </c>
      <c r="O3977" t="s">
        <v>1757</v>
      </c>
      <c r="P3977" t="s">
        <v>1757</v>
      </c>
      <c r="Q3977" s="387">
        <v>1140</v>
      </c>
      <c r="R3977">
        <v>148.20000000000002</v>
      </c>
      <c r="S3977">
        <v>1288.1999999999998</v>
      </c>
      <c r="T3977" s="388">
        <v>44412</v>
      </c>
      <c r="U3977">
        <v>0</v>
      </c>
      <c r="V3977" t="s">
        <v>841</v>
      </c>
      <c r="W3977" s="388">
        <v>44427</v>
      </c>
      <c r="X3977">
        <v>159</v>
      </c>
      <c r="Y3977">
        <v>0</v>
      </c>
      <c r="Z3977">
        <v>0</v>
      </c>
      <c r="AA3977" t="s">
        <v>9844</v>
      </c>
      <c r="AB3977" t="s">
        <v>2044</v>
      </c>
      <c r="AD3977" t="s">
        <v>2045</v>
      </c>
      <c r="AE3977" t="s">
        <v>2046</v>
      </c>
      <c r="AI3977" t="s">
        <v>1761</v>
      </c>
      <c r="AL3977" t="s">
        <v>10103</v>
      </c>
      <c r="AM3977">
        <v>0</v>
      </c>
      <c r="AN3977" t="s">
        <v>2048</v>
      </c>
      <c r="AO3977" t="s">
        <v>10079</v>
      </c>
      <c r="AP3977">
        <v>0</v>
      </c>
      <c r="AQ3977" s="388">
        <v>44420</v>
      </c>
      <c r="AS3977" t="s">
        <v>10006</v>
      </c>
      <c r="AT3977" s="388">
        <v>44421</v>
      </c>
      <c r="AU3977" t="s">
        <v>1756</v>
      </c>
      <c r="AV3977" t="s">
        <v>1756</v>
      </c>
      <c r="AZ3977" t="s">
        <v>10007</v>
      </c>
      <c r="BA3977" t="s">
        <v>1865</v>
      </c>
      <c r="BB3977" t="s">
        <v>10137</v>
      </c>
      <c r="BC3977" t="s">
        <v>10138</v>
      </c>
      <c r="BD3977" t="s">
        <v>1756</v>
      </c>
      <c r="BE3977" t="s">
        <v>824</v>
      </c>
      <c r="BF3977" t="s">
        <v>824</v>
      </c>
    </row>
    <row r="3978" spans="1:58">
      <c r="A3978" t="s">
        <v>829</v>
      </c>
      <c r="B3978">
        <v>6</v>
      </c>
      <c r="C3978">
        <v>0</v>
      </c>
      <c r="D3978">
        <v>9678</v>
      </c>
      <c r="E3978" t="s">
        <v>10128</v>
      </c>
      <c r="F3978">
        <v>53511012</v>
      </c>
      <c r="G3978" t="s">
        <v>2041</v>
      </c>
      <c r="H3978">
        <v>0</v>
      </c>
      <c r="I3978" t="s">
        <v>2113</v>
      </c>
      <c r="J3978">
        <v>122.39</v>
      </c>
      <c r="K3978">
        <v>44</v>
      </c>
      <c r="L3978" t="s">
        <v>2063</v>
      </c>
      <c r="M3978" t="s">
        <v>2114</v>
      </c>
      <c r="N3978" t="s">
        <v>1757</v>
      </c>
      <c r="O3978" t="s">
        <v>1756</v>
      </c>
      <c r="P3978" t="s">
        <v>1756</v>
      </c>
      <c r="Q3978" s="387">
        <v>5385.16</v>
      </c>
      <c r="R3978">
        <v>700.07079999999996</v>
      </c>
      <c r="S3978">
        <v>6085.2307999999994</v>
      </c>
      <c r="T3978" s="388">
        <v>44412</v>
      </c>
      <c r="U3978">
        <v>0</v>
      </c>
      <c r="V3978" t="s">
        <v>841</v>
      </c>
      <c r="W3978" s="388">
        <v>44427</v>
      </c>
      <c r="X3978">
        <v>159</v>
      </c>
      <c r="Y3978">
        <v>0</v>
      </c>
      <c r="Z3978">
        <v>0</v>
      </c>
      <c r="AA3978" t="s">
        <v>9844</v>
      </c>
      <c r="AB3978" t="s">
        <v>2044</v>
      </c>
      <c r="AD3978" t="s">
        <v>2045</v>
      </c>
      <c r="AE3978" t="s">
        <v>2046</v>
      </c>
      <c r="AI3978" t="s">
        <v>1761</v>
      </c>
      <c r="AL3978" t="s">
        <v>10103</v>
      </c>
      <c r="AM3978">
        <v>0</v>
      </c>
      <c r="AN3978" t="s">
        <v>2048</v>
      </c>
      <c r="AO3978" t="s">
        <v>10079</v>
      </c>
      <c r="AP3978">
        <v>0</v>
      </c>
      <c r="AQ3978" s="388">
        <v>44420</v>
      </c>
      <c r="AS3978" t="s">
        <v>10006</v>
      </c>
      <c r="AT3978" s="388">
        <v>44421</v>
      </c>
      <c r="AU3978" t="s">
        <v>1756</v>
      </c>
      <c r="AV3978" t="s">
        <v>1756</v>
      </c>
      <c r="AZ3978" t="s">
        <v>10007</v>
      </c>
      <c r="BA3978" t="s">
        <v>1865</v>
      </c>
      <c r="BB3978" t="s">
        <v>10139</v>
      </c>
      <c r="BC3978" t="s">
        <v>10140</v>
      </c>
      <c r="BD3978" t="s">
        <v>1756</v>
      </c>
      <c r="BE3978" t="s">
        <v>824</v>
      </c>
      <c r="BF3978" t="s">
        <v>824</v>
      </c>
    </row>
    <row r="3979" spans="1:58">
      <c r="A3979" t="s">
        <v>829</v>
      </c>
      <c r="B3979">
        <v>6</v>
      </c>
      <c r="C3979">
        <v>0</v>
      </c>
      <c r="D3979">
        <v>9678</v>
      </c>
      <c r="E3979" t="s">
        <v>10128</v>
      </c>
      <c r="F3979">
        <v>53511012</v>
      </c>
      <c r="G3979" t="s">
        <v>2041</v>
      </c>
      <c r="H3979">
        <v>0</v>
      </c>
      <c r="I3979" t="s">
        <v>2062</v>
      </c>
      <c r="J3979">
        <v>138.05000000000001</v>
      </c>
      <c r="K3979">
        <v>9</v>
      </c>
      <c r="L3979" t="s">
        <v>2063</v>
      </c>
      <c r="M3979" t="s">
        <v>1757</v>
      </c>
      <c r="N3979" t="s">
        <v>1757</v>
      </c>
      <c r="O3979" t="s">
        <v>1756</v>
      </c>
      <c r="P3979" t="s">
        <v>1756</v>
      </c>
      <c r="Q3979" s="387">
        <v>1242.45</v>
      </c>
      <c r="R3979">
        <v>161.51850000000002</v>
      </c>
      <c r="S3979">
        <v>1403.9684999999999</v>
      </c>
      <c r="T3979" s="388">
        <v>44412</v>
      </c>
      <c r="U3979">
        <v>0</v>
      </c>
      <c r="V3979" t="s">
        <v>841</v>
      </c>
      <c r="W3979" s="388">
        <v>44427</v>
      </c>
      <c r="X3979">
        <v>159</v>
      </c>
      <c r="Y3979">
        <v>0</v>
      </c>
      <c r="Z3979">
        <v>0</v>
      </c>
      <c r="AA3979" t="s">
        <v>9844</v>
      </c>
      <c r="AB3979" t="s">
        <v>2044</v>
      </c>
      <c r="AD3979" t="s">
        <v>2045</v>
      </c>
      <c r="AE3979" t="s">
        <v>2046</v>
      </c>
      <c r="AI3979" t="s">
        <v>1761</v>
      </c>
      <c r="AL3979" t="s">
        <v>10103</v>
      </c>
      <c r="AM3979">
        <v>0</v>
      </c>
      <c r="AN3979" t="s">
        <v>2048</v>
      </c>
      <c r="AO3979" t="s">
        <v>10079</v>
      </c>
      <c r="AP3979">
        <v>0</v>
      </c>
      <c r="AQ3979" s="388">
        <v>44420</v>
      </c>
      <c r="AS3979" t="s">
        <v>10006</v>
      </c>
      <c r="AT3979" s="388">
        <v>44421</v>
      </c>
      <c r="AU3979" t="s">
        <v>1756</v>
      </c>
      <c r="AV3979" t="s">
        <v>1756</v>
      </c>
      <c r="AZ3979" t="s">
        <v>10007</v>
      </c>
      <c r="BA3979" t="s">
        <v>1865</v>
      </c>
      <c r="BB3979" t="s">
        <v>10141</v>
      </c>
      <c r="BC3979" t="s">
        <v>10142</v>
      </c>
      <c r="BD3979" t="s">
        <v>1756</v>
      </c>
      <c r="BE3979" t="s">
        <v>824</v>
      </c>
      <c r="BF3979" t="s">
        <v>824</v>
      </c>
    </row>
    <row r="3980" spans="1:58">
      <c r="A3980" t="s">
        <v>829</v>
      </c>
      <c r="B3980">
        <v>6</v>
      </c>
      <c r="C3980">
        <v>0</v>
      </c>
      <c r="D3980">
        <v>9678</v>
      </c>
      <c r="E3980" t="s">
        <v>10128</v>
      </c>
      <c r="F3980">
        <v>53511012</v>
      </c>
      <c r="G3980" t="s">
        <v>2041</v>
      </c>
      <c r="H3980">
        <v>0</v>
      </c>
      <c r="I3980" t="s">
        <v>2069</v>
      </c>
      <c r="J3980">
        <v>144.6</v>
      </c>
      <c r="K3980">
        <v>5</v>
      </c>
      <c r="L3980" t="s">
        <v>2063</v>
      </c>
      <c r="M3980" t="s">
        <v>1757</v>
      </c>
      <c r="N3980" t="s">
        <v>1757</v>
      </c>
      <c r="O3980" t="s">
        <v>1756</v>
      </c>
      <c r="P3980" t="s">
        <v>1756</v>
      </c>
      <c r="Q3980" s="387">
        <v>723</v>
      </c>
      <c r="R3980">
        <v>93.990000000000009</v>
      </c>
      <c r="S3980">
        <v>816.9899999999999</v>
      </c>
      <c r="T3980" s="388">
        <v>44412</v>
      </c>
      <c r="U3980">
        <v>0</v>
      </c>
      <c r="V3980" t="s">
        <v>841</v>
      </c>
      <c r="W3980" s="388">
        <v>44427</v>
      </c>
      <c r="X3980">
        <v>159</v>
      </c>
      <c r="Y3980">
        <v>0</v>
      </c>
      <c r="Z3980">
        <v>0</v>
      </c>
      <c r="AA3980" t="s">
        <v>9844</v>
      </c>
      <c r="AB3980" t="s">
        <v>2044</v>
      </c>
      <c r="AD3980" t="s">
        <v>2045</v>
      </c>
      <c r="AE3980" t="s">
        <v>2046</v>
      </c>
      <c r="AI3980" t="s">
        <v>1761</v>
      </c>
      <c r="AL3980" t="s">
        <v>10103</v>
      </c>
      <c r="AM3980">
        <v>0</v>
      </c>
      <c r="AN3980" t="s">
        <v>2048</v>
      </c>
      <c r="AO3980" t="s">
        <v>10079</v>
      </c>
      <c r="AP3980">
        <v>0</v>
      </c>
      <c r="AQ3980" s="388">
        <v>44420</v>
      </c>
      <c r="AS3980" t="s">
        <v>10006</v>
      </c>
      <c r="AT3980" s="388">
        <v>44421</v>
      </c>
      <c r="AU3980" t="s">
        <v>1756</v>
      </c>
      <c r="AV3980" t="s">
        <v>1756</v>
      </c>
      <c r="AZ3980" t="s">
        <v>10007</v>
      </c>
      <c r="BA3980" t="s">
        <v>1865</v>
      </c>
      <c r="BB3980" t="s">
        <v>10143</v>
      </c>
      <c r="BC3980" t="s">
        <v>10144</v>
      </c>
      <c r="BD3980" t="s">
        <v>1756</v>
      </c>
      <c r="BE3980" t="s">
        <v>824</v>
      </c>
      <c r="BF3980" t="s">
        <v>824</v>
      </c>
    </row>
    <row r="3981" spans="1:58">
      <c r="A3981" t="s">
        <v>829</v>
      </c>
      <c r="B3981">
        <v>6</v>
      </c>
      <c r="C3981">
        <v>0</v>
      </c>
      <c r="D3981">
        <v>9678</v>
      </c>
      <c r="E3981" t="s">
        <v>10128</v>
      </c>
      <c r="F3981">
        <v>53511012</v>
      </c>
      <c r="G3981" t="s">
        <v>2041</v>
      </c>
      <c r="H3981">
        <v>0</v>
      </c>
      <c r="I3981" t="s">
        <v>2073</v>
      </c>
      <c r="J3981">
        <v>243.75</v>
      </c>
      <c r="K3981">
        <v>5</v>
      </c>
      <c r="L3981" t="s">
        <v>1755</v>
      </c>
      <c r="M3981" t="s">
        <v>1757</v>
      </c>
      <c r="N3981" t="s">
        <v>1757</v>
      </c>
      <c r="O3981" t="s">
        <v>1756</v>
      </c>
      <c r="P3981" t="s">
        <v>1756</v>
      </c>
      <c r="Q3981" s="387">
        <v>1218.75</v>
      </c>
      <c r="R3981">
        <v>158.4375</v>
      </c>
      <c r="S3981">
        <v>1377.1874999999998</v>
      </c>
      <c r="T3981" s="388">
        <v>44412</v>
      </c>
      <c r="U3981">
        <v>0</v>
      </c>
      <c r="V3981" t="s">
        <v>841</v>
      </c>
      <c r="W3981" s="388">
        <v>44427</v>
      </c>
      <c r="X3981">
        <v>159</v>
      </c>
      <c r="Y3981">
        <v>0</v>
      </c>
      <c r="Z3981">
        <v>0</v>
      </c>
      <c r="AA3981" t="s">
        <v>9844</v>
      </c>
      <c r="AB3981" t="s">
        <v>2044</v>
      </c>
      <c r="AD3981" t="s">
        <v>2045</v>
      </c>
      <c r="AE3981" t="s">
        <v>2046</v>
      </c>
      <c r="AI3981" t="s">
        <v>1761</v>
      </c>
      <c r="AL3981" t="s">
        <v>10103</v>
      </c>
      <c r="AM3981">
        <v>0</v>
      </c>
      <c r="AN3981" t="s">
        <v>2048</v>
      </c>
      <c r="AO3981" t="s">
        <v>10079</v>
      </c>
      <c r="AP3981">
        <v>0</v>
      </c>
      <c r="AQ3981" s="388">
        <v>44420</v>
      </c>
      <c r="AS3981" t="s">
        <v>10006</v>
      </c>
      <c r="AT3981" s="388">
        <v>44421</v>
      </c>
      <c r="AU3981" t="s">
        <v>1756</v>
      </c>
      <c r="AV3981" t="s">
        <v>1756</v>
      </c>
      <c r="AZ3981" t="s">
        <v>10007</v>
      </c>
      <c r="BA3981" t="s">
        <v>1865</v>
      </c>
      <c r="BB3981" t="s">
        <v>10145</v>
      </c>
      <c r="BC3981" t="s">
        <v>10146</v>
      </c>
      <c r="BD3981" t="s">
        <v>1756</v>
      </c>
      <c r="BE3981" t="s">
        <v>824</v>
      </c>
      <c r="BF3981" t="s">
        <v>824</v>
      </c>
    </row>
    <row r="3982" spans="1:58">
      <c r="A3982" t="s">
        <v>829</v>
      </c>
      <c r="B3982">
        <v>6</v>
      </c>
      <c r="C3982">
        <v>0</v>
      </c>
      <c r="D3982">
        <v>9678</v>
      </c>
      <c r="E3982" t="s">
        <v>10128</v>
      </c>
      <c r="F3982">
        <v>53511012</v>
      </c>
      <c r="G3982" t="s">
        <v>2041</v>
      </c>
      <c r="H3982">
        <v>0</v>
      </c>
      <c r="I3982" t="s">
        <v>2083</v>
      </c>
      <c r="J3982">
        <v>12.21</v>
      </c>
      <c r="K3982">
        <v>36</v>
      </c>
      <c r="L3982" t="s">
        <v>1771</v>
      </c>
      <c r="M3982" t="s">
        <v>1757</v>
      </c>
      <c r="N3982" t="s">
        <v>1757</v>
      </c>
      <c r="O3982" t="s">
        <v>1756</v>
      </c>
      <c r="P3982" t="s">
        <v>1756</v>
      </c>
      <c r="Q3982" s="387">
        <v>439.56</v>
      </c>
      <c r="R3982">
        <v>57.142800000000001</v>
      </c>
      <c r="S3982">
        <v>496.70279999999997</v>
      </c>
      <c r="T3982" s="388">
        <v>44412</v>
      </c>
      <c r="U3982">
        <v>0</v>
      </c>
      <c r="V3982" t="s">
        <v>841</v>
      </c>
      <c r="W3982" s="388">
        <v>44427</v>
      </c>
      <c r="X3982">
        <v>159</v>
      </c>
      <c r="Y3982">
        <v>0</v>
      </c>
      <c r="Z3982">
        <v>0</v>
      </c>
      <c r="AA3982" t="s">
        <v>9844</v>
      </c>
      <c r="AB3982" t="s">
        <v>2044</v>
      </c>
      <c r="AD3982" t="s">
        <v>2045</v>
      </c>
      <c r="AE3982" t="s">
        <v>2046</v>
      </c>
      <c r="AI3982" t="s">
        <v>1761</v>
      </c>
      <c r="AL3982" t="s">
        <v>10103</v>
      </c>
      <c r="AM3982">
        <v>0</v>
      </c>
      <c r="AN3982" t="s">
        <v>2048</v>
      </c>
      <c r="AO3982" t="s">
        <v>10079</v>
      </c>
      <c r="AP3982">
        <v>0</v>
      </c>
      <c r="AQ3982" s="388">
        <v>44420</v>
      </c>
      <c r="AS3982" t="s">
        <v>10006</v>
      </c>
      <c r="AT3982" s="388">
        <v>44421</v>
      </c>
      <c r="AU3982" t="s">
        <v>1756</v>
      </c>
      <c r="AV3982" t="s">
        <v>1756</v>
      </c>
      <c r="AZ3982" t="s">
        <v>10007</v>
      </c>
      <c r="BA3982" t="s">
        <v>1865</v>
      </c>
      <c r="BB3982" t="s">
        <v>10147</v>
      </c>
      <c r="BC3982" t="s">
        <v>10148</v>
      </c>
      <c r="BD3982" t="s">
        <v>1756</v>
      </c>
      <c r="BE3982" t="s">
        <v>824</v>
      </c>
      <c r="BF3982" t="s">
        <v>824</v>
      </c>
    </row>
    <row r="3983" spans="1:58">
      <c r="A3983" t="s">
        <v>829</v>
      </c>
      <c r="B3983">
        <v>6</v>
      </c>
      <c r="C3983">
        <v>0</v>
      </c>
      <c r="D3983">
        <v>9678</v>
      </c>
      <c r="E3983" t="s">
        <v>10128</v>
      </c>
      <c r="F3983">
        <v>53511012</v>
      </c>
      <c r="G3983" t="s">
        <v>2041</v>
      </c>
      <c r="H3983">
        <v>0</v>
      </c>
      <c r="I3983" t="s">
        <v>2089</v>
      </c>
      <c r="J3983">
        <v>146.96</v>
      </c>
      <c r="K3983">
        <v>18</v>
      </c>
      <c r="L3983" t="s">
        <v>2063</v>
      </c>
      <c r="M3983" t="s">
        <v>1757</v>
      </c>
      <c r="N3983" t="s">
        <v>1757</v>
      </c>
      <c r="O3983" t="s">
        <v>1756</v>
      </c>
      <c r="P3983" t="s">
        <v>1756</v>
      </c>
      <c r="Q3983" s="387">
        <v>2645.28</v>
      </c>
      <c r="R3983">
        <v>343.88640000000004</v>
      </c>
      <c r="S3983">
        <v>2989.1664000000001</v>
      </c>
      <c r="T3983" s="388">
        <v>44412</v>
      </c>
      <c r="U3983">
        <v>0</v>
      </c>
      <c r="V3983" t="s">
        <v>841</v>
      </c>
      <c r="W3983" s="388">
        <v>44427</v>
      </c>
      <c r="X3983">
        <v>159</v>
      </c>
      <c r="Y3983">
        <v>0</v>
      </c>
      <c r="Z3983">
        <v>0</v>
      </c>
      <c r="AA3983" t="s">
        <v>9844</v>
      </c>
      <c r="AB3983" t="s">
        <v>2044</v>
      </c>
      <c r="AD3983" t="s">
        <v>2045</v>
      </c>
      <c r="AE3983" t="s">
        <v>2046</v>
      </c>
      <c r="AI3983" t="s">
        <v>1761</v>
      </c>
      <c r="AL3983" t="s">
        <v>10103</v>
      </c>
      <c r="AM3983">
        <v>0</v>
      </c>
      <c r="AN3983" t="s">
        <v>2048</v>
      </c>
      <c r="AO3983" t="s">
        <v>10079</v>
      </c>
      <c r="AP3983">
        <v>0</v>
      </c>
      <c r="AQ3983" s="388">
        <v>44420</v>
      </c>
      <c r="AS3983" t="s">
        <v>10006</v>
      </c>
      <c r="AT3983" s="388">
        <v>44421</v>
      </c>
      <c r="AU3983" t="s">
        <v>1756</v>
      </c>
      <c r="AV3983" t="s">
        <v>1756</v>
      </c>
      <c r="AZ3983" t="s">
        <v>10007</v>
      </c>
      <c r="BA3983" t="s">
        <v>1865</v>
      </c>
      <c r="BB3983" t="s">
        <v>10149</v>
      </c>
      <c r="BC3983" t="s">
        <v>10150</v>
      </c>
      <c r="BD3983" t="s">
        <v>1756</v>
      </c>
      <c r="BE3983" t="s">
        <v>824</v>
      </c>
      <c r="BF3983" t="s">
        <v>824</v>
      </c>
    </row>
    <row r="3984" spans="1:58">
      <c r="A3984" t="s">
        <v>829</v>
      </c>
      <c r="B3984">
        <v>6</v>
      </c>
      <c r="C3984">
        <v>0</v>
      </c>
      <c r="D3984">
        <v>9678</v>
      </c>
      <c r="E3984" t="s">
        <v>10128</v>
      </c>
      <c r="F3984">
        <v>53511012</v>
      </c>
      <c r="G3984" t="s">
        <v>2041</v>
      </c>
      <c r="H3984">
        <v>0</v>
      </c>
      <c r="I3984" t="s">
        <v>2095</v>
      </c>
      <c r="J3984">
        <v>138.44999999999999</v>
      </c>
      <c r="K3984">
        <v>27</v>
      </c>
      <c r="L3984" t="s">
        <v>2063</v>
      </c>
      <c r="M3984" t="s">
        <v>1757</v>
      </c>
      <c r="N3984" t="s">
        <v>1757</v>
      </c>
      <c r="O3984" t="s">
        <v>1756</v>
      </c>
      <c r="P3984" t="s">
        <v>1756</v>
      </c>
      <c r="Q3984" s="387">
        <v>3738.15</v>
      </c>
      <c r="R3984">
        <v>485.95950000000005</v>
      </c>
      <c r="S3984">
        <v>4224.1094999999996</v>
      </c>
      <c r="T3984" s="388">
        <v>44412</v>
      </c>
      <c r="U3984">
        <v>0</v>
      </c>
      <c r="V3984" t="s">
        <v>841</v>
      </c>
      <c r="W3984" s="388">
        <v>44427</v>
      </c>
      <c r="X3984">
        <v>159</v>
      </c>
      <c r="Y3984">
        <v>0</v>
      </c>
      <c r="Z3984">
        <v>0</v>
      </c>
      <c r="AA3984" t="s">
        <v>9844</v>
      </c>
      <c r="AB3984" t="s">
        <v>2044</v>
      </c>
      <c r="AD3984" t="s">
        <v>2045</v>
      </c>
      <c r="AE3984" t="s">
        <v>2046</v>
      </c>
      <c r="AI3984" t="s">
        <v>1761</v>
      </c>
      <c r="AL3984" t="s">
        <v>10103</v>
      </c>
      <c r="AM3984">
        <v>0</v>
      </c>
      <c r="AN3984" t="s">
        <v>2048</v>
      </c>
      <c r="AO3984" t="s">
        <v>10079</v>
      </c>
      <c r="AP3984">
        <v>0</v>
      </c>
      <c r="AQ3984" s="388">
        <v>44420</v>
      </c>
      <c r="AS3984" t="s">
        <v>10006</v>
      </c>
      <c r="AT3984" s="388">
        <v>44421</v>
      </c>
      <c r="AU3984" t="s">
        <v>1756</v>
      </c>
      <c r="AV3984" t="s">
        <v>1756</v>
      </c>
      <c r="AZ3984" t="s">
        <v>10007</v>
      </c>
      <c r="BA3984" t="s">
        <v>1865</v>
      </c>
      <c r="BB3984" t="s">
        <v>10151</v>
      </c>
      <c r="BC3984" t="s">
        <v>10152</v>
      </c>
      <c r="BD3984" t="s">
        <v>1756</v>
      </c>
      <c r="BE3984" t="s">
        <v>824</v>
      </c>
      <c r="BF3984" t="s">
        <v>824</v>
      </c>
    </row>
    <row r="3985" spans="1:58">
      <c r="A3985" t="s">
        <v>829</v>
      </c>
      <c r="B3985">
        <v>6</v>
      </c>
      <c r="C3985">
        <v>0</v>
      </c>
      <c r="D3985">
        <v>9671</v>
      </c>
      <c r="E3985" t="s">
        <v>10153</v>
      </c>
      <c r="F3985">
        <v>53511012</v>
      </c>
      <c r="G3985" t="s">
        <v>2041</v>
      </c>
      <c r="H3985">
        <v>0</v>
      </c>
      <c r="I3985" t="s">
        <v>2042</v>
      </c>
      <c r="J3985">
        <v>60</v>
      </c>
      <c r="K3985">
        <v>11</v>
      </c>
      <c r="L3985" t="s">
        <v>1771</v>
      </c>
      <c r="M3985" t="s">
        <v>1756</v>
      </c>
      <c r="N3985" t="s">
        <v>1756</v>
      </c>
      <c r="O3985" t="s">
        <v>2043</v>
      </c>
      <c r="P3985" t="s">
        <v>1757</v>
      </c>
      <c r="Q3985" s="387">
        <v>660</v>
      </c>
      <c r="R3985">
        <v>85.8</v>
      </c>
      <c r="S3985">
        <v>745.8</v>
      </c>
      <c r="T3985" s="388">
        <v>44411</v>
      </c>
      <c r="U3985">
        <v>0</v>
      </c>
      <c r="V3985" t="s">
        <v>841</v>
      </c>
      <c r="W3985" s="388">
        <v>44427</v>
      </c>
      <c r="X3985">
        <v>159</v>
      </c>
      <c r="Y3985">
        <v>0</v>
      </c>
      <c r="Z3985">
        <v>0</v>
      </c>
      <c r="AA3985" t="s">
        <v>9844</v>
      </c>
      <c r="AB3985" t="s">
        <v>2044</v>
      </c>
      <c r="AD3985" t="s">
        <v>2045</v>
      </c>
      <c r="AE3985" t="s">
        <v>2046</v>
      </c>
      <c r="AI3985" t="s">
        <v>1761</v>
      </c>
      <c r="AL3985" t="s">
        <v>10103</v>
      </c>
      <c r="AN3985" t="s">
        <v>2048</v>
      </c>
      <c r="AO3985" t="s">
        <v>10154</v>
      </c>
      <c r="AP3985">
        <v>0</v>
      </c>
      <c r="AQ3985" s="388">
        <v>44420</v>
      </c>
      <c r="AS3985" t="s">
        <v>10006</v>
      </c>
      <c r="AT3985" s="388">
        <v>44421</v>
      </c>
      <c r="AU3985" t="s">
        <v>1756</v>
      </c>
      <c r="AV3985" t="s">
        <v>1756</v>
      </c>
      <c r="AZ3985" t="s">
        <v>10007</v>
      </c>
      <c r="BA3985" t="s">
        <v>1865</v>
      </c>
      <c r="BB3985" t="s">
        <v>10155</v>
      </c>
      <c r="BC3985" t="s">
        <v>10156</v>
      </c>
      <c r="BD3985" t="s">
        <v>1756</v>
      </c>
      <c r="BE3985" t="s">
        <v>824</v>
      </c>
      <c r="BF3985" t="s">
        <v>824</v>
      </c>
    </row>
    <row r="3986" spans="1:58">
      <c r="A3986" t="s">
        <v>829</v>
      </c>
      <c r="B3986">
        <v>6</v>
      </c>
      <c r="C3986">
        <v>0</v>
      </c>
      <c r="D3986">
        <v>9671</v>
      </c>
      <c r="E3986" t="s">
        <v>10153</v>
      </c>
      <c r="F3986">
        <v>53511012</v>
      </c>
      <c r="G3986" t="s">
        <v>2041</v>
      </c>
      <c r="H3986">
        <v>0</v>
      </c>
      <c r="I3986" t="s">
        <v>2052</v>
      </c>
      <c r="J3986">
        <v>75</v>
      </c>
      <c r="K3986">
        <v>77</v>
      </c>
      <c r="L3986" t="s">
        <v>1771</v>
      </c>
      <c r="M3986" t="s">
        <v>1756</v>
      </c>
      <c r="N3986" t="s">
        <v>1756</v>
      </c>
      <c r="O3986" t="s">
        <v>2053</v>
      </c>
      <c r="P3986" t="s">
        <v>1757</v>
      </c>
      <c r="Q3986" s="387">
        <v>5775</v>
      </c>
      <c r="R3986">
        <v>750.75</v>
      </c>
      <c r="S3986">
        <v>6525.7499999999991</v>
      </c>
      <c r="T3986" s="388">
        <v>44411</v>
      </c>
      <c r="U3986">
        <v>0</v>
      </c>
      <c r="V3986" t="s">
        <v>841</v>
      </c>
      <c r="W3986" s="388">
        <v>44427</v>
      </c>
      <c r="X3986">
        <v>159</v>
      </c>
      <c r="Y3986">
        <v>0</v>
      </c>
      <c r="Z3986">
        <v>0</v>
      </c>
      <c r="AA3986" t="s">
        <v>9844</v>
      </c>
      <c r="AB3986" t="s">
        <v>2044</v>
      </c>
      <c r="AD3986" t="s">
        <v>2045</v>
      </c>
      <c r="AE3986" t="s">
        <v>2046</v>
      </c>
      <c r="AI3986" t="s">
        <v>1761</v>
      </c>
      <c r="AL3986" t="s">
        <v>10103</v>
      </c>
      <c r="AN3986" t="s">
        <v>2048</v>
      </c>
      <c r="AO3986" t="s">
        <v>10154</v>
      </c>
      <c r="AP3986">
        <v>0</v>
      </c>
      <c r="AQ3986" s="388">
        <v>44420</v>
      </c>
      <c r="AS3986" t="s">
        <v>10006</v>
      </c>
      <c r="AT3986" s="388">
        <v>44421</v>
      </c>
      <c r="AU3986" t="s">
        <v>1756</v>
      </c>
      <c r="AV3986" t="s">
        <v>1756</v>
      </c>
      <c r="AZ3986" t="s">
        <v>10007</v>
      </c>
      <c r="BA3986" t="s">
        <v>1865</v>
      </c>
      <c r="BB3986" t="s">
        <v>10157</v>
      </c>
      <c r="BC3986" t="s">
        <v>10158</v>
      </c>
      <c r="BD3986" t="s">
        <v>1756</v>
      </c>
      <c r="BE3986" t="s">
        <v>824</v>
      </c>
      <c r="BF3986" t="s">
        <v>824</v>
      </c>
    </row>
    <row r="3987" spans="1:58">
      <c r="A3987" t="s">
        <v>829</v>
      </c>
      <c r="B3987">
        <v>6</v>
      </c>
      <c r="C3987">
        <v>0</v>
      </c>
      <c r="D3987">
        <v>9671</v>
      </c>
      <c r="E3987" t="s">
        <v>10153</v>
      </c>
      <c r="F3987">
        <v>53511012</v>
      </c>
      <c r="G3987" t="s">
        <v>2041</v>
      </c>
      <c r="H3987">
        <v>0</v>
      </c>
      <c r="I3987" t="s">
        <v>2056</v>
      </c>
      <c r="J3987">
        <v>210</v>
      </c>
      <c r="K3987">
        <v>9</v>
      </c>
      <c r="L3987" t="s">
        <v>1755</v>
      </c>
      <c r="M3987" t="s">
        <v>1756</v>
      </c>
      <c r="N3987" t="s">
        <v>1756</v>
      </c>
      <c r="P3987" t="s">
        <v>1757</v>
      </c>
      <c r="Q3987" s="387">
        <v>1890</v>
      </c>
      <c r="R3987">
        <v>245.70000000000002</v>
      </c>
      <c r="S3987">
        <v>2135.6999999999998</v>
      </c>
      <c r="T3987" s="388">
        <v>44411</v>
      </c>
      <c r="U3987">
        <v>0</v>
      </c>
      <c r="V3987" t="s">
        <v>841</v>
      </c>
      <c r="W3987" s="388">
        <v>44427</v>
      </c>
      <c r="X3987">
        <v>159</v>
      </c>
      <c r="Y3987">
        <v>0</v>
      </c>
      <c r="Z3987">
        <v>0</v>
      </c>
      <c r="AA3987" t="s">
        <v>9844</v>
      </c>
      <c r="AB3987" t="s">
        <v>2044</v>
      </c>
      <c r="AD3987" t="s">
        <v>2045</v>
      </c>
      <c r="AE3987" t="s">
        <v>2046</v>
      </c>
      <c r="AI3987" t="s">
        <v>1761</v>
      </c>
      <c r="AL3987" t="s">
        <v>10103</v>
      </c>
      <c r="AN3987" t="s">
        <v>2048</v>
      </c>
      <c r="AO3987" t="s">
        <v>10154</v>
      </c>
      <c r="AP3987">
        <v>0</v>
      </c>
      <c r="AQ3987" s="388">
        <v>44420</v>
      </c>
      <c r="AS3987" t="s">
        <v>10006</v>
      </c>
      <c r="AT3987" s="388">
        <v>44421</v>
      </c>
      <c r="AU3987" t="s">
        <v>1756</v>
      </c>
      <c r="AV3987" t="s">
        <v>1756</v>
      </c>
      <c r="AZ3987" t="s">
        <v>10007</v>
      </c>
      <c r="BA3987" t="s">
        <v>1865</v>
      </c>
      <c r="BB3987" t="s">
        <v>10159</v>
      </c>
      <c r="BC3987" t="s">
        <v>10160</v>
      </c>
      <c r="BD3987" t="s">
        <v>1756</v>
      </c>
      <c r="BE3987" t="s">
        <v>824</v>
      </c>
      <c r="BF3987" t="s">
        <v>824</v>
      </c>
    </row>
    <row r="3988" spans="1:58">
      <c r="A3988" t="s">
        <v>829</v>
      </c>
      <c r="B3988">
        <v>6</v>
      </c>
      <c r="C3988">
        <v>0</v>
      </c>
      <c r="D3988">
        <v>9671</v>
      </c>
      <c r="E3988" t="s">
        <v>10153</v>
      </c>
      <c r="F3988">
        <v>53511012</v>
      </c>
      <c r="G3988" t="s">
        <v>2041</v>
      </c>
      <c r="H3988">
        <v>0</v>
      </c>
      <c r="I3988" t="s">
        <v>518</v>
      </c>
      <c r="J3988">
        <v>95</v>
      </c>
      <c r="K3988">
        <v>12</v>
      </c>
      <c r="L3988" t="s">
        <v>1771</v>
      </c>
      <c r="M3988" t="s">
        <v>1756</v>
      </c>
      <c r="N3988" t="s">
        <v>1756</v>
      </c>
      <c r="O3988" t="s">
        <v>2059</v>
      </c>
      <c r="P3988" t="s">
        <v>1757</v>
      </c>
      <c r="Q3988" s="387">
        <v>1140</v>
      </c>
      <c r="R3988">
        <v>148.20000000000002</v>
      </c>
      <c r="S3988">
        <v>1288.1999999999998</v>
      </c>
      <c r="T3988" s="388">
        <v>44411</v>
      </c>
      <c r="U3988">
        <v>0</v>
      </c>
      <c r="V3988" t="s">
        <v>841</v>
      </c>
      <c r="W3988" s="388">
        <v>44427</v>
      </c>
      <c r="X3988">
        <v>159</v>
      </c>
      <c r="Y3988">
        <v>0</v>
      </c>
      <c r="Z3988">
        <v>0</v>
      </c>
      <c r="AA3988" t="s">
        <v>9844</v>
      </c>
      <c r="AB3988" t="s">
        <v>2044</v>
      </c>
      <c r="AD3988" t="s">
        <v>2045</v>
      </c>
      <c r="AE3988" t="s">
        <v>2046</v>
      </c>
      <c r="AI3988" t="s">
        <v>1761</v>
      </c>
      <c r="AL3988" t="s">
        <v>10103</v>
      </c>
      <c r="AN3988" t="s">
        <v>2048</v>
      </c>
      <c r="AO3988" t="s">
        <v>10154</v>
      </c>
      <c r="AP3988">
        <v>0</v>
      </c>
      <c r="AQ3988" s="388">
        <v>44420</v>
      </c>
      <c r="AS3988" t="s">
        <v>10006</v>
      </c>
      <c r="AT3988" s="388">
        <v>44421</v>
      </c>
      <c r="AU3988" t="s">
        <v>1756</v>
      </c>
      <c r="AV3988" t="s">
        <v>1756</v>
      </c>
      <c r="AZ3988" t="s">
        <v>10007</v>
      </c>
      <c r="BA3988" t="s">
        <v>1865</v>
      </c>
      <c r="BB3988" t="s">
        <v>10161</v>
      </c>
      <c r="BC3988" t="s">
        <v>10162</v>
      </c>
      <c r="BD3988" t="s">
        <v>1756</v>
      </c>
      <c r="BE3988" t="s">
        <v>824</v>
      </c>
      <c r="BF3988" t="s">
        <v>824</v>
      </c>
    </row>
    <row r="3989" spans="1:58">
      <c r="A3989" t="s">
        <v>829</v>
      </c>
      <c r="B3989">
        <v>6</v>
      </c>
      <c r="C3989">
        <v>0</v>
      </c>
      <c r="D3989">
        <v>9671</v>
      </c>
      <c r="E3989" t="s">
        <v>10153</v>
      </c>
      <c r="F3989">
        <v>53511012</v>
      </c>
      <c r="G3989" t="s">
        <v>2041</v>
      </c>
      <c r="H3989">
        <v>0</v>
      </c>
      <c r="I3989" t="s">
        <v>2062</v>
      </c>
      <c r="J3989">
        <v>138.05000000000001</v>
      </c>
      <c r="K3989">
        <v>9</v>
      </c>
      <c r="L3989" t="s">
        <v>2063</v>
      </c>
      <c r="M3989" t="s">
        <v>2064</v>
      </c>
      <c r="N3989" t="s">
        <v>1757</v>
      </c>
      <c r="O3989" t="s">
        <v>1756</v>
      </c>
      <c r="P3989" t="s">
        <v>1756</v>
      </c>
      <c r="Q3989" s="387">
        <v>1242.45</v>
      </c>
      <c r="R3989">
        <v>161.51850000000002</v>
      </c>
      <c r="S3989">
        <v>1403.9684999999999</v>
      </c>
      <c r="T3989" s="388">
        <v>44411</v>
      </c>
      <c r="U3989">
        <v>0</v>
      </c>
      <c r="V3989" t="s">
        <v>841</v>
      </c>
      <c r="W3989" s="388">
        <v>44427</v>
      </c>
      <c r="X3989">
        <v>159</v>
      </c>
      <c r="Y3989">
        <v>0</v>
      </c>
      <c r="Z3989">
        <v>0</v>
      </c>
      <c r="AA3989" t="s">
        <v>9844</v>
      </c>
      <c r="AB3989" t="s">
        <v>2044</v>
      </c>
      <c r="AD3989" t="s">
        <v>2045</v>
      </c>
      <c r="AE3989" t="s">
        <v>2046</v>
      </c>
      <c r="AI3989" t="s">
        <v>1761</v>
      </c>
      <c r="AL3989" t="s">
        <v>10103</v>
      </c>
      <c r="AN3989" t="s">
        <v>2048</v>
      </c>
      <c r="AO3989" t="s">
        <v>10154</v>
      </c>
      <c r="AP3989">
        <v>0</v>
      </c>
      <c r="AQ3989" s="388">
        <v>44420</v>
      </c>
      <c r="AS3989" t="s">
        <v>10006</v>
      </c>
      <c r="AT3989" s="388">
        <v>44421</v>
      </c>
      <c r="AU3989" t="s">
        <v>1756</v>
      </c>
      <c r="AV3989" t="s">
        <v>1756</v>
      </c>
      <c r="AZ3989" t="s">
        <v>10007</v>
      </c>
      <c r="BA3989" t="s">
        <v>1865</v>
      </c>
      <c r="BB3989" t="s">
        <v>10163</v>
      </c>
      <c r="BC3989" t="s">
        <v>10164</v>
      </c>
      <c r="BD3989" t="s">
        <v>1756</v>
      </c>
      <c r="BE3989" t="s">
        <v>824</v>
      </c>
      <c r="BF3989" t="s">
        <v>824</v>
      </c>
    </row>
    <row r="3990" spans="1:58">
      <c r="A3990" t="s">
        <v>829</v>
      </c>
      <c r="B3990">
        <v>6</v>
      </c>
      <c r="C3990">
        <v>0</v>
      </c>
      <c r="D3990">
        <v>9671</v>
      </c>
      <c r="E3990" t="s">
        <v>10153</v>
      </c>
      <c r="F3990">
        <v>53511012</v>
      </c>
      <c r="G3990" t="s">
        <v>2041</v>
      </c>
      <c r="H3990">
        <v>0</v>
      </c>
      <c r="I3990" t="s">
        <v>2069</v>
      </c>
      <c r="J3990">
        <v>144.6</v>
      </c>
      <c r="K3990">
        <v>5</v>
      </c>
      <c r="L3990" t="s">
        <v>2063</v>
      </c>
      <c r="M3990" t="s">
        <v>2070</v>
      </c>
      <c r="N3990" t="s">
        <v>1757</v>
      </c>
      <c r="O3990" t="s">
        <v>1756</v>
      </c>
      <c r="P3990" t="s">
        <v>1756</v>
      </c>
      <c r="Q3990" s="387">
        <v>723</v>
      </c>
      <c r="R3990">
        <v>93.990000000000009</v>
      </c>
      <c r="S3990">
        <v>816.9899999999999</v>
      </c>
      <c r="T3990" s="388">
        <v>44411</v>
      </c>
      <c r="U3990">
        <v>0</v>
      </c>
      <c r="V3990" t="s">
        <v>841</v>
      </c>
      <c r="W3990" s="388">
        <v>44427</v>
      </c>
      <c r="X3990">
        <v>159</v>
      </c>
      <c r="Y3990">
        <v>0</v>
      </c>
      <c r="Z3990">
        <v>0</v>
      </c>
      <c r="AA3990" t="s">
        <v>9844</v>
      </c>
      <c r="AB3990" t="s">
        <v>2044</v>
      </c>
      <c r="AD3990" t="s">
        <v>2045</v>
      </c>
      <c r="AE3990" t="s">
        <v>2046</v>
      </c>
      <c r="AI3990" t="s">
        <v>1761</v>
      </c>
      <c r="AL3990" t="s">
        <v>10103</v>
      </c>
      <c r="AN3990" t="s">
        <v>2048</v>
      </c>
      <c r="AO3990" t="s">
        <v>10154</v>
      </c>
      <c r="AP3990">
        <v>0</v>
      </c>
      <c r="AQ3990" s="388">
        <v>44420</v>
      </c>
      <c r="AS3990" t="s">
        <v>10006</v>
      </c>
      <c r="AT3990" s="388">
        <v>44421</v>
      </c>
      <c r="AU3990" t="s">
        <v>1756</v>
      </c>
      <c r="AV3990" t="s">
        <v>1756</v>
      </c>
      <c r="AZ3990" t="s">
        <v>10007</v>
      </c>
      <c r="BA3990" t="s">
        <v>1865</v>
      </c>
      <c r="BB3990" t="s">
        <v>10165</v>
      </c>
      <c r="BC3990" t="s">
        <v>10166</v>
      </c>
      <c r="BD3990" t="s">
        <v>1756</v>
      </c>
      <c r="BE3990" t="s">
        <v>824</v>
      </c>
      <c r="BF3990" t="s">
        <v>824</v>
      </c>
    </row>
    <row r="3991" spans="1:58">
      <c r="A3991" t="s">
        <v>829</v>
      </c>
      <c r="B3991">
        <v>6</v>
      </c>
      <c r="C3991">
        <v>0</v>
      </c>
      <c r="D3991">
        <v>9671</v>
      </c>
      <c r="E3991" t="s">
        <v>10153</v>
      </c>
      <c r="F3991">
        <v>53511012</v>
      </c>
      <c r="G3991" t="s">
        <v>2041</v>
      </c>
      <c r="H3991">
        <v>0</v>
      </c>
      <c r="I3991" t="s">
        <v>2073</v>
      </c>
      <c r="J3991">
        <v>243.75</v>
      </c>
      <c r="K3991">
        <v>5</v>
      </c>
      <c r="L3991" t="s">
        <v>1755</v>
      </c>
      <c r="M3991" t="s">
        <v>2074</v>
      </c>
      <c r="N3991" t="s">
        <v>1757</v>
      </c>
      <c r="O3991" t="s">
        <v>1756</v>
      </c>
      <c r="P3991" t="s">
        <v>1756</v>
      </c>
      <c r="Q3991" s="387">
        <v>1218.75</v>
      </c>
      <c r="R3991">
        <v>158.4375</v>
      </c>
      <c r="S3991">
        <v>1377.1874999999998</v>
      </c>
      <c r="T3991" s="388">
        <v>44411</v>
      </c>
      <c r="U3991">
        <v>0</v>
      </c>
      <c r="V3991" t="s">
        <v>841</v>
      </c>
      <c r="W3991" s="388">
        <v>44427</v>
      </c>
      <c r="X3991">
        <v>159</v>
      </c>
      <c r="Y3991">
        <v>0</v>
      </c>
      <c r="Z3991">
        <v>0</v>
      </c>
      <c r="AA3991" t="s">
        <v>9844</v>
      </c>
      <c r="AB3991" t="s">
        <v>2044</v>
      </c>
      <c r="AD3991" t="s">
        <v>2045</v>
      </c>
      <c r="AE3991" t="s">
        <v>2046</v>
      </c>
      <c r="AI3991" t="s">
        <v>1761</v>
      </c>
      <c r="AL3991" t="s">
        <v>10103</v>
      </c>
      <c r="AN3991" t="s">
        <v>2048</v>
      </c>
      <c r="AO3991" t="s">
        <v>10154</v>
      </c>
      <c r="AP3991">
        <v>0</v>
      </c>
      <c r="AQ3991" s="388">
        <v>44420</v>
      </c>
      <c r="AS3991" t="s">
        <v>10006</v>
      </c>
      <c r="AT3991" s="388">
        <v>44421</v>
      </c>
      <c r="AU3991" t="s">
        <v>1756</v>
      </c>
      <c r="AV3991" t="s">
        <v>1756</v>
      </c>
      <c r="AZ3991" t="s">
        <v>10007</v>
      </c>
      <c r="BA3991" t="s">
        <v>1865</v>
      </c>
      <c r="BB3991" t="s">
        <v>10167</v>
      </c>
      <c r="BC3991" t="s">
        <v>10168</v>
      </c>
      <c r="BD3991" t="s">
        <v>1756</v>
      </c>
      <c r="BE3991" t="s">
        <v>824</v>
      </c>
      <c r="BF3991" t="s">
        <v>824</v>
      </c>
    </row>
    <row r="3992" spans="1:58">
      <c r="A3992" t="s">
        <v>829</v>
      </c>
      <c r="B3992">
        <v>6</v>
      </c>
      <c r="C3992">
        <v>0</v>
      </c>
      <c r="D3992">
        <v>9671</v>
      </c>
      <c r="E3992" t="s">
        <v>10153</v>
      </c>
      <c r="F3992">
        <v>53511012</v>
      </c>
      <c r="G3992" t="s">
        <v>2041</v>
      </c>
      <c r="H3992">
        <v>0</v>
      </c>
      <c r="I3992" t="s">
        <v>2083</v>
      </c>
      <c r="J3992">
        <v>12.21</v>
      </c>
      <c r="K3992">
        <v>36</v>
      </c>
      <c r="L3992" t="s">
        <v>1771</v>
      </c>
      <c r="M3992" t="s">
        <v>2084</v>
      </c>
      <c r="N3992" t="s">
        <v>1757</v>
      </c>
      <c r="O3992" t="s">
        <v>1756</v>
      </c>
      <c r="P3992" t="s">
        <v>1756</v>
      </c>
      <c r="Q3992" s="387">
        <v>439.56</v>
      </c>
      <c r="R3992">
        <v>57.142800000000001</v>
      </c>
      <c r="S3992">
        <v>496.70279999999997</v>
      </c>
      <c r="T3992" s="388">
        <v>44411</v>
      </c>
      <c r="U3992">
        <v>0</v>
      </c>
      <c r="V3992" t="s">
        <v>841</v>
      </c>
      <c r="W3992" s="388">
        <v>44427</v>
      </c>
      <c r="X3992">
        <v>159</v>
      </c>
      <c r="Y3992">
        <v>0</v>
      </c>
      <c r="Z3992">
        <v>0</v>
      </c>
      <c r="AA3992" t="s">
        <v>9844</v>
      </c>
      <c r="AB3992" t="s">
        <v>2044</v>
      </c>
      <c r="AD3992" t="s">
        <v>2045</v>
      </c>
      <c r="AE3992" t="s">
        <v>2046</v>
      </c>
      <c r="AI3992" t="s">
        <v>1761</v>
      </c>
      <c r="AL3992" t="s">
        <v>10103</v>
      </c>
      <c r="AN3992" t="s">
        <v>2048</v>
      </c>
      <c r="AO3992" t="s">
        <v>10154</v>
      </c>
      <c r="AP3992">
        <v>0</v>
      </c>
      <c r="AQ3992" s="388">
        <v>44420</v>
      </c>
      <c r="AS3992" t="s">
        <v>10006</v>
      </c>
      <c r="AT3992" s="388">
        <v>44421</v>
      </c>
      <c r="AU3992" t="s">
        <v>1756</v>
      </c>
      <c r="AV3992" t="s">
        <v>1756</v>
      </c>
      <c r="AZ3992" t="s">
        <v>10007</v>
      </c>
      <c r="BA3992" t="s">
        <v>1865</v>
      </c>
      <c r="BB3992" t="s">
        <v>10169</v>
      </c>
      <c r="BC3992" t="s">
        <v>10170</v>
      </c>
      <c r="BD3992" t="s">
        <v>1756</v>
      </c>
      <c r="BE3992" t="s">
        <v>824</v>
      </c>
      <c r="BF3992" t="s">
        <v>824</v>
      </c>
    </row>
    <row r="3993" spans="1:58">
      <c r="A3993" t="s">
        <v>829</v>
      </c>
      <c r="B3993">
        <v>6</v>
      </c>
      <c r="C3993">
        <v>0</v>
      </c>
      <c r="D3993">
        <v>9671</v>
      </c>
      <c r="E3993" t="s">
        <v>10153</v>
      </c>
      <c r="F3993">
        <v>53511012</v>
      </c>
      <c r="G3993" t="s">
        <v>2041</v>
      </c>
      <c r="H3993">
        <v>0</v>
      </c>
      <c r="I3993" t="s">
        <v>2089</v>
      </c>
      <c r="J3993">
        <v>146.96</v>
      </c>
      <c r="K3993">
        <v>18</v>
      </c>
      <c r="L3993" t="s">
        <v>2063</v>
      </c>
      <c r="M3993" t="s">
        <v>2090</v>
      </c>
      <c r="N3993" t="s">
        <v>1757</v>
      </c>
      <c r="O3993" t="s">
        <v>1756</v>
      </c>
      <c r="P3993" t="s">
        <v>1756</v>
      </c>
      <c r="Q3993" s="387">
        <v>2645.28</v>
      </c>
      <c r="R3993">
        <v>343.88640000000004</v>
      </c>
      <c r="S3993">
        <v>2989.1664000000001</v>
      </c>
      <c r="T3993" s="388">
        <v>44411</v>
      </c>
      <c r="U3993">
        <v>0</v>
      </c>
      <c r="V3993" t="s">
        <v>841</v>
      </c>
      <c r="W3993" s="388">
        <v>44427</v>
      </c>
      <c r="X3993">
        <v>159</v>
      </c>
      <c r="Y3993">
        <v>0</v>
      </c>
      <c r="Z3993">
        <v>0</v>
      </c>
      <c r="AA3993" t="s">
        <v>9844</v>
      </c>
      <c r="AB3993" t="s">
        <v>2044</v>
      </c>
      <c r="AD3993" t="s">
        <v>2045</v>
      </c>
      <c r="AE3993" t="s">
        <v>2046</v>
      </c>
      <c r="AI3993" t="s">
        <v>1761</v>
      </c>
      <c r="AL3993" t="s">
        <v>10103</v>
      </c>
      <c r="AN3993" t="s">
        <v>2048</v>
      </c>
      <c r="AO3993" t="s">
        <v>10154</v>
      </c>
      <c r="AP3993">
        <v>0</v>
      </c>
      <c r="AQ3993" s="388">
        <v>44420</v>
      </c>
      <c r="AS3993" t="s">
        <v>10006</v>
      </c>
      <c r="AT3993" s="388">
        <v>44421</v>
      </c>
      <c r="AU3993" t="s">
        <v>1756</v>
      </c>
      <c r="AV3993" t="s">
        <v>1756</v>
      </c>
      <c r="AZ3993" t="s">
        <v>10007</v>
      </c>
      <c r="BA3993" t="s">
        <v>1865</v>
      </c>
      <c r="BB3993" t="s">
        <v>10171</v>
      </c>
      <c r="BC3993" t="s">
        <v>10172</v>
      </c>
      <c r="BD3993" t="s">
        <v>1756</v>
      </c>
      <c r="BE3993" t="s">
        <v>824</v>
      </c>
      <c r="BF3993" t="s">
        <v>824</v>
      </c>
    </row>
    <row r="3994" spans="1:58">
      <c r="A3994" t="s">
        <v>829</v>
      </c>
      <c r="B3994">
        <v>6</v>
      </c>
      <c r="C3994">
        <v>0</v>
      </c>
      <c r="D3994">
        <v>9671</v>
      </c>
      <c r="E3994" t="s">
        <v>10153</v>
      </c>
      <c r="F3994">
        <v>53511012</v>
      </c>
      <c r="G3994" t="s">
        <v>2041</v>
      </c>
      <c r="H3994">
        <v>0</v>
      </c>
      <c r="I3994" t="s">
        <v>2095</v>
      </c>
      <c r="J3994">
        <v>138.44999999999999</v>
      </c>
      <c r="K3994">
        <v>27</v>
      </c>
      <c r="L3994" t="s">
        <v>2063</v>
      </c>
      <c r="M3994" t="s">
        <v>2096</v>
      </c>
      <c r="N3994" t="s">
        <v>1757</v>
      </c>
      <c r="O3994" t="s">
        <v>1756</v>
      </c>
      <c r="P3994" t="s">
        <v>1756</v>
      </c>
      <c r="Q3994" s="387">
        <v>3738.15</v>
      </c>
      <c r="R3994">
        <v>485.95950000000005</v>
      </c>
      <c r="S3994">
        <v>4224.1094999999996</v>
      </c>
      <c r="T3994" s="388">
        <v>44411</v>
      </c>
      <c r="U3994">
        <v>0</v>
      </c>
      <c r="V3994" t="s">
        <v>841</v>
      </c>
      <c r="W3994" s="388">
        <v>44427</v>
      </c>
      <c r="X3994">
        <v>159</v>
      </c>
      <c r="Y3994">
        <v>0</v>
      </c>
      <c r="Z3994">
        <v>0</v>
      </c>
      <c r="AA3994" t="s">
        <v>9844</v>
      </c>
      <c r="AB3994" t="s">
        <v>2044</v>
      </c>
      <c r="AD3994" t="s">
        <v>2045</v>
      </c>
      <c r="AE3994" t="s">
        <v>2046</v>
      </c>
      <c r="AI3994" t="s">
        <v>1761</v>
      </c>
      <c r="AL3994" t="s">
        <v>10103</v>
      </c>
      <c r="AN3994" t="s">
        <v>2048</v>
      </c>
      <c r="AO3994" t="s">
        <v>10154</v>
      </c>
      <c r="AP3994">
        <v>0</v>
      </c>
      <c r="AQ3994" s="388">
        <v>44420</v>
      </c>
      <c r="AS3994" t="s">
        <v>10006</v>
      </c>
      <c r="AT3994" s="388">
        <v>44421</v>
      </c>
      <c r="AU3994" t="s">
        <v>1756</v>
      </c>
      <c r="AV3994" t="s">
        <v>1756</v>
      </c>
      <c r="AZ3994" t="s">
        <v>10007</v>
      </c>
      <c r="BA3994" t="s">
        <v>1865</v>
      </c>
      <c r="BB3994" t="s">
        <v>10173</v>
      </c>
      <c r="BC3994" t="s">
        <v>10174</v>
      </c>
      <c r="BD3994" t="s">
        <v>1756</v>
      </c>
      <c r="BE3994" t="s">
        <v>824</v>
      </c>
      <c r="BF3994" t="s">
        <v>824</v>
      </c>
    </row>
    <row r="3995" spans="1:58">
      <c r="A3995" t="s">
        <v>829</v>
      </c>
      <c r="B3995">
        <v>6</v>
      </c>
      <c r="C3995">
        <v>0</v>
      </c>
      <c r="D3995">
        <v>9638</v>
      </c>
      <c r="E3995" t="s">
        <v>10175</v>
      </c>
      <c r="F3995">
        <v>53511012</v>
      </c>
      <c r="G3995" t="s">
        <v>2041</v>
      </c>
      <c r="H3995">
        <v>0</v>
      </c>
      <c r="I3995" t="s">
        <v>2069</v>
      </c>
      <c r="J3995">
        <v>144.6</v>
      </c>
      <c r="K3995">
        <v>5</v>
      </c>
      <c r="L3995" t="s">
        <v>2063</v>
      </c>
      <c r="M3995" t="s">
        <v>2070</v>
      </c>
      <c r="N3995" t="s">
        <v>1757</v>
      </c>
      <c r="O3995" t="s">
        <v>1756</v>
      </c>
      <c r="P3995" t="s">
        <v>1756</v>
      </c>
      <c r="Q3995" s="387">
        <v>723</v>
      </c>
      <c r="R3995">
        <v>93.990000000000009</v>
      </c>
      <c r="S3995">
        <v>816.9899999999999</v>
      </c>
      <c r="T3995" s="388">
        <v>44404</v>
      </c>
      <c r="U3995">
        <v>0</v>
      </c>
      <c r="V3995" t="s">
        <v>841</v>
      </c>
      <c r="W3995" s="388">
        <v>44427</v>
      </c>
      <c r="X3995">
        <v>159</v>
      </c>
      <c r="Y3995">
        <v>0</v>
      </c>
      <c r="Z3995">
        <v>0</v>
      </c>
      <c r="AA3995" t="s">
        <v>1758</v>
      </c>
      <c r="AB3995" t="s">
        <v>2044</v>
      </c>
      <c r="AD3995" t="s">
        <v>2045</v>
      </c>
      <c r="AE3995" t="s">
        <v>2046</v>
      </c>
      <c r="AI3995" t="s">
        <v>1761</v>
      </c>
      <c r="AL3995" t="s">
        <v>10176</v>
      </c>
      <c r="AM3995">
        <v>6</v>
      </c>
      <c r="AN3995" t="s">
        <v>2048</v>
      </c>
      <c r="AO3995" t="s">
        <v>2416</v>
      </c>
      <c r="AP3995">
        <v>0</v>
      </c>
      <c r="AQ3995" s="388">
        <v>44410</v>
      </c>
      <c r="AS3995" t="s">
        <v>1765</v>
      </c>
      <c r="AT3995" s="388">
        <v>44410</v>
      </c>
      <c r="AU3995" t="s">
        <v>1756</v>
      </c>
      <c r="AV3995" t="s">
        <v>1756</v>
      </c>
      <c r="AZ3995" t="s">
        <v>1766</v>
      </c>
      <c r="BA3995" t="s">
        <v>1865</v>
      </c>
      <c r="BB3995" t="s">
        <v>10177</v>
      </c>
      <c r="BC3995" t="s">
        <v>10178</v>
      </c>
      <c r="BD3995" t="s">
        <v>1756</v>
      </c>
      <c r="BE3995" t="s">
        <v>824</v>
      </c>
      <c r="BF3995" t="s">
        <v>824</v>
      </c>
    </row>
    <row r="3996" spans="1:58">
      <c r="A3996" t="s">
        <v>829</v>
      </c>
      <c r="B3996">
        <v>6</v>
      </c>
      <c r="C3996">
        <v>0</v>
      </c>
      <c r="D3996">
        <v>9636</v>
      </c>
      <c r="E3996" t="s">
        <v>10179</v>
      </c>
      <c r="F3996">
        <v>53511012</v>
      </c>
      <c r="G3996" t="s">
        <v>2041</v>
      </c>
      <c r="H3996">
        <v>0</v>
      </c>
      <c r="I3996" t="s">
        <v>2073</v>
      </c>
      <c r="J3996">
        <v>243.75</v>
      </c>
      <c r="K3996">
        <v>3</v>
      </c>
      <c r="L3996" t="s">
        <v>1755</v>
      </c>
      <c r="M3996" t="s">
        <v>2074</v>
      </c>
      <c r="N3996" t="s">
        <v>1757</v>
      </c>
      <c r="O3996" t="s">
        <v>1756</v>
      </c>
      <c r="P3996" t="s">
        <v>1756</v>
      </c>
      <c r="Q3996" s="387">
        <v>731.25</v>
      </c>
      <c r="R3996">
        <v>95.0625</v>
      </c>
      <c r="S3996">
        <v>826.31249999999989</v>
      </c>
      <c r="T3996" s="388">
        <v>44403</v>
      </c>
      <c r="U3996">
        <v>0</v>
      </c>
      <c r="V3996" t="s">
        <v>841</v>
      </c>
      <c r="W3996" s="388">
        <v>44427</v>
      </c>
      <c r="X3996">
        <v>159</v>
      </c>
      <c r="Y3996">
        <v>0</v>
      </c>
      <c r="Z3996">
        <v>0</v>
      </c>
      <c r="AA3996" t="s">
        <v>1758</v>
      </c>
      <c r="AB3996" t="s">
        <v>2044</v>
      </c>
      <c r="AD3996" t="s">
        <v>2045</v>
      </c>
      <c r="AE3996" t="s">
        <v>2046</v>
      </c>
      <c r="AI3996" t="s">
        <v>1761</v>
      </c>
      <c r="AL3996" t="s">
        <v>10180</v>
      </c>
      <c r="AM3996">
        <v>6</v>
      </c>
      <c r="AN3996" t="s">
        <v>2048</v>
      </c>
      <c r="AO3996" t="s">
        <v>2416</v>
      </c>
      <c r="AP3996">
        <v>0</v>
      </c>
      <c r="AQ3996" s="388">
        <v>44410</v>
      </c>
      <c r="AS3996" t="s">
        <v>1765</v>
      </c>
      <c r="AT3996" s="388">
        <v>44410</v>
      </c>
      <c r="AU3996" t="s">
        <v>1756</v>
      </c>
      <c r="AV3996" t="s">
        <v>1756</v>
      </c>
      <c r="AZ3996" t="s">
        <v>1766</v>
      </c>
      <c r="BA3996" t="s">
        <v>1865</v>
      </c>
      <c r="BB3996" t="s">
        <v>10181</v>
      </c>
      <c r="BC3996" t="s">
        <v>10182</v>
      </c>
      <c r="BD3996" t="s">
        <v>1756</v>
      </c>
      <c r="BE3996" t="s">
        <v>824</v>
      </c>
      <c r="BF3996" t="s">
        <v>824</v>
      </c>
    </row>
    <row r="3997" spans="1:58">
      <c r="A3997" t="s">
        <v>829</v>
      </c>
      <c r="B3997">
        <v>6</v>
      </c>
      <c r="C3997">
        <v>0</v>
      </c>
      <c r="D3997">
        <v>9636</v>
      </c>
      <c r="E3997" t="s">
        <v>10179</v>
      </c>
      <c r="F3997">
        <v>53511012</v>
      </c>
      <c r="G3997" t="s">
        <v>2041</v>
      </c>
      <c r="H3997">
        <v>0</v>
      </c>
      <c r="I3997" t="s">
        <v>2089</v>
      </c>
      <c r="J3997">
        <v>146.96</v>
      </c>
      <c r="K3997">
        <v>9</v>
      </c>
      <c r="L3997" t="s">
        <v>2063</v>
      </c>
      <c r="M3997" t="s">
        <v>2090</v>
      </c>
      <c r="N3997" t="s">
        <v>1757</v>
      </c>
      <c r="O3997" t="s">
        <v>1756</v>
      </c>
      <c r="P3997" t="s">
        <v>1756</v>
      </c>
      <c r="Q3997" s="387">
        <v>1322.64</v>
      </c>
      <c r="R3997">
        <v>171.94320000000002</v>
      </c>
      <c r="S3997">
        <v>1494.5832</v>
      </c>
      <c r="T3997" s="388">
        <v>44403</v>
      </c>
      <c r="U3997">
        <v>0</v>
      </c>
      <c r="V3997" t="s">
        <v>841</v>
      </c>
      <c r="W3997" s="388">
        <v>44427</v>
      </c>
      <c r="X3997">
        <v>159</v>
      </c>
      <c r="Y3997">
        <v>0</v>
      </c>
      <c r="Z3997">
        <v>0</v>
      </c>
      <c r="AA3997" t="s">
        <v>1758</v>
      </c>
      <c r="AB3997" t="s">
        <v>2044</v>
      </c>
      <c r="AD3997" t="s">
        <v>2045</v>
      </c>
      <c r="AE3997" t="s">
        <v>2046</v>
      </c>
      <c r="AI3997" t="s">
        <v>1761</v>
      </c>
      <c r="AL3997" t="s">
        <v>10180</v>
      </c>
      <c r="AM3997">
        <v>6</v>
      </c>
      <c r="AN3997" t="s">
        <v>2048</v>
      </c>
      <c r="AO3997" t="s">
        <v>2416</v>
      </c>
      <c r="AP3997">
        <v>0</v>
      </c>
      <c r="AQ3997" s="388">
        <v>44410</v>
      </c>
      <c r="AS3997" t="s">
        <v>1765</v>
      </c>
      <c r="AT3997" s="388">
        <v>44410</v>
      </c>
      <c r="AU3997" t="s">
        <v>1756</v>
      </c>
      <c r="AV3997" t="s">
        <v>1756</v>
      </c>
      <c r="AZ3997" t="s">
        <v>1766</v>
      </c>
      <c r="BA3997" t="s">
        <v>1865</v>
      </c>
      <c r="BB3997" t="s">
        <v>10183</v>
      </c>
      <c r="BC3997" t="s">
        <v>10184</v>
      </c>
      <c r="BD3997" t="s">
        <v>1756</v>
      </c>
      <c r="BE3997" t="s">
        <v>824</v>
      </c>
      <c r="BF3997" t="s">
        <v>824</v>
      </c>
    </row>
    <row r="3998" spans="1:58">
      <c r="A3998" t="s">
        <v>829</v>
      </c>
      <c r="B3998">
        <v>6</v>
      </c>
      <c r="C3998">
        <v>0</v>
      </c>
      <c r="D3998">
        <v>9634</v>
      </c>
      <c r="E3998" t="s">
        <v>10185</v>
      </c>
      <c r="F3998">
        <v>53511012</v>
      </c>
      <c r="G3998" t="s">
        <v>2041</v>
      </c>
      <c r="H3998">
        <v>0</v>
      </c>
      <c r="I3998" t="s">
        <v>2069</v>
      </c>
      <c r="J3998">
        <v>144.6</v>
      </c>
      <c r="K3998">
        <v>5</v>
      </c>
      <c r="L3998" t="s">
        <v>2063</v>
      </c>
      <c r="M3998" t="s">
        <v>2070</v>
      </c>
      <c r="N3998" t="s">
        <v>1757</v>
      </c>
      <c r="O3998" t="s">
        <v>1756</v>
      </c>
      <c r="P3998" t="s">
        <v>1756</v>
      </c>
      <c r="Q3998" s="387">
        <v>723</v>
      </c>
      <c r="R3998">
        <v>93.990000000000009</v>
      </c>
      <c r="S3998">
        <v>816.9899999999999</v>
      </c>
      <c r="T3998" s="388">
        <v>44402</v>
      </c>
      <c r="U3998">
        <v>0</v>
      </c>
      <c r="V3998" t="s">
        <v>841</v>
      </c>
      <c r="W3998" s="388">
        <v>44427</v>
      </c>
      <c r="X3998">
        <v>159</v>
      </c>
      <c r="Y3998">
        <v>0</v>
      </c>
      <c r="Z3998">
        <v>0</v>
      </c>
      <c r="AA3998" t="s">
        <v>1758</v>
      </c>
      <c r="AB3998" t="s">
        <v>2044</v>
      </c>
      <c r="AD3998" t="s">
        <v>2045</v>
      </c>
      <c r="AE3998" t="s">
        <v>2046</v>
      </c>
      <c r="AI3998" t="s">
        <v>1761</v>
      </c>
      <c r="AL3998" t="s">
        <v>10186</v>
      </c>
      <c r="AM3998">
        <v>6</v>
      </c>
      <c r="AN3998" t="s">
        <v>2048</v>
      </c>
      <c r="AO3998" t="s">
        <v>2049</v>
      </c>
      <c r="AP3998">
        <v>0</v>
      </c>
      <c r="AQ3998" s="388">
        <v>44410</v>
      </c>
      <c r="AS3998" t="s">
        <v>1765</v>
      </c>
      <c r="AT3998" s="388">
        <v>44410</v>
      </c>
      <c r="AU3998" t="s">
        <v>1756</v>
      </c>
      <c r="AV3998" t="s">
        <v>1756</v>
      </c>
      <c r="AZ3998" t="s">
        <v>1766</v>
      </c>
      <c r="BA3998" t="s">
        <v>1865</v>
      </c>
      <c r="BB3998" t="s">
        <v>10187</v>
      </c>
      <c r="BC3998" t="s">
        <v>10188</v>
      </c>
      <c r="BD3998" t="s">
        <v>1756</v>
      </c>
      <c r="BE3998" t="s">
        <v>824</v>
      </c>
      <c r="BF3998" t="s">
        <v>824</v>
      </c>
    </row>
    <row r="3999" spans="1:58">
      <c r="A3999" t="s">
        <v>842</v>
      </c>
      <c r="B3999">
        <v>12</v>
      </c>
      <c r="C3999">
        <v>0</v>
      </c>
      <c r="D3999">
        <v>7181</v>
      </c>
      <c r="E3999" t="s">
        <v>10189</v>
      </c>
      <c r="F3999">
        <v>53511012</v>
      </c>
      <c r="G3999" t="s">
        <v>2041</v>
      </c>
      <c r="H3999">
        <v>0</v>
      </c>
      <c r="I3999" t="s">
        <v>554</v>
      </c>
      <c r="J3999">
        <v>84</v>
      </c>
      <c r="K3999">
        <v>3</v>
      </c>
      <c r="L3999" t="s">
        <v>1771</v>
      </c>
      <c r="M3999" t="s">
        <v>1756</v>
      </c>
      <c r="N3999" t="s">
        <v>1756</v>
      </c>
      <c r="O3999" t="s">
        <v>10190</v>
      </c>
      <c r="P3999" t="s">
        <v>1757</v>
      </c>
      <c r="Q3999" s="387">
        <v>252</v>
      </c>
      <c r="R3999">
        <v>32.76</v>
      </c>
      <c r="S3999">
        <v>284.76</v>
      </c>
      <c r="T3999" s="388">
        <v>44402</v>
      </c>
      <c r="U3999">
        <v>0</v>
      </c>
      <c r="V3999" t="s">
        <v>843</v>
      </c>
      <c r="W3999" s="388">
        <v>44411</v>
      </c>
      <c r="X3999">
        <v>62</v>
      </c>
      <c r="Y3999">
        <v>0</v>
      </c>
      <c r="Z3999">
        <v>0</v>
      </c>
      <c r="AA3999" t="s">
        <v>1758</v>
      </c>
      <c r="AB3999" t="s">
        <v>2044</v>
      </c>
      <c r="AD3999" t="s">
        <v>10191</v>
      </c>
      <c r="AE3999" t="s">
        <v>10192</v>
      </c>
      <c r="AI3999" t="s">
        <v>1761</v>
      </c>
      <c r="AL3999" t="s">
        <v>10193</v>
      </c>
      <c r="AM3999">
        <v>10</v>
      </c>
      <c r="AN3999" t="s">
        <v>10194</v>
      </c>
      <c r="AO3999" t="s">
        <v>2049</v>
      </c>
      <c r="AP3999">
        <v>0</v>
      </c>
      <c r="AQ3999" s="388">
        <v>44405</v>
      </c>
      <c r="AS3999" t="s">
        <v>2806</v>
      </c>
      <c r="AT3999" s="388">
        <v>44407</v>
      </c>
      <c r="AU3999" t="s">
        <v>1756</v>
      </c>
      <c r="AV3999" t="s">
        <v>1756</v>
      </c>
      <c r="AZ3999" t="s">
        <v>2807</v>
      </c>
      <c r="BA3999" t="s">
        <v>1865</v>
      </c>
      <c r="BB3999" t="s">
        <v>10195</v>
      </c>
      <c r="BC3999" t="s">
        <v>10196</v>
      </c>
      <c r="BD3999" t="s">
        <v>1756</v>
      </c>
      <c r="BE3999" t="s">
        <v>824</v>
      </c>
      <c r="BF3999" t="s">
        <v>824</v>
      </c>
    </row>
    <row r="4000" spans="1:58">
      <c r="A4000" t="s">
        <v>842</v>
      </c>
      <c r="B4000">
        <v>12</v>
      </c>
      <c r="C4000">
        <v>0</v>
      </c>
      <c r="D4000">
        <v>7181</v>
      </c>
      <c r="E4000" t="s">
        <v>10189</v>
      </c>
      <c r="F4000">
        <v>53511012</v>
      </c>
      <c r="G4000" t="s">
        <v>2041</v>
      </c>
      <c r="H4000">
        <v>0</v>
      </c>
      <c r="I4000" t="s">
        <v>2056</v>
      </c>
      <c r="J4000">
        <v>244</v>
      </c>
      <c r="K4000">
        <v>0.90909090000000004</v>
      </c>
      <c r="L4000" t="s">
        <v>1755</v>
      </c>
      <c r="N4000" t="s">
        <v>1757</v>
      </c>
      <c r="O4000" t="s">
        <v>1756</v>
      </c>
      <c r="P4000" t="s">
        <v>1756</v>
      </c>
      <c r="Q4000" s="387">
        <v>221.81819999999999</v>
      </c>
      <c r="R4000">
        <v>28.836365999999998</v>
      </c>
      <c r="S4000">
        <v>250.65456599999996</v>
      </c>
      <c r="T4000" s="388">
        <v>44402</v>
      </c>
      <c r="U4000">
        <v>0</v>
      </c>
      <c r="V4000" t="s">
        <v>843</v>
      </c>
      <c r="W4000" s="388">
        <v>44411</v>
      </c>
      <c r="X4000">
        <v>62</v>
      </c>
      <c r="Y4000">
        <v>0</v>
      </c>
      <c r="Z4000">
        <v>0</v>
      </c>
      <c r="AA4000" t="s">
        <v>1758</v>
      </c>
      <c r="AB4000" t="s">
        <v>2044</v>
      </c>
      <c r="AD4000" t="s">
        <v>10191</v>
      </c>
      <c r="AE4000" t="s">
        <v>10192</v>
      </c>
      <c r="AI4000" t="s">
        <v>1761</v>
      </c>
      <c r="AL4000" t="s">
        <v>10193</v>
      </c>
      <c r="AM4000">
        <v>10</v>
      </c>
      <c r="AN4000" t="s">
        <v>10194</v>
      </c>
      <c r="AO4000" t="s">
        <v>2049</v>
      </c>
      <c r="AP4000">
        <v>0</v>
      </c>
      <c r="AQ4000" s="388">
        <v>44405</v>
      </c>
      <c r="AS4000" t="s">
        <v>2806</v>
      </c>
      <c r="AT4000" s="388">
        <v>44407</v>
      </c>
      <c r="AU4000" t="s">
        <v>1756</v>
      </c>
      <c r="AV4000" t="s">
        <v>1756</v>
      </c>
      <c r="AZ4000" t="s">
        <v>2807</v>
      </c>
      <c r="BA4000" t="s">
        <v>1865</v>
      </c>
      <c r="BB4000" t="s">
        <v>10197</v>
      </c>
      <c r="BC4000" t="s">
        <v>10198</v>
      </c>
      <c r="BD4000" t="s">
        <v>1756</v>
      </c>
      <c r="BE4000" t="s">
        <v>824</v>
      </c>
      <c r="BF4000" t="s">
        <v>824</v>
      </c>
    </row>
    <row r="4001" spans="1:58">
      <c r="A4001" t="s">
        <v>842</v>
      </c>
      <c r="B4001">
        <v>12</v>
      </c>
      <c r="C4001">
        <v>0</v>
      </c>
      <c r="D4001">
        <v>7181</v>
      </c>
      <c r="E4001" t="s">
        <v>10189</v>
      </c>
      <c r="F4001">
        <v>53511012</v>
      </c>
      <c r="G4001" t="s">
        <v>2041</v>
      </c>
      <c r="H4001">
        <v>0</v>
      </c>
      <c r="I4001" t="s">
        <v>2056</v>
      </c>
      <c r="J4001">
        <v>244</v>
      </c>
      <c r="K4001">
        <v>0.90909090000000004</v>
      </c>
      <c r="L4001" t="s">
        <v>1755</v>
      </c>
      <c r="N4001" t="s">
        <v>1757</v>
      </c>
      <c r="O4001" t="s">
        <v>1756</v>
      </c>
      <c r="P4001" t="s">
        <v>1756</v>
      </c>
      <c r="Q4001" s="387">
        <v>221.81819999999999</v>
      </c>
      <c r="R4001">
        <v>28.836365999999998</v>
      </c>
      <c r="S4001">
        <v>250.65456599999996</v>
      </c>
      <c r="T4001" s="388">
        <v>44402</v>
      </c>
      <c r="U4001">
        <v>0</v>
      </c>
      <c r="V4001" t="s">
        <v>843</v>
      </c>
      <c r="W4001" s="388">
        <v>44411</v>
      </c>
      <c r="X4001">
        <v>62</v>
      </c>
      <c r="Y4001">
        <v>0</v>
      </c>
      <c r="Z4001">
        <v>0</v>
      </c>
      <c r="AA4001" t="s">
        <v>1758</v>
      </c>
      <c r="AB4001" t="s">
        <v>2044</v>
      </c>
      <c r="AD4001" t="s">
        <v>10191</v>
      </c>
      <c r="AE4001" t="s">
        <v>10192</v>
      </c>
      <c r="AI4001" t="s">
        <v>1761</v>
      </c>
      <c r="AL4001" t="s">
        <v>10193</v>
      </c>
      <c r="AM4001">
        <v>10</v>
      </c>
      <c r="AN4001" t="s">
        <v>10194</v>
      </c>
      <c r="AO4001" t="s">
        <v>2049</v>
      </c>
      <c r="AP4001">
        <v>0</v>
      </c>
      <c r="AQ4001" s="388">
        <v>44405</v>
      </c>
      <c r="AS4001" t="s">
        <v>2806</v>
      </c>
      <c r="AT4001" s="388">
        <v>44407</v>
      </c>
      <c r="AU4001" t="s">
        <v>1756</v>
      </c>
      <c r="AV4001" t="s">
        <v>1756</v>
      </c>
      <c r="AZ4001" t="s">
        <v>2807</v>
      </c>
      <c r="BA4001" t="s">
        <v>1865</v>
      </c>
      <c r="BB4001" t="s">
        <v>10197</v>
      </c>
      <c r="BC4001" t="s">
        <v>10198</v>
      </c>
      <c r="BD4001" t="s">
        <v>1756</v>
      </c>
      <c r="BE4001" t="s">
        <v>824</v>
      </c>
      <c r="BF4001" t="s">
        <v>824</v>
      </c>
    </row>
    <row r="4002" spans="1:58">
      <c r="A4002" t="s">
        <v>842</v>
      </c>
      <c r="B4002">
        <v>12</v>
      </c>
      <c r="C4002">
        <v>0</v>
      </c>
      <c r="D4002">
        <v>7181</v>
      </c>
      <c r="E4002" t="s">
        <v>10189</v>
      </c>
      <c r="F4002">
        <v>53511012</v>
      </c>
      <c r="G4002" t="s">
        <v>2041</v>
      </c>
      <c r="H4002">
        <v>0</v>
      </c>
      <c r="I4002" t="s">
        <v>2056</v>
      </c>
      <c r="J4002">
        <v>244</v>
      </c>
      <c r="K4002">
        <v>0.90909090000000004</v>
      </c>
      <c r="L4002" t="s">
        <v>1755</v>
      </c>
      <c r="N4002" t="s">
        <v>1757</v>
      </c>
      <c r="O4002" t="s">
        <v>1756</v>
      </c>
      <c r="P4002" t="s">
        <v>1756</v>
      </c>
      <c r="Q4002" s="387">
        <v>221.81819999999999</v>
      </c>
      <c r="R4002">
        <v>28.836365999999998</v>
      </c>
      <c r="S4002">
        <v>250.65456599999996</v>
      </c>
      <c r="T4002" s="388">
        <v>44402</v>
      </c>
      <c r="U4002">
        <v>0</v>
      </c>
      <c r="V4002" t="s">
        <v>843</v>
      </c>
      <c r="W4002" s="388">
        <v>44411</v>
      </c>
      <c r="X4002">
        <v>62</v>
      </c>
      <c r="Y4002">
        <v>0</v>
      </c>
      <c r="Z4002">
        <v>0</v>
      </c>
      <c r="AA4002" t="s">
        <v>1758</v>
      </c>
      <c r="AB4002" t="s">
        <v>2044</v>
      </c>
      <c r="AD4002" t="s">
        <v>10191</v>
      </c>
      <c r="AE4002" t="s">
        <v>10192</v>
      </c>
      <c r="AI4002" t="s">
        <v>1761</v>
      </c>
      <c r="AL4002" t="s">
        <v>10193</v>
      </c>
      <c r="AM4002">
        <v>10</v>
      </c>
      <c r="AN4002" t="s">
        <v>10194</v>
      </c>
      <c r="AO4002" t="s">
        <v>2049</v>
      </c>
      <c r="AP4002">
        <v>0</v>
      </c>
      <c r="AQ4002" s="388">
        <v>44405</v>
      </c>
      <c r="AS4002" t="s">
        <v>2806</v>
      </c>
      <c r="AT4002" s="388">
        <v>44407</v>
      </c>
      <c r="AU4002" t="s">
        <v>1756</v>
      </c>
      <c r="AV4002" t="s">
        <v>1756</v>
      </c>
      <c r="AZ4002" t="s">
        <v>2807</v>
      </c>
      <c r="BA4002" t="s">
        <v>1865</v>
      </c>
      <c r="BB4002" t="s">
        <v>10197</v>
      </c>
      <c r="BC4002" t="s">
        <v>10198</v>
      </c>
      <c r="BD4002" t="s">
        <v>1756</v>
      </c>
      <c r="BE4002" t="s">
        <v>824</v>
      </c>
      <c r="BF4002" t="s">
        <v>824</v>
      </c>
    </row>
    <row r="4003" spans="1:58">
      <c r="A4003" t="s">
        <v>842</v>
      </c>
      <c r="B4003">
        <v>12</v>
      </c>
      <c r="C4003">
        <v>0</v>
      </c>
      <c r="D4003">
        <v>7181</v>
      </c>
      <c r="E4003" t="s">
        <v>10189</v>
      </c>
      <c r="F4003">
        <v>53511012</v>
      </c>
      <c r="G4003" t="s">
        <v>2041</v>
      </c>
      <c r="H4003">
        <v>0</v>
      </c>
      <c r="I4003" t="s">
        <v>10199</v>
      </c>
      <c r="J4003">
        <v>25</v>
      </c>
      <c r="K4003">
        <v>23</v>
      </c>
      <c r="L4003" t="s">
        <v>1771</v>
      </c>
      <c r="M4003" t="s">
        <v>10200</v>
      </c>
      <c r="N4003" t="s">
        <v>1757</v>
      </c>
      <c r="O4003" t="s">
        <v>1756</v>
      </c>
      <c r="P4003" t="s">
        <v>1756</v>
      </c>
      <c r="Q4003" s="387">
        <v>575</v>
      </c>
      <c r="R4003">
        <v>74.75</v>
      </c>
      <c r="S4003">
        <v>649.74999999999989</v>
      </c>
      <c r="T4003" s="388">
        <v>44402</v>
      </c>
      <c r="U4003">
        <v>0</v>
      </c>
      <c r="V4003" t="s">
        <v>843</v>
      </c>
      <c r="W4003" s="388">
        <v>44411</v>
      </c>
      <c r="X4003">
        <v>62</v>
      </c>
      <c r="Y4003">
        <v>0</v>
      </c>
      <c r="Z4003">
        <v>0</v>
      </c>
      <c r="AA4003" t="s">
        <v>1758</v>
      </c>
      <c r="AB4003" t="s">
        <v>2044</v>
      </c>
      <c r="AD4003" t="s">
        <v>10191</v>
      </c>
      <c r="AE4003" t="s">
        <v>10192</v>
      </c>
      <c r="AI4003" t="s">
        <v>1761</v>
      </c>
      <c r="AL4003" t="s">
        <v>10193</v>
      </c>
      <c r="AM4003">
        <v>10</v>
      </c>
      <c r="AN4003" t="s">
        <v>10194</v>
      </c>
      <c r="AO4003" t="s">
        <v>2049</v>
      </c>
      <c r="AP4003">
        <v>0</v>
      </c>
      <c r="AQ4003" s="388">
        <v>44405</v>
      </c>
      <c r="AS4003" t="s">
        <v>2806</v>
      </c>
      <c r="AT4003" s="388">
        <v>44407</v>
      </c>
      <c r="AU4003" t="s">
        <v>1756</v>
      </c>
      <c r="AV4003" t="s">
        <v>1756</v>
      </c>
      <c r="AZ4003" t="s">
        <v>2807</v>
      </c>
      <c r="BA4003" t="s">
        <v>1865</v>
      </c>
      <c r="BB4003" t="s">
        <v>10201</v>
      </c>
      <c r="BC4003" t="s">
        <v>10202</v>
      </c>
      <c r="BD4003" t="s">
        <v>1756</v>
      </c>
      <c r="BE4003" t="s">
        <v>824</v>
      </c>
      <c r="BF4003" t="s">
        <v>824</v>
      </c>
    </row>
    <row r="4004" spans="1:58">
      <c r="A4004" t="s">
        <v>842</v>
      </c>
      <c r="B4004">
        <v>12</v>
      </c>
      <c r="C4004">
        <v>0</v>
      </c>
      <c r="D4004">
        <v>7181</v>
      </c>
      <c r="E4004" t="s">
        <v>10189</v>
      </c>
      <c r="F4004">
        <v>53511012</v>
      </c>
      <c r="G4004" t="s">
        <v>2041</v>
      </c>
      <c r="H4004">
        <v>0</v>
      </c>
      <c r="I4004" t="s">
        <v>10203</v>
      </c>
      <c r="J4004">
        <v>178</v>
      </c>
      <c r="K4004">
        <v>10</v>
      </c>
      <c r="L4004" t="s">
        <v>1771</v>
      </c>
      <c r="M4004" t="s">
        <v>10204</v>
      </c>
      <c r="N4004" t="s">
        <v>1757</v>
      </c>
      <c r="O4004" t="s">
        <v>1756</v>
      </c>
      <c r="P4004" t="s">
        <v>1756</v>
      </c>
      <c r="Q4004" s="387">
        <v>1780</v>
      </c>
      <c r="R4004">
        <v>231.4</v>
      </c>
      <c r="S4004">
        <v>2011.3999999999999</v>
      </c>
      <c r="T4004" s="388">
        <v>44402</v>
      </c>
      <c r="U4004">
        <v>0</v>
      </c>
      <c r="V4004" t="s">
        <v>843</v>
      </c>
      <c r="W4004" s="388">
        <v>44411</v>
      </c>
      <c r="X4004">
        <v>62</v>
      </c>
      <c r="Y4004">
        <v>0</v>
      </c>
      <c r="Z4004">
        <v>0</v>
      </c>
      <c r="AA4004" t="s">
        <v>1758</v>
      </c>
      <c r="AB4004" t="s">
        <v>2044</v>
      </c>
      <c r="AD4004" t="s">
        <v>10191</v>
      </c>
      <c r="AE4004" t="s">
        <v>10192</v>
      </c>
      <c r="AI4004" t="s">
        <v>1761</v>
      </c>
      <c r="AL4004" t="s">
        <v>10193</v>
      </c>
      <c r="AM4004">
        <v>10</v>
      </c>
      <c r="AN4004" t="s">
        <v>10194</v>
      </c>
      <c r="AO4004" t="s">
        <v>2049</v>
      </c>
      <c r="AP4004">
        <v>0</v>
      </c>
      <c r="AQ4004" s="388">
        <v>44405</v>
      </c>
      <c r="AS4004" t="s">
        <v>2806</v>
      </c>
      <c r="AT4004" s="388">
        <v>44407</v>
      </c>
      <c r="AU4004" t="s">
        <v>1756</v>
      </c>
      <c r="AV4004" t="s">
        <v>1756</v>
      </c>
      <c r="AZ4004" t="s">
        <v>2807</v>
      </c>
      <c r="BA4004" t="s">
        <v>1865</v>
      </c>
      <c r="BB4004" t="s">
        <v>10205</v>
      </c>
      <c r="BC4004" t="s">
        <v>10206</v>
      </c>
      <c r="BD4004" t="s">
        <v>1756</v>
      </c>
      <c r="BE4004" t="s">
        <v>824</v>
      </c>
      <c r="BF4004" t="s">
        <v>824</v>
      </c>
    </row>
    <row r="4005" spans="1:58">
      <c r="A4005" t="s">
        <v>842</v>
      </c>
      <c r="B4005">
        <v>12</v>
      </c>
      <c r="C4005">
        <v>0</v>
      </c>
      <c r="D4005">
        <v>7181</v>
      </c>
      <c r="E4005" t="s">
        <v>10189</v>
      </c>
      <c r="F4005">
        <v>53511012</v>
      </c>
      <c r="G4005" t="s">
        <v>2041</v>
      </c>
      <c r="H4005">
        <v>0</v>
      </c>
      <c r="I4005" t="s">
        <v>10207</v>
      </c>
      <c r="J4005">
        <v>195</v>
      </c>
      <c r="K4005">
        <v>20</v>
      </c>
      <c r="L4005" t="s">
        <v>1771</v>
      </c>
      <c r="M4005" t="s">
        <v>10208</v>
      </c>
      <c r="N4005" t="s">
        <v>1757</v>
      </c>
      <c r="O4005" t="s">
        <v>1756</v>
      </c>
      <c r="P4005" t="s">
        <v>1756</v>
      </c>
      <c r="Q4005" s="387">
        <v>3900</v>
      </c>
      <c r="R4005">
        <v>507</v>
      </c>
      <c r="S4005">
        <v>4407</v>
      </c>
      <c r="T4005" s="388">
        <v>44402</v>
      </c>
      <c r="U4005">
        <v>0</v>
      </c>
      <c r="V4005" t="s">
        <v>843</v>
      </c>
      <c r="W4005" s="388">
        <v>44411</v>
      </c>
      <c r="X4005">
        <v>62</v>
      </c>
      <c r="Y4005">
        <v>0</v>
      </c>
      <c r="Z4005">
        <v>0</v>
      </c>
      <c r="AA4005" t="s">
        <v>1758</v>
      </c>
      <c r="AB4005" t="s">
        <v>2044</v>
      </c>
      <c r="AD4005" t="s">
        <v>10191</v>
      </c>
      <c r="AE4005" t="s">
        <v>10192</v>
      </c>
      <c r="AI4005" t="s">
        <v>1761</v>
      </c>
      <c r="AL4005" t="s">
        <v>10193</v>
      </c>
      <c r="AM4005">
        <v>10</v>
      </c>
      <c r="AN4005" t="s">
        <v>10194</v>
      </c>
      <c r="AO4005" t="s">
        <v>2049</v>
      </c>
      <c r="AP4005">
        <v>0</v>
      </c>
      <c r="AQ4005" s="388">
        <v>44405</v>
      </c>
      <c r="AS4005" t="s">
        <v>2806</v>
      </c>
      <c r="AT4005" s="388">
        <v>44407</v>
      </c>
      <c r="AU4005" t="s">
        <v>1756</v>
      </c>
      <c r="AV4005" t="s">
        <v>1756</v>
      </c>
      <c r="AZ4005" t="s">
        <v>2807</v>
      </c>
      <c r="BA4005" t="s">
        <v>1865</v>
      </c>
      <c r="BB4005" t="s">
        <v>10209</v>
      </c>
      <c r="BC4005" t="s">
        <v>10210</v>
      </c>
      <c r="BD4005" t="s">
        <v>1756</v>
      </c>
      <c r="BE4005" t="s">
        <v>824</v>
      </c>
      <c r="BF4005" t="s">
        <v>824</v>
      </c>
    </row>
    <row r="4006" spans="1:58">
      <c r="A4006" t="s">
        <v>842</v>
      </c>
      <c r="B4006">
        <v>12</v>
      </c>
      <c r="C4006">
        <v>0</v>
      </c>
      <c r="D4006">
        <v>7279</v>
      </c>
      <c r="E4006" t="s">
        <v>10211</v>
      </c>
      <c r="F4006">
        <v>53511012</v>
      </c>
      <c r="G4006" t="s">
        <v>2041</v>
      </c>
      <c r="H4006">
        <v>0</v>
      </c>
      <c r="I4006" t="s">
        <v>10212</v>
      </c>
      <c r="J4006">
        <v>1</v>
      </c>
      <c r="K4006">
        <v>2323.64</v>
      </c>
      <c r="L4006" t="s">
        <v>10213</v>
      </c>
      <c r="M4006" t="s">
        <v>1756</v>
      </c>
      <c r="N4006" t="s">
        <v>1756</v>
      </c>
      <c r="O4006" t="s">
        <v>1756</v>
      </c>
      <c r="P4006" t="s">
        <v>1756</v>
      </c>
      <c r="Q4006" s="387">
        <v>2323.64</v>
      </c>
      <c r="R4006">
        <v>302.07319999999999</v>
      </c>
      <c r="S4006">
        <v>2625.7131999999997</v>
      </c>
      <c r="T4006" s="388">
        <v>44433</v>
      </c>
      <c r="U4006">
        <v>0</v>
      </c>
      <c r="V4006" t="s">
        <v>844</v>
      </c>
      <c r="W4006" s="388">
        <v>44447</v>
      </c>
      <c r="X4006">
        <v>81</v>
      </c>
      <c r="Y4006">
        <v>0</v>
      </c>
      <c r="Z4006">
        <v>0</v>
      </c>
      <c r="AA4006" t="s">
        <v>1758</v>
      </c>
      <c r="AB4006" t="s">
        <v>2044</v>
      </c>
      <c r="AD4006" t="s">
        <v>10191</v>
      </c>
      <c r="AE4006" t="s">
        <v>10192</v>
      </c>
      <c r="AI4006" t="s">
        <v>1761</v>
      </c>
      <c r="AL4006" t="s">
        <v>10214</v>
      </c>
      <c r="AM4006">
        <v>10</v>
      </c>
      <c r="AN4006" t="s">
        <v>10194</v>
      </c>
      <c r="AO4006" t="s">
        <v>2049</v>
      </c>
      <c r="AP4006">
        <v>0</v>
      </c>
      <c r="AQ4006" s="388">
        <v>44438</v>
      </c>
      <c r="AS4006" t="s">
        <v>1765</v>
      </c>
      <c r="AT4006" s="388">
        <v>44444</v>
      </c>
      <c r="AU4006" t="s">
        <v>10215</v>
      </c>
      <c r="AV4006" t="s">
        <v>10216</v>
      </c>
      <c r="AZ4006" t="s">
        <v>1766</v>
      </c>
      <c r="BA4006" t="s">
        <v>1865</v>
      </c>
      <c r="BB4006" t="s">
        <v>10217</v>
      </c>
      <c r="BC4006" t="s">
        <v>10218</v>
      </c>
      <c r="BD4006" t="s">
        <v>1756</v>
      </c>
      <c r="BE4006" t="s">
        <v>824</v>
      </c>
      <c r="BF4006" t="s">
        <v>824</v>
      </c>
    </row>
    <row r="4007" spans="1:58">
      <c r="A4007" t="s">
        <v>842</v>
      </c>
      <c r="B4007">
        <v>12</v>
      </c>
      <c r="C4007">
        <v>0</v>
      </c>
      <c r="D4007">
        <v>7275</v>
      </c>
      <c r="E4007" t="s">
        <v>10219</v>
      </c>
      <c r="F4007">
        <v>53511012</v>
      </c>
      <c r="G4007" t="s">
        <v>2041</v>
      </c>
      <c r="H4007">
        <v>0</v>
      </c>
      <c r="I4007" t="s">
        <v>10212</v>
      </c>
      <c r="J4007">
        <v>1</v>
      </c>
      <c r="K4007">
        <v>2065.4499999999998</v>
      </c>
      <c r="L4007" t="s">
        <v>10213</v>
      </c>
      <c r="M4007" t="s">
        <v>1756</v>
      </c>
      <c r="N4007" t="s">
        <v>1756</v>
      </c>
      <c r="O4007" t="s">
        <v>1756</v>
      </c>
      <c r="P4007" t="s">
        <v>1756</v>
      </c>
      <c r="Q4007" s="387">
        <v>2065.4499999999998</v>
      </c>
      <c r="R4007">
        <v>268.50849999999997</v>
      </c>
      <c r="S4007">
        <v>2333.9584999999997</v>
      </c>
      <c r="T4007" s="388">
        <v>44432</v>
      </c>
      <c r="U4007">
        <v>0</v>
      </c>
      <c r="V4007" t="s">
        <v>844</v>
      </c>
      <c r="W4007" s="388">
        <v>44447</v>
      </c>
      <c r="X4007">
        <v>81</v>
      </c>
      <c r="Y4007">
        <v>0</v>
      </c>
      <c r="Z4007">
        <v>0</v>
      </c>
      <c r="AA4007" t="s">
        <v>1758</v>
      </c>
      <c r="AB4007" t="s">
        <v>2044</v>
      </c>
      <c r="AD4007" t="s">
        <v>10191</v>
      </c>
      <c r="AE4007" t="s">
        <v>10192</v>
      </c>
      <c r="AI4007" t="s">
        <v>1761</v>
      </c>
      <c r="AL4007" t="s">
        <v>10220</v>
      </c>
      <c r="AM4007">
        <v>10</v>
      </c>
      <c r="AN4007" t="s">
        <v>10194</v>
      </c>
      <c r="AO4007" t="s">
        <v>2049</v>
      </c>
      <c r="AP4007">
        <v>0</v>
      </c>
      <c r="AQ4007" s="388">
        <v>44438</v>
      </c>
      <c r="AS4007" t="s">
        <v>1765</v>
      </c>
      <c r="AT4007" s="388">
        <v>44444</v>
      </c>
      <c r="AU4007" t="s">
        <v>10221</v>
      </c>
      <c r="AV4007" t="s">
        <v>10222</v>
      </c>
      <c r="AZ4007" t="s">
        <v>1766</v>
      </c>
      <c r="BA4007" t="s">
        <v>1865</v>
      </c>
      <c r="BB4007" t="s">
        <v>10223</v>
      </c>
      <c r="BC4007" t="s">
        <v>10224</v>
      </c>
      <c r="BD4007" t="s">
        <v>1756</v>
      </c>
      <c r="BE4007" t="s">
        <v>824</v>
      </c>
      <c r="BF4007" t="s">
        <v>824</v>
      </c>
    </row>
    <row r="4008" spans="1:58">
      <c r="A4008" t="s">
        <v>842</v>
      </c>
      <c r="B4008">
        <v>12</v>
      </c>
      <c r="C4008">
        <v>0</v>
      </c>
      <c r="D4008">
        <v>7275</v>
      </c>
      <c r="E4008" t="s">
        <v>10219</v>
      </c>
      <c r="F4008">
        <v>53511012</v>
      </c>
      <c r="G4008" t="s">
        <v>2041</v>
      </c>
      <c r="H4008">
        <v>0</v>
      </c>
      <c r="I4008" t="s">
        <v>10212</v>
      </c>
      <c r="J4008">
        <v>1</v>
      </c>
      <c r="K4008">
        <v>2452.73</v>
      </c>
      <c r="L4008" t="s">
        <v>10213</v>
      </c>
      <c r="M4008" t="s">
        <v>1756</v>
      </c>
      <c r="N4008" t="s">
        <v>1756</v>
      </c>
      <c r="O4008" t="s">
        <v>1756</v>
      </c>
      <c r="P4008" t="s">
        <v>1756</v>
      </c>
      <c r="Q4008" s="387">
        <v>2452.73</v>
      </c>
      <c r="R4008">
        <v>318.85489999999999</v>
      </c>
      <c r="S4008">
        <v>2771.5848999999998</v>
      </c>
      <c r="T4008" s="388">
        <v>44432</v>
      </c>
      <c r="U4008">
        <v>0</v>
      </c>
      <c r="V4008" t="s">
        <v>844</v>
      </c>
      <c r="W4008" s="388">
        <v>44447</v>
      </c>
      <c r="X4008">
        <v>81</v>
      </c>
      <c r="Y4008">
        <v>0</v>
      </c>
      <c r="Z4008">
        <v>0</v>
      </c>
      <c r="AA4008" t="s">
        <v>1758</v>
      </c>
      <c r="AB4008" t="s">
        <v>2044</v>
      </c>
      <c r="AD4008" t="s">
        <v>10191</v>
      </c>
      <c r="AE4008" t="s">
        <v>10192</v>
      </c>
      <c r="AI4008" t="s">
        <v>1761</v>
      </c>
      <c r="AL4008" t="s">
        <v>10220</v>
      </c>
      <c r="AM4008">
        <v>10</v>
      </c>
      <c r="AN4008" t="s">
        <v>10194</v>
      </c>
      <c r="AO4008" t="s">
        <v>2049</v>
      </c>
      <c r="AP4008">
        <v>0</v>
      </c>
      <c r="AQ4008" s="388">
        <v>44438</v>
      </c>
      <c r="AS4008" t="s">
        <v>1765</v>
      </c>
      <c r="AT4008" s="388">
        <v>44444</v>
      </c>
      <c r="AU4008" t="s">
        <v>10225</v>
      </c>
      <c r="AV4008" t="s">
        <v>10226</v>
      </c>
      <c r="AZ4008" t="s">
        <v>1766</v>
      </c>
      <c r="BA4008" t="s">
        <v>1865</v>
      </c>
      <c r="BB4008" t="s">
        <v>10227</v>
      </c>
      <c r="BC4008" t="s">
        <v>10228</v>
      </c>
      <c r="BD4008" t="s">
        <v>1756</v>
      </c>
      <c r="BE4008" t="s">
        <v>824</v>
      </c>
      <c r="BF4008" t="s">
        <v>824</v>
      </c>
    </row>
    <row r="4009" spans="1:58">
      <c r="A4009" t="s">
        <v>842</v>
      </c>
      <c r="B4009">
        <v>12</v>
      </c>
      <c r="C4009">
        <v>0</v>
      </c>
      <c r="D4009">
        <v>7271</v>
      </c>
      <c r="E4009" t="s">
        <v>10229</v>
      </c>
      <c r="F4009">
        <v>53511012</v>
      </c>
      <c r="G4009" t="s">
        <v>2041</v>
      </c>
      <c r="H4009">
        <v>0</v>
      </c>
      <c r="I4009" t="s">
        <v>10212</v>
      </c>
      <c r="J4009">
        <v>1</v>
      </c>
      <c r="K4009">
        <v>2323.64</v>
      </c>
      <c r="L4009" t="s">
        <v>10213</v>
      </c>
      <c r="M4009" t="s">
        <v>1756</v>
      </c>
      <c r="N4009" t="s">
        <v>1756</v>
      </c>
      <c r="O4009" t="s">
        <v>1756</v>
      </c>
      <c r="P4009" t="s">
        <v>1756</v>
      </c>
      <c r="Q4009" s="387">
        <v>2323.64</v>
      </c>
      <c r="R4009">
        <v>302.07319999999999</v>
      </c>
      <c r="S4009">
        <v>2625.7131999999997</v>
      </c>
      <c r="T4009" s="388">
        <v>44431</v>
      </c>
      <c r="U4009">
        <v>0</v>
      </c>
      <c r="V4009" t="s">
        <v>844</v>
      </c>
      <c r="W4009" s="388">
        <v>44447</v>
      </c>
      <c r="X4009">
        <v>81</v>
      </c>
      <c r="Y4009">
        <v>0</v>
      </c>
      <c r="Z4009">
        <v>0</v>
      </c>
      <c r="AA4009" t="s">
        <v>1758</v>
      </c>
      <c r="AB4009" t="s">
        <v>2044</v>
      </c>
      <c r="AD4009" t="s">
        <v>10191</v>
      </c>
      <c r="AE4009" t="s">
        <v>10192</v>
      </c>
      <c r="AI4009" t="s">
        <v>1761</v>
      </c>
      <c r="AL4009" t="s">
        <v>10230</v>
      </c>
      <c r="AM4009">
        <v>10</v>
      </c>
      <c r="AN4009" t="s">
        <v>10194</v>
      </c>
      <c r="AO4009" t="s">
        <v>2049</v>
      </c>
      <c r="AP4009">
        <v>0</v>
      </c>
      <c r="AS4009" t="s">
        <v>1765</v>
      </c>
      <c r="AT4009" s="388">
        <v>44439</v>
      </c>
      <c r="AU4009" t="s">
        <v>10231</v>
      </c>
      <c r="AV4009" t="s">
        <v>10232</v>
      </c>
      <c r="AZ4009" t="s">
        <v>1766</v>
      </c>
      <c r="BA4009" t="s">
        <v>1865</v>
      </c>
      <c r="BB4009" t="s">
        <v>10233</v>
      </c>
      <c r="BC4009" t="s">
        <v>10234</v>
      </c>
      <c r="BD4009" t="s">
        <v>1756</v>
      </c>
      <c r="BE4009" t="s">
        <v>824</v>
      </c>
      <c r="BF4009" t="s">
        <v>824</v>
      </c>
    </row>
    <row r="4010" spans="1:58">
      <c r="A4010" t="s">
        <v>842</v>
      </c>
      <c r="B4010">
        <v>12</v>
      </c>
      <c r="C4010">
        <v>0</v>
      </c>
      <c r="D4010">
        <v>7271</v>
      </c>
      <c r="E4010" t="s">
        <v>10229</v>
      </c>
      <c r="F4010">
        <v>53511012</v>
      </c>
      <c r="G4010" t="s">
        <v>2041</v>
      </c>
      <c r="H4010">
        <v>0</v>
      </c>
      <c r="I4010" t="s">
        <v>10212</v>
      </c>
      <c r="J4010">
        <v>1</v>
      </c>
      <c r="K4010">
        <v>2323.64</v>
      </c>
      <c r="L4010" t="s">
        <v>10213</v>
      </c>
      <c r="M4010" t="s">
        <v>1756</v>
      </c>
      <c r="N4010" t="s">
        <v>1756</v>
      </c>
      <c r="O4010" t="s">
        <v>1756</v>
      </c>
      <c r="P4010" t="s">
        <v>1756</v>
      </c>
      <c r="Q4010" s="387">
        <v>2323.64</v>
      </c>
      <c r="R4010">
        <v>302.07319999999999</v>
      </c>
      <c r="S4010">
        <v>2625.7131999999997</v>
      </c>
      <c r="T4010" s="388">
        <v>44431</v>
      </c>
      <c r="U4010">
        <v>0</v>
      </c>
      <c r="V4010" t="s">
        <v>844</v>
      </c>
      <c r="W4010" s="388">
        <v>44447</v>
      </c>
      <c r="X4010">
        <v>81</v>
      </c>
      <c r="Y4010">
        <v>0</v>
      </c>
      <c r="Z4010">
        <v>0</v>
      </c>
      <c r="AA4010" t="s">
        <v>1758</v>
      </c>
      <c r="AB4010" t="s">
        <v>2044</v>
      </c>
      <c r="AD4010" t="s">
        <v>10191</v>
      </c>
      <c r="AE4010" t="s">
        <v>10192</v>
      </c>
      <c r="AI4010" t="s">
        <v>1761</v>
      </c>
      <c r="AL4010" t="s">
        <v>10230</v>
      </c>
      <c r="AM4010">
        <v>10</v>
      </c>
      <c r="AN4010" t="s">
        <v>10194</v>
      </c>
      <c r="AO4010" t="s">
        <v>2049</v>
      </c>
      <c r="AP4010">
        <v>0</v>
      </c>
      <c r="AS4010" t="s">
        <v>1765</v>
      </c>
      <c r="AT4010" s="388">
        <v>44439</v>
      </c>
      <c r="AU4010" t="s">
        <v>10235</v>
      </c>
      <c r="AV4010" t="s">
        <v>10236</v>
      </c>
      <c r="AZ4010" t="s">
        <v>1766</v>
      </c>
      <c r="BA4010" t="s">
        <v>1865</v>
      </c>
      <c r="BB4010" t="s">
        <v>10233</v>
      </c>
      <c r="BC4010" t="s">
        <v>10234</v>
      </c>
      <c r="BD4010" t="s">
        <v>1756</v>
      </c>
      <c r="BE4010" t="s">
        <v>824</v>
      </c>
      <c r="BF4010" t="s">
        <v>824</v>
      </c>
    </row>
    <row r="4011" spans="1:58">
      <c r="A4011" t="s">
        <v>842</v>
      </c>
      <c r="B4011">
        <v>12</v>
      </c>
      <c r="C4011">
        <v>0</v>
      </c>
      <c r="D4011">
        <v>7267</v>
      </c>
      <c r="E4011" t="s">
        <v>10237</v>
      </c>
      <c r="F4011">
        <v>53511012</v>
      </c>
      <c r="G4011" t="s">
        <v>2041</v>
      </c>
      <c r="H4011">
        <v>0</v>
      </c>
      <c r="I4011" t="s">
        <v>10212</v>
      </c>
      <c r="J4011">
        <v>1</v>
      </c>
      <c r="K4011">
        <v>2323.64</v>
      </c>
      <c r="L4011" t="s">
        <v>10213</v>
      </c>
      <c r="M4011" t="s">
        <v>1756</v>
      </c>
      <c r="N4011" t="s">
        <v>1756</v>
      </c>
      <c r="O4011" t="s">
        <v>1756</v>
      </c>
      <c r="P4011" t="s">
        <v>1756</v>
      </c>
      <c r="Q4011" s="387">
        <v>2323.64</v>
      </c>
      <c r="R4011">
        <v>302.07319999999999</v>
      </c>
      <c r="S4011">
        <v>2625.7131999999997</v>
      </c>
      <c r="T4011" s="388">
        <v>44430</v>
      </c>
      <c r="U4011">
        <v>0</v>
      </c>
      <c r="V4011" t="s">
        <v>844</v>
      </c>
      <c r="W4011" s="388">
        <v>44447</v>
      </c>
      <c r="X4011">
        <v>81</v>
      </c>
      <c r="Y4011">
        <v>0</v>
      </c>
      <c r="Z4011">
        <v>0</v>
      </c>
      <c r="AA4011" t="s">
        <v>1758</v>
      </c>
      <c r="AB4011" t="s">
        <v>2044</v>
      </c>
      <c r="AD4011" t="s">
        <v>10191</v>
      </c>
      <c r="AE4011" t="s">
        <v>10192</v>
      </c>
      <c r="AI4011" t="s">
        <v>1761</v>
      </c>
      <c r="AL4011" t="s">
        <v>10238</v>
      </c>
      <c r="AM4011">
        <v>10</v>
      </c>
      <c r="AN4011" t="s">
        <v>10194</v>
      </c>
      <c r="AO4011" t="s">
        <v>2049</v>
      </c>
      <c r="AP4011">
        <v>0</v>
      </c>
      <c r="AQ4011" s="388">
        <v>44438</v>
      </c>
      <c r="AS4011" t="s">
        <v>10239</v>
      </c>
      <c r="AT4011" s="388">
        <v>44440</v>
      </c>
      <c r="AU4011" t="s">
        <v>10240</v>
      </c>
      <c r="AV4011" t="s">
        <v>10241</v>
      </c>
      <c r="AZ4011" t="s">
        <v>10242</v>
      </c>
      <c r="BA4011" t="s">
        <v>1865</v>
      </c>
      <c r="BB4011" t="s">
        <v>10243</v>
      </c>
      <c r="BC4011" t="s">
        <v>10244</v>
      </c>
      <c r="BD4011" t="s">
        <v>1756</v>
      </c>
      <c r="BE4011" t="s">
        <v>824</v>
      </c>
      <c r="BF4011" t="s">
        <v>824</v>
      </c>
    </row>
    <row r="4012" spans="1:58">
      <c r="A4012" t="s">
        <v>842</v>
      </c>
      <c r="B4012">
        <v>12</v>
      </c>
      <c r="C4012">
        <v>0</v>
      </c>
      <c r="D4012">
        <v>7267</v>
      </c>
      <c r="E4012" t="s">
        <v>10237</v>
      </c>
      <c r="F4012">
        <v>53511012</v>
      </c>
      <c r="G4012" t="s">
        <v>2041</v>
      </c>
      <c r="H4012">
        <v>0</v>
      </c>
      <c r="I4012" t="s">
        <v>10212</v>
      </c>
      <c r="J4012">
        <v>1</v>
      </c>
      <c r="K4012">
        <v>2581.8200000000002</v>
      </c>
      <c r="L4012" t="s">
        <v>10213</v>
      </c>
      <c r="M4012" t="s">
        <v>1756</v>
      </c>
      <c r="N4012" t="s">
        <v>1756</v>
      </c>
      <c r="O4012" t="s">
        <v>1756</v>
      </c>
      <c r="P4012" t="s">
        <v>1756</v>
      </c>
      <c r="Q4012" s="387">
        <v>2581.8200000000002</v>
      </c>
      <c r="R4012">
        <v>335.63660000000004</v>
      </c>
      <c r="S4012">
        <v>2917.4566</v>
      </c>
      <c r="T4012" s="388">
        <v>44430</v>
      </c>
      <c r="U4012">
        <v>0</v>
      </c>
      <c r="V4012" t="s">
        <v>844</v>
      </c>
      <c r="W4012" s="388">
        <v>44447</v>
      </c>
      <c r="X4012">
        <v>81</v>
      </c>
      <c r="Y4012">
        <v>0</v>
      </c>
      <c r="Z4012">
        <v>0</v>
      </c>
      <c r="AA4012" t="s">
        <v>1758</v>
      </c>
      <c r="AB4012" t="s">
        <v>2044</v>
      </c>
      <c r="AD4012" t="s">
        <v>10191</v>
      </c>
      <c r="AE4012" t="s">
        <v>10192</v>
      </c>
      <c r="AI4012" t="s">
        <v>1761</v>
      </c>
      <c r="AL4012" t="s">
        <v>10238</v>
      </c>
      <c r="AM4012">
        <v>10</v>
      </c>
      <c r="AN4012" t="s">
        <v>10194</v>
      </c>
      <c r="AO4012" t="s">
        <v>2049</v>
      </c>
      <c r="AP4012">
        <v>0</v>
      </c>
      <c r="AQ4012" s="388">
        <v>44438</v>
      </c>
      <c r="AS4012" t="s">
        <v>10239</v>
      </c>
      <c r="AT4012" s="388">
        <v>44440</v>
      </c>
      <c r="AU4012" t="s">
        <v>10245</v>
      </c>
      <c r="AV4012" t="s">
        <v>10246</v>
      </c>
      <c r="AZ4012" t="s">
        <v>10242</v>
      </c>
      <c r="BA4012" t="s">
        <v>1865</v>
      </c>
      <c r="BB4012" t="s">
        <v>10247</v>
      </c>
      <c r="BC4012" t="s">
        <v>10248</v>
      </c>
      <c r="BD4012" t="s">
        <v>1756</v>
      </c>
      <c r="BE4012" t="s">
        <v>824</v>
      </c>
      <c r="BF4012" t="s">
        <v>824</v>
      </c>
    </row>
    <row r="4013" spans="1:58">
      <c r="A4013" t="s">
        <v>842</v>
      </c>
      <c r="B4013">
        <v>12</v>
      </c>
      <c r="C4013">
        <v>0</v>
      </c>
      <c r="D4013">
        <v>7257</v>
      </c>
      <c r="E4013" t="s">
        <v>10249</v>
      </c>
      <c r="F4013">
        <v>53511012</v>
      </c>
      <c r="G4013" t="s">
        <v>2041</v>
      </c>
      <c r="H4013">
        <v>0</v>
      </c>
      <c r="I4013" t="s">
        <v>10212</v>
      </c>
      <c r="J4013">
        <v>1</v>
      </c>
      <c r="K4013">
        <v>2323.64</v>
      </c>
      <c r="L4013" t="s">
        <v>10213</v>
      </c>
      <c r="M4013" t="s">
        <v>1756</v>
      </c>
      <c r="N4013" t="s">
        <v>1756</v>
      </c>
      <c r="O4013" t="s">
        <v>1756</v>
      </c>
      <c r="P4013" t="s">
        <v>1756</v>
      </c>
      <c r="Q4013" s="387">
        <v>2323.64</v>
      </c>
      <c r="R4013">
        <v>302.07319999999999</v>
      </c>
      <c r="S4013">
        <v>2625.7131999999997</v>
      </c>
      <c r="T4013" s="388">
        <v>44429</v>
      </c>
      <c r="U4013">
        <v>0</v>
      </c>
      <c r="V4013" t="s">
        <v>844</v>
      </c>
      <c r="W4013" s="388">
        <v>44447</v>
      </c>
      <c r="X4013">
        <v>81</v>
      </c>
      <c r="Y4013">
        <v>0</v>
      </c>
      <c r="Z4013">
        <v>0</v>
      </c>
      <c r="AA4013" t="s">
        <v>1758</v>
      </c>
      <c r="AB4013" t="s">
        <v>2044</v>
      </c>
      <c r="AD4013" t="s">
        <v>10191</v>
      </c>
      <c r="AE4013" t="s">
        <v>10192</v>
      </c>
      <c r="AI4013" t="s">
        <v>1761</v>
      </c>
      <c r="AL4013" t="s">
        <v>10250</v>
      </c>
      <c r="AM4013">
        <v>10</v>
      </c>
      <c r="AN4013" t="s">
        <v>10194</v>
      </c>
      <c r="AO4013" t="s">
        <v>2049</v>
      </c>
      <c r="AP4013">
        <v>0</v>
      </c>
      <c r="AQ4013" s="388">
        <v>44434</v>
      </c>
      <c r="AS4013" t="s">
        <v>10239</v>
      </c>
      <c r="AT4013" s="388">
        <v>44435</v>
      </c>
      <c r="AU4013" t="s">
        <v>10251</v>
      </c>
      <c r="AV4013" t="s">
        <v>10241</v>
      </c>
      <c r="AZ4013" t="s">
        <v>10242</v>
      </c>
      <c r="BA4013" t="s">
        <v>1865</v>
      </c>
      <c r="BB4013" t="s">
        <v>10252</v>
      </c>
      <c r="BC4013" t="s">
        <v>10253</v>
      </c>
      <c r="BD4013" t="s">
        <v>1756</v>
      </c>
      <c r="BE4013" t="s">
        <v>824</v>
      </c>
      <c r="BF4013" t="s">
        <v>824</v>
      </c>
    </row>
    <row r="4014" spans="1:58">
      <c r="A4014" t="s">
        <v>842</v>
      </c>
      <c r="B4014">
        <v>12</v>
      </c>
      <c r="C4014">
        <v>0</v>
      </c>
      <c r="D4014">
        <v>7257</v>
      </c>
      <c r="E4014" t="s">
        <v>10249</v>
      </c>
      <c r="F4014">
        <v>53511012</v>
      </c>
      <c r="G4014" t="s">
        <v>2041</v>
      </c>
      <c r="H4014">
        <v>0</v>
      </c>
      <c r="I4014" t="s">
        <v>10212</v>
      </c>
      <c r="J4014">
        <v>1</v>
      </c>
      <c r="K4014">
        <v>2581.8200000000002</v>
      </c>
      <c r="L4014" t="s">
        <v>10213</v>
      </c>
      <c r="M4014" t="s">
        <v>1756</v>
      </c>
      <c r="N4014" t="s">
        <v>1756</v>
      </c>
      <c r="O4014" t="s">
        <v>1756</v>
      </c>
      <c r="P4014" t="s">
        <v>1756</v>
      </c>
      <c r="Q4014" s="387">
        <v>2581.8200000000002</v>
      </c>
      <c r="R4014">
        <v>335.63660000000004</v>
      </c>
      <c r="S4014">
        <v>2917.4566</v>
      </c>
      <c r="T4014" s="388">
        <v>44429</v>
      </c>
      <c r="U4014">
        <v>0</v>
      </c>
      <c r="V4014" t="s">
        <v>844</v>
      </c>
      <c r="W4014" s="388">
        <v>44447</v>
      </c>
      <c r="X4014">
        <v>81</v>
      </c>
      <c r="Y4014">
        <v>0</v>
      </c>
      <c r="Z4014">
        <v>0</v>
      </c>
      <c r="AA4014" t="s">
        <v>1758</v>
      </c>
      <c r="AB4014" t="s">
        <v>2044</v>
      </c>
      <c r="AD4014" t="s">
        <v>10191</v>
      </c>
      <c r="AE4014" t="s">
        <v>10192</v>
      </c>
      <c r="AI4014" t="s">
        <v>1761</v>
      </c>
      <c r="AL4014" t="s">
        <v>10250</v>
      </c>
      <c r="AM4014">
        <v>10</v>
      </c>
      <c r="AN4014" t="s">
        <v>10194</v>
      </c>
      <c r="AO4014" t="s">
        <v>2049</v>
      </c>
      <c r="AP4014">
        <v>0</v>
      </c>
      <c r="AQ4014" s="388">
        <v>44434</v>
      </c>
      <c r="AS4014" t="s">
        <v>10239</v>
      </c>
      <c r="AT4014" s="388">
        <v>44435</v>
      </c>
      <c r="AU4014" t="s">
        <v>10254</v>
      </c>
      <c r="AV4014" t="s">
        <v>10255</v>
      </c>
      <c r="AZ4014" t="s">
        <v>10242</v>
      </c>
      <c r="BA4014" t="s">
        <v>1865</v>
      </c>
      <c r="BB4014" t="s">
        <v>10256</v>
      </c>
      <c r="BC4014" t="s">
        <v>10257</v>
      </c>
      <c r="BD4014" t="s">
        <v>1756</v>
      </c>
      <c r="BE4014" t="s">
        <v>824</v>
      </c>
      <c r="BF4014" t="s">
        <v>824</v>
      </c>
    </row>
    <row r="4015" spans="1:58">
      <c r="A4015" t="s">
        <v>842</v>
      </c>
      <c r="B4015">
        <v>12</v>
      </c>
      <c r="C4015">
        <v>0</v>
      </c>
      <c r="D4015">
        <v>7252</v>
      </c>
      <c r="E4015" t="s">
        <v>10258</v>
      </c>
      <c r="F4015">
        <v>53511012</v>
      </c>
      <c r="G4015" t="s">
        <v>2041</v>
      </c>
      <c r="H4015">
        <v>0</v>
      </c>
      <c r="I4015" t="s">
        <v>10212</v>
      </c>
      <c r="J4015">
        <v>1</v>
      </c>
      <c r="K4015">
        <v>2323.64</v>
      </c>
      <c r="L4015" t="s">
        <v>10213</v>
      </c>
      <c r="M4015" t="s">
        <v>1756</v>
      </c>
      <c r="N4015" t="s">
        <v>1756</v>
      </c>
      <c r="O4015" t="s">
        <v>1756</v>
      </c>
      <c r="P4015" t="s">
        <v>1756</v>
      </c>
      <c r="Q4015" s="387">
        <v>2323.64</v>
      </c>
      <c r="R4015">
        <v>302.07319999999999</v>
      </c>
      <c r="S4015">
        <v>2625.7131999999997</v>
      </c>
      <c r="T4015" s="388">
        <v>44428</v>
      </c>
      <c r="U4015">
        <v>0</v>
      </c>
      <c r="V4015" t="s">
        <v>844</v>
      </c>
      <c r="W4015" s="388">
        <v>44447</v>
      </c>
      <c r="X4015">
        <v>81</v>
      </c>
      <c r="Y4015">
        <v>0</v>
      </c>
      <c r="Z4015">
        <v>0</v>
      </c>
      <c r="AA4015" t="s">
        <v>1758</v>
      </c>
      <c r="AB4015" t="s">
        <v>2044</v>
      </c>
      <c r="AD4015" t="s">
        <v>10191</v>
      </c>
      <c r="AE4015" t="s">
        <v>10192</v>
      </c>
      <c r="AI4015" t="s">
        <v>1761</v>
      </c>
      <c r="AL4015" t="s">
        <v>10259</v>
      </c>
      <c r="AM4015">
        <v>10</v>
      </c>
      <c r="AN4015" t="s">
        <v>10194</v>
      </c>
      <c r="AO4015" t="s">
        <v>2049</v>
      </c>
      <c r="AP4015">
        <v>0</v>
      </c>
      <c r="AQ4015" s="388">
        <v>44433</v>
      </c>
      <c r="AS4015" t="s">
        <v>10239</v>
      </c>
      <c r="AT4015" s="388">
        <v>44435</v>
      </c>
      <c r="AU4015" t="s">
        <v>10260</v>
      </c>
      <c r="AV4015" t="s">
        <v>10261</v>
      </c>
      <c r="AZ4015" t="s">
        <v>10242</v>
      </c>
      <c r="BA4015" t="s">
        <v>1865</v>
      </c>
      <c r="BB4015" t="s">
        <v>10262</v>
      </c>
      <c r="BC4015" t="s">
        <v>10263</v>
      </c>
      <c r="BD4015" t="s">
        <v>1756</v>
      </c>
      <c r="BE4015" t="s">
        <v>824</v>
      </c>
      <c r="BF4015" t="s">
        <v>824</v>
      </c>
    </row>
    <row r="4016" spans="1:58">
      <c r="A4016" t="s">
        <v>842</v>
      </c>
      <c r="B4016">
        <v>12</v>
      </c>
      <c r="C4016">
        <v>0</v>
      </c>
      <c r="D4016">
        <v>7252</v>
      </c>
      <c r="E4016" t="s">
        <v>10258</v>
      </c>
      <c r="F4016">
        <v>53511012</v>
      </c>
      <c r="G4016" t="s">
        <v>2041</v>
      </c>
      <c r="H4016">
        <v>0</v>
      </c>
      <c r="I4016" t="s">
        <v>10212</v>
      </c>
      <c r="J4016">
        <v>1</v>
      </c>
      <c r="K4016">
        <v>2194.5500000000002</v>
      </c>
      <c r="L4016" t="s">
        <v>10213</v>
      </c>
      <c r="M4016" t="s">
        <v>1756</v>
      </c>
      <c r="N4016" t="s">
        <v>1756</v>
      </c>
      <c r="O4016" t="s">
        <v>1756</v>
      </c>
      <c r="P4016" t="s">
        <v>1756</v>
      </c>
      <c r="Q4016" s="387">
        <v>2194.5500000000002</v>
      </c>
      <c r="R4016">
        <v>285.29150000000004</v>
      </c>
      <c r="S4016">
        <v>2479.8415</v>
      </c>
      <c r="T4016" s="388">
        <v>44428</v>
      </c>
      <c r="U4016">
        <v>0</v>
      </c>
      <c r="V4016" t="s">
        <v>844</v>
      </c>
      <c r="W4016" s="388">
        <v>44447</v>
      </c>
      <c r="X4016">
        <v>81</v>
      </c>
      <c r="Y4016">
        <v>0</v>
      </c>
      <c r="Z4016">
        <v>0</v>
      </c>
      <c r="AA4016" t="s">
        <v>1758</v>
      </c>
      <c r="AB4016" t="s">
        <v>2044</v>
      </c>
      <c r="AD4016" t="s">
        <v>10191</v>
      </c>
      <c r="AE4016" t="s">
        <v>10192</v>
      </c>
      <c r="AI4016" t="s">
        <v>1761</v>
      </c>
      <c r="AL4016" t="s">
        <v>10259</v>
      </c>
      <c r="AM4016">
        <v>10</v>
      </c>
      <c r="AN4016" t="s">
        <v>10194</v>
      </c>
      <c r="AO4016" t="s">
        <v>2049</v>
      </c>
      <c r="AP4016">
        <v>0</v>
      </c>
      <c r="AQ4016" s="388">
        <v>44433</v>
      </c>
      <c r="AS4016" t="s">
        <v>10239</v>
      </c>
      <c r="AT4016" s="388">
        <v>44435</v>
      </c>
      <c r="AU4016" t="s">
        <v>10264</v>
      </c>
      <c r="AV4016" t="s">
        <v>10265</v>
      </c>
      <c r="AZ4016" t="s">
        <v>10242</v>
      </c>
      <c r="BA4016" t="s">
        <v>1865</v>
      </c>
      <c r="BB4016" t="s">
        <v>10266</v>
      </c>
      <c r="BC4016" t="s">
        <v>10267</v>
      </c>
      <c r="BD4016" t="s">
        <v>1756</v>
      </c>
      <c r="BE4016" t="s">
        <v>824</v>
      </c>
      <c r="BF4016" t="s">
        <v>824</v>
      </c>
    </row>
    <row r="4017" spans="1:58">
      <c r="A4017" t="s">
        <v>842</v>
      </c>
      <c r="B4017">
        <v>12</v>
      </c>
      <c r="C4017">
        <v>0</v>
      </c>
      <c r="D4017">
        <v>7248</v>
      </c>
      <c r="E4017" t="s">
        <v>10268</v>
      </c>
      <c r="F4017">
        <v>53511012</v>
      </c>
      <c r="G4017" t="s">
        <v>2041</v>
      </c>
      <c r="H4017">
        <v>0</v>
      </c>
      <c r="I4017" t="s">
        <v>10212</v>
      </c>
      <c r="J4017">
        <v>1</v>
      </c>
      <c r="K4017">
        <v>2323.64</v>
      </c>
      <c r="L4017" t="s">
        <v>10213</v>
      </c>
      <c r="M4017" t="s">
        <v>1756</v>
      </c>
      <c r="N4017" t="s">
        <v>1756</v>
      </c>
      <c r="O4017" t="s">
        <v>1756</v>
      </c>
      <c r="P4017" t="s">
        <v>1756</v>
      </c>
      <c r="Q4017" s="387">
        <v>2323.64</v>
      </c>
      <c r="R4017">
        <v>302.07319999999999</v>
      </c>
      <c r="S4017">
        <v>2625.7131999999997</v>
      </c>
      <c r="T4017" s="388">
        <v>44427</v>
      </c>
      <c r="U4017">
        <v>0</v>
      </c>
      <c r="V4017" t="s">
        <v>844</v>
      </c>
      <c r="W4017" s="388">
        <v>44447</v>
      </c>
      <c r="X4017">
        <v>81</v>
      </c>
      <c r="Y4017">
        <v>0</v>
      </c>
      <c r="Z4017">
        <v>0</v>
      </c>
      <c r="AA4017" t="s">
        <v>1758</v>
      </c>
      <c r="AB4017" t="s">
        <v>2044</v>
      </c>
      <c r="AD4017" t="s">
        <v>10191</v>
      </c>
      <c r="AE4017" t="s">
        <v>10192</v>
      </c>
      <c r="AI4017" t="s">
        <v>1761</v>
      </c>
      <c r="AL4017" t="s">
        <v>10259</v>
      </c>
      <c r="AM4017">
        <v>10</v>
      </c>
      <c r="AN4017" t="s">
        <v>10194</v>
      </c>
      <c r="AO4017" t="s">
        <v>2049</v>
      </c>
      <c r="AP4017">
        <v>0</v>
      </c>
      <c r="AQ4017" s="388">
        <v>44433</v>
      </c>
      <c r="AS4017" t="s">
        <v>10239</v>
      </c>
      <c r="AT4017" s="388">
        <v>44435</v>
      </c>
      <c r="AU4017" t="s">
        <v>10269</v>
      </c>
      <c r="AV4017" t="s">
        <v>10270</v>
      </c>
      <c r="AZ4017" t="s">
        <v>10242</v>
      </c>
      <c r="BA4017" t="s">
        <v>1865</v>
      </c>
      <c r="BB4017" t="s">
        <v>10271</v>
      </c>
      <c r="BC4017" t="s">
        <v>10272</v>
      </c>
      <c r="BD4017" t="s">
        <v>1756</v>
      </c>
      <c r="BE4017" t="s">
        <v>824</v>
      </c>
      <c r="BF4017" t="s">
        <v>824</v>
      </c>
    </row>
    <row r="4018" spans="1:58">
      <c r="A4018" t="s">
        <v>842</v>
      </c>
      <c r="B4018">
        <v>12</v>
      </c>
      <c r="C4018">
        <v>0</v>
      </c>
      <c r="D4018">
        <v>7213</v>
      </c>
      <c r="E4018" t="s">
        <v>10273</v>
      </c>
      <c r="F4018">
        <v>53511012</v>
      </c>
      <c r="G4018" t="s">
        <v>2041</v>
      </c>
      <c r="H4018">
        <v>0</v>
      </c>
      <c r="I4018" t="s">
        <v>10212</v>
      </c>
      <c r="J4018">
        <v>1</v>
      </c>
      <c r="K4018">
        <v>2425.41</v>
      </c>
      <c r="L4018" t="s">
        <v>10213</v>
      </c>
      <c r="M4018" t="s">
        <v>1756</v>
      </c>
      <c r="N4018" t="s">
        <v>1756</v>
      </c>
      <c r="O4018" t="s">
        <v>1756</v>
      </c>
      <c r="P4018" t="s">
        <v>1756</v>
      </c>
      <c r="Q4018" s="387">
        <v>2425.41</v>
      </c>
      <c r="R4018">
        <v>315.30329999999998</v>
      </c>
      <c r="S4018">
        <v>2740.7132999999994</v>
      </c>
      <c r="T4018" s="388">
        <v>44420</v>
      </c>
      <c r="U4018">
        <v>0</v>
      </c>
      <c r="V4018" t="s">
        <v>844</v>
      </c>
      <c r="W4018" s="388">
        <v>44447</v>
      </c>
      <c r="X4018">
        <v>81</v>
      </c>
      <c r="Y4018">
        <v>0</v>
      </c>
      <c r="Z4018">
        <v>0</v>
      </c>
      <c r="AA4018" t="s">
        <v>9844</v>
      </c>
      <c r="AB4018" t="s">
        <v>2044</v>
      </c>
      <c r="AD4018" t="s">
        <v>10191</v>
      </c>
      <c r="AE4018" t="s">
        <v>10192</v>
      </c>
      <c r="AI4018" t="s">
        <v>1761</v>
      </c>
      <c r="AL4018" t="s">
        <v>10274</v>
      </c>
      <c r="AM4018">
        <v>10</v>
      </c>
      <c r="AN4018" t="s">
        <v>10194</v>
      </c>
      <c r="AO4018" t="s">
        <v>10275</v>
      </c>
      <c r="AP4018">
        <v>0</v>
      </c>
      <c r="AQ4018" s="388">
        <v>44427</v>
      </c>
      <c r="AS4018" t="s">
        <v>10239</v>
      </c>
      <c r="AT4018" s="388">
        <v>44428</v>
      </c>
      <c r="AU4018" t="s">
        <v>10276</v>
      </c>
      <c r="AV4018" t="s">
        <v>10277</v>
      </c>
      <c r="AZ4018" t="s">
        <v>10242</v>
      </c>
      <c r="BA4018" t="s">
        <v>1865</v>
      </c>
      <c r="BB4018" t="s">
        <v>10278</v>
      </c>
      <c r="BC4018" t="s">
        <v>10279</v>
      </c>
      <c r="BD4018" t="s">
        <v>1756</v>
      </c>
      <c r="BE4018" t="s">
        <v>824</v>
      </c>
      <c r="BF4018" t="s">
        <v>824</v>
      </c>
    </row>
    <row r="4019" spans="1:58">
      <c r="A4019" t="s">
        <v>842</v>
      </c>
      <c r="B4019">
        <v>12</v>
      </c>
      <c r="C4019">
        <v>0</v>
      </c>
      <c r="D4019">
        <v>7212</v>
      </c>
      <c r="E4019" t="s">
        <v>10280</v>
      </c>
      <c r="F4019">
        <v>53511012</v>
      </c>
      <c r="G4019" t="s">
        <v>2041</v>
      </c>
      <c r="H4019">
        <v>0</v>
      </c>
      <c r="I4019" t="s">
        <v>10212</v>
      </c>
      <c r="J4019">
        <v>1</v>
      </c>
      <c r="K4019">
        <v>2425.41</v>
      </c>
      <c r="L4019" t="s">
        <v>10213</v>
      </c>
      <c r="M4019" t="s">
        <v>1756</v>
      </c>
      <c r="N4019" t="s">
        <v>1756</v>
      </c>
      <c r="O4019" t="s">
        <v>1756</v>
      </c>
      <c r="P4019" t="s">
        <v>1756</v>
      </c>
      <c r="Q4019" s="387">
        <v>2425.41</v>
      </c>
      <c r="R4019">
        <v>315.30329999999998</v>
      </c>
      <c r="S4019">
        <v>2740.7132999999994</v>
      </c>
      <c r="T4019" s="388">
        <v>44419</v>
      </c>
      <c r="U4019">
        <v>0</v>
      </c>
      <c r="V4019" t="s">
        <v>844</v>
      </c>
      <c r="W4019" s="388">
        <v>44447</v>
      </c>
      <c r="X4019">
        <v>81</v>
      </c>
      <c r="Y4019">
        <v>0</v>
      </c>
      <c r="Z4019">
        <v>0</v>
      </c>
      <c r="AA4019" t="s">
        <v>9844</v>
      </c>
      <c r="AB4019" t="s">
        <v>2044</v>
      </c>
      <c r="AD4019" t="s">
        <v>10191</v>
      </c>
      <c r="AE4019" t="s">
        <v>10192</v>
      </c>
      <c r="AI4019" t="s">
        <v>1761</v>
      </c>
      <c r="AL4019" t="s">
        <v>10281</v>
      </c>
      <c r="AM4019">
        <v>10</v>
      </c>
      <c r="AN4019" t="s">
        <v>10194</v>
      </c>
      <c r="AO4019" t="s">
        <v>2049</v>
      </c>
      <c r="AP4019">
        <v>0</v>
      </c>
      <c r="AQ4019" s="388">
        <v>44427</v>
      </c>
      <c r="AS4019" t="s">
        <v>10239</v>
      </c>
      <c r="AT4019" s="388">
        <v>44428</v>
      </c>
      <c r="AU4019" t="s">
        <v>10282</v>
      </c>
      <c r="AV4019" t="s">
        <v>10283</v>
      </c>
      <c r="AZ4019" t="s">
        <v>10242</v>
      </c>
      <c r="BA4019" t="s">
        <v>1865</v>
      </c>
      <c r="BB4019" t="s">
        <v>10284</v>
      </c>
      <c r="BC4019" t="s">
        <v>10285</v>
      </c>
      <c r="BD4019" t="s">
        <v>1756</v>
      </c>
      <c r="BE4019" t="s">
        <v>824</v>
      </c>
      <c r="BF4019" t="s">
        <v>824</v>
      </c>
    </row>
    <row r="4020" spans="1:58">
      <c r="A4020" t="s">
        <v>842</v>
      </c>
      <c r="B4020">
        <v>12</v>
      </c>
      <c r="C4020">
        <v>0</v>
      </c>
      <c r="D4020">
        <v>7211</v>
      </c>
      <c r="E4020" t="s">
        <v>10286</v>
      </c>
      <c r="F4020">
        <v>53511012</v>
      </c>
      <c r="G4020" t="s">
        <v>2041</v>
      </c>
      <c r="H4020">
        <v>0</v>
      </c>
      <c r="I4020" t="s">
        <v>10212</v>
      </c>
      <c r="J4020">
        <v>1</v>
      </c>
      <c r="K4020">
        <v>2529</v>
      </c>
      <c r="L4020" t="s">
        <v>10213</v>
      </c>
      <c r="M4020" t="s">
        <v>1756</v>
      </c>
      <c r="N4020" t="s">
        <v>1756</v>
      </c>
      <c r="O4020" t="s">
        <v>1756</v>
      </c>
      <c r="P4020" t="s">
        <v>1756</v>
      </c>
      <c r="Q4020" s="387">
        <v>2529</v>
      </c>
      <c r="R4020">
        <v>328.77000000000004</v>
      </c>
      <c r="S4020">
        <v>2857.7699999999995</v>
      </c>
      <c r="T4020" s="388">
        <v>44418</v>
      </c>
      <c r="U4020">
        <v>0</v>
      </c>
      <c r="V4020" t="s">
        <v>844</v>
      </c>
      <c r="W4020" s="388">
        <v>44447</v>
      </c>
      <c r="X4020">
        <v>81</v>
      </c>
      <c r="Y4020">
        <v>0</v>
      </c>
      <c r="Z4020">
        <v>0</v>
      </c>
      <c r="AA4020" t="s">
        <v>9844</v>
      </c>
      <c r="AB4020" t="s">
        <v>2044</v>
      </c>
      <c r="AD4020" t="s">
        <v>10191</v>
      </c>
      <c r="AE4020" t="s">
        <v>10192</v>
      </c>
      <c r="AI4020" t="s">
        <v>1761</v>
      </c>
      <c r="AL4020" t="s">
        <v>10287</v>
      </c>
      <c r="AM4020">
        <v>10</v>
      </c>
      <c r="AN4020" t="s">
        <v>10194</v>
      </c>
      <c r="AO4020" t="s">
        <v>10288</v>
      </c>
      <c r="AP4020">
        <v>0</v>
      </c>
      <c r="AQ4020" s="388">
        <v>44427</v>
      </c>
      <c r="AS4020" t="s">
        <v>10239</v>
      </c>
      <c r="AT4020" s="388">
        <v>44428</v>
      </c>
      <c r="AU4020" t="s">
        <v>10289</v>
      </c>
      <c r="AV4020" t="s">
        <v>10290</v>
      </c>
      <c r="AZ4020" t="s">
        <v>10242</v>
      </c>
      <c r="BA4020" t="s">
        <v>1865</v>
      </c>
      <c r="BB4020" t="s">
        <v>10291</v>
      </c>
      <c r="BC4020" t="s">
        <v>10292</v>
      </c>
      <c r="BD4020" t="s">
        <v>1756</v>
      </c>
      <c r="BE4020" t="s">
        <v>824</v>
      </c>
      <c r="BF4020" t="s">
        <v>824</v>
      </c>
    </row>
    <row r="4021" spans="1:58">
      <c r="A4021" t="s">
        <v>842</v>
      </c>
      <c r="B4021">
        <v>12</v>
      </c>
      <c r="C4021">
        <v>0</v>
      </c>
      <c r="D4021">
        <v>7210</v>
      </c>
      <c r="E4021" t="s">
        <v>10293</v>
      </c>
      <c r="F4021">
        <v>53511012</v>
      </c>
      <c r="G4021" t="s">
        <v>2041</v>
      </c>
      <c r="H4021">
        <v>0</v>
      </c>
      <c r="I4021" t="s">
        <v>10212</v>
      </c>
      <c r="J4021">
        <v>1</v>
      </c>
      <c r="K4021">
        <v>1160.9100000000001</v>
      </c>
      <c r="L4021" t="s">
        <v>10213</v>
      </c>
      <c r="M4021" t="s">
        <v>1756</v>
      </c>
      <c r="N4021" t="s">
        <v>1756</v>
      </c>
      <c r="O4021" t="s">
        <v>1756</v>
      </c>
      <c r="P4021" t="s">
        <v>1756</v>
      </c>
      <c r="Q4021" s="387">
        <v>1160.9100000000001</v>
      </c>
      <c r="R4021">
        <v>150.91830000000002</v>
      </c>
      <c r="S4021">
        <v>1311.8282999999999</v>
      </c>
      <c r="T4021" s="388">
        <v>44417</v>
      </c>
      <c r="U4021">
        <v>0</v>
      </c>
      <c r="V4021" t="s">
        <v>844</v>
      </c>
      <c r="W4021" s="388">
        <v>44447</v>
      </c>
      <c r="X4021">
        <v>81</v>
      </c>
      <c r="Y4021">
        <v>0</v>
      </c>
      <c r="Z4021">
        <v>0</v>
      </c>
      <c r="AA4021" t="s">
        <v>9844</v>
      </c>
      <c r="AB4021" t="s">
        <v>2044</v>
      </c>
      <c r="AD4021" t="s">
        <v>10191</v>
      </c>
      <c r="AE4021" t="s">
        <v>10192</v>
      </c>
      <c r="AI4021" t="s">
        <v>1761</v>
      </c>
      <c r="AL4021" t="s">
        <v>10294</v>
      </c>
      <c r="AM4021">
        <v>10</v>
      </c>
      <c r="AN4021" t="s">
        <v>10194</v>
      </c>
      <c r="AO4021" t="s">
        <v>2049</v>
      </c>
      <c r="AP4021">
        <v>0</v>
      </c>
      <c r="AQ4021" s="388">
        <v>44427</v>
      </c>
      <c r="AS4021" t="s">
        <v>10239</v>
      </c>
      <c r="AT4021" s="388">
        <v>44428</v>
      </c>
      <c r="AU4021" t="s">
        <v>10295</v>
      </c>
      <c r="AV4021" t="s">
        <v>10296</v>
      </c>
      <c r="AZ4021" t="s">
        <v>10242</v>
      </c>
      <c r="BA4021" t="s">
        <v>1865</v>
      </c>
      <c r="BB4021" t="s">
        <v>10297</v>
      </c>
      <c r="BC4021" t="s">
        <v>10298</v>
      </c>
      <c r="BD4021" t="s">
        <v>1756</v>
      </c>
      <c r="BE4021" t="s">
        <v>824</v>
      </c>
      <c r="BF4021" t="s">
        <v>824</v>
      </c>
    </row>
    <row r="4022" spans="1:58">
      <c r="A4022" t="s">
        <v>842</v>
      </c>
      <c r="B4022">
        <v>12</v>
      </c>
      <c r="C4022">
        <v>0</v>
      </c>
      <c r="D4022">
        <v>7198</v>
      </c>
      <c r="E4022" t="s">
        <v>10299</v>
      </c>
      <c r="F4022">
        <v>53511012</v>
      </c>
      <c r="G4022" t="s">
        <v>2041</v>
      </c>
      <c r="H4022">
        <v>0</v>
      </c>
      <c r="I4022" t="s">
        <v>524</v>
      </c>
      <c r="J4022">
        <v>65</v>
      </c>
      <c r="K4022">
        <v>3</v>
      </c>
      <c r="L4022" t="s">
        <v>1771</v>
      </c>
      <c r="M4022" t="s">
        <v>1756</v>
      </c>
      <c r="N4022" t="s">
        <v>1756</v>
      </c>
      <c r="O4022" t="s">
        <v>10300</v>
      </c>
      <c r="P4022" t="s">
        <v>1757</v>
      </c>
      <c r="Q4022" s="387">
        <v>195</v>
      </c>
      <c r="R4022">
        <v>25.35</v>
      </c>
      <c r="S4022">
        <v>220.34999999999997</v>
      </c>
      <c r="T4022" s="388">
        <v>44411</v>
      </c>
      <c r="U4022">
        <v>0</v>
      </c>
      <c r="V4022" t="s">
        <v>844</v>
      </c>
      <c r="W4022" s="388">
        <v>44447</v>
      </c>
      <c r="X4022">
        <v>81</v>
      </c>
      <c r="Y4022">
        <v>0</v>
      </c>
      <c r="Z4022">
        <v>0</v>
      </c>
      <c r="AA4022" t="s">
        <v>9844</v>
      </c>
      <c r="AB4022" t="s">
        <v>2044</v>
      </c>
      <c r="AD4022" t="s">
        <v>10191</v>
      </c>
      <c r="AE4022" t="s">
        <v>10192</v>
      </c>
      <c r="AI4022" t="s">
        <v>1761</v>
      </c>
      <c r="AL4022" t="s">
        <v>10301</v>
      </c>
      <c r="AM4022">
        <v>10</v>
      </c>
      <c r="AN4022" t="s">
        <v>10302</v>
      </c>
      <c r="AO4022" t="s">
        <v>2049</v>
      </c>
      <c r="AP4022">
        <v>0</v>
      </c>
      <c r="AQ4022" s="388">
        <v>44420</v>
      </c>
      <c r="AS4022" t="s">
        <v>10303</v>
      </c>
      <c r="AT4022" s="388">
        <v>44421</v>
      </c>
      <c r="AU4022" t="s">
        <v>1756</v>
      </c>
      <c r="AV4022" t="s">
        <v>1756</v>
      </c>
      <c r="AZ4022" t="s">
        <v>10304</v>
      </c>
      <c r="BA4022" t="s">
        <v>1865</v>
      </c>
      <c r="BB4022" t="s">
        <v>10305</v>
      </c>
      <c r="BC4022" t="s">
        <v>10306</v>
      </c>
      <c r="BD4022" t="s">
        <v>1756</v>
      </c>
      <c r="BE4022" t="s">
        <v>824</v>
      </c>
      <c r="BF4022" t="s">
        <v>824</v>
      </c>
    </row>
    <row r="4023" spans="1:58">
      <c r="A4023" t="s">
        <v>842</v>
      </c>
      <c r="B4023">
        <v>12</v>
      </c>
      <c r="C4023">
        <v>0</v>
      </c>
      <c r="D4023">
        <v>7198</v>
      </c>
      <c r="E4023" t="s">
        <v>10299</v>
      </c>
      <c r="F4023">
        <v>53511012</v>
      </c>
      <c r="G4023" t="s">
        <v>2041</v>
      </c>
      <c r="H4023">
        <v>0</v>
      </c>
      <c r="I4023" t="s">
        <v>554</v>
      </c>
      <c r="J4023">
        <v>84</v>
      </c>
      <c r="K4023">
        <v>0.5</v>
      </c>
      <c r="L4023" t="s">
        <v>1771</v>
      </c>
      <c r="M4023" t="s">
        <v>1756</v>
      </c>
      <c r="N4023" t="s">
        <v>1756</v>
      </c>
      <c r="O4023" t="s">
        <v>10190</v>
      </c>
      <c r="P4023" t="s">
        <v>1757</v>
      </c>
      <c r="Q4023" s="387">
        <v>42</v>
      </c>
      <c r="R4023">
        <v>5.46</v>
      </c>
      <c r="S4023">
        <v>47.459999999999994</v>
      </c>
      <c r="T4023" s="388">
        <v>44411</v>
      </c>
      <c r="U4023">
        <v>0</v>
      </c>
      <c r="V4023" t="s">
        <v>844</v>
      </c>
      <c r="W4023" s="388">
        <v>44447</v>
      </c>
      <c r="X4023">
        <v>81</v>
      </c>
      <c r="Y4023">
        <v>0</v>
      </c>
      <c r="Z4023">
        <v>0</v>
      </c>
      <c r="AA4023" t="s">
        <v>9844</v>
      </c>
      <c r="AB4023" t="s">
        <v>2044</v>
      </c>
      <c r="AD4023" t="s">
        <v>10191</v>
      </c>
      <c r="AE4023" t="s">
        <v>10192</v>
      </c>
      <c r="AI4023" t="s">
        <v>1761</v>
      </c>
      <c r="AL4023" t="s">
        <v>10301</v>
      </c>
      <c r="AM4023">
        <v>10</v>
      </c>
      <c r="AN4023" t="s">
        <v>10302</v>
      </c>
      <c r="AO4023" t="s">
        <v>2049</v>
      </c>
      <c r="AP4023">
        <v>0</v>
      </c>
      <c r="AQ4023" s="388">
        <v>44420</v>
      </c>
      <c r="AS4023" t="s">
        <v>10303</v>
      </c>
      <c r="AT4023" s="388">
        <v>44421</v>
      </c>
      <c r="AU4023" t="s">
        <v>1756</v>
      </c>
      <c r="AV4023" t="s">
        <v>1756</v>
      </c>
      <c r="AZ4023" t="s">
        <v>10304</v>
      </c>
      <c r="BA4023" t="s">
        <v>1865</v>
      </c>
      <c r="BB4023" t="s">
        <v>10307</v>
      </c>
      <c r="BC4023" t="s">
        <v>10308</v>
      </c>
      <c r="BD4023" t="s">
        <v>1756</v>
      </c>
      <c r="BE4023" t="s">
        <v>824</v>
      </c>
      <c r="BF4023" t="s">
        <v>824</v>
      </c>
    </row>
    <row r="4024" spans="1:58">
      <c r="A4024" t="s">
        <v>842</v>
      </c>
      <c r="B4024">
        <v>12</v>
      </c>
      <c r="C4024">
        <v>0</v>
      </c>
      <c r="D4024">
        <v>7192</v>
      </c>
      <c r="E4024" t="s">
        <v>10309</v>
      </c>
      <c r="F4024">
        <v>53511012</v>
      </c>
      <c r="G4024" t="s">
        <v>2041</v>
      </c>
      <c r="H4024">
        <v>0</v>
      </c>
      <c r="I4024" t="s">
        <v>554</v>
      </c>
      <c r="J4024">
        <v>84</v>
      </c>
      <c r="K4024">
        <v>0.5</v>
      </c>
      <c r="L4024" t="s">
        <v>1771</v>
      </c>
      <c r="M4024" t="s">
        <v>1756</v>
      </c>
      <c r="N4024" t="s">
        <v>1756</v>
      </c>
      <c r="O4024" t="s">
        <v>10190</v>
      </c>
      <c r="P4024" t="s">
        <v>1757</v>
      </c>
      <c r="Q4024" s="387">
        <v>42</v>
      </c>
      <c r="R4024">
        <v>5.46</v>
      </c>
      <c r="S4024">
        <v>47.459999999999994</v>
      </c>
      <c r="T4024" s="388">
        <v>44406</v>
      </c>
      <c r="U4024">
        <v>0</v>
      </c>
      <c r="V4024" t="s">
        <v>844</v>
      </c>
      <c r="W4024" s="388">
        <v>44447</v>
      </c>
      <c r="X4024">
        <v>81</v>
      </c>
      <c r="Y4024">
        <v>0</v>
      </c>
      <c r="Z4024">
        <v>0</v>
      </c>
      <c r="AA4024" t="s">
        <v>9844</v>
      </c>
      <c r="AB4024" t="s">
        <v>2044</v>
      </c>
      <c r="AD4024" t="s">
        <v>10191</v>
      </c>
      <c r="AE4024" t="s">
        <v>10192</v>
      </c>
      <c r="AI4024" t="s">
        <v>1761</v>
      </c>
      <c r="AL4024" t="s">
        <v>10310</v>
      </c>
      <c r="AM4024">
        <v>10</v>
      </c>
      <c r="AN4024" t="s">
        <v>10311</v>
      </c>
      <c r="AO4024" t="s">
        <v>10312</v>
      </c>
      <c r="AP4024">
        <v>0</v>
      </c>
      <c r="AQ4024" s="388">
        <v>44414</v>
      </c>
      <c r="AS4024" t="s">
        <v>10303</v>
      </c>
      <c r="AT4024" s="388">
        <v>44416</v>
      </c>
      <c r="AU4024" t="s">
        <v>1756</v>
      </c>
      <c r="AV4024" t="s">
        <v>1756</v>
      </c>
      <c r="AZ4024" t="s">
        <v>10304</v>
      </c>
      <c r="BA4024" t="s">
        <v>1865</v>
      </c>
      <c r="BB4024" t="s">
        <v>10313</v>
      </c>
      <c r="BC4024" t="s">
        <v>10314</v>
      </c>
      <c r="BD4024" t="s">
        <v>1756</v>
      </c>
      <c r="BE4024" t="s">
        <v>824</v>
      </c>
      <c r="BF4024" t="s">
        <v>824</v>
      </c>
    </row>
    <row r="4025" spans="1:58">
      <c r="A4025" t="s">
        <v>842</v>
      </c>
      <c r="B4025">
        <v>12</v>
      </c>
      <c r="C4025">
        <v>0</v>
      </c>
      <c r="D4025">
        <v>7191</v>
      </c>
      <c r="E4025" t="s">
        <v>10315</v>
      </c>
      <c r="F4025">
        <v>53511012</v>
      </c>
      <c r="G4025" t="s">
        <v>2041</v>
      </c>
      <c r="H4025">
        <v>0</v>
      </c>
      <c r="I4025" t="s">
        <v>554</v>
      </c>
      <c r="J4025">
        <v>84</v>
      </c>
      <c r="K4025">
        <v>3</v>
      </c>
      <c r="L4025" t="s">
        <v>1771</v>
      </c>
      <c r="M4025" t="s">
        <v>1756</v>
      </c>
      <c r="N4025" t="s">
        <v>1756</v>
      </c>
      <c r="O4025" t="s">
        <v>10190</v>
      </c>
      <c r="P4025" t="s">
        <v>1757</v>
      </c>
      <c r="Q4025" s="387">
        <v>252</v>
      </c>
      <c r="R4025">
        <v>32.76</v>
      </c>
      <c r="S4025">
        <v>284.76</v>
      </c>
      <c r="T4025" s="388">
        <v>44405</v>
      </c>
      <c r="U4025">
        <v>0</v>
      </c>
      <c r="V4025" t="s">
        <v>844</v>
      </c>
      <c r="W4025" s="388">
        <v>44447</v>
      </c>
      <c r="X4025">
        <v>81</v>
      </c>
      <c r="Y4025">
        <v>0</v>
      </c>
      <c r="Z4025">
        <v>0</v>
      </c>
      <c r="AA4025" t="s">
        <v>9844</v>
      </c>
      <c r="AB4025" t="s">
        <v>2044</v>
      </c>
      <c r="AD4025" t="s">
        <v>10191</v>
      </c>
      <c r="AE4025" t="s">
        <v>10192</v>
      </c>
      <c r="AI4025" t="s">
        <v>1761</v>
      </c>
      <c r="AL4025" t="s">
        <v>10316</v>
      </c>
      <c r="AM4025">
        <v>10</v>
      </c>
      <c r="AN4025" t="s">
        <v>10311</v>
      </c>
      <c r="AO4025" t="s">
        <v>10312</v>
      </c>
      <c r="AP4025">
        <v>0</v>
      </c>
      <c r="AQ4025" s="388">
        <v>44414</v>
      </c>
      <c r="AS4025" t="s">
        <v>10303</v>
      </c>
      <c r="AT4025" s="388">
        <v>44416</v>
      </c>
      <c r="AU4025" t="s">
        <v>1756</v>
      </c>
      <c r="AV4025" t="s">
        <v>1756</v>
      </c>
      <c r="AZ4025" t="s">
        <v>10304</v>
      </c>
      <c r="BA4025" t="s">
        <v>1865</v>
      </c>
      <c r="BB4025" t="s">
        <v>10317</v>
      </c>
      <c r="BC4025" t="s">
        <v>10318</v>
      </c>
      <c r="BD4025" t="s">
        <v>1756</v>
      </c>
      <c r="BE4025" t="s">
        <v>824</v>
      </c>
      <c r="BF4025" t="s">
        <v>824</v>
      </c>
    </row>
    <row r="4026" spans="1:58">
      <c r="A4026" t="s">
        <v>842</v>
      </c>
      <c r="B4026">
        <v>12</v>
      </c>
      <c r="C4026">
        <v>0</v>
      </c>
      <c r="D4026">
        <v>7186</v>
      </c>
      <c r="E4026" t="s">
        <v>10319</v>
      </c>
      <c r="F4026">
        <v>53511012</v>
      </c>
      <c r="G4026" t="s">
        <v>2041</v>
      </c>
      <c r="H4026">
        <v>0</v>
      </c>
      <c r="I4026" t="s">
        <v>554</v>
      </c>
      <c r="J4026">
        <v>84</v>
      </c>
      <c r="K4026">
        <v>3</v>
      </c>
      <c r="L4026" t="s">
        <v>1771</v>
      </c>
      <c r="M4026" t="s">
        <v>1756</v>
      </c>
      <c r="N4026" t="s">
        <v>1756</v>
      </c>
      <c r="O4026" t="s">
        <v>10190</v>
      </c>
      <c r="P4026" t="s">
        <v>1757</v>
      </c>
      <c r="Q4026" s="387">
        <v>252</v>
      </c>
      <c r="R4026">
        <v>32.76</v>
      </c>
      <c r="S4026">
        <v>284.76</v>
      </c>
      <c r="T4026" s="388">
        <v>44404</v>
      </c>
      <c r="U4026">
        <v>0</v>
      </c>
      <c r="V4026" t="s">
        <v>844</v>
      </c>
      <c r="W4026" s="388">
        <v>44447</v>
      </c>
      <c r="X4026">
        <v>81</v>
      </c>
      <c r="Y4026">
        <v>0</v>
      </c>
      <c r="Z4026">
        <v>0</v>
      </c>
      <c r="AA4026" t="s">
        <v>9844</v>
      </c>
      <c r="AB4026" t="s">
        <v>2044</v>
      </c>
      <c r="AD4026" t="s">
        <v>10191</v>
      </c>
      <c r="AE4026" t="s">
        <v>10192</v>
      </c>
      <c r="AI4026" t="s">
        <v>1761</v>
      </c>
      <c r="AL4026" t="s">
        <v>10320</v>
      </c>
      <c r="AM4026">
        <v>10</v>
      </c>
      <c r="AN4026" t="s">
        <v>10311</v>
      </c>
      <c r="AO4026" t="s">
        <v>10312</v>
      </c>
      <c r="AP4026">
        <v>0</v>
      </c>
      <c r="AQ4026" s="388">
        <v>44414</v>
      </c>
      <c r="AS4026" t="s">
        <v>10303</v>
      </c>
      <c r="AT4026" s="388">
        <v>44416</v>
      </c>
      <c r="AU4026" t="s">
        <v>1756</v>
      </c>
      <c r="AV4026" t="s">
        <v>1756</v>
      </c>
      <c r="AZ4026" t="s">
        <v>10304</v>
      </c>
      <c r="BA4026" t="s">
        <v>1865</v>
      </c>
      <c r="BB4026" t="s">
        <v>10321</v>
      </c>
      <c r="BC4026" t="s">
        <v>10322</v>
      </c>
      <c r="BD4026" t="s">
        <v>1756</v>
      </c>
      <c r="BE4026" t="s">
        <v>824</v>
      </c>
      <c r="BF4026" t="s">
        <v>824</v>
      </c>
    </row>
    <row r="4027" spans="1:58">
      <c r="A4027" t="s">
        <v>842</v>
      </c>
      <c r="B4027">
        <v>12</v>
      </c>
      <c r="C4027">
        <v>0</v>
      </c>
      <c r="D4027">
        <v>7185</v>
      </c>
      <c r="E4027" t="s">
        <v>10323</v>
      </c>
      <c r="F4027">
        <v>53511012</v>
      </c>
      <c r="G4027" t="s">
        <v>2041</v>
      </c>
      <c r="H4027">
        <v>0</v>
      </c>
      <c r="I4027" t="s">
        <v>554</v>
      </c>
      <c r="J4027">
        <v>84</v>
      </c>
      <c r="K4027">
        <v>1</v>
      </c>
      <c r="L4027" t="s">
        <v>1771</v>
      </c>
      <c r="M4027" t="s">
        <v>1756</v>
      </c>
      <c r="N4027" t="s">
        <v>1756</v>
      </c>
      <c r="O4027" t="s">
        <v>10190</v>
      </c>
      <c r="P4027" t="s">
        <v>1757</v>
      </c>
      <c r="Q4027" s="387">
        <v>84</v>
      </c>
      <c r="R4027">
        <v>10.92</v>
      </c>
      <c r="S4027">
        <v>94.919999999999987</v>
      </c>
      <c r="T4027" s="388">
        <v>44403</v>
      </c>
      <c r="U4027">
        <v>0</v>
      </c>
      <c r="V4027" t="s">
        <v>844</v>
      </c>
      <c r="W4027" s="388">
        <v>44447</v>
      </c>
      <c r="X4027">
        <v>81</v>
      </c>
      <c r="Y4027">
        <v>0</v>
      </c>
      <c r="Z4027">
        <v>0</v>
      </c>
      <c r="AA4027" t="s">
        <v>9844</v>
      </c>
      <c r="AB4027" t="s">
        <v>2044</v>
      </c>
      <c r="AD4027" t="s">
        <v>10191</v>
      </c>
      <c r="AE4027" t="s">
        <v>10192</v>
      </c>
      <c r="AI4027" t="s">
        <v>1761</v>
      </c>
      <c r="AL4027" t="s">
        <v>10324</v>
      </c>
      <c r="AM4027">
        <v>10</v>
      </c>
      <c r="AN4027" t="s">
        <v>10311</v>
      </c>
      <c r="AO4027" t="s">
        <v>10312</v>
      </c>
      <c r="AP4027">
        <v>0</v>
      </c>
      <c r="AQ4027" s="388">
        <v>44414</v>
      </c>
      <c r="AS4027" t="s">
        <v>10303</v>
      </c>
      <c r="AT4027" s="388">
        <v>44416</v>
      </c>
      <c r="AU4027" t="s">
        <v>1756</v>
      </c>
      <c r="AV4027" t="s">
        <v>1756</v>
      </c>
      <c r="AZ4027" t="s">
        <v>10304</v>
      </c>
      <c r="BA4027" t="s">
        <v>1865</v>
      </c>
      <c r="BB4027" t="s">
        <v>10325</v>
      </c>
      <c r="BC4027" t="s">
        <v>10326</v>
      </c>
      <c r="BD4027" t="s">
        <v>1756</v>
      </c>
      <c r="BE4027" t="s">
        <v>824</v>
      </c>
      <c r="BF4027" t="s">
        <v>824</v>
      </c>
    </row>
    <row r="4028" spans="1:58">
      <c r="A4028" t="s">
        <v>842</v>
      </c>
      <c r="B4028">
        <v>12</v>
      </c>
      <c r="C4028">
        <v>0</v>
      </c>
      <c r="D4028">
        <v>7198</v>
      </c>
      <c r="E4028" t="s">
        <v>10299</v>
      </c>
      <c r="F4028">
        <v>53511012</v>
      </c>
      <c r="G4028" t="s">
        <v>2041</v>
      </c>
      <c r="H4028">
        <v>0</v>
      </c>
      <c r="I4028" t="s">
        <v>2056</v>
      </c>
      <c r="J4028">
        <v>244</v>
      </c>
      <c r="K4028">
        <v>9.0909100000000007E-2</v>
      </c>
      <c r="L4028" t="s">
        <v>1755</v>
      </c>
      <c r="N4028" t="s">
        <v>1757</v>
      </c>
      <c r="O4028" t="s">
        <v>1756</v>
      </c>
      <c r="P4028" t="s">
        <v>1756</v>
      </c>
      <c r="Q4028" s="387">
        <v>22.181799999999999</v>
      </c>
      <c r="R4028">
        <v>2.8836339999999998</v>
      </c>
      <c r="S4028">
        <v>25.065433999999996</v>
      </c>
      <c r="T4028" s="388">
        <v>44411</v>
      </c>
      <c r="U4028">
        <v>0</v>
      </c>
      <c r="V4028" t="s">
        <v>844</v>
      </c>
      <c r="W4028" s="388">
        <v>44447</v>
      </c>
      <c r="X4028">
        <v>81</v>
      </c>
      <c r="Y4028">
        <v>0</v>
      </c>
      <c r="Z4028">
        <v>0</v>
      </c>
      <c r="AA4028" t="s">
        <v>9844</v>
      </c>
      <c r="AB4028" t="s">
        <v>2044</v>
      </c>
      <c r="AD4028" t="s">
        <v>10191</v>
      </c>
      <c r="AE4028" t="s">
        <v>10192</v>
      </c>
      <c r="AI4028" t="s">
        <v>1761</v>
      </c>
      <c r="AL4028" t="s">
        <v>10301</v>
      </c>
      <c r="AM4028">
        <v>10</v>
      </c>
      <c r="AN4028" t="s">
        <v>10302</v>
      </c>
      <c r="AO4028" t="s">
        <v>2049</v>
      </c>
      <c r="AP4028">
        <v>0</v>
      </c>
      <c r="AQ4028" s="388">
        <v>44420</v>
      </c>
      <c r="AS4028" t="s">
        <v>10303</v>
      </c>
      <c r="AT4028" s="388">
        <v>44421</v>
      </c>
      <c r="AU4028" t="s">
        <v>1756</v>
      </c>
      <c r="AV4028" t="s">
        <v>1756</v>
      </c>
      <c r="AZ4028" t="s">
        <v>10304</v>
      </c>
      <c r="BA4028" t="s">
        <v>1865</v>
      </c>
      <c r="BB4028" t="s">
        <v>10327</v>
      </c>
      <c r="BC4028" t="s">
        <v>10328</v>
      </c>
      <c r="BD4028" t="s">
        <v>1756</v>
      </c>
      <c r="BE4028" t="s">
        <v>824</v>
      </c>
      <c r="BF4028" t="s">
        <v>824</v>
      </c>
    </row>
    <row r="4029" spans="1:58">
      <c r="A4029" t="s">
        <v>842</v>
      </c>
      <c r="B4029">
        <v>12</v>
      </c>
      <c r="C4029">
        <v>0</v>
      </c>
      <c r="D4029">
        <v>7198</v>
      </c>
      <c r="E4029" t="s">
        <v>10299</v>
      </c>
      <c r="F4029">
        <v>53511012</v>
      </c>
      <c r="G4029" t="s">
        <v>2041</v>
      </c>
      <c r="H4029">
        <v>0</v>
      </c>
      <c r="I4029" t="s">
        <v>2056</v>
      </c>
      <c r="J4029">
        <v>244</v>
      </c>
      <c r="K4029">
        <v>9.0909100000000007E-2</v>
      </c>
      <c r="L4029" t="s">
        <v>1755</v>
      </c>
      <c r="N4029" t="s">
        <v>1757</v>
      </c>
      <c r="O4029" t="s">
        <v>1756</v>
      </c>
      <c r="P4029" t="s">
        <v>1756</v>
      </c>
      <c r="Q4029" s="387">
        <v>22.181799999999999</v>
      </c>
      <c r="R4029">
        <v>2.8836339999999998</v>
      </c>
      <c r="S4029">
        <v>25.065433999999996</v>
      </c>
      <c r="T4029" s="388">
        <v>44411</v>
      </c>
      <c r="U4029">
        <v>0</v>
      </c>
      <c r="V4029" t="s">
        <v>844</v>
      </c>
      <c r="W4029" s="388">
        <v>44447</v>
      </c>
      <c r="X4029">
        <v>81</v>
      </c>
      <c r="Y4029">
        <v>0</v>
      </c>
      <c r="Z4029">
        <v>0</v>
      </c>
      <c r="AA4029" t="s">
        <v>9844</v>
      </c>
      <c r="AB4029" t="s">
        <v>2044</v>
      </c>
      <c r="AD4029" t="s">
        <v>10191</v>
      </c>
      <c r="AE4029" t="s">
        <v>10192</v>
      </c>
      <c r="AI4029" t="s">
        <v>1761</v>
      </c>
      <c r="AL4029" t="s">
        <v>10301</v>
      </c>
      <c r="AM4029">
        <v>10</v>
      </c>
      <c r="AN4029" t="s">
        <v>10302</v>
      </c>
      <c r="AO4029" t="s">
        <v>2049</v>
      </c>
      <c r="AP4029">
        <v>0</v>
      </c>
      <c r="AQ4029" s="388">
        <v>44420</v>
      </c>
      <c r="AS4029" t="s">
        <v>10303</v>
      </c>
      <c r="AT4029" s="388">
        <v>44421</v>
      </c>
      <c r="AU4029" t="s">
        <v>1756</v>
      </c>
      <c r="AV4029" t="s">
        <v>1756</v>
      </c>
      <c r="AZ4029" t="s">
        <v>10304</v>
      </c>
      <c r="BA4029" t="s">
        <v>1865</v>
      </c>
      <c r="BB4029" t="s">
        <v>10327</v>
      </c>
      <c r="BC4029" t="s">
        <v>10328</v>
      </c>
      <c r="BD4029" t="s">
        <v>1756</v>
      </c>
      <c r="BE4029" t="s">
        <v>824</v>
      </c>
      <c r="BF4029" t="s">
        <v>824</v>
      </c>
    </row>
    <row r="4030" spans="1:58">
      <c r="A4030" t="s">
        <v>842</v>
      </c>
      <c r="B4030">
        <v>12</v>
      </c>
      <c r="C4030">
        <v>0</v>
      </c>
      <c r="D4030">
        <v>7192</v>
      </c>
      <c r="E4030" t="s">
        <v>10309</v>
      </c>
      <c r="F4030">
        <v>53511012</v>
      </c>
      <c r="G4030" t="s">
        <v>2041</v>
      </c>
      <c r="H4030">
        <v>0</v>
      </c>
      <c r="I4030" t="s">
        <v>2056</v>
      </c>
      <c r="J4030">
        <v>244</v>
      </c>
      <c r="K4030">
        <v>0.68181820000000004</v>
      </c>
      <c r="L4030" t="s">
        <v>1755</v>
      </c>
      <c r="N4030" t="s">
        <v>1757</v>
      </c>
      <c r="O4030" t="s">
        <v>1756</v>
      </c>
      <c r="P4030" t="s">
        <v>1756</v>
      </c>
      <c r="Q4030" s="387">
        <v>166.36359999999999</v>
      </c>
      <c r="R4030">
        <v>21.627268000000001</v>
      </c>
      <c r="S4030">
        <v>187.99086799999998</v>
      </c>
      <c r="T4030" s="388">
        <v>44406</v>
      </c>
      <c r="U4030">
        <v>0</v>
      </c>
      <c r="V4030" t="s">
        <v>844</v>
      </c>
      <c r="W4030" s="388">
        <v>44447</v>
      </c>
      <c r="X4030">
        <v>81</v>
      </c>
      <c r="Y4030">
        <v>0</v>
      </c>
      <c r="Z4030">
        <v>0</v>
      </c>
      <c r="AA4030" t="s">
        <v>9844</v>
      </c>
      <c r="AB4030" t="s">
        <v>2044</v>
      </c>
      <c r="AD4030" t="s">
        <v>10191</v>
      </c>
      <c r="AE4030" t="s">
        <v>10192</v>
      </c>
      <c r="AI4030" t="s">
        <v>1761</v>
      </c>
      <c r="AL4030" t="s">
        <v>10310</v>
      </c>
      <c r="AM4030">
        <v>10</v>
      </c>
      <c r="AN4030" t="s">
        <v>10311</v>
      </c>
      <c r="AO4030" t="s">
        <v>10312</v>
      </c>
      <c r="AP4030">
        <v>0</v>
      </c>
      <c r="AQ4030" s="388">
        <v>44414</v>
      </c>
      <c r="AS4030" t="s">
        <v>10303</v>
      </c>
      <c r="AT4030" s="388">
        <v>44416</v>
      </c>
      <c r="AU4030" t="s">
        <v>1756</v>
      </c>
      <c r="AV4030" t="s">
        <v>1756</v>
      </c>
      <c r="AZ4030" t="s">
        <v>10304</v>
      </c>
      <c r="BA4030" t="s">
        <v>1865</v>
      </c>
      <c r="BB4030" t="s">
        <v>10329</v>
      </c>
      <c r="BC4030" t="s">
        <v>10330</v>
      </c>
      <c r="BD4030" t="s">
        <v>1756</v>
      </c>
      <c r="BE4030" t="s">
        <v>824</v>
      </c>
      <c r="BF4030" t="s">
        <v>824</v>
      </c>
    </row>
    <row r="4031" spans="1:58">
      <c r="A4031" t="s">
        <v>842</v>
      </c>
      <c r="B4031">
        <v>12</v>
      </c>
      <c r="C4031">
        <v>0</v>
      </c>
      <c r="D4031">
        <v>7191</v>
      </c>
      <c r="E4031" t="s">
        <v>10315</v>
      </c>
      <c r="F4031">
        <v>53511012</v>
      </c>
      <c r="G4031" t="s">
        <v>2041</v>
      </c>
      <c r="H4031">
        <v>0</v>
      </c>
      <c r="I4031" t="s">
        <v>2056</v>
      </c>
      <c r="J4031">
        <v>244</v>
      </c>
      <c r="K4031">
        <v>0.90909090000000004</v>
      </c>
      <c r="L4031" t="s">
        <v>1755</v>
      </c>
      <c r="N4031" t="s">
        <v>1757</v>
      </c>
      <c r="O4031" t="s">
        <v>1756</v>
      </c>
      <c r="P4031" t="s">
        <v>1756</v>
      </c>
      <c r="Q4031" s="387">
        <v>221.81819999999999</v>
      </c>
      <c r="R4031">
        <v>28.836365999999998</v>
      </c>
      <c r="S4031">
        <v>250.65456599999996</v>
      </c>
      <c r="T4031" s="388">
        <v>44405</v>
      </c>
      <c r="U4031">
        <v>0</v>
      </c>
      <c r="V4031" t="s">
        <v>844</v>
      </c>
      <c r="W4031" s="388">
        <v>44447</v>
      </c>
      <c r="X4031">
        <v>81</v>
      </c>
      <c r="Y4031">
        <v>0</v>
      </c>
      <c r="Z4031">
        <v>0</v>
      </c>
      <c r="AA4031" t="s">
        <v>9844</v>
      </c>
      <c r="AB4031" t="s">
        <v>2044</v>
      </c>
      <c r="AD4031" t="s">
        <v>10191</v>
      </c>
      <c r="AE4031" t="s">
        <v>10192</v>
      </c>
      <c r="AI4031" t="s">
        <v>1761</v>
      </c>
      <c r="AL4031" t="s">
        <v>10316</v>
      </c>
      <c r="AM4031">
        <v>10</v>
      </c>
      <c r="AN4031" t="s">
        <v>10311</v>
      </c>
      <c r="AO4031" t="s">
        <v>10312</v>
      </c>
      <c r="AP4031">
        <v>0</v>
      </c>
      <c r="AQ4031" s="388">
        <v>44414</v>
      </c>
      <c r="AS4031" t="s">
        <v>10303</v>
      </c>
      <c r="AT4031" s="388">
        <v>44416</v>
      </c>
      <c r="AU4031" t="s">
        <v>1756</v>
      </c>
      <c r="AV4031" t="s">
        <v>1756</v>
      </c>
      <c r="AZ4031" t="s">
        <v>10304</v>
      </c>
      <c r="BA4031" t="s">
        <v>1865</v>
      </c>
      <c r="BB4031" t="s">
        <v>10331</v>
      </c>
      <c r="BC4031" t="s">
        <v>10332</v>
      </c>
      <c r="BD4031" t="s">
        <v>1756</v>
      </c>
      <c r="BE4031" t="s">
        <v>824</v>
      </c>
      <c r="BF4031" t="s">
        <v>824</v>
      </c>
    </row>
    <row r="4032" spans="1:58">
      <c r="A4032" t="s">
        <v>842</v>
      </c>
      <c r="B4032">
        <v>12</v>
      </c>
      <c r="C4032">
        <v>0</v>
      </c>
      <c r="D4032">
        <v>7186</v>
      </c>
      <c r="E4032" t="s">
        <v>10319</v>
      </c>
      <c r="F4032">
        <v>53511012</v>
      </c>
      <c r="G4032" t="s">
        <v>2041</v>
      </c>
      <c r="H4032">
        <v>0</v>
      </c>
      <c r="I4032" t="s">
        <v>2056</v>
      </c>
      <c r="J4032">
        <v>244</v>
      </c>
      <c r="K4032">
        <v>0.90909090000000004</v>
      </c>
      <c r="L4032" t="s">
        <v>1755</v>
      </c>
      <c r="N4032" t="s">
        <v>1757</v>
      </c>
      <c r="O4032" t="s">
        <v>1756</v>
      </c>
      <c r="P4032" t="s">
        <v>1756</v>
      </c>
      <c r="Q4032" s="387">
        <v>221.81819999999999</v>
      </c>
      <c r="R4032">
        <v>28.836365999999998</v>
      </c>
      <c r="S4032">
        <v>250.65456599999996</v>
      </c>
      <c r="T4032" s="388">
        <v>44404</v>
      </c>
      <c r="U4032">
        <v>0</v>
      </c>
      <c r="V4032" t="s">
        <v>844</v>
      </c>
      <c r="W4032" s="388">
        <v>44447</v>
      </c>
      <c r="X4032">
        <v>81</v>
      </c>
      <c r="Y4032">
        <v>0</v>
      </c>
      <c r="Z4032">
        <v>0</v>
      </c>
      <c r="AA4032" t="s">
        <v>9844</v>
      </c>
      <c r="AB4032" t="s">
        <v>2044</v>
      </c>
      <c r="AD4032" t="s">
        <v>10191</v>
      </c>
      <c r="AE4032" t="s">
        <v>10192</v>
      </c>
      <c r="AI4032" t="s">
        <v>1761</v>
      </c>
      <c r="AL4032" t="s">
        <v>10320</v>
      </c>
      <c r="AM4032">
        <v>10</v>
      </c>
      <c r="AN4032" t="s">
        <v>10311</v>
      </c>
      <c r="AO4032" t="s">
        <v>10312</v>
      </c>
      <c r="AP4032">
        <v>0</v>
      </c>
      <c r="AQ4032" s="388">
        <v>44414</v>
      </c>
      <c r="AS4032" t="s">
        <v>10303</v>
      </c>
      <c r="AT4032" s="388">
        <v>44416</v>
      </c>
      <c r="AU4032" t="s">
        <v>1756</v>
      </c>
      <c r="AV4032" t="s">
        <v>1756</v>
      </c>
      <c r="AZ4032" t="s">
        <v>10304</v>
      </c>
      <c r="BA4032" t="s">
        <v>1865</v>
      </c>
      <c r="BB4032" t="s">
        <v>10333</v>
      </c>
      <c r="BC4032" t="s">
        <v>10334</v>
      </c>
      <c r="BD4032" t="s">
        <v>1756</v>
      </c>
      <c r="BE4032" t="s">
        <v>824</v>
      </c>
      <c r="BF4032" t="s">
        <v>824</v>
      </c>
    </row>
    <row r="4033" spans="1:58">
      <c r="A4033" t="s">
        <v>842</v>
      </c>
      <c r="B4033">
        <v>12</v>
      </c>
      <c r="C4033">
        <v>0</v>
      </c>
      <c r="D4033">
        <v>7185</v>
      </c>
      <c r="E4033" t="s">
        <v>10323</v>
      </c>
      <c r="F4033">
        <v>53511012</v>
      </c>
      <c r="G4033" t="s">
        <v>2041</v>
      </c>
      <c r="H4033">
        <v>0</v>
      </c>
      <c r="I4033" t="s">
        <v>2056</v>
      </c>
      <c r="J4033">
        <v>244</v>
      </c>
      <c r="K4033">
        <v>0.90909090000000004</v>
      </c>
      <c r="L4033" t="s">
        <v>1755</v>
      </c>
      <c r="N4033" t="s">
        <v>1757</v>
      </c>
      <c r="O4033" t="s">
        <v>1756</v>
      </c>
      <c r="P4033" t="s">
        <v>1756</v>
      </c>
      <c r="Q4033" s="387">
        <v>221.81819999999999</v>
      </c>
      <c r="R4033">
        <v>28.836365999999998</v>
      </c>
      <c r="S4033">
        <v>250.65456599999996</v>
      </c>
      <c r="T4033" s="388">
        <v>44403</v>
      </c>
      <c r="U4033">
        <v>0</v>
      </c>
      <c r="V4033" t="s">
        <v>844</v>
      </c>
      <c r="W4033" s="388">
        <v>44447</v>
      </c>
      <c r="X4033">
        <v>81</v>
      </c>
      <c r="Y4033">
        <v>0</v>
      </c>
      <c r="Z4033">
        <v>0</v>
      </c>
      <c r="AA4033" t="s">
        <v>9844</v>
      </c>
      <c r="AB4033" t="s">
        <v>2044</v>
      </c>
      <c r="AD4033" t="s">
        <v>10191</v>
      </c>
      <c r="AE4033" t="s">
        <v>10192</v>
      </c>
      <c r="AI4033" t="s">
        <v>1761</v>
      </c>
      <c r="AL4033" t="s">
        <v>10324</v>
      </c>
      <c r="AM4033">
        <v>10</v>
      </c>
      <c r="AN4033" t="s">
        <v>10311</v>
      </c>
      <c r="AO4033" t="s">
        <v>10312</v>
      </c>
      <c r="AP4033">
        <v>0</v>
      </c>
      <c r="AQ4033" s="388">
        <v>44414</v>
      </c>
      <c r="AS4033" t="s">
        <v>10303</v>
      </c>
      <c r="AT4033" s="388">
        <v>44416</v>
      </c>
      <c r="AU4033" t="s">
        <v>1756</v>
      </c>
      <c r="AV4033" t="s">
        <v>1756</v>
      </c>
      <c r="AZ4033" t="s">
        <v>10304</v>
      </c>
      <c r="BA4033" t="s">
        <v>1865</v>
      </c>
      <c r="BB4033" t="s">
        <v>10335</v>
      </c>
      <c r="BC4033" t="s">
        <v>10336</v>
      </c>
      <c r="BD4033" t="s">
        <v>1756</v>
      </c>
      <c r="BE4033" t="s">
        <v>824</v>
      </c>
      <c r="BF4033" t="s">
        <v>824</v>
      </c>
    </row>
    <row r="4034" spans="1:58">
      <c r="A4034" t="s">
        <v>842</v>
      </c>
      <c r="B4034">
        <v>12</v>
      </c>
      <c r="C4034">
        <v>0</v>
      </c>
      <c r="D4034">
        <v>7185</v>
      </c>
      <c r="E4034" t="s">
        <v>10323</v>
      </c>
      <c r="F4034">
        <v>53511012</v>
      </c>
      <c r="G4034" t="s">
        <v>2041</v>
      </c>
      <c r="H4034">
        <v>0</v>
      </c>
      <c r="I4034" t="s">
        <v>2056</v>
      </c>
      <c r="J4034">
        <v>244</v>
      </c>
      <c r="K4034">
        <v>0.90909090000000004</v>
      </c>
      <c r="L4034" t="s">
        <v>1755</v>
      </c>
      <c r="N4034" t="s">
        <v>1757</v>
      </c>
      <c r="O4034" t="s">
        <v>1756</v>
      </c>
      <c r="P4034" t="s">
        <v>1756</v>
      </c>
      <c r="Q4034" s="387">
        <v>221.81819999999999</v>
      </c>
      <c r="R4034">
        <v>28.836365999999998</v>
      </c>
      <c r="S4034">
        <v>250.65456599999996</v>
      </c>
      <c r="T4034" s="388">
        <v>44403</v>
      </c>
      <c r="U4034">
        <v>0</v>
      </c>
      <c r="V4034" t="s">
        <v>844</v>
      </c>
      <c r="W4034" s="388">
        <v>44447</v>
      </c>
      <c r="X4034">
        <v>81</v>
      </c>
      <c r="Y4034">
        <v>0</v>
      </c>
      <c r="Z4034">
        <v>0</v>
      </c>
      <c r="AA4034" t="s">
        <v>9844</v>
      </c>
      <c r="AB4034" t="s">
        <v>2044</v>
      </c>
      <c r="AD4034" t="s">
        <v>10191</v>
      </c>
      <c r="AE4034" t="s">
        <v>10192</v>
      </c>
      <c r="AI4034" t="s">
        <v>1761</v>
      </c>
      <c r="AL4034" t="s">
        <v>10324</v>
      </c>
      <c r="AM4034">
        <v>10</v>
      </c>
      <c r="AN4034" t="s">
        <v>10311</v>
      </c>
      <c r="AO4034" t="s">
        <v>10312</v>
      </c>
      <c r="AP4034">
        <v>0</v>
      </c>
      <c r="AQ4034" s="388">
        <v>44414</v>
      </c>
      <c r="AS4034" t="s">
        <v>10303</v>
      </c>
      <c r="AT4034" s="388">
        <v>44416</v>
      </c>
      <c r="AU4034" t="s">
        <v>1756</v>
      </c>
      <c r="AV4034" t="s">
        <v>1756</v>
      </c>
      <c r="AZ4034" t="s">
        <v>10304</v>
      </c>
      <c r="BA4034" t="s">
        <v>1865</v>
      </c>
      <c r="BB4034" t="s">
        <v>10335</v>
      </c>
      <c r="BC4034" t="s">
        <v>10336</v>
      </c>
      <c r="BD4034" t="s">
        <v>1756</v>
      </c>
      <c r="BE4034" t="s">
        <v>824</v>
      </c>
      <c r="BF4034" t="s">
        <v>824</v>
      </c>
    </row>
    <row r="4035" spans="1:58">
      <c r="A4035" t="s">
        <v>842</v>
      </c>
      <c r="B4035">
        <v>12</v>
      </c>
      <c r="C4035">
        <v>0</v>
      </c>
      <c r="D4035">
        <v>7198</v>
      </c>
      <c r="E4035" t="s">
        <v>10299</v>
      </c>
      <c r="F4035">
        <v>53511012</v>
      </c>
      <c r="G4035" t="s">
        <v>2041</v>
      </c>
      <c r="H4035">
        <v>0</v>
      </c>
      <c r="I4035" t="s">
        <v>10207</v>
      </c>
      <c r="J4035">
        <v>195</v>
      </c>
      <c r="K4035">
        <v>2</v>
      </c>
      <c r="L4035" t="s">
        <v>1771</v>
      </c>
      <c r="M4035" t="s">
        <v>10208</v>
      </c>
      <c r="N4035" t="s">
        <v>1757</v>
      </c>
      <c r="O4035" t="s">
        <v>1756</v>
      </c>
      <c r="P4035" t="s">
        <v>1756</v>
      </c>
      <c r="Q4035" s="387">
        <v>390</v>
      </c>
      <c r="R4035">
        <v>50.7</v>
      </c>
      <c r="S4035">
        <v>440.69999999999993</v>
      </c>
      <c r="T4035" s="388">
        <v>44411</v>
      </c>
      <c r="U4035">
        <v>0</v>
      </c>
      <c r="V4035" t="s">
        <v>844</v>
      </c>
      <c r="W4035" s="388">
        <v>44447</v>
      </c>
      <c r="X4035">
        <v>81</v>
      </c>
      <c r="Y4035">
        <v>0</v>
      </c>
      <c r="Z4035">
        <v>0</v>
      </c>
      <c r="AA4035" t="s">
        <v>9844</v>
      </c>
      <c r="AB4035" t="s">
        <v>2044</v>
      </c>
      <c r="AD4035" t="s">
        <v>10191</v>
      </c>
      <c r="AE4035" t="s">
        <v>10192</v>
      </c>
      <c r="AI4035" t="s">
        <v>1761</v>
      </c>
      <c r="AL4035" t="s">
        <v>10301</v>
      </c>
      <c r="AM4035">
        <v>10</v>
      </c>
      <c r="AN4035" t="s">
        <v>10302</v>
      </c>
      <c r="AO4035" t="s">
        <v>2049</v>
      </c>
      <c r="AP4035">
        <v>0</v>
      </c>
      <c r="AQ4035" s="388">
        <v>44420</v>
      </c>
      <c r="AS4035" t="s">
        <v>10303</v>
      </c>
      <c r="AT4035" s="388">
        <v>44421</v>
      </c>
      <c r="AU4035" t="s">
        <v>1756</v>
      </c>
      <c r="AV4035" t="s">
        <v>1756</v>
      </c>
      <c r="AZ4035" t="s">
        <v>10304</v>
      </c>
      <c r="BA4035" t="s">
        <v>1865</v>
      </c>
      <c r="BB4035" t="s">
        <v>10337</v>
      </c>
      <c r="BC4035" t="s">
        <v>10338</v>
      </c>
      <c r="BD4035" t="s">
        <v>1756</v>
      </c>
      <c r="BE4035" t="s">
        <v>824</v>
      </c>
      <c r="BF4035" t="s">
        <v>824</v>
      </c>
    </row>
    <row r="4036" spans="1:58">
      <c r="A4036" t="s">
        <v>842</v>
      </c>
      <c r="B4036">
        <v>12</v>
      </c>
      <c r="C4036">
        <v>0</v>
      </c>
      <c r="D4036">
        <v>7192</v>
      </c>
      <c r="E4036" t="s">
        <v>10309</v>
      </c>
      <c r="F4036">
        <v>53511012</v>
      </c>
      <c r="G4036" t="s">
        <v>2041</v>
      </c>
      <c r="H4036">
        <v>0</v>
      </c>
      <c r="I4036" t="s">
        <v>10207</v>
      </c>
      <c r="J4036">
        <v>195</v>
      </c>
      <c r="K4036">
        <v>7.5</v>
      </c>
      <c r="L4036" t="s">
        <v>1771</v>
      </c>
      <c r="M4036" t="s">
        <v>10208</v>
      </c>
      <c r="N4036" t="s">
        <v>1757</v>
      </c>
      <c r="O4036" t="s">
        <v>1756</v>
      </c>
      <c r="P4036" t="s">
        <v>1756</v>
      </c>
      <c r="Q4036" s="387">
        <v>1462.5</v>
      </c>
      <c r="R4036">
        <v>190.125</v>
      </c>
      <c r="S4036">
        <v>1652.6249999999998</v>
      </c>
      <c r="T4036" s="388">
        <v>44406</v>
      </c>
      <c r="U4036">
        <v>0</v>
      </c>
      <c r="V4036" t="s">
        <v>844</v>
      </c>
      <c r="W4036" s="388">
        <v>44447</v>
      </c>
      <c r="X4036">
        <v>81</v>
      </c>
      <c r="Y4036">
        <v>0</v>
      </c>
      <c r="Z4036">
        <v>0</v>
      </c>
      <c r="AA4036" t="s">
        <v>9844</v>
      </c>
      <c r="AB4036" t="s">
        <v>2044</v>
      </c>
      <c r="AD4036" t="s">
        <v>10191</v>
      </c>
      <c r="AE4036" t="s">
        <v>10192</v>
      </c>
      <c r="AI4036" t="s">
        <v>1761</v>
      </c>
      <c r="AL4036" t="s">
        <v>10310</v>
      </c>
      <c r="AM4036">
        <v>10</v>
      </c>
      <c r="AN4036" t="s">
        <v>10311</v>
      </c>
      <c r="AO4036" t="s">
        <v>10312</v>
      </c>
      <c r="AP4036">
        <v>0</v>
      </c>
      <c r="AQ4036" s="388">
        <v>44414</v>
      </c>
      <c r="AS4036" t="s">
        <v>10303</v>
      </c>
      <c r="AT4036" s="388">
        <v>44416</v>
      </c>
      <c r="AU4036" t="s">
        <v>1756</v>
      </c>
      <c r="AV4036" t="s">
        <v>1756</v>
      </c>
      <c r="AZ4036" t="s">
        <v>10304</v>
      </c>
      <c r="BA4036" t="s">
        <v>1865</v>
      </c>
      <c r="BB4036" t="s">
        <v>10339</v>
      </c>
      <c r="BC4036" t="s">
        <v>10340</v>
      </c>
      <c r="BD4036" t="s">
        <v>1756</v>
      </c>
      <c r="BE4036" t="s">
        <v>824</v>
      </c>
      <c r="BF4036" t="s">
        <v>824</v>
      </c>
    </row>
    <row r="4037" spans="1:58">
      <c r="A4037" t="s">
        <v>842</v>
      </c>
      <c r="B4037">
        <v>12</v>
      </c>
      <c r="C4037">
        <v>0</v>
      </c>
      <c r="D4037">
        <v>7191</v>
      </c>
      <c r="E4037" t="s">
        <v>10315</v>
      </c>
      <c r="F4037">
        <v>53511012</v>
      </c>
      <c r="G4037" t="s">
        <v>2041</v>
      </c>
      <c r="H4037">
        <v>0</v>
      </c>
      <c r="I4037" t="s">
        <v>10207</v>
      </c>
      <c r="J4037">
        <v>195</v>
      </c>
      <c r="K4037">
        <v>10</v>
      </c>
      <c r="L4037" t="s">
        <v>1771</v>
      </c>
      <c r="M4037" t="s">
        <v>10208</v>
      </c>
      <c r="N4037" t="s">
        <v>1757</v>
      </c>
      <c r="O4037" t="s">
        <v>1756</v>
      </c>
      <c r="P4037" t="s">
        <v>1756</v>
      </c>
      <c r="Q4037" s="387">
        <v>1950</v>
      </c>
      <c r="R4037">
        <v>253.5</v>
      </c>
      <c r="S4037">
        <v>2203.5</v>
      </c>
      <c r="T4037" s="388">
        <v>44405</v>
      </c>
      <c r="U4037">
        <v>0</v>
      </c>
      <c r="V4037" t="s">
        <v>844</v>
      </c>
      <c r="W4037" s="388">
        <v>44447</v>
      </c>
      <c r="X4037">
        <v>81</v>
      </c>
      <c r="Y4037">
        <v>0</v>
      </c>
      <c r="Z4037">
        <v>0</v>
      </c>
      <c r="AA4037" t="s">
        <v>9844</v>
      </c>
      <c r="AB4037" t="s">
        <v>2044</v>
      </c>
      <c r="AD4037" t="s">
        <v>10191</v>
      </c>
      <c r="AE4037" t="s">
        <v>10192</v>
      </c>
      <c r="AI4037" t="s">
        <v>1761</v>
      </c>
      <c r="AL4037" t="s">
        <v>10316</v>
      </c>
      <c r="AM4037">
        <v>10</v>
      </c>
      <c r="AN4037" t="s">
        <v>10311</v>
      </c>
      <c r="AO4037" t="s">
        <v>10312</v>
      </c>
      <c r="AP4037">
        <v>0</v>
      </c>
      <c r="AQ4037" s="388">
        <v>44414</v>
      </c>
      <c r="AS4037" t="s">
        <v>10303</v>
      </c>
      <c r="AT4037" s="388">
        <v>44416</v>
      </c>
      <c r="AU4037" t="s">
        <v>1756</v>
      </c>
      <c r="AV4037" t="s">
        <v>1756</v>
      </c>
      <c r="AZ4037" t="s">
        <v>10304</v>
      </c>
      <c r="BA4037" t="s">
        <v>1865</v>
      </c>
      <c r="BB4037" t="s">
        <v>10341</v>
      </c>
      <c r="BC4037" t="s">
        <v>10342</v>
      </c>
      <c r="BD4037" t="s">
        <v>1756</v>
      </c>
      <c r="BE4037" t="s">
        <v>824</v>
      </c>
      <c r="BF4037" t="s">
        <v>824</v>
      </c>
    </row>
    <row r="4038" spans="1:58">
      <c r="A4038" t="s">
        <v>842</v>
      </c>
      <c r="B4038">
        <v>12</v>
      </c>
      <c r="C4038">
        <v>0</v>
      </c>
      <c r="D4038">
        <v>7186</v>
      </c>
      <c r="E4038" t="s">
        <v>10319</v>
      </c>
      <c r="F4038">
        <v>53511012</v>
      </c>
      <c r="G4038" t="s">
        <v>2041</v>
      </c>
      <c r="H4038">
        <v>0</v>
      </c>
      <c r="I4038" t="s">
        <v>10207</v>
      </c>
      <c r="J4038">
        <v>195</v>
      </c>
      <c r="K4038">
        <v>10</v>
      </c>
      <c r="L4038" t="s">
        <v>1771</v>
      </c>
      <c r="M4038" t="s">
        <v>10208</v>
      </c>
      <c r="N4038" t="s">
        <v>1757</v>
      </c>
      <c r="O4038" t="s">
        <v>1756</v>
      </c>
      <c r="P4038" t="s">
        <v>1756</v>
      </c>
      <c r="Q4038" s="387">
        <v>1950</v>
      </c>
      <c r="R4038">
        <v>253.5</v>
      </c>
      <c r="S4038">
        <v>2203.5</v>
      </c>
      <c r="T4038" s="388">
        <v>44404</v>
      </c>
      <c r="U4038">
        <v>0</v>
      </c>
      <c r="V4038" t="s">
        <v>844</v>
      </c>
      <c r="W4038" s="388">
        <v>44447</v>
      </c>
      <c r="X4038">
        <v>81</v>
      </c>
      <c r="Y4038">
        <v>0</v>
      </c>
      <c r="Z4038">
        <v>0</v>
      </c>
      <c r="AA4038" t="s">
        <v>9844</v>
      </c>
      <c r="AB4038" t="s">
        <v>2044</v>
      </c>
      <c r="AD4038" t="s">
        <v>10191</v>
      </c>
      <c r="AE4038" t="s">
        <v>10192</v>
      </c>
      <c r="AI4038" t="s">
        <v>1761</v>
      </c>
      <c r="AL4038" t="s">
        <v>10320</v>
      </c>
      <c r="AM4038">
        <v>10</v>
      </c>
      <c r="AN4038" t="s">
        <v>10311</v>
      </c>
      <c r="AO4038" t="s">
        <v>10312</v>
      </c>
      <c r="AP4038">
        <v>0</v>
      </c>
      <c r="AQ4038" s="388">
        <v>44414</v>
      </c>
      <c r="AS4038" t="s">
        <v>10303</v>
      </c>
      <c r="AT4038" s="388">
        <v>44416</v>
      </c>
      <c r="AU4038" t="s">
        <v>1756</v>
      </c>
      <c r="AV4038" t="s">
        <v>1756</v>
      </c>
      <c r="AZ4038" t="s">
        <v>10304</v>
      </c>
      <c r="BA4038" t="s">
        <v>1865</v>
      </c>
      <c r="BB4038" t="s">
        <v>10343</v>
      </c>
      <c r="BC4038" t="s">
        <v>10344</v>
      </c>
      <c r="BD4038" t="s">
        <v>1756</v>
      </c>
      <c r="BE4038" t="s">
        <v>824</v>
      </c>
      <c r="BF4038" t="s">
        <v>824</v>
      </c>
    </row>
    <row r="4039" spans="1:58">
      <c r="A4039" t="s">
        <v>842</v>
      </c>
      <c r="B4039">
        <v>12</v>
      </c>
      <c r="C4039">
        <v>0</v>
      </c>
      <c r="D4039">
        <v>7185</v>
      </c>
      <c r="E4039" t="s">
        <v>10323</v>
      </c>
      <c r="F4039">
        <v>53511012</v>
      </c>
      <c r="G4039" t="s">
        <v>2041</v>
      </c>
      <c r="H4039">
        <v>0</v>
      </c>
      <c r="I4039" t="s">
        <v>10207</v>
      </c>
      <c r="J4039">
        <v>195</v>
      </c>
      <c r="K4039">
        <v>10</v>
      </c>
      <c r="L4039" t="s">
        <v>1771</v>
      </c>
      <c r="M4039" t="s">
        <v>10208</v>
      </c>
      <c r="N4039" t="s">
        <v>1757</v>
      </c>
      <c r="O4039" t="s">
        <v>1756</v>
      </c>
      <c r="P4039" t="s">
        <v>1756</v>
      </c>
      <c r="Q4039" s="387">
        <v>1950</v>
      </c>
      <c r="R4039">
        <v>253.5</v>
      </c>
      <c r="S4039">
        <v>2203.5</v>
      </c>
      <c r="T4039" s="388">
        <v>44403</v>
      </c>
      <c r="U4039">
        <v>0</v>
      </c>
      <c r="V4039" t="s">
        <v>844</v>
      </c>
      <c r="W4039" s="388">
        <v>44447</v>
      </c>
      <c r="X4039">
        <v>81</v>
      </c>
      <c r="Y4039">
        <v>0</v>
      </c>
      <c r="Z4039">
        <v>0</v>
      </c>
      <c r="AA4039" t="s">
        <v>9844</v>
      </c>
      <c r="AB4039" t="s">
        <v>2044</v>
      </c>
      <c r="AD4039" t="s">
        <v>10191</v>
      </c>
      <c r="AE4039" t="s">
        <v>10192</v>
      </c>
      <c r="AI4039" t="s">
        <v>1761</v>
      </c>
      <c r="AL4039" t="s">
        <v>10324</v>
      </c>
      <c r="AM4039">
        <v>10</v>
      </c>
      <c r="AN4039" t="s">
        <v>10311</v>
      </c>
      <c r="AO4039" t="s">
        <v>10312</v>
      </c>
      <c r="AP4039">
        <v>0</v>
      </c>
      <c r="AQ4039" s="388">
        <v>44414</v>
      </c>
      <c r="AS4039" t="s">
        <v>10303</v>
      </c>
      <c r="AT4039" s="388">
        <v>44416</v>
      </c>
      <c r="AU4039" t="s">
        <v>1756</v>
      </c>
      <c r="AV4039" t="s">
        <v>1756</v>
      </c>
      <c r="AZ4039" t="s">
        <v>10304</v>
      </c>
      <c r="BA4039" t="s">
        <v>1865</v>
      </c>
      <c r="BB4039" t="s">
        <v>10345</v>
      </c>
      <c r="BC4039" t="s">
        <v>10346</v>
      </c>
      <c r="BD4039" t="s">
        <v>1756</v>
      </c>
      <c r="BE4039" t="s">
        <v>824</v>
      </c>
      <c r="BF4039" t="s">
        <v>824</v>
      </c>
    </row>
    <row r="4040" spans="1:58">
      <c r="A4040" t="s">
        <v>842</v>
      </c>
      <c r="B4040">
        <v>12</v>
      </c>
      <c r="C4040">
        <v>0</v>
      </c>
      <c r="D4040">
        <v>7185</v>
      </c>
      <c r="E4040" t="s">
        <v>10323</v>
      </c>
      <c r="F4040">
        <v>53511012</v>
      </c>
      <c r="G4040" t="s">
        <v>2041</v>
      </c>
      <c r="H4040">
        <v>0</v>
      </c>
      <c r="I4040" t="s">
        <v>10207</v>
      </c>
      <c r="J4040">
        <v>195</v>
      </c>
      <c r="K4040">
        <v>10</v>
      </c>
      <c r="L4040" t="s">
        <v>1771</v>
      </c>
      <c r="M4040" t="s">
        <v>10208</v>
      </c>
      <c r="N4040" t="s">
        <v>1757</v>
      </c>
      <c r="O4040" t="s">
        <v>1756</v>
      </c>
      <c r="P4040" t="s">
        <v>1756</v>
      </c>
      <c r="Q4040" s="387">
        <v>1950</v>
      </c>
      <c r="R4040">
        <v>253.5</v>
      </c>
      <c r="S4040">
        <v>2203.5</v>
      </c>
      <c r="T4040" s="388">
        <v>44403</v>
      </c>
      <c r="U4040">
        <v>0</v>
      </c>
      <c r="V4040" t="s">
        <v>844</v>
      </c>
      <c r="W4040" s="388">
        <v>44447</v>
      </c>
      <c r="X4040">
        <v>81</v>
      </c>
      <c r="Y4040">
        <v>0</v>
      </c>
      <c r="Z4040">
        <v>0</v>
      </c>
      <c r="AA4040" t="s">
        <v>9844</v>
      </c>
      <c r="AB4040" t="s">
        <v>2044</v>
      </c>
      <c r="AD4040" t="s">
        <v>10191</v>
      </c>
      <c r="AE4040" t="s">
        <v>10192</v>
      </c>
      <c r="AI4040" t="s">
        <v>1761</v>
      </c>
      <c r="AL4040" t="s">
        <v>10324</v>
      </c>
      <c r="AM4040">
        <v>10</v>
      </c>
      <c r="AN4040" t="s">
        <v>10311</v>
      </c>
      <c r="AO4040" t="s">
        <v>10312</v>
      </c>
      <c r="AP4040">
        <v>0</v>
      </c>
      <c r="AQ4040" s="388">
        <v>44414</v>
      </c>
      <c r="AS4040" t="s">
        <v>10303</v>
      </c>
      <c r="AT4040" s="388">
        <v>44416</v>
      </c>
      <c r="AU4040" t="s">
        <v>1756</v>
      </c>
      <c r="AV4040" t="s">
        <v>1756</v>
      </c>
      <c r="AZ4040" t="s">
        <v>10304</v>
      </c>
      <c r="BA4040" t="s">
        <v>1865</v>
      </c>
      <c r="BB4040" t="s">
        <v>10345</v>
      </c>
      <c r="BC4040" t="s">
        <v>10346</v>
      </c>
      <c r="BD4040" t="s">
        <v>1756</v>
      </c>
      <c r="BE4040" t="s">
        <v>824</v>
      </c>
      <c r="BF4040" t="s">
        <v>824</v>
      </c>
    </row>
    <row r="4041" spans="1:58">
      <c r="A4041" t="s">
        <v>842</v>
      </c>
      <c r="B4041">
        <v>12</v>
      </c>
      <c r="C4041">
        <v>0</v>
      </c>
      <c r="D4041">
        <v>7198</v>
      </c>
      <c r="E4041" t="s">
        <v>10299</v>
      </c>
      <c r="F4041">
        <v>53511012</v>
      </c>
      <c r="G4041" t="s">
        <v>2041</v>
      </c>
      <c r="H4041">
        <v>0</v>
      </c>
      <c r="I4041" t="s">
        <v>10347</v>
      </c>
      <c r="J4041">
        <v>25</v>
      </c>
      <c r="K4041">
        <v>3.5</v>
      </c>
      <c r="L4041" t="s">
        <v>1771</v>
      </c>
      <c r="M4041" t="s">
        <v>10200</v>
      </c>
      <c r="N4041" t="s">
        <v>1757</v>
      </c>
      <c r="O4041" t="s">
        <v>1756</v>
      </c>
      <c r="P4041" t="s">
        <v>1756</v>
      </c>
      <c r="Q4041" s="387">
        <v>87.5</v>
      </c>
      <c r="R4041">
        <v>11.375</v>
      </c>
      <c r="S4041">
        <v>98.874999999999986</v>
      </c>
      <c r="T4041" s="388">
        <v>44411</v>
      </c>
      <c r="U4041">
        <v>0</v>
      </c>
      <c r="V4041" t="s">
        <v>844</v>
      </c>
      <c r="W4041" s="388">
        <v>44447</v>
      </c>
      <c r="X4041">
        <v>81</v>
      </c>
      <c r="Y4041">
        <v>0</v>
      </c>
      <c r="Z4041">
        <v>0</v>
      </c>
      <c r="AA4041" t="s">
        <v>9844</v>
      </c>
      <c r="AB4041" t="s">
        <v>2044</v>
      </c>
      <c r="AD4041" t="s">
        <v>10191</v>
      </c>
      <c r="AE4041" t="s">
        <v>10192</v>
      </c>
      <c r="AI4041" t="s">
        <v>1761</v>
      </c>
      <c r="AL4041" t="s">
        <v>10301</v>
      </c>
      <c r="AM4041">
        <v>10</v>
      </c>
      <c r="AN4041" t="s">
        <v>10302</v>
      </c>
      <c r="AO4041" t="s">
        <v>2049</v>
      </c>
      <c r="AP4041">
        <v>0</v>
      </c>
      <c r="AQ4041" s="388">
        <v>44420</v>
      </c>
      <c r="AS4041" t="s">
        <v>10303</v>
      </c>
      <c r="AT4041" s="388">
        <v>44421</v>
      </c>
      <c r="AU4041" t="s">
        <v>1756</v>
      </c>
      <c r="AV4041" t="s">
        <v>1756</v>
      </c>
      <c r="AZ4041" t="s">
        <v>10304</v>
      </c>
      <c r="BA4041" t="s">
        <v>1865</v>
      </c>
      <c r="BB4041" t="s">
        <v>10348</v>
      </c>
      <c r="BC4041" t="s">
        <v>10349</v>
      </c>
      <c r="BD4041" t="s">
        <v>1756</v>
      </c>
      <c r="BE4041" t="s">
        <v>824</v>
      </c>
      <c r="BF4041" t="s">
        <v>824</v>
      </c>
    </row>
    <row r="4042" spans="1:58">
      <c r="A4042" t="s">
        <v>842</v>
      </c>
      <c r="B4042">
        <v>12</v>
      </c>
      <c r="C4042">
        <v>0</v>
      </c>
      <c r="D4042">
        <v>7192</v>
      </c>
      <c r="E4042" t="s">
        <v>10309</v>
      </c>
      <c r="F4042">
        <v>53511012</v>
      </c>
      <c r="G4042" t="s">
        <v>2041</v>
      </c>
      <c r="H4042">
        <v>0</v>
      </c>
      <c r="I4042" t="s">
        <v>10347</v>
      </c>
      <c r="J4042">
        <v>25</v>
      </c>
      <c r="K4042">
        <v>8</v>
      </c>
      <c r="L4042" t="s">
        <v>1771</v>
      </c>
      <c r="M4042" t="s">
        <v>10200</v>
      </c>
      <c r="N4042" t="s">
        <v>1757</v>
      </c>
      <c r="O4042" t="s">
        <v>1756</v>
      </c>
      <c r="P4042" t="s">
        <v>1756</v>
      </c>
      <c r="Q4042" s="387">
        <v>200</v>
      </c>
      <c r="R4042">
        <v>26</v>
      </c>
      <c r="S4042">
        <v>225.99999999999997</v>
      </c>
      <c r="T4042" s="388">
        <v>44406</v>
      </c>
      <c r="U4042">
        <v>0</v>
      </c>
      <c r="V4042" t="s">
        <v>844</v>
      </c>
      <c r="W4042" s="388">
        <v>44447</v>
      </c>
      <c r="X4042">
        <v>81</v>
      </c>
      <c r="Y4042">
        <v>0</v>
      </c>
      <c r="Z4042">
        <v>0</v>
      </c>
      <c r="AA4042" t="s">
        <v>9844</v>
      </c>
      <c r="AB4042" t="s">
        <v>2044</v>
      </c>
      <c r="AD4042" t="s">
        <v>10191</v>
      </c>
      <c r="AE4042" t="s">
        <v>10192</v>
      </c>
      <c r="AI4042" t="s">
        <v>1761</v>
      </c>
      <c r="AL4042" t="s">
        <v>10310</v>
      </c>
      <c r="AM4042">
        <v>10</v>
      </c>
      <c r="AN4042" t="s">
        <v>10311</v>
      </c>
      <c r="AO4042" t="s">
        <v>10312</v>
      </c>
      <c r="AP4042">
        <v>0</v>
      </c>
      <c r="AQ4042" s="388">
        <v>44414</v>
      </c>
      <c r="AS4042" t="s">
        <v>10303</v>
      </c>
      <c r="AT4042" s="388">
        <v>44416</v>
      </c>
      <c r="AU4042" t="s">
        <v>1756</v>
      </c>
      <c r="AV4042" t="s">
        <v>1756</v>
      </c>
      <c r="AZ4042" t="s">
        <v>10304</v>
      </c>
      <c r="BA4042" t="s">
        <v>1865</v>
      </c>
      <c r="BB4042" t="s">
        <v>10350</v>
      </c>
      <c r="BC4042" t="s">
        <v>10351</v>
      </c>
      <c r="BD4042" t="s">
        <v>1756</v>
      </c>
      <c r="BE4042" t="s">
        <v>824</v>
      </c>
      <c r="BF4042" t="s">
        <v>824</v>
      </c>
    </row>
    <row r="4043" spans="1:58">
      <c r="A4043" t="s">
        <v>842</v>
      </c>
      <c r="B4043">
        <v>12</v>
      </c>
      <c r="C4043">
        <v>0</v>
      </c>
      <c r="D4043">
        <v>7191</v>
      </c>
      <c r="E4043" t="s">
        <v>10315</v>
      </c>
      <c r="F4043">
        <v>53511012</v>
      </c>
      <c r="G4043" t="s">
        <v>2041</v>
      </c>
      <c r="H4043">
        <v>0</v>
      </c>
      <c r="I4043" t="s">
        <v>10347</v>
      </c>
      <c r="J4043">
        <v>25</v>
      </c>
      <c r="K4043">
        <v>13</v>
      </c>
      <c r="L4043" t="s">
        <v>1771</v>
      </c>
      <c r="M4043" t="s">
        <v>10200</v>
      </c>
      <c r="N4043" t="s">
        <v>1757</v>
      </c>
      <c r="O4043" t="s">
        <v>1756</v>
      </c>
      <c r="P4043" t="s">
        <v>1756</v>
      </c>
      <c r="Q4043" s="387">
        <v>325</v>
      </c>
      <c r="R4043">
        <v>42.25</v>
      </c>
      <c r="S4043">
        <v>367.24999999999994</v>
      </c>
      <c r="T4043" s="388">
        <v>44405</v>
      </c>
      <c r="U4043">
        <v>0</v>
      </c>
      <c r="V4043" t="s">
        <v>844</v>
      </c>
      <c r="W4043" s="388">
        <v>44447</v>
      </c>
      <c r="X4043">
        <v>81</v>
      </c>
      <c r="Y4043">
        <v>0</v>
      </c>
      <c r="Z4043">
        <v>0</v>
      </c>
      <c r="AA4043" t="s">
        <v>9844</v>
      </c>
      <c r="AB4043" t="s">
        <v>2044</v>
      </c>
      <c r="AD4043" t="s">
        <v>10191</v>
      </c>
      <c r="AE4043" t="s">
        <v>10192</v>
      </c>
      <c r="AI4043" t="s">
        <v>1761</v>
      </c>
      <c r="AL4043" t="s">
        <v>10316</v>
      </c>
      <c r="AM4043">
        <v>10</v>
      </c>
      <c r="AN4043" t="s">
        <v>10311</v>
      </c>
      <c r="AO4043" t="s">
        <v>10312</v>
      </c>
      <c r="AP4043">
        <v>0</v>
      </c>
      <c r="AQ4043" s="388">
        <v>44414</v>
      </c>
      <c r="AS4043" t="s">
        <v>10303</v>
      </c>
      <c r="AT4043" s="388">
        <v>44416</v>
      </c>
      <c r="AU4043" t="s">
        <v>1756</v>
      </c>
      <c r="AV4043" t="s">
        <v>1756</v>
      </c>
      <c r="AZ4043" t="s">
        <v>10304</v>
      </c>
      <c r="BA4043" t="s">
        <v>1865</v>
      </c>
      <c r="BB4043" t="s">
        <v>10352</v>
      </c>
      <c r="BC4043" t="s">
        <v>10353</v>
      </c>
      <c r="BD4043" t="s">
        <v>1756</v>
      </c>
      <c r="BE4043" t="s">
        <v>824</v>
      </c>
      <c r="BF4043" t="s">
        <v>824</v>
      </c>
    </row>
    <row r="4044" spans="1:58">
      <c r="A4044" t="s">
        <v>842</v>
      </c>
      <c r="B4044">
        <v>12</v>
      </c>
      <c r="C4044">
        <v>0</v>
      </c>
      <c r="D4044">
        <v>7186</v>
      </c>
      <c r="E4044" t="s">
        <v>10319</v>
      </c>
      <c r="F4044">
        <v>53511012</v>
      </c>
      <c r="G4044" t="s">
        <v>2041</v>
      </c>
      <c r="H4044">
        <v>0</v>
      </c>
      <c r="I4044" t="s">
        <v>10347</v>
      </c>
      <c r="J4044">
        <v>25</v>
      </c>
      <c r="K4044">
        <v>13</v>
      </c>
      <c r="L4044" t="s">
        <v>1771</v>
      </c>
      <c r="M4044" t="s">
        <v>10200</v>
      </c>
      <c r="N4044" t="s">
        <v>1757</v>
      </c>
      <c r="O4044" t="s">
        <v>1756</v>
      </c>
      <c r="P4044" t="s">
        <v>1756</v>
      </c>
      <c r="Q4044" s="387">
        <v>325</v>
      </c>
      <c r="R4044">
        <v>42.25</v>
      </c>
      <c r="S4044">
        <v>367.24999999999994</v>
      </c>
      <c r="T4044" s="388">
        <v>44404</v>
      </c>
      <c r="U4044">
        <v>0</v>
      </c>
      <c r="V4044" t="s">
        <v>844</v>
      </c>
      <c r="W4044" s="388">
        <v>44447</v>
      </c>
      <c r="X4044">
        <v>81</v>
      </c>
      <c r="Y4044">
        <v>0</v>
      </c>
      <c r="Z4044">
        <v>0</v>
      </c>
      <c r="AA4044" t="s">
        <v>9844</v>
      </c>
      <c r="AB4044" t="s">
        <v>2044</v>
      </c>
      <c r="AD4044" t="s">
        <v>10191</v>
      </c>
      <c r="AE4044" t="s">
        <v>10192</v>
      </c>
      <c r="AI4044" t="s">
        <v>1761</v>
      </c>
      <c r="AL4044" t="s">
        <v>10320</v>
      </c>
      <c r="AM4044">
        <v>10</v>
      </c>
      <c r="AN4044" t="s">
        <v>10311</v>
      </c>
      <c r="AO4044" t="s">
        <v>10312</v>
      </c>
      <c r="AP4044">
        <v>0</v>
      </c>
      <c r="AQ4044" s="388">
        <v>44414</v>
      </c>
      <c r="AS4044" t="s">
        <v>10303</v>
      </c>
      <c r="AT4044" s="388">
        <v>44416</v>
      </c>
      <c r="AU4044" t="s">
        <v>1756</v>
      </c>
      <c r="AV4044" t="s">
        <v>1756</v>
      </c>
      <c r="AZ4044" t="s">
        <v>10304</v>
      </c>
      <c r="BA4044" t="s">
        <v>1865</v>
      </c>
      <c r="BB4044" t="s">
        <v>10354</v>
      </c>
      <c r="BC4044" t="s">
        <v>10355</v>
      </c>
      <c r="BD4044" t="s">
        <v>1756</v>
      </c>
      <c r="BE4044" t="s">
        <v>824</v>
      </c>
      <c r="BF4044" t="s">
        <v>824</v>
      </c>
    </row>
    <row r="4045" spans="1:58">
      <c r="A4045" t="s">
        <v>842</v>
      </c>
      <c r="B4045">
        <v>12</v>
      </c>
      <c r="C4045">
        <v>0</v>
      </c>
      <c r="D4045">
        <v>7185</v>
      </c>
      <c r="E4045" t="s">
        <v>10323</v>
      </c>
      <c r="F4045">
        <v>53511012</v>
      </c>
      <c r="G4045" t="s">
        <v>2041</v>
      </c>
      <c r="H4045">
        <v>0</v>
      </c>
      <c r="I4045" t="s">
        <v>10347</v>
      </c>
      <c r="J4045">
        <v>25</v>
      </c>
      <c r="K4045">
        <v>21</v>
      </c>
      <c r="L4045" t="s">
        <v>1771</v>
      </c>
      <c r="M4045" t="s">
        <v>10200</v>
      </c>
      <c r="N4045" t="s">
        <v>1757</v>
      </c>
      <c r="O4045" t="s">
        <v>1756</v>
      </c>
      <c r="P4045" t="s">
        <v>1756</v>
      </c>
      <c r="Q4045" s="387">
        <v>525</v>
      </c>
      <c r="R4045">
        <v>68.25</v>
      </c>
      <c r="S4045">
        <v>593.25</v>
      </c>
      <c r="T4045" s="388">
        <v>44403</v>
      </c>
      <c r="U4045">
        <v>0</v>
      </c>
      <c r="V4045" t="s">
        <v>844</v>
      </c>
      <c r="W4045" s="388">
        <v>44447</v>
      </c>
      <c r="X4045">
        <v>81</v>
      </c>
      <c r="Y4045">
        <v>0</v>
      </c>
      <c r="Z4045">
        <v>0</v>
      </c>
      <c r="AA4045" t="s">
        <v>9844</v>
      </c>
      <c r="AB4045" t="s">
        <v>2044</v>
      </c>
      <c r="AD4045" t="s">
        <v>10191</v>
      </c>
      <c r="AE4045" t="s">
        <v>10192</v>
      </c>
      <c r="AI4045" t="s">
        <v>1761</v>
      </c>
      <c r="AL4045" t="s">
        <v>10324</v>
      </c>
      <c r="AM4045">
        <v>10</v>
      </c>
      <c r="AN4045" t="s">
        <v>10311</v>
      </c>
      <c r="AO4045" t="s">
        <v>10312</v>
      </c>
      <c r="AP4045">
        <v>0</v>
      </c>
      <c r="AQ4045" s="388">
        <v>44414</v>
      </c>
      <c r="AS4045" t="s">
        <v>10303</v>
      </c>
      <c r="AT4045" s="388">
        <v>44416</v>
      </c>
      <c r="AU4045" t="s">
        <v>1756</v>
      </c>
      <c r="AV4045" t="s">
        <v>1756</v>
      </c>
      <c r="AZ4045" t="s">
        <v>10304</v>
      </c>
      <c r="BA4045" t="s">
        <v>1865</v>
      </c>
      <c r="BB4045" t="s">
        <v>10356</v>
      </c>
      <c r="BC4045" t="s">
        <v>10357</v>
      </c>
      <c r="BD4045" t="s">
        <v>1756</v>
      </c>
      <c r="BE4045" t="s">
        <v>824</v>
      </c>
      <c r="BF4045" t="s">
        <v>824</v>
      </c>
    </row>
    <row r="4046" spans="1:58">
      <c r="A4046" t="s">
        <v>842</v>
      </c>
      <c r="B4046">
        <v>12</v>
      </c>
      <c r="C4046">
        <v>0</v>
      </c>
      <c r="D4046">
        <v>7389</v>
      </c>
      <c r="E4046" t="s">
        <v>10358</v>
      </c>
      <c r="F4046">
        <v>53511012</v>
      </c>
      <c r="G4046" t="s">
        <v>2041</v>
      </c>
      <c r="H4046">
        <v>0</v>
      </c>
      <c r="I4046" t="s">
        <v>10212</v>
      </c>
      <c r="J4046">
        <v>1</v>
      </c>
      <c r="K4046">
        <v>4792.37</v>
      </c>
      <c r="L4046" t="s">
        <v>10213</v>
      </c>
      <c r="M4046" t="s">
        <v>1756</v>
      </c>
      <c r="N4046" t="s">
        <v>1756</v>
      </c>
      <c r="O4046" t="s">
        <v>1756</v>
      </c>
      <c r="P4046" t="s">
        <v>1756</v>
      </c>
      <c r="Q4046" s="387">
        <v>4792.37</v>
      </c>
      <c r="R4046">
        <v>623.00810000000001</v>
      </c>
      <c r="S4046">
        <v>5415.378099999999</v>
      </c>
      <c r="T4046" s="388">
        <v>44464</v>
      </c>
      <c r="U4046">
        <v>0</v>
      </c>
      <c r="V4046" t="s">
        <v>845</v>
      </c>
      <c r="W4046" s="388">
        <v>44477</v>
      </c>
      <c r="X4046">
        <v>76</v>
      </c>
      <c r="Y4046">
        <v>0</v>
      </c>
      <c r="Z4046">
        <v>0</v>
      </c>
      <c r="AA4046" t="s">
        <v>1758</v>
      </c>
      <c r="AB4046" t="s">
        <v>2044</v>
      </c>
      <c r="AD4046" t="s">
        <v>10191</v>
      </c>
      <c r="AE4046" t="s">
        <v>10192</v>
      </c>
      <c r="AI4046" t="s">
        <v>1761</v>
      </c>
      <c r="AL4046" t="s">
        <v>10359</v>
      </c>
      <c r="AM4046">
        <v>10</v>
      </c>
      <c r="AN4046" t="s">
        <v>10194</v>
      </c>
      <c r="AO4046" t="s">
        <v>2049</v>
      </c>
      <c r="AP4046">
        <v>0</v>
      </c>
      <c r="AQ4046" s="388">
        <v>44468</v>
      </c>
      <c r="AS4046" t="s">
        <v>10239</v>
      </c>
      <c r="AT4046" s="388">
        <v>44470</v>
      </c>
      <c r="AU4046" t="s">
        <v>10360</v>
      </c>
      <c r="AV4046" t="s">
        <v>10361</v>
      </c>
      <c r="AZ4046" t="s">
        <v>10242</v>
      </c>
      <c r="BA4046" t="s">
        <v>1865</v>
      </c>
      <c r="BB4046" t="s">
        <v>10362</v>
      </c>
      <c r="BC4046" t="s">
        <v>10363</v>
      </c>
      <c r="BD4046" t="s">
        <v>1756</v>
      </c>
      <c r="BE4046" t="s">
        <v>824</v>
      </c>
      <c r="BF4046" t="s">
        <v>824</v>
      </c>
    </row>
    <row r="4047" spans="1:58">
      <c r="A4047" t="s">
        <v>842</v>
      </c>
      <c r="B4047">
        <v>12</v>
      </c>
      <c r="C4047">
        <v>0</v>
      </c>
      <c r="D4047">
        <v>7374</v>
      </c>
      <c r="E4047" t="s">
        <v>10364</v>
      </c>
      <c r="F4047">
        <v>53511012</v>
      </c>
      <c r="G4047" t="s">
        <v>2041</v>
      </c>
      <c r="H4047">
        <v>0</v>
      </c>
      <c r="I4047" t="s">
        <v>10212</v>
      </c>
      <c r="J4047">
        <v>1</v>
      </c>
      <c r="K4047">
        <v>6450.96</v>
      </c>
      <c r="L4047" t="s">
        <v>10213</v>
      </c>
      <c r="M4047" t="s">
        <v>1756</v>
      </c>
      <c r="N4047" t="s">
        <v>1756</v>
      </c>
      <c r="O4047" t="s">
        <v>1756</v>
      </c>
      <c r="P4047" t="s">
        <v>1756</v>
      </c>
      <c r="Q4047" s="387">
        <v>6450.96</v>
      </c>
      <c r="R4047">
        <v>838.62480000000005</v>
      </c>
      <c r="S4047">
        <v>7289.5847999999996</v>
      </c>
      <c r="T4047" s="388">
        <v>44461</v>
      </c>
      <c r="U4047">
        <v>0</v>
      </c>
      <c r="V4047" t="s">
        <v>845</v>
      </c>
      <c r="W4047" s="388">
        <v>44477</v>
      </c>
      <c r="X4047">
        <v>76</v>
      </c>
      <c r="Y4047">
        <v>0</v>
      </c>
      <c r="Z4047">
        <v>0</v>
      </c>
      <c r="AA4047" t="s">
        <v>1758</v>
      </c>
      <c r="AB4047" t="s">
        <v>2044</v>
      </c>
      <c r="AD4047" t="s">
        <v>10191</v>
      </c>
      <c r="AE4047" t="s">
        <v>10192</v>
      </c>
      <c r="AI4047" t="s">
        <v>1761</v>
      </c>
      <c r="AL4047" t="s">
        <v>10365</v>
      </c>
      <c r="AM4047">
        <v>10</v>
      </c>
      <c r="AN4047" t="s">
        <v>10194</v>
      </c>
      <c r="AO4047" t="s">
        <v>2049</v>
      </c>
      <c r="AP4047">
        <v>0</v>
      </c>
      <c r="AQ4047" s="388">
        <v>44467</v>
      </c>
      <c r="AS4047" t="s">
        <v>10366</v>
      </c>
      <c r="AT4047" s="388">
        <v>44467</v>
      </c>
      <c r="AU4047" t="s">
        <v>10367</v>
      </c>
      <c r="AV4047" t="s">
        <v>10368</v>
      </c>
      <c r="AZ4047" t="s">
        <v>1756</v>
      </c>
      <c r="BA4047" t="s">
        <v>1865</v>
      </c>
      <c r="BB4047" t="s">
        <v>10369</v>
      </c>
      <c r="BC4047" t="s">
        <v>10370</v>
      </c>
      <c r="BD4047" t="s">
        <v>1756</v>
      </c>
      <c r="BE4047" t="s">
        <v>824</v>
      </c>
      <c r="BF4047" t="s">
        <v>824</v>
      </c>
    </row>
    <row r="4048" spans="1:58">
      <c r="A4048" t="s">
        <v>842</v>
      </c>
      <c r="B4048">
        <v>12</v>
      </c>
      <c r="C4048">
        <v>0</v>
      </c>
      <c r="D4048">
        <v>7374</v>
      </c>
      <c r="E4048" t="s">
        <v>10364</v>
      </c>
      <c r="F4048">
        <v>53511012</v>
      </c>
      <c r="G4048" t="s">
        <v>2041</v>
      </c>
      <c r="H4048">
        <v>0</v>
      </c>
      <c r="I4048" t="s">
        <v>10212</v>
      </c>
      <c r="J4048">
        <v>1</v>
      </c>
      <c r="K4048">
        <v>2702.73</v>
      </c>
      <c r="L4048" t="s">
        <v>10213</v>
      </c>
      <c r="M4048" t="s">
        <v>1756</v>
      </c>
      <c r="N4048" t="s">
        <v>1756</v>
      </c>
      <c r="O4048" t="s">
        <v>1756</v>
      </c>
      <c r="P4048" t="s">
        <v>1756</v>
      </c>
      <c r="Q4048" s="387">
        <v>2702.73</v>
      </c>
      <c r="R4048">
        <v>351.35489999999999</v>
      </c>
      <c r="S4048">
        <v>3054.0848999999998</v>
      </c>
      <c r="T4048" s="388">
        <v>44461</v>
      </c>
      <c r="U4048">
        <v>0</v>
      </c>
      <c r="V4048" t="s">
        <v>845</v>
      </c>
      <c r="W4048" s="388">
        <v>44477</v>
      </c>
      <c r="X4048">
        <v>76</v>
      </c>
      <c r="Y4048">
        <v>0</v>
      </c>
      <c r="Z4048">
        <v>0</v>
      </c>
      <c r="AA4048" t="s">
        <v>1758</v>
      </c>
      <c r="AB4048" t="s">
        <v>2044</v>
      </c>
      <c r="AD4048" t="s">
        <v>10191</v>
      </c>
      <c r="AE4048" t="s">
        <v>10192</v>
      </c>
      <c r="AI4048" t="s">
        <v>1761</v>
      </c>
      <c r="AL4048" t="s">
        <v>10365</v>
      </c>
      <c r="AM4048">
        <v>10</v>
      </c>
      <c r="AN4048" t="s">
        <v>10194</v>
      </c>
      <c r="AO4048" t="s">
        <v>2049</v>
      </c>
      <c r="AP4048">
        <v>0</v>
      </c>
      <c r="AQ4048" s="388">
        <v>44467</v>
      </c>
      <c r="AS4048" t="s">
        <v>10366</v>
      </c>
      <c r="AT4048" s="388">
        <v>44467</v>
      </c>
      <c r="AU4048" t="s">
        <v>10371</v>
      </c>
      <c r="AV4048" t="s">
        <v>10372</v>
      </c>
      <c r="AZ4048" t="s">
        <v>1756</v>
      </c>
      <c r="BA4048" t="s">
        <v>1865</v>
      </c>
      <c r="BB4048" t="s">
        <v>10373</v>
      </c>
      <c r="BC4048" t="s">
        <v>10374</v>
      </c>
      <c r="BD4048" t="s">
        <v>1756</v>
      </c>
      <c r="BE4048" t="s">
        <v>824</v>
      </c>
      <c r="BF4048" t="s">
        <v>824</v>
      </c>
    </row>
    <row r="4049" spans="1:58">
      <c r="A4049" t="s">
        <v>842</v>
      </c>
      <c r="B4049">
        <v>12</v>
      </c>
      <c r="C4049">
        <v>0</v>
      </c>
      <c r="D4049">
        <v>7370</v>
      </c>
      <c r="E4049" t="s">
        <v>10375</v>
      </c>
      <c r="F4049">
        <v>53511012</v>
      </c>
      <c r="G4049" t="s">
        <v>2041</v>
      </c>
      <c r="H4049">
        <v>0</v>
      </c>
      <c r="I4049" t="s">
        <v>10212</v>
      </c>
      <c r="J4049">
        <v>1</v>
      </c>
      <c r="K4049">
        <v>968.73</v>
      </c>
      <c r="L4049" t="s">
        <v>10213</v>
      </c>
      <c r="M4049" t="s">
        <v>1756</v>
      </c>
      <c r="N4049" t="s">
        <v>1756</v>
      </c>
      <c r="O4049" t="s">
        <v>1756</v>
      </c>
      <c r="P4049" t="s">
        <v>1756</v>
      </c>
      <c r="Q4049" s="387">
        <v>968.73</v>
      </c>
      <c r="R4049">
        <v>125.93490000000001</v>
      </c>
      <c r="S4049">
        <v>1094.6649</v>
      </c>
      <c r="T4049" s="388">
        <v>44460</v>
      </c>
      <c r="U4049">
        <v>0</v>
      </c>
      <c r="V4049" t="s">
        <v>845</v>
      </c>
      <c r="W4049" s="388">
        <v>44477</v>
      </c>
      <c r="X4049">
        <v>76</v>
      </c>
      <c r="Y4049">
        <v>0</v>
      </c>
      <c r="Z4049">
        <v>0</v>
      </c>
      <c r="AA4049" t="s">
        <v>1758</v>
      </c>
      <c r="AB4049" t="s">
        <v>2044</v>
      </c>
      <c r="AD4049" t="s">
        <v>10191</v>
      </c>
      <c r="AE4049" t="s">
        <v>10192</v>
      </c>
      <c r="AI4049" t="s">
        <v>1761</v>
      </c>
      <c r="AL4049" t="s">
        <v>10376</v>
      </c>
      <c r="AM4049">
        <v>10</v>
      </c>
      <c r="AN4049" t="s">
        <v>10194</v>
      </c>
      <c r="AO4049" t="s">
        <v>2049</v>
      </c>
      <c r="AP4049">
        <v>0</v>
      </c>
      <c r="AQ4049" s="388">
        <v>44467</v>
      </c>
      <c r="AS4049" t="s">
        <v>10239</v>
      </c>
      <c r="AT4049" s="388">
        <v>44467</v>
      </c>
      <c r="AU4049" t="s">
        <v>10377</v>
      </c>
      <c r="AV4049" t="s">
        <v>10378</v>
      </c>
      <c r="AZ4049" t="s">
        <v>10242</v>
      </c>
      <c r="BA4049" t="s">
        <v>1865</v>
      </c>
      <c r="BB4049" t="s">
        <v>10379</v>
      </c>
      <c r="BC4049" t="s">
        <v>10380</v>
      </c>
      <c r="BD4049" t="s">
        <v>1756</v>
      </c>
      <c r="BE4049" t="s">
        <v>824</v>
      </c>
      <c r="BF4049" t="s">
        <v>824</v>
      </c>
    </row>
    <row r="4050" spans="1:58">
      <c r="A4050" t="s">
        <v>842</v>
      </c>
      <c r="B4050">
        <v>12</v>
      </c>
      <c r="C4050">
        <v>0</v>
      </c>
      <c r="D4050">
        <v>7365</v>
      </c>
      <c r="E4050" t="s">
        <v>10381</v>
      </c>
      <c r="F4050">
        <v>53511012</v>
      </c>
      <c r="G4050" t="s">
        <v>2041</v>
      </c>
      <c r="H4050">
        <v>0</v>
      </c>
      <c r="I4050" t="s">
        <v>10212</v>
      </c>
      <c r="J4050">
        <v>1</v>
      </c>
      <c r="K4050">
        <v>1937.45</v>
      </c>
      <c r="L4050" t="s">
        <v>10213</v>
      </c>
      <c r="M4050" t="s">
        <v>1756</v>
      </c>
      <c r="N4050" t="s">
        <v>1756</v>
      </c>
      <c r="O4050" t="s">
        <v>1756</v>
      </c>
      <c r="P4050" t="s">
        <v>1756</v>
      </c>
      <c r="Q4050" s="387">
        <v>1937.45</v>
      </c>
      <c r="R4050">
        <v>251.86850000000001</v>
      </c>
      <c r="S4050">
        <v>2189.3184999999999</v>
      </c>
      <c r="T4050" s="388">
        <v>44459</v>
      </c>
      <c r="U4050">
        <v>0</v>
      </c>
      <c r="V4050" t="s">
        <v>845</v>
      </c>
      <c r="W4050" s="388">
        <v>44477</v>
      </c>
      <c r="X4050">
        <v>76</v>
      </c>
      <c r="Y4050">
        <v>0</v>
      </c>
      <c r="Z4050">
        <v>0</v>
      </c>
      <c r="AA4050" t="s">
        <v>1758</v>
      </c>
      <c r="AB4050" t="s">
        <v>2044</v>
      </c>
      <c r="AD4050" t="s">
        <v>10191</v>
      </c>
      <c r="AE4050" t="s">
        <v>10192</v>
      </c>
      <c r="AI4050" t="s">
        <v>1761</v>
      </c>
      <c r="AL4050" t="s">
        <v>10382</v>
      </c>
      <c r="AM4050">
        <v>10</v>
      </c>
      <c r="AN4050" t="s">
        <v>10194</v>
      </c>
      <c r="AO4050" t="s">
        <v>2049</v>
      </c>
      <c r="AP4050">
        <v>0</v>
      </c>
      <c r="AQ4050" s="388">
        <v>44466</v>
      </c>
      <c r="AS4050" t="s">
        <v>10239</v>
      </c>
      <c r="AT4050" s="388">
        <v>44466</v>
      </c>
      <c r="AU4050" t="s">
        <v>10383</v>
      </c>
      <c r="AV4050" t="s">
        <v>10384</v>
      </c>
      <c r="AZ4050" t="s">
        <v>10242</v>
      </c>
      <c r="BA4050" t="s">
        <v>1865</v>
      </c>
      <c r="BB4050" t="s">
        <v>10385</v>
      </c>
      <c r="BC4050" t="s">
        <v>10386</v>
      </c>
      <c r="BD4050" t="s">
        <v>1756</v>
      </c>
      <c r="BE4050" t="s">
        <v>824</v>
      </c>
      <c r="BF4050" t="s">
        <v>824</v>
      </c>
    </row>
    <row r="4051" spans="1:58">
      <c r="A4051" t="s">
        <v>842</v>
      </c>
      <c r="B4051">
        <v>12</v>
      </c>
      <c r="C4051">
        <v>0</v>
      </c>
      <c r="D4051">
        <v>7361</v>
      </c>
      <c r="E4051" t="s">
        <v>10387</v>
      </c>
      <c r="F4051">
        <v>53511012</v>
      </c>
      <c r="G4051" t="s">
        <v>2041</v>
      </c>
      <c r="H4051">
        <v>0</v>
      </c>
      <c r="I4051" t="s">
        <v>10212</v>
      </c>
      <c r="J4051">
        <v>1</v>
      </c>
      <c r="K4051">
        <v>2179.64</v>
      </c>
      <c r="L4051" t="s">
        <v>10213</v>
      </c>
      <c r="M4051" t="s">
        <v>1756</v>
      </c>
      <c r="N4051" t="s">
        <v>1756</v>
      </c>
      <c r="O4051" t="s">
        <v>1756</v>
      </c>
      <c r="P4051" t="s">
        <v>1756</v>
      </c>
      <c r="Q4051" s="387">
        <v>2179.64</v>
      </c>
      <c r="R4051">
        <v>283.35320000000002</v>
      </c>
      <c r="S4051">
        <v>2462.9931999999994</v>
      </c>
      <c r="T4051" s="388">
        <v>44458</v>
      </c>
      <c r="U4051">
        <v>0</v>
      </c>
      <c r="V4051" t="s">
        <v>845</v>
      </c>
      <c r="W4051" s="388">
        <v>44477</v>
      </c>
      <c r="X4051">
        <v>76</v>
      </c>
      <c r="Y4051">
        <v>0</v>
      </c>
      <c r="Z4051">
        <v>0</v>
      </c>
      <c r="AA4051" t="s">
        <v>1758</v>
      </c>
      <c r="AB4051" t="s">
        <v>2044</v>
      </c>
      <c r="AD4051" t="s">
        <v>10191</v>
      </c>
      <c r="AE4051" t="s">
        <v>10192</v>
      </c>
      <c r="AI4051" t="s">
        <v>1761</v>
      </c>
      <c r="AL4051" t="s">
        <v>10388</v>
      </c>
      <c r="AM4051">
        <v>10</v>
      </c>
      <c r="AN4051" t="s">
        <v>10194</v>
      </c>
      <c r="AO4051" t="s">
        <v>2049</v>
      </c>
      <c r="AP4051">
        <v>0</v>
      </c>
      <c r="AQ4051" s="388">
        <v>44466</v>
      </c>
      <c r="AS4051" t="s">
        <v>10239</v>
      </c>
      <c r="AT4051" s="388">
        <v>44466</v>
      </c>
      <c r="AU4051" t="s">
        <v>10389</v>
      </c>
      <c r="AV4051" t="s">
        <v>10390</v>
      </c>
      <c r="AZ4051" t="s">
        <v>10242</v>
      </c>
      <c r="BA4051" t="s">
        <v>1865</v>
      </c>
      <c r="BB4051" t="s">
        <v>10391</v>
      </c>
      <c r="BC4051" t="s">
        <v>10392</v>
      </c>
      <c r="BD4051" t="s">
        <v>1756</v>
      </c>
      <c r="BE4051" t="s">
        <v>824</v>
      </c>
      <c r="BF4051" t="s">
        <v>824</v>
      </c>
    </row>
    <row r="4052" spans="1:58">
      <c r="A4052" t="s">
        <v>842</v>
      </c>
      <c r="B4052">
        <v>12</v>
      </c>
      <c r="C4052">
        <v>0</v>
      </c>
      <c r="D4052">
        <v>7355</v>
      </c>
      <c r="E4052" t="s">
        <v>10393</v>
      </c>
      <c r="F4052">
        <v>53511012</v>
      </c>
      <c r="G4052" t="s">
        <v>2041</v>
      </c>
      <c r="H4052">
        <v>0</v>
      </c>
      <c r="I4052" t="s">
        <v>10212</v>
      </c>
      <c r="J4052">
        <v>1</v>
      </c>
      <c r="K4052">
        <v>2421.8200000000002</v>
      </c>
      <c r="L4052" t="s">
        <v>10213</v>
      </c>
      <c r="M4052" t="s">
        <v>1756</v>
      </c>
      <c r="N4052" t="s">
        <v>1756</v>
      </c>
      <c r="O4052" t="s">
        <v>1756</v>
      </c>
      <c r="P4052" t="s">
        <v>1756</v>
      </c>
      <c r="Q4052" s="387">
        <v>2421.8200000000002</v>
      </c>
      <c r="R4052">
        <v>314.83660000000003</v>
      </c>
      <c r="S4052">
        <v>2736.6565999999998</v>
      </c>
      <c r="T4052" s="388">
        <v>44457</v>
      </c>
      <c r="U4052">
        <v>0</v>
      </c>
      <c r="V4052" t="s">
        <v>845</v>
      </c>
      <c r="W4052" s="388">
        <v>44477</v>
      </c>
      <c r="X4052">
        <v>76</v>
      </c>
      <c r="Y4052">
        <v>0</v>
      </c>
      <c r="Z4052">
        <v>0</v>
      </c>
      <c r="AA4052" t="s">
        <v>1758</v>
      </c>
      <c r="AB4052" t="s">
        <v>2044</v>
      </c>
      <c r="AD4052" t="s">
        <v>10191</v>
      </c>
      <c r="AE4052" t="s">
        <v>10192</v>
      </c>
      <c r="AI4052" t="s">
        <v>1761</v>
      </c>
      <c r="AL4052" t="s">
        <v>10394</v>
      </c>
      <c r="AM4052">
        <v>10</v>
      </c>
      <c r="AN4052" t="s">
        <v>10194</v>
      </c>
      <c r="AO4052" t="s">
        <v>2049</v>
      </c>
      <c r="AP4052">
        <v>0</v>
      </c>
      <c r="AQ4052" s="388">
        <v>44463</v>
      </c>
      <c r="AS4052" t="s">
        <v>10239</v>
      </c>
      <c r="AT4052" s="388">
        <v>44466</v>
      </c>
      <c r="AU4052" t="s">
        <v>10395</v>
      </c>
      <c r="AV4052" t="s">
        <v>10396</v>
      </c>
      <c r="AZ4052" t="s">
        <v>10242</v>
      </c>
      <c r="BA4052" t="s">
        <v>1865</v>
      </c>
      <c r="BB4052" t="s">
        <v>10397</v>
      </c>
      <c r="BC4052" t="s">
        <v>10398</v>
      </c>
      <c r="BD4052" t="s">
        <v>1756</v>
      </c>
      <c r="BE4052" t="s">
        <v>824</v>
      </c>
      <c r="BF4052" t="s">
        <v>824</v>
      </c>
    </row>
    <row r="4053" spans="1:58">
      <c r="A4053" t="s">
        <v>842</v>
      </c>
      <c r="B4053">
        <v>12</v>
      </c>
      <c r="C4053">
        <v>0</v>
      </c>
      <c r="D4053">
        <v>7355</v>
      </c>
      <c r="E4053" t="s">
        <v>10393</v>
      </c>
      <c r="F4053">
        <v>53511012</v>
      </c>
      <c r="G4053" t="s">
        <v>2041</v>
      </c>
      <c r="H4053">
        <v>0</v>
      </c>
      <c r="I4053" t="s">
        <v>10212</v>
      </c>
      <c r="J4053">
        <v>1</v>
      </c>
      <c r="K4053">
        <v>2573.64</v>
      </c>
      <c r="L4053" t="s">
        <v>10213</v>
      </c>
      <c r="M4053" t="s">
        <v>1756</v>
      </c>
      <c r="N4053" t="s">
        <v>1756</v>
      </c>
      <c r="O4053" t="s">
        <v>1756</v>
      </c>
      <c r="P4053" t="s">
        <v>1756</v>
      </c>
      <c r="Q4053" s="387">
        <v>2573.64</v>
      </c>
      <c r="R4053">
        <v>334.57319999999999</v>
      </c>
      <c r="S4053">
        <v>2908.2131999999997</v>
      </c>
      <c r="T4053" s="388">
        <v>44457</v>
      </c>
      <c r="U4053">
        <v>0</v>
      </c>
      <c r="V4053" t="s">
        <v>845</v>
      </c>
      <c r="W4053" s="388">
        <v>44477</v>
      </c>
      <c r="X4053">
        <v>76</v>
      </c>
      <c r="Y4053">
        <v>0</v>
      </c>
      <c r="Z4053">
        <v>0</v>
      </c>
      <c r="AA4053" t="s">
        <v>1758</v>
      </c>
      <c r="AB4053" t="s">
        <v>2044</v>
      </c>
      <c r="AD4053" t="s">
        <v>10191</v>
      </c>
      <c r="AE4053" t="s">
        <v>10192</v>
      </c>
      <c r="AI4053" t="s">
        <v>1761</v>
      </c>
      <c r="AL4053" t="s">
        <v>10394</v>
      </c>
      <c r="AM4053">
        <v>10</v>
      </c>
      <c r="AN4053" t="s">
        <v>10194</v>
      </c>
      <c r="AO4053" t="s">
        <v>2049</v>
      </c>
      <c r="AP4053">
        <v>0</v>
      </c>
      <c r="AQ4053" s="388">
        <v>44463</v>
      </c>
      <c r="AS4053" t="s">
        <v>10239</v>
      </c>
      <c r="AT4053" s="388">
        <v>44466</v>
      </c>
      <c r="AU4053" t="s">
        <v>10399</v>
      </c>
      <c r="AV4053" t="s">
        <v>10400</v>
      </c>
      <c r="AZ4053" t="s">
        <v>10242</v>
      </c>
      <c r="BA4053" t="s">
        <v>1865</v>
      </c>
      <c r="BB4053" t="s">
        <v>10401</v>
      </c>
      <c r="BC4053" t="s">
        <v>10402</v>
      </c>
      <c r="BD4053" t="s">
        <v>1756</v>
      </c>
      <c r="BE4053" t="s">
        <v>824</v>
      </c>
      <c r="BF4053" t="s">
        <v>824</v>
      </c>
    </row>
    <row r="4054" spans="1:58">
      <c r="A4054" t="s">
        <v>842</v>
      </c>
      <c r="B4054">
        <v>12</v>
      </c>
      <c r="C4054">
        <v>0</v>
      </c>
      <c r="D4054">
        <v>7326</v>
      </c>
      <c r="E4054" t="s">
        <v>10403</v>
      </c>
      <c r="F4054">
        <v>53511012</v>
      </c>
      <c r="G4054" t="s">
        <v>2041</v>
      </c>
      <c r="H4054">
        <v>0</v>
      </c>
      <c r="I4054" t="s">
        <v>10212</v>
      </c>
      <c r="J4054">
        <v>1</v>
      </c>
      <c r="K4054">
        <v>2323.64</v>
      </c>
      <c r="L4054" t="s">
        <v>10213</v>
      </c>
      <c r="M4054" t="s">
        <v>1756</v>
      </c>
      <c r="N4054" t="s">
        <v>1756</v>
      </c>
      <c r="O4054" t="s">
        <v>1756</v>
      </c>
      <c r="P4054" t="s">
        <v>1756</v>
      </c>
      <c r="Q4054" s="387">
        <v>2323.64</v>
      </c>
      <c r="R4054">
        <v>302.07319999999999</v>
      </c>
      <c r="S4054">
        <v>2625.7131999999997</v>
      </c>
      <c r="T4054" s="388">
        <v>44447</v>
      </c>
      <c r="U4054">
        <v>0</v>
      </c>
      <c r="V4054" t="s">
        <v>845</v>
      </c>
      <c r="W4054" s="388">
        <v>44477</v>
      </c>
      <c r="X4054">
        <v>76</v>
      </c>
      <c r="Y4054">
        <v>0</v>
      </c>
      <c r="Z4054">
        <v>0</v>
      </c>
      <c r="AA4054" t="s">
        <v>1758</v>
      </c>
      <c r="AB4054" t="s">
        <v>2044</v>
      </c>
      <c r="AD4054" t="s">
        <v>10191</v>
      </c>
      <c r="AE4054" t="s">
        <v>10192</v>
      </c>
      <c r="AI4054" t="s">
        <v>1761</v>
      </c>
      <c r="AL4054" t="s">
        <v>10404</v>
      </c>
      <c r="AM4054">
        <v>10</v>
      </c>
      <c r="AN4054" t="s">
        <v>10194</v>
      </c>
      <c r="AO4054" t="s">
        <v>2049</v>
      </c>
      <c r="AP4054">
        <v>0</v>
      </c>
      <c r="AQ4054" s="388">
        <v>44454</v>
      </c>
      <c r="AS4054" t="s">
        <v>10239</v>
      </c>
      <c r="AT4054" s="388">
        <v>44462</v>
      </c>
      <c r="AU4054" t="s">
        <v>10405</v>
      </c>
      <c r="AV4054" t="s">
        <v>10406</v>
      </c>
      <c r="AZ4054" t="s">
        <v>10242</v>
      </c>
      <c r="BA4054" t="s">
        <v>1865</v>
      </c>
      <c r="BB4054" t="s">
        <v>10407</v>
      </c>
      <c r="BC4054" t="s">
        <v>10408</v>
      </c>
      <c r="BD4054" t="s">
        <v>1756</v>
      </c>
      <c r="BE4054" t="s">
        <v>824</v>
      </c>
      <c r="BF4054" t="s">
        <v>824</v>
      </c>
    </row>
    <row r="4055" spans="1:58">
      <c r="A4055" t="s">
        <v>842</v>
      </c>
      <c r="B4055">
        <v>12</v>
      </c>
      <c r="C4055">
        <v>0</v>
      </c>
      <c r="D4055">
        <v>7326</v>
      </c>
      <c r="E4055" t="s">
        <v>10403</v>
      </c>
      <c r="F4055">
        <v>53511012</v>
      </c>
      <c r="G4055" t="s">
        <v>2041</v>
      </c>
      <c r="H4055">
        <v>0</v>
      </c>
      <c r="I4055" t="s">
        <v>10212</v>
      </c>
      <c r="J4055">
        <v>1</v>
      </c>
      <c r="K4055">
        <v>2323.64</v>
      </c>
      <c r="L4055" t="s">
        <v>10213</v>
      </c>
      <c r="M4055" t="s">
        <v>1756</v>
      </c>
      <c r="N4055" t="s">
        <v>1756</v>
      </c>
      <c r="O4055" t="s">
        <v>1756</v>
      </c>
      <c r="P4055" t="s">
        <v>1756</v>
      </c>
      <c r="Q4055" s="387">
        <v>2323.64</v>
      </c>
      <c r="R4055">
        <v>302.07319999999999</v>
      </c>
      <c r="S4055">
        <v>2625.7131999999997</v>
      </c>
      <c r="T4055" s="388">
        <v>44447</v>
      </c>
      <c r="U4055">
        <v>0</v>
      </c>
      <c r="V4055" t="s">
        <v>845</v>
      </c>
      <c r="W4055" s="388">
        <v>44477</v>
      </c>
      <c r="X4055">
        <v>76</v>
      </c>
      <c r="Y4055">
        <v>0</v>
      </c>
      <c r="Z4055">
        <v>0</v>
      </c>
      <c r="AA4055" t="s">
        <v>1758</v>
      </c>
      <c r="AB4055" t="s">
        <v>2044</v>
      </c>
      <c r="AD4055" t="s">
        <v>10191</v>
      </c>
      <c r="AE4055" t="s">
        <v>10192</v>
      </c>
      <c r="AI4055" t="s">
        <v>1761</v>
      </c>
      <c r="AL4055" t="s">
        <v>10404</v>
      </c>
      <c r="AM4055">
        <v>10</v>
      </c>
      <c r="AN4055" t="s">
        <v>10194</v>
      </c>
      <c r="AO4055" t="s">
        <v>2049</v>
      </c>
      <c r="AP4055">
        <v>0</v>
      </c>
      <c r="AQ4055" s="388">
        <v>44454</v>
      </c>
      <c r="AS4055" t="s">
        <v>10239</v>
      </c>
      <c r="AT4055" s="388">
        <v>44462</v>
      </c>
      <c r="AU4055" t="s">
        <v>10409</v>
      </c>
      <c r="AV4055" t="s">
        <v>10410</v>
      </c>
      <c r="AZ4055" t="s">
        <v>10242</v>
      </c>
      <c r="BA4055" t="s">
        <v>1865</v>
      </c>
      <c r="BB4055" t="s">
        <v>10407</v>
      </c>
      <c r="BC4055" t="s">
        <v>10408</v>
      </c>
      <c r="BD4055" t="s">
        <v>1756</v>
      </c>
      <c r="BE4055" t="s">
        <v>824</v>
      </c>
      <c r="BF4055" t="s">
        <v>824</v>
      </c>
    </row>
    <row r="4056" spans="1:58">
      <c r="A4056" t="s">
        <v>842</v>
      </c>
      <c r="B4056">
        <v>12</v>
      </c>
      <c r="C4056">
        <v>0</v>
      </c>
      <c r="D4056">
        <v>7325</v>
      </c>
      <c r="E4056" t="s">
        <v>10411</v>
      </c>
      <c r="F4056">
        <v>53511012</v>
      </c>
      <c r="G4056" t="s">
        <v>2041</v>
      </c>
      <c r="H4056">
        <v>0</v>
      </c>
      <c r="I4056" t="s">
        <v>10212</v>
      </c>
      <c r="J4056">
        <v>1</v>
      </c>
      <c r="K4056">
        <v>2323.64</v>
      </c>
      <c r="L4056" t="s">
        <v>10213</v>
      </c>
      <c r="M4056" t="s">
        <v>1756</v>
      </c>
      <c r="N4056" t="s">
        <v>1756</v>
      </c>
      <c r="O4056" t="s">
        <v>1756</v>
      </c>
      <c r="P4056" t="s">
        <v>1756</v>
      </c>
      <c r="Q4056" s="387">
        <v>2323.64</v>
      </c>
      <c r="R4056">
        <v>302.07319999999999</v>
      </c>
      <c r="S4056">
        <v>2625.7131999999997</v>
      </c>
      <c r="T4056" s="388">
        <v>44446</v>
      </c>
      <c r="U4056">
        <v>0</v>
      </c>
      <c r="V4056" t="s">
        <v>845</v>
      </c>
      <c r="W4056" s="388">
        <v>44477</v>
      </c>
      <c r="X4056">
        <v>76</v>
      </c>
      <c r="Y4056">
        <v>0</v>
      </c>
      <c r="Z4056">
        <v>0</v>
      </c>
      <c r="AA4056" t="s">
        <v>1758</v>
      </c>
      <c r="AB4056" t="s">
        <v>2044</v>
      </c>
      <c r="AD4056" t="s">
        <v>10191</v>
      </c>
      <c r="AE4056" t="s">
        <v>10192</v>
      </c>
      <c r="AI4056" t="s">
        <v>1761</v>
      </c>
      <c r="AL4056" t="s">
        <v>10412</v>
      </c>
      <c r="AM4056">
        <v>10</v>
      </c>
      <c r="AN4056" t="s">
        <v>10194</v>
      </c>
      <c r="AO4056" t="s">
        <v>2049</v>
      </c>
      <c r="AP4056">
        <v>0</v>
      </c>
      <c r="AQ4056" s="388">
        <v>44454</v>
      </c>
      <c r="AS4056" t="s">
        <v>10239</v>
      </c>
      <c r="AT4056" s="388">
        <v>44462</v>
      </c>
      <c r="AU4056" t="s">
        <v>10405</v>
      </c>
      <c r="AV4056" t="s">
        <v>10413</v>
      </c>
      <c r="AZ4056" t="s">
        <v>10242</v>
      </c>
      <c r="BA4056" t="s">
        <v>1865</v>
      </c>
      <c r="BB4056" t="s">
        <v>10414</v>
      </c>
      <c r="BC4056" t="s">
        <v>10415</v>
      </c>
      <c r="BD4056" t="s">
        <v>1756</v>
      </c>
      <c r="BE4056" t="s">
        <v>824</v>
      </c>
      <c r="BF4056" t="s">
        <v>824</v>
      </c>
    </row>
    <row r="4057" spans="1:58">
      <c r="A4057" t="s">
        <v>842</v>
      </c>
      <c r="B4057">
        <v>12</v>
      </c>
      <c r="C4057">
        <v>0</v>
      </c>
      <c r="D4057">
        <v>7325</v>
      </c>
      <c r="E4057" t="s">
        <v>10411</v>
      </c>
      <c r="F4057">
        <v>53511012</v>
      </c>
      <c r="G4057" t="s">
        <v>2041</v>
      </c>
      <c r="H4057">
        <v>0</v>
      </c>
      <c r="I4057" t="s">
        <v>10212</v>
      </c>
      <c r="J4057">
        <v>1</v>
      </c>
      <c r="K4057">
        <v>2581.8200000000002</v>
      </c>
      <c r="L4057" t="s">
        <v>10213</v>
      </c>
      <c r="M4057" t="s">
        <v>1756</v>
      </c>
      <c r="N4057" t="s">
        <v>1756</v>
      </c>
      <c r="O4057" t="s">
        <v>1756</v>
      </c>
      <c r="P4057" t="s">
        <v>1756</v>
      </c>
      <c r="Q4057" s="387">
        <v>2581.8200000000002</v>
      </c>
      <c r="R4057">
        <v>335.63660000000004</v>
      </c>
      <c r="S4057">
        <v>2917.4566</v>
      </c>
      <c r="T4057" s="388">
        <v>44446</v>
      </c>
      <c r="U4057">
        <v>0</v>
      </c>
      <c r="V4057" t="s">
        <v>845</v>
      </c>
      <c r="W4057" s="388">
        <v>44477</v>
      </c>
      <c r="X4057">
        <v>76</v>
      </c>
      <c r="Y4057">
        <v>0</v>
      </c>
      <c r="Z4057">
        <v>0</v>
      </c>
      <c r="AA4057" t="s">
        <v>1758</v>
      </c>
      <c r="AB4057" t="s">
        <v>2044</v>
      </c>
      <c r="AD4057" t="s">
        <v>10191</v>
      </c>
      <c r="AE4057" t="s">
        <v>10192</v>
      </c>
      <c r="AI4057" t="s">
        <v>1761</v>
      </c>
      <c r="AL4057" t="s">
        <v>10412</v>
      </c>
      <c r="AM4057">
        <v>10</v>
      </c>
      <c r="AN4057" t="s">
        <v>10194</v>
      </c>
      <c r="AO4057" t="s">
        <v>2049</v>
      </c>
      <c r="AP4057">
        <v>0</v>
      </c>
      <c r="AQ4057" s="388">
        <v>44454</v>
      </c>
      <c r="AS4057" t="s">
        <v>10239</v>
      </c>
      <c r="AT4057" s="388">
        <v>44462</v>
      </c>
      <c r="AU4057" t="s">
        <v>10416</v>
      </c>
      <c r="AV4057" t="s">
        <v>10417</v>
      </c>
      <c r="AZ4057" t="s">
        <v>10242</v>
      </c>
      <c r="BA4057" t="s">
        <v>1865</v>
      </c>
      <c r="BB4057" t="s">
        <v>10418</v>
      </c>
      <c r="BC4057" t="s">
        <v>10419</v>
      </c>
      <c r="BD4057" t="s">
        <v>1756</v>
      </c>
      <c r="BE4057" t="s">
        <v>824</v>
      </c>
      <c r="BF4057" t="s">
        <v>824</v>
      </c>
    </row>
    <row r="4058" spans="1:58">
      <c r="A4058" t="s">
        <v>842</v>
      </c>
      <c r="B4058">
        <v>12</v>
      </c>
      <c r="C4058">
        <v>0</v>
      </c>
      <c r="D4058">
        <v>7316</v>
      </c>
      <c r="E4058" t="s">
        <v>10420</v>
      </c>
      <c r="F4058">
        <v>53511012</v>
      </c>
      <c r="G4058" t="s">
        <v>2041</v>
      </c>
      <c r="H4058">
        <v>0</v>
      </c>
      <c r="I4058" t="s">
        <v>10212</v>
      </c>
      <c r="J4058">
        <v>1</v>
      </c>
      <c r="K4058">
        <v>1161.82</v>
      </c>
      <c r="L4058" t="s">
        <v>10213</v>
      </c>
      <c r="M4058" t="s">
        <v>1756</v>
      </c>
      <c r="N4058" t="s">
        <v>1756</v>
      </c>
      <c r="O4058" t="s">
        <v>1756</v>
      </c>
      <c r="P4058" t="s">
        <v>1756</v>
      </c>
      <c r="Q4058" s="387">
        <v>1161.82</v>
      </c>
      <c r="R4058">
        <v>151.03659999999999</v>
      </c>
      <c r="S4058">
        <v>1312.8565999999998</v>
      </c>
      <c r="T4058" s="388">
        <v>44445</v>
      </c>
      <c r="U4058">
        <v>0</v>
      </c>
      <c r="V4058" t="s">
        <v>845</v>
      </c>
      <c r="W4058" s="388">
        <v>44477</v>
      </c>
      <c r="X4058">
        <v>76</v>
      </c>
      <c r="Y4058">
        <v>0</v>
      </c>
      <c r="Z4058">
        <v>0</v>
      </c>
      <c r="AA4058" t="s">
        <v>1758</v>
      </c>
      <c r="AB4058" t="s">
        <v>2044</v>
      </c>
      <c r="AD4058" t="s">
        <v>10191</v>
      </c>
      <c r="AE4058" t="s">
        <v>10192</v>
      </c>
      <c r="AI4058" t="s">
        <v>1761</v>
      </c>
      <c r="AL4058" t="s">
        <v>10421</v>
      </c>
      <c r="AM4058">
        <v>10</v>
      </c>
      <c r="AN4058" t="s">
        <v>10194</v>
      </c>
      <c r="AO4058" t="s">
        <v>2049</v>
      </c>
      <c r="AP4058">
        <v>0</v>
      </c>
      <c r="AQ4058" s="388">
        <v>44449</v>
      </c>
      <c r="AS4058" t="s">
        <v>10239</v>
      </c>
      <c r="AT4058" s="388">
        <v>44450</v>
      </c>
      <c r="AU4058" t="s">
        <v>10422</v>
      </c>
      <c r="AV4058" t="s">
        <v>10423</v>
      </c>
      <c r="AZ4058" t="s">
        <v>10242</v>
      </c>
      <c r="BA4058" t="s">
        <v>1865</v>
      </c>
      <c r="BB4058" t="s">
        <v>10424</v>
      </c>
      <c r="BC4058" t="s">
        <v>10425</v>
      </c>
      <c r="BD4058" t="s">
        <v>1756</v>
      </c>
      <c r="BE4058" t="s">
        <v>824</v>
      </c>
      <c r="BF4058" t="s">
        <v>824</v>
      </c>
    </row>
    <row r="4059" spans="1:58">
      <c r="A4059" t="s">
        <v>842</v>
      </c>
      <c r="B4059">
        <v>12</v>
      </c>
      <c r="C4059">
        <v>0</v>
      </c>
      <c r="D4059">
        <v>7316</v>
      </c>
      <c r="E4059" t="s">
        <v>10420</v>
      </c>
      <c r="F4059">
        <v>53511012</v>
      </c>
      <c r="G4059" t="s">
        <v>2041</v>
      </c>
      <c r="H4059">
        <v>0</v>
      </c>
      <c r="I4059" t="s">
        <v>10212</v>
      </c>
      <c r="J4059">
        <v>1</v>
      </c>
      <c r="K4059">
        <v>1807.27</v>
      </c>
      <c r="L4059" t="s">
        <v>10213</v>
      </c>
      <c r="M4059" t="s">
        <v>1756</v>
      </c>
      <c r="N4059" t="s">
        <v>1756</v>
      </c>
      <c r="O4059" t="s">
        <v>1756</v>
      </c>
      <c r="P4059" t="s">
        <v>1756</v>
      </c>
      <c r="Q4059" s="387">
        <v>1807.27</v>
      </c>
      <c r="R4059">
        <v>234.9451</v>
      </c>
      <c r="S4059">
        <v>2042.2150999999999</v>
      </c>
      <c r="T4059" s="388">
        <v>44445</v>
      </c>
      <c r="U4059">
        <v>0</v>
      </c>
      <c r="V4059" t="s">
        <v>845</v>
      </c>
      <c r="W4059" s="388">
        <v>44477</v>
      </c>
      <c r="X4059">
        <v>76</v>
      </c>
      <c r="Y4059">
        <v>0</v>
      </c>
      <c r="Z4059">
        <v>0</v>
      </c>
      <c r="AA4059" t="s">
        <v>1758</v>
      </c>
      <c r="AB4059" t="s">
        <v>2044</v>
      </c>
      <c r="AD4059" t="s">
        <v>10191</v>
      </c>
      <c r="AE4059" t="s">
        <v>10192</v>
      </c>
      <c r="AI4059" t="s">
        <v>1761</v>
      </c>
      <c r="AL4059" t="s">
        <v>10421</v>
      </c>
      <c r="AM4059">
        <v>10</v>
      </c>
      <c r="AN4059" t="s">
        <v>10194</v>
      </c>
      <c r="AO4059" t="s">
        <v>2049</v>
      </c>
      <c r="AP4059">
        <v>0</v>
      </c>
      <c r="AQ4059" s="388">
        <v>44449</v>
      </c>
      <c r="AS4059" t="s">
        <v>10239</v>
      </c>
      <c r="AT4059" s="388">
        <v>44450</v>
      </c>
      <c r="AU4059" t="s">
        <v>10426</v>
      </c>
      <c r="AV4059" t="s">
        <v>10427</v>
      </c>
      <c r="AZ4059" t="s">
        <v>10242</v>
      </c>
      <c r="BA4059" t="s">
        <v>1865</v>
      </c>
      <c r="BB4059" t="s">
        <v>10428</v>
      </c>
      <c r="BC4059" t="s">
        <v>10429</v>
      </c>
      <c r="BD4059" t="s">
        <v>1756</v>
      </c>
      <c r="BE4059" t="s">
        <v>824</v>
      </c>
      <c r="BF4059" t="s">
        <v>824</v>
      </c>
    </row>
    <row r="4060" spans="1:58">
      <c r="A4060" t="s">
        <v>842</v>
      </c>
      <c r="B4060">
        <v>12</v>
      </c>
      <c r="C4060">
        <v>0</v>
      </c>
      <c r="D4060">
        <v>7315</v>
      </c>
      <c r="E4060" t="s">
        <v>10430</v>
      </c>
      <c r="F4060">
        <v>53511012</v>
      </c>
      <c r="G4060" t="s">
        <v>2041</v>
      </c>
      <c r="H4060">
        <v>0</v>
      </c>
      <c r="I4060" t="s">
        <v>10212</v>
      </c>
      <c r="J4060">
        <v>1</v>
      </c>
      <c r="K4060">
        <v>2323.64</v>
      </c>
      <c r="L4060" t="s">
        <v>10213</v>
      </c>
      <c r="M4060" t="s">
        <v>1756</v>
      </c>
      <c r="N4060" t="s">
        <v>1756</v>
      </c>
      <c r="O4060" t="s">
        <v>1756</v>
      </c>
      <c r="P4060" t="s">
        <v>1756</v>
      </c>
      <c r="Q4060" s="387">
        <v>2323.64</v>
      </c>
      <c r="R4060">
        <v>302.07319999999999</v>
      </c>
      <c r="S4060">
        <v>2625.7131999999997</v>
      </c>
      <c r="T4060" s="388">
        <v>44444</v>
      </c>
      <c r="U4060">
        <v>0</v>
      </c>
      <c r="V4060" t="s">
        <v>845</v>
      </c>
      <c r="W4060" s="388">
        <v>44477</v>
      </c>
      <c r="X4060">
        <v>76</v>
      </c>
      <c r="Y4060">
        <v>0</v>
      </c>
      <c r="Z4060">
        <v>0</v>
      </c>
      <c r="AA4060" t="s">
        <v>1758</v>
      </c>
      <c r="AB4060" t="s">
        <v>2044</v>
      </c>
      <c r="AD4060" t="s">
        <v>10191</v>
      </c>
      <c r="AE4060" t="s">
        <v>10192</v>
      </c>
      <c r="AI4060" t="s">
        <v>1761</v>
      </c>
      <c r="AL4060" t="s">
        <v>10431</v>
      </c>
      <c r="AM4060">
        <v>10</v>
      </c>
      <c r="AN4060" t="s">
        <v>10194</v>
      </c>
      <c r="AO4060" t="s">
        <v>2049</v>
      </c>
      <c r="AP4060">
        <v>0</v>
      </c>
      <c r="AQ4060" s="388">
        <v>44449</v>
      </c>
      <c r="AS4060" t="s">
        <v>10239</v>
      </c>
      <c r="AT4060" s="388">
        <v>44450</v>
      </c>
      <c r="AU4060" t="s">
        <v>10432</v>
      </c>
      <c r="AV4060" t="s">
        <v>10433</v>
      </c>
      <c r="AZ4060" t="s">
        <v>10242</v>
      </c>
      <c r="BA4060" t="s">
        <v>1865</v>
      </c>
      <c r="BB4060" t="s">
        <v>10434</v>
      </c>
      <c r="BC4060" t="s">
        <v>10435</v>
      </c>
      <c r="BD4060" t="s">
        <v>1756</v>
      </c>
      <c r="BE4060" t="s">
        <v>824</v>
      </c>
      <c r="BF4060" t="s">
        <v>824</v>
      </c>
    </row>
    <row r="4061" spans="1:58">
      <c r="A4061" t="s">
        <v>842</v>
      </c>
      <c r="B4061">
        <v>12</v>
      </c>
      <c r="C4061">
        <v>0</v>
      </c>
      <c r="D4061">
        <v>7315</v>
      </c>
      <c r="E4061" t="s">
        <v>10430</v>
      </c>
      <c r="F4061">
        <v>53511012</v>
      </c>
      <c r="G4061" t="s">
        <v>2041</v>
      </c>
      <c r="H4061">
        <v>0</v>
      </c>
      <c r="I4061" t="s">
        <v>10212</v>
      </c>
      <c r="J4061">
        <v>1</v>
      </c>
      <c r="K4061">
        <v>2581.8200000000002</v>
      </c>
      <c r="L4061" t="s">
        <v>10213</v>
      </c>
      <c r="M4061" t="s">
        <v>1756</v>
      </c>
      <c r="N4061" t="s">
        <v>1756</v>
      </c>
      <c r="O4061" t="s">
        <v>1756</v>
      </c>
      <c r="P4061" t="s">
        <v>1756</v>
      </c>
      <c r="Q4061" s="387">
        <v>2581.8200000000002</v>
      </c>
      <c r="R4061">
        <v>335.63660000000004</v>
      </c>
      <c r="S4061">
        <v>2917.4566</v>
      </c>
      <c r="T4061" s="388">
        <v>44444</v>
      </c>
      <c r="U4061">
        <v>0</v>
      </c>
      <c r="V4061" t="s">
        <v>845</v>
      </c>
      <c r="W4061" s="388">
        <v>44477</v>
      </c>
      <c r="X4061">
        <v>76</v>
      </c>
      <c r="Y4061">
        <v>0</v>
      </c>
      <c r="Z4061">
        <v>0</v>
      </c>
      <c r="AA4061" t="s">
        <v>1758</v>
      </c>
      <c r="AB4061" t="s">
        <v>2044</v>
      </c>
      <c r="AD4061" t="s">
        <v>10191</v>
      </c>
      <c r="AE4061" t="s">
        <v>10192</v>
      </c>
      <c r="AI4061" t="s">
        <v>1761</v>
      </c>
      <c r="AL4061" t="s">
        <v>10431</v>
      </c>
      <c r="AM4061">
        <v>10</v>
      </c>
      <c r="AN4061" t="s">
        <v>10194</v>
      </c>
      <c r="AO4061" t="s">
        <v>2049</v>
      </c>
      <c r="AP4061">
        <v>0</v>
      </c>
      <c r="AQ4061" s="388">
        <v>44449</v>
      </c>
      <c r="AS4061" t="s">
        <v>10239</v>
      </c>
      <c r="AT4061" s="388">
        <v>44450</v>
      </c>
      <c r="AU4061" t="s">
        <v>10436</v>
      </c>
      <c r="AV4061" t="s">
        <v>10437</v>
      </c>
      <c r="AZ4061" t="s">
        <v>10242</v>
      </c>
      <c r="BA4061" t="s">
        <v>1865</v>
      </c>
      <c r="BB4061" t="s">
        <v>10438</v>
      </c>
      <c r="BC4061" t="s">
        <v>10439</v>
      </c>
      <c r="BD4061" t="s">
        <v>1756</v>
      </c>
      <c r="BE4061" t="s">
        <v>824</v>
      </c>
      <c r="BF4061" t="s">
        <v>824</v>
      </c>
    </row>
    <row r="4062" spans="1:58">
      <c r="A4062" t="s">
        <v>842</v>
      </c>
      <c r="B4062">
        <v>12</v>
      </c>
      <c r="C4062">
        <v>0</v>
      </c>
      <c r="D4062">
        <v>7313</v>
      </c>
      <c r="E4062" t="s">
        <v>10440</v>
      </c>
      <c r="F4062">
        <v>53511012</v>
      </c>
      <c r="G4062" t="s">
        <v>2041</v>
      </c>
      <c r="H4062">
        <v>0</v>
      </c>
      <c r="I4062" t="s">
        <v>10212</v>
      </c>
      <c r="J4062">
        <v>1</v>
      </c>
      <c r="K4062">
        <v>2323.64</v>
      </c>
      <c r="L4062" t="s">
        <v>10213</v>
      </c>
      <c r="M4062" t="s">
        <v>1756</v>
      </c>
      <c r="N4062" t="s">
        <v>1756</v>
      </c>
      <c r="O4062" t="s">
        <v>1756</v>
      </c>
      <c r="P4062" t="s">
        <v>1756</v>
      </c>
      <c r="Q4062" s="387">
        <v>2323.64</v>
      </c>
      <c r="R4062">
        <v>302.07319999999999</v>
      </c>
      <c r="S4062">
        <v>2625.7131999999997</v>
      </c>
      <c r="T4062" s="388">
        <v>44443</v>
      </c>
      <c r="U4062">
        <v>0</v>
      </c>
      <c r="V4062" t="s">
        <v>845</v>
      </c>
      <c r="W4062" s="388">
        <v>44477</v>
      </c>
      <c r="X4062">
        <v>76</v>
      </c>
      <c r="Y4062">
        <v>0</v>
      </c>
      <c r="Z4062">
        <v>0</v>
      </c>
      <c r="AA4062" t="s">
        <v>1758</v>
      </c>
      <c r="AB4062" t="s">
        <v>2044</v>
      </c>
      <c r="AD4062" t="s">
        <v>10191</v>
      </c>
      <c r="AE4062" t="s">
        <v>10192</v>
      </c>
      <c r="AI4062" t="s">
        <v>1761</v>
      </c>
      <c r="AL4062" t="s">
        <v>10441</v>
      </c>
      <c r="AM4062">
        <v>10</v>
      </c>
      <c r="AN4062" t="s">
        <v>10194</v>
      </c>
      <c r="AO4062" t="s">
        <v>2049</v>
      </c>
      <c r="AP4062">
        <v>0</v>
      </c>
      <c r="AQ4062" s="388">
        <v>44449</v>
      </c>
      <c r="AS4062" t="s">
        <v>10239</v>
      </c>
      <c r="AT4062" s="388">
        <v>44450</v>
      </c>
      <c r="AU4062" t="s">
        <v>10442</v>
      </c>
      <c r="AV4062" t="s">
        <v>10443</v>
      </c>
      <c r="AZ4062" t="s">
        <v>10242</v>
      </c>
      <c r="BA4062" t="s">
        <v>1865</v>
      </c>
      <c r="BB4062" t="s">
        <v>10444</v>
      </c>
      <c r="BC4062" t="s">
        <v>10445</v>
      </c>
      <c r="BD4062" t="s">
        <v>1756</v>
      </c>
      <c r="BE4062" t="s">
        <v>824</v>
      </c>
      <c r="BF4062" t="s">
        <v>824</v>
      </c>
    </row>
    <row r="4063" spans="1:58">
      <c r="A4063" t="s">
        <v>842</v>
      </c>
      <c r="B4063">
        <v>12</v>
      </c>
      <c r="C4063">
        <v>0</v>
      </c>
      <c r="D4063">
        <v>7313</v>
      </c>
      <c r="E4063" t="s">
        <v>10440</v>
      </c>
      <c r="F4063">
        <v>53511012</v>
      </c>
      <c r="G4063" t="s">
        <v>2041</v>
      </c>
      <c r="H4063">
        <v>0</v>
      </c>
      <c r="I4063" t="s">
        <v>10212</v>
      </c>
      <c r="J4063">
        <v>1</v>
      </c>
      <c r="K4063">
        <v>2581.8200000000002</v>
      </c>
      <c r="L4063" t="s">
        <v>10213</v>
      </c>
      <c r="M4063" t="s">
        <v>1756</v>
      </c>
      <c r="N4063" t="s">
        <v>1756</v>
      </c>
      <c r="O4063" t="s">
        <v>1756</v>
      </c>
      <c r="P4063" t="s">
        <v>1756</v>
      </c>
      <c r="Q4063" s="387">
        <v>2581.8200000000002</v>
      </c>
      <c r="R4063">
        <v>335.63660000000004</v>
      </c>
      <c r="S4063">
        <v>2917.4566</v>
      </c>
      <c r="T4063" s="388">
        <v>44443</v>
      </c>
      <c r="U4063">
        <v>0</v>
      </c>
      <c r="V4063" t="s">
        <v>845</v>
      </c>
      <c r="W4063" s="388">
        <v>44477</v>
      </c>
      <c r="X4063">
        <v>76</v>
      </c>
      <c r="Y4063">
        <v>0</v>
      </c>
      <c r="Z4063">
        <v>0</v>
      </c>
      <c r="AA4063" t="s">
        <v>1758</v>
      </c>
      <c r="AB4063" t="s">
        <v>2044</v>
      </c>
      <c r="AD4063" t="s">
        <v>10191</v>
      </c>
      <c r="AE4063" t="s">
        <v>10192</v>
      </c>
      <c r="AI4063" t="s">
        <v>1761</v>
      </c>
      <c r="AL4063" t="s">
        <v>10441</v>
      </c>
      <c r="AM4063">
        <v>10</v>
      </c>
      <c r="AN4063" t="s">
        <v>10194</v>
      </c>
      <c r="AO4063" t="s">
        <v>2049</v>
      </c>
      <c r="AP4063">
        <v>0</v>
      </c>
      <c r="AQ4063" s="388">
        <v>44449</v>
      </c>
      <c r="AS4063" t="s">
        <v>10239</v>
      </c>
      <c r="AT4063" s="388">
        <v>44450</v>
      </c>
      <c r="AU4063" t="s">
        <v>10446</v>
      </c>
      <c r="AV4063" t="s">
        <v>10447</v>
      </c>
      <c r="AZ4063" t="s">
        <v>10242</v>
      </c>
      <c r="BA4063" t="s">
        <v>1865</v>
      </c>
      <c r="BB4063" t="s">
        <v>10448</v>
      </c>
      <c r="BC4063" t="s">
        <v>10449</v>
      </c>
      <c r="BD4063" t="s">
        <v>1756</v>
      </c>
      <c r="BE4063" t="s">
        <v>824</v>
      </c>
      <c r="BF4063" t="s">
        <v>824</v>
      </c>
    </row>
    <row r="4064" spans="1:58">
      <c r="A4064" t="s">
        <v>842</v>
      </c>
      <c r="B4064">
        <v>12</v>
      </c>
      <c r="C4064">
        <v>0</v>
      </c>
      <c r="D4064">
        <v>7312</v>
      </c>
      <c r="E4064" t="s">
        <v>10450</v>
      </c>
      <c r="F4064">
        <v>53511012</v>
      </c>
      <c r="G4064" t="s">
        <v>2041</v>
      </c>
      <c r="H4064">
        <v>0</v>
      </c>
      <c r="I4064" t="s">
        <v>10212</v>
      </c>
      <c r="J4064">
        <v>1</v>
      </c>
      <c r="K4064">
        <v>2581.8200000000002</v>
      </c>
      <c r="L4064" t="s">
        <v>10213</v>
      </c>
      <c r="M4064" t="s">
        <v>1756</v>
      </c>
      <c r="N4064" t="s">
        <v>1756</v>
      </c>
      <c r="O4064" t="s">
        <v>1756</v>
      </c>
      <c r="P4064" t="s">
        <v>1756</v>
      </c>
      <c r="Q4064" s="387">
        <v>2581.8200000000002</v>
      </c>
      <c r="R4064">
        <v>335.63660000000004</v>
      </c>
      <c r="S4064">
        <v>2917.4566</v>
      </c>
      <c r="T4064" s="388">
        <v>44442</v>
      </c>
      <c r="U4064">
        <v>0</v>
      </c>
      <c r="V4064" t="s">
        <v>845</v>
      </c>
      <c r="W4064" s="388">
        <v>44477</v>
      </c>
      <c r="X4064">
        <v>76</v>
      </c>
      <c r="Y4064">
        <v>0</v>
      </c>
      <c r="Z4064">
        <v>0</v>
      </c>
      <c r="AA4064" t="s">
        <v>1758</v>
      </c>
      <c r="AB4064" t="s">
        <v>2044</v>
      </c>
      <c r="AD4064" t="s">
        <v>10191</v>
      </c>
      <c r="AE4064" t="s">
        <v>10192</v>
      </c>
      <c r="AI4064" t="s">
        <v>1761</v>
      </c>
      <c r="AL4064" t="s">
        <v>10451</v>
      </c>
      <c r="AM4064">
        <v>10</v>
      </c>
      <c r="AN4064" t="s">
        <v>10194</v>
      </c>
      <c r="AO4064" t="s">
        <v>2049</v>
      </c>
      <c r="AP4064">
        <v>0</v>
      </c>
      <c r="AQ4064" s="388">
        <v>44449</v>
      </c>
      <c r="AS4064" t="s">
        <v>10239</v>
      </c>
      <c r="AT4064" s="388">
        <v>44450</v>
      </c>
      <c r="AU4064" t="s">
        <v>10452</v>
      </c>
      <c r="AV4064" t="s">
        <v>10453</v>
      </c>
      <c r="AZ4064" t="s">
        <v>10242</v>
      </c>
      <c r="BA4064" t="s">
        <v>1865</v>
      </c>
      <c r="BB4064" t="s">
        <v>10454</v>
      </c>
      <c r="BC4064" t="s">
        <v>10455</v>
      </c>
      <c r="BD4064" t="s">
        <v>1756</v>
      </c>
      <c r="BE4064" t="s">
        <v>824</v>
      </c>
      <c r="BF4064" t="s">
        <v>824</v>
      </c>
    </row>
    <row r="4065" spans="1:58">
      <c r="A4065" t="s">
        <v>842</v>
      </c>
      <c r="B4065">
        <v>12</v>
      </c>
      <c r="C4065">
        <v>0</v>
      </c>
      <c r="D4065">
        <v>7311</v>
      </c>
      <c r="E4065" t="s">
        <v>10456</v>
      </c>
      <c r="F4065">
        <v>53511012</v>
      </c>
      <c r="G4065" t="s">
        <v>2041</v>
      </c>
      <c r="H4065">
        <v>0</v>
      </c>
      <c r="I4065" t="s">
        <v>10212</v>
      </c>
      <c r="J4065">
        <v>1</v>
      </c>
      <c r="K4065">
        <v>2581.8200000000002</v>
      </c>
      <c r="L4065" t="s">
        <v>10213</v>
      </c>
      <c r="M4065" t="s">
        <v>1756</v>
      </c>
      <c r="N4065" t="s">
        <v>1756</v>
      </c>
      <c r="O4065" t="s">
        <v>1756</v>
      </c>
      <c r="P4065" t="s">
        <v>1756</v>
      </c>
      <c r="Q4065" s="387">
        <v>2581.8200000000002</v>
      </c>
      <c r="R4065">
        <v>335.63660000000004</v>
      </c>
      <c r="S4065">
        <v>2917.4566</v>
      </c>
      <c r="T4065" s="388">
        <v>44441</v>
      </c>
      <c r="U4065">
        <v>0</v>
      </c>
      <c r="V4065" t="s">
        <v>845</v>
      </c>
      <c r="W4065" s="388">
        <v>44477</v>
      </c>
      <c r="X4065">
        <v>76</v>
      </c>
      <c r="Y4065">
        <v>0</v>
      </c>
      <c r="Z4065">
        <v>0</v>
      </c>
      <c r="AA4065" t="s">
        <v>1758</v>
      </c>
      <c r="AB4065" t="s">
        <v>2044</v>
      </c>
      <c r="AD4065" t="s">
        <v>10191</v>
      </c>
      <c r="AE4065" t="s">
        <v>10192</v>
      </c>
      <c r="AI4065" t="s">
        <v>1761</v>
      </c>
      <c r="AL4065" t="s">
        <v>10451</v>
      </c>
      <c r="AM4065">
        <v>10</v>
      </c>
      <c r="AN4065" t="s">
        <v>10194</v>
      </c>
      <c r="AO4065" t="s">
        <v>2049</v>
      </c>
      <c r="AP4065">
        <v>0</v>
      </c>
      <c r="AQ4065" s="388">
        <v>44449</v>
      </c>
      <c r="AS4065" t="s">
        <v>1765</v>
      </c>
      <c r="AT4065" s="388">
        <v>44457</v>
      </c>
      <c r="AU4065" t="s">
        <v>10457</v>
      </c>
      <c r="AV4065" t="s">
        <v>10458</v>
      </c>
      <c r="AZ4065" t="s">
        <v>1766</v>
      </c>
      <c r="BA4065" t="s">
        <v>1865</v>
      </c>
      <c r="BB4065" t="s">
        <v>10459</v>
      </c>
      <c r="BC4065" t="s">
        <v>10460</v>
      </c>
      <c r="BD4065" t="s">
        <v>1756</v>
      </c>
      <c r="BE4065" t="s">
        <v>824</v>
      </c>
      <c r="BF4065" t="s">
        <v>824</v>
      </c>
    </row>
    <row r="4066" spans="1:58">
      <c r="A4066" t="s">
        <v>842</v>
      </c>
      <c r="B4066">
        <v>12</v>
      </c>
      <c r="C4066">
        <v>0</v>
      </c>
      <c r="D4066">
        <v>7307</v>
      </c>
      <c r="E4066" t="s">
        <v>10461</v>
      </c>
      <c r="F4066">
        <v>53511012</v>
      </c>
      <c r="G4066" t="s">
        <v>2041</v>
      </c>
      <c r="H4066">
        <v>0</v>
      </c>
      <c r="I4066" t="s">
        <v>10212</v>
      </c>
      <c r="J4066">
        <v>1</v>
      </c>
      <c r="K4066">
        <v>2323.64</v>
      </c>
      <c r="L4066" t="s">
        <v>10213</v>
      </c>
      <c r="M4066" t="s">
        <v>1756</v>
      </c>
      <c r="N4066" t="s">
        <v>1756</v>
      </c>
      <c r="O4066" t="s">
        <v>1756</v>
      </c>
      <c r="P4066" t="s">
        <v>1756</v>
      </c>
      <c r="Q4066" s="387">
        <v>2323.64</v>
      </c>
      <c r="R4066">
        <v>302.07319999999999</v>
      </c>
      <c r="S4066">
        <v>2625.7131999999997</v>
      </c>
      <c r="T4066" s="388">
        <v>44440</v>
      </c>
      <c r="U4066">
        <v>0</v>
      </c>
      <c r="V4066" t="s">
        <v>845</v>
      </c>
      <c r="W4066" s="388">
        <v>44477</v>
      </c>
      <c r="X4066">
        <v>76</v>
      </c>
      <c r="Y4066">
        <v>0</v>
      </c>
      <c r="Z4066">
        <v>0</v>
      </c>
      <c r="AA4066" t="s">
        <v>1758</v>
      </c>
      <c r="AB4066" t="s">
        <v>2044</v>
      </c>
      <c r="AD4066" t="s">
        <v>10191</v>
      </c>
      <c r="AE4066" t="s">
        <v>10192</v>
      </c>
      <c r="AI4066" t="s">
        <v>1761</v>
      </c>
      <c r="AL4066" t="s">
        <v>10462</v>
      </c>
      <c r="AM4066">
        <v>10</v>
      </c>
      <c r="AN4066" t="s">
        <v>10194</v>
      </c>
      <c r="AO4066" t="s">
        <v>2049</v>
      </c>
      <c r="AP4066">
        <v>0</v>
      </c>
      <c r="AQ4066" s="388">
        <v>44449</v>
      </c>
      <c r="AS4066" t="s">
        <v>1765</v>
      </c>
      <c r="AT4066" s="388">
        <v>44457</v>
      </c>
      <c r="AU4066" t="s">
        <v>10463</v>
      </c>
      <c r="AV4066" t="s">
        <v>10464</v>
      </c>
      <c r="AZ4066" t="s">
        <v>1766</v>
      </c>
      <c r="BA4066" t="s">
        <v>1865</v>
      </c>
      <c r="BB4066" t="s">
        <v>10465</v>
      </c>
      <c r="BC4066" t="s">
        <v>10466</v>
      </c>
      <c r="BD4066" t="s">
        <v>1756</v>
      </c>
      <c r="BE4066" t="s">
        <v>824</v>
      </c>
      <c r="BF4066" t="s">
        <v>824</v>
      </c>
    </row>
    <row r="4067" spans="1:58">
      <c r="A4067" t="s">
        <v>842</v>
      </c>
      <c r="B4067">
        <v>12</v>
      </c>
      <c r="C4067">
        <v>0</v>
      </c>
      <c r="D4067">
        <v>7307</v>
      </c>
      <c r="E4067" t="s">
        <v>10461</v>
      </c>
      <c r="F4067">
        <v>53511012</v>
      </c>
      <c r="G4067" t="s">
        <v>2041</v>
      </c>
      <c r="H4067">
        <v>0</v>
      </c>
      <c r="I4067" t="s">
        <v>10212</v>
      </c>
      <c r="J4067">
        <v>1</v>
      </c>
      <c r="K4067">
        <v>2581.8200000000002</v>
      </c>
      <c r="L4067" t="s">
        <v>10213</v>
      </c>
      <c r="M4067" t="s">
        <v>1756</v>
      </c>
      <c r="N4067" t="s">
        <v>1756</v>
      </c>
      <c r="O4067" t="s">
        <v>1756</v>
      </c>
      <c r="P4067" t="s">
        <v>1756</v>
      </c>
      <c r="Q4067" s="387">
        <v>2581.8200000000002</v>
      </c>
      <c r="R4067">
        <v>335.63660000000004</v>
      </c>
      <c r="S4067">
        <v>2917.4566</v>
      </c>
      <c r="T4067" s="388">
        <v>44440</v>
      </c>
      <c r="U4067">
        <v>0</v>
      </c>
      <c r="V4067" t="s">
        <v>845</v>
      </c>
      <c r="W4067" s="388">
        <v>44477</v>
      </c>
      <c r="X4067">
        <v>76</v>
      </c>
      <c r="Y4067">
        <v>0</v>
      </c>
      <c r="Z4067">
        <v>0</v>
      </c>
      <c r="AA4067" t="s">
        <v>1758</v>
      </c>
      <c r="AB4067" t="s">
        <v>2044</v>
      </c>
      <c r="AD4067" t="s">
        <v>10191</v>
      </c>
      <c r="AE4067" t="s">
        <v>10192</v>
      </c>
      <c r="AI4067" t="s">
        <v>1761</v>
      </c>
      <c r="AL4067" t="s">
        <v>10462</v>
      </c>
      <c r="AM4067">
        <v>10</v>
      </c>
      <c r="AN4067" t="s">
        <v>10194</v>
      </c>
      <c r="AO4067" t="s">
        <v>2049</v>
      </c>
      <c r="AP4067">
        <v>0</v>
      </c>
      <c r="AQ4067" s="388">
        <v>44449</v>
      </c>
      <c r="AS4067" t="s">
        <v>1765</v>
      </c>
      <c r="AT4067" s="388">
        <v>44457</v>
      </c>
      <c r="AU4067" t="s">
        <v>10467</v>
      </c>
      <c r="AV4067" t="s">
        <v>10468</v>
      </c>
      <c r="AZ4067" t="s">
        <v>1766</v>
      </c>
      <c r="BA4067" t="s">
        <v>1865</v>
      </c>
      <c r="BB4067" t="s">
        <v>10469</v>
      </c>
      <c r="BC4067" t="s">
        <v>10470</v>
      </c>
      <c r="BD4067" t="s">
        <v>1756</v>
      </c>
      <c r="BE4067" t="s">
        <v>824</v>
      </c>
      <c r="BF4067" t="s">
        <v>824</v>
      </c>
    </row>
    <row r="4068" spans="1:58">
      <c r="A4068" t="s">
        <v>842</v>
      </c>
      <c r="B4068">
        <v>12</v>
      </c>
      <c r="C4068">
        <v>0</v>
      </c>
      <c r="D4068">
        <v>7292</v>
      </c>
      <c r="E4068" t="s">
        <v>10471</v>
      </c>
      <c r="F4068">
        <v>53511012</v>
      </c>
      <c r="G4068" t="s">
        <v>2041</v>
      </c>
      <c r="H4068">
        <v>0</v>
      </c>
      <c r="I4068" t="s">
        <v>10212</v>
      </c>
      <c r="J4068">
        <v>1</v>
      </c>
      <c r="K4068">
        <v>2323.64</v>
      </c>
      <c r="L4068" t="s">
        <v>10213</v>
      </c>
      <c r="M4068" t="s">
        <v>1756</v>
      </c>
      <c r="N4068" t="s">
        <v>1756</v>
      </c>
      <c r="O4068" t="s">
        <v>1756</v>
      </c>
      <c r="P4068" t="s">
        <v>1756</v>
      </c>
      <c r="Q4068" s="387">
        <v>2323.64</v>
      </c>
      <c r="R4068">
        <v>302.07319999999999</v>
      </c>
      <c r="S4068">
        <v>2625.7131999999997</v>
      </c>
      <c r="T4068" s="388">
        <v>44439</v>
      </c>
      <c r="U4068">
        <v>0</v>
      </c>
      <c r="V4068" t="s">
        <v>845</v>
      </c>
      <c r="W4068" s="388">
        <v>44477</v>
      </c>
      <c r="X4068">
        <v>76</v>
      </c>
      <c r="Y4068">
        <v>0</v>
      </c>
      <c r="Z4068">
        <v>0</v>
      </c>
      <c r="AA4068" t="s">
        <v>1758</v>
      </c>
      <c r="AB4068" t="s">
        <v>2044</v>
      </c>
      <c r="AD4068" t="s">
        <v>10191</v>
      </c>
      <c r="AE4068" t="s">
        <v>10192</v>
      </c>
      <c r="AI4068" t="s">
        <v>1761</v>
      </c>
      <c r="AL4068" t="s">
        <v>10472</v>
      </c>
      <c r="AM4068">
        <v>10</v>
      </c>
      <c r="AN4068" t="s">
        <v>10194</v>
      </c>
      <c r="AO4068" t="s">
        <v>2049</v>
      </c>
      <c r="AP4068">
        <v>0</v>
      </c>
      <c r="AQ4068" s="388">
        <v>44442</v>
      </c>
      <c r="AS4068" t="s">
        <v>1765</v>
      </c>
      <c r="AT4068" s="388">
        <v>44445</v>
      </c>
      <c r="AU4068" t="s">
        <v>10473</v>
      </c>
      <c r="AV4068" t="s">
        <v>10474</v>
      </c>
      <c r="AZ4068" t="s">
        <v>1766</v>
      </c>
      <c r="BA4068" t="s">
        <v>1865</v>
      </c>
      <c r="BB4068" t="s">
        <v>10475</v>
      </c>
      <c r="BC4068" t="s">
        <v>10476</v>
      </c>
      <c r="BD4068" t="s">
        <v>1756</v>
      </c>
      <c r="BE4068" t="s">
        <v>824</v>
      </c>
      <c r="BF4068" t="s">
        <v>824</v>
      </c>
    </row>
    <row r="4069" spans="1:58">
      <c r="A4069" t="s">
        <v>842</v>
      </c>
      <c r="B4069">
        <v>12</v>
      </c>
      <c r="C4069">
        <v>0</v>
      </c>
      <c r="D4069">
        <v>7292</v>
      </c>
      <c r="E4069" t="s">
        <v>10471</v>
      </c>
      <c r="F4069">
        <v>53511012</v>
      </c>
      <c r="G4069" t="s">
        <v>2041</v>
      </c>
      <c r="H4069">
        <v>0</v>
      </c>
      <c r="I4069" t="s">
        <v>10212</v>
      </c>
      <c r="J4069">
        <v>1</v>
      </c>
      <c r="K4069">
        <v>2581.8200000000002</v>
      </c>
      <c r="L4069" t="s">
        <v>10213</v>
      </c>
      <c r="M4069" t="s">
        <v>1756</v>
      </c>
      <c r="N4069" t="s">
        <v>1756</v>
      </c>
      <c r="O4069" t="s">
        <v>1756</v>
      </c>
      <c r="P4069" t="s">
        <v>1756</v>
      </c>
      <c r="Q4069" s="387">
        <v>2581.8200000000002</v>
      </c>
      <c r="R4069">
        <v>335.63660000000004</v>
      </c>
      <c r="S4069">
        <v>2917.4566</v>
      </c>
      <c r="T4069" s="388">
        <v>44439</v>
      </c>
      <c r="U4069">
        <v>0</v>
      </c>
      <c r="V4069" t="s">
        <v>845</v>
      </c>
      <c r="W4069" s="388">
        <v>44477</v>
      </c>
      <c r="X4069">
        <v>76</v>
      </c>
      <c r="Y4069">
        <v>0</v>
      </c>
      <c r="Z4069">
        <v>0</v>
      </c>
      <c r="AA4069" t="s">
        <v>1758</v>
      </c>
      <c r="AB4069" t="s">
        <v>2044</v>
      </c>
      <c r="AD4069" t="s">
        <v>10191</v>
      </c>
      <c r="AE4069" t="s">
        <v>10192</v>
      </c>
      <c r="AI4069" t="s">
        <v>1761</v>
      </c>
      <c r="AL4069" t="s">
        <v>10472</v>
      </c>
      <c r="AM4069">
        <v>10</v>
      </c>
      <c r="AN4069" t="s">
        <v>10194</v>
      </c>
      <c r="AO4069" t="s">
        <v>2049</v>
      </c>
      <c r="AP4069">
        <v>0</v>
      </c>
      <c r="AQ4069" s="388">
        <v>44442</v>
      </c>
      <c r="AS4069" t="s">
        <v>1765</v>
      </c>
      <c r="AT4069" s="388">
        <v>44445</v>
      </c>
      <c r="AU4069" t="s">
        <v>10477</v>
      </c>
      <c r="AV4069" t="s">
        <v>10478</v>
      </c>
      <c r="AZ4069" t="s">
        <v>1766</v>
      </c>
      <c r="BA4069" t="s">
        <v>1865</v>
      </c>
      <c r="BB4069" t="s">
        <v>10479</v>
      </c>
      <c r="BC4069" t="s">
        <v>10480</v>
      </c>
      <c r="BD4069" t="s">
        <v>1756</v>
      </c>
      <c r="BE4069" t="s">
        <v>824</v>
      </c>
      <c r="BF4069" t="s">
        <v>824</v>
      </c>
    </row>
    <row r="4070" spans="1:58">
      <c r="A4070" t="s">
        <v>842</v>
      </c>
      <c r="B4070">
        <v>12</v>
      </c>
      <c r="C4070">
        <v>0</v>
      </c>
      <c r="D4070">
        <v>7288</v>
      </c>
      <c r="E4070" t="s">
        <v>10481</v>
      </c>
      <c r="F4070">
        <v>53511012</v>
      </c>
      <c r="G4070" t="s">
        <v>2041</v>
      </c>
      <c r="H4070">
        <v>0</v>
      </c>
      <c r="I4070" t="s">
        <v>10212</v>
      </c>
      <c r="J4070">
        <v>1</v>
      </c>
      <c r="K4070">
        <v>2581.8200000000002</v>
      </c>
      <c r="L4070" t="s">
        <v>10213</v>
      </c>
      <c r="M4070" t="s">
        <v>1756</v>
      </c>
      <c r="N4070" t="s">
        <v>1756</v>
      </c>
      <c r="O4070" t="s">
        <v>1756</v>
      </c>
      <c r="P4070" t="s">
        <v>1756</v>
      </c>
      <c r="Q4070" s="387">
        <v>2581.8200000000002</v>
      </c>
      <c r="R4070">
        <v>335.63660000000004</v>
      </c>
      <c r="S4070">
        <v>2917.4566</v>
      </c>
      <c r="T4070" s="388">
        <v>44438</v>
      </c>
      <c r="U4070">
        <v>0</v>
      </c>
      <c r="V4070" t="s">
        <v>845</v>
      </c>
      <c r="W4070" s="388">
        <v>44477</v>
      </c>
      <c r="X4070">
        <v>76</v>
      </c>
      <c r="Y4070">
        <v>0</v>
      </c>
      <c r="Z4070">
        <v>0</v>
      </c>
      <c r="AA4070" t="s">
        <v>1758</v>
      </c>
      <c r="AB4070" t="s">
        <v>2044</v>
      </c>
      <c r="AD4070" t="s">
        <v>10191</v>
      </c>
      <c r="AE4070" t="s">
        <v>10192</v>
      </c>
      <c r="AI4070" t="s">
        <v>1761</v>
      </c>
      <c r="AL4070" t="s">
        <v>10482</v>
      </c>
      <c r="AM4070">
        <v>10</v>
      </c>
      <c r="AN4070" t="s">
        <v>10194</v>
      </c>
      <c r="AO4070" t="s">
        <v>2049</v>
      </c>
      <c r="AP4070">
        <v>0</v>
      </c>
      <c r="AQ4070" s="388">
        <v>44439</v>
      </c>
      <c r="AS4070" t="s">
        <v>1765</v>
      </c>
      <c r="AT4070" s="388">
        <v>44444</v>
      </c>
      <c r="AU4070" t="s">
        <v>10483</v>
      </c>
      <c r="AV4070" t="s">
        <v>10482</v>
      </c>
      <c r="AZ4070" t="s">
        <v>1766</v>
      </c>
      <c r="BA4070" t="s">
        <v>1865</v>
      </c>
      <c r="BB4070" t="s">
        <v>10484</v>
      </c>
      <c r="BC4070" t="s">
        <v>10485</v>
      </c>
      <c r="BD4070" t="s">
        <v>1756</v>
      </c>
      <c r="BE4070" t="s">
        <v>824</v>
      </c>
      <c r="BF4070" t="s">
        <v>824</v>
      </c>
    </row>
    <row r="4071" spans="1:58">
      <c r="A4071" t="s">
        <v>842</v>
      </c>
      <c r="B4071">
        <v>12</v>
      </c>
      <c r="C4071">
        <v>0</v>
      </c>
      <c r="D4071">
        <v>7287</v>
      </c>
      <c r="E4071" t="s">
        <v>10486</v>
      </c>
      <c r="F4071">
        <v>53511012</v>
      </c>
      <c r="G4071" t="s">
        <v>2041</v>
      </c>
      <c r="H4071">
        <v>0</v>
      </c>
      <c r="I4071" t="s">
        <v>10212</v>
      </c>
      <c r="J4071">
        <v>1</v>
      </c>
      <c r="K4071">
        <v>774.55</v>
      </c>
      <c r="L4071" t="s">
        <v>10213</v>
      </c>
      <c r="M4071" t="s">
        <v>1756</v>
      </c>
      <c r="N4071" t="s">
        <v>1756</v>
      </c>
      <c r="O4071" t="s">
        <v>1756</v>
      </c>
      <c r="P4071" t="s">
        <v>1756</v>
      </c>
      <c r="Q4071" s="387">
        <v>774.55</v>
      </c>
      <c r="R4071">
        <v>100.69149999999999</v>
      </c>
      <c r="S4071">
        <v>875.24149999999986</v>
      </c>
      <c r="T4071" s="388">
        <v>44437</v>
      </c>
      <c r="U4071">
        <v>0</v>
      </c>
      <c r="V4071" t="s">
        <v>845</v>
      </c>
      <c r="W4071" s="388">
        <v>44477</v>
      </c>
      <c r="X4071">
        <v>76</v>
      </c>
      <c r="Y4071">
        <v>0</v>
      </c>
      <c r="Z4071">
        <v>0</v>
      </c>
      <c r="AA4071" t="s">
        <v>1758</v>
      </c>
      <c r="AB4071" t="s">
        <v>2044</v>
      </c>
      <c r="AD4071" t="s">
        <v>10191</v>
      </c>
      <c r="AE4071" t="s">
        <v>10192</v>
      </c>
      <c r="AI4071" t="s">
        <v>1761</v>
      </c>
      <c r="AL4071" t="s">
        <v>10487</v>
      </c>
      <c r="AM4071">
        <v>10</v>
      </c>
      <c r="AN4071" t="s">
        <v>10194</v>
      </c>
      <c r="AO4071" t="s">
        <v>10488</v>
      </c>
      <c r="AP4071">
        <v>0</v>
      </c>
      <c r="AQ4071" s="388">
        <v>44439</v>
      </c>
      <c r="AS4071" t="s">
        <v>1765</v>
      </c>
      <c r="AT4071" s="388">
        <v>44444</v>
      </c>
      <c r="AU4071" t="s">
        <v>10489</v>
      </c>
      <c r="AV4071" t="s">
        <v>10490</v>
      </c>
      <c r="AZ4071" t="s">
        <v>1766</v>
      </c>
      <c r="BA4071" t="s">
        <v>1865</v>
      </c>
      <c r="BB4071" t="s">
        <v>10491</v>
      </c>
      <c r="BC4071" t="s">
        <v>10492</v>
      </c>
      <c r="BD4071" t="s">
        <v>1756</v>
      </c>
      <c r="BE4071" t="s">
        <v>824</v>
      </c>
      <c r="BF4071" t="s">
        <v>824</v>
      </c>
    </row>
    <row r="4072" spans="1:58">
      <c r="A4072" t="s">
        <v>842</v>
      </c>
      <c r="B4072">
        <v>12</v>
      </c>
      <c r="C4072">
        <v>0</v>
      </c>
      <c r="D4072">
        <v>7285</v>
      </c>
      <c r="E4072" t="s">
        <v>10493</v>
      </c>
      <c r="F4072">
        <v>53511012</v>
      </c>
      <c r="G4072" t="s">
        <v>2041</v>
      </c>
      <c r="H4072">
        <v>0</v>
      </c>
      <c r="I4072" t="s">
        <v>10212</v>
      </c>
      <c r="J4072">
        <v>1</v>
      </c>
      <c r="K4072">
        <v>2452.73</v>
      </c>
      <c r="L4072" t="s">
        <v>10213</v>
      </c>
      <c r="M4072" t="s">
        <v>1756</v>
      </c>
      <c r="N4072" t="s">
        <v>1756</v>
      </c>
      <c r="O4072" t="s">
        <v>1756</v>
      </c>
      <c r="P4072" t="s">
        <v>1756</v>
      </c>
      <c r="Q4072" s="387">
        <v>2452.73</v>
      </c>
      <c r="R4072">
        <v>318.85489999999999</v>
      </c>
      <c r="S4072">
        <v>2771.5848999999998</v>
      </c>
      <c r="T4072" s="388">
        <v>44436</v>
      </c>
      <c r="U4072">
        <v>0</v>
      </c>
      <c r="V4072" t="s">
        <v>845</v>
      </c>
      <c r="W4072" s="388">
        <v>44477</v>
      </c>
      <c r="X4072">
        <v>76</v>
      </c>
      <c r="Y4072">
        <v>0</v>
      </c>
      <c r="Z4072">
        <v>0</v>
      </c>
      <c r="AA4072" t="s">
        <v>1758</v>
      </c>
      <c r="AB4072" t="s">
        <v>2044</v>
      </c>
      <c r="AD4072" t="s">
        <v>10191</v>
      </c>
      <c r="AE4072" t="s">
        <v>10192</v>
      </c>
      <c r="AI4072" t="s">
        <v>1761</v>
      </c>
      <c r="AL4072" t="s">
        <v>10494</v>
      </c>
      <c r="AM4072">
        <v>10</v>
      </c>
      <c r="AN4072" t="s">
        <v>10194</v>
      </c>
      <c r="AO4072" t="s">
        <v>2049</v>
      </c>
      <c r="AP4072">
        <v>0</v>
      </c>
      <c r="AQ4072" s="388">
        <v>44438</v>
      </c>
      <c r="AS4072" t="s">
        <v>1765</v>
      </c>
      <c r="AT4072" s="388">
        <v>44444</v>
      </c>
      <c r="AU4072" t="s">
        <v>10495</v>
      </c>
      <c r="AV4072" t="s">
        <v>10496</v>
      </c>
      <c r="AZ4072" t="s">
        <v>1766</v>
      </c>
      <c r="BA4072" t="s">
        <v>1865</v>
      </c>
      <c r="BB4072" t="s">
        <v>10497</v>
      </c>
      <c r="BC4072" t="s">
        <v>10498</v>
      </c>
      <c r="BD4072" t="s">
        <v>1756</v>
      </c>
      <c r="BE4072" t="s">
        <v>824</v>
      </c>
      <c r="BF4072" t="s">
        <v>824</v>
      </c>
    </row>
    <row r="4073" spans="1:58">
      <c r="A4073" t="s">
        <v>842</v>
      </c>
      <c r="B4073">
        <v>12</v>
      </c>
      <c r="C4073">
        <v>0</v>
      </c>
      <c r="D4073">
        <v>7285</v>
      </c>
      <c r="E4073" t="s">
        <v>10493</v>
      </c>
      <c r="F4073">
        <v>53511012</v>
      </c>
      <c r="G4073" t="s">
        <v>2041</v>
      </c>
      <c r="H4073">
        <v>0</v>
      </c>
      <c r="I4073" t="s">
        <v>10212</v>
      </c>
      <c r="J4073">
        <v>1</v>
      </c>
      <c r="K4073">
        <v>2581.8200000000002</v>
      </c>
      <c r="L4073" t="s">
        <v>10213</v>
      </c>
      <c r="M4073" t="s">
        <v>1756</v>
      </c>
      <c r="N4073" t="s">
        <v>1756</v>
      </c>
      <c r="O4073" t="s">
        <v>1756</v>
      </c>
      <c r="P4073" t="s">
        <v>1756</v>
      </c>
      <c r="Q4073" s="387">
        <v>2581.8200000000002</v>
      </c>
      <c r="R4073">
        <v>335.63660000000004</v>
      </c>
      <c r="S4073">
        <v>2917.4566</v>
      </c>
      <c r="T4073" s="388">
        <v>44436</v>
      </c>
      <c r="U4073">
        <v>0</v>
      </c>
      <c r="V4073" t="s">
        <v>845</v>
      </c>
      <c r="W4073" s="388">
        <v>44477</v>
      </c>
      <c r="X4073">
        <v>76</v>
      </c>
      <c r="Y4073">
        <v>0</v>
      </c>
      <c r="Z4073">
        <v>0</v>
      </c>
      <c r="AA4073" t="s">
        <v>1758</v>
      </c>
      <c r="AB4073" t="s">
        <v>2044</v>
      </c>
      <c r="AD4073" t="s">
        <v>10191</v>
      </c>
      <c r="AE4073" t="s">
        <v>10192</v>
      </c>
      <c r="AI4073" t="s">
        <v>1761</v>
      </c>
      <c r="AL4073" t="s">
        <v>10494</v>
      </c>
      <c r="AM4073">
        <v>10</v>
      </c>
      <c r="AN4073" t="s">
        <v>10194</v>
      </c>
      <c r="AO4073" t="s">
        <v>2049</v>
      </c>
      <c r="AP4073">
        <v>0</v>
      </c>
      <c r="AQ4073" s="388">
        <v>44438</v>
      </c>
      <c r="AS4073" t="s">
        <v>1765</v>
      </c>
      <c r="AT4073" s="388">
        <v>44444</v>
      </c>
      <c r="AU4073" t="s">
        <v>10499</v>
      </c>
      <c r="AV4073" t="s">
        <v>10500</v>
      </c>
      <c r="AZ4073" t="s">
        <v>1766</v>
      </c>
      <c r="BA4073" t="s">
        <v>1865</v>
      </c>
      <c r="BB4073" t="s">
        <v>10501</v>
      </c>
      <c r="BC4073" t="s">
        <v>10502</v>
      </c>
      <c r="BD4073" t="s">
        <v>1756</v>
      </c>
      <c r="BE4073" t="s">
        <v>824</v>
      </c>
      <c r="BF4073" t="s">
        <v>824</v>
      </c>
    </row>
    <row r="4074" spans="1:58">
      <c r="A4074" t="s">
        <v>842</v>
      </c>
      <c r="B4074">
        <v>12</v>
      </c>
      <c r="C4074">
        <v>0</v>
      </c>
      <c r="D4074">
        <v>7283</v>
      </c>
      <c r="E4074" t="s">
        <v>10503</v>
      </c>
      <c r="F4074">
        <v>53511012</v>
      </c>
      <c r="G4074" t="s">
        <v>2041</v>
      </c>
      <c r="H4074">
        <v>0</v>
      </c>
      <c r="I4074" t="s">
        <v>10212</v>
      </c>
      <c r="J4074">
        <v>1</v>
      </c>
      <c r="K4074">
        <v>2452.73</v>
      </c>
      <c r="L4074" t="s">
        <v>10213</v>
      </c>
      <c r="M4074" t="s">
        <v>1756</v>
      </c>
      <c r="N4074" t="s">
        <v>1756</v>
      </c>
      <c r="O4074" t="s">
        <v>1756</v>
      </c>
      <c r="P4074" t="s">
        <v>1756</v>
      </c>
      <c r="Q4074" s="387">
        <v>2452.73</v>
      </c>
      <c r="R4074">
        <v>318.85489999999999</v>
      </c>
      <c r="S4074">
        <v>2771.5848999999998</v>
      </c>
      <c r="T4074" s="388">
        <v>44435</v>
      </c>
      <c r="U4074">
        <v>0</v>
      </c>
      <c r="V4074" t="s">
        <v>845</v>
      </c>
      <c r="W4074" s="388">
        <v>44477</v>
      </c>
      <c r="X4074">
        <v>76</v>
      </c>
      <c r="Y4074">
        <v>0</v>
      </c>
      <c r="Z4074">
        <v>0</v>
      </c>
      <c r="AA4074" t="s">
        <v>1758</v>
      </c>
      <c r="AB4074" t="s">
        <v>2044</v>
      </c>
      <c r="AD4074" t="s">
        <v>10191</v>
      </c>
      <c r="AE4074" t="s">
        <v>10192</v>
      </c>
      <c r="AI4074" t="s">
        <v>1761</v>
      </c>
      <c r="AL4074" t="s">
        <v>10504</v>
      </c>
      <c r="AM4074">
        <v>10</v>
      </c>
      <c r="AN4074" t="s">
        <v>10194</v>
      </c>
      <c r="AO4074" t="s">
        <v>2049</v>
      </c>
      <c r="AP4074">
        <v>0</v>
      </c>
      <c r="AQ4074" s="388">
        <v>44438</v>
      </c>
      <c r="AS4074" t="s">
        <v>1765</v>
      </c>
      <c r="AT4074" s="388">
        <v>44444</v>
      </c>
      <c r="AU4074" t="s">
        <v>10505</v>
      </c>
      <c r="AV4074" t="s">
        <v>10506</v>
      </c>
      <c r="AZ4074" t="s">
        <v>1766</v>
      </c>
      <c r="BA4074" t="s">
        <v>1865</v>
      </c>
      <c r="BB4074" t="s">
        <v>10507</v>
      </c>
      <c r="BC4074" t="s">
        <v>10508</v>
      </c>
      <c r="BD4074" t="s">
        <v>1756</v>
      </c>
      <c r="BE4074" t="s">
        <v>824</v>
      </c>
      <c r="BF4074" t="s">
        <v>824</v>
      </c>
    </row>
    <row r="4075" spans="1:58">
      <c r="A4075" t="s">
        <v>842</v>
      </c>
      <c r="B4075">
        <v>12</v>
      </c>
      <c r="C4075">
        <v>0</v>
      </c>
      <c r="D4075">
        <v>7283</v>
      </c>
      <c r="E4075" t="s">
        <v>10503</v>
      </c>
      <c r="F4075">
        <v>53511012</v>
      </c>
      <c r="G4075" t="s">
        <v>2041</v>
      </c>
      <c r="H4075">
        <v>0</v>
      </c>
      <c r="I4075" t="s">
        <v>10212</v>
      </c>
      <c r="J4075">
        <v>1</v>
      </c>
      <c r="K4075">
        <v>2581.8200000000002</v>
      </c>
      <c r="L4075" t="s">
        <v>10213</v>
      </c>
      <c r="M4075" t="s">
        <v>1756</v>
      </c>
      <c r="N4075" t="s">
        <v>1756</v>
      </c>
      <c r="O4075" t="s">
        <v>1756</v>
      </c>
      <c r="P4075" t="s">
        <v>1756</v>
      </c>
      <c r="Q4075" s="387">
        <v>2581.8200000000002</v>
      </c>
      <c r="R4075">
        <v>335.63660000000004</v>
      </c>
      <c r="S4075">
        <v>2917.4566</v>
      </c>
      <c r="T4075" s="388">
        <v>44435</v>
      </c>
      <c r="U4075">
        <v>0</v>
      </c>
      <c r="V4075" t="s">
        <v>845</v>
      </c>
      <c r="W4075" s="388">
        <v>44477</v>
      </c>
      <c r="X4075">
        <v>76</v>
      </c>
      <c r="Y4075">
        <v>0</v>
      </c>
      <c r="Z4075">
        <v>0</v>
      </c>
      <c r="AA4075" t="s">
        <v>1758</v>
      </c>
      <c r="AB4075" t="s">
        <v>2044</v>
      </c>
      <c r="AD4075" t="s">
        <v>10191</v>
      </c>
      <c r="AE4075" t="s">
        <v>10192</v>
      </c>
      <c r="AI4075" t="s">
        <v>1761</v>
      </c>
      <c r="AL4075" t="s">
        <v>10504</v>
      </c>
      <c r="AM4075">
        <v>10</v>
      </c>
      <c r="AN4075" t="s">
        <v>10194</v>
      </c>
      <c r="AO4075" t="s">
        <v>2049</v>
      </c>
      <c r="AP4075">
        <v>0</v>
      </c>
      <c r="AQ4075" s="388">
        <v>44438</v>
      </c>
      <c r="AS4075" t="s">
        <v>1765</v>
      </c>
      <c r="AT4075" s="388">
        <v>44444</v>
      </c>
      <c r="AU4075" t="s">
        <v>10509</v>
      </c>
      <c r="AV4075" t="s">
        <v>10510</v>
      </c>
      <c r="AZ4075" t="s">
        <v>1766</v>
      </c>
      <c r="BA4075" t="s">
        <v>1865</v>
      </c>
      <c r="BB4075" t="s">
        <v>10511</v>
      </c>
      <c r="BC4075" t="s">
        <v>10512</v>
      </c>
      <c r="BD4075" t="s">
        <v>1756</v>
      </c>
      <c r="BE4075" t="s">
        <v>824</v>
      </c>
      <c r="BF4075" t="s">
        <v>824</v>
      </c>
    </row>
    <row r="4076" spans="1:58">
      <c r="A4076" t="s">
        <v>842</v>
      </c>
      <c r="B4076">
        <v>12</v>
      </c>
      <c r="C4076">
        <v>0</v>
      </c>
      <c r="D4076">
        <v>7281</v>
      </c>
      <c r="E4076" t="s">
        <v>10513</v>
      </c>
      <c r="F4076">
        <v>53511012</v>
      </c>
      <c r="G4076" t="s">
        <v>2041</v>
      </c>
      <c r="H4076">
        <v>0</v>
      </c>
      <c r="I4076" t="s">
        <v>10212</v>
      </c>
      <c r="J4076">
        <v>1</v>
      </c>
      <c r="K4076">
        <v>2581.8200000000002</v>
      </c>
      <c r="L4076" t="s">
        <v>10213</v>
      </c>
      <c r="M4076" t="s">
        <v>1756</v>
      </c>
      <c r="N4076" t="s">
        <v>1756</v>
      </c>
      <c r="O4076" t="s">
        <v>1756</v>
      </c>
      <c r="P4076" t="s">
        <v>1756</v>
      </c>
      <c r="Q4076" s="387">
        <v>2581.8200000000002</v>
      </c>
      <c r="R4076">
        <v>335.63660000000004</v>
      </c>
      <c r="S4076">
        <v>2917.4566</v>
      </c>
      <c r="T4076" s="388">
        <v>44434</v>
      </c>
      <c r="U4076">
        <v>0</v>
      </c>
      <c r="V4076" t="s">
        <v>845</v>
      </c>
      <c r="W4076" s="388">
        <v>44477</v>
      </c>
      <c r="X4076">
        <v>76</v>
      </c>
      <c r="Y4076">
        <v>0</v>
      </c>
      <c r="Z4076">
        <v>0</v>
      </c>
      <c r="AA4076" t="s">
        <v>1758</v>
      </c>
      <c r="AB4076" t="s">
        <v>2044</v>
      </c>
      <c r="AD4076" t="s">
        <v>10191</v>
      </c>
      <c r="AE4076" t="s">
        <v>10192</v>
      </c>
      <c r="AI4076" t="s">
        <v>1761</v>
      </c>
      <c r="AL4076" t="s">
        <v>10514</v>
      </c>
      <c r="AM4076">
        <v>10</v>
      </c>
      <c r="AN4076" t="s">
        <v>10194</v>
      </c>
      <c r="AO4076" t="s">
        <v>2416</v>
      </c>
      <c r="AP4076">
        <v>0</v>
      </c>
      <c r="AQ4076" s="388">
        <v>44438</v>
      </c>
      <c r="AS4076" t="s">
        <v>1765</v>
      </c>
      <c r="AT4076" s="388">
        <v>44444</v>
      </c>
      <c r="AU4076" t="s">
        <v>10515</v>
      </c>
      <c r="AV4076" t="s">
        <v>10516</v>
      </c>
      <c r="AZ4076" t="s">
        <v>1766</v>
      </c>
      <c r="BA4076" t="s">
        <v>1865</v>
      </c>
      <c r="BB4076" t="s">
        <v>10517</v>
      </c>
      <c r="BC4076" t="s">
        <v>10518</v>
      </c>
      <c r="BD4076" t="s">
        <v>1756</v>
      </c>
      <c r="BE4076" t="s">
        <v>824</v>
      </c>
      <c r="BF4076" t="s">
        <v>824</v>
      </c>
    </row>
    <row r="4077" spans="1:58">
      <c r="A4077" t="s">
        <v>842</v>
      </c>
      <c r="B4077">
        <v>12</v>
      </c>
      <c r="C4077">
        <v>0</v>
      </c>
      <c r="D4077">
        <v>7281</v>
      </c>
      <c r="E4077" t="s">
        <v>10513</v>
      </c>
      <c r="F4077">
        <v>53511012</v>
      </c>
      <c r="G4077" t="s">
        <v>2041</v>
      </c>
      <c r="H4077">
        <v>0</v>
      </c>
      <c r="I4077" t="s">
        <v>10212</v>
      </c>
      <c r="J4077">
        <v>1</v>
      </c>
      <c r="K4077">
        <v>2581.8200000000002</v>
      </c>
      <c r="L4077" t="s">
        <v>10213</v>
      </c>
      <c r="M4077" t="s">
        <v>1756</v>
      </c>
      <c r="N4077" t="s">
        <v>1756</v>
      </c>
      <c r="O4077" t="s">
        <v>1756</v>
      </c>
      <c r="P4077" t="s">
        <v>1756</v>
      </c>
      <c r="Q4077" s="387">
        <v>2581.8200000000002</v>
      </c>
      <c r="R4077">
        <v>335.63660000000004</v>
      </c>
      <c r="S4077">
        <v>2917.4566</v>
      </c>
      <c r="T4077" s="388">
        <v>44434</v>
      </c>
      <c r="U4077">
        <v>0</v>
      </c>
      <c r="V4077" t="s">
        <v>845</v>
      </c>
      <c r="W4077" s="388">
        <v>44477</v>
      </c>
      <c r="X4077">
        <v>76</v>
      </c>
      <c r="Y4077">
        <v>0</v>
      </c>
      <c r="Z4077">
        <v>0</v>
      </c>
      <c r="AA4077" t="s">
        <v>1758</v>
      </c>
      <c r="AB4077" t="s">
        <v>2044</v>
      </c>
      <c r="AD4077" t="s">
        <v>10191</v>
      </c>
      <c r="AE4077" t="s">
        <v>10192</v>
      </c>
      <c r="AI4077" t="s">
        <v>1761</v>
      </c>
      <c r="AL4077" t="s">
        <v>10514</v>
      </c>
      <c r="AM4077">
        <v>10</v>
      </c>
      <c r="AN4077" t="s">
        <v>10194</v>
      </c>
      <c r="AO4077" t="s">
        <v>2416</v>
      </c>
      <c r="AP4077">
        <v>0</v>
      </c>
      <c r="AQ4077" s="388">
        <v>44438</v>
      </c>
      <c r="AS4077" t="s">
        <v>1765</v>
      </c>
      <c r="AT4077" s="388">
        <v>44444</v>
      </c>
      <c r="AU4077" t="s">
        <v>10519</v>
      </c>
      <c r="AV4077" t="s">
        <v>10520</v>
      </c>
      <c r="AZ4077" t="s">
        <v>1766</v>
      </c>
      <c r="BA4077" t="s">
        <v>1865</v>
      </c>
      <c r="BB4077" t="s">
        <v>10517</v>
      </c>
      <c r="BC4077" t="s">
        <v>10518</v>
      </c>
      <c r="BD4077" t="s">
        <v>1756</v>
      </c>
      <c r="BE4077" t="s">
        <v>824</v>
      </c>
      <c r="BF4077" t="s">
        <v>824</v>
      </c>
    </row>
    <row r="4078" spans="1:58">
      <c r="A4078" t="s">
        <v>842</v>
      </c>
      <c r="B4078">
        <v>12</v>
      </c>
      <c r="C4078">
        <v>0</v>
      </c>
      <c r="D4078">
        <v>7353</v>
      </c>
      <c r="E4078" t="s">
        <v>10521</v>
      </c>
      <c r="F4078">
        <v>53511012</v>
      </c>
      <c r="G4078" t="s">
        <v>2041</v>
      </c>
      <c r="H4078">
        <v>0</v>
      </c>
      <c r="I4078" t="s">
        <v>10212</v>
      </c>
      <c r="J4078">
        <v>1</v>
      </c>
      <c r="K4078">
        <v>2194.5500000000002</v>
      </c>
      <c r="L4078" t="s">
        <v>10213</v>
      </c>
      <c r="M4078" t="s">
        <v>1756</v>
      </c>
      <c r="N4078" t="s">
        <v>1756</v>
      </c>
      <c r="O4078" t="s">
        <v>1756</v>
      </c>
      <c r="P4078" t="s">
        <v>1756</v>
      </c>
      <c r="Q4078" s="387">
        <v>2194.5500000000002</v>
      </c>
      <c r="R4078">
        <v>285.29150000000004</v>
      </c>
      <c r="S4078">
        <v>2479.8415</v>
      </c>
      <c r="T4078" s="388">
        <v>44456</v>
      </c>
      <c r="U4078">
        <v>0</v>
      </c>
      <c r="V4078" t="s">
        <v>845</v>
      </c>
      <c r="W4078" s="388">
        <v>44477</v>
      </c>
      <c r="X4078">
        <v>76</v>
      </c>
      <c r="Y4078">
        <v>0</v>
      </c>
      <c r="Z4078">
        <v>0</v>
      </c>
      <c r="AA4078" t="s">
        <v>1758</v>
      </c>
      <c r="AB4078" t="s">
        <v>2044</v>
      </c>
      <c r="AD4078" t="s">
        <v>10191</v>
      </c>
      <c r="AE4078" t="s">
        <v>10192</v>
      </c>
      <c r="AI4078" t="s">
        <v>1761</v>
      </c>
      <c r="AL4078" t="s">
        <v>10522</v>
      </c>
      <c r="AM4078">
        <v>10</v>
      </c>
      <c r="AN4078" t="s">
        <v>10194</v>
      </c>
      <c r="AO4078" t="s">
        <v>2049</v>
      </c>
      <c r="AP4078">
        <v>0</v>
      </c>
      <c r="AQ4078" s="388">
        <v>44463</v>
      </c>
      <c r="AS4078" t="s">
        <v>10239</v>
      </c>
      <c r="AT4078" s="388">
        <v>44466</v>
      </c>
      <c r="AU4078" t="s">
        <v>10523</v>
      </c>
      <c r="AV4078" t="s">
        <v>10524</v>
      </c>
      <c r="AZ4078" t="s">
        <v>10242</v>
      </c>
      <c r="BA4078" t="s">
        <v>1865</v>
      </c>
      <c r="BB4078" t="s">
        <v>10525</v>
      </c>
      <c r="BC4078" t="s">
        <v>10526</v>
      </c>
      <c r="BD4078" t="s">
        <v>1756</v>
      </c>
      <c r="BE4078" t="s">
        <v>824</v>
      </c>
      <c r="BF4078" t="s">
        <v>824</v>
      </c>
    </row>
    <row r="4079" spans="1:58">
      <c r="A4079" t="s">
        <v>842</v>
      </c>
      <c r="B4079">
        <v>12</v>
      </c>
      <c r="C4079">
        <v>0</v>
      </c>
      <c r="D4079">
        <v>7353</v>
      </c>
      <c r="E4079" t="s">
        <v>10521</v>
      </c>
      <c r="F4079">
        <v>53511012</v>
      </c>
      <c r="G4079" t="s">
        <v>2041</v>
      </c>
      <c r="H4079">
        <v>0</v>
      </c>
      <c r="I4079" t="s">
        <v>10212</v>
      </c>
      <c r="J4079">
        <v>1</v>
      </c>
      <c r="K4079">
        <v>2702.73</v>
      </c>
      <c r="L4079" t="s">
        <v>10213</v>
      </c>
      <c r="M4079" t="s">
        <v>1756</v>
      </c>
      <c r="N4079" t="s">
        <v>1756</v>
      </c>
      <c r="O4079" t="s">
        <v>1756</v>
      </c>
      <c r="P4079" t="s">
        <v>1756</v>
      </c>
      <c r="Q4079" s="387">
        <v>2702.73</v>
      </c>
      <c r="R4079">
        <v>351.35489999999999</v>
      </c>
      <c r="S4079">
        <v>3054.0848999999998</v>
      </c>
      <c r="T4079" s="388">
        <v>44456</v>
      </c>
      <c r="U4079">
        <v>0</v>
      </c>
      <c r="V4079" t="s">
        <v>845</v>
      </c>
      <c r="W4079" s="388">
        <v>44477</v>
      </c>
      <c r="X4079">
        <v>76</v>
      </c>
      <c r="Y4079">
        <v>0</v>
      </c>
      <c r="Z4079">
        <v>0</v>
      </c>
      <c r="AA4079" t="s">
        <v>1758</v>
      </c>
      <c r="AB4079" t="s">
        <v>2044</v>
      </c>
      <c r="AD4079" t="s">
        <v>10191</v>
      </c>
      <c r="AE4079" t="s">
        <v>10192</v>
      </c>
      <c r="AI4079" t="s">
        <v>1761</v>
      </c>
      <c r="AL4079" t="s">
        <v>10522</v>
      </c>
      <c r="AM4079">
        <v>10</v>
      </c>
      <c r="AN4079" t="s">
        <v>10194</v>
      </c>
      <c r="AO4079" t="s">
        <v>2049</v>
      </c>
      <c r="AP4079">
        <v>0</v>
      </c>
      <c r="AQ4079" s="388">
        <v>44463</v>
      </c>
      <c r="AS4079" t="s">
        <v>10239</v>
      </c>
      <c r="AT4079" s="388">
        <v>44466</v>
      </c>
      <c r="AU4079" t="s">
        <v>10527</v>
      </c>
      <c r="AV4079" t="s">
        <v>10528</v>
      </c>
      <c r="AZ4079" t="s">
        <v>10242</v>
      </c>
      <c r="BA4079" t="s">
        <v>1865</v>
      </c>
      <c r="BB4079" t="s">
        <v>10529</v>
      </c>
      <c r="BC4079" t="s">
        <v>10530</v>
      </c>
      <c r="BD4079" t="s">
        <v>1756</v>
      </c>
      <c r="BE4079" t="s">
        <v>824</v>
      </c>
      <c r="BF4079" t="s">
        <v>824</v>
      </c>
    </row>
    <row r="4080" spans="1:58">
      <c r="A4080" t="s">
        <v>842</v>
      </c>
      <c r="B4080">
        <v>12</v>
      </c>
      <c r="C4080">
        <v>0</v>
      </c>
      <c r="D4080">
        <v>7350</v>
      </c>
      <c r="E4080" t="s">
        <v>10531</v>
      </c>
      <c r="F4080">
        <v>53511012</v>
      </c>
      <c r="G4080" t="s">
        <v>2041</v>
      </c>
      <c r="H4080">
        <v>0</v>
      </c>
      <c r="I4080" t="s">
        <v>10212</v>
      </c>
      <c r="J4080">
        <v>1</v>
      </c>
      <c r="K4080">
        <v>4752.45</v>
      </c>
      <c r="L4080" t="s">
        <v>10213</v>
      </c>
      <c r="M4080" t="s">
        <v>1756</v>
      </c>
      <c r="N4080" t="s">
        <v>1756</v>
      </c>
      <c r="O4080" t="s">
        <v>1756</v>
      </c>
      <c r="P4080" t="s">
        <v>1756</v>
      </c>
      <c r="Q4080" s="387">
        <v>4752.45</v>
      </c>
      <c r="R4080">
        <v>617.81849999999997</v>
      </c>
      <c r="S4080">
        <v>5370.2684999999992</v>
      </c>
      <c r="T4080" s="388">
        <v>44455</v>
      </c>
      <c r="U4080">
        <v>0</v>
      </c>
      <c r="V4080" t="s">
        <v>845</v>
      </c>
      <c r="W4080" s="388">
        <v>44477</v>
      </c>
      <c r="X4080">
        <v>76</v>
      </c>
      <c r="Y4080">
        <v>0</v>
      </c>
      <c r="Z4080">
        <v>0</v>
      </c>
      <c r="AA4080" t="s">
        <v>1758</v>
      </c>
      <c r="AB4080" t="s">
        <v>2044</v>
      </c>
      <c r="AD4080" t="s">
        <v>10191</v>
      </c>
      <c r="AE4080" t="s">
        <v>10192</v>
      </c>
      <c r="AG4080" t="s">
        <v>10532</v>
      </c>
      <c r="AI4080" t="s">
        <v>1761</v>
      </c>
      <c r="AL4080" t="s">
        <v>10533</v>
      </c>
      <c r="AM4080">
        <v>10</v>
      </c>
      <c r="AN4080" t="s">
        <v>10194</v>
      </c>
      <c r="AO4080" t="s">
        <v>2049</v>
      </c>
      <c r="AP4080">
        <v>0</v>
      </c>
      <c r="AQ4080" s="388">
        <v>44463</v>
      </c>
      <c r="AT4080" s="388">
        <v>44464</v>
      </c>
      <c r="AU4080" t="s">
        <v>10534</v>
      </c>
      <c r="AV4080" t="s">
        <v>10535</v>
      </c>
      <c r="AZ4080" t="s">
        <v>1756</v>
      </c>
      <c r="BA4080" t="s">
        <v>1865</v>
      </c>
      <c r="BB4080" t="s">
        <v>10536</v>
      </c>
      <c r="BC4080" t="s">
        <v>10537</v>
      </c>
      <c r="BD4080" t="s">
        <v>1756</v>
      </c>
      <c r="BE4080" t="s">
        <v>824</v>
      </c>
      <c r="BF4080" t="s">
        <v>824</v>
      </c>
    </row>
    <row r="4081" spans="1:58">
      <c r="A4081" t="s">
        <v>842</v>
      </c>
      <c r="B4081">
        <v>12</v>
      </c>
      <c r="C4081">
        <v>0</v>
      </c>
      <c r="D4081">
        <v>7347</v>
      </c>
      <c r="E4081" t="s">
        <v>10538</v>
      </c>
      <c r="F4081">
        <v>53511012</v>
      </c>
      <c r="G4081" t="s">
        <v>2041</v>
      </c>
      <c r="H4081">
        <v>0</v>
      </c>
      <c r="I4081" t="s">
        <v>10212</v>
      </c>
      <c r="J4081">
        <v>1</v>
      </c>
      <c r="K4081">
        <v>4519.2700000000004</v>
      </c>
      <c r="L4081" t="s">
        <v>10213</v>
      </c>
      <c r="M4081" t="s">
        <v>1756</v>
      </c>
      <c r="N4081" t="s">
        <v>1756</v>
      </c>
      <c r="O4081" t="s">
        <v>1756</v>
      </c>
      <c r="P4081" t="s">
        <v>1756</v>
      </c>
      <c r="Q4081" s="387">
        <v>4519.2700000000004</v>
      </c>
      <c r="R4081">
        <v>587.50510000000008</v>
      </c>
      <c r="S4081">
        <v>5106.7750999999998</v>
      </c>
      <c r="T4081" s="388">
        <v>44454</v>
      </c>
      <c r="U4081">
        <v>0</v>
      </c>
      <c r="V4081" t="s">
        <v>845</v>
      </c>
      <c r="W4081" s="388">
        <v>44477</v>
      </c>
      <c r="X4081">
        <v>76</v>
      </c>
      <c r="Y4081">
        <v>0</v>
      </c>
      <c r="Z4081">
        <v>0</v>
      </c>
      <c r="AA4081" t="s">
        <v>1758</v>
      </c>
      <c r="AB4081" t="s">
        <v>2044</v>
      </c>
      <c r="AD4081" t="s">
        <v>10191</v>
      </c>
      <c r="AE4081" t="s">
        <v>10192</v>
      </c>
      <c r="AG4081" t="s">
        <v>10532</v>
      </c>
      <c r="AI4081" t="s">
        <v>1761</v>
      </c>
      <c r="AL4081" t="s">
        <v>10539</v>
      </c>
      <c r="AM4081">
        <v>10</v>
      </c>
      <c r="AN4081" t="s">
        <v>10194</v>
      </c>
      <c r="AO4081" t="s">
        <v>2049</v>
      </c>
      <c r="AP4081">
        <v>0</v>
      </c>
      <c r="AQ4081" s="388">
        <v>44454</v>
      </c>
      <c r="AT4081" s="388">
        <v>44464</v>
      </c>
      <c r="AU4081" t="s">
        <v>10540</v>
      </c>
      <c r="AV4081" t="s">
        <v>10541</v>
      </c>
      <c r="AZ4081" t="s">
        <v>1756</v>
      </c>
      <c r="BA4081" t="s">
        <v>1865</v>
      </c>
      <c r="BB4081" t="s">
        <v>10542</v>
      </c>
      <c r="BC4081" t="s">
        <v>10543</v>
      </c>
      <c r="BD4081" t="s">
        <v>1756</v>
      </c>
      <c r="BE4081" t="s">
        <v>824</v>
      </c>
      <c r="BF4081" t="s">
        <v>824</v>
      </c>
    </row>
    <row r="4082" spans="1:58">
      <c r="A4082" t="s">
        <v>842</v>
      </c>
      <c r="B4082">
        <v>12</v>
      </c>
      <c r="C4082">
        <v>0</v>
      </c>
      <c r="D4082">
        <v>7347</v>
      </c>
      <c r="E4082" t="s">
        <v>10538</v>
      </c>
      <c r="F4082">
        <v>53511012</v>
      </c>
      <c r="G4082" t="s">
        <v>2041</v>
      </c>
      <c r="H4082">
        <v>0</v>
      </c>
      <c r="I4082" t="s">
        <v>10212</v>
      </c>
      <c r="J4082">
        <v>1</v>
      </c>
      <c r="K4082">
        <v>2186.36</v>
      </c>
      <c r="L4082" t="s">
        <v>10213</v>
      </c>
      <c r="M4082" t="s">
        <v>1756</v>
      </c>
      <c r="N4082" t="s">
        <v>1756</v>
      </c>
      <c r="O4082" t="s">
        <v>1756</v>
      </c>
      <c r="P4082" t="s">
        <v>1756</v>
      </c>
      <c r="Q4082" s="387">
        <v>2186.36</v>
      </c>
      <c r="R4082">
        <v>284.22680000000003</v>
      </c>
      <c r="S4082">
        <v>2470.5868</v>
      </c>
      <c r="T4082" s="388">
        <v>44454</v>
      </c>
      <c r="U4082">
        <v>0</v>
      </c>
      <c r="V4082" t="s">
        <v>845</v>
      </c>
      <c r="W4082" s="388">
        <v>44477</v>
      </c>
      <c r="X4082">
        <v>76</v>
      </c>
      <c r="Y4082">
        <v>0</v>
      </c>
      <c r="Z4082">
        <v>0</v>
      </c>
      <c r="AA4082" t="s">
        <v>1758</v>
      </c>
      <c r="AB4082" t="s">
        <v>2044</v>
      </c>
      <c r="AD4082" t="s">
        <v>10191</v>
      </c>
      <c r="AE4082" t="s">
        <v>10192</v>
      </c>
      <c r="AG4082" t="s">
        <v>10532</v>
      </c>
      <c r="AI4082" t="s">
        <v>1761</v>
      </c>
      <c r="AL4082" t="s">
        <v>10539</v>
      </c>
      <c r="AM4082">
        <v>10</v>
      </c>
      <c r="AN4082" t="s">
        <v>10194</v>
      </c>
      <c r="AO4082" t="s">
        <v>2049</v>
      </c>
      <c r="AP4082">
        <v>0</v>
      </c>
      <c r="AQ4082" s="388">
        <v>44454</v>
      </c>
      <c r="AT4082" s="388">
        <v>44464</v>
      </c>
      <c r="AU4082" t="s">
        <v>10544</v>
      </c>
      <c r="AV4082" t="s">
        <v>10545</v>
      </c>
      <c r="AZ4082" t="s">
        <v>1756</v>
      </c>
      <c r="BA4082" t="s">
        <v>1865</v>
      </c>
      <c r="BB4082" t="s">
        <v>10546</v>
      </c>
      <c r="BC4082" t="s">
        <v>10547</v>
      </c>
      <c r="BD4082" t="s">
        <v>1756</v>
      </c>
      <c r="BE4082" t="s">
        <v>824</v>
      </c>
      <c r="BF4082" t="s">
        <v>824</v>
      </c>
    </row>
    <row r="4083" spans="1:58">
      <c r="A4083" t="s">
        <v>842</v>
      </c>
      <c r="B4083">
        <v>12</v>
      </c>
      <c r="C4083">
        <v>0</v>
      </c>
      <c r="D4083">
        <v>7336</v>
      </c>
      <c r="E4083" t="s">
        <v>10548</v>
      </c>
      <c r="F4083">
        <v>53511012</v>
      </c>
      <c r="G4083" t="s">
        <v>2041</v>
      </c>
      <c r="H4083">
        <v>0</v>
      </c>
      <c r="I4083" t="s">
        <v>10212</v>
      </c>
      <c r="J4083">
        <v>1</v>
      </c>
      <c r="K4083">
        <v>2815</v>
      </c>
      <c r="L4083" t="s">
        <v>10213</v>
      </c>
      <c r="M4083" t="s">
        <v>1756</v>
      </c>
      <c r="N4083" t="s">
        <v>1756</v>
      </c>
      <c r="O4083" t="s">
        <v>1756</v>
      </c>
      <c r="P4083" t="s">
        <v>1756</v>
      </c>
      <c r="Q4083" s="387">
        <v>2815</v>
      </c>
      <c r="R4083">
        <v>365.95</v>
      </c>
      <c r="S4083">
        <v>3180.95</v>
      </c>
      <c r="T4083" s="388">
        <v>44453</v>
      </c>
      <c r="U4083">
        <v>0</v>
      </c>
      <c r="V4083" t="s">
        <v>845</v>
      </c>
      <c r="W4083" s="388">
        <v>44477</v>
      </c>
      <c r="X4083">
        <v>76</v>
      </c>
      <c r="Y4083">
        <v>0</v>
      </c>
      <c r="Z4083">
        <v>0</v>
      </c>
      <c r="AA4083" t="s">
        <v>1758</v>
      </c>
      <c r="AB4083" t="s">
        <v>2044</v>
      </c>
      <c r="AD4083" t="s">
        <v>10191</v>
      </c>
      <c r="AE4083" t="s">
        <v>10192</v>
      </c>
      <c r="AG4083" t="s">
        <v>10549</v>
      </c>
      <c r="AI4083" t="s">
        <v>1761</v>
      </c>
      <c r="AL4083" t="s">
        <v>10550</v>
      </c>
      <c r="AM4083">
        <v>10</v>
      </c>
      <c r="AN4083" t="s">
        <v>10194</v>
      </c>
      <c r="AO4083" t="s">
        <v>2416</v>
      </c>
      <c r="AP4083">
        <v>0</v>
      </c>
      <c r="AQ4083" s="388">
        <v>44460</v>
      </c>
      <c r="AT4083" s="388">
        <v>44461</v>
      </c>
      <c r="AU4083" t="s">
        <v>10551</v>
      </c>
      <c r="AV4083" t="s">
        <v>10552</v>
      </c>
      <c r="AZ4083" t="s">
        <v>1756</v>
      </c>
      <c r="BA4083" t="s">
        <v>1865</v>
      </c>
      <c r="BB4083" t="s">
        <v>10553</v>
      </c>
      <c r="BC4083" t="s">
        <v>10554</v>
      </c>
      <c r="BD4083" t="s">
        <v>1756</v>
      </c>
      <c r="BE4083" t="s">
        <v>824</v>
      </c>
      <c r="BF4083" t="s">
        <v>824</v>
      </c>
    </row>
    <row r="4084" spans="1:58">
      <c r="A4084" t="s">
        <v>842</v>
      </c>
      <c r="B4084">
        <v>12</v>
      </c>
      <c r="C4084">
        <v>0</v>
      </c>
      <c r="D4084">
        <v>7336</v>
      </c>
      <c r="E4084" t="s">
        <v>10548</v>
      </c>
      <c r="F4084">
        <v>53511012</v>
      </c>
      <c r="G4084" t="s">
        <v>2041</v>
      </c>
      <c r="H4084">
        <v>0</v>
      </c>
      <c r="I4084" t="s">
        <v>10212</v>
      </c>
      <c r="J4084">
        <v>1</v>
      </c>
      <c r="K4084">
        <v>2603.64</v>
      </c>
      <c r="L4084" t="s">
        <v>10213</v>
      </c>
      <c r="M4084" t="s">
        <v>1756</v>
      </c>
      <c r="N4084" t="s">
        <v>1756</v>
      </c>
      <c r="O4084" t="s">
        <v>1756</v>
      </c>
      <c r="P4084" t="s">
        <v>1756</v>
      </c>
      <c r="Q4084" s="387">
        <v>2603.64</v>
      </c>
      <c r="R4084">
        <v>338.47320000000002</v>
      </c>
      <c r="S4084">
        <v>2942.1131999999998</v>
      </c>
      <c r="T4084" s="388">
        <v>44453</v>
      </c>
      <c r="U4084">
        <v>0</v>
      </c>
      <c r="V4084" t="s">
        <v>845</v>
      </c>
      <c r="W4084" s="388">
        <v>44477</v>
      </c>
      <c r="X4084">
        <v>76</v>
      </c>
      <c r="Y4084">
        <v>0</v>
      </c>
      <c r="Z4084">
        <v>0</v>
      </c>
      <c r="AA4084" t="s">
        <v>1758</v>
      </c>
      <c r="AB4084" t="s">
        <v>2044</v>
      </c>
      <c r="AD4084" t="s">
        <v>10191</v>
      </c>
      <c r="AE4084" t="s">
        <v>10192</v>
      </c>
      <c r="AG4084" t="s">
        <v>10549</v>
      </c>
      <c r="AI4084" t="s">
        <v>1761</v>
      </c>
      <c r="AL4084" t="s">
        <v>10550</v>
      </c>
      <c r="AM4084">
        <v>10</v>
      </c>
      <c r="AN4084" t="s">
        <v>10194</v>
      </c>
      <c r="AO4084" t="s">
        <v>2416</v>
      </c>
      <c r="AP4084">
        <v>0</v>
      </c>
      <c r="AQ4084" s="388">
        <v>44460</v>
      </c>
      <c r="AT4084" s="388">
        <v>44461</v>
      </c>
      <c r="AU4084" t="s">
        <v>10555</v>
      </c>
      <c r="AV4084" t="s">
        <v>10556</v>
      </c>
      <c r="AZ4084" t="s">
        <v>1756</v>
      </c>
      <c r="BA4084" t="s">
        <v>1865</v>
      </c>
      <c r="BB4084" t="s">
        <v>10557</v>
      </c>
      <c r="BC4084" t="s">
        <v>10558</v>
      </c>
      <c r="BD4084" t="s">
        <v>1756</v>
      </c>
      <c r="BE4084" t="s">
        <v>824</v>
      </c>
      <c r="BF4084" t="s">
        <v>824</v>
      </c>
    </row>
    <row r="4085" spans="1:58">
      <c r="A4085" t="s">
        <v>842</v>
      </c>
      <c r="B4085">
        <v>12</v>
      </c>
      <c r="C4085">
        <v>0</v>
      </c>
      <c r="D4085">
        <v>7335</v>
      </c>
      <c r="E4085" t="s">
        <v>10559</v>
      </c>
      <c r="F4085">
        <v>53511012</v>
      </c>
      <c r="G4085" t="s">
        <v>2041</v>
      </c>
      <c r="H4085">
        <v>0</v>
      </c>
      <c r="I4085" t="s">
        <v>10212</v>
      </c>
      <c r="J4085">
        <v>1</v>
      </c>
      <c r="K4085">
        <v>2815</v>
      </c>
      <c r="L4085" t="s">
        <v>10213</v>
      </c>
      <c r="M4085" t="s">
        <v>1756</v>
      </c>
      <c r="N4085" t="s">
        <v>1756</v>
      </c>
      <c r="O4085" t="s">
        <v>1756</v>
      </c>
      <c r="P4085" t="s">
        <v>1756</v>
      </c>
      <c r="Q4085" s="387">
        <v>2815</v>
      </c>
      <c r="R4085">
        <v>365.95</v>
      </c>
      <c r="S4085">
        <v>3180.95</v>
      </c>
      <c r="T4085" s="388">
        <v>44452</v>
      </c>
      <c r="U4085">
        <v>0</v>
      </c>
      <c r="V4085" t="s">
        <v>845</v>
      </c>
      <c r="W4085" s="388">
        <v>44477</v>
      </c>
      <c r="X4085">
        <v>76</v>
      </c>
      <c r="Y4085">
        <v>0</v>
      </c>
      <c r="Z4085">
        <v>0</v>
      </c>
      <c r="AA4085" t="s">
        <v>1758</v>
      </c>
      <c r="AB4085" t="s">
        <v>2044</v>
      </c>
      <c r="AD4085" t="s">
        <v>10191</v>
      </c>
      <c r="AE4085" t="s">
        <v>10192</v>
      </c>
      <c r="AG4085" t="s">
        <v>10549</v>
      </c>
      <c r="AI4085" t="s">
        <v>1761</v>
      </c>
      <c r="AL4085" t="s">
        <v>10550</v>
      </c>
      <c r="AM4085">
        <v>10</v>
      </c>
      <c r="AN4085" t="s">
        <v>10194</v>
      </c>
      <c r="AO4085" t="s">
        <v>2049</v>
      </c>
      <c r="AP4085">
        <v>0</v>
      </c>
      <c r="AQ4085" s="388">
        <v>44460</v>
      </c>
      <c r="AT4085" s="388">
        <v>44461</v>
      </c>
      <c r="AU4085" t="s">
        <v>10560</v>
      </c>
      <c r="AV4085" t="s">
        <v>10561</v>
      </c>
      <c r="AZ4085" t="s">
        <v>1756</v>
      </c>
      <c r="BA4085" t="s">
        <v>1865</v>
      </c>
      <c r="BB4085" t="s">
        <v>10562</v>
      </c>
      <c r="BC4085" t="s">
        <v>10563</v>
      </c>
      <c r="BD4085" t="s">
        <v>1756</v>
      </c>
      <c r="BE4085" t="s">
        <v>824</v>
      </c>
      <c r="BF4085" t="s">
        <v>824</v>
      </c>
    </row>
    <row r="4086" spans="1:58">
      <c r="A4086" t="s">
        <v>842</v>
      </c>
      <c r="B4086">
        <v>12</v>
      </c>
      <c r="C4086">
        <v>0</v>
      </c>
      <c r="D4086">
        <v>7334</v>
      </c>
      <c r="E4086" t="s">
        <v>10564</v>
      </c>
      <c r="F4086">
        <v>53511012</v>
      </c>
      <c r="G4086" t="s">
        <v>2041</v>
      </c>
      <c r="H4086">
        <v>0</v>
      </c>
      <c r="I4086" t="s">
        <v>10212</v>
      </c>
      <c r="J4086">
        <v>1</v>
      </c>
      <c r="K4086">
        <v>2581.8200000000002</v>
      </c>
      <c r="L4086" t="s">
        <v>10213</v>
      </c>
      <c r="M4086" t="s">
        <v>1756</v>
      </c>
      <c r="N4086" t="s">
        <v>1756</v>
      </c>
      <c r="O4086" t="s">
        <v>1756</v>
      </c>
      <c r="P4086" t="s">
        <v>1756</v>
      </c>
      <c r="Q4086" s="387">
        <v>2581.8200000000002</v>
      </c>
      <c r="R4086">
        <v>335.63660000000004</v>
      </c>
      <c r="S4086">
        <v>2917.4566</v>
      </c>
      <c r="T4086" s="388">
        <v>44451</v>
      </c>
      <c r="U4086">
        <v>0</v>
      </c>
      <c r="V4086" t="s">
        <v>845</v>
      </c>
      <c r="W4086" s="388">
        <v>44477</v>
      </c>
      <c r="X4086">
        <v>76</v>
      </c>
      <c r="Y4086">
        <v>0</v>
      </c>
      <c r="Z4086">
        <v>0</v>
      </c>
      <c r="AA4086" t="s">
        <v>1758</v>
      </c>
      <c r="AB4086" t="s">
        <v>2044</v>
      </c>
      <c r="AD4086" t="s">
        <v>10191</v>
      </c>
      <c r="AE4086" t="s">
        <v>10192</v>
      </c>
      <c r="AI4086" t="s">
        <v>1761</v>
      </c>
      <c r="AL4086" t="s">
        <v>10565</v>
      </c>
      <c r="AM4086">
        <v>10</v>
      </c>
      <c r="AN4086" t="s">
        <v>10194</v>
      </c>
      <c r="AO4086" t="s">
        <v>2049</v>
      </c>
      <c r="AP4086">
        <v>0</v>
      </c>
      <c r="AQ4086" s="388">
        <v>44460</v>
      </c>
      <c r="AS4086" t="s">
        <v>10239</v>
      </c>
      <c r="AT4086" s="388">
        <v>44462</v>
      </c>
      <c r="AU4086" t="s">
        <v>10566</v>
      </c>
      <c r="AV4086" t="s">
        <v>10567</v>
      </c>
      <c r="AZ4086" t="s">
        <v>10242</v>
      </c>
      <c r="BA4086" t="s">
        <v>1865</v>
      </c>
      <c r="BB4086" t="s">
        <v>10568</v>
      </c>
      <c r="BC4086" t="s">
        <v>10569</v>
      </c>
      <c r="BD4086" t="s">
        <v>1756</v>
      </c>
      <c r="BE4086" t="s">
        <v>824</v>
      </c>
      <c r="BF4086" t="s">
        <v>824</v>
      </c>
    </row>
    <row r="4087" spans="1:58">
      <c r="A4087" t="s">
        <v>842</v>
      </c>
      <c r="B4087">
        <v>12</v>
      </c>
      <c r="C4087">
        <v>0</v>
      </c>
      <c r="D4087">
        <v>7334</v>
      </c>
      <c r="E4087" t="s">
        <v>10564</v>
      </c>
      <c r="F4087">
        <v>53511012</v>
      </c>
      <c r="G4087" t="s">
        <v>2041</v>
      </c>
      <c r="H4087">
        <v>0</v>
      </c>
      <c r="I4087" t="s">
        <v>10212</v>
      </c>
      <c r="J4087">
        <v>1</v>
      </c>
      <c r="K4087">
        <v>2581.8200000000002</v>
      </c>
      <c r="L4087" t="s">
        <v>10213</v>
      </c>
      <c r="M4087" t="s">
        <v>1756</v>
      </c>
      <c r="N4087" t="s">
        <v>1756</v>
      </c>
      <c r="O4087" t="s">
        <v>1756</v>
      </c>
      <c r="P4087" t="s">
        <v>1756</v>
      </c>
      <c r="Q4087" s="387">
        <v>2581.8200000000002</v>
      </c>
      <c r="R4087">
        <v>335.63660000000004</v>
      </c>
      <c r="S4087">
        <v>2917.4566</v>
      </c>
      <c r="T4087" s="388">
        <v>44451</v>
      </c>
      <c r="U4087">
        <v>0</v>
      </c>
      <c r="V4087" t="s">
        <v>845</v>
      </c>
      <c r="W4087" s="388">
        <v>44477</v>
      </c>
      <c r="X4087">
        <v>76</v>
      </c>
      <c r="Y4087">
        <v>0</v>
      </c>
      <c r="Z4087">
        <v>0</v>
      </c>
      <c r="AA4087" t="s">
        <v>1758</v>
      </c>
      <c r="AB4087" t="s">
        <v>2044</v>
      </c>
      <c r="AD4087" t="s">
        <v>10191</v>
      </c>
      <c r="AE4087" t="s">
        <v>10192</v>
      </c>
      <c r="AI4087" t="s">
        <v>1761</v>
      </c>
      <c r="AL4087" t="s">
        <v>10565</v>
      </c>
      <c r="AM4087">
        <v>10</v>
      </c>
      <c r="AN4087" t="s">
        <v>10194</v>
      </c>
      <c r="AO4087" t="s">
        <v>2049</v>
      </c>
      <c r="AP4087">
        <v>0</v>
      </c>
      <c r="AQ4087" s="388">
        <v>44460</v>
      </c>
      <c r="AS4087" t="s">
        <v>10239</v>
      </c>
      <c r="AT4087" s="388">
        <v>44462</v>
      </c>
      <c r="AU4087" t="s">
        <v>10570</v>
      </c>
      <c r="AV4087" t="s">
        <v>10571</v>
      </c>
      <c r="AZ4087" t="s">
        <v>10242</v>
      </c>
      <c r="BA4087" t="s">
        <v>1865</v>
      </c>
      <c r="BB4087" t="s">
        <v>10568</v>
      </c>
      <c r="BC4087" t="s">
        <v>10569</v>
      </c>
      <c r="BD4087" t="s">
        <v>1756</v>
      </c>
      <c r="BE4087" t="s">
        <v>824</v>
      </c>
      <c r="BF4087" t="s">
        <v>824</v>
      </c>
    </row>
    <row r="4088" spans="1:58">
      <c r="A4088" t="s">
        <v>842</v>
      </c>
      <c r="B4088">
        <v>12</v>
      </c>
      <c r="C4088">
        <v>0</v>
      </c>
      <c r="D4088">
        <v>7332</v>
      </c>
      <c r="E4088" t="s">
        <v>10572</v>
      </c>
      <c r="F4088">
        <v>53511012</v>
      </c>
      <c r="G4088" t="s">
        <v>2041</v>
      </c>
      <c r="H4088">
        <v>0</v>
      </c>
      <c r="I4088" t="s">
        <v>10212</v>
      </c>
      <c r="J4088">
        <v>1</v>
      </c>
      <c r="K4088">
        <v>2581.8200000000002</v>
      </c>
      <c r="L4088" t="s">
        <v>10213</v>
      </c>
      <c r="M4088" t="s">
        <v>1756</v>
      </c>
      <c r="N4088" t="s">
        <v>1756</v>
      </c>
      <c r="O4088" t="s">
        <v>1756</v>
      </c>
      <c r="P4088" t="s">
        <v>1756</v>
      </c>
      <c r="Q4088" s="387">
        <v>2581.8200000000002</v>
      </c>
      <c r="R4088">
        <v>335.63660000000004</v>
      </c>
      <c r="S4088">
        <v>2917.4566</v>
      </c>
      <c r="T4088" s="388">
        <v>44450</v>
      </c>
      <c r="U4088">
        <v>0</v>
      </c>
      <c r="V4088" t="s">
        <v>845</v>
      </c>
      <c r="W4088" s="388">
        <v>44477</v>
      </c>
      <c r="X4088">
        <v>76</v>
      </c>
      <c r="Y4088">
        <v>0</v>
      </c>
      <c r="Z4088">
        <v>0</v>
      </c>
      <c r="AA4088" t="s">
        <v>1758</v>
      </c>
      <c r="AB4088" t="s">
        <v>2044</v>
      </c>
      <c r="AD4088" t="s">
        <v>10191</v>
      </c>
      <c r="AE4088" t="s">
        <v>10192</v>
      </c>
      <c r="AI4088" t="s">
        <v>1761</v>
      </c>
      <c r="AL4088" t="s">
        <v>10573</v>
      </c>
      <c r="AM4088">
        <v>10</v>
      </c>
      <c r="AN4088" t="s">
        <v>10194</v>
      </c>
      <c r="AO4088" t="s">
        <v>2049</v>
      </c>
      <c r="AP4088">
        <v>0</v>
      </c>
      <c r="AQ4088" s="388">
        <v>44460</v>
      </c>
      <c r="AS4088" t="s">
        <v>10239</v>
      </c>
      <c r="AT4088" s="388">
        <v>44462</v>
      </c>
      <c r="AU4088" t="s">
        <v>10574</v>
      </c>
      <c r="AV4088" t="s">
        <v>10575</v>
      </c>
      <c r="AZ4088" t="s">
        <v>10242</v>
      </c>
      <c r="BA4088" t="s">
        <v>1865</v>
      </c>
      <c r="BB4088" t="s">
        <v>10576</v>
      </c>
      <c r="BC4088" t="s">
        <v>10577</v>
      </c>
      <c r="BD4088" t="s">
        <v>1756</v>
      </c>
      <c r="BE4088" t="s">
        <v>824</v>
      </c>
      <c r="BF4088" t="s">
        <v>824</v>
      </c>
    </row>
    <row r="4089" spans="1:58">
      <c r="A4089" t="s">
        <v>842</v>
      </c>
      <c r="B4089">
        <v>12</v>
      </c>
      <c r="C4089">
        <v>0</v>
      </c>
      <c r="D4089">
        <v>7332</v>
      </c>
      <c r="E4089" t="s">
        <v>10572</v>
      </c>
      <c r="F4089">
        <v>53511012</v>
      </c>
      <c r="G4089" t="s">
        <v>2041</v>
      </c>
      <c r="H4089">
        <v>0</v>
      </c>
      <c r="I4089" t="s">
        <v>10212</v>
      </c>
      <c r="J4089">
        <v>1</v>
      </c>
      <c r="K4089">
        <v>2581.8200000000002</v>
      </c>
      <c r="L4089" t="s">
        <v>10213</v>
      </c>
      <c r="M4089" t="s">
        <v>1756</v>
      </c>
      <c r="N4089" t="s">
        <v>1756</v>
      </c>
      <c r="O4089" t="s">
        <v>1756</v>
      </c>
      <c r="P4089" t="s">
        <v>1756</v>
      </c>
      <c r="Q4089" s="387">
        <v>2581.8200000000002</v>
      </c>
      <c r="R4089">
        <v>335.63660000000004</v>
      </c>
      <c r="S4089">
        <v>2917.4566</v>
      </c>
      <c r="T4089" s="388">
        <v>44450</v>
      </c>
      <c r="U4089">
        <v>0</v>
      </c>
      <c r="V4089" t="s">
        <v>845</v>
      </c>
      <c r="W4089" s="388">
        <v>44477</v>
      </c>
      <c r="X4089">
        <v>76</v>
      </c>
      <c r="Y4089">
        <v>0</v>
      </c>
      <c r="Z4089">
        <v>0</v>
      </c>
      <c r="AA4089" t="s">
        <v>1758</v>
      </c>
      <c r="AB4089" t="s">
        <v>2044</v>
      </c>
      <c r="AD4089" t="s">
        <v>10191</v>
      </c>
      <c r="AE4089" t="s">
        <v>10192</v>
      </c>
      <c r="AI4089" t="s">
        <v>1761</v>
      </c>
      <c r="AL4089" t="s">
        <v>10573</v>
      </c>
      <c r="AM4089">
        <v>10</v>
      </c>
      <c r="AN4089" t="s">
        <v>10194</v>
      </c>
      <c r="AO4089" t="s">
        <v>2049</v>
      </c>
      <c r="AP4089">
        <v>0</v>
      </c>
      <c r="AQ4089" s="388">
        <v>44460</v>
      </c>
      <c r="AS4089" t="s">
        <v>10239</v>
      </c>
      <c r="AT4089" s="388">
        <v>44462</v>
      </c>
      <c r="AU4089" t="s">
        <v>10578</v>
      </c>
      <c r="AV4089" t="s">
        <v>10579</v>
      </c>
      <c r="AZ4089" t="s">
        <v>10242</v>
      </c>
      <c r="BA4089" t="s">
        <v>1865</v>
      </c>
      <c r="BB4089" t="s">
        <v>10576</v>
      </c>
      <c r="BC4089" t="s">
        <v>10577</v>
      </c>
      <c r="BD4089" t="s">
        <v>1756</v>
      </c>
      <c r="BE4089" t="s">
        <v>824</v>
      </c>
      <c r="BF4089" t="s">
        <v>824</v>
      </c>
    </row>
    <row r="4090" spans="1:58">
      <c r="A4090" t="s">
        <v>842</v>
      </c>
      <c r="B4090">
        <v>12</v>
      </c>
      <c r="C4090">
        <v>0</v>
      </c>
      <c r="D4090">
        <v>7330</v>
      </c>
      <c r="E4090" t="s">
        <v>10580</v>
      </c>
      <c r="F4090">
        <v>53511012</v>
      </c>
      <c r="G4090" t="s">
        <v>2041</v>
      </c>
      <c r="H4090">
        <v>0</v>
      </c>
      <c r="I4090" t="s">
        <v>10212</v>
      </c>
      <c r="J4090">
        <v>1</v>
      </c>
      <c r="K4090">
        <v>2581.8200000000002</v>
      </c>
      <c r="L4090" t="s">
        <v>10213</v>
      </c>
      <c r="M4090" t="s">
        <v>1756</v>
      </c>
      <c r="N4090" t="s">
        <v>1756</v>
      </c>
      <c r="O4090" t="s">
        <v>1756</v>
      </c>
      <c r="P4090" t="s">
        <v>1756</v>
      </c>
      <c r="Q4090" s="387">
        <v>2581.8200000000002</v>
      </c>
      <c r="R4090">
        <v>335.63660000000004</v>
      </c>
      <c r="S4090">
        <v>2917.4566</v>
      </c>
      <c r="T4090" s="388">
        <v>44449</v>
      </c>
      <c r="U4090">
        <v>0</v>
      </c>
      <c r="V4090" t="s">
        <v>845</v>
      </c>
      <c r="W4090" s="388">
        <v>44477</v>
      </c>
      <c r="X4090">
        <v>76</v>
      </c>
      <c r="Y4090">
        <v>0</v>
      </c>
      <c r="Z4090">
        <v>0</v>
      </c>
      <c r="AA4090" t="s">
        <v>1758</v>
      </c>
      <c r="AB4090" t="s">
        <v>2044</v>
      </c>
      <c r="AD4090" t="s">
        <v>10191</v>
      </c>
      <c r="AE4090" t="s">
        <v>10192</v>
      </c>
      <c r="AI4090" t="s">
        <v>1761</v>
      </c>
      <c r="AL4090" t="s">
        <v>10581</v>
      </c>
      <c r="AM4090">
        <v>10</v>
      </c>
      <c r="AN4090" t="s">
        <v>10194</v>
      </c>
      <c r="AO4090" t="s">
        <v>2049</v>
      </c>
      <c r="AP4090">
        <v>0</v>
      </c>
      <c r="AQ4090" s="388">
        <v>44454</v>
      </c>
      <c r="AS4090" t="s">
        <v>10239</v>
      </c>
      <c r="AT4090" s="388">
        <v>44462</v>
      </c>
      <c r="AU4090" t="s">
        <v>10582</v>
      </c>
      <c r="AV4090" t="s">
        <v>10583</v>
      </c>
      <c r="AZ4090" t="s">
        <v>10242</v>
      </c>
      <c r="BA4090" t="s">
        <v>1865</v>
      </c>
      <c r="BB4090" t="s">
        <v>10584</v>
      </c>
      <c r="BC4090" t="s">
        <v>10585</v>
      </c>
      <c r="BD4090" t="s">
        <v>1756</v>
      </c>
      <c r="BE4090" t="s">
        <v>824</v>
      </c>
      <c r="BF4090" t="s">
        <v>824</v>
      </c>
    </row>
    <row r="4091" spans="1:58">
      <c r="A4091" t="s">
        <v>842</v>
      </c>
      <c r="B4091">
        <v>12</v>
      </c>
      <c r="C4091">
        <v>0</v>
      </c>
      <c r="D4091">
        <v>7330</v>
      </c>
      <c r="E4091" t="s">
        <v>10580</v>
      </c>
      <c r="F4091">
        <v>53511012</v>
      </c>
      <c r="G4091" t="s">
        <v>2041</v>
      </c>
      <c r="H4091">
        <v>0</v>
      </c>
      <c r="I4091" t="s">
        <v>10212</v>
      </c>
      <c r="J4091">
        <v>1</v>
      </c>
      <c r="K4091">
        <v>2452.73</v>
      </c>
      <c r="L4091" t="s">
        <v>10213</v>
      </c>
      <c r="M4091" t="s">
        <v>1756</v>
      </c>
      <c r="N4091" t="s">
        <v>1756</v>
      </c>
      <c r="O4091" t="s">
        <v>1756</v>
      </c>
      <c r="P4091" t="s">
        <v>1756</v>
      </c>
      <c r="Q4091" s="387">
        <v>2452.73</v>
      </c>
      <c r="R4091">
        <v>318.85489999999999</v>
      </c>
      <c r="S4091">
        <v>2771.5848999999998</v>
      </c>
      <c r="T4091" s="388">
        <v>44449</v>
      </c>
      <c r="U4091">
        <v>0</v>
      </c>
      <c r="V4091" t="s">
        <v>845</v>
      </c>
      <c r="W4091" s="388">
        <v>44477</v>
      </c>
      <c r="X4091">
        <v>76</v>
      </c>
      <c r="Y4091">
        <v>0</v>
      </c>
      <c r="Z4091">
        <v>0</v>
      </c>
      <c r="AA4091" t="s">
        <v>1758</v>
      </c>
      <c r="AB4091" t="s">
        <v>2044</v>
      </c>
      <c r="AD4091" t="s">
        <v>10191</v>
      </c>
      <c r="AE4091" t="s">
        <v>10192</v>
      </c>
      <c r="AI4091" t="s">
        <v>1761</v>
      </c>
      <c r="AL4091" t="s">
        <v>10581</v>
      </c>
      <c r="AM4091">
        <v>10</v>
      </c>
      <c r="AN4091" t="s">
        <v>10194</v>
      </c>
      <c r="AO4091" t="s">
        <v>2049</v>
      </c>
      <c r="AP4091">
        <v>0</v>
      </c>
      <c r="AQ4091" s="388">
        <v>44454</v>
      </c>
      <c r="AS4091" t="s">
        <v>10239</v>
      </c>
      <c r="AT4091" s="388">
        <v>44462</v>
      </c>
      <c r="AU4091" t="s">
        <v>10586</v>
      </c>
      <c r="AV4091" t="s">
        <v>10587</v>
      </c>
      <c r="AZ4091" t="s">
        <v>10242</v>
      </c>
      <c r="BA4091" t="s">
        <v>1865</v>
      </c>
      <c r="BB4091" t="s">
        <v>10588</v>
      </c>
      <c r="BC4091" t="s">
        <v>10589</v>
      </c>
      <c r="BD4091" t="s">
        <v>1756</v>
      </c>
      <c r="BE4091" t="s">
        <v>824</v>
      </c>
      <c r="BF4091" t="s">
        <v>824</v>
      </c>
    </row>
    <row r="4092" spans="1:58">
      <c r="A4092" t="s">
        <v>842</v>
      </c>
      <c r="B4092">
        <v>12</v>
      </c>
      <c r="C4092">
        <v>0</v>
      </c>
      <c r="D4092">
        <v>7326</v>
      </c>
      <c r="E4092" t="s">
        <v>10403</v>
      </c>
      <c r="F4092">
        <v>53511012</v>
      </c>
      <c r="G4092" t="s">
        <v>2041</v>
      </c>
      <c r="H4092">
        <v>0</v>
      </c>
      <c r="I4092" t="s">
        <v>1770</v>
      </c>
      <c r="J4092">
        <v>80</v>
      </c>
      <c r="K4092">
        <v>4</v>
      </c>
      <c r="L4092" t="s">
        <v>1771</v>
      </c>
      <c r="M4092" t="s">
        <v>1756</v>
      </c>
      <c r="N4092" t="s">
        <v>1756</v>
      </c>
      <c r="O4092" t="s">
        <v>3042</v>
      </c>
      <c r="P4092" t="s">
        <v>1757</v>
      </c>
      <c r="Q4092" s="387">
        <v>320</v>
      </c>
      <c r="R4092">
        <v>41.6</v>
      </c>
      <c r="S4092">
        <v>361.59999999999997</v>
      </c>
      <c r="T4092" s="388">
        <v>44447</v>
      </c>
      <c r="U4092">
        <v>0</v>
      </c>
      <c r="V4092" t="s">
        <v>845</v>
      </c>
      <c r="W4092" s="388">
        <v>44477</v>
      </c>
      <c r="X4092">
        <v>76</v>
      </c>
      <c r="Y4092">
        <v>0</v>
      </c>
      <c r="Z4092">
        <v>0</v>
      </c>
      <c r="AA4092" t="s">
        <v>1758</v>
      </c>
      <c r="AB4092" t="s">
        <v>2044</v>
      </c>
      <c r="AD4092" t="s">
        <v>10191</v>
      </c>
      <c r="AE4092" t="s">
        <v>10192</v>
      </c>
      <c r="AI4092" t="s">
        <v>1761</v>
      </c>
      <c r="AL4092" t="s">
        <v>10404</v>
      </c>
      <c r="AM4092">
        <v>10</v>
      </c>
      <c r="AN4092" t="s">
        <v>10194</v>
      </c>
      <c r="AO4092" t="s">
        <v>2049</v>
      </c>
      <c r="AP4092">
        <v>0</v>
      </c>
      <c r="AQ4092" s="388">
        <v>44454</v>
      </c>
      <c r="AS4092" t="s">
        <v>10239</v>
      </c>
      <c r="AT4092" s="388">
        <v>44462</v>
      </c>
      <c r="AU4092" t="s">
        <v>1756</v>
      </c>
      <c r="AV4092" t="s">
        <v>1756</v>
      </c>
      <c r="AZ4092" t="s">
        <v>10242</v>
      </c>
      <c r="BA4092" t="s">
        <v>1865</v>
      </c>
      <c r="BB4092" t="s">
        <v>10590</v>
      </c>
      <c r="BC4092" t="s">
        <v>10591</v>
      </c>
      <c r="BD4092" t="s">
        <v>1756</v>
      </c>
      <c r="BE4092" t="s">
        <v>824</v>
      </c>
      <c r="BF4092" t="s">
        <v>824</v>
      </c>
    </row>
    <row r="4093" spans="1:58">
      <c r="A4093" t="s">
        <v>842</v>
      </c>
      <c r="B4093">
        <v>12</v>
      </c>
      <c r="C4093">
        <v>0</v>
      </c>
      <c r="D4093">
        <v>7374</v>
      </c>
      <c r="E4093" t="s">
        <v>10364</v>
      </c>
      <c r="F4093">
        <v>53511012</v>
      </c>
      <c r="G4093" t="s">
        <v>2041</v>
      </c>
      <c r="H4093">
        <v>0</v>
      </c>
      <c r="I4093" t="s">
        <v>554</v>
      </c>
      <c r="J4093">
        <v>84</v>
      </c>
      <c r="K4093">
        <v>10</v>
      </c>
      <c r="L4093" t="s">
        <v>1771</v>
      </c>
      <c r="M4093" t="s">
        <v>1756</v>
      </c>
      <c r="N4093" t="s">
        <v>1756</v>
      </c>
      <c r="O4093" t="s">
        <v>10190</v>
      </c>
      <c r="P4093" t="s">
        <v>1757</v>
      </c>
      <c r="Q4093" s="387">
        <v>840</v>
      </c>
      <c r="R4093">
        <v>109.2</v>
      </c>
      <c r="S4093">
        <v>949.19999999999993</v>
      </c>
      <c r="T4093" s="388">
        <v>44461</v>
      </c>
      <c r="U4093">
        <v>0</v>
      </c>
      <c r="V4093" t="s">
        <v>845</v>
      </c>
      <c r="W4093" s="388">
        <v>44477</v>
      </c>
      <c r="X4093">
        <v>76</v>
      </c>
      <c r="Y4093">
        <v>0</v>
      </c>
      <c r="Z4093">
        <v>0</v>
      </c>
      <c r="AA4093" t="s">
        <v>1758</v>
      </c>
      <c r="AB4093" t="s">
        <v>2044</v>
      </c>
      <c r="AD4093" t="s">
        <v>10191</v>
      </c>
      <c r="AE4093" t="s">
        <v>10192</v>
      </c>
      <c r="AI4093" t="s">
        <v>1761</v>
      </c>
      <c r="AL4093" t="s">
        <v>10365</v>
      </c>
      <c r="AM4093">
        <v>10</v>
      </c>
      <c r="AN4093" t="s">
        <v>10194</v>
      </c>
      <c r="AO4093" t="s">
        <v>2049</v>
      </c>
      <c r="AP4093">
        <v>0</v>
      </c>
      <c r="AQ4093" s="388">
        <v>44467</v>
      </c>
      <c r="AS4093" t="s">
        <v>10366</v>
      </c>
      <c r="AT4093" s="388">
        <v>44467</v>
      </c>
      <c r="AU4093" t="s">
        <v>1756</v>
      </c>
      <c r="AV4093" t="s">
        <v>1756</v>
      </c>
      <c r="AZ4093" t="s">
        <v>1756</v>
      </c>
      <c r="BA4093" t="s">
        <v>1865</v>
      </c>
      <c r="BB4093" t="s">
        <v>10592</v>
      </c>
      <c r="BC4093" t="s">
        <v>10593</v>
      </c>
      <c r="BD4093" t="s">
        <v>1756</v>
      </c>
      <c r="BE4093" t="s">
        <v>824</v>
      </c>
      <c r="BF4093" t="s">
        <v>824</v>
      </c>
    </row>
    <row r="4094" spans="1:58">
      <c r="A4094" t="s">
        <v>842</v>
      </c>
      <c r="B4094">
        <v>12</v>
      </c>
      <c r="C4094">
        <v>0</v>
      </c>
      <c r="D4094">
        <v>7370</v>
      </c>
      <c r="E4094" t="s">
        <v>10375</v>
      </c>
      <c r="F4094">
        <v>53511012</v>
      </c>
      <c r="G4094" t="s">
        <v>2041</v>
      </c>
      <c r="H4094">
        <v>0</v>
      </c>
      <c r="I4094" t="s">
        <v>554</v>
      </c>
      <c r="J4094">
        <v>84</v>
      </c>
      <c r="K4094">
        <v>8</v>
      </c>
      <c r="L4094" t="s">
        <v>1771</v>
      </c>
      <c r="M4094" t="s">
        <v>1756</v>
      </c>
      <c r="N4094" t="s">
        <v>1756</v>
      </c>
      <c r="O4094" t="s">
        <v>10190</v>
      </c>
      <c r="P4094" t="s">
        <v>1757</v>
      </c>
      <c r="Q4094" s="387">
        <v>672</v>
      </c>
      <c r="R4094">
        <v>87.36</v>
      </c>
      <c r="S4094">
        <v>759.3599999999999</v>
      </c>
      <c r="T4094" s="388">
        <v>44460</v>
      </c>
      <c r="U4094">
        <v>0</v>
      </c>
      <c r="V4094" t="s">
        <v>845</v>
      </c>
      <c r="W4094" s="388">
        <v>44477</v>
      </c>
      <c r="X4094">
        <v>76</v>
      </c>
      <c r="Y4094">
        <v>0</v>
      </c>
      <c r="Z4094">
        <v>0</v>
      </c>
      <c r="AA4094" t="s">
        <v>1758</v>
      </c>
      <c r="AB4094" t="s">
        <v>2044</v>
      </c>
      <c r="AD4094" t="s">
        <v>10191</v>
      </c>
      <c r="AE4094" t="s">
        <v>10192</v>
      </c>
      <c r="AI4094" t="s">
        <v>1761</v>
      </c>
      <c r="AL4094" t="s">
        <v>10376</v>
      </c>
      <c r="AM4094">
        <v>10</v>
      </c>
      <c r="AN4094" t="s">
        <v>10194</v>
      </c>
      <c r="AO4094" t="s">
        <v>2049</v>
      </c>
      <c r="AP4094">
        <v>0</v>
      </c>
      <c r="AQ4094" s="388">
        <v>44467</v>
      </c>
      <c r="AS4094" t="s">
        <v>10239</v>
      </c>
      <c r="AT4094" s="388">
        <v>44467</v>
      </c>
      <c r="AU4094" t="s">
        <v>1756</v>
      </c>
      <c r="AV4094" t="s">
        <v>1756</v>
      </c>
      <c r="AZ4094" t="s">
        <v>10242</v>
      </c>
      <c r="BA4094" t="s">
        <v>1865</v>
      </c>
      <c r="BB4094" t="s">
        <v>10594</v>
      </c>
      <c r="BC4094" t="s">
        <v>10595</v>
      </c>
      <c r="BD4094" t="s">
        <v>1756</v>
      </c>
      <c r="BE4094" t="s">
        <v>824</v>
      </c>
      <c r="BF4094" t="s">
        <v>824</v>
      </c>
    </row>
    <row r="4095" spans="1:58">
      <c r="A4095" t="s">
        <v>842</v>
      </c>
      <c r="B4095">
        <v>12</v>
      </c>
      <c r="C4095">
        <v>0</v>
      </c>
      <c r="D4095">
        <v>7365</v>
      </c>
      <c r="E4095" t="s">
        <v>10381</v>
      </c>
      <c r="F4095">
        <v>53511012</v>
      </c>
      <c r="G4095" t="s">
        <v>2041</v>
      </c>
      <c r="H4095">
        <v>0</v>
      </c>
      <c r="I4095" t="s">
        <v>554</v>
      </c>
      <c r="J4095">
        <v>84</v>
      </c>
      <c r="K4095">
        <v>8</v>
      </c>
      <c r="L4095" t="s">
        <v>1771</v>
      </c>
      <c r="M4095" t="s">
        <v>1756</v>
      </c>
      <c r="N4095" t="s">
        <v>1756</v>
      </c>
      <c r="O4095" t="s">
        <v>10190</v>
      </c>
      <c r="P4095" t="s">
        <v>1757</v>
      </c>
      <c r="Q4095" s="387">
        <v>672</v>
      </c>
      <c r="R4095">
        <v>87.36</v>
      </c>
      <c r="S4095">
        <v>759.3599999999999</v>
      </c>
      <c r="T4095" s="388">
        <v>44459</v>
      </c>
      <c r="U4095">
        <v>0</v>
      </c>
      <c r="V4095" t="s">
        <v>845</v>
      </c>
      <c r="W4095" s="388">
        <v>44477</v>
      </c>
      <c r="X4095">
        <v>76</v>
      </c>
      <c r="Y4095">
        <v>0</v>
      </c>
      <c r="Z4095">
        <v>0</v>
      </c>
      <c r="AA4095" t="s">
        <v>1758</v>
      </c>
      <c r="AB4095" t="s">
        <v>2044</v>
      </c>
      <c r="AD4095" t="s">
        <v>10191</v>
      </c>
      <c r="AE4095" t="s">
        <v>10192</v>
      </c>
      <c r="AI4095" t="s">
        <v>1761</v>
      </c>
      <c r="AL4095" t="s">
        <v>10382</v>
      </c>
      <c r="AM4095">
        <v>10</v>
      </c>
      <c r="AN4095" t="s">
        <v>10194</v>
      </c>
      <c r="AO4095" t="s">
        <v>2049</v>
      </c>
      <c r="AP4095">
        <v>0</v>
      </c>
      <c r="AQ4095" s="388">
        <v>44466</v>
      </c>
      <c r="AS4095" t="s">
        <v>10239</v>
      </c>
      <c r="AT4095" s="388">
        <v>44466</v>
      </c>
      <c r="AU4095" t="s">
        <v>1756</v>
      </c>
      <c r="AV4095" t="s">
        <v>1756</v>
      </c>
      <c r="AZ4095" t="s">
        <v>10242</v>
      </c>
      <c r="BA4095" t="s">
        <v>1865</v>
      </c>
      <c r="BB4095" t="s">
        <v>10596</v>
      </c>
      <c r="BC4095" t="s">
        <v>10597</v>
      </c>
      <c r="BD4095" t="s">
        <v>1756</v>
      </c>
      <c r="BE4095" t="s">
        <v>824</v>
      </c>
      <c r="BF4095" t="s">
        <v>824</v>
      </c>
    </row>
    <row r="4096" spans="1:58">
      <c r="A4096" t="s">
        <v>842</v>
      </c>
      <c r="B4096">
        <v>12</v>
      </c>
      <c r="C4096">
        <v>0</v>
      </c>
      <c r="D4096">
        <v>7361</v>
      </c>
      <c r="E4096" t="s">
        <v>10387</v>
      </c>
      <c r="F4096">
        <v>53511012</v>
      </c>
      <c r="G4096" t="s">
        <v>2041</v>
      </c>
      <c r="H4096">
        <v>0</v>
      </c>
      <c r="I4096" t="s">
        <v>554</v>
      </c>
      <c r="J4096">
        <v>84</v>
      </c>
      <c r="K4096">
        <v>7</v>
      </c>
      <c r="L4096" t="s">
        <v>1771</v>
      </c>
      <c r="M4096" t="s">
        <v>1756</v>
      </c>
      <c r="N4096" t="s">
        <v>1756</v>
      </c>
      <c r="O4096" t="s">
        <v>10190</v>
      </c>
      <c r="P4096" t="s">
        <v>1757</v>
      </c>
      <c r="Q4096" s="387">
        <v>588</v>
      </c>
      <c r="R4096">
        <v>76.44</v>
      </c>
      <c r="S4096">
        <v>664.43999999999994</v>
      </c>
      <c r="T4096" s="388">
        <v>44458</v>
      </c>
      <c r="U4096">
        <v>0</v>
      </c>
      <c r="V4096" t="s">
        <v>845</v>
      </c>
      <c r="W4096" s="388">
        <v>44477</v>
      </c>
      <c r="X4096">
        <v>76</v>
      </c>
      <c r="Y4096">
        <v>0</v>
      </c>
      <c r="Z4096">
        <v>0</v>
      </c>
      <c r="AA4096" t="s">
        <v>1758</v>
      </c>
      <c r="AB4096" t="s">
        <v>2044</v>
      </c>
      <c r="AD4096" t="s">
        <v>10191</v>
      </c>
      <c r="AE4096" t="s">
        <v>10192</v>
      </c>
      <c r="AI4096" t="s">
        <v>1761</v>
      </c>
      <c r="AL4096" t="s">
        <v>10388</v>
      </c>
      <c r="AM4096">
        <v>10</v>
      </c>
      <c r="AN4096" t="s">
        <v>10194</v>
      </c>
      <c r="AO4096" t="s">
        <v>2049</v>
      </c>
      <c r="AP4096">
        <v>0</v>
      </c>
      <c r="AQ4096" s="388">
        <v>44466</v>
      </c>
      <c r="AS4096" t="s">
        <v>10239</v>
      </c>
      <c r="AT4096" s="388">
        <v>44466</v>
      </c>
      <c r="AU4096" t="s">
        <v>1756</v>
      </c>
      <c r="AV4096" t="s">
        <v>1756</v>
      </c>
      <c r="AZ4096" t="s">
        <v>10242</v>
      </c>
      <c r="BA4096" t="s">
        <v>1865</v>
      </c>
      <c r="BB4096" t="s">
        <v>10598</v>
      </c>
      <c r="BC4096" t="s">
        <v>10599</v>
      </c>
      <c r="BD4096" t="s">
        <v>1756</v>
      </c>
      <c r="BE4096" t="s">
        <v>824</v>
      </c>
      <c r="BF4096" t="s">
        <v>824</v>
      </c>
    </row>
    <row r="4097" spans="1:58">
      <c r="A4097" t="s">
        <v>842</v>
      </c>
      <c r="B4097">
        <v>12</v>
      </c>
      <c r="C4097">
        <v>0</v>
      </c>
      <c r="D4097">
        <v>7355</v>
      </c>
      <c r="E4097" t="s">
        <v>10393</v>
      </c>
      <c r="F4097">
        <v>53511012</v>
      </c>
      <c r="G4097" t="s">
        <v>2041</v>
      </c>
      <c r="H4097">
        <v>0</v>
      </c>
      <c r="I4097" t="s">
        <v>554</v>
      </c>
      <c r="J4097">
        <v>84</v>
      </c>
      <c r="K4097">
        <v>7</v>
      </c>
      <c r="L4097" t="s">
        <v>1771</v>
      </c>
      <c r="M4097" t="s">
        <v>1756</v>
      </c>
      <c r="N4097" t="s">
        <v>1756</v>
      </c>
      <c r="O4097" t="s">
        <v>10190</v>
      </c>
      <c r="P4097" t="s">
        <v>1757</v>
      </c>
      <c r="Q4097" s="387">
        <v>588</v>
      </c>
      <c r="R4097">
        <v>76.44</v>
      </c>
      <c r="S4097">
        <v>664.43999999999994</v>
      </c>
      <c r="T4097" s="388">
        <v>44457</v>
      </c>
      <c r="U4097">
        <v>0</v>
      </c>
      <c r="V4097" t="s">
        <v>845</v>
      </c>
      <c r="W4097" s="388">
        <v>44477</v>
      </c>
      <c r="X4097">
        <v>76</v>
      </c>
      <c r="Y4097">
        <v>0</v>
      </c>
      <c r="Z4097">
        <v>0</v>
      </c>
      <c r="AA4097" t="s">
        <v>1758</v>
      </c>
      <c r="AB4097" t="s">
        <v>2044</v>
      </c>
      <c r="AD4097" t="s">
        <v>10191</v>
      </c>
      <c r="AE4097" t="s">
        <v>10192</v>
      </c>
      <c r="AI4097" t="s">
        <v>1761</v>
      </c>
      <c r="AL4097" t="s">
        <v>10394</v>
      </c>
      <c r="AM4097">
        <v>10</v>
      </c>
      <c r="AN4097" t="s">
        <v>10194</v>
      </c>
      <c r="AO4097" t="s">
        <v>2049</v>
      </c>
      <c r="AP4097">
        <v>0</v>
      </c>
      <c r="AQ4097" s="388">
        <v>44463</v>
      </c>
      <c r="AS4097" t="s">
        <v>10239</v>
      </c>
      <c r="AT4097" s="388">
        <v>44466</v>
      </c>
      <c r="AU4097" t="s">
        <v>1756</v>
      </c>
      <c r="AV4097" t="s">
        <v>1756</v>
      </c>
      <c r="AZ4097" t="s">
        <v>10242</v>
      </c>
      <c r="BA4097" t="s">
        <v>1865</v>
      </c>
      <c r="BB4097" t="s">
        <v>10600</v>
      </c>
      <c r="BC4097" t="s">
        <v>10601</v>
      </c>
      <c r="BD4097" t="s">
        <v>1756</v>
      </c>
      <c r="BE4097" t="s">
        <v>824</v>
      </c>
      <c r="BF4097" t="s">
        <v>824</v>
      </c>
    </row>
    <row r="4098" spans="1:58">
      <c r="A4098" t="s">
        <v>842</v>
      </c>
      <c r="B4098">
        <v>12</v>
      </c>
      <c r="C4098">
        <v>0</v>
      </c>
      <c r="D4098">
        <v>7353</v>
      </c>
      <c r="E4098" t="s">
        <v>10521</v>
      </c>
      <c r="F4098">
        <v>53511012</v>
      </c>
      <c r="G4098" t="s">
        <v>2041</v>
      </c>
      <c r="H4098">
        <v>0</v>
      </c>
      <c r="I4098" t="s">
        <v>554</v>
      </c>
      <c r="J4098">
        <v>84</v>
      </c>
      <c r="K4098">
        <v>7</v>
      </c>
      <c r="L4098" t="s">
        <v>1771</v>
      </c>
      <c r="M4098" t="s">
        <v>1756</v>
      </c>
      <c r="N4098" t="s">
        <v>1756</v>
      </c>
      <c r="O4098" t="s">
        <v>10190</v>
      </c>
      <c r="P4098" t="s">
        <v>1757</v>
      </c>
      <c r="Q4098" s="387">
        <v>588</v>
      </c>
      <c r="R4098">
        <v>76.44</v>
      </c>
      <c r="S4098">
        <v>664.43999999999994</v>
      </c>
      <c r="T4098" s="388">
        <v>44456</v>
      </c>
      <c r="U4098">
        <v>0</v>
      </c>
      <c r="V4098" t="s">
        <v>845</v>
      </c>
      <c r="W4098" s="388">
        <v>44477</v>
      </c>
      <c r="X4098">
        <v>76</v>
      </c>
      <c r="Y4098">
        <v>0</v>
      </c>
      <c r="Z4098">
        <v>0</v>
      </c>
      <c r="AA4098" t="s">
        <v>1758</v>
      </c>
      <c r="AB4098" t="s">
        <v>2044</v>
      </c>
      <c r="AD4098" t="s">
        <v>10191</v>
      </c>
      <c r="AE4098" t="s">
        <v>10192</v>
      </c>
      <c r="AI4098" t="s">
        <v>1761</v>
      </c>
      <c r="AL4098" t="s">
        <v>10522</v>
      </c>
      <c r="AM4098">
        <v>10</v>
      </c>
      <c r="AN4098" t="s">
        <v>10194</v>
      </c>
      <c r="AO4098" t="s">
        <v>2049</v>
      </c>
      <c r="AP4098">
        <v>0</v>
      </c>
      <c r="AQ4098" s="388">
        <v>44463</v>
      </c>
      <c r="AS4098" t="s">
        <v>10239</v>
      </c>
      <c r="AT4098" s="388">
        <v>44466</v>
      </c>
      <c r="AU4098" t="s">
        <v>1756</v>
      </c>
      <c r="AV4098" t="s">
        <v>1756</v>
      </c>
      <c r="AZ4098" t="s">
        <v>10242</v>
      </c>
      <c r="BA4098" t="s">
        <v>1865</v>
      </c>
      <c r="BB4098" t="s">
        <v>10602</v>
      </c>
      <c r="BC4098" t="s">
        <v>10603</v>
      </c>
      <c r="BD4098" t="s">
        <v>1756</v>
      </c>
      <c r="BE4098" t="s">
        <v>824</v>
      </c>
      <c r="BF4098" t="s">
        <v>824</v>
      </c>
    </row>
    <row r="4099" spans="1:58">
      <c r="A4099" t="s">
        <v>842</v>
      </c>
      <c r="B4099">
        <v>12</v>
      </c>
      <c r="C4099">
        <v>0</v>
      </c>
      <c r="D4099">
        <v>7350</v>
      </c>
      <c r="E4099" t="s">
        <v>10531</v>
      </c>
      <c r="F4099">
        <v>53511012</v>
      </c>
      <c r="G4099" t="s">
        <v>2041</v>
      </c>
      <c r="H4099">
        <v>0</v>
      </c>
      <c r="I4099" t="s">
        <v>554</v>
      </c>
      <c r="J4099">
        <v>84</v>
      </c>
      <c r="K4099">
        <v>8</v>
      </c>
      <c r="L4099" t="s">
        <v>1771</v>
      </c>
      <c r="M4099" t="s">
        <v>1756</v>
      </c>
      <c r="N4099" t="s">
        <v>1756</v>
      </c>
      <c r="O4099" t="s">
        <v>10190</v>
      </c>
      <c r="P4099" t="s">
        <v>1757</v>
      </c>
      <c r="Q4099" s="387">
        <v>672</v>
      </c>
      <c r="R4099">
        <v>87.36</v>
      </c>
      <c r="S4099">
        <v>759.3599999999999</v>
      </c>
      <c r="T4099" s="388">
        <v>44455</v>
      </c>
      <c r="U4099">
        <v>0</v>
      </c>
      <c r="V4099" t="s">
        <v>845</v>
      </c>
      <c r="W4099" s="388">
        <v>44477</v>
      </c>
      <c r="X4099">
        <v>76</v>
      </c>
      <c r="Y4099">
        <v>0</v>
      </c>
      <c r="Z4099">
        <v>0</v>
      </c>
      <c r="AA4099" t="s">
        <v>1758</v>
      </c>
      <c r="AB4099" t="s">
        <v>2044</v>
      </c>
      <c r="AD4099" t="s">
        <v>10191</v>
      </c>
      <c r="AE4099" t="s">
        <v>10192</v>
      </c>
      <c r="AG4099" t="s">
        <v>10532</v>
      </c>
      <c r="AI4099" t="s">
        <v>1761</v>
      </c>
      <c r="AL4099" t="s">
        <v>10533</v>
      </c>
      <c r="AM4099">
        <v>10</v>
      </c>
      <c r="AN4099" t="s">
        <v>10194</v>
      </c>
      <c r="AO4099" t="s">
        <v>2049</v>
      </c>
      <c r="AP4099">
        <v>0</v>
      </c>
      <c r="AQ4099" s="388">
        <v>44463</v>
      </c>
      <c r="AT4099" s="388">
        <v>44464</v>
      </c>
      <c r="AU4099" t="s">
        <v>1756</v>
      </c>
      <c r="AV4099" t="s">
        <v>1756</v>
      </c>
      <c r="AZ4099" t="s">
        <v>1756</v>
      </c>
      <c r="BA4099" t="s">
        <v>1865</v>
      </c>
      <c r="BB4099" t="s">
        <v>10604</v>
      </c>
      <c r="BC4099" t="s">
        <v>10605</v>
      </c>
      <c r="BD4099" t="s">
        <v>1756</v>
      </c>
      <c r="BE4099" t="s">
        <v>824</v>
      </c>
      <c r="BF4099" t="s">
        <v>824</v>
      </c>
    </row>
    <row r="4100" spans="1:58">
      <c r="A4100" t="s">
        <v>842</v>
      </c>
      <c r="B4100">
        <v>12</v>
      </c>
      <c r="C4100">
        <v>0</v>
      </c>
      <c r="D4100">
        <v>7347</v>
      </c>
      <c r="E4100" t="s">
        <v>10538</v>
      </c>
      <c r="F4100">
        <v>53511012</v>
      </c>
      <c r="G4100" t="s">
        <v>2041</v>
      </c>
      <c r="H4100">
        <v>0</v>
      </c>
      <c r="I4100" t="s">
        <v>554</v>
      </c>
      <c r="J4100">
        <v>84</v>
      </c>
      <c r="K4100">
        <v>8</v>
      </c>
      <c r="L4100" t="s">
        <v>1771</v>
      </c>
      <c r="M4100" t="s">
        <v>1756</v>
      </c>
      <c r="N4100" t="s">
        <v>1756</v>
      </c>
      <c r="O4100" t="s">
        <v>10190</v>
      </c>
      <c r="P4100" t="s">
        <v>1757</v>
      </c>
      <c r="Q4100" s="387">
        <v>672</v>
      </c>
      <c r="R4100">
        <v>87.36</v>
      </c>
      <c r="S4100">
        <v>759.3599999999999</v>
      </c>
      <c r="T4100" s="388">
        <v>44454</v>
      </c>
      <c r="U4100">
        <v>0</v>
      </c>
      <c r="V4100" t="s">
        <v>845</v>
      </c>
      <c r="W4100" s="388">
        <v>44477</v>
      </c>
      <c r="X4100">
        <v>76</v>
      </c>
      <c r="Y4100">
        <v>0</v>
      </c>
      <c r="Z4100">
        <v>0</v>
      </c>
      <c r="AA4100" t="s">
        <v>1758</v>
      </c>
      <c r="AB4100" t="s">
        <v>2044</v>
      </c>
      <c r="AD4100" t="s">
        <v>10191</v>
      </c>
      <c r="AE4100" t="s">
        <v>10192</v>
      </c>
      <c r="AG4100" t="s">
        <v>10532</v>
      </c>
      <c r="AI4100" t="s">
        <v>1761</v>
      </c>
      <c r="AL4100" t="s">
        <v>10539</v>
      </c>
      <c r="AM4100">
        <v>10</v>
      </c>
      <c r="AN4100" t="s">
        <v>10194</v>
      </c>
      <c r="AO4100" t="s">
        <v>2049</v>
      </c>
      <c r="AP4100">
        <v>0</v>
      </c>
      <c r="AQ4100" s="388">
        <v>44454</v>
      </c>
      <c r="AT4100" s="388">
        <v>44464</v>
      </c>
      <c r="AU4100" t="s">
        <v>1756</v>
      </c>
      <c r="AV4100" t="s">
        <v>1756</v>
      </c>
      <c r="AZ4100" t="s">
        <v>1756</v>
      </c>
      <c r="BA4100" t="s">
        <v>1865</v>
      </c>
      <c r="BB4100" t="s">
        <v>10606</v>
      </c>
      <c r="BC4100" t="s">
        <v>10607</v>
      </c>
      <c r="BD4100" t="s">
        <v>1756</v>
      </c>
      <c r="BE4100" t="s">
        <v>824</v>
      </c>
      <c r="BF4100" t="s">
        <v>824</v>
      </c>
    </row>
    <row r="4101" spans="1:58">
      <c r="A4101" t="s">
        <v>842</v>
      </c>
      <c r="B4101">
        <v>12</v>
      </c>
      <c r="C4101">
        <v>0</v>
      </c>
      <c r="D4101">
        <v>7336</v>
      </c>
      <c r="E4101" t="s">
        <v>10548</v>
      </c>
      <c r="F4101">
        <v>53511012</v>
      </c>
      <c r="G4101" t="s">
        <v>2041</v>
      </c>
      <c r="H4101">
        <v>0</v>
      </c>
      <c r="I4101" t="s">
        <v>554</v>
      </c>
      <c r="J4101">
        <v>84</v>
      </c>
      <c r="K4101">
        <v>8</v>
      </c>
      <c r="L4101" t="s">
        <v>1771</v>
      </c>
      <c r="M4101" t="s">
        <v>1756</v>
      </c>
      <c r="N4101" t="s">
        <v>1756</v>
      </c>
      <c r="O4101" t="s">
        <v>10190</v>
      </c>
      <c r="P4101" t="s">
        <v>1757</v>
      </c>
      <c r="Q4101" s="387">
        <v>672</v>
      </c>
      <c r="R4101">
        <v>87.36</v>
      </c>
      <c r="S4101">
        <v>759.3599999999999</v>
      </c>
      <c r="T4101" s="388">
        <v>44453</v>
      </c>
      <c r="U4101">
        <v>0</v>
      </c>
      <c r="V4101" t="s">
        <v>845</v>
      </c>
      <c r="W4101" s="388">
        <v>44477</v>
      </c>
      <c r="X4101">
        <v>76</v>
      </c>
      <c r="Y4101">
        <v>0</v>
      </c>
      <c r="Z4101">
        <v>0</v>
      </c>
      <c r="AA4101" t="s">
        <v>1758</v>
      </c>
      <c r="AB4101" t="s">
        <v>2044</v>
      </c>
      <c r="AD4101" t="s">
        <v>10191</v>
      </c>
      <c r="AE4101" t="s">
        <v>10192</v>
      </c>
      <c r="AG4101" t="s">
        <v>10549</v>
      </c>
      <c r="AI4101" t="s">
        <v>1761</v>
      </c>
      <c r="AL4101" t="s">
        <v>10550</v>
      </c>
      <c r="AM4101">
        <v>10</v>
      </c>
      <c r="AN4101" t="s">
        <v>10194</v>
      </c>
      <c r="AO4101" t="s">
        <v>2416</v>
      </c>
      <c r="AP4101">
        <v>0</v>
      </c>
      <c r="AQ4101" s="388">
        <v>44460</v>
      </c>
      <c r="AT4101" s="388">
        <v>44461</v>
      </c>
      <c r="AU4101" t="s">
        <v>1756</v>
      </c>
      <c r="AV4101" t="s">
        <v>1756</v>
      </c>
      <c r="AZ4101" t="s">
        <v>1756</v>
      </c>
      <c r="BA4101" t="s">
        <v>1865</v>
      </c>
      <c r="BB4101" t="s">
        <v>10608</v>
      </c>
      <c r="BC4101" t="s">
        <v>10609</v>
      </c>
      <c r="BD4101" t="s">
        <v>1756</v>
      </c>
      <c r="BE4101" t="s">
        <v>824</v>
      </c>
      <c r="BF4101" t="s">
        <v>824</v>
      </c>
    </row>
    <row r="4102" spans="1:58">
      <c r="A4102" t="s">
        <v>842</v>
      </c>
      <c r="B4102">
        <v>12</v>
      </c>
      <c r="C4102">
        <v>0</v>
      </c>
      <c r="D4102">
        <v>7335</v>
      </c>
      <c r="E4102" t="s">
        <v>10559</v>
      </c>
      <c r="F4102">
        <v>53511012</v>
      </c>
      <c r="G4102" t="s">
        <v>2041</v>
      </c>
      <c r="H4102">
        <v>0</v>
      </c>
      <c r="I4102" t="s">
        <v>554</v>
      </c>
      <c r="J4102">
        <v>84</v>
      </c>
      <c r="K4102">
        <v>10</v>
      </c>
      <c r="L4102" t="s">
        <v>1771</v>
      </c>
      <c r="M4102" t="s">
        <v>1756</v>
      </c>
      <c r="N4102" t="s">
        <v>1756</v>
      </c>
      <c r="O4102" t="s">
        <v>10190</v>
      </c>
      <c r="P4102" t="s">
        <v>1757</v>
      </c>
      <c r="Q4102" s="387">
        <v>840</v>
      </c>
      <c r="R4102">
        <v>109.2</v>
      </c>
      <c r="S4102">
        <v>949.19999999999993</v>
      </c>
      <c r="T4102" s="388">
        <v>44452</v>
      </c>
      <c r="U4102">
        <v>0</v>
      </c>
      <c r="V4102" t="s">
        <v>845</v>
      </c>
      <c r="W4102" s="388">
        <v>44477</v>
      </c>
      <c r="X4102">
        <v>76</v>
      </c>
      <c r="Y4102">
        <v>0</v>
      </c>
      <c r="Z4102">
        <v>0</v>
      </c>
      <c r="AA4102" t="s">
        <v>1758</v>
      </c>
      <c r="AB4102" t="s">
        <v>2044</v>
      </c>
      <c r="AD4102" t="s">
        <v>10191</v>
      </c>
      <c r="AE4102" t="s">
        <v>10192</v>
      </c>
      <c r="AG4102" t="s">
        <v>10549</v>
      </c>
      <c r="AI4102" t="s">
        <v>1761</v>
      </c>
      <c r="AL4102" t="s">
        <v>10550</v>
      </c>
      <c r="AM4102">
        <v>10</v>
      </c>
      <c r="AN4102" t="s">
        <v>10194</v>
      </c>
      <c r="AO4102" t="s">
        <v>2049</v>
      </c>
      <c r="AP4102">
        <v>0</v>
      </c>
      <c r="AQ4102" s="388">
        <v>44460</v>
      </c>
      <c r="AT4102" s="388">
        <v>44461</v>
      </c>
      <c r="AU4102" t="s">
        <v>1756</v>
      </c>
      <c r="AV4102" t="s">
        <v>1756</v>
      </c>
      <c r="AZ4102" t="s">
        <v>1756</v>
      </c>
      <c r="BA4102" t="s">
        <v>1865</v>
      </c>
      <c r="BB4102" t="s">
        <v>10610</v>
      </c>
      <c r="BC4102" t="s">
        <v>10611</v>
      </c>
      <c r="BD4102" t="s">
        <v>1756</v>
      </c>
      <c r="BE4102" t="s">
        <v>824</v>
      </c>
      <c r="BF4102" t="s">
        <v>824</v>
      </c>
    </row>
    <row r="4103" spans="1:58">
      <c r="A4103" t="s">
        <v>842</v>
      </c>
      <c r="B4103">
        <v>12</v>
      </c>
      <c r="C4103">
        <v>0</v>
      </c>
      <c r="D4103">
        <v>7334</v>
      </c>
      <c r="E4103" t="s">
        <v>10564</v>
      </c>
      <c r="F4103">
        <v>53511012</v>
      </c>
      <c r="G4103" t="s">
        <v>2041</v>
      </c>
      <c r="H4103">
        <v>0</v>
      </c>
      <c r="I4103" t="s">
        <v>554</v>
      </c>
      <c r="J4103">
        <v>84</v>
      </c>
      <c r="K4103">
        <v>10</v>
      </c>
      <c r="L4103" t="s">
        <v>1771</v>
      </c>
      <c r="M4103" t="s">
        <v>1756</v>
      </c>
      <c r="N4103" t="s">
        <v>1756</v>
      </c>
      <c r="O4103" t="s">
        <v>10190</v>
      </c>
      <c r="P4103" t="s">
        <v>1757</v>
      </c>
      <c r="Q4103" s="387">
        <v>840</v>
      </c>
      <c r="R4103">
        <v>109.2</v>
      </c>
      <c r="S4103">
        <v>949.19999999999993</v>
      </c>
      <c r="T4103" s="388">
        <v>44451</v>
      </c>
      <c r="U4103">
        <v>0</v>
      </c>
      <c r="V4103" t="s">
        <v>845</v>
      </c>
      <c r="W4103" s="388">
        <v>44477</v>
      </c>
      <c r="X4103">
        <v>76</v>
      </c>
      <c r="Y4103">
        <v>0</v>
      </c>
      <c r="Z4103">
        <v>0</v>
      </c>
      <c r="AA4103" t="s">
        <v>1758</v>
      </c>
      <c r="AB4103" t="s">
        <v>2044</v>
      </c>
      <c r="AD4103" t="s">
        <v>10191</v>
      </c>
      <c r="AE4103" t="s">
        <v>10192</v>
      </c>
      <c r="AI4103" t="s">
        <v>1761</v>
      </c>
      <c r="AL4103" t="s">
        <v>10565</v>
      </c>
      <c r="AM4103">
        <v>10</v>
      </c>
      <c r="AN4103" t="s">
        <v>10194</v>
      </c>
      <c r="AO4103" t="s">
        <v>2049</v>
      </c>
      <c r="AP4103">
        <v>0</v>
      </c>
      <c r="AQ4103" s="388">
        <v>44460</v>
      </c>
      <c r="AS4103" t="s">
        <v>10239</v>
      </c>
      <c r="AT4103" s="388">
        <v>44462</v>
      </c>
      <c r="AU4103" t="s">
        <v>1756</v>
      </c>
      <c r="AV4103" t="s">
        <v>1756</v>
      </c>
      <c r="AZ4103" t="s">
        <v>10242</v>
      </c>
      <c r="BA4103" t="s">
        <v>1865</v>
      </c>
      <c r="BB4103" t="s">
        <v>10612</v>
      </c>
      <c r="BC4103" t="s">
        <v>10613</v>
      </c>
      <c r="BD4103" t="s">
        <v>1756</v>
      </c>
      <c r="BE4103" t="s">
        <v>824</v>
      </c>
      <c r="BF4103" t="s">
        <v>824</v>
      </c>
    </row>
    <row r="4104" spans="1:58">
      <c r="A4104" t="s">
        <v>842</v>
      </c>
      <c r="B4104">
        <v>12</v>
      </c>
      <c r="C4104">
        <v>0</v>
      </c>
      <c r="D4104">
        <v>7332</v>
      </c>
      <c r="E4104" t="s">
        <v>10572</v>
      </c>
      <c r="F4104">
        <v>53511012</v>
      </c>
      <c r="G4104" t="s">
        <v>2041</v>
      </c>
      <c r="H4104">
        <v>0</v>
      </c>
      <c r="I4104" t="s">
        <v>554</v>
      </c>
      <c r="J4104">
        <v>84</v>
      </c>
      <c r="K4104">
        <v>10</v>
      </c>
      <c r="L4104" t="s">
        <v>1771</v>
      </c>
      <c r="M4104" t="s">
        <v>1756</v>
      </c>
      <c r="N4104" t="s">
        <v>1756</v>
      </c>
      <c r="O4104" t="s">
        <v>10190</v>
      </c>
      <c r="P4104" t="s">
        <v>1757</v>
      </c>
      <c r="Q4104" s="387">
        <v>840</v>
      </c>
      <c r="R4104">
        <v>109.2</v>
      </c>
      <c r="S4104">
        <v>949.19999999999993</v>
      </c>
      <c r="T4104" s="388">
        <v>44450</v>
      </c>
      <c r="U4104">
        <v>0</v>
      </c>
      <c r="V4104" t="s">
        <v>845</v>
      </c>
      <c r="W4104" s="388">
        <v>44477</v>
      </c>
      <c r="X4104">
        <v>76</v>
      </c>
      <c r="Y4104">
        <v>0</v>
      </c>
      <c r="Z4104">
        <v>0</v>
      </c>
      <c r="AA4104" t="s">
        <v>1758</v>
      </c>
      <c r="AB4104" t="s">
        <v>2044</v>
      </c>
      <c r="AD4104" t="s">
        <v>10191</v>
      </c>
      <c r="AE4104" t="s">
        <v>10192</v>
      </c>
      <c r="AI4104" t="s">
        <v>1761</v>
      </c>
      <c r="AL4104" t="s">
        <v>10573</v>
      </c>
      <c r="AM4104">
        <v>10</v>
      </c>
      <c r="AN4104" t="s">
        <v>10194</v>
      </c>
      <c r="AO4104" t="s">
        <v>2049</v>
      </c>
      <c r="AP4104">
        <v>0</v>
      </c>
      <c r="AQ4104" s="388">
        <v>44460</v>
      </c>
      <c r="AS4104" t="s">
        <v>10239</v>
      </c>
      <c r="AT4104" s="388">
        <v>44462</v>
      </c>
      <c r="AU4104" t="s">
        <v>1756</v>
      </c>
      <c r="AV4104" t="s">
        <v>1756</v>
      </c>
      <c r="AZ4104" t="s">
        <v>10242</v>
      </c>
      <c r="BA4104" t="s">
        <v>1865</v>
      </c>
      <c r="BB4104" t="s">
        <v>10614</v>
      </c>
      <c r="BC4104" t="s">
        <v>10615</v>
      </c>
      <c r="BD4104" t="s">
        <v>1756</v>
      </c>
      <c r="BE4104" t="s">
        <v>824</v>
      </c>
      <c r="BF4104" t="s">
        <v>824</v>
      </c>
    </row>
    <row r="4105" spans="1:58">
      <c r="A4105" t="s">
        <v>842</v>
      </c>
      <c r="B4105">
        <v>12</v>
      </c>
      <c r="C4105">
        <v>0</v>
      </c>
      <c r="D4105">
        <v>7330</v>
      </c>
      <c r="E4105" t="s">
        <v>10580</v>
      </c>
      <c r="F4105">
        <v>53511012</v>
      </c>
      <c r="G4105" t="s">
        <v>2041</v>
      </c>
      <c r="H4105">
        <v>0</v>
      </c>
      <c r="I4105" t="s">
        <v>554</v>
      </c>
      <c r="J4105">
        <v>84</v>
      </c>
      <c r="K4105">
        <v>5</v>
      </c>
      <c r="L4105" t="s">
        <v>1771</v>
      </c>
      <c r="M4105" t="s">
        <v>1756</v>
      </c>
      <c r="N4105" t="s">
        <v>1756</v>
      </c>
      <c r="O4105" t="s">
        <v>10190</v>
      </c>
      <c r="P4105" t="s">
        <v>1757</v>
      </c>
      <c r="Q4105" s="387">
        <v>420</v>
      </c>
      <c r="R4105">
        <v>54.6</v>
      </c>
      <c r="S4105">
        <v>474.59999999999997</v>
      </c>
      <c r="T4105" s="388">
        <v>44449</v>
      </c>
      <c r="U4105">
        <v>0</v>
      </c>
      <c r="V4105" t="s">
        <v>845</v>
      </c>
      <c r="W4105" s="388">
        <v>44477</v>
      </c>
      <c r="X4105">
        <v>76</v>
      </c>
      <c r="Y4105">
        <v>0</v>
      </c>
      <c r="Z4105">
        <v>0</v>
      </c>
      <c r="AA4105" t="s">
        <v>1758</v>
      </c>
      <c r="AB4105" t="s">
        <v>2044</v>
      </c>
      <c r="AD4105" t="s">
        <v>10191</v>
      </c>
      <c r="AE4105" t="s">
        <v>10192</v>
      </c>
      <c r="AI4105" t="s">
        <v>1761</v>
      </c>
      <c r="AL4105" t="s">
        <v>10581</v>
      </c>
      <c r="AM4105">
        <v>10</v>
      </c>
      <c r="AN4105" t="s">
        <v>10194</v>
      </c>
      <c r="AO4105" t="s">
        <v>2049</v>
      </c>
      <c r="AP4105">
        <v>0</v>
      </c>
      <c r="AQ4105" s="388">
        <v>44454</v>
      </c>
      <c r="AS4105" t="s">
        <v>10239</v>
      </c>
      <c r="AT4105" s="388">
        <v>44462</v>
      </c>
      <c r="AU4105" t="s">
        <v>1756</v>
      </c>
      <c r="AV4105" t="s">
        <v>1756</v>
      </c>
      <c r="AZ4105" t="s">
        <v>10242</v>
      </c>
      <c r="BA4105" t="s">
        <v>1865</v>
      </c>
      <c r="BB4105" t="s">
        <v>10616</v>
      </c>
      <c r="BC4105" t="s">
        <v>10617</v>
      </c>
      <c r="BD4105" t="s">
        <v>1756</v>
      </c>
      <c r="BE4105" t="s">
        <v>824</v>
      </c>
      <c r="BF4105" t="s">
        <v>824</v>
      </c>
    </row>
    <row r="4106" spans="1:58">
      <c r="A4106" t="s">
        <v>842</v>
      </c>
      <c r="B4106">
        <v>12</v>
      </c>
      <c r="C4106">
        <v>0</v>
      </c>
      <c r="D4106">
        <v>7327</v>
      </c>
      <c r="E4106" t="s">
        <v>10618</v>
      </c>
      <c r="F4106">
        <v>53511012</v>
      </c>
      <c r="G4106" t="s">
        <v>2041</v>
      </c>
      <c r="H4106">
        <v>0</v>
      </c>
      <c r="I4106" t="s">
        <v>554</v>
      </c>
      <c r="J4106">
        <v>84</v>
      </c>
      <c r="K4106">
        <v>5</v>
      </c>
      <c r="L4106" t="s">
        <v>1771</v>
      </c>
      <c r="M4106" t="s">
        <v>1756</v>
      </c>
      <c r="N4106" t="s">
        <v>1756</v>
      </c>
      <c r="O4106" t="s">
        <v>10190</v>
      </c>
      <c r="P4106" t="s">
        <v>1757</v>
      </c>
      <c r="Q4106" s="387">
        <v>420</v>
      </c>
      <c r="R4106">
        <v>54.6</v>
      </c>
      <c r="S4106">
        <v>474.59999999999997</v>
      </c>
      <c r="T4106" s="388">
        <v>44448</v>
      </c>
      <c r="U4106">
        <v>0</v>
      </c>
      <c r="V4106" t="s">
        <v>845</v>
      </c>
      <c r="W4106" s="388">
        <v>44477</v>
      </c>
      <c r="X4106">
        <v>76</v>
      </c>
      <c r="Y4106">
        <v>0</v>
      </c>
      <c r="Z4106">
        <v>0</v>
      </c>
      <c r="AA4106" t="s">
        <v>1758</v>
      </c>
      <c r="AB4106" t="s">
        <v>2044</v>
      </c>
      <c r="AD4106" t="s">
        <v>10191</v>
      </c>
      <c r="AE4106" t="s">
        <v>10192</v>
      </c>
      <c r="AI4106" t="s">
        <v>1761</v>
      </c>
      <c r="AL4106" t="s">
        <v>10619</v>
      </c>
      <c r="AM4106">
        <v>10</v>
      </c>
      <c r="AN4106" t="s">
        <v>10194</v>
      </c>
      <c r="AO4106" t="s">
        <v>2049</v>
      </c>
      <c r="AP4106">
        <v>0</v>
      </c>
      <c r="AQ4106" s="388">
        <v>44454</v>
      </c>
      <c r="AS4106" t="s">
        <v>10239</v>
      </c>
      <c r="AT4106" s="388">
        <v>44462</v>
      </c>
      <c r="AU4106" t="s">
        <v>1756</v>
      </c>
      <c r="AV4106" t="s">
        <v>1756</v>
      </c>
      <c r="AZ4106" t="s">
        <v>10242</v>
      </c>
      <c r="BA4106" t="s">
        <v>1865</v>
      </c>
      <c r="BB4106" t="s">
        <v>10620</v>
      </c>
      <c r="BC4106" t="s">
        <v>10621</v>
      </c>
      <c r="BD4106" t="s">
        <v>1756</v>
      </c>
      <c r="BE4106" t="s">
        <v>824</v>
      </c>
      <c r="BF4106" t="s">
        <v>824</v>
      </c>
    </row>
    <row r="4107" spans="1:58">
      <c r="A4107" t="s">
        <v>842</v>
      </c>
      <c r="B4107">
        <v>12</v>
      </c>
      <c r="C4107">
        <v>0</v>
      </c>
      <c r="D4107">
        <v>7326</v>
      </c>
      <c r="E4107" t="s">
        <v>10403</v>
      </c>
      <c r="F4107">
        <v>53511012</v>
      </c>
      <c r="G4107" t="s">
        <v>2041</v>
      </c>
      <c r="H4107">
        <v>0</v>
      </c>
      <c r="I4107" t="s">
        <v>554</v>
      </c>
      <c r="J4107">
        <v>84</v>
      </c>
      <c r="K4107">
        <v>4</v>
      </c>
      <c r="L4107" t="s">
        <v>1771</v>
      </c>
      <c r="M4107" t="s">
        <v>1756</v>
      </c>
      <c r="N4107" t="s">
        <v>1756</v>
      </c>
      <c r="O4107" t="s">
        <v>10190</v>
      </c>
      <c r="P4107" t="s">
        <v>1757</v>
      </c>
      <c r="Q4107" s="387">
        <v>336</v>
      </c>
      <c r="R4107">
        <v>43.68</v>
      </c>
      <c r="S4107">
        <v>379.67999999999995</v>
      </c>
      <c r="T4107" s="388">
        <v>44447</v>
      </c>
      <c r="U4107">
        <v>0</v>
      </c>
      <c r="V4107" t="s">
        <v>845</v>
      </c>
      <c r="W4107" s="388">
        <v>44477</v>
      </c>
      <c r="X4107">
        <v>76</v>
      </c>
      <c r="Y4107">
        <v>0</v>
      </c>
      <c r="Z4107">
        <v>0</v>
      </c>
      <c r="AA4107" t="s">
        <v>1758</v>
      </c>
      <c r="AB4107" t="s">
        <v>2044</v>
      </c>
      <c r="AD4107" t="s">
        <v>10191</v>
      </c>
      <c r="AE4107" t="s">
        <v>10192</v>
      </c>
      <c r="AI4107" t="s">
        <v>1761</v>
      </c>
      <c r="AL4107" t="s">
        <v>10404</v>
      </c>
      <c r="AM4107">
        <v>10</v>
      </c>
      <c r="AN4107" t="s">
        <v>10194</v>
      </c>
      <c r="AO4107" t="s">
        <v>2049</v>
      </c>
      <c r="AP4107">
        <v>0</v>
      </c>
      <c r="AQ4107" s="388">
        <v>44454</v>
      </c>
      <c r="AS4107" t="s">
        <v>10239</v>
      </c>
      <c r="AT4107" s="388">
        <v>44462</v>
      </c>
      <c r="AU4107" t="s">
        <v>1756</v>
      </c>
      <c r="AV4107" t="s">
        <v>1756</v>
      </c>
      <c r="AZ4107" t="s">
        <v>10242</v>
      </c>
      <c r="BA4107" t="s">
        <v>1865</v>
      </c>
      <c r="BB4107" t="s">
        <v>10622</v>
      </c>
      <c r="BC4107" t="s">
        <v>10623</v>
      </c>
      <c r="BD4107" t="s">
        <v>1756</v>
      </c>
      <c r="BE4107" t="s">
        <v>824</v>
      </c>
      <c r="BF4107" t="s">
        <v>824</v>
      </c>
    </row>
    <row r="4108" spans="1:58">
      <c r="A4108" t="s">
        <v>842</v>
      </c>
      <c r="B4108">
        <v>12</v>
      </c>
      <c r="C4108">
        <v>0</v>
      </c>
      <c r="D4108">
        <v>7325</v>
      </c>
      <c r="E4108" t="s">
        <v>10411</v>
      </c>
      <c r="F4108">
        <v>53511012</v>
      </c>
      <c r="G4108" t="s">
        <v>2041</v>
      </c>
      <c r="H4108">
        <v>0</v>
      </c>
      <c r="I4108" t="s">
        <v>554</v>
      </c>
      <c r="J4108">
        <v>84</v>
      </c>
      <c r="K4108">
        <v>4</v>
      </c>
      <c r="L4108" t="s">
        <v>1771</v>
      </c>
      <c r="M4108" t="s">
        <v>1756</v>
      </c>
      <c r="N4108" t="s">
        <v>1756</v>
      </c>
      <c r="O4108" t="s">
        <v>10190</v>
      </c>
      <c r="P4108" t="s">
        <v>1757</v>
      </c>
      <c r="Q4108" s="387">
        <v>336</v>
      </c>
      <c r="R4108">
        <v>43.68</v>
      </c>
      <c r="S4108">
        <v>379.67999999999995</v>
      </c>
      <c r="T4108" s="388">
        <v>44446</v>
      </c>
      <c r="U4108">
        <v>0</v>
      </c>
      <c r="V4108" t="s">
        <v>845</v>
      </c>
      <c r="W4108" s="388">
        <v>44477</v>
      </c>
      <c r="X4108">
        <v>76</v>
      </c>
      <c r="Y4108">
        <v>0</v>
      </c>
      <c r="Z4108">
        <v>0</v>
      </c>
      <c r="AA4108" t="s">
        <v>1758</v>
      </c>
      <c r="AB4108" t="s">
        <v>2044</v>
      </c>
      <c r="AD4108" t="s">
        <v>10191</v>
      </c>
      <c r="AE4108" t="s">
        <v>10192</v>
      </c>
      <c r="AI4108" t="s">
        <v>1761</v>
      </c>
      <c r="AL4108" t="s">
        <v>10412</v>
      </c>
      <c r="AM4108">
        <v>10</v>
      </c>
      <c r="AN4108" t="s">
        <v>10194</v>
      </c>
      <c r="AO4108" t="s">
        <v>2049</v>
      </c>
      <c r="AP4108">
        <v>0</v>
      </c>
      <c r="AQ4108" s="388">
        <v>44454</v>
      </c>
      <c r="AS4108" t="s">
        <v>10239</v>
      </c>
      <c r="AT4108" s="388">
        <v>44462</v>
      </c>
      <c r="AU4108" t="s">
        <v>1756</v>
      </c>
      <c r="AV4108" t="s">
        <v>1756</v>
      </c>
      <c r="AZ4108" t="s">
        <v>10242</v>
      </c>
      <c r="BA4108" t="s">
        <v>1865</v>
      </c>
      <c r="BB4108" t="s">
        <v>10624</v>
      </c>
      <c r="BC4108" t="s">
        <v>10625</v>
      </c>
      <c r="BD4108" t="s">
        <v>1756</v>
      </c>
      <c r="BE4108" t="s">
        <v>824</v>
      </c>
      <c r="BF4108" t="s">
        <v>824</v>
      </c>
    </row>
    <row r="4109" spans="1:58">
      <c r="A4109" t="s">
        <v>842</v>
      </c>
      <c r="B4109">
        <v>12</v>
      </c>
      <c r="C4109">
        <v>0</v>
      </c>
      <c r="D4109">
        <v>7288</v>
      </c>
      <c r="E4109" t="s">
        <v>10481</v>
      </c>
      <c r="F4109">
        <v>53511012</v>
      </c>
      <c r="G4109" t="s">
        <v>2041</v>
      </c>
      <c r="H4109">
        <v>0</v>
      </c>
      <c r="I4109" t="s">
        <v>554</v>
      </c>
      <c r="J4109">
        <v>84</v>
      </c>
      <c r="K4109">
        <v>4</v>
      </c>
      <c r="L4109" t="s">
        <v>1771</v>
      </c>
      <c r="M4109" t="s">
        <v>1756</v>
      </c>
      <c r="N4109" t="s">
        <v>1756</v>
      </c>
      <c r="O4109" t="s">
        <v>10190</v>
      </c>
      <c r="P4109" t="s">
        <v>1757</v>
      </c>
      <c r="Q4109" s="387">
        <v>336</v>
      </c>
      <c r="R4109">
        <v>43.68</v>
      </c>
      <c r="S4109">
        <v>379.67999999999995</v>
      </c>
      <c r="T4109" s="388">
        <v>44438</v>
      </c>
      <c r="U4109">
        <v>0</v>
      </c>
      <c r="V4109" t="s">
        <v>845</v>
      </c>
      <c r="W4109" s="388">
        <v>44477</v>
      </c>
      <c r="X4109">
        <v>76</v>
      </c>
      <c r="Y4109">
        <v>0</v>
      </c>
      <c r="Z4109">
        <v>0</v>
      </c>
      <c r="AA4109" t="s">
        <v>1758</v>
      </c>
      <c r="AB4109" t="s">
        <v>2044</v>
      </c>
      <c r="AD4109" t="s">
        <v>10191</v>
      </c>
      <c r="AE4109" t="s">
        <v>10192</v>
      </c>
      <c r="AI4109" t="s">
        <v>1761</v>
      </c>
      <c r="AL4109" t="s">
        <v>10482</v>
      </c>
      <c r="AM4109">
        <v>10</v>
      </c>
      <c r="AN4109" t="s">
        <v>10194</v>
      </c>
      <c r="AO4109" t="s">
        <v>2049</v>
      </c>
      <c r="AP4109">
        <v>0</v>
      </c>
      <c r="AQ4109" s="388">
        <v>44439</v>
      </c>
      <c r="AS4109" t="s">
        <v>1765</v>
      </c>
      <c r="AT4109" s="388">
        <v>44444</v>
      </c>
      <c r="AU4109" t="s">
        <v>1756</v>
      </c>
      <c r="AV4109" t="s">
        <v>1756</v>
      </c>
      <c r="AZ4109" t="s">
        <v>1766</v>
      </c>
      <c r="BA4109" t="s">
        <v>1865</v>
      </c>
      <c r="BB4109" t="s">
        <v>10626</v>
      </c>
      <c r="BC4109" t="s">
        <v>10627</v>
      </c>
      <c r="BD4109" t="s">
        <v>1756</v>
      </c>
      <c r="BE4109" t="s">
        <v>824</v>
      </c>
      <c r="BF4109" t="s">
        <v>824</v>
      </c>
    </row>
    <row r="4110" spans="1:58">
      <c r="A4110" t="s">
        <v>842</v>
      </c>
      <c r="B4110">
        <v>12</v>
      </c>
      <c r="C4110">
        <v>0</v>
      </c>
      <c r="D4110">
        <v>7287</v>
      </c>
      <c r="E4110" t="s">
        <v>10486</v>
      </c>
      <c r="F4110">
        <v>53511012</v>
      </c>
      <c r="G4110" t="s">
        <v>2041</v>
      </c>
      <c r="H4110">
        <v>0</v>
      </c>
      <c r="I4110" t="s">
        <v>554</v>
      </c>
      <c r="J4110">
        <v>84</v>
      </c>
      <c r="K4110">
        <v>4</v>
      </c>
      <c r="L4110" t="s">
        <v>1771</v>
      </c>
      <c r="M4110" t="s">
        <v>1756</v>
      </c>
      <c r="N4110" t="s">
        <v>1756</v>
      </c>
      <c r="O4110" t="s">
        <v>10190</v>
      </c>
      <c r="P4110" t="s">
        <v>1757</v>
      </c>
      <c r="Q4110" s="387">
        <v>336</v>
      </c>
      <c r="R4110">
        <v>43.68</v>
      </c>
      <c r="S4110">
        <v>379.67999999999995</v>
      </c>
      <c r="T4110" s="388">
        <v>44437</v>
      </c>
      <c r="U4110">
        <v>0</v>
      </c>
      <c r="V4110" t="s">
        <v>845</v>
      </c>
      <c r="W4110" s="388">
        <v>44477</v>
      </c>
      <c r="X4110">
        <v>76</v>
      </c>
      <c r="Y4110">
        <v>0</v>
      </c>
      <c r="Z4110">
        <v>0</v>
      </c>
      <c r="AA4110" t="s">
        <v>1758</v>
      </c>
      <c r="AB4110" t="s">
        <v>2044</v>
      </c>
      <c r="AD4110" t="s">
        <v>10191</v>
      </c>
      <c r="AE4110" t="s">
        <v>10192</v>
      </c>
      <c r="AI4110" t="s">
        <v>1761</v>
      </c>
      <c r="AL4110" t="s">
        <v>10487</v>
      </c>
      <c r="AM4110">
        <v>10</v>
      </c>
      <c r="AN4110" t="s">
        <v>10194</v>
      </c>
      <c r="AO4110" t="s">
        <v>10488</v>
      </c>
      <c r="AP4110">
        <v>0</v>
      </c>
      <c r="AQ4110" s="388">
        <v>44439</v>
      </c>
      <c r="AS4110" t="s">
        <v>1765</v>
      </c>
      <c r="AT4110" s="388">
        <v>44444</v>
      </c>
      <c r="AU4110" t="s">
        <v>1756</v>
      </c>
      <c r="AV4110" t="s">
        <v>1756</v>
      </c>
      <c r="AZ4110" t="s">
        <v>1766</v>
      </c>
      <c r="BA4110" t="s">
        <v>1865</v>
      </c>
      <c r="BB4110" t="s">
        <v>10628</v>
      </c>
      <c r="BC4110" t="s">
        <v>10629</v>
      </c>
      <c r="BD4110" t="s">
        <v>1756</v>
      </c>
      <c r="BE4110" t="s">
        <v>824</v>
      </c>
      <c r="BF4110" t="s">
        <v>824</v>
      </c>
    </row>
    <row r="4111" spans="1:58">
      <c r="A4111" t="s">
        <v>842</v>
      </c>
      <c r="B4111">
        <v>12</v>
      </c>
      <c r="C4111">
        <v>0</v>
      </c>
      <c r="D4111">
        <v>7283</v>
      </c>
      <c r="E4111" t="s">
        <v>10503</v>
      </c>
      <c r="F4111">
        <v>53511012</v>
      </c>
      <c r="G4111" t="s">
        <v>2041</v>
      </c>
      <c r="H4111">
        <v>0</v>
      </c>
      <c r="I4111" t="s">
        <v>554</v>
      </c>
      <c r="J4111">
        <v>84</v>
      </c>
      <c r="K4111">
        <v>4</v>
      </c>
      <c r="L4111" t="s">
        <v>1771</v>
      </c>
      <c r="M4111" t="s">
        <v>1756</v>
      </c>
      <c r="N4111" t="s">
        <v>1756</v>
      </c>
      <c r="O4111" t="s">
        <v>10190</v>
      </c>
      <c r="P4111" t="s">
        <v>1757</v>
      </c>
      <c r="Q4111" s="387">
        <v>336</v>
      </c>
      <c r="R4111">
        <v>43.68</v>
      </c>
      <c r="S4111">
        <v>379.67999999999995</v>
      </c>
      <c r="T4111" s="388">
        <v>44435</v>
      </c>
      <c r="U4111">
        <v>0</v>
      </c>
      <c r="V4111" t="s">
        <v>845</v>
      </c>
      <c r="W4111" s="388">
        <v>44477</v>
      </c>
      <c r="X4111">
        <v>76</v>
      </c>
      <c r="Y4111">
        <v>0</v>
      </c>
      <c r="Z4111">
        <v>0</v>
      </c>
      <c r="AA4111" t="s">
        <v>1758</v>
      </c>
      <c r="AB4111" t="s">
        <v>2044</v>
      </c>
      <c r="AD4111" t="s">
        <v>10191</v>
      </c>
      <c r="AE4111" t="s">
        <v>10192</v>
      </c>
      <c r="AI4111" t="s">
        <v>1761</v>
      </c>
      <c r="AL4111" t="s">
        <v>10504</v>
      </c>
      <c r="AM4111">
        <v>10</v>
      </c>
      <c r="AN4111" t="s">
        <v>10194</v>
      </c>
      <c r="AO4111" t="s">
        <v>2049</v>
      </c>
      <c r="AP4111">
        <v>0</v>
      </c>
      <c r="AQ4111" s="388">
        <v>44438</v>
      </c>
      <c r="AS4111" t="s">
        <v>1765</v>
      </c>
      <c r="AT4111" s="388">
        <v>44444</v>
      </c>
      <c r="AU4111" t="s">
        <v>1756</v>
      </c>
      <c r="AV4111" t="s">
        <v>1756</v>
      </c>
      <c r="AZ4111" t="s">
        <v>1766</v>
      </c>
      <c r="BA4111" t="s">
        <v>1865</v>
      </c>
      <c r="BB4111" t="s">
        <v>10630</v>
      </c>
      <c r="BC4111" t="s">
        <v>10631</v>
      </c>
      <c r="BD4111" t="s">
        <v>1756</v>
      </c>
      <c r="BE4111" t="s">
        <v>824</v>
      </c>
      <c r="BF4111" t="s">
        <v>824</v>
      </c>
    </row>
    <row r="4112" spans="1:58">
      <c r="A4112" t="s">
        <v>842</v>
      </c>
      <c r="B4112">
        <v>12</v>
      </c>
      <c r="C4112">
        <v>0</v>
      </c>
      <c r="D4112">
        <v>7281</v>
      </c>
      <c r="E4112" t="s">
        <v>10513</v>
      </c>
      <c r="F4112">
        <v>53511012</v>
      </c>
      <c r="G4112" t="s">
        <v>2041</v>
      </c>
      <c r="H4112">
        <v>0</v>
      </c>
      <c r="I4112" t="s">
        <v>554</v>
      </c>
      <c r="J4112">
        <v>84</v>
      </c>
      <c r="K4112">
        <v>4</v>
      </c>
      <c r="L4112" t="s">
        <v>1771</v>
      </c>
      <c r="M4112" t="s">
        <v>1756</v>
      </c>
      <c r="N4112" t="s">
        <v>1756</v>
      </c>
      <c r="O4112" t="s">
        <v>10190</v>
      </c>
      <c r="P4112" t="s">
        <v>1757</v>
      </c>
      <c r="Q4112" s="387">
        <v>336</v>
      </c>
      <c r="R4112">
        <v>43.68</v>
      </c>
      <c r="S4112">
        <v>379.67999999999995</v>
      </c>
      <c r="T4112" s="388">
        <v>44434</v>
      </c>
      <c r="U4112">
        <v>0</v>
      </c>
      <c r="V4112" t="s">
        <v>845</v>
      </c>
      <c r="W4112" s="388">
        <v>44477</v>
      </c>
      <c r="X4112">
        <v>76</v>
      </c>
      <c r="Y4112">
        <v>0</v>
      </c>
      <c r="Z4112">
        <v>0</v>
      </c>
      <c r="AA4112" t="s">
        <v>1758</v>
      </c>
      <c r="AB4112" t="s">
        <v>2044</v>
      </c>
      <c r="AD4112" t="s">
        <v>10191</v>
      </c>
      <c r="AE4112" t="s">
        <v>10192</v>
      </c>
      <c r="AI4112" t="s">
        <v>1761</v>
      </c>
      <c r="AL4112" t="s">
        <v>10514</v>
      </c>
      <c r="AM4112">
        <v>10</v>
      </c>
      <c r="AN4112" t="s">
        <v>10194</v>
      </c>
      <c r="AO4112" t="s">
        <v>2416</v>
      </c>
      <c r="AP4112">
        <v>0</v>
      </c>
      <c r="AQ4112" s="388">
        <v>44438</v>
      </c>
      <c r="AS4112" t="s">
        <v>1765</v>
      </c>
      <c r="AT4112" s="388">
        <v>44444</v>
      </c>
      <c r="AU4112" t="s">
        <v>1756</v>
      </c>
      <c r="AV4112" t="s">
        <v>1756</v>
      </c>
      <c r="AZ4112" t="s">
        <v>1766</v>
      </c>
      <c r="BA4112" t="s">
        <v>1865</v>
      </c>
      <c r="BB4112" t="s">
        <v>10632</v>
      </c>
      <c r="BC4112" t="s">
        <v>10633</v>
      </c>
      <c r="BD4112" t="s">
        <v>1756</v>
      </c>
      <c r="BE4112" t="s">
        <v>824</v>
      </c>
      <c r="BF4112" t="s">
        <v>824</v>
      </c>
    </row>
    <row r="4113" spans="1:58">
      <c r="A4113" t="s">
        <v>842</v>
      </c>
      <c r="B4113">
        <v>12</v>
      </c>
      <c r="C4113">
        <v>0</v>
      </c>
      <c r="D4113">
        <v>7374</v>
      </c>
      <c r="E4113" t="s">
        <v>10364</v>
      </c>
      <c r="F4113">
        <v>53511012</v>
      </c>
      <c r="G4113" t="s">
        <v>2041</v>
      </c>
      <c r="H4113">
        <v>0</v>
      </c>
      <c r="I4113" t="s">
        <v>2056</v>
      </c>
      <c r="J4113">
        <v>244</v>
      </c>
      <c r="K4113">
        <v>0.90909090000000004</v>
      </c>
      <c r="L4113" t="s">
        <v>1755</v>
      </c>
      <c r="N4113" t="s">
        <v>1757</v>
      </c>
      <c r="O4113" t="s">
        <v>1756</v>
      </c>
      <c r="P4113" t="s">
        <v>1756</v>
      </c>
      <c r="Q4113" s="387">
        <v>221.81819999999999</v>
      </c>
      <c r="R4113">
        <v>28.836365999999998</v>
      </c>
      <c r="S4113">
        <v>250.65456599999996</v>
      </c>
      <c r="T4113" s="388">
        <v>44461</v>
      </c>
      <c r="U4113">
        <v>0</v>
      </c>
      <c r="V4113" t="s">
        <v>845</v>
      </c>
      <c r="W4113" s="388">
        <v>44477</v>
      </c>
      <c r="X4113">
        <v>76</v>
      </c>
      <c r="Y4113">
        <v>0</v>
      </c>
      <c r="Z4113">
        <v>0</v>
      </c>
      <c r="AA4113" t="s">
        <v>1758</v>
      </c>
      <c r="AB4113" t="s">
        <v>2044</v>
      </c>
      <c r="AD4113" t="s">
        <v>10191</v>
      </c>
      <c r="AE4113" t="s">
        <v>10192</v>
      </c>
      <c r="AI4113" t="s">
        <v>1761</v>
      </c>
      <c r="AL4113" t="s">
        <v>10365</v>
      </c>
      <c r="AM4113">
        <v>10</v>
      </c>
      <c r="AN4113" t="s">
        <v>10194</v>
      </c>
      <c r="AO4113" t="s">
        <v>2049</v>
      </c>
      <c r="AP4113">
        <v>0</v>
      </c>
      <c r="AQ4113" s="388">
        <v>44467</v>
      </c>
      <c r="AS4113" t="s">
        <v>10366</v>
      </c>
      <c r="AT4113" s="388">
        <v>44467</v>
      </c>
      <c r="AU4113" t="s">
        <v>1756</v>
      </c>
      <c r="AV4113" t="s">
        <v>1756</v>
      </c>
      <c r="AZ4113" t="s">
        <v>1756</v>
      </c>
      <c r="BA4113" t="s">
        <v>1865</v>
      </c>
      <c r="BB4113" t="s">
        <v>10634</v>
      </c>
      <c r="BC4113" t="s">
        <v>10635</v>
      </c>
      <c r="BD4113" t="s">
        <v>1756</v>
      </c>
      <c r="BE4113" t="s">
        <v>824</v>
      </c>
      <c r="BF4113" t="s">
        <v>824</v>
      </c>
    </row>
    <row r="4114" spans="1:58">
      <c r="A4114" t="s">
        <v>842</v>
      </c>
      <c r="B4114">
        <v>12</v>
      </c>
      <c r="C4114">
        <v>0</v>
      </c>
      <c r="D4114">
        <v>7374</v>
      </c>
      <c r="E4114" t="s">
        <v>10364</v>
      </c>
      <c r="F4114">
        <v>53511012</v>
      </c>
      <c r="G4114" t="s">
        <v>2041</v>
      </c>
      <c r="H4114">
        <v>0</v>
      </c>
      <c r="I4114" t="s">
        <v>2056</v>
      </c>
      <c r="J4114">
        <v>244</v>
      </c>
      <c r="K4114">
        <v>0.81818179999999996</v>
      </c>
      <c r="L4114" t="s">
        <v>1755</v>
      </c>
      <c r="N4114" t="s">
        <v>1757</v>
      </c>
      <c r="O4114" t="s">
        <v>1756</v>
      </c>
      <c r="P4114" t="s">
        <v>1756</v>
      </c>
      <c r="Q4114" s="387">
        <v>199.63640000000001</v>
      </c>
      <c r="R4114">
        <v>25.952732000000001</v>
      </c>
      <c r="S4114">
        <v>225.58913199999998</v>
      </c>
      <c r="T4114" s="388">
        <v>44461</v>
      </c>
      <c r="U4114">
        <v>0</v>
      </c>
      <c r="V4114" t="s">
        <v>845</v>
      </c>
      <c r="W4114" s="388">
        <v>44477</v>
      </c>
      <c r="X4114">
        <v>76</v>
      </c>
      <c r="Y4114">
        <v>0</v>
      </c>
      <c r="Z4114">
        <v>0</v>
      </c>
      <c r="AA4114" t="s">
        <v>1758</v>
      </c>
      <c r="AB4114" t="s">
        <v>2044</v>
      </c>
      <c r="AD4114" t="s">
        <v>10191</v>
      </c>
      <c r="AE4114" t="s">
        <v>10192</v>
      </c>
      <c r="AI4114" t="s">
        <v>1761</v>
      </c>
      <c r="AL4114" t="s">
        <v>10365</v>
      </c>
      <c r="AM4114">
        <v>10</v>
      </c>
      <c r="AN4114" t="s">
        <v>10194</v>
      </c>
      <c r="AO4114" t="s">
        <v>2049</v>
      </c>
      <c r="AP4114">
        <v>0</v>
      </c>
      <c r="AQ4114" s="388">
        <v>44467</v>
      </c>
      <c r="AS4114" t="s">
        <v>10366</v>
      </c>
      <c r="AT4114" s="388">
        <v>44467</v>
      </c>
      <c r="AU4114" t="s">
        <v>1756</v>
      </c>
      <c r="AV4114" t="s">
        <v>1756</v>
      </c>
      <c r="AZ4114" t="s">
        <v>1756</v>
      </c>
      <c r="BA4114" t="s">
        <v>1865</v>
      </c>
      <c r="BB4114" t="s">
        <v>10636</v>
      </c>
      <c r="BC4114" t="s">
        <v>10637</v>
      </c>
      <c r="BD4114" t="s">
        <v>1756</v>
      </c>
      <c r="BE4114" t="s">
        <v>824</v>
      </c>
      <c r="BF4114" t="s">
        <v>824</v>
      </c>
    </row>
    <row r="4115" spans="1:58">
      <c r="A4115" t="s">
        <v>842</v>
      </c>
      <c r="B4115">
        <v>12</v>
      </c>
      <c r="C4115">
        <v>0</v>
      </c>
      <c r="D4115">
        <v>7374</v>
      </c>
      <c r="E4115" t="s">
        <v>10364</v>
      </c>
      <c r="F4115">
        <v>53511012</v>
      </c>
      <c r="G4115" t="s">
        <v>2041</v>
      </c>
      <c r="H4115">
        <v>0</v>
      </c>
      <c r="I4115" t="s">
        <v>2056</v>
      </c>
      <c r="J4115">
        <v>244</v>
      </c>
      <c r="K4115">
        <v>0.81818179999999996</v>
      </c>
      <c r="L4115" t="s">
        <v>1755</v>
      </c>
      <c r="N4115" t="s">
        <v>1757</v>
      </c>
      <c r="O4115" t="s">
        <v>1756</v>
      </c>
      <c r="P4115" t="s">
        <v>1756</v>
      </c>
      <c r="Q4115" s="387">
        <v>199.63640000000001</v>
      </c>
      <c r="R4115">
        <v>25.952732000000001</v>
      </c>
      <c r="S4115">
        <v>225.58913199999998</v>
      </c>
      <c r="T4115" s="388">
        <v>44461</v>
      </c>
      <c r="U4115">
        <v>0</v>
      </c>
      <c r="V4115" t="s">
        <v>845</v>
      </c>
      <c r="W4115" s="388">
        <v>44477</v>
      </c>
      <c r="X4115">
        <v>76</v>
      </c>
      <c r="Y4115">
        <v>0</v>
      </c>
      <c r="Z4115">
        <v>0</v>
      </c>
      <c r="AA4115" t="s">
        <v>1758</v>
      </c>
      <c r="AB4115" t="s">
        <v>2044</v>
      </c>
      <c r="AD4115" t="s">
        <v>10191</v>
      </c>
      <c r="AE4115" t="s">
        <v>10192</v>
      </c>
      <c r="AI4115" t="s">
        <v>1761</v>
      </c>
      <c r="AL4115" t="s">
        <v>10365</v>
      </c>
      <c r="AM4115">
        <v>10</v>
      </c>
      <c r="AN4115" t="s">
        <v>10194</v>
      </c>
      <c r="AO4115" t="s">
        <v>2049</v>
      </c>
      <c r="AP4115">
        <v>0</v>
      </c>
      <c r="AQ4115" s="388">
        <v>44467</v>
      </c>
      <c r="AS4115" t="s">
        <v>10366</v>
      </c>
      <c r="AT4115" s="388">
        <v>44467</v>
      </c>
      <c r="AU4115" t="s">
        <v>1756</v>
      </c>
      <c r="AV4115" t="s">
        <v>1756</v>
      </c>
      <c r="AZ4115" t="s">
        <v>1756</v>
      </c>
      <c r="BA4115" t="s">
        <v>1865</v>
      </c>
      <c r="BB4115" t="s">
        <v>10636</v>
      </c>
      <c r="BC4115" t="s">
        <v>10637</v>
      </c>
      <c r="BD4115" t="s">
        <v>1756</v>
      </c>
      <c r="BE4115" t="s">
        <v>824</v>
      </c>
      <c r="BF4115" t="s">
        <v>824</v>
      </c>
    </row>
    <row r="4116" spans="1:58">
      <c r="A4116" t="s">
        <v>842</v>
      </c>
      <c r="B4116">
        <v>12</v>
      </c>
      <c r="C4116">
        <v>0</v>
      </c>
      <c r="D4116">
        <v>7370</v>
      </c>
      <c r="E4116" t="s">
        <v>10375</v>
      </c>
      <c r="F4116">
        <v>53511012</v>
      </c>
      <c r="G4116" t="s">
        <v>2041</v>
      </c>
      <c r="H4116">
        <v>0</v>
      </c>
      <c r="I4116" t="s">
        <v>2056</v>
      </c>
      <c r="J4116">
        <v>244</v>
      </c>
      <c r="K4116">
        <v>0.81818179999999996</v>
      </c>
      <c r="L4116" t="s">
        <v>1755</v>
      </c>
      <c r="N4116" t="s">
        <v>1757</v>
      </c>
      <c r="O4116" t="s">
        <v>1756</v>
      </c>
      <c r="P4116" t="s">
        <v>1756</v>
      </c>
      <c r="Q4116" s="387">
        <v>199.63640000000001</v>
      </c>
      <c r="R4116">
        <v>25.952732000000001</v>
      </c>
      <c r="S4116">
        <v>225.58913199999998</v>
      </c>
      <c r="T4116" s="388">
        <v>44460</v>
      </c>
      <c r="U4116">
        <v>0</v>
      </c>
      <c r="V4116" t="s">
        <v>845</v>
      </c>
      <c r="W4116" s="388">
        <v>44477</v>
      </c>
      <c r="X4116">
        <v>76</v>
      </c>
      <c r="Y4116">
        <v>0</v>
      </c>
      <c r="Z4116">
        <v>0</v>
      </c>
      <c r="AA4116" t="s">
        <v>1758</v>
      </c>
      <c r="AB4116" t="s">
        <v>2044</v>
      </c>
      <c r="AD4116" t="s">
        <v>10191</v>
      </c>
      <c r="AE4116" t="s">
        <v>10192</v>
      </c>
      <c r="AI4116" t="s">
        <v>1761</v>
      </c>
      <c r="AL4116" t="s">
        <v>10376</v>
      </c>
      <c r="AM4116">
        <v>10</v>
      </c>
      <c r="AN4116" t="s">
        <v>10194</v>
      </c>
      <c r="AO4116" t="s">
        <v>2049</v>
      </c>
      <c r="AP4116">
        <v>0</v>
      </c>
      <c r="AQ4116" s="388">
        <v>44467</v>
      </c>
      <c r="AS4116" t="s">
        <v>10239</v>
      </c>
      <c r="AT4116" s="388">
        <v>44467</v>
      </c>
      <c r="AU4116" t="s">
        <v>1756</v>
      </c>
      <c r="AV4116" t="s">
        <v>1756</v>
      </c>
      <c r="AZ4116" t="s">
        <v>10242</v>
      </c>
      <c r="BA4116" t="s">
        <v>1865</v>
      </c>
      <c r="BB4116" t="s">
        <v>10638</v>
      </c>
      <c r="BC4116" t="s">
        <v>10639</v>
      </c>
      <c r="BD4116" t="s">
        <v>1756</v>
      </c>
      <c r="BE4116" t="s">
        <v>824</v>
      </c>
      <c r="BF4116" t="s">
        <v>824</v>
      </c>
    </row>
    <row r="4117" spans="1:58">
      <c r="A4117" t="s">
        <v>842</v>
      </c>
      <c r="B4117">
        <v>12</v>
      </c>
      <c r="C4117">
        <v>0</v>
      </c>
      <c r="D4117">
        <v>7370</v>
      </c>
      <c r="E4117" t="s">
        <v>10375</v>
      </c>
      <c r="F4117">
        <v>53511012</v>
      </c>
      <c r="G4117" t="s">
        <v>2041</v>
      </c>
      <c r="H4117">
        <v>0</v>
      </c>
      <c r="I4117" t="s">
        <v>2056</v>
      </c>
      <c r="J4117">
        <v>244</v>
      </c>
      <c r="K4117">
        <v>0.81818179999999996</v>
      </c>
      <c r="L4117" t="s">
        <v>1755</v>
      </c>
      <c r="N4117" t="s">
        <v>1757</v>
      </c>
      <c r="O4117" t="s">
        <v>1756</v>
      </c>
      <c r="P4117" t="s">
        <v>1756</v>
      </c>
      <c r="Q4117" s="387">
        <v>199.63640000000001</v>
      </c>
      <c r="R4117">
        <v>25.952732000000001</v>
      </c>
      <c r="S4117">
        <v>225.58913199999998</v>
      </c>
      <c r="T4117" s="388">
        <v>44460</v>
      </c>
      <c r="U4117">
        <v>0</v>
      </c>
      <c r="V4117" t="s">
        <v>845</v>
      </c>
      <c r="W4117" s="388">
        <v>44477</v>
      </c>
      <c r="X4117">
        <v>76</v>
      </c>
      <c r="Y4117">
        <v>0</v>
      </c>
      <c r="Z4117">
        <v>0</v>
      </c>
      <c r="AA4117" t="s">
        <v>1758</v>
      </c>
      <c r="AB4117" t="s">
        <v>2044</v>
      </c>
      <c r="AD4117" t="s">
        <v>10191</v>
      </c>
      <c r="AE4117" t="s">
        <v>10192</v>
      </c>
      <c r="AI4117" t="s">
        <v>1761</v>
      </c>
      <c r="AL4117" t="s">
        <v>10376</v>
      </c>
      <c r="AM4117">
        <v>10</v>
      </c>
      <c r="AN4117" t="s">
        <v>10194</v>
      </c>
      <c r="AO4117" t="s">
        <v>2049</v>
      </c>
      <c r="AP4117">
        <v>0</v>
      </c>
      <c r="AQ4117" s="388">
        <v>44467</v>
      </c>
      <c r="AS4117" t="s">
        <v>10239</v>
      </c>
      <c r="AT4117" s="388">
        <v>44467</v>
      </c>
      <c r="AU4117" t="s">
        <v>1756</v>
      </c>
      <c r="AV4117" t="s">
        <v>1756</v>
      </c>
      <c r="AZ4117" t="s">
        <v>10242</v>
      </c>
      <c r="BA4117" t="s">
        <v>1865</v>
      </c>
      <c r="BB4117" t="s">
        <v>10638</v>
      </c>
      <c r="BC4117" t="s">
        <v>10639</v>
      </c>
      <c r="BD4117" t="s">
        <v>1756</v>
      </c>
      <c r="BE4117" t="s">
        <v>824</v>
      </c>
      <c r="BF4117" t="s">
        <v>824</v>
      </c>
    </row>
    <row r="4118" spans="1:58">
      <c r="A4118" t="s">
        <v>842</v>
      </c>
      <c r="B4118">
        <v>12</v>
      </c>
      <c r="C4118">
        <v>0</v>
      </c>
      <c r="D4118">
        <v>7361</v>
      </c>
      <c r="E4118" t="s">
        <v>10387</v>
      </c>
      <c r="F4118">
        <v>53511012</v>
      </c>
      <c r="G4118" t="s">
        <v>2041</v>
      </c>
      <c r="H4118">
        <v>0</v>
      </c>
      <c r="I4118" t="s">
        <v>2056</v>
      </c>
      <c r="J4118">
        <v>244</v>
      </c>
      <c r="K4118">
        <v>0.90909090000000004</v>
      </c>
      <c r="L4118" t="s">
        <v>1755</v>
      </c>
      <c r="N4118" t="s">
        <v>1757</v>
      </c>
      <c r="O4118" t="s">
        <v>1756</v>
      </c>
      <c r="P4118" t="s">
        <v>1756</v>
      </c>
      <c r="Q4118" s="387">
        <v>221.81819999999999</v>
      </c>
      <c r="R4118">
        <v>28.836365999999998</v>
      </c>
      <c r="S4118">
        <v>250.65456599999996</v>
      </c>
      <c r="T4118" s="388">
        <v>44458</v>
      </c>
      <c r="U4118">
        <v>0</v>
      </c>
      <c r="V4118" t="s">
        <v>845</v>
      </c>
      <c r="W4118" s="388">
        <v>44477</v>
      </c>
      <c r="X4118">
        <v>76</v>
      </c>
      <c r="Y4118">
        <v>0</v>
      </c>
      <c r="Z4118">
        <v>0</v>
      </c>
      <c r="AA4118" t="s">
        <v>1758</v>
      </c>
      <c r="AB4118" t="s">
        <v>2044</v>
      </c>
      <c r="AD4118" t="s">
        <v>10191</v>
      </c>
      <c r="AE4118" t="s">
        <v>10192</v>
      </c>
      <c r="AI4118" t="s">
        <v>1761</v>
      </c>
      <c r="AL4118" t="s">
        <v>10388</v>
      </c>
      <c r="AM4118">
        <v>10</v>
      </c>
      <c r="AN4118" t="s">
        <v>10194</v>
      </c>
      <c r="AO4118" t="s">
        <v>2049</v>
      </c>
      <c r="AP4118">
        <v>0</v>
      </c>
      <c r="AQ4118" s="388">
        <v>44466</v>
      </c>
      <c r="AS4118" t="s">
        <v>10239</v>
      </c>
      <c r="AT4118" s="388">
        <v>44466</v>
      </c>
      <c r="AU4118" t="s">
        <v>1756</v>
      </c>
      <c r="AV4118" t="s">
        <v>1756</v>
      </c>
      <c r="AZ4118" t="s">
        <v>10242</v>
      </c>
      <c r="BA4118" t="s">
        <v>1865</v>
      </c>
      <c r="BB4118" t="s">
        <v>10640</v>
      </c>
      <c r="BC4118" t="s">
        <v>10641</v>
      </c>
      <c r="BD4118" t="s">
        <v>1756</v>
      </c>
      <c r="BE4118" t="s">
        <v>824</v>
      </c>
      <c r="BF4118" t="s">
        <v>824</v>
      </c>
    </row>
    <row r="4119" spans="1:58">
      <c r="A4119" t="s">
        <v>842</v>
      </c>
      <c r="B4119">
        <v>12</v>
      </c>
      <c r="C4119">
        <v>0</v>
      </c>
      <c r="D4119">
        <v>7361</v>
      </c>
      <c r="E4119" t="s">
        <v>10387</v>
      </c>
      <c r="F4119">
        <v>53511012</v>
      </c>
      <c r="G4119" t="s">
        <v>2041</v>
      </c>
      <c r="H4119">
        <v>0</v>
      </c>
      <c r="I4119" t="s">
        <v>2056</v>
      </c>
      <c r="J4119">
        <v>244</v>
      </c>
      <c r="K4119">
        <v>0.90909090000000004</v>
      </c>
      <c r="L4119" t="s">
        <v>1755</v>
      </c>
      <c r="N4119" t="s">
        <v>1757</v>
      </c>
      <c r="O4119" t="s">
        <v>1756</v>
      </c>
      <c r="P4119" t="s">
        <v>1756</v>
      </c>
      <c r="Q4119" s="387">
        <v>221.81819999999999</v>
      </c>
      <c r="R4119">
        <v>28.836365999999998</v>
      </c>
      <c r="S4119">
        <v>250.65456599999996</v>
      </c>
      <c r="T4119" s="388">
        <v>44458</v>
      </c>
      <c r="U4119">
        <v>0</v>
      </c>
      <c r="V4119" t="s">
        <v>845</v>
      </c>
      <c r="W4119" s="388">
        <v>44477</v>
      </c>
      <c r="X4119">
        <v>76</v>
      </c>
      <c r="Y4119">
        <v>0</v>
      </c>
      <c r="Z4119">
        <v>0</v>
      </c>
      <c r="AA4119" t="s">
        <v>1758</v>
      </c>
      <c r="AB4119" t="s">
        <v>2044</v>
      </c>
      <c r="AD4119" t="s">
        <v>10191</v>
      </c>
      <c r="AE4119" t="s">
        <v>10192</v>
      </c>
      <c r="AI4119" t="s">
        <v>1761</v>
      </c>
      <c r="AL4119" t="s">
        <v>10388</v>
      </c>
      <c r="AM4119">
        <v>10</v>
      </c>
      <c r="AN4119" t="s">
        <v>10194</v>
      </c>
      <c r="AO4119" t="s">
        <v>2049</v>
      </c>
      <c r="AP4119">
        <v>0</v>
      </c>
      <c r="AQ4119" s="388">
        <v>44466</v>
      </c>
      <c r="AS4119" t="s">
        <v>10239</v>
      </c>
      <c r="AT4119" s="388">
        <v>44466</v>
      </c>
      <c r="AU4119" t="s">
        <v>1756</v>
      </c>
      <c r="AV4119" t="s">
        <v>1756</v>
      </c>
      <c r="AZ4119" t="s">
        <v>10242</v>
      </c>
      <c r="BA4119" t="s">
        <v>1865</v>
      </c>
      <c r="BB4119" t="s">
        <v>10640</v>
      </c>
      <c r="BC4119" t="s">
        <v>10641</v>
      </c>
      <c r="BD4119" t="s">
        <v>1756</v>
      </c>
      <c r="BE4119" t="s">
        <v>824</v>
      </c>
      <c r="BF4119" t="s">
        <v>824</v>
      </c>
    </row>
    <row r="4120" spans="1:58">
      <c r="A4120" t="s">
        <v>842</v>
      </c>
      <c r="B4120">
        <v>12</v>
      </c>
      <c r="C4120">
        <v>0</v>
      </c>
      <c r="D4120">
        <v>7355</v>
      </c>
      <c r="E4120" t="s">
        <v>10393</v>
      </c>
      <c r="F4120">
        <v>53511012</v>
      </c>
      <c r="G4120" t="s">
        <v>2041</v>
      </c>
      <c r="H4120">
        <v>0</v>
      </c>
      <c r="I4120" t="s">
        <v>2056</v>
      </c>
      <c r="J4120">
        <v>244</v>
      </c>
      <c r="K4120">
        <v>0.63636360000000003</v>
      </c>
      <c r="L4120" t="s">
        <v>1755</v>
      </c>
      <c r="N4120" t="s">
        <v>1757</v>
      </c>
      <c r="O4120" t="s">
        <v>1756</v>
      </c>
      <c r="P4120" t="s">
        <v>1756</v>
      </c>
      <c r="Q4120" s="387">
        <v>155.27269999999999</v>
      </c>
      <c r="R4120">
        <v>20.185451</v>
      </c>
      <c r="S4120">
        <v>175.45815099999996</v>
      </c>
      <c r="T4120" s="388">
        <v>44457</v>
      </c>
      <c r="U4120">
        <v>0</v>
      </c>
      <c r="V4120" t="s">
        <v>845</v>
      </c>
      <c r="W4120" s="388">
        <v>44477</v>
      </c>
      <c r="X4120">
        <v>76</v>
      </c>
      <c r="Y4120">
        <v>0</v>
      </c>
      <c r="Z4120">
        <v>0</v>
      </c>
      <c r="AA4120" t="s">
        <v>1758</v>
      </c>
      <c r="AB4120" t="s">
        <v>2044</v>
      </c>
      <c r="AD4120" t="s">
        <v>10191</v>
      </c>
      <c r="AE4120" t="s">
        <v>10192</v>
      </c>
      <c r="AI4120" t="s">
        <v>1761</v>
      </c>
      <c r="AL4120" t="s">
        <v>10394</v>
      </c>
      <c r="AM4120">
        <v>10</v>
      </c>
      <c r="AN4120" t="s">
        <v>10194</v>
      </c>
      <c r="AO4120" t="s">
        <v>2049</v>
      </c>
      <c r="AP4120">
        <v>0</v>
      </c>
      <c r="AQ4120" s="388">
        <v>44463</v>
      </c>
      <c r="AS4120" t="s">
        <v>10239</v>
      </c>
      <c r="AT4120" s="388">
        <v>44466</v>
      </c>
      <c r="AU4120" t="s">
        <v>1756</v>
      </c>
      <c r="AV4120" t="s">
        <v>1756</v>
      </c>
      <c r="AZ4120" t="s">
        <v>10242</v>
      </c>
      <c r="BA4120" t="s">
        <v>1865</v>
      </c>
      <c r="BB4120" t="s">
        <v>10642</v>
      </c>
      <c r="BC4120" t="s">
        <v>10643</v>
      </c>
      <c r="BD4120" t="s">
        <v>1756</v>
      </c>
      <c r="BE4120" t="s">
        <v>824</v>
      </c>
      <c r="BF4120" t="s">
        <v>824</v>
      </c>
    </row>
    <row r="4121" spans="1:58">
      <c r="A4121" t="s">
        <v>842</v>
      </c>
      <c r="B4121">
        <v>12</v>
      </c>
      <c r="C4121">
        <v>0</v>
      </c>
      <c r="D4121">
        <v>7355</v>
      </c>
      <c r="E4121" t="s">
        <v>10393</v>
      </c>
      <c r="F4121">
        <v>53511012</v>
      </c>
      <c r="G4121" t="s">
        <v>2041</v>
      </c>
      <c r="H4121">
        <v>0</v>
      </c>
      <c r="I4121" t="s">
        <v>2056</v>
      </c>
      <c r="J4121">
        <v>244</v>
      </c>
      <c r="K4121">
        <v>0.81818179999999996</v>
      </c>
      <c r="L4121" t="s">
        <v>1755</v>
      </c>
      <c r="N4121" t="s">
        <v>1757</v>
      </c>
      <c r="O4121" t="s">
        <v>1756</v>
      </c>
      <c r="P4121" t="s">
        <v>1756</v>
      </c>
      <c r="Q4121" s="387">
        <v>199.63640000000001</v>
      </c>
      <c r="R4121">
        <v>25.952732000000001</v>
      </c>
      <c r="S4121">
        <v>225.58913199999998</v>
      </c>
      <c r="T4121" s="388">
        <v>44457</v>
      </c>
      <c r="U4121">
        <v>0</v>
      </c>
      <c r="V4121" t="s">
        <v>845</v>
      </c>
      <c r="W4121" s="388">
        <v>44477</v>
      </c>
      <c r="X4121">
        <v>76</v>
      </c>
      <c r="Y4121">
        <v>0</v>
      </c>
      <c r="Z4121">
        <v>0</v>
      </c>
      <c r="AA4121" t="s">
        <v>1758</v>
      </c>
      <c r="AB4121" t="s">
        <v>2044</v>
      </c>
      <c r="AD4121" t="s">
        <v>10191</v>
      </c>
      <c r="AE4121" t="s">
        <v>10192</v>
      </c>
      <c r="AI4121" t="s">
        <v>1761</v>
      </c>
      <c r="AL4121" t="s">
        <v>10394</v>
      </c>
      <c r="AM4121">
        <v>10</v>
      </c>
      <c r="AN4121" t="s">
        <v>10194</v>
      </c>
      <c r="AO4121" t="s">
        <v>2049</v>
      </c>
      <c r="AP4121">
        <v>0</v>
      </c>
      <c r="AQ4121" s="388">
        <v>44463</v>
      </c>
      <c r="AS4121" t="s">
        <v>10239</v>
      </c>
      <c r="AT4121" s="388">
        <v>44466</v>
      </c>
      <c r="AU4121" t="s">
        <v>1756</v>
      </c>
      <c r="AV4121" t="s">
        <v>1756</v>
      </c>
      <c r="AZ4121" t="s">
        <v>10242</v>
      </c>
      <c r="BA4121" t="s">
        <v>1865</v>
      </c>
      <c r="BB4121" t="s">
        <v>10644</v>
      </c>
      <c r="BC4121" t="s">
        <v>10645</v>
      </c>
      <c r="BD4121" t="s">
        <v>1756</v>
      </c>
      <c r="BE4121" t="s">
        <v>824</v>
      </c>
      <c r="BF4121" t="s">
        <v>824</v>
      </c>
    </row>
    <row r="4122" spans="1:58">
      <c r="A4122" t="s">
        <v>842</v>
      </c>
      <c r="B4122">
        <v>12</v>
      </c>
      <c r="C4122">
        <v>0</v>
      </c>
      <c r="D4122">
        <v>7355</v>
      </c>
      <c r="E4122" t="s">
        <v>10393</v>
      </c>
      <c r="F4122">
        <v>53511012</v>
      </c>
      <c r="G4122" t="s">
        <v>2041</v>
      </c>
      <c r="H4122">
        <v>0</v>
      </c>
      <c r="I4122" t="s">
        <v>2056</v>
      </c>
      <c r="J4122">
        <v>244</v>
      </c>
      <c r="K4122">
        <v>0.81818179999999996</v>
      </c>
      <c r="L4122" t="s">
        <v>1755</v>
      </c>
      <c r="N4122" t="s">
        <v>1757</v>
      </c>
      <c r="O4122" t="s">
        <v>1756</v>
      </c>
      <c r="P4122" t="s">
        <v>1756</v>
      </c>
      <c r="Q4122" s="387">
        <v>199.63640000000001</v>
      </c>
      <c r="R4122">
        <v>25.952732000000001</v>
      </c>
      <c r="S4122">
        <v>225.58913199999998</v>
      </c>
      <c r="T4122" s="388">
        <v>44457</v>
      </c>
      <c r="U4122">
        <v>0</v>
      </c>
      <c r="V4122" t="s">
        <v>845</v>
      </c>
      <c r="W4122" s="388">
        <v>44477</v>
      </c>
      <c r="X4122">
        <v>76</v>
      </c>
      <c r="Y4122">
        <v>0</v>
      </c>
      <c r="Z4122">
        <v>0</v>
      </c>
      <c r="AA4122" t="s">
        <v>1758</v>
      </c>
      <c r="AB4122" t="s">
        <v>2044</v>
      </c>
      <c r="AD4122" t="s">
        <v>10191</v>
      </c>
      <c r="AE4122" t="s">
        <v>10192</v>
      </c>
      <c r="AI4122" t="s">
        <v>1761</v>
      </c>
      <c r="AL4122" t="s">
        <v>10394</v>
      </c>
      <c r="AM4122">
        <v>10</v>
      </c>
      <c r="AN4122" t="s">
        <v>10194</v>
      </c>
      <c r="AO4122" t="s">
        <v>2049</v>
      </c>
      <c r="AP4122">
        <v>0</v>
      </c>
      <c r="AQ4122" s="388">
        <v>44463</v>
      </c>
      <c r="AS4122" t="s">
        <v>10239</v>
      </c>
      <c r="AT4122" s="388">
        <v>44466</v>
      </c>
      <c r="AU4122" t="s">
        <v>1756</v>
      </c>
      <c r="AV4122" t="s">
        <v>1756</v>
      </c>
      <c r="AZ4122" t="s">
        <v>10242</v>
      </c>
      <c r="BA4122" t="s">
        <v>1865</v>
      </c>
      <c r="BB4122" t="s">
        <v>10644</v>
      </c>
      <c r="BC4122" t="s">
        <v>10645</v>
      </c>
      <c r="BD4122" t="s">
        <v>1756</v>
      </c>
      <c r="BE4122" t="s">
        <v>824</v>
      </c>
      <c r="BF4122" t="s">
        <v>824</v>
      </c>
    </row>
    <row r="4123" spans="1:58">
      <c r="A4123" t="s">
        <v>842</v>
      </c>
      <c r="B4123">
        <v>12</v>
      </c>
      <c r="C4123">
        <v>0</v>
      </c>
      <c r="D4123">
        <v>7336</v>
      </c>
      <c r="E4123" t="s">
        <v>10548</v>
      </c>
      <c r="F4123">
        <v>53511012</v>
      </c>
      <c r="G4123" t="s">
        <v>2041</v>
      </c>
      <c r="H4123">
        <v>0</v>
      </c>
      <c r="I4123" t="s">
        <v>2056</v>
      </c>
      <c r="J4123">
        <v>244</v>
      </c>
      <c r="K4123">
        <v>0.81818179999999996</v>
      </c>
      <c r="L4123" t="s">
        <v>1755</v>
      </c>
      <c r="N4123" t="s">
        <v>1757</v>
      </c>
      <c r="O4123" t="s">
        <v>1756</v>
      </c>
      <c r="P4123" t="s">
        <v>1756</v>
      </c>
      <c r="Q4123" s="387">
        <v>199.63640000000001</v>
      </c>
      <c r="R4123">
        <v>25.952732000000001</v>
      </c>
      <c r="S4123">
        <v>225.58913199999998</v>
      </c>
      <c r="T4123" s="388">
        <v>44453</v>
      </c>
      <c r="U4123">
        <v>0</v>
      </c>
      <c r="V4123" t="s">
        <v>845</v>
      </c>
      <c r="W4123" s="388">
        <v>44477</v>
      </c>
      <c r="X4123">
        <v>76</v>
      </c>
      <c r="Y4123">
        <v>0</v>
      </c>
      <c r="Z4123">
        <v>0</v>
      </c>
      <c r="AA4123" t="s">
        <v>1758</v>
      </c>
      <c r="AB4123" t="s">
        <v>2044</v>
      </c>
      <c r="AD4123" t="s">
        <v>10191</v>
      </c>
      <c r="AE4123" t="s">
        <v>10192</v>
      </c>
      <c r="AG4123" t="s">
        <v>10549</v>
      </c>
      <c r="AI4123" t="s">
        <v>1761</v>
      </c>
      <c r="AL4123" t="s">
        <v>10550</v>
      </c>
      <c r="AM4123">
        <v>10</v>
      </c>
      <c r="AN4123" t="s">
        <v>10194</v>
      </c>
      <c r="AO4123" t="s">
        <v>2416</v>
      </c>
      <c r="AP4123">
        <v>0</v>
      </c>
      <c r="AQ4123" s="388">
        <v>44460</v>
      </c>
      <c r="AT4123" s="388">
        <v>44461</v>
      </c>
      <c r="AU4123" t="s">
        <v>1756</v>
      </c>
      <c r="AV4123" t="s">
        <v>1756</v>
      </c>
      <c r="AZ4123" t="s">
        <v>1756</v>
      </c>
      <c r="BA4123" t="s">
        <v>1865</v>
      </c>
      <c r="BB4123" t="s">
        <v>10646</v>
      </c>
      <c r="BC4123" t="s">
        <v>10647</v>
      </c>
      <c r="BD4123" t="s">
        <v>1756</v>
      </c>
      <c r="BE4123" t="s">
        <v>824</v>
      </c>
      <c r="BF4123" t="s">
        <v>824</v>
      </c>
    </row>
    <row r="4124" spans="1:58">
      <c r="A4124" t="s">
        <v>842</v>
      </c>
      <c r="B4124">
        <v>12</v>
      </c>
      <c r="C4124">
        <v>0</v>
      </c>
      <c r="D4124">
        <v>7335</v>
      </c>
      <c r="E4124" t="s">
        <v>10559</v>
      </c>
      <c r="F4124">
        <v>53511012</v>
      </c>
      <c r="G4124" t="s">
        <v>2041</v>
      </c>
      <c r="H4124">
        <v>0</v>
      </c>
      <c r="I4124" t="s">
        <v>2056</v>
      </c>
      <c r="J4124">
        <v>244</v>
      </c>
      <c r="K4124">
        <v>0.81818179999999996</v>
      </c>
      <c r="L4124" t="s">
        <v>1755</v>
      </c>
      <c r="N4124" t="s">
        <v>1757</v>
      </c>
      <c r="O4124" t="s">
        <v>1756</v>
      </c>
      <c r="P4124" t="s">
        <v>1756</v>
      </c>
      <c r="Q4124" s="387">
        <v>199.63640000000001</v>
      </c>
      <c r="R4124">
        <v>25.952732000000001</v>
      </c>
      <c r="S4124">
        <v>225.58913199999998</v>
      </c>
      <c r="T4124" s="388">
        <v>44452</v>
      </c>
      <c r="U4124">
        <v>0</v>
      </c>
      <c r="V4124" t="s">
        <v>845</v>
      </c>
      <c r="W4124" s="388">
        <v>44477</v>
      </c>
      <c r="X4124">
        <v>76</v>
      </c>
      <c r="Y4124">
        <v>0</v>
      </c>
      <c r="Z4124">
        <v>0</v>
      </c>
      <c r="AA4124" t="s">
        <v>1758</v>
      </c>
      <c r="AB4124" t="s">
        <v>2044</v>
      </c>
      <c r="AD4124" t="s">
        <v>10191</v>
      </c>
      <c r="AE4124" t="s">
        <v>10192</v>
      </c>
      <c r="AG4124" t="s">
        <v>10549</v>
      </c>
      <c r="AI4124" t="s">
        <v>1761</v>
      </c>
      <c r="AL4124" t="s">
        <v>10550</v>
      </c>
      <c r="AM4124">
        <v>10</v>
      </c>
      <c r="AN4124" t="s">
        <v>10194</v>
      </c>
      <c r="AO4124" t="s">
        <v>2049</v>
      </c>
      <c r="AP4124">
        <v>0</v>
      </c>
      <c r="AQ4124" s="388">
        <v>44460</v>
      </c>
      <c r="AT4124" s="388">
        <v>44461</v>
      </c>
      <c r="AU4124" t="s">
        <v>1756</v>
      </c>
      <c r="AV4124" t="s">
        <v>1756</v>
      </c>
      <c r="AZ4124" t="s">
        <v>1756</v>
      </c>
      <c r="BA4124" t="s">
        <v>1865</v>
      </c>
      <c r="BB4124" t="s">
        <v>10648</v>
      </c>
      <c r="BC4124" t="s">
        <v>10649</v>
      </c>
      <c r="BD4124" t="s">
        <v>1756</v>
      </c>
      <c r="BE4124" t="s">
        <v>824</v>
      </c>
      <c r="BF4124" t="s">
        <v>824</v>
      </c>
    </row>
    <row r="4125" spans="1:58">
      <c r="A4125" t="s">
        <v>842</v>
      </c>
      <c r="B4125">
        <v>12</v>
      </c>
      <c r="C4125">
        <v>0</v>
      </c>
      <c r="D4125">
        <v>7334</v>
      </c>
      <c r="E4125" t="s">
        <v>10564</v>
      </c>
      <c r="F4125">
        <v>53511012</v>
      </c>
      <c r="G4125" t="s">
        <v>2041</v>
      </c>
      <c r="H4125">
        <v>0</v>
      </c>
      <c r="I4125" t="s">
        <v>2056</v>
      </c>
      <c r="J4125">
        <v>244</v>
      </c>
      <c r="K4125">
        <v>0.81818179999999996</v>
      </c>
      <c r="L4125" t="s">
        <v>1755</v>
      </c>
      <c r="N4125" t="s">
        <v>1757</v>
      </c>
      <c r="O4125" t="s">
        <v>1756</v>
      </c>
      <c r="P4125" t="s">
        <v>1756</v>
      </c>
      <c r="Q4125" s="387">
        <v>199.63640000000001</v>
      </c>
      <c r="R4125">
        <v>25.952732000000001</v>
      </c>
      <c r="S4125">
        <v>225.58913199999998</v>
      </c>
      <c r="T4125" s="388">
        <v>44451</v>
      </c>
      <c r="U4125">
        <v>0</v>
      </c>
      <c r="V4125" t="s">
        <v>845</v>
      </c>
      <c r="W4125" s="388">
        <v>44477</v>
      </c>
      <c r="X4125">
        <v>76</v>
      </c>
      <c r="Y4125">
        <v>0</v>
      </c>
      <c r="Z4125">
        <v>0</v>
      </c>
      <c r="AA4125" t="s">
        <v>1758</v>
      </c>
      <c r="AB4125" t="s">
        <v>2044</v>
      </c>
      <c r="AD4125" t="s">
        <v>10191</v>
      </c>
      <c r="AE4125" t="s">
        <v>10192</v>
      </c>
      <c r="AI4125" t="s">
        <v>1761</v>
      </c>
      <c r="AL4125" t="s">
        <v>10565</v>
      </c>
      <c r="AM4125">
        <v>10</v>
      </c>
      <c r="AN4125" t="s">
        <v>10194</v>
      </c>
      <c r="AO4125" t="s">
        <v>2049</v>
      </c>
      <c r="AP4125">
        <v>0</v>
      </c>
      <c r="AQ4125" s="388">
        <v>44460</v>
      </c>
      <c r="AS4125" t="s">
        <v>10239</v>
      </c>
      <c r="AT4125" s="388">
        <v>44462</v>
      </c>
      <c r="AU4125" t="s">
        <v>1756</v>
      </c>
      <c r="AV4125" t="s">
        <v>1756</v>
      </c>
      <c r="AZ4125" t="s">
        <v>10242</v>
      </c>
      <c r="BA4125" t="s">
        <v>1865</v>
      </c>
      <c r="BB4125" t="s">
        <v>10650</v>
      </c>
      <c r="BC4125" t="s">
        <v>10651</v>
      </c>
      <c r="BD4125" t="s">
        <v>1756</v>
      </c>
      <c r="BE4125" t="s">
        <v>824</v>
      </c>
      <c r="BF4125" t="s">
        <v>824</v>
      </c>
    </row>
    <row r="4126" spans="1:58">
      <c r="A4126" t="s">
        <v>842</v>
      </c>
      <c r="B4126">
        <v>12</v>
      </c>
      <c r="C4126">
        <v>0</v>
      </c>
      <c r="D4126">
        <v>7353</v>
      </c>
      <c r="E4126" t="s">
        <v>10521</v>
      </c>
      <c r="F4126">
        <v>53511012</v>
      </c>
      <c r="G4126" t="s">
        <v>2041</v>
      </c>
      <c r="H4126">
        <v>0</v>
      </c>
      <c r="I4126" t="s">
        <v>2056</v>
      </c>
      <c r="J4126">
        <v>244</v>
      </c>
      <c r="K4126">
        <v>0.81818179999999996</v>
      </c>
      <c r="L4126" t="s">
        <v>1755</v>
      </c>
      <c r="N4126" t="s">
        <v>1757</v>
      </c>
      <c r="O4126" t="s">
        <v>1756</v>
      </c>
      <c r="P4126" t="s">
        <v>1756</v>
      </c>
      <c r="Q4126" s="387">
        <v>199.63640000000001</v>
      </c>
      <c r="R4126">
        <v>25.952732000000001</v>
      </c>
      <c r="S4126">
        <v>225.58913199999998</v>
      </c>
      <c r="T4126" s="388">
        <v>44456</v>
      </c>
      <c r="U4126">
        <v>0</v>
      </c>
      <c r="V4126" t="s">
        <v>845</v>
      </c>
      <c r="W4126" s="388">
        <v>44477</v>
      </c>
      <c r="X4126">
        <v>76</v>
      </c>
      <c r="Y4126">
        <v>0</v>
      </c>
      <c r="Z4126">
        <v>0</v>
      </c>
      <c r="AA4126" t="s">
        <v>1758</v>
      </c>
      <c r="AB4126" t="s">
        <v>2044</v>
      </c>
      <c r="AD4126" t="s">
        <v>10191</v>
      </c>
      <c r="AE4126" t="s">
        <v>10192</v>
      </c>
      <c r="AI4126" t="s">
        <v>1761</v>
      </c>
      <c r="AL4126" t="s">
        <v>10522</v>
      </c>
      <c r="AM4126">
        <v>10</v>
      </c>
      <c r="AN4126" t="s">
        <v>10194</v>
      </c>
      <c r="AO4126" t="s">
        <v>2049</v>
      </c>
      <c r="AP4126">
        <v>0</v>
      </c>
      <c r="AQ4126" s="388">
        <v>44463</v>
      </c>
      <c r="AS4126" t="s">
        <v>10239</v>
      </c>
      <c r="AT4126" s="388">
        <v>44466</v>
      </c>
      <c r="AU4126" t="s">
        <v>1756</v>
      </c>
      <c r="AV4126" t="s">
        <v>1756</v>
      </c>
      <c r="AZ4126" t="s">
        <v>10242</v>
      </c>
      <c r="BA4126" t="s">
        <v>1865</v>
      </c>
      <c r="BB4126" t="s">
        <v>10652</v>
      </c>
      <c r="BC4126" t="s">
        <v>10653</v>
      </c>
      <c r="BD4126" t="s">
        <v>1756</v>
      </c>
      <c r="BE4126" t="s">
        <v>824</v>
      </c>
      <c r="BF4126" t="s">
        <v>824</v>
      </c>
    </row>
    <row r="4127" spans="1:58">
      <c r="A4127" t="s">
        <v>842</v>
      </c>
      <c r="B4127">
        <v>12</v>
      </c>
      <c r="C4127">
        <v>0</v>
      </c>
      <c r="D4127">
        <v>7353</v>
      </c>
      <c r="E4127" t="s">
        <v>10521</v>
      </c>
      <c r="F4127">
        <v>53511012</v>
      </c>
      <c r="G4127" t="s">
        <v>2041</v>
      </c>
      <c r="H4127">
        <v>0</v>
      </c>
      <c r="I4127" t="s">
        <v>2056</v>
      </c>
      <c r="J4127">
        <v>244</v>
      </c>
      <c r="K4127">
        <v>0.81818179999999996</v>
      </c>
      <c r="L4127" t="s">
        <v>1755</v>
      </c>
      <c r="N4127" t="s">
        <v>1757</v>
      </c>
      <c r="O4127" t="s">
        <v>1756</v>
      </c>
      <c r="P4127" t="s">
        <v>1756</v>
      </c>
      <c r="Q4127" s="387">
        <v>199.63640000000001</v>
      </c>
      <c r="R4127">
        <v>25.952732000000001</v>
      </c>
      <c r="S4127">
        <v>225.58913199999998</v>
      </c>
      <c r="T4127" s="388">
        <v>44456</v>
      </c>
      <c r="U4127">
        <v>0</v>
      </c>
      <c r="V4127" t="s">
        <v>845</v>
      </c>
      <c r="W4127" s="388">
        <v>44477</v>
      </c>
      <c r="X4127">
        <v>76</v>
      </c>
      <c r="Y4127">
        <v>0</v>
      </c>
      <c r="Z4127">
        <v>0</v>
      </c>
      <c r="AA4127" t="s">
        <v>1758</v>
      </c>
      <c r="AB4127" t="s">
        <v>2044</v>
      </c>
      <c r="AD4127" t="s">
        <v>10191</v>
      </c>
      <c r="AE4127" t="s">
        <v>10192</v>
      </c>
      <c r="AI4127" t="s">
        <v>1761</v>
      </c>
      <c r="AL4127" t="s">
        <v>10522</v>
      </c>
      <c r="AM4127">
        <v>10</v>
      </c>
      <c r="AN4127" t="s">
        <v>10194</v>
      </c>
      <c r="AO4127" t="s">
        <v>2049</v>
      </c>
      <c r="AP4127">
        <v>0</v>
      </c>
      <c r="AQ4127" s="388">
        <v>44463</v>
      </c>
      <c r="AS4127" t="s">
        <v>10239</v>
      </c>
      <c r="AT4127" s="388">
        <v>44466</v>
      </c>
      <c r="AU4127" t="s">
        <v>1756</v>
      </c>
      <c r="AV4127" t="s">
        <v>1756</v>
      </c>
      <c r="AZ4127" t="s">
        <v>10242</v>
      </c>
      <c r="BA4127" t="s">
        <v>1865</v>
      </c>
      <c r="BB4127" t="s">
        <v>10652</v>
      </c>
      <c r="BC4127" t="s">
        <v>10653</v>
      </c>
      <c r="BD4127" t="s">
        <v>1756</v>
      </c>
      <c r="BE4127" t="s">
        <v>824</v>
      </c>
      <c r="BF4127" t="s">
        <v>824</v>
      </c>
    </row>
    <row r="4128" spans="1:58">
      <c r="A4128" t="s">
        <v>842</v>
      </c>
      <c r="B4128">
        <v>12</v>
      </c>
      <c r="C4128">
        <v>0</v>
      </c>
      <c r="D4128">
        <v>7350</v>
      </c>
      <c r="E4128" t="s">
        <v>10531</v>
      </c>
      <c r="F4128">
        <v>53511012</v>
      </c>
      <c r="G4128" t="s">
        <v>2041</v>
      </c>
      <c r="H4128">
        <v>0</v>
      </c>
      <c r="I4128" t="s">
        <v>2056</v>
      </c>
      <c r="J4128">
        <v>244</v>
      </c>
      <c r="K4128">
        <v>0.81818179999999996</v>
      </c>
      <c r="L4128" t="s">
        <v>1755</v>
      </c>
      <c r="N4128" t="s">
        <v>1757</v>
      </c>
      <c r="O4128" t="s">
        <v>1756</v>
      </c>
      <c r="P4128" t="s">
        <v>1756</v>
      </c>
      <c r="Q4128" s="387">
        <v>199.63640000000001</v>
      </c>
      <c r="R4128">
        <v>25.952732000000001</v>
      </c>
      <c r="S4128">
        <v>225.58913199999998</v>
      </c>
      <c r="T4128" s="388">
        <v>44455</v>
      </c>
      <c r="U4128">
        <v>0</v>
      </c>
      <c r="V4128" t="s">
        <v>845</v>
      </c>
      <c r="W4128" s="388">
        <v>44477</v>
      </c>
      <c r="X4128">
        <v>76</v>
      </c>
      <c r="Y4128">
        <v>0</v>
      </c>
      <c r="Z4128">
        <v>0</v>
      </c>
      <c r="AA4128" t="s">
        <v>1758</v>
      </c>
      <c r="AB4128" t="s">
        <v>2044</v>
      </c>
      <c r="AD4128" t="s">
        <v>10191</v>
      </c>
      <c r="AE4128" t="s">
        <v>10192</v>
      </c>
      <c r="AG4128" t="s">
        <v>10532</v>
      </c>
      <c r="AI4128" t="s">
        <v>1761</v>
      </c>
      <c r="AL4128" t="s">
        <v>10533</v>
      </c>
      <c r="AM4128">
        <v>10</v>
      </c>
      <c r="AN4128" t="s">
        <v>10194</v>
      </c>
      <c r="AO4128" t="s">
        <v>2049</v>
      </c>
      <c r="AP4128">
        <v>0</v>
      </c>
      <c r="AQ4128" s="388">
        <v>44463</v>
      </c>
      <c r="AT4128" s="388">
        <v>44464</v>
      </c>
      <c r="AU4128" t="s">
        <v>1756</v>
      </c>
      <c r="AV4128" t="s">
        <v>1756</v>
      </c>
      <c r="AZ4128" t="s">
        <v>1756</v>
      </c>
      <c r="BA4128" t="s">
        <v>1865</v>
      </c>
      <c r="BB4128" t="s">
        <v>10654</v>
      </c>
      <c r="BC4128" t="s">
        <v>10655</v>
      </c>
      <c r="BD4128" t="s">
        <v>1756</v>
      </c>
      <c r="BE4128" t="s">
        <v>824</v>
      </c>
      <c r="BF4128" t="s">
        <v>824</v>
      </c>
    </row>
    <row r="4129" spans="1:58">
      <c r="A4129" t="s">
        <v>842</v>
      </c>
      <c r="B4129">
        <v>12</v>
      </c>
      <c r="C4129">
        <v>0</v>
      </c>
      <c r="D4129">
        <v>7332</v>
      </c>
      <c r="E4129" t="s">
        <v>10572</v>
      </c>
      <c r="F4129">
        <v>53511012</v>
      </c>
      <c r="G4129" t="s">
        <v>2041</v>
      </c>
      <c r="H4129">
        <v>0</v>
      </c>
      <c r="I4129" t="s">
        <v>2056</v>
      </c>
      <c r="J4129">
        <v>244</v>
      </c>
      <c r="K4129">
        <v>0.86363639999999997</v>
      </c>
      <c r="L4129" t="s">
        <v>1755</v>
      </c>
      <c r="N4129" t="s">
        <v>1757</v>
      </c>
      <c r="O4129" t="s">
        <v>1756</v>
      </c>
      <c r="P4129" t="s">
        <v>1756</v>
      </c>
      <c r="Q4129" s="387">
        <v>210.72730000000001</v>
      </c>
      <c r="R4129">
        <v>27.394549000000001</v>
      </c>
      <c r="S4129">
        <v>238.121849</v>
      </c>
      <c r="T4129" s="388">
        <v>44450</v>
      </c>
      <c r="U4129">
        <v>0</v>
      </c>
      <c r="V4129" t="s">
        <v>845</v>
      </c>
      <c r="W4129" s="388">
        <v>44477</v>
      </c>
      <c r="X4129">
        <v>76</v>
      </c>
      <c r="Y4129">
        <v>0</v>
      </c>
      <c r="Z4129">
        <v>0</v>
      </c>
      <c r="AA4129" t="s">
        <v>1758</v>
      </c>
      <c r="AB4129" t="s">
        <v>2044</v>
      </c>
      <c r="AD4129" t="s">
        <v>10191</v>
      </c>
      <c r="AE4129" t="s">
        <v>10192</v>
      </c>
      <c r="AI4129" t="s">
        <v>1761</v>
      </c>
      <c r="AL4129" t="s">
        <v>10573</v>
      </c>
      <c r="AM4129">
        <v>10</v>
      </c>
      <c r="AN4129" t="s">
        <v>10194</v>
      </c>
      <c r="AO4129" t="s">
        <v>2049</v>
      </c>
      <c r="AP4129">
        <v>0</v>
      </c>
      <c r="AQ4129" s="388">
        <v>44460</v>
      </c>
      <c r="AS4129" t="s">
        <v>10239</v>
      </c>
      <c r="AT4129" s="388">
        <v>44462</v>
      </c>
      <c r="AU4129" t="s">
        <v>1756</v>
      </c>
      <c r="AV4129" t="s">
        <v>1756</v>
      </c>
      <c r="AZ4129" t="s">
        <v>10242</v>
      </c>
      <c r="BA4129" t="s">
        <v>1865</v>
      </c>
      <c r="BB4129" t="s">
        <v>10656</v>
      </c>
      <c r="BC4129" t="s">
        <v>10657</v>
      </c>
      <c r="BD4129" t="s">
        <v>1756</v>
      </c>
      <c r="BE4129" t="s">
        <v>824</v>
      </c>
      <c r="BF4129" t="s">
        <v>824</v>
      </c>
    </row>
    <row r="4130" spans="1:58">
      <c r="A4130" t="s">
        <v>842</v>
      </c>
      <c r="B4130">
        <v>12</v>
      </c>
      <c r="C4130">
        <v>0</v>
      </c>
      <c r="D4130">
        <v>7330</v>
      </c>
      <c r="E4130" t="s">
        <v>10580</v>
      </c>
      <c r="F4130">
        <v>53511012</v>
      </c>
      <c r="G4130" t="s">
        <v>2041</v>
      </c>
      <c r="H4130">
        <v>0</v>
      </c>
      <c r="I4130" t="s">
        <v>2056</v>
      </c>
      <c r="J4130">
        <v>244</v>
      </c>
      <c r="K4130">
        <v>0.86363639999999997</v>
      </c>
      <c r="L4130" t="s">
        <v>1755</v>
      </c>
      <c r="N4130" t="s">
        <v>1757</v>
      </c>
      <c r="O4130" t="s">
        <v>1756</v>
      </c>
      <c r="P4130" t="s">
        <v>1756</v>
      </c>
      <c r="Q4130" s="387">
        <v>210.72730000000001</v>
      </c>
      <c r="R4130">
        <v>27.394549000000001</v>
      </c>
      <c r="S4130">
        <v>238.121849</v>
      </c>
      <c r="T4130" s="388">
        <v>44449</v>
      </c>
      <c r="U4130">
        <v>0</v>
      </c>
      <c r="V4130" t="s">
        <v>845</v>
      </c>
      <c r="W4130" s="388">
        <v>44477</v>
      </c>
      <c r="X4130">
        <v>76</v>
      </c>
      <c r="Y4130">
        <v>0</v>
      </c>
      <c r="Z4130">
        <v>0</v>
      </c>
      <c r="AA4130" t="s">
        <v>1758</v>
      </c>
      <c r="AB4130" t="s">
        <v>2044</v>
      </c>
      <c r="AD4130" t="s">
        <v>10191</v>
      </c>
      <c r="AE4130" t="s">
        <v>10192</v>
      </c>
      <c r="AI4130" t="s">
        <v>1761</v>
      </c>
      <c r="AL4130" t="s">
        <v>10581</v>
      </c>
      <c r="AM4130">
        <v>10</v>
      </c>
      <c r="AN4130" t="s">
        <v>10194</v>
      </c>
      <c r="AO4130" t="s">
        <v>2049</v>
      </c>
      <c r="AP4130">
        <v>0</v>
      </c>
      <c r="AQ4130" s="388">
        <v>44454</v>
      </c>
      <c r="AS4130" t="s">
        <v>10239</v>
      </c>
      <c r="AT4130" s="388">
        <v>44462</v>
      </c>
      <c r="AU4130" t="s">
        <v>1756</v>
      </c>
      <c r="AV4130" t="s">
        <v>1756</v>
      </c>
      <c r="AZ4130" t="s">
        <v>10242</v>
      </c>
      <c r="BA4130" t="s">
        <v>1865</v>
      </c>
      <c r="BB4130" t="s">
        <v>10658</v>
      </c>
      <c r="BC4130" t="s">
        <v>10659</v>
      </c>
      <c r="BD4130" t="s">
        <v>1756</v>
      </c>
      <c r="BE4130" t="s">
        <v>824</v>
      </c>
      <c r="BF4130" t="s">
        <v>824</v>
      </c>
    </row>
    <row r="4131" spans="1:58">
      <c r="A4131" t="s">
        <v>842</v>
      </c>
      <c r="B4131">
        <v>12</v>
      </c>
      <c r="C4131">
        <v>0</v>
      </c>
      <c r="D4131">
        <v>7327</v>
      </c>
      <c r="E4131" t="s">
        <v>10618</v>
      </c>
      <c r="F4131">
        <v>53511012</v>
      </c>
      <c r="G4131" t="s">
        <v>2041</v>
      </c>
      <c r="H4131">
        <v>0</v>
      </c>
      <c r="I4131" t="s">
        <v>2056</v>
      </c>
      <c r="J4131">
        <v>244</v>
      </c>
      <c r="K4131">
        <v>1.5909091</v>
      </c>
      <c r="L4131" t="s">
        <v>1755</v>
      </c>
      <c r="N4131" t="s">
        <v>1757</v>
      </c>
      <c r="O4131" t="s">
        <v>1756</v>
      </c>
      <c r="P4131" t="s">
        <v>1756</v>
      </c>
      <c r="Q4131" s="387">
        <v>388.18180000000001</v>
      </c>
      <c r="R4131">
        <v>50.463634000000006</v>
      </c>
      <c r="S4131">
        <v>438.64543399999997</v>
      </c>
      <c r="T4131" s="388">
        <v>44448</v>
      </c>
      <c r="U4131">
        <v>0</v>
      </c>
      <c r="V4131" t="s">
        <v>845</v>
      </c>
      <c r="W4131" s="388">
        <v>44477</v>
      </c>
      <c r="X4131">
        <v>76</v>
      </c>
      <c r="Y4131">
        <v>0</v>
      </c>
      <c r="Z4131">
        <v>0</v>
      </c>
      <c r="AA4131" t="s">
        <v>1758</v>
      </c>
      <c r="AB4131" t="s">
        <v>2044</v>
      </c>
      <c r="AD4131" t="s">
        <v>10191</v>
      </c>
      <c r="AE4131" t="s">
        <v>10192</v>
      </c>
      <c r="AI4131" t="s">
        <v>1761</v>
      </c>
      <c r="AL4131" t="s">
        <v>10619</v>
      </c>
      <c r="AM4131">
        <v>10</v>
      </c>
      <c r="AN4131" t="s">
        <v>10194</v>
      </c>
      <c r="AO4131" t="s">
        <v>2049</v>
      </c>
      <c r="AP4131">
        <v>0</v>
      </c>
      <c r="AQ4131" s="388">
        <v>44454</v>
      </c>
      <c r="AS4131" t="s">
        <v>10239</v>
      </c>
      <c r="AT4131" s="388">
        <v>44462</v>
      </c>
      <c r="AU4131" t="s">
        <v>1756</v>
      </c>
      <c r="AV4131" t="s">
        <v>1756</v>
      </c>
      <c r="AZ4131" t="s">
        <v>10242</v>
      </c>
      <c r="BA4131" t="s">
        <v>1865</v>
      </c>
      <c r="BB4131" t="s">
        <v>10660</v>
      </c>
      <c r="BC4131" t="s">
        <v>10661</v>
      </c>
      <c r="BD4131" t="s">
        <v>1756</v>
      </c>
      <c r="BE4131" t="s">
        <v>824</v>
      </c>
      <c r="BF4131" t="s">
        <v>824</v>
      </c>
    </row>
    <row r="4132" spans="1:58">
      <c r="A4132" t="s">
        <v>842</v>
      </c>
      <c r="B4132">
        <v>12</v>
      </c>
      <c r="C4132">
        <v>0</v>
      </c>
      <c r="D4132">
        <v>7326</v>
      </c>
      <c r="E4132" t="s">
        <v>10403</v>
      </c>
      <c r="F4132">
        <v>53511012</v>
      </c>
      <c r="G4132" t="s">
        <v>2041</v>
      </c>
      <c r="H4132">
        <v>0</v>
      </c>
      <c r="I4132" t="s">
        <v>2056</v>
      </c>
      <c r="J4132">
        <v>244</v>
      </c>
      <c r="K4132">
        <v>0.86363639999999997</v>
      </c>
      <c r="L4132" t="s">
        <v>1755</v>
      </c>
      <c r="N4132" t="s">
        <v>1757</v>
      </c>
      <c r="O4132" t="s">
        <v>1756</v>
      </c>
      <c r="P4132" t="s">
        <v>1756</v>
      </c>
      <c r="Q4132" s="387">
        <v>210.72730000000001</v>
      </c>
      <c r="R4132">
        <v>27.394549000000001</v>
      </c>
      <c r="S4132">
        <v>238.121849</v>
      </c>
      <c r="T4132" s="388">
        <v>44447</v>
      </c>
      <c r="U4132">
        <v>0</v>
      </c>
      <c r="V4132" t="s">
        <v>845</v>
      </c>
      <c r="W4132" s="388">
        <v>44477</v>
      </c>
      <c r="X4132">
        <v>76</v>
      </c>
      <c r="Y4132">
        <v>0</v>
      </c>
      <c r="Z4132">
        <v>0</v>
      </c>
      <c r="AA4132" t="s">
        <v>1758</v>
      </c>
      <c r="AB4132" t="s">
        <v>2044</v>
      </c>
      <c r="AD4132" t="s">
        <v>10191</v>
      </c>
      <c r="AE4132" t="s">
        <v>10192</v>
      </c>
      <c r="AI4132" t="s">
        <v>1761</v>
      </c>
      <c r="AL4132" t="s">
        <v>10404</v>
      </c>
      <c r="AM4132">
        <v>10</v>
      </c>
      <c r="AN4132" t="s">
        <v>10194</v>
      </c>
      <c r="AO4132" t="s">
        <v>2049</v>
      </c>
      <c r="AP4132">
        <v>0</v>
      </c>
      <c r="AQ4132" s="388">
        <v>44454</v>
      </c>
      <c r="AS4132" t="s">
        <v>10239</v>
      </c>
      <c r="AT4132" s="388">
        <v>44462</v>
      </c>
      <c r="AU4132" t="s">
        <v>1756</v>
      </c>
      <c r="AV4132" t="s">
        <v>1756</v>
      </c>
      <c r="AZ4132" t="s">
        <v>10242</v>
      </c>
      <c r="BA4132" t="s">
        <v>1865</v>
      </c>
      <c r="BB4132" t="s">
        <v>10662</v>
      </c>
      <c r="BC4132" t="s">
        <v>10663</v>
      </c>
      <c r="BD4132" t="s">
        <v>1756</v>
      </c>
      <c r="BE4132" t="s">
        <v>824</v>
      </c>
      <c r="BF4132" t="s">
        <v>824</v>
      </c>
    </row>
    <row r="4133" spans="1:58">
      <c r="A4133" t="s">
        <v>842</v>
      </c>
      <c r="B4133">
        <v>12</v>
      </c>
      <c r="C4133">
        <v>0</v>
      </c>
      <c r="D4133">
        <v>7325</v>
      </c>
      <c r="E4133" t="s">
        <v>10411</v>
      </c>
      <c r="F4133">
        <v>53511012</v>
      </c>
      <c r="G4133" t="s">
        <v>2041</v>
      </c>
      <c r="H4133">
        <v>0</v>
      </c>
      <c r="I4133" t="s">
        <v>2056</v>
      </c>
      <c r="J4133">
        <v>244</v>
      </c>
      <c r="K4133">
        <v>0.86363639999999997</v>
      </c>
      <c r="L4133" t="s">
        <v>1755</v>
      </c>
      <c r="N4133" t="s">
        <v>1757</v>
      </c>
      <c r="O4133" t="s">
        <v>1756</v>
      </c>
      <c r="P4133" t="s">
        <v>1756</v>
      </c>
      <c r="Q4133" s="387">
        <v>210.72730000000001</v>
      </c>
      <c r="R4133">
        <v>27.394549000000001</v>
      </c>
      <c r="S4133">
        <v>238.121849</v>
      </c>
      <c r="T4133" s="388">
        <v>44446</v>
      </c>
      <c r="U4133">
        <v>0</v>
      </c>
      <c r="V4133" t="s">
        <v>845</v>
      </c>
      <c r="W4133" s="388">
        <v>44477</v>
      </c>
      <c r="X4133">
        <v>76</v>
      </c>
      <c r="Y4133">
        <v>0</v>
      </c>
      <c r="Z4133">
        <v>0</v>
      </c>
      <c r="AA4133" t="s">
        <v>1758</v>
      </c>
      <c r="AB4133" t="s">
        <v>2044</v>
      </c>
      <c r="AD4133" t="s">
        <v>10191</v>
      </c>
      <c r="AE4133" t="s">
        <v>10192</v>
      </c>
      <c r="AI4133" t="s">
        <v>1761</v>
      </c>
      <c r="AL4133" t="s">
        <v>10412</v>
      </c>
      <c r="AM4133">
        <v>10</v>
      </c>
      <c r="AN4133" t="s">
        <v>10194</v>
      </c>
      <c r="AO4133" t="s">
        <v>2049</v>
      </c>
      <c r="AP4133">
        <v>0</v>
      </c>
      <c r="AQ4133" s="388">
        <v>44454</v>
      </c>
      <c r="AS4133" t="s">
        <v>10239</v>
      </c>
      <c r="AT4133" s="388">
        <v>44462</v>
      </c>
      <c r="AU4133" t="s">
        <v>1756</v>
      </c>
      <c r="AV4133" t="s">
        <v>1756</v>
      </c>
      <c r="AZ4133" t="s">
        <v>10242</v>
      </c>
      <c r="BA4133" t="s">
        <v>1865</v>
      </c>
      <c r="BB4133" t="s">
        <v>10664</v>
      </c>
      <c r="BC4133" t="s">
        <v>10665</v>
      </c>
      <c r="BD4133" t="s">
        <v>1756</v>
      </c>
      <c r="BE4133" t="s">
        <v>824</v>
      </c>
      <c r="BF4133" t="s">
        <v>824</v>
      </c>
    </row>
    <row r="4134" spans="1:58">
      <c r="A4134" t="s">
        <v>842</v>
      </c>
      <c r="B4134">
        <v>12</v>
      </c>
      <c r="C4134">
        <v>0</v>
      </c>
      <c r="D4134">
        <v>7288</v>
      </c>
      <c r="E4134" t="s">
        <v>10481</v>
      </c>
      <c r="F4134">
        <v>53511012</v>
      </c>
      <c r="G4134" t="s">
        <v>2041</v>
      </c>
      <c r="H4134">
        <v>0</v>
      </c>
      <c r="I4134" t="s">
        <v>2056</v>
      </c>
      <c r="J4134">
        <v>244</v>
      </c>
      <c r="K4134">
        <v>0.81818179999999996</v>
      </c>
      <c r="L4134" t="s">
        <v>1755</v>
      </c>
      <c r="N4134" t="s">
        <v>1757</v>
      </c>
      <c r="O4134" t="s">
        <v>1756</v>
      </c>
      <c r="P4134" t="s">
        <v>1756</v>
      </c>
      <c r="Q4134" s="387">
        <v>199.63640000000001</v>
      </c>
      <c r="R4134">
        <v>25.952732000000001</v>
      </c>
      <c r="S4134">
        <v>225.58913199999998</v>
      </c>
      <c r="T4134" s="388">
        <v>44438</v>
      </c>
      <c r="U4134">
        <v>0</v>
      </c>
      <c r="V4134" t="s">
        <v>845</v>
      </c>
      <c r="W4134" s="388">
        <v>44477</v>
      </c>
      <c r="X4134">
        <v>76</v>
      </c>
      <c r="Y4134">
        <v>0</v>
      </c>
      <c r="Z4134">
        <v>0</v>
      </c>
      <c r="AA4134" t="s">
        <v>1758</v>
      </c>
      <c r="AB4134" t="s">
        <v>2044</v>
      </c>
      <c r="AD4134" t="s">
        <v>10191</v>
      </c>
      <c r="AE4134" t="s">
        <v>10192</v>
      </c>
      <c r="AI4134" t="s">
        <v>1761</v>
      </c>
      <c r="AL4134" t="s">
        <v>10482</v>
      </c>
      <c r="AM4134">
        <v>10</v>
      </c>
      <c r="AN4134" t="s">
        <v>10194</v>
      </c>
      <c r="AO4134" t="s">
        <v>2049</v>
      </c>
      <c r="AP4134">
        <v>0</v>
      </c>
      <c r="AQ4134" s="388">
        <v>44439</v>
      </c>
      <c r="AS4134" t="s">
        <v>1765</v>
      </c>
      <c r="AT4134" s="388">
        <v>44444</v>
      </c>
      <c r="AU4134" t="s">
        <v>1756</v>
      </c>
      <c r="AV4134" t="s">
        <v>1756</v>
      </c>
      <c r="AZ4134" t="s">
        <v>1766</v>
      </c>
      <c r="BA4134" t="s">
        <v>1865</v>
      </c>
      <c r="BB4134" t="s">
        <v>10666</v>
      </c>
      <c r="BC4134" t="s">
        <v>10667</v>
      </c>
      <c r="BD4134" t="s">
        <v>1756</v>
      </c>
      <c r="BE4134" t="s">
        <v>824</v>
      </c>
      <c r="BF4134" t="s">
        <v>824</v>
      </c>
    </row>
    <row r="4135" spans="1:58">
      <c r="A4135" t="s">
        <v>842</v>
      </c>
      <c r="B4135">
        <v>12</v>
      </c>
      <c r="C4135">
        <v>0</v>
      </c>
      <c r="D4135">
        <v>7287</v>
      </c>
      <c r="E4135" t="s">
        <v>10486</v>
      </c>
      <c r="F4135">
        <v>53511012</v>
      </c>
      <c r="G4135" t="s">
        <v>2041</v>
      </c>
      <c r="H4135">
        <v>0</v>
      </c>
      <c r="I4135" t="s">
        <v>2056</v>
      </c>
      <c r="J4135">
        <v>244</v>
      </c>
      <c r="K4135">
        <v>0.81818179999999996</v>
      </c>
      <c r="L4135" t="s">
        <v>1755</v>
      </c>
      <c r="N4135" t="s">
        <v>1757</v>
      </c>
      <c r="O4135" t="s">
        <v>1756</v>
      </c>
      <c r="P4135" t="s">
        <v>1756</v>
      </c>
      <c r="Q4135" s="387">
        <v>199.63640000000001</v>
      </c>
      <c r="R4135">
        <v>25.952732000000001</v>
      </c>
      <c r="S4135">
        <v>225.58913199999998</v>
      </c>
      <c r="T4135" s="388">
        <v>44437</v>
      </c>
      <c r="U4135">
        <v>0</v>
      </c>
      <c r="V4135" t="s">
        <v>845</v>
      </c>
      <c r="W4135" s="388">
        <v>44477</v>
      </c>
      <c r="X4135">
        <v>76</v>
      </c>
      <c r="Y4135">
        <v>0</v>
      </c>
      <c r="Z4135">
        <v>0</v>
      </c>
      <c r="AA4135" t="s">
        <v>1758</v>
      </c>
      <c r="AB4135" t="s">
        <v>2044</v>
      </c>
      <c r="AD4135" t="s">
        <v>10191</v>
      </c>
      <c r="AE4135" t="s">
        <v>10192</v>
      </c>
      <c r="AI4135" t="s">
        <v>1761</v>
      </c>
      <c r="AL4135" t="s">
        <v>10487</v>
      </c>
      <c r="AM4135">
        <v>10</v>
      </c>
      <c r="AN4135" t="s">
        <v>10194</v>
      </c>
      <c r="AO4135" t="s">
        <v>10488</v>
      </c>
      <c r="AP4135">
        <v>0</v>
      </c>
      <c r="AQ4135" s="388">
        <v>44439</v>
      </c>
      <c r="AS4135" t="s">
        <v>1765</v>
      </c>
      <c r="AT4135" s="388">
        <v>44444</v>
      </c>
      <c r="AU4135" t="s">
        <v>1756</v>
      </c>
      <c r="AV4135" t="s">
        <v>1756</v>
      </c>
      <c r="AZ4135" t="s">
        <v>1766</v>
      </c>
      <c r="BA4135" t="s">
        <v>1865</v>
      </c>
      <c r="BB4135" t="s">
        <v>10668</v>
      </c>
      <c r="BC4135" t="s">
        <v>10669</v>
      </c>
      <c r="BD4135" t="s">
        <v>1756</v>
      </c>
      <c r="BE4135" t="s">
        <v>824</v>
      </c>
      <c r="BF4135" t="s">
        <v>824</v>
      </c>
    </row>
    <row r="4136" spans="1:58">
      <c r="A4136" t="s">
        <v>842</v>
      </c>
      <c r="B4136">
        <v>12</v>
      </c>
      <c r="C4136">
        <v>0</v>
      </c>
      <c r="D4136">
        <v>7287</v>
      </c>
      <c r="E4136" t="s">
        <v>10486</v>
      </c>
      <c r="F4136">
        <v>53511012</v>
      </c>
      <c r="G4136" t="s">
        <v>2041</v>
      </c>
      <c r="H4136">
        <v>0</v>
      </c>
      <c r="I4136" t="s">
        <v>2056</v>
      </c>
      <c r="J4136">
        <v>244</v>
      </c>
      <c r="K4136">
        <v>0.81818179999999996</v>
      </c>
      <c r="L4136" t="s">
        <v>1755</v>
      </c>
      <c r="N4136" t="s">
        <v>1757</v>
      </c>
      <c r="O4136" t="s">
        <v>1756</v>
      </c>
      <c r="P4136" t="s">
        <v>1756</v>
      </c>
      <c r="Q4136" s="387">
        <v>199.63640000000001</v>
      </c>
      <c r="R4136">
        <v>25.952732000000001</v>
      </c>
      <c r="S4136">
        <v>225.58913199999998</v>
      </c>
      <c r="T4136" s="388">
        <v>44437</v>
      </c>
      <c r="U4136">
        <v>0</v>
      </c>
      <c r="V4136" t="s">
        <v>845</v>
      </c>
      <c r="W4136" s="388">
        <v>44477</v>
      </c>
      <c r="X4136">
        <v>76</v>
      </c>
      <c r="Y4136">
        <v>0</v>
      </c>
      <c r="Z4136">
        <v>0</v>
      </c>
      <c r="AA4136" t="s">
        <v>1758</v>
      </c>
      <c r="AB4136" t="s">
        <v>2044</v>
      </c>
      <c r="AD4136" t="s">
        <v>10191</v>
      </c>
      <c r="AE4136" t="s">
        <v>10192</v>
      </c>
      <c r="AI4136" t="s">
        <v>1761</v>
      </c>
      <c r="AL4136" t="s">
        <v>10487</v>
      </c>
      <c r="AM4136">
        <v>10</v>
      </c>
      <c r="AN4136" t="s">
        <v>10194</v>
      </c>
      <c r="AO4136" t="s">
        <v>10488</v>
      </c>
      <c r="AP4136">
        <v>0</v>
      </c>
      <c r="AQ4136" s="388">
        <v>44439</v>
      </c>
      <c r="AS4136" t="s">
        <v>1765</v>
      </c>
      <c r="AT4136" s="388">
        <v>44444</v>
      </c>
      <c r="AU4136" t="s">
        <v>1756</v>
      </c>
      <c r="AV4136" t="s">
        <v>1756</v>
      </c>
      <c r="AZ4136" t="s">
        <v>1766</v>
      </c>
      <c r="BA4136" t="s">
        <v>1865</v>
      </c>
      <c r="BB4136" t="s">
        <v>10668</v>
      </c>
      <c r="BC4136" t="s">
        <v>10669</v>
      </c>
      <c r="BD4136" t="s">
        <v>1756</v>
      </c>
      <c r="BE4136" t="s">
        <v>824</v>
      </c>
      <c r="BF4136" t="s">
        <v>824</v>
      </c>
    </row>
    <row r="4137" spans="1:58">
      <c r="A4137" t="s">
        <v>842</v>
      </c>
      <c r="B4137">
        <v>12</v>
      </c>
      <c r="C4137">
        <v>0</v>
      </c>
      <c r="D4137">
        <v>7287</v>
      </c>
      <c r="E4137" t="s">
        <v>10486</v>
      </c>
      <c r="F4137">
        <v>53511012</v>
      </c>
      <c r="G4137" t="s">
        <v>2041</v>
      </c>
      <c r="H4137">
        <v>0</v>
      </c>
      <c r="I4137" t="s">
        <v>2056</v>
      </c>
      <c r="J4137">
        <v>244</v>
      </c>
      <c r="K4137">
        <v>0.81818179999999996</v>
      </c>
      <c r="L4137" t="s">
        <v>1755</v>
      </c>
      <c r="N4137" t="s">
        <v>1757</v>
      </c>
      <c r="O4137" t="s">
        <v>1756</v>
      </c>
      <c r="P4137" t="s">
        <v>1756</v>
      </c>
      <c r="Q4137" s="387">
        <v>199.63640000000001</v>
      </c>
      <c r="R4137">
        <v>25.952732000000001</v>
      </c>
      <c r="S4137">
        <v>225.58913199999998</v>
      </c>
      <c r="T4137" s="388">
        <v>44437</v>
      </c>
      <c r="U4137">
        <v>0</v>
      </c>
      <c r="V4137" t="s">
        <v>845</v>
      </c>
      <c r="W4137" s="388">
        <v>44477</v>
      </c>
      <c r="X4137">
        <v>76</v>
      </c>
      <c r="Y4137">
        <v>0</v>
      </c>
      <c r="Z4137">
        <v>0</v>
      </c>
      <c r="AA4137" t="s">
        <v>1758</v>
      </c>
      <c r="AB4137" t="s">
        <v>2044</v>
      </c>
      <c r="AD4137" t="s">
        <v>10191</v>
      </c>
      <c r="AE4137" t="s">
        <v>10192</v>
      </c>
      <c r="AI4137" t="s">
        <v>1761</v>
      </c>
      <c r="AL4137" t="s">
        <v>10487</v>
      </c>
      <c r="AM4137">
        <v>10</v>
      </c>
      <c r="AN4137" t="s">
        <v>10194</v>
      </c>
      <c r="AO4137" t="s">
        <v>10488</v>
      </c>
      <c r="AP4137">
        <v>0</v>
      </c>
      <c r="AQ4137" s="388">
        <v>44439</v>
      </c>
      <c r="AS4137" t="s">
        <v>1765</v>
      </c>
      <c r="AT4137" s="388">
        <v>44444</v>
      </c>
      <c r="AU4137" t="s">
        <v>1756</v>
      </c>
      <c r="AV4137" t="s">
        <v>1756</v>
      </c>
      <c r="AZ4137" t="s">
        <v>1766</v>
      </c>
      <c r="BA4137" t="s">
        <v>1865</v>
      </c>
      <c r="BB4137" t="s">
        <v>10668</v>
      </c>
      <c r="BC4137" t="s">
        <v>10669</v>
      </c>
      <c r="BD4137" t="s">
        <v>1756</v>
      </c>
      <c r="BE4137" t="s">
        <v>824</v>
      </c>
      <c r="BF4137" t="s">
        <v>824</v>
      </c>
    </row>
    <row r="4138" spans="1:58">
      <c r="A4138" t="s">
        <v>842</v>
      </c>
      <c r="B4138">
        <v>12</v>
      </c>
      <c r="C4138">
        <v>0</v>
      </c>
      <c r="D4138">
        <v>7283</v>
      </c>
      <c r="E4138" t="s">
        <v>10503</v>
      </c>
      <c r="F4138">
        <v>53511012</v>
      </c>
      <c r="G4138" t="s">
        <v>2041</v>
      </c>
      <c r="H4138">
        <v>0</v>
      </c>
      <c r="I4138" t="s">
        <v>2056</v>
      </c>
      <c r="J4138">
        <v>244</v>
      </c>
      <c r="K4138">
        <v>0.81818179999999996</v>
      </c>
      <c r="L4138" t="s">
        <v>1755</v>
      </c>
      <c r="N4138" t="s">
        <v>1757</v>
      </c>
      <c r="O4138" t="s">
        <v>1756</v>
      </c>
      <c r="P4138" t="s">
        <v>1756</v>
      </c>
      <c r="Q4138" s="387">
        <v>199.63640000000001</v>
      </c>
      <c r="R4138">
        <v>25.952732000000001</v>
      </c>
      <c r="S4138">
        <v>225.58913199999998</v>
      </c>
      <c r="T4138" s="388">
        <v>44435</v>
      </c>
      <c r="U4138">
        <v>0</v>
      </c>
      <c r="V4138" t="s">
        <v>845</v>
      </c>
      <c r="W4138" s="388">
        <v>44477</v>
      </c>
      <c r="X4138">
        <v>76</v>
      </c>
      <c r="Y4138">
        <v>0</v>
      </c>
      <c r="Z4138">
        <v>0</v>
      </c>
      <c r="AA4138" t="s">
        <v>1758</v>
      </c>
      <c r="AB4138" t="s">
        <v>2044</v>
      </c>
      <c r="AD4138" t="s">
        <v>10191</v>
      </c>
      <c r="AE4138" t="s">
        <v>10192</v>
      </c>
      <c r="AI4138" t="s">
        <v>1761</v>
      </c>
      <c r="AL4138" t="s">
        <v>10504</v>
      </c>
      <c r="AM4138">
        <v>10</v>
      </c>
      <c r="AN4138" t="s">
        <v>10194</v>
      </c>
      <c r="AO4138" t="s">
        <v>2049</v>
      </c>
      <c r="AP4138">
        <v>0</v>
      </c>
      <c r="AQ4138" s="388">
        <v>44438</v>
      </c>
      <c r="AS4138" t="s">
        <v>1765</v>
      </c>
      <c r="AT4138" s="388">
        <v>44444</v>
      </c>
      <c r="AU4138" t="s">
        <v>1756</v>
      </c>
      <c r="AV4138" t="s">
        <v>1756</v>
      </c>
      <c r="AZ4138" t="s">
        <v>1766</v>
      </c>
      <c r="BA4138" t="s">
        <v>1865</v>
      </c>
      <c r="BB4138" t="s">
        <v>10670</v>
      </c>
      <c r="BC4138" t="s">
        <v>10671</v>
      </c>
      <c r="BD4138" t="s">
        <v>1756</v>
      </c>
      <c r="BE4138" t="s">
        <v>824</v>
      </c>
      <c r="BF4138" t="s">
        <v>824</v>
      </c>
    </row>
    <row r="4139" spans="1:58">
      <c r="A4139" t="s">
        <v>842</v>
      </c>
      <c r="B4139">
        <v>12</v>
      </c>
      <c r="C4139">
        <v>0</v>
      </c>
      <c r="D4139">
        <v>7283</v>
      </c>
      <c r="E4139" t="s">
        <v>10503</v>
      </c>
      <c r="F4139">
        <v>53511012</v>
      </c>
      <c r="G4139" t="s">
        <v>2041</v>
      </c>
      <c r="H4139">
        <v>0</v>
      </c>
      <c r="I4139" t="s">
        <v>2056</v>
      </c>
      <c r="J4139">
        <v>244</v>
      </c>
      <c r="K4139">
        <v>0.54545449999999995</v>
      </c>
      <c r="L4139" t="s">
        <v>1755</v>
      </c>
      <c r="N4139" t="s">
        <v>1757</v>
      </c>
      <c r="O4139" t="s">
        <v>1756</v>
      </c>
      <c r="P4139" t="s">
        <v>1756</v>
      </c>
      <c r="Q4139" s="387">
        <v>133.0909</v>
      </c>
      <c r="R4139">
        <v>17.301817</v>
      </c>
      <c r="S4139">
        <v>150.392717</v>
      </c>
      <c r="T4139" s="388">
        <v>44435</v>
      </c>
      <c r="U4139">
        <v>0</v>
      </c>
      <c r="V4139" t="s">
        <v>845</v>
      </c>
      <c r="W4139" s="388">
        <v>44477</v>
      </c>
      <c r="X4139">
        <v>76</v>
      </c>
      <c r="Y4139">
        <v>0</v>
      </c>
      <c r="Z4139">
        <v>0</v>
      </c>
      <c r="AA4139" t="s">
        <v>1758</v>
      </c>
      <c r="AB4139" t="s">
        <v>2044</v>
      </c>
      <c r="AD4139" t="s">
        <v>10191</v>
      </c>
      <c r="AE4139" t="s">
        <v>10192</v>
      </c>
      <c r="AI4139" t="s">
        <v>1761</v>
      </c>
      <c r="AL4139" t="s">
        <v>10504</v>
      </c>
      <c r="AM4139">
        <v>10</v>
      </c>
      <c r="AN4139" t="s">
        <v>10194</v>
      </c>
      <c r="AO4139" t="s">
        <v>2049</v>
      </c>
      <c r="AP4139">
        <v>0</v>
      </c>
      <c r="AQ4139" s="388">
        <v>44438</v>
      </c>
      <c r="AS4139" t="s">
        <v>1765</v>
      </c>
      <c r="AT4139" s="388">
        <v>44444</v>
      </c>
      <c r="AU4139" t="s">
        <v>1756</v>
      </c>
      <c r="AV4139" t="s">
        <v>1756</v>
      </c>
      <c r="AZ4139" t="s">
        <v>1766</v>
      </c>
      <c r="BA4139" t="s">
        <v>1865</v>
      </c>
      <c r="BB4139" t="s">
        <v>10672</v>
      </c>
      <c r="BC4139" t="s">
        <v>10673</v>
      </c>
      <c r="BD4139" t="s">
        <v>1756</v>
      </c>
      <c r="BE4139" t="s">
        <v>824</v>
      </c>
      <c r="BF4139" t="s">
        <v>824</v>
      </c>
    </row>
    <row r="4140" spans="1:58">
      <c r="A4140" t="s">
        <v>842</v>
      </c>
      <c r="B4140">
        <v>12</v>
      </c>
      <c r="C4140">
        <v>0</v>
      </c>
      <c r="D4140">
        <v>7283</v>
      </c>
      <c r="E4140" t="s">
        <v>10503</v>
      </c>
      <c r="F4140">
        <v>53511012</v>
      </c>
      <c r="G4140" t="s">
        <v>2041</v>
      </c>
      <c r="H4140">
        <v>0</v>
      </c>
      <c r="I4140" t="s">
        <v>2056</v>
      </c>
      <c r="J4140">
        <v>244</v>
      </c>
      <c r="K4140">
        <v>0.81818179999999996</v>
      </c>
      <c r="L4140" t="s">
        <v>1755</v>
      </c>
      <c r="N4140" t="s">
        <v>1757</v>
      </c>
      <c r="O4140" t="s">
        <v>1756</v>
      </c>
      <c r="P4140" t="s">
        <v>1756</v>
      </c>
      <c r="Q4140" s="387">
        <v>199.63640000000001</v>
      </c>
      <c r="R4140">
        <v>25.952732000000001</v>
      </c>
      <c r="S4140">
        <v>225.58913199999998</v>
      </c>
      <c r="T4140" s="388">
        <v>44435</v>
      </c>
      <c r="U4140">
        <v>0</v>
      </c>
      <c r="V4140" t="s">
        <v>845</v>
      </c>
      <c r="W4140" s="388">
        <v>44477</v>
      </c>
      <c r="X4140">
        <v>76</v>
      </c>
      <c r="Y4140">
        <v>0</v>
      </c>
      <c r="Z4140">
        <v>0</v>
      </c>
      <c r="AA4140" t="s">
        <v>1758</v>
      </c>
      <c r="AB4140" t="s">
        <v>2044</v>
      </c>
      <c r="AD4140" t="s">
        <v>10191</v>
      </c>
      <c r="AE4140" t="s">
        <v>10192</v>
      </c>
      <c r="AI4140" t="s">
        <v>1761</v>
      </c>
      <c r="AL4140" t="s">
        <v>10504</v>
      </c>
      <c r="AM4140">
        <v>10</v>
      </c>
      <c r="AN4140" t="s">
        <v>10194</v>
      </c>
      <c r="AO4140" t="s">
        <v>2049</v>
      </c>
      <c r="AP4140">
        <v>0</v>
      </c>
      <c r="AQ4140" s="388">
        <v>44438</v>
      </c>
      <c r="AS4140" t="s">
        <v>1765</v>
      </c>
      <c r="AT4140" s="388">
        <v>44444</v>
      </c>
      <c r="AU4140" t="s">
        <v>1756</v>
      </c>
      <c r="AV4140" t="s">
        <v>1756</v>
      </c>
      <c r="AZ4140" t="s">
        <v>1766</v>
      </c>
      <c r="BA4140" t="s">
        <v>1865</v>
      </c>
      <c r="BB4140" t="s">
        <v>10670</v>
      </c>
      <c r="BC4140" t="s">
        <v>10671</v>
      </c>
      <c r="BD4140" t="s">
        <v>1756</v>
      </c>
      <c r="BE4140" t="s">
        <v>824</v>
      </c>
      <c r="BF4140" t="s">
        <v>824</v>
      </c>
    </row>
    <row r="4141" spans="1:58">
      <c r="A4141" t="s">
        <v>842</v>
      </c>
      <c r="B4141">
        <v>12</v>
      </c>
      <c r="C4141">
        <v>0</v>
      </c>
      <c r="D4141">
        <v>7281</v>
      </c>
      <c r="E4141" t="s">
        <v>10513</v>
      </c>
      <c r="F4141">
        <v>53511012</v>
      </c>
      <c r="G4141" t="s">
        <v>2041</v>
      </c>
      <c r="H4141">
        <v>0</v>
      </c>
      <c r="I4141" t="s">
        <v>2056</v>
      </c>
      <c r="J4141">
        <v>244</v>
      </c>
      <c r="K4141">
        <v>0.77272730000000001</v>
      </c>
      <c r="L4141" t="s">
        <v>1755</v>
      </c>
      <c r="N4141" t="s">
        <v>1757</v>
      </c>
      <c r="O4141" t="s">
        <v>1756</v>
      </c>
      <c r="P4141" t="s">
        <v>1756</v>
      </c>
      <c r="Q4141" s="387">
        <v>188.5455</v>
      </c>
      <c r="R4141">
        <v>24.510915000000001</v>
      </c>
      <c r="S4141">
        <v>213.05641499999999</v>
      </c>
      <c r="T4141" s="388">
        <v>44434</v>
      </c>
      <c r="U4141">
        <v>0</v>
      </c>
      <c r="V4141" t="s">
        <v>845</v>
      </c>
      <c r="W4141" s="388">
        <v>44477</v>
      </c>
      <c r="X4141">
        <v>76</v>
      </c>
      <c r="Y4141">
        <v>0</v>
      </c>
      <c r="Z4141">
        <v>0</v>
      </c>
      <c r="AA4141" t="s">
        <v>1758</v>
      </c>
      <c r="AB4141" t="s">
        <v>2044</v>
      </c>
      <c r="AD4141" t="s">
        <v>10191</v>
      </c>
      <c r="AE4141" t="s">
        <v>10192</v>
      </c>
      <c r="AI4141" t="s">
        <v>1761</v>
      </c>
      <c r="AL4141" t="s">
        <v>10514</v>
      </c>
      <c r="AM4141">
        <v>10</v>
      </c>
      <c r="AN4141" t="s">
        <v>10194</v>
      </c>
      <c r="AO4141" t="s">
        <v>2416</v>
      </c>
      <c r="AP4141">
        <v>0</v>
      </c>
      <c r="AQ4141" s="388">
        <v>44438</v>
      </c>
      <c r="AS4141" t="s">
        <v>1765</v>
      </c>
      <c r="AT4141" s="388">
        <v>44444</v>
      </c>
      <c r="AU4141" t="s">
        <v>1756</v>
      </c>
      <c r="AV4141" t="s">
        <v>1756</v>
      </c>
      <c r="AZ4141" t="s">
        <v>1766</v>
      </c>
      <c r="BA4141" t="s">
        <v>1865</v>
      </c>
      <c r="BB4141" t="s">
        <v>10674</v>
      </c>
      <c r="BC4141" t="s">
        <v>10675</v>
      </c>
      <c r="BD4141" t="s">
        <v>1756</v>
      </c>
      <c r="BE4141" t="s">
        <v>824</v>
      </c>
      <c r="BF4141" t="s">
        <v>824</v>
      </c>
    </row>
    <row r="4142" spans="1:58">
      <c r="A4142" t="s">
        <v>842</v>
      </c>
      <c r="B4142">
        <v>12</v>
      </c>
      <c r="C4142">
        <v>0</v>
      </c>
      <c r="D4142">
        <v>7281</v>
      </c>
      <c r="E4142" t="s">
        <v>10513</v>
      </c>
      <c r="F4142">
        <v>53511012</v>
      </c>
      <c r="G4142" t="s">
        <v>2041</v>
      </c>
      <c r="H4142">
        <v>0</v>
      </c>
      <c r="I4142" t="s">
        <v>2056</v>
      </c>
      <c r="J4142">
        <v>244</v>
      </c>
      <c r="K4142">
        <v>0.81818179999999996</v>
      </c>
      <c r="L4142" t="s">
        <v>1755</v>
      </c>
      <c r="N4142" t="s">
        <v>1757</v>
      </c>
      <c r="O4142" t="s">
        <v>1756</v>
      </c>
      <c r="P4142" t="s">
        <v>1756</v>
      </c>
      <c r="Q4142" s="387">
        <v>199.63640000000001</v>
      </c>
      <c r="R4142">
        <v>25.952732000000001</v>
      </c>
      <c r="S4142">
        <v>225.58913199999998</v>
      </c>
      <c r="T4142" s="388">
        <v>44434</v>
      </c>
      <c r="U4142">
        <v>0</v>
      </c>
      <c r="V4142" t="s">
        <v>845</v>
      </c>
      <c r="W4142" s="388">
        <v>44477</v>
      </c>
      <c r="X4142">
        <v>76</v>
      </c>
      <c r="Y4142">
        <v>0</v>
      </c>
      <c r="Z4142">
        <v>0</v>
      </c>
      <c r="AA4142" t="s">
        <v>1758</v>
      </c>
      <c r="AB4142" t="s">
        <v>2044</v>
      </c>
      <c r="AD4142" t="s">
        <v>10191</v>
      </c>
      <c r="AE4142" t="s">
        <v>10192</v>
      </c>
      <c r="AI4142" t="s">
        <v>1761</v>
      </c>
      <c r="AL4142" t="s">
        <v>10514</v>
      </c>
      <c r="AM4142">
        <v>10</v>
      </c>
      <c r="AN4142" t="s">
        <v>10194</v>
      </c>
      <c r="AO4142" t="s">
        <v>2416</v>
      </c>
      <c r="AP4142">
        <v>0</v>
      </c>
      <c r="AQ4142" s="388">
        <v>44438</v>
      </c>
      <c r="AS4142" t="s">
        <v>1765</v>
      </c>
      <c r="AT4142" s="388">
        <v>44444</v>
      </c>
      <c r="AU4142" t="s">
        <v>1756</v>
      </c>
      <c r="AV4142" t="s">
        <v>1756</v>
      </c>
      <c r="AZ4142" t="s">
        <v>1766</v>
      </c>
      <c r="BA4142" t="s">
        <v>1865</v>
      </c>
      <c r="BB4142" t="s">
        <v>10676</v>
      </c>
      <c r="BC4142" t="s">
        <v>10677</v>
      </c>
      <c r="BD4142" t="s">
        <v>1756</v>
      </c>
      <c r="BE4142" t="s">
        <v>824</v>
      </c>
      <c r="BF4142" t="s">
        <v>824</v>
      </c>
    </row>
    <row r="4143" spans="1:58">
      <c r="A4143" t="s">
        <v>842</v>
      </c>
      <c r="B4143">
        <v>12</v>
      </c>
      <c r="C4143">
        <v>0</v>
      </c>
      <c r="D4143">
        <v>7281</v>
      </c>
      <c r="E4143" t="s">
        <v>10513</v>
      </c>
      <c r="F4143">
        <v>53511012</v>
      </c>
      <c r="G4143" t="s">
        <v>2041</v>
      </c>
      <c r="H4143">
        <v>0</v>
      </c>
      <c r="I4143" t="s">
        <v>2056</v>
      </c>
      <c r="J4143">
        <v>244</v>
      </c>
      <c r="K4143">
        <v>0.81818179999999996</v>
      </c>
      <c r="L4143" t="s">
        <v>1755</v>
      </c>
      <c r="N4143" t="s">
        <v>1757</v>
      </c>
      <c r="O4143" t="s">
        <v>1756</v>
      </c>
      <c r="P4143" t="s">
        <v>1756</v>
      </c>
      <c r="Q4143" s="387">
        <v>199.63640000000001</v>
      </c>
      <c r="R4143">
        <v>25.952732000000001</v>
      </c>
      <c r="S4143">
        <v>225.58913199999998</v>
      </c>
      <c r="T4143" s="388">
        <v>44434</v>
      </c>
      <c r="U4143">
        <v>0</v>
      </c>
      <c r="V4143" t="s">
        <v>845</v>
      </c>
      <c r="W4143" s="388">
        <v>44477</v>
      </c>
      <c r="X4143">
        <v>76</v>
      </c>
      <c r="Y4143">
        <v>0</v>
      </c>
      <c r="Z4143">
        <v>0</v>
      </c>
      <c r="AA4143" t="s">
        <v>1758</v>
      </c>
      <c r="AB4143" t="s">
        <v>2044</v>
      </c>
      <c r="AD4143" t="s">
        <v>10191</v>
      </c>
      <c r="AE4143" t="s">
        <v>10192</v>
      </c>
      <c r="AI4143" t="s">
        <v>1761</v>
      </c>
      <c r="AL4143" t="s">
        <v>10514</v>
      </c>
      <c r="AM4143">
        <v>10</v>
      </c>
      <c r="AN4143" t="s">
        <v>10194</v>
      </c>
      <c r="AO4143" t="s">
        <v>2416</v>
      </c>
      <c r="AP4143">
        <v>0</v>
      </c>
      <c r="AQ4143" s="388">
        <v>44438</v>
      </c>
      <c r="AS4143" t="s">
        <v>1765</v>
      </c>
      <c r="AT4143" s="388">
        <v>44444</v>
      </c>
      <c r="AU4143" t="s">
        <v>1756</v>
      </c>
      <c r="AV4143" t="s">
        <v>1756</v>
      </c>
      <c r="AZ4143" t="s">
        <v>1766</v>
      </c>
      <c r="BA4143" t="s">
        <v>1865</v>
      </c>
      <c r="BB4143" t="s">
        <v>10676</v>
      </c>
      <c r="BC4143" t="s">
        <v>10677</v>
      </c>
      <c r="BD4143" t="s">
        <v>1756</v>
      </c>
      <c r="BE4143" t="s">
        <v>824</v>
      </c>
      <c r="BF4143" t="s">
        <v>824</v>
      </c>
    </row>
    <row r="4144" spans="1:58">
      <c r="A4144" t="s">
        <v>842</v>
      </c>
      <c r="B4144">
        <v>12</v>
      </c>
      <c r="C4144">
        <v>0</v>
      </c>
      <c r="D4144">
        <v>7365</v>
      </c>
      <c r="E4144" t="s">
        <v>10381</v>
      </c>
      <c r="F4144">
        <v>53511012</v>
      </c>
      <c r="G4144" t="s">
        <v>2041</v>
      </c>
      <c r="H4144">
        <v>0</v>
      </c>
      <c r="I4144" t="s">
        <v>2056</v>
      </c>
      <c r="J4144">
        <v>244</v>
      </c>
      <c r="K4144">
        <v>0.81818179999999996</v>
      </c>
      <c r="L4144" t="s">
        <v>1755</v>
      </c>
      <c r="N4144" t="s">
        <v>1757</v>
      </c>
      <c r="O4144" t="s">
        <v>1756</v>
      </c>
      <c r="P4144" t="s">
        <v>1756</v>
      </c>
      <c r="Q4144" s="387">
        <v>199.63640000000001</v>
      </c>
      <c r="R4144">
        <v>25.952732000000001</v>
      </c>
      <c r="S4144">
        <v>225.58913199999998</v>
      </c>
      <c r="T4144" s="388">
        <v>44459</v>
      </c>
      <c r="U4144">
        <v>0</v>
      </c>
      <c r="V4144" t="s">
        <v>845</v>
      </c>
      <c r="W4144" s="388">
        <v>44477</v>
      </c>
      <c r="X4144">
        <v>76</v>
      </c>
      <c r="Y4144">
        <v>0</v>
      </c>
      <c r="Z4144">
        <v>0</v>
      </c>
      <c r="AA4144" t="s">
        <v>1758</v>
      </c>
      <c r="AB4144" t="s">
        <v>2044</v>
      </c>
      <c r="AD4144" t="s">
        <v>10191</v>
      </c>
      <c r="AE4144" t="s">
        <v>10192</v>
      </c>
      <c r="AI4144" t="s">
        <v>1761</v>
      </c>
      <c r="AL4144" t="s">
        <v>10382</v>
      </c>
      <c r="AM4144">
        <v>10</v>
      </c>
      <c r="AN4144" t="s">
        <v>10194</v>
      </c>
      <c r="AO4144" t="s">
        <v>2049</v>
      </c>
      <c r="AP4144">
        <v>0</v>
      </c>
      <c r="AQ4144" s="388">
        <v>44466</v>
      </c>
      <c r="AS4144" t="s">
        <v>10239</v>
      </c>
      <c r="AT4144" s="388">
        <v>44466</v>
      </c>
      <c r="AU4144" t="s">
        <v>1756</v>
      </c>
      <c r="AV4144" t="s">
        <v>1756</v>
      </c>
      <c r="AZ4144" t="s">
        <v>10242</v>
      </c>
      <c r="BA4144" t="s">
        <v>1865</v>
      </c>
      <c r="BB4144" t="s">
        <v>10678</v>
      </c>
      <c r="BC4144" t="s">
        <v>10679</v>
      </c>
      <c r="BD4144" t="s">
        <v>1756</v>
      </c>
      <c r="BE4144" t="s">
        <v>824</v>
      </c>
      <c r="BF4144" t="s">
        <v>824</v>
      </c>
    </row>
    <row r="4145" spans="1:58">
      <c r="A4145" t="s">
        <v>842</v>
      </c>
      <c r="B4145">
        <v>12</v>
      </c>
      <c r="C4145">
        <v>0</v>
      </c>
      <c r="D4145">
        <v>7370</v>
      </c>
      <c r="E4145" t="s">
        <v>10375</v>
      </c>
      <c r="F4145">
        <v>53511003</v>
      </c>
      <c r="G4145" t="s">
        <v>2041</v>
      </c>
      <c r="H4145">
        <v>0</v>
      </c>
      <c r="I4145" t="s">
        <v>2056</v>
      </c>
      <c r="J4145">
        <v>244</v>
      </c>
      <c r="K4145">
        <v>0.81818179999999996</v>
      </c>
      <c r="L4145" t="s">
        <v>1755</v>
      </c>
      <c r="N4145" t="s">
        <v>1757</v>
      </c>
      <c r="O4145" t="s">
        <v>1756</v>
      </c>
      <c r="P4145" t="s">
        <v>1756</v>
      </c>
      <c r="Q4145" s="387">
        <v>199.63640000000001</v>
      </c>
      <c r="R4145">
        <v>25.952732000000001</v>
      </c>
      <c r="S4145">
        <v>225.58913199999998</v>
      </c>
      <c r="T4145" s="388">
        <v>44460</v>
      </c>
      <c r="U4145">
        <v>0</v>
      </c>
      <c r="V4145" t="s">
        <v>845</v>
      </c>
      <c r="W4145" s="388">
        <v>44477</v>
      </c>
      <c r="X4145">
        <v>76</v>
      </c>
      <c r="Y4145">
        <v>0</v>
      </c>
      <c r="Z4145">
        <v>0</v>
      </c>
      <c r="AA4145" t="s">
        <v>1758</v>
      </c>
      <c r="AB4145" t="s">
        <v>828</v>
      </c>
      <c r="AD4145" t="s">
        <v>10191</v>
      </c>
      <c r="AE4145" t="s">
        <v>10192</v>
      </c>
      <c r="AI4145" t="s">
        <v>1761</v>
      </c>
      <c r="AL4145" t="s">
        <v>10376</v>
      </c>
      <c r="AM4145">
        <v>10</v>
      </c>
      <c r="AN4145" t="s">
        <v>10194</v>
      </c>
      <c r="AO4145" t="s">
        <v>2049</v>
      </c>
      <c r="AP4145">
        <v>0</v>
      </c>
      <c r="AQ4145" s="388">
        <v>44467</v>
      </c>
      <c r="AS4145" t="s">
        <v>10239</v>
      </c>
      <c r="AT4145" s="388">
        <v>44467</v>
      </c>
      <c r="AU4145" t="s">
        <v>1756</v>
      </c>
      <c r="AV4145" t="s">
        <v>1756</v>
      </c>
      <c r="AZ4145" t="s">
        <v>10242</v>
      </c>
      <c r="BA4145" t="s">
        <v>1865</v>
      </c>
      <c r="BB4145" t="s">
        <v>10638</v>
      </c>
      <c r="BC4145" t="s">
        <v>10639</v>
      </c>
      <c r="BD4145" t="s">
        <v>1756</v>
      </c>
      <c r="BE4145" t="s">
        <v>824</v>
      </c>
      <c r="BF4145" t="s">
        <v>824</v>
      </c>
    </row>
    <row r="4146" spans="1:58">
      <c r="A4146" t="s">
        <v>842</v>
      </c>
      <c r="B4146">
        <v>12</v>
      </c>
      <c r="C4146">
        <v>0</v>
      </c>
      <c r="D4146">
        <v>7365</v>
      </c>
      <c r="E4146" t="s">
        <v>10381</v>
      </c>
      <c r="F4146">
        <v>53511003</v>
      </c>
      <c r="G4146" t="s">
        <v>2041</v>
      </c>
      <c r="H4146">
        <v>0</v>
      </c>
      <c r="I4146" t="s">
        <v>2056</v>
      </c>
      <c r="J4146">
        <v>244</v>
      </c>
      <c r="K4146">
        <v>0.81818179999999996</v>
      </c>
      <c r="L4146" t="s">
        <v>1755</v>
      </c>
      <c r="N4146" t="s">
        <v>1757</v>
      </c>
      <c r="O4146" t="s">
        <v>1756</v>
      </c>
      <c r="P4146" t="s">
        <v>1756</v>
      </c>
      <c r="Q4146" s="387">
        <v>199.63640000000001</v>
      </c>
      <c r="R4146">
        <v>25.952732000000001</v>
      </c>
      <c r="S4146">
        <v>225.58913199999998</v>
      </c>
      <c r="T4146" s="388">
        <v>44459</v>
      </c>
      <c r="U4146">
        <v>0</v>
      </c>
      <c r="V4146" t="s">
        <v>845</v>
      </c>
      <c r="W4146" s="388">
        <v>44477</v>
      </c>
      <c r="X4146">
        <v>76</v>
      </c>
      <c r="Y4146">
        <v>0</v>
      </c>
      <c r="Z4146">
        <v>0</v>
      </c>
      <c r="AA4146" t="s">
        <v>1758</v>
      </c>
      <c r="AB4146" t="s">
        <v>828</v>
      </c>
      <c r="AD4146" t="s">
        <v>10191</v>
      </c>
      <c r="AE4146" t="s">
        <v>10192</v>
      </c>
      <c r="AI4146" t="s">
        <v>1761</v>
      </c>
      <c r="AL4146" t="s">
        <v>10382</v>
      </c>
      <c r="AM4146">
        <v>10</v>
      </c>
      <c r="AN4146" t="s">
        <v>10194</v>
      </c>
      <c r="AO4146" t="s">
        <v>2049</v>
      </c>
      <c r="AP4146">
        <v>0</v>
      </c>
      <c r="AQ4146" s="388">
        <v>44466</v>
      </c>
      <c r="AS4146" t="s">
        <v>10239</v>
      </c>
      <c r="AT4146" s="388">
        <v>44466</v>
      </c>
      <c r="AU4146" t="s">
        <v>1756</v>
      </c>
      <c r="AV4146" t="s">
        <v>1756</v>
      </c>
      <c r="AZ4146" t="s">
        <v>10242</v>
      </c>
      <c r="BA4146" t="s">
        <v>1865</v>
      </c>
      <c r="BB4146" t="s">
        <v>10678</v>
      </c>
      <c r="BC4146" t="s">
        <v>10679</v>
      </c>
      <c r="BD4146" t="s">
        <v>1756</v>
      </c>
      <c r="BE4146" t="s">
        <v>824</v>
      </c>
      <c r="BF4146" t="s">
        <v>824</v>
      </c>
    </row>
    <row r="4147" spans="1:58">
      <c r="A4147" t="s">
        <v>842</v>
      </c>
      <c r="B4147">
        <v>12</v>
      </c>
      <c r="C4147">
        <v>0</v>
      </c>
      <c r="D4147">
        <v>7374</v>
      </c>
      <c r="E4147" t="s">
        <v>10364</v>
      </c>
      <c r="F4147">
        <v>53511012</v>
      </c>
      <c r="G4147" t="s">
        <v>2041</v>
      </c>
      <c r="H4147">
        <v>0</v>
      </c>
      <c r="I4147" t="s">
        <v>10199</v>
      </c>
      <c r="J4147">
        <v>25</v>
      </c>
      <c r="K4147">
        <v>38</v>
      </c>
      <c r="L4147" t="s">
        <v>1771</v>
      </c>
      <c r="M4147" t="s">
        <v>10200</v>
      </c>
      <c r="N4147" t="s">
        <v>1757</v>
      </c>
      <c r="O4147" t="s">
        <v>1756</v>
      </c>
      <c r="P4147" t="s">
        <v>1756</v>
      </c>
      <c r="Q4147" s="387">
        <v>950</v>
      </c>
      <c r="R4147">
        <v>123.5</v>
      </c>
      <c r="S4147">
        <v>1073.5</v>
      </c>
      <c r="T4147" s="388">
        <v>44461</v>
      </c>
      <c r="U4147">
        <v>0</v>
      </c>
      <c r="V4147" t="s">
        <v>845</v>
      </c>
      <c r="W4147" s="388">
        <v>44477</v>
      </c>
      <c r="X4147">
        <v>76</v>
      </c>
      <c r="Y4147">
        <v>0</v>
      </c>
      <c r="Z4147">
        <v>0</v>
      </c>
      <c r="AA4147" t="s">
        <v>1758</v>
      </c>
      <c r="AB4147" t="s">
        <v>2044</v>
      </c>
      <c r="AD4147" t="s">
        <v>10191</v>
      </c>
      <c r="AE4147" t="s">
        <v>10192</v>
      </c>
      <c r="AI4147" t="s">
        <v>1761</v>
      </c>
      <c r="AL4147" t="s">
        <v>10365</v>
      </c>
      <c r="AM4147">
        <v>10</v>
      </c>
      <c r="AN4147" t="s">
        <v>10194</v>
      </c>
      <c r="AO4147" t="s">
        <v>2049</v>
      </c>
      <c r="AP4147">
        <v>0</v>
      </c>
      <c r="AQ4147" s="388">
        <v>44467</v>
      </c>
      <c r="AS4147" t="s">
        <v>10366</v>
      </c>
      <c r="AT4147" s="388">
        <v>44467</v>
      </c>
      <c r="AU4147" t="s">
        <v>1756</v>
      </c>
      <c r="AV4147" t="s">
        <v>1756</v>
      </c>
      <c r="AZ4147" t="s">
        <v>1756</v>
      </c>
      <c r="BA4147" t="s">
        <v>1865</v>
      </c>
      <c r="BB4147" t="s">
        <v>10680</v>
      </c>
      <c r="BC4147" t="s">
        <v>10681</v>
      </c>
      <c r="BD4147" t="s">
        <v>1756</v>
      </c>
      <c r="BE4147" t="s">
        <v>824</v>
      </c>
      <c r="BF4147" t="s">
        <v>824</v>
      </c>
    </row>
    <row r="4148" spans="1:58">
      <c r="A4148" t="s">
        <v>842</v>
      </c>
      <c r="B4148">
        <v>12</v>
      </c>
      <c r="C4148">
        <v>0</v>
      </c>
      <c r="D4148">
        <v>7370</v>
      </c>
      <c r="E4148" t="s">
        <v>10375</v>
      </c>
      <c r="F4148">
        <v>53511012</v>
      </c>
      <c r="G4148" t="s">
        <v>2041</v>
      </c>
      <c r="H4148">
        <v>0</v>
      </c>
      <c r="I4148" t="s">
        <v>10199</v>
      </c>
      <c r="J4148">
        <v>25</v>
      </c>
      <c r="K4148">
        <v>26</v>
      </c>
      <c r="L4148" t="s">
        <v>1771</v>
      </c>
      <c r="M4148" t="s">
        <v>10200</v>
      </c>
      <c r="N4148" t="s">
        <v>1757</v>
      </c>
      <c r="O4148" t="s">
        <v>1756</v>
      </c>
      <c r="P4148" t="s">
        <v>1756</v>
      </c>
      <c r="Q4148" s="387">
        <v>650</v>
      </c>
      <c r="R4148">
        <v>84.5</v>
      </c>
      <c r="S4148">
        <v>734.49999999999989</v>
      </c>
      <c r="T4148" s="388">
        <v>44460</v>
      </c>
      <c r="U4148">
        <v>0</v>
      </c>
      <c r="V4148" t="s">
        <v>845</v>
      </c>
      <c r="W4148" s="388">
        <v>44477</v>
      </c>
      <c r="X4148">
        <v>76</v>
      </c>
      <c r="Y4148">
        <v>0</v>
      </c>
      <c r="Z4148">
        <v>0</v>
      </c>
      <c r="AA4148" t="s">
        <v>1758</v>
      </c>
      <c r="AB4148" t="s">
        <v>2044</v>
      </c>
      <c r="AD4148" t="s">
        <v>10191</v>
      </c>
      <c r="AE4148" t="s">
        <v>10192</v>
      </c>
      <c r="AI4148" t="s">
        <v>1761</v>
      </c>
      <c r="AL4148" t="s">
        <v>10376</v>
      </c>
      <c r="AM4148">
        <v>10</v>
      </c>
      <c r="AN4148" t="s">
        <v>10194</v>
      </c>
      <c r="AO4148" t="s">
        <v>2049</v>
      </c>
      <c r="AP4148">
        <v>0</v>
      </c>
      <c r="AQ4148" s="388">
        <v>44467</v>
      </c>
      <c r="AS4148" t="s">
        <v>10239</v>
      </c>
      <c r="AT4148" s="388">
        <v>44467</v>
      </c>
      <c r="AU4148" t="s">
        <v>1756</v>
      </c>
      <c r="AV4148" t="s">
        <v>1756</v>
      </c>
      <c r="AZ4148" t="s">
        <v>10242</v>
      </c>
      <c r="BA4148" t="s">
        <v>1865</v>
      </c>
      <c r="BB4148" t="s">
        <v>10682</v>
      </c>
      <c r="BC4148" t="s">
        <v>10683</v>
      </c>
      <c r="BD4148" t="s">
        <v>1756</v>
      </c>
      <c r="BE4148" t="s">
        <v>824</v>
      </c>
      <c r="BF4148" t="s">
        <v>824</v>
      </c>
    </row>
    <row r="4149" spans="1:58">
      <c r="A4149" t="s">
        <v>842</v>
      </c>
      <c r="B4149">
        <v>12</v>
      </c>
      <c r="C4149">
        <v>0</v>
      </c>
      <c r="D4149">
        <v>7355</v>
      </c>
      <c r="E4149" t="s">
        <v>10393</v>
      </c>
      <c r="F4149">
        <v>53511012</v>
      </c>
      <c r="G4149" t="s">
        <v>2041</v>
      </c>
      <c r="H4149">
        <v>0</v>
      </c>
      <c r="I4149" t="s">
        <v>10199</v>
      </c>
      <c r="J4149">
        <v>25</v>
      </c>
      <c r="K4149">
        <v>32</v>
      </c>
      <c r="L4149" t="s">
        <v>1771</v>
      </c>
      <c r="M4149" t="s">
        <v>10200</v>
      </c>
      <c r="N4149" t="s">
        <v>1757</v>
      </c>
      <c r="O4149" t="s">
        <v>1756</v>
      </c>
      <c r="P4149" t="s">
        <v>1756</v>
      </c>
      <c r="Q4149" s="387">
        <v>800</v>
      </c>
      <c r="R4149">
        <v>104</v>
      </c>
      <c r="S4149">
        <v>903.99999999999989</v>
      </c>
      <c r="T4149" s="388">
        <v>44457</v>
      </c>
      <c r="U4149">
        <v>0</v>
      </c>
      <c r="V4149" t="s">
        <v>845</v>
      </c>
      <c r="W4149" s="388">
        <v>44477</v>
      </c>
      <c r="X4149">
        <v>76</v>
      </c>
      <c r="Y4149">
        <v>0</v>
      </c>
      <c r="Z4149">
        <v>0</v>
      </c>
      <c r="AA4149" t="s">
        <v>1758</v>
      </c>
      <c r="AB4149" t="s">
        <v>2044</v>
      </c>
      <c r="AD4149" t="s">
        <v>10191</v>
      </c>
      <c r="AE4149" t="s">
        <v>10192</v>
      </c>
      <c r="AI4149" t="s">
        <v>1761</v>
      </c>
      <c r="AL4149" t="s">
        <v>10394</v>
      </c>
      <c r="AM4149">
        <v>10</v>
      </c>
      <c r="AN4149" t="s">
        <v>10194</v>
      </c>
      <c r="AO4149" t="s">
        <v>2049</v>
      </c>
      <c r="AP4149">
        <v>0</v>
      </c>
      <c r="AQ4149" s="388">
        <v>44463</v>
      </c>
      <c r="AS4149" t="s">
        <v>10239</v>
      </c>
      <c r="AT4149" s="388">
        <v>44466</v>
      </c>
      <c r="AU4149" t="s">
        <v>1756</v>
      </c>
      <c r="AV4149" t="s">
        <v>1756</v>
      </c>
      <c r="AZ4149" t="s">
        <v>10242</v>
      </c>
      <c r="BA4149" t="s">
        <v>1865</v>
      </c>
      <c r="BB4149" t="s">
        <v>10684</v>
      </c>
      <c r="BC4149" t="s">
        <v>10685</v>
      </c>
      <c r="BD4149" t="s">
        <v>1756</v>
      </c>
      <c r="BE4149" t="s">
        <v>824</v>
      </c>
      <c r="BF4149" t="s">
        <v>824</v>
      </c>
    </row>
    <row r="4150" spans="1:58">
      <c r="A4150" t="s">
        <v>842</v>
      </c>
      <c r="B4150">
        <v>12</v>
      </c>
      <c r="C4150">
        <v>0</v>
      </c>
      <c r="D4150">
        <v>7336</v>
      </c>
      <c r="E4150" t="s">
        <v>10548</v>
      </c>
      <c r="F4150">
        <v>53511012</v>
      </c>
      <c r="G4150" t="s">
        <v>2041</v>
      </c>
      <c r="H4150">
        <v>0</v>
      </c>
      <c r="I4150" t="s">
        <v>10199</v>
      </c>
      <c r="J4150">
        <v>25</v>
      </c>
      <c r="K4150">
        <v>17</v>
      </c>
      <c r="L4150" t="s">
        <v>1771</v>
      </c>
      <c r="M4150" t="s">
        <v>10200</v>
      </c>
      <c r="N4150" t="s">
        <v>1757</v>
      </c>
      <c r="O4150" t="s">
        <v>1756</v>
      </c>
      <c r="P4150" t="s">
        <v>1756</v>
      </c>
      <c r="Q4150" s="387">
        <v>425</v>
      </c>
      <c r="R4150">
        <v>55.25</v>
      </c>
      <c r="S4150">
        <v>480.24999999999994</v>
      </c>
      <c r="T4150" s="388">
        <v>44453</v>
      </c>
      <c r="U4150">
        <v>0</v>
      </c>
      <c r="V4150" t="s">
        <v>845</v>
      </c>
      <c r="W4150" s="388">
        <v>44477</v>
      </c>
      <c r="X4150">
        <v>76</v>
      </c>
      <c r="Y4150">
        <v>0</v>
      </c>
      <c r="Z4150">
        <v>0</v>
      </c>
      <c r="AA4150" t="s">
        <v>1758</v>
      </c>
      <c r="AB4150" t="s">
        <v>2044</v>
      </c>
      <c r="AD4150" t="s">
        <v>10191</v>
      </c>
      <c r="AE4150" t="s">
        <v>10192</v>
      </c>
      <c r="AG4150" t="s">
        <v>10549</v>
      </c>
      <c r="AI4150" t="s">
        <v>1761</v>
      </c>
      <c r="AL4150" t="s">
        <v>10550</v>
      </c>
      <c r="AM4150">
        <v>10</v>
      </c>
      <c r="AN4150" t="s">
        <v>10194</v>
      </c>
      <c r="AO4150" t="s">
        <v>2416</v>
      </c>
      <c r="AP4150">
        <v>0</v>
      </c>
      <c r="AQ4150" s="388">
        <v>44460</v>
      </c>
      <c r="AT4150" s="388">
        <v>44461</v>
      </c>
      <c r="AU4150" t="s">
        <v>1756</v>
      </c>
      <c r="AV4150" t="s">
        <v>1756</v>
      </c>
      <c r="AZ4150" t="s">
        <v>1756</v>
      </c>
      <c r="BA4150" t="s">
        <v>1865</v>
      </c>
      <c r="BB4150" t="s">
        <v>10686</v>
      </c>
      <c r="BC4150" t="s">
        <v>10687</v>
      </c>
      <c r="BD4150" t="s">
        <v>1756</v>
      </c>
      <c r="BE4150" t="s">
        <v>824</v>
      </c>
      <c r="BF4150" t="s">
        <v>824</v>
      </c>
    </row>
    <row r="4151" spans="1:58">
      <c r="A4151" t="s">
        <v>842</v>
      </c>
      <c r="B4151">
        <v>12</v>
      </c>
      <c r="C4151">
        <v>0</v>
      </c>
      <c r="D4151">
        <v>7330</v>
      </c>
      <c r="E4151" t="s">
        <v>10580</v>
      </c>
      <c r="F4151">
        <v>53511012</v>
      </c>
      <c r="G4151" t="s">
        <v>2041</v>
      </c>
      <c r="H4151">
        <v>0</v>
      </c>
      <c r="I4151" t="s">
        <v>10199</v>
      </c>
      <c r="J4151">
        <v>25</v>
      </c>
      <c r="K4151">
        <v>14.5</v>
      </c>
      <c r="L4151" t="s">
        <v>1771</v>
      </c>
      <c r="M4151" t="s">
        <v>10200</v>
      </c>
      <c r="N4151" t="s">
        <v>1757</v>
      </c>
      <c r="O4151" t="s">
        <v>1756</v>
      </c>
      <c r="P4151" t="s">
        <v>1756</v>
      </c>
      <c r="Q4151" s="387">
        <v>362.5</v>
      </c>
      <c r="R4151">
        <v>47.125</v>
      </c>
      <c r="S4151">
        <v>409.62499999999994</v>
      </c>
      <c r="T4151" s="388">
        <v>44449</v>
      </c>
      <c r="U4151">
        <v>0</v>
      </c>
      <c r="V4151" t="s">
        <v>845</v>
      </c>
      <c r="W4151" s="388">
        <v>44477</v>
      </c>
      <c r="X4151">
        <v>76</v>
      </c>
      <c r="Y4151">
        <v>0</v>
      </c>
      <c r="Z4151">
        <v>0</v>
      </c>
      <c r="AA4151" t="s">
        <v>1758</v>
      </c>
      <c r="AB4151" t="s">
        <v>2044</v>
      </c>
      <c r="AD4151" t="s">
        <v>10191</v>
      </c>
      <c r="AE4151" t="s">
        <v>10192</v>
      </c>
      <c r="AI4151" t="s">
        <v>1761</v>
      </c>
      <c r="AL4151" t="s">
        <v>10581</v>
      </c>
      <c r="AM4151">
        <v>10</v>
      </c>
      <c r="AN4151" t="s">
        <v>10194</v>
      </c>
      <c r="AO4151" t="s">
        <v>2049</v>
      </c>
      <c r="AP4151">
        <v>0</v>
      </c>
      <c r="AQ4151" s="388">
        <v>44454</v>
      </c>
      <c r="AS4151" t="s">
        <v>10239</v>
      </c>
      <c r="AT4151" s="388">
        <v>44462</v>
      </c>
      <c r="AU4151" t="s">
        <v>1756</v>
      </c>
      <c r="AV4151" t="s">
        <v>1756</v>
      </c>
      <c r="AZ4151" t="s">
        <v>10242</v>
      </c>
      <c r="BA4151" t="s">
        <v>1865</v>
      </c>
      <c r="BB4151" t="s">
        <v>10688</v>
      </c>
      <c r="BC4151" t="s">
        <v>10689</v>
      </c>
      <c r="BD4151" t="s">
        <v>1756</v>
      </c>
      <c r="BE4151" t="s">
        <v>824</v>
      </c>
      <c r="BF4151" t="s">
        <v>824</v>
      </c>
    </row>
    <row r="4152" spans="1:58">
      <c r="A4152" t="s">
        <v>842</v>
      </c>
      <c r="B4152">
        <v>12</v>
      </c>
      <c r="C4152">
        <v>0</v>
      </c>
      <c r="D4152">
        <v>7327</v>
      </c>
      <c r="E4152" t="s">
        <v>10618</v>
      </c>
      <c r="F4152">
        <v>53511012</v>
      </c>
      <c r="G4152" t="s">
        <v>2041</v>
      </c>
      <c r="H4152">
        <v>0</v>
      </c>
      <c r="I4152" t="s">
        <v>10199</v>
      </c>
      <c r="J4152">
        <v>25</v>
      </c>
      <c r="K4152">
        <v>21.5</v>
      </c>
      <c r="L4152" t="s">
        <v>1771</v>
      </c>
      <c r="M4152" t="s">
        <v>10200</v>
      </c>
      <c r="N4152" t="s">
        <v>1757</v>
      </c>
      <c r="O4152" t="s">
        <v>1756</v>
      </c>
      <c r="P4152" t="s">
        <v>1756</v>
      </c>
      <c r="Q4152" s="387">
        <v>537.5</v>
      </c>
      <c r="R4152">
        <v>69.875</v>
      </c>
      <c r="S4152">
        <v>607.37499999999989</v>
      </c>
      <c r="T4152" s="388">
        <v>44448</v>
      </c>
      <c r="U4152">
        <v>0</v>
      </c>
      <c r="V4152" t="s">
        <v>845</v>
      </c>
      <c r="W4152" s="388">
        <v>44477</v>
      </c>
      <c r="X4152">
        <v>76</v>
      </c>
      <c r="Y4152">
        <v>0</v>
      </c>
      <c r="Z4152">
        <v>0</v>
      </c>
      <c r="AA4152" t="s">
        <v>1758</v>
      </c>
      <c r="AB4152" t="s">
        <v>2044</v>
      </c>
      <c r="AD4152" t="s">
        <v>10191</v>
      </c>
      <c r="AE4152" t="s">
        <v>10192</v>
      </c>
      <c r="AI4152" t="s">
        <v>1761</v>
      </c>
      <c r="AL4152" t="s">
        <v>10619</v>
      </c>
      <c r="AM4152">
        <v>10</v>
      </c>
      <c r="AN4152" t="s">
        <v>10194</v>
      </c>
      <c r="AO4152" t="s">
        <v>2049</v>
      </c>
      <c r="AP4152">
        <v>0</v>
      </c>
      <c r="AQ4152" s="388">
        <v>44454</v>
      </c>
      <c r="AS4152" t="s">
        <v>10239</v>
      </c>
      <c r="AT4152" s="388">
        <v>44462</v>
      </c>
      <c r="AU4152" t="s">
        <v>1756</v>
      </c>
      <c r="AV4152" t="s">
        <v>1756</v>
      </c>
      <c r="AZ4152" t="s">
        <v>10242</v>
      </c>
      <c r="BA4152" t="s">
        <v>1865</v>
      </c>
      <c r="BB4152" t="s">
        <v>10690</v>
      </c>
      <c r="BC4152" t="s">
        <v>10691</v>
      </c>
      <c r="BD4152" t="s">
        <v>1756</v>
      </c>
      <c r="BE4152" t="s">
        <v>824</v>
      </c>
      <c r="BF4152" t="s">
        <v>824</v>
      </c>
    </row>
    <row r="4153" spans="1:58">
      <c r="A4153" t="s">
        <v>842</v>
      </c>
      <c r="B4153">
        <v>12</v>
      </c>
      <c r="C4153">
        <v>0</v>
      </c>
      <c r="D4153">
        <v>7326</v>
      </c>
      <c r="E4153" t="s">
        <v>10403</v>
      </c>
      <c r="F4153">
        <v>53511012</v>
      </c>
      <c r="G4153" t="s">
        <v>2041</v>
      </c>
      <c r="H4153">
        <v>0</v>
      </c>
      <c r="I4153" t="s">
        <v>10199</v>
      </c>
      <c r="J4153">
        <v>25</v>
      </c>
      <c r="K4153">
        <v>8</v>
      </c>
      <c r="L4153" t="s">
        <v>1771</v>
      </c>
      <c r="M4153" t="s">
        <v>10200</v>
      </c>
      <c r="N4153" t="s">
        <v>1757</v>
      </c>
      <c r="O4153" t="s">
        <v>1756</v>
      </c>
      <c r="P4153" t="s">
        <v>1756</v>
      </c>
      <c r="Q4153" s="387">
        <v>200</v>
      </c>
      <c r="R4153">
        <v>26</v>
      </c>
      <c r="S4153">
        <v>225.99999999999997</v>
      </c>
      <c r="T4153" s="388">
        <v>44447</v>
      </c>
      <c r="U4153">
        <v>0</v>
      </c>
      <c r="V4153" t="s">
        <v>845</v>
      </c>
      <c r="W4153" s="388">
        <v>44477</v>
      </c>
      <c r="X4153">
        <v>76</v>
      </c>
      <c r="Y4153">
        <v>0</v>
      </c>
      <c r="Z4153">
        <v>0</v>
      </c>
      <c r="AA4153" t="s">
        <v>1758</v>
      </c>
      <c r="AB4153" t="s">
        <v>2044</v>
      </c>
      <c r="AD4153" t="s">
        <v>10191</v>
      </c>
      <c r="AE4153" t="s">
        <v>10192</v>
      </c>
      <c r="AI4153" t="s">
        <v>1761</v>
      </c>
      <c r="AL4153" t="s">
        <v>10404</v>
      </c>
      <c r="AM4153">
        <v>10</v>
      </c>
      <c r="AN4153" t="s">
        <v>10194</v>
      </c>
      <c r="AO4153" t="s">
        <v>2049</v>
      </c>
      <c r="AP4153">
        <v>0</v>
      </c>
      <c r="AQ4153" s="388">
        <v>44454</v>
      </c>
      <c r="AS4153" t="s">
        <v>10239</v>
      </c>
      <c r="AT4153" s="388">
        <v>44462</v>
      </c>
      <c r="AU4153" t="s">
        <v>1756</v>
      </c>
      <c r="AV4153" t="s">
        <v>1756</v>
      </c>
      <c r="AZ4153" t="s">
        <v>10242</v>
      </c>
      <c r="BA4153" t="s">
        <v>1865</v>
      </c>
      <c r="BB4153" t="s">
        <v>10692</v>
      </c>
      <c r="BC4153" t="s">
        <v>10693</v>
      </c>
      <c r="BD4153" t="s">
        <v>1756</v>
      </c>
      <c r="BE4153" t="s">
        <v>824</v>
      </c>
      <c r="BF4153" t="s">
        <v>824</v>
      </c>
    </row>
    <row r="4154" spans="1:58">
      <c r="A4154" t="s">
        <v>842</v>
      </c>
      <c r="B4154">
        <v>12</v>
      </c>
      <c r="C4154">
        <v>0</v>
      </c>
      <c r="D4154">
        <v>7326</v>
      </c>
      <c r="E4154" t="s">
        <v>10403</v>
      </c>
      <c r="F4154">
        <v>53511012</v>
      </c>
      <c r="G4154" t="s">
        <v>2041</v>
      </c>
      <c r="H4154">
        <v>0</v>
      </c>
      <c r="I4154" t="s">
        <v>10199</v>
      </c>
      <c r="J4154">
        <v>25</v>
      </c>
      <c r="K4154">
        <v>9.5</v>
      </c>
      <c r="L4154" t="s">
        <v>1771</v>
      </c>
      <c r="M4154" t="s">
        <v>10200</v>
      </c>
      <c r="N4154" t="s">
        <v>1757</v>
      </c>
      <c r="O4154" t="s">
        <v>1756</v>
      </c>
      <c r="P4154" t="s">
        <v>1756</v>
      </c>
      <c r="Q4154" s="387">
        <v>237.5</v>
      </c>
      <c r="R4154">
        <v>30.875</v>
      </c>
      <c r="S4154">
        <v>268.375</v>
      </c>
      <c r="T4154" s="388">
        <v>44447</v>
      </c>
      <c r="U4154">
        <v>0</v>
      </c>
      <c r="V4154" t="s">
        <v>845</v>
      </c>
      <c r="W4154" s="388">
        <v>44477</v>
      </c>
      <c r="X4154">
        <v>76</v>
      </c>
      <c r="Y4154">
        <v>0</v>
      </c>
      <c r="Z4154">
        <v>0</v>
      </c>
      <c r="AA4154" t="s">
        <v>1758</v>
      </c>
      <c r="AB4154" t="s">
        <v>2044</v>
      </c>
      <c r="AD4154" t="s">
        <v>10191</v>
      </c>
      <c r="AE4154" t="s">
        <v>10192</v>
      </c>
      <c r="AI4154" t="s">
        <v>1761</v>
      </c>
      <c r="AL4154" t="s">
        <v>10404</v>
      </c>
      <c r="AM4154">
        <v>10</v>
      </c>
      <c r="AN4154" t="s">
        <v>10194</v>
      </c>
      <c r="AO4154" t="s">
        <v>2049</v>
      </c>
      <c r="AP4154">
        <v>0</v>
      </c>
      <c r="AQ4154" s="388">
        <v>44454</v>
      </c>
      <c r="AS4154" t="s">
        <v>10239</v>
      </c>
      <c r="AT4154" s="388">
        <v>44462</v>
      </c>
      <c r="AU4154" t="s">
        <v>1756</v>
      </c>
      <c r="AV4154" t="s">
        <v>1756</v>
      </c>
      <c r="AZ4154" t="s">
        <v>10242</v>
      </c>
      <c r="BA4154" t="s">
        <v>1865</v>
      </c>
      <c r="BB4154" t="s">
        <v>10694</v>
      </c>
      <c r="BC4154" t="s">
        <v>10695</v>
      </c>
      <c r="BD4154" t="s">
        <v>1756</v>
      </c>
      <c r="BE4154" t="s">
        <v>824</v>
      </c>
      <c r="BF4154" t="s">
        <v>824</v>
      </c>
    </row>
    <row r="4155" spans="1:58">
      <c r="A4155" t="s">
        <v>842</v>
      </c>
      <c r="B4155">
        <v>12</v>
      </c>
      <c r="C4155">
        <v>0</v>
      </c>
      <c r="D4155">
        <v>7325</v>
      </c>
      <c r="E4155" t="s">
        <v>10411</v>
      </c>
      <c r="F4155">
        <v>53511012</v>
      </c>
      <c r="G4155" t="s">
        <v>2041</v>
      </c>
      <c r="H4155">
        <v>0</v>
      </c>
      <c r="I4155" t="s">
        <v>10199</v>
      </c>
      <c r="J4155">
        <v>25</v>
      </c>
      <c r="K4155">
        <v>13.5</v>
      </c>
      <c r="L4155" t="s">
        <v>1771</v>
      </c>
      <c r="M4155" t="s">
        <v>10200</v>
      </c>
      <c r="N4155" t="s">
        <v>1757</v>
      </c>
      <c r="O4155" t="s">
        <v>1756</v>
      </c>
      <c r="P4155" t="s">
        <v>1756</v>
      </c>
      <c r="Q4155" s="387">
        <v>337.5</v>
      </c>
      <c r="R4155">
        <v>43.875</v>
      </c>
      <c r="S4155">
        <v>381.37499999999994</v>
      </c>
      <c r="T4155" s="388">
        <v>44446</v>
      </c>
      <c r="U4155">
        <v>0</v>
      </c>
      <c r="V4155" t="s">
        <v>845</v>
      </c>
      <c r="W4155" s="388">
        <v>44477</v>
      </c>
      <c r="X4155">
        <v>76</v>
      </c>
      <c r="Y4155">
        <v>0</v>
      </c>
      <c r="Z4155">
        <v>0</v>
      </c>
      <c r="AA4155" t="s">
        <v>1758</v>
      </c>
      <c r="AB4155" t="s">
        <v>2044</v>
      </c>
      <c r="AD4155" t="s">
        <v>10191</v>
      </c>
      <c r="AE4155" t="s">
        <v>10192</v>
      </c>
      <c r="AI4155" t="s">
        <v>1761</v>
      </c>
      <c r="AL4155" t="s">
        <v>10412</v>
      </c>
      <c r="AM4155">
        <v>10</v>
      </c>
      <c r="AN4155" t="s">
        <v>10194</v>
      </c>
      <c r="AO4155" t="s">
        <v>2049</v>
      </c>
      <c r="AP4155">
        <v>0</v>
      </c>
      <c r="AQ4155" s="388">
        <v>44454</v>
      </c>
      <c r="AS4155" t="s">
        <v>10239</v>
      </c>
      <c r="AT4155" s="388">
        <v>44462</v>
      </c>
      <c r="AU4155" t="s">
        <v>1756</v>
      </c>
      <c r="AV4155" t="s">
        <v>1756</v>
      </c>
      <c r="AZ4155" t="s">
        <v>10242</v>
      </c>
      <c r="BA4155" t="s">
        <v>1865</v>
      </c>
      <c r="BB4155" t="s">
        <v>10696</v>
      </c>
      <c r="BC4155" t="s">
        <v>10697</v>
      </c>
      <c r="BD4155" t="s">
        <v>1756</v>
      </c>
      <c r="BE4155" t="s">
        <v>824</v>
      </c>
      <c r="BF4155" t="s">
        <v>824</v>
      </c>
    </row>
    <row r="4156" spans="1:58">
      <c r="A4156" t="s">
        <v>842</v>
      </c>
      <c r="B4156">
        <v>12</v>
      </c>
      <c r="C4156">
        <v>0</v>
      </c>
      <c r="D4156">
        <v>7288</v>
      </c>
      <c r="E4156" t="s">
        <v>10481</v>
      </c>
      <c r="F4156">
        <v>53511012</v>
      </c>
      <c r="G4156" t="s">
        <v>2041</v>
      </c>
      <c r="H4156">
        <v>0</v>
      </c>
      <c r="I4156" t="s">
        <v>10199</v>
      </c>
      <c r="J4156">
        <v>25</v>
      </c>
      <c r="K4156">
        <v>13</v>
      </c>
      <c r="L4156" t="s">
        <v>1771</v>
      </c>
      <c r="M4156" t="s">
        <v>10200</v>
      </c>
      <c r="N4156" t="s">
        <v>1757</v>
      </c>
      <c r="O4156" t="s">
        <v>1756</v>
      </c>
      <c r="P4156" t="s">
        <v>1756</v>
      </c>
      <c r="Q4156" s="387">
        <v>325</v>
      </c>
      <c r="R4156">
        <v>42.25</v>
      </c>
      <c r="S4156">
        <v>367.24999999999994</v>
      </c>
      <c r="T4156" s="388">
        <v>44438</v>
      </c>
      <c r="U4156">
        <v>0</v>
      </c>
      <c r="V4156" t="s">
        <v>845</v>
      </c>
      <c r="W4156" s="388">
        <v>44477</v>
      </c>
      <c r="X4156">
        <v>76</v>
      </c>
      <c r="Y4156">
        <v>0</v>
      </c>
      <c r="Z4156">
        <v>0</v>
      </c>
      <c r="AA4156" t="s">
        <v>1758</v>
      </c>
      <c r="AB4156" t="s">
        <v>2044</v>
      </c>
      <c r="AD4156" t="s">
        <v>10191</v>
      </c>
      <c r="AE4156" t="s">
        <v>10192</v>
      </c>
      <c r="AI4156" t="s">
        <v>1761</v>
      </c>
      <c r="AL4156" t="s">
        <v>10482</v>
      </c>
      <c r="AM4156">
        <v>10</v>
      </c>
      <c r="AN4156" t="s">
        <v>10194</v>
      </c>
      <c r="AO4156" t="s">
        <v>2049</v>
      </c>
      <c r="AP4156">
        <v>0</v>
      </c>
      <c r="AQ4156" s="388">
        <v>44439</v>
      </c>
      <c r="AS4156" t="s">
        <v>1765</v>
      </c>
      <c r="AT4156" s="388">
        <v>44444</v>
      </c>
      <c r="AU4156" t="s">
        <v>1756</v>
      </c>
      <c r="AV4156" t="s">
        <v>1756</v>
      </c>
      <c r="AZ4156" t="s">
        <v>1766</v>
      </c>
      <c r="BA4156" t="s">
        <v>1865</v>
      </c>
      <c r="BB4156" t="s">
        <v>10698</v>
      </c>
      <c r="BC4156" t="s">
        <v>10699</v>
      </c>
      <c r="BD4156" t="s">
        <v>1756</v>
      </c>
      <c r="BE4156" t="s">
        <v>824</v>
      </c>
      <c r="BF4156" t="s">
        <v>824</v>
      </c>
    </row>
    <row r="4157" spans="1:58">
      <c r="A4157" t="s">
        <v>842</v>
      </c>
      <c r="B4157">
        <v>12</v>
      </c>
      <c r="C4157">
        <v>0</v>
      </c>
      <c r="D4157">
        <v>7287</v>
      </c>
      <c r="E4157" t="s">
        <v>10486</v>
      </c>
      <c r="F4157">
        <v>53511012</v>
      </c>
      <c r="G4157" t="s">
        <v>2041</v>
      </c>
      <c r="H4157">
        <v>0</v>
      </c>
      <c r="I4157" t="s">
        <v>10199</v>
      </c>
      <c r="J4157">
        <v>25</v>
      </c>
      <c r="K4157">
        <v>22</v>
      </c>
      <c r="L4157" t="s">
        <v>1771</v>
      </c>
      <c r="M4157" t="s">
        <v>10200</v>
      </c>
      <c r="N4157" t="s">
        <v>1757</v>
      </c>
      <c r="O4157" t="s">
        <v>1756</v>
      </c>
      <c r="P4157" t="s">
        <v>1756</v>
      </c>
      <c r="Q4157" s="387">
        <v>550</v>
      </c>
      <c r="R4157">
        <v>71.5</v>
      </c>
      <c r="S4157">
        <v>621.49999999999989</v>
      </c>
      <c r="T4157" s="388">
        <v>44437</v>
      </c>
      <c r="U4157">
        <v>0</v>
      </c>
      <c r="V4157" t="s">
        <v>845</v>
      </c>
      <c r="W4157" s="388">
        <v>44477</v>
      </c>
      <c r="X4157">
        <v>76</v>
      </c>
      <c r="Y4157">
        <v>0</v>
      </c>
      <c r="Z4157">
        <v>0</v>
      </c>
      <c r="AA4157" t="s">
        <v>1758</v>
      </c>
      <c r="AB4157" t="s">
        <v>2044</v>
      </c>
      <c r="AD4157" t="s">
        <v>10191</v>
      </c>
      <c r="AE4157" t="s">
        <v>10192</v>
      </c>
      <c r="AI4157" t="s">
        <v>1761</v>
      </c>
      <c r="AL4157" t="s">
        <v>10487</v>
      </c>
      <c r="AM4157">
        <v>10</v>
      </c>
      <c r="AN4157" t="s">
        <v>10194</v>
      </c>
      <c r="AO4157" t="s">
        <v>10488</v>
      </c>
      <c r="AP4157">
        <v>0</v>
      </c>
      <c r="AQ4157" s="388">
        <v>44439</v>
      </c>
      <c r="AS4157" t="s">
        <v>1765</v>
      </c>
      <c r="AT4157" s="388">
        <v>44444</v>
      </c>
      <c r="AU4157" t="s">
        <v>1756</v>
      </c>
      <c r="AV4157" t="s">
        <v>1756</v>
      </c>
      <c r="AZ4157" t="s">
        <v>1766</v>
      </c>
      <c r="BA4157" t="s">
        <v>1865</v>
      </c>
      <c r="BB4157" t="s">
        <v>10700</v>
      </c>
      <c r="BC4157" t="s">
        <v>10701</v>
      </c>
      <c r="BD4157" t="s">
        <v>1756</v>
      </c>
      <c r="BE4157" t="s">
        <v>824</v>
      </c>
      <c r="BF4157" t="s">
        <v>824</v>
      </c>
    </row>
    <row r="4158" spans="1:58">
      <c r="A4158" t="s">
        <v>842</v>
      </c>
      <c r="B4158">
        <v>12</v>
      </c>
      <c r="C4158">
        <v>0</v>
      </c>
      <c r="D4158">
        <v>7283</v>
      </c>
      <c r="E4158" t="s">
        <v>10503</v>
      </c>
      <c r="F4158">
        <v>53511012</v>
      </c>
      <c r="G4158" t="s">
        <v>2041</v>
      </c>
      <c r="H4158">
        <v>0</v>
      </c>
      <c r="I4158" t="s">
        <v>10199</v>
      </c>
      <c r="J4158">
        <v>25</v>
      </c>
      <c r="K4158">
        <v>19</v>
      </c>
      <c r="L4158" t="s">
        <v>1771</v>
      </c>
      <c r="M4158" t="s">
        <v>10200</v>
      </c>
      <c r="N4158" t="s">
        <v>1757</v>
      </c>
      <c r="O4158" t="s">
        <v>1756</v>
      </c>
      <c r="P4158" t="s">
        <v>1756</v>
      </c>
      <c r="Q4158" s="387">
        <v>475</v>
      </c>
      <c r="R4158">
        <v>61.75</v>
      </c>
      <c r="S4158">
        <v>536.75</v>
      </c>
      <c r="T4158" s="388">
        <v>44435</v>
      </c>
      <c r="U4158">
        <v>0</v>
      </c>
      <c r="V4158" t="s">
        <v>845</v>
      </c>
      <c r="W4158" s="388">
        <v>44477</v>
      </c>
      <c r="X4158">
        <v>76</v>
      </c>
      <c r="Y4158">
        <v>0</v>
      </c>
      <c r="Z4158">
        <v>0</v>
      </c>
      <c r="AA4158" t="s">
        <v>1758</v>
      </c>
      <c r="AB4158" t="s">
        <v>2044</v>
      </c>
      <c r="AD4158" t="s">
        <v>10191</v>
      </c>
      <c r="AE4158" t="s">
        <v>10192</v>
      </c>
      <c r="AI4158" t="s">
        <v>1761</v>
      </c>
      <c r="AL4158" t="s">
        <v>10504</v>
      </c>
      <c r="AM4158">
        <v>10</v>
      </c>
      <c r="AN4158" t="s">
        <v>10194</v>
      </c>
      <c r="AO4158" t="s">
        <v>2049</v>
      </c>
      <c r="AP4158">
        <v>0</v>
      </c>
      <c r="AQ4158" s="388">
        <v>44438</v>
      </c>
      <c r="AS4158" t="s">
        <v>1765</v>
      </c>
      <c r="AT4158" s="388">
        <v>44444</v>
      </c>
      <c r="AU4158" t="s">
        <v>1756</v>
      </c>
      <c r="AV4158" t="s">
        <v>1756</v>
      </c>
      <c r="AZ4158" t="s">
        <v>1766</v>
      </c>
      <c r="BA4158" t="s">
        <v>1865</v>
      </c>
      <c r="BB4158" t="s">
        <v>10702</v>
      </c>
      <c r="BC4158" t="s">
        <v>10703</v>
      </c>
      <c r="BD4158" t="s">
        <v>1756</v>
      </c>
      <c r="BE4158" t="s">
        <v>824</v>
      </c>
      <c r="BF4158" t="s">
        <v>824</v>
      </c>
    </row>
    <row r="4159" spans="1:58">
      <c r="A4159" t="s">
        <v>842</v>
      </c>
      <c r="B4159">
        <v>12</v>
      </c>
      <c r="C4159">
        <v>0</v>
      </c>
      <c r="D4159">
        <v>7281</v>
      </c>
      <c r="E4159" t="s">
        <v>10513</v>
      </c>
      <c r="F4159">
        <v>53511012</v>
      </c>
      <c r="G4159" t="s">
        <v>2041</v>
      </c>
      <c r="H4159">
        <v>0</v>
      </c>
      <c r="I4159" t="s">
        <v>10199</v>
      </c>
      <c r="J4159">
        <v>25</v>
      </c>
      <c r="K4159">
        <v>22</v>
      </c>
      <c r="L4159" t="s">
        <v>1771</v>
      </c>
      <c r="M4159" t="s">
        <v>10200</v>
      </c>
      <c r="N4159" t="s">
        <v>1757</v>
      </c>
      <c r="O4159" t="s">
        <v>1756</v>
      </c>
      <c r="P4159" t="s">
        <v>1756</v>
      </c>
      <c r="Q4159" s="387">
        <v>550</v>
      </c>
      <c r="R4159">
        <v>71.5</v>
      </c>
      <c r="S4159">
        <v>621.49999999999989</v>
      </c>
      <c r="T4159" s="388">
        <v>44434</v>
      </c>
      <c r="U4159">
        <v>0</v>
      </c>
      <c r="V4159" t="s">
        <v>845</v>
      </c>
      <c r="W4159" s="388">
        <v>44477</v>
      </c>
      <c r="X4159">
        <v>76</v>
      </c>
      <c r="Y4159">
        <v>0</v>
      </c>
      <c r="Z4159">
        <v>0</v>
      </c>
      <c r="AA4159" t="s">
        <v>1758</v>
      </c>
      <c r="AB4159" t="s">
        <v>2044</v>
      </c>
      <c r="AD4159" t="s">
        <v>10191</v>
      </c>
      <c r="AE4159" t="s">
        <v>10192</v>
      </c>
      <c r="AI4159" t="s">
        <v>1761</v>
      </c>
      <c r="AL4159" t="s">
        <v>10514</v>
      </c>
      <c r="AM4159">
        <v>10</v>
      </c>
      <c r="AN4159" t="s">
        <v>10194</v>
      </c>
      <c r="AO4159" t="s">
        <v>2416</v>
      </c>
      <c r="AP4159">
        <v>0</v>
      </c>
      <c r="AQ4159" s="388">
        <v>44438</v>
      </c>
      <c r="AS4159" t="s">
        <v>1765</v>
      </c>
      <c r="AT4159" s="388">
        <v>44444</v>
      </c>
      <c r="AU4159" t="s">
        <v>1756</v>
      </c>
      <c r="AV4159" t="s">
        <v>1756</v>
      </c>
      <c r="AZ4159" t="s">
        <v>1766</v>
      </c>
      <c r="BA4159" t="s">
        <v>1865</v>
      </c>
      <c r="BB4159" t="s">
        <v>10704</v>
      </c>
      <c r="BC4159" t="s">
        <v>10705</v>
      </c>
      <c r="BD4159" t="s">
        <v>1756</v>
      </c>
      <c r="BE4159" t="s">
        <v>824</v>
      </c>
      <c r="BF4159" t="s">
        <v>824</v>
      </c>
    </row>
    <row r="4160" spans="1:58">
      <c r="A4160" t="s">
        <v>842</v>
      </c>
      <c r="B4160">
        <v>12</v>
      </c>
      <c r="C4160">
        <v>0</v>
      </c>
      <c r="D4160">
        <v>7374</v>
      </c>
      <c r="E4160" t="s">
        <v>10364</v>
      </c>
      <c r="F4160">
        <v>53511012</v>
      </c>
      <c r="G4160" t="s">
        <v>2041</v>
      </c>
      <c r="H4160">
        <v>0</v>
      </c>
      <c r="I4160" t="s">
        <v>10203</v>
      </c>
      <c r="J4160">
        <v>178</v>
      </c>
      <c r="K4160">
        <v>10</v>
      </c>
      <c r="L4160" t="s">
        <v>1771</v>
      </c>
      <c r="M4160" t="s">
        <v>10204</v>
      </c>
      <c r="N4160" t="s">
        <v>1757</v>
      </c>
      <c r="O4160" t="s">
        <v>1756</v>
      </c>
      <c r="P4160" t="s">
        <v>1756</v>
      </c>
      <c r="Q4160" s="387">
        <v>1780</v>
      </c>
      <c r="R4160">
        <v>231.4</v>
      </c>
      <c r="S4160">
        <v>2011.3999999999999</v>
      </c>
      <c r="T4160" s="388">
        <v>44461</v>
      </c>
      <c r="U4160">
        <v>0</v>
      </c>
      <c r="V4160" t="s">
        <v>845</v>
      </c>
      <c r="W4160" s="388">
        <v>44477</v>
      </c>
      <c r="X4160">
        <v>76</v>
      </c>
      <c r="Y4160">
        <v>0</v>
      </c>
      <c r="Z4160">
        <v>0</v>
      </c>
      <c r="AA4160" t="s">
        <v>1758</v>
      </c>
      <c r="AB4160" t="s">
        <v>2044</v>
      </c>
      <c r="AD4160" t="s">
        <v>10191</v>
      </c>
      <c r="AE4160" t="s">
        <v>10192</v>
      </c>
      <c r="AI4160" t="s">
        <v>1761</v>
      </c>
      <c r="AL4160" t="s">
        <v>10365</v>
      </c>
      <c r="AM4160">
        <v>10</v>
      </c>
      <c r="AN4160" t="s">
        <v>10194</v>
      </c>
      <c r="AO4160" t="s">
        <v>2049</v>
      </c>
      <c r="AP4160">
        <v>0</v>
      </c>
      <c r="AQ4160" s="388">
        <v>44467</v>
      </c>
      <c r="AS4160" t="s">
        <v>10366</v>
      </c>
      <c r="AT4160" s="388">
        <v>44467</v>
      </c>
      <c r="AU4160" t="s">
        <v>1756</v>
      </c>
      <c r="AV4160" t="s">
        <v>1756</v>
      </c>
      <c r="AZ4160" t="s">
        <v>1756</v>
      </c>
      <c r="BA4160" t="s">
        <v>1865</v>
      </c>
      <c r="BB4160" t="s">
        <v>10706</v>
      </c>
      <c r="BC4160" t="s">
        <v>10707</v>
      </c>
      <c r="BD4160" t="s">
        <v>1756</v>
      </c>
      <c r="BE4160" t="s">
        <v>824</v>
      </c>
      <c r="BF4160" t="s">
        <v>824</v>
      </c>
    </row>
    <row r="4161" spans="1:58">
      <c r="A4161" t="s">
        <v>842</v>
      </c>
      <c r="B4161">
        <v>12</v>
      </c>
      <c r="C4161">
        <v>0</v>
      </c>
      <c r="D4161">
        <v>7355</v>
      </c>
      <c r="E4161" t="s">
        <v>10393</v>
      </c>
      <c r="F4161">
        <v>53511012</v>
      </c>
      <c r="G4161" t="s">
        <v>2041</v>
      </c>
      <c r="H4161">
        <v>0</v>
      </c>
      <c r="I4161" t="s">
        <v>10203</v>
      </c>
      <c r="J4161">
        <v>178</v>
      </c>
      <c r="K4161">
        <v>7</v>
      </c>
      <c r="L4161" t="s">
        <v>1771</v>
      </c>
      <c r="M4161" t="s">
        <v>10204</v>
      </c>
      <c r="N4161" t="s">
        <v>1757</v>
      </c>
      <c r="O4161" t="s">
        <v>1756</v>
      </c>
      <c r="P4161" t="s">
        <v>1756</v>
      </c>
      <c r="Q4161" s="387">
        <v>1246</v>
      </c>
      <c r="R4161">
        <v>161.98000000000002</v>
      </c>
      <c r="S4161">
        <v>1407.9799999999998</v>
      </c>
      <c r="T4161" s="388">
        <v>44457</v>
      </c>
      <c r="U4161">
        <v>0</v>
      </c>
      <c r="V4161" t="s">
        <v>845</v>
      </c>
      <c r="W4161" s="388">
        <v>44477</v>
      </c>
      <c r="X4161">
        <v>76</v>
      </c>
      <c r="Y4161">
        <v>0</v>
      </c>
      <c r="Z4161">
        <v>0</v>
      </c>
      <c r="AA4161" t="s">
        <v>1758</v>
      </c>
      <c r="AB4161" t="s">
        <v>2044</v>
      </c>
      <c r="AD4161" t="s">
        <v>10191</v>
      </c>
      <c r="AE4161" t="s">
        <v>10192</v>
      </c>
      <c r="AI4161" t="s">
        <v>1761</v>
      </c>
      <c r="AL4161" t="s">
        <v>10394</v>
      </c>
      <c r="AM4161">
        <v>10</v>
      </c>
      <c r="AN4161" t="s">
        <v>10194</v>
      </c>
      <c r="AO4161" t="s">
        <v>2049</v>
      </c>
      <c r="AP4161">
        <v>0</v>
      </c>
      <c r="AQ4161" s="388">
        <v>44463</v>
      </c>
      <c r="AS4161" t="s">
        <v>10239</v>
      </c>
      <c r="AT4161" s="388">
        <v>44466</v>
      </c>
      <c r="AU4161" t="s">
        <v>1756</v>
      </c>
      <c r="AV4161" t="s">
        <v>1756</v>
      </c>
      <c r="AZ4161" t="s">
        <v>10242</v>
      </c>
      <c r="BA4161" t="s">
        <v>1865</v>
      </c>
      <c r="BB4161" t="s">
        <v>10708</v>
      </c>
      <c r="BC4161" t="s">
        <v>10709</v>
      </c>
      <c r="BD4161" t="s">
        <v>1756</v>
      </c>
      <c r="BE4161" t="s">
        <v>824</v>
      </c>
      <c r="BF4161" t="s">
        <v>824</v>
      </c>
    </row>
    <row r="4162" spans="1:58">
      <c r="A4162" t="s">
        <v>842</v>
      </c>
      <c r="B4162">
        <v>12</v>
      </c>
      <c r="C4162">
        <v>0</v>
      </c>
      <c r="D4162">
        <v>7327</v>
      </c>
      <c r="E4162" t="s">
        <v>10618</v>
      </c>
      <c r="F4162">
        <v>53511012</v>
      </c>
      <c r="G4162" t="s">
        <v>2041</v>
      </c>
      <c r="H4162">
        <v>0</v>
      </c>
      <c r="I4162" t="s">
        <v>10203</v>
      </c>
      <c r="J4162">
        <v>178</v>
      </c>
      <c r="K4162">
        <v>6.5</v>
      </c>
      <c r="L4162" t="s">
        <v>1771</v>
      </c>
      <c r="M4162" t="s">
        <v>10204</v>
      </c>
      <c r="N4162" t="s">
        <v>1757</v>
      </c>
      <c r="O4162" t="s">
        <v>1756</v>
      </c>
      <c r="P4162" t="s">
        <v>1756</v>
      </c>
      <c r="Q4162" s="387">
        <v>1157</v>
      </c>
      <c r="R4162">
        <v>150.41</v>
      </c>
      <c r="S4162">
        <v>1307.4099999999999</v>
      </c>
      <c r="T4162" s="388">
        <v>44448</v>
      </c>
      <c r="U4162">
        <v>0</v>
      </c>
      <c r="V4162" t="s">
        <v>845</v>
      </c>
      <c r="W4162" s="388">
        <v>44477</v>
      </c>
      <c r="X4162">
        <v>76</v>
      </c>
      <c r="Y4162">
        <v>0</v>
      </c>
      <c r="Z4162">
        <v>0</v>
      </c>
      <c r="AA4162" t="s">
        <v>1758</v>
      </c>
      <c r="AB4162" t="s">
        <v>2044</v>
      </c>
      <c r="AD4162" t="s">
        <v>10191</v>
      </c>
      <c r="AE4162" t="s">
        <v>10192</v>
      </c>
      <c r="AI4162" t="s">
        <v>1761</v>
      </c>
      <c r="AL4162" t="s">
        <v>10619</v>
      </c>
      <c r="AM4162">
        <v>10</v>
      </c>
      <c r="AN4162" t="s">
        <v>10194</v>
      </c>
      <c r="AO4162" t="s">
        <v>2049</v>
      </c>
      <c r="AP4162">
        <v>0</v>
      </c>
      <c r="AQ4162" s="388">
        <v>44454</v>
      </c>
      <c r="AS4162" t="s">
        <v>10239</v>
      </c>
      <c r="AT4162" s="388">
        <v>44462</v>
      </c>
      <c r="AU4162" t="s">
        <v>1756</v>
      </c>
      <c r="AV4162" t="s">
        <v>1756</v>
      </c>
      <c r="AZ4162" t="s">
        <v>10242</v>
      </c>
      <c r="BA4162" t="s">
        <v>1865</v>
      </c>
      <c r="BB4162" t="s">
        <v>10710</v>
      </c>
      <c r="BC4162" t="s">
        <v>10711</v>
      </c>
      <c r="BD4162" t="s">
        <v>1756</v>
      </c>
      <c r="BE4162" t="s">
        <v>824</v>
      </c>
      <c r="BF4162" t="s">
        <v>824</v>
      </c>
    </row>
    <row r="4163" spans="1:58">
      <c r="A4163" t="s">
        <v>842</v>
      </c>
      <c r="B4163">
        <v>12</v>
      </c>
      <c r="C4163">
        <v>0</v>
      </c>
      <c r="D4163">
        <v>7287</v>
      </c>
      <c r="E4163" t="s">
        <v>10486</v>
      </c>
      <c r="F4163">
        <v>53511012</v>
      </c>
      <c r="G4163" t="s">
        <v>2041</v>
      </c>
      <c r="H4163">
        <v>0</v>
      </c>
      <c r="I4163" t="s">
        <v>10203</v>
      </c>
      <c r="J4163">
        <v>178</v>
      </c>
      <c r="K4163">
        <v>9</v>
      </c>
      <c r="L4163" t="s">
        <v>1771</v>
      </c>
      <c r="M4163" t="s">
        <v>10204</v>
      </c>
      <c r="N4163" t="s">
        <v>1757</v>
      </c>
      <c r="O4163" t="s">
        <v>1756</v>
      </c>
      <c r="P4163" t="s">
        <v>1756</v>
      </c>
      <c r="Q4163" s="387">
        <v>1602</v>
      </c>
      <c r="R4163">
        <v>208.26000000000002</v>
      </c>
      <c r="S4163">
        <v>1810.2599999999998</v>
      </c>
      <c r="T4163" s="388">
        <v>44437</v>
      </c>
      <c r="U4163">
        <v>0</v>
      </c>
      <c r="V4163" t="s">
        <v>845</v>
      </c>
      <c r="W4163" s="388">
        <v>44477</v>
      </c>
      <c r="X4163">
        <v>76</v>
      </c>
      <c r="Y4163">
        <v>0</v>
      </c>
      <c r="Z4163">
        <v>0</v>
      </c>
      <c r="AA4163" t="s">
        <v>1758</v>
      </c>
      <c r="AB4163" t="s">
        <v>2044</v>
      </c>
      <c r="AD4163" t="s">
        <v>10191</v>
      </c>
      <c r="AE4163" t="s">
        <v>10192</v>
      </c>
      <c r="AI4163" t="s">
        <v>1761</v>
      </c>
      <c r="AL4163" t="s">
        <v>10487</v>
      </c>
      <c r="AM4163">
        <v>10</v>
      </c>
      <c r="AN4163" t="s">
        <v>10194</v>
      </c>
      <c r="AO4163" t="s">
        <v>10488</v>
      </c>
      <c r="AP4163">
        <v>0</v>
      </c>
      <c r="AQ4163" s="388">
        <v>44439</v>
      </c>
      <c r="AS4163" t="s">
        <v>1765</v>
      </c>
      <c r="AT4163" s="388">
        <v>44444</v>
      </c>
      <c r="AU4163" t="s">
        <v>1756</v>
      </c>
      <c r="AV4163" t="s">
        <v>1756</v>
      </c>
      <c r="AZ4163" t="s">
        <v>1766</v>
      </c>
      <c r="BA4163" t="s">
        <v>1865</v>
      </c>
      <c r="BB4163" t="s">
        <v>10712</v>
      </c>
      <c r="BC4163" t="s">
        <v>10713</v>
      </c>
      <c r="BD4163" t="s">
        <v>1756</v>
      </c>
      <c r="BE4163" t="s">
        <v>824</v>
      </c>
      <c r="BF4163" t="s">
        <v>824</v>
      </c>
    </row>
    <row r="4164" spans="1:58">
      <c r="A4164" t="s">
        <v>842</v>
      </c>
      <c r="B4164">
        <v>12</v>
      </c>
      <c r="C4164">
        <v>0</v>
      </c>
      <c r="D4164">
        <v>7283</v>
      </c>
      <c r="E4164" t="s">
        <v>10503</v>
      </c>
      <c r="F4164">
        <v>53511012</v>
      </c>
      <c r="G4164" t="s">
        <v>2041</v>
      </c>
      <c r="H4164">
        <v>0</v>
      </c>
      <c r="I4164" t="s">
        <v>10203</v>
      </c>
      <c r="J4164">
        <v>178</v>
      </c>
      <c r="K4164">
        <v>9</v>
      </c>
      <c r="L4164" t="s">
        <v>1771</v>
      </c>
      <c r="M4164" t="s">
        <v>10204</v>
      </c>
      <c r="N4164" t="s">
        <v>1757</v>
      </c>
      <c r="O4164" t="s">
        <v>1756</v>
      </c>
      <c r="P4164" t="s">
        <v>1756</v>
      </c>
      <c r="Q4164" s="387">
        <v>1602</v>
      </c>
      <c r="R4164">
        <v>208.26000000000002</v>
      </c>
      <c r="S4164">
        <v>1810.2599999999998</v>
      </c>
      <c r="T4164" s="388">
        <v>44435</v>
      </c>
      <c r="U4164">
        <v>0</v>
      </c>
      <c r="V4164" t="s">
        <v>845</v>
      </c>
      <c r="W4164" s="388">
        <v>44477</v>
      </c>
      <c r="X4164">
        <v>76</v>
      </c>
      <c r="Y4164">
        <v>0</v>
      </c>
      <c r="Z4164">
        <v>0</v>
      </c>
      <c r="AA4164" t="s">
        <v>1758</v>
      </c>
      <c r="AB4164" t="s">
        <v>2044</v>
      </c>
      <c r="AD4164" t="s">
        <v>10191</v>
      </c>
      <c r="AE4164" t="s">
        <v>10192</v>
      </c>
      <c r="AI4164" t="s">
        <v>1761</v>
      </c>
      <c r="AL4164" t="s">
        <v>10504</v>
      </c>
      <c r="AM4164">
        <v>10</v>
      </c>
      <c r="AN4164" t="s">
        <v>10194</v>
      </c>
      <c r="AO4164" t="s">
        <v>2049</v>
      </c>
      <c r="AP4164">
        <v>0</v>
      </c>
      <c r="AQ4164" s="388">
        <v>44438</v>
      </c>
      <c r="AS4164" t="s">
        <v>1765</v>
      </c>
      <c r="AT4164" s="388">
        <v>44444</v>
      </c>
      <c r="AU4164" t="s">
        <v>1756</v>
      </c>
      <c r="AV4164" t="s">
        <v>1756</v>
      </c>
      <c r="AZ4164" t="s">
        <v>1766</v>
      </c>
      <c r="BA4164" t="s">
        <v>1865</v>
      </c>
      <c r="BB4164" t="s">
        <v>10714</v>
      </c>
      <c r="BC4164" t="s">
        <v>10715</v>
      </c>
      <c r="BD4164" t="s">
        <v>1756</v>
      </c>
      <c r="BE4164" t="s">
        <v>824</v>
      </c>
      <c r="BF4164" t="s">
        <v>824</v>
      </c>
    </row>
    <row r="4165" spans="1:58">
      <c r="A4165" t="s">
        <v>842</v>
      </c>
      <c r="B4165">
        <v>12</v>
      </c>
      <c r="C4165">
        <v>0</v>
      </c>
      <c r="D4165">
        <v>7281</v>
      </c>
      <c r="E4165" t="s">
        <v>10513</v>
      </c>
      <c r="F4165">
        <v>53511012</v>
      </c>
      <c r="G4165" t="s">
        <v>2041</v>
      </c>
      <c r="H4165">
        <v>0</v>
      </c>
      <c r="I4165" t="s">
        <v>10203</v>
      </c>
      <c r="J4165">
        <v>178</v>
      </c>
      <c r="K4165">
        <v>8.5</v>
      </c>
      <c r="L4165" t="s">
        <v>1771</v>
      </c>
      <c r="M4165" t="s">
        <v>10204</v>
      </c>
      <c r="N4165" t="s">
        <v>1757</v>
      </c>
      <c r="O4165" t="s">
        <v>1756</v>
      </c>
      <c r="P4165" t="s">
        <v>1756</v>
      </c>
      <c r="Q4165" s="387">
        <v>1513</v>
      </c>
      <c r="R4165">
        <v>196.69</v>
      </c>
      <c r="S4165">
        <v>1709.6899999999998</v>
      </c>
      <c r="T4165" s="388">
        <v>44434</v>
      </c>
      <c r="U4165">
        <v>0</v>
      </c>
      <c r="V4165" t="s">
        <v>845</v>
      </c>
      <c r="W4165" s="388">
        <v>44477</v>
      </c>
      <c r="X4165">
        <v>76</v>
      </c>
      <c r="Y4165">
        <v>0</v>
      </c>
      <c r="Z4165">
        <v>0</v>
      </c>
      <c r="AA4165" t="s">
        <v>1758</v>
      </c>
      <c r="AB4165" t="s">
        <v>2044</v>
      </c>
      <c r="AD4165" t="s">
        <v>10191</v>
      </c>
      <c r="AE4165" t="s">
        <v>10192</v>
      </c>
      <c r="AI4165" t="s">
        <v>1761</v>
      </c>
      <c r="AL4165" t="s">
        <v>10514</v>
      </c>
      <c r="AM4165">
        <v>10</v>
      </c>
      <c r="AN4165" t="s">
        <v>10194</v>
      </c>
      <c r="AO4165" t="s">
        <v>2416</v>
      </c>
      <c r="AP4165">
        <v>0</v>
      </c>
      <c r="AQ4165" s="388">
        <v>44438</v>
      </c>
      <c r="AS4165" t="s">
        <v>1765</v>
      </c>
      <c r="AT4165" s="388">
        <v>44444</v>
      </c>
      <c r="AU4165" t="s">
        <v>1756</v>
      </c>
      <c r="AV4165" t="s">
        <v>1756</v>
      </c>
      <c r="AZ4165" t="s">
        <v>1766</v>
      </c>
      <c r="BA4165" t="s">
        <v>1865</v>
      </c>
      <c r="BB4165" t="s">
        <v>10716</v>
      </c>
      <c r="BC4165" t="s">
        <v>10717</v>
      </c>
      <c r="BD4165" t="s">
        <v>1756</v>
      </c>
      <c r="BE4165" t="s">
        <v>824</v>
      </c>
      <c r="BF4165" t="s">
        <v>824</v>
      </c>
    </row>
    <row r="4166" spans="1:58">
      <c r="A4166" t="s">
        <v>842</v>
      </c>
      <c r="B4166">
        <v>12</v>
      </c>
      <c r="C4166">
        <v>0</v>
      </c>
      <c r="D4166">
        <v>7374</v>
      </c>
      <c r="E4166" t="s">
        <v>10364</v>
      </c>
      <c r="F4166">
        <v>53511012</v>
      </c>
      <c r="G4166" t="s">
        <v>2041</v>
      </c>
      <c r="H4166">
        <v>0</v>
      </c>
      <c r="I4166" t="s">
        <v>10207</v>
      </c>
      <c r="J4166">
        <v>195</v>
      </c>
      <c r="K4166">
        <v>9</v>
      </c>
      <c r="L4166" t="s">
        <v>1771</v>
      </c>
      <c r="M4166" t="s">
        <v>10208</v>
      </c>
      <c r="N4166" t="s">
        <v>1757</v>
      </c>
      <c r="O4166" t="s">
        <v>1756</v>
      </c>
      <c r="P4166" t="s">
        <v>1756</v>
      </c>
      <c r="Q4166" s="387">
        <v>1755</v>
      </c>
      <c r="R4166">
        <v>228.15</v>
      </c>
      <c r="S4166">
        <v>1983.1499999999999</v>
      </c>
      <c r="T4166" s="388">
        <v>44461</v>
      </c>
      <c r="U4166">
        <v>0</v>
      </c>
      <c r="V4166" t="s">
        <v>845</v>
      </c>
      <c r="W4166" s="388">
        <v>44477</v>
      </c>
      <c r="X4166">
        <v>76</v>
      </c>
      <c r="Y4166">
        <v>0</v>
      </c>
      <c r="Z4166">
        <v>0</v>
      </c>
      <c r="AA4166" t="s">
        <v>1758</v>
      </c>
      <c r="AB4166" t="s">
        <v>2044</v>
      </c>
      <c r="AD4166" t="s">
        <v>10191</v>
      </c>
      <c r="AE4166" t="s">
        <v>10192</v>
      </c>
      <c r="AI4166" t="s">
        <v>1761</v>
      </c>
      <c r="AL4166" t="s">
        <v>10365</v>
      </c>
      <c r="AM4166">
        <v>10</v>
      </c>
      <c r="AN4166" t="s">
        <v>10194</v>
      </c>
      <c r="AO4166" t="s">
        <v>2049</v>
      </c>
      <c r="AP4166">
        <v>0</v>
      </c>
      <c r="AQ4166" s="388">
        <v>44467</v>
      </c>
      <c r="AS4166" t="s">
        <v>10366</v>
      </c>
      <c r="AT4166" s="388">
        <v>44467</v>
      </c>
      <c r="AU4166" t="s">
        <v>1756</v>
      </c>
      <c r="AV4166" t="s">
        <v>1756</v>
      </c>
      <c r="AZ4166" t="s">
        <v>1756</v>
      </c>
      <c r="BA4166" t="s">
        <v>1865</v>
      </c>
      <c r="BB4166" t="s">
        <v>10718</v>
      </c>
      <c r="BC4166" t="s">
        <v>10719</v>
      </c>
      <c r="BD4166" t="s">
        <v>1756</v>
      </c>
      <c r="BE4166" t="s">
        <v>824</v>
      </c>
      <c r="BF4166" t="s">
        <v>824</v>
      </c>
    </row>
    <row r="4167" spans="1:58">
      <c r="A4167" t="s">
        <v>842</v>
      </c>
      <c r="B4167">
        <v>12</v>
      </c>
      <c r="C4167">
        <v>0</v>
      </c>
      <c r="D4167">
        <v>7374</v>
      </c>
      <c r="E4167" t="s">
        <v>10364</v>
      </c>
      <c r="F4167">
        <v>53511012</v>
      </c>
      <c r="G4167" t="s">
        <v>2041</v>
      </c>
      <c r="H4167">
        <v>0</v>
      </c>
      <c r="I4167" t="s">
        <v>10207</v>
      </c>
      <c r="J4167">
        <v>195</v>
      </c>
      <c r="K4167">
        <v>9</v>
      </c>
      <c r="L4167" t="s">
        <v>1771</v>
      </c>
      <c r="M4167" t="s">
        <v>10208</v>
      </c>
      <c r="N4167" t="s">
        <v>1757</v>
      </c>
      <c r="O4167" t="s">
        <v>1756</v>
      </c>
      <c r="P4167" t="s">
        <v>1756</v>
      </c>
      <c r="Q4167" s="387">
        <v>1755</v>
      </c>
      <c r="R4167">
        <v>228.15</v>
      </c>
      <c r="S4167">
        <v>1983.1499999999999</v>
      </c>
      <c r="T4167" s="388">
        <v>44461</v>
      </c>
      <c r="U4167">
        <v>0</v>
      </c>
      <c r="V4167" t="s">
        <v>845</v>
      </c>
      <c r="W4167" s="388">
        <v>44477</v>
      </c>
      <c r="X4167">
        <v>76</v>
      </c>
      <c r="Y4167">
        <v>0</v>
      </c>
      <c r="Z4167">
        <v>0</v>
      </c>
      <c r="AA4167" t="s">
        <v>1758</v>
      </c>
      <c r="AB4167" t="s">
        <v>2044</v>
      </c>
      <c r="AD4167" t="s">
        <v>10191</v>
      </c>
      <c r="AE4167" t="s">
        <v>10192</v>
      </c>
      <c r="AI4167" t="s">
        <v>1761</v>
      </c>
      <c r="AL4167" t="s">
        <v>10365</v>
      </c>
      <c r="AM4167">
        <v>10</v>
      </c>
      <c r="AN4167" t="s">
        <v>10194</v>
      </c>
      <c r="AO4167" t="s">
        <v>2049</v>
      </c>
      <c r="AP4167">
        <v>0</v>
      </c>
      <c r="AQ4167" s="388">
        <v>44467</v>
      </c>
      <c r="AS4167" t="s">
        <v>10366</v>
      </c>
      <c r="AT4167" s="388">
        <v>44467</v>
      </c>
      <c r="AU4167" t="s">
        <v>1756</v>
      </c>
      <c r="AV4167" t="s">
        <v>1756</v>
      </c>
      <c r="AZ4167" t="s">
        <v>1756</v>
      </c>
      <c r="BA4167" t="s">
        <v>1865</v>
      </c>
      <c r="BB4167" t="s">
        <v>10718</v>
      </c>
      <c r="BC4167" t="s">
        <v>10719</v>
      </c>
      <c r="BD4167" t="s">
        <v>1756</v>
      </c>
      <c r="BE4167" t="s">
        <v>824</v>
      </c>
      <c r="BF4167" t="s">
        <v>824</v>
      </c>
    </row>
    <row r="4168" spans="1:58">
      <c r="A4168" t="s">
        <v>842</v>
      </c>
      <c r="B4168">
        <v>12</v>
      </c>
      <c r="C4168">
        <v>0</v>
      </c>
      <c r="D4168">
        <v>7370</v>
      </c>
      <c r="E4168" t="s">
        <v>10375</v>
      </c>
      <c r="F4168">
        <v>53511012</v>
      </c>
      <c r="G4168" t="s">
        <v>2041</v>
      </c>
      <c r="H4168">
        <v>0</v>
      </c>
      <c r="I4168" t="s">
        <v>10207</v>
      </c>
      <c r="J4168">
        <v>195</v>
      </c>
      <c r="K4168">
        <v>9</v>
      </c>
      <c r="L4168" t="s">
        <v>1771</v>
      </c>
      <c r="M4168" t="s">
        <v>10208</v>
      </c>
      <c r="N4168" t="s">
        <v>1757</v>
      </c>
      <c r="O4168" t="s">
        <v>1756</v>
      </c>
      <c r="P4168" t="s">
        <v>1756</v>
      </c>
      <c r="Q4168" s="387">
        <v>1755</v>
      </c>
      <c r="R4168">
        <v>228.15</v>
      </c>
      <c r="S4168">
        <v>1983.1499999999999</v>
      </c>
      <c r="T4168" s="388">
        <v>44460</v>
      </c>
      <c r="U4168">
        <v>0</v>
      </c>
      <c r="V4168" t="s">
        <v>845</v>
      </c>
      <c r="W4168" s="388">
        <v>44477</v>
      </c>
      <c r="X4168">
        <v>76</v>
      </c>
      <c r="Y4168">
        <v>0</v>
      </c>
      <c r="Z4168">
        <v>0</v>
      </c>
      <c r="AA4168" t="s">
        <v>1758</v>
      </c>
      <c r="AB4168" t="s">
        <v>2044</v>
      </c>
      <c r="AD4168" t="s">
        <v>10191</v>
      </c>
      <c r="AE4168" t="s">
        <v>10192</v>
      </c>
      <c r="AI4168" t="s">
        <v>1761</v>
      </c>
      <c r="AL4168" t="s">
        <v>10376</v>
      </c>
      <c r="AM4168">
        <v>10</v>
      </c>
      <c r="AN4168" t="s">
        <v>10194</v>
      </c>
      <c r="AO4168" t="s">
        <v>2049</v>
      </c>
      <c r="AP4168">
        <v>0</v>
      </c>
      <c r="AQ4168" s="388">
        <v>44467</v>
      </c>
      <c r="AS4168" t="s">
        <v>10239</v>
      </c>
      <c r="AT4168" s="388">
        <v>44467</v>
      </c>
      <c r="AU4168" t="s">
        <v>1756</v>
      </c>
      <c r="AV4168" t="s">
        <v>1756</v>
      </c>
      <c r="AZ4168" t="s">
        <v>10242</v>
      </c>
      <c r="BA4168" t="s">
        <v>1865</v>
      </c>
      <c r="BB4168" t="s">
        <v>10720</v>
      </c>
      <c r="BC4168" t="s">
        <v>10721</v>
      </c>
      <c r="BD4168" t="s">
        <v>1756</v>
      </c>
      <c r="BE4168" t="s">
        <v>824</v>
      </c>
      <c r="BF4168" t="s">
        <v>824</v>
      </c>
    </row>
    <row r="4169" spans="1:58">
      <c r="A4169" t="s">
        <v>842</v>
      </c>
      <c r="B4169">
        <v>12</v>
      </c>
      <c r="C4169">
        <v>0</v>
      </c>
      <c r="D4169">
        <v>7370</v>
      </c>
      <c r="E4169" t="s">
        <v>10375</v>
      </c>
      <c r="F4169">
        <v>53511012</v>
      </c>
      <c r="G4169" t="s">
        <v>2041</v>
      </c>
      <c r="H4169">
        <v>0</v>
      </c>
      <c r="I4169" t="s">
        <v>10207</v>
      </c>
      <c r="J4169">
        <v>195</v>
      </c>
      <c r="K4169">
        <v>9</v>
      </c>
      <c r="L4169" t="s">
        <v>1771</v>
      </c>
      <c r="M4169" t="s">
        <v>10208</v>
      </c>
      <c r="N4169" t="s">
        <v>1757</v>
      </c>
      <c r="O4169" t="s">
        <v>1756</v>
      </c>
      <c r="P4169" t="s">
        <v>1756</v>
      </c>
      <c r="Q4169" s="387">
        <v>1755</v>
      </c>
      <c r="R4169">
        <v>228.15</v>
      </c>
      <c r="S4169">
        <v>1983.1499999999999</v>
      </c>
      <c r="T4169" s="388">
        <v>44460</v>
      </c>
      <c r="U4169">
        <v>0</v>
      </c>
      <c r="V4169" t="s">
        <v>845</v>
      </c>
      <c r="W4169" s="388">
        <v>44477</v>
      </c>
      <c r="X4169">
        <v>76</v>
      </c>
      <c r="Y4169">
        <v>0</v>
      </c>
      <c r="Z4169">
        <v>0</v>
      </c>
      <c r="AA4169" t="s">
        <v>1758</v>
      </c>
      <c r="AB4169" t="s">
        <v>2044</v>
      </c>
      <c r="AD4169" t="s">
        <v>10191</v>
      </c>
      <c r="AE4169" t="s">
        <v>10192</v>
      </c>
      <c r="AI4169" t="s">
        <v>1761</v>
      </c>
      <c r="AL4169" t="s">
        <v>10376</v>
      </c>
      <c r="AM4169">
        <v>10</v>
      </c>
      <c r="AN4169" t="s">
        <v>10194</v>
      </c>
      <c r="AO4169" t="s">
        <v>2049</v>
      </c>
      <c r="AP4169">
        <v>0</v>
      </c>
      <c r="AQ4169" s="388">
        <v>44467</v>
      </c>
      <c r="AS4169" t="s">
        <v>10239</v>
      </c>
      <c r="AT4169" s="388">
        <v>44467</v>
      </c>
      <c r="AU4169" t="s">
        <v>1756</v>
      </c>
      <c r="AV4169" t="s">
        <v>1756</v>
      </c>
      <c r="AZ4169" t="s">
        <v>10242</v>
      </c>
      <c r="BA4169" t="s">
        <v>1865</v>
      </c>
      <c r="BB4169" t="s">
        <v>10720</v>
      </c>
      <c r="BC4169" t="s">
        <v>10721</v>
      </c>
      <c r="BD4169" t="s">
        <v>1756</v>
      </c>
      <c r="BE4169" t="s">
        <v>824</v>
      </c>
      <c r="BF4169" t="s">
        <v>824</v>
      </c>
    </row>
    <row r="4170" spans="1:58">
      <c r="A4170" t="s">
        <v>842</v>
      </c>
      <c r="B4170">
        <v>12</v>
      </c>
      <c r="C4170">
        <v>0</v>
      </c>
      <c r="D4170">
        <v>7361</v>
      </c>
      <c r="E4170" t="s">
        <v>10387</v>
      </c>
      <c r="F4170">
        <v>53511012</v>
      </c>
      <c r="G4170" t="s">
        <v>2041</v>
      </c>
      <c r="H4170">
        <v>0</v>
      </c>
      <c r="I4170" t="s">
        <v>10207</v>
      </c>
      <c r="J4170">
        <v>195</v>
      </c>
      <c r="K4170">
        <v>10</v>
      </c>
      <c r="L4170" t="s">
        <v>1771</v>
      </c>
      <c r="M4170" t="s">
        <v>10208</v>
      </c>
      <c r="N4170" t="s">
        <v>1757</v>
      </c>
      <c r="O4170" t="s">
        <v>1756</v>
      </c>
      <c r="P4170" t="s">
        <v>1756</v>
      </c>
      <c r="Q4170" s="387">
        <v>1950</v>
      </c>
      <c r="R4170">
        <v>253.5</v>
      </c>
      <c r="S4170">
        <v>2203.5</v>
      </c>
      <c r="T4170" s="388">
        <v>44458</v>
      </c>
      <c r="U4170">
        <v>0</v>
      </c>
      <c r="V4170" t="s">
        <v>845</v>
      </c>
      <c r="W4170" s="388">
        <v>44477</v>
      </c>
      <c r="X4170">
        <v>76</v>
      </c>
      <c r="Y4170">
        <v>0</v>
      </c>
      <c r="Z4170">
        <v>0</v>
      </c>
      <c r="AA4170" t="s">
        <v>1758</v>
      </c>
      <c r="AB4170" t="s">
        <v>2044</v>
      </c>
      <c r="AD4170" t="s">
        <v>10191</v>
      </c>
      <c r="AE4170" t="s">
        <v>10192</v>
      </c>
      <c r="AI4170" t="s">
        <v>1761</v>
      </c>
      <c r="AL4170" t="s">
        <v>10388</v>
      </c>
      <c r="AM4170">
        <v>10</v>
      </c>
      <c r="AN4170" t="s">
        <v>10194</v>
      </c>
      <c r="AO4170" t="s">
        <v>2049</v>
      </c>
      <c r="AP4170">
        <v>0</v>
      </c>
      <c r="AQ4170" s="388">
        <v>44466</v>
      </c>
      <c r="AS4170" t="s">
        <v>10239</v>
      </c>
      <c r="AT4170" s="388">
        <v>44466</v>
      </c>
      <c r="AU4170" t="s">
        <v>1756</v>
      </c>
      <c r="AV4170" t="s">
        <v>1756</v>
      </c>
      <c r="AZ4170" t="s">
        <v>10242</v>
      </c>
      <c r="BA4170" t="s">
        <v>1865</v>
      </c>
      <c r="BB4170" t="s">
        <v>10722</v>
      </c>
      <c r="BC4170" t="s">
        <v>10723</v>
      </c>
      <c r="BD4170" t="s">
        <v>1756</v>
      </c>
      <c r="BE4170" t="s">
        <v>824</v>
      </c>
      <c r="BF4170" t="s">
        <v>824</v>
      </c>
    </row>
    <row r="4171" spans="1:58">
      <c r="A4171" t="s">
        <v>842</v>
      </c>
      <c r="B4171">
        <v>12</v>
      </c>
      <c r="C4171">
        <v>0</v>
      </c>
      <c r="D4171">
        <v>7361</v>
      </c>
      <c r="E4171" t="s">
        <v>10387</v>
      </c>
      <c r="F4171">
        <v>53511012</v>
      </c>
      <c r="G4171" t="s">
        <v>2041</v>
      </c>
      <c r="H4171">
        <v>0</v>
      </c>
      <c r="I4171" t="s">
        <v>10207</v>
      </c>
      <c r="J4171">
        <v>195</v>
      </c>
      <c r="K4171">
        <v>10</v>
      </c>
      <c r="L4171" t="s">
        <v>1771</v>
      </c>
      <c r="M4171" t="s">
        <v>10208</v>
      </c>
      <c r="N4171" t="s">
        <v>1757</v>
      </c>
      <c r="O4171" t="s">
        <v>1756</v>
      </c>
      <c r="P4171" t="s">
        <v>1756</v>
      </c>
      <c r="Q4171" s="387">
        <v>1950</v>
      </c>
      <c r="R4171">
        <v>253.5</v>
      </c>
      <c r="S4171">
        <v>2203.5</v>
      </c>
      <c r="T4171" s="388">
        <v>44458</v>
      </c>
      <c r="U4171">
        <v>0</v>
      </c>
      <c r="V4171" t="s">
        <v>845</v>
      </c>
      <c r="W4171" s="388">
        <v>44477</v>
      </c>
      <c r="X4171">
        <v>76</v>
      </c>
      <c r="Y4171">
        <v>0</v>
      </c>
      <c r="Z4171">
        <v>0</v>
      </c>
      <c r="AA4171" t="s">
        <v>1758</v>
      </c>
      <c r="AB4171" t="s">
        <v>2044</v>
      </c>
      <c r="AD4171" t="s">
        <v>10191</v>
      </c>
      <c r="AE4171" t="s">
        <v>10192</v>
      </c>
      <c r="AI4171" t="s">
        <v>1761</v>
      </c>
      <c r="AL4171" t="s">
        <v>10388</v>
      </c>
      <c r="AM4171">
        <v>10</v>
      </c>
      <c r="AN4171" t="s">
        <v>10194</v>
      </c>
      <c r="AO4171" t="s">
        <v>2049</v>
      </c>
      <c r="AP4171">
        <v>0</v>
      </c>
      <c r="AQ4171" s="388">
        <v>44466</v>
      </c>
      <c r="AS4171" t="s">
        <v>10239</v>
      </c>
      <c r="AT4171" s="388">
        <v>44466</v>
      </c>
      <c r="AU4171" t="s">
        <v>1756</v>
      </c>
      <c r="AV4171" t="s">
        <v>1756</v>
      </c>
      <c r="AZ4171" t="s">
        <v>10242</v>
      </c>
      <c r="BA4171" t="s">
        <v>1865</v>
      </c>
      <c r="BB4171" t="s">
        <v>10722</v>
      </c>
      <c r="BC4171" t="s">
        <v>10723</v>
      </c>
      <c r="BD4171" t="s">
        <v>1756</v>
      </c>
      <c r="BE4171" t="s">
        <v>824</v>
      </c>
      <c r="BF4171" t="s">
        <v>824</v>
      </c>
    </row>
    <row r="4172" spans="1:58">
      <c r="A4172" t="s">
        <v>842</v>
      </c>
      <c r="B4172">
        <v>12</v>
      </c>
      <c r="C4172">
        <v>0</v>
      </c>
      <c r="D4172">
        <v>7355</v>
      </c>
      <c r="E4172" t="s">
        <v>10393</v>
      </c>
      <c r="F4172">
        <v>53511012</v>
      </c>
      <c r="G4172" t="s">
        <v>2041</v>
      </c>
      <c r="H4172">
        <v>0</v>
      </c>
      <c r="I4172" t="s">
        <v>10207</v>
      </c>
      <c r="J4172">
        <v>195</v>
      </c>
      <c r="K4172">
        <v>9</v>
      </c>
      <c r="L4172" t="s">
        <v>1771</v>
      </c>
      <c r="M4172" t="s">
        <v>10208</v>
      </c>
      <c r="N4172" t="s">
        <v>1757</v>
      </c>
      <c r="O4172" t="s">
        <v>1756</v>
      </c>
      <c r="P4172" t="s">
        <v>1756</v>
      </c>
      <c r="Q4172" s="387">
        <v>1755</v>
      </c>
      <c r="R4172">
        <v>228.15</v>
      </c>
      <c r="S4172">
        <v>1983.1499999999999</v>
      </c>
      <c r="T4172" s="388">
        <v>44457</v>
      </c>
      <c r="U4172">
        <v>0</v>
      </c>
      <c r="V4172" t="s">
        <v>845</v>
      </c>
      <c r="W4172" s="388">
        <v>44477</v>
      </c>
      <c r="X4172">
        <v>76</v>
      </c>
      <c r="Y4172">
        <v>0</v>
      </c>
      <c r="Z4172">
        <v>0</v>
      </c>
      <c r="AA4172" t="s">
        <v>1758</v>
      </c>
      <c r="AB4172" t="s">
        <v>2044</v>
      </c>
      <c r="AD4172" t="s">
        <v>10191</v>
      </c>
      <c r="AE4172" t="s">
        <v>10192</v>
      </c>
      <c r="AI4172" t="s">
        <v>1761</v>
      </c>
      <c r="AL4172" t="s">
        <v>10394</v>
      </c>
      <c r="AM4172">
        <v>10</v>
      </c>
      <c r="AN4172" t="s">
        <v>10194</v>
      </c>
      <c r="AO4172" t="s">
        <v>2049</v>
      </c>
      <c r="AP4172">
        <v>0</v>
      </c>
      <c r="AQ4172" s="388">
        <v>44463</v>
      </c>
      <c r="AS4172" t="s">
        <v>10239</v>
      </c>
      <c r="AT4172" s="388">
        <v>44466</v>
      </c>
      <c r="AU4172" t="s">
        <v>1756</v>
      </c>
      <c r="AV4172" t="s">
        <v>1756</v>
      </c>
      <c r="AZ4172" t="s">
        <v>10242</v>
      </c>
      <c r="BA4172" t="s">
        <v>1865</v>
      </c>
      <c r="BB4172" t="s">
        <v>10724</v>
      </c>
      <c r="BC4172" t="s">
        <v>10725</v>
      </c>
      <c r="BD4172" t="s">
        <v>1756</v>
      </c>
      <c r="BE4172" t="s">
        <v>824</v>
      </c>
      <c r="BF4172" t="s">
        <v>824</v>
      </c>
    </row>
    <row r="4173" spans="1:58">
      <c r="A4173" t="s">
        <v>842</v>
      </c>
      <c r="B4173">
        <v>12</v>
      </c>
      <c r="C4173">
        <v>0</v>
      </c>
      <c r="D4173">
        <v>7336</v>
      </c>
      <c r="E4173" t="s">
        <v>10548</v>
      </c>
      <c r="F4173">
        <v>53511012</v>
      </c>
      <c r="G4173" t="s">
        <v>2041</v>
      </c>
      <c r="H4173">
        <v>0</v>
      </c>
      <c r="I4173" t="s">
        <v>10207</v>
      </c>
      <c r="J4173">
        <v>195</v>
      </c>
      <c r="K4173">
        <v>9</v>
      </c>
      <c r="L4173" t="s">
        <v>1771</v>
      </c>
      <c r="M4173" t="s">
        <v>10208</v>
      </c>
      <c r="N4173" t="s">
        <v>1757</v>
      </c>
      <c r="O4173" t="s">
        <v>1756</v>
      </c>
      <c r="P4173" t="s">
        <v>1756</v>
      </c>
      <c r="Q4173" s="387">
        <v>1755</v>
      </c>
      <c r="R4173">
        <v>228.15</v>
      </c>
      <c r="S4173">
        <v>1983.1499999999999</v>
      </c>
      <c r="T4173" s="388">
        <v>44453</v>
      </c>
      <c r="U4173">
        <v>0</v>
      </c>
      <c r="V4173" t="s">
        <v>845</v>
      </c>
      <c r="W4173" s="388">
        <v>44477</v>
      </c>
      <c r="X4173">
        <v>76</v>
      </c>
      <c r="Y4173">
        <v>0</v>
      </c>
      <c r="Z4173">
        <v>0</v>
      </c>
      <c r="AA4173" t="s">
        <v>1758</v>
      </c>
      <c r="AB4173" t="s">
        <v>2044</v>
      </c>
      <c r="AD4173" t="s">
        <v>10191</v>
      </c>
      <c r="AE4173" t="s">
        <v>10192</v>
      </c>
      <c r="AG4173" t="s">
        <v>10549</v>
      </c>
      <c r="AI4173" t="s">
        <v>1761</v>
      </c>
      <c r="AL4173" t="s">
        <v>10550</v>
      </c>
      <c r="AM4173">
        <v>10</v>
      </c>
      <c r="AN4173" t="s">
        <v>10194</v>
      </c>
      <c r="AO4173" t="s">
        <v>2416</v>
      </c>
      <c r="AP4173">
        <v>0</v>
      </c>
      <c r="AQ4173" s="388">
        <v>44460</v>
      </c>
      <c r="AT4173" s="388">
        <v>44461</v>
      </c>
      <c r="AU4173" t="s">
        <v>1756</v>
      </c>
      <c r="AV4173" t="s">
        <v>1756</v>
      </c>
      <c r="AZ4173" t="s">
        <v>1756</v>
      </c>
      <c r="BA4173" t="s">
        <v>1865</v>
      </c>
      <c r="BB4173" t="s">
        <v>10726</v>
      </c>
      <c r="BC4173" t="s">
        <v>10727</v>
      </c>
      <c r="BD4173" t="s">
        <v>1756</v>
      </c>
      <c r="BE4173" t="s">
        <v>824</v>
      </c>
      <c r="BF4173" t="s">
        <v>824</v>
      </c>
    </row>
    <row r="4174" spans="1:58">
      <c r="A4174" t="s">
        <v>842</v>
      </c>
      <c r="B4174">
        <v>12</v>
      </c>
      <c r="C4174">
        <v>0</v>
      </c>
      <c r="D4174">
        <v>7335</v>
      </c>
      <c r="E4174" t="s">
        <v>10559</v>
      </c>
      <c r="F4174">
        <v>53511012</v>
      </c>
      <c r="G4174" t="s">
        <v>2041</v>
      </c>
      <c r="H4174">
        <v>0</v>
      </c>
      <c r="I4174" t="s">
        <v>10207</v>
      </c>
      <c r="J4174">
        <v>195</v>
      </c>
      <c r="K4174">
        <v>9</v>
      </c>
      <c r="L4174" t="s">
        <v>1771</v>
      </c>
      <c r="M4174" t="s">
        <v>10208</v>
      </c>
      <c r="N4174" t="s">
        <v>1757</v>
      </c>
      <c r="O4174" t="s">
        <v>1756</v>
      </c>
      <c r="P4174" t="s">
        <v>1756</v>
      </c>
      <c r="Q4174" s="387">
        <v>1755</v>
      </c>
      <c r="R4174">
        <v>228.15</v>
      </c>
      <c r="S4174">
        <v>1983.1499999999999</v>
      </c>
      <c r="T4174" s="388">
        <v>44452</v>
      </c>
      <c r="U4174">
        <v>0</v>
      </c>
      <c r="V4174" t="s">
        <v>845</v>
      </c>
      <c r="W4174" s="388">
        <v>44477</v>
      </c>
      <c r="X4174">
        <v>76</v>
      </c>
      <c r="Y4174">
        <v>0</v>
      </c>
      <c r="Z4174">
        <v>0</v>
      </c>
      <c r="AA4174" t="s">
        <v>1758</v>
      </c>
      <c r="AB4174" t="s">
        <v>2044</v>
      </c>
      <c r="AD4174" t="s">
        <v>10191</v>
      </c>
      <c r="AE4174" t="s">
        <v>10192</v>
      </c>
      <c r="AG4174" t="s">
        <v>10549</v>
      </c>
      <c r="AI4174" t="s">
        <v>1761</v>
      </c>
      <c r="AL4174" t="s">
        <v>10550</v>
      </c>
      <c r="AM4174">
        <v>10</v>
      </c>
      <c r="AN4174" t="s">
        <v>10194</v>
      </c>
      <c r="AO4174" t="s">
        <v>2049</v>
      </c>
      <c r="AP4174">
        <v>0</v>
      </c>
      <c r="AQ4174" s="388">
        <v>44460</v>
      </c>
      <c r="AT4174" s="388">
        <v>44461</v>
      </c>
      <c r="AU4174" t="s">
        <v>1756</v>
      </c>
      <c r="AV4174" t="s">
        <v>1756</v>
      </c>
      <c r="AZ4174" t="s">
        <v>1756</v>
      </c>
      <c r="BA4174" t="s">
        <v>1865</v>
      </c>
      <c r="BB4174" t="s">
        <v>10728</v>
      </c>
      <c r="BC4174" t="s">
        <v>10729</v>
      </c>
      <c r="BD4174" t="s">
        <v>1756</v>
      </c>
      <c r="BE4174" t="s">
        <v>824</v>
      </c>
      <c r="BF4174" t="s">
        <v>824</v>
      </c>
    </row>
    <row r="4175" spans="1:58">
      <c r="A4175" t="s">
        <v>842</v>
      </c>
      <c r="B4175">
        <v>12</v>
      </c>
      <c r="C4175">
        <v>0</v>
      </c>
      <c r="D4175">
        <v>7334</v>
      </c>
      <c r="E4175" t="s">
        <v>10564</v>
      </c>
      <c r="F4175">
        <v>53511012</v>
      </c>
      <c r="G4175" t="s">
        <v>2041</v>
      </c>
      <c r="H4175">
        <v>0</v>
      </c>
      <c r="I4175" t="s">
        <v>10207</v>
      </c>
      <c r="J4175">
        <v>195</v>
      </c>
      <c r="K4175">
        <v>9</v>
      </c>
      <c r="L4175" t="s">
        <v>1771</v>
      </c>
      <c r="M4175" t="s">
        <v>10208</v>
      </c>
      <c r="N4175" t="s">
        <v>1757</v>
      </c>
      <c r="O4175" t="s">
        <v>1756</v>
      </c>
      <c r="P4175" t="s">
        <v>1756</v>
      </c>
      <c r="Q4175" s="387">
        <v>1755</v>
      </c>
      <c r="R4175">
        <v>228.15</v>
      </c>
      <c r="S4175">
        <v>1983.1499999999999</v>
      </c>
      <c r="T4175" s="388">
        <v>44451</v>
      </c>
      <c r="U4175">
        <v>0</v>
      </c>
      <c r="V4175" t="s">
        <v>845</v>
      </c>
      <c r="W4175" s="388">
        <v>44477</v>
      </c>
      <c r="X4175">
        <v>76</v>
      </c>
      <c r="Y4175">
        <v>0</v>
      </c>
      <c r="Z4175">
        <v>0</v>
      </c>
      <c r="AA4175" t="s">
        <v>1758</v>
      </c>
      <c r="AB4175" t="s">
        <v>2044</v>
      </c>
      <c r="AD4175" t="s">
        <v>10191</v>
      </c>
      <c r="AE4175" t="s">
        <v>10192</v>
      </c>
      <c r="AI4175" t="s">
        <v>1761</v>
      </c>
      <c r="AL4175" t="s">
        <v>10565</v>
      </c>
      <c r="AM4175">
        <v>10</v>
      </c>
      <c r="AN4175" t="s">
        <v>10194</v>
      </c>
      <c r="AO4175" t="s">
        <v>2049</v>
      </c>
      <c r="AP4175">
        <v>0</v>
      </c>
      <c r="AQ4175" s="388">
        <v>44460</v>
      </c>
      <c r="AS4175" t="s">
        <v>10239</v>
      </c>
      <c r="AT4175" s="388">
        <v>44462</v>
      </c>
      <c r="AU4175" t="s">
        <v>1756</v>
      </c>
      <c r="AV4175" t="s">
        <v>1756</v>
      </c>
      <c r="AZ4175" t="s">
        <v>10242</v>
      </c>
      <c r="BA4175" t="s">
        <v>1865</v>
      </c>
      <c r="BB4175" t="s">
        <v>10730</v>
      </c>
      <c r="BC4175" t="s">
        <v>10731</v>
      </c>
      <c r="BD4175" t="s">
        <v>1756</v>
      </c>
      <c r="BE4175" t="s">
        <v>824</v>
      </c>
      <c r="BF4175" t="s">
        <v>824</v>
      </c>
    </row>
    <row r="4176" spans="1:58">
      <c r="A4176" t="s">
        <v>842</v>
      </c>
      <c r="B4176">
        <v>12</v>
      </c>
      <c r="C4176">
        <v>0</v>
      </c>
      <c r="D4176">
        <v>7355</v>
      </c>
      <c r="E4176" t="s">
        <v>10393</v>
      </c>
      <c r="F4176">
        <v>53511012</v>
      </c>
      <c r="G4176" t="s">
        <v>2041</v>
      </c>
      <c r="H4176">
        <v>0</v>
      </c>
      <c r="I4176" t="s">
        <v>10207</v>
      </c>
      <c r="J4176">
        <v>195</v>
      </c>
      <c r="K4176">
        <v>9</v>
      </c>
      <c r="L4176" t="s">
        <v>1771</v>
      </c>
      <c r="M4176" t="s">
        <v>10208</v>
      </c>
      <c r="N4176" t="s">
        <v>1757</v>
      </c>
      <c r="O4176" t="s">
        <v>1756</v>
      </c>
      <c r="P4176" t="s">
        <v>1756</v>
      </c>
      <c r="Q4176" s="387">
        <v>1755</v>
      </c>
      <c r="R4176">
        <v>228.15</v>
      </c>
      <c r="S4176">
        <v>1983.1499999999999</v>
      </c>
      <c r="T4176" s="388">
        <v>44457</v>
      </c>
      <c r="U4176">
        <v>0</v>
      </c>
      <c r="V4176" t="s">
        <v>845</v>
      </c>
      <c r="W4176" s="388">
        <v>44477</v>
      </c>
      <c r="X4176">
        <v>76</v>
      </c>
      <c r="Y4176">
        <v>0</v>
      </c>
      <c r="Z4176">
        <v>0</v>
      </c>
      <c r="AA4176" t="s">
        <v>1758</v>
      </c>
      <c r="AB4176" t="s">
        <v>2044</v>
      </c>
      <c r="AD4176" t="s">
        <v>10191</v>
      </c>
      <c r="AE4176" t="s">
        <v>10192</v>
      </c>
      <c r="AI4176" t="s">
        <v>1761</v>
      </c>
      <c r="AL4176" t="s">
        <v>10394</v>
      </c>
      <c r="AM4176">
        <v>10</v>
      </c>
      <c r="AN4176" t="s">
        <v>10194</v>
      </c>
      <c r="AO4176" t="s">
        <v>2049</v>
      </c>
      <c r="AP4176">
        <v>0</v>
      </c>
      <c r="AQ4176" s="388">
        <v>44463</v>
      </c>
      <c r="AS4176" t="s">
        <v>10239</v>
      </c>
      <c r="AT4176" s="388">
        <v>44466</v>
      </c>
      <c r="AU4176" t="s">
        <v>1756</v>
      </c>
      <c r="AV4176" t="s">
        <v>1756</v>
      </c>
      <c r="AZ4176" t="s">
        <v>10242</v>
      </c>
      <c r="BA4176" t="s">
        <v>1865</v>
      </c>
      <c r="BB4176" t="s">
        <v>10724</v>
      </c>
      <c r="BC4176" t="s">
        <v>10725</v>
      </c>
      <c r="BD4176" t="s">
        <v>1756</v>
      </c>
      <c r="BE4176" t="s">
        <v>824</v>
      </c>
      <c r="BF4176" t="s">
        <v>824</v>
      </c>
    </row>
    <row r="4177" spans="1:58">
      <c r="A4177" t="s">
        <v>842</v>
      </c>
      <c r="B4177">
        <v>12</v>
      </c>
      <c r="C4177">
        <v>0</v>
      </c>
      <c r="D4177">
        <v>7353</v>
      </c>
      <c r="E4177" t="s">
        <v>10521</v>
      </c>
      <c r="F4177">
        <v>53511012</v>
      </c>
      <c r="G4177" t="s">
        <v>2041</v>
      </c>
      <c r="H4177">
        <v>0</v>
      </c>
      <c r="I4177" t="s">
        <v>10207</v>
      </c>
      <c r="J4177">
        <v>195</v>
      </c>
      <c r="K4177">
        <v>9</v>
      </c>
      <c r="L4177" t="s">
        <v>1771</v>
      </c>
      <c r="M4177" t="s">
        <v>10208</v>
      </c>
      <c r="N4177" t="s">
        <v>1757</v>
      </c>
      <c r="O4177" t="s">
        <v>1756</v>
      </c>
      <c r="P4177" t="s">
        <v>1756</v>
      </c>
      <c r="Q4177" s="387">
        <v>1755</v>
      </c>
      <c r="R4177">
        <v>228.15</v>
      </c>
      <c r="S4177">
        <v>1983.1499999999999</v>
      </c>
      <c r="T4177" s="388">
        <v>44456</v>
      </c>
      <c r="U4177">
        <v>0</v>
      </c>
      <c r="V4177" t="s">
        <v>845</v>
      </c>
      <c r="W4177" s="388">
        <v>44477</v>
      </c>
      <c r="X4177">
        <v>76</v>
      </c>
      <c r="Y4177">
        <v>0</v>
      </c>
      <c r="Z4177">
        <v>0</v>
      </c>
      <c r="AA4177" t="s">
        <v>1758</v>
      </c>
      <c r="AB4177" t="s">
        <v>2044</v>
      </c>
      <c r="AD4177" t="s">
        <v>10191</v>
      </c>
      <c r="AE4177" t="s">
        <v>10192</v>
      </c>
      <c r="AI4177" t="s">
        <v>1761</v>
      </c>
      <c r="AL4177" t="s">
        <v>10522</v>
      </c>
      <c r="AM4177">
        <v>10</v>
      </c>
      <c r="AN4177" t="s">
        <v>10194</v>
      </c>
      <c r="AO4177" t="s">
        <v>2049</v>
      </c>
      <c r="AP4177">
        <v>0</v>
      </c>
      <c r="AQ4177" s="388">
        <v>44463</v>
      </c>
      <c r="AS4177" t="s">
        <v>10239</v>
      </c>
      <c r="AT4177" s="388">
        <v>44466</v>
      </c>
      <c r="AU4177" t="s">
        <v>1756</v>
      </c>
      <c r="AV4177" t="s">
        <v>1756</v>
      </c>
      <c r="AZ4177" t="s">
        <v>10242</v>
      </c>
      <c r="BA4177" t="s">
        <v>1865</v>
      </c>
      <c r="BB4177" t="s">
        <v>10732</v>
      </c>
      <c r="BC4177" t="s">
        <v>10733</v>
      </c>
      <c r="BD4177" t="s">
        <v>1756</v>
      </c>
      <c r="BE4177" t="s">
        <v>824</v>
      </c>
      <c r="BF4177" t="s">
        <v>824</v>
      </c>
    </row>
    <row r="4178" spans="1:58">
      <c r="A4178" t="s">
        <v>842</v>
      </c>
      <c r="B4178">
        <v>12</v>
      </c>
      <c r="C4178">
        <v>0</v>
      </c>
      <c r="D4178">
        <v>7353</v>
      </c>
      <c r="E4178" t="s">
        <v>10521</v>
      </c>
      <c r="F4178">
        <v>53511012</v>
      </c>
      <c r="G4178" t="s">
        <v>2041</v>
      </c>
      <c r="H4178">
        <v>0</v>
      </c>
      <c r="I4178" t="s">
        <v>10207</v>
      </c>
      <c r="J4178">
        <v>195</v>
      </c>
      <c r="K4178">
        <v>9</v>
      </c>
      <c r="L4178" t="s">
        <v>1771</v>
      </c>
      <c r="M4178" t="s">
        <v>10208</v>
      </c>
      <c r="N4178" t="s">
        <v>1757</v>
      </c>
      <c r="O4178" t="s">
        <v>1756</v>
      </c>
      <c r="P4178" t="s">
        <v>1756</v>
      </c>
      <c r="Q4178" s="387">
        <v>1755</v>
      </c>
      <c r="R4178">
        <v>228.15</v>
      </c>
      <c r="S4178">
        <v>1983.1499999999999</v>
      </c>
      <c r="T4178" s="388">
        <v>44456</v>
      </c>
      <c r="U4178">
        <v>0</v>
      </c>
      <c r="V4178" t="s">
        <v>845</v>
      </c>
      <c r="W4178" s="388">
        <v>44477</v>
      </c>
      <c r="X4178">
        <v>76</v>
      </c>
      <c r="Y4178">
        <v>0</v>
      </c>
      <c r="Z4178">
        <v>0</v>
      </c>
      <c r="AA4178" t="s">
        <v>1758</v>
      </c>
      <c r="AB4178" t="s">
        <v>2044</v>
      </c>
      <c r="AD4178" t="s">
        <v>10191</v>
      </c>
      <c r="AE4178" t="s">
        <v>10192</v>
      </c>
      <c r="AI4178" t="s">
        <v>1761</v>
      </c>
      <c r="AL4178" t="s">
        <v>10522</v>
      </c>
      <c r="AM4178">
        <v>10</v>
      </c>
      <c r="AN4178" t="s">
        <v>10194</v>
      </c>
      <c r="AO4178" t="s">
        <v>2049</v>
      </c>
      <c r="AP4178">
        <v>0</v>
      </c>
      <c r="AQ4178" s="388">
        <v>44463</v>
      </c>
      <c r="AS4178" t="s">
        <v>10239</v>
      </c>
      <c r="AT4178" s="388">
        <v>44466</v>
      </c>
      <c r="AU4178" t="s">
        <v>1756</v>
      </c>
      <c r="AV4178" t="s">
        <v>1756</v>
      </c>
      <c r="AZ4178" t="s">
        <v>10242</v>
      </c>
      <c r="BA4178" t="s">
        <v>1865</v>
      </c>
      <c r="BB4178" t="s">
        <v>10732</v>
      </c>
      <c r="BC4178" t="s">
        <v>10733</v>
      </c>
      <c r="BD4178" t="s">
        <v>1756</v>
      </c>
      <c r="BE4178" t="s">
        <v>824</v>
      </c>
      <c r="BF4178" t="s">
        <v>824</v>
      </c>
    </row>
    <row r="4179" spans="1:58">
      <c r="A4179" t="s">
        <v>842</v>
      </c>
      <c r="B4179">
        <v>12</v>
      </c>
      <c r="C4179">
        <v>0</v>
      </c>
      <c r="D4179">
        <v>7350</v>
      </c>
      <c r="E4179" t="s">
        <v>10531</v>
      </c>
      <c r="F4179">
        <v>53511012</v>
      </c>
      <c r="G4179" t="s">
        <v>2041</v>
      </c>
      <c r="H4179">
        <v>0</v>
      </c>
      <c r="I4179" t="s">
        <v>10207</v>
      </c>
      <c r="J4179">
        <v>195</v>
      </c>
      <c r="K4179">
        <v>9</v>
      </c>
      <c r="L4179" t="s">
        <v>1771</v>
      </c>
      <c r="M4179" t="s">
        <v>10208</v>
      </c>
      <c r="N4179" t="s">
        <v>1757</v>
      </c>
      <c r="O4179" t="s">
        <v>1756</v>
      </c>
      <c r="P4179" t="s">
        <v>1756</v>
      </c>
      <c r="Q4179" s="387">
        <v>1755</v>
      </c>
      <c r="R4179">
        <v>228.15</v>
      </c>
      <c r="S4179">
        <v>1983.1499999999999</v>
      </c>
      <c r="T4179" s="388">
        <v>44455</v>
      </c>
      <c r="U4179">
        <v>0</v>
      </c>
      <c r="V4179" t="s">
        <v>845</v>
      </c>
      <c r="W4179" s="388">
        <v>44477</v>
      </c>
      <c r="X4179">
        <v>76</v>
      </c>
      <c r="Y4179">
        <v>0</v>
      </c>
      <c r="Z4179">
        <v>0</v>
      </c>
      <c r="AA4179" t="s">
        <v>1758</v>
      </c>
      <c r="AB4179" t="s">
        <v>2044</v>
      </c>
      <c r="AD4179" t="s">
        <v>10191</v>
      </c>
      <c r="AE4179" t="s">
        <v>10192</v>
      </c>
      <c r="AG4179" t="s">
        <v>10532</v>
      </c>
      <c r="AI4179" t="s">
        <v>1761</v>
      </c>
      <c r="AL4179" t="s">
        <v>10533</v>
      </c>
      <c r="AM4179">
        <v>10</v>
      </c>
      <c r="AN4179" t="s">
        <v>10194</v>
      </c>
      <c r="AO4179" t="s">
        <v>2049</v>
      </c>
      <c r="AP4179">
        <v>0</v>
      </c>
      <c r="AQ4179" s="388">
        <v>44463</v>
      </c>
      <c r="AT4179" s="388">
        <v>44464</v>
      </c>
      <c r="AU4179" t="s">
        <v>1756</v>
      </c>
      <c r="AV4179" t="s">
        <v>1756</v>
      </c>
      <c r="AZ4179" t="s">
        <v>1756</v>
      </c>
      <c r="BA4179" t="s">
        <v>1865</v>
      </c>
      <c r="BB4179" t="s">
        <v>10734</v>
      </c>
      <c r="BC4179" t="s">
        <v>10735</v>
      </c>
      <c r="BD4179" t="s">
        <v>1756</v>
      </c>
      <c r="BE4179" t="s">
        <v>824</v>
      </c>
      <c r="BF4179" t="s">
        <v>824</v>
      </c>
    </row>
    <row r="4180" spans="1:58">
      <c r="A4180" t="s">
        <v>842</v>
      </c>
      <c r="B4180">
        <v>12</v>
      </c>
      <c r="C4180">
        <v>0</v>
      </c>
      <c r="D4180">
        <v>7332</v>
      </c>
      <c r="E4180" t="s">
        <v>10572</v>
      </c>
      <c r="F4180">
        <v>53511012</v>
      </c>
      <c r="G4180" t="s">
        <v>2041</v>
      </c>
      <c r="H4180">
        <v>0</v>
      </c>
      <c r="I4180" t="s">
        <v>10207</v>
      </c>
      <c r="J4180">
        <v>195</v>
      </c>
      <c r="K4180">
        <v>9.5</v>
      </c>
      <c r="L4180" t="s">
        <v>1771</v>
      </c>
      <c r="M4180" t="s">
        <v>10208</v>
      </c>
      <c r="N4180" t="s">
        <v>1757</v>
      </c>
      <c r="O4180" t="s">
        <v>1756</v>
      </c>
      <c r="P4180" t="s">
        <v>1756</v>
      </c>
      <c r="Q4180" s="387">
        <v>1852.5</v>
      </c>
      <c r="R4180">
        <v>240.82500000000002</v>
      </c>
      <c r="S4180">
        <v>2093.3249999999998</v>
      </c>
      <c r="T4180" s="388">
        <v>44450</v>
      </c>
      <c r="U4180">
        <v>0</v>
      </c>
      <c r="V4180" t="s">
        <v>845</v>
      </c>
      <c r="W4180" s="388">
        <v>44477</v>
      </c>
      <c r="X4180">
        <v>76</v>
      </c>
      <c r="Y4180">
        <v>0</v>
      </c>
      <c r="Z4180">
        <v>0</v>
      </c>
      <c r="AA4180" t="s">
        <v>1758</v>
      </c>
      <c r="AB4180" t="s">
        <v>2044</v>
      </c>
      <c r="AD4180" t="s">
        <v>10191</v>
      </c>
      <c r="AE4180" t="s">
        <v>10192</v>
      </c>
      <c r="AI4180" t="s">
        <v>1761</v>
      </c>
      <c r="AL4180" t="s">
        <v>10573</v>
      </c>
      <c r="AM4180">
        <v>10</v>
      </c>
      <c r="AN4180" t="s">
        <v>10194</v>
      </c>
      <c r="AO4180" t="s">
        <v>2049</v>
      </c>
      <c r="AP4180">
        <v>0</v>
      </c>
      <c r="AQ4180" s="388">
        <v>44460</v>
      </c>
      <c r="AS4180" t="s">
        <v>10239</v>
      </c>
      <c r="AT4180" s="388">
        <v>44462</v>
      </c>
      <c r="AU4180" t="s">
        <v>1756</v>
      </c>
      <c r="AV4180" t="s">
        <v>1756</v>
      </c>
      <c r="AZ4180" t="s">
        <v>10242</v>
      </c>
      <c r="BA4180" t="s">
        <v>1865</v>
      </c>
      <c r="BB4180" t="s">
        <v>10736</v>
      </c>
      <c r="BC4180" t="s">
        <v>10737</v>
      </c>
      <c r="BD4180" t="s">
        <v>1756</v>
      </c>
      <c r="BE4180" t="s">
        <v>824</v>
      </c>
      <c r="BF4180" t="s">
        <v>824</v>
      </c>
    </row>
    <row r="4181" spans="1:58">
      <c r="A4181" t="s">
        <v>842</v>
      </c>
      <c r="B4181">
        <v>12</v>
      </c>
      <c r="C4181">
        <v>0</v>
      </c>
      <c r="D4181">
        <v>7330</v>
      </c>
      <c r="E4181" t="s">
        <v>10580</v>
      </c>
      <c r="F4181">
        <v>53511012</v>
      </c>
      <c r="G4181" t="s">
        <v>2041</v>
      </c>
      <c r="H4181">
        <v>0</v>
      </c>
      <c r="I4181" t="s">
        <v>10207</v>
      </c>
      <c r="J4181">
        <v>195</v>
      </c>
      <c r="K4181">
        <v>9.5</v>
      </c>
      <c r="L4181" t="s">
        <v>1771</v>
      </c>
      <c r="M4181" t="s">
        <v>10208</v>
      </c>
      <c r="N4181" t="s">
        <v>1757</v>
      </c>
      <c r="O4181" t="s">
        <v>1756</v>
      </c>
      <c r="P4181" t="s">
        <v>1756</v>
      </c>
      <c r="Q4181" s="387">
        <v>1852.5</v>
      </c>
      <c r="R4181">
        <v>240.82500000000002</v>
      </c>
      <c r="S4181">
        <v>2093.3249999999998</v>
      </c>
      <c r="T4181" s="388">
        <v>44449</v>
      </c>
      <c r="U4181">
        <v>0</v>
      </c>
      <c r="V4181" t="s">
        <v>845</v>
      </c>
      <c r="W4181" s="388">
        <v>44477</v>
      </c>
      <c r="X4181">
        <v>76</v>
      </c>
      <c r="Y4181">
        <v>0</v>
      </c>
      <c r="Z4181">
        <v>0</v>
      </c>
      <c r="AA4181" t="s">
        <v>1758</v>
      </c>
      <c r="AB4181" t="s">
        <v>2044</v>
      </c>
      <c r="AD4181" t="s">
        <v>10191</v>
      </c>
      <c r="AE4181" t="s">
        <v>10192</v>
      </c>
      <c r="AI4181" t="s">
        <v>1761</v>
      </c>
      <c r="AL4181" t="s">
        <v>10581</v>
      </c>
      <c r="AM4181">
        <v>10</v>
      </c>
      <c r="AN4181" t="s">
        <v>10194</v>
      </c>
      <c r="AO4181" t="s">
        <v>2049</v>
      </c>
      <c r="AP4181">
        <v>0</v>
      </c>
      <c r="AQ4181" s="388">
        <v>44454</v>
      </c>
      <c r="AS4181" t="s">
        <v>10239</v>
      </c>
      <c r="AT4181" s="388">
        <v>44462</v>
      </c>
      <c r="AU4181" t="s">
        <v>1756</v>
      </c>
      <c r="AV4181" t="s">
        <v>1756</v>
      </c>
      <c r="AZ4181" t="s">
        <v>10242</v>
      </c>
      <c r="BA4181" t="s">
        <v>1865</v>
      </c>
      <c r="BB4181" t="s">
        <v>10738</v>
      </c>
      <c r="BC4181" t="s">
        <v>10739</v>
      </c>
      <c r="BD4181" t="s">
        <v>1756</v>
      </c>
      <c r="BE4181" t="s">
        <v>824</v>
      </c>
      <c r="BF4181" t="s">
        <v>824</v>
      </c>
    </row>
    <row r="4182" spans="1:58">
      <c r="A4182" t="s">
        <v>842</v>
      </c>
      <c r="B4182">
        <v>12</v>
      </c>
      <c r="C4182">
        <v>0</v>
      </c>
      <c r="D4182">
        <v>7327</v>
      </c>
      <c r="E4182" t="s">
        <v>10618</v>
      </c>
      <c r="F4182">
        <v>53511012</v>
      </c>
      <c r="G4182" t="s">
        <v>2041</v>
      </c>
      <c r="H4182">
        <v>0</v>
      </c>
      <c r="I4182" t="s">
        <v>10207</v>
      </c>
      <c r="J4182">
        <v>195</v>
      </c>
      <c r="K4182">
        <v>12</v>
      </c>
      <c r="L4182" t="s">
        <v>1771</v>
      </c>
      <c r="M4182" t="s">
        <v>10208</v>
      </c>
      <c r="N4182" t="s">
        <v>1757</v>
      </c>
      <c r="O4182" t="s">
        <v>1756</v>
      </c>
      <c r="P4182" t="s">
        <v>1756</v>
      </c>
      <c r="Q4182" s="387">
        <v>2340</v>
      </c>
      <c r="R4182">
        <v>304.2</v>
      </c>
      <c r="S4182">
        <v>2644.2</v>
      </c>
      <c r="T4182" s="388">
        <v>44448</v>
      </c>
      <c r="U4182">
        <v>0</v>
      </c>
      <c r="V4182" t="s">
        <v>845</v>
      </c>
      <c r="W4182" s="388">
        <v>44477</v>
      </c>
      <c r="X4182">
        <v>76</v>
      </c>
      <c r="Y4182">
        <v>0</v>
      </c>
      <c r="Z4182">
        <v>0</v>
      </c>
      <c r="AA4182" t="s">
        <v>1758</v>
      </c>
      <c r="AB4182" t="s">
        <v>2044</v>
      </c>
      <c r="AD4182" t="s">
        <v>10191</v>
      </c>
      <c r="AE4182" t="s">
        <v>10192</v>
      </c>
      <c r="AI4182" t="s">
        <v>1761</v>
      </c>
      <c r="AL4182" t="s">
        <v>10619</v>
      </c>
      <c r="AM4182">
        <v>10</v>
      </c>
      <c r="AN4182" t="s">
        <v>10194</v>
      </c>
      <c r="AO4182" t="s">
        <v>2049</v>
      </c>
      <c r="AP4182">
        <v>0</v>
      </c>
      <c r="AQ4182" s="388">
        <v>44454</v>
      </c>
      <c r="AS4182" t="s">
        <v>10239</v>
      </c>
      <c r="AT4182" s="388">
        <v>44462</v>
      </c>
      <c r="AU4182" t="s">
        <v>1756</v>
      </c>
      <c r="AV4182" t="s">
        <v>1756</v>
      </c>
      <c r="AZ4182" t="s">
        <v>10242</v>
      </c>
      <c r="BA4182" t="s">
        <v>1865</v>
      </c>
      <c r="BB4182" t="s">
        <v>10740</v>
      </c>
      <c r="BC4182" t="s">
        <v>10741</v>
      </c>
      <c r="BD4182" t="s">
        <v>1756</v>
      </c>
      <c r="BE4182" t="s">
        <v>824</v>
      </c>
      <c r="BF4182" t="s">
        <v>824</v>
      </c>
    </row>
    <row r="4183" spans="1:58">
      <c r="A4183" t="s">
        <v>842</v>
      </c>
      <c r="B4183">
        <v>12</v>
      </c>
      <c r="C4183">
        <v>0</v>
      </c>
      <c r="D4183">
        <v>7326</v>
      </c>
      <c r="E4183" t="s">
        <v>10403</v>
      </c>
      <c r="F4183">
        <v>53511012</v>
      </c>
      <c r="G4183" t="s">
        <v>2041</v>
      </c>
      <c r="H4183">
        <v>0</v>
      </c>
      <c r="I4183" t="s">
        <v>10207</v>
      </c>
      <c r="J4183">
        <v>195</v>
      </c>
      <c r="K4183">
        <v>9.5</v>
      </c>
      <c r="L4183" t="s">
        <v>1771</v>
      </c>
      <c r="M4183" t="s">
        <v>10208</v>
      </c>
      <c r="N4183" t="s">
        <v>1757</v>
      </c>
      <c r="O4183" t="s">
        <v>1756</v>
      </c>
      <c r="P4183" t="s">
        <v>1756</v>
      </c>
      <c r="Q4183" s="387">
        <v>1852.5</v>
      </c>
      <c r="R4183">
        <v>240.82500000000002</v>
      </c>
      <c r="S4183">
        <v>2093.3249999999998</v>
      </c>
      <c r="T4183" s="388">
        <v>44447</v>
      </c>
      <c r="U4183">
        <v>0</v>
      </c>
      <c r="V4183" t="s">
        <v>845</v>
      </c>
      <c r="W4183" s="388">
        <v>44477</v>
      </c>
      <c r="X4183">
        <v>76</v>
      </c>
      <c r="Y4183">
        <v>0</v>
      </c>
      <c r="Z4183">
        <v>0</v>
      </c>
      <c r="AA4183" t="s">
        <v>1758</v>
      </c>
      <c r="AB4183" t="s">
        <v>2044</v>
      </c>
      <c r="AD4183" t="s">
        <v>10191</v>
      </c>
      <c r="AE4183" t="s">
        <v>10192</v>
      </c>
      <c r="AI4183" t="s">
        <v>1761</v>
      </c>
      <c r="AL4183" t="s">
        <v>10404</v>
      </c>
      <c r="AM4183">
        <v>10</v>
      </c>
      <c r="AN4183" t="s">
        <v>10194</v>
      </c>
      <c r="AO4183" t="s">
        <v>2049</v>
      </c>
      <c r="AP4183">
        <v>0</v>
      </c>
      <c r="AQ4183" s="388">
        <v>44454</v>
      </c>
      <c r="AS4183" t="s">
        <v>10239</v>
      </c>
      <c r="AT4183" s="388">
        <v>44462</v>
      </c>
      <c r="AU4183" t="s">
        <v>1756</v>
      </c>
      <c r="AV4183" t="s">
        <v>1756</v>
      </c>
      <c r="AZ4183" t="s">
        <v>10242</v>
      </c>
      <c r="BA4183" t="s">
        <v>1865</v>
      </c>
      <c r="BB4183" t="s">
        <v>10742</v>
      </c>
      <c r="BC4183" t="s">
        <v>10743</v>
      </c>
      <c r="BD4183" t="s">
        <v>1756</v>
      </c>
      <c r="BE4183" t="s">
        <v>824</v>
      </c>
      <c r="BF4183" t="s">
        <v>824</v>
      </c>
    </row>
    <row r="4184" spans="1:58">
      <c r="A4184" t="s">
        <v>842</v>
      </c>
      <c r="B4184">
        <v>12</v>
      </c>
      <c r="C4184">
        <v>0</v>
      </c>
      <c r="D4184">
        <v>7325</v>
      </c>
      <c r="E4184" t="s">
        <v>10411</v>
      </c>
      <c r="F4184">
        <v>53511012</v>
      </c>
      <c r="G4184" t="s">
        <v>2041</v>
      </c>
      <c r="H4184">
        <v>0</v>
      </c>
      <c r="I4184" t="s">
        <v>10207</v>
      </c>
      <c r="J4184">
        <v>195</v>
      </c>
      <c r="K4184">
        <v>9.5</v>
      </c>
      <c r="L4184" t="s">
        <v>1771</v>
      </c>
      <c r="M4184" t="s">
        <v>10208</v>
      </c>
      <c r="N4184" t="s">
        <v>1757</v>
      </c>
      <c r="O4184" t="s">
        <v>1756</v>
      </c>
      <c r="P4184" t="s">
        <v>1756</v>
      </c>
      <c r="Q4184" s="387">
        <v>1852.5</v>
      </c>
      <c r="R4184">
        <v>240.82500000000002</v>
      </c>
      <c r="S4184">
        <v>2093.3249999999998</v>
      </c>
      <c r="T4184" s="388">
        <v>44446</v>
      </c>
      <c r="U4184">
        <v>0</v>
      </c>
      <c r="V4184" t="s">
        <v>845</v>
      </c>
      <c r="W4184" s="388">
        <v>44477</v>
      </c>
      <c r="X4184">
        <v>76</v>
      </c>
      <c r="Y4184">
        <v>0</v>
      </c>
      <c r="Z4184">
        <v>0</v>
      </c>
      <c r="AA4184" t="s">
        <v>1758</v>
      </c>
      <c r="AB4184" t="s">
        <v>2044</v>
      </c>
      <c r="AD4184" t="s">
        <v>10191</v>
      </c>
      <c r="AE4184" t="s">
        <v>10192</v>
      </c>
      <c r="AI4184" t="s">
        <v>1761</v>
      </c>
      <c r="AL4184" t="s">
        <v>10412</v>
      </c>
      <c r="AM4184">
        <v>10</v>
      </c>
      <c r="AN4184" t="s">
        <v>10194</v>
      </c>
      <c r="AO4184" t="s">
        <v>2049</v>
      </c>
      <c r="AP4184">
        <v>0</v>
      </c>
      <c r="AQ4184" s="388">
        <v>44454</v>
      </c>
      <c r="AS4184" t="s">
        <v>10239</v>
      </c>
      <c r="AT4184" s="388">
        <v>44462</v>
      </c>
      <c r="AU4184" t="s">
        <v>1756</v>
      </c>
      <c r="AV4184" t="s">
        <v>1756</v>
      </c>
      <c r="AZ4184" t="s">
        <v>10242</v>
      </c>
      <c r="BA4184" t="s">
        <v>1865</v>
      </c>
      <c r="BB4184" t="s">
        <v>10744</v>
      </c>
      <c r="BC4184" t="s">
        <v>10745</v>
      </c>
      <c r="BD4184" t="s">
        <v>1756</v>
      </c>
      <c r="BE4184" t="s">
        <v>824</v>
      </c>
      <c r="BF4184" t="s">
        <v>824</v>
      </c>
    </row>
    <row r="4185" spans="1:58">
      <c r="A4185" t="s">
        <v>842</v>
      </c>
      <c r="B4185">
        <v>12</v>
      </c>
      <c r="C4185">
        <v>0</v>
      </c>
      <c r="D4185">
        <v>7288</v>
      </c>
      <c r="E4185" t="s">
        <v>10481</v>
      </c>
      <c r="F4185">
        <v>53511012</v>
      </c>
      <c r="G4185" t="s">
        <v>2041</v>
      </c>
      <c r="H4185">
        <v>0</v>
      </c>
      <c r="I4185" t="s">
        <v>10207</v>
      </c>
      <c r="J4185">
        <v>195</v>
      </c>
      <c r="K4185">
        <v>9</v>
      </c>
      <c r="L4185" t="s">
        <v>1771</v>
      </c>
      <c r="M4185" t="s">
        <v>10208</v>
      </c>
      <c r="N4185" t="s">
        <v>1757</v>
      </c>
      <c r="O4185" t="s">
        <v>1756</v>
      </c>
      <c r="P4185" t="s">
        <v>1756</v>
      </c>
      <c r="Q4185" s="387">
        <v>1755</v>
      </c>
      <c r="R4185">
        <v>228.15</v>
      </c>
      <c r="S4185">
        <v>1983.1499999999999</v>
      </c>
      <c r="T4185" s="388">
        <v>44438</v>
      </c>
      <c r="U4185">
        <v>0</v>
      </c>
      <c r="V4185" t="s">
        <v>845</v>
      </c>
      <c r="W4185" s="388">
        <v>44477</v>
      </c>
      <c r="X4185">
        <v>76</v>
      </c>
      <c r="Y4185">
        <v>0</v>
      </c>
      <c r="Z4185">
        <v>0</v>
      </c>
      <c r="AA4185" t="s">
        <v>1758</v>
      </c>
      <c r="AB4185" t="s">
        <v>2044</v>
      </c>
      <c r="AD4185" t="s">
        <v>10191</v>
      </c>
      <c r="AE4185" t="s">
        <v>10192</v>
      </c>
      <c r="AI4185" t="s">
        <v>1761</v>
      </c>
      <c r="AL4185" t="s">
        <v>10482</v>
      </c>
      <c r="AM4185">
        <v>10</v>
      </c>
      <c r="AN4185" t="s">
        <v>10194</v>
      </c>
      <c r="AO4185" t="s">
        <v>2049</v>
      </c>
      <c r="AP4185">
        <v>0</v>
      </c>
      <c r="AQ4185" s="388">
        <v>44439</v>
      </c>
      <c r="AS4185" t="s">
        <v>1765</v>
      </c>
      <c r="AT4185" s="388">
        <v>44444</v>
      </c>
      <c r="AU4185" t="s">
        <v>1756</v>
      </c>
      <c r="AV4185" t="s">
        <v>1756</v>
      </c>
      <c r="AZ4185" t="s">
        <v>1766</v>
      </c>
      <c r="BA4185" t="s">
        <v>1865</v>
      </c>
      <c r="BB4185" t="s">
        <v>10746</v>
      </c>
      <c r="BC4185" t="s">
        <v>10747</v>
      </c>
      <c r="BD4185" t="s">
        <v>1756</v>
      </c>
      <c r="BE4185" t="s">
        <v>824</v>
      </c>
      <c r="BF4185" t="s">
        <v>824</v>
      </c>
    </row>
    <row r="4186" spans="1:58">
      <c r="A4186" t="s">
        <v>842</v>
      </c>
      <c r="B4186">
        <v>12</v>
      </c>
      <c r="C4186">
        <v>0</v>
      </c>
      <c r="D4186">
        <v>7287</v>
      </c>
      <c r="E4186" t="s">
        <v>10486</v>
      </c>
      <c r="F4186">
        <v>53511012</v>
      </c>
      <c r="G4186" t="s">
        <v>2041</v>
      </c>
      <c r="H4186">
        <v>0</v>
      </c>
      <c r="I4186" t="s">
        <v>10207</v>
      </c>
      <c r="J4186">
        <v>195</v>
      </c>
      <c r="K4186">
        <v>9</v>
      </c>
      <c r="L4186" t="s">
        <v>1771</v>
      </c>
      <c r="M4186" t="s">
        <v>10208</v>
      </c>
      <c r="N4186" t="s">
        <v>1757</v>
      </c>
      <c r="O4186" t="s">
        <v>1756</v>
      </c>
      <c r="P4186" t="s">
        <v>1756</v>
      </c>
      <c r="Q4186" s="387">
        <v>1755</v>
      </c>
      <c r="R4186">
        <v>228.15</v>
      </c>
      <c r="S4186">
        <v>1983.1499999999999</v>
      </c>
      <c r="T4186" s="388">
        <v>44437</v>
      </c>
      <c r="U4186">
        <v>0</v>
      </c>
      <c r="V4186" t="s">
        <v>845</v>
      </c>
      <c r="W4186" s="388">
        <v>44477</v>
      </c>
      <c r="X4186">
        <v>76</v>
      </c>
      <c r="Y4186">
        <v>0</v>
      </c>
      <c r="Z4186">
        <v>0</v>
      </c>
      <c r="AA4186" t="s">
        <v>1758</v>
      </c>
      <c r="AB4186" t="s">
        <v>2044</v>
      </c>
      <c r="AD4186" t="s">
        <v>10191</v>
      </c>
      <c r="AE4186" t="s">
        <v>10192</v>
      </c>
      <c r="AI4186" t="s">
        <v>1761</v>
      </c>
      <c r="AL4186" t="s">
        <v>10487</v>
      </c>
      <c r="AM4186">
        <v>10</v>
      </c>
      <c r="AN4186" t="s">
        <v>10194</v>
      </c>
      <c r="AO4186" t="s">
        <v>10488</v>
      </c>
      <c r="AP4186">
        <v>0</v>
      </c>
      <c r="AQ4186" s="388">
        <v>44439</v>
      </c>
      <c r="AS4186" t="s">
        <v>1765</v>
      </c>
      <c r="AT4186" s="388">
        <v>44444</v>
      </c>
      <c r="AU4186" t="s">
        <v>1756</v>
      </c>
      <c r="AV4186" t="s">
        <v>1756</v>
      </c>
      <c r="AZ4186" t="s">
        <v>1766</v>
      </c>
      <c r="BA4186" t="s">
        <v>1865</v>
      </c>
      <c r="BB4186" t="s">
        <v>10748</v>
      </c>
      <c r="BC4186" t="s">
        <v>10749</v>
      </c>
      <c r="BD4186" t="s">
        <v>1756</v>
      </c>
      <c r="BE4186" t="s">
        <v>824</v>
      </c>
      <c r="BF4186" t="s">
        <v>824</v>
      </c>
    </row>
    <row r="4187" spans="1:58">
      <c r="A4187" t="s">
        <v>842</v>
      </c>
      <c r="B4187">
        <v>12</v>
      </c>
      <c r="C4187">
        <v>0</v>
      </c>
      <c r="D4187">
        <v>7287</v>
      </c>
      <c r="E4187" t="s">
        <v>10486</v>
      </c>
      <c r="F4187">
        <v>53511012</v>
      </c>
      <c r="G4187" t="s">
        <v>2041</v>
      </c>
      <c r="H4187">
        <v>0</v>
      </c>
      <c r="I4187" t="s">
        <v>10207</v>
      </c>
      <c r="J4187">
        <v>195</v>
      </c>
      <c r="K4187">
        <v>9</v>
      </c>
      <c r="L4187" t="s">
        <v>1771</v>
      </c>
      <c r="M4187" t="s">
        <v>10208</v>
      </c>
      <c r="N4187" t="s">
        <v>1757</v>
      </c>
      <c r="O4187" t="s">
        <v>1756</v>
      </c>
      <c r="P4187" t="s">
        <v>1756</v>
      </c>
      <c r="Q4187" s="387">
        <v>1755</v>
      </c>
      <c r="R4187">
        <v>228.15</v>
      </c>
      <c r="S4187">
        <v>1983.1499999999999</v>
      </c>
      <c r="T4187" s="388">
        <v>44437</v>
      </c>
      <c r="U4187">
        <v>0</v>
      </c>
      <c r="V4187" t="s">
        <v>845</v>
      </c>
      <c r="W4187" s="388">
        <v>44477</v>
      </c>
      <c r="X4187">
        <v>76</v>
      </c>
      <c r="Y4187">
        <v>0</v>
      </c>
      <c r="Z4187">
        <v>0</v>
      </c>
      <c r="AA4187" t="s">
        <v>1758</v>
      </c>
      <c r="AB4187" t="s">
        <v>2044</v>
      </c>
      <c r="AD4187" t="s">
        <v>10191</v>
      </c>
      <c r="AE4187" t="s">
        <v>10192</v>
      </c>
      <c r="AI4187" t="s">
        <v>1761</v>
      </c>
      <c r="AL4187" t="s">
        <v>10487</v>
      </c>
      <c r="AM4187">
        <v>10</v>
      </c>
      <c r="AN4187" t="s">
        <v>10194</v>
      </c>
      <c r="AO4187" t="s">
        <v>10488</v>
      </c>
      <c r="AP4187">
        <v>0</v>
      </c>
      <c r="AQ4187" s="388">
        <v>44439</v>
      </c>
      <c r="AS4187" t="s">
        <v>1765</v>
      </c>
      <c r="AT4187" s="388">
        <v>44444</v>
      </c>
      <c r="AU4187" t="s">
        <v>1756</v>
      </c>
      <c r="AV4187" t="s">
        <v>1756</v>
      </c>
      <c r="AZ4187" t="s">
        <v>1766</v>
      </c>
      <c r="BA4187" t="s">
        <v>1865</v>
      </c>
      <c r="BB4187" t="s">
        <v>10748</v>
      </c>
      <c r="BC4187" t="s">
        <v>10749</v>
      </c>
      <c r="BD4187" t="s">
        <v>1756</v>
      </c>
      <c r="BE4187" t="s">
        <v>824</v>
      </c>
      <c r="BF4187" t="s">
        <v>824</v>
      </c>
    </row>
    <row r="4188" spans="1:58">
      <c r="A4188" t="s">
        <v>842</v>
      </c>
      <c r="B4188">
        <v>12</v>
      </c>
      <c r="C4188">
        <v>0</v>
      </c>
      <c r="D4188">
        <v>7283</v>
      </c>
      <c r="E4188" t="s">
        <v>10503</v>
      </c>
      <c r="F4188">
        <v>53511012</v>
      </c>
      <c r="G4188" t="s">
        <v>2041</v>
      </c>
      <c r="H4188">
        <v>0</v>
      </c>
      <c r="I4188" t="s">
        <v>10207</v>
      </c>
      <c r="J4188">
        <v>195</v>
      </c>
      <c r="K4188">
        <v>6</v>
      </c>
      <c r="L4188" t="s">
        <v>1771</v>
      </c>
      <c r="M4188" t="s">
        <v>10208</v>
      </c>
      <c r="N4188" t="s">
        <v>1757</v>
      </c>
      <c r="O4188" t="s">
        <v>1756</v>
      </c>
      <c r="P4188" t="s">
        <v>1756</v>
      </c>
      <c r="Q4188" s="387">
        <v>1170</v>
      </c>
      <c r="R4188">
        <v>152.1</v>
      </c>
      <c r="S4188">
        <v>1322.1</v>
      </c>
      <c r="T4188" s="388">
        <v>44435</v>
      </c>
      <c r="U4188">
        <v>0</v>
      </c>
      <c r="V4188" t="s">
        <v>845</v>
      </c>
      <c r="W4188" s="388">
        <v>44477</v>
      </c>
      <c r="X4188">
        <v>76</v>
      </c>
      <c r="Y4188">
        <v>0</v>
      </c>
      <c r="Z4188">
        <v>0</v>
      </c>
      <c r="AA4188" t="s">
        <v>1758</v>
      </c>
      <c r="AB4188" t="s">
        <v>2044</v>
      </c>
      <c r="AD4188" t="s">
        <v>10191</v>
      </c>
      <c r="AE4188" t="s">
        <v>10192</v>
      </c>
      <c r="AI4188" t="s">
        <v>1761</v>
      </c>
      <c r="AL4188" t="s">
        <v>10504</v>
      </c>
      <c r="AM4188">
        <v>10</v>
      </c>
      <c r="AN4188" t="s">
        <v>10194</v>
      </c>
      <c r="AO4188" t="s">
        <v>2049</v>
      </c>
      <c r="AP4188">
        <v>0</v>
      </c>
      <c r="AQ4188" s="388">
        <v>44438</v>
      </c>
      <c r="AS4188" t="s">
        <v>1765</v>
      </c>
      <c r="AT4188" s="388">
        <v>44444</v>
      </c>
      <c r="AU4188" t="s">
        <v>1756</v>
      </c>
      <c r="AV4188" t="s">
        <v>1756</v>
      </c>
      <c r="AZ4188" t="s">
        <v>1766</v>
      </c>
      <c r="BA4188" t="s">
        <v>1865</v>
      </c>
      <c r="BB4188" t="s">
        <v>10750</v>
      </c>
      <c r="BC4188" t="s">
        <v>10751</v>
      </c>
      <c r="BD4188" t="s">
        <v>1756</v>
      </c>
      <c r="BE4188" t="s">
        <v>824</v>
      </c>
      <c r="BF4188" t="s">
        <v>824</v>
      </c>
    </row>
    <row r="4189" spans="1:58">
      <c r="A4189" t="s">
        <v>842</v>
      </c>
      <c r="B4189">
        <v>12</v>
      </c>
      <c r="C4189">
        <v>0</v>
      </c>
      <c r="D4189">
        <v>7283</v>
      </c>
      <c r="E4189" t="s">
        <v>10503</v>
      </c>
      <c r="F4189">
        <v>53511012</v>
      </c>
      <c r="G4189" t="s">
        <v>2041</v>
      </c>
      <c r="H4189">
        <v>0</v>
      </c>
      <c r="I4189" t="s">
        <v>10207</v>
      </c>
      <c r="J4189">
        <v>195</v>
      </c>
      <c r="K4189">
        <v>9</v>
      </c>
      <c r="L4189" t="s">
        <v>1771</v>
      </c>
      <c r="M4189" t="s">
        <v>10208</v>
      </c>
      <c r="N4189" t="s">
        <v>1757</v>
      </c>
      <c r="O4189" t="s">
        <v>1756</v>
      </c>
      <c r="P4189" t="s">
        <v>1756</v>
      </c>
      <c r="Q4189" s="387">
        <v>1755</v>
      </c>
      <c r="R4189">
        <v>228.15</v>
      </c>
      <c r="S4189">
        <v>1983.1499999999999</v>
      </c>
      <c r="T4189" s="388">
        <v>44435</v>
      </c>
      <c r="U4189">
        <v>0</v>
      </c>
      <c r="V4189" t="s">
        <v>845</v>
      </c>
      <c r="W4189" s="388">
        <v>44477</v>
      </c>
      <c r="X4189">
        <v>76</v>
      </c>
      <c r="Y4189">
        <v>0</v>
      </c>
      <c r="Z4189">
        <v>0</v>
      </c>
      <c r="AA4189" t="s">
        <v>1758</v>
      </c>
      <c r="AB4189" t="s">
        <v>2044</v>
      </c>
      <c r="AD4189" t="s">
        <v>10191</v>
      </c>
      <c r="AE4189" t="s">
        <v>10192</v>
      </c>
      <c r="AI4189" t="s">
        <v>1761</v>
      </c>
      <c r="AL4189" t="s">
        <v>10504</v>
      </c>
      <c r="AM4189">
        <v>10</v>
      </c>
      <c r="AN4189" t="s">
        <v>10194</v>
      </c>
      <c r="AO4189" t="s">
        <v>2049</v>
      </c>
      <c r="AP4189">
        <v>0</v>
      </c>
      <c r="AQ4189" s="388">
        <v>44438</v>
      </c>
      <c r="AS4189" t="s">
        <v>1765</v>
      </c>
      <c r="AT4189" s="388">
        <v>44444</v>
      </c>
      <c r="AU4189" t="s">
        <v>1756</v>
      </c>
      <c r="AV4189" t="s">
        <v>1756</v>
      </c>
      <c r="AZ4189" t="s">
        <v>1766</v>
      </c>
      <c r="BA4189" t="s">
        <v>1865</v>
      </c>
      <c r="BB4189" t="s">
        <v>10752</v>
      </c>
      <c r="BC4189" t="s">
        <v>10753</v>
      </c>
      <c r="BD4189" t="s">
        <v>1756</v>
      </c>
      <c r="BE4189" t="s">
        <v>824</v>
      </c>
      <c r="BF4189" t="s">
        <v>824</v>
      </c>
    </row>
    <row r="4190" spans="1:58">
      <c r="A4190" t="s">
        <v>842</v>
      </c>
      <c r="B4190">
        <v>12</v>
      </c>
      <c r="C4190">
        <v>0</v>
      </c>
      <c r="D4190">
        <v>7281</v>
      </c>
      <c r="E4190" t="s">
        <v>10513</v>
      </c>
      <c r="F4190">
        <v>53511012</v>
      </c>
      <c r="G4190" t="s">
        <v>2041</v>
      </c>
      <c r="H4190">
        <v>0</v>
      </c>
      <c r="I4190" t="s">
        <v>10207</v>
      </c>
      <c r="J4190">
        <v>195</v>
      </c>
      <c r="K4190">
        <v>9</v>
      </c>
      <c r="L4190" t="s">
        <v>1771</v>
      </c>
      <c r="M4190" t="s">
        <v>10208</v>
      </c>
      <c r="N4190" t="s">
        <v>1757</v>
      </c>
      <c r="O4190" t="s">
        <v>1756</v>
      </c>
      <c r="P4190" t="s">
        <v>1756</v>
      </c>
      <c r="Q4190" s="387">
        <v>1755</v>
      </c>
      <c r="R4190">
        <v>228.15</v>
      </c>
      <c r="S4190">
        <v>1983.1499999999999</v>
      </c>
      <c r="T4190" s="388">
        <v>44434</v>
      </c>
      <c r="U4190">
        <v>0</v>
      </c>
      <c r="V4190" t="s">
        <v>845</v>
      </c>
      <c r="W4190" s="388">
        <v>44477</v>
      </c>
      <c r="X4190">
        <v>76</v>
      </c>
      <c r="Y4190">
        <v>0</v>
      </c>
      <c r="Z4190">
        <v>0</v>
      </c>
      <c r="AA4190" t="s">
        <v>1758</v>
      </c>
      <c r="AB4190" t="s">
        <v>2044</v>
      </c>
      <c r="AD4190" t="s">
        <v>10191</v>
      </c>
      <c r="AE4190" t="s">
        <v>10192</v>
      </c>
      <c r="AI4190" t="s">
        <v>1761</v>
      </c>
      <c r="AL4190" t="s">
        <v>10514</v>
      </c>
      <c r="AM4190">
        <v>10</v>
      </c>
      <c r="AN4190" t="s">
        <v>10194</v>
      </c>
      <c r="AO4190" t="s">
        <v>2416</v>
      </c>
      <c r="AP4190">
        <v>0</v>
      </c>
      <c r="AQ4190" s="388">
        <v>44438</v>
      </c>
      <c r="AS4190" t="s">
        <v>1765</v>
      </c>
      <c r="AT4190" s="388">
        <v>44444</v>
      </c>
      <c r="AU4190" t="s">
        <v>1756</v>
      </c>
      <c r="AV4190" t="s">
        <v>1756</v>
      </c>
      <c r="AZ4190" t="s">
        <v>1766</v>
      </c>
      <c r="BA4190" t="s">
        <v>1865</v>
      </c>
      <c r="BB4190" t="s">
        <v>10754</v>
      </c>
      <c r="BC4190" t="s">
        <v>10755</v>
      </c>
      <c r="BD4190" t="s">
        <v>1756</v>
      </c>
      <c r="BE4190" t="s">
        <v>824</v>
      </c>
      <c r="BF4190" t="s">
        <v>824</v>
      </c>
    </row>
    <row r="4191" spans="1:58">
      <c r="A4191" t="s">
        <v>842</v>
      </c>
      <c r="B4191">
        <v>12</v>
      </c>
      <c r="C4191">
        <v>0</v>
      </c>
      <c r="D4191">
        <v>7281</v>
      </c>
      <c r="E4191" t="s">
        <v>10513</v>
      </c>
      <c r="F4191">
        <v>53511012</v>
      </c>
      <c r="G4191" t="s">
        <v>2041</v>
      </c>
      <c r="H4191">
        <v>0</v>
      </c>
      <c r="I4191" t="s">
        <v>10207</v>
      </c>
      <c r="J4191">
        <v>195</v>
      </c>
      <c r="K4191">
        <v>9</v>
      </c>
      <c r="L4191" t="s">
        <v>1771</v>
      </c>
      <c r="M4191" t="s">
        <v>10208</v>
      </c>
      <c r="N4191" t="s">
        <v>1757</v>
      </c>
      <c r="O4191" t="s">
        <v>1756</v>
      </c>
      <c r="P4191" t="s">
        <v>1756</v>
      </c>
      <c r="Q4191" s="387">
        <v>1755</v>
      </c>
      <c r="R4191">
        <v>228.15</v>
      </c>
      <c r="S4191">
        <v>1983.1499999999999</v>
      </c>
      <c r="T4191" s="388">
        <v>44434</v>
      </c>
      <c r="U4191">
        <v>0</v>
      </c>
      <c r="V4191" t="s">
        <v>845</v>
      </c>
      <c r="W4191" s="388">
        <v>44477</v>
      </c>
      <c r="X4191">
        <v>76</v>
      </c>
      <c r="Y4191">
        <v>0</v>
      </c>
      <c r="Z4191">
        <v>0</v>
      </c>
      <c r="AA4191" t="s">
        <v>1758</v>
      </c>
      <c r="AB4191" t="s">
        <v>2044</v>
      </c>
      <c r="AD4191" t="s">
        <v>10191</v>
      </c>
      <c r="AE4191" t="s">
        <v>10192</v>
      </c>
      <c r="AI4191" t="s">
        <v>1761</v>
      </c>
      <c r="AL4191" t="s">
        <v>10514</v>
      </c>
      <c r="AM4191">
        <v>10</v>
      </c>
      <c r="AN4191" t="s">
        <v>10194</v>
      </c>
      <c r="AO4191" t="s">
        <v>2416</v>
      </c>
      <c r="AP4191">
        <v>0</v>
      </c>
      <c r="AQ4191" s="388">
        <v>44438</v>
      </c>
      <c r="AS4191" t="s">
        <v>1765</v>
      </c>
      <c r="AT4191" s="388">
        <v>44444</v>
      </c>
      <c r="AU4191" t="s">
        <v>1756</v>
      </c>
      <c r="AV4191" t="s">
        <v>1756</v>
      </c>
      <c r="AZ4191" t="s">
        <v>1766</v>
      </c>
      <c r="BA4191" t="s">
        <v>1865</v>
      </c>
      <c r="BB4191" t="s">
        <v>10754</v>
      </c>
      <c r="BC4191" t="s">
        <v>10755</v>
      </c>
      <c r="BD4191" t="s">
        <v>1756</v>
      </c>
      <c r="BE4191" t="s">
        <v>824</v>
      </c>
      <c r="BF4191" t="s">
        <v>824</v>
      </c>
    </row>
    <row r="4192" spans="1:58">
      <c r="A4192" t="s">
        <v>842</v>
      </c>
      <c r="B4192">
        <v>12</v>
      </c>
      <c r="C4192">
        <v>0</v>
      </c>
      <c r="D4192">
        <v>7365</v>
      </c>
      <c r="E4192" t="s">
        <v>10381</v>
      </c>
      <c r="F4192">
        <v>53511012</v>
      </c>
      <c r="G4192" t="s">
        <v>2041</v>
      </c>
      <c r="H4192">
        <v>0</v>
      </c>
      <c r="I4192" t="s">
        <v>10207</v>
      </c>
      <c r="J4192">
        <v>195</v>
      </c>
      <c r="K4192">
        <v>9</v>
      </c>
      <c r="L4192" t="s">
        <v>1771</v>
      </c>
      <c r="M4192" t="s">
        <v>10208</v>
      </c>
      <c r="N4192" t="s">
        <v>1757</v>
      </c>
      <c r="O4192" t="s">
        <v>1756</v>
      </c>
      <c r="P4192" t="s">
        <v>1756</v>
      </c>
      <c r="Q4192" s="387">
        <v>1755</v>
      </c>
      <c r="R4192">
        <v>228.15</v>
      </c>
      <c r="S4192">
        <v>1983.1499999999999</v>
      </c>
      <c r="T4192" s="388">
        <v>44459</v>
      </c>
      <c r="U4192">
        <v>0</v>
      </c>
      <c r="V4192" t="s">
        <v>845</v>
      </c>
      <c r="W4192" s="388">
        <v>44477</v>
      </c>
      <c r="X4192">
        <v>76</v>
      </c>
      <c r="Y4192">
        <v>0</v>
      </c>
      <c r="Z4192">
        <v>0</v>
      </c>
      <c r="AA4192" t="s">
        <v>1758</v>
      </c>
      <c r="AB4192" t="s">
        <v>2044</v>
      </c>
      <c r="AD4192" t="s">
        <v>10191</v>
      </c>
      <c r="AE4192" t="s">
        <v>10192</v>
      </c>
      <c r="AI4192" t="s">
        <v>1761</v>
      </c>
      <c r="AL4192" t="s">
        <v>10382</v>
      </c>
      <c r="AM4192">
        <v>10</v>
      </c>
      <c r="AN4192" t="s">
        <v>10194</v>
      </c>
      <c r="AO4192" t="s">
        <v>2049</v>
      </c>
      <c r="AP4192">
        <v>0</v>
      </c>
      <c r="AQ4192" s="388">
        <v>44466</v>
      </c>
      <c r="AS4192" t="s">
        <v>10239</v>
      </c>
      <c r="AT4192" s="388">
        <v>44466</v>
      </c>
      <c r="AU4192" t="s">
        <v>1756</v>
      </c>
      <c r="AV4192" t="s">
        <v>1756</v>
      </c>
      <c r="AZ4192" t="s">
        <v>10242</v>
      </c>
      <c r="BA4192" t="s">
        <v>1865</v>
      </c>
      <c r="BB4192" t="s">
        <v>10756</v>
      </c>
      <c r="BC4192" t="s">
        <v>10757</v>
      </c>
      <c r="BD4192" t="s">
        <v>1756</v>
      </c>
      <c r="BE4192" t="s">
        <v>824</v>
      </c>
      <c r="BF4192" t="s">
        <v>824</v>
      </c>
    </row>
    <row r="4193" spans="1:58">
      <c r="A4193" t="s">
        <v>842</v>
      </c>
      <c r="B4193">
        <v>12</v>
      </c>
      <c r="C4193">
        <v>0</v>
      </c>
      <c r="D4193">
        <v>7365</v>
      </c>
      <c r="E4193" t="s">
        <v>10381</v>
      </c>
      <c r="F4193">
        <v>53511003</v>
      </c>
      <c r="G4193" t="s">
        <v>2041</v>
      </c>
      <c r="H4193">
        <v>0</v>
      </c>
      <c r="I4193" t="s">
        <v>10207</v>
      </c>
      <c r="J4193">
        <v>195</v>
      </c>
      <c r="K4193">
        <v>9</v>
      </c>
      <c r="L4193" t="s">
        <v>1771</v>
      </c>
      <c r="M4193" t="s">
        <v>10208</v>
      </c>
      <c r="N4193" t="s">
        <v>1757</v>
      </c>
      <c r="O4193" t="s">
        <v>1756</v>
      </c>
      <c r="P4193" t="s">
        <v>1756</v>
      </c>
      <c r="Q4193" s="387">
        <v>1755</v>
      </c>
      <c r="R4193">
        <v>228.15</v>
      </c>
      <c r="S4193">
        <v>1983.1499999999999</v>
      </c>
      <c r="T4193" s="388">
        <v>44459</v>
      </c>
      <c r="U4193">
        <v>0</v>
      </c>
      <c r="V4193" t="s">
        <v>845</v>
      </c>
      <c r="W4193" s="388">
        <v>44477</v>
      </c>
      <c r="X4193">
        <v>76</v>
      </c>
      <c r="Y4193">
        <v>0</v>
      </c>
      <c r="Z4193">
        <v>0</v>
      </c>
      <c r="AA4193" t="s">
        <v>1758</v>
      </c>
      <c r="AB4193" t="s">
        <v>828</v>
      </c>
      <c r="AD4193" t="s">
        <v>10191</v>
      </c>
      <c r="AE4193" t="s">
        <v>10192</v>
      </c>
      <c r="AI4193" t="s">
        <v>1761</v>
      </c>
      <c r="AL4193" t="s">
        <v>10382</v>
      </c>
      <c r="AM4193">
        <v>10</v>
      </c>
      <c r="AN4193" t="s">
        <v>10194</v>
      </c>
      <c r="AO4193" t="s">
        <v>2049</v>
      </c>
      <c r="AP4193">
        <v>0</v>
      </c>
      <c r="AQ4193" s="388">
        <v>44466</v>
      </c>
      <c r="AS4193" t="s">
        <v>10239</v>
      </c>
      <c r="AT4193" s="388">
        <v>44466</v>
      </c>
      <c r="AU4193" t="s">
        <v>1756</v>
      </c>
      <c r="AV4193" t="s">
        <v>1756</v>
      </c>
      <c r="AZ4193" t="s">
        <v>10242</v>
      </c>
      <c r="BA4193" t="s">
        <v>1865</v>
      </c>
      <c r="BB4193" t="s">
        <v>10756</v>
      </c>
      <c r="BC4193" t="s">
        <v>10757</v>
      </c>
      <c r="BD4193" t="s">
        <v>1756</v>
      </c>
      <c r="BE4193" t="s">
        <v>824</v>
      </c>
      <c r="BF4193" t="s">
        <v>824</v>
      </c>
    </row>
    <row r="4194" spans="1:58">
      <c r="A4194" t="s">
        <v>842</v>
      </c>
      <c r="B4194">
        <v>12</v>
      </c>
      <c r="C4194">
        <v>0</v>
      </c>
      <c r="D4194">
        <v>7353</v>
      </c>
      <c r="E4194" t="s">
        <v>10521</v>
      </c>
      <c r="F4194">
        <v>53511012</v>
      </c>
      <c r="G4194" t="s">
        <v>2041</v>
      </c>
      <c r="H4194">
        <v>0</v>
      </c>
      <c r="I4194" t="s">
        <v>10347</v>
      </c>
      <c r="J4194">
        <v>25</v>
      </c>
      <c r="K4194">
        <v>21</v>
      </c>
      <c r="L4194" t="s">
        <v>1771</v>
      </c>
      <c r="M4194" t="s">
        <v>10200</v>
      </c>
      <c r="N4194" t="s">
        <v>1757</v>
      </c>
      <c r="O4194" t="s">
        <v>1756</v>
      </c>
      <c r="P4194" t="s">
        <v>1756</v>
      </c>
      <c r="Q4194" s="387">
        <v>525</v>
      </c>
      <c r="R4194">
        <v>68.25</v>
      </c>
      <c r="S4194">
        <v>593.25</v>
      </c>
      <c r="T4194" s="388">
        <v>44456</v>
      </c>
      <c r="U4194">
        <v>0</v>
      </c>
      <c r="V4194" t="s">
        <v>845</v>
      </c>
      <c r="W4194" s="388">
        <v>44477</v>
      </c>
      <c r="X4194">
        <v>76</v>
      </c>
      <c r="Y4194">
        <v>0</v>
      </c>
      <c r="Z4194">
        <v>0</v>
      </c>
      <c r="AA4194" t="s">
        <v>1758</v>
      </c>
      <c r="AB4194" t="s">
        <v>2044</v>
      </c>
      <c r="AD4194" t="s">
        <v>10191</v>
      </c>
      <c r="AE4194" t="s">
        <v>10192</v>
      </c>
      <c r="AI4194" t="s">
        <v>1761</v>
      </c>
      <c r="AL4194" t="s">
        <v>10522</v>
      </c>
      <c r="AM4194">
        <v>10</v>
      </c>
      <c r="AN4194" t="s">
        <v>10194</v>
      </c>
      <c r="AO4194" t="s">
        <v>2049</v>
      </c>
      <c r="AP4194">
        <v>0</v>
      </c>
      <c r="AQ4194" s="388">
        <v>44463</v>
      </c>
      <c r="AS4194" t="s">
        <v>10239</v>
      </c>
      <c r="AT4194" s="388">
        <v>44466</v>
      </c>
      <c r="AU4194" t="s">
        <v>1756</v>
      </c>
      <c r="AV4194" t="s">
        <v>1756</v>
      </c>
      <c r="AZ4194" t="s">
        <v>10242</v>
      </c>
      <c r="BA4194" t="s">
        <v>1865</v>
      </c>
      <c r="BB4194" t="s">
        <v>10758</v>
      </c>
      <c r="BC4194" t="s">
        <v>10759</v>
      </c>
      <c r="BD4194" t="s">
        <v>1756</v>
      </c>
      <c r="BE4194" t="s">
        <v>824</v>
      </c>
      <c r="BF4194" t="s">
        <v>824</v>
      </c>
    </row>
    <row r="4195" spans="1:58">
      <c r="A4195" t="s">
        <v>842</v>
      </c>
      <c r="B4195">
        <v>12</v>
      </c>
      <c r="C4195">
        <v>0</v>
      </c>
      <c r="D4195">
        <v>7353</v>
      </c>
      <c r="E4195" t="s">
        <v>10521</v>
      </c>
      <c r="F4195">
        <v>53511012</v>
      </c>
      <c r="G4195" t="s">
        <v>2041</v>
      </c>
      <c r="H4195">
        <v>0</v>
      </c>
      <c r="I4195" t="s">
        <v>10347</v>
      </c>
      <c r="J4195">
        <v>25</v>
      </c>
      <c r="K4195">
        <v>9</v>
      </c>
      <c r="L4195" t="s">
        <v>1771</v>
      </c>
      <c r="M4195" t="s">
        <v>10200</v>
      </c>
      <c r="N4195" t="s">
        <v>1757</v>
      </c>
      <c r="O4195" t="s">
        <v>1756</v>
      </c>
      <c r="P4195" t="s">
        <v>1756</v>
      </c>
      <c r="Q4195" s="387">
        <v>225</v>
      </c>
      <c r="R4195">
        <v>29.25</v>
      </c>
      <c r="S4195">
        <v>254.24999999999997</v>
      </c>
      <c r="T4195" s="388">
        <v>44456</v>
      </c>
      <c r="U4195">
        <v>0</v>
      </c>
      <c r="V4195" t="s">
        <v>845</v>
      </c>
      <c r="W4195" s="388">
        <v>44477</v>
      </c>
      <c r="X4195">
        <v>76</v>
      </c>
      <c r="Y4195">
        <v>0</v>
      </c>
      <c r="Z4195">
        <v>0</v>
      </c>
      <c r="AA4195" t="s">
        <v>1758</v>
      </c>
      <c r="AB4195" t="s">
        <v>2044</v>
      </c>
      <c r="AD4195" t="s">
        <v>10191</v>
      </c>
      <c r="AE4195" t="s">
        <v>10192</v>
      </c>
      <c r="AI4195" t="s">
        <v>1761</v>
      </c>
      <c r="AL4195" t="s">
        <v>10522</v>
      </c>
      <c r="AM4195">
        <v>10</v>
      </c>
      <c r="AN4195" t="s">
        <v>10194</v>
      </c>
      <c r="AO4195" t="s">
        <v>2049</v>
      </c>
      <c r="AP4195">
        <v>0</v>
      </c>
      <c r="AQ4195" s="388">
        <v>44463</v>
      </c>
      <c r="AS4195" t="s">
        <v>10239</v>
      </c>
      <c r="AT4195" s="388">
        <v>44466</v>
      </c>
      <c r="AU4195" t="s">
        <v>1756</v>
      </c>
      <c r="AV4195" t="s">
        <v>1756</v>
      </c>
      <c r="AZ4195" t="s">
        <v>10242</v>
      </c>
      <c r="BA4195" t="s">
        <v>1865</v>
      </c>
      <c r="BB4195" t="s">
        <v>10760</v>
      </c>
      <c r="BC4195" t="s">
        <v>10761</v>
      </c>
      <c r="BD4195" t="s">
        <v>1756</v>
      </c>
      <c r="BE4195" t="s">
        <v>824</v>
      </c>
      <c r="BF4195" t="s">
        <v>824</v>
      </c>
    </row>
    <row r="4196" spans="1:58">
      <c r="A4196" t="s">
        <v>842</v>
      </c>
      <c r="B4196">
        <v>12</v>
      </c>
      <c r="C4196">
        <v>0</v>
      </c>
      <c r="D4196">
        <v>7350</v>
      </c>
      <c r="E4196" t="s">
        <v>10531</v>
      </c>
      <c r="F4196">
        <v>53511012</v>
      </c>
      <c r="G4196" t="s">
        <v>2041</v>
      </c>
      <c r="H4196">
        <v>0</v>
      </c>
      <c r="I4196" t="s">
        <v>10347</v>
      </c>
      <c r="J4196">
        <v>25</v>
      </c>
      <c r="K4196">
        <v>9</v>
      </c>
      <c r="L4196" t="s">
        <v>1771</v>
      </c>
      <c r="M4196" t="s">
        <v>10200</v>
      </c>
      <c r="N4196" t="s">
        <v>1757</v>
      </c>
      <c r="O4196" t="s">
        <v>1756</v>
      </c>
      <c r="P4196" t="s">
        <v>1756</v>
      </c>
      <c r="Q4196" s="387">
        <v>225</v>
      </c>
      <c r="R4196">
        <v>29.25</v>
      </c>
      <c r="S4196">
        <v>254.24999999999997</v>
      </c>
      <c r="T4196" s="388">
        <v>44455</v>
      </c>
      <c r="U4196">
        <v>0</v>
      </c>
      <c r="V4196" t="s">
        <v>845</v>
      </c>
      <c r="W4196" s="388">
        <v>44477</v>
      </c>
      <c r="X4196">
        <v>76</v>
      </c>
      <c r="Y4196">
        <v>0</v>
      </c>
      <c r="Z4196">
        <v>0</v>
      </c>
      <c r="AA4196" t="s">
        <v>1758</v>
      </c>
      <c r="AB4196" t="s">
        <v>2044</v>
      </c>
      <c r="AD4196" t="s">
        <v>10191</v>
      </c>
      <c r="AE4196" t="s">
        <v>10192</v>
      </c>
      <c r="AG4196" t="s">
        <v>10532</v>
      </c>
      <c r="AI4196" t="s">
        <v>1761</v>
      </c>
      <c r="AL4196" t="s">
        <v>10533</v>
      </c>
      <c r="AM4196">
        <v>10</v>
      </c>
      <c r="AN4196" t="s">
        <v>10194</v>
      </c>
      <c r="AO4196" t="s">
        <v>2049</v>
      </c>
      <c r="AP4196">
        <v>0</v>
      </c>
      <c r="AQ4196" s="388">
        <v>44463</v>
      </c>
      <c r="AT4196" s="388">
        <v>44464</v>
      </c>
      <c r="AU4196" t="s">
        <v>1756</v>
      </c>
      <c r="AV4196" t="s">
        <v>1756</v>
      </c>
      <c r="AZ4196" t="s">
        <v>1756</v>
      </c>
      <c r="BA4196" t="s">
        <v>1865</v>
      </c>
      <c r="BB4196" t="s">
        <v>10762</v>
      </c>
      <c r="BC4196" t="s">
        <v>10763</v>
      </c>
      <c r="BD4196" t="s">
        <v>1756</v>
      </c>
      <c r="BE4196" t="s">
        <v>824</v>
      </c>
      <c r="BF4196" t="s">
        <v>824</v>
      </c>
    </row>
    <row r="4197" spans="1:58">
      <c r="A4197" t="s">
        <v>842</v>
      </c>
      <c r="B4197">
        <v>12</v>
      </c>
      <c r="C4197">
        <v>0</v>
      </c>
      <c r="D4197">
        <v>7374</v>
      </c>
      <c r="E4197" t="s">
        <v>10364</v>
      </c>
      <c r="F4197">
        <v>53511012</v>
      </c>
      <c r="G4197" t="s">
        <v>2041</v>
      </c>
      <c r="H4197">
        <v>0</v>
      </c>
      <c r="I4197" t="s">
        <v>10764</v>
      </c>
      <c r="J4197">
        <v>30</v>
      </c>
      <c r="K4197">
        <v>1</v>
      </c>
      <c r="L4197" t="s">
        <v>10765</v>
      </c>
      <c r="N4197" t="s">
        <v>1757</v>
      </c>
      <c r="O4197" t="s">
        <v>1756</v>
      </c>
      <c r="P4197" t="s">
        <v>1756</v>
      </c>
      <c r="Q4197" s="387">
        <v>30</v>
      </c>
      <c r="R4197">
        <v>3.9000000000000004</v>
      </c>
      <c r="S4197">
        <v>33.9</v>
      </c>
      <c r="T4197" s="388">
        <v>44461</v>
      </c>
      <c r="U4197">
        <v>0</v>
      </c>
      <c r="V4197" t="s">
        <v>845</v>
      </c>
      <c r="W4197" s="388">
        <v>44477</v>
      </c>
      <c r="X4197">
        <v>76</v>
      </c>
      <c r="Y4197">
        <v>0</v>
      </c>
      <c r="Z4197">
        <v>0</v>
      </c>
      <c r="AA4197" t="s">
        <v>1758</v>
      </c>
      <c r="AB4197" t="s">
        <v>2044</v>
      </c>
      <c r="AD4197" t="s">
        <v>10191</v>
      </c>
      <c r="AE4197" t="s">
        <v>10192</v>
      </c>
      <c r="AI4197" t="s">
        <v>1761</v>
      </c>
      <c r="AL4197" t="s">
        <v>10365</v>
      </c>
      <c r="AM4197">
        <v>10</v>
      </c>
      <c r="AN4197" t="s">
        <v>10194</v>
      </c>
      <c r="AO4197" t="s">
        <v>2049</v>
      </c>
      <c r="AP4197">
        <v>0</v>
      </c>
      <c r="AQ4197" s="388">
        <v>44467</v>
      </c>
      <c r="AS4197" t="s">
        <v>10366</v>
      </c>
      <c r="AT4197" s="388">
        <v>44467</v>
      </c>
      <c r="AU4197" t="s">
        <v>1756</v>
      </c>
      <c r="AV4197" t="s">
        <v>1756</v>
      </c>
      <c r="AZ4197" t="s">
        <v>1756</v>
      </c>
      <c r="BA4197" t="s">
        <v>1865</v>
      </c>
      <c r="BB4197" t="s">
        <v>10766</v>
      </c>
      <c r="BC4197" t="s">
        <v>10767</v>
      </c>
      <c r="BD4197" t="s">
        <v>1756</v>
      </c>
      <c r="BE4197" t="s">
        <v>824</v>
      </c>
      <c r="BF4197" t="s">
        <v>824</v>
      </c>
    </row>
    <row r="4198" spans="1:58">
      <c r="A4198" t="s">
        <v>842</v>
      </c>
      <c r="B4198">
        <v>12</v>
      </c>
      <c r="C4198">
        <v>0</v>
      </c>
      <c r="D4198">
        <v>7355</v>
      </c>
      <c r="E4198" t="s">
        <v>10393</v>
      </c>
      <c r="F4198">
        <v>53511012</v>
      </c>
      <c r="G4198" t="s">
        <v>2041</v>
      </c>
      <c r="H4198">
        <v>0</v>
      </c>
      <c r="I4198" t="s">
        <v>10764</v>
      </c>
      <c r="J4198">
        <v>30</v>
      </c>
      <c r="K4198">
        <v>1</v>
      </c>
      <c r="L4198" t="s">
        <v>10765</v>
      </c>
      <c r="N4198" t="s">
        <v>1757</v>
      </c>
      <c r="O4198" t="s">
        <v>1756</v>
      </c>
      <c r="P4198" t="s">
        <v>1756</v>
      </c>
      <c r="Q4198" s="387">
        <v>30</v>
      </c>
      <c r="R4198">
        <v>3.9000000000000004</v>
      </c>
      <c r="S4198">
        <v>33.9</v>
      </c>
      <c r="T4198" s="388">
        <v>44457</v>
      </c>
      <c r="U4198">
        <v>0</v>
      </c>
      <c r="V4198" t="s">
        <v>845</v>
      </c>
      <c r="W4198" s="388">
        <v>44477</v>
      </c>
      <c r="X4198">
        <v>76</v>
      </c>
      <c r="Y4198">
        <v>0</v>
      </c>
      <c r="Z4198">
        <v>0</v>
      </c>
      <c r="AA4198" t="s">
        <v>1758</v>
      </c>
      <c r="AB4198" t="s">
        <v>2044</v>
      </c>
      <c r="AD4198" t="s">
        <v>10191</v>
      </c>
      <c r="AE4198" t="s">
        <v>10192</v>
      </c>
      <c r="AI4198" t="s">
        <v>1761</v>
      </c>
      <c r="AL4198" t="s">
        <v>10394</v>
      </c>
      <c r="AM4198">
        <v>10</v>
      </c>
      <c r="AN4198" t="s">
        <v>10194</v>
      </c>
      <c r="AO4198" t="s">
        <v>2049</v>
      </c>
      <c r="AP4198">
        <v>0</v>
      </c>
      <c r="AQ4198" s="388">
        <v>44463</v>
      </c>
      <c r="AS4198" t="s">
        <v>10239</v>
      </c>
      <c r="AT4198" s="388">
        <v>44466</v>
      </c>
      <c r="AU4198" t="s">
        <v>1756</v>
      </c>
      <c r="AV4198" t="s">
        <v>1756</v>
      </c>
      <c r="AZ4198" t="s">
        <v>10242</v>
      </c>
      <c r="BA4198" t="s">
        <v>1865</v>
      </c>
      <c r="BB4198" t="s">
        <v>10768</v>
      </c>
      <c r="BC4198" t="s">
        <v>10769</v>
      </c>
      <c r="BD4198" t="s">
        <v>1756</v>
      </c>
      <c r="BE4198" t="s">
        <v>824</v>
      </c>
      <c r="BF4198" t="s">
        <v>824</v>
      </c>
    </row>
    <row r="4199" spans="1:58">
      <c r="A4199" t="s">
        <v>842</v>
      </c>
      <c r="B4199">
        <v>12</v>
      </c>
      <c r="C4199">
        <v>0</v>
      </c>
      <c r="D4199">
        <v>7336</v>
      </c>
      <c r="E4199" t="s">
        <v>10548</v>
      </c>
      <c r="F4199">
        <v>53511012</v>
      </c>
      <c r="G4199" t="s">
        <v>2041</v>
      </c>
      <c r="H4199">
        <v>0</v>
      </c>
      <c r="I4199" t="s">
        <v>10764</v>
      </c>
      <c r="J4199">
        <v>30</v>
      </c>
      <c r="K4199">
        <v>1</v>
      </c>
      <c r="L4199" t="s">
        <v>10765</v>
      </c>
      <c r="N4199" t="s">
        <v>1757</v>
      </c>
      <c r="O4199" t="s">
        <v>1756</v>
      </c>
      <c r="P4199" t="s">
        <v>1756</v>
      </c>
      <c r="Q4199" s="387">
        <v>30</v>
      </c>
      <c r="R4199">
        <v>3.9000000000000004</v>
      </c>
      <c r="S4199">
        <v>33.9</v>
      </c>
      <c r="T4199" s="388">
        <v>44453</v>
      </c>
      <c r="U4199">
        <v>0</v>
      </c>
      <c r="V4199" t="s">
        <v>845</v>
      </c>
      <c r="W4199" s="388">
        <v>44477</v>
      </c>
      <c r="X4199">
        <v>76</v>
      </c>
      <c r="Y4199">
        <v>0</v>
      </c>
      <c r="Z4199">
        <v>0</v>
      </c>
      <c r="AA4199" t="s">
        <v>1758</v>
      </c>
      <c r="AB4199" t="s">
        <v>2044</v>
      </c>
      <c r="AD4199" t="s">
        <v>10191</v>
      </c>
      <c r="AE4199" t="s">
        <v>10192</v>
      </c>
      <c r="AG4199" t="s">
        <v>10549</v>
      </c>
      <c r="AI4199" t="s">
        <v>1761</v>
      </c>
      <c r="AL4199" t="s">
        <v>10550</v>
      </c>
      <c r="AM4199">
        <v>10</v>
      </c>
      <c r="AN4199" t="s">
        <v>10194</v>
      </c>
      <c r="AO4199" t="s">
        <v>2416</v>
      </c>
      <c r="AP4199">
        <v>0</v>
      </c>
      <c r="AQ4199" s="388">
        <v>44460</v>
      </c>
      <c r="AT4199" s="388">
        <v>44461</v>
      </c>
      <c r="AU4199" t="s">
        <v>1756</v>
      </c>
      <c r="AV4199" t="s">
        <v>1756</v>
      </c>
      <c r="AZ4199" t="s">
        <v>1756</v>
      </c>
      <c r="BA4199" t="s">
        <v>1865</v>
      </c>
      <c r="BB4199" t="s">
        <v>10770</v>
      </c>
      <c r="BC4199" t="s">
        <v>10771</v>
      </c>
      <c r="BD4199" t="s">
        <v>1756</v>
      </c>
      <c r="BE4199" t="s">
        <v>824</v>
      </c>
      <c r="BF4199" t="s">
        <v>824</v>
      </c>
    </row>
    <row r="4200" spans="1:58">
      <c r="A4200" t="s">
        <v>842</v>
      </c>
      <c r="B4200">
        <v>12</v>
      </c>
      <c r="C4200">
        <v>0</v>
      </c>
      <c r="D4200">
        <v>7335</v>
      </c>
      <c r="E4200" t="s">
        <v>10559</v>
      </c>
      <c r="F4200">
        <v>53511012</v>
      </c>
      <c r="G4200" t="s">
        <v>2041</v>
      </c>
      <c r="H4200">
        <v>0</v>
      </c>
      <c r="I4200" t="s">
        <v>10764</v>
      </c>
      <c r="J4200">
        <v>30</v>
      </c>
      <c r="K4200">
        <v>1</v>
      </c>
      <c r="L4200" t="s">
        <v>10765</v>
      </c>
      <c r="N4200" t="s">
        <v>1757</v>
      </c>
      <c r="O4200" t="s">
        <v>1756</v>
      </c>
      <c r="P4200" t="s">
        <v>1756</v>
      </c>
      <c r="Q4200" s="387">
        <v>30</v>
      </c>
      <c r="R4200">
        <v>3.9000000000000004</v>
      </c>
      <c r="S4200">
        <v>33.9</v>
      </c>
      <c r="T4200" s="388">
        <v>44452</v>
      </c>
      <c r="U4200">
        <v>0</v>
      </c>
      <c r="V4200" t="s">
        <v>845</v>
      </c>
      <c r="W4200" s="388">
        <v>44477</v>
      </c>
      <c r="X4200">
        <v>76</v>
      </c>
      <c r="Y4200">
        <v>0</v>
      </c>
      <c r="Z4200">
        <v>0</v>
      </c>
      <c r="AA4200" t="s">
        <v>1758</v>
      </c>
      <c r="AB4200" t="s">
        <v>2044</v>
      </c>
      <c r="AD4200" t="s">
        <v>10191</v>
      </c>
      <c r="AE4200" t="s">
        <v>10192</v>
      </c>
      <c r="AG4200" t="s">
        <v>10549</v>
      </c>
      <c r="AI4200" t="s">
        <v>1761</v>
      </c>
      <c r="AL4200" t="s">
        <v>10550</v>
      </c>
      <c r="AM4200">
        <v>10</v>
      </c>
      <c r="AN4200" t="s">
        <v>10194</v>
      </c>
      <c r="AO4200" t="s">
        <v>2049</v>
      </c>
      <c r="AP4200">
        <v>0</v>
      </c>
      <c r="AQ4200" s="388">
        <v>44460</v>
      </c>
      <c r="AT4200" s="388">
        <v>44461</v>
      </c>
      <c r="AU4200" t="s">
        <v>1756</v>
      </c>
      <c r="AV4200" t="s">
        <v>1756</v>
      </c>
      <c r="AZ4200" t="s">
        <v>1756</v>
      </c>
      <c r="BA4200" t="s">
        <v>1865</v>
      </c>
      <c r="BB4200" t="s">
        <v>10772</v>
      </c>
      <c r="BC4200" t="s">
        <v>10773</v>
      </c>
      <c r="BD4200" t="s">
        <v>1756</v>
      </c>
      <c r="BE4200" t="s">
        <v>824</v>
      </c>
      <c r="BF4200" t="s">
        <v>824</v>
      </c>
    </row>
    <row r="4201" spans="1:58">
      <c r="A4201" t="s">
        <v>842</v>
      </c>
      <c r="B4201">
        <v>12</v>
      </c>
      <c r="C4201">
        <v>0</v>
      </c>
      <c r="D4201">
        <v>7374</v>
      </c>
      <c r="E4201" t="s">
        <v>10364</v>
      </c>
      <c r="F4201">
        <v>53511012</v>
      </c>
      <c r="G4201" t="s">
        <v>2041</v>
      </c>
      <c r="H4201">
        <v>0</v>
      </c>
      <c r="I4201" t="s">
        <v>10774</v>
      </c>
      <c r="J4201">
        <v>250</v>
      </c>
      <c r="K4201">
        <v>1</v>
      </c>
      <c r="L4201" t="s">
        <v>10765</v>
      </c>
      <c r="N4201" t="s">
        <v>1757</v>
      </c>
      <c r="O4201" t="s">
        <v>1756</v>
      </c>
      <c r="P4201" t="s">
        <v>1756</v>
      </c>
      <c r="Q4201" s="387">
        <v>250</v>
      </c>
      <c r="R4201">
        <v>32.5</v>
      </c>
      <c r="S4201">
        <v>282.5</v>
      </c>
      <c r="T4201" s="388">
        <v>44461</v>
      </c>
      <c r="U4201">
        <v>0</v>
      </c>
      <c r="V4201" t="s">
        <v>845</v>
      </c>
      <c r="W4201" s="388">
        <v>44477</v>
      </c>
      <c r="X4201">
        <v>76</v>
      </c>
      <c r="Y4201">
        <v>0</v>
      </c>
      <c r="Z4201">
        <v>0</v>
      </c>
      <c r="AA4201" t="s">
        <v>1758</v>
      </c>
      <c r="AB4201" t="s">
        <v>2044</v>
      </c>
      <c r="AD4201" t="s">
        <v>10191</v>
      </c>
      <c r="AE4201" t="s">
        <v>10192</v>
      </c>
      <c r="AI4201" t="s">
        <v>1761</v>
      </c>
      <c r="AL4201" t="s">
        <v>10365</v>
      </c>
      <c r="AM4201">
        <v>10</v>
      </c>
      <c r="AN4201" t="s">
        <v>10194</v>
      </c>
      <c r="AO4201" t="s">
        <v>2049</v>
      </c>
      <c r="AP4201">
        <v>0</v>
      </c>
      <c r="AQ4201" s="388">
        <v>44467</v>
      </c>
      <c r="AS4201" t="s">
        <v>10366</v>
      </c>
      <c r="AT4201" s="388">
        <v>44467</v>
      </c>
      <c r="AU4201" t="s">
        <v>1756</v>
      </c>
      <c r="AV4201" t="s">
        <v>1756</v>
      </c>
      <c r="AZ4201" t="s">
        <v>1756</v>
      </c>
      <c r="BA4201" t="s">
        <v>1865</v>
      </c>
      <c r="BB4201" t="s">
        <v>10775</v>
      </c>
      <c r="BC4201" t="s">
        <v>10776</v>
      </c>
      <c r="BD4201" t="s">
        <v>1756</v>
      </c>
      <c r="BE4201" t="s">
        <v>824</v>
      </c>
      <c r="BF4201" t="s">
        <v>824</v>
      </c>
    </row>
    <row r="4202" spans="1:58">
      <c r="A4202" t="s">
        <v>842</v>
      </c>
      <c r="B4202">
        <v>12</v>
      </c>
      <c r="C4202">
        <v>0</v>
      </c>
      <c r="D4202">
        <v>7355</v>
      </c>
      <c r="E4202" t="s">
        <v>10393</v>
      </c>
      <c r="F4202">
        <v>53511012</v>
      </c>
      <c r="G4202" t="s">
        <v>2041</v>
      </c>
      <c r="H4202">
        <v>0</v>
      </c>
      <c r="I4202" t="s">
        <v>10774</v>
      </c>
      <c r="J4202">
        <v>250</v>
      </c>
      <c r="K4202">
        <v>1</v>
      </c>
      <c r="L4202" t="s">
        <v>10765</v>
      </c>
      <c r="N4202" t="s">
        <v>1757</v>
      </c>
      <c r="O4202" t="s">
        <v>1756</v>
      </c>
      <c r="P4202" t="s">
        <v>1756</v>
      </c>
      <c r="Q4202" s="387">
        <v>250</v>
      </c>
      <c r="R4202">
        <v>32.5</v>
      </c>
      <c r="S4202">
        <v>282.5</v>
      </c>
      <c r="T4202" s="388">
        <v>44457</v>
      </c>
      <c r="U4202">
        <v>0</v>
      </c>
      <c r="V4202" t="s">
        <v>845</v>
      </c>
      <c r="W4202" s="388">
        <v>44477</v>
      </c>
      <c r="X4202">
        <v>76</v>
      </c>
      <c r="Y4202">
        <v>0</v>
      </c>
      <c r="Z4202">
        <v>0</v>
      </c>
      <c r="AA4202" t="s">
        <v>1758</v>
      </c>
      <c r="AB4202" t="s">
        <v>2044</v>
      </c>
      <c r="AD4202" t="s">
        <v>10191</v>
      </c>
      <c r="AE4202" t="s">
        <v>10192</v>
      </c>
      <c r="AI4202" t="s">
        <v>1761</v>
      </c>
      <c r="AL4202" t="s">
        <v>10394</v>
      </c>
      <c r="AM4202">
        <v>10</v>
      </c>
      <c r="AN4202" t="s">
        <v>10194</v>
      </c>
      <c r="AO4202" t="s">
        <v>2049</v>
      </c>
      <c r="AP4202">
        <v>0</v>
      </c>
      <c r="AQ4202" s="388">
        <v>44463</v>
      </c>
      <c r="AS4202" t="s">
        <v>10239</v>
      </c>
      <c r="AT4202" s="388">
        <v>44466</v>
      </c>
      <c r="AU4202" t="s">
        <v>1756</v>
      </c>
      <c r="AV4202" t="s">
        <v>1756</v>
      </c>
      <c r="AZ4202" t="s">
        <v>10242</v>
      </c>
      <c r="BA4202" t="s">
        <v>1865</v>
      </c>
      <c r="BB4202" t="s">
        <v>10777</v>
      </c>
      <c r="BC4202" t="s">
        <v>10778</v>
      </c>
      <c r="BD4202" t="s">
        <v>1756</v>
      </c>
      <c r="BE4202" t="s">
        <v>824</v>
      </c>
      <c r="BF4202" t="s">
        <v>824</v>
      </c>
    </row>
    <row r="4203" spans="1:58">
      <c r="A4203" t="s">
        <v>842</v>
      </c>
      <c r="B4203">
        <v>12</v>
      </c>
      <c r="C4203">
        <v>0</v>
      </c>
      <c r="D4203">
        <v>7336</v>
      </c>
      <c r="E4203" t="s">
        <v>10548</v>
      </c>
      <c r="F4203">
        <v>53511012</v>
      </c>
      <c r="G4203" t="s">
        <v>2041</v>
      </c>
      <c r="H4203">
        <v>0</v>
      </c>
      <c r="I4203" t="s">
        <v>10774</v>
      </c>
      <c r="J4203">
        <v>250</v>
      </c>
      <c r="K4203">
        <v>1</v>
      </c>
      <c r="L4203" t="s">
        <v>10765</v>
      </c>
      <c r="N4203" t="s">
        <v>1757</v>
      </c>
      <c r="O4203" t="s">
        <v>1756</v>
      </c>
      <c r="P4203" t="s">
        <v>1756</v>
      </c>
      <c r="Q4203" s="387">
        <v>250</v>
      </c>
      <c r="R4203">
        <v>32.5</v>
      </c>
      <c r="S4203">
        <v>282.5</v>
      </c>
      <c r="T4203" s="388">
        <v>44453</v>
      </c>
      <c r="U4203">
        <v>0</v>
      </c>
      <c r="V4203" t="s">
        <v>845</v>
      </c>
      <c r="W4203" s="388">
        <v>44477</v>
      </c>
      <c r="X4203">
        <v>76</v>
      </c>
      <c r="Y4203">
        <v>0</v>
      </c>
      <c r="Z4203">
        <v>0</v>
      </c>
      <c r="AA4203" t="s">
        <v>1758</v>
      </c>
      <c r="AB4203" t="s">
        <v>2044</v>
      </c>
      <c r="AD4203" t="s">
        <v>10191</v>
      </c>
      <c r="AE4203" t="s">
        <v>10192</v>
      </c>
      <c r="AG4203" t="s">
        <v>10549</v>
      </c>
      <c r="AI4203" t="s">
        <v>1761</v>
      </c>
      <c r="AL4203" t="s">
        <v>10550</v>
      </c>
      <c r="AM4203">
        <v>10</v>
      </c>
      <c r="AN4203" t="s">
        <v>10194</v>
      </c>
      <c r="AO4203" t="s">
        <v>2416</v>
      </c>
      <c r="AP4203">
        <v>0</v>
      </c>
      <c r="AQ4203" s="388">
        <v>44460</v>
      </c>
      <c r="AT4203" s="388">
        <v>44461</v>
      </c>
      <c r="AU4203" t="s">
        <v>1756</v>
      </c>
      <c r="AV4203" t="s">
        <v>1756</v>
      </c>
      <c r="AZ4203" t="s">
        <v>1756</v>
      </c>
      <c r="BA4203" t="s">
        <v>1865</v>
      </c>
      <c r="BB4203" t="s">
        <v>10779</v>
      </c>
      <c r="BC4203" t="s">
        <v>10780</v>
      </c>
      <c r="BD4203" t="s">
        <v>1756</v>
      </c>
      <c r="BE4203" t="s">
        <v>824</v>
      </c>
      <c r="BF4203" t="s">
        <v>824</v>
      </c>
    </row>
    <row r="4204" spans="1:58">
      <c r="A4204" t="s">
        <v>842</v>
      </c>
      <c r="B4204">
        <v>12</v>
      </c>
      <c r="C4204">
        <v>0</v>
      </c>
      <c r="D4204">
        <v>7335</v>
      </c>
      <c r="E4204" t="s">
        <v>10559</v>
      </c>
      <c r="F4204">
        <v>53511012</v>
      </c>
      <c r="G4204" t="s">
        <v>2041</v>
      </c>
      <c r="H4204">
        <v>0</v>
      </c>
      <c r="I4204" t="s">
        <v>10774</v>
      </c>
      <c r="J4204">
        <v>250</v>
      </c>
      <c r="K4204">
        <v>1</v>
      </c>
      <c r="L4204" t="s">
        <v>10765</v>
      </c>
      <c r="N4204" t="s">
        <v>1757</v>
      </c>
      <c r="O4204" t="s">
        <v>1756</v>
      </c>
      <c r="P4204" t="s">
        <v>1756</v>
      </c>
      <c r="Q4204" s="387">
        <v>250</v>
      </c>
      <c r="R4204">
        <v>32.5</v>
      </c>
      <c r="S4204">
        <v>282.5</v>
      </c>
      <c r="T4204" s="388">
        <v>44452</v>
      </c>
      <c r="U4204">
        <v>0</v>
      </c>
      <c r="V4204" t="s">
        <v>845</v>
      </c>
      <c r="W4204" s="388">
        <v>44477</v>
      </c>
      <c r="X4204">
        <v>76</v>
      </c>
      <c r="Y4204">
        <v>0</v>
      </c>
      <c r="Z4204">
        <v>0</v>
      </c>
      <c r="AA4204" t="s">
        <v>1758</v>
      </c>
      <c r="AB4204" t="s">
        <v>2044</v>
      </c>
      <c r="AD4204" t="s">
        <v>10191</v>
      </c>
      <c r="AE4204" t="s">
        <v>10192</v>
      </c>
      <c r="AG4204" t="s">
        <v>10549</v>
      </c>
      <c r="AI4204" t="s">
        <v>1761</v>
      </c>
      <c r="AL4204" t="s">
        <v>10550</v>
      </c>
      <c r="AM4204">
        <v>10</v>
      </c>
      <c r="AN4204" t="s">
        <v>10194</v>
      </c>
      <c r="AO4204" t="s">
        <v>2049</v>
      </c>
      <c r="AP4204">
        <v>0</v>
      </c>
      <c r="AQ4204" s="388">
        <v>44460</v>
      </c>
      <c r="AT4204" s="388">
        <v>44461</v>
      </c>
      <c r="AU4204" t="s">
        <v>1756</v>
      </c>
      <c r="AV4204" t="s">
        <v>1756</v>
      </c>
      <c r="AZ4204" t="s">
        <v>1756</v>
      </c>
      <c r="BA4204" t="s">
        <v>1865</v>
      </c>
      <c r="BB4204" t="s">
        <v>10781</v>
      </c>
      <c r="BC4204" t="s">
        <v>10782</v>
      </c>
      <c r="BD4204" t="s">
        <v>1756</v>
      </c>
      <c r="BE4204" t="s">
        <v>824</v>
      </c>
      <c r="BF4204" t="s">
        <v>824</v>
      </c>
    </row>
    <row r="4205" spans="1:58">
      <c r="A4205" t="s">
        <v>842</v>
      </c>
      <c r="B4205">
        <v>12</v>
      </c>
      <c r="C4205">
        <v>0</v>
      </c>
      <c r="D4205">
        <v>7392</v>
      </c>
      <c r="E4205" t="s">
        <v>10783</v>
      </c>
      <c r="F4205">
        <v>53510703</v>
      </c>
      <c r="G4205" t="s">
        <v>2041</v>
      </c>
      <c r="H4205">
        <v>0</v>
      </c>
      <c r="I4205" t="s">
        <v>554</v>
      </c>
      <c r="J4205">
        <v>84</v>
      </c>
      <c r="K4205">
        <v>3</v>
      </c>
      <c r="L4205" t="s">
        <v>1771</v>
      </c>
      <c r="M4205" t="s">
        <v>1756</v>
      </c>
      <c r="N4205" t="s">
        <v>1756</v>
      </c>
      <c r="O4205" t="s">
        <v>10190</v>
      </c>
      <c r="P4205" t="s">
        <v>1757</v>
      </c>
      <c r="Q4205" s="387">
        <v>252</v>
      </c>
      <c r="R4205">
        <v>32.76</v>
      </c>
      <c r="S4205">
        <v>284.76</v>
      </c>
      <c r="T4205" s="388">
        <v>44464</v>
      </c>
      <c r="U4205">
        <v>0</v>
      </c>
      <c r="V4205" t="s">
        <v>845</v>
      </c>
      <c r="W4205" s="388">
        <v>44477</v>
      </c>
      <c r="X4205">
        <v>76</v>
      </c>
      <c r="Y4205">
        <v>0</v>
      </c>
      <c r="Z4205">
        <v>0</v>
      </c>
      <c r="AA4205" t="s">
        <v>1758</v>
      </c>
      <c r="AB4205" t="s">
        <v>828</v>
      </c>
      <c r="AD4205" t="s">
        <v>10191</v>
      </c>
      <c r="AE4205" t="s">
        <v>10192</v>
      </c>
      <c r="AI4205" t="s">
        <v>1761</v>
      </c>
      <c r="AL4205" t="s">
        <v>10784</v>
      </c>
      <c r="AM4205">
        <v>7</v>
      </c>
      <c r="AN4205" t="s">
        <v>6713</v>
      </c>
      <c r="AO4205" t="s">
        <v>10785</v>
      </c>
      <c r="AP4205">
        <v>0</v>
      </c>
      <c r="AQ4205" s="388">
        <v>44376</v>
      </c>
      <c r="AS4205" t="s">
        <v>10786</v>
      </c>
      <c r="AT4205" s="388">
        <v>44471</v>
      </c>
      <c r="AU4205" t="s">
        <v>1756</v>
      </c>
      <c r="AV4205" t="s">
        <v>1756</v>
      </c>
      <c r="AZ4205" t="s">
        <v>1756</v>
      </c>
      <c r="BA4205" t="s">
        <v>8981</v>
      </c>
      <c r="BB4205" t="s">
        <v>10787</v>
      </c>
      <c r="BC4205" t="s">
        <v>10788</v>
      </c>
      <c r="BD4205" t="s">
        <v>828</v>
      </c>
      <c r="BE4205" t="s">
        <v>1756</v>
      </c>
      <c r="BF4205" t="s">
        <v>828</v>
      </c>
    </row>
    <row r="4206" spans="1:58">
      <c r="A4206" t="s">
        <v>842</v>
      </c>
      <c r="B4206">
        <v>12</v>
      </c>
      <c r="C4206">
        <v>0</v>
      </c>
      <c r="D4206">
        <v>7388</v>
      </c>
      <c r="E4206" t="s">
        <v>10789</v>
      </c>
      <c r="F4206">
        <v>53510703</v>
      </c>
      <c r="G4206" t="s">
        <v>2041</v>
      </c>
      <c r="H4206">
        <v>0</v>
      </c>
      <c r="I4206" t="s">
        <v>554</v>
      </c>
      <c r="J4206">
        <v>84</v>
      </c>
      <c r="K4206">
        <v>3</v>
      </c>
      <c r="L4206" t="s">
        <v>1771</v>
      </c>
      <c r="M4206" t="s">
        <v>1756</v>
      </c>
      <c r="N4206" t="s">
        <v>1756</v>
      </c>
      <c r="O4206" t="s">
        <v>10190</v>
      </c>
      <c r="P4206" t="s">
        <v>1757</v>
      </c>
      <c r="Q4206" s="387">
        <v>252</v>
      </c>
      <c r="R4206">
        <v>32.76</v>
      </c>
      <c r="S4206">
        <v>284.76</v>
      </c>
      <c r="T4206" s="388">
        <v>44463</v>
      </c>
      <c r="U4206">
        <v>0</v>
      </c>
      <c r="V4206" t="s">
        <v>845</v>
      </c>
      <c r="W4206" s="388">
        <v>44477</v>
      </c>
      <c r="X4206">
        <v>76</v>
      </c>
      <c r="Y4206">
        <v>0</v>
      </c>
      <c r="Z4206">
        <v>0</v>
      </c>
      <c r="AA4206" t="s">
        <v>1758</v>
      </c>
      <c r="AB4206" t="s">
        <v>828</v>
      </c>
      <c r="AD4206" t="s">
        <v>10191</v>
      </c>
      <c r="AE4206" t="s">
        <v>10192</v>
      </c>
      <c r="AI4206" t="s">
        <v>1761</v>
      </c>
      <c r="AL4206" t="s">
        <v>10790</v>
      </c>
      <c r="AM4206">
        <v>7</v>
      </c>
      <c r="AN4206" t="s">
        <v>8988</v>
      </c>
      <c r="AO4206" t="s">
        <v>10785</v>
      </c>
      <c r="AP4206">
        <v>0</v>
      </c>
      <c r="AQ4206" s="388">
        <v>44464</v>
      </c>
      <c r="AS4206" t="s">
        <v>10786</v>
      </c>
      <c r="AT4206" s="388">
        <v>44471</v>
      </c>
      <c r="AU4206" t="s">
        <v>1756</v>
      </c>
      <c r="AV4206" t="s">
        <v>1756</v>
      </c>
      <c r="AZ4206" t="s">
        <v>1756</v>
      </c>
      <c r="BA4206" t="s">
        <v>8981</v>
      </c>
      <c r="BB4206" t="s">
        <v>10791</v>
      </c>
      <c r="BC4206" t="s">
        <v>10792</v>
      </c>
      <c r="BD4206" t="s">
        <v>828</v>
      </c>
      <c r="BE4206" t="s">
        <v>1756</v>
      </c>
      <c r="BF4206" t="s">
        <v>828</v>
      </c>
    </row>
    <row r="4207" spans="1:58">
      <c r="A4207" t="s">
        <v>842</v>
      </c>
      <c r="B4207">
        <v>12</v>
      </c>
      <c r="C4207">
        <v>0</v>
      </c>
      <c r="D4207">
        <v>7383</v>
      </c>
      <c r="E4207" t="s">
        <v>10793</v>
      </c>
      <c r="F4207">
        <v>53510703</v>
      </c>
      <c r="G4207" t="s">
        <v>2041</v>
      </c>
      <c r="H4207">
        <v>0</v>
      </c>
      <c r="I4207" t="s">
        <v>554</v>
      </c>
      <c r="J4207">
        <v>84</v>
      </c>
      <c r="K4207">
        <v>3</v>
      </c>
      <c r="L4207" t="s">
        <v>1771</v>
      </c>
      <c r="M4207" t="s">
        <v>1756</v>
      </c>
      <c r="N4207" t="s">
        <v>1756</v>
      </c>
      <c r="O4207" t="s">
        <v>10190</v>
      </c>
      <c r="P4207" t="s">
        <v>1757</v>
      </c>
      <c r="Q4207" s="387">
        <v>252</v>
      </c>
      <c r="R4207">
        <v>32.76</v>
      </c>
      <c r="S4207">
        <v>284.76</v>
      </c>
      <c r="T4207" s="388">
        <v>44462</v>
      </c>
      <c r="U4207">
        <v>0</v>
      </c>
      <c r="V4207" t="s">
        <v>845</v>
      </c>
      <c r="W4207" s="388">
        <v>44477</v>
      </c>
      <c r="X4207">
        <v>76</v>
      </c>
      <c r="Y4207">
        <v>0</v>
      </c>
      <c r="Z4207">
        <v>0</v>
      </c>
      <c r="AA4207" t="s">
        <v>1758</v>
      </c>
      <c r="AB4207" t="s">
        <v>828</v>
      </c>
      <c r="AD4207" t="s">
        <v>10191</v>
      </c>
      <c r="AE4207" t="s">
        <v>10192</v>
      </c>
      <c r="AI4207" t="s">
        <v>1761</v>
      </c>
      <c r="AL4207" t="s">
        <v>10790</v>
      </c>
      <c r="AM4207">
        <v>7</v>
      </c>
      <c r="AN4207" t="s">
        <v>8988</v>
      </c>
      <c r="AO4207" t="s">
        <v>10785</v>
      </c>
      <c r="AP4207">
        <v>0</v>
      </c>
      <c r="AQ4207" s="388">
        <v>44468</v>
      </c>
      <c r="AS4207" t="s">
        <v>10786</v>
      </c>
      <c r="AT4207" s="388">
        <v>44471</v>
      </c>
      <c r="AU4207" t="s">
        <v>1756</v>
      </c>
      <c r="AV4207" t="s">
        <v>1756</v>
      </c>
      <c r="AZ4207" t="s">
        <v>1756</v>
      </c>
      <c r="BA4207" t="s">
        <v>8981</v>
      </c>
      <c r="BB4207" t="s">
        <v>10794</v>
      </c>
      <c r="BC4207" t="s">
        <v>10795</v>
      </c>
      <c r="BD4207" t="s">
        <v>828</v>
      </c>
      <c r="BE4207" t="s">
        <v>1756</v>
      </c>
      <c r="BF4207" t="s">
        <v>828</v>
      </c>
    </row>
    <row r="4208" spans="1:58">
      <c r="A4208" t="s">
        <v>842</v>
      </c>
      <c r="B4208">
        <v>12</v>
      </c>
      <c r="C4208">
        <v>0</v>
      </c>
      <c r="D4208">
        <v>7378</v>
      </c>
      <c r="E4208" t="s">
        <v>10796</v>
      </c>
      <c r="F4208">
        <v>53510703</v>
      </c>
      <c r="G4208" t="s">
        <v>2041</v>
      </c>
      <c r="H4208">
        <v>0</v>
      </c>
      <c r="I4208" t="s">
        <v>554</v>
      </c>
      <c r="J4208">
        <v>84</v>
      </c>
      <c r="K4208">
        <v>1</v>
      </c>
      <c r="L4208" t="s">
        <v>1771</v>
      </c>
      <c r="M4208" t="s">
        <v>1756</v>
      </c>
      <c r="N4208" t="s">
        <v>1756</v>
      </c>
      <c r="O4208" t="s">
        <v>10190</v>
      </c>
      <c r="P4208" t="s">
        <v>1757</v>
      </c>
      <c r="Q4208" s="387">
        <v>84</v>
      </c>
      <c r="R4208">
        <v>10.92</v>
      </c>
      <c r="S4208">
        <v>94.919999999999987</v>
      </c>
      <c r="T4208" s="388">
        <v>44461</v>
      </c>
      <c r="U4208">
        <v>0</v>
      </c>
      <c r="V4208" t="s">
        <v>845</v>
      </c>
      <c r="W4208" s="388">
        <v>44477</v>
      </c>
      <c r="X4208">
        <v>76</v>
      </c>
      <c r="Y4208">
        <v>0</v>
      </c>
      <c r="Z4208">
        <v>0</v>
      </c>
      <c r="AA4208" t="s">
        <v>1758</v>
      </c>
      <c r="AB4208" t="s">
        <v>828</v>
      </c>
      <c r="AD4208" t="s">
        <v>10191</v>
      </c>
      <c r="AE4208" t="s">
        <v>10192</v>
      </c>
      <c r="AI4208" t="s">
        <v>1761</v>
      </c>
      <c r="AL4208" t="s">
        <v>10797</v>
      </c>
      <c r="AM4208">
        <v>7</v>
      </c>
      <c r="AN4208" t="s">
        <v>8988</v>
      </c>
      <c r="AO4208" t="s">
        <v>10785</v>
      </c>
      <c r="AP4208">
        <v>0</v>
      </c>
      <c r="AQ4208" s="388">
        <v>44467</v>
      </c>
      <c r="AS4208" t="s">
        <v>1765</v>
      </c>
      <c r="AT4208" s="388">
        <v>44467</v>
      </c>
      <c r="AU4208" t="s">
        <v>1756</v>
      </c>
      <c r="AV4208" t="s">
        <v>1756</v>
      </c>
      <c r="AZ4208" t="s">
        <v>1766</v>
      </c>
      <c r="BA4208" t="s">
        <v>8981</v>
      </c>
      <c r="BB4208" t="s">
        <v>10798</v>
      </c>
      <c r="BC4208" t="s">
        <v>10799</v>
      </c>
      <c r="BD4208" t="s">
        <v>828</v>
      </c>
      <c r="BE4208" t="s">
        <v>1756</v>
      </c>
      <c r="BF4208" t="s">
        <v>828</v>
      </c>
    </row>
    <row r="4209" spans="1:58">
      <c r="A4209" t="s">
        <v>842</v>
      </c>
      <c r="B4209">
        <v>12</v>
      </c>
      <c r="C4209">
        <v>0</v>
      </c>
      <c r="D4209">
        <v>7372</v>
      </c>
      <c r="E4209" t="s">
        <v>10800</v>
      </c>
      <c r="F4209">
        <v>53510703</v>
      </c>
      <c r="G4209" t="s">
        <v>2041</v>
      </c>
      <c r="H4209">
        <v>0</v>
      </c>
      <c r="I4209" t="s">
        <v>554</v>
      </c>
      <c r="J4209">
        <v>84</v>
      </c>
      <c r="K4209">
        <v>3</v>
      </c>
      <c r="L4209" t="s">
        <v>1771</v>
      </c>
      <c r="M4209" t="s">
        <v>1756</v>
      </c>
      <c r="N4209" t="s">
        <v>1756</v>
      </c>
      <c r="O4209" t="s">
        <v>10190</v>
      </c>
      <c r="P4209" t="s">
        <v>1757</v>
      </c>
      <c r="Q4209" s="387">
        <v>252</v>
      </c>
      <c r="R4209">
        <v>32.76</v>
      </c>
      <c r="S4209">
        <v>284.76</v>
      </c>
      <c r="T4209" s="388">
        <v>44460</v>
      </c>
      <c r="U4209">
        <v>0</v>
      </c>
      <c r="V4209" t="s">
        <v>845</v>
      </c>
      <c r="W4209" s="388">
        <v>44477</v>
      </c>
      <c r="X4209">
        <v>76</v>
      </c>
      <c r="Y4209">
        <v>0</v>
      </c>
      <c r="Z4209">
        <v>0</v>
      </c>
      <c r="AA4209" t="s">
        <v>1758</v>
      </c>
      <c r="AB4209" t="s">
        <v>828</v>
      </c>
      <c r="AD4209" t="s">
        <v>10191</v>
      </c>
      <c r="AE4209" t="s">
        <v>10192</v>
      </c>
      <c r="AI4209" t="s">
        <v>1761</v>
      </c>
      <c r="AL4209" t="s">
        <v>10801</v>
      </c>
      <c r="AM4209">
        <v>7</v>
      </c>
      <c r="AN4209" t="s">
        <v>8988</v>
      </c>
      <c r="AO4209" t="s">
        <v>10785</v>
      </c>
      <c r="AP4209">
        <v>0</v>
      </c>
      <c r="AQ4209" s="388">
        <v>44467</v>
      </c>
      <c r="AS4209" t="s">
        <v>1765</v>
      </c>
      <c r="AT4209" s="388">
        <v>44467</v>
      </c>
      <c r="AU4209" t="s">
        <v>1756</v>
      </c>
      <c r="AV4209" t="s">
        <v>1756</v>
      </c>
      <c r="AZ4209" t="s">
        <v>1766</v>
      </c>
      <c r="BA4209" t="s">
        <v>8981</v>
      </c>
      <c r="BB4209" t="s">
        <v>10802</v>
      </c>
      <c r="BC4209" t="s">
        <v>10803</v>
      </c>
      <c r="BD4209" t="s">
        <v>828</v>
      </c>
      <c r="BE4209" t="s">
        <v>1756</v>
      </c>
      <c r="BF4209" t="s">
        <v>828</v>
      </c>
    </row>
    <row r="4210" spans="1:58">
      <c r="A4210" t="s">
        <v>842</v>
      </c>
      <c r="B4210">
        <v>12</v>
      </c>
      <c r="C4210">
        <v>0</v>
      </c>
      <c r="D4210">
        <v>7392</v>
      </c>
      <c r="E4210" t="s">
        <v>10783</v>
      </c>
      <c r="F4210">
        <v>53510703</v>
      </c>
      <c r="G4210" t="s">
        <v>2041</v>
      </c>
      <c r="H4210">
        <v>0</v>
      </c>
      <c r="I4210" t="s">
        <v>2056</v>
      </c>
      <c r="J4210">
        <v>244</v>
      </c>
      <c r="K4210">
        <v>0.45454549999999999</v>
      </c>
      <c r="L4210" t="s">
        <v>1755</v>
      </c>
      <c r="N4210" t="s">
        <v>1757</v>
      </c>
      <c r="O4210" t="s">
        <v>1756</v>
      </c>
      <c r="P4210" t="s">
        <v>1756</v>
      </c>
      <c r="Q4210" s="387">
        <v>110.9091</v>
      </c>
      <c r="R4210">
        <v>14.418182999999999</v>
      </c>
      <c r="S4210">
        <v>125.32728299999998</v>
      </c>
      <c r="T4210" s="388">
        <v>44464</v>
      </c>
      <c r="U4210">
        <v>0</v>
      </c>
      <c r="V4210" t="s">
        <v>845</v>
      </c>
      <c r="W4210" s="388">
        <v>44477</v>
      </c>
      <c r="X4210">
        <v>76</v>
      </c>
      <c r="Y4210">
        <v>0</v>
      </c>
      <c r="Z4210">
        <v>0</v>
      </c>
      <c r="AA4210" t="s">
        <v>1758</v>
      </c>
      <c r="AB4210" t="s">
        <v>828</v>
      </c>
      <c r="AD4210" t="s">
        <v>10191</v>
      </c>
      <c r="AE4210" t="s">
        <v>10192</v>
      </c>
      <c r="AI4210" t="s">
        <v>1761</v>
      </c>
      <c r="AL4210" t="s">
        <v>10784</v>
      </c>
      <c r="AM4210">
        <v>7</v>
      </c>
      <c r="AN4210" t="s">
        <v>6713</v>
      </c>
      <c r="AO4210" t="s">
        <v>10785</v>
      </c>
      <c r="AP4210">
        <v>0</v>
      </c>
      <c r="AQ4210" s="388">
        <v>44376</v>
      </c>
      <c r="AS4210" t="s">
        <v>10786</v>
      </c>
      <c r="AT4210" s="388">
        <v>44471</v>
      </c>
      <c r="AU4210" t="s">
        <v>1756</v>
      </c>
      <c r="AV4210" t="s">
        <v>1756</v>
      </c>
      <c r="AZ4210" t="s">
        <v>1756</v>
      </c>
      <c r="BA4210" t="s">
        <v>8981</v>
      </c>
      <c r="BB4210" t="s">
        <v>10804</v>
      </c>
      <c r="BC4210" t="s">
        <v>10805</v>
      </c>
      <c r="BD4210" t="s">
        <v>828</v>
      </c>
      <c r="BE4210" t="s">
        <v>1756</v>
      </c>
      <c r="BF4210" t="s">
        <v>828</v>
      </c>
    </row>
    <row r="4211" spans="1:58">
      <c r="A4211" t="s">
        <v>842</v>
      </c>
      <c r="B4211">
        <v>12</v>
      </c>
      <c r="C4211">
        <v>0</v>
      </c>
      <c r="D4211">
        <v>7392</v>
      </c>
      <c r="E4211" t="s">
        <v>10783</v>
      </c>
      <c r="F4211">
        <v>53510703</v>
      </c>
      <c r="G4211" t="s">
        <v>2041</v>
      </c>
      <c r="H4211">
        <v>0</v>
      </c>
      <c r="I4211" t="s">
        <v>2056</v>
      </c>
      <c r="J4211">
        <v>244</v>
      </c>
      <c r="K4211">
        <v>0.90909090000000004</v>
      </c>
      <c r="L4211" t="s">
        <v>1755</v>
      </c>
      <c r="N4211" t="s">
        <v>1757</v>
      </c>
      <c r="O4211" t="s">
        <v>1756</v>
      </c>
      <c r="P4211" t="s">
        <v>1756</v>
      </c>
      <c r="Q4211" s="387">
        <v>221.81819999999999</v>
      </c>
      <c r="R4211">
        <v>28.836365999999998</v>
      </c>
      <c r="S4211">
        <v>250.65456599999996</v>
      </c>
      <c r="T4211" s="388">
        <v>44464</v>
      </c>
      <c r="U4211">
        <v>0</v>
      </c>
      <c r="V4211" t="s">
        <v>845</v>
      </c>
      <c r="W4211" s="388">
        <v>44477</v>
      </c>
      <c r="X4211">
        <v>76</v>
      </c>
      <c r="Y4211">
        <v>0</v>
      </c>
      <c r="Z4211">
        <v>0</v>
      </c>
      <c r="AA4211" t="s">
        <v>1758</v>
      </c>
      <c r="AB4211" t="s">
        <v>828</v>
      </c>
      <c r="AD4211" t="s">
        <v>10191</v>
      </c>
      <c r="AE4211" t="s">
        <v>10192</v>
      </c>
      <c r="AI4211" t="s">
        <v>1761</v>
      </c>
      <c r="AL4211" t="s">
        <v>10784</v>
      </c>
      <c r="AM4211">
        <v>7</v>
      </c>
      <c r="AN4211" t="s">
        <v>6713</v>
      </c>
      <c r="AO4211" t="s">
        <v>10785</v>
      </c>
      <c r="AP4211">
        <v>0</v>
      </c>
      <c r="AQ4211" s="388">
        <v>44376</v>
      </c>
      <c r="AS4211" t="s">
        <v>10786</v>
      </c>
      <c r="AT4211" s="388">
        <v>44471</v>
      </c>
      <c r="AU4211" t="s">
        <v>1756</v>
      </c>
      <c r="AV4211" t="s">
        <v>1756</v>
      </c>
      <c r="AZ4211" t="s">
        <v>1756</v>
      </c>
      <c r="BA4211" t="s">
        <v>8981</v>
      </c>
      <c r="BB4211" t="s">
        <v>10806</v>
      </c>
      <c r="BC4211" t="s">
        <v>10807</v>
      </c>
      <c r="BD4211" t="s">
        <v>828</v>
      </c>
      <c r="BE4211" t="s">
        <v>1756</v>
      </c>
      <c r="BF4211" t="s">
        <v>828</v>
      </c>
    </row>
    <row r="4212" spans="1:58">
      <c r="A4212" t="s">
        <v>842</v>
      </c>
      <c r="B4212">
        <v>12</v>
      </c>
      <c r="C4212">
        <v>0</v>
      </c>
      <c r="D4212">
        <v>7388</v>
      </c>
      <c r="E4212" t="s">
        <v>10789</v>
      </c>
      <c r="F4212">
        <v>53510703</v>
      </c>
      <c r="G4212" t="s">
        <v>2041</v>
      </c>
      <c r="H4212">
        <v>0</v>
      </c>
      <c r="I4212" t="s">
        <v>2056</v>
      </c>
      <c r="J4212">
        <v>244</v>
      </c>
      <c r="K4212">
        <v>0.81818179999999996</v>
      </c>
      <c r="L4212" t="s">
        <v>1755</v>
      </c>
      <c r="N4212" t="s">
        <v>1757</v>
      </c>
      <c r="O4212" t="s">
        <v>1756</v>
      </c>
      <c r="P4212" t="s">
        <v>1756</v>
      </c>
      <c r="Q4212" s="387">
        <v>199.63640000000001</v>
      </c>
      <c r="R4212">
        <v>25.952732000000001</v>
      </c>
      <c r="S4212">
        <v>225.58913199999998</v>
      </c>
      <c r="T4212" s="388">
        <v>44463</v>
      </c>
      <c r="U4212">
        <v>0</v>
      </c>
      <c r="V4212" t="s">
        <v>845</v>
      </c>
      <c r="W4212" s="388">
        <v>44477</v>
      </c>
      <c r="X4212">
        <v>76</v>
      </c>
      <c r="Y4212">
        <v>0</v>
      </c>
      <c r="Z4212">
        <v>0</v>
      </c>
      <c r="AA4212" t="s">
        <v>1758</v>
      </c>
      <c r="AB4212" t="s">
        <v>828</v>
      </c>
      <c r="AD4212" t="s">
        <v>10191</v>
      </c>
      <c r="AE4212" t="s">
        <v>10192</v>
      </c>
      <c r="AI4212" t="s">
        <v>1761</v>
      </c>
      <c r="AL4212" t="s">
        <v>10790</v>
      </c>
      <c r="AM4212">
        <v>7</v>
      </c>
      <c r="AN4212" t="s">
        <v>8988</v>
      </c>
      <c r="AO4212" t="s">
        <v>10785</v>
      </c>
      <c r="AP4212">
        <v>0</v>
      </c>
      <c r="AQ4212" s="388">
        <v>44464</v>
      </c>
      <c r="AS4212" t="s">
        <v>10786</v>
      </c>
      <c r="AT4212" s="388">
        <v>44471</v>
      </c>
      <c r="AU4212" t="s">
        <v>1756</v>
      </c>
      <c r="AV4212" t="s">
        <v>1756</v>
      </c>
      <c r="AZ4212" t="s">
        <v>1756</v>
      </c>
      <c r="BA4212" t="s">
        <v>8981</v>
      </c>
      <c r="BB4212" t="s">
        <v>10808</v>
      </c>
      <c r="BC4212" t="s">
        <v>10809</v>
      </c>
      <c r="BD4212" t="s">
        <v>828</v>
      </c>
      <c r="BE4212" t="s">
        <v>1756</v>
      </c>
      <c r="BF4212" t="s">
        <v>828</v>
      </c>
    </row>
    <row r="4213" spans="1:58">
      <c r="A4213" t="s">
        <v>842</v>
      </c>
      <c r="B4213">
        <v>12</v>
      </c>
      <c r="C4213">
        <v>0</v>
      </c>
      <c r="D4213">
        <v>7388</v>
      </c>
      <c r="E4213" t="s">
        <v>10789</v>
      </c>
      <c r="F4213">
        <v>53510703</v>
      </c>
      <c r="G4213" t="s">
        <v>2041</v>
      </c>
      <c r="H4213">
        <v>0</v>
      </c>
      <c r="I4213" t="s">
        <v>2056</v>
      </c>
      <c r="J4213">
        <v>244</v>
      </c>
      <c r="K4213">
        <v>0.90909090000000004</v>
      </c>
      <c r="L4213" t="s">
        <v>1755</v>
      </c>
      <c r="N4213" t="s">
        <v>1757</v>
      </c>
      <c r="O4213" t="s">
        <v>1756</v>
      </c>
      <c r="P4213" t="s">
        <v>1756</v>
      </c>
      <c r="Q4213" s="387">
        <v>221.81819999999999</v>
      </c>
      <c r="R4213">
        <v>28.836365999999998</v>
      </c>
      <c r="S4213">
        <v>250.65456599999996</v>
      </c>
      <c r="T4213" s="388">
        <v>44463</v>
      </c>
      <c r="U4213">
        <v>0</v>
      </c>
      <c r="V4213" t="s">
        <v>845</v>
      </c>
      <c r="W4213" s="388">
        <v>44477</v>
      </c>
      <c r="X4213">
        <v>76</v>
      </c>
      <c r="Y4213">
        <v>0</v>
      </c>
      <c r="Z4213">
        <v>0</v>
      </c>
      <c r="AA4213" t="s">
        <v>1758</v>
      </c>
      <c r="AB4213" t="s">
        <v>828</v>
      </c>
      <c r="AD4213" t="s">
        <v>10191</v>
      </c>
      <c r="AE4213" t="s">
        <v>10192</v>
      </c>
      <c r="AI4213" t="s">
        <v>1761</v>
      </c>
      <c r="AL4213" t="s">
        <v>10790</v>
      </c>
      <c r="AM4213">
        <v>7</v>
      </c>
      <c r="AN4213" t="s">
        <v>8988</v>
      </c>
      <c r="AO4213" t="s">
        <v>10785</v>
      </c>
      <c r="AP4213">
        <v>0</v>
      </c>
      <c r="AQ4213" s="388">
        <v>44464</v>
      </c>
      <c r="AS4213" t="s">
        <v>10786</v>
      </c>
      <c r="AT4213" s="388">
        <v>44471</v>
      </c>
      <c r="AU4213" t="s">
        <v>1756</v>
      </c>
      <c r="AV4213" t="s">
        <v>1756</v>
      </c>
      <c r="AZ4213" t="s">
        <v>1756</v>
      </c>
      <c r="BA4213" t="s">
        <v>8981</v>
      </c>
      <c r="BB4213" t="s">
        <v>10810</v>
      </c>
      <c r="BC4213" t="s">
        <v>10811</v>
      </c>
      <c r="BD4213" t="s">
        <v>828</v>
      </c>
      <c r="BE4213" t="s">
        <v>1756</v>
      </c>
      <c r="BF4213" t="s">
        <v>828</v>
      </c>
    </row>
    <row r="4214" spans="1:58">
      <c r="A4214" t="s">
        <v>842</v>
      </c>
      <c r="B4214">
        <v>12</v>
      </c>
      <c r="C4214">
        <v>0</v>
      </c>
      <c r="D4214">
        <v>7383</v>
      </c>
      <c r="E4214" t="s">
        <v>10793</v>
      </c>
      <c r="F4214">
        <v>53510703</v>
      </c>
      <c r="G4214" t="s">
        <v>2041</v>
      </c>
      <c r="H4214">
        <v>0</v>
      </c>
      <c r="I4214" t="s">
        <v>2056</v>
      </c>
      <c r="J4214">
        <v>244</v>
      </c>
      <c r="K4214">
        <v>0.90909090000000004</v>
      </c>
      <c r="L4214" t="s">
        <v>1755</v>
      </c>
      <c r="N4214" t="s">
        <v>1757</v>
      </c>
      <c r="O4214" t="s">
        <v>1756</v>
      </c>
      <c r="P4214" t="s">
        <v>1756</v>
      </c>
      <c r="Q4214" s="387">
        <v>221.81819999999999</v>
      </c>
      <c r="R4214">
        <v>28.836365999999998</v>
      </c>
      <c r="S4214">
        <v>250.65456599999996</v>
      </c>
      <c r="T4214" s="388">
        <v>44462</v>
      </c>
      <c r="U4214">
        <v>0</v>
      </c>
      <c r="V4214" t="s">
        <v>845</v>
      </c>
      <c r="W4214" s="388">
        <v>44477</v>
      </c>
      <c r="X4214">
        <v>76</v>
      </c>
      <c r="Y4214">
        <v>0</v>
      </c>
      <c r="Z4214">
        <v>0</v>
      </c>
      <c r="AA4214" t="s">
        <v>1758</v>
      </c>
      <c r="AB4214" t="s">
        <v>828</v>
      </c>
      <c r="AD4214" t="s">
        <v>10191</v>
      </c>
      <c r="AE4214" t="s">
        <v>10192</v>
      </c>
      <c r="AI4214" t="s">
        <v>1761</v>
      </c>
      <c r="AL4214" t="s">
        <v>10790</v>
      </c>
      <c r="AM4214">
        <v>7</v>
      </c>
      <c r="AN4214" t="s">
        <v>8988</v>
      </c>
      <c r="AO4214" t="s">
        <v>10785</v>
      </c>
      <c r="AP4214">
        <v>0</v>
      </c>
      <c r="AQ4214" s="388">
        <v>44468</v>
      </c>
      <c r="AS4214" t="s">
        <v>10786</v>
      </c>
      <c r="AT4214" s="388">
        <v>44471</v>
      </c>
      <c r="AU4214" t="s">
        <v>1756</v>
      </c>
      <c r="AV4214" t="s">
        <v>1756</v>
      </c>
      <c r="AZ4214" t="s">
        <v>1756</v>
      </c>
      <c r="BA4214" t="s">
        <v>8981</v>
      </c>
      <c r="BB4214" t="s">
        <v>10812</v>
      </c>
      <c r="BC4214" t="s">
        <v>10813</v>
      </c>
      <c r="BD4214" t="s">
        <v>828</v>
      </c>
      <c r="BE4214" t="s">
        <v>1756</v>
      </c>
      <c r="BF4214" t="s">
        <v>828</v>
      </c>
    </row>
    <row r="4215" spans="1:58">
      <c r="A4215" t="s">
        <v>842</v>
      </c>
      <c r="B4215">
        <v>12</v>
      </c>
      <c r="C4215">
        <v>0</v>
      </c>
      <c r="D4215">
        <v>7383</v>
      </c>
      <c r="E4215" t="s">
        <v>10793</v>
      </c>
      <c r="F4215">
        <v>53510703</v>
      </c>
      <c r="G4215" t="s">
        <v>2041</v>
      </c>
      <c r="H4215">
        <v>0</v>
      </c>
      <c r="I4215" t="s">
        <v>2056</v>
      </c>
      <c r="J4215">
        <v>244</v>
      </c>
      <c r="K4215">
        <v>0.90909090000000004</v>
      </c>
      <c r="L4215" t="s">
        <v>1755</v>
      </c>
      <c r="N4215" t="s">
        <v>1757</v>
      </c>
      <c r="O4215" t="s">
        <v>1756</v>
      </c>
      <c r="P4215" t="s">
        <v>1756</v>
      </c>
      <c r="Q4215" s="387">
        <v>221.81819999999999</v>
      </c>
      <c r="R4215">
        <v>28.836365999999998</v>
      </c>
      <c r="S4215">
        <v>250.65456599999996</v>
      </c>
      <c r="T4215" s="388">
        <v>44462</v>
      </c>
      <c r="U4215">
        <v>0</v>
      </c>
      <c r="V4215" t="s">
        <v>845</v>
      </c>
      <c r="W4215" s="388">
        <v>44477</v>
      </c>
      <c r="X4215">
        <v>76</v>
      </c>
      <c r="Y4215">
        <v>0</v>
      </c>
      <c r="Z4215">
        <v>0</v>
      </c>
      <c r="AA4215" t="s">
        <v>1758</v>
      </c>
      <c r="AB4215" t="s">
        <v>828</v>
      </c>
      <c r="AD4215" t="s">
        <v>10191</v>
      </c>
      <c r="AE4215" t="s">
        <v>10192</v>
      </c>
      <c r="AI4215" t="s">
        <v>1761</v>
      </c>
      <c r="AL4215" t="s">
        <v>10790</v>
      </c>
      <c r="AM4215">
        <v>7</v>
      </c>
      <c r="AN4215" t="s">
        <v>8988</v>
      </c>
      <c r="AO4215" t="s">
        <v>10785</v>
      </c>
      <c r="AP4215">
        <v>0</v>
      </c>
      <c r="AQ4215" s="388">
        <v>44468</v>
      </c>
      <c r="AS4215" t="s">
        <v>10786</v>
      </c>
      <c r="AT4215" s="388">
        <v>44471</v>
      </c>
      <c r="AU4215" t="s">
        <v>1756</v>
      </c>
      <c r="AV4215" t="s">
        <v>1756</v>
      </c>
      <c r="AZ4215" t="s">
        <v>1756</v>
      </c>
      <c r="BA4215" t="s">
        <v>8981</v>
      </c>
      <c r="BB4215" t="s">
        <v>10812</v>
      </c>
      <c r="BC4215" t="s">
        <v>10813</v>
      </c>
      <c r="BD4215" t="s">
        <v>828</v>
      </c>
      <c r="BE4215" t="s">
        <v>1756</v>
      </c>
      <c r="BF4215" t="s">
        <v>828</v>
      </c>
    </row>
    <row r="4216" spans="1:58">
      <c r="A4216" t="s">
        <v>842</v>
      </c>
      <c r="B4216">
        <v>12</v>
      </c>
      <c r="C4216">
        <v>0</v>
      </c>
      <c r="D4216">
        <v>7378</v>
      </c>
      <c r="E4216" t="s">
        <v>10796</v>
      </c>
      <c r="F4216">
        <v>53510703</v>
      </c>
      <c r="G4216" t="s">
        <v>2041</v>
      </c>
      <c r="H4216">
        <v>0</v>
      </c>
      <c r="I4216" t="s">
        <v>2056</v>
      </c>
      <c r="J4216">
        <v>244</v>
      </c>
      <c r="K4216">
        <v>0.90909090000000004</v>
      </c>
      <c r="L4216" t="s">
        <v>1755</v>
      </c>
      <c r="N4216" t="s">
        <v>1757</v>
      </c>
      <c r="O4216" t="s">
        <v>1756</v>
      </c>
      <c r="P4216" t="s">
        <v>1756</v>
      </c>
      <c r="Q4216" s="387">
        <v>221.81819999999999</v>
      </c>
      <c r="R4216">
        <v>28.836365999999998</v>
      </c>
      <c r="S4216">
        <v>250.65456599999996</v>
      </c>
      <c r="T4216" s="388">
        <v>44461</v>
      </c>
      <c r="U4216">
        <v>0</v>
      </c>
      <c r="V4216" t="s">
        <v>845</v>
      </c>
      <c r="W4216" s="388">
        <v>44477</v>
      </c>
      <c r="X4216">
        <v>76</v>
      </c>
      <c r="Y4216">
        <v>0</v>
      </c>
      <c r="Z4216">
        <v>0</v>
      </c>
      <c r="AA4216" t="s">
        <v>1758</v>
      </c>
      <c r="AB4216" t="s">
        <v>828</v>
      </c>
      <c r="AD4216" t="s">
        <v>10191</v>
      </c>
      <c r="AE4216" t="s">
        <v>10192</v>
      </c>
      <c r="AI4216" t="s">
        <v>1761</v>
      </c>
      <c r="AL4216" t="s">
        <v>10797</v>
      </c>
      <c r="AM4216">
        <v>7</v>
      </c>
      <c r="AN4216" t="s">
        <v>8988</v>
      </c>
      <c r="AO4216" t="s">
        <v>10785</v>
      </c>
      <c r="AP4216">
        <v>0</v>
      </c>
      <c r="AQ4216" s="388">
        <v>44467</v>
      </c>
      <c r="AS4216" t="s">
        <v>1765</v>
      </c>
      <c r="AT4216" s="388">
        <v>44467</v>
      </c>
      <c r="AU4216" t="s">
        <v>1756</v>
      </c>
      <c r="AV4216" t="s">
        <v>1756</v>
      </c>
      <c r="AZ4216" t="s">
        <v>1766</v>
      </c>
      <c r="BA4216" t="s">
        <v>8981</v>
      </c>
      <c r="BB4216" t="s">
        <v>10814</v>
      </c>
      <c r="BC4216" t="s">
        <v>10815</v>
      </c>
      <c r="BD4216" t="s">
        <v>828</v>
      </c>
      <c r="BE4216" t="s">
        <v>1756</v>
      </c>
      <c r="BF4216" t="s">
        <v>828</v>
      </c>
    </row>
    <row r="4217" spans="1:58">
      <c r="A4217" t="s">
        <v>842</v>
      </c>
      <c r="B4217">
        <v>12</v>
      </c>
      <c r="C4217">
        <v>0</v>
      </c>
      <c r="D4217">
        <v>7378</v>
      </c>
      <c r="E4217" t="s">
        <v>10796</v>
      </c>
      <c r="F4217">
        <v>53510703</v>
      </c>
      <c r="G4217" t="s">
        <v>2041</v>
      </c>
      <c r="H4217">
        <v>0</v>
      </c>
      <c r="I4217" t="s">
        <v>2056</v>
      </c>
      <c r="J4217">
        <v>244</v>
      </c>
      <c r="K4217">
        <v>0.90909090000000004</v>
      </c>
      <c r="L4217" t="s">
        <v>1755</v>
      </c>
      <c r="O4217" t="s">
        <v>1756</v>
      </c>
      <c r="P4217" t="s">
        <v>1756</v>
      </c>
      <c r="Q4217" s="387">
        <v>221.81819999999999</v>
      </c>
      <c r="R4217">
        <v>28.836365999999998</v>
      </c>
      <c r="S4217">
        <v>250.65456599999996</v>
      </c>
      <c r="T4217" s="388">
        <v>44461</v>
      </c>
      <c r="U4217">
        <v>0</v>
      </c>
      <c r="V4217" t="s">
        <v>845</v>
      </c>
      <c r="W4217" s="388">
        <v>44477</v>
      </c>
      <c r="X4217">
        <v>76</v>
      </c>
      <c r="Y4217">
        <v>0</v>
      </c>
      <c r="Z4217">
        <v>0</v>
      </c>
      <c r="AA4217" t="s">
        <v>1758</v>
      </c>
      <c r="AB4217" t="s">
        <v>828</v>
      </c>
      <c r="AD4217" t="s">
        <v>10191</v>
      </c>
      <c r="AE4217" t="s">
        <v>10192</v>
      </c>
      <c r="AI4217" t="s">
        <v>1761</v>
      </c>
      <c r="AL4217" t="s">
        <v>10797</v>
      </c>
      <c r="AM4217">
        <v>7</v>
      </c>
      <c r="AN4217" t="s">
        <v>8988</v>
      </c>
      <c r="AO4217" t="s">
        <v>10785</v>
      </c>
      <c r="AP4217">
        <v>0</v>
      </c>
      <c r="AQ4217" s="388">
        <v>44467</v>
      </c>
      <c r="AS4217" t="s">
        <v>1765</v>
      </c>
      <c r="AT4217" s="388">
        <v>44467</v>
      </c>
      <c r="AU4217" t="s">
        <v>1756</v>
      </c>
      <c r="AV4217" t="s">
        <v>1756</v>
      </c>
      <c r="AZ4217" t="s">
        <v>1766</v>
      </c>
      <c r="BA4217" t="s">
        <v>8981</v>
      </c>
      <c r="BB4217" t="s">
        <v>10814</v>
      </c>
      <c r="BC4217" t="s">
        <v>10815</v>
      </c>
      <c r="BD4217" t="s">
        <v>828</v>
      </c>
      <c r="BE4217" t="s">
        <v>1756</v>
      </c>
      <c r="BF4217" t="s">
        <v>828</v>
      </c>
    </row>
    <row r="4218" spans="1:58">
      <c r="A4218" t="s">
        <v>842</v>
      </c>
      <c r="B4218">
        <v>12</v>
      </c>
      <c r="C4218">
        <v>0</v>
      </c>
      <c r="D4218">
        <v>7378</v>
      </c>
      <c r="E4218" t="s">
        <v>10796</v>
      </c>
      <c r="F4218">
        <v>53510703</v>
      </c>
      <c r="G4218" t="s">
        <v>2041</v>
      </c>
      <c r="H4218">
        <v>0</v>
      </c>
      <c r="I4218" t="s">
        <v>2056</v>
      </c>
      <c r="J4218">
        <v>244</v>
      </c>
      <c r="K4218">
        <v>0.90909090000000004</v>
      </c>
      <c r="L4218" t="s">
        <v>1755</v>
      </c>
      <c r="N4218" t="s">
        <v>1757</v>
      </c>
      <c r="O4218" t="s">
        <v>1756</v>
      </c>
      <c r="P4218" t="s">
        <v>1756</v>
      </c>
      <c r="Q4218" s="387">
        <v>221.81819999999999</v>
      </c>
      <c r="R4218">
        <v>28.836365999999998</v>
      </c>
      <c r="S4218">
        <v>250.65456599999996</v>
      </c>
      <c r="T4218" s="388">
        <v>44461</v>
      </c>
      <c r="U4218">
        <v>0</v>
      </c>
      <c r="V4218" t="s">
        <v>845</v>
      </c>
      <c r="W4218" s="388">
        <v>44477</v>
      </c>
      <c r="X4218">
        <v>76</v>
      </c>
      <c r="Y4218">
        <v>0</v>
      </c>
      <c r="Z4218">
        <v>0</v>
      </c>
      <c r="AA4218" t="s">
        <v>1758</v>
      </c>
      <c r="AB4218" t="s">
        <v>828</v>
      </c>
      <c r="AD4218" t="s">
        <v>10191</v>
      </c>
      <c r="AE4218" t="s">
        <v>10192</v>
      </c>
      <c r="AI4218" t="s">
        <v>1761</v>
      </c>
      <c r="AL4218" t="s">
        <v>10797</v>
      </c>
      <c r="AM4218">
        <v>7</v>
      </c>
      <c r="AN4218" t="s">
        <v>8988</v>
      </c>
      <c r="AO4218" t="s">
        <v>10785</v>
      </c>
      <c r="AP4218">
        <v>0</v>
      </c>
      <c r="AQ4218" s="388">
        <v>44467</v>
      </c>
      <c r="AS4218" t="s">
        <v>1765</v>
      </c>
      <c r="AT4218" s="388">
        <v>44467</v>
      </c>
      <c r="AU4218" t="s">
        <v>1756</v>
      </c>
      <c r="AV4218" t="s">
        <v>1756</v>
      </c>
      <c r="AZ4218" t="s">
        <v>1766</v>
      </c>
      <c r="BA4218" t="s">
        <v>8981</v>
      </c>
      <c r="BB4218" t="s">
        <v>10814</v>
      </c>
      <c r="BC4218" t="s">
        <v>10815</v>
      </c>
      <c r="BD4218" t="s">
        <v>828</v>
      </c>
      <c r="BE4218" t="s">
        <v>1756</v>
      </c>
      <c r="BF4218" t="s">
        <v>828</v>
      </c>
    </row>
    <row r="4219" spans="1:58">
      <c r="A4219" t="s">
        <v>842</v>
      </c>
      <c r="B4219">
        <v>12</v>
      </c>
      <c r="C4219">
        <v>0</v>
      </c>
      <c r="D4219">
        <v>7372</v>
      </c>
      <c r="E4219" t="s">
        <v>10800</v>
      </c>
      <c r="F4219">
        <v>53510703</v>
      </c>
      <c r="G4219" t="s">
        <v>2041</v>
      </c>
      <c r="H4219">
        <v>0</v>
      </c>
      <c r="I4219" t="s">
        <v>2056</v>
      </c>
      <c r="J4219">
        <v>244</v>
      </c>
      <c r="K4219">
        <v>0.90909090000000004</v>
      </c>
      <c r="L4219" t="s">
        <v>1755</v>
      </c>
      <c r="N4219" t="s">
        <v>1757</v>
      </c>
      <c r="O4219" t="s">
        <v>1756</v>
      </c>
      <c r="P4219" t="s">
        <v>1756</v>
      </c>
      <c r="Q4219" s="387">
        <v>221.81819999999999</v>
      </c>
      <c r="R4219">
        <v>28.836365999999998</v>
      </c>
      <c r="S4219">
        <v>250.65456599999996</v>
      </c>
      <c r="T4219" s="388">
        <v>44460</v>
      </c>
      <c r="U4219">
        <v>0</v>
      </c>
      <c r="V4219" t="s">
        <v>845</v>
      </c>
      <c r="W4219" s="388">
        <v>44477</v>
      </c>
      <c r="X4219">
        <v>76</v>
      </c>
      <c r="Y4219">
        <v>0</v>
      </c>
      <c r="Z4219">
        <v>0</v>
      </c>
      <c r="AA4219" t="s">
        <v>1758</v>
      </c>
      <c r="AB4219" t="s">
        <v>828</v>
      </c>
      <c r="AD4219" t="s">
        <v>10191</v>
      </c>
      <c r="AE4219" t="s">
        <v>10192</v>
      </c>
      <c r="AI4219" t="s">
        <v>1761</v>
      </c>
      <c r="AL4219" t="s">
        <v>10801</v>
      </c>
      <c r="AM4219">
        <v>7</v>
      </c>
      <c r="AN4219" t="s">
        <v>8988</v>
      </c>
      <c r="AO4219" t="s">
        <v>10785</v>
      </c>
      <c r="AP4219">
        <v>0</v>
      </c>
      <c r="AQ4219" s="388">
        <v>44467</v>
      </c>
      <c r="AS4219" t="s">
        <v>1765</v>
      </c>
      <c r="AT4219" s="388">
        <v>44467</v>
      </c>
      <c r="AU4219" t="s">
        <v>1756</v>
      </c>
      <c r="AV4219" t="s">
        <v>1756</v>
      </c>
      <c r="AZ4219" t="s">
        <v>1766</v>
      </c>
      <c r="BA4219" t="s">
        <v>8981</v>
      </c>
      <c r="BB4219" t="s">
        <v>10816</v>
      </c>
      <c r="BC4219" t="s">
        <v>10817</v>
      </c>
      <c r="BD4219" t="s">
        <v>828</v>
      </c>
      <c r="BE4219" t="s">
        <v>1756</v>
      </c>
      <c r="BF4219" t="s">
        <v>828</v>
      </c>
    </row>
    <row r="4220" spans="1:58">
      <c r="A4220" t="s">
        <v>842</v>
      </c>
      <c r="B4220">
        <v>12</v>
      </c>
      <c r="C4220">
        <v>0</v>
      </c>
      <c r="D4220">
        <v>7372</v>
      </c>
      <c r="E4220" t="s">
        <v>10800</v>
      </c>
      <c r="F4220">
        <v>53510703</v>
      </c>
      <c r="G4220" t="s">
        <v>2041</v>
      </c>
      <c r="H4220">
        <v>0</v>
      </c>
      <c r="I4220" t="s">
        <v>2056</v>
      </c>
      <c r="J4220">
        <v>244</v>
      </c>
      <c r="K4220">
        <v>0.90909090000000004</v>
      </c>
      <c r="L4220" t="s">
        <v>1755</v>
      </c>
      <c r="N4220" t="s">
        <v>1757</v>
      </c>
      <c r="O4220" t="s">
        <v>1756</v>
      </c>
      <c r="P4220" t="s">
        <v>1756</v>
      </c>
      <c r="Q4220" s="387">
        <v>221.81819999999999</v>
      </c>
      <c r="R4220">
        <v>28.836365999999998</v>
      </c>
      <c r="S4220">
        <v>250.65456599999996</v>
      </c>
      <c r="T4220" s="388">
        <v>44460</v>
      </c>
      <c r="U4220">
        <v>0</v>
      </c>
      <c r="V4220" t="s">
        <v>845</v>
      </c>
      <c r="W4220" s="388">
        <v>44477</v>
      </c>
      <c r="X4220">
        <v>76</v>
      </c>
      <c r="Y4220">
        <v>0</v>
      </c>
      <c r="Z4220">
        <v>0</v>
      </c>
      <c r="AA4220" t="s">
        <v>1758</v>
      </c>
      <c r="AB4220" t="s">
        <v>828</v>
      </c>
      <c r="AD4220" t="s">
        <v>10191</v>
      </c>
      <c r="AE4220" t="s">
        <v>10192</v>
      </c>
      <c r="AI4220" t="s">
        <v>1761</v>
      </c>
      <c r="AL4220" t="s">
        <v>10801</v>
      </c>
      <c r="AM4220">
        <v>7</v>
      </c>
      <c r="AN4220" t="s">
        <v>8988</v>
      </c>
      <c r="AO4220" t="s">
        <v>10785</v>
      </c>
      <c r="AP4220">
        <v>0</v>
      </c>
      <c r="AQ4220" s="388">
        <v>44467</v>
      </c>
      <c r="AS4220" t="s">
        <v>1765</v>
      </c>
      <c r="AT4220" s="388">
        <v>44467</v>
      </c>
      <c r="AU4220" t="s">
        <v>1756</v>
      </c>
      <c r="AV4220" t="s">
        <v>1756</v>
      </c>
      <c r="AZ4220" t="s">
        <v>1766</v>
      </c>
      <c r="BA4220" t="s">
        <v>8981</v>
      </c>
      <c r="BB4220" t="s">
        <v>10816</v>
      </c>
      <c r="BC4220" t="s">
        <v>10817</v>
      </c>
      <c r="BD4220" t="s">
        <v>828</v>
      </c>
      <c r="BE4220" t="s">
        <v>1756</v>
      </c>
      <c r="BF4220" t="s">
        <v>828</v>
      </c>
    </row>
    <row r="4221" spans="1:58">
      <c r="A4221" t="s">
        <v>842</v>
      </c>
      <c r="B4221">
        <v>12</v>
      </c>
      <c r="C4221">
        <v>0</v>
      </c>
      <c r="D4221">
        <v>7372</v>
      </c>
      <c r="E4221" t="s">
        <v>10800</v>
      </c>
      <c r="F4221">
        <v>53510703</v>
      </c>
      <c r="G4221" t="s">
        <v>2041</v>
      </c>
      <c r="H4221">
        <v>0</v>
      </c>
      <c r="I4221" t="s">
        <v>2056</v>
      </c>
      <c r="J4221">
        <v>244</v>
      </c>
      <c r="K4221">
        <v>0.90909090000000004</v>
      </c>
      <c r="L4221" t="s">
        <v>1755</v>
      </c>
      <c r="N4221" t="s">
        <v>1757</v>
      </c>
      <c r="O4221" t="s">
        <v>1756</v>
      </c>
      <c r="P4221" t="s">
        <v>1756</v>
      </c>
      <c r="Q4221" s="387">
        <v>221.81819999999999</v>
      </c>
      <c r="R4221">
        <v>28.836365999999998</v>
      </c>
      <c r="S4221">
        <v>250.65456599999996</v>
      </c>
      <c r="T4221" s="388">
        <v>44460</v>
      </c>
      <c r="U4221">
        <v>0</v>
      </c>
      <c r="V4221" t="s">
        <v>845</v>
      </c>
      <c r="W4221" s="388">
        <v>44477</v>
      </c>
      <c r="X4221">
        <v>76</v>
      </c>
      <c r="Y4221">
        <v>0</v>
      </c>
      <c r="Z4221">
        <v>0</v>
      </c>
      <c r="AA4221" t="s">
        <v>1758</v>
      </c>
      <c r="AB4221" t="s">
        <v>828</v>
      </c>
      <c r="AD4221" t="s">
        <v>10191</v>
      </c>
      <c r="AE4221" t="s">
        <v>10192</v>
      </c>
      <c r="AI4221" t="s">
        <v>1761</v>
      </c>
      <c r="AL4221" t="s">
        <v>10801</v>
      </c>
      <c r="AM4221">
        <v>7</v>
      </c>
      <c r="AN4221" t="s">
        <v>8988</v>
      </c>
      <c r="AO4221" t="s">
        <v>10785</v>
      </c>
      <c r="AP4221">
        <v>0</v>
      </c>
      <c r="AQ4221" s="388">
        <v>44467</v>
      </c>
      <c r="AS4221" t="s">
        <v>1765</v>
      </c>
      <c r="AT4221" s="388">
        <v>44467</v>
      </c>
      <c r="AU4221" t="s">
        <v>1756</v>
      </c>
      <c r="AV4221" t="s">
        <v>1756</v>
      </c>
      <c r="AZ4221" t="s">
        <v>1766</v>
      </c>
      <c r="BA4221" t="s">
        <v>8981</v>
      </c>
      <c r="BB4221" t="s">
        <v>10816</v>
      </c>
      <c r="BC4221" t="s">
        <v>10817</v>
      </c>
      <c r="BD4221" t="s">
        <v>828</v>
      </c>
      <c r="BE4221" t="s">
        <v>1756</v>
      </c>
      <c r="BF4221" t="s">
        <v>828</v>
      </c>
    </row>
    <row r="4222" spans="1:58">
      <c r="A4222" t="s">
        <v>842</v>
      </c>
      <c r="B4222">
        <v>12</v>
      </c>
      <c r="C4222">
        <v>0</v>
      </c>
      <c r="D4222">
        <v>7392</v>
      </c>
      <c r="E4222" t="s">
        <v>10783</v>
      </c>
      <c r="F4222">
        <v>53510703</v>
      </c>
      <c r="G4222" t="s">
        <v>2041</v>
      </c>
      <c r="H4222">
        <v>0</v>
      </c>
      <c r="I4222" t="s">
        <v>10199</v>
      </c>
      <c r="J4222">
        <v>25</v>
      </c>
      <c r="K4222">
        <v>13</v>
      </c>
      <c r="L4222" t="s">
        <v>1771</v>
      </c>
      <c r="M4222" t="s">
        <v>10200</v>
      </c>
      <c r="N4222" t="s">
        <v>1757</v>
      </c>
      <c r="O4222" t="s">
        <v>1756</v>
      </c>
      <c r="P4222" t="s">
        <v>1756</v>
      </c>
      <c r="Q4222" s="387">
        <v>325</v>
      </c>
      <c r="R4222">
        <v>42.25</v>
      </c>
      <c r="S4222">
        <v>367.24999999999994</v>
      </c>
      <c r="T4222" s="388">
        <v>44464</v>
      </c>
      <c r="U4222">
        <v>0</v>
      </c>
      <c r="V4222" t="s">
        <v>845</v>
      </c>
      <c r="W4222" s="388">
        <v>44477</v>
      </c>
      <c r="X4222">
        <v>76</v>
      </c>
      <c r="Y4222">
        <v>0</v>
      </c>
      <c r="Z4222">
        <v>0</v>
      </c>
      <c r="AA4222" t="s">
        <v>1758</v>
      </c>
      <c r="AB4222" t="s">
        <v>828</v>
      </c>
      <c r="AD4222" t="s">
        <v>10191</v>
      </c>
      <c r="AE4222" t="s">
        <v>10192</v>
      </c>
      <c r="AI4222" t="s">
        <v>1761</v>
      </c>
      <c r="AL4222" t="s">
        <v>10784</v>
      </c>
      <c r="AM4222">
        <v>7</v>
      </c>
      <c r="AN4222" t="s">
        <v>6713</v>
      </c>
      <c r="AO4222" t="s">
        <v>10785</v>
      </c>
      <c r="AP4222">
        <v>0</v>
      </c>
      <c r="AQ4222" s="388">
        <v>44376</v>
      </c>
      <c r="AS4222" t="s">
        <v>10786</v>
      </c>
      <c r="AT4222" s="388">
        <v>44471</v>
      </c>
      <c r="AU4222" t="s">
        <v>1756</v>
      </c>
      <c r="AV4222" t="s">
        <v>1756</v>
      </c>
      <c r="AZ4222" t="s">
        <v>1756</v>
      </c>
      <c r="BA4222" t="s">
        <v>8981</v>
      </c>
      <c r="BB4222" t="s">
        <v>10818</v>
      </c>
      <c r="BC4222" t="s">
        <v>10819</v>
      </c>
      <c r="BD4222" t="s">
        <v>828</v>
      </c>
      <c r="BE4222" t="s">
        <v>1756</v>
      </c>
      <c r="BF4222" t="s">
        <v>828</v>
      </c>
    </row>
    <row r="4223" spans="1:58">
      <c r="A4223" t="s">
        <v>842</v>
      </c>
      <c r="B4223">
        <v>12</v>
      </c>
      <c r="C4223">
        <v>0</v>
      </c>
      <c r="D4223">
        <v>7388</v>
      </c>
      <c r="E4223" t="s">
        <v>10789</v>
      </c>
      <c r="F4223">
        <v>53510703</v>
      </c>
      <c r="G4223" t="s">
        <v>2041</v>
      </c>
      <c r="H4223">
        <v>0</v>
      </c>
      <c r="I4223" t="s">
        <v>10199</v>
      </c>
      <c r="J4223">
        <v>25</v>
      </c>
      <c r="K4223">
        <v>13</v>
      </c>
      <c r="L4223" t="s">
        <v>1771</v>
      </c>
      <c r="M4223" t="s">
        <v>10200</v>
      </c>
      <c r="N4223" t="s">
        <v>1757</v>
      </c>
      <c r="O4223" t="s">
        <v>1756</v>
      </c>
      <c r="P4223" t="s">
        <v>1756</v>
      </c>
      <c r="Q4223" s="387">
        <v>325</v>
      </c>
      <c r="R4223">
        <v>42.25</v>
      </c>
      <c r="S4223">
        <v>367.24999999999994</v>
      </c>
      <c r="T4223" s="388">
        <v>44463</v>
      </c>
      <c r="U4223">
        <v>0</v>
      </c>
      <c r="V4223" t="s">
        <v>845</v>
      </c>
      <c r="W4223" s="388">
        <v>44477</v>
      </c>
      <c r="X4223">
        <v>76</v>
      </c>
      <c r="Y4223">
        <v>0</v>
      </c>
      <c r="Z4223">
        <v>0</v>
      </c>
      <c r="AA4223" t="s">
        <v>1758</v>
      </c>
      <c r="AB4223" t="s">
        <v>828</v>
      </c>
      <c r="AD4223" t="s">
        <v>10191</v>
      </c>
      <c r="AE4223" t="s">
        <v>10192</v>
      </c>
      <c r="AI4223" t="s">
        <v>1761</v>
      </c>
      <c r="AL4223" t="s">
        <v>10790</v>
      </c>
      <c r="AM4223">
        <v>7</v>
      </c>
      <c r="AN4223" t="s">
        <v>8988</v>
      </c>
      <c r="AO4223" t="s">
        <v>10785</v>
      </c>
      <c r="AP4223">
        <v>0</v>
      </c>
      <c r="AQ4223" s="388">
        <v>44464</v>
      </c>
      <c r="AS4223" t="s">
        <v>10786</v>
      </c>
      <c r="AT4223" s="388">
        <v>44471</v>
      </c>
      <c r="AU4223" t="s">
        <v>1756</v>
      </c>
      <c r="AV4223" t="s">
        <v>1756</v>
      </c>
      <c r="AZ4223" t="s">
        <v>1756</v>
      </c>
      <c r="BA4223" t="s">
        <v>8981</v>
      </c>
      <c r="BB4223" t="s">
        <v>10820</v>
      </c>
      <c r="BC4223" t="s">
        <v>10821</v>
      </c>
      <c r="BD4223" t="s">
        <v>828</v>
      </c>
      <c r="BE4223" t="s">
        <v>1756</v>
      </c>
      <c r="BF4223" t="s">
        <v>828</v>
      </c>
    </row>
    <row r="4224" spans="1:58">
      <c r="A4224" t="s">
        <v>842</v>
      </c>
      <c r="B4224">
        <v>12</v>
      </c>
      <c r="C4224">
        <v>0</v>
      </c>
      <c r="D4224">
        <v>7383</v>
      </c>
      <c r="E4224" t="s">
        <v>10793</v>
      </c>
      <c r="F4224">
        <v>53510703</v>
      </c>
      <c r="G4224" t="s">
        <v>2041</v>
      </c>
      <c r="H4224">
        <v>0</v>
      </c>
      <c r="I4224" t="s">
        <v>10199</v>
      </c>
      <c r="J4224">
        <v>25</v>
      </c>
      <c r="K4224">
        <v>13</v>
      </c>
      <c r="L4224" t="s">
        <v>1771</v>
      </c>
      <c r="M4224" t="s">
        <v>10200</v>
      </c>
      <c r="N4224" t="s">
        <v>1757</v>
      </c>
      <c r="O4224" t="s">
        <v>1756</v>
      </c>
      <c r="P4224" t="s">
        <v>1756</v>
      </c>
      <c r="Q4224" s="387">
        <v>325</v>
      </c>
      <c r="R4224">
        <v>42.25</v>
      </c>
      <c r="S4224">
        <v>367.24999999999994</v>
      </c>
      <c r="T4224" s="388">
        <v>44462</v>
      </c>
      <c r="U4224">
        <v>0</v>
      </c>
      <c r="V4224" t="s">
        <v>845</v>
      </c>
      <c r="W4224" s="388">
        <v>44477</v>
      </c>
      <c r="X4224">
        <v>76</v>
      </c>
      <c r="Y4224">
        <v>0</v>
      </c>
      <c r="Z4224">
        <v>0</v>
      </c>
      <c r="AA4224" t="s">
        <v>1758</v>
      </c>
      <c r="AB4224" t="s">
        <v>828</v>
      </c>
      <c r="AD4224" t="s">
        <v>10191</v>
      </c>
      <c r="AE4224" t="s">
        <v>10192</v>
      </c>
      <c r="AI4224" t="s">
        <v>1761</v>
      </c>
      <c r="AL4224" t="s">
        <v>10790</v>
      </c>
      <c r="AM4224">
        <v>7</v>
      </c>
      <c r="AN4224" t="s">
        <v>8988</v>
      </c>
      <c r="AO4224" t="s">
        <v>10785</v>
      </c>
      <c r="AP4224">
        <v>0</v>
      </c>
      <c r="AQ4224" s="388">
        <v>44468</v>
      </c>
      <c r="AS4224" t="s">
        <v>10786</v>
      </c>
      <c r="AT4224" s="388">
        <v>44471</v>
      </c>
      <c r="AU4224" t="s">
        <v>1756</v>
      </c>
      <c r="AV4224" t="s">
        <v>1756</v>
      </c>
      <c r="AZ4224" t="s">
        <v>1756</v>
      </c>
      <c r="BA4224" t="s">
        <v>8981</v>
      </c>
      <c r="BB4224" t="s">
        <v>10822</v>
      </c>
      <c r="BC4224" t="s">
        <v>10823</v>
      </c>
      <c r="BD4224" t="s">
        <v>828</v>
      </c>
      <c r="BE4224" t="s">
        <v>1756</v>
      </c>
      <c r="BF4224" t="s">
        <v>828</v>
      </c>
    </row>
    <row r="4225" spans="1:58">
      <c r="A4225" t="s">
        <v>842</v>
      </c>
      <c r="B4225">
        <v>12</v>
      </c>
      <c r="C4225">
        <v>0</v>
      </c>
      <c r="D4225">
        <v>7378</v>
      </c>
      <c r="E4225" t="s">
        <v>10796</v>
      </c>
      <c r="F4225">
        <v>53510703</v>
      </c>
      <c r="G4225" t="s">
        <v>2041</v>
      </c>
      <c r="H4225">
        <v>0</v>
      </c>
      <c r="I4225" t="s">
        <v>10199</v>
      </c>
      <c r="J4225">
        <v>25</v>
      </c>
      <c r="K4225">
        <v>21</v>
      </c>
      <c r="L4225" t="s">
        <v>1771</v>
      </c>
      <c r="M4225" t="s">
        <v>10200</v>
      </c>
      <c r="N4225" t="s">
        <v>1757</v>
      </c>
      <c r="O4225" t="s">
        <v>1756</v>
      </c>
      <c r="P4225" t="s">
        <v>1756</v>
      </c>
      <c r="Q4225" s="387">
        <v>525</v>
      </c>
      <c r="R4225">
        <v>68.25</v>
      </c>
      <c r="S4225">
        <v>593.25</v>
      </c>
      <c r="T4225" s="388">
        <v>44461</v>
      </c>
      <c r="U4225">
        <v>0</v>
      </c>
      <c r="V4225" t="s">
        <v>845</v>
      </c>
      <c r="W4225" s="388">
        <v>44477</v>
      </c>
      <c r="X4225">
        <v>76</v>
      </c>
      <c r="Y4225">
        <v>0</v>
      </c>
      <c r="Z4225">
        <v>0</v>
      </c>
      <c r="AA4225" t="s">
        <v>1758</v>
      </c>
      <c r="AB4225" t="s">
        <v>828</v>
      </c>
      <c r="AD4225" t="s">
        <v>10191</v>
      </c>
      <c r="AE4225" t="s">
        <v>10192</v>
      </c>
      <c r="AI4225" t="s">
        <v>1761</v>
      </c>
      <c r="AL4225" t="s">
        <v>10797</v>
      </c>
      <c r="AM4225">
        <v>7</v>
      </c>
      <c r="AN4225" t="s">
        <v>8988</v>
      </c>
      <c r="AO4225" t="s">
        <v>10785</v>
      </c>
      <c r="AP4225">
        <v>0</v>
      </c>
      <c r="AQ4225" s="388">
        <v>44467</v>
      </c>
      <c r="AS4225" t="s">
        <v>1765</v>
      </c>
      <c r="AT4225" s="388">
        <v>44467</v>
      </c>
      <c r="AU4225" t="s">
        <v>1756</v>
      </c>
      <c r="AV4225" t="s">
        <v>1756</v>
      </c>
      <c r="AZ4225" t="s">
        <v>1766</v>
      </c>
      <c r="BA4225" t="s">
        <v>8981</v>
      </c>
      <c r="BB4225" t="s">
        <v>10824</v>
      </c>
      <c r="BC4225" t="s">
        <v>10825</v>
      </c>
      <c r="BD4225" t="s">
        <v>828</v>
      </c>
      <c r="BE4225" t="s">
        <v>1756</v>
      </c>
      <c r="BF4225" t="s">
        <v>828</v>
      </c>
    </row>
    <row r="4226" spans="1:58">
      <c r="A4226" t="s">
        <v>842</v>
      </c>
      <c r="B4226">
        <v>12</v>
      </c>
      <c r="C4226">
        <v>0</v>
      </c>
      <c r="D4226">
        <v>7372</v>
      </c>
      <c r="E4226" t="s">
        <v>10800</v>
      </c>
      <c r="F4226">
        <v>53510703</v>
      </c>
      <c r="G4226" t="s">
        <v>2041</v>
      </c>
      <c r="H4226">
        <v>0</v>
      </c>
      <c r="I4226" t="s">
        <v>10199</v>
      </c>
      <c r="J4226">
        <v>25</v>
      </c>
      <c r="K4226">
        <v>23</v>
      </c>
      <c r="L4226" t="s">
        <v>1771</v>
      </c>
      <c r="M4226" t="s">
        <v>10200</v>
      </c>
      <c r="N4226" t="s">
        <v>1757</v>
      </c>
      <c r="O4226" t="s">
        <v>1756</v>
      </c>
      <c r="P4226" t="s">
        <v>1756</v>
      </c>
      <c r="Q4226" s="387">
        <v>575</v>
      </c>
      <c r="R4226">
        <v>74.75</v>
      </c>
      <c r="S4226">
        <v>649.74999999999989</v>
      </c>
      <c r="T4226" s="388">
        <v>44460</v>
      </c>
      <c r="U4226">
        <v>0</v>
      </c>
      <c r="V4226" t="s">
        <v>845</v>
      </c>
      <c r="W4226" s="388">
        <v>44477</v>
      </c>
      <c r="X4226">
        <v>76</v>
      </c>
      <c r="Y4226">
        <v>0</v>
      </c>
      <c r="Z4226">
        <v>0</v>
      </c>
      <c r="AA4226" t="s">
        <v>1758</v>
      </c>
      <c r="AB4226" t="s">
        <v>828</v>
      </c>
      <c r="AD4226" t="s">
        <v>10191</v>
      </c>
      <c r="AE4226" t="s">
        <v>10192</v>
      </c>
      <c r="AI4226" t="s">
        <v>1761</v>
      </c>
      <c r="AL4226" t="s">
        <v>10801</v>
      </c>
      <c r="AM4226">
        <v>7</v>
      </c>
      <c r="AN4226" t="s">
        <v>8988</v>
      </c>
      <c r="AO4226" t="s">
        <v>10785</v>
      </c>
      <c r="AP4226">
        <v>0</v>
      </c>
      <c r="AQ4226" s="388">
        <v>44467</v>
      </c>
      <c r="AS4226" t="s">
        <v>1765</v>
      </c>
      <c r="AT4226" s="388">
        <v>44467</v>
      </c>
      <c r="AU4226" t="s">
        <v>1756</v>
      </c>
      <c r="AV4226" t="s">
        <v>1756</v>
      </c>
      <c r="AZ4226" t="s">
        <v>1766</v>
      </c>
      <c r="BA4226" t="s">
        <v>8981</v>
      </c>
      <c r="BB4226" t="s">
        <v>10826</v>
      </c>
      <c r="BC4226" t="s">
        <v>10827</v>
      </c>
      <c r="BD4226" t="s">
        <v>828</v>
      </c>
      <c r="BE4226" t="s">
        <v>1756</v>
      </c>
      <c r="BF4226" t="s">
        <v>828</v>
      </c>
    </row>
    <row r="4227" spans="1:58">
      <c r="A4227" t="s">
        <v>842</v>
      </c>
      <c r="B4227">
        <v>12</v>
      </c>
      <c r="C4227">
        <v>0</v>
      </c>
      <c r="D4227">
        <v>7392</v>
      </c>
      <c r="E4227" t="s">
        <v>10783</v>
      </c>
      <c r="F4227">
        <v>53510703</v>
      </c>
      <c r="G4227" t="s">
        <v>2041</v>
      </c>
      <c r="H4227">
        <v>0</v>
      </c>
      <c r="I4227" t="s">
        <v>10203</v>
      </c>
      <c r="J4227">
        <v>178</v>
      </c>
      <c r="K4227">
        <v>5</v>
      </c>
      <c r="L4227" t="s">
        <v>1771</v>
      </c>
      <c r="M4227" t="s">
        <v>10204</v>
      </c>
      <c r="N4227" t="s">
        <v>1757</v>
      </c>
      <c r="O4227" t="s">
        <v>1756</v>
      </c>
      <c r="P4227" t="s">
        <v>1756</v>
      </c>
      <c r="Q4227" s="387">
        <v>890</v>
      </c>
      <c r="R4227">
        <v>115.7</v>
      </c>
      <c r="S4227">
        <v>1005.6999999999999</v>
      </c>
      <c r="T4227" s="388">
        <v>44464</v>
      </c>
      <c r="U4227">
        <v>0</v>
      </c>
      <c r="V4227" t="s">
        <v>845</v>
      </c>
      <c r="W4227" s="388">
        <v>44477</v>
      </c>
      <c r="X4227">
        <v>76</v>
      </c>
      <c r="Y4227">
        <v>0</v>
      </c>
      <c r="Z4227">
        <v>0</v>
      </c>
      <c r="AA4227" t="s">
        <v>1758</v>
      </c>
      <c r="AB4227" t="s">
        <v>828</v>
      </c>
      <c r="AD4227" t="s">
        <v>10191</v>
      </c>
      <c r="AE4227" t="s">
        <v>10192</v>
      </c>
      <c r="AI4227" t="s">
        <v>1761</v>
      </c>
      <c r="AL4227" t="s">
        <v>10784</v>
      </c>
      <c r="AM4227">
        <v>7</v>
      </c>
      <c r="AN4227" t="s">
        <v>6713</v>
      </c>
      <c r="AO4227" t="s">
        <v>10785</v>
      </c>
      <c r="AP4227">
        <v>0</v>
      </c>
      <c r="AQ4227" s="388">
        <v>44376</v>
      </c>
      <c r="AS4227" t="s">
        <v>10786</v>
      </c>
      <c r="AT4227" s="388">
        <v>44471</v>
      </c>
      <c r="AU4227" t="s">
        <v>1756</v>
      </c>
      <c r="AV4227" t="s">
        <v>1756</v>
      </c>
      <c r="AZ4227" t="s">
        <v>1756</v>
      </c>
      <c r="BA4227" t="s">
        <v>8981</v>
      </c>
      <c r="BB4227" t="s">
        <v>10828</v>
      </c>
      <c r="BC4227" t="s">
        <v>10829</v>
      </c>
      <c r="BD4227" t="s">
        <v>828</v>
      </c>
      <c r="BE4227" t="s">
        <v>1756</v>
      </c>
      <c r="BF4227" t="s">
        <v>828</v>
      </c>
    </row>
    <row r="4228" spans="1:58">
      <c r="A4228" t="s">
        <v>842</v>
      </c>
      <c r="B4228">
        <v>12</v>
      </c>
      <c r="C4228">
        <v>0</v>
      </c>
      <c r="D4228">
        <v>7388</v>
      </c>
      <c r="E4228" t="s">
        <v>10789</v>
      </c>
      <c r="F4228">
        <v>53510703</v>
      </c>
      <c r="G4228" t="s">
        <v>2041</v>
      </c>
      <c r="H4228">
        <v>0</v>
      </c>
      <c r="I4228" t="s">
        <v>10203</v>
      </c>
      <c r="J4228">
        <v>178</v>
      </c>
      <c r="K4228">
        <v>9</v>
      </c>
      <c r="L4228" t="s">
        <v>1771</v>
      </c>
      <c r="M4228" t="s">
        <v>10204</v>
      </c>
      <c r="N4228" t="s">
        <v>1757</v>
      </c>
      <c r="O4228" t="s">
        <v>1756</v>
      </c>
      <c r="P4228" t="s">
        <v>1756</v>
      </c>
      <c r="Q4228" s="387">
        <v>1602</v>
      </c>
      <c r="R4228">
        <v>208.26000000000002</v>
      </c>
      <c r="S4228">
        <v>1810.2599999999998</v>
      </c>
      <c r="T4228" s="388">
        <v>44463</v>
      </c>
      <c r="U4228">
        <v>0</v>
      </c>
      <c r="V4228" t="s">
        <v>845</v>
      </c>
      <c r="W4228" s="388">
        <v>44477</v>
      </c>
      <c r="X4228">
        <v>76</v>
      </c>
      <c r="Y4228">
        <v>0</v>
      </c>
      <c r="Z4228">
        <v>0</v>
      </c>
      <c r="AA4228" t="s">
        <v>1758</v>
      </c>
      <c r="AB4228" t="s">
        <v>828</v>
      </c>
      <c r="AD4228" t="s">
        <v>10191</v>
      </c>
      <c r="AE4228" t="s">
        <v>10192</v>
      </c>
      <c r="AI4228" t="s">
        <v>1761</v>
      </c>
      <c r="AL4228" t="s">
        <v>10790</v>
      </c>
      <c r="AM4228">
        <v>7</v>
      </c>
      <c r="AN4228" t="s">
        <v>8988</v>
      </c>
      <c r="AO4228" t="s">
        <v>10785</v>
      </c>
      <c r="AP4228">
        <v>0</v>
      </c>
      <c r="AQ4228" s="388">
        <v>44464</v>
      </c>
      <c r="AS4228" t="s">
        <v>10786</v>
      </c>
      <c r="AT4228" s="388">
        <v>44471</v>
      </c>
      <c r="AU4228" t="s">
        <v>1756</v>
      </c>
      <c r="AV4228" t="s">
        <v>1756</v>
      </c>
      <c r="AZ4228" t="s">
        <v>1756</v>
      </c>
      <c r="BA4228" t="s">
        <v>8981</v>
      </c>
      <c r="BB4228" t="s">
        <v>10830</v>
      </c>
      <c r="BC4228" t="s">
        <v>10831</v>
      </c>
      <c r="BD4228" t="s">
        <v>828</v>
      </c>
      <c r="BE4228" t="s">
        <v>1756</v>
      </c>
      <c r="BF4228" t="s">
        <v>828</v>
      </c>
    </row>
    <row r="4229" spans="1:58">
      <c r="A4229" t="s">
        <v>842</v>
      </c>
      <c r="B4229">
        <v>12</v>
      </c>
      <c r="C4229">
        <v>0</v>
      </c>
      <c r="D4229">
        <v>7383</v>
      </c>
      <c r="E4229" t="s">
        <v>10793</v>
      </c>
      <c r="F4229">
        <v>53510703</v>
      </c>
      <c r="G4229" t="s">
        <v>2041</v>
      </c>
      <c r="H4229">
        <v>0</v>
      </c>
      <c r="I4229" t="s">
        <v>10203</v>
      </c>
      <c r="J4229">
        <v>178</v>
      </c>
      <c r="K4229">
        <v>10</v>
      </c>
      <c r="L4229" t="s">
        <v>1771</v>
      </c>
      <c r="M4229" t="s">
        <v>10204</v>
      </c>
      <c r="N4229" t="s">
        <v>1757</v>
      </c>
      <c r="O4229" t="s">
        <v>1756</v>
      </c>
      <c r="P4229" t="s">
        <v>1756</v>
      </c>
      <c r="Q4229" s="387">
        <v>1780</v>
      </c>
      <c r="R4229">
        <v>231.4</v>
      </c>
      <c r="S4229">
        <v>2011.3999999999999</v>
      </c>
      <c r="T4229" s="388">
        <v>44462</v>
      </c>
      <c r="U4229">
        <v>0</v>
      </c>
      <c r="V4229" t="s">
        <v>845</v>
      </c>
      <c r="W4229" s="388">
        <v>44477</v>
      </c>
      <c r="X4229">
        <v>76</v>
      </c>
      <c r="Y4229">
        <v>0</v>
      </c>
      <c r="Z4229">
        <v>0</v>
      </c>
      <c r="AA4229" t="s">
        <v>1758</v>
      </c>
      <c r="AB4229" t="s">
        <v>828</v>
      </c>
      <c r="AD4229" t="s">
        <v>10191</v>
      </c>
      <c r="AE4229" t="s">
        <v>10192</v>
      </c>
      <c r="AI4229" t="s">
        <v>1761</v>
      </c>
      <c r="AL4229" t="s">
        <v>10790</v>
      </c>
      <c r="AM4229">
        <v>7</v>
      </c>
      <c r="AN4229" t="s">
        <v>8988</v>
      </c>
      <c r="AO4229" t="s">
        <v>10785</v>
      </c>
      <c r="AP4229">
        <v>0</v>
      </c>
      <c r="AQ4229" s="388">
        <v>44468</v>
      </c>
      <c r="AS4229" t="s">
        <v>10786</v>
      </c>
      <c r="AT4229" s="388">
        <v>44471</v>
      </c>
      <c r="AU4229" t="s">
        <v>1756</v>
      </c>
      <c r="AV4229" t="s">
        <v>1756</v>
      </c>
      <c r="AZ4229" t="s">
        <v>1756</v>
      </c>
      <c r="BA4229" t="s">
        <v>8981</v>
      </c>
      <c r="BB4229" t="s">
        <v>10832</v>
      </c>
      <c r="BC4229" t="s">
        <v>10833</v>
      </c>
      <c r="BD4229" t="s">
        <v>828</v>
      </c>
      <c r="BE4229" t="s">
        <v>1756</v>
      </c>
      <c r="BF4229" t="s">
        <v>828</v>
      </c>
    </row>
    <row r="4230" spans="1:58">
      <c r="A4230" t="s">
        <v>842</v>
      </c>
      <c r="B4230">
        <v>12</v>
      </c>
      <c r="C4230">
        <v>0</v>
      </c>
      <c r="D4230">
        <v>7378</v>
      </c>
      <c r="E4230" t="s">
        <v>10796</v>
      </c>
      <c r="F4230">
        <v>53510703</v>
      </c>
      <c r="G4230" t="s">
        <v>2041</v>
      </c>
      <c r="H4230">
        <v>0</v>
      </c>
      <c r="I4230" t="s">
        <v>10203</v>
      </c>
      <c r="J4230">
        <v>178</v>
      </c>
      <c r="K4230">
        <v>10</v>
      </c>
      <c r="L4230" t="s">
        <v>1771</v>
      </c>
      <c r="M4230" t="s">
        <v>10204</v>
      </c>
      <c r="N4230" t="s">
        <v>1757</v>
      </c>
      <c r="O4230" t="s">
        <v>1756</v>
      </c>
      <c r="P4230" t="s">
        <v>1756</v>
      </c>
      <c r="Q4230" s="387">
        <v>1780</v>
      </c>
      <c r="R4230">
        <v>231.4</v>
      </c>
      <c r="S4230">
        <v>2011.3999999999999</v>
      </c>
      <c r="T4230" s="388">
        <v>44461</v>
      </c>
      <c r="U4230">
        <v>0</v>
      </c>
      <c r="V4230" t="s">
        <v>845</v>
      </c>
      <c r="W4230" s="388">
        <v>44477</v>
      </c>
      <c r="X4230">
        <v>76</v>
      </c>
      <c r="Y4230">
        <v>0</v>
      </c>
      <c r="Z4230">
        <v>0</v>
      </c>
      <c r="AA4230" t="s">
        <v>1758</v>
      </c>
      <c r="AB4230" t="s">
        <v>828</v>
      </c>
      <c r="AD4230" t="s">
        <v>10191</v>
      </c>
      <c r="AE4230" t="s">
        <v>10192</v>
      </c>
      <c r="AI4230" t="s">
        <v>1761</v>
      </c>
      <c r="AL4230" t="s">
        <v>10797</v>
      </c>
      <c r="AM4230">
        <v>7</v>
      </c>
      <c r="AN4230" t="s">
        <v>8988</v>
      </c>
      <c r="AO4230" t="s">
        <v>10785</v>
      </c>
      <c r="AP4230">
        <v>0</v>
      </c>
      <c r="AQ4230" s="388">
        <v>44467</v>
      </c>
      <c r="AS4230" t="s">
        <v>1765</v>
      </c>
      <c r="AT4230" s="388">
        <v>44467</v>
      </c>
      <c r="AU4230" t="s">
        <v>1756</v>
      </c>
      <c r="AV4230" t="s">
        <v>1756</v>
      </c>
      <c r="AZ4230" t="s">
        <v>1766</v>
      </c>
      <c r="BA4230" t="s">
        <v>8981</v>
      </c>
      <c r="BB4230" t="s">
        <v>10834</v>
      </c>
      <c r="BC4230" t="s">
        <v>10835</v>
      </c>
      <c r="BD4230" t="s">
        <v>828</v>
      </c>
      <c r="BE4230" t="s">
        <v>1756</v>
      </c>
      <c r="BF4230" t="s">
        <v>828</v>
      </c>
    </row>
    <row r="4231" spans="1:58">
      <c r="A4231" t="s">
        <v>842</v>
      </c>
      <c r="B4231">
        <v>12</v>
      </c>
      <c r="C4231">
        <v>0</v>
      </c>
      <c r="D4231">
        <v>7372</v>
      </c>
      <c r="E4231" t="s">
        <v>10800</v>
      </c>
      <c r="F4231">
        <v>53510703</v>
      </c>
      <c r="G4231" t="s">
        <v>2041</v>
      </c>
      <c r="H4231">
        <v>0</v>
      </c>
      <c r="I4231" t="s">
        <v>10203</v>
      </c>
      <c r="J4231">
        <v>178</v>
      </c>
      <c r="K4231">
        <v>10</v>
      </c>
      <c r="L4231" t="s">
        <v>1771</v>
      </c>
      <c r="M4231" t="s">
        <v>10204</v>
      </c>
      <c r="N4231" t="s">
        <v>1757</v>
      </c>
      <c r="O4231" t="s">
        <v>1756</v>
      </c>
      <c r="P4231" t="s">
        <v>1756</v>
      </c>
      <c r="Q4231" s="387">
        <v>1780</v>
      </c>
      <c r="R4231">
        <v>231.4</v>
      </c>
      <c r="S4231">
        <v>2011.3999999999999</v>
      </c>
      <c r="T4231" s="388">
        <v>44460</v>
      </c>
      <c r="U4231">
        <v>0</v>
      </c>
      <c r="V4231" t="s">
        <v>845</v>
      </c>
      <c r="W4231" s="388">
        <v>44477</v>
      </c>
      <c r="X4231">
        <v>76</v>
      </c>
      <c r="Y4231">
        <v>0</v>
      </c>
      <c r="Z4231">
        <v>0</v>
      </c>
      <c r="AA4231" t="s">
        <v>1758</v>
      </c>
      <c r="AB4231" t="s">
        <v>828</v>
      </c>
      <c r="AD4231" t="s">
        <v>10191</v>
      </c>
      <c r="AE4231" t="s">
        <v>10192</v>
      </c>
      <c r="AI4231" t="s">
        <v>1761</v>
      </c>
      <c r="AL4231" t="s">
        <v>10801</v>
      </c>
      <c r="AM4231">
        <v>7</v>
      </c>
      <c r="AN4231" t="s">
        <v>8988</v>
      </c>
      <c r="AO4231" t="s">
        <v>10785</v>
      </c>
      <c r="AP4231">
        <v>0</v>
      </c>
      <c r="AQ4231" s="388">
        <v>44467</v>
      </c>
      <c r="AS4231" t="s">
        <v>1765</v>
      </c>
      <c r="AT4231" s="388">
        <v>44467</v>
      </c>
      <c r="AU4231" t="s">
        <v>1756</v>
      </c>
      <c r="AV4231" t="s">
        <v>1756</v>
      </c>
      <c r="AZ4231" t="s">
        <v>1766</v>
      </c>
      <c r="BA4231" t="s">
        <v>8981</v>
      </c>
      <c r="BB4231" t="s">
        <v>10836</v>
      </c>
      <c r="BC4231" t="s">
        <v>10837</v>
      </c>
      <c r="BD4231" t="s">
        <v>828</v>
      </c>
      <c r="BE4231" t="s">
        <v>1756</v>
      </c>
      <c r="BF4231" t="s">
        <v>828</v>
      </c>
    </row>
    <row r="4232" spans="1:58">
      <c r="A4232" t="s">
        <v>842</v>
      </c>
      <c r="B4232">
        <v>12</v>
      </c>
      <c r="C4232">
        <v>0</v>
      </c>
      <c r="D4232">
        <v>7392</v>
      </c>
      <c r="E4232" t="s">
        <v>10783</v>
      </c>
      <c r="F4232">
        <v>53510703</v>
      </c>
      <c r="G4232" t="s">
        <v>2041</v>
      </c>
      <c r="H4232">
        <v>0</v>
      </c>
      <c r="I4232" t="s">
        <v>10207</v>
      </c>
      <c r="J4232">
        <v>195</v>
      </c>
      <c r="K4232">
        <v>10</v>
      </c>
      <c r="L4232" t="s">
        <v>1771</v>
      </c>
      <c r="M4232" t="s">
        <v>10208</v>
      </c>
      <c r="N4232" t="s">
        <v>1757</v>
      </c>
      <c r="O4232" t="s">
        <v>1756</v>
      </c>
      <c r="P4232" t="s">
        <v>1756</v>
      </c>
      <c r="Q4232" s="387">
        <v>1950</v>
      </c>
      <c r="R4232">
        <v>253.5</v>
      </c>
      <c r="S4232">
        <v>2203.5</v>
      </c>
      <c r="T4232" s="388">
        <v>44464</v>
      </c>
      <c r="U4232">
        <v>0</v>
      </c>
      <c r="V4232" t="s">
        <v>845</v>
      </c>
      <c r="W4232" s="388">
        <v>44477</v>
      </c>
      <c r="X4232">
        <v>76</v>
      </c>
      <c r="Y4232">
        <v>0</v>
      </c>
      <c r="Z4232">
        <v>0</v>
      </c>
      <c r="AA4232" t="s">
        <v>1758</v>
      </c>
      <c r="AB4232" t="s">
        <v>828</v>
      </c>
      <c r="AD4232" t="s">
        <v>10191</v>
      </c>
      <c r="AE4232" t="s">
        <v>10192</v>
      </c>
      <c r="AI4232" t="s">
        <v>1761</v>
      </c>
      <c r="AL4232" t="s">
        <v>10784</v>
      </c>
      <c r="AM4232">
        <v>7</v>
      </c>
      <c r="AN4232" t="s">
        <v>6713</v>
      </c>
      <c r="AO4232" t="s">
        <v>10785</v>
      </c>
      <c r="AP4232">
        <v>0</v>
      </c>
      <c r="AQ4232" s="388">
        <v>44376</v>
      </c>
      <c r="AS4232" t="s">
        <v>10786</v>
      </c>
      <c r="AT4232" s="388">
        <v>44471</v>
      </c>
      <c r="AU4232" t="s">
        <v>1756</v>
      </c>
      <c r="AV4232" t="s">
        <v>1756</v>
      </c>
      <c r="AZ4232" t="s">
        <v>1756</v>
      </c>
      <c r="BA4232" t="s">
        <v>8981</v>
      </c>
      <c r="BB4232" t="s">
        <v>10838</v>
      </c>
      <c r="BC4232" t="s">
        <v>10839</v>
      </c>
      <c r="BD4232" t="s">
        <v>828</v>
      </c>
      <c r="BE4232" t="s">
        <v>1756</v>
      </c>
      <c r="BF4232" t="s">
        <v>828</v>
      </c>
    </row>
    <row r="4233" spans="1:58">
      <c r="A4233" t="s">
        <v>842</v>
      </c>
      <c r="B4233">
        <v>12</v>
      </c>
      <c r="C4233">
        <v>0</v>
      </c>
      <c r="D4233">
        <v>7388</v>
      </c>
      <c r="E4233" t="s">
        <v>10789</v>
      </c>
      <c r="F4233">
        <v>53510703</v>
      </c>
      <c r="G4233" t="s">
        <v>2041</v>
      </c>
      <c r="H4233">
        <v>0</v>
      </c>
      <c r="I4233" t="s">
        <v>10207</v>
      </c>
      <c r="J4233">
        <v>195</v>
      </c>
      <c r="K4233">
        <v>10</v>
      </c>
      <c r="L4233" t="s">
        <v>1771</v>
      </c>
      <c r="M4233" t="s">
        <v>10208</v>
      </c>
      <c r="N4233" t="s">
        <v>1757</v>
      </c>
      <c r="O4233" t="s">
        <v>1756</v>
      </c>
      <c r="P4233" t="s">
        <v>1756</v>
      </c>
      <c r="Q4233" s="387">
        <v>1950</v>
      </c>
      <c r="R4233">
        <v>253.5</v>
      </c>
      <c r="S4233">
        <v>2203.5</v>
      </c>
      <c r="T4233" s="388">
        <v>44463</v>
      </c>
      <c r="U4233">
        <v>0</v>
      </c>
      <c r="V4233" t="s">
        <v>845</v>
      </c>
      <c r="W4233" s="388">
        <v>44477</v>
      </c>
      <c r="X4233">
        <v>76</v>
      </c>
      <c r="Y4233">
        <v>0</v>
      </c>
      <c r="Z4233">
        <v>0</v>
      </c>
      <c r="AA4233" t="s">
        <v>1758</v>
      </c>
      <c r="AB4233" t="s">
        <v>828</v>
      </c>
      <c r="AD4233" t="s">
        <v>10191</v>
      </c>
      <c r="AE4233" t="s">
        <v>10192</v>
      </c>
      <c r="AI4233" t="s">
        <v>1761</v>
      </c>
      <c r="AL4233" t="s">
        <v>10790</v>
      </c>
      <c r="AM4233">
        <v>7</v>
      </c>
      <c r="AN4233" t="s">
        <v>8988</v>
      </c>
      <c r="AO4233" t="s">
        <v>10785</v>
      </c>
      <c r="AP4233">
        <v>0</v>
      </c>
      <c r="AQ4233" s="388">
        <v>44464</v>
      </c>
      <c r="AS4233" t="s">
        <v>10786</v>
      </c>
      <c r="AT4233" s="388">
        <v>44471</v>
      </c>
      <c r="AU4233" t="s">
        <v>1756</v>
      </c>
      <c r="AV4233" t="s">
        <v>1756</v>
      </c>
      <c r="AZ4233" t="s">
        <v>1756</v>
      </c>
      <c r="BA4233" t="s">
        <v>8981</v>
      </c>
      <c r="BB4233" t="s">
        <v>10840</v>
      </c>
      <c r="BC4233" t="s">
        <v>10841</v>
      </c>
      <c r="BD4233" t="s">
        <v>828</v>
      </c>
      <c r="BE4233" t="s">
        <v>1756</v>
      </c>
      <c r="BF4233" t="s">
        <v>828</v>
      </c>
    </row>
    <row r="4234" spans="1:58">
      <c r="A4234" t="s">
        <v>842</v>
      </c>
      <c r="B4234">
        <v>12</v>
      </c>
      <c r="C4234">
        <v>0</v>
      </c>
      <c r="D4234">
        <v>7383</v>
      </c>
      <c r="E4234" t="s">
        <v>10793</v>
      </c>
      <c r="F4234">
        <v>53510703</v>
      </c>
      <c r="G4234" t="s">
        <v>2041</v>
      </c>
      <c r="H4234">
        <v>0</v>
      </c>
      <c r="I4234" t="s">
        <v>10207</v>
      </c>
      <c r="J4234">
        <v>195</v>
      </c>
      <c r="K4234">
        <v>10</v>
      </c>
      <c r="L4234" t="s">
        <v>1771</v>
      </c>
      <c r="M4234" t="s">
        <v>10208</v>
      </c>
      <c r="N4234" t="s">
        <v>1757</v>
      </c>
      <c r="O4234" t="s">
        <v>1756</v>
      </c>
      <c r="P4234" t="s">
        <v>1756</v>
      </c>
      <c r="Q4234" s="387">
        <v>1950</v>
      </c>
      <c r="R4234">
        <v>253.5</v>
      </c>
      <c r="S4234">
        <v>2203.5</v>
      </c>
      <c r="T4234" s="388">
        <v>44462</v>
      </c>
      <c r="U4234">
        <v>0</v>
      </c>
      <c r="V4234" t="s">
        <v>845</v>
      </c>
      <c r="W4234" s="388">
        <v>44477</v>
      </c>
      <c r="X4234">
        <v>76</v>
      </c>
      <c r="Y4234">
        <v>0</v>
      </c>
      <c r="Z4234">
        <v>0</v>
      </c>
      <c r="AA4234" t="s">
        <v>1758</v>
      </c>
      <c r="AB4234" t="s">
        <v>828</v>
      </c>
      <c r="AD4234" t="s">
        <v>10191</v>
      </c>
      <c r="AE4234" t="s">
        <v>10192</v>
      </c>
      <c r="AI4234" t="s">
        <v>1761</v>
      </c>
      <c r="AL4234" t="s">
        <v>10790</v>
      </c>
      <c r="AM4234">
        <v>7</v>
      </c>
      <c r="AN4234" t="s">
        <v>8988</v>
      </c>
      <c r="AO4234" t="s">
        <v>10785</v>
      </c>
      <c r="AP4234">
        <v>0</v>
      </c>
      <c r="AQ4234" s="388">
        <v>44468</v>
      </c>
      <c r="AS4234" t="s">
        <v>10786</v>
      </c>
      <c r="AT4234" s="388">
        <v>44471</v>
      </c>
      <c r="AU4234" t="s">
        <v>1756</v>
      </c>
      <c r="AV4234" t="s">
        <v>1756</v>
      </c>
      <c r="AZ4234" t="s">
        <v>1756</v>
      </c>
      <c r="BA4234" t="s">
        <v>8981</v>
      </c>
      <c r="BB4234" t="s">
        <v>10842</v>
      </c>
      <c r="BC4234" t="s">
        <v>10843</v>
      </c>
      <c r="BD4234" t="s">
        <v>828</v>
      </c>
      <c r="BE4234" t="s">
        <v>1756</v>
      </c>
      <c r="BF4234" t="s">
        <v>828</v>
      </c>
    </row>
    <row r="4235" spans="1:58">
      <c r="A4235" t="s">
        <v>842</v>
      </c>
      <c r="B4235">
        <v>12</v>
      </c>
      <c r="C4235">
        <v>0</v>
      </c>
      <c r="D4235">
        <v>7378</v>
      </c>
      <c r="E4235" t="s">
        <v>10796</v>
      </c>
      <c r="F4235">
        <v>53510703</v>
      </c>
      <c r="G4235" t="s">
        <v>2041</v>
      </c>
      <c r="H4235">
        <v>0</v>
      </c>
      <c r="I4235" t="s">
        <v>10207</v>
      </c>
      <c r="J4235">
        <v>195</v>
      </c>
      <c r="K4235">
        <v>10</v>
      </c>
      <c r="L4235" t="s">
        <v>1771</v>
      </c>
      <c r="M4235" t="s">
        <v>10208</v>
      </c>
      <c r="N4235" t="s">
        <v>1757</v>
      </c>
      <c r="O4235" t="s">
        <v>1756</v>
      </c>
      <c r="P4235" t="s">
        <v>1756</v>
      </c>
      <c r="Q4235" s="387">
        <v>1950</v>
      </c>
      <c r="R4235">
        <v>253.5</v>
      </c>
      <c r="S4235">
        <v>2203.5</v>
      </c>
      <c r="T4235" s="388">
        <v>44461</v>
      </c>
      <c r="U4235">
        <v>0</v>
      </c>
      <c r="V4235" t="s">
        <v>845</v>
      </c>
      <c r="W4235" s="388">
        <v>44477</v>
      </c>
      <c r="X4235">
        <v>76</v>
      </c>
      <c r="Y4235">
        <v>0</v>
      </c>
      <c r="Z4235">
        <v>0</v>
      </c>
      <c r="AA4235" t="s">
        <v>1758</v>
      </c>
      <c r="AB4235" t="s">
        <v>828</v>
      </c>
      <c r="AD4235" t="s">
        <v>10191</v>
      </c>
      <c r="AE4235" t="s">
        <v>10192</v>
      </c>
      <c r="AI4235" t="s">
        <v>1761</v>
      </c>
      <c r="AL4235" t="s">
        <v>10797</v>
      </c>
      <c r="AM4235">
        <v>7</v>
      </c>
      <c r="AN4235" t="s">
        <v>8988</v>
      </c>
      <c r="AO4235" t="s">
        <v>10785</v>
      </c>
      <c r="AP4235">
        <v>0</v>
      </c>
      <c r="AQ4235" s="388">
        <v>44467</v>
      </c>
      <c r="AS4235" t="s">
        <v>1765</v>
      </c>
      <c r="AT4235" s="388">
        <v>44467</v>
      </c>
      <c r="AU4235" t="s">
        <v>1756</v>
      </c>
      <c r="AV4235" t="s">
        <v>1756</v>
      </c>
      <c r="AZ4235" t="s">
        <v>1766</v>
      </c>
      <c r="BA4235" t="s">
        <v>8981</v>
      </c>
      <c r="BB4235" t="s">
        <v>10844</v>
      </c>
      <c r="BC4235" t="s">
        <v>10845</v>
      </c>
      <c r="BD4235" t="s">
        <v>828</v>
      </c>
      <c r="BE4235" t="s">
        <v>1756</v>
      </c>
      <c r="BF4235" t="s">
        <v>828</v>
      </c>
    </row>
    <row r="4236" spans="1:58">
      <c r="A4236" t="s">
        <v>842</v>
      </c>
      <c r="B4236">
        <v>12</v>
      </c>
      <c r="C4236">
        <v>0</v>
      </c>
      <c r="D4236">
        <v>7378</v>
      </c>
      <c r="E4236" t="s">
        <v>10796</v>
      </c>
      <c r="F4236">
        <v>53510703</v>
      </c>
      <c r="G4236" t="s">
        <v>2041</v>
      </c>
      <c r="H4236">
        <v>0</v>
      </c>
      <c r="I4236" t="s">
        <v>10207</v>
      </c>
      <c r="J4236">
        <v>195</v>
      </c>
      <c r="K4236">
        <v>10</v>
      </c>
      <c r="L4236" t="s">
        <v>1771</v>
      </c>
      <c r="M4236" t="s">
        <v>10208</v>
      </c>
      <c r="N4236" t="s">
        <v>1757</v>
      </c>
      <c r="O4236" t="s">
        <v>1756</v>
      </c>
      <c r="P4236" t="s">
        <v>1756</v>
      </c>
      <c r="Q4236" s="387">
        <v>1950</v>
      </c>
      <c r="R4236">
        <v>253.5</v>
      </c>
      <c r="S4236">
        <v>2203.5</v>
      </c>
      <c r="T4236" s="388">
        <v>44461</v>
      </c>
      <c r="U4236">
        <v>0</v>
      </c>
      <c r="V4236" t="s">
        <v>845</v>
      </c>
      <c r="W4236" s="388">
        <v>44477</v>
      </c>
      <c r="X4236">
        <v>76</v>
      </c>
      <c r="Y4236">
        <v>0</v>
      </c>
      <c r="Z4236">
        <v>0</v>
      </c>
      <c r="AA4236" t="s">
        <v>1758</v>
      </c>
      <c r="AB4236" t="s">
        <v>828</v>
      </c>
      <c r="AD4236" t="s">
        <v>10191</v>
      </c>
      <c r="AE4236" t="s">
        <v>10192</v>
      </c>
      <c r="AI4236" t="s">
        <v>1761</v>
      </c>
      <c r="AL4236" t="s">
        <v>10797</v>
      </c>
      <c r="AM4236">
        <v>7</v>
      </c>
      <c r="AN4236" t="s">
        <v>8988</v>
      </c>
      <c r="AO4236" t="s">
        <v>10785</v>
      </c>
      <c r="AP4236">
        <v>0</v>
      </c>
      <c r="AQ4236" s="388">
        <v>44467</v>
      </c>
      <c r="AS4236" t="s">
        <v>1765</v>
      </c>
      <c r="AT4236" s="388">
        <v>44467</v>
      </c>
      <c r="AU4236" t="s">
        <v>1756</v>
      </c>
      <c r="AV4236" t="s">
        <v>1756</v>
      </c>
      <c r="AZ4236" t="s">
        <v>1766</v>
      </c>
      <c r="BA4236" t="s">
        <v>8981</v>
      </c>
      <c r="BB4236" t="s">
        <v>10844</v>
      </c>
      <c r="BC4236" t="s">
        <v>10845</v>
      </c>
      <c r="BD4236" t="s">
        <v>828</v>
      </c>
      <c r="BE4236" t="s">
        <v>1756</v>
      </c>
      <c r="BF4236" t="s">
        <v>828</v>
      </c>
    </row>
    <row r="4237" spans="1:58">
      <c r="A4237" t="s">
        <v>842</v>
      </c>
      <c r="B4237">
        <v>12</v>
      </c>
      <c r="C4237">
        <v>0</v>
      </c>
      <c r="D4237">
        <v>7372</v>
      </c>
      <c r="E4237" t="s">
        <v>10800</v>
      </c>
      <c r="F4237">
        <v>53510703</v>
      </c>
      <c r="G4237" t="s">
        <v>2041</v>
      </c>
      <c r="H4237">
        <v>0</v>
      </c>
      <c r="I4237" t="s">
        <v>10207</v>
      </c>
      <c r="J4237">
        <v>195</v>
      </c>
      <c r="K4237">
        <v>10</v>
      </c>
      <c r="L4237" t="s">
        <v>1771</v>
      </c>
      <c r="M4237" t="s">
        <v>10208</v>
      </c>
      <c r="N4237" t="s">
        <v>1757</v>
      </c>
      <c r="O4237" t="s">
        <v>1756</v>
      </c>
      <c r="P4237" t="s">
        <v>1756</v>
      </c>
      <c r="Q4237" s="387">
        <v>1950</v>
      </c>
      <c r="R4237">
        <v>253.5</v>
      </c>
      <c r="S4237">
        <v>2203.5</v>
      </c>
      <c r="T4237" s="388">
        <v>44460</v>
      </c>
      <c r="U4237">
        <v>0</v>
      </c>
      <c r="V4237" t="s">
        <v>845</v>
      </c>
      <c r="W4237" s="388">
        <v>44477</v>
      </c>
      <c r="X4237">
        <v>76</v>
      </c>
      <c r="Y4237">
        <v>0</v>
      </c>
      <c r="Z4237">
        <v>0</v>
      </c>
      <c r="AA4237" t="s">
        <v>1758</v>
      </c>
      <c r="AB4237" t="s">
        <v>828</v>
      </c>
      <c r="AD4237" t="s">
        <v>10191</v>
      </c>
      <c r="AE4237" t="s">
        <v>10192</v>
      </c>
      <c r="AI4237" t="s">
        <v>1761</v>
      </c>
      <c r="AL4237" t="s">
        <v>10801</v>
      </c>
      <c r="AM4237">
        <v>7</v>
      </c>
      <c r="AN4237" t="s">
        <v>8988</v>
      </c>
      <c r="AO4237" t="s">
        <v>10785</v>
      </c>
      <c r="AP4237">
        <v>0</v>
      </c>
      <c r="AQ4237" s="388">
        <v>44467</v>
      </c>
      <c r="AS4237" t="s">
        <v>1765</v>
      </c>
      <c r="AT4237" s="388">
        <v>44467</v>
      </c>
      <c r="AU4237" t="s">
        <v>1756</v>
      </c>
      <c r="AV4237" t="s">
        <v>1756</v>
      </c>
      <c r="AZ4237" t="s">
        <v>1766</v>
      </c>
      <c r="BA4237" t="s">
        <v>8981</v>
      </c>
      <c r="BB4237" t="s">
        <v>10846</v>
      </c>
      <c r="BC4237" t="s">
        <v>10847</v>
      </c>
      <c r="BD4237" t="s">
        <v>828</v>
      </c>
      <c r="BE4237" t="s">
        <v>1756</v>
      </c>
      <c r="BF4237" t="s">
        <v>828</v>
      </c>
    </row>
    <row r="4238" spans="1:58">
      <c r="A4238" t="s">
        <v>842</v>
      </c>
      <c r="B4238">
        <v>12</v>
      </c>
      <c r="C4238">
        <v>0</v>
      </c>
      <c r="D4238">
        <v>7372</v>
      </c>
      <c r="E4238" t="s">
        <v>10800</v>
      </c>
      <c r="F4238">
        <v>53510703</v>
      </c>
      <c r="G4238" t="s">
        <v>2041</v>
      </c>
      <c r="H4238">
        <v>0</v>
      </c>
      <c r="I4238" t="s">
        <v>10207</v>
      </c>
      <c r="J4238">
        <v>195</v>
      </c>
      <c r="K4238">
        <v>10</v>
      </c>
      <c r="L4238" t="s">
        <v>1771</v>
      </c>
      <c r="M4238" t="s">
        <v>10208</v>
      </c>
      <c r="N4238" t="s">
        <v>1757</v>
      </c>
      <c r="O4238" t="s">
        <v>1756</v>
      </c>
      <c r="P4238" t="s">
        <v>1756</v>
      </c>
      <c r="Q4238" s="387">
        <v>1950</v>
      </c>
      <c r="R4238">
        <v>253.5</v>
      </c>
      <c r="S4238">
        <v>2203.5</v>
      </c>
      <c r="T4238" s="388">
        <v>44460</v>
      </c>
      <c r="U4238">
        <v>0</v>
      </c>
      <c r="V4238" t="s">
        <v>845</v>
      </c>
      <c r="W4238" s="388">
        <v>44477</v>
      </c>
      <c r="X4238">
        <v>76</v>
      </c>
      <c r="Y4238">
        <v>0</v>
      </c>
      <c r="Z4238">
        <v>0</v>
      </c>
      <c r="AA4238" t="s">
        <v>1758</v>
      </c>
      <c r="AB4238" t="s">
        <v>828</v>
      </c>
      <c r="AD4238" t="s">
        <v>10191</v>
      </c>
      <c r="AE4238" t="s">
        <v>10192</v>
      </c>
      <c r="AI4238" t="s">
        <v>1761</v>
      </c>
      <c r="AL4238" t="s">
        <v>10801</v>
      </c>
      <c r="AM4238">
        <v>7</v>
      </c>
      <c r="AN4238" t="s">
        <v>8988</v>
      </c>
      <c r="AO4238" t="s">
        <v>10785</v>
      </c>
      <c r="AP4238">
        <v>0</v>
      </c>
      <c r="AQ4238" s="388">
        <v>44467</v>
      </c>
      <c r="AS4238" t="s">
        <v>1765</v>
      </c>
      <c r="AT4238" s="388">
        <v>44467</v>
      </c>
      <c r="AU4238" t="s">
        <v>1756</v>
      </c>
      <c r="AV4238" t="s">
        <v>1756</v>
      </c>
      <c r="AZ4238" t="s">
        <v>1766</v>
      </c>
      <c r="BA4238" t="s">
        <v>8981</v>
      </c>
      <c r="BB4238" t="s">
        <v>10846</v>
      </c>
      <c r="BC4238" t="s">
        <v>10847</v>
      </c>
      <c r="BD4238" t="s">
        <v>828</v>
      </c>
      <c r="BE4238" t="s">
        <v>1756</v>
      </c>
      <c r="BF4238" t="s">
        <v>828</v>
      </c>
    </row>
    <row r="4239" spans="1:58">
      <c r="A4239" t="s">
        <v>842</v>
      </c>
      <c r="B4239">
        <v>12</v>
      </c>
      <c r="C4239">
        <v>0</v>
      </c>
      <c r="D4239">
        <v>7388</v>
      </c>
      <c r="E4239" t="s">
        <v>10789</v>
      </c>
      <c r="F4239">
        <v>53510703</v>
      </c>
      <c r="G4239" t="s">
        <v>2041</v>
      </c>
      <c r="H4239">
        <v>0</v>
      </c>
      <c r="I4239" t="s">
        <v>10764</v>
      </c>
      <c r="J4239">
        <v>30</v>
      </c>
      <c r="K4239">
        <v>1</v>
      </c>
      <c r="L4239" t="s">
        <v>10765</v>
      </c>
      <c r="N4239" t="s">
        <v>1757</v>
      </c>
      <c r="O4239" t="s">
        <v>1756</v>
      </c>
      <c r="P4239" t="s">
        <v>1756</v>
      </c>
      <c r="Q4239" s="387">
        <v>30</v>
      </c>
      <c r="R4239">
        <v>3.9000000000000004</v>
      </c>
      <c r="S4239">
        <v>33.9</v>
      </c>
      <c r="T4239" s="388">
        <v>44463</v>
      </c>
      <c r="U4239">
        <v>0</v>
      </c>
      <c r="V4239" t="s">
        <v>845</v>
      </c>
      <c r="W4239" s="388">
        <v>44477</v>
      </c>
      <c r="X4239">
        <v>76</v>
      </c>
      <c r="Y4239">
        <v>0</v>
      </c>
      <c r="Z4239">
        <v>0</v>
      </c>
      <c r="AA4239" t="s">
        <v>1758</v>
      </c>
      <c r="AB4239" t="s">
        <v>828</v>
      </c>
      <c r="AD4239" t="s">
        <v>10191</v>
      </c>
      <c r="AE4239" t="s">
        <v>10192</v>
      </c>
      <c r="AI4239" t="s">
        <v>1761</v>
      </c>
      <c r="AL4239" t="s">
        <v>10790</v>
      </c>
      <c r="AM4239">
        <v>7</v>
      </c>
      <c r="AN4239" t="s">
        <v>8988</v>
      </c>
      <c r="AO4239" t="s">
        <v>10785</v>
      </c>
      <c r="AP4239">
        <v>0</v>
      </c>
      <c r="AQ4239" s="388">
        <v>44464</v>
      </c>
      <c r="AS4239" t="s">
        <v>10786</v>
      </c>
      <c r="AT4239" s="388">
        <v>44471</v>
      </c>
      <c r="AU4239" t="s">
        <v>1756</v>
      </c>
      <c r="AV4239" t="s">
        <v>1756</v>
      </c>
      <c r="AZ4239" t="s">
        <v>1756</v>
      </c>
      <c r="BA4239" t="s">
        <v>8981</v>
      </c>
      <c r="BB4239" t="s">
        <v>10848</v>
      </c>
      <c r="BC4239" t="s">
        <v>10849</v>
      </c>
      <c r="BD4239" t="s">
        <v>828</v>
      </c>
      <c r="BE4239" t="s">
        <v>1756</v>
      </c>
      <c r="BF4239" t="s">
        <v>828</v>
      </c>
    </row>
    <row r="4240" spans="1:58">
      <c r="A4240" t="s">
        <v>842</v>
      </c>
      <c r="B4240">
        <v>12</v>
      </c>
      <c r="C4240">
        <v>0</v>
      </c>
      <c r="D4240">
        <v>7383</v>
      </c>
      <c r="E4240" t="s">
        <v>10793</v>
      </c>
      <c r="F4240">
        <v>53510703</v>
      </c>
      <c r="G4240" t="s">
        <v>2041</v>
      </c>
      <c r="H4240">
        <v>0</v>
      </c>
      <c r="I4240" t="s">
        <v>10764</v>
      </c>
      <c r="J4240">
        <v>30</v>
      </c>
      <c r="K4240">
        <v>1</v>
      </c>
      <c r="L4240" t="s">
        <v>10765</v>
      </c>
      <c r="N4240" t="s">
        <v>1757</v>
      </c>
      <c r="O4240" t="s">
        <v>1756</v>
      </c>
      <c r="P4240" t="s">
        <v>1756</v>
      </c>
      <c r="Q4240" s="387">
        <v>30</v>
      </c>
      <c r="R4240">
        <v>3.9000000000000004</v>
      </c>
      <c r="S4240">
        <v>33.9</v>
      </c>
      <c r="T4240" s="388">
        <v>44462</v>
      </c>
      <c r="U4240">
        <v>0</v>
      </c>
      <c r="V4240" t="s">
        <v>845</v>
      </c>
      <c r="W4240" s="388">
        <v>44477</v>
      </c>
      <c r="X4240">
        <v>76</v>
      </c>
      <c r="Y4240">
        <v>0</v>
      </c>
      <c r="Z4240">
        <v>0</v>
      </c>
      <c r="AA4240" t="s">
        <v>1758</v>
      </c>
      <c r="AB4240" t="s">
        <v>828</v>
      </c>
      <c r="AD4240" t="s">
        <v>10191</v>
      </c>
      <c r="AE4240" t="s">
        <v>10192</v>
      </c>
      <c r="AI4240" t="s">
        <v>1761</v>
      </c>
      <c r="AL4240" t="s">
        <v>10790</v>
      </c>
      <c r="AM4240">
        <v>7</v>
      </c>
      <c r="AN4240" t="s">
        <v>8988</v>
      </c>
      <c r="AO4240" t="s">
        <v>10785</v>
      </c>
      <c r="AP4240">
        <v>0</v>
      </c>
      <c r="AQ4240" s="388">
        <v>44468</v>
      </c>
      <c r="AS4240" t="s">
        <v>10786</v>
      </c>
      <c r="AT4240" s="388">
        <v>44471</v>
      </c>
      <c r="AU4240" t="s">
        <v>1756</v>
      </c>
      <c r="AV4240" t="s">
        <v>1756</v>
      </c>
      <c r="AZ4240" t="s">
        <v>1756</v>
      </c>
      <c r="BA4240" t="s">
        <v>8981</v>
      </c>
      <c r="BB4240" t="s">
        <v>10850</v>
      </c>
      <c r="BC4240" t="s">
        <v>10851</v>
      </c>
      <c r="BD4240" t="s">
        <v>828</v>
      </c>
      <c r="BE4240" t="s">
        <v>1756</v>
      </c>
      <c r="BF4240" t="s">
        <v>828</v>
      </c>
    </row>
    <row r="4241" spans="1:58">
      <c r="A4241" t="s">
        <v>842</v>
      </c>
      <c r="B4241">
        <v>12</v>
      </c>
      <c r="C4241">
        <v>0</v>
      </c>
      <c r="D4241">
        <v>7372</v>
      </c>
      <c r="E4241" t="s">
        <v>10800</v>
      </c>
      <c r="F4241">
        <v>53510703</v>
      </c>
      <c r="G4241" t="s">
        <v>2041</v>
      </c>
      <c r="H4241">
        <v>0</v>
      </c>
      <c r="I4241" t="s">
        <v>10764</v>
      </c>
      <c r="J4241">
        <v>30</v>
      </c>
      <c r="K4241">
        <v>1</v>
      </c>
      <c r="L4241" t="s">
        <v>10765</v>
      </c>
      <c r="N4241" t="s">
        <v>1757</v>
      </c>
      <c r="O4241" t="s">
        <v>1756</v>
      </c>
      <c r="P4241" t="s">
        <v>1756</v>
      </c>
      <c r="Q4241" s="387">
        <v>30</v>
      </c>
      <c r="R4241">
        <v>3.9000000000000004</v>
      </c>
      <c r="S4241">
        <v>33.9</v>
      </c>
      <c r="T4241" s="388">
        <v>44460</v>
      </c>
      <c r="U4241">
        <v>0</v>
      </c>
      <c r="V4241" t="s">
        <v>845</v>
      </c>
      <c r="W4241" s="388">
        <v>44477</v>
      </c>
      <c r="X4241">
        <v>76</v>
      </c>
      <c r="Y4241">
        <v>0</v>
      </c>
      <c r="Z4241">
        <v>0</v>
      </c>
      <c r="AA4241" t="s">
        <v>1758</v>
      </c>
      <c r="AB4241" t="s">
        <v>828</v>
      </c>
      <c r="AD4241" t="s">
        <v>10191</v>
      </c>
      <c r="AE4241" t="s">
        <v>10192</v>
      </c>
      <c r="AI4241" t="s">
        <v>1761</v>
      </c>
      <c r="AL4241" t="s">
        <v>10801</v>
      </c>
      <c r="AM4241">
        <v>7</v>
      </c>
      <c r="AN4241" t="s">
        <v>8988</v>
      </c>
      <c r="AO4241" t="s">
        <v>10785</v>
      </c>
      <c r="AP4241">
        <v>0</v>
      </c>
      <c r="AQ4241" s="388">
        <v>44467</v>
      </c>
      <c r="AS4241" t="s">
        <v>1765</v>
      </c>
      <c r="AT4241" s="388">
        <v>44467</v>
      </c>
      <c r="AU4241" t="s">
        <v>1756</v>
      </c>
      <c r="AV4241" t="s">
        <v>1756</v>
      </c>
      <c r="AZ4241" t="s">
        <v>1766</v>
      </c>
      <c r="BA4241" t="s">
        <v>8981</v>
      </c>
      <c r="BB4241" t="s">
        <v>10852</v>
      </c>
      <c r="BC4241" t="s">
        <v>10853</v>
      </c>
      <c r="BD4241" t="s">
        <v>828</v>
      </c>
      <c r="BE4241" t="s">
        <v>1756</v>
      </c>
      <c r="BF4241" t="s">
        <v>828</v>
      </c>
    </row>
    <row r="4242" spans="1:58">
      <c r="A4242" t="s">
        <v>842</v>
      </c>
      <c r="B4242">
        <v>12</v>
      </c>
      <c r="C4242">
        <v>0</v>
      </c>
      <c r="D4242">
        <v>7388</v>
      </c>
      <c r="E4242" t="s">
        <v>10789</v>
      </c>
      <c r="F4242">
        <v>53510703</v>
      </c>
      <c r="G4242" t="s">
        <v>2041</v>
      </c>
      <c r="H4242">
        <v>0</v>
      </c>
      <c r="I4242" t="s">
        <v>10774</v>
      </c>
      <c r="J4242">
        <v>250</v>
      </c>
      <c r="K4242">
        <v>1</v>
      </c>
      <c r="L4242" t="s">
        <v>10765</v>
      </c>
      <c r="N4242" t="s">
        <v>1757</v>
      </c>
      <c r="O4242" t="s">
        <v>1756</v>
      </c>
      <c r="P4242" t="s">
        <v>1756</v>
      </c>
      <c r="Q4242" s="387">
        <v>250</v>
      </c>
      <c r="R4242">
        <v>32.5</v>
      </c>
      <c r="S4242">
        <v>282.5</v>
      </c>
      <c r="T4242" s="388">
        <v>44463</v>
      </c>
      <c r="U4242">
        <v>0</v>
      </c>
      <c r="V4242" t="s">
        <v>845</v>
      </c>
      <c r="W4242" s="388">
        <v>44477</v>
      </c>
      <c r="X4242">
        <v>76</v>
      </c>
      <c r="Y4242">
        <v>0</v>
      </c>
      <c r="Z4242">
        <v>0</v>
      </c>
      <c r="AA4242" t="s">
        <v>1758</v>
      </c>
      <c r="AB4242" t="s">
        <v>828</v>
      </c>
      <c r="AD4242" t="s">
        <v>10191</v>
      </c>
      <c r="AE4242" t="s">
        <v>10192</v>
      </c>
      <c r="AI4242" t="s">
        <v>1761</v>
      </c>
      <c r="AL4242" t="s">
        <v>10790</v>
      </c>
      <c r="AM4242">
        <v>7</v>
      </c>
      <c r="AN4242" t="s">
        <v>8988</v>
      </c>
      <c r="AO4242" t="s">
        <v>10785</v>
      </c>
      <c r="AP4242">
        <v>0</v>
      </c>
      <c r="AQ4242" s="388">
        <v>44464</v>
      </c>
      <c r="AS4242" t="s">
        <v>10786</v>
      </c>
      <c r="AT4242" s="388">
        <v>44471</v>
      </c>
      <c r="AU4242" t="s">
        <v>1756</v>
      </c>
      <c r="AV4242" t="s">
        <v>1756</v>
      </c>
      <c r="AZ4242" t="s">
        <v>1756</v>
      </c>
      <c r="BA4242" t="s">
        <v>8981</v>
      </c>
      <c r="BB4242" t="s">
        <v>10854</v>
      </c>
      <c r="BC4242" t="s">
        <v>10855</v>
      </c>
      <c r="BD4242" t="s">
        <v>828</v>
      </c>
      <c r="BE4242" t="s">
        <v>1756</v>
      </c>
      <c r="BF4242" t="s">
        <v>828</v>
      </c>
    </row>
    <row r="4243" spans="1:58">
      <c r="A4243" t="s">
        <v>842</v>
      </c>
      <c r="B4243">
        <v>12</v>
      </c>
      <c r="C4243">
        <v>0</v>
      </c>
      <c r="D4243">
        <v>7383</v>
      </c>
      <c r="E4243" t="s">
        <v>10793</v>
      </c>
      <c r="F4243">
        <v>53510703</v>
      </c>
      <c r="G4243" t="s">
        <v>2041</v>
      </c>
      <c r="H4243">
        <v>0</v>
      </c>
      <c r="I4243" t="s">
        <v>10774</v>
      </c>
      <c r="J4243">
        <v>250</v>
      </c>
      <c r="K4243">
        <v>1</v>
      </c>
      <c r="L4243" t="s">
        <v>10765</v>
      </c>
      <c r="N4243" t="s">
        <v>1757</v>
      </c>
      <c r="O4243" t="s">
        <v>1756</v>
      </c>
      <c r="P4243" t="s">
        <v>1756</v>
      </c>
      <c r="Q4243" s="387">
        <v>250</v>
      </c>
      <c r="R4243">
        <v>32.5</v>
      </c>
      <c r="S4243">
        <v>282.5</v>
      </c>
      <c r="T4243" s="388">
        <v>44462</v>
      </c>
      <c r="U4243">
        <v>0</v>
      </c>
      <c r="V4243" t="s">
        <v>845</v>
      </c>
      <c r="W4243" s="388">
        <v>44477</v>
      </c>
      <c r="X4243">
        <v>76</v>
      </c>
      <c r="Y4243">
        <v>0</v>
      </c>
      <c r="Z4243">
        <v>0</v>
      </c>
      <c r="AA4243" t="s">
        <v>1758</v>
      </c>
      <c r="AB4243" t="s">
        <v>828</v>
      </c>
      <c r="AD4243" t="s">
        <v>10191</v>
      </c>
      <c r="AE4243" t="s">
        <v>10192</v>
      </c>
      <c r="AI4243" t="s">
        <v>1761</v>
      </c>
      <c r="AL4243" t="s">
        <v>10790</v>
      </c>
      <c r="AM4243">
        <v>7</v>
      </c>
      <c r="AN4243" t="s">
        <v>8988</v>
      </c>
      <c r="AO4243" t="s">
        <v>10785</v>
      </c>
      <c r="AP4243">
        <v>0</v>
      </c>
      <c r="AQ4243" s="388">
        <v>44468</v>
      </c>
      <c r="AS4243" t="s">
        <v>10786</v>
      </c>
      <c r="AT4243" s="388">
        <v>44471</v>
      </c>
      <c r="AU4243" t="s">
        <v>1756</v>
      </c>
      <c r="AV4243" t="s">
        <v>1756</v>
      </c>
      <c r="AZ4243" t="s">
        <v>1756</v>
      </c>
      <c r="BA4243" t="s">
        <v>8981</v>
      </c>
      <c r="BB4243" t="s">
        <v>10856</v>
      </c>
      <c r="BC4243" t="s">
        <v>10857</v>
      </c>
      <c r="BD4243" t="s">
        <v>828</v>
      </c>
      <c r="BE4243" t="s">
        <v>1756</v>
      </c>
      <c r="BF4243" t="s">
        <v>828</v>
      </c>
    </row>
    <row r="4244" spans="1:58">
      <c r="A4244" t="s">
        <v>842</v>
      </c>
      <c r="B4244">
        <v>12</v>
      </c>
      <c r="C4244">
        <v>0</v>
      </c>
      <c r="D4244">
        <v>7372</v>
      </c>
      <c r="E4244" t="s">
        <v>10800</v>
      </c>
      <c r="F4244">
        <v>53510703</v>
      </c>
      <c r="G4244" t="s">
        <v>2041</v>
      </c>
      <c r="H4244">
        <v>0</v>
      </c>
      <c r="I4244" t="s">
        <v>10774</v>
      </c>
      <c r="J4244">
        <v>250</v>
      </c>
      <c r="K4244">
        <v>1</v>
      </c>
      <c r="L4244" t="s">
        <v>10765</v>
      </c>
      <c r="N4244" t="s">
        <v>1757</v>
      </c>
      <c r="O4244" t="s">
        <v>1756</v>
      </c>
      <c r="P4244" t="s">
        <v>1756</v>
      </c>
      <c r="Q4244" s="387">
        <v>250</v>
      </c>
      <c r="R4244">
        <v>32.5</v>
      </c>
      <c r="S4244">
        <v>282.5</v>
      </c>
      <c r="T4244" s="388">
        <v>44460</v>
      </c>
      <c r="U4244">
        <v>0</v>
      </c>
      <c r="V4244" t="s">
        <v>845</v>
      </c>
      <c r="W4244" s="388">
        <v>44477</v>
      </c>
      <c r="X4244">
        <v>76</v>
      </c>
      <c r="Y4244">
        <v>0</v>
      </c>
      <c r="Z4244">
        <v>0</v>
      </c>
      <c r="AA4244" t="s">
        <v>1758</v>
      </c>
      <c r="AB4244" t="s">
        <v>828</v>
      </c>
      <c r="AD4244" t="s">
        <v>10191</v>
      </c>
      <c r="AE4244" t="s">
        <v>10192</v>
      </c>
      <c r="AI4244" t="s">
        <v>1761</v>
      </c>
      <c r="AL4244" t="s">
        <v>10801</v>
      </c>
      <c r="AM4244">
        <v>7</v>
      </c>
      <c r="AN4244" t="s">
        <v>8988</v>
      </c>
      <c r="AO4244" t="s">
        <v>10785</v>
      </c>
      <c r="AP4244">
        <v>0</v>
      </c>
      <c r="AQ4244" s="388">
        <v>44467</v>
      </c>
      <c r="AS4244" t="s">
        <v>1765</v>
      </c>
      <c r="AT4244" s="388">
        <v>44467</v>
      </c>
      <c r="AU4244" t="s">
        <v>1756</v>
      </c>
      <c r="AV4244" t="s">
        <v>1756</v>
      </c>
      <c r="AZ4244" t="s">
        <v>1766</v>
      </c>
      <c r="BA4244" t="s">
        <v>8981</v>
      </c>
      <c r="BB4244" t="s">
        <v>10858</v>
      </c>
      <c r="BC4244" t="s">
        <v>10859</v>
      </c>
      <c r="BD4244" t="s">
        <v>828</v>
      </c>
      <c r="BE4244" t="s">
        <v>1756</v>
      </c>
      <c r="BF4244" t="s">
        <v>828</v>
      </c>
    </row>
    <row r="4245" spans="1:58">
      <c r="A4245" t="s">
        <v>842</v>
      </c>
      <c r="B4245">
        <v>12</v>
      </c>
      <c r="C4245">
        <v>0</v>
      </c>
      <c r="D4245">
        <v>7390</v>
      </c>
      <c r="E4245" t="s">
        <v>10860</v>
      </c>
      <c r="F4245">
        <v>53510604</v>
      </c>
      <c r="G4245" t="s">
        <v>2041</v>
      </c>
      <c r="H4245">
        <v>0</v>
      </c>
      <c r="I4245" t="s">
        <v>554</v>
      </c>
      <c r="J4245">
        <v>84</v>
      </c>
      <c r="K4245">
        <v>0.5</v>
      </c>
      <c r="L4245" t="s">
        <v>1771</v>
      </c>
      <c r="M4245" t="s">
        <v>1756</v>
      </c>
      <c r="N4245" t="s">
        <v>1756</v>
      </c>
      <c r="O4245" t="s">
        <v>10190</v>
      </c>
      <c r="P4245" t="s">
        <v>1757</v>
      </c>
      <c r="Q4245" s="387">
        <v>42</v>
      </c>
      <c r="R4245">
        <v>5.46</v>
      </c>
      <c r="S4245">
        <v>47.459999999999994</v>
      </c>
      <c r="T4245" s="388">
        <v>44464</v>
      </c>
      <c r="U4245">
        <v>0</v>
      </c>
      <c r="V4245" t="s">
        <v>845</v>
      </c>
      <c r="W4245" s="388">
        <v>44477</v>
      </c>
      <c r="X4245">
        <v>76</v>
      </c>
      <c r="Y4245">
        <v>0</v>
      </c>
      <c r="Z4245">
        <v>0</v>
      </c>
      <c r="AA4245" t="s">
        <v>1758</v>
      </c>
      <c r="AB4245" t="s">
        <v>825</v>
      </c>
      <c r="AC4245" t="s">
        <v>825</v>
      </c>
      <c r="AD4245" t="s">
        <v>10191</v>
      </c>
      <c r="AE4245" t="s">
        <v>10192</v>
      </c>
      <c r="AG4245" t="s">
        <v>10861</v>
      </c>
      <c r="AI4245" t="s">
        <v>1761</v>
      </c>
      <c r="AL4245" t="s">
        <v>10862</v>
      </c>
      <c r="AM4245">
        <v>7</v>
      </c>
      <c r="AN4245" t="s">
        <v>2851</v>
      </c>
      <c r="AO4245" t="s">
        <v>2852</v>
      </c>
      <c r="AP4245">
        <v>0</v>
      </c>
      <c r="AQ4245" s="388">
        <v>44468</v>
      </c>
      <c r="AS4245" t="s">
        <v>10786</v>
      </c>
      <c r="AT4245" s="388">
        <v>44471</v>
      </c>
      <c r="AU4245" t="s">
        <v>1756</v>
      </c>
      <c r="AV4245" t="s">
        <v>1756</v>
      </c>
      <c r="AZ4245" t="s">
        <v>1756</v>
      </c>
      <c r="BA4245" t="s">
        <v>1767</v>
      </c>
      <c r="BB4245" t="s">
        <v>10863</v>
      </c>
      <c r="BC4245" t="s">
        <v>10864</v>
      </c>
      <c r="BD4245" t="s">
        <v>825</v>
      </c>
      <c r="BE4245" t="s">
        <v>1756</v>
      </c>
      <c r="BF4245" t="s">
        <v>825</v>
      </c>
    </row>
    <row r="4246" spans="1:58">
      <c r="A4246" t="s">
        <v>842</v>
      </c>
      <c r="B4246">
        <v>12</v>
      </c>
      <c r="C4246">
        <v>0</v>
      </c>
      <c r="D4246">
        <v>7367</v>
      </c>
      <c r="E4246" t="s">
        <v>10865</v>
      </c>
      <c r="F4246">
        <v>53510704</v>
      </c>
      <c r="G4246" t="s">
        <v>2041</v>
      </c>
      <c r="H4246">
        <v>0</v>
      </c>
      <c r="I4246" t="s">
        <v>554</v>
      </c>
      <c r="J4246">
        <v>84</v>
      </c>
      <c r="K4246">
        <v>3</v>
      </c>
      <c r="L4246" t="s">
        <v>1771</v>
      </c>
      <c r="M4246" t="s">
        <v>1756</v>
      </c>
      <c r="N4246" t="s">
        <v>1756</v>
      </c>
      <c r="O4246" t="s">
        <v>10190</v>
      </c>
      <c r="P4246" t="s">
        <v>1757</v>
      </c>
      <c r="Q4246" s="387">
        <v>252</v>
      </c>
      <c r="R4246">
        <v>32.76</v>
      </c>
      <c r="S4246">
        <v>284.76</v>
      </c>
      <c r="T4246" s="388">
        <v>44459</v>
      </c>
      <c r="U4246">
        <v>0</v>
      </c>
      <c r="V4246" t="s">
        <v>845</v>
      </c>
      <c r="W4246" s="388">
        <v>44477</v>
      </c>
      <c r="X4246">
        <v>76</v>
      </c>
      <c r="Y4246">
        <v>0</v>
      </c>
      <c r="Z4246">
        <v>0</v>
      </c>
      <c r="AA4246" t="s">
        <v>1758</v>
      </c>
      <c r="AB4246" t="s">
        <v>825</v>
      </c>
      <c r="AD4246" t="s">
        <v>10191</v>
      </c>
      <c r="AE4246" t="s">
        <v>10192</v>
      </c>
      <c r="AI4246" t="s">
        <v>1761</v>
      </c>
      <c r="AL4246" t="s">
        <v>10866</v>
      </c>
      <c r="AM4246">
        <v>7</v>
      </c>
      <c r="AN4246" t="s">
        <v>8988</v>
      </c>
      <c r="AO4246" t="s">
        <v>10785</v>
      </c>
      <c r="AP4246">
        <v>0</v>
      </c>
      <c r="AQ4246" s="388">
        <v>44466</v>
      </c>
      <c r="AS4246" t="s">
        <v>2806</v>
      </c>
      <c r="AT4246" s="388">
        <v>44466</v>
      </c>
      <c r="AU4246" t="s">
        <v>1756</v>
      </c>
      <c r="AV4246" t="s">
        <v>1756</v>
      </c>
      <c r="AZ4246" t="s">
        <v>2807</v>
      </c>
      <c r="BA4246" t="s">
        <v>8981</v>
      </c>
      <c r="BB4246" t="s">
        <v>10867</v>
      </c>
      <c r="BC4246" t="s">
        <v>10868</v>
      </c>
      <c r="BD4246" t="s">
        <v>825</v>
      </c>
      <c r="BE4246" t="s">
        <v>1756</v>
      </c>
      <c r="BF4246" t="s">
        <v>825</v>
      </c>
    </row>
    <row r="4247" spans="1:58">
      <c r="A4247" t="s">
        <v>842</v>
      </c>
      <c r="B4247">
        <v>12</v>
      </c>
      <c r="C4247">
        <v>0</v>
      </c>
      <c r="D4247">
        <v>7364</v>
      </c>
      <c r="E4247" t="s">
        <v>10869</v>
      </c>
      <c r="F4247">
        <v>53510704</v>
      </c>
      <c r="G4247" t="s">
        <v>2041</v>
      </c>
      <c r="H4247">
        <v>0</v>
      </c>
      <c r="I4247" t="s">
        <v>554</v>
      </c>
      <c r="J4247">
        <v>84</v>
      </c>
      <c r="K4247">
        <v>4</v>
      </c>
      <c r="L4247" t="s">
        <v>1771</v>
      </c>
      <c r="M4247" t="s">
        <v>1756</v>
      </c>
      <c r="N4247" t="s">
        <v>1756</v>
      </c>
      <c r="O4247" t="s">
        <v>10190</v>
      </c>
      <c r="P4247" t="s">
        <v>1757</v>
      </c>
      <c r="Q4247" s="387">
        <v>336</v>
      </c>
      <c r="R4247">
        <v>43.68</v>
      </c>
      <c r="S4247">
        <v>379.67999999999995</v>
      </c>
      <c r="T4247" s="388">
        <v>44458</v>
      </c>
      <c r="U4247">
        <v>0</v>
      </c>
      <c r="V4247" t="s">
        <v>845</v>
      </c>
      <c r="W4247" s="388">
        <v>44477</v>
      </c>
      <c r="X4247">
        <v>76</v>
      </c>
      <c r="Y4247">
        <v>0</v>
      </c>
      <c r="Z4247">
        <v>0</v>
      </c>
      <c r="AA4247" t="s">
        <v>1758</v>
      </c>
      <c r="AB4247" t="s">
        <v>825</v>
      </c>
      <c r="AD4247" t="s">
        <v>10191</v>
      </c>
      <c r="AE4247" t="s">
        <v>10192</v>
      </c>
      <c r="AI4247" t="s">
        <v>1761</v>
      </c>
      <c r="AL4247" t="s">
        <v>10866</v>
      </c>
      <c r="AM4247">
        <v>7</v>
      </c>
      <c r="AN4247" t="s">
        <v>8988</v>
      </c>
      <c r="AO4247" t="s">
        <v>10785</v>
      </c>
      <c r="AP4247">
        <v>0</v>
      </c>
      <c r="AQ4247" s="388">
        <v>44466</v>
      </c>
      <c r="AS4247" t="s">
        <v>2806</v>
      </c>
      <c r="AT4247" s="388">
        <v>44466</v>
      </c>
      <c r="AU4247" t="s">
        <v>1756</v>
      </c>
      <c r="AV4247" t="s">
        <v>1756</v>
      </c>
      <c r="AZ4247" t="s">
        <v>2807</v>
      </c>
      <c r="BA4247" t="s">
        <v>8981</v>
      </c>
      <c r="BB4247" t="s">
        <v>10870</v>
      </c>
      <c r="BC4247" t="s">
        <v>10871</v>
      </c>
      <c r="BD4247" t="s">
        <v>825</v>
      </c>
      <c r="BE4247" t="s">
        <v>1756</v>
      </c>
      <c r="BF4247" t="s">
        <v>825</v>
      </c>
    </row>
    <row r="4248" spans="1:58">
      <c r="A4248" t="s">
        <v>842</v>
      </c>
      <c r="B4248">
        <v>12</v>
      </c>
      <c r="C4248">
        <v>0</v>
      </c>
      <c r="D4248">
        <v>7357</v>
      </c>
      <c r="E4248" t="s">
        <v>10872</v>
      </c>
      <c r="F4248">
        <v>53510704</v>
      </c>
      <c r="G4248" t="s">
        <v>2041</v>
      </c>
      <c r="H4248">
        <v>0</v>
      </c>
      <c r="I4248" t="s">
        <v>554</v>
      </c>
      <c r="J4248">
        <v>84</v>
      </c>
      <c r="K4248">
        <v>3</v>
      </c>
      <c r="L4248" t="s">
        <v>1771</v>
      </c>
      <c r="M4248" t="s">
        <v>1756</v>
      </c>
      <c r="N4248" t="s">
        <v>1756</v>
      </c>
      <c r="O4248" t="s">
        <v>10190</v>
      </c>
      <c r="P4248" t="s">
        <v>1757</v>
      </c>
      <c r="Q4248" s="387">
        <v>252</v>
      </c>
      <c r="R4248">
        <v>32.76</v>
      </c>
      <c r="S4248">
        <v>284.76</v>
      </c>
      <c r="T4248" s="388">
        <v>44457</v>
      </c>
      <c r="U4248">
        <v>0</v>
      </c>
      <c r="V4248" t="s">
        <v>845</v>
      </c>
      <c r="W4248" s="388">
        <v>44477</v>
      </c>
      <c r="X4248">
        <v>76</v>
      </c>
      <c r="Y4248">
        <v>0</v>
      </c>
      <c r="Z4248">
        <v>0</v>
      </c>
      <c r="AA4248" t="s">
        <v>1758</v>
      </c>
      <c r="AB4248" t="s">
        <v>825</v>
      </c>
      <c r="AD4248" t="s">
        <v>10191</v>
      </c>
      <c r="AE4248" t="s">
        <v>10192</v>
      </c>
      <c r="AI4248" t="s">
        <v>1761</v>
      </c>
      <c r="AL4248" t="s">
        <v>10873</v>
      </c>
      <c r="AM4248">
        <v>7</v>
      </c>
      <c r="AN4248" t="s">
        <v>8988</v>
      </c>
      <c r="AO4248" t="s">
        <v>10785</v>
      </c>
      <c r="AP4248">
        <v>0</v>
      </c>
      <c r="AQ4248" s="388">
        <v>44463</v>
      </c>
      <c r="AS4248" t="s">
        <v>2806</v>
      </c>
      <c r="AT4248" s="388">
        <v>44463</v>
      </c>
      <c r="AU4248" t="s">
        <v>1756</v>
      </c>
      <c r="AV4248" t="s">
        <v>1756</v>
      </c>
      <c r="AZ4248" t="s">
        <v>2807</v>
      </c>
      <c r="BA4248" t="s">
        <v>8981</v>
      </c>
      <c r="BB4248" t="s">
        <v>10874</v>
      </c>
      <c r="BC4248" t="s">
        <v>10875</v>
      </c>
      <c r="BD4248" t="s">
        <v>825</v>
      </c>
      <c r="BE4248" t="s">
        <v>1756</v>
      </c>
      <c r="BF4248" t="s">
        <v>825</v>
      </c>
    </row>
    <row r="4249" spans="1:58">
      <c r="A4249" t="s">
        <v>842</v>
      </c>
      <c r="B4249">
        <v>12</v>
      </c>
      <c r="C4249">
        <v>0</v>
      </c>
      <c r="D4249">
        <v>7390</v>
      </c>
      <c r="E4249" t="s">
        <v>10860</v>
      </c>
      <c r="F4249">
        <v>53510604</v>
      </c>
      <c r="G4249" t="s">
        <v>2041</v>
      </c>
      <c r="H4249">
        <v>0</v>
      </c>
      <c r="I4249" t="s">
        <v>2056</v>
      </c>
      <c r="J4249">
        <v>244</v>
      </c>
      <c r="K4249">
        <v>0.86363639999999997</v>
      </c>
      <c r="L4249" t="s">
        <v>1755</v>
      </c>
      <c r="N4249" t="s">
        <v>1757</v>
      </c>
      <c r="O4249" t="s">
        <v>1756</v>
      </c>
      <c r="P4249" t="s">
        <v>1756</v>
      </c>
      <c r="Q4249" s="387">
        <v>210.72730000000001</v>
      </c>
      <c r="R4249">
        <v>27.394549000000001</v>
      </c>
      <c r="S4249">
        <v>238.121849</v>
      </c>
      <c r="T4249" s="388">
        <v>44464</v>
      </c>
      <c r="U4249">
        <v>0</v>
      </c>
      <c r="V4249" t="s">
        <v>845</v>
      </c>
      <c r="W4249" s="388">
        <v>44477</v>
      </c>
      <c r="X4249">
        <v>76</v>
      </c>
      <c r="Y4249">
        <v>0</v>
      </c>
      <c r="Z4249">
        <v>0</v>
      </c>
      <c r="AA4249" t="s">
        <v>1758</v>
      </c>
      <c r="AB4249" t="s">
        <v>825</v>
      </c>
      <c r="AC4249" t="s">
        <v>825</v>
      </c>
      <c r="AD4249" t="s">
        <v>10191</v>
      </c>
      <c r="AE4249" t="s">
        <v>10192</v>
      </c>
      <c r="AG4249" t="s">
        <v>10861</v>
      </c>
      <c r="AI4249" t="s">
        <v>1761</v>
      </c>
      <c r="AL4249" t="s">
        <v>10862</v>
      </c>
      <c r="AM4249">
        <v>7</v>
      </c>
      <c r="AN4249" t="s">
        <v>2851</v>
      </c>
      <c r="AO4249" t="s">
        <v>2852</v>
      </c>
      <c r="AP4249">
        <v>0</v>
      </c>
      <c r="AQ4249" s="388">
        <v>44468</v>
      </c>
      <c r="AS4249" t="s">
        <v>10786</v>
      </c>
      <c r="AT4249" s="388">
        <v>44471</v>
      </c>
      <c r="AU4249" t="s">
        <v>1756</v>
      </c>
      <c r="AV4249" t="s">
        <v>1756</v>
      </c>
      <c r="AZ4249" t="s">
        <v>1756</v>
      </c>
      <c r="BA4249" t="s">
        <v>1767</v>
      </c>
      <c r="BB4249" t="s">
        <v>10876</v>
      </c>
      <c r="BC4249" t="s">
        <v>10877</v>
      </c>
      <c r="BD4249" t="s">
        <v>825</v>
      </c>
      <c r="BE4249" t="s">
        <v>1756</v>
      </c>
      <c r="BF4249" t="s">
        <v>825</v>
      </c>
    </row>
    <row r="4250" spans="1:58">
      <c r="A4250" t="s">
        <v>842</v>
      </c>
      <c r="B4250">
        <v>12</v>
      </c>
      <c r="C4250">
        <v>0</v>
      </c>
      <c r="D4250">
        <v>7367</v>
      </c>
      <c r="E4250" t="s">
        <v>10865</v>
      </c>
      <c r="F4250">
        <v>53510704</v>
      </c>
      <c r="G4250" t="s">
        <v>2041</v>
      </c>
      <c r="H4250">
        <v>0</v>
      </c>
      <c r="I4250" t="s">
        <v>2056</v>
      </c>
      <c r="J4250">
        <v>244</v>
      </c>
      <c r="K4250">
        <v>0.90909090000000004</v>
      </c>
      <c r="L4250" t="s">
        <v>1755</v>
      </c>
      <c r="N4250" t="s">
        <v>1757</v>
      </c>
      <c r="O4250" t="s">
        <v>1756</v>
      </c>
      <c r="P4250" t="s">
        <v>1756</v>
      </c>
      <c r="Q4250" s="387">
        <v>221.81819999999999</v>
      </c>
      <c r="R4250">
        <v>28.836365999999998</v>
      </c>
      <c r="S4250">
        <v>250.65456599999996</v>
      </c>
      <c r="T4250" s="388">
        <v>44459</v>
      </c>
      <c r="U4250">
        <v>0</v>
      </c>
      <c r="V4250" t="s">
        <v>845</v>
      </c>
      <c r="W4250" s="388">
        <v>44477</v>
      </c>
      <c r="X4250">
        <v>76</v>
      </c>
      <c r="Y4250">
        <v>0</v>
      </c>
      <c r="Z4250">
        <v>0</v>
      </c>
      <c r="AA4250" t="s">
        <v>1758</v>
      </c>
      <c r="AB4250" t="s">
        <v>825</v>
      </c>
      <c r="AD4250" t="s">
        <v>10191</v>
      </c>
      <c r="AE4250" t="s">
        <v>10192</v>
      </c>
      <c r="AI4250" t="s">
        <v>1761</v>
      </c>
      <c r="AL4250" t="s">
        <v>10866</v>
      </c>
      <c r="AM4250">
        <v>7</v>
      </c>
      <c r="AN4250" t="s">
        <v>8988</v>
      </c>
      <c r="AO4250" t="s">
        <v>10785</v>
      </c>
      <c r="AP4250">
        <v>0</v>
      </c>
      <c r="AQ4250" s="388">
        <v>44466</v>
      </c>
      <c r="AS4250" t="s">
        <v>2806</v>
      </c>
      <c r="AT4250" s="388">
        <v>44466</v>
      </c>
      <c r="AU4250" t="s">
        <v>1756</v>
      </c>
      <c r="AV4250" t="s">
        <v>1756</v>
      </c>
      <c r="AZ4250" t="s">
        <v>2807</v>
      </c>
      <c r="BA4250" t="s">
        <v>8981</v>
      </c>
      <c r="BB4250" t="s">
        <v>10878</v>
      </c>
      <c r="BC4250" t="s">
        <v>10879</v>
      </c>
      <c r="BD4250" t="s">
        <v>825</v>
      </c>
      <c r="BE4250" t="s">
        <v>1756</v>
      </c>
      <c r="BF4250" t="s">
        <v>825</v>
      </c>
    </row>
    <row r="4251" spans="1:58">
      <c r="A4251" t="s">
        <v>842</v>
      </c>
      <c r="B4251">
        <v>12</v>
      </c>
      <c r="C4251">
        <v>0</v>
      </c>
      <c r="D4251">
        <v>7367</v>
      </c>
      <c r="E4251" t="s">
        <v>10865</v>
      </c>
      <c r="F4251">
        <v>53510704</v>
      </c>
      <c r="G4251" t="s">
        <v>2041</v>
      </c>
      <c r="H4251">
        <v>0</v>
      </c>
      <c r="I4251" t="s">
        <v>2056</v>
      </c>
      <c r="J4251">
        <v>244</v>
      </c>
      <c r="K4251">
        <v>0.90909090000000004</v>
      </c>
      <c r="L4251" t="s">
        <v>1755</v>
      </c>
      <c r="N4251" t="s">
        <v>1757</v>
      </c>
      <c r="O4251" t="s">
        <v>1756</v>
      </c>
      <c r="P4251" t="s">
        <v>1756</v>
      </c>
      <c r="Q4251" s="387">
        <v>221.81819999999999</v>
      </c>
      <c r="R4251">
        <v>28.836365999999998</v>
      </c>
      <c r="S4251">
        <v>250.65456599999996</v>
      </c>
      <c r="T4251" s="388">
        <v>44459</v>
      </c>
      <c r="U4251">
        <v>0</v>
      </c>
      <c r="V4251" t="s">
        <v>845</v>
      </c>
      <c r="W4251" s="388">
        <v>44477</v>
      </c>
      <c r="X4251">
        <v>76</v>
      </c>
      <c r="Y4251">
        <v>0</v>
      </c>
      <c r="Z4251">
        <v>0</v>
      </c>
      <c r="AA4251" t="s">
        <v>1758</v>
      </c>
      <c r="AB4251" t="s">
        <v>825</v>
      </c>
      <c r="AD4251" t="s">
        <v>10191</v>
      </c>
      <c r="AE4251" t="s">
        <v>10192</v>
      </c>
      <c r="AI4251" t="s">
        <v>1761</v>
      </c>
      <c r="AL4251" t="s">
        <v>10866</v>
      </c>
      <c r="AM4251">
        <v>7</v>
      </c>
      <c r="AN4251" t="s">
        <v>8988</v>
      </c>
      <c r="AO4251" t="s">
        <v>10785</v>
      </c>
      <c r="AP4251">
        <v>0</v>
      </c>
      <c r="AQ4251" s="388">
        <v>44466</v>
      </c>
      <c r="AS4251" t="s">
        <v>2806</v>
      </c>
      <c r="AT4251" s="388">
        <v>44466</v>
      </c>
      <c r="AU4251" t="s">
        <v>1756</v>
      </c>
      <c r="AV4251" t="s">
        <v>1756</v>
      </c>
      <c r="AZ4251" t="s">
        <v>2807</v>
      </c>
      <c r="BA4251" t="s">
        <v>8981</v>
      </c>
      <c r="BB4251" t="s">
        <v>10878</v>
      </c>
      <c r="BC4251" t="s">
        <v>10879</v>
      </c>
      <c r="BD4251" t="s">
        <v>825</v>
      </c>
      <c r="BE4251" t="s">
        <v>1756</v>
      </c>
      <c r="BF4251" t="s">
        <v>825</v>
      </c>
    </row>
    <row r="4252" spans="1:58">
      <c r="A4252" t="s">
        <v>842</v>
      </c>
      <c r="B4252">
        <v>12</v>
      </c>
      <c r="C4252">
        <v>0</v>
      </c>
      <c r="D4252">
        <v>7367</v>
      </c>
      <c r="E4252" t="s">
        <v>10865</v>
      </c>
      <c r="F4252">
        <v>53510704</v>
      </c>
      <c r="G4252" t="s">
        <v>2041</v>
      </c>
      <c r="H4252">
        <v>0</v>
      </c>
      <c r="I4252" t="s">
        <v>2056</v>
      </c>
      <c r="J4252">
        <v>244</v>
      </c>
      <c r="K4252">
        <v>0.90909090000000004</v>
      </c>
      <c r="L4252" t="s">
        <v>1755</v>
      </c>
      <c r="N4252" t="s">
        <v>1757</v>
      </c>
      <c r="O4252" t="s">
        <v>1756</v>
      </c>
      <c r="P4252" t="s">
        <v>1756</v>
      </c>
      <c r="Q4252" s="387">
        <v>221.81819999999999</v>
      </c>
      <c r="R4252">
        <v>28.836365999999998</v>
      </c>
      <c r="S4252">
        <v>250.65456599999996</v>
      </c>
      <c r="T4252" s="388">
        <v>44459</v>
      </c>
      <c r="U4252">
        <v>0</v>
      </c>
      <c r="V4252" t="s">
        <v>845</v>
      </c>
      <c r="W4252" s="388">
        <v>44477</v>
      </c>
      <c r="X4252">
        <v>76</v>
      </c>
      <c r="Y4252">
        <v>0</v>
      </c>
      <c r="Z4252">
        <v>0</v>
      </c>
      <c r="AA4252" t="s">
        <v>1758</v>
      </c>
      <c r="AB4252" t="s">
        <v>825</v>
      </c>
      <c r="AD4252" t="s">
        <v>10191</v>
      </c>
      <c r="AE4252" t="s">
        <v>10192</v>
      </c>
      <c r="AI4252" t="s">
        <v>1761</v>
      </c>
      <c r="AL4252" t="s">
        <v>10866</v>
      </c>
      <c r="AM4252">
        <v>7</v>
      </c>
      <c r="AN4252" t="s">
        <v>8988</v>
      </c>
      <c r="AO4252" t="s">
        <v>10785</v>
      </c>
      <c r="AP4252">
        <v>0</v>
      </c>
      <c r="AQ4252" s="388">
        <v>44466</v>
      </c>
      <c r="AS4252" t="s">
        <v>2806</v>
      </c>
      <c r="AT4252" s="388">
        <v>44466</v>
      </c>
      <c r="AU4252" t="s">
        <v>1756</v>
      </c>
      <c r="AV4252" t="s">
        <v>1756</v>
      </c>
      <c r="AZ4252" t="s">
        <v>2807</v>
      </c>
      <c r="BA4252" t="s">
        <v>8981</v>
      </c>
      <c r="BB4252" t="s">
        <v>10878</v>
      </c>
      <c r="BC4252" t="s">
        <v>10879</v>
      </c>
      <c r="BD4252" t="s">
        <v>825</v>
      </c>
      <c r="BE4252" t="s">
        <v>1756</v>
      </c>
      <c r="BF4252" t="s">
        <v>825</v>
      </c>
    </row>
    <row r="4253" spans="1:58">
      <c r="A4253" t="s">
        <v>842</v>
      </c>
      <c r="B4253">
        <v>12</v>
      </c>
      <c r="C4253">
        <v>0</v>
      </c>
      <c r="D4253">
        <v>7367</v>
      </c>
      <c r="E4253" t="s">
        <v>10865</v>
      </c>
      <c r="F4253">
        <v>53510704</v>
      </c>
      <c r="G4253" t="s">
        <v>2041</v>
      </c>
      <c r="H4253">
        <v>0</v>
      </c>
      <c r="I4253" t="s">
        <v>2056</v>
      </c>
      <c r="J4253">
        <v>244</v>
      </c>
      <c r="K4253">
        <v>0.90909090000000004</v>
      </c>
      <c r="L4253" t="s">
        <v>1755</v>
      </c>
      <c r="N4253" t="s">
        <v>1757</v>
      </c>
      <c r="O4253" t="s">
        <v>1756</v>
      </c>
      <c r="P4253" t="s">
        <v>1756</v>
      </c>
      <c r="Q4253" s="387">
        <v>221.81819999999999</v>
      </c>
      <c r="R4253">
        <v>28.836365999999998</v>
      </c>
      <c r="S4253">
        <v>250.65456599999996</v>
      </c>
      <c r="T4253" s="388">
        <v>44459</v>
      </c>
      <c r="U4253">
        <v>0</v>
      </c>
      <c r="V4253" t="s">
        <v>845</v>
      </c>
      <c r="W4253" s="388">
        <v>44477</v>
      </c>
      <c r="X4253">
        <v>76</v>
      </c>
      <c r="Y4253">
        <v>0</v>
      </c>
      <c r="Z4253">
        <v>0</v>
      </c>
      <c r="AA4253" t="s">
        <v>1758</v>
      </c>
      <c r="AB4253" t="s">
        <v>825</v>
      </c>
      <c r="AD4253" t="s">
        <v>10191</v>
      </c>
      <c r="AE4253" t="s">
        <v>10192</v>
      </c>
      <c r="AI4253" t="s">
        <v>1761</v>
      </c>
      <c r="AL4253" t="s">
        <v>10866</v>
      </c>
      <c r="AM4253">
        <v>7</v>
      </c>
      <c r="AN4253" t="s">
        <v>8988</v>
      </c>
      <c r="AO4253" t="s">
        <v>10785</v>
      </c>
      <c r="AP4253">
        <v>0</v>
      </c>
      <c r="AQ4253" s="388">
        <v>44466</v>
      </c>
      <c r="AS4253" t="s">
        <v>2806</v>
      </c>
      <c r="AT4253" s="388">
        <v>44466</v>
      </c>
      <c r="AU4253" t="s">
        <v>1756</v>
      </c>
      <c r="AV4253" t="s">
        <v>1756</v>
      </c>
      <c r="AZ4253" t="s">
        <v>2807</v>
      </c>
      <c r="BA4253" t="s">
        <v>8981</v>
      </c>
      <c r="BB4253" t="s">
        <v>10878</v>
      </c>
      <c r="BC4253" t="s">
        <v>10879</v>
      </c>
      <c r="BD4253" t="s">
        <v>825</v>
      </c>
      <c r="BE4253" t="s">
        <v>1756</v>
      </c>
      <c r="BF4253" t="s">
        <v>825</v>
      </c>
    </row>
    <row r="4254" spans="1:58">
      <c r="A4254" t="s">
        <v>842</v>
      </c>
      <c r="B4254">
        <v>12</v>
      </c>
      <c r="C4254">
        <v>0</v>
      </c>
      <c r="D4254">
        <v>7357</v>
      </c>
      <c r="E4254" t="s">
        <v>10872</v>
      </c>
      <c r="F4254">
        <v>53510704</v>
      </c>
      <c r="G4254" t="s">
        <v>2041</v>
      </c>
      <c r="H4254">
        <v>0</v>
      </c>
      <c r="I4254" t="s">
        <v>2056</v>
      </c>
      <c r="J4254">
        <v>244</v>
      </c>
      <c r="K4254">
        <v>0.72727269999999999</v>
      </c>
      <c r="L4254" t="s">
        <v>1755</v>
      </c>
      <c r="N4254" t="s">
        <v>1757</v>
      </c>
      <c r="O4254" t="s">
        <v>1756</v>
      </c>
      <c r="P4254" t="s">
        <v>1756</v>
      </c>
      <c r="Q4254" s="387">
        <v>177.4545</v>
      </c>
      <c r="R4254">
        <v>23.069085000000001</v>
      </c>
      <c r="S4254">
        <v>200.52358499999997</v>
      </c>
      <c r="T4254" s="388">
        <v>44457</v>
      </c>
      <c r="U4254">
        <v>0</v>
      </c>
      <c r="V4254" t="s">
        <v>845</v>
      </c>
      <c r="W4254" s="388">
        <v>44477</v>
      </c>
      <c r="X4254">
        <v>76</v>
      </c>
      <c r="Y4254">
        <v>0</v>
      </c>
      <c r="Z4254">
        <v>0</v>
      </c>
      <c r="AA4254" t="s">
        <v>1758</v>
      </c>
      <c r="AB4254" t="s">
        <v>825</v>
      </c>
      <c r="AD4254" t="s">
        <v>10191</v>
      </c>
      <c r="AE4254" t="s">
        <v>10192</v>
      </c>
      <c r="AI4254" t="s">
        <v>1761</v>
      </c>
      <c r="AL4254" t="s">
        <v>10873</v>
      </c>
      <c r="AM4254">
        <v>7</v>
      </c>
      <c r="AN4254" t="s">
        <v>8988</v>
      </c>
      <c r="AO4254" t="s">
        <v>10785</v>
      </c>
      <c r="AP4254">
        <v>0</v>
      </c>
      <c r="AQ4254" s="388">
        <v>44463</v>
      </c>
      <c r="AS4254" t="s">
        <v>2806</v>
      </c>
      <c r="AT4254" s="388">
        <v>44463</v>
      </c>
      <c r="AU4254" t="s">
        <v>1756</v>
      </c>
      <c r="AV4254" t="s">
        <v>1756</v>
      </c>
      <c r="AZ4254" t="s">
        <v>2807</v>
      </c>
      <c r="BA4254" t="s">
        <v>8981</v>
      </c>
      <c r="BB4254" t="s">
        <v>10880</v>
      </c>
      <c r="BC4254" t="s">
        <v>10881</v>
      </c>
      <c r="BD4254" t="s">
        <v>825</v>
      </c>
      <c r="BE4254" t="s">
        <v>1756</v>
      </c>
      <c r="BF4254" t="s">
        <v>825</v>
      </c>
    </row>
    <row r="4255" spans="1:58">
      <c r="A4255" t="s">
        <v>842</v>
      </c>
      <c r="B4255">
        <v>12</v>
      </c>
      <c r="C4255">
        <v>0</v>
      </c>
      <c r="D4255">
        <v>7357</v>
      </c>
      <c r="E4255" t="s">
        <v>10872</v>
      </c>
      <c r="F4255">
        <v>53510704</v>
      </c>
      <c r="G4255" t="s">
        <v>2041</v>
      </c>
      <c r="H4255">
        <v>0</v>
      </c>
      <c r="I4255" t="s">
        <v>2056</v>
      </c>
      <c r="J4255">
        <v>244</v>
      </c>
      <c r="K4255">
        <v>0.90909090000000004</v>
      </c>
      <c r="L4255" t="s">
        <v>1755</v>
      </c>
      <c r="N4255" t="s">
        <v>1757</v>
      </c>
      <c r="O4255" t="s">
        <v>1756</v>
      </c>
      <c r="P4255" t="s">
        <v>1756</v>
      </c>
      <c r="Q4255" s="387">
        <v>221.81819999999999</v>
      </c>
      <c r="R4255">
        <v>28.836365999999998</v>
      </c>
      <c r="S4255">
        <v>250.65456599999996</v>
      </c>
      <c r="T4255" s="388">
        <v>44457</v>
      </c>
      <c r="U4255">
        <v>0</v>
      </c>
      <c r="V4255" t="s">
        <v>845</v>
      </c>
      <c r="W4255" s="388">
        <v>44477</v>
      </c>
      <c r="X4255">
        <v>76</v>
      </c>
      <c r="Y4255">
        <v>0</v>
      </c>
      <c r="Z4255">
        <v>0</v>
      </c>
      <c r="AA4255" t="s">
        <v>1758</v>
      </c>
      <c r="AB4255" t="s">
        <v>825</v>
      </c>
      <c r="AD4255" t="s">
        <v>10191</v>
      </c>
      <c r="AE4255" t="s">
        <v>10192</v>
      </c>
      <c r="AI4255" t="s">
        <v>1761</v>
      </c>
      <c r="AL4255" t="s">
        <v>10873</v>
      </c>
      <c r="AM4255">
        <v>7</v>
      </c>
      <c r="AN4255" t="s">
        <v>8988</v>
      </c>
      <c r="AO4255" t="s">
        <v>10785</v>
      </c>
      <c r="AP4255">
        <v>0</v>
      </c>
      <c r="AQ4255" s="388">
        <v>44463</v>
      </c>
      <c r="AS4255" t="s">
        <v>2806</v>
      </c>
      <c r="AT4255" s="388">
        <v>44463</v>
      </c>
      <c r="AU4255" t="s">
        <v>1756</v>
      </c>
      <c r="AV4255" t="s">
        <v>1756</v>
      </c>
      <c r="AZ4255" t="s">
        <v>2807</v>
      </c>
      <c r="BA4255" t="s">
        <v>8981</v>
      </c>
      <c r="BB4255" t="s">
        <v>10882</v>
      </c>
      <c r="BC4255" t="s">
        <v>10883</v>
      </c>
      <c r="BD4255" t="s">
        <v>825</v>
      </c>
      <c r="BE4255" t="s">
        <v>1756</v>
      </c>
      <c r="BF4255" t="s">
        <v>825</v>
      </c>
    </row>
    <row r="4256" spans="1:58">
      <c r="A4256" t="s">
        <v>842</v>
      </c>
      <c r="B4256">
        <v>12</v>
      </c>
      <c r="C4256">
        <v>0</v>
      </c>
      <c r="D4256">
        <v>7357</v>
      </c>
      <c r="E4256" t="s">
        <v>10872</v>
      </c>
      <c r="F4256">
        <v>53510704</v>
      </c>
      <c r="G4256" t="s">
        <v>2041</v>
      </c>
      <c r="H4256">
        <v>0</v>
      </c>
      <c r="I4256" t="s">
        <v>2056</v>
      </c>
      <c r="J4256">
        <v>244</v>
      </c>
      <c r="K4256">
        <v>0.90909090000000004</v>
      </c>
      <c r="L4256" t="s">
        <v>1755</v>
      </c>
      <c r="N4256" t="s">
        <v>1757</v>
      </c>
      <c r="O4256" t="s">
        <v>1756</v>
      </c>
      <c r="P4256" t="s">
        <v>1756</v>
      </c>
      <c r="Q4256" s="387">
        <v>221.81819999999999</v>
      </c>
      <c r="R4256">
        <v>28.836365999999998</v>
      </c>
      <c r="S4256">
        <v>250.65456599999996</v>
      </c>
      <c r="T4256" s="388">
        <v>44457</v>
      </c>
      <c r="U4256">
        <v>0</v>
      </c>
      <c r="V4256" t="s">
        <v>845</v>
      </c>
      <c r="W4256" s="388">
        <v>44477</v>
      </c>
      <c r="X4256">
        <v>76</v>
      </c>
      <c r="Y4256">
        <v>0</v>
      </c>
      <c r="Z4256">
        <v>0</v>
      </c>
      <c r="AA4256" t="s">
        <v>1758</v>
      </c>
      <c r="AB4256" t="s">
        <v>825</v>
      </c>
      <c r="AD4256" t="s">
        <v>10191</v>
      </c>
      <c r="AE4256" t="s">
        <v>10192</v>
      </c>
      <c r="AI4256" t="s">
        <v>1761</v>
      </c>
      <c r="AL4256" t="s">
        <v>10873</v>
      </c>
      <c r="AM4256">
        <v>7</v>
      </c>
      <c r="AN4256" t="s">
        <v>8988</v>
      </c>
      <c r="AO4256" t="s">
        <v>10785</v>
      </c>
      <c r="AP4256">
        <v>0</v>
      </c>
      <c r="AQ4256" s="388">
        <v>44463</v>
      </c>
      <c r="AS4256" t="s">
        <v>2806</v>
      </c>
      <c r="AT4256" s="388">
        <v>44463</v>
      </c>
      <c r="AU4256" t="s">
        <v>1756</v>
      </c>
      <c r="AV4256" t="s">
        <v>1756</v>
      </c>
      <c r="AZ4256" t="s">
        <v>2807</v>
      </c>
      <c r="BA4256" t="s">
        <v>8981</v>
      </c>
      <c r="BB4256" t="s">
        <v>10882</v>
      </c>
      <c r="BC4256" t="s">
        <v>10883</v>
      </c>
      <c r="BD4256" t="s">
        <v>825</v>
      </c>
      <c r="BE4256" t="s">
        <v>1756</v>
      </c>
      <c r="BF4256" t="s">
        <v>825</v>
      </c>
    </row>
    <row r="4257" spans="1:58">
      <c r="A4257" t="s">
        <v>842</v>
      </c>
      <c r="B4257">
        <v>12</v>
      </c>
      <c r="C4257">
        <v>0</v>
      </c>
      <c r="D4257">
        <v>7357</v>
      </c>
      <c r="E4257" t="s">
        <v>10872</v>
      </c>
      <c r="F4257">
        <v>53510704</v>
      </c>
      <c r="G4257" t="s">
        <v>2041</v>
      </c>
      <c r="H4257">
        <v>0</v>
      </c>
      <c r="I4257" t="s">
        <v>2056</v>
      </c>
      <c r="J4257">
        <v>244</v>
      </c>
      <c r="K4257">
        <v>0.90909090000000004</v>
      </c>
      <c r="L4257" t="s">
        <v>1755</v>
      </c>
      <c r="N4257" t="s">
        <v>1757</v>
      </c>
      <c r="O4257" t="s">
        <v>1756</v>
      </c>
      <c r="P4257" t="s">
        <v>1756</v>
      </c>
      <c r="Q4257" s="387">
        <v>221.81819999999999</v>
      </c>
      <c r="R4257">
        <v>28.836365999999998</v>
      </c>
      <c r="S4257">
        <v>250.65456599999996</v>
      </c>
      <c r="T4257" s="388">
        <v>44457</v>
      </c>
      <c r="U4257">
        <v>0</v>
      </c>
      <c r="V4257" t="s">
        <v>845</v>
      </c>
      <c r="W4257" s="388">
        <v>44477</v>
      </c>
      <c r="X4257">
        <v>76</v>
      </c>
      <c r="Y4257">
        <v>0</v>
      </c>
      <c r="Z4257">
        <v>0</v>
      </c>
      <c r="AA4257" t="s">
        <v>1758</v>
      </c>
      <c r="AB4257" t="s">
        <v>825</v>
      </c>
      <c r="AD4257" t="s">
        <v>10191</v>
      </c>
      <c r="AE4257" t="s">
        <v>10192</v>
      </c>
      <c r="AI4257" t="s">
        <v>1761</v>
      </c>
      <c r="AL4257" t="s">
        <v>10873</v>
      </c>
      <c r="AM4257">
        <v>7</v>
      </c>
      <c r="AN4257" t="s">
        <v>8988</v>
      </c>
      <c r="AO4257" t="s">
        <v>10785</v>
      </c>
      <c r="AP4257">
        <v>0</v>
      </c>
      <c r="AQ4257" s="388">
        <v>44463</v>
      </c>
      <c r="AS4257" t="s">
        <v>2806</v>
      </c>
      <c r="AT4257" s="388">
        <v>44463</v>
      </c>
      <c r="AU4257" t="s">
        <v>1756</v>
      </c>
      <c r="AV4257" t="s">
        <v>1756</v>
      </c>
      <c r="AZ4257" t="s">
        <v>2807</v>
      </c>
      <c r="BA4257" t="s">
        <v>8981</v>
      </c>
      <c r="BB4257" t="s">
        <v>10882</v>
      </c>
      <c r="BC4257" t="s">
        <v>10883</v>
      </c>
      <c r="BD4257" t="s">
        <v>825</v>
      </c>
      <c r="BE4257" t="s">
        <v>1756</v>
      </c>
      <c r="BF4257" t="s">
        <v>825</v>
      </c>
    </row>
    <row r="4258" spans="1:58">
      <c r="A4258" t="s">
        <v>842</v>
      </c>
      <c r="B4258">
        <v>12</v>
      </c>
      <c r="C4258">
        <v>0</v>
      </c>
      <c r="D4258">
        <v>7364</v>
      </c>
      <c r="E4258" t="s">
        <v>10869</v>
      </c>
      <c r="F4258">
        <v>53510704</v>
      </c>
      <c r="G4258" t="s">
        <v>2041</v>
      </c>
      <c r="H4258">
        <v>0</v>
      </c>
      <c r="I4258" t="s">
        <v>2056</v>
      </c>
      <c r="J4258">
        <v>244</v>
      </c>
      <c r="K4258">
        <v>0.72727269999999999</v>
      </c>
      <c r="L4258" t="s">
        <v>1755</v>
      </c>
      <c r="N4258" t="s">
        <v>1757</v>
      </c>
      <c r="O4258" t="s">
        <v>1756</v>
      </c>
      <c r="P4258" t="s">
        <v>1756</v>
      </c>
      <c r="Q4258" s="387">
        <v>177.4545</v>
      </c>
      <c r="R4258">
        <v>23.069085000000001</v>
      </c>
      <c r="S4258">
        <v>200.52358499999997</v>
      </c>
      <c r="T4258" s="388">
        <v>44458</v>
      </c>
      <c r="U4258">
        <v>0</v>
      </c>
      <c r="V4258" t="s">
        <v>845</v>
      </c>
      <c r="W4258" s="388">
        <v>44477</v>
      </c>
      <c r="X4258">
        <v>76</v>
      </c>
      <c r="Y4258">
        <v>0</v>
      </c>
      <c r="Z4258">
        <v>0</v>
      </c>
      <c r="AA4258" t="s">
        <v>1758</v>
      </c>
      <c r="AB4258" t="s">
        <v>825</v>
      </c>
      <c r="AD4258" t="s">
        <v>10191</v>
      </c>
      <c r="AE4258" t="s">
        <v>10192</v>
      </c>
      <c r="AI4258" t="s">
        <v>1761</v>
      </c>
      <c r="AL4258" t="s">
        <v>10866</v>
      </c>
      <c r="AM4258">
        <v>7</v>
      </c>
      <c r="AN4258" t="s">
        <v>8988</v>
      </c>
      <c r="AO4258" t="s">
        <v>10785</v>
      </c>
      <c r="AP4258">
        <v>0</v>
      </c>
      <c r="AQ4258" s="388">
        <v>44466</v>
      </c>
      <c r="AS4258" t="s">
        <v>2806</v>
      </c>
      <c r="AT4258" s="388">
        <v>44466</v>
      </c>
      <c r="AU4258" t="s">
        <v>1756</v>
      </c>
      <c r="AV4258" t="s">
        <v>1756</v>
      </c>
      <c r="AZ4258" t="s">
        <v>2807</v>
      </c>
      <c r="BA4258" t="s">
        <v>8981</v>
      </c>
      <c r="BB4258" t="s">
        <v>10884</v>
      </c>
      <c r="BC4258" t="s">
        <v>10885</v>
      </c>
      <c r="BD4258" t="s">
        <v>825</v>
      </c>
      <c r="BE4258" t="s">
        <v>1756</v>
      </c>
      <c r="BF4258" t="s">
        <v>825</v>
      </c>
    </row>
    <row r="4259" spans="1:58">
      <c r="A4259" t="s">
        <v>842</v>
      </c>
      <c r="B4259">
        <v>12</v>
      </c>
      <c r="C4259">
        <v>0</v>
      </c>
      <c r="D4259">
        <v>7364</v>
      </c>
      <c r="E4259" t="s">
        <v>10869</v>
      </c>
      <c r="F4259">
        <v>53510704</v>
      </c>
      <c r="G4259" t="s">
        <v>2041</v>
      </c>
      <c r="H4259">
        <v>0</v>
      </c>
      <c r="I4259" t="s">
        <v>2056</v>
      </c>
      <c r="J4259">
        <v>244</v>
      </c>
      <c r="K4259">
        <v>0.90909090000000004</v>
      </c>
      <c r="L4259" t="s">
        <v>1755</v>
      </c>
      <c r="N4259" t="s">
        <v>1757</v>
      </c>
      <c r="O4259" t="s">
        <v>1756</v>
      </c>
      <c r="P4259" t="s">
        <v>1756</v>
      </c>
      <c r="Q4259" s="387">
        <v>221.81819999999999</v>
      </c>
      <c r="R4259">
        <v>28.836365999999998</v>
      </c>
      <c r="S4259">
        <v>250.65456599999996</v>
      </c>
      <c r="T4259" s="388">
        <v>44458</v>
      </c>
      <c r="U4259">
        <v>0</v>
      </c>
      <c r="V4259" t="s">
        <v>845</v>
      </c>
      <c r="W4259" s="388">
        <v>44477</v>
      </c>
      <c r="X4259">
        <v>76</v>
      </c>
      <c r="Y4259">
        <v>0</v>
      </c>
      <c r="Z4259">
        <v>0</v>
      </c>
      <c r="AA4259" t="s">
        <v>1758</v>
      </c>
      <c r="AB4259" t="s">
        <v>825</v>
      </c>
      <c r="AD4259" t="s">
        <v>10191</v>
      </c>
      <c r="AE4259" t="s">
        <v>10192</v>
      </c>
      <c r="AI4259" t="s">
        <v>1761</v>
      </c>
      <c r="AL4259" t="s">
        <v>10866</v>
      </c>
      <c r="AM4259">
        <v>7</v>
      </c>
      <c r="AN4259" t="s">
        <v>8988</v>
      </c>
      <c r="AO4259" t="s">
        <v>10785</v>
      </c>
      <c r="AP4259">
        <v>0</v>
      </c>
      <c r="AQ4259" s="388">
        <v>44466</v>
      </c>
      <c r="AS4259" t="s">
        <v>2806</v>
      </c>
      <c r="AT4259" s="388">
        <v>44466</v>
      </c>
      <c r="AU4259" t="s">
        <v>1756</v>
      </c>
      <c r="AV4259" t="s">
        <v>1756</v>
      </c>
      <c r="AZ4259" t="s">
        <v>2807</v>
      </c>
      <c r="BA4259" t="s">
        <v>8981</v>
      </c>
      <c r="BB4259" t="s">
        <v>10886</v>
      </c>
      <c r="BC4259" t="s">
        <v>10887</v>
      </c>
      <c r="BD4259" t="s">
        <v>825</v>
      </c>
      <c r="BE4259" t="s">
        <v>1756</v>
      </c>
      <c r="BF4259" t="s">
        <v>825</v>
      </c>
    </row>
    <row r="4260" spans="1:58">
      <c r="A4260" t="s">
        <v>842</v>
      </c>
      <c r="B4260">
        <v>12</v>
      </c>
      <c r="C4260">
        <v>0</v>
      </c>
      <c r="D4260">
        <v>7364</v>
      </c>
      <c r="E4260" t="s">
        <v>10869</v>
      </c>
      <c r="F4260">
        <v>53510704</v>
      </c>
      <c r="G4260" t="s">
        <v>2041</v>
      </c>
      <c r="H4260">
        <v>0</v>
      </c>
      <c r="I4260" t="s">
        <v>2056</v>
      </c>
      <c r="J4260">
        <v>244</v>
      </c>
      <c r="K4260">
        <v>0.90909090000000004</v>
      </c>
      <c r="L4260" t="s">
        <v>1755</v>
      </c>
      <c r="N4260" t="s">
        <v>1757</v>
      </c>
      <c r="O4260" t="s">
        <v>1756</v>
      </c>
      <c r="P4260" t="s">
        <v>1756</v>
      </c>
      <c r="Q4260" s="387">
        <v>221.81819999999999</v>
      </c>
      <c r="R4260">
        <v>28.836365999999998</v>
      </c>
      <c r="S4260">
        <v>250.65456599999996</v>
      </c>
      <c r="T4260" s="388">
        <v>44458</v>
      </c>
      <c r="U4260">
        <v>0</v>
      </c>
      <c r="V4260" t="s">
        <v>845</v>
      </c>
      <c r="W4260" s="388">
        <v>44477</v>
      </c>
      <c r="X4260">
        <v>76</v>
      </c>
      <c r="Y4260">
        <v>0</v>
      </c>
      <c r="Z4260">
        <v>0</v>
      </c>
      <c r="AA4260" t="s">
        <v>1758</v>
      </c>
      <c r="AB4260" t="s">
        <v>825</v>
      </c>
      <c r="AD4260" t="s">
        <v>10191</v>
      </c>
      <c r="AE4260" t="s">
        <v>10192</v>
      </c>
      <c r="AI4260" t="s">
        <v>1761</v>
      </c>
      <c r="AL4260" t="s">
        <v>10866</v>
      </c>
      <c r="AM4260">
        <v>7</v>
      </c>
      <c r="AN4260" t="s">
        <v>8988</v>
      </c>
      <c r="AO4260" t="s">
        <v>10785</v>
      </c>
      <c r="AP4260">
        <v>0</v>
      </c>
      <c r="AQ4260" s="388">
        <v>44466</v>
      </c>
      <c r="AS4260" t="s">
        <v>2806</v>
      </c>
      <c r="AT4260" s="388">
        <v>44466</v>
      </c>
      <c r="AU4260" t="s">
        <v>1756</v>
      </c>
      <c r="AV4260" t="s">
        <v>1756</v>
      </c>
      <c r="AZ4260" t="s">
        <v>2807</v>
      </c>
      <c r="BA4260" t="s">
        <v>8981</v>
      </c>
      <c r="BB4260" t="s">
        <v>10886</v>
      </c>
      <c r="BC4260" t="s">
        <v>10887</v>
      </c>
      <c r="BD4260" t="s">
        <v>825</v>
      </c>
      <c r="BE4260" t="s">
        <v>1756</v>
      </c>
      <c r="BF4260" t="s">
        <v>825</v>
      </c>
    </row>
    <row r="4261" spans="1:58">
      <c r="A4261" t="s">
        <v>842</v>
      </c>
      <c r="B4261">
        <v>12</v>
      </c>
      <c r="C4261">
        <v>0</v>
      </c>
      <c r="D4261">
        <v>7364</v>
      </c>
      <c r="E4261" t="s">
        <v>10869</v>
      </c>
      <c r="F4261">
        <v>53510704</v>
      </c>
      <c r="G4261" t="s">
        <v>2041</v>
      </c>
      <c r="H4261">
        <v>0</v>
      </c>
      <c r="I4261" t="s">
        <v>2056</v>
      </c>
      <c r="J4261">
        <v>244</v>
      </c>
      <c r="K4261">
        <v>0.90909090000000004</v>
      </c>
      <c r="L4261" t="s">
        <v>1755</v>
      </c>
      <c r="N4261" t="s">
        <v>1757</v>
      </c>
      <c r="O4261" t="s">
        <v>1756</v>
      </c>
      <c r="P4261" t="s">
        <v>1756</v>
      </c>
      <c r="Q4261" s="387">
        <v>221.81819999999999</v>
      </c>
      <c r="R4261">
        <v>28.836365999999998</v>
      </c>
      <c r="S4261">
        <v>250.65456599999996</v>
      </c>
      <c r="T4261" s="388">
        <v>44458</v>
      </c>
      <c r="U4261">
        <v>0</v>
      </c>
      <c r="V4261" t="s">
        <v>845</v>
      </c>
      <c r="W4261" s="388">
        <v>44477</v>
      </c>
      <c r="X4261">
        <v>76</v>
      </c>
      <c r="Y4261">
        <v>0</v>
      </c>
      <c r="Z4261">
        <v>0</v>
      </c>
      <c r="AA4261" t="s">
        <v>1758</v>
      </c>
      <c r="AB4261" t="s">
        <v>825</v>
      </c>
      <c r="AD4261" t="s">
        <v>10191</v>
      </c>
      <c r="AE4261" t="s">
        <v>10192</v>
      </c>
      <c r="AI4261" t="s">
        <v>1761</v>
      </c>
      <c r="AL4261" t="s">
        <v>10866</v>
      </c>
      <c r="AM4261">
        <v>7</v>
      </c>
      <c r="AN4261" t="s">
        <v>8988</v>
      </c>
      <c r="AO4261" t="s">
        <v>10785</v>
      </c>
      <c r="AP4261">
        <v>0</v>
      </c>
      <c r="AQ4261" s="388">
        <v>44466</v>
      </c>
      <c r="AS4261" t="s">
        <v>2806</v>
      </c>
      <c r="AT4261" s="388">
        <v>44466</v>
      </c>
      <c r="AU4261" t="s">
        <v>1756</v>
      </c>
      <c r="AV4261" t="s">
        <v>1756</v>
      </c>
      <c r="AZ4261" t="s">
        <v>2807</v>
      </c>
      <c r="BA4261" t="s">
        <v>8981</v>
      </c>
      <c r="BB4261" t="s">
        <v>10886</v>
      </c>
      <c r="BC4261" t="s">
        <v>10887</v>
      </c>
      <c r="BD4261" t="s">
        <v>825</v>
      </c>
      <c r="BE4261" t="s">
        <v>1756</v>
      </c>
      <c r="BF4261" t="s">
        <v>825</v>
      </c>
    </row>
    <row r="4262" spans="1:58">
      <c r="A4262" t="s">
        <v>842</v>
      </c>
      <c r="B4262">
        <v>12</v>
      </c>
      <c r="C4262">
        <v>0</v>
      </c>
      <c r="D4262">
        <v>7390</v>
      </c>
      <c r="E4262" t="s">
        <v>10860</v>
      </c>
      <c r="F4262">
        <v>53510604</v>
      </c>
      <c r="G4262" t="s">
        <v>2041</v>
      </c>
      <c r="H4262">
        <v>0</v>
      </c>
      <c r="I4262" t="s">
        <v>10199</v>
      </c>
      <c r="J4262">
        <v>25</v>
      </c>
      <c r="K4262">
        <v>0.5</v>
      </c>
      <c r="L4262" t="s">
        <v>1771</v>
      </c>
      <c r="M4262" t="s">
        <v>10200</v>
      </c>
      <c r="N4262" t="s">
        <v>1757</v>
      </c>
      <c r="O4262" t="s">
        <v>1756</v>
      </c>
      <c r="P4262" t="s">
        <v>1756</v>
      </c>
      <c r="Q4262" s="387">
        <v>12.5</v>
      </c>
      <c r="R4262">
        <v>1.625</v>
      </c>
      <c r="S4262">
        <v>14.124999999999998</v>
      </c>
      <c r="T4262" s="388">
        <v>44464</v>
      </c>
      <c r="U4262">
        <v>0</v>
      </c>
      <c r="V4262" t="s">
        <v>845</v>
      </c>
      <c r="W4262" s="388">
        <v>44477</v>
      </c>
      <c r="X4262">
        <v>76</v>
      </c>
      <c r="Y4262">
        <v>0</v>
      </c>
      <c r="Z4262">
        <v>0</v>
      </c>
      <c r="AA4262" t="s">
        <v>1758</v>
      </c>
      <c r="AB4262" t="s">
        <v>825</v>
      </c>
      <c r="AC4262" t="s">
        <v>825</v>
      </c>
      <c r="AD4262" t="s">
        <v>10191</v>
      </c>
      <c r="AE4262" t="s">
        <v>10192</v>
      </c>
      <c r="AG4262" t="s">
        <v>10861</v>
      </c>
      <c r="AI4262" t="s">
        <v>1761</v>
      </c>
      <c r="AL4262" t="s">
        <v>10862</v>
      </c>
      <c r="AM4262">
        <v>7</v>
      </c>
      <c r="AN4262" t="s">
        <v>2851</v>
      </c>
      <c r="AO4262" t="s">
        <v>2852</v>
      </c>
      <c r="AP4262">
        <v>0</v>
      </c>
      <c r="AQ4262" s="388">
        <v>44468</v>
      </c>
      <c r="AS4262" t="s">
        <v>10786</v>
      </c>
      <c r="AT4262" s="388">
        <v>44471</v>
      </c>
      <c r="AU4262" t="s">
        <v>1756</v>
      </c>
      <c r="AV4262" t="s">
        <v>1756</v>
      </c>
      <c r="AZ4262" t="s">
        <v>1756</v>
      </c>
      <c r="BA4262" t="s">
        <v>1767</v>
      </c>
      <c r="BB4262" t="s">
        <v>10888</v>
      </c>
      <c r="BC4262" t="s">
        <v>10889</v>
      </c>
      <c r="BD4262" t="s">
        <v>825</v>
      </c>
      <c r="BE4262" t="s">
        <v>1756</v>
      </c>
      <c r="BF4262" t="s">
        <v>825</v>
      </c>
    </row>
    <row r="4263" spans="1:58">
      <c r="A4263" t="s">
        <v>842</v>
      </c>
      <c r="B4263">
        <v>12</v>
      </c>
      <c r="C4263">
        <v>0</v>
      </c>
      <c r="D4263">
        <v>7367</v>
      </c>
      <c r="E4263" t="s">
        <v>10865</v>
      </c>
      <c r="F4263">
        <v>53510704</v>
      </c>
      <c r="G4263" t="s">
        <v>2041</v>
      </c>
      <c r="H4263">
        <v>0</v>
      </c>
      <c r="I4263" t="s">
        <v>10199</v>
      </c>
      <c r="J4263">
        <v>25</v>
      </c>
      <c r="K4263">
        <v>33</v>
      </c>
      <c r="L4263" t="s">
        <v>1771</v>
      </c>
      <c r="M4263" t="s">
        <v>10200</v>
      </c>
      <c r="N4263" t="s">
        <v>1757</v>
      </c>
      <c r="O4263" t="s">
        <v>1756</v>
      </c>
      <c r="P4263" t="s">
        <v>1756</v>
      </c>
      <c r="Q4263" s="387">
        <v>825</v>
      </c>
      <c r="R4263">
        <v>107.25</v>
      </c>
      <c r="S4263">
        <v>932.24999999999989</v>
      </c>
      <c r="T4263" s="388">
        <v>44459</v>
      </c>
      <c r="U4263">
        <v>0</v>
      </c>
      <c r="V4263" t="s">
        <v>845</v>
      </c>
      <c r="W4263" s="388">
        <v>44477</v>
      </c>
      <c r="X4263">
        <v>76</v>
      </c>
      <c r="Y4263">
        <v>0</v>
      </c>
      <c r="Z4263">
        <v>0</v>
      </c>
      <c r="AA4263" t="s">
        <v>1758</v>
      </c>
      <c r="AB4263" t="s">
        <v>825</v>
      </c>
      <c r="AD4263" t="s">
        <v>10191</v>
      </c>
      <c r="AE4263" t="s">
        <v>10192</v>
      </c>
      <c r="AI4263" t="s">
        <v>1761</v>
      </c>
      <c r="AL4263" t="s">
        <v>10866</v>
      </c>
      <c r="AM4263">
        <v>7</v>
      </c>
      <c r="AN4263" t="s">
        <v>8988</v>
      </c>
      <c r="AO4263" t="s">
        <v>10785</v>
      </c>
      <c r="AP4263">
        <v>0</v>
      </c>
      <c r="AQ4263" s="388">
        <v>44466</v>
      </c>
      <c r="AS4263" t="s">
        <v>2806</v>
      </c>
      <c r="AT4263" s="388">
        <v>44466</v>
      </c>
      <c r="AU4263" t="s">
        <v>1756</v>
      </c>
      <c r="AV4263" t="s">
        <v>1756</v>
      </c>
      <c r="AZ4263" t="s">
        <v>2807</v>
      </c>
      <c r="BA4263" t="s">
        <v>8981</v>
      </c>
      <c r="BB4263" t="s">
        <v>10890</v>
      </c>
      <c r="BC4263" t="s">
        <v>10891</v>
      </c>
      <c r="BD4263" t="s">
        <v>825</v>
      </c>
      <c r="BE4263" t="s">
        <v>1756</v>
      </c>
      <c r="BF4263" t="s">
        <v>825</v>
      </c>
    </row>
    <row r="4264" spans="1:58">
      <c r="A4264" t="s">
        <v>842</v>
      </c>
      <c r="B4264">
        <v>12</v>
      </c>
      <c r="C4264">
        <v>0</v>
      </c>
      <c r="D4264">
        <v>7357</v>
      </c>
      <c r="E4264" t="s">
        <v>10872</v>
      </c>
      <c r="F4264">
        <v>53510704</v>
      </c>
      <c r="G4264" t="s">
        <v>2041</v>
      </c>
      <c r="H4264">
        <v>0</v>
      </c>
      <c r="I4264" t="s">
        <v>10199</v>
      </c>
      <c r="J4264">
        <v>25</v>
      </c>
      <c r="K4264">
        <v>30.5</v>
      </c>
      <c r="L4264" t="s">
        <v>1771</v>
      </c>
      <c r="M4264" t="s">
        <v>10200</v>
      </c>
      <c r="N4264" t="s">
        <v>1757</v>
      </c>
      <c r="O4264" t="s">
        <v>1756</v>
      </c>
      <c r="P4264" t="s">
        <v>1756</v>
      </c>
      <c r="Q4264" s="387">
        <v>762.5</v>
      </c>
      <c r="R4264">
        <v>99.125</v>
      </c>
      <c r="S4264">
        <v>861.62499999999989</v>
      </c>
      <c r="T4264" s="388">
        <v>44457</v>
      </c>
      <c r="U4264">
        <v>0</v>
      </c>
      <c r="V4264" t="s">
        <v>845</v>
      </c>
      <c r="W4264" s="388">
        <v>44477</v>
      </c>
      <c r="X4264">
        <v>76</v>
      </c>
      <c r="Y4264">
        <v>0</v>
      </c>
      <c r="Z4264">
        <v>0</v>
      </c>
      <c r="AA4264" t="s">
        <v>1758</v>
      </c>
      <c r="AB4264" t="s">
        <v>825</v>
      </c>
      <c r="AD4264" t="s">
        <v>10191</v>
      </c>
      <c r="AE4264" t="s">
        <v>10192</v>
      </c>
      <c r="AI4264" t="s">
        <v>1761</v>
      </c>
      <c r="AL4264" t="s">
        <v>10873</v>
      </c>
      <c r="AM4264">
        <v>7</v>
      </c>
      <c r="AN4264" t="s">
        <v>8988</v>
      </c>
      <c r="AO4264" t="s">
        <v>10785</v>
      </c>
      <c r="AP4264">
        <v>0</v>
      </c>
      <c r="AQ4264" s="388">
        <v>44463</v>
      </c>
      <c r="AS4264" t="s">
        <v>2806</v>
      </c>
      <c r="AT4264" s="388">
        <v>44463</v>
      </c>
      <c r="AU4264" t="s">
        <v>1756</v>
      </c>
      <c r="AV4264" t="s">
        <v>1756</v>
      </c>
      <c r="AZ4264" t="s">
        <v>2807</v>
      </c>
      <c r="BA4264" t="s">
        <v>8981</v>
      </c>
      <c r="BB4264" t="s">
        <v>10892</v>
      </c>
      <c r="BC4264" t="s">
        <v>10893</v>
      </c>
      <c r="BD4264" t="s">
        <v>825</v>
      </c>
      <c r="BE4264" t="s">
        <v>1756</v>
      </c>
      <c r="BF4264" t="s">
        <v>825</v>
      </c>
    </row>
    <row r="4265" spans="1:58">
      <c r="A4265" t="s">
        <v>842</v>
      </c>
      <c r="B4265">
        <v>12</v>
      </c>
      <c r="C4265">
        <v>0</v>
      </c>
      <c r="D4265">
        <v>7364</v>
      </c>
      <c r="E4265" t="s">
        <v>10869</v>
      </c>
      <c r="F4265">
        <v>53510704</v>
      </c>
      <c r="G4265" t="s">
        <v>2041</v>
      </c>
      <c r="H4265">
        <v>0</v>
      </c>
      <c r="I4265" t="s">
        <v>10199</v>
      </c>
      <c r="J4265">
        <v>25</v>
      </c>
      <c r="K4265">
        <v>34</v>
      </c>
      <c r="L4265" t="s">
        <v>1771</v>
      </c>
      <c r="M4265" t="s">
        <v>10200</v>
      </c>
      <c r="N4265" t="s">
        <v>1757</v>
      </c>
      <c r="O4265" t="s">
        <v>1756</v>
      </c>
      <c r="P4265" t="s">
        <v>1756</v>
      </c>
      <c r="Q4265" s="387">
        <v>850</v>
      </c>
      <c r="R4265">
        <v>110.5</v>
      </c>
      <c r="S4265">
        <v>960.49999999999989</v>
      </c>
      <c r="T4265" s="388">
        <v>44458</v>
      </c>
      <c r="U4265">
        <v>0</v>
      </c>
      <c r="V4265" t="s">
        <v>845</v>
      </c>
      <c r="W4265" s="388">
        <v>44477</v>
      </c>
      <c r="X4265">
        <v>76</v>
      </c>
      <c r="Y4265">
        <v>0</v>
      </c>
      <c r="Z4265">
        <v>0</v>
      </c>
      <c r="AA4265" t="s">
        <v>1758</v>
      </c>
      <c r="AB4265" t="s">
        <v>825</v>
      </c>
      <c r="AD4265" t="s">
        <v>10191</v>
      </c>
      <c r="AE4265" t="s">
        <v>10192</v>
      </c>
      <c r="AI4265" t="s">
        <v>1761</v>
      </c>
      <c r="AL4265" t="s">
        <v>10866</v>
      </c>
      <c r="AM4265">
        <v>7</v>
      </c>
      <c r="AN4265" t="s">
        <v>8988</v>
      </c>
      <c r="AO4265" t="s">
        <v>10785</v>
      </c>
      <c r="AP4265">
        <v>0</v>
      </c>
      <c r="AQ4265" s="388">
        <v>44466</v>
      </c>
      <c r="AS4265" t="s">
        <v>2806</v>
      </c>
      <c r="AT4265" s="388">
        <v>44466</v>
      </c>
      <c r="AU4265" t="s">
        <v>1756</v>
      </c>
      <c r="AV4265" t="s">
        <v>1756</v>
      </c>
      <c r="AZ4265" t="s">
        <v>2807</v>
      </c>
      <c r="BA4265" t="s">
        <v>8981</v>
      </c>
      <c r="BB4265" t="s">
        <v>10894</v>
      </c>
      <c r="BC4265" t="s">
        <v>10895</v>
      </c>
      <c r="BD4265" t="s">
        <v>825</v>
      </c>
      <c r="BE4265" t="s">
        <v>1756</v>
      </c>
      <c r="BF4265" t="s">
        <v>825</v>
      </c>
    </row>
    <row r="4266" spans="1:58">
      <c r="A4266" t="s">
        <v>842</v>
      </c>
      <c r="B4266">
        <v>12</v>
      </c>
      <c r="C4266">
        <v>0</v>
      </c>
      <c r="D4266">
        <v>7357</v>
      </c>
      <c r="E4266" t="s">
        <v>10872</v>
      </c>
      <c r="F4266">
        <v>53510704</v>
      </c>
      <c r="G4266" t="s">
        <v>2041</v>
      </c>
      <c r="H4266">
        <v>0</v>
      </c>
      <c r="I4266" t="s">
        <v>10203</v>
      </c>
      <c r="J4266">
        <v>178</v>
      </c>
      <c r="K4266">
        <v>10</v>
      </c>
      <c r="L4266" t="s">
        <v>1771</v>
      </c>
      <c r="M4266" t="s">
        <v>10204</v>
      </c>
      <c r="N4266" t="s">
        <v>1757</v>
      </c>
      <c r="O4266" t="s">
        <v>1756</v>
      </c>
      <c r="P4266" t="s">
        <v>1756</v>
      </c>
      <c r="Q4266" s="387">
        <v>1780</v>
      </c>
      <c r="R4266">
        <v>231.4</v>
      </c>
      <c r="S4266">
        <v>2011.3999999999999</v>
      </c>
      <c r="T4266" s="388">
        <v>44457</v>
      </c>
      <c r="U4266">
        <v>0</v>
      </c>
      <c r="V4266" t="s">
        <v>845</v>
      </c>
      <c r="W4266" s="388">
        <v>44477</v>
      </c>
      <c r="X4266">
        <v>76</v>
      </c>
      <c r="Y4266">
        <v>0</v>
      </c>
      <c r="Z4266">
        <v>0</v>
      </c>
      <c r="AA4266" t="s">
        <v>1758</v>
      </c>
      <c r="AB4266" t="s">
        <v>825</v>
      </c>
      <c r="AD4266" t="s">
        <v>10191</v>
      </c>
      <c r="AE4266" t="s">
        <v>10192</v>
      </c>
      <c r="AI4266" t="s">
        <v>1761</v>
      </c>
      <c r="AL4266" t="s">
        <v>10873</v>
      </c>
      <c r="AM4266">
        <v>7</v>
      </c>
      <c r="AN4266" t="s">
        <v>8988</v>
      </c>
      <c r="AO4266" t="s">
        <v>10785</v>
      </c>
      <c r="AP4266">
        <v>0</v>
      </c>
      <c r="AQ4266" s="388">
        <v>44463</v>
      </c>
      <c r="AS4266" t="s">
        <v>2806</v>
      </c>
      <c r="AT4266" s="388">
        <v>44463</v>
      </c>
      <c r="AU4266" t="s">
        <v>1756</v>
      </c>
      <c r="AV4266" t="s">
        <v>1756</v>
      </c>
      <c r="AZ4266" t="s">
        <v>2807</v>
      </c>
      <c r="BA4266" t="s">
        <v>8981</v>
      </c>
      <c r="BB4266" t="s">
        <v>10896</v>
      </c>
      <c r="BC4266" t="s">
        <v>10897</v>
      </c>
      <c r="BD4266" t="s">
        <v>825</v>
      </c>
      <c r="BE4266" t="s">
        <v>1756</v>
      </c>
      <c r="BF4266" t="s">
        <v>825</v>
      </c>
    </row>
    <row r="4267" spans="1:58">
      <c r="A4267" t="s">
        <v>842</v>
      </c>
      <c r="B4267">
        <v>12</v>
      </c>
      <c r="C4267">
        <v>0</v>
      </c>
      <c r="D4267">
        <v>7367</v>
      </c>
      <c r="E4267" t="s">
        <v>10865</v>
      </c>
      <c r="F4267">
        <v>53510704</v>
      </c>
      <c r="G4267" t="s">
        <v>2041</v>
      </c>
      <c r="H4267">
        <v>0</v>
      </c>
      <c r="I4267" t="s">
        <v>10203</v>
      </c>
      <c r="J4267">
        <v>178</v>
      </c>
      <c r="K4267">
        <v>10</v>
      </c>
      <c r="L4267" t="s">
        <v>1771</v>
      </c>
      <c r="M4267" t="s">
        <v>10204</v>
      </c>
      <c r="N4267" t="s">
        <v>1757</v>
      </c>
      <c r="O4267" t="s">
        <v>1756</v>
      </c>
      <c r="P4267" t="s">
        <v>1756</v>
      </c>
      <c r="Q4267" s="387">
        <v>1780</v>
      </c>
      <c r="R4267">
        <v>231.4</v>
      </c>
      <c r="S4267">
        <v>2011.3999999999999</v>
      </c>
      <c r="T4267" s="388">
        <v>44459</v>
      </c>
      <c r="U4267">
        <v>0</v>
      </c>
      <c r="V4267" t="s">
        <v>845</v>
      </c>
      <c r="W4267" s="388">
        <v>44477</v>
      </c>
      <c r="X4267">
        <v>76</v>
      </c>
      <c r="Y4267">
        <v>0</v>
      </c>
      <c r="Z4267">
        <v>0</v>
      </c>
      <c r="AA4267" t="s">
        <v>1758</v>
      </c>
      <c r="AB4267" t="s">
        <v>825</v>
      </c>
      <c r="AD4267" t="s">
        <v>10191</v>
      </c>
      <c r="AE4267" t="s">
        <v>10192</v>
      </c>
      <c r="AI4267" t="s">
        <v>1761</v>
      </c>
      <c r="AL4267" t="s">
        <v>10866</v>
      </c>
      <c r="AM4267">
        <v>7</v>
      </c>
      <c r="AN4267" t="s">
        <v>8988</v>
      </c>
      <c r="AO4267" t="s">
        <v>10785</v>
      </c>
      <c r="AP4267">
        <v>0</v>
      </c>
      <c r="AQ4267" s="388">
        <v>44466</v>
      </c>
      <c r="AS4267" t="s">
        <v>2806</v>
      </c>
      <c r="AT4267" s="388">
        <v>44466</v>
      </c>
      <c r="AU4267" t="s">
        <v>1756</v>
      </c>
      <c r="AV4267" t="s">
        <v>1756</v>
      </c>
      <c r="AZ4267" t="s">
        <v>2807</v>
      </c>
      <c r="BA4267" t="s">
        <v>8981</v>
      </c>
      <c r="BB4267" t="s">
        <v>10898</v>
      </c>
      <c r="BC4267" t="s">
        <v>10899</v>
      </c>
      <c r="BD4267" t="s">
        <v>825</v>
      </c>
      <c r="BE4267" t="s">
        <v>1756</v>
      </c>
      <c r="BF4267" t="s">
        <v>825</v>
      </c>
    </row>
    <row r="4268" spans="1:58">
      <c r="A4268" t="s">
        <v>842</v>
      </c>
      <c r="B4268">
        <v>12</v>
      </c>
      <c r="C4268">
        <v>0</v>
      </c>
      <c r="D4268">
        <v>7364</v>
      </c>
      <c r="E4268" t="s">
        <v>10869</v>
      </c>
      <c r="F4268">
        <v>53510704</v>
      </c>
      <c r="G4268" t="s">
        <v>2041</v>
      </c>
      <c r="H4268">
        <v>0</v>
      </c>
      <c r="I4268" t="s">
        <v>10203</v>
      </c>
      <c r="J4268">
        <v>178</v>
      </c>
      <c r="K4268">
        <v>10</v>
      </c>
      <c r="L4268" t="s">
        <v>1771</v>
      </c>
      <c r="M4268" t="s">
        <v>10204</v>
      </c>
      <c r="N4268" t="s">
        <v>1757</v>
      </c>
      <c r="O4268" t="s">
        <v>1756</v>
      </c>
      <c r="P4268" t="s">
        <v>1756</v>
      </c>
      <c r="Q4268" s="387">
        <v>1780</v>
      </c>
      <c r="R4268">
        <v>231.4</v>
      </c>
      <c r="S4268">
        <v>2011.3999999999999</v>
      </c>
      <c r="T4268" s="388">
        <v>44458</v>
      </c>
      <c r="U4268">
        <v>0</v>
      </c>
      <c r="V4268" t="s">
        <v>845</v>
      </c>
      <c r="W4268" s="388">
        <v>44477</v>
      </c>
      <c r="X4268">
        <v>76</v>
      </c>
      <c r="Y4268">
        <v>0</v>
      </c>
      <c r="Z4268">
        <v>0</v>
      </c>
      <c r="AA4268" t="s">
        <v>1758</v>
      </c>
      <c r="AB4268" t="s">
        <v>825</v>
      </c>
      <c r="AD4268" t="s">
        <v>10191</v>
      </c>
      <c r="AE4268" t="s">
        <v>10192</v>
      </c>
      <c r="AI4268" t="s">
        <v>1761</v>
      </c>
      <c r="AL4268" t="s">
        <v>10866</v>
      </c>
      <c r="AM4268">
        <v>7</v>
      </c>
      <c r="AN4268" t="s">
        <v>8988</v>
      </c>
      <c r="AO4268" t="s">
        <v>10785</v>
      </c>
      <c r="AP4268">
        <v>0</v>
      </c>
      <c r="AQ4268" s="388">
        <v>44466</v>
      </c>
      <c r="AS4268" t="s">
        <v>2806</v>
      </c>
      <c r="AT4268" s="388">
        <v>44466</v>
      </c>
      <c r="AU4268" t="s">
        <v>1756</v>
      </c>
      <c r="AV4268" t="s">
        <v>1756</v>
      </c>
      <c r="AZ4268" t="s">
        <v>2807</v>
      </c>
      <c r="BA4268" t="s">
        <v>8981</v>
      </c>
      <c r="BB4268" t="s">
        <v>10900</v>
      </c>
      <c r="BC4268" t="s">
        <v>10901</v>
      </c>
      <c r="BD4268" t="s">
        <v>825</v>
      </c>
      <c r="BE4268" t="s">
        <v>1756</v>
      </c>
      <c r="BF4268" t="s">
        <v>825</v>
      </c>
    </row>
    <row r="4269" spans="1:58">
      <c r="A4269" t="s">
        <v>842</v>
      </c>
      <c r="B4269">
        <v>12</v>
      </c>
      <c r="C4269">
        <v>0</v>
      </c>
      <c r="D4269">
        <v>7357</v>
      </c>
      <c r="E4269" t="s">
        <v>10872</v>
      </c>
      <c r="F4269">
        <v>53510704</v>
      </c>
      <c r="G4269" t="s">
        <v>2041</v>
      </c>
      <c r="H4269">
        <v>0</v>
      </c>
      <c r="I4269" t="s">
        <v>10902</v>
      </c>
      <c r="J4269">
        <v>189</v>
      </c>
      <c r="K4269">
        <v>7.5</v>
      </c>
      <c r="L4269" t="s">
        <v>1771</v>
      </c>
      <c r="M4269" t="s">
        <v>10903</v>
      </c>
      <c r="N4269" t="s">
        <v>1757</v>
      </c>
      <c r="O4269" t="s">
        <v>1756</v>
      </c>
      <c r="P4269" t="s">
        <v>1756</v>
      </c>
      <c r="Q4269" s="387">
        <v>1417.5</v>
      </c>
      <c r="R4269">
        <v>184.27500000000001</v>
      </c>
      <c r="S4269">
        <v>1601.7749999999999</v>
      </c>
      <c r="T4269" s="388">
        <v>44457</v>
      </c>
      <c r="U4269">
        <v>0</v>
      </c>
      <c r="V4269" t="s">
        <v>845</v>
      </c>
      <c r="W4269" s="388">
        <v>44477</v>
      </c>
      <c r="X4269">
        <v>76</v>
      </c>
      <c r="Y4269">
        <v>0</v>
      </c>
      <c r="Z4269">
        <v>0</v>
      </c>
      <c r="AA4269" t="s">
        <v>1758</v>
      </c>
      <c r="AB4269" t="s">
        <v>825</v>
      </c>
      <c r="AD4269" t="s">
        <v>10191</v>
      </c>
      <c r="AE4269" t="s">
        <v>10192</v>
      </c>
      <c r="AI4269" t="s">
        <v>1761</v>
      </c>
      <c r="AL4269" t="s">
        <v>10873</v>
      </c>
      <c r="AM4269">
        <v>7</v>
      </c>
      <c r="AN4269" t="s">
        <v>8988</v>
      </c>
      <c r="AO4269" t="s">
        <v>10785</v>
      </c>
      <c r="AP4269">
        <v>0</v>
      </c>
      <c r="AQ4269" s="388">
        <v>44463</v>
      </c>
      <c r="AS4269" t="s">
        <v>2806</v>
      </c>
      <c r="AT4269" s="388">
        <v>44463</v>
      </c>
      <c r="AU4269" t="s">
        <v>1756</v>
      </c>
      <c r="AV4269" t="s">
        <v>1756</v>
      </c>
      <c r="AZ4269" t="s">
        <v>2807</v>
      </c>
      <c r="BA4269" t="s">
        <v>8981</v>
      </c>
      <c r="BB4269" t="s">
        <v>10904</v>
      </c>
      <c r="BC4269" t="s">
        <v>10905</v>
      </c>
      <c r="BD4269" t="s">
        <v>825</v>
      </c>
      <c r="BE4269" t="s">
        <v>1756</v>
      </c>
      <c r="BF4269" t="s">
        <v>825</v>
      </c>
    </row>
    <row r="4270" spans="1:58">
      <c r="A4270" t="s">
        <v>842</v>
      </c>
      <c r="B4270">
        <v>12</v>
      </c>
      <c r="C4270">
        <v>0</v>
      </c>
      <c r="D4270">
        <v>7367</v>
      </c>
      <c r="E4270" t="s">
        <v>10865</v>
      </c>
      <c r="F4270">
        <v>53510704</v>
      </c>
      <c r="G4270" t="s">
        <v>2041</v>
      </c>
      <c r="H4270">
        <v>0</v>
      </c>
      <c r="I4270" t="s">
        <v>10902</v>
      </c>
      <c r="J4270">
        <v>189</v>
      </c>
      <c r="K4270">
        <v>10</v>
      </c>
      <c r="L4270" t="s">
        <v>1771</v>
      </c>
      <c r="M4270" t="s">
        <v>10903</v>
      </c>
      <c r="N4270" t="s">
        <v>1757</v>
      </c>
      <c r="O4270" t="s">
        <v>1756</v>
      </c>
      <c r="P4270" t="s">
        <v>1756</v>
      </c>
      <c r="Q4270" s="387">
        <v>1890</v>
      </c>
      <c r="R4270">
        <v>245.70000000000002</v>
      </c>
      <c r="S4270">
        <v>2135.6999999999998</v>
      </c>
      <c r="T4270" s="388">
        <v>44459</v>
      </c>
      <c r="U4270">
        <v>0</v>
      </c>
      <c r="V4270" t="s">
        <v>845</v>
      </c>
      <c r="W4270" s="388">
        <v>44477</v>
      </c>
      <c r="X4270">
        <v>76</v>
      </c>
      <c r="Y4270">
        <v>0</v>
      </c>
      <c r="Z4270">
        <v>0</v>
      </c>
      <c r="AA4270" t="s">
        <v>1758</v>
      </c>
      <c r="AB4270" t="s">
        <v>825</v>
      </c>
      <c r="AD4270" t="s">
        <v>10191</v>
      </c>
      <c r="AE4270" t="s">
        <v>10192</v>
      </c>
      <c r="AI4270" t="s">
        <v>1761</v>
      </c>
      <c r="AL4270" t="s">
        <v>10866</v>
      </c>
      <c r="AM4270">
        <v>7</v>
      </c>
      <c r="AN4270" t="s">
        <v>8988</v>
      </c>
      <c r="AO4270" t="s">
        <v>10785</v>
      </c>
      <c r="AP4270">
        <v>0</v>
      </c>
      <c r="AQ4270" s="388">
        <v>44466</v>
      </c>
      <c r="AS4270" t="s">
        <v>2806</v>
      </c>
      <c r="AT4270" s="388">
        <v>44466</v>
      </c>
      <c r="AU4270" t="s">
        <v>1756</v>
      </c>
      <c r="AV4270" t="s">
        <v>1756</v>
      </c>
      <c r="AZ4270" t="s">
        <v>2807</v>
      </c>
      <c r="BA4270" t="s">
        <v>8981</v>
      </c>
      <c r="BB4270" t="s">
        <v>10906</v>
      </c>
      <c r="BC4270" t="s">
        <v>10907</v>
      </c>
      <c r="BD4270" t="s">
        <v>825</v>
      </c>
      <c r="BE4270" t="s">
        <v>1756</v>
      </c>
      <c r="BF4270" t="s">
        <v>825</v>
      </c>
    </row>
    <row r="4271" spans="1:58">
      <c r="A4271" t="s">
        <v>842</v>
      </c>
      <c r="B4271">
        <v>12</v>
      </c>
      <c r="C4271">
        <v>0</v>
      </c>
      <c r="D4271">
        <v>7364</v>
      </c>
      <c r="E4271" t="s">
        <v>10869</v>
      </c>
      <c r="F4271">
        <v>53510704</v>
      </c>
      <c r="G4271" t="s">
        <v>2041</v>
      </c>
      <c r="H4271">
        <v>0</v>
      </c>
      <c r="I4271" t="s">
        <v>10902</v>
      </c>
      <c r="J4271">
        <v>189</v>
      </c>
      <c r="K4271">
        <v>10</v>
      </c>
      <c r="L4271" t="s">
        <v>1771</v>
      </c>
      <c r="M4271" t="s">
        <v>10903</v>
      </c>
      <c r="N4271" t="s">
        <v>1757</v>
      </c>
      <c r="O4271" t="s">
        <v>1756</v>
      </c>
      <c r="P4271" t="s">
        <v>1756</v>
      </c>
      <c r="Q4271" s="387">
        <v>1890</v>
      </c>
      <c r="R4271">
        <v>245.70000000000002</v>
      </c>
      <c r="S4271">
        <v>2135.6999999999998</v>
      </c>
      <c r="T4271" s="388">
        <v>44458</v>
      </c>
      <c r="U4271">
        <v>0</v>
      </c>
      <c r="V4271" t="s">
        <v>845</v>
      </c>
      <c r="W4271" s="388">
        <v>44477</v>
      </c>
      <c r="X4271">
        <v>76</v>
      </c>
      <c r="Y4271">
        <v>0</v>
      </c>
      <c r="Z4271">
        <v>0</v>
      </c>
      <c r="AA4271" t="s">
        <v>1758</v>
      </c>
      <c r="AB4271" t="s">
        <v>825</v>
      </c>
      <c r="AD4271" t="s">
        <v>10191</v>
      </c>
      <c r="AE4271" t="s">
        <v>10192</v>
      </c>
      <c r="AI4271" t="s">
        <v>1761</v>
      </c>
      <c r="AL4271" t="s">
        <v>10866</v>
      </c>
      <c r="AM4271">
        <v>7</v>
      </c>
      <c r="AN4271" t="s">
        <v>8988</v>
      </c>
      <c r="AO4271" t="s">
        <v>10785</v>
      </c>
      <c r="AP4271">
        <v>0</v>
      </c>
      <c r="AQ4271" s="388">
        <v>44466</v>
      </c>
      <c r="AS4271" t="s">
        <v>2806</v>
      </c>
      <c r="AT4271" s="388">
        <v>44466</v>
      </c>
      <c r="AU4271" t="s">
        <v>1756</v>
      </c>
      <c r="AV4271" t="s">
        <v>1756</v>
      </c>
      <c r="AZ4271" t="s">
        <v>2807</v>
      </c>
      <c r="BA4271" t="s">
        <v>8981</v>
      </c>
      <c r="BB4271" t="s">
        <v>10908</v>
      </c>
      <c r="BC4271" t="s">
        <v>10909</v>
      </c>
      <c r="BD4271" t="s">
        <v>825</v>
      </c>
      <c r="BE4271" t="s">
        <v>1756</v>
      </c>
      <c r="BF4271" t="s">
        <v>825</v>
      </c>
    </row>
    <row r="4272" spans="1:58">
      <c r="A4272" t="s">
        <v>842</v>
      </c>
      <c r="B4272">
        <v>12</v>
      </c>
      <c r="C4272">
        <v>0</v>
      </c>
      <c r="D4272">
        <v>7357</v>
      </c>
      <c r="E4272" t="s">
        <v>10872</v>
      </c>
      <c r="F4272">
        <v>53510704</v>
      </c>
      <c r="G4272" t="s">
        <v>2041</v>
      </c>
      <c r="H4272">
        <v>0</v>
      </c>
      <c r="I4272" t="s">
        <v>10207</v>
      </c>
      <c r="J4272">
        <v>195</v>
      </c>
      <c r="K4272">
        <v>10</v>
      </c>
      <c r="L4272" t="s">
        <v>1771</v>
      </c>
      <c r="M4272" t="s">
        <v>10208</v>
      </c>
      <c r="N4272" t="s">
        <v>1757</v>
      </c>
      <c r="O4272" t="s">
        <v>1756</v>
      </c>
      <c r="P4272" t="s">
        <v>1756</v>
      </c>
      <c r="Q4272" s="387">
        <v>1950</v>
      </c>
      <c r="R4272">
        <v>253.5</v>
      </c>
      <c r="S4272">
        <v>2203.5</v>
      </c>
      <c r="T4272" s="388">
        <v>44457</v>
      </c>
      <c r="U4272">
        <v>0</v>
      </c>
      <c r="V4272" t="s">
        <v>845</v>
      </c>
      <c r="W4272" s="388">
        <v>44477</v>
      </c>
      <c r="X4272">
        <v>76</v>
      </c>
      <c r="Y4272">
        <v>0</v>
      </c>
      <c r="Z4272">
        <v>0</v>
      </c>
      <c r="AA4272" t="s">
        <v>1758</v>
      </c>
      <c r="AB4272" t="s">
        <v>825</v>
      </c>
      <c r="AD4272" t="s">
        <v>10191</v>
      </c>
      <c r="AE4272" t="s">
        <v>10192</v>
      </c>
      <c r="AI4272" t="s">
        <v>1761</v>
      </c>
      <c r="AL4272" t="s">
        <v>10873</v>
      </c>
      <c r="AM4272">
        <v>7</v>
      </c>
      <c r="AN4272" t="s">
        <v>8988</v>
      </c>
      <c r="AO4272" t="s">
        <v>10785</v>
      </c>
      <c r="AP4272">
        <v>0</v>
      </c>
      <c r="AQ4272" s="388">
        <v>44463</v>
      </c>
      <c r="AS4272" t="s">
        <v>2806</v>
      </c>
      <c r="AT4272" s="388">
        <v>44463</v>
      </c>
      <c r="AU4272" t="s">
        <v>1756</v>
      </c>
      <c r="AV4272" t="s">
        <v>1756</v>
      </c>
      <c r="AZ4272" t="s">
        <v>2807</v>
      </c>
      <c r="BA4272" t="s">
        <v>8981</v>
      </c>
      <c r="BB4272" t="s">
        <v>10910</v>
      </c>
      <c r="BC4272" t="s">
        <v>10911</v>
      </c>
      <c r="BD4272" t="s">
        <v>825</v>
      </c>
      <c r="BE4272" t="s">
        <v>1756</v>
      </c>
      <c r="BF4272" t="s">
        <v>825</v>
      </c>
    </row>
    <row r="4273" spans="1:58">
      <c r="A4273" t="s">
        <v>842</v>
      </c>
      <c r="B4273">
        <v>12</v>
      </c>
      <c r="C4273">
        <v>0</v>
      </c>
      <c r="D4273">
        <v>7357</v>
      </c>
      <c r="E4273" t="s">
        <v>10872</v>
      </c>
      <c r="F4273">
        <v>53510704</v>
      </c>
      <c r="G4273" t="s">
        <v>2041</v>
      </c>
      <c r="H4273">
        <v>0</v>
      </c>
      <c r="I4273" t="s">
        <v>10207</v>
      </c>
      <c r="J4273">
        <v>195</v>
      </c>
      <c r="K4273">
        <v>10</v>
      </c>
      <c r="L4273" t="s">
        <v>1771</v>
      </c>
      <c r="M4273" t="s">
        <v>10208</v>
      </c>
      <c r="N4273" t="s">
        <v>1757</v>
      </c>
      <c r="O4273" t="s">
        <v>1756</v>
      </c>
      <c r="P4273" t="s">
        <v>1756</v>
      </c>
      <c r="Q4273" s="387">
        <v>1950</v>
      </c>
      <c r="R4273">
        <v>253.5</v>
      </c>
      <c r="S4273">
        <v>2203.5</v>
      </c>
      <c r="T4273" s="388">
        <v>44457</v>
      </c>
      <c r="U4273">
        <v>0</v>
      </c>
      <c r="V4273" t="s">
        <v>845</v>
      </c>
      <c r="W4273" s="388">
        <v>44477</v>
      </c>
      <c r="X4273">
        <v>76</v>
      </c>
      <c r="Y4273">
        <v>0</v>
      </c>
      <c r="Z4273">
        <v>0</v>
      </c>
      <c r="AA4273" t="s">
        <v>1758</v>
      </c>
      <c r="AB4273" t="s">
        <v>825</v>
      </c>
      <c r="AD4273" t="s">
        <v>10191</v>
      </c>
      <c r="AE4273" t="s">
        <v>10192</v>
      </c>
      <c r="AI4273" t="s">
        <v>1761</v>
      </c>
      <c r="AL4273" t="s">
        <v>10873</v>
      </c>
      <c r="AM4273">
        <v>7</v>
      </c>
      <c r="AN4273" t="s">
        <v>8988</v>
      </c>
      <c r="AO4273" t="s">
        <v>10785</v>
      </c>
      <c r="AP4273">
        <v>0</v>
      </c>
      <c r="AQ4273" s="388">
        <v>44463</v>
      </c>
      <c r="AS4273" t="s">
        <v>2806</v>
      </c>
      <c r="AT4273" s="388">
        <v>44463</v>
      </c>
      <c r="AU4273" t="s">
        <v>1756</v>
      </c>
      <c r="AV4273" t="s">
        <v>1756</v>
      </c>
      <c r="AZ4273" t="s">
        <v>2807</v>
      </c>
      <c r="BA4273" t="s">
        <v>8981</v>
      </c>
      <c r="BB4273" t="s">
        <v>10910</v>
      </c>
      <c r="BC4273" t="s">
        <v>10911</v>
      </c>
      <c r="BD4273" t="s">
        <v>825</v>
      </c>
      <c r="BE4273" t="s">
        <v>1756</v>
      </c>
      <c r="BF4273" t="s">
        <v>825</v>
      </c>
    </row>
    <row r="4274" spans="1:58">
      <c r="A4274" t="s">
        <v>842</v>
      </c>
      <c r="B4274">
        <v>12</v>
      </c>
      <c r="C4274">
        <v>0</v>
      </c>
      <c r="D4274">
        <v>7367</v>
      </c>
      <c r="E4274" t="s">
        <v>10865</v>
      </c>
      <c r="F4274">
        <v>53510704</v>
      </c>
      <c r="G4274" t="s">
        <v>2041</v>
      </c>
      <c r="H4274">
        <v>0</v>
      </c>
      <c r="I4274" t="s">
        <v>10207</v>
      </c>
      <c r="J4274">
        <v>195</v>
      </c>
      <c r="K4274">
        <v>10</v>
      </c>
      <c r="L4274" t="s">
        <v>1771</v>
      </c>
      <c r="M4274" t="s">
        <v>10208</v>
      </c>
      <c r="N4274" t="s">
        <v>1757</v>
      </c>
      <c r="O4274" t="s">
        <v>1756</v>
      </c>
      <c r="P4274" t="s">
        <v>1756</v>
      </c>
      <c r="Q4274" s="387">
        <v>1950</v>
      </c>
      <c r="R4274">
        <v>253.5</v>
      </c>
      <c r="S4274">
        <v>2203.5</v>
      </c>
      <c r="T4274" s="388">
        <v>44459</v>
      </c>
      <c r="U4274">
        <v>0</v>
      </c>
      <c r="V4274" t="s">
        <v>845</v>
      </c>
      <c r="W4274" s="388">
        <v>44477</v>
      </c>
      <c r="X4274">
        <v>76</v>
      </c>
      <c r="Y4274">
        <v>0</v>
      </c>
      <c r="Z4274">
        <v>0</v>
      </c>
      <c r="AA4274" t="s">
        <v>1758</v>
      </c>
      <c r="AB4274" t="s">
        <v>825</v>
      </c>
      <c r="AD4274" t="s">
        <v>10191</v>
      </c>
      <c r="AE4274" t="s">
        <v>10192</v>
      </c>
      <c r="AI4274" t="s">
        <v>1761</v>
      </c>
      <c r="AL4274" t="s">
        <v>10866</v>
      </c>
      <c r="AM4274">
        <v>7</v>
      </c>
      <c r="AN4274" t="s">
        <v>8988</v>
      </c>
      <c r="AO4274" t="s">
        <v>10785</v>
      </c>
      <c r="AP4274">
        <v>0</v>
      </c>
      <c r="AQ4274" s="388">
        <v>44466</v>
      </c>
      <c r="AS4274" t="s">
        <v>2806</v>
      </c>
      <c r="AT4274" s="388">
        <v>44466</v>
      </c>
      <c r="AU4274" t="s">
        <v>1756</v>
      </c>
      <c r="AV4274" t="s">
        <v>1756</v>
      </c>
      <c r="AZ4274" t="s">
        <v>2807</v>
      </c>
      <c r="BA4274" t="s">
        <v>8981</v>
      </c>
      <c r="BB4274" t="s">
        <v>10912</v>
      </c>
      <c r="BC4274" t="s">
        <v>10913</v>
      </c>
      <c r="BD4274" t="s">
        <v>825</v>
      </c>
      <c r="BE4274" t="s">
        <v>1756</v>
      </c>
      <c r="BF4274" t="s">
        <v>825</v>
      </c>
    </row>
    <row r="4275" spans="1:58">
      <c r="A4275" t="s">
        <v>842</v>
      </c>
      <c r="B4275">
        <v>12</v>
      </c>
      <c r="C4275">
        <v>0</v>
      </c>
      <c r="D4275">
        <v>7367</v>
      </c>
      <c r="E4275" t="s">
        <v>10865</v>
      </c>
      <c r="F4275">
        <v>53510704</v>
      </c>
      <c r="G4275" t="s">
        <v>2041</v>
      </c>
      <c r="H4275">
        <v>0</v>
      </c>
      <c r="I4275" t="s">
        <v>10207</v>
      </c>
      <c r="J4275">
        <v>195</v>
      </c>
      <c r="K4275">
        <v>10</v>
      </c>
      <c r="L4275" t="s">
        <v>1771</v>
      </c>
      <c r="M4275" t="s">
        <v>10208</v>
      </c>
      <c r="N4275" t="s">
        <v>1757</v>
      </c>
      <c r="O4275" t="s">
        <v>1756</v>
      </c>
      <c r="P4275" t="s">
        <v>1756</v>
      </c>
      <c r="Q4275" s="387">
        <v>1950</v>
      </c>
      <c r="R4275">
        <v>253.5</v>
      </c>
      <c r="S4275">
        <v>2203.5</v>
      </c>
      <c r="T4275" s="388">
        <v>44459</v>
      </c>
      <c r="U4275">
        <v>0</v>
      </c>
      <c r="V4275" t="s">
        <v>845</v>
      </c>
      <c r="W4275" s="388">
        <v>44477</v>
      </c>
      <c r="X4275">
        <v>76</v>
      </c>
      <c r="Y4275">
        <v>0</v>
      </c>
      <c r="Z4275">
        <v>0</v>
      </c>
      <c r="AA4275" t="s">
        <v>1758</v>
      </c>
      <c r="AB4275" t="s">
        <v>825</v>
      </c>
      <c r="AD4275" t="s">
        <v>10191</v>
      </c>
      <c r="AE4275" t="s">
        <v>10192</v>
      </c>
      <c r="AI4275" t="s">
        <v>1761</v>
      </c>
      <c r="AL4275" t="s">
        <v>10866</v>
      </c>
      <c r="AM4275">
        <v>7</v>
      </c>
      <c r="AN4275" t="s">
        <v>8988</v>
      </c>
      <c r="AO4275" t="s">
        <v>10785</v>
      </c>
      <c r="AP4275">
        <v>0</v>
      </c>
      <c r="AQ4275" s="388">
        <v>44466</v>
      </c>
      <c r="AS4275" t="s">
        <v>2806</v>
      </c>
      <c r="AT4275" s="388">
        <v>44466</v>
      </c>
      <c r="AU4275" t="s">
        <v>1756</v>
      </c>
      <c r="AV4275" t="s">
        <v>1756</v>
      </c>
      <c r="AZ4275" t="s">
        <v>2807</v>
      </c>
      <c r="BA4275" t="s">
        <v>8981</v>
      </c>
      <c r="BB4275" t="s">
        <v>10912</v>
      </c>
      <c r="BC4275" t="s">
        <v>10913</v>
      </c>
      <c r="BD4275" t="s">
        <v>825</v>
      </c>
      <c r="BE4275" t="s">
        <v>1756</v>
      </c>
      <c r="BF4275" t="s">
        <v>825</v>
      </c>
    </row>
    <row r="4276" spans="1:58">
      <c r="A4276" t="s">
        <v>842</v>
      </c>
      <c r="B4276">
        <v>12</v>
      </c>
      <c r="C4276">
        <v>0</v>
      </c>
      <c r="D4276">
        <v>7364</v>
      </c>
      <c r="E4276" t="s">
        <v>10869</v>
      </c>
      <c r="F4276">
        <v>53510704</v>
      </c>
      <c r="G4276" t="s">
        <v>2041</v>
      </c>
      <c r="H4276">
        <v>0</v>
      </c>
      <c r="I4276" t="s">
        <v>10207</v>
      </c>
      <c r="J4276">
        <v>195</v>
      </c>
      <c r="K4276">
        <v>10</v>
      </c>
      <c r="L4276" t="s">
        <v>1771</v>
      </c>
      <c r="M4276" t="s">
        <v>10208</v>
      </c>
      <c r="N4276" t="s">
        <v>1757</v>
      </c>
      <c r="O4276" t="s">
        <v>1756</v>
      </c>
      <c r="P4276" t="s">
        <v>1756</v>
      </c>
      <c r="Q4276" s="387">
        <v>1950</v>
      </c>
      <c r="R4276">
        <v>253.5</v>
      </c>
      <c r="S4276">
        <v>2203.5</v>
      </c>
      <c r="T4276" s="388">
        <v>44458</v>
      </c>
      <c r="U4276">
        <v>0</v>
      </c>
      <c r="V4276" t="s">
        <v>845</v>
      </c>
      <c r="W4276" s="388">
        <v>44477</v>
      </c>
      <c r="X4276">
        <v>76</v>
      </c>
      <c r="Y4276">
        <v>0</v>
      </c>
      <c r="Z4276">
        <v>0</v>
      </c>
      <c r="AA4276" t="s">
        <v>1758</v>
      </c>
      <c r="AB4276" t="s">
        <v>825</v>
      </c>
      <c r="AD4276" t="s">
        <v>10191</v>
      </c>
      <c r="AE4276" t="s">
        <v>10192</v>
      </c>
      <c r="AI4276" t="s">
        <v>1761</v>
      </c>
      <c r="AL4276" t="s">
        <v>10866</v>
      </c>
      <c r="AM4276">
        <v>7</v>
      </c>
      <c r="AN4276" t="s">
        <v>8988</v>
      </c>
      <c r="AO4276" t="s">
        <v>10785</v>
      </c>
      <c r="AP4276">
        <v>0</v>
      </c>
      <c r="AQ4276" s="388">
        <v>44466</v>
      </c>
      <c r="AS4276" t="s">
        <v>2806</v>
      </c>
      <c r="AT4276" s="388">
        <v>44466</v>
      </c>
      <c r="AU4276" t="s">
        <v>1756</v>
      </c>
      <c r="AV4276" t="s">
        <v>1756</v>
      </c>
      <c r="AZ4276" t="s">
        <v>2807</v>
      </c>
      <c r="BA4276" t="s">
        <v>8981</v>
      </c>
      <c r="BB4276" t="s">
        <v>10914</v>
      </c>
      <c r="BC4276" t="s">
        <v>10915</v>
      </c>
      <c r="BD4276" t="s">
        <v>825</v>
      </c>
      <c r="BE4276" t="s">
        <v>1756</v>
      </c>
      <c r="BF4276" t="s">
        <v>825</v>
      </c>
    </row>
    <row r="4277" spans="1:58">
      <c r="A4277" t="s">
        <v>842</v>
      </c>
      <c r="B4277">
        <v>12</v>
      </c>
      <c r="C4277">
        <v>0</v>
      </c>
      <c r="D4277">
        <v>7364</v>
      </c>
      <c r="E4277" t="s">
        <v>10869</v>
      </c>
      <c r="F4277">
        <v>53510704</v>
      </c>
      <c r="G4277" t="s">
        <v>2041</v>
      </c>
      <c r="H4277">
        <v>0</v>
      </c>
      <c r="I4277" t="s">
        <v>10207</v>
      </c>
      <c r="J4277">
        <v>195</v>
      </c>
      <c r="K4277">
        <v>10</v>
      </c>
      <c r="L4277" t="s">
        <v>1771</v>
      </c>
      <c r="M4277" t="s">
        <v>10208</v>
      </c>
      <c r="N4277" t="s">
        <v>1757</v>
      </c>
      <c r="O4277" t="s">
        <v>1756</v>
      </c>
      <c r="P4277" t="s">
        <v>1756</v>
      </c>
      <c r="Q4277" s="387">
        <v>1950</v>
      </c>
      <c r="R4277">
        <v>253.5</v>
      </c>
      <c r="S4277">
        <v>2203.5</v>
      </c>
      <c r="T4277" s="388">
        <v>44458</v>
      </c>
      <c r="U4277">
        <v>0</v>
      </c>
      <c r="V4277" t="s">
        <v>845</v>
      </c>
      <c r="W4277" s="388">
        <v>44477</v>
      </c>
      <c r="X4277">
        <v>76</v>
      </c>
      <c r="Y4277">
        <v>0</v>
      </c>
      <c r="Z4277">
        <v>0</v>
      </c>
      <c r="AA4277" t="s">
        <v>1758</v>
      </c>
      <c r="AB4277" t="s">
        <v>825</v>
      </c>
      <c r="AD4277" t="s">
        <v>10191</v>
      </c>
      <c r="AE4277" t="s">
        <v>10192</v>
      </c>
      <c r="AI4277" t="s">
        <v>1761</v>
      </c>
      <c r="AL4277" t="s">
        <v>10866</v>
      </c>
      <c r="AM4277">
        <v>7</v>
      </c>
      <c r="AN4277" t="s">
        <v>8988</v>
      </c>
      <c r="AO4277" t="s">
        <v>10785</v>
      </c>
      <c r="AP4277">
        <v>0</v>
      </c>
      <c r="AQ4277" s="388">
        <v>44466</v>
      </c>
      <c r="AS4277" t="s">
        <v>2806</v>
      </c>
      <c r="AT4277" s="388">
        <v>44466</v>
      </c>
      <c r="AU4277" t="s">
        <v>1756</v>
      </c>
      <c r="AV4277" t="s">
        <v>1756</v>
      </c>
      <c r="AZ4277" t="s">
        <v>2807</v>
      </c>
      <c r="BA4277" t="s">
        <v>8981</v>
      </c>
      <c r="BB4277" t="s">
        <v>10914</v>
      </c>
      <c r="BC4277" t="s">
        <v>10915</v>
      </c>
      <c r="BD4277" t="s">
        <v>825</v>
      </c>
      <c r="BE4277" t="s">
        <v>1756</v>
      </c>
      <c r="BF4277" t="s">
        <v>825</v>
      </c>
    </row>
    <row r="4278" spans="1:58">
      <c r="A4278" t="s">
        <v>842</v>
      </c>
      <c r="B4278">
        <v>12</v>
      </c>
      <c r="C4278">
        <v>0</v>
      </c>
      <c r="D4278">
        <v>7390</v>
      </c>
      <c r="E4278" t="s">
        <v>10860</v>
      </c>
      <c r="F4278">
        <v>53510604</v>
      </c>
      <c r="G4278" t="s">
        <v>2041</v>
      </c>
      <c r="H4278">
        <v>0</v>
      </c>
      <c r="I4278" t="s">
        <v>10916</v>
      </c>
      <c r="J4278">
        <v>122</v>
      </c>
      <c r="K4278">
        <v>9.5</v>
      </c>
      <c r="L4278" t="s">
        <v>1771</v>
      </c>
      <c r="M4278" t="s">
        <v>10917</v>
      </c>
      <c r="N4278" t="s">
        <v>1757</v>
      </c>
      <c r="O4278" t="s">
        <v>1756</v>
      </c>
      <c r="P4278" t="s">
        <v>1756</v>
      </c>
      <c r="Q4278" s="387">
        <v>1159</v>
      </c>
      <c r="R4278">
        <v>150.67000000000002</v>
      </c>
      <c r="S4278">
        <v>1309.6699999999998</v>
      </c>
      <c r="T4278" s="388">
        <v>44464</v>
      </c>
      <c r="U4278">
        <v>0</v>
      </c>
      <c r="V4278" t="s">
        <v>845</v>
      </c>
      <c r="W4278" s="388">
        <v>44477</v>
      </c>
      <c r="X4278">
        <v>76</v>
      </c>
      <c r="Y4278">
        <v>0</v>
      </c>
      <c r="Z4278">
        <v>0</v>
      </c>
      <c r="AA4278" t="s">
        <v>1758</v>
      </c>
      <c r="AB4278" t="s">
        <v>825</v>
      </c>
      <c r="AC4278" t="s">
        <v>825</v>
      </c>
      <c r="AD4278" t="s">
        <v>10191</v>
      </c>
      <c r="AE4278" t="s">
        <v>10192</v>
      </c>
      <c r="AG4278" t="s">
        <v>10861</v>
      </c>
      <c r="AI4278" t="s">
        <v>1761</v>
      </c>
      <c r="AL4278" t="s">
        <v>10862</v>
      </c>
      <c r="AM4278">
        <v>7</v>
      </c>
      <c r="AN4278" t="s">
        <v>2851</v>
      </c>
      <c r="AO4278" t="s">
        <v>2852</v>
      </c>
      <c r="AP4278">
        <v>0</v>
      </c>
      <c r="AQ4278" s="388">
        <v>44468</v>
      </c>
      <c r="AS4278" t="s">
        <v>10786</v>
      </c>
      <c r="AT4278" s="388">
        <v>44471</v>
      </c>
      <c r="AU4278" t="s">
        <v>1756</v>
      </c>
      <c r="AV4278" t="s">
        <v>1756</v>
      </c>
      <c r="AZ4278" t="s">
        <v>1756</v>
      </c>
      <c r="BA4278" t="s">
        <v>1767</v>
      </c>
      <c r="BB4278" t="s">
        <v>10918</v>
      </c>
      <c r="BC4278" t="s">
        <v>10919</v>
      </c>
      <c r="BD4278" t="s">
        <v>825</v>
      </c>
      <c r="BE4278" t="s">
        <v>1756</v>
      </c>
      <c r="BF4278" t="s">
        <v>825</v>
      </c>
    </row>
    <row r="4279" spans="1:58">
      <c r="A4279" t="s">
        <v>842</v>
      </c>
      <c r="B4279">
        <v>12</v>
      </c>
      <c r="C4279">
        <v>0</v>
      </c>
      <c r="D4279">
        <v>7367</v>
      </c>
      <c r="E4279" t="s">
        <v>10865</v>
      </c>
      <c r="F4279">
        <v>53510704</v>
      </c>
      <c r="G4279" t="s">
        <v>2041</v>
      </c>
      <c r="H4279">
        <v>0</v>
      </c>
      <c r="I4279" t="s">
        <v>10764</v>
      </c>
      <c r="J4279">
        <v>30</v>
      </c>
      <c r="K4279">
        <v>1</v>
      </c>
      <c r="L4279" t="s">
        <v>10765</v>
      </c>
      <c r="N4279" t="s">
        <v>1757</v>
      </c>
      <c r="O4279" t="s">
        <v>1756</v>
      </c>
      <c r="P4279" t="s">
        <v>1756</v>
      </c>
      <c r="Q4279" s="387">
        <v>30</v>
      </c>
      <c r="R4279">
        <v>3.9000000000000004</v>
      </c>
      <c r="S4279">
        <v>33.9</v>
      </c>
      <c r="T4279" s="388">
        <v>44459</v>
      </c>
      <c r="U4279">
        <v>0</v>
      </c>
      <c r="V4279" t="s">
        <v>845</v>
      </c>
      <c r="W4279" s="388">
        <v>44477</v>
      </c>
      <c r="X4279">
        <v>76</v>
      </c>
      <c r="Y4279">
        <v>0</v>
      </c>
      <c r="Z4279">
        <v>0</v>
      </c>
      <c r="AA4279" t="s">
        <v>1758</v>
      </c>
      <c r="AB4279" t="s">
        <v>825</v>
      </c>
      <c r="AD4279" t="s">
        <v>10191</v>
      </c>
      <c r="AE4279" t="s">
        <v>10192</v>
      </c>
      <c r="AI4279" t="s">
        <v>1761</v>
      </c>
      <c r="AL4279" t="s">
        <v>10866</v>
      </c>
      <c r="AM4279">
        <v>7</v>
      </c>
      <c r="AN4279" t="s">
        <v>8988</v>
      </c>
      <c r="AO4279" t="s">
        <v>10785</v>
      </c>
      <c r="AP4279">
        <v>0</v>
      </c>
      <c r="AQ4279" s="388">
        <v>44466</v>
      </c>
      <c r="AS4279" t="s">
        <v>2806</v>
      </c>
      <c r="AT4279" s="388">
        <v>44466</v>
      </c>
      <c r="AU4279" t="s">
        <v>1756</v>
      </c>
      <c r="AV4279" t="s">
        <v>1756</v>
      </c>
      <c r="AZ4279" t="s">
        <v>2807</v>
      </c>
      <c r="BA4279" t="s">
        <v>8981</v>
      </c>
      <c r="BB4279" t="s">
        <v>10920</v>
      </c>
      <c r="BC4279" t="s">
        <v>10921</v>
      </c>
      <c r="BD4279" t="s">
        <v>825</v>
      </c>
      <c r="BE4279" t="s">
        <v>1756</v>
      </c>
      <c r="BF4279" t="s">
        <v>825</v>
      </c>
    </row>
    <row r="4280" spans="1:58">
      <c r="A4280" t="s">
        <v>842</v>
      </c>
      <c r="B4280">
        <v>12</v>
      </c>
      <c r="C4280">
        <v>0</v>
      </c>
      <c r="D4280">
        <v>7364</v>
      </c>
      <c r="E4280" t="s">
        <v>10869</v>
      </c>
      <c r="F4280">
        <v>53510704</v>
      </c>
      <c r="G4280" t="s">
        <v>2041</v>
      </c>
      <c r="H4280">
        <v>0</v>
      </c>
      <c r="I4280" t="s">
        <v>10764</v>
      </c>
      <c r="J4280">
        <v>30</v>
      </c>
      <c r="K4280">
        <v>1</v>
      </c>
      <c r="L4280" t="s">
        <v>10765</v>
      </c>
      <c r="N4280" t="s">
        <v>1757</v>
      </c>
      <c r="O4280" t="s">
        <v>1756</v>
      </c>
      <c r="P4280" t="s">
        <v>1756</v>
      </c>
      <c r="Q4280" s="387">
        <v>30</v>
      </c>
      <c r="R4280">
        <v>3.9000000000000004</v>
      </c>
      <c r="S4280">
        <v>33.9</v>
      </c>
      <c r="T4280" s="388">
        <v>44458</v>
      </c>
      <c r="U4280">
        <v>0</v>
      </c>
      <c r="V4280" t="s">
        <v>845</v>
      </c>
      <c r="W4280" s="388">
        <v>44477</v>
      </c>
      <c r="X4280">
        <v>76</v>
      </c>
      <c r="Y4280">
        <v>0</v>
      </c>
      <c r="Z4280">
        <v>0</v>
      </c>
      <c r="AA4280" t="s">
        <v>1758</v>
      </c>
      <c r="AB4280" t="s">
        <v>825</v>
      </c>
      <c r="AD4280" t="s">
        <v>10191</v>
      </c>
      <c r="AE4280" t="s">
        <v>10192</v>
      </c>
      <c r="AI4280" t="s">
        <v>1761</v>
      </c>
      <c r="AL4280" t="s">
        <v>10866</v>
      </c>
      <c r="AM4280">
        <v>7</v>
      </c>
      <c r="AN4280" t="s">
        <v>8988</v>
      </c>
      <c r="AO4280" t="s">
        <v>10785</v>
      </c>
      <c r="AP4280">
        <v>0</v>
      </c>
      <c r="AQ4280" s="388">
        <v>44466</v>
      </c>
      <c r="AS4280" t="s">
        <v>2806</v>
      </c>
      <c r="AT4280" s="388">
        <v>44466</v>
      </c>
      <c r="AU4280" t="s">
        <v>1756</v>
      </c>
      <c r="AV4280" t="s">
        <v>1756</v>
      </c>
      <c r="AZ4280" t="s">
        <v>2807</v>
      </c>
      <c r="BA4280" t="s">
        <v>8981</v>
      </c>
      <c r="BB4280" t="s">
        <v>10922</v>
      </c>
      <c r="BC4280" t="s">
        <v>10923</v>
      </c>
      <c r="BD4280" t="s">
        <v>825</v>
      </c>
      <c r="BE4280" t="s">
        <v>1756</v>
      </c>
      <c r="BF4280" t="s">
        <v>825</v>
      </c>
    </row>
    <row r="4281" spans="1:58">
      <c r="A4281" t="s">
        <v>842</v>
      </c>
      <c r="B4281">
        <v>12</v>
      </c>
      <c r="C4281">
        <v>0</v>
      </c>
      <c r="D4281">
        <v>7367</v>
      </c>
      <c r="E4281" t="s">
        <v>10865</v>
      </c>
      <c r="F4281">
        <v>53510704</v>
      </c>
      <c r="G4281" t="s">
        <v>2041</v>
      </c>
      <c r="H4281">
        <v>0</v>
      </c>
      <c r="I4281" t="s">
        <v>10774</v>
      </c>
      <c r="J4281">
        <v>250</v>
      </c>
      <c r="K4281">
        <v>1</v>
      </c>
      <c r="L4281" t="s">
        <v>10765</v>
      </c>
      <c r="N4281" t="s">
        <v>1757</v>
      </c>
      <c r="O4281" t="s">
        <v>1756</v>
      </c>
      <c r="P4281" t="s">
        <v>1756</v>
      </c>
      <c r="Q4281" s="387">
        <v>250</v>
      </c>
      <c r="R4281">
        <v>32.5</v>
      </c>
      <c r="S4281">
        <v>282.5</v>
      </c>
      <c r="T4281" s="388">
        <v>44459</v>
      </c>
      <c r="U4281">
        <v>0</v>
      </c>
      <c r="V4281" t="s">
        <v>845</v>
      </c>
      <c r="W4281" s="388">
        <v>44477</v>
      </c>
      <c r="X4281">
        <v>76</v>
      </c>
      <c r="Y4281">
        <v>0</v>
      </c>
      <c r="Z4281">
        <v>0</v>
      </c>
      <c r="AA4281" t="s">
        <v>1758</v>
      </c>
      <c r="AB4281" t="s">
        <v>825</v>
      </c>
      <c r="AD4281" t="s">
        <v>10191</v>
      </c>
      <c r="AE4281" t="s">
        <v>10192</v>
      </c>
      <c r="AI4281" t="s">
        <v>1761</v>
      </c>
      <c r="AL4281" t="s">
        <v>10866</v>
      </c>
      <c r="AM4281">
        <v>7</v>
      </c>
      <c r="AN4281" t="s">
        <v>8988</v>
      </c>
      <c r="AO4281" t="s">
        <v>10785</v>
      </c>
      <c r="AP4281">
        <v>0</v>
      </c>
      <c r="AQ4281" s="388">
        <v>44466</v>
      </c>
      <c r="AS4281" t="s">
        <v>2806</v>
      </c>
      <c r="AT4281" s="388">
        <v>44466</v>
      </c>
      <c r="AU4281" t="s">
        <v>1756</v>
      </c>
      <c r="AV4281" t="s">
        <v>1756</v>
      </c>
      <c r="AZ4281" t="s">
        <v>2807</v>
      </c>
      <c r="BA4281" t="s">
        <v>8981</v>
      </c>
      <c r="BB4281" t="s">
        <v>10924</v>
      </c>
      <c r="BC4281" t="s">
        <v>10925</v>
      </c>
      <c r="BD4281" t="s">
        <v>825</v>
      </c>
      <c r="BE4281" t="s">
        <v>1756</v>
      </c>
      <c r="BF4281" t="s">
        <v>825</v>
      </c>
    </row>
    <row r="4282" spans="1:58">
      <c r="A4282" t="s">
        <v>842</v>
      </c>
      <c r="B4282">
        <v>12</v>
      </c>
      <c r="C4282">
        <v>0</v>
      </c>
      <c r="D4282">
        <v>7364</v>
      </c>
      <c r="E4282" t="s">
        <v>10869</v>
      </c>
      <c r="F4282">
        <v>53510704</v>
      </c>
      <c r="G4282" t="s">
        <v>2041</v>
      </c>
      <c r="H4282">
        <v>0</v>
      </c>
      <c r="I4282" t="s">
        <v>10774</v>
      </c>
      <c r="J4282">
        <v>250</v>
      </c>
      <c r="K4282">
        <v>1</v>
      </c>
      <c r="L4282" t="s">
        <v>10765</v>
      </c>
      <c r="N4282" t="s">
        <v>1757</v>
      </c>
      <c r="O4282" t="s">
        <v>1756</v>
      </c>
      <c r="P4282" t="s">
        <v>1756</v>
      </c>
      <c r="Q4282" s="387">
        <v>250</v>
      </c>
      <c r="R4282">
        <v>32.5</v>
      </c>
      <c r="S4282">
        <v>282.5</v>
      </c>
      <c r="T4282" s="388">
        <v>44458</v>
      </c>
      <c r="U4282">
        <v>0</v>
      </c>
      <c r="V4282" t="s">
        <v>845</v>
      </c>
      <c r="W4282" s="388">
        <v>44477</v>
      </c>
      <c r="X4282">
        <v>76</v>
      </c>
      <c r="Y4282">
        <v>0</v>
      </c>
      <c r="Z4282">
        <v>0</v>
      </c>
      <c r="AA4282" t="s">
        <v>1758</v>
      </c>
      <c r="AB4282" t="s">
        <v>825</v>
      </c>
      <c r="AD4282" t="s">
        <v>10191</v>
      </c>
      <c r="AE4282" t="s">
        <v>10192</v>
      </c>
      <c r="AI4282" t="s">
        <v>1761</v>
      </c>
      <c r="AL4282" t="s">
        <v>10866</v>
      </c>
      <c r="AM4282">
        <v>7</v>
      </c>
      <c r="AN4282" t="s">
        <v>8988</v>
      </c>
      <c r="AO4282" t="s">
        <v>10785</v>
      </c>
      <c r="AP4282">
        <v>0</v>
      </c>
      <c r="AQ4282" s="388">
        <v>44466</v>
      </c>
      <c r="AS4282" t="s">
        <v>2806</v>
      </c>
      <c r="AT4282" s="388">
        <v>44466</v>
      </c>
      <c r="AU4282" t="s">
        <v>1756</v>
      </c>
      <c r="AV4282" t="s">
        <v>1756</v>
      </c>
      <c r="AZ4282" t="s">
        <v>2807</v>
      </c>
      <c r="BA4282" t="s">
        <v>8981</v>
      </c>
      <c r="BB4282" t="s">
        <v>10926</v>
      </c>
      <c r="BC4282" t="s">
        <v>10927</v>
      </c>
      <c r="BD4282" t="s">
        <v>825</v>
      </c>
      <c r="BE4282" t="s">
        <v>1756</v>
      </c>
      <c r="BF4282" t="s">
        <v>825</v>
      </c>
    </row>
    <row r="4283" spans="1:58">
      <c r="A4283" t="s">
        <v>842</v>
      </c>
      <c r="B4283">
        <v>12</v>
      </c>
      <c r="C4283">
        <v>0</v>
      </c>
      <c r="D4283">
        <v>7403</v>
      </c>
      <c r="E4283" t="s">
        <v>10928</v>
      </c>
      <c r="F4283">
        <v>53511012</v>
      </c>
      <c r="G4283" t="s">
        <v>2041</v>
      </c>
      <c r="H4283">
        <v>0</v>
      </c>
      <c r="I4283" t="s">
        <v>10212</v>
      </c>
      <c r="J4283">
        <v>1</v>
      </c>
      <c r="K4283">
        <v>5431.28</v>
      </c>
      <c r="L4283" t="s">
        <v>10213</v>
      </c>
      <c r="M4283" t="s">
        <v>1756</v>
      </c>
      <c r="N4283" t="s">
        <v>1756</v>
      </c>
      <c r="O4283" t="s">
        <v>1756</v>
      </c>
      <c r="P4283" t="s">
        <v>1756</v>
      </c>
      <c r="Q4283" s="387">
        <v>5431.28</v>
      </c>
      <c r="R4283">
        <v>706.06640000000004</v>
      </c>
      <c r="S4283">
        <v>6137.3463999999994</v>
      </c>
      <c r="T4283" s="388">
        <v>44467</v>
      </c>
      <c r="U4283">
        <v>0</v>
      </c>
      <c r="V4283" t="s">
        <v>846</v>
      </c>
      <c r="W4283" s="388">
        <v>44502</v>
      </c>
      <c r="X4283">
        <v>78</v>
      </c>
      <c r="Y4283">
        <v>0</v>
      </c>
      <c r="Z4283">
        <v>0</v>
      </c>
      <c r="AA4283" t="s">
        <v>1758</v>
      </c>
      <c r="AB4283" t="s">
        <v>2044</v>
      </c>
      <c r="AD4283" t="s">
        <v>10191</v>
      </c>
      <c r="AE4283" t="s">
        <v>10192</v>
      </c>
      <c r="AI4283" t="s">
        <v>1761</v>
      </c>
      <c r="AL4283" t="s">
        <v>10929</v>
      </c>
      <c r="AM4283">
        <v>10</v>
      </c>
      <c r="AN4283" t="s">
        <v>10194</v>
      </c>
      <c r="AO4283" t="s">
        <v>2049</v>
      </c>
      <c r="AP4283">
        <v>0</v>
      </c>
      <c r="AQ4283" s="388">
        <v>44475</v>
      </c>
      <c r="AS4283" t="s">
        <v>10239</v>
      </c>
      <c r="AT4283" s="388">
        <v>44478</v>
      </c>
      <c r="AU4283" t="s">
        <v>10930</v>
      </c>
      <c r="AV4283" t="s">
        <v>10931</v>
      </c>
      <c r="AZ4283" t="s">
        <v>10242</v>
      </c>
      <c r="BA4283" t="s">
        <v>1865</v>
      </c>
      <c r="BB4283" t="s">
        <v>10932</v>
      </c>
      <c r="BC4283" t="s">
        <v>10933</v>
      </c>
      <c r="BD4283" t="s">
        <v>1756</v>
      </c>
      <c r="BE4283" t="s">
        <v>824</v>
      </c>
      <c r="BF4283" t="s">
        <v>824</v>
      </c>
    </row>
    <row r="4284" spans="1:58">
      <c r="A4284" t="s">
        <v>842</v>
      </c>
      <c r="B4284">
        <v>12</v>
      </c>
      <c r="C4284">
        <v>0</v>
      </c>
      <c r="D4284">
        <v>7403</v>
      </c>
      <c r="E4284" t="s">
        <v>10928</v>
      </c>
      <c r="F4284">
        <v>53511012</v>
      </c>
      <c r="G4284" t="s">
        <v>2041</v>
      </c>
      <c r="H4284">
        <v>0</v>
      </c>
      <c r="I4284" t="s">
        <v>10212</v>
      </c>
      <c r="J4284">
        <v>1</v>
      </c>
      <c r="K4284">
        <v>5153.6400000000003</v>
      </c>
      <c r="L4284" t="s">
        <v>10213</v>
      </c>
      <c r="M4284" t="s">
        <v>1756</v>
      </c>
      <c r="N4284" t="s">
        <v>1756</v>
      </c>
      <c r="O4284" t="s">
        <v>1756</v>
      </c>
      <c r="P4284" t="s">
        <v>1756</v>
      </c>
      <c r="Q4284" s="387">
        <v>5153.6400000000003</v>
      </c>
      <c r="R4284">
        <v>669.97320000000002</v>
      </c>
      <c r="S4284">
        <v>5823.6131999999998</v>
      </c>
      <c r="T4284" s="388">
        <v>44467</v>
      </c>
      <c r="U4284">
        <v>0</v>
      </c>
      <c r="V4284" t="s">
        <v>846</v>
      </c>
      <c r="W4284" s="388">
        <v>44502</v>
      </c>
      <c r="X4284">
        <v>78</v>
      </c>
      <c r="Y4284">
        <v>0</v>
      </c>
      <c r="Z4284">
        <v>0</v>
      </c>
      <c r="AA4284" t="s">
        <v>1758</v>
      </c>
      <c r="AB4284" t="s">
        <v>2044</v>
      </c>
      <c r="AD4284" t="s">
        <v>10191</v>
      </c>
      <c r="AE4284" t="s">
        <v>10192</v>
      </c>
      <c r="AI4284" t="s">
        <v>1761</v>
      </c>
      <c r="AL4284" t="s">
        <v>10929</v>
      </c>
      <c r="AM4284">
        <v>10</v>
      </c>
      <c r="AN4284" t="s">
        <v>10194</v>
      </c>
      <c r="AO4284" t="s">
        <v>2049</v>
      </c>
      <c r="AP4284">
        <v>0</v>
      </c>
      <c r="AQ4284" s="388">
        <v>44475</v>
      </c>
      <c r="AS4284" t="s">
        <v>10239</v>
      </c>
      <c r="AT4284" s="388">
        <v>44478</v>
      </c>
      <c r="AU4284" t="s">
        <v>10934</v>
      </c>
      <c r="AV4284" t="s">
        <v>10935</v>
      </c>
      <c r="AZ4284" t="s">
        <v>10242</v>
      </c>
      <c r="BA4284" t="s">
        <v>1865</v>
      </c>
      <c r="BB4284" t="s">
        <v>10936</v>
      </c>
      <c r="BC4284" t="s">
        <v>10937</v>
      </c>
      <c r="BD4284" t="s">
        <v>1756</v>
      </c>
      <c r="BE4284" t="s">
        <v>824</v>
      </c>
      <c r="BF4284" t="s">
        <v>824</v>
      </c>
    </row>
    <row r="4285" spans="1:58">
      <c r="A4285" t="s">
        <v>842</v>
      </c>
      <c r="B4285">
        <v>12</v>
      </c>
      <c r="C4285">
        <v>0</v>
      </c>
      <c r="D4285">
        <v>7397</v>
      </c>
      <c r="E4285" t="s">
        <v>10938</v>
      </c>
      <c r="F4285">
        <v>53511012</v>
      </c>
      <c r="G4285" t="s">
        <v>2041</v>
      </c>
      <c r="H4285">
        <v>0</v>
      </c>
      <c r="I4285" t="s">
        <v>10212</v>
      </c>
      <c r="J4285">
        <v>1</v>
      </c>
      <c r="K4285">
        <v>6304.92</v>
      </c>
      <c r="L4285" t="s">
        <v>10213</v>
      </c>
      <c r="M4285" t="s">
        <v>1756</v>
      </c>
      <c r="N4285" t="s">
        <v>1756</v>
      </c>
      <c r="O4285" t="s">
        <v>1756</v>
      </c>
      <c r="P4285" t="s">
        <v>1756</v>
      </c>
      <c r="Q4285" s="387">
        <v>6304.92</v>
      </c>
      <c r="R4285">
        <v>819.63960000000009</v>
      </c>
      <c r="S4285">
        <v>7124.5595999999996</v>
      </c>
      <c r="T4285" s="388">
        <v>44466</v>
      </c>
      <c r="U4285">
        <v>0</v>
      </c>
      <c r="V4285" t="s">
        <v>846</v>
      </c>
      <c r="W4285" s="388">
        <v>44502</v>
      </c>
      <c r="X4285">
        <v>78</v>
      </c>
      <c r="Y4285">
        <v>0</v>
      </c>
      <c r="Z4285">
        <v>0</v>
      </c>
      <c r="AA4285" t="s">
        <v>1758</v>
      </c>
      <c r="AB4285" t="s">
        <v>2044</v>
      </c>
      <c r="AD4285" t="s">
        <v>10191</v>
      </c>
      <c r="AE4285" t="s">
        <v>10192</v>
      </c>
      <c r="AI4285" t="s">
        <v>1761</v>
      </c>
      <c r="AL4285" t="s">
        <v>10939</v>
      </c>
      <c r="AM4285">
        <v>10</v>
      </c>
      <c r="AN4285" t="s">
        <v>10194</v>
      </c>
      <c r="AO4285" t="s">
        <v>2049</v>
      </c>
      <c r="AP4285">
        <v>0</v>
      </c>
      <c r="AQ4285" s="388">
        <v>44475</v>
      </c>
      <c r="AS4285" t="s">
        <v>10239</v>
      </c>
      <c r="AT4285" s="388">
        <v>44478</v>
      </c>
      <c r="AU4285" t="s">
        <v>10940</v>
      </c>
      <c r="AV4285" t="s">
        <v>10941</v>
      </c>
      <c r="AZ4285" t="s">
        <v>10242</v>
      </c>
      <c r="BA4285" t="s">
        <v>1865</v>
      </c>
      <c r="BB4285" t="s">
        <v>10942</v>
      </c>
      <c r="BC4285" t="s">
        <v>10943</v>
      </c>
      <c r="BD4285" t="s">
        <v>1756</v>
      </c>
      <c r="BE4285" t="s">
        <v>824</v>
      </c>
      <c r="BF4285" t="s">
        <v>824</v>
      </c>
    </row>
    <row r="4286" spans="1:58">
      <c r="A4286" t="s">
        <v>842</v>
      </c>
      <c r="B4286">
        <v>12</v>
      </c>
      <c r="C4286">
        <v>0</v>
      </c>
      <c r="D4286">
        <v>7397</v>
      </c>
      <c r="E4286" t="s">
        <v>10938</v>
      </c>
      <c r="F4286">
        <v>53511012</v>
      </c>
      <c r="G4286" t="s">
        <v>2041</v>
      </c>
      <c r="H4286">
        <v>0</v>
      </c>
      <c r="I4286" t="s">
        <v>10212</v>
      </c>
      <c r="J4286">
        <v>1</v>
      </c>
      <c r="K4286">
        <v>4766.37</v>
      </c>
      <c r="L4286" t="s">
        <v>10213</v>
      </c>
      <c r="M4286" t="s">
        <v>1756</v>
      </c>
      <c r="N4286" t="s">
        <v>1756</v>
      </c>
      <c r="O4286" t="s">
        <v>1756</v>
      </c>
      <c r="P4286" t="s">
        <v>1756</v>
      </c>
      <c r="Q4286" s="387">
        <v>4766.37</v>
      </c>
      <c r="R4286">
        <v>619.62810000000002</v>
      </c>
      <c r="S4286">
        <v>5385.9980999999998</v>
      </c>
      <c r="T4286" s="388">
        <v>44466</v>
      </c>
      <c r="U4286">
        <v>0</v>
      </c>
      <c r="V4286" t="s">
        <v>846</v>
      </c>
      <c r="W4286" s="388">
        <v>44502</v>
      </c>
      <c r="X4286">
        <v>78</v>
      </c>
      <c r="Y4286">
        <v>0</v>
      </c>
      <c r="Z4286">
        <v>0</v>
      </c>
      <c r="AA4286" t="s">
        <v>1758</v>
      </c>
      <c r="AB4286" t="s">
        <v>2044</v>
      </c>
      <c r="AD4286" t="s">
        <v>10191</v>
      </c>
      <c r="AE4286" t="s">
        <v>10192</v>
      </c>
      <c r="AI4286" t="s">
        <v>1761</v>
      </c>
      <c r="AL4286" t="s">
        <v>10939</v>
      </c>
      <c r="AM4286">
        <v>10</v>
      </c>
      <c r="AN4286" t="s">
        <v>10194</v>
      </c>
      <c r="AO4286" t="s">
        <v>2049</v>
      </c>
      <c r="AP4286">
        <v>0</v>
      </c>
      <c r="AQ4286" s="388">
        <v>44475</v>
      </c>
      <c r="AS4286" t="s">
        <v>10239</v>
      </c>
      <c r="AT4286" s="388">
        <v>44478</v>
      </c>
      <c r="AU4286" t="s">
        <v>10944</v>
      </c>
      <c r="AV4286" t="s">
        <v>10945</v>
      </c>
      <c r="AZ4286" t="s">
        <v>10242</v>
      </c>
      <c r="BA4286" t="s">
        <v>1865</v>
      </c>
      <c r="BB4286" t="s">
        <v>10946</v>
      </c>
      <c r="BC4286" t="s">
        <v>10947</v>
      </c>
      <c r="BD4286" t="s">
        <v>1756</v>
      </c>
      <c r="BE4286" t="s">
        <v>824</v>
      </c>
      <c r="BF4286" t="s">
        <v>824</v>
      </c>
    </row>
    <row r="4287" spans="1:58">
      <c r="A4287" t="s">
        <v>842</v>
      </c>
      <c r="B4287">
        <v>12</v>
      </c>
      <c r="C4287">
        <v>0</v>
      </c>
      <c r="D4287">
        <v>7393</v>
      </c>
      <c r="E4287" t="s">
        <v>10948</v>
      </c>
      <c r="F4287">
        <v>53511012</v>
      </c>
      <c r="G4287" t="s">
        <v>2041</v>
      </c>
      <c r="H4287">
        <v>0</v>
      </c>
      <c r="I4287" t="s">
        <v>10212</v>
      </c>
      <c r="J4287">
        <v>1</v>
      </c>
      <c r="K4287">
        <v>6087.73</v>
      </c>
      <c r="L4287" t="s">
        <v>10213</v>
      </c>
      <c r="M4287" t="s">
        <v>1756</v>
      </c>
      <c r="N4287" t="s">
        <v>1756</v>
      </c>
      <c r="O4287" t="s">
        <v>1756</v>
      </c>
      <c r="P4287" t="s">
        <v>1756</v>
      </c>
      <c r="Q4287" s="387">
        <v>6087.73</v>
      </c>
      <c r="R4287">
        <v>791.4049</v>
      </c>
      <c r="S4287">
        <v>6879.1348999999991</v>
      </c>
      <c r="T4287" s="388">
        <v>44465</v>
      </c>
      <c r="U4287">
        <v>0</v>
      </c>
      <c r="V4287" t="s">
        <v>846</v>
      </c>
      <c r="W4287" s="388">
        <v>44502</v>
      </c>
      <c r="X4287">
        <v>78</v>
      </c>
      <c r="Y4287">
        <v>0</v>
      </c>
      <c r="Z4287">
        <v>0</v>
      </c>
      <c r="AA4287" t="s">
        <v>1758</v>
      </c>
      <c r="AB4287" t="s">
        <v>2044</v>
      </c>
      <c r="AD4287" t="s">
        <v>10191</v>
      </c>
      <c r="AE4287" t="s">
        <v>10192</v>
      </c>
      <c r="AI4287" t="s">
        <v>1761</v>
      </c>
      <c r="AL4287" t="s">
        <v>10949</v>
      </c>
      <c r="AM4287">
        <v>10</v>
      </c>
      <c r="AN4287" t="s">
        <v>10194</v>
      </c>
      <c r="AO4287" t="s">
        <v>2049</v>
      </c>
      <c r="AP4287">
        <v>0</v>
      </c>
      <c r="AQ4287" s="388">
        <v>44475</v>
      </c>
      <c r="AS4287" t="s">
        <v>10239</v>
      </c>
      <c r="AT4287" s="388">
        <v>44478</v>
      </c>
      <c r="AU4287" t="s">
        <v>10950</v>
      </c>
      <c r="AV4287" t="s">
        <v>10951</v>
      </c>
      <c r="AZ4287" t="s">
        <v>10242</v>
      </c>
      <c r="BA4287" t="s">
        <v>1865</v>
      </c>
      <c r="BB4287" t="s">
        <v>10952</v>
      </c>
      <c r="BC4287" t="s">
        <v>10953</v>
      </c>
      <c r="BD4287" t="s">
        <v>1756</v>
      </c>
      <c r="BE4287" t="s">
        <v>824</v>
      </c>
      <c r="BF4287" t="s">
        <v>824</v>
      </c>
    </row>
    <row r="4288" spans="1:58">
      <c r="A4288" t="s">
        <v>842</v>
      </c>
      <c r="B4288">
        <v>12</v>
      </c>
      <c r="C4288">
        <v>0</v>
      </c>
      <c r="D4288">
        <v>7393</v>
      </c>
      <c r="E4288" t="s">
        <v>10948</v>
      </c>
      <c r="F4288">
        <v>53511012</v>
      </c>
      <c r="G4288" t="s">
        <v>2041</v>
      </c>
      <c r="H4288">
        <v>0</v>
      </c>
      <c r="I4288" t="s">
        <v>10212</v>
      </c>
      <c r="J4288">
        <v>1</v>
      </c>
      <c r="K4288">
        <v>4869.96</v>
      </c>
      <c r="L4288" t="s">
        <v>10213</v>
      </c>
      <c r="M4288" t="s">
        <v>1756</v>
      </c>
      <c r="N4288" t="s">
        <v>1756</v>
      </c>
      <c r="O4288" t="s">
        <v>1756</v>
      </c>
      <c r="P4288" t="s">
        <v>1756</v>
      </c>
      <c r="Q4288" s="387">
        <v>4869.96</v>
      </c>
      <c r="R4288">
        <v>633.09480000000008</v>
      </c>
      <c r="S4288">
        <v>5503.0547999999999</v>
      </c>
      <c r="T4288" s="388">
        <v>44465</v>
      </c>
      <c r="U4288">
        <v>0</v>
      </c>
      <c r="V4288" t="s">
        <v>846</v>
      </c>
      <c r="W4288" s="388">
        <v>44502</v>
      </c>
      <c r="X4288">
        <v>78</v>
      </c>
      <c r="Y4288">
        <v>0</v>
      </c>
      <c r="Z4288">
        <v>0</v>
      </c>
      <c r="AA4288" t="s">
        <v>1758</v>
      </c>
      <c r="AB4288" t="s">
        <v>2044</v>
      </c>
      <c r="AD4288" t="s">
        <v>10191</v>
      </c>
      <c r="AE4288" t="s">
        <v>10192</v>
      </c>
      <c r="AI4288" t="s">
        <v>1761</v>
      </c>
      <c r="AL4288" t="s">
        <v>10949</v>
      </c>
      <c r="AM4288">
        <v>10</v>
      </c>
      <c r="AN4288" t="s">
        <v>10194</v>
      </c>
      <c r="AO4288" t="s">
        <v>2049</v>
      </c>
      <c r="AP4288">
        <v>0</v>
      </c>
      <c r="AQ4288" s="388">
        <v>44475</v>
      </c>
      <c r="AS4288" t="s">
        <v>10239</v>
      </c>
      <c r="AT4288" s="388">
        <v>44478</v>
      </c>
      <c r="AU4288" t="s">
        <v>10954</v>
      </c>
      <c r="AV4288" t="s">
        <v>10955</v>
      </c>
      <c r="AZ4288" t="s">
        <v>10242</v>
      </c>
      <c r="BA4288" t="s">
        <v>1865</v>
      </c>
      <c r="BB4288" t="s">
        <v>10956</v>
      </c>
      <c r="BC4288" t="s">
        <v>10957</v>
      </c>
      <c r="BD4288" t="s">
        <v>1756</v>
      </c>
      <c r="BE4288" t="s">
        <v>824</v>
      </c>
      <c r="BF4288" t="s">
        <v>824</v>
      </c>
    </row>
    <row r="4289" spans="1:58">
      <c r="A4289" t="s">
        <v>842</v>
      </c>
      <c r="B4289">
        <v>12</v>
      </c>
      <c r="C4289">
        <v>0</v>
      </c>
      <c r="D4289">
        <v>7410</v>
      </c>
      <c r="E4289" t="s">
        <v>10958</v>
      </c>
      <c r="F4289">
        <v>53511012</v>
      </c>
      <c r="G4289" t="s">
        <v>2041</v>
      </c>
      <c r="H4289">
        <v>0</v>
      </c>
      <c r="I4289" t="s">
        <v>10212</v>
      </c>
      <c r="J4289">
        <v>1</v>
      </c>
      <c r="K4289">
        <v>4575.46</v>
      </c>
      <c r="L4289" t="s">
        <v>10213</v>
      </c>
      <c r="M4289" t="s">
        <v>1756</v>
      </c>
      <c r="N4289" t="s">
        <v>1756</v>
      </c>
      <c r="O4289" t="s">
        <v>1756</v>
      </c>
      <c r="P4289" t="s">
        <v>1756</v>
      </c>
      <c r="Q4289" s="387">
        <v>4575.46</v>
      </c>
      <c r="R4289">
        <v>594.8098</v>
      </c>
      <c r="S4289">
        <v>5170.2697999999991</v>
      </c>
      <c r="T4289" s="388">
        <v>44468</v>
      </c>
      <c r="U4289">
        <v>0</v>
      </c>
      <c r="V4289" t="s">
        <v>846</v>
      </c>
      <c r="W4289" s="388">
        <v>44502</v>
      </c>
      <c r="X4289">
        <v>78</v>
      </c>
      <c r="Y4289">
        <v>0</v>
      </c>
      <c r="Z4289">
        <v>0</v>
      </c>
      <c r="AA4289" t="s">
        <v>1758</v>
      </c>
      <c r="AB4289" t="s">
        <v>2044</v>
      </c>
      <c r="AD4289" t="s">
        <v>10191</v>
      </c>
      <c r="AE4289" t="s">
        <v>10192</v>
      </c>
      <c r="AI4289" t="s">
        <v>1761</v>
      </c>
      <c r="AL4289" t="s">
        <v>10959</v>
      </c>
      <c r="AM4289">
        <v>10</v>
      </c>
      <c r="AN4289" t="s">
        <v>10194</v>
      </c>
      <c r="AO4289" t="s">
        <v>2049</v>
      </c>
      <c r="AP4289">
        <v>0</v>
      </c>
      <c r="AQ4289" s="388">
        <v>44476</v>
      </c>
      <c r="AS4289" t="s">
        <v>10239</v>
      </c>
      <c r="AT4289" s="388">
        <v>44478</v>
      </c>
      <c r="AU4289" t="s">
        <v>10960</v>
      </c>
      <c r="AV4289" t="s">
        <v>10961</v>
      </c>
      <c r="AZ4289" t="s">
        <v>10242</v>
      </c>
      <c r="BA4289" t="s">
        <v>1865</v>
      </c>
      <c r="BB4289" t="s">
        <v>10962</v>
      </c>
      <c r="BC4289" t="s">
        <v>10963</v>
      </c>
      <c r="BD4289" t="s">
        <v>1756</v>
      </c>
      <c r="BE4289" t="s">
        <v>824</v>
      </c>
      <c r="BF4289" t="s">
        <v>824</v>
      </c>
    </row>
    <row r="4290" spans="1:58">
      <c r="A4290" t="s">
        <v>842</v>
      </c>
      <c r="B4290">
        <v>12</v>
      </c>
      <c r="C4290">
        <v>0</v>
      </c>
      <c r="D4290">
        <v>7410</v>
      </c>
      <c r="E4290" t="s">
        <v>10958</v>
      </c>
      <c r="F4290">
        <v>53511012</v>
      </c>
      <c r="G4290" t="s">
        <v>2041</v>
      </c>
      <c r="H4290">
        <v>0</v>
      </c>
      <c r="I4290" t="s">
        <v>10212</v>
      </c>
      <c r="J4290">
        <v>1</v>
      </c>
      <c r="K4290">
        <v>2702.74</v>
      </c>
      <c r="L4290" t="s">
        <v>10213</v>
      </c>
      <c r="M4290" t="s">
        <v>1756</v>
      </c>
      <c r="N4290" t="s">
        <v>1756</v>
      </c>
      <c r="O4290" t="s">
        <v>1756</v>
      </c>
      <c r="P4290" t="s">
        <v>1756</v>
      </c>
      <c r="Q4290" s="387">
        <v>2702.74</v>
      </c>
      <c r="R4290">
        <v>351.3562</v>
      </c>
      <c r="S4290">
        <v>3054.0961999999995</v>
      </c>
      <c r="T4290" s="388">
        <v>44468</v>
      </c>
      <c r="U4290">
        <v>0</v>
      </c>
      <c r="V4290" t="s">
        <v>846</v>
      </c>
      <c r="W4290" s="388">
        <v>44502</v>
      </c>
      <c r="X4290">
        <v>78</v>
      </c>
      <c r="Y4290">
        <v>0</v>
      </c>
      <c r="Z4290">
        <v>0</v>
      </c>
      <c r="AA4290" t="s">
        <v>1758</v>
      </c>
      <c r="AB4290" t="s">
        <v>2044</v>
      </c>
      <c r="AD4290" t="s">
        <v>10191</v>
      </c>
      <c r="AE4290" t="s">
        <v>10192</v>
      </c>
      <c r="AI4290" t="s">
        <v>1761</v>
      </c>
      <c r="AL4290" t="s">
        <v>10959</v>
      </c>
      <c r="AM4290">
        <v>10</v>
      </c>
      <c r="AN4290" t="s">
        <v>10194</v>
      </c>
      <c r="AO4290" t="s">
        <v>2049</v>
      </c>
      <c r="AP4290">
        <v>0</v>
      </c>
      <c r="AQ4290" s="388">
        <v>44476</v>
      </c>
      <c r="AS4290" t="s">
        <v>10239</v>
      </c>
      <c r="AT4290" s="388">
        <v>44478</v>
      </c>
      <c r="AU4290" t="s">
        <v>10964</v>
      </c>
      <c r="AV4290" t="s">
        <v>10965</v>
      </c>
      <c r="AZ4290" t="s">
        <v>10242</v>
      </c>
      <c r="BA4290" t="s">
        <v>1865</v>
      </c>
      <c r="BB4290" t="s">
        <v>10966</v>
      </c>
      <c r="BC4290" t="s">
        <v>10967</v>
      </c>
      <c r="BD4290" t="s">
        <v>1756</v>
      </c>
      <c r="BE4290" t="s">
        <v>824</v>
      </c>
      <c r="BF4290" t="s">
        <v>824</v>
      </c>
    </row>
    <row r="4291" spans="1:58">
      <c r="A4291" t="s">
        <v>842</v>
      </c>
      <c r="B4291">
        <v>12</v>
      </c>
      <c r="C4291">
        <v>0</v>
      </c>
      <c r="D4291">
        <v>7407</v>
      </c>
      <c r="E4291" t="s">
        <v>10968</v>
      </c>
      <c r="F4291">
        <v>53511012</v>
      </c>
      <c r="G4291" t="s">
        <v>2041</v>
      </c>
      <c r="H4291">
        <v>0</v>
      </c>
      <c r="I4291" t="s">
        <v>10212</v>
      </c>
      <c r="J4291">
        <v>1</v>
      </c>
      <c r="K4291">
        <v>5267</v>
      </c>
      <c r="L4291" t="s">
        <v>10213</v>
      </c>
      <c r="M4291" t="s">
        <v>1756</v>
      </c>
      <c r="N4291" t="s">
        <v>1756</v>
      </c>
      <c r="O4291" t="s">
        <v>1756</v>
      </c>
      <c r="P4291" t="s">
        <v>1756</v>
      </c>
      <c r="Q4291" s="387">
        <v>5267</v>
      </c>
      <c r="R4291">
        <v>684.71</v>
      </c>
      <c r="S4291">
        <v>5951.7099999999991</v>
      </c>
      <c r="T4291" s="388">
        <v>44467</v>
      </c>
      <c r="U4291">
        <v>0</v>
      </c>
      <c r="V4291" t="s">
        <v>846</v>
      </c>
      <c r="W4291" s="388">
        <v>44502</v>
      </c>
      <c r="X4291">
        <v>78</v>
      </c>
      <c r="Y4291">
        <v>0</v>
      </c>
      <c r="Z4291">
        <v>0</v>
      </c>
      <c r="AA4291" t="s">
        <v>1758</v>
      </c>
      <c r="AB4291" t="s">
        <v>2044</v>
      </c>
      <c r="AD4291" t="s">
        <v>10191</v>
      </c>
      <c r="AE4291" t="s">
        <v>10192</v>
      </c>
      <c r="AI4291" t="s">
        <v>1761</v>
      </c>
      <c r="AL4291" t="s">
        <v>10969</v>
      </c>
      <c r="AM4291">
        <v>10</v>
      </c>
      <c r="AN4291" t="s">
        <v>10194</v>
      </c>
      <c r="AO4291" t="s">
        <v>2049</v>
      </c>
      <c r="AP4291">
        <v>0</v>
      </c>
      <c r="AQ4291" s="388">
        <v>44475</v>
      </c>
      <c r="AS4291" t="s">
        <v>10239</v>
      </c>
      <c r="AT4291" s="388">
        <v>44478</v>
      </c>
      <c r="AU4291" t="s">
        <v>10970</v>
      </c>
      <c r="AV4291" t="s">
        <v>10971</v>
      </c>
      <c r="AZ4291" t="s">
        <v>10242</v>
      </c>
      <c r="BA4291" t="s">
        <v>1865</v>
      </c>
      <c r="BB4291" t="s">
        <v>10972</v>
      </c>
      <c r="BC4291" t="s">
        <v>10973</v>
      </c>
      <c r="BD4291" t="s">
        <v>1756</v>
      </c>
      <c r="BE4291" t="s">
        <v>824</v>
      </c>
      <c r="BF4291" t="s">
        <v>824</v>
      </c>
    </row>
    <row r="4292" spans="1:58">
      <c r="A4292" t="s">
        <v>842</v>
      </c>
      <c r="B4292">
        <v>12</v>
      </c>
      <c r="C4292">
        <v>0</v>
      </c>
      <c r="D4292">
        <v>7407</v>
      </c>
      <c r="E4292" t="s">
        <v>10968</v>
      </c>
      <c r="F4292">
        <v>53511012</v>
      </c>
      <c r="G4292" t="s">
        <v>2041</v>
      </c>
      <c r="H4292">
        <v>0</v>
      </c>
      <c r="I4292" t="s">
        <v>10212</v>
      </c>
      <c r="J4292">
        <v>1</v>
      </c>
      <c r="K4292">
        <v>2948.42</v>
      </c>
      <c r="L4292" t="s">
        <v>10213</v>
      </c>
      <c r="M4292" t="s">
        <v>1756</v>
      </c>
      <c r="N4292" t="s">
        <v>1756</v>
      </c>
      <c r="O4292" t="s">
        <v>1756</v>
      </c>
      <c r="P4292" t="s">
        <v>1756</v>
      </c>
      <c r="Q4292" s="387">
        <v>2948.42</v>
      </c>
      <c r="R4292">
        <v>383.2946</v>
      </c>
      <c r="S4292">
        <v>3331.7145999999998</v>
      </c>
      <c r="T4292" s="388">
        <v>44467</v>
      </c>
      <c r="U4292">
        <v>0</v>
      </c>
      <c r="V4292" t="s">
        <v>846</v>
      </c>
      <c r="W4292" s="388">
        <v>44502</v>
      </c>
      <c r="X4292">
        <v>78</v>
      </c>
      <c r="Y4292">
        <v>0</v>
      </c>
      <c r="Z4292">
        <v>0</v>
      </c>
      <c r="AA4292" t="s">
        <v>1758</v>
      </c>
      <c r="AB4292" t="s">
        <v>2044</v>
      </c>
      <c r="AD4292" t="s">
        <v>10191</v>
      </c>
      <c r="AE4292" t="s">
        <v>10192</v>
      </c>
      <c r="AI4292" t="s">
        <v>1761</v>
      </c>
      <c r="AL4292" t="s">
        <v>10969</v>
      </c>
      <c r="AM4292">
        <v>10</v>
      </c>
      <c r="AN4292" t="s">
        <v>10194</v>
      </c>
      <c r="AO4292" t="s">
        <v>2049</v>
      </c>
      <c r="AP4292">
        <v>0</v>
      </c>
      <c r="AQ4292" s="388">
        <v>44475</v>
      </c>
      <c r="AS4292" t="s">
        <v>10239</v>
      </c>
      <c r="AT4292" s="388">
        <v>44478</v>
      </c>
      <c r="AU4292" t="s">
        <v>10974</v>
      </c>
      <c r="AV4292" t="s">
        <v>10975</v>
      </c>
      <c r="AZ4292" t="s">
        <v>10242</v>
      </c>
      <c r="BA4292" t="s">
        <v>1865</v>
      </c>
      <c r="BB4292" t="s">
        <v>10976</v>
      </c>
      <c r="BC4292" t="s">
        <v>10977</v>
      </c>
      <c r="BD4292" t="s">
        <v>1756</v>
      </c>
      <c r="BE4292" t="s">
        <v>824</v>
      </c>
      <c r="BF4292" t="s">
        <v>824</v>
      </c>
    </row>
    <row r="4293" spans="1:58">
      <c r="A4293" t="s">
        <v>842</v>
      </c>
      <c r="B4293">
        <v>12</v>
      </c>
      <c r="C4293">
        <v>0</v>
      </c>
      <c r="D4293">
        <v>7410</v>
      </c>
      <c r="E4293" t="s">
        <v>10958</v>
      </c>
      <c r="F4293">
        <v>53511012</v>
      </c>
      <c r="G4293" t="s">
        <v>2041</v>
      </c>
      <c r="H4293">
        <v>0</v>
      </c>
      <c r="I4293" t="s">
        <v>554</v>
      </c>
      <c r="J4293">
        <v>84</v>
      </c>
      <c r="K4293">
        <v>8</v>
      </c>
      <c r="L4293" t="s">
        <v>1771</v>
      </c>
      <c r="M4293" t="s">
        <v>1756</v>
      </c>
      <c r="N4293" t="s">
        <v>1756</v>
      </c>
      <c r="O4293" t="s">
        <v>10190</v>
      </c>
      <c r="P4293" t="s">
        <v>1757</v>
      </c>
      <c r="Q4293" s="387">
        <v>672</v>
      </c>
      <c r="R4293">
        <v>87.36</v>
      </c>
      <c r="S4293">
        <v>759.3599999999999</v>
      </c>
      <c r="T4293" s="388">
        <v>44468</v>
      </c>
      <c r="U4293">
        <v>0</v>
      </c>
      <c r="V4293" t="s">
        <v>846</v>
      </c>
      <c r="W4293" s="388">
        <v>44502</v>
      </c>
      <c r="X4293">
        <v>78</v>
      </c>
      <c r="Y4293">
        <v>0</v>
      </c>
      <c r="Z4293">
        <v>0</v>
      </c>
      <c r="AA4293" t="s">
        <v>1758</v>
      </c>
      <c r="AB4293" t="s">
        <v>2044</v>
      </c>
      <c r="AD4293" t="s">
        <v>10191</v>
      </c>
      <c r="AE4293" t="s">
        <v>10192</v>
      </c>
      <c r="AI4293" t="s">
        <v>1761</v>
      </c>
      <c r="AL4293" t="s">
        <v>10959</v>
      </c>
      <c r="AM4293">
        <v>10</v>
      </c>
      <c r="AN4293" t="s">
        <v>10194</v>
      </c>
      <c r="AO4293" t="s">
        <v>2049</v>
      </c>
      <c r="AP4293">
        <v>0</v>
      </c>
      <c r="AQ4293" s="388">
        <v>44476</v>
      </c>
      <c r="AS4293" t="s">
        <v>10239</v>
      </c>
      <c r="AT4293" s="388">
        <v>44478</v>
      </c>
      <c r="AU4293" t="s">
        <v>1756</v>
      </c>
      <c r="AV4293" t="s">
        <v>1756</v>
      </c>
      <c r="AZ4293" t="s">
        <v>10242</v>
      </c>
      <c r="BA4293" t="s">
        <v>1865</v>
      </c>
      <c r="BB4293" t="s">
        <v>10978</v>
      </c>
      <c r="BC4293" t="s">
        <v>10979</v>
      </c>
      <c r="BD4293" t="s">
        <v>1756</v>
      </c>
      <c r="BE4293" t="s">
        <v>824</v>
      </c>
      <c r="BF4293" t="s">
        <v>824</v>
      </c>
    </row>
    <row r="4294" spans="1:58">
      <c r="A4294" t="s">
        <v>842</v>
      </c>
      <c r="B4294">
        <v>12</v>
      </c>
      <c r="C4294">
        <v>0</v>
      </c>
      <c r="D4294">
        <v>7407</v>
      </c>
      <c r="E4294" t="s">
        <v>10968</v>
      </c>
      <c r="F4294">
        <v>53511012</v>
      </c>
      <c r="G4294" t="s">
        <v>2041</v>
      </c>
      <c r="H4294">
        <v>0</v>
      </c>
      <c r="I4294" t="s">
        <v>554</v>
      </c>
      <c r="J4294">
        <v>84</v>
      </c>
      <c r="K4294">
        <v>7</v>
      </c>
      <c r="L4294" t="s">
        <v>1771</v>
      </c>
      <c r="M4294" t="s">
        <v>1756</v>
      </c>
      <c r="N4294" t="s">
        <v>1756</v>
      </c>
      <c r="O4294" t="s">
        <v>10190</v>
      </c>
      <c r="P4294" t="s">
        <v>1757</v>
      </c>
      <c r="Q4294" s="387">
        <v>588</v>
      </c>
      <c r="R4294">
        <v>76.44</v>
      </c>
      <c r="S4294">
        <v>664.43999999999994</v>
      </c>
      <c r="T4294" s="388">
        <v>44467</v>
      </c>
      <c r="U4294">
        <v>0</v>
      </c>
      <c r="V4294" t="s">
        <v>846</v>
      </c>
      <c r="W4294" s="388">
        <v>44502</v>
      </c>
      <c r="X4294">
        <v>78</v>
      </c>
      <c r="Y4294">
        <v>0</v>
      </c>
      <c r="Z4294">
        <v>0</v>
      </c>
      <c r="AA4294" t="s">
        <v>1758</v>
      </c>
      <c r="AB4294" t="s">
        <v>2044</v>
      </c>
      <c r="AD4294" t="s">
        <v>10191</v>
      </c>
      <c r="AE4294" t="s">
        <v>10192</v>
      </c>
      <c r="AI4294" t="s">
        <v>1761</v>
      </c>
      <c r="AL4294" t="s">
        <v>10969</v>
      </c>
      <c r="AM4294">
        <v>10</v>
      </c>
      <c r="AN4294" t="s">
        <v>10194</v>
      </c>
      <c r="AO4294" t="s">
        <v>2049</v>
      </c>
      <c r="AP4294">
        <v>0</v>
      </c>
      <c r="AQ4294" s="388">
        <v>44475</v>
      </c>
      <c r="AS4294" t="s">
        <v>10239</v>
      </c>
      <c r="AT4294" s="388">
        <v>44478</v>
      </c>
      <c r="AU4294" t="s">
        <v>1756</v>
      </c>
      <c r="AV4294" t="s">
        <v>1756</v>
      </c>
      <c r="AZ4294" t="s">
        <v>10242</v>
      </c>
      <c r="BA4294" t="s">
        <v>1865</v>
      </c>
      <c r="BB4294" t="s">
        <v>10980</v>
      </c>
      <c r="BC4294" t="s">
        <v>10981</v>
      </c>
      <c r="BD4294" t="s">
        <v>1756</v>
      </c>
      <c r="BE4294" t="s">
        <v>824</v>
      </c>
      <c r="BF4294" t="s">
        <v>824</v>
      </c>
    </row>
    <row r="4295" spans="1:58">
      <c r="A4295" t="s">
        <v>842</v>
      </c>
      <c r="B4295">
        <v>12</v>
      </c>
      <c r="C4295">
        <v>0</v>
      </c>
      <c r="D4295">
        <v>7403</v>
      </c>
      <c r="E4295" t="s">
        <v>10928</v>
      </c>
      <c r="F4295">
        <v>53511012</v>
      </c>
      <c r="G4295" t="s">
        <v>2041</v>
      </c>
      <c r="H4295">
        <v>0</v>
      </c>
      <c r="I4295" t="s">
        <v>554</v>
      </c>
      <c r="J4295">
        <v>84</v>
      </c>
      <c r="K4295">
        <v>8</v>
      </c>
      <c r="L4295" t="s">
        <v>1771</v>
      </c>
      <c r="M4295" t="s">
        <v>1756</v>
      </c>
      <c r="N4295" t="s">
        <v>1756</v>
      </c>
      <c r="O4295" t="s">
        <v>10190</v>
      </c>
      <c r="P4295" t="s">
        <v>1757</v>
      </c>
      <c r="Q4295" s="387">
        <v>672</v>
      </c>
      <c r="R4295">
        <v>87.36</v>
      </c>
      <c r="S4295">
        <v>759.3599999999999</v>
      </c>
      <c r="T4295" s="388">
        <v>44467</v>
      </c>
      <c r="U4295">
        <v>0</v>
      </c>
      <c r="V4295" t="s">
        <v>846</v>
      </c>
      <c r="W4295" s="388">
        <v>44502</v>
      </c>
      <c r="X4295">
        <v>78</v>
      </c>
      <c r="Y4295">
        <v>0</v>
      </c>
      <c r="Z4295">
        <v>0</v>
      </c>
      <c r="AA4295" t="s">
        <v>1758</v>
      </c>
      <c r="AB4295" t="s">
        <v>2044</v>
      </c>
      <c r="AD4295" t="s">
        <v>10191</v>
      </c>
      <c r="AE4295" t="s">
        <v>10192</v>
      </c>
      <c r="AI4295" t="s">
        <v>1761</v>
      </c>
      <c r="AL4295" t="s">
        <v>10929</v>
      </c>
      <c r="AM4295">
        <v>10</v>
      </c>
      <c r="AN4295" t="s">
        <v>10194</v>
      </c>
      <c r="AO4295" t="s">
        <v>2049</v>
      </c>
      <c r="AP4295">
        <v>0</v>
      </c>
      <c r="AQ4295" s="388">
        <v>44475</v>
      </c>
      <c r="AS4295" t="s">
        <v>10239</v>
      </c>
      <c r="AT4295" s="388">
        <v>44478</v>
      </c>
      <c r="AU4295" t="s">
        <v>1756</v>
      </c>
      <c r="AV4295" t="s">
        <v>1756</v>
      </c>
      <c r="AZ4295" t="s">
        <v>10242</v>
      </c>
      <c r="BA4295" t="s">
        <v>1865</v>
      </c>
      <c r="BB4295" t="s">
        <v>10982</v>
      </c>
      <c r="BC4295" t="s">
        <v>10983</v>
      </c>
      <c r="BD4295" t="s">
        <v>1756</v>
      </c>
      <c r="BE4295" t="s">
        <v>824</v>
      </c>
      <c r="BF4295" t="s">
        <v>824</v>
      </c>
    </row>
    <row r="4296" spans="1:58">
      <c r="A4296" t="s">
        <v>842</v>
      </c>
      <c r="B4296">
        <v>12</v>
      </c>
      <c r="C4296">
        <v>0</v>
      </c>
      <c r="D4296">
        <v>7397</v>
      </c>
      <c r="E4296" t="s">
        <v>10938</v>
      </c>
      <c r="F4296">
        <v>53511012</v>
      </c>
      <c r="G4296" t="s">
        <v>2041</v>
      </c>
      <c r="H4296">
        <v>0</v>
      </c>
      <c r="I4296" t="s">
        <v>554</v>
      </c>
      <c r="J4296">
        <v>84</v>
      </c>
      <c r="K4296">
        <v>8.5</v>
      </c>
      <c r="L4296" t="s">
        <v>1771</v>
      </c>
      <c r="M4296" t="s">
        <v>1756</v>
      </c>
      <c r="N4296" t="s">
        <v>1756</v>
      </c>
      <c r="O4296" t="s">
        <v>10190</v>
      </c>
      <c r="P4296" t="s">
        <v>1757</v>
      </c>
      <c r="Q4296" s="387">
        <v>714</v>
      </c>
      <c r="R4296">
        <v>92.820000000000007</v>
      </c>
      <c r="S4296">
        <v>806.81999999999994</v>
      </c>
      <c r="T4296" s="388">
        <v>44466</v>
      </c>
      <c r="U4296">
        <v>0</v>
      </c>
      <c r="V4296" t="s">
        <v>846</v>
      </c>
      <c r="W4296" s="388">
        <v>44502</v>
      </c>
      <c r="X4296">
        <v>78</v>
      </c>
      <c r="Y4296">
        <v>0</v>
      </c>
      <c r="Z4296">
        <v>0</v>
      </c>
      <c r="AA4296" t="s">
        <v>1758</v>
      </c>
      <c r="AB4296" t="s">
        <v>2044</v>
      </c>
      <c r="AD4296" t="s">
        <v>10191</v>
      </c>
      <c r="AE4296" t="s">
        <v>10192</v>
      </c>
      <c r="AI4296" t="s">
        <v>1761</v>
      </c>
      <c r="AL4296" t="s">
        <v>10939</v>
      </c>
      <c r="AM4296">
        <v>10</v>
      </c>
      <c r="AN4296" t="s">
        <v>10194</v>
      </c>
      <c r="AO4296" t="s">
        <v>2049</v>
      </c>
      <c r="AP4296">
        <v>0</v>
      </c>
      <c r="AQ4296" s="388">
        <v>44475</v>
      </c>
      <c r="AS4296" t="s">
        <v>10239</v>
      </c>
      <c r="AT4296" s="388">
        <v>44478</v>
      </c>
      <c r="AU4296" t="s">
        <v>1756</v>
      </c>
      <c r="AV4296" t="s">
        <v>1756</v>
      </c>
      <c r="AZ4296" t="s">
        <v>10242</v>
      </c>
      <c r="BA4296" t="s">
        <v>1865</v>
      </c>
      <c r="BB4296" t="s">
        <v>10984</v>
      </c>
      <c r="BC4296" t="s">
        <v>10985</v>
      </c>
      <c r="BD4296" t="s">
        <v>1756</v>
      </c>
      <c r="BE4296" t="s">
        <v>824</v>
      </c>
      <c r="BF4296" t="s">
        <v>824</v>
      </c>
    </row>
    <row r="4297" spans="1:58">
      <c r="A4297" t="s">
        <v>842</v>
      </c>
      <c r="B4297">
        <v>12</v>
      </c>
      <c r="C4297">
        <v>0</v>
      </c>
      <c r="D4297">
        <v>7393</v>
      </c>
      <c r="E4297" t="s">
        <v>10948</v>
      </c>
      <c r="F4297">
        <v>53511012</v>
      </c>
      <c r="G4297" t="s">
        <v>2041</v>
      </c>
      <c r="H4297">
        <v>0</v>
      </c>
      <c r="I4297" t="s">
        <v>554</v>
      </c>
      <c r="J4297">
        <v>84</v>
      </c>
      <c r="K4297">
        <v>8</v>
      </c>
      <c r="L4297" t="s">
        <v>1771</v>
      </c>
      <c r="M4297" t="s">
        <v>1756</v>
      </c>
      <c r="N4297" t="s">
        <v>1756</v>
      </c>
      <c r="O4297" t="s">
        <v>10190</v>
      </c>
      <c r="P4297" t="s">
        <v>1757</v>
      </c>
      <c r="Q4297" s="387">
        <v>672</v>
      </c>
      <c r="R4297">
        <v>87.36</v>
      </c>
      <c r="S4297">
        <v>759.3599999999999</v>
      </c>
      <c r="T4297" s="388">
        <v>44465</v>
      </c>
      <c r="U4297">
        <v>0</v>
      </c>
      <c r="V4297" t="s">
        <v>846</v>
      </c>
      <c r="W4297" s="388">
        <v>44502</v>
      </c>
      <c r="X4297">
        <v>78</v>
      </c>
      <c r="Y4297">
        <v>0</v>
      </c>
      <c r="Z4297">
        <v>0</v>
      </c>
      <c r="AA4297" t="s">
        <v>1758</v>
      </c>
      <c r="AB4297" t="s">
        <v>2044</v>
      </c>
      <c r="AD4297" t="s">
        <v>10191</v>
      </c>
      <c r="AE4297" t="s">
        <v>10192</v>
      </c>
      <c r="AI4297" t="s">
        <v>1761</v>
      </c>
      <c r="AL4297" t="s">
        <v>10949</v>
      </c>
      <c r="AM4297">
        <v>10</v>
      </c>
      <c r="AN4297" t="s">
        <v>10194</v>
      </c>
      <c r="AO4297" t="s">
        <v>2049</v>
      </c>
      <c r="AP4297">
        <v>0</v>
      </c>
      <c r="AQ4297" s="388">
        <v>44475</v>
      </c>
      <c r="AS4297" t="s">
        <v>10239</v>
      </c>
      <c r="AT4297" s="388">
        <v>44478</v>
      </c>
      <c r="AU4297" t="s">
        <v>1756</v>
      </c>
      <c r="AV4297" t="s">
        <v>1756</v>
      </c>
      <c r="AZ4297" t="s">
        <v>10242</v>
      </c>
      <c r="BA4297" t="s">
        <v>1865</v>
      </c>
      <c r="BB4297" t="s">
        <v>10986</v>
      </c>
      <c r="BC4297" t="s">
        <v>10987</v>
      </c>
      <c r="BD4297" t="s">
        <v>1756</v>
      </c>
      <c r="BE4297" t="s">
        <v>824</v>
      </c>
      <c r="BF4297" t="s">
        <v>824</v>
      </c>
    </row>
    <row r="4298" spans="1:58">
      <c r="A4298" t="s">
        <v>842</v>
      </c>
      <c r="B4298">
        <v>12</v>
      </c>
      <c r="C4298">
        <v>0</v>
      </c>
      <c r="D4298">
        <v>7410</v>
      </c>
      <c r="E4298" t="s">
        <v>10958</v>
      </c>
      <c r="F4298">
        <v>53511012</v>
      </c>
      <c r="G4298" t="s">
        <v>2041</v>
      </c>
      <c r="H4298">
        <v>0</v>
      </c>
      <c r="I4298" t="s">
        <v>2056</v>
      </c>
      <c r="J4298">
        <v>244</v>
      </c>
      <c r="K4298">
        <v>0.54545449999999995</v>
      </c>
      <c r="L4298" t="s">
        <v>1755</v>
      </c>
      <c r="N4298" t="s">
        <v>1757</v>
      </c>
      <c r="O4298" t="s">
        <v>1756</v>
      </c>
      <c r="P4298" t="s">
        <v>1756</v>
      </c>
      <c r="Q4298" s="387">
        <v>133.0909</v>
      </c>
      <c r="R4298">
        <v>17.301817</v>
      </c>
      <c r="S4298">
        <v>150.392717</v>
      </c>
      <c r="T4298" s="388">
        <v>44468</v>
      </c>
      <c r="U4298">
        <v>0</v>
      </c>
      <c r="V4298" t="s">
        <v>846</v>
      </c>
      <c r="W4298" s="388">
        <v>44502</v>
      </c>
      <c r="X4298">
        <v>78</v>
      </c>
      <c r="Y4298">
        <v>0</v>
      </c>
      <c r="Z4298">
        <v>0</v>
      </c>
      <c r="AA4298" t="s">
        <v>1758</v>
      </c>
      <c r="AB4298" t="s">
        <v>2044</v>
      </c>
      <c r="AD4298" t="s">
        <v>10191</v>
      </c>
      <c r="AE4298" t="s">
        <v>10192</v>
      </c>
      <c r="AI4298" t="s">
        <v>1761</v>
      </c>
      <c r="AL4298" t="s">
        <v>10959</v>
      </c>
      <c r="AM4298">
        <v>10</v>
      </c>
      <c r="AN4298" t="s">
        <v>10194</v>
      </c>
      <c r="AO4298" t="s">
        <v>2049</v>
      </c>
      <c r="AP4298">
        <v>0</v>
      </c>
      <c r="AQ4298" s="388">
        <v>44476</v>
      </c>
      <c r="AS4298" t="s">
        <v>10239</v>
      </c>
      <c r="AT4298" s="388">
        <v>44478</v>
      </c>
      <c r="AU4298" t="s">
        <v>1756</v>
      </c>
      <c r="AV4298" t="s">
        <v>1756</v>
      </c>
      <c r="AZ4298" t="s">
        <v>10242</v>
      </c>
      <c r="BA4298" t="s">
        <v>1865</v>
      </c>
      <c r="BB4298" t="s">
        <v>10988</v>
      </c>
      <c r="BC4298" t="s">
        <v>10989</v>
      </c>
      <c r="BD4298" t="s">
        <v>1756</v>
      </c>
      <c r="BE4298" t="s">
        <v>824</v>
      </c>
      <c r="BF4298" t="s">
        <v>824</v>
      </c>
    </row>
    <row r="4299" spans="1:58">
      <c r="A4299" t="s">
        <v>842</v>
      </c>
      <c r="B4299">
        <v>12</v>
      </c>
      <c r="C4299">
        <v>0</v>
      </c>
      <c r="D4299">
        <v>7410</v>
      </c>
      <c r="E4299" t="s">
        <v>10958</v>
      </c>
      <c r="F4299">
        <v>53511012</v>
      </c>
      <c r="G4299" t="s">
        <v>2041</v>
      </c>
      <c r="H4299">
        <v>0</v>
      </c>
      <c r="I4299" t="s">
        <v>2056</v>
      </c>
      <c r="J4299">
        <v>244</v>
      </c>
      <c r="K4299">
        <v>0.81818179999999996</v>
      </c>
      <c r="L4299" t="s">
        <v>1755</v>
      </c>
      <c r="N4299" t="s">
        <v>1757</v>
      </c>
      <c r="O4299" t="s">
        <v>1756</v>
      </c>
      <c r="P4299" t="s">
        <v>1756</v>
      </c>
      <c r="Q4299" s="387">
        <v>199.63640000000001</v>
      </c>
      <c r="R4299">
        <v>25.952732000000001</v>
      </c>
      <c r="S4299">
        <v>225.58913199999998</v>
      </c>
      <c r="T4299" s="388">
        <v>44468</v>
      </c>
      <c r="U4299">
        <v>0</v>
      </c>
      <c r="V4299" t="s">
        <v>846</v>
      </c>
      <c r="W4299" s="388">
        <v>44502</v>
      </c>
      <c r="X4299">
        <v>78</v>
      </c>
      <c r="Y4299">
        <v>0</v>
      </c>
      <c r="Z4299">
        <v>0</v>
      </c>
      <c r="AA4299" t="s">
        <v>1758</v>
      </c>
      <c r="AB4299" t="s">
        <v>2044</v>
      </c>
      <c r="AD4299" t="s">
        <v>10191</v>
      </c>
      <c r="AE4299" t="s">
        <v>10192</v>
      </c>
      <c r="AI4299" t="s">
        <v>1761</v>
      </c>
      <c r="AL4299" t="s">
        <v>10959</v>
      </c>
      <c r="AM4299">
        <v>10</v>
      </c>
      <c r="AN4299" t="s">
        <v>10194</v>
      </c>
      <c r="AO4299" t="s">
        <v>2049</v>
      </c>
      <c r="AP4299">
        <v>0</v>
      </c>
      <c r="AQ4299" s="388">
        <v>44476</v>
      </c>
      <c r="AS4299" t="s">
        <v>10239</v>
      </c>
      <c r="AT4299" s="388">
        <v>44478</v>
      </c>
      <c r="AU4299" t="s">
        <v>1756</v>
      </c>
      <c r="AV4299" t="s">
        <v>1756</v>
      </c>
      <c r="AZ4299" t="s">
        <v>10242</v>
      </c>
      <c r="BA4299" t="s">
        <v>1865</v>
      </c>
      <c r="BB4299" t="s">
        <v>10990</v>
      </c>
      <c r="BC4299" t="s">
        <v>10991</v>
      </c>
      <c r="BD4299" t="s">
        <v>1756</v>
      </c>
      <c r="BE4299" t="s">
        <v>824</v>
      </c>
      <c r="BF4299" t="s">
        <v>824</v>
      </c>
    </row>
    <row r="4300" spans="1:58">
      <c r="A4300" t="s">
        <v>842</v>
      </c>
      <c r="B4300">
        <v>12</v>
      </c>
      <c r="C4300">
        <v>0</v>
      </c>
      <c r="D4300">
        <v>7410</v>
      </c>
      <c r="E4300" t="s">
        <v>10958</v>
      </c>
      <c r="F4300">
        <v>53511012</v>
      </c>
      <c r="G4300" t="s">
        <v>2041</v>
      </c>
      <c r="H4300">
        <v>0</v>
      </c>
      <c r="I4300" t="s">
        <v>2056</v>
      </c>
      <c r="J4300">
        <v>244</v>
      </c>
      <c r="K4300">
        <v>0.81818179999999996</v>
      </c>
      <c r="L4300" t="s">
        <v>1755</v>
      </c>
      <c r="N4300" t="s">
        <v>1757</v>
      </c>
      <c r="O4300" t="s">
        <v>1756</v>
      </c>
      <c r="P4300" t="s">
        <v>1756</v>
      </c>
      <c r="Q4300" s="387">
        <v>199.63640000000001</v>
      </c>
      <c r="R4300">
        <v>25.952732000000001</v>
      </c>
      <c r="S4300">
        <v>225.58913199999998</v>
      </c>
      <c r="T4300" s="388">
        <v>44468</v>
      </c>
      <c r="U4300">
        <v>0</v>
      </c>
      <c r="V4300" t="s">
        <v>846</v>
      </c>
      <c r="W4300" s="388">
        <v>44502</v>
      </c>
      <c r="X4300">
        <v>78</v>
      </c>
      <c r="Y4300">
        <v>0</v>
      </c>
      <c r="Z4300">
        <v>0</v>
      </c>
      <c r="AA4300" t="s">
        <v>1758</v>
      </c>
      <c r="AB4300" t="s">
        <v>2044</v>
      </c>
      <c r="AD4300" t="s">
        <v>10191</v>
      </c>
      <c r="AE4300" t="s">
        <v>10192</v>
      </c>
      <c r="AI4300" t="s">
        <v>1761</v>
      </c>
      <c r="AL4300" t="s">
        <v>10959</v>
      </c>
      <c r="AM4300">
        <v>10</v>
      </c>
      <c r="AN4300" t="s">
        <v>10194</v>
      </c>
      <c r="AO4300" t="s">
        <v>2049</v>
      </c>
      <c r="AP4300">
        <v>0</v>
      </c>
      <c r="AQ4300" s="388">
        <v>44476</v>
      </c>
      <c r="AS4300" t="s">
        <v>10239</v>
      </c>
      <c r="AT4300" s="388">
        <v>44478</v>
      </c>
      <c r="AU4300" t="s">
        <v>1756</v>
      </c>
      <c r="AV4300" t="s">
        <v>1756</v>
      </c>
      <c r="AZ4300" t="s">
        <v>10242</v>
      </c>
      <c r="BA4300" t="s">
        <v>1865</v>
      </c>
      <c r="BB4300" t="s">
        <v>10990</v>
      </c>
      <c r="BC4300" t="s">
        <v>10991</v>
      </c>
      <c r="BD4300" t="s">
        <v>1756</v>
      </c>
      <c r="BE4300" t="s">
        <v>824</v>
      </c>
      <c r="BF4300" t="s">
        <v>824</v>
      </c>
    </row>
    <row r="4301" spans="1:58">
      <c r="A4301" t="s">
        <v>842</v>
      </c>
      <c r="B4301">
        <v>12</v>
      </c>
      <c r="C4301">
        <v>0</v>
      </c>
      <c r="D4301">
        <v>7410</v>
      </c>
      <c r="E4301" t="s">
        <v>10958</v>
      </c>
      <c r="F4301">
        <v>53511012</v>
      </c>
      <c r="G4301" t="s">
        <v>2041</v>
      </c>
      <c r="H4301">
        <v>0</v>
      </c>
      <c r="I4301" t="s">
        <v>2056</v>
      </c>
      <c r="J4301">
        <v>244</v>
      </c>
      <c r="K4301">
        <v>0.81818179999999996</v>
      </c>
      <c r="L4301" t="s">
        <v>1755</v>
      </c>
      <c r="N4301" t="s">
        <v>1757</v>
      </c>
      <c r="O4301" t="s">
        <v>1756</v>
      </c>
      <c r="P4301" t="s">
        <v>1756</v>
      </c>
      <c r="Q4301" s="387">
        <v>199.63640000000001</v>
      </c>
      <c r="R4301">
        <v>25.952732000000001</v>
      </c>
      <c r="S4301">
        <v>225.58913199999998</v>
      </c>
      <c r="T4301" s="388">
        <v>44468</v>
      </c>
      <c r="U4301">
        <v>0</v>
      </c>
      <c r="V4301" t="s">
        <v>846</v>
      </c>
      <c r="W4301" s="388">
        <v>44502</v>
      </c>
      <c r="X4301">
        <v>78</v>
      </c>
      <c r="Y4301">
        <v>0</v>
      </c>
      <c r="Z4301">
        <v>0</v>
      </c>
      <c r="AA4301" t="s">
        <v>1758</v>
      </c>
      <c r="AB4301" t="s">
        <v>2044</v>
      </c>
      <c r="AD4301" t="s">
        <v>10191</v>
      </c>
      <c r="AE4301" t="s">
        <v>10192</v>
      </c>
      <c r="AI4301" t="s">
        <v>1761</v>
      </c>
      <c r="AL4301" t="s">
        <v>10959</v>
      </c>
      <c r="AM4301">
        <v>10</v>
      </c>
      <c r="AN4301" t="s">
        <v>10194</v>
      </c>
      <c r="AO4301" t="s">
        <v>2049</v>
      </c>
      <c r="AP4301">
        <v>0</v>
      </c>
      <c r="AQ4301" s="388">
        <v>44476</v>
      </c>
      <c r="AS4301" t="s">
        <v>10239</v>
      </c>
      <c r="AT4301" s="388">
        <v>44478</v>
      </c>
      <c r="AU4301" t="s">
        <v>1756</v>
      </c>
      <c r="AV4301" t="s">
        <v>1756</v>
      </c>
      <c r="AZ4301" t="s">
        <v>10242</v>
      </c>
      <c r="BA4301" t="s">
        <v>1865</v>
      </c>
      <c r="BB4301" t="s">
        <v>10990</v>
      </c>
      <c r="BC4301" t="s">
        <v>10991</v>
      </c>
      <c r="BD4301" t="s">
        <v>1756</v>
      </c>
      <c r="BE4301" t="s">
        <v>824</v>
      </c>
      <c r="BF4301" t="s">
        <v>824</v>
      </c>
    </row>
    <row r="4302" spans="1:58">
      <c r="A4302" t="s">
        <v>842</v>
      </c>
      <c r="B4302">
        <v>12</v>
      </c>
      <c r="C4302">
        <v>0</v>
      </c>
      <c r="D4302">
        <v>7407</v>
      </c>
      <c r="E4302" t="s">
        <v>10968</v>
      </c>
      <c r="F4302">
        <v>53511012</v>
      </c>
      <c r="G4302" t="s">
        <v>2041</v>
      </c>
      <c r="H4302">
        <v>0</v>
      </c>
      <c r="I4302" t="s">
        <v>2056</v>
      </c>
      <c r="J4302">
        <v>244</v>
      </c>
      <c r="K4302">
        <v>1.7727272999999999</v>
      </c>
      <c r="L4302" t="s">
        <v>1755</v>
      </c>
      <c r="N4302" t="s">
        <v>1757</v>
      </c>
      <c r="O4302" t="s">
        <v>1756</v>
      </c>
      <c r="P4302" t="s">
        <v>1756</v>
      </c>
      <c r="Q4302" s="387">
        <v>432.5455</v>
      </c>
      <c r="R4302">
        <v>56.230915000000003</v>
      </c>
      <c r="S4302">
        <v>488.77641499999999</v>
      </c>
      <c r="T4302" s="388">
        <v>44467</v>
      </c>
      <c r="U4302">
        <v>0</v>
      </c>
      <c r="V4302" t="s">
        <v>846</v>
      </c>
      <c r="W4302" s="388">
        <v>44502</v>
      </c>
      <c r="X4302">
        <v>78</v>
      </c>
      <c r="Y4302">
        <v>0</v>
      </c>
      <c r="Z4302">
        <v>0</v>
      </c>
      <c r="AA4302" t="s">
        <v>1758</v>
      </c>
      <c r="AB4302" t="s">
        <v>2044</v>
      </c>
      <c r="AD4302" t="s">
        <v>10191</v>
      </c>
      <c r="AE4302" t="s">
        <v>10192</v>
      </c>
      <c r="AI4302" t="s">
        <v>1761</v>
      </c>
      <c r="AL4302" t="s">
        <v>10969</v>
      </c>
      <c r="AM4302">
        <v>10</v>
      </c>
      <c r="AN4302" t="s">
        <v>10194</v>
      </c>
      <c r="AO4302" t="s">
        <v>2049</v>
      </c>
      <c r="AP4302">
        <v>0</v>
      </c>
      <c r="AQ4302" s="388">
        <v>44475</v>
      </c>
      <c r="AS4302" t="s">
        <v>10239</v>
      </c>
      <c r="AT4302" s="388">
        <v>44478</v>
      </c>
      <c r="AU4302" t="s">
        <v>1756</v>
      </c>
      <c r="AV4302" t="s">
        <v>1756</v>
      </c>
      <c r="AZ4302" t="s">
        <v>10242</v>
      </c>
      <c r="BA4302" t="s">
        <v>1865</v>
      </c>
      <c r="BB4302" t="s">
        <v>10992</v>
      </c>
      <c r="BC4302" t="s">
        <v>10993</v>
      </c>
      <c r="BD4302" t="s">
        <v>1756</v>
      </c>
      <c r="BE4302" t="s">
        <v>824</v>
      </c>
      <c r="BF4302" t="s">
        <v>824</v>
      </c>
    </row>
    <row r="4303" spans="1:58">
      <c r="A4303" t="s">
        <v>842</v>
      </c>
      <c r="B4303">
        <v>12</v>
      </c>
      <c r="C4303">
        <v>0</v>
      </c>
      <c r="D4303">
        <v>7407</v>
      </c>
      <c r="E4303" t="s">
        <v>10968</v>
      </c>
      <c r="F4303">
        <v>53511012</v>
      </c>
      <c r="G4303" t="s">
        <v>2041</v>
      </c>
      <c r="H4303">
        <v>0</v>
      </c>
      <c r="I4303" t="s">
        <v>2056</v>
      </c>
      <c r="J4303">
        <v>244</v>
      </c>
      <c r="K4303">
        <v>0.81818179999999996</v>
      </c>
      <c r="L4303" t="s">
        <v>1755</v>
      </c>
      <c r="N4303" t="s">
        <v>1757</v>
      </c>
      <c r="O4303" t="s">
        <v>1756</v>
      </c>
      <c r="P4303" t="s">
        <v>1756</v>
      </c>
      <c r="Q4303" s="387">
        <v>199.63640000000001</v>
      </c>
      <c r="R4303">
        <v>25.952732000000001</v>
      </c>
      <c r="S4303">
        <v>225.58913199999998</v>
      </c>
      <c r="T4303" s="388">
        <v>44467</v>
      </c>
      <c r="U4303">
        <v>0</v>
      </c>
      <c r="V4303" t="s">
        <v>846</v>
      </c>
      <c r="W4303" s="388">
        <v>44502</v>
      </c>
      <c r="X4303">
        <v>78</v>
      </c>
      <c r="Y4303">
        <v>0</v>
      </c>
      <c r="Z4303">
        <v>0</v>
      </c>
      <c r="AA4303" t="s">
        <v>1758</v>
      </c>
      <c r="AB4303" t="s">
        <v>2044</v>
      </c>
      <c r="AD4303" t="s">
        <v>10191</v>
      </c>
      <c r="AE4303" t="s">
        <v>10192</v>
      </c>
      <c r="AI4303" t="s">
        <v>1761</v>
      </c>
      <c r="AL4303" t="s">
        <v>10969</v>
      </c>
      <c r="AM4303">
        <v>10</v>
      </c>
      <c r="AN4303" t="s">
        <v>10194</v>
      </c>
      <c r="AO4303" t="s">
        <v>2049</v>
      </c>
      <c r="AP4303">
        <v>0</v>
      </c>
      <c r="AQ4303" s="388">
        <v>44475</v>
      </c>
      <c r="AS4303" t="s">
        <v>10239</v>
      </c>
      <c r="AT4303" s="388">
        <v>44478</v>
      </c>
      <c r="AU4303" t="s">
        <v>1756</v>
      </c>
      <c r="AV4303" t="s">
        <v>1756</v>
      </c>
      <c r="AZ4303" t="s">
        <v>10242</v>
      </c>
      <c r="BA4303" t="s">
        <v>1865</v>
      </c>
      <c r="BB4303" t="s">
        <v>10994</v>
      </c>
      <c r="BC4303" t="s">
        <v>10995</v>
      </c>
      <c r="BD4303" t="s">
        <v>1756</v>
      </c>
      <c r="BE4303" t="s">
        <v>824</v>
      </c>
      <c r="BF4303" t="s">
        <v>824</v>
      </c>
    </row>
    <row r="4304" spans="1:58">
      <c r="A4304" t="s">
        <v>842</v>
      </c>
      <c r="B4304">
        <v>12</v>
      </c>
      <c r="C4304">
        <v>0</v>
      </c>
      <c r="D4304">
        <v>7407</v>
      </c>
      <c r="E4304" t="s">
        <v>10968</v>
      </c>
      <c r="F4304">
        <v>53511012</v>
      </c>
      <c r="G4304" t="s">
        <v>2041</v>
      </c>
      <c r="H4304">
        <v>0</v>
      </c>
      <c r="I4304" t="s">
        <v>2056</v>
      </c>
      <c r="J4304">
        <v>244</v>
      </c>
      <c r="K4304">
        <v>0.81818179999999996</v>
      </c>
      <c r="L4304" t="s">
        <v>1755</v>
      </c>
      <c r="N4304" t="s">
        <v>1757</v>
      </c>
      <c r="O4304" t="s">
        <v>1756</v>
      </c>
      <c r="P4304" t="s">
        <v>1756</v>
      </c>
      <c r="Q4304" s="387">
        <v>199.63640000000001</v>
      </c>
      <c r="R4304">
        <v>25.952732000000001</v>
      </c>
      <c r="S4304">
        <v>225.58913199999998</v>
      </c>
      <c r="T4304" s="388">
        <v>44467</v>
      </c>
      <c r="U4304">
        <v>0</v>
      </c>
      <c r="V4304" t="s">
        <v>846</v>
      </c>
      <c r="W4304" s="388">
        <v>44502</v>
      </c>
      <c r="X4304">
        <v>78</v>
      </c>
      <c r="Y4304">
        <v>0</v>
      </c>
      <c r="Z4304">
        <v>0</v>
      </c>
      <c r="AA4304" t="s">
        <v>1758</v>
      </c>
      <c r="AB4304" t="s">
        <v>2044</v>
      </c>
      <c r="AD4304" t="s">
        <v>10191</v>
      </c>
      <c r="AE4304" t="s">
        <v>10192</v>
      </c>
      <c r="AI4304" t="s">
        <v>1761</v>
      </c>
      <c r="AL4304" t="s">
        <v>10969</v>
      </c>
      <c r="AM4304">
        <v>10</v>
      </c>
      <c r="AN4304" t="s">
        <v>10194</v>
      </c>
      <c r="AO4304" t="s">
        <v>2049</v>
      </c>
      <c r="AP4304">
        <v>0</v>
      </c>
      <c r="AQ4304" s="388">
        <v>44475</v>
      </c>
      <c r="AS4304" t="s">
        <v>10239</v>
      </c>
      <c r="AT4304" s="388">
        <v>44478</v>
      </c>
      <c r="AU4304" t="s">
        <v>1756</v>
      </c>
      <c r="AV4304" t="s">
        <v>1756</v>
      </c>
      <c r="AZ4304" t="s">
        <v>10242</v>
      </c>
      <c r="BA4304" t="s">
        <v>1865</v>
      </c>
      <c r="BB4304" t="s">
        <v>10994</v>
      </c>
      <c r="BC4304" t="s">
        <v>10995</v>
      </c>
      <c r="BD4304" t="s">
        <v>1756</v>
      </c>
      <c r="BE4304" t="s">
        <v>824</v>
      </c>
      <c r="BF4304" t="s">
        <v>824</v>
      </c>
    </row>
    <row r="4305" spans="1:58">
      <c r="A4305" t="s">
        <v>842</v>
      </c>
      <c r="B4305">
        <v>12</v>
      </c>
      <c r="C4305">
        <v>0</v>
      </c>
      <c r="D4305">
        <v>7403</v>
      </c>
      <c r="E4305" t="s">
        <v>10928</v>
      </c>
      <c r="F4305">
        <v>53511012</v>
      </c>
      <c r="G4305" t="s">
        <v>2041</v>
      </c>
      <c r="H4305">
        <v>0</v>
      </c>
      <c r="I4305" t="s">
        <v>2056</v>
      </c>
      <c r="J4305">
        <v>244</v>
      </c>
      <c r="K4305">
        <v>0.81818179999999996</v>
      </c>
      <c r="L4305" t="s">
        <v>1755</v>
      </c>
      <c r="N4305" t="s">
        <v>1757</v>
      </c>
      <c r="O4305" t="s">
        <v>1756</v>
      </c>
      <c r="P4305" t="s">
        <v>1756</v>
      </c>
      <c r="Q4305" s="387">
        <v>199.63640000000001</v>
      </c>
      <c r="R4305">
        <v>25.952732000000001</v>
      </c>
      <c r="S4305">
        <v>225.58913199999998</v>
      </c>
      <c r="T4305" s="388">
        <v>44467</v>
      </c>
      <c r="U4305">
        <v>0</v>
      </c>
      <c r="V4305" t="s">
        <v>846</v>
      </c>
      <c r="W4305" s="388">
        <v>44502</v>
      </c>
      <c r="X4305">
        <v>78</v>
      </c>
      <c r="Y4305">
        <v>0</v>
      </c>
      <c r="Z4305">
        <v>0</v>
      </c>
      <c r="AA4305" t="s">
        <v>1758</v>
      </c>
      <c r="AB4305" t="s">
        <v>2044</v>
      </c>
      <c r="AD4305" t="s">
        <v>10191</v>
      </c>
      <c r="AE4305" t="s">
        <v>10192</v>
      </c>
      <c r="AI4305" t="s">
        <v>1761</v>
      </c>
      <c r="AL4305" t="s">
        <v>10929</v>
      </c>
      <c r="AM4305">
        <v>10</v>
      </c>
      <c r="AN4305" t="s">
        <v>10194</v>
      </c>
      <c r="AO4305" t="s">
        <v>2049</v>
      </c>
      <c r="AP4305">
        <v>0</v>
      </c>
      <c r="AQ4305" s="388">
        <v>44475</v>
      </c>
      <c r="AS4305" t="s">
        <v>10239</v>
      </c>
      <c r="AT4305" s="388">
        <v>44478</v>
      </c>
      <c r="AU4305" t="s">
        <v>1756</v>
      </c>
      <c r="AV4305" t="s">
        <v>1756</v>
      </c>
      <c r="AZ4305" t="s">
        <v>10242</v>
      </c>
      <c r="BA4305" t="s">
        <v>1865</v>
      </c>
      <c r="BB4305" t="s">
        <v>10996</v>
      </c>
      <c r="BC4305" t="s">
        <v>10997</v>
      </c>
      <c r="BD4305" t="s">
        <v>1756</v>
      </c>
      <c r="BE4305" t="s">
        <v>824</v>
      </c>
      <c r="BF4305" t="s">
        <v>824</v>
      </c>
    </row>
    <row r="4306" spans="1:58">
      <c r="A4306" t="s">
        <v>842</v>
      </c>
      <c r="B4306">
        <v>12</v>
      </c>
      <c r="C4306">
        <v>0</v>
      </c>
      <c r="D4306">
        <v>7403</v>
      </c>
      <c r="E4306" t="s">
        <v>10928</v>
      </c>
      <c r="F4306">
        <v>53511012</v>
      </c>
      <c r="G4306" t="s">
        <v>2041</v>
      </c>
      <c r="H4306">
        <v>0</v>
      </c>
      <c r="I4306" t="s">
        <v>2056</v>
      </c>
      <c r="J4306">
        <v>244</v>
      </c>
      <c r="K4306">
        <v>0.90909090000000004</v>
      </c>
      <c r="L4306" t="s">
        <v>1755</v>
      </c>
      <c r="N4306" t="s">
        <v>1757</v>
      </c>
      <c r="O4306" t="s">
        <v>1756</v>
      </c>
      <c r="P4306" t="s">
        <v>1756</v>
      </c>
      <c r="Q4306" s="387">
        <v>221.81819999999999</v>
      </c>
      <c r="R4306">
        <v>28.836365999999998</v>
      </c>
      <c r="S4306">
        <v>250.65456599999996</v>
      </c>
      <c r="T4306" s="388">
        <v>44467</v>
      </c>
      <c r="U4306">
        <v>0</v>
      </c>
      <c r="V4306" t="s">
        <v>846</v>
      </c>
      <c r="W4306" s="388">
        <v>44502</v>
      </c>
      <c r="X4306">
        <v>78</v>
      </c>
      <c r="Y4306">
        <v>0</v>
      </c>
      <c r="Z4306">
        <v>0</v>
      </c>
      <c r="AA4306" t="s">
        <v>1758</v>
      </c>
      <c r="AB4306" t="s">
        <v>2044</v>
      </c>
      <c r="AD4306" t="s">
        <v>10191</v>
      </c>
      <c r="AE4306" t="s">
        <v>10192</v>
      </c>
      <c r="AI4306" t="s">
        <v>1761</v>
      </c>
      <c r="AL4306" t="s">
        <v>10929</v>
      </c>
      <c r="AM4306">
        <v>10</v>
      </c>
      <c r="AN4306" t="s">
        <v>10194</v>
      </c>
      <c r="AO4306" t="s">
        <v>2049</v>
      </c>
      <c r="AP4306">
        <v>0</v>
      </c>
      <c r="AQ4306" s="388">
        <v>44475</v>
      </c>
      <c r="AS4306" t="s">
        <v>10239</v>
      </c>
      <c r="AT4306" s="388">
        <v>44478</v>
      </c>
      <c r="AU4306" t="s">
        <v>1756</v>
      </c>
      <c r="AV4306" t="s">
        <v>1756</v>
      </c>
      <c r="AZ4306" t="s">
        <v>10242</v>
      </c>
      <c r="BA4306" t="s">
        <v>1865</v>
      </c>
      <c r="BB4306" t="s">
        <v>10998</v>
      </c>
      <c r="BC4306" t="s">
        <v>10999</v>
      </c>
      <c r="BD4306" t="s">
        <v>1756</v>
      </c>
      <c r="BE4306" t="s">
        <v>824</v>
      </c>
      <c r="BF4306" t="s">
        <v>824</v>
      </c>
    </row>
    <row r="4307" spans="1:58">
      <c r="A4307" t="s">
        <v>842</v>
      </c>
      <c r="B4307">
        <v>12</v>
      </c>
      <c r="C4307">
        <v>0</v>
      </c>
      <c r="D4307">
        <v>7403</v>
      </c>
      <c r="E4307" t="s">
        <v>10928</v>
      </c>
      <c r="F4307">
        <v>53511012</v>
      </c>
      <c r="G4307" t="s">
        <v>2041</v>
      </c>
      <c r="H4307">
        <v>0</v>
      </c>
      <c r="I4307" t="s">
        <v>2056</v>
      </c>
      <c r="J4307">
        <v>244</v>
      </c>
      <c r="K4307">
        <v>0.81818179999999996</v>
      </c>
      <c r="L4307" t="s">
        <v>1755</v>
      </c>
      <c r="N4307" t="s">
        <v>1757</v>
      </c>
      <c r="O4307" t="s">
        <v>1756</v>
      </c>
      <c r="P4307" t="s">
        <v>1756</v>
      </c>
      <c r="Q4307" s="387">
        <v>199.63640000000001</v>
      </c>
      <c r="R4307">
        <v>25.952732000000001</v>
      </c>
      <c r="S4307">
        <v>225.58913199999998</v>
      </c>
      <c r="T4307" s="388">
        <v>44467</v>
      </c>
      <c r="U4307">
        <v>0</v>
      </c>
      <c r="V4307" t="s">
        <v>846</v>
      </c>
      <c r="W4307" s="388">
        <v>44502</v>
      </c>
      <c r="X4307">
        <v>78</v>
      </c>
      <c r="Y4307">
        <v>0</v>
      </c>
      <c r="Z4307">
        <v>0</v>
      </c>
      <c r="AA4307" t="s">
        <v>1758</v>
      </c>
      <c r="AB4307" t="s">
        <v>2044</v>
      </c>
      <c r="AD4307" t="s">
        <v>10191</v>
      </c>
      <c r="AE4307" t="s">
        <v>10192</v>
      </c>
      <c r="AI4307" t="s">
        <v>1761</v>
      </c>
      <c r="AL4307" t="s">
        <v>10929</v>
      </c>
      <c r="AM4307">
        <v>10</v>
      </c>
      <c r="AN4307" t="s">
        <v>10194</v>
      </c>
      <c r="AO4307" t="s">
        <v>2049</v>
      </c>
      <c r="AP4307">
        <v>0</v>
      </c>
      <c r="AQ4307" s="388">
        <v>44475</v>
      </c>
      <c r="AS4307" t="s">
        <v>10239</v>
      </c>
      <c r="AT4307" s="388">
        <v>44478</v>
      </c>
      <c r="AU4307" t="s">
        <v>1756</v>
      </c>
      <c r="AV4307" t="s">
        <v>1756</v>
      </c>
      <c r="AZ4307" t="s">
        <v>10242</v>
      </c>
      <c r="BA4307" t="s">
        <v>1865</v>
      </c>
      <c r="BB4307" t="s">
        <v>10996</v>
      </c>
      <c r="BC4307" t="s">
        <v>10997</v>
      </c>
      <c r="BD4307" t="s">
        <v>1756</v>
      </c>
      <c r="BE4307" t="s">
        <v>824</v>
      </c>
      <c r="BF4307" t="s">
        <v>824</v>
      </c>
    </row>
    <row r="4308" spans="1:58">
      <c r="A4308" t="s">
        <v>842</v>
      </c>
      <c r="B4308">
        <v>12</v>
      </c>
      <c r="C4308">
        <v>0</v>
      </c>
      <c r="D4308">
        <v>7403</v>
      </c>
      <c r="E4308" t="s">
        <v>10928</v>
      </c>
      <c r="F4308">
        <v>53511012</v>
      </c>
      <c r="G4308" t="s">
        <v>2041</v>
      </c>
      <c r="H4308">
        <v>0</v>
      </c>
      <c r="I4308" t="s">
        <v>2056</v>
      </c>
      <c r="J4308">
        <v>244</v>
      </c>
      <c r="K4308">
        <v>0.81818179999999996</v>
      </c>
      <c r="L4308" t="s">
        <v>1755</v>
      </c>
      <c r="N4308" t="s">
        <v>1757</v>
      </c>
      <c r="O4308" t="s">
        <v>1756</v>
      </c>
      <c r="P4308" t="s">
        <v>1756</v>
      </c>
      <c r="Q4308" s="387">
        <v>199.63640000000001</v>
      </c>
      <c r="R4308">
        <v>25.952732000000001</v>
      </c>
      <c r="S4308">
        <v>225.58913199999998</v>
      </c>
      <c r="T4308" s="388">
        <v>44467</v>
      </c>
      <c r="U4308">
        <v>0</v>
      </c>
      <c r="V4308" t="s">
        <v>846</v>
      </c>
      <c r="W4308" s="388">
        <v>44502</v>
      </c>
      <c r="X4308">
        <v>78</v>
      </c>
      <c r="Y4308">
        <v>0</v>
      </c>
      <c r="Z4308">
        <v>0</v>
      </c>
      <c r="AA4308" t="s">
        <v>1758</v>
      </c>
      <c r="AB4308" t="s">
        <v>2044</v>
      </c>
      <c r="AD4308" t="s">
        <v>10191</v>
      </c>
      <c r="AE4308" t="s">
        <v>10192</v>
      </c>
      <c r="AI4308" t="s">
        <v>1761</v>
      </c>
      <c r="AL4308" t="s">
        <v>10929</v>
      </c>
      <c r="AM4308">
        <v>10</v>
      </c>
      <c r="AN4308" t="s">
        <v>10194</v>
      </c>
      <c r="AO4308" t="s">
        <v>2049</v>
      </c>
      <c r="AP4308">
        <v>0</v>
      </c>
      <c r="AQ4308" s="388">
        <v>44475</v>
      </c>
      <c r="AS4308" t="s">
        <v>10239</v>
      </c>
      <c r="AT4308" s="388">
        <v>44478</v>
      </c>
      <c r="AU4308" t="s">
        <v>1756</v>
      </c>
      <c r="AV4308" t="s">
        <v>1756</v>
      </c>
      <c r="AZ4308" t="s">
        <v>10242</v>
      </c>
      <c r="BA4308" t="s">
        <v>1865</v>
      </c>
      <c r="BB4308" t="s">
        <v>10996</v>
      </c>
      <c r="BC4308" t="s">
        <v>10997</v>
      </c>
      <c r="BD4308" t="s">
        <v>1756</v>
      </c>
      <c r="BE4308" t="s">
        <v>824</v>
      </c>
      <c r="BF4308" t="s">
        <v>824</v>
      </c>
    </row>
    <row r="4309" spans="1:58">
      <c r="A4309" t="s">
        <v>842</v>
      </c>
      <c r="B4309">
        <v>12</v>
      </c>
      <c r="C4309">
        <v>0</v>
      </c>
      <c r="D4309">
        <v>7397</v>
      </c>
      <c r="E4309" t="s">
        <v>10938</v>
      </c>
      <c r="F4309">
        <v>53511012</v>
      </c>
      <c r="G4309" t="s">
        <v>2041</v>
      </c>
      <c r="H4309">
        <v>0</v>
      </c>
      <c r="I4309" t="s">
        <v>2056</v>
      </c>
      <c r="J4309">
        <v>244</v>
      </c>
      <c r="K4309">
        <v>0.81818179999999996</v>
      </c>
      <c r="L4309" t="s">
        <v>1755</v>
      </c>
      <c r="N4309" t="s">
        <v>1757</v>
      </c>
      <c r="O4309" t="s">
        <v>1756</v>
      </c>
      <c r="P4309" t="s">
        <v>1756</v>
      </c>
      <c r="Q4309" s="387">
        <v>199.63640000000001</v>
      </c>
      <c r="R4309">
        <v>25.952732000000001</v>
      </c>
      <c r="S4309">
        <v>225.58913199999998</v>
      </c>
      <c r="T4309" s="388">
        <v>44466</v>
      </c>
      <c r="U4309">
        <v>0</v>
      </c>
      <c r="V4309" t="s">
        <v>846</v>
      </c>
      <c r="W4309" s="388">
        <v>44502</v>
      </c>
      <c r="X4309">
        <v>78</v>
      </c>
      <c r="Y4309">
        <v>0</v>
      </c>
      <c r="Z4309">
        <v>0</v>
      </c>
      <c r="AA4309" t="s">
        <v>1758</v>
      </c>
      <c r="AB4309" t="s">
        <v>2044</v>
      </c>
      <c r="AD4309" t="s">
        <v>10191</v>
      </c>
      <c r="AE4309" t="s">
        <v>10192</v>
      </c>
      <c r="AI4309" t="s">
        <v>1761</v>
      </c>
      <c r="AL4309" t="s">
        <v>10939</v>
      </c>
      <c r="AM4309">
        <v>10</v>
      </c>
      <c r="AN4309" t="s">
        <v>10194</v>
      </c>
      <c r="AO4309" t="s">
        <v>2049</v>
      </c>
      <c r="AP4309">
        <v>0</v>
      </c>
      <c r="AQ4309" s="388">
        <v>44475</v>
      </c>
      <c r="AS4309" t="s">
        <v>10239</v>
      </c>
      <c r="AT4309" s="388">
        <v>44478</v>
      </c>
      <c r="AU4309" t="s">
        <v>1756</v>
      </c>
      <c r="AV4309" t="s">
        <v>1756</v>
      </c>
      <c r="AZ4309" t="s">
        <v>10242</v>
      </c>
      <c r="BA4309" t="s">
        <v>1865</v>
      </c>
      <c r="BB4309" t="s">
        <v>11000</v>
      </c>
      <c r="BC4309" t="s">
        <v>11001</v>
      </c>
      <c r="BD4309" t="s">
        <v>1756</v>
      </c>
      <c r="BE4309" t="s">
        <v>824</v>
      </c>
      <c r="BF4309" t="s">
        <v>824</v>
      </c>
    </row>
    <row r="4310" spans="1:58">
      <c r="A4310" t="s">
        <v>842</v>
      </c>
      <c r="B4310">
        <v>12</v>
      </c>
      <c r="C4310">
        <v>0</v>
      </c>
      <c r="D4310">
        <v>7397</v>
      </c>
      <c r="E4310" t="s">
        <v>10938</v>
      </c>
      <c r="F4310">
        <v>53511012</v>
      </c>
      <c r="G4310" t="s">
        <v>2041</v>
      </c>
      <c r="H4310">
        <v>0</v>
      </c>
      <c r="I4310" t="s">
        <v>2056</v>
      </c>
      <c r="J4310">
        <v>244</v>
      </c>
      <c r="K4310">
        <v>0.81818179999999996</v>
      </c>
      <c r="L4310" t="s">
        <v>1755</v>
      </c>
      <c r="N4310" t="s">
        <v>1757</v>
      </c>
      <c r="O4310" t="s">
        <v>1756</v>
      </c>
      <c r="P4310" t="s">
        <v>1756</v>
      </c>
      <c r="Q4310" s="387">
        <v>199.63640000000001</v>
      </c>
      <c r="R4310">
        <v>25.952732000000001</v>
      </c>
      <c r="S4310">
        <v>225.58913199999998</v>
      </c>
      <c r="T4310" s="388">
        <v>44466</v>
      </c>
      <c r="U4310">
        <v>0</v>
      </c>
      <c r="V4310" t="s">
        <v>846</v>
      </c>
      <c r="W4310" s="388">
        <v>44502</v>
      </c>
      <c r="X4310">
        <v>78</v>
      </c>
      <c r="Y4310">
        <v>0</v>
      </c>
      <c r="Z4310">
        <v>0</v>
      </c>
      <c r="AA4310" t="s">
        <v>1758</v>
      </c>
      <c r="AB4310" t="s">
        <v>2044</v>
      </c>
      <c r="AD4310" t="s">
        <v>10191</v>
      </c>
      <c r="AE4310" t="s">
        <v>10192</v>
      </c>
      <c r="AI4310" t="s">
        <v>1761</v>
      </c>
      <c r="AL4310" t="s">
        <v>10939</v>
      </c>
      <c r="AM4310">
        <v>10</v>
      </c>
      <c r="AN4310" t="s">
        <v>10194</v>
      </c>
      <c r="AO4310" t="s">
        <v>2049</v>
      </c>
      <c r="AP4310">
        <v>0</v>
      </c>
      <c r="AQ4310" s="388">
        <v>44475</v>
      </c>
      <c r="AS4310" t="s">
        <v>10239</v>
      </c>
      <c r="AT4310" s="388">
        <v>44478</v>
      </c>
      <c r="AU4310" t="s">
        <v>1756</v>
      </c>
      <c r="AV4310" t="s">
        <v>1756</v>
      </c>
      <c r="AZ4310" t="s">
        <v>10242</v>
      </c>
      <c r="BA4310" t="s">
        <v>1865</v>
      </c>
      <c r="BB4310" t="s">
        <v>11000</v>
      </c>
      <c r="BC4310" t="s">
        <v>11001</v>
      </c>
      <c r="BD4310" t="s">
        <v>1756</v>
      </c>
      <c r="BE4310" t="s">
        <v>824</v>
      </c>
      <c r="BF4310" t="s">
        <v>824</v>
      </c>
    </row>
    <row r="4311" spans="1:58">
      <c r="A4311" t="s">
        <v>842</v>
      </c>
      <c r="B4311">
        <v>12</v>
      </c>
      <c r="C4311">
        <v>0</v>
      </c>
      <c r="D4311">
        <v>7393</v>
      </c>
      <c r="E4311" t="s">
        <v>10948</v>
      </c>
      <c r="F4311">
        <v>53511012</v>
      </c>
      <c r="G4311" t="s">
        <v>2041</v>
      </c>
      <c r="H4311">
        <v>0</v>
      </c>
      <c r="I4311" t="s">
        <v>2056</v>
      </c>
      <c r="J4311">
        <v>244</v>
      </c>
      <c r="K4311">
        <v>0.90909090000000004</v>
      </c>
      <c r="L4311" t="s">
        <v>1755</v>
      </c>
      <c r="N4311" t="s">
        <v>1757</v>
      </c>
      <c r="O4311" t="s">
        <v>1756</v>
      </c>
      <c r="P4311" t="s">
        <v>1756</v>
      </c>
      <c r="Q4311" s="387">
        <v>221.81819999999999</v>
      </c>
      <c r="R4311">
        <v>28.836365999999998</v>
      </c>
      <c r="S4311">
        <v>250.65456599999996</v>
      </c>
      <c r="T4311" s="388">
        <v>44465</v>
      </c>
      <c r="U4311">
        <v>0</v>
      </c>
      <c r="V4311" t="s">
        <v>846</v>
      </c>
      <c r="W4311" s="388">
        <v>44502</v>
      </c>
      <c r="X4311">
        <v>78</v>
      </c>
      <c r="Y4311">
        <v>0</v>
      </c>
      <c r="Z4311">
        <v>0</v>
      </c>
      <c r="AA4311" t="s">
        <v>1758</v>
      </c>
      <c r="AB4311" t="s">
        <v>2044</v>
      </c>
      <c r="AD4311" t="s">
        <v>10191</v>
      </c>
      <c r="AE4311" t="s">
        <v>10192</v>
      </c>
      <c r="AI4311" t="s">
        <v>1761</v>
      </c>
      <c r="AL4311" t="s">
        <v>10949</v>
      </c>
      <c r="AM4311">
        <v>10</v>
      </c>
      <c r="AN4311" t="s">
        <v>10194</v>
      </c>
      <c r="AO4311" t="s">
        <v>2049</v>
      </c>
      <c r="AP4311">
        <v>0</v>
      </c>
      <c r="AQ4311" s="388">
        <v>44475</v>
      </c>
      <c r="AS4311" t="s">
        <v>10239</v>
      </c>
      <c r="AT4311" s="388">
        <v>44478</v>
      </c>
      <c r="AU4311" t="s">
        <v>1756</v>
      </c>
      <c r="AV4311" t="s">
        <v>1756</v>
      </c>
      <c r="AZ4311" t="s">
        <v>10242</v>
      </c>
      <c r="BA4311" t="s">
        <v>1865</v>
      </c>
      <c r="BB4311" t="s">
        <v>11002</v>
      </c>
      <c r="BC4311" t="s">
        <v>11003</v>
      </c>
      <c r="BD4311" t="s">
        <v>1756</v>
      </c>
      <c r="BE4311" t="s">
        <v>824</v>
      </c>
      <c r="BF4311" t="s">
        <v>824</v>
      </c>
    </row>
    <row r="4312" spans="1:58">
      <c r="A4312" t="s">
        <v>842</v>
      </c>
      <c r="B4312">
        <v>12</v>
      </c>
      <c r="C4312">
        <v>0</v>
      </c>
      <c r="D4312">
        <v>7393</v>
      </c>
      <c r="E4312" t="s">
        <v>10948</v>
      </c>
      <c r="F4312">
        <v>53511012</v>
      </c>
      <c r="G4312" t="s">
        <v>2041</v>
      </c>
      <c r="H4312">
        <v>0</v>
      </c>
      <c r="I4312" t="s">
        <v>2056</v>
      </c>
      <c r="J4312">
        <v>244</v>
      </c>
      <c r="K4312">
        <v>0.81818179999999996</v>
      </c>
      <c r="L4312" t="s">
        <v>1755</v>
      </c>
      <c r="N4312" t="s">
        <v>1757</v>
      </c>
      <c r="O4312" t="s">
        <v>1756</v>
      </c>
      <c r="P4312" t="s">
        <v>1756</v>
      </c>
      <c r="Q4312" s="387">
        <v>199.63640000000001</v>
      </c>
      <c r="R4312">
        <v>25.952732000000001</v>
      </c>
      <c r="S4312">
        <v>225.58913199999998</v>
      </c>
      <c r="T4312" s="388">
        <v>44465</v>
      </c>
      <c r="U4312">
        <v>0</v>
      </c>
      <c r="V4312" t="s">
        <v>846</v>
      </c>
      <c r="W4312" s="388">
        <v>44502</v>
      </c>
      <c r="X4312">
        <v>78</v>
      </c>
      <c r="Y4312">
        <v>0</v>
      </c>
      <c r="Z4312">
        <v>0</v>
      </c>
      <c r="AA4312" t="s">
        <v>1758</v>
      </c>
      <c r="AB4312" t="s">
        <v>2044</v>
      </c>
      <c r="AD4312" t="s">
        <v>10191</v>
      </c>
      <c r="AE4312" t="s">
        <v>10192</v>
      </c>
      <c r="AI4312" t="s">
        <v>1761</v>
      </c>
      <c r="AL4312" t="s">
        <v>10949</v>
      </c>
      <c r="AM4312">
        <v>10</v>
      </c>
      <c r="AN4312" t="s">
        <v>10194</v>
      </c>
      <c r="AO4312" t="s">
        <v>2049</v>
      </c>
      <c r="AP4312">
        <v>0</v>
      </c>
      <c r="AQ4312" s="388">
        <v>44475</v>
      </c>
      <c r="AS4312" t="s">
        <v>10239</v>
      </c>
      <c r="AT4312" s="388">
        <v>44478</v>
      </c>
      <c r="AU4312" t="s">
        <v>1756</v>
      </c>
      <c r="AV4312" t="s">
        <v>1756</v>
      </c>
      <c r="AZ4312" t="s">
        <v>10242</v>
      </c>
      <c r="BA4312" t="s">
        <v>1865</v>
      </c>
      <c r="BB4312" t="s">
        <v>11004</v>
      </c>
      <c r="BC4312" t="s">
        <v>11005</v>
      </c>
      <c r="BD4312" t="s">
        <v>1756</v>
      </c>
      <c r="BE4312" t="s">
        <v>824</v>
      </c>
      <c r="BF4312" t="s">
        <v>824</v>
      </c>
    </row>
    <row r="4313" spans="1:58">
      <c r="A4313" t="s">
        <v>842</v>
      </c>
      <c r="B4313">
        <v>12</v>
      </c>
      <c r="C4313">
        <v>0</v>
      </c>
      <c r="D4313">
        <v>7393</v>
      </c>
      <c r="E4313" t="s">
        <v>10948</v>
      </c>
      <c r="F4313">
        <v>53511012</v>
      </c>
      <c r="G4313" t="s">
        <v>2041</v>
      </c>
      <c r="H4313">
        <v>0</v>
      </c>
      <c r="I4313" t="s">
        <v>2056</v>
      </c>
      <c r="J4313">
        <v>244</v>
      </c>
      <c r="K4313">
        <v>0.81818179999999996</v>
      </c>
      <c r="L4313" t="s">
        <v>1755</v>
      </c>
      <c r="N4313" t="s">
        <v>1757</v>
      </c>
      <c r="O4313" t="s">
        <v>1756</v>
      </c>
      <c r="P4313" t="s">
        <v>1756</v>
      </c>
      <c r="Q4313" s="387">
        <v>199.63640000000001</v>
      </c>
      <c r="R4313">
        <v>25.952732000000001</v>
      </c>
      <c r="S4313">
        <v>225.58913199999998</v>
      </c>
      <c r="T4313" s="388">
        <v>44465</v>
      </c>
      <c r="U4313">
        <v>0</v>
      </c>
      <c r="V4313" t="s">
        <v>846</v>
      </c>
      <c r="W4313" s="388">
        <v>44502</v>
      </c>
      <c r="X4313">
        <v>78</v>
      </c>
      <c r="Y4313">
        <v>0</v>
      </c>
      <c r="Z4313">
        <v>0</v>
      </c>
      <c r="AA4313" t="s">
        <v>1758</v>
      </c>
      <c r="AB4313" t="s">
        <v>2044</v>
      </c>
      <c r="AD4313" t="s">
        <v>10191</v>
      </c>
      <c r="AE4313" t="s">
        <v>10192</v>
      </c>
      <c r="AI4313" t="s">
        <v>1761</v>
      </c>
      <c r="AL4313" t="s">
        <v>10949</v>
      </c>
      <c r="AM4313">
        <v>10</v>
      </c>
      <c r="AN4313" t="s">
        <v>10194</v>
      </c>
      <c r="AO4313" t="s">
        <v>2049</v>
      </c>
      <c r="AP4313">
        <v>0</v>
      </c>
      <c r="AQ4313" s="388">
        <v>44475</v>
      </c>
      <c r="AS4313" t="s">
        <v>10239</v>
      </c>
      <c r="AT4313" s="388">
        <v>44478</v>
      </c>
      <c r="AU4313" t="s">
        <v>1756</v>
      </c>
      <c r="AV4313" t="s">
        <v>1756</v>
      </c>
      <c r="AZ4313" t="s">
        <v>10242</v>
      </c>
      <c r="BA4313" t="s">
        <v>1865</v>
      </c>
      <c r="BB4313" t="s">
        <v>11004</v>
      </c>
      <c r="BC4313" t="s">
        <v>11005</v>
      </c>
      <c r="BD4313" t="s">
        <v>1756</v>
      </c>
      <c r="BE4313" t="s">
        <v>824</v>
      </c>
      <c r="BF4313" t="s">
        <v>824</v>
      </c>
    </row>
    <row r="4314" spans="1:58">
      <c r="A4314" t="s">
        <v>842</v>
      </c>
      <c r="B4314">
        <v>12</v>
      </c>
      <c r="C4314">
        <v>0</v>
      </c>
      <c r="D4314">
        <v>7393</v>
      </c>
      <c r="E4314" t="s">
        <v>10948</v>
      </c>
      <c r="F4314">
        <v>53511012</v>
      </c>
      <c r="G4314" t="s">
        <v>2041</v>
      </c>
      <c r="H4314">
        <v>0</v>
      </c>
      <c r="I4314" t="s">
        <v>2056</v>
      </c>
      <c r="J4314">
        <v>244</v>
      </c>
      <c r="K4314">
        <v>0.81818179999999996</v>
      </c>
      <c r="L4314" t="s">
        <v>1755</v>
      </c>
      <c r="N4314" t="s">
        <v>1757</v>
      </c>
      <c r="O4314" t="s">
        <v>1756</v>
      </c>
      <c r="P4314" t="s">
        <v>1756</v>
      </c>
      <c r="Q4314" s="387">
        <v>199.63640000000001</v>
      </c>
      <c r="R4314">
        <v>25.952732000000001</v>
      </c>
      <c r="S4314">
        <v>225.58913199999998</v>
      </c>
      <c r="T4314" s="388">
        <v>44465</v>
      </c>
      <c r="U4314">
        <v>0</v>
      </c>
      <c r="V4314" t="s">
        <v>846</v>
      </c>
      <c r="W4314" s="388">
        <v>44502</v>
      </c>
      <c r="X4314">
        <v>78</v>
      </c>
      <c r="Y4314">
        <v>0</v>
      </c>
      <c r="Z4314">
        <v>0</v>
      </c>
      <c r="AA4314" t="s">
        <v>1758</v>
      </c>
      <c r="AB4314" t="s">
        <v>2044</v>
      </c>
      <c r="AD4314" t="s">
        <v>10191</v>
      </c>
      <c r="AE4314" t="s">
        <v>10192</v>
      </c>
      <c r="AI4314" t="s">
        <v>1761</v>
      </c>
      <c r="AL4314" t="s">
        <v>10949</v>
      </c>
      <c r="AM4314">
        <v>10</v>
      </c>
      <c r="AN4314" t="s">
        <v>10194</v>
      </c>
      <c r="AO4314" t="s">
        <v>2049</v>
      </c>
      <c r="AP4314">
        <v>0</v>
      </c>
      <c r="AQ4314" s="388">
        <v>44475</v>
      </c>
      <c r="AS4314" t="s">
        <v>10239</v>
      </c>
      <c r="AT4314" s="388">
        <v>44478</v>
      </c>
      <c r="AU4314" t="s">
        <v>1756</v>
      </c>
      <c r="AV4314" t="s">
        <v>1756</v>
      </c>
      <c r="AZ4314" t="s">
        <v>10242</v>
      </c>
      <c r="BA4314" t="s">
        <v>1865</v>
      </c>
      <c r="BB4314" t="s">
        <v>11004</v>
      </c>
      <c r="BC4314" t="s">
        <v>11005</v>
      </c>
      <c r="BD4314" t="s">
        <v>1756</v>
      </c>
      <c r="BE4314" t="s">
        <v>824</v>
      </c>
      <c r="BF4314" t="s">
        <v>824</v>
      </c>
    </row>
    <row r="4315" spans="1:58">
      <c r="A4315" t="s">
        <v>842</v>
      </c>
      <c r="B4315">
        <v>12</v>
      </c>
      <c r="C4315">
        <v>0</v>
      </c>
      <c r="D4315">
        <v>7410</v>
      </c>
      <c r="E4315" t="s">
        <v>10958</v>
      </c>
      <c r="F4315">
        <v>53511012</v>
      </c>
      <c r="G4315" t="s">
        <v>2041</v>
      </c>
      <c r="H4315">
        <v>0</v>
      </c>
      <c r="I4315" t="s">
        <v>10199</v>
      </c>
      <c r="J4315">
        <v>25</v>
      </c>
      <c r="K4315">
        <v>32</v>
      </c>
      <c r="L4315" t="s">
        <v>1771</v>
      </c>
      <c r="M4315" t="s">
        <v>10200</v>
      </c>
      <c r="N4315" t="s">
        <v>1757</v>
      </c>
      <c r="O4315" t="s">
        <v>1756</v>
      </c>
      <c r="P4315" t="s">
        <v>1756</v>
      </c>
      <c r="Q4315" s="387">
        <v>800</v>
      </c>
      <c r="R4315">
        <v>104</v>
      </c>
      <c r="S4315">
        <v>903.99999999999989</v>
      </c>
      <c r="T4315" s="388">
        <v>44468</v>
      </c>
      <c r="U4315">
        <v>0</v>
      </c>
      <c r="V4315" t="s">
        <v>846</v>
      </c>
      <c r="W4315" s="388">
        <v>44502</v>
      </c>
      <c r="X4315">
        <v>78</v>
      </c>
      <c r="Y4315">
        <v>0</v>
      </c>
      <c r="Z4315">
        <v>0</v>
      </c>
      <c r="AA4315" t="s">
        <v>1758</v>
      </c>
      <c r="AB4315" t="s">
        <v>2044</v>
      </c>
      <c r="AD4315" t="s">
        <v>10191</v>
      </c>
      <c r="AE4315" t="s">
        <v>10192</v>
      </c>
      <c r="AI4315" t="s">
        <v>1761</v>
      </c>
      <c r="AL4315" t="s">
        <v>10959</v>
      </c>
      <c r="AM4315">
        <v>10</v>
      </c>
      <c r="AN4315" t="s">
        <v>10194</v>
      </c>
      <c r="AO4315" t="s">
        <v>2049</v>
      </c>
      <c r="AP4315">
        <v>0</v>
      </c>
      <c r="AQ4315" s="388">
        <v>44476</v>
      </c>
      <c r="AS4315" t="s">
        <v>10239</v>
      </c>
      <c r="AT4315" s="388">
        <v>44478</v>
      </c>
      <c r="AU4315" t="s">
        <v>1756</v>
      </c>
      <c r="AV4315" t="s">
        <v>1756</v>
      </c>
      <c r="AZ4315" t="s">
        <v>10242</v>
      </c>
      <c r="BA4315" t="s">
        <v>1865</v>
      </c>
      <c r="BB4315" t="s">
        <v>11006</v>
      </c>
      <c r="BC4315" t="s">
        <v>11007</v>
      </c>
      <c r="BD4315" t="s">
        <v>1756</v>
      </c>
      <c r="BE4315" t="s">
        <v>824</v>
      </c>
      <c r="BF4315" t="s">
        <v>824</v>
      </c>
    </row>
    <row r="4316" spans="1:58">
      <c r="A4316" t="s">
        <v>842</v>
      </c>
      <c r="B4316">
        <v>12</v>
      </c>
      <c r="C4316">
        <v>0</v>
      </c>
      <c r="D4316">
        <v>7407</v>
      </c>
      <c r="E4316" t="s">
        <v>10968</v>
      </c>
      <c r="F4316">
        <v>53511012</v>
      </c>
      <c r="G4316" t="s">
        <v>2041</v>
      </c>
      <c r="H4316">
        <v>0</v>
      </c>
      <c r="I4316" t="s">
        <v>10199</v>
      </c>
      <c r="J4316">
        <v>25</v>
      </c>
      <c r="K4316">
        <v>34.5</v>
      </c>
      <c r="L4316" t="s">
        <v>1771</v>
      </c>
      <c r="M4316" t="s">
        <v>10200</v>
      </c>
      <c r="N4316" t="s">
        <v>1757</v>
      </c>
      <c r="O4316" t="s">
        <v>1756</v>
      </c>
      <c r="P4316" t="s">
        <v>1756</v>
      </c>
      <c r="Q4316" s="387">
        <v>862.5</v>
      </c>
      <c r="R4316">
        <v>112.125</v>
      </c>
      <c r="S4316">
        <v>974.62499999999989</v>
      </c>
      <c r="T4316" s="388">
        <v>44467</v>
      </c>
      <c r="U4316">
        <v>0</v>
      </c>
      <c r="V4316" t="s">
        <v>846</v>
      </c>
      <c r="W4316" s="388">
        <v>44502</v>
      </c>
      <c r="X4316">
        <v>78</v>
      </c>
      <c r="Y4316">
        <v>0</v>
      </c>
      <c r="Z4316">
        <v>0</v>
      </c>
      <c r="AA4316" t="s">
        <v>1758</v>
      </c>
      <c r="AB4316" t="s">
        <v>2044</v>
      </c>
      <c r="AD4316" t="s">
        <v>10191</v>
      </c>
      <c r="AE4316" t="s">
        <v>10192</v>
      </c>
      <c r="AI4316" t="s">
        <v>1761</v>
      </c>
      <c r="AL4316" t="s">
        <v>10969</v>
      </c>
      <c r="AM4316">
        <v>10</v>
      </c>
      <c r="AN4316" t="s">
        <v>10194</v>
      </c>
      <c r="AO4316" t="s">
        <v>2049</v>
      </c>
      <c r="AP4316">
        <v>0</v>
      </c>
      <c r="AQ4316" s="388">
        <v>44475</v>
      </c>
      <c r="AS4316" t="s">
        <v>10239</v>
      </c>
      <c r="AT4316" s="388">
        <v>44478</v>
      </c>
      <c r="AU4316" t="s">
        <v>1756</v>
      </c>
      <c r="AV4316" t="s">
        <v>1756</v>
      </c>
      <c r="AZ4316" t="s">
        <v>10242</v>
      </c>
      <c r="BA4316" t="s">
        <v>1865</v>
      </c>
      <c r="BB4316" t="s">
        <v>11008</v>
      </c>
      <c r="BC4316" t="s">
        <v>11009</v>
      </c>
      <c r="BD4316" t="s">
        <v>1756</v>
      </c>
      <c r="BE4316" t="s">
        <v>824</v>
      </c>
      <c r="BF4316" t="s">
        <v>824</v>
      </c>
    </row>
    <row r="4317" spans="1:58">
      <c r="A4317" t="s">
        <v>842</v>
      </c>
      <c r="B4317">
        <v>12</v>
      </c>
      <c r="C4317">
        <v>0</v>
      </c>
      <c r="D4317">
        <v>7397</v>
      </c>
      <c r="E4317" t="s">
        <v>10938</v>
      </c>
      <c r="F4317">
        <v>53511012</v>
      </c>
      <c r="G4317" t="s">
        <v>2041</v>
      </c>
      <c r="H4317">
        <v>0</v>
      </c>
      <c r="I4317" t="s">
        <v>10199</v>
      </c>
      <c r="J4317">
        <v>25</v>
      </c>
      <c r="K4317">
        <v>17.5</v>
      </c>
      <c r="L4317" t="s">
        <v>1771</v>
      </c>
      <c r="M4317" t="s">
        <v>10200</v>
      </c>
      <c r="N4317" t="s">
        <v>1757</v>
      </c>
      <c r="O4317" t="s">
        <v>1756</v>
      </c>
      <c r="P4317" t="s">
        <v>1756</v>
      </c>
      <c r="Q4317" s="387">
        <v>437.5</v>
      </c>
      <c r="R4317">
        <v>56.875</v>
      </c>
      <c r="S4317">
        <v>494.37499999999994</v>
      </c>
      <c r="T4317" s="388">
        <v>44466</v>
      </c>
      <c r="U4317">
        <v>0</v>
      </c>
      <c r="V4317" t="s">
        <v>846</v>
      </c>
      <c r="W4317" s="388">
        <v>44502</v>
      </c>
      <c r="X4317">
        <v>78</v>
      </c>
      <c r="Y4317">
        <v>0</v>
      </c>
      <c r="Z4317">
        <v>0</v>
      </c>
      <c r="AA4317" t="s">
        <v>1758</v>
      </c>
      <c r="AB4317" t="s">
        <v>2044</v>
      </c>
      <c r="AD4317" t="s">
        <v>10191</v>
      </c>
      <c r="AE4317" t="s">
        <v>10192</v>
      </c>
      <c r="AI4317" t="s">
        <v>1761</v>
      </c>
      <c r="AL4317" t="s">
        <v>10939</v>
      </c>
      <c r="AM4317">
        <v>10</v>
      </c>
      <c r="AN4317" t="s">
        <v>10194</v>
      </c>
      <c r="AO4317" t="s">
        <v>2049</v>
      </c>
      <c r="AP4317">
        <v>0</v>
      </c>
      <c r="AQ4317" s="388">
        <v>44475</v>
      </c>
      <c r="AS4317" t="s">
        <v>10239</v>
      </c>
      <c r="AT4317" s="388">
        <v>44478</v>
      </c>
      <c r="AU4317" t="s">
        <v>1756</v>
      </c>
      <c r="AV4317" t="s">
        <v>1756</v>
      </c>
      <c r="AZ4317" t="s">
        <v>10242</v>
      </c>
      <c r="BA4317" t="s">
        <v>1865</v>
      </c>
      <c r="BB4317" t="s">
        <v>11010</v>
      </c>
      <c r="BC4317" t="s">
        <v>11011</v>
      </c>
      <c r="BD4317" t="s">
        <v>1756</v>
      </c>
      <c r="BE4317" t="s">
        <v>824</v>
      </c>
      <c r="BF4317" t="s">
        <v>824</v>
      </c>
    </row>
    <row r="4318" spans="1:58">
      <c r="A4318" t="s">
        <v>842</v>
      </c>
      <c r="B4318">
        <v>12</v>
      </c>
      <c r="C4318">
        <v>0</v>
      </c>
      <c r="D4318">
        <v>7393</v>
      </c>
      <c r="E4318" t="s">
        <v>10948</v>
      </c>
      <c r="F4318">
        <v>53511012</v>
      </c>
      <c r="G4318" t="s">
        <v>2041</v>
      </c>
      <c r="H4318">
        <v>0</v>
      </c>
      <c r="I4318" t="s">
        <v>10199</v>
      </c>
      <c r="J4318">
        <v>25</v>
      </c>
      <c r="K4318">
        <v>36</v>
      </c>
      <c r="L4318" t="s">
        <v>1771</v>
      </c>
      <c r="M4318" t="s">
        <v>10200</v>
      </c>
      <c r="N4318" t="s">
        <v>1757</v>
      </c>
      <c r="O4318" t="s">
        <v>1756</v>
      </c>
      <c r="P4318" t="s">
        <v>1756</v>
      </c>
      <c r="Q4318" s="387">
        <v>900</v>
      </c>
      <c r="R4318">
        <v>117</v>
      </c>
      <c r="S4318">
        <v>1016.9999999999999</v>
      </c>
      <c r="T4318" s="388">
        <v>44465</v>
      </c>
      <c r="U4318">
        <v>0</v>
      </c>
      <c r="V4318" t="s">
        <v>846</v>
      </c>
      <c r="W4318" s="388">
        <v>44502</v>
      </c>
      <c r="X4318">
        <v>78</v>
      </c>
      <c r="Y4318">
        <v>0</v>
      </c>
      <c r="Z4318">
        <v>0</v>
      </c>
      <c r="AA4318" t="s">
        <v>1758</v>
      </c>
      <c r="AB4318" t="s">
        <v>2044</v>
      </c>
      <c r="AD4318" t="s">
        <v>10191</v>
      </c>
      <c r="AE4318" t="s">
        <v>10192</v>
      </c>
      <c r="AI4318" t="s">
        <v>1761</v>
      </c>
      <c r="AL4318" t="s">
        <v>10949</v>
      </c>
      <c r="AM4318">
        <v>10</v>
      </c>
      <c r="AN4318" t="s">
        <v>10194</v>
      </c>
      <c r="AO4318" t="s">
        <v>2049</v>
      </c>
      <c r="AP4318">
        <v>0</v>
      </c>
      <c r="AQ4318" s="388">
        <v>44475</v>
      </c>
      <c r="AS4318" t="s">
        <v>10239</v>
      </c>
      <c r="AT4318" s="388">
        <v>44478</v>
      </c>
      <c r="AU4318" t="s">
        <v>1756</v>
      </c>
      <c r="AV4318" t="s">
        <v>1756</v>
      </c>
      <c r="AZ4318" t="s">
        <v>10242</v>
      </c>
      <c r="BA4318" t="s">
        <v>1865</v>
      </c>
      <c r="BB4318" t="s">
        <v>11012</v>
      </c>
      <c r="BC4318" t="s">
        <v>11013</v>
      </c>
      <c r="BD4318" t="s">
        <v>1756</v>
      </c>
      <c r="BE4318" t="s">
        <v>824</v>
      </c>
      <c r="BF4318" t="s">
        <v>824</v>
      </c>
    </row>
    <row r="4319" spans="1:58">
      <c r="A4319" t="s">
        <v>842</v>
      </c>
      <c r="B4319">
        <v>12</v>
      </c>
      <c r="C4319">
        <v>0</v>
      </c>
      <c r="D4319">
        <v>7410</v>
      </c>
      <c r="E4319" t="s">
        <v>10958</v>
      </c>
      <c r="F4319">
        <v>53511012</v>
      </c>
      <c r="G4319" t="s">
        <v>2041</v>
      </c>
      <c r="H4319">
        <v>0</v>
      </c>
      <c r="I4319" t="s">
        <v>10203</v>
      </c>
      <c r="J4319">
        <v>178</v>
      </c>
      <c r="K4319">
        <v>9</v>
      </c>
      <c r="L4319" t="s">
        <v>1771</v>
      </c>
      <c r="M4319" t="s">
        <v>10204</v>
      </c>
      <c r="N4319" t="s">
        <v>1757</v>
      </c>
      <c r="O4319" t="s">
        <v>1756</v>
      </c>
      <c r="P4319" t="s">
        <v>1756</v>
      </c>
      <c r="Q4319" s="387">
        <v>1602</v>
      </c>
      <c r="R4319">
        <v>208.26000000000002</v>
      </c>
      <c r="S4319">
        <v>1810.2599999999998</v>
      </c>
      <c r="T4319" s="388">
        <v>44468</v>
      </c>
      <c r="U4319">
        <v>0</v>
      </c>
      <c r="V4319" t="s">
        <v>846</v>
      </c>
      <c r="W4319" s="388">
        <v>44502</v>
      </c>
      <c r="X4319">
        <v>78</v>
      </c>
      <c r="Y4319">
        <v>0</v>
      </c>
      <c r="Z4319">
        <v>0</v>
      </c>
      <c r="AA4319" t="s">
        <v>1758</v>
      </c>
      <c r="AB4319" t="s">
        <v>2044</v>
      </c>
      <c r="AD4319" t="s">
        <v>10191</v>
      </c>
      <c r="AE4319" t="s">
        <v>10192</v>
      </c>
      <c r="AI4319" t="s">
        <v>1761</v>
      </c>
      <c r="AL4319" t="s">
        <v>10959</v>
      </c>
      <c r="AM4319">
        <v>10</v>
      </c>
      <c r="AN4319" t="s">
        <v>10194</v>
      </c>
      <c r="AO4319" t="s">
        <v>2049</v>
      </c>
      <c r="AP4319">
        <v>0</v>
      </c>
      <c r="AQ4319" s="388">
        <v>44476</v>
      </c>
      <c r="AS4319" t="s">
        <v>10239</v>
      </c>
      <c r="AT4319" s="388">
        <v>44478</v>
      </c>
      <c r="AU4319" t="s">
        <v>1756</v>
      </c>
      <c r="AV4319" t="s">
        <v>1756</v>
      </c>
      <c r="AZ4319" t="s">
        <v>10242</v>
      </c>
      <c r="BA4319" t="s">
        <v>1865</v>
      </c>
      <c r="BB4319" t="s">
        <v>11014</v>
      </c>
      <c r="BC4319" t="s">
        <v>11015</v>
      </c>
      <c r="BD4319" t="s">
        <v>1756</v>
      </c>
      <c r="BE4319" t="s">
        <v>824</v>
      </c>
      <c r="BF4319" t="s">
        <v>824</v>
      </c>
    </row>
    <row r="4320" spans="1:58">
      <c r="A4320" t="s">
        <v>842</v>
      </c>
      <c r="B4320">
        <v>12</v>
      </c>
      <c r="C4320">
        <v>0</v>
      </c>
      <c r="D4320">
        <v>7407</v>
      </c>
      <c r="E4320" t="s">
        <v>10968</v>
      </c>
      <c r="F4320">
        <v>53511012</v>
      </c>
      <c r="G4320" t="s">
        <v>2041</v>
      </c>
      <c r="H4320">
        <v>0</v>
      </c>
      <c r="I4320" t="s">
        <v>10203</v>
      </c>
      <c r="J4320">
        <v>178</v>
      </c>
      <c r="K4320">
        <v>11</v>
      </c>
      <c r="L4320" t="s">
        <v>1771</v>
      </c>
      <c r="M4320" t="s">
        <v>10204</v>
      </c>
      <c r="N4320" t="s">
        <v>1757</v>
      </c>
      <c r="O4320" t="s">
        <v>1756</v>
      </c>
      <c r="P4320" t="s">
        <v>1756</v>
      </c>
      <c r="Q4320" s="387">
        <v>1958</v>
      </c>
      <c r="R4320">
        <v>254.54000000000002</v>
      </c>
      <c r="S4320">
        <v>2212.54</v>
      </c>
      <c r="T4320" s="388">
        <v>44467</v>
      </c>
      <c r="U4320">
        <v>0</v>
      </c>
      <c r="V4320" t="s">
        <v>846</v>
      </c>
      <c r="W4320" s="388">
        <v>44502</v>
      </c>
      <c r="X4320">
        <v>78</v>
      </c>
      <c r="Y4320">
        <v>0</v>
      </c>
      <c r="Z4320">
        <v>0</v>
      </c>
      <c r="AA4320" t="s">
        <v>1758</v>
      </c>
      <c r="AB4320" t="s">
        <v>2044</v>
      </c>
      <c r="AD4320" t="s">
        <v>10191</v>
      </c>
      <c r="AE4320" t="s">
        <v>10192</v>
      </c>
      <c r="AI4320" t="s">
        <v>1761</v>
      </c>
      <c r="AL4320" t="s">
        <v>10969</v>
      </c>
      <c r="AM4320">
        <v>10</v>
      </c>
      <c r="AN4320" t="s">
        <v>10194</v>
      </c>
      <c r="AO4320" t="s">
        <v>2049</v>
      </c>
      <c r="AP4320">
        <v>0</v>
      </c>
      <c r="AQ4320" s="388">
        <v>44475</v>
      </c>
      <c r="AS4320" t="s">
        <v>10239</v>
      </c>
      <c r="AT4320" s="388">
        <v>44478</v>
      </c>
      <c r="AU4320" t="s">
        <v>1756</v>
      </c>
      <c r="AV4320" t="s">
        <v>1756</v>
      </c>
      <c r="AZ4320" t="s">
        <v>10242</v>
      </c>
      <c r="BA4320" t="s">
        <v>1865</v>
      </c>
      <c r="BB4320" t="s">
        <v>11016</v>
      </c>
      <c r="BC4320" t="s">
        <v>11017</v>
      </c>
      <c r="BD4320" t="s">
        <v>1756</v>
      </c>
      <c r="BE4320" t="s">
        <v>824</v>
      </c>
      <c r="BF4320" t="s">
        <v>824</v>
      </c>
    </row>
    <row r="4321" spans="1:58">
      <c r="A4321" t="s">
        <v>842</v>
      </c>
      <c r="B4321">
        <v>12</v>
      </c>
      <c r="C4321">
        <v>0</v>
      </c>
      <c r="D4321">
        <v>7403</v>
      </c>
      <c r="E4321" t="s">
        <v>10928</v>
      </c>
      <c r="F4321">
        <v>53511012</v>
      </c>
      <c r="G4321" t="s">
        <v>2041</v>
      </c>
      <c r="H4321">
        <v>0</v>
      </c>
      <c r="I4321" t="s">
        <v>10203</v>
      </c>
      <c r="J4321">
        <v>178</v>
      </c>
      <c r="K4321">
        <v>10</v>
      </c>
      <c r="L4321" t="s">
        <v>1771</v>
      </c>
      <c r="M4321" t="s">
        <v>10204</v>
      </c>
      <c r="N4321" t="s">
        <v>1757</v>
      </c>
      <c r="O4321" t="s">
        <v>1756</v>
      </c>
      <c r="P4321" t="s">
        <v>1756</v>
      </c>
      <c r="Q4321" s="387">
        <v>1780</v>
      </c>
      <c r="R4321">
        <v>231.4</v>
      </c>
      <c r="S4321">
        <v>2011.3999999999999</v>
      </c>
      <c r="T4321" s="388">
        <v>44467</v>
      </c>
      <c r="U4321">
        <v>0</v>
      </c>
      <c r="V4321" t="s">
        <v>846</v>
      </c>
      <c r="W4321" s="388">
        <v>44502</v>
      </c>
      <c r="X4321">
        <v>78</v>
      </c>
      <c r="Y4321">
        <v>0</v>
      </c>
      <c r="Z4321">
        <v>0</v>
      </c>
      <c r="AA4321" t="s">
        <v>1758</v>
      </c>
      <c r="AB4321" t="s">
        <v>2044</v>
      </c>
      <c r="AD4321" t="s">
        <v>10191</v>
      </c>
      <c r="AE4321" t="s">
        <v>10192</v>
      </c>
      <c r="AI4321" t="s">
        <v>1761</v>
      </c>
      <c r="AL4321" t="s">
        <v>10929</v>
      </c>
      <c r="AM4321">
        <v>10</v>
      </c>
      <c r="AN4321" t="s">
        <v>10194</v>
      </c>
      <c r="AO4321" t="s">
        <v>2049</v>
      </c>
      <c r="AP4321">
        <v>0</v>
      </c>
      <c r="AQ4321" s="388">
        <v>44475</v>
      </c>
      <c r="AS4321" t="s">
        <v>10239</v>
      </c>
      <c r="AT4321" s="388">
        <v>44478</v>
      </c>
      <c r="AU4321" t="s">
        <v>1756</v>
      </c>
      <c r="AV4321" t="s">
        <v>1756</v>
      </c>
      <c r="AZ4321" t="s">
        <v>10242</v>
      </c>
      <c r="BA4321" t="s">
        <v>1865</v>
      </c>
      <c r="BB4321" t="s">
        <v>11018</v>
      </c>
      <c r="BC4321" t="s">
        <v>11019</v>
      </c>
      <c r="BD4321" t="s">
        <v>1756</v>
      </c>
      <c r="BE4321" t="s">
        <v>824</v>
      </c>
      <c r="BF4321" t="s">
        <v>824</v>
      </c>
    </row>
    <row r="4322" spans="1:58">
      <c r="A4322" t="s">
        <v>842</v>
      </c>
      <c r="B4322">
        <v>12</v>
      </c>
      <c r="C4322">
        <v>0</v>
      </c>
      <c r="D4322">
        <v>7393</v>
      </c>
      <c r="E4322" t="s">
        <v>10948</v>
      </c>
      <c r="F4322">
        <v>53511012</v>
      </c>
      <c r="G4322" t="s">
        <v>2041</v>
      </c>
      <c r="H4322">
        <v>0</v>
      </c>
      <c r="I4322" t="s">
        <v>10203</v>
      </c>
      <c r="J4322">
        <v>178</v>
      </c>
      <c r="K4322">
        <v>9</v>
      </c>
      <c r="L4322" t="s">
        <v>1771</v>
      </c>
      <c r="M4322" t="s">
        <v>10204</v>
      </c>
      <c r="N4322" t="s">
        <v>1757</v>
      </c>
      <c r="O4322" t="s">
        <v>1756</v>
      </c>
      <c r="P4322" t="s">
        <v>1756</v>
      </c>
      <c r="Q4322" s="387">
        <v>1602</v>
      </c>
      <c r="R4322">
        <v>208.26000000000002</v>
      </c>
      <c r="S4322">
        <v>1810.2599999999998</v>
      </c>
      <c r="T4322" s="388">
        <v>44465</v>
      </c>
      <c r="U4322">
        <v>0</v>
      </c>
      <c r="V4322" t="s">
        <v>846</v>
      </c>
      <c r="W4322" s="388">
        <v>44502</v>
      </c>
      <c r="X4322">
        <v>78</v>
      </c>
      <c r="Y4322">
        <v>0</v>
      </c>
      <c r="Z4322">
        <v>0</v>
      </c>
      <c r="AA4322" t="s">
        <v>1758</v>
      </c>
      <c r="AB4322" t="s">
        <v>2044</v>
      </c>
      <c r="AD4322" t="s">
        <v>10191</v>
      </c>
      <c r="AE4322" t="s">
        <v>10192</v>
      </c>
      <c r="AI4322" t="s">
        <v>1761</v>
      </c>
      <c r="AL4322" t="s">
        <v>10949</v>
      </c>
      <c r="AM4322">
        <v>10</v>
      </c>
      <c r="AN4322" t="s">
        <v>10194</v>
      </c>
      <c r="AO4322" t="s">
        <v>2049</v>
      </c>
      <c r="AP4322">
        <v>0</v>
      </c>
      <c r="AQ4322" s="388">
        <v>44475</v>
      </c>
      <c r="AS4322" t="s">
        <v>10239</v>
      </c>
      <c r="AT4322" s="388">
        <v>44478</v>
      </c>
      <c r="AU4322" t="s">
        <v>1756</v>
      </c>
      <c r="AV4322" t="s">
        <v>1756</v>
      </c>
      <c r="AZ4322" t="s">
        <v>10242</v>
      </c>
      <c r="BA4322" t="s">
        <v>1865</v>
      </c>
      <c r="BB4322" t="s">
        <v>11020</v>
      </c>
      <c r="BC4322" t="s">
        <v>11021</v>
      </c>
      <c r="BD4322" t="s">
        <v>1756</v>
      </c>
      <c r="BE4322" t="s">
        <v>824</v>
      </c>
      <c r="BF4322" t="s">
        <v>824</v>
      </c>
    </row>
    <row r="4323" spans="1:58">
      <c r="A4323" t="s">
        <v>842</v>
      </c>
      <c r="B4323">
        <v>12</v>
      </c>
      <c r="C4323">
        <v>0</v>
      </c>
      <c r="D4323">
        <v>7410</v>
      </c>
      <c r="E4323" t="s">
        <v>10958</v>
      </c>
      <c r="F4323">
        <v>53511012</v>
      </c>
      <c r="G4323" t="s">
        <v>2041</v>
      </c>
      <c r="H4323">
        <v>0</v>
      </c>
      <c r="I4323" t="s">
        <v>10902</v>
      </c>
      <c r="J4323">
        <v>189</v>
      </c>
      <c r="K4323">
        <v>6</v>
      </c>
      <c r="L4323" t="s">
        <v>1771</v>
      </c>
      <c r="M4323" t="s">
        <v>10903</v>
      </c>
      <c r="N4323" t="s">
        <v>1757</v>
      </c>
      <c r="O4323" t="s">
        <v>1756</v>
      </c>
      <c r="P4323" t="s">
        <v>1756</v>
      </c>
      <c r="Q4323" s="387">
        <v>1134</v>
      </c>
      <c r="R4323">
        <v>147.42000000000002</v>
      </c>
      <c r="S4323">
        <v>1281.4199999999998</v>
      </c>
      <c r="T4323" s="388">
        <v>44468</v>
      </c>
      <c r="U4323">
        <v>0</v>
      </c>
      <c r="V4323" t="s">
        <v>846</v>
      </c>
      <c r="W4323" s="388">
        <v>44502</v>
      </c>
      <c r="X4323">
        <v>78</v>
      </c>
      <c r="Y4323">
        <v>0</v>
      </c>
      <c r="Z4323">
        <v>0</v>
      </c>
      <c r="AA4323" t="s">
        <v>1758</v>
      </c>
      <c r="AB4323" t="s">
        <v>2044</v>
      </c>
      <c r="AD4323" t="s">
        <v>10191</v>
      </c>
      <c r="AE4323" t="s">
        <v>10192</v>
      </c>
      <c r="AI4323" t="s">
        <v>1761</v>
      </c>
      <c r="AL4323" t="s">
        <v>10959</v>
      </c>
      <c r="AM4323">
        <v>10</v>
      </c>
      <c r="AN4323" t="s">
        <v>10194</v>
      </c>
      <c r="AO4323" t="s">
        <v>2049</v>
      </c>
      <c r="AP4323">
        <v>0</v>
      </c>
      <c r="AQ4323" s="388">
        <v>44476</v>
      </c>
      <c r="AS4323" t="s">
        <v>10239</v>
      </c>
      <c r="AT4323" s="388">
        <v>44478</v>
      </c>
      <c r="AU4323" t="s">
        <v>1756</v>
      </c>
      <c r="AV4323" t="s">
        <v>1756</v>
      </c>
      <c r="AZ4323" t="s">
        <v>10242</v>
      </c>
      <c r="BA4323" t="s">
        <v>1865</v>
      </c>
      <c r="BB4323" t="s">
        <v>11022</v>
      </c>
      <c r="BC4323" t="s">
        <v>11023</v>
      </c>
      <c r="BD4323" t="s">
        <v>1756</v>
      </c>
      <c r="BE4323" t="s">
        <v>824</v>
      </c>
      <c r="BF4323" t="s">
        <v>824</v>
      </c>
    </row>
    <row r="4324" spans="1:58">
      <c r="A4324" t="s">
        <v>842</v>
      </c>
      <c r="B4324">
        <v>12</v>
      </c>
      <c r="C4324">
        <v>0</v>
      </c>
      <c r="D4324">
        <v>7407</v>
      </c>
      <c r="E4324" t="s">
        <v>10968</v>
      </c>
      <c r="F4324">
        <v>53511012</v>
      </c>
      <c r="G4324" t="s">
        <v>2041</v>
      </c>
      <c r="H4324">
        <v>0</v>
      </c>
      <c r="I4324" t="s">
        <v>10902</v>
      </c>
      <c r="J4324">
        <v>189</v>
      </c>
      <c r="K4324">
        <v>8.5</v>
      </c>
      <c r="L4324" t="s">
        <v>1771</v>
      </c>
      <c r="M4324" t="s">
        <v>10903</v>
      </c>
      <c r="N4324" t="s">
        <v>1757</v>
      </c>
      <c r="O4324" t="s">
        <v>1756</v>
      </c>
      <c r="P4324" t="s">
        <v>1756</v>
      </c>
      <c r="Q4324" s="387">
        <v>1606.5</v>
      </c>
      <c r="R4324">
        <v>208.845</v>
      </c>
      <c r="S4324">
        <v>1815.3449999999998</v>
      </c>
      <c r="T4324" s="388">
        <v>44467</v>
      </c>
      <c r="U4324">
        <v>0</v>
      </c>
      <c r="V4324" t="s">
        <v>846</v>
      </c>
      <c r="W4324" s="388">
        <v>44502</v>
      </c>
      <c r="X4324">
        <v>78</v>
      </c>
      <c r="Y4324">
        <v>0</v>
      </c>
      <c r="Z4324">
        <v>0</v>
      </c>
      <c r="AA4324" t="s">
        <v>1758</v>
      </c>
      <c r="AB4324" t="s">
        <v>2044</v>
      </c>
      <c r="AD4324" t="s">
        <v>10191</v>
      </c>
      <c r="AE4324" t="s">
        <v>10192</v>
      </c>
      <c r="AI4324" t="s">
        <v>1761</v>
      </c>
      <c r="AL4324" t="s">
        <v>10969</v>
      </c>
      <c r="AM4324">
        <v>10</v>
      </c>
      <c r="AN4324" t="s">
        <v>10194</v>
      </c>
      <c r="AO4324" t="s">
        <v>2049</v>
      </c>
      <c r="AP4324">
        <v>0</v>
      </c>
      <c r="AQ4324" s="388">
        <v>44475</v>
      </c>
      <c r="AS4324" t="s">
        <v>10239</v>
      </c>
      <c r="AT4324" s="388">
        <v>44478</v>
      </c>
      <c r="AU4324" t="s">
        <v>1756</v>
      </c>
      <c r="AV4324" t="s">
        <v>1756</v>
      </c>
      <c r="AZ4324" t="s">
        <v>10242</v>
      </c>
      <c r="BA4324" t="s">
        <v>1865</v>
      </c>
      <c r="BB4324" t="s">
        <v>11024</v>
      </c>
      <c r="BC4324" t="s">
        <v>11025</v>
      </c>
      <c r="BD4324" t="s">
        <v>1756</v>
      </c>
      <c r="BE4324" t="s">
        <v>824</v>
      </c>
      <c r="BF4324" t="s">
        <v>824</v>
      </c>
    </row>
    <row r="4325" spans="1:58">
      <c r="A4325" t="s">
        <v>842</v>
      </c>
      <c r="B4325">
        <v>12</v>
      </c>
      <c r="C4325">
        <v>0</v>
      </c>
      <c r="D4325">
        <v>7403</v>
      </c>
      <c r="E4325" t="s">
        <v>10928</v>
      </c>
      <c r="F4325">
        <v>53511012</v>
      </c>
      <c r="G4325" t="s">
        <v>2041</v>
      </c>
      <c r="H4325">
        <v>0</v>
      </c>
      <c r="I4325" t="s">
        <v>10902</v>
      </c>
      <c r="J4325">
        <v>189</v>
      </c>
      <c r="K4325">
        <v>9</v>
      </c>
      <c r="L4325" t="s">
        <v>1771</v>
      </c>
      <c r="M4325" t="s">
        <v>10903</v>
      </c>
      <c r="N4325" t="s">
        <v>1757</v>
      </c>
      <c r="O4325" t="s">
        <v>1756</v>
      </c>
      <c r="P4325" t="s">
        <v>1756</v>
      </c>
      <c r="Q4325" s="387">
        <v>1701</v>
      </c>
      <c r="R4325">
        <v>221.13</v>
      </c>
      <c r="S4325">
        <v>1922.1299999999999</v>
      </c>
      <c r="T4325" s="388">
        <v>44467</v>
      </c>
      <c r="U4325">
        <v>0</v>
      </c>
      <c r="V4325" t="s">
        <v>846</v>
      </c>
      <c r="W4325" s="388">
        <v>44502</v>
      </c>
      <c r="X4325">
        <v>78</v>
      </c>
      <c r="Y4325">
        <v>0</v>
      </c>
      <c r="Z4325">
        <v>0</v>
      </c>
      <c r="AA4325" t="s">
        <v>1758</v>
      </c>
      <c r="AB4325" t="s">
        <v>2044</v>
      </c>
      <c r="AD4325" t="s">
        <v>10191</v>
      </c>
      <c r="AE4325" t="s">
        <v>10192</v>
      </c>
      <c r="AI4325" t="s">
        <v>1761</v>
      </c>
      <c r="AL4325" t="s">
        <v>10929</v>
      </c>
      <c r="AM4325">
        <v>10</v>
      </c>
      <c r="AN4325" t="s">
        <v>10194</v>
      </c>
      <c r="AO4325" t="s">
        <v>2049</v>
      </c>
      <c r="AP4325">
        <v>0</v>
      </c>
      <c r="AQ4325" s="388">
        <v>44475</v>
      </c>
      <c r="AS4325" t="s">
        <v>10239</v>
      </c>
      <c r="AT4325" s="388">
        <v>44478</v>
      </c>
      <c r="AU4325" t="s">
        <v>1756</v>
      </c>
      <c r="AV4325" t="s">
        <v>1756</v>
      </c>
      <c r="AZ4325" t="s">
        <v>10242</v>
      </c>
      <c r="BA4325" t="s">
        <v>1865</v>
      </c>
      <c r="BB4325" t="s">
        <v>11026</v>
      </c>
      <c r="BC4325" t="s">
        <v>11027</v>
      </c>
      <c r="BD4325" t="s">
        <v>1756</v>
      </c>
      <c r="BE4325" t="s">
        <v>824</v>
      </c>
      <c r="BF4325" t="s">
        <v>824</v>
      </c>
    </row>
    <row r="4326" spans="1:58">
      <c r="A4326" t="s">
        <v>842</v>
      </c>
      <c r="B4326">
        <v>12</v>
      </c>
      <c r="C4326">
        <v>0</v>
      </c>
      <c r="D4326">
        <v>7393</v>
      </c>
      <c r="E4326" t="s">
        <v>10948</v>
      </c>
      <c r="F4326">
        <v>53511012</v>
      </c>
      <c r="G4326" t="s">
        <v>2041</v>
      </c>
      <c r="H4326">
        <v>0</v>
      </c>
      <c r="I4326" t="s">
        <v>10902</v>
      </c>
      <c r="J4326">
        <v>189</v>
      </c>
      <c r="K4326">
        <v>10</v>
      </c>
      <c r="L4326" t="s">
        <v>1771</v>
      </c>
      <c r="M4326" t="s">
        <v>10903</v>
      </c>
      <c r="N4326" t="s">
        <v>1757</v>
      </c>
      <c r="O4326" t="s">
        <v>1756</v>
      </c>
      <c r="P4326" t="s">
        <v>1756</v>
      </c>
      <c r="Q4326" s="387">
        <v>1890</v>
      </c>
      <c r="R4326">
        <v>245.70000000000002</v>
      </c>
      <c r="S4326">
        <v>2135.6999999999998</v>
      </c>
      <c r="T4326" s="388">
        <v>44465</v>
      </c>
      <c r="U4326">
        <v>0</v>
      </c>
      <c r="V4326" t="s">
        <v>846</v>
      </c>
      <c r="W4326" s="388">
        <v>44502</v>
      </c>
      <c r="X4326">
        <v>78</v>
      </c>
      <c r="Y4326">
        <v>0</v>
      </c>
      <c r="Z4326">
        <v>0</v>
      </c>
      <c r="AA4326" t="s">
        <v>1758</v>
      </c>
      <c r="AB4326" t="s">
        <v>2044</v>
      </c>
      <c r="AD4326" t="s">
        <v>10191</v>
      </c>
      <c r="AE4326" t="s">
        <v>10192</v>
      </c>
      <c r="AI4326" t="s">
        <v>1761</v>
      </c>
      <c r="AL4326" t="s">
        <v>10949</v>
      </c>
      <c r="AM4326">
        <v>10</v>
      </c>
      <c r="AN4326" t="s">
        <v>10194</v>
      </c>
      <c r="AO4326" t="s">
        <v>2049</v>
      </c>
      <c r="AP4326">
        <v>0</v>
      </c>
      <c r="AQ4326" s="388">
        <v>44475</v>
      </c>
      <c r="AS4326" t="s">
        <v>10239</v>
      </c>
      <c r="AT4326" s="388">
        <v>44478</v>
      </c>
      <c r="AU4326" t="s">
        <v>1756</v>
      </c>
      <c r="AV4326" t="s">
        <v>1756</v>
      </c>
      <c r="AZ4326" t="s">
        <v>10242</v>
      </c>
      <c r="BA4326" t="s">
        <v>1865</v>
      </c>
      <c r="BB4326" t="s">
        <v>11028</v>
      </c>
      <c r="BC4326" t="s">
        <v>11029</v>
      </c>
      <c r="BD4326" t="s">
        <v>1756</v>
      </c>
      <c r="BE4326" t="s">
        <v>824</v>
      </c>
      <c r="BF4326" t="s">
        <v>824</v>
      </c>
    </row>
    <row r="4327" spans="1:58">
      <c r="A4327" t="s">
        <v>842</v>
      </c>
      <c r="B4327">
        <v>12</v>
      </c>
      <c r="C4327">
        <v>0</v>
      </c>
      <c r="D4327">
        <v>7410</v>
      </c>
      <c r="E4327" t="s">
        <v>10958</v>
      </c>
      <c r="F4327">
        <v>53511012</v>
      </c>
      <c r="G4327" t="s">
        <v>2041</v>
      </c>
      <c r="H4327">
        <v>0</v>
      </c>
      <c r="I4327" t="s">
        <v>10207</v>
      </c>
      <c r="J4327">
        <v>195</v>
      </c>
      <c r="K4327">
        <v>18</v>
      </c>
      <c r="L4327" t="s">
        <v>1771</v>
      </c>
      <c r="M4327" t="s">
        <v>10208</v>
      </c>
      <c r="N4327" t="s">
        <v>1757</v>
      </c>
      <c r="O4327" t="s">
        <v>1756</v>
      </c>
      <c r="P4327" t="s">
        <v>1756</v>
      </c>
      <c r="Q4327" s="387">
        <v>3510</v>
      </c>
      <c r="R4327">
        <v>456.3</v>
      </c>
      <c r="S4327">
        <v>3966.2999999999997</v>
      </c>
      <c r="T4327" s="388">
        <v>44468</v>
      </c>
      <c r="U4327">
        <v>0</v>
      </c>
      <c r="V4327" t="s">
        <v>846</v>
      </c>
      <c r="W4327" s="388">
        <v>44502</v>
      </c>
      <c r="X4327">
        <v>78</v>
      </c>
      <c r="Y4327">
        <v>0</v>
      </c>
      <c r="Z4327">
        <v>0</v>
      </c>
      <c r="AA4327" t="s">
        <v>1758</v>
      </c>
      <c r="AB4327" t="s">
        <v>2044</v>
      </c>
      <c r="AD4327" t="s">
        <v>10191</v>
      </c>
      <c r="AE4327" t="s">
        <v>10192</v>
      </c>
      <c r="AI4327" t="s">
        <v>1761</v>
      </c>
      <c r="AL4327" t="s">
        <v>10959</v>
      </c>
      <c r="AM4327">
        <v>10</v>
      </c>
      <c r="AN4327" t="s">
        <v>10194</v>
      </c>
      <c r="AO4327" t="s">
        <v>2049</v>
      </c>
      <c r="AP4327">
        <v>0</v>
      </c>
      <c r="AQ4327" s="388">
        <v>44476</v>
      </c>
      <c r="AS4327" t="s">
        <v>10239</v>
      </c>
      <c r="AT4327" s="388">
        <v>44478</v>
      </c>
      <c r="AU4327" t="s">
        <v>1756</v>
      </c>
      <c r="AV4327" t="s">
        <v>1756</v>
      </c>
      <c r="AZ4327" t="s">
        <v>10242</v>
      </c>
      <c r="BA4327" t="s">
        <v>1865</v>
      </c>
      <c r="BB4327" t="s">
        <v>11030</v>
      </c>
      <c r="BC4327" t="s">
        <v>11031</v>
      </c>
      <c r="BD4327" t="s">
        <v>1756</v>
      </c>
      <c r="BE4327" t="s">
        <v>824</v>
      </c>
      <c r="BF4327" t="s">
        <v>824</v>
      </c>
    </row>
    <row r="4328" spans="1:58">
      <c r="A4328" t="s">
        <v>842</v>
      </c>
      <c r="B4328">
        <v>12</v>
      </c>
      <c r="C4328">
        <v>0</v>
      </c>
      <c r="D4328">
        <v>7407</v>
      </c>
      <c r="E4328" t="s">
        <v>10968</v>
      </c>
      <c r="F4328">
        <v>53511012</v>
      </c>
      <c r="G4328" t="s">
        <v>2041</v>
      </c>
      <c r="H4328">
        <v>0</v>
      </c>
      <c r="I4328" t="s">
        <v>10207</v>
      </c>
      <c r="J4328">
        <v>195</v>
      </c>
      <c r="K4328">
        <v>18</v>
      </c>
      <c r="L4328" t="s">
        <v>1771</v>
      </c>
      <c r="M4328" t="s">
        <v>10208</v>
      </c>
      <c r="N4328" t="s">
        <v>1757</v>
      </c>
      <c r="O4328" t="s">
        <v>1756</v>
      </c>
      <c r="P4328" t="s">
        <v>1756</v>
      </c>
      <c r="Q4328" s="387">
        <v>3510</v>
      </c>
      <c r="R4328">
        <v>456.3</v>
      </c>
      <c r="S4328">
        <v>3966.2999999999997</v>
      </c>
      <c r="T4328" s="388">
        <v>44467</v>
      </c>
      <c r="U4328">
        <v>0</v>
      </c>
      <c r="V4328" t="s">
        <v>846</v>
      </c>
      <c r="W4328" s="388">
        <v>44502</v>
      </c>
      <c r="X4328">
        <v>78</v>
      </c>
      <c r="Y4328">
        <v>0</v>
      </c>
      <c r="Z4328">
        <v>0</v>
      </c>
      <c r="AA4328" t="s">
        <v>1758</v>
      </c>
      <c r="AB4328" t="s">
        <v>2044</v>
      </c>
      <c r="AD4328" t="s">
        <v>10191</v>
      </c>
      <c r="AE4328" t="s">
        <v>10192</v>
      </c>
      <c r="AI4328" t="s">
        <v>1761</v>
      </c>
      <c r="AL4328" t="s">
        <v>10969</v>
      </c>
      <c r="AM4328">
        <v>10</v>
      </c>
      <c r="AN4328" t="s">
        <v>10194</v>
      </c>
      <c r="AO4328" t="s">
        <v>2049</v>
      </c>
      <c r="AP4328">
        <v>0</v>
      </c>
      <c r="AQ4328" s="388">
        <v>44475</v>
      </c>
      <c r="AS4328" t="s">
        <v>10239</v>
      </c>
      <c r="AT4328" s="388">
        <v>44478</v>
      </c>
      <c r="AU4328" t="s">
        <v>1756</v>
      </c>
      <c r="AV4328" t="s">
        <v>1756</v>
      </c>
      <c r="AZ4328" t="s">
        <v>10242</v>
      </c>
      <c r="BA4328" t="s">
        <v>1865</v>
      </c>
      <c r="BB4328" t="s">
        <v>11032</v>
      </c>
      <c r="BC4328" t="s">
        <v>11033</v>
      </c>
      <c r="BD4328" t="s">
        <v>1756</v>
      </c>
      <c r="BE4328" t="s">
        <v>824</v>
      </c>
      <c r="BF4328" t="s">
        <v>824</v>
      </c>
    </row>
    <row r="4329" spans="1:58">
      <c r="A4329" t="s">
        <v>842</v>
      </c>
      <c r="B4329">
        <v>12</v>
      </c>
      <c r="C4329">
        <v>0</v>
      </c>
      <c r="D4329">
        <v>7403</v>
      </c>
      <c r="E4329" t="s">
        <v>10928</v>
      </c>
      <c r="F4329">
        <v>53511012</v>
      </c>
      <c r="G4329" t="s">
        <v>2041</v>
      </c>
      <c r="H4329">
        <v>0</v>
      </c>
      <c r="I4329" t="s">
        <v>10207</v>
      </c>
      <c r="J4329">
        <v>195</v>
      </c>
      <c r="K4329">
        <v>18</v>
      </c>
      <c r="L4329" t="s">
        <v>1771</v>
      </c>
      <c r="M4329" t="s">
        <v>10208</v>
      </c>
      <c r="N4329" t="s">
        <v>1757</v>
      </c>
      <c r="O4329" t="s">
        <v>1756</v>
      </c>
      <c r="P4329" t="s">
        <v>1756</v>
      </c>
      <c r="Q4329" s="387">
        <v>3510</v>
      </c>
      <c r="R4329">
        <v>456.3</v>
      </c>
      <c r="S4329">
        <v>3966.2999999999997</v>
      </c>
      <c r="T4329" s="388">
        <v>44467</v>
      </c>
      <c r="U4329">
        <v>0</v>
      </c>
      <c r="V4329" t="s">
        <v>846</v>
      </c>
      <c r="W4329" s="388">
        <v>44502</v>
      </c>
      <c r="X4329">
        <v>78</v>
      </c>
      <c r="Y4329">
        <v>0</v>
      </c>
      <c r="Z4329">
        <v>0</v>
      </c>
      <c r="AA4329" t="s">
        <v>1758</v>
      </c>
      <c r="AB4329" t="s">
        <v>2044</v>
      </c>
      <c r="AD4329" t="s">
        <v>10191</v>
      </c>
      <c r="AE4329" t="s">
        <v>10192</v>
      </c>
      <c r="AI4329" t="s">
        <v>1761</v>
      </c>
      <c r="AL4329" t="s">
        <v>10929</v>
      </c>
      <c r="AM4329">
        <v>10</v>
      </c>
      <c r="AN4329" t="s">
        <v>10194</v>
      </c>
      <c r="AO4329" t="s">
        <v>2049</v>
      </c>
      <c r="AP4329">
        <v>0</v>
      </c>
      <c r="AQ4329" s="388">
        <v>44475</v>
      </c>
      <c r="AS4329" t="s">
        <v>10239</v>
      </c>
      <c r="AT4329" s="388">
        <v>44478</v>
      </c>
      <c r="AU4329" t="s">
        <v>1756</v>
      </c>
      <c r="AV4329" t="s">
        <v>1756</v>
      </c>
      <c r="AZ4329" t="s">
        <v>10242</v>
      </c>
      <c r="BA4329" t="s">
        <v>1865</v>
      </c>
      <c r="BB4329" t="s">
        <v>11034</v>
      </c>
      <c r="BC4329" t="s">
        <v>11035</v>
      </c>
      <c r="BD4329" t="s">
        <v>1756</v>
      </c>
      <c r="BE4329" t="s">
        <v>824</v>
      </c>
      <c r="BF4329" t="s">
        <v>824</v>
      </c>
    </row>
    <row r="4330" spans="1:58">
      <c r="A4330" t="s">
        <v>842</v>
      </c>
      <c r="B4330">
        <v>12</v>
      </c>
      <c r="C4330">
        <v>0</v>
      </c>
      <c r="D4330">
        <v>7397</v>
      </c>
      <c r="E4330" t="s">
        <v>10938</v>
      </c>
      <c r="F4330">
        <v>53511012</v>
      </c>
      <c r="G4330" t="s">
        <v>2041</v>
      </c>
      <c r="H4330">
        <v>0</v>
      </c>
      <c r="I4330" t="s">
        <v>10207</v>
      </c>
      <c r="J4330">
        <v>195</v>
      </c>
      <c r="K4330">
        <v>9</v>
      </c>
      <c r="L4330" t="s">
        <v>1771</v>
      </c>
      <c r="M4330" t="s">
        <v>10208</v>
      </c>
      <c r="N4330" t="s">
        <v>1757</v>
      </c>
      <c r="O4330" t="s">
        <v>1756</v>
      </c>
      <c r="P4330" t="s">
        <v>1756</v>
      </c>
      <c r="Q4330" s="387">
        <v>1755</v>
      </c>
      <c r="R4330">
        <v>228.15</v>
      </c>
      <c r="S4330">
        <v>1983.1499999999999</v>
      </c>
      <c r="T4330" s="388">
        <v>44466</v>
      </c>
      <c r="U4330">
        <v>0</v>
      </c>
      <c r="V4330" t="s">
        <v>846</v>
      </c>
      <c r="W4330" s="388">
        <v>44502</v>
      </c>
      <c r="X4330">
        <v>78</v>
      </c>
      <c r="Y4330">
        <v>0</v>
      </c>
      <c r="Z4330">
        <v>0</v>
      </c>
      <c r="AA4330" t="s">
        <v>1758</v>
      </c>
      <c r="AB4330" t="s">
        <v>2044</v>
      </c>
      <c r="AD4330" t="s">
        <v>10191</v>
      </c>
      <c r="AE4330" t="s">
        <v>10192</v>
      </c>
      <c r="AI4330" t="s">
        <v>1761</v>
      </c>
      <c r="AL4330" t="s">
        <v>10939</v>
      </c>
      <c r="AM4330">
        <v>10</v>
      </c>
      <c r="AN4330" t="s">
        <v>10194</v>
      </c>
      <c r="AO4330" t="s">
        <v>2049</v>
      </c>
      <c r="AP4330">
        <v>0</v>
      </c>
      <c r="AQ4330" s="388">
        <v>44475</v>
      </c>
      <c r="AS4330" t="s">
        <v>10239</v>
      </c>
      <c r="AT4330" s="388">
        <v>44478</v>
      </c>
      <c r="AU4330" t="s">
        <v>1756</v>
      </c>
      <c r="AV4330" t="s">
        <v>1756</v>
      </c>
      <c r="AZ4330" t="s">
        <v>10242</v>
      </c>
      <c r="BA4330" t="s">
        <v>1865</v>
      </c>
      <c r="BB4330" t="s">
        <v>11036</v>
      </c>
      <c r="BC4330" t="s">
        <v>11037</v>
      </c>
      <c r="BD4330" t="s">
        <v>1756</v>
      </c>
      <c r="BE4330" t="s">
        <v>824</v>
      </c>
      <c r="BF4330" t="s">
        <v>824</v>
      </c>
    </row>
    <row r="4331" spans="1:58">
      <c r="A4331" t="s">
        <v>842</v>
      </c>
      <c r="B4331">
        <v>12</v>
      </c>
      <c r="C4331">
        <v>0</v>
      </c>
      <c r="D4331">
        <v>7397</v>
      </c>
      <c r="E4331" t="s">
        <v>10938</v>
      </c>
      <c r="F4331">
        <v>53511012</v>
      </c>
      <c r="G4331" t="s">
        <v>2041</v>
      </c>
      <c r="H4331">
        <v>0</v>
      </c>
      <c r="I4331" t="s">
        <v>10207</v>
      </c>
      <c r="J4331">
        <v>195</v>
      </c>
      <c r="K4331">
        <v>9</v>
      </c>
      <c r="L4331" t="s">
        <v>1771</v>
      </c>
      <c r="M4331" t="s">
        <v>10208</v>
      </c>
      <c r="N4331" t="s">
        <v>1757</v>
      </c>
      <c r="O4331" t="s">
        <v>1756</v>
      </c>
      <c r="P4331" t="s">
        <v>1756</v>
      </c>
      <c r="Q4331" s="387">
        <v>1755</v>
      </c>
      <c r="R4331">
        <v>228.15</v>
      </c>
      <c r="S4331">
        <v>1983.1499999999999</v>
      </c>
      <c r="T4331" s="388">
        <v>44466</v>
      </c>
      <c r="U4331">
        <v>0</v>
      </c>
      <c r="V4331" t="s">
        <v>846</v>
      </c>
      <c r="W4331" s="388">
        <v>44502</v>
      </c>
      <c r="X4331">
        <v>78</v>
      </c>
      <c r="Y4331">
        <v>0</v>
      </c>
      <c r="Z4331">
        <v>0</v>
      </c>
      <c r="AA4331" t="s">
        <v>1758</v>
      </c>
      <c r="AB4331" t="s">
        <v>2044</v>
      </c>
      <c r="AD4331" t="s">
        <v>10191</v>
      </c>
      <c r="AE4331" t="s">
        <v>10192</v>
      </c>
      <c r="AI4331" t="s">
        <v>1761</v>
      </c>
      <c r="AL4331" t="s">
        <v>10939</v>
      </c>
      <c r="AM4331">
        <v>10</v>
      </c>
      <c r="AN4331" t="s">
        <v>10194</v>
      </c>
      <c r="AO4331" t="s">
        <v>2049</v>
      </c>
      <c r="AP4331">
        <v>0</v>
      </c>
      <c r="AQ4331" s="388">
        <v>44475</v>
      </c>
      <c r="AS4331" t="s">
        <v>10239</v>
      </c>
      <c r="AT4331" s="388">
        <v>44478</v>
      </c>
      <c r="AU4331" t="s">
        <v>1756</v>
      </c>
      <c r="AV4331" t="s">
        <v>1756</v>
      </c>
      <c r="AZ4331" t="s">
        <v>10242</v>
      </c>
      <c r="BA4331" t="s">
        <v>1865</v>
      </c>
      <c r="BB4331" t="s">
        <v>11036</v>
      </c>
      <c r="BC4331" t="s">
        <v>11037</v>
      </c>
      <c r="BD4331" t="s">
        <v>1756</v>
      </c>
      <c r="BE4331" t="s">
        <v>824</v>
      </c>
      <c r="BF4331" t="s">
        <v>824</v>
      </c>
    </row>
    <row r="4332" spans="1:58">
      <c r="A4332" t="s">
        <v>842</v>
      </c>
      <c r="B4332">
        <v>12</v>
      </c>
      <c r="C4332">
        <v>0</v>
      </c>
      <c r="D4332">
        <v>7393</v>
      </c>
      <c r="E4332" t="s">
        <v>10948</v>
      </c>
      <c r="F4332">
        <v>53511012</v>
      </c>
      <c r="G4332" t="s">
        <v>2041</v>
      </c>
      <c r="H4332">
        <v>0</v>
      </c>
      <c r="I4332" t="s">
        <v>10207</v>
      </c>
      <c r="J4332">
        <v>195</v>
      </c>
      <c r="K4332">
        <v>9</v>
      </c>
      <c r="L4332" t="s">
        <v>1771</v>
      </c>
      <c r="M4332" t="s">
        <v>10208</v>
      </c>
      <c r="N4332" t="s">
        <v>1757</v>
      </c>
      <c r="O4332" t="s">
        <v>1756</v>
      </c>
      <c r="P4332" t="s">
        <v>1756</v>
      </c>
      <c r="Q4332" s="387">
        <v>1755</v>
      </c>
      <c r="R4332">
        <v>228.15</v>
      </c>
      <c r="S4332">
        <v>1983.1499999999999</v>
      </c>
      <c r="T4332" s="388">
        <v>44465</v>
      </c>
      <c r="U4332">
        <v>0</v>
      </c>
      <c r="V4332" t="s">
        <v>846</v>
      </c>
      <c r="W4332" s="388">
        <v>44502</v>
      </c>
      <c r="X4332">
        <v>78</v>
      </c>
      <c r="Y4332">
        <v>0</v>
      </c>
      <c r="Z4332">
        <v>0</v>
      </c>
      <c r="AA4332" t="s">
        <v>1758</v>
      </c>
      <c r="AB4332" t="s">
        <v>2044</v>
      </c>
      <c r="AD4332" t="s">
        <v>10191</v>
      </c>
      <c r="AE4332" t="s">
        <v>10192</v>
      </c>
      <c r="AI4332" t="s">
        <v>1761</v>
      </c>
      <c r="AL4332" t="s">
        <v>10949</v>
      </c>
      <c r="AM4332">
        <v>10</v>
      </c>
      <c r="AN4332" t="s">
        <v>10194</v>
      </c>
      <c r="AO4332" t="s">
        <v>2049</v>
      </c>
      <c r="AP4332">
        <v>0</v>
      </c>
      <c r="AQ4332" s="388">
        <v>44475</v>
      </c>
      <c r="AS4332" t="s">
        <v>10239</v>
      </c>
      <c r="AT4332" s="388">
        <v>44478</v>
      </c>
      <c r="AU4332" t="s">
        <v>1756</v>
      </c>
      <c r="AV4332" t="s">
        <v>1756</v>
      </c>
      <c r="AZ4332" t="s">
        <v>10242</v>
      </c>
      <c r="BA4332" t="s">
        <v>1865</v>
      </c>
      <c r="BB4332" t="s">
        <v>11038</v>
      </c>
      <c r="BC4332" t="s">
        <v>11039</v>
      </c>
      <c r="BD4332" t="s">
        <v>1756</v>
      </c>
      <c r="BE4332" t="s">
        <v>824</v>
      </c>
      <c r="BF4332" t="s">
        <v>824</v>
      </c>
    </row>
    <row r="4333" spans="1:58">
      <c r="A4333" t="s">
        <v>842</v>
      </c>
      <c r="B4333">
        <v>12</v>
      </c>
      <c r="C4333">
        <v>0</v>
      </c>
      <c r="D4333">
        <v>7393</v>
      </c>
      <c r="E4333" t="s">
        <v>10948</v>
      </c>
      <c r="F4333">
        <v>53511012</v>
      </c>
      <c r="G4333" t="s">
        <v>2041</v>
      </c>
      <c r="H4333">
        <v>0</v>
      </c>
      <c r="I4333" t="s">
        <v>10207</v>
      </c>
      <c r="J4333">
        <v>195</v>
      </c>
      <c r="K4333">
        <v>9</v>
      </c>
      <c r="L4333" t="s">
        <v>1771</v>
      </c>
      <c r="M4333" t="s">
        <v>10208</v>
      </c>
      <c r="N4333" t="s">
        <v>1757</v>
      </c>
      <c r="O4333" t="s">
        <v>1756</v>
      </c>
      <c r="P4333" t="s">
        <v>1756</v>
      </c>
      <c r="Q4333" s="387">
        <v>1755</v>
      </c>
      <c r="R4333">
        <v>228.15</v>
      </c>
      <c r="S4333">
        <v>1983.1499999999999</v>
      </c>
      <c r="T4333" s="388">
        <v>44465</v>
      </c>
      <c r="U4333">
        <v>0</v>
      </c>
      <c r="V4333" t="s">
        <v>846</v>
      </c>
      <c r="W4333" s="388">
        <v>44502</v>
      </c>
      <c r="X4333">
        <v>78</v>
      </c>
      <c r="Y4333">
        <v>0</v>
      </c>
      <c r="Z4333">
        <v>0</v>
      </c>
      <c r="AA4333" t="s">
        <v>1758</v>
      </c>
      <c r="AB4333" t="s">
        <v>2044</v>
      </c>
      <c r="AD4333" t="s">
        <v>10191</v>
      </c>
      <c r="AE4333" t="s">
        <v>10192</v>
      </c>
      <c r="AI4333" t="s">
        <v>1761</v>
      </c>
      <c r="AL4333" t="s">
        <v>10949</v>
      </c>
      <c r="AM4333">
        <v>10</v>
      </c>
      <c r="AN4333" t="s">
        <v>10194</v>
      </c>
      <c r="AO4333" t="s">
        <v>2049</v>
      </c>
      <c r="AP4333">
        <v>0</v>
      </c>
      <c r="AQ4333" s="388">
        <v>44475</v>
      </c>
      <c r="AS4333" t="s">
        <v>10239</v>
      </c>
      <c r="AT4333" s="388">
        <v>44478</v>
      </c>
      <c r="AU4333" t="s">
        <v>1756</v>
      </c>
      <c r="AV4333" t="s">
        <v>1756</v>
      </c>
      <c r="AZ4333" t="s">
        <v>10242</v>
      </c>
      <c r="BA4333" t="s">
        <v>1865</v>
      </c>
      <c r="BB4333" t="s">
        <v>11038</v>
      </c>
      <c r="BC4333" t="s">
        <v>11039</v>
      </c>
      <c r="BD4333" t="s">
        <v>1756</v>
      </c>
      <c r="BE4333" t="s">
        <v>824</v>
      </c>
      <c r="BF4333" t="s">
        <v>824</v>
      </c>
    </row>
    <row r="4334" spans="1:58">
      <c r="A4334" t="s">
        <v>842</v>
      </c>
      <c r="B4334">
        <v>12</v>
      </c>
      <c r="C4334">
        <v>0</v>
      </c>
      <c r="D4334">
        <v>7403</v>
      </c>
      <c r="E4334" t="s">
        <v>10928</v>
      </c>
      <c r="F4334">
        <v>53511012</v>
      </c>
      <c r="G4334" t="s">
        <v>2041</v>
      </c>
      <c r="H4334">
        <v>0</v>
      </c>
      <c r="I4334" t="s">
        <v>10347</v>
      </c>
      <c r="J4334">
        <v>25</v>
      </c>
      <c r="K4334">
        <v>36</v>
      </c>
      <c r="L4334" t="s">
        <v>1771</v>
      </c>
      <c r="M4334" t="s">
        <v>10200</v>
      </c>
      <c r="N4334" t="s">
        <v>1757</v>
      </c>
      <c r="O4334" t="s">
        <v>1756</v>
      </c>
      <c r="P4334" t="s">
        <v>1756</v>
      </c>
      <c r="Q4334" s="387">
        <v>900</v>
      </c>
      <c r="R4334">
        <v>117</v>
      </c>
      <c r="S4334">
        <v>1016.9999999999999</v>
      </c>
      <c r="T4334" s="388">
        <v>44467</v>
      </c>
      <c r="U4334">
        <v>0</v>
      </c>
      <c r="V4334" t="s">
        <v>846</v>
      </c>
      <c r="W4334" s="388">
        <v>44502</v>
      </c>
      <c r="X4334">
        <v>78</v>
      </c>
      <c r="Y4334">
        <v>0</v>
      </c>
      <c r="Z4334">
        <v>0</v>
      </c>
      <c r="AA4334" t="s">
        <v>1758</v>
      </c>
      <c r="AB4334" t="s">
        <v>2044</v>
      </c>
      <c r="AD4334" t="s">
        <v>10191</v>
      </c>
      <c r="AE4334" t="s">
        <v>10192</v>
      </c>
      <c r="AI4334" t="s">
        <v>1761</v>
      </c>
      <c r="AL4334" t="s">
        <v>10929</v>
      </c>
      <c r="AM4334">
        <v>10</v>
      </c>
      <c r="AN4334" t="s">
        <v>10194</v>
      </c>
      <c r="AO4334" t="s">
        <v>2049</v>
      </c>
      <c r="AP4334">
        <v>0</v>
      </c>
      <c r="AQ4334" s="388">
        <v>44475</v>
      </c>
      <c r="AS4334" t="s">
        <v>10239</v>
      </c>
      <c r="AT4334" s="388">
        <v>44478</v>
      </c>
      <c r="AU4334" t="s">
        <v>1756</v>
      </c>
      <c r="AV4334" t="s">
        <v>1756</v>
      </c>
      <c r="AZ4334" t="s">
        <v>10242</v>
      </c>
      <c r="BA4334" t="s">
        <v>1865</v>
      </c>
      <c r="BB4334" t="s">
        <v>11040</v>
      </c>
      <c r="BC4334" t="s">
        <v>11041</v>
      </c>
      <c r="BD4334" t="s">
        <v>1756</v>
      </c>
      <c r="BE4334" t="s">
        <v>824</v>
      </c>
      <c r="BF4334" t="s">
        <v>824</v>
      </c>
    </row>
    <row r="4335" spans="1:58">
      <c r="A4335" t="s">
        <v>842</v>
      </c>
      <c r="B4335">
        <v>12</v>
      </c>
      <c r="C4335">
        <v>0</v>
      </c>
      <c r="D4335">
        <v>7410</v>
      </c>
      <c r="E4335" t="s">
        <v>10958</v>
      </c>
      <c r="F4335">
        <v>53511012</v>
      </c>
      <c r="G4335" t="s">
        <v>2041</v>
      </c>
      <c r="H4335">
        <v>0</v>
      </c>
      <c r="I4335" t="s">
        <v>10764</v>
      </c>
      <c r="J4335">
        <v>30</v>
      </c>
      <c r="K4335">
        <v>1</v>
      </c>
      <c r="L4335" t="s">
        <v>10765</v>
      </c>
      <c r="N4335" t="s">
        <v>1757</v>
      </c>
      <c r="O4335" t="s">
        <v>1756</v>
      </c>
      <c r="P4335" t="s">
        <v>1756</v>
      </c>
      <c r="Q4335" s="387">
        <v>30</v>
      </c>
      <c r="R4335">
        <v>3.9000000000000004</v>
      </c>
      <c r="S4335">
        <v>33.9</v>
      </c>
      <c r="T4335" s="388">
        <v>44468</v>
      </c>
      <c r="U4335">
        <v>0</v>
      </c>
      <c r="V4335" t="s">
        <v>846</v>
      </c>
      <c r="W4335" s="388">
        <v>44502</v>
      </c>
      <c r="X4335">
        <v>78</v>
      </c>
      <c r="Y4335">
        <v>0</v>
      </c>
      <c r="Z4335">
        <v>0</v>
      </c>
      <c r="AA4335" t="s">
        <v>1758</v>
      </c>
      <c r="AB4335" t="s">
        <v>2044</v>
      </c>
      <c r="AD4335" t="s">
        <v>10191</v>
      </c>
      <c r="AE4335" t="s">
        <v>10192</v>
      </c>
      <c r="AI4335" t="s">
        <v>1761</v>
      </c>
      <c r="AL4335" t="s">
        <v>10959</v>
      </c>
      <c r="AM4335">
        <v>10</v>
      </c>
      <c r="AN4335" t="s">
        <v>10194</v>
      </c>
      <c r="AO4335" t="s">
        <v>2049</v>
      </c>
      <c r="AP4335">
        <v>0</v>
      </c>
      <c r="AQ4335" s="388">
        <v>44476</v>
      </c>
      <c r="AS4335" t="s">
        <v>10239</v>
      </c>
      <c r="AT4335" s="388">
        <v>44478</v>
      </c>
      <c r="AU4335" t="s">
        <v>1756</v>
      </c>
      <c r="AV4335" t="s">
        <v>1756</v>
      </c>
      <c r="AZ4335" t="s">
        <v>10242</v>
      </c>
      <c r="BA4335" t="s">
        <v>1865</v>
      </c>
      <c r="BB4335" t="s">
        <v>11042</v>
      </c>
      <c r="BC4335" t="s">
        <v>11043</v>
      </c>
      <c r="BD4335" t="s">
        <v>1756</v>
      </c>
      <c r="BE4335" t="s">
        <v>824</v>
      </c>
      <c r="BF4335" t="s">
        <v>824</v>
      </c>
    </row>
    <row r="4336" spans="1:58">
      <c r="A4336" t="s">
        <v>842</v>
      </c>
      <c r="B4336">
        <v>12</v>
      </c>
      <c r="C4336">
        <v>0</v>
      </c>
      <c r="D4336">
        <v>7407</v>
      </c>
      <c r="E4336" t="s">
        <v>10968</v>
      </c>
      <c r="F4336">
        <v>53511012</v>
      </c>
      <c r="G4336" t="s">
        <v>2041</v>
      </c>
      <c r="H4336">
        <v>0</v>
      </c>
      <c r="I4336" t="s">
        <v>10764</v>
      </c>
      <c r="J4336">
        <v>30</v>
      </c>
      <c r="K4336">
        <v>1</v>
      </c>
      <c r="L4336" t="s">
        <v>10765</v>
      </c>
      <c r="N4336" t="s">
        <v>1757</v>
      </c>
      <c r="O4336" t="s">
        <v>1756</v>
      </c>
      <c r="P4336" t="s">
        <v>1756</v>
      </c>
      <c r="Q4336" s="387">
        <v>30</v>
      </c>
      <c r="R4336">
        <v>3.9000000000000004</v>
      </c>
      <c r="S4336">
        <v>33.9</v>
      </c>
      <c r="T4336" s="388">
        <v>44467</v>
      </c>
      <c r="U4336">
        <v>0</v>
      </c>
      <c r="V4336" t="s">
        <v>846</v>
      </c>
      <c r="W4336" s="388">
        <v>44502</v>
      </c>
      <c r="X4336">
        <v>78</v>
      </c>
      <c r="Y4336">
        <v>0</v>
      </c>
      <c r="Z4336">
        <v>0</v>
      </c>
      <c r="AA4336" t="s">
        <v>1758</v>
      </c>
      <c r="AB4336" t="s">
        <v>2044</v>
      </c>
      <c r="AD4336" t="s">
        <v>10191</v>
      </c>
      <c r="AE4336" t="s">
        <v>10192</v>
      </c>
      <c r="AI4336" t="s">
        <v>1761</v>
      </c>
      <c r="AL4336" t="s">
        <v>10969</v>
      </c>
      <c r="AM4336">
        <v>10</v>
      </c>
      <c r="AN4336" t="s">
        <v>10194</v>
      </c>
      <c r="AO4336" t="s">
        <v>2049</v>
      </c>
      <c r="AP4336">
        <v>0</v>
      </c>
      <c r="AQ4336" s="388">
        <v>44475</v>
      </c>
      <c r="AS4336" t="s">
        <v>10239</v>
      </c>
      <c r="AT4336" s="388">
        <v>44478</v>
      </c>
      <c r="AU4336" t="s">
        <v>1756</v>
      </c>
      <c r="AV4336" t="s">
        <v>1756</v>
      </c>
      <c r="AZ4336" t="s">
        <v>10242</v>
      </c>
      <c r="BA4336" t="s">
        <v>1865</v>
      </c>
      <c r="BB4336" t="s">
        <v>11044</v>
      </c>
      <c r="BC4336" t="s">
        <v>11045</v>
      </c>
      <c r="BD4336" t="s">
        <v>1756</v>
      </c>
      <c r="BE4336" t="s">
        <v>824</v>
      </c>
      <c r="BF4336" t="s">
        <v>824</v>
      </c>
    </row>
    <row r="4337" spans="1:58">
      <c r="A4337" t="s">
        <v>842</v>
      </c>
      <c r="B4337">
        <v>12</v>
      </c>
      <c r="C4337">
        <v>0</v>
      </c>
      <c r="D4337">
        <v>7403</v>
      </c>
      <c r="E4337" t="s">
        <v>10928</v>
      </c>
      <c r="F4337">
        <v>53511012</v>
      </c>
      <c r="G4337" t="s">
        <v>2041</v>
      </c>
      <c r="H4337">
        <v>0</v>
      </c>
      <c r="I4337" t="s">
        <v>10764</v>
      </c>
      <c r="J4337">
        <v>30</v>
      </c>
      <c r="K4337">
        <v>1</v>
      </c>
      <c r="L4337" t="s">
        <v>10765</v>
      </c>
      <c r="N4337" t="s">
        <v>1757</v>
      </c>
      <c r="O4337" t="s">
        <v>1756</v>
      </c>
      <c r="P4337" t="s">
        <v>1756</v>
      </c>
      <c r="Q4337" s="387">
        <v>30</v>
      </c>
      <c r="R4337">
        <v>3.9000000000000004</v>
      </c>
      <c r="S4337">
        <v>33.9</v>
      </c>
      <c r="T4337" s="388">
        <v>44467</v>
      </c>
      <c r="U4337">
        <v>0</v>
      </c>
      <c r="V4337" t="s">
        <v>846</v>
      </c>
      <c r="W4337" s="388">
        <v>44502</v>
      </c>
      <c r="X4337">
        <v>78</v>
      </c>
      <c r="Y4337">
        <v>0</v>
      </c>
      <c r="Z4337">
        <v>0</v>
      </c>
      <c r="AA4337" t="s">
        <v>1758</v>
      </c>
      <c r="AB4337" t="s">
        <v>2044</v>
      </c>
      <c r="AD4337" t="s">
        <v>10191</v>
      </c>
      <c r="AE4337" t="s">
        <v>10192</v>
      </c>
      <c r="AI4337" t="s">
        <v>1761</v>
      </c>
      <c r="AL4337" t="s">
        <v>10929</v>
      </c>
      <c r="AM4337">
        <v>10</v>
      </c>
      <c r="AN4337" t="s">
        <v>10194</v>
      </c>
      <c r="AO4337" t="s">
        <v>2049</v>
      </c>
      <c r="AP4337">
        <v>0</v>
      </c>
      <c r="AQ4337" s="388">
        <v>44475</v>
      </c>
      <c r="AS4337" t="s">
        <v>10239</v>
      </c>
      <c r="AT4337" s="388">
        <v>44478</v>
      </c>
      <c r="AU4337" t="s">
        <v>1756</v>
      </c>
      <c r="AV4337" t="s">
        <v>1756</v>
      </c>
      <c r="AZ4337" t="s">
        <v>10242</v>
      </c>
      <c r="BA4337" t="s">
        <v>1865</v>
      </c>
      <c r="BB4337" t="s">
        <v>11046</v>
      </c>
      <c r="BC4337" t="s">
        <v>11047</v>
      </c>
      <c r="BD4337" t="s">
        <v>1756</v>
      </c>
      <c r="BE4337" t="s">
        <v>824</v>
      </c>
      <c r="BF4337" t="s">
        <v>824</v>
      </c>
    </row>
    <row r="4338" spans="1:58">
      <c r="A4338" t="s">
        <v>842</v>
      </c>
      <c r="B4338">
        <v>12</v>
      </c>
      <c r="C4338">
        <v>0</v>
      </c>
      <c r="D4338">
        <v>7397</v>
      </c>
      <c r="E4338" t="s">
        <v>10938</v>
      </c>
      <c r="F4338">
        <v>53511012</v>
      </c>
      <c r="G4338" t="s">
        <v>2041</v>
      </c>
      <c r="H4338">
        <v>0</v>
      </c>
      <c r="I4338" t="s">
        <v>10764</v>
      </c>
      <c r="J4338">
        <v>30</v>
      </c>
      <c r="K4338">
        <v>1</v>
      </c>
      <c r="L4338" t="s">
        <v>10765</v>
      </c>
      <c r="N4338" t="s">
        <v>1757</v>
      </c>
      <c r="O4338" t="s">
        <v>1756</v>
      </c>
      <c r="P4338" t="s">
        <v>1756</v>
      </c>
      <c r="Q4338" s="387">
        <v>30</v>
      </c>
      <c r="R4338">
        <v>3.9000000000000004</v>
      </c>
      <c r="S4338">
        <v>33.9</v>
      </c>
      <c r="T4338" s="388">
        <v>44466</v>
      </c>
      <c r="U4338">
        <v>0</v>
      </c>
      <c r="V4338" t="s">
        <v>846</v>
      </c>
      <c r="W4338" s="388">
        <v>44502</v>
      </c>
      <c r="X4338">
        <v>78</v>
      </c>
      <c r="Y4338">
        <v>0</v>
      </c>
      <c r="Z4338">
        <v>0</v>
      </c>
      <c r="AA4338" t="s">
        <v>1758</v>
      </c>
      <c r="AB4338" t="s">
        <v>2044</v>
      </c>
      <c r="AD4338" t="s">
        <v>10191</v>
      </c>
      <c r="AE4338" t="s">
        <v>10192</v>
      </c>
      <c r="AI4338" t="s">
        <v>1761</v>
      </c>
      <c r="AL4338" t="s">
        <v>10939</v>
      </c>
      <c r="AM4338">
        <v>10</v>
      </c>
      <c r="AN4338" t="s">
        <v>10194</v>
      </c>
      <c r="AO4338" t="s">
        <v>2049</v>
      </c>
      <c r="AP4338">
        <v>0</v>
      </c>
      <c r="AQ4338" s="388">
        <v>44475</v>
      </c>
      <c r="AS4338" t="s">
        <v>10239</v>
      </c>
      <c r="AT4338" s="388">
        <v>44478</v>
      </c>
      <c r="AU4338" t="s">
        <v>1756</v>
      </c>
      <c r="AV4338" t="s">
        <v>1756</v>
      </c>
      <c r="AZ4338" t="s">
        <v>10242</v>
      </c>
      <c r="BA4338" t="s">
        <v>1865</v>
      </c>
      <c r="BB4338" t="s">
        <v>11048</v>
      </c>
      <c r="BC4338" t="s">
        <v>11049</v>
      </c>
      <c r="BD4338" t="s">
        <v>1756</v>
      </c>
      <c r="BE4338" t="s">
        <v>824</v>
      </c>
      <c r="BF4338" t="s">
        <v>824</v>
      </c>
    </row>
    <row r="4339" spans="1:58">
      <c r="A4339" t="s">
        <v>842</v>
      </c>
      <c r="B4339">
        <v>12</v>
      </c>
      <c r="C4339">
        <v>0</v>
      </c>
      <c r="D4339">
        <v>7393</v>
      </c>
      <c r="E4339" t="s">
        <v>10948</v>
      </c>
      <c r="F4339">
        <v>53511012</v>
      </c>
      <c r="G4339" t="s">
        <v>2041</v>
      </c>
      <c r="H4339">
        <v>0</v>
      </c>
      <c r="I4339" t="s">
        <v>10764</v>
      </c>
      <c r="J4339">
        <v>30</v>
      </c>
      <c r="K4339">
        <v>1</v>
      </c>
      <c r="L4339" t="s">
        <v>10765</v>
      </c>
      <c r="N4339" t="s">
        <v>1757</v>
      </c>
      <c r="O4339" t="s">
        <v>1756</v>
      </c>
      <c r="P4339" t="s">
        <v>1756</v>
      </c>
      <c r="Q4339" s="387">
        <v>30</v>
      </c>
      <c r="R4339">
        <v>3.9000000000000004</v>
      </c>
      <c r="S4339">
        <v>33.9</v>
      </c>
      <c r="T4339" s="388">
        <v>44465</v>
      </c>
      <c r="U4339">
        <v>0</v>
      </c>
      <c r="V4339" t="s">
        <v>846</v>
      </c>
      <c r="W4339" s="388">
        <v>44502</v>
      </c>
      <c r="X4339">
        <v>78</v>
      </c>
      <c r="Y4339">
        <v>0</v>
      </c>
      <c r="Z4339">
        <v>0</v>
      </c>
      <c r="AA4339" t="s">
        <v>1758</v>
      </c>
      <c r="AB4339" t="s">
        <v>2044</v>
      </c>
      <c r="AD4339" t="s">
        <v>10191</v>
      </c>
      <c r="AE4339" t="s">
        <v>10192</v>
      </c>
      <c r="AI4339" t="s">
        <v>1761</v>
      </c>
      <c r="AL4339" t="s">
        <v>10949</v>
      </c>
      <c r="AM4339">
        <v>10</v>
      </c>
      <c r="AN4339" t="s">
        <v>10194</v>
      </c>
      <c r="AO4339" t="s">
        <v>2049</v>
      </c>
      <c r="AP4339">
        <v>0</v>
      </c>
      <c r="AQ4339" s="388">
        <v>44475</v>
      </c>
      <c r="AS4339" t="s">
        <v>10239</v>
      </c>
      <c r="AT4339" s="388">
        <v>44478</v>
      </c>
      <c r="AU4339" t="s">
        <v>1756</v>
      </c>
      <c r="AV4339" t="s">
        <v>1756</v>
      </c>
      <c r="AZ4339" t="s">
        <v>10242</v>
      </c>
      <c r="BA4339" t="s">
        <v>1865</v>
      </c>
      <c r="BB4339" t="s">
        <v>11050</v>
      </c>
      <c r="BC4339" t="s">
        <v>11051</v>
      </c>
      <c r="BD4339" t="s">
        <v>1756</v>
      </c>
      <c r="BE4339" t="s">
        <v>824</v>
      </c>
      <c r="BF4339" t="s">
        <v>824</v>
      </c>
    </row>
    <row r="4340" spans="1:58">
      <c r="A4340" t="s">
        <v>842</v>
      </c>
      <c r="B4340">
        <v>12</v>
      </c>
      <c r="C4340">
        <v>0</v>
      </c>
      <c r="D4340">
        <v>7410</v>
      </c>
      <c r="E4340" t="s">
        <v>10958</v>
      </c>
      <c r="F4340">
        <v>53511012</v>
      </c>
      <c r="G4340" t="s">
        <v>2041</v>
      </c>
      <c r="H4340">
        <v>0</v>
      </c>
      <c r="I4340" t="s">
        <v>10774</v>
      </c>
      <c r="J4340">
        <v>250</v>
      </c>
      <c r="K4340">
        <v>1</v>
      </c>
      <c r="L4340" t="s">
        <v>10765</v>
      </c>
      <c r="N4340" t="s">
        <v>1757</v>
      </c>
      <c r="O4340" t="s">
        <v>1756</v>
      </c>
      <c r="P4340" t="s">
        <v>1756</v>
      </c>
      <c r="Q4340" s="387">
        <v>250</v>
      </c>
      <c r="R4340">
        <v>32.5</v>
      </c>
      <c r="S4340">
        <v>282.5</v>
      </c>
      <c r="T4340" s="388">
        <v>44468</v>
      </c>
      <c r="U4340">
        <v>0</v>
      </c>
      <c r="V4340" t="s">
        <v>846</v>
      </c>
      <c r="W4340" s="388">
        <v>44502</v>
      </c>
      <c r="X4340">
        <v>78</v>
      </c>
      <c r="Y4340">
        <v>0</v>
      </c>
      <c r="Z4340">
        <v>0</v>
      </c>
      <c r="AA4340" t="s">
        <v>1758</v>
      </c>
      <c r="AB4340" t="s">
        <v>2044</v>
      </c>
      <c r="AD4340" t="s">
        <v>10191</v>
      </c>
      <c r="AE4340" t="s">
        <v>10192</v>
      </c>
      <c r="AI4340" t="s">
        <v>1761</v>
      </c>
      <c r="AL4340" t="s">
        <v>10959</v>
      </c>
      <c r="AM4340">
        <v>10</v>
      </c>
      <c r="AN4340" t="s">
        <v>10194</v>
      </c>
      <c r="AO4340" t="s">
        <v>2049</v>
      </c>
      <c r="AP4340">
        <v>0</v>
      </c>
      <c r="AQ4340" s="388">
        <v>44476</v>
      </c>
      <c r="AS4340" t="s">
        <v>10239</v>
      </c>
      <c r="AT4340" s="388">
        <v>44478</v>
      </c>
      <c r="AU4340" t="s">
        <v>1756</v>
      </c>
      <c r="AV4340" t="s">
        <v>1756</v>
      </c>
      <c r="AZ4340" t="s">
        <v>10242</v>
      </c>
      <c r="BA4340" t="s">
        <v>1865</v>
      </c>
      <c r="BB4340" t="s">
        <v>11052</v>
      </c>
      <c r="BC4340" t="s">
        <v>11053</v>
      </c>
      <c r="BD4340" t="s">
        <v>1756</v>
      </c>
      <c r="BE4340" t="s">
        <v>824</v>
      </c>
      <c r="BF4340" t="s">
        <v>824</v>
      </c>
    </row>
    <row r="4341" spans="1:58">
      <c r="A4341" t="s">
        <v>842</v>
      </c>
      <c r="B4341">
        <v>12</v>
      </c>
      <c r="C4341">
        <v>0</v>
      </c>
      <c r="D4341">
        <v>7407</v>
      </c>
      <c r="E4341" t="s">
        <v>10968</v>
      </c>
      <c r="F4341">
        <v>53511012</v>
      </c>
      <c r="G4341" t="s">
        <v>2041</v>
      </c>
      <c r="H4341">
        <v>0</v>
      </c>
      <c r="I4341" t="s">
        <v>10774</v>
      </c>
      <c r="J4341">
        <v>250</v>
      </c>
      <c r="K4341">
        <v>1</v>
      </c>
      <c r="L4341" t="s">
        <v>10765</v>
      </c>
      <c r="N4341" t="s">
        <v>1757</v>
      </c>
      <c r="O4341" t="s">
        <v>1756</v>
      </c>
      <c r="P4341" t="s">
        <v>1756</v>
      </c>
      <c r="Q4341" s="387">
        <v>250</v>
      </c>
      <c r="R4341">
        <v>32.5</v>
      </c>
      <c r="S4341">
        <v>282.5</v>
      </c>
      <c r="T4341" s="388">
        <v>44467</v>
      </c>
      <c r="U4341">
        <v>0</v>
      </c>
      <c r="V4341" t="s">
        <v>846</v>
      </c>
      <c r="W4341" s="388">
        <v>44502</v>
      </c>
      <c r="X4341">
        <v>78</v>
      </c>
      <c r="Y4341">
        <v>0</v>
      </c>
      <c r="Z4341">
        <v>0</v>
      </c>
      <c r="AA4341" t="s">
        <v>1758</v>
      </c>
      <c r="AB4341" t="s">
        <v>2044</v>
      </c>
      <c r="AD4341" t="s">
        <v>10191</v>
      </c>
      <c r="AE4341" t="s">
        <v>10192</v>
      </c>
      <c r="AI4341" t="s">
        <v>1761</v>
      </c>
      <c r="AL4341" t="s">
        <v>10969</v>
      </c>
      <c r="AM4341">
        <v>10</v>
      </c>
      <c r="AN4341" t="s">
        <v>10194</v>
      </c>
      <c r="AO4341" t="s">
        <v>2049</v>
      </c>
      <c r="AP4341">
        <v>0</v>
      </c>
      <c r="AQ4341" s="388">
        <v>44475</v>
      </c>
      <c r="AS4341" t="s">
        <v>10239</v>
      </c>
      <c r="AT4341" s="388">
        <v>44478</v>
      </c>
      <c r="AU4341" t="s">
        <v>1756</v>
      </c>
      <c r="AV4341" t="s">
        <v>1756</v>
      </c>
      <c r="AZ4341" t="s">
        <v>10242</v>
      </c>
      <c r="BA4341" t="s">
        <v>1865</v>
      </c>
      <c r="BB4341" t="s">
        <v>11054</v>
      </c>
      <c r="BC4341" t="s">
        <v>11055</v>
      </c>
      <c r="BD4341" t="s">
        <v>1756</v>
      </c>
      <c r="BE4341" t="s">
        <v>824</v>
      </c>
      <c r="BF4341" t="s">
        <v>824</v>
      </c>
    </row>
    <row r="4342" spans="1:58">
      <c r="A4342" t="s">
        <v>842</v>
      </c>
      <c r="B4342">
        <v>12</v>
      </c>
      <c r="C4342">
        <v>0</v>
      </c>
      <c r="D4342">
        <v>7403</v>
      </c>
      <c r="E4342" t="s">
        <v>10928</v>
      </c>
      <c r="F4342">
        <v>53511012</v>
      </c>
      <c r="G4342" t="s">
        <v>2041</v>
      </c>
      <c r="H4342">
        <v>0</v>
      </c>
      <c r="I4342" t="s">
        <v>10774</v>
      </c>
      <c r="J4342">
        <v>250</v>
      </c>
      <c r="K4342">
        <v>1</v>
      </c>
      <c r="L4342" t="s">
        <v>10765</v>
      </c>
      <c r="N4342" t="s">
        <v>1757</v>
      </c>
      <c r="O4342" t="s">
        <v>1756</v>
      </c>
      <c r="P4342" t="s">
        <v>1756</v>
      </c>
      <c r="Q4342" s="387">
        <v>250</v>
      </c>
      <c r="R4342">
        <v>32.5</v>
      </c>
      <c r="S4342">
        <v>282.5</v>
      </c>
      <c r="T4342" s="388">
        <v>44467</v>
      </c>
      <c r="U4342">
        <v>0</v>
      </c>
      <c r="V4342" t="s">
        <v>846</v>
      </c>
      <c r="W4342" s="388">
        <v>44502</v>
      </c>
      <c r="X4342">
        <v>78</v>
      </c>
      <c r="Y4342">
        <v>0</v>
      </c>
      <c r="Z4342">
        <v>0</v>
      </c>
      <c r="AA4342" t="s">
        <v>1758</v>
      </c>
      <c r="AB4342" t="s">
        <v>2044</v>
      </c>
      <c r="AD4342" t="s">
        <v>10191</v>
      </c>
      <c r="AE4342" t="s">
        <v>10192</v>
      </c>
      <c r="AI4342" t="s">
        <v>1761</v>
      </c>
      <c r="AL4342" t="s">
        <v>10929</v>
      </c>
      <c r="AM4342">
        <v>10</v>
      </c>
      <c r="AN4342" t="s">
        <v>10194</v>
      </c>
      <c r="AO4342" t="s">
        <v>2049</v>
      </c>
      <c r="AP4342">
        <v>0</v>
      </c>
      <c r="AQ4342" s="388">
        <v>44475</v>
      </c>
      <c r="AS4342" t="s">
        <v>10239</v>
      </c>
      <c r="AT4342" s="388">
        <v>44478</v>
      </c>
      <c r="AU4342" t="s">
        <v>1756</v>
      </c>
      <c r="AV4342" t="s">
        <v>1756</v>
      </c>
      <c r="AZ4342" t="s">
        <v>10242</v>
      </c>
      <c r="BA4342" t="s">
        <v>1865</v>
      </c>
      <c r="BB4342" t="s">
        <v>11056</v>
      </c>
      <c r="BC4342" t="s">
        <v>11057</v>
      </c>
      <c r="BD4342" t="s">
        <v>1756</v>
      </c>
      <c r="BE4342" t="s">
        <v>824</v>
      </c>
      <c r="BF4342" t="s">
        <v>824</v>
      </c>
    </row>
    <row r="4343" spans="1:58">
      <c r="A4343" t="s">
        <v>842</v>
      </c>
      <c r="B4343">
        <v>12</v>
      </c>
      <c r="C4343">
        <v>0</v>
      </c>
      <c r="D4343">
        <v>7397</v>
      </c>
      <c r="E4343" t="s">
        <v>10938</v>
      </c>
      <c r="F4343">
        <v>53511012</v>
      </c>
      <c r="G4343" t="s">
        <v>2041</v>
      </c>
      <c r="H4343">
        <v>0</v>
      </c>
      <c r="I4343" t="s">
        <v>10774</v>
      </c>
      <c r="J4343">
        <v>250</v>
      </c>
      <c r="K4343">
        <v>1</v>
      </c>
      <c r="L4343" t="s">
        <v>10765</v>
      </c>
      <c r="N4343" t="s">
        <v>1757</v>
      </c>
      <c r="O4343" t="s">
        <v>1756</v>
      </c>
      <c r="P4343" t="s">
        <v>1756</v>
      </c>
      <c r="Q4343" s="387">
        <v>250</v>
      </c>
      <c r="R4343">
        <v>32.5</v>
      </c>
      <c r="S4343">
        <v>282.5</v>
      </c>
      <c r="T4343" s="388">
        <v>44466</v>
      </c>
      <c r="U4343">
        <v>0</v>
      </c>
      <c r="V4343" t="s">
        <v>846</v>
      </c>
      <c r="W4343" s="388">
        <v>44502</v>
      </c>
      <c r="X4343">
        <v>78</v>
      </c>
      <c r="Y4343">
        <v>0</v>
      </c>
      <c r="Z4343">
        <v>0</v>
      </c>
      <c r="AA4343" t="s">
        <v>1758</v>
      </c>
      <c r="AB4343" t="s">
        <v>2044</v>
      </c>
      <c r="AD4343" t="s">
        <v>10191</v>
      </c>
      <c r="AE4343" t="s">
        <v>10192</v>
      </c>
      <c r="AI4343" t="s">
        <v>1761</v>
      </c>
      <c r="AL4343" t="s">
        <v>10939</v>
      </c>
      <c r="AM4343">
        <v>10</v>
      </c>
      <c r="AN4343" t="s">
        <v>10194</v>
      </c>
      <c r="AO4343" t="s">
        <v>2049</v>
      </c>
      <c r="AP4343">
        <v>0</v>
      </c>
      <c r="AQ4343" s="388">
        <v>44475</v>
      </c>
      <c r="AS4343" t="s">
        <v>10239</v>
      </c>
      <c r="AT4343" s="388">
        <v>44478</v>
      </c>
      <c r="AU4343" t="s">
        <v>1756</v>
      </c>
      <c r="AV4343" t="s">
        <v>1756</v>
      </c>
      <c r="AZ4343" t="s">
        <v>10242</v>
      </c>
      <c r="BA4343" t="s">
        <v>1865</v>
      </c>
      <c r="BB4343" t="s">
        <v>11058</v>
      </c>
      <c r="BC4343" t="s">
        <v>11059</v>
      </c>
      <c r="BD4343" t="s">
        <v>1756</v>
      </c>
      <c r="BE4343" t="s">
        <v>824</v>
      </c>
      <c r="BF4343" t="s">
        <v>824</v>
      </c>
    </row>
    <row r="4344" spans="1:58">
      <c r="A4344" t="s">
        <v>842</v>
      </c>
      <c r="B4344">
        <v>12</v>
      </c>
      <c r="C4344">
        <v>0</v>
      </c>
      <c r="D4344">
        <v>7393</v>
      </c>
      <c r="E4344" t="s">
        <v>10948</v>
      </c>
      <c r="F4344">
        <v>53511012</v>
      </c>
      <c r="G4344" t="s">
        <v>2041</v>
      </c>
      <c r="H4344">
        <v>0</v>
      </c>
      <c r="I4344" t="s">
        <v>10774</v>
      </c>
      <c r="J4344">
        <v>250</v>
      </c>
      <c r="K4344">
        <v>1</v>
      </c>
      <c r="L4344" t="s">
        <v>10765</v>
      </c>
      <c r="N4344" t="s">
        <v>1757</v>
      </c>
      <c r="O4344" t="s">
        <v>1756</v>
      </c>
      <c r="P4344" t="s">
        <v>1756</v>
      </c>
      <c r="Q4344" s="387">
        <v>250</v>
      </c>
      <c r="R4344">
        <v>32.5</v>
      </c>
      <c r="S4344">
        <v>282.5</v>
      </c>
      <c r="T4344" s="388">
        <v>44465</v>
      </c>
      <c r="U4344">
        <v>0</v>
      </c>
      <c r="V4344" t="s">
        <v>846</v>
      </c>
      <c r="W4344" s="388">
        <v>44502</v>
      </c>
      <c r="X4344">
        <v>78</v>
      </c>
      <c r="Y4344">
        <v>0</v>
      </c>
      <c r="Z4344">
        <v>0</v>
      </c>
      <c r="AA4344" t="s">
        <v>1758</v>
      </c>
      <c r="AB4344" t="s">
        <v>2044</v>
      </c>
      <c r="AD4344" t="s">
        <v>10191</v>
      </c>
      <c r="AE4344" t="s">
        <v>10192</v>
      </c>
      <c r="AI4344" t="s">
        <v>1761</v>
      </c>
      <c r="AL4344" t="s">
        <v>10949</v>
      </c>
      <c r="AM4344">
        <v>10</v>
      </c>
      <c r="AN4344" t="s">
        <v>10194</v>
      </c>
      <c r="AO4344" t="s">
        <v>2049</v>
      </c>
      <c r="AP4344">
        <v>0</v>
      </c>
      <c r="AQ4344" s="388">
        <v>44475</v>
      </c>
      <c r="AS4344" t="s">
        <v>10239</v>
      </c>
      <c r="AT4344" s="388">
        <v>44478</v>
      </c>
      <c r="AU4344" t="s">
        <v>1756</v>
      </c>
      <c r="AV4344" t="s">
        <v>1756</v>
      </c>
      <c r="AZ4344" t="s">
        <v>10242</v>
      </c>
      <c r="BA4344" t="s">
        <v>1865</v>
      </c>
      <c r="BB4344" t="s">
        <v>11060</v>
      </c>
      <c r="BC4344" t="s">
        <v>11061</v>
      </c>
      <c r="BD4344" t="s">
        <v>1756</v>
      </c>
      <c r="BE4344" t="s">
        <v>824</v>
      </c>
      <c r="BF4344" t="s">
        <v>824</v>
      </c>
    </row>
    <row r="4345" spans="1:58">
      <c r="A4345" t="s">
        <v>842</v>
      </c>
      <c r="B4345">
        <v>12</v>
      </c>
      <c r="C4345">
        <v>0</v>
      </c>
      <c r="D4345">
        <v>7459</v>
      </c>
      <c r="E4345" t="s">
        <v>11062</v>
      </c>
      <c r="F4345">
        <v>53530701</v>
      </c>
      <c r="G4345" t="s">
        <v>1753</v>
      </c>
      <c r="H4345">
        <v>0</v>
      </c>
      <c r="I4345" t="s">
        <v>554</v>
      </c>
      <c r="J4345">
        <v>84</v>
      </c>
      <c r="K4345">
        <v>3</v>
      </c>
      <c r="L4345" t="s">
        <v>1771</v>
      </c>
      <c r="M4345" t="s">
        <v>1756</v>
      </c>
      <c r="N4345" t="s">
        <v>1756</v>
      </c>
      <c r="O4345" t="s">
        <v>10190</v>
      </c>
      <c r="P4345" t="s">
        <v>1757</v>
      </c>
      <c r="Q4345" s="387">
        <v>252</v>
      </c>
      <c r="R4345">
        <v>32.76</v>
      </c>
      <c r="S4345">
        <v>284.76</v>
      </c>
      <c r="T4345" s="388">
        <v>44484</v>
      </c>
      <c r="U4345">
        <v>0</v>
      </c>
      <c r="V4345" t="s">
        <v>846</v>
      </c>
      <c r="W4345" s="388">
        <v>44502</v>
      </c>
      <c r="X4345">
        <v>78</v>
      </c>
      <c r="Y4345">
        <v>0</v>
      </c>
      <c r="Z4345">
        <v>0</v>
      </c>
      <c r="AA4345" t="s">
        <v>1758</v>
      </c>
      <c r="AB4345" t="s">
        <v>827</v>
      </c>
      <c r="AD4345" t="s">
        <v>10191</v>
      </c>
      <c r="AE4345" t="s">
        <v>10192</v>
      </c>
      <c r="AI4345" t="s">
        <v>1761</v>
      </c>
      <c r="AL4345" t="s">
        <v>11063</v>
      </c>
      <c r="AM4345">
        <v>7</v>
      </c>
      <c r="AN4345" t="s">
        <v>11064</v>
      </c>
      <c r="AO4345" t="s">
        <v>10785</v>
      </c>
      <c r="AP4345">
        <v>0</v>
      </c>
      <c r="AQ4345" s="388">
        <v>44487</v>
      </c>
      <c r="AS4345" t="s">
        <v>1765</v>
      </c>
      <c r="AT4345" s="388">
        <v>44495</v>
      </c>
      <c r="AU4345" t="s">
        <v>1756</v>
      </c>
      <c r="AV4345" t="s">
        <v>1756</v>
      </c>
      <c r="AZ4345" t="s">
        <v>1766</v>
      </c>
      <c r="BA4345" t="s">
        <v>8981</v>
      </c>
      <c r="BB4345" t="s">
        <v>11065</v>
      </c>
      <c r="BC4345" t="s">
        <v>11066</v>
      </c>
      <c r="BD4345" t="s">
        <v>827</v>
      </c>
      <c r="BE4345" t="s">
        <v>1756</v>
      </c>
      <c r="BF4345" t="s">
        <v>827</v>
      </c>
    </row>
    <row r="4346" spans="1:58">
      <c r="A4346" t="s">
        <v>842</v>
      </c>
      <c r="B4346">
        <v>12</v>
      </c>
      <c r="C4346">
        <v>0</v>
      </c>
      <c r="D4346">
        <v>7454</v>
      </c>
      <c r="E4346" t="s">
        <v>11067</v>
      </c>
      <c r="F4346">
        <v>53530701</v>
      </c>
      <c r="G4346" t="s">
        <v>1753</v>
      </c>
      <c r="H4346">
        <v>0</v>
      </c>
      <c r="I4346" t="s">
        <v>554</v>
      </c>
      <c r="J4346">
        <v>84</v>
      </c>
      <c r="K4346">
        <v>3</v>
      </c>
      <c r="L4346" t="s">
        <v>1771</v>
      </c>
      <c r="M4346" t="s">
        <v>1756</v>
      </c>
      <c r="N4346" t="s">
        <v>1756</v>
      </c>
      <c r="O4346" t="s">
        <v>10190</v>
      </c>
      <c r="P4346" t="s">
        <v>1757</v>
      </c>
      <c r="Q4346" s="387">
        <v>252</v>
      </c>
      <c r="R4346">
        <v>32.76</v>
      </c>
      <c r="S4346">
        <v>284.76</v>
      </c>
      <c r="T4346" s="388">
        <v>44483</v>
      </c>
      <c r="U4346">
        <v>0</v>
      </c>
      <c r="V4346" t="s">
        <v>846</v>
      </c>
      <c r="W4346" s="388">
        <v>44502</v>
      </c>
      <c r="X4346">
        <v>78</v>
      </c>
      <c r="Y4346">
        <v>0</v>
      </c>
      <c r="Z4346">
        <v>0</v>
      </c>
      <c r="AA4346" t="s">
        <v>1758</v>
      </c>
      <c r="AB4346" t="s">
        <v>827</v>
      </c>
      <c r="AD4346" t="s">
        <v>10191</v>
      </c>
      <c r="AE4346" t="s">
        <v>10192</v>
      </c>
      <c r="AI4346" t="s">
        <v>1761</v>
      </c>
      <c r="AL4346" t="s">
        <v>11068</v>
      </c>
      <c r="AM4346">
        <v>7</v>
      </c>
      <c r="AN4346" t="s">
        <v>11064</v>
      </c>
      <c r="AO4346" t="s">
        <v>10785</v>
      </c>
      <c r="AP4346">
        <v>0</v>
      </c>
      <c r="AQ4346" s="388">
        <v>44487</v>
      </c>
      <c r="AS4346" t="s">
        <v>1765</v>
      </c>
      <c r="AT4346" s="388">
        <v>44495</v>
      </c>
      <c r="AU4346" t="s">
        <v>1756</v>
      </c>
      <c r="AV4346" t="s">
        <v>1756</v>
      </c>
      <c r="AZ4346" t="s">
        <v>1766</v>
      </c>
      <c r="BA4346" t="s">
        <v>8981</v>
      </c>
      <c r="BB4346" t="s">
        <v>11069</v>
      </c>
      <c r="BC4346" t="s">
        <v>11070</v>
      </c>
      <c r="BD4346" t="s">
        <v>827</v>
      </c>
      <c r="BE4346" t="s">
        <v>1756</v>
      </c>
      <c r="BF4346" t="s">
        <v>827</v>
      </c>
    </row>
    <row r="4347" spans="1:58">
      <c r="A4347" t="s">
        <v>842</v>
      </c>
      <c r="B4347">
        <v>12</v>
      </c>
      <c r="C4347">
        <v>0</v>
      </c>
      <c r="D4347">
        <v>7466</v>
      </c>
      <c r="E4347" t="s">
        <v>11071</v>
      </c>
      <c r="F4347">
        <v>53530701</v>
      </c>
      <c r="G4347" t="s">
        <v>1753</v>
      </c>
      <c r="H4347">
        <v>0</v>
      </c>
      <c r="I4347" t="s">
        <v>2056</v>
      </c>
      <c r="J4347">
        <v>244</v>
      </c>
      <c r="K4347">
        <v>0.18181820000000001</v>
      </c>
      <c r="L4347" t="s">
        <v>1755</v>
      </c>
      <c r="N4347" t="s">
        <v>1757</v>
      </c>
      <c r="O4347" t="s">
        <v>1756</v>
      </c>
      <c r="P4347" t="s">
        <v>1756</v>
      </c>
      <c r="Q4347" s="387">
        <v>44.363599999999998</v>
      </c>
      <c r="R4347">
        <v>5.7672679999999996</v>
      </c>
      <c r="S4347">
        <v>50.130867999999992</v>
      </c>
      <c r="T4347" s="388">
        <v>44486</v>
      </c>
      <c r="U4347">
        <v>0</v>
      </c>
      <c r="V4347" t="s">
        <v>846</v>
      </c>
      <c r="W4347" s="388">
        <v>44502</v>
      </c>
      <c r="X4347">
        <v>78</v>
      </c>
      <c r="Y4347">
        <v>0</v>
      </c>
      <c r="Z4347">
        <v>0</v>
      </c>
      <c r="AA4347" t="s">
        <v>1758</v>
      </c>
      <c r="AB4347" t="s">
        <v>827</v>
      </c>
      <c r="AD4347" t="s">
        <v>10191</v>
      </c>
      <c r="AE4347" t="s">
        <v>10192</v>
      </c>
      <c r="AI4347" t="s">
        <v>1761</v>
      </c>
      <c r="AL4347" t="s">
        <v>11072</v>
      </c>
      <c r="AM4347">
        <v>7</v>
      </c>
      <c r="AN4347" t="s">
        <v>11064</v>
      </c>
      <c r="AO4347" t="s">
        <v>10785</v>
      </c>
      <c r="AP4347">
        <v>0</v>
      </c>
      <c r="AQ4347" s="388">
        <v>44494</v>
      </c>
      <c r="AS4347" t="s">
        <v>1765</v>
      </c>
      <c r="AT4347" s="388">
        <v>44496</v>
      </c>
      <c r="AU4347" t="s">
        <v>1756</v>
      </c>
      <c r="AV4347" t="s">
        <v>1756</v>
      </c>
      <c r="AZ4347" t="s">
        <v>1766</v>
      </c>
      <c r="BA4347" t="s">
        <v>8981</v>
      </c>
      <c r="BB4347" t="s">
        <v>11073</v>
      </c>
      <c r="BC4347" t="s">
        <v>11074</v>
      </c>
      <c r="BD4347" t="s">
        <v>827</v>
      </c>
      <c r="BE4347" t="s">
        <v>1756</v>
      </c>
      <c r="BF4347" t="s">
        <v>827</v>
      </c>
    </row>
    <row r="4348" spans="1:58">
      <c r="A4348" t="s">
        <v>842</v>
      </c>
      <c r="B4348">
        <v>12</v>
      </c>
      <c r="C4348">
        <v>0</v>
      </c>
      <c r="D4348">
        <v>7450</v>
      </c>
      <c r="E4348" t="s">
        <v>11075</v>
      </c>
      <c r="F4348">
        <v>53530701</v>
      </c>
      <c r="G4348" t="s">
        <v>1753</v>
      </c>
      <c r="H4348">
        <v>0</v>
      </c>
      <c r="I4348" t="s">
        <v>2056</v>
      </c>
      <c r="J4348">
        <v>244</v>
      </c>
      <c r="K4348">
        <v>0.18181820000000001</v>
      </c>
      <c r="L4348" t="s">
        <v>1755</v>
      </c>
      <c r="N4348" t="s">
        <v>1757</v>
      </c>
      <c r="O4348" t="s">
        <v>1756</v>
      </c>
      <c r="P4348" t="s">
        <v>1756</v>
      </c>
      <c r="Q4348" s="387">
        <v>44.363599999999998</v>
      </c>
      <c r="R4348">
        <v>5.7672679999999996</v>
      </c>
      <c r="S4348">
        <v>50.130867999999992</v>
      </c>
      <c r="T4348" s="388">
        <v>44482</v>
      </c>
      <c r="U4348">
        <v>0</v>
      </c>
      <c r="V4348" t="s">
        <v>846</v>
      </c>
      <c r="W4348" s="388">
        <v>44502</v>
      </c>
      <c r="X4348">
        <v>78</v>
      </c>
      <c r="Y4348">
        <v>0</v>
      </c>
      <c r="Z4348">
        <v>0</v>
      </c>
      <c r="AA4348" t="s">
        <v>1758</v>
      </c>
      <c r="AB4348" t="s">
        <v>827</v>
      </c>
      <c r="AD4348" t="s">
        <v>10191</v>
      </c>
      <c r="AE4348" t="s">
        <v>10192</v>
      </c>
      <c r="AI4348" t="s">
        <v>1761</v>
      </c>
      <c r="AL4348" t="s">
        <v>11076</v>
      </c>
      <c r="AM4348">
        <v>7</v>
      </c>
      <c r="AN4348" t="s">
        <v>11064</v>
      </c>
      <c r="AO4348" t="s">
        <v>10785</v>
      </c>
      <c r="AP4348">
        <v>0</v>
      </c>
      <c r="AQ4348" s="388">
        <v>44487</v>
      </c>
      <c r="AS4348" t="s">
        <v>1765</v>
      </c>
      <c r="AT4348" s="388">
        <v>44495</v>
      </c>
      <c r="AU4348" t="s">
        <v>1756</v>
      </c>
      <c r="AV4348" t="s">
        <v>1756</v>
      </c>
      <c r="AZ4348" t="s">
        <v>1766</v>
      </c>
      <c r="BA4348" t="s">
        <v>8981</v>
      </c>
      <c r="BB4348" t="s">
        <v>11077</v>
      </c>
      <c r="BC4348" t="s">
        <v>11078</v>
      </c>
      <c r="BD4348" t="s">
        <v>827</v>
      </c>
      <c r="BE4348" t="s">
        <v>1756</v>
      </c>
      <c r="BF4348" t="s">
        <v>827</v>
      </c>
    </row>
    <row r="4349" spans="1:58">
      <c r="A4349" t="s">
        <v>842</v>
      </c>
      <c r="B4349">
        <v>12</v>
      </c>
      <c r="C4349">
        <v>0</v>
      </c>
      <c r="D4349">
        <v>7459</v>
      </c>
      <c r="E4349" t="s">
        <v>11062</v>
      </c>
      <c r="F4349">
        <v>53530701</v>
      </c>
      <c r="G4349" t="s">
        <v>1753</v>
      </c>
      <c r="H4349">
        <v>0</v>
      </c>
      <c r="I4349" t="s">
        <v>2056</v>
      </c>
      <c r="J4349">
        <v>244</v>
      </c>
      <c r="K4349">
        <v>0.90909090000000004</v>
      </c>
      <c r="L4349" t="s">
        <v>1755</v>
      </c>
      <c r="N4349" t="s">
        <v>1757</v>
      </c>
      <c r="O4349" t="s">
        <v>1756</v>
      </c>
      <c r="P4349" t="s">
        <v>1756</v>
      </c>
      <c r="Q4349" s="387">
        <v>221.81819999999999</v>
      </c>
      <c r="R4349">
        <v>28.836365999999998</v>
      </c>
      <c r="S4349">
        <v>250.65456599999996</v>
      </c>
      <c r="T4349" s="388">
        <v>44484</v>
      </c>
      <c r="U4349">
        <v>0</v>
      </c>
      <c r="V4349" t="s">
        <v>846</v>
      </c>
      <c r="W4349" s="388">
        <v>44502</v>
      </c>
      <c r="X4349">
        <v>78</v>
      </c>
      <c r="Y4349">
        <v>0</v>
      </c>
      <c r="Z4349">
        <v>0</v>
      </c>
      <c r="AA4349" t="s">
        <v>1758</v>
      </c>
      <c r="AB4349" t="s">
        <v>827</v>
      </c>
      <c r="AD4349" t="s">
        <v>10191</v>
      </c>
      <c r="AE4349" t="s">
        <v>10192</v>
      </c>
      <c r="AI4349" t="s">
        <v>1761</v>
      </c>
      <c r="AL4349" t="s">
        <v>11063</v>
      </c>
      <c r="AM4349">
        <v>7</v>
      </c>
      <c r="AN4349" t="s">
        <v>11064</v>
      </c>
      <c r="AO4349" t="s">
        <v>10785</v>
      </c>
      <c r="AP4349">
        <v>0</v>
      </c>
      <c r="AQ4349" s="388">
        <v>44487</v>
      </c>
      <c r="AS4349" t="s">
        <v>1765</v>
      </c>
      <c r="AT4349" s="388">
        <v>44495</v>
      </c>
      <c r="AU4349" t="s">
        <v>1756</v>
      </c>
      <c r="AV4349" t="s">
        <v>1756</v>
      </c>
      <c r="AZ4349" t="s">
        <v>1766</v>
      </c>
      <c r="BA4349" t="s">
        <v>8981</v>
      </c>
      <c r="BB4349" t="s">
        <v>11079</v>
      </c>
      <c r="BC4349" t="s">
        <v>11080</v>
      </c>
      <c r="BD4349" t="s">
        <v>827</v>
      </c>
      <c r="BE4349" t="s">
        <v>1756</v>
      </c>
      <c r="BF4349" t="s">
        <v>827</v>
      </c>
    </row>
    <row r="4350" spans="1:58">
      <c r="A4350" t="s">
        <v>842</v>
      </c>
      <c r="B4350">
        <v>12</v>
      </c>
      <c r="C4350">
        <v>0</v>
      </c>
      <c r="D4350">
        <v>7459</v>
      </c>
      <c r="E4350" t="s">
        <v>11062</v>
      </c>
      <c r="F4350">
        <v>53530701</v>
      </c>
      <c r="G4350" t="s">
        <v>1753</v>
      </c>
      <c r="H4350">
        <v>0</v>
      </c>
      <c r="I4350" t="s">
        <v>2056</v>
      </c>
      <c r="J4350">
        <v>244</v>
      </c>
      <c r="K4350">
        <v>0.90909090000000004</v>
      </c>
      <c r="L4350" t="s">
        <v>1755</v>
      </c>
      <c r="N4350" t="s">
        <v>1757</v>
      </c>
      <c r="O4350" t="s">
        <v>1756</v>
      </c>
      <c r="P4350" t="s">
        <v>1756</v>
      </c>
      <c r="Q4350" s="387">
        <v>221.81819999999999</v>
      </c>
      <c r="R4350">
        <v>28.836365999999998</v>
      </c>
      <c r="S4350">
        <v>250.65456599999996</v>
      </c>
      <c r="T4350" s="388">
        <v>44484</v>
      </c>
      <c r="U4350">
        <v>0</v>
      </c>
      <c r="V4350" t="s">
        <v>846</v>
      </c>
      <c r="W4350" s="388">
        <v>44502</v>
      </c>
      <c r="X4350">
        <v>78</v>
      </c>
      <c r="Y4350">
        <v>0</v>
      </c>
      <c r="Z4350">
        <v>0</v>
      </c>
      <c r="AA4350" t="s">
        <v>1758</v>
      </c>
      <c r="AB4350" t="s">
        <v>827</v>
      </c>
      <c r="AD4350" t="s">
        <v>10191</v>
      </c>
      <c r="AE4350" t="s">
        <v>10192</v>
      </c>
      <c r="AI4350" t="s">
        <v>1761</v>
      </c>
      <c r="AL4350" t="s">
        <v>11063</v>
      </c>
      <c r="AM4350">
        <v>7</v>
      </c>
      <c r="AN4350" t="s">
        <v>11064</v>
      </c>
      <c r="AO4350" t="s">
        <v>10785</v>
      </c>
      <c r="AP4350">
        <v>0</v>
      </c>
      <c r="AQ4350" s="388">
        <v>44487</v>
      </c>
      <c r="AS4350" t="s">
        <v>1765</v>
      </c>
      <c r="AT4350" s="388">
        <v>44495</v>
      </c>
      <c r="AU4350" t="s">
        <v>1756</v>
      </c>
      <c r="AV4350" t="s">
        <v>1756</v>
      </c>
      <c r="AZ4350" t="s">
        <v>1766</v>
      </c>
      <c r="BA4350" t="s">
        <v>8981</v>
      </c>
      <c r="BB4350" t="s">
        <v>11079</v>
      </c>
      <c r="BC4350" t="s">
        <v>11080</v>
      </c>
      <c r="BD4350" t="s">
        <v>827</v>
      </c>
      <c r="BE4350" t="s">
        <v>1756</v>
      </c>
      <c r="BF4350" t="s">
        <v>827</v>
      </c>
    </row>
    <row r="4351" spans="1:58">
      <c r="A4351" t="s">
        <v>842</v>
      </c>
      <c r="B4351">
        <v>12</v>
      </c>
      <c r="C4351">
        <v>0</v>
      </c>
      <c r="D4351">
        <v>7455</v>
      </c>
      <c r="E4351" t="s">
        <v>11081</v>
      </c>
      <c r="F4351">
        <v>53530701</v>
      </c>
      <c r="G4351" t="s">
        <v>1753</v>
      </c>
      <c r="H4351">
        <v>0</v>
      </c>
      <c r="I4351" t="s">
        <v>2056</v>
      </c>
      <c r="J4351">
        <v>244</v>
      </c>
      <c r="K4351">
        <v>0.31818180000000001</v>
      </c>
      <c r="L4351" t="s">
        <v>1755</v>
      </c>
      <c r="N4351" t="s">
        <v>1757</v>
      </c>
      <c r="O4351" t="s">
        <v>1756</v>
      </c>
      <c r="P4351" t="s">
        <v>1756</v>
      </c>
      <c r="Q4351" s="387">
        <v>77.636399999999995</v>
      </c>
      <c r="R4351">
        <v>10.092732</v>
      </c>
      <c r="S4351">
        <v>87.729131999999993</v>
      </c>
      <c r="T4351" s="388">
        <v>44483</v>
      </c>
      <c r="U4351">
        <v>0</v>
      </c>
      <c r="V4351" t="s">
        <v>846</v>
      </c>
      <c r="W4351" s="388">
        <v>44502</v>
      </c>
      <c r="X4351">
        <v>78</v>
      </c>
      <c r="Y4351">
        <v>0</v>
      </c>
      <c r="Z4351">
        <v>0</v>
      </c>
      <c r="AA4351" t="s">
        <v>1758</v>
      </c>
      <c r="AB4351" t="s">
        <v>827</v>
      </c>
      <c r="AD4351" t="s">
        <v>10191</v>
      </c>
      <c r="AE4351" t="s">
        <v>10192</v>
      </c>
      <c r="AI4351" t="s">
        <v>1761</v>
      </c>
      <c r="AL4351" t="s">
        <v>11082</v>
      </c>
      <c r="AM4351">
        <v>7</v>
      </c>
      <c r="AN4351" t="s">
        <v>11064</v>
      </c>
      <c r="AO4351" t="s">
        <v>10785</v>
      </c>
      <c r="AP4351">
        <v>0</v>
      </c>
      <c r="AQ4351" s="388">
        <v>44487</v>
      </c>
      <c r="AS4351" t="s">
        <v>1765</v>
      </c>
      <c r="AT4351" s="388">
        <v>44495</v>
      </c>
      <c r="AU4351" t="s">
        <v>1756</v>
      </c>
      <c r="AV4351" t="s">
        <v>1756</v>
      </c>
      <c r="AZ4351" t="s">
        <v>1766</v>
      </c>
      <c r="BA4351" t="s">
        <v>8981</v>
      </c>
      <c r="BB4351" t="s">
        <v>11083</v>
      </c>
      <c r="BC4351" t="s">
        <v>11084</v>
      </c>
      <c r="BD4351" t="s">
        <v>827</v>
      </c>
      <c r="BE4351" t="s">
        <v>1756</v>
      </c>
      <c r="BF4351" t="s">
        <v>827</v>
      </c>
    </row>
    <row r="4352" spans="1:58">
      <c r="A4352" t="s">
        <v>842</v>
      </c>
      <c r="B4352">
        <v>12</v>
      </c>
      <c r="C4352">
        <v>0</v>
      </c>
      <c r="D4352">
        <v>7454</v>
      </c>
      <c r="E4352" t="s">
        <v>11067</v>
      </c>
      <c r="F4352">
        <v>53530701</v>
      </c>
      <c r="G4352" t="s">
        <v>1753</v>
      </c>
      <c r="H4352">
        <v>0</v>
      </c>
      <c r="I4352" t="s">
        <v>2056</v>
      </c>
      <c r="J4352">
        <v>244</v>
      </c>
      <c r="K4352">
        <v>0.5</v>
      </c>
      <c r="L4352" t="s">
        <v>1755</v>
      </c>
      <c r="N4352" t="s">
        <v>1757</v>
      </c>
      <c r="O4352" t="s">
        <v>1756</v>
      </c>
      <c r="P4352" t="s">
        <v>1756</v>
      </c>
      <c r="Q4352" s="387">
        <v>122</v>
      </c>
      <c r="R4352">
        <v>15.860000000000001</v>
      </c>
      <c r="S4352">
        <v>137.85999999999999</v>
      </c>
      <c r="T4352" s="388">
        <v>44483</v>
      </c>
      <c r="U4352">
        <v>0</v>
      </c>
      <c r="V4352" t="s">
        <v>846</v>
      </c>
      <c r="W4352" s="388">
        <v>44502</v>
      </c>
      <c r="X4352">
        <v>78</v>
      </c>
      <c r="Y4352">
        <v>0</v>
      </c>
      <c r="Z4352">
        <v>0</v>
      </c>
      <c r="AA4352" t="s">
        <v>1758</v>
      </c>
      <c r="AB4352" t="s">
        <v>827</v>
      </c>
      <c r="AD4352" t="s">
        <v>10191</v>
      </c>
      <c r="AE4352" t="s">
        <v>10192</v>
      </c>
      <c r="AI4352" t="s">
        <v>1761</v>
      </c>
      <c r="AL4352" t="s">
        <v>11068</v>
      </c>
      <c r="AM4352">
        <v>7</v>
      </c>
      <c r="AN4352" t="s">
        <v>11064</v>
      </c>
      <c r="AO4352" t="s">
        <v>10785</v>
      </c>
      <c r="AP4352">
        <v>0</v>
      </c>
      <c r="AQ4352" s="388">
        <v>44487</v>
      </c>
      <c r="AS4352" t="s">
        <v>1765</v>
      </c>
      <c r="AT4352" s="388">
        <v>44495</v>
      </c>
      <c r="AU4352" t="s">
        <v>1756</v>
      </c>
      <c r="AV4352" t="s">
        <v>1756</v>
      </c>
      <c r="AZ4352" t="s">
        <v>1766</v>
      </c>
      <c r="BA4352" t="s">
        <v>8981</v>
      </c>
      <c r="BB4352" t="s">
        <v>11085</v>
      </c>
      <c r="BC4352" t="s">
        <v>11086</v>
      </c>
      <c r="BD4352" t="s">
        <v>827</v>
      </c>
      <c r="BE4352" t="s">
        <v>1756</v>
      </c>
      <c r="BF4352" t="s">
        <v>827</v>
      </c>
    </row>
    <row r="4353" spans="1:58">
      <c r="A4353" t="s">
        <v>842</v>
      </c>
      <c r="B4353">
        <v>12</v>
      </c>
      <c r="C4353">
        <v>0</v>
      </c>
      <c r="D4353">
        <v>7454</v>
      </c>
      <c r="E4353" t="s">
        <v>11067</v>
      </c>
      <c r="F4353">
        <v>53530701</v>
      </c>
      <c r="G4353" t="s">
        <v>1753</v>
      </c>
      <c r="H4353">
        <v>0</v>
      </c>
      <c r="I4353" t="s">
        <v>2056</v>
      </c>
      <c r="J4353">
        <v>244</v>
      </c>
      <c r="K4353">
        <v>0.90909090000000004</v>
      </c>
      <c r="L4353" t="s">
        <v>1755</v>
      </c>
      <c r="N4353" t="s">
        <v>1757</v>
      </c>
      <c r="O4353" t="s">
        <v>1756</v>
      </c>
      <c r="P4353" t="s">
        <v>1756</v>
      </c>
      <c r="Q4353" s="387">
        <v>221.81819999999999</v>
      </c>
      <c r="R4353">
        <v>28.836365999999998</v>
      </c>
      <c r="S4353">
        <v>250.65456599999996</v>
      </c>
      <c r="T4353" s="388">
        <v>44483</v>
      </c>
      <c r="U4353">
        <v>0</v>
      </c>
      <c r="V4353" t="s">
        <v>846</v>
      </c>
      <c r="W4353" s="388">
        <v>44502</v>
      </c>
      <c r="X4353">
        <v>78</v>
      </c>
      <c r="Y4353">
        <v>0</v>
      </c>
      <c r="Z4353">
        <v>0</v>
      </c>
      <c r="AA4353" t="s">
        <v>1758</v>
      </c>
      <c r="AB4353" t="s">
        <v>827</v>
      </c>
      <c r="AD4353" t="s">
        <v>10191</v>
      </c>
      <c r="AE4353" t="s">
        <v>10192</v>
      </c>
      <c r="AI4353" t="s">
        <v>1761</v>
      </c>
      <c r="AL4353" t="s">
        <v>11068</v>
      </c>
      <c r="AM4353">
        <v>7</v>
      </c>
      <c r="AN4353" t="s">
        <v>11064</v>
      </c>
      <c r="AO4353" t="s">
        <v>10785</v>
      </c>
      <c r="AP4353">
        <v>0</v>
      </c>
      <c r="AQ4353" s="388">
        <v>44487</v>
      </c>
      <c r="AS4353" t="s">
        <v>1765</v>
      </c>
      <c r="AT4353" s="388">
        <v>44495</v>
      </c>
      <c r="AU4353" t="s">
        <v>1756</v>
      </c>
      <c r="AV4353" t="s">
        <v>1756</v>
      </c>
      <c r="AZ4353" t="s">
        <v>1766</v>
      </c>
      <c r="BA4353" t="s">
        <v>8981</v>
      </c>
      <c r="BB4353" t="s">
        <v>11087</v>
      </c>
      <c r="BC4353" t="s">
        <v>11088</v>
      </c>
      <c r="BD4353" t="s">
        <v>827</v>
      </c>
      <c r="BE4353" t="s">
        <v>1756</v>
      </c>
      <c r="BF4353" t="s">
        <v>827</v>
      </c>
    </row>
    <row r="4354" spans="1:58">
      <c r="A4354" t="s">
        <v>842</v>
      </c>
      <c r="B4354">
        <v>12</v>
      </c>
      <c r="C4354">
        <v>0</v>
      </c>
      <c r="D4354">
        <v>7459</v>
      </c>
      <c r="E4354" t="s">
        <v>11062</v>
      </c>
      <c r="F4354">
        <v>53530701</v>
      </c>
      <c r="G4354" t="s">
        <v>1753</v>
      </c>
      <c r="H4354">
        <v>0</v>
      </c>
      <c r="I4354" t="s">
        <v>10199</v>
      </c>
      <c r="J4354">
        <v>25</v>
      </c>
      <c r="K4354">
        <v>23</v>
      </c>
      <c r="L4354" t="s">
        <v>1771</v>
      </c>
      <c r="M4354" t="s">
        <v>10200</v>
      </c>
      <c r="N4354" t="s">
        <v>1757</v>
      </c>
      <c r="O4354" t="s">
        <v>1756</v>
      </c>
      <c r="P4354" t="s">
        <v>1756</v>
      </c>
      <c r="Q4354" s="387">
        <v>575</v>
      </c>
      <c r="R4354">
        <v>74.75</v>
      </c>
      <c r="S4354">
        <v>649.74999999999989</v>
      </c>
      <c r="T4354" s="388">
        <v>44484</v>
      </c>
      <c r="U4354">
        <v>0</v>
      </c>
      <c r="V4354" t="s">
        <v>846</v>
      </c>
      <c r="W4354" s="388">
        <v>44502</v>
      </c>
      <c r="X4354">
        <v>78</v>
      </c>
      <c r="Y4354">
        <v>0</v>
      </c>
      <c r="Z4354">
        <v>0</v>
      </c>
      <c r="AA4354" t="s">
        <v>1758</v>
      </c>
      <c r="AB4354" t="s">
        <v>827</v>
      </c>
      <c r="AD4354" t="s">
        <v>10191</v>
      </c>
      <c r="AE4354" t="s">
        <v>10192</v>
      </c>
      <c r="AI4354" t="s">
        <v>1761</v>
      </c>
      <c r="AL4354" t="s">
        <v>11063</v>
      </c>
      <c r="AM4354">
        <v>7</v>
      </c>
      <c r="AN4354" t="s">
        <v>11064</v>
      </c>
      <c r="AO4354" t="s">
        <v>10785</v>
      </c>
      <c r="AP4354">
        <v>0</v>
      </c>
      <c r="AQ4354" s="388">
        <v>44487</v>
      </c>
      <c r="AS4354" t="s">
        <v>1765</v>
      </c>
      <c r="AT4354" s="388">
        <v>44495</v>
      </c>
      <c r="AU4354" t="s">
        <v>1756</v>
      </c>
      <c r="AV4354" t="s">
        <v>1756</v>
      </c>
      <c r="AZ4354" t="s">
        <v>1766</v>
      </c>
      <c r="BA4354" t="s">
        <v>8981</v>
      </c>
      <c r="BB4354" t="s">
        <v>11089</v>
      </c>
      <c r="BC4354" t="s">
        <v>11090</v>
      </c>
      <c r="BD4354" t="s">
        <v>827</v>
      </c>
      <c r="BE4354" t="s">
        <v>1756</v>
      </c>
      <c r="BF4354" t="s">
        <v>827</v>
      </c>
    </row>
    <row r="4355" spans="1:58">
      <c r="A4355" t="s">
        <v>842</v>
      </c>
      <c r="B4355">
        <v>12</v>
      </c>
      <c r="C4355">
        <v>0</v>
      </c>
      <c r="D4355">
        <v>7454</v>
      </c>
      <c r="E4355" t="s">
        <v>11067</v>
      </c>
      <c r="F4355">
        <v>53530701</v>
      </c>
      <c r="G4355" t="s">
        <v>1753</v>
      </c>
      <c r="H4355">
        <v>0</v>
      </c>
      <c r="I4355" t="s">
        <v>10199</v>
      </c>
      <c r="J4355">
        <v>25</v>
      </c>
      <c r="K4355">
        <v>18.5</v>
      </c>
      <c r="L4355" t="s">
        <v>1771</v>
      </c>
      <c r="M4355" t="s">
        <v>10200</v>
      </c>
      <c r="N4355" t="s">
        <v>1757</v>
      </c>
      <c r="O4355" t="s">
        <v>1756</v>
      </c>
      <c r="P4355" t="s">
        <v>1756</v>
      </c>
      <c r="Q4355" s="387">
        <v>462.5</v>
      </c>
      <c r="R4355">
        <v>60.125</v>
      </c>
      <c r="S4355">
        <v>522.625</v>
      </c>
      <c r="T4355" s="388">
        <v>44483</v>
      </c>
      <c r="U4355">
        <v>0</v>
      </c>
      <c r="V4355" t="s">
        <v>846</v>
      </c>
      <c r="W4355" s="388">
        <v>44502</v>
      </c>
      <c r="X4355">
        <v>78</v>
      </c>
      <c r="Y4355">
        <v>0</v>
      </c>
      <c r="Z4355">
        <v>0</v>
      </c>
      <c r="AA4355" t="s">
        <v>1758</v>
      </c>
      <c r="AB4355" t="s">
        <v>827</v>
      </c>
      <c r="AD4355" t="s">
        <v>10191</v>
      </c>
      <c r="AE4355" t="s">
        <v>10192</v>
      </c>
      <c r="AI4355" t="s">
        <v>1761</v>
      </c>
      <c r="AL4355" t="s">
        <v>11068</v>
      </c>
      <c r="AM4355">
        <v>7</v>
      </c>
      <c r="AN4355" t="s">
        <v>11064</v>
      </c>
      <c r="AO4355" t="s">
        <v>10785</v>
      </c>
      <c r="AP4355">
        <v>0</v>
      </c>
      <c r="AQ4355" s="388">
        <v>44487</v>
      </c>
      <c r="AS4355" t="s">
        <v>1765</v>
      </c>
      <c r="AT4355" s="388">
        <v>44495</v>
      </c>
      <c r="AU4355" t="s">
        <v>1756</v>
      </c>
      <c r="AV4355" t="s">
        <v>1756</v>
      </c>
      <c r="AZ4355" t="s">
        <v>1766</v>
      </c>
      <c r="BA4355" t="s">
        <v>8981</v>
      </c>
      <c r="BB4355" t="s">
        <v>11091</v>
      </c>
      <c r="BC4355" t="s">
        <v>11092</v>
      </c>
      <c r="BD4355" t="s">
        <v>827</v>
      </c>
      <c r="BE4355" t="s">
        <v>1756</v>
      </c>
      <c r="BF4355" t="s">
        <v>827</v>
      </c>
    </row>
    <row r="4356" spans="1:58">
      <c r="A4356" t="s">
        <v>842</v>
      </c>
      <c r="B4356">
        <v>12</v>
      </c>
      <c r="C4356">
        <v>0</v>
      </c>
      <c r="D4356">
        <v>7459</v>
      </c>
      <c r="E4356" t="s">
        <v>11062</v>
      </c>
      <c r="F4356">
        <v>53530701</v>
      </c>
      <c r="G4356" t="s">
        <v>1753</v>
      </c>
      <c r="H4356">
        <v>0</v>
      </c>
      <c r="I4356" t="s">
        <v>11093</v>
      </c>
      <c r="J4356">
        <v>179</v>
      </c>
      <c r="K4356">
        <v>10</v>
      </c>
      <c r="L4356" t="s">
        <v>1771</v>
      </c>
      <c r="M4356" t="s">
        <v>11094</v>
      </c>
      <c r="N4356" t="s">
        <v>1757</v>
      </c>
      <c r="O4356" t="s">
        <v>1756</v>
      </c>
      <c r="P4356" t="s">
        <v>1756</v>
      </c>
      <c r="Q4356" s="387">
        <v>1790</v>
      </c>
      <c r="R4356">
        <v>232.70000000000002</v>
      </c>
      <c r="S4356">
        <v>2022.6999999999998</v>
      </c>
      <c r="T4356" s="388">
        <v>44484</v>
      </c>
      <c r="U4356">
        <v>0</v>
      </c>
      <c r="V4356" t="s">
        <v>846</v>
      </c>
      <c r="W4356" s="388">
        <v>44502</v>
      </c>
      <c r="X4356">
        <v>78</v>
      </c>
      <c r="Y4356">
        <v>0</v>
      </c>
      <c r="Z4356">
        <v>0</v>
      </c>
      <c r="AA4356" t="s">
        <v>1758</v>
      </c>
      <c r="AB4356" t="s">
        <v>827</v>
      </c>
      <c r="AD4356" t="s">
        <v>10191</v>
      </c>
      <c r="AE4356" t="s">
        <v>10192</v>
      </c>
      <c r="AI4356" t="s">
        <v>1761</v>
      </c>
      <c r="AL4356" t="s">
        <v>11063</v>
      </c>
      <c r="AM4356">
        <v>7</v>
      </c>
      <c r="AN4356" t="s">
        <v>11064</v>
      </c>
      <c r="AO4356" t="s">
        <v>10785</v>
      </c>
      <c r="AP4356">
        <v>0</v>
      </c>
      <c r="AQ4356" s="388">
        <v>44487</v>
      </c>
      <c r="AS4356" t="s">
        <v>1765</v>
      </c>
      <c r="AT4356" s="388">
        <v>44495</v>
      </c>
      <c r="AU4356" t="s">
        <v>1756</v>
      </c>
      <c r="AV4356" t="s">
        <v>1756</v>
      </c>
      <c r="AZ4356" t="s">
        <v>1766</v>
      </c>
      <c r="BA4356" t="s">
        <v>8981</v>
      </c>
      <c r="BB4356" t="s">
        <v>11095</v>
      </c>
      <c r="BC4356" t="s">
        <v>11096</v>
      </c>
      <c r="BD4356" t="s">
        <v>827</v>
      </c>
      <c r="BE4356" t="s">
        <v>1756</v>
      </c>
      <c r="BF4356" t="s">
        <v>827</v>
      </c>
    </row>
    <row r="4357" spans="1:58">
      <c r="A4357" t="s">
        <v>842</v>
      </c>
      <c r="B4357">
        <v>12</v>
      </c>
      <c r="C4357">
        <v>0</v>
      </c>
      <c r="D4357">
        <v>7454</v>
      </c>
      <c r="E4357" t="s">
        <v>11067</v>
      </c>
      <c r="F4357">
        <v>53530701</v>
      </c>
      <c r="G4357" t="s">
        <v>1753</v>
      </c>
      <c r="H4357">
        <v>0</v>
      </c>
      <c r="I4357" t="s">
        <v>10207</v>
      </c>
      <c r="J4357">
        <v>195</v>
      </c>
      <c r="K4357">
        <v>15.5</v>
      </c>
      <c r="L4357" t="s">
        <v>1771</v>
      </c>
      <c r="M4357" t="s">
        <v>10208</v>
      </c>
      <c r="N4357" t="s">
        <v>1757</v>
      </c>
      <c r="O4357" t="s">
        <v>1756</v>
      </c>
      <c r="P4357" t="s">
        <v>1756</v>
      </c>
      <c r="Q4357" s="387">
        <v>3022.5</v>
      </c>
      <c r="R4357">
        <v>392.92500000000001</v>
      </c>
      <c r="S4357">
        <v>3415.4249999999997</v>
      </c>
      <c r="T4357" s="388">
        <v>44483</v>
      </c>
      <c r="U4357">
        <v>0</v>
      </c>
      <c r="V4357" t="s">
        <v>846</v>
      </c>
      <c r="W4357" s="388">
        <v>44502</v>
      </c>
      <c r="X4357">
        <v>78</v>
      </c>
      <c r="Y4357">
        <v>0</v>
      </c>
      <c r="Z4357">
        <v>0</v>
      </c>
      <c r="AA4357" t="s">
        <v>1758</v>
      </c>
      <c r="AB4357" t="s">
        <v>827</v>
      </c>
      <c r="AD4357" t="s">
        <v>10191</v>
      </c>
      <c r="AE4357" t="s">
        <v>10192</v>
      </c>
      <c r="AI4357" t="s">
        <v>1761</v>
      </c>
      <c r="AL4357" t="s">
        <v>11068</v>
      </c>
      <c r="AM4357">
        <v>7</v>
      </c>
      <c r="AN4357" t="s">
        <v>11064</v>
      </c>
      <c r="AO4357" t="s">
        <v>10785</v>
      </c>
      <c r="AP4357">
        <v>0</v>
      </c>
      <c r="AQ4357" s="388">
        <v>44487</v>
      </c>
      <c r="AS4357" t="s">
        <v>1765</v>
      </c>
      <c r="AT4357" s="388">
        <v>44495</v>
      </c>
      <c r="AU4357" t="s">
        <v>1756</v>
      </c>
      <c r="AV4357" t="s">
        <v>1756</v>
      </c>
      <c r="AZ4357" t="s">
        <v>1766</v>
      </c>
      <c r="BA4357" t="s">
        <v>8981</v>
      </c>
      <c r="BB4357" t="s">
        <v>11097</v>
      </c>
      <c r="BC4357" t="s">
        <v>11098</v>
      </c>
      <c r="BD4357" t="s">
        <v>827</v>
      </c>
      <c r="BE4357" t="s">
        <v>1756</v>
      </c>
      <c r="BF4357" t="s">
        <v>827</v>
      </c>
    </row>
    <row r="4358" spans="1:58">
      <c r="A4358" t="s">
        <v>842</v>
      </c>
      <c r="B4358">
        <v>12</v>
      </c>
      <c r="C4358">
        <v>0</v>
      </c>
      <c r="D4358">
        <v>7459</v>
      </c>
      <c r="E4358" t="s">
        <v>11062</v>
      </c>
      <c r="F4358">
        <v>53530701</v>
      </c>
      <c r="G4358" t="s">
        <v>1753</v>
      </c>
      <c r="H4358">
        <v>0</v>
      </c>
      <c r="I4358" t="s">
        <v>10207</v>
      </c>
      <c r="J4358">
        <v>195</v>
      </c>
      <c r="K4358">
        <v>10</v>
      </c>
      <c r="L4358" t="s">
        <v>1771</v>
      </c>
      <c r="M4358" t="s">
        <v>10208</v>
      </c>
      <c r="N4358" t="s">
        <v>1757</v>
      </c>
      <c r="O4358" t="s">
        <v>1756</v>
      </c>
      <c r="P4358" t="s">
        <v>1756</v>
      </c>
      <c r="Q4358" s="387">
        <v>1950</v>
      </c>
      <c r="R4358">
        <v>253.5</v>
      </c>
      <c r="S4358">
        <v>2203.5</v>
      </c>
      <c r="T4358" s="388">
        <v>44484</v>
      </c>
      <c r="U4358">
        <v>0</v>
      </c>
      <c r="V4358" t="s">
        <v>846</v>
      </c>
      <c r="W4358" s="388">
        <v>44502</v>
      </c>
      <c r="X4358">
        <v>78</v>
      </c>
      <c r="Y4358">
        <v>0</v>
      </c>
      <c r="Z4358">
        <v>0</v>
      </c>
      <c r="AA4358" t="s">
        <v>1758</v>
      </c>
      <c r="AB4358" t="s">
        <v>827</v>
      </c>
      <c r="AD4358" t="s">
        <v>10191</v>
      </c>
      <c r="AE4358" t="s">
        <v>10192</v>
      </c>
      <c r="AI4358" t="s">
        <v>1761</v>
      </c>
      <c r="AL4358" t="s">
        <v>11063</v>
      </c>
      <c r="AM4358">
        <v>7</v>
      </c>
      <c r="AN4358" t="s">
        <v>11064</v>
      </c>
      <c r="AO4358" t="s">
        <v>10785</v>
      </c>
      <c r="AP4358">
        <v>0</v>
      </c>
      <c r="AQ4358" s="388">
        <v>44487</v>
      </c>
      <c r="AS4358" t="s">
        <v>1765</v>
      </c>
      <c r="AT4358" s="388">
        <v>44495</v>
      </c>
      <c r="AU4358" t="s">
        <v>1756</v>
      </c>
      <c r="AV4358" t="s">
        <v>1756</v>
      </c>
      <c r="AZ4358" t="s">
        <v>1766</v>
      </c>
      <c r="BA4358" t="s">
        <v>8981</v>
      </c>
      <c r="BB4358" t="s">
        <v>11099</v>
      </c>
      <c r="BC4358" t="s">
        <v>11100</v>
      </c>
      <c r="BD4358" t="s">
        <v>827</v>
      </c>
      <c r="BE4358" t="s">
        <v>1756</v>
      </c>
      <c r="BF4358" t="s">
        <v>827</v>
      </c>
    </row>
    <row r="4359" spans="1:58">
      <c r="A4359" t="s">
        <v>842</v>
      </c>
      <c r="B4359">
        <v>12</v>
      </c>
      <c r="C4359">
        <v>0</v>
      </c>
      <c r="D4359">
        <v>7466</v>
      </c>
      <c r="E4359" t="s">
        <v>11071</v>
      </c>
      <c r="F4359">
        <v>53530701</v>
      </c>
      <c r="G4359" t="s">
        <v>1753</v>
      </c>
      <c r="H4359">
        <v>0</v>
      </c>
      <c r="I4359" t="s">
        <v>11101</v>
      </c>
      <c r="J4359">
        <v>188</v>
      </c>
      <c r="K4359">
        <v>2</v>
      </c>
      <c r="L4359" t="s">
        <v>1771</v>
      </c>
      <c r="M4359" t="s">
        <v>11102</v>
      </c>
      <c r="N4359" t="s">
        <v>1757</v>
      </c>
      <c r="O4359" t="s">
        <v>1756</v>
      </c>
      <c r="P4359" t="s">
        <v>1756</v>
      </c>
      <c r="Q4359" s="387">
        <v>376</v>
      </c>
      <c r="R4359">
        <v>48.88</v>
      </c>
      <c r="S4359">
        <v>424.87999999999994</v>
      </c>
      <c r="T4359" s="388">
        <v>44486</v>
      </c>
      <c r="U4359">
        <v>0</v>
      </c>
      <c r="V4359" t="s">
        <v>846</v>
      </c>
      <c r="W4359" s="388">
        <v>44502</v>
      </c>
      <c r="X4359">
        <v>78</v>
      </c>
      <c r="Y4359">
        <v>0</v>
      </c>
      <c r="Z4359">
        <v>0</v>
      </c>
      <c r="AA4359" t="s">
        <v>1758</v>
      </c>
      <c r="AB4359" t="s">
        <v>827</v>
      </c>
      <c r="AD4359" t="s">
        <v>10191</v>
      </c>
      <c r="AE4359" t="s">
        <v>10192</v>
      </c>
      <c r="AI4359" t="s">
        <v>1761</v>
      </c>
      <c r="AL4359" t="s">
        <v>11072</v>
      </c>
      <c r="AM4359">
        <v>7</v>
      </c>
      <c r="AN4359" t="s">
        <v>11064</v>
      </c>
      <c r="AO4359" t="s">
        <v>10785</v>
      </c>
      <c r="AP4359">
        <v>0</v>
      </c>
      <c r="AQ4359" s="388">
        <v>44494</v>
      </c>
      <c r="AS4359" t="s">
        <v>1765</v>
      </c>
      <c r="AT4359" s="388">
        <v>44496</v>
      </c>
      <c r="AU4359" t="s">
        <v>1756</v>
      </c>
      <c r="AV4359" t="s">
        <v>1756</v>
      </c>
      <c r="AZ4359" t="s">
        <v>1766</v>
      </c>
      <c r="BA4359" t="s">
        <v>8981</v>
      </c>
      <c r="BB4359" t="s">
        <v>11103</v>
      </c>
      <c r="BC4359" t="s">
        <v>11104</v>
      </c>
      <c r="BD4359" t="s">
        <v>827</v>
      </c>
      <c r="BE4359" t="s">
        <v>1756</v>
      </c>
      <c r="BF4359" t="s">
        <v>827</v>
      </c>
    </row>
    <row r="4360" spans="1:58">
      <c r="A4360" t="s">
        <v>842</v>
      </c>
      <c r="B4360">
        <v>12</v>
      </c>
      <c r="C4360">
        <v>0</v>
      </c>
      <c r="D4360">
        <v>7450</v>
      </c>
      <c r="E4360" t="s">
        <v>11075</v>
      </c>
      <c r="F4360">
        <v>53530701</v>
      </c>
      <c r="G4360" t="s">
        <v>1753</v>
      </c>
      <c r="H4360">
        <v>0</v>
      </c>
      <c r="I4360" t="s">
        <v>11101</v>
      </c>
      <c r="J4360">
        <v>188</v>
      </c>
      <c r="K4360">
        <v>2</v>
      </c>
      <c r="L4360" t="s">
        <v>1771</v>
      </c>
      <c r="M4360" t="s">
        <v>11102</v>
      </c>
      <c r="N4360" t="s">
        <v>1757</v>
      </c>
      <c r="O4360" t="s">
        <v>1756</v>
      </c>
      <c r="P4360" t="s">
        <v>1756</v>
      </c>
      <c r="Q4360" s="387">
        <v>376</v>
      </c>
      <c r="R4360">
        <v>48.88</v>
      </c>
      <c r="S4360">
        <v>424.87999999999994</v>
      </c>
      <c r="T4360" s="388">
        <v>44482</v>
      </c>
      <c r="U4360">
        <v>0</v>
      </c>
      <c r="V4360" t="s">
        <v>846</v>
      </c>
      <c r="W4360" s="388">
        <v>44502</v>
      </c>
      <c r="X4360">
        <v>78</v>
      </c>
      <c r="Y4360">
        <v>0</v>
      </c>
      <c r="Z4360">
        <v>0</v>
      </c>
      <c r="AA4360" t="s">
        <v>1758</v>
      </c>
      <c r="AB4360" t="s">
        <v>827</v>
      </c>
      <c r="AD4360" t="s">
        <v>10191</v>
      </c>
      <c r="AE4360" t="s">
        <v>10192</v>
      </c>
      <c r="AI4360" t="s">
        <v>1761</v>
      </c>
      <c r="AL4360" t="s">
        <v>11076</v>
      </c>
      <c r="AM4360">
        <v>7</v>
      </c>
      <c r="AN4360" t="s">
        <v>11064</v>
      </c>
      <c r="AO4360" t="s">
        <v>10785</v>
      </c>
      <c r="AP4360">
        <v>0</v>
      </c>
      <c r="AQ4360" s="388">
        <v>44487</v>
      </c>
      <c r="AS4360" t="s">
        <v>1765</v>
      </c>
      <c r="AT4360" s="388">
        <v>44495</v>
      </c>
      <c r="AU4360" t="s">
        <v>1756</v>
      </c>
      <c r="AV4360" t="s">
        <v>1756</v>
      </c>
      <c r="AZ4360" t="s">
        <v>1766</v>
      </c>
      <c r="BA4360" t="s">
        <v>8981</v>
      </c>
      <c r="BB4360" t="s">
        <v>11105</v>
      </c>
      <c r="BC4360" t="s">
        <v>11106</v>
      </c>
      <c r="BD4360" t="s">
        <v>827</v>
      </c>
      <c r="BE4360" t="s">
        <v>1756</v>
      </c>
      <c r="BF4360" t="s">
        <v>827</v>
      </c>
    </row>
    <row r="4361" spans="1:58">
      <c r="A4361" t="s">
        <v>842</v>
      </c>
      <c r="B4361">
        <v>12</v>
      </c>
      <c r="C4361">
        <v>0</v>
      </c>
      <c r="D4361">
        <v>7455</v>
      </c>
      <c r="E4361" t="s">
        <v>11081</v>
      </c>
      <c r="F4361">
        <v>53530701</v>
      </c>
      <c r="G4361" t="s">
        <v>1753</v>
      </c>
      <c r="H4361">
        <v>0</v>
      </c>
      <c r="I4361" t="s">
        <v>11101</v>
      </c>
      <c r="J4361">
        <v>188</v>
      </c>
      <c r="K4361">
        <v>3.5</v>
      </c>
      <c r="L4361" t="s">
        <v>1771</v>
      </c>
      <c r="M4361" t="s">
        <v>11102</v>
      </c>
      <c r="N4361" t="s">
        <v>1757</v>
      </c>
      <c r="O4361" t="s">
        <v>1756</v>
      </c>
      <c r="P4361" t="s">
        <v>1756</v>
      </c>
      <c r="Q4361" s="387">
        <v>658</v>
      </c>
      <c r="R4361">
        <v>85.54</v>
      </c>
      <c r="S4361">
        <v>743.54</v>
      </c>
      <c r="T4361" s="388">
        <v>44483</v>
      </c>
      <c r="U4361">
        <v>0</v>
      </c>
      <c r="V4361" t="s">
        <v>846</v>
      </c>
      <c r="W4361" s="388">
        <v>44502</v>
      </c>
      <c r="X4361">
        <v>78</v>
      </c>
      <c r="Y4361">
        <v>0</v>
      </c>
      <c r="Z4361">
        <v>0</v>
      </c>
      <c r="AA4361" t="s">
        <v>1758</v>
      </c>
      <c r="AB4361" t="s">
        <v>827</v>
      </c>
      <c r="AD4361" t="s">
        <v>10191</v>
      </c>
      <c r="AE4361" t="s">
        <v>10192</v>
      </c>
      <c r="AI4361" t="s">
        <v>1761</v>
      </c>
      <c r="AL4361" t="s">
        <v>11082</v>
      </c>
      <c r="AM4361">
        <v>7</v>
      </c>
      <c r="AN4361" t="s">
        <v>11064</v>
      </c>
      <c r="AO4361" t="s">
        <v>10785</v>
      </c>
      <c r="AP4361">
        <v>0</v>
      </c>
      <c r="AQ4361" s="388">
        <v>44487</v>
      </c>
      <c r="AS4361" t="s">
        <v>1765</v>
      </c>
      <c r="AT4361" s="388">
        <v>44495</v>
      </c>
      <c r="AU4361" t="s">
        <v>1756</v>
      </c>
      <c r="AV4361" t="s">
        <v>1756</v>
      </c>
      <c r="AZ4361" t="s">
        <v>1766</v>
      </c>
      <c r="BA4361" t="s">
        <v>8981</v>
      </c>
      <c r="BB4361" t="s">
        <v>11107</v>
      </c>
      <c r="BC4361" t="s">
        <v>11108</v>
      </c>
      <c r="BD4361" t="s">
        <v>827</v>
      </c>
      <c r="BE4361" t="s">
        <v>1756</v>
      </c>
      <c r="BF4361" t="s">
        <v>827</v>
      </c>
    </row>
    <row r="4362" spans="1:58">
      <c r="A4362" t="s">
        <v>842</v>
      </c>
      <c r="B4362">
        <v>12</v>
      </c>
      <c r="C4362">
        <v>0</v>
      </c>
      <c r="D4362">
        <v>7418</v>
      </c>
      <c r="E4362" t="s">
        <v>11109</v>
      </c>
      <c r="F4362">
        <v>53510703</v>
      </c>
      <c r="G4362" t="s">
        <v>2041</v>
      </c>
      <c r="H4362">
        <v>0</v>
      </c>
      <c r="I4362" t="s">
        <v>524</v>
      </c>
      <c r="J4362">
        <v>65</v>
      </c>
      <c r="K4362">
        <v>2</v>
      </c>
      <c r="L4362" t="s">
        <v>1771</v>
      </c>
      <c r="M4362" t="s">
        <v>1756</v>
      </c>
      <c r="N4362" t="s">
        <v>1756</v>
      </c>
      <c r="O4362" t="s">
        <v>10300</v>
      </c>
      <c r="P4362" t="s">
        <v>1757</v>
      </c>
      <c r="Q4362" s="387">
        <v>130</v>
      </c>
      <c r="R4362">
        <v>16.900000000000002</v>
      </c>
      <c r="S4362">
        <v>146.89999999999998</v>
      </c>
      <c r="T4362" s="388">
        <v>44470</v>
      </c>
      <c r="U4362">
        <v>0</v>
      </c>
      <c r="V4362" t="s">
        <v>846</v>
      </c>
      <c r="W4362" s="388">
        <v>44502</v>
      </c>
      <c r="X4362">
        <v>78</v>
      </c>
      <c r="Y4362">
        <v>0</v>
      </c>
      <c r="Z4362">
        <v>0</v>
      </c>
      <c r="AA4362" t="s">
        <v>1758</v>
      </c>
      <c r="AB4362" t="s">
        <v>828</v>
      </c>
      <c r="AD4362" t="s">
        <v>10191</v>
      </c>
      <c r="AE4362" t="s">
        <v>10192</v>
      </c>
      <c r="AI4362" t="s">
        <v>1761</v>
      </c>
      <c r="AL4362" t="s">
        <v>11110</v>
      </c>
      <c r="AM4362">
        <v>7</v>
      </c>
      <c r="AN4362" t="s">
        <v>11064</v>
      </c>
      <c r="AO4362" t="s">
        <v>10785</v>
      </c>
      <c r="AP4362">
        <v>0</v>
      </c>
      <c r="AQ4362" s="388">
        <v>44477</v>
      </c>
      <c r="AR4362" t="s">
        <v>1756</v>
      </c>
      <c r="AS4362" t="s">
        <v>10786</v>
      </c>
      <c r="AT4362" s="388">
        <v>44478</v>
      </c>
      <c r="AU4362" t="s">
        <v>1756</v>
      </c>
      <c r="AV4362" t="s">
        <v>1756</v>
      </c>
      <c r="AZ4362" t="s">
        <v>1756</v>
      </c>
      <c r="BA4362" t="s">
        <v>8981</v>
      </c>
      <c r="BB4362" t="s">
        <v>11111</v>
      </c>
      <c r="BC4362" t="s">
        <v>11112</v>
      </c>
      <c r="BD4362" t="s">
        <v>828</v>
      </c>
      <c r="BE4362" t="s">
        <v>1756</v>
      </c>
      <c r="BF4362" t="s">
        <v>828</v>
      </c>
    </row>
    <row r="4363" spans="1:58">
      <c r="A4363" t="s">
        <v>842</v>
      </c>
      <c r="B4363">
        <v>12</v>
      </c>
      <c r="C4363">
        <v>0</v>
      </c>
      <c r="D4363">
        <v>7404</v>
      </c>
      <c r="E4363" t="s">
        <v>11113</v>
      </c>
      <c r="F4363">
        <v>53510703</v>
      </c>
      <c r="G4363" t="s">
        <v>2041</v>
      </c>
      <c r="H4363">
        <v>0</v>
      </c>
      <c r="I4363" t="s">
        <v>524</v>
      </c>
      <c r="J4363">
        <v>65</v>
      </c>
      <c r="K4363">
        <v>6</v>
      </c>
      <c r="L4363" t="s">
        <v>1771</v>
      </c>
      <c r="M4363" t="s">
        <v>1756</v>
      </c>
      <c r="N4363" t="s">
        <v>1756</v>
      </c>
      <c r="O4363" t="s">
        <v>10300</v>
      </c>
      <c r="P4363" t="s">
        <v>1757</v>
      </c>
      <c r="Q4363" s="387">
        <v>390</v>
      </c>
      <c r="R4363">
        <v>50.7</v>
      </c>
      <c r="S4363">
        <v>440.69999999999993</v>
      </c>
      <c r="T4363" s="388">
        <v>44467</v>
      </c>
      <c r="U4363">
        <v>0</v>
      </c>
      <c r="V4363" t="s">
        <v>846</v>
      </c>
      <c r="W4363" s="388">
        <v>44502</v>
      </c>
      <c r="X4363">
        <v>78</v>
      </c>
      <c r="Y4363">
        <v>0</v>
      </c>
      <c r="Z4363">
        <v>0</v>
      </c>
      <c r="AA4363" t="s">
        <v>1758</v>
      </c>
      <c r="AB4363" t="s">
        <v>828</v>
      </c>
      <c r="AD4363" t="s">
        <v>10191</v>
      </c>
      <c r="AE4363" t="s">
        <v>10192</v>
      </c>
      <c r="AI4363" t="s">
        <v>1761</v>
      </c>
      <c r="AL4363" t="s">
        <v>11114</v>
      </c>
      <c r="AM4363">
        <v>7</v>
      </c>
      <c r="AN4363" t="s">
        <v>6713</v>
      </c>
      <c r="AO4363" t="s">
        <v>10785</v>
      </c>
      <c r="AP4363">
        <v>0</v>
      </c>
      <c r="AQ4363" s="388">
        <v>44475</v>
      </c>
      <c r="AS4363" t="s">
        <v>10786</v>
      </c>
      <c r="AT4363" s="388">
        <v>44478</v>
      </c>
      <c r="AU4363" t="s">
        <v>1756</v>
      </c>
      <c r="AV4363" t="s">
        <v>1756</v>
      </c>
      <c r="AZ4363" t="s">
        <v>1756</v>
      </c>
      <c r="BA4363" t="s">
        <v>8981</v>
      </c>
      <c r="BB4363" t="s">
        <v>11115</v>
      </c>
      <c r="BC4363" t="s">
        <v>11116</v>
      </c>
      <c r="BD4363" t="s">
        <v>828</v>
      </c>
      <c r="BE4363" t="s">
        <v>1756</v>
      </c>
      <c r="BF4363" t="s">
        <v>828</v>
      </c>
    </row>
    <row r="4364" spans="1:58">
      <c r="A4364" t="s">
        <v>842</v>
      </c>
      <c r="B4364">
        <v>12</v>
      </c>
      <c r="C4364">
        <v>0</v>
      </c>
      <c r="D4364">
        <v>7423</v>
      </c>
      <c r="E4364" t="s">
        <v>11117</v>
      </c>
      <c r="F4364">
        <v>53510703</v>
      </c>
      <c r="G4364" t="s">
        <v>2041</v>
      </c>
      <c r="H4364">
        <v>0</v>
      </c>
      <c r="I4364" t="s">
        <v>554</v>
      </c>
      <c r="J4364">
        <v>84</v>
      </c>
      <c r="K4364">
        <v>2</v>
      </c>
      <c r="L4364" t="s">
        <v>1771</v>
      </c>
      <c r="M4364" t="s">
        <v>1756</v>
      </c>
      <c r="N4364" t="s">
        <v>1756</v>
      </c>
      <c r="O4364" t="s">
        <v>10190</v>
      </c>
      <c r="P4364" t="s">
        <v>1757</v>
      </c>
      <c r="Q4364" s="387">
        <v>168</v>
      </c>
      <c r="R4364">
        <v>21.84</v>
      </c>
      <c r="S4364">
        <v>189.83999999999997</v>
      </c>
      <c r="T4364" s="388">
        <v>44472</v>
      </c>
      <c r="U4364">
        <v>0</v>
      </c>
      <c r="V4364" t="s">
        <v>846</v>
      </c>
      <c r="W4364" s="388">
        <v>44502</v>
      </c>
      <c r="X4364">
        <v>78</v>
      </c>
      <c r="Y4364">
        <v>0</v>
      </c>
      <c r="Z4364">
        <v>0</v>
      </c>
      <c r="AA4364" t="s">
        <v>1758</v>
      </c>
      <c r="AB4364" t="s">
        <v>828</v>
      </c>
      <c r="AD4364" t="s">
        <v>10191</v>
      </c>
      <c r="AE4364" t="s">
        <v>10192</v>
      </c>
      <c r="AI4364" t="s">
        <v>1761</v>
      </c>
      <c r="AL4364" t="s">
        <v>11118</v>
      </c>
      <c r="AM4364">
        <v>7</v>
      </c>
      <c r="AN4364" t="s">
        <v>11064</v>
      </c>
      <c r="AO4364" t="s">
        <v>10785</v>
      </c>
      <c r="AP4364">
        <v>0</v>
      </c>
      <c r="AQ4364" s="388">
        <v>44477</v>
      </c>
      <c r="AS4364" t="s">
        <v>1765</v>
      </c>
      <c r="AT4364" s="388">
        <v>44478</v>
      </c>
      <c r="AU4364" t="s">
        <v>1756</v>
      </c>
      <c r="AV4364" t="s">
        <v>1756</v>
      </c>
      <c r="AZ4364" t="s">
        <v>1766</v>
      </c>
      <c r="BA4364" t="s">
        <v>8981</v>
      </c>
      <c r="BB4364" t="s">
        <v>11119</v>
      </c>
      <c r="BC4364" t="s">
        <v>11120</v>
      </c>
      <c r="BD4364" t="s">
        <v>828</v>
      </c>
      <c r="BE4364" t="s">
        <v>1756</v>
      </c>
      <c r="BF4364" t="s">
        <v>828</v>
      </c>
    </row>
    <row r="4365" spans="1:58">
      <c r="A4365" t="s">
        <v>842</v>
      </c>
      <c r="B4365">
        <v>12</v>
      </c>
      <c r="C4365">
        <v>0</v>
      </c>
      <c r="D4365">
        <v>7418</v>
      </c>
      <c r="E4365" t="s">
        <v>11109</v>
      </c>
      <c r="F4365">
        <v>53510703</v>
      </c>
      <c r="G4365" t="s">
        <v>2041</v>
      </c>
      <c r="H4365">
        <v>0</v>
      </c>
      <c r="I4365" t="s">
        <v>554</v>
      </c>
      <c r="J4365">
        <v>84</v>
      </c>
      <c r="K4365">
        <v>3</v>
      </c>
      <c r="L4365" t="s">
        <v>1771</v>
      </c>
      <c r="M4365" t="s">
        <v>1756</v>
      </c>
      <c r="N4365" t="s">
        <v>1756</v>
      </c>
      <c r="O4365" t="s">
        <v>10190</v>
      </c>
      <c r="P4365" t="s">
        <v>1757</v>
      </c>
      <c r="Q4365" s="387">
        <v>252</v>
      </c>
      <c r="R4365">
        <v>32.76</v>
      </c>
      <c r="S4365">
        <v>284.76</v>
      </c>
      <c r="T4365" s="388">
        <v>44470</v>
      </c>
      <c r="U4365">
        <v>0</v>
      </c>
      <c r="V4365" t="s">
        <v>846</v>
      </c>
      <c r="W4365" s="388">
        <v>44502</v>
      </c>
      <c r="X4365">
        <v>78</v>
      </c>
      <c r="Y4365">
        <v>0</v>
      </c>
      <c r="Z4365">
        <v>0</v>
      </c>
      <c r="AA4365" t="s">
        <v>1758</v>
      </c>
      <c r="AB4365" t="s">
        <v>828</v>
      </c>
      <c r="AD4365" t="s">
        <v>10191</v>
      </c>
      <c r="AE4365" t="s">
        <v>10192</v>
      </c>
      <c r="AI4365" t="s">
        <v>1761</v>
      </c>
      <c r="AL4365" t="s">
        <v>11110</v>
      </c>
      <c r="AM4365">
        <v>7</v>
      </c>
      <c r="AN4365" t="s">
        <v>11064</v>
      </c>
      <c r="AO4365" t="s">
        <v>10785</v>
      </c>
      <c r="AP4365">
        <v>0</v>
      </c>
      <c r="AQ4365" s="388">
        <v>44477</v>
      </c>
      <c r="AR4365" t="s">
        <v>1756</v>
      </c>
      <c r="AS4365" t="s">
        <v>10786</v>
      </c>
      <c r="AT4365" s="388">
        <v>44478</v>
      </c>
      <c r="AU4365" t="s">
        <v>1756</v>
      </c>
      <c r="AV4365" t="s">
        <v>1756</v>
      </c>
      <c r="AZ4365" t="s">
        <v>1756</v>
      </c>
      <c r="BA4365" t="s">
        <v>8981</v>
      </c>
      <c r="BB4365" t="s">
        <v>11121</v>
      </c>
      <c r="BC4365" t="s">
        <v>11122</v>
      </c>
      <c r="BD4365" t="s">
        <v>828</v>
      </c>
      <c r="BE4365" t="s">
        <v>1756</v>
      </c>
      <c r="BF4365" t="s">
        <v>828</v>
      </c>
    </row>
    <row r="4366" spans="1:58">
      <c r="A4366" t="s">
        <v>842</v>
      </c>
      <c r="B4366">
        <v>12</v>
      </c>
      <c r="C4366">
        <v>0</v>
      </c>
      <c r="D4366">
        <v>7412</v>
      </c>
      <c r="E4366" t="s">
        <v>11123</v>
      </c>
      <c r="F4366">
        <v>53510703</v>
      </c>
      <c r="G4366" t="s">
        <v>2041</v>
      </c>
      <c r="H4366">
        <v>0</v>
      </c>
      <c r="I4366" t="s">
        <v>554</v>
      </c>
      <c r="J4366">
        <v>84</v>
      </c>
      <c r="K4366">
        <v>2</v>
      </c>
      <c r="L4366" t="s">
        <v>1771</v>
      </c>
      <c r="M4366" t="s">
        <v>1756</v>
      </c>
      <c r="N4366" t="s">
        <v>1756</v>
      </c>
      <c r="O4366" t="s">
        <v>10190</v>
      </c>
      <c r="P4366" t="s">
        <v>1757</v>
      </c>
      <c r="Q4366" s="387">
        <v>168</v>
      </c>
      <c r="R4366">
        <v>21.84</v>
      </c>
      <c r="S4366">
        <v>189.83999999999997</v>
      </c>
      <c r="T4366" s="388">
        <v>44469</v>
      </c>
      <c r="U4366">
        <v>0</v>
      </c>
      <c r="V4366" t="s">
        <v>846</v>
      </c>
      <c r="W4366" s="388">
        <v>44502</v>
      </c>
      <c r="X4366">
        <v>78</v>
      </c>
      <c r="Y4366">
        <v>0</v>
      </c>
      <c r="Z4366">
        <v>0</v>
      </c>
      <c r="AA4366" t="s">
        <v>1758</v>
      </c>
      <c r="AB4366" t="s">
        <v>828</v>
      </c>
      <c r="AD4366" t="s">
        <v>10191</v>
      </c>
      <c r="AE4366" t="s">
        <v>10192</v>
      </c>
      <c r="AI4366" t="s">
        <v>1761</v>
      </c>
      <c r="AL4366" t="s">
        <v>11124</v>
      </c>
      <c r="AM4366">
        <v>7</v>
      </c>
      <c r="AN4366" t="s">
        <v>11064</v>
      </c>
      <c r="AO4366" t="s">
        <v>10785</v>
      </c>
      <c r="AP4366">
        <v>0</v>
      </c>
      <c r="AQ4366" s="388">
        <v>44476</v>
      </c>
      <c r="AS4366" t="s">
        <v>10786</v>
      </c>
      <c r="AT4366" s="388">
        <v>44478</v>
      </c>
      <c r="AU4366" t="s">
        <v>1756</v>
      </c>
      <c r="AV4366" t="s">
        <v>1756</v>
      </c>
      <c r="AZ4366" t="s">
        <v>1756</v>
      </c>
      <c r="BA4366" t="s">
        <v>8981</v>
      </c>
      <c r="BB4366" t="s">
        <v>11125</v>
      </c>
      <c r="BC4366" t="s">
        <v>11126</v>
      </c>
      <c r="BD4366" t="s">
        <v>828</v>
      </c>
      <c r="BE4366" t="s">
        <v>1756</v>
      </c>
      <c r="BF4366" t="s">
        <v>828</v>
      </c>
    </row>
    <row r="4367" spans="1:58">
      <c r="A4367" t="s">
        <v>842</v>
      </c>
      <c r="B4367">
        <v>12</v>
      </c>
      <c r="C4367">
        <v>0</v>
      </c>
      <c r="D4367">
        <v>7408</v>
      </c>
      <c r="E4367" t="s">
        <v>11127</v>
      </c>
      <c r="F4367">
        <v>53510703</v>
      </c>
      <c r="G4367" t="s">
        <v>2041</v>
      </c>
      <c r="H4367">
        <v>0</v>
      </c>
      <c r="I4367" t="s">
        <v>554</v>
      </c>
      <c r="J4367">
        <v>84</v>
      </c>
      <c r="K4367">
        <v>2</v>
      </c>
      <c r="L4367" t="s">
        <v>1771</v>
      </c>
      <c r="M4367" t="s">
        <v>1756</v>
      </c>
      <c r="N4367" t="s">
        <v>1756</v>
      </c>
      <c r="O4367" t="s">
        <v>10190</v>
      </c>
      <c r="P4367" t="s">
        <v>1757</v>
      </c>
      <c r="Q4367" s="387">
        <v>168</v>
      </c>
      <c r="R4367">
        <v>21.84</v>
      </c>
      <c r="S4367">
        <v>189.83999999999997</v>
      </c>
      <c r="T4367" s="388">
        <v>44468</v>
      </c>
      <c r="U4367">
        <v>0</v>
      </c>
      <c r="V4367" t="s">
        <v>846</v>
      </c>
      <c r="W4367" s="388">
        <v>44502</v>
      </c>
      <c r="X4367">
        <v>78</v>
      </c>
      <c r="Y4367">
        <v>0</v>
      </c>
      <c r="Z4367">
        <v>0</v>
      </c>
      <c r="AA4367" t="s">
        <v>1758</v>
      </c>
      <c r="AB4367" t="s">
        <v>828</v>
      </c>
      <c r="AD4367" t="s">
        <v>10191</v>
      </c>
      <c r="AE4367" t="s">
        <v>10192</v>
      </c>
      <c r="AI4367" t="s">
        <v>1761</v>
      </c>
      <c r="AL4367" t="s">
        <v>11128</v>
      </c>
      <c r="AM4367">
        <v>7</v>
      </c>
      <c r="AN4367" t="s">
        <v>11064</v>
      </c>
      <c r="AO4367" t="s">
        <v>10785</v>
      </c>
      <c r="AP4367">
        <v>0</v>
      </c>
      <c r="AQ4367" s="388">
        <v>44476</v>
      </c>
      <c r="AS4367" t="s">
        <v>10786</v>
      </c>
      <c r="AT4367" s="388">
        <v>44478</v>
      </c>
      <c r="AU4367" t="s">
        <v>1756</v>
      </c>
      <c r="AV4367" t="s">
        <v>1756</v>
      </c>
      <c r="AZ4367" t="s">
        <v>1756</v>
      </c>
      <c r="BA4367" t="s">
        <v>8981</v>
      </c>
      <c r="BB4367" t="s">
        <v>11129</v>
      </c>
      <c r="BC4367" t="s">
        <v>11130</v>
      </c>
      <c r="BD4367" t="s">
        <v>828</v>
      </c>
      <c r="BE4367" t="s">
        <v>1756</v>
      </c>
      <c r="BF4367" t="s">
        <v>828</v>
      </c>
    </row>
    <row r="4368" spans="1:58">
      <c r="A4368" t="s">
        <v>842</v>
      </c>
      <c r="B4368">
        <v>12</v>
      </c>
      <c r="C4368">
        <v>0</v>
      </c>
      <c r="D4368">
        <v>7404</v>
      </c>
      <c r="E4368" t="s">
        <v>11113</v>
      </c>
      <c r="F4368">
        <v>53510703</v>
      </c>
      <c r="G4368" t="s">
        <v>2041</v>
      </c>
      <c r="H4368">
        <v>0</v>
      </c>
      <c r="I4368" t="s">
        <v>554</v>
      </c>
      <c r="J4368">
        <v>84</v>
      </c>
      <c r="K4368">
        <v>4</v>
      </c>
      <c r="L4368" t="s">
        <v>1771</v>
      </c>
      <c r="M4368" t="s">
        <v>1756</v>
      </c>
      <c r="N4368" t="s">
        <v>1756</v>
      </c>
      <c r="O4368" t="s">
        <v>10190</v>
      </c>
      <c r="P4368" t="s">
        <v>1757</v>
      </c>
      <c r="Q4368" s="387">
        <v>336</v>
      </c>
      <c r="R4368">
        <v>43.68</v>
      </c>
      <c r="S4368">
        <v>379.67999999999995</v>
      </c>
      <c r="T4368" s="388">
        <v>44467</v>
      </c>
      <c r="U4368">
        <v>0</v>
      </c>
      <c r="V4368" t="s">
        <v>846</v>
      </c>
      <c r="W4368" s="388">
        <v>44502</v>
      </c>
      <c r="X4368">
        <v>78</v>
      </c>
      <c r="Y4368">
        <v>0</v>
      </c>
      <c r="Z4368">
        <v>0</v>
      </c>
      <c r="AA4368" t="s">
        <v>1758</v>
      </c>
      <c r="AB4368" t="s">
        <v>828</v>
      </c>
      <c r="AD4368" t="s">
        <v>10191</v>
      </c>
      <c r="AE4368" t="s">
        <v>10192</v>
      </c>
      <c r="AI4368" t="s">
        <v>1761</v>
      </c>
      <c r="AL4368" t="s">
        <v>11114</v>
      </c>
      <c r="AM4368">
        <v>7</v>
      </c>
      <c r="AN4368" t="s">
        <v>6713</v>
      </c>
      <c r="AO4368" t="s">
        <v>10785</v>
      </c>
      <c r="AP4368">
        <v>0</v>
      </c>
      <c r="AQ4368" s="388">
        <v>44475</v>
      </c>
      <c r="AS4368" t="s">
        <v>10786</v>
      </c>
      <c r="AT4368" s="388">
        <v>44478</v>
      </c>
      <c r="AU4368" t="s">
        <v>1756</v>
      </c>
      <c r="AV4368" t="s">
        <v>1756</v>
      </c>
      <c r="AZ4368" t="s">
        <v>1756</v>
      </c>
      <c r="BA4368" t="s">
        <v>8981</v>
      </c>
      <c r="BB4368" t="s">
        <v>11131</v>
      </c>
      <c r="BC4368" t="s">
        <v>11132</v>
      </c>
      <c r="BD4368" t="s">
        <v>828</v>
      </c>
      <c r="BE4368" t="s">
        <v>1756</v>
      </c>
      <c r="BF4368" t="s">
        <v>828</v>
      </c>
    </row>
    <row r="4369" spans="1:58">
      <c r="A4369" t="s">
        <v>842</v>
      </c>
      <c r="B4369">
        <v>12</v>
      </c>
      <c r="C4369">
        <v>0</v>
      </c>
      <c r="D4369">
        <v>7398</v>
      </c>
      <c r="E4369" t="s">
        <v>11133</v>
      </c>
      <c r="F4369">
        <v>53510703</v>
      </c>
      <c r="G4369" t="s">
        <v>2041</v>
      </c>
      <c r="H4369">
        <v>0</v>
      </c>
      <c r="I4369" t="s">
        <v>554</v>
      </c>
      <c r="J4369">
        <v>84</v>
      </c>
      <c r="K4369">
        <v>3</v>
      </c>
      <c r="L4369" t="s">
        <v>1771</v>
      </c>
      <c r="M4369" t="s">
        <v>1756</v>
      </c>
      <c r="N4369" t="s">
        <v>1756</v>
      </c>
      <c r="O4369" t="s">
        <v>10190</v>
      </c>
      <c r="P4369" t="s">
        <v>1757</v>
      </c>
      <c r="Q4369" s="387">
        <v>252</v>
      </c>
      <c r="R4369">
        <v>32.76</v>
      </c>
      <c r="S4369">
        <v>284.76</v>
      </c>
      <c r="T4369" s="388">
        <v>44466</v>
      </c>
      <c r="U4369">
        <v>0</v>
      </c>
      <c r="V4369" t="s">
        <v>846</v>
      </c>
      <c r="W4369" s="388">
        <v>44502</v>
      </c>
      <c r="X4369">
        <v>78</v>
      </c>
      <c r="Y4369">
        <v>0</v>
      </c>
      <c r="Z4369">
        <v>0</v>
      </c>
      <c r="AA4369" t="s">
        <v>1758</v>
      </c>
      <c r="AB4369" t="s">
        <v>828</v>
      </c>
      <c r="AD4369" t="s">
        <v>10191</v>
      </c>
      <c r="AE4369" t="s">
        <v>10192</v>
      </c>
      <c r="AI4369" t="s">
        <v>1761</v>
      </c>
      <c r="AL4369" t="s">
        <v>11134</v>
      </c>
      <c r="AM4369">
        <v>7</v>
      </c>
      <c r="AN4369" t="s">
        <v>11064</v>
      </c>
      <c r="AO4369" t="s">
        <v>10785</v>
      </c>
      <c r="AP4369">
        <v>0</v>
      </c>
      <c r="AQ4369" s="388">
        <v>44475</v>
      </c>
      <c r="AS4369" t="s">
        <v>10786</v>
      </c>
      <c r="AT4369" s="388">
        <v>44478</v>
      </c>
      <c r="AU4369" t="s">
        <v>1756</v>
      </c>
      <c r="AV4369" t="s">
        <v>1756</v>
      </c>
      <c r="AZ4369" t="s">
        <v>1756</v>
      </c>
      <c r="BA4369" t="s">
        <v>8981</v>
      </c>
      <c r="BB4369" t="s">
        <v>11135</v>
      </c>
      <c r="BC4369" t="s">
        <v>11136</v>
      </c>
      <c r="BD4369" t="s">
        <v>828</v>
      </c>
      <c r="BE4369" t="s">
        <v>1756</v>
      </c>
      <c r="BF4369" t="s">
        <v>828</v>
      </c>
    </row>
    <row r="4370" spans="1:58">
      <c r="A4370" t="s">
        <v>842</v>
      </c>
      <c r="B4370">
        <v>12</v>
      </c>
      <c r="C4370">
        <v>0</v>
      </c>
      <c r="D4370">
        <v>7438</v>
      </c>
      <c r="E4370" t="s">
        <v>11137</v>
      </c>
      <c r="F4370">
        <v>53510703</v>
      </c>
      <c r="G4370" t="s">
        <v>2041</v>
      </c>
      <c r="H4370">
        <v>0</v>
      </c>
      <c r="I4370" t="s">
        <v>554</v>
      </c>
      <c r="J4370">
        <v>84</v>
      </c>
      <c r="K4370">
        <v>2</v>
      </c>
      <c r="L4370" t="s">
        <v>1771</v>
      </c>
      <c r="M4370" t="s">
        <v>1756</v>
      </c>
      <c r="N4370" t="s">
        <v>1756</v>
      </c>
      <c r="O4370" t="s">
        <v>10190</v>
      </c>
      <c r="P4370" t="s">
        <v>1757</v>
      </c>
      <c r="Q4370" s="387">
        <v>168</v>
      </c>
      <c r="R4370">
        <v>21.84</v>
      </c>
      <c r="S4370">
        <v>189.83999999999997</v>
      </c>
      <c r="T4370" s="388">
        <v>44477</v>
      </c>
      <c r="U4370">
        <v>0</v>
      </c>
      <c r="V4370" t="s">
        <v>846</v>
      </c>
      <c r="W4370" s="388">
        <v>44502</v>
      </c>
      <c r="X4370">
        <v>78</v>
      </c>
      <c r="Y4370">
        <v>0</v>
      </c>
      <c r="Z4370">
        <v>0</v>
      </c>
      <c r="AA4370" t="s">
        <v>1758</v>
      </c>
      <c r="AB4370" t="s">
        <v>828</v>
      </c>
      <c r="AD4370" t="s">
        <v>10191</v>
      </c>
      <c r="AE4370" t="s">
        <v>10192</v>
      </c>
      <c r="AI4370" t="s">
        <v>1761</v>
      </c>
      <c r="AL4370" t="s">
        <v>11138</v>
      </c>
      <c r="AM4370">
        <v>7</v>
      </c>
      <c r="AN4370" t="s">
        <v>11064</v>
      </c>
      <c r="AO4370" t="s">
        <v>10785</v>
      </c>
      <c r="AP4370">
        <v>0</v>
      </c>
      <c r="AQ4370" s="388">
        <v>44484</v>
      </c>
      <c r="AS4370" t="s">
        <v>1765</v>
      </c>
      <c r="AT4370" s="388">
        <v>44495</v>
      </c>
      <c r="AU4370" t="s">
        <v>1756</v>
      </c>
      <c r="AV4370" t="s">
        <v>1756</v>
      </c>
      <c r="AZ4370" t="s">
        <v>1766</v>
      </c>
      <c r="BA4370" t="s">
        <v>8981</v>
      </c>
      <c r="BB4370" t="s">
        <v>11139</v>
      </c>
      <c r="BC4370" t="s">
        <v>11140</v>
      </c>
      <c r="BD4370" t="s">
        <v>828</v>
      </c>
      <c r="BE4370" t="s">
        <v>1756</v>
      </c>
      <c r="BF4370" t="s">
        <v>828</v>
      </c>
    </row>
    <row r="4371" spans="1:58">
      <c r="A4371" t="s">
        <v>842</v>
      </c>
      <c r="B4371">
        <v>12</v>
      </c>
      <c r="C4371">
        <v>0</v>
      </c>
      <c r="D4371">
        <v>7436</v>
      </c>
      <c r="E4371" t="s">
        <v>11141</v>
      </c>
      <c r="F4371">
        <v>53510703</v>
      </c>
      <c r="G4371" t="s">
        <v>2041</v>
      </c>
      <c r="H4371">
        <v>0</v>
      </c>
      <c r="I4371" t="s">
        <v>554</v>
      </c>
      <c r="J4371">
        <v>84</v>
      </c>
      <c r="K4371">
        <v>3</v>
      </c>
      <c r="L4371" t="s">
        <v>1771</v>
      </c>
      <c r="M4371" t="s">
        <v>1756</v>
      </c>
      <c r="N4371" t="s">
        <v>1756</v>
      </c>
      <c r="O4371" t="s">
        <v>10190</v>
      </c>
      <c r="P4371" t="s">
        <v>1757</v>
      </c>
      <c r="Q4371" s="387">
        <v>252</v>
      </c>
      <c r="R4371">
        <v>32.76</v>
      </c>
      <c r="S4371">
        <v>284.76</v>
      </c>
      <c r="T4371" s="388">
        <v>44476</v>
      </c>
      <c r="U4371">
        <v>0</v>
      </c>
      <c r="V4371" t="s">
        <v>846</v>
      </c>
      <c r="W4371" s="388">
        <v>44502</v>
      </c>
      <c r="X4371">
        <v>78</v>
      </c>
      <c r="Y4371">
        <v>0</v>
      </c>
      <c r="Z4371">
        <v>0</v>
      </c>
      <c r="AA4371" t="s">
        <v>1758</v>
      </c>
      <c r="AB4371" t="s">
        <v>828</v>
      </c>
      <c r="AD4371" t="s">
        <v>10191</v>
      </c>
      <c r="AE4371" t="s">
        <v>10192</v>
      </c>
      <c r="AI4371" t="s">
        <v>1761</v>
      </c>
      <c r="AL4371" t="s">
        <v>11142</v>
      </c>
      <c r="AM4371">
        <v>7</v>
      </c>
      <c r="AN4371" t="s">
        <v>6713</v>
      </c>
      <c r="AO4371" t="s">
        <v>10785</v>
      </c>
      <c r="AP4371">
        <v>0</v>
      </c>
      <c r="AQ4371" s="388">
        <v>44484</v>
      </c>
      <c r="AS4371" t="s">
        <v>1765</v>
      </c>
      <c r="AT4371" s="388">
        <v>44495</v>
      </c>
      <c r="AU4371" t="s">
        <v>1756</v>
      </c>
      <c r="AV4371" t="s">
        <v>1756</v>
      </c>
      <c r="AZ4371" t="s">
        <v>1766</v>
      </c>
      <c r="BA4371" t="s">
        <v>8981</v>
      </c>
      <c r="BB4371" t="s">
        <v>11143</v>
      </c>
      <c r="BC4371" t="s">
        <v>11144</v>
      </c>
      <c r="BD4371" t="s">
        <v>828</v>
      </c>
      <c r="BE4371" t="s">
        <v>1756</v>
      </c>
      <c r="BF4371" t="s">
        <v>828</v>
      </c>
    </row>
    <row r="4372" spans="1:58">
      <c r="A4372" t="s">
        <v>842</v>
      </c>
      <c r="B4372">
        <v>12</v>
      </c>
      <c r="C4372">
        <v>0</v>
      </c>
      <c r="D4372">
        <v>7433</v>
      </c>
      <c r="E4372" t="s">
        <v>11145</v>
      </c>
      <c r="F4372">
        <v>53510703</v>
      </c>
      <c r="G4372" t="s">
        <v>2041</v>
      </c>
      <c r="H4372">
        <v>0</v>
      </c>
      <c r="I4372" t="s">
        <v>554</v>
      </c>
      <c r="J4372">
        <v>84</v>
      </c>
      <c r="K4372">
        <v>3.5</v>
      </c>
      <c r="L4372" t="s">
        <v>1771</v>
      </c>
      <c r="M4372" t="s">
        <v>1756</v>
      </c>
      <c r="N4372" t="s">
        <v>1756</v>
      </c>
      <c r="O4372" t="s">
        <v>10190</v>
      </c>
      <c r="P4372" t="s">
        <v>1757</v>
      </c>
      <c r="Q4372" s="387">
        <v>294</v>
      </c>
      <c r="R4372">
        <v>38.22</v>
      </c>
      <c r="S4372">
        <v>332.21999999999997</v>
      </c>
      <c r="T4372" s="388">
        <v>44475</v>
      </c>
      <c r="U4372">
        <v>0</v>
      </c>
      <c r="V4372" t="s">
        <v>846</v>
      </c>
      <c r="W4372" s="388">
        <v>44502</v>
      </c>
      <c r="X4372">
        <v>78</v>
      </c>
      <c r="Y4372">
        <v>0</v>
      </c>
      <c r="Z4372">
        <v>0</v>
      </c>
      <c r="AA4372" t="s">
        <v>1758</v>
      </c>
      <c r="AB4372" t="s">
        <v>828</v>
      </c>
      <c r="AD4372" t="s">
        <v>10191</v>
      </c>
      <c r="AE4372" t="s">
        <v>10192</v>
      </c>
      <c r="AI4372" t="s">
        <v>1761</v>
      </c>
      <c r="AL4372" t="s">
        <v>11146</v>
      </c>
      <c r="AM4372">
        <v>7</v>
      </c>
      <c r="AN4372" t="s">
        <v>11064</v>
      </c>
      <c r="AO4372" t="s">
        <v>10785</v>
      </c>
      <c r="AP4372">
        <v>0</v>
      </c>
      <c r="AQ4372" s="388">
        <v>44484</v>
      </c>
      <c r="AS4372" t="s">
        <v>11147</v>
      </c>
      <c r="AT4372" s="388">
        <v>44484</v>
      </c>
      <c r="AU4372" t="s">
        <v>1756</v>
      </c>
      <c r="AV4372" t="s">
        <v>1756</v>
      </c>
      <c r="AZ4372" t="s">
        <v>1756</v>
      </c>
      <c r="BA4372" t="s">
        <v>8981</v>
      </c>
      <c r="BB4372" t="s">
        <v>11148</v>
      </c>
      <c r="BC4372" t="s">
        <v>11149</v>
      </c>
      <c r="BD4372" t="s">
        <v>828</v>
      </c>
      <c r="BE4372" t="s">
        <v>1756</v>
      </c>
      <c r="BF4372" t="s">
        <v>828</v>
      </c>
    </row>
    <row r="4373" spans="1:58">
      <c r="A4373" t="s">
        <v>842</v>
      </c>
      <c r="B4373">
        <v>12</v>
      </c>
      <c r="C4373">
        <v>0</v>
      </c>
      <c r="D4373">
        <v>7429</v>
      </c>
      <c r="E4373" t="s">
        <v>11150</v>
      </c>
      <c r="F4373">
        <v>53510703</v>
      </c>
      <c r="G4373" t="s">
        <v>2041</v>
      </c>
      <c r="H4373">
        <v>0</v>
      </c>
      <c r="I4373" t="s">
        <v>554</v>
      </c>
      <c r="J4373">
        <v>84</v>
      </c>
      <c r="K4373">
        <v>2</v>
      </c>
      <c r="L4373" t="s">
        <v>1771</v>
      </c>
      <c r="M4373" t="s">
        <v>1756</v>
      </c>
      <c r="N4373" t="s">
        <v>1756</v>
      </c>
      <c r="O4373" t="s">
        <v>10190</v>
      </c>
      <c r="P4373" t="s">
        <v>1757</v>
      </c>
      <c r="Q4373" s="387">
        <v>168</v>
      </c>
      <c r="R4373">
        <v>21.84</v>
      </c>
      <c r="S4373">
        <v>189.83999999999997</v>
      </c>
      <c r="T4373" s="388">
        <v>44474</v>
      </c>
      <c r="U4373">
        <v>0</v>
      </c>
      <c r="V4373" t="s">
        <v>846</v>
      </c>
      <c r="W4373" s="388">
        <v>44502</v>
      </c>
      <c r="X4373">
        <v>78</v>
      </c>
      <c r="Y4373">
        <v>0</v>
      </c>
      <c r="Z4373">
        <v>0</v>
      </c>
      <c r="AA4373" t="s">
        <v>1758</v>
      </c>
      <c r="AB4373" t="s">
        <v>828</v>
      </c>
      <c r="AD4373" t="s">
        <v>10191</v>
      </c>
      <c r="AE4373" t="s">
        <v>10192</v>
      </c>
      <c r="AI4373" t="s">
        <v>1761</v>
      </c>
      <c r="AL4373" t="s">
        <v>11151</v>
      </c>
      <c r="AM4373">
        <v>7</v>
      </c>
      <c r="AN4373" t="s">
        <v>11064</v>
      </c>
      <c r="AO4373" t="s">
        <v>10785</v>
      </c>
      <c r="AP4373">
        <v>0</v>
      </c>
      <c r="AQ4373" s="388">
        <v>44477</v>
      </c>
      <c r="AS4373" t="s">
        <v>1765</v>
      </c>
      <c r="AT4373" s="388">
        <v>44495</v>
      </c>
      <c r="AU4373" t="s">
        <v>1756</v>
      </c>
      <c r="AV4373" t="s">
        <v>1756</v>
      </c>
      <c r="AZ4373" t="s">
        <v>1766</v>
      </c>
      <c r="BA4373" t="s">
        <v>8981</v>
      </c>
      <c r="BB4373" t="s">
        <v>11152</v>
      </c>
      <c r="BC4373" t="s">
        <v>11153</v>
      </c>
      <c r="BD4373" t="s">
        <v>828</v>
      </c>
      <c r="BE4373" t="s">
        <v>1756</v>
      </c>
      <c r="BF4373" t="s">
        <v>828</v>
      </c>
    </row>
    <row r="4374" spans="1:58">
      <c r="A4374" t="s">
        <v>842</v>
      </c>
      <c r="B4374">
        <v>12</v>
      </c>
      <c r="C4374">
        <v>0</v>
      </c>
      <c r="D4374">
        <v>7426</v>
      </c>
      <c r="E4374" t="s">
        <v>11154</v>
      </c>
      <c r="F4374">
        <v>53510703</v>
      </c>
      <c r="G4374" t="s">
        <v>2041</v>
      </c>
      <c r="H4374">
        <v>0</v>
      </c>
      <c r="I4374" t="s">
        <v>554</v>
      </c>
      <c r="J4374">
        <v>84</v>
      </c>
      <c r="K4374">
        <v>2</v>
      </c>
      <c r="L4374" t="s">
        <v>1771</v>
      </c>
      <c r="M4374" t="s">
        <v>1756</v>
      </c>
      <c r="N4374" t="s">
        <v>1756</v>
      </c>
      <c r="O4374" t="s">
        <v>10190</v>
      </c>
      <c r="P4374" t="s">
        <v>1757</v>
      </c>
      <c r="Q4374" s="387">
        <v>168</v>
      </c>
      <c r="R4374">
        <v>21.84</v>
      </c>
      <c r="S4374">
        <v>189.83999999999997</v>
      </c>
      <c r="T4374" s="388">
        <v>44473</v>
      </c>
      <c r="U4374">
        <v>0</v>
      </c>
      <c r="V4374" t="s">
        <v>846</v>
      </c>
      <c r="W4374" s="388">
        <v>44502</v>
      </c>
      <c r="X4374">
        <v>78</v>
      </c>
      <c r="Y4374">
        <v>0</v>
      </c>
      <c r="Z4374">
        <v>0</v>
      </c>
      <c r="AA4374" t="s">
        <v>1758</v>
      </c>
      <c r="AB4374" t="s">
        <v>828</v>
      </c>
      <c r="AD4374" t="s">
        <v>10191</v>
      </c>
      <c r="AE4374" t="s">
        <v>10192</v>
      </c>
      <c r="AI4374" t="s">
        <v>1761</v>
      </c>
      <c r="AL4374" t="s">
        <v>11155</v>
      </c>
      <c r="AM4374">
        <v>7</v>
      </c>
      <c r="AN4374" t="s">
        <v>11064</v>
      </c>
      <c r="AO4374" t="s">
        <v>10785</v>
      </c>
      <c r="AP4374">
        <v>0</v>
      </c>
      <c r="AQ4374" s="388">
        <v>44477</v>
      </c>
      <c r="AS4374" t="s">
        <v>1765</v>
      </c>
      <c r="AT4374" s="388">
        <v>44478</v>
      </c>
      <c r="AU4374" t="s">
        <v>1756</v>
      </c>
      <c r="AV4374" t="s">
        <v>1756</v>
      </c>
      <c r="AZ4374" t="s">
        <v>1766</v>
      </c>
      <c r="BA4374" t="s">
        <v>8981</v>
      </c>
      <c r="BB4374" t="s">
        <v>11156</v>
      </c>
      <c r="BC4374" t="s">
        <v>11157</v>
      </c>
      <c r="BD4374" t="s">
        <v>828</v>
      </c>
      <c r="BE4374" t="s">
        <v>1756</v>
      </c>
      <c r="BF4374" t="s">
        <v>828</v>
      </c>
    </row>
    <row r="4375" spans="1:58">
      <c r="A4375" t="s">
        <v>842</v>
      </c>
      <c r="B4375">
        <v>12</v>
      </c>
      <c r="C4375">
        <v>0</v>
      </c>
      <c r="D4375">
        <v>7438</v>
      </c>
      <c r="E4375" t="s">
        <v>11137</v>
      </c>
      <c r="F4375">
        <v>53510703</v>
      </c>
      <c r="G4375" t="s">
        <v>2041</v>
      </c>
      <c r="H4375">
        <v>0</v>
      </c>
      <c r="I4375" t="s">
        <v>2056</v>
      </c>
      <c r="J4375">
        <v>244</v>
      </c>
      <c r="K4375">
        <v>0.77272730000000001</v>
      </c>
      <c r="L4375" t="s">
        <v>1755</v>
      </c>
      <c r="N4375" t="s">
        <v>1757</v>
      </c>
      <c r="O4375" t="s">
        <v>1756</v>
      </c>
      <c r="P4375" t="s">
        <v>1756</v>
      </c>
      <c r="Q4375" s="387">
        <v>188.5455</v>
      </c>
      <c r="R4375">
        <v>24.510915000000001</v>
      </c>
      <c r="S4375">
        <v>213.05641499999999</v>
      </c>
      <c r="T4375" s="388">
        <v>44477</v>
      </c>
      <c r="U4375">
        <v>0</v>
      </c>
      <c r="V4375" t="s">
        <v>846</v>
      </c>
      <c r="W4375" s="388">
        <v>44502</v>
      </c>
      <c r="X4375">
        <v>78</v>
      </c>
      <c r="Y4375">
        <v>0</v>
      </c>
      <c r="Z4375">
        <v>0</v>
      </c>
      <c r="AA4375" t="s">
        <v>1758</v>
      </c>
      <c r="AB4375" t="s">
        <v>828</v>
      </c>
      <c r="AD4375" t="s">
        <v>10191</v>
      </c>
      <c r="AE4375" t="s">
        <v>10192</v>
      </c>
      <c r="AI4375" t="s">
        <v>1761</v>
      </c>
      <c r="AL4375" t="s">
        <v>11138</v>
      </c>
      <c r="AM4375">
        <v>7</v>
      </c>
      <c r="AN4375" t="s">
        <v>11064</v>
      </c>
      <c r="AO4375" t="s">
        <v>10785</v>
      </c>
      <c r="AP4375">
        <v>0</v>
      </c>
      <c r="AQ4375" s="388">
        <v>44484</v>
      </c>
      <c r="AS4375" t="s">
        <v>1765</v>
      </c>
      <c r="AT4375" s="388">
        <v>44495</v>
      </c>
      <c r="AU4375" t="s">
        <v>1756</v>
      </c>
      <c r="AV4375" t="s">
        <v>1756</v>
      </c>
      <c r="AZ4375" t="s">
        <v>1766</v>
      </c>
      <c r="BA4375" t="s">
        <v>8981</v>
      </c>
      <c r="BB4375" t="s">
        <v>11158</v>
      </c>
      <c r="BC4375" t="s">
        <v>11159</v>
      </c>
      <c r="BD4375" t="s">
        <v>828</v>
      </c>
      <c r="BE4375" t="s">
        <v>1756</v>
      </c>
      <c r="BF4375" t="s">
        <v>828</v>
      </c>
    </row>
    <row r="4376" spans="1:58">
      <c r="A4376" t="s">
        <v>842</v>
      </c>
      <c r="B4376">
        <v>12</v>
      </c>
      <c r="C4376">
        <v>0</v>
      </c>
      <c r="D4376">
        <v>7436</v>
      </c>
      <c r="E4376" t="s">
        <v>11141</v>
      </c>
      <c r="F4376">
        <v>53510703</v>
      </c>
      <c r="G4376" t="s">
        <v>2041</v>
      </c>
      <c r="H4376">
        <v>0</v>
      </c>
      <c r="I4376" t="s">
        <v>2056</v>
      </c>
      <c r="J4376">
        <v>244</v>
      </c>
      <c r="K4376">
        <v>0.59090909999999996</v>
      </c>
      <c r="L4376" t="s">
        <v>1755</v>
      </c>
      <c r="N4376" t="s">
        <v>1757</v>
      </c>
      <c r="O4376" t="s">
        <v>1756</v>
      </c>
      <c r="P4376" t="s">
        <v>1756</v>
      </c>
      <c r="Q4376" s="387">
        <v>144.18180000000001</v>
      </c>
      <c r="R4376">
        <v>18.743634000000004</v>
      </c>
      <c r="S4376">
        <v>162.925434</v>
      </c>
      <c r="T4376" s="388">
        <v>44476</v>
      </c>
      <c r="U4376">
        <v>0</v>
      </c>
      <c r="V4376" t="s">
        <v>846</v>
      </c>
      <c r="W4376" s="388">
        <v>44502</v>
      </c>
      <c r="X4376">
        <v>78</v>
      </c>
      <c r="Y4376">
        <v>0</v>
      </c>
      <c r="Z4376">
        <v>0</v>
      </c>
      <c r="AA4376" t="s">
        <v>1758</v>
      </c>
      <c r="AB4376" t="s">
        <v>828</v>
      </c>
      <c r="AD4376" t="s">
        <v>10191</v>
      </c>
      <c r="AE4376" t="s">
        <v>10192</v>
      </c>
      <c r="AI4376" t="s">
        <v>1761</v>
      </c>
      <c r="AL4376" t="s">
        <v>11142</v>
      </c>
      <c r="AM4376">
        <v>7</v>
      </c>
      <c r="AN4376" t="s">
        <v>6713</v>
      </c>
      <c r="AO4376" t="s">
        <v>10785</v>
      </c>
      <c r="AP4376">
        <v>0</v>
      </c>
      <c r="AQ4376" s="388">
        <v>44484</v>
      </c>
      <c r="AS4376" t="s">
        <v>1765</v>
      </c>
      <c r="AT4376" s="388">
        <v>44495</v>
      </c>
      <c r="AU4376" t="s">
        <v>1756</v>
      </c>
      <c r="AV4376" t="s">
        <v>1756</v>
      </c>
      <c r="AZ4376" t="s">
        <v>1766</v>
      </c>
      <c r="BA4376" t="s">
        <v>8981</v>
      </c>
      <c r="BB4376" t="s">
        <v>11160</v>
      </c>
      <c r="BC4376" t="s">
        <v>11161</v>
      </c>
      <c r="BD4376" t="s">
        <v>828</v>
      </c>
      <c r="BE4376" t="s">
        <v>1756</v>
      </c>
      <c r="BF4376" t="s">
        <v>828</v>
      </c>
    </row>
    <row r="4377" spans="1:58">
      <c r="A4377" t="s">
        <v>842</v>
      </c>
      <c r="B4377">
        <v>12</v>
      </c>
      <c r="C4377">
        <v>0</v>
      </c>
      <c r="D4377">
        <v>7436</v>
      </c>
      <c r="E4377" t="s">
        <v>11141</v>
      </c>
      <c r="F4377">
        <v>53510703</v>
      </c>
      <c r="G4377" t="s">
        <v>2041</v>
      </c>
      <c r="H4377">
        <v>0</v>
      </c>
      <c r="I4377" t="s">
        <v>2056</v>
      </c>
      <c r="J4377">
        <v>244</v>
      </c>
      <c r="K4377">
        <v>0.59090909999999996</v>
      </c>
      <c r="L4377" t="s">
        <v>1755</v>
      </c>
      <c r="N4377" t="s">
        <v>1757</v>
      </c>
      <c r="O4377" t="s">
        <v>1756</v>
      </c>
      <c r="P4377" t="s">
        <v>1756</v>
      </c>
      <c r="Q4377" s="387">
        <v>144.18180000000001</v>
      </c>
      <c r="R4377">
        <v>18.743634000000004</v>
      </c>
      <c r="S4377">
        <v>162.925434</v>
      </c>
      <c r="T4377" s="388">
        <v>44476</v>
      </c>
      <c r="U4377">
        <v>0</v>
      </c>
      <c r="V4377" t="s">
        <v>846</v>
      </c>
      <c r="W4377" s="388">
        <v>44502</v>
      </c>
      <c r="X4377">
        <v>78</v>
      </c>
      <c r="Y4377">
        <v>0</v>
      </c>
      <c r="Z4377">
        <v>0</v>
      </c>
      <c r="AA4377" t="s">
        <v>1758</v>
      </c>
      <c r="AB4377" t="s">
        <v>828</v>
      </c>
      <c r="AD4377" t="s">
        <v>10191</v>
      </c>
      <c r="AE4377" t="s">
        <v>10192</v>
      </c>
      <c r="AI4377" t="s">
        <v>1761</v>
      </c>
      <c r="AL4377" t="s">
        <v>11142</v>
      </c>
      <c r="AM4377">
        <v>7</v>
      </c>
      <c r="AN4377" t="s">
        <v>6713</v>
      </c>
      <c r="AO4377" t="s">
        <v>10785</v>
      </c>
      <c r="AP4377">
        <v>0</v>
      </c>
      <c r="AQ4377" s="388">
        <v>44484</v>
      </c>
      <c r="AS4377" t="s">
        <v>1765</v>
      </c>
      <c r="AT4377" s="388">
        <v>44495</v>
      </c>
      <c r="AU4377" t="s">
        <v>1756</v>
      </c>
      <c r="AV4377" t="s">
        <v>1756</v>
      </c>
      <c r="AZ4377" t="s">
        <v>1766</v>
      </c>
      <c r="BA4377" t="s">
        <v>8981</v>
      </c>
      <c r="BB4377" t="s">
        <v>11160</v>
      </c>
      <c r="BC4377" t="s">
        <v>11161</v>
      </c>
      <c r="BD4377" t="s">
        <v>828</v>
      </c>
      <c r="BE4377" t="s">
        <v>1756</v>
      </c>
      <c r="BF4377" t="s">
        <v>828</v>
      </c>
    </row>
    <row r="4378" spans="1:58">
      <c r="A4378" t="s">
        <v>842</v>
      </c>
      <c r="B4378">
        <v>12</v>
      </c>
      <c r="C4378">
        <v>0</v>
      </c>
      <c r="D4378">
        <v>7436</v>
      </c>
      <c r="E4378" t="s">
        <v>11141</v>
      </c>
      <c r="F4378">
        <v>53510703</v>
      </c>
      <c r="G4378" t="s">
        <v>2041</v>
      </c>
      <c r="H4378">
        <v>0</v>
      </c>
      <c r="I4378" t="s">
        <v>2056</v>
      </c>
      <c r="J4378">
        <v>244</v>
      </c>
      <c r="K4378">
        <v>0.95454550000000005</v>
      </c>
      <c r="L4378" t="s">
        <v>1755</v>
      </c>
      <c r="N4378" t="s">
        <v>1757</v>
      </c>
      <c r="O4378" t="s">
        <v>1756</v>
      </c>
      <c r="P4378" t="s">
        <v>1756</v>
      </c>
      <c r="Q4378" s="387">
        <v>232.9091</v>
      </c>
      <c r="R4378">
        <v>30.278183000000002</v>
      </c>
      <c r="S4378">
        <v>263.18728299999998</v>
      </c>
      <c r="T4378" s="388">
        <v>44476</v>
      </c>
      <c r="U4378">
        <v>0</v>
      </c>
      <c r="V4378" t="s">
        <v>846</v>
      </c>
      <c r="W4378" s="388">
        <v>44502</v>
      </c>
      <c r="X4378">
        <v>78</v>
      </c>
      <c r="Y4378">
        <v>0</v>
      </c>
      <c r="Z4378">
        <v>0</v>
      </c>
      <c r="AA4378" t="s">
        <v>1758</v>
      </c>
      <c r="AB4378" t="s">
        <v>828</v>
      </c>
      <c r="AD4378" t="s">
        <v>10191</v>
      </c>
      <c r="AE4378" t="s">
        <v>10192</v>
      </c>
      <c r="AI4378" t="s">
        <v>1761</v>
      </c>
      <c r="AL4378" t="s">
        <v>11142</v>
      </c>
      <c r="AM4378">
        <v>7</v>
      </c>
      <c r="AN4378" t="s">
        <v>6713</v>
      </c>
      <c r="AO4378" t="s">
        <v>10785</v>
      </c>
      <c r="AP4378">
        <v>0</v>
      </c>
      <c r="AQ4378" s="388">
        <v>44484</v>
      </c>
      <c r="AS4378" t="s">
        <v>1765</v>
      </c>
      <c r="AT4378" s="388">
        <v>44495</v>
      </c>
      <c r="AU4378" t="s">
        <v>1756</v>
      </c>
      <c r="AV4378" t="s">
        <v>1756</v>
      </c>
      <c r="AZ4378" t="s">
        <v>1766</v>
      </c>
      <c r="BA4378" t="s">
        <v>8981</v>
      </c>
      <c r="BB4378" t="s">
        <v>11162</v>
      </c>
      <c r="BC4378" t="s">
        <v>11163</v>
      </c>
      <c r="BD4378" t="s">
        <v>828</v>
      </c>
      <c r="BE4378" t="s">
        <v>1756</v>
      </c>
      <c r="BF4378" t="s">
        <v>828</v>
      </c>
    </row>
    <row r="4379" spans="1:58">
      <c r="A4379" t="s">
        <v>842</v>
      </c>
      <c r="B4379">
        <v>12</v>
      </c>
      <c r="C4379">
        <v>0</v>
      </c>
      <c r="D4379">
        <v>7433</v>
      </c>
      <c r="E4379" t="s">
        <v>11145</v>
      </c>
      <c r="F4379">
        <v>53510703</v>
      </c>
      <c r="G4379" t="s">
        <v>2041</v>
      </c>
      <c r="H4379">
        <v>0</v>
      </c>
      <c r="I4379" t="s">
        <v>2056</v>
      </c>
      <c r="J4379">
        <v>244</v>
      </c>
      <c r="K4379">
        <v>0.90909090000000004</v>
      </c>
      <c r="L4379" t="s">
        <v>1755</v>
      </c>
      <c r="N4379" t="s">
        <v>1757</v>
      </c>
      <c r="O4379" t="s">
        <v>1756</v>
      </c>
      <c r="P4379" t="s">
        <v>1756</v>
      </c>
      <c r="Q4379" s="387">
        <v>221.81819999999999</v>
      </c>
      <c r="R4379">
        <v>28.836365999999998</v>
      </c>
      <c r="S4379">
        <v>250.65456599999996</v>
      </c>
      <c r="T4379" s="388">
        <v>44475</v>
      </c>
      <c r="U4379">
        <v>0</v>
      </c>
      <c r="V4379" t="s">
        <v>846</v>
      </c>
      <c r="W4379" s="388">
        <v>44502</v>
      </c>
      <c r="X4379">
        <v>78</v>
      </c>
      <c r="Y4379">
        <v>0</v>
      </c>
      <c r="Z4379">
        <v>0</v>
      </c>
      <c r="AA4379" t="s">
        <v>1758</v>
      </c>
      <c r="AB4379" t="s">
        <v>828</v>
      </c>
      <c r="AD4379" t="s">
        <v>10191</v>
      </c>
      <c r="AE4379" t="s">
        <v>10192</v>
      </c>
      <c r="AI4379" t="s">
        <v>1761</v>
      </c>
      <c r="AL4379" t="s">
        <v>11146</v>
      </c>
      <c r="AM4379">
        <v>7</v>
      </c>
      <c r="AN4379" t="s">
        <v>11064</v>
      </c>
      <c r="AO4379" t="s">
        <v>10785</v>
      </c>
      <c r="AP4379">
        <v>0</v>
      </c>
      <c r="AQ4379" s="388">
        <v>44484</v>
      </c>
      <c r="AS4379" t="s">
        <v>11147</v>
      </c>
      <c r="AT4379" s="388">
        <v>44484</v>
      </c>
      <c r="AU4379" t="s">
        <v>1756</v>
      </c>
      <c r="AV4379" t="s">
        <v>1756</v>
      </c>
      <c r="AZ4379" t="s">
        <v>1756</v>
      </c>
      <c r="BA4379" t="s">
        <v>8981</v>
      </c>
      <c r="BB4379" t="s">
        <v>11164</v>
      </c>
      <c r="BC4379" t="s">
        <v>11165</v>
      </c>
      <c r="BD4379" t="s">
        <v>828</v>
      </c>
      <c r="BE4379" t="s">
        <v>1756</v>
      </c>
      <c r="BF4379" t="s">
        <v>828</v>
      </c>
    </row>
    <row r="4380" spans="1:58">
      <c r="A4380" t="s">
        <v>842</v>
      </c>
      <c r="B4380">
        <v>12</v>
      </c>
      <c r="C4380">
        <v>0</v>
      </c>
      <c r="D4380">
        <v>7433</v>
      </c>
      <c r="E4380" t="s">
        <v>11145</v>
      </c>
      <c r="F4380">
        <v>53510703</v>
      </c>
      <c r="G4380" t="s">
        <v>2041</v>
      </c>
      <c r="H4380">
        <v>0</v>
      </c>
      <c r="I4380" t="s">
        <v>2056</v>
      </c>
      <c r="J4380">
        <v>244</v>
      </c>
      <c r="K4380">
        <v>0.90909090000000004</v>
      </c>
      <c r="L4380" t="s">
        <v>1755</v>
      </c>
      <c r="N4380" t="s">
        <v>1757</v>
      </c>
      <c r="O4380" t="s">
        <v>1756</v>
      </c>
      <c r="P4380" t="s">
        <v>1756</v>
      </c>
      <c r="Q4380" s="387">
        <v>221.81819999999999</v>
      </c>
      <c r="R4380">
        <v>28.836365999999998</v>
      </c>
      <c r="S4380">
        <v>250.65456599999996</v>
      </c>
      <c r="T4380" s="388">
        <v>44475</v>
      </c>
      <c r="U4380">
        <v>0</v>
      </c>
      <c r="V4380" t="s">
        <v>846</v>
      </c>
      <c r="W4380" s="388">
        <v>44502</v>
      </c>
      <c r="X4380">
        <v>78</v>
      </c>
      <c r="Y4380">
        <v>0</v>
      </c>
      <c r="Z4380">
        <v>0</v>
      </c>
      <c r="AA4380" t="s">
        <v>1758</v>
      </c>
      <c r="AB4380" t="s">
        <v>828</v>
      </c>
      <c r="AD4380" t="s">
        <v>10191</v>
      </c>
      <c r="AE4380" t="s">
        <v>10192</v>
      </c>
      <c r="AI4380" t="s">
        <v>1761</v>
      </c>
      <c r="AL4380" t="s">
        <v>11146</v>
      </c>
      <c r="AM4380">
        <v>7</v>
      </c>
      <c r="AN4380" t="s">
        <v>11064</v>
      </c>
      <c r="AO4380" t="s">
        <v>10785</v>
      </c>
      <c r="AP4380">
        <v>0</v>
      </c>
      <c r="AQ4380" s="388">
        <v>44484</v>
      </c>
      <c r="AS4380" t="s">
        <v>11147</v>
      </c>
      <c r="AT4380" s="388">
        <v>44484</v>
      </c>
      <c r="AU4380" t="s">
        <v>1756</v>
      </c>
      <c r="AV4380" t="s">
        <v>1756</v>
      </c>
      <c r="AZ4380" t="s">
        <v>1756</v>
      </c>
      <c r="BA4380" t="s">
        <v>8981</v>
      </c>
      <c r="BB4380" t="s">
        <v>11164</v>
      </c>
      <c r="BC4380" t="s">
        <v>11165</v>
      </c>
      <c r="BD4380" t="s">
        <v>828</v>
      </c>
      <c r="BE4380" t="s">
        <v>1756</v>
      </c>
      <c r="BF4380" t="s">
        <v>828</v>
      </c>
    </row>
    <row r="4381" spans="1:58">
      <c r="A4381" t="s">
        <v>842</v>
      </c>
      <c r="B4381">
        <v>12</v>
      </c>
      <c r="C4381">
        <v>0</v>
      </c>
      <c r="D4381">
        <v>7433</v>
      </c>
      <c r="E4381" t="s">
        <v>11145</v>
      </c>
      <c r="F4381">
        <v>53510703</v>
      </c>
      <c r="G4381" t="s">
        <v>2041</v>
      </c>
      <c r="H4381">
        <v>0</v>
      </c>
      <c r="I4381" t="s">
        <v>2056</v>
      </c>
      <c r="J4381">
        <v>244</v>
      </c>
      <c r="K4381">
        <v>0.90909090000000004</v>
      </c>
      <c r="L4381" t="s">
        <v>1755</v>
      </c>
      <c r="N4381" t="s">
        <v>1757</v>
      </c>
      <c r="O4381" t="s">
        <v>1756</v>
      </c>
      <c r="P4381" t="s">
        <v>1756</v>
      </c>
      <c r="Q4381" s="387">
        <v>221.81819999999999</v>
      </c>
      <c r="R4381">
        <v>28.836365999999998</v>
      </c>
      <c r="S4381">
        <v>250.65456599999996</v>
      </c>
      <c r="T4381" s="388">
        <v>44475</v>
      </c>
      <c r="U4381">
        <v>0</v>
      </c>
      <c r="V4381" t="s">
        <v>846</v>
      </c>
      <c r="W4381" s="388">
        <v>44502</v>
      </c>
      <c r="X4381">
        <v>78</v>
      </c>
      <c r="Y4381">
        <v>0</v>
      </c>
      <c r="Z4381">
        <v>0</v>
      </c>
      <c r="AA4381" t="s">
        <v>1758</v>
      </c>
      <c r="AB4381" t="s">
        <v>828</v>
      </c>
      <c r="AD4381" t="s">
        <v>10191</v>
      </c>
      <c r="AE4381" t="s">
        <v>10192</v>
      </c>
      <c r="AI4381" t="s">
        <v>1761</v>
      </c>
      <c r="AL4381" t="s">
        <v>11146</v>
      </c>
      <c r="AM4381">
        <v>7</v>
      </c>
      <c r="AN4381" t="s">
        <v>11064</v>
      </c>
      <c r="AO4381" t="s">
        <v>10785</v>
      </c>
      <c r="AP4381">
        <v>0</v>
      </c>
      <c r="AQ4381" s="388">
        <v>44484</v>
      </c>
      <c r="AS4381" t="s">
        <v>11147</v>
      </c>
      <c r="AT4381" s="388">
        <v>44484</v>
      </c>
      <c r="AU4381" t="s">
        <v>1756</v>
      </c>
      <c r="AV4381" t="s">
        <v>1756</v>
      </c>
      <c r="AZ4381" t="s">
        <v>1756</v>
      </c>
      <c r="BA4381" t="s">
        <v>8981</v>
      </c>
      <c r="BB4381" t="s">
        <v>11164</v>
      </c>
      <c r="BC4381" t="s">
        <v>11165</v>
      </c>
      <c r="BD4381" t="s">
        <v>828</v>
      </c>
      <c r="BE4381" t="s">
        <v>1756</v>
      </c>
      <c r="BF4381" t="s">
        <v>828</v>
      </c>
    </row>
    <row r="4382" spans="1:58">
      <c r="A4382" t="s">
        <v>842</v>
      </c>
      <c r="B4382">
        <v>12</v>
      </c>
      <c r="C4382">
        <v>0</v>
      </c>
      <c r="D4382">
        <v>7423</v>
      </c>
      <c r="E4382" t="s">
        <v>11117</v>
      </c>
      <c r="F4382">
        <v>53510703</v>
      </c>
      <c r="G4382" t="s">
        <v>2041</v>
      </c>
      <c r="H4382">
        <v>0</v>
      </c>
      <c r="I4382" t="s">
        <v>2056</v>
      </c>
      <c r="J4382">
        <v>244</v>
      </c>
      <c r="K4382">
        <v>0.95454550000000005</v>
      </c>
      <c r="L4382" t="s">
        <v>1755</v>
      </c>
      <c r="N4382" t="s">
        <v>1757</v>
      </c>
      <c r="O4382" t="s">
        <v>1756</v>
      </c>
      <c r="P4382" t="s">
        <v>1756</v>
      </c>
      <c r="Q4382" s="387">
        <v>232.9091</v>
      </c>
      <c r="R4382">
        <v>30.278183000000002</v>
      </c>
      <c r="S4382">
        <v>263.18728299999998</v>
      </c>
      <c r="T4382" s="388">
        <v>44472</v>
      </c>
      <c r="U4382">
        <v>0</v>
      </c>
      <c r="V4382" t="s">
        <v>846</v>
      </c>
      <c r="W4382" s="388">
        <v>44502</v>
      </c>
      <c r="X4382">
        <v>78</v>
      </c>
      <c r="Y4382">
        <v>0</v>
      </c>
      <c r="Z4382">
        <v>0</v>
      </c>
      <c r="AA4382" t="s">
        <v>1758</v>
      </c>
      <c r="AB4382" t="s">
        <v>828</v>
      </c>
      <c r="AD4382" t="s">
        <v>10191</v>
      </c>
      <c r="AE4382" t="s">
        <v>10192</v>
      </c>
      <c r="AI4382" t="s">
        <v>1761</v>
      </c>
      <c r="AL4382" t="s">
        <v>11118</v>
      </c>
      <c r="AM4382">
        <v>7</v>
      </c>
      <c r="AN4382" t="s">
        <v>11064</v>
      </c>
      <c r="AO4382" t="s">
        <v>10785</v>
      </c>
      <c r="AP4382">
        <v>0</v>
      </c>
      <c r="AQ4382" s="388">
        <v>44477</v>
      </c>
      <c r="AS4382" t="s">
        <v>1765</v>
      </c>
      <c r="AT4382" s="388">
        <v>44478</v>
      </c>
      <c r="AU4382" t="s">
        <v>1756</v>
      </c>
      <c r="AV4382" t="s">
        <v>1756</v>
      </c>
      <c r="AZ4382" t="s">
        <v>1766</v>
      </c>
      <c r="BA4382" t="s">
        <v>8981</v>
      </c>
      <c r="BB4382" t="s">
        <v>11166</v>
      </c>
      <c r="BC4382" t="s">
        <v>11167</v>
      </c>
      <c r="BD4382" t="s">
        <v>828</v>
      </c>
      <c r="BE4382" t="s">
        <v>1756</v>
      </c>
      <c r="BF4382" t="s">
        <v>828</v>
      </c>
    </row>
    <row r="4383" spans="1:58">
      <c r="A4383" t="s">
        <v>842</v>
      </c>
      <c r="B4383">
        <v>12</v>
      </c>
      <c r="C4383">
        <v>0</v>
      </c>
      <c r="D4383">
        <v>7418</v>
      </c>
      <c r="E4383" t="s">
        <v>11109</v>
      </c>
      <c r="F4383">
        <v>53510703</v>
      </c>
      <c r="G4383" t="s">
        <v>2041</v>
      </c>
      <c r="H4383">
        <v>0</v>
      </c>
      <c r="I4383" t="s">
        <v>2056</v>
      </c>
      <c r="J4383">
        <v>244</v>
      </c>
      <c r="K4383">
        <v>0.95454550000000005</v>
      </c>
      <c r="L4383" t="s">
        <v>1755</v>
      </c>
      <c r="O4383" t="s">
        <v>1756</v>
      </c>
      <c r="P4383" t="s">
        <v>1756</v>
      </c>
      <c r="Q4383" s="387">
        <v>232.9091</v>
      </c>
      <c r="R4383">
        <v>30.278183000000002</v>
      </c>
      <c r="S4383">
        <v>263.18728299999998</v>
      </c>
      <c r="T4383" s="388">
        <v>44470</v>
      </c>
      <c r="U4383">
        <v>0</v>
      </c>
      <c r="V4383" t="s">
        <v>846</v>
      </c>
      <c r="W4383" s="388">
        <v>44502</v>
      </c>
      <c r="X4383">
        <v>78</v>
      </c>
      <c r="Y4383">
        <v>0</v>
      </c>
      <c r="Z4383">
        <v>0</v>
      </c>
      <c r="AA4383" t="s">
        <v>1758</v>
      </c>
      <c r="AB4383" t="s">
        <v>828</v>
      </c>
      <c r="AD4383" t="s">
        <v>10191</v>
      </c>
      <c r="AE4383" t="s">
        <v>10192</v>
      </c>
      <c r="AI4383" t="s">
        <v>1761</v>
      </c>
      <c r="AL4383" t="s">
        <v>11110</v>
      </c>
      <c r="AM4383">
        <v>7</v>
      </c>
      <c r="AN4383" t="s">
        <v>11064</v>
      </c>
      <c r="AO4383" t="s">
        <v>10785</v>
      </c>
      <c r="AP4383">
        <v>0</v>
      </c>
      <c r="AQ4383" s="388">
        <v>44477</v>
      </c>
      <c r="AR4383" t="s">
        <v>1756</v>
      </c>
      <c r="AS4383" t="s">
        <v>10786</v>
      </c>
      <c r="AT4383" s="388">
        <v>44478</v>
      </c>
      <c r="AU4383" t="s">
        <v>1756</v>
      </c>
      <c r="AV4383" t="s">
        <v>1756</v>
      </c>
      <c r="AZ4383" t="s">
        <v>1756</v>
      </c>
      <c r="BA4383" t="s">
        <v>8981</v>
      </c>
      <c r="BB4383" t="s">
        <v>11168</v>
      </c>
      <c r="BC4383" t="s">
        <v>11169</v>
      </c>
      <c r="BD4383" t="s">
        <v>828</v>
      </c>
      <c r="BE4383" t="s">
        <v>1756</v>
      </c>
      <c r="BF4383" t="s">
        <v>828</v>
      </c>
    </row>
    <row r="4384" spans="1:58">
      <c r="A4384" t="s">
        <v>842</v>
      </c>
      <c r="B4384">
        <v>12</v>
      </c>
      <c r="C4384">
        <v>0</v>
      </c>
      <c r="D4384">
        <v>7418</v>
      </c>
      <c r="E4384" t="s">
        <v>11109</v>
      </c>
      <c r="F4384">
        <v>53510703</v>
      </c>
      <c r="G4384" t="s">
        <v>2041</v>
      </c>
      <c r="H4384">
        <v>0</v>
      </c>
      <c r="I4384" t="s">
        <v>2056</v>
      </c>
      <c r="J4384">
        <v>244</v>
      </c>
      <c r="K4384">
        <v>0.95454550000000005</v>
      </c>
      <c r="L4384" t="s">
        <v>1755</v>
      </c>
      <c r="N4384" t="s">
        <v>1757</v>
      </c>
      <c r="O4384" t="s">
        <v>1756</v>
      </c>
      <c r="P4384" t="s">
        <v>1756</v>
      </c>
      <c r="Q4384" s="387">
        <v>232.9091</v>
      </c>
      <c r="R4384">
        <v>30.278183000000002</v>
      </c>
      <c r="S4384">
        <v>263.18728299999998</v>
      </c>
      <c r="T4384" s="388">
        <v>44470</v>
      </c>
      <c r="U4384">
        <v>0</v>
      </c>
      <c r="V4384" t="s">
        <v>846</v>
      </c>
      <c r="W4384" s="388">
        <v>44502</v>
      </c>
      <c r="X4384">
        <v>78</v>
      </c>
      <c r="Y4384">
        <v>0</v>
      </c>
      <c r="Z4384">
        <v>0</v>
      </c>
      <c r="AA4384" t="s">
        <v>1758</v>
      </c>
      <c r="AB4384" t="s">
        <v>828</v>
      </c>
      <c r="AD4384" t="s">
        <v>10191</v>
      </c>
      <c r="AE4384" t="s">
        <v>10192</v>
      </c>
      <c r="AI4384" t="s">
        <v>1761</v>
      </c>
      <c r="AL4384" t="s">
        <v>11110</v>
      </c>
      <c r="AM4384">
        <v>7</v>
      </c>
      <c r="AN4384" t="s">
        <v>11064</v>
      </c>
      <c r="AO4384" t="s">
        <v>10785</v>
      </c>
      <c r="AP4384">
        <v>0</v>
      </c>
      <c r="AQ4384" s="388">
        <v>44477</v>
      </c>
      <c r="AR4384" t="s">
        <v>1756</v>
      </c>
      <c r="AS4384" t="s">
        <v>10786</v>
      </c>
      <c r="AT4384" s="388">
        <v>44478</v>
      </c>
      <c r="AU4384" t="s">
        <v>1756</v>
      </c>
      <c r="AV4384" t="s">
        <v>1756</v>
      </c>
      <c r="AZ4384" t="s">
        <v>1756</v>
      </c>
      <c r="BA4384" t="s">
        <v>8981</v>
      </c>
      <c r="BB4384" t="s">
        <v>11168</v>
      </c>
      <c r="BC4384" t="s">
        <v>11169</v>
      </c>
      <c r="BD4384" t="s">
        <v>828</v>
      </c>
      <c r="BE4384" t="s">
        <v>1756</v>
      </c>
      <c r="BF4384" t="s">
        <v>828</v>
      </c>
    </row>
    <row r="4385" spans="1:58">
      <c r="A4385" t="s">
        <v>842</v>
      </c>
      <c r="B4385">
        <v>12</v>
      </c>
      <c r="C4385">
        <v>0</v>
      </c>
      <c r="D4385">
        <v>7418</v>
      </c>
      <c r="E4385" t="s">
        <v>11109</v>
      </c>
      <c r="F4385">
        <v>53510703</v>
      </c>
      <c r="G4385" t="s">
        <v>2041</v>
      </c>
      <c r="H4385">
        <v>0</v>
      </c>
      <c r="I4385" t="s">
        <v>2056</v>
      </c>
      <c r="J4385">
        <v>244</v>
      </c>
      <c r="K4385">
        <v>0.95454550000000005</v>
      </c>
      <c r="L4385" t="s">
        <v>1755</v>
      </c>
      <c r="N4385" t="s">
        <v>1757</v>
      </c>
      <c r="O4385" t="s">
        <v>1756</v>
      </c>
      <c r="P4385" t="s">
        <v>1756</v>
      </c>
      <c r="Q4385" s="387">
        <v>232.9091</v>
      </c>
      <c r="R4385">
        <v>30.278183000000002</v>
      </c>
      <c r="S4385">
        <v>263.18728299999998</v>
      </c>
      <c r="T4385" s="388">
        <v>44470</v>
      </c>
      <c r="U4385">
        <v>0</v>
      </c>
      <c r="V4385" t="s">
        <v>846</v>
      </c>
      <c r="W4385" s="388">
        <v>44502</v>
      </c>
      <c r="X4385">
        <v>78</v>
      </c>
      <c r="Y4385">
        <v>0</v>
      </c>
      <c r="Z4385">
        <v>0</v>
      </c>
      <c r="AA4385" t="s">
        <v>1758</v>
      </c>
      <c r="AB4385" t="s">
        <v>828</v>
      </c>
      <c r="AD4385" t="s">
        <v>10191</v>
      </c>
      <c r="AE4385" t="s">
        <v>10192</v>
      </c>
      <c r="AI4385" t="s">
        <v>1761</v>
      </c>
      <c r="AL4385" t="s">
        <v>11110</v>
      </c>
      <c r="AM4385">
        <v>7</v>
      </c>
      <c r="AN4385" t="s">
        <v>11064</v>
      </c>
      <c r="AO4385" t="s">
        <v>10785</v>
      </c>
      <c r="AP4385">
        <v>0</v>
      </c>
      <c r="AQ4385" s="388">
        <v>44477</v>
      </c>
      <c r="AR4385" t="s">
        <v>1756</v>
      </c>
      <c r="AS4385" t="s">
        <v>10786</v>
      </c>
      <c r="AT4385" s="388">
        <v>44478</v>
      </c>
      <c r="AU4385" t="s">
        <v>1756</v>
      </c>
      <c r="AV4385" t="s">
        <v>1756</v>
      </c>
      <c r="AZ4385" t="s">
        <v>1756</v>
      </c>
      <c r="BA4385" t="s">
        <v>8981</v>
      </c>
      <c r="BB4385" t="s">
        <v>11168</v>
      </c>
      <c r="BC4385" t="s">
        <v>11169</v>
      </c>
      <c r="BD4385" t="s">
        <v>828</v>
      </c>
      <c r="BE4385" t="s">
        <v>1756</v>
      </c>
      <c r="BF4385" t="s">
        <v>828</v>
      </c>
    </row>
    <row r="4386" spans="1:58">
      <c r="A4386" t="s">
        <v>842</v>
      </c>
      <c r="B4386">
        <v>12</v>
      </c>
      <c r="C4386">
        <v>0</v>
      </c>
      <c r="D4386">
        <v>7412</v>
      </c>
      <c r="E4386" t="s">
        <v>11123</v>
      </c>
      <c r="F4386">
        <v>53510703</v>
      </c>
      <c r="G4386" t="s">
        <v>2041</v>
      </c>
      <c r="H4386">
        <v>0</v>
      </c>
      <c r="I4386" t="s">
        <v>2056</v>
      </c>
      <c r="J4386">
        <v>244</v>
      </c>
      <c r="K4386">
        <v>0.90909090000000004</v>
      </c>
      <c r="L4386" t="s">
        <v>1755</v>
      </c>
      <c r="N4386" t="s">
        <v>1757</v>
      </c>
      <c r="O4386" t="s">
        <v>1756</v>
      </c>
      <c r="P4386" t="s">
        <v>1756</v>
      </c>
      <c r="Q4386" s="387">
        <v>221.81819999999999</v>
      </c>
      <c r="R4386">
        <v>28.836365999999998</v>
      </c>
      <c r="S4386">
        <v>250.65456599999996</v>
      </c>
      <c r="T4386" s="388">
        <v>44469</v>
      </c>
      <c r="U4386">
        <v>0</v>
      </c>
      <c r="V4386" t="s">
        <v>846</v>
      </c>
      <c r="W4386" s="388">
        <v>44502</v>
      </c>
      <c r="X4386">
        <v>78</v>
      </c>
      <c r="Y4386">
        <v>0</v>
      </c>
      <c r="Z4386">
        <v>0</v>
      </c>
      <c r="AA4386" t="s">
        <v>1758</v>
      </c>
      <c r="AB4386" t="s">
        <v>828</v>
      </c>
      <c r="AD4386" t="s">
        <v>10191</v>
      </c>
      <c r="AE4386" t="s">
        <v>10192</v>
      </c>
      <c r="AI4386" t="s">
        <v>1761</v>
      </c>
      <c r="AL4386" t="s">
        <v>11124</v>
      </c>
      <c r="AM4386">
        <v>7</v>
      </c>
      <c r="AN4386" t="s">
        <v>11064</v>
      </c>
      <c r="AO4386" t="s">
        <v>10785</v>
      </c>
      <c r="AP4386">
        <v>0</v>
      </c>
      <c r="AQ4386" s="388">
        <v>44476</v>
      </c>
      <c r="AS4386" t="s">
        <v>10786</v>
      </c>
      <c r="AT4386" s="388">
        <v>44478</v>
      </c>
      <c r="AU4386" t="s">
        <v>1756</v>
      </c>
      <c r="AV4386" t="s">
        <v>1756</v>
      </c>
      <c r="AZ4386" t="s">
        <v>1756</v>
      </c>
      <c r="BA4386" t="s">
        <v>8981</v>
      </c>
      <c r="BB4386" t="s">
        <v>11170</v>
      </c>
      <c r="BC4386" t="s">
        <v>11171</v>
      </c>
      <c r="BD4386" t="s">
        <v>828</v>
      </c>
      <c r="BE4386" t="s">
        <v>1756</v>
      </c>
      <c r="BF4386" t="s">
        <v>828</v>
      </c>
    </row>
    <row r="4387" spans="1:58">
      <c r="A4387" t="s">
        <v>842</v>
      </c>
      <c r="B4387">
        <v>12</v>
      </c>
      <c r="C4387">
        <v>0</v>
      </c>
      <c r="D4387">
        <v>7412</v>
      </c>
      <c r="E4387" t="s">
        <v>11123</v>
      </c>
      <c r="F4387">
        <v>53510703</v>
      </c>
      <c r="G4387" t="s">
        <v>2041</v>
      </c>
      <c r="H4387">
        <v>0</v>
      </c>
      <c r="I4387" t="s">
        <v>2056</v>
      </c>
      <c r="J4387">
        <v>244</v>
      </c>
      <c r="K4387">
        <v>0.90909090000000004</v>
      </c>
      <c r="L4387" t="s">
        <v>1755</v>
      </c>
      <c r="N4387" t="s">
        <v>1757</v>
      </c>
      <c r="O4387" t="s">
        <v>1756</v>
      </c>
      <c r="P4387" t="s">
        <v>1756</v>
      </c>
      <c r="Q4387" s="387">
        <v>221.81819999999999</v>
      </c>
      <c r="R4387">
        <v>28.836365999999998</v>
      </c>
      <c r="S4387">
        <v>250.65456599999996</v>
      </c>
      <c r="T4387" s="388">
        <v>44469</v>
      </c>
      <c r="U4387">
        <v>0</v>
      </c>
      <c r="V4387" t="s">
        <v>846</v>
      </c>
      <c r="W4387" s="388">
        <v>44502</v>
      </c>
      <c r="X4387">
        <v>78</v>
      </c>
      <c r="Y4387">
        <v>0</v>
      </c>
      <c r="Z4387">
        <v>0</v>
      </c>
      <c r="AA4387" t="s">
        <v>1758</v>
      </c>
      <c r="AB4387" t="s">
        <v>828</v>
      </c>
      <c r="AD4387" t="s">
        <v>10191</v>
      </c>
      <c r="AE4387" t="s">
        <v>10192</v>
      </c>
      <c r="AI4387" t="s">
        <v>1761</v>
      </c>
      <c r="AL4387" t="s">
        <v>11124</v>
      </c>
      <c r="AM4387">
        <v>7</v>
      </c>
      <c r="AN4387" t="s">
        <v>11064</v>
      </c>
      <c r="AO4387" t="s">
        <v>10785</v>
      </c>
      <c r="AP4387">
        <v>0</v>
      </c>
      <c r="AQ4387" s="388">
        <v>44476</v>
      </c>
      <c r="AS4387" t="s">
        <v>10786</v>
      </c>
      <c r="AT4387" s="388">
        <v>44478</v>
      </c>
      <c r="AU4387" t="s">
        <v>1756</v>
      </c>
      <c r="AV4387" t="s">
        <v>1756</v>
      </c>
      <c r="AZ4387" t="s">
        <v>1756</v>
      </c>
      <c r="BA4387" t="s">
        <v>8981</v>
      </c>
      <c r="BB4387" t="s">
        <v>11170</v>
      </c>
      <c r="BC4387" t="s">
        <v>11171</v>
      </c>
      <c r="BD4387" t="s">
        <v>828</v>
      </c>
      <c r="BE4387" t="s">
        <v>1756</v>
      </c>
      <c r="BF4387" t="s">
        <v>828</v>
      </c>
    </row>
    <row r="4388" spans="1:58">
      <c r="A4388" t="s">
        <v>842</v>
      </c>
      <c r="B4388">
        <v>12</v>
      </c>
      <c r="C4388">
        <v>0</v>
      </c>
      <c r="D4388">
        <v>7412</v>
      </c>
      <c r="E4388" t="s">
        <v>11123</v>
      </c>
      <c r="F4388">
        <v>53510703</v>
      </c>
      <c r="G4388" t="s">
        <v>2041</v>
      </c>
      <c r="H4388">
        <v>0</v>
      </c>
      <c r="I4388" t="s">
        <v>2056</v>
      </c>
      <c r="J4388">
        <v>244</v>
      </c>
      <c r="K4388">
        <v>0.90909090000000004</v>
      </c>
      <c r="L4388" t="s">
        <v>1755</v>
      </c>
      <c r="N4388" t="s">
        <v>1757</v>
      </c>
      <c r="O4388" t="s">
        <v>1756</v>
      </c>
      <c r="P4388" t="s">
        <v>1756</v>
      </c>
      <c r="Q4388" s="387">
        <v>221.81819999999999</v>
      </c>
      <c r="R4388">
        <v>28.836365999999998</v>
      </c>
      <c r="S4388">
        <v>250.65456599999996</v>
      </c>
      <c r="T4388" s="388">
        <v>44469</v>
      </c>
      <c r="U4388">
        <v>0</v>
      </c>
      <c r="V4388" t="s">
        <v>846</v>
      </c>
      <c r="W4388" s="388">
        <v>44502</v>
      </c>
      <c r="X4388">
        <v>78</v>
      </c>
      <c r="Y4388">
        <v>0</v>
      </c>
      <c r="Z4388">
        <v>0</v>
      </c>
      <c r="AA4388" t="s">
        <v>1758</v>
      </c>
      <c r="AB4388" t="s">
        <v>828</v>
      </c>
      <c r="AD4388" t="s">
        <v>10191</v>
      </c>
      <c r="AE4388" t="s">
        <v>10192</v>
      </c>
      <c r="AI4388" t="s">
        <v>1761</v>
      </c>
      <c r="AL4388" t="s">
        <v>11124</v>
      </c>
      <c r="AM4388">
        <v>7</v>
      </c>
      <c r="AN4388" t="s">
        <v>11064</v>
      </c>
      <c r="AO4388" t="s">
        <v>10785</v>
      </c>
      <c r="AP4388">
        <v>0</v>
      </c>
      <c r="AQ4388" s="388">
        <v>44476</v>
      </c>
      <c r="AS4388" t="s">
        <v>10786</v>
      </c>
      <c r="AT4388" s="388">
        <v>44478</v>
      </c>
      <c r="AU4388" t="s">
        <v>1756</v>
      </c>
      <c r="AV4388" t="s">
        <v>1756</v>
      </c>
      <c r="AZ4388" t="s">
        <v>1756</v>
      </c>
      <c r="BA4388" t="s">
        <v>8981</v>
      </c>
      <c r="BB4388" t="s">
        <v>11170</v>
      </c>
      <c r="BC4388" t="s">
        <v>11171</v>
      </c>
      <c r="BD4388" t="s">
        <v>828</v>
      </c>
      <c r="BE4388" t="s">
        <v>1756</v>
      </c>
      <c r="BF4388" t="s">
        <v>828</v>
      </c>
    </row>
    <row r="4389" spans="1:58">
      <c r="A4389" t="s">
        <v>842</v>
      </c>
      <c r="B4389">
        <v>12</v>
      </c>
      <c r="C4389">
        <v>0</v>
      </c>
      <c r="D4389">
        <v>7408</v>
      </c>
      <c r="E4389" t="s">
        <v>11127</v>
      </c>
      <c r="F4389">
        <v>53510703</v>
      </c>
      <c r="G4389" t="s">
        <v>2041</v>
      </c>
      <c r="H4389">
        <v>0</v>
      </c>
      <c r="I4389" t="s">
        <v>2056</v>
      </c>
      <c r="J4389">
        <v>244</v>
      </c>
      <c r="K4389">
        <v>0.90909090000000004</v>
      </c>
      <c r="L4389" t="s">
        <v>1755</v>
      </c>
      <c r="N4389" t="s">
        <v>1757</v>
      </c>
      <c r="O4389" t="s">
        <v>1756</v>
      </c>
      <c r="P4389" t="s">
        <v>1756</v>
      </c>
      <c r="Q4389" s="387">
        <v>221.81819999999999</v>
      </c>
      <c r="R4389">
        <v>28.836365999999998</v>
      </c>
      <c r="S4389">
        <v>250.65456599999996</v>
      </c>
      <c r="T4389" s="388">
        <v>44468</v>
      </c>
      <c r="U4389">
        <v>0</v>
      </c>
      <c r="V4389" t="s">
        <v>846</v>
      </c>
      <c r="W4389" s="388">
        <v>44502</v>
      </c>
      <c r="X4389">
        <v>78</v>
      </c>
      <c r="Y4389">
        <v>0</v>
      </c>
      <c r="Z4389">
        <v>0</v>
      </c>
      <c r="AA4389" t="s">
        <v>1758</v>
      </c>
      <c r="AB4389" t="s">
        <v>828</v>
      </c>
      <c r="AD4389" t="s">
        <v>10191</v>
      </c>
      <c r="AE4389" t="s">
        <v>10192</v>
      </c>
      <c r="AI4389" t="s">
        <v>1761</v>
      </c>
      <c r="AL4389" t="s">
        <v>11128</v>
      </c>
      <c r="AM4389">
        <v>7</v>
      </c>
      <c r="AN4389" t="s">
        <v>11064</v>
      </c>
      <c r="AO4389" t="s">
        <v>10785</v>
      </c>
      <c r="AP4389">
        <v>0</v>
      </c>
      <c r="AQ4389" s="388">
        <v>44476</v>
      </c>
      <c r="AS4389" t="s">
        <v>10786</v>
      </c>
      <c r="AT4389" s="388">
        <v>44478</v>
      </c>
      <c r="AU4389" t="s">
        <v>1756</v>
      </c>
      <c r="AV4389" t="s">
        <v>1756</v>
      </c>
      <c r="AZ4389" t="s">
        <v>1756</v>
      </c>
      <c r="BA4389" t="s">
        <v>8981</v>
      </c>
      <c r="BB4389" t="s">
        <v>11172</v>
      </c>
      <c r="BC4389" t="s">
        <v>11173</v>
      </c>
      <c r="BD4389" t="s">
        <v>828</v>
      </c>
      <c r="BE4389" t="s">
        <v>1756</v>
      </c>
      <c r="BF4389" t="s">
        <v>828</v>
      </c>
    </row>
    <row r="4390" spans="1:58">
      <c r="A4390" t="s">
        <v>842</v>
      </c>
      <c r="B4390">
        <v>12</v>
      </c>
      <c r="C4390">
        <v>0</v>
      </c>
      <c r="D4390">
        <v>7408</v>
      </c>
      <c r="E4390" t="s">
        <v>11127</v>
      </c>
      <c r="F4390">
        <v>53510703</v>
      </c>
      <c r="G4390" t="s">
        <v>2041</v>
      </c>
      <c r="H4390">
        <v>0</v>
      </c>
      <c r="I4390" t="s">
        <v>2056</v>
      </c>
      <c r="J4390">
        <v>244</v>
      </c>
      <c r="K4390">
        <v>0.90909090000000004</v>
      </c>
      <c r="L4390" t="s">
        <v>1755</v>
      </c>
      <c r="N4390" t="s">
        <v>1757</v>
      </c>
      <c r="O4390" t="s">
        <v>1756</v>
      </c>
      <c r="P4390" t="s">
        <v>1756</v>
      </c>
      <c r="Q4390" s="387">
        <v>221.81819999999999</v>
      </c>
      <c r="R4390">
        <v>28.836365999999998</v>
      </c>
      <c r="S4390">
        <v>250.65456599999996</v>
      </c>
      <c r="T4390" s="388">
        <v>44468</v>
      </c>
      <c r="U4390">
        <v>0</v>
      </c>
      <c r="V4390" t="s">
        <v>846</v>
      </c>
      <c r="W4390" s="388">
        <v>44502</v>
      </c>
      <c r="X4390">
        <v>78</v>
      </c>
      <c r="Y4390">
        <v>0</v>
      </c>
      <c r="Z4390">
        <v>0</v>
      </c>
      <c r="AA4390" t="s">
        <v>1758</v>
      </c>
      <c r="AB4390" t="s">
        <v>828</v>
      </c>
      <c r="AD4390" t="s">
        <v>10191</v>
      </c>
      <c r="AE4390" t="s">
        <v>10192</v>
      </c>
      <c r="AI4390" t="s">
        <v>1761</v>
      </c>
      <c r="AL4390" t="s">
        <v>11128</v>
      </c>
      <c r="AM4390">
        <v>7</v>
      </c>
      <c r="AN4390" t="s">
        <v>11064</v>
      </c>
      <c r="AO4390" t="s">
        <v>10785</v>
      </c>
      <c r="AP4390">
        <v>0</v>
      </c>
      <c r="AQ4390" s="388">
        <v>44476</v>
      </c>
      <c r="AS4390" t="s">
        <v>10786</v>
      </c>
      <c r="AT4390" s="388">
        <v>44478</v>
      </c>
      <c r="AU4390" t="s">
        <v>1756</v>
      </c>
      <c r="AV4390" t="s">
        <v>1756</v>
      </c>
      <c r="AZ4390" t="s">
        <v>1756</v>
      </c>
      <c r="BA4390" t="s">
        <v>8981</v>
      </c>
      <c r="BB4390" t="s">
        <v>11172</v>
      </c>
      <c r="BC4390" t="s">
        <v>11173</v>
      </c>
      <c r="BD4390" t="s">
        <v>828</v>
      </c>
      <c r="BE4390" t="s">
        <v>1756</v>
      </c>
      <c r="BF4390" t="s">
        <v>828</v>
      </c>
    </row>
    <row r="4391" spans="1:58">
      <c r="A4391" t="s">
        <v>842</v>
      </c>
      <c r="B4391">
        <v>12</v>
      </c>
      <c r="C4391">
        <v>0</v>
      </c>
      <c r="D4391">
        <v>7408</v>
      </c>
      <c r="E4391" t="s">
        <v>11127</v>
      </c>
      <c r="F4391">
        <v>53510703</v>
      </c>
      <c r="G4391" t="s">
        <v>2041</v>
      </c>
      <c r="H4391">
        <v>0</v>
      </c>
      <c r="I4391" t="s">
        <v>2056</v>
      </c>
      <c r="J4391">
        <v>244</v>
      </c>
      <c r="K4391">
        <v>0.90909090000000004</v>
      </c>
      <c r="L4391" t="s">
        <v>1755</v>
      </c>
      <c r="N4391" t="s">
        <v>1757</v>
      </c>
      <c r="O4391" t="s">
        <v>1756</v>
      </c>
      <c r="P4391" t="s">
        <v>1756</v>
      </c>
      <c r="Q4391" s="387">
        <v>221.81819999999999</v>
      </c>
      <c r="R4391">
        <v>28.836365999999998</v>
      </c>
      <c r="S4391">
        <v>250.65456599999996</v>
      </c>
      <c r="T4391" s="388">
        <v>44468</v>
      </c>
      <c r="U4391">
        <v>0</v>
      </c>
      <c r="V4391" t="s">
        <v>846</v>
      </c>
      <c r="W4391" s="388">
        <v>44502</v>
      </c>
      <c r="X4391">
        <v>78</v>
      </c>
      <c r="Y4391">
        <v>0</v>
      </c>
      <c r="Z4391">
        <v>0</v>
      </c>
      <c r="AA4391" t="s">
        <v>1758</v>
      </c>
      <c r="AB4391" t="s">
        <v>828</v>
      </c>
      <c r="AD4391" t="s">
        <v>10191</v>
      </c>
      <c r="AE4391" t="s">
        <v>10192</v>
      </c>
      <c r="AI4391" t="s">
        <v>1761</v>
      </c>
      <c r="AL4391" t="s">
        <v>11128</v>
      </c>
      <c r="AM4391">
        <v>7</v>
      </c>
      <c r="AN4391" t="s">
        <v>11064</v>
      </c>
      <c r="AO4391" t="s">
        <v>10785</v>
      </c>
      <c r="AP4391">
        <v>0</v>
      </c>
      <c r="AQ4391" s="388">
        <v>44476</v>
      </c>
      <c r="AS4391" t="s">
        <v>10786</v>
      </c>
      <c r="AT4391" s="388">
        <v>44478</v>
      </c>
      <c r="AU4391" t="s">
        <v>1756</v>
      </c>
      <c r="AV4391" t="s">
        <v>1756</v>
      </c>
      <c r="AZ4391" t="s">
        <v>1756</v>
      </c>
      <c r="BA4391" t="s">
        <v>8981</v>
      </c>
      <c r="BB4391" t="s">
        <v>11172</v>
      </c>
      <c r="BC4391" t="s">
        <v>11173</v>
      </c>
      <c r="BD4391" t="s">
        <v>828</v>
      </c>
      <c r="BE4391" t="s">
        <v>1756</v>
      </c>
      <c r="BF4391" t="s">
        <v>828</v>
      </c>
    </row>
    <row r="4392" spans="1:58">
      <c r="A4392" t="s">
        <v>842</v>
      </c>
      <c r="B4392">
        <v>12</v>
      </c>
      <c r="C4392">
        <v>0</v>
      </c>
      <c r="D4392">
        <v>7404</v>
      </c>
      <c r="E4392" t="s">
        <v>11113</v>
      </c>
      <c r="F4392">
        <v>53510703</v>
      </c>
      <c r="G4392" t="s">
        <v>2041</v>
      </c>
      <c r="H4392">
        <v>0</v>
      </c>
      <c r="I4392" t="s">
        <v>2056</v>
      </c>
      <c r="J4392">
        <v>244</v>
      </c>
      <c r="K4392">
        <v>0.90909090000000004</v>
      </c>
      <c r="L4392" t="s">
        <v>1755</v>
      </c>
      <c r="N4392" t="s">
        <v>1757</v>
      </c>
      <c r="O4392" t="s">
        <v>1756</v>
      </c>
      <c r="P4392" t="s">
        <v>1756</v>
      </c>
      <c r="Q4392" s="387">
        <v>221.81819999999999</v>
      </c>
      <c r="R4392">
        <v>28.836365999999998</v>
      </c>
      <c r="S4392">
        <v>250.65456599999996</v>
      </c>
      <c r="T4392" s="388">
        <v>44467</v>
      </c>
      <c r="U4392">
        <v>0</v>
      </c>
      <c r="V4392" t="s">
        <v>846</v>
      </c>
      <c r="W4392" s="388">
        <v>44502</v>
      </c>
      <c r="X4392">
        <v>78</v>
      </c>
      <c r="Y4392">
        <v>0</v>
      </c>
      <c r="Z4392">
        <v>0</v>
      </c>
      <c r="AA4392" t="s">
        <v>1758</v>
      </c>
      <c r="AB4392" t="s">
        <v>828</v>
      </c>
      <c r="AD4392" t="s">
        <v>10191</v>
      </c>
      <c r="AE4392" t="s">
        <v>10192</v>
      </c>
      <c r="AI4392" t="s">
        <v>1761</v>
      </c>
      <c r="AL4392" t="s">
        <v>11114</v>
      </c>
      <c r="AM4392">
        <v>7</v>
      </c>
      <c r="AN4392" t="s">
        <v>6713</v>
      </c>
      <c r="AO4392" t="s">
        <v>10785</v>
      </c>
      <c r="AP4392">
        <v>0</v>
      </c>
      <c r="AQ4392" s="388">
        <v>44475</v>
      </c>
      <c r="AS4392" t="s">
        <v>10786</v>
      </c>
      <c r="AT4392" s="388">
        <v>44478</v>
      </c>
      <c r="AU4392" t="s">
        <v>1756</v>
      </c>
      <c r="AV4392" t="s">
        <v>1756</v>
      </c>
      <c r="AZ4392" t="s">
        <v>1756</v>
      </c>
      <c r="BA4392" t="s">
        <v>8981</v>
      </c>
      <c r="BB4392" t="s">
        <v>11174</v>
      </c>
      <c r="BC4392" t="s">
        <v>11175</v>
      </c>
      <c r="BD4392" t="s">
        <v>828</v>
      </c>
      <c r="BE4392" t="s">
        <v>1756</v>
      </c>
      <c r="BF4392" t="s">
        <v>828</v>
      </c>
    </row>
    <row r="4393" spans="1:58">
      <c r="A4393" t="s">
        <v>842</v>
      </c>
      <c r="B4393">
        <v>12</v>
      </c>
      <c r="C4393">
        <v>0</v>
      </c>
      <c r="D4393">
        <v>7404</v>
      </c>
      <c r="E4393" t="s">
        <v>11113</v>
      </c>
      <c r="F4393">
        <v>53510703</v>
      </c>
      <c r="G4393" t="s">
        <v>2041</v>
      </c>
      <c r="H4393">
        <v>0</v>
      </c>
      <c r="I4393" t="s">
        <v>2056</v>
      </c>
      <c r="J4393">
        <v>244</v>
      </c>
      <c r="K4393">
        <v>0.90909090000000004</v>
      </c>
      <c r="L4393" t="s">
        <v>1755</v>
      </c>
      <c r="N4393" t="s">
        <v>1757</v>
      </c>
      <c r="O4393" t="s">
        <v>1756</v>
      </c>
      <c r="P4393" t="s">
        <v>1756</v>
      </c>
      <c r="Q4393" s="387">
        <v>221.81819999999999</v>
      </c>
      <c r="R4393">
        <v>28.836365999999998</v>
      </c>
      <c r="S4393">
        <v>250.65456599999996</v>
      </c>
      <c r="T4393" s="388">
        <v>44467</v>
      </c>
      <c r="U4393">
        <v>0</v>
      </c>
      <c r="V4393" t="s">
        <v>846</v>
      </c>
      <c r="W4393" s="388">
        <v>44502</v>
      </c>
      <c r="X4393">
        <v>78</v>
      </c>
      <c r="Y4393">
        <v>0</v>
      </c>
      <c r="Z4393">
        <v>0</v>
      </c>
      <c r="AA4393" t="s">
        <v>1758</v>
      </c>
      <c r="AB4393" t="s">
        <v>828</v>
      </c>
      <c r="AD4393" t="s">
        <v>10191</v>
      </c>
      <c r="AE4393" t="s">
        <v>10192</v>
      </c>
      <c r="AI4393" t="s">
        <v>1761</v>
      </c>
      <c r="AL4393" t="s">
        <v>11114</v>
      </c>
      <c r="AM4393">
        <v>7</v>
      </c>
      <c r="AN4393" t="s">
        <v>6713</v>
      </c>
      <c r="AO4393" t="s">
        <v>10785</v>
      </c>
      <c r="AP4393">
        <v>0</v>
      </c>
      <c r="AQ4393" s="388">
        <v>44475</v>
      </c>
      <c r="AS4393" t="s">
        <v>10786</v>
      </c>
      <c r="AT4393" s="388">
        <v>44478</v>
      </c>
      <c r="AU4393" t="s">
        <v>1756</v>
      </c>
      <c r="AV4393" t="s">
        <v>1756</v>
      </c>
      <c r="AZ4393" t="s">
        <v>1756</v>
      </c>
      <c r="BA4393" t="s">
        <v>8981</v>
      </c>
      <c r="BB4393" t="s">
        <v>11174</v>
      </c>
      <c r="BC4393" t="s">
        <v>11175</v>
      </c>
      <c r="BD4393" t="s">
        <v>828</v>
      </c>
      <c r="BE4393" t="s">
        <v>1756</v>
      </c>
      <c r="BF4393" t="s">
        <v>828</v>
      </c>
    </row>
    <row r="4394" spans="1:58">
      <c r="A4394" t="s">
        <v>842</v>
      </c>
      <c r="B4394">
        <v>12</v>
      </c>
      <c r="C4394">
        <v>0</v>
      </c>
      <c r="D4394">
        <v>7404</v>
      </c>
      <c r="E4394" t="s">
        <v>11113</v>
      </c>
      <c r="F4394">
        <v>53510703</v>
      </c>
      <c r="G4394" t="s">
        <v>2041</v>
      </c>
      <c r="H4394">
        <v>0</v>
      </c>
      <c r="I4394" t="s">
        <v>2056</v>
      </c>
      <c r="J4394">
        <v>244</v>
      </c>
      <c r="K4394">
        <v>0.90909090000000004</v>
      </c>
      <c r="L4394" t="s">
        <v>1755</v>
      </c>
      <c r="N4394" t="s">
        <v>1757</v>
      </c>
      <c r="O4394" t="s">
        <v>1756</v>
      </c>
      <c r="P4394" t="s">
        <v>1756</v>
      </c>
      <c r="Q4394" s="387">
        <v>221.81819999999999</v>
      </c>
      <c r="R4394">
        <v>28.836365999999998</v>
      </c>
      <c r="S4394">
        <v>250.65456599999996</v>
      </c>
      <c r="T4394" s="388">
        <v>44467</v>
      </c>
      <c r="U4394">
        <v>0</v>
      </c>
      <c r="V4394" t="s">
        <v>846</v>
      </c>
      <c r="W4394" s="388">
        <v>44502</v>
      </c>
      <c r="X4394">
        <v>78</v>
      </c>
      <c r="Y4394">
        <v>0</v>
      </c>
      <c r="Z4394">
        <v>0</v>
      </c>
      <c r="AA4394" t="s">
        <v>1758</v>
      </c>
      <c r="AB4394" t="s">
        <v>828</v>
      </c>
      <c r="AD4394" t="s">
        <v>10191</v>
      </c>
      <c r="AE4394" t="s">
        <v>10192</v>
      </c>
      <c r="AI4394" t="s">
        <v>1761</v>
      </c>
      <c r="AL4394" t="s">
        <v>11114</v>
      </c>
      <c r="AM4394">
        <v>7</v>
      </c>
      <c r="AN4394" t="s">
        <v>6713</v>
      </c>
      <c r="AO4394" t="s">
        <v>10785</v>
      </c>
      <c r="AP4394">
        <v>0</v>
      </c>
      <c r="AQ4394" s="388">
        <v>44475</v>
      </c>
      <c r="AS4394" t="s">
        <v>10786</v>
      </c>
      <c r="AT4394" s="388">
        <v>44478</v>
      </c>
      <c r="AU4394" t="s">
        <v>1756</v>
      </c>
      <c r="AV4394" t="s">
        <v>1756</v>
      </c>
      <c r="AZ4394" t="s">
        <v>1756</v>
      </c>
      <c r="BA4394" t="s">
        <v>8981</v>
      </c>
      <c r="BB4394" t="s">
        <v>11174</v>
      </c>
      <c r="BC4394" t="s">
        <v>11175</v>
      </c>
      <c r="BD4394" t="s">
        <v>828</v>
      </c>
      <c r="BE4394" t="s">
        <v>1756</v>
      </c>
      <c r="BF4394" t="s">
        <v>828</v>
      </c>
    </row>
    <row r="4395" spans="1:58">
      <c r="A4395" t="s">
        <v>842</v>
      </c>
      <c r="B4395">
        <v>12</v>
      </c>
      <c r="C4395">
        <v>0</v>
      </c>
      <c r="D4395">
        <v>7398</v>
      </c>
      <c r="E4395" t="s">
        <v>11133</v>
      </c>
      <c r="F4395">
        <v>53510703</v>
      </c>
      <c r="G4395" t="s">
        <v>2041</v>
      </c>
      <c r="H4395">
        <v>0</v>
      </c>
      <c r="I4395" t="s">
        <v>2056</v>
      </c>
      <c r="J4395">
        <v>244</v>
      </c>
      <c r="K4395">
        <v>0.90909090000000004</v>
      </c>
      <c r="L4395" t="s">
        <v>1755</v>
      </c>
      <c r="N4395" t="s">
        <v>1757</v>
      </c>
      <c r="O4395" t="s">
        <v>1756</v>
      </c>
      <c r="P4395" t="s">
        <v>1756</v>
      </c>
      <c r="Q4395" s="387">
        <v>221.81819999999999</v>
      </c>
      <c r="R4395">
        <v>28.836365999999998</v>
      </c>
      <c r="S4395">
        <v>250.65456599999996</v>
      </c>
      <c r="T4395" s="388">
        <v>44466</v>
      </c>
      <c r="U4395">
        <v>0</v>
      </c>
      <c r="V4395" t="s">
        <v>846</v>
      </c>
      <c r="W4395" s="388">
        <v>44502</v>
      </c>
      <c r="X4395">
        <v>78</v>
      </c>
      <c r="Y4395">
        <v>0</v>
      </c>
      <c r="Z4395">
        <v>0</v>
      </c>
      <c r="AA4395" t="s">
        <v>1758</v>
      </c>
      <c r="AB4395" t="s">
        <v>828</v>
      </c>
      <c r="AD4395" t="s">
        <v>10191</v>
      </c>
      <c r="AE4395" t="s">
        <v>10192</v>
      </c>
      <c r="AI4395" t="s">
        <v>1761</v>
      </c>
      <c r="AL4395" t="s">
        <v>11134</v>
      </c>
      <c r="AM4395">
        <v>7</v>
      </c>
      <c r="AN4395" t="s">
        <v>11064</v>
      </c>
      <c r="AO4395" t="s">
        <v>10785</v>
      </c>
      <c r="AP4395">
        <v>0</v>
      </c>
      <c r="AQ4395" s="388">
        <v>44475</v>
      </c>
      <c r="AS4395" t="s">
        <v>10786</v>
      </c>
      <c r="AT4395" s="388">
        <v>44478</v>
      </c>
      <c r="AU4395" t="s">
        <v>1756</v>
      </c>
      <c r="AV4395" t="s">
        <v>1756</v>
      </c>
      <c r="AZ4395" t="s">
        <v>1756</v>
      </c>
      <c r="BA4395" t="s">
        <v>8981</v>
      </c>
      <c r="BB4395" t="s">
        <v>11176</v>
      </c>
      <c r="BC4395" t="s">
        <v>11177</v>
      </c>
      <c r="BD4395" t="s">
        <v>828</v>
      </c>
      <c r="BE4395" t="s">
        <v>1756</v>
      </c>
      <c r="BF4395" t="s">
        <v>828</v>
      </c>
    </row>
    <row r="4396" spans="1:58">
      <c r="A4396" t="s">
        <v>842</v>
      </c>
      <c r="B4396">
        <v>12</v>
      </c>
      <c r="C4396">
        <v>0</v>
      </c>
      <c r="D4396">
        <v>7398</v>
      </c>
      <c r="E4396" t="s">
        <v>11133</v>
      </c>
      <c r="F4396">
        <v>53510703</v>
      </c>
      <c r="G4396" t="s">
        <v>2041</v>
      </c>
      <c r="H4396">
        <v>0</v>
      </c>
      <c r="I4396" t="s">
        <v>2056</v>
      </c>
      <c r="J4396">
        <v>244</v>
      </c>
      <c r="K4396">
        <v>0.90909090000000004</v>
      </c>
      <c r="L4396" t="s">
        <v>1755</v>
      </c>
      <c r="N4396" t="s">
        <v>1757</v>
      </c>
      <c r="O4396" t="s">
        <v>1756</v>
      </c>
      <c r="P4396" t="s">
        <v>1756</v>
      </c>
      <c r="Q4396" s="387">
        <v>221.81819999999999</v>
      </c>
      <c r="R4396">
        <v>28.836365999999998</v>
      </c>
      <c r="S4396">
        <v>250.65456599999996</v>
      </c>
      <c r="T4396" s="388">
        <v>44466</v>
      </c>
      <c r="U4396">
        <v>0</v>
      </c>
      <c r="V4396" t="s">
        <v>846</v>
      </c>
      <c r="W4396" s="388">
        <v>44502</v>
      </c>
      <c r="X4396">
        <v>78</v>
      </c>
      <c r="Y4396">
        <v>0</v>
      </c>
      <c r="Z4396">
        <v>0</v>
      </c>
      <c r="AA4396" t="s">
        <v>1758</v>
      </c>
      <c r="AB4396" t="s">
        <v>828</v>
      </c>
      <c r="AD4396" t="s">
        <v>10191</v>
      </c>
      <c r="AE4396" t="s">
        <v>10192</v>
      </c>
      <c r="AI4396" t="s">
        <v>1761</v>
      </c>
      <c r="AL4396" t="s">
        <v>11134</v>
      </c>
      <c r="AM4396">
        <v>7</v>
      </c>
      <c r="AN4396" t="s">
        <v>11064</v>
      </c>
      <c r="AO4396" t="s">
        <v>10785</v>
      </c>
      <c r="AP4396">
        <v>0</v>
      </c>
      <c r="AQ4396" s="388">
        <v>44475</v>
      </c>
      <c r="AS4396" t="s">
        <v>10786</v>
      </c>
      <c r="AT4396" s="388">
        <v>44478</v>
      </c>
      <c r="AU4396" t="s">
        <v>1756</v>
      </c>
      <c r="AV4396" t="s">
        <v>1756</v>
      </c>
      <c r="AZ4396" t="s">
        <v>1756</v>
      </c>
      <c r="BA4396" t="s">
        <v>8981</v>
      </c>
      <c r="BB4396" t="s">
        <v>11176</v>
      </c>
      <c r="BC4396" t="s">
        <v>11177</v>
      </c>
      <c r="BD4396" t="s">
        <v>828</v>
      </c>
      <c r="BE4396" t="s">
        <v>1756</v>
      </c>
      <c r="BF4396" t="s">
        <v>828</v>
      </c>
    </row>
    <row r="4397" spans="1:58">
      <c r="A4397" t="s">
        <v>842</v>
      </c>
      <c r="B4397">
        <v>12</v>
      </c>
      <c r="C4397">
        <v>0</v>
      </c>
      <c r="D4397">
        <v>7398</v>
      </c>
      <c r="E4397" t="s">
        <v>11133</v>
      </c>
      <c r="F4397">
        <v>53510703</v>
      </c>
      <c r="G4397" t="s">
        <v>2041</v>
      </c>
      <c r="H4397">
        <v>0</v>
      </c>
      <c r="I4397" t="s">
        <v>2056</v>
      </c>
      <c r="J4397">
        <v>244</v>
      </c>
      <c r="K4397">
        <v>0.90909090000000004</v>
      </c>
      <c r="L4397" t="s">
        <v>1755</v>
      </c>
      <c r="N4397" t="s">
        <v>1757</v>
      </c>
      <c r="O4397" t="s">
        <v>1756</v>
      </c>
      <c r="P4397" t="s">
        <v>1756</v>
      </c>
      <c r="Q4397" s="387">
        <v>221.81819999999999</v>
      </c>
      <c r="R4397">
        <v>28.836365999999998</v>
      </c>
      <c r="S4397">
        <v>250.65456599999996</v>
      </c>
      <c r="T4397" s="388">
        <v>44466</v>
      </c>
      <c r="U4397">
        <v>0</v>
      </c>
      <c r="V4397" t="s">
        <v>846</v>
      </c>
      <c r="W4397" s="388">
        <v>44502</v>
      </c>
      <c r="X4397">
        <v>78</v>
      </c>
      <c r="Y4397">
        <v>0</v>
      </c>
      <c r="Z4397">
        <v>0</v>
      </c>
      <c r="AA4397" t="s">
        <v>1758</v>
      </c>
      <c r="AB4397" t="s">
        <v>828</v>
      </c>
      <c r="AD4397" t="s">
        <v>10191</v>
      </c>
      <c r="AE4397" t="s">
        <v>10192</v>
      </c>
      <c r="AI4397" t="s">
        <v>1761</v>
      </c>
      <c r="AL4397" t="s">
        <v>11134</v>
      </c>
      <c r="AM4397">
        <v>7</v>
      </c>
      <c r="AN4397" t="s">
        <v>11064</v>
      </c>
      <c r="AO4397" t="s">
        <v>10785</v>
      </c>
      <c r="AP4397">
        <v>0</v>
      </c>
      <c r="AQ4397" s="388">
        <v>44475</v>
      </c>
      <c r="AS4397" t="s">
        <v>10786</v>
      </c>
      <c r="AT4397" s="388">
        <v>44478</v>
      </c>
      <c r="AU4397" t="s">
        <v>1756</v>
      </c>
      <c r="AV4397" t="s">
        <v>1756</v>
      </c>
      <c r="AZ4397" t="s">
        <v>1756</v>
      </c>
      <c r="BA4397" t="s">
        <v>8981</v>
      </c>
      <c r="BB4397" t="s">
        <v>11176</v>
      </c>
      <c r="BC4397" t="s">
        <v>11177</v>
      </c>
      <c r="BD4397" t="s">
        <v>828</v>
      </c>
      <c r="BE4397" t="s">
        <v>1756</v>
      </c>
      <c r="BF4397" t="s">
        <v>828</v>
      </c>
    </row>
    <row r="4398" spans="1:58">
      <c r="A4398" t="s">
        <v>842</v>
      </c>
      <c r="B4398">
        <v>12</v>
      </c>
      <c r="C4398">
        <v>0</v>
      </c>
      <c r="D4398">
        <v>7429</v>
      </c>
      <c r="E4398" t="s">
        <v>11150</v>
      </c>
      <c r="F4398">
        <v>53510703</v>
      </c>
      <c r="G4398" t="s">
        <v>2041</v>
      </c>
      <c r="H4398">
        <v>0</v>
      </c>
      <c r="I4398" t="s">
        <v>2056</v>
      </c>
      <c r="J4398">
        <v>244</v>
      </c>
      <c r="K4398">
        <v>0.90909090000000004</v>
      </c>
      <c r="L4398" t="s">
        <v>1755</v>
      </c>
      <c r="N4398" t="s">
        <v>1757</v>
      </c>
      <c r="O4398" t="s">
        <v>1756</v>
      </c>
      <c r="P4398" t="s">
        <v>1756</v>
      </c>
      <c r="Q4398" s="387">
        <v>221.81819999999999</v>
      </c>
      <c r="R4398">
        <v>28.836365999999998</v>
      </c>
      <c r="S4398">
        <v>250.65456599999996</v>
      </c>
      <c r="T4398" s="388">
        <v>44474</v>
      </c>
      <c r="U4398">
        <v>0</v>
      </c>
      <c r="V4398" t="s">
        <v>846</v>
      </c>
      <c r="W4398" s="388">
        <v>44502</v>
      </c>
      <c r="X4398">
        <v>78</v>
      </c>
      <c r="Y4398">
        <v>0</v>
      </c>
      <c r="Z4398">
        <v>0</v>
      </c>
      <c r="AA4398" t="s">
        <v>1758</v>
      </c>
      <c r="AB4398" t="s">
        <v>828</v>
      </c>
      <c r="AD4398" t="s">
        <v>10191</v>
      </c>
      <c r="AE4398" t="s">
        <v>10192</v>
      </c>
      <c r="AI4398" t="s">
        <v>1761</v>
      </c>
      <c r="AL4398" t="s">
        <v>11151</v>
      </c>
      <c r="AM4398">
        <v>7</v>
      </c>
      <c r="AN4398" t="s">
        <v>11064</v>
      </c>
      <c r="AO4398" t="s">
        <v>10785</v>
      </c>
      <c r="AP4398">
        <v>0</v>
      </c>
      <c r="AQ4398" s="388">
        <v>44477</v>
      </c>
      <c r="AS4398" t="s">
        <v>1765</v>
      </c>
      <c r="AT4398" s="388">
        <v>44495</v>
      </c>
      <c r="AU4398" t="s">
        <v>1756</v>
      </c>
      <c r="AV4398" t="s">
        <v>1756</v>
      </c>
      <c r="AZ4398" t="s">
        <v>1766</v>
      </c>
      <c r="BA4398" t="s">
        <v>8981</v>
      </c>
      <c r="BB4398" t="s">
        <v>11178</v>
      </c>
      <c r="BC4398" t="s">
        <v>11179</v>
      </c>
      <c r="BD4398" t="s">
        <v>828</v>
      </c>
      <c r="BE4398" t="s">
        <v>1756</v>
      </c>
      <c r="BF4398" t="s">
        <v>828</v>
      </c>
    </row>
    <row r="4399" spans="1:58">
      <c r="A4399" t="s">
        <v>842</v>
      </c>
      <c r="B4399">
        <v>12</v>
      </c>
      <c r="C4399">
        <v>0</v>
      </c>
      <c r="D4399">
        <v>7429</v>
      </c>
      <c r="E4399" t="s">
        <v>11150</v>
      </c>
      <c r="F4399">
        <v>53510703</v>
      </c>
      <c r="G4399" t="s">
        <v>2041</v>
      </c>
      <c r="H4399">
        <v>0</v>
      </c>
      <c r="I4399" t="s">
        <v>2056</v>
      </c>
      <c r="J4399">
        <v>244</v>
      </c>
      <c r="K4399">
        <v>0.90909090000000004</v>
      </c>
      <c r="L4399" t="s">
        <v>1755</v>
      </c>
      <c r="N4399" t="s">
        <v>1757</v>
      </c>
      <c r="O4399" t="s">
        <v>1756</v>
      </c>
      <c r="P4399" t="s">
        <v>1756</v>
      </c>
      <c r="Q4399" s="387">
        <v>221.81819999999999</v>
      </c>
      <c r="R4399">
        <v>28.836365999999998</v>
      </c>
      <c r="S4399">
        <v>250.65456599999996</v>
      </c>
      <c r="T4399" s="388">
        <v>44474</v>
      </c>
      <c r="U4399">
        <v>0</v>
      </c>
      <c r="V4399" t="s">
        <v>846</v>
      </c>
      <c r="W4399" s="388">
        <v>44502</v>
      </c>
      <c r="X4399">
        <v>78</v>
      </c>
      <c r="Y4399">
        <v>0</v>
      </c>
      <c r="Z4399">
        <v>0</v>
      </c>
      <c r="AA4399" t="s">
        <v>1758</v>
      </c>
      <c r="AB4399" t="s">
        <v>828</v>
      </c>
      <c r="AD4399" t="s">
        <v>10191</v>
      </c>
      <c r="AE4399" t="s">
        <v>10192</v>
      </c>
      <c r="AI4399" t="s">
        <v>1761</v>
      </c>
      <c r="AL4399" t="s">
        <v>11151</v>
      </c>
      <c r="AM4399">
        <v>7</v>
      </c>
      <c r="AN4399" t="s">
        <v>11064</v>
      </c>
      <c r="AO4399" t="s">
        <v>10785</v>
      </c>
      <c r="AP4399">
        <v>0</v>
      </c>
      <c r="AQ4399" s="388">
        <v>44477</v>
      </c>
      <c r="AS4399" t="s">
        <v>1765</v>
      </c>
      <c r="AT4399" s="388">
        <v>44495</v>
      </c>
      <c r="AU4399" t="s">
        <v>1756</v>
      </c>
      <c r="AV4399" t="s">
        <v>1756</v>
      </c>
      <c r="AZ4399" t="s">
        <v>1766</v>
      </c>
      <c r="BA4399" t="s">
        <v>8981</v>
      </c>
      <c r="BB4399" t="s">
        <v>11178</v>
      </c>
      <c r="BC4399" t="s">
        <v>11179</v>
      </c>
      <c r="BD4399" t="s">
        <v>828</v>
      </c>
      <c r="BE4399" t="s">
        <v>1756</v>
      </c>
      <c r="BF4399" t="s">
        <v>828</v>
      </c>
    </row>
    <row r="4400" spans="1:58">
      <c r="A4400" t="s">
        <v>842</v>
      </c>
      <c r="B4400">
        <v>12</v>
      </c>
      <c r="C4400">
        <v>0</v>
      </c>
      <c r="D4400">
        <v>7429</v>
      </c>
      <c r="E4400" t="s">
        <v>11150</v>
      </c>
      <c r="F4400">
        <v>53510703</v>
      </c>
      <c r="G4400" t="s">
        <v>2041</v>
      </c>
      <c r="H4400">
        <v>0</v>
      </c>
      <c r="I4400" t="s">
        <v>2056</v>
      </c>
      <c r="J4400">
        <v>244</v>
      </c>
      <c r="K4400">
        <v>0.90909090000000004</v>
      </c>
      <c r="L4400" t="s">
        <v>1755</v>
      </c>
      <c r="N4400" t="s">
        <v>1757</v>
      </c>
      <c r="O4400" t="s">
        <v>1756</v>
      </c>
      <c r="P4400" t="s">
        <v>1756</v>
      </c>
      <c r="Q4400" s="387">
        <v>221.81819999999999</v>
      </c>
      <c r="R4400">
        <v>28.836365999999998</v>
      </c>
      <c r="S4400">
        <v>250.65456599999996</v>
      </c>
      <c r="T4400" s="388">
        <v>44474</v>
      </c>
      <c r="U4400">
        <v>0</v>
      </c>
      <c r="V4400" t="s">
        <v>846</v>
      </c>
      <c r="W4400" s="388">
        <v>44502</v>
      </c>
      <c r="X4400">
        <v>78</v>
      </c>
      <c r="Y4400">
        <v>0</v>
      </c>
      <c r="Z4400">
        <v>0</v>
      </c>
      <c r="AA4400" t="s">
        <v>1758</v>
      </c>
      <c r="AB4400" t="s">
        <v>828</v>
      </c>
      <c r="AD4400" t="s">
        <v>10191</v>
      </c>
      <c r="AE4400" t="s">
        <v>10192</v>
      </c>
      <c r="AI4400" t="s">
        <v>1761</v>
      </c>
      <c r="AL4400" t="s">
        <v>11151</v>
      </c>
      <c r="AM4400">
        <v>7</v>
      </c>
      <c r="AN4400" t="s">
        <v>11064</v>
      </c>
      <c r="AO4400" t="s">
        <v>10785</v>
      </c>
      <c r="AP4400">
        <v>0</v>
      </c>
      <c r="AQ4400" s="388">
        <v>44477</v>
      </c>
      <c r="AS4400" t="s">
        <v>1765</v>
      </c>
      <c r="AT4400" s="388">
        <v>44495</v>
      </c>
      <c r="AU4400" t="s">
        <v>1756</v>
      </c>
      <c r="AV4400" t="s">
        <v>1756</v>
      </c>
      <c r="AZ4400" t="s">
        <v>1766</v>
      </c>
      <c r="BA4400" t="s">
        <v>8981</v>
      </c>
      <c r="BB4400" t="s">
        <v>11178</v>
      </c>
      <c r="BC4400" t="s">
        <v>11179</v>
      </c>
      <c r="BD4400" t="s">
        <v>828</v>
      </c>
      <c r="BE4400" t="s">
        <v>1756</v>
      </c>
      <c r="BF4400" t="s">
        <v>828</v>
      </c>
    </row>
    <row r="4401" spans="1:58">
      <c r="A4401" t="s">
        <v>842</v>
      </c>
      <c r="B4401">
        <v>12</v>
      </c>
      <c r="C4401">
        <v>0</v>
      </c>
      <c r="D4401">
        <v>7426</v>
      </c>
      <c r="E4401" t="s">
        <v>11154</v>
      </c>
      <c r="F4401">
        <v>53510703</v>
      </c>
      <c r="G4401" t="s">
        <v>2041</v>
      </c>
      <c r="H4401">
        <v>0</v>
      </c>
      <c r="I4401" t="s">
        <v>2056</v>
      </c>
      <c r="J4401">
        <v>244</v>
      </c>
      <c r="K4401">
        <v>0.90909090000000004</v>
      </c>
      <c r="L4401" t="s">
        <v>1755</v>
      </c>
      <c r="N4401" t="s">
        <v>1757</v>
      </c>
      <c r="O4401" t="s">
        <v>1756</v>
      </c>
      <c r="P4401" t="s">
        <v>1756</v>
      </c>
      <c r="Q4401" s="387">
        <v>221.81819999999999</v>
      </c>
      <c r="R4401">
        <v>28.836365999999998</v>
      </c>
      <c r="S4401">
        <v>250.65456599999996</v>
      </c>
      <c r="T4401" s="388">
        <v>44473</v>
      </c>
      <c r="U4401">
        <v>0</v>
      </c>
      <c r="V4401" t="s">
        <v>846</v>
      </c>
      <c r="W4401" s="388">
        <v>44502</v>
      </c>
      <c r="X4401">
        <v>78</v>
      </c>
      <c r="Y4401">
        <v>0</v>
      </c>
      <c r="Z4401">
        <v>0</v>
      </c>
      <c r="AA4401" t="s">
        <v>1758</v>
      </c>
      <c r="AB4401" t="s">
        <v>828</v>
      </c>
      <c r="AD4401" t="s">
        <v>10191</v>
      </c>
      <c r="AE4401" t="s">
        <v>10192</v>
      </c>
      <c r="AI4401" t="s">
        <v>1761</v>
      </c>
      <c r="AL4401" t="s">
        <v>11155</v>
      </c>
      <c r="AM4401">
        <v>7</v>
      </c>
      <c r="AN4401" t="s">
        <v>11064</v>
      </c>
      <c r="AO4401" t="s">
        <v>10785</v>
      </c>
      <c r="AP4401">
        <v>0</v>
      </c>
      <c r="AQ4401" s="388">
        <v>44477</v>
      </c>
      <c r="AS4401" t="s">
        <v>1765</v>
      </c>
      <c r="AT4401" s="388">
        <v>44478</v>
      </c>
      <c r="AU4401" t="s">
        <v>1756</v>
      </c>
      <c r="AV4401" t="s">
        <v>1756</v>
      </c>
      <c r="AZ4401" t="s">
        <v>1766</v>
      </c>
      <c r="BA4401" t="s">
        <v>8981</v>
      </c>
      <c r="BB4401" t="s">
        <v>11180</v>
      </c>
      <c r="BC4401" t="s">
        <v>11181</v>
      </c>
      <c r="BD4401" t="s">
        <v>828</v>
      </c>
      <c r="BE4401" t="s">
        <v>1756</v>
      </c>
      <c r="BF4401" t="s">
        <v>828</v>
      </c>
    </row>
    <row r="4402" spans="1:58">
      <c r="A4402" t="s">
        <v>842</v>
      </c>
      <c r="B4402">
        <v>12</v>
      </c>
      <c r="C4402">
        <v>0</v>
      </c>
      <c r="D4402">
        <v>7426</v>
      </c>
      <c r="E4402" t="s">
        <v>11154</v>
      </c>
      <c r="F4402">
        <v>53510703</v>
      </c>
      <c r="G4402" t="s">
        <v>2041</v>
      </c>
      <c r="H4402">
        <v>0</v>
      </c>
      <c r="I4402" t="s">
        <v>2056</v>
      </c>
      <c r="J4402">
        <v>244</v>
      </c>
      <c r="K4402">
        <v>0.90909090000000004</v>
      </c>
      <c r="L4402" t="s">
        <v>1755</v>
      </c>
      <c r="N4402" t="s">
        <v>1757</v>
      </c>
      <c r="O4402" t="s">
        <v>1756</v>
      </c>
      <c r="P4402" t="s">
        <v>1756</v>
      </c>
      <c r="Q4402" s="387">
        <v>221.81819999999999</v>
      </c>
      <c r="R4402">
        <v>28.836365999999998</v>
      </c>
      <c r="S4402">
        <v>250.65456599999996</v>
      </c>
      <c r="T4402" s="388">
        <v>44473</v>
      </c>
      <c r="U4402">
        <v>0</v>
      </c>
      <c r="V4402" t="s">
        <v>846</v>
      </c>
      <c r="W4402" s="388">
        <v>44502</v>
      </c>
      <c r="X4402">
        <v>78</v>
      </c>
      <c r="Y4402">
        <v>0</v>
      </c>
      <c r="Z4402">
        <v>0</v>
      </c>
      <c r="AA4402" t="s">
        <v>1758</v>
      </c>
      <c r="AB4402" t="s">
        <v>828</v>
      </c>
      <c r="AD4402" t="s">
        <v>10191</v>
      </c>
      <c r="AE4402" t="s">
        <v>10192</v>
      </c>
      <c r="AI4402" t="s">
        <v>1761</v>
      </c>
      <c r="AL4402" t="s">
        <v>11155</v>
      </c>
      <c r="AM4402">
        <v>7</v>
      </c>
      <c r="AN4402" t="s">
        <v>11064</v>
      </c>
      <c r="AO4402" t="s">
        <v>10785</v>
      </c>
      <c r="AP4402">
        <v>0</v>
      </c>
      <c r="AQ4402" s="388">
        <v>44477</v>
      </c>
      <c r="AS4402" t="s">
        <v>1765</v>
      </c>
      <c r="AT4402" s="388">
        <v>44478</v>
      </c>
      <c r="AU4402" t="s">
        <v>1756</v>
      </c>
      <c r="AV4402" t="s">
        <v>1756</v>
      </c>
      <c r="AZ4402" t="s">
        <v>1766</v>
      </c>
      <c r="BA4402" t="s">
        <v>8981</v>
      </c>
      <c r="BB4402" t="s">
        <v>11180</v>
      </c>
      <c r="BC4402" t="s">
        <v>11181</v>
      </c>
      <c r="BD4402" t="s">
        <v>828</v>
      </c>
      <c r="BE4402" t="s">
        <v>1756</v>
      </c>
      <c r="BF4402" t="s">
        <v>828</v>
      </c>
    </row>
    <row r="4403" spans="1:58">
      <c r="A4403" t="s">
        <v>842</v>
      </c>
      <c r="B4403">
        <v>12</v>
      </c>
      <c r="C4403">
        <v>0</v>
      </c>
      <c r="D4403">
        <v>7426</v>
      </c>
      <c r="E4403" t="s">
        <v>11154</v>
      </c>
      <c r="F4403">
        <v>53510703</v>
      </c>
      <c r="G4403" t="s">
        <v>2041</v>
      </c>
      <c r="H4403">
        <v>0</v>
      </c>
      <c r="I4403" t="s">
        <v>2056</v>
      </c>
      <c r="J4403">
        <v>244</v>
      </c>
      <c r="K4403">
        <v>0.90909090000000004</v>
      </c>
      <c r="L4403" t="s">
        <v>1755</v>
      </c>
      <c r="N4403" t="s">
        <v>1757</v>
      </c>
      <c r="O4403" t="s">
        <v>1756</v>
      </c>
      <c r="P4403" t="s">
        <v>1756</v>
      </c>
      <c r="Q4403" s="387">
        <v>221.81819999999999</v>
      </c>
      <c r="R4403">
        <v>28.836365999999998</v>
      </c>
      <c r="S4403">
        <v>250.65456599999996</v>
      </c>
      <c r="T4403" s="388">
        <v>44473</v>
      </c>
      <c r="U4403">
        <v>0</v>
      </c>
      <c r="V4403" t="s">
        <v>846</v>
      </c>
      <c r="W4403" s="388">
        <v>44502</v>
      </c>
      <c r="X4403">
        <v>78</v>
      </c>
      <c r="Y4403">
        <v>0</v>
      </c>
      <c r="Z4403">
        <v>0</v>
      </c>
      <c r="AA4403" t="s">
        <v>1758</v>
      </c>
      <c r="AB4403" t="s">
        <v>828</v>
      </c>
      <c r="AD4403" t="s">
        <v>10191</v>
      </c>
      <c r="AE4403" t="s">
        <v>10192</v>
      </c>
      <c r="AI4403" t="s">
        <v>1761</v>
      </c>
      <c r="AL4403" t="s">
        <v>11155</v>
      </c>
      <c r="AM4403">
        <v>7</v>
      </c>
      <c r="AN4403" t="s">
        <v>11064</v>
      </c>
      <c r="AO4403" t="s">
        <v>10785</v>
      </c>
      <c r="AP4403">
        <v>0</v>
      </c>
      <c r="AQ4403" s="388">
        <v>44477</v>
      </c>
      <c r="AS4403" t="s">
        <v>1765</v>
      </c>
      <c r="AT4403" s="388">
        <v>44478</v>
      </c>
      <c r="AU4403" t="s">
        <v>1756</v>
      </c>
      <c r="AV4403" t="s">
        <v>1756</v>
      </c>
      <c r="AZ4403" t="s">
        <v>1766</v>
      </c>
      <c r="BA4403" t="s">
        <v>8981</v>
      </c>
      <c r="BB4403" t="s">
        <v>11180</v>
      </c>
      <c r="BC4403" t="s">
        <v>11181</v>
      </c>
      <c r="BD4403" t="s">
        <v>828</v>
      </c>
      <c r="BE4403" t="s">
        <v>1756</v>
      </c>
      <c r="BF4403" t="s">
        <v>828</v>
      </c>
    </row>
    <row r="4404" spans="1:58">
      <c r="A4404" t="s">
        <v>842</v>
      </c>
      <c r="B4404">
        <v>12</v>
      </c>
      <c r="C4404">
        <v>0</v>
      </c>
      <c r="D4404">
        <v>7438</v>
      </c>
      <c r="E4404" t="s">
        <v>11137</v>
      </c>
      <c r="F4404">
        <v>53510703</v>
      </c>
      <c r="G4404" t="s">
        <v>2041</v>
      </c>
      <c r="H4404">
        <v>0</v>
      </c>
      <c r="I4404" t="s">
        <v>10199</v>
      </c>
      <c r="J4404">
        <v>25</v>
      </c>
      <c r="K4404">
        <v>10.5</v>
      </c>
      <c r="L4404" t="s">
        <v>1771</v>
      </c>
      <c r="M4404" t="s">
        <v>10200</v>
      </c>
      <c r="N4404" t="s">
        <v>1757</v>
      </c>
      <c r="O4404" t="s">
        <v>1756</v>
      </c>
      <c r="P4404" t="s">
        <v>1756</v>
      </c>
      <c r="Q4404" s="387">
        <v>262.5</v>
      </c>
      <c r="R4404">
        <v>34.125</v>
      </c>
      <c r="S4404">
        <v>296.625</v>
      </c>
      <c r="T4404" s="388">
        <v>44477</v>
      </c>
      <c r="U4404">
        <v>0</v>
      </c>
      <c r="V4404" t="s">
        <v>846</v>
      </c>
      <c r="W4404" s="388">
        <v>44502</v>
      </c>
      <c r="X4404">
        <v>78</v>
      </c>
      <c r="Y4404">
        <v>0</v>
      </c>
      <c r="Z4404">
        <v>0</v>
      </c>
      <c r="AA4404" t="s">
        <v>1758</v>
      </c>
      <c r="AB4404" t="s">
        <v>828</v>
      </c>
      <c r="AD4404" t="s">
        <v>10191</v>
      </c>
      <c r="AE4404" t="s">
        <v>10192</v>
      </c>
      <c r="AI4404" t="s">
        <v>1761</v>
      </c>
      <c r="AL4404" t="s">
        <v>11138</v>
      </c>
      <c r="AM4404">
        <v>7</v>
      </c>
      <c r="AN4404" t="s">
        <v>11064</v>
      </c>
      <c r="AO4404" t="s">
        <v>10785</v>
      </c>
      <c r="AP4404">
        <v>0</v>
      </c>
      <c r="AQ4404" s="388">
        <v>44484</v>
      </c>
      <c r="AS4404" t="s">
        <v>1765</v>
      </c>
      <c r="AT4404" s="388">
        <v>44495</v>
      </c>
      <c r="AU4404" t="s">
        <v>1756</v>
      </c>
      <c r="AV4404" t="s">
        <v>1756</v>
      </c>
      <c r="AZ4404" t="s">
        <v>1766</v>
      </c>
      <c r="BA4404" t="s">
        <v>8981</v>
      </c>
      <c r="BB4404" t="s">
        <v>11182</v>
      </c>
      <c r="BC4404" t="s">
        <v>11183</v>
      </c>
      <c r="BD4404" t="s">
        <v>828</v>
      </c>
      <c r="BE4404" t="s">
        <v>1756</v>
      </c>
      <c r="BF4404" t="s">
        <v>828</v>
      </c>
    </row>
    <row r="4405" spans="1:58">
      <c r="A4405" t="s">
        <v>842</v>
      </c>
      <c r="B4405">
        <v>12</v>
      </c>
      <c r="C4405">
        <v>0</v>
      </c>
      <c r="D4405">
        <v>7436</v>
      </c>
      <c r="E4405" t="s">
        <v>11141</v>
      </c>
      <c r="F4405">
        <v>53510703</v>
      </c>
      <c r="G4405" t="s">
        <v>2041</v>
      </c>
      <c r="H4405">
        <v>0</v>
      </c>
      <c r="I4405" t="s">
        <v>10199</v>
      </c>
      <c r="J4405">
        <v>25</v>
      </c>
      <c r="K4405">
        <v>19.5</v>
      </c>
      <c r="L4405" t="s">
        <v>1771</v>
      </c>
      <c r="M4405" t="s">
        <v>10200</v>
      </c>
      <c r="N4405" t="s">
        <v>1757</v>
      </c>
      <c r="O4405" t="s">
        <v>1756</v>
      </c>
      <c r="P4405" t="s">
        <v>1756</v>
      </c>
      <c r="Q4405" s="387">
        <v>487.5</v>
      </c>
      <c r="R4405">
        <v>63.375</v>
      </c>
      <c r="S4405">
        <v>550.875</v>
      </c>
      <c r="T4405" s="388">
        <v>44476</v>
      </c>
      <c r="U4405">
        <v>0</v>
      </c>
      <c r="V4405" t="s">
        <v>846</v>
      </c>
      <c r="W4405" s="388">
        <v>44502</v>
      </c>
      <c r="X4405">
        <v>78</v>
      </c>
      <c r="Y4405">
        <v>0</v>
      </c>
      <c r="Z4405">
        <v>0</v>
      </c>
      <c r="AA4405" t="s">
        <v>1758</v>
      </c>
      <c r="AB4405" t="s">
        <v>828</v>
      </c>
      <c r="AD4405" t="s">
        <v>10191</v>
      </c>
      <c r="AE4405" t="s">
        <v>10192</v>
      </c>
      <c r="AI4405" t="s">
        <v>1761</v>
      </c>
      <c r="AL4405" t="s">
        <v>11142</v>
      </c>
      <c r="AM4405">
        <v>7</v>
      </c>
      <c r="AN4405" t="s">
        <v>6713</v>
      </c>
      <c r="AO4405" t="s">
        <v>10785</v>
      </c>
      <c r="AP4405">
        <v>0</v>
      </c>
      <c r="AQ4405" s="388">
        <v>44484</v>
      </c>
      <c r="AS4405" t="s">
        <v>1765</v>
      </c>
      <c r="AT4405" s="388">
        <v>44495</v>
      </c>
      <c r="AU4405" t="s">
        <v>1756</v>
      </c>
      <c r="AV4405" t="s">
        <v>1756</v>
      </c>
      <c r="AZ4405" t="s">
        <v>1766</v>
      </c>
      <c r="BA4405" t="s">
        <v>8981</v>
      </c>
      <c r="BB4405" t="s">
        <v>11184</v>
      </c>
      <c r="BC4405" t="s">
        <v>11185</v>
      </c>
      <c r="BD4405" t="s">
        <v>828</v>
      </c>
      <c r="BE4405" t="s">
        <v>1756</v>
      </c>
      <c r="BF4405" t="s">
        <v>828</v>
      </c>
    </row>
    <row r="4406" spans="1:58">
      <c r="A4406" t="s">
        <v>842</v>
      </c>
      <c r="B4406">
        <v>12</v>
      </c>
      <c r="C4406">
        <v>0</v>
      </c>
      <c r="D4406">
        <v>7433</v>
      </c>
      <c r="E4406" t="s">
        <v>11145</v>
      </c>
      <c r="F4406">
        <v>53510703</v>
      </c>
      <c r="G4406" t="s">
        <v>2041</v>
      </c>
      <c r="H4406">
        <v>0</v>
      </c>
      <c r="I4406" t="s">
        <v>10199</v>
      </c>
      <c r="J4406">
        <v>25</v>
      </c>
      <c r="K4406">
        <v>23.5</v>
      </c>
      <c r="L4406" t="s">
        <v>1771</v>
      </c>
      <c r="M4406" t="s">
        <v>10200</v>
      </c>
      <c r="N4406" t="s">
        <v>1757</v>
      </c>
      <c r="O4406" t="s">
        <v>1756</v>
      </c>
      <c r="P4406" t="s">
        <v>1756</v>
      </c>
      <c r="Q4406" s="387">
        <v>587.5</v>
      </c>
      <c r="R4406">
        <v>76.375</v>
      </c>
      <c r="S4406">
        <v>663.87499999999989</v>
      </c>
      <c r="T4406" s="388">
        <v>44475</v>
      </c>
      <c r="U4406">
        <v>0</v>
      </c>
      <c r="V4406" t="s">
        <v>846</v>
      </c>
      <c r="W4406" s="388">
        <v>44502</v>
      </c>
      <c r="X4406">
        <v>78</v>
      </c>
      <c r="Y4406">
        <v>0</v>
      </c>
      <c r="Z4406">
        <v>0</v>
      </c>
      <c r="AA4406" t="s">
        <v>1758</v>
      </c>
      <c r="AB4406" t="s">
        <v>828</v>
      </c>
      <c r="AD4406" t="s">
        <v>10191</v>
      </c>
      <c r="AE4406" t="s">
        <v>10192</v>
      </c>
      <c r="AI4406" t="s">
        <v>1761</v>
      </c>
      <c r="AL4406" t="s">
        <v>11146</v>
      </c>
      <c r="AM4406">
        <v>7</v>
      </c>
      <c r="AN4406" t="s">
        <v>11064</v>
      </c>
      <c r="AO4406" t="s">
        <v>10785</v>
      </c>
      <c r="AP4406">
        <v>0</v>
      </c>
      <c r="AQ4406" s="388">
        <v>44484</v>
      </c>
      <c r="AS4406" t="s">
        <v>11147</v>
      </c>
      <c r="AT4406" s="388">
        <v>44484</v>
      </c>
      <c r="AU4406" t="s">
        <v>1756</v>
      </c>
      <c r="AV4406" t="s">
        <v>1756</v>
      </c>
      <c r="AZ4406" t="s">
        <v>1756</v>
      </c>
      <c r="BA4406" t="s">
        <v>8981</v>
      </c>
      <c r="BB4406" t="s">
        <v>11186</v>
      </c>
      <c r="BC4406" t="s">
        <v>11187</v>
      </c>
      <c r="BD4406" t="s">
        <v>828</v>
      </c>
      <c r="BE4406" t="s">
        <v>1756</v>
      </c>
      <c r="BF4406" t="s">
        <v>828</v>
      </c>
    </row>
    <row r="4407" spans="1:58">
      <c r="A4407" t="s">
        <v>842</v>
      </c>
      <c r="B4407">
        <v>12</v>
      </c>
      <c r="C4407">
        <v>0</v>
      </c>
      <c r="D4407">
        <v>7423</v>
      </c>
      <c r="E4407" t="s">
        <v>11117</v>
      </c>
      <c r="F4407">
        <v>53510703</v>
      </c>
      <c r="G4407" t="s">
        <v>2041</v>
      </c>
      <c r="H4407">
        <v>0</v>
      </c>
      <c r="I4407" t="s">
        <v>10199</v>
      </c>
      <c r="J4407">
        <v>25</v>
      </c>
      <c r="K4407">
        <v>12</v>
      </c>
      <c r="L4407" t="s">
        <v>1771</v>
      </c>
      <c r="M4407" t="s">
        <v>10200</v>
      </c>
      <c r="N4407" t="s">
        <v>1757</v>
      </c>
      <c r="O4407" t="s">
        <v>1756</v>
      </c>
      <c r="P4407" t="s">
        <v>1756</v>
      </c>
      <c r="Q4407" s="387">
        <v>300</v>
      </c>
      <c r="R4407">
        <v>39</v>
      </c>
      <c r="S4407">
        <v>338.99999999999994</v>
      </c>
      <c r="T4407" s="388">
        <v>44472</v>
      </c>
      <c r="U4407">
        <v>0</v>
      </c>
      <c r="V4407" t="s">
        <v>846</v>
      </c>
      <c r="W4407" s="388">
        <v>44502</v>
      </c>
      <c r="X4407">
        <v>78</v>
      </c>
      <c r="Y4407">
        <v>0</v>
      </c>
      <c r="Z4407">
        <v>0</v>
      </c>
      <c r="AA4407" t="s">
        <v>1758</v>
      </c>
      <c r="AB4407" t="s">
        <v>828</v>
      </c>
      <c r="AD4407" t="s">
        <v>10191</v>
      </c>
      <c r="AE4407" t="s">
        <v>10192</v>
      </c>
      <c r="AI4407" t="s">
        <v>1761</v>
      </c>
      <c r="AL4407" t="s">
        <v>11118</v>
      </c>
      <c r="AM4407">
        <v>7</v>
      </c>
      <c r="AN4407" t="s">
        <v>11064</v>
      </c>
      <c r="AO4407" t="s">
        <v>10785</v>
      </c>
      <c r="AP4407">
        <v>0</v>
      </c>
      <c r="AQ4407" s="388">
        <v>44477</v>
      </c>
      <c r="AS4407" t="s">
        <v>1765</v>
      </c>
      <c r="AT4407" s="388">
        <v>44478</v>
      </c>
      <c r="AU4407" t="s">
        <v>1756</v>
      </c>
      <c r="AV4407" t="s">
        <v>1756</v>
      </c>
      <c r="AZ4407" t="s">
        <v>1766</v>
      </c>
      <c r="BA4407" t="s">
        <v>8981</v>
      </c>
      <c r="BB4407" t="s">
        <v>11188</v>
      </c>
      <c r="BC4407" t="s">
        <v>11189</v>
      </c>
      <c r="BD4407" t="s">
        <v>828</v>
      </c>
      <c r="BE4407" t="s">
        <v>1756</v>
      </c>
      <c r="BF4407" t="s">
        <v>828</v>
      </c>
    </row>
    <row r="4408" spans="1:58">
      <c r="A4408" t="s">
        <v>842</v>
      </c>
      <c r="B4408">
        <v>12</v>
      </c>
      <c r="C4408">
        <v>0</v>
      </c>
      <c r="D4408">
        <v>7418</v>
      </c>
      <c r="E4408" t="s">
        <v>11109</v>
      </c>
      <c r="F4408">
        <v>53510703</v>
      </c>
      <c r="G4408" t="s">
        <v>2041</v>
      </c>
      <c r="H4408">
        <v>0</v>
      </c>
      <c r="I4408" t="s">
        <v>10199</v>
      </c>
      <c r="J4408">
        <v>25</v>
      </c>
      <c r="K4408">
        <v>25</v>
      </c>
      <c r="L4408" t="s">
        <v>1771</v>
      </c>
      <c r="M4408" t="s">
        <v>10200</v>
      </c>
      <c r="N4408" t="s">
        <v>1757</v>
      </c>
      <c r="O4408" t="s">
        <v>1756</v>
      </c>
      <c r="P4408" t="s">
        <v>1756</v>
      </c>
      <c r="Q4408" s="387">
        <v>625</v>
      </c>
      <c r="R4408">
        <v>81.25</v>
      </c>
      <c r="S4408">
        <v>706.24999999999989</v>
      </c>
      <c r="T4408" s="388">
        <v>44470</v>
      </c>
      <c r="U4408">
        <v>0</v>
      </c>
      <c r="V4408" t="s">
        <v>846</v>
      </c>
      <c r="W4408" s="388">
        <v>44502</v>
      </c>
      <c r="X4408">
        <v>78</v>
      </c>
      <c r="Y4408">
        <v>0</v>
      </c>
      <c r="Z4408">
        <v>0</v>
      </c>
      <c r="AA4408" t="s">
        <v>1758</v>
      </c>
      <c r="AB4408" t="s">
        <v>828</v>
      </c>
      <c r="AD4408" t="s">
        <v>10191</v>
      </c>
      <c r="AE4408" t="s">
        <v>10192</v>
      </c>
      <c r="AI4408" t="s">
        <v>1761</v>
      </c>
      <c r="AL4408" t="s">
        <v>11110</v>
      </c>
      <c r="AM4408">
        <v>7</v>
      </c>
      <c r="AN4408" t="s">
        <v>11064</v>
      </c>
      <c r="AO4408" t="s">
        <v>10785</v>
      </c>
      <c r="AP4408">
        <v>0</v>
      </c>
      <c r="AQ4408" s="388">
        <v>44477</v>
      </c>
      <c r="AR4408" t="s">
        <v>1756</v>
      </c>
      <c r="AS4408" t="s">
        <v>10786</v>
      </c>
      <c r="AT4408" s="388">
        <v>44478</v>
      </c>
      <c r="AU4408" t="s">
        <v>1756</v>
      </c>
      <c r="AV4408" t="s">
        <v>1756</v>
      </c>
      <c r="AZ4408" t="s">
        <v>1756</v>
      </c>
      <c r="BA4408" t="s">
        <v>8981</v>
      </c>
      <c r="BB4408" t="s">
        <v>11190</v>
      </c>
      <c r="BC4408" t="s">
        <v>11191</v>
      </c>
      <c r="BD4408" t="s">
        <v>828</v>
      </c>
      <c r="BE4408" t="s">
        <v>1756</v>
      </c>
      <c r="BF4408" t="s">
        <v>828</v>
      </c>
    </row>
    <row r="4409" spans="1:58">
      <c r="A4409" t="s">
        <v>842</v>
      </c>
      <c r="B4409">
        <v>12</v>
      </c>
      <c r="C4409">
        <v>0</v>
      </c>
      <c r="D4409">
        <v>7412</v>
      </c>
      <c r="E4409" t="s">
        <v>11123</v>
      </c>
      <c r="F4409">
        <v>53510703</v>
      </c>
      <c r="G4409" t="s">
        <v>2041</v>
      </c>
      <c r="H4409">
        <v>0</v>
      </c>
      <c r="I4409" t="s">
        <v>10199</v>
      </c>
      <c r="J4409">
        <v>25</v>
      </c>
      <c r="K4409">
        <v>22</v>
      </c>
      <c r="L4409" t="s">
        <v>1771</v>
      </c>
      <c r="M4409" t="s">
        <v>10200</v>
      </c>
      <c r="N4409" t="s">
        <v>1757</v>
      </c>
      <c r="O4409" t="s">
        <v>1756</v>
      </c>
      <c r="P4409" t="s">
        <v>1756</v>
      </c>
      <c r="Q4409" s="387">
        <v>550</v>
      </c>
      <c r="R4409">
        <v>71.5</v>
      </c>
      <c r="S4409">
        <v>621.49999999999989</v>
      </c>
      <c r="T4409" s="388">
        <v>44469</v>
      </c>
      <c r="U4409">
        <v>0</v>
      </c>
      <c r="V4409" t="s">
        <v>846</v>
      </c>
      <c r="W4409" s="388">
        <v>44502</v>
      </c>
      <c r="X4409">
        <v>78</v>
      </c>
      <c r="Y4409">
        <v>0</v>
      </c>
      <c r="Z4409">
        <v>0</v>
      </c>
      <c r="AA4409" t="s">
        <v>1758</v>
      </c>
      <c r="AB4409" t="s">
        <v>828</v>
      </c>
      <c r="AD4409" t="s">
        <v>10191</v>
      </c>
      <c r="AE4409" t="s">
        <v>10192</v>
      </c>
      <c r="AI4409" t="s">
        <v>1761</v>
      </c>
      <c r="AL4409" t="s">
        <v>11124</v>
      </c>
      <c r="AM4409">
        <v>7</v>
      </c>
      <c r="AN4409" t="s">
        <v>11064</v>
      </c>
      <c r="AO4409" t="s">
        <v>10785</v>
      </c>
      <c r="AP4409">
        <v>0</v>
      </c>
      <c r="AQ4409" s="388">
        <v>44476</v>
      </c>
      <c r="AS4409" t="s">
        <v>10786</v>
      </c>
      <c r="AT4409" s="388">
        <v>44478</v>
      </c>
      <c r="AU4409" t="s">
        <v>1756</v>
      </c>
      <c r="AV4409" t="s">
        <v>1756</v>
      </c>
      <c r="AZ4409" t="s">
        <v>1756</v>
      </c>
      <c r="BA4409" t="s">
        <v>8981</v>
      </c>
      <c r="BB4409" t="s">
        <v>11192</v>
      </c>
      <c r="BC4409" t="s">
        <v>11193</v>
      </c>
      <c r="BD4409" t="s">
        <v>828</v>
      </c>
      <c r="BE4409" t="s">
        <v>1756</v>
      </c>
      <c r="BF4409" t="s">
        <v>828</v>
      </c>
    </row>
    <row r="4410" spans="1:58">
      <c r="A4410" t="s">
        <v>842</v>
      </c>
      <c r="B4410">
        <v>12</v>
      </c>
      <c r="C4410">
        <v>0</v>
      </c>
      <c r="D4410">
        <v>7408</v>
      </c>
      <c r="E4410" t="s">
        <v>11127</v>
      </c>
      <c r="F4410">
        <v>53510703</v>
      </c>
      <c r="G4410" t="s">
        <v>2041</v>
      </c>
      <c r="H4410">
        <v>0</v>
      </c>
      <c r="I4410" t="s">
        <v>10199</v>
      </c>
      <c r="J4410">
        <v>25</v>
      </c>
      <c r="K4410">
        <v>22</v>
      </c>
      <c r="L4410" t="s">
        <v>1771</v>
      </c>
      <c r="M4410" t="s">
        <v>10200</v>
      </c>
      <c r="N4410" t="s">
        <v>1757</v>
      </c>
      <c r="O4410" t="s">
        <v>1756</v>
      </c>
      <c r="P4410" t="s">
        <v>1756</v>
      </c>
      <c r="Q4410" s="387">
        <v>550</v>
      </c>
      <c r="R4410">
        <v>71.5</v>
      </c>
      <c r="S4410">
        <v>621.49999999999989</v>
      </c>
      <c r="T4410" s="388">
        <v>44468</v>
      </c>
      <c r="U4410">
        <v>0</v>
      </c>
      <c r="V4410" t="s">
        <v>846</v>
      </c>
      <c r="W4410" s="388">
        <v>44502</v>
      </c>
      <c r="X4410">
        <v>78</v>
      </c>
      <c r="Y4410">
        <v>0</v>
      </c>
      <c r="Z4410">
        <v>0</v>
      </c>
      <c r="AA4410" t="s">
        <v>1758</v>
      </c>
      <c r="AB4410" t="s">
        <v>828</v>
      </c>
      <c r="AD4410" t="s">
        <v>10191</v>
      </c>
      <c r="AE4410" t="s">
        <v>10192</v>
      </c>
      <c r="AI4410" t="s">
        <v>1761</v>
      </c>
      <c r="AL4410" t="s">
        <v>11128</v>
      </c>
      <c r="AM4410">
        <v>7</v>
      </c>
      <c r="AN4410" t="s">
        <v>11064</v>
      </c>
      <c r="AO4410" t="s">
        <v>10785</v>
      </c>
      <c r="AP4410">
        <v>0</v>
      </c>
      <c r="AQ4410" s="388">
        <v>44476</v>
      </c>
      <c r="AS4410" t="s">
        <v>10786</v>
      </c>
      <c r="AT4410" s="388">
        <v>44478</v>
      </c>
      <c r="AU4410" t="s">
        <v>1756</v>
      </c>
      <c r="AV4410" t="s">
        <v>1756</v>
      </c>
      <c r="AZ4410" t="s">
        <v>1756</v>
      </c>
      <c r="BA4410" t="s">
        <v>8981</v>
      </c>
      <c r="BB4410" t="s">
        <v>11194</v>
      </c>
      <c r="BC4410" t="s">
        <v>11195</v>
      </c>
      <c r="BD4410" t="s">
        <v>828</v>
      </c>
      <c r="BE4410" t="s">
        <v>1756</v>
      </c>
      <c r="BF4410" t="s">
        <v>828</v>
      </c>
    </row>
    <row r="4411" spans="1:58">
      <c r="A4411" t="s">
        <v>842</v>
      </c>
      <c r="B4411">
        <v>12</v>
      </c>
      <c r="C4411">
        <v>0</v>
      </c>
      <c r="D4411">
        <v>7404</v>
      </c>
      <c r="E4411" t="s">
        <v>11113</v>
      </c>
      <c r="F4411">
        <v>53510703</v>
      </c>
      <c r="G4411" t="s">
        <v>2041</v>
      </c>
      <c r="H4411">
        <v>0</v>
      </c>
      <c r="I4411" t="s">
        <v>10199</v>
      </c>
      <c r="J4411">
        <v>25</v>
      </c>
      <c r="K4411">
        <v>27</v>
      </c>
      <c r="L4411" t="s">
        <v>1771</v>
      </c>
      <c r="M4411" t="s">
        <v>10200</v>
      </c>
      <c r="N4411" t="s">
        <v>1757</v>
      </c>
      <c r="O4411" t="s">
        <v>1756</v>
      </c>
      <c r="P4411" t="s">
        <v>1756</v>
      </c>
      <c r="Q4411" s="387">
        <v>675</v>
      </c>
      <c r="R4411">
        <v>87.75</v>
      </c>
      <c r="S4411">
        <v>762.74999999999989</v>
      </c>
      <c r="T4411" s="388">
        <v>44467</v>
      </c>
      <c r="U4411">
        <v>0</v>
      </c>
      <c r="V4411" t="s">
        <v>846</v>
      </c>
      <c r="W4411" s="388">
        <v>44502</v>
      </c>
      <c r="X4411">
        <v>78</v>
      </c>
      <c r="Y4411">
        <v>0</v>
      </c>
      <c r="Z4411">
        <v>0</v>
      </c>
      <c r="AA4411" t="s">
        <v>1758</v>
      </c>
      <c r="AB4411" t="s">
        <v>828</v>
      </c>
      <c r="AD4411" t="s">
        <v>10191</v>
      </c>
      <c r="AE4411" t="s">
        <v>10192</v>
      </c>
      <c r="AI4411" t="s">
        <v>1761</v>
      </c>
      <c r="AL4411" t="s">
        <v>11114</v>
      </c>
      <c r="AM4411">
        <v>7</v>
      </c>
      <c r="AN4411" t="s">
        <v>6713</v>
      </c>
      <c r="AO4411" t="s">
        <v>10785</v>
      </c>
      <c r="AP4411">
        <v>0</v>
      </c>
      <c r="AQ4411" s="388">
        <v>44475</v>
      </c>
      <c r="AS4411" t="s">
        <v>10786</v>
      </c>
      <c r="AT4411" s="388">
        <v>44478</v>
      </c>
      <c r="AU4411" t="s">
        <v>1756</v>
      </c>
      <c r="AV4411" t="s">
        <v>1756</v>
      </c>
      <c r="AZ4411" t="s">
        <v>1756</v>
      </c>
      <c r="BA4411" t="s">
        <v>8981</v>
      </c>
      <c r="BB4411" t="s">
        <v>11196</v>
      </c>
      <c r="BC4411" t="s">
        <v>11197</v>
      </c>
      <c r="BD4411" t="s">
        <v>828</v>
      </c>
      <c r="BE4411" t="s">
        <v>1756</v>
      </c>
      <c r="BF4411" t="s">
        <v>828</v>
      </c>
    </row>
    <row r="4412" spans="1:58">
      <c r="A4412" t="s">
        <v>842</v>
      </c>
      <c r="B4412">
        <v>12</v>
      </c>
      <c r="C4412">
        <v>0</v>
      </c>
      <c r="D4412">
        <v>7398</v>
      </c>
      <c r="E4412" t="s">
        <v>11133</v>
      </c>
      <c r="F4412">
        <v>53510703</v>
      </c>
      <c r="G4412" t="s">
        <v>2041</v>
      </c>
      <c r="H4412">
        <v>0</v>
      </c>
      <c r="I4412" t="s">
        <v>10199</v>
      </c>
      <c r="J4412">
        <v>25</v>
      </c>
      <c r="K4412">
        <v>23</v>
      </c>
      <c r="L4412" t="s">
        <v>1771</v>
      </c>
      <c r="M4412" t="s">
        <v>10200</v>
      </c>
      <c r="N4412" t="s">
        <v>1757</v>
      </c>
      <c r="O4412" t="s">
        <v>1756</v>
      </c>
      <c r="P4412" t="s">
        <v>1756</v>
      </c>
      <c r="Q4412" s="387">
        <v>575</v>
      </c>
      <c r="R4412">
        <v>74.75</v>
      </c>
      <c r="S4412">
        <v>649.74999999999989</v>
      </c>
      <c r="T4412" s="388">
        <v>44466</v>
      </c>
      <c r="U4412">
        <v>0</v>
      </c>
      <c r="V4412" t="s">
        <v>846</v>
      </c>
      <c r="W4412" s="388">
        <v>44502</v>
      </c>
      <c r="X4412">
        <v>78</v>
      </c>
      <c r="Y4412">
        <v>0</v>
      </c>
      <c r="Z4412">
        <v>0</v>
      </c>
      <c r="AA4412" t="s">
        <v>1758</v>
      </c>
      <c r="AB4412" t="s">
        <v>828</v>
      </c>
      <c r="AD4412" t="s">
        <v>10191</v>
      </c>
      <c r="AE4412" t="s">
        <v>10192</v>
      </c>
      <c r="AI4412" t="s">
        <v>1761</v>
      </c>
      <c r="AL4412" t="s">
        <v>11134</v>
      </c>
      <c r="AM4412">
        <v>7</v>
      </c>
      <c r="AN4412" t="s">
        <v>11064</v>
      </c>
      <c r="AO4412" t="s">
        <v>10785</v>
      </c>
      <c r="AP4412">
        <v>0</v>
      </c>
      <c r="AQ4412" s="388">
        <v>44475</v>
      </c>
      <c r="AS4412" t="s">
        <v>10786</v>
      </c>
      <c r="AT4412" s="388">
        <v>44478</v>
      </c>
      <c r="AU4412" t="s">
        <v>1756</v>
      </c>
      <c r="AV4412" t="s">
        <v>1756</v>
      </c>
      <c r="AZ4412" t="s">
        <v>1756</v>
      </c>
      <c r="BA4412" t="s">
        <v>8981</v>
      </c>
      <c r="BB4412" t="s">
        <v>11198</v>
      </c>
      <c r="BC4412" t="s">
        <v>11199</v>
      </c>
      <c r="BD4412" t="s">
        <v>828</v>
      </c>
      <c r="BE4412" t="s">
        <v>1756</v>
      </c>
      <c r="BF4412" t="s">
        <v>828</v>
      </c>
    </row>
    <row r="4413" spans="1:58">
      <c r="A4413" t="s">
        <v>842</v>
      </c>
      <c r="B4413">
        <v>12</v>
      </c>
      <c r="C4413">
        <v>0</v>
      </c>
      <c r="D4413">
        <v>7429</v>
      </c>
      <c r="E4413" t="s">
        <v>11150</v>
      </c>
      <c r="F4413">
        <v>53510703</v>
      </c>
      <c r="G4413" t="s">
        <v>2041</v>
      </c>
      <c r="H4413">
        <v>0</v>
      </c>
      <c r="I4413" t="s">
        <v>10199</v>
      </c>
      <c r="J4413">
        <v>25</v>
      </c>
      <c r="K4413">
        <v>22</v>
      </c>
      <c r="L4413" t="s">
        <v>1771</v>
      </c>
      <c r="M4413" t="s">
        <v>10200</v>
      </c>
      <c r="N4413" t="s">
        <v>1757</v>
      </c>
      <c r="O4413" t="s">
        <v>1756</v>
      </c>
      <c r="P4413" t="s">
        <v>1756</v>
      </c>
      <c r="Q4413" s="387">
        <v>550</v>
      </c>
      <c r="R4413">
        <v>71.5</v>
      </c>
      <c r="S4413">
        <v>621.49999999999989</v>
      </c>
      <c r="T4413" s="388">
        <v>44474</v>
      </c>
      <c r="U4413">
        <v>0</v>
      </c>
      <c r="V4413" t="s">
        <v>846</v>
      </c>
      <c r="W4413" s="388">
        <v>44502</v>
      </c>
      <c r="X4413">
        <v>78</v>
      </c>
      <c r="Y4413">
        <v>0</v>
      </c>
      <c r="Z4413">
        <v>0</v>
      </c>
      <c r="AA4413" t="s">
        <v>1758</v>
      </c>
      <c r="AB4413" t="s">
        <v>828</v>
      </c>
      <c r="AD4413" t="s">
        <v>10191</v>
      </c>
      <c r="AE4413" t="s">
        <v>10192</v>
      </c>
      <c r="AI4413" t="s">
        <v>1761</v>
      </c>
      <c r="AL4413" t="s">
        <v>11151</v>
      </c>
      <c r="AM4413">
        <v>7</v>
      </c>
      <c r="AN4413" t="s">
        <v>11064</v>
      </c>
      <c r="AO4413" t="s">
        <v>10785</v>
      </c>
      <c r="AP4413">
        <v>0</v>
      </c>
      <c r="AQ4413" s="388">
        <v>44477</v>
      </c>
      <c r="AS4413" t="s">
        <v>1765</v>
      </c>
      <c r="AT4413" s="388">
        <v>44495</v>
      </c>
      <c r="AU4413" t="s">
        <v>1756</v>
      </c>
      <c r="AV4413" t="s">
        <v>1756</v>
      </c>
      <c r="AZ4413" t="s">
        <v>1766</v>
      </c>
      <c r="BA4413" t="s">
        <v>8981</v>
      </c>
      <c r="BB4413" t="s">
        <v>11200</v>
      </c>
      <c r="BC4413" t="s">
        <v>11201</v>
      </c>
      <c r="BD4413" t="s">
        <v>828</v>
      </c>
      <c r="BE4413" t="s">
        <v>1756</v>
      </c>
      <c r="BF4413" t="s">
        <v>828</v>
      </c>
    </row>
    <row r="4414" spans="1:58">
      <c r="A4414" t="s">
        <v>842</v>
      </c>
      <c r="B4414">
        <v>12</v>
      </c>
      <c r="C4414">
        <v>0</v>
      </c>
      <c r="D4414">
        <v>7436</v>
      </c>
      <c r="E4414" t="s">
        <v>11141</v>
      </c>
      <c r="F4414">
        <v>53510703</v>
      </c>
      <c r="G4414" t="s">
        <v>2041</v>
      </c>
      <c r="H4414">
        <v>0</v>
      </c>
      <c r="I4414" t="s">
        <v>10203</v>
      </c>
      <c r="J4414">
        <v>178</v>
      </c>
      <c r="K4414">
        <v>6.5</v>
      </c>
      <c r="L4414" t="s">
        <v>1771</v>
      </c>
      <c r="M4414" t="s">
        <v>10204</v>
      </c>
      <c r="N4414" t="s">
        <v>1757</v>
      </c>
      <c r="O4414" t="s">
        <v>1756</v>
      </c>
      <c r="P4414" t="s">
        <v>1756</v>
      </c>
      <c r="Q4414" s="387">
        <v>1157</v>
      </c>
      <c r="R4414">
        <v>150.41</v>
      </c>
      <c r="S4414">
        <v>1307.4099999999999</v>
      </c>
      <c r="T4414" s="388">
        <v>44476</v>
      </c>
      <c r="U4414">
        <v>0</v>
      </c>
      <c r="V4414" t="s">
        <v>846</v>
      </c>
      <c r="W4414" s="388">
        <v>44502</v>
      </c>
      <c r="X4414">
        <v>78</v>
      </c>
      <c r="Y4414">
        <v>0</v>
      </c>
      <c r="Z4414">
        <v>0</v>
      </c>
      <c r="AA4414" t="s">
        <v>1758</v>
      </c>
      <c r="AB4414" t="s">
        <v>828</v>
      </c>
      <c r="AD4414" t="s">
        <v>10191</v>
      </c>
      <c r="AE4414" t="s">
        <v>10192</v>
      </c>
      <c r="AI4414" t="s">
        <v>1761</v>
      </c>
      <c r="AL4414" t="s">
        <v>11142</v>
      </c>
      <c r="AM4414">
        <v>7</v>
      </c>
      <c r="AN4414" t="s">
        <v>6713</v>
      </c>
      <c r="AO4414" t="s">
        <v>10785</v>
      </c>
      <c r="AP4414">
        <v>0</v>
      </c>
      <c r="AQ4414" s="388">
        <v>44484</v>
      </c>
      <c r="AS4414" t="s">
        <v>1765</v>
      </c>
      <c r="AT4414" s="388">
        <v>44495</v>
      </c>
      <c r="AU4414" t="s">
        <v>1756</v>
      </c>
      <c r="AV4414" t="s">
        <v>1756</v>
      </c>
      <c r="AZ4414" t="s">
        <v>1766</v>
      </c>
      <c r="BA4414" t="s">
        <v>8981</v>
      </c>
      <c r="BB4414" t="s">
        <v>11202</v>
      </c>
      <c r="BC4414" t="s">
        <v>11203</v>
      </c>
      <c r="BD4414" t="s">
        <v>828</v>
      </c>
      <c r="BE4414" t="s">
        <v>1756</v>
      </c>
      <c r="BF4414" t="s">
        <v>828</v>
      </c>
    </row>
    <row r="4415" spans="1:58">
      <c r="A4415" t="s">
        <v>842</v>
      </c>
      <c r="B4415">
        <v>12</v>
      </c>
      <c r="C4415">
        <v>0</v>
      </c>
      <c r="D4415">
        <v>7433</v>
      </c>
      <c r="E4415" t="s">
        <v>11145</v>
      </c>
      <c r="F4415">
        <v>53510703</v>
      </c>
      <c r="G4415" t="s">
        <v>2041</v>
      </c>
      <c r="H4415">
        <v>0</v>
      </c>
      <c r="I4415" t="s">
        <v>10203</v>
      </c>
      <c r="J4415">
        <v>178</v>
      </c>
      <c r="K4415">
        <v>10</v>
      </c>
      <c r="L4415" t="s">
        <v>1771</v>
      </c>
      <c r="M4415" t="s">
        <v>10204</v>
      </c>
      <c r="N4415" t="s">
        <v>1757</v>
      </c>
      <c r="O4415" t="s">
        <v>1756</v>
      </c>
      <c r="P4415" t="s">
        <v>1756</v>
      </c>
      <c r="Q4415" s="387">
        <v>1780</v>
      </c>
      <c r="R4415">
        <v>231.4</v>
      </c>
      <c r="S4415">
        <v>2011.3999999999999</v>
      </c>
      <c r="T4415" s="388">
        <v>44475</v>
      </c>
      <c r="U4415">
        <v>0</v>
      </c>
      <c r="V4415" t="s">
        <v>846</v>
      </c>
      <c r="W4415" s="388">
        <v>44502</v>
      </c>
      <c r="X4415">
        <v>78</v>
      </c>
      <c r="Y4415">
        <v>0</v>
      </c>
      <c r="Z4415">
        <v>0</v>
      </c>
      <c r="AA4415" t="s">
        <v>1758</v>
      </c>
      <c r="AB4415" t="s">
        <v>828</v>
      </c>
      <c r="AD4415" t="s">
        <v>10191</v>
      </c>
      <c r="AE4415" t="s">
        <v>10192</v>
      </c>
      <c r="AI4415" t="s">
        <v>1761</v>
      </c>
      <c r="AL4415" t="s">
        <v>11146</v>
      </c>
      <c r="AM4415">
        <v>7</v>
      </c>
      <c r="AN4415" t="s">
        <v>11064</v>
      </c>
      <c r="AO4415" t="s">
        <v>10785</v>
      </c>
      <c r="AP4415">
        <v>0</v>
      </c>
      <c r="AQ4415" s="388">
        <v>44484</v>
      </c>
      <c r="AS4415" t="s">
        <v>11147</v>
      </c>
      <c r="AT4415" s="388">
        <v>44484</v>
      </c>
      <c r="AU4415" t="s">
        <v>1756</v>
      </c>
      <c r="AV4415" t="s">
        <v>1756</v>
      </c>
      <c r="AZ4415" t="s">
        <v>1756</v>
      </c>
      <c r="BA4415" t="s">
        <v>8981</v>
      </c>
      <c r="BB4415" t="s">
        <v>11204</v>
      </c>
      <c r="BC4415" t="s">
        <v>11205</v>
      </c>
      <c r="BD4415" t="s">
        <v>828</v>
      </c>
      <c r="BE4415" t="s">
        <v>1756</v>
      </c>
      <c r="BF4415" t="s">
        <v>828</v>
      </c>
    </row>
    <row r="4416" spans="1:58">
      <c r="A4416" t="s">
        <v>842</v>
      </c>
      <c r="B4416">
        <v>12</v>
      </c>
      <c r="C4416">
        <v>0</v>
      </c>
      <c r="D4416">
        <v>7418</v>
      </c>
      <c r="E4416" t="s">
        <v>11109</v>
      </c>
      <c r="F4416">
        <v>53510703</v>
      </c>
      <c r="G4416" t="s">
        <v>2041</v>
      </c>
      <c r="H4416">
        <v>0</v>
      </c>
      <c r="I4416" t="s">
        <v>10203</v>
      </c>
      <c r="J4416">
        <v>178</v>
      </c>
      <c r="K4416">
        <v>10.5</v>
      </c>
      <c r="L4416" t="s">
        <v>1771</v>
      </c>
      <c r="M4416" t="s">
        <v>10204</v>
      </c>
      <c r="N4416" t="s">
        <v>1757</v>
      </c>
      <c r="O4416" t="s">
        <v>1756</v>
      </c>
      <c r="P4416" t="s">
        <v>1756</v>
      </c>
      <c r="Q4416" s="387">
        <v>1869</v>
      </c>
      <c r="R4416">
        <v>242.97</v>
      </c>
      <c r="S4416">
        <v>2111.9699999999998</v>
      </c>
      <c r="T4416" s="388">
        <v>44470</v>
      </c>
      <c r="U4416">
        <v>0</v>
      </c>
      <c r="V4416" t="s">
        <v>846</v>
      </c>
      <c r="W4416" s="388">
        <v>44502</v>
      </c>
      <c r="X4416">
        <v>78</v>
      </c>
      <c r="Y4416">
        <v>0</v>
      </c>
      <c r="Z4416">
        <v>0</v>
      </c>
      <c r="AA4416" t="s">
        <v>1758</v>
      </c>
      <c r="AB4416" t="s">
        <v>828</v>
      </c>
      <c r="AD4416" t="s">
        <v>10191</v>
      </c>
      <c r="AE4416" t="s">
        <v>10192</v>
      </c>
      <c r="AI4416" t="s">
        <v>1761</v>
      </c>
      <c r="AL4416" t="s">
        <v>11110</v>
      </c>
      <c r="AM4416">
        <v>7</v>
      </c>
      <c r="AN4416" t="s">
        <v>11064</v>
      </c>
      <c r="AO4416" t="s">
        <v>10785</v>
      </c>
      <c r="AP4416">
        <v>0</v>
      </c>
      <c r="AQ4416" s="388">
        <v>44477</v>
      </c>
      <c r="AR4416" t="s">
        <v>1756</v>
      </c>
      <c r="AS4416" t="s">
        <v>10786</v>
      </c>
      <c r="AT4416" s="388">
        <v>44478</v>
      </c>
      <c r="AU4416" t="s">
        <v>1756</v>
      </c>
      <c r="AV4416" t="s">
        <v>1756</v>
      </c>
      <c r="AZ4416" t="s">
        <v>1756</v>
      </c>
      <c r="BA4416" t="s">
        <v>8981</v>
      </c>
      <c r="BB4416" t="s">
        <v>11206</v>
      </c>
      <c r="BC4416" t="s">
        <v>11207</v>
      </c>
      <c r="BD4416" t="s">
        <v>828</v>
      </c>
      <c r="BE4416" t="s">
        <v>1756</v>
      </c>
      <c r="BF4416" t="s">
        <v>828</v>
      </c>
    </row>
    <row r="4417" spans="1:58">
      <c r="A4417" t="s">
        <v>842</v>
      </c>
      <c r="B4417">
        <v>12</v>
      </c>
      <c r="C4417">
        <v>0</v>
      </c>
      <c r="D4417">
        <v>7412</v>
      </c>
      <c r="E4417" t="s">
        <v>11123</v>
      </c>
      <c r="F4417">
        <v>53510703</v>
      </c>
      <c r="G4417" t="s">
        <v>2041</v>
      </c>
      <c r="H4417">
        <v>0</v>
      </c>
      <c r="I4417" t="s">
        <v>10203</v>
      </c>
      <c r="J4417">
        <v>178</v>
      </c>
      <c r="K4417">
        <v>10</v>
      </c>
      <c r="L4417" t="s">
        <v>1771</v>
      </c>
      <c r="M4417" t="s">
        <v>10204</v>
      </c>
      <c r="N4417" t="s">
        <v>1757</v>
      </c>
      <c r="O4417" t="s">
        <v>1756</v>
      </c>
      <c r="P4417" t="s">
        <v>1756</v>
      </c>
      <c r="Q4417" s="387">
        <v>1780</v>
      </c>
      <c r="R4417">
        <v>231.4</v>
      </c>
      <c r="S4417">
        <v>2011.3999999999999</v>
      </c>
      <c r="T4417" s="388">
        <v>44469</v>
      </c>
      <c r="U4417">
        <v>0</v>
      </c>
      <c r="V4417" t="s">
        <v>846</v>
      </c>
      <c r="W4417" s="388">
        <v>44502</v>
      </c>
      <c r="X4417">
        <v>78</v>
      </c>
      <c r="Y4417">
        <v>0</v>
      </c>
      <c r="Z4417">
        <v>0</v>
      </c>
      <c r="AA4417" t="s">
        <v>1758</v>
      </c>
      <c r="AB4417" t="s">
        <v>828</v>
      </c>
      <c r="AD4417" t="s">
        <v>10191</v>
      </c>
      <c r="AE4417" t="s">
        <v>10192</v>
      </c>
      <c r="AI4417" t="s">
        <v>1761</v>
      </c>
      <c r="AL4417" t="s">
        <v>11124</v>
      </c>
      <c r="AM4417">
        <v>7</v>
      </c>
      <c r="AN4417" t="s">
        <v>11064</v>
      </c>
      <c r="AO4417" t="s">
        <v>10785</v>
      </c>
      <c r="AP4417">
        <v>0</v>
      </c>
      <c r="AQ4417" s="388">
        <v>44476</v>
      </c>
      <c r="AS4417" t="s">
        <v>10786</v>
      </c>
      <c r="AT4417" s="388">
        <v>44478</v>
      </c>
      <c r="AU4417" t="s">
        <v>1756</v>
      </c>
      <c r="AV4417" t="s">
        <v>1756</v>
      </c>
      <c r="AZ4417" t="s">
        <v>1756</v>
      </c>
      <c r="BA4417" t="s">
        <v>8981</v>
      </c>
      <c r="BB4417" t="s">
        <v>11208</v>
      </c>
      <c r="BC4417" t="s">
        <v>11209</v>
      </c>
      <c r="BD4417" t="s">
        <v>828</v>
      </c>
      <c r="BE4417" t="s">
        <v>1756</v>
      </c>
      <c r="BF4417" t="s">
        <v>828</v>
      </c>
    </row>
    <row r="4418" spans="1:58">
      <c r="A4418" t="s">
        <v>842</v>
      </c>
      <c r="B4418">
        <v>12</v>
      </c>
      <c r="C4418">
        <v>0</v>
      </c>
      <c r="D4418">
        <v>7408</v>
      </c>
      <c r="E4418" t="s">
        <v>11127</v>
      </c>
      <c r="F4418">
        <v>53510703</v>
      </c>
      <c r="G4418" t="s">
        <v>2041</v>
      </c>
      <c r="H4418">
        <v>0</v>
      </c>
      <c r="I4418" t="s">
        <v>10203</v>
      </c>
      <c r="J4418">
        <v>178</v>
      </c>
      <c r="K4418">
        <v>10</v>
      </c>
      <c r="L4418" t="s">
        <v>1771</v>
      </c>
      <c r="M4418" t="s">
        <v>10204</v>
      </c>
      <c r="N4418" t="s">
        <v>1757</v>
      </c>
      <c r="O4418" t="s">
        <v>1756</v>
      </c>
      <c r="P4418" t="s">
        <v>1756</v>
      </c>
      <c r="Q4418" s="387">
        <v>1780</v>
      </c>
      <c r="R4418">
        <v>231.4</v>
      </c>
      <c r="S4418">
        <v>2011.3999999999999</v>
      </c>
      <c r="T4418" s="388">
        <v>44468</v>
      </c>
      <c r="U4418">
        <v>0</v>
      </c>
      <c r="V4418" t="s">
        <v>846</v>
      </c>
      <c r="W4418" s="388">
        <v>44502</v>
      </c>
      <c r="X4418">
        <v>78</v>
      </c>
      <c r="Y4418">
        <v>0</v>
      </c>
      <c r="Z4418">
        <v>0</v>
      </c>
      <c r="AA4418" t="s">
        <v>1758</v>
      </c>
      <c r="AB4418" t="s">
        <v>828</v>
      </c>
      <c r="AD4418" t="s">
        <v>10191</v>
      </c>
      <c r="AE4418" t="s">
        <v>10192</v>
      </c>
      <c r="AI4418" t="s">
        <v>1761</v>
      </c>
      <c r="AL4418" t="s">
        <v>11128</v>
      </c>
      <c r="AM4418">
        <v>7</v>
      </c>
      <c r="AN4418" t="s">
        <v>11064</v>
      </c>
      <c r="AO4418" t="s">
        <v>10785</v>
      </c>
      <c r="AP4418">
        <v>0</v>
      </c>
      <c r="AQ4418" s="388">
        <v>44476</v>
      </c>
      <c r="AS4418" t="s">
        <v>10786</v>
      </c>
      <c r="AT4418" s="388">
        <v>44478</v>
      </c>
      <c r="AU4418" t="s">
        <v>1756</v>
      </c>
      <c r="AV4418" t="s">
        <v>1756</v>
      </c>
      <c r="AZ4418" t="s">
        <v>1756</v>
      </c>
      <c r="BA4418" t="s">
        <v>8981</v>
      </c>
      <c r="BB4418" t="s">
        <v>11210</v>
      </c>
      <c r="BC4418" t="s">
        <v>11211</v>
      </c>
      <c r="BD4418" t="s">
        <v>828</v>
      </c>
      <c r="BE4418" t="s">
        <v>1756</v>
      </c>
      <c r="BF4418" t="s">
        <v>828</v>
      </c>
    </row>
    <row r="4419" spans="1:58">
      <c r="A4419" t="s">
        <v>842</v>
      </c>
      <c r="B4419">
        <v>12</v>
      </c>
      <c r="C4419">
        <v>0</v>
      </c>
      <c r="D4419">
        <v>7404</v>
      </c>
      <c r="E4419" t="s">
        <v>11113</v>
      </c>
      <c r="F4419">
        <v>53510703</v>
      </c>
      <c r="G4419" t="s">
        <v>2041</v>
      </c>
      <c r="H4419">
        <v>0</v>
      </c>
      <c r="I4419" t="s">
        <v>10203</v>
      </c>
      <c r="J4419">
        <v>178</v>
      </c>
      <c r="K4419">
        <v>10</v>
      </c>
      <c r="L4419" t="s">
        <v>1771</v>
      </c>
      <c r="M4419" t="s">
        <v>10204</v>
      </c>
      <c r="N4419" t="s">
        <v>1757</v>
      </c>
      <c r="O4419" t="s">
        <v>1756</v>
      </c>
      <c r="P4419" t="s">
        <v>1756</v>
      </c>
      <c r="Q4419" s="387">
        <v>1780</v>
      </c>
      <c r="R4419">
        <v>231.4</v>
      </c>
      <c r="S4419">
        <v>2011.3999999999999</v>
      </c>
      <c r="T4419" s="388">
        <v>44467</v>
      </c>
      <c r="U4419">
        <v>0</v>
      </c>
      <c r="V4419" t="s">
        <v>846</v>
      </c>
      <c r="W4419" s="388">
        <v>44502</v>
      </c>
      <c r="X4419">
        <v>78</v>
      </c>
      <c r="Y4419">
        <v>0</v>
      </c>
      <c r="Z4419">
        <v>0</v>
      </c>
      <c r="AA4419" t="s">
        <v>1758</v>
      </c>
      <c r="AB4419" t="s">
        <v>828</v>
      </c>
      <c r="AD4419" t="s">
        <v>10191</v>
      </c>
      <c r="AE4419" t="s">
        <v>10192</v>
      </c>
      <c r="AI4419" t="s">
        <v>1761</v>
      </c>
      <c r="AL4419" t="s">
        <v>11114</v>
      </c>
      <c r="AM4419">
        <v>7</v>
      </c>
      <c r="AN4419" t="s">
        <v>6713</v>
      </c>
      <c r="AO4419" t="s">
        <v>10785</v>
      </c>
      <c r="AP4419">
        <v>0</v>
      </c>
      <c r="AQ4419" s="388">
        <v>44475</v>
      </c>
      <c r="AS4419" t="s">
        <v>10786</v>
      </c>
      <c r="AT4419" s="388">
        <v>44478</v>
      </c>
      <c r="AU4419" t="s">
        <v>1756</v>
      </c>
      <c r="AV4419" t="s">
        <v>1756</v>
      </c>
      <c r="AZ4419" t="s">
        <v>1756</v>
      </c>
      <c r="BA4419" t="s">
        <v>8981</v>
      </c>
      <c r="BB4419" t="s">
        <v>11212</v>
      </c>
      <c r="BC4419" t="s">
        <v>11213</v>
      </c>
      <c r="BD4419" t="s">
        <v>828</v>
      </c>
      <c r="BE4419" t="s">
        <v>1756</v>
      </c>
      <c r="BF4419" t="s">
        <v>828</v>
      </c>
    </row>
    <row r="4420" spans="1:58">
      <c r="A4420" t="s">
        <v>842</v>
      </c>
      <c r="B4420">
        <v>12</v>
      </c>
      <c r="C4420">
        <v>0</v>
      </c>
      <c r="D4420">
        <v>7398</v>
      </c>
      <c r="E4420" t="s">
        <v>11133</v>
      </c>
      <c r="F4420">
        <v>53510703</v>
      </c>
      <c r="G4420" t="s">
        <v>2041</v>
      </c>
      <c r="H4420">
        <v>0</v>
      </c>
      <c r="I4420" t="s">
        <v>10203</v>
      </c>
      <c r="J4420">
        <v>178</v>
      </c>
      <c r="K4420">
        <v>10</v>
      </c>
      <c r="L4420" t="s">
        <v>1771</v>
      </c>
      <c r="M4420" t="s">
        <v>10204</v>
      </c>
      <c r="N4420" t="s">
        <v>1757</v>
      </c>
      <c r="O4420" t="s">
        <v>1756</v>
      </c>
      <c r="P4420" t="s">
        <v>1756</v>
      </c>
      <c r="Q4420" s="387">
        <v>1780</v>
      </c>
      <c r="R4420">
        <v>231.4</v>
      </c>
      <c r="S4420">
        <v>2011.3999999999999</v>
      </c>
      <c r="T4420" s="388">
        <v>44466</v>
      </c>
      <c r="U4420">
        <v>0</v>
      </c>
      <c r="V4420" t="s">
        <v>846</v>
      </c>
      <c r="W4420" s="388">
        <v>44502</v>
      </c>
      <c r="X4420">
        <v>78</v>
      </c>
      <c r="Y4420">
        <v>0</v>
      </c>
      <c r="Z4420">
        <v>0</v>
      </c>
      <c r="AA4420" t="s">
        <v>1758</v>
      </c>
      <c r="AB4420" t="s">
        <v>828</v>
      </c>
      <c r="AD4420" t="s">
        <v>10191</v>
      </c>
      <c r="AE4420" t="s">
        <v>10192</v>
      </c>
      <c r="AI4420" t="s">
        <v>1761</v>
      </c>
      <c r="AL4420" t="s">
        <v>11134</v>
      </c>
      <c r="AM4420">
        <v>7</v>
      </c>
      <c r="AN4420" t="s">
        <v>11064</v>
      </c>
      <c r="AO4420" t="s">
        <v>10785</v>
      </c>
      <c r="AP4420">
        <v>0</v>
      </c>
      <c r="AQ4420" s="388">
        <v>44475</v>
      </c>
      <c r="AS4420" t="s">
        <v>10786</v>
      </c>
      <c r="AT4420" s="388">
        <v>44478</v>
      </c>
      <c r="AU4420" t="s">
        <v>1756</v>
      </c>
      <c r="AV4420" t="s">
        <v>1756</v>
      </c>
      <c r="AZ4420" t="s">
        <v>1756</v>
      </c>
      <c r="BA4420" t="s">
        <v>8981</v>
      </c>
      <c r="BB4420" t="s">
        <v>11214</v>
      </c>
      <c r="BC4420" t="s">
        <v>11215</v>
      </c>
      <c r="BD4420" t="s">
        <v>828</v>
      </c>
      <c r="BE4420" t="s">
        <v>1756</v>
      </c>
      <c r="BF4420" t="s">
        <v>828</v>
      </c>
    </row>
    <row r="4421" spans="1:58">
      <c r="A4421" t="s">
        <v>842</v>
      </c>
      <c r="B4421">
        <v>12</v>
      </c>
      <c r="C4421">
        <v>0</v>
      </c>
      <c r="D4421">
        <v>7429</v>
      </c>
      <c r="E4421" t="s">
        <v>11150</v>
      </c>
      <c r="F4421">
        <v>53510703</v>
      </c>
      <c r="G4421" t="s">
        <v>2041</v>
      </c>
      <c r="H4421">
        <v>0</v>
      </c>
      <c r="I4421" t="s">
        <v>10203</v>
      </c>
      <c r="J4421">
        <v>178</v>
      </c>
      <c r="K4421">
        <v>10</v>
      </c>
      <c r="L4421" t="s">
        <v>1771</v>
      </c>
      <c r="M4421" t="s">
        <v>10204</v>
      </c>
      <c r="N4421" t="s">
        <v>1757</v>
      </c>
      <c r="O4421" t="s">
        <v>1756</v>
      </c>
      <c r="P4421" t="s">
        <v>1756</v>
      </c>
      <c r="Q4421" s="387">
        <v>1780</v>
      </c>
      <c r="R4421">
        <v>231.4</v>
      </c>
      <c r="S4421">
        <v>2011.3999999999999</v>
      </c>
      <c r="T4421" s="388">
        <v>44474</v>
      </c>
      <c r="U4421">
        <v>0</v>
      </c>
      <c r="V4421" t="s">
        <v>846</v>
      </c>
      <c r="W4421" s="388">
        <v>44502</v>
      </c>
      <c r="X4421">
        <v>78</v>
      </c>
      <c r="Y4421">
        <v>0</v>
      </c>
      <c r="Z4421">
        <v>0</v>
      </c>
      <c r="AA4421" t="s">
        <v>1758</v>
      </c>
      <c r="AB4421" t="s">
        <v>828</v>
      </c>
      <c r="AD4421" t="s">
        <v>10191</v>
      </c>
      <c r="AE4421" t="s">
        <v>10192</v>
      </c>
      <c r="AI4421" t="s">
        <v>1761</v>
      </c>
      <c r="AL4421" t="s">
        <v>11151</v>
      </c>
      <c r="AM4421">
        <v>7</v>
      </c>
      <c r="AN4421" t="s">
        <v>11064</v>
      </c>
      <c r="AO4421" t="s">
        <v>10785</v>
      </c>
      <c r="AP4421">
        <v>0</v>
      </c>
      <c r="AQ4421" s="388">
        <v>44477</v>
      </c>
      <c r="AS4421" t="s">
        <v>1765</v>
      </c>
      <c r="AT4421" s="388">
        <v>44495</v>
      </c>
      <c r="AU4421" t="s">
        <v>1756</v>
      </c>
      <c r="AV4421" t="s">
        <v>1756</v>
      </c>
      <c r="AZ4421" t="s">
        <v>1766</v>
      </c>
      <c r="BA4421" t="s">
        <v>8981</v>
      </c>
      <c r="BB4421" t="s">
        <v>11216</v>
      </c>
      <c r="BC4421" t="s">
        <v>11217</v>
      </c>
      <c r="BD4421" t="s">
        <v>828</v>
      </c>
      <c r="BE4421" t="s">
        <v>1756</v>
      </c>
      <c r="BF4421" t="s">
        <v>828</v>
      </c>
    </row>
    <row r="4422" spans="1:58">
      <c r="A4422" t="s">
        <v>842</v>
      </c>
      <c r="B4422">
        <v>12</v>
      </c>
      <c r="C4422">
        <v>0</v>
      </c>
      <c r="D4422">
        <v>7426</v>
      </c>
      <c r="E4422" t="s">
        <v>11154</v>
      </c>
      <c r="F4422">
        <v>53510703</v>
      </c>
      <c r="G4422" t="s">
        <v>2041</v>
      </c>
      <c r="H4422">
        <v>0</v>
      </c>
      <c r="I4422" t="s">
        <v>10203</v>
      </c>
      <c r="J4422">
        <v>178</v>
      </c>
      <c r="K4422">
        <v>10</v>
      </c>
      <c r="L4422" t="s">
        <v>1771</v>
      </c>
      <c r="M4422" t="s">
        <v>10204</v>
      </c>
      <c r="N4422" t="s">
        <v>1757</v>
      </c>
      <c r="O4422" t="s">
        <v>1756</v>
      </c>
      <c r="P4422" t="s">
        <v>1756</v>
      </c>
      <c r="Q4422" s="387">
        <v>1780</v>
      </c>
      <c r="R4422">
        <v>231.4</v>
      </c>
      <c r="S4422">
        <v>2011.3999999999999</v>
      </c>
      <c r="T4422" s="388">
        <v>44473</v>
      </c>
      <c r="U4422">
        <v>0</v>
      </c>
      <c r="V4422" t="s">
        <v>846</v>
      </c>
      <c r="W4422" s="388">
        <v>44502</v>
      </c>
      <c r="X4422">
        <v>78</v>
      </c>
      <c r="Y4422">
        <v>0</v>
      </c>
      <c r="Z4422">
        <v>0</v>
      </c>
      <c r="AA4422" t="s">
        <v>1758</v>
      </c>
      <c r="AB4422" t="s">
        <v>828</v>
      </c>
      <c r="AD4422" t="s">
        <v>10191</v>
      </c>
      <c r="AE4422" t="s">
        <v>10192</v>
      </c>
      <c r="AI4422" t="s">
        <v>1761</v>
      </c>
      <c r="AL4422" t="s">
        <v>11155</v>
      </c>
      <c r="AM4422">
        <v>7</v>
      </c>
      <c r="AN4422" t="s">
        <v>11064</v>
      </c>
      <c r="AO4422" t="s">
        <v>10785</v>
      </c>
      <c r="AP4422">
        <v>0</v>
      </c>
      <c r="AQ4422" s="388">
        <v>44477</v>
      </c>
      <c r="AS4422" t="s">
        <v>1765</v>
      </c>
      <c r="AT4422" s="388">
        <v>44478</v>
      </c>
      <c r="AU4422" t="s">
        <v>1756</v>
      </c>
      <c r="AV4422" t="s">
        <v>1756</v>
      </c>
      <c r="AZ4422" t="s">
        <v>1766</v>
      </c>
      <c r="BA4422" t="s">
        <v>8981</v>
      </c>
      <c r="BB4422" t="s">
        <v>11218</v>
      </c>
      <c r="BC4422" t="s">
        <v>11219</v>
      </c>
      <c r="BD4422" t="s">
        <v>828</v>
      </c>
      <c r="BE4422" t="s">
        <v>1756</v>
      </c>
      <c r="BF4422" t="s">
        <v>828</v>
      </c>
    </row>
    <row r="4423" spans="1:58">
      <c r="A4423" t="s">
        <v>842</v>
      </c>
      <c r="B4423">
        <v>12</v>
      </c>
      <c r="C4423">
        <v>0</v>
      </c>
      <c r="D4423">
        <v>7438</v>
      </c>
      <c r="E4423" t="s">
        <v>11137</v>
      </c>
      <c r="F4423">
        <v>53510703</v>
      </c>
      <c r="G4423" t="s">
        <v>2041</v>
      </c>
      <c r="H4423">
        <v>0</v>
      </c>
      <c r="I4423" t="s">
        <v>10207</v>
      </c>
      <c r="J4423">
        <v>195</v>
      </c>
      <c r="K4423">
        <v>8.5</v>
      </c>
      <c r="L4423" t="s">
        <v>1771</v>
      </c>
      <c r="M4423" t="s">
        <v>10208</v>
      </c>
      <c r="N4423" t="s">
        <v>1757</v>
      </c>
      <c r="O4423" t="s">
        <v>1756</v>
      </c>
      <c r="P4423" t="s">
        <v>1756</v>
      </c>
      <c r="Q4423" s="387">
        <v>1657.5</v>
      </c>
      <c r="R4423">
        <v>215.47499999999999</v>
      </c>
      <c r="S4423">
        <v>1872.9749999999999</v>
      </c>
      <c r="T4423" s="388">
        <v>44477</v>
      </c>
      <c r="U4423">
        <v>0</v>
      </c>
      <c r="V4423" t="s">
        <v>846</v>
      </c>
      <c r="W4423" s="388">
        <v>44502</v>
      </c>
      <c r="X4423">
        <v>78</v>
      </c>
      <c r="Y4423">
        <v>0</v>
      </c>
      <c r="Z4423">
        <v>0</v>
      </c>
      <c r="AA4423" t="s">
        <v>1758</v>
      </c>
      <c r="AB4423" t="s">
        <v>828</v>
      </c>
      <c r="AD4423" t="s">
        <v>10191</v>
      </c>
      <c r="AE4423" t="s">
        <v>10192</v>
      </c>
      <c r="AI4423" t="s">
        <v>1761</v>
      </c>
      <c r="AL4423" t="s">
        <v>11138</v>
      </c>
      <c r="AM4423">
        <v>7</v>
      </c>
      <c r="AN4423" t="s">
        <v>11064</v>
      </c>
      <c r="AO4423" t="s">
        <v>10785</v>
      </c>
      <c r="AP4423">
        <v>0</v>
      </c>
      <c r="AQ4423" s="388">
        <v>44484</v>
      </c>
      <c r="AS4423" t="s">
        <v>1765</v>
      </c>
      <c r="AT4423" s="388">
        <v>44495</v>
      </c>
      <c r="AU4423" t="s">
        <v>1756</v>
      </c>
      <c r="AV4423" t="s">
        <v>1756</v>
      </c>
      <c r="AZ4423" t="s">
        <v>1766</v>
      </c>
      <c r="BA4423" t="s">
        <v>8981</v>
      </c>
      <c r="BB4423" t="s">
        <v>11220</v>
      </c>
      <c r="BC4423" t="s">
        <v>11221</v>
      </c>
      <c r="BD4423" t="s">
        <v>828</v>
      </c>
      <c r="BE4423" t="s">
        <v>1756</v>
      </c>
      <c r="BF4423" t="s">
        <v>828</v>
      </c>
    </row>
    <row r="4424" spans="1:58">
      <c r="A4424" t="s">
        <v>842</v>
      </c>
      <c r="B4424">
        <v>12</v>
      </c>
      <c r="C4424">
        <v>0</v>
      </c>
      <c r="D4424">
        <v>7436</v>
      </c>
      <c r="E4424" t="s">
        <v>11141</v>
      </c>
      <c r="F4424">
        <v>53510703</v>
      </c>
      <c r="G4424" t="s">
        <v>2041</v>
      </c>
      <c r="H4424">
        <v>0</v>
      </c>
      <c r="I4424" t="s">
        <v>10207</v>
      </c>
      <c r="J4424">
        <v>195</v>
      </c>
      <c r="K4424">
        <v>17</v>
      </c>
      <c r="L4424" t="s">
        <v>1771</v>
      </c>
      <c r="M4424" t="s">
        <v>10208</v>
      </c>
      <c r="N4424" t="s">
        <v>1757</v>
      </c>
      <c r="O4424" t="s">
        <v>1756</v>
      </c>
      <c r="P4424" t="s">
        <v>1756</v>
      </c>
      <c r="Q4424" s="387">
        <v>3315</v>
      </c>
      <c r="R4424">
        <v>430.95</v>
      </c>
      <c r="S4424">
        <v>3745.95</v>
      </c>
      <c r="T4424" s="388">
        <v>44476</v>
      </c>
      <c r="U4424">
        <v>0</v>
      </c>
      <c r="V4424" t="s">
        <v>846</v>
      </c>
      <c r="W4424" s="388">
        <v>44502</v>
      </c>
      <c r="X4424">
        <v>78</v>
      </c>
      <c r="Y4424">
        <v>0</v>
      </c>
      <c r="Z4424">
        <v>0</v>
      </c>
      <c r="AA4424" t="s">
        <v>1758</v>
      </c>
      <c r="AB4424" t="s">
        <v>828</v>
      </c>
      <c r="AD4424" t="s">
        <v>10191</v>
      </c>
      <c r="AE4424" t="s">
        <v>10192</v>
      </c>
      <c r="AI4424" t="s">
        <v>1761</v>
      </c>
      <c r="AL4424" t="s">
        <v>11142</v>
      </c>
      <c r="AM4424">
        <v>7</v>
      </c>
      <c r="AN4424" t="s">
        <v>6713</v>
      </c>
      <c r="AO4424" t="s">
        <v>10785</v>
      </c>
      <c r="AP4424">
        <v>0</v>
      </c>
      <c r="AQ4424" s="388">
        <v>44484</v>
      </c>
      <c r="AS4424" t="s">
        <v>1765</v>
      </c>
      <c r="AT4424" s="388">
        <v>44495</v>
      </c>
      <c r="AU4424" t="s">
        <v>1756</v>
      </c>
      <c r="AV4424" t="s">
        <v>1756</v>
      </c>
      <c r="AZ4424" t="s">
        <v>1766</v>
      </c>
      <c r="BA4424" t="s">
        <v>8981</v>
      </c>
      <c r="BB4424" t="s">
        <v>11222</v>
      </c>
      <c r="BC4424" t="s">
        <v>11223</v>
      </c>
      <c r="BD4424" t="s">
        <v>828</v>
      </c>
      <c r="BE4424" t="s">
        <v>1756</v>
      </c>
      <c r="BF4424" t="s">
        <v>828</v>
      </c>
    </row>
    <row r="4425" spans="1:58">
      <c r="A4425" t="s">
        <v>842</v>
      </c>
      <c r="B4425">
        <v>12</v>
      </c>
      <c r="C4425">
        <v>0</v>
      </c>
      <c r="D4425">
        <v>7433</v>
      </c>
      <c r="E4425" t="s">
        <v>11145</v>
      </c>
      <c r="F4425">
        <v>53510703</v>
      </c>
      <c r="G4425" t="s">
        <v>2041</v>
      </c>
      <c r="H4425">
        <v>0</v>
      </c>
      <c r="I4425" t="s">
        <v>10207</v>
      </c>
      <c r="J4425">
        <v>195</v>
      </c>
      <c r="K4425">
        <v>20</v>
      </c>
      <c r="L4425" t="s">
        <v>1771</v>
      </c>
      <c r="M4425" t="s">
        <v>10208</v>
      </c>
      <c r="N4425" t="s">
        <v>1757</v>
      </c>
      <c r="O4425" t="s">
        <v>1756</v>
      </c>
      <c r="P4425" t="s">
        <v>1756</v>
      </c>
      <c r="Q4425" s="387">
        <v>3900</v>
      </c>
      <c r="R4425">
        <v>507</v>
      </c>
      <c r="S4425">
        <v>4407</v>
      </c>
      <c r="T4425" s="388">
        <v>44475</v>
      </c>
      <c r="U4425">
        <v>0</v>
      </c>
      <c r="V4425" t="s">
        <v>846</v>
      </c>
      <c r="W4425" s="388">
        <v>44502</v>
      </c>
      <c r="X4425">
        <v>78</v>
      </c>
      <c r="Y4425">
        <v>0</v>
      </c>
      <c r="Z4425">
        <v>0</v>
      </c>
      <c r="AA4425" t="s">
        <v>1758</v>
      </c>
      <c r="AB4425" t="s">
        <v>828</v>
      </c>
      <c r="AD4425" t="s">
        <v>10191</v>
      </c>
      <c r="AE4425" t="s">
        <v>10192</v>
      </c>
      <c r="AI4425" t="s">
        <v>1761</v>
      </c>
      <c r="AL4425" t="s">
        <v>11146</v>
      </c>
      <c r="AM4425">
        <v>7</v>
      </c>
      <c r="AN4425" t="s">
        <v>11064</v>
      </c>
      <c r="AO4425" t="s">
        <v>10785</v>
      </c>
      <c r="AP4425">
        <v>0</v>
      </c>
      <c r="AQ4425" s="388">
        <v>44484</v>
      </c>
      <c r="AS4425" t="s">
        <v>11147</v>
      </c>
      <c r="AT4425" s="388">
        <v>44484</v>
      </c>
      <c r="AU4425" t="s">
        <v>1756</v>
      </c>
      <c r="AV4425" t="s">
        <v>1756</v>
      </c>
      <c r="AZ4425" t="s">
        <v>1756</v>
      </c>
      <c r="BA4425" t="s">
        <v>8981</v>
      </c>
      <c r="BB4425" t="s">
        <v>11224</v>
      </c>
      <c r="BC4425" t="s">
        <v>11225</v>
      </c>
      <c r="BD4425" t="s">
        <v>828</v>
      </c>
      <c r="BE4425" t="s">
        <v>1756</v>
      </c>
      <c r="BF4425" t="s">
        <v>828</v>
      </c>
    </row>
    <row r="4426" spans="1:58">
      <c r="A4426" t="s">
        <v>842</v>
      </c>
      <c r="B4426">
        <v>12</v>
      </c>
      <c r="C4426">
        <v>0</v>
      </c>
      <c r="D4426">
        <v>7426</v>
      </c>
      <c r="E4426" t="s">
        <v>11154</v>
      </c>
      <c r="F4426">
        <v>53510703</v>
      </c>
      <c r="G4426" t="s">
        <v>2041</v>
      </c>
      <c r="H4426">
        <v>0</v>
      </c>
      <c r="I4426" t="s">
        <v>10207</v>
      </c>
      <c r="J4426">
        <v>195</v>
      </c>
      <c r="K4426">
        <v>20</v>
      </c>
      <c r="L4426" t="s">
        <v>1771</v>
      </c>
      <c r="M4426" t="s">
        <v>10208</v>
      </c>
      <c r="N4426" t="s">
        <v>1757</v>
      </c>
      <c r="O4426" t="s">
        <v>1756</v>
      </c>
      <c r="P4426" t="s">
        <v>1756</v>
      </c>
      <c r="Q4426" s="387">
        <v>3900</v>
      </c>
      <c r="R4426">
        <v>507</v>
      </c>
      <c r="S4426">
        <v>4407</v>
      </c>
      <c r="T4426" s="388">
        <v>44473</v>
      </c>
      <c r="U4426">
        <v>0</v>
      </c>
      <c r="V4426" t="s">
        <v>846</v>
      </c>
      <c r="W4426" s="388">
        <v>44502</v>
      </c>
      <c r="X4426">
        <v>78</v>
      </c>
      <c r="Y4426">
        <v>0</v>
      </c>
      <c r="Z4426">
        <v>0</v>
      </c>
      <c r="AA4426" t="s">
        <v>1758</v>
      </c>
      <c r="AB4426" t="s">
        <v>828</v>
      </c>
      <c r="AD4426" t="s">
        <v>10191</v>
      </c>
      <c r="AE4426" t="s">
        <v>10192</v>
      </c>
      <c r="AI4426" t="s">
        <v>1761</v>
      </c>
      <c r="AL4426" t="s">
        <v>11155</v>
      </c>
      <c r="AM4426">
        <v>7</v>
      </c>
      <c r="AN4426" t="s">
        <v>11064</v>
      </c>
      <c r="AO4426" t="s">
        <v>10785</v>
      </c>
      <c r="AP4426">
        <v>0</v>
      </c>
      <c r="AQ4426" s="388">
        <v>44477</v>
      </c>
      <c r="AS4426" t="s">
        <v>1765</v>
      </c>
      <c r="AT4426" s="388">
        <v>44478</v>
      </c>
      <c r="AU4426" t="s">
        <v>1756</v>
      </c>
      <c r="AV4426" t="s">
        <v>1756</v>
      </c>
      <c r="AZ4426" t="s">
        <v>1766</v>
      </c>
      <c r="BA4426" t="s">
        <v>8981</v>
      </c>
      <c r="BB4426" t="s">
        <v>11226</v>
      </c>
      <c r="BC4426" t="s">
        <v>11227</v>
      </c>
      <c r="BD4426" t="s">
        <v>828</v>
      </c>
      <c r="BE4426" t="s">
        <v>1756</v>
      </c>
      <c r="BF4426" t="s">
        <v>828</v>
      </c>
    </row>
    <row r="4427" spans="1:58">
      <c r="A4427" t="s">
        <v>842</v>
      </c>
      <c r="B4427">
        <v>12</v>
      </c>
      <c r="C4427">
        <v>0</v>
      </c>
      <c r="D4427">
        <v>7423</v>
      </c>
      <c r="E4427" t="s">
        <v>11117</v>
      </c>
      <c r="F4427">
        <v>53510703</v>
      </c>
      <c r="G4427" t="s">
        <v>2041</v>
      </c>
      <c r="H4427">
        <v>0</v>
      </c>
      <c r="I4427" t="s">
        <v>10207</v>
      </c>
      <c r="J4427">
        <v>195</v>
      </c>
      <c r="K4427">
        <v>10.5</v>
      </c>
      <c r="L4427" t="s">
        <v>1771</v>
      </c>
      <c r="M4427" t="s">
        <v>10208</v>
      </c>
      <c r="N4427" t="s">
        <v>1757</v>
      </c>
      <c r="O4427" t="s">
        <v>1756</v>
      </c>
      <c r="P4427" t="s">
        <v>1756</v>
      </c>
      <c r="Q4427" s="387">
        <v>2047.5</v>
      </c>
      <c r="R4427">
        <v>266.17500000000001</v>
      </c>
      <c r="S4427">
        <v>2313.6749999999997</v>
      </c>
      <c r="T4427" s="388">
        <v>44472</v>
      </c>
      <c r="U4427">
        <v>0</v>
      </c>
      <c r="V4427" t="s">
        <v>846</v>
      </c>
      <c r="W4427" s="388">
        <v>44502</v>
      </c>
      <c r="X4427">
        <v>78</v>
      </c>
      <c r="Y4427">
        <v>0</v>
      </c>
      <c r="Z4427">
        <v>0</v>
      </c>
      <c r="AA4427" t="s">
        <v>1758</v>
      </c>
      <c r="AB4427" t="s">
        <v>828</v>
      </c>
      <c r="AD4427" t="s">
        <v>10191</v>
      </c>
      <c r="AE4427" t="s">
        <v>10192</v>
      </c>
      <c r="AI4427" t="s">
        <v>1761</v>
      </c>
      <c r="AL4427" t="s">
        <v>11118</v>
      </c>
      <c r="AM4427">
        <v>7</v>
      </c>
      <c r="AN4427" t="s">
        <v>11064</v>
      </c>
      <c r="AO4427" t="s">
        <v>10785</v>
      </c>
      <c r="AP4427">
        <v>0</v>
      </c>
      <c r="AQ4427" s="388">
        <v>44477</v>
      </c>
      <c r="AS4427" t="s">
        <v>1765</v>
      </c>
      <c r="AT4427" s="388">
        <v>44478</v>
      </c>
      <c r="AU4427" t="s">
        <v>1756</v>
      </c>
      <c r="AV4427" t="s">
        <v>1756</v>
      </c>
      <c r="AZ4427" t="s">
        <v>1766</v>
      </c>
      <c r="BA4427" t="s">
        <v>8981</v>
      </c>
      <c r="BB4427" t="s">
        <v>11228</v>
      </c>
      <c r="BC4427" t="s">
        <v>11229</v>
      </c>
      <c r="BD4427" t="s">
        <v>828</v>
      </c>
      <c r="BE4427" t="s">
        <v>1756</v>
      </c>
      <c r="BF4427" t="s">
        <v>828</v>
      </c>
    </row>
    <row r="4428" spans="1:58">
      <c r="A4428" t="s">
        <v>842</v>
      </c>
      <c r="B4428">
        <v>12</v>
      </c>
      <c r="C4428">
        <v>0</v>
      </c>
      <c r="D4428">
        <v>7418</v>
      </c>
      <c r="E4428" t="s">
        <v>11109</v>
      </c>
      <c r="F4428">
        <v>53510703</v>
      </c>
      <c r="G4428" t="s">
        <v>2041</v>
      </c>
      <c r="H4428">
        <v>0</v>
      </c>
      <c r="I4428" t="s">
        <v>10207</v>
      </c>
      <c r="J4428">
        <v>195</v>
      </c>
      <c r="K4428">
        <v>21</v>
      </c>
      <c r="L4428" t="s">
        <v>1771</v>
      </c>
      <c r="M4428" t="s">
        <v>10208</v>
      </c>
      <c r="N4428" t="s">
        <v>1757</v>
      </c>
      <c r="O4428" t="s">
        <v>1756</v>
      </c>
      <c r="P4428" t="s">
        <v>1756</v>
      </c>
      <c r="Q4428" s="387">
        <v>4095</v>
      </c>
      <c r="R4428">
        <v>532.35</v>
      </c>
      <c r="S4428">
        <v>4627.3499999999995</v>
      </c>
      <c r="T4428" s="388">
        <v>44470</v>
      </c>
      <c r="U4428">
        <v>0</v>
      </c>
      <c r="V4428" t="s">
        <v>846</v>
      </c>
      <c r="W4428" s="388">
        <v>44502</v>
      </c>
      <c r="X4428">
        <v>78</v>
      </c>
      <c r="Y4428">
        <v>0</v>
      </c>
      <c r="Z4428">
        <v>0</v>
      </c>
      <c r="AA4428" t="s">
        <v>1758</v>
      </c>
      <c r="AB4428" t="s">
        <v>828</v>
      </c>
      <c r="AD4428" t="s">
        <v>10191</v>
      </c>
      <c r="AE4428" t="s">
        <v>10192</v>
      </c>
      <c r="AI4428" t="s">
        <v>1761</v>
      </c>
      <c r="AL4428" t="s">
        <v>11110</v>
      </c>
      <c r="AM4428">
        <v>7</v>
      </c>
      <c r="AN4428" t="s">
        <v>11064</v>
      </c>
      <c r="AO4428" t="s">
        <v>10785</v>
      </c>
      <c r="AP4428">
        <v>0</v>
      </c>
      <c r="AQ4428" s="388">
        <v>44477</v>
      </c>
      <c r="AR4428" t="s">
        <v>1756</v>
      </c>
      <c r="AS4428" t="s">
        <v>10786</v>
      </c>
      <c r="AT4428" s="388">
        <v>44478</v>
      </c>
      <c r="AU4428" t="s">
        <v>1756</v>
      </c>
      <c r="AV4428" t="s">
        <v>1756</v>
      </c>
      <c r="AZ4428" t="s">
        <v>1756</v>
      </c>
      <c r="BA4428" t="s">
        <v>8981</v>
      </c>
      <c r="BB4428" t="s">
        <v>11230</v>
      </c>
      <c r="BC4428" t="s">
        <v>11231</v>
      </c>
      <c r="BD4428" t="s">
        <v>828</v>
      </c>
      <c r="BE4428" t="s">
        <v>1756</v>
      </c>
      <c r="BF4428" t="s">
        <v>828</v>
      </c>
    </row>
    <row r="4429" spans="1:58">
      <c r="A4429" t="s">
        <v>842</v>
      </c>
      <c r="B4429">
        <v>12</v>
      </c>
      <c r="C4429">
        <v>0</v>
      </c>
      <c r="D4429">
        <v>7412</v>
      </c>
      <c r="E4429" t="s">
        <v>11123</v>
      </c>
      <c r="F4429">
        <v>53510703</v>
      </c>
      <c r="G4429" t="s">
        <v>2041</v>
      </c>
      <c r="H4429">
        <v>0</v>
      </c>
      <c r="I4429" t="s">
        <v>10207</v>
      </c>
      <c r="J4429">
        <v>195</v>
      </c>
      <c r="K4429">
        <v>20</v>
      </c>
      <c r="L4429" t="s">
        <v>1771</v>
      </c>
      <c r="M4429" t="s">
        <v>10208</v>
      </c>
      <c r="N4429" t="s">
        <v>1757</v>
      </c>
      <c r="O4429" t="s">
        <v>1756</v>
      </c>
      <c r="P4429" t="s">
        <v>1756</v>
      </c>
      <c r="Q4429" s="387">
        <v>3900</v>
      </c>
      <c r="R4429">
        <v>507</v>
      </c>
      <c r="S4429">
        <v>4407</v>
      </c>
      <c r="T4429" s="388">
        <v>44469</v>
      </c>
      <c r="U4429">
        <v>0</v>
      </c>
      <c r="V4429" t="s">
        <v>846</v>
      </c>
      <c r="W4429" s="388">
        <v>44502</v>
      </c>
      <c r="X4429">
        <v>78</v>
      </c>
      <c r="Y4429">
        <v>0</v>
      </c>
      <c r="Z4429">
        <v>0</v>
      </c>
      <c r="AA4429" t="s">
        <v>1758</v>
      </c>
      <c r="AB4429" t="s">
        <v>828</v>
      </c>
      <c r="AD4429" t="s">
        <v>10191</v>
      </c>
      <c r="AE4429" t="s">
        <v>10192</v>
      </c>
      <c r="AI4429" t="s">
        <v>1761</v>
      </c>
      <c r="AL4429" t="s">
        <v>11124</v>
      </c>
      <c r="AM4429">
        <v>7</v>
      </c>
      <c r="AN4429" t="s">
        <v>11064</v>
      </c>
      <c r="AO4429" t="s">
        <v>10785</v>
      </c>
      <c r="AP4429">
        <v>0</v>
      </c>
      <c r="AQ4429" s="388">
        <v>44476</v>
      </c>
      <c r="AS4429" t="s">
        <v>10786</v>
      </c>
      <c r="AT4429" s="388">
        <v>44478</v>
      </c>
      <c r="AU4429" t="s">
        <v>1756</v>
      </c>
      <c r="AV4429" t="s">
        <v>1756</v>
      </c>
      <c r="AZ4429" t="s">
        <v>1756</v>
      </c>
      <c r="BA4429" t="s">
        <v>8981</v>
      </c>
      <c r="BB4429" t="s">
        <v>11232</v>
      </c>
      <c r="BC4429" t="s">
        <v>11233</v>
      </c>
      <c r="BD4429" t="s">
        <v>828</v>
      </c>
      <c r="BE4429" t="s">
        <v>1756</v>
      </c>
      <c r="BF4429" t="s">
        <v>828</v>
      </c>
    </row>
    <row r="4430" spans="1:58">
      <c r="A4430" t="s">
        <v>842</v>
      </c>
      <c r="B4430">
        <v>12</v>
      </c>
      <c r="C4430">
        <v>0</v>
      </c>
      <c r="D4430">
        <v>7408</v>
      </c>
      <c r="E4430" t="s">
        <v>11127</v>
      </c>
      <c r="F4430">
        <v>53510703</v>
      </c>
      <c r="G4430" t="s">
        <v>2041</v>
      </c>
      <c r="H4430">
        <v>0</v>
      </c>
      <c r="I4430" t="s">
        <v>10207</v>
      </c>
      <c r="J4430">
        <v>195</v>
      </c>
      <c r="K4430">
        <v>20</v>
      </c>
      <c r="L4430" t="s">
        <v>1771</v>
      </c>
      <c r="M4430" t="s">
        <v>10208</v>
      </c>
      <c r="N4430" t="s">
        <v>1757</v>
      </c>
      <c r="O4430" t="s">
        <v>1756</v>
      </c>
      <c r="P4430" t="s">
        <v>1756</v>
      </c>
      <c r="Q4430" s="387">
        <v>3900</v>
      </c>
      <c r="R4430">
        <v>507</v>
      </c>
      <c r="S4430">
        <v>4407</v>
      </c>
      <c r="T4430" s="388">
        <v>44468</v>
      </c>
      <c r="U4430">
        <v>0</v>
      </c>
      <c r="V4430" t="s">
        <v>846</v>
      </c>
      <c r="W4430" s="388">
        <v>44502</v>
      </c>
      <c r="X4430">
        <v>78</v>
      </c>
      <c r="Y4430">
        <v>0</v>
      </c>
      <c r="Z4430">
        <v>0</v>
      </c>
      <c r="AA4430" t="s">
        <v>1758</v>
      </c>
      <c r="AB4430" t="s">
        <v>828</v>
      </c>
      <c r="AD4430" t="s">
        <v>10191</v>
      </c>
      <c r="AE4430" t="s">
        <v>10192</v>
      </c>
      <c r="AI4430" t="s">
        <v>1761</v>
      </c>
      <c r="AL4430" t="s">
        <v>11128</v>
      </c>
      <c r="AM4430">
        <v>7</v>
      </c>
      <c r="AN4430" t="s">
        <v>11064</v>
      </c>
      <c r="AO4430" t="s">
        <v>10785</v>
      </c>
      <c r="AP4430">
        <v>0</v>
      </c>
      <c r="AQ4430" s="388">
        <v>44476</v>
      </c>
      <c r="AS4430" t="s">
        <v>10786</v>
      </c>
      <c r="AT4430" s="388">
        <v>44478</v>
      </c>
      <c r="AU4430" t="s">
        <v>1756</v>
      </c>
      <c r="AV4430" t="s">
        <v>1756</v>
      </c>
      <c r="AZ4430" t="s">
        <v>1756</v>
      </c>
      <c r="BA4430" t="s">
        <v>8981</v>
      </c>
      <c r="BB4430" t="s">
        <v>11234</v>
      </c>
      <c r="BC4430" t="s">
        <v>11235</v>
      </c>
      <c r="BD4430" t="s">
        <v>828</v>
      </c>
      <c r="BE4430" t="s">
        <v>1756</v>
      </c>
      <c r="BF4430" t="s">
        <v>828</v>
      </c>
    </row>
    <row r="4431" spans="1:58">
      <c r="A4431" t="s">
        <v>842</v>
      </c>
      <c r="B4431">
        <v>12</v>
      </c>
      <c r="C4431">
        <v>0</v>
      </c>
      <c r="D4431">
        <v>7404</v>
      </c>
      <c r="E4431" t="s">
        <v>11113</v>
      </c>
      <c r="F4431">
        <v>53510703</v>
      </c>
      <c r="G4431" t="s">
        <v>2041</v>
      </c>
      <c r="H4431">
        <v>0</v>
      </c>
      <c r="I4431" t="s">
        <v>10207</v>
      </c>
      <c r="J4431">
        <v>195</v>
      </c>
      <c r="K4431">
        <v>20</v>
      </c>
      <c r="L4431" t="s">
        <v>1771</v>
      </c>
      <c r="M4431" t="s">
        <v>10208</v>
      </c>
      <c r="N4431" t="s">
        <v>1757</v>
      </c>
      <c r="O4431" t="s">
        <v>1756</v>
      </c>
      <c r="P4431" t="s">
        <v>1756</v>
      </c>
      <c r="Q4431" s="387">
        <v>3900</v>
      </c>
      <c r="R4431">
        <v>507</v>
      </c>
      <c r="S4431">
        <v>4407</v>
      </c>
      <c r="T4431" s="388">
        <v>44467</v>
      </c>
      <c r="U4431">
        <v>0</v>
      </c>
      <c r="V4431" t="s">
        <v>846</v>
      </c>
      <c r="W4431" s="388">
        <v>44502</v>
      </c>
      <c r="X4431">
        <v>78</v>
      </c>
      <c r="Y4431">
        <v>0</v>
      </c>
      <c r="Z4431">
        <v>0</v>
      </c>
      <c r="AA4431" t="s">
        <v>1758</v>
      </c>
      <c r="AB4431" t="s">
        <v>828</v>
      </c>
      <c r="AD4431" t="s">
        <v>10191</v>
      </c>
      <c r="AE4431" t="s">
        <v>10192</v>
      </c>
      <c r="AI4431" t="s">
        <v>1761</v>
      </c>
      <c r="AL4431" t="s">
        <v>11114</v>
      </c>
      <c r="AM4431">
        <v>7</v>
      </c>
      <c r="AN4431" t="s">
        <v>6713</v>
      </c>
      <c r="AO4431" t="s">
        <v>10785</v>
      </c>
      <c r="AP4431">
        <v>0</v>
      </c>
      <c r="AQ4431" s="388">
        <v>44475</v>
      </c>
      <c r="AS4431" t="s">
        <v>10786</v>
      </c>
      <c r="AT4431" s="388">
        <v>44478</v>
      </c>
      <c r="AU4431" t="s">
        <v>1756</v>
      </c>
      <c r="AV4431" t="s">
        <v>1756</v>
      </c>
      <c r="AZ4431" t="s">
        <v>1756</v>
      </c>
      <c r="BA4431" t="s">
        <v>8981</v>
      </c>
      <c r="BB4431" t="s">
        <v>11236</v>
      </c>
      <c r="BC4431" t="s">
        <v>11237</v>
      </c>
      <c r="BD4431" t="s">
        <v>828</v>
      </c>
      <c r="BE4431" t="s">
        <v>1756</v>
      </c>
      <c r="BF4431" t="s">
        <v>828</v>
      </c>
    </row>
    <row r="4432" spans="1:58">
      <c r="A4432" t="s">
        <v>842</v>
      </c>
      <c r="B4432">
        <v>12</v>
      </c>
      <c r="C4432">
        <v>0</v>
      </c>
      <c r="D4432">
        <v>7398</v>
      </c>
      <c r="E4432" t="s">
        <v>11133</v>
      </c>
      <c r="F4432">
        <v>53510703</v>
      </c>
      <c r="G4432" t="s">
        <v>2041</v>
      </c>
      <c r="H4432">
        <v>0</v>
      </c>
      <c r="I4432" t="s">
        <v>10207</v>
      </c>
      <c r="J4432">
        <v>195</v>
      </c>
      <c r="K4432">
        <v>20</v>
      </c>
      <c r="L4432" t="s">
        <v>1771</v>
      </c>
      <c r="M4432" t="s">
        <v>10208</v>
      </c>
      <c r="N4432" t="s">
        <v>1757</v>
      </c>
      <c r="O4432" t="s">
        <v>1756</v>
      </c>
      <c r="P4432" t="s">
        <v>1756</v>
      </c>
      <c r="Q4432" s="387">
        <v>3900</v>
      </c>
      <c r="R4432">
        <v>507</v>
      </c>
      <c r="S4432">
        <v>4407</v>
      </c>
      <c r="T4432" s="388">
        <v>44466</v>
      </c>
      <c r="U4432">
        <v>0</v>
      </c>
      <c r="V4432" t="s">
        <v>846</v>
      </c>
      <c r="W4432" s="388">
        <v>44502</v>
      </c>
      <c r="X4432">
        <v>78</v>
      </c>
      <c r="Y4432">
        <v>0</v>
      </c>
      <c r="Z4432">
        <v>0</v>
      </c>
      <c r="AA4432" t="s">
        <v>1758</v>
      </c>
      <c r="AB4432" t="s">
        <v>828</v>
      </c>
      <c r="AD4432" t="s">
        <v>10191</v>
      </c>
      <c r="AE4432" t="s">
        <v>10192</v>
      </c>
      <c r="AI4432" t="s">
        <v>1761</v>
      </c>
      <c r="AL4432" t="s">
        <v>11134</v>
      </c>
      <c r="AM4432">
        <v>7</v>
      </c>
      <c r="AN4432" t="s">
        <v>11064</v>
      </c>
      <c r="AO4432" t="s">
        <v>10785</v>
      </c>
      <c r="AP4432">
        <v>0</v>
      </c>
      <c r="AQ4432" s="388">
        <v>44475</v>
      </c>
      <c r="AS4432" t="s">
        <v>10786</v>
      </c>
      <c r="AT4432" s="388">
        <v>44478</v>
      </c>
      <c r="AU4432" t="s">
        <v>1756</v>
      </c>
      <c r="AV4432" t="s">
        <v>1756</v>
      </c>
      <c r="AZ4432" t="s">
        <v>1756</v>
      </c>
      <c r="BA4432" t="s">
        <v>8981</v>
      </c>
      <c r="BB4432" t="s">
        <v>11238</v>
      </c>
      <c r="BC4432" t="s">
        <v>11239</v>
      </c>
      <c r="BD4432" t="s">
        <v>828</v>
      </c>
      <c r="BE4432" t="s">
        <v>1756</v>
      </c>
      <c r="BF4432" t="s">
        <v>828</v>
      </c>
    </row>
    <row r="4433" spans="1:58">
      <c r="A4433" t="s">
        <v>842</v>
      </c>
      <c r="B4433">
        <v>12</v>
      </c>
      <c r="C4433">
        <v>0</v>
      </c>
      <c r="D4433">
        <v>7429</v>
      </c>
      <c r="E4433" t="s">
        <v>11150</v>
      </c>
      <c r="F4433">
        <v>53510703</v>
      </c>
      <c r="G4433" t="s">
        <v>2041</v>
      </c>
      <c r="H4433">
        <v>0</v>
      </c>
      <c r="I4433" t="s">
        <v>10207</v>
      </c>
      <c r="J4433">
        <v>195</v>
      </c>
      <c r="K4433">
        <v>20</v>
      </c>
      <c r="L4433" t="s">
        <v>1771</v>
      </c>
      <c r="M4433" t="s">
        <v>10208</v>
      </c>
      <c r="N4433" t="s">
        <v>1757</v>
      </c>
      <c r="O4433" t="s">
        <v>1756</v>
      </c>
      <c r="P4433" t="s">
        <v>1756</v>
      </c>
      <c r="Q4433" s="387">
        <v>3900</v>
      </c>
      <c r="R4433">
        <v>507</v>
      </c>
      <c r="S4433">
        <v>4407</v>
      </c>
      <c r="T4433" s="388">
        <v>44474</v>
      </c>
      <c r="U4433">
        <v>0</v>
      </c>
      <c r="V4433" t="s">
        <v>846</v>
      </c>
      <c r="W4433" s="388">
        <v>44502</v>
      </c>
      <c r="X4433">
        <v>78</v>
      </c>
      <c r="Y4433">
        <v>0</v>
      </c>
      <c r="Z4433">
        <v>0</v>
      </c>
      <c r="AA4433" t="s">
        <v>1758</v>
      </c>
      <c r="AB4433" t="s">
        <v>828</v>
      </c>
      <c r="AD4433" t="s">
        <v>10191</v>
      </c>
      <c r="AE4433" t="s">
        <v>10192</v>
      </c>
      <c r="AI4433" t="s">
        <v>1761</v>
      </c>
      <c r="AL4433" t="s">
        <v>11151</v>
      </c>
      <c r="AM4433">
        <v>7</v>
      </c>
      <c r="AN4433" t="s">
        <v>11064</v>
      </c>
      <c r="AO4433" t="s">
        <v>10785</v>
      </c>
      <c r="AP4433">
        <v>0</v>
      </c>
      <c r="AQ4433" s="388">
        <v>44477</v>
      </c>
      <c r="AS4433" t="s">
        <v>1765</v>
      </c>
      <c r="AT4433" s="388">
        <v>44495</v>
      </c>
      <c r="AU4433" t="s">
        <v>1756</v>
      </c>
      <c r="AV4433" t="s">
        <v>1756</v>
      </c>
      <c r="AZ4433" t="s">
        <v>1766</v>
      </c>
      <c r="BA4433" t="s">
        <v>8981</v>
      </c>
      <c r="BB4433" t="s">
        <v>11240</v>
      </c>
      <c r="BC4433" t="s">
        <v>11241</v>
      </c>
      <c r="BD4433" t="s">
        <v>828</v>
      </c>
      <c r="BE4433" t="s">
        <v>1756</v>
      </c>
      <c r="BF4433" t="s">
        <v>828</v>
      </c>
    </row>
    <row r="4434" spans="1:58">
      <c r="A4434" t="s">
        <v>842</v>
      </c>
      <c r="B4434">
        <v>12</v>
      </c>
      <c r="C4434">
        <v>0</v>
      </c>
      <c r="D4434">
        <v>7426</v>
      </c>
      <c r="E4434" t="s">
        <v>11154</v>
      </c>
      <c r="F4434">
        <v>53510703</v>
      </c>
      <c r="G4434" t="s">
        <v>2041</v>
      </c>
      <c r="H4434">
        <v>0</v>
      </c>
      <c r="I4434" t="s">
        <v>10347</v>
      </c>
      <c r="J4434">
        <v>25</v>
      </c>
      <c r="K4434">
        <v>22</v>
      </c>
      <c r="L4434" t="s">
        <v>1771</v>
      </c>
      <c r="M4434" t="s">
        <v>10200</v>
      </c>
      <c r="N4434" t="s">
        <v>1757</v>
      </c>
      <c r="O4434" t="s">
        <v>1756</v>
      </c>
      <c r="P4434" t="s">
        <v>1756</v>
      </c>
      <c r="Q4434" s="387">
        <v>550</v>
      </c>
      <c r="R4434">
        <v>71.5</v>
      </c>
      <c r="S4434">
        <v>621.49999999999989</v>
      </c>
      <c r="T4434" s="388">
        <v>44473</v>
      </c>
      <c r="U4434">
        <v>0</v>
      </c>
      <c r="V4434" t="s">
        <v>846</v>
      </c>
      <c r="W4434" s="388">
        <v>44502</v>
      </c>
      <c r="X4434">
        <v>78</v>
      </c>
      <c r="Y4434">
        <v>0</v>
      </c>
      <c r="Z4434">
        <v>0</v>
      </c>
      <c r="AA4434" t="s">
        <v>1758</v>
      </c>
      <c r="AB4434" t="s">
        <v>828</v>
      </c>
      <c r="AD4434" t="s">
        <v>10191</v>
      </c>
      <c r="AE4434" t="s">
        <v>10192</v>
      </c>
      <c r="AI4434" t="s">
        <v>1761</v>
      </c>
      <c r="AL4434" t="s">
        <v>11155</v>
      </c>
      <c r="AM4434">
        <v>7</v>
      </c>
      <c r="AN4434" t="s">
        <v>11064</v>
      </c>
      <c r="AO4434" t="s">
        <v>10785</v>
      </c>
      <c r="AP4434">
        <v>0</v>
      </c>
      <c r="AQ4434" s="388">
        <v>44477</v>
      </c>
      <c r="AS4434" t="s">
        <v>1765</v>
      </c>
      <c r="AT4434" s="388">
        <v>44478</v>
      </c>
      <c r="AU4434" t="s">
        <v>1756</v>
      </c>
      <c r="AV4434" t="s">
        <v>1756</v>
      </c>
      <c r="AZ4434" t="s">
        <v>1766</v>
      </c>
      <c r="BA4434" t="s">
        <v>8981</v>
      </c>
      <c r="BB4434" t="s">
        <v>11242</v>
      </c>
      <c r="BC4434" t="s">
        <v>11243</v>
      </c>
      <c r="BD4434" t="s">
        <v>828</v>
      </c>
      <c r="BE4434" t="s">
        <v>1756</v>
      </c>
      <c r="BF4434" t="s">
        <v>828</v>
      </c>
    </row>
    <row r="4435" spans="1:58">
      <c r="A4435" t="s">
        <v>842</v>
      </c>
      <c r="B4435">
        <v>12</v>
      </c>
      <c r="C4435">
        <v>0</v>
      </c>
      <c r="D4435">
        <v>7404</v>
      </c>
      <c r="E4435" t="s">
        <v>11113</v>
      </c>
      <c r="F4435">
        <v>53510703</v>
      </c>
      <c r="G4435" t="s">
        <v>2041</v>
      </c>
      <c r="H4435">
        <v>0</v>
      </c>
      <c r="I4435" t="s">
        <v>11244</v>
      </c>
      <c r="J4435">
        <v>75</v>
      </c>
      <c r="K4435">
        <v>1</v>
      </c>
      <c r="L4435" t="s">
        <v>10765</v>
      </c>
      <c r="N4435" t="s">
        <v>1757</v>
      </c>
      <c r="O4435" t="s">
        <v>1756</v>
      </c>
      <c r="P4435" t="s">
        <v>1756</v>
      </c>
      <c r="Q4435" s="387">
        <v>75</v>
      </c>
      <c r="R4435">
        <v>9.75</v>
      </c>
      <c r="S4435">
        <v>84.749999999999986</v>
      </c>
      <c r="T4435" s="388">
        <v>44467</v>
      </c>
      <c r="U4435">
        <v>0</v>
      </c>
      <c r="V4435" t="s">
        <v>846</v>
      </c>
      <c r="W4435" s="388">
        <v>44502</v>
      </c>
      <c r="X4435">
        <v>78</v>
      </c>
      <c r="Y4435">
        <v>0</v>
      </c>
      <c r="Z4435">
        <v>0</v>
      </c>
      <c r="AA4435" t="s">
        <v>1758</v>
      </c>
      <c r="AB4435" t="s">
        <v>828</v>
      </c>
      <c r="AD4435" t="s">
        <v>10191</v>
      </c>
      <c r="AE4435" t="s">
        <v>10192</v>
      </c>
      <c r="AI4435" t="s">
        <v>1761</v>
      </c>
      <c r="AL4435" t="s">
        <v>11114</v>
      </c>
      <c r="AM4435">
        <v>7</v>
      </c>
      <c r="AN4435" t="s">
        <v>6713</v>
      </c>
      <c r="AO4435" t="s">
        <v>10785</v>
      </c>
      <c r="AP4435">
        <v>0</v>
      </c>
      <c r="AQ4435" s="388">
        <v>44475</v>
      </c>
      <c r="AS4435" t="s">
        <v>10786</v>
      </c>
      <c r="AT4435" s="388">
        <v>44478</v>
      </c>
      <c r="AU4435" t="s">
        <v>1756</v>
      </c>
      <c r="AV4435" t="s">
        <v>1756</v>
      </c>
      <c r="AZ4435" t="s">
        <v>1756</v>
      </c>
      <c r="BA4435" t="s">
        <v>8981</v>
      </c>
      <c r="BB4435" t="s">
        <v>11245</v>
      </c>
      <c r="BC4435" t="s">
        <v>11246</v>
      </c>
      <c r="BD4435" t="s">
        <v>828</v>
      </c>
      <c r="BE4435" t="s">
        <v>1756</v>
      </c>
      <c r="BF4435" t="s">
        <v>828</v>
      </c>
    </row>
    <row r="4436" spans="1:58">
      <c r="A4436" t="s">
        <v>842</v>
      </c>
      <c r="B4436">
        <v>12</v>
      </c>
      <c r="C4436">
        <v>0</v>
      </c>
      <c r="D4436">
        <v>7408</v>
      </c>
      <c r="E4436" t="s">
        <v>11127</v>
      </c>
      <c r="F4436">
        <v>53510703</v>
      </c>
      <c r="G4436" t="s">
        <v>2041</v>
      </c>
      <c r="H4436">
        <v>0</v>
      </c>
      <c r="I4436" t="s">
        <v>10764</v>
      </c>
      <c r="J4436">
        <v>30</v>
      </c>
      <c r="K4436">
        <v>1</v>
      </c>
      <c r="L4436" t="s">
        <v>10765</v>
      </c>
      <c r="N4436" t="s">
        <v>1757</v>
      </c>
      <c r="O4436" t="s">
        <v>1756</v>
      </c>
      <c r="P4436" t="s">
        <v>1756</v>
      </c>
      <c r="Q4436" s="387">
        <v>30</v>
      </c>
      <c r="R4436">
        <v>3.9000000000000004</v>
      </c>
      <c r="S4436">
        <v>33.9</v>
      </c>
      <c r="T4436" s="388">
        <v>44468</v>
      </c>
      <c r="U4436">
        <v>0</v>
      </c>
      <c r="V4436" t="s">
        <v>846</v>
      </c>
      <c r="W4436" s="388">
        <v>44502</v>
      </c>
      <c r="X4436">
        <v>78</v>
      </c>
      <c r="Y4436">
        <v>0</v>
      </c>
      <c r="Z4436">
        <v>0</v>
      </c>
      <c r="AA4436" t="s">
        <v>1758</v>
      </c>
      <c r="AB4436" t="s">
        <v>828</v>
      </c>
      <c r="AD4436" t="s">
        <v>10191</v>
      </c>
      <c r="AE4436" t="s">
        <v>10192</v>
      </c>
      <c r="AI4436" t="s">
        <v>1761</v>
      </c>
      <c r="AL4436" t="s">
        <v>11128</v>
      </c>
      <c r="AM4436">
        <v>7</v>
      </c>
      <c r="AN4436" t="s">
        <v>11064</v>
      </c>
      <c r="AO4436" t="s">
        <v>10785</v>
      </c>
      <c r="AP4436">
        <v>0</v>
      </c>
      <c r="AQ4436" s="388">
        <v>44476</v>
      </c>
      <c r="AS4436" t="s">
        <v>10786</v>
      </c>
      <c r="AT4436" s="388">
        <v>44478</v>
      </c>
      <c r="AU4436" t="s">
        <v>1756</v>
      </c>
      <c r="AV4436" t="s">
        <v>1756</v>
      </c>
      <c r="AZ4436" t="s">
        <v>1756</v>
      </c>
      <c r="BA4436" t="s">
        <v>8981</v>
      </c>
      <c r="BB4436" t="s">
        <v>11247</v>
      </c>
      <c r="BC4436" t="s">
        <v>11248</v>
      </c>
      <c r="BD4436" t="s">
        <v>828</v>
      </c>
      <c r="BE4436" t="s">
        <v>1756</v>
      </c>
      <c r="BF4436" t="s">
        <v>828</v>
      </c>
    </row>
    <row r="4437" spans="1:58">
      <c r="A4437" t="s">
        <v>842</v>
      </c>
      <c r="B4437">
        <v>12</v>
      </c>
      <c r="C4437">
        <v>0</v>
      </c>
      <c r="D4437">
        <v>7404</v>
      </c>
      <c r="E4437" t="s">
        <v>11113</v>
      </c>
      <c r="F4437">
        <v>53510703</v>
      </c>
      <c r="G4437" t="s">
        <v>2041</v>
      </c>
      <c r="H4437">
        <v>0</v>
      </c>
      <c r="I4437" t="s">
        <v>10764</v>
      </c>
      <c r="J4437">
        <v>30</v>
      </c>
      <c r="K4437">
        <v>1</v>
      </c>
      <c r="L4437" t="s">
        <v>10765</v>
      </c>
      <c r="N4437" t="s">
        <v>1757</v>
      </c>
      <c r="O4437" t="s">
        <v>1756</v>
      </c>
      <c r="P4437" t="s">
        <v>1756</v>
      </c>
      <c r="Q4437" s="387">
        <v>30</v>
      </c>
      <c r="R4437">
        <v>3.9000000000000004</v>
      </c>
      <c r="S4437">
        <v>33.9</v>
      </c>
      <c r="T4437" s="388">
        <v>44467</v>
      </c>
      <c r="U4437">
        <v>0</v>
      </c>
      <c r="V4437" t="s">
        <v>846</v>
      </c>
      <c r="W4437" s="388">
        <v>44502</v>
      </c>
      <c r="X4437">
        <v>78</v>
      </c>
      <c r="Y4437">
        <v>0</v>
      </c>
      <c r="Z4437">
        <v>0</v>
      </c>
      <c r="AA4437" t="s">
        <v>1758</v>
      </c>
      <c r="AB4437" t="s">
        <v>828</v>
      </c>
      <c r="AD4437" t="s">
        <v>10191</v>
      </c>
      <c r="AE4437" t="s">
        <v>10192</v>
      </c>
      <c r="AI4437" t="s">
        <v>1761</v>
      </c>
      <c r="AL4437" t="s">
        <v>11114</v>
      </c>
      <c r="AM4437">
        <v>7</v>
      </c>
      <c r="AN4437" t="s">
        <v>6713</v>
      </c>
      <c r="AO4437" t="s">
        <v>10785</v>
      </c>
      <c r="AP4437">
        <v>0</v>
      </c>
      <c r="AQ4437" s="388">
        <v>44475</v>
      </c>
      <c r="AS4437" t="s">
        <v>10786</v>
      </c>
      <c r="AT4437" s="388">
        <v>44478</v>
      </c>
      <c r="AU4437" t="s">
        <v>1756</v>
      </c>
      <c r="AV4437" t="s">
        <v>1756</v>
      </c>
      <c r="AZ4437" t="s">
        <v>1756</v>
      </c>
      <c r="BA4437" t="s">
        <v>8981</v>
      </c>
      <c r="BB4437" t="s">
        <v>11249</v>
      </c>
      <c r="BC4437" t="s">
        <v>11250</v>
      </c>
      <c r="BD4437" t="s">
        <v>828</v>
      </c>
      <c r="BE4437" t="s">
        <v>1756</v>
      </c>
      <c r="BF4437" t="s">
        <v>828</v>
      </c>
    </row>
    <row r="4438" spans="1:58">
      <c r="A4438" t="s">
        <v>842</v>
      </c>
      <c r="B4438">
        <v>12</v>
      </c>
      <c r="C4438">
        <v>0</v>
      </c>
      <c r="D4438">
        <v>7398</v>
      </c>
      <c r="E4438" t="s">
        <v>11133</v>
      </c>
      <c r="F4438">
        <v>53510703</v>
      </c>
      <c r="G4438" t="s">
        <v>2041</v>
      </c>
      <c r="H4438">
        <v>0</v>
      </c>
      <c r="I4438" t="s">
        <v>10764</v>
      </c>
      <c r="J4438">
        <v>30</v>
      </c>
      <c r="K4438">
        <v>1</v>
      </c>
      <c r="L4438" t="s">
        <v>10765</v>
      </c>
      <c r="N4438" t="s">
        <v>1757</v>
      </c>
      <c r="O4438" t="s">
        <v>1756</v>
      </c>
      <c r="P4438" t="s">
        <v>1756</v>
      </c>
      <c r="Q4438" s="387">
        <v>30</v>
      </c>
      <c r="R4438">
        <v>3.9000000000000004</v>
      </c>
      <c r="S4438">
        <v>33.9</v>
      </c>
      <c r="T4438" s="388">
        <v>44466</v>
      </c>
      <c r="U4438">
        <v>0</v>
      </c>
      <c r="V4438" t="s">
        <v>846</v>
      </c>
      <c r="W4438" s="388">
        <v>44502</v>
      </c>
      <c r="X4438">
        <v>78</v>
      </c>
      <c r="Y4438">
        <v>0</v>
      </c>
      <c r="Z4438">
        <v>0</v>
      </c>
      <c r="AA4438" t="s">
        <v>1758</v>
      </c>
      <c r="AB4438" t="s">
        <v>828</v>
      </c>
      <c r="AD4438" t="s">
        <v>10191</v>
      </c>
      <c r="AE4438" t="s">
        <v>10192</v>
      </c>
      <c r="AI4438" t="s">
        <v>1761</v>
      </c>
      <c r="AL4438" t="s">
        <v>11134</v>
      </c>
      <c r="AM4438">
        <v>7</v>
      </c>
      <c r="AN4438" t="s">
        <v>11064</v>
      </c>
      <c r="AO4438" t="s">
        <v>10785</v>
      </c>
      <c r="AP4438">
        <v>0</v>
      </c>
      <c r="AQ4438" s="388">
        <v>44475</v>
      </c>
      <c r="AS4438" t="s">
        <v>10786</v>
      </c>
      <c r="AT4438" s="388">
        <v>44478</v>
      </c>
      <c r="AU4438" t="s">
        <v>1756</v>
      </c>
      <c r="AV4438" t="s">
        <v>1756</v>
      </c>
      <c r="AZ4438" t="s">
        <v>1756</v>
      </c>
      <c r="BA4438" t="s">
        <v>8981</v>
      </c>
      <c r="BB4438" t="s">
        <v>11251</v>
      </c>
      <c r="BC4438" t="s">
        <v>11252</v>
      </c>
      <c r="BD4438" t="s">
        <v>828</v>
      </c>
      <c r="BE4438" t="s">
        <v>1756</v>
      </c>
      <c r="BF4438" t="s">
        <v>828</v>
      </c>
    </row>
    <row r="4439" spans="1:58">
      <c r="A4439" t="s">
        <v>842</v>
      </c>
      <c r="B4439">
        <v>12</v>
      </c>
      <c r="C4439">
        <v>0</v>
      </c>
      <c r="D4439">
        <v>7408</v>
      </c>
      <c r="E4439" t="s">
        <v>11127</v>
      </c>
      <c r="F4439">
        <v>53510703</v>
      </c>
      <c r="G4439" t="s">
        <v>2041</v>
      </c>
      <c r="H4439">
        <v>0</v>
      </c>
      <c r="I4439" t="s">
        <v>10774</v>
      </c>
      <c r="J4439">
        <v>250</v>
      </c>
      <c r="K4439">
        <v>1</v>
      </c>
      <c r="L4439" t="s">
        <v>10765</v>
      </c>
      <c r="N4439" t="s">
        <v>1757</v>
      </c>
      <c r="O4439" t="s">
        <v>1756</v>
      </c>
      <c r="P4439" t="s">
        <v>1756</v>
      </c>
      <c r="Q4439" s="387">
        <v>250</v>
      </c>
      <c r="R4439">
        <v>32.5</v>
      </c>
      <c r="S4439">
        <v>282.5</v>
      </c>
      <c r="T4439" s="388">
        <v>44468</v>
      </c>
      <c r="U4439">
        <v>0</v>
      </c>
      <c r="V4439" t="s">
        <v>846</v>
      </c>
      <c r="W4439" s="388">
        <v>44502</v>
      </c>
      <c r="X4439">
        <v>78</v>
      </c>
      <c r="Y4439">
        <v>0</v>
      </c>
      <c r="Z4439">
        <v>0</v>
      </c>
      <c r="AA4439" t="s">
        <v>1758</v>
      </c>
      <c r="AB4439" t="s">
        <v>828</v>
      </c>
      <c r="AD4439" t="s">
        <v>10191</v>
      </c>
      <c r="AE4439" t="s">
        <v>10192</v>
      </c>
      <c r="AI4439" t="s">
        <v>1761</v>
      </c>
      <c r="AL4439" t="s">
        <v>11128</v>
      </c>
      <c r="AM4439">
        <v>7</v>
      </c>
      <c r="AN4439" t="s">
        <v>11064</v>
      </c>
      <c r="AO4439" t="s">
        <v>10785</v>
      </c>
      <c r="AP4439">
        <v>0</v>
      </c>
      <c r="AQ4439" s="388">
        <v>44476</v>
      </c>
      <c r="AS4439" t="s">
        <v>10786</v>
      </c>
      <c r="AT4439" s="388">
        <v>44478</v>
      </c>
      <c r="AU4439" t="s">
        <v>1756</v>
      </c>
      <c r="AV4439" t="s">
        <v>1756</v>
      </c>
      <c r="AZ4439" t="s">
        <v>1756</v>
      </c>
      <c r="BA4439" t="s">
        <v>8981</v>
      </c>
      <c r="BB4439" t="s">
        <v>11253</v>
      </c>
      <c r="BC4439" t="s">
        <v>11254</v>
      </c>
      <c r="BD4439" t="s">
        <v>828</v>
      </c>
      <c r="BE4439" t="s">
        <v>1756</v>
      </c>
      <c r="BF4439" t="s">
        <v>828</v>
      </c>
    </row>
    <row r="4440" spans="1:58">
      <c r="A4440" t="s">
        <v>842</v>
      </c>
      <c r="B4440">
        <v>12</v>
      </c>
      <c r="C4440">
        <v>0</v>
      </c>
      <c r="D4440">
        <v>7404</v>
      </c>
      <c r="E4440" t="s">
        <v>11113</v>
      </c>
      <c r="F4440">
        <v>53510703</v>
      </c>
      <c r="G4440" t="s">
        <v>2041</v>
      </c>
      <c r="H4440">
        <v>0</v>
      </c>
      <c r="I4440" t="s">
        <v>10774</v>
      </c>
      <c r="J4440">
        <v>250</v>
      </c>
      <c r="K4440">
        <v>1</v>
      </c>
      <c r="L4440" t="s">
        <v>10765</v>
      </c>
      <c r="N4440" t="s">
        <v>1757</v>
      </c>
      <c r="O4440" t="s">
        <v>1756</v>
      </c>
      <c r="P4440" t="s">
        <v>1756</v>
      </c>
      <c r="Q4440" s="387">
        <v>250</v>
      </c>
      <c r="R4440">
        <v>32.5</v>
      </c>
      <c r="S4440">
        <v>282.5</v>
      </c>
      <c r="T4440" s="388">
        <v>44467</v>
      </c>
      <c r="U4440">
        <v>0</v>
      </c>
      <c r="V4440" t="s">
        <v>846</v>
      </c>
      <c r="W4440" s="388">
        <v>44502</v>
      </c>
      <c r="X4440">
        <v>78</v>
      </c>
      <c r="Y4440">
        <v>0</v>
      </c>
      <c r="Z4440">
        <v>0</v>
      </c>
      <c r="AA4440" t="s">
        <v>1758</v>
      </c>
      <c r="AB4440" t="s">
        <v>828</v>
      </c>
      <c r="AD4440" t="s">
        <v>10191</v>
      </c>
      <c r="AE4440" t="s">
        <v>10192</v>
      </c>
      <c r="AI4440" t="s">
        <v>1761</v>
      </c>
      <c r="AL4440" t="s">
        <v>11114</v>
      </c>
      <c r="AM4440">
        <v>7</v>
      </c>
      <c r="AN4440" t="s">
        <v>6713</v>
      </c>
      <c r="AO4440" t="s">
        <v>10785</v>
      </c>
      <c r="AP4440">
        <v>0</v>
      </c>
      <c r="AQ4440" s="388">
        <v>44475</v>
      </c>
      <c r="AS4440" t="s">
        <v>10786</v>
      </c>
      <c r="AT4440" s="388">
        <v>44478</v>
      </c>
      <c r="AU4440" t="s">
        <v>1756</v>
      </c>
      <c r="AV4440" t="s">
        <v>1756</v>
      </c>
      <c r="AZ4440" t="s">
        <v>1756</v>
      </c>
      <c r="BA4440" t="s">
        <v>8981</v>
      </c>
      <c r="BB4440" t="s">
        <v>11255</v>
      </c>
      <c r="BC4440" t="s">
        <v>11256</v>
      </c>
      <c r="BD4440" t="s">
        <v>828</v>
      </c>
      <c r="BE4440" t="s">
        <v>1756</v>
      </c>
      <c r="BF4440" t="s">
        <v>828</v>
      </c>
    </row>
    <row r="4441" spans="1:58">
      <c r="A4441" t="s">
        <v>842</v>
      </c>
      <c r="B4441">
        <v>12</v>
      </c>
      <c r="C4441">
        <v>0</v>
      </c>
      <c r="D4441">
        <v>7398</v>
      </c>
      <c r="E4441" t="s">
        <v>11133</v>
      </c>
      <c r="F4441">
        <v>53510703</v>
      </c>
      <c r="G4441" t="s">
        <v>2041</v>
      </c>
      <c r="H4441">
        <v>0</v>
      </c>
      <c r="I4441" t="s">
        <v>10774</v>
      </c>
      <c r="J4441">
        <v>250</v>
      </c>
      <c r="K4441">
        <v>1</v>
      </c>
      <c r="L4441" t="s">
        <v>10765</v>
      </c>
      <c r="N4441" t="s">
        <v>1757</v>
      </c>
      <c r="O4441" t="s">
        <v>1756</v>
      </c>
      <c r="P4441" t="s">
        <v>1756</v>
      </c>
      <c r="Q4441" s="387">
        <v>250</v>
      </c>
      <c r="R4441">
        <v>32.5</v>
      </c>
      <c r="S4441">
        <v>282.5</v>
      </c>
      <c r="T4441" s="388">
        <v>44466</v>
      </c>
      <c r="U4441">
        <v>0</v>
      </c>
      <c r="V4441" t="s">
        <v>846</v>
      </c>
      <c r="W4441" s="388">
        <v>44502</v>
      </c>
      <c r="X4441">
        <v>78</v>
      </c>
      <c r="Y4441">
        <v>0</v>
      </c>
      <c r="Z4441">
        <v>0</v>
      </c>
      <c r="AA4441" t="s">
        <v>1758</v>
      </c>
      <c r="AB4441" t="s">
        <v>828</v>
      </c>
      <c r="AD4441" t="s">
        <v>10191</v>
      </c>
      <c r="AE4441" t="s">
        <v>10192</v>
      </c>
      <c r="AI4441" t="s">
        <v>1761</v>
      </c>
      <c r="AL4441" t="s">
        <v>11134</v>
      </c>
      <c r="AM4441">
        <v>7</v>
      </c>
      <c r="AN4441" t="s">
        <v>11064</v>
      </c>
      <c r="AO4441" t="s">
        <v>10785</v>
      </c>
      <c r="AP4441">
        <v>0</v>
      </c>
      <c r="AQ4441" s="388">
        <v>44475</v>
      </c>
      <c r="AS4441" t="s">
        <v>10786</v>
      </c>
      <c r="AT4441" s="388">
        <v>44478</v>
      </c>
      <c r="AU4441" t="s">
        <v>1756</v>
      </c>
      <c r="AV4441" t="s">
        <v>1756</v>
      </c>
      <c r="AZ4441" t="s">
        <v>1756</v>
      </c>
      <c r="BA4441" t="s">
        <v>8981</v>
      </c>
      <c r="BB4441" t="s">
        <v>11257</v>
      </c>
      <c r="BC4441" t="s">
        <v>11258</v>
      </c>
      <c r="BD4441" t="s">
        <v>828</v>
      </c>
      <c r="BE4441" t="s">
        <v>1756</v>
      </c>
      <c r="BF4441" t="s">
        <v>828</v>
      </c>
    </row>
    <row r="4442" spans="1:58">
      <c r="A4442" t="s">
        <v>842</v>
      </c>
      <c r="B4442">
        <v>12</v>
      </c>
      <c r="C4442">
        <v>0</v>
      </c>
      <c r="D4442">
        <v>7394</v>
      </c>
      <c r="E4442" t="s">
        <v>11259</v>
      </c>
      <c r="F4442">
        <v>53510712</v>
      </c>
      <c r="G4442" t="s">
        <v>2041</v>
      </c>
      <c r="H4442">
        <v>0</v>
      </c>
      <c r="I4442" t="s">
        <v>554</v>
      </c>
      <c r="J4442">
        <v>84</v>
      </c>
      <c r="K4442">
        <v>1</v>
      </c>
      <c r="L4442" t="s">
        <v>1771</v>
      </c>
      <c r="M4442" t="s">
        <v>1756</v>
      </c>
      <c r="N4442" t="s">
        <v>1756</v>
      </c>
      <c r="O4442" t="s">
        <v>10190</v>
      </c>
      <c r="P4442" t="s">
        <v>1757</v>
      </c>
      <c r="Q4442" s="387">
        <v>84</v>
      </c>
      <c r="R4442">
        <v>10.92</v>
      </c>
      <c r="S4442">
        <v>94.919999999999987</v>
      </c>
      <c r="T4442" s="388">
        <v>44465</v>
      </c>
      <c r="U4442">
        <v>0</v>
      </c>
      <c r="V4442" t="s">
        <v>846</v>
      </c>
      <c r="W4442" s="388">
        <v>44502</v>
      </c>
      <c r="X4442">
        <v>78</v>
      </c>
      <c r="Y4442">
        <v>0</v>
      </c>
      <c r="Z4442">
        <v>0</v>
      </c>
      <c r="AA4442" t="s">
        <v>1758</v>
      </c>
      <c r="AB4442" t="s">
        <v>2044</v>
      </c>
      <c r="AD4442" t="s">
        <v>10191</v>
      </c>
      <c r="AE4442" t="s">
        <v>10192</v>
      </c>
      <c r="AI4442" t="s">
        <v>1761</v>
      </c>
      <c r="AL4442" t="s">
        <v>11260</v>
      </c>
      <c r="AM4442">
        <v>7</v>
      </c>
      <c r="AN4442" t="s">
        <v>11064</v>
      </c>
      <c r="AO4442" t="s">
        <v>10785</v>
      </c>
      <c r="AP4442">
        <v>0</v>
      </c>
      <c r="AQ4442" s="388">
        <v>44474</v>
      </c>
      <c r="AS4442" t="s">
        <v>10786</v>
      </c>
      <c r="AT4442" s="388">
        <v>44478</v>
      </c>
      <c r="AU4442" t="s">
        <v>1756</v>
      </c>
      <c r="AV4442" t="s">
        <v>1756</v>
      </c>
      <c r="AZ4442" t="s">
        <v>1756</v>
      </c>
      <c r="BA4442" t="s">
        <v>8981</v>
      </c>
      <c r="BB4442" t="s">
        <v>11261</v>
      </c>
      <c r="BC4442" t="s">
        <v>11262</v>
      </c>
      <c r="BD4442" t="s">
        <v>1756</v>
      </c>
      <c r="BE4442" t="s">
        <v>6257</v>
      </c>
      <c r="BF4442" t="s">
        <v>822</v>
      </c>
    </row>
    <row r="4443" spans="1:58">
      <c r="A4443" t="s">
        <v>842</v>
      </c>
      <c r="B4443">
        <v>12</v>
      </c>
      <c r="C4443">
        <v>0</v>
      </c>
      <c r="D4443">
        <v>7461</v>
      </c>
      <c r="E4443" t="s">
        <v>11263</v>
      </c>
      <c r="F4443">
        <v>53510712</v>
      </c>
      <c r="G4443" t="s">
        <v>2041</v>
      </c>
      <c r="H4443">
        <v>0</v>
      </c>
      <c r="I4443" t="s">
        <v>554</v>
      </c>
      <c r="J4443">
        <v>84</v>
      </c>
      <c r="K4443">
        <v>1</v>
      </c>
      <c r="L4443" t="s">
        <v>1771</v>
      </c>
      <c r="M4443" t="s">
        <v>1756</v>
      </c>
      <c r="N4443" t="s">
        <v>1756</v>
      </c>
      <c r="O4443" t="s">
        <v>10190</v>
      </c>
      <c r="P4443" t="s">
        <v>1757</v>
      </c>
      <c r="Q4443" s="387">
        <v>84</v>
      </c>
      <c r="R4443">
        <v>10.92</v>
      </c>
      <c r="S4443">
        <v>94.919999999999987</v>
      </c>
      <c r="T4443" s="388">
        <v>44485</v>
      </c>
      <c r="U4443">
        <v>0</v>
      </c>
      <c r="V4443" t="s">
        <v>846</v>
      </c>
      <c r="W4443" s="388">
        <v>44502</v>
      </c>
      <c r="X4443">
        <v>78</v>
      </c>
      <c r="Y4443">
        <v>0</v>
      </c>
      <c r="Z4443">
        <v>0</v>
      </c>
      <c r="AA4443" t="s">
        <v>1758</v>
      </c>
      <c r="AB4443" t="s">
        <v>2044</v>
      </c>
      <c r="AD4443" t="s">
        <v>10191</v>
      </c>
      <c r="AE4443" t="s">
        <v>10192</v>
      </c>
      <c r="AI4443" t="s">
        <v>1761</v>
      </c>
      <c r="AL4443" t="s">
        <v>11264</v>
      </c>
      <c r="AM4443">
        <v>7</v>
      </c>
      <c r="AN4443" t="s">
        <v>11064</v>
      </c>
      <c r="AO4443" t="s">
        <v>10785</v>
      </c>
      <c r="AP4443">
        <v>0</v>
      </c>
      <c r="AQ4443" s="388">
        <v>44494</v>
      </c>
      <c r="AS4443" t="s">
        <v>1765</v>
      </c>
      <c r="AT4443" s="388">
        <v>44496</v>
      </c>
      <c r="AU4443" t="s">
        <v>1756</v>
      </c>
      <c r="AV4443" t="s">
        <v>1756</v>
      </c>
      <c r="AZ4443" t="s">
        <v>1766</v>
      </c>
      <c r="BA4443" t="s">
        <v>8981</v>
      </c>
      <c r="BB4443" t="s">
        <v>11265</v>
      </c>
      <c r="BC4443" t="s">
        <v>11266</v>
      </c>
      <c r="BD4443" t="s">
        <v>1756</v>
      </c>
      <c r="BE4443" t="s">
        <v>6257</v>
      </c>
      <c r="BF4443" t="s">
        <v>822</v>
      </c>
    </row>
    <row r="4444" spans="1:58">
      <c r="A4444" t="s">
        <v>842</v>
      </c>
      <c r="B4444">
        <v>12</v>
      </c>
      <c r="C4444">
        <v>0</v>
      </c>
      <c r="D4444">
        <v>7447</v>
      </c>
      <c r="E4444" t="s">
        <v>11267</v>
      </c>
      <c r="F4444">
        <v>53510712</v>
      </c>
      <c r="G4444" t="s">
        <v>2041</v>
      </c>
      <c r="H4444">
        <v>0</v>
      </c>
      <c r="I4444" t="s">
        <v>554</v>
      </c>
      <c r="J4444">
        <v>84</v>
      </c>
      <c r="K4444">
        <v>2</v>
      </c>
      <c r="L4444" t="s">
        <v>1771</v>
      </c>
      <c r="M4444" t="s">
        <v>1756</v>
      </c>
      <c r="N4444" t="s">
        <v>1756</v>
      </c>
      <c r="O4444" t="s">
        <v>10190</v>
      </c>
      <c r="P4444" t="s">
        <v>1757</v>
      </c>
      <c r="Q4444" s="387">
        <v>168</v>
      </c>
      <c r="R4444">
        <v>21.84</v>
      </c>
      <c r="S4444">
        <v>189.83999999999997</v>
      </c>
      <c r="T4444" s="388">
        <v>44481</v>
      </c>
      <c r="U4444">
        <v>0</v>
      </c>
      <c r="V4444" t="s">
        <v>846</v>
      </c>
      <c r="W4444" s="388">
        <v>44502</v>
      </c>
      <c r="X4444">
        <v>78</v>
      </c>
      <c r="Y4444">
        <v>0</v>
      </c>
      <c r="Z4444">
        <v>0</v>
      </c>
      <c r="AA4444" t="s">
        <v>1758</v>
      </c>
      <c r="AB4444" t="s">
        <v>2044</v>
      </c>
      <c r="AD4444" t="s">
        <v>10191</v>
      </c>
      <c r="AE4444" t="s">
        <v>10192</v>
      </c>
      <c r="AI4444" t="s">
        <v>1761</v>
      </c>
      <c r="AL4444" t="s">
        <v>11268</v>
      </c>
      <c r="AM4444">
        <v>7</v>
      </c>
      <c r="AN4444" t="s">
        <v>11064</v>
      </c>
      <c r="AO4444" t="s">
        <v>10785</v>
      </c>
      <c r="AP4444">
        <v>0</v>
      </c>
      <c r="AQ4444" s="388">
        <v>44487</v>
      </c>
      <c r="AS4444" t="s">
        <v>1765</v>
      </c>
      <c r="AT4444" s="388">
        <v>44495</v>
      </c>
      <c r="AU4444" t="s">
        <v>1756</v>
      </c>
      <c r="AV4444" t="s">
        <v>1756</v>
      </c>
      <c r="AZ4444" t="s">
        <v>1766</v>
      </c>
      <c r="BA4444" t="s">
        <v>8981</v>
      </c>
      <c r="BB4444" t="s">
        <v>11269</v>
      </c>
      <c r="BC4444" t="s">
        <v>11270</v>
      </c>
      <c r="BD4444" t="s">
        <v>1756</v>
      </c>
      <c r="BE4444" t="s">
        <v>6257</v>
      </c>
      <c r="BF4444" t="s">
        <v>822</v>
      </c>
    </row>
    <row r="4445" spans="1:58">
      <c r="A4445" t="s">
        <v>842</v>
      </c>
      <c r="B4445">
        <v>12</v>
      </c>
      <c r="C4445">
        <v>0</v>
      </c>
      <c r="D4445">
        <v>7461</v>
      </c>
      <c r="E4445" t="s">
        <v>11263</v>
      </c>
      <c r="F4445">
        <v>53510712</v>
      </c>
      <c r="G4445" t="s">
        <v>2041</v>
      </c>
      <c r="H4445">
        <v>0</v>
      </c>
      <c r="I4445" t="s">
        <v>2056</v>
      </c>
      <c r="J4445">
        <v>244</v>
      </c>
      <c r="K4445">
        <v>0.90909090000000004</v>
      </c>
      <c r="L4445" t="s">
        <v>1755</v>
      </c>
      <c r="N4445" t="s">
        <v>1757</v>
      </c>
      <c r="O4445" t="s">
        <v>1756</v>
      </c>
      <c r="P4445" t="s">
        <v>1756</v>
      </c>
      <c r="Q4445" s="387">
        <v>221.81819999999999</v>
      </c>
      <c r="R4445">
        <v>28.836365999999998</v>
      </c>
      <c r="S4445">
        <v>250.65456599999996</v>
      </c>
      <c r="T4445" s="388">
        <v>44485</v>
      </c>
      <c r="U4445">
        <v>0</v>
      </c>
      <c r="V4445" t="s">
        <v>846</v>
      </c>
      <c r="W4445" s="388">
        <v>44502</v>
      </c>
      <c r="X4445">
        <v>78</v>
      </c>
      <c r="Y4445">
        <v>0</v>
      </c>
      <c r="Z4445">
        <v>0</v>
      </c>
      <c r="AA4445" t="s">
        <v>1758</v>
      </c>
      <c r="AB4445" t="s">
        <v>2044</v>
      </c>
      <c r="AD4445" t="s">
        <v>10191</v>
      </c>
      <c r="AE4445" t="s">
        <v>10192</v>
      </c>
      <c r="AI4445" t="s">
        <v>1761</v>
      </c>
      <c r="AL4445" t="s">
        <v>11264</v>
      </c>
      <c r="AM4445">
        <v>7</v>
      </c>
      <c r="AN4445" t="s">
        <v>11064</v>
      </c>
      <c r="AO4445" t="s">
        <v>10785</v>
      </c>
      <c r="AP4445">
        <v>0</v>
      </c>
      <c r="AQ4445" s="388">
        <v>44494</v>
      </c>
      <c r="AS4445" t="s">
        <v>1765</v>
      </c>
      <c r="AT4445" s="388">
        <v>44496</v>
      </c>
      <c r="AU4445" t="s">
        <v>1756</v>
      </c>
      <c r="AV4445" t="s">
        <v>1756</v>
      </c>
      <c r="AZ4445" t="s">
        <v>1766</v>
      </c>
      <c r="BA4445" t="s">
        <v>8981</v>
      </c>
      <c r="BB4445" t="s">
        <v>11271</v>
      </c>
      <c r="BC4445" t="s">
        <v>11272</v>
      </c>
      <c r="BD4445" t="s">
        <v>1756</v>
      </c>
      <c r="BE4445" t="s">
        <v>6257</v>
      </c>
      <c r="BF4445" t="s">
        <v>822</v>
      </c>
    </row>
    <row r="4446" spans="1:58">
      <c r="A4446" t="s">
        <v>842</v>
      </c>
      <c r="B4446">
        <v>12</v>
      </c>
      <c r="C4446">
        <v>0</v>
      </c>
      <c r="D4446">
        <v>7461</v>
      </c>
      <c r="E4446" t="s">
        <v>11263</v>
      </c>
      <c r="F4446">
        <v>53510712</v>
      </c>
      <c r="G4446" t="s">
        <v>2041</v>
      </c>
      <c r="H4446">
        <v>0</v>
      </c>
      <c r="I4446" t="s">
        <v>2056</v>
      </c>
      <c r="J4446">
        <v>244</v>
      </c>
      <c r="K4446">
        <v>0.90909090000000004</v>
      </c>
      <c r="L4446" t="s">
        <v>1755</v>
      </c>
      <c r="N4446" t="s">
        <v>1757</v>
      </c>
      <c r="O4446" t="s">
        <v>1756</v>
      </c>
      <c r="P4446" t="s">
        <v>1756</v>
      </c>
      <c r="Q4446" s="387">
        <v>221.81819999999999</v>
      </c>
      <c r="R4446">
        <v>28.836365999999998</v>
      </c>
      <c r="S4446">
        <v>250.65456599999996</v>
      </c>
      <c r="T4446" s="388">
        <v>44485</v>
      </c>
      <c r="U4446">
        <v>0</v>
      </c>
      <c r="V4446" t="s">
        <v>846</v>
      </c>
      <c r="W4446" s="388">
        <v>44502</v>
      </c>
      <c r="X4446">
        <v>78</v>
      </c>
      <c r="Y4446">
        <v>0</v>
      </c>
      <c r="Z4446">
        <v>0</v>
      </c>
      <c r="AA4446" t="s">
        <v>1758</v>
      </c>
      <c r="AB4446" t="s">
        <v>2044</v>
      </c>
      <c r="AD4446" t="s">
        <v>10191</v>
      </c>
      <c r="AE4446" t="s">
        <v>10192</v>
      </c>
      <c r="AI4446" t="s">
        <v>1761</v>
      </c>
      <c r="AL4446" t="s">
        <v>11264</v>
      </c>
      <c r="AM4446">
        <v>7</v>
      </c>
      <c r="AN4446" t="s">
        <v>11064</v>
      </c>
      <c r="AO4446" t="s">
        <v>10785</v>
      </c>
      <c r="AP4446">
        <v>0</v>
      </c>
      <c r="AQ4446" s="388">
        <v>44494</v>
      </c>
      <c r="AS4446" t="s">
        <v>1765</v>
      </c>
      <c r="AT4446" s="388">
        <v>44496</v>
      </c>
      <c r="AU4446" t="s">
        <v>1756</v>
      </c>
      <c r="AV4446" t="s">
        <v>1756</v>
      </c>
      <c r="AZ4446" t="s">
        <v>1766</v>
      </c>
      <c r="BA4446" t="s">
        <v>8981</v>
      </c>
      <c r="BB4446" t="s">
        <v>11271</v>
      </c>
      <c r="BC4446" t="s">
        <v>11272</v>
      </c>
      <c r="BD4446" t="s">
        <v>1756</v>
      </c>
      <c r="BE4446" t="s">
        <v>6257</v>
      </c>
      <c r="BF4446" t="s">
        <v>822</v>
      </c>
    </row>
    <row r="4447" spans="1:58">
      <c r="A4447" t="s">
        <v>842</v>
      </c>
      <c r="B4447">
        <v>12</v>
      </c>
      <c r="C4447">
        <v>0</v>
      </c>
      <c r="D4447">
        <v>7447</v>
      </c>
      <c r="E4447" t="s">
        <v>11267</v>
      </c>
      <c r="F4447">
        <v>53510712</v>
      </c>
      <c r="G4447" t="s">
        <v>2041</v>
      </c>
      <c r="H4447">
        <v>0</v>
      </c>
      <c r="I4447" t="s">
        <v>2056</v>
      </c>
      <c r="J4447">
        <v>244</v>
      </c>
      <c r="K4447">
        <v>0.77272730000000001</v>
      </c>
      <c r="L4447" t="s">
        <v>1755</v>
      </c>
      <c r="N4447" t="s">
        <v>1757</v>
      </c>
      <c r="O4447" t="s">
        <v>1756</v>
      </c>
      <c r="P4447" t="s">
        <v>1756</v>
      </c>
      <c r="Q4447" s="387">
        <v>188.5455</v>
      </c>
      <c r="R4447">
        <v>24.510915000000001</v>
      </c>
      <c r="S4447">
        <v>213.05641499999999</v>
      </c>
      <c r="T4447" s="388">
        <v>44481</v>
      </c>
      <c r="U4447">
        <v>0</v>
      </c>
      <c r="V4447" t="s">
        <v>846</v>
      </c>
      <c r="W4447" s="388">
        <v>44502</v>
      </c>
      <c r="X4447">
        <v>78</v>
      </c>
      <c r="Y4447">
        <v>0</v>
      </c>
      <c r="Z4447">
        <v>0</v>
      </c>
      <c r="AA4447" t="s">
        <v>1758</v>
      </c>
      <c r="AB4447" t="s">
        <v>2044</v>
      </c>
      <c r="AD4447" t="s">
        <v>10191</v>
      </c>
      <c r="AE4447" t="s">
        <v>10192</v>
      </c>
      <c r="AI4447" t="s">
        <v>1761</v>
      </c>
      <c r="AL4447" t="s">
        <v>11268</v>
      </c>
      <c r="AM4447">
        <v>7</v>
      </c>
      <c r="AN4447" t="s">
        <v>11064</v>
      </c>
      <c r="AO4447" t="s">
        <v>10785</v>
      </c>
      <c r="AP4447">
        <v>0</v>
      </c>
      <c r="AQ4447" s="388">
        <v>44487</v>
      </c>
      <c r="AS4447" t="s">
        <v>1765</v>
      </c>
      <c r="AT4447" s="388">
        <v>44495</v>
      </c>
      <c r="AU4447" t="s">
        <v>1756</v>
      </c>
      <c r="AV4447" t="s">
        <v>1756</v>
      </c>
      <c r="AZ4447" t="s">
        <v>1766</v>
      </c>
      <c r="BA4447" t="s">
        <v>8981</v>
      </c>
      <c r="BB4447" t="s">
        <v>11273</v>
      </c>
      <c r="BC4447" t="s">
        <v>11274</v>
      </c>
      <c r="BD4447" t="s">
        <v>1756</v>
      </c>
      <c r="BE4447" t="s">
        <v>6257</v>
      </c>
      <c r="BF4447" t="s">
        <v>822</v>
      </c>
    </row>
    <row r="4448" spans="1:58">
      <c r="A4448" t="s">
        <v>842</v>
      </c>
      <c r="B4448">
        <v>12</v>
      </c>
      <c r="C4448">
        <v>0</v>
      </c>
      <c r="D4448">
        <v>7394</v>
      </c>
      <c r="E4448" t="s">
        <v>11259</v>
      </c>
      <c r="F4448">
        <v>53510712</v>
      </c>
      <c r="G4448" t="s">
        <v>2041</v>
      </c>
      <c r="H4448">
        <v>0</v>
      </c>
      <c r="I4448" t="s">
        <v>2056</v>
      </c>
      <c r="J4448">
        <v>244</v>
      </c>
      <c r="K4448">
        <v>0.45454549999999999</v>
      </c>
      <c r="L4448" t="s">
        <v>1755</v>
      </c>
      <c r="N4448" t="s">
        <v>1757</v>
      </c>
      <c r="O4448" t="s">
        <v>1756</v>
      </c>
      <c r="P4448" t="s">
        <v>1756</v>
      </c>
      <c r="Q4448" s="387">
        <v>110.9091</v>
      </c>
      <c r="R4448">
        <v>14.418182999999999</v>
      </c>
      <c r="S4448">
        <v>125.32728299999998</v>
      </c>
      <c r="T4448" s="388">
        <v>44465</v>
      </c>
      <c r="U4448">
        <v>0</v>
      </c>
      <c r="V4448" t="s">
        <v>846</v>
      </c>
      <c r="W4448" s="388">
        <v>44502</v>
      </c>
      <c r="X4448">
        <v>78</v>
      </c>
      <c r="Y4448">
        <v>0</v>
      </c>
      <c r="Z4448">
        <v>0</v>
      </c>
      <c r="AA4448" t="s">
        <v>1758</v>
      </c>
      <c r="AB4448" t="s">
        <v>2044</v>
      </c>
      <c r="AD4448" t="s">
        <v>10191</v>
      </c>
      <c r="AE4448" t="s">
        <v>10192</v>
      </c>
      <c r="AI4448" t="s">
        <v>1761</v>
      </c>
      <c r="AL4448" t="s">
        <v>11260</v>
      </c>
      <c r="AM4448">
        <v>7</v>
      </c>
      <c r="AN4448" t="s">
        <v>11064</v>
      </c>
      <c r="AO4448" t="s">
        <v>10785</v>
      </c>
      <c r="AP4448">
        <v>0</v>
      </c>
      <c r="AQ4448" s="388">
        <v>44474</v>
      </c>
      <c r="AS4448" t="s">
        <v>10786</v>
      </c>
      <c r="AT4448" s="388">
        <v>44478</v>
      </c>
      <c r="AU4448" t="s">
        <v>1756</v>
      </c>
      <c r="AV4448" t="s">
        <v>1756</v>
      </c>
      <c r="AZ4448" t="s">
        <v>1756</v>
      </c>
      <c r="BA4448" t="s">
        <v>8981</v>
      </c>
      <c r="BB4448" t="s">
        <v>11275</v>
      </c>
      <c r="BC4448" t="s">
        <v>11276</v>
      </c>
      <c r="BD4448" t="s">
        <v>1756</v>
      </c>
      <c r="BE4448" t="s">
        <v>6257</v>
      </c>
      <c r="BF4448" t="s">
        <v>822</v>
      </c>
    </row>
    <row r="4449" spans="1:58">
      <c r="A4449" t="s">
        <v>842</v>
      </c>
      <c r="B4449">
        <v>12</v>
      </c>
      <c r="C4449">
        <v>0</v>
      </c>
      <c r="D4449">
        <v>7394</v>
      </c>
      <c r="E4449" t="s">
        <v>11259</v>
      </c>
      <c r="F4449">
        <v>53510712</v>
      </c>
      <c r="G4449" t="s">
        <v>2041</v>
      </c>
      <c r="H4449">
        <v>0</v>
      </c>
      <c r="I4449" t="s">
        <v>2056</v>
      </c>
      <c r="J4449">
        <v>244</v>
      </c>
      <c r="K4449">
        <v>0.90909090000000004</v>
      </c>
      <c r="L4449" t="s">
        <v>1755</v>
      </c>
      <c r="N4449" t="s">
        <v>1757</v>
      </c>
      <c r="O4449" t="s">
        <v>1756</v>
      </c>
      <c r="P4449" t="s">
        <v>1756</v>
      </c>
      <c r="Q4449" s="387">
        <v>221.81819999999999</v>
      </c>
      <c r="R4449">
        <v>28.836365999999998</v>
      </c>
      <c r="S4449">
        <v>250.65456599999996</v>
      </c>
      <c r="T4449" s="388">
        <v>44465</v>
      </c>
      <c r="U4449">
        <v>0</v>
      </c>
      <c r="V4449" t="s">
        <v>846</v>
      </c>
      <c r="W4449" s="388">
        <v>44502</v>
      </c>
      <c r="X4449">
        <v>78</v>
      </c>
      <c r="Y4449">
        <v>0</v>
      </c>
      <c r="Z4449">
        <v>0</v>
      </c>
      <c r="AA4449" t="s">
        <v>1758</v>
      </c>
      <c r="AB4449" t="s">
        <v>2044</v>
      </c>
      <c r="AD4449" t="s">
        <v>10191</v>
      </c>
      <c r="AE4449" t="s">
        <v>10192</v>
      </c>
      <c r="AI4449" t="s">
        <v>1761</v>
      </c>
      <c r="AL4449" t="s">
        <v>11260</v>
      </c>
      <c r="AM4449">
        <v>7</v>
      </c>
      <c r="AN4449" t="s">
        <v>11064</v>
      </c>
      <c r="AO4449" t="s">
        <v>10785</v>
      </c>
      <c r="AP4449">
        <v>0</v>
      </c>
      <c r="AQ4449" s="388">
        <v>44474</v>
      </c>
      <c r="AS4449" t="s">
        <v>10786</v>
      </c>
      <c r="AT4449" s="388">
        <v>44478</v>
      </c>
      <c r="AU4449" t="s">
        <v>1756</v>
      </c>
      <c r="AV4449" t="s">
        <v>1756</v>
      </c>
      <c r="AZ4449" t="s">
        <v>1756</v>
      </c>
      <c r="BA4449" t="s">
        <v>8981</v>
      </c>
      <c r="BB4449" t="s">
        <v>11277</v>
      </c>
      <c r="BC4449" t="s">
        <v>11278</v>
      </c>
      <c r="BD4449" t="s">
        <v>1756</v>
      </c>
      <c r="BE4449" t="s">
        <v>6257</v>
      </c>
      <c r="BF4449" t="s">
        <v>822</v>
      </c>
    </row>
    <row r="4450" spans="1:58">
      <c r="A4450" t="s">
        <v>842</v>
      </c>
      <c r="B4450">
        <v>12</v>
      </c>
      <c r="C4450">
        <v>0</v>
      </c>
      <c r="D4450">
        <v>7461</v>
      </c>
      <c r="E4450" t="s">
        <v>11263</v>
      </c>
      <c r="F4450">
        <v>53510712</v>
      </c>
      <c r="G4450" t="s">
        <v>2041</v>
      </c>
      <c r="H4450">
        <v>0</v>
      </c>
      <c r="I4450" t="s">
        <v>10199</v>
      </c>
      <c r="J4450">
        <v>25</v>
      </c>
      <c r="K4450">
        <v>21</v>
      </c>
      <c r="L4450" t="s">
        <v>1771</v>
      </c>
      <c r="M4450" t="s">
        <v>10200</v>
      </c>
      <c r="N4450" t="s">
        <v>1757</v>
      </c>
      <c r="O4450" t="s">
        <v>1756</v>
      </c>
      <c r="P4450" t="s">
        <v>1756</v>
      </c>
      <c r="Q4450" s="387">
        <v>525</v>
      </c>
      <c r="R4450">
        <v>68.25</v>
      </c>
      <c r="S4450">
        <v>593.25</v>
      </c>
      <c r="T4450" s="388">
        <v>44485</v>
      </c>
      <c r="U4450">
        <v>0</v>
      </c>
      <c r="V4450" t="s">
        <v>846</v>
      </c>
      <c r="W4450" s="388">
        <v>44502</v>
      </c>
      <c r="X4450">
        <v>78</v>
      </c>
      <c r="Y4450">
        <v>0</v>
      </c>
      <c r="Z4450">
        <v>0</v>
      </c>
      <c r="AA4450" t="s">
        <v>1758</v>
      </c>
      <c r="AB4450" t="s">
        <v>2044</v>
      </c>
      <c r="AD4450" t="s">
        <v>10191</v>
      </c>
      <c r="AE4450" t="s">
        <v>10192</v>
      </c>
      <c r="AI4450" t="s">
        <v>1761</v>
      </c>
      <c r="AL4450" t="s">
        <v>11264</v>
      </c>
      <c r="AM4450">
        <v>7</v>
      </c>
      <c r="AN4450" t="s">
        <v>11064</v>
      </c>
      <c r="AO4450" t="s">
        <v>10785</v>
      </c>
      <c r="AP4450">
        <v>0</v>
      </c>
      <c r="AQ4450" s="388">
        <v>44494</v>
      </c>
      <c r="AS4450" t="s">
        <v>1765</v>
      </c>
      <c r="AT4450" s="388">
        <v>44496</v>
      </c>
      <c r="AU4450" t="s">
        <v>1756</v>
      </c>
      <c r="AV4450" t="s">
        <v>1756</v>
      </c>
      <c r="AZ4450" t="s">
        <v>1766</v>
      </c>
      <c r="BA4450" t="s">
        <v>8981</v>
      </c>
      <c r="BB4450" t="s">
        <v>11279</v>
      </c>
      <c r="BC4450" t="s">
        <v>11280</v>
      </c>
      <c r="BD4450" t="s">
        <v>1756</v>
      </c>
      <c r="BE4450" t="s">
        <v>6257</v>
      </c>
      <c r="BF4450" t="s">
        <v>822</v>
      </c>
    </row>
    <row r="4451" spans="1:58">
      <c r="A4451" t="s">
        <v>842</v>
      </c>
      <c r="B4451">
        <v>12</v>
      </c>
      <c r="C4451">
        <v>0</v>
      </c>
      <c r="D4451">
        <v>7447</v>
      </c>
      <c r="E4451" t="s">
        <v>11267</v>
      </c>
      <c r="F4451">
        <v>53510712</v>
      </c>
      <c r="G4451" t="s">
        <v>2041</v>
      </c>
      <c r="H4451">
        <v>0</v>
      </c>
      <c r="I4451" t="s">
        <v>10199</v>
      </c>
      <c r="J4451">
        <v>25</v>
      </c>
      <c r="K4451">
        <v>2</v>
      </c>
      <c r="L4451" t="s">
        <v>1771</v>
      </c>
      <c r="M4451" t="s">
        <v>10200</v>
      </c>
      <c r="N4451" t="s">
        <v>1757</v>
      </c>
      <c r="O4451" t="s">
        <v>1756</v>
      </c>
      <c r="P4451" t="s">
        <v>1756</v>
      </c>
      <c r="Q4451" s="387">
        <v>50</v>
      </c>
      <c r="R4451">
        <v>6.5</v>
      </c>
      <c r="S4451">
        <v>56.499999999999993</v>
      </c>
      <c r="T4451" s="388">
        <v>44481</v>
      </c>
      <c r="U4451">
        <v>0</v>
      </c>
      <c r="V4451" t="s">
        <v>846</v>
      </c>
      <c r="W4451" s="388">
        <v>44502</v>
      </c>
      <c r="X4451">
        <v>78</v>
      </c>
      <c r="Y4451">
        <v>0</v>
      </c>
      <c r="Z4451">
        <v>0</v>
      </c>
      <c r="AA4451" t="s">
        <v>1758</v>
      </c>
      <c r="AB4451" t="s">
        <v>2044</v>
      </c>
      <c r="AD4451" t="s">
        <v>10191</v>
      </c>
      <c r="AE4451" t="s">
        <v>10192</v>
      </c>
      <c r="AI4451" t="s">
        <v>1761</v>
      </c>
      <c r="AL4451" t="s">
        <v>11268</v>
      </c>
      <c r="AM4451">
        <v>7</v>
      </c>
      <c r="AN4451" t="s">
        <v>11064</v>
      </c>
      <c r="AO4451" t="s">
        <v>10785</v>
      </c>
      <c r="AP4451">
        <v>0</v>
      </c>
      <c r="AQ4451" s="388">
        <v>44487</v>
      </c>
      <c r="AS4451" t="s">
        <v>1765</v>
      </c>
      <c r="AT4451" s="388">
        <v>44495</v>
      </c>
      <c r="AU4451" t="s">
        <v>1756</v>
      </c>
      <c r="AV4451" t="s">
        <v>1756</v>
      </c>
      <c r="AZ4451" t="s">
        <v>1766</v>
      </c>
      <c r="BA4451" t="s">
        <v>8981</v>
      </c>
      <c r="BB4451" t="s">
        <v>11281</v>
      </c>
      <c r="BC4451" t="s">
        <v>11282</v>
      </c>
      <c r="BD4451" t="s">
        <v>1756</v>
      </c>
      <c r="BE4451" t="s">
        <v>6257</v>
      </c>
      <c r="BF4451" t="s">
        <v>822</v>
      </c>
    </row>
    <row r="4452" spans="1:58">
      <c r="A4452" t="s">
        <v>842</v>
      </c>
      <c r="B4452">
        <v>12</v>
      </c>
      <c r="C4452">
        <v>0</v>
      </c>
      <c r="D4452">
        <v>7447</v>
      </c>
      <c r="E4452" t="s">
        <v>11267</v>
      </c>
      <c r="F4452">
        <v>53510712</v>
      </c>
      <c r="G4452" t="s">
        <v>2041</v>
      </c>
      <c r="H4452">
        <v>0</v>
      </c>
      <c r="I4452" t="s">
        <v>10199</v>
      </c>
      <c r="J4452">
        <v>25</v>
      </c>
      <c r="K4452">
        <v>8.5</v>
      </c>
      <c r="L4452" t="s">
        <v>1771</v>
      </c>
      <c r="M4452" t="s">
        <v>10200</v>
      </c>
      <c r="N4452" t="s">
        <v>1757</v>
      </c>
      <c r="O4452" t="s">
        <v>1756</v>
      </c>
      <c r="P4452" t="s">
        <v>1756</v>
      </c>
      <c r="Q4452" s="387">
        <v>212.5</v>
      </c>
      <c r="R4452">
        <v>27.625</v>
      </c>
      <c r="S4452">
        <v>240.12499999999997</v>
      </c>
      <c r="T4452" s="388">
        <v>44481</v>
      </c>
      <c r="U4452">
        <v>0</v>
      </c>
      <c r="V4452" t="s">
        <v>846</v>
      </c>
      <c r="W4452" s="388">
        <v>44502</v>
      </c>
      <c r="X4452">
        <v>78</v>
      </c>
      <c r="Y4452">
        <v>0</v>
      </c>
      <c r="Z4452">
        <v>0</v>
      </c>
      <c r="AA4452" t="s">
        <v>1758</v>
      </c>
      <c r="AB4452" t="s">
        <v>2044</v>
      </c>
      <c r="AD4452" t="s">
        <v>10191</v>
      </c>
      <c r="AE4452" t="s">
        <v>10192</v>
      </c>
      <c r="AI4452" t="s">
        <v>1761</v>
      </c>
      <c r="AL4452" t="s">
        <v>11268</v>
      </c>
      <c r="AM4452">
        <v>7</v>
      </c>
      <c r="AN4452" t="s">
        <v>11064</v>
      </c>
      <c r="AO4452" t="s">
        <v>10785</v>
      </c>
      <c r="AP4452">
        <v>0</v>
      </c>
      <c r="AQ4452" s="388">
        <v>44487</v>
      </c>
      <c r="AS4452" t="s">
        <v>1765</v>
      </c>
      <c r="AT4452" s="388">
        <v>44495</v>
      </c>
      <c r="AU4452" t="s">
        <v>1756</v>
      </c>
      <c r="AV4452" t="s">
        <v>1756</v>
      </c>
      <c r="AZ4452" t="s">
        <v>1766</v>
      </c>
      <c r="BA4452" t="s">
        <v>8981</v>
      </c>
      <c r="BB4452" t="s">
        <v>11283</v>
      </c>
      <c r="BC4452" t="s">
        <v>11284</v>
      </c>
      <c r="BD4452" t="s">
        <v>1756</v>
      </c>
      <c r="BE4452" t="s">
        <v>6257</v>
      </c>
      <c r="BF4452" t="s">
        <v>822</v>
      </c>
    </row>
    <row r="4453" spans="1:58">
      <c r="A4453" t="s">
        <v>842</v>
      </c>
      <c r="B4453">
        <v>12</v>
      </c>
      <c r="C4453">
        <v>0</v>
      </c>
      <c r="D4453">
        <v>7394</v>
      </c>
      <c r="E4453" t="s">
        <v>11259</v>
      </c>
      <c r="F4453">
        <v>53510712</v>
      </c>
      <c r="G4453" t="s">
        <v>2041</v>
      </c>
      <c r="H4453">
        <v>0</v>
      </c>
      <c r="I4453" t="s">
        <v>10199</v>
      </c>
      <c r="J4453">
        <v>25</v>
      </c>
      <c r="K4453">
        <v>11</v>
      </c>
      <c r="L4453" t="s">
        <v>1771</v>
      </c>
      <c r="M4453" t="s">
        <v>10200</v>
      </c>
      <c r="N4453" t="s">
        <v>1757</v>
      </c>
      <c r="O4453" t="s">
        <v>1756</v>
      </c>
      <c r="P4453" t="s">
        <v>1756</v>
      </c>
      <c r="Q4453" s="387">
        <v>275</v>
      </c>
      <c r="R4453">
        <v>35.75</v>
      </c>
      <c r="S4453">
        <v>310.74999999999994</v>
      </c>
      <c r="T4453" s="388">
        <v>44465</v>
      </c>
      <c r="U4453">
        <v>0</v>
      </c>
      <c r="V4453" t="s">
        <v>846</v>
      </c>
      <c r="W4453" s="388">
        <v>44502</v>
      </c>
      <c r="X4453">
        <v>78</v>
      </c>
      <c r="Y4453">
        <v>0</v>
      </c>
      <c r="Z4453">
        <v>0</v>
      </c>
      <c r="AA4453" t="s">
        <v>1758</v>
      </c>
      <c r="AB4453" t="s">
        <v>2044</v>
      </c>
      <c r="AD4453" t="s">
        <v>10191</v>
      </c>
      <c r="AE4453" t="s">
        <v>10192</v>
      </c>
      <c r="AI4453" t="s">
        <v>1761</v>
      </c>
      <c r="AL4453" t="s">
        <v>11260</v>
      </c>
      <c r="AM4453">
        <v>7</v>
      </c>
      <c r="AN4453" t="s">
        <v>11064</v>
      </c>
      <c r="AO4453" t="s">
        <v>10785</v>
      </c>
      <c r="AP4453">
        <v>0</v>
      </c>
      <c r="AQ4453" s="388">
        <v>44474</v>
      </c>
      <c r="AS4453" t="s">
        <v>10786</v>
      </c>
      <c r="AT4453" s="388">
        <v>44478</v>
      </c>
      <c r="AU4453" t="s">
        <v>1756</v>
      </c>
      <c r="AV4453" t="s">
        <v>1756</v>
      </c>
      <c r="AZ4453" t="s">
        <v>1756</v>
      </c>
      <c r="BA4453" t="s">
        <v>8981</v>
      </c>
      <c r="BB4453" t="s">
        <v>11285</v>
      </c>
      <c r="BC4453" t="s">
        <v>11286</v>
      </c>
      <c r="BD4453" t="s">
        <v>1756</v>
      </c>
      <c r="BE4453" t="s">
        <v>6257</v>
      </c>
      <c r="BF4453" t="s">
        <v>822</v>
      </c>
    </row>
    <row r="4454" spans="1:58">
      <c r="A4454" t="s">
        <v>842</v>
      </c>
      <c r="B4454">
        <v>12</v>
      </c>
      <c r="C4454">
        <v>0</v>
      </c>
      <c r="D4454">
        <v>7394</v>
      </c>
      <c r="E4454" t="s">
        <v>11259</v>
      </c>
      <c r="F4454">
        <v>53510712</v>
      </c>
      <c r="G4454" t="s">
        <v>2041</v>
      </c>
      <c r="H4454">
        <v>0</v>
      </c>
      <c r="I4454" t="s">
        <v>10203</v>
      </c>
      <c r="J4454">
        <v>178</v>
      </c>
      <c r="K4454">
        <v>5</v>
      </c>
      <c r="L4454" t="s">
        <v>1771</v>
      </c>
      <c r="M4454" t="s">
        <v>10204</v>
      </c>
      <c r="N4454" t="s">
        <v>1757</v>
      </c>
      <c r="O4454" t="s">
        <v>1756</v>
      </c>
      <c r="P4454" t="s">
        <v>1756</v>
      </c>
      <c r="Q4454" s="387">
        <v>890</v>
      </c>
      <c r="R4454">
        <v>115.7</v>
      </c>
      <c r="S4454">
        <v>1005.6999999999999</v>
      </c>
      <c r="T4454" s="388">
        <v>44465</v>
      </c>
      <c r="U4454">
        <v>0</v>
      </c>
      <c r="V4454" t="s">
        <v>846</v>
      </c>
      <c r="W4454" s="388">
        <v>44502</v>
      </c>
      <c r="X4454">
        <v>78</v>
      </c>
      <c r="Y4454">
        <v>0</v>
      </c>
      <c r="Z4454">
        <v>0</v>
      </c>
      <c r="AA4454" t="s">
        <v>1758</v>
      </c>
      <c r="AB4454" t="s">
        <v>2044</v>
      </c>
      <c r="AD4454" t="s">
        <v>10191</v>
      </c>
      <c r="AE4454" t="s">
        <v>10192</v>
      </c>
      <c r="AI4454" t="s">
        <v>1761</v>
      </c>
      <c r="AL4454" t="s">
        <v>11260</v>
      </c>
      <c r="AM4454">
        <v>7</v>
      </c>
      <c r="AN4454" t="s">
        <v>11064</v>
      </c>
      <c r="AO4454" t="s">
        <v>10785</v>
      </c>
      <c r="AP4454">
        <v>0</v>
      </c>
      <c r="AQ4454" s="388">
        <v>44474</v>
      </c>
      <c r="AS4454" t="s">
        <v>10786</v>
      </c>
      <c r="AT4454" s="388">
        <v>44478</v>
      </c>
      <c r="AU4454" t="s">
        <v>1756</v>
      </c>
      <c r="AV4454" t="s">
        <v>1756</v>
      </c>
      <c r="AZ4454" t="s">
        <v>1756</v>
      </c>
      <c r="BA4454" t="s">
        <v>8981</v>
      </c>
      <c r="BB4454" t="s">
        <v>11287</v>
      </c>
      <c r="BC4454" t="s">
        <v>11288</v>
      </c>
      <c r="BD4454" t="s">
        <v>1756</v>
      </c>
      <c r="BE4454" t="s">
        <v>6257</v>
      </c>
      <c r="BF4454" t="s">
        <v>822</v>
      </c>
    </row>
    <row r="4455" spans="1:58">
      <c r="A4455" t="s">
        <v>842</v>
      </c>
      <c r="B4455">
        <v>12</v>
      </c>
      <c r="C4455">
        <v>0</v>
      </c>
      <c r="D4455">
        <v>7461</v>
      </c>
      <c r="E4455" t="s">
        <v>11263</v>
      </c>
      <c r="F4455">
        <v>53510712</v>
      </c>
      <c r="G4455" t="s">
        <v>2041</v>
      </c>
      <c r="H4455">
        <v>0</v>
      </c>
      <c r="I4455" t="s">
        <v>11093</v>
      </c>
      <c r="J4455">
        <v>179</v>
      </c>
      <c r="K4455">
        <v>10</v>
      </c>
      <c r="L4455" t="s">
        <v>1771</v>
      </c>
      <c r="M4455" t="s">
        <v>11094</v>
      </c>
      <c r="N4455" t="s">
        <v>1757</v>
      </c>
      <c r="O4455" t="s">
        <v>1756</v>
      </c>
      <c r="P4455" t="s">
        <v>1756</v>
      </c>
      <c r="Q4455" s="387">
        <v>1790</v>
      </c>
      <c r="R4455">
        <v>232.70000000000002</v>
      </c>
      <c r="S4455">
        <v>2022.6999999999998</v>
      </c>
      <c r="T4455" s="388">
        <v>44485</v>
      </c>
      <c r="U4455">
        <v>0</v>
      </c>
      <c r="V4455" t="s">
        <v>846</v>
      </c>
      <c r="W4455" s="388">
        <v>44502</v>
      </c>
      <c r="X4455">
        <v>78</v>
      </c>
      <c r="Y4455">
        <v>0</v>
      </c>
      <c r="Z4455">
        <v>0</v>
      </c>
      <c r="AA4455" t="s">
        <v>1758</v>
      </c>
      <c r="AB4455" t="s">
        <v>2044</v>
      </c>
      <c r="AD4455" t="s">
        <v>10191</v>
      </c>
      <c r="AE4455" t="s">
        <v>10192</v>
      </c>
      <c r="AI4455" t="s">
        <v>1761</v>
      </c>
      <c r="AL4455" t="s">
        <v>11264</v>
      </c>
      <c r="AM4455">
        <v>7</v>
      </c>
      <c r="AN4455" t="s">
        <v>11064</v>
      </c>
      <c r="AO4455" t="s">
        <v>10785</v>
      </c>
      <c r="AP4455">
        <v>0</v>
      </c>
      <c r="AQ4455" s="388">
        <v>44494</v>
      </c>
      <c r="AS4455" t="s">
        <v>1765</v>
      </c>
      <c r="AT4455" s="388">
        <v>44496</v>
      </c>
      <c r="AU4455" t="s">
        <v>1756</v>
      </c>
      <c r="AV4455" t="s">
        <v>1756</v>
      </c>
      <c r="AZ4455" t="s">
        <v>1766</v>
      </c>
      <c r="BA4455" t="s">
        <v>8981</v>
      </c>
      <c r="BB4455" t="s">
        <v>11289</v>
      </c>
      <c r="BC4455" t="s">
        <v>11290</v>
      </c>
      <c r="BD4455" t="s">
        <v>1756</v>
      </c>
      <c r="BE4455" t="s">
        <v>6257</v>
      </c>
      <c r="BF4455" t="s">
        <v>822</v>
      </c>
    </row>
    <row r="4456" spans="1:58">
      <c r="A4456" t="s">
        <v>842</v>
      </c>
      <c r="B4456">
        <v>12</v>
      </c>
      <c r="C4456">
        <v>0</v>
      </c>
      <c r="D4456">
        <v>7461</v>
      </c>
      <c r="E4456" t="s">
        <v>11263</v>
      </c>
      <c r="F4456">
        <v>53510712</v>
      </c>
      <c r="G4456" t="s">
        <v>2041</v>
      </c>
      <c r="H4456">
        <v>0</v>
      </c>
      <c r="I4456" t="s">
        <v>10207</v>
      </c>
      <c r="J4456">
        <v>195</v>
      </c>
      <c r="K4456">
        <v>10</v>
      </c>
      <c r="L4456" t="s">
        <v>1771</v>
      </c>
      <c r="M4456" t="s">
        <v>10208</v>
      </c>
      <c r="N4456" t="s">
        <v>1757</v>
      </c>
      <c r="O4456" t="s">
        <v>1756</v>
      </c>
      <c r="P4456" t="s">
        <v>1756</v>
      </c>
      <c r="Q4456" s="387">
        <v>1950</v>
      </c>
      <c r="R4456">
        <v>253.5</v>
      </c>
      <c r="S4456">
        <v>2203.5</v>
      </c>
      <c r="T4456" s="388">
        <v>44485</v>
      </c>
      <c r="U4456">
        <v>0</v>
      </c>
      <c r="V4456" t="s">
        <v>846</v>
      </c>
      <c r="W4456" s="388">
        <v>44502</v>
      </c>
      <c r="X4456">
        <v>78</v>
      </c>
      <c r="Y4456">
        <v>0</v>
      </c>
      <c r="Z4456">
        <v>0</v>
      </c>
      <c r="AA4456" t="s">
        <v>1758</v>
      </c>
      <c r="AB4456" t="s">
        <v>2044</v>
      </c>
      <c r="AD4456" t="s">
        <v>10191</v>
      </c>
      <c r="AE4456" t="s">
        <v>10192</v>
      </c>
      <c r="AI4456" t="s">
        <v>1761</v>
      </c>
      <c r="AL4456" t="s">
        <v>11264</v>
      </c>
      <c r="AM4456">
        <v>7</v>
      </c>
      <c r="AN4456" t="s">
        <v>11064</v>
      </c>
      <c r="AO4456" t="s">
        <v>10785</v>
      </c>
      <c r="AP4456">
        <v>0</v>
      </c>
      <c r="AQ4456" s="388">
        <v>44494</v>
      </c>
      <c r="AS4456" t="s">
        <v>1765</v>
      </c>
      <c r="AT4456" s="388">
        <v>44496</v>
      </c>
      <c r="AU4456" t="s">
        <v>1756</v>
      </c>
      <c r="AV4456" t="s">
        <v>1756</v>
      </c>
      <c r="AZ4456" t="s">
        <v>1766</v>
      </c>
      <c r="BA4456" t="s">
        <v>8981</v>
      </c>
      <c r="BB4456" t="s">
        <v>11291</v>
      </c>
      <c r="BC4456" t="s">
        <v>11292</v>
      </c>
      <c r="BD4456" t="s">
        <v>1756</v>
      </c>
      <c r="BE4456" t="s">
        <v>6257</v>
      </c>
      <c r="BF4456" t="s">
        <v>822</v>
      </c>
    </row>
    <row r="4457" spans="1:58">
      <c r="A4457" t="s">
        <v>842</v>
      </c>
      <c r="B4457">
        <v>12</v>
      </c>
      <c r="C4457">
        <v>0</v>
      </c>
      <c r="D4457">
        <v>7447</v>
      </c>
      <c r="E4457" t="s">
        <v>11267</v>
      </c>
      <c r="F4457">
        <v>53510712</v>
      </c>
      <c r="G4457" t="s">
        <v>2041</v>
      </c>
      <c r="H4457">
        <v>0</v>
      </c>
      <c r="I4457" t="s">
        <v>10207</v>
      </c>
      <c r="J4457">
        <v>195</v>
      </c>
      <c r="K4457">
        <v>8.5</v>
      </c>
      <c r="L4457" t="s">
        <v>1771</v>
      </c>
      <c r="M4457" t="s">
        <v>10208</v>
      </c>
      <c r="N4457" t="s">
        <v>1757</v>
      </c>
      <c r="O4457" t="s">
        <v>1756</v>
      </c>
      <c r="P4457" t="s">
        <v>1756</v>
      </c>
      <c r="Q4457" s="387">
        <v>1657.5</v>
      </c>
      <c r="R4457">
        <v>215.47499999999999</v>
      </c>
      <c r="S4457">
        <v>1872.9749999999999</v>
      </c>
      <c r="T4457" s="388">
        <v>44481</v>
      </c>
      <c r="U4457">
        <v>0</v>
      </c>
      <c r="V4457" t="s">
        <v>846</v>
      </c>
      <c r="W4457" s="388">
        <v>44502</v>
      </c>
      <c r="X4457">
        <v>78</v>
      </c>
      <c r="Y4457">
        <v>0</v>
      </c>
      <c r="Z4457">
        <v>0</v>
      </c>
      <c r="AA4457" t="s">
        <v>1758</v>
      </c>
      <c r="AB4457" t="s">
        <v>2044</v>
      </c>
      <c r="AD4457" t="s">
        <v>10191</v>
      </c>
      <c r="AE4457" t="s">
        <v>10192</v>
      </c>
      <c r="AI4457" t="s">
        <v>1761</v>
      </c>
      <c r="AL4457" t="s">
        <v>11268</v>
      </c>
      <c r="AM4457">
        <v>7</v>
      </c>
      <c r="AN4457" t="s">
        <v>11064</v>
      </c>
      <c r="AO4457" t="s">
        <v>10785</v>
      </c>
      <c r="AP4457">
        <v>0</v>
      </c>
      <c r="AQ4457" s="388">
        <v>44487</v>
      </c>
      <c r="AS4457" t="s">
        <v>1765</v>
      </c>
      <c r="AT4457" s="388">
        <v>44495</v>
      </c>
      <c r="AU4457" t="s">
        <v>1756</v>
      </c>
      <c r="AV4457" t="s">
        <v>1756</v>
      </c>
      <c r="AZ4457" t="s">
        <v>1766</v>
      </c>
      <c r="BA4457" t="s">
        <v>8981</v>
      </c>
      <c r="BB4457" t="s">
        <v>11293</v>
      </c>
      <c r="BC4457" t="s">
        <v>11294</v>
      </c>
      <c r="BD4457" t="s">
        <v>1756</v>
      </c>
      <c r="BE4457" t="s">
        <v>6257</v>
      </c>
      <c r="BF4457" t="s">
        <v>822</v>
      </c>
    </row>
    <row r="4458" spans="1:58">
      <c r="A4458" t="s">
        <v>842</v>
      </c>
      <c r="B4458">
        <v>12</v>
      </c>
      <c r="C4458">
        <v>0</v>
      </c>
      <c r="D4458">
        <v>7394</v>
      </c>
      <c r="E4458" t="s">
        <v>11259</v>
      </c>
      <c r="F4458">
        <v>53510712</v>
      </c>
      <c r="G4458" t="s">
        <v>2041</v>
      </c>
      <c r="H4458">
        <v>0</v>
      </c>
      <c r="I4458" t="s">
        <v>10207</v>
      </c>
      <c r="J4458">
        <v>195</v>
      </c>
      <c r="K4458">
        <v>10</v>
      </c>
      <c r="L4458" t="s">
        <v>1771</v>
      </c>
      <c r="M4458" t="s">
        <v>10208</v>
      </c>
      <c r="N4458" t="s">
        <v>1757</v>
      </c>
      <c r="O4458" t="s">
        <v>1756</v>
      </c>
      <c r="P4458" t="s">
        <v>1756</v>
      </c>
      <c r="Q4458" s="387">
        <v>1950</v>
      </c>
      <c r="R4458">
        <v>253.5</v>
      </c>
      <c r="S4458">
        <v>2203.5</v>
      </c>
      <c r="T4458" s="388">
        <v>44465</v>
      </c>
      <c r="U4458">
        <v>0</v>
      </c>
      <c r="V4458" t="s">
        <v>846</v>
      </c>
      <c r="W4458" s="388">
        <v>44502</v>
      </c>
      <c r="X4458">
        <v>78</v>
      </c>
      <c r="Y4458">
        <v>0</v>
      </c>
      <c r="Z4458">
        <v>0</v>
      </c>
      <c r="AA4458" t="s">
        <v>1758</v>
      </c>
      <c r="AB4458" t="s">
        <v>2044</v>
      </c>
      <c r="AD4458" t="s">
        <v>10191</v>
      </c>
      <c r="AE4458" t="s">
        <v>10192</v>
      </c>
      <c r="AI4458" t="s">
        <v>1761</v>
      </c>
      <c r="AL4458" t="s">
        <v>11260</v>
      </c>
      <c r="AM4458">
        <v>7</v>
      </c>
      <c r="AN4458" t="s">
        <v>11064</v>
      </c>
      <c r="AO4458" t="s">
        <v>10785</v>
      </c>
      <c r="AP4458">
        <v>0</v>
      </c>
      <c r="AQ4458" s="388">
        <v>44474</v>
      </c>
      <c r="AS4458" t="s">
        <v>10786</v>
      </c>
      <c r="AT4458" s="388">
        <v>44478</v>
      </c>
      <c r="AU4458" t="s">
        <v>1756</v>
      </c>
      <c r="AV4458" t="s">
        <v>1756</v>
      </c>
      <c r="AZ4458" t="s">
        <v>1756</v>
      </c>
      <c r="BA4458" t="s">
        <v>8981</v>
      </c>
      <c r="BB4458" t="s">
        <v>11295</v>
      </c>
      <c r="BC4458" t="s">
        <v>11296</v>
      </c>
      <c r="BD4458" t="s">
        <v>1756</v>
      </c>
      <c r="BE4458" t="s">
        <v>6257</v>
      </c>
      <c r="BF4458" t="s">
        <v>822</v>
      </c>
    </row>
    <row r="4459" spans="1:58">
      <c r="A4459" t="s">
        <v>829</v>
      </c>
      <c r="B4459">
        <v>6</v>
      </c>
      <c r="C4459">
        <v>0</v>
      </c>
      <c r="D4459">
        <v>11765</v>
      </c>
      <c r="E4459" t="s">
        <v>11297</v>
      </c>
      <c r="F4459">
        <v>53510611</v>
      </c>
      <c r="G4459" t="s">
        <v>2041</v>
      </c>
      <c r="H4459">
        <v>0</v>
      </c>
      <c r="I4459" t="s">
        <v>2052</v>
      </c>
      <c r="J4459">
        <v>75</v>
      </c>
      <c r="K4459">
        <v>11</v>
      </c>
      <c r="L4459" t="s">
        <v>1771</v>
      </c>
      <c r="M4459" t="s">
        <v>1756</v>
      </c>
      <c r="N4459" t="s">
        <v>1756</v>
      </c>
      <c r="O4459" t="s">
        <v>1757</v>
      </c>
      <c r="P4459" t="s">
        <v>1757</v>
      </c>
      <c r="Q4459" s="387">
        <v>825</v>
      </c>
      <c r="R4459">
        <v>107.25</v>
      </c>
      <c r="S4459">
        <v>932.24999999999989</v>
      </c>
      <c r="T4459" s="388">
        <v>44629</v>
      </c>
      <c r="V4459" t="s">
        <v>840</v>
      </c>
      <c r="W4459" s="388">
        <v>44658</v>
      </c>
      <c r="Y4459">
        <v>1</v>
      </c>
      <c r="Z4459">
        <v>0</v>
      </c>
      <c r="AA4459" t="s">
        <v>1758</v>
      </c>
      <c r="AB4459" t="s">
        <v>7329</v>
      </c>
      <c r="AD4459" t="s">
        <v>2045</v>
      </c>
      <c r="AE4459" t="s">
        <v>2046</v>
      </c>
      <c r="AI4459" t="s">
        <v>11298</v>
      </c>
      <c r="AL4459" t="s">
        <v>7379</v>
      </c>
      <c r="AM4459">
        <v>6</v>
      </c>
      <c r="AN4459" t="s">
        <v>8291</v>
      </c>
      <c r="AO4459" t="s">
        <v>8292</v>
      </c>
      <c r="AP4459">
        <v>0</v>
      </c>
      <c r="AQ4459" s="388">
        <v>44636</v>
      </c>
      <c r="AU4459" t="s">
        <v>1756</v>
      </c>
      <c r="AV4459" t="s">
        <v>1756</v>
      </c>
      <c r="AZ4459" t="s">
        <v>1756</v>
      </c>
      <c r="BA4459" t="s">
        <v>1767</v>
      </c>
      <c r="BB4459" t="s">
        <v>11299</v>
      </c>
      <c r="BC4459" t="s">
        <v>11299</v>
      </c>
      <c r="BD4459" t="s">
        <v>7333</v>
      </c>
      <c r="BE4459" t="s">
        <v>7333</v>
      </c>
      <c r="BF4459" t="s">
        <v>823</v>
      </c>
    </row>
    <row r="4460" spans="1:58">
      <c r="A4460" t="s">
        <v>829</v>
      </c>
      <c r="B4460">
        <v>6</v>
      </c>
      <c r="C4460">
        <v>0</v>
      </c>
      <c r="D4460">
        <v>11765</v>
      </c>
      <c r="E4460" t="s">
        <v>11297</v>
      </c>
      <c r="F4460">
        <v>53510611</v>
      </c>
      <c r="G4460" t="s">
        <v>2041</v>
      </c>
      <c r="H4460">
        <v>0</v>
      </c>
      <c r="I4460" t="s">
        <v>2056</v>
      </c>
      <c r="J4460">
        <v>210</v>
      </c>
      <c r="K4460">
        <v>1</v>
      </c>
      <c r="L4460" t="s">
        <v>1755</v>
      </c>
      <c r="M4460" t="s">
        <v>1756</v>
      </c>
      <c r="N4460" t="s">
        <v>1756</v>
      </c>
      <c r="P4460" t="s">
        <v>1757</v>
      </c>
      <c r="Q4460" s="387">
        <v>210</v>
      </c>
      <c r="R4460">
        <v>27.3</v>
      </c>
      <c r="S4460">
        <v>237.29999999999998</v>
      </c>
      <c r="T4460" s="388">
        <v>44629</v>
      </c>
      <c r="V4460" t="s">
        <v>840</v>
      </c>
      <c r="W4460" s="388">
        <v>44658</v>
      </c>
      <c r="Y4460">
        <v>1</v>
      </c>
      <c r="Z4460">
        <v>0</v>
      </c>
      <c r="AA4460" t="s">
        <v>1758</v>
      </c>
      <c r="AB4460" t="s">
        <v>7329</v>
      </c>
      <c r="AD4460" t="s">
        <v>2045</v>
      </c>
      <c r="AE4460" t="s">
        <v>2046</v>
      </c>
      <c r="AI4460" t="s">
        <v>11298</v>
      </c>
      <c r="AL4460" t="s">
        <v>7379</v>
      </c>
      <c r="AM4460">
        <v>6</v>
      </c>
      <c r="AN4460" t="s">
        <v>8291</v>
      </c>
      <c r="AO4460" t="s">
        <v>8292</v>
      </c>
      <c r="AP4460">
        <v>0</v>
      </c>
      <c r="AQ4460" s="388">
        <v>44636</v>
      </c>
      <c r="AU4460" t="s">
        <v>1756</v>
      </c>
      <c r="AV4460" t="s">
        <v>1756</v>
      </c>
      <c r="AZ4460" t="s">
        <v>1756</v>
      </c>
      <c r="BA4460" t="s">
        <v>1767</v>
      </c>
      <c r="BB4460" t="s">
        <v>11300</v>
      </c>
      <c r="BC4460" t="s">
        <v>11300</v>
      </c>
      <c r="BD4460" t="s">
        <v>7333</v>
      </c>
      <c r="BE4460" t="s">
        <v>7333</v>
      </c>
      <c r="BF4460" t="s">
        <v>823</v>
      </c>
    </row>
    <row r="4461" spans="1:58">
      <c r="A4461" t="s">
        <v>829</v>
      </c>
      <c r="B4461">
        <v>6</v>
      </c>
      <c r="C4461">
        <v>0</v>
      </c>
      <c r="D4461">
        <v>11765</v>
      </c>
      <c r="E4461" t="s">
        <v>11297</v>
      </c>
      <c r="F4461">
        <v>53510611</v>
      </c>
      <c r="G4461" t="s">
        <v>2041</v>
      </c>
      <c r="H4461">
        <v>0</v>
      </c>
      <c r="I4461" t="s">
        <v>2073</v>
      </c>
      <c r="J4461">
        <v>243.75</v>
      </c>
      <c r="K4461">
        <v>1</v>
      </c>
      <c r="L4461" t="s">
        <v>1755</v>
      </c>
      <c r="M4461" t="s">
        <v>2074</v>
      </c>
      <c r="N4461" t="s">
        <v>1757</v>
      </c>
      <c r="O4461" t="s">
        <v>1756</v>
      </c>
      <c r="P4461" t="s">
        <v>1756</v>
      </c>
      <c r="Q4461" s="387">
        <v>243.75</v>
      </c>
      <c r="R4461">
        <v>31.6875</v>
      </c>
      <c r="S4461">
        <v>275.4375</v>
      </c>
      <c r="T4461" s="388">
        <v>44629</v>
      </c>
      <c r="V4461" t="s">
        <v>840</v>
      </c>
      <c r="W4461" s="388">
        <v>44658</v>
      </c>
      <c r="Y4461">
        <v>1</v>
      </c>
      <c r="Z4461">
        <v>0</v>
      </c>
      <c r="AA4461" t="s">
        <v>1758</v>
      </c>
      <c r="AB4461" t="s">
        <v>7329</v>
      </c>
      <c r="AD4461" t="s">
        <v>2045</v>
      </c>
      <c r="AE4461" t="s">
        <v>2046</v>
      </c>
      <c r="AI4461" t="s">
        <v>11298</v>
      </c>
      <c r="AL4461" t="s">
        <v>7379</v>
      </c>
      <c r="AM4461">
        <v>6</v>
      </c>
      <c r="AN4461" t="s">
        <v>8291</v>
      </c>
      <c r="AO4461" t="s">
        <v>8292</v>
      </c>
      <c r="AP4461">
        <v>0</v>
      </c>
      <c r="AQ4461" s="388">
        <v>44636</v>
      </c>
      <c r="AU4461" t="s">
        <v>1756</v>
      </c>
      <c r="AV4461" t="s">
        <v>1756</v>
      </c>
      <c r="AZ4461" t="s">
        <v>1756</v>
      </c>
      <c r="BA4461" t="s">
        <v>1767</v>
      </c>
      <c r="BB4461" t="s">
        <v>11301</v>
      </c>
      <c r="BC4461" t="s">
        <v>11301</v>
      </c>
      <c r="BD4461" t="s">
        <v>7333</v>
      </c>
      <c r="BE4461" t="s">
        <v>7333</v>
      </c>
      <c r="BF4461" t="s">
        <v>823</v>
      </c>
    </row>
    <row r="4462" spans="1:58">
      <c r="A4462" t="s">
        <v>829</v>
      </c>
      <c r="B4462">
        <v>6</v>
      </c>
      <c r="C4462">
        <v>0</v>
      </c>
      <c r="D4462">
        <v>11765</v>
      </c>
      <c r="E4462" t="s">
        <v>11297</v>
      </c>
      <c r="F4462">
        <v>53510611</v>
      </c>
      <c r="G4462" t="s">
        <v>2041</v>
      </c>
      <c r="H4462">
        <v>0</v>
      </c>
      <c r="I4462" t="s">
        <v>2247</v>
      </c>
      <c r="J4462">
        <v>131.47999999999999</v>
      </c>
      <c r="K4462">
        <v>10</v>
      </c>
      <c r="L4462" t="s">
        <v>2063</v>
      </c>
      <c r="M4462" t="s">
        <v>1757</v>
      </c>
      <c r="N4462" t="s">
        <v>1757</v>
      </c>
      <c r="O4462" t="s">
        <v>1756</v>
      </c>
      <c r="P4462" t="s">
        <v>1756</v>
      </c>
      <c r="Q4462" s="387">
        <v>1314.8</v>
      </c>
      <c r="R4462">
        <v>170.92400000000001</v>
      </c>
      <c r="S4462">
        <v>1485.7239999999997</v>
      </c>
      <c r="T4462" s="388">
        <v>44629</v>
      </c>
      <c r="V4462" t="s">
        <v>840</v>
      </c>
      <c r="W4462" s="388">
        <v>44658</v>
      </c>
      <c r="Y4462">
        <v>1</v>
      </c>
      <c r="Z4462">
        <v>0</v>
      </c>
      <c r="AA4462" t="s">
        <v>1758</v>
      </c>
      <c r="AB4462" t="s">
        <v>7329</v>
      </c>
      <c r="AD4462" t="s">
        <v>2045</v>
      </c>
      <c r="AE4462" t="s">
        <v>2046</v>
      </c>
      <c r="AI4462" t="s">
        <v>11298</v>
      </c>
      <c r="AL4462" t="s">
        <v>7379</v>
      </c>
      <c r="AM4462">
        <v>6</v>
      </c>
      <c r="AN4462" t="s">
        <v>8291</v>
      </c>
      <c r="AO4462" t="s">
        <v>8292</v>
      </c>
      <c r="AP4462">
        <v>0</v>
      </c>
      <c r="AQ4462" s="388">
        <v>44636</v>
      </c>
      <c r="AU4462" t="s">
        <v>1756</v>
      </c>
      <c r="AV4462" t="s">
        <v>1756</v>
      </c>
      <c r="AZ4462" t="s">
        <v>1756</v>
      </c>
      <c r="BA4462" t="s">
        <v>1767</v>
      </c>
      <c r="BB4462" t="s">
        <v>11302</v>
      </c>
      <c r="BC4462" t="s">
        <v>11302</v>
      </c>
      <c r="BD4462" t="s">
        <v>7333</v>
      </c>
      <c r="BE4462" t="s">
        <v>7333</v>
      </c>
      <c r="BF4462" t="s">
        <v>823</v>
      </c>
    </row>
    <row r="4463" spans="1:58">
      <c r="A4463" t="s">
        <v>829</v>
      </c>
      <c r="B4463">
        <v>6</v>
      </c>
      <c r="C4463">
        <v>0</v>
      </c>
      <c r="D4463">
        <v>11763</v>
      </c>
      <c r="E4463" t="s">
        <v>11303</v>
      </c>
      <c r="F4463">
        <v>53510611</v>
      </c>
      <c r="G4463" t="s">
        <v>2041</v>
      </c>
      <c r="H4463">
        <v>0</v>
      </c>
      <c r="I4463" t="s">
        <v>2052</v>
      </c>
      <c r="J4463">
        <v>75</v>
      </c>
      <c r="K4463">
        <v>12</v>
      </c>
      <c r="L4463" t="s">
        <v>1771</v>
      </c>
      <c r="M4463" t="s">
        <v>1756</v>
      </c>
      <c r="N4463" t="s">
        <v>1756</v>
      </c>
      <c r="O4463" t="s">
        <v>1757</v>
      </c>
      <c r="P4463" t="s">
        <v>1757</v>
      </c>
      <c r="Q4463" s="387">
        <v>900</v>
      </c>
      <c r="R4463">
        <v>117</v>
      </c>
      <c r="S4463">
        <v>1016.9999999999999</v>
      </c>
      <c r="T4463" s="388">
        <v>44629</v>
      </c>
      <c r="V4463" t="s">
        <v>840</v>
      </c>
      <c r="W4463" s="388">
        <v>44658</v>
      </c>
      <c r="Y4463">
        <v>1</v>
      </c>
      <c r="Z4463">
        <v>0</v>
      </c>
      <c r="AA4463" t="s">
        <v>1758</v>
      </c>
      <c r="AB4463" t="s">
        <v>7329</v>
      </c>
      <c r="AD4463" t="s">
        <v>2045</v>
      </c>
      <c r="AE4463" t="s">
        <v>2046</v>
      </c>
      <c r="AI4463" t="s">
        <v>11298</v>
      </c>
      <c r="AL4463" t="s">
        <v>7379</v>
      </c>
      <c r="AM4463">
        <v>6</v>
      </c>
      <c r="AN4463" t="s">
        <v>2851</v>
      </c>
      <c r="AO4463" t="s">
        <v>2852</v>
      </c>
      <c r="AP4463">
        <v>0</v>
      </c>
      <c r="AQ4463" s="388">
        <v>44636</v>
      </c>
      <c r="AU4463" t="s">
        <v>1756</v>
      </c>
      <c r="AV4463" t="s">
        <v>1756</v>
      </c>
      <c r="AZ4463" t="s">
        <v>1756</v>
      </c>
      <c r="BA4463" t="s">
        <v>1767</v>
      </c>
      <c r="BB4463" t="s">
        <v>11304</v>
      </c>
      <c r="BC4463" t="s">
        <v>11304</v>
      </c>
      <c r="BD4463" t="s">
        <v>7333</v>
      </c>
      <c r="BE4463" t="s">
        <v>7333</v>
      </c>
      <c r="BF4463" t="s">
        <v>823</v>
      </c>
    </row>
    <row r="4464" spans="1:58">
      <c r="A4464" t="s">
        <v>829</v>
      </c>
      <c r="B4464">
        <v>6</v>
      </c>
      <c r="C4464">
        <v>0</v>
      </c>
      <c r="D4464">
        <v>11763</v>
      </c>
      <c r="E4464" t="s">
        <v>11303</v>
      </c>
      <c r="F4464">
        <v>53510611</v>
      </c>
      <c r="G4464" t="s">
        <v>2041</v>
      </c>
      <c r="H4464">
        <v>0</v>
      </c>
      <c r="I4464" t="s">
        <v>2052</v>
      </c>
      <c r="J4464">
        <v>75</v>
      </c>
      <c r="K4464">
        <v>11</v>
      </c>
      <c r="L4464" t="s">
        <v>1771</v>
      </c>
      <c r="M4464" t="s">
        <v>1756</v>
      </c>
      <c r="N4464" t="s">
        <v>1756</v>
      </c>
      <c r="O4464" t="s">
        <v>1757</v>
      </c>
      <c r="P4464" t="s">
        <v>1757</v>
      </c>
      <c r="Q4464" s="387">
        <v>825</v>
      </c>
      <c r="R4464">
        <v>107.25</v>
      </c>
      <c r="S4464">
        <v>932.24999999999989</v>
      </c>
      <c r="T4464" s="388">
        <v>44629</v>
      </c>
      <c r="V4464" t="s">
        <v>840</v>
      </c>
      <c r="W4464" s="388">
        <v>44658</v>
      </c>
      <c r="Y4464">
        <v>1</v>
      </c>
      <c r="Z4464">
        <v>0</v>
      </c>
      <c r="AA4464" t="s">
        <v>1758</v>
      </c>
      <c r="AB4464" t="s">
        <v>7329</v>
      </c>
      <c r="AD4464" t="s">
        <v>2045</v>
      </c>
      <c r="AE4464" t="s">
        <v>2046</v>
      </c>
      <c r="AI4464" t="s">
        <v>11298</v>
      </c>
      <c r="AL4464" t="s">
        <v>7379</v>
      </c>
      <c r="AM4464">
        <v>6</v>
      </c>
      <c r="AN4464" t="s">
        <v>2851</v>
      </c>
      <c r="AO4464" t="s">
        <v>2852</v>
      </c>
      <c r="AP4464">
        <v>0</v>
      </c>
      <c r="AQ4464" s="388">
        <v>44636</v>
      </c>
      <c r="AU4464" t="s">
        <v>1756</v>
      </c>
      <c r="AV4464" t="s">
        <v>1756</v>
      </c>
      <c r="AZ4464" t="s">
        <v>1756</v>
      </c>
      <c r="BA4464" t="s">
        <v>1767</v>
      </c>
      <c r="BB4464" t="s">
        <v>11305</v>
      </c>
      <c r="BC4464" t="s">
        <v>11305</v>
      </c>
      <c r="BD4464" t="s">
        <v>7333</v>
      </c>
      <c r="BE4464" t="s">
        <v>7333</v>
      </c>
      <c r="BF4464" t="s">
        <v>823</v>
      </c>
    </row>
    <row r="4465" spans="1:58">
      <c r="A4465" t="s">
        <v>829</v>
      </c>
      <c r="B4465">
        <v>6</v>
      </c>
      <c r="C4465">
        <v>0</v>
      </c>
      <c r="D4465">
        <v>11763</v>
      </c>
      <c r="E4465" t="s">
        <v>11303</v>
      </c>
      <c r="F4465">
        <v>53510611</v>
      </c>
      <c r="G4465" t="s">
        <v>2041</v>
      </c>
      <c r="H4465">
        <v>0</v>
      </c>
      <c r="I4465" t="s">
        <v>2056</v>
      </c>
      <c r="J4465">
        <v>210</v>
      </c>
      <c r="K4465">
        <v>1</v>
      </c>
      <c r="L4465" t="s">
        <v>1755</v>
      </c>
      <c r="M4465" t="s">
        <v>1756</v>
      </c>
      <c r="N4465" t="s">
        <v>1756</v>
      </c>
      <c r="O4465" t="s">
        <v>1757</v>
      </c>
      <c r="P4465" t="s">
        <v>1757</v>
      </c>
      <c r="Q4465" s="387">
        <v>210</v>
      </c>
      <c r="R4465">
        <v>27.3</v>
      </c>
      <c r="S4465">
        <v>237.29999999999998</v>
      </c>
      <c r="T4465" s="388">
        <v>44629</v>
      </c>
      <c r="V4465" t="s">
        <v>840</v>
      </c>
      <c r="W4465" s="388">
        <v>44658</v>
      </c>
      <c r="Y4465">
        <v>1</v>
      </c>
      <c r="Z4465">
        <v>0</v>
      </c>
      <c r="AA4465" t="s">
        <v>1758</v>
      </c>
      <c r="AB4465" t="s">
        <v>7329</v>
      </c>
      <c r="AD4465" t="s">
        <v>2045</v>
      </c>
      <c r="AE4465" t="s">
        <v>2046</v>
      </c>
      <c r="AI4465" t="s">
        <v>11298</v>
      </c>
      <c r="AL4465" t="s">
        <v>7379</v>
      </c>
      <c r="AM4465">
        <v>6</v>
      </c>
      <c r="AN4465" t="s">
        <v>2851</v>
      </c>
      <c r="AO4465" t="s">
        <v>2852</v>
      </c>
      <c r="AP4465">
        <v>0</v>
      </c>
      <c r="AQ4465" s="388">
        <v>44636</v>
      </c>
      <c r="AU4465" t="s">
        <v>1756</v>
      </c>
      <c r="AV4465" t="s">
        <v>1756</v>
      </c>
      <c r="AZ4465" t="s">
        <v>1756</v>
      </c>
      <c r="BA4465" t="s">
        <v>1767</v>
      </c>
      <c r="BB4465" t="s">
        <v>11306</v>
      </c>
      <c r="BC4465" t="s">
        <v>11306</v>
      </c>
      <c r="BD4465" t="s">
        <v>7333</v>
      </c>
      <c r="BE4465" t="s">
        <v>7333</v>
      </c>
      <c r="BF4465" t="s">
        <v>823</v>
      </c>
    </row>
    <row r="4466" spans="1:58">
      <c r="A4466" t="s">
        <v>829</v>
      </c>
      <c r="B4466">
        <v>6</v>
      </c>
      <c r="C4466">
        <v>0</v>
      </c>
      <c r="D4466">
        <v>11763</v>
      </c>
      <c r="E4466" t="s">
        <v>11303</v>
      </c>
      <c r="F4466">
        <v>53510611</v>
      </c>
      <c r="G4466" t="s">
        <v>2041</v>
      </c>
      <c r="H4466">
        <v>0</v>
      </c>
      <c r="I4466" t="s">
        <v>2056</v>
      </c>
      <c r="J4466">
        <v>210</v>
      </c>
      <c r="K4466">
        <v>1</v>
      </c>
      <c r="L4466" t="s">
        <v>1755</v>
      </c>
      <c r="M4466" t="s">
        <v>1756</v>
      </c>
      <c r="N4466" t="s">
        <v>1756</v>
      </c>
      <c r="O4466" t="s">
        <v>1757</v>
      </c>
      <c r="P4466" t="s">
        <v>1757</v>
      </c>
      <c r="Q4466" s="387">
        <v>210</v>
      </c>
      <c r="R4466">
        <v>27.3</v>
      </c>
      <c r="S4466">
        <v>237.29999999999998</v>
      </c>
      <c r="T4466" s="388">
        <v>44629</v>
      </c>
      <c r="V4466" t="s">
        <v>840</v>
      </c>
      <c r="W4466" s="388">
        <v>44658</v>
      </c>
      <c r="Y4466">
        <v>1</v>
      </c>
      <c r="Z4466">
        <v>0</v>
      </c>
      <c r="AA4466" t="s">
        <v>1758</v>
      </c>
      <c r="AB4466" t="s">
        <v>7329</v>
      </c>
      <c r="AD4466" t="s">
        <v>2045</v>
      </c>
      <c r="AE4466" t="s">
        <v>2046</v>
      </c>
      <c r="AI4466" t="s">
        <v>11298</v>
      </c>
      <c r="AL4466" t="s">
        <v>7379</v>
      </c>
      <c r="AM4466">
        <v>6</v>
      </c>
      <c r="AN4466" t="s">
        <v>2851</v>
      </c>
      <c r="AO4466" t="s">
        <v>2852</v>
      </c>
      <c r="AP4466">
        <v>0</v>
      </c>
      <c r="AQ4466" s="388">
        <v>44636</v>
      </c>
      <c r="AU4466" t="s">
        <v>1756</v>
      </c>
      <c r="AV4466" t="s">
        <v>1756</v>
      </c>
      <c r="AZ4466" t="s">
        <v>1756</v>
      </c>
      <c r="BA4466" t="s">
        <v>1767</v>
      </c>
      <c r="BB4466" t="s">
        <v>11306</v>
      </c>
      <c r="BC4466" t="s">
        <v>11306</v>
      </c>
      <c r="BD4466" t="s">
        <v>7333</v>
      </c>
      <c r="BE4466" t="s">
        <v>7333</v>
      </c>
      <c r="BF4466" t="s">
        <v>823</v>
      </c>
    </row>
    <row r="4467" spans="1:58">
      <c r="A4467" t="s">
        <v>829</v>
      </c>
      <c r="B4467">
        <v>6</v>
      </c>
      <c r="C4467">
        <v>0</v>
      </c>
      <c r="D4467">
        <v>11763</v>
      </c>
      <c r="E4467" t="s">
        <v>11303</v>
      </c>
      <c r="F4467">
        <v>53510611</v>
      </c>
      <c r="G4467" t="s">
        <v>2041</v>
      </c>
      <c r="H4467">
        <v>0</v>
      </c>
      <c r="I4467" t="s">
        <v>2073</v>
      </c>
      <c r="J4467">
        <v>243.75</v>
      </c>
      <c r="K4467">
        <v>2</v>
      </c>
      <c r="L4467" t="s">
        <v>1755</v>
      </c>
      <c r="M4467" t="s">
        <v>1757</v>
      </c>
      <c r="N4467" t="s">
        <v>1757</v>
      </c>
      <c r="O4467" t="s">
        <v>1756</v>
      </c>
      <c r="P4467" t="s">
        <v>1756</v>
      </c>
      <c r="Q4467" s="387">
        <v>487.5</v>
      </c>
      <c r="R4467">
        <v>63.375</v>
      </c>
      <c r="S4467">
        <v>550.875</v>
      </c>
      <c r="T4467" s="388">
        <v>44629</v>
      </c>
      <c r="V4467" t="s">
        <v>840</v>
      </c>
      <c r="W4467" s="388">
        <v>44658</v>
      </c>
      <c r="Y4467">
        <v>1</v>
      </c>
      <c r="Z4467">
        <v>0</v>
      </c>
      <c r="AA4467" t="s">
        <v>1758</v>
      </c>
      <c r="AB4467" t="s">
        <v>7329</v>
      </c>
      <c r="AD4467" t="s">
        <v>2045</v>
      </c>
      <c r="AE4467" t="s">
        <v>2046</v>
      </c>
      <c r="AI4467" t="s">
        <v>11298</v>
      </c>
      <c r="AL4467" t="s">
        <v>7379</v>
      </c>
      <c r="AM4467">
        <v>6</v>
      </c>
      <c r="AN4467" t="s">
        <v>2851</v>
      </c>
      <c r="AO4467" t="s">
        <v>2852</v>
      </c>
      <c r="AP4467">
        <v>0</v>
      </c>
      <c r="AQ4467" s="388">
        <v>44636</v>
      </c>
      <c r="AU4467" t="s">
        <v>1756</v>
      </c>
      <c r="AV4467" t="s">
        <v>1756</v>
      </c>
      <c r="AZ4467" t="s">
        <v>1756</v>
      </c>
      <c r="BA4467" t="s">
        <v>1767</v>
      </c>
      <c r="BB4467" t="s">
        <v>11307</v>
      </c>
      <c r="BC4467" t="s">
        <v>11307</v>
      </c>
      <c r="BD4467" t="s">
        <v>7333</v>
      </c>
      <c r="BE4467" t="s">
        <v>7333</v>
      </c>
      <c r="BF4467" t="s">
        <v>823</v>
      </c>
    </row>
    <row r="4468" spans="1:58">
      <c r="A4468" t="s">
        <v>829</v>
      </c>
      <c r="B4468">
        <v>6</v>
      </c>
      <c r="C4468">
        <v>0</v>
      </c>
      <c r="D4468">
        <v>11763</v>
      </c>
      <c r="E4468" t="s">
        <v>11303</v>
      </c>
      <c r="F4468">
        <v>53510611</v>
      </c>
      <c r="G4468" t="s">
        <v>2041</v>
      </c>
      <c r="H4468">
        <v>0</v>
      </c>
      <c r="I4468" t="s">
        <v>7531</v>
      </c>
      <c r="J4468">
        <v>126.98</v>
      </c>
      <c r="K4468">
        <v>9</v>
      </c>
      <c r="L4468" t="s">
        <v>2063</v>
      </c>
      <c r="M4468" t="s">
        <v>1757</v>
      </c>
      <c r="N4468" t="s">
        <v>1757</v>
      </c>
      <c r="O4468" t="s">
        <v>1756</v>
      </c>
      <c r="P4468" t="s">
        <v>1756</v>
      </c>
      <c r="Q4468" s="387">
        <v>1142.82</v>
      </c>
      <c r="R4468">
        <v>148.56659999999999</v>
      </c>
      <c r="S4468">
        <v>1291.3865999999998</v>
      </c>
      <c r="T4468" s="388">
        <v>44629</v>
      </c>
      <c r="V4468" t="s">
        <v>840</v>
      </c>
      <c r="W4468" s="388">
        <v>44658</v>
      </c>
      <c r="Y4468">
        <v>1</v>
      </c>
      <c r="Z4468">
        <v>0</v>
      </c>
      <c r="AA4468" t="s">
        <v>1758</v>
      </c>
      <c r="AB4468" t="s">
        <v>7329</v>
      </c>
      <c r="AD4468" t="s">
        <v>2045</v>
      </c>
      <c r="AE4468" t="s">
        <v>2046</v>
      </c>
      <c r="AI4468" t="s">
        <v>11298</v>
      </c>
      <c r="AL4468" t="s">
        <v>7379</v>
      </c>
      <c r="AM4468">
        <v>6</v>
      </c>
      <c r="AN4468" t="s">
        <v>2851</v>
      </c>
      <c r="AO4468" t="s">
        <v>2852</v>
      </c>
      <c r="AP4468">
        <v>0</v>
      </c>
      <c r="AQ4468" s="388">
        <v>44636</v>
      </c>
      <c r="AU4468" t="s">
        <v>1756</v>
      </c>
      <c r="AV4468" t="s">
        <v>1756</v>
      </c>
      <c r="AZ4468" t="s">
        <v>1756</v>
      </c>
      <c r="BA4468" t="s">
        <v>1767</v>
      </c>
      <c r="BB4468" t="s">
        <v>11308</v>
      </c>
      <c r="BC4468" t="s">
        <v>11308</v>
      </c>
      <c r="BD4468" t="s">
        <v>7333</v>
      </c>
      <c r="BE4468" t="s">
        <v>7333</v>
      </c>
      <c r="BF4468" t="s">
        <v>823</v>
      </c>
    </row>
    <row r="4469" spans="1:58">
      <c r="A4469" t="s">
        <v>829</v>
      </c>
      <c r="B4469">
        <v>6</v>
      </c>
      <c r="C4469">
        <v>0</v>
      </c>
      <c r="D4469">
        <v>11761</v>
      </c>
      <c r="E4469" t="s">
        <v>11309</v>
      </c>
      <c r="F4469">
        <v>53510611</v>
      </c>
      <c r="G4469" t="s">
        <v>2041</v>
      </c>
      <c r="H4469">
        <v>0</v>
      </c>
      <c r="I4469" t="s">
        <v>2103</v>
      </c>
      <c r="J4469">
        <v>70</v>
      </c>
      <c r="K4469">
        <v>5</v>
      </c>
      <c r="L4469" t="s">
        <v>1771</v>
      </c>
      <c r="M4469" t="s">
        <v>1756</v>
      </c>
      <c r="N4469" t="s">
        <v>1756</v>
      </c>
      <c r="O4469" t="s">
        <v>2104</v>
      </c>
      <c r="P4469" t="s">
        <v>1757</v>
      </c>
      <c r="Q4469" s="387">
        <v>350</v>
      </c>
      <c r="R4469">
        <v>45.5</v>
      </c>
      <c r="S4469">
        <v>395.49999999999994</v>
      </c>
      <c r="T4469" s="388">
        <v>44628</v>
      </c>
      <c r="V4469" t="s">
        <v>840</v>
      </c>
      <c r="W4469" s="388">
        <v>44658</v>
      </c>
      <c r="Y4469">
        <v>1</v>
      </c>
      <c r="Z4469">
        <v>0</v>
      </c>
      <c r="AA4469" t="s">
        <v>1758</v>
      </c>
      <c r="AB4469" t="s">
        <v>7329</v>
      </c>
      <c r="AD4469" t="s">
        <v>2045</v>
      </c>
      <c r="AE4469" t="s">
        <v>2046</v>
      </c>
      <c r="AI4469" t="s">
        <v>11298</v>
      </c>
      <c r="AL4469" t="s">
        <v>7379</v>
      </c>
      <c r="AM4469">
        <v>6</v>
      </c>
      <c r="AN4469" t="s">
        <v>8291</v>
      </c>
      <c r="AO4469" t="s">
        <v>8292</v>
      </c>
      <c r="AP4469">
        <v>0</v>
      </c>
      <c r="AQ4469" s="388">
        <v>44636</v>
      </c>
      <c r="AU4469" t="s">
        <v>1756</v>
      </c>
      <c r="AV4469" t="s">
        <v>1756</v>
      </c>
      <c r="AZ4469" t="s">
        <v>1756</v>
      </c>
      <c r="BA4469" t="s">
        <v>1767</v>
      </c>
      <c r="BB4469" t="s">
        <v>11310</v>
      </c>
      <c r="BC4469" t="s">
        <v>11310</v>
      </c>
      <c r="BD4469" t="s">
        <v>7333</v>
      </c>
      <c r="BE4469" t="s">
        <v>7333</v>
      </c>
      <c r="BF4469" t="s">
        <v>823</v>
      </c>
    </row>
    <row r="4470" spans="1:58">
      <c r="A4470" t="s">
        <v>829</v>
      </c>
      <c r="B4470">
        <v>6</v>
      </c>
      <c r="C4470">
        <v>0</v>
      </c>
      <c r="D4470">
        <v>11761</v>
      </c>
      <c r="E4470" t="s">
        <v>11309</v>
      </c>
      <c r="F4470">
        <v>53510611</v>
      </c>
      <c r="G4470" t="s">
        <v>2041</v>
      </c>
      <c r="H4470">
        <v>0</v>
      </c>
      <c r="I4470" t="s">
        <v>2052</v>
      </c>
      <c r="J4470">
        <v>75</v>
      </c>
      <c r="K4470">
        <v>5</v>
      </c>
      <c r="L4470" t="s">
        <v>1771</v>
      </c>
      <c r="M4470" t="s">
        <v>1756</v>
      </c>
      <c r="N4470" t="s">
        <v>1756</v>
      </c>
      <c r="O4470" t="s">
        <v>1757</v>
      </c>
      <c r="P4470" t="s">
        <v>1757</v>
      </c>
      <c r="Q4470" s="387">
        <v>375</v>
      </c>
      <c r="R4470">
        <v>48.75</v>
      </c>
      <c r="S4470">
        <v>423.74999999999994</v>
      </c>
      <c r="T4470" s="388">
        <v>44628</v>
      </c>
      <c r="V4470" t="s">
        <v>840</v>
      </c>
      <c r="W4470" s="388">
        <v>44658</v>
      </c>
      <c r="Y4470">
        <v>1</v>
      </c>
      <c r="Z4470">
        <v>0</v>
      </c>
      <c r="AA4470" t="s">
        <v>1758</v>
      </c>
      <c r="AB4470" t="s">
        <v>7329</v>
      </c>
      <c r="AD4470" t="s">
        <v>2045</v>
      </c>
      <c r="AE4470" t="s">
        <v>2046</v>
      </c>
      <c r="AI4470" t="s">
        <v>11298</v>
      </c>
      <c r="AL4470" t="s">
        <v>7379</v>
      </c>
      <c r="AM4470">
        <v>6</v>
      </c>
      <c r="AN4470" t="s">
        <v>8291</v>
      </c>
      <c r="AO4470" t="s">
        <v>8292</v>
      </c>
      <c r="AP4470">
        <v>0</v>
      </c>
      <c r="AQ4470" s="388">
        <v>44636</v>
      </c>
      <c r="AU4470" t="s">
        <v>1756</v>
      </c>
      <c r="AV4470" t="s">
        <v>1756</v>
      </c>
      <c r="AZ4470" t="s">
        <v>1756</v>
      </c>
      <c r="BA4470" t="s">
        <v>1767</v>
      </c>
      <c r="BB4470" t="s">
        <v>11311</v>
      </c>
      <c r="BC4470" t="s">
        <v>11311</v>
      </c>
      <c r="BD4470" t="s">
        <v>7333</v>
      </c>
      <c r="BE4470" t="s">
        <v>7333</v>
      </c>
      <c r="BF4470" t="s">
        <v>823</v>
      </c>
    </row>
    <row r="4471" spans="1:58">
      <c r="A4471" t="s">
        <v>829</v>
      </c>
      <c r="B4471">
        <v>6</v>
      </c>
      <c r="C4471">
        <v>0</v>
      </c>
      <c r="D4471">
        <v>11761</v>
      </c>
      <c r="E4471" t="s">
        <v>11309</v>
      </c>
      <c r="F4471">
        <v>53510611</v>
      </c>
      <c r="G4471" t="s">
        <v>2041</v>
      </c>
      <c r="H4471">
        <v>0</v>
      </c>
      <c r="I4471" t="s">
        <v>2113</v>
      </c>
      <c r="J4471">
        <v>122.39</v>
      </c>
      <c r="K4471">
        <v>5</v>
      </c>
      <c r="L4471" t="s">
        <v>2063</v>
      </c>
      <c r="M4471" t="s">
        <v>2114</v>
      </c>
      <c r="N4471" t="s">
        <v>1757</v>
      </c>
      <c r="O4471" t="s">
        <v>1756</v>
      </c>
      <c r="P4471" t="s">
        <v>1756</v>
      </c>
      <c r="Q4471" s="387">
        <v>611.95000000000005</v>
      </c>
      <c r="R4471">
        <v>79.553500000000014</v>
      </c>
      <c r="S4471">
        <v>691.50350000000003</v>
      </c>
      <c r="T4471" s="388">
        <v>44628</v>
      </c>
      <c r="V4471" t="s">
        <v>840</v>
      </c>
      <c r="W4471" s="388">
        <v>44658</v>
      </c>
      <c r="Y4471">
        <v>1</v>
      </c>
      <c r="Z4471">
        <v>0</v>
      </c>
      <c r="AA4471" t="s">
        <v>1758</v>
      </c>
      <c r="AB4471" t="s">
        <v>7329</v>
      </c>
      <c r="AD4471" t="s">
        <v>2045</v>
      </c>
      <c r="AE4471" t="s">
        <v>2046</v>
      </c>
      <c r="AI4471" t="s">
        <v>11298</v>
      </c>
      <c r="AL4471" t="s">
        <v>7379</v>
      </c>
      <c r="AM4471">
        <v>6</v>
      </c>
      <c r="AN4471" t="s">
        <v>8291</v>
      </c>
      <c r="AO4471" t="s">
        <v>8292</v>
      </c>
      <c r="AP4471">
        <v>0</v>
      </c>
      <c r="AQ4471" s="388">
        <v>44636</v>
      </c>
      <c r="AU4471" t="s">
        <v>1756</v>
      </c>
      <c r="AV4471" t="s">
        <v>1756</v>
      </c>
      <c r="AZ4471" t="s">
        <v>1756</v>
      </c>
      <c r="BA4471" t="s">
        <v>1767</v>
      </c>
      <c r="BB4471" t="s">
        <v>11312</v>
      </c>
      <c r="BC4471" t="s">
        <v>11312</v>
      </c>
      <c r="BD4471" t="s">
        <v>7333</v>
      </c>
      <c r="BE4471" t="s">
        <v>7333</v>
      </c>
      <c r="BF4471" t="s">
        <v>823</v>
      </c>
    </row>
    <row r="4472" spans="1:58">
      <c r="A4472" t="s">
        <v>829</v>
      </c>
      <c r="B4472">
        <v>6</v>
      </c>
      <c r="C4472">
        <v>0</v>
      </c>
      <c r="D4472">
        <v>11761</v>
      </c>
      <c r="E4472" t="s">
        <v>11309</v>
      </c>
      <c r="F4472">
        <v>53510611</v>
      </c>
      <c r="G4472" t="s">
        <v>2041</v>
      </c>
      <c r="H4472">
        <v>0</v>
      </c>
      <c r="I4472" t="s">
        <v>2247</v>
      </c>
      <c r="J4472">
        <v>131.47999999999999</v>
      </c>
      <c r="K4472">
        <v>2</v>
      </c>
      <c r="L4472" t="s">
        <v>2063</v>
      </c>
      <c r="M4472" t="s">
        <v>1757</v>
      </c>
      <c r="N4472" t="s">
        <v>1757</v>
      </c>
      <c r="O4472" t="s">
        <v>1756</v>
      </c>
      <c r="P4472" t="s">
        <v>1756</v>
      </c>
      <c r="Q4472" s="387">
        <v>262.95999999999998</v>
      </c>
      <c r="R4472">
        <v>34.184799999999996</v>
      </c>
      <c r="S4472">
        <v>297.14479999999998</v>
      </c>
      <c r="T4472" s="388">
        <v>44628</v>
      </c>
      <c r="V4472" t="s">
        <v>840</v>
      </c>
      <c r="W4472" s="388">
        <v>44658</v>
      </c>
      <c r="Y4472">
        <v>1</v>
      </c>
      <c r="Z4472">
        <v>0</v>
      </c>
      <c r="AA4472" t="s">
        <v>1758</v>
      </c>
      <c r="AB4472" t="s">
        <v>7329</v>
      </c>
      <c r="AD4472" t="s">
        <v>2045</v>
      </c>
      <c r="AE4472" t="s">
        <v>2046</v>
      </c>
      <c r="AI4472" t="s">
        <v>11298</v>
      </c>
      <c r="AL4472" t="s">
        <v>7379</v>
      </c>
      <c r="AM4472">
        <v>6</v>
      </c>
      <c r="AN4472" t="s">
        <v>8291</v>
      </c>
      <c r="AO4472" t="s">
        <v>8292</v>
      </c>
      <c r="AP4472">
        <v>0</v>
      </c>
      <c r="AQ4472" s="388">
        <v>44636</v>
      </c>
      <c r="AU4472" t="s">
        <v>1756</v>
      </c>
      <c r="AV4472" t="s">
        <v>1756</v>
      </c>
      <c r="AZ4472" t="s">
        <v>1756</v>
      </c>
      <c r="BA4472" t="s">
        <v>1767</v>
      </c>
      <c r="BB4472" t="s">
        <v>11313</v>
      </c>
      <c r="BC4472" t="s">
        <v>11313</v>
      </c>
      <c r="BD4472" t="s">
        <v>7333</v>
      </c>
      <c r="BE4472" t="s">
        <v>7333</v>
      </c>
      <c r="BF4472" t="s">
        <v>823</v>
      </c>
    </row>
    <row r="4473" spans="1:58">
      <c r="A4473" t="s">
        <v>829</v>
      </c>
      <c r="B4473">
        <v>6</v>
      </c>
      <c r="C4473">
        <v>0</v>
      </c>
      <c r="D4473">
        <v>11758</v>
      </c>
      <c r="E4473" t="s">
        <v>11314</v>
      </c>
      <c r="F4473">
        <v>53510611</v>
      </c>
      <c r="G4473" t="s">
        <v>2041</v>
      </c>
      <c r="H4473">
        <v>0</v>
      </c>
      <c r="I4473" t="s">
        <v>2103</v>
      </c>
      <c r="J4473">
        <v>70</v>
      </c>
      <c r="K4473">
        <v>6</v>
      </c>
      <c r="L4473" t="s">
        <v>1771</v>
      </c>
      <c r="M4473" t="s">
        <v>1756</v>
      </c>
      <c r="N4473" t="s">
        <v>1756</v>
      </c>
      <c r="O4473" t="s">
        <v>2104</v>
      </c>
      <c r="P4473" t="s">
        <v>1757</v>
      </c>
      <c r="Q4473" s="387">
        <v>420</v>
      </c>
      <c r="R4473">
        <v>54.6</v>
      </c>
      <c r="S4473">
        <v>474.59999999999997</v>
      </c>
      <c r="T4473" s="388">
        <v>44628</v>
      </c>
      <c r="V4473" t="s">
        <v>840</v>
      </c>
      <c r="W4473" s="388">
        <v>44658</v>
      </c>
      <c r="Y4473">
        <v>1</v>
      </c>
      <c r="Z4473">
        <v>0</v>
      </c>
      <c r="AA4473" t="s">
        <v>1758</v>
      </c>
      <c r="AB4473" t="s">
        <v>7329</v>
      </c>
      <c r="AD4473" t="s">
        <v>2045</v>
      </c>
      <c r="AE4473" t="s">
        <v>2046</v>
      </c>
      <c r="AI4473" t="s">
        <v>11298</v>
      </c>
      <c r="AL4473" t="s">
        <v>7379</v>
      </c>
      <c r="AM4473">
        <v>6</v>
      </c>
      <c r="AN4473" t="s">
        <v>2851</v>
      </c>
      <c r="AO4473" t="s">
        <v>2852</v>
      </c>
      <c r="AP4473">
        <v>0</v>
      </c>
      <c r="AQ4473" s="388">
        <v>44636</v>
      </c>
      <c r="AU4473" t="s">
        <v>1756</v>
      </c>
      <c r="AV4473" t="s">
        <v>1756</v>
      </c>
      <c r="AZ4473" t="s">
        <v>1756</v>
      </c>
      <c r="BA4473" t="s">
        <v>1767</v>
      </c>
      <c r="BB4473" t="s">
        <v>11315</v>
      </c>
      <c r="BC4473" t="s">
        <v>11315</v>
      </c>
      <c r="BD4473" t="s">
        <v>7333</v>
      </c>
      <c r="BE4473" t="s">
        <v>7333</v>
      </c>
      <c r="BF4473" t="s">
        <v>823</v>
      </c>
    </row>
    <row r="4474" spans="1:58">
      <c r="A4474" t="s">
        <v>829</v>
      </c>
      <c r="B4474">
        <v>6</v>
      </c>
      <c r="C4474">
        <v>0</v>
      </c>
      <c r="D4474">
        <v>11758</v>
      </c>
      <c r="E4474" t="s">
        <v>11314</v>
      </c>
      <c r="F4474">
        <v>53510611</v>
      </c>
      <c r="G4474" t="s">
        <v>2041</v>
      </c>
      <c r="H4474">
        <v>0</v>
      </c>
      <c r="I4474" t="s">
        <v>2052</v>
      </c>
      <c r="J4474">
        <v>75</v>
      </c>
      <c r="K4474">
        <v>12</v>
      </c>
      <c r="L4474" t="s">
        <v>1771</v>
      </c>
      <c r="M4474" t="s">
        <v>1756</v>
      </c>
      <c r="N4474" t="s">
        <v>1756</v>
      </c>
      <c r="O4474" t="s">
        <v>1757</v>
      </c>
      <c r="P4474" t="s">
        <v>1757</v>
      </c>
      <c r="Q4474" s="387">
        <v>900</v>
      </c>
      <c r="R4474">
        <v>117</v>
      </c>
      <c r="S4474">
        <v>1016.9999999999999</v>
      </c>
      <c r="T4474" s="388">
        <v>44628</v>
      </c>
      <c r="V4474" t="s">
        <v>840</v>
      </c>
      <c r="W4474" s="388">
        <v>44658</v>
      </c>
      <c r="Y4474">
        <v>1</v>
      </c>
      <c r="Z4474">
        <v>0</v>
      </c>
      <c r="AA4474" t="s">
        <v>1758</v>
      </c>
      <c r="AB4474" t="s">
        <v>7329</v>
      </c>
      <c r="AD4474" t="s">
        <v>2045</v>
      </c>
      <c r="AE4474" t="s">
        <v>2046</v>
      </c>
      <c r="AI4474" t="s">
        <v>11298</v>
      </c>
      <c r="AL4474" t="s">
        <v>7379</v>
      </c>
      <c r="AM4474">
        <v>6</v>
      </c>
      <c r="AN4474" t="s">
        <v>2851</v>
      </c>
      <c r="AO4474" t="s">
        <v>2852</v>
      </c>
      <c r="AP4474">
        <v>0</v>
      </c>
      <c r="AQ4474" s="388">
        <v>44636</v>
      </c>
      <c r="AU4474" t="s">
        <v>1756</v>
      </c>
      <c r="AV4474" t="s">
        <v>1756</v>
      </c>
      <c r="AZ4474" t="s">
        <v>1756</v>
      </c>
      <c r="BA4474" t="s">
        <v>1767</v>
      </c>
      <c r="BB4474" t="s">
        <v>11316</v>
      </c>
      <c r="BC4474" t="s">
        <v>11316</v>
      </c>
      <c r="BD4474" t="s">
        <v>7333</v>
      </c>
      <c r="BE4474" t="s">
        <v>7333</v>
      </c>
      <c r="BF4474" t="s">
        <v>823</v>
      </c>
    </row>
    <row r="4475" spans="1:58">
      <c r="A4475" t="s">
        <v>829</v>
      </c>
      <c r="B4475">
        <v>6</v>
      </c>
      <c r="C4475">
        <v>0</v>
      </c>
      <c r="D4475">
        <v>11758</v>
      </c>
      <c r="E4475" t="s">
        <v>11314</v>
      </c>
      <c r="F4475">
        <v>53510611</v>
      </c>
      <c r="G4475" t="s">
        <v>2041</v>
      </c>
      <c r="H4475">
        <v>0</v>
      </c>
      <c r="I4475" t="s">
        <v>2052</v>
      </c>
      <c r="J4475">
        <v>75</v>
      </c>
      <c r="K4475">
        <v>11</v>
      </c>
      <c r="L4475" t="s">
        <v>1771</v>
      </c>
      <c r="M4475" t="s">
        <v>1756</v>
      </c>
      <c r="N4475" t="s">
        <v>1756</v>
      </c>
      <c r="O4475" t="s">
        <v>1757</v>
      </c>
      <c r="P4475" t="s">
        <v>1757</v>
      </c>
      <c r="Q4475" s="387">
        <v>825</v>
      </c>
      <c r="R4475">
        <v>107.25</v>
      </c>
      <c r="S4475">
        <v>932.24999999999989</v>
      </c>
      <c r="T4475" s="388">
        <v>44628</v>
      </c>
      <c r="V4475" t="s">
        <v>840</v>
      </c>
      <c r="W4475" s="388">
        <v>44658</v>
      </c>
      <c r="Y4475">
        <v>1</v>
      </c>
      <c r="Z4475">
        <v>0</v>
      </c>
      <c r="AA4475" t="s">
        <v>1758</v>
      </c>
      <c r="AB4475" t="s">
        <v>7329</v>
      </c>
      <c r="AD4475" t="s">
        <v>2045</v>
      </c>
      <c r="AE4475" t="s">
        <v>2046</v>
      </c>
      <c r="AI4475" t="s">
        <v>11298</v>
      </c>
      <c r="AL4475" t="s">
        <v>7379</v>
      </c>
      <c r="AM4475">
        <v>6</v>
      </c>
      <c r="AN4475" t="s">
        <v>2851</v>
      </c>
      <c r="AO4475" t="s">
        <v>2852</v>
      </c>
      <c r="AP4475">
        <v>0</v>
      </c>
      <c r="AQ4475" s="388">
        <v>44636</v>
      </c>
      <c r="AU4475" t="s">
        <v>1756</v>
      </c>
      <c r="AV4475" t="s">
        <v>1756</v>
      </c>
      <c r="AZ4475" t="s">
        <v>1756</v>
      </c>
      <c r="BA4475" t="s">
        <v>1767</v>
      </c>
      <c r="BB4475" t="s">
        <v>11317</v>
      </c>
      <c r="BC4475" t="s">
        <v>11317</v>
      </c>
      <c r="BD4475" t="s">
        <v>7333</v>
      </c>
      <c r="BE4475" t="s">
        <v>7333</v>
      </c>
      <c r="BF4475" t="s">
        <v>823</v>
      </c>
    </row>
    <row r="4476" spans="1:58">
      <c r="A4476" t="s">
        <v>829</v>
      </c>
      <c r="B4476">
        <v>6</v>
      </c>
      <c r="C4476">
        <v>0</v>
      </c>
      <c r="D4476">
        <v>11758</v>
      </c>
      <c r="E4476" t="s">
        <v>11314</v>
      </c>
      <c r="F4476">
        <v>53510611</v>
      </c>
      <c r="G4476" t="s">
        <v>2041</v>
      </c>
      <c r="H4476">
        <v>0</v>
      </c>
      <c r="I4476" t="s">
        <v>2056</v>
      </c>
      <c r="J4476">
        <v>210</v>
      </c>
      <c r="K4476">
        <v>1</v>
      </c>
      <c r="L4476" t="s">
        <v>1755</v>
      </c>
      <c r="M4476" t="s">
        <v>1756</v>
      </c>
      <c r="N4476" t="s">
        <v>1756</v>
      </c>
      <c r="P4476" t="s">
        <v>1757</v>
      </c>
      <c r="Q4476" s="387">
        <v>210</v>
      </c>
      <c r="R4476">
        <v>27.3</v>
      </c>
      <c r="S4476">
        <v>237.29999999999998</v>
      </c>
      <c r="T4476" s="388">
        <v>44628</v>
      </c>
      <c r="V4476" t="s">
        <v>840</v>
      </c>
      <c r="W4476" s="388">
        <v>44658</v>
      </c>
      <c r="Y4476">
        <v>1</v>
      </c>
      <c r="Z4476">
        <v>0</v>
      </c>
      <c r="AA4476" t="s">
        <v>1758</v>
      </c>
      <c r="AB4476" t="s">
        <v>7329</v>
      </c>
      <c r="AD4476" t="s">
        <v>2045</v>
      </c>
      <c r="AE4476" t="s">
        <v>2046</v>
      </c>
      <c r="AI4476" t="s">
        <v>11298</v>
      </c>
      <c r="AL4476" t="s">
        <v>7379</v>
      </c>
      <c r="AM4476">
        <v>6</v>
      </c>
      <c r="AN4476" t="s">
        <v>2851</v>
      </c>
      <c r="AO4476" t="s">
        <v>2852</v>
      </c>
      <c r="AP4476">
        <v>0</v>
      </c>
      <c r="AQ4476" s="388">
        <v>44636</v>
      </c>
      <c r="AU4476" t="s">
        <v>1756</v>
      </c>
      <c r="AV4476" t="s">
        <v>1756</v>
      </c>
      <c r="AZ4476" t="s">
        <v>1756</v>
      </c>
      <c r="BA4476" t="s">
        <v>1767</v>
      </c>
      <c r="BB4476" t="s">
        <v>11318</v>
      </c>
      <c r="BC4476" t="s">
        <v>11318</v>
      </c>
      <c r="BD4476" t="s">
        <v>7333</v>
      </c>
      <c r="BE4476" t="s">
        <v>7333</v>
      </c>
      <c r="BF4476" t="s">
        <v>823</v>
      </c>
    </row>
    <row r="4477" spans="1:58">
      <c r="A4477" t="s">
        <v>829</v>
      </c>
      <c r="B4477">
        <v>6</v>
      </c>
      <c r="C4477">
        <v>0</v>
      </c>
      <c r="D4477">
        <v>11758</v>
      </c>
      <c r="E4477" t="s">
        <v>11314</v>
      </c>
      <c r="F4477">
        <v>53510611</v>
      </c>
      <c r="G4477" t="s">
        <v>2041</v>
      </c>
      <c r="H4477">
        <v>0</v>
      </c>
      <c r="I4477" t="s">
        <v>2056</v>
      </c>
      <c r="J4477">
        <v>210</v>
      </c>
      <c r="K4477">
        <v>1</v>
      </c>
      <c r="L4477" t="s">
        <v>1755</v>
      </c>
      <c r="M4477" t="s">
        <v>1756</v>
      </c>
      <c r="N4477" t="s">
        <v>1756</v>
      </c>
      <c r="O4477" t="s">
        <v>1757</v>
      </c>
      <c r="P4477" t="s">
        <v>1757</v>
      </c>
      <c r="Q4477" s="387">
        <v>210</v>
      </c>
      <c r="R4477">
        <v>27.3</v>
      </c>
      <c r="S4477">
        <v>237.29999999999998</v>
      </c>
      <c r="T4477" s="388">
        <v>44628</v>
      </c>
      <c r="V4477" t="s">
        <v>840</v>
      </c>
      <c r="W4477" s="388">
        <v>44658</v>
      </c>
      <c r="Y4477">
        <v>1</v>
      </c>
      <c r="Z4477">
        <v>0</v>
      </c>
      <c r="AA4477" t="s">
        <v>1758</v>
      </c>
      <c r="AB4477" t="s">
        <v>7329</v>
      </c>
      <c r="AD4477" t="s">
        <v>2045</v>
      </c>
      <c r="AE4477" t="s">
        <v>2046</v>
      </c>
      <c r="AI4477" t="s">
        <v>11298</v>
      </c>
      <c r="AL4477" t="s">
        <v>7379</v>
      </c>
      <c r="AM4477">
        <v>6</v>
      </c>
      <c r="AN4477" t="s">
        <v>2851</v>
      </c>
      <c r="AO4477" t="s">
        <v>2852</v>
      </c>
      <c r="AP4477">
        <v>0</v>
      </c>
      <c r="AQ4477" s="388">
        <v>44636</v>
      </c>
      <c r="AU4477" t="s">
        <v>1756</v>
      </c>
      <c r="AV4477" t="s">
        <v>1756</v>
      </c>
      <c r="AZ4477" t="s">
        <v>1756</v>
      </c>
      <c r="BA4477" t="s">
        <v>1767</v>
      </c>
      <c r="BB4477" t="s">
        <v>11318</v>
      </c>
      <c r="BC4477" t="s">
        <v>11318</v>
      </c>
      <c r="BD4477" t="s">
        <v>7333</v>
      </c>
      <c r="BE4477" t="s">
        <v>7333</v>
      </c>
      <c r="BF4477" t="s">
        <v>823</v>
      </c>
    </row>
    <row r="4478" spans="1:58">
      <c r="A4478" t="s">
        <v>829</v>
      </c>
      <c r="B4478">
        <v>6</v>
      </c>
      <c r="C4478">
        <v>0</v>
      </c>
      <c r="D4478">
        <v>11758</v>
      </c>
      <c r="E4478" t="s">
        <v>11314</v>
      </c>
      <c r="F4478">
        <v>53510611</v>
      </c>
      <c r="G4478" t="s">
        <v>2041</v>
      </c>
      <c r="H4478">
        <v>0</v>
      </c>
      <c r="I4478" t="s">
        <v>2056</v>
      </c>
      <c r="J4478">
        <v>210</v>
      </c>
      <c r="K4478">
        <v>1</v>
      </c>
      <c r="L4478" t="s">
        <v>1755</v>
      </c>
      <c r="M4478" t="s">
        <v>1756</v>
      </c>
      <c r="N4478" t="s">
        <v>1756</v>
      </c>
      <c r="O4478" t="s">
        <v>1757</v>
      </c>
      <c r="P4478" t="s">
        <v>1757</v>
      </c>
      <c r="Q4478" s="387">
        <v>210</v>
      </c>
      <c r="R4478">
        <v>27.3</v>
      </c>
      <c r="S4478">
        <v>237.29999999999998</v>
      </c>
      <c r="T4478" s="388">
        <v>44628</v>
      </c>
      <c r="V4478" t="s">
        <v>840</v>
      </c>
      <c r="W4478" s="388">
        <v>44658</v>
      </c>
      <c r="Y4478">
        <v>1</v>
      </c>
      <c r="Z4478">
        <v>0</v>
      </c>
      <c r="AA4478" t="s">
        <v>1758</v>
      </c>
      <c r="AB4478" t="s">
        <v>7329</v>
      </c>
      <c r="AD4478" t="s">
        <v>2045</v>
      </c>
      <c r="AE4478" t="s">
        <v>2046</v>
      </c>
      <c r="AI4478" t="s">
        <v>11298</v>
      </c>
      <c r="AL4478" t="s">
        <v>7379</v>
      </c>
      <c r="AM4478">
        <v>6</v>
      </c>
      <c r="AN4478" t="s">
        <v>2851</v>
      </c>
      <c r="AO4478" t="s">
        <v>2852</v>
      </c>
      <c r="AP4478">
        <v>0</v>
      </c>
      <c r="AQ4478" s="388">
        <v>44636</v>
      </c>
      <c r="AU4478" t="s">
        <v>1756</v>
      </c>
      <c r="AV4478" t="s">
        <v>1756</v>
      </c>
      <c r="AZ4478" t="s">
        <v>1756</v>
      </c>
      <c r="BA4478" t="s">
        <v>1767</v>
      </c>
      <c r="BB4478" t="s">
        <v>11318</v>
      </c>
      <c r="BC4478" t="s">
        <v>11318</v>
      </c>
      <c r="BD4478" t="s">
        <v>7333</v>
      </c>
      <c r="BE4478" t="s">
        <v>7333</v>
      </c>
      <c r="BF4478" t="s">
        <v>823</v>
      </c>
    </row>
    <row r="4479" spans="1:58">
      <c r="A4479" t="s">
        <v>829</v>
      </c>
      <c r="B4479">
        <v>6</v>
      </c>
      <c r="C4479">
        <v>0</v>
      </c>
      <c r="D4479">
        <v>11758</v>
      </c>
      <c r="E4479" t="s">
        <v>11314</v>
      </c>
      <c r="F4479">
        <v>53510611</v>
      </c>
      <c r="G4479" t="s">
        <v>2041</v>
      </c>
      <c r="H4479">
        <v>0</v>
      </c>
      <c r="I4479" t="s">
        <v>7382</v>
      </c>
      <c r="J4479">
        <v>80</v>
      </c>
      <c r="K4479">
        <v>6</v>
      </c>
      <c r="M4479" t="s">
        <v>1757</v>
      </c>
      <c r="N4479" t="s">
        <v>1757</v>
      </c>
      <c r="O4479" t="s">
        <v>1756</v>
      </c>
      <c r="P4479" t="s">
        <v>1756</v>
      </c>
      <c r="Q4479" s="387">
        <v>480</v>
      </c>
      <c r="R4479">
        <v>62.400000000000006</v>
      </c>
      <c r="S4479">
        <v>542.4</v>
      </c>
      <c r="T4479" s="388">
        <v>44628</v>
      </c>
      <c r="V4479" t="s">
        <v>840</v>
      </c>
      <c r="W4479" s="388">
        <v>44658</v>
      </c>
      <c r="Y4479">
        <v>1</v>
      </c>
      <c r="Z4479">
        <v>0</v>
      </c>
      <c r="AA4479" t="s">
        <v>1758</v>
      </c>
      <c r="AB4479" t="s">
        <v>7329</v>
      </c>
      <c r="AD4479" t="s">
        <v>2045</v>
      </c>
      <c r="AE4479" t="s">
        <v>2046</v>
      </c>
      <c r="AI4479" t="s">
        <v>11298</v>
      </c>
      <c r="AL4479" t="s">
        <v>7379</v>
      </c>
      <c r="AM4479">
        <v>6</v>
      </c>
      <c r="AN4479" t="s">
        <v>2851</v>
      </c>
      <c r="AO4479" t="s">
        <v>2852</v>
      </c>
      <c r="AP4479">
        <v>0</v>
      </c>
      <c r="AQ4479" s="388">
        <v>44636</v>
      </c>
      <c r="AU4479" t="s">
        <v>1756</v>
      </c>
      <c r="AV4479" t="s">
        <v>1756</v>
      </c>
      <c r="AZ4479" t="s">
        <v>1756</v>
      </c>
      <c r="BA4479" t="s">
        <v>1767</v>
      </c>
      <c r="BB4479" t="s">
        <v>11319</v>
      </c>
      <c r="BC4479" t="s">
        <v>11319</v>
      </c>
      <c r="BD4479" t="s">
        <v>7333</v>
      </c>
      <c r="BE4479" t="s">
        <v>7333</v>
      </c>
      <c r="BF4479" t="s">
        <v>823</v>
      </c>
    </row>
    <row r="4480" spans="1:58">
      <c r="A4480" t="s">
        <v>829</v>
      </c>
      <c r="B4480">
        <v>6</v>
      </c>
      <c r="C4480">
        <v>0</v>
      </c>
      <c r="D4480">
        <v>11758</v>
      </c>
      <c r="E4480" t="s">
        <v>11314</v>
      </c>
      <c r="F4480">
        <v>53510611</v>
      </c>
      <c r="G4480" t="s">
        <v>2041</v>
      </c>
      <c r="H4480">
        <v>0</v>
      </c>
      <c r="I4480" t="s">
        <v>2073</v>
      </c>
      <c r="J4480">
        <v>243.75</v>
      </c>
      <c r="K4480">
        <v>1</v>
      </c>
      <c r="L4480" t="s">
        <v>1755</v>
      </c>
      <c r="M4480" t="s">
        <v>1757</v>
      </c>
      <c r="N4480" t="s">
        <v>1757</v>
      </c>
      <c r="O4480" t="s">
        <v>1756</v>
      </c>
      <c r="P4480" t="s">
        <v>1756</v>
      </c>
      <c r="Q4480" s="387">
        <v>243.75</v>
      </c>
      <c r="R4480">
        <v>31.6875</v>
      </c>
      <c r="S4480">
        <v>275.4375</v>
      </c>
      <c r="T4480" s="388">
        <v>44628</v>
      </c>
      <c r="V4480" t="s">
        <v>840</v>
      </c>
      <c r="W4480" s="388">
        <v>44658</v>
      </c>
      <c r="Y4480">
        <v>1</v>
      </c>
      <c r="Z4480">
        <v>0</v>
      </c>
      <c r="AA4480" t="s">
        <v>1758</v>
      </c>
      <c r="AB4480" t="s">
        <v>7329</v>
      </c>
      <c r="AD4480" t="s">
        <v>2045</v>
      </c>
      <c r="AE4480" t="s">
        <v>2046</v>
      </c>
      <c r="AI4480" t="s">
        <v>11298</v>
      </c>
      <c r="AL4480" t="s">
        <v>7379</v>
      </c>
      <c r="AM4480">
        <v>6</v>
      </c>
      <c r="AN4480" t="s">
        <v>2851</v>
      </c>
      <c r="AO4480" t="s">
        <v>2852</v>
      </c>
      <c r="AP4480">
        <v>0</v>
      </c>
      <c r="AQ4480" s="388">
        <v>44636</v>
      </c>
      <c r="AU4480" t="s">
        <v>1756</v>
      </c>
      <c r="AV4480" t="s">
        <v>1756</v>
      </c>
      <c r="AZ4480" t="s">
        <v>1756</v>
      </c>
      <c r="BA4480" t="s">
        <v>1767</v>
      </c>
      <c r="BB4480" t="s">
        <v>11320</v>
      </c>
      <c r="BC4480" t="s">
        <v>11320</v>
      </c>
      <c r="BD4480" t="s">
        <v>7333</v>
      </c>
      <c r="BE4480" t="s">
        <v>7333</v>
      </c>
      <c r="BF4480" t="s">
        <v>823</v>
      </c>
    </row>
    <row r="4481" spans="1:58">
      <c r="A4481" t="s">
        <v>829</v>
      </c>
      <c r="B4481">
        <v>6</v>
      </c>
      <c r="C4481">
        <v>0</v>
      </c>
      <c r="D4481">
        <v>11758</v>
      </c>
      <c r="E4481" t="s">
        <v>11314</v>
      </c>
      <c r="F4481">
        <v>53510611</v>
      </c>
      <c r="G4481" t="s">
        <v>2041</v>
      </c>
      <c r="H4481">
        <v>0</v>
      </c>
      <c r="I4481" t="s">
        <v>7531</v>
      </c>
      <c r="J4481">
        <v>126.98</v>
      </c>
      <c r="K4481">
        <v>10</v>
      </c>
      <c r="L4481" t="s">
        <v>2063</v>
      </c>
      <c r="M4481" t="s">
        <v>1757</v>
      </c>
      <c r="N4481" t="s">
        <v>1757</v>
      </c>
      <c r="O4481" t="s">
        <v>1756</v>
      </c>
      <c r="P4481" t="s">
        <v>1756</v>
      </c>
      <c r="Q4481" s="387">
        <v>1269.8</v>
      </c>
      <c r="R4481">
        <v>165.07400000000001</v>
      </c>
      <c r="S4481">
        <v>1434.8739999999998</v>
      </c>
      <c r="T4481" s="388">
        <v>44628</v>
      </c>
      <c r="V4481" t="s">
        <v>840</v>
      </c>
      <c r="W4481" s="388">
        <v>44658</v>
      </c>
      <c r="Y4481">
        <v>1</v>
      </c>
      <c r="Z4481">
        <v>0</v>
      </c>
      <c r="AA4481" t="s">
        <v>1758</v>
      </c>
      <c r="AB4481" t="s">
        <v>7329</v>
      </c>
      <c r="AD4481" t="s">
        <v>2045</v>
      </c>
      <c r="AE4481" t="s">
        <v>2046</v>
      </c>
      <c r="AI4481" t="s">
        <v>11298</v>
      </c>
      <c r="AL4481" t="s">
        <v>7379</v>
      </c>
      <c r="AM4481">
        <v>6</v>
      </c>
      <c r="AN4481" t="s">
        <v>2851</v>
      </c>
      <c r="AO4481" t="s">
        <v>2852</v>
      </c>
      <c r="AP4481">
        <v>0</v>
      </c>
      <c r="AQ4481" s="388">
        <v>44636</v>
      </c>
      <c r="AU4481" t="s">
        <v>1756</v>
      </c>
      <c r="AV4481" t="s">
        <v>1756</v>
      </c>
      <c r="AZ4481" t="s">
        <v>1756</v>
      </c>
      <c r="BA4481" t="s">
        <v>1767</v>
      </c>
      <c r="BB4481" t="s">
        <v>11321</v>
      </c>
      <c r="BC4481" t="s">
        <v>11321</v>
      </c>
      <c r="BD4481" t="s">
        <v>7333</v>
      </c>
      <c r="BE4481" t="s">
        <v>7333</v>
      </c>
      <c r="BF4481" t="s">
        <v>823</v>
      </c>
    </row>
    <row r="4482" spans="1:58">
      <c r="A4482" t="s">
        <v>829</v>
      </c>
      <c r="B4482">
        <v>6</v>
      </c>
      <c r="C4482">
        <v>0</v>
      </c>
      <c r="D4482">
        <v>11755</v>
      </c>
      <c r="E4482" t="s">
        <v>11322</v>
      </c>
      <c r="F4482">
        <v>53510611</v>
      </c>
      <c r="G4482" t="s">
        <v>2041</v>
      </c>
      <c r="H4482">
        <v>0</v>
      </c>
      <c r="I4482" t="s">
        <v>2052</v>
      </c>
      <c r="J4482">
        <v>75</v>
      </c>
      <c r="K4482">
        <v>11</v>
      </c>
      <c r="L4482" t="s">
        <v>1771</v>
      </c>
      <c r="M4482" t="s">
        <v>1756</v>
      </c>
      <c r="N4482" t="s">
        <v>1756</v>
      </c>
      <c r="O4482" t="s">
        <v>1757</v>
      </c>
      <c r="P4482" t="s">
        <v>1757</v>
      </c>
      <c r="Q4482" s="387">
        <v>825</v>
      </c>
      <c r="R4482">
        <v>107.25</v>
      </c>
      <c r="S4482">
        <v>932.24999999999989</v>
      </c>
      <c r="T4482" s="388">
        <v>44627</v>
      </c>
      <c r="V4482" t="s">
        <v>840</v>
      </c>
      <c r="W4482" s="388">
        <v>44658</v>
      </c>
      <c r="Y4482">
        <v>1</v>
      </c>
      <c r="Z4482">
        <v>0</v>
      </c>
      <c r="AA4482" t="s">
        <v>1758</v>
      </c>
      <c r="AB4482" t="s">
        <v>7329</v>
      </c>
      <c r="AD4482" t="s">
        <v>2045</v>
      </c>
      <c r="AE4482" t="s">
        <v>2046</v>
      </c>
      <c r="AI4482" t="s">
        <v>11298</v>
      </c>
      <c r="AL4482" t="s">
        <v>7379</v>
      </c>
      <c r="AM4482">
        <v>6</v>
      </c>
      <c r="AN4482" t="s">
        <v>7561</v>
      </c>
      <c r="AO4482" t="s">
        <v>7562</v>
      </c>
      <c r="AP4482">
        <v>0</v>
      </c>
      <c r="AQ4482" s="388">
        <v>44636</v>
      </c>
      <c r="AU4482" t="s">
        <v>1756</v>
      </c>
      <c r="AV4482" t="s">
        <v>1756</v>
      </c>
      <c r="AZ4482" t="s">
        <v>1756</v>
      </c>
      <c r="BA4482" t="s">
        <v>1767</v>
      </c>
      <c r="BB4482" t="s">
        <v>11323</v>
      </c>
      <c r="BC4482" t="s">
        <v>11323</v>
      </c>
      <c r="BD4482" t="s">
        <v>7333</v>
      </c>
      <c r="BE4482" t="s">
        <v>7333</v>
      </c>
      <c r="BF4482" t="s">
        <v>823</v>
      </c>
    </row>
    <row r="4483" spans="1:58">
      <c r="A4483" t="s">
        <v>829</v>
      </c>
      <c r="B4483">
        <v>6</v>
      </c>
      <c r="C4483">
        <v>0</v>
      </c>
      <c r="D4483">
        <v>11755</v>
      </c>
      <c r="E4483" t="s">
        <v>11322</v>
      </c>
      <c r="F4483">
        <v>53510611</v>
      </c>
      <c r="G4483" t="s">
        <v>2041</v>
      </c>
      <c r="H4483">
        <v>0</v>
      </c>
      <c r="I4483" t="s">
        <v>2056</v>
      </c>
      <c r="J4483">
        <v>210</v>
      </c>
      <c r="K4483">
        <v>1</v>
      </c>
      <c r="L4483" t="s">
        <v>1755</v>
      </c>
      <c r="M4483" t="s">
        <v>1756</v>
      </c>
      <c r="N4483" t="s">
        <v>1756</v>
      </c>
      <c r="O4483" t="s">
        <v>1757</v>
      </c>
      <c r="P4483" t="s">
        <v>1757</v>
      </c>
      <c r="Q4483" s="387">
        <v>210</v>
      </c>
      <c r="R4483">
        <v>27.3</v>
      </c>
      <c r="S4483">
        <v>237.29999999999998</v>
      </c>
      <c r="T4483" s="388">
        <v>44627</v>
      </c>
      <c r="V4483" t="s">
        <v>840</v>
      </c>
      <c r="W4483" s="388">
        <v>44658</v>
      </c>
      <c r="Y4483">
        <v>1</v>
      </c>
      <c r="Z4483">
        <v>0</v>
      </c>
      <c r="AA4483" t="s">
        <v>1758</v>
      </c>
      <c r="AB4483" t="s">
        <v>7329</v>
      </c>
      <c r="AD4483" t="s">
        <v>2045</v>
      </c>
      <c r="AE4483" t="s">
        <v>2046</v>
      </c>
      <c r="AI4483" t="s">
        <v>11298</v>
      </c>
      <c r="AL4483" t="s">
        <v>7379</v>
      </c>
      <c r="AM4483">
        <v>6</v>
      </c>
      <c r="AN4483" t="s">
        <v>7561</v>
      </c>
      <c r="AO4483" t="s">
        <v>7562</v>
      </c>
      <c r="AP4483">
        <v>0</v>
      </c>
      <c r="AQ4483" s="388">
        <v>44636</v>
      </c>
      <c r="AU4483" t="s">
        <v>1756</v>
      </c>
      <c r="AV4483" t="s">
        <v>1756</v>
      </c>
      <c r="AZ4483" t="s">
        <v>1756</v>
      </c>
      <c r="BA4483" t="s">
        <v>1767</v>
      </c>
      <c r="BB4483" t="s">
        <v>11324</v>
      </c>
      <c r="BC4483" t="s">
        <v>11324</v>
      </c>
      <c r="BD4483" t="s">
        <v>7333</v>
      </c>
      <c r="BE4483" t="s">
        <v>7333</v>
      </c>
      <c r="BF4483" t="s">
        <v>823</v>
      </c>
    </row>
    <row r="4484" spans="1:58">
      <c r="A4484" t="s">
        <v>829</v>
      </c>
      <c r="B4484">
        <v>6</v>
      </c>
      <c r="C4484">
        <v>0</v>
      </c>
      <c r="D4484">
        <v>11755</v>
      </c>
      <c r="E4484" t="s">
        <v>11322</v>
      </c>
      <c r="F4484">
        <v>53510611</v>
      </c>
      <c r="G4484" t="s">
        <v>2041</v>
      </c>
      <c r="H4484">
        <v>0</v>
      </c>
      <c r="I4484" t="s">
        <v>2073</v>
      </c>
      <c r="J4484">
        <v>243.75</v>
      </c>
      <c r="K4484">
        <v>1</v>
      </c>
      <c r="L4484" t="s">
        <v>1755</v>
      </c>
      <c r="M4484" t="s">
        <v>1757</v>
      </c>
      <c r="N4484" t="s">
        <v>1757</v>
      </c>
      <c r="O4484" t="s">
        <v>1756</v>
      </c>
      <c r="P4484" t="s">
        <v>1756</v>
      </c>
      <c r="Q4484" s="387">
        <v>243.75</v>
      </c>
      <c r="R4484">
        <v>31.6875</v>
      </c>
      <c r="S4484">
        <v>275.4375</v>
      </c>
      <c r="T4484" s="388">
        <v>44627</v>
      </c>
      <c r="V4484" t="s">
        <v>840</v>
      </c>
      <c r="W4484" s="388">
        <v>44658</v>
      </c>
      <c r="Y4484">
        <v>1</v>
      </c>
      <c r="Z4484">
        <v>0</v>
      </c>
      <c r="AA4484" t="s">
        <v>1758</v>
      </c>
      <c r="AB4484" t="s">
        <v>7329</v>
      </c>
      <c r="AD4484" t="s">
        <v>2045</v>
      </c>
      <c r="AE4484" t="s">
        <v>2046</v>
      </c>
      <c r="AI4484" t="s">
        <v>11298</v>
      </c>
      <c r="AL4484" t="s">
        <v>7379</v>
      </c>
      <c r="AM4484">
        <v>6</v>
      </c>
      <c r="AN4484" t="s">
        <v>7561</v>
      </c>
      <c r="AO4484" t="s">
        <v>7562</v>
      </c>
      <c r="AP4484">
        <v>0</v>
      </c>
      <c r="AQ4484" s="388">
        <v>44636</v>
      </c>
      <c r="AU4484" t="s">
        <v>1756</v>
      </c>
      <c r="AV4484" t="s">
        <v>1756</v>
      </c>
      <c r="AZ4484" t="s">
        <v>1756</v>
      </c>
      <c r="BA4484" t="s">
        <v>1767</v>
      </c>
      <c r="BB4484" t="s">
        <v>11325</v>
      </c>
      <c r="BC4484" t="s">
        <v>11325</v>
      </c>
      <c r="BD4484" t="s">
        <v>7333</v>
      </c>
      <c r="BE4484" t="s">
        <v>7333</v>
      </c>
      <c r="BF4484" t="s">
        <v>823</v>
      </c>
    </row>
    <row r="4485" spans="1:58">
      <c r="A4485" t="s">
        <v>829</v>
      </c>
      <c r="B4485">
        <v>6</v>
      </c>
      <c r="C4485">
        <v>0</v>
      </c>
      <c r="D4485">
        <v>11755</v>
      </c>
      <c r="E4485" t="s">
        <v>11322</v>
      </c>
      <c r="F4485">
        <v>53510611</v>
      </c>
      <c r="G4485" t="s">
        <v>2041</v>
      </c>
      <c r="H4485">
        <v>0</v>
      </c>
      <c r="I4485" t="s">
        <v>7531</v>
      </c>
      <c r="J4485">
        <v>126.98</v>
      </c>
      <c r="K4485">
        <v>7</v>
      </c>
      <c r="L4485" t="s">
        <v>2063</v>
      </c>
      <c r="M4485" t="s">
        <v>1757</v>
      </c>
      <c r="N4485" t="s">
        <v>1757</v>
      </c>
      <c r="O4485" t="s">
        <v>1756</v>
      </c>
      <c r="P4485" t="s">
        <v>1756</v>
      </c>
      <c r="Q4485" s="387">
        <v>888.86</v>
      </c>
      <c r="R4485">
        <v>115.5518</v>
      </c>
      <c r="S4485">
        <v>1004.4118</v>
      </c>
      <c r="T4485" s="388">
        <v>44627</v>
      </c>
      <c r="V4485" t="s">
        <v>840</v>
      </c>
      <c r="W4485" s="388">
        <v>44658</v>
      </c>
      <c r="Y4485">
        <v>1</v>
      </c>
      <c r="Z4485">
        <v>0</v>
      </c>
      <c r="AA4485" t="s">
        <v>1758</v>
      </c>
      <c r="AB4485" t="s">
        <v>7329</v>
      </c>
      <c r="AD4485" t="s">
        <v>2045</v>
      </c>
      <c r="AE4485" t="s">
        <v>2046</v>
      </c>
      <c r="AI4485" t="s">
        <v>11298</v>
      </c>
      <c r="AL4485" t="s">
        <v>7379</v>
      </c>
      <c r="AM4485">
        <v>6</v>
      </c>
      <c r="AN4485" t="s">
        <v>7561</v>
      </c>
      <c r="AO4485" t="s">
        <v>7562</v>
      </c>
      <c r="AP4485">
        <v>0</v>
      </c>
      <c r="AQ4485" s="388">
        <v>44636</v>
      </c>
      <c r="AU4485" t="s">
        <v>1756</v>
      </c>
      <c r="AV4485" t="s">
        <v>1756</v>
      </c>
      <c r="AZ4485" t="s">
        <v>1756</v>
      </c>
      <c r="BA4485" t="s">
        <v>1767</v>
      </c>
      <c r="BB4485" t="s">
        <v>11326</v>
      </c>
      <c r="BC4485" t="s">
        <v>11326</v>
      </c>
      <c r="BD4485" t="s">
        <v>7333</v>
      </c>
      <c r="BE4485" t="s">
        <v>7333</v>
      </c>
      <c r="BF4485" t="s">
        <v>823</v>
      </c>
    </row>
    <row r="4486" spans="1:58">
      <c r="A4486" t="s">
        <v>829</v>
      </c>
      <c r="B4486">
        <v>6</v>
      </c>
      <c r="C4486">
        <v>0</v>
      </c>
      <c r="D4486">
        <v>11754</v>
      </c>
      <c r="E4486" t="s">
        <v>11327</v>
      </c>
      <c r="F4486">
        <v>53510611</v>
      </c>
      <c r="G4486" t="s">
        <v>2041</v>
      </c>
      <c r="H4486">
        <v>0</v>
      </c>
      <c r="I4486" t="s">
        <v>2052</v>
      </c>
      <c r="J4486">
        <v>75</v>
      </c>
      <c r="K4486">
        <v>12</v>
      </c>
      <c r="L4486" t="s">
        <v>1771</v>
      </c>
      <c r="M4486" t="s">
        <v>1756</v>
      </c>
      <c r="N4486" t="s">
        <v>1756</v>
      </c>
      <c r="O4486" t="s">
        <v>1757</v>
      </c>
      <c r="P4486" t="s">
        <v>1757</v>
      </c>
      <c r="Q4486" s="387">
        <v>900</v>
      </c>
      <c r="R4486">
        <v>117</v>
      </c>
      <c r="S4486">
        <v>1016.9999999999999</v>
      </c>
      <c r="T4486" s="388">
        <v>44627</v>
      </c>
      <c r="V4486" t="s">
        <v>840</v>
      </c>
      <c r="W4486" s="388">
        <v>44658</v>
      </c>
      <c r="Y4486">
        <v>1</v>
      </c>
      <c r="Z4486">
        <v>0</v>
      </c>
      <c r="AA4486" t="s">
        <v>1758</v>
      </c>
      <c r="AB4486" t="s">
        <v>7329</v>
      </c>
      <c r="AD4486" t="s">
        <v>2045</v>
      </c>
      <c r="AE4486" t="s">
        <v>2046</v>
      </c>
      <c r="AI4486" t="s">
        <v>11298</v>
      </c>
      <c r="AL4486" t="s">
        <v>7379</v>
      </c>
      <c r="AM4486">
        <v>6</v>
      </c>
      <c r="AN4486" t="s">
        <v>7541</v>
      </c>
      <c r="AO4486" t="s">
        <v>7542</v>
      </c>
      <c r="AP4486">
        <v>0</v>
      </c>
      <c r="AQ4486" s="388">
        <v>44636</v>
      </c>
      <c r="AU4486" t="s">
        <v>1756</v>
      </c>
      <c r="AV4486" t="s">
        <v>1756</v>
      </c>
      <c r="AZ4486" t="s">
        <v>1756</v>
      </c>
      <c r="BA4486" t="s">
        <v>1767</v>
      </c>
      <c r="BB4486" t="s">
        <v>11328</v>
      </c>
      <c r="BC4486" t="s">
        <v>11328</v>
      </c>
      <c r="BD4486" t="s">
        <v>7333</v>
      </c>
      <c r="BE4486" t="s">
        <v>7333</v>
      </c>
      <c r="BF4486" t="s">
        <v>823</v>
      </c>
    </row>
    <row r="4487" spans="1:58">
      <c r="A4487" t="s">
        <v>829</v>
      </c>
      <c r="B4487">
        <v>6</v>
      </c>
      <c r="C4487">
        <v>0</v>
      </c>
      <c r="D4487">
        <v>11754</v>
      </c>
      <c r="E4487" t="s">
        <v>11327</v>
      </c>
      <c r="F4487">
        <v>53510611</v>
      </c>
      <c r="G4487" t="s">
        <v>2041</v>
      </c>
      <c r="H4487">
        <v>0</v>
      </c>
      <c r="I4487" t="s">
        <v>2052</v>
      </c>
      <c r="J4487">
        <v>75</v>
      </c>
      <c r="K4487">
        <v>11</v>
      </c>
      <c r="L4487" t="s">
        <v>1771</v>
      </c>
      <c r="M4487" t="s">
        <v>1756</v>
      </c>
      <c r="N4487" t="s">
        <v>1756</v>
      </c>
      <c r="O4487" t="s">
        <v>1757</v>
      </c>
      <c r="P4487" t="s">
        <v>1757</v>
      </c>
      <c r="Q4487" s="387">
        <v>825</v>
      </c>
      <c r="R4487">
        <v>107.25</v>
      </c>
      <c r="S4487">
        <v>932.24999999999989</v>
      </c>
      <c r="T4487" s="388">
        <v>44627</v>
      </c>
      <c r="V4487" t="s">
        <v>840</v>
      </c>
      <c r="W4487" s="388">
        <v>44658</v>
      </c>
      <c r="Y4487">
        <v>1</v>
      </c>
      <c r="Z4487">
        <v>0</v>
      </c>
      <c r="AA4487" t="s">
        <v>1758</v>
      </c>
      <c r="AB4487" t="s">
        <v>7329</v>
      </c>
      <c r="AD4487" t="s">
        <v>2045</v>
      </c>
      <c r="AE4487" t="s">
        <v>2046</v>
      </c>
      <c r="AI4487" t="s">
        <v>11298</v>
      </c>
      <c r="AL4487" t="s">
        <v>7379</v>
      </c>
      <c r="AM4487">
        <v>6</v>
      </c>
      <c r="AN4487" t="s">
        <v>7541</v>
      </c>
      <c r="AO4487" t="s">
        <v>7542</v>
      </c>
      <c r="AP4487">
        <v>0</v>
      </c>
      <c r="AQ4487" s="388">
        <v>44636</v>
      </c>
      <c r="AU4487" t="s">
        <v>1756</v>
      </c>
      <c r="AV4487" t="s">
        <v>1756</v>
      </c>
      <c r="AZ4487" t="s">
        <v>1756</v>
      </c>
      <c r="BA4487" t="s">
        <v>1767</v>
      </c>
      <c r="BB4487" t="s">
        <v>11329</v>
      </c>
      <c r="BC4487" t="s">
        <v>11329</v>
      </c>
      <c r="BD4487" t="s">
        <v>7333</v>
      </c>
      <c r="BE4487" t="s">
        <v>7333</v>
      </c>
      <c r="BF4487" t="s">
        <v>823</v>
      </c>
    </row>
    <row r="4488" spans="1:58">
      <c r="A4488" t="s">
        <v>829</v>
      </c>
      <c r="B4488">
        <v>6</v>
      </c>
      <c r="C4488">
        <v>0</v>
      </c>
      <c r="D4488">
        <v>11754</v>
      </c>
      <c r="E4488" t="s">
        <v>11327</v>
      </c>
      <c r="F4488">
        <v>53510611</v>
      </c>
      <c r="G4488" t="s">
        <v>2041</v>
      </c>
      <c r="H4488">
        <v>0</v>
      </c>
      <c r="I4488" t="s">
        <v>2056</v>
      </c>
      <c r="J4488">
        <v>210</v>
      </c>
      <c r="K4488">
        <v>1</v>
      </c>
      <c r="L4488" t="s">
        <v>1755</v>
      </c>
      <c r="M4488" t="s">
        <v>1756</v>
      </c>
      <c r="N4488" t="s">
        <v>1756</v>
      </c>
      <c r="O4488" t="s">
        <v>1757</v>
      </c>
      <c r="P4488" t="s">
        <v>1757</v>
      </c>
      <c r="Q4488" s="387">
        <v>210</v>
      </c>
      <c r="R4488">
        <v>27.3</v>
      </c>
      <c r="S4488">
        <v>237.29999999999998</v>
      </c>
      <c r="T4488" s="388">
        <v>44627</v>
      </c>
      <c r="V4488" t="s">
        <v>840</v>
      </c>
      <c r="W4488" s="388">
        <v>44658</v>
      </c>
      <c r="Y4488">
        <v>1</v>
      </c>
      <c r="Z4488">
        <v>0</v>
      </c>
      <c r="AA4488" t="s">
        <v>1758</v>
      </c>
      <c r="AB4488" t="s">
        <v>7329</v>
      </c>
      <c r="AD4488" t="s">
        <v>2045</v>
      </c>
      <c r="AE4488" t="s">
        <v>2046</v>
      </c>
      <c r="AI4488" t="s">
        <v>11298</v>
      </c>
      <c r="AL4488" t="s">
        <v>7379</v>
      </c>
      <c r="AM4488">
        <v>6</v>
      </c>
      <c r="AN4488" t="s">
        <v>7541</v>
      </c>
      <c r="AO4488" t="s">
        <v>7542</v>
      </c>
      <c r="AP4488">
        <v>0</v>
      </c>
      <c r="AQ4488" s="388">
        <v>44636</v>
      </c>
      <c r="AU4488" t="s">
        <v>1756</v>
      </c>
      <c r="AV4488" t="s">
        <v>1756</v>
      </c>
      <c r="AZ4488" t="s">
        <v>1756</v>
      </c>
      <c r="BA4488" t="s">
        <v>1767</v>
      </c>
      <c r="BB4488" t="s">
        <v>11330</v>
      </c>
      <c r="BC4488" t="s">
        <v>11330</v>
      </c>
      <c r="BD4488" t="s">
        <v>7333</v>
      </c>
      <c r="BE4488" t="s">
        <v>7333</v>
      </c>
      <c r="BF4488" t="s">
        <v>823</v>
      </c>
    </row>
    <row r="4489" spans="1:58">
      <c r="A4489" t="s">
        <v>829</v>
      </c>
      <c r="B4489">
        <v>6</v>
      </c>
      <c r="C4489">
        <v>0</v>
      </c>
      <c r="D4489">
        <v>11754</v>
      </c>
      <c r="E4489" t="s">
        <v>11327</v>
      </c>
      <c r="F4489">
        <v>53510611</v>
      </c>
      <c r="G4489" t="s">
        <v>2041</v>
      </c>
      <c r="H4489">
        <v>0</v>
      </c>
      <c r="I4489" t="s">
        <v>2056</v>
      </c>
      <c r="J4489">
        <v>210</v>
      </c>
      <c r="K4489">
        <v>1</v>
      </c>
      <c r="L4489" t="s">
        <v>1755</v>
      </c>
      <c r="M4489" t="s">
        <v>1756</v>
      </c>
      <c r="N4489" t="s">
        <v>1756</v>
      </c>
      <c r="O4489" t="s">
        <v>1757</v>
      </c>
      <c r="P4489" t="s">
        <v>1757</v>
      </c>
      <c r="Q4489" s="387">
        <v>210</v>
      </c>
      <c r="R4489">
        <v>27.3</v>
      </c>
      <c r="S4489">
        <v>237.29999999999998</v>
      </c>
      <c r="T4489" s="388">
        <v>44627</v>
      </c>
      <c r="V4489" t="s">
        <v>840</v>
      </c>
      <c r="W4489" s="388">
        <v>44658</v>
      </c>
      <c r="Y4489">
        <v>1</v>
      </c>
      <c r="Z4489">
        <v>0</v>
      </c>
      <c r="AA4489" t="s">
        <v>1758</v>
      </c>
      <c r="AB4489" t="s">
        <v>7329</v>
      </c>
      <c r="AD4489" t="s">
        <v>2045</v>
      </c>
      <c r="AE4489" t="s">
        <v>2046</v>
      </c>
      <c r="AI4489" t="s">
        <v>11298</v>
      </c>
      <c r="AL4489" t="s">
        <v>7379</v>
      </c>
      <c r="AM4489">
        <v>6</v>
      </c>
      <c r="AN4489" t="s">
        <v>7541</v>
      </c>
      <c r="AO4489" t="s">
        <v>7542</v>
      </c>
      <c r="AP4489">
        <v>0</v>
      </c>
      <c r="AQ4489" s="388">
        <v>44636</v>
      </c>
      <c r="AU4489" t="s">
        <v>1756</v>
      </c>
      <c r="AV4489" t="s">
        <v>1756</v>
      </c>
      <c r="AZ4489" t="s">
        <v>1756</v>
      </c>
      <c r="BA4489" t="s">
        <v>1767</v>
      </c>
      <c r="BB4489" t="s">
        <v>11330</v>
      </c>
      <c r="BC4489" t="s">
        <v>11330</v>
      </c>
      <c r="BD4489" t="s">
        <v>7333</v>
      </c>
      <c r="BE4489" t="s">
        <v>7333</v>
      </c>
      <c r="BF4489" t="s">
        <v>823</v>
      </c>
    </row>
    <row r="4490" spans="1:58">
      <c r="A4490" t="s">
        <v>829</v>
      </c>
      <c r="B4490">
        <v>6</v>
      </c>
      <c r="C4490">
        <v>0</v>
      </c>
      <c r="D4490">
        <v>11754</v>
      </c>
      <c r="E4490" t="s">
        <v>11327</v>
      </c>
      <c r="F4490">
        <v>53510611</v>
      </c>
      <c r="G4490" t="s">
        <v>2041</v>
      </c>
      <c r="H4490">
        <v>0</v>
      </c>
      <c r="I4490" t="s">
        <v>2073</v>
      </c>
      <c r="J4490">
        <v>243.75</v>
      </c>
      <c r="K4490">
        <v>1</v>
      </c>
      <c r="L4490" t="s">
        <v>1755</v>
      </c>
      <c r="M4490" t="s">
        <v>1757</v>
      </c>
      <c r="N4490" t="s">
        <v>1757</v>
      </c>
      <c r="O4490" t="s">
        <v>1756</v>
      </c>
      <c r="P4490" t="s">
        <v>1756</v>
      </c>
      <c r="Q4490" s="387">
        <v>243.75</v>
      </c>
      <c r="R4490">
        <v>31.6875</v>
      </c>
      <c r="S4490">
        <v>275.4375</v>
      </c>
      <c r="T4490" s="388">
        <v>44627</v>
      </c>
      <c r="V4490" t="s">
        <v>840</v>
      </c>
      <c r="W4490" s="388">
        <v>44658</v>
      </c>
      <c r="Y4490">
        <v>1</v>
      </c>
      <c r="Z4490">
        <v>0</v>
      </c>
      <c r="AA4490" t="s">
        <v>1758</v>
      </c>
      <c r="AB4490" t="s">
        <v>7329</v>
      </c>
      <c r="AD4490" t="s">
        <v>2045</v>
      </c>
      <c r="AE4490" t="s">
        <v>2046</v>
      </c>
      <c r="AI4490" t="s">
        <v>11298</v>
      </c>
      <c r="AL4490" t="s">
        <v>7379</v>
      </c>
      <c r="AM4490">
        <v>6</v>
      </c>
      <c r="AN4490" t="s">
        <v>7541</v>
      </c>
      <c r="AO4490" t="s">
        <v>7542</v>
      </c>
      <c r="AP4490">
        <v>0</v>
      </c>
      <c r="AQ4490" s="388">
        <v>44636</v>
      </c>
      <c r="AU4490" t="s">
        <v>1756</v>
      </c>
      <c r="AV4490" t="s">
        <v>1756</v>
      </c>
      <c r="AZ4490" t="s">
        <v>1756</v>
      </c>
      <c r="BA4490" t="s">
        <v>1767</v>
      </c>
      <c r="BB4490" t="s">
        <v>11331</v>
      </c>
      <c r="BC4490" t="s">
        <v>11331</v>
      </c>
      <c r="BD4490" t="s">
        <v>7333</v>
      </c>
      <c r="BE4490" t="s">
        <v>7333</v>
      </c>
      <c r="BF4490" t="s">
        <v>823</v>
      </c>
    </row>
    <row r="4491" spans="1:58">
      <c r="A4491" t="s">
        <v>829</v>
      </c>
      <c r="B4491">
        <v>6</v>
      </c>
      <c r="C4491">
        <v>0</v>
      </c>
      <c r="D4491">
        <v>11754</v>
      </c>
      <c r="E4491" t="s">
        <v>11327</v>
      </c>
      <c r="F4491">
        <v>53510611</v>
      </c>
      <c r="G4491" t="s">
        <v>2041</v>
      </c>
      <c r="H4491">
        <v>0</v>
      </c>
      <c r="I4491" t="s">
        <v>7531</v>
      </c>
      <c r="J4491">
        <v>126.98</v>
      </c>
      <c r="K4491">
        <v>7</v>
      </c>
      <c r="L4491" t="s">
        <v>2063</v>
      </c>
      <c r="M4491" t="s">
        <v>1757</v>
      </c>
      <c r="N4491" t="s">
        <v>1757</v>
      </c>
      <c r="O4491" t="s">
        <v>1756</v>
      </c>
      <c r="P4491" t="s">
        <v>1756</v>
      </c>
      <c r="Q4491" s="387">
        <v>888.86</v>
      </c>
      <c r="R4491">
        <v>115.5518</v>
      </c>
      <c r="S4491">
        <v>1004.4118</v>
      </c>
      <c r="T4491" s="388">
        <v>44627</v>
      </c>
      <c r="V4491" t="s">
        <v>840</v>
      </c>
      <c r="W4491" s="388">
        <v>44658</v>
      </c>
      <c r="Y4491">
        <v>1</v>
      </c>
      <c r="Z4491">
        <v>0</v>
      </c>
      <c r="AA4491" t="s">
        <v>1758</v>
      </c>
      <c r="AB4491" t="s">
        <v>7329</v>
      </c>
      <c r="AD4491" t="s">
        <v>2045</v>
      </c>
      <c r="AE4491" t="s">
        <v>2046</v>
      </c>
      <c r="AI4491" t="s">
        <v>11298</v>
      </c>
      <c r="AL4491" t="s">
        <v>7379</v>
      </c>
      <c r="AM4491">
        <v>6</v>
      </c>
      <c r="AN4491" t="s">
        <v>7541</v>
      </c>
      <c r="AO4491" t="s">
        <v>7542</v>
      </c>
      <c r="AP4491">
        <v>0</v>
      </c>
      <c r="AQ4491" s="388">
        <v>44636</v>
      </c>
      <c r="AU4491" t="s">
        <v>1756</v>
      </c>
      <c r="AV4491" t="s">
        <v>1756</v>
      </c>
      <c r="AZ4491" t="s">
        <v>1756</v>
      </c>
      <c r="BA4491" t="s">
        <v>1767</v>
      </c>
      <c r="BB4491" t="s">
        <v>11332</v>
      </c>
      <c r="BC4491" t="s">
        <v>11332</v>
      </c>
      <c r="BD4491" t="s">
        <v>7333</v>
      </c>
      <c r="BE4491" t="s">
        <v>7333</v>
      </c>
      <c r="BF4491" t="s">
        <v>823</v>
      </c>
    </row>
    <row r="4492" spans="1:58">
      <c r="A4492" t="s">
        <v>829</v>
      </c>
      <c r="B4492">
        <v>6</v>
      </c>
      <c r="C4492">
        <v>0</v>
      </c>
      <c r="D4492">
        <v>11752</v>
      </c>
      <c r="E4492" t="s">
        <v>11333</v>
      </c>
      <c r="F4492">
        <v>53510611</v>
      </c>
      <c r="G4492" t="s">
        <v>2041</v>
      </c>
      <c r="H4492">
        <v>0</v>
      </c>
      <c r="I4492" t="s">
        <v>2103</v>
      </c>
      <c r="J4492">
        <v>70</v>
      </c>
      <c r="K4492">
        <v>4</v>
      </c>
      <c r="L4492" t="s">
        <v>1771</v>
      </c>
      <c r="M4492" t="s">
        <v>1756</v>
      </c>
      <c r="N4492" t="s">
        <v>1756</v>
      </c>
      <c r="O4492" t="s">
        <v>2104</v>
      </c>
      <c r="P4492" t="s">
        <v>1757</v>
      </c>
      <c r="Q4492" s="387">
        <v>280</v>
      </c>
      <c r="R4492">
        <v>36.4</v>
      </c>
      <c r="S4492">
        <v>316.39999999999998</v>
      </c>
      <c r="T4492" s="388">
        <v>44626</v>
      </c>
      <c r="V4492" t="s">
        <v>840</v>
      </c>
      <c r="W4492" s="388">
        <v>44658</v>
      </c>
      <c r="Y4492">
        <v>1</v>
      </c>
      <c r="Z4492">
        <v>0</v>
      </c>
      <c r="AA4492" t="s">
        <v>1758</v>
      </c>
      <c r="AB4492" t="s">
        <v>7329</v>
      </c>
      <c r="AD4492" t="s">
        <v>2045</v>
      </c>
      <c r="AE4492" t="s">
        <v>2046</v>
      </c>
      <c r="AI4492" t="s">
        <v>11298</v>
      </c>
      <c r="AL4492" t="s">
        <v>7379</v>
      </c>
      <c r="AM4492">
        <v>6</v>
      </c>
      <c r="AN4492" t="s">
        <v>11334</v>
      </c>
      <c r="AO4492" t="s">
        <v>11335</v>
      </c>
      <c r="AP4492">
        <v>0</v>
      </c>
      <c r="AQ4492" s="388">
        <v>44636</v>
      </c>
      <c r="AU4492" t="s">
        <v>1756</v>
      </c>
      <c r="AV4492" t="s">
        <v>1756</v>
      </c>
      <c r="AZ4492" t="s">
        <v>1756</v>
      </c>
      <c r="BA4492" t="s">
        <v>1767</v>
      </c>
      <c r="BB4492" t="s">
        <v>11336</v>
      </c>
      <c r="BC4492" t="s">
        <v>11336</v>
      </c>
      <c r="BD4492" t="s">
        <v>7333</v>
      </c>
      <c r="BE4492" t="s">
        <v>7333</v>
      </c>
      <c r="BF4492" t="s">
        <v>823</v>
      </c>
    </row>
    <row r="4493" spans="1:58">
      <c r="A4493" t="s">
        <v>829</v>
      </c>
      <c r="B4493">
        <v>6</v>
      </c>
      <c r="C4493">
        <v>0</v>
      </c>
      <c r="D4493">
        <v>11752</v>
      </c>
      <c r="E4493" t="s">
        <v>11333</v>
      </c>
      <c r="F4493">
        <v>53510611</v>
      </c>
      <c r="G4493" t="s">
        <v>2041</v>
      </c>
      <c r="H4493">
        <v>0</v>
      </c>
      <c r="I4493" t="s">
        <v>2052</v>
      </c>
      <c r="J4493">
        <v>75</v>
      </c>
      <c r="K4493">
        <v>2.5</v>
      </c>
      <c r="L4493" t="s">
        <v>1771</v>
      </c>
      <c r="M4493" t="s">
        <v>1756</v>
      </c>
      <c r="N4493" t="s">
        <v>1756</v>
      </c>
      <c r="O4493" t="s">
        <v>2053</v>
      </c>
      <c r="P4493" t="s">
        <v>1757</v>
      </c>
      <c r="Q4493" s="387">
        <v>187.5</v>
      </c>
      <c r="R4493">
        <v>24.375</v>
      </c>
      <c r="S4493">
        <v>211.87499999999997</v>
      </c>
      <c r="T4493" s="388">
        <v>44626</v>
      </c>
      <c r="V4493" t="s">
        <v>840</v>
      </c>
      <c r="W4493" s="388">
        <v>44658</v>
      </c>
      <c r="Y4493">
        <v>1</v>
      </c>
      <c r="Z4493">
        <v>0</v>
      </c>
      <c r="AA4493" t="s">
        <v>1758</v>
      </c>
      <c r="AB4493" t="s">
        <v>7329</v>
      </c>
      <c r="AD4493" t="s">
        <v>2045</v>
      </c>
      <c r="AE4493" t="s">
        <v>2046</v>
      </c>
      <c r="AI4493" t="s">
        <v>11298</v>
      </c>
      <c r="AL4493" t="s">
        <v>7379</v>
      </c>
      <c r="AM4493">
        <v>6</v>
      </c>
      <c r="AN4493" t="s">
        <v>11334</v>
      </c>
      <c r="AO4493" t="s">
        <v>11335</v>
      </c>
      <c r="AP4493">
        <v>0</v>
      </c>
      <c r="AQ4493" s="388">
        <v>44636</v>
      </c>
      <c r="AU4493" t="s">
        <v>1756</v>
      </c>
      <c r="AV4493" t="s">
        <v>1756</v>
      </c>
      <c r="AZ4493" t="s">
        <v>1756</v>
      </c>
      <c r="BA4493" t="s">
        <v>1767</v>
      </c>
      <c r="BB4493" t="s">
        <v>11337</v>
      </c>
      <c r="BC4493" t="s">
        <v>11337</v>
      </c>
      <c r="BD4493" t="s">
        <v>7333</v>
      </c>
      <c r="BE4493" t="s">
        <v>7333</v>
      </c>
      <c r="BF4493" t="s">
        <v>823</v>
      </c>
    </row>
    <row r="4494" spans="1:58">
      <c r="A4494" t="s">
        <v>829</v>
      </c>
      <c r="B4494">
        <v>6</v>
      </c>
      <c r="C4494">
        <v>0</v>
      </c>
      <c r="D4494">
        <v>11752</v>
      </c>
      <c r="E4494" t="s">
        <v>11333</v>
      </c>
      <c r="F4494">
        <v>53510611</v>
      </c>
      <c r="G4494" t="s">
        <v>2041</v>
      </c>
      <c r="H4494">
        <v>0</v>
      </c>
      <c r="I4494" t="s">
        <v>2056</v>
      </c>
      <c r="J4494">
        <v>210</v>
      </c>
      <c r="K4494">
        <v>1</v>
      </c>
      <c r="L4494" t="s">
        <v>1755</v>
      </c>
      <c r="M4494" t="s">
        <v>1756</v>
      </c>
      <c r="N4494" t="s">
        <v>1756</v>
      </c>
      <c r="P4494" t="s">
        <v>1757</v>
      </c>
      <c r="Q4494" s="387">
        <v>210</v>
      </c>
      <c r="R4494">
        <v>27.3</v>
      </c>
      <c r="S4494">
        <v>237.29999999999998</v>
      </c>
      <c r="T4494" s="388">
        <v>44626</v>
      </c>
      <c r="V4494" t="s">
        <v>840</v>
      </c>
      <c r="W4494" s="388">
        <v>44658</v>
      </c>
      <c r="Y4494">
        <v>1</v>
      </c>
      <c r="Z4494">
        <v>0</v>
      </c>
      <c r="AA4494" t="s">
        <v>1758</v>
      </c>
      <c r="AB4494" t="s">
        <v>7329</v>
      </c>
      <c r="AD4494" t="s">
        <v>2045</v>
      </c>
      <c r="AE4494" t="s">
        <v>2046</v>
      </c>
      <c r="AI4494" t="s">
        <v>11298</v>
      </c>
      <c r="AL4494" t="s">
        <v>7379</v>
      </c>
      <c r="AM4494">
        <v>6</v>
      </c>
      <c r="AN4494" t="s">
        <v>11334</v>
      </c>
      <c r="AO4494" t="s">
        <v>11335</v>
      </c>
      <c r="AP4494">
        <v>0</v>
      </c>
      <c r="AQ4494" s="388">
        <v>44636</v>
      </c>
      <c r="AU4494" t="s">
        <v>1756</v>
      </c>
      <c r="AV4494" t="s">
        <v>1756</v>
      </c>
      <c r="AZ4494" t="s">
        <v>1756</v>
      </c>
      <c r="BA4494" t="s">
        <v>1767</v>
      </c>
      <c r="BB4494" t="s">
        <v>11338</v>
      </c>
      <c r="BC4494" t="s">
        <v>11338</v>
      </c>
      <c r="BD4494" t="s">
        <v>7333</v>
      </c>
      <c r="BE4494" t="s">
        <v>7333</v>
      </c>
      <c r="BF4494" t="s">
        <v>823</v>
      </c>
    </row>
    <row r="4495" spans="1:58">
      <c r="A4495" t="s">
        <v>829</v>
      </c>
      <c r="B4495">
        <v>6</v>
      </c>
      <c r="C4495">
        <v>0</v>
      </c>
      <c r="D4495">
        <v>11752</v>
      </c>
      <c r="E4495" t="s">
        <v>11333</v>
      </c>
      <c r="F4495">
        <v>53510611</v>
      </c>
      <c r="G4495" t="s">
        <v>2041</v>
      </c>
      <c r="H4495">
        <v>0</v>
      </c>
      <c r="I4495" t="s">
        <v>2113</v>
      </c>
      <c r="J4495">
        <v>122.39</v>
      </c>
      <c r="K4495">
        <v>4</v>
      </c>
      <c r="L4495" t="s">
        <v>2063</v>
      </c>
      <c r="M4495" t="s">
        <v>2114</v>
      </c>
      <c r="N4495" t="s">
        <v>1757</v>
      </c>
      <c r="O4495" t="s">
        <v>1756</v>
      </c>
      <c r="P4495" t="s">
        <v>1756</v>
      </c>
      <c r="Q4495" s="387">
        <v>489.56</v>
      </c>
      <c r="R4495">
        <v>63.642800000000001</v>
      </c>
      <c r="S4495">
        <v>553.20279999999991</v>
      </c>
      <c r="T4495" s="388">
        <v>44626</v>
      </c>
      <c r="V4495" t="s">
        <v>840</v>
      </c>
      <c r="W4495" s="388">
        <v>44658</v>
      </c>
      <c r="Y4495">
        <v>1</v>
      </c>
      <c r="Z4495">
        <v>0</v>
      </c>
      <c r="AA4495" t="s">
        <v>1758</v>
      </c>
      <c r="AB4495" t="s">
        <v>7329</v>
      </c>
      <c r="AD4495" t="s">
        <v>2045</v>
      </c>
      <c r="AE4495" t="s">
        <v>2046</v>
      </c>
      <c r="AI4495" t="s">
        <v>11298</v>
      </c>
      <c r="AL4495" t="s">
        <v>7379</v>
      </c>
      <c r="AM4495">
        <v>6</v>
      </c>
      <c r="AN4495" t="s">
        <v>11334</v>
      </c>
      <c r="AO4495" t="s">
        <v>11335</v>
      </c>
      <c r="AP4495">
        <v>0</v>
      </c>
      <c r="AQ4495" s="388">
        <v>44636</v>
      </c>
      <c r="AU4495" t="s">
        <v>1756</v>
      </c>
      <c r="AV4495" t="s">
        <v>1756</v>
      </c>
      <c r="AZ4495" t="s">
        <v>1756</v>
      </c>
      <c r="BA4495" t="s">
        <v>1767</v>
      </c>
      <c r="BB4495" t="s">
        <v>11339</v>
      </c>
      <c r="BC4495" t="s">
        <v>11339</v>
      </c>
      <c r="BD4495" t="s">
        <v>7333</v>
      </c>
      <c r="BE4495" t="s">
        <v>7333</v>
      </c>
      <c r="BF4495" t="s">
        <v>823</v>
      </c>
    </row>
    <row r="4496" spans="1:58">
      <c r="A4496" t="s">
        <v>829</v>
      </c>
      <c r="B4496">
        <v>6</v>
      </c>
      <c r="C4496">
        <v>0</v>
      </c>
      <c r="D4496">
        <v>11752</v>
      </c>
      <c r="E4496" t="s">
        <v>11333</v>
      </c>
      <c r="F4496">
        <v>53510611</v>
      </c>
      <c r="G4496" t="s">
        <v>2041</v>
      </c>
      <c r="H4496">
        <v>0</v>
      </c>
      <c r="I4496" t="s">
        <v>2247</v>
      </c>
      <c r="J4496">
        <v>131.47999999999999</v>
      </c>
      <c r="K4496">
        <v>2.5</v>
      </c>
      <c r="L4496" t="s">
        <v>2063</v>
      </c>
      <c r="M4496" t="s">
        <v>2248</v>
      </c>
      <c r="N4496" t="s">
        <v>1757</v>
      </c>
      <c r="O4496" t="s">
        <v>1756</v>
      </c>
      <c r="P4496" t="s">
        <v>1756</v>
      </c>
      <c r="Q4496" s="387">
        <v>328.7</v>
      </c>
      <c r="R4496">
        <v>42.731000000000002</v>
      </c>
      <c r="S4496">
        <v>371.43099999999993</v>
      </c>
      <c r="T4496" s="388">
        <v>44626</v>
      </c>
      <c r="V4496" t="s">
        <v>840</v>
      </c>
      <c r="W4496" s="388">
        <v>44658</v>
      </c>
      <c r="Y4496">
        <v>1</v>
      </c>
      <c r="Z4496">
        <v>0</v>
      </c>
      <c r="AA4496" t="s">
        <v>1758</v>
      </c>
      <c r="AB4496" t="s">
        <v>7329</v>
      </c>
      <c r="AD4496" t="s">
        <v>2045</v>
      </c>
      <c r="AE4496" t="s">
        <v>2046</v>
      </c>
      <c r="AI4496" t="s">
        <v>11298</v>
      </c>
      <c r="AL4496" t="s">
        <v>7379</v>
      </c>
      <c r="AM4496">
        <v>6</v>
      </c>
      <c r="AN4496" t="s">
        <v>11334</v>
      </c>
      <c r="AO4496" t="s">
        <v>11335</v>
      </c>
      <c r="AP4496">
        <v>0</v>
      </c>
      <c r="AQ4496" s="388">
        <v>44636</v>
      </c>
      <c r="AU4496" t="s">
        <v>1756</v>
      </c>
      <c r="AV4496" t="s">
        <v>1756</v>
      </c>
      <c r="AZ4496" t="s">
        <v>1756</v>
      </c>
      <c r="BA4496" t="s">
        <v>1767</v>
      </c>
      <c r="BB4496" t="s">
        <v>11340</v>
      </c>
      <c r="BC4496" t="s">
        <v>11340</v>
      </c>
      <c r="BD4496" t="s">
        <v>7333</v>
      </c>
      <c r="BE4496" t="s">
        <v>7333</v>
      </c>
      <c r="BF4496" t="s">
        <v>823</v>
      </c>
    </row>
    <row r="4497" spans="1:58">
      <c r="A4497" t="s">
        <v>829</v>
      </c>
      <c r="B4497">
        <v>6</v>
      </c>
      <c r="C4497">
        <v>0</v>
      </c>
      <c r="D4497">
        <v>11749</v>
      </c>
      <c r="E4497" t="s">
        <v>11341</v>
      </c>
      <c r="F4497">
        <v>53510611</v>
      </c>
      <c r="G4497" t="s">
        <v>2041</v>
      </c>
      <c r="H4497">
        <v>0</v>
      </c>
      <c r="I4497" t="s">
        <v>2052</v>
      </c>
      <c r="J4497">
        <v>75</v>
      </c>
      <c r="K4497">
        <v>11</v>
      </c>
      <c r="L4497" t="s">
        <v>1771</v>
      </c>
      <c r="M4497" t="s">
        <v>1756</v>
      </c>
      <c r="N4497" t="s">
        <v>1756</v>
      </c>
      <c r="O4497" t="s">
        <v>1757</v>
      </c>
      <c r="P4497" t="s">
        <v>1757</v>
      </c>
      <c r="Q4497" s="387">
        <v>825</v>
      </c>
      <c r="R4497">
        <v>107.25</v>
      </c>
      <c r="S4497">
        <v>932.24999999999989</v>
      </c>
      <c r="T4497" s="388">
        <v>44626</v>
      </c>
      <c r="V4497" t="s">
        <v>840</v>
      </c>
      <c r="W4497" s="388">
        <v>44658</v>
      </c>
      <c r="Y4497">
        <v>1</v>
      </c>
      <c r="Z4497">
        <v>0</v>
      </c>
      <c r="AA4497" t="s">
        <v>1758</v>
      </c>
      <c r="AB4497" t="s">
        <v>7329</v>
      </c>
      <c r="AD4497" t="s">
        <v>2045</v>
      </c>
      <c r="AE4497" t="s">
        <v>2046</v>
      </c>
      <c r="AI4497" t="s">
        <v>11298</v>
      </c>
      <c r="AL4497" t="s">
        <v>7379</v>
      </c>
      <c r="AM4497">
        <v>6</v>
      </c>
      <c r="AN4497" t="s">
        <v>7561</v>
      </c>
      <c r="AO4497" t="s">
        <v>7562</v>
      </c>
      <c r="AP4497">
        <v>0</v>
      </c>
      <c r="AQ4497" s="388">
        <v>44636</v>
      </c>
      <c r="AU4497" t="s">
        <v>1756</v>
      </c>
      <c r="AV4497" t="s">
        <v>1756</v>
      </c>
      <c r="AZ4497" t="s">
        <v>1756</v>
      </c>
      <c r="BA4497" t="s">
        <v>1767</v>
      </c>
      <c r="BB4497" t="s">
        <v>11342</v>
      </c>
      <c r="BC4497" t="s">
        <v>11342</v>
      </c>
      <c r="BD4497" t="s">
        <v>7333</v>
      </c>
      <c r="BE4497" t="s">
        <v>7333</v>
      </c>
      <c r="BF4497" t="s">
        <v>823</v>
      </c>
    </row>
    <row r="4498" spans="1:58">
      <c r="A4498" t="s">
        <v>829</v>
      </c>
      <c r="B4498">
        <v>6</v>
      </c>
      <c r="C4498">
        <v>0</v>
      </c>
      <c r="D4498">
        <v>11749</v>
      </c>
      <c r="E4498" t="s">
        <v>11341</v>
      </c>
      <c r="F4498">
        <v>53510611</v>
      </c>
      <c r="G4498" t="s">
        <v>2041</v>
      </c>
      <c r="H4498">
        <v>0</v>
      </c>
      <c r="I4498" t="s">
        <v>2056</v>
      </c>
      <c r="J4498">
        <v>210</v>
      </c>
      <c r="K4498">
        <v>1</v>
      </c>
      <c r="L4498" t="s">
        <v>1755</v>
      </c>
      <c r="M4498" t="s">
        <v>1756</v>
      </c>
      <c r="N4498" t="s">
        <v>1756</v>
      </c>
      <c r="O4498" t="s">
        <v>1757</v>
      </c>
      <c r="P4498" t="s">
        <v>1757</v>
      </c>
      <c r="Q4498" s="387">
        <v>210</v>
      </c>
      <c r="R4498">
        <v>27.3</v>
      </c>
      <c r="S4498">
        <v>237.29999999999998</v>
      </c>
      <c r="T4498" s="388">
        <v>44626</v>
      </c>
      <c r="V4498" t="s">
        <v>840</v>
      </c>
      <c r="W4498" s="388">
        <v>44658</v>
      </c>
      <c r="Y4498">
        <v>1</v>
      </c>
      <c r="Z4498">
        <v>0</v>
      </c>
      <c r="AA4498" t="s">
        <v>1758</v>
      </c>
      <c r="AB4498" t="s">
        <v>7329</v>
      </c>
      <c r="AD4498" t="s">
        <v>2045</v>
      </c>
      <c r="AE4498" t="s">
        <v>2046</v>
      </c>
      <c r="AI4498" t="s">
        <v>11298</v>
      </c>
      <c r="AL4498" t="s">
        <v>7379</v>
      </c>
      <c r="AM4498">
        <v>6</v>
      </c>
      <c r="AN4498" t="s">
        <v>7561</v>
      </c>
      <c r="AO4498" t="s">
        <v>7562</v>
      </c>
      <c r="AP4498">
        <v>0</v>
      </c>
      <c r="AQ4498" s="388">
        <v>44636</v>
      </c>
      <c r="AU4498" t="s">
        <v>1756</v>
      </c>
      <c r="AV4498" t="s">
        <v>1756</v>
      </c>
      <c r="AZ4498" t="s">
        <v>1756</v>
      </c>
      <c r="BA4498" t="s">
        <v>1767</v>
      </c>
      <c r="BB4498" t="s">
        <v>11343</v>
      </c>
      <c r="BC4498" t="s">
        <v>11343</v>
      </c>
      <c r="BD4498" t="s">
        <v>7333</v>
      </c>
      <c r="BE4498" t="s">
        <v>7333</v>
      </c>
      <c r="BF4498" t="s">
        <v>823</v>
      </c>
    </row>
    <row r="4499" spans="1:58">
      <c r="A4499" t="s">
        <v>829</v>
      </c>
      <c r="B4499">
        <v>6</v>
      </c>
      <c r="C4499">
        <v>0</v>
      </c>
      <c r="D4499">
        <v>11749</v>
      </c>
      <c r="E4499" t="s">
        <v>11341</v>
      </c>
      <c r="F4499">
        <v>53510611</v>
      </c>
      <c r="G4499" t="s">
        <v>2041</v>
      </c>
      <c r="H4499">
        <v>0</v>
      </c>
      <c r="I4499" t="s">
        <v>2073</v>
      </c>
      <c r="J4499">
        <v>243.75</v>
      </c>
      <c r="K4499">
        <v>1</v>
      </c>
      <c r="L4499" t="s">
        <v>1755</v>
      </c>
      <c r="M4499" t="s">
        <v>1757</v>
      </c>
      <c r="N4499" t="s">
        <v>1757</v>
      </c>
      <c r="O4499" t="s">
        <v>1756</v>
      </c>
      <c r="P4499" t="s">
        <v>1756</v>
      </c>
      <c r="Q4499" s="387">
        <v>243.75</v>
      </c>
      <c r="R4499">
        <v>31.6875</v>
      </c>
      <c r="S4499">
        <v>275.4375</v>
      </c>
      <c r="T4499" s="388">
        <v>44626</v>
      </c>
      <c r="V4499" t="s">
        <v>840</v>
      </c>
      <c r="W4499" s="388">
        <v>44658</v>
      </c>
      <c r="Y4499">
        <v>1</v>
      </c>
      <c r="Z4499">
        <v>0</v>
      </c>
      <c r="AA4499" t="s">
        <v>1758</v>
      </c>
      <c r="AB4499" t="s">
        <v>7329</v>
      </c>
      <c r="AD4499" t="s">
        <v>2045</v>
      </c>
      <c r="AE4499" t="s">
        <v>2046</v>
      </c>
      <c r="AI4499" t="s">
        <v>11298</v>
      </c>
      <c r="AL4499" t="s">
        <v>7379</v>
      </c>
      <c r="AM4499">
        <v>6</v>
      </c>
      <c r="AN4499" t="s">
        <v>7561</v>
      </c>
      <c r="AO4499" t="s">
        <v>7562</v>
      </c>
      <c r="AP4499">
        <v>0</v>
      </c>
      <c r="AQ4499" s="388">
        <v>44636</v>
      </c>
      <c r="AU4499" t="s">
        <v>1756</v>
      </c>
      <c r="AV4499" t="s">
        <v>1756</v>
      </c>
      <c r="AZ4499" t="s">
        <v>1756</v>
      </c>
      <c r="BA4499" t="s">
        <v>1767</v>
      </c>
      <c r="BB4499" t="s">
        <v>11344</v>
      </c>
      <c r="BC4499" t="s">
        <v>11344</v>
      </c>
      <c r="BD4499" t="s">
        <v>7333</v>
      </c>
      <c r="BE4499" t="s">
        <v>7333</v>
      </c>
      <c r="BF4499" t="s">
        <v>823</v>
      </c>
    </row>
    <row r="4500" spans="1:58">
      <c r="A4500" t="s">
        <v>829</v>
      </c>
      <c r="B4500">
        <v>6</v>
      </c>
      <c r="C4500">
        <v>0</v>
      </c>
      <c r="D4500">
        <v>11749</v>
      </c>
      <c r="E4500" t="s">
        <v>11341</v>
      </c>
      <c r="F4500">
        <v>53510611</v>
      </c>
      <c r="G4500" t="s">
        <v>2041</v>
      </c>
      <c r="H4500">
        <v>0</v>
      </c>
      <c r="I4500" t="s">
        <v>7531</v>
      </c>
      <c r="J4500">
        <v>126.98</v>
      </c>
      <c r="K4500">
        <v>9</v>
      </c>
      <c r="L4500" t="s">
        <v>2063</v>
      </c>
      <c r="M4500" t="s">
        <v>1757</v>
      </c>
      <c r="N4500" t="s">
        <v>1757</v>
      </c>
      <c r="O4500" t="s">
        <v>1756</v>
      </c>
      <c r="P4500" t="s">
        <v>1756</v>
      </c>
      <c r="Q4500" s="387">
        <v>1142.82</v>
      </c>
      <c r="R4500">
        <v>148.56659999999999</v>
      </c>
      <c r="S4500">
        <v>1291.3865999999998</v>
      </c>
      <c r="T4500" s="388">
        <v>44626</v>
      </c>
      <c r="V4500" t="s">
        <v>840</v>
      </c>
      <c r="W4500" s="388">
        <v>44658</v>
      </c>
      <c r="Y4500">
        <v>1</v>
      </c>
      <c r="Z4500">
        <v>0</v>
      </c>
      <c r="AA4500" t="s">
        <v>1758</v>
      </c>
      <c r="AB4500" t="s">
        <v>7329</v>
      </c>
      <c r="AD4500" t="s">
        <v>2045</v>
      </c>
      <c r="AE4500" t="s">
        <v>2046</v>
      </c>
      <c r="AI4500" t="s">
        <v>11298</v>
      </c>
      <c r="AL4500" t="s">
        <v>7379</v>
      </c>
      <c r="AM4500">
        <v>6</v>
      </c>
      <c r="AN4500" t="s">
        <v>7561</v>
      </c>
      <c r="AO4500" t="s">
        <v>7562</v>
      </c>
      <c r="AP4500">
        <v>0</v>
      </c>
      <c r="AQ4500" s="388">
        <v>44636</v>
      </c>
      <c r="AU4500" t="s">
        <v>1756</v>
      </c>
      <c r="AV4500" t="s">
        <v>1756</v>
      </c>
      <c r="AZ4500" t="s">
        <v>1756</v>
      </c>
      <c r="BA4500" t="s">
        <v>1767</v>
      </c>
      <c r="BB4500" t="s">
        <v>11345</v>
      </c>
      <c r="BC4500" t="s">
        <v>11345</v>
      </c>
      <c r="BD4500" t="s">
        <v>7333</v>
      </c>
      <c r="BE4500" t="s">
        <v>7333</v>
      </c>
      <c r="BF4500" t="s">
        <v>823</v>
      </c>
    </row>
    <row r="4501" spans="1:58">
      <c r="A4501" t="s">
        <v>829</v>
      </c>
      <c r="B4501">
        <v>6</v>
      </c>
      <c r="C4501">
        <v>0</v>
      </c>
      <c r="D4501">
        <v>11748</v>
      </c>
      <c r="E4501" t="s">
        <v>11346</v>
      </c>
      <c r="F4501">
        <v>53510611</v>
      </c>
      <c r="G4501" t="s">
        <v>2041</v>
      </c>
      <c r="H4501">
        <v>0</v>
      </c>
      <c r="I4501" t="s">
        <v>2052</v>
      </c>
      <c r="J4501">
        <v>75</v>
      </c>
      <c r="K4501">
        <v>12</v>
      </c>
      <c r="L4501" t="s">
        <v>1771</v>
      </c>
      <c r="M4501" t="s">
        <v>1756</v>
      </c>
      <c r="N4501" t="s">
        <v>1756</v>
      </c>
      <c r="O4501" t="s">
        <v>2053</v>
      </c>
      <c r="P4501" t="s">
        <v>1757</v>
      </c>
      <c r="Q4501" s="387">
        <v>900</v>
      </c>
      <c r="R4501">
        <v>117</v>
      </c>
      <c r="S4501">
        <v>1016.9999999999999</v>
      </c>
      <c r="T4501" s="388">
        <v>44626</v>
      </c>
      <c r="V4501" t="s">
        <v>840</v>
      </c>
      <c r="W4501" s="388">
        <v>44658</v>
      </c>
      <c r="Y4501">
        <v>0</v>
      </c>
      <c r="Z4501">
        <v>0</v>
      </c>
      <c r="AA4501" t="s">
        <v>1758</v>
      </c>
      <c r="AB4501" t="s">
        <v>7329</v>
      </c>
      <c r="AD4501" t="s">
        <v>2045</v>
      </c>
      <c r="AE4501" t="s">
        <v>2046</v>
      </c>
      <c r="AL4501" t="s">
        <v>7379</v>
      </c>
      <c r="AM4501">
        <v>6</v>
      </c>
      <c r="AN4501" t="s">
        <v>7541</v>
      </c>
      <c r="AO4501" t="s">
        <v>7542</v>
      </c>
      <c r="AP4501">
        <v>0</v>
      </c>
      <c r="AQ4501" s="388">
        <v>44636</v>
      </c>
      <c r="AU4501" t="s">
        <v>1756</v>
      </c>
      <c r="AV4501" t="s">
        <v>1756</v>
      </c>
      <c r="AZ4501" t="s">
        <v>1756</v>
      </c>
      <c r="BA4501" t="s">
        <v>1767</v>
      </c>
      <c r="BB4501" t="s">
        <v>11347</v>
      </c>
      <c r="BC4501" t="s">
        <v>11347</v>
      </c>
      <c r="BD4501" t="s">
        <v>7333</v>
      </c>
      <c r="BE4501" t="s">
        <v>7333</v>
      </c>
      <c r="BF4501" t="s">
        <v>823</v>
      </c>
    </row>
    <row r="4502" spans="1:58">
      <c r="A4502" t="s">
        <v>829</v>
      </c>
      <c r="B4502">
        <v>6</v>
      </c>
      <c r="C4502">
        <v>0</v>
      </c>
      <c r="D4502">
        <v>11748</v>
      </c>
      <c r="E4502" t="s">
        <v>11346</v>
      </c>
      <c r="F4502">
        <v>53510611</v>
      </c>
      <c r="G4502" t="s">
        <v>2041</v>
      </c>
      <c r="H4502">
        <v>0</v>
      </c>
      <c r="I4502" t="s">
        <v>2052</v>
      </c>
      <c r="J4502">
        <v>75</v>
      </c>
      <c r="K4502">
        <v>11</v>
      </c>
      <c r="L4502" t="s">
        <v>1771</v>
      </c>
      <c r="M4502" t="s">
        <v>1756</v>
      </c>
      <c r="N4502" t="s">
        <v>1756</v>
      </c>
      <c r="O4502" t="s">
        <v>1757</v>
      </c>
      <c r="P4502" t="s">
        <v>1757</v>
      </c>
      <c r="Q4502" s="387">
        <v>825</v>
      </c>
      <c r="R4502">
        <v>107.25</v>
      </c>
      <c r="S4502">
        <v>932.24999999999989</v>
      </c>
      <c r="T4502" s="388">
        <v>44626</v>
      </c>
      <c r="V4502" t="s">
        <v>840</v>
      </c>
      <c r="W4502" s="388">
        <v>44658</v>
      </c>
      <c r="Y4502">
        <v>0</v>
      </c>
      <c r="Z4502">
        <v>0</v>
      </c>
      <c r="AA4502" t="s">
        <v>1758</v>
      </c>
      <c r="AB4502" t="s">
        <v>7329</v>
      </c>
      <c r="AD4502" t="s">
        <v>2045</v>
      </c>
      <c r="AE4502" t="s">
        <v>2046</v>
      </c>
      <c r="AL4502" t="s">
        <v>7379</v>
      </c>
      <c r="AM4502">
        <v>6</v>
      </c>
      <c r="AN4502" t="s">
        <v>7541</v>
      </c>
      <c r="AO4502" t="s">
        <v>7542</v>
      </c>
      <c r="AP4502">
        <v>0</v>
      </c>
      <c r="AQ4502" s="388">
        <v>44636</v>
      </c>
      <c r="AU4502" t="s">
        <v>1756</v>
      </c>
      <c r="AV4502" t="s">
        <v>1756</v>
      </c>
      <c r="AZ4502" t="s">
        <v>1756</v>
      </c>
      <c r="BA4502" t="s">
        <v>1767</v>
      </c>
      <c r="BB4502" t="s">
        <v>11348</v>
      </c>
      <c r="BC4502" t="s">
        <v>11348</v>
      </c>
      <c r="BD4502" t="s">
        <v>7333</v>
      </c>
      <c r="BE4502" t="s">
        <v>7333</v>
      </c>
      <c r="BF4502" t="s">
        <v>823</v>
      </c>
    </row>
    <row r="4503" spans="1:58">
      <c r="A4503" t="s">
        <v>829</v>
      </c>
      <c r="B4503">
        <v>6</v>
      </c>
      <c r="C4503">
        <v>0</v>
      </c>
      <c r="D4503">
        <v>11748</v>
      </c>
      <c r="E4503" t="s">
        <v>11346</v>
      </c>
      <c r="F4503">
        <v>53510611</v>
      </c>
      <c r="G4503" t="s">
        <v>2041</v>
      </c>
      <c r="H4503">
        <v>0</v>
      </c>
      <c r="I4503" t="s">
        <v>2056</v>
      </c>
      <c r="J4503">
        <v>210</v>
      </c>
      <c r="K4503">
        <v>1</v>
      </c>
      <c r="L4503" t="s">
        <v>1755</v>
      </c>
      <c r="M4503" t="s">
        <v>1756</v>
      </c>
      <c r="N4503" t="s">
        <v>1756</v>
      </c>
      <c r="P4503" t="s">
        <v>1757</v>
      </c>
      <c r="Q4503" s="387">
        <v>210</v>
      </c>
      <c r="R4503">
        <v>27.3</v>
      </c>
      <c r="S4503">
        <v>237.29999999999998</v>
      </c>
      <c r="T4503" s="388">
        <v>44626</v>
      </c>
      <c r="V4503" t="s">
        <v>840</v>
      </c>
      <c r="W4503" s="388">
        <v>44658</v>
      </c>
      <c r="Y4503">
        <v>0</v>
      </c>
      <c r="Z4503">
        <v>0</v>
      </c>
      <c r="AA4503" t="s">
        <v>1758</v>
      </c>
      <c r="AB4503" t="s">
        <v>7329</v>
      </c>
      <c r="AD4503" t="s">
        <v>2045</v>
      </c>
      <c r="AE4503" t="s">
        <v>2046</v>
      </c>
      <c r="AL4503" t="s">
        <v>7379</v>
      </c>
      <c r="AM4503">
        <v>6</v>
      </c>
      <c r="AN4503" t="s">
        <v>7541</v>
      </c>
      <c r="AO4503" t="s">
        <v>7542</v>
      </c>
      <c r="AP4503">
        <v>0</v>
      </c>
      <c r="AQ4503" s="388">
        <v>44636</v>
      </c>
      <c r="AU4503" t="s">
        <v>1756</v>
      </c>
      <c r="AV4503" t="s">
        <v>1756</v>
      </c>
      <c r="AZ4503" t="s">
        <v>1756</v>
      </c>
      <c r="BA4503" t="s">
        <v>1767</v>
      </c>
      <c r="BB4503" t="s">
        <v>11349</v>
      </c>
      <c r="BC4503" t="s">
        <v>11349</v>
      </c>
      <c r="BD4503" t="s">
        <v>7333</v>
      </c>
      <c r="BE4503" t="s">
        <v>7333</v>
      </c>
      <c r="BF4503" t="s">
        <v>823</v>
      </c>
    </row>
    <row r="4504" spans="1:58">
      <c r="A4504" t="s">
        <v>829</v>
      </c>
      <c r="B4504">
        <v>6</v>
      </c>
      <c r="C4504">
        <v>0</v>
      </c>
      <c r="D4504">
        <v>11748</v>
      </c>
      <c r="E4504" t="s">
        <v>11346</v>
      </c>
      <c r="F4504">
        <v>53510611</v>
      </c>
      <c r="G4504" t="s">
        <v>2041</v>
      </c>
      <c r="H4504">
        <v>0</v>
      </c>
      <c r="I4504" t="s">
        <v>2056</v>
      </c>
      <c r="J4504">
        <v>210</v>
      </c>
      <c r="K4504">
        <v>1</v>
      </c>
      <c r="L4504" t="s">
        <v>1755</v>
      </c>
      <c r="M4504" t="s">
        <v>1756</v>
      </c>
      <c r="N4504" t="s">
        <v>1756</v>
      </c>
      <c r="O4504" t="s">
        <v>1757</v>
      </c>
      <c r="P4504" t="s">
        <v>1757</v>
      </c>
      <c r="Q4504" s="387">
        <v>210</v>
      </c>
      <c r="R4504">
        <v>27.3</v>
      </c>
      <c r="S4504">
        <v>237.29999999999998</v>
      </c>
      <c r="T4504" s="388">
        <v>44626</v>
      </c>
      <c r="V4504" t="s">
        <v>840</v>
      </c>
      <c r="W4504" s="388">
        <v>44658</v>
      </c>
      <c r="Y4504">
        <v>0</v>
      </c>
      <c r="Z4504">
        <v>0</v>
      </c>
      <c r="AA4504" t="s">
        <v>1758</v>
      </c>
      <c r="AB4504" t="s">
        <v>7329</v>
      </c>
      <c r="AD4504" t="s">
        <v>2045</v>
      </c>
      <c r="AE4504" t="s">
        <v>2046</v>
      </c>
      <c r="AL4504" t="s">
        <v>7379</v>
      </c>
      <c r="AM4504">
        <v>6</v>
      </c>
      <c r="AN4504" t="s">
        <v>7541</v>
      </c>
      <c r="AO4504" t="s">
        <v>7542</v>
      </c>
      <c r="AP4504">
        <v>0</v>
      </c>
      <c r="AQ4504" s="388">
        <v>44636</v>
      </c>
      <c r="AU4504" t="s">
        <v>1756</v>
      </c>
      <c r="AV4504" t="s">
        <v>1756</v>
      </c>
      <c r="AZ4504" t="s">
        <v>1756</v>
      </c>
      <c r="BA4504" t="s">
        <v>1767</v>
      </c>
      <c r="BB4504" t="s">
        <v>11349</v>
      </c>
      <c r="BC4504" t="s">
        <v>11349</v>
      </c>
      <c r="BD4504" t="s">
        <v>7333</v>
      </c>
      <c r="BE4504" t="s">
        <v>7333</v>
      </c>
      <c r="BF4504" t="s">
        <v>823</v>
      </c>
    </row>
    <row r="4505" spans="1:58">
      <c r="A4505" t="s">
        <v>829</v>
      </c>
      <c r="B4505">
        <v>6</v>
      </c>
      <c r="C4505">
        <v>0</v>
      </c>
      <c r="D4505">
        <v>11748</v>
      </c>
      <c r="E4505" t="s">
        <v>11346</v>
      </c>
      <c r="F4505">
        <v>53510611</v>
      </c>
      <c r="G4505" t="s">
        <v>2041</v>
      </c>
      <c r="H4505">
        <v>0</v>
      </c>
      <c r="I4505" t="s">
        <v>7382</v>
      </c>
      <c r="J4505">
        <v>80</v>
      </c>
      <c r="K4505">
        <v>12</v>
      </c>
      <c r="M4505" t="s">
        <v>1757</v>
      </c>
      <c r="N4505" t="s">
        <v>1757</v>
      </c>
      <c r="O4505" t="s">
        <v>1756</v>
      </c>
      <c r="P4505" t="s">
        <v>1756</v>
      </c>
      <c r="Q4505" s="387">
        <v>960</v>
      </c>
      <c r="R4505">
        <v>124.80000000000001</v>
      </c>
      <c r="S4505">
        <v>1084.8</v>
      </c>
      <c r="T4505" s="388">
        <v>44626</v>
      </c>
      <c r="V4505" t="s">
        <v>840</v>
      </c>
      <c r="W4505" s="388">
        <v>44658</v>
      </c>
      <c r="Y4505">
        <v>0</v>
      </c>
      <c r="Z4505">
        <v>0</v>
      </c>
      <c r="AA4505" t="s">
        <v>1758</v>
      </c>
      <c r="AB4505" t="s">
        <v>7329</v>
      </c>
      <c r="AD4505" t="s">
        <v>2045</v>
      </c>
      <c r="AE4505" t="s">
        <v>2046</v>
      </c>
      <c r="AL4505" t="s">
        <v>7379</v>
      </c>
      <c r="AM4505">
        <v>6</v>
      </c>
      <c r="AN4505" t="s">
        <v>7541</v>
      </c>
      <c r="AO4505" t="s">
        <v>7542</v>
      </c>
      <c r="AP4505">
        <v>0</v>
      </c>
      <c r="AQ4505" s="388">
        <v>44636</v>
      </c>
      <c r="AU4505" t="s">
        <v>1756</v>
      </c>
      <c r="AV4505" t="s">
        <v>1756</v>
      </c>
      <c r="AZ4505" t="s">
        <v>1756</v>
      </c>
      <c r="BA4505" t="s">
        <v>1767</v>
      </c>
      <c r="BB4505" t="s">
        <v>11350</v>
      </c>
      <c r="BC4505" t="s">
        <v>11350</v>
      </c>
      <c r="BD4505" t="s">
        <v>7333</v>
      </c>
      <c r="BE4505" t="s">
        <v>7333</v>
      </c>
      <c r="BF4505" t="s">
        <v>823</v>
      </c>
    </row>
    <row r="4506" spans="1:58">
      <c r="A4506" t="s">
        <v>829</v>
      </c>
      <c r="B4506">
        <v>6</v>
      </c>
      <c r="C4506">
        <v>0</v>
      </c>
      <c r="D4506">
        <v>11748</v>
      </c>
      <c r="E4506" t="s">
        <v>11346</v>
      </c>
      <c r="F4506">
        <v>53510611</v>
      </c>
      <c r="G4506" t="s">
        <v>2041</v>
      </c>
      <c r="H4506">
        <v>0</v>
      </c>
      <c r="I4506" t="s">
        <v>2073</v>
      </c>
      <c r="J4506">
        <v>243.75</v>
      </c>
      <c r="K4506">
        <v>1</v>
      </c>
      <c r="L4506" t="s">
        <v>1755</v>
      </c>
      <c r="M4506" t="s">
        <v>1757</v>
      </c>
      <c r="N4506" t="s">
        <v>1757</v>
      </c>
      <c r="O4506" t="s">
        <v>1756</v>
      </c>
      <c r="P4506" t="s">
        <v>1756</v>
      </c>
      <c r="Q4506" s="387">
        <v>243.75</v>
      </c>
      <c r="R4506">
        <v>31.6875</v>
      </c>
      <c r="S4506">
        <v>275.4375</v>
      </c>
      <c r="T4506" s="388">
        <v>44626</v>
      </c>
      <c r="V4506" t="s">
        <v>840</v>
      </c>
      <c r="W4506" s="388">
        <v>44658</v>
      </c>
      <c r="Y4506">
        <v>0</v>
      </c>
      <c r="Z4506">
        <v>0</v>
      </c>
      <c r="AA4506" t="s">
        <v>1758</v>
      </c>
      <c r="AB4506" t="s">
        <v>7329</v>
      </c>
      <c r="AD4506" t="s">
        <v>2045</v>
      </c>
      <c r="AE4506" t="s">
        <v>2046</v>
      </c>
      <c r="AL4506" t="s">
        <v>7379</v>
      </c>
      <c r="AM4506">
        <v>6</v>
      </c>
      <c r="AN4506" t="s">
        <v>7541</v>
      </c>
      <c r="AO4506" t="s">
        <v>7542</v>
      </c>
      <c r="AP4506">
        <v>0</v>
      </c>
      <c r="AQ4506" s="388">
        <v>44636</v>
      </c>
      <c r="AU4506" t="s">
        <v>1756</v>
      </c>
      <c r="AV4506" t="s">
        <v>1756</v>
      </c>
      <c r="AZ4506" t="s">
        <v>1756</v>
      </c>
      <c r="BA4506" t="s">
        <v>1767</v>
      </c>
      <c r="BB4506" t="s">
        <v>11351</v>
      </c>
      <c r="BC4506" t="s">
        <v>11351</v>
      </c>
      <c r="BD4506" t="s">
        <v>7333</v>
      </c>
      <c r="BE4506" t="s">
        <v>7333</v>
      </c>
      <c r="BF4506" t="s">
        <v>823</v>
      </c>
    </row>
    <row r="4507" spans="1:58">
      <c r="A4507" t="s">
        <v>829</v>
      </c>
      <c r="B4507">
        <v>6</v>
      </c>
      <c r="C4507">
        <v>0</v>
      </c>
      <c r="D4507">
        <v>11748</v>
      </c>
      <c r="E4507" t="s">
        <v>11346</v>
      </c>
      <c r="F4507">
        <v>53510611</v>
      </c>
      <c r="G4507" t="s">
        <v>2041</v>
      </c>
      <c r="H4507">
        <v>0</v>
      </c>
      <c r="I4507" t="s">
        <v>7531</v>
      </c>
      <c r="J4507">
        <v>126.98</v>
      </c>
      <c r="K4507">
        <v>10</v>
      </c>
      <c r="L4507" t="s">
        <v>2063</v>
      </c>
      <c r="M4507" t="s">
        <v>1757</v>
      </c>
      <c r="N4507" t="s">
        <v>1757</v>
      </c>
      <c r="O4507" t="s">
        <v>1756</v>
      </c>
      <c r="P4507" t="s">
        <v>1756</v>
      </c>
      <c r="Q4507" s="387">
        <v>1269.8</v>
      </c>
      <c r="R4507">
        <v>165.07400000000001</v>
      </c>
      <c r="S4507">
        <v>1434.8739999999998</v>
      </c>
      <c r="T4507" s="388">
        <v>44626</v>
      </c>
      <c r="V4507" t="s">
        <v>840</v>
      </c>
      <c r="W4507" s="388">
        <v>44658</v>
      </c>
      <c r="Y4507">
        <v>0</v>
      </c>
      <c r="Z4507">
        <v>0</v>
      </c>
      <c r="AA4507" t="s">
        <v>1758</v>
      </c>
      <c r="AB4507" t="s">
        <v>7329</v>
      </c>
      <c r="AD4507" t="s">
        <v>2045</v>
      </c>
      <c r="AE4507" t="s">
        <v>2046</v>
      </c>
      <c r="AL4507" t="s">
        <v>7379</v>
      </c>
      <c r="AM4507">
        <v>6</v>
      </c>
      <c r="AN4507" t="s">
        <v>7541</v>
      </c>
      <c r="AO4507" t="s">
        <v>7542</v>
      </c>
      <c r="AP4507">
        <v>0</v>
      </c>
      <c r="AQ4507" s="388">
        <v>44636</v>
      </c>
      <c r="AU4507" t="s">
        <v>1756</v>
      </c>
      <c r="AV4507" t="s">
        <v>1756</v>
      </c>
      <c r="AZ4507" t="s">
        <v>1756</v>
      </c>
      <c r="BA4507" t="s">
        <v>1767</v>
      </c>
      <c r="BB4507" t="s">
        <v>11352</v>
      </c>
      <c r="BC4507" t="s">
        <v>11352</v>
      </c>
      <c r="BD4507" t="s">
        <v>7333</v>
      </c>
      <c r="BE4507" t="s">
        <v>7333</v>
      </c>
      <c r="BF4507" t="s">
        <v>823</v>
      </c>
    </row>
    <row r="4508" spans="1:58">
      <c r="A4508" t="s">
        <v>829</v>
      </c>
      <c r="B4508">
        <v>6</v>
      </c>
      <c r="C4508">
        <v>0</v>
      </c>
      <c r="D4508">
        <v>11744</v>
      </c>
      <c r="E4508" t="s">
        <v>11353</v>
      </c>
      <c r="F4508">
        <v>53510611</v>
      </c>
      <c r="G4508" t="s">
        <v>2041</v>
      </c>
      <c r="H4508">
        <v>0</v>
      </c>
      <c r="I4508" t="s">
        <v>2052</v>
      </c>
      <c r="J4508">
        <v>75</v>
      </c>
      <c r="K4508">
        <v>8</v>
      </c>
      <c r="L4508" t="s">
        <v>1771</v>
      </c>
      <c r="M4508" t="s">
        <v>1756</v>
      </c>
      <c r="N4508" t="s">
        <v>1756</v>
      </c>
      <c r="O4508" t="s">
        <v>1757</v>
      </c>
      <c r="P4508" t="s">
        <v>1757</v>
      </c>
      <c r="Q4508" s="387">
        <v>600</v>
      </c>
      <c r="R4508">
        <v>78</v>
      </c>
      <c r="S4508">
        <v>677.99999999999989</v>
      </c>
      <c r="T4508" s="388">
        <v>44625</v>
      </c>
      <c r="V4508" t="s">
        <v>840</v>
      </c>
      <c r="W4508" s="388">
        <v>44658</v>
      </c>
      <c r="Y4508">
        <v>1</v>
      </c>
      <c r="Z4508">
        <v>0</v>
      </c>
      <c r="AA4508" t="s">
        <v>1758</v>
      </c>
      <c r="AB4508" t="s">
        <v>7329</v>
      </c>
      <c r="AD4508" t="s">
        <v>2045</v>
      </c>
      <c r="AE4508" t="s">
        <v>2046</v>
      </c>
      <c r="AI4508" t="s">
        <v>11298</v>
      </c>
      <c r="AL4508" t="s">
        <v>7379</v>
      </c>
      <c r="AM4508">
        <v>6</v>
      </c>
      <c r="AN4508" t="s">
        <v>2851</v>
      </c>
      <c r="AO4508" t="s">
        <v>2852</v>
      </c>
      <c r="AP4508">
        <v>0</v>
      </c>
      <c r="AQ4508" s="388">
        <v>44636</v>
      </c>
      <c r="AU4508" t="s">
        <v>1756</v>
      </c>
      <c r="AV4508" t="s">
        <v>1756</v>
      </c>
      <c r="AZ4508" t="s">
        <v>1756</v>
      </c>
      <c r="BA4508" t="s">
        <v>1767</v>
      </c>
      <c r="BB4508" t="s">
        <v>11354</v>
      </c>
      <c r="BC4508" t="s">
        <v>11354</v>
      </c>
      <c r="BD4508" t="s">
        <v>7333</v>
      </c>
      <c r="BE4508" t="s">
        <v>7333</v>
      </c>
      <c r="BF4508" t="s">
        <v>823</v>
      </c>
    </row>
    <row r="4509" spans="1:58">
      <c r="A4509" t="s">
        <v>829</v>
      </c>
      <c r="B4509">
        <v>6</v>
      </c>
      <c r="C4509">
        <v>0</v>
      </c>
      <c r="D4509">
        <v>11744</v>
      </c>
      <c r="E4509" t="s">
        <v>11353</v>
      </c>
      <c r="F4509">
        <v>53510611</v>
      </c>
      <c r="G4509" t="s">
        <v>2041</v>
      </c>
      <c r="H4509">
        <v>0</v>
      </c>
      <c r="I4509" t="s">
        <v>2056</v>
      </c>
      <c r="J4509">
        <v>210</v>
      </c>
      <c r="K4509">
        <v>1</v>
      </c>
      <c r="L4509" t="s">
        <v>1755</v>
      </c>
      <c r="M4509" t="s">
        <v>1756</v>
      </c>
      <c r="N4509" t="s">
        <v>1756</v>
      </c>
      <c r="O4509" t="s">
        <v>1757</v>
      </c>
      <c r="P4509" t="s">
        <v>1757</v>
      </c>
      <c r="Q4509" s="387">
        <v>210</v>
      </c>
      <c r="R4509">
        <v>27.3</v>
      </c>
      <c r="S4509">
        <v>237.29999999999998</v>
      </c>
      <c r="T4509" s="388">
        <v>44625</v>
      </c>
      <c r="V4509" t="s">
        <v>840</v>
      </c>
      <c r="W4509" s="388">
        <v>44658</v>
      </c>
      <c r="Y4509">
        <v>1</v>
      </c>
      <c r="Z4509">
        <v>0</v>
      </c>
      <c r="AA4509" t="s">
        <v>1758</v>
      </c>
      <c r="AB4509" t="s">
        <v>7329</v>
      </c>
      <c r="AD4509" t="s">
        <v>2045</v>
      </c>
      <c r="AE4509" t="s">
        <v>2046</v>
      </c>
      <c r="AI4509" t="s">
        <v>11298</v>
      </c>
      <c r="AL4509" t="s">
        <v>7379</v>
      </c>
      <c r="AM4509">
        <v>6</v>
      </c>
      <c r="AN4509" t="s">
        <v>2851</v>
      </c>
      <c r="AO4509" t="s">
        <v>2852</v>
      </c>
      <c r="AP4509">
        <v>0</v>
      </c>
      <c r="AQ4509" s="388">
        <v>44636</v>
      </c>
      <c r="AU4509" t="s">
        <v>1756</v>
      </c>
      <c r="AV4509" t="s">
        <v>1756</v>
      </c>
      <c r="AZ4509" t="s">
        <v>1756</v>
      </c>
      <c r="BA4509" t="s">
        <v>1767</v>
      </c>
      <c r="BB4509" t="s">
        <v>11355</v>
      </c>
      <c r="BC4509" t="s">
        <v>11355</v>
      </c>
      <c r="BD4509" t="s">
        <v>7333</v>
      </c>
      <c r="BE4509" t="s">
        <v>7333</v>
      </c>
      <c r="BF4509" t="s">
        <v>823</v>
      </c>
    </row>
    <row r="4510" spans="1:58">
      <c r="A4510" t="s">
        <v>829</v>
      </c>
      <c r="B4510">
        <v>6</v>
      </c>
      <c r="C4510">
        <v>0</v>
      </c>
      <c r="D4510">
        <v>11744</v>
      </c>
      <c r="E4510" t="s">
        <v>11353</v>
      </c>
      <c r="F4510">
        <v>53510611</v>
      </c>
      <c r="G4510" t="s">
        <v>2041</v>
      </c>
      <c r="H4510">
        <v>0</v>
      </c>
      <c r="I4510" t="s">
        <v>2073</v>
      </c>
      <c r="J4510">
        <v>243.75</v>
      </c>
      <c r="K4510">
        <v>1</v>
      </c>
      <c r="L4510" t="s">
        <v>1755</v>
      </c>
      <c r="M4510" t="s">
        <v>1757</v>
      </c>
      <c r="N4510" t="s">
        <v>1757</v>
      </c>
      <c r="O4510" t="s">
        <v>1756</v>
      </c>
      <c r="P4510" t="s">
        <v>1756</v>
      </c>
      <c r="Q4510" s="387">
        <v>243.75</v>
      </c>
      <c r="R4510">
        <v>31.6875</v>
      </c>
      <c r="S4510">
        <v>275.4375</v>
      </c>
      <c r="T4510" s="388">
        <v>44625</v>
      </c>
      <c r="V4510" t="s">
        <v>840</v>
      </c>
      <c r="W4510" s="388">
        <v>44658</v>
      </c>
      <c r="Y4510">
        <v>1</v>
      </c>
      <c r="Z4510">
        <v>0</v>
      </c>
      <c r="AA4510" t="s">
        <v>1758</v>
      </c>
      <c r="AB4510" t="s">
        <v>7329</v>
      </c>
      <c r="AD4510" t="s">
        <v>2045</v>
      </c>
      <c r="AE4510" t="s">
        <v>2046</v>
      </c>
      <c r="AI4510" t="s">
        <v>11298</v>
      </c>
      <c r="AL4510" t="s">
        <v>7379</v>
      </c>
      <c r="AM4510">
        <v>6</v>
      </c>
      <c r="AN4510" t="s">
        <v>2851</v>
      </c>
      <c r="AO4510" t="s">
        <v>2852</v>
      </c>
      <c r="AP4510">
        <v>0</v>
      </c>
      <c r="AQ4510" s="388">
        <v>44636</v>
      </c>
      <c r="AU4510" t="s">
        <v>1756</v>
      </c>
      <c r="AV4510" t="s">
        <v>1756</v>
      </c>
      <c r="AZ4510" t="s">
        <v>1756</v>
      </c>
      <c r="BA4510" t="s">
        <v>1767</v>
      </c>
      <c r="BB4510" t="s">
        <v>11356</v>
      </c>
      <c r="BC4510" t="s">
        <v>11356</v>
      </c>
      <c r="BD4510" t="s">
        <v>7333</v>
      </c>
      <c r="BE4510" t="s">
        <v>7333</v>
      </c>
      <c r="BF4510" t="s">
        <v>823</v>
      </c>
    </row>
    <row r="4511" spans="1:58">
      <c r="A4511" t="s">
        <v>829</v>
      </c>
      <c r="B4511">
        <v>6</v>
      </c>
      <c r="C4511">
        <v>0</v>
      </c>
      <c r="D4511">
        <v>11744</v>
      </c>
      <c r="E4511" t="s">
        <v>11353</v>
      </c>
      <c r="F4511">
        <v>53510611</v>
      </c>
      <c r="G4511" t="s">
        <v>2041</v>
      </c>
      <c r="H4511">
        <v>0</v>
      </c>
      <c r="I4511" t="s">
        <v>2247</v>
      </c>
      <c r="J4511">
        <v>131.47999999999999</v>
      </c>
      <c r="K4511">
        <v>7</v>
      </c>
      <c r="L4511" t="s">
        <v>2063</v>
      </c>
      <c r="M4511" t="s">
        <v>1757</v>
      </c>
      <c r="N4511" t="s">
        <v>1757</v>
      </c>
      <c r="O4511" t="s">
        <v>1756</v>
      </c>
      <c r="P4511" t="s">
        <v>1756</v>
      </c>
      <c r="Q4511" s="387">
        <v>920.36</v>
      </c>
      <c r="R4511">
        <v>119.6468</v>
      </c>
      <c r="S4511">
        <v>1040.0067999999999</v>
      </c>
      <c r="T4511" s="388">
        <v>44625</v>
      </c>
      <c r="V4511" t="s">
        <v>840</v>
      </c>
      <c r="W4511" s="388">
        <v>44658</v>
      </c>
      <c r="Y4511">
        <v>1</v>
      </c>
      <c r="Z4511">
        <v>0</v>
      </c>
      <c r="AA4511" t="s">
        <v>1758</v>
      </c>
      <c r="AB4511" t="s">
        <v>7329</v>
      </c>
      <c r="AD4511" t="s">
        <v>2045</v>
      </c>
      <c r="AE4511" t="s">
        <v>2046</v>
      </c>
      <c r="AI4511" t="s">
        <v>11298</v>
      </c>
      <c r="AL4511" t="s">
        <v>7379</v>
      </c>
      <c r="AM4511">
        <v>6</v>
      </c>
      <c r="AN4511" t="s">
        <v>2851</v>
      </c>
      <c r="AO4511" t="s">
        <v>2852</v>
      </c>
      <c r="AP4511">
        <v>0</v>
      </c>
      <c r="AQ4511" s="388">
        <v>44636</v>
      </c>
      <c r="AU4511" t="s">
        <v>1756</v>
      </c>
      <c r="AV4511" t="s">
        <v>1756</v>
      </c>
      <c r="AZ4511" t="s">
        <v>1756</v>
      </c>
      <c r="BA4511" t="s">
        <v>1767</v>
      </c>
      <c r="BB4511" t="s">
        <v>11357</v>
      </c>
      <c r="BC4511" t="s">
        <v>11357</v>
      </c>
      <c r="BD4511" t="s">
        <v>7333</v>
      </c>
      <c r="BE4511" t="s">
        <v>7333</v>
      </c>
      <c r="BF4511" t="s">
        <v>823</v>
      </c>
    </row>
    <row r="4512" spans="1:58">
      <c r="A4512" t="s">
        <v>829</v>
      </c>
      <c r="B4512">
        <v>6</v>
      </c>
      <c r="C4512">
        <v>0</v>
      </c>
      <c r="D4512">
        <v>11742</v>
      </c>
      <c r="E4512" t="s">
        <v>11358</v>
      </c>
      <c r="F4512">
        <v>53510611</v>
      </c>
      <c r="G4512" t="s">
        <v>2041</v>
      </c>
      <c r="H4512">
        <v>0</v>
      </c>
      <c r="I4512" t="s">
        <v>2052</v>
      </c>
      <c r="J4512">
        <v>75</v>
      </c>
      <c r="K4512">
        <v>11</v>
      </c>
      <c r="L4512" t="s">
        <v>1771</v>
      </c>
      <c r="M4512" t="s">
        <v>1756</v>
      </c>
      <c r="N4512" t="s">
        <v>1756</v>
      </c>
      <c r="O4512" t="s">
        <v>1757</v>
      </c>
      <c r="P4512" t="s">
        <v>1757</v>
      </c>
      <c r="Q4512" s="387">
        <v>825</v>
      </c>
      <c r="R4512">
        <v>107.25</v>
      </c>
      <c r="S4512">
        <v>932.24999999999989</v>
      </c>
      <c r="T4512" s="388">
        <v>44625</v>
      </c>
      <c r="V4512" t="s">
        <v>840</v>
      </c>
      <c r="W4512" s="388">
        <v>44658</v>
      </c>
      <c r="Y4512">
        <v>1</v>
      </c>
      <c r="Z4512">
        <v>0</v>
      </c>
      <c r="AA4512" t="s">
        <v>1758</v>
      </c>
      <c r="AB4512" t="s">
        <v>7329</v>
      </c>
      <c r="AD4512" t="s">
        <v>2045</v>
      </c>
      <c r="AE4512" t="s">
        <v>2046</v>
      </c>
      <c r="AI4512" t="s">
        <v>11298</v>
      </c>
      <c r="AL4512" t="s">
        <v>7379</v>
      </c>
      <c r="AM4512">
        <v>6</v>
      </c>
      <c r="AN4512" t="s">
        <v>7561</v>
      </c>
      <c r="AO4512" t="s">
        <v>7562</v>
      </c>
      <c r="AP4512">
        <v>0</v>
      </c>
      <c r="AQ4512" s="388">
        <v>44636</v>
      </c>
      <c r="AU4512" t="s">
        <v>1756</v>
      </c>
      <c r="AV4512" t="s">
        <v>1756</v>
      </c>
      <c r="AZ4512" t="s">
        <v>1756</v>
      </c>
      <c r="BA4512" t="s">
        <v>1767</v>
      </c>
      <c r="BB4512" t="s">
        <v>11359</v>
      </c>
      <c r="BC4512" t="s">
        <v>11359</v>
      </c>
      <c r="BD4512" t="s">
        <v>7333</v>
      </c>
      <c r="BE4512" t="s">
        <v>7333</v>
      </c>
      <c r="BF4512" t="s">
        <v>823</v>
      </c>
    </row>
    <row r="4513" spans="1:58">
      <c r="A4513" t="s">
        <v>829</v>
      </c>
      <c r="B4513">
        <v>6</v>
      </c>
      <c r="C4513">
        <v>0</v>
      </c>
      <c r="D4513">
        <v>11742</v>
      </c>
      <c r="E4513" t="s">
        <v>11358</v>
      </c>
      <c r="F4513">
        <v>53510611</v>
      </c>
      <c r="G4513" t="s">
        <v>2041</v>
      </c>
      <c r="H4513">
        <v>0</v>
      </c>
      <c r="I4513" t="s">
        <v>2056</v>
      </c>
      <c r="J4513">
        <v>210</v>
      </c>
      <c r="K4513">
        <v>1</v>
      </c>
      <c r="L4513" t="s">
        <v>1755</v>
      </c>
      <c r="M4513" t="s">
        <v>1756</v>
      </c>
      <c r="N4513" t="s">
        <v>1756</v>
      </c>
      <c r="O4513" t="s">
        <v>1757</v>
      </c>
      <c r="P4513" t="s">
        <v>1757</v>
      </c>
      <c r="Q4513" s="387">
        <v>210</v>
      </c>
      <c r="R4513">
        <v>27.3</v>
      </c>
      <c r="S4513">
        <v>237.29999999999998</v>
      </c>
      <c r="T4513" s="388">
        <v>44625</v>
      </c>
      <c r="V4513" t="s">
        <v>840</v>
      </c>
      <c r="W4513" s="388">
        <v>44658</v>
      </c>
      <c r="Y4513">
        <v>1</v>
      </c>
      <c r="Z4513">
        <v>0</v>
      </c>
      <c r="AA4513" t="s">
        <v>1758</v>
      </c>
      <c r="AB4513" t="s">
        <v>7329</v>
      </c>
      <c r="AD4513" t="s">
        <v>2045</v>
      </c>
      <c r="AE4513" t="s">
        <v>2046</v>
      </c>
      <c r="AI4513" t="s">
        <v>11298</v>
      </c>
      <c r="AL4513" t="s">
        <v>7379</v>
      </c>
      <c r="AM4513">
        <v>6</v>
      </c>
      <c r="AN4513" t="s">
        <v>7561</v>
      </c>
      <c r="AO4513" t="s">
        <v>7562</v>
      </c>
      <c r="AP4513">
        <v>0</v>
      </c>
      <c r="AQ4513" s="388">
        <v>44636</v>
      </c>
      <c r="AU4513" t="s">
        <v>1756</v>
      </c>
      <c r="AV4513" t="s">
        <v>1756</v>
      </c>
      <c r="AZ4513" t="s">
        <v>1756</v>
      </c>
      <c r="BA4513" t="s">
        <v>1767</v>
      </c>
      <c r="BB4513" t="s">
        <v>11360</v>
      </c>
      <c r="BC4513" t="s">
        <v>11360</v>
      </c>
      <c r="BD4513" t="s">
        <v>7333</v>
      </c>
      <c r="BE4513" t="s">
        <v>7333</v>
      </c>
      <c r="BF4513" t="s">
        <v>823</v>
      </c>
    </row>
    <row r="4514" spans="1:58">
      <c r="A4514" t="s">
        <v>829</v>
      </c>
      <c r="B4514">
        <v>6</v>
      </c>
      <c r="C4514">
        <v>0</v>
      </c>
      <c r="D4514">
        <v>11742</v>
      </c>
      <c r="E4514" t="s">
        <v>11358</v>
      </c>
      <c r="F4514">
        <v>53510611</v>
      </c>
      <c r="G4514" t="s">
        <v>2041</v>
      </c>
      <c r="H4514">
        <v>0</v>
      </c>
      <c r="I4514" t="s">
        <v>2073</v>
      </c>
      <c r="J4514">
        <v>243.75</v>
      </c>
      <c r="K4514">
        <v>1</v>
      </c>
      <c r="L4514" t="s">
        <v>1755</v>
      </c>
      <c r="M4514" t="s">
        <v>1757</v>
      </c>
      <c r="N4514" t="s">
        <v>1757</v>
      </c>
      <c r="O4514" t="s">
        <v>1756</v>
      </c>
      <c r="P4514" t="s">
        <v>1756</v>
      </c>
      <c r="Q4514" s="387">
        <v>243.75</v>
      </c>
      <c r="R4514">
        <v>31.6875</v>
      </c>
      <c r="S4514">
        <v>275.4375</v>
      </c>
      <c r="T4514" s="388">
        <v>44625</v>
      </c>
      <c r="V4514" t="s">
        <v>840</v>
      </c>
      <c r="W4514" s="388">
        <v>44658</v>
      </c>
      <c r="Y4514">
        <v>1</v>
      </c>
      <c r="Z4514">
        <v>0</v>
      </c>
      <c r="AA4514" t="s">
        <v>1758</v>
      </c>
      <c r="AB4514" t="s">
        <v>7329</v>
      </c>
      <c r="AD4514" t="s">
        <v>2045</v>
      </c>
      <c r="AE4514" t="s">
        <v>2046</v>
      </c>
      <c r="AI4514" t="s">
        <v>11298</v>
      </c>
      <c r="AL4514" t="s">
        <v>7379</v>
      </c>
      <c r="AM4514">
        <v>6</v>
      </c>
      <c r="AN4514" t="s">
        <v>7561</v>
      </c>
      <c r="AO4514" t="s">
        <v>7562</v>
      </c>
      <c r="AP4514">
        <v>0</v>
      </c>
      <c r="AQ4514" s="388">
        <v>44636</v>
      </c>
      <c r="AU4514" t="s">
        <v>1756</v>
      </c>
      <c r="AV4514" t="s">
        <v>1756</v>
      </c>
      <c r="AZ4514" t="s">
        <v>1756</v>
      </c>
      <c r="BA4514" t="s">
        <v>1767</v>
      </c>
      <c r="BB4514" t="s">
        <v>11361</v>
      </c>
      <c r="BC4514" t="s">
        <v>11361</v>
      </c>
      <c r="BD4514" t="s">
        <v>7333</v>
      </c>
      <c r="BE4514" t="s">
        <v>7333</v>
      </c>
      <c r="BF4514" t="s">
        <v>823</v>
      </c>
    </row>
    <row r="4515" spans="1:58">
      <c r="A4515" t="s">
        <v>829</v>
      </c>
      <c r="B4515">
        <v>6</v>
      </c>
      <c r="C4515">
        <v>0</v>
      </c>
      <c r="D4515">
        <v>11742</v>
      </c>
      <c r="E4515" t="s">
        <v>11358</v>
      </c>
      <c r="F4515">
        <v>53510611</v>
      </c>
      <c r="G4515" t="s">
        <v>2041</v>
      </c>
      <c r="H4515">
        <v>0</v>
      </c>
      <c r="I4515" t="s">
        <v>7531</v>
      </c>
      <c r="J4515">
        <v>126.98</v>
      </c>
      <c r="K4515">
        <v>9</v>
      </c>
      <c r="L4515" t="s">
        <v>2063</v>
      </c>
      <c r="M4515" t="s">
        <v>1757</v>
      </c>
      <c r="N4515" t="s">
        <v>1757</v>
      </c>
      <c r="O4515" t="s">
        <v>1756</v>
      </c>
      <c r="P4515" t="s">
        <v>1756</v>
      </c>
      <c r="Q4515" s="387">
        <v>1142.82</v>
      </c>
      <c r="R4515">
        <v>148.56659999999999</v>
      </c>
      <c r="S4515">
        <v>1291.3865999999998</v>
      </c>
      <c r="T4515" s="388">
        <v>44625</v>
      </c>
      <c r="V4515" t="s">
        <v>840</v>
      </c>
      <c r="W4515" s="388">
        <v>44658</v>
      </c>
      <c r="Y4515">
        <v>1</v>
      </c>
      <c r="Z4515">
        <v>0</v>
      </c>
      <c r="AA4515" t="s">
        <v>1758</v>
      </c>
      <c r="AB4515" t="s">
        <v>7329</v>
      </c>
      <c r="AD4515" t="s">
        <v>2045</v>
      </c>
      <c r="AE4515" t="s">
        <v>2046</v>
      </c>
      <c r="AI4515" t="s">
        <v>11298</v>
      </c>
      <c r="AL4515" t="s">
        <v>7379</v>
      </c>
      <c r="AM4515">
        <v>6</v>
      </c>
      <c r="AN4515" t="s">
        <v>7561</v>
      </c>
      <c r="AO4515" t="s">
        <v>7562</v>
      </c>
      <c r="AP4515">
        <v>0</v>
      </c>
      <c r="AQ4515" s="388">
        <v>44636</v>
      </c>
      <c r="AU4515" t="s">
        <v>1756</v>
      </c>
      <c r="AV4515" t="s">
        <v>1756</v>
      </c>
      <c r="AZ4515" t="s">
        <v>1756</v>
      </c>
      <c r="BA4515" t="s">
        <v>1767</v>
      </c>
      <c r="BB4515" t="s">
        <v>11362</v>
      </c>
      <c r="BC4515" t="s">
        <v>11362</v>
      </c>
      <c r="BD4515" t="s">
        <v>7333</v>
      </c>
      <c r="BE4515" t="s">
        <v>7333</v>
      </c>
      <c r="BF4515" t="s">
        <v>823</v>
      </c>
    </row>
    <row r="4516" spans="1:58">
      <c r="A4516" t="s">
        <v>829</v>
      </c>
      <c r="B4516">
        <v>6</v>
      </c>
      <c r="C4516">
        <v>0</v>
      </c>
      <c r="D4516">
        <v>11743</v>
      </c>
      <c r="E4516" t="s">
        <v>11363</v>
      </c>
      <c r="F4516">
        <v>53510611</v>
      </c>
      <c r="G4516" t="s">
        <v>2041</v>
      </c>
      <c r="H4516">
        <v>0</v>
      </c>
      <c r="I4516" t="s">
        <v>2103</v>
      </c>
      <c r="J4516">
        <v>70</v>
      </c>
      <c r="K4516">
        <v>3</v>
      </c>
      <c r="L4516" t="s">
        <v>1771</v>
      </c>
      <c r="M4516" t="s">
        <v>1756</v>
      </c>
      <c r="N4516" t="s">
        <v>1756</v>
      </c>
      <c r="O4516" t="s">
        <v>1757</v>
      </c>
      <c r="P4516" t="s">
        <v>1757</v>
      </c>
      <c r="Q4516" s="387">
        <v>210</v>
      </c>
      <c r="R4516">
        <v>27.3</v>
      </c>
      <c r="S4516">
        <v>237.29999999999998</v>
      </c>
      <c r="T4516" s="388">
        <v>44625</v>
      </c>
      <c r="V4516" t="s">
        <v>840</v>
      </c>
      <c r="W4516" s="388">
        <v>44658</v>
      </c>
      <c r="Y4516">
        <v>1</v>
      </c>
      <c r="Z4516">
        <v>0</v>
      </c>
      <c r="AA4516" t="s">
        <v>1758</v>
      </c>
      <c r="AB4516" t="s">
        <v>7329</v>
      </c>
      <c r="AD4516" t="s">
        <v>2045</v>
      </c>
      <c r="AE4516" t="s">
        <v>2046</v>
      </c>
      <c r="AI4516" t="s">
        <v>11298</v>
      </c>
      <c r="AL4516" t="s">
        <v>7379</v>
      </c>
      <c r="AM4516">
        <v>6</v>
      </c>
      <c r="AN4516" t="s">
        <v>7541</v>
      </c>
      <c r="AO4516" t="s">
        <v>7542</v>
      </c>
      <c r="AP4516">
        <v>0</v>
      </c>
      <c r="AQ4516" s="388">
        <v>44636</v>
      </c>
      <c r="AU4516" t="s">
        <v>1756</v>
      </c>
      <c r="AV4516" t="s">
        <v>1756</v>
      </c>
      <c r="AZ4516" t="s">
        <v>1756</v>
      </c>
      <c r="BA4516" t="s">
        <v>1767</v>
      </c>
      <c r="BB4516" t="s">
        <v>11364</v>
      </c>
      <c r="BC4516" t="s">
        <v>11364</v>
      </c>
      <c r="BD4516" t="s">
        <v>7333</v>
      </c>
      <c r="BE4516" t="s">
        <v>7333</v>
      </c>
      <c r="BF4516" t="s">
        <v>823</v>
      </c>
    </row>
    <row r="4517" spans="1:58">
      <c r="A4517" t="s">
        <v>829</v>
      </c>
      <c r="B4517">
        <v>6</v>
      </c>
      <c r="C4517">
        <v>0</v>
      </c>
      <c r="D4517">
        <v>11743</v>
      </c>
      <c r="E4517" t="s">
        <v>11363</v>
      </c>
      <c r="F4517">
        <v>53510611</v>
      </c>
      <c r="G4517" t="s">
        <v>2041</v>
      </c>
      <c r="H4517">
        <v>0</v>
      </c>
      <c r="I4517" t="s">
        <v>2052</v>
      </c>
      <c r="J4517">
        <v>75</v>
      </c>
      <c r="K4517">
        <v>11</v>
      </c>
      <c r="L4517" t="s">
        <v>1771</v>
      </c>
      <c r="M4517" t="s">
        <v>1756</v>
      </c>
      <c r="N4517" t="s">
        <v>1756</v>
      </c>
      <c r="O4517" t="s">
        <v>1757</v>
      </c>
      <c r="P4517" t="s">
        <v>1757</v>
      </c>
      <c r="Q4517" s="387">
        <v>825</v>
      </c>
      <c r="R4517">
        <v>107.25</v>
      </c>
      <c r="S4517">
        <v>932.24999999999989</v>
      </c>
      <c r="T4517" s="388">
        <v>44625</v>
      </c>
      <c r="V4517" t="s">
        <v>840</v>
      </c>
      <c r="W4517" s="388">
        <v>44658</v>
      </c>
      <c r="Y4517">
        <v>1</v>
      </c>
      <c r="Z4517">
        <v>0</v>
      </c>
      <c r="AA4517" t="s">
        <v>1758</v>
      </c>
      <c r="AB4517" t="s">
        <v>7329</v>
      </c>
      <c r="AD4517" t="s">
        <v>2045</v>
      </c>
      <c r="AE4517" t="s">
        <v>2046</v>
      </c>
      <c r="AI4517" t="s">
        <v>11298</v>
      </c>
      <c r="AL4517" t="s">
        <v>7379</v>
      </c>
      <c r="AM4517">
        <v>6</v>
      </c>
      <c r="AN4517" t="s">
        <v>7541</v>
      </c>
      <c r="AO4517" t="s">
        <v>7542</v>
      </c>
      <c r="AP4517">
        <v>0</v>
      </c>
      <c r="AQ4517" s="388">
        <v>44636</v>
      </c>
      <c r="AU4517" t="s">
        <v>1756</v>
      </c>
      <c r="AV4517" t="s">
        <v>1756</v>
      </c>
      <c r="AZ4517" t="s">
        <v>1756</v>
      </c>
      <c r="BA4517" t="s">
        <v>1767</v>
      </c>
      <c r="BB4517" t="s">
        <v>11365</v>
      </c>
      <c r="BC4517" t="s">
        <v>11365</v>
      </c>
      <c r="BD4517" t="s">
        <v>7333</v>
      </c>
      <c r="BE4517" t="s">
        <v>7333</v>
      </c>
      <c r="BF4517" t="s">
        <v>823</v>
      </c>
    </row>
    <row r="4518" spans="1:58">
      <c r="A4518" t="s">
        <v>829</v>
      </c>
      <c r="B4518">
        <v>6</v>
      </c>
      <c r="C4518">
        <v>0</v>
      </c>
      <c r="D4518">
        <v>11743</v>
      </c>
      <c r="E4518" t="s">
        <v>11363</v>
      </c>
      <c r="F4518">
        <v>53510611</v>
      </c>
      <c r="G4518" t="s">
        <v>2041</v>
      </c>
      <c r="H4518">
        <v>0</v>
      </c>
      <c r="I4518" t="s">
        <v>2056</v>
      </c>
      <c r="J4518">
        <v>210</v>
      </c>
      <c r="K4518">
        <v>1</v>
      </c>
      <c r="L4518" t="s">
        <v>1755</v>
      </c>
      <c r="M4518" t="s">
        <v>1756</v>
      </c>
      <c r="N4518" t="s">
        <v>1756</v>
      </c>
      <c r="O4518" t="s">
        <v>1757</v>
      </c>
      <c r="P4518" t="s">
        <v>1757</v>
      </c>
      <c r="Q4518" s="387">
        <v>210</v>
      </c>
      <c r="R4518">
        <v>27.3</v>
      </c>
      <c r="S4518">
        <v>237.29999999999998</v>
      </c>
      <c r="T4518" s="388">
        <v>44625</v>
      </c>
      <c r="V4518" t="s">
        <v>840</v>
      </c>
      <c r="W4518" s="388">
        <v>44658</v>
      </c>
      <c r="Y4518">
        <v>1</v>
      </c>
      <c r="Z4518">
        <v>0</v>
      </c>
      <c r="AA4518" t="s">
        <v>1758</v>
      </c>
      <c r="AB4518" t="s">
        <v>7329</v>
      </c>
      <c r="AD4518" t="s">
        <v>2045</v>
      </c>
      <c r="AE4518" t="s">
        <v>2046</v>
      </c>
      <c r="AI4518" t="s">
        <v>11298</v>
      </c>
      <c r="AL4518" t="s">
        <v>7379</v>
      </c>
      <c r="AM4518">
        <v>6</v>
      </c>
      <c r="AN4518" t="s">
        <v>7541</v>
      </c>
      <c r="AO4518" t="s">
        <v>7542</v>
      </c>
      <c r="AP4518">
        <v>0</v>
      </c>
      <c r="AQ4518" s="388">
        <v>44636</v>
      </c>
      <c r="AU4518" t="s">
        <v>1756</v>
      </c>
      <c r="AV4518" t="s">
        <v>1756</v>
      </c>
      <c r="AZ4518" t="s">
        <v>1756</v>
      </c>
      <c r="BA4518" t="s">
        <v>1767</v>
      </c>
      <c r="BB4518" t="s">
        <v>11366</v>
      </c>
      <c r="BC4518" t="s">
        <v>11366</v>
      </c>
      <c r="BD4518" t="s">
        <v>7333</v>
      </c>
      <c r="BE4518" t="s">
        <v>7333</v>
      </c>
      <c r="BF4518" t="s">
        <v>823</v>
      </c>
    </row>
    <row r="4519" spans="1:58">
      <c r="A4519" t="s">
        <v>829</v>
      </c>
      <c r="B4519">
        <v>6</v>
      </c>
      <c r="C4519">
        <v>0</v>
      </c>
      <c r="D4519">
        <v>11743</v>
      </c>
      <c r="E4519" t="s">
        <v>11363</v>
      </c>
      <c r="F4519">
        <v>53510611</v>
      </c>
      <c r="G4519" t="s">
        <v>2041</v>
      </c>
      <c r="H4519">
        <v>0</v>
      </c>
      <c r="I4519" t="s">
        <v>2113</v>
      </c>
      <c r="J4519">
        <v>122.39</v>
      </c>
      <c r="K4519">
        <v>3</v>
      </c>
      <c r="L4519" t="s">
        <v>2063</v>
      </c>
      <c r="M4519" t="s">
        <v>1757</v>
      </c>
      <c r="N4519" t="s">
        <v>1757</v>
      </c>
      <c r="O4519" t="s">
        <v>1756</v>
      </c>
      <c r="P4519" t="s">
        <v>1756</v>
      </c>
      <c r="Q4519" s="387">
        <v>367.17</v>
      </c>
      <c r="R4519">
        <v>47.732100000000003</v>
      </c>
      <c r="S4519">
        <v>414.90209999999996</v>
      </c>
      <c r="T4519" s="388">
        <v>44625</v>
      </c>
      <c r="V4519" t="s">
        <v>840</v>
      </c>
      <c r="W4519" s="388">
        <v>44658</v>
      </c>
      <c r="Y4519">
        <v>1</v>
      </c>
      <c r="Z4519">
        <v>0</v>
      </c>
      <c r="AA4519" t="s">
        <v>1758</v>
      </c>
      <c r="AB4519" t="s">
        <v>7329</v>
      </c>
      <c r="AD4519" t="s">
        <v>2045</v>
      </c>
      <c r="AE4519" t="s">
        <v>2046</v>
      </c>
      <c r="AI4519" t="s">
        <v>11298</v>
      </c>
      <c r="AL4519" t="s">
        <v>7379</v>
      </c>
      <c r="AM4519">
        <v>6</v>
      </c>
      <c r="AN4519" t="s">
        <v>7541</v>
      </c>
      <c r="AO4519" t="s">
        <v>7542</v>
      </c>
      <c r="AP4519">
        <v>0</v>
      </c>
      <c r="AQ4519" s="388">
        <v>44636</v>
      </c>
      <c r="AU4519" t="s">
        <v>1756</v>
      </c>
      <c r="AV4519" t="s">
        <v>1756</v>
      </c>
      <c r="AZ4519" t="s">
        <v>1756</v>
      </c>
      <c r="BA4519" t="s">
        <v>1767</v>
      </c>
      <c r="BB4519" t="s">
        <v>11367</v>
      </c>
      <c r="BC4519" t="s">
        <v>11367</v>
      </c>
      <c r="BD4519" t="s">
        <v>7333</v>
      </c>
      <c r="BE4519" t="s">
        <v>7333</v>
      </c>
      <c r="BF4519" t="s">
        <v>823</v>
      </c>
    </row>
    <row r="4520" spans="1:58">
      <c r="A4520" t="s">
        <v>829</v>
      </c>
      <c r="B4520">
        <v>6</v>
      </c>
      <c r="C4520">
        <v>0</v>
      </c>
      <c r="D4520">
        <v>11743</v>
      </c>
      <c r="E4520" t="s">
        <v>11363</v>
      </c>
      <c r="F4520">
        <v>53510611</v>
      </c>
      <c r="G4520" t="s">
        <v>2041</v>
      </c>
      <c r="H4520">
        <v>0</v>
      </c>
      <c r="I4520" t="s">
        <v>2073</v>
      </c>
      <c r="J4520">
        <v>243.75</v>
      </c>
      <c r="K4520">
        <v>1</v>
      </c>
      <c r="L4520" t="s">
        <v>1755</v>
      </c>
      <c r="M4520" t="s">
        <v>1757</v>
      </c>
      <c r="N4520" t="s">
        <v>1757</v>
      </c>
      <c r="O4520" t="s">
        <v>1756</v>
      </c>
      <c r="P4520" t="s">
        <v>1756</v>
      </c>
      <c r="Q4520" s="387">
        <v>243.75</v>
      </c>
      <c r="R4520">
        <v>31.6875</v>
      </c>
      <c r="S4520">
        <v>275.4375</v>
      </c>
      <c r="T4520" s="388">
        <v>44625</v>
      </c>
      <c r="V4520" t="s">
        <v>840</v>
      </c>
      <c r="W4520" s="388">
        <v>44658</v>
      </c>
      <c r="Y4520">
        <v>1</v>
      </c>
      <c r="Z4520">
        <v>0</v>
      </c>
      <c r="AA4520" t="s">
        <v>1758</v>
      </c>
      <c r="AB4520" t="s">
        <v>7329</v>
      </c>
      <c r="AD4520" t="s">
        <v>2045</v>
      </c>
      <c r="AE4520" t="s">
        <v>2046</v>
      </c>
      <c r="AI4520" t="s">
        <v>11298</v>
      </c>
      <c r="AL4520" t="s">
        <v>7379</v>
      </c>
      <c r="AM4520">
        <v>6</v>
      </c>
      <c r="AN4520" t="s">
        <v>7541</v>
      </c>
      <c r="AO4520" t="s">
        <v>7542</v>
      </c>
      <c r="AP4520">
        <v>0</v>
      </c>
      <c r="AQ4520" s="388">
        <v>44636</v>
      </c>
      <c r="AU4520" t="s">
        <v>1756</v>
      </c>
      <c r="AV4520" t="s">
        <v>1756</v>
      </c>
      <c r="AZ4520" t="s">
        <v>1756</v>
      </c>
      <c r="BA4520" t="s">
        <v>1767</v>
      </c>
      <c r="BB4520" t="s">
        <v>11368</v>
      </c>
      <c r="BC4520" t="s">
        <v>11368</v>
      </c>
      <c r="BD4520" t="s">
        <v>7333</v>
      </c>
      <c r="BE4520" t="s">
        <v>7333</v>
      </c>
      <c r="BF4520" t="s">
        <v>823</v>
      </c>
    </row>
    <row r="4521" spans="1:58">
      <c r="A4521" t="s">
        <v>829</v>
      </c>
      <c r="B4521">
        <v>6</v>
      </c>
      <c r="C4521">
        <v>0</v>
      </c>
      <c r="D4521">
        <v>11743</v>
      </c>
      <c r="E4521" t="s">
        <v>11363</v>
      </c>
      <c r="F4521">
        <v>53510611</v>
      </c>
      <c r="G4521" t="s">
        <v>2041</v>
      </c>
      <c r="H4521">
        <v>0</v>
      </c>
      <c r="I4521" t="s">
        <v>7531</v>
      </c>
      <c r="J4521">
        <v>126.98</v>
      </c>
      <c r="K4521">
        <v>10</v>
      </c>
      <c r="L4521" t="s">
        <v>2063</v>
      </c>
      <c r="M4521" t="s">
        <v>1757</v>
      </c>
      <c r="N4521" t="s">
        <v>1757</v>
      </c>
      <c r="O4521" t="s">
        <v>1756</v>
      </c>
      <c r="P4521" t="s">
        <v>1756</v>
      </c>
      <c r="Q4521" s="387">
        <v>1269.8</v>
      </c>
      <c r="R4521">
        <v>165.07400000000001</v>
      </c>
      <c r="S4521">
        <v>1434.8739999999998</v>
      </c>
      <c r="T4521" s="388">
        <v>44625</v>
      </c>
      <c r="V4521" t="s">
        <v>840</v>
      </c>
      <c r="W4521" s="388">
        <v>44658</v>
      </c>
      <c r="Y4521">
        <v>1</v>
      </c>
      <c r="Z4521">
        <v>0</v>
      </c>
      <c r="AA4521" t="s">
        <v>1758</v>
      </c>
      <c r="AB4521" t="s">
        <v>7329</v>
      </c>
      <c r="AD4521" t="s">
        <v>2045</v>
      </c>
      <c r="AE4521" t="s">
        <v>2046</v>
      </c>
      <c r="AI4521" t="s">
        <v>11298</v>
      </c>
      <c r="AL4521" t="s">
        <v>7379</v>
      </c>
      <c r="AM4521">
        <v>6</v>
      </c>
      <c r="AN4521" t="s">
        <v>7541</v>
      </c>
      <c r="AO4521" t="s">
        <v>7542</v>
      </c>
      <c r="AP4521">
        <v>0</v>
      </c>
      <c r="AQ4521" s="388">
        <v>44636</v>
      </c>
      <c r="AU4521" t="s">
        <v>1756</v>
      </c>
      <c r="AV4521" t="s">
        <v>1756</v>
      </c>
      <c r="AZ4521" t="s">
        <v>1756</v>
      </c>
      <c r="BA4521" t="s">
        <v>1767</v>
      </c>
      <c r="BB4521" t="s">
        <v>11369</v>
      </c>
      <c r="BC4521" t="s">
        <v>11369</v>
      </c>
      <c r="BD4521" t="s">
        <v>7333</v>
      </c>
      <c r="BE4521" t="s">
        <v>7333</v>
      </c>
      <c r="BF4521" t="s">
        <v>823</v>
      </c>
    </row>
    <row r="4522" spans="1:58">
      <c r="A4522" t="s">
        <v>829</v>
      </c>
      <c r="B4522">
        <v>6</v>
      </c>
      <c r="C4522">
        <v>0</v>
      </c>
      <c r="D4522">
        <v>11735</v>
      </c>
      <c r="E4522" t="s">
        <v>11370</v>
      </c>
      <c r="F4522">
        <v>53510611</v>
      </c>
      <c r="G4522" t="s">
        <v>2041</v>
      </c>
      <c r="H4522">
        <v>0</v>
      </c>
      <c r="I4522" t="s">
        <v>2052</v>
      </c>
      <c r="J4522">
        <v>75</v>
      </c>
      <c r="K4522">
        <v>7</v>
      </c>
      <c r="L4522" t="s">
        <v>1771</v>
      </c>
      <c r="M4522" t="s">
        <v>1756</v>
      </c>
      <c r="N4522" t="s">
        <v>1756</v>
      </c>
      <c r="O4522" t="s">
        <v>1757</v>
      </c>
      <c r="P4522" t="s">
        <v>1757</v>
      </c>
      <c r="Q4522" s="387">
        <v>525</v>
      </c>
      <c r="R4522">
        <v>68.25</v>
      </c>
      <c r="S4522">
        <v>593.25</v>
      </c>
      <c r="T4522" s="388">
        <v>44624</v>
      </c>
      <c r="V4522" t="s">
        <v>840</v>
      </c>
      <c r="W4522" s="388">
        <v>44658</v>
      </c>
      <c r="Y4522">
        <v>1</v>
      </c>
      <c r="Z4522">
        <v>0</v>
      </c>
      <c r="AA4522" t="s">
        <v>1758</v>
      </c>
      <c r="AB4522" t="s">
        <v>7329</v>
      </c>
      <c r="AD4522" t="s">
        <v>2045</v>
      </c>
      <c r="AE4522" t="s">
        <v>2046</v>
      </c>
      <c r="AI4522" t="s">
        <v>11298</v>
      </c>
      <c r="AL4522" t="s">
        <v>7379</v>
      </c>
      <c r="AM4522">
        <v>6</v>
      </c>
      <c r="AN4522" t="s">
        <v>2851</v>
      </c>
      <c r="AO4522" t="s">
        <v>2852</v>
      </c>
      <c r="AP4522">
        <v>0</v>
      </c>
      <c r="AQ4522" s="388">
        <v>44636</v>
      </c>
      <c r="AU4522" t="s">
        <v>1756</v>
      </c>
      <c r="AV4522" t="s">
        <v>1756</v>
      </c>
      <c r="AZ4522" t="s">
        <v>1756</v>
      </c>
      <c r="BA4522" t="s">
        <v>1767</v>
      </c>
      <c r="BB4522" t="s">
        <v>11371</v>
      </c>
      <c r="BC4522" t="s">
        <v>11371</v>
      </c>
      <c r="BD4522" t="s">
        <v>7333</v>
      </c>
      <c r="BE4522" t="s">
        <v>7333</v>
      </c>
      <c r="BF4522" t="s">
        <v>823</v>
      </c>
    </row>
    <row r="4523" spans="1:58">
      <c r="A4523" t="s">
        <v>829</v>
      </c>
      <c r="B4523">
        <v>6</v>
      </c>
      <c r="C4523">
        <v>0</v>
      </c>
      <c r="D4523">
        <v>11735</v>
      </c>
      <c r="E4523" t="s">
        <v>11370</v>
      </c>
      <c r="F4523">
        <v>53510611</v>
      </c>
      <c r="G4523" t="s">
        <v>2041</v>
      </c>
      <c r="H4523">
        <v>0</v>
      </c>
      <c r="I4523" t="s">
        <v>2056</v>
      </c>
      <c r="J4523">
        <v>210</v>
      </c>
      <c r="K4523">
        <v>1</v>
      </c>
      <c r="L4523" t="s">
        <v>1755</v>
      </c>
      <c r="M4523" t="s">
        <v>1756</v>
      </c>
      <c r="N4523" t="s">
        <v>1756</v>
      </c>
      <c r="O4523" t="s">
        <v>1757</v>
      </c>
      <c r="P4523" t="s">
        <v>1757</v>
      </c>
      <c r="Q4523" s="387">
        <v>210</v>
      </c>
      <c r="R4523">
        <v>27.3</v>
      </c>
      <c r="S4523">
        <v>237.29999999999998</v>
      </c>
      <c r="T4523" s="388">
        <v>44624</v>
      </c>
      <c r="V4523" t="s">
        <v>840</v>
      </c>
      <c r="W4523" s="388">
        <v>44658</v>
      </c>
      <c r="Y4523">
        <v>1</v>
      </c>
      <c r="Z4523">
        <v>0</v>
      </c>
      <c r="AA4523" t="s">
        <v>1758</v>
      </c>
      <c r="AB4523" t="s">
        <v>7329</v>
      </c>
      <c r="AD4523" t="s">
        <v>2045</v>
      </c>
      <c r="AE4523" t="s">
        <v>2046</v>
      </c>
      <c r="AI4523" t="s">
        <v>11298</v>
      </c>
      <c r="AL4523" t="s">
        <v>7379</v>
      </c>
      <c r="AM4523">
        <v>6</v>
      </c>
      <c r="AN4523" t="s">
        <v>2851</v>
      </c>
      <c r="AO4523" t="s">
        <v>2852</v>
      </c>
      <c r="AP4523">
        <v>0</v>
      </c>
      <c r="AQ4523" s="388">
        <v>44636</v>
      </c>
      <c r="AU4523" t="s">
        <v>1756</v>
      </c>
      <c r="AV4523" t="s">
        <v>1756</v>
      </c>
      <c r="AZ4523" t="s">
        <v>1756</v>
      </c>
      <c r="BA4523" t="s">
        <v>1767</v>
      </c>
      <c r="BB4523" t="s">
        <v>11372</v>
      </c>
      <c r="BC4523" t="s">
        <v>11372</v>
      </c>
      <c r="BD4523" t="s">
        <v>7333</v>
      </c>
      <c r="BE4523" t="s">
        <v>7333</v>
      </c>
      <c r="BF4523" t="s">
        <v>823</v>
      </c>
    </row>
    <row r="4524" spans="1:58">
      <c r="A4524" t="s">
        <v>829</v>
      </c>
      <c r="B4524">
        <v>6</v>
      </c>
      <c r="C4524">
        <v>0</v>
      </c>
      <c r="D4524">
        <v>11735</v>
      </c>
      <c r="E4524" t="s">
        <v>11370</v>
      </c>
      <c r="F4524">
        <v>53510611</v>
      </c>
      <c r="G4524" t="s">
        <v>2041</v>
      </c>
      <c r="H4524">
        <v>0</v>
      </c>
      <c r="I4524" t="s">
        <v>2073</v>
      </c>
      <c r="J4524">
        <v>243.75</v>
      </c>
      <c r="K4524">
        <v>1</v>
      </c>
      <c r="L4524" t="s">
        <v>1755</v>
      </c>
      <c r="M4524" t="s">
        <v>1757</v>
      </c>
      <c r="N4524" t="s">
        <v>1757</v>
      </c>
      <c r="O4524" t="s">
        <v>1756</v>
      </c>
      <c r="P4524" t="s">
        <v>1756</v>
      </c>
      <c r="Q4524" s="387">
        <v>243.75</v>
      </c>
      <c r="R4524">
        <v>31.6875</v>
      </c>
      <c r="S4524">
        <v>275.4375</v>
      </c>
      <c r="T4524" s="388">
        <v>44624</v>
      </c>
      <c r="V4524" t="s">
        <v>840</v>
      </c>
      <c r="W4524" s="388">
        <v>44658</v>
      </c>
      <c r="Y4524">
        <v>1</v>
      </c>
      <c r="Z4524">
        <v>0</v>
      </c>
      <c r="AA4524" t="s">
        <v>1758</v>
      </c>
      <c r="AB4524" t="s">
        <v>7329</v>
      </c>
      <c r="AD4524" t="s">
        <v>2045</v>
      </c>
      <c r="AE4524" t="s">
        <v>2046</v>
      </c>
      <c r="AI4524" t="s">
        <v>11298</v>
      </c>
      <c r="AL4524" t="s">
        <v>7379</v>
      </c>
      <c r="AM4524">
        <v>6</v>
      </c>
      <c r="AN4524" t="s">
        <v>2851</v>
      </c>
      <c r="AO4524" t="s">
        <v>2852</v>
      </c>
      <c r="AP4524">
        <v>0</v>
      </c>
      <c r="AQ4524" s="388">
        <v>44636</v>
      </c>
      <c r="AU4524" t="s">
        <v>1756</v>
      </c>
      <c r="AV4524" t="s">
        <v>1756</v>
      </c>
      <c r="AZ4524" t="s">
        <v>1756</v>
      </c>
      <c r="BA4524" t="s">
        <v>1767</v>
      </c>
      <c r="BB4524" t="s">
        <v>11373</v>
      </c>
      <c r="BC4524" t="s">
        <v>11373</v>
      </c>
      <c r="BD4524" t="s">
        <v>7333</v>
      </c>
      <c r="BE4524" t="s">
        <v>7333</v>
      </c>
      <c r="BF4524" t="s">
        <v>823</v>
      </c>
    </row>
    <row r="4525" spans="1:58">
      <c r="A4525" t="s">
        <v>829</v>
      </c>
      <c r="B4525">
        <v>6</v>
      </c>
      <c r="C4525">
        <v>0</v>
      </c>
      <c r="D4525">
        <v>11735</v>
      </c>
      <c r="E4525" t="s">
        <v>11370</v>
      </c>
      <c r="F4525">
        <v>53510611</v>
      </c>
      <c r="G4525" t="s">
        <v>2041</v>
      </c>
      <c r="H4525">
        <v>0</v>
      </c>
      <c r="I4525" t="s">
        <v>2247</v>
      </c>
      <c r="J4525">
        <v>131.47999999999999</v>
      </c>
      <c r="K4525">
        <v>6</v>
      </c>
      <c r="L4525" t="s">
        <v>2063</v>
      </c>
      <c r="M4525" t="s">
        <v>1757</v>
      </c>
      <c r="N4525" t="s">
        <v>1757</v>
      </c>
      <c r="O4525" t="s">
        <v>1756</v>
      </c>
      <c r="P4525" t="s">
        <v>1756</v>
      </c>
      <c r="Q4525" s="387">
        <v>788.88</v>
      </c>
      <c r="R4525">
        <v>102.5544</v>
      </c>
      <c r="S4525">
        <v>891.43439999999987</v>
      </c>
      <c r="T4525" s="388">
        <v>44624</v>
      </c>
      <c r="V4525" t="s">
        <v>840</v>
      </c>
      <c r="W4525" s="388">
        <v>44658</v>
      </c>
      <c r="Y4525">
        <v>1</v>
      </c>
      <c r="Z4525">
        <v>0</v>
      </c>
      <c r="AA4525" t="s">
        <v>1758</v>
      </c>
      <c r="AB4525" t="s">
        <v>7329</v>
      </c>
      <c r="AD4525" t="s">
        <v>2045</v>
      </c>
      <c r="AE4525" t="s">
        <v>2046</v>
      </c>
      <c r="AI4525" t="s">
        <v>11298</v>
      </c>
      <c r="AL4525" t="s">
        <v>7379</v>
      </c>
      <c r="AM4525">
        <v>6</v>
      </c>
      <c r="AN4525" t="s">
        <v>2851</v>
      </c>
      <c r="AO4525" t="s">
        <v>2852</v>
      </c>
      <c r="AP4525">
        <v>0</v>
      </c>
      <c r="AQ4525" s="388">
        <v>44636</v>
      </c>
      <c r="AU4525" t="s">
        <v>1756</v>
      </c>
      <c r="AV4525" t="s">
        <v>1756</v>
      </c>
      <c r="AZ4525" t="s">
        <v>1756</v>
      </c>
      <c r="BA4525" t="s">
        <v>1767</v>
      </c>
      <c r="BB4525" t="s">
        <v>11374</v>
      </c>
      <c r="BC4525" t="s">
        <v>11374</v>
      </c>
      <c r="BD4525" t="s">
        <v>7333</v>
      </c>
      <c r="BE4525" t="s">
        <v>7333</v>
      </c>
      <c r="BF4525" t="s">
        <v>823</v>
      </c>
    </row>
    <row r="4526" spans="1:58">
      <c r="A4526" t="s">
        <v>829</v>
      </c>
      <c r="B4526">
        <v>6</v>
      </c>
      <c r="C4526">
        <v>0</v>
      </c>
      <c r="D4526">
        <v>11734</v>
      </c>
      <c r="E4526" t="s">
        <v>11375</v>
      </c>
      <c r="F4526">
        <v>53510611</v>
      </c>
      <c r="G4526" t="s">
        <v>2041</v>
      </c>
      <c r="H4526">
        <v>0</v>
      </c>
      <c r="I4526" t="s">
        <v>2052</v>
      </c>
      <c r="J4526">
        <v>75</v>
      </c>
      <c r="K4526">
        <v>11</v>
      </c>
      <c r="L4526" t="s">
        <v>1771</v>
      </c>
      <c r="M4526" t="s">
        <v>1756</v>
      </c>
      <c r="N4526" t="s">
        <v>1756</v>
      </c>
      <c r="O4526" t="s">
        <v>1757</v>
      </c>
      <c r="P4526" t="s">
        <v>1757</v>
      </c>
      <c r="Q4526" s="387">
        <v>825</v>
      </c>
      <c r="R4526">
        <v>107.25</v>
      </c>
      <c r="S4526">
        <v>932.24999999999989</v>
      </c>
      <c r="T4526" s="388">
        <v>44624</v>
      </c>
      <c r="V4526" t="s">
        <v>840</v>
      </c>
      <c r="W4526" s="388">
        <v>44658</v>
      </c>
      <c r="Y4526">
        <v>1</v>
      </c>
      <c r="Z4526">
        <v>0</v>
      </c>
      <c r="AA4526" t="s">
        <v>1758</v>
      </c>
      <c r="AB4526" t="s">
        <v>7329</v>
      </c>
      <c r="AD4526" t="s">
        <v>2045</v>
      </c>
      <c r="AE4526" t="s">
        <v>2046</v>
      </c>
      <c r="AI4526" t="s">
        <v>11298</v>
      </c>
      <c r="AL4526" t="s">
        <v>7379</v>
      </c>
      <c r="AM4526">
        <v>6</v>
      </c>
      <c r="AN4526" t="s">
        <v>7561</v>
      </c>
      <c r="AO4526" t="s">
        <v>7562</v>
      </c>
      <c r="AP4526">
        <v>0</v>
      </c>
      <c r="AQ4526" s="388">
        <v>44636</v>
      </c>
      <c r="AU4526" t="s">
        <v>1756</v>
      </c>
      <c r="AV4526" t="s">
        <v>1756</v>
      </c>
      <c r="AZ4526" t="s">
        <v>1756</v>
      </c>
      <c r="BA4526" t="s">
        <v>1767</v>
      </c>
      <c r="BB4526" t="s">
        <v>11376</v>
      </c>
      <c r="BC4526" t="s">
        <v>11376</v>
      </c>
      <c r="BD4526" t="s">
        <v>7333</v>
      </c>
      <c r="BE4526" t="s">
        <v>7333</v>
      </c>
      <c r="BF4526" t="s">
        <v>823</v>
      </c>
    </row>
    <row r="4527" spans="1:58">
      <c r="A4527" t="s">
        <v>829</v>
      </c>
      <c r="B4527">
        <v>6</v>
      </c>
      <c r="C4527">
        <v>0</v>
      </c>
      <c r="D4527">
        <v>11734</v>
      </c>
      <c r="E4527" t="s">
        <v>11375</v>
      </c>
      <c r="F4527">
        <v>53510611</v>
      </c>
      <c r="G4527" t="s">
        <v>2041</v>
      </c>
      <c r="H4527">
        <v>0</v>
      </c>
      <c r="I4527" t="s">
        <v>2056</v>
      </c>
      <c r="J4527">
        <v>210</v>
      </c>
      <c r="K4527">
        <v>1</v>
      </c>
      <c r="L4527" t="s">
        <v>1755</v>
      </c>
      <c r="M4527" t="s">
        <v>1756</v>
      </c>
      <c r="N4527" t="s">
        <v>1756</v>
      </c>
      <c r="O4527" t="s">
        <v>1757</v>
      </c>
      <c r="P4527" t="s">
        <v>1757</v>
      </c>
      <c r="Q4527" s="387">
        <v>210</v>
      </c>
      <c r="R4527">
        <v>27.3</v>
      </c>
      <c r="S4527">
        <v>237.29999999999998</v>
      </c>
      <c r="T4527" s="388">
        <v>44624</v>
      </c>
      <c r="V4527" t="s">
        <v>840</v>
      </c>
      <c r="W4527" s="388">
        <v>44658</v>
      </c>
      <c r="Y4527">
        <v>1</v>
      </c>
      <c r="Z4527">
        <v>0</v>
      </c>
      <c r="AA4527" t="s">
        <v>1758</v>
      </c>
      <c r="AB4527" t="s">
        <v>7329</v>
      </c>
      <c r="AD4527" t="s">
        <v>2045</v>
      </c>
      <c r="AE4527" t="s">
        <v>2046</v>
      </c>
      <c r="AI4527" t="s">
        <v>11298</v>
      </c>
      <c r="AL4527" t="s">
        <v>7379</v>
      </c>
      <c r="AM4527">
        <v>6</v>
      </c>
      <c r="AN4527" t="s">
        <v>7561</v>
      </c>
      <c r="AO4527" t="s">
        <v>7562</v>
      </c>
      <c r="AP4527">
        <v>0</v>
      </c>
      <c r="AQ4527" s="388">
        <v>44636</v>
      </c>
      <c r="AU4527" t="s">
        <v>1756</v>
      </c>
      <c r="AV4527" t="s">
        <v>1756</v>
      </c>
      <c r="AZ4527" t="s">
        <v>1756</v>
      </c>
      <c r="BA4527" t="s">
        <v>1767</v>
      </c>
      <c r="BB4527" t="s">
        <v>11377</v>
      </c>
      <c r="BC4527" t="s">
        <v>11377</v>
      </c>
      <c r="BD4527" t="s">
        <v>7333</v>
      </c>
      <c r="BE4527" t="s">
        <v>7333</v>
      </c>
      <c r="BF4527" t="s">
        <v>823</v>
      </c>
    </row>
    <row r="4528" spans="1:58">
      <c r="A4528" t="s">
        <v>829</v>
      </c>
      <c r="B4528">
        <v>6</v>
      </c>
      <c r="C4528">
        <v>0</v>
      </c>
      <c r="D4528">
        <v>11734</v>
      </c>
      <c r="E4528" t="s">
        <v>11375</v>
      </c>
      <c r="F4528">
        <v>53510611</v>
      </c>
      <c r="G4528" t="s">
        <v>2041</v>
      </c>
      <c r="H4528">
        <v>0</v>
      </c>
      <c r="I4528" t="s">
        <v>2073</v>
      </c>
      <c r="J4528">
        <v>243.75</v>
      </c>
      <c r="K4528">
        <v>1</v>
      </c>
      <c r="L4528" t="s">
        <v>1755</v>
      </c>
      <c r="M4528" t="s">
        <v>1757</v>
      </c>
      <c r="N4528" t="s">
        <v>1757</v>
      </c>
      <c r="O4528" t="s">
        <v>1756</v>
      </c>
      <c r="P4528" t="s">
        <v>1756</v>
      </c>
      <c r="Q4528" s="387">
        <v>243.75</v>
      </c>
      <c r="R4528">
        <v>31.6875</v>
      </c>
      <c r="S4528">
        <v>275.4375</v>
      </c>
      <c r="T4528" s="388">
        <v>44624</v>
      </c>
      <c r="V4528" t="s">
        <v>840</v>
      </c>
      <c r="W4528" s="388">
        <v>44658</v>
      </c>
      <c r="Y4528">
        <v>1</v>
      </c>
      <c r="Z4528">
        <v>0</v>
      </c>
      <c r="AA4528" t="s">
        <v>1758</v>
      </c>
      <c r="AB4528" t="s">
        <v>7329</v>
      </c>
      <c r="AD4528" t="s">
        <v>2045</v>
      </c>
      <c r="AE4528" t="s">
        <v>2046</v>
      </c>
      <c r="AI4528" t="s">
        <v>11298</v>
      </c>
      <c r="AL4528" t="s">
        <v>7379</v>
      </c>
      <c r="AM4528">
        <v>6</v>
      </c>
      <c r="AN4528" t="s">
        <v>7561</v>
      </c>
      <c r="AO4528" t="s">
        <v>7562</v>
      </c>
      <c r="AP4528">
        <v>0</v>
      </c>
      <c r="AQ4528" s="388">
        <v>44636</v>
      </c>
      <c r="AU4528" t="s">
        <v>1756</v>
      </c>
      <c r="AV4528" t="s">
        <v>1756</v>
      </c>
      <c r="AZ4528" t="s">
        <v>1756</v>
      </c>
      <c r="BA4528" t="s">
        <v>1767</v>
      </c>
      <c r="BB4528" t="s">
        <v>11378</v>
      </c>
      <c r="BC4528" t="s">
        <v>11378</v>
      </c>
      <c r="BD4528" t="s">
        <v>7333</v>
      </c>
      <c r="BE4528" t="s">
        <v>7333</v>
      </c>
      <c r="BF4528" t="s">
        <v>823</v>
      </c>
    </row>
    <row r="4529" spans="1:58">
      <c r="A4529" t="s">
        <v>829</v>
      </c>
      <c r="B4529">
        <v>6</v>
      </c>
      <c r="C4529">
        <v>0</v>
      </c>
      <c r="D4529">
        <v>11734</v>
      </c>
      <c r="E4529" t="s">
        <v>11375</v>
      </c>
      <c r="F4529">
        <v>53510611</v>
      </c>
      <c r="G4529" t="s">
        <v>2041</v>
      </c>
      <c r="H4529">
        <v>0</v>
      </c>
      <c r="I4529" t="s">
        <v>7531</v>
      </c>
      <c r="J4529">
        <v>126.98</v>
      </c>
      <c r="K4529">
        <v>10</v>
      </c>
      <c r="L4529" t="s">
        <v>2063</v>
      </c>
      <c r="M4529" t="s">
        <v>1757</v>
      </c>
      <c r="N4529" t="s">
        <v>1757</v>
      </c>
      <c r="O4529" t="s">
        <v>1756</v>
      </c>
      <c r="P4529" t="s">
        <v>1756</v>
      </c>
      <c r="Q4529" s="387">
        <v>1269.8</v>
      </c>
      <c r="R4529">
        <v>165.07400000000001</v>
      </c>
      <c r="S4529">
        <v>1434.8739999999998</v>
      </c>
      <c r="T4529" s="388">
        <v>44624</v>
      </c>
      <c r="V4529" t="s">
        <v>840</v>
      </c>
      <c r="W4529" s="388">
        <v>44658</v>
      </c>
      <c r="Y4529">
        <v>1</v>
      </c>
      <c r="Z4529">
        <v>0</v>
      </c>
      <c r="AA4529" t="s">
        <v>1758</v>
      </c>
      <c r="AB4529" t="s">
        <v>7329</v>
      </c>
      <c r="AD4529" t="s">
        <v>2045</v>
      </c>
      <c r="AE4529" t="s">
        <v>2046</v>
      </c>
      <c r="AI4529" t="s">
        <v>11298</v>
      </c>
      <c r="AL4529" t="s">
        <v>7379</v>
      </c>
      <c r="AM4529">
        <v>6</v>
      </c>
      <c r="AN4529" t="s">
        <v>7561</v>
      </c>
      <c r="AO4529" t="s">
        <v>7562</v>
      </c>
      <c r="AP4529">
        <v>0</v>
      </c>
      <c r="AQ4529" s="388">
        <v>44636</v>
      </c>
      <c r="AU4529" t="s">
        <v>1756</v>
      </c>
      <c r="AV4529" t="s">
        <v>1756</v>
      </c>
      <c r="AZ4529" t="s">
        <v>1756</v>
      </c>
      <c r="BA4529" t="s">
        <v>1767</v>
      </c>
      <c r="BB4529" t="s">
        <v>11379</v>
      </c>
      <c r="BC4529" t="s">
        <v>11379</v>
      </c>
      <c r="BD4529" t="s">
        <v>7333</v>
      </c>
      <c r="BE4529" t="s">
        <v>7333</v>
      </c>
      <c r="BF4529" t="s">
        <v>823</v>
      </c>
    </row>
    <row r="4530" spans="1:58">
      <c r="A4530" t="s">
        <v>829</v>
      </c>
      <c r="B4530">
        <v>6</v>
      </c>
      <c r="C4530">
        <v>0</v>
      </c>
      <c r="D4530">
        <v>11741</v>
      </c>
      <c r="E4530" t="s">
        <v>11380</v>
      </c>
      <c r="F4530">
        <v>53510611</v>
      </c>
      <c r="G4530" t="s">
        <v>2041</v>
      </c>
      <c r="H4530">
        <v>0</v>
      </c>
      <c r="I4530" t="s">
        <v>2103</v>
      </c>
      <c r="J4530">
        <v>70</v>
      </c>
      <c r="K4530">
        <v>3</v>
      </c>
      <c r="L4530" t="s">
        <v>1771</v>
      </c>
      <c r="M4530" t="s">
        <v>1756</v>
      </c>
      <c r="N4530" t="s">
        <v>1756</v>
      </c>
      <c r="O4530" t="s">
        <v>1757</v>
      </c>
      <c r="P4530" t="s">
        <v>1757</v>
      </c>
      <c r="Q4530" s="387">
        <v>210</v>
      </c>
      <c r="R4530">
        <v>27.3</v>
      </c>
      <c r="S4530">
        <v>237.29999999999998</v>
      </c>
      <c r="T4530" s="388">
        <v>44624</v>
      </c>
      <c r="V4530" t="s">
        <v>840</v>
      </c>
      <c r="W4530" s="388">
        <v>44658</v>
      </c>
      <c r="Y4530">
        <v>1</v>
      </c>
      <c r="Z4530">
        <v>0</v>
      </c>
      <c r="AA4530" t="s">
        <v>1758</v>
      </c>
      <c r="AB4530" t="s">
        <v>7329</v>
      </c>
      <c r="AD4530" t="s">
        <v>2045</v>
      </c>
      <c r="AE4530" t="s">
        <v>2046</v>
      </c>
      <c r="AI4530" t="s">
        <v>11298</v>
      </c>
      <c r="AL4530" t="s">
        <v>7379</v>
      </c>
      <c r="AM4530">
        <v>6</v>
      </c>
      <c r="AN4530" t="s">
        <v>7541</v>
      </c>
      <c r="AO4530" t="s">
        <v>7542</v>
      </c>
      <c r="AP4530">
        <v>0</v>
      </c>
      <c r="AQ4530" s="388">
        <v>44636</v>
      </c>
      <c r="AU4530" t="s">
        <v>1756</v>
      </c>
      <c r="AV4530" t="s">
        <v>1756</v>
      </c>
      <c r="AZ4530" t="s">
        <v>1756</v>
      </c>
      <c r="BA4530" t="s">
        <v>1767</v>
      </c>
      <c r="BB4530" t="s">
        <v>11381</v>
      </c>
      <c r="BC4530" t="s">
        <v>11381</v>
      </c>
      <c r="BD4530" t="s">
        <v>7333</v>
      </c>
      <c r="BE4530" t="s">
        <v>7333</v>
      </c>
      <c r="BF4530" t="s">
        <v>823</v>
      </c>
    </row>
    <row r="4531" spans="1:58">
      <c r="A4531" t="s">
        <v>829</v>
      </c>
      <c r="B4531">
        <v>6</v>
      </c>
      <c r="C4531">
        <v>0</v>
      </c>
      <c r="D4531">
        <v>11741</v>
      </c>
      <c r="E4531" t="s">
        <v>11380</v>
      </c>
      <c r="F4531">
        <v>53510611</v>
      </c>
      <c r="G4531" t="s">
        <v>2041</v>
      </c>
      <c r="H4531">
        <v>0</v>
      </c>
      <c r="I4531" t="s">
        <v>2052</v>
      </c>
      <c r="J4531">
        <v>75</v>
      </c>
      <c r="K4531">
        <v>11</v>
      </c>
      <c r="L4531" t="s">
        <v>1771</v>
      </c>
      <c r="M4531" t="s">
        <v>1756</v>
      </c>
      <c r="N4531" t="s">
        <v>1756</v>
      </c>
      <c r="O4531" t="s">
        <v>1757</v>
      </c>
      <c r="P4531" t="s">
        <v>1757</v>
      </c>
      <c r="Q4531" s="387">
        <v>825</v>
      </c>
      <c r="R4531">
        <v>107.25</v>
      </c>
      <c r="S4531">
        <v>932.24999999999989</v>
      </c>
      <c r="T4531" s="388">
        <v>44624</v>
      </c>
      <c r="V4531" t="s">
        <v>840</v>
      </c>
      <c r="W4531" s="388">
        <v>44658</v>
      </c>
      <c r="Y4531">
        <v>1</v>
      </c>
      <c r="Z4531">
        <v>0</v>
      </c>
      <c r="AA4531" t="s">
        <v>1758</v>
      </c>
      <c r="AB4531" t="s">
        <v>7329</v>
      </c>
      <c r="AD4531" t="s">
        <v>2045</v>
      </c>
      <c r="AE4531" t="s">
        <v>2046</v>
      </c>
      <c r="AI4531" t="s">
        <v>11298</v>
      </c>
      <c r="AL4531" t="s">
        <v>7379</v>
      </c>
      <c r="AM4531">
        <v>6</v>
      </c>
      <c r="AN4531" t="s">
        <v>7541</v>
      </c>
      <c r="AO4531" t="s">
        <v>7542</v>
      </c>
      <c r="AP4531">
        <v>0</v>
      </c>
      <c r="AQ4531" s="388">
        <v>44636</v>
      </c>
      <c r="AU4531" t="s">
        <v>1756</v>
      </c>
      <c r="AV4531" t="s">
        <v>1756</v>
      </c>
      <c r="AZ4531" t="s">
        <v>1756</v>
      </c>
      <c r="BA4531" t="s">
        <v>1767</v>
      </c>
      <c r="BB4531" t="s">
        <v>11382</v>
      </c>
      <c r="BC4531" t="s">
        <v>11382</v>
      </c>
      <c r="BD4531" t="s">
        <v>7333</v>
      </c>
      <c r="BE4531" t="s">
        <v>7333</v>
      </c>
      <c r="BF4531" t="s">
        <v>823</v>
      </c>
    </row>
    <row r="4532" spans="1:58">
      <c r="A4532" t="s">
        <v>829</v>
      </c>
      <c r="B4532">
        <v>6</v>
      </c>
      <c r="C4532">
        <v>0</v>
      </c>
      <c r="D4532">
        <v>11741</v>
      </c>
      <c r="E4532" t="s">
        <v>11380</v>
      </c>
      <c r="F4532">
        <v>53510611</v>
      </c>
      <c r="G4532" t="s">
        <v>2041</v>
      </c>
      <c r="H4532">
        <v>0</v>
      </c>
      <c r="I4532" t="s">
        <v>2056</v>
      </c>
      <c r="J4532">
        <v>210</v>
      </c>
      <c r="K4532">
        <v>1</v>
      </c>
      <c r="L4532" t="s">
        <v>1755</v>
      </c>
      <c r="M4532" t="s">
        <v>1756</v>
      </c>
      <c r="N4532" t="s">
        <v>1756</v>
      </c>
      <c r="O4532" t="s">
        <v>1757</v>
      </c>
      <c r="P4532" t="s">
        <v>1757</v>
      </c>
      <c r="Q4532" s="387">
        <v>210</v>
      </c>
      <c r="R4532">
        <v>27.3</v>
      </c>
      <c r="S4532">
        <v>237.29999999999998</v>
      </c>
      <c r="T4532" s="388">
        <v>44624</v>
      </c>
      <c r="V4532" t="s">
        <v>840</v>
      </c>
      <c r="W4532" s="388">
        <v>44658</v>
      </c>
      <c r="Y4532">
        <v>1</v>
      </c>
      <c r="Z4532">
        <v>0</v>
      </c>
      <c r="AA4532" t="s">
        <v>1758</v>
      </c>
      <c r="AB4532" t="s">
        <v>7329</v>
      </c>
      <c r="AD4532" t="s">
        <v>2045</v>
      </c>
      <c r="AE4532" t="s">
        <v>2046</v>
      </c>
      <c r="AI4532" t="s">
        <v>11298</v>
      </c>
      <c r="AL4532" t="s">
        <v>7379</v>
      </c>
      <c r="AM4532">
        <v>6</v>
      </c>
      <c r="AN4532" t="s">
        <v>7541</v>
      </c>
      <c r="AO4532" t="s">
        <v>7542</v>
      </c>
      <c r="AP4532">
        <v>0</v>
      </c>
      <c r="AQ4532" s="388">
        <v>44636</v>
      </c>
      <c r="AU4532" t="s">
        <v>1756</v>
      </c>
      <c r="AV4532" t="s">
        <v>1756</v>
      </c>
      <c r="AZ4532" t="s">
        <v>1756</v>
      </c>
      <c r="BA4532" t="s">
        <v>1767</v>
      </c>
      <c r="BB4532" t="s">
        <v>11383</v>
      </c>
      <c r="BC4532" t="s">
        <v>11383</v>
      </c>
      <c r="BD4532" t="s">
        <v>7333</v>
      </c>
      <c r="BE4532" t="s">
        <v>7333</v>
      </c>
      <c r="BF4532" t="s">
        <v>823</v>
      </c>
    </row>
    <row r="4533" spans="1:58">
      <c r="A4533" t="s">
        <v>829</v>
      </c>
      <c r="B4533">
        <v>6</v>
      </c>
      <c r="C4533">
        <v>0</v>
      </c>
      <c r="D4533">
        <v>11741</v>
      </c>
      <c r="E4533" t="s">
        <v>11380</v>
      </c>
      <c r="F4533">
        <v>53510611</v>
      </c>
      <c r="G4533" t="s">
        <v>2041</v>
      </c>
      <c r="H4533">
        <v>0</v>
      </c>
      <c r="I4533" t="s">
        <v>2056</v>
      </c>
      <c r="J4533">
        <v>210</v>
      </c>
      <c r="K4533">
        <v>1</v>
      </c>
      <c r="L4533" t="s">
        <v>1755</v>
      </c>
      <c r="M4533" t="s">
        <v>1756</v>
      </c>
      <c r="N4533" t="s">
        <v>1756</v>
      </c>
      <c r="O4533" t="s">
        <v>1757</v>
      </c>
      <c r="P4533" t="s">
        <v>1757</v>
      </c>
      <c r="Q4533" s="387">
        <v>210</v>
      </c>
      <c r="R4533">
        <v>27.3</v>
      </c>
      <c r="S4533">
        <v>237.29999999999998</v>
      </c>
      <c r="T4533" s="388">
        <v>44624</v>
      </c>
      <c r="V4533" t="s">
        <v>840</v>
      </c>
      <c r="W4533" s="388">
        <v>44658</v>
      </c>
      <c r="Y4533">
        <v>1</v>
      </c>
      <c r="Z4533">
        <v>0</v>
      </c>
      <c r="AA4533" t="s">
        <v>1758</v>
      </c>
      <c r="AB4533" t="s">
        <v>7329</v>
      </c>
      <c r="AD4533" t="s">
        <v>2045</v>
      </c>
      <c r="AE4533" t="s">
        <v>2046</v>
      </c>
      <c r="AI4533" t="s">
        <v>11298</v>
      </c>
      <c r="AL4533" t="s">
        <v>7379</v>
      </c>
      <c r="AM4533">
        <v>6</v>
      </c>
      <c r="AN4533" t="s">
        <v>7541</v>
      </c>
      <c r="AO4533" t="s">
        <v>7542</v>
      </c>
      <c r="AP4533">
        <v>0</v>
      </c>
      <c r="AQ4533" s="388">
        <v>44636</v>
      </c>
      <c r="AU4533" t="s">
        <v>1756</v>
      </c>
      <c r="AV4533" t="s">
        <v>1756</v>
      </c>
      <c r="AZ4533" t="s">
        <v>1756</v>
      </c>
      <c r="BA4533" t="s">
        <v>1767</v>
      </c>
      <c r="BB4533" t="s">
        <v>11383</v>
      </c>
      <c r="BC4533" t="s">
        <v>11383</v>
      </c>
      <c r="BD4533" t="s">
        <v>7333</v>
      </c>
      <c r="BE4533" t="s">
        <v>7333</v>
      </c>
      <c r="BF4533" t="s">
        <v>823</v>
      </c>
    </row>
    <row r="4534" spans="1:58">
      <c r="A4534" t="s">
        <v>829</v>
      </c>
      <c r="B4534">
        <v>6</v>
      </c>
      <c r="C4534">
        <v>0</v>
      </c>
      <c r="D4534">
        <v>11741</v>
      </c>
      <c r="E4534" t="s">
        <v>11380</v>
      </c>
      <c r="F4534">
        <v>53510611</v>
      </c>
      <c r="G4534" t="s">
        <v>2041</v>
      </c>
      <c r="H4534">
        <v>0</v>
      </c>
      <c r="I4534" t="s">
        <v>2113</v>
      </c>
      <c r="J4534">
        <v>122.39</v>
      </c>
      <c r="K4534">
        <v>3</v>
      </c>
      <c r="L4534" t="s">
        <v>2063</v>
      </c>
      <c r="M4534" t="s">
        <v>1757</v>
      </c>
      <c r="N4534" t="s">
        <v>1757</v>
      </c>
      <c r="O4534" t="s">
        <v>1756</v>
      </c>
      <c r="P4534" t="s">
        <v>1756</v>
      </c>
      <c r="Q4534" s="387">
        <v>367.17</v>
      </c>
      <c r="R4534">
        <v>47.732100000000003</v>
      </c>
      <c r="S4534">
        <v>414.90209999999996</v>
      </c>
      <c r="T4534" s="388">
        <v>44624</v>
      </c>
      <c r="V4534" t="s">
        <v>840</v>
      </c>
      <c r="W4534" s="388">
        <v>44658</v>
      </c>
      <c r="Y4534">
        <v>1</v>
      </c>
      <c r="Z4534">
        <v>0</v>
      </c>
      <c r="AA4534" t="s">
        <v>1758</v>
      </c>
      <c r="AB4534" t="s">
        <v>7329</v>
      </c>
      <c r="AD4534" t="s">
        <v>2045</v>
      </c>
      <c r="AE4534" t="s">
        <v>2046</v>
      </c>
      <c r="AI4534" t="s">
        <v>11298</v>
      </c>
      <c r="AL4534" t="s">
        <v>7379</v>
      </c>
      <c r="AM4534">
        <v>6</v>
      </c>
      <c r="AN4534" t="s">
        <v>7541</v>
      </c>
      <c r="AO4534" t="s">
        <v>7542</v>
      </c>
      <c r="AP4534">
        <v>0</v>
      </c>
      <c r="AQ4534" s="388">
        <v>44636</v>
      </c>
      <c r="AU4534" t="s">
        <v>1756</v>
      </c>
      <c r="AV4534" t="s">
        <v>1756</v>
      </c>
      <c r="AZ4534" t="s">
        <v>1756</v>
      </c>
      <c r="BA4534" t="s">
        <v>1767</v>
      </c>
      <c r="BB4534" t="s">
        <v>11384</v>
      </c>
      <c r="BC4534" t="s">
        <v>11384</v>
      </c>
      <c r="BD4534" t="s">
        <v>7333</v>
      </c>
      <c r="BE4534" t="s">
        <v>7333</v>
      </c>
      <c r="BF4534" t="s">
        <v>823</v>
      </c>
    </row>
    <row r="4535" spans="1:58">
      <c r="A4535" t="s">
        <v>829</v>
      </c>
      <c r="B4535">
        <v>6</v>
      </c>
      <c r="C4535">
        <v>0</v>
      </c>
      <c r="D4535">
        <v>11741</v>
      </c>
      <c r="E4535" t="s">
        <v>11380</v>
      </c>
      <c r="F4535">
        <v>53510611</v>
      </c>
      <c r="G4535" t="s">
        <v>2041</v>
      </c>
      <c r="H4535">
        <v>0</v>
      </c>
      <c r="I4535" t="s">
        <v>2073</v>
      </c>
      <c r="J4535">
        <v>243.75</v>
      </c>
      <c r="K4535">
        <v>1</v>
      </c>
      <c r="L4535" t="s">
        <v>1755</v>
      </c>
      <c r="M4535" t="s">
        <v>1757</v>
      </c>
      <c r="N4535" t="s">
        <v>1757</v>
      </c>
      <c r="O4535" t="s">
        <v>1756</v>
      </c>
      <c r="P4535" t="s">
        <v>1756</v>
      </c>
      <c r="Q4535" s="387">
        <v>243.75</v>
      </c>
      <c r="R4535">
        <v>31.6875</v>
      </c>
      <c r="S4535">
        <v>275.4375</v>
      </c>
      <c r="T4535" s="388">
        <v>44624</v>
      </c>
      <c r="V4535" t="s">
        <v>840</v>
      </c>
      <c r="W4535" s="388">
        <v>44658</v>
      </c>
      <c r="Y4535">
        <v>1</v>
      </c>
      <c r="Z4535">
        <v>0</v>
      </c>
      <c r="AA4535" t="s">
        <v>1758</v>
      </c>
      <c r="AB4535" t="s">
        <v>7329</v>
      </c>
      <c r="AD4535" t="s">
        <v>2045</v>
      </c>
      <c r="AE4535" t="s">
        <v>2046</v>
      </c>
      <c r="AI4535" t="s">
        <v>11298</v>
      </c>
      <c r="AL4535" t="s">
        <v>7379</v>
      </c>
      <c r="AM4535">
        <v>6</v>
      </c>
      <c r="AN4535" t="s">
        <v>7541</v>
      </c>
      <c r="AO4535" t="s">
        <v>7542</v>
      </c>
      <c r="AP4535">
        <v>0</v>
      </c>
      <c r="AQ4535" s="388">
        <v>44636</v>
      </c>
      <c r="AU4535" t="s">
        <v>1756</v>
      </c>
      <c r="AV4535" t="s">
        <v>1756</v>
      </c>
      <c r="AZ4535" t="s">
        <v>1756</v>
      </c>
      <c r="BA4535" t="s">
        <v>1767</v>
      </c>
      <c r="BB4535" t="s">
        <v>11385</v>
      </c>
      <c r="BC4535" t="s">
        <v>11385</v>
      </c>
      <c r="BD4535" t="s">
        <v>7333</v>
      </c>
      <c r="BE4535" t="s">
        <v>7333</v>
      </c>
      <c r="BF4535" t="s">
        <v>823</v>
      </c>
    </row>
    <row r="4536" spans="1:58">
      <c r="A4536" t="s">
        <v>829</v>
      </c>
      <c r="B4536">
        <v>6</v>
      </c>
      <c r="C4536">
        <v>0</v>
      </c>
      <c r="D4536">
        <v>11741</v>
      </c>
      <c r="E4536" t="s">
        <v>11380</v>
      </c>
      <c r="F4536">
        <v>53510611</v>
      </c>
      <c r="G4536" t="s">
        <v>2041</v>
      </c>
      <c r="H4536">
        <v>0</v>
      </c>
      <c r="I4536" t="s">
        <v>7531</v>
      </c>
      <c r="J4536">
        <v>126.98</v>
      </c>
      <c r="K4536">
        <v>10</v>
      </c>
      <c r="L4536" t="s">
        <v>2063</v>
      </c>
      <c r="M4536" t="s">
        <v>1757</v>
      </c>
      <c r="N4536" t="s">
        <v>1757</v>
      </c>
      <c r="O4536" t="s">
        <v>1756</v>
      </c>
      <c r="P4536" t="s">
        <v>1756</v>
      </c>
      <c r="Q4536" s="387">
        <v>1269.8</v>
      </c>
      <c r="R4536">
        <v>165.07400000000001</v>
      </c>
      <c r="S4536">
        <v>1434.8739999999998</v>
      </c>
      <c r="T4536" s="388">
        <v>44624</v>
      </c>
      <c r="V4536" t="s">
        <v>840</v>
      </c>
      <c r="W4536" s="388">
        <v>44658</v>
      </c>
      <c r="Y4536">
        <v>1</v>
      </c>
      <c r="Z4536">
        <v>0</v>
      </c>
      <c r="AA4536" t="s">
        <v>1758</v>
      </c>
      <c r="AB4536" t="s">
        <v>7329</v>
      </c>
      <c r="AD4536" t="s">
        <v>2045</v>
      </c>
      <c r="AE4536" t="s">
        <v>2046</v>
      </c>
      <c r="AI4536" t="s">
        <v>11298</v>
      </c>
      <c r="AL4536" t="s">
        <v>7379</v>
      </c>
      <c r="AM4536">
        <v>6</v>
      </c>
      <c r="AN4536" t="s">
        <v>7541</v>
      </c>
      <c r="AO4536" t="s">
        <v>7542</v>
      </c>
      <c r="AP4536">
        <v>0</v>
      </c>
      <c r="AQ4536" s="388">
        <v>44636</v>
      </c>
      <c r="AU4536" t="s">
        <v>1756</v>
      </c>
      <c r="AV4536" t="s">
        <v>1756</v>
      </c>
      <c r="AZ4536" t="s">
        <v>1756</v>
      </c>
      <c r="BA4536" t="s">
        <v>1767</v>
      </c>
      <c r="BB4536" t="s">
        <v>11386</v>
      </c>
      <c r="BC4536" t="s">
        <v>11386</v>
      </c>
      <c r="BD4536" t="s">
        <v>7333</v>
      </c>
      <c r="BE4536" t="s">
        <v>7333</v>
      </c>
      <c r="BF4536" t="s">
        <v>823</v>
      </c>
    </row>
    <row r="4537" spans="1:58">
      <c r="A4537" t="s">
        <v>829</v>
      </c>
      <c r="B4537">
        <v>6</v>
      </c>
      <c r="C4537">
        <v>0</v>
      </c>
      <c r="D4537">
        <v>11730</v>
      </c>
      <c r="E4537" t="s">
        <v>11387</v>
      </c>
      <c r="F4537">
        <v>53510611</v>
      </c>
      <c r="G4537" t="s">
        <v>2041</v>
      </c>
      <c r="H4537">
        <v>0</v>
      </c>
      <c r="I4537" t="s">
        <v>2052</v>
      </c>
      <c r="J4537">
        <v>75</v>
      </c>
      <c r="K4537">
        <v>11</v>
      </c>
      <c r="L4537" t="s">
        <v>1771</v>
      </c>
      <c r="M4537" t="s">
        <v>1756</v>
      </c>
      <c r="N4537" t="s">
        <v>1756</v>
      </c>
      <c r="O4537" t="s">
        <v>1757</v>
      </c>
      <c r="P4537" t="s">
        <v>1757</v>
      </c>
      <c r="Q4537" s="387">
        <v>825</v>
      </c>
      <c r="R4537">
        <v>107.25</v>
      </c>
      <c r="S4537">
        <v>932.24999999999989</v>
      </c>
      <c r="T4537" s="388">
        <v>44623</v>
      </c>
      <c r="V4537" t="s">
        <v>840</v>
      </c>
      <c r="W4537" s="388">
        <v>44658</v>
      </c>
      <c r="Y4537">
        <v>1</v>
      </c>
      <c r="Z4537">
        <v>0</v>
      </c>
      <c r="AA4537" t="s">
        <v>1758</v>
      </c>
      <c r="AB4537" t="s">
        <v>7329</v>
      </c>
      <c r="AD4537" t="s">
        <v>2045</v>
      </c>
      <c r="AE4537" t="s">
        <v>2046</v>
      </c>
      <c r="AI4537" t="s">
        <v>11298</v>
      </c>
      <c r="AL4537" t="s">
        <v>7379</v>
      </c>
      <c r="AM4537">
        <v>6</v>
      </c>
      <c r="AN4537" t="s">
        <v>2851</v>
      </c>
      <c r="AO4537" t="s">
        <v>2852</v>
      </c>
      <c r="AP4537">
        <v>0</v>
      </c>
      <c r="AQ4537" s="388">
        <v>44636</v>
      </c>
      <c r="AU4537" t="s">
        <v>1756</v>
      </c>
      <c r="AV4537" t="s">
        <v>1756</v>
      </c>
      <c r="AZ4537" t="s">
        <v>1756</v>
      </c>
      <c r="BA4537" t="s">
        <v>1767</v>
      </c>
      <c r="BB4537" t="s">
        <v>11388</v>
      </c>
      <c r="BC4537" t="s">
        <v>11388</v>
      </c>
      <c r="BD4537" t="s">
        <v>7333</v>
      </c>
      <c r="BE4537" t="s">
        <v>7333</v>
      </c>
      <c r="BF4537" t="s">
        <v>823</v>
      </c>
    </row>
    <row r="4538" spans="1:58">
      <c r="A4538" t="s">
        <v>829</v>
      </c>
      <c r="B4538">
        <v>6</v>
      </c>
      <c r="C4538">
        <v>0</v>
      </c>
      <c r="D4538">
        <v>11730</v>
      </c>
      <c r="E4538" t="s">
        <v>11387</v>
      </c>
      <c r="F4538">
        <v>53510611</v>
      </c>
      <c r="G4538" t="s">
        <v>2041</v>
      </c>
      <c r="H4538">
        <v>0</v>
      </c>
      <c r="I4538" t="s">
        <v>2056</v>
      </c>
      <c r="J4538">
        <v>210</v>
      </c>
      <c r="K4538">
        <v>1</v>
      </c>
      <c r="L4538" t="s">
        <v>1755</v>
      </c>
      <c r="M4538" t="s">
        <v>1756</v>
      </c>
      <c r="N4538" t="s">
        <v>1756</v>
      </c>
      <c r="O4538" t="s">
        <v>1757</v>
      </c>
      <c r="P4538" t="s">
        <v>1757</v>
      </c>
      <c r="Q4538" s="387">
        <v>210</v>
      </c>
      <c r="R4538">
        <v>27.3</v>
      </c>
      <c r="S4538">
        <v>237.29999999999998</v>
      </c>
      <c r="T4538" s="388">
        <v>44623</v>
      </c>
      <c r="V4538" t="s">
        <v>840</v>
      </c>
      <c r="W4538" s="388">
        <v>44658</v>
      </c>
      <c r="Y4538">
        <v>1</v>
      </c>
      <c r="Z4538">
        <v>0</v>
      </c>
      <c r="AA4538" t="s">
        <v>1758</v>
      </c>
      <c r="AB4538" t="s">
        <v>7329</v>
      </c>
      <c r="AD4538" t="s">
        <v>2045</v>
      </c>
      <c r="AE4538" t="s">
        <v>2046</v>
      </c>
      <c r="AI4538" t="s">
        <v>11298</v>
      </c>
      <c r="AL4538" t="s">
        <v>7379</v>
      </c>
      <c r="AM4538">
        <v>6</v>
      </c>
      <c r="AN4538" t="s">
        <v>2851</v>
      </c>
      <c r="AO4538" t="s">
        <v>2852</v>
      </c>
      <c r="AP4538">
        <v>0</v>
      </c>
      <c r="AQ4538" s="388">
        <v>44636</v>
      </c>
      <c r="AU4538" t="s">
        <v>1756</v>
      </c>
      <c r="AV4538" t="s">
        <v>1756</v>
      </c>
      <c r="AZ4538" t="s">
        <v>1756</v>
      </c>
      <c r="BA4538" t="s">
        <v>1767</v>
      </c>
      <c r="BB4538" t="s">
        <v>11389</v>
      </c>
      <c r="BC4538" t="s">
        <v>11389</v>
      </c>
      <c r="BD4538" t="s">
        <v>7333</v>
      </c>
      <c r="BE4538" t="s">
        <v>7333</v>
      </c>
      <c r="BF4538" t="s">
        <v>823</v>
      </c>
    </row>
    <row r="4539" spans="1:58">
      <c r="A4539" t="s">
        <v>829</v>
      </c>
      <c r="B4539">
        <v>6</v>
      </c>
      <c r="C4539">
        <v>0</v>
      </c>
      <c r="D4539">
        <v>11730</v>
      </c>
      <c r="E4539" t="s">
        <v>11387</v>
      </c>
      <c r="F4539">
        <v>53510611</v>
      </c>
      <c r="G4539" t="s">
        <v>2041</v>
      </c>
      <c r="H4539">
        <v>0</v>
      </c>
      <c r="I4539" t="s">
        <v>2073</v>
      </c>
      <c r="J4539">
        <v>243.75</v>
      </c>
      <c r="K4539">
        <v>1</v>
      </c>
      <c r="L4539" t="s">
        <v>1755</v>
      </c>
      <c r="M4539" t="s">
        <v>1757</v>
      </c>
      <c r="N4539" t="s">
        <v>1757</v>
      </c>
      <c r="O4539" t="s">
        <v>1756</v>
      </c>
      <c r="P4539" t="s">
        <v>1756</v>
      </c>
      <c r="Q4539" s="387">
        <v>243.75</v>
      </c>
      <c r="R4539">
        <v>31.6875</v>
      </c>
      <c r="S4539">
        <v>275.4375</v>
      </c>
      <c r="T4539" s="388">
        <v>44623</v>
      </c>
      <c r="V4539" t="s">
        <v>840</v>
      </c>
      <c r="W4539" s="388">
        <v>44658</v>
      </c>
      <c r="Y4539">
        <v>1</v>
      </c>
      <c r="Z4539">
        <v>0</v>
      </c>
      <c r="AA4539" t="s">
        <v>1758</v>
      </c>
      <c r="AB4539" t="s">
        <v>7329</v>
      </c>
      <c r="AD4539" t="s">
        <v>2045</v>
      </c>
      <c r="AE4539" t="s">
        <v>2046</v>
      </c>
      <c r="AI4539" t="s">
        <v>11298</v>
      </c>
      <c r="AL4539" t="s">
        <v>7379</v>
      </c>
      <c r="AM4539">
        <v>6</v>
      </c>
      <c r="AN4539" t="s">
        <v>2851</v>
      </c>
      <c r="AO4539" t="s">
        <v>2852</v>
      </c>
      <c r="AP4539">
        <v>0</v>
      </c>
      <c r="AQ4539" s="388">
        <v>44636</v>
      </c>
      <c r="AU4539" t="s">
        <v>1756</v>
      </c>
      <c r="AV4539" t="s">
        <v>1756</v>
      </c>
      <c r="AZ4539" t="s">
        <v>1756</v>
      </c>
      <c r="BA4539" t="s">
        <v>1767</v>
      </c>
      <c r="BB4539" t="s">
        <v>11390</v>
      </c>
      <c r="BC4539" t="s">
        <v>11390</v>
      </c>
      <c r="BD4539" t="s">
        <v>7333</v>
      </c>
      <c r="BE4539" t="s">
        <v>7333</v>
      </c>
      <c r="BF4539" t="s">
        <v>823</v>
      </c>
    </row>
    <row r="4540" spans="1:58">
      <c r="A4540" t="s">
        <v>829</v>
      </c>
      <c r="B4540">
        <v>6</v>
      </c>
      <c r="C4540">
        <v>0</v>
      </c>
      <c r="D4540">
        <v>11730</v>
      </c>
      <c r="E4540" t="s">
        <v>11387</v>
      </c>
      <c r="F4540">
        <v>53510611</v>
      </c>
      <c r="G4540" t="s">
        <v>2041</v>
      </c>
      <c r="H4540">
        <v>0</v>
      </c>
      <c r="I4540" t="s">
        <v>2247</v>
      </c>
      <c r="J4540">
        <v>131.47999999999999</v>
      </c>
      <c r="K4540">
        <v>6.5</v>
      </c>
      <c r="L4540" t="s">
        <v>2063</v>
      </c>
      <c r="M4540" t="s">
        <v>2248</v>
      </c>
      <c r="N4540" t="s">
        <v>1757</v>
      </c>
      <c r="O4540" t="s">
        <v>1756</v>
      </c>
      <c r="P4540" t="s">
        <v>1756</v>
      </c>
      <c r="Q4540" s="387">
        <v>854.62</v>
      </c>
      <c r="R4540">
        <v>111.1006</v>
      </c>
      <c r="S4540">
        <v>965.72059999999988</v>
      </c>
      <c r="T4540" s="388">
        <v>44623</v>
      </c>
      <c r="V4540" t="s">
        <v>840</v>
      </c>
      <c r="W4540" s="388">
        <v>44658</v>
      </c>
      <c r="Y4540">
        <v>1</v>
      </c>
      <c r="Z4540">
        <v>0</v>
      </c>
      <c r="AA4540" t="s">
        <v>1758</v>
      </c>
      <c r="AB4540" t="s">
        <v>7329</v>
      </c>
      <c r="AD4540" t="s">
        <v>2045</v>
      </c>
      <c r="AE4540" t="s">
        <v>2046</v>
      </c>
      <c r="AI4540" t="s">
        <v>11298</v>
      </c>
      <c r="AL4540" t="s">
        <v>7379</v>
      </c>
      <c r="AM4540">
        <v>6</v>
      </c>
      <c r="AN4540" t="s">
        <v>2851</v>
      </c>
      <c r="AO4540" t="s">
        <v>2852</v>
      </c>
      <c r="AP4540">
        <v>0</v>
      </c>
      <c r="AQ4540" s="388">
        <v>44636</v>
      </c>
      <c r="AU4540" t="s">
        <v>1756</v>
      </c>
      <c r="AV4540" t="s">
        <v>1756</v>
      </c>
      <c r="AZ4540" t="s">
        <v>1756</v>
      </c>
      <c r="BA4540" t="s">
        <v>1767</v>
      </c>
      <c r="BB4540" t="s">
        <v>11391</v>
      </c>
      <c r="BC4540" t="s">
        <v>11391</v>
      </c>
      <c r="BD4540" t="s">
        <v>7333</v>
      </c>
      <c r="BE4540" t="s">
        <v>7333</v>
      </c>
      <c r="BF4540" t="s">
        <v>823</v>
      </c>
    </row>
    <row r="4541" spans="1:58">
      <c r="A4541" t="s">
        <v>829</v>
      </c>
      <c r="B4541">
        <v>6</v>
      </c>
      <c r="C4541">
        <v>0</v>
      </c>
      <c r="D4541">
        <v>11729</v>
      </c>
      <c r="E4541" t="s">
        <v>11392</v>
      </c>
      <c r="F4541">
        <v>53510611</v>
      </c>
      <c r="G4541" t="s">
        <v>2041</v>
      </c>
      <c r="H4541">
        <v>0</v>
      </c>
      <c r="I4541" t="s">
        <v>2052</v>
      </c>
      <c r="J4541">
        <v>75</v>
      </c>
      <c r="K4541">
        <v>11</v>
      </c>
      <c r="L4541" t="s">
        <v>1771</v>
      </c>
      <c r="M4541" t="s">
        <v>1756</v>
      </c>
      <c r="N4541" t="s">
        <v>1756</v>
      </c>
      <c r="O4541" t="s">
        <v>1757</v>
      </c>
      <c r="P4541" t="s">
        <v>1757</v>
      </c>
      <c r="Q4541" s="387">
        <v>825</v>
      </c>
      <c r="R4541">
        <v>107.25</v>
      </c>
      <c r="S4541">
        <v>932.24999999999989</v>
      </c>
      <c r="T4541" s="388">
        <v>44623</v>
      </c>
      <c r="V4541" t="s">
        <v>840</v>
      </c>
      <c r="W4541" s="388">
        <v>44658</v>
      </c>
      <c r="Y4541">
        <v>1</v>
      </c>
      <c r="Z4541">
        <v>0</v>
      </c>
      <c r="AA4541" t="s">
        <v>1758</v>
      </c>
      <c r="AB4541" t="s">
        <v>7329</v>
      </c>
      <c r="AD4541" t="s">
        <v>2045</v>
      </c>
      <c r="AE4541" t="s">
        <v>2046</v>
      </c>
      <c r="AI4541" t="s">
        <v>11298</v>
      </c>
      <c r="AL4541" t="s">
        <v>7379</v>
      </c>
      <c r="AM4541">
        <v>6</v>
      </c>
      <c r="AN4541" t="s">
        <v>7561</v>
      </c>
      <c r="AO4541" t="s">
        <v>7562</v>
      </c>
      <c r="AP4541">
        <v>0</v>
      </c>
      <c r="AQ4541" s="388">
        <v>44636</v>
      </c>
      <c r="AU4541" t="s">
        <v>1756</v>
      </c>
      <c r="AV4541" t="s">
        <v>1756</v>
      </c>
      <c r="AZ4541" t="s">
        <v>1756</v>
      </c>
      <c r="BA4541" t="s">
        <v>1767</v>
      </c>
      <c r="BB4541" t="s">
        <v>11393</v>
      </c>
      <c r="BC4541" t="s">
        <v>11393</v>
      </c>
      <c r="BD4541" t="s">
        <v>7333</v>
      </c>
      <c r="BE4541" t="s">
        <v>7333</v>
      </c>
      <c r="BF4541" t="s">
        <v>823</v>
      </c>
    </row>
    <row r="4542" spans="1:58">
      <c r="A4542" t="s">
        <v>829</v>
      </c>
      <c r="B4542">
        <v>6</v>
      </c>
      <c r="C4542">
        <v>0</v>
      </c>
      <c r="D4542">
        <v>11729</v>
      </c>
      <c r="E4542" t="s">
        <v>11392</v>
      </c>
      <c r="F4542">
        <v>53510611</v>
      </c>
      <c r="G4542" t="s">
        <v>2041</v>
      </c>
      <c r="H4542">
        <v>0</v>
      </c>
      <c r="I4542" t="s">
        <v>2056</v>
      </c>
      <c r="J4542">
        <v>210</v>
      </c>
      <c r="K4542">
        <v>1</v>
      </c>
      <c r="L4542" t="s">
        <v>1755</v>
      </c>
      <c r="M4542" t="s">
        <v>1756</v>
      </c>
      <c r="N4542" t="s">
        <v>1756</v>
      </c>
      <c r="O4542" t="s">
        <v>1757</v>
      </c>
      <c r="P4542" t="s">
        <v>1757</v>
      </c>
      <c r="Q4542" s="387">
        <v>210</v>
      </c>
      <c r="R4542">
        <v>27.3</v>
      </c>
      <c r="S4542">
        <v>237.29999999999998</v>
      </c>
      <c r="T4542" s="388">
        <v>44623</v>
      </c>
      <c r="V4542" t="s">
        <v>840</v>
      </c>
      <c r="W4542" s="388">
        <v>44658</v>
      </c>
      <c r="Y4542">
        <v>1</v>
      </c>
      <c r="Z4542">
        <v>0</v>
      </c>
      <c r="AA4542" t="s">
        <v>1758</v>
      </c>
      <c r="AB4542" t="s">
        <v>7329</v>
      </c>
      <c r="AD4542" t="s">
        <v>2045</v>
      </c>
      <c r="AE4542" t="s">
        <v>2046</v>
      </c>
      <c r="AI4542" t="s">
        <v>11298</v>
      </c>
      <c r="AL4542" t="s">
        <v>7379</v>
      </c>
      <c r="AM4542">
        <v>6</v>
      </c>
      <c r="AN4542" t="s">
        <v>7561</v>
      </c>
      <c r="AO4542" t="s">
        <v>7562</v>
      </c>
      <c r="AP4542">
        <v>0</v>
      </c>
      <c r="AQ4542" s="388">
        <v>44636</v>
      </c>
      <c r="AU4542" t="s">
        <v>1756</v>
      </c>
      <c r="AV4542" t="s">
        <v>1756</v>
      </c>
      <c r="AZ4542" t="s">
        <v>1756</v>
      </c>
      <c r="BA4542" t="s">
        <v>1767</v>
      </c>
      <c r="BB4542" t="s">
        <v>11394</v>
      </c>
      <c r="BC4542" t="s">
        <v>11394</v>
      </c>
      <c r="BD4542" t="s">
        <v>7333</v>
      </c>
      <c r="BE4542" t="s">
        <v>7333</v>
      </c>
      <c r="BF4542" t="s">
        <v>823</v>
      </c>
    </row>
    <row r="4543" spans="1:58">
      <c r="A4543" t="s">
        <v>829</v>
      </c>
      <c r="B4543">
        <v>6</v>
      </c>
      <c r="C4543">
        <v>0</v>
      </c>
      <c r="D4543">
        <v>11729</v>
      </c>
      <c r="E4543" t="s">
        <v>11392</v>
      </c>
      <c r="F4543">
        <v>53510611</v>
      </c>
      <c r="G4543" t="s">
        <v>2041</v>
      </c>
      <c r="H4543">
        <v>0</v>
      </c>
      <c r="I4543" t="s">
        <v>2073</v>
      </c>
      <c r="J4543">
        <v>243.75</v>
      </c>
      <c r="K4543">
        <v>1</v>
      </c>
      <c r="L4543" t="s">
        <v>1755</v>
      </c>
      <c r="M4543" t="s">
        <v>1757</v>
      </c>
      <c r="N4543" t="s">
        <v>1757</v>
      </c>
      <c r="O4543" t="s">
        <v>1756</v>
      </c>
      <c r="P4543" t="s">
        <v>1756</v>
      </c>
      <c r="Q4543" s="387">
        <v>243.75</v>
      </c>
      <c r="R4543">
        <v>31.6875</v>
      </c>
      <c r="S4543">
        <v>275.4375</v>
      </c>
      <c r="T4543" s="388">
        <v>44623</v>
      </c>
      <c r="V4543" t="s">
        <v>840</v>
      </c>
      <c r="W4543" s="388">
        <v>44658</v>
      </c>
      <c r="Y4543">
        <v>1</v>
      </c>
      <c r="Z4543">
        <v>0</v>
      </c>
      <c r="AA4543" t="s">
        <v>1758</v>
      </c>
      <c r="AB4543" t="s">
        <v>7329</v>
      </c>
      <c r="AD4543" t="s">
        <v>2045</v>
      </c>
      <c r="AE4543" t="s">
        <v>2046</v>
      </c>
      <c r="AI4543" t="s">
        <v>11298</v>
      </c>
      <c r="AL4543" t="s">
        <v>7379</v>
      </c>
      <c r="AM4543">
        <v>6</v>
      </c>
      <c r="AN4543" t="s">
        <v>7561</v>
      </c>
      <c r="AO4543" t="s">
        <v>7562</v>
      </c>
      <c r="AP4543">
        <v>0</v>
      </c>
      <c r="AQ4543" s="388">
        <v>44636</v>
      </c>
      <c r="AU4543" t="s">
        <v>1756</v>
      </c>
      <c r="AV4543" t="s">
        <v>1756</v>
      </c>
      <c r="AZ4543" t="s">
        <v>1756</v>
      </c>
      <c r="BA4543" t="s">
        <v>1767</v>
      </c>
      <c r="BB4543" t="s">
        <v>11395</v>
      </c>
      <c r="BC4543" t="s">
        <v>11395</v>
      </c>
      <c r="BD4543" t="s">
        <v>7333</v>
      </c>
      <c r="BE4543" t="s">
        <v>7333</v>
      </c>
      <c r="BF4543" t="s">
        <v>823</v>
      </c>
    </row>
    <row r="4544" spans="1:58">
      <c r="A4544" t="s">
        <v>829</v>
      </c>
      <c r="B4544">
        <v>6</v>
      </c>
      <c r="C4544">
        <v>0</v>
      </c>
      <c r="D4544">
        <v>11729</v>
      </c>
      <c r="E4544" t="s">
        <v>11392</v>
      </c>
      <c r="F4544">
        <v>53510611</v>
      </c>
      <c r="G4544" t="s">
        <v>2041</v>
      </c>
      <c r="H4544">
        <v>0</v>
      </c>
      <c r="I4544" t="s">
        <v>7531</v>
      </c>
      <c r="J4544">
        <v>126.98</v>
      </c>
      <c r="K4544">
        <v>10</v>
      </c>
      <c r="L4544" t="s">
        <v>2063</v>
      </c>
      <c r="M4544" t="s">
        <v>1757</v>
      </c>
      <c r="N4544" t="s">
        <v>1757</v>
      </c>
      <c r="O4544" t="s">
        <v>1756</v>
      </c>
      <c r="P4544" t="s">
        <v>1756</v>
      </c>
      <c r="Q4544" s="387">
        <v>1269.8</v>
      </c>
      <c r="R4544">
        <v>165.07400000000001</v>
      </c>
      <c r="S4544">
        <v>1434.8739999999998</v>
      </c>
      <c r="T4544" s="388">
        <v>44623</v>
      </c>
      <c r="V4544" t="s">
        <v>840</v>
      </c>
      <c r="W4544" s="388">
        <v>44658</v>
      </c>
      <c r="Y4544">
        <v>1</v>
      </c>
      <c r="Z4544">
        <v>0</v>
      </c>
      <c r="AA4544" t="s">
        <v>1758</v>
      </c>
      <c r="AB4544" t="s">
        <v>7329</v>
      </c>
      <c r="AD4544" t="s">
        <v>2045</v>
      </c>
      <c r="AE4544" t="s">
        <v>2046</v>
      </c>
      <c r="AI4544" t="s">
        <v>11298</v>
      </c>
      <c r="AL4544" t="s">
        <v>7379</v>
      </c>
      <c r="AM4544">
        <v>6</v>
      </c>
      <c r="AN4544" t="s">
        <v>7561</v>
      </c>
      <c r="AO4544" t="s">
        <v>7562</v>
      </c>
      <c r="AP4544">
        <v>0</v>
      </c>
      <c r="AQ4544" s="388">
        <v>44636</v>
      </c>
      <c r="AU4544" t="s">
        <v>1756</v>
      </c>
      <c r="AV4544" t="s">
        <v>1756</v>
      </c>
      <c r="AZ4544" t="s">
        <v>1756</v>
      </c>
      <c r="BA4544" t="s">
        <v>1767</v>
      </c>
      <c r="BB4544" t="s">
        <v>11396</v>
      </c>
      <c r="BC4544" t="s">
        <v>11396</v>
      </c>
      <c r="BD4544" t="s">
        <v>7333</v>
      </c>
      <c r="BE4544" t="s">
        <v>7333</v>
      </c>
      <c r="BF4544" t="s">
        <v>823</v>
      </c>
    </row>
    <row r="4545" spans="1:58">
      <c r="A4545" t="s">
        <v>829</v>
      </c>
      <c r="B4545">
        <v>6</v>
      </c>
      <c r="C4545">
        <v>0</v>
      </c>
      <c r="D4545">
        <v>11728</v>
      </c>
      <c r="E4545" t="s">
        <v>11397</v>
      </c>
      <c r="F4545">
        <v>53510611</v>
      </c>
      <c r="G4545" t="s">
        <v>2041</v>
      </c>
      <c r="H4545">
        <v>0</v>
      </c>
      <c r="I4545" t="s">
        <v>2103</v>
      </c>
      <c r="J4545">
        <v>70</v>
      </c>
      <c r="K4545">
        <v>11</v>
      </c>
      <c r="L4545" t="s">
        <v>1771</v>
      </c>
      <c r="M4545" t="s">
        <v>1756</v>
      </c>
      <c r="N4545" t="s">
        <v>1756</v>
      </c>
      <c r="O4545" t="s">
        <v>1757</v>
      </c>
      <c r="P4545" t="s">
        <v>1757</v>
      </c>
      <c r="Q4545" s="387">
        <v>770</v>
      </c>
      <c r="R4545">
        <v>100.10000000000001</v>
      </c>
      <c r="S4545">
        <v>870.1</v>
      </c>
      <c r="T4545" s="388">
        <v>44623</v>
      </c>
      <c r="V4545" t="s">
        <v>840</v>
      </c>
      <c r="W4545" s="388">
        <v>44658</v>
      </c>
      <c r="Y4545">
        <v>1</v>
      </c>
      <c r="Z4545">
        <v>0</v>
      </c>
      <c r="AA4545" t="s">
        <v>1758</v>
      </c>
      <c r="AB4545" t="s">
        <v>7329</v>
      </c>
      <c r="AD4545" t="s">
        <v>2045</v>
      </c>
      <c r="AE4545" t="s">
        <v>2046</v>
      </c>
      <c r="AI4545" t="s">
        <v>11298</v>
      </c>
      <c r="AL4545" t="s">
        <v>7379</v>
      </c>
      <c r="AM4545">
        <v>6</v>
      </c>
      <c r="AN4545" t="s">
        <v>7541</v>
      </c>
      <c r="AO4545" t="s">
        <v>7542</v>
      </c>
      <c r="AP4545">
        <v>0</v>
      </c>
      <c r="AQ4545" s="388">
        <v>44636</v>
      </c>
      <c r="AU4545" t="s">
        <v>1756</v>
      </c>
      <c r="AV4545" t="s">
        <v>1756</v>
      </c>
      <c r="AZ4545" t="s">
        <v>1756</v>
      </c>
      <c r="BA4545" t="s">
        <v>1767</v>
      </c>
      <c r="BB4545" t="s">
        <v>11398</v>
      </c>
      <c r="BC4545" t="s">
        <v>11398</v>
      </c>
      <c r="BD4545" t="s">
        <v>7333</v>
      </c>
      <c r="BE4545" t="s">
        <v>7333</v>
      </c>
      <c r="BF4545" t="s">
        <v>823</v>
      </c>
    </row>
    <row r="4546" spans="1:58">
      <c r="A4546" t="s">
        <v>829</v>
      </c>
      <c r="B4546">
        <v>6</v>
      </c>
      <c r="C4546">
        <v>0</v>
      </c>
      <c r="D4546">
        <v>11728</v>
      </c>
      <c r="E4546" t="s">
        <v>11397</v>
      </c>
      <c r="F4546">
        <v>53510611</v>
      </c>
      <c r="G4546" t="s">
        <v>2041</v>
      </c>
      <c r="H4546">
        <v>0</v>
      </c>
      <c r="I4546" t="s">
        <v>2052</v>
      </c>
      <c r="J4546">
        <v>75</v>
      </c>
      <c r="K4546">
        <v>11</v>
      </c>
      <c r="L4546" t="s">
        <v>1771</v>
      </c>
      <c r="M4546" t="s">
        <v>1756</v>
      </c>
      <c r="N4546" t="s">
        <v>1756</v>
      </c>
      <c r="O4546" t="s">
        <v>1757</v>
      </c>
      <c r="P4546" t="s">
        <v>1757</v>
      </c>
      <c r="Q4546" s="387">
        <v>825</v>
      </c>
      <c r="R4546">
        <v>107.25</v>
      </c>
      <c r="S4546">
        <v>932.24999999999989</v>
      </c>
      <c r="T4546" s="388">
        <v>44623</v>
      </c>
      <c r="V4546" t="s">
        <v>840</v>
      </c>
      <c r="W4546" s="388">
        <v>44658</v>
      </c>
      <c r="Y4546">
        <v>1</v>
      </c>
      <c r="Z4546">
        <v>0</v>
      </c>
      <c r="AA4546" t="s">
        <v>1758</v>
      </c>
      <c r="AB4546" t="s">
        <v>7329</v>
      </c>
      <c r="AD4546" t="s">
        <v>2045</v>
      </c>
      <c r="AE4546" t="s">
        <v>2046</v>
      </c>
      <c r="AI4546" t="s">
        <v>11298</v>
      </c>
      <c r="AL4546" t="s">
        <v>7379</v>
      </c>
      <c r="AM4546">
        <v>6</v>
      </c>
      <c r="AN4546" t="s">
        <v>7541</v>
      </c>
      <c r="AO4546" t="s">
        <v>7542</v>
      </c>
      <c r="AP4546">
        <v>0</v>
      </c>
      <c r="AQ4546" s="388">
        <v>44636</v>
      </c>
      <c r="AU4546" t="s">
        <v>1756</v>
      </c>
      <c r="AV4546" t="s">
        <v>1756</v>
      </c>
      <c r="AZ4546" t="s">
        <v>1756</v>
      </c>
      <c r="BA4546" t="s">
        <v>1767</v>
      </c>
      <c r="BB4546" t="s">
        <v>11399</v>
      </c>
      <c r="BC4546" t="s">
        <v>11399</v>
      </c>
      <c r="BD4546" t="s">
        <v>7333</v>
      </c>
      <c r="BE4546" t="s">
        <v>7333</v>
      </c>
      <c r="BF4546" t="s">
        <v>823</v>
      </c>
    </row>
    <row r="4547" spans="1:58">
      <c r="A4547" t="s">
        <v>829</v>
      </c>
      <c r="B4547">
        <v>6</v>
      </c>
      <c r="C4547">
        <v>0</v>
      </c>
      <c r="D4547">
        <v>11728</v>
      </c>
      <c r="E4547" t="s">
        <v>11397</v>
      </c>
      <c r="F4547">
        <v>53510611</v>
      </c>
      <c r="G4547" t="s">
        <v>2041</v>
      </c>
      <c r="H4547">
        <v>0</v>
      </c>
      <c r="I4547" t="s">
        <v>2056</v>
      </c>
      <c r="J4547">
        <v>210</v>
      </c>
      <c r="K4547">
        <v>1</v>
      </c>
      <c r="L4547" t="s">
        <v>1755</v>
      </c>
      <c r="M4547" t="s">
        <v>1756</v>
      </c>
      <c r="N4547" t="s">
        <v>1756</v>
      </c>
      <c r="O4547" t="s">
        <v>1757</v>
      </c>
      <c r="P4547" t="s">
        <v>1757</v>
      </c>
      <c r="Q4547" s="387">
        <v>210</v>
      </c>
      <c r="R4547">
        <v>27.3</v>
      </c>
      <c r="S4547">
        <v>237.29999999999998</v>
      </c>
      <c r="T4547" s="388">
        <v>44623</v>
      </c>
      <c r="V4547" t="s">
        <v>840</v>
      </c>
      <c r="W4547" s="388">
        <v>44658</v>
      </c>
      <c r="Y4547">
        <v>1</v>
      </c>
      <c r="Z4547">
        <v>0</v>
      </c>
      <c r="AA4547" t="s">
        <v>1758</v>
      </c>
      <c r="AB4547" t="s">
        <v>7329</v>
      </c>
      <c r="AD4547" t="s">
        <v>2045</v>
      </c>
      <c r="AE4547" t="s">
        <v>2046</v>
      </c>
      <c r="AI4547" t="s">
        <v>11298</v>
      </c>
      <c r="AL4547" t="s">
        <v>7379</v>
      </c>
      <c r="AM4547">
        <v>6</v>
      </c>
      <c r="AN4547" t="s">
        <v>7541</v>
      </c>
      <c r="AO4547" t="s">
        <v>7542</v>
      </c>
      <c r="AP4547">
        <v>0</v>
      </c>
      <c r="AQ4547" s="388">
        <v>44636</v>
      </c>
      <c r="AU4547" t="s">
        <v>1756</v>
      </c>
      <c r="AV4547" t="s">
        <v>1756</v>
      </c>
      <c r="AZ4547" t="s">
        <v>1756</v>
      </c>
      <c r="BA4547" t="s">
        <v>1767</v>
      </c>
      <c r="BB4547" t="s">
        <v>11400</v>
      </c>
      <c r="BC4547" t="s">
        <v>11400</v>
      </c>
      <c r="BD4547" t="s">
        <v>7333</v>
      </c>
      <c r="BE4547" t="s">
        <v>7333</v>
      </c>
      <c r="BF4547" t="s">
        <v>823</v>
      </c>
    </row>
    <row r="4548" spans="1:58">
      <c r="A4548" t="s">
        <v>829</v>
      </c>
      <c r="B4548">
        <v>6</v>
      </c>
      <c r="C4548">
        <v>0</v>
      </c>
      <c r="D4548">
        <v>11728</v>
      </c>
      <c r="E4548" t="s">
        <v>11397</v>
      </c>
      <c r="F4548">
        <v>53510611</v>
      </c>
      <c r="G4548" t="s">
        <v>2041</v>
      </c>
      <c r="H4548">
        <v>0</v>
      </c>
      <c r="I4548" t="s">
        <v>2056</v>
      </c>
      <c r="J4548">
        <v>210</v>
      </c>
      <c r="K4548">
        <v>1</v>
      </c>
      <c r="L4548" t="s">
        <v>1755</v>
      </c>
      <c r="M4548" t="s">
        <v>1756</v>
      </c>
      <c r="N4548" t="s">
        <v>1756</v>
      </c>
      <c r="O4548" t="s">
        <v>1757</v>
      </c>
      <c r="P4548" t="s">
        <v>1757</v>
      </c>
      <c r="Q4548" s="387">
        <v>210</v>
      </c>
      <c r="R4548">
        <v>27.3</v>
      </c>
      <c r="S4548">
        <v>237.29999999999998</v>
      </c>
      <c r="T4548" s="388">
        <v>44623</v>
      </c>
      <c r="V4548" t="s">
        <v>840</v>
      </c>
      <c r="W4548" s="388">
        <v>44658</v>
      </c>
      <c r="Y4548">
        <v>1</v>
      </c>
      <c r="Z4548">
        <v>0</v>
      </c>
      <c r="AA4548" t="s">
        <v>1758</v>
      </c>
      <c r="AB4548" t="s">
        <v>7329</v>
      </c>
      <c r="AD4548" t="s">
        <v>2045</v>
      </c>
      <c r="AE4548" t="s">
        <v>2046</v>
      </c>
      <c r="AI4548" t="s">
        <v>11298</v>
      </c>
      <c r="AL4548" t="s">
        <v>7379</v>
      </c>
      <c r="AM4548">
        <v>6</v>
      </c>
      <c r="AN4548" t="s">
        <v>7541</v>
      </c>
      <c r="AO4548" t="s">
        <v>7542</v>
      </c>
      <c r="AP4548">
        <v>0</v>
      </c>
      <c r="AQ4548" s="388">
        <v>44636</v>
      </c>
      <c r="AU4548" t="s">
        <v>1756</v>
      </c>
      <c r="AV4548" t="s">
        <v>1756</v>
      </c>
      <c r="AZ4548" t="s">
        <v>1756</v>
      </c>
      <c r="BA4548" t="s">
        <v>1767</v>
      </c>
      <c r="BB4548" t="s">
        <v>11400</v>
      </c>
      <c r="BC4548" t="s">
        <v>11400</v>
      </c>
      <c r="BD4548" t="s">
        <v>7333</v>
      </c>
      <c r="BE4548" t="s">
        <v>7333</v>
      </c>
      <c r="BF4548" t="s">
        <v>823</v>
      </c>
    </row>
    <row r="4549" spans="1:58">
      <c r="A4549" t="s">
        <v>829</v>
      </c>
      <c r="B4549">
        <v>6</v>
      </c>
      <c r="C4549">
        <v>0</v>
      </c>
      <c r="D4549">
        <v>11728</v>
      </c>
      <c r="E4549" t="s">
        <v>11397</v>
      </c>
      <c r="F4549">
        <v>53510611</v>
      </c>
      <c r="G4549" t="s">
        <v>2041</v>
      </c>
      <c r="H4549">
        <v>0</v>
      </c>
      <c r="I4549" t="s">
        <v>2113</v>
      </c>
      <c r="J4549">
        <v>122.39</v>
      </c>
      <c r="K4549">
        <v>11</v>
      </c>
      <c r="L4549" t="s">
        <v>2063</v>
      </c>
      <c r="M4549" t="s">
        <v>1757</v>
      </c>
      <c r="N4549" t="s">
        <v>1757</v>
      </c>
      <c r="O4549" t="s">
        <v>1756</v>
      </c>
      <c r="P4549" t="s">
        <v>1756</v>
      </c>
      <c r="Q4549" s="387">
        <v>1346.29</v>
      </c>
      <c r="R4549">
        <v>175.01769999999999</v>
      </c>
      <c r="S4549">
        <v>1521.3076999999998</v>
      </c>
      <c r="T4549" s="388">
        <v>44623</v>
      </c>
      <c r="V4549" t="s">
        <v>840</v>
      </c>
      <c r="W4549" s="388">
        <v>44658</v>
      </c>
      <c r="Y4549">
        <v>1</v>
      </c>
      <c r="Z4549">
        <v>0</v>
      </c>
      <c r="AA4549" t="s">
        <v>1758</v>
      </c>
      <c r="AB4549" t="s">
        <v>7329</v>
      </c>
      <c r="AD4549" t="s">
        <v>2045</v>
      </c>
      <c r="AE4549" t="s">
        <v>2046</v>
      </c>
      <c r="AI4549" t="s">
        <v>11298</v>
      </c>
      <c r="AL4549" t="s">
        <v>7379</v>
      </c>
      <c r="AM4549">
        <v>6</v>
      </c>
      <c r="AN4549" t="s">
        <v>7541</v>
      </c>
      <c r="AO4549" t="s">
        <v>7542</v>
      </c>
      <c r="AP4549">
        <v>0</v>
      </c>
      <c r="AQ4549" s="388">
        <v>44636</v>
      </c>
      <c r="AU4549" t="s">
        <v>1756</v>
      </c>
      <c r="AV4549" t="s">
        <v>1756</v>
      </c>
      <c r="AZ4549" t="s">
        <v>1756</v>
      </c>
      <c r="BA4549" t="s">
        <v>1767</v>
      </c>
      <c r="BB4549" t="s">
        <v>11401</v>
      </c>
      <c r="BC4549" t="s">
        <v>11401</v>
      </c>
      <c r="BD4549" t="s">
        <v>7333</v>
      </c>
      <c r="BE4549" t="s">
        <v>7333</v>
      </c>
      <c r="BF4549" t="s">
        <v>823</v>
      </c>
    </row>
    <row r="4550" spans="1:58">
      <c r="A4550" t="s">
        <v>829</v>
      </c>
      <c r="B4550">
        <v>6</v>
      </c>
      <c r="C4550">
        <v>0</v>
      </c>
      <c r="D4550">
        <v>11728</v>
      </c>
      <c r="E4550" t="s">
        <v>11397</v>
      </c>
      <c r="F4550">
        <v>53510611</v>
      </c>
      <c r="G4550" t="s">
        <v>2041</v>
      </c>
      <c r="H4550">
        <v>0</v>
      </c>
      <c r="I4550" t="s">
        <v>2073</v>
      </c>
      <c r="J4550">
        <v>243.75</v>
      </c>
      <c r="K4550">
        <v>1</v>
      </c>
      <c r="L4550" t="s">
        <v>1755</v>
      </c>
      <c r="M4550" t="s">
        <v>1757</v>
      </c>
      <c r="N4550" t="s">
        <v>1757</v>
      </c>
      <c r="O4550" t="s">
        <v>1756</v>
      </c>
      <c r="P4550" t="s">
        <v>1756</v>
      </c>
      <c r="Q4550" s="387">
        <v>243.75</v>
      </c>
      <c r="R4550">
        <v>31.6875</v>
      </c>
      <c r="S4550">
        <v>275.4375</v>
      </c>
      <c r="T4550" s="388">
        <v>44623</v>
      </c>
      <c r="V4550" t="s">
        <v>840</v>
      </c>
      <c r="W4550" s="388">
        <v>44658</v>
      </c>
      <c r="Y4550">
        <v>1</v>
      </c>
      <c r="Z4550">
        <v>0</v>
      </c>
      <c r="AA4550" t="s">
        <v>1758</v>
      </c>
      <c r="AB4550" t="s">
        <v>7329</v>
      </c>
      <c r="AD4550" t="s">
        <v>2045</v>
      </c>
      <c r="AE4550" t="s">
        <v>2046</v>
      </c>
      <c r="AI4550" t="s">
        <v>11298</v>
      </c>
      <c r="AL4550" t="s">
        <v>7379</v>
      </c>
      <c r="AM4550">
        <v>6</v>
      </c>
      <c r="AN4550" t="s">
        <v>7541</v>
      </c>
      <c r="AO4550" t="s">
        <v>7542</v>
      </c>
      <c r="AP4550">
        <v>0</v>
      </c>
      <c r="AQ4550" s="388">
        <v>44636</v>
      </c>
      <c r="AU4550" t="s">
        <v>1756</v>
      </c>
      <c r="AV4550" t="s">
        <v>1756</v>
      </c>
      <c r="AZ4550" t="s">
        <v>1756</v>
      </c>
      <c r="BA4550" t="s">
        <v>1767</v>
      </c>
      <c r="BB4550" t="s">
        <v>11402</v>
      </c>
      <c r="BC4550" t="s">
        <v>11402</v>
      </c>
      <c r="BD4550" t="s">
        <v>7333</v>
      </c>
      <c r="BE4550" t="s">
        <v>7333</v>
      </c>
      <c r="BF4550" t="s">
        <v>823</v>
      </c>
    </row>
    <row r="4551" spans="1:58">
      <c r="A4551" t="s">
        <v>829</v>
      </c>
      <c r="B4551">
        <v>6</v>
      </c>
      <c r="C4551">
        <v>0</v>
      </c>
      <c r="D4551">
        <v>11728</v>
      </c>
      <c r="E4551" t="s">
        <v>11397</v>
      </c>
      <c r="F4551">
        <v>53510611</v>
      </c>
      <c r="G4551" t="s">
        <v>2041</v>
      </c>
      <c r="H4551">
        <v>0</v>
      </c>
      <c r="I4551" t="s">
        <v>7531</v>
      </c>
      <c r="J4551">
        <v>126.98</v>
      </c>
      <c r="K4551">
        <v>10</v>
      </c>
      <c r="L4551" t="s">
        <v>2063</v>
      </c>
      <c r="M4551" t="s">
        <v>1757</v>
      </c>
      <c r="N4551" t="s">
        <v>1757</v>
      </c>
      <c r="O4551" t="s">
        <v>1756</v>
      </c>
      <c r="P4551" t="s">
        <v>1756</v>
      </c>
      <c r="Q4551" s="387">
        <v>1269.8</v>
      </c>
      <c r="R4551">
        <v>165.07400000000001</v>
      </c>
      <c r="S4551">
        <v>1434.8739999999998</v>
      </c>
      <c r="T4551" s="388">
        <v>44623</v>
      </c>
      <c r="V4551" t="s">
        <v>840</v>
      </c>
      <c r="W4551" s="388">
        <v>44658</v>
      </c>
      <c r="Y4551">
        <v>1</v>
      </c>
      <c r="Z4551">
        <v>0</v>
      </c>
      <c r="AA4551" t="s">
        <v>1758</v>
      </c>
      <c r="AB4551" t="s">
        <v>7329</v>
      </c>
      <c r="AD4551" t="s">
        <v>2045</v>
      </c>
      <c r="AE4551" t="s">
        <v>2046</v>
      </c>
      <c r="AI4551" t="s">
        <v>11298</v>
      </c>
      <c r="AL4551" t="s">
        <v>7379</v>
      </c>
      <c r="AM4551">
        <v>6</v>
      </c>
      <c r="AN4551" t="s">
        <v>7541</v>
      </c>
      <c r="AO4551" t="s">
        <v>7542</v>
      </c>
      <c r="AP4551">
        <v>0</v>
      </c>
      <c r="AQ4551" s="388">
        <v>44636</v>
      </c>
      <c r="AU4551" t="s">
        <v>1756</v>
      </c>
      <c r="AV4551" t="s">
        <v>1756</v>
      </c>
      <c r="AZ4551" t="s">
        <v>1756</v>
      </c>
      <c r="BA4551" t="s">
        <v>1767</v>
      </c>
      <c r="BB4551" t="s">
        <v>11403</v>
      </c>
      <c r="BC4551" t="s">
        <v>11403</v>
      </c>
      <c r="BD4551" t="s">
        <v>7333</v>
      </c>
      <c r="BE4551" t="s">
        <v>7333</v>
      </c>
      <c r="BF4551" t="s">
        <v>823</v>
      </c>
    </row>
    <row r="4552" spans="1:58">
      <c r="A4552" t="s">
        <v>829</v>
      </c>
      <c r="B4552">
        <v>6</v>
      </c>
      <c r="C4552">
        <v>0</v>
      </c>
      <c r="D4552">
        <v>11724</v>
      </c>
      <c r="E4552" t="s">
        <v>11404</v>
      </c>
      <c r="F4552">
        <v>53510611</v>
      </c>
      <c r="G4552" t="s">
        <v>2041</v>
      </c>
      <c r="H4552">
        <v>0</v>
      </c>
      <c r="I4552" t="s">
        <v>2052</v>
      </c>
      <c r="J4552">
        <v>75</v>
      </c>
      <c r="K4552">
        <v>11</v>
      </c>
      <c r="L4552" t="s">
        <v>1771</v>
      </c>
      <c r="M4552" t="s">
        <v>1756</v>
      </c>
      <c r="N4552" t="s">
        <v>1756</v>
      </c>
      <c r="O4552" t="s">
        <v>1757</v>
      </c>
      <c r="P4552" t="s">
        <v>1757</v>
      </c>
      <c r="Q4552" s="387">
        <v>825</v>
      </c>
      <c r="R4552">
        <v>107.25</v>
      </c>
      <c r="S4552">
        <v>932.24999999999989</v>
      </c>
      <c r="T4552" s="388">
        <v>44622</v>
      </c>
      <c r="V4552" t="s">
        <v>840</v>
      </c>
      <c r="W4552" s="388">
        <v>44658</v>
      </c>
      <c r="Y4552">
        <v>1</v>
      </c>
      <c r="Z4552">
        <v>0</v>
      </c>
      <c r="AA4552" t="s">
        <v>1758</v>
      </c>
      <c r="AB4552" t="s">
        <v>7329</v>
      </c>
      <c r="AD4552" t="s">
        <v>2045</v>
      </c>
      <c r="AE4552" t="s">
        <v>2046</v>
      </c>
      <c r="AI4552" t="s">
        <v>11298</v>
      </c>
      <c r="AL4552" t="s">
        <v>7379</v>
      </c>
      <c r="AM4552">
        <v>6</v>
      </c>
      <c r="AN4552" t="s">
        <v>2851</v>
      </c>
      <c r="AO4552" t="s">
        <v>2852</v>
      </c>
      <c r="AP4552">
        <v>0</v>
      </c>
      <c r="AQ4552" s="388">
        <v>44636</v>
      </c>
      <c r="AU4552" t="s">
        <v>1756</v>
      </c>
      <c r="AV4552" t="s">
        <v>1756</v>
      </c>
      <c r="AZ4552" t="s">
        <v>1756</v>
      </c>
      <c r="BA4552" t="s">
        <v>1767</v>
      </c>
      <c r="BB4552" t="s">
        <v>11405</v>
      </c>
      <c r="BC4552" t="s">
        <v>11405</v>
      </c>
      <c r="BD4552" t="s">
        <v>7333</v>
      </c>
      <c r="BE4552" t="s">
        <v>7333</v>
      </c>
      <c r="BF4552" t="s">
        <v>823</v>
      </c>
    </row>
    <row r="4553" spans="1:58">
      <c r="A4553" t="s">
        <v>829</v>
      </c>
      <c r="B4553">
        <v>6</v>
      </c>
      <c r="C4553">
        <v>0</v>
      </c>
      <c r="D4553">
        <v>11724</v>
      </c>
      <c r="E4553" t="s">
        <v>11404</v>
      </c>
      <c r="F4553">
        <v>53510611</v>
      </c>
      <c r="G4553" t="s">
        <v>2041</v>
      </c>
      <c r="H4553">
        <v>0</v>
      </c>
      <c r="I4553" t="s">
        <v>2056</v>
      </c>
      <c r="J4553">
        <v>210</v>
      </c>
      <c r="K4553">
        <v>1</v>
      </c>
      <c r="L4553" t="s">
        <v>1755</v>
      </c>
      <c r="M4553" t="s">
        <v>1756</v>
      </c>
      <c r="N4553" t="s">
        <v>1756</v>
      </c>
      <c r="P4553" t="s">
        <v>1757</v>
      </c>
      <c r="Q4553" s="387">
        <v>210</v>
      </c>
      <c r="R4553">
        <v>27.3</v>
      </c>
      <c r="S4553">
        <v>237.29999999999998</v>
      </c>
      <c r="T4553" s="388">
        <v>44622</v>
      </c>
      <c r="V4553" t="s">
        <v>840</v>
      </c>
      <c r="W4553" s="388">
        <v>44658</v>
      </c>
      <c r="Y4553">
        <v>1</v>
      </c>
      <c r="Z4553">
        <v>0</v>
      </c>
      <c r="AA4553" t="s">
        <v>1758</v>
      </c>
      <c r="AB4553" t="s">
        <v>7329</v>
      </c>
      <c r="AD4553" t="s">
        <v>2045</v>
      </c>
      <c r="AE4553" t="s">
        <v>2046</v>
      </c>
      <c r="AI4553" t="s">
        <v>11298</v>
      </c>
      <c r="AL4553" t="s">
        <v>7379</v>
      </c>
      <c r="AM4553">
        <v>6</v>
      </c>
      <c r="AN4553" t="s">
        <v>2851</v>
      </c>
      <c r="AO4553" t="s">
        <v>2852</v>
      </c>
      <c r="AP4553">
        <v>0</v>
      </c>
      <c r="AQ4553" s="388">
        <v>44636</v>
      </c>
      <c r="AU4553" t="s">
        <v>1756</v>
      </c>
      <c r="AV4553" t="s">
        <v>1756</v>
      </c>
      <c r="AZ4553" t="s">
        <v>1756</v>
      </c>
      <c r="BA4553" t="s">
        <v>1767</v>
      </c>
      <c r="BB4553" t="s">
        <v>11406</v>
      </c>
      <c r="BC4553" t="s">
        <v>11406</v>
      </c>
      <c r="BD4553" t="s">
        <v>7333</v>
      </c>
      <c r="BE4553" t="s">
        <v>7333</v>
      </c>
      <c r="BF4553" t="s">
        <v>823</v>
      </c>
    </row>
    <row r="4554" spans="1:58">
      <c r="A4554" t="s">
        <v>829</v>
      </c>
      <c r="B4554">
        <v>6</v>
      </c>
      <c r="C4554">
        <v>0</v>
      </c>
      <c r="D4554">
        <v>11724</v>
      </c>
      <c r="E4554" t="s">
        <v>11404</v>
      </c>
      <c r="F4554">
        <v>53510611</v>
      </c>
      <c r="G4554" t="s">
        <v>2041</v>
      </c>
      <c r="H4554">
        <v>0</v>
      </c>
      <c r="I4554" t="s">
        <v>2073</v>
      </c>
      <c r="J4554">
        <v>243.75</v>
      </c>
      <c r="K4554">
        <v>1</v>
      </c>
      <c r="L4554" t="s">
        <v>1755</v>
      </c>
      <c r="M4554" t="s">
        <v>2074</v>
      </c>
      <c r="N4554" t="s">
        <v>1757</v>
      </c>
      <c r="O4554" t="s">
        <v>1756</v>
      </c>
      <c r="P4554" t="s">
        <v>1756</v>
      </c>
      <c r="Q4554" s="387">
        <v>243.75</v>
      </c>
      <c r="R4554">
        <v>31.6875</v>
      </c>
      <c r="S4554">
        <v>275.4375</v>
      </c>
      <c r="T4554" s="388">
        <v>44622</v>
      </c>
      <c r="V4554" t="s">
        <v>840</v>
      </c>
      <c r="W4554" s="388">
        <v>44658</v>
      </c>
      <c r="Y4554">
        <v>1</v>
      </c>
      <c r="Z4554">
        <v>0</v>
      </c>
      <c r="AA4554" t="s">
        <v>1758</v>
      </c>
      <c r="AB4554" t="s">
        <v>7329</v>
      </c>
      <c r="AD4554" t="s">
        <v>2045</v>
      </c>
      <c r="AE4554" t="s">
        <v>2046</v>
      </c>
      <c r="AI4554" t="s">
        <v>11298</v>
      </c>
      <c r="AL4554" t="s">
        <v>7379</v>
      </c>
      <c r="AM4554">
        <v>6</v>
      </c>
      <c r="AN4554" t="s">
        <v>2851</v>
      </c>
      <c r="AO4554" t="s">
        <v>2852</v>
      </c>
      <c r="AP4554">
        <v>0</v>
      </c>
      <c r="AQ4554" s="388">
        <v>44636</v>
      </c>
      <c r="AU4554" t="s">
        <v>1756</v>
      </c>
      <c r="AV4554" t="s">
        <v>1756</v>
      </c>
      <c r="AZ4554" t="s">
        <v>1756</v>
      </c>
      <c r="BA4554" t="s">
        <v>1767</v>
      </c>
      <c r="BB4554" t="s">
        <v>11407</v>
      </c>
      <c r="BC4554" t="s">
        <v>11407</v>
      </c>
      <c r="BD4554" t="s">
        <v>7333</v>
      </c>
      <c r="BE4554" t="s">
        <v>7333</v>
      </c>
      <c r="BF4554" t="s">
        <v>823</v>
      </c>
    </row>
    <row r="4555" spans="1:58">
      <c r="A4555" t="s">
        <v>829</v>
      </c>
      <c r="B4555">
        <v>6</v>
      </c>
      <c r="C4555">
        <v>0</v>
      </c>
      <c r="D4555">
        <v>11724</v>
      </c>
      <c r="E4555" t="s">
        <v>11404</v>
      </c>
      <c r="F4555">
        <v>53510611</v>
      </c>
      <c r="G4555" t="s">
        <v>2041</v>
      </c>
      <c r="H4555">
        <v>0</v>
      </c>
      <c r="I4555" t="s">
        <v>2247</v>
      </c>
      <c r="J4555">
        <v>131.47999999999999</v>
      </c>
      <c r="K4555">
        <v>6.5</v>
      </c>
      <c r="L4555" t="s">
        <v>2063</v>
      </c>
      <c r="M4555" t="s">
        <v>2248</v>
      </c>
      <c r="N4555" t="s">
        <v>1757</v>
      </c>
      <c r="O4555" t="s">
        <v>1756</v>
      </c>
      <c r="P4555" t="s">
        <v>1756</v>
      </c>
      <c r="Q4555" s="387">
        <v>854.62</v>
      </c>
      <c r="R4555">
        <v>111.1006</v>
      </c>
      <c r="S4555">
        <v>965.72059999999988</v>
      </c>
      <c r="T4555" s="388">
        <v>44622</v>
      </c>
      <c r="V4555" t="s">
        <v>840</v>
      </c>
      <c r="W4555" s="388">
        <v>44658</v>
      </c>
      <c r="Y4555">
        <v>1</v>
      </c>
      <c r="Z4555">
        <v>0</v>
      </c>
      <c r="AA4555" t="s">
        <v>1758</v>
      </c>
      <c r="AB4555" t="s">
        <v>7329</v>
      </c>
      <c r="AD4555" t="s">
        <v>2045</v>
      </c>
      <c r="AE4555" t="s">
        <v>2046</v>
      </c>
      <c r="AI4555" t="s">
        <v>11298</v>
      </c>
      <c r="AL4555" t="s">
        <v>7379</v>
      </c>
      <c r="AM4555">
        <v>6</v>
      </c>
      <c r="AN4555" t="s">
        <v>2851</v>
      </c>
      <c r="AO4555" t="s">
        <v>2852</v>
      </c>
      <c r="AP4555">
        <v>0</v>
      </c>
      <c r="AQ4555" s="388">
        <v>44636</v>
      </c>
      <c r="AU4555" t="s">
        <v>1756</v>
      </c>
      <c r="AV4555" t="s">
        <v>1756</v>
      </c>
      <c r="AZ4555" t="s">
        <v>1756</v>
      </c>
      <c r="BA4555" t="s">
        <v>1767</v>
      </c>
      <c r="BB4555" t="s">
        <v>11408</v>
      </c>
      <c r="BC4555" t="s">
        <v>11408</v>
      </c>
      <c r="BD4555" t="s">
        <v>7333</v>
      </c>
      <c r="BE4555" t="s">
        <v>7333</v>
      </c>
      <c r="BF4555" t="s">
        <v>823</v>
      </c>
    </row>
    <row r="4556" spans="1:58">
      <c r="A4556" t="s">
        <v>829</v>
      </c>
      <c r="B4556">
        <v>6</v>
      </c>
      <c r="C4556">
        <v>0</v>
      </c>
      <c r="D4556">
        <v>11723</v>
      </c>
      <c r="E4556" t="s">
        <v>11409</v>
      </c>
      <c r="F4556">
        <v>53510611</v>
      </c>
      <c r="G4556" t="s">
        <v>2041</v>
      </c>
      <c r="H4556">
        <v>0</v>
      </c>
      <c r="I4556" t="s">
        <v>2052</v>
      </c>
      <c r="J4556">
        <v>75</v>
      </c>
      <c r="K4556">
        <v>8</v>
      </c>
      <c r="L4556" t="s">
        <v>1771</v>
      </c>
      <c r="M4556" t="s">
        <v>1756</v>
      </c>
      <c r="N4556" t="s">
        <v>1756</v>
      </c>
      <c r="O4556" t="s">
        <v>1757</v>
      </c>
      <c r="P4556" t="s">
        <v>1757</v>
      </c>
      <c r="Q4556" s="387">
        <v>600</v>
      </c>
      <c r="R4556">
        <v>78</v>
      </c>
      <c r="S4556">
        <v>677.99999999999989</v>
      </c>
      <c r="T4556" s="388">
        <v>44622</v>
      </c>
      <c r="V4556" t="s">
        <v>840</v>
      </c>
      <c r="W4556" s="388">
        <v>44658</v>
      </c>
      <c r="Y4556">
        <v>1</v>
      </c>
      <c r="Z4556">
        <v>0</v>
      </c>
      <c r="AA4556" t="s">
        <v>1758</v>
      </c>
      <c r="AB4556" t="s">
        <v>7329</v>
      </c>
      <c r="AD4556" t="s">
        <v>2045</v>
      </c>
      <c r="AE4556" t="s">
        <v>2046</v>
      </c>
      <c r="AI4556" t="s">
        <v>11298</v>
      </c>
      <c r="AL4556" t="s">
        <v>7379</v>
      </c>
      <c r="AM4556">
        <v>6</v>
      </c>
      <c r="AN4556" t="s">
        <v>7561</v>
      </c>
      <c r="AO4556" t="s">
        <v>7562</v>
      </c>
      <c r="AP4556">
        <v>0</v>
      </c>
      <c r="AQ4556" s="388">
        <v>44636</v>
      </c>
      <c r="AU4556" t="s">
        <v>1756</v>
      </c>
      <c r="AV4556" t="s">
        <v>1756</v>
      </c>
      <c r="AZ4556" t="s">
        <v>1756</v>
      </c>
      <c r="BA4556" t="s">
        <v>1767</v>
      </c>
      <c r="BB4556" t="s">
        <v>11410</v>
      </c>
      <c r="BC4556" t="s">
        <v>11410</v>
      </c>
      <c r="BD4556" t="s">
        <v>7333</v>
      </c>
      <c r="BE4556" t="s">
        <v>7333</v>
      </c>
      <c r="BF4556" t="s">
        <v>823</v>
      </c>
    </row>
    <row r="4557" spans="1:58">
      <c r="A4557" t="s">
        <v>829</v>
      </c>
      <c r="B4557">
        <v>6</v>
      </c>
      <c r="C4557">
        <v>0</v>
      </c>
      <c r="D4557">
        <v>11723</v>
      </c>
      <c r="E4557" t="s">
        <v>11409</v>
      </c>
      <c r="F4557">
        <v>53510611</v>
      </c>
      <c r="G4557" t="s">
        <v>2041</v>
      </c>
      <c r="H4557">
        <v>0</v>
      </c>
      <c r="I4557" t="s">
        <v>2056</v>
      </c>
      <c r="J4557">
        <v>210</v>
      </c>
      <c r="K4557">
        <v>1</v>
      </c>
      <c r="L4557" t="s">
        <v>1755</v>
      </c>
      <c r="M4557" t="s">
        <v>1756</v>
      </c>
      <c r="N4557" t="s">
        <v>1756</v>
      </c>
      <c r="O4557" t="s">
        <v>1757</v>
      </c>
      <c r="P4557" t="s">
        <v>1757</v>
      </c>
      <c r="Q4557" s="387">
        <v>210</v>
      </c>
      <c r="R4557">
        <v>27.3</v>
      </c>
      <c r="S4557">
        <v>237.29999999999998</v>
      </c>
      <c r="T4557" s="388">
        <v>44622</v>
      </c>
      <c r="V4557" t="s">
        <v>840</v>
      </c>
      <c r="W4557" s="388">
        <v>44658</v>
      </c>
      <c r="Y4557">
        <v>1</v>
      </c>
      <c r="Z4557">
        <v>0</v>
      </c>
      <c r="AA4557" t="s">
        <v>1758</v>
      </c>
      <c r="AB4557" t="s">
        <v>7329</v>
      </c>
      <c r="AD4557" t="s">
        <v>2045</v>
      </c>
      <c r="AE4557" t="s">
        <v>2046</v>
      </c>
      <c r="AI4557" t="s">
        <v>11298</v>
      </c>
      <c r="AL4557" t="s">
        <v>7379</v>
      </c>
      <c r="AM4557">
        <v>6</v>
      </c>
      <c r="AN4557" t="s">
        <v>7561</v>
      </c>
      <c r="AO4557" t="s">
        <v>7562</v>
      </c>
      <c r="AP4557">
        <v>0</v>
      </c>
      <c r="AQ4557" s="388">
        <v>44636</v>
      </c>
      <c r="AU4557" t="s">
        <v>1756</v>
      </c>
      <c r="AV4557" t="s">
        <v>1756</v>
      </c>
      <c r="AZ4557" t="s">
        <v>1756</v>
      </c>
      <c r="BA4557" t="s">
        <v>1767</v>
      </c>
      <c r="BB4557" t="s">
        <v>11411</v>
      </c>
      <c r="BC4557" t="s">
        <v>11411</v>
      </c>
      <c r="BD4557" t="s">
        <v>7333</v>
      </c>
      <c r="BE4557" t="s">
        <v>7333</v>
      </c>
      <c r="BF4557" t="s">
        <v>823</v>
      </c>
    </row>
    <row r="4558" spans="1:58">
      <c r="A4558" t="s">
        <v>829</v>
      </c>
      <c r="B4558">
        <v>6</v>
      </c>
      <c r="C4558">
        <v>0</v>
      </c>
      <c r="D4558">
        <v>11723</v>
      </c>
      <c r="E4558" t="s">
        <v>11409</v>
      </c>
      <c r="F4558">
        <v>53510611</v>
      </c>
      <c r="G4558" t="s">
        <v>2041</v>
      </c>
      <c r="H4558">
        <v>0</v>
      </c>
      <c r="I4558" t="s">
        <v>2073</v>
      </c>
      <c r="J4558">
        <v>243.75</v>
      </c>
      <c r="K4558">
        <v>1</v>
      </c>
      <c r="L4558" t="s">
        <v>1755</v>
      </c>
      <c r="M4558" t="s">
        <v>1757</v>
      </c>
      <c r="N4558" t="s">
        <v>1757</v>
      </c>
      <c r="O4558" t="s">
        <v>1756</v>
      </c>
      <c r="P4558" t="s">
        <v>1756</v>
      </c>
      <c r="Q4558" s="387">
        <v>243.75</v>
      </c>
      <c r="R4558">
        <v>31.6875</v>
      </c>
      <c r="S4558">
        <v>275.4375</v>
      </c>
      <c r="T4558" s="388">
        <v>44622</v>
      </c>
      <c r="V4558" t="s">
        <v>840</v>
      </c>
      <c r="W4558" s="388">
        <v>44658</v>
      </c>
      <c r="Y4558">
        <v>1</v>
      </c>
      <c r="Z4558">
        <v>0</v>
      </c>
      <c r="AA4558" t="s">
        <v>1758</v>
      </c>
      <c r="AB4558" t="s">
        <v>7329</v>
      </c>
      <c r="AD4558" t="s">
        <v>2045</v>
      </c>
      <c r="AE4558" t="s">
        <v>2046</v>
      </c>
      <c r="AI4558" t="s">
        <v>11298</v>
      </c>
      <c r="AL4558" t="s">
        <v>7379</v>
      </c>
      <c r="AM4558">
        <v>6</v>
      </c>
      <c r="AN4558" t="s">
        <v>7561</v>
      </c>
      <c r="AO4558" t="s">
        <v>7562</v>
      </c>
      <c r="AP4558">
        <v>0</v>
      </c>
      <c r="AQ4558" s="388">
        <v>44636</v>
      </c>
      <c r="AU4558" t="s">
        <v>1756</v>
      </c>
      <c r="AV4558" t="s">
        <v>1756</v>
      </c>
      <c r="AZ4558" t="s">
        <v>1756</v>
      </c>
      <c r="BA4558" t="s">
        <v>1767</v>
      </c>
      <c r="BB4558" t="s">
        <v>11412</v>
      </c>
      <c r="BC4558" t="s">
        <v>11412</v>
      </c>
      <c r="BD4558" t="s">
        <v>7333</v>
      </c>
      <c r="BE4558" t="s">
        <v>7333</v>
      </c>
      <c r="BF4558" t="s">
        <v>823</v>
      </c>
    </row>
    <row r="4559" spans="1:58">
      <c r="A4559" t="s">
        <v>829</v>
      </c>
      <c r="B4559">
        <v>6</v>
      </c>
      <c r="C4559">
        <v>0</v>
      </c>
      <c r="D4559">
        <v>11723</v>
      </c>
      <c r="E4559" t="s">
        <v>11409</v>
      </c>
      <c r="F4559">
        <v>53510611</v>
      </c>
      <c r="G4559" t="s">
        <v>2041</v>
      </c>
      <c r="H4559">
        <v>0</v>
      </c>
      <c r="I4559" t="s">
        <v>7531</v>
      </c>
      <c r="J4559">
        <v>126.98</v>
      </c>
      <c r="K4559">
        <v>6</v>
      </c>
      <c r="L4559" t="s">
        <v>2063</v>
      </c>
      <c r="M4559" t="s">
        <v>1757</v>
      </c>
      <c r="N4559" t="s">
        <v>1757</v>
      </c>
      <c r="O4559" t="s">
        <v>1756</v>
      </c>
      <c r="P4559" t="s">
        <v>1756</v>
      </c>
      <c r="Q4559" s="387">
        <v>761.88</v>
      </c>
      <c r="R4559">
        <v>99.044399999999996</v>
      </c>
      <c r="S4559">
        <v>860.92439999999988</v>
      </c>
      <c r="T4559" s="388">
        <v>44622</v>
      </c>
      <c r="V4559" t="s">
        <v>840</v>
      </c>
      <c r="W4559" s="388">
        <v>44658</v>
      </c>
      <c r="Y4559">
        <v>1</v>
      </c>
      <c r="Z4559">
        <v>0</v>
      </c>
      <c r="AA4559" t="s">
        <v>1758</v>
      </c>
      <c r="AB4559" t="s">
        <v>7329</v>
      </c>
      <c r="AD4559" t="s">
        <v>2045</v>
      </c>
      <c r="AE4559" t="s">
        <v>2046</v>
      </c>
      <c r="AI4559" t="s">
        <v>11298</v>
      </c>
      <c r="AL4559" t="s">
        <v>7379</v>
      </c>
      <c r="AM4559">
        <v>6</v>
      </c>
      <c r="AN4559" t="s">
        <v>7561</v>
      </c>
      <c r="AO4559" t="s">
        <v>7562</v>
      </c>
      <c r="AP4559">
        <v>0</v>
      </c>
      <c r="AQ4559" s="388">
        <v>44636</v>
      </c>
      <c r="AU4559" t="s">
        <v>1756</v>
      </c>
      <c r="AV4559" t="s">
        <v>1756</v>
      </c>
      <c r="AZ4559" t="s">
        <v>1756</v>
      </c>
      <c r="BA4559" t="s">
        <v>1767</v>
      </c>
      <c r="BB4559" t="s">
        <v>11413</v>
      </c>
      <c r="BC4559" t="s">
        <v>11413</v>
      </c>
      <c r="BD4559" t="s">
        <v>7333</v>
      </c>
      <c r="BE4559" t="s">
        <v>7333</v>
      </c>
      <c r="BF4559" t="s">
        <v>823</v>
      </c>
    </row>
    <row r="4560" spans="1:58">
      <c r="A4560" t="s">
        <v>829</v>
      </c>
      <c r="B4560">
        <v>6</v>
      </c>
      <c r="C4560">
        <v>0</v>
      </c>
      <c r="D4560">
        <v>11722</v>
      </c>
      <c r="E4560" t="s">
        <v>11414</v>
      </c>
      <c r="F4560">
        <v>53510611</v>
      </c>
      <c r="G4560" t="s">
        <v>2041</v>
      </c>
      <c r="H4560">
        <v>0</v>
      </c>
      <c r="I4560" t="s">
        <v>2103</v>
      </c>
      <c r="J4560">
        <v>70</v>
      </c>
      <c r="K4560">
        <v>11</v>
      </c>
      <c r="L4560" t="s">
        <v>1771</v>
      </c>
      <c r="M4560" t="s">
        <v>1756</v>
      </c>
      <c r="N4560" t="s">
        <v>1756</v>
      </c>
      <c r="O4560" t="s">
        <v>2104</v>
      </c>
      <c r="P4560" t="s">
        <v>1757</v>
      </c>
      <c r="Q4560" s="387">
        <v>770</v>
      </c>
      <c r="R4560">
        <v>100.10000000000001</v>
      </c>
      <c r="S4560">
        <v>870.09999999999991</v>
      </c>
      <c r="T4560" s="388">
        <v>44622</v>
      </c>
      <c r="V4560" t="s">
        <v>840</v>
      </c>
      <c r="W4560" s="388">
        <v>44658</v>
      </c>
      <c r="Y4560">
        <v>1</v>
      </c>
      <c r="Z4560">
        <v>0</v>
      </c>
      <c r="AA4560" t="s">
        <v>1758</v>
      </c>
      <c r="AB4560" t="s">
        <v>7329</v>
      </c>
      <c r="AD4560" t="s">
        <v>2045</v>
      </c>
      <c r="AE4560" t="s">
        <v>2046</v>
      </c>
      <c r="AI4560" t="s">
        <v>11298</v>
      </c>
      <c r="AL4560" t="s">
        <v>7379</v>
      </c>
      <c r="AM4560">
        <v>6</v>
      </c>
      <c r="AN4560" t="s">
        <v>7541</v>
      </c>
      <c r="AO4560" t="s">
        <v>7542</v>
      </c>
      <c r="AP4560">
        <v>0</v>
      </c>
      <c r="AQ4560" s="388">
        <v>44636</v>
      </c>
      <c r="AU4560" t="s">
        <v>1756</v>
      </c>
      <c r="AV4560" t="s">
        <v>1756</v>
      </c>
      <c r="AZ4560" t="s">
        <v>1756</v>
      </c>
      <c r="BA4560" t="s">
        <v>1767</v>
      </c>
      <c r="BB4560" t="s">
        <v>11415</v>
      </c>
      <c r="BC4560" t="s">
        <v>11415</v>
      </c>
      <c r="BD4560" t="s">
        <v>7333</v>
      </c>
      <c r="BE4560" t="s">
        <v>7333</v>
      </c>
      <c r="BF4560" t="s">
        <v>823</v>
      </c>
    </row>
    <row r="4561" spans="1:58">
      <c r="A4561" t="s">
        <v>829</v>
      </c>
      <c r="B4561">
        <v>6</v>
      </c>
      <c r="C4561">
        <v>0</v>
      </c>
      <c r="D4561">
        <v>11722</v>
      </c>
      <c r="E4561" t="s">
        <v>11414</v>
      </c>
      <c r="F4561">
        <v>53510611</v>
      </c>
      <c r="G4561" t="s">
        <v>2041</v>
      </c>
      <c r="H4561">
        <v>0</v>
      </c>
      <c r="I4561" t="s">
        <v>2052</v>
      </c>
      <c r="J4561">
        <v>75</v>
      </c>
      <c r="K4561">
        <v>11</v>
      </c>
      <c r="L4561" t="s">
        <v>1771</v>
      </c>
      <c r="M4561" t="s">
        <v>1756</v>
      </c>
      <c r="N4561" t="s">
        <v>1756</v>
      </c>
      <c r="O4561" t="s">
        <v>1757</v>
      </c>
      <c r="P4561" t="s">
        <v>1757</v>
      </c>
      <c r="Q4561" s="387">
        <v>825</v>
      </c>
      <c r="R4561">
        <v>107.25</v>
      </c>
      <c r="S4561">
        <v>932.24999999999989</v>
      </c>
      <c r="T4561" s="388">
        <v>44622</v>
      </c>
      <c r="V4561" t="s">
        <v>840</v>
      </c>
      <c r="W4561" s="388">
        <v>44658</v>
      </c>
      <c r="Y4561">
        <v>1</v>
      </c>
      <c r="Z4561">
        <v>0</v>
      </c>
      <c r="AA4561" t="s">
        <v>1758</v>
      </c>
      <c r="AB4561" t="s">
        <v>7329</v>
      </c>
      <c r="AD4561" t="s">
        <v>2045</v>
      </c>
      <c r="AE4561" t="s">
        <v>2046</v>
      </c>
      <c r="AI4561" t="s">
        <v>11298</v>
      </c>
      <c r="AL4561" t="s">
        <v>7379</v>
      </c>
      <c r="AM4561">
        <v>6</v>
      </c>
      <c r="AN4561" t="s">
        <v>7541</v>
      </c>
      <c r="AO4561" t="s">
        <v>7542</v>
      </c>
      <c r="AP4561">
        <v>0</v>
      </c>
      <c r="AQ4561" s="388">
        <v>44636</v>
      </c>
      <c r="AU4561" t="s">
        <v>1756</v>
      </c>
      <c r="AV4561" t="s">
        <v>1756</v>
      </c>
      <c r="AZ4561" t="s">
        <v>1756</v>
      </c>
      <c r="BA4561" t="s">
        <v>1767</v>
      </c>
      <c r="BB4561" t="s">
        <v>11416</v>
      </c>
      <c r="BC4561" t="s">
        <v>11416</v>
      </c>
      <c r="BD4561" t="s">
        <v>7333</v>
      </c>
      <c r="BE4561" t="s">
        <v>7333</v>
      </c>
      <c r="BF4561" t="s">
        <v>823</v>
      </c>
    </row>
    <row r="4562" spans="1:58">
      <c r="A4562" t="s">
        <v>829</v>
      </c>
      <c r="B4562">
        <v>6</v>
      </c>
      <c r="C4562">
        <v>0</v>
      </c>
      <c r="D4562">
        <v>11722</v>
      </c>
      <c r="E4562" t="s">
        <v>11414</v>
      </c>
      <c r="F4562">
        <v>53510611</v>
      </c>
      <c r="G4562" t="s">
        <v>2041</v>
      </c>
      <c r="H4562">
        <v>0</v>
      </c>
      <c r="I4562" t="s">
        <v>2056</v>
      </c>
      <c r="J4562">
        <v>210</v>
      </c>
      <c r="K4562">
        <v>1</v>
      </c>
      <c r="L4562" t="s">
        <v>1755</v>
      </c>
      <c r="M4562" t="s">
        <v>1756</v>
      </c>
      <c r="N4562" t="s">
        <v>1756</v>
      </c>
      <c r="P4562" t="s">
        <v>1757</v>
      </c>
      <c r="Q4562" s="387">
        <v>210</v>
      </c>
      <c r="R4562">
        <v>27.3</v>
      </c>
      <c r="S4562">
        <v>237.29999999999998</v>
      </c>
      <c r="T4562" s="388">
        <v>44622</v>
      </c>
      <c r="V4562" t="s">
        <v>840</v>
      </c>
      <c r="W4562" s="388">
        <v>44658</v>
      </c>
      <c r="Y4562">
        <v>1</v>
      </c>
      <c r="Z4562">
        <v>0</v>
      </c>
      <c r="AA4562" t="s">
        <v>1758</v>
      </c>
      <c r="AB4562" t="s">
        <v>7329</v>
      </c>
      <c r="AD4562" t="s">
        <v>2045</v>
      </c>
      <c r="AE4562" t="s">
        <v>2046</v>
      </c>
      <c r="AI4562" t="s">
        <v>11298</v>
      </c>
      <c r="AL4562" t="s">
        <v>7379</v>
      </c>
      <c r="AM4562">
        <v>6</v>
      </c>
      <c r="AN4562" t="s">
        <v>7541</v>
      </c>
      <c r="AO4562" t="s">
        <v>7542</v>
      </c>
      <c r="AP4562">
        <v>0</v>
      </c>
      <c r="AQ4562" s="388">
        <v>44636</v>
      </c>
      <c r="AU4562" t="s">
        <v>1756</v>
      </c>
      <c r="AV4562" t="s">
        <v>1756</v>
      </c>
      <c r="AZ4562" t="s">
        <v>1756</v>
      </c>
      <c r="BA4562" t="s">
        <v>1767</v>
      </c>
      <c r="BB4562" t="s">
        <v>11417</v>
      </c>
      <c r="BC4562" t="s">
        <v>11417</v>
      </c>
      <c r="BD4562" t="s">
        <v>7333</v>
      </c>
      <c r="BE4562" t="s">
        <v>7333</v>
      </c>
      <c r="BF4562" t="s">
        <v>823</v>
      </c>
    </row>
    <row r="4563" spans="1:58">
      <c r="A4563" t="s">
        <v>829</v>
      </c>
      <c r="B4563">
        <v>6</v>
      </c>
      <c r="C4563">
        <v>0</v>
      </c>
      <c r="D4563">
        <v>11722</v>
      </c>
      <c r="E4563" t="s">
        <v>11414</v>
      </c>
      <c r="F4563">
        <v>53510611</v>
      </c>
      <c r="G4563" t="s">
        <v>2041</v>
      </c>
      <c r="H4563">
        <v>0</v>
      </c>
      <c r="I4563" t="s">
        <v>2056</v>
      </c>
      <c r="J4563">
        <v>210</v>
      </c>
      <c r="K4563">
        <v>1</v>
      </c>
      <c r="L4563" t="s">
        <v>1755</v>
      </c>
      <c r="M4563" t="s">
        <v>1756</v>
      </c>
      <c r="N4563" t="s">
        <v>1756</v>
      </c>
      <c r="O4563" t="s">
        <v>1757</v>
      </c>
      <c r="P4563" t="s">
        <v>1757</v>
      </c>
      <c r="Q4563" s="387">
        <v>210</v>
      </c>
      <c r="R4563">
        <v>27.3</v>
      </c>
      <c r="S4563">
        <v>237.29999999999998</v>
      </c>
      <c r="T4563" s="388">
        <v>44622</v>
      </c>
      <c r="V4563" t="s">
        <v>840</v>
      </c>
      <c r="W4563" s="388">
        <v>44658</v>
      </c>
      <c r="Y4563">
        <v>1</v>
      </c>
      <c r="Z4563">
        <v>0</v>
      </c>
      <c r="AA4563" t="s">
        <v>1758</v>
      </c>
      <c r="AB4563" t="s">
        <v>7329</v>
      </c>
      <c r="AD4563" t="s">
        <v>2045</v>
      </c>
      <c r="AE4563" t="s">
        <v>2046</v>
      </c>
      <c r="AI4563" t="s">
        <v>11298</v>
      </c>
      <c r="AL4563" t="s">
        <v>7379</v>
      </c>
      <c r="AM4563">
        <v>6</v>
      </c>
      <c r="AN4563" t="s">
        <v>7541</v>
      </c>
      <c r="AO4563" t="s">
        <v>7542</v>
      </c>
      <c r="AP4563">
        <v>0</v>
      </c>
      <c r="AQ4563" s="388">
        <v>44636</v>
      </c>
      <c r="AU4563" t="s">
        <v>1756</v>
      </c>
      <c r="AV4563" t="s">
        <v>1756</v>
      </c>
      <c r="AZ4563" t="s">
        <v>1756</v>
      </c>
      <c r="BA4563" t="s">
        <v>1767</v>
      </c>
      <c r="BB4563" t="s">
        <v>11417</v>
      </c>
      <c r="BC4563" t="s">
        <v>11417</v>
      </c>
      <c r="BD4563" t="s">
        <v>7333</v>
      </c>
      <c r="BE4563" t="s">
        <v>7333</v>
      </c>
      <c r="BF4563" t="s">
        <v>823</v>
      </c>
    </row>
    <row r="4564" spans="1:58">
      <c r="A4564" t="s">
        <v>829</v>
      </c>
      <c r="B4564">
        <v>6</v>
      </c>
      <c r="C4564">
        <v>0</v>
      </c>
      <c r="D4564">
        <v>11722</v>
      </c>
      <c r="E4564" t="s">
        <v>11414</v>
      </c>
      <c r="F4564">
        <v>53510611</v>
      </c>
      <c r="G4564" t="s">
        <v>2041</v>
      </c>
      <c r="H4564">
        <v>0</v>
      </c>
      <c r="I4564" t="s">
        <v>2113</v>
      </c>
      <c r="J4564">
        <v>122.39</v>
      </c>
      <c r="K4564">
        <v>11</v>
      </c>
      <c r="L4564" t="s">
        <v>2063</v>
      </c>
      <c r="M4564" t="s">
        <v>2114</v>
      </c>
      <c r="N4564" t="s">
        <v>1757</v>
      </c>
      <c r="O4564" t="s">
        <v>1756</v>
      </c>
      <c r="P4564" t="s">
        <v>1756</v>
      </c>
      <c r="Q4564" s="387">
        <v>1346.29</v>
      </c>
      <c r="R4564">
        <v>175.01769999999999</v>
      </c>
      <c r="S4564">
        <v>1521.3076999999998</v>
      </c>
      <c r="T4564" s="388">
        <v>44622</v>
      </c>
      <c r="V4564" t="s">
        <v>840</v>
      </c>
      <c r="W4564" s="388">
        <v>44658</v>
      </c>
      <c r="Y4564">
        <v>1</v>
      </c>
      <c r="Z4564">
        <v>0</v>
      </c>
      <c r="AA4564" t="s">
        <v>1758</v>
      </c>
      <c r="AB4564" t="s">
        <v>7329</v>
      </c>
      <c r="AD4564" t="s">
        <v>2045</v>
      </c>
      <c r="AE4564" t="s">
        <v>2046</v>
      </c>
      <c r="AI4564" t="s">
        <v>11298</v>
      </c>
      <c r="AL4564" t="s">
        <v>7379</v>
      </c>
      <c r="AM4564">
        <v>6</v>
      </c>
      <c r="AN4564" t="s">
        <v>7541</v>
      </c>
      <c r="AO4564" t="s">
        <v>7542</v>
      </c>
      <c r="AP4564">
        <v>0</v>
      </c>
      <c r="AQ4564" s="388">
        <v>44636</v>
      </c>
      <c r="AU4564" t="s">
        <v>1756</v>
      </c>
      <c r="AV4564" t="s">
        <v>1756</v>
      </c>
      <c r="AZ4564" t="s">
        <v>1756</v>
      </c>
      <c r="BA4564" t="s">
        <v>1767</v>
      </c>
      <c r="BB4564" t="s">
        <v>11418</v>
      </c>
      <c r="BC4564" t="s">
        <v>11418</v>
      </c>
      <c r="BD4564" t="s">
        <v>7333</v>
      </c>
      <c r="BE4564" t="s">
        <v>7333</v>
      </c>
      <c r="BF4564" t="s">
        <v>823</v>
      </c>
    </row>
    <row r="4565" spans="1:58">
      <c r="A4565" t="s">
        <v>829</v>
      </c>
      <c r="B4565">
        <v>6</v>
      </c>
      <c r="C4565">
        <v>0</v>
      </c>
      <c r="D4565">
        <v>11722</v>
      </c>
      <c r="E4565" t="s">
        <v>11414</v>
      </c>
      <c r="F4565">
        <v>53510611</v>
      </c>
      <c r="G4565" t="s">
        <v>2041</v>
      </c>
      <c r="H4565">
        <v>0</v>
      </c>
      <c r="I4565" t="s">
        <v>2073</v>
      </c>
      <c r="J4565">
        <v>243.75</v>
      </c>
      <c r="K4565">
        <v>1</v>
      </c>
      <c r="L4565" t="s">
        <v>1755</v>
      </c>
      <c r="M4565" t="s">
        <v>1757</v>
      </c>
      <c r="N4565" t="s">
        <v>1757</v>
      </c>
      <c r="O4565" t="s">
        <v>1756</v>
      </c>
      <c r="P4565" t="s">
        <v>1756</v>
      </c>
      <c r="Q4565" s="387">
        <v>243.75</v>
      </c>
      <c r="R4565">
        <v>31.6875</v>
      </c>
      <c r="S4565">
        <v>275.4375</v>
      </c>
      <c r="T4565" s="388">
        <v>44622</v>
      </c>
      <c r="V4565" t="s">
        <v>840</v>
      </c>
      <c r="W4565" s="388">
        <v>44658</v>
      </c>
      <c r="Y4565">
        <v>1</v>
      </c>
      <c r="Z4565">
        <v>0</v>
      </c>
      <c r="AA4565" t="s">
        <v>1758</v>
      </c>
      <c r="AB4565" t="s">
        <v>7329</v>
      </c>
      <c r="AD4565" t="s">
        <v>2045</v>
      </c>
      <c r="AE4565" t="s">
        <v>2046</v>
      </c>
      <c r="AI4565" t="s">
        <v>11298</v>
      </c>
      <c r="AL4565" t="s">
        <v>7379</v>
      </c>
      <c r="AM4565">
        <v>6</v>
      </c>
      <c r="AN4565" t="s">
        <v>7541</v>
      </c>
      <c r="AO4565" t="s">
        <v>7542</v>
      </c>
      <c r="AP4565">
        <v>0</v>
      </c>
      <c r="AQ4565" s="388">
        <v>44636</v>
      </c>
      <c r="AU4565" t="s">
        <v>1756</v>
      </c>
      <c r="AV4565" t="s">
        <v>1756</v>
      </c>
      <c r="AZ4565" t="s">
        <v>1756</v>
      </c>
      <c r="BA4565" t="s">
        <v>1767</v>
      </c>
      <c r="BB4565" t="s">
        <v>11419</v>
      </c>
      <c r="BC4565" t="s">
        <v>11419</v>
      </c>
      <c r="BD4565" t="s">
        <v>7333</v>
      </c>
      <c r="BE4565" t="s">
        <v>7333</v>
      </c>
      <c r="BF4565" t="s">
        <v>823</v>
      </c>
    </row>
    <row r="4566" spans="1:58">
      <c r="A4566" t="s">
        <v>829</v>
      </c>
      <c r="B4566">
        <v>6</v>
      </c>
      <c r="C4566">
        <v>0</v>
      </c>
      <c r="D4566">
        <v>11722</v>
      </c>
      <c r="E4566" t="s">
        <v>11414</v>
      </c>
      <c r="F4566">
        <v>53510611</v>
      </c>
      <c r="G4566" t="s">
        <v>2041</v>
      </c>
      <c r="H4566">
        <v>0</v>
      </c>
      <c r="I4566" t="s">
        <v>7531</v>
      </c>
      <c r="J4566">
        <v>126.98</v>
      </c>
      <c r="K4566">
        <v>9</v>
      </c>
      <c r="L4566" t="s">
        <v>2063</v>
      </c>
      <c r="M4566" t="s">
        <v>1757</v>
      </c>
      <c r="N4566" t="s">
        <v>1757</v>
      </c>
      <c r="O4566" t="s">
        <v>1756</v>
      </c>
      <c r="P4566" t="s">
        <v>1756</v>
      </c>
      <c r="Q4566" s="387">
        <v>1142.82</v>
      </c>
      <c r="R4566">
        <v>148.56659999999999</v>
      </c>
      <c r="S4566">
        <v>1291.3865999999998</v>
      </c>
      <c r="T4566" s="388">
        <v>44622</v>
      </c>
      <c r="V4566" t="s">
        <v>840</v>
      </c>
      <c r="W4566" s="388">
        <v>44658</v>
      </c>
      <c r="Y4566">
        <v>1</v>
      </c>
      <c r="Z4566">
        <v>0</v>
      </c>
      <c r="AA4566" t="s">
        <v>1758</v>
      </c>
      <c r="AB4566" t="s">
        <v>7329</v>
      </c>
      <c r="AD4566" t="s">
        <v>2045</v>
      </c>
      <c r="AE4566" t="s">
        <v>2046</v>
      </c>
      <c r="AI4566" t="s">
        <v>11298</v>
      </c>
      <c r="AL4566" t="s">
        <v>7379</v>
      </c>
      <c r="AM4566">
        <v>6</v>
      </c>
      <c r="AN4566" t="s">
        <v>7541</v>
      </c>
      <c r="AO4566" t="s">
        <v>7542</v>
      </c>
      <c r="AP4566">
        <v>0</v>
      </c>
      <c r="AQ4566" s="388">
        <v>44636</v>
      </c>
      <c r="AU4566" t="s">
        <v>1756</v>
      </c>
      <c r="AV4566" t="s">
        <v>1756</v>
      </c>
      <c r="AZ4566" t="s">
        <v>1756</v>
      </c>
      <c r="BA4566" t="s">
        <v>1767</v>
      </c>
      <c r="BB4566" t="s">
        <v>11420</v>
      </c>
      <c r="BC4566" t="s">
        <v>11420</v>
      </c>
      <c r="BD4566" t="s">
        <v>7333</v>
      </c>
      <c r="BE4566" t="s">
        <v>7333</v>
      </c>
      <c r="BF4566" t="s">
        <v>823</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39997558519241921"/>
  </sheetPr>
  <dimension ref="A1:M25"/>
  <sheetViews>
    <sheetView workbookViewId="0"/>
  </sheetViews>
  <sheetFormatPr defaultRowHeight="15"/>
  <cols>
    <col min="1" max="10" width="14.42578125" customWidth="1"/>
    <col min="11" max="11" width="17.140625" customWidth="1"/>
    <col min="12" max="13" width="14.42578125" customWidth="1"/>
  </cols>
  <sheetData>
    <row r="1" spans="1:13" ht="21">
      <c r="A1" s="417" t="s">
        <v>11421</v>
      </c>
    </row>
    <row r="2" spans="1:13">
      <c r="A2" s="391" t="s">
        <v>11422</v>
      </c>
    </row>
    <row r="3" spans="1:13" ht="30">
      <c r="A3" s="736" t="s">
        <v>11423</v>
      </c>
      <c r="B3" s="736" t="s">
        <v>11424</v>
      </c>
      <c r="C3" s="736" t="s">
        <v>11425</v>
      </c>
      <c r="D3" s="736" t="s">
        <v>11426</v>
      </c>
      <c r="E3" s="736" t="s">
        <v>11427</v>
      </c>
      <c r="F3" s="736" t="s">
        <v>11428</v>
      </c>
      <c r="G3" s="736" t="s">
        <v>11429</v>
      </c>
      <c r="H3" s="736" t="s">
        <v>11430</v>
      </c>
      <c r="I3" s="736" t="s">
        <v>11431</v>
      </c>
      <c r="J3" s="736" t="s">
        <v>11432</v>
      </c>
      <c r="K3" s="736" t="s">
        <v>11433</v>
      </c>
      <c r="L3" s="736" t="s">
        <v>510</v>
      </c>
      <c r="M3" s="736" t="s">
        <v>1703</v>
      </c>
    </row>
    <row r="4" spans="1:13">
      <c r="A4" s="737">
        <v>6</v>
      </c>
      <c r="B4" s="737" t="s">
        <v>11434</v>
      </c>
      <c r="C4" s="737">
        <v>20</v>
      </c>
      <c r="D4" s="738" t="s">
        <v>11435</v>
      </c>
      <c r="E4" s="737">
        <v>600</v>
      </c>
      <c r="F4" s="739">
        <v>44409</v>
      </c>
      <c r="G4" s="739">
        <v>44620</v>
      </c>
      <c r="H4" s="740">
        <f t="shared" ref="H4:H22" si="0">ROUND((G4-F4)/30,0)*L4</f>
        <v>6660.3600000000006</v>
      </c>
      <c r="I4" s="739">
        <v>44849</v>
      </c>
      <c r="J4" s="741">
        <f t="shared" ref="J4:J22" si="1">(I4-G4)/30</f>
        <v>7.6333333333333337</v>
      </c>
      <c r="K4" s="742">
        <f t="shared" ref="K4:K22" si="2">L4*J4</f>
        <v>7262.9640000000009</v>
      </c>
      <c r="L4" s="742">
        <v>951.48</v>
      </c>
      <c r="M4" s="737">
        <v>7083</v>
      </c>
    </row>
    <row r="5" spans="1:13">
      <c r="A5" s="737">
        <v>6</v>
      </c>
      <c r="B5" s="737" t="s">
        <v>11434</v>
      </c>
      <c r="C5" s="737">
        <v>30</v>
      </c>
      <c r="D5" s="737" t="s">
        <v>11436</v>
      </c>
      <c r="E5" s="737">
        <v>605</v>
      </c>
      <c r="F5" s="739">
        <v>44409</v>
      </c>
      <c r="G5" s="739">
        <v>44620</v>
      </c>
      <c r="H5" s="740">
        <f t="shared" si="0"/>
        <v>9048.06</v>
      </c>
      <c r="I5" s="739">
        <v>44849</v>
      </c>
      <c r="J5" s="741">
        <f t="shared" si="1"/>
        <v>7.6333333333333337</v>
      </c>
      <c r="K5" s="742">
        <f t="shared" si="2"/>
        <v>9866.6939999999995</v>
      </c>
      <c r="L5" s="742">
        <v>1292.58</v>
      </c>
      <c r="M5" s="737">
        <v>806</v>
      </c>
    </row>
    <row r="6" spans="1:13">
      <c r="A6" s="737">
        <v>6</v>
      </c>
      <c r="B6" s="737" t="s">
        <v>11434</v>
      </c>
      <c r="C6" s="737">
        <v>20</v>
      </c>
      <c r="D6" s="737" t="s">
        <v>11437</v>
      </c>
      <c r="E6" s="737">
        <v>609</v>
      </c>
      <c r="F6" s="739">
        <v>44409</v>
      </c>
      <c r="G6" s="739">
        <v>44620</v>
      </c>
      <c r="H6" s="740">
        <f t="shared" si="0"/>
        <v>6660.3600000000006</v>
      </c>
      <c r="I6" s="739">
        <v>44849</v>
      </c>
      <c r="J6" s="741">
        <f t="shared" si="1"/>
        <v>7.6333333333333337</v>
      </c>
      <c r="K6" s="742">
        <f t="shared" si="2"/>
        <v>7262.9640000000009</v>
      </c>
      <c r="L6" s="742">
        <v>951.48</v>
      </c>
      <c r="M6" s="737">
        <v>7065</v>
      </c>
    </row>
    <row r="7" spans="1:13">
      <c r="A7" s="737">
        <v>6</v>
      </c>
      <c r="B7" s="737" t="s">
        <v>11434</v>
      </c>
      <c r="C7" s="737">
        <v>40</v>
      </c>
      <c r="D7" s="737" t="s">
        <v>11438</v>
      </c>
      <c r="E7" s="737">
        <v>8110.01</v>
      </c>
      <c r="F7" s="739">
        <v>44409</v>
      </c>
      <c r="G7" s="739">
        <v>44620</v>
      </c>
      <c r="H7" s="740">
        <f t="shared" si="0"/>
        <v>12034.96</v>
      </c>
      <c r="I7" s="739">
        <v>44849</v>
      </c>
      <c r="J7" s="741">
        <f t="shared" si="1"/>
        <v>7.6333333333333337</v>
      </c>
      <c r="K7" s="742">
        <f t="shared" si="2"/>
        <v>13123.837333333333</v>
      </c>
      <c r="L7" s="742">
        <v>1719.28</v>
      </c>
      <c r="M7" s="737">
        <v>832</v>
      </c>
    </row>
    <row r="8" spans="1:13">
      <c r="A8" s="737">
        <v>6</v>
      </c>
      <c r="B8" s="737" t="s">
        <v>11434</v>
      </c>
      <c r="C8" s="737">
        <v>30</v>
      </c>
      <c r="D8" s="737" t="s">
        <v>11439</v>
      </c>
      <c r="E8" s="737">
        <v>8130.01</v>
      </c>
      <c r="F8" s="739">
        <v>44409</v>
      </c>
      <c r="G8" s="739">
        <v>44620</v>
      </c>
      <c r="H8" s="740">
        <f t="shared" si="0"/>
        <v>9048.06</v>
      </c>
      <c r="I8" s="739">
        <v>44849</v>
      </c>
      <c r="J8" s="741">
        <f t="shared" si="1"/>
        <v>7.6333333333333337</v>
      </c>
      <c r="K8" s="742">
        <f t="shared" si="2"/>
        <v>9866.6939999999995</v>
      </c>
      <c r="L8" s="742">
        <v>1292.58</v>
      </c>
      <c r="M8" s="737">
        <v>863</v>
      </c>
    </row>
    <row r="9" spans="1:13">
      <c r="A9" s="737">
        <v>6</v>
      </c>
      <c r="B9" s="737" t="s">
        <v>11434</v>
      </c>
      <c r="C9" s="737">
        <v>20</v>
      </c>
      <c r="D9" s="737" t="s">
        <v>11440</v>
      </c>
      <c r="E9" s="737">
        <v>8140</v>
      </c>
      <c r="F9" s="739">
        <v>44409</v>
      </c>
      <c r="G9" s="739">
        <v>44620</v>
      </c>
      <c r="H9" s="740">
        <f t="shared" si="0"/>
        <v>6660.3600000000006</v>
      </c>
      <c r="I9" s="739">
        <v>44849</v>
      </c>
      <c r="J9" s="741">
        <f t="shared" si="1"/>
        <v>7.6333333333333337</v>
      </c>
      <c r="K9" s="742">
        <f t="shared" si="2"/>
        <v>7262.9640000000009</v>
      </c>
      <c r="L9" s="742">
        <v>951.48</v>
      </c>
      <c r="M9" s="737">
        <v>7115</v>
      </c>
    </row>
    <row r="10" spans="1:13">
      <c r="A10" s="737">
        <v>6</v>
      </c>
      <c r="B10" s="737" t="s">
        <v>11434</v>
      </c>
      <c r="C10" s="737">
        <v>50</v>
      </c>
      <c r="D10" s="737" t="s">
        <v>11441</v>
      </c>
      <c r="E10" s="737">
        <v>8150.01</v>
      </c>
      <c r="F10" s="739">
        <v>44409</v>
      </c>
      <c r="G10" s="739">
        <v>44620</v>
      </c>
      <c r="H10" s="740">
        <f t="shared" si="0"/>
        <v>14703.08</v>
      </c>
      <c r="I10" s="739">
        <v>44849</v>
      </c>
      <c r="J10" s="741">
        <f t="shared" si="1"/>
        <v>7.6333333333333337</v>
      </c>
      <c r="K10" s="742">
        <f t="shared" si="2"/>
        <v>16033.358666666669</v>
      </c>
      <c r="L10" s="742">
        <v>2100.44</v>
      </c>
      <c r="M10" s="737">
        <v>873</v>
      </c>
    </row>
    <row r="11" spans="1:13">
      <c r="A11" s="737">
        <v>6</v>
      </c>
      <c r="B11" s="737" t="s">
        <v>11434</v>
      </c>
      <c r="C11" s="737">
        <v>20</v>
      </c>
      <c r="D11" s="737" t="s">
        <v>11442</v>
      </c>
      <c r="E11" s="737">
        <v>8160</v>
      </c>
      <c r="F11" s="739">
        <v>44409</v>
      </c>
      <c r="G11" s="739">
        <v>44589</v>
      </c>
      <c r="H11" s="740">
        <f t="shared" si="0"/>
        <v>5406</v>
      </c>
      <c r="I11" s="739">
        <v>44849</v>
      </c>
      <c r="J11" s="741">
        <f t="shared" si="1"/>
        <v>8.6666666666666661</v>
      </c>
      <c r="K11" s="742">
        <f t="shared" si="2"/>
        <v>7808.6666666666661</v>
      </c>
      <c r="L11" s="742">
        <v>901</v>
      </c>
      <c r="M11" s="738">
        <v>7112</v>
      </c>
    </row>
    <row r="12" spans="1:13">
      <c r="A12" s="737">
        <v>6</v>
      </c>
      <c r="B12" s="737" t="s">
        <v>11434</v>
      </c>
      <c r="C12" s="737">
        <v>20</v>
      </c>
      <c r="D12" s="737" t="s">
        <v>11443</v>
      </c>
      <c r="E12" s="737">
        <v>8240</v>
      </c>
      <c r="F12" s="739">
        <v>44409</v>
      </c>
      <c r="G12" s="739">
        <v>44620</v>
      </c>
      <c r="H12" s="740">
        <f t="shared" si="0"/>
        <v>6660.3600000000006</v>
      </c>
      <c r="I12" s="739">
        <v>44849</v>
      </c>
      <c r="J12" s="741">
        <f t="shared" si="1"/>
        <v>7.6333333333333337</v>
      </c>
      <c r="K12" s="742">
        <f t="shared" si="2"/>
        <v>7262.9640000000009</v>
      </c>
      <c r="L12" s="742">
        <v>951.48</v>
      </c>
      <c r="M12" s="738">
        <v>7098</v>
      </c>
    </row>
    <row r="13" spans="1:13">
      <c r="A13" s="737">
        <v>6</v>
      </c>
      <c r="B13" s="737" t="s">
        <v>11434</v>
      </c>
      <c r="C13" s="737">
        <v>20</v>
      </c>
      <c r="D13" s="737" t="s">
        <v>11444</v>
      </c>
      <c r="E13" s="737">
        <v>8350.0300000000007</v>
      </c>
      <c r="F13" s="739">
        <v>44409</v>
      </c>
      <c r="G13" s="739">
        <v>44620</v>
      </c>
      <c r="H13" s="740">
        <f t="shared" si="0"/>
        <v>6660.3600000000006</v>
      </c>
      <c r="I13" s="739">
        <v>44849</v>
      </c>
      <c r="J13" s="741">
        <f t="shared" si="1"/>
        <v>7.6333333333333337</v>
      </c>
      <c r="K13" s="742">
        <f t="shared" si="2"/>
        <v>7262.9640000000009</v>
      </c>
      <c r="L13" s="742">
        <v>951.48</v>
      </c>
      <c r="M13" s="737">
        <v>7071</v>
      </c>
    </row>
    <row r="14" spans="1:13">
      <c r="A14" s="737">
        <v>6</v>
      </c>
      <c r="B14" s="737" t="s">
        <v>11434</v>
      </c>
      <c r="C14" s="737">
        <v>20</v>
      </c>
      <c r="D14" s="737" t="s">
        <v>11445</v>
      </c>
      <c r="E14" s="737">
        <v>8351</v>
      </c>
      <c r="F14" s="739">
        <v>44409</v>
      </c>
      <c r="G14" s="739">
        <v>44620</v>
      </c>
      <c r="H14" s="740">
        <f t="shared" si="0"/>
        <v>6660.3600000000006</v>
      </c>
      <c r="I14" s="739">
        <v>44849</v>
      </c>
      <c r="J14" s="741">
        <f t="shared" si="1"/>
        <v>7.6333333333333337</v>
      </c>
      <c r="K14" s="742">
        <f t="shared" si="2"/>
        <v>7262.9640000000009</v>
      </c>
      <c r="L14" s="742">
        <v>951.48</v>
      </c>
      <c r="M14" s="737">
        <v>7078</v>
      </c>
    </row>
    <row r="15" spans="1:13">
      <c r="A15" s="737">
        <v>6</v>
      </c>
      <c r="B15" s="737" t="s">
        <v>11434</v>
      </c>
      <c r="C15" s="737">
        <v>20</v>
      </c>
      <c r="D15" s="737" t="s">
        <v>11446</v>
      </c>
      <c r="E15" s="737">
        <v>8370</v>
      </c>
      <c r="F15" s="739">
        <v>44409</v>
      </c>
      <c r="G15" s="739">
        <v>44620</v>
      </c>
      <c r="H15" s="740">
        <f t="shared" si="0"/>
        <v>6660.3600000000006</v>
      </c>
      <c r="I15" s="739">
        <v>44849</v>
      </c>
      <c r="J15" s="741">
        <f t="shared" si="1"/>
        <v>7.6333333333333337</v>
      </c>
      <c r="K15" s="742">
        <f t="shared" si="2"/>
        <v>7262.9640000000009</v>
      </c>
      <c r="L15" s="742">
        <v>951.48</v>
      </c>
      <c r="M15" s="737">
        <v>7067</v>
      </c>
    </row>
    <row r="16" spans="1:13">
      <c r="A16" s="737">
        <v>6</v>
      </c>
      <c r="B16" s="737" t="s">
        <v>11434</v>
      </c>
      <c r="C16" s="737">
        <v>20</v>
      </c>
      <c r="D16" s="738" t="s">
        <v>11447</v>
      </c>
      <c r="E16" s="737">
        <v>8400.01</v>
      </c>
      <c r="F16" s="739">
        <v>44409</v>
      </c>
      <c r="G16" s="739">
        <v>44620</v>
      </c>
      <c r="H16" s="740">
        <f t="shared" si="0"/>
        <v>6660.3600000000006</v>
      </c>
      <c r="I16" s="739">
        <v>44849</v>
      </c>
      <c r="J16" s="741">
        <f t="shared" si="1"/>
        <v>7.6333333333333337</v>
      </c>
      <c r="K16" s="742">
        <f t="shared" si="2"/>
        <v>7262.9640000000009</v>
      </c>
      <c r="L16" s="742">
        <v>951.48</v>
      </c>
      <c r="M16" s="737">
        <v>7077</v>
      </c>
    </row>
    <row r="17" spans="1:13">
      <c r="A17" s="737">
        <v>6</v>
      </c>
      <c r="B17" s="737" t="s">
        <v>11434</v>
      </c>
      <c r="C17" s="737">
        <v>40</v>
      </c>
      <c r="D17" s="738" t="s">
        <v>11448</v>
      </c>
      <c r="E17" s="737">
        <v>8440.01</v>
      </c>
      <c r="F17" s="739">
        <v>44409</v>
      </c>
      <c r="G17" s="739">
        <v>44620</v>
      </c>
      <c r="H17" s="740">
        <f t="shared" si="0"/>
        <v>12034.96</v>
      </c>
      <c r="I17" s="739">
        <v>44849</v>
      </c>
      <c r="J17" s="741">
        <f t="shared" si="1"/>
        <v>7.6333333333333337</v>
      </c>
      <c r="K17" s="742">
        <f t="shared" si="2"/>
        <v>13123.837333333333</v>
      </c>
      <c r="L17" s="742">
        <v>1719.28</v>
      </c>
      <c r="M17" s="737">
        <v>831</v>
      </c>
    </row>
    <row r="18" spans="1:13">
      <c r="A18" s="737">
        <v>7</v>
      </c>
      <c r="B18" s="737" t="s">
        <v>11434</v>
      </c>
      <c r="C18" s="743">
        <v>60</v>
      </c>
      <c r="D18" s="737" t="s">
        <v>11449</v>
      </c>
      <c r="E18" s="737">
        <v>8530</v>
      </c>
      <c r="F18" s="739">
        <v>44409</v>
      </c>
      <c r="G18" s="739">
        <v>44591</v>
      </c>
      <c r="H18" s="740">
        <f t="shared" si="0"/>
        <v>15349.439999999999</v>
      </c>
      <c r="I18" s="739">
        <v>44849</v>
      </c>
      <c r="J18" s="741">
        <f t="shared" si="1"/>
        <v>8.6</v>
      </c>
      <c r="K18" s="742">
        <f t="shared" si="2"/>
        <v>22000.863999999998</v>
      </c>
      <c r="L18" s="742">
        <v>2558.2399999999998</v>
      </c>
      <c r="M18" s="737">
        <v>736</v>
      </c>
    </row>
    <row r="19" spans="1:13">
      <c r="A19" s="737">
        <v>7</v>
      </c>
      <c r="B19" s="737" t="s">
        <v>11434</v>
      </c>
      <c r="C19" s="743">
        <v>20</v>
      </c>
      <c r="D19" s="737" t="s">
        <v>11450</v>
      </c>
      <c r="E19" s="737">
        <v>8560.01</v>
      </c>
      <c r="F19" s="739">
        <v>44409</v>
      </c>
      <c r="G19" s="739">
        <v>44591</v>
      </c>
      <c r="H19" s="740">
        <f t="shared" si="0"/>
        <v>5708.88</v>
      </c>
      <c r="I19" s="739">
        <v>44849</v>
      </c>
      <c r="J19" s="741">
        <f t="shared" si="1"/>
        <v>8.6</v>
      </c>
      <c r="K19" s="742">
        <f t="shared" si="2"/>
        <v>8182.7280000000001</v>
      </c>
      <c r="L19" s="742">
        <v>951.48</v>
      </c>
      <c r="M19" s="737">
        <v>843</v>
      </c>
    </row>
    <row r="20" spans="1:13">
      <c r="A20" s="737">
        <v>7</v>
      </c>
      <c r="B20" s="737" t="s">
        <v>11434</v>
      </c>
      <c r="C20" s="743">
        <v>20</v>
      </c>
      <c r="D20" s="737" t="s">
        <v>11451</v>
      </c>
      <c r="E20" s="737">
        <v>8570</v>
      </c>
      <c r="F20" s="739">
        <v>44409</v>
      </c>
      <c r="G20" s="739">
        <v>44591</v>
      </c>
      <c r="H20" s="740">
        <f t="shared" si="0"/>
        <v>5708.88</v>
      </c>
      <c r="I20" s="739">
        <v>44849</v>
      </c>
      <c r="J20" s="741">
        <f t="shared" si="1"/>
        <v>8.6</v>
      </c>
      <c r="K20" s="742">
        <f t="shared" si="2"/>
        <v>8182.7280000000001</v>
      </c>
      <c r="L20" s="742">
        <v>951.48</v>
      </c>
      <c r="M20" s="737">
        <v>7061</v>
      </c>
    </row>
    <row r="21" spans="1:13">
      <c r="A21" s="737">
        <v>7</v>
      </c>
      <c r="B21" s="737" t="s">
        <v>11434</v>
      </c>
      <c r="C21" s="743">
        <f>9.15*3.28084</f>
        <v>30.019686</v>
      </c>
      <c r="D21" s="737" t="s">
        <v>11452</v>
      </c>
      <c r="E21" s="737">
        <v>8550.01</v>
      </c>
      <c r="F21" s="739">
        <v>44409</v>
      </c>
      <c r="G21" s="739">
        <v>44591</v>
      </c>
      <c r="H21" s="740">
        <f t="shared" si="0"/>
        <v>7755.48</v>
      </c>
      <c r="I21" s="739">
        <v>44849</v>
      </c>
      <c r="J21" s="741">
        <f t="shared" si="1"/>
        <v>8.6</v>
      </c>
      <c r="K21" s="742">
        <f t="shared" si="2"/>
        <v>11116.187999999998</v>
      </c>
      <c r="L21" s="742">
        <v>1292.58</v>
      </c>
      <c r="M21" s="737">
        <v>837</v>
      </c>
    </row>
    <row r="22" spans="1:13">
      <c r="A22" s="737">
        <v>7</v>
      </c>
      <c r="B22" s="737" t="s">
        <v>11434</v>
      </c>
      <c r="C22" s="743">
        <f>9.15*3.28084</f>
        <v>30.019686</v>
      </c>
      <c r="D22" s="737" t="s">
        <v>11453</v>
      </c>
      <c r="E22" s="737">
        <v>8571</v>
      </c>
      <c r="F22" s="739">
        <v>44409</v>
      </c>
      <c r="G22" s="739">
        <v>44591</v>
      </c>
      <c r="H22" s="740">
        <f t="shared" si="0"/>
        <v>7755.48</v>
      </c>
      <c r="I22" s="739">
        <v>44849</v>
      </c>
      <c r="J22" s="741">
        <f t="shared" si="1"/>
        <v>8.6</v>
      </c>
      <c r="K22" s="742">
        <f t="shared" si="2"/>
        <v>11116.187999999998</v>
      </c>
      <c r="L22" s="742">
        <v>1292.58</v>
      </c>
      <c r="M22" s="737">
        <v>864</v>
      </c>
    </row>
    <row r="23" spans="1:13" ht="15" customHeight="1">
      <c r="G23" s="744" t="s">
        <v>11454</v>
      </c>
      <c r="H23" s="745">
        <f>SUM(H4:H22)</f>
        <v>157836.16000000003</v>
      </c>
      <c r="J23" s="746" t="s">
        <v>11455</v>
      </c>
      <c r="K23" s="747">
        <f>SUM(K4:K22)</f>
        <v>188525.49600000004</v>
      </c>
      <c r="L23" s="335"/>
    </row>
    <row r="24" spans="1:13">
      <c r="G24" s="533"/>
      <c r="H24" s="534"/>
      <c r="J24" s="535"/>
      <c r="K24" s="536"/>
    </row>
    <row r="25" spans="1:13">
      <c r="F25" s="389"/>
      <c r="G25" s="389"/>
      <c r="H25" s="390"/>
      <c r="I25" s="389"/>
      <c r="J25" s="389"/>
      <c r="K25" s="389"/>
    </row>
  </sheetData>
  <autoFilter ref="A3:M23" xr:uid="{00000000-0009-0000-0000-000011000000}"/>
  <mergeCells count="4">
    <mergeCell ref="G23:G24"/>
    <mergeCell ref="H23:H24"/>
    <mergeCell ref="J23:J24"/>
    <mergeCell ref="K23:K24"/>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39997558519241921"/>
  </sheetPr>
  <dimension ref="A1:AE1669"/>
  <sheetViews>
    <sheetView topLeftCell="D1629" zoomScale="85" zoomScaleNormal="85" workbookViewId="0">
      <selection activeCell="S1652" sqref="S1652"/>
    </sheetView>
  </sheetViews>
  <sheetFormatPr defaultRowHeight="15"/>
  <cols>
    <col min="3" max="3" width="28.5703125" customWidth="1"/>
    <col min="4" max="4" width="16.28515625" bestFit="1" customWidth="1"/>
    <col min="5" max="9" width="12" bestFit="1" customWidth="1"/>
    <col min="10" max="10" width="15.140625" customWidth="1"/>
    <col min="11" max="11" width="13.7109375" bestFit="1" customWidth="1"/>
    <col min="12" max="12" width="14.5703125" customWidth="1"/>
  </cols>
  <sheetData>
    <row r="1" spans="1:31">
      <c r="P1" s="391" t="s">
        <v>11456</v>
      </c>
    </row>
    <row r="2" spans="1:31" ht="23.25">
      <c r="A2" s="418" t="s">
        <v>11457</v>
      </c>
      <c r="P2" s="748" t="s">
        <v>11458</v>
      </c>
      <c r="Q2" s="748" t="s">
        <v>11459</v>
      </c>
      <c r="R2" s="748" t="s">
        <v>11460</v>
      </c>
      <c r="S2" s="749" t="s">
        <v>11461</v>
      </c>
      <c r="T2" s="748" t="s">
        <v>11462</v>
      </c>
      <c r="U2" s="748" t="s">
        <v>11463</v>
      </c>
      <c r="V2" s="748" t="s">
        <v>11464</v>
      </c>
      <c r="W2" s="748" t="s">
        <v>11465</v>
      </c>
      <c r="X2" s="748" t="s">
        <v>873</v>
      </c>
      <c r="Y2" s="748" t="s">
        <v>11466</v>
      </c>
      <c r="Z2" s="748" t="s">
        <v>11467</v>
      </c>
      <c r="AA2" s="748" t="s">
        <v>443</v>
      </c>
      <c r="AB2" s="748" t="s">
        <v>11468</v>
      </c>
      <c r="AC2" s="748" t="s">
        <v>11469</v>
      </c>
      <c r="AD2" s="748" t="s">
        <v>11470</v>
      </c>
      <c r="AE2" s="748" t="s">
        <v>11471</v>
      </c>
    </row>
    <row r="3" spans="1:31">
      <c r="C3" s="408" t="s">
        <v>783</v>
      </c>
      <c r="D3" s="405"/>
      <c r="E3" s="405"/>
      <c r="F3" s="405"/>
      <c r="G3" s="405"/>
      <c r="H3" s="405"/>
      <c r="I3" s="407"/>
      <c r="J3" s="405"/>
      <c r="K3" s="405"/>
      <c r="L3" s="406">
        <f>K5</f>
        <v>448376.2</v>
      </c>
      <c r="M3" s="405"/>
      <c r="P3" s="750" t="s">
        <v>11472</v>
      </c>
      <c r="Q3" s="750" t="s">
        <v>11473</v>
      </c>
      <c r="R3" s="750" t="s">
        <v>11474</v>
      </c>
      <c r="S3" s="730">
        <v>0.215661197785598</v>
      </c>
      <c r="T3" s="750" t="s">
        <v>11475</v>
      </c>
      <c r="U3" s="750" t="s">
        <v>11476</v>
      </c>
      <c r="V3" s="750" t="s">
        <v>11477</v>
      </c>
      <c r="W3" s="750" t="s">
        <v>11475</v>
      </c>
      <c r="X3" s="750">
        <v>5</v>
      </c>
      <c r="Y3" s="750">
        <v>54</v>
      </c>
      <c r="Z3" s="750" t="s">
        <v>11478</v>
      </c>
      <c r="AA3" s="750">
        <v>1</v>
      </c>
      <c r="AB3" s="750">
        <v>0</v>
      </c>
      <c r="AC3" s="750">
        <v>0</v>
      </c>
      <c r="AD3" s="750">
        <v>0</v>
      </c>
      <c r="AE3" s="750" t="s">
        <v>11475</v>
      </c>
    </row>
    <row r="4" spans="1:31">
      <c r="C4" s="47"/>
      <c r="D4" s="751" t="s">
        <v>11479</v>
      </c>
      <c r="E4" s="752"/>
      <c r="F4" s="752"/>
      <c r="G4" s="753"/>
      <c r="H4" s="754" t="s">
        <v>11480</v>
      </c>
      <c r="I4" s="754" t="s">
        <v>1696</v>
      </c>
      <c r="J4" s="754" t="s">
        <v>11481</v>
      </c>
      <c r="K4" s="754" t="s">
        <v>1698</v>
      </c>
      <c r="L4" s="402"/>
      <c r="M4" s="47"/>
      <c r="P4" s="750" t="s">
        <v>11482</v>
      </c>
      <c r="Q4" s="750" t="s">
        <v>11473</v>
      </c>
      <c r="R4" s="750" t="s">
        <v>11474</v>
      </c>
      <c r="S4" s="730">
        <v>0.125251074527722</v>
      </c>
      <c r="T4" s="750" t="s">
        <v>11475</v>
      </c>
      <c r="U4" s="750" t="s">
        <v>11476</v>
      </c>
      <c r="V4" s="750" t="s">
        <v>11477</v>
      </c>
      <c r="W4" s="750" t="s">
        <v>1142</v>
      </c>
      <c r="X4" s="750">
        <v>5</v>
      </c>
      <c r="Y4" s="750">
        <v>54</v>
      </c>
      <c r="Z4" s="750" t="s">
        <v>11478</v>
      </c>
      <c r="AA4" s="750">
        <v>0</v>
      </c>
      <c r="AB4" s="750">
        <v>1</v>
      </c>
      <c r="AC4" s="750">
        <v>0</v>
      </c>
      <c r="AD4" s="750">
        <v>0</v>
      </c>
      <c r="AE4" s="750" t="s">
        <v>11475</v>
      </c>
    </row>
    <row r="5" spans="1:31">
      <c r="C5" s="47"/>
      <c r="D5" s="755" t="s">
        <v>11483</v>
      </c>
      <c r="E5" s="756"/>
      <c r="F5" s="756"/>
      <c r="G5" s="757"/>
      <c r="H5" s="758">
        <f>(H15+D23)/J5</f>
        <v>0.53030917845043613</v>
      </c>
      <c r="I5" s="759" t="s">
        <v>11484</v>
      </c>
      <c r="J5" s="730">
        <f>G36*10000</f>
        <v>845499.60328832257</v>
      </c>
      <c r="K5" s="760">
        <f>H5*J5</f>
        <v>448376.2</v>
      </c>
      <c r="L5" s="402"/>
      <c r="M5" s="47"/>
      <c r="P5" s="750" t="s">
        <v>11485</v>
      </c>
      <c r="Q5" s="750" t="s">
        <v>11473</v>
      </c>
      <c r="R5" s="750" t="s">
        <v>11474</v>
      </c>
      <c r="S5" s="730">
        <v>1.2409796769380901</v>
      </c>
      <c r="T5" s="750" t="s">
        <v>11475</v>
      </c>
      <c r="U5" s="750" t="s">
        <v>11476</v>
      </c>
      <c r="V5" s="750" t="s">
        <v>11477</v>
      </c>
      <c r="W5" s="750" t="s">
        <v>11475</v>
      </c>
      <c r="X5" s="750">
        <v>5</v>
      </c>
      <c r="Y5" s="750">
        <v>54</v>
      </c>
      <c r="Z5" s="750" t="s">
        <v>11478</v>
      </c>
      <c r="AA5" s="750">
        <v>1</v>
      </c>
      <c r="AB5" s="750">
        <v>0</v>
      </c>
      <c r="AC5" s="750">
        <v>0</v>
      </c>
      <c r="AD5" s="750">
        <v>0</v>
      </c>
      <c r="AE5" s="750" t="s">
        <v>11486</v>
      </c>
    </row>
    <row r="6" spans="1:31">
      <c r="C6" s="47"/>
      <c r="D6" s="401" t="s">
        <v>11487</v>
      </c>
      <c r="F6" s="403"/>
      <c r="G6" s="403"/>
      <c r="H6" s="404"/>
      <c r="I6" s="404"/>
      <c r="J6" s="403"/>
      <c r="K6" s="47"/>
      <c r="L6" s="402"/>
      <c r="M6" s="47"/>
      <c r="P6" s="750" t="s">
        <v>11488</v>
      </c>
      <c r="Q6" s="750" t="s">
        <v>11489</v>
      </c>
      <c r="R6" s="750" t="s">
        <v>11474</v>
      </c>
      <c r="S6" s="730">
        <v>0.79354561191938899</v>
      </c>
      <c r="T6" s="750" t="s">
        <v>11475</v>
      </c>
      <c r="U6" s="750" t="s">
        <v>11476</v>
      </c>
      <c r="V6" s="750" t="s">
        <v>11477</v>
      </c>
      <c r="W6" s="750" t="s">
        <v>11475</v>
      </c>
      <c r="X6" s="750">
        <v>5</v>
      </c>
      <c r="Y6" s="750">
        <v>54</v>
      </c>
      <c r="Z6" s="750" t="s">
        <v>11478</v>
      </c>
      <c r="AA6" s="750">
        <v>1</v>
      </c>
      <c r="AB6" s="750">
        <v>0</v>
      </c>
      <c r="AC6" s="750">
        <v>0</v>
      </c>
      <c r="AD6" s="750">
        <v>0</v>
      </c>
      <c r="AE6" s="750" t="s">
        <v>11475</v>
      </c>
    </row>
    <row r="7" spans="1:31">
      <c r="D7" s="401" t="s">
        <v>11490</v>
      </c>
      <c r="P7" s="750" t="s">
        <v>11491</v>
      </c>
      <c r="Q7" s="750" t="s">
        <v>11489</v>
      </c>
      <c r="R7" s="750" t="s">
        <v>11474</v>
      </c>
      <c r="S7" s="730">
        <v>0.61212401003867301</v>
      </c>
      <c r="T7" s="750" t="s">
        <v>11475</v>
      </c>
      <c r="U7" s="750" t="s">
        <v>11492</v>
      </c>
      <c r="V7" s="750" t="s">
        <v>11493</v>
      </c>
      <c r="W7" s="750" t="s">
        <v>11475</v>
      </c>
      <c r="X7" s="750">
        <v>5</v>
      </c>
      <c r="Y7" s="750">
        <v>54</v>
      </c>
      <c r="Z7" s="750" t="s">
        <v>11478</v>
      </c>
      <c r="AA7" s="750">
        <v>1</v>
      </c>
      <c r="AB7" s="750">
        <v>0</v>
      </c>
      <c r="AC7" s="750">
        <v>0</v>
      </c>
      <c r="AD7" s="750">
        <v>0</v>
      </c>
      <c r="AE7" s="750" t="s">
        <v>11475</v>
      </c>
    </row>
    <row r="8" spans="1:31">
      <c r="P8" s="750" t="s">
        <v>11494</v>
      </c>
      <c r="Q8" s="750" t="s">
        <v>11489</v>
      </c>
      <c r="R8" s="750" t="s">
        <v>11474</v>
      </c>
      <c r="S8" s="730">
        <v>0.146795634383351</v>
      </c>
      <c r="T8" s="750" t="s">
        <v>11475</v>
      </c>
      <c r="U8" s="750" t="s">
        <v>11492</v>
      </c>
      <c r="V8" s="750" t="s">
        <v>11493</v>
      </c>
      <c r="W8" s="750" t="s">
        <v>11475</v>
      </c>
      <c r="X8" s="750">
        <v>5</v>
      </c>
      <c r="Y8" s="750">
        <v>54</v>
      </c>
      <c r="Z8" s="750" t="s">
        <v>11478</v>
      </c>
      <c r="AA8" s="750">
        <v>1</v>
      </c>
      <c r="AB8" s="750">
        <v>0</v>
      </c>
      <c r="AC8" s="750">
        <v>0</v>
      </c>
      <c r="AD8" s="750">
        <v>0</v>
      </c>
      <c r="AE8" s="750" t="s">
        <v>11475</v>
      </c>
    </row>
    <row r="9" spans="1:31">
      <c r="C9" s="10" t="s">
        <v>11495</v>
      </c>
      <c r="P9" s="750" t="s">
        <v>11496</v>
      </c>
      <c r="Q9" s="750" t="s">
        <v>11489</v>
      </c>
      <c r="R9" s="750" t="s">
        <v>11474</v>
      </c>
      <c r="S9" s="730">
        <v>5.7518560518359997E-2</v>
      </c>
      <c r="T9" s="750" t="s">
        <v>11475</v>
      </c>
      <c r="U9" s="750" t="s">
        <v>11492</v>
      </c>
      <c r="V9" s="750" t="s">
        <v>11493</v>
      </c>
      <c r="W9" s="750" t="s">
        <v>11475</v>
      </c>
      <c r="X9" s="750">
        <v>5</v>
      </c>
      <c r="Y9" s="750">
        <v>54</v>
      </c>
      <c r="Z9" s="750" t="s">
        <v>11478</v>
      </c>
      <c r="AA9" s="750">
        <v>1</v>
      </c>
      <c r="AB9" s="750">
        <v>0</v>
      </c>
      <c r="AC9" s="750">
        <v>0</v>
      </c>
      <c r="AD9" s="750">
        <v>0</v>
      </c>
      <c r="AE9" s="750" t="s">
        <v>11475</v>
      </c>
    </row>
    <row r="10" spans="1:31">
      <c r="C10" s="761" t="s">
        <v>67</v>
      </c>
      <c r="D10" s="761" t="s">
        <v>11497</v>
      </c>
      <c r="E10" s="761" t="s">
        <v>11498</v>
      </c>
      <c r="F10" s="761" t="s">
        <v>11499</v>
      </c>
      <c r="G10" s="761" t="s">
        <v>510</v>
      </c>
      <c r="H10" s="761" t="s">
        <v>1698</v>
      </c>
      <c r="P10" s="750" t="s">
        <v>11500</v>
      </c>
      <c r="Q10" s="750" t="s">
        <v>11489</v>
      </c>
      <c r="R10" s="750" t="s">
        <v>11474</v>
      </c>
      <c r="S10" s="730">
        <v>8.7570799770838995E-2</v>
      </c>
      <c r="T10" s="750" t="s">
        <v>11475</v>
      </c>
      <c r="U10" s="750" t="s">
        <v>11501</v>
      </c>
      <c r="V10" s="750" t="s">
        <v>11501</v>
      </c>
      <c r="W10" s="750" t="s">
        <v>11475</v>
      </c>
      <c r="X10" s="750">
        <v>5</v>
      </c>
      <c r="Y10" s="750">
        <v>54</v>
      </c>
      <c r="Z10" s="750" t="s">
        <v>11478</v>
      </c>
      <c r="AA10" s="750">
        <v>1</v>
      </c>
      <c r="AB10" s="750">
        <v>0</v>
      </c>
      <c r="AC10" s="750">
        <v>0</v>
      </c>
      <c r="AD10" s="750">
        <v>8</v>
      </c>
      <c r="AE10" s="750" t="s">
        <v>11475</v>
      </c>
    </row>
    <row r="11" spans="1:31">
      <c r="C11" s="750" t="s">
        <v>11502</v>
      </c>
      <c r="D11" s="750">
        <v>2</v>
      </c>
      <c r="E11" s="750">
        <v>11</v>
      </c>
      <c r="F11" s="750">
        <v>21</v>
      </c>
      <c r="G11" s="750">
        <v>65</v>
      </c>
      <c r="H11" s="725">
        <f>G11*F11*E11*D11</f>
        <v>30030</v>
      </c>
      <c r="P11" s="750" t="s">
        <v>11503</v>
      </c>
      <c r="Q11" s="750" t="s">
        <v>11489</v>
      </c>
      <c r="R11" s="750" t="s">
        <v>11474</v>
      </c>
      <c r="S11" s="730">
        <v>0.378385272093819</v>
      </c>
      <c r="T11" s="750" t="s">
        <v>11475</v>
      </c>
      <c r="U11" s="750" t="s">
        <v>11476</v>
      </c>
      <c r="V11" s="750" t="s">
        <v>11477</v>
      </c>
      <c r="W11" s="750" t="s">
        <v>11475</v>
      </c>
      <c r="X11" s="750">
        <v>5</v>
      </c>
      <c r="Y11" s="750">
        <v>54</v>
      </c>
      <c r="Z11" s="750" t="s">
        <v>11478</v>
      </c>
      <c r="AA11" s="750">
        <v>1</v>
      </c>
      <c r="AB11" s="750">
        <v>0</v>
      </c>
      <c r="AC11" s="750">
        <v>0</v>
      </c>
      <c r="AD11" s="750">
        <v>0</v>
      </c>
      <c r="AE11" s="750" t="s">
        <v>11475</v>
      </c>
    </row>
    <row r="12" spans="1:31">
      <c r="C12" s="750" t="s">
        <v>11504</v>
      </c>
      <c r="D12" s="750">
        <v>1</v>
      </c>
      <c r="E12" s="750"/>
      <c r="F12" s="750">
        <v>21</v>
      </c>
      <c r="G12" s="750">
        <v>247</v>
      </c>
      <c r="H12" s="725">
        <f>G12*F12*D12</f>
        <v>5187</v>
      </c>
      <c r="P12" s="750" t="s">
        <v>11505</v>
      </c>
      <c r="Q12" s="750" t="s">
        <v>11489</v>
      </c>
      <c r="R12" s="750" t="s">
        <v>11474</v>
      </c>
      <c r="S12" s="730">
        <v>0.26492234401852999</v>
      </c>
      <c r="T12" s="750" t="s">
        <v>11475</v>
      </c>
      <c r="U12" s="750" t="s">
        <v>11492</v>
      </c>
      <c r="V12" s="750" t="s">
        <v>11493</v>
      </c>
      <c r="W12" s="750" t="s">
        <v>11475</v>
      </c>
      <c r="X12" s="750">
        <v>5</v>
      </c>
      <c r="Y12" s="750">
        <v>54</v>
      </c>
      <c r="Z12" s="750" t="s">
        <v>11478</v>
      </c>
      <c r="AA12" s="750">
        <v>1</v>
      </c>
      <c r="AB12" s="750">
        <v>0</v>
      </c>
      <c r="AC12" s="750">
        <v>0</v>
      </c>
      <c r="AD12" s="750">
        <v>0</v>
      </c>
      <c r="AE12" s="750" t="s">
        <v>11486</v>
      </c>
    </row>
    <row r="13" spans="1:31">
      <c r="C13" s="750" t="s">
        <v>11506</v>
      </c>
      <c r="D13" s="750">
        <v>2</v>
      </c>
      <c r="E13" s="750"/>
      <c r="F13" s="750">
        <v>21</v>
      </c>
      <c r="G13" s="750">
        <v>210</v>
      </c>
      <c r="H13" s="725">
        <f>G13*F13*D13</f>
        <v>8820</v>
      </c>
      <c r="P13" s="750" t="s">
        <v>11507</v>
      </c>
      <c r="Q13" s="750" t="s">
        <v>11489</v>
      </c>
      <c r="R13" s="750" t="s">
        <v>11474</v>
      </c>
      <c r="S13" s="730">
        <v>6.6850901642749996E-2</v>
      </c>
      <c r="T13" s="750" t="s">
        <v>11475</v>
      </c>
      <c r="U13" s="750" t="s">
        <v>11492</v>
      </c>
      <c r="V13" s="750" t="s">
        <v>11493</v>
      </c>
      <c r="W13" s="750" t="s">
        <v>1142</v>
      </c>
      <c r="X13" s="750">
        <v>5</v>
      </c>
      <c r="Y13" s="750">
        <v>54</v>
      </c>
      <c r="Z13" s="750" t="s">
        <v>11478</v>
      </c>
      <c r="AA13" s="750">
        <v>0</v>
      </c>
      <c r="AB13" s="750">
        <v>1</v>
      </c>
      <c r="AC13" s="750">
        <v>0</v>
      </c>
      <c r="AD13" s="750">
        <v>0</v>
      </c>
      <c r="AE13" s="750" t="s">
        <v>11486</v>
      </c>
    </row>
    <row r="14" spans="1:31">
      <c r="C14" s="750" t="s">
        <v>11508</v>
      </c>
      <c r="D14" s="750">
        <v>1</v>
      </c>
      <c r="E14" s="750"/>
      <c r="F14" s="750"/>
      <c r="G14" s="750">
        <f>247*2*2</f>
        <v>988</v>
      </c>
      <c r="H14" s="725">
        <f>G14*D14</f>
        <v>988</v>
      </c>
      <c r="P14" s="750" t="s">
        <v>11509</v>
      </c>
      <c r="Q14" s="750" t="s">
        <v>11510</v>
      </c>
      <c r="R14" s="750" t="s">
        <v>929</v>
      </c>
      <c r="S14" s="730">
        <v>4.4549652553235002E-2</v>
      </c>
      <c r="T14" s="750" t="s">
        <v>11475</v>
      </c>
      <c r="U14" s="750" t="s">
        <v>11492</v>
      </c>
      <c r="V14" s="750" t="s">
        <v>11493</v>
      </c>
      <c r="W14" s="750" t="s">
        <v>11475</v>
      </c>
      <c r="X14" s="750">
        <v>5</v>
      </c>
      <c r="Y14" s="750">
        <v>55</v>
      </c>
      <c r="Z14" s="750" t="s">
        <v>11511</v>
      </c>
      <c r="AA14" s="750">
        <v>1</v>
      </c>
      <c r="AB14" s="750">
        <v>0</v>
      </c>
      <c r="AC14" s="750">
        <v>0</v>
      </c>
      <c r="AD14" s="750">
        <v>0</v>
      </c>
      <c r="AE14" s="750" t="s">
        <v>11475</v>
      </c>
    </row>
    <row r="15" spans="1:31">
      <c r="C15" s="762" t="s">
        <v>477</v>
      </c>
      <c r="D15" s="763"/>
      <c r="E15" s="763"/>
      <c r="F15" s="763"/>
      <c r="G15" s="764"/>
      <c r="H15" s="765">
        <f>SUM(H11:H14)</f>
        <v>45025</v>
      </c>
      <c r="P15" s="750" t="s">
        <v>11512</v>
      </c>
      <c r="Q15" s="750" t="s">
        <v>11510</v>
      </c>
      <c r="R15" s="750" t="s">
        <v>929</v>
      </c>
      <c r="S15" s="730">
        <v>7.9493601462267999E-2</v>
      </c>
      <c r="T15" s="750" t="s">
        <v>11475</v>
      </c>
      <c r="U15" s="750" t="s">
        <v>11492</v>
      </c>
      <c r="V15" s="750" t="s">
        <v>11493</v>
      </c>
      <c r="W15" s="750" t="s">
        <v>11475</v>
      </c>
      <c r="X15" s="750">
        <v>5</v>
      </c>
      <c r="Y15" s="750">
        <v>55</v>
      </c>
      <c r="Z15" s="750" t="s">
        <v>11511</v>
      </c>
      <c r="AA15" s="750">
        <v>1</v>
      </c>
      <c r="AB15" s="750">
        <v>0</v>
      </c>
      <c r="AC15" s="750">
        <v>0</v>
      </c>
      <c r="AD15" s="750">
        <v>0</v>
      </c>
      <c r="AE15" s="750" t="s">
        <v>11475</v>
      </c>
    </row>
    <row r="16" spans="1:31">
      <c r="G16" s="393"/>
      <c r="N16" s="335"/>
      <c r="P16" s="750" t="s">
        <v>11513</v>
      </c>
      <c r="Q16" s="750" t="s">
        <v>11510</v>
      </c>
      <c r="R16" s="750" t="s">
        <v>11474</v>
      </c>
      <c r="S16" s="730">
        <v>5.3025681170663003E-2</v>
      </c>
      <c r="T16" s="750" t="s">
        <v>11475</v>
      </c>
      <c r="U16" s="750" t="s">
        <v>11492</v>
      </c>
      <c r="V16" s="750" t="s">
        <v>11493</v>
      </c>
      <c r="W16" s="750" t="s">
        <v>11475</v>
      </c>
      <c r="X16" s="750">
        <v>5</v>
      </c>
      <c r="Y16" s="750">
        <v>55</v>
      </c>
      <c r="Z16" s="750" t="s">
        <v>11511</v>
      </c>
      <c r="AA16" s="750">
        <v>1</v>
      </c>
      <c r="AB16" s="750">
        <v>0</v>
      </c>
      <c r="AC16" s="750">
        <v>0</v>
      </c>
      <c r="AD16" s="750">
        <v>0</v>
      </c>
      <c r="AE16" s="750" t="s">
        <v>11475</v>
      </c>
    </row>
    <row r="17" spans="3:31" ht="15.75">
      <c r="C17" s="766" t="s">
        <v>11514</v>
      </c>
      <c r="D17" s="767"/>
      <c r="E17" s="768"/>
      <c r="P17" s="750" t="s">
        <v>11515</v>
      </c>
      <c r="Q17" s="750" t="s">
        <v>11510</v>
      </c>
      <c r="R17" s="750" t="s">
        <v>11474</v>
      </c>
      <c r="S17" s="730">
        <v>8.8743558888394997E-2</v>
      </c>
      <c r="T17" s="750" t="s">
        <v>11475</v>
      </c>
      <c r="U17" s="750" t="s">
        <v>11492</v>
      </c>
      <c r="V17" s="750" t="s">
        <v>11493</v>
      </c>
      <c r="W17" s="750" t="s">
        <v>11475</v>
      </c>
      <c r="X17" s="750">
        <v>5</v>
      </c>
      <c r="Y17" s="750">
        <v>55</v>
      </c>
      <c r="Z17" s="750" t="s">
        <v>11511</v>
      </c>
      <c r="AA17" s="750">
        <v>1</v>
      </c>
      <c r="AB17" s="750">
        <v>0</v>
      </c>
      <c r="AC17" s="750">
        <v>0</v>
      </c>
      <c r="AD17" s="750">
        <v>0</v>
      </c>
      <c r="AE17" s="750" t="s">
        <v>11475</v>
      </c>
    </row>
    <row r="18" spans="3:31">
      <c r="C18" s="400" t="s">
        <v>11516</v>
      </c>
      <c r="D18" s="47"/>
      <c r="E18" s="395"/>
      <c r="P18" s="750" t="s">
        <v>11517</v>
      </c>
      <c r="Q18" s="750" t="s">
        <v>11510</v>
      </c>
      <c r="R18" s="750" t="s">
        <v>11474</v>
      </c>
      <c r="S18" s="730">
        <v>1.0405272634122E-2</v>
      </c>
      <c r="T18" s="750" t="s">
        <v>11475</v>
      </c>
      <c r="U18" s="750" t="s">
        <v>11492</v>
      </c>
      <c r="V18" s="750" t="s">
        <v>11493</v>
      </c>
      <c r="W18" s="750" t="s">
        <v>11475</v>
      </c>
      <c r="X18" s="750">
        <v>5</v>
      </c>
      <c r="Y18" s="750">
        <v>55</v>
      </c>
      <c r="Z18" s="750" t="s">
        <v>11511</v>
      </c>
      <c r="AA18" s="750">
        <v>1</v>
      </c>
      <c r="AB18" s="750">
        <v>0</v>
      </c>
      <c r="AC18" s="750">
        <v>0</v>
      </c>
      <c r="AD18" s="750">
        <v>0</v>
      </c>
      <c r="AE18" s="750" t="s">
        <v>11475</v>
      </c>
    </row>
    <row r="19" spans="3:31">
      <c r="C19" s="76" t="s">
        <v>11518</v>
      </c>
      <c r="D19" s="399">
        <v>190.8</v>
      </c>
      <c r="E19" s="16"/>
      <c r="P19" s="750" t="s">
        <v>11519</v>
      </c>
      <c r="Q19" s="750" t="s">
        <v>11510</v>
      </c>
      <c r="R19" s="750" t="s">
        <v>11474</v>
      </c>
      <c r="S19" s="730">
        <v>0.117081413396187</v>
      </c>
      <c r="T19" s="750" t="s">
        <v>11475</v>
      </c>
      <c r="U19" s="750" t="s">
        <v>11492</v>
      </c>
      <c r="V19" s="750" t="s">
        <v>11493</v>
      </c>
      <c r="W19" s="750" t="s">
        <v>11475</v>
      </c>
      <c r="X19" s="750">
        <v>5</v>
      </c>
      <c r="Y19" s="750">
        <v>55</v>
      </c>
      <c r="Z19" s="750" t="s">
        <v>11511</v>
      </c>
      <c r="AA19" s="750">
        <v>1</v>
      </c>
      <c r="AB19" s="750">
        <v>0</v>
      </c>
      <c r="AC19" s="750">
        <v>0</v>
      </c>
      <c r="AD19" s="750">
        <v>0</v>
      </c>
      <c r="AE19" s="750" t="s">
        <v>11475</v>
      </c>
    </row>
    <row r="20" spans="3:31">
      <c r="C20" s="76" t="s">
        <v>11520</v>
      </c>
      <c r="D20" s="398">
        <f>GETPIVOTDATA("AREA_HA",$C$30)</f>
        <v>84.549960328832256</v>
      </c>
      <c r="E20" s="395"/>
      <c r="P20" s="750" t="s">
        <v>11491</v>
      </c>
      <c r="Q20" s="750" t="s">
        <v>11510</v>
      </c>
      <c r="R20" s="750" t="s">
        <v>11474</v>
      </c>
      <c r="S20" s="730">
        <v>5.6424719852124001E-2</v>
      </c>
      <c r="T20" s="750" t="s">
        <v>11475</v>
      </c>
      <c r="U20" s="750" t="s">
        <v>11492</v>
      </c>
      <c r="V20" s="750" t="s">
        <v>11493</v>
      </c>
      <c r="W20" s="750" t="s">
        <v>11475</v>
      </c>
      <c r="X20" s="750">
        <v>5</v>
      </c>
      <c r="Y20" s="750">
        <v>55</v>
      </c>
      <c r="Z20" s="750" t="s">
        <v>11511</v>
      </c>
      <c r="AA20" s="750">
        <v>1</v>
      </c>
      <c r="AB20" s="750">
        <v>0</v>
      </c>
      <c r="AC20" s="750">
        <v>0</v>
      </c>
      <c r="AD20" s="750">
        <v>0</v>
      </c>
      <c r="AE20" s="750" t="s">
        <v>11475</v>
      </c>
    </row>
    <row r="21" spans="3:31">
      <c r="C21" s="76" t="s">
        <v>11521</v>
      </c>
      <c r="D21" s="47">
        <v>25</v>
      </c>
      <c r="E21" s="395"/>
      <c r="P21" s="750" t="s">
        <v>11522</v>
      </c>
      <c r="Q21" s="750" t="s">
        <v>11510</v>
      </c>
      <c r="R21" s="750" t="s">
        <v>11474</v>
      </c>
      <c r="S21" s="730">
        <v>0.716150295697769</v>
      </c>
      <c r="T21" s="750" t="s">
        <v>11475</v>
      </c>
      <c r="U21" s="750" t="s">
        <v>11523</v>
      </c>
      <c r="V21" s="750" t="s">
        <v>11524</v>
      </c>
      <c r="W21" s="750" t="s">
        <v>1142</v>
      </c>
      <c r="X21" s="750">
        <v>5</v>
      </c>
      <c r="Y21" s="750">
        <v>55</v>
      </c>
      <c r="Z21" s="750" t="s">
        <v>11511</v>
      </c>
      <c r="AA21" s="750">
        <v>0</v>
      </c>
      <c r="AB21" s="750">
        <v>1</v>
      </c>
      <c r="AC21" s="750">
        <v>0</v>
      </c>
      <c r="AD21" s="750">
        <v>0</v>
      </c>
      <c r="AE21" s="750" t="s">
        <v>11475</v>
      </c>
    </row>
    <row r="22" spans="3:31">
      <c r="C22" s="76" t="s">
        <v>11525</v>
      </c>
      <c r="D22" s="47">
        <f>ROUND(D20*D21,0)</f>
        <v>2114</v>
      </c>
      <c r="E22" s="395"/>
      <c r="P22" s="750" t="s">
        <v>11526</v>
      </c>
      <c r="Q22" s="750" t="s">
        <v>11510</v>
      </c>
      <c r="R22" s="750" t="s">
        <v>11474</v>
      </c>
      <c r="S22" s="730">
        <v>0.25115650252569999</v>
      </c>
      <c r="T22" s="750" t="s">
        <v>11475</v>
      </c>
      <c r="U22" s="750" t="s">
        <v>11501</v>
      </c>
      <c r="V22" s="750" t="s">
        <v>11501</v>
      </c>
      <c r="W22" s="750" t="s">
        <v>11475</v>
      </c>
      <c r="X22" s="750">
        <v>5</v>
      </c>
      <c r="Y22" s="750">
        <v>55</v>
      </c>
      <c r="Z22" s="750" t="s">
        <v>11511</v>
      </c>
      <c r="AA22" s="750">
        <v>1</v>
      </c>
      <c r="AB22" s="750">
        <v>0</v>
      </c>
      <c r="AC22" s="750">
        <v>0</v>
      </c>
      <c r="AD22" s="750">
        <v>8</v>
      </c>
      <c r="AE22" s="750" t="s">
        <v>11475</v>
      </c>
    </row>
    <row r="23" spans="3:31">
      <c r="C23" s="397" t="s">
        <v>11527</v>
      </c>
      <c r="D23" s="396">
        <f>D22*D19</f>
        <v>403351.2</v>
      </c>
      <c r="E23" s="395"/>
      <c r="P23" s="750" t="s">
        <v>11528</v>
      </c>
      <c r="Q23" s="750" t="s">
        <v>11510</v>
      </c>
      <c r="R23" s="750" t="s">
        <v>11474</v>
      </c>
      <c r="S23" s="730">
        <v>4.4328303899912998E-2</v>
      </c>
      <c r="T23" s="750" t="s">
        <v>11475</v>
      </c>
      <c r="U23" s="750" t="s">
        <v>11501</v>
      </c>
      <c r="V23" s="750" t="s">
        <v>11501</v>
      </c>
      <c r="W23" s="750" t="s">
        <v>11475</v>
      </c>
      <c r="X23" s="750">
        <v>5</v>
      </c>
      <c r="Y23" s="750">
        <v>55</v>
      </c>
      <c r="Z23" s="750" t="s">
        <v>11511</v>
      </c>
      <c r="AA23" s="750">
        <v>1</v>
      </c>
      <c r="AB23" s="750">
        <v>0</v>
      </c>
      <c r="AC23" s="750">
        <v>0</v>
      </c>
      <c r="AD23" s="750">
        <v>8</v>
      </c>
      <c r="AE23" s="750" t="s">
        <v>11475</v>
      </c>
    </row>
    <row r="24" spans="3:31">
      <c r="C24" s="769"/>
      <c r="D24" s="770"/>
      <c r="E24" s="771"/>
      <c r="P24" s="750" t="s">
        <v>11529</v>
      </c>
      <c r="Q24" s="750" t="s">
        <v>11510</v>
      </c>
      <c r="R24" s="750" t="s">
        <v>11474</v>
      </c>
      <c r="S24" s="730">
        <v>0.40812756260448602</v>
      </c>
      <c r="T24" s="750" t="s">
        <v>11475</v>
      </c>
      <c r="U24" s="750" t="s">
        <v>11501</v>
      </c>
      <c r="V24" s="750" t="s">
        <v>11501</v>
      </c>
      <c r="W24" s="750" t="s">
        <v>11475</v>
      </c>
      <c r="X24" s="750">
        <v>5</v>
      </c>
      <c r="Y24" s="750">
        <v>55</v>
      </c>
      <c r="Z24" s="750" t="s">
        <v>11511</v>
      </c>
      <c r="AA24" s="750">
        <v>1</v>
      </c>
      <c r="AB24" s="750">
        <v>0</v>
      </c>
      <c r="AC24" s="750">
        <v>0</v>
      </c>
      <c r="AD24" s="750">
        <v>8</v>
      </c>
      <c r="AE24" s="750" t="s">
        <v>11475</v>
      </c>
    </row>
    <row r="25" spans="3:31">
      <c r="P25" s="750" t="s">
        <v>11530</v>
      </c>
      <c r="Q25" s="750" t="s">
        <v>11510</v>
      </c>
      <c r="R25" s="750" t="s">
        <v>11474</v>
      </c>
      <c r="S25" s="730">
        <v>0.35151439492846198</v>
      </c>
      <c r="T25" s="750" t="s">
        <v>11475</v>
      </c>
      <c r="U25" s="750" t="s">
        <v>11476</v>
      </c>
      <c r="V25" s="750" t="s">
        <v>11477</v>
      </c>
      <c r="W25" s="750" t="s">
        <v>11475</v>
      </c>
      <c r="X25" s="750">
        <v>5</v>
      </c>
      <c r="Y25" s="750">
        <v>55</v>
      </c>
      <c r="Z25" s="750" t="s">
        <v>11511</v>
      </c>
      <c r="AA25" s="750">
        <v>1</v>
      </c>
      <c r="AB25" s="750">
        <v>0</v>
      </c>
      <c r="AC25" s="750">
        <v>0</v>
      </c>
      <c r="AD25" s="750">
        <v>0</v>
      </c>
      <c r="AE25" s="750" t="s">
        <v>11475</v>
      </c>
    </row>
    <row r="26" spans="3:31">
      <c r="P26" s="750" t="s">
        <v>11531</v>
      </c>
      <c r="Q26" s="750" t="s">
        <v>11510</v>
      </c>
      <c r="R26" s="750" t="s">
        <v>11474</v>
      </c>
      <c r="S26" s="730">
        <v>0.71766176276848204</v>
      </c>
      <c r="T26" s="750" t="s">
        <v>11475</v>
      </c>
      <c r="U26" s="750" t="s">
        <v>11476</v>
      </c>
      <c r="V26" s="750" t="s">
        <v>11477</v>
      </c>
      <c r="W26" s="750" t="s">
        <v>11475</v>
      </c>
      <c r="X26" s="750">
        <v>5</v>
      </c>
      <c r="Y26" s="750">
        <v>55</v>
      </c>
      <c r="Z26" s="750" t="s">
        <v>11511</v>
      </c>
      <c r="AA26" s="750">
        <v>1</v>
      </c>
      <c r="AB26" s="750">
        <v>0</v>
      </c>
      <c r="AC26" s="750">
        <v>0</v>
      </c>
      <c r="AD26" s="750">
        <v>0</v>
      </c>
      <c r="AE26" s="750" t="s">
        <v>11475</v>
      </c>
    </row>
    <row r="27" spans="3:31">
      <c r="P27" s="750" t="s">
        <v>11505</v>
      </c>
      <c r="Q27" s="750" t="s">
        <v>11510</v>
      </c>
      <c r="R27" s="750" t="s">
        <v>11474</v>
      </c>
      <c r="S27" s="730">
        <v>5.0268782646288E-2</v>
      </c>
      <c r="T27" s="750" t="s">
        <v>11475</v>
      </c>
      <c r="U27" s="750" t="s">
        <v>11492</v>
      </c>
      <c r="V27" s="750" t="s">
        <v>11493</v>
      </c>
      <c r="W27" s="750" t="s">
        <v>11475</v>
      </c>
      <c r="X27" s="750">
        <v>5</v>
      </c>
      <c r="Y27" s="750">
        <v>55</v>
      </c>
      <c r="Z27" s="750" t="s">
        <v>11511</v>
      </c>
      <c r="AA27" s="750">
        <v>1</v>
      </c>
      <c r="AB27" s="750">
        <v>0</v>
      </c>
      <c r="AC27" s="750">
        <v>0</v>
      </c>
      <c r="AD27" s="750">
        <v>0</v>
      </c>
      <c r="AE27" s="750" t="s">
        <v>11486</v>
      </c>
    </row>
    <row r="28" spans="3:31">
      <c r="K28" s="394"/>
      <c r="P28" s="750" t="s">
        <v>11507</v>
      </c>
      <c r="Q28" s="750" t="s">
        <v>11510</v>
      </c>
      <c r="R28" s="750" t="s">
        <v>11474</v>
      </c>
      <c r="S28" s="730">
        <v>3.5084916783181E-2</v>
      </c>
      <c r="T28" s="750" t="s">
        <v>11475</v>
      </c>
      <c r="U28" s="750" t="s">
        <v>11492</v>
      </c>
      <c r="V28" s="750" t="s">
        <v>11493</v>
      </c>
      <c r="W28" s="750" t="s">
        <v>1142</v>
      </c>
      <c r="X28" s="750">
        <v>5</v>
      </c>
      <c r="Y28" s="750">
        <v>55</v>
      </c>
      <c r="Z28" s="750" t="s">
        <v>11511</v>
      </c>
      <c r="AA28" s="750">
        <v>0</v>
      </c>
      <c r="AB28" s="750">
        <v>1</v>
      </c>
      <c r="AC28" s="750">
        <v>0</v>
      </c>
      <c r="AD28" s="750">
        <v>0</v>
      </c>
      <c r="AE28" s="750" t="s">
        <v>11486</v>
      </c>
    </row>
    <row r="29" spans="3:31">
      <c r="C29" s="391" t="s">
        <v>11532</v>
      </c>
      <c r="K29" s="393"/>
      <c r="P29" s="750" t="s">
        <v>11533</v>
      </c>
      <c r="Q29" s="750" t="s">
        <v>11534</v>
      </c>
      <c r="R29" s="750" t="s">
        <v>11474</v>
      </c>
      <c r="S29" s="730">
        <v>0.22937435536224299</v>
      </c>
      <c r="T29" s="750" t="s">
        <v>11475</v>
      </c>
      <c r="U29" s="750" t="s">
        <v>11476</v>
      </c>
      <c r="V29" s="750" t="s">
        <v>11477</v>
      </c>
      <c r="W29" s="750" t="s">
        <v>11475</v>
      </c>
      <c r="X29" s="750">
        <v>5</v>
      </c>
      <c r="Y29" s="750">
        <v>55</v>
      </c>
      <c r="Z29" s="750" t="s">
        <v>11511</v>
      </c>
      <c r="AA29" s="750">
        <v>1</v>
      </c>
      <c r="AB29" s="750">
        <v>0</v>
      </c>
      <c r="AC29" s="750">
        <v>0</v>
      </c>
      <c r="AD29" s="750">
        <v>0</v>
      </c>
      <c r="AE29" s="750" t="s">
        <v>11475</v>
      </c>
    </row>
    <row r="30" spans="3:31">
      <c r="C30" s="392" t="s">
        <v>11535</v>
      </c>
      <c r="D30" s="392" t="s">
        <v>11536</v>
      </c>
      <c r="K30" s="393"/>
      <c r="P30" s="750" t="s">
        <v>11537</v>
      </c>
      <c r="Q30" s="750" t="s">
        <v>11534</v>
      </c>
      <c r="R30" s="750" t="s">
        <v>11474</v>
      </c>
      <c r="S30" s="730">
        <v>0.18076698520430901</v>
      </c>
      <c r="T30" s="750" t="s">
        <v>11475</v>
      </c>
      <c r="U30" s="750" t="s">
        <v>11476</v>
      </c>
      <c r="V30" s="750" t="s">
        <v>11477</v>
      </c>
      <c r="W30" s="750" t="s">
        <v>11475</v>
      </c>
      <c r="X30" s="750">
        <v>5</v>
      </c>
      <c r="Y30" s="750">
        <v>55</v>
      </c>
      <c r="Z30" s="750" t="s">
        <v>11511</v>
      </c>
      <c r="AA30" s="750">
        <v>1</v>
      </c>
      <c r="AB30" s="750">
        <v>0</v>
      </c>
      <c r="AC30" s="750">
        <v>0</v>
      </c>
      <c r="AD30" s="750">
        <v>0</v>
      </c>
      <c r="AE30" s="750" t="s">
        <v>11475</v>
      </c>
    </row>
    <row r="31" spans="3:31">
      <c r="C31" s="392" t="s">
        <v>11538</v>
      </c>
      <c r="D31" t="s">
        <v>1142</v>
      </c>
      <c r="E31" t="s">
        <v>923</v>
      </c>
      <c r="F31" t="s">
        <v>957</v>
      </c>
      <c r="G31" t="s">
        <v>477</v>
      </c>
      <c r="P31" s="750" t="s">
        <v>11539</v>
      </c>
      <c r="Q31" s="750" t="s">
        <v>11534</v>
      </c>
      <c r="R31" s="750" t="s">
        <v>11474</v>
      </c>
      <c r="S31" s="730">
        <v>6.2948035539774003E-2</v>
      </c>
      <c r="T31" s="750" t="s">
        <v>11475</v>
      </c>
      <c r="U31" s="750" t="s">
        <v>11492</v>
      </c>
      <c r="V31" s="750" t="s">
        <v>11493</v>
      </c>
      <c r="W31" s="750" t="s">
        <v>11475</v>
      </c>
      <c r="X31" s="750">
        <v>5</v>
      </c>
      <c r="Y31" s="750">
        <v>55</v>
      </c>
      <c r="Z31" s="750" t="s">
        <v>11511</v>
      </c>
      <c r="AA31" s="750">
        <v>1</v>
      </c>
      <c r="AB31" s="750">
        <v>0</v>
      </c>
      <c r="AC31" s="750">
        <v>0</v>
      </c>
      <c r="AD31" s="750">
        <v>0</v>
      </c>
      <c r="AE31" s="750" t="s">
        <v>11475</v>
      </c>
    </row>
    <row r="32" spans="3:31">
      <c r="C32" s="27" t="s">
        <v>11492</v>
      </c>
      <c r="D32">
        <v>0.51731098144953003</v>
      </c>
      <c r="G32">
        <v>0.51731098144953003</v>
      </c>
      <c r="P32" s="750" t="s">
        <v>11540</v>
      </c>
      <c r="Q32" s="750" t="s">
        <v>11534</v>
      </c>
      <c r="R32" s="750" t="s">
        <v>11474</v>
      </c>
      <c r="S32" s="730">
        <v>8.8697608667059002E-2</v>
      </c>
      <c r="T32" s="750" t="s">
        <v>11475</v>
      </c>
      <c r="U32" s="750" t="s">
        <v>11492</v>
      </c>
      <c r="V32" s="750" t="s">
        <v>11493</v>
      </c>
      <c r="W32" s="750" t="s">
        <v>11475</v>
      </c>
      <c r="X32" s="750">
        <v>5</v>
      </c>
      <c r="Y32" s="750">
        <v>55</v>
      </c>
      <c r="Z32" s="750" t="s">
        <v>11511</v>
      </c>
      <c r="AA32" s="750">
        <v>1</v>
      </c>
      <c r="AB32" s="750">
        <v>0</v>
      </c>
      <c r="AC32" s="750">
        <v>0</v>
      </c>
      <c r="AD32" s="750">
        <v>0</v>
      </c>
      <c r="AE32" s="750" t="s">
        <v>11475</v>
      </c>
    </row>
    <row r="33" spans="3:31">
      <c r="C33" s="27" t="s">
        <v>11541</v>
      </c>
      <c r="D33">
        <v>0.96830346589836203</v>
      </c>
      <c r="E33">
        <v>0.31735550826743997</v>
      </c>
      <c r="F33">
        <v>0.16079434417403599</v>
      </c>
      <c r="G33">
        <v>1.446453318339838</v>
      </c>
      <c r="P33" s="750" t="s">
        <v>11542</v>
      </c>
      <c r="Q33" s="750" t="s">
        <v>11534</v>
      </c>
      <c r="R33" s="750" t="s">
        <v>11474</v>
      </c>
      <c r="S33" s="730">
        <v>0.99310818476749996</v>
      </c>
      <c r="T33" s="750" t="s">
        <v>11475</v>
      </c>
      <c r="U33" s="750" t="s">
        <v>11476</v>
      </c>
      <c r="V33" s="750" t="s">
        <v>11477</v>
      </c>
      <c r="W33" s="750" t="s">
        <v>11475</v>
      </c>
      <c r="X33" s="750">
        <v>5</v>
      </c>
      <c r="Y33" s="750">
        <v>55</v>
      </c>
      <c r="Z33" s="750" t="s">
        <v>11511</v>
      </c>
      <c r="AA33" s="750">
        <v>1</v>
      </c>
      <c r="AB33" s="750">
        <v>0</v>
      </c>
      <c r="AC33" s="750">
        <v>0</v>
      </c>
      <c r="AD33" s="750">
        <v>0</v>
      </c>
      <c r="AE33" s="750" t="s">
        <v>11486</v>
      </c>
    </row>
    <row r="34" spans="3:31">
      <c r="C34" s="27" t="s">
        <v>11476</v>
      </c>
      <c r="D34">
        <v>1.3494666029016169</v>
      </c>
      <c r="E34">
        <v>0.103187522531154</v>
      </c>
      <c r="F34">
        <v>0.28566315403064002</v>
      </c>
      <c r="G34">
        <v>1.738317279463411</v>
      </c>
      <c r="P34" s="750" t="s">
        <v>11522</v>
      </c>
      <c r="Q34" s="750" t="s">
        <v>11534</v>
      </c>
      <c r="R34" s="750" t="s">
        <v>11474</v>
      </c>
      <c r="S34" s="730">
        <v>0.44340036337454602</v>
      </c>
      <c r="T34" s="750" t="s">
        <v>11475</v>
      </c>
      <c r="U34" s="750" t="s">
        <v>11523</v>
      </c>
      <c r="V34" s="750" t="s">
        <v>11524</v>
      </c>
      <c r="W34" s="750" t="s">
        <v>1142</v>
      </c>
      <c r="X34" s="750">
        <v>5</v>
      </c>
      <c r="Y34" s="750">
        <v>55</v>
      </c>
      <c r="Z34" s="750" t="s">
        <v>11511</v>
      </c>
      <c r="AA34" s="750">
        <v>0</v>
      </c>
      <c r="AB34" s="750">
        <v>1</v>
      </c>
      <c r="AC34" s="750">
        <v>0</v>
      </c>
      <c r="AD34" s="750">
        <v>0</v>
      </c>
      <c r="AE34" s="750" t="s">
        <v>11475</v>
      </c>
    </row>
    <row r="35" spans="3:31">
      <c r="C35" s="27" t="s">
        <v>11523</v>
      </c>
      <c r="D35">
        <v>3.2642756255501442</v>
      </c>
      <c r="E35">
        <v>71.270454775565</v>
      </c>
      <c r="F35">
        <v>6.3131483484643454</v>
      </c>
      <c r="G35">
        <v>80.847878749579479</v>
      </c>
      <c r="P35" s="750" t="s">
        <v>11522</v>
      </c>
      <c r="Q35" s="750" t="s">
        <v>11534</v>
      </c>
      <c r="R35" s="750" t="s">
        <v>11474</v>
      </c>
      <c r="S35" s="730">
        <v>0.30279663270559298</v>
      </c>
      <c r="T35" s="750" t="s">
        <v>11475</v>
      </c>
      <c r="U35" s="750" t="s">
        <v>11523</v>
      </c>
      <c r="V35" s="750" t="s">
        <v>11524</v>
      </c>
      <c r="W35" s="750" t="s">
        <v>1142</v>
      </c>
      <c r="X35" s="750">
        <v>5</v>
      </c>
      <c r="Y35" s="750">
        <v>55</v>
      </c>
      <c r="Z35" s="750" t="s">
        <v>11511</v>
      </c>
      <c r="AA35" s="750">
        <v>0</v>
      </c>
      <c r="AB35" s="750">
        <v>1</v>
      </c>
      <c r="AC35" s="750">
        <v>0</v>
      </c>
      <c r="AD35" s="750">
        <v>0</v>
      </c>
      <c r="AE35" s="750" t="s">
        <v>11475</v>
      </c>
    </row>
    <row r="36" spans="3:31">
      <c r="C36" s="27" t="s">
        <v>477</v>
      </c>
      <c r="D36">
        <v>6.0993566757996529</v>
      </c>
      <c r="E36">
        <v>71.690997806363598</v>
      </c>
      <c r="F36">
        <v>6.7596058466690216</v>
      </c>
      <c r="G36">
        <v>84.549960328832256</v>
      </c>
      <c r="P36" s="750" t="s">
        <v>11522</v>
      </c>
      <c r="Q36" s="750" t="s">
        <v>11534</v>
      </c>
      <c r="R36" s="750" t="s">
        <v>11474</v>
      </c>
      <c r="S36" s="730">
        <v>0.144876472275801</v>
      </c>
      <c r="T36" s="750" t="s">
        <v>11475</v>
      </c>
      <c r="U36" s="750" t="s">
        <v>11523</v>
      </c>
      <c r="V36" s="750" t="s">
        <v>11524</v>
      </c>
      <c r="W36" s="750" t="s">
        <v>1142</v>
      </c>
      <c r="X36" s="750">
        <v>5</v>
      </c>
      <c r="Y36" s="750">
        <v>55</v>
      </c>
      <c r="Z36" s="750" t="s">
        <v>11511</v>
      </c>
      <c r="AA36" s="750">
        <v>0</v>
      </c>
      <c r="AB36" s="750">
        <v>1</v>
      </c>
      <c r="AC36" s="750">
        <v>0</v>
      </c>
      <c r="AD36" s="750">
        <v>0</v>
      </c>
      <c r="AE36" s="750" t="s">
        <v>11475</v>
      </c>
    </row>
    <row r="37" spans="3:31">
      <c r="G37">
        <f>((G36*10000)/15)/1000</f>
        <v>56.366640219221502</v>
      </c>
      <c r="P37" s="750" t="s">
        <v>11522</v>
      </c>
      <c r="Q37" s="750" t="s">
        <v>11534</v>
      </c>
      <c r="R37" s="750" t="s">
        <v>11474</v>
      </c>
      <c r="S37" s="730">
        <v>8.3398505164941003E-2</v>
      </c>
      <c r="T37" s="750" t="s">
        <v>11475</v>
      </c>
      <c r="U37" s="750" t="s">
        <v>11523</v>
      </c>
      <c r="V37" s="750" t="s">
        <v>11524</v>
      </c>
      <c r="W37" s="750" t="s">
        <v>1142</v>
      </c>
      <c r="X37" s="750">
        <v>5</v>
      </c>
      <c r="Y37" s="750">
        <v>55</v>
      </c>
      <c r="Z37" s="750" t="s">
        <v>11511</v>
      </c>
      <c r="AA37" s="750">
        <v>0</v>
      </c>
      <c r="AB37" s="750">
        <v>1</v>
      </c>
      <c r="AC37" s="750">
        <v>0</v>
      </c>
      <c r="AD37" s="750">
        <v>0</v>
      </c>
      <c r="AE37" s="750" t="s">
        <v>11475</v>
      </c>
    </row>
    <row r="38" spans="3:31">
      <c r="P38" s="750" t="s">
        <v>11522</v>
      </c>
      <c r="Q38" s="750" t="s">
        <v>11534</v>
      </c>
      <c r="R38" s="750" t="s">
        <v>11474</v>
      </c>
      <c r="S38" s="730">
        <v>1.3255023320926001E-2</v>
      </c>
      <c r="T38" s="750" t="s">
        <v>11475</v>
      </c>
      <c r="U38" s="750" t="s">
        <v>11523</v>
      </c>
      <c r="V38" s="750" t="s">
        <v>11524</v>
      </c>
      <c r="W38" s="750" t="s">
        <v>1142</v>
      </c>
      <c r="X38" s="750">
        <v>5</v>
      </c>
      <c r="Y38" s="750">
        <v>56</v>
      </c>
      <c r="Z38" s="750" t="s">
        <v>11543</v>
      </c>
      <c r="AA38" s="750">
        <v>0</v>
      </c>
      <c r="AB38" s="750">
        <v>1</v>
      </c>
      <c r="AC38" s="750">
        <v>0</v>
      </c>
      <c r="AD38" s="750">
        <v>0</v>
      </c>
      <c r="AE38" s="750" t="s">
        <v>11475</v>
      </c>
    </row>
    <row r="39" spans="3:31">
      <c r="P39" s="750" t="s">
        <v>11544</v>
      </c>
      <c r="Q39" s="750" t="s">
        <v>11534</v>
      </c>
      <c r="R39" s="750" t="s">
        <v>11474</v>
      </c>
      <c r="S39" s="730">
        <v>3.9634145034328001E-2</v>
      </c>
      <c r="T39" s="750" t="s">
        <v>11475</v>
      </c>
      <c r="U39" s="750" t="s">
        <v>11501</v>
      </c>
      <c r="V39" s="750" t="s">
        <v>11501</v>
      </c>
      <c r="W39" s="750" t="s">
        <v>11475</v>
      </c>
      <c r="X39" s="750">
        <v>5</v>
      </c>
      <c r="Y39" s="750">
        <v>55</v>
      </c>
      <c r="Z39" s="750" t="s">
        <v>11511</v>
      </c>
      <c r="AA39" s="750">
        <v>1</v>
      </c>
      <c r="AB39" s="750">
        <v>0</v>
      </c>
      <c r="AC39" s="750">
        <v>0</v>
      </c>
      <c r="AD39" s="750">
        <v>8</v>
      </c>
      <c r="AE39" s="750" t="s">
        <v>11475</v>
      </c>
    </row>
    <row r="40" spans="3:31">
      <c r="P40" s="750" t="s">
        <v>11545</v>
      </c>
      <c r="Q40" s="750" t="s">
        <v>11534</v>
      </c>
      <c r="R40" s="750" t="s">
        <v>11474</v>
      </c>
      <c r="S40" s="730">
        <v>8.5978427666665996E-2</v>
      </c>
      <c r="T40" s="750" t="s">
        <v>11475</v>
      </c>
      <c r="U40" s="750" t="s">
        <v>11501</v>
      </c>
      <c r="V40" s="750" t="s">
        <v>11501</v>
      </c>
      <c r="W40" s="750" t="s">
        <v>11475</v>
      </c>
      <c r="X40" s="750">
        <v>5</v>
      </c>
      <c r="Y40" s="750">
        <v>55</v>
      </c>
      <c r="Z40" s="750" t="s">
        <v>11511</v>
      </c>
      <c r="AA40" s="750">
        <v>1</v>
      </c>
      <c r="AB40" s="750">
        <v>0</v>
      </c>
      <c r="AC40" s="750">
        <v>0</v>
      </c>
      <c r="AD40" s="750">
        <v>8</v>
      </c>
      <c r="AE40" s="750" t="s">
        <v>11475</v>
      </c>
    </row>
    <row r="41" spans="3:31">
      <c r="P41" s="750" t="s">
        <v>11522</v>
      </c>
      <c r="Q41" s="750" t="s">
        <v>11534</v>
      </c>
      <c r="R41" s="750" t="s">
        <v>11474</v>
      </c>
      <c r="S41" s="730">
        <v>4.8209173811080003E-2</v>
      </c>
      <c r="T41" s="750" t="s">
        <v>11475</v>
      </c>
      <c r="U41" s="750" t="s">
        <v>11523</v>
      </c>
      <c r="V41" s="750" t="s">
        <v>11524</v>
      </c>
      <c r="W41" s="750" t="s">
        <v>1142</v>
      </c>
      <c r="X41" s="750">
        <v>5</v>
      </c>
      <c r="Y41" s="750">
        <v>55</v>
      </c>
      <c r="Z41" s="750" t="s">
        <v>11511</v>
      </c>
      <c r="AA41" s="750">
        <v>0</v>
      </c>
      <c r="AB41" s="750">
        <v>1</v>
      </c>
      <c r="AC41" s="750">
        <v>0</v>
      </c>
      <c r="AD41" s="750">
        <v>0</v>
      </c>
      <c r="AE41" s="750" t="s">
        <v>11475</v>
      </c>
    </row>
    <row r="42" spans="3:31">
      <c r="P42" s="750" t="s">
        <v>11522</v>
      </c>
      <c r="Q42" s="750" t="s">
        <v>11534</v>
      </c>
      <c r="R42" s="750" t="s">
        <v>11474</v>
      </c>
      <c r="S42" s="730">
        <v>4.8209173811080003E-2</v>
      </c>
      <c r="T42" s="750" t="s">
        <v>11475</v>
      </c>
      <c r="U42" s="750" t="s">
        <v>11523</v>
      </c>
      <c r="V42" s="750" t="s">
        <v>11524</v>
      </c>
      <c r="W42" s="750" t="s">
        <v>1142</v>
      </c>
      <c r="X42" s="750">
        <v>5</v>
      </c>
      <c r="Y42" s="750">
        <v>55</v>
      </c>
      <c r="Z42" s="750" t="s">
        <v>11511</v>
      </c>
      <c r="AA42" s="750">
        <v>0</v>
      </c>
      <c r="AB42" s="750">
        <v>1</v>
      </c>
      <c r="AC42" s="750">
        <v>0</v>
      </c>
      <c r="AD42" s="750">
        <v>0</v>
      </c>
      <c r="AE42" s="750" t="s">
        <v>11475</v>
      </c>
    </row>
    <row r="43" spans="3:31">
      <c r="P43" s="750" t="s">
        <v>11546</v>
      </c>
      <c r="Q43" s="750" t="s">
        <v>11547</v>
      </c>
      <c r="R43" s="750" t="s">
        <v>929</v>
      </c>
      <c r="S43" s="730">
        <v>0.18006186852505099</v>
      </c>
      <c r="T43" s="750" t="s">
        <v>11475</v>
      </c>
      <c r="U43" s="750" t="s">
        <v>11492</v>
      </c>
      <c r="V43" s="750" t="s">
        <v>11493</v>
      </c>
      <c r="W43" s="750" t="s">
        <v>11475</v>
      </c>
      <c r="X43" s="750">
        <v>5</v>
      </c>
      <c r="Y43" s="750">
        <v>56</v>
      </c>
      <c r="Z43" s="750" t="s">
        <v>11543</v>
      </c>
      <c r="AA43" s="750">
        <v>1</v>
      </c>
      <c r="AB43" s="750">
        <v>0</v>
      </c>
      <c r="AC43" s="750">
        <v>0</v>
      </c>
      <c r="AD43" s="750">
        <v>0</v>
      </c>
      <c r="AE43" s="750" t="s">
        <v>11475</v>
      </c>
    </row>
    <row r="44" spans="3:31">
      <c r="P44" s="750" t="s">
        <v>11548</v>
      </c>
      <c r="Q44" s="750" t="s">
        <v>11547</v>
      </c>
      <c r="R44" s="750" t="s">
        <v>929</v>
      </c>
      <c r="S44" s="730">
        <v>0.117976240083574</v>
      </c>
      <c r="T44" s="750" t="s">
        <v>11475</v>
      </c>
      <c r="U44" s="750" t="s">
        <v>11492</v>
      </c>
      <c r="V44" s="750" t="s">
        <v>11493</v>
      </c>
      <c r="W44" s="750" t="s">
        <v>11475</v>
      </c>
      <c r="X44" s="750">
        <v>5</v>
      </c>
      <c r="Y44" s="750">
        <v>56</v>
      </c>
      <c r="Z44" s="750" t="s">
        <v>11543</v>
      </c>
      <c r="AA44" s="750">
        <v>1</v>
      </c>
      <c r="AB44" s="750">
        <v>0</v>
      </c>
      <c r="AC44" s="750">
        <v>0</v>
      </c>
      <c r="AD44" s="750">
        <v>0</v>
      </c>
      <c r="AE44" s="750" t="s">
        <v>11475</v>
      </c>
    </row>
    <row r="45" spans="3:31">
      <c r="P45" s="750" t="s">
        <v>11549</v>
      </c>
      <c r="Q45" s="750" t="s">
        <v>11547</v>
      </c>
      <c r="R45" s="750" t="s">
        <v>11474</v>
      </c>
      <c r="S45" s="730">
        <v>9.7885526182630994E-2</v>
      </c>
      <c r="T45" s="750" t="s">
        <v>11475</v>
      </c>
      <c r="U45" s="750" t="s">
        <v>11476</v>
      </c>
      <c r="V45" s="750" t="s">
        <v>11477</v>
      </c>
      <c r="W45" s="750" t="s">
        <v>11475</v>
      </c>
      <c r="X45" s="750">
        <v>5</v>
      </c>
      <c r="Y45" s="750">
        <v>56</v>
      </c>
      <c r="Z45" s="750" t="s">
        <v>11543</v>
      </c>
      <c r="AA45" s="750">
        <v>1</v>
      </c>
      <c r="AB45" s="750">
        <v>0</v>
      </c>
      <c r="AC45" s="750">
        <v>0</v>
      </c>
      <c r="AD45" s="750">
        <v>0</v>
      </c>
      <c r="AE45" s="750" t="s">
        <v>11475</v>
      </c>
    </row>
    <row r="46" spans="3:31">
      <c r="P46" s="750" t="s">
        <v>11550</v>
      </c>
      <c r="Q46" s="750" t="s">
        <v>11547</v>
      </c>
      <c r="R46" s="750" t="s">
        <v>11474</v>
      </c>
      <c r="S46" s="730">
        <v>0.580020154629175</v>
      </c>
      <c r="T46" s="750" t="s">
        <v>11475</v>
      </c>
      <c r="U46" s="750" t="s">
        <v>11476</v>
      </c>
      <c r="V46" s="750" t="s">
        <v>11477</v>
      </c>
      <c r="W46" s="750" t="s">
        <v>11475</v>
      </c>
      <c r="X46" s="750">
        <v>5</v>
      </c>
      <c r="Y46" s="750">
        <v>56</v>
      </c>
      <c r="Z46" s="750" t="s">
        <v>11543</v>
      </c>
      <c r="AA46" s="750">
        <v>1</v>
      </c>
      <c r="AB46" s="750">
        <v>0</v>
      </c>
      <c r="AC46" s="750">
        <v>0</v>
      </c>
      <c r="AD46" s="750">
        <v>0</v>
      </c>
      <c r="AE46" s="750" t="s">
        <v>11486</v>
      </c>
    </row>
    <row r="47" spans="3:31">
      <c r="P47" s="750" t="s">
        <v>11551</v>
      </c>
      <c r="Q47" s="750" t="s">
        <v>11547</v>
      </c>
      <c r="R47" s="750" t="s">
        <v>11474</v>
      </c>
      <c r="S47" s="730">
        <v>0.20273807076227501</v>
      </c>
      <c r="T47" s="750" t="s">
        <v>11475</v>
      </c>
      <c r="U47" s="750" t="s">
        <v>11476</v>
      </c>
      <c r="V47" s="750" t="s">
        <v>11477</v>
      </c>
      <c r="W47" s="750" t="s">
        <v>11475</v>
      </c>
      <c r="X47" s="750">
        <v>5</v>
      </c>
      <c r="Y47" s="750">
        <v>56</v>
      </c>
      <c r="Z47" s="750" t="s">
        <v>11543</v>
      </c>
      <c r="AA47" s="750">
        <v>1</v>
      </c>
      <c r="AB47" s="750">
        <v>0</v>
      </c>
      <c r="AC47" s="750">
        <v>0</v>
      </c>
      <c r="AD47" s="750">
        <v>0</v>
      </c>
      <c r="AE47" s="750" t="s">
        <v>11486</v>
      </c>
    </row>
    <row r="48" spans="3:31">
      <c r="P48" s="750" t="s">
        <v>11522</v>
      </c>
      <c r="Q48" s="750" t="s">
        <v>11547</v>
      </c>
      <c r="R48" s="750" t="s">
        <v>11474</v>
      </c>
      <c r="S48" s="730">
        <v>0.38567378604978497</v>
      </c>
      <c r="T48" s="750" t="s">
        <v>11475</v>
      </c>
      <c r="U48" s="750" t="s">
        <v>11523</v>
      </c>
      <c r="V48" s="750" t="s">
        <v>11524</v>
      </c>
      <c r="W48" s="750" t="s">
        <v>1142</v>
      </c>
      <c r="X48" s="750">
        <v>5</v>
      </c>
      <c r="Y48" s="750">
        <v>56</v>
      </c>
      <c r="Z48" s="750" t="s">
        <v>11543</v>
      </c>
      <c r="AA48" s="750">
        <v>0</v>
      </c>
      <c r="AB48" s="750">
        <v>1</v>
      </c>
      <c r="AC48" s="750">
        <v>0</v>
      </c>
      <c r="AD48" s="750">
        <v>0</v>
      </c>
      <c r="AE48" s="750" t="s">
        <v>11475</v>
      </c>
    </row>
    <row r="49" spans="16:31">
      <c r="P49" s="750" t="s">
        <v>11552</v>
      </c>
      <c r="Q49" s="750" t="s">
        <v>11547</v>
      </c>
      <c r="R49" s="750" t="s">
        <v>11474</v>
      </c>
      <c r="S49" s="730">
        <v>8.3684524056567997E-2</v>
      </c>
      <c r="T49" s="750" t="s">
        <v>11475</v>
      </c>
      <c r="U49" s="750" t="s">
        <v>11553</v>
      </c>
      <c r="V49" s="750" t="s">
        <v>11554</v>
      </c>
      <c r="W49" s="750" t="s">
        <v>11475</v>
      </c>
      <c r="X49" s="750">
        <v>5</v>
      </c>
      <c r="Y49" s="750">
        <v>56</v>
      </c>
      <c r="Z49" s="750" t="s">
        <v>11543</v>
      </c>
      <c r="AA49" s="750">
        <v>1</v>
      </c>
      <c r="AB49" s="750">
        <v>0</v>
      </c>
      <c r="AC49" s="750">
        <v>0</v>
      </c>
      <c r="AD49" s="750">
        <v>0</v>
      </c>
      <c r="AE49" s="750" t="s">
        <v>11475</v>
      </c>
    </row>
    <row r="50" spans="16:31">
      <c r="P50" s="750" t="s">
        <v>11555</v>
      </c>
      <c r="Q50" s="750" t="s">
        <v>11547</v>
      </c>
      <c r="R50" s="750" t="s">
        <v>11474</v>
      </c>
      <c r="S50" s="730">
        <v>0.23393571612724801</v>
      </c>
      <c r="T50" s="750" t="s">
        <v>11475</v>
      </c>
      <c r="U50" s="750" t="s">
        <v>11501</v>
      </c>
      <c r="V50" s="750" t="s">
        <v>11501</v>
      </c>
      <c r="W50" s="750" t="s">
        <v>11475</v>
      </c>
      <c r="X50" s="750">
        <v>5</v>
      </c>
      <c r="Y50" s="750">
        <v>56</v>
      </c>
      <c r="Z50" s="750" t="s">
        <v>11543</v>
      </c>
      <c r="AA50" s="750">
        <v>1</v>
      </c>
      <c r="AB50" s="750">
        <v>0</v>
      </c>
      <c r="AC50" s="750">
        <v>0</v>
      </c>
      <c r="AD50" s="750">
        <v>8</v>
      </c>
      <c r="AE50" s="750" t="s">
        <v>11475</v>
      </c>
    </row>
    <row r="51" spans="16:31">
      <c r="P51" s="750" t="s">
        <v>11556</v>
      </c>
      <c r="Q51" s="750" t="s">
        <v>11547</v>
      </c>
      <c r="R51" s="750" t="s">
        <v>929</v>
      </c>
      <c r="S51" s="730">
        <v>5.1331120166822002E-2</v>
      </c>
      <c r="T51" s="750" t="s">
        <v>11475</v>
      </c>
      <c r="U51" s="750" t="s">
        <v>11501</v>
      </c>
      <c r="V51" s="750" t="s">
        <v>11501</v>
      </c>
      <c r="W51" s="750" t="s">
        <v>11475</v>
      </c>
      <c r="X51" s="750">
        <v>5</v>
      </c>
      <c r="Y51" s="750">
        <v>56</v>
      </c>
      <c r="Z51" s="750" t="s">
        <v>11543</v>
      </c>
      <c r="AA51" s="750">
        <v>1</v>
      </c>
      <c r="AB51" s="750">
        <v>0</v>
      </c>
      <c r="AC51" s="750">
        <v>0</v>
      </c>
      <c r="AD51" s="750">
        <v>8</v>
      </c>
      <c r="AE51" s="750" t="s">
        <v>11475</v>
      </c>
    </row>
    <row r="52" spans="16:31">
      <c r="P52" s="750" t="s">
        <v>11557</v>
      </c>
      <c r="Q52" s="750" t="s">
        <v>11547</v>
      </c>
      <c r="R52" s="750" t="s">
        <v>11474</v>
      </c>
      <c r="S52" s="730">
        <v>0.271174272165846</v>
      </c>
      <c r="T52" s="750" t="s">
        <v>11475</v>
      </c>
      <c r="U52" s="750" t="s">
        <v>11501</v>
      </c>
      <c r="V52" s="750" t="s">
        <v>11501</v>
      </c>
      <c r="W52" s="750" t="s">
        <v>11475</v>
      </c>
      <c r="X52" s="750">
        <v>5</v>
      </c>
      <c r="Y52" s="750">
        <v>56</v>
      </c>
      <c r="Z52" s="750" t="s">
        <v>11543</v>
      </c>
      <c r="AA52" s="750">
        <v>1</v>
      </c>
      <c r="AB52" s="750">
        <v>0</v>
      </c>
      <c r="AC52" s="750">
        <v>0</v>
      </c>
      <c r="AD52" s="750">
        <v>8</v>
      </c>
      <c r="AE52" s="750" t="s">
        <v>11475</v>
      </c>
    </row>
    <row r="53" spans="16:31">
      <c r="P53" s="750" t="s">
        <v>11558</v>
      </c>
      <c r="Q53" s="750" t="s">
        <v>11547</v>
      </c>
      <c r="R53" s="750" t="s">
        <v>11474</v>
      </c>
      <c r="S53" s="730">
        <v>0.43827730451734198</v>
      </c>
      <c r="T53" s="750" t="s">
        <v>11475</v>
      </c>
      <c r="U53" s="750" t="s">
        <v>11501</v>
      </c>
      <c r="V53" s="750" t="s">
        <v>11501</v>
      </c>
      <c r="W53" s="750" t="s">
        <v>11475</v>
      </c>
      <c r="X53" s="750">
        <v>5</v>
      </c>
      <c r="Y53" s="750">
        <v>56</v>
      </c>
      <c r="Z53" s="750" t="s">
        <v>11543</v>
      </c>
      <c r="AA53" s="750">
        <v>1</v>
      </c>
      <c r="AB53" s="750">
        <v>0</v>
      </c>
      <c r="AC53" s="750">
        <v>0</v>
      </c>
      <c r="AD53" s="750">
        <v>8</v>
      </c>
      <c r="AE53" s="750" t="s">
        <v>11475</v>
      </c>
    </row>
    <row r="54" spans="16:31">
      <c r="P54" s="750" t="s">
        <v>11559</v>
      </c>
      <c r="Q54" s="750" t="s">
        <v>11547</v>
      </c>
      <c r="R54" s="750" t="s">
        <v>11474</v>
      </c>
      <c r="S54" s="730">
        <v>0.585269587190961</v>
      </c>
      <c r="T54" s="750" t="s">
        <v>11475</v>
      </c>
      <c r="U54" s="750" t="s">
        <v>11501</v>
      </c>
      <c r="V54" s="750" t="s">
        <v>11501</v>
      </c>
      <c r="W54" s="750" t="s">
        <v>11475</v>
      </c>
      <c r="X54" s="750">
        <v>5</v>
      </c>
      <c r="Y54" s="750">
        <v>56</v>
      </c>
      <c r="Z54" s="750" t="s">
        <v>11543</v>
      </c>
      <c r="AA54" s="750">
        <v>1</v>
      </c>
      <c r="AB54" s="750">
        <v>0</v>
      </c>
      <c r="AC54" s="750">
        <v>0</v>
      </c>
      <c r="AD54" s="750">
        <v>8</v>
      </c>
      <c r="AE54" s="750" t="s">
        <v>11475</v>
      </c>
    </row>
    <row r="55" spans="16:31">
      <c r="P55" s="750" t="s">
        <v>11560</v>
      </c>
      <c r="Q55" s="750" t="s">
        <v>11547</v>
      </c>
      <c r="R55" s="750" t="s">
        <v>11474</v>
      </c>
      <c r="S55" s="730">
        <v>8.3277094243099994E-2</v>
      </c>
      <c r="T55" s="750" t="s">
        <v>11475</v>
      </c>
      <c r="U55" s="750" t="s">
        <v>11476</v>
      </c>
      <c r="V55" s="750" t="s">
        <v>11477</v>
      </c>
      <c r="W55" s="750" t="s">
        <v>11475</v>
      </c>
      <c r="X55" s="750">
        <v>5</v>
      </c>
      <c r="Y55" s="750">
        <v>56</v>
      </c>
      <c r="Z55" s="750" t="s">
        <v>11543</v>
      </c>
      <c r="AA55" s="750">
        <v>1</v>
      </c>
      <c r="AB55" s="750">
        <v>0</v>
      </c>
      <c r="AC55" s="750">
        <v>0</v>
      </c>
      <c r="AD55" s="750">
        <v>0</v>
      </c>
      <c r="AE55" s="750" t="s">
        <v>11475</v>
      </c>
    </row>
    <row r="56" spans="16:31">
      <c r="P56" s="750" t="s">
        <v>11561</v>
      </c>
      <c r="Q56" s="750" t="s">
        <v>11547</v>
      </c>
      <c r="R56" s="750" t="s">
        <v>11474</v>
      </c>
      <c r="S56" s="730">
        <v>0.39898395455314101</v>
      </c>
      <c r="T56" s="750" t="s">
        <v>11475</v>
      </c>
      <c r="U56" s="750" t="s">
        <v>11476</v>
      </c>
      <c r="V56" s="750" t="s">
        <v>11477</v>
      </c>
      <c r="W56" s="750" t="s">
        <v>11475</v>
      </c>
      <c r="X56" s="750">
        <v>5</v>
      </c>
      <c r="Y56" s="750">
        <v>56</v>
      </c>
      <c r="Z56" s="750" t="s">
        <v>11543</v>
      </c>
      <c r="AA56" s="750">
        <v>1</v>
      </c>
      <c r="AB56" s="750">
        <v>0</v>
      </c>
      <c r="AC56" s="750">
        <v>0</v>
      </c>
      <c r="AD56" s="750">
        <v>0</v>
      </c>
      <c r="AE56" s="750" t="s">
        <v>11475</v>
      </c>
    </row>
    <row r="57" spans="16:31">
      <c r="P57" s="750" t="s">
        <v>11562</v>
      </c>
      <c r="Q57" s="750" t="s">
        <v>11547</v>
      </c>
      <c r="R57" s="750" t="s">
        <v>11474</v>
      </c>
      <c r="S57" s="730">
        <v>0.13664956768886699</v>
      </c>
      <c r="T57" s="750" t="s">
        <v>11475</v>
      </c>
      <c r="U57" s="750" t="s">
        <v>11476</v>
      </c>
      <c r="V57" s="750" t="s">
        <v>11477</v>
      </c>
      <c r="W57" s="750" t="s">
        <v>11475</v>
      </c>
      <c r="X57" s="750">
        <v>5</v>
      </c>
      <c r="Y57" s="750">
        <v>56</v>
      </c>
      <c r="Z57" s="750" t="s">
        <v>11543</v>
      </c>
      <c r="AA57" s="750">
        <v>1</v>
      </c>
      <c r="AB57" s="750">
        <v>0</v>
      </c>
      <c r="AC57" s="750">
        <v>0</v>
      </c>
      <c r="AD57" s="750">
        <v>0</v>
      </c>
      <c r="AE57" s="750" t="s">
        <v>11475</v>
      </c>
    </row>
    <row r="58" spans="16:31">
      <c r="P58" s="750" t="s">
        <v>11563</v>
      </c>
      <c r="Q58" s="750" t="s">
        <v>11564</v>
      </c>
      <c r="R58" s="750" t="s">
        <v>11474</v>
      </c>
      <c r="S58" s="730">
        <v>0.21740088791684101</v>
      </c>
      <c r="T58" s="750" t="s">
        <v>11475</v>
      </c>
      <c r="U58" s="750" t="s">
        <v>11476</v>
      </c>
      <c r="V58" s="750" t="s">
        <v>11477</v>
      </c>
      <c r="W58" s="750" t="s">
        <v>11475</v>
      </c>
      <c r="X58" s="750">
        <v>5</v>
      </c>
      <c r="Y58" s="750">
        <v>56</v>
      </c>
      <c r="Z58" s="750" t="s">
        <v>11543</v>
      </c>
      <c r="AA58" s="750">
        <v>1</v>
      </c>
      <c r="AB58" s="750">
        <v>0</v>
      </c>
      <c r="AC58" s="750">
        <v>0</v>
      </c>
      <c r="AD58" s="750">
        <v>0</v>
      </c>
      <c r="AE58" s="750" t="s">
        <v>11475</v>
      </c>
    </row>
    <row r="59" spans="16:31">
      <c r="P59" s="750" t="s">
        <v>11565</v>
      </c>
      <c r="Q59" s="750" t="s">
        <v>11564</v>
      </c>
      <c r="R59" s="750" t="s">
        <v>11474</v>
      </c>
      <c r="S59" s="730">
        <v>0.51229830262791598</v>
      </c>
      <c r="T59" s="750" t="s">
        <v>11475</v>
      </c>
      <c r="U59" s="750" t="s">
        <v>11476</v>
      </c>
      <c r="V59" s="750" t="s">
        <v>11477</v>
      </c>
      <c r="W59" s="750" t="s">
        <v>11475</v>
      </c>
      <c r="X59" s="750">
        <v>5</v>
      </c>
      <c r="Y59" s="750">
        <v>56</v>
      </c>
      <c r="Z59" s="750" t="s">
        <v>11543</v>
      </c>
      <c r="AA59" s="750">
        <v>1</v>
      </c>
      <c r="AB59" s="750">
        <v>0</v>
      </c>
      <c r="AC59" s="750">
        <v>0</v>
      </c>
      <c r="AD59" s="750">
        <v>0</v>
      </c>
      <c r="AE59" s="750" t="s">
        <v>11475</v>
      </c>
    </row>
    <row r="60" spans="16:31">
      <c r="P60" s="750" t="s">
        <v>11566</v>
      </c>
      <c r="Q60" s="750" t="s">
        <v>11564</v>
      </c>
      <c r="R60" s="750" t="s">
        <v>929</v>
      </c>
      <c r="S60" s="730">
        <v>0.112119850025898</v>
      </c>
      <c r="T60" s="750" t="s">
        <v>11475</v>
      </c>
      <c r="U60" s="750" t="s">
        <v>11492</v>
      </c>
      <c r="V60" s="750" t="s">
        <v>11493</v>
      </c>
      <c r="W60" s="750" t="s">
        <v>11475</v>
      </c>
      <c r="X60" s="750">
        <v>5</v>
      </c>
      <c r="Y60" s="750">
        <v>56</v>
      </c>
      <c r="Z60" s="750" t="s">
        <v>11543</v>
      </c>
      <c r="AA60" s="750">
        <v>1</v>
      </c>
      <c r="AB60" s="750">
        <v>0</v>
      </c>
      <c r="AC60" s="750">
        <v>0</v>
      </c>
      <c r="AD60" s="750">
        <v>0</v>
      </c>
      <c r="AE60" s="750" t="s">
        <v>11475</v>
      </c>
    </row>
    <row r="61" spans="16:31">
      <c r="P61" s="750" t="s">
        <v>11567</v>
      </c>
      <c r="Q61" s="750" t="s">
        <v>11564</v>
      </c>
      <c r="R61" s="750" t="s">
        <v>929</v>
      </c>
      <c r="S61" s="730">
        <v>7.5131706590031003E-2</v>
      </c>
      <c r="T61" s="750" t="s">
        <v>11475</v>
      </c>
      <c r="U61" s="750" t="s">
        <v>11492</v>
      </c>
      <c r="V61" s="750" t="s">
        <v>11493</v>
      </c>
      <c r="W61" s="750" t="s">
        <v>11475</v>
      </c>
      <c r="X61" s="750">
        <v>5</v>
      </c>
      <c r="Y61" s="750">
        <v>56</v>
      </c>
      <c r="Z61" s="750" t="s">
        <v>11543</v>
      </c>
      <c r="AA61" s="750">
        <v>1</v>
      </c>
      <c r="AB61" s="750">
        <v>0</v>
      </c>
      <c r="AC61" s="750">
        <v>0</v>
      </c>
      <c r="AD61" s="750">
        <v>0</v>
      </c>
      <c r="AE61" s="750" t="s">
        <v>11475</v>
      </c>
    </row>
    <row r="62" spans="16:31">
      <c r="P62" s="750" t="s">
        <v>11568</v>
      </c>
      <c r="Q62" s="750" t="s">
        <v>11564</v>
      </c>
      <c r="R62" s="750" t="s">
        <v>929</v>
      </c>
      <c r="S62" s="730">
        <v>0.15821716174209299</v>
      </c>
      <c r="T62" s="750" t="s">
        <v>11475</v>
      </c>
      <c r="U62" s="750" t="s">
        <v>11492</v>
      </c>
      <c r="V62" s="750" t="s">
        <v>11493</v>
      </c>
      <c r="W62" s="750" t="s">
        <v>11475</v>
      </c>
      <c r="X62" s="750">
        <v>5</v>
      </c>
      <c r="Y62" s="750">
        <v>56</v>
      </c>
      <c r="Z62" s="750" t="s">
        <v>11543</v>
      </c>
      <c r="AA62" s="750">
        <v>1</v>
      </c>
      <c r="AB62" s="750">
        <v>0</v>
      </c>
      <c r="AC62" s="750">
        <v>0</v>
      </c>
      <c r="AD62" s="750">
        <v>0</v>
      </c>
      <c r="AE62" s="750" t="s">
        <v>11475</v>
      </c>
    </row>
    <row r="63" spans="16:31">
      <c r="P63" s="750" t="s">
        <v>11569</v>
      </c>
      <c r="Q63" s="750" t="s">
        <v>11564</v>
      </c>
      <c r="R63" s="750" t="s">
        <v>929</v>
      </c>
      <c r="S63" s="730">
        <v>0.10529349387845199</v>
      </c>
      <c r="T63" s="750" t="s">
        <v>11475</v>
      </c>
      <c r="U63" s="750" t="s">
        <v>11492</v>
      </c>
      <c r="V63" s="750" t="s">
        <v>11493</v>
      </c>
      <c r="W63" s="750" t="s">
        <v>11475</v>
      </c>
      <c r="X63" s="750">
        <v>5</v>
      </c>
      <c r="Y63" s="750">
        <v>56</v>
      </c>
      <c r="Z63" s="750" t="s">
        <v>11543</v>
      </c>
      <c r="AA63" s="750">
        <v>1</v>
      </c>
      <c r="AB63" s="750">
        <v>0</v>
      </c>
      <c r="AC63" s="750">
        <v>0</v>
      </c>
      <c r="AD63" s="750">
        <v>0</v>
      </c>
      <c r="AE63" s="750" t="s">
        <v>11475</v>
      </c>
    </row>
    <row r="64" spans="16:31">
      <c r="P64" s="750" t="s">
        <v>11570</v>
      </c>
      <c r="Q64" s="750" t="s">
        <v>11564</v>
      </c>
      <c r="R64" s="750" t="s">
        <v>929</v>
      </c>
      <c r="S64" s="730">
        <v>0.11749810799110599</v>
      </c>
      <c r="T64" s="750" t="s">
        <v>11475</v>
      </c>
      <c r="U64" s="750" t="s">
        <v>11492</v>
      </c>
      <c r="V64" s="750" t="s">
        <v>11493</v>
      </c>
      <c r="W64" s="750" t="s">
        <v>11475</v>
      </c>
      <c r="X64" s="750">
        <v>5</v>
      </c>
      <c r="Y64" s="750">
        <v>56</v>
      </c>
      <c r="Z64" s="750" t="s">
        <v>11543</v>
      </c>
      <c r="AA64" s="750">
        <v>1</v>
      </c>
      <c r="AB64" s="750">
        <v>0</v>
      </c>
      <c r="AC64" s="750">
        <v>0</v>
      </c>
      <c r="AD64" s="750">
        <v>0</v>
      </c>
      <c r="AE64" s="750" t="s">
        <v>11475</v>
      </c>
    </row>
    <row r="65" spans="16:31">
      <c r="P65" s="750" t="s">
        <v>11571</v>
      </c>
      <c r="Q65" s="750" t="s">
        <v>11564</v>
      </c>
      <c r="R65" s="750" t="s">
        <v>11474</v>
      </c>
      <c r="S65" s="730">
        <v>7.8741218755500997E-2</v>
      </c>
      <c r="T65" s="750" t="s">
        <v>11475</v>
      </c>
      <c r="U65" s="750" t="s">
        <v>11492</v>
      </c>
      <c r="V65" s="750" t="s">
        <v>11493</v>
      </c>
      <c r="W65" s="750" t="s">
        <v>11475</v>
      </c>
      <c r="X65" s="750">
        <v>5</v>
      </c>
      <c r="Y65" s="750">
        <v>56</v>
      </c>
      <c r="Z65" s="750" t="s">
        <v>11543</v>
      </c>
      <c r="AA65" s="750">
        <v>1</v>
      </c>
      <c r="AB65" s="750">
        <v>0</v>
      </c>
      <c r="AC65" s="750">
        <v>0</v>
      </c>
      <c r="AD65" s="750">
        <v>0</v>
      </c>
      <c r="AE65" s="750" t="s">
        <v>11475</v>
      </c>
    </row>
    <row r="66" spans="16:31">
      <c r="P66" s="750" t="s">
        <v>11551</v>
      </c>
      <c r="Q66" s="750" t="s">
        <v>11564</v>
      </c>
      <c r="R66" s="750" t="s">
        <v>11474</v>
      </c>
      <c r="S66" s="730">
        <v>1.4032687475895001E-2</v>
      </c>
      <c r="T66" s="750" t="s">
        <v>11475</v>
      </c>
      <c r="U66" s="750" t="s">
        <v>11476</v>
      </c>
      <c r="V66" s="750" t="s">
        <v>11477</v>
      </c>
      <c r="W66" s="750" t="s">
        <v>11475</v>
      </c>
      <c r="X66" s="750">
        <v>5</v>
      </c>
      <c r="Y66" s="750">
        <v>56</v>
      </c>
      <c r="Z66" s="750" t="s">
        <v>11543</v>
      </c>
      <c r="AA66" s="750">
        <v>1</v>
      </c>
      <c r="AB66" s="750">
        <v>0</v>
      </c>
      <c r="AC66" s="750">
        <v>0</v>
      </c>
      <c r="AD66" s="750">
        <v>0</v>
      </c>
      <c r="AE66" s="750" t="s">
        <v>11486</v>
      </c>
    </row>
    <row r="67" spans="16:31">
      <c r="P67" s="750" t="s">
        <v>11572</v>
      </c>
      <c r="Q67" s="750" t="s">
        <v>11564</v>
      </c>
      <c r="R67" s="750" t="s">
        <v>11474</v>
      </c>
      <c r="S67" s="730">
        <v>0.111357097059647</v>
      </c>
      <c r="T67" s="750" t="s">
        <v>11475</v>
      </c>
      <c r="U67" s="750" t="s">
        <v>11492</v>
      </c>
      <c r="V67" s="750" t="s">
        <v>11493</v>
      </c>
      <c r="W67" s="750" t="s">
        <v>11475</v>
      </c>
      <c r="X67" s="750">
        <v>5</v>
      </c>
      <c r="Y67" s="750">
        <v>56</v>
      </c>
      <c r="Z67" s="750" t="s">
        <v>11543</v>
      </c>
      <c r="AA67" s="750">
        <v>1</v>
      </c>
      <c r="AB67" s="750">
        <v>0</v>
      </c>
      <c r="AC67" s="750">
        <v>0</v>
      </c>
      <c r="AD67" s="750">
        <v>0</v>
      </c>
      <c r="AE67" s="750" t="s">
        <v>11475</v>
      </c>
    </row>
    <row r="68" spans="16:31">
      <c r="P68" s="750" t="s">
        <v>11573</v>
      </c>
      <c r="Q68" s="750" t="s">
        <v>11564</v>
      </c>
      <c r="R68" s="750" t="s">
        <v>929</v>
      </c>
      <c r="S68" s="730">
        <v>0.27776208871840702</v>
      </c>
      <c r="T68" s="750" t="s">
        <v>11475</v>
      </c>
      <c r="U68" s="750" t="s">
        <v>11476</v>
      </c>
      <c r="V68" s="750" t="s">
        <v>11477</v>
      </c>
      <c r="W68" s="750" t="s">
        <v>1142</v>
      </c>
      <c r="X68" s="750">
        <v>5</v>
      </c>
      <c r="Y68" s="750">
        <v>56</v>
      </c>
      <c r="Z68" s="750" t="s">
        <v>11543</v>
      </c>
      <c r="AA68" s="750">
        <v>1</v>
      </c>
      <c r="AB68" s="750">
        <v>1</v>
      </c>
      <c r="AC68" s="750">
        <v>0</v>
      </c>
      <c r="AD68" s="750">
        <v>0</v>
      </c>
      <c r="AE68" s="750" t="s">
        <v>11486</v>
      </c>
    </row>
    <row r="69" spans="16:31">
      <c r="P69" s="750" t="s">
        <v>11574</v>
      </c>
      <c r="Q69" s="750" t="s">
        <v>11564</v>
      </c>
      <c r="R69" s="750" t="s">
        <v>11474</v>
      </c>
      <c r="S69" s="730">
        <v>0.15266198714924001</v>
      </c>
      <c r="T69" s="750" t="s">
        <v>11475</v>
      </c>
      <c r="U69" s="750" t="s">
        <v>11553</v>
      </c>
      <c r="V69" s="750" t="s">
        <v>11554</v>
      </c>
      <c r="W69" s="750" t="s">
        <v>11475</v>
      </c>
      <c r="X69" s="750">
        <v>5</v>
      </c>
      <c r="Y69" s="750">
        <v>56</v>
      </c>
      <c r="Z69" s="750" t="s">
        <v>11543</v>
      </c>
      <c r="AA69" s="750">
        <v>1</v>
      </c>
      <c r="AB69" s="750">
        <v>0</v>
      </c>
      <c r="AC69" s="750">
        <v>0</v>
      </c>
      <c r="AD69" s="750">
        <v>0</v>
      </c>
      <c r="AE69" s="750" t="s">
        <v>11475</v>
      </c>
    </row>
    <row r="70" spans="16:31">
      <c r="P70" s="750" t="s">
        <v>11559</v>
      </c>
      <c r="Q70" s="750" t="s">
        <v>11564</v>
      </c>
      <c r="R70" s="750" t="s">
        <v>11474</v>
      </c>
      <c r="S70" s="730">
        <v>0.81048698776054096</v>
      </c>
      <c r="T70" s="750" t="s">
        <v>11475</v>
      </c>
      <c r="U70" s="750" t="s">
        <v>11501</v>
      </c>
      <c r="V70" s="750" t="s">
        <v>11501</v>
      </c>
      <c r="W70" s="750" t="s">
        <v>11475</v>
      </c>
      <c r="X70" s="750">
        <v>5</v>
      </c>
      <c r="Y70" s="750">
        <v>56</v>
      </c>
      <c r="Z70" s="750" t="s">
        <v>11543</v>
      </c>
      <c r="AA70" s="750">
        <v>1</v>
      </c>
      <c r="AB70" s="750">
        <v>0</v>
      </c>
      <c r="AC70" s="750">
        <v>0</v>
      </c>
      <c r="AD70" s="750">
        <v>8</v>
      </c>
      <c r="AE70" s="750" t="s">
        <v>11475</v>
      </c>
    </row>
    <row r="71" spans="16:31">
      <c r="P71" s="750" t="s">
        <v>11575</v>
      </c>
      <c r="Q71" s="750" t="s">
        <v>11576</v>
      </c>
      <c r="R71" s="750" t="s">
        <v>929</v>
      </c>
      <c r="S71" s="730">
        <v>0.10193363543471901</v>
      </c>
      <c r="T71" s="750" t="s">
        <v>11475</v>
      </c>
      <c r="U71" s="750" t="s">
        <v>11492</v>
      </c>
      <c r="V71" s="750" t="s">
        <v>11493</v>
      </c>
      <c r="W71" s="750" t="s">
        <v>11475</v>
      </c>
      <c r="X71" s="750">
        <v>5</v>
      </c>
      <c r="Y71" s="750">
        <v>57</v>
      </c>
      <c r="Z71" s="750" t="s">
        <v>11577</v>
      </c>
      <c r="AA71" s="750">
        <v>1</v>
      </c>
      <c r="AB71" s="750">
        <v>0</v>
      </c>
      <c r="AC71" s="750">
        <v>0</v>
      </c>
      <c r="AD71" s="750">
        <v>0</v>
      </c>
      <c r="AE71" s="750" t="s">
        <v>11475</v>
      </c>
    </row>
    <row r="72" spans="16:31">
      <c r="P72" s="750" t="s">
        <v>11578</v>
      </c>
      <c r="Q72" s="750" t="s">
        <v>11576</v>
      </c>
      <c r="R72" s="750" t="s">
        <v>929</v>
      </c>
      <c r="S72" s="730">
        <v>1.2770137125743999E-2</v>
      </c>
      <c r="T72" s="750" t="s">
        <v>11475</v>
      </c>
      <c r="U72" s="750" t="s">
        <v>11492</v>
      </c>
      <c r="V72" s="750" t="s">
        <v>11493</v>
      </c>
      <c r="W72" s="750" t="s">
        <v>11475</v>
      </c>
      <c r="X72" s="750">
        <v>5</v>
      </c>
      <c r="Y72" s="750">
        <v>57</v>
      </c>
      <c r="Z72" s="750" t="s">
        <v>11577</v>
      </c>
      <c r="AA72" s="750">
        <v>1</v>
      </c>
      <c r="AB72" s="750">
        <v>0</v>
      </c>
      <c r="AC72" s="750">
        <v>0</v>
      </c>
      <c r="AD72" s="750">
        <v>0</v>
      </c>
      <c r="AE72" s="750" t="s">
        <v>11475</v>
      </c>
    </row>
    <row r="73" spans="16:31">
      <c r="P73" s="750" t="s">
        <v>11579</v>
      </c>
      <c r="Q73" s="750" t="s">
        <v>11576</v>
      </c>
      <c r="R73" s="750" t="s">
        <v>929</v>
      </c>
      <c r="S73" s="730">
        <v>6.3979566100153998E-2</v>
      </c>
      <c r="T73" s="750" t="s">
        <v>11475</v>
      </c>
      <c r="U73" s="750" t="s">
        <v>11492</v>
      </c>
      <c r="V73" s="750" t="s">
        <v>11493</v>
      </c>
      <c r="W73" s="750" t="s">
        <v>11475</v>
      </c>
      <c r="X73" s="750">
        <v>5</v>
      </c>
      <c r="Y73" s="750">
        <v>57</v>
      </c>
      <c r="Z73" s="750" t="s">
        <v>11577</v>
      </c>
      <c r="AA73" s="750">
        <v>1</v>
      </c>
      <c r="AB73" s="750">
        <v>0</v>
      </c>
      <c r="AC73" s="750">
        <v>0</v>
      </c>
      <c r="AD73" s="750">
        <v>0</v>
      </c>
      <c r="AE73" s="750" t="s">
        <v>11475</v>
      </c>
    </row>
    <row r="74" spans="16:31">
      <c r="P74" s="750" t="s">
        <v>11580</v>
      </c>
      <c r="Q74" s="750" t="s">
        <v>11576</v>
      </c>
      <c r="R74" s="750" t="s">
        <v>11474</v>
      </c>
      <c r="S74" s="730">
        <v>9.9146490972260998E-2</v>
      </c>
      <c r="T74" s="750" t="s">
        <v>11475</v>
      </c>
      <c r="U74" s="750" t="s">
        <v>11492</v>
      </c>
      <c r="V74" s="750" t="s">
        <v>11493</v>
      </c>
      <c r="W74" s="750" t="s">
        <v>11475</v>
      </c>
      <c r="X74" s="750">
        <v>5</v>
      </c>
      <c r="Y74" s="750">
        <v>57</v>
      </c>
      <c r="Z74" s="750" t="s">
        <v>11577</v>
      </c>
      <c r="AA74" s="750">
        <v>1</v>
      </c>
      <c r="AB74" s="750">
        <v>0</v>
      </c>
      <c r="AC74" s="750">
        <v>0</v>
      </c>
      <c r="AD74" s="750">
        <v>0</v>
      </c>
      <c r="AE74" s="750" t="s">
        <v>11475</v>
      </c>
    </row>
    <row r="75" spans="16:31">
      <c r="P75" s="750" t="s">
        <v>11574</v>
      </c>
      <c r="Q75" s="750" t="s">
        <v>11576</v>
      </c>
      <c r="R75" s="750" t="s">
        <v>11474</v>
      </c>
      <c r="S75" s="730">
        <v>0.14498527485745899</v>
      </c>
      <c r="T75" s="750" t="s">
        <v>11475</v>
      </c>
      <c r="U75" s="750" t="s">
        <v>11553</v>
      </c>
      <c r="V75" s="750" t="s">
        <v>11554</v>
      </c>
      <c r="W75" s="750" t="s">
        <v>11475</v>
      </c>
      <c r="X75" s="750">
        <v>5</v>
      </c>
      <c r="Y75" s="750">
        <v>57</v>
      </c>
      <c r="Z75" s="750" t="s">
        <v>11577</v>
      </c>
      <c r="AA75" s="750">
        <v>1</v>
      </c>
      <c r="AB75" s="750">
        <v>0</v>
      </c>
      <c r="AC75" s="750">
        <v>0</v>
      </c>
      <c r="AD75" s="750">
        <v>0</v>
      </c>
      <c r="AE75" s="750" t="s">
        <v>11475</v>
      </c>
    </row>
    <row r="76" spans="16:31">
      <c r="P76" s="750" t="s">
        <v>11581</v>
      </c>
      <c r="Q76" s="750" t="s">
        <v>11576</v>
      </c>
      <c r="R76" s="750" t="s">
        <v>11474</v>
      </c>
      <c r="S76" s="730">
        <v>1.8775337258394999E-2</v>
      </c>
      <c r="T76" s="750" t="s">
        <v>11475</v>
      </c>
      <c r="U76" s="750" t="s">
        <v>11553</v>
      </c>
      <c r="V76" s="750" t="s">
        <v>11554</v>
      </c>
      <c r="W76" s="750" t="s">
        <v>11475</v>
      </c>
      <c r="X76" s="750">
        <v>5</v>
      </c>
      <c r="Y76" s="750">
        <v>57</v>
      </c>
      <c r="Z76" s="750" t="s">
        <v>11577</v>
      </c>
      <c r="AA76" s="750">
        <v>1</v>
      </c>
      <c r="AB76" s="750">
        <v>0</v>
      </c>
      <c r="AC76" s="750">
        <v>0</v>
      </c>
      <c r="AD76" s="750">
        <v>0</v>
      </c>
      <c r="AE76" s="750" t="s">
        <v>11475</v>
      </c>
    </row>
    <row r="77" spans="16:31">
      <c r="P77" s="750" t="s">
        <v>11582</v>
      </c>
      <c r="Q77" s="750" t="s">
        <v>11576</v>
      </c>
      <c r="R77" s="750" t="s">
        <v>11474</v>
      </c>
      <c r="S77" s="730">
        <v>0.49145851294579801</v>
      </c>
      <c r="T77" s="750" t="s">
        <v>11475</v>
      </c>
      <c r="U77" s="750" t="s">
        <v>11501</v>
      </c>
      <c r="V77" s="750" t="s">
        <v>11501</v>
      </c>
      <c r="W77" s="750" t="s">
        <v>11475</v>
      </c>
      <c r="X77" s="750">
        <v>5</v>
      </c>
      <c r="Y77" s="750">
        <v>57</v>
      </c>
      <c r="Z77" s="750" t="s">
        <v>11577</v>
      </c>
      <c r="AA77" s="750">
        <v>1</v>
      </c>
      <c r="AB77" s="750">
        <v>0</v>
      </c>
      <c r="AC77" s="750">
        <v>0</v>
      </c>
      <c r="AD77" s="750">
        <v>8</v>
      </c>
      <c r="AE77" s="750" t="s">
        <v>11475</v>
      </c>
    </row>
    <row r="78" spans="16:31">
      <c r="P78" s="750" t="s">
        <v>11583</v>
      </c>
      <c r="Q78" s="750" t="s">
        <v>11576</v>
      </c>
      <c r="R78" s="750" t="s">
        <v>11474</v>
      </c>
      <c r="S78" s="730">
        <v>1.0683012271172001</v>
      </c>
      <c r="T78" s="750" t="s">
        <v>11475</v>
      </c>
      <c r="U78" s="750" t="s">
        <v>11476</v>
      </c>
      <c r="V78" s="750" t="s">
        <v>11477</v>
      </c>
      <c r="W78" s="750" t="s">
        <v>11475</v>
      </c>
      <c r="X78" s="750">
        <v>5</v>
      </c>
      <c r="Y78" s="750">
        <v>57</v>
      </c>
      <c r="Z78" s="750" t="s">
        <v>11577</v>
      </c>
      <c r="AA78" s="750">
        <v>1</v>
      </c>
      <c r="AB78" s="750">
        <v>0</v>
      </c>
      <c r="AC78" s="750">
        <v>0</v>
      </c>
      <c r="AD78" s="750">
        <v>0</v>
      </c>
      <c r="AE78" s="750" t="s">
        <v>11475</v>
      </c>
    </row>
    <row r="79" spans="16:31">
      <c r="P79" s="750" t="s">
        <v>11584</v>
      </c>
      <c r="Q79" s="750" t="s">
        <v>11576</v>
      </c>
      <c r="R79" s="750" t="s">
        <v>929</v>
      </c>
      <c r="S79" s="730">
        <v>5.213560732111E-2</v>
      </c>
      <c r="T79" s="750" t="s">
        <v>11475</v>
      </c>
      <c r="U79" s="750" t="s">
        <v>11492</v>
      </c>
      <c r="V79" s="750" t="s">
        <v>11493</v>
      </c>
      <c r="W79" s="750" t="s">
        <v>11475</v>
      </c>
      <c r="X79" s="750">
        <v>5</v>
      </c>
      <c r="Y79" s="750">
        <v>57</v>
      </c>
      <c r="Z79" s="750" t="s">
        <v>11577</v>
      </c>
      <c r="AA79" s="750">
        <v>1</v>
      </c>
      <c r="AB79" s="750">
        <v>0</v>
      </c>
      <c r="AC79" s="750">
        <v>0</v>
      </c>
      <c r="AD79" s="750">
        <v>0</v>
      </c>
      <c r="AE79" s="750" t="s">
        <v>11475</v>
      </c>
    </row>
    <row r="80" spans="16:31">
      <c r="P80" s="750" t="s">
        <v>11585</v>
      </c>
      <c r="Q80" s="750" t="s">
        <v>11576</v>
      </c>
      <c r="R80" s="750" t="s">
        <v>929</v>
      </c>
      <c r="S80" s="730">
        <v>7.1378785706664005E-2</v>
      </c>
      <c r="T80" s="750" t="s">
        <v>11475</v>
      </c>
      <c r="U80" s="750" t="s">
        <v>11492</v>
      </c>
      <c r="V80" s="750" t="s">
        <v>11493</v>
      </c>
      <c r="W80" s="750" t="s">
        <v>11475</v>
      </c>
      <c r="X80" s="750">
        <v>5</v>
      </c>
      <c r="Y80" s="750">
        <v>57</v>
      </c>
      <c r="Z80" s="750" t="s">
        <v>11577</v>
      </c>
      <c r="AA80" s="750">
        <v>1</v>
      </c>
      <c r="AB80" s="750">
        <v>0</v>
      </c>
      <c r="AC80" s="750">
        <v>0</v>
      </c>
      <c r="AD80" s="750">
        <v>0</v>
      </c>
      <c r="AE80" s="750" t="s">
        <v>11475</v>
      </c>
    </row>
    <row r="81" spans="16:31">
      <c r="P81" s="750" t="s">
        <v>11586</v>
      </c>
      <c r="Q81" s="750" t="s">
        <v>11587</v>
      </c>
      <c r="R81" s="750" t="s">
        <v>11474</v>
      </c>
      <c r="S81" s="730">
        <v>0.133768248110265</v>
      </c>
      <c r="T81" s="750" t="s">
        <v>11475</v>
      </c>
      <c r="U81" s="750" t="s">
        <v>11492</v>
      </c>
      <c r="V81" s="750" t="s">
        <v>11493</v>
      </c>
      <c r="W81" s="750" t="s">
        <v>11475</v>
      </c>
      <c r="X81" s="750">
        <v>5</v>
      </c>
      <c r="Y81" s="750">
        <v>57</v>
      </c>
      <c r="Z81" s="750" t="s">
        <v>11577</v>
      </c>
      <c r="AA81" s="750">
        <v>1</v>
      </c>
      <c r="AB81" s="750">
        <v>0</v>
      </c>
      <c r="AC81" s="750">
        <v>0</v>
      </c>
      <c r="AD81" s="750">
        <v>0</v>
      </c>
      <c r="AE81" s="750" t="s">
        <v>11475</v>
      </c>
    </row>
    <row r="82" spans="16:31">
      <c r="P82" s="750" t="s">
        <v>11588</v>
      </c>
      <c r="Q82" s="750" t="s">
        <v>11587</v>
      </c>
      <c r="R82" s="750" t="s">
        <v>11474</v>
      </c>
      <c r="S82" s="730">
        <v>7.2490052564868998E-2</v>
      </c>
      <c r="T82" s="750" t="s">
        <v>11475</v>
      </c>
      <c r="U82" s="750" t="s">
        <v>11492</v>
      </c>
      <c r="V82" s="750" t="s">
        <v>11493</v>
      </c>
      <c r="W82" s="750" t="s">
        <v>11475</v>
      </c>
      <c r="X82" s="750">
        <v>5</v>
      </c>
      <c r="Y82" s="750">
        <v>57</v>
      </c>
      <c r="Z82" s="750" t="s">
        <v>11577</v>
      </c>
      <c r="AA82" s="750">
        <v>1</v>
      </c>
      <c r="AB82" s="750">
        <v>0</v>
      </c>
      <c r="AC82" s="750">
        <v>0</v>
      </c>
      <c r="AD82" s="750">
        <v>0</v>
      </c>
      <c r="AE82" s="750" t="s">
        <v>11475</v>
      </c>
    </row>
    <row r="83" spans="16:31">
      <c r="P83" s="750" t="s">
        <v>11589</v>
      </c>
      <c r="Q83" s="750" t="s">
        <v>11587</v>
      </c>
      <c r="R83" s="750" t="s">
        <v>11474</v>
      </c>
      <c r="S83" s="730">
        <v>3.1687961811211002E-2</v>
      </c>
      <c r="T83" s="750" t="s">
        <v>11475</v>
      </c>
      <c r="U83" s="750" t="s">
        <v>11492</v>
      </c>
      <c r="V83" s="750" t="s">
        <v>11493</v>
      </c>
      <c r="W83" s="750" t="s">
        <v>11475</v>
      </c>
      <c r="X83" s="750">
        <v>5</v>
      </c>
      <c r="Y83" s="750">
        <v>57</v>
      </c>
      <c r="Z83" s="750" t="s">
        <v>11577</v>
      </c>
      <c r="AA83" s="750">
        <v>1</v>
      </c>
      <c r="AB83" s="750">
        <v>0</v>
      </c>
      <c r="AC83" s="750">
        <v>0</v>
      </c>
      <c r="AD83" s="750">
        <v>0</v>
      </c>
      <c r="AE83" s="750" t="s">
        <v>11475</v>
      </c>
    </row>
    <row r="84" spans="16:31">
      <c r="P84" s="750" t="s">
        <v>11590</v>
      </c>
      <c r="Q84" s="750" t="s">
        <v>11587</v>
      </c>
      <c r="R84" s="750" t="s">
        <v>11474</v>
      </c>
      <c r="S84" s="730">
        <v>6.2295177014210001E-2</v>
      </c>
      <c r="T84" s="750" t="s">
        <v>11475</v>
      </c>
      <c r="U84" s="750" t="s">
        <v>11476</v>
      </c>
      <c r="V84" s="750" t="s">
        <v>11477</v>
      </c>
      <c r="W84" s="750" t="s">
        <v>1142</v>
      </c>
      <c r="X84" s="750">
        <v>5</v>
      </c>
      <c r="Y84" s="750">
        <v>57</v>
      </c>
      <c r="Z84" s="750" t="s">
        <v>11577</v>
      </c>
      <c r="AA84" s="750">
        <v>0</v>
      </c>
      <c r="AB84" s="750">
        <v>1</v>
      </c>
      <c r="AC84" s="750">
        <v>0</v>
      </c>
      <c r="AD84" s="750">
        <v>0</v>
      </c>
      <c r="AE84" s="750" t="s">
        <v>11475</v>
      </c>
    </row>
    <row r="85" spans="16:31">
      <c r="P85" s="750" t="s">
        <v>11591</v>
      </c>
      <c r="Q85" s="750" t="s">
        <v>11587</v>
      </c>
      <c r="R85" s="750" t="s">
        <v>11474</v>
      </c>
      <c r="S85" s="730">
        <v>4.5165293094689002E-2</v>
      </c>
      <c r="T85" s="750" t="s">
        <v>11475</v>
      </c>
      <c r="U85" s="750" t="s">
        <v>11553</v>
      </c>
      <c r="V85" s="750" t="s">
        <v>11554</v>
      </c>
      <c r="W85" s="750" t="s">
        <v>11475</v>
      </c>
      <c r="X85" s="750">
        <v>5</v>
      </c>
      <c r="Y85" s="750">
        <v>57</v>
      </c>
      <c r="Z85" s="750" t="s">
        <v>11577</v>
      </c>
      <c r="AA85" s="750">
        <v>1</v>
      </c>
      <c r="AB85" s="750">
        <v>0</v>
      </c>
      <c r="AC85" s="750">
        <v>0</v>
      </c>
      <c r="AD85" s="750">
        <v>0</v>
      </c>
      <c r="AE85" s="750" t="s">
        <v>11475</v>
      </c>
    </row>
    <row r="86" spans="16:31">
      <c r="P86" s="750" t="s">
        <v>11592</v>
      </c>
      <c r="Q86" s="750" t="s">
        <v>11587</v>
      </c>
      <c r="R86" s="750" t="s">
        <v>11474</v>
      </c>
      <c r="S86" s="730">
        <v>1.2720411355841999E-2</v>
      </c>
      <c r="T86" s="750" t="s">
        <v>11475</v>
      </c>
      <c r="U86" s="750" t="s">
        <v>11553</v>
      </c>
      <c r="V86" s="750" t="s">
        <v>11554</v>
      </c>
      <c r="W86" s="750" t="s">
        <v>11475</v>
      </c>
      <c r="X86" s="750">
        <v>5</v>
      </c>
      <c r="Y86" s="750">
        <v>57</v>
      </c>
      <c r="Z86" s="750" t="s">
        <v>11577</v>
      </c>
      <c r="AA86" s="750">
        <v>1</v>
      </c>
      <c r="AB86" s="750">
        <v>0</v>
      </c>
      <c r="AC86" s="750">
        <v>0</v>
      </c>
      <c r="AD86" s="750">
        <v>0</v>
      </c>
      <c r="AE86" s="750" t="s">
        <v>11475</v>
      </c>
    </row>
    <row r="87" spans="16:31">
      <c r="P87" s="750" t="s">
        <v>11593</v>
      </c>
      <c r="Q87" s="750" t="s">
        <v>11587</v>
      </c>
      <c r="R87" s="750" t="s">
        <v>11474</v>
      </c>
      <c r="S87" s="730">
        <v>0.32279521913424303</v>
      </c>
      <c r="T87" s="750" t="s">
        <v>11475</v>
      </c>
      <c r="U87" s="750" t="s">
        <v>11501</v>
      </c>
      <c r="V87" s="750" t="s">
        <v>11501</v>
      </c>
      <c r="W87" s="750" t="s">
        <v>11475</v>
      </c>
      <c r="X87" s="750">
        <v>5</v>
      </c>
      <c r="Y87" s="750">
        <v>57</v>
      </c>
      <c r="Z87" s="750" t="s">
        <v>11577</v>
      </c>
      <c r="AA87" s="750">
        <v>1</v>
      </c>
      <c r="AB87" s="750">
        <v>0</v>
      </c>
      <c r="AC87" s="750">
        <v>0</v>
      </c>
      <c r="AD87" s="750">
        <v>8</v>
      </c>
      <c r="AE87" s="750" t="s">
        <v>11475</v>
      </c>
    </row>
    <row r="88" spans="16:31">
      <c r="P88" s="750" t="s">
        <v>11594</v>
      </c>
      <c r="Q88" s="750" t="s">
        <v>11587</v>
      </c>
      <c r="R88" s="750" t="s">
        <v>11474</v>
      </c>
      <c r="S88" s="730">
        <v>0.95850746295826195</v>
      </c>
      <c r="T88" s="750" t="s">
        <v>11475</v>
      </c>
      <c r="U88" s="750" t="s">
        <v>11476</v>
      </c>
      <c r="V88" s="750" t="s">
        <v>11477</v>
      </c>
      <c r="W88" s="750" t="s">
        <v>11475</v>
      </c>
      <c r="X88" s="750">
        <v>5</v>
      </c>
      <c r="Y88" s="750">
        <v>57</v>
      </c>
      <c r="Z88" s="750" t="s">
        <v>11577</v>
      </c>
      <c r="AA88" s="750">
        <v>1</v>
      </c>
      <c r="AB88" s="750">
        <v>0</v>
      </c>
      <c r="AC88" s="750">
        <v>0</v>
      </c>
      <c r="AD88" s="750">
        <v>0</v>
      </c>
      <c r="AE88" s="750" t="s">
        <v>11475</v>
      </c>
    </row>
    <row r="89" spans="16:31">
      <c r="P89" s="750" t="s">
        <v>11595</v>
      </c>
      <c r="Q89" s="750" t="s">
        <v>11587</v>
      </c>
      <c r="R89" s="750" t="s">
        <v>929</v>
      </c>
      <c r="S89" s="730">
        <v>2.4705632409472E-2</v>
      </c>
      <c r="T89" s="750" t="s">
        <v>11475</v>
      </c>
      <c r="U89" s="750" t="s">
        <v>11492</v>
      </c>
      <c r="V89" s="750" t="s">
        <v>11493</v>
      </c>
      <c r="W89" s="750" t="s">
        <v>11475</v>
      </c>
      <c r="X89" s="750">
        <v>5</v>
      </c>
      <c r="Y89" s="750">
        <v>57</v>
      </c>
      <c r="Z89" s="750" t="s">
        <v>11577</v>
      </c>
      <c r="AA89" s="750">
        <v>1</v>
      </c>
      <c r="AB89" s="750">
        <v>0</v>
      </c>
      <c r="AC89" s="750">
        <v>0</v>
      </c>
      <c r="AD89" s="750">
        <v>0</v>
      </c>
      <c r="AE89" s="750" t="s">
        <v>11475</v>
      </c>
    </row>
    <row r="90" spans="16:31">
      <c r="P90" s="750" t="s">
        <v>11596</v>
      </c>
      <c r="Q90" s="750" t="s">
        <v>11597</v>
      </c>
      <c r="R90" s="750" t="s">
        <v>11474</v>
      </c>
      <c r="S90" s="730">
        <v>7.3904595816942004E-2</v>
      </c>
      <c r="T90" s="750" t="s">
        <v>11475</v>
      </c>
      <c r="U90" s="750" t="s">
        <v>11492</v>
      </c>
      <c r="V90" s="750" t="s">
        <v>11493</v>
      </c>
      <c r="W90" s="750" t="s">
        <v>11475</v>
      </c>
      <c r="X90" s="750">
        <v>5</v>
      </c>
      <c r="Y90" s="750">
        <v>58</v>
      </c>
      <c r="Z90" s="750" t="s">
        <v>11598</v>
      </c>
      <c r="AA90" s="750">
        <v>1</v>
      </c>
      <c r="AB90" s="750">
        <v>0</v>
      </c>
      <c r="AC90" s="750">
        <v>0</v>
      </c>
      <c r="AD90" s="750">
        <v>0</v>
      </c>
      <c r="AE90" s="750" t="s">
        <v>11475</v>
      </c>
    </row>
    <row r="91" spans="16:31">
      <c r="P91" s="750" t="s">
        <v>11599</v>
      </c>
      <c r="Q91" s="750" t="s">
        <v>11597</v>
      </c>
      <c r="R91" s="750" t="s">
        <v>11474</v>
      </c>
      <c r="S91" s="730">
        <v>0.24823262848487301</v>
      </c>
      <c r="T91" s="750" t="s">
        <v>11475</v>
      </c>
      <c r="U91" s="750" t="s">
        <v>11492</v>
      </c>
      <c r="V91" s="750" t="s">
        <v>11493</v>
      </c>
      <c r="W91" s="750" t="s">
        <v>11475</v>
      </c>
      <c r="X91" s="750">
        <v>5</v>
      </c>
      <c r="Y91" s="750">
        <v>58</v>
      </c>
      <c r="Z91" s="750" t="s">
        <v>11598</v>
      </c>
      <c r="AA91" s="750">
        <v>1</v>
      </c>
      <c r="AB91" s="750">
        <v>0</v>
      </c>
      <c r="AC91" s="750">
        <v>0</v>
      </c>
      <c r="AD91" s="750">
        <v>0</v>
      </c>
      <c r="AE91" s="750" t="s">
        <v>11475</v>
      </c>
    </row>
    <row r="92" spans="16:31">
      <c r="P92" s="750" t="s">
        <v>11600</v>
      </c>
      <c r="Q92" s="750" t="s">
        <v>11597</v>
      </c>
      <c r="R92" s="750" t="s">
        <v>11474</v>
      </c>
      <c r="S92" s="730">
        <v>1.6182335608512E-2</v>
      </c>
      <c r="T92" s="750" t="s">
        <v>11475</v>
      </c>
      <c r="U92" s="750" t="s">
        <v>11492</v>
      </c>
      <c r="V92" s="750" t="s">
        <v>11493</v>
      </c>
      <c r="W92" s="750" t="s">
        <v>11475</v>
      </c>
      <c r="X92" s="750">
        <v>5</v>
      </c>
      <c r="Y92" s="750">
        <v>58</v>
      </c>
      <c r="Z92" s="750" t="s">
        <v>11598</v>
      </c>
      <c r="AA92" s="750">
        <v>1</v>
      </c>
      <c r="AB92" s="750">
        <v>0</v>
      </c>
      <c r="AC92" s="750">
        <v>0</v>
      </c>
      <c r="AD92" s="750">
        <v>0</v>
      </c>
      <c r="AE92" s="750" t="s">
        <v>11475</v>
      </c>
    </row>
    <row r="93" spans="16:31">
      <c r="P93" s="750" t="s">
        <v>11601</v>
      </c>
      <c r="Q93" s="750" t="s">
        <v>11597</v>
      </c>
      <c r="R93" s="750" t="s">
        <v>11474</v>
      </c>
      <c r="S93" s="730">
        <v>0.15057889411594699</v>
      </c>
      <c r="T93" s="750" t="s">
        <v>11475</v>
      </c>
      <c r="U93" s="750" t="s">
        <v>11501</v>
      </c>
      <c r="V93" s="750" t="s">
        <v>11501</v>
      </c>
      <c r="W93" s="750" t="s">
        <v>11475</v>
      </c>
      <c r="X93" s="750">
        <v>5</v>
      </c>
      <c r="Y93" s="750">
        <v>58</v>
      </c>
      <c r="Z93" s="750" t="s">
        <v>11598</v>
      </c>
      <c r="AA93" s="750">
        <v>1</v>
      </c>
      <c r="AB93" s="750">
        <v>0</v>
      </c>
      <c r="AC93" s="750">
        <v>0</v>
      </c>
      <c r="AD93" s="750">
        <v>8</v>
      </c>
      <c r="AE93" s="750" t="s">
        <v>11475</v>
      </c>
    </row>
    <row r="94" spans="16:31">
      <c r="P94" s="750" t="s">
        <v>11602</v>
      </c>
      <c r="Q94" s="750" t="s">
        <v>11597</v>
      </c>
      <c r="R94" s="750" t="s">
        <v>11474</v>
      </c>
      <c r="S94" s="730">
        <v>0.101774864419287</v>
      </c>
      <c r="T94" s="750" t="s">
        <v>11475</v>
      </c>
      <c r="U94" s="750" t="s">
        <v>11501</v>
      </c>
      <c r="V94" s="750" t="s">
        <v>11501</v>
      </c>
      <c r="W94" s="750" t="s">
        <v>11475</v>
      </c>
      <c r="X94" s="750">
        <v>5</v>
      </c>
      <c r="Y94" s="750">
        <v>58</v>
      </c>
      <c r="Z94" s="750" t="s">
        <v>11598</v>
      </c>
      <c r="AA94" s="750">
        <v>1</v>
      </c>
      <c r="AB94" s="750">
        <v>0</v>
      </c>
      <c r="AC94" s="750">
        <v>0</v>
      </c>
      <c r="AD94" s="750">
        <v>8</v>
      </c>
      <c r="AE94" s="750" t="s">
        <v>11475</v>
      </c>
    </row>
    <row r="95" spans="16:31">
      <c r="P95" s="750" t="s">
        <v>11603</v>
      </c>
      <c r="Q95" s="750" t="s">
        <v>11597</v>
      </c>
      <c r="R95" s="750" t="s">
        <v>11474</v>
      </c>
      <c r="S95" s="730">
        <v>1.1884729714162401</v>
      </c>
      <c r="T95" s="750" t="s">
        <v>11475</v>
      </c>
      <c r="U95" s="750" t="s">
        <v>11476</v>
      </c>
      <c r="V95" s="750" t="s">
        <v>11477</v>
      </c>
      <c r="W95" s="750" t="s">
        <v>11475</v>
      </c>
      <c r="X95" s="750">
        <v>5</v>
      </c>
      <c r="Y95" s="750">
        <v>58</v>
      </c>
      <c r="Z95" s="750" t="s">
        <v>11598</v>
      </c>
      <c r="AA95" s="750">
        <v>1</v>
      </c>
      <c r="AB95" s="750">
        <v>0</v>
      </c>
      <c r="AC95" s="750">
        <v>0</v>
      </c>
      <c r="AD95" s="750">
        <v>0</v>
      </c>
      <c r="AE95" s="750" t="s">
        <v>11475</v>
      </c>
    </row>
    <row r="96" spans="16:31">
      <c r="P96" s="750" t="s">
        <v>11604</v>
      </c>
      <c r="Q96" s="750" t="s">
        <v>11597</v>
      </c>
      <c r="R96" s="750" t="s">
        <v>11474</v>
      </c>
      <c r="S96" s="730">
        <v>0.14703623489537099</v>
      </c>
      <c r="T96" s="750" t="s">
        <v>11475</v>
      </c>
      <c r="U96" s="750" t="s">
        <v>11492</v>
      </c>
      <c r="V96" s="750" t="s">
        <v>11493</v>
      </c>
      <c r="W96" s="750" t="s">
        <v>11475</v>
      </c>
      <c r="X96" s="750">
        <v>5</v>
      </c>
      <c r="Y96" s="750">
        <v>58</v>
      </c>
      <c r="Z96" s="750" t="s">
        <v>11598</v>
      </c>
      <c r="AA96" s="750">
        <v>1</v>
      </c>
      <c r="AB96" s="750">
        <v>0</v>
      </c>
      <c r="AC96" s="750">
        <v>0</v>
      </c>
      <c r="AD96" s="750">
        <v>0</v>
      </c>
      <c r="AE96" s="750" t="s">
        <v>11475</v>
      </c>
    </row>
    <row r="97" spans="16:31">
      <c r="P97" s="750" t="s">
        <v>11605</v>
      </c>
      <c r="Q97" s="750" t="s">
        <v>11606</v>
      </c>
      <c r="R97" s="750" t="s">
        <v>11474</v>
      </c>
      <c r="S97" s="730">
        <v>0.27611240135876403</v>
      </c>
      <c r="T97" s="750" t="s">
        <v>11475</v>
      </c>
      <c r="U97" s="750" t="s">
        <v>11492</v>
      </c>
      <c r="V97" s="750" t="s">
        <v>11493</v>
      </c>
      <c r="W97" s="750" t="s">
        <v>11475</v>
      </c>
      <c r="X97" s="750">
        <v>5</v>
      </c>
      <c r="Y97" s="750">
        <v>58</v>
      </c>
      <c r="Z97" s="750" t="s">
        <v>11598</v>
      </c>
      <c r="AA97" s="750">
        <v>1</v>
      </c>
      <c r="AB97" s="750">
        <v>0</v>
      </c>
      <c r="AC97" s="750">
        <v>0</v>
      </c>
      <c r="AD97" s="750">
        <v>0</v>
      </c>
      <c r="AE97" s="750" t="s">
        <v>11475</v>
      </c>
    </row>
    <row r="98" spans="16:31">
      <c r="P98" s="750" t="s">
        <v>11607</v>
      </c>
      <c r="Q98" s="750" t="s">
        <v>11606</v>
      </c>
      <c r="R98" s="750" t="s">
        <v>11474</v>
      </c>
      <c r="S98" s="730">
        <v>0.18611576880182701</v>
      </c>
      <c r="T98" s="750" t="s">
        <v>11475</v>
      </c>
      <c r="U98" s="750" t="s">
        <v>11523</v>
      </c>
      <c r="V98" s="750" t="s">
        <v>11524</v>
      </c>
      <c r="W98" s="750" t="s">
        <v>1142</v>
      </c>
      <c r="X98" s="750">
        <v>5</v>
      </c>
      <c r="Y98" s="750">
        <v>58</v>
      </c>
      <c r="Z98" s="750" t="s">
        <v>11598</v>
      </c>
      <c r="AA98" s="750">
        <v>0</v>
      </c>
      <c r="AB98" s="750">
        <v>1</v>
      </c>
      <c r="AC98" s="750">
        <v>0</v>
      </c>
      <c r="AD98" s="750">
        <v>0</v>
      </c>
      <c r="AE98" s="750" t="s">
        <v>11475</v>
      </c>
    </row>
    <row r="99" spans="16:31">
      <c r="P99" s="750" t="s">
        <v>11608</v>
      </c>
      <c r="Q99" s="750" t="s">
        <v>11606</v>
      </c>
      <c r="R99" s="750" t="s">
        <v>11474</v>
      </c>
      <c r="S99" s="730">
        <v>0.27612117548548798</v>
      </c>
      <c r="T99" s="750" t="s">
        <v>11475</v>
      </c>
      <c r="U99" s="750" t="s">
        <v>11523</v>
      </c>
      <c r="V99" s="750" t="s">
        <v>11524</v>
      </c>
      <c r="W99" s="750" t="s">
        <v>1142</v>
      </c>
      <c r="X99" s="750">
        <v>5</v>
      </c>
      <c r="Y99" s="750">
        <v>58</v>
      </c>
      <c r="Z99" s="750" t="s">
        <v>11598</v>
      </c>
      <c r="AA99" s="750">
        <v>0</v>
      </c>
      <c r="AB99" s="750">
        <v>1</v>
      </c>
      <c r="AC99" s="750">
        <v>0</v>
      </c>
      <c r="AD99" s="750">
        <v>0</v>
      </c>
      <c r="AE99" s="750" t="s">
        <v>11475</v>
      </c>
    </row>
    <row r="100" spans="16:31">
      <c r="P100" s="750" t="s">
        <v>11609</v>
      </c>
      <c r="Q100" s="750" t="s">
        <v>11606</v>
      </c>
      <c r="R100" s="750" t="s">
        <v>11474</v>
      </c>
      <c r="S100" s="730">
        <v>4.5027988747289999E-3</v>
      </c>
      <c r="T100" s="750" t="s">
        <v>11475</v>
      </c>
      <c r="U100" s="750" t="s">
        <v>11523</v>
      </c>
      <c r="V100" s="750" t="s">
        <v>11524</v>
      </c>
      <c r="W100" s="750" t="s">
        <v>1142</v>
      </c>
      <c r="X100" s="750">
        <v>5</v>
      </c>
      <c r="Y100" s="750">
        <v>58</v>
      </c>
      <c r="Z100" s="750" t="s">
        <v>11598</v>
      </c>
      <c r="AA100" s="750">
        <v>0</v>
      </c>
      <c r="AB100" s="750">
        <v>1</v>
      </c>
      <c r="AC100" s="750">
        <v>0</v>
      </c>
      <c r="AD100" s="750">
        <v>0</v>
      </c>
      <c r="AE100" s="750" t="s">
        <v>11475</v>
      </c>
    </row>
    <row r="101" spans="16:31">
      <c r="P101" s="750" t="s">
        <v>11610</v>
      </c>
      <c r="Q101" s="750" t="s">
        <v>11606</v>
      </c>
      <c r="R101" s="750" t="s">
        <v>11474</v>
      </c>
      <c r="S101" s="730">
        <v>1.02851491081082</v>
      </c>
      <c r="T101" s="750" t="s">
        <v>11475</v>
      </c>
      <c r="U101" s="750" t="s">
        <v>11476</v>
      </c>
      <c r="V101" s="750" t="s">
        <v>11477</v>
      </c>
      <c r="W101" s="750" t="s">
        <v>11475</v>
      </c>
      <c r="X101" s="750">
        <v>5</v>
      </c>
      <c r="Y101" s="750">
        <v>58</v>
      </c>
      <c r="Z101" s="750" t="s">
        <v>11598</v>
      </c>
      <c r="AA101" s="750">
        <v>1</v>
      </c>
      <c r="AB101" s="750">
        <v>0</v>
      </c>
      <c r="AC101" s="750">
        <v>0</v>
      </c>
      <c r="AD101" s="750">
        <v>0</v>
      </c>
      <c r="AE101" s="750" t="s">
        <v>11475</v>
      </c>
    </row>
    <row r="102" spans="16:31">
      <c r="P102" s="750" t="s">
        <v>11611</v>
      </c>
      <c r="Q102" s="750" t="s">
        <v>11606</v>
      </c>
      <c r="R102" s="750" t="s">
        <v>11474</v>
      </c>
      <c r="S102" s="730">
        <v>0.24255229472103401</v>
      </c>
      <c r="T102" s="750" t="s">
        <v>11475</v>
      </c>
      <c r="U102" s="750" t="s">
        <v>11492</v>
      </c>
      <c r="V102" s="750" t="s">
        <v>11493</v>
      </c>
      <c r="W102" s="750" t="s">
        <v>11475</v>
      </c>
      <c r="X102" s="750">
        <v>5</v>
      </c>
      <c r="Y102" s="750">
        <v>58</v>
      </c>
      <c r="Z102" s="750" t="s">
        <v>11598</v>
      </c>
      <c r="AA102" s="750">
        <v>1</v>
      </c>
      <c r="AB102" s="750">
        <v>0</v>
      </c>
      <c r="AC102" s="750">
        <v>0</v>
      </c>
      <c r="AD102" s="750">
        <v>0</v>
      </c>
      <c r="AE102" s="750" t="s">
        <v>11486</v>
      </c>
    </row>
    <row r="103" spans="16:31">
      <c r="P103" s="750" t="s">
        <v>11612</v>
      </c>
      <c r="Q103" s="750" t="s">
        <v>11613</v>
      </c>
      <c r="R103" s="750" t="s">
        <v>929</v>
      </c>
      <c r="S103" s="730">
        <v>1.7333943333334999E-2</v>
      </c>
      <c r="T103" s="750" t="s">
        <v>11475</v>
      </c>
      <c r="U103" s="750" t="s">
        <v>11492</v>
      </c>
      <c r="V103" s="750" t="s">
        <v>11493</v>
      </c>
      <c r="W103" s="750" t="s">
        <v>11475</v>
      </c>
      <c r="X103" s="750">
        <v>5</v>
      </c>
      <c r="Y103" s="750">
        <v>59</v>
      </c>
      <c r="Z103" s="750" t="s">
        <v>11614</v>
      </c>
      <c r="AA103" s="750">
        <v>1</v>
      </c>
      <c r="AB103" s="750">
        <v>0</v>
      </c>
      <c r="AC103" s="750">
        <v>0</v>
      </c>
      <c r="AD103" s="750">
        <v>0</v>
      </c>
      <c r="AE103" s="750" t="s">
        <v>11475</v>
      </c>
    </row>
    <row r="104" spans="16:31">
      <c r="P104" s="750" t="s">
        <v>11615</v>
      </c>
      <c r="Q104" s="750" t="s">
        <v>11613</v>
      </c>
      <c r="R104" s="750" t="s">
        <v>929</v>
      </c>
      <c r="S104" s="730">
        <v>0.15918388095990901</v>
      </c>
      <c r="T104" s="750" t="s">
        <v>11475</v>
      </c>
      <c r="U104" s="750" t="s">
        <v>11492</v>
      </c>
      <c r="V104" s="750" t="s">
        <v>11493</v>
      </c>
      <c r="W104" s="750" t="s">
        <v>11475</v>
      </c>
      <c r="X104" s="750">
        <v>5</v>
      </c>
      <c r="Y104" s="750">
        <v>59</v>
      </c>
      <c r="Z104" s="750" t="s">
        <v>11614</v>
      </c>
      <c r="AA104" s="750">
        <v>1</v>
      </c>
      <c r="AB104" s="750">
        <v>0</v>
      </c>
      <c r="AC104" s="750">
        <v>0</v>
      </c>
      <c r="AD104" s="750">
        <v>0</v>
      </c>
      <c r="AE104" s="750" t="s">
        <v>11475</v>
      </c>
    </row>
    <row r="105" spans="16:31">
      <c r="P105" s="750" t="s">
        <v>11616</v>
      </c>
      <c r="Q105" s="750" t="s">
        <v>11613</v>
      </c>
      <c r="R105" s="750" t="s">
        <v>929</v>
      </c>
      <c r="S105" s="730">
        <v>6.3433296524819993E-2</v>
      </c>
      <c r="T105" s="750" t="s">
        <v>11475</v>
      </c>
      <c r="U105" s="750" t="s">
        <v>11492</v>
      </c>
      <c r="V105" s="750" t="s">
        <v>11493</v>
      </c>
      <c r="W105" s="750" t="s">
        <v>11475</v>
      </c>
      <c r="X105" s="750">
        <v>5</v>
      </c>
      <c r="Y105" s="750">
        <v>59</v>
      </c>
      <c r="Z105" s="750" t="s">
        <v>11614</v>
      </c>
      <c r="AA105" s="750">
        <v>1</v>
      </c>
      <c r="AB105" s="750">
        <v>0</v>
      </c>
      <c r="AC105" s="750">
        <v>0</v>
      </c>
      <c r="AD105" s="750">
        <v>0</v>
      </c>
      <c r="AE105" s="750" t="s">
        <v>11475</v>
      </c>
    </row>
    <row r="106" spans="16:31">
      <c r="P106" s="750" t="s">
        <v>11617</v>
      </c>
      <c r="Q106" s="750" t="s">
        <v>11613</v>
      </c>
      <c r="R106" s="750" t="s">
        <v>929</v>
      </c>
      <c r="S106" s="730">
        <v>4.0969487610443001E-2</v>
      </c>
      <c r="T106" s="750" t="s">
        <v>11475</v>
      </c>
      <c r="U106" s="750" t="s">
        <v>11492</v>
      </c>
      <c r="V106" s="750" t="s">
        <v>11493</v>
      </c>
      <c r="W106" s="750" t="s">
        <v>11475</v>
      </c>
      <c r="X106" s="750">
        <v>5</v>
      </c>
      <c r="Y106" s="750">
        <v>59</v>
      </c>
      <c r="Z106" s="750" t="s">
        <v>11614</v>
      </c>
      <c r="AA106" s="750">
        <v>1</v>
      </c>
      <c r="AB106" s="750">
        <v>0</v>
      </c>
      <c r="AC106" s="750">
        <v>0</v>
      </c>
      <c r="AD106" s="750">
        <v>0</v>
      </c>
      <c r="AE106" s="750" t="s">
        <v>11475</v>
      </c>
    </row>
    <row r="107" spans="16:31">
      <c r="P107" s="750" t="s">
        <v>11618</v>
      </c>
      <c r="Q107" s="750" t="s">
        <v>11613</v>
      </c>
      <c r="R107" s="750" t="s">
        <v>11474</v>
      </c>
      <c r="S107" s="730">
        <v>1.3848854595500001E-2</v>
      </c>
      <c r="T107" s="750" t="s">
        <v>11475</v>
      </c>
      <c r="U107" s="750" t="s">
        <v>11492</v>
      </c>
      <c r="V107" s="750" t="s">
        <v>11493</v>
      </c>
      <c r="W107" s="750" t="s">
        <v>11475</v>
      </c>
      <c r="X107" s="750">
        <v>5</v>
      </c>
      <c r="Y107" s="750">
        <v>59</v>
      </c>
      <c r="Z107" s="750" t="s">
        <v>11614</v>
      </c>
      <c r="AA107" s="750">
        <v>1</v>
      </c>
      <c r="AB107" s="750">
        <v>0</v>
      </c>
      <c r="AC107" s="750">
        <v>0</v>
      </c>
      <c r="AD107" s="750">
        <v>0</v>
      </c>
      <c r="AE107" s="750" t="s">
        <v>11475</v>
      </c>
    </row>
    <row r="108" spans="16:31">
      <c r="P108" s="750" t="s">
        <v>11619</v>
      </c>
      <c r="Q108" s="750" t="s">
        <v>11613</v>
      </c>
      <c r="R108" s="750" t="s">
        <v>11474</v>
      </c>
      <c r="S108" s="730">
        <v>3.5846993543336002E-2</v>
      </c>
      <c r="T108" s="750" t="s">
        <v>11475</v>
      </c>
      <c r="U108" s="750" t="s">
        <v>11492</v>
      </c>
      <c r="V108" s="750" t="s">
        <v>11493</v>
      </c>
      <c r="W108" s="750" t="s">
        <v>11475</v>
      </c>
      <c r="X108" s="750">
        <v>5</v>
      </c>
      <c r="Y108" s="750">
        <v>59</v>
      </c>
      <c r="Z108" s="750" t="s">
        <v>11614</v>
      </c>
      <c r="AA108" s="750">
        <v>1</v>
      </c>
      <c r="AB108" s="750">
        <v>0</v>
      </c>
      <c r="AC108" s="750">
        <v>0</v>
      </c>
      <c r="AD108" s="750">
        <v>0</v>
      </c>
      <c r="AE108" s="750" t="s">
        <v>11475</v>
      </c>
    </row>
    <row r="109" spans="16:31">
      <c r="P109" s="750" t="s">
        <v>11609</v>
      </c>
      <c r="Q109" s="750" t="s">
        <v>11613</v>
      </c>
      <c r="R109" s="750" t="s">
        <v>11474</v>
      </c>
      <c r="S109" s="730">
        <v>8.7229640044872006E-2</v>
      </c>
      <c r="T109" s="750" t="s">
        <v>11475</v>
      </c>
      <c r="U109" s="750" t="s">
        <v>11523</v>
      </c>
      <c r="V109" s="750" t="s">
        <v>11524</v>
      </c>
      <c r="W109" s="750" t="s">
        <v>1142</v>
      </c>
      <c r="X109" s="750">
        <v>5</v>
      </c>
      <c r="Y109" s="750">
        <v>59</v>
      </c>
      <c r="Z109" s="750" t="s">
        <v>11614</v>
      </c>
      <c r="AA109" s="750">
        <v>0</v>
      </c>
      <c r="AB109" s="750">
        <v>1</v>
      </c>
      <c r="AC109" s="750">
        <v>0</v>
      </c>
      <c r="AD109" s="750">
        <v>0</v>
      </c>
      <c r="AE109" s="750" t="s">
        <v>11475</v>
      </c>
    </row>
    <row r="110" spans="16:31">
      <c r="P110" s="750" t="s">
        <v>11620</v>
      </c>
      <c r="Q110" s="750" t="s">
        <v>11613</v>
      </c>
      <c r="R110" s="750" t="s">
        <v>11474</v>
      </c>
      <c r="S110" s="730">
        <v>1.40243347194722</v>
      </c>
      <c r="T110" s="750" t="s">
        <v>11475</v>
      </c>
      <c r="U110" s="750" t="s">
        <v>11553</v>
      </c>
      <c r="V110" s="750" t="s">
        <v>11554</v>
      </c>
      <c r="W110" s="750" t="s">
        <v>11475</v>
      </c>
      <c r="X110" s="750">
        <v>5</v>
      </c>
      <c r="Y110" s="750">
        <v>59</v>
      </c>
      <c r="Z110" s="750" t="s">
        <v>11614</v>
      </c>
      <c r="AA110" s="750">
        <v>1</v>
      </c>
      <c r="AB110" s="750">
        <v>0</v>
      </c>
      <c r="AC110" s="750">
        <v>0</v>
      </c>
      <c r="AD110" s="750">
        <v>0</v>
      </c>
      <c r="AE110" s="750" t="s">
        <v>11475</v>
      </c>
    </row>
    <row r="111" spans="16:31">
      <c r="P111" s="750" t="s">
        <v>11621</v>
      </c>
      <c r="Q111" s="750" t="s">
        <v>11613</v>
      </c>
      <c r="R111" s="750" t="s">
        <v>929</v>
      </c>
      <c r="S111" s="730">
        <v>0.120490992518954</v>
      </c>
      <c r="T111" s="750" t="s">
        <v>11475</v>
      </c>
      <c r="U111" s="750" t="s">
        <v>11501</v>
      </c>
      <c r="V111" s="750" t="s">
        <v>11501</v>
      </c>
      <c r="W111" s="750" t="s">
        <v>11475</v>
      </c>
      <c r="X111" s="750">
        <v>5</v>
      </c>
      <c r="Y111" s="750">
        <v>59</v>
      </c>
      <c r="Z111" s="750" t="s">
        <v>11614</v>
      </c>
      <c r="AA111" s="750">
        <v>1</v>
      </c>
      <c r="AB111" s="750">
        <v>0</v>
      </c>
      <c r="AC111" s="750">
        <v>0</v>
      </c>
      <c r="AD111" s="750">
        <v>8</v>
      </c>
      <c r="AE111" s="750" t="s">
        <v>11475</v>
      </c>
    </row>
    <row r="112" spans="16:31">
      <c r="P112" s="750" t="s">
        <v>11622</v>
      </c>
      <c r="Q112" s="750" t="s">
        <v>11613</v>
      </c>
      <c r="R112" s="750" t="s">
        <v>929</v>
      </c>
      <c r="S112" s="730">
        <v>7.6175425887759995E-2</v>
      </c>
      <c r="T112" s="750" t="s">
        <v>11475</v>
      </c>
      <c r="U112" s="750" t="s">
        <v>11501</v>
      </c>
      <c r="V112" s="750" t="s">
        <v>11501</v>
      </c>
      <c r="W112" s="750" t="s">
        <v>11475</v>
      </c>
      <c r="X112" s="750">
        <v>5</v>
      </c>
      <c r="Y112" s="750">
        <v>59</v>
      </c>
      <c r="Z112" s="750" t="s">
        <v>11614</v>
      </c>
      <c r="AA112" s="750">
        <v>1</v>
      </c>
      <c r="AB112" s="750">
        <v>0</v>
      </c>
      <c r="AC112" s="750">
        <v>0</v>
      </c>
      <c r="AD112" s="750">
        <v>8</v>
      </c>
      <c r="AE112" s="750" t="s">
        <v>11475</v>
      </c>
    </row>
    <row r="113" spans="16:31">
      <c r="P113" s="750" t="s">
        <v>11623</v>
      </c>
      <c r="Q113" s="750" t="s">
        <v>11613</v>
      </c>
      <c r="R113" s="750" t="s">
        <v>929</v>
      </c>
      <c r="S113" s="730">
        <v>8.6232425851688999E-2</v>
      </c>
      <c r="T113" s="750" t="s">
        <v>11475</v>
      </c>
      <c r="U113" s="750" t="s">
        <v>11501</v>
      </c>
      <c r="V113" s="750" t="s">
        <v>11501</v>
      </c>
      <c r="W113" s="750" t="s">
        <v>11475</v>
      </c>
      <c r="X113" s="750">
        <v>5</v>
      </c>
      <c r="Y113" s="750">
        <v>59</v>
      </c>
      <c r="Z113" s="750" t="s">
        <v>11614</v>
      </c>
      <c r="AA113" s="750">
        <v>1</v>
      </c>
      <c r="AB113" s="750">
        <v>0</v>
      </c>
      <c r="AC113" s="750">
        <v>0</v>
      </c>
      <c r="AD113" s="750">
        <v>8</v>
      </c>
      <c r="AE113" s="750" t="s">
        <v>11475</v>
      </c>
    </row>
    <row r="114" spans="16:31">
      <c r="P114" s="750" t="s">
        <v>11624</v>
      </c>
      <c r="Q114" s="750" t="s">
        <v>11613</v>
      </c>
      <c r="R114" s="750" t="s">
        <v>929</v>
      </c>
      <c r="S114" s="730">
        <v>5.3087501946298001E-2</v>
      </c>
      <c r="T114" s="750" t="s">
        <v>11475</v>
      </c>
      <c r="U114" s="750" t="s">
        <v>11501</v>
      </c>
      <c r="V114" s="750" t="s">
        <v>11501</v>
      </c>
      <c r="W114" s="750" t="s">
        <v>11475</v>
      </c>
      <c r="X114" s="750">
        <v>5</v>
      </c>
      <c r="Y114" s="750">
        <v>59</v>
      </c>
      <c r="Z114" s="750" t="s">
        <v>11614</v>
      </c>
      <c r="AA114" s="750">
        <v>1</v>
      </c>
      <c r="AB114" s="750">
        <v>0</v>
      </c>
      <c r="AC114" s="750">
        <v>0</v>
      </c>
      <c r="AD114" s="750">
        <v>8</v>
      </c>
      <c r="AE114" s="750" t="s">
        <v>11475</v>
      </c>
    </row>
    <row r="115" spans="16:31">
      <c r="P115" s="750" t="s">
        <v>11625</v>
      </c>
      <c r="Q115" s="750" t="s">
        <v>11613</v>
      </c>
      <c r="R115" s="750" t="s">
        <v>11474</v>
      </c>
      <c r="S115" s="730">
        <v>0.297612826684992</v>
      </c>
      <c r="T115" s="750" t="s">
        <v>11475</v>
      </c>
      <c r="U115" s="750" t="s">
        <v>11492</v>
      </c>
      <c r="V115" s="750" t="s">
        <v>11493</v>
      </c>
      <c r="W115" s="750" t="s">
        <v>11475</v>
      </c>
      <c r="X115" s="750">
        <v>5</v>
      </c>
      <c r="Y115" s="750">
        <v>59</v>
      </c>
      <c r="Z115" s="750" t="s">
        <v>11614</v>
      </c>
      <c r="AA115" s="750">
        <v>1</v>
      </c>
      <c r="AB115" s="750">
        <v>0</v>
      </c>
      <c r="AC115" s="750">
        <v>0</v>
      </c>
      <c r="AD115" s="750">
        <v>0</v>
      </c>
      <c r="AE115" s="750" t="s">
        <v>11486</v>
      </c>
    </row>
    <row r="116" spans="16:31">
      <c r="P116" s="750" t="s">
        <v>11626</v>
      </c>
      <c r="Q116" s="750" t="s">
        <v>11613</v>
      </c>
      <c r="R116" s="750" t="s">
        <v>11474</v>
      </c>
      <c r="S116" s="730">
        <v>0.38416847219156902</v>
      </c>
      <c r="T116" s="750" t="s">
        <v>11475</v>
      </c>
      <c r="U116" s="750" t="s">
        <v>11476</v>
      </c>
      <c r="V116" s="750" t="s">
        <v>11477</v>
      </c>
      <c r="W116" s="750" t="s">
        <v>11475</v>
      </c>
      <c r="X116" s="750">
        <v>5</v>
      </c>
      <c r="Y116" s="750">
        <v>59</v>
      </c>
      <c r="Z116" s="750" t="s">
        <v>11614</v>
      </c>
      <c r="AA116" s="750">
        <v>1</v>
      </c>
      <c r="AB116" s="750">
        <v>0</v>
      </c>
      <c r="AC116" s="750">
        <v>0</v>
      </c>
      <c r="AD116" s="750">
        <v>0</v>
      </c>
      <c r="AE116" s="750" t="s">
        <v>11475</v>
      </c>
    </row>
    <row r="117" spans="16:31">
      <c r="P117" s="750" t="s">
        <v>11627</v>
      </c>
      <c r="Q117" s="750" t="s">
        <v>11628</v>
      </c>
      <c r="R117" s="750" t="s">
        <v>11474</v>
      </c>
      <c r="S117" s="730">
        <v>6.7576848275265999E-2</v>
      </c>
      <c r="T117" s="750" t="s">
        <v>11475</v>
      </c>
      <c r="U117" s="750" t="s">
        <v>11501</v>
      </c>
      <c r="V117" s="750" t="s">
        <v>11501</v>
      </c>
      <c r="W117" s="750" t="s">
        <v>11475</v>
      </c>
      <c r="X117" s="750">
        <v>5</v>
      </c>
      <c r="Y117" s="750">
        <v>59</v>
      </c>
      <c r="Z117" s="750" t="s">
        <v>11614</v>
      </c>
      <c r="AA117" s="750">
        <v>1</v>
      </c>
      <c r="AB117" s="750">
        <v>0</v>
      </c>
      <c r="AC117" s="750">
        <v>0</v>
      </c>
      <c r="AD117" s="750">
        <v>8</v>
      </c>
      <c r="AE117" s="750" t="s">
        <v>11475</v>
      </c>
    </row>
    <row r="118" spans="16:31">
      <c r="P118" s="750" t="s">
        <v>11629</v>
      </c>
      <c r="Q118" s="750" t="s">
        <v>11628</v>
      </c>
      <c r="R118" s="750" t="s">
        <v>11474</v>
      </c>
      <c r="S118" s="730">
        <v>1.8555448224706901</v>
      </c>
      <c r="T118" s="750" t="s">
        <v>11475</v>
      </c>
      <c r="U118" s="750" t="s">
        <v>11476</v>
      </c>
      <c r="V118" s="750" t="s">
        <v>11477</v>
      </c>
      <c r="W118" s="750" t="s">
        <v>11475</v>
      </c>
      <c r="X118" s="750">
        <v>5</v>
      </c>
      <c r="Y118" s="750">
        <v>59</v>
      </c>
      <c r="Z118" s="750" t="s">
        <v>11614</v>
      </c>
      <c r="AA118" s="750">
        <v>1</v>
      </c>
      <c r="AB118" s="750">
        <v>0</v>
      </c>
      <c r="AC118" s="750">
        <v>0</v>
      </c>
      <c r="AD118" s="750">
        <v>0</v>
      </c>
      <c r="AE118" s="750" t="s">
        <v>11475</v>
      </c>
    </row>
    <row r="119" spans="16:31">
      <c r="P119" s="750" t="s">
        <v>11630</v>
      </c>
      <c r="Q119" s="750" t="s">
        <v>11631</v>
      </c>
      <c r="R119" s="750" t="s">
        <v>11474</v>
      </c>
      <c r="S119" s="730">
        <v>4.1530332389037E-2</v>
      </c>
      <c r="T119" s="750" t="s">
        <v>11475</v>
      </c>
      <c r="U119" s="750" t="s">
        <v>11476</v>
      </c>
      <c r="V119" s="750" t="s">
        <v>11477</v>
      </c>
      <c r="W119" s="750" t="s">
        <v>11475</v>
      </c>
      <c r="X119" s="750">
        <v>5</v>
      </c>
      <c r="Y119" s="750">
        <v>60</v>
      </c>
      <c r="Z119" s="750" t="s">
        <v>11632</v>
      </c>
      <c r="AA119" s="750">
        <v>1</v>
      </c>
      <c r="AB119" s="750">
        <v>0</v>
      </c>
      <c r="AC119" s="750">
        <v>0</v>
      </c>
      <c r="AD119" s="750">
        <v>0</v>
      </c>
      <c r="AE119" s="750" t="s">
        <v>11475</v>
      </c>
    </row>
    <row r="120" spans="16:31">
      <c r="P120" s="750" t="s">
        <v>11633</v>
      </c>
      <c r="Q120" s="750" t="s">
        <v>11631</v>
      </c>
      <c r="R120" s="750" t="s">
        <v>11474</v>
      </c>
      <c r="S120" s="730">
        <v>1.75784810816635</v>
      </c>
      <c r="T120" s="750" t="s">
        <v>11475</v>
      </c>
      <c r="U120" s="750" t="s">
        <v>11476</v>
      </c>
      <c r="V120" s="750" t="s">
        <v>11477</v>
      </c>
      <c r="W120" s="750" t="s">
        <v>11475</v>
      </c>
      <c r="X120" s="750">
        <v>5</v>
      </c>
      <c r="Y120" s="750">
        <v>60</v>
      </c>
      <c r="Z120" s="750" t="s">
        <v>11632</v>
      </c>
      <c r="AA120" s="750">
        <v>1</v>
      </c>
      <c r="AB120" s="750">
        <v>0</v>
      </c>
      <c r="AC120" s="750">
        <v>0</v>
      </c>
      <c r="AD120" s="750">
        <v>0</v>
      </c>
      <c r="AE120" s="750" t="s">
        <v>11475</v>
      </c>
    </row>
    <row r="121" spans="16:31">
      <c r="P121" s="750" t="s">
        <v>11634</v>
      </c>
      <c r="Q121" s="750" t="s">
        <v>11631</v>
      </c>
      <c r="R121" s="750" t="s">
        <v>11474</v>
      </c>
      <c r="S121" s="730">
        <v>1.1584196754069E-2</v>
      </c>
      <c r="T121" s="750" t="s">
        <v>11475</v>
      </c>
      <c r="U121" s="750" t="s">
        <v>11476</v>
      </c>
      <c r="V121" s="750" t="s">
        <v>11477</v>
      </c>
      <c r="W121" s="750" t="s">
        <v>11475</v>
      </c>
      <c r="X121" s="750">
        <v>5</v>
      </c>
      <c r="Y121" s="750">
        <v>60</v>
      </c>
      <c r="Z121" s="750" t="s">
        <v>11632</v>
      </c>
      <c r="AA121" s="750">
        <v>1</v>
      </c>
      <c r="AB121" s="750">
        <v>0</v>
      </c>
      <c r="AC121" s="750">
        <v>0</v>
      </c>
      <c r="AD121" s="750">
        <v>0</v>
      </c>
      <c r="AE121" s="750" t="s">
        <v>11475</v>
      </c>
    </row>
    <row r="122" spans="16:31">
      <c r="P122" s="750" t="s">
        <v>11635</v>
      </c>
      <c r="Q122" s="750" t="s">
        <v>11631</v>
      </c>
      <c r="R122" s="750" t="s">
        <v>11474</v>
      </c>
      <c r="S122" s="730">
        <v>9.6073294863966999E-2</v>
      </c>
      <c r="T122" s="750" t="s">
        <v>11475</v>
      </c>
      <c r="U122" s="750" t="s">
        <v>11492</v>
      </c>
      <c r="V122" s="750" t="s">
        <v>11493</v>
      </c>
      <c r="W122" s="750" t="s">
        <v>11475</v>
      </c>
      <c r="X122" s="750">
        <v>5</v>
      </c>
      <c r="Y122" s="750">
        <v>60</v>
      </c>
      <c r="Z122" s="750" t="s">
        <v>11632</v>
      </c>
      <c r="AA122" s="750">
        <v>1</v>
      </c>
      <c r="AB122" s="750">
        <v>0</v>
      </c>
      <c r="AC122" s="750">
        <v>0</v>
      </c>
      <c r="AD122" s="750">
        <v>0</v>
      </c>
      <c r="AE122" s="750" t="s">
        <v>11475</v>
      </c>
    </row>
    <row r="123" spans="16:31">
      <c r="P123" s="750" t="s">
        <v>11636</v>
      </c>
      <c r="Q123" s="750" t="s">
        <v>11631</v>
      </c>
      <c r="R123" s="750" t="s">
        <v>11474</v>
      </c>
      <c r="S123" s="730">
        <v>0.103834970351182</v>
      </c>
      <c r="T123" s="750" t="s">
        <v>11475</v>
      </c>
      <c r="U123" s="750" t="s">
        <v>11492</v>
      </c>
      <c r="V123" s="750" t="s">
        <v>11493</v>
      </c>
      <c r="W123" s="750" t="s">
        <v>11475</v>
      </c>
      <c r="X123" s="750">
        <v>5</v>
      </c>
      <c r="Y123" s="750">
        <v>60</v>
      </c>
      <c r="Z123" s="750" t="s">
        <v>11632</v>
      </c>
      <c r="AA123" s="750">
        <v>1</v>
      </c>
      <c r="AB123" s="750">
        <v>0</v>
      </c>
      <c r="AC123" s="750">
        <v>0</v>
      </c>
      <c r="AD123" s="750">
        <v>0</v>
      </c>
      <c r="AE123" s="750" t="s">
        <v>11475</v>
      </c>
    </row>
    <row r="124" spans="16:31">
      <c r="P124" s="750" t="s">
        <v>11637</v>
      </c>
      <c r="Q124" s="750" t="s">
        <v>11631</v>
      </c>
      <c r="R124" s="750" t="s">
        <v>11474</v>
      </c>
      <c r="S124" s="730">
        <v>0.14656491432312799</v>
      </c>
      <c r="T124" s="750" t="s">
        <v>11475</v>
      </c>
      <c r="U124" s="750" t="s">
        <v>11501</v>
      </c>
      <c r="V124" s="750" t="s">
        <v>11501</v>
      </c>
      <c r="W124" s="750" t="s">
        <v>11475</v>
      </c>
      <c r="X124" s="750">
        <v>5</v>
      </c>
      <c r="Y124" s="750">
        <v>60</v>
      </c>
      <c r="Z124" s="750" t="s">
        <v>11632</v>
      </c>
      <c r="AA124" s="750">
        <v>1</v>
      </c>
      <c r="AB124" s="750">
        <v>0</v>
      </c>
      <c r="AC124" s="750">
        <v>0</v>
      </c>
      <c r="AD124" s="750">
        <v>8</v>
      </c>
      <c r="AE124" s="750" t="s">
        <v>11475</v>
      </c>
    </row>
    <row r="125" spans="16:31">
      <c r="P125" s="750" t="s">
        <v>11638</v>
      </c>
      <c r="Q125" s="750" t="s">
        <v>11631</v>
      </c>
      <c r="R125" s="750" t="s">
        <v>11474</v>
      </c>
      <c r="S125" s="730">
        <v>0.10851299526661599</v>
      </c>
      <c r="T125" s="750" t="s">
        <v>11475</v>
      </c>
      <c r="U125" s="750" t="s">
        <v>11492</v>
      </c>
      <c r="V125" s="750" t="s">
        <v>11493</v>
      </c>
      <c r="W125" s="750" t="s">
        <v>11475</v>
      </c>
      <c r="X125" s="750">
        <v>5</v>
      </c>
      <c r="Y125" s="750">
        <v>60</v>
      </c>
      <c r="Z125" s="750" t="s">
        <v>11632</v>
      </c>
      <c r="AA125" s="750">
        <v>1</v>
      </c>
      <c r="AB125" s="750">
        <v>0</v>
      </c>
      <c r="AC125" s="750">
        <v>0</v>
      </c>
      <c r="AD125" s="750">
        <v>0</v>
      </c>
      <c r="AE125" s="750" t="s">
        <v>11486</v>
      </c>
    </row>
    <row r="126" spans="16:31">
      <c r="P126" s="750" t="s">
        <v>11639</v>
      </c>
      <c r="Q126" s="750" t="s">
        <v>11640</v>
      </c>
      <c r="R126" s="750" t="s">
        <v>11474</v>
      </c>
      <c r="S126" s="730">
        <v>0.70942604081281602</v>
      </c>
      <c r="T126" s="750" t="s">
        <v>11475</v>
      </c>
      <c r="U126" s="750" t="s">
        <v>11492</v>
      </c>
      <c r="V126" s="750" t="s">
        <v>11493</v>
      </c>
      <c r="W126" s="750" t="s">
        <v>11475</v>
      </c>
      <c r="X126" s="750">
        <v>5</v>
      </c>
      <c r="Y126" s="750">
        <v>60</v>
      </c>
      <c r="Z126" s="750" t="s">
        <v>11632</v>
      </c>
      <c r="AA126" s="750">
        <v>1</v>
      </c>
      <c r="AB126" s="750">
        <v>0</v>
      </c>
      <c r="AC126" s="750">
        <v>0</v>
      </c>
      <c r="AD126" s="750">
        <v>0</v>
      </c>
      <c r="AE126" s="750" t="s">
        <v>11475</v>
      </c>
    </row>
    <row r="127" spans="16:31">
      <c r="P127" s="750" t="s">
        <v>11641</v>
      </c>
      <c r="Q127" s="750" t="s">
        <v>11640</v>
      </c>
      <c r="R127" s="750" t="s">
        <v>11474</v>
      </c>
      <c r="S127" s="730">
        <v>3.4730980712051003E-2</v>
      </c>
      <c r="T127" s="750" t="s">
        <v>11475</v>
      </c>
      <c r="U127" s="750" t="s">
        <v>11492</v>
      </c>
      <c r="V127" s="750" t="s">
        <v>11493</v>
      </c>
      <c r="W127" s="750" t="s">
        <v>11475</v>
      </c>
      <c r="X127" s="750">
        <v>5</v>
      </c>
      <c r="Y127" s="750">
        <v>60</v>
      </c>
      <c r="Z127" s="750" t="s">
        <v>11632</v>
      </c>
      <c r="AA127" s="750">
        <v>1</v>
      </c>
      <c r="AB127" s="750">
        <v>0</v>
      </c>
      <c r="AC127" s="750">
        <v>0</v>
      </c>
      <c r="AD127" s="750">
        <v>0</v>
      </c>
      <c r="AE127" s="750" t="s">
        <v>11475</v>
      </c>
    </row>
    <row r="128" spans="16:31">
      <c r="P128" s="750" t="s">
        <v>11642</v>
      </c>
      <c r="Q128" s="750" t="s">
        <v>11640</v>
      </c>
      <c r="R128" s="750" t="s">
        <v>11474</v>
      </c>
      <c r="S128" s="730">
        <v>0.25203135954578598</v>
      </c>
      <c r="T128" s="750" t="s">
        <v>11475</v>
      </c>
      <c r="U128" s="750" t="s">
        <v>11523</v>
      </c>
      <c r="V128" s="750" t="s">
        <v>11524</v>
      </c>
      <c r="W128" s="750" t="s">
        <v>1295</v>
      </c>
      <c r="X128" s="750">
        <v>5</v>
      </c>
      <c r="Y128" s="750">
        <v>60</v>
      </c>
      <c r="Z128" s="750" t="s">
        <v>11632</v>
      </c>
      <c r="AA128" s="750">
        <v>0</v>
      </c>
      <c r="AB128" s="750">
        <v>1</v>
      </c>
      <c r="AC128" s="750">
        <v>0</v>
      </c>
      <c r="AD128" s="750">
        <v>0</v>
      </c>
      <c r="AE128" s="750" t="s">
        <v>11475</v>
      </c>
    </row>
    <row r="129" spans="16:31">
      <c r="P129" s="750" t="s">
        <v>11642</v>
      </c>
      <c r="Q129" s="750" t="s">
        <v>11640</v>
      </c>
      <c r="R129" s="750" t="s">
        <v>11474</v>
      </c>
      <c r="S129" s="730">
        <v>0.216644392737425</v>
      </c>
      <c r="T129" s="750" t="s">
        <v>11475</v>
      </c>
      <c r="U129" s="750" t="s">
        <v>11523</v>
      </c>
      <c r="V129" s="750" t="s">
        <v>11524</v>
      </c>
      <c r="W129" s="750" t="s">
        <v>1295</v>
      </c>
      <c r="X129" s="750">
        <v>5</v>
      </c>
      <c r="Y129" s="750">
        <v>60</v>
      </c>
      <c r="Z129" s="750" t="s">
        <v>11632</v>
      </c>
      <c r="AA129" s="750">
        <v>0</v>
      </c>
      <c r="AB129" s="750">
        <v>1</v>
      </c>
      <c r="AC129" s="750">
        <v>0</v>
      </c>
      <c r="AD129" s="750">
        <v>0</v>
      </c>
      <c r="AE129" s="750" t="s">
        <v>11475</v>
      </c>
    </row>
    <row r="130" spans="16:31">
      <c r="P130" s="750" t="s">
        <v>11643</v>
      </c>
      <c r="Q130" s="750" t="s">
        <v>11640</v>
      </c>
      <c r="R130" s="750" t="s">
        <v>11474</v>
      </c>
      <c r="S130" s="730">
        <v>7.1551932716807001E-2</v>
      </c>
      <c r="T130" s="750" t="s">
        <v>11475</v>
      </c>
      <c r="U130" s="750" t="s">
        <v>11501</v>
      </c>
      <c r="V130" s="750" t="s">
        <v>11501</v>
      </c>
      <c r="W130" s="750" t="s">
        <v>11475</v>
      </c>
      <c r="X130" s="750">
        <v>5</v>
      </c>
      <c r="Y130" s="750">
        <v>60</v>
      </c>
      <c r="Z130" s="750" t="s">
        <v>11632</v>
      </c>
      <c r="AA130" s="750">
        <v>1</v>
      </c>
      <c r="AB130" s="750">
        <v>0</v>
      </c>
      <c r="AC130" s="750">
        <v>0</v>
      </c>
      <c r="AD130" s="750">
        <v>8</v>
      </c>
      <c r="AE130" s="750" t="s">
        <v>11475</v>
      </c>
    </row>
    <row r="131" spans="16:31">
      <c r="P131" s="750" t="s">
        <v>11644</v>
      </c>
      <c r="Q131" s="750" t="s">
        <v>11640</v>
      </c>
      <c r="R131" s="750" t="s">
        <v>11474</v>
      </c>
      <c r="S131" s="730">
        <v>0.25611036833738099</v>
      </c>
      <c r="T131" s="750" t="s">
        <v>11475</v>
      </c>
      <c r="U131" s="750" t="s">
        <v>11476</v>
      </c>
      <c r="V131" s="750" t="s">
        <v>11477</v>
      </c>
      <c r="W131" s="750" t="s">
        <v>11475</v>
      </c>
      <c r="X131" s="750">
        <v>5</v>
      </c>
      <c r="Y131" s="750">
        <v>60</v>
      </c>
      <c r="Z131" s="750" t="s">
        <v>11632</v>
      </c>
      <c r="AA131" s="750">
        <v>1</v>
      </c>
      <c r="AB131" s="750">
        <v>0</v>
      </c>
      <c r="AC131" s="750">
        <v>0</v>
      </c>
      <c r="AD131" s="750">
        <v>0</v>
      </c>
      <c r="AE131" s="750" t="s">
        <v>11475</v>
      </c>
    </row>
    <row r="132" spans="16:31">
      <c r="P132" s="750" t="s">
        <v>11645</v>
      </c>
      <c r="Q132" s="750" t="s">
        <v>11640</v>
      </c>
      <c r="R132" s="750" t="s">
        <v>11474</v>
      </c>
      <c r="S132" s="730">
        <v>2.6716188232200001E-2</v>
      </c>
      <c r="T132" s="750" t="s">
        <v>11475</v>
      </c>
      <c r="U132" s="750" t="s">
        <v>11492</v>
      </c>
      <c r="V132" s="750" t="s">
        <v>11493</v>
      </c>
      <c r="W132" s="750" t="s">
        <v>11475</v>
      </c>
      <c r="X132" s="750">
        <v>5</v>
      </c>
      <c r="Y132" s="750">
        <v>60</v>
      </c>
      <c r="Z132" s="750" t="s">
        <v>11632</v>
      </c>
      <c r="AA132" s="750">
        <v>1</v>
      </c>
      <c r="AB132" s="750">
        <v>0</v>
      </c>
      <c r="AC132" s="750">
        <v>0</v>
      </c>
      <c r="AD132" s="750">
        <v>0</v>
      </c>
      <c r="AE132" s="750" t="s">
        <v>11475</v>
      </c>
    </row>
    <row r="133" spans="16:31">
      <c r="P133" s="750" t="s">
        <v>11646</v>
      </c>
      <c r="Q133" s="750" t="s">
        <v>11640</v>
      </c>
      <c r="R133" s="750" t="s">
        <v>11474</v>
      </c>
      <c r="S133" s="730">
        <v>0.37315026812277102</v>
      </c>
      <c r="T133" s="750" t="s">
        <v>11475</v>
      </c>
      <c r="U133" s="750" t="s">
        <v>11492</v>
      </c>
      <c r="V133" s="750" t="s">
        <v>11493</v>
      </c>
      <c r="W133" s="750" t="s">
        <v>11475</v>
      </c>
      <c r="X133" s="750">
        <v>5</v>
      </c>
      <c r="Y133" s="750">
        <v>60</v>
      </c>
      <c r="Z133" s="750" t="s">
        <v>11632</v>
      </c>
      <c r="AA133" s="750">
        <v>1</v>
      </c>
      <c r="AB133" s="750">
        <v>0</v>
      </c>
      <c r="AC133" s="750">
        <v>0</v>
      </c>
      <c r="AD133" s="750">
        <v>0</v>
      </c>
      <c r="AE133" s="750" t="s">
        <v>11486</v>
      </c>
    </row>
    <row r="134" spans="16:31">
      <c r="P134" s="750" t="s">
        <v>11647</v>
      </c>
      <c r="Q134" s="750" t="s">
        <v>11640</v>
      </c>
      <c r="R134" s="750" t="s">
        <v>11474</v>
      </c>
      <c r="S134" s="730">
        <v>0.238121410511965</v>
      </c>
      <c r="T134" s="750" t="s">
        <v>11475</v>
      </c>
      <c r="U134" s="750" t="s">
        <v>11492</v>
      </c>
      <c r="V134" s="750" t="s">
        <v>11493</v>
      </c>
      <c r="W134" s="750" t="s">
        <v>11475</v>
      </c>
      <c r="X134" s="750">
        <v>5</v>
      </c>
      <c r="Y134" s="750">
        <v>60</v>
      </c>
      <c r="Z134" s="750" t="s">
        <v>11632</v>
      </c>
      <c r="AA134" s="750">
        <v>1</v>
      </c>
      <c r="AB134" s="750">
        <v>0</v>
      </c>
      <c r="AC134" s="750">
        <v>0</v>
      </c>
      <c r="AD134" s="750">
        <v>0</v>
      </c>
      <c r="AE134" s="750" t="s">
        <v>11486</v>
      </c>
    </row>
    <row r="135" spans="16:31">
      <c r="P135" s="750" t="s">
        <v>11648</v>
      </c>
      <c r="Q135" s="750" t="s">
        <v>11649</v>
      </c>
      <c r="R135" s="750" t="s">
        <v>11474</v>
      </c>
      <c r="S135" s="730">
        <v>0.17229870689444499</v>
      </c>
      <c r="T135" s="750" t="s">
        <v>11475</v>
      </c>
      <c r="U135" s="750" t="s">
        <v>11523</v>
      </c>
      <c r="V135" s="750" t="s">
        <v>11524</v>
      </c>
      <c r="W135" s="750" t="s">
        <v>1142</v>
      </c>
      <c r="X135" s="750">
        <v>5</v>
      </c>
      <c r="Y135" s="750">
        <v>61</v>
      </c>
      <c r="Z135" s="750" t="s">
        <v>11650</v>
      </c>
      <c r="AA135" s="750">
        <v>0</v>
      </c>
      <c r="AB135" s="750">
        <v>1</v>
      </c>
      <c r="AC135" s="750">
        <v>0</v>
      </c>
      <c r="AD135" s="750">
        <v>0</v>
      </c>
      <c r="AE135" s="750" t="s">
        <v>11475</v>
      </c>
    </row>
    <row r="136" spans="16:31">
      <c r="P136" s="750" t="s">
        <v>11651</v>
      </c>
      <c r="Q136" s="750" t="s">
        <v>11649</v>
      </c>
      <c r="R136" s="750" t="s">
        <v>11474</v>
      </c>
      <c r="S136" s="730">
        <v>8.9990582518680001E-2</v>
      </c>
      <c r="T136" s="750" t="s">
        <v>11475</v>
      </c>
      <c r="U136" s="750" t="s">
        <v>11501</v>
      </c>
      <c r="V136" s="750" t="s">
        <v>11501</v>
      </c>
      <c r="W136" s="750" t="s">
        <v>11475</v>
      </c>
      <c r="X136" s="750">
        <v>5</v>
      </c>
      <c r="Y136" s="750">
        <v>61</v>
      </c>
      <c r="Z136" s="750" t="s">
        <v>11650</v>
      </c>
      <c r="AA136" s="750">
        <v>1</v>
      </c>
      <c r="AB136" s="750">
        <v>0</v>
      </c>
      <c r="AC136" s="750">
        <v>0</v>
      </c>
      <c r="AD136" s="750">
        <v>8</v>
      </c>
      <c r="AE136" s="750" t="s">
        <v>11475</v>
      </c>
    </row>
    <row r="137" spans="16:31">
      <c r="P137" s="750" t="s">
        <v>11652</v>
      </c>
      <c r="Q137" s="750" t="s">
        <v>11649</v>
      </c>
      <c r="R137" s="750" t="s">
        <v>11474</v>
      </c>
      <c r="S137" s="730">
        <v>5.2063678897992002E-2</v>
      </c>
      <c r="T137" s="750" t="s">
        <v>11475</v>
      </c>
      <c r="U137" s="750" t="s">
        <v>11501</v>
      </c>
      <c r="V137" s="750" t="s">
        <v>11501</v>
      </c>
      <c r="W137" s="750" t="s">
        <v>11475</v>
      </c>
      <c r="X137" s="750">
        <v>5</v>
      </c>
      <c r="Y137" s="750">
        <v>61</v>
      </c>
      <c r="Z137" s="750" t="s">
        <v>11650</v>
      </c>
      <c r="AA137" s="750">
        <v>1</v>
      </c>
      <c r="AB137" s="750">
        <v>0</v>
      </c>
      <c r="AC137" s="750">
        <v>0</v>
      </c>
      <c r="AD137" s="750">
        <v>8</v>
      </c>
      <c r="AE137" s="750" t="s">
        <v>11475</v>
      </c>
    </row>
    <row r="138" spans="16:31">
      <c r="P138" s="750" t="s">
        <v>11653</v>
      </c>
      <c r="Q138" s="750" t="s">
        <v>11649</v>
      </c>
      <c r="R138" s="750" t="s">
        <v>11474</v>
      </c>
      <c r="S138" s="730">
        <v>2.0672007431471999</v>
      </c>
      <c r="T138" s="750" t="s">
        <v>11475</v>
      </c>
      <c r="U138" s="750" t="s">
        <v>11476</v>
      </c>
      <c r="V138" s="750" t="s">
        <v>11477</v>
      </c>
      <c r="W138" s="750" t="s">
        <v>11475</v>
      </c>
      <c r="X138" s="750">
        <v>5</v>
      </c>
      <c r="Y138" s="750">
        <v>61</v>
      </c>
      <c r="Z138" s="750" t="s">
        <v>11650</v>
      </c>
      <c r="AA138" s="750">
        <v>1</v>
      </c>
      <c r="AB138" s="750">
        <v>0</v>
      </c>
      <c r="AC138" s="750">
        <v>0</v>
      </c>
      <c r="AD138" s="750">
        <v>0</v>
      </c>
      <c r="AE138" s="750" t="s">
        <v>11475</v>
      </c>
    </row>
    <row r="139" spans="16:31">
      <c r="P139" s="750" t="s">
        <v>11654</v>
      </c>
      <c r="Q139" s="750" t="s">
        <v>11649</v>
      </c>
      <c r="R139" s="750" t="s">
        <v>11474</v>
      </c>
      <c r="S139" s="730">
        <v>9.4428368420963998E-2</v>
      </c>
      <c r="T139" s="750" t="s">
        <v>11475</v>
      </c>
      <c r="U139" s="750" t="s">
        <v>11492</v>
      </c>
      <c r="V139" s="750" t="s">
        <v>11493</v>
      </c>
      <c r="W139" s="750" t="s">
        <v>11475</v>
      </c>
      <c r="X139" s="750">
        <v>5</v>
      </c>
      <c r="Y139" s="750">
        <v>61</v>
      </c>
      <c r="Z139" s="750" t="s">
        <v>11650</v>
      </c>
      <c r="AA139" s="750">
        <v>1</v>
      </c>
      <c r="AB139" s="750">
        <v>0</v>
      </c>
      <c r="AC139" s="750">
        <v>0</v>
      </c>
      <c r="AD139" s="750">
        <v>0</v>
      </c>
      <c r="AE139" s="750" t="s">
        <v>11486</v>
      </c>
    </row>
    <row r="140" spans="16:31">
      <c r="P140" s="750" t="s">
        <v>11655</v>
      </c>
      <c r="Q140" s="750" t="s">
        <v>11656</v>
      </c>
      <c r="R140" s="750" t="s">
        <v>11474</v>
      </c>
      <c r="S140" s="730">
        <v>0.124950954841896</v>
      </c>
      <c r="T140" s="750" t="s">
        <v>11475</v>
      </c>
      <c r="U140" s="750" t="s">
        <v>11492</v>
      </c>
      <c r="V140" s="750" t="s">
        <v>11493</v>
      </c>
      <c r="W140" s="750" t="s">
        <v>11475</v>
      </c>
      <c r="X140" s="750">
        <v>5</v>
      </c>
      <c r="Y140" s="750">
        <v>61</v>
      </c>
      <c r="Z140" s="750" t="s">
        <v>11650</v>
      </c>
      <c r="AA140" s="750">
        <v>1</v>
      </c>
      <c r="AB140" s="750">
        <v>0</v>
      </c>
      <c r="AC140" s="750">
        <v>0</v>
      </c>
      <c r="AD140" s="750">
        <v>0</v>
      </c>
      <c r="AE140" s="750" t="s">
        <v>11475</v>
      </c>
    </row>
    <row r="141" spans="16:31">
      <c r="P141" s="750" t="s">
        <v>11657</v>
      </c>
      <c r="Q141" s="750" t="s">
        <v>11656</v>
      </c>
      <c r="R141" s="750" t="s">
        <v>11474</v>
      </c>
      <c r="S141" s="730">
        <v>9.4870598529388006E-2</v>
      </c>
      <c r="T141" s="750" t="s">
        <v>11475</v>
      </c>
      <c r="U141" s="750" t="s">
        <v>11501</v>
      </c>
      <c r="V141" s="750" t="s">
        <v>11501</v>
      </c>
      <c r="W141" s="750" t="s">
        <v>11475</v>
      </c>
      <c r="X141" s="750">
        <v>5</v>
      </c>
      <c r="Y141" s="750">
        <v>61</v>
      </c>
      <c r="Z141" s="750" t="s">
        <v>11650</v>
      </c>
      <c r="AA141" s="750">
        <v>1</v>
      </c>
      <c r="AB141" s="750">
        <v>0</v>
      </c>
      <c r="AC141" s="750">
        <v>0</v>
      </c>
      <c r="AD141" s="750">
        <v>8</v>
      </c>
      <c r="AE141" s="750" t="s">
        <v>11475</v>
      </c>
    </row>
    <row r="142" spans="16:31">
      <c r="P142" s="750" t="s">
        <v>11658</v>
      </c>
      <c r="Q142" s="750" t="s">
        <v>11656</v>
      </c>
      <c r="R142" s="750" t="s">
        <v>11474</v>
      </c>
      <c r="S142" s="730">
        <v>1.66734487037674</v>
      </c>
      <c r="T142" s="750" t="s">
        <v>11475</v>
      </c>
      <c r="U142" s="750" t="s">
        <v>11476</v>
      </c>
      <c r="V142" s="750" t="s">
        <v>11477</v>
      </c>
      <c r="W142" s="750" t="s">
        <v>11475</v>
      </c>
      <c r="X142" s="750">
        <v>5</v>
      </c>
      <c r="Y142" s="750">
        <v>61</v>
      </c>
      <c r="Z142" s="750" t="s">
        <v>11650</v>
      </c>
      <c r="AA142" s="750">
        <v>1</v>
      </c>
      <c r="AB142" s="750">
        <v>0</v>
      </c>
      <c r="AC142" s="750">
        <v>0</v>
      </c>
      <c r="AD142" s="750">
        <v>0</v>
      </c>
      <c r="AE142" s="750" t="s">
        <v>11475</v>
      </c>
    </row>
    <row r="143" spans="16:31">
      <c r="P143" s="750" t="s">
        <v>11659</v>
      </c>
      <c r="Q143" s="750" t="s">
        <v>11656</v>
      </c>
      <c r="R143" s="750" t="s">
        <v>11474</v>
      </c>
      <c r="S143" s="730">
        <v>0.13634640299666001</v>
      </c>
      <c r="T143" s="750" t="s">
        <v>11475</v>
      </c>
      <c r="U143" s="750" t="s">
        <v>11492</v>
      </c>
      <c r="V143" s="750" t="s">
        <v>11493</v>
      </c>
      <c r="W143" s="750" t="s">
        <v>11475</v>
      </c>
      <c r="X143" s="750">
        <v>5</v>
      </c>
      <c r="Y143" s="750">
        <v>61</v>
      </c>
      <c r="Z143" s="750" t="s">
        <v>11650</v>
      </c>
      <c r="AA143" s="750">
        <v>1</v>
      </c>
      <c r="AB143" s="750">
        <v>0</v>
      </c>
      <c r="AC143" s="750">
        <v>0</v>
      </c>
      <c r="AD143" s="750">
        <v>0</v>
      </c>
      <c r="AE143" s="750" t="s">
        <v>11486</v>
      </c>
    </row>
    <row r="144" spans="16:31">
      <c r="P144" s="750" t="s">
        <v>11660</v>
      </c>
      <c r="Q144" s="750" t="s">
        <v>11656</v>
      </c>
      <c r="R144" s="750" t="s">
        <v>11474</v>
      </c>
      <c r="S144" s="730">
        <v>6.2134316788043001E-2</v>
      </c>
      <c r="T144" s="750" t="s">
        <v>11475</v>
      </c>
      <c r="U144" s="750" t="s">
        <v>11492</v>
      </c>
      <c r="V144" s="750" t="s">
        <v>11493</v>
      </c>
      <c r="W144" s="750" t="s">
        <v>11475</v>
      </c>
      <c r="X144" s="750">
        <v>5</v>
      </c>
      <c r="Y144" s="750">
        <v>61</v>
      </c>
      <c r="Z144" s="750" t="s">
        <v>11650</v>
      </c>
      <c r="AA144" s="750">
        <v>1</v>
      </c>
      <c r="AB144" s="750">
        <v>0</v>
      </c>
      <c r="AC144" s="750">
        <v>0</v>
      </c>
      <c r="AD144" s="750">
        <v>0</v>
      </c>
      <c r="AE144" s="750" t="s">
        <v>11486</v>
      </c>
    </row>
    <row r="145" spans="16:31">
      <c r="P145" s="750" t="s">
        <v>11661</v>
      </c>
      <c r="Q145" s="750" t="s">
        <v>11662</v>
      </c>
      <c r="R145" s="750" t="s">
        <v>11474</v>
      </c>
      <c r="S145" s="730">
        <v>3.6332444319675999E-2</v>
      </c>
      <c r="T145" s="750" t="s">
        <v>11475</v>
      </c>
      <c r="U145" s="750" t="s">
        <v>11476</v>
      </c>
      <c r="V145" s="750" t="s">
        <v>11477</v>
      </c>
      <c r="W145" s="750" t="s">
        <v>11475</v>
      </c>
      <c r="X145" s="750">
        <v>5</v>
      </c>
      <c r="Y145" s="750">
        <v>62</v>
      </c>
      <c r="Z145" s="750" t="s">
        <v>11663</v>
      </c>
      <c r="AA145" s="750">
        <v>1</v>
      </c>
      <c r="AB145" s="750">
        <v>0</v>
      </c>
      <c r="AC145" s="750">
        <v>0</v>
      </c>
      <c r="AD145" s="750">
        <v>0</v>
      </c>
      <c r="AE145" s="750" t="s">
        <v>11475</v>
      </c>
    </row>
    <row r="146" spans="16:31">
      <c r="P146" s="750" t="s">
        <v>11664</v>
      </c>
      <c r="Q146" s="750" t="s">
        <v>11662</v>
      </c>
      <c r="R146" s="750" t="s">
        <v>11474</v>
      </c>
      <c r="S146" s="730">
        <v>0.219015654007886</v>
      </c>
      <c r="T146" s="750" t="s">
        <v>11475</v>
      </c>
      <c r="U146" s="750" t="s">
        <v>11523</v>
      </c>
      <c r="V146" s="750" t="s">
        <v>11524</v>
      </c>
      <c r="W146" s="750" t="s">
        <v>11475</v>
      </c>
      <c r="X146" s="750">
        <v>5</v>
      </c>
      <c r="Y146" s="750">
        <v>62</v>
      </c>
      <c r="Z146" s="750" t="s">
        <v>11663</v>
      </c>
      <c r="AA146" s="750">
        <v>1</v>
      </c>
      <c r="AB146" s="750">
        <v>0</v>
      </c>
      <c r="AC146" s="750">
        <v>0</v>
      </c>
      <c r="AD146" s="750">
        <v>0</v>
      </c>
      <c r="AE146" s="750" t="s">
        <v>11475</v>
      </c>
    </row>
    <row r="147" spans="16:31">
      <c r="P147" s="750" t="s">
        <v>11665</v>
      </c>
      <c r="Q147" s="750" t="s">
        <v>11662</v>
      </c>
      <c r="R147" s="750" t="s">
        <v>11474</v>
      </c>
      <c r="S147" s="730">
        <v>0.38655837537769799</v>
      </c>
      <c r="T147" s="750" t="s">
        <v>11475</v>
      </c>
      <c r="U147" s="750" t="s">
        <v>11553</v>
      </c>
      <c r="V147" s="750" t="s">
        <v>11554</v>
      </c>
      <c r="W147" s="750" t="s">
        <v>11475</v>
      </c>
      <c r="X147" s="750">
        <v>5</v>
      </c>
      <c r="Y147" s="750">
        <v>62</v>
      </c>
      <c r="Z147" s="750" t="s">
        <v>11663</v>
      </c>
      <c r="AA147" s="750">
        <v>1</v>
      </c>
      <c r="AB147" s="750">
        <v>0</v>
      </c>
      <c r="AC147" s="750">
        <v>0</v>
      </c>
      <c r="AD147" s="750">
        <v>0</v>
      </c>
      <c r="AE147" s="750" t="s">
        <v>11475</v>
      </c>
    </row>
    <row r="148" spans="16:31">
      <c r="P148" s="750" t="s">
        <v>11666</v>
      </c>
      <c r="Q148" s="750" t="s">
        <v>11662</v>
      </c>
      <c r="R148" s="750" t="s">
        <v>11474</v>
      </c>
      <c r="S148" s="730">
        <v>0.91955659768477405</v>
      </c>
      <c r="T148" s="750" t="s">
        <v>11475</v>
      </c>
      <c r="U148" s="750" t="s">
        <v>11476</v>
      </c>
      <c r="V148" s="750" t="s">
        <v>11477</v>
      </c>
      <c r="W148" s="750" t="s">
        <v>11475</v>
      </c>
      <c r="X148" s="750">
        <v>5</v>
      </c>
      <c r="Y148" s="750">
        <v>62</v>
      </c>
      <c r="Z148" s="750" t="s">
        <v>11663</v>
      </c>
      <c r="AA148" s="750">
        <v>1</v>
      </c>
      <c r="AB148" s="750">
        <v>0</v>
      </c>
      <c r="AC148" s="750">
        <v>0</v>
      </c>
      <c r="AD148" s="750">
        <v>0</v>
      </c>
      <c r="AE148" s="750" t="s">
        <v>11475</v>
      </c>
    </row>
    <row r="149" spans="16:31">
      <c r="P149" s="750" t="s">
        <v>11667</v>
      </c>
      <c r="Q149" s="750" t="s">
        <v>11668</v>
      </c>
      <c r="R149" s="750" t="s">
        <v>11474</v>
      </c>
      <c r="S149" s="730">
        <v>0.36655849253807099</v>
      </c>
      <c r="T149" s="750" t="s">
        <v>11475</v>
      </c>
      <c r="U149" s="750" t="s">
        <v>11523</v>
      </c>
      <c r="V149" s="750" t="s">
        <v>11524</v>
      </c>
      <c r="W149" s="750" t="s">
        <v>11475</v>
      </c>
      <c r="X149" s="750">
        <v>5</v>
      </c>
      <c r="Y149" s="750">
        <v>62</v>
      </c>
      <c r="Z149" s="750" t="s">
        <v>11663</v>
      </c>
      <c r="AA149" s="750">
        <v>1</v>
      </c>
      <c r="AB149" s="750">
        <v>0</v>
      </c>
      <c r="AC149" s="750">
        <v>0</v>
      </c>
      <c r="AD149" s="750">
        <v>0</v>
      </c>
      <c r="AE149" s="750" t="s">
        <v>11475</v>
      </c>
    </row>
    <row r="150" spans="16:31">
      <c r="P150" s="750" t="s">
        <v>11664</v>
      </c>
      <c r="Q150" s="750" t="s">
        <v>11668</v>
      </c>
      <c r="R150" s="750" t="s">
        <v>11474</v>
      </c>
      <c r="S150" s="730">
        <v>0.23908679220365101</v>
      </c>
      <c r="T150" s="750" t="s">
        <v>11475</v>
      </c>
      <c r="U150" s="750" t="s">
        <v>11523</v>
      </c>
      <c r="V150" s="750" t="s">
        <v>11524</v>
      </c>
      <c r="W150" s="750" t="s">
        <v>11475</v>
      </c>
      <c r="X150" s="750">
        <v>5</v>
      </c>
      <c r="Y150" s="750">
        <v>62</v>
      </c>
      <c r="Z150" s="750" t="s">
        <v>11663</v>
      </c>
      <c r="AA150" s="750">
        <v>1</v>
      </c>
      <c r="AB150" s="750">
        <v>0</v>
      </c>
      <c r="AC150" s="750">
        <v>0</v>
      </c>
      <c r="AD150" s="750">
        <v>0</v>
      </c>
      <c r="AE150" s="750" t="s">
        <v>11475</v>
      </c>
    </row>
    <row r="151" spans="16:31">
      <c r="P151" s="750" t="s">
        <v>11669</v>
      </c>
      <c r="Q151" s="750" t="s">
        <v>11668</v>
      </c>
      <c r="R151" s="750" t="s">
        <v>11474</v>
      </c>
      <c r="S151" s="730">
        <v>1.0251693248126299</v>
      </c>
      <c r="T151" s="750" t="s">
        <v>11475</v>
      </c>
      <c r="U151" s="750" t="s">
        <v>11476</v>
      </c>
      <c r="V151" s="750" t="s">
        <v>11477</v>
      </c>
      <c r="W151" s="750" t="s">
        <v>11475</v>
      </c>
      <c r="X151" s="750">
        <v>5</v>
      </c>
      <c r="Y151" s="750">
        <v>62</v>
      </c>
      <c r="Z151" s="750" t="s">
        <v>11663</v>
      </c>
      <c r="AA151" s="750">
        <v>1</v>
      </c>
      <c r="AB151" s="750">
        <v>0</v>
      </c>
      <c r="AC151" s="750">
        <v>0</v>
      </c>
      <c r="AD151" s="750">
        <v>0</v>
      </c>
      <c r="AE151" s="750" t="s">
        <v>11475</v>
      </c>
    </row>
    <row r="152" spans="16:31">
      <c r="P152" s="750" t="s">
        <v>11665</v>
      </c>
      <c r="Q152" s="750" t="s">
        <v>11668</v>
      </c>
      <c r="R152" s="750" t="s">
        <v>11474</v>
      </c>
      <c r="S152" s="730">
        <v>0.29334230515779403</v>
      </c>
      <c r="T152" s="750" t="s">
        <v>11475</v>
      </c>
      <c r="U152" s="750" t="s">
        <v>11553</v>
      </c>
      <c r="V152" s="750" t="s">
        <v>11554</v>
      </c>
      <c r="W152" s="750" t="s">
        <v>11475</v>
      </c>
      <c r="X152" s="750">
        <v>5</v>
      </c>
      <c r="Y152" s="750">
        <v>62</v>
      </c>
      <c r="Z152" s="750" t="s">
        <v>11663</v>
      </c>
      <c r="AA152" s="750">
        <v>1</v>
      </c>
      <c r="AB152" s="750">
        <v>0</v>
      </c>
      <c r="AC152" s="750">
        <v>0</v>
      </c>
      <c r="AD152" s="750">
        <v>0</v>
      </c>
      <c r="AE152" s="750" t="s">
        <v>11475</v>
      </c>
    </row>
    <row r="153" spans="16:31">
      <c r="P153" s="750" t="s">
        <v>11670</v>
      </c>
      <c r="Q153" s="750" t="s">
        <v>11668</v>
      </c>
      <c r="R153" s="750" t="s">
        <v>11474</v>
      </c>
      <c r="S153" s="730">
        <v>0.121681722163173</v>
      </c>
      <c r="T153" s="750" t="s">
        <v>11475</v>
      </c>
      <c r="U153" s="750" t="s">
        <v>11553</v>
      </c>
      <c r="V153" s="750" t="s">
        <v>11554</v>
      </c>
      <c r="W153" s="750" t="s">
        <v>11475</v>
      </c>
      <c r="X153" s="750">
        <v>5</v>
      </c>
      <c r="Y153" s="750">
        <v>62</v>
      </c>
      <c r="Z153" s="750" t="s">
        <v>11663</v>
      </c>
      <c r="AA153" s="750">
        <v>1</v>
      </c>
      <c r="AB153" s="750">
        <v>0</v>
      </c>
      <c r="AC153" s="750">
        <v>0</v>
      </c>
      <c r="AD153" s="750">
        <v>0</v>
      </c>
      <c r="AE153" s="750" t="s">
        <v>11475</v>
      </c>
    </row>
    <row r="154" spans="16:31">
      <c r="P154" s="750" t="s">
        <v>11671</v>
      </c>
      <c r="Q154" s="750" t="s">
        <v>11668</v>
      </c>
      <c r="R154" s="750" t="s">
        <v>11474</v>
      </c>
      <c r="S154" s="730">
        <v>0.11558840369531601</v>
      </c>
      <c r="T154" s="750" t="s">
        <v>11475</v>
      </c>
      <c r="U154" s="750" t="s">
        <v>11501</v>
      </c>
      <c r="V154" s="750" t="s">
        <v>11501</v>
      </c>
      <c r="W154" s="750" t="s">
        <v>11475</v>
      </c>
      <c r="X154" s="750">
        <v>5</v>
      </c>
      <c r="Y154" s="750">
        <v>62</v>
      </c>
      <c r="Z154" s="750" t="s">
        <v>11663</v>
      </c>
      <c r="AA154" s="750">
        <v>1</v>
      </c>
      <c r="AB154" s="750">
        <v>0</v>
      </c>
      <c r="AC154" s="750">
        <v>0</v>
      </c>
      <c r="AD154" s="750">
        <v>8</v>
      </c>
      <c r="AE154" s="750" t="s">
        <v>11475</v>
      </c>
    </row>
    <row r="155" spans="16:31">
      <c r="P155" s="750" t="s">
        <v>11669</v>
      </c>
      <c r="Q155" s="750" t="s">
        <v>11672</v>
      </c>
      <c r="R155" s="750" t="s">
        <v>11474</v>
      </c>
      <c r="S155" s="730">
        <v>0.132225522727214</v>
      </c>
      <c r="T155" s="750" t="s">
        <v>11475</v>
      </c>
      <c r="U155" s="750" t="s">
        <v>11476</v>
      </c>
      <c r="V155" s="750" t="s">
        <v>11477</v>
      </c>
      <c r="W155" s="750" t="s">
        <v>11475</v>
      </c>
      <c r="X155" s="750">
        <v>5</v>
      </c>
      <c r="Y155" s="750">
        <v>63</v>
      </c>
      <c r="Z155" s="750" t="s">
        <v>11673</v>
      </c>
      <c r="AA155" s="750">
        <v>1</v>
      </c>
      <c r="AB155" s="750">
        <v>0</v>
      </c>
      <c r="AC155" s="750">
        <v>0</v>
      </c>
      <c r="AD155" s="750">
        <v>0</v>
      </c>
      <c r="AE155" s="750" t="s">
        <v>11475</v>
      </c>
    </row>
    <row r="156" spans="16:31">
      <c r="P156" s="750" t="s">
        <v>11674</v>
      </c>
      <c r="Q156" s="750" t="s">
        <v>11672</v>
      </c>
      <c r="R156" s="750" t="s">
        <v>11474</v>
      </c>
      <c r="S156" s="730">
        <v>1.77682709313294</v>
      </c>
      <c r="T156" s="750" t="s">
        <v>11475</v>
      </c>
      <c r="U156" s="750" t="s">
        <v>11476</v>
      </c>
      <c r="V156" s="750" t="s">
        <v>11477</v>
      </c>
      <c r="W156" s="750" t="s">
        <v>11475</v>
      </c>
      <c r="X156" s="750">
        <v>5</v>
      </c>
      <c r="Y156" s="750">
        <v>63</v>
      </c>
      <c r="Z156" s="750" t="s">
        <v>11673</v>
      </c>
      <c r="AA156" s="750">
        <v>1</v>
      </c>
      <c r="AB156" s="750">
        <v>0</v>
      </c>
      <c r="AC156" s="750">
        <v>0</v>
      </c>
      <c r="AD156" s="750">
        <v>0</v>
      </c>
      <c r="AE156" s="750" t="s">
        <v>11475</v>
      </c>
    </row>
    <row r="157" spans="16:31">
      <c r="P157" s="750" t="s">
        <v>11675</v>
      </c>
      <c r="Q157" s="750" t="s">
        <v>11672</v>
      </c>
      <c r="R157" s="750" t="s">
        <v>11474</v>
      </c>
      <c r="S157" s="730">
        <v>0.11419670104249501</v>
      </c>
      <c r="T157" s="750" t="s">
        <v>11475</v>
      </c>
      <c r="U157" s="750" t="s">
        <v>11553</v>
      </c>
      <c r="V157" s="750" t="s">
        <v>11554</v>
      </c>
      <c r="W157" s="750" t="s">
        <v>11475</v>
      </c>
      <c r="X157" s="750">
        <v>5</v>
      </c>
      <c r="Y157" s="750">
        <v>63</v>
      </c>
      <c r="Z157" s="750" t="s">
        <v>11673</v>
      </c>
      <c r="AA157" s="750">
        <v>1</v>
      </c>
      <c r="AB157" s="750">
        <v>0</v>
      </c>
      <c r="AC157" s="750">
        <v>0</v>
      </c>
      <c r="AD157" s="750">
        <v>0</v>
      </c>
      <c r="AE157" s="750" t="s">
        <v>11475</v>
      </c>
    </row>
    <row r="158" spans="16:31">
      <c r="P158" s="750" t="s">
        <v>11676</v>
      </c>
      <c r="Q158" s="750" t="s">
        <v>11672</v>
      </c>
      <c r="R158" s="750" t="s">
        <v>11474</v>
      </c>
      <c r="S158" s="730">
        <v>9.9250564328999993E-2</v>
      </c>
      <c r="T158" s="750" t="s">
        <v>11475</v>
      </c>
      <c r="U158" s="750" t="s">
        <v>11501</v>
      </c>
      <c r="V158" s="750" t="s">
        <v>11501</v>
      </c>
      <c r="W158" s="750" t="s">
        <v>11475</v>
      </c>
      <c r="X158" s="750">
        <v>5</v>
      </c>
      <c r="Y158" s="750">
        <v>63</v>
      </c>
      <c r="Z158" s="750" t="s">
        <v>11673</v>
      </c>
      <c r="AA158" s="750">
        <v>1</v>
      </c>
      <c r="AB158" s="750">
        <v>0</v>
      </c>
      <c r="AC158" s="750">
        <v>0</v>
      </c>
      <c r="AD158" s="750">
        <v>8</v>
      </c>
      <c r="AE158" s="750" t="s">
        <v>11475</v>
      </c>
    </row>
    <row r="159" spans="16:31">
      <c r="P159" s="750" t="s">
        <v>11677</v>
      </c>
      <c r="Q159" s="750" t="s">
        <v>11678</v>
      </c>
      <c r="R159" s="750" t="s">
        <v>11474</v>
      </c>
      <c r="S159" s="730">
        <v>2.3675660247436999E-2</v>
      </c>
      <c r="T159" s="750" t="s">
        <v>11475</v>
      </c>
      <c r="U159" s="750" t="s">
        <v>11476</v>
      </c>
      <c r="V159" s="750" t="s">
        <v>11477</v>
      </c>
      <c r="W159" s="750" t="s">
        <v>11475</v>
      </c>
      <c r="X159" s="750">
        <v>5</v>
      </c>
      <c r="Y159" s="750">
        <v>63</v>
      </c>
      <c r="Z159" s="750" t="s">
        <v>11673</v>
      </c>
      <c r="AA159" s="750">
        <v>1</v>
      </c>
      <c r="AB159" s="750">
        <v>0</v>
      </c>
      <c r="AC159" s="750">
        <v>0</v>
      </c>
      <c r="AD159" s="750">
        <v>0</v>
      </c>
      <c r="AE159" s="750" t="s">
        <v>11475</v>
      </c>
    </row>
    <row r="160" spans="16:31">
      <c r="P160" s="750" t="s">
        <v>11674</v>
      </c>
      <c r="Q160" s="750" t="s">
        <v>11678</v>
      </c>
      <c r="R160" s="750" t="s">
        <v>11474</v>
      </c>
      <c r="S160" s="730">
        <v>1.5941005348130699</v>
      </c>
      <c r="T160" s="750" t="s">
        <v>11475</v>
      </c>
      <c r="U160" s="750" t="s">
        <v>11476</v>
      </c>
      <c r="V160" s="750" t="s">
        <v>11477</v>
      </c>
      <c r="W160" s="750" t="s">
        <v>11475</v>
      </c>
      <c r="X160" s="750">
        <v>5</v>
      </c>
      <c r="Y160" s="750">
        <v>63</v>
      </c>
      <c r="Z160" s="750" t="s">
        <v>11673</v>
      </c>
      <c r="AA160" s="750">
        <v>1</v>
      </c>
      <c r="AB160" s="750">
        <v>0</v>
      </c>
      <c r="AC160" s="750">
        <v>0</v>
      </c>
      <c r="AD160" s="750">
        <v>0</v>
      </c>
      <c r="AE160" s="750" t="s">
        <v>11475</v>
      </c>
    </row>
    <row r="161" spans="16:31">
      <c r="P161" s="750" t="s">
        <v>11679</v>
      </c>
      <c r="Q161" s="750" t="s">
        <v>11678</v>
      </c>
      <c r="R161" s="750" t="s">
        <v>11474</v>
      </c>
      <c r="S161" s="730">
        <v>0.22396535766568901</v>
      </c>
      <c r="T161" s="750" t="s">
        <v>11475</v>
      </c>
      <c r="U161" s="750" t="s">
        <v>11476</v>
      </c>
      <c r="V161" s="750" t="s">
        <v>11477</v>
      </c>
      <c r="W161" s="750" t="s">
        <v>11475</v>
      </c>
      <c r="X161" s="750">
        <v>5</v>
      </c>
      <c r="Y161" s="750">
        <v>63</v>
      </c>
      <c r="Z161" s="750" t="s">
        <v>11673</v>
      </c>
      <c r="AA161" s="750">
        <v>1</v>
      </c>
      <c r="AB161" s="750">
        <v>0</v>
      </c>
      <c r="AC161" s="750">
        <v>0</v>
      </c>
      <c r="AD161" s="750">
        <v>0</v>
      </c>
      <c r="AE161" s="750" t="s">
        <v>11475</v>
      </c>
    </row>
    <row r="162" spans="16:31">
      <c r="P162" s="750" t="s">
        <v>11680</v>
      </c>
      <c r="Q162" s="750" t="s">
        <v>11678</v>
      </c>
      <c r="R162" s="750" t="s">
        <v>11474</v>
      </c>
      <c r="S162" s="730">
        <v>0.19703932845647201</v>
      </c>
      <c r="T162" s="750" t="s">
        <v>11475</v>
      </c>
      <c r="U162" s="750" t="s">
        <v>11501</v>
      </c>
      <c r="V162" s="750" t="s">
        <v>11501</v>
      </c>
      <c r="W162" s="750" t="s">
        <v>11475</v>
      </c>
      <c r="X162" s="750">
        <v>5</v>
      </c>
      <c r="Y162" s="750">
        <v>63</v>
      </c>
      <c r="Z162" s="750" t="s">
        <v>11673</v>
      </c>
      <c r="AA162" s="750">
        <v>1</v>
      </c>
      <c r="AB162" s="750">
        <v>0</v>
      </c>
      <c r="AC162" s="750">
        <v>0</v>
      </c>
      <c r="AD162" s="750">
        <v>8</v>
      </c>
      <c r="AE162" s="750" t="s">
        <v>11475</v>
      </c>
    </row>
    <row r="163" spans="16:31">
      <c r="P163" s="750" t="s">
        <v>11681</v>
      </c>
      <c r="Q163" s="750" t="s">
        <v>11678</v>
      </c>
      <c r="R163" s="750" t="s">
        <v>11474</v>
      </c>
      <c r="S163" s="730">
        <v>0.110247749116771</v>
      </c>
      <c r="T163" s="750" t="s">
        <v>11475</v>
      </c>
      <c r="U163" s="750" t="s">
        <v>11501</v>
      </c>
      <c r="V163" s="750" t="s">
        <v>11501</v>
      </c>
      <c r="W163" s="750" t="s">
        <v>11475</v>
      </c>
      <c r="X163" s="750">
        <v>5</v>
      </c>
      <c r="Y163" s="750">
        <v>63</v>
      </c>
      <c r="Z163" s="750" t="s">
        <v>11673</v>
      </c>
      <c r="AA163" s="750">
        <v>1</v>
      </c>
      <c r="AB163" s="750">
        <v>0</v>
      </c>
      <c r="AC163" s="750">
        <v>0</v>
      </c>
      <c r="AD163" s="750">
        <v>8</v>
      </c>
      <c r="AE163" s="750" t="s">
        <v>11475</v>
      </c>
    </row>
    <row r="164" spans="16:31">
      <c r="P164" s="750" t="s">
        <v>11682</v>
      </c>
      <c r="Q164" s="750" t="s">
        <v>11678</v>
      </c>
      <c r="R164" s="750" t="s">
        <v>11474</v>
      </c>
      <c r="S164" s="730">
        <v>9.1527984002554005E-2</v>
      </c>
      <c r="T164" s="750" t="s">
        <v>11475</v>
      </c>
      <c r="U164" s="750" t="s">
        <v>11492</v>
      </c>
      <c r="V164" s="750" t="s">
        <v>11493</v>
      </c>
      <c r="W164" s="750" t="s">
        <v>11475</v>
      </c>
      <c r="X164" s="750">
        <v>5</v>
      </c>
      <c r="Y164" s="750">
        <v>63</v>
      </c>
      <c r="Z164" s="750" t="s">
        <v>11673</v>
      </c>
      <c r="AA164" s="750">
        <v>1</v>
      </c>
      <c r="AB164" s="750">
        <v>0</v>
      </c>
      <c r="AC164" s="750">
        <v>0</v>
      </c>
      <c r="AD164" s="750">
        <v>0</v>
      </c>
      <c r="AE164" s="750" t="s">
        <v>11486</v>
      </c>
    </row>
    <row r="165" spans="16:31">
      <c r="P165" s="750" t="s">
        <v>11679</v>
      </c>
      <c r="Q165" s="750" t="s">
        <v>11683</v>
      </c>
      <c r="R165" s="750" t="s">
        <v>11474</v>
      </c>
      <c r="S165" s="730">
        <v>2.3231191039358601</v>
      </c>
      <c r="T165" s="750" t="s">
        <v>11475</v>
      </c>
      <c r="U165" s="750" t="s">
        <v>11476</v>
      </c>
      <c r="V165" s="750" t="s">
        <v>11477</v>
      </c>
      <c r="W165" s="750" t="s">
        <v>11475</v>
      </c>
      <c r="X165" s="750">
        <v>5</v>
      </c>
      <c r="Y165" s="750">
        <v>64</v>
      </c>
      <c r="Z165" s="750" t="s">
        <v>11684</v>
      </c>
      <c r="AA165" s="750">
        <v>1</v>
      </c>
      <c r="AB165" s="750">
        <v>0</v>
      </c>
      <c r="AC165" s="750">
        <v>0</v>
      </c>
      <c r="AD165" s="750">
        <v>0</v>
      </c>
      <c r="AE165" s="750" t="s">
        <v>11475</v>
      </c>
    </row>
    <row r="166" spans="16:31">
      <c r="P166" s="750" t="s">
        <v>11685</v>
      </c>
      <c r="Q166" s="750" t="s">
        <v>11683</v>
      </c>
      <c r="R166" s="750" t="s">
        <v>11474</v>
      </c>
      <c r="S166" s="730">
        <v>2.9130332319287001E-2</v>
      </c>
      <c r="T166" s="750" t="s">
        <v>11475</v>
      </c>
      <c r="U166" s="750" t="s">
        <v>11476</v>
      </c>
      <c r="V166" s="750" t="s">
        <v>11477</v>
      </c>
      <c r="W166" s="750" t="s">
        <v>11475</v>
      </c>
      <c r="X166" s="750">
        <v>5</v>
      </c>
      <c r="Y166" s="750">
        <v>64</v>
      </c>
      <c r="Z166" s="750" t="s">
        <v>11684</v>
      </c>
      <c r="AA166" s="750">
        <v>1</v>
      </c>
      <c r="AB166" s="750">
        <v>0</v>
      </c>
      <c r="AC166" s="750">
        <v>0</v>
      </c>
      <c r="AD166" s="750">
        <v>0</v>
      </c>
      <c r="AE166" s="750" t="s">
        <v>11475</v>
      </c>
    </row>
    <row r="167" spans="16:31">
      <c r="P167" s="750" t="s">
        <v>11686</v>
      </c>
      <c r="Q167" s="750" t="s">
        <v>11683</v>
      </c>
      <c r="R167" s="750" t="s">
        <v>11474</v>
      </c>
      <c r="S167" s="730">
        <v>3.1654990673945997E-2</v>
      </c>
      <c r="T167" s="750" t="s">
        <v>11475</v>
      </c>
      <c r="U167" s="750" t="s">
        <v>11476</v>
      </c>
      <c r="V167" s="750" t="s">
        <v>11477</v>
      </c>
      <c r="W167" s="750" t="s">
        <v>11475</v>
      </c>
      <c r="X167" s="750">
        <v>5</v>
      </c>
      <c r="Y167" s="750">
        <v>64</v>
      </c>
      <c r="Z167" s="750" t="s">
        <v>11684</v>
      </c>
      <c r="AA167" s="750">
        <v>1</v>
      </c>
      <c r="AB167" s="750">
        <v>0</v>
      </c>
      <c r="AC167" s="750">
        <v>0</v>
      </c>
      <c r="AD167" s="750">
        <v>0</v>
      </c>
      <c r="AE167" s="750" t="s">
        <v>11475</v>
      </c>
    </row>
    <row r="168" spans="16:31">
      <c r="P168" s="750" t="s">
        <v>11679</v>
      </c>
      <c r="Q168" s="750" t="s">
        <v>11687</v>
      </c>
      <c r="R168" s="750" t="s">
        <v>11474</v>
      </c>
      <c r="S168" s="730">
        <v>1.8900045969866199</v>
      </c>
      <c r="T168" s="750" t="s">
        <v>11475</v>
      </c>
      <c r="U168" s="750" t="s">
        <v>11476</v>
      </c>
      <c r="V168" s="750" t="s">
        <v>11477</v>
      </c>
      <c r="W168" s="750" t="s">
        <v>11475</v>
      </c>
      <c r="X168" s="750">
        <v>5</v>
      </c>
      <c r="Y168" s="750">
        <v>64</v>
      </c>
      <c r="Z168" s="750" t="s">
        <v>11684</v>
      </c>
      <c r="AA168" s="750">
        <v>1</v>
      </c>
      <c r="AB168" s="750">
        <v>0</v>
      </c>
      <c r="AC168" s="750">
        <v>0</v>
      </c>
      <c r="AD168" s="750">
        <v>0</v>
      </c>
      <c r="AE168" s="750" t="s">
        <v>11475</v>
      </c>
    </row>
    <row r="169" spans="16:31">
      <c r="P169" s="750" t="s">
        <v>11688</v>
      </c>
      <c r="Q169" s="750" t="s">
        <v>11689</v>
      </c>
      <c r="R169" s="750" t="s">
        <v>11474</v>
      </c>
      <c r="S169" s="730">
        <v>0.29401588866025102</v>
      </c>
      <c r="T169" s="750" t="s">
        <v>11475</v>
      </c>
      <c r="U169" s="750" t="s">
        <v>11523</v>
      </c>
      <c r="V169" s="750" t="s">
        <v>11524</v>
      </c>
      <c r="W169" s="750" t="s">
        <v>1295</v>
      </c>
      <c r="X169" s="750">
        <v>5</v>
      </c>
      <c r="Y169" s="750">
        <v>65</v>
      </c>
      <c r="Z169" s="750" t="s">
        <v>11690</v>
      </c>
      <c r="AA169" s="750">
        <v>0</v>
      </c>
      <c r="AB169" s="750">
        <v>1</v>
      </c>
      <c r="AC169" s="750">
        <v>0</v>
      </c>
      <c r="AD169" s="750">
        <v>0</v>
      </c>
      <c r="AE169" s="750" t="s">
        <v>11475</v>
      </c>
    </row>
    <row r="170" spans="16:31">
      <c r="P170" s="750" t="s">
        <v>11691</v>
      </c>
      <c r="Q170" s="750" t="s">
        <v>11689</v>
      </c>
      <c r="R170" s="750" t="s">
        <v>11474</v>
      </c>
      <c r="S170" s="730">
        <v>0.56531036171811599</v>
      </c>
      <c r="T170" s="750" t="s">
        <v>11475</v>
      </c>
      <c r="U170" s="750" t="s">
        <v>11492</v>
      </c>
      <c r="V170" s="750" t="s">
        <v>11493</v>
      </c>
      <c r="W170" s="750" t="s">
        <v>11475</v>
      </c>
      <c r="X170" s="750">
        <v>5</v>
      </c>
      <c r="Y170" s="750">
        <v>65</v>
      </c>
      <c r="Z170" s="750" t="s">
        <v>11690</v>
      </c>
      <c r="AA170" s="750">
        <v>1</v>
      </c>
      <c r="AB170" s="750">
        <v>0</v>
      </c>
      <c r="AC170" s="750">
        <v>0</v>
      </c>
      <c r="AD170" s="750">
        <v>0</v>
      </c>
      <c r="AE170" s="750" t="s">
        <v>11486</v>
      </c>
    </row>
    <row r="171" spans="16:31">
      <c r="P171" s="750" t="s">
        <v>11692</v>
      </c>
      <c r="Q171" s="750" t="s">
        <v>11689</v>
      </c>
      <c r="R171" s="750" t="s">
        <v>11474</v>
      </c>
      <c r="S171" s="730">
        <v>0.55306447869119402</v>
      </c>
      <c r="T171" s="750" t="s">
        <v>11475</v>
      </c>
      <c r="U171" s="750" t="s">
        <v>11492</v>
      </c>
      <c r="V171" s="750" t="s">
        <v>11493</v>
      </c>
      <c r="W171" s="750" t="s">
        <v>11475</v>
      </c>
      <c r="X171" s="750">
        <v>5</v>
      </c>
      <c r="Y171" s="750">
        <v>65</v>
      </c>
      <c r="Z171" s="750" t="s">
        <v>11690</v>
      </c>
      <c r="AA171" s="750">
        <v>1</v>
      </c>
      <c r="AB171" s="750">
        <v>0</v>
      </c>
      <c r="AC171" s="750">
        <v>0</v>
      </c>
      <c r="AD171" s="750">
        <v>0</v>
      </c>
      <c r="AE171" s="750" t="s">
        <v>11475</v>
      </c>
    </row>
    <row r="172" spans="16:31">
      <c r="P172" s="750" t="s">
        <v>11693</v>
      </c>
      <c r="Q172" s="750" t="s">
        <v>11689</v>
      </c>
      <c r="R172" s="750" t="s">
        <v>11474</v>
      </c>
      <c r="S172" s="730">
        <v>0.23111964388388301</v>
      </c>
      <c r="T172" s="750" t="s">
        <v>11475</v>
      </c>
      <c r="U172" s="750" t="s">
        <v>11492</v>
      </c>
      <c r="V172" s="750" t="s">
        <v>11493</v>
      </c>
      <c r="W172" s="750" t="s">
        <v>11475</v>
      </c>
      <c r="X172" s="750">
        <v>5</v>
      </c>
      <c r="Y172" s="750">
        <v>65</v>
      </c>
      <c r="Z172" s="750" t="s">
        <v>11690</v>
      </c>
      <c r="AA172" s="750">
        <v>1</v>
      </c>
      <c r="AB172" s="750">
        <v>0</v>
      </c>
      <c r="AC172" s="750">
        <v>0</v>
      </c>
      <c r="AD172" s="750">
        <v>0</v>
      </c>
      <c r="AE172" s="750" t="s">
        <v>11486</v>
      </c>
    </row>
    <row r="173" spans="16:31">
      <c r="P173" s="750" t="s">
        <v>11679</v>
      </c>
      <c r="Q173" s="750" t="s">
        <v>11689</v>
      </c>
      <c r="R173" s="750" t="s">
        <v>11474</v>
      </c>
      <c r="S173" s="730">
        <v>9.5013153071013004E-2</v>
      </c>
      <c r="T173" s="750" t="s">
        <v>11475</v>
      </c>
      <c r="U173" s="750" t="s">
        <v>11476</v>
      </c>
      <c r="V173" s="750" t="s">
        <v>11477</v>
      </c>
      <c r="W173" s="750" t="s">
        <v>11475</v>
      </c>
      <c r="X173" s="750">
        <v>5</v>
      </c>
      <c r="Y173" s="750">
        <v>65</v>
      </c>
      <c r="Z173" s="750" t="s">
        <v>11690</v>
      </c>
      <c r="AA173" s="750">
        <v>1</v>
      </c>
      <c r="AB173" s="750">
        <v>0</v>
      </c>
      <c r="AC173" s="750">
        <v>0</v>
      </c>
      <c r="AD173" s="750">
        <v>0</v>
      </c>
      <c r="AE173" s="750" t="s">
        <v>11475</v>
      </c>
    </row>
    <row r="174" spans="16:31">
      <c r="P174" s="750" t="s">
        <v>11694</v>
      </c>
      <c r="Q174" s="750" t="s">
        <v>11689</v>
      </c>
      <c r="R174" s="750" t="s">
        <v>11474</v>
      </c>
      <c r="S174" s="730">
        <v>0.304812332787124</v>
      </c>
      <c r="T174" s="750" t="s">
        <v>11475</v>
      </c>
      <c r="U174" s="750" t="s">
        <v>11553</v>
      </c>
      <c r="V174" s="750" t="s">
        <v>11554</v>
      </c>
      <c r="W174" s="750" t="s">
        <v>11475</v>
      </c>
      <c r="X174" s="750">
        <v>5</v>
      </c>
      <c r="Y174" s="750">
        <v>65</v>
      </c>
      <c r="Z174" s="750" t="s">
        <v>11690</v>
      </c>
      <c r="AA174" s="750">
        <v>1</v>
      </c>
      <c r="AB174" s="750">
        <v>0</v>
      </c>
      <c r="AC174" s="750">
        <v>0</v>
      </c>
      <c r="AD174" s="750">
        <v>0</v>
      </c>
      <c r="AE174" s="750" t="s">
        <v>11475</v>
      </c>
    </row>
    <row r="175" spans="16:31">
      <c r="P175" s="750" t="s">
        <v>11695</v>
      </c>
      <c r="Q175" s="750" t="s">
        <v>11689</v>
      </c>
      <c r="R175" s="750" t="s">
        <v>11474</v>
      </c>
      <c r="S175" s="730">
        <v>0.111154916787698</v>
      </c>
      <c r="T175" s="750" t="s">
        <v>11475</v>
      </c>
      <c r="U175" s="750" t="s">
        <v>11501</v>
      </c>
      <c r="V175" s="750" t="s">
        <v>11501</v>
      </c>
      <c r="W175" s="750" t="s">
        <v>11475</v>
      </c>
      <c r="X175" s="750">
        <v>5</v>
      </c>
      <c r="Y175" s="750">
        <v>65</v>
      </c>
      <c r="Z175" s="750" t="s">
        <v>11690</v>
      </c>
      <c r="AA175" s="750">
        <v>1</v>
      </c>
      <c r="AB175" s="750">
        <v>0</v>
      </c>
      <c r="AC175" s="750">
        <v>0</v>
      </c>
      <c r="AD175" s="750">
        <v>8</v>
      </c>
      <c r="AE175" s="750" t="s">
        <v>11475</v>
      </c>
    </row>
    <row r="176" spans="16:31">
      <c r="P176" s="750" t="s">
        <v>11696</v>
      </c>
      <c r="Q176" s="750" t="s">
        <v>7475</v>
      </c>
      <c r="R176" s="750" t="s">
        <v>929</v>
      </c>
      <c r="S176" s="730">
        <v>2.8121890244057E-2</v>
      </c>
      <c r="T176" s="750" t="s">
        <v>11475</v>
      </c>
      <c r="U176" s="750" t="s">
        <v>11492</v>
      </c>
      <c r="V176" s="750" t="s">
        <v>11493</v>
      </c>
      <c r="W176" s="750" t="s">
        <v>11475</v>
      </c>
      <c r="X176" s="750">
        <v>6</v>
      </c>
      <c r="Y176" s="750">
        <v>1</v>
      </c>
      <c r="Z176" s="750" t="s">
        <v>11697</v>
      </c>
      <c r="AA176" s="750">
        <v>1</v>
      </c>
      <c r="AB176" s="750">
        <v>0</v>
      </c>
      <c r="AC176" s="750">
        <v>0</v>
      </c>
      <c r="AD176" s="750">
        <v>0</v>
      </c>
      <c r="AE176" s="750" t="s">
        <v>11475</v>
      </c>
    </row>
    <row r="177" spans="16:31">
      <c r="P177" s="750" t="s">
        <v>11698</v>
      </c>
      <c r="Q177" s="750" t="s">
        <v>7475</v>
      </c>
      <c r="R177" s="750" t="s">
        <v>929</v>
      </c>
      <c r="S177" s="730">
        <v>3.8142551136487998E-2</v>
      </c>
      <c r="T177" s="750" t="s">
        <v>11475</v>
      </c>
      <c r="U177" s="750" t="s">
        <v>11492</v>
      </c>
      <c r="V177" s="750" t="s">
        <v>11493</v>
      </c>
      <c r="W177" s="750" t="s">
        <v>11475</v>
      </c>
      <c r="X177" s="750">
        <v>6</v>
      </c>
      <c r="Y177" s="750">
        <v>1</v>
      </c>
      <c r="Z177" s="750" t="s">
        <v>11697</v>
      </c>
      <c r="AA177" s="750">
        <v>1</v>
      </c>
      <c r="AB177" s="750">
        <v>0</v>
      </c>
      <c r="AC177" s="750">
        <v>0</v>
      </c>
      <c r="AD177" s="750">
        <v>0</v>
      </c>
      <c r="AE177" s="750" t="s">
        <v>11475</v>
      </c>
    </row>
    <row r="178" spans="16:31">
      <c r="P178" s="750" t="s">
        <v>11691</v>
      </c>
      <c r="Q178" s="750" t="s">
        <v>7475</v>
      </c>
      <c r="R178" s="750" t="s">
        <v>11474</v>
      </c>
      <c r="S178" s="730">
        <v>7.8628353929346001E-2</v>
      </c>
      <c r="T178" s="750" t="s">
        <v>11475</v>
      </c>
      <c r="U178" s="750" t="s">
        <v>11492</v>
      </c>
      <c r="V178" s="750" t="s">
        <v>11493</v>
      </c>
      <c r="W178" s="750" t="s">
        <v>11475</v>
      </c>
      <c r="X178" s="750">
        <v>5</v>
      </c>
      <c r="Y178" s="750">
        <v>1</v>
      </c>
      <c r="Z178" s="750" t="s">
        <v>11697</v>
      </c>
      <c r="AA178" s="750">
        <v>1</v>
      </c>
      <c r="AB178" s="750">
        <v>0</v>
      </c>
      <c r="AC178" s="750">
        <v>0</v>
      </c>
      <c r="AD178" s="750">
        <v>0</v>
      </c>
      <c r="AE178" s="750" t="s">
        <v>11486</v>
      </c>
    </row>
    <row r="179" spans="16:31">
      <c r="P179" s="750" t="s">
        <v>11699</v>
      </c>
      <c r="Q179" s="750" t="s">
        <v>7475</v>
      </c>
      <c r="R179" s="750" t="s">
        <v>11474</v>
      </c>
      <c r="S179" s="730">
        <v>4.2983580451741998E-2</v>
      </c>
      <c r="T179" s="750" t="s">
        <v>11475</v>
      </c>
      <c r="U179" s="750" t="s">
        <v>11492</v>
      </c>
      <c r="V179" s="750" t="s">
        <v>11493</v>
      </c>
      <c r="W179" s="750" t="s">
        <v>11475</v>
      </c>
      <c r="X179" s="750">
        <v>5</v>
      </c>
      <c r="Y179" s="750">
        <v>1</v>
      </c>
      <c r="Z179" s="750" t="s">
        <v>11697</v>
      </c>
      <c r="AA179" s="750">
        <v>1</v>
      </c>
      <c r="AB179" s="750">
        <v>0</v>
      </c>
      <c r="AC179" s="750">
        <v>0</v>
      </c>
      <c r="AD179" s="750">
        <v>0</v>
      </c>
      <c r="AE179" s="750" t="s">
        <v>11486</v>
      </c>
    </row>
    <row r="180" spans="16:31">
      <c r="P180" s="750" t="s">
        <v>11700</v>
      </c>
      <c r="Q180" s="750" t="s">
        <v>7475</v>
      </c>
      <c r="R180" s="750" t="s">
        <v>11474</v>
      </c>
      <c r="S180" s="730">
        <v>2.0560035891055001E-2</v>
      </c>
      <c r="T180" s="750" t="s">
        <v>11475</v>
      </c>
      <c r="U180" s="750" t="s">
        <v>11476</v>
      </c>
      <c r="V180" s="750" t="s">
        <v>11477</v>
      </c>
      <c r="W180" s="750" t="s">
        <v>11475</v>
      </c>
      <c r="X180" s="750">
        <v>5</v>
      </c>
      <c r="Y180" s="750">
        <v>1</v>
      </c>
      <c r="Z180" s="750" t="s">
        <v>11697</v>
      </c>
      <c r="AA180" s="750">
        <v>1</v>
      </c>
      <c r="AB180" s="750">
        <v>0</v>
      </c>
      <c r="AC180" s="750">
        <v>0</v>
      </c>
      <c r="AD180" s="750">
        <v>0</v>
      </c>
      <c r="AE180" s="750" t="s">
        <v>11475</v>
      </c>
    </row>
    <row r="181" spans="16:31">
      <c r="P181" s="750" t="s">
        <v>11701</v>
      </c>
      <c r="Q181" s="750" t="s">
        <v>7475</v>
      </c>
      <c r="R181" s="750" t="s">
        <v>11474</v>
      </c>
      <c r="S181" s="730">
        <v>5.3949141232758999E-2</v>
      </c>
      <c r="T181" s="750" t="s">
        <v>11475</v>
      </c>
      <c r="U181" s="750" t="s">
        <v>11476</v>
      </c>
      <c r="V181" s="750" t="s">
        <v>11477</v>
      </c>
      <c r="W181" s="750" t="s">
        <v>11475</v>
      </c>
      <c r="X181" s="750">
        <v>5</v>
      </c>
      <c r="Y181" s="750">
        <v>1</v>
      </c>
      <c r="Z181" s="750" t="s">
        <v>11697</v>
      </c>
      <c r="AA181" s="750">
        <v>1</v>
      </c>
      <c r="AB181" s="750">
        <v>0</v>
      </c>
      <c r="AC181" s="750">
        <v>0</v>
      </c>
      <c r="AD181" s="750">
        <v>0</v>
      </c>
      <c r="AE181" s="750" t="s">
        <v>11475</v>
      </c>
    </row>
    <row r="182" spans="16:31">
      <c r="P182" s="750" t="s">
        <v>11702</v>
      </c>
      <c r="Q182" s="750" t="s">
        <v>7475</v>
      </c>
      <c r="R182" s="750" t="s">
        <v>929</v>
      </c>
      <c r="S182" s="730">
        <v>0.23763547775479901</v>
      </c>
      <c r="T182" s="750" t="s">
        <v>11475</v>
      </c>
      <c r="U182" s="750" t="s">
        <v>11492</v>
      </c>
      <c r="V182" s="750" t="s">
        <v>11493</v>
      </c>
      <c r="W182" s="750" t="s">
        <v>11475</v>
      </c>
      <c r="X182" s="750">
        <v>6</v>
      </c>
      <c r="Y182" s="750">
        <v>1</v>
      </c>
      <c r="Z182" s="750" t="s">
        <v>11697</v>
      </c>
      <c r="AA182" s="750">
        <v>1</v>
      </c>
      <c r="AB182" s="750">
        <v>0</v>
      </c>
      <c r="AC182" s="750">
        <v>0</v>
      </c>
      <c r="AD182" s="750">
        <v>0</v>
      </c>
      <c r="AE182" s="750" t="s">
        <v>11475</v>
      </c>
    </row>
    <row r="183" spans="16:31">
      <c r="P183" s="750" t="s">
        <v>11703</v>
      </c>
      <c r="Q183" s="750" t="s">
        <v>7475</v>
      </c>
      <c r="R183" s="750" t="s">
        <v>11474</v>
      </c>
      <c r="S183" s="730">
        <v>9.7483685220655994E-2</v>
      </c>
      <c r="T183" s="750" t="s">
        <v>11475</v>
      </c>
      <c r="U183" s="750" t="s">
        <v>11492</v>
      </c>
      <c r="V183" s="750" t="s">
        <v>11493</v>
      </c>
      <c r="W183" s="750" t="s">
        <v>11475</v>
      </c>
      <c r="X183" s="750">
        <v>6</v>
      </c>
      <c r="Y183" s="750">
        <v>1</v>
      </c>
      <c r="Z183" s="750" t="s">
        <v>11697</v>
      </c>
      <c r="AA183" s="750">
        <v>1</v>
      </c>
      <c r="AB183" s="750">
        <v>0</v>
      </c>
      <c r="AC183" s="750">
        <v>0</v>
      </c>
      <c r="AD183" s="750">
        <v>0</v>
      </c>
      <c r="AE183" s="750" t="s">
        <v>11475</v>
      </c>
    </row>
    <row r="184" spans="16:31">
      <c r="P184" s="750" t="s">
        <v>11704</v>
      </c>
      <c r="Q184" s="750" t="s">
        <v>7475</v>
      </c>
      <c r="R184" s="750" t="s">
        <v>11474</v>
      </c>
      <c r="S184" s="730">
        <v>1.14670876040968</v>
      </c>
      <c r="T184" s="750" t="s">
        <v>11475</v>
      </c>
      <c r="U184" s="750" t="s">
        <v>11476</v>
      </c>
      <c r="V184" s="750" t="s">
        <v>11477</v>
      </c>
      <c r="W184" s="750" t="s">
        <v>11475</v>
      </c>
      <c r="X184" s="750">
        <v>6</v>
      </c>
      <c r="Y184" s="750">
        <v>1</v>
      </c>
      <c r="Z184" s="750" t="s">
        <v>11697</v>
      </c>
      <c r="AA184" s="750">
        <v>1</v>
      </c>
      <c r="AB184" s="750">
        <v>0</v>
      </c>
      <c r="AC184" s="750">
        <v>0</v>
      </c>
      <c r="AD184" s="750">
        <v>0</v>
      </c>
      <c r="AE184" s="750" t="s">
        <v>11475</v>
      </c>
    </row>
    <row r="185" spans="16:31">
      <c r="P185" s="750" t="s">
        <v>11705</v>
      </c>
      <c r="Q185" s="750" t="s">
        <v>7475</v>
      </c>
      <c r="R185" s="750" t="s">
        <v>11474</v>
      </c>
      <c r="S185" s="730">
        <v>2.7950793203133002E-2</v>
      </c>
      <c r="T185" s="750" t="s">
        <v>11475</v>
      </c>
      <c r="U185" s="750" t="s">
        <v>11553</v>
      </c>
      <c r="V185" s="750" t="s">
        <v>11554</v>
      </c>
      <c r="W185" s="750" t="s">
        <v>11475</v>
      </c>
      <c r="X185" s="750">
        <v>6</v>
      </c>
      <c r="Y185" s="750">
        <v>1</v>
      </c>
      <c r="Z185" s="750" t="s">
        <v>11697</v>
      </c>
      <c r="AA185" s="750">
        <v>1</v>
      </c>
      <c r="AB185" s="750">
        <v>0</v>
      </c>
      <c r="AC185" s="750">
        <v>0</v>
      </c>
      <c r="AD185" s="750">
        <v>0</v>
      </c>
      <c r="AE185" s="750" t="s">
        <v>11475</v>
      </c>
    </row>
    <row r="186" spans="16:31">
      <c r="P186" s="750" t="s">
        <v>11706</v>
      </c>
      <c r="Q186" s="750" t="s">
        <v>7475</v>
      </c>
      <c r="R186" s="750" t="s">
        <v>11474</v>
      </c>
      <c r="S186" s="730">
        <v>9.0760038954529998E-2</v>
      </c>
      <c r="T186" s="750" t="s">
        <v>11475</v>
      </c>
      <c r="U186" s="750" t="s">
        <v>11553</v>
      </c>
      <c r="V186" s="750" t="s">
        <v>11554</v>
      </c>
      <c r="W186" s="750" t="s">
        <v>11475</v>
      </c>
      <c r="X186" s="750">
        <v>6</v>
      </c>
      <c r="Y186" s="750">
        <v>1</v>
      </c>
      <c r="Z186" s="750" t="s">
        <v>11697</v>
      </c>
      <c r="AA186" s="750">
        <v>1</v>
      </c>
      <c r="AB186" s="750">
        <v>0</v>
      </c>
      <c r="AC186" s="750">
        <v>0</v>
      </c>
      <c r="AD186" s="750">
        <v>0</v>
      </c>
      <c r="AE186" s="750" t="s">
        <v>11475</v>
      </c>
    </row>
    <row r="187" spans="16:31">
      <c r="P187" s="750" t="s">
        <v>11707</v>
      </c>
      <c r="Q187" s="750" t="s">
        <v>7475</v>
      </c>
      <c r="R187" s="750" t="s">
        <v>929</v>
      </c>
      <c r="S187" s="730">
        <v>2.8843411095929E-2</v>
      </c>
      <c r="T187" s="750" t="s">
        <v>11475</v>
      </c>
      <c r="U187" s="750" t="s">
        <v>11501</v>
      </c>
      <c r="V187" s="750" t="s">
        <v>11501</v>
      </c>
      <c r="W187" s="750" t="s">
        <v>11475</v>
      </c>
      <c r="X187" s="750">
        <v>6</v>
      </c>
      <c r="Y187" s="750">
        <v>1</v>
      </c>
      <c r="Z187" s="750" t="s">
        <v>11697</v>
      </c>
      <c r="AA187" s="750">
        <v>1</v>
      </c>
      <c r="AB187" s="750">
        <v>0</v>
      </c>
      <c r="AC187" s="750">
        <v>0</v>
      </c>
      <c r="AD187" s="750">
        <v>8</v>
      </c>
      <c r="AE187" s="750" t="s">
        <v>11475</v>
      </c>
    </row>
    <row r="188" spans="16:31">
      <c r="P188" s="750" t="s">
        <v>11708</v>
      </c>
      <c r="Q188" s="750" t="s">
        <v>7475</v>
      </c>
      <c r="R188" s="750" t="s">
        <v>929</v>
      </c>
      <c r="S188" s="730">
        <v>6.1159687641418999E-2</v>
      </c>
      <c r="T188" s="750" t="s">
        <v>11475</v>
      </c>
      <c r="U188" s="750" t="s">
        <v>11501</v>
      </c>
      <c r="V188" s="750" t="s">
        <v>11501</v>
      </c>
      <c r="W188" s="750" t="s">
        <v>11475</v>
      </c>
      <c r="X188" s="750">
        <v>6</v>
      </c>
      <c r="Y188" s="750">
        <v>1</v>
      </c>
      <c r="Z188" s="750" t="s">
        <v>11697</v>
      </c>
      <c r="AA188" s="750">
        <v>1</v>
      </c>
      <c r="AB188" s="750">
        <v>0</v>
      </c>
      <c r="AC188" s="750">
        <v>0</v>
      </c>
      <c r="AD188" s="750">
        <v>8</v>
      </c>
      <c r="AE188" s="750" t="s">
        <v>11475</v>
      </c>
    </row>
    <row r="189" spans="16:31">
      <c r="P189" s="750" t="s">
        <v>11709</v>
      </c>
      <c r="Q189" s="750" t="s">
        <v>7475</v>
      </c>
      <c r="R189" s="750" t="s">
        <v>929</v>
      </c>
      <c r="S189" s="730">
        <v>0.15932635474701801</v>
      </c>
      <c r="T189" s="750" t="s">
        <v>11475</v>
      </c>
      <c r="U189" s="750" t="s">
        <v>11501</v>
      </c>
      <c r="V189" s="750" t="s">
        <v>11501</v>
      </c>
      <c r="W189" s="750" t="s">
        <v>11475</v>
      </c>
      <c r="X189" s="750">
        <v>6</v>
      </c>
      <c r="Y189" s="750">
        <v>1</v>
      </c>
      <c r="Z189" s="750" t="s">
        <v>11697</v>
      </c>
      <c r="AA189" s="750">
        <v>1</v>
      </c>
      <c r="AB189" s="750">
        <v>0</v>
      </c>
      <c r="AC189" s="750">
        <v>0</v>
      </c>
      <c r="AD189" s="750">
        <v>8</v>
      </c>
      <c r="AE189" s="750" t="s">
        <v>11475</v>
      </c>
    </row>
    <row r="190" spans="16:31">
      <c r="P190" s="750" t="s">
        <v>11710</v>
      </c>
      <c r="Q190" s="750" t="s">
        <v>7475</v>
      </c>
      <c r="R190" s="750" t="s">
        <v>11474</v>
      </c>
      <c r="S190" s="730">
        <v>7.8110788778420995E-2</v>
      </c>
      <c r="T190" s="750" t="s">
        <v>11475</v>
      </c>
      <c r="U190" s="750" t="s">
        <v>11501</v>
      </c>
      <c r="V190" s="750" t="s">
        <v>11501</v>
      </c>
      <c r="W190" s="750" t="s">
        <v>11475</v>
      </c>
      <c r="X190" s="750">
        <v>6</v>
      </c>
      <c r="Y190" s="750">
        <v>1</v>
      </c>
      <c r="Z190" s="750" t="s">
        <v>11697</v>
      </c>
      <c r="AA190" s="750">
        <v>1</v>
      </c>
      <c r="AB190" s="750">
        <v>0</v>
      </c>
      <c r="AC190" s="750">
        <v>0</v>
      </c>
      <c r="AD190" s="750">
        <v>8</v>
      </c>
      <c r="AE190" s="750" t="s">
        <v>11475</v>
      </c>
    </row>
    <row r="191" spans="16:31">
      <c r="P191" s="750" t="s">
        <v>11711</v>
      </c>
      <c r="Q191" s="750" t="s">
        <v>7475</v>
      </c>
      <c r="R191" s="750" t="s">
        <v>11474</v>
      </c>
      <c r="S191" s="730">
        <v>6.4750306915507996E-2</v>
      </c>
      <c r="T191" s="750" t="s">
        <v>11475</v>
      </c>
      <c r="U191" s="750" t="s">
        <v>11501</v>
      </c>
      <c r="V191" s="750" t="s">
        <v>11501</v>
      </c>
      <c r="W191" s="750" t="s">
        <v>11475</v>
      </c>
      <c r="X191" s="750">
        <v>6</v>
      </c>
      <c r="Y191" s="750">
        <v>1</v>
      </c>
      <c r="Z191" s="750" t="s">
        <v>11697</v>
      </c>
      <c r="AA191" s="750">
        <v>1</v>
      </c>
      <c r="AB191" s="750">
        <v>0</v>
      </c>
      <c r="AC191" s="750">
        <v>0</v>
      </c>
      <c r="AD191" s="750">
        <v>8</v>
      </c>
      <c r="AE191" s="750" t="s">
        <v>11475</v>
      </c>
    </row>
    <row r="192" spans="16:31">
      <c r="P192" s="750" t="s">
        <v>11712</v>
      </c>
      <c r="Q192" s="750" t="s">
        <v>7475</v>
      </c>
      <c r="R192" s="750" t="s">
        <v>11474</v>
      </c>
      <c r="S192" s="730">
        <v>0.17114321424708201</v>
      </c>
      <c r="T192" s="750" t="s">
        <v>11475</v>
      </c>
      <c r="U192" s="750" t="s">
        <v>11501</v>
      </c>
      <c r="V192" s="750" t="s">
        <v>11501</v>
      </c>
      <c r="W192" s="750" t="s">
        <v>11475</v>
      </c>
      <c r="X192" s="750">
        <v>6</v>
      </c>
      <c r="Y192" s="750">
        <v>1</v>
      </c>
      <c r="Z192" s="750" t="s">
        <v>11697</v>
      </c>
      <c r="AA192" s="750">
        <v>1</v>
      </c>
      <c r="AB192" s="750">
        <v>0</v>
      </c>
      <c r="AC192" s="750">
        <v>0</v>
      </c>
      <c r="AD192" s="750">
        <v>8</v>
      </c>
      <c r="AE192" s="750" t="s">
        <v>11475</v>
      </c>
    </row>
    <row r="193" spans="16:31">
      <c r="P193" s="750" t="s">
        <v>11704</v>
      </c>
      <c r="Q193" s="750" t="s">
        <v>11713</v>
      </c>
      <c r="R193" s="750" t="s">
        <v>11474</v>
      </c>
      <c r="S193" s="730">
        <v>1.7871348286681901</v>
      </c>
      <c r="T193" s="750" t="s">
        <v>11475</v>
      </c>
      <c r="U193" s="750" t="s">
        <v>11476</v>
      </c>
      <c r="V193" s="750" t="s">
        <v>11477</v>
      </c>
      <c r="W193" s="750" t="s">
        <v>11475</v>
      </c>
      <c r="X193" s="750">
        <v>6</v>
      </c>
      <c r="Y193" s="750">
        <v>1</v>
      </c>
      <c r="Z193" s="750" t="s">
        <v>11697</v>
      </c>
      <c r="AA193" s="750">
        <v>1</v>
      </c>
      <c r="AB193" s="750">
        <v>0</v>
      </c>
      <c r="AC193" s="750">
        <v>0</v>
      </c>
      <c r="AD193" s="750">
        <v>0</v>
      </c>
      <c r="AE193" s="750" t="s">
        <v>11475</v>
      </c>
    </row>
    <row r="194" spans="16:31">
      <c r="P194" s="750" t="s">
        <v>11714</v>
      </c>
      <c r="Q194" s="750" t="s">
        <v>11713</v>
      </c>
      <c r="R194" s="750" t="s">
        <v>11474</v>
      </c>
      <c r="S194" s="730">
        <v>5.5605798225022998E-2</v>
      </c>
      <c r="T194" s="750" t="s">
        <v>11475</v>
      </c>
      <c r="U194" s="750" t="s">
        <v>11501</v>
      </c>
      <c r="V194" s="750" t="s">
        <v>11501</v>
      </c>
      <c r="W194" s="750" t="s">
        <v>11475</v>
      </c>
      <c r="X194" s="750">
        <v>6</v>
      </c>
      <c r="Y194" s="750">
        <v>1</v>
      </c>
      <c r="Z194" s="750" t="s">
        <v>11697</v>
      </c>
      <c r="AA194" s="750">
        <v>1</v>
      </c>
      <c r="AB194" s="750">
        <v>0</v>
      </c>
      <c r="AC194" s="750">
        <v>0</v>
      </c>
      <c r="AD194" s="750">
        <v>8</v>
      </c>
      <c r="AE194" s="750" t="s">
        <v>11475</v>
      </c>
    </row>
    <row r="195" spans="16:31">
      <c r="P195" s="750" t="s">
        <v>11704</v>
      </c>
      <c r="Q195" s="750" t="s">
        <v>11715</v>
      </c>
      <c r="R195" s="750" t="s">
        <v>11474</v>
      </c>
      <c r="S195" s="730">
        <v>1.6870696295787799</v>
      </c>
      <c r="T195" s="750" t="s">
        <v>11475</v>
      </c>
      <c r="U195" s="750" t="s">
        <v>11476</v>
      </c>
      <c r="V195" s="750" t="s">
        <v>11477</v>
      </c>
      <c r="W195" s="750" t="s">
        <v>11475</v>
      </c>
      <c r="X195" s="750">
        <v>6</v>
      </c>
      <c r="Y195" s="750">
        <v>2</v>
      </c>
      <c r="Z195" s="750" t="s">
        <v>11716</v>
      </c>
      <c r="AA195" s="750">
        <v>1</v>
      </c>
      <c r="AB195" s="750">
        <v>0</v>
      </c>
      <c r="AC195" s="750">
        <v>0</v>
      </c>
      <c r="AD195" s="750">
        <v>0</v>
      </c>
      <c r="AE195" s="750" t="s">
        <v>11475</v>
      </c>
    </row>
    <row r="196" spans="16:31">
      <c r="P196" s="750" t="s">
        <v>11717</v>
      </c>
      <c r="Q196" s="750" t="s">
        <v>11715</v>
      </c>
      <c r="R196" s="750" t="s">
        <v>11474</v>
      </c>
      <c r="S196" s="730">
        <v>0.223935634054889</v>
      </c>
      <c r="T196" s="750" t="s">
        <v>11475</v>
      </c>
      <c r="U196" s="750" t="s">
        <v>11476</v>
      </c>
      <c r="V196" s="750" t="s">
        <v>11477</v>
      </c>
      <c r="W196" s="750" t="s">
        <v>11475</v>
      </c>
      <c r="X196" s="750">
        <v>6</v>
      </c>
      <c r="Y196" s="750">
        <v>2</v>
      </c>
      <c r="Z196" s="750" t="s">
        <v>11716</v>
      </c>
      <c r="AA196" s="750">
        <v>1</v>
      </c>
      <c r="AB196" s="750">
        <v>0</v>
      </c>
      <c r="AC196" s="750">
        <v>0</v>
      </c>
      <c r="AD196" s="750">
        <v>0</v>
      </c>
      <c r="AE196" s="750" t="s">
        <v>11475</v>
      </c>
    </row>
    <row r="197" spans="16:31">
      <c r="P197" s="750" t="s">
        <v>11718</v>
      </c>
      <c r="Q197" s="750" t="s">
        <v>11715</v>
      </c>
      <c r="R197" s="750" t="s">
        <v>11474</v>
      </c>
      <c r="S197" s="730">
        <v>6.6455908886380005E-2</v>
      </c>
      <c r="T197" s="750" t="s">
        <v>11475</v>
      </c>
      <c r="U197" s="750" t="s">
        <v>11501</v>
      </c>
      <c r="V197" s="750" t="s">
        <v>11501</v>
      </c>
      <c r="W197" s="750" t="s">
        <v>11475</v>
      </c>
      <c r="X197" s="750">
        <v>6</v>
      </c>
      <c r="Y197" s="750">
        <v>2</v>
      </c>
      <c r="Z197" s="750" t="s">
        <v>11716</v>
      </c>
      <c r="AA197" s="750">
        <v>1</v>
      </c>
      <c r="AB197" s="750">
        <v>0</v>
      </c>
      <c r="AC197" s="750">
        <v>0</v>
      </c>
      <c r="AD197" s="750">
        <v>8</v>
      </c>
      <c r="AE197" s="750" t="s">
        <v>11475</v>
      </c>
    </row>
    <row r="198" spans="16:31">
      <c r="P198" s="750" t="s">
        <v>11717</v>
      </c>
      <c r="Q198" s="750" t="s">
        <v>11719</v>
      </c>
      <c r="R198" s="750" t="s">
        <v>11474</v>
      </c>
      <c r="S198" s="730">
        <v>1.51862521786076</v>
      </c>
      <c r="T198" s="750" t="s">
        <v>11475</v>
      </c>
      <c r="U198" s="750" t="s">
        <v>11476</v>
      </c>
      <c r="V198" s="750" t="s">
        <v>11477</v>
      </c>
      <c r="W198" s="750" t="s">
        <v>11475</v>
      </c>
      <c r="X198" s="750">
        <v>6</v>
      </c>
      <c r="Y198" s="750">
        <v>2</v>
      </c>
      <c r="Z198" s="750" t="s">
        <v>11716</v>
      </c>
      <c r="AA198" s="750">
        <v>1</v>
      </c>
      <c r="AB198" s="750">
        <v>0</v>
      </c>
      <c r="AC198" s="750">
        <v>0</v>
      </c>
      <c r="AD198" s="750">
        <v>0</v>
      </c>
      <c r="AE198" s="750" t="s">
        <v>11475</v>
      </c>
    </row>
    <row r="199" spans="16:31">
      <c r="P199" s="750" t="s">
        <v>11717</v>
      </c>
      <c r="Q199" s="750" t="s">
        <v>11720</v>
      </c>
      <c r="R199" s="750" t="s">
        <v>11474</v>
      </c>
      <c r="S199" s="730">
        <v>1.96209009754018</v>
      </c>
      <c r="T199" s="750" t="s">
        <v>11475</v>
      </c>
      <c r="U199" s="750" t="s">
        <v>11476</v>
      </c>
      <c r="V199" s="750" t="s">
        <v>11477</v>
      </c>
      <c r="W199" s="750" t="s">
        <v>11475</v>
      </c>
      <c r="X199" s="750">
        <v>6</v>
      </c>
      <c r="Y199" s="750">
        <v>3</v>
      </c>
      <c r="Z199" s="750" t="s">
        <v>11721</v>
      </c>
      <c r="AA199" s="750">
        <v>1</v>
      </c>
      <c r="AB199" s="750">
        <v>0</v>
      </c>
      <c r="AC199" s="750">
        <v>0</v>
      </c>
      <c r="AD199" s="750">
        <v>0</v>
      </c>
      <c r="AE199" s="750" t="s">
        <v>11475</v>
      </c>
    </row>
    <row r="200" spans="16:31">
      <c r="P200" s="750" t="s">
        <v>11722</v>
      </c>
      <c r="Q200" s="750" t="s">
        <v>11720</v>
      </c>
      <c r="R200" s="750" t="s">
        <v>11474</v>
      </c>
      <c r="S200" s="730">
        <v>0.223935489255841</v>
      </c>
      <c r="T200" s="750" t="s">
        <v>11475</v>
      </c>
      <c r="U200" s="750" t="s">
        <v>11476</v>
      </c>
      <c r="V200" s="750" t="s">
        <v>11477</v>
      </c>
      <c r="W200" s="750" t="s">
        <v>11475</v>
      </c>
      <c r="X200" s="750">
        <v>6</v>
      </c>
      <c r="Y200" s="750">
        <v>3</v>
      </c>
      <c r="Z200" s="750" t="s">
        <v>11721</v>
      </c>
      <c r="AA200" s="750">
        <v>1</v>
      </c>
      <c r="AB200" s="750">
        <v>0</v>
      </c>
      <c r="AC200" s="750">
        <v>0</v>
      </c>
      <c r="AD200" s="750">
        <v>0</v>
      </c>
      <c r="AE200" s="750" t="s">
        <v>11475</v>
      </c>
    </row>
    <row r="201" spans="16:31">
      <c r="P201" s="750" t="s">
        <v>11723</v>
      </c>
      <c r="Q201" s="750" t="s">
        <v>11720</v>
      </c>
      <c r="R201" s="750" t="s">
        <v>11474</v>
      </c>
      <c r="S201" s="730">
        <v>1.7744950136613001E-2</v>
      </c>
      <c r="T201" s="750" t="s">
        <v>11475</v>
      </c>
      <c r="U201" s="750" t="s">
        <v>11501</v>
      </c>
      <c r="V201" s="750" t="s">
        <v>11501</v>
      </c>
      <c r="W201" s="750" t="s">
        <v>11475</v>
      </c>
      <c r="X201" s="750">
        <v>6</v>
      </c>
      <c r="Y201" s="750">
        <v>3</v>
      </c>
      <c r="Z201" s="750" t="s">
        <v>11721</v>
      </c>
      <c r="AA201" s="750">
        <v>1</v>
      </c>
      <c r="AB201" s="750">
        <v>0</v>
      </c>
      <c r="AC201" s="750">
        <v>0</v>
      </c>
      <c r="AD201" s="750">
        <v>8</v>
      </c>
      <c r="AE201" s="750" t="s">
        <v>11475</v>
      </c>
    </row>
    <row r="202" spans="16:31">
      <c r="P202" s="750" t="s">
        <v>11724</v>
      </c>
      <c r="Q202" s="750" t="s">
        <v>11720</v>
      </c>
      <c r="R202" s="750" t="s">
        <v>11474</v>
      </c>
      <c r="S202" s="730">
        <v>5.2322071987351997E-2</v>
      </c>
      <c r="T202" s="750" t="s">
        <v>11475</v>
      </c>
      <c r="U202" s="750" t="s">
        <v>11501</v>
      </c>
      <c r="V202" s="750" t="s">
        <v>11501</v>
      </c>
      <c r="W202" s="750" t="s">
        <v>11475</v>
      </c>
      <c r="X202" s="750">
        <v>6</v>
      </c>
      <c r="Y202" s="750">
        <v>3</v>
      </c>
      <c r="Z202" s="750" t="s">
        <v>11721</v>
      </c>
      <c r="AA202" s="750">
        <v>1</v>
      </c>
      <c r="AB202" s="750">
        <v>0</v>
      </c>
      <c r="AC202" s="750">
        <v>0</v>
      </c>
      <c r="AD202" s="750">
        <v>8</v>
      </c>
      <c r="AE202" s="750" t="s">
        <v>11475</v>
      </c>
    </row>
    <row r="203" spans="16:31">
      <c r="P203" s="750" t="s">
        <v>11725</v>
      </c>
      <c r="Q203" s="750" t="s">
        <v>11720</v>
      </c>
      <c r="R203" s="750" t="s">
        <v>11474</v>
      </c>
      <c r="S203" s="730">
        <v>8.4026868894155005E-2</v>
      </c>
      <c r="T203" s="750" t="s">
        <v>11475</v>
      </c>
      <c r="U203" s="750" t="s">
        <v>11501</v>
      </c>
      <c r="V203" s="750" t="s">
        <v>11501</v>
      </c>
      <c r="W203" s="750" t="s">
        <v>11475</v>
      </c>
      <c r="X203" s="750">
        <v>6</v>
      </c>
      <c r="Y203" s="750">
        <v>3</v>
      </c>
      <c r="Z203" s="750" t="s">
        <v>11721</v>
      </c>
      <c r="AA203" s="750">
        <v>1</v>
      </c>
      <c r="AB203" s="750">
        <v>0</v>
      </c>
      <c r="AC203" s="750">
        <v>0</v>
      </c>
      <c r="AD203" s="750">
        <v>8</v>
      </c>
      <c r="AE203" s="750" t="s">
        <v>11475</v>
      </c>
    </row>
    <row r="204" spans="16:31">
      <c r="P204" s="750" t="s">
        <v>11726</v>
      </c>
      <c r="Q204" s="750" t="s">
        <v>11727</v>
      </c>
      <c r="R204" s="750" t="s">
        <v>11474</v>
      </c>
      <c r="S204" s="730">
        <v>5.1534303502762002E-2</v>
      </c>
      <c r="T204" s="750" t="s">
        <v>11475</v>
      </c>
      <c r="U204" s="750" t="s">
        <v>11523</v>
      </c>
      <c r="V204" s="750" t="s">
        <v>11524</v>
      </c>
      <c r="W204" s="750" t="s">
        <v>11475</v>
      </c>
      <c r="X204" s="750">
        <v>6</v>
      </c>
      <c r="Y204" s="750">
        <v>3</v>
      </c>
      <c r="Z204" s="750" t="s">
        <v>11721</v>
      </c>
      <c r="AA204" s="750">
        <v>1</v>
      </c>
      <c r="AB204" s="750">
        <v>0</v>
      </c>
      <c r="AC204" s="750">
        <v>0</v>
      </c>
      <c r="AD204" s="750">
        <v>0</v>
      </c>
      <c r="AE204" s="750" t="s">
        <v>11475</v>
      </c>
    </row>
    <row r="205" spans="16:31">
      <c r="P205" s="750" t="s">
        <v>11722</v>
      </c>
      <c r="Q205" s="750" t="s">
        <v>11727</v>
      </c>
      <c r="R205" s="750" t="s">
        <v>11474</v>
      </c>
      <c r="S205" s="730">
        <v>2.0769756950618499</v>
      </c>
      <c r="T205" s="750" t="s">
        <v>11475</v>
      </c>
      <c r="U205" s="750" t="s">
        <v>11476</v>
      </c>
      <c r="V205" s="750" t="s">
        <v>11477</v>
      </c>
      <c r="W205" s="750" t="s">
        <v>11475</v>
      </c>
      <c r="X205" s="750">
        <v>6</v>
      </c>
      <c r="Y205" s="750">
        <v>3</v>
      </c>
      <c r="Z205" s="750" t="s">
        <v>11721</v>
      </c>
      <c r="AA205" s="750">
        <v>1</v>
      </c>
      <c r="AB205" s="750">
        <v>0</v>
      </c>
      <c r="AC205" s="750">
        <v>0</v>
      </c>
      <c r="AD205" s="750">
        <v>0</v>
      </c>
      <c r="AE205" s="750" t="s">
        <v>11475</v>
      </c>
    </row>
    <row r="206" spans="16:31">
      <c r="P206" s="750" t="s">
        <v>11722</v>
      </c>
      <c r="Q206" s="750" t="s">
        <v>11728</v>
      </c>
      <c r="R206" s="750" t="s">
        <v>11474</v>
      </c>
      <c r="S206" s="730">
        <v>1.6063910993067401</v>
      </c>
      <c r="T206" s="750" t="s">
        <v>11475</v>
      </c>
      <c r="U206" s="750" t="s">
        <v>11476</v>
      </c>
      <c r="V206" s="750" t="s">
        <v>11477</v>
      </c>
      <c r="W206" s="750" t="s">
        <v>11475</v>
      </c>
      <c r="X206" s="750">
        <v>6</v>
      </c>
      <c r="Y206" s="750">
        <v>4</v>
      </c>
      <c r="Z206" s="750" t="s">
        <v>11729</v>
      </c>
      <c r="AA206" s="750">
        <v>1</v>
      </c>
      <c r="AB206" s="750">
        <v>0</v>
      </c>
      <c r="AC206" s="750">
        <v>0</v>
      </c>
      <c r="AD206" s="750">
        <v>0</v>
      </c>
      <c r="AE206" s="750" t="s">
        <v>11475</v>
      </c>
    </row>
    <row r="207" spans="16:31">
      <c r="P207" s="750" t="s">
        <v>11730</v>
      </c>
      <c r="Q207" s="750" t="s">
        <v>11731</v>
      </c>
      <c r="R207" s="750" t="s">
        <v>11474</v>
      </c>
      <c r="S207" s="730">
        <v>0.61678878464100395</v>
      </c>
      <c r="T207" s="750" t="s">
        <v>11475</v>
      </c>
      <c r="U207" s="750" t="s">
        <v>11523</v>
      </c>
      <c r="V207" s="750" t="s">
        <v>11524</v>
      </c>
      <c r="W207" s="750" t="s">
        <v>1295</v>
      </c>
      <c r="X207" s="750">
        <v>6</v>
      </c>
      <c r="Y207" s="750">
        <v>8</v>
      </c>
      <c r="Z207" s="750" t="s">
        <v>11732</v>
      </c>
      <c r="AA207" s="750">
        <v>0</v>
      </c>
      <c r="AB207" s="750">
        <v>1</v>
      </c>
      <c r="AC207" s="750">
        <v>0</v>
      </c>
      <c r="AD207" s="750">
        <v>0</v>
      </c>
      <c r="AE207" s="750" t="s">
        <v>11475</v>
      </c>
    </row>
    <row r="208" spans="16:31">
      <c r="P208" s="750" t="s">
        <v>11733</v>
      </c>
      <c r="Q208" s="750" t="s">
        <v>11731</v>
      </c>
      <c r="R208" s="750" t="s">
        <v>11474</v>
      </c>
      <c r="S208" s="730">
        <v>0.61312158377358905</v>
      </c>
      <c r="T208" s="750" t="s">
        <v>11475</v>
      </c>
      <c r="U208" s="750" t="s">
        <v>11523</v>
      </c>
      <c r="V208" s="750" t="s">
        <v>11524</v>
      </c>
      <c r="W208" s="750" t="s">
        <v>1295</v>
      </c>
      <c r="X208" s="750">
        <v>6</v>
      </c>
      <c r="Y208" s="750">
        <v>8</v>
      </c>
      <c r="Z208" s="750" t="s">
        <v>11732</v>
      </c>
      <c r="AA208" s="750">
        <v>0</v>
      </c>
      <c r="AB208" s="750">
        <v>1</v>
      </c>
      <c r="AC208" s="750">
        <v>0</v>
      </c>
      <c r="AD208" s="750">
        <v>0</v>
      </c>
      <c r="AE208" s="750" t="s">
        <v>11475</v>
      </c>
    </row>
    <row r="209" spans="16:31">
      <c r="P209" s="750" t="s">
        <v>11734</v>
      </c>
      <c r="Q209" s="750" t="s">
        <v>11731</v>
      </c>
      <c r="R209" s="750" t="s">
        <v>11474</v>
      </c>
      <c r="S209" s="730">
        <v>0.360740937978134</v>
      </c>
      <c r="T209" s="750" t="s">
        <v>11475</v>
      </c>
      <c r="U209" s="750" t="s">
        <v>11523</v>
      </c>
      <c r="V209" s="750" t="s">
        <v>11524</v>
      </c>
      <c r="W209" s="750" t="s">
        <v>957</v>
      </c>
      <c r="X209" s="750">
        <v>6</v>
      </c>
      <c r="Y209" s="750">
        <v>6</v>
      </c>
      <c r="Z209" s="750" t="s">
        <v>11732</v>
      </c>
      <c r="AA209" s="750">
        <v>0</v>
      </c>
      <c r="AB209" s="750">
        <v>1</v>
      </c>
      <c r="AC209" s="750">
        <v>0</v>
      </c>
      <c r="AD209" s="750">
        <v>0</v>
      </c>
      <c r="AE209" s="750" t="s">
        <v>11475</v>
      </c>
    </row>
    <row r="210" spans="16:31">
      <c r="P210" s="750" t="s">
        <v>11734</v>
      </c>
      <c r="Q210" s="750" t="s">
        <v>11731</v>
      </c>
      <c r="R210" s="750" t="s">
        <v>11474</v>
      </c>
      <c r="S210" s="730">
        <v>0.35024454698455498</v>
      </c>
      <c r="T210" s="750" t="s">
        <v>11475</v>
      </c>
      <c r="U210" s="750" t="s">
        <v>11523</v>
      </c>
      <c r="V210" s="750" t="s">
        <v>11524</v>
      </c>
      <c r="W210" s="750" t="s">
        <v>957</v>
      </c>
      <c r="X210" s="750">
        <v>6</v>
      </c>
      <c r="Y210" s="750">
        <v>7</v>
      </c>
      <c r="Z210" s="750" t="s">
        <v>11732</v>
      </c>
      <c r="AA210" s="750">
        <v>0</v>
      </c>
      <c r="AB210" s="750">
        <v>1</v>
      </c>
      <c r="AC210" s="750">
        <v>0</v>
      </c>
      <c r="AD210" s="750">
        <v>0</v>
      </c>
      <c r="AE210" s="750" t="s">
        <v>11475</v>
      </c>
    </row>
    <row r="211" spans="16:31">
      <c r="P211" s="750" t="s">
        <v>11734</v>
      </c>
      <c r="Q211" s="750" t="s">
        <v>11731</v>
      </c>
      <c r="R211" s="750" t="s">
        <v>11474</v>
      </c>
      <c r="S211" s="730">
        <v>0.197134397508405</v>
      </c>
      <c r="T211" s="750" t="s">
        <v>11475</v>
      </c>
      <c r="U211" s="750" t="s">
        <v>11523</v>
      </c>
      <c r="V211" s="750" t="s">
        <v>11524</v>
      </c>
      <c r="W211" s="750" t="s">
        <v>957</v>
      </c>
      <c r="X211" s="750">
        <v>6</v>
      </c>
      <c r="Y211" s="750">
        <v>7</v>
      </c>
      <c r="Z211" s="750" t="s">
        <v>11732</v>
      </c>
      <c r="AA211" s="750">
        <v>0</v>
      </c>
      <c r="AB211" s="750">
        <v>1</v>
      </c>
      <c r="AC211" s="750">
        <v>0</v>
      </c>
      <c r="AD211" s="750">
        <v>0</v>
      </c>
      <c r="AE211" s="750" t="s">
        <v>11475</v>
      </c>
    </row>
    <row r="212" spans="16:31">
      <c r="P212" s="750" t="s">
        <v>11734</v>
      </c>
      <c r="Q212" s="750" t="s">
        <v>11731</v>
      </c>
      <c r="R212" s="750" t="s">
        <v>11474</v>
      </c>
      <c r="S212" s="730">
        <v>1.5936575107754002E-2</v>
      </c>
      <c r="T212" s="750" t="s">
        <v>11475</v>
      </c>
      <c r="U212" s="750" t="s">
        <v>11523</v>
      </c>
      <c r="V212" s="750" t="s">
        <v>11524</v>
      </c>
      <c r="W212" s="750" t="s">
        <v>957</v>
      </c>
      <c r="X212" s="750">
        <v>6</v>
      </c>
      <c r="Y212" s="750">
        <v>7</v>
      </c>
      <c r="Z212" s="750" t="s">
        <v>11732</v>
      </c>
      <c r="AA212" s="750">
        <v>0</v>
      </c>
      <c r="AB212" s="750">
        <v>1</v>
      </c>
      <c r="AC212" s="750">
        <v>0</v>
      </c>
      <c r="AD212" s="750">
        <v>0</v>
      </c>
      <c r="AE212" s="750" t="s">
        <v>11475</v>
      </c>
    </row>
    <row r="213" spans="16:31">
      <c r="P213" s="750" t="s">
        <v>11735</v>
      </c>
      <c r="Q213" s="750" t="s">
        <v>11731</v>
      </c>
      <c r="R213" s="750" t="s">
        <v>11474</v>
      </c>
      <c r="S213" s="730">
        <v>0.27461134830348</v>
      </c>
      <c r="T213" s="750" t="s">
        <v>11475</v>
      </c>
      <c r="U213" s="750" t="s">
        <v>11523</v>
      </c>
      <c r="V213" s="750" t="s">
        <v>11524</v>
      </c>
      <c r="W213" s="750" t="s">
        <v>923</v>
      </c>
      <c r="X213" s="750">
        <v>6</v>
      </c>
      <c r="Y213" s="750">
        <v>4</v>
      </c>
      <c r="Z213" s="750" t="s">
        <v>11729</v>
      </c>
      <c r="AA213" s="750">
        <v>0</v>
      </c>
      <c r="AB213" s="750">
        <v>1</v>
      </c>
      <c r="AC213" s="750">
        <v>0</v>
      </c>
      <c r="AD213" s="750">
        <v>0</v>
      </c>
      <c r="AE213" s="750" t="s">
        <v>11475</v>
      </c>
    </row>
    <row r="214" spans="16:31">
      <c r="P214" s="750" t="s">
        <v>11735</v>
      </c>
      <c r="Q214" s="750" t="s">
        <v>11731</v>
      </c>
      <c r="R214" s="750" t="s">
        <v>11474</v>
      </c>
      <c r="S214" s="730">
        <v>0.65728482092172702</v>
      </c>
      <c r="T214" s="750" t="s">
        <v>11475</v>
      </c>
      <c r="U214" s="750" t="s">
        <v>11523</v>
      </c>
      <c r="V214" s="750" t="s">
        <v>11524</v>
      </c>
      <c r="W214" s="750" t="s">
        <v>923</v>
      </c>
      <c r="X214" s="750">
        <v>6</v>
      </c>
      <c r="Y214" s="750">
        <v>4</v>
      </c>
      <c r="Z214" s="750" t="s">
        <v>11729</v>
      </c>
      <c r="AA214" s="750">
        <v>0</v>
      </c>
      <c r="AB214" s="750">
        <v>1</v>
      </c>
      <c r="AC214" s="750">
        <v>0</v>
      </c>
      <c r="AD214" s="750">
        <v>0</v>
      </c>
      <c r="AE214" s="750" t="s">
        <v>11475</v>
      </c>
    </row>
    <row r="215" spans="16:31">
      <c r="P215" s="750" t="s">
        <v>11735</v>
      </c>
      <c r="Q215" s="750" t="s">
        <v>11731</v>
      </c>
      <c r="R215" s="750" t="s">
        <v>11474</v>
      </c>
      <c r="S215" s="730">
        <v>9.8753452099071007E-2</v>
      </c>
      <c r="T215" s="750" t="s">
        <v>11475</v>
      </c>
      <c r="U215" s="750" t="s">
        <v>11523</v>
      </c>
      <c r="V215" s="750" t="s">
        <v>11524</v>
      </c>
      <c r="W215" s="750" t="s">
        <v>923</v>
      </c>
      <c r="X215" s="750">
        <v>6</v>
      </c>
      <c r="Y215" s="750">
        <v>6</v>
      </c>
      <c r="Z215" s="750" t="s">
        <v>11732</v>
      </c>
      <c r="AA215" s="750">
        <v>0</v>
      </c>
      <c r="AB215" s="750">
        <v>1</v>
      </c>
      <c r="AC215" s="750">
        <v>0</v>
      </c>
      <c r="AD215" s="750">
        <v>0</v>
      </c>
      <c r="AE215" s="750" t="s">
        <v>11475</v>
      </c>
    </row>
    <row r="216" spans="16:31">
      <c r="P216" s="750" t="s">
        <v>11736</v>
      </c>
      <c r="Q216" s="750" t="s">
        <v>11731</v>
      </c>
      <c r="R216" s="750" t="s">
        <v>11474</v>
      </c>
      <c r="S216" s="730">
        <v>0.160129852207233</v>
      </c>
      <c r="T216" s="750" t="s">
        <v>11475</v>
      </c>
      <c r="U216" s="750" t="s">
        <v>11523</v>
      </c>
      <c r="V216" s="750" t="s">
        <v>11524</v>
      </c>
      <c r="W216" s="750" t="s">
        <v>957</v>
      </c>
      <c r="X216" s="750">
        <v>6</v>
      </c>
      <c r="Y216" s="750">
        <v>6</v>
      </c>
      <c r="Z216" s="750" t="s">
        <v>11732</v>
      </c>
      <c r="AA216" s="750">
        <v>0</v>
      </c>
      <c r="AB216" s="750">
        <v>1</v>
      </c>
      <c r="AC216" s="750">
        <v>0</v>
      </c>
      <c r="AD216" s="750">
        <v>0</v>
      </c>
      <c r="AE216" s="750" t="s">
        <v>11475</v>
      </c>
    </row>
    <row r="217" spans="16:31">
      <c r="P217" s="750" t="s">
        <v>11736</v>
      </c>
      <c r="Q217" s="750" t="s">
        <v>11731</v>
      </c>
      <c r="R217" s="750" t="s">
        <v>11474</v>
      </c>
      <c r="S217" s="730">
        <v>0.18060482147950299</v>
      </c>
      <c r="T217" s="750" t="s">
        <v>11475</v>
      </c>
      <c r="U217" s="750" t="s">
        <v>11523</v>
      </c>
      <c r="V217" s="750" t="s">
        <v>11524</v>
      </c>
      <c r="W217" s="750" t="s">
        <v>957</v>
      </c>
      <c r="X217" s="750">
        <v>6</v>
      </c>
      <c r="Y217" s="750">
        <v>6</v>
      </c>
      <c r="Z217" s="750" t="s">
        <v>11732</v>
      </c>
      <c r="AA217" s="750">
        <v>0</v>
      </c>
      <c r="AB217" s="750">
        <v>1</v>
      </c>
      <c r="AC217" s="750">
        <v>0</v>
      </c>
      <c r="AD217" s="750">
        <v>0</v>
      </c>
      <c r="AE217" s="750" t="s">
        <v>11475</v>
      </c>
    </row>
    <row r="218" spans="16:31">
      <c r="P218" s="750" t="s">
        <v>11736</v>
      </c>
      <c r="Q218" s="750" t="s">
        <v>11731</v>
      </c>
      <c r="R218" s="750" t="s">
        <v>11474</v>
      </c>
      <c r="S218" s="730">
        <v>0.353956613862148</v>
      </c>
      <c r="T218" s="750" t="s">
        <v>11475</v>
      </c>
      <c r="U218" s="750" t="s">
        <v>11523</v>
      </c>
      <c r="V218" s="750" t="s">
        <v>11524</v>
      </c>
      <c r="W218" s="750" t="s">
        <v>957</v>
      </c>
      <c r="X218" s="750">
        <v>6</v>
      </c>
      <c r="Y218" s="750">
        <v>7</v>
      </c>
      <c r="Z218" s="750" t="s">
        <v>11732</v>
      </c>
      <c r="AA218" s="750">
        <v>0</v>
      </c>
      <c r="AB218" s="750">
        <v>1</v>
      </c>
      <c r="AC218" s="750">
        <v>0</v>
      </c>
      <c r="AD218" s="750">
        <v>0</v>
      </c>
      <c r="AE218" s="750" t="s">
        <v>11475</v>
      </c>
    </row>
    <row r="219" spans="16:31">
      <c r="P219" s="750" t="s">
        <v>11736</v>
      </c>
      <c r="Q219" s="750" t="s">
        <v>11731</v>
      </c>
      <c r="R219" s="750" t="s">
        <v>11474</v>
      </c>
      <c r="S219" s="730">
        <v>0.19274078792569299</v>
      </c>
      <c r="T219" s="750" t="s">
        <v>11475</v>
      </c>
      <c r="U219" s="750" t="s">
        <v>11523</v>
      </c>
      <c r="V219" s="750" t="s">
        <v>11524</v>
      </c>
      <c r="W219" s="750" t="s">
        <v>957</v>
      </c>
      <c r="X219" s="750">
        <v>6</v>
      </c>
      <c r="Y219" s="750">
        <v>7</v>
      </c>
      <c r="Z219" s="750" t="s">
        <v>11732</v>
      </c>
      <c r="AA219" s="750">
        <v>0</v>
      </c>
      <c r="AB219" s="750">
        <v>1</v>
      </c>
      <c r="AC219" s="750">
        <v>0</v>
      </c>
      <c r="AD219" s="750">
        <v>0</v>
      </c>
      <c r="AE219" s="750" t="s">
        <v>11475</v>
      </c>
    </row>
    <row r="220" spans="16:31">
      <c r="P220" s="750" t="s">
        <v>11736</v>
      </c>
      <c r="Q220" s="750" t="s">
        <v>11731</v>
      </c>
      <c r="R220" s="750" t="s">
        <v>11474</v>
      </c>
      <c r="S220" s="730">
        <v>3.7810572693692E-2</v>
      </c>
      <c r="T220" s="750" t="s">
        <v>11475</v>
      </c>
      <c r="U220" s="750" t="s">
        <v>11523</v>
      </c>
      <c r="V220" s="750" t="s">
        <v>11524</v>
      </c>
      <c r="W220" s="750" t="s">
        <v>957</v>
      </c>
      <c r="X220" s="750">
        <v>6</v>
      </c>
      <c r="Y220" s="750">
        <v>7</v>
      </c>
      <c r="Z220" s="750" t="s">
        <v>11732</v>
      </c>
      <c r="AA220" s="750">
        <v>0</v>
      </c>
      <c r="AB220" s="750">
        <v>1</v>
      </c>
      <c r="AC220" s="750">
        <v>0</v>
      </c>
      <c r="AD220" s="750">
        <v>0</v>
      </c>
      <c r="AE220" s="750" t="s">
        <v>11475</v>
      </c>
    </row>
    <row r="221" spans="16:31">
      <c r="P221" s="750" t="s">
        <v>11722</v>
      </c>
      <c r="Q221" s="750" t="s">
        <v>11731</v>
      </c>
      <c r="R221" s="750" t="s">
        <v>11474</v>
      </c>
      <c r="S221" s="730">
        <v>1.78547691240619</v>
      </c>
      <c r="T221" s="750" t="s">
        <v>11475</v>
      </c>
      <c r="U221" s="750" t="s">
        <v>11476</v>
      </c>
      <c r="V221" s="750" t="s">
        <v>11477</v>
      </c>
      <c r="W221" s="750" t="s">
        <v>11475</v>
      </c>
      <c r="X221" s="750">
        <v>6</v>
      </c>
      <c r="Y221" s="750">
        <v>4</v>
      </c>
      <c r="Z221" s="750" t="s">
        <v>11729</v>
      </c>
      <c r="AA221" s="750">
        <v>1</v>
      </c>
      <c r="AB221" s="750">
        <v>0</v>
      </c>
      <c r="AC221" s="750">
        <v>0</v>
      </c>
      <c r="AD221" s="750">
        <v>0</v>
      </c>
      <c r="AE221" s="750" t="s">
        <v>11475</v>
      </c>
    </row>
    <row r="222" spans="16:31">
      <c r="P222" s="750" t="s">
        <v>11737</v>
      </c>
      <c r="Q222" s="750" t="s">
        <v>11731</v>
      </c>
      <c r="R222" s="750" t="s">
        <v>11474</v>
      </c>
      <c r="S222" s="730">
        <v>0.52038951003019396</v>
      </c>
      <c r="T222" s="750" t="s">
        <v>11475</v>
      </c>
      <c r="U222" s="750" t="s">
        <v>11501</v>
      </c>
      <c r="V222" s="750" t="s">
        <v>11501</v>
      </c>
      <c r="W222" s="750" t="s">
        <v>11475</v>
      </c>
      <c r="X222" s="750">
        <v>6</v>
      </c>
      <c r="Y222" s="750">
        <v>4</v>
      </c>
      <c r="Z222" s="750" t="s">
        <v>11729</v>
      </c>
      <c r="AA222" s="750">
        <v>1</v>
      </c>
      <c r="AB222" s="750">
        <v>0</v>
      </c>
      <c r="AC222" s="750">
        <v>0</v>
      </c>
      <c r="AD222" s="750">
        <v>8</v>
      </c>
      <c r="AE222" s="750" t="s">
        <v>11475</v>
      </c>
    </row>
    <row r="223" spans="16:31">
      <c r="P223" s="750" t="s">
        <v>11738</v>
      </c>
      <c r="Q223" s="750" t="s">
        <v>11731</v>
      </c>
      <c r="R223" s="750" t="s">
        <v>11474</v>
      </c>
      <c r="S223" s="730">
        <v>9.9777737518197004E-2</v>
      </c>
      <c r="T223" s="750" t="s">
        <v>11475</v>
      </c>
      <c r="U223" s="750" t="s">
        <v>11501</v>
      </c>
      <c r="V223" s="750" t="s">
        <v>11501</v>
      </c>
      <c r="W223" s="750" t="s">
        <v>11475</v>
      </c>
      <c r="X223" s="750">
        <v>6</v>
      </c>
      <c r="Y223" s="750">
        <v>4</v>
      </c>
      <c r="Z223" s="750" t="s">
        <v>11729</v>
      </c>
      <c r="AA223" s="750">
        <v>1</v>
      </c>
      <c r="AB223" s="750">
        <v>0</v>
      </c>
      <c r="AC223" s="750">
        <v>0</v>
      </c>
      <c r="AD223" s="750">
        <v>8</v>
      </c>
      <c r="AE223" s="750" t="s">
        <v>11475</v>
      </c>
    </row>
    <row r="224" spans="16:31">
      <c r="P224" s="750" t="s">
        <v>11739</v>
      </c>
      <c r="Q224" s="750" t="s">
        <v>11740</v>
      </c>
      <c r="R224" s="750" t="s">
        <v>929</v>
      </c>
      <c r="S224" s="730">
        <v>2.1400177729212998E-2</v>
      </c>
      <c r="T224" s="750" t="s">
        <v>11475</v>
      </c>
      <c r="U224" s="750" t="s">
        <v>11492</v>
      </c>
      <c r="V224" s="750" t="s">
        <v>11493</v>
      </c>
      <c r="W224" s="750" t="s">
        <v>11475</v>
      </c>
      <c r="X224" s="750">
        <v>6</v>
      </c>
      <c r="Y224" s="750">
        <v>5</v>
      </c>
      <c r="Z224" s="750" t="s">
        <v>11732</v>
      </c>
      <c r="AA224" s="750">
        <v>1</v>
      </c>
      <c r="AB224" s="750">
        <v>0</v>
      </c>
      <c r="AC224" s="750">
        <v>0</v>
      </c>
      <c r="AD224" s="750">
        <v>0</v>
      </c>
      <c r="AE224" s="750" t="s">
        <v>11475</v>
      </c>
    </row>
    <row r="225" spans="16:31">
      <c r="P225" s="750" t="s">
        <v>11741</v>
      </c>
      <c r="Q225" s="750" t="s">
        <v>11740</v>
      </c>
      <c r="R225" s="750" t="s">
        <v>11474</v>
      </c>
      <c r="S225" s="730">
        <v>3.0560450786265E-2</v>
      </c>
      <c r="T225" s="750" t="s">
        <v>11475</v>
      </c>
      <c r="U225" s="750" t="s">
        <v>11492</v>
      </c>
      <c r="V225" s="750" t="s">
        <v>11493</v>
      </c>
      <c r="W225" s="750" t="s">
        <v>11475</v>
      </c>
      <c r="X225" s="750">
        <v>6</v>
      </c>
      <c r="Y225" s="750">
        <v>5</v>
      </c>
      <c r="Z225" s="750" t="s">
        <v>11732</v>
      </c>
      <c r="AA225" s="750">
        <v>1</v>
      </c>
      <c r="AB225" s="750">
        <v>0</v>
      </c>
      <c r="AC225" s="750">
        <v>0</v>
      </c>
      <c r="AD225" s="750">
        <v>0</v>
      </c>
      <c r="AE225" s="750" t="s">
        <v>11475</v>
      </c>
    </row>
    <row r="226" spans="16:31">
      <c r="P226" s="750" t="s">
        <v>11742</v>
      </c>
      <c r="Q226" s="750" t="s">
        <v>11740</v>
      </c>
      <c r="R226" s="750" t="s">
        <v>11474</v>
      </c>
      <c r="S226" s="730">
        <v>0.25584674918775901</v>
      </c>
      <c r="T226" s="750" t="s">
        <v>11475</v>
      </c>
      <c r="U226" s="750" t="s">
        <v>11492</v>
      </c>
      <c r="V226" s="750" t="s">
        <v>11493</v>
      </c>
      <c r="W226" s="750" t="s">
        <v>11475</v>
      </c>
      <c r="X226" s="750">
        <v>6</v>
      </c>
      <c r="Y226" s="750">
        <v>5</v>
      </c>
      <c r="Z226" s="750" t="s">
        <v>11732</v>
      </c>
      <c r="AA226" s="750">
        <v>1</v>
      </c>
      <c r="AB226" s="750">
        <v>0</v>
      </c>
      <c r="AC226" s="750">
        <v>0</v>
      </c>
      <c r="AD226" s="750">
        <v>0</v>
      </c>
      <c r="AE226" s="750" t="s">
        <v>11475</v>
      </c>
    </row>
    <row r="227" spans="16:31">
      <c r="P227" s="750" t="s">
        <v>11734</v>
      </c>
      <c r="Q227" s="750" t="s">
        <v>11740</v>
      </c>
      <c r="R227" s="750" t="s">
        <v>11474</v>
      </c>
      <c r="S227" s="730">
        <v>1.6616707493586999E-2</v>
      </c>
      <c r="T227" s="750" t="s">
        <v>11475</v>
      </c>
      <c r="U227" s="750" t="s">
        <v>11523</v>
      </c>
      <c r="V227" s="750" t="s">
        <v>11524</v>
      </c>
      <c r="W227" s="750" t="s">
        <v>957</v>
      </c>
      <c r="X227" s="750">
        <v>6</v>
      </c>
      <c r="Y227" s="750">
        <v>6</v>
      </c>
      <c r="Z227" s="750" t="s">
        <v>11732</v>
      </c>
      <c r="AA227" s="750">
        <v>0</v>
      </c>
      <c r="AB227" s="750">
        <v>1</v>
      </c>
      <c r="AC227" s="750">
        <v>0</v>
      </c>
      <c r="AD227" s="750">
        <v>0</v>
      </c>
      <c r="AE227" s="750" t="s">
        <v>11475</v>
      </c>
    </row>
    <row r="228" spans="16:31">
      <c r="P228" s="750" t="s">
        <v>11743</v>
      </c>
      <c r="Q228" s="750" t="s">
        <v>11740</v>
      </c>
      <c r="R228" s="750" t="s">
        <v>929</v>
      </c>
      <c r="S228" s="730">
        <v>2.5254558398994001E-2</v>
      </c>
      <c r="T228" s="750" t="s">
        <v>11475</v>
      </c>
      <c r="U228" s="750" t="s">
        <v>11492</v>
      </c>
      <c r="V228" s="750" t="s">
        <v>11493</v>
      </c>
      <c r="W228" s="750" t="s">
        <v>11475</v>
      </c>
      <c r="X228" s="750">
        <v>6</v>
      </c>
      <c r="Y228" s="750">
        <v>5</v>
      </c>
      <c r="Z228" s="750" t="s">
        <v>11732</v>
      </c>
      <c r="AA228" s="750">
        <v>1</v>
      </c>
      <c r="AB228" s="750">
        <v>0</v>
      </c>
      <c r="AC228" s="750">
        <v>0</v>
      </c>
      <c r="AD228" s="750">
        <v>0</v>
      </c>
      <c r="AE228" s="750" t="s">
        <v>11475</v>
      </c>
    </row>
    <row r="229" spans="16:31">
      <c r="P229" s="750" t="s">
        <v>11744</v>
      </c>
      <c r="Q229" s="750" t="s">
        <v>11740</v>
      </c>
      <c r="R229" s="750" t="s">
        <v>11474</v>
      </c>
      <c r="S229" s="730">
        <v>0.199075430924958</v>
      </c>
      <c r="T229" s="750" t="s">
        <v>11475</v>
      </c>
      <c r="U229" s="750" t="s">
        <v>11523</v>
      </c>
      <c r="V229" s="750" t="s">
        <v>11524</v>
      </c>
      <c r="W229" s="750" t="s">
        <v>923</v>
      </c>
      <c r="X229" s="750">
        <v>6</v>
      </c>
      <c r="Y229" s="750">
        <v>5</v>
      </c>
      <c r="Z229" s="750" t="s">
        <v>11732</v>
      </c>
      <c r="AA229" s="750">
        <v>0</v>
      </c>
      <c r="AB229" s="750">
        <v>1</v>
      </c>
      <c r="AC229" s="750">
        <v>0</v>
      </c>
      <c r="AD229" s="750">
        <v>0</v>
      </c>
      <c r="AE229" s="750" t="s">
        <v>11475</v>
      </c>
    </row>
    <row r="230" spans="16:31">
      <c r="P230" s="750" t="s">
        <v>11744</v>
      </c>
      <c r="Q230" s="750" t="s">
        <v>11740</v>
      </c>
      <c r="R230" s="750" t="s">
        <v>11474</v>
      </c>
      <c r="S230" s="730">
        <v>5.8764289230149001E-2</v>
      </c>
      <c r="T230" s="750" t="s">
        <v>11475</v>
      </c>
      <c r="U230" s="750" t="s">
        <v>11523</v>
      </c>
      <c r="V230" s="750" t="s">
        <v>11524</v>
      </c>
      <c r="W230" s="750" t="s">
        <v>923</v>
      </c>
      <c r="X230" s="750">
        <v>6</v>
      </c>
      <c r="Y230" s="750">
        <v>5</v>
      </c>
      <c r="Z230" s="750" t="s">
        <v>11732</v>
      </c>
      <c r="AA230" s="750">
        <v>0</v>
      </c>
      <c r="AB230" s="750">
        <v>1</v>
      </c>
      <c r="AC230" s="750">
        <v>0</v>
      </c>
      <c r="AD230" s="750">
        <v>0</v>
      </c>
      <c r="AE230" s="750" t="s">
        <v>11475</v>
      </c>
    </row>
    <row r="231" spans="16:31">
      <c r="P231" s="750" t="s">
        <v>11744</v>
      </c>
      <c r="Q231" s="750" t="s">
        <v>11740</v>
      </c>
      <c r="R231" s="750" t="s">
        <v>11474</v>
      </c>
      <c r="S231" s="730">
        <v>0.86918360478665802</v>
      </c>
      <c r="T231" s="750" t="s">
        <v>11475</v>
      </c>
      <c r="U231" s="750" t="s">
        <v>11523</v>
      </c>
      <c r="V231" s="750" t="s">
        <v>11524</v>
      </c>
      <c r="W231" s="750" t="s">
        <v>923</v>
      </c>
      <c r="X231" s="750">
        <v>6</v>
      </c>
      <c r="Y231" s="750">
        <v>6</v>
      </c>
      <c r="Z231" s="750" t="s">
        <v>11732</v>
      </c>
      <c r="AA231" s="750">
        <v>0</v>
      </c>
      <c r="AB231" s="750">
        <v>1</v>
      </c>
      <c r="AC231" s="750">
        <v>0</v>
      </c>
      <c r="AD231" s="750">
        <v>0</v>
      </c>
      <c r="AE231" s="750" t="s">
        <v>11475</v>
      </c>
    </row>
    <row r="232" spans="16:31">
      <c r="P232" s="750" t="s">
        <v>11736</v>
      </c>
      <c r="Q232" s="750" t="s">
        <v>11740</v>
      </c>
      <c r="R232" s="750" t="s">
        <v>11474</v>
      </c>
      <c r="S232" s="730">
        <v>1.1717544206564999E-2</v>
      </c>
      <c r="T232" s="750" t="s">
        <v>11475</v>
      </c>
      <c r="U232" s="750" t="s">
        <v>11523</v>
      </c>
      <c r="V232" s="750" t="s">
        <v>11524</v>
      </c>
      <c r="W232" s="750" t="s">
        <v>957</v>
      </c>
      <c r="X232" s="750">
        <v>6</v>
      </c>
      <c r="Y232" s="750">
        <v>6</v>
      </c>
      <c r="Z232" s="750" t="s">
        <v>11732</v>
      </c>
      <c r="AA232" s="750">
        <v>0</v>
      </c>
      <c r="AB232" s="750">
        <v>1</v>
      </c>
      <c r="AC232" s="750">
        <v>0</v>
      </c>
      <c r="AD232" s="750">
        <v>0</v>
      </c>
      <c r="AE232" s="750" t="s">
        <v>11475</v>
      </c>
    </row>
    <row r="233" spans="16:31">
      <c r="P233" s="750" t="s">
        <v>11722</v>
      </c>
      <c r="Q233" s="750" t="s">
        <v>11740</v>
      </c>
      <c r="R233" s="750" t="s">
        <v>11474</v>
      </c>
      <c r="S233" s="730">
        <v>0.30568932901567297</v>
      </c>
      <c r="T233" s="750" t="s">
        <v>11475</v>
      </c>
      <c r="U233" s="750" t="s">
        <v>11476</v>
      </c>
      <c r="V233" s="750" t="s">
        <v>11477</v>
      </c>
      <c r="W233" s="750" t="s">
        <v>11475</v>
      </c>
      <c r="X233" s="750">
        <v>6</v>
      </c>
      <c r="Y233" s="750">
        <v>5</v>
      </c>
      <c r="Z233" s="750" t="s">
        <v>11732</v>
      </c>
      <c r="AA233" s="750">
        <v>1</v>
      </c>
      <c r="AB233" s="750">
        <v>0</v>
      </c>
      <c r="AC233" s="750">
        <v>0</v>
      </c>
      <c r="AD233" s="750">
        <v>0</v>
      </c>
      <c r="AE233" s="750" t="s">
        <v>11475</v>
      </c>
    </row>
    <row r="234" spans="16:31">
      <c r="P234" s="750" t="s">
        <v>11745</v>
      </c>
      <c r="Q234" s="750" t="s">
        <v>11740</v>
      </c>
      <c r="R234" s="750" t="s">
        <v>11474</v>
      </c>
      <c r="S234" s="730">
        <v>6.1101502573376001E-2</v>
      </c>
      <c r="T234" s="750" t="s">
        <v>11475</v>
      </c>
      <c r="U234" s="750" t="s">
        <v>11492</v>
      </c>
      <c r="V234" s="750" t="s">
        <v>11493</v>
      </c>
      <c r="W234" s="750" t="s">
        <v>11475</v>
      </c>
      <c r="X234" s="750">
        <v>6</v>
      </c>
      <c r="Y234" s="750">
        <v>5</v>
      </c>
      <c r="Z234" s="750" t="s">
        <v>11732</v>
      </c>
      <c r="AA234" s="750">
        <v>1</v>
      </c>
      <c r="AB234" s="750">
        <v>0</v>
      </c>
      <c r="AC234" s="750">
        <v>0</v>
      </c>
      <c r="AD234" s="750">
        <v>0</v>
      </c>
      <c r="AE234" s="750" t="s">
        <v>11475</v>
      </c>
    </row>
    <row r="235" spans="16:31">
      <c r="P235" s="750" t="s">
        <v>11746</v>
      </c>
      <c r="Q235" s="750" t="s">
        <v>11740</v>
      </c>
      <c r="R235" s="750" t="s">
        <v>929</v>
      </c>
      <c r="S235" s="730">
        <v>4.1782189085872001E-2</v>
      </c>
      <c r="T235" s="750" t="s">
        <v>11475</v>
      </c>
      <c r="U235" s="750" t="s">
        <v>11492</v>
      </c>
      <c r="V235" s="750" t="s">
        <v>11493</v>
      </c>
      <c r="W235" s="750" t="s">
        <v>11475</v>
      </c>
      <c r="X235" s="750">
        <v>6</v>
      </c>
      <c r="Y235" s="750">
        <v>5</v>
      </c>
      <c r="Z235" s="750" t="s">
        <v>11732</v>
      </c>
      <c r="AA235" s="750">
        <v>1</v>
      </c>
      <c r="AB235" s="750">
        <v>0</v>
      </c>
      <c r="AC235" s="750">
        <v>0</v>
      </c>
      <c r="AD235" s="750">
        <v>0</v>
      </c>
      <c r="AE235" s="750" t="s">
        <v>11475</v>
      </c>
    </row>
    <row r="236" spans="16:31">
      <c r="P236" s="750" t="s">
        <v>11747</v>
      </c>
      <c r="Q236" s="750" t="s">
        <v>11740</v>
      </c>
      <c r="R236" s="750" t="s">
        <v>929</v>
      </c>
      <c r="S236" s="730">
        <v>6.6729310176994003E-2</v>
      </c>
      <c r="T236" s="750" t="s">
        <v>11475</v>
      </c>
      <c r="U236" s="750" t="s">
        <v>11492</v>
      </c>
      <c r="V236" s="750" t="s">
        <v>11493</v>
      </c>
      <c r="W236" s="750" t="s">
        <v>11475</v>
      </c>
      <c r="X236" s="750">
        <v>6</v>
      </c>
      <c r="Y236" s="750">
        <v>5</v>
      </c>
      <c r="Z236" s="750" t="s">
        <v>11732</v>
      </c>
      <c r="AA236" s="750">
        <v>1</v>
      </c>
      <c r="AB236" s="750">
        <v>0</v>
      </c>
      <c r="AC236" s="750">
        <v>0</v>
      </c>
      <c r="AD236" s="750">
        <v>0</v>
      </c>
      <c r="AE236" s="750" t="s">
        <v>11475</v>
      </c>
    </row>
    <row r="237" spans="16:31">
      <c r="P237" s="750" t="s">
        <v>11748</v>
      </c>
      <c r="Q237" s="750" t="s">
        <v>11740</v>
      </c>
      <c r="R237" s="750" t="s">
        <v>11474</v>
      </c>
      <c r="S237" s="730">
        <v>2.8077102722373799</v>
      </c>
      <c r="T237" s="750" t="s">
        <v>11475</v>
      </c>
      <c r="U237" s="750" t="s">
        <v>11553</v>
      </c>
      <c r="V237" s="750" t="s">
        <v>11554</v>
      </c>
      <c r="W237" s="750" t="s">
        <v>11475</v>
      </c>
      <c r="X237" s="750">
        <v>6</v>
      </c>
      <c r="Y237" s="750">
        <v>5</v>
      </c>
      <c r="Z237" s="750" t="s">
        <v>11732</v>
      </c>
      <c r="AA237" s="750">
        <v>1</v>
      </c>
      <c r="AB237" s="750">
        <v>0</v>
      </c>
      <c r="AC237" s="750">
        <v>0</v>
      </c>
      <c r="AD237" s="750">
        <v>0</v>
      </c>
      <c r="AE237" s="750" t="s">
        <v>11475</v>
      </c>
    </row>
    <row r="238" spans="16:31">
      <c r="P238" s="750" t="s">
        <v>11749</v>
      </c>
      <c r="Q238" s="750" t="s">
        <v>11740</v>
      </c>
      <c r="R238" s="750" t="s">
        <v>929</v>
      </c>
      <c r="S238" s="730">
        <v>8.3747617877159994E-2</v>
      </c>
      <c r="T238" s="750" t="s">
        <v>11475</v>
      </c>
      <c r="U238" s="750" t="s">
        <v>11501</v>
      </c>
      <c r="V238" s="750" t="s">
        <v>11501</v>
      </c>
      <c r="W238" s="750" t="s">
        <v>11475</v>
      </c>
      <c r="X238" s="750">
        <v>6</v>
      </c>
      <c r="Y238" s="750">
        <v>5</v>
      </c>
      <c r="Z238" s="750" t="s">
        <v>11732</v>
      </c>
      <c r="AA238" s="750">
        <v>1</v>
      </c>
      <c r="AB238" s="750">
        <v>0</v>
      </c>
      <c r="AC238" s="750">
        <v>0</v>
      </c>
      <c r="AD238" s="750">
        <v>8</v>
      </c>
      <c r="AE238" s="750" t="s">
        <v>11475</v>
      </c>
    </row>
    <row r="239" spans="16:31">
      <c r="P239" s="750" t="s">
        <v>11750</v>
      </c>
      <c r="Q239" s="750" t="s">
        <v>11740</v>
      </c>
      <c r="R239" s="750" t="s">
        <v>11474</v>
      </c>
      <c r="S239" s="730">
        <v>6.9034342375764002E-2</v>
      </c>
      <c r="T239" s="750" t="s">
        <v>11475</v>
      </c>
      <c r="U239" s="750" t="s">
        <v>11501</v>
      </c>
      <c r="V239" s="750" t="s">
        <v>11501</v>
      </c>
      <c r="W239" s="750" t="s">
        <v>11475</v>
      </c>
      <c r="X239" s="750">
        <v>6</v>
      </c>
      <c r="Y239" s="750">
        <v>5</v>
      </c>
      <c r="Z239" s="750" t="s">
        <v>11732</v>
      </c>
      <c r="AA239" s="750">
        <v>1</v>
      </c>
      <c r="AB239" s="750">
        <v>0</v>
      </c>
      <c r="AC239" s="750">
        <v>0</v>
      </c>
      <c r="AD239" s="750">
        <v>8</v>
      </c>
      <c r="AE239" s="750" t="s">
        <v>11475</v>
      </c>
    </row>
    <row r="240" spans="16:31">
      <c r="P240" s="750" t="s">
        <v>11751</v>
      </c>
      <c r="Q240" s="750" t="s">
        <v>11740</v>
      </c>
      <c r="R240" s="750" t="s">
        <v>929</v>
      </c>
      <c r="S240" s="730">
        <v>7.0747584399228999E-2</v>
      </c>
      <c r="T240" s="750" t="s">
        <v>11475</v>
      </c>
      <c r="U240" s="750" t="s">
        <v>11501</v>
      </c>
      <c r="V240" s="750" t="s">
        <v>11501</v>
      </c>
      <c r="W240" s="750" t="s">
        <v>11475</v>
      </c>
      <c r="X240" s="750">
        <v>6</v>
      </c>
      <c r="Y240" s="750">
        <v>5</v>
      </c>
      <c r="Z240" s="750" t="s">
        <v>11732</v>
      </c>
      <c r="AA240" s="750">
        <v>1</v>
      </c>
      <c r="AB240" s="750">
        <v>0</v>
      </c>
      <c r="AC240" s="750">
        <v>0</v>
      </c>
      <c r="AD240" s="750">
        <v>8</v>
      </c>
      <c r="AE240" s="750" t="s">
        <v>11475</v>
      </c>
    </row>
    <row r="241" spans="16:31">
      <c r="P241" s="750" t="s">
        <v>11752</v>
      </c>
      <c r="Q241" s="750" t="s">
        <v>11740</v>
      </c>
      <c r="R241" s="750" t="s">
        <v>11474</v>
      </c>
      <c r="S241" s="730">
        <v>4.0107311194032998E-2</v>
      </c>
      <c r="T241" s="750" t="s">
        <v>11475</v>
      </c>
      <c r="U241" s="750" t="s">
        <v>11501</v>
      </c>
      <c r="V241" s="750" t="s">
        <v>11501</v>
      </c>
      <c r="W241" s="750" t="s">
        <v>11475</v>
      </c>
      <c r="X241" s="750">
        <v>6</v>
      </c>
      <c r="Y241" s="750">
        <v>5</v>
      </c>
      <c r="Z241" s="750" t="s">
        <v>11732</v>
      </c>
      <c r="AA241" s="750">
        <v>1</v>
      </c>
      <c r="AB241" s="750">
        <v>0</v>
      </c>
      <c r="AC241" s="750">
        <v>0</v>
      </c>
      <c r="AD241" s="750">
        <v>8</v>
      </c>
      <c r="AE241" s="750" t="s">
        <v>11475</v>
      </c>
    </row>
    <row r="242" spans="16:31">
      <c r="P242" s="750" t="s">
        <v>11753</v>
      </c>
      <c r="Q242" s="750" t="s">
        <v>11740</v>
      </c>
      <c r="R242" s="750" t="s">
        <v>929</v>
      </c>
      <c r="S242" s="730">
        <v>9.4721973186880998E-2</v>
      </c>
      <c r="T242" s="750" t="s">
        <v>11475</v>
      </c>
      <c r="U242" s="750" t="s">
        <v>11501</v>
      </c>
      <c r="V242" s="750" t="s">
        <v>11501</v>
      </c>
      <c r="W242" s="750" t="s">
        <v>11475</v>
      </c>
      <c r="X242" s="750">
        <v>6</v>
      </c>
      <c r="Y242" s="750">
        <v>5</v>
      </c>
      <c r="Z242" s="750" t="s">
        <v>11732</v>
      </c>
      <c r="AA242" s="750">
        <v>1</v>
      </c>
      <c r="AB242" s="750">
        <v>0</v>
      </c>
      <c r="AC242" s="750">
        <v>0</v>
      </c>
      <c r="AD242" s="750">
        <v>8</v>
      </c>
      <c r="AE242" s="750" t="s">
        <v>11475</v>
      </c>
    </row>
    <row r="243" spans="16:31">
      <c r="P243" s="750" t="s">
        <v>11754</v>
      </c>
      <c r="Q243" s="750" t="s">
        <v>11755</v>
      </c>
      <c r="R243" s="750" t="s">
        <v>11474</v>
      </c>
      <c r="S243" s="730">
        <v>8.0796290301230006E-2</v>
      </c>
      <c r="T243" s="750" t="s">
        <v>11475</v>
      </c>
      <c r="U243" s="750" t="s">
        <v>11492</v>
      </c>
      <c r="V243" s="750" t="s">
        <v>11493</v>
      </c>
      <c r="W243" s="750" t="s">
        <v>11475</v>
      </c>
      <c r="X243" s="750">
        <v>6</v>
      </c>
      <c r="Y243" s="750">
        <v>5</v>
      </c>
      <c r="Z243" s="750" t="s">
        <v>11732</v>
      </c>
      <c r="AA243" s="750">
        <v>1</v>
      </c>
      <c r="AB243" s="750">
        <v>0</v>
      </c>
      <c r="AC243" s="750">
        <v>0</v>
      </c>
      <c r="AD243" s="750">
        <v>0</v>
      </c>
      <c r="AE243" s="750" t="s">
        <v>11475</v>
      </c>
    </row>
    <row r="244" spans="16:31">
      <c r="P244" s="750" t="s">
        <v>11756</v>
      </c>
      <c r="Q244" s="750" t="s">
        <v>11755</v>
      </c>
      <c r="R244" s="750" t="s">
        <v>11474</v>
      </c>
      <c r="S244" s="730">
        <v>0.28400250231958102</v>
      </c>
      <c r="T244" s="750" t="s">
        <v>11475</v>
      </c>
      <c r="U244" s="750" t="s">
        <v>11523</v>
      </c>
      <c r="V244" s="750" t="s">
        <v>11524</v>
      </c>
      <c r="W244" s="750" t="s">
        <v>923</v>
      </c>
      <c r="X244" s="750">
        <v>6</v>
      </c>
      <c r="Y244" s="750">
        <v>5</v>
      </c>
      <c r="Z244" s="750" t="s">
        <v>11732</v>
      </c>
      <c r="AA244" s="750">
        <v>0</v>
      </c>
      <c r="AB244" s="750">
        <v>1</v>
      </c>
      <c r="AC244" s="750">
        <v>0</v>
      </c>
      <c r="AD244" s="750">
        <v>0</v>
      </c>
      <c r="AE244" s="750" t="s">
        <v>11475</v>
      </c>
    </row>
    <row r="245" spans="16:31">
      <c r="P245" s="750" t="s">
        <v>11744</v>
      </c>
      <c r="Q245" s="750" t="s">
        <v>11755</v>
      </c>
      <c r="R245" s="750" t="s">
        <v>11474</v>
      </c>
      <c r="S245" s="730">
        <v>0.241581016202152</v>
      </c>
      <c r="T245" s="750" t="s">
        <v>11475</v>
      </c>
      <c r="U245" s="750" t="s">
        <v>11523</v>
      </c>
      <c r="V245" s="750" t="s">
        <v>11524</v>
      </c>
      <c r="W245" s="750" t="s">
        <v>923</v>
      </c>
      <c r="X245" s="750">
        <v>6</v>
      </c>
      <c r="Y245" s="750">
        <v>5</v>
      </c>
      <c r="Z245" s="750" t="s">
        <v>11732</v>
      </c>
      <c r="AA245" s="750">
        <v>0</v>
      </c>
      <c r="AB245" s="750">
        <v>1</v>
      </c>
      <c r="AC245" s="750">
        <v>0</v>
      </c>
      <c r="AD245" s="750">
        <v>0</v>
      </c>
      <c r="AE245" s="750" t="s">
        <v>11475</v>
      </c>
    </row>
    <row r="246" spans="16:31">
      <c r="P246" s="750" t="s">
        <v>11757</v>
      </c>
      <c r="Q246" s="750" t="s">
        <v>11755</v>
      </c>
      <c r="R246" s="750" t="s">
        <v>11474</v>
      </c>
      <c r="S246" s="730">
        <v>0.85061553087560704</v>
      </c>
      <c r="T246" s="750" t="s">
        <v>11475</v>
      </c>
      <c r="U246" s="750" t="s">
        <v>11476</v>
      </c>
      <c r="V246" s="750" t="s">
        <v>11477</v>
      </c>
      <c r="W246" s="750" t="s">
        <v>11475</v>
      </c>
      <c r="X246" s="750">
        <v>6</v>
      </c>
      <c r="Y246" s="750">
        <v>5</v>
      </c>
      <c r="Z246" s="750" t="s">
        <v>11732</v>
      </c>
      <c r="AA246" s="750">
        <v>1</v>
      </c>
      <c r="AB246" s="750">
        <v>0</v>
      </c>
      <c r="AC246" s="750">
        <v>0</v>
      </c>
      <c r="AD246" s="750">
        <v>0</v>
      </c>
      <c r="AE246" s="750" t="s">
        <v>11475</v>
      </c>
    </row>
    <row r="247" spans="16:31">
      <c r="P247" s="750" t="s">
        <v>11758</v>
      </c>
      <c r="Q247" s="750" t="s">
        <v>11755</v>
      </c>
      <c r="R247" s="750" t="s">
        <v>11474</v>
      </c>
      <c r="S247" s="730">
        <v>0.33827379691203302</v>
      </c>
      <c r="T247" s="750" t="s">
        <v>11475</v>
      </c>
      <c r="U247" s="750" t="s">
        <v>11501</v>
      </c>
      <c r="V247" s="750" t="s">
        <v>11501</v>
      </c>
      <c r="W247" s="750" t="s">
        <v>11475</v>
      </c>
      <c r="X247" s="750">
        <v>6</v>
      </c>
      <c r="Y247" s="750">
        <v>5</v>
      </c>
      <c r="Z247" s="750" t="s">
        <v>11732</v>
      </c>
      <c r="AA247" s="750">
        <v>1</v>
      </c>
      <c r="AB247" s="750">
        <v>0</v>
      </c>
      <c r="AC247" s="750">
        <v>0</v>
      </c>
      <c r="AD247" s="750">
        <v>8</v>
      </c>
      <c r="AE247" s="750" t="s">
        <v>11475</v>
      </c>
    </row>
    <row r="248" spans="16:31">
      <c r="P248" s="750" t="s">
        <v>11759</v>
      </c>
      <c r="Q248" s="750" t="s">
        <v>11755</v>
      </c>
      <c r="R248" s="750" t="s">
        <v>11474</v>
      </c>
      <c r="S248" s="730">
        <v>0.67921183144007202</v>
      </c>
      <c r="T248" s="750" t="s">
        <v>11475</v>
      </c>
      <c r="U248" s="750" t="s">
        <v>11476</v>
      </c>
      <c r="V248" s="750" t="s">
        <v>11477</v>
      </c>
      <c r="W248" s="750" t="s">
        <v>11475</v>
      </c>
      <c r="X248" s="750">
        <v>6</v>
      </c>
      <c r="Y248" s="750">
        <v>5</v>
      </c>
      <c r="Z248" s="750" t="s">
        <v>11732</v>
      </c>
      <c r="AA248" s="750">
        <v>1</v>
      </c>
      <c r="AB248" s="750">
        <v>0</v>
      </c>
      <c r="AC248" s="750">
        <v>0</v>
      </c>
      <c r="AD248" s="750">
        <v>0</v>
      </c>
      <c r="AE248" s="750" t="s">
        <v>11475</v>
      </c>
    </row>
    <row r="249" spans="16:31">
      <c r="P249" s="750" t="s">
        <v>11760</v>
      </c>
      <c r="Q249" s="750" t="s">
        <v>11755</v>
      </c>
      <c r="R249" s="750" t="s">
        <v>11474</v>
      </c>
      <c r="S249" s="730">
        <v>0.50235136984004702</v>
      </c>
      <c r="T249" s="750" t="s">
        <v>11475</v>
      </c>
      <c r="U249" s="750" t="s">
        <v>11492</v>
      </c>
      <c r="V249" s="750" t="s">
        <v>11493</v>
      </c>
      <c r="W249" s="750" t="s">
        <v>11475</v>
      </c>
      <c r="X249" s="750">
        <v>6</v>
      </c>
      <c r="Y249" s="750">
        <v>5</v>
      </c>
      <c r="Z249" s="750" t="s">
        <v>11732</v>
      </c>
      <c r="AA249" s="750">
        <v>1</v>
      </c>
      <c r="AB249" s="750">
        <v>0</v>
      </c>
      <c r="AC249" s="750">
        <v>0</v>
      </c>
      <c r="AD249" s="750">
        <v>0</v>
      </c>
      <c r="AE249" s="750" t="s">
        <v>11475</v>
      </c>
    </row>
    <row r="250" spans="16:31">
      <c r="P250" s="750" t="s">
        <v>11761</v>
      </c>
      <c r="Q250" s="750" t="s">
        <v>11762</v>
      </c>
      <c r="R250" s="750" t="s">
        <v>11474</v>
      </c>
      <c r="S250" s="730">
        <v>8.9703602672300001E-2</v>
      </c>
      <c r="T250" s="750" t="s">
        <v>11475</v>
      </c>
      <c r="U250" s="750" t="s">
        <v>11541</v>
      </c>
      <c r="V250" s="750" t="s">
        <v>11524</v>
      </c>
      <c r="W250" s="750" t="s">
        <v>11475</v>
      </c>
      <c r="X250" s="750">
        <v>6</v>
      </c>
      <c r="Y250" s="750">
        <v>9</v>
      </c>
      <c r="Z250" s="750" t="s">
        <v>11763</v>
      </c>
      <c r="AA250" s="750">
        <v>1</v>
      </c>
      <c r="AB250" s="750">
        <v>0</v>
      </c>
      <c r="AC250" s="750">
        <v>0</v>
      </c>
      <c r="AD250" s="750">
        <v>0</v>
      </c>
      <c r="AE250" s="750" t="s">
        <v>11475</v>
      </c>
    </row>
    <row r="251" spans="16:31">
      <c r="P251" s="750" t="s">
        <v>11764</v>
      </c>
      <c r="Q251" s="750" t="s">
        <v>11762</v>
      </c>
      <c r="R251" s="750" t="s">
        <v>11474</v>
      </c>
      <c r="S251" s="730">
        <v>0.13767976474438301</v>
      </c>
      <c r="T251" s="750" t="s">
        <v>11475</v>
      </c>
      <c r="U251" s="750" t="s">
        <v>11476</v>
      </c>
      <c r="V251" s="750" t="s">
        <v>11477</v>
      </c>
      <c r="W251" s="750" t="s">
        <v>11475</v>
      </c>
      <c r="X251" s="750">
        <v>6</v>
      </c>
      <c r="Y251" s="750">
        <v>9</v>
      </c>
      <c r="Z251" s="750" t="s">
        <v>11763</v>
      </c>
      <c r="AA251" s="750">
        <v>1</v>
      </c>
      <c r="AB251" s="750">
        <v>0</v>
      </c>
      <c r="AC251" s="750">
        <v>0</v>
      </c>
      <c r="AD251" s="750">
        <v>0</v>
      </c>
      <c r="AE251" s="750" t="s">
        <v>11475</v>
      </c>
    </row>
    <row r="252" spans="16:31">
      <c r="P252" s="750" t="s">
        <v>11765</v>
      </c>
      <c r="Q252" s="750" t="s">
        <v>11762</v>
      </c>
      <c r="R252" s="750" t="s">
        <v>11474</v>
      </c>
      <c r="S252" s="730">
        <v>0.20339480223423001</v>
      </c>
      <c r="T252" s="750" t="s">
        <v>11475</v>
      </c>
      <c r="U252" s="750" t="s">
        <v>11492</v>
      </c>
      <c r="V252" s="750" t="s">
        <v>11493</v>
      </c>
      <c r="W252" s="750" t="s">
        <v>11475</v>
      </c>
      <c r="X252" s="750">
        <v>6</v>
      </c>
      <c r="Y252" s="750">
        <v>9</v>
      </c>
      <c r="Z252" s="750" t="s">
        <v>11763</v>
      </c>
      <c r="AA252" s="750">
        <v>1</v>
      </c>
      <c r="AB252" s="750">
        <v>0</v>
      </c>
      <c r="AC252" s="750">
        <v>0</v>
      </c>
      <c r="AD252" s="750">
        <v>0</v>
      </c>
      <c r="AE252" s="750" t="s">
        <v>11475</v>
      </c>
    </row>
    <row r="253" spans="16:31">
      <c r="P253" s="750" t="s">
        <v>11766</v>
      </c>
      <c r="Q253" s="750" t="s">
        <v>11762</v>
      </c>
      <c r="R253" s="750" t="s">
        <v>11474</v>
      </c>
      <c r="S253" s="730">
        <v>0.58828319593265699</v>
      </c>
      <c r="T253" s="750" t="s">
        <v>11475</v>
      </c>
      <c r="U253" s="750" t="s">
        <v>11492</v>
      </c>
      <c r="V253" s="750" t="s">
        <v>11493</v>
      </c>
      <c r="W253" s="750" t="s">
        <v>11475</v>
      </c>
      <c r="X253" s="750">
        <v>6</v>
      </c>
      <c r="Y253" s="750">
        <v>9</v>
      </c>
      <c r="Z253" s="750" t="s">
        <v>11763</v>
      </c>
      <c r="AA253" s="750">
        <v>1</v>
      </c>
      <c r="AB253" s="750">
        <v>0</v>
      </c>
      <c r="AC253" s="750">
        <v>0</v>
      </c>
      <c r="AD253" s="750">
        <v>0</v>
      </c>
      <c r="AE253" s="750" t="s">
        <v>11475</v>
      </c>
    </row>
    <row r="254" spans="16:31">
      <c r="P254" s="750" t="s">
        <v>11767</v>
      </c>
      <c r="Q254" s="750" t="s">
        <v>11762</v>
      </c>
      <c r="R254" s="750" t="s">
        <v>11474</v>
      </c>
      <c r="S254" s="730">
        <v>7.8884114759050994E-2</v>
      </c>
      <c r="T254" s="750" t="s">
        <v>11475</v>
      </c>
      <c r="U254" s="750" t="s">
        <v>11492</v>
      </c>
      <c r="V254" s="750" t="s">
        <v>11493</v>
      </c>
      <c r="W254" s="750" t="s">
        <v>11475</v>
      </c>
      <c r="X254" s="750">
        <v>6</v>
      </c>
      <c r="Y254" s="750">
        <v>9</v>
      </c>
      <c r="Z254" s="750" t="s">
        <v>11763</v>
      </c>
      <c r="AA254" s="750">
        <v>1</v>
      </c>
      <c r="AB254" s="750">
        <v>0</v>
      </c>
      <c r="AC254" s="750">
        <v>0</v>
      </c>
      <c r="AD254" s="750">
        <v>0</v>
      </c>
      <c r="AE254" s="750" t="s">
        <v>11475</v>
      </c>
    </row>
    <row r="255" spans="16:31">
      <c r="P255" s="750" t="s">
        <v>11768</v>
      </c>
      <c r="Q255" s="750" t="s">
        <v>11762</v>
      </c>
      <c r="R255" s="750" t="s">
        <v>11474</v>
      </c>
      <c r="S255" s="730">
        <v>7.5276351625633994E-2</v>
      </c>
      <c r="T255" s="750" t="s">
        <v>11475</v>
      </c>
      <c r="U255" s="750" t="s">
        <v>11492</v>
      </c>
      <c r="V255" s="750" t="s">
        <v>11493</v>
      </c>
      <c r="W255" s="750" t="s">
        <v>11475</v>
      </c>
      <c r="X255" s="750">
        <v>6</v>
      </c>
      <c r="Y255" s="750">
        <v>9</v>
      </c>
      <c r="Z255" s="750" t="s">
        <v>11763</v>
      </c>
      <c r="AA255" s="750">
        <v>1</v>
      </c>
      <c r="AB255" s="750">
        <v>0</v>
      </c>
      <c r="AC255" s="750">
        <v>0</v>
      </c>
      <c r="AD255" s="750">
        <v>0</v>
      </c>
      <c r="AE255" s="750" t="s">
        <v>11475</v>
      </c>
    </row>
    <row r="256" spans="16:31">
      <c r="P256" s="750" t="s">
        <v>11769</v>
      </c>
      <c r="Q256" s="750" t="s">
        <v>11762</v>
      </c>
      <c r="R256" s="750" t="s">
        <v>11474</v>
      </c>
      <c r="S256" s="730">
        <v>0.30941978157403</v>
      </c>
      <c r="T256" s="750" t="s">
        <v>11475</v>
      </c>
      <c r="U256" s="750" t="s">
        <v>11541</v>
      </c>
      <c r="V256" s="750" t="s">
        <v>11524</v>
      </c>
      <c r="W256" s="750" t="s">
        <v>11475</v>
      </c>
      <c r="X256" s="750">
        <v>6</v>
      </c>
      <c r="Y256" s="750">
        <v>9</v>
      </c>
      <c r="Z256" s="750" t="s">
        <v>11763</v>
      </c>
      <c r="AA256" s="750">
        <v>1</v>
      </c>
      <c r="AB256" s="750">
        <v>0</v>
      </c>
      <c r="AC256" s="750">
        <v>0</v>
      </c>
      <c r="AD256" s="750">
        <v>0</v>
      </c>
      <c r="AE256" s="750" t="s">
        <v>11475</v>
      </c>
    </row>
    <row r="257" spans="16:31">
      <c r="P257" s="750" t="s">
        <v>11770</v>
      </c>
      <c r="Q257" s="750" t="s">
        <v>11762</v>
      </c>
      <c r="R257" s="750" t="s">
        <v>11474</v>
      </c>
      <c r="S257" s="730">
        <v>7.7326235129940996E-2</v>
      </c>
      <c r="T257" s="750" t="s">
        <v>11475</v>
      </c>
      <c r="U257" s="750" t="s">
        <v>11541</v>
      </c>
      <c r="V257" s="750" t="s">
        <v>11524</v>
      </c>
      <c r="W257" s="750" t="s">
        <v>11475</v>
      </c>
      <c r="X257" s="750">
        <v>6</v>
      </c>
      <c r="Y257" s="750">
        <v>9</v>
      </c>
      <c r="Z257" s="750" t="s">
        <v>11763</v>
      </c>
      <c r="AA257" s="750">
        <v>1</v>
      </c>
      <c r="AB257" s="750">
        <v>0</v>
      </c>
      <c r="AC257" s="750">
        <v>0</v>
      </c>
      <c r="AD257" s="750">
        <v>0</v>
      </c>
      <c r="AE257" s="750" t="s">
        <v>11475</v>
      </c>
    </row>
    <row r="258" spans="16:31">
      <c r="P258" s="750" t="s">
        <v>11771</v>
      </c>
      <c r="Q258" s="750" t="s">
        <v>11762</v>
      </c>
      <c r="R258" s="750" t="s">
        <v>11474</v>
      </c>
      <c r="S258" s="730">
        <v>0.14642706663050301</v>
      </c>
      <c r="T258" s="750" t="s">
        <v>11475</v>
      </c>
      <c r="U258" s="750" t="s">
        <v>11476</v>
      </c>
      <c r="V258" s="750" t="s">
        <v>11477</v>
      </c>
      <c r="W258" s="750" t="s">
        <v>11475</v>
      </c>
      <c r="X258" s="750">
        <v>6</v>
      </c>
      <c r="Y258" s="750">
        <v>9</v>
      </c>
      <c r="Z258" s="750" t="s">
        <v>11763</v>
      </c>
      <c r="AA258" s="750">
        <v>1</v>
      </c>
      <c r="AB258" s="750">
        <v>0</v>
      </c>
      <c r="AC258" s="750">
        <v>0</v>
      </c>
      <c r="AD258" s="750">
        <v>0</v>
      </c>
      <c r="AE258" s="750" t="s">
        <v>11475</v>
      </c>
    </row>
    <row r="259" spans="16:31">
      <c r="P259" s="750" t="s">
        <v>11772</v>
      </c>
      <c r="Q259" s="750" t="s">
        <v>11762</v>
      </c>
      <c r="R259" s="750" t="s">
        <v>11474</v>
      </c>
      <c r="S259" s="730">
        <v>4.3125500048101E-2</v>
      </c>
      <c r="T259" s="750" t="s">
        <v>11475</v>
      </c>
      <c r="U259" s="750" t="s">
        <v>11553</v>
      </c>
      <c r="V259" s="750" t="s">
        <v>11554</v>
      </c>
      <c r="W259" s="750" t="s">
        <v>11475</v>
      </c>
      <c r="X259" s="750">
        <v>6</v>
      </c>
      <c r="Y259" s="750">
        <v>9</v>
      </c>
      <c r="Z259" s="750" t="s">
        <v>11763</v>
      </c>
      <c r="AA259" s="750">
        <v>1</v>
      </c>
      <c r="AB259" s="750">
        <v>0</v>
      </c>
      <c r="AC259" s="750">
        <v>0</v>
      </c>
      <c r="AD259" s="750">
        <v>0</v>
      </c>
      <c r="AE259" s="750" t="s">
        <v>11475</v>
      </c>
    </row>
    <row r="260" spans="16:31">
      <c r="P260" s="750" t="s">
        <v>11773</v>
      </c>
      <c r="Q260" s="750" t="s">
        <v>11762</v>
      </c>
      <c r="R260" s="750" t="s">
        <v>11474</v>
      </c>
      <c r="S260" s="730">
        <v>0.17106326329572299</v>
      </c>
      <c r="T260" s="750" t="s">
        <v>11475</v>
      </c>
      <c r="U260" s="750" t="s">
        <v>11501</v>
      </c>
      <c r="V260" s="750" t="s">
        <v>11501</v>
      </c>
      <c r="W260" s="750" t="s">
        <v>11475</v>
      </c>
      <c r="X260" s="750">
        <v>6</v>
      </c>
      <c r="Y260" s="750">
        <v>9</v>
      </c>
      <c r="Z260" s="750" t="s">
        <v>11763</v>
      </c>
      <c r="AA260" s="750">
        <v>1</v>
      </c>
      <c r="AB260" s="750">
        <v>0</v>
      </c>
      <c r="AC260" s="750">
        <v>0</v>
      </c>
      <c r="AD260" s="750">
        <v>8</v>
      </c>
      <c r="AE260" s="750" t="s">
        <v>11475</v>
      </c>
    </row>
    <row r="261" spans="16:31">
      <c r="P261" s="750" t="s">
        <v>11774</v>
      </c>
      <c r="Q261" s="750" t="s">
        <v>11762</v>
      </c>
      <c r="R261" s="750" t="s">
        <v>11474</v>
      </c>
      <c r="S261" s="730">
        <v>0.30338633187535402</v>
      </c>
      <c r="T261" s="750" t="s">
        <v>11475</v>
      </c>
      <c r="U261" s="750" t="s">
        <v>11501</v>
      </c>
      <c r="V261" s="750" t="s">
        <v>11501</v>
      </c>
      <c r="W261" s="750" t="s">
        <v>11475</v>
      </c>
      <c r="X261" s="750">
        <v>6</v>
      </c>
      <c r="Y261" s="750">
        <v>9</v>
      </c>
      <c r="Z261" s="750" t="s">
        <v>11763</v>
      </c>
      <c r="AA261" s="750">
        <v>1</v>
      </c>
      <c r="AB261" s="750">
        <v>0</v>
      </c>
      <c r="AC261" s="750">
        <v>0</v>
      </c>
      <c r="AD261" s="750">
        <v>8</v>
      </c>
      <c r="AE261" s="750" t="s">
        <v>11475</v>
      </c>
    </row>
    <row r="262" spans="16:31">
      <c r="P262" s="750" t="s">
        <v>11775</v>
      </c>
      <c r="Q262" s="750" t="s">
        <v>11762</v>
      </c>
      <c r="R262" s="750" t="s">
        <v>11474</v>
      </c>
      <c r="S262" s="730">
        <v>3.9858902779367003E-2</v>
      </c>
      <c r="T262" s="750" t="s">
        <v>11475</v>
      </c>
      <c r="U262" s="750" t="s">
        <v>11553</v>
      </c>
      <c r="V262" s="750" t="s">
        <v>11554</v>
      </c>
      <c r="W262" s="750" t="s">
        <v>11475</v>
      </c>
      <c r="X262" s="750">
        <v>6</v>
      </c>
      <c r="Y262" s="750">
        <v>9</v>
      </c>
      <c r="Z262" s="750" t="s">
        <v>11763</v>
      </c>
      <c r="AA262" s="750">
        <v>1</v>
      </c>
      <c r="AB262" s="750">
        <v>0</v>
      </c>
      <c r="AC262" s="750">
        <v>0</v>
      </c>
      <c r="AD262" s="750">
        <v>0</v>
      </c>
      <c r="AE262" s="750" t="s">
        <v>11475</v>
      </c>
    </row>
    <row r="263" spans="16:31">
      <c r="P263" s="750" t="s">
        <v>11776</v>
      </c>
      <c r="Q263" s="750" t="s">
        <v>11777</v>
      </c>
      <c r="R263" s="750" t="s">
        <v>11474</v>
      </c>
      <c r="S263" s="730">
        <v>4.4525874872574998E-2</v>
      </c>
      <c r="T263" s="750" t="s">
        <v>11475</v>
      </c>
      <c r="U263" s="750" t="s">
        <v>11492</v>
      </c>
      <c r="V263" s="750" t="s">
        <v>11493</v>
      </c>
      <c r="W263" s="750" t="s">
        <v>11475</v>
      </c>
      <c r="X263" s="750">
        <v>6</v>
      </c>
      <c r="Y263" s="750">
        <v>9</v>
      </c>
      <c r="Z263" s="750" t="s">
        <v>11763</v>
      </c>
      <c r="AA263" s="750">
        <v>1</v>
      </c>
      <c r="AB263" s="750">
        <v>0</v>
      </c>
      <c r="AC263" s="750">
        <v>0</v>
      </c>
      <c r="AD263" s="750">
        <v>0</v>
      </c>
      <c r="AE263" s="750" t="s">
        <v>11475</v>
      </c>
    </row>
    <row r="264" spans="16:31">
      <c r="P264" s="750" t="s">
        <v>11778</v>
      </c>
      <c r="Q264" s="750" t="s">
        <v>11777</v>
      </c>
      <c r="R264" s="750" t="s">
        <v>11474</v>
      </c>
      <c r="S264" s="730">
        <v>3.7090702564332001E-2</v>
      </c>
      <c r="T264" s="750" t="s">
        <v>11475</v>
      </c>
      <c r="U264" s="750" t="s">
        <v>11523</v>
      </c>
      <c r="V264" s="750" t="s">
        <v>11524</v>
      </c>
      <c r="W264" s="750" t="s">
        <v>923</v>
      </c>
      <c r="X264" s="750">
        <v>6</v>
      </c>
      <c r="Y264" s="750">
        <v>9</v>
      </c>
      <c r="Z264" s="750" t="s">
        <v>11763</v>
      </c>
      <c r="AA264" s="750">
        <v>0</v>
      </c>
      <c r="AB264" s="750">
        <v>1</v>
      </c>
      <c r="AC264" s="750">
        <v>0</v>
      </c>
      <c r="AD264" s="750">
        <v>0</v>
      </c>
      <c r="AE264" s="750" t="s">
        <v>11475</v>
      </c>
    </row>
    <row r="265" spans="16:31">
      <c r="P265" s="750" t="s">
        <v>11771</v>
      </c>
      <c r="Q265" s="750" t="s">
        <v>11777</v>
      </c>
      <c r="R265" s="750" t="s">
        <v>11474</v>
      </c>
      <c r="S265" s="730">
        <v>2.0508231899000999</v>
      </c>
      <c r="T265" s="750" t="s">
        <v>11475</v>
      </c>
      <c r="U265" s="750" t="s">
        <v>11476</v>
      </c>
      <c r="V265" s="750" t="s">
        <v>11477</v>
      </c>
      <c r="W265" s="750" t="s">
        <v>11475</v>
      </c>
      <c r="X265" s="750">
        <v>6</v>
      </c>
      <c r="Y265" s="750">
        <v>9</v>
      </c>
      <c r="Z265" s="750" t="s">
        <v>11763</v>
      </c>
      <c r="AA265" s="750">
        <v>1</v>
      </c>
      <c r="AB265" s="750">
        <v>0</v>
      </c>
      <c r="AC265" s="750">
        <v>0</v>
      </c>
      <c r="AD265" s="750">
        <v>0</v>
      </c>
      <c r="AE265" s="750" t="s">
        <v>11475</v>
      </c>
    </row>
    <row r="266" spans="16:31">
      <c r="P266" s="750" t="s">
        <v>11779</v>
      </c>
      <c r="Q266" s="750" t="s">
        <v>11777</v>
      </c>
      <c r="R266" s="750" t="s">
        <v>11474</v>
      </c>
      <c r="S266" s="730">
        <v>0.18455728941560001</v>
      </c>
      <c r="T266" s="750" t="s">
        <v>11475</v>
      </c>
      <c r="U266" s="750" t="s">
        <v>11492</v>
      </c>
      <c r="V266" s="750" t="s">
        <v>11493</v>
      </c>
      <c r="W266" s="750" t="s">
        <v>11475</v>
      </c>
      <c r="X266" s="750">
        <v>6</v>
      </c>
      <c r="Y266" s="750">
        <v>9</v>
      </c>
      <c r="Z266" s="750" t="s">
        <v>11763</v>
      </c>
      <c r="AA266" s="750">
        <v>1</v>
      </c>
      <c r="AB266" s="750">
        <v>0</v>
      </c>
      <c r="AC266" s="750">
        <v>0</v>
      </c>
      <c r="AD266" s="750">
        <v>0</v>
      </c>
      <c r="AE266" s="750" t="s">
        <v>11475</v>
      </c>
    </row>
    <row r="267" spans="16:31">
      <c r="P267" s="750" t="s">
        <v>11780</v>
      </c>
      <c r="Q267" s="750" t="s">
        <v>11781</v>
      </c>
      <c r="R267" s="750" t="s">
        <v>11474</v>
      </c>
      <c r="S267" s="730">
        <v>0.19082567237522999</v>
      </c>
      <c r="T267" s="750" t="s">
        <v>11475</v>
      </c>
      <c r="U267" s="750" t="s">
        <v>11541</v>
      </c>
      <c r="V267" s="750" t="s">
        <v>11524</v>
      </c>
      <c r="W267" s="750" t="s">
        <v>11475</v>
      </c>
      <c r="X267" s="750">
        <v>6</v>
      </c>
      <c r="Y267" s="750">
        <v>10</v>
      </c>
      <c r="Z267" s="750" t="s">
        <v>11782</v>
      </c>
      <c r="AA267" s="750">
        <v>1</v>
      </c>
      <c r="AB267" s="750">
        <v>0</v>
      </c>
      <c r="AC267" s="750">
        <v>0</v>
      </c>
      <c r="AD267" s="750">
        <v>0</v>
      </c>
      <c r="AE267" s="750" t="s">
        <v>11475</v>
      </c>
    </row>
    <row r="268" spans="16:31">
      <c r="P268" s="750" t="s">
        <v>11783</v>
      </c>
      <c r="Q268" s="750" t="s">
        <v>11781</v>
      </c>
      <c r="R268" s="750" t="s">
        <v>11474</v>
      </c>
      <c r="S268" s="730">
        <v>7.7690659139714E-2</v>
      </c>
      <c r="T268" s="750" t="s">
        <v>11475</v>
      </c>
      <c r="U268" s="750" t="s">
        <v>11492</v>
      </c>
      <c r="V268" s="750" t="s">
        <v>11493</v>
      </c>
      <c r="W268" s="750" t="s">
        <v>11475</v>
      </c>
      <c r="X268" s="750">
        <v>6</v>
      </c>
      <c r="Y268" s="750">
        <v>10</v>
      </c>
      <c r="Z268" s="750" t="s">
        <v>11782</v>
      </c>
      <c r="AA268" s="750">
        <v>1</v>
      </c>
      <c r="AB268" s="750">
        <v>0</v>
      </c>
      <c r="AC268" s="750">
        <v>0</v>
      </c>
      <c r="AD268" s="750">
        <v>0</v>
      </c>
      <c r="AE268" s="750" t="s">
        <v>11475</v>
      </c>
    </row>
    <row r="269" spans="16:31">
      <c r="P269" s="750" t="s">
        <v>11784</v>
      </c>
      <c r="Q269" s="750" t="s">
        <v>11781</v>
      </c>
      <c r="R269" s="750" t="s">
        <v>11474</v>
      </c>
      <c r="S269" s="730">
        <v>0.36252192151939899</v>
      </c>
      <c r="T269" s="750" t="s">
        <v>11475</v>
      </c>
      <c r="U269" s="750" t="s">
        <v>11492</v>
      </c>
      <c r="V269" s="750" t="s">
        <v>11493</v>
      </c>
      <c r="W269" s="750" t="s">
        <v>11475</v>
      </c>
      <c r="X269" s="750">
        <v>6</v>
      </c>
      <c r="Y269" s="750">
        <v>10</v>
      </c>
      <c r="Z269" s="750" t="s">
        <v>11782</v>
      </c>
      <c r="AA269" s="750">
        <v>1</v>
      </c>
      <c r="AB269" s="750">
        <v>0</v>
      </c>
      <c r="AC269" s="750">
        <v>0</v>
      </c>
      <c r="AD269" s="750">
        <v>0</v>
      </c>
      <c r="AE269" s="750" t="s">
        <v>11475</v>
      </c>
    </row>
    <row r="270" spans="16:31">
      <c r="P270" s="750" t="s">
        <v>11785</v>
      </c>
      <c r="Q270" s="750" t="s">
        <v>11781</v>
      </c>
      <c r="R270" s="750" t="s">
        <v>11474</v>
      </c>
      <c r="S270" s="730">
        <v>8.4783322174382003E-2</v>
      </c>
      <c r="T270" s="750" t="s">
        <v>11475</v>
      </c>
      <c r="U270" s="750" t="s">
        <v>11541</v>
      </c>
      <c r="V270" s="750" t="s">
        <v>11524</v>
      </c>
      <c r="W270" s="750" t="s">
        <v>11475</v>
      </c>
      <c r="X270" s="750">
        <v>6</v>
      </c>
      <c r="Y270" s="750">
        <v>10</v>
      </c>
      <c r="Z270" s="750" t="s">
        <v>11782</v>
      </c>
      <c r="AA270" s="750">
        <v>1</v>
      </c>
      <c r="AB270" s="750">
        <v>0</v>
      </c>
      <c r="AC270" s="750">
        <v>0</v>
      </c>
      <c r="AD270" s="750">
        <v>0</v>
      </c>
      <c r="AE270" s="750" t="s">
        <v>11475</v>
      </c>
    </row>
    <row r="271" spans="16:31">
      <c r="P271" s="750" t="s">
        <v>11786</v>
      </c>
      <c r="Q271" s="750" t="s">
        <v>11781</v>
      </c>
      <c r="R271" s="750" t="s">
        <v>11474</v>
      </c>
      <c r="S271" s="730">
        <v>0.19836600676459101</v>
      </c>
      <c r="T271" s="750" t="s">
        <v>11475</v>
      </c>
      <c r="U271" s="750" t="s">
        <v>11523</v>
      </c>
      <c r="V271" s="750" t="s">
        <v>11524</v>
      </c>
      <c r="W271" s="750" t="s">
        <v>923</v>
      </c>
      <c r="X271" s="750">
        <v>6</v>
      </c>
      <c r="Y271" s="750">
        <v>10</v>
      </c>
      <c r="Z271" s="750" t="s">
        <v>11782</v>
      </c>
      <c r="AA271" s="750">
        <v>0</v>
      </c>
      <c r="AB271" s="750">
        <v>1</v>
      </c>
      <c r="AC271" s="750">
        <v>0</v>
      </c>
      <c r="AD271" s="750">
        <v>0</v>
      </c>
      <c r="AE271" s="750" t="s">
        <v>11475</v>
      </c>
    </row>
    <row r="272" spans="16:31">
      <c r="P272" s="750" t="s">
        <v>11786</v>
      </c>
      <c r="Q272" s="750" t="s">
        <v>11781</v>
      </c>
      <c r="R272" s="750" t="s">
        <v>11474</v>
      </c>
      <c r="S272" s="730">
        <v>0.11191200720916999</v>
      </c>
      <c r="T272" s="750" t="s">
        <v>11475</v>
      </c>
      <c r="U272" s="750" t="s">
        <v>11523</v>
      </c>
      <c r="V272" s="750" t="s">
        <v>11524</v>
      </c>
      <c r="W272" s="750" t="s">
        <v>923</v>
      </c>
      <c r="X272" s="750">
        <v>6</v>
      </c>
      <c r="Y272" s="750">
        <v>10</v>
      </c>
      <c r="Z272" s="750" t="s">
        <v>11782</v>
      </c>
      <c r="AA272" s="750">
        <v>0</v>
      </c>
      <c r="AB272" s="750">
        <v>1</v>
      </c>
      <c r="AC272" s="750">
        <v>0</v>
      </c>
      <c r="AD272" s="750">
        <v>0</v>
      </c>
      <c r="AE272" s="750" t="s">
        <v>11475</v>
      </c>
    </row>
    <row r="273" spans="16:31">
      <c r="P273" s="750" t="s">
        <v>11771</v>
      </c>
      <c r="Q273" s="750" t="s">
        <v>11781</v>
      </c>
      <c r="R273" s="750" t="s">
        <v>11474</v>
      </c>
      <c r="S273" s="730">
        <v>0.88691885745964505</v>
      </c>
      <c r="T273" s="750" t="s">
        <v>11475</v>
      </c>
      <c r="U273" s="750" t="s">
        <v>11476</v>
      </c>
      <c r="V273" s="750" t="s">
        <v>11477</v>
      </c>
      <c r="W273" s="750" t="s">
        <v>11475</v>
      </c>
      <c r="X273" s="750">
        <v>6</v>
      </c>
      <c r="Y273" s="750">
        <v>10</v>
      </c>
      <c r="Z273" s="750" t="s">
        <v>11782</v>
      </c>
      <c r="AA273" s="750">
        <v>1</v>
      </c>
      <c r="AB273" s="750">
        <v>0</v>
      </c>
      <c r="AC273" s="750">
        <v>0</v>
      </c>
      <c r="AD273" s="750">
        <v>0</v>
      </c>
      <c r="AE273" s="750" t="s">
        <v>11475</v>
      </c>
    </row>
    <row r="274" spans="16:31">
      <c r="P274" s="750" t="s">
        <v>11787</v>
      </c>
      <c r="Q274" s="750" t="s">
        <v>11781</v>
      </c>
      <c r="R274" s="750" t="s">
        <v>929</v>
      </c>
      <c r="S274" s="730">
        <v>1.9469125265241999E-2</v>
      </c>
      <c r="T274" s="750" t="s">
        <v>11475</v>
      </c>
      <c r="U274" s="750" t="s">
        <v>11492</v>
      </c>
      <c r="V274" s="750" t="s">
        <v>11493</v>
      </c>
      <c r="W274" s="750" t="s">
        <v>11475</v>
      </c>
      <c r="X274" s="750">
        <v>6</v>
      </c>
      <c r="Y274" s="750">
        <v>10</v>
      </c>
      <c r="Z274" s="750" t="s">
        <v>11782</v>
      </c>
      <c r="AA274" s="750">
        <v>1</v>
      </c>
      <c r="AB274" s="750">
        <v>0</v>
      </c>
      <c r="AC274" s="750">
        <v>0</v>
      </c>
      <c r="AD274" s="750">
        <v>0</v>
      </c>
      <c r="AE274" s="750" t="s">
        <v>11475</v>
      </c>
    </row>
    <row r="275" spans="16:31">
      <c r="P275" s="750" t="s">
        <v>11788</v>
      </c>
      <c r="Q275" s="750" t="s">
        <v>11781</v>
      </c>
      <c r="R275" s="750" t="s">
        <v>11474</v>
      </c>
      <c r="S275" s="730">
        <v>0.230800573551981</v>
      </c>
      <c r="T275" s="750" t="s">
        <v>11475</v>
      </c>
      <c r="U275" s="750" t="s">
        <v>11541</v>
      </c>
      <c r="V275" s="750" t="s">
        <v>11524</v>
      </c>
      <c r="W275" s="750" t="s">
        <v>11475</v>
      </c>
      <c r="X275" s="750">
        <v>6</v>
      </c>
      <c r="Y275" s="750">
        <v>10</v>
      </c>
      <c r="Z275" s="750" t="s">
        <v>11782</v>
      </c>
      <c r="AA275" s="750">
        <v>1</v>
      </c>
      <c r="AB275" s="750">
        <v>0</v>
      </c>
      <c r="AC275" s="750">
        <v>0</v>
      </c>
      <c r="AD275" s="750">
        <v>0</v>
      </c>
      <c r="AE275" s="750" t="s">
        <v>11475</v>
      </c>
    </row>
    <row r="276" spans="16:31">
      <c r="P276" s="750" t="s">
        <v>11789</v>
      </c>
      <c r="Q276" s="750" t="s">
        <v>11781</v>
      </c>
      <c r="R276" s="750" t="s">
        <v>929</v>
      </c>
      <c r="S276" s="730">
        <v>1.0113654163903999E-2</v>
      </c>
      <c r="T276" s="750" t="s">
        <v>11475</v>
      </c>
      <c r="U276" s="750" t="s">
        <v>11492</v>
      </c>
      <c r="V276" s="750" t="s">
        <v>11493</v>
      </c>
      <c r="W276" s="750" t="s">
        <v>11475</v>
      </c>
      <c r="X276" s="750">
        <v>6</v>
      </c>
      <c r="Y276" s="750">
        <v>10</v>
      </c>
      <c r="Z276" s="750" t="s">
        <v>11782</v>
      </c>
      <c r="AA276" s="750">
        <v>1</v>
      </c>
      <c r="AB276" s="750">
        <v>0</v>
      </c>
      <c r="AC276" s="750">
        <v>0</v>
      </c>
      <c r="AD276" s="750">
        <v>0</v>
      </c>
      <c r="AE276" s="750" t="s">
        <v>11475</v>
      </c>
    </row>
    <row r="277" spans="16:31">
      <c r="P277" s="750" t="s">
        <v>11790</v>
      </c>
      <c r="Q277" s="750" t="s">
        <v>11791</v>
      </c>
      <c r="R277" s="750" t="s">
        <v>929</v>
      </c>
      <c r="S277" s="730">
        <v>5.8356459750582998E-2</v>
      </c>
      <c r="T277" s="750" t="s">
        <v>11475</v>
      </c>
      <c r="U277" s="750" t="s">
        <v>11492</v>
      </c>
      <c r="V277" s="750" t="s">
        <v>11493</v>
      </c>
      <c r="W277" s="750" t="s">
        <v>11475</v>
      </c>
      <c r="X277" s="750">
        <v>6</v>
      </c>
      <c r="Y277" s="750">
        <v>10</v>
      </c>
      <c r="Z277" s="750" t="s">
        <v>11782</v>
      </c>
      <c r="AA277" s="750">
        <v>1</v>
      </c>
      <c r="AB277" s="750">
        <v>0</v>
      </c>
      <c r="AC277" s="750">
        <v>0</v>
      </c>
      <c r="AD277" s="750">
        <v>0</v>
      </c>
      <c r="AE277" s="750" t="s">
        <v>11475</v>
      </c>
    </row>
    <row r="278" spans="16:31">
      <c r="P278" s="750" t="s">
        <v>11792</v>
      </c>
      <c r="Q278" s="750" t="s">
        <v>11791</v>
      </c>
      <c r="R278" s="750" t="s">
        <v>929</v>
      </c>
      <c r="S278" s="730">
        <v>1.1222717559024001E-2</v>
      </c>
      <c r="T278" s="750" t="s">
        <v>11475</v>
      </c>
      <c r="U278" s="750" t="s">
        <v>11492</v>
      </c>
      <c r="V278" s="750" t="s">
        <v>11493</v>
      </c>
      <c r="W278" s="750" t="s">
        <v>11475</v>
      </c>
      <c r="X278" s="750">
        <v>6</v>
      </c>
      <c r="Y278" s="750">
        <v>10</v>
      </c>
      <c r="Z278" s="750" t="s">
        <v>11782</v>
      </c>
      <c r="AA278" s="750">
        <v>1</v>
      </c>
      <c r="AB278" s="750">
        <v>0</v>
      </c>
      <c r="AC278" s="750">
        <v>0</v>
      </c>
      <c r="AD278" s="750">
        <v>0</v>
      </c>
      <c r="AE278" s="750" t="s">
        <v>11475</v>
      </c>
    </row>
    <row r="279" spans="16:31">
      <c r="P279" s="750" t="s">
        <v>11793</v>
      </c>
      <c r="Q279" s="750" t="s">
        <v>11791</v>
      </c>
      <c r="R279" s="750" t="s">
        <v>929</v>
      </c>
      <c r="S279" s="730">
        <v>3.9443876253398E-2</v>
      </c>
      <c r="T279" s="750" t="s">
        <v>11475</v>
      </c>
      <c r="U279" s="750" t="s">
        <v>11492</v>
      </c>
      <c r="V279" s="750" t="s">
        <v>11493</v>
      </c>
      <c r="W279" s="750" t="s">
        <v>11475</v>
      </c>
      <c r="X279" s="750">
        <v>6</v>
      </c>
      <c r="Y279" s="750">
        <v>10</v>
      </c>
      <c r="Z279" s="750" t="s">
        <v>11782</v>
      </c>
      <c r="AA279" s="750">
        <v>1</v>
      </c>
      <c r="AB279" s="750">
        <v>0</v>
      </c>
      <c r="AC279" s="750">
        <v>0</v>
      </c>
      <c r="AD279" s="750">
        <v>0</v>
      </c>
      <c r="AE279" s="750" t="s">
        <v>11475</v>
      </c>
    </row>
    <row r="280" spans="16:31">
      <c r="P280" s="750" t="s">
        <v>11794</v>
      </c>
      <c r="Q280" s="750" t="s">
        <v>11791</v>
      </c>
      <c r="R280" s="750" t="s">
        <v>929</v>
      </c>
      <c r="S280" s="730">
        <v>2.1274187367831002E-2</v>
      </c>
      <c r="T280" s="750" t="s">
        <v>11475</v>
      </c>
      <c r="U280" s="750" t="s">
        <v>11492</v>
      </c>
      <c r="V280" s="750" t="s">
        <v>11493</v>
      </c>
      <c r="W280" s="750" t="s">
        <v>11475</v>
      </c>
      <c r="X280" s="750">
        <v>6</v>
      </c>
      <c r="Y280" s="750">
        <v>10</v>
      </c>
      <c r="Z280" s="750" t="s">
        <v>11782</v>
      </c>
      <c r="AA280" s="750">
        <v>1</v>
      </c>
      <c r="AB280" s="750">
        <v>0</v>
      </c>
      <c r="AC280" s="750">
        <v>0</v>
      </c>
      <c r="AD280" s="750">
        <v>0</v>
      </c>
      <c r="AE280" s="750" t="s">
        <v>11475</v>
      </c>
    </row>
    <row r="281" spans="16:31">
      <c r="P281" s="750" t="s">
        <v>11795</v>
      </c>
      <c r="Q281" s="750" t="s">
        <v>11791</v>
      </c>
      <c r="R281" s="750" t="s">
        <v>11474</v>
      </c>
      <c r="S281" s="730">
        <v>8.3653819289521994E-2</v>
      </c>
      <c r="T281" s="750" t="s">
        <v>11475</v>
      </c>
      <c r="U281" s="750" t="s">
        <v>11541</v>
      </c>
      <c r="V281" s="750" t="s">
        <v>11524</v>
      </c>
      <c r="W281" s="750" t="s">
        <v>11475</v>
      </c>
      <c r="X281" s="750">
        <v>6</v>
      </c>
      <c r="Y281" s="750">
        <v>10</v>
      </c>
      <c r="Z281" s="750" t="s">
        <v>11782</v>
      </c>
      <c r="AA281" s="750">
        <v>1</v>
      </c>
      <c r="AB281" s="750">
        <v>0</v>
      </c>
      <c r="AC281" s="750">
        <v>0</v>
      </c>
      <c r="AD281" s="750">
        <v>0</v>
      </c>
      <c r="AE281" s="750" t="s">
        <v>11475</v>
      </c>
    </row>
    <row r="282" spans="16:31">
      <c r="P282" s="750" t="s">
        <v>11796</v>
      </c>
      <c r="Q282" s="750" t="s">
        <v>11791</v>
      </c>
      <c r="R282" s="750" t="s">
        <v>929</v>
      </c>
      <c r="S282" s="730">
        <v>0.176823285112399</v>
      </c>
      <c r="T282" s="750" t="s">
        <v>11475</v>
      </c>
      <c r="U282" s="750" t="s">
        <v>11492</v>
      </c>
      <c r="V282" s="750" t="s">
        <v>11493</v>
      </c>
      <c r="W282" s="750" t="s">
        <v>11475</v>
      </c>
      <c r="X282" s="750">
        <v>6</v>
      </c>
      <c r="Y282" s="750">
        <v>10</v>
      </c>
      <c r="Z282" s="750" t="s">
        <v>11782</v>
      </c>
      <c r="AA282" s="750">
        <v>1</v>
      </c>
      <c r="AB282" s="750">
        <v>0</v>
      </c>
      <c r="AC282" s="750">
        <v>0</v>
      </c>
      <c r="AD282" s="750">
        <v>0</v>
      </c>
      <c r="AE282" s="750" t="s">
        <v>11475</v>
      </c>
    </row>
    <row r="283" spans="16:31">
      <c r="P283" s="750" t="s">
        <v>11797</v>
      </c>
      <c r="Q283" s="750" t="s">
        <v>11791</v>
      </c>
      <c r="R283" s="750" t="s">
        <v>11474</v>
      </c>
      <c r="S283" s="730">
        <v>1.3760681453072E-2</v>
      </c>
      <c r="T283" s="750" t="s">
        <v>11475</v>
      </c>
      <c r="U283" s="750" t="s">
        <v>11492</v>
      </c>
      <c r="V283" s="750" t="s">
        <v>11493</v>
      </c>
      <c r="W283" s="750" t="s">
        <v>11475</v>
      </c>
      <c r="X283" s="750">
        <v>6</v>
      </c>
      <c r="Y283" s="750">
        <v>10</v>
      </c>
      <c r="Z283" s="750" t="s">
        <v>11782</v>
      </c>
      <c r="AA283" s="750">
        <v>1</v>
      </c>
      <c r="AB283" s="750">
        <v>0</v>
      </c>
      <c r="AC283" s="750">
        <v>0</v>
      </c>
      <c r="AD283" s="750">
        <v>0</v>
      </c>
      <c r="AE283" s="750" t="s">
        <v>11475</v>
      </c>
    </row>
    <row r="284" spans="16:31">
      <c r="P284" s="750" t="s">
        <v>11798</v>
      </c>
      <c r="Q284" s="750" t="s">
        <v>11791</v>
      </c>
      <c r="R284" s="750" t="s">
        <v>11474</v>
      </c>
      <c r="S284" s="730">
        <v>0.25235744483906097</v>
      </c>
      <c r="T284" s="750" t="s">
        <v>11475</v>
      </c>
      <c r="U284" s="750" t="s">
        <v>11492</v>
      </c>
      <c r="V284" s="750" t="s">
        <v>11493</v>
      </c>
      <c r="W284" s="750" t="s">
        <v>11475</v>
      </c>
      <c r="X284" s="750">
        <v>6</v>
      </c>
      <c r="Y284" s="750">
        <v>10</v>
      </c>
      <c r="Z284" s="750" t="s">
        <v>11782</v>
      </c>
      <c r="AA284" s="750">
        <v>1</v>
      </c>
      <c r="AB284" s="750">
        <v>0</v>
      </c>
      <c r="AC284" s="750">
        <v>0</v>
      </c>
      <c r="AD284" s="750">
        <v>0</v>
      </c>
      <c r="AE284" s="750" t="s">
        <v>11475</v>
      </c>
    </row>
    <row r="285" spans="16:31">
      <c r="P285" s="750" t="s">
        <v>11786</v>
      </c>
      <c r="Q285" s="750" t="s">
        <v>11791</v>
      </c>
      <c r="R285" s="750" t="s">
        <v>11474</v>
      </c>
      <c r="S285" s="730">
        <v>1.47343031369272</v>
      </c>
      <c r="T285" s="750" t="s">
        <v>11475</v>
      </c>
      <c r="U285" s="750" t="s">
        <v>11523</v>
      </c>
      <c r="V285" s="750" t="s">
        <v>11524</v>
      </c>
      <c r="W285" s="750" t="s">
        <v>923</v>
      </c>
      <c r="X285" s="750">
        <v>6</v>
      </c>
      <c r="Y285" s="750">
        <v>10</v>
      </c>
      <c r="Z285" s="750" t="s">
        <v>11782</v>
      </c>
      <c r="AA285" s="750">
        <v>0</v>
      </c>
      <c r="AB285" s="750">
        <v>1</v>
      </c>
      <c r="AC285" s="750">
        <v>0</v>
      </c>
      <c r="AD285" s="750">
        <v>0</v>
      </c>
      <c r="AE285" s="750" t="s">
        <v>11475</v>
      </c>
    </row>
    <row r="286" spans="16:31">
      <c r="P286" s="750" t="s">
        <v>11786</v>
      </c>
      <c r="Q286" s="750" t="s">
        <v>11791</v>
      </c>
      <c r="R286" s="750" t="s">
        <v>11474</v>
      </c>
      <c r="S286" s="730">
        <v>8.6567710224237995E-2</v>
      </c>
      <c r="T286" s="750" t="s">
        <v>11475</v>
      </c>
      <c r="U286" s="750" t="s">
        <v>11523</v>
      </c>
      <c r="V286" s="750" t="s">
        <v>11524</v>
      </c>
      <c r="W286" s="750" t="s">
        <v>923</v>
      </c>
      <c r="X286" s="750">
        <v>6</v>
      </c>
      <c r="Y286" s="750">
        <v>11</v>
      </c>
      <c r="Z286" s="750" t="s">
        <v>11799</v>
      </c>
      <c r="AA286" s="750">
        <v>0</v>
      </c>
      <c r="AB286" s="750">
        <v>1</v>
      </c>
      <c r="AC286" s="750">
        <v>0</v>
      </c>
      <c r="AD286" s="750">
        <v>0</v>
      </c>
      <c r="AE286" s="750" t="s">
        <v>11475</v>
      </c>
    </row>
    <row r="287" spans="16:31">
      <c r="P287" s="750" t="s">
        <v>11800</v>
      </c>
      <c r="Q287" s="750" t="s">
        <v>11791</v>
      </c>
      <c r="R287" s="750" t="s">
        <v>11474</v>
      </c>
      <c r="S287" s="730">
        <v>0.185649047715988</v>
      </c>
      <c r="T287" s="750" t="s">
        <v>11475</v>
      </c>
      <c r="U287" s="750" t="s">
        <v>11476</v>
      </c>
      <c r="V287" s="750" t="s">
        <v>11477</v>
      </c>
      <c r="W287" s="750" t="s">
        <v>11475</v>
      </c>
      <c r="X287" s="750">
        <v>6</v>
      </c>
      <c r="Y287" s="750">
        <v>10</v>
      </c>
      <c r="Z287" s="750" t="s">
        <v>11782</v>
      </c>
      <c r="AA287" s="750">
        <v>1</v>
      </c>
      <c r="AB287" s="750">
        <v>0</v>
      </c>
      <c r="AC287" s="750">
        <v>0</v>
      </c>
      <c r="AD287" s="750">
        <v>0</v>
      </c>
      <c r="AE287" s="750" t="s">
        <v>11475</v>
      </c>
    </row>
    <row r="288" spans="16:31">
      <c r="P288" s="750" t="s">
        <v>11801</v>
      </c>
      <c r="Q288" s="750" t="s">
        <v>11791</v>
      </c>
      <c r="R288" s="750" t="s">
        <v>11474</v>
      </c>
      <c r="S288" s="730">
        <v>1.9595582583076001E-2</v>
      </c>
      <c r="T288" s="750" t="s">
        <v>11475</v>
      </c>
      <c r="U288" s="750" t="s">
        <v>11553</v>
      </c>
      <c r="V288" s="750" t="s">
        <v>11554</v>
      </c>
      <c r="W288" s="750" t="s">
        <v>11475</v>
      </c>
      <c r="X288" s="750">
        <v>6</v>
      </c>
      <c r="Y288" s="750">
        <v>10</v>
      </c>
      <c r="Z288" s="750" t="s">
        <v>11782</v>
      </c>
      <c r="AA288" s="750">
        <v>1</v>
      </c>
      <c r="AB288" s="750">
        <v>0</v>
      </c>
      <c r="AC288" s="750">
        <v>0</v>
      </c>
      <c r="AD288" s="750">
        <v>0</v>
      </c>
      <c r="AE288" s="750" t="s">
        <v>11475</v>
      </c>
    </row>
    <row r="289" spans="16:31">
      <c r="P289" s="750" t="s">
        <v>11802</v>
      </c>
      <c r="Q289" s="750" t="s">
        <v>11791</v>
      </c>
      <c r="R289" s="750" t="s">
        <v>11474</v>
      </c>
      <c r="S289" s="730">
        <v>0.48722666304576201</v>
      </c>
      <c r="T289" s="750" t="s">
        <v>11475</v>
      </c>
      <c r="U289" s="750" t="s">
        <v>11553</v>
      </c>
      <c r="V289" s="750" t="s">
        <v>11554</v>
      </c>
      <c r="W289" s="750" t="s">
        <v>11475</v>
      </c>
      <c r="X289" s="750">
        <v>6</v>
      </c>
      <c r="Y289" s="750">
        <v>10</v>
      </c>
      <c r="Z289" s="750" t="s">
        <v>11782</v>
      </c>
      <c r="AA289" s="750">
        <v>1</v>
      </c>
      <c r="AB289" s="750">
        <v>0</v>
      </c>
      <c r="AC289" s="750">
        <v>0</v>
      </c>
      <c r="AD289" s="750">
        <v>0</v>
      </c>
      <c r="AE289" s="750" t="s">
        <v>11475</v>
      </c>
    </row>
    <row r="290" spans="16:31">
      <c r="P290" s="750" t="s">
        <v>11803</v>
      </c>
      <c r="Q290" s="750" t="s">
        <v>11791</v>
      </c>
      <c r="R290" s="750" t="s">
        <v>929</v>
      </c>
      <c r="S290" s="730">
        <v>0.90974619536220203</v>
      </c>
      <c r="T290" s="750" t="s">
        <v>11475</v>
      </c>
      <c r="U290" s="750" t="s">
        <v>11501</v>
      </c>
      <c r="V290" s="750" t="s">
        <v>11501</v>
      </c>
      <c r="W290" s="750" t="s">
        <v>11475</v>
      </c>
      <c r="X290" s="750">
        <v>6</v>
      </c>
      <c r="Y290" s="750">
        <v>10</v>
      </c>
      <c r="Z290" s="750" t="s">
        <v>11782</v>
      </c>
      <c r="AA290" s="750">
        <v>1</v>
      </c>
      <c r="AB290" s="750">
        <v>0</v>
      </c>
      <c r="AC290" s="750">
        <v>0</v>
      </c>
      <c r="AD290" s="750">
        <v>8</v>
      </c>
      <c r="AE290" s="750" t="s">
        <v>11475</v>
      </c>
    </row>
    <row r="291" spans="16:31">
      <c r="P291" s="750" t="s">
        <v>11804</v>
      </c>
      <c r="Q291" s="750" t="s">
        <v>11791</v>
      </c>
      <c r="R291" s="750" t="s">
        <v>11474</v>
      </c>
      <c r="S291" s="730">
        <v>0.16981440852679799</v>
      </c>
      <c r="T291" s="750" t="s">
        <v>11475</v>
      </c>
      <c r="U291" s="750" t="s">
        <v>11501</v>
      </c>
      <c r="V291" s="750" t="s">
        <v>11501</v>
      </c>
      <c r="W291" s="750" t="s">
        <v>11475</v>
      </c>
      <c r="X291" s="750">
        <v>6</v>
      </c>
      <c r="Y291" s="750">
        <v>10</v>
      </c>
      <c r="Z291" s="750" t="s">
        <v>11782</v>
      </c>
      <c r="AA291" s="750">
        <v>1</v>
      </c>
      <c r="AB291" s="750">
        <v>0</v>
      </c>
      <c r="AC291" s="750">
        <v>0</v>
      </c>
      <c r="AD291" s="750">
        <v>8</v>
      </c>
      <c r="AE291" s="750" t="s">
        <v>11475</v>
      </c>
    </row>
    <row r="292" spans="16:31">
      <c r="P292" s="750" t="s">
        <v>11805</v>
      </c>
      <c r="Q292" s="750" t="s">
        <v>11806</v>
      </c>
      <c r="R292" s="750" t="s">
        <v>11474</v>
      </c>
      <c r="S292" s="730">
        <v>0.72604758659788704</v>
      </c>
      <c r="T292" s="750" t="s">
        <v>11475</v>
      </c>
      <c r="U292" s="750" t="s">
        <v>11523</v>
      </c>
      <c r="V292" s="750" t="s">
        <v>11524</v>
      </c>
      <c r="W292" s="750" t="s">
        <v>923</v>
      </c>
      <c r="X292" s="750">
        <v>6</v>
      </c>
      <c r="Y292" s="750">
        <v>11</v>
      </c>
      <c r="Z292" s="750" t="s">
        <v>11799</v>
      </c>
      <c r="AA292" s="750">
        <v>0</v>
      </c>
      <c r="AB292" s="750">
        <v>1</v>
      </c>
      <c r="AC292" s="750">
        <v>0</v>
      </c>
      <c r="AD292" s="750">
        <v>0</v>
      </c>
      <c r="AE292" s="750" t="s">
        <v>11475</v>
      </c>
    </row>
    <row r="293" spans="16:31">
      <c r="P293" s="750" t="s">
        <v>11786</v>
      </c>
      <c r="Q293" s="750" t="s">
        <v>11806</v>
      </c>
      <c r="R293" s="750" t="s">
        <v>11474</v>
      </c>
      <c r="S293" s="730">
        <v>8.7116791012164005E-2</v>
      </c>
      <c r="T293" s="750" t="s">
        <v>11475</v>
      </c>
      <c r="U293" s="750" t="s">
        <v>11523</v>
      </c>
      <c r="V293" s="750" t="s">
        <v>11524</v>
      </c>
      <c r="W293" s="750" t="s">
        <v>923</v>
      </c>
      <c r="X293" s="750">
        <v>6</v>
      </c>
      <c r="Y293" s="750">
        <v>11</v>
      </c>
      <c r="Z293" s="750" t="s">
        <v>11799</v>
      </c>
      <c r="AA293" s="750">
        <v>0</v>
      </c>
      <c r="AB293" s="750">
        <v>1</v>
      </c>
      <c r="AC293" s="750">
        <v>0</v>
      </c>
      <c r="AD293" s="750">
        <v>0</v>
      </c>
      <c r="AE293" s="750" t="s">
        <v>11475</v>
      </c>
    </row>
    <row r="294" spans="16:31">
      <c r="P294" s="750" t="s">
        <v>11786</v>
      </c>
      <c r="Q294" s="750" t="s">
        <v>11806</v>
      </c>
      <c r="R294" s="750" t="s">
        <v>11474</v>
      </c>
      <c r="S294" s="730">
        <v>1.95250158946</v>
      </c>
      <c r="T294" s="750" t="s">
        <v>11475</v>
      </c>
      <c r="U294" s="750" t="s">
        <v>11523</v>
      </c>
      <c r="V294" s="750" t="s">
        <v>11524</v>
      </c>
      <c r="W294" s="750" t="s">
        <v>923</v>
      </c>
      <c r="X294" s="750">
        <v>6</v>
      </c>
      <c r="Y294" s="750">
        <v>11</v>
      </c>
      <c r="Z294" s="750" t="s">
        <v>11799</v>
      </c>
      <c r="AA294" s="750">
        <v>0</v>
      </c>
      <c r="AB294" s="750">
        <v>1</v>
      </c>
      <c r="AC294" s="750">
        <v>0</v>
      </c>
      <c r="AD294" s="750">
        <v>0</v>
      </c>
      <c r="AE294" s="750" t="s">
        <v>11475</v>
      </c>
    </row>
    <row r="295" spans="16:31">
      <c r="P295" s="750" t="s">
        <v>11807</v>
      </c>
      <c r="Q295" s="750" t="s">
        <v>11806</v>
      </c>
      <c r="R295" s="750" t="s">
        <v>11474</v>
      </c>
      <c r="S295" s="730">
        <v>0.314084105322399</v>
      </c>
      <c r="T295" s="750" t="s">
        <v>11475</v>
      </c>
      <c r="U295" s="750" t="s">
        <v>11523</v>
      </c>
      <c r="V295" s="750" t="s">
        <v>11524</v>
      </c>
      <c r="W295" s="750" t="s">
        <v>923</v>
      </c>
      <c r="X295" s="750">
        <v>6</v>
      </c>
      <c r="Y295" s="750">
        <v>11</v>
      </c>
      <c r="Z295" s="750" t="s">
        <v>11799</v>
      </c>
      <c r="AA295" s="750">
        <v>0</v>
      </c>
      <c r="AB295" s="750">
        <v>1</v>
      </c>
      <c r="AC295" s="750">
        <v>0</v>
      </c>
      <c r="AD295" s="750">
        <v>0</v>
      </c>
      <c r="AE295" s="750" t="s">
        <v>11475</v>
      </c>
    </row>
    <row r="296" spans="16:31">
      <c r="P296" s="750" t="s">
        <v>11800</v>
      </c>
      <c r="Q296" s="750" t="s">
        <v>11806</v>
      </c>
      <c r="R296" s="750" t="s">
        <v>11474</v>
      </c>
      <c r="S296" s="730">
        <v>2.0831899351115801</v>
      </c>
      <c r="T296" s="750" t="s">
        <v>11475</v>
      </c>
      <c r="U296" s="750" t="s">
        <v>11476</v>
      </c>
      <c r="V296" s="750" t="s">
        <v>11477</v>
      </c>
      <c r="W296" s="750" t="s">
        <v>11475</v>
      </c>
      <c r="X296" s="750">
        <v>6</v>
      </c>
      <c r="Y296" s="750">
        <v>11</v>
      </c>
      <c r="Z296" s="750" t="s">
        <v>11799</v>
      </c>
      <c r="AA296" s="750">
        <v>1</v>
      </c>
      <c r="AB296" s="750">
        <v>0</v>
      </c>
      <c r="AC296" s="750">
        <v>0</v>
      </c>
      <c r="AD296" s="750">
        <v>0</v>
      </c>
      <c r="AE296" s="750" t="s">
        <v>11475</v>
      </c>
    </row>
    <row r="297" spans="16:31">
      <c r="P297" s="750" t="s">
        <v>11808</v>
      </c>
      <c r="Q297" s="750" t="s">
        <v>11806</v>
      </c>
      <c r="R297" s="750" t="s">
        <v>11474</v>
      </c>
      <c r="S297" s="730">
        <v>0.148995119454369</v>
      </c>
      <c r="T297" s="750" t="s">
        <v>11475</v>
      </c>
      <c r="U297" s="750" t="s">
        <v>11501</v>
      </c>
      <c r="V297" s="750" t="s">
        <v>11501</v>
      </c>
      <c r="W297" s="750" t="s">
        <v>11475</v>
      </c>
      <c r="X297" s="750">
        <v>6</v>
      </c>
      <c r="Y297" s="750">
        <v>11</v>
      </c>
      <c r="Z297" s="750" t="s">
        <v>11799</v>
      </c>
      <c r="AA297" s="750">
        <v>1</v>
      </c>
      <c r="AB297" s="750">
        <v>0</v>
      </c>
      <c r="AC297" s="750">
        <v>0</v>
      </c>
      <c r="AD297" s="750">
        <v>8</v>
      </c>
      <c r="AE297" s="750" t="s">
        <v>11475</v>
      </c>
    </row>
    <row r="298" spans="16:31">
      <c r="P298" s="750" t="s">
        <v>11809</v>
      </c>
      <c r="Q298" s="750" t="s">
        <v>11806</v>
      </c>
      <c r="R298" s="750" t="s">
        <v>11474</v>
      </c>
      <c r="S298" s="730">
        <v>0.28823463077004702</v>
      </c>
      <c r="T298" s="750" t="s">
        <v>11475</v>
      </c>
      <c r="U298" s="750" t="s">
        <v>11501</v>
      </c>
      <c r="V298" s="750" t="s">
        <v>11501</v>
      </c>
      <c r="W298" s="750" t="s">
        <v>11475</v>
      </c>
      <c r="X298" s="750">
        <v>6</v>
      </c>
      <c r="Y298" s="750">
        <v>11</v>
      </c>
      <c r="Z298" s="750" t="s">
        <v>11799</v>
      </c>
      <c r="AA298" s="750">
        <v>1</v>
      </c>
      <c r="AB298" s="750">
        <v>0</v>
      </c>
      <c r="AC298" s="750">
        <v>0</v>
      </c>
      <c r="AD298" s="750">
        <v>8</v>
      </c>
      <c r="AE298" s="750" t="s">
        <v>11475</v>
      </c>
    </row>
    <row r="299" spans="16:31">
      <c r="P299" s="750" t="s">
        <v>11810</v>
      </c>
      <c r="Q299" s="750" t="s">
        <v>11811</v>
      </c>
      <c r="R299" s="750" t="s">
        <v>11474</v>
      </c>
      <c r="S299" s="730">
        <v>0.83518913103384596</v>
      </c>
      <c r="T299" s="750" t="s">
        <v>11475</v>
      </c>
      <c r="U299" s="750" t="s">
        <v>11492</v>
      </c>
      <c r="V299" s="750" t="s">
        <v>11493</v>
      </c>
      <c r="W299" s="750" t="s">
        <v>11475</v>
      </c>
      <c r="X299" s="750">
        <v>6</v>
      </c>
      <c r="Y299" s="750">
        <v>11</v>
      </c>
      <c r="Z299" s="750" t="s">
        <v>11799</v>
      </c>
      <c r="AA299" s="750">
        <v>1</v>
      </c>
      <c r="AB299" s="750">
        <v>0</v>
      </c>
      <c r="AC299" s="750">
        <v>0</v>
      </c>
      <c r="AD299" s="750">
        <v>0</v>
      </c>
      <c r="AE299" s="750" t="s">
        <v>11475</v>
      </c>
    </row>
    <row r="300" spans="16:31">
      <c r="P300" s="750" t="s">
        <v>11812</v>
      </c>
      <c r="Q300" s="750" t="s">
        <v>11811</v>
      </c>
      <c r="R300" s="750" t="s">
        <v>11474</v>
      </c>
      <c r="S300" s="730">
        <v>1.9699225207731E-2</v>
      </c>
      <c r="T300" s="750" t="s">
        <v>11475</v>
      </c>
      <c r="U300" s="750" t="s">
        <v>11492</v>
      </c>
      <c r="V300" s="750" t="s">
        <v>11493</v>
      </c>
      <c r="W300" s="750" t="s">
        <v>11475</v>
      </c>
      <c r="X300" s="750">
        <v>6</v>
      </c>
      <c r="Y300" s="750">
        <v>11</v>
      </c>
      <c r="Z300" s="750" t="s">
        <v>11799</v>
      </c>
      <c r="AA300" s="750">
        <v>1</v>
      </c>
      <c r="AB300" s="750">
        <v>0</v>
      </c>
      <c r="AC300" s="750">
        <v>0</v>
      </c>
      <c r="AD300" s="750">
        <v>0</v>
      </c>
      <c r="AE300" s="750" t="s">
        <v>11475</v>
      </c>
    </row>
    <row r="301" spans="16:31">
      <c r="P301" s="750" t="s">
        <v>11813</v>
      </c>
      <c r="Q301" s="750" t="s">
        <v>11811</v>
      </c>
      <c r="R301" s="750" t="s">
        <v>11474</v>
      </c>
      <c r="S301" s="730">
        <v>6.7386455191584996E-2</v>
      </c>
      <c r="T301" s="750" t="s">
        <v>11475</v>
      </c>
      <c r="U301" s="750" t="s">
        <v>11492</v>
      </c>
      <c r="V301" s="750" t="s">
        <v>11493</v>
      </c>
      <c r="W301" s="750" t="s">
        <v>11475</v>
      </c>
      <c r="X301" s="750">
        <v>6</v>
      </c>
      <c r="Y301" s="750">
        <v>11</v>
      </c>
      <c r="Z301" s="750" t="s">
        <v>11799</v>
      </c>
      <c r="AA301" s="750">
        <v>1</v>
      </c>
      <c r="AB301" s="750">
        <v>0</v>
      </c>
      <c r="AC301" s="750">
        <v>0</v>
      </c>
      <c r="AD301" s="750">
        <v>0</v>
      </c>
      <c r="AE301" s="750" t="s">
        <v>11475</v>
      </c>
    </row>
    <row r="302" spans="16:31">
      <c r="P302" s="750" t="s">
        <v>11786</v>
      </c>
      <c r="Q302" s="750" t="s">
        <v>11811</v>
      </c>
      <c r="R302" s="750" t="s">
        <v>11474</v>
      </c>
      <c r="S302" s="730">
        <v>7.0061955602123999E-2</v>
      </c>
      <c r="T302" s="750" t="s">
        <v>11475</v>
      </c>
      <c r="U302" s="750" t="s">
        <v>11523</v>
      </c>
      <c r="V302" s="750" t="s">
        <v>11524</v>
      </c>
      <c r="W302" s="750" t="s">
        <v>923</v>
      </c>
      <c r="X302" s="750">
        <v>6</v>
      </c>
      <c r="Y302" s="750">
        <v>11</v>
      </c>
      <c r="Z302" s="750" t="s">
        <v>11799</v>
      </c>
      <c r="AA302" s="750">
        <v>0</v>
      </c>
      <c r="AB302" s="750">
        <v>1</v>
      </c>
      <c r="AC302" s="750">
        <v>0</v>
      </c>
      <c r="AD302" s="750">
        <v>0</v>
      </c>
      <c r="AE302" s="750" t="s">
        <v>11475</v>
      </c>
    </row>
    <row r="303" spans="16:31">
      <c r="P303" s="750" t="s">
        <v>11814</v>
      </c>
      <c r="Q303" s="750" t="s">
        <v>11811</v>
      </c>
      <c r="R303" s="750" t="s">
        <v>11474</v>
      </c>
      <c r="S303" s="730">
        <v>2.0399427477130999E-2</v>
      </c>
      <c r="T303" s="750" t="s">
        <v>11475</v>
      </c>
      <c r="U303" s="750" t="s">
        <v>11541</v>
      </c>
      <c r="V303" s="750" t="s">
        <v>11524</v>
      </c>
      <c r="W303" s="750" t="s">
        <v>11475</v>
      </c>
      <c r="X303" s="750">
        <v>6</v>
      </c>
      <c r="Y303" s="750">
        <v>11</v>
      </c>
      <c r="Z303" s="750" t="s">
        <v>11799</v>
      </c>
      <c r="AA303" s="750">
        <v>1</v>
      </c>
      <c r="AB303" s="750">
        <v>0</v>
      </c>
      <c r="AC303" s="750">
        <v>0</v>
      </c>
      <c r="AD303" s="750">
        <v>0</v>
      </c>
      <c r="AE303" s="750" t="s">
        <v>11475</v>
      </c>
    </row>
    <row r="304" spans="16:31">
      <c r="P304" s="750" t="s">
        <v>11800</v>
      </c>
      <c r="Q304" s="750" t="s">
        <v>11811</v>
      </c>
      <c r="R304" s="750" t="s">
        <v>11474</v>
      </c>
      <c r="S304" s="730">
        <v>0.47430844772567499</v>
      </c>
      <c r="T304" s="750" t="s">
        <v>11475</v>
      </c>
      <c r="U304" s="750" t="s">
        <v>11476</v>
      </c>
      <c r="V304" s="750" t="s">
        <v>11477</v>
      </c>
      <c r="W304" s="750" t="s">
        <v>11475</v>
      </c>
      <c r="X304" s="750">
        <v>6</v>
      </c>
      <c r="Y304" s="750">
        <v>11</v>
      </c>
      <c r="Z304" s="750" t="s">
        <v>11799</v>
      </c>
      <c r="AA304" s="750">
        <v>1</v>
      </c>
      <c r="AB304" s="750">
        <v>0</v>
      </c>
      <c r="AC304" s="750">
        <v>0</v>
      </c>
      <c r="AD304" s="750">
        <v>0</v>
      </c>
      <c r="AE304" s="750" t="s">
        <v>11475</v>
      </c>
    </row>
    <row r="305" spans="16:31">
      <c r="P305" s="750" t="s">
        <v>11815</v>
      </c>
      <c r="Q305" s="750" t="s">
        <v>11811</v>
      </c>
      <c r="R305" s="750" t="s">
        <v>11474</v>
      </c>
      <c r="S305" s="730">
        <v>0.13149075379494099</v>
      </c>
      <c r="T305" s="750" t="s">
        <v>11475</v>
      </c>
      <c r="U305" s="750" t="s">
        <v>11476</v>
      </c>
      <c r="V305" s="750" t="s">
        <v>11477</v>
      </c>
      <c r="W305" s="750" t="s">
        <v>11475</v>
      </c>
      <c r="X305" s="750">
        <v>6</v>
      </c>
      <c r="Y305" s="750">
        <v>11</v>
      </c>
      <c r="Z305" s="750" t="s">
        <v>11799</v>
      </c>
      <c r="AA305" s="750">
        <v>1</v>
      </c>
      <c r="AB305" s="750">
        <v>0</v>
      </c>
      <c r="AC305" s="750">
        <v>0</v>
      </c>
      <c r="AD305" s="750">
        <v>0</v>
      </c>
      <c r="AE305" s="750" t="s">
        <v>11816</v>
      </c>
    </row>
    <row r="306" spans="16:31">
      <c r="P306" s="750" t="s">
        <v>11817</v>
      </c>
      <c r="Q306" s="750" t="s">
        <v>11811</v>
      </c>
      <c r="R306" s="750" t="s">
        <v>11474</v>
      </c>
      <c r="S306" s="730">
        <v>0.18096390286494299</v>
      </c>
      <c r="T306" s="750" t="s">
        <v>11475</v>
      </c>
      <c r="U306" s="750" t="s">
        <v>11501</v>
      </c>
      <c r="V306" s="750" t="s">
        <v>11501</v>
      </c>
      <c r="W306" s="750" t="s">
        <v>11475</v>
      </c>
      <c r="X306" s="750">
        <v>6</v>
      </c>
      <c r="Y306" s="750">
        <v>11</v>
      </c>
      <c r="Z306" s="750" t="s">
        <v>11799</v>
      </c>
      <c r="AA306" s="750">
        <v>1</v>
      </c>
      <c r="AB306" s="750">
        <v>0</v>
      </c>
      <c r="AC306" s="750">
        <v>0</v>
      </c>
      <c r="AD306" s="750">
        <v>8</v>
      </c>
      <c r="AE306" s="750" t="s">
        <v>11475</v>
      </c>
    </row>
    <row r="307" spans="16:31">
      <c r="P307" s="750" t="s">
        <v>11815</v>
      </c>
      <c r="Q307" s="750" t="s">
        <v>11811</v>
      </c>
      <c r="R307" s="750" t="s">
        <v>11474</v>
      </c>
      <c r="S307" s="730">
        <v>3.2679527727728003E-2</v>
      </c>
      <c r="T307" s="750" t="s">
        <v>11475</v>
      </c>
      <c r="U307" s="750" t="s">
        <v>11476</v>
      </c>
      <c r="V307" s="750" t="s">
        <v>11477</v>
      </c>
      <c r="W307" s="750" t="s">
        <v>11475</v>
      </c>
      <c r="X307" s="750">
        <v>6</v>
      </c>
      <c r="Y307" s="750">
        <v>11</v>
      </c>
      <c r="Z307" s="750" t="s">
        <v>11799</v>
      </c>
      <c r="AA307" s="750">
        <v>1</v>
      </c>
      <c r="AB307" s="750">
        <v>0</v>
      </c>
      <c r="AC307" s="750">
        <v>0</v>
      </c>
      <c r="AD307" s="750">
        <v>0</v>
      </c>
      <c r="AE307" s="750" t="s">
        <v>11816</v>
      </c>
    </row>
    <row r="308" spans="16:31">
      <c r="P308" s="750" t="s">
        <v>11815</v>
      </c>
      <c r="Q308" s="750" t="s">
        <v>11811</v>
      </c>
      <c r="R308" s="750" t="s">
        <v>11474</v>
      </c>
      <c r="S308" s="730">
        <v>3.1172044579877E-2</v>
      </c>
      <c r="T308" s="750" t="s">
        <v>11475</v>
      </c>
      <c r="U308" s="750" t="s">
        <v>11476</v>
      </c>
      <c r="V308" s="750" t="s">
        <v>11477</v>
      </c>
      <c r="W308" s="750" t="s">
        <v>11475</v>
      </c>
      <c r="X308" s="750">
        <v>6</v>
      </c>
      <c r="Y308" s="750">
        <v>12</v>
      </c>
      <c r="Z308" s="750" t="s">
        <v>11818</v>
      </c>
      <c r="AA308" s="750">
        <v>1</v>
      </c>
      <c r="AB308" s="750">
        <v>0</v>
      </c>
      <c r="AC308" s="750">
        <v>0</v>
      </c>
      <c r="AD308" s="750">
        <v>0</v>
      </c>
      <c r="AE308" s="750" t="s">
        <v>11816</v>
      </c>
    </row>
    <row r="309" spans="16:31">
      <c r="P309" s="750" t="s">
        <v>11819</v>
      </c>
      <c r="Q309" s="750" t="s">
        <v>11820</v>
      </c>
      <c r="R309" s="750" t="s">
        <v>11474</v>
      </c>
      <c r="S309" s="730">
        <v>0.280230715675094</v>
      </c>
      <c r="T309" s="750" t="s">
        <v>11475</v>
      </c>
      <c r="U309" s="750" t="s">
        <v>11476</v>
      </c>
      <c r="V309" s="750" t="s">
        <v>11477</v>
      </c>
      <c r="W309" s="750" t="s">
        <v>11475</v>
      </c>
      <c r="X309" s="750">
        <v>6</v>
      </c>
      <c r="Y309" s="750">
        <v>12</v>
      </c>
      <c r="Z309" s="750" t="s">
        <v>11818</v>
      </c>
      <c r="AA309" s="750">
        <v>1</v>
      </c>
      <c r="AB309" s="750">
        <v>0</v>
      </c>
      <c r="AC309" s="750">
        <v>0</v>
      </c>
      <c r="AD309" s="750">
        <v>0</v>
      </c>
      <c r="AE309" s="750" t="s">
        <v>11475</v>
      </c>
    </row>
    <row r="310" spans="16:31">
      <c r="P310" s="750" t="s">
        <v>11821</v>
      </c>
      <c r="Q310" s="750" t="s">
        <v>11820</v>
      </c>
      <c r="R310" s="750" t="s">
        <v>11474</v>
      </c>
      <c r="S310" s="730">
        <v>0.48016371027060401</v>
      </c>
      <c r="T310" s="750" t="s">
        <v>11475</v>
      </c>
      <c r="U310" s="750" t="s">
        <v>11492</v>
      </c>
      <c r="V310" s="750" t="s">
        <v>11493</v>
      </c>
      <c r="W310" s="750" t="s">
        <v>11475</v>
      </c>
      <c r="X310" s="750">
        <v>6</v>
      </c>
      <c r="Y310" s="750">
        <v>12</v>
      </c>
      <c r="Z310" s="750" t="s">
        <v>11818</v>
      </c>
      <c r="AA310" s="750">
        <v>1</v>
      </c>
      <c r="AB310" s="750">
        <v>0</v>
      </c>
      <c r="AC310" s="750">
        <v>0</v>
      </c>
      <c r="AD310" s="750">
        <v>0</v>
      </c>
      <c r="AE310" s="750" t="s">
        <v>11475</v>
      </c>
    </row>
    <row r="311" spans="16:31">
      <c r="P311" s="750" t="s">
        <v>11822</v>
      </c>
      <c r="Q311" s="750" t="s">
        <v>11820</v>
      </c>
      <c r="R311" s="750" t="s">
        <v>11474</v>
      </c>
      <c r="S311" s="730">
        <v>0.49097384149255002</v>
      </c>
      <c r="T311" s="750" t="s">
        <v>11475</v>
      </c>
      <c r="U311" s="750" t="s">
        <v>11523</v>
      </c>
      <c r="V311" s="750" t="s">
        <v>11524</v>
      </c>
      <c r="W311" s="750" t="s">
        <v>923</v>
      </c>
      <c r="X311" s="750">
        <v>6</v>
      </c>
      <c r="Y311" s="750">
        <v>12</v>
      </c>
      <c r="Z311" s="750" t="s">
        <v>11818</v>
      </c>
      <c r="AA311" s="750">
        <v>0</v>
      </c>
      <c r="AB311" s="750">
        <v>1</v>
      </c>
      <c r="AC311" s="750">
        <v>0</v>
      </c>
      <c r="AD311" s="750">
        <v>0</v>
      </c>
      <c r="AE311" s="750" t="s">
        <v>11475</v>
      </c>
    </row>
    <row r="312" spans="16:31">
      <c r="P312" s="750" t="s">
        <v>11823</v>
      </c>
      <c r="Q312" s="750" t="s">
        <v>11820</v>
      </c>
      <c r="R312" s="750" t="s">
        <v>11474</v>
      </c>
      <c r="S312" s="730">
        <v>0.15457852114873699</v>
      </c>
      <c r="T312" s="750" t="s">
        <v>11475</v>
      </c>
      <c r="U312" s="750" t="s">
        <v>11523</v>
      </c>
      <c r="V312" s="750" t="s">
        <v>11524</v>
      </c>
      <c r="W312" s="750" t="s">
        <v>923</v>
      </c>
      <c r="X312" s="750">
        <v>6</v>
      </c>
      <c r="Y312" s="750">
        <v>12</v>
      </c>
      <c r="Z312" s="750" t="s">
        <v>11818</v>
      </c>
      <c r="AA312" s="750">
        <v>0</v>
      </c>
      <c r="AB312" s="750">
        <v>1</v>
      </c>
      <c r="AC312" s="750">
        <v>0</v>
      </c>
      <c r="AD312" s="750">
        <v>0</v>
      </c>
      <c r="AE312" s="750" t="s">
        <v>11475</v>
      </c>
    </row>
    <row r="313" spans="16:31">
      <c r="P313" s="750" t="s">
        <v>11823</v>
      </c>
      <c r="Q313" s="750" t="s">
        <v>11820</v>
      </c>
      <c r="R313" s="750" t="s">
        <v>11474</v>
      </c>
      <c r="S313" s="730">
        <v>0.68501833116442001</v>
      </c>
      <c r="T313" s="750" t="s">
        <v>11475</v>
      </c>
      <c r="U313" s="750" t="s">
        <v>11523</v>
      </c>
      <c r="V313" s="750" t="s">
        <v>11524</v>
      </c>
      <c r="W313" s="750" t="s">
        <v>923</v>
      </c>
      <c r="X313" s="750">
        <v>6</v>
      </c>
      <c r="Y313" s="750">
        <v>12</v>
      </c>
      <c r="Z313" s="750" t="s">
        <v>11818</v>
      </c>
      <c r="AA313" s="750">
        <v>0</v>
      </c>
      <c r="AB313" s="750">
        <v>1</v>
      </c>
      <c r="AC313" s="750">
        <v>0</v>
      </c>
      <c r="AD313" s="750">
        <v>0</v>
      </c>
      <c r="AE313" s="750" t="s">
        <v>11475</v>
      </c>
    </row>
    <row r="314" spans="16:31">
      <c r="P314" s="750" t="s">
        <v>11807</v>
      </c>
      <c r="Q314" s="750" t="s">
        <v>11820</v>
      </c>
      <c r="R314" s="750" t="s">
        <v>11474</v>
      </c>
      <c r="S314" s="730">
        <v>0.202968869617144</v>
      </c>
      <c r="T314" s="750" t="s">
        <v>11475</v>
      </c>
      <c r="U314" s="750" t="s">
        <v>11523</v>
      </c>
      <c r="V314" s="750" t="s">
        <v>11524</v>
      </c>
      <c r="W314" s="750" t="s">
        <v>923</v>
      </c>
      <c r="X314" s="750">
        <v>6</v>
      </c>
      <c r="Y314" s="750">
        <v>11</v>
      </c>
      <c r="Z314" s="750" t="s">
        <v>11799</v>
      </c>
      <c r="AA314" s="750">
        <v>0</v>
      </c>
      <c r="AB314" s="750">
        <v>1</v>
      </c>
      <c r="AC314" s="750">
        <v>0</v>
      </c>
      <c r="AD314" s="750">
        <v>0</v>
      </c>
      <c r="AE314" s="750" t="s">
        <v>11475</v>
      </c>
    </row>
    <row r="315" spans="16:31">
      <c r="P315" s="750" t="s">
        <v>11807</v>
      </c>
      <c r="Q315" s="750" t="s">
        <v>11820</v>
      </c>
      <c r="R315" s="750" t="s">
        <v>11474</v>
      </c>
      <c r="S315" s="730">
        <v>0.41339878730290802</v>
      </c>
      <c r="T315" s="750" t="s">
        <v>11475</v>
      </c>
      <c r="U315" s="750" t="s">
        <v>11523</v>
      </c>
      <c r="V315" s="750" t="s">
        <v>11524</v>
      </c>
      <c r="W315" s="750" t="s">
        <v>923</v>
      </c>
      <c r="X315" s="750">
        <v>6</v>
      </c>
      <c r="Y315" s="750">
        <v>12</v>
      </c>
      <c r="Z315" s="750" t="s">
        <v>11818</v>
      </c>
      <c r="AA315" s="750">
        <v>0</v>
      </c>
      <c r="AB315" s="750">
        <v>1</v>
      </c>
      <c r="AC315" s="750">
        <v>0</v>
      </c>
      <c r="AD315" s="750">
        <v>0</v>
      </c>
      <c r="AE315" s="750" t="s">
        <v>11475</v>
      </c>
    </row>
    <row r="316" spans="16:31">
      <c r="P316" s="750" t="s">
        <v>11815</v>
      </c>
      <c r="Q316" s="750" t="s">
        <v>11820</v>
      </c>
      <c r="R316" s="750" t="s">
        <v>11474</v>
      </c>
      <c r="S316" s="730">
        <v>0.85387545059425496</v>
      </c>
      <c r="T316" s="750" t="s">
        <v>11475</v>
      </c>
      <c r="U316" s="750" t="s">
        <v>11476</v>
      </c>
      <c r="V316" s="750" t="s">
        <v>11477</v>
      </c>
      <c r="W316" s="750" t="s">
        <v>11475</v>
      </c>
      <c r="X316" s="750">
        <v>6</v>
      </c>
      <c r="Y316" s="750">
        <v>12</v>
      </c>
      <c r="Z316" s="750" t="s">
        <v>11818</v>
      </c>
      <c r="AA316" s="750">
        <v>1</v>
      </c>
      <c r="AB316" s="750">
        <v>0</v>
      </c>
      <c r="AC316" s="750">
        <v>0</v>
      </c>
      <c r="AD316" s="750">
        <v>0</v>
      </c>
      <c r="AE316" s="750" t="s">
        <v>11816</v>
      </c>
    </row>
    <row r="317" spans="16:31">
      <c r="P317" s="750" t="s">
        <v>11824</v>
      </c>
      <c r="Q317" s="750" t="s">
        <v>11820</v>
      </c>
      <c r="R317" s="750" t="s">
        <v>11474</v>
      </c>
      <c r="S317" s="730">
        <v>4.7730080202947001E-2</v>
      </c>
      <c r="T317" s="750" t="s">
        <v>11475</v>
      </c>
      <c r="U317" s="750" t="s">
        <v>11476</v>
      </c>
      <c r="V317" s="750" t="s">
        <v>11477</v>
      </c>
      <c r="W317" s="750" t="s">
        <v>11475</v>
      </c>
      <c r="X317" s="750">
        <v>6</v>
      </c>
      <c r="Y317" s="750">
        <v>12</v>
      </c>
      <c r="Z317" s="750" t="s">
        <v>11818</v>
      </c>
      <c r="AA317" s="750">
        <v>1</v>
      </c>
      <c r="AB317" s="750">
        <v>0</v>
      </c>
      <c r="AC317" s="750">
        <v>0</v>
      </c>
      <c r="AD317" s="750">
        <v>0</v>
      </c>
      <c r="AE317" s="750" t="s">
        <v>11475</v>
      </c>
    </row>
    <row r="318" spans="16:31">
      <c r="P318" s="750" t="s">
        <v>11825</v>
      </c>
      <c r="Q318" s="750" t="s">
        <v>11820</v>
      </c>
      <c r="R318" s="750" t="s">
        <v>11474</v>
      </c>
      <c r="S318" s="730">
        <v>3.9246466806133001E-2</v>
      </c>
      <c r="T318" s="750" t="s">
        <v>11475</v>
      </c>
      <c r="U318" s="750" t="s">
        <v>11553</v>
      </c>
      <c r="V318" s="750" t="s">
        <v>11554</v>
      </c>
      <c r="W318" s="750" t="s">
        <v>11475</v>
      </c>
      <c r="X318" s="750">
        <v>6</v>
      </c>
      <c r="Y318" s="750">
        <v>12</v>
      </c>
      <c r="Z318" s="750" t="s">
        <v>11818</v>
      </c>
      <c r="AA318" s="750">
        <v>1</v>
      </c>
      <c r="AB318" s="750">
        <v>0</v>
      </c>
      <c r="AC318" s="750">
        <v>0</v>
      </c>
      <c r="AD318" s="750">
        <v>0</v>
      </c>
      <c r="AE318" s="750" t="s">
        <v>11475</v>
      </c>
    </row>
    <row r="319" spans="16:31">
      <c r="P319" s="750" t="s">
        <v>11826</v>
      </c>
      <c r="Q319" s="750" t="s">
        <v>11820</v>
      </c>
      <c r="R319" s="750" t="s">
        <v>11474</v>
      </c>
      <c r="S319" s="730">
        <v>0.21393635459459501</v>
      </c>
      <c r="T319" s="750" t="s">
        <v>11475</v>
      </c>
      <c r="U319" s="750" t="s">
        <v>11501</v>
      </c>
      <c r="V319" s="750" t="s">
        <v>11501</v>
      </c>
      <c r="W319" s="750" t="s">
        <v>11475</v>
      </c>
      <c r="X319" s="750">
        <v>6</v>
      </c>
      <c r="Y319" s="750">
        <v>12</v>
      </c>
      <c r="Z319" s="750" t="s">
        <v>11818</v>
      </c>
      <c r="AA319" s="750">
        <v>1</v>
      </c>
      <c r="AB319" s="750">
        <v>0</v>
      </c>
      <c r="AC319" s="750">
        <v>0</v>
      </c>
      <c r="AD319" s="750">
        <v>8</v>
      </c>
      <c r="AE319" s="750" t="s">
        <v>11475</v>
      </c>
    </row>
    <row r="320" spans="16:31">
      <c r="P320" s="750" t="s">
        <v>11827</v>
      </c>
      <c r="Q320" s="750" t="s">
        <v>11820</v>
      </c>
      <c r="R320" s="750" t="s">
        <v>11474</v>
      </c>
      <c r="S320" s="730">
        <v>6.9852721452956998E-2</v>
      </c>
      <c r="T320" s="750" t="s">
        <v>11475</v>
      </c>
      <c r="U320" s="750" t="s">
        <v>11501</v>
      </c>
      <c r="V320" s="750" t="s">
        <v>11501</v>
      </c>
      <c r="W320" s="750" t="s">
        <v>11475</v>
      </c>
      <c r="X320" s="750">
        <v>6</v>
      </c>
      <c r="Y320" s="750">
        <v>12</v>
      </c>
      <c r="Z320" s="750" t="s">
        <v>11818</v>
      </c>
      <c r="AA320" s="750">
        <v>1</v>
      </c>
      <c r="AB320" s="750">
        <v>0</v>
      </c>
      <c r="AC320" s="750">
        <v>0</v>
      </c>
      <c r="AD320" s="750">
        <v>8</v>
      </c>
      <c r="AE320" s="750" t="s">
        <v>11475</v>
      </c>
    </row>
    <row r="321" spans="16:31">
      <c r="P321" s="750" t="s">
        <v>11828</v>
      </c>
      <c r="Q321" s="750" t="s">
        <v>11820</v>
      </c>
      <c r="R321" s="750" t="s">
        <v>11474</v>
      </c>
      <c r="S321" s="730">
        <v>0.12135828855398401</v>
      </c>
      <c r="T321" s="750" t="s">
        <v>11475</v>
      </c>
      <c r="U321" s="750" t="s">
        <v>11501</v>
      </c>
      <c r="V321" s="750" t="s">
        <v>11501</v>
      </c>
      <c r="W321" s="750" t="s">
        <v>11475</v>
      </c>
      <c r="X321" s="750">
        <v>6</v>
      </c>
      <c r="Y321" s="750">
        <v>12</v>
      </c>
      <c r="Z321" s="750" t="s">
        <v>11818</v>
      </c>
      <c r="AA321" s="750">
        <v>1</v>
      </c>
      <c r="AB321" s="750">
        <v>0</v>
      </c>
      <c r="AC321" s="750">
        <v>0</v>
      </c>
      <c r="AD321" s="750">
        <v>8</v>
      </c>
      <c r="AE321" s="750" t="s">
        <v>11475</v>
      </c>
    </row>
    <row r="322" spans="16:31">
      <c r="P322" s="750" t="s">
        <v>11829</v>
      </c>
      <c r="Q322" s="750" t="s">
        <v>11820</v>
      </c>
      <c r="R322" s="750" t="s">
        <v>11474</v>
      </c>
      <c r="S322" s="730">
        <v>0.19198664698271301</v>
      </c>
      <c r="T322" s="750" t="s">
        <v>11475</v>
      </c>
      <c r="U322" s="750" t="s">
        <v>11501</v>
      </c>
      <c r="V322" s="750" t="s">
        <v>11501</v>
      </c>
      <c r="W322" s="750" t="s">
        <v>11475</v>
      </c>
      <c r="X322" s="750">
        <v>6</v>
      </c>
      <c r="Y322" s="750">
        <v>12</v>
      </c>
      <c r="Z322" s="750" t="s">
        <v>11818</v>
      </c>
      <c r="AA322" s="750">
        <v>1</v>
      </c>
      <c r="AB322" s="750">
        <v>0</v>
      </c>
      <c r="AC322" s="750">
        <v>0</v>
      </c>
      <c r="AD322" s="750">
        <v>8</v>
      </c>
      <c r="AE322" s="750" t="s">
        <v>11475</v>
      </c>
    </row>
    <row r="323" spans="16:31">
      <c r="P323" s="750" t="s">
        <v>11830</v>
      </c>
      <c r="Q323" s="750" t="s">
        <v>11831</v>
      </c>
      <c r="R323" s="750" t="s">
        <v>11474</v>
      </c>
      <c r="S323" s="730">
        <v>6.3592877169833001E-2</v>
      </c>
      <c r="T323" s="750" t="s">
        <v>11475</v>
      </c>
      <c r="U323" s="750" t="s">
        <v>11492</v>
      </c>
      <c r="V323" s="750" t="s">
        <v>11493</v>
      </c>
      <c r="W323" s="750" t="s">
        <v>11475</v>
      </c>
      <c r="X323" s="750">
        <v>6</v>
      </c>
      <c r="Y323" s="750">
        <v>12</v>
      </c>
      <c r="Z323" s="750" t="s">
        <v>11818</v>
      </c>
      <c r="AA323" s="750">
        <v>1</v>
      </c>
      <c r="AB323" s="750">
        <v>0</v>
      </c>
      <c r="AC323" s="750">
        <v>0</v>
      </c>
      <c r="AD323" s="750">
        <v>0</v>
      </c>
      <c r="AE323" s="750" t="s">
        <v>11475</v>
      </c>
    </row>
    <row r="324" spans="16:31">
      <c r="P324" s="750" t="s">
        <v>11822</v>
      </c>
      <c r="Q324" s="750" t="s">
        <v>11831</v>
      </c>
      <c r="R324" s="750" t="s">
        <v>11474</v>
      </c>
      <c r="S324" s="730">
        <v>8.1136661019380996E-2</v>
      </c>
      <c r="T324" s="750" t="s">
        <v>11475</v>
      </c>
      <c r="U324" s="750" t="s">
        <v>11523</v>
      </c>
      <c r="V324" s="750" t="s">
        <v>11524</v>
      </c>
      <c r="W324" s="750" t="s">
        <v>923</v>
      </c>
      <c r="X324" s="750">
        <v>6</v>
      </c>
      <c r="Y324" s="750">
        <v>12</v>
      </c>
      <c r="Z324" s="750" t="s">
        <v>11818</v>
      </c>
      <c r="AA324" s="750">
        <v>0</v>
      </c>
      <c r="AB324" s="750">
        <v>1</v>
      </c>
      <c r="AC324" s="750">
        <v>0</v>
      </c>
      <c r="AD324" s="750">
        <v>0</v>
      </c>
      <c r="AE324" s="750" t="s">
        <v>11475</v>
      </c>
    </row>
    <row r="325" spans="16:31">
      <c r="P325" s="750" t="s">
        <v>11832</v>
      </c>
      <c r="Q325" s="750" t="s">
        <v>11831</v>
      </c>
      <c r="R325" s="750" t="s">
        <v>11474</v>
      </c>
      <c r="S325" s="730">
        <v>0.50918899842335397</v>
      </c>
      <c r="T325" s="750" t="s">
        <v>11475</v>
      </c>
      <c r="U325" s="750" t="s">
        <v>11523</v>
      </c>
      <c r="V325" s="750" t="s">
        <v>11524</v>
      </c>
      <c r="W325" s="750" t="s">
        <v>923</v>
      </c>
      <c r="X325" s="750">
        <v>6</v>
      </c>
      <c r="Y325" s="750">
        <v>12</v>
      </c>
      <c r="Z325" s="750" t="s">
        <v>11818</v>
      </c>
      <c r="AA325" s="750">
        <v>0</v>
      </c>
      <c r="AB325" s="750">
        <v>1</v>
      </c>
      <c r="AC325" s="750">
        <v>0</v>
      </c>
      <c r="AD325" s="750">
        <v>0</v>
      </c>
      <c r="AE325" s="750" t="s">
        <v>11475</v>
      </c>
    </row>
    <row r="326" spans="16:31">
      <c r="P326" s="750" t="s">
        <v>11833</v>
      </c>
      <c r="Q326" s="750" t="s">
        <v>11831</v>
      </c>
      <c r="R326" s="750" t="s">
        <v>11474</v>
      </c>
      <c r="S326" s="730">
        <v>1.854039780583</v>
      </c>
      <c r="T326" s="750" t="s">
        <v>11475</v>
      </c>
      <c r="U326" s="750" t="s">
        <v>11476</v>
      </c>
      <c r="V326" s="750" t="s">
        <v>11477</v>
      </c>
      <c r="W326" s="750" t="s">
        <v>11475</v>
      </c>
      <c r="X326" s="750">
        <v>6</v>
      </c>
      <c r="Y326" s="750">
        <v>12</v>
      </c>
      <c r="Z326" s="750" t="s">
        <v>11818</v>
      </c>
      <c r="AA326" s="750">
        <v>1</v>
      </c>
      <c r="AB326" s="750">
        <v>0</v>
      </c>
      <c r="AC326" s="750">
        <v>0</v>
      </c>
      <c r="AD326" s="750">
        <v>0</v>
      </c>
      <c r="AE326" s="750" t="s">
        <v>11475</v>
      </c>
    </row>
    <row r="327" spans="16:31">
      <c r="P327" s="750" t="s">
        <v>11834</v>
      </c>
      <c r="Q327" s="750" t="s">
        <v>11831</v>
      </c>
      <c r="R327" s="750" t="s">
        <v>11474</v>
      </c>
      <c r="S327" s="730">
        <v>4.1318891668127002E-2</v>
      </c>
      <c r="T327" s="750" t="s">
        <v>11475</v>
      </c>
      <c r="U327" s="750" t="s">
        <v>11553</v>
      </c>
      <c r="V327" s="750" t="s">
        <v>11554</v>
      </c>
      <c r="W327" s="750" t="s">
        <v>11475</v>
      </c>
      <c r="X327" s="750">
        <v>6</v>
      </c>
      <c r="Y327" s="750">
        <v>12</v>
      </c>
      <c r="Z327" s="750" t="s">
        <v>11818</v>
      </c>
      <c r="AA327" s="750">
        <v>1</v>
      </c>
      <c r="AB327" s="750">
        <v>0</v>
      </c>
      <c r="AC327" s="750">
        <v>0</v>
      </c>
      <c r="AD327" s="750">
        <v>0</v>
      </c>
      <c r="AE327" s="750" t="s">
        <v>11475</v>
      </c>
    </row>
    <row r="328" spans="16:31">
      <c r="P328" s="750" t="s">
        <v>11835</v>
      </c>
      <c r="Q328" s="750" t="s">
        <v>11831</v>
      </c>
      <c r="R328" s="750" t="s">
        <v>11474</v>
      </c>
      <c r="S328" s="730">
        <v>0.15110300914080299</v>
      </c>
      <c r="T328" s="750" t="s">
        <v>11475</v>
      </c>
      <c r="U328" s="750" t="s">
        <v>11501</v>
      </c>
      <c r="V328" s="750" t="s">
        <v>11501</v>
      </c>
      <c r="W328" s="750" t="s">
        <v>11475</v>
      </c>
      <c r="X328" s="750">
        <v>6</v>
      </c>
      <c r="Y328" s="750">
        <v>12</v>
      </c>
      <c r="Z328" s="750" t="s">
        <v>11818</v>
      </c>
      <c r="AA328" s="750">
        <v>1</v>
      </c>
      <c r="AB328" s="750">
        <v>0</v>
      </c>
      <c r="AC328" s="750">
        <v>0</v>
      </c>
      <c r="AD328" s="750">
        <v>8</v>
      </c>
      <c r="AE328" s="750" t="s">
        <v>11475</v>
      </c>
    </row>
    <row r="329" spans="16:31">
      <c r="P329" s="750" t="s">
        <v>11836</v>
      </c>
      <c r="Q329" s="750" t="s">
        <v>11831</v>
      </c>
      <c r="R329" s="750" t="s">
        <v>11474</v>
      </c>
      <c r="S329" s="730">
        <v>0.119393677441456</v>
      </c>
      <c r="T329" s="750" t="s">
        <v>11475</v>
      </c>
      <c r="U329" s="750" t="s">
        <v>11501</v>
      </c>
      <c r="V329" s="750" t="s">
        <v>11501</v>
      </c>
      <c r="W329" s="750" t="s">
        <v>11475</v>
      </c>
      <c r="X329" s="750">
        <v>6</v>
      </c>
      <c r="Y329" s="750">
        <v>12</v>
      </c>
      <c r="Z329" s="750" t="s">
        <v>11818</v>
      </c>
      <c r="AA329" s="750">
        <v>1</v>
      </c>
      <c r="AB329" s="750">
        <v>0</v>
      </c>
      <c r="AC329" s="750">
        <v>0</v>
      </c>
      <c r="AD329" s="750">
        <v>8</v>
      </c>
      <c r="AE329" s="750" t="s">
        <v>11475</v>
      </c>
    </row>
    <row r="330" spans="16:31">
      <c r="P330" s="750" t="s">
        <v>11837</v>
      </c>
      <c r="Q330" s="750" t="s">
        <v>11831</v>
      </c>
      <c r="R330" s="750" t="s">
        <v>929</v>
      </c>
      <c r="S330" s="730">
        <v>1.4877158042917E-2</v>
      </c>
      <c r="T330" s="750" t="s">
        <v>11475</v>
      </c>
      <c r="U330" s="750" t="s">
        <v>11492</v>
      </c>
      <c r="V330" s="750" t="s">
        <v>11493</v>
      </c>
      <c r="W330" s="750" t="s">
        <v>11475</v>
      </c>
      <c r="X330" s="750">
        <v>6</v>
      </c>
      <c r="Y330" s="750">
        <v>12</v>
      </c>
      <c r="Z330" s="750" t="s">
        <v>11818</v>
      </c>
      <c r="AA330" s="750">
        <v>1</v>
      </c>
      <c r="AB330" s="750">
        <v>0</v>
      </c>
      <c r="AC330" s="750">
        <v>0</v>
      </c>
      <c r="AD330" s="750">
        <v>0</v>
      </c>
      <c r="AE330" s="750" t="s">
        <v>11475</v>
      </c>
    </row>
    <row r="331" spans="16:31">
      <c r="P331" s="750" t="s">
        <v>11838</v>
      </c>
      <c r="Q331" s="750" t="s">
        <v>11831</v>
      </c>
      <c r="R331" s="750" t="s">
        <v>11474</v>
      </c>
      <c r="S331" s="730">
        <v>0.168973271938263</v>
      </c>
      <c r="T331" s="750" t="s">
        <v>11475</v>
      </c>
      <c r="U331" s="750" t="s">
        <v>11476</v>
      </c>
      <c r="V331" s="750" t="s">
        <v>11477</v>
      </c>
      <c r="W331" s="750" t="s">
        <v>11475</v>
      </c>
      <c r="X331" s="750">
        <v>6</v>
      </c>
      <c r="Y331" s="750">
        <v>12</v>
      </c>
      <c r="Z331" s="750" t="s">
        <v>11818</v>
      </c>
      <c r="AA331" s="750">
        <v>1</v>
      </c>
      <c r="AB331" s="750">
        <v>0</v>
      </c>
      <c r="AC331" s="750">
        <v>0</v>
      </c>
      <c r="AD331" s="750">
        <v>0</v>
      </c>
      <c r="AE331" s="750" t="s">
        <v>11475</v>
      </c>
    </row>
    <row r="332" spans="16:31">
      <c r="P332" s="750" t="s">
        <v>11839</v>
      </c>
      <c r="Q332" s="750" t="s">
        <v>11840</v>
      </c>
      <c r="R332" s="750" t="s">
        <v>929</v>
      </c>
      <c r="S332" s="730">
        <v>0.32931169321371101</v>
      </c>
      <c r="T332" s="750" t="s">
        <v>11475</v>
      </c>
      <c r="U332" s="750" t="s">
        <v>11492</v>
      </c>
      <c r="V332" s="750" t="s">
        <v>11493</v>
      </c>
      <c r="W332" s="750" t="s">
        <v>11475</v>
      </c>
      <c r="X332" s="750">
        <v>6</v>
      </c>
      <c r="Y332" s="750">
        <v>13</v>
      </c>
      <c r="Z332" s="750" t="s">
        <v>11841</v>
      </c>
      <c r="AA332" s="750">
        <v>1</v>
      </c>
      <c r="AB332" s="750">
        <v>0</v>
      </c>
      <c r="AC332" s="750">
        <v>0</v>
      </c>
      <c r="AD332" s="750">
        <v>0</v>
      </c>
      <c r="AE332" s="750" t="s">
        <v>11475</v>
      </c>
    </row>
    <row r="333" spans="16:31">
      <c r="P333" s="750" t="s">
        <v>11842</v>
      </c>
      <c r="Q333" s="750" t="s">
        <v>11840</v>
      </c>
      <c r="R333" s="750" t="s">
        <v>929</v>
      </c>
      <c r="S333" s="730">
        <v>0.16339448180809801</v>
      </c>
      <c r="T333" s="750" t="s">
        <v>11475</v>
      </c>
      <c r="U333" s="750" t="s">
        <v>11492</v>
      </c>
      <c r="V333" s="750" t="s">
        <v>11493</v>
      </c>
      <c r="W333" s="750" t="s">
        <v>11475</v>
      </c>
      <c r="X333" s="750">
        <v>6</v>
      </c>
      <c r="Y333" s="750">
        <v>13</v>
      </c>
      <c r="Z333" s="750" t="s">
        <v>11841</v>
      </c>
      <c r="AA333" s="750">
        <v>1</v>
      </c>
      <c r="AB333" s="750">
        <v>0</v>
      </c>
      <c r="AC333" s="750">
        <v>0</v>
      </c>
      <c r="AD333" s="750">
        <v>0</v>
      </c>
      <c r="AE333" s="750" t="s">
        <v>11475</v>
      </c>
    </row>
    <row r="334" spans="16:31">
      <c r="P334" s="750" t="s">
        <v>11843</v>
      </c>
      <c r="Q334" s="750" t="s">
        <v>11840</v>
      </c>
      <c r="R334" s="750" t="s">
        <v>929</v>
      </c>
      <c r="S334" s="730">
        <v>0.14229591947537901</v>
      </c>
      <c r="T334" s="750" t="s">
        <v>11475</v>
      </c>
      <c r="U334" s="750" t="s">
        <v>11492</v>
      </c>
      <c r="V334" s="750" t="s">
        <v>11493</v>
      </c>
      <c r="W334" s="750" t="s">
        <v>11475</v>
      </c>
      <c r="X334" s="750">
        <v>6</v>
      </c>
      <c r="Y334" s="750">
        <v>13</v>
      </c>
      <c r="Z334" s="750" t="s">
        <v>11841</v>
      </c>
      <c r="AA334" s="750">
        <v>1</v>
      </c>
      <c r="AB334" s="750">
        <v>0</v>
      </c>
      <c r="AC334" s="750">
        <v>0</v>
      </c>
      <c r="AD334" s="750">
        <v>0</v>
      </c>
      <c r="AE334" s="750" t="s">
        <v>11475</v>
      </c>
    </row>
    <row r="335" spans="16:31">
      <c r="P335" s="750" t="s">
        <v>11844</v>
      </c>
      <c r="Q335" s="750" t="s">
        <v>11840</v>
      </c>
      <c r="R335" s="750" t="s">
        <v>929</v>
      </c>
      <c r="S335" s="730">
        <v>5.3696072121420003E-2</v>
      </c>
      <c r="T335" s="750" t="s">
        <v>11475</v>
      </c>
      <c r="U335" s="750" t="s">
        <v>11492</v>
      </c>
      <c r="V335" s="750" t="s">
        <v>11493</v>
      </c>
      <c r="W335" s="750" t="s">
        <v>11475</v>
      </c>
      <c r="X335" s="750">
        <v>6</v>
      </c>
      <c r="Y335" s="750">
        <v>13</v>
      </c>
      <c r="Z335" s="750" t="s">
        <v>11841</v>
      </c>
      <c r="AA335" s="750">
        <v>1</v>
      </c>
      <c r="AB335" s="750">
        <v>0</v>
      </c>
      <c r="AC335" s="750">
        <v>0</v>
      </c>
      <c r="AD335" s="750">
        <v>0</v>
      </c>
      <c r="AE335" s="750" t="s">
        <v>11475</v>
      </c>
    </row>
    <row r="336" spans="16:31">
      <c r="P336" s="750" t="s">
        <v>11845</v>
      </c>
      <c r="Q336" s="750" t="s">
        <v>11840</v>
      </c>
      <c r="R336" s="750" t="s">
        <v>11474</v>
      </c>
      <c r="S336" s="730">
        <v>1.1446735817623999E-2</v>
      </c>
      <c r="T336" s="750" t="s">
        <v>11475</v>
      </c>
      <c r="U336" s="750" t="s">
        <v>11492</v>
      </c>
      <c r="V336" s="750" t="s">
        <v>11493</v>
      </c>
      <c r="W336" s="750" t="s">
        <v>11475</v>
      </c>
      <c r="X336" s="750">
        <v>6</v>
      </c>
      <c r="Y336" s="750">
        <v>13</v>
      </c>
      <c r="Z336" s="750" t="s">
        <v>11841</v>
      </c>
      <c r="AA336" s="750">
        <v>1</v>
      </c>
      <c r="AB336" s="750">
        <v>0</v>
      </c>
      <c r="AC336" s="750">
        <v>0</v>
      </c>
      <c r="AD336" s="750">
        <v>0</v>
      </c>
      <c r="AE336" s="750" t="s">
        <v>11475</v>
      </c>
    </row>
    <row r="337" spans="16:31">
      <c r="P337" s="750" t="s">
        <v>11846</v>
      </c>
      <c r="Q337" s="750" t="s">
        <v>11840</v>
      </c>
      <c r="R337" s="750" t="s">
        <v>11474</v>
      </c>
      <c r="S337" s="730">
        <v>3.4789398090354001E-2</v>
      </c>
      <c r="T337" s="750" t="s">
        <v>11475</v>
      </c>
      <c r="U337" s="750" t="s">
        <v>11492</v>
      </c>
      <c r="V337" s="750" t="s">
        <v>11493</v>
      </c>
      <c r="W337" s="750" t="s">
        <v>11475</v>
      </c>
      <c r="X337" s="750">
        <v>6</v>
      </c>
      <c r="Y337" s="750">
        <v>13</v>
      </c>
      <c r="Z337" s="750" t="s">
        <v>11841</v>
      </c>
      <c r="AA337" s="750">
        <v>1</v>
      </c>
      <c r="AB337" s="750">
        <v>0</v>
      </c>
      <c r="AC337" s="750">
        <v>0</v>
      </c>
      <c r="AD337" s="750">
        <v>0</v>
      </c>
      <c r="AE337" s="750" t="s">
        <v>11475</v>
      </c>
    </row>
    <row r="338" spans="16:31">
      <c r="P338" s="750" t="s">
        <v>11847</v>
      </c>
      <c r="Q338" s="750" t="s">
        <v>11840</v>
      </c>
      <c r="R338" s="750" t="s">
        <v>11474</v>
      </c>
      <c r="S338" s="730">
        <v>0.70053501560791598</v>
      </c>
      <c r="T338" s="750" t="s">
        <v>11475</v>
      </c>
      <c r="U338" s="750" t="s">
        <v>11523</v>
      </c>
      <c r="V338" s="750" t="s">
        <v>11524</v>
      </c>
      <c r="W338" s="750" t="s">
        <v>923</v>
      </c>
      <c r="X338" s="750">
        <v>6</v>
      </c>
      <c r="Y338" s="750">
        <v>13</v>
      </c>
      <c r="Z338" s="750" t="s">
        <v>11841</v>
      </c>
      <c r="AA338" s="750">
        <v>0</v>
      </c>
      <c r="AB338" s="750">
        <v>1</v>
      </c>
      <c r="AC338" s="750">
        <v>0</v>
      </c>
      <c r="AD338" s="750">
        <v>0</v>
      </c>
      <c r="AE338" s="750" t="s">
        <v>11475</v>
      </c>
    </row>
    <row r="339" spans="16:31">
      <c r="P339" s="750" t="s">
        <v>11833</v>
      </c>
      <c r="Q339" s="750" t="s">
        <v>11840</v>
      </c>
      <c r="R339" s="750" t="s">
        <v>11474</v>
      </c>
      <c r="S339" s="730">
        <v>7.1075066764171996E-2</v>
      </c>
      <c r="T339" s="750" t="s">
        <v>11475</v>
      </c>
      <c r="U339" s="750" t="s">
        <v>11476</v>
      </c>
      <c r="V339" s="750" t="s">
        <v>11477</v>
      </c>
      <c r="W339" s="750" t="s">
        <v>11475</v>
      </c>
      <c r="X339" s="750">
        <v>6</v>
      </c>
      <c r="Y339" s="750">
        <v>13</v>
      </c>
      <c r="Z339" s="750" t="s">
        <v>11841</v>
      </c>
      <c r="AA339" s="750">
        <v>1</v>
      </c>
      <c r="AB339" s="750">
        <v>0</v>
      </c>
      <c r="AC339" s="750">
        <v>0</v>
      </c>
      <c r="AD339" s="750">
        <v>0</v>
      </c>
      <c r="AE339" s="750" t="s">
        <v>11475</v>
      </c>
    </row>
    <row r="340" spans="16:31">
      <c r="P340" s="750" t="s">
        <v>11848</v>
      </c>
      <c r="Q340" s="750" t="s">
        <v>11840</v>
      </c>
      <c r="R340" s="750" t="s">
        <v>11474</v>
      </c>
      <c r="S340" s="730">
        <v>0.31088780665813498</v>
      </c>
      <c r="T340" s="750" t="s">
        <v>11475</v>
      </c>
      <c r="U340" s="750" t="s">
        <v>11476</v>
      </c>
      <c r="V340" s="750" t="s">
        <v>11477</v>
      </c>
      <c r="W340" s="750" t="s">
        <v>11475</v>
      </c>
      <c r="X340" s="750">
        <v>6</v>
      </c>
      <c r="Y340" s="750">
        <v>13</v>
      </c>
      <c r="Z340" s="750" t="s">
        <v>11841</v>
      </c>
      <c r="AA340" s="750">
        <v>1</v>
      </c>
      <c r="AB340" s="750">
        <v>0</v>
      </c>
      <c r="AC340" s="750">
        <v>0</v>
      </c>
      <c r="AD340" s="750">
        <v>0</v>
      </c>
      <c r="AE340" s="750" t="s">
        <v>11475</v>
      </c>
    </row>
    <row r="341" spans="16:31">
      <c r="P341" s="750" t="s">
        <v>11849</v>
      </c>
      <c r="Q341" s="750" t="s">
        <v>11840</v>
      </c>
      <c r="R341" s="750" t="s">
        <v>11474</v>
      </c>
      <c r="S341" s="730">
        <v>0.189702969380767</v>
      </c>
      <c r="T341" s="750" t="s">
        <v>11475</v>
      </c>
      <c r="U341" s="750" t="s">
        <v>11553</v>
      </c>
      <c r="V341" s="750" t="s">
        <v>11554</v>
      </c>
      <c r="W341" s="750" t="s">
        <v>11475</v>
      </c>
      <c r="X341" s="750">
        <v>6</v>
      </c>
      <c r="Y341" s="750">
        <v>13</v>
      </c>
      <c r="Z341" s="750" t="s">
        <v>11841</v>
      </c>
      <c r="AA341" s="750">
        <v>1</v>
      </c>
      <c r="AB341" s="750">
        <v>0</v>
      </c>
      <c r="AC341" s="750">
        <v>0</v>
      </c>
      <c r="AD341" s="750">
        <v>0</v>
      </c>
      <c r="AE341" s="750" t="s">
        <v>11475</v>
      </c>
    </row>
    <row r="342" spans="16:31">
      <c r="P342" s="750" t="s">
        <v>11850</v>
      </c>
      <c r="Q342" s="750" t="s">
        <v>11840</v>
      </c>
      <c r="R342" s="750" t="s">
        <v>11474</v>
      </c>
      <c r="S342" s="730">
        <v>0.63735545164667395</v>
      </c>
      <c r="T342" s="750" t="s">
        <v>11475</v>
      </c>
      <c r="U342" s="750" t="s">
        <v>11553</v>
      </c>
      <c r="V342" s="750" t="s">
        <v>11554</v>
      </c>
      <c r="W342" s="750" t="s">
        <v>11475</v>
      </c>
      <c r="X342" s="750">
        <v>6</v>
      </c>
      <c r="Y342" s="750">
        <v>13</v>
      </c>
      <c r="Z342" s="750" t="s">
        <v>11841</v>
      </c>
      <c r="AA342" s="750">
        <v>1</v>
      </c>
      <c r="AB342" s="750">
        <v>0</v>
      </c>
      <c r="AC342" s="750">
        <v>0</v>
      </c>
      <c r="AD342" s="750">
        <v>0</v>
      </c>
      <c r="AE342" s="750" t="s">
        <v>11475</v>
      </c>
    </row>
    <row r="343" spans="16:31">
      <c r="P343" s="750" t="s">
        <v>11851</v>
      </c>
      <c r="Q343" s="750" t="s">
        <v>11840</v>
      </c>
      <c r="R343" s="750" t="s">
        <v>929</v>
      </c>
      <c r="S343" s="730">
        <v>0.15006170297871599</v>
      </c>
      <c r="T343" s="750" t="s">
        <v>11475</v>
      </c>
      <c r="U343" s="750" t="s">
        <v>11501</v>
      </c>
      <c r="V343" s="750" t="s">
        <v>11501</v>
      </c>
      <c r="W343" s="750" t="s">
        <v>11475</v>
      </c>
      <c r="X343" s="750">
        <v>6</v>
      </c>
      <c r="Y343" s="750">
        <v>13</v>
      </c>
      <c r="Z343" s="750" t="s">
        <v>11841</v>
      </c>
      <c r="AA343" s="750">
        <v>1</v>
      </c>
      <c r="AB343" s="750">
        <v>0</v>
      </c>
      <c r="AC343" s="750">
        <v>0</v>
      </c>
      <c r="AD343" s="750">
        <v>8</v>
      </c>
      <c r="AE343" s="750" t="s">
        <v>11475</v>
      </c>
    </row>
    <row r="344" spans="16:31">
      <c r="P344" s="750" t="s">
        <v>11852</v>
      </c>
      <c r="Q344" s="750" t="s">
        <v>11840</v>
      </c>
      <c r="R344" s="750" t="s">
        <v>11474</v>
      </c>
      <c r="S344" s="730">
        <v>0.14089775890377901</v>
      </c>
      <c r="T344" s="750" t="s">
        <v>11475</v>
      </c>
      <c r="U344" s="750" t="s">
        <v>11501</v>
      </c>
      <c r="V344" s="750" t="s">
        <v>11501</v>
      </c>
      <c r="W344" s="750" t="s">
        <v>11475</v>
      </c>
      <c r="X344" s="750">
        <v>6</v>
      </c>
      <c r="Y344" s="750">
        <v>13</v>
      </c>
      <c r="Z344" s="750" t="s">
        <v>11841</v>
      </c>
      <c r="AA344" s="750">
        <v>1</v>
      </c>
      <c r="AB344" s="750">
        <v>0</v>
      </c>
      <c r="AC344" s="750">
        <v>0</v>
      </c>
      <c r="AD344" s="750">
        <v>8</v>
      </c>
      <c r="AE344" s="750" t="s">
        <v>11475</v>
      </c>
    </row>
    <row r="345" spans="16:31">
      <c r="P345" s="750" t="s">
        <v>11853</v>
      </c>
      <c r="Q345" s="750" t="s">
        <v>11840</v>
      </c>
      <c r="R345" s="750" t="s">
        <v>929</v>
      </c>
      <c r="S345" s="730">
        <v>0.15826878281540399</v>
      </c>
      <c r="T345" s="750" t="s">
        <v>11475</v>
      </c>
      <c r="U345" s="750" t="s">
        <v>11501</v>
      </c>
      <c r="V345" s="750" t="s">
        <v>11501</v>
      </c>
      <c r="W345" s="750" t="s">
        <v>11475</v>
      </c>
      <c r="X345" s="750">
        <v>6</v>
      </c>
      <c r="Y345" s="750">
        <v>13</v>
      </c>
      <c r="Z345" s="750" t="s">
        <v>11841</v>
      </c>
      <c r="AA345" s="750">
        <v>1</v>
      </c>
      <c r="AB345" s="750">
        <v>0</v>
      </c>
      <c r="AC345" s="750">
        <v>0</v>
      </c>
      <c r="AD345" s="750">
        <v>8</v>
      </c>
      <c r="AE345" s="750" t="s">
        <v>11475</v>
      </c>
    </row>
    <row r="346" spans="16:31">
      <c r="P346" s="750" t="s">
        <v>11854</v>
      </c>
      <c r="Q346" s="750" t="s">
        <v>11840</v>
      </c>
      <c r="R346" s="750" t="s">
        <v>929</v>
      </c>
      <c r="S346" s="730">
        <v>1.2699243150858E-2</v>
      </c>
      <c r="T346" s="750" t="s">
        <v>11475</v>
      </c>
      <c r="U346" s="750" t="s">
        <v>11501</v>
      </c>
      <c r="V346" s="750" t="s">
        <v>11501</v>
      </c>
      <c r="W346" s="750" t="s">
        <v>11475</v>
      </c>
      <c r="X346" s="750">
        <v>6</v>
      </c>
      <c r="Y346" s="750">
        <v>13</v>
      </c>
      <c r="Z346" s="750" t="s">
        <v>11841</v>
      </c>
      <c r="AA346" s="750">
        <v>1</v>
      </c>
      <c r="AB346" s="750">
        <v>0</v>
      </c>
      <c r="AC346" s="750">
        <v>0</v>
      </c>
      <c r="AD346" s="750">
        <v>8</v>
      </c>
      <c r="AE346" s="750" t="s">
        <v>11475</v>
      </c>
    </row>
    <row r="347" spans="16:31">
      <c r="P347" s="750" t="s">
        <v>11855</v>
      </c>
      <c r="Q347" s="750" t="s">
        <v>11840</v>
      </c>
      <c r="R347" s="750" t="s">
        <v>11474</v>
      </c>
      <c r="S347" s="730">
        <v>4.9330668796366002E-2</v>
      </c>
      <c r="T347" s="750" t="s">
        <v>11475</v>
      </c>
      <c r="U347" s="750" t="s">
        <v>11553</v>
      </c>
      <c r="V347" s="750" t="s">
        <v>11554</v>
      </c>
      <c r="W347" s="750" t="s">
        <v>11475</v>
      </c>
      <c r="X347" s="750">
        <v>6</v>
      </c>
      <c r="Y347" s="750">
        <v>13</v>
      </c>
      <c r="Z347" s="750" t="s">
        <v>11841</v>
      </c>
      <c r="AA347" s="750">
        <v>1</v>
      </c>
      <c r="AB347" s="750">
        <v>0</v>
      </c>
      <c r="AC347" s="750">
        <v>0</v>
      </c>
      <c r="AD347" s="750">
        <v>0</v>
      </c>
      <c r="AE347" s="750" t="s">
        <v>11475</v>
      </c>
    </row>
    <row r="348" spans="16:31">
      <c r="P348" s="750" t="s">
        <v>11856</v>
      </c>
      <c r="Q348" s="750" t="s">
        <v>11840</v>
      </c>
      <c r="R348" s="750" t="s">
        <v>11474</v>
      </c>
      <c r="S348" s="730">
        <v>2.3063151275720999E-2</v>
      </c>
      <c r="T348" s="750" t="s">
        <v>11475</v>
      </c>
      <c r="U348" s="750" t="s">
        <v>11553</v>
      </c>
      <c r="V348" s="750" t="s">
        <v>11554</v>
      </c>
      <c r="W348" s="750" t="s">
        <v>11475</v>
      </c>
      <c r="X348" s="750">
        <v>6</v>
      </c>
      <c r="Y348" s="750">
        <v>13</v>
      </c>
      <c r="Z348" s="750" t="s">
        <v>11841</v>
      </c>
      <c r="AA348" s="750">
        <v>1</v>
      </c>
      <c r="AB348" s="750">
        <v>0</v>
      </c>
      <c r="AC348" s="750">
        <v>0</v>
      </c>
      <c r="AD348" s="750">
        <v>0</v>
      </c>
      <c r="AE348" s="750" t="s">
        <v>11475</v>
      </c>
    </row>
    <row r="349" spans="16:31">
      <c r="P349" s="750" t="s">
        <v>11857</v>
      </c>
      <c r="Q349" s="750" t="s">
        <v>11858</v>
      </c>
      <c r="R349" s="750" t="s">
        <v>11474</v>
      </c>
      <c r="S349" s="730">
        <v>1.2113708360564699</v>
      </c>
      <c r="T349" s="750" t="s">
        <v>11475</v>
      </c>
      <c r="U349" s="750" t="s">
        <v>11476</v>
      </c>
      <c r="V349" s="750" t="s">
        <v>11477</v>
      </c>
      <c r="W349" s="750" t="s">
        <v>11475</v>
      </c>
      <c r="X349" s="750">
        <v>6</v>
      </c>
      <c r="Y349" s="750">
        <v>13</v>
      </c>
      <c r="Z349" s="750" t="s">
        <v>11841</v>
      </c>
      <c r="AA349" s="750">
        <v>1</v>
      </c>
      <c r="AB349" s="750">
        <v>0</v>
      </c>
      <c r="AC349" s="750">
        <v>0</v>
      </c>
      <c r="AD349" s="750">
        <v>0</v>
      </c>
      <c r="AE349" s="750" t="s">
        <v>11475</v>
      </c>
    </row>
    <row r="350" spans="16:31">
      <c r="P350" s="750" t="s">
        <v>11859</v>
      </c>
      <c r="Q350" s="750" t="s">
        <v>11858</v>
      </c>
      <c r="R350" s="750" t="s">
        <v>11474</v>
      </c>
      <c r="S350" s="730">
        <v>0.28442640217033099</v>
      </c>
      <c r="T350" s="750" t="s">
        <v>11475</v>
      </c>
      <c r="U350" s="750" t="s">
        <v>11492</v>
      </c>
      <c r="V350" s="750" t="s">
        <v>11493</v>
      </c>
      <c r="W350" s="750" t="s">
        <v>11475</v>
      </c>
      <c r="X350" s="750">
        <v>6</v>
      </c>
      <c r="Y350" s="750">
        <v>13</v>
      </c>
      <c r="Z350" s="750" t="s">
        <v>11841</v>
      </c>
      <c r="AA350" s="750">
        <v>1</v>
      </c>
      <c r="AB350" s="750">
        <v>0</v>
      </c>
      <c r="AC350" s="750">
        <v>0</v>
      </c>
      <c r="AD350" s="750">
        <v>0</v>
      </c>
      <c r="AE350" s="750" t="s">
        <v>11475</v>
      </c>
    </row>
    <row r="351" spans="16:31">
      <c r="P351" s="750" t="s">
        <v>11860</v>
      </c>
      <c r="Q351" s="750" t="s">
        <v>11858</v>
      </c>
      <c r="R351" s="750" t="s">
        <v>11474</v>
      </c>
      <c r="S351" s="730">
        <v>0.104012295255691</v>
      </c>
      <c r="T351" s="750" t="s">
        <v>11475</v>
      </c>
      <c r="U351" s="750" t="s">
        <v>11523</v>
      </c>
      <c r="V351" s="750" t="s">
        <v>11524</v>
      </c>
      <c r="W351" s="750" t="s">
        <v>923</v>
      </c>
      <c r="X351" s="750">
        <v>6</v>
      </c>
      <c r="Y351" s="750">
        <v>13</v>
      </c>
      <c r="Z351" s="750" t="s">
        <v>11841</v>
      </c>
      <c r="AA351" s="750">
        <v>0</v>
      </c>
      <c r="AB351" s="750">
        <v>1</v>
      </c>
      <c r="AC351" s="750">
        <v>0</v>
      </c>
      <c r="AD351" s="750">
        <v>0</v>
      </c>
      <c r="AE351" s="750" t="s">
        <v>11475</v>
      </c>
    </row>
    <row r="352" spans="16:31">
      <c r="P352" s="750" t="s">
        <v>11861</v>
      </c>
      <c r="Q352" s="750" t="s">
        <v>11858</v>
      </c>
      <c r="R352" s="750" t="s">
        <v>11474</v>
      </c>
      <c r="S352" s="730">
        <v>0.68626123200703604</v>
      </c>
      <c r="T352" s="750" t="s">
        <v>11475</v>
      </c>
      <c r="U352" s="750" t="s">
        <v>11541</v>
      </c>
      <c r="V352" s="750" t="s">
        <v>11524</v>
      </c>
      <c r="W352" s="750" t="s">
        <v>11475</v>
      </c>
      <c r="X352" s="750">
        <v>6</v>
      </c>
      <c r="Y352" s="750">
        <v>13</v>
      </c>
      <c r="Z352" s="750" t="s">
        <v>11841</v>
      </c>
      <c r="AA352" s="750">
        <v>1</v>
      </c>
      <c r="AB352" s="750">
        <v>0</v>
      </c>
      <c r="AC352" s="750">
        <v>0</v>
      </c>
      <c r="AD352" s="750">
        <v>0</v>
      </c>
      <c r="AE352" s="750" t="s">
        <v>11475</v>
      </c>
    </row>
    <row r="353" spans="16:31">
      <c r="P353" s="750" t="s">
        <v>11861</v>
      </c>
      <c r="Q353" s="750" t="s">
        <v>11858</v>
      </c>
      <c r="R353" s="750" t="s">
        <v>11474</v>
      </c>
      <c r="S353" s="730">
        <v>1.4928489966699E-2</v>
      </c>
      <c r="T353" s="750" t="s">
        <v>11475</v>
      </c>
      <c r="U353" s="750" t="s">
        <v>11541</v>
      </c>
      <c r="V353" s="750" t="s">
        <v>11524</v>
      </c>
      <c r="W353" s="750" t="s">
        <v>11475</v>
      </c>
      <c r="X353" s="750">
        <v>6</v>
      </c>
      <c r="Y353" s="750">
        <v>14</v>
      </c>
      <c r="Z353" s="750" t="s">
        <v>11862</v>
      </c>
      <c r="AA353" s="750">
        <v>1</v>
      </c>
      <c r="AB353" s="750">
        <v>0</v>
      </c>
      <c r="AC353" s="750">
        <v>0</v>
      </c>
      <c r="AD353" s="750">
        <v>0</v>
      </c>
      <c r="AE353" s="750" t="s">
        <v>11475</v>
      </c>
    </row>
    <row r="354" spans="16:31">
      <c r="P354" s="750" t="s">
        <v>11847</v>
      </c>
      <c r="Q354" s="750" t="s">
        <v>11858</v>
      </c>
      <c r="R354" s="750" t="s">
        <v>11474</v>
      </c>
      <c r="S354" s="730">
        <v>0.20845882258155801</v>
      </c>
      <c r="T354" s="750" t="s">
        <v>11475</v>
      </c>
      <c r="U354" s="750" t="s">
        <v>11523</v>
      </c>
      <c r="V354" s="750" t="s">
        <v>11524</v>
      </c>
      <c r="W354" s="750" t="s">
        <v>923</v>
      </c>
      <c r="X354" s="750">
        <v>6</v>
      </c>
      <c r="Y354" s="750">
        <v>13</v>
      </c>
      <c r="Z354" s="750" t="s">
        <v>11841</v>
      </c>
      <c r="AA354" s="750">
        <v>0</v>
      </c>
      <c r="AB354" s="750">
        <v>1</v>
      </c>
      <c r="AC354" s="750">
        <v>0</v>
      </c>
      <c r="AD354" s="750">
        <v>0</v>
      </c>
      <c r="AE354" s="750" t="s">
        <v>11475</v>
      </c>
    </row>
    <row r="355" spans="16:31">
      <c r="P355" s="750" t="s">
        <v>11848</v>
      </c>
      <c r="Q355" s="750" t="s">
        <v>11858</v>
      </c>
      <c r="R355" s="750" t="s">
        <v>11474</v>
      </c>
      <c r="S355" s="730">
        <v>0.37822744914063</v>
      </c>
      <c r="T355" s="750" t="s">
        <v>11475</v>
      </c>
      <c r="U355" s="750" t="s">
        <v>11476</v>
      </c>
      <c r="V355" s="750" t="s">
        <v>11477</v>
      </c>
      <c r="W355" s="750" t="s">
        <v>11475</v>
      </c>
      <c r="X355" s="750">
        <v>6</v>
      </c>
      <c r="Y355" s="750">
        <v>13</v>
      </c>
      <c r="Z355" s="750" t="s">
        <v>11841</v>
      </c>
      <c r="AA355" s="750">
        <v>1</v>
      </c>
      <c r="AB355" s="750">
        <v>0</v>
      </c>
      <c r="AC355" s="750">
        <v>0</v>
      </c>
      <c r="AD355" s="750">
        <v>0</v>
      </c>
      <c r="AE355" s="750" t="s">
        <v>11475</v>
      </c>
    </row>
    <row r="356" spans="16:31">
      <c r="P356" s="750" t="s">
        <v>11863</v>
      </c>
      <c r="Q356" s="750" t="s">
        <v>11858</v>
      </c>
      <c r="R356" s="750" t="s">
        <v>11474</v>
      </c>
      <c r="S356" s="730">
        <v>0.109648575407997</v>
      </c>
      <c r="T356" s="750" t="s">
        <v>11475</v>
      </c>
      <c r="U356" s="750" t="s">
        <v>11553</v>
      </c>
      <c r="V356" s="750" t="s">
        <v>11554</v>
      </c>
      <c r="W356" s="750" t="s">
        <v>11475</v>
      </c>
      <c r="X356" s="750">
        <v>6</v>
      </c>
      <c r="Y356" s="750">
        <v>13</v>
      </c>
      <c r="Z356" s="750" t="s">
        <v>11841</v>
      </c>
      <c r="AA356" s="750">
        <v>1</v>
      </c>
      <c r="AB356" s="750">
        <v>0</v>
      </c>
      <c r="AC356" s="750">
        <v>0</v>
      </c>
      <c r="AD356" s="750">
        <v>0</v>
      </c>
      <c r="AE356" s="750" t="s">
        <v>11475</v>
      </c>
    </row>
    <row r="357" spans="16:31">
      <c r="P357" s="750" t="s">
        <v>11864</v>
      </c>
      <c r="Q357" s="750" t="s">
        <v>11858</v>
      </c>
      <c r="R357" s="750" t="s">
        <v>11474</v>
      </c>
      <c r="S357" s="730">
        <v>0.11995238041616001</v>
      </c>
      <c r="T357" s="750" t="s">
        <v>11475</v>
      </c>
      <c r="U357" s="750" t="s">
        <v>11501</v>
      </c>
      <c r="V357" s="750" t="s">
        <v>11501</v>
      </c>
      <c r="W357" s="750" t="s">
        <v>11475</v>
      </c>
      <c r="X357" s="750">
        <v>6</v>
      </c>
      <c r="Y357" s="750">
        <v>13</v>
      </c>
      <c r="Z357" s="750" t="s">
        <v>11841</v>
      </c>
      <c r="AA357" s="750">
        <v>1</v>
      </c>
      <c r="AB357" s="750">
        <v>0</v>
      </c>
      <c r="AC357" s="750">
        <v>0</v>
      </c>
      <c r="AD357" s="750">
        <v>8</v>
      </c>
      <c r="AE357" s="750" t="s">
        <v>11475</v>
      </c>
    </row>
    <row r="358" spans="16:31">
      <c r="P358" s="750" t="s">
        <v>11865</v>
      </c>
      <c r="Q358" s="750" t="s">
        <v>11866</v>
      </c>
      <c r="R358" s="750" t="s">
        <v>929</v>
      </c>
      <c r="S358" s="730">
        <v>9.5869997620763994E-2</v>
      </c>
      <c r="T358" s="750" t="s">
        <v>11475</v>
      </c>
      <c r="U358" s="750" t="s">
        <v>11492</v>
      </c>
      <c r="V358" s="750" t="s">
        <v>11493</v>
      </c>
      <c r="W358" s="750" t="s">
        <v>11475</v>
      </c>
      <c r="X358" s="750">
        <v>6</v>
      </c>
      <c r="Y358" s="750">
        <v>14</v>
      </c>
      <c r="Z358" s="750" t="s">
        <v>11862</v>
      </c>
      <c r="AA358" s="750">
        <v>1</v>
      </c>
      <c r="AB358" s="750">
        <v>0</v>
      </c>
      <c r="AC358" s="750">
        <v>0</v>
      </c>
      <c r="AD358" s="750">
        <v>0</v>
      </c>
      <c r="AE358" s="750" t="s">
        <v>11475</v>
      </c>
    </row>
    <row r="359" spans="16:31">
      <c r="P359" s="750" t="s">
        <v>11867</v>
      </c>
      <c r="Q359" s="750" t="s">
        <v>11866</v>
      </c>
      <c r="R359" s="750" t="s">
        <v>11474</v>
      </c>
      <c r="S359" s="730">
        <v>4.3576804249752001E-2</v>
      </c>
      <c r="T359" s="750" t="s">
        <v>11475</v>
      </c>
      <c r="U359" s="750" t="s">
        <v>11492</v>
      </c>
      <c r="V359" s="750" t="s">
        <v>11493</v>
      </c>
      <c r="W359" s="750" t="s">
        <v>11475</v>
      </c>
      <c r="X359" s="750">
        <v>6</v>
      </c>
      <c r="Y359" s="750">
        <v>14</v>
      </c>
      <c r="Z359" s="750" t="s">
        <v>11862</v>
      </c>
      <c r="AA359" s="750">
        <v>1</v>
      </c>
      <c r="AB359" s="750">
        <v>0</v>
      </c>
      <c r="AC359" s="750">
        <v>0</v>
      </c>
      <c r="AD359" s="750">
        <v>0</v>
      </c>
      <c r="AE359" s="750" t="s">
        <v>11475</v>
      </c>
    </row>
    <row r="360" spans="16:31">
      <c r="P360" s="750" t="s">
        <v>11868</v>
      </c>
      <c r="Q360" s="750" t="s">
        <v>11866</v>
      </c>
      <c r="R360" s="750" t="s">
        <v>11474</v>
      </c>
      <c r="S360" s="730">
        <v>9.9836612546433001E-2</v>
      </c>
      <c r="T360" s="750" t="s">
        <v>11475</v>
      </c>
      <c r="U360" s="750" t="s">
        <v>11541</v>
      </c>
      <c r="V360" s="750" t="s">
        <v>11524</v>
      </c>
      <c r="W360" s="750" t="s">
        <v>11475</v>
      </c>
      <c r="X360" s="750">
        <v>6</v>
      </c>
      <c r="Y360" s="750">
        <v>14</v>
      </c>
      <c r="Z360" s="750" t="s">
        <v>11862</v>
      </c>
      <c r="AA360" s="750">
        <v>1</v>
      </c>
      <c r="AB360" s="750">
        <v>0</v>
      </c>
      <c r="AC360" s="750">
        <v>0</v>
      </c>
      <c r="AD360" s="750">
        <v>0</v>
      </c>
      <c r="AE360" s="750" t="s">
        <v>11475</v>
      </c>
    </row>
    <row r="361" spans="16:31">
      <c r="P361" s="750" t="s">
        <v>11869</v>
      </c>
      <c r="Q361" s="750" t="s">
        <v>11866</v>
      </c>
      <c r="R361" s="750" t="s">
        <v>11474</v>
      </c>
      <c r="S361" s="730">
        <v>0.33768039781400699</v>
      </c>
      <c r="T361" s="750" t="s">
        <v>11475</v>
      </c>
      <c r="U361" s="750" t="s">
        <v>11541</v>
      </c>
      <c r="V361" s="750" t="s">
        <v>11524</v>
      </c>
      <c r="W361" s="750" t="s">
        <v>11475</v>
      </c>
      <c r="X361" s="750">
        <v>6</v>
      </c>
      <c r="Y361" s="750">
        <v>14</v>
      </c>
      <c r="Z361" s="750" t="s">
        <v>11862</v>
      </c>
      <c r="AA361" s="750">
        <v>1</v>
      </c>
      <c r="AB361" s="750">
        <v>0</v>
      </c>
      <c r="AC361" s="750">
        <v>0</v>
      </c>
      <c r="AD361" s="750">
        <v>0</v>
      </c>
      <c r="AE361" s="750" t="s">
        <v>11475</v>
      </c>
    </row>
    <row r="362" spans="16:31">
      <c r="P362" s="750" t="s">
        <v>11870</v>
      </c>
      <c r="Q362" s="750" t="s">
        <v>11866</v>
      </c>
      <c r="R362" s="750" t="s">
        <v>11474</v>
      </c>
      <c r="S362" s="730">
        <v>0.207042784580561</v>
      </c>
      <c r="T362" s="750" t="s">
        <v>11475</v>
      </c>
      <c r="U362" s="750" t="s">
        <v>11476</v>
      </c>
      <c r="V362" s="750" t="s">
        <v>11477</v>
      </c>
      <c r="W362" s="750" t="s">
        <v>11475</v>
      </c>
      <c r="X362" s="750">
        <v>6</v>
      </c>
      <c r="Y362" s="750">
        <v>14</v>
      </c>
      <c r="Z362" s="750" t="s">
        <v>11862</v>
      </c>
      <c r="AA362" s="750">
        <v>1</v>
      </c>
      <c r="AB362" s="750">
        <v>0</v>
      </c>
      <c r="AC362" s="750">
        <v>0</v>
      </c>
      <c r="AD362" s="750">
        <v>0</v>
      </c>
      <c r="AE362" s="750" t="s">
        <v>11475</v>
      </c>
    </row>
    <row r="363" spans="16:31">
      <c r="P363" s="750" t="s">
        <v>11871</v>
      </c>
      <c r="Q363" s="750" t="s">
        <v>11866</v>
      </c>
      <c r="R363" s="750" t="s">
        <v>11474</v>
      </c>
      <c r="S363" s="730">
        <v>0.57795212507933502</v>
      </c>
      <c r="T363" s="750" t="s">
        <v>11475</v>
      </c>
      <c r="U363" s="750" t="s">
        <v>11492</v>
      </c>
      <c r="V363" s="750" t="s">
        <v>11493</v>
      </c>
      <c r="W363" s="750" t="s">
        <v>11475</v>
      </c>
      <c r="X363" s="750">
        <v>6</v>
      </c>
      <c r="Y363" s="750">
        <v>14</v>
      </c>
      <c r="Z363" s="750" t="s">
        <v>11862</v>
      </c>
      <c r="AA363" s="750">
        <v>1</v>
      </c>
      <c r="AB363" s="750">
        <v>0</v>
      </c>
      <c r="AC363" s="750">
        <v>0</v>
      </c>
      <c r="AD363" s="750">
        <v>0</v>
      </c>
      <c r="AE363" s="750" t="s">
        <v>11475</v>
      </c>
    </row>
    <row r="364" spans="16:31">
      <c r="P364" s="750" t="s">
        <v>11872</v>
      </c>
      <c r="Q364" s="750" t="s">
        <v>11866</v>
      </c>
      <c r="R364" s="750" t="s">
        <v>11474</v>
      </c>
      <c r="S364" s="730">
        <v>0.43899191476940602</v>
      </c>
      <c r="T364" s="750" t="s">
        <v>11475</v>
      </c>
      <c r="U364" s="750" t="s">
        <v>11492</v>
      </c>
      <c r="V364" s="750" t="s">
        <v>11493</v>
      </c>
      <c r="W364" s="750" t="s">
        <v>11475</v>
      </c>
      <c r="X364" s="750">
        <v>6</v>
      </c>
      <c r="Y364" s="750">
        <v>14</v>
      </c>
      <c r="Z364" s="750" t="s">
        <v>11862</v>
      </c>
      <c r="AA364" s="750">
        <v>1</v>
      </c>
      <c r="AB364" s="750">
        <v>0</v>
      </c>
      <c r="AC364" s="750">
        <v>0</v>
      </c>
      <c r="AD364" s="750">
        <v>0</v>
      </c>
      <c r="AE364" s="750" t="s">
        <v>11475</v>
      </c>
    </row>
    <row r="365" spans="16:31">
      <c r="P365" s="750" t="s">
        <v>11873</v>
      </c>
      <c r="Q365" s="750" t="s">
        <v>11866</v>
      </c>
      <c r="R365" s="750" t="s">
        <v>11474</v>
      </c>
      <c r="S365" s="730">
        <v>0.14538840494233601</v>
      </c>
      <c r="T365" s="750" t="s">
        <v>11475</v>
      </c>
      <c r="U365" s="750" t="s">
        <v>11492</v>
      </c>
      <c r="V365" s="750" t="s">
        <v>11493</v>
      </c>
      <c r="W365" s="750" t="s">
        <v>11475</v>
      </c>
      <c r="X365" s="750">
        <v>6</v>
      </c>
      <c r="Y365" s="750">
        <v>14</v>
      </c>
      <c r="Z365" s="750" t="s">
        <v>11862</v>
      </c>
      <c r="AA365" s="750">
        <v>1</v>
      </c>
      <c r="AB365" s="750">
        <v>0</v>
      </c>
      <c r="AC365" s="750">
        <v>0</v>
      </c>
      <c r="AD365" s="750">
        <v>0</v>
      </c>
      <c r="AE365" s="750" t="s">
        <v>11475</v>
      </c>
    </row>
    <row r="366" spans="16:31">
      <c r="P366" s="750" t="s">
        <v>11860</v>
      </c>
      <c r="Q366" s="750" t="s">
        <v>11866</v>
      </c>
      <c r="R366" s="750" t="s">
        <v>11474</v>
      </c>
      <c r="S366" s="730">
        <v>0.62627780685063295</v>
      </c>
      <c r="T366" s="750" t="s">
        <v>11475</v>
      </c>
      <c r="U366" s="750" t="s">
        <v>11523</v>
      </c>
      <c r="V366" s="750" t="s">
        <v>11524</v>
      </c>
      <c r="W366" s="750" t="s">
        <v>923</v>
      </c>
      <c r="X366" s="750">
        <v>6</v>
      </c>
      <c r="Y366" s="750">
        <v>14</v>
      </c>
      <c r="Z366" s="750" t="s">
        <v>11862</v>
      </c>
      <c r="AA366" s="750">
        <v>0</v>
      </c>
      <c r="AB366" s="750">
        <v>1</v>
      </c>
      <c r="AC366" s="750">
        <v>0</v>
      </c>
      <c r="AD366" s="750">
        <v>0</v>
      </c>
      <c r="AE366" s="750" t="s">
        <v>11475</v>
      </c>
    </row>
    <row r="367" spans="16:31">
      <c r="P367" s="750" t="s">
        <v>11861</v>
      </c>
      <c r="Q367" s="750" t="s">
        <v>11866</v>
      </c>
      <c r="R367" s="750" t="s">
        <v>11474</v>
      </c>
      <c r="S367" s="730">
        <v>6.8394486489950002E-2</v>
      </c>
      <c r="T367" s="750" t="s">
        <v>11475</v>
      </c>
      <c r="U367" s="750" t="s">
        <v>11541</v>
      </c>
      <c r="V367" s="750" t="s">
        <v>11524</v>
      </c>
      <c r="W367" s="750" t="s">
        <v>11475</v>
      </c>
      <c r="X367" s="750">
        <v>6</v>
      </c>
      <c r="Y367" s="750">
        <v>14</v>
      </c>
      <c r="Z367" s="750" t="s">
        <v>11862</v>
      </c>
      <c r="AA367" s="750">
        <v>1</v>
      </c>
      <c r="AB367" s="750">
        <v>0</v>
      </c>
      <c r="AC367" s="750">
        <v>0</v>
      </c>
      <c r="AD367" s="750">
        <v>0</v>
      </c>
      <c r="AE367" s="750" t="s">
        <v>11475</v>
      </c>
    </row>
    <row r="368" spans="16:31">
      <c r="P368" s="750" t="s">
        <v>11874</v>
      </c>
      <c r="Q368" s="750" t="s">
        <v>11866</v>
      </c>
      <c r="R368" s="750" t="s">
        <v>11474</v>
      </c>
      <c r="S368" s="730">
        <v>0.571779720335713</v>
      </c>
      <c r="T368" s="750" t="s">
        <v>11475</v>
      </c>
      <c r="U368" s="750" t="s">
        <v>11553</v>
      </c>
      <c r="V368" s="750" t="s">
        <v>11554</v>
      </c>
      <c r="W368" s="750" t="s">
        <v>11475</v>
      </c>
      <c r="X368" s="750">
        <v>6</v>
      </c>
      <c r="Y368" s="750">
        <v>14</v>
      </c>
      <c r="Z368" s="750" t="s">
        <v>11862</v>
      </c>
      <c r="AA368" s="750">
        <v>1</v>
      </c>
      <c r="AB368" s="750">
        <v>0</v>
      </c>
      <c r="AC368" s="750">
        <v>0</v>
      </c>
      <c r="AD368" s="750">
        <v>0</v>
      </c>
      <c r="AE368" s="750" t="s">
        <v>11475</v>
      </c>
    </row>
    <row r="369" spans="16:31">
      <c r="P369" s="750" t="s">
        <v>11875</v>
      </c>
      <c r="Q369" s="750" t="s">
        <v>11866</v>
      </c>
      <c r="R369" s="750" t="s">
        <v>11474</v>
      </c>
      <c r="S369" s="730">
        <v>3.6365568094614997E-2</v>
      </c>
      <c r="T369" s="750" t="s">
        <v>11475</v>
      </c>
      <c r="U369" s="750" t="s">
        <v>11553</v>
      </c>
      <c r="V369" s="750" t="s">
        <v>11554</v>
      </c>
      <c r="W369" s="750" t="s">
        <v>11475</v>
      </c>
      <c r="X369" s="750">
        <v>6</v>
      </c>
      <c r="Y369" s="750">
        <v>14</v>
      </c>
      <c r="Z369" s="750" t="s">
        <v>11862</v>
      </c>
      <c r="AA369" s="750">
        <v>1</v>
      </c>
      <c r="AB369" s="750">
        <v>0</v>
      </c>
      <c r="AC369" s="750">
        <v>0</v>
      </c>
      <c r="AD369" s="750">
        <v>0</v>
      </c>
      <c r="AE369" s="750" t="s">
        <v>11475</v>
      </c>
    </row>
    <row r="370" spans="16:31">
      <c r="P370" s="750" t="s">
        <v>11876</v>
      </c>
      <c r="Q370" s="750" t="s">
        <v>11866</v>
      </c>
      <c r="R370" s="750" t="s">
        <v>11474</v>
      </c>
      <c r="S370" s="730">
        <v>2.4666963280774801</v>
      </c>
      <c r="T370" s="750" t="s">
        <v>11475</v>
      </c>
      <c r="U370" s="750" t="s">
        <v>11553</v>
      </c>
      <c r="V370" s="750" t="s">
        <v>11554</v>
      </c>
      <c r="W370" s="750" t="s">
        <v>11475</v>
      </c>
      <c r="X370" s="750">
        <v>6</v>
      </c>
      <c r="Y370" s="750">
        <v>14</v>
      </c>
      <c r="Z370" s="750" t="s">
        <v>11862</v>
      </c>
      <c r="AA370" s="750">
        <v>1</v>
      </c>
      <c r="AB370" s="750">
        <v>0</v>
      </c>
      <c r="AC370" s="750">
        <v>0</v>
      </c>
      <c r="AD370" s="750">
        <v>0</v>
      </c>
      <c r="AE370" s="750" t="s">
        <v>11475</v>
      </c>
    </row>
    <row r="371" spans="16:31">
      <c r="P371" s="750" t="s">
        <v>11877</v>
      </c>
      <c r="Q371" s="750" t="s">
        <v>11866</v>
      </c>
      <c r="R371" s="750" t="s">
        <v>11474</v>
      </c>
      <c r="S371" s="730">
        <v>7.7742520085549993E-2</v>
      </c>
      <c r="T371" s="750" t="s">
        <v>11475</v>
      </c>
      <c r="U371" s="750" t="s">
        <v>11553</v>
      </c>
      <c r="V371" s="750" t="s">
        <v>11554</v>
      </c>
      <c r="W371" s="750" t="s">
        <v>11475</v>
      </c>
      <c r="X371" s="750">
        <v>6</v>
      </c>
      <c r="Y371" s="750">
        <v>14</v>
      </c>
      <c r="Z371" s="750" t="s">
        <v>11862</v>
      </c>
      <c r="AA371" s="750">
        <v>1</v>
      </c>
      <c r="AB371" s="750">
        <v>0</v>
      </c>
      <c r="AC371" s="750">
        <v>0</v>
      </c>
      <c r="AD371" s="750">
        <v>0</v>
      </c>
      <c r="AE371" s="750" t="s">
        <v>11475</v>
      </c>
    </row>
    <row r="372" spans="16:31">
      <c r="P372" s="750" t="s">
        <v>11878</v>
      </c>
      <c r="Q372" s="750" t="s">
        <v>11866</v>
      </c>
      <c r="R372" s="750" t="s">
        <v>11474</v>
      </c>
      <c r="S372" s="730">
        <v>0.80603898103559501</v>
      </c>
      <c r="T372" s="750" t="s">
        <v>11475</v>
      </c>
      <c r="U372" s="750" t="s">
        <v>11501</v>
      </c>
      <c r="V372" s="750" t="s">
        <v>11501</v>
      </c>
      <c r="W372" s="750" t="s">
        <v>11475</v>
      </c>
      <c r="X372" s="750">
        <v>6</v>
      </c>
      <c r="Y372" s="750">
        <v>14</v>
      </c>
      <c r="Z372" s="750" t="s">
        <v>11862</v>
      </c>
      <c r="AA372" s="750">
        <v>1</v>
      </c>
      <c r="AB372" s="750">
        <v>0</v>
      </c>
      <c r="AC372" s="750">
        <v>0</v>
      </c>
      <c r="AD372" s="750">
        <v>8</v>
      </c>
      <c r="AE372" s="750" t="s">
        <v>11475</v>
      </c>
    </row>
    <row r="373" spans="16:31">
      <c r="P373" s="750" t="s">
        <v>11879</v>
      </c>
      <c r="Q373" s="750" t="s">
        <v>11866</v>
      </c>
      <c r="R373" s="750" t="s">
        <v>11474</v>
      </c>
      <c r="S373" s="730">
        <v>0.18487607009193699</v>
      </c>
      <c r="T373" s="750" t="s">
        <v>11475</v>
      </c>
      <c r="U373" s="750" t="s">
        <v>11501</v>
      </c>
      <c r="V373" s="750" t="s">
        <v>11501</v>
      </c>
      <c r="W373" s="750" t="s">
        <v>11475</v>
      </c>
      <c r="X373" s="750">
        <v>6</v>
      </c>
      <c r="Y373" s="750">
        <v>14</v>
      </c>
      <c r="Z373" s="750" t="s">
        <v>11862</v>
      </c>
      <c r="AA373" s="750">
        <v>1</v>
      </c>
      <c r="AB373" s="750">
        <v>0</v>
      </c>
      <c r="AC373" s="750">
        <v>0</v>
      </c>
      <c r="AD373" s="750">
        <v>8</v>
      </c>
      <c r="AE373" s="750" t="s">
        <v>11475</v>
      </c>
    </row>
    <row r="374" spans="16:31">
      <c r="P374" s="750" t="s">
        <v>11880</v>
      </c>
      <c r="Q374" s="750" t="s">
        <v>11866</v>
      </c>
      <c r="R374" s="750" t="s">
        <v>11474</v>
      </c>
      <c r="S374" s="730">
        <v>0.16737859671195701</v>
      </c>
      <c r="T374" s="750" t="s">
        <v>11475</v>
      </c>
      <c r="U374" s="750" t="s">
        <v>11501</v>
      </c>
      <c r="V374" s="750" t="s">
        <v>11501</v>
      </c>
      <c r="W374" s="750" t="s">
        <v>11475</v>
      </c>
      <c r="X374" s="750">
        <v>6</v>
      </c>
      <c r="Y374" s="750">
        <v>14</v>
      </c>
      <c r="Z374" s="750" t="s">
        <v>11862</v>
      </c>
      <c r="AA374" s="750">
        <v>1</v>
      </c>
      <c r="AB374" s="750">
        <v>0</v>
      </c>
      <c r="AC374" s="750">
        <v>0</v>
      </c>
      <c r="AD374" s="750">
        <v>8</v>
      </c>
      <c r="AE374" s="750" t="s">
        <v>11475</v>
      </c>
    </row>
    <row r="375" spans="16:31">
      <c r="P375" s="750" t="s">
        <v>11881</v>
      </c>
      <c r="Q375" s="750" t="s">
        <v>11866</v>
      </c>
      <c r="R375" s="750" t="s">
        <v>11474</v>
      </c>
      <c r="S375" s="730">
        <v>0.48491030059561602</v>
      </c>
      <c r="T375" s="750" t="s">
        <v>11475</v>
      </c>
      <c r="U375" s="750" t="s">
        <v>11501</v>
      </c>
      <c r="V375" s="750" t="s">
        <v>11501</v>
      </c>
      <c r="W375" s="750" t="s">
        <v>11475</v>
      </c>
      <c r="X375" s="750">
        <v>6</v>
      </c>
      <c r="Y375" s="750">
        <v>14</v>
      </c>
      <c r="Z375" s="750" t="s">
        <v>11862</v>
      </c>
      <c r="AA375" s="750">
        <v>1</v>
      </c>
      <c r="AB375" s="750">
        <v>0</v>
      </c>
      <c r="AC375" s="750">
        <v>0</v>
      </c>
      <c r="AD375" s="750">
        <v>8</v>
      </c>
      <c r="AE375" s="750" t="s">
        <v>11475</v>
      </c>
    </row>
    <row r="376" spans="16:31">
      <c r="P376" s="750" t="s">
        <v>11882</v>
      </c>
      <c r="Q376" s="750" t="s">
        <v>11866</v>
      </c>
      <c r="R376" s="750" t="s">
        <v>929</v>
      </c>
      <c r="S376" s="730">
        <v>0.16706922875341301</v>
      </c>
      <c r="T376" s="750" t="s">
        <v>11475</v>
      </c>
      <c r="U376" s="750" t="s">
        <v>11501</v>
      </c>
      <c r="V376" s="750" t="s">
        <v>11501</v>
      </c>
      <c r="W376" s="750" t="s">
        <v>11475</v>
      </c>
      <c r="X376" s="750">
        <v>6</v>
      </c>
      <c r="Y376" s="750">
        <v>14</v>
      </c>
      <c r="Z376" s="750" t="s">
        <v>11862</v>
      </c>
      <c r="AA376" s="750">
        <v>1</v>
      </c>
      <c r="AB376" s="750">
        <v>0</v>
      </c>
      <c r="AC376" s="750">
        <v>0</v>
      </c>
      <c r="AD376" s="750">
        <v>8</v>
      </c>
      <c r="AE376" s="750" t="s">
        <v>11475</v>
      </c>
    </row>
    <row r="377" spans="16:31">
      <c r="P377" s="750" t="s">
        <v>11883</v>
      </c>
      <c r="Q377" s="750" t="s">
        <v>11866</v>
      </c>
      <c r="R377" s="750" t="s">
        <v>929</v>
      </c>
      <c r="S377" s="730">
        <v>0.26637244501422302</v>
      </c>
      <c r="T377" s="750" t="s">
        <v>11475</v>
      </c>
      <c r="U377" s="750" t="s">
        <v>11501</v>
      </c>
      <c r="V377" s="750" t="s">
        <v>11501</v>
      </c>
      <c r="W377" s="750" t="s">
        <v>11475</v>
      </c>
      <c r="X377" s="750">
        <v>6</v>
      </c>
      <c r="Y377" s="750">
        <v>14</v>
      </c>
      <c r="Z377" s="750" t="s">
        <v>11862</v>
      </c>
      <c r="AA377" s="750">
        <v>1</v>
      </c>
      <c r="AB377" s="750">
        <v>0</v>
      </c>
      <c r="AC377" s="750">
        <v>0</v>
      </c>
      <c r="AD377" s="750">
        <v>8</v>
      </c>
      <c r="AE377" s="750" t="s">
        <v>11475</v>
      </c>
    </row>
    <row r="378" spans="16:31">
      <c r="P378" s="750" t="s">
        <v>11884</v>
      </c>
      <c r="Q378" s="750" t="s">
        <v>11866</v>
      </c>
      <c r="R378" s="750" t="s">
        <v>11474</v>
      </c>
      <c r="S378" s="730">
        <v>0.14908933430709301</v>
      </c>
      <c r="T378" s="750" t="s">
        <v>11475</v>
      </c>
      <c r="U378" s="750" t="s">
        <v>11501</v>
      </c>
      <c r="V378" s="750" t="s">
        <v>11501</v>
      </c>
      <c r="W378" s="750" t="s">
        <v>11475</v>
      </c>
      <c r="X378" s="750">
        <v>6</v>
      </c>
      <c r="Y378" s="750">
        <v>14</v>
      </c>
      <c r="Z378" s="750" t="s">
        <v>11862</v>
      </c>
      <c r="AA378" s="750">
        <v>1</v>
      </c>
      <c r="AB378" s="750">
        <v>0</v>
      </c>
      <c r="AC378" s="750">
        <v>0</v>
      </c>
      <c r="AD378" s="750">
        <v>8</v>
      </c>
      <c r="AE378" s="750" t="s">
        <v>11475</v>
      </c>
    </row>
    <row r="379" spans="16:31">
      <c r="P379" s="750" t="s">
        <v>11885</v>
      </c>
      <c r="Q379" s="750" t="s">
        <v>11866</v>
      </c>
      <c r="R379" s="750" t="s">
        <v>11474</v>
      </c>
      <c r="S379" s="730">
        <v>2.5710872824763E-2</v>
      </c>
      <c r="T379" s="750" t="s">
        <v>11475</v>
      </c>
      <c r="U379" s="750" t="s">
        <v>11553</v>
      </c>
      <c r="V379" s="750" t="s">
        <v>11554</v>
      </c>
      <c r="W379" s="750" t="s">
        <v>11475</v>
      </c>
      <c r="X379" s="750">
        <v>6</v>
      </c>
      <c r="Y379" s="750">
        <v>14</v>
      </c>
      <c r="Z379" s="750" t="s">
        <v>11862</v>
      </c>
      <c r="AA379" s="750">
        <v>1</v>
      </c>
      <c r="AB379" s="750">
        <v>0</v>
      </c>
      <c r="AC379" s="750">
        <v>0</v>
      </c>
      <c r="AD379" s="750">
        <v>0</v>
      </c>
      <c r="AE379" s="750" t="s">
        <v>11475</v>
      </c>
    </row>
    <row r="380" spans="16:31">
      <c r="P380" s="750" t="s">
        <v>11886</v>
      </c>
      <c r="Q380" s="750" t="s">
        <v>11866</v>
      </c>
      <c r="R380" s="750" t="s">
        <v>11474</v>
      </c>
      <c r="S380" s="730">
        <v>5.4775403338176001E-2</v>
      </c>
      <c r="T380" s="750" t="s">
        <v>11475</v>
      </c>
      <c r="U380" s="750" t="s">
        <v>11553</v>
      </c>
      <c r="V380" s="750" t="s">
        <v>11554</v>
      </c>
      <c r="W380" s="750" t="s">
        <v>11475</v>
      </c>
      <c r="X380" s="750">
        <v>6</v>
      </c>
      <c r="Y380" s="750">
        <v>14</v>
      </c>
      <c r="Z380" s="750" t="s">
        <v>11862</v>
      </c>
      <c r="AA380" s="750">
        <v>1</v>
      </c>
      <c r="AB380" s="750">
        <v>0</v>
      </c>
      <c r="AC380" s="750">
        <v>0</v>
      </c>
      <c r="AD380" s="750">
        <v>0</v>
      </c>
      <c r="AE380" s="750" t="s">
        <v>11475</v>
      </c>
    </row>
    <row r="381" spans="16:31">
      <c r="P381" s="750" t="s">
        <v>11887</v>
      </c>
      <c r="Q381" s="750" t="s">
        <v>11866</v>
      </c>
      <c r="R381" s="750" t="s">
        <v>11474</v>
      </c>
      <c r="S381" s="730">
        <v>0.37040825550224599</v>
      </c>
      <c r="T381" s="750" t="s">
        <v>11475</v>
      </c>
      <c r="U381" s="750" t="s">
        <v>11492</v>
      </c>
      <c r="V381" s="750" t="s">
        <v>11493</v>
      </c>
      <c r="W381" s="750" t="s">
        <v>11475</v>
      </c>
      <c r="X381" s="750">
        <v>6</v>
      </c>
      <c r="Y381" s="750">
        <v>14</v>
      </c>
      <c r="Z381" s="750" t="s">
        <v>11862</v>
      </c>
      <c r="AA381" s="750">
        <v>1</v>
      </c>
      <c r="AB381" s="750">
        <v>0</v>
      </c>
      <c r="AC381" s="750">
        <v>0</v>
      </c>
      <c r="AD381" s="750">
        <v>0</v>
      </c>
      <c r="AE381" s="750" t="s">
        <v>11475</v>
      </c>
    </row>
    <row r="382" spans="16:31">
      <c r="P382" s="750" t="s">
        <v>11888</v>
      </c>
      <c r="Q382" s="750" t="s">
        <v>11889</v>
      </c>
      <c r="R382" s="750" t="s">
        <v>11474</v>
      </c>
      <c r="S382" s="730">
        <v>4.3124997280924997E-2</v>
      </c>
      <c r="T382" s="750" t="s">
        <v>11475</v>
      </c>
      <c r="U382" s="750" t="s">
        <v>11523</v>
      </c>
      <c r="V382" s="750" t="s">
        <v>11524</v>
      </c>
      <c r="W382" s="750" t="s">
        <v>1295</v>
      </c>
      <c r="X382" s="750">
        <v>6</v>
      </c>
      <c r="Y382" s="750">
        <v>15</v>
      </c>
      <c r="Z382" s="750" t="s">
        <v>11890</v>
      </c>
      <c r="AA382" s="750">
        <v>0</v>
      </c>
      <c r="AB382" s="750">
        <v>1</v>
      </c>
      <c r="AC382" s="750">
        <v>0</v>
      </c>
      <c r="AD382" s="750">
        <v>0</v>
      </c>
      <c r="AE382" s="750" t="s">
        <v>11475</v>
      </c>
    </row>
    <row r="383" spans="16:31">
      <c r="P383" s="750" t="s">
        <v>11891</v>
      </c>
      <c r="Q383" s="750" t="s">
        <v>11889</v>
      </c>
      <c r="R383" s="750" t="s">
        <v>11474</v>
      </c>
      <c r="S383" s="730">
        <v>3.7733830492659E-2</v>
      </c>
      <c r="T383" s="750" t="s">
        <v>11475</v>
      </c>
      <c r="U383" s="750" t="s">
        <v>11523</v>
      </c>
      <c r="V383" s="750" t="s">
        <v>11524</v>
      </c>
      <c r="W383" s="750" t="s">
        <v>1295</v>
      </c>
      <c r="X383" s="750">
        <v>6</v>
      </c>
      <c r="Y383" s="750">
        <v>15</v>
      </c>
      <c r="Z383" s="750" t="s">
        <v>11890</v>
      </c>
      <c r="AA383" s="750">
        <v>0</v>
      </c>
      <c r="AB383" s="750">
        <v>1</v>
      </c>
      <c r="AC383" s="750">
        <v>0</v>
      </c>
      <c r="AD383" s="750">
        <v>0</v>
      </c>
      <c r="AE383" s="750" t="s">
        <v>11475</v>
      </c>
    </row>
    <row r="384" spans="16:31">
      <c r="P384" s="750" t="s">
        <v>11892</v>
      </c>
      <c r="Q384" s="750" t="s">
        <v>11889</v>
      </c>
      <c r="R384" s="750" t="s">
        <v>11474</v>
      </c>
      <c r="S384" s="730">
        <v>0.18666336312117299</v>
      </c>
      <c r="T384" s="750" t="s">
        <v>11475</v>
      </c>
      <c r="U384" s="750" t="s">
        <v>11523</v>
      </c>
      <c r="V384" s="750" t="s">
        <v>11524</v>
      </c>
      <c r="W384" s="750" t="s">
        <v>957</v>
      </c>
      <c r="X384" s="750">
        <v>6</v>
      </c>
      <c r="Y384" s="750">
        <v>15</v>
      </c>
      <c r="Z384" s="750" t="s">
        <v>11890</v>
      </c>
      <c r="AA384" s="750">
        <v>0</v>
      </c>
      <c r="AB384" s="750">
        <v>1</v>
      </c>
      <c r="AC384" s="750">
        <v>0</v>
      </c>
      <c r="AD384" s="750">
        <v>0</v>
      </c>
      <c r="AE384" s="750" t="s">
        <v>11475</v>
      </c>
    </row>
    <row r="385" spans="16:31">
      <c r="P385" s="750" t="s">
        <v>11892</v>
      </c>
      <c r="Q385" s="750" t="s">
        <v>11889</v>
      </c>
      <c r="R385" s="750" t="s">
        <v>11474</v>
      </c>
      <c r="S385" s="730">
        <v>0.25268729800506301</v>
      </c>
      <c r="T385" s="750" t="s">
        <v>11475</v>
      </c>
      <c r="U385" s="750" t="s">
        <v>11523</v>
      </c>
      <c r="V385" s="750" t="s">
        <v>11524</v>
      </c>
      <c r="W385" s="750" t="s">
        <v>957</v>
      </c>
      <c r="X385" s="750">
        <v>6</v>
      </c>
      <c r="Y385" s="750">
        <v>15</v>
      </c>
      <c r="Z385" s="750" t="s">
        <v>11890</v>
      </c>
      <c r="AA385" s="750">
        <v>0</v>
      </c>
      <c r="AB385" s="750">
        <v>1</v>
      </c>
      <c r="AC385" s="750">
        <v>0</v>
      </c>
      <c r="AD385" s="750">
        <v>0</v>
      </c>
      <c r="AE385" s="750" t="s">
        <v>11475</v>
      </c>
    </row>
    <row r="386" spans="16:31">
      <c r="P386" s="750" t="s">
        <v>11893</v>
      </c>
      <c r="Q386" s="750" t="s">
        <v>11889</v>
      </c>
      <c r="R386" s="750" t="s">
        <v>11474</v>
      </c>
      <c r="S386" s="730">
        <v>3.562449360956E-2</v>
      </c>
      <c r="T386" s="750" t="s">
        <v>11475</v>
      </c>
      <c r="U386" s="750" t="s">
        <v>11553</v>
      </c>
      <c r="V386" s="750" t="s">
        <v>11554</v>
      </c>
      <c r="W386" s="750" t="s">
        <v>11475</v>
      </c>
      <c r="X386" s="750">
        <v>6</v>
      </c>
      <c r="Y386" s="750">
        <v>15</v>
      </c>
      <c r="Z386" s="750" t="s">
        <v>11890</v>
      </c>
      <c r="AA386" s="750">
        <v>1</v>
      </c>
      <c r="AB386" s="750">
        <v>0</v>
      </c>
      <c r="AC386" s="750">
        <v>0</v>
      </c>
      <c r="AD386" s="750">
        <v>0</v>
      </c>
      <c r="AE386" s="750" t="s">
        <v>11475</v>
      </c>
    </row>
    <row r="387" spans="16:31">
      <c r="P387" s="750" t="s">
        <v>11894</v>
      </c>
      <c r="Q387" s="750" t="s">
        <v>11889</v>
      </c>
      <c r="R387" s="750" t="s">
        <v>11474</v>
      </c>
      <c r="S387" s="730">
        <v>0.21007934473384901</v>
      </c>
      <c r="T387" s="750" t="s">
        <v>11475</v>
      </c>
      <c r="U387" s="750" t="s">
        <v>11501</v>
      </c>
      <c r="V387" s="750" t="s">
        <v>11501</v>
      </c>
      <c r="W387" s="750" t="s">
        <v>11475</v>
      </c>
      <c r="X387" s="750">
        <v>6</v>
      </c>
      <c r="Y387" s="750">
        <v>15</v>
      </c>
      <c r="Z387" s="750" t="s">
        <v>11890</v>
      </c>
      <c r="AA387" s="750">
        <v>1</v>
      </c>
      <c r="AB387" s="750">
        <v>0</v>
      </c>
      <c r="AC387" s="750">
        <v>0</v>
      </c>
      <c r="AD387" s="750">
        <v>8</v>
      </c>
      <c r="AE387" s="750" t="s">
        <v>11475</v>
      </c>
    </row>
    <row r="388" spans="16:31">
      <c r="P388" s="750" t="s">
        <v>11895</v>
      </c>
      <c r="Q388" s="750" t="s">
        <v>11889</v>
      </c>
      <c r="R388" s="750" t="s">
        <v>11474</v>
      </c>
      <c r="S388" s="730">
        <v>1.58619584897767</v>
      </c>
      <c r="T388" s="750" t="s">
        <v>11475</v>
      </c>
      <c r="U388" s="750" t="s">
        <v>11476</v>
      </c>
      <c r="V388" s="750" t="s">
        <v>11477</v>
      </c>
      <c r="W388" s="750" t="s">
        <v>11475</v>
      </c>
      <c r="X388" s="750">
        <v>6</v>
      </c>
      <c r="Y388" s="750">
        <v>15</v>
      </c>
      <c r="Z388" s="750" t="s">
        <v>11890</v>
      </c>
      <c r="AA388" s="750">
        <v>1</v>
      </c>
      <c r="AB388" s="750">
        <v>0</v>
      </c>
      <c r="AC388" s="750">
        <v>0</v>
      </c>
      <c r="AD388" s="750">
        <v>0</v>
      </c>
      <c r="AE388" s="750" t="s">
        <v>11475</v>
      </c>
    </row>
    <row r="389" spans="16:31">
      <c r="P389" s="750" t="s">
        <v>11896</v>
      </c>
      <c r="Q389" s="750" t="s">
        <v>11889</v>
      </c>
      <c r="R389" s="750" t="s">
        <v>11474</v>
      </c>
      <c r="S389" s="730">
        <v>1.23360555250751</v>
      </c>
      <c r="T389" s="750" t="s">
        <v>11475</v>
      </c>
      <c r="U389" s="750" t="s">
        <v>11476</v>
      </c>
      <c r="V389" s="750" t="s">
        <v>11477</v>
      </c>
      <c r="W389" s="750" t="s">
        <v>11475</v>
      </c>
      <c r="X389" s="750">
        <v>6</v>
      </c>
      <c r="Y389" s="750">
        <v>15</v>
      </c>
      <c r="Z389" s="750" t="s">
        <v>11890</v>
      </c>
      <c r="AA389" s="750">
        <v>1</v>
      </c>
      <c r="AB389" s="750">
        <v>0</v>
      </c>
      <c r="AC389" s="750">
        <v>0</v>
      </c>
      <c r="AD389" s="750">
        <v>0</v>
      </c>
      <c r="AE389" s="750" t="s">
        <v>11475</v>
      </c>
    </row>
    <row r="390" spans="16:31">
      <c r="P390" s="750" t="s">
        <v>11897</v>
      </c>
      <c r="Q390" s="750" t="s">
        <v>11898</v>
      </c>
      <c r="R390" s="750" t="s">
        <v>11474</v>
      </c>
      <c r="S390" s="730">
        <v>0.103187522531154</v>
      </c>
      <c r="T390" s="750" t="s">
        <v>11475</v>
      </c>
      <c r="U390" s="750" t="s">
        <v>11476</v>
      </c>
      <c r="V390" s="750" t="s">
        <v>11477</v>
      </c>
      <c r="W390" s="750" t="s">
        <v>923</v>
      </c>
      <c r="X390" s="750">
        <v>6</v>
      </c>
      <c r="Y390" s="750">
        <v>15</v>
      </c>
      <c r="Z390" s="750" t="s">
        <v>11890</v>
      </c>
      <c r="AA390" s="750">
        <v>0</v>
      </c>
      <c r="AB390" s="750">
        <v>1</v>
      </c>
      <c r="AC390" s="750">
        <v>0</v>
      </c>
      <c r="AD390" s="750">
        <v>0</v>
      </c>
      <c r="AE390" s="750" t="s">
        <v>11475</v>
      </c>
    </row>
    <row r="391" spans="16:31">
      <c r="P391" s="750" t="s">
        <v>11899</v>
      </c>
      <c r="Q391" s="750" t="s">
        <v>11898</v>
      </c>
      <c r="R391" s="750" t="s">
        <v>11474</v>
      </c>
      <c r="S391" s="730">
        <v>2.14779743572115</v>
      </c>
      <c r="T391" s="750" t="s">
        <v>11475</v>
      </c>
      <c r="U391" s="750" t="s">
        <v>11476</v>
      </c>
      <c r="V391" s="750" t="s">
        <v>11477</v>
      </c>
      <c r="W391" s="750" t="s">
        <v>11475</v>
      </c>
      <c r="X391" s="750">
        <v>6</v>
      </c>
      <c r="Y391" s="750">
        <v>15</v>
      </c>
      <c r="Z391" s="750" t="s">
        <v>11890</v>
      </c>
      <c r="AA391" s="750">
        <v>1</v>
      </c>
      <c r="AB391" s="750">
        <v>0</v>
      </c>
      <c r="AC391" s="750">
        <v>0</v>
      </c>
      <c r="AD391" s="750">
        <v>0</v>
      </c>
      <c r="AE391" s="750" t="s">
        <v>11475</v>
      </c>
    </row>
    <row r="392" spans="16:31">
      <c r="P392" s="750" t="s">
        <v>11900</v>
      </c>
      <c r="Q392" s="750" t="s">
        <v>11901</v>
      </c>
      <c r="R392" s="750" t="s">
        <v>11474</v>
      </c>
      <c r="S392" s="730">
        <v>0.42967036390205698</v>
      </c>
      <c r="T392" s="750" t="s">
        <v>11475</v>
      </c>
      <c r="U392" s="750" t="s">
        <v>11476</v>
      </c>
      <c r="V392" s="750" t="s">
        <v>11477</v>
      </c>
      <c r="W392" s="750" t="s">
        <v>11475</v>
      </c>
      <c r="X392" s="750">
        <v>6</v>
      </c>
      <c r="Y392" s="750">
        <v>16</v>
      </c>
      <c r="Z392" s="750" t="s">
        <v>11902</v>
      </c>
      <c r="AA392" s="750">
        <v>1</v>
      </c>
      <c r="AB392" s="750">
        <v>0</v>
      </c>
      <c r="AC392" s="750">
        <v>0</v>
      </c>
      <c r="AD392" s="750">
        <v>0</v>
      </c>
      <c r="AE392" s="750" t="s">
        <v>11475</v>
      </c>
    </row>
    <row r="393" spans="16:31">
      <c r="P393" s="750" t="s">
        <v>11903</v>
      </c>
      <c r="Q393" s="750" t="s">
        <v>11901</v>
      </c>
      <c r="R393" s="750" t="s">
        <v>11474</v>
      </c>
      <c r="S393" s="730">
        <v>0.65106841707131202</v>
      </c>
      <c r="T393" s="750" t="s">
        <v>11475</v>
      </c>
      <c r="U393" s="750" t="s">
        <v>11492</v>
      </c>
      <c r="V393" s="750" t="s">
        <v>11493</v>
      </c>
      <c r="W393" s="750" t="s">
        <v>11475</v>
      </c>
      <c r="X393" s="750">
        <v>6</v>
      </c>
      <c r="Y393" s="750">
        <v>16</v>
      </c>
      <c r="Z393" s="750" t="s">
        <v>11902</v>
      </c>
      <c r="AA393" s="750">
        <v>1</v>
      </c>
      <c r="AB393" s="750">
        <v>0</v>
      </c>
      <c r="AC393" s="750">
        <v>0</v>
      </c>
      <c r="AD393" s="750">
        <v>0</v>
      </c>
      <c r="AE393" s="750" t="s">
        <v>11475</v>
      </c>
    </row>
    <row r="394" spans="16:31">
      <c r="P394" s="750" t="s">
        <v>11904</v>
      </c>
      <c r="Q394" s="750" t="s">
        <v>11901</v>
      </c>
      <c r="R394" s="750" t="s">
        <v>11474</v>
      </c>
      <c r="S394" s="730">
        <v>0.30375660940500798</v>
      </c>
      <c r="T394" s="750" t="s">
        <v>11475</v>
      </c>
      <c r="U394" s="750" t="s">
        <v>11492</v>
      </c>
      <c r="V394" s="750" t="s">
        <v>11493</v>
      </c>
      <c r="W394" s="750" t="s">
        <v>11475</v>
      </c>
      <c r="X394" s="750">
        <v>6</v>
      </c>
      <c r="Y394" s="750">
        <v>16</v>
      </c>
      <c r="Z394" s="750" t="s">
        <v>11902</v>
      </c>
      <c r="AA394" s="750">
        <v>1</v>
      </c>
      <c r="AB394" s="750">
        <v>0</v>
      </c>
      <c r="AC394" s="750">
        <v>0</v>
      </c>
      <c r="AD394" s="750">
        <v>0</v>
      </c>
      <c r="AE394" s="750" t="s">
        <v>11475</v>
      </c>
    </row>
    <row r="395" spans="16:31">
      <c r="P395" s="750" t="s">
        <v>11905</v>
      </c>
      <c r="Q395" s="750" t="s">
        <v>11901</v>
      </c>
      <c r="R395" s="750" t="s">
        <v>11474</v>
      </c>
      <c r="S395" s="730">
        <v>0.10922765376919499</v>
      </c>
      <c r="T395" s="750" t="s">
        <v>11475</v>
      </c>
      <c r="U395" s="750" t="s">
        <v>11541</v>
      </c>
      <c r="V395" s="750" t="s">
        <v>11524</v>
      </c>
      <c r="W395" s="750" t="s">
        <v>11475</v>
      </c>
      <c r="X395" s="750">
        <v>6</v>
      </c>
      <c r="Y395" s="750">
        <v>16</v>
      </c>
      <c r="Z395" s="750" t="s">
        <v>11902</v>
      </c>
      <c r="AA395" s="750">
        <v>1</v>
      </c>
      <c r="AB395" s="750">
        <v>0</v>
      </c>
      <c r="AC395" s="750">
        <v>0</v>
      </c>
      <c r="AD395" s="750">
        <v>0</v>
      </c>
      <c r="AE395" s="750" t="s">
        <v>11475</v>
      </c>
    </row>
    <row r="396" spans="16:31">
      <c r="P396" s="750" t="s">
        <v>11906</v>
      </c>
      <c r="Q396" s="750" t="s">
        <v>11901</v>
      </c>
      <c r="R396" s="750" t="s">
        <v>11474</v>
      </c>
      <c r="S396" s="730">
        <v>7.6976035011235996E-2</v>
      </c>
      <c r="T396" s="750" t="s">
        <v>11475</v>
      </c>
      <c r="U396" s="750" t="s">
        <v>11553</v>
      </c>
      <c r="V396" s="750" t="s">
        <v>11554</v>
      </c>
      <c r="W396" s="750" t="s">
        <v>11475</v>
      </c>
      <c r="X396" s="750">
        <v>6</v>
      </c>
      <c r="Y396" s="750">
        <v>16</v>
      </c>
      <c r="Z396" s="750" t="s">
        <v>11902</v>
      </c>
      <c r="AA396" s="750">
        <v>1</v>
      </c>
      <c r="AB396" s="750">
        <v>0</v>
      </c>
      <c r="AC396" s="750">
        <v>0</v>
      </c>
      <c r="AD396" s="750">
        <v>0</v>
      </c>
      <c r="AE396" s="750" t="s">
        <v>11475</v>
      </c>
    </row>
    <row r="397" spans="16:31">
      <c r="P397" s="750" t="s">
        <v>11907</v>
      </c>
      <c r="Q397" s="750" t="s">
        <v>11901</v>
      </c>
      <c r="R397" s="750" t="s">
        <v>11474</v>
      </c>
      <c r="S397" s="730">
        <v>0.35161800481831101</v>
      </c>
      <c r="T397" s="750" t="s">
        <v>11475</v>
      </c>
      <c r="U397" s="750" t="s">
        <v>11501</v>
      </c>
      <c r="V397" s="750" t="s">
        <v>11501</v>
      </c>
      <c r="W397" s="750" t="s">
        <v>11475</v>
      </c>
      <c r="X397" s="750">
        <v>6</v>
      </c>
      <c r="Y397" s="750">
        <v>16</v>
      </c>
      <c r="Z397" s="750" t="s">
        <v>11902</v>
      </c>
      <c r="AA397" s="750">
        <v>1</v>
      </c>
      <c r="AB397" s="750">
        <v>0</v>
      </c>
      <c r="AC397" s="750">
        <v>0</v>
      </c>
      <c r="AD397" s="750">
        <v>8</v>
      </c>
      <c r="AE397" s="750" t="s">
        <v>11475</v>
      </c>
    </row>
    <row r="398" spans="16:31">
      <c r="P398" s="750" t="s">
        <v>11908</v>
      </c>
      <c r="Q398" s="750" t="s">
        <v>11901</v>
      </c>
      <c r="R398" s="750" t="s">
        <v>11474</v>
      </c>
      <c r="S398" s="730">
        <v>0.16454266041410801</v>
      </c>
      <c r="T398" s="750" t="s">
        <v>11475</v>
      </c>
      <c r="U398" s="750" t="s">
        <v>11501</v>
      </c>
      <c r="V398" s="750" t="s">
        <v>11501</v>
      </c>
      <c r="W398" s="750" t="s">
        <v>11475</v>
      </c>
      <c r="X398" s="750">
        <v>6</v>
      </c>
      <c r="Y398" s="750">
        <v>16</v>
      </c>
      <c r="Z398" s="750" t="s">
        <v>11902</v>
      </c>
      <c r="AA398" s="750">
        <v>1</v>
      </c>
      <c r="AB398" s="750">
        <v>0</v>
      </c>
      <c r="AC398" s="750">
        <v>0</v>
      </c>
      <c r="AD398" s="750">
        <v>8</v>
      </c>
      <c r="AE398" s="750" t="s">
        <v>11475</v>
      </c>
    </row>
    <row r="399" spans="16:31">
      <c r="P399" s="750" t="s">
        <v>11909</v>
      </c>
      <c r="Q399" s="750" t="s">
        <v>11901</v>
      </c>
      <c r="R399" s="750" t="s">
        <v>11474</v>
      </c>
      <c r="S399" s="730">
        <v>0.139755721327083</v>
      </c>
      <c r="T399" s="750" t="s">
        <v>11475</v>
      </c>
      <c r="U399" s="750" t="s">
        <v>11501</v>
      </c>
      <c r="V399" s="750" t="s">
        <v>11501</v>
      </c>
      <c r="W399" s="750" t="s">
        <v>11475</v>
      </c>
      <c r="X399" s="750">
        <v>6</v>
      </c>
      <c r="Y399" s="750">
        <v>16</v>
      </c>
      <c r="Z399" s="750" t="s">
        <v>11902</v>
      </c>
      <c r="AA399" s="750">
        <v>1</v>
      </c>
      <c r="AB399" s="750">
        <v>0</v>
      </c>
      <c r="AC399" s="750">
        <v>0</v>
      </c>
      <c r="AD399" s="750">
        <v>8</v>
      </c>
      <c r="AE399" s="750" t="s">
        <v>11475</v>
      </c>
    </row>
    <row r="400" spans="16:31">
      <c r="P400" s="750" t="s">
        <v>11910</v>
      </c>
      <c r="Q400" s="750" t="s">
        <v>11911</v>
      </c>
      <c r="R400" s="750" t="s">
        <v>11474</v>
      </c>
      <c r="S400" s="730">
        <v>0.82922805679942202</v>
      </c>
      <c r="T400" s="750" t="s">
        <v>11475</v>
      </c>
      <c r="U400" s="750" t="s">
        <v>11492</v>
      </c>
      <c r="V400" s="750" t="s">
        <v>11493</v>
      </c>
      <c r="W400" s="750" t="s">
        <v>11475</v>
      </c>
      <c r="X400" s="750">
        <v>6</v>
      </c>
      <c r="Y400" s="750">
        <v>16</v>
      </c>
      <c r="Z400" s="750" t="s">
        <v>11902</v>
      </c>
      <c r="AA400" s="750">
        <v>1</v>
      </c>
      <c r="AB400" s="750">
        <v>0</v>
      </c>
      <c r="AC400" s="750">
        <v>0</v>
      </c>
      <c r="AD400" s="750">
        <v>0</v>
      </c>
      <c r="AE400" s="750" t="s">
        <v>11475</v>
      </c>
    </row>
    <row r="401" spans="16:31">
      <c r="P401" s="750" t="s">
        <v>11912</v>
      </c>
      <c r="Q401" s="750" t="s">
        <v>11911</v>
      </c>
      <c r="R401" s="750" t="s">
        <v>11474</v>
      </c>
      <c r="S401" s="730">
        <v>0.274879977895923</v>
      </c>
      <c r="T401" s="750" t="s">
        <v>11475</v>
      </c>
      <c r="U401" s="750" t="s">
        <v>11523</v>
      </c>
      <c r="V401" s="750" t="s">
        <v>11524</v>
      </c>
      <c r="W401" s="750" t="s">
        <v>923</v>
      </c>
      <c r="X401" s="750">
        <v>6</v>
      </c>
      <c r="Y401" s="750">
        <v>16</v>
      </c>
      <c r="Z401" s="750" t="s">
        <v>11902</v>
      </c>
      <c r="AA401" s="750">
        <v>0</v>
      </c>
      <c r="AB401" s="750">
        <v>1</v>
      </c>
      <c r="AC401" s="750">
        <v>0</v>
      </c>
      <c r="AD401" s="750">
        <v>0</v>
      </c>
      <c r="AE401" s="750" t="s">
        <v>11475</v>
      </c>
    </row>
    <row r="402" spans="16:31">
      <c r="P402" s="750" t="s">
        <v>11912</v>
      </c>
      <c r="Q402" s="750" t="s">
        <v>11911</v>
      </c>
      <c r="R402" s="750" t="s">
        <v>11474</v>
      </c>
      <c r="S402" s="730">
        <v>0.27082855964445901</v>
      </c>
      <c r="T402" s="750" t="s">
        <v>11475</v>
      </c>
      <c r="U402" s="750" t="s">
        <v>11523</v>
      </c>
      <c r="V402" s="750" t="s">
        <v>11524</v>
      </c>
      <c r="W402" s="750" t="s">
        <v>923</v>
      </c>
      <c r="X402" s="750">
        <v>6</v>
      </c>
      <c r="Y402" s="750">
        <v>16</v>
      </c>
      <c r="Z402" s="750" t="s">
        <v>11902</v>
      </c>
      <c r="AA402" s="750">
        <v>0</v>
      </c>
      <c r="AB402" s="750">
        <v>1</v>
      </c>
      <c r="AC402" s="750">
        <v>0</v>
      </c>
      <c r="AD402" s="750">
        <v>0</v>
      </c>
      <c r="AE402" s="750" t="s">
        <v>11475</v>
      </c>
    </row>
    <row r="403" spans="16:31">
      <c r="P403" s="750" t="s">
        <v>11912</v>
      </c>
      <c r="Q403" s="750" t="s">
        <v>11911</v>
      </c>
      <c r="R403" s="750" t="s">
        <v>11474</v>
      </c>
      <c r="S403" s="730">
        <v>0.29812310965254701</v>
      </c>
      <c r="T403" s="750" t="s">
        <v>11475</v>
      </c>
      <c r="U403" s="750" t="s">
        <v>11523</v>
      </c>
      <c r="V403" s="750" t="s">
        <v>11524</v>
      </c>
      <c r="W403" s="750" t="s">
        <v>923</v>
      </c>
      <c r="X403" s="750">
        <v>6</v>
      </c>
      <c r="Y403" s="750">
        <v>16</v>
      </c>
      <c r="Z403" s="750" t="s">
        <v>11902</v>
      </c>
      <c r="AA403" s="750">
        <v>0</v>
      </c>
      <c r="AB403" s="750">
        <v>1</v>
      </c>
      <c r="AC403" s="750">
        <v>0</v>
      </c>
      <c r="AD403" s="750">
        <v>0</v>
      </c>
      <c r="AE403" s="750" t="s">
        <v>11475</v>
      </c>
    </row>
    <row r="404" spans="16:31">
      <c r="P404" s="750" t="s">
        <v>11905</v>
      </c>
      <c r="Q404" s="750" t="s">
        <v>11911</v>
      </c>
      <c r="R404" s="750" t="s">
        <v>11474</v>
      </c>
      <c r="S404" s="730">
        <v>0.59153962911166902</v>
      </c>
      <c r="T404" s="750" t="s">
        <v>11475</v>
      </c>
      <c r="U404" s="750" t="s">
        <v>11541</v>
      </c>
      <c r="V404" s="750" t="s">
        <v>11524</v>
      </c>
      <c r="W404" s="750" t="s">
        <v>11475</v>
      </c>
      <c r="X404" s="750">
        <v>6</v>
      </c>
      <c r="Y404" s="750">
        <v>16</v>
      </c>
      <c r="Z404" s="750" t="s">
        <v>11902</v>
      </c>
      <c r="AA404" s="750">
        <v>1</v>
      </c>
      <c r="AB404" s="750">
        <v>0</v>
      </c>
      <c r="AC404" s="750">
        <v>0</v>
      </c>
      <c r="AD404" s="750">
        <v>0</v>
      </c>
      <c r="AE404" s="750" t="s">
        <v>11475</v>
      </c>
    </row>
    <row r="405" spans="16:31">
      <c r="P405" s="750" t="s">
        <v>11913</v>
      </c>
      <c r="Q405" s="750" t="s">
        <v>11914</v>
      </c>
      <c r="R405" s="750" t="s">
        <v>11474</v>
      </c>
      <c r="S405" s="730">
        <v>0.24620932124054501</v>
      </c>
      <c r="T405" s="750" t="s">
        <v>11475</v>
      </c>
      <c r="U405" s="750" t="s">
        <v>11523</v>
      </c>
      <c r="V405" s="750" t="s">
        <v>11524</v>
      </c>
      <c r="W405" s="750" t="s">
        <v>1295</v>
      </c>
      <c r="X405" s="750">
        <v>6</v>
      </c>
      <c r="Y405" s="750">
        <v>19</v>
      </c>
      <c r="Z405" s="750" t="s">
        <v>11915</v>
      </c>
      <c r="AA405" s="750">
        <v>0</v>
      </c>
      <c r="AB405" s="750">
        <v>1</v>
      </c>
      <c r="AC405" s="750">
        <v>0</v>
      </c>
      <c r="AD405" s="750">
        <v>0</v>
      </c>
      <c r="AE405" s="750" t="s">
        <v>11475</v>
      </c>
    </row>
    <row r="406" spans="16:31">
      <c r="P406" s="750" t="s">
        <v>11916</v>
      </c>
      <c r="Q406" s="750" t="s">
        <v>11914</v>
      </c>
      <c r="R406" s="750" t="s">
        <v>11474</v>
      </c>
      <c r="S406" s="730">
        <v>0.241625650304095</v>
      </c>
      <c r="T406" s="750" t="s">
        <v>11475</v>
      </c>
      <c r="U406" s="750" t="s">
        <v>11523</v>
      </c>
      <c r="V406" s="750" t="s">
        <v>11524</v>
      </c>
      <c r="W406" s="750" t="s">
        <v>1295</v>
      </c>
      <c r="X406" s="750">
        <v>6</v>
      </c>
      <c r="Y406" s="750">
        <v>19</v>
      </c>
      <c r="Z406" s="750" t="s">
        <v>11915</v>
      </c>
      <c r="AA406" s="750">
        <v>0</v>
      </c>
      <c r="AB406" s="750">
        <v>1</v>
      </c>
      <c r="AC406" s="750">
        <v>0</v>
      </c>
      <c r="AD406" s="750">
        <v>0</v>
      </c>
      <c r="AE406" s="750" t="s">
        <v>11475</v>
      </c>
    </row>
    <row r="407" spans="16:31">
      <c r="P407" s="750" t="s">
        <v>11917</v>
      </c>
      <c r="Q407" s="750" t="s">
        <v>11914</v>
      </c>
      <c r="R407" s="750" t="s">
        <v>11474</v>
      </c>
      <c r="S407" s="730">
        <v>0.16451741844289899</v>
      </c>
      <c r="T407" s="750" t="s">
        <v>11475</v>
      </c>
      <c r="U407" s="750" t="s">
        <v>11492</v>
      </c>
      <c r="V407" s="750" t="s">
        <v>11493</v>
      </c>
      <c r="W407" s="750" t="s">
        <v>11475</v>
      </c>
      <c r="X407" s="750">
        <v>6</v>
      </c>
      <c r="Y407" s="750">
        <v>17</v>
      </c>
      <c r="Z407" s="750" t="s">
        <v>11915</v>
      </c>
      <c r="AA407" s="750">
        <v>1</v>
      </c>
      <c r="AB407" s="750">
        <v>0</v>
      </c>
      <c r="AC407" s="750">
        <v>0</v>
      </c>
      <c r="AD407" s="750">
        <v>0</v>
      </c>
      <c r="AE407" s="750" t="s">
        <v>11475</v>
      </c>
    </row>
    <row r="408" spans="16:31">
      <c r="P408" s="750" t="s">
        <v>11905</v>
      </c>
      <c r="Q408" s="750" t="s">
        <v>11914</v>
      </c>
      <c r="R408" s="750" t="s">
        <v>11474</v>
      </c>
      <c r="S408" s="730">
        <v>2.1883980851136702</v>
      </c>
      <c r="T408" s="750" t="s">
        <v>11475</v>
      </c>
      <c r="U408" s="750" t="s">
        <v>11541</v>
      </c>
      <c r="V408" s="750" t="s">
        <v>11524</v>
      </c>
      <c r="W408" s="750" t="s">
        <v>11475</v>
      </c>
      <c r="X408" s="750">
        <v>6</v>
      </c>
      <c r="Y408" s="750">
        <v>17</v>
      </c>
      <c r="Z408" s="750" t="s">
        <v>11915</v>
      </c>
      <c r="AA408" s="750">
        <v>1</v>
      </c>
      <c r="AB408" s="750">
        <v>0</v>
      </c>
      <c r="AC408" s="750">
        <v>0</v>
      </c>
      <c r="AD408" s="750">
        <v>0</v>
      </c>
      <c r="AE408" s="750" t="s">
        <v>11475</v>
      </c>
    </row>
    <row r="409" spans="16:31">
      <c r="P409" s="750" t="s">
        <v>11918</v>
      </c>
      <c r="Q409" s="750" t="s">
        <v>11914</v>
      </c>
      <c r="R409" s="750" t="s">
        <v>11474</v>
      </c>
      <c r="S409" s="730">
        <v>0.15561388254535299</v>
      </c>
      <c r="T409" s="750" t="s">
        <v>11475</v>
      </c>
      <c r="U409" s="750" t="s">
        <v>11523</v>
      </c>
      <c r="V409" s="750" t="s">
        <v>11524</v>
      </c>
      <c r="W409" s="750" t="s">
        <v>923</v>
      </c>
      <c r="X409" s="750">
        <v>6</v>
      </c>
      <c r="Y409" s="750">
        <v>17</v>
      </c>
      <c r="Z409" s="750" t="s">
        <v>11915</v>
      </c>
      <c r="AA409" s="750">
        <v>0</v>
      </c>
      <c r="AB409" s="750">
        <v>1</v>
      </c>
      <c r="AC409" s="750">
        <v>0</v>
      </c>
      <c r="AD409" s="750">
        <v>0</v>
      </c>
      <c r="AE409" s="750" t="s">
        <v>11475</v>
      </c>
    </row>
    <row r="410" spans="16:31">
      <c r="P410" s="750" t="s">
        <v>11918</v>
      </c>
      <c r="Q410" s="750" t="s">
        <v>11914</v>
      </c>
      <c r="R410" s="750" t="s">
        <v>11474</v>
      </c>
      <c r="S410" s="730">
        <v>2.8348087200174999E-2</v>
      </c>
      <c r="T410" s="750" t="s">
        <v>11475</v>
      </c>
      <c r="U410" s="750" t="s">
        <v>11523</v>
      </c>
      <c r="V410" s="750" t="s">
        <v>11524</v>
      </c>
      <c r="W410" s="750" t="s">
        <v>923</v>
      </c>
      <c r="X410" s="750">
        <v>6</v>
      </c>
      <c r="Y410" s="750">
        <v>17</v>
      </c>
      <c r="Z410" s="750" t="s">
        <v>11915</v>
      </c>
      <c r="AA410" s="750">
        <v>0</v>
      </c>
      <c r="AB410" s="750">
        <v>1</v>
      </c>
      <c r="AC410" s="750">
        <v>0</v>
      </c>
      <c r="AD410" s="750">
        <v>0</v>
      </c>
      <c r="AE410" s="750" t="s">
        <v>11475</v>
      </c>
    </row>
    <row r="411" spans="16:31">
      <c r="P411" s="750" t="s">
        <v>11918</v>
      </c>
      <c r="Q411" s="750" t="s">
        <v>11914</v>
      </c>
      <c r="R411" s="750" t="s">
        <v>11474</v>
      </c>
      <c r="S411" s="730">
        <v>0.89900261538667403</v>
      </c>
      <c r="T411" s="750" t="s">
        <v>11475</v>
      </c>
      <c r="U411" s="750" t="s">
        <v>11523</v>
      </c>
      <c r="V411" s="750" t="s">
        <v>11524</v>
      </c>
      <c r="W411" s="750" t="s">
        <v>923</v>
      </c>
      <c r="X411" s="750">
        <v>6</v>
      </c>
      <c r="Y411" s="750">
        <v>18</v>
      </c>
      <c r="Z411" s="750" t="s">
        <v>11915</v>
      </c>
      <c r="AA411" s="750">
        <v>0</v>
      </c>
      <c r="AB411" s="750">
        <v>1</v>
      </c>
      <c r="AC411" s="750">
        <v>0</v>
      </c>
      <c r="AD411" s="750">
        <v>0</v>
      </c>
      <c r="AE411" s="750" t="s">
        <v>11475</v>
      </c>
    </row>
    <row r="412" spans="16:31">
      <c r="P412" s="750" t="s">
        <v>11919</v>
      </c>
      <c r="Q412" s="750" t="s">
        <v>11914</v>
      </c>
      <c r="R412" s="750" t="s">
        <v>11474</v>
      </c>
      <c r="S412" s="730">
        <v>9.6644625833797002E-2</v>
      </c>
      <c r="T412" s="750" t="s">
        <v>11475</v>
      </c>
      <c r="U412" s="750" t="s">
        <v>11501</v>
      </c>
      <c r="V412" s="750" t="s">
        <v>11501</v>
      </c>
      <c r="W412" s="750" t="s">
        <v>11475</v>
      </c>
      <c r="X412" s="750">
        <v>6</v>
      </c>
      <c r="Y412" s="750">
        <v>17</v>
      </c>
      <c r="Z412" s="750" t="s">
        <v>11915</v>
      </c>
      <c r="AA412" s="750">
        <v>1</v>
      </c>
      <c r="AB412" s="750">
        <v>0</v>
      </c>
      <c r="AC412" s="750">
        <v>0</v>
      </c>
      <c r="AD412" s="750">
        <v>8</v>
      </c>
      <c r="AE412" s="750" t="s">
        <v>11475</v>
      </c>
    </row>
    <row r="413" spans="16:31">
      <c r="P413" s="750" t="s">
        <v>11920</v>
      </c>
      <c r="Q413" s="750" t="s">
        <v>11921</v>
      </c>
      <c r="R413" s="750" t="s">
        <v>929</v>
      </c>
      <c r="S413" s="730">
        <v>0.14578953753232801</v>
      </c>
      <c r="T413" s="750" t="s">
        <v>11475</v>
      </c>
      <c r="U413" s="750" t="s">
        <v>11492</v>
      </c>
      <c r="V413" s="750" t="s">
        <v>11493</v>
      </c>
      <c r="W413" s="750" t="s">
        <v>11475</v>
      </c>
      <c r="X413" s="750">
        <v>6</v>
      </c>
      <c r="Y413" s="750">
        <v>17</v>
      </c>
      <c r="Z413" s="750" t="s">
        <v>11915</v>
      </c>
      <c r="AA413" s="750">
        <v>1</v>
      </c>
      <c r="AB413" s="750">
        <v>0</v>
      </c>
      <c r="AC413" s="750">
        <v>0</v>
      </c>
      <c r="AD413" s="750">
        <v>0</v>
      </c>
      <c r="AE413" s="750" t="s">
        <v>11475</v>
      </c>
    </row>
    <row r="414" spans="16:31">
      <c r="P414" s="750" t="s">
        <v>11922</v>
      </c>
      <c r="Q414" s="750" t="s">
        <v>11921</v>
      </c>
      <c r="R414" s="750" t="s">
        <v>11474</v>
      </c>
      <c r="S414" s="730">
        <v>1.0079417058686699</v>
      </c>
      <c r="T414" s="750" t="s">
        <v>11475</v>
      </c>
      <c r="U414" s="750" t="s">
        <v>11492</v>
      </c>
      <c r="V414" s="750" t="s">
        <v>11493</v>
      </c>
      <c r="W414" s="750" t="s">
        <v>11475</v>
      </c>
      <c r="X414" s="750">
        <v>6</v>
      </c>
      <c r="Y414" s="750">
        <v>17</v>
      </c>
      <c r="Z414" s="750" t="s">
        <v>11915</v>
      </c>
      <c r="AA414" s="750">
        <v>1</v>
      </c>
      <c r="AB414" s="750">
        <v>0</v>
      </c>
      <c r="AC414" s="750">
        <v>0</v>
      </c>
      <c r="AD414" s="750">
        <v>0</v>
      </c>
      <c r="AE414" s="750" t="s">
        <v>11475</v>
      </c>
    </row>
    <row r="415" spans="16:31">
      <c r="P415" s="750" t="s">
        <v>11923</v>
      </c>
      <c r="Q415" s="750" t="s">
        <v>11921</v>
      </c>
      <c r="R415" s="750" t="s">
        <v>929</v>
      </c>
      <c r="S415" s="730">
        <v>6.1137457376345003E-2</v>
      </c>
      <c r="T415" s="750" t="s">
        <v>11475</v>
      </c>
      <c r="U415" s="750" t="s">
        <v>11492</v>
      </c>
      <c r="V415" s="750" t="s">
        <v>11493</v>
      </c>
      <c r="W415" s="750" t="s">
        <v>11475</v>
      </c>
      <c r="X415" s="750">
        <v>6</v>
      </c>
      <c r="Y415" s="750">
        <v>17</v>
      </c>
      <c r="Z415" s="750" t="s">
        <v>11915</v>
      </c>
      <c r="AA415" s="750">
        <v>1</v>
      </c>
      <c r="AB415" s="750">
        <v>0</v>
      </c>
      <c r="AC415" s="750">
        <v>0</v>
      </c>
      <c r="AD415" s="750">
        <v>0</v>
      </c>
      <c r="AE415" s="750" t="s">
        <v>11475</v>
      </c>
    </row>
    <row r="416" spans="16:31">
      <c r="P416" s="750" t="s">
        <v>11905</v>
      </c>
      <c r="Q416" s="750" t="s">
        <v>11921</v>
      </c>
      <c r="R416" s="750" t="s">
        <v>11474</v>
      </c>
      <c r="S416" s="730">
        <v>0.31182516121696902</v>
      </c>
      <c r="T416" s="750" t="s">
        <v>11475</v>
      </c>
      <c r="U416" s="750" t="s">
        <v>11541</v>
      </c>
      <c r="V416" s="750" t="s">
        <v>11524</v>
      </c>
      <c r="W416" s="750" t="s">
        <v>11475</v>
      </c>
      <c r="X416" s="750">
        <v>6</v>
      </c>
      <c r="Y416" s="750">
        <v>17</v>
      </c>
      <c r="Z416" s="750" t="s">
        <v>11915</v>
      </c>
      <c r="AA416" s="750">
        <v>1</v>
      </c>
      <c r="AB416" s="750">
        <v>0</v>
      </c>
      <c r="AC416" s="750">
        <v>0</v>
      </c>
      <c r="AD416" s="750">
        <v>0</v>
      </c>
      <c r="AE416" s="750" t="s">
        <v>11475</v>
      </c>
    </row>
    <row r="417" spans="16:31">
      <c r="P417" s="750" t="s">
        <v>11924</v>
      </c>
      <c r="Q417" s="750" t="s">
        <v>11921</v>
      </c>
      <c r="R417" s="750" t="s">
        <v>11474</v>
      </c>
      <c r="S417" s="730">
        <v>0.13880054507120301</v>
      </c>
      <c r="T417" s="750" t="s">
        <v>11475</v>
      </c>
      <c r="U417" s="750" t="s">
        <v>11523</v>
      </c>
      <c r="V417" s="750" t="s">
        <v>11524</v>
      </c>
      <c r="W417" s="750" t="s">
        <v>11475</v>
      </c>
      <c r="X417" s="750">
        <v>6</v>
      </c>
      <c r="Y417" s="750">
        <v>17</v>
      </c>
      <c r="Z417" s="750" t="s">
        <v>11915</v>
      </c>
      <c r="AA417" s="750">
        <v>1</v>
      </c>
      <c r="AB417" s="750">
        <v>0</v>
      </c>
      <c r="AC417" s="750">
        <v>0</v>
      </c>
      <c r="AD417" s="750">
        <v>0</v>
      </c>
      <c r="AE417" s="750" t="s">
        <v>11475</v>
      </c>
    </row>
    <row r="418" spans="16:31">
      <c r="P418" s="750" t="s">
        <v>11925</v>
      </c>
      <c r="Q418" s="750" t="s">
        <v>11921</v>
      </c>
      <c r="R418" s="750" t="s">
        <v>929</v>
      </c>
      <c r="S418" s="730">
        <v>8.8784027321061998E-2</v>
      </c>
      <c r="T418" s="750" t="s">
        <v>11475</v>
      </c>
      <c r="U418" s="750" t="s">
        <v>11492</v>
      </c>
      <c r="V418" s="750" t="s">
        <v>11493</v>
      </c>
      <c r="W418" s="750" t="s">
        <v>11475</v>
      </c>
      <c r="X418" s="750">
        <v>6</v>
      </c>
      <c r="Y418" s="750">
        <v>17</v>
      </c>
      <c r="Z418" s="750" t="s">
        <v>11915</v>
      </c>
      <c r="AA418" s="750">
        <v>1</v>
      </c>
      <c r="AB418" s="750">
        <v>0</v>
      </c>
      <c r="AC418" s="750">
        <v>0</v>
      </c>
      <c r="AD418" s="750">
        <v>0</v>
      </c>
      <c r="AE418" s="750" t="s">
        <v>11475</v>
      </c>
    </row>
    <row r="419" spans="16:31">
      <c r="P419" s="750" t="s">
        <v>11926</v>
      </c>
      <c r="Q419" s="750" t="s">
        <v>11921</v>
      </c>
      <c r="R419" s="750" t="s">
        <v>11474</v>
      </c>
      <c r="S419" s="730">
        <v>1.4130636795664E-2</v>
      </c>
      <c r="T419" s="750" t="s">
        <v>11475</v>
      </c>
      <c r="U419" s="750" t="s">
        <v>11492</v>
      </c>
      <c r="V419" s="750" t="s">
        <v>11493</v>
      </c>
      <c r="W419" s="750" t="s">
        <v>11475</v>
      </c>
      <c r="X419" s="750">
        <v>6</v>
      </c>
      <c r="Y419" s="750">
        <v>17</v>
      </c>
      <c r="Z419" s="750" t="s">
        <v>11915</v>
      </c>
      <c r="AA419" s="750">
        <v>1</v>
      </c>
      <c r="AB419" s="750">
        <v>0</v>
      </c>
      <c r="AC419" s="750">
        <v>0</v>
      </c>
      <c r="AD419" s="750">
        <v>0</v>
      </c>
      <c r="AE419" s="750" t="s">
        <v>11475</v>
      </c>
    </row>
    <row r="420" spans="16:31">
      <c r="P420" s="750" t="s">
        <v>11927</v>
      </c>
      <c r="Q420" s="750" t="s">
        <v>11921</v>
      </c>
      <c r="R420" s="750" t="s">
        <v>11474</v>
      </c>
      <c r="S420" s="730">
        <v>0.28198718812859103</v>
      </c>
      <c r="T420" s="750" t="s">
        <v>11475</v>
      </c>
      <c r="U420" s="750" t="s">
        <v>11501</v>
      </c>
      <c r="V420" s="750" t="s">
        <v>11501</v>
      </c>
      <c r="W420" s="750" t="s">
        <v>11475</v>
      </c>
      <c r="X420" s="750">
        <v>6</v>
      </c>
      <c r="Y420" s="750">
        <v>17</v>
      </c>
      <c r="Z420" s="750" t="s">
        <v>11915</v>
      </c>
      <c r="AA420" s="750">
        <v>1</v>
      </c>
      <c r="AB420" s="750">
        <v>0</v>
      </c>
      <c r="AC420" s="750">
        <v>0</v>
      </c>
      <c r="AD420" s="750">
        <v>8</v>
      </c>
      <c r="AE420" s="750" t="s">
        <v>11475</v>
      </c>
    </row>
    <row r="421" spans="16:31">
      <c r="P421" s="750" t="s">
        <v>11928</v>
      </c>
      <c r="Q421" s="750" t="s">
        <v>11921</v>
      </c>
      <c r="R421" s="750" t="s">
        <v>11474</v>
      </c>
      <c r="S421" s="730">
        <v>6.1688804981836001E-2</v>
      </c>
      <c r="T421" s="750" t="s">
        <v>11475</v>
      </c>
      <c r="U421" s="750" t="s">
        <v>11501</v>
      </c>
      <c r="V421" s="750" t="s">
        <v>11501</v>
      </c>
      <c r="W421" s="750" t="s">
        <v>11475</v>
      </c>
      <c r="X421" s="750">
        <v>6</v>
      </c>
      <c r="Y421" s="750">
        <v>17</v>
      </c>
      <c r="Z421" s="750" t="s">
        <v>11915</v>
      </c>
      <c r="AA421" s="750">
        <v>1</v>
      </c>
      <c r="AB421" s="750">
        <v>0</v>
      </c>
      <c r="AC421" s="750">
        <v>0</v>
      </c>
      <c r="AD421" s="750">
        <v>8</v>
      </c>
      <c r="AE421" s="750" t="s">
        <v>11475</v>
      </c>
    </row>
    <row r="422" spans="16:31">
      <c r="P422" s="750" t="s">
        <v>11929</v>
      </c>
      <c r="Q422" s="750" t="s">
        <v>11930</v>
      </c>
      <c r="R422" s="750" t="s">
        <v>929</v>
      </c>
      <c r="S422" s="730">
        <v>0.106467385638992</v>
      </c>
      <c r="T422" s="750" t="s">
        <v>11475</v>
      </c>
      <c r="U422" s="750" t="s">
        <v>11492</v>
      </c>
      <c r="V422" s="750" t="s">
        <v>11493</v>
      </c>
      <c r="W422" s="750" t="s">
        <v>11475</v>
      </c>
      <c r="X422" s="750">
        <v>6</v>
      </c>
      <c r="Y422" s="750">
        <v>20</v>
      </c>
      <c r="Z422" s="750" t="s">
        <v>11931</v>
      </c>
      <c r="AA422" s="750">
        <v>1</v>
      </c>
      <c r="AB422" s="750">
        <v>0</v>
      </c>
      <c r="AC422" s="750">
        <v>0</v>
      </c>
      <c r="AD422" s="750">
        <v>0</v>
      </c>
      <c r="AE422" s="750" t="s">
        <v>11475</v>
      </c>
    </row>
    <row r="423" spans="16:31">
      <c r="P423" s="750" t="s">
        <v>11932</v>
      </c>
      <c r="Q423" s="750" t="s">
        <v>11930</v>
      </c>
      <c r="R423" s="750" t="s">
        <v>11474</v>
      </c>
      <c r="S423" s="730">
        <v>1.9832973232492002E-2</v>
      </c>
      <c r="T423" s="750" t="s">
        <v>11475</v>
      </c>
      <c r="U423" s="750" t="s">
        <v>11492</v>
      </c>
      <c r="V423" s="750" t="s">
        <v>11493</v>
      </c>
      <c r="W423" s="750" t="s">
        <v>11475</v>
      </c>
      <c r="X423" s="750">
        <v>6</v>
      </c>
      <c r="Y423" s="750">
        <v>20</v>
      </c>
      <c r="Z423" s="750" t="s">
        <v>11931</v>
      </c>
      <c r="AA423" s="750">
        <v>1</v>
      </c>
      <c r="AB423" s="750">
        <v>0</v>
      </c>
      <c r="AC423" s="750">
        <v>0</v>
      </c>
      <c r="AD423" s="750">
        <v>0</v>
      </c>
      <c r="AE423" s="750" t="s">
        <v>11475</v>
      </c>
    </row>
    <row r="424" spans="16:31">
      <c r="P424" s="750" t="s">
        <v>11933</v>
      </c>
      <c r="Q424" s="750" t="s">
        <v>11930</v>
      </c>
      <c r="R424" s="750" t="s">
        <v>11474</v>
      </c>
      <c r="S424" s="730">
        <v>4.2616727178361E-2</v>
      </c>
      <c r="T424" s="750" t="s">
        <v>11475</v>
      </c>
      <c r="U424" s="750" t="s">
        <v>11523</v>
      </c>
      <c r="V424" s="750" t="s">
        <v>11524</v>
      </c>
      <c r="W424" s="750" t="s">
        <v>957</v>
      </c>
      <c r="X424" s="750">
        <v>6</v>
      </c>
      <c r="Y424" s="750">
        <v>20</v>
      </c>
      <c r="Z424" s="750" t="s">
        <v>11931</v>
      </c>
      <c r="AA424" s="750">
        <v>0</v>
      </c>
      <c r="AB424" s="750">
        <v>1</v>
      </c>
      <c r="AC424" s="750">
        <v>0</v>
      </c>
      <c r="AD424" s="750">
        <v>0</v>
      </c>
      <c r="AE424" s="750" t="s">
        <v>11475</v>
      </c>
    </row>
    <row r="425" spans="16:31">
      <c r="P425" s="750" t="s">
        <v>11933</v>
      </c>
      <c r="Q425" s="750" t="s">
        <v>11930</v>
      </c>
      <c r="R425" s="750" t="s">
        <v>11474</v>
      </c>
      <c r="S425" s="730">
        <v>1.0946778871534999E-2</v>
      </c>
      <c r="T425" s="750" t="s">
        <v>11475</v>
      </c>
      <c r="U425" s="750" t="s">
        <v>11523</v>
      </c>
      <c r="V425" s="750" t="s">
        <v>11524</v>
      </c>
      <c r="W425" s="750" t="s">
        <v>957</v>
      </c>
      <c r="X425" s="750">
        <v>6</v>
      </c>
      <c r="Y425" s="750">
        <v>20</v>
      </c>
      <c r="Z425" s="750" t="s">
        <v>11931</v>
      </c>
      <c r="AA425" s="750">
        <v>0</v>
      </c>
      <c r="AB425" s="750">
        <v>1</v>
      </c>
      <c r="AC425" s="750">
        <v>0</v>
      </c>
      <c r="AD425" s="750">
        <v>0</v>
      </c>
      <c r="AE425" s="750" t="s">
        <v>11475</v>
      </c>
    </row>
    <row r="426" spans="16:31">
      <c r="P426" s="750" t="s">
        <v>11934</v>
      </c>
      <c r="Q426" s="750" t="s">
        <v>11930</v>
      </c>
      <c r="R426" s="750" t="s">
        <v>929</v>
      </c>
      <c r="S426" s="730">
        <v>5.8211139548323E-2</v>
      </c>
      <c r="T426" s="750" t="s">
        <v>11475</v>
      </c>
      <c r="U426" s="750" t="s">
        <v>11492</v>
      </c>
      <c r="V426" s="750" t="s">
        <v>11493</v>
      </c>
      <c r="W426" s="750" t="s">
        <v>11475</v>
      </c>
      <c r="X426" s="750">
        <v>6</v>
      </c>
      <c r="Y426" s="750">
        <v>20</v>
      </c>
      <c r="Z426" s="750" t="s">
        <v>11931</v>
      </c>
      <c r="AA426" s="750">
        <v>1</v>
      </c>
      <c r="AB426" s="750">
        <v>0</v>
      </c>
      <c r="AC426" s="750">
        <v>0</v>
      </c>
      <c r="AD426" s="750">
        <v>0</v>
      </c>
      <c r="AE426" s="750" t="s">
        <v>11475</v>
      </c>
    </row>
    <row r="427" spans="16:31">
      <c r="P427" s="750" t="s">
        <v>11924</v>
      </c>
      <c r="Q427" s="750" t="s">
        <v>11930</v>
      </c>
      <c r="R427" s="750" t="s">
        <v>11474</v>
      </c>
      <c r="S427" s="730">
        <v>0.37447088680564</v>
      </c>
      <c r="T427" s="750" t="s">
        <v>11475</v>
      </c>
      <c r="U427" s="750" t="s">
        <v>11523</v>
      </c>
      <c r="V427" s="750" t="s">
        <v>11524</v>
      </c>
      <c r="W427" s="750" t="s">
        <v>11475</v>
      </c>
      <c r="X427" s="750">
        <v>6</v>
      </c>
      <c r="Y427" s="750">
        <v>20</v>
      </c>
      <c r="Z427" s="750" t="s">
        <v>11931</v>
      </c>
      <c r="AA427" s="750">
        <v>1</v>
      </c>
      <c r="AB427" s="750">
        <v>0</v>
      </c>
      <c r="AC427" s="750">
        <v>0</v>
      </c>
      <c r="AD427" s="750">
        <v>0</v>
      </c>
      <c r="AE427" s="750" t="s">
        <v>11475</v>
      </c>
    </row>
    <row r="428" spans="16:31">
      <c r="P428" s="750" t="s">
        <v>11935</v>
      </c>
      <c r="Q428" s="750" t="s">
        <v>11930</v>
      </c>
      <c r="R428" s="750" t="s">
        <v>11474</v>
      </c>
      <c r="S428" s="730">
        <v>1.42691629816647</v>
      </c>
      <c r="T428" s="750" t="s">
        <v>11475</v>
      </c>
      <c r="U428" s="750" t="s">
        <v>11523</v>
      </c>
      <c r="V428" s="750" t="s">
        <v>11524</v>
      </c>
      <c r="W428" s="750" t="s">
        <v>11475</v>
      </c>
      <c r="X428" s="750">
        <v>6</v>
      </c>
      <c r="Y428" s="750">
        <v>20</v>
      </c>
      <c r="Z428" s="750" t="s">
        <v>11931</v>
      </c>
      <c r="AA428" s="750">
        <v>1</v>
      </c>
      <c r="AB428" s="750">
        <v>0</v>
      </c>
      <c r="AC428" s="750">
        <v>0</v>
      </c>
      <c r="AD428" s="750">
        <v>0</v>
      </c>
      <c r="AE428" s="750" t="s">
        <v>11475</v>
      </c>
    </row>
    <row r="429" spans="16:31">
      <c r="P429" s="750" t="s">
        <v>11936</v>
      </c>
      <c r="Q429" s="750" t="s">
        <v>11930</v>
      </c>
      <c r="R429" s="750" t="s">
        <v>11474</v>
      </c>
      <c r="S429" s="730">
        <v>4.2909082004708998E-2</v>
      </c>
      <c r="T429" s="750" t="s">
        <v>11475</v>
      </c>
      <c r="U429" s="750" t="s">
        <v>11523</v>
      </c>
      <c r="V429" s="750" t="s">
        <v>11524</v>
      </c>
      <c r="W429" s="750" t="s">
        <v>957</v>
      </c>
      <c r="X429" s="750">
        <v>6</v>
      </c>
      <c r="Y429" s="750">
        <v>20</v>
      </c>
      <c r="Z429" s="750" t="s">
        <v>11931</v>
      </c>
      <c r="AA429" s="750">
        <v>0</v>
      </c>
      <c r="AB429" s="750">
        <v>1</v>
      </c>
      <c r="AC429" s="750">
        <v>0</v>
      </c>
      <c r="AD429" s="750">
        <v>0</v>
      </c>
      <c r="AE429" s="750" t="s">
        <v>11475</v>
      </c>
    </row>
    <row r="430" spans="16:31">
      <c r="P430" s="750" t="s">
        <v>11936</v>
      </c>
      <c r="Q430" s="750" t="s">
        <v>11930</v>
      </c>
      <c r="R430" s="750" t="s">
        <v>11474</v>
      </c>
      <c r="S430" s="730">
        <v>1.5607731136814001E-2</v>
      </c>
      <c r="T430" s="750" t="s">
        <v>11475</v>
      </c>
      <c r="U430" s="750" t="s">
        <v>11523</v>
      </c>
      <c r="V430" s="750" t="s">
        <v>11524</v>
      </c>
      <c r="W430" s="750" t="s">
        <v>957</v>
      </c>
      <c r="X430" s="750">
        <v>6</v>
      </c>
      <c r="Y430" s="750">
        <v>20</v>
      </c>
      <c r="Z430" s="750" t="s">
        <v>11931</v>
      </c>
      <c r="AA430" s="750">
        <v>0</v>
      </c>
      <c r="AB430" s="750">
        <v>1</v>
      </c>
      <c r="AC430" s="750">
        <v>0</v>
      </c>
      <c r="AD430" s="750">
        <v>0</v>
      </c>
      <c r="AE430" s="750" t="s">
        <v>11475</v>
      </c>
    </row>
    <row r="431" spans="16:31">
      <c r="P431" s="750" t="s">
        <v>11937</v>
      </c>
      <c r="Q431" s="750" t="s">
        <v>11930</v>
      </c>
      <c r="R431" s="750" t="s">
        <v>11474</v>
      </c>
      <c r="S431" s="730">
        <v>0.139554972684657</v>
      </c>
      <c r="T431" s="750" t="s">
        <v>11475</v>
      </c>
      <c r="U431" s="750" t="s">
        <v>11501</v>
      </c>
      <c r="V431" s="750" t="s">
        <v>11501</v>
      </c>
      <c r="W431" s="750" t="s">
        <v>11475</v>
      </c>
      <c r="X431" s="750">
        <v>6</v>
      </c>
      <c r="Y431" s="750">
        <v>20</v>
      </c>
      <c r="Z431" s="750" t="s">
        <v>11931</v>
      </c>
      <c r="AA431" s="750">
        <v>1</v>
      </c>
      <c r="AB431" s="750">
        <v>0</v>
      </c>
      <c r="AC431" s="750">
        <v>0</v>
      </c>
      <c r="AD431" s="750">
        <v>8</v>
      </c>
      <c r="AE431" s="750" t="s">
        <v>11475</v>
      </c>
    </row>
    <row r="432" spans="16:31">
      <c r="P432" s="750" t="s">
        <v>11938</v>
      </c>
      <c r="Q432" s="750" t="s">
        <v>11930</v>
      </c>
      <c r="R432" s="750" t="s">
        <v>11474</v>
      </c>
      <c r="S432" s="730">
        <v>0.13516923395056199</v>
      </c>
      <c r="T432" s="750" t="s">
        <v>11475</v>
      </c>
      <c r="U432" s="750" t="s">
        <v>11501</v>
      </c>
      <c r="V432" s="750" t="s">
        <v>11501</v>
      </c>
      <c r="W432" s="750" t="s">
        <v>11475</v>
      </c>
      <c r="X432" s="750">
        <v>6</v>
      </c>
      <c r="Y432" s="750">
        <v>20</v>
      </c>
      <c r="Z432" s="750" t="s">
        <v>11931</v>
      </c>
      <c r="AA432" s="750">
        <v>1</v>
      </c>
      <c r="AB432" s="750">
        <v>0</v>
      </c>
      <c r="AC432" s="750">
        <v>0</v>
      </c>
      <c r="AD432" s="750">
        <v>8</v>
      </c>
      <c r="AE432" s="750" t="s">
        <v>11475</v>
      </c>
    </row>
    <row r="433" spans="16:31">
      <c r="P433" s="750" t="s">
        <v>11939</v>
      </c>
      <c r="Q433" s="750" t="s">
        <v>11940</v>
      </c>
      <c r="R433" s="750" t="s">
        <v>929</v>
      </c>
      <c r="S433" s="730">
        <v>0.14866728930444001</v>
      </c>
      <c r="T433" s="750" t="s">
        <v>11475</v>
      </c>
      <c r="U433" s="750" t="s">
        <v>11492</v>
      </c>
      <c r="V433" s="750" t="s">
        <v>11493</v>
      </c>
      <c r="W433" s="750" t="s">
        <v>11475</v>
      </c>
      <c r="X433" s="750">
        <v>6</v>
      </c>
      <c r="Y433" s="750">
        <v>20</v>
      </c>
      <c r="Z433" s="750" t="s">
        <v>11931</v>
      </c>
      <c r="AA433" s="750">
        <v>1</v>
      </c>
      <c r="AB433" s="750">
        <v>0</v>
      </c>
      <c r="AC433" s="750">
        <v>0</v>
      </c>
      <c r="AD433" s="750">
        <v>0</v>
      </c>
      <c r="AE433" s="750" t="s">
        <v>11475</v>
      </c>
    </row>
    <row r="434" spans="16:31">
      <c r="P434" s="750" t="s">
        <v>11941</v>
      </c>
      <c r="Q434" s="750" t="s">
        <v>11940</v>
      </c>
      <c r="R434" s="750" t="s">
        <v>11474</v>
      </c>
      <c r="S434" s="730">
        <v>0.34433636344741098</v>
      </c>
      <c r="T434" s="750" t="s">
        <v>11475</v>
      </c>
      <c r="U434" s="750" t="s">
        <v>11492</v>
      </c>
      <c r="V434" s="750" t="s">
        <v>11493</v>
      </c>
      <c r="W434" s="750" t="s">
        <v>11475</v>
      </c>
      <c r="X434" s="750">
        <v>6</v>
      </c>
      <c r="Y434" s="750">
        <v>20</v>
      </c>
      <c r="Z434" s="750" t="s">
        <v>11931</v>
      </c>
      <c r="AA434" s="750">
        <v>1</v>
      </c>
      <c r="AB434" s="750">
        <v>0</v>
      </c>
      <c r="AC434" s="750">
        <v>0</v>
      </c>
      <c r="AD434" s="750">
        <v>0</v>
      </c>
      <c r="AE434" s="750" t="s">
        <v>11475</v>
      </c>
    </row>
    <row r="435" spans="16:31">
      <c r="P435" s="750" t="s">
        <v>11935</v>
      </c>
      <c r="Q435" s="750" t="s">
        <v>11940</v>
      </c>
      <c r="R435" s="750" t="s">
        <v>11474</v>
      </c>
      <c r="S435" s="730">
        <v>0.68016833994164005</v>
      </c>
      <c r="T435" s="750" t="s">
        <v>11475</v>
      </c>
      <c r="U435" s="750" t="s">
        <v>11523</v>
      </c>
      <c r="V435" s="750" t="s">
        <v>11524</v>
      </c>
      <c r="W435" s="750" t="s">
        <v>11475</v>
      </c>
      <c r="X435" s="750">
        <v>6</v>
      </c>
      <c r="Y435" s="750">
        <v>20</v>
      </c>
      <c r="Z435" s="750" t="s">
        <v>11931</v>
      </c>
      <c r="AA435" s="750">
        <v>1</v>
      </c>
      <c r="AB435" s="750">
        <v>0</v>
      </c>
      <c r="AC435" s="750">
        <v>0</v>
      </c>
      <c r="AD435" s="750">
        <v>0</v>
      </c>
      <c r="AE435" s="750" t="s">
        <v>11475</v>
      </c>
    </row>
    <row r="436" spans="16:31">
      <c r="P436" s="750" t="s">
        <v>11942</v>
      </c>
      <c r="Q436" s="750" t="s">
        <v>11940</v>
      </c>
      <c r="R436" s="750" t="s">
        <v>11474</v>
      </c>
      <c r="S436" s="730">
        <v>8.6390974071440002E-2</v>
      </c>
      <c r="T436" s="750" t="s">
        <v>11475</v>
      </c>
      <c r="U436" s="750" t="s">
        <v>11501</v>
      </c>
      <c r="V436" s="750" t="s">
        <v>11501</v>
      </c>
      <c r="W436" s="750" t="s">
        <v>11475</v>
      </c>
      <c r="X436" s="750">
        <v>6</v>
      </c>
      <c r="Y436" s="750">
        <v>20</v>
      </c>
      <c r="Z436" s="750" t="s">
        <v>11931</v>
      </c>
      <c r="AA436" s="750">
        <v>1</v>
      </c>
      <c r="AB436" s="750">
        <v>0</v>
      </c>
      <c r="AC436" s="750">
        <v>0</v>
      </c>
      <c r="AD436" s="750">
        <v>8</v>
      </c>
      <c r="AE436" s="750" t="s">
        <v>11475</v>
      </c>
    </row>
    <row r="437" spans="16:31">
      <c r="P437" s="750" t="s">
        <v>11943</v>
      </c>
      <c r="Q437" s="750" t="s">
        <v>11940</v>
      </c>
      <c r="R437" s="750" t="s">
        <v>11474</v>
      </c>
      <c r="S437" s="730">
        <v>0.19795365162308601</v>
      </c>
      <c r="T437" s="750" t="s">
        <v>11475</v>
      </c>
      <c r="U437" s="750" t="s">
        <v>11501</v>
      </c>
      <c r="V437" s="750" t="s">
        <v>11501</v>
      </c>
      <c r="W437" s="750" t="s">
        <v>11475</v>
      </c>
      <c r="X437" s="750">
        <v>6</v>
      </c>
      <c r="Y437" s="750">
        <v>20</v>
      </c>
      <c r="Z437" s="750" t="s">
        <v>11931</v>
      </c>
      <c r="AA437" s="750">
        <v>1</v>
      </c>
      <c r="AB437" s="750">
        <v>0</v>
      </c>
      <c r="AC437" s="750">
        <v>0</v>
      </c>
      <c r="AD437" s="750">
        <v>8</v>
      </c>
      <c r="AE437" s="750" t="s">
        <v>11475</v>
      </c>
    </row>
    <row r="438" spans="16:31">
      <c r="P438" s="750" t="s">
        <v>11944</v>
      </c>
      <c r="Q438" s="750" t="s">
        <v>11940</v>
      </c>
      <c r="R438" s="750" t="s">
        <v>11474</v>
      </c>
      <c r="S438" s="730">
        <v>0.29358699136122302</v>
      </c>
      <c r="T438" s="750" t="s">
        <v>11475</v>
      </c>
      <c r="U438" s="750" t="s">
        <v>11501</v>
      </c>
      <c r="V438" s="750" t="s">
        <v>11501</v>
      </c>
      <c r="W438" s="750" t="s">
        <v>11475</v>
      </c>
      <c r="X438" s="750">
        <v>6</v>
      </c>
      <c r="Y438" s="750">
        <v>20</v>
      </c>
      <c r="Z438" s="750" t="s">
        <v>11931</v>
      </c>
      <c r="AA438" s="750">
        <v>1</v>
      </c>
      <c r="AB438" s="750">
        <v>0</v>
      </c>
      <c r="AC438" s="750">
        <v>0</v>
      </c>
      <c r="AD438" s="750">
        <v>8</v>
      </c>
      <c r="AE438" s="750" t="s">
        <v>11475</v>
      </c>
    </row>
    <row r="439" spans="16:31">
      <c r="P439" s="750" t="s">
        <v>11945</v>
      </c>
      <c r="Q439" s="750" t="s">
        <v>11940</v>
      </c>
      <c r="R439" s="750" t="s">
        <v>11474</v>
      </c>
      <c r="S439" s="730">
        <v>0.62383420776175103</v>
      </c>
      <c r="T439" s="750" t="s">
        <v>11475</v>
      </c>
      <c r="U439" s="750" t="s">
        <v>11523</v>
      </c>
      <c r="V439" s="750" t="s">
        <v>11524</v>
      </c>
      <c r="W439" s="750" t="s">
        <v>11475</v>
      </c>
      <c r="X439" s="750">
        <v>6</v>
      </c>
      <c r="Y439" s="750">
        <v>20</v>
      </c>
      <c r="Z439" s="750" t="s">
        <v>11931</v>
      </c>
      <c r="AA439" s="750">
        <v>1</v>
      </c>
      <c r="AB439" s="750">
        <v>0</v>
      </c>
      <c r="AC439" s="750">
        <v>0</v>
      </c>
      <c r="AD439" s="750">
        <v>0</v>
      </c>
      <c r="AE439" s="750" t="s">
        <v>11475</v>
      </c>
    </row>
    <row r="440" spans="16:31">
      <c r="P440" s="750" t="s">
        <v>11946</v>
      </c>
      <c r="Q440" s="750" t="s">
        <v>11947</v>
      </c>
      <c r="R440" s="750" t="s">
        <v>11474</v>
      </c>
      <c r="S440" s="730">
        <v>1.71533493335591</v>
      </c>
      <c r="T440" s="750" t="s">
        <v>11475</v>
      </c>
      <c r="U440" s="750" t="s">
        <v>11523</v>
      </c>
      <c r="V440" s="750" t="s">
        <v>11524</v>
      </c>
      <c r="W440" s="750" t="s">
        <v>11475</v>
      </c>
      <c r="X440" s="750">
        <v>6</v>
      </c>
      <c r="Y440" s="750">
        <v>21</v>
      </c>
      <c r="Z440" s="750" t="s">
        <v>11948</v>
      </c>
      <c r="AA440" s="750">
        <v>1</v>
      </c>
      <c r="AB440" s="750">
        <v>0</v>
      </c>
      <c r="AC440" s="750">
        <v>0</v>
      </c>
      <c r="AD440" s="750">
        <v>0</v>
      </c>
      <c r="AE440" s="750" t="s">
        <v>11475</v>
      </c>
    </row>
    <row r="441" spans="16:31">
      <c r="P441" s="750" t="s">
        <v>11949</v>
      </c>
      <c r="Q441" s="750" t="s">
        <v>11947</v>
      </c>
      <c r="R441" s="750" t="s">
        <v>11474</v>
      </c>
      <c r="S441" s="730">
        <v>0.43061511936725899</v>
      </c>
      <c r="T441" s="750" t="s">
        <v>11475</v>
      </c>
      <c r="U441" s="750" t="s">
        <v>11523</v>
      </c>
      <c r="V441" s="750" t="s">
        <v>11524</v>
      </c>
      <c r="W441" s="750" t="s">
        <v>11475</v>
      </c>
      <c r="X441" s="750">
        <v>6</v>
      </c>
      <c r="Y441" s="750">
        <v>21</v>
      </c>
      <c r="Z441" s="750" t="s">
        <v>11948</v>
      </c>
      <c r="AA441" s="750">
        <v>1</v>
      </c>
      <c r="AB441" s="750">
        <v>0</v>
      </c>
      <c r="AC441" s="750">
        <v>0</v>
      </c>
      <c r="AD441" s="750">
        <v>0</v>
      </c>
      <c r="AE441" s="750" t="s">
        <v>11475</v>
      </c>
    </row>
    <row r="442" spans="16:31">
      <c r="P442" s="750" t="s">
        <v>11950</v>
      </c>
      <c r="Q442" s="750" t="s">
        <v>11947</v>
      </c>
      <c r="R442" s="750" t="s">
        <v>11474</v>
      </c>
      <c r="S442" s="730">
        <v>0.114779434561772</v>
      </c>
      <c r="T442" s="750" t="s">
        <v>11475</v>
      </c>
      <c r="U442" s="750" t="s">
        <v>11553</v>
      </c>
      <c r="V442" s="750" t="s">
        <v>11554</v>
      </c>
      <c r="W442" s="750" t="s">
        <v>11475</v>
      </c>
      <c r="X442" s="750">
        <v>6</v>
      </c>
      <c r="Y442" s="750">
        <v>21</v>
      </c>
      <c r="Z442" s="750" t="s">
        <v>11948</v>
      </c>
      <c r="AA442" s="750">
        <v>1</v>
      </c>
      <c r="AB442" s="750">
        <v>0</v>
      </c>
      <c r="AC442" s="750">
        <v>0</v>
      </c>
      <c r="AD442" s="750">
        <v>0</v>
      </c>
      <c r="AE442" s="750" t="s">
        <v>11475</v>
      </c>
    </row>
    <row r="443" spans="16:31">
      <c r="P443" s="750" t="s">
        <v>11949</v>
      </c>
      <c r="Q443" s="750" t="s">
        <v>11951</v>
      </c>
      <c r="R443" s="750" t="s">
        <v>11474</v>
      </c>
      <c r="S443" s="730">
        <v>2.2964476776730098</v>
      </c>
      <c r="T443" s="750" t="s">
        <v>11475</v>
      </c>
      <c r="U443" s="750" t="s">
        <v>11523</v>
      </c>
      <c r="V443" s="750" t="s">
        <v>11524</v>
      </c>
      <c r="W443" s="750" t="s">
        <v>11475</v>
      </c>
      <c r="X443" s="750">
        <v>6</v>
      </c>
      <c r="Y443" s="750">
        <v>21</v>
      </c>
      <c r="Z443" s="750" t="s">
        <v>11948</v>
      </c>
      <c r="AA443" s="750">
        <v>1</v>
      </c>
      <c r="AB443" s="750">
        <v>0</v>
      </c>
      <c r="AC443" s="750">
        <v>0</v>
      </c>
      <c r="AD443" s="750">
        <v>0</v>
      </c>
      <c r="AE443" s="750" t="s">
        <v>11475</v>
      </c>
    </row>
    <row r="444" spans="16:31">
      <c r="P444" s="750" t="s">
        <v>11952</v>
      </c>
      <c r="Q444" s="750" t="s">
        <v>11953</v>
      </c>
      <c r="R444" s="750" t="s">
        <v>929</v>
      </c>
      <c r="S444" s="730">
        <v>0.45150473432669003</v>
      </c>
      <c r="T444" s="750" t="s">
        <v>11475</v>
      </c>
      <c r="U444" s="750" t="s">
        <v>11492</v>
      </c>
      <c r="V444" s="750" t="s">
        <v>11493</v>
      </c>
      <c r="W444" s="750" t="s">
        <v>11475</v>
      </c>
      <c r="X444" s="750">
        <v>6</v>
      </c>
      <c r="Y444" s="750">
        <v>22</v>
      </c>
      <c r="Z444" s="750" t="s">
        <v>11954</v>
      </c>
      <c r="AA444" s="750">
        <v>1</v>
      </c>
      <c r="AB444" s="750">
        <v>0</v>
      </c>
      <c r="AC444" s="750">
        <v>0</v>
      </c>
      <c r="AD444" s="750">
        <v>0</v>
      </c>
      <c r="AE444" s="750" t="s">
        <v>11475</v>
      </c>
    </row>
    <row r="445" spans="16:31">
      <c r="P445" s="750" t="s">
        <v>11955</v>
      </c>
      <c r="Q445" s="750" t="s">
        <v>11953</v>
      </c>
      <c r="R445" s="750" t="s">
        <v>11474</v>
      </c>
      <c r="S445" s="730">
        <v>0.108916365439179</v>
      </c>
      <c r="T445" s="750" t="s">
        <v>11475</v>
      </c>
      <c r="U445" s="750" t="s">
        <v>11492</v>
      </c>
      <c r="V445" s="750" t="s">
        <v>11493</v>
      </c>
      <c r="W445" s="750" t="s">
        <v>11475</v>
      </c>
      <c r="X445" s="750">
        <v>6</v>
      </c>
      <c r="Y445" s="750">
        <v>22</v>
      </c>
      <c r="Z445" s="750" t="s">
        <v>11954</v>
      </c>
      <c r="AA445" s="750">
        <v>1</v>
      </c>
      <c r="AB445" s="750">
        <v>0</v>
      </c>
      <c r="AC445" s="750">
        <v>0</v>
      </c>
      <c r="AD445" s="750">
        <v>0</v>
      </c>
      <c r="AE445" s="750" t="s">
        <v>11475</v>
      </c>
    </row>
    <row r="446" spans="16:31">
      <c r="P446" s="750" t="s">
        <v>11956</v>
      </c>
      <c r="Q446" s="750" t="s">
        <v>11953</v>
      </c>
      <c r="R446" s="750" t="s">
        <v>11474</v>
      </c>
      <c r="S446" s="730">
        <v>5.5833738850389003E-2</v>
      </c>
      <c r="T446" s="750" t="s">
        <v>11475</v>
      </c>
      <c r="U446" s="750" t="s">
        <v>11492</v>
      </c>
      <c r="V446" s="750" t="s">
        <v>11493</v>
      </c>
      <c r="W446" s="750" t="s">
        <v>11475</v>
      </c>
      <c r="X446" s="750">
        <v>6</v>
      </c>
      <c r="Y446" s="750">
        <v>22</v>
      </c>
      <c r="Z446" s="750" t="s">
        <v>11954</v>
      </c>
      <c r="AA446" s="750">
        <v>1</v>
      </c>
      <c r="AB446" s="750">
        <v>0</v>
      </c>
      <c r="AC446" s="750">
        <v>0</v>
      </c>
      <c r="AD446" s="750">
        <v>0</v>
      </c>
      <c r="AE446" s="750" t="s">
        <v>11475</v>
      </c>
    </row>
    <row r="447" spans="16:31">
      <c r="P447" s="750" t="s">
        <v>11957</v>
      </c>
      <c r="Q447" s="750" t="s">
        <v>11953</v>
      </c>
      <c r="R447" s="750" t="s">
        <v>929</v>
      </c>
      <c r="S447" s="730">
        <v>5.7547987204837003E-2</v>
      </c>
      <c r="T447" s="750" t="s">
        <v>11475</v>
      </c>
      <c r="U447" s="750" t="s">
        <v>11492</v>
      </c>
      <c r="V447" s="750" t="s">
        <v>11493</v>
      </c>
      <c r="W447" s="750" t="s">
        <v>11475</v>
      </c>
      <c r="X447" s="750">
        <v>6</v>
      </c>
      <c r="Y447" s="750">
        <v>22</v>
      </c>
      <c r="Z447" s="750" t="s">
        <v>11954</v>
      </c>
      <c r="AA447" s="750">
        <v>1</v>
      </c>
      <c r="AB447" s="750">
        <v>0</v>
      </c>
      <c r="AC447" s="750">
        <v>0</v>
      </c>
      <c r="AD447" s="750">
        <v>0</v>
      </c>
      <c r="AE447" s="750" t="s">
        <v>11475</v>
      </c>
    </row>
    <row r="448" spans="16:31">
      <c r="P448" s="750" t="s">
        <v>11949</v>
      </c>
      <c r="Q448" s="750" t="s">
        <v>11953</v>
      </c>
      <c r="R448" s="750" t="s">
        <v>11474</v>
      </c>
      <c r="S448" s="730">
        <v>1.8924178674140001E-2</v>
      </c>
      <c r="T448" s="750" t="s">
        <v>11475</v>
      </c>
      <c r="U448" s="750" t="s">
        <v>11523</v>
      </c>
      <c r="V448" s="750" t="s">
        <v>11524</v>
      </c>
      <c r="W448" s="750" t="s">
        <v>11475</v>
      </c>
      <c r="X448" s="750">
        <v>6</v>
      </c>
      <c r="Y448" s="750">
        <v>21</v>
      </c>
      <c r="Z448" s="750" t="s">
        <v>11948</v>
      </c>
      <c r="AA448" s="750">
        <v>1</v>
      </c>
      <c r="AB448" s="750">
        <v>0</v>
      </c>
      <c r="AC448" s="750">
        <v>0</v>
      </c>
      <c r="AD448" s="750">
        <v>0</v>
      </c>
      <c r="AE448" s="750" t="s">
        <v>11475</v>
      </c>
    </row>
    <row r="449" spans="16:31">
      <c r="P449" s="750" t="s">
        <v>11949</v>
      </c>
      <c r="Q449" s="750" t="s">
        <v>11953</v>
      </c>
      <c r="R449" s="750" t="s">
        <v>11474</v>
      </c>
      <c r="S449" s="730">
        <v>0.94824666915045597</v>
      </c>
      <c r="T449" s="750" t="s">
        <v>11475</v>
      </c>
      <c r="U449" s="750" t="s">
        <v>11523</v>
      </c>
      <c r="V449" s="750" t="s">
        <v>11524</v>
      </c>
      <c r="W449" s="750" t="s">
        <v>11475</v>
      </c>
      <c r="X449" s="750">
        <v>6</v>
      </c>
      <c r="Y449" s="750">
        <v>22</v>
      </c>
      <c r="Z449" s="750" t="s">
        <v>11954</v>
      </c>
      <c r="AA449" s="750">
        <v>1</v>
      </c>
      <c r="AB449" s="750">
        <v>0</v>
      </c>
      <c r="AC449" s="750">
        <v>0</v>
      </c>
      <c r="AD449" s="750">
        <v>0</v>
      </c>
      <c r="AE449" s="750" t="s">
        <v>11475</v>
      </c>
    </row>
    <row r="450" spans="16:31">
      <c r="P450" s="750" t="s">
        <v>11958</v>
      </c>
      <c r="Q450" s="750" t="s">
        <v>11953</v>
      </c>
      <c r="R450" s="750" t="s">
        <v>11474</v>
      </c>
      <c r="S450" s="730">
        <v>0.48593326156100303</v>
      </c>
      <c r="T450" s="750" t="s">
        <v>11475</v>
      </c>
      <c r="U450" s="750" t="s">
        <v>11523</v>
      </c>
      <c r="V450" s="750" t="s">
        <v>11524</v>
      </c>
      <c r="W450" s="750" t="s">
        <v>11475</v>
      </c>
      <c r="X450" s="750">
        <v>6</v>
      </c>
      <c r="Y450" s="750">
        <v>22</v>
      </c>
      <c r="Z450" s="750" t="s">
        <v>11954</v>
      </c>
      <c r="AA450" s="750">
        <v>1</v>
      </c>
      <c r="AB450" s="750">
        <v>0</v>
      </c>
      <c r="AC450" s="750">
        <v>0</v>
      </c>
      <c r="AD450" s="750">
        <v>0</v>
      </c>
      <c r="AE450" s="750" t="s">
        <v>11475</v>
      </c>
    </row>
    <row r="451" spans="16:31">
      <c r="P451" s="750" t="s">
        <v>11959</v>
      </c>
      <c r="Q451" s="750" t="s">
        <v>11953</v>
      </c>
      <c r="R451" s="750" t="s">
        <v>929</v>
      </c>
      <c r="S451" s="730">
        <v>0.10121727816430701</v>
      </c>
      <c r="T451" s="750" t="s">
        <v>11475</v>
      </c>
      <c r="U451" s="750" t="s">
        <v>11501</v>
      </c>
      <c r="V451" s="750" t="s">
        <v>11501</v>
      </c>
      <c r="W451" s="750" t="s">
        <v>11475</v>
      </c>
      <c r="X451" s="750">
        <v>6</v>
      </c>
      <c r="Y451" s="750">
        <v>22</v>
      </c>
      <c r="Z451" s="750" t="s">
        <v>11954</v>
      </c>
      <c r="AA451" s="750">
        <v>1</v>
      </c>
      <c r="AB451" s="750">
        <v>0</v>
      </c>
      <c r="AC451" s="750">
        <v>0</v>
      </c>
      <c r="AD451" s="750">
        <v>8</v>
      </c>
      <c r="AE451" s="750" t="s">
        <v>11475</v>
      </c>
    </row>
    <row r="452" spans="16:31">
      <c r="P452" s="750" t="s">
        <v>11960</v>
      </c>
      <c r="Q452" s="750" t="s">
        <v>11953</v>
      </c>
      <c r="R452" s="750" t="s">
        <v>11474</v>
      </c>
      <c r="S452" s="730">
        <v>7.4340214211409003E-2</v>
      </c>
      <c r="T452" s="750" t="s">
        <v>11475</v>
      </c>
      <c r="U452" s="750" t="s">
        <v>11501</v>
      </c>
      <c r="V452" s="750" t="s">
        <v>11501</v>
      </c>
      <c r="W452" s="750" t="s">
        <v>11475</v>
      </c>
      <c r="X452" s="750">
        <v>6</v>
      </c>
      <c r="Y452" s="750">
        <v>22</v>
      </c>
      <c r="Z452" s="750" t="s">
        <v>11954</v>
      </c>
      <c r="AA452" s="750">
        <v>1</v>
      </c>
      <c r="AB452" s="750">
        <v>0</v>
      </c>
      <c r="AC452" s="750">
        <v>0</v>
      </c>
      <c r="AD452" s="750">
        <v>8</v>
      </c>
      <c r="AE452" s="750" t="s">
        <v>11475</v>
      </c>
    </row>
    <row r="453" spans="16:31">
      <c r="P453" s="750" t="s">
        <v>11958</v>
      </c>
      <c r="Q453" s="750" t="s">
        <v>11961</v>
      </c>
      <c r="R453" s="750" t="s">
        <v>11474</v>
      </c>
      <c r="S453" s="730">
        <v>2.2169282563832402</v>
      </c>
      <c r="T453" s="750" t="s">
        <v>11475</v>
      </c>
      <c r="U453" s="750" t="s">
        <v>11523</v>
      </c>
      <c r="V453" s="750" t="s">
        <v>11524</v>
      </c>
      <c r="W453" s="750" t="s">
        <v>11475</v>
      </c>
      <c r="X453" s="750">
        <v>6</v>
      </c>
      <c r="Y453" s="750">
        <v>22</v>
      </c>
      <c r="Z453" s="750" t="s">
        <v>11954</v>
      </c>
      <c r="AA453" s="750">
        <v>1</v>
      </c>
      <c r="AB453" s="750">
        <v>0</v>
      </c>
      <c r="AC453" s="750">
        <v>0</v>
      </c>
      <c r="AD453" s="750">
        <v>0</v>
      </c>
      <c r="AE453" s="750" t="s">
        <v>11475</v>
      </c>
    </row>
    <row r="454" spans="16:31">
      <c r="P454" s="750" t="s">
        <v>11962</v>
      </c>
      <c r="Q454" s="750" t="s">
        <v>11963</v>
      </c>
      <c r="R454" s="750" t="s">
        <v>11474</v>
      </c>
      <c r="S454" s="730">
        <v>6.0643957512137997E-2</v>
      </c>
      <c r="T454" s="750" t="s">
        <v>11475</v>
      </c>
      <c r="U454" s="750" t="s">
        <v>11492</v>
      </c>
      <c r="V454" s="750" t="s">
        <v>11493</v>
      </c>
      <c r="W454" s="750" t="s">
        <v>11475</v>
      </c>
      <c r="X454" s="750">
        <v>6</v>
      </c>
      <c r="Y454" s="750">
        <v>23</v>
      </c>
      <c r="Z454" s="750" t="s">
        <v>11964</v>
      </c>
      <c r="AA454" s="750">
        <v>1</v>
      </c>
      <c r="AB454" s="750">
        <v>0</v>
      </c>
      <c r="AC454" s="750">
        <v>0</v>
      </c>
      <c r="AD454" s="750">
        <v>0</v>
      </c>
      <c r="AE454" s="750" t="s">
        <v>11475</v>
      </c>
    </row>
    <row r="455" spans="16:31">
      <c r="P455" s="750" t="s">
        <v>11965</v>
      </c>
      <c r="Q455" s="750" t="s">
        <v>11963</v>
      </c>
      <c r="R455" s="750" t="s">
        <v>11474</v>
      </c>
      <c r="S455" s="730">
        <v>1.0820901250374999E-2</v>
      </c>
      <c r="T455" s="750" t="s">
        <v>11475</v>
      </c>
      <c r="U455" s="750" t="s">
        <v>11492</v>
      </c>
      <c r="V455" s="750" t="s">
        <v>11493</v>
      </c>
      <c r="W455" s="750" t="s">
        <v>11475</v>
      </c>
      <c r="X455" s="750">
        <v>6</v>
      </c>
      <c r="Y455" s="750">
        <v>23</v>
      </c>
      <c r="Z455" s="750" t="s">
        <v>11964</v>
      </c>
      <c r="AA455" s="750">
        <v>1</v>
      </c>
      <c r="AB455" s="750">
        <v>0</v>
      </c>
      <c r="AC455" s="750">
        <v>0</v>
      </c>
      <c r="AD455" s="750">
        <v>0</v>
      </c>
      <c r="AE455" s="750" t="s">
        <v>11475</v>
      </c>
    </row>
    <row r="456" spans="16:31">
      <c r="P456" s="750" t="s">
        <v>11958</v>
      </c>
      <c r="Q456" s="750" t="s">
        <v>11963</v>
      </c>
      <c r="R456" s="750" t="s">
        <v>11474</v>
      </c>
      <c r="S456" s="730">
        <v>0.209987227435812</v>
      </c>
      <c r="T456" s="750" t="s">
        <v>11475</v>
      </c>
      <c r="U456" s="750" t="s">
        <v>11523</v>
      </c>
      <c r="V456" s="750" t="s">
        <v>11524</v>
      </c>
      <c r="W456" s="750" t="s">
        <v>11475</v>
      </c>
      <c r="X456" s="750">
        <v>6</v>
      </c>
      <c r="Y456" s="750">
        <v>23</v>
      </c>
      <c r="Z456" s="750" t="s">
        <v>11964</v>
      </c>
      <c r="AA456" s="750">
        <v>1</v>
      </c>
      <c r="AB456" s="750">
        <v>0</v>
      </c>
      <c r="AC456" s="750">
        <v>0</v>
      </c>
      <c r="AD456" s="750">
        <v>0</v>
      </c>
      <c r="AE456" s="750" t="s">
        <v>11475</v>
      </c>
    </row>
    <row r="457" spans="16:31">
      <c r="P457" s="750" t="s">
        <v>11966</v>
      </c>
      <c r="Q457" s="750" t="s">
        <v>11963</v>
      </c>
      <c r="R457" s="750" t="s">
        <v>11474</v>
      </c>
      <c r="S457" s="730">
        <v>1.9567031056786099</v>
      </c>
      <c r="T457" s="750" t="s">
        <v>11475</v>
      </c>
      <c r="U457" s="750" t="s">
        <v>11541</v>
      </c>
      <c r="V457" s="750" t="s">
        <v>11524</v>
      </c>
      <c r="W457" s="750" t="s">
        <v>11475</v>
      </c>
      <c r="X457" s="750">
        <v>6</v>
      </c>
      <c r="Y457" s="750">
        <v>23</v>
      </c>
      <c r="Z457" s="750" t="s">
        <v>11964</v>
      </c>
      <c r="AA457" s="750">
        <v>1</v>
      </c>
      <c r="AB457" s="750">
        <v>0</v>
      </c>
      <c r="AC457" s="750">
        <v>0</v>
      </c>
      <c r="AD457" s="750">
        <v>0</v>
      </c>
      <c r="AE457" s="750" t="s">
        <v>11475</v>
      </c>
    </row>
    <row r="458" spans="16:31">
      <c r="P458" s="750" t="s">
        <v>11967</v>
      </c>
      <c r="Q458" s="750" t="s">
        <v>11963</v>
      </c>
      <c r="R458" s="750" t="s">
        <v>11474</v>
      </c>
      <c r="S458" s="730">
        <v>5.2652000648164998E-2</v>
      </c>
      <c r="T458" s="750" t="s">
        <v>11475</v>
      </c>
      <c r="U458" s="750" t="s">
        <v>11501</v>
      </c>
      <c r="V458" s="750" t="s">
        <v>11501</v>
      </c>
      <c r="W458" s="750" t="s">
        <v>11475</v>
      </c>
      <c r="X458" s="750">
        <v>6</v>
      </c>
      <c r="Y458" s="750">
        <v>23</v>
      </c>
      <c r="Z458" s="750" t="s">
        <v>11964</v>
      </c>
      <c r="AA458" s="750">
        <v>1</v>
      </c>
      <c r="AB458" s="750">
        <v>0</v>
      </c>
      <c r="AC458" s="750">
        <v>0</v>
      </c>
      <c r="AD458" s="750">
        <v>8</v>
      </c>
      <c r="AE458" s="750" t="s">
        <v>11475</v>
      </c>
    </row>
    <row r="459" spans="16:31">
      <c r="P459" s="750" t="s">
        <v>11968</v>
      </c>
      <c r="Q459" s="750" t="s">
        <v>11963</v>
      </c>
      <c r="R459" s="750" t="s">
        <v>11474</v>
      </c>
      <c r="S459" s="730">
        <v>4.6272221772791E-2</v>
      </c>
      <c r="T459" s="750" t="s">
        <v>11475</v>
      </c>
      <c r="U459" s="750" t="s">
        <v>11501</v>
      </c>
      <c r="V459" s="750" t="s">
        <v>11501</v>
      </c>
      <c r="W459" s="750" t="s">
        <v>11475</v>
      </c>
      <c r="X459" s="750">
        <v>6</v>
      </c>
      <c r="Y459" s="750">
        <v>23</v>
      </c>
      <c r="Z459" s="750" t="s">
        <v>11964</v>
      </c>
      <c r="AA459" s="750">
        <v>1</v>
      </c>
      <c r="AB459" s="750">
        <v>0</v>
      </c>
      <c r="AC459" s="750">
        <v>0</v>
      </c>
      <c r="AD459" s="750">
        <v>8</v>
      </c>
      <c r="AE459" s="750" t="s">
        <v>11475</v>
      </c>
    </row>
    <row r="460" spans="16:31">
      <c r="P460" s="750" t="s">
        <v>11966</v>
      </c>
      <c r="Q460" s="750" t="s">
        <v>11969</v>
      </c>
      <c r="R460" s="750" t="s">
        <v>11474</v>
      </c>
      <c r="S460" s="730">
        <v>1.53291976776187</v>
      </c>
      <c r="T460" s="750" t="s">
        <v>11475</v>
      </c>
      <c r="U460" s="750" t="s">
        <v>11541</v>
      </c>
      <c r="V460" s="750" t="s">
        <v>11524</v>
      </c>
      <c r="W460" s="750" t="s">
        <v>11475</v>
      </c>
      <c r="X460" s="750">
        <v>6</v>
      </c>
      <c r="Y460" s="750">
        <v>23</v>
      </c>
      <c r="Z460" s="750" t="s">
        <v>11964</v>
      </c>
      <c r="AA460" s="750">
        <v>1</v>
      </c>
      <c r="AB460" s="750">
        <v>0</v>
      </c>
      <c r="AC460" s="750">
        <v>0</v>
      </c>
      <c r="AD460" s="750">
        <v>0</v>
      </c>
      <c r="AE460" s="750" t="s">
        <v>11475</v>
      </c>
    </row>
    <row r="461" spans="16:31">
      <c r="P461" s="750" t="s">
        <v>11970</v>
      </c>
      <c r="Q461" s="750" t="s">
        <v>11969</v>
      </c>
      <c r="R461" s="750" t="s">
        <v>11474</v>
      </c>
      <c r="S461" s="730">
        <v>0.130527734913264</v>
      </c>
      <c r="T461" s="750" t="s">
        <v>11475</v>
      </c>
      <c r="U461" s="750" t="s">
        <v>11501</v>
      </c>
      <c r="V461" s="750" t="s">
        <v>11501</v>
      </c>
      <c r="W461" s="750" t="s">
        <v>11475</v>
      </c>
      <c r="X461" s="750">
        <v>6</v>
      </c>
      <c r="Y461" s="750">
        <v>23</v>
      </c>
      <c r="Z461" s="750" t="s">
        <v>11964</v>
      </c>
      <c r="AA461" s="750">
        <v>1</v>
      </c>
      <c r="AB461" s="750">
        <v>0</v>
      </c>
      <c r="AC461" s="750">
        <v>0</v>
      </c>
      <c r="AD461" s="750">
        <v>8</v>
      </c>
      <c r="AE461" s="750" t="s">
        <v>11475</v>
      </c>
    </row>
    <row r="462" spans="16:31">
      <c r="P462" s="750" t="s">
        <v>11966</v>
      </c>
      <c r="Q462" s="750" t="s">
        <v>11971</v>
      </c>
      <c r="R462" s="750" t="s">
        <v>11474</v>
      </c>
      <c r="S462" s="730">
        <v>0.45926228188961699</v>
      </c>
      <c r="T462" s="750" t="s">
        <v>11475</v>
      </c>
      <c r="U462" s="750" t="s">
        <v>11541</v>
      </c>
      <c r="V462" s="750" t="s">
        <v>11524</v>
      </c>
      <c r="W462" s="750" t="s">
        <v>11475</v>
      </c>
      <c r="X462" s="750">
        <v>6</v>
      </c>
      <c r="Y462" s="750">
        <v>24</v>
      </c>
      <c r="Z462" s="750" t="s">
        <v>11972</v>
      </c>
      <c r="AA462" s="750">
        <v>1</v>
      </c>
      <c r="AB462" s="750">
        <v>0</v>
      </c>
      <c r="AC462" s="750">
        <v>0</v>
      </c>
      <c r="AD462" s="750">
        <v>0</v>
      </c>
      <c r="AE462" s="750" t="s">
        <v>11475</v>
      </c>
    </row>
    <row r="463" spans="16:31">
      <c r="P463" s="750" t="s">
        <v>11973</v>
      </c>
      <c r="Q463" s="750" t="s">
        <v>11971</v>
      </c>
      <c r="R463" s="750" t="s">
        <v>11474</v>
      </c>
      <c r="S463" s="730">
        <v>1.31126574695995</v>
      </c>
      <c r="T463" s="750" t="s">
        <v>11475</v>
      </c>
      <c r="U463" s="750" t="s">
        <v>11523</v>
      </c>
      <c r="V463" s="750" t="s">
        <v>11524</v>
      </c>
      <c r="W463" s="750" t="s">
        <v>11475</v>
      </c>
      <c r="X463" s="750">
        <v>6</v>
      </c>
      <c r="Y463" s="750">
        <v>24</v>
      </c>
      <c r="Z463" s="750" t="s">
        <v>11972</v>
      </c>
      <c r="AA463" s="750">
        <v>1</v>
      </c>
      <c r="AB463" s="750">
        <v>0</v>
      </c>
      <c r="AC463" s="750">
        <v>0</v>
      </c>
      <c r="AD463" s="750">
        <v>0</v>
      </c>
      <c r="AE463" s="750" t="s">
        <v>11475</v>
      </c>
    </row>
    <row r="464" spans="16:31">
      <c r="P464" s="750" t="s">
        <v>11974</v>
      </c>
      <c r="Q464" s="750" t="s">
        <v>11971</v>
      </c>
      <c r="R464" s="750" t="s">
        <v>11474</v>
      </c>
      <c r="S464" s="730">
        <v>4.9653070342574997E-2</v>
      </c>
      <c r="T464" s="750" t="s">
        <v>11475</v>
      </c>
      <c r="U464" s="750" t="s">
        <v>11553</v>
      </c>
      <c r="V464" s="750" t="s">
        <v>11554</v>
      </c>
      <c r="W464" s="750" t="s">
        <v>11475</v>
      </c>
      <c r="X464" s="750">
        <v>6</v>
      </c>
      <c r="Y464" s="750">
        <v>24</v>
      </c>
      <c r="Z464" s="750" t="s">
        <v>11972</v>
      </c>
      <c r="AA464" s="750">
        <v>1</v>
      </c>
      <c r="AB464" s="750">
        <v>0</v>
      </c>
      <c r="AC464" s="750">
        <v>0</v>
      </c>
      <c r="AD464" s="750">
        <v>0</v>
      </c>
      <c r="AE464" s="750" t="s">
        <v>11475</v>
      </c>
    </row>
    <row r="465" spans="16:31">
      <c r="P465" s="750" t="s">
        <v>11973</v>
      </c>
      <c r="Q465" s="750" t="s">
        <v>11975</v>
      </c>
      <c r="R465" s="750" t="s">
        <v>11474</v>
      </c>
      <c r="S465" s="730">
        <v>0.70792722358762805</v>
      </c>
      <c r="T465" s="750" t="s">
        <v>11475</v>
      </c>
      <c r="U465" s="750" t="s">
        <v>11523</v>
      </c>
      <c r="V465" s="750" t="s">
        <v>11524</v>
      </c>
      <c r="W465" s="750" t="s">
        <v>11475</v>
      </c>
      <c r="X465" s="750">
        <v>6</v>
      </c>
      <c r="Y465" s="750">
        <v>24</v>
      </c>
      <c r="Z465" s="750" t="s">
        <v>11972</v>
      </c>
      <c r="AA465" s="750">
        <v>1</v>
      </c>
      <c r="AB465" s="750">
        <v>0</v>
      </c>
      <c r="AC465" s="750">
        <v>0</v>
      </c>
      <c r="AD465" s="750">
        <v>0</v>
      </c>
      <c r="AE465" s="750" t="s">
        <v>11475</v>
      </c>
    </row>
    <row r="466" spans="16:31">
      <c r="P466" s="750" t="s">
        <v>11976</v>
      </c>
      <c r="Q466" s="750" t="s">
        <v>11975</v>
      </c>
      <c r="R466" s="750" t="s">
        <v>11474</v>
      </c>
      <c r="S466" s="730">
        <v>0.85254299402604306</v>
      </c>
      <c r="T466" s="750" t="s">
        <v>11475</v>
      </c>
      <c r="U466" s="750" t="s">
        <v>11523</v>
      </c>
      <c r="V466" s="750" t="s">
        <v>11524</v>
      </c>
      <c r="W466" s="750" t="s">
        <v>11475</v>
      </c>
      <c r="X466" s="750">
        <v>6</v>
      </c>
      <c r="Y466" s="750">
        <v>24</v>
      </c>
      <c r="Z466" s="750" t="s">
        <v>11972</v>
      </c>
      <c r="AA466" s="750">
        <v>1</v>
      </c>
      <c r="AB466" s="750">
        <v>0</v>
      </c>
      <c r="AC466" s="750">
        <v>0</v>
      </c>
      <c r="AD466" s="750">
        <v>0</v>
      </c>
      <c r="AE466" s="750" t="s">
        <v>11475</v>
      </c>
    </row>
    <row r="467" spans="16:31">
      <c r="P467" s="750" t="s">
        <v>11977</v>
      </c>
      <c r="Q467" s="750" t="s">
        <v>11975</v>
      </c>
      <c r="R467" s="750" t="s">
        <v>11474</v>
      </c>
      <c r="S467" s="730">
        <v>0.58384519655229805</v>
      </c>
      <c r="T467" s="750" t="s">
        <v>11475</v>
      </c>
      <c r="U467" s="750" t="s">
        <v>11541</v>
      </c>
      <c r="V467" s="750" t="s">
        <v>11524</v>
      </c>
      <c r="W467" s="750" t="s">
        <v>11475</v>
      </c>
      <c r="X467" s="750">
        <v>6</v>
      </c>
      <c r="Y467" s="750">
        <v>24</v>
      </c>
      <c r="Z467" s="750" t="s">
        <v>11972</v>
      </c>
      <c r="AA467" s="750">
        <v>1</v>
      </c>
      <c r="AB467" s="750">
        <v>0</v>
      </c>
      <c r="AC467" s="750">
        <v>0</v>
      </c>
      <c r="AD467" s="750">
        <v>0</v>
      </c>
      <c r="AE467" s="750" t="s">
        <v>11475</v>
      </c>
    </row>
    <row r="468" spans="16:31">
      <c r="P468" s="750" t="s">
        <v>11978</v>
      </c>
      <c r="Q468" s="750" t="s">
        <v>11975</v>
      </c>
      <c r="R468" s="750" t="s">
        <v>11474</v>
      </c>
      <c r="S468" s="730">
        <v>3.6613195899912E-2</v>
      </c>
      <c r="T468" s="750" t="s">
        <v>11475</v>
      </c>
      <c r="U468" s="750" t="s">
        <v>11553</v>
      </c>
      <c r="V468" s="750" t="s">
        <v>11554</v>
      </c>
      <c r="W468" s="750" t="s">
        <v>11475</v>
      </c>
      <c r="X468" s="750">
        <v>6</v>
      </c>
      <c r="Y468" s="750">
        <v>24</v>
      </c>
      <c r="Z468" s="750" t="s">
        <v>11972</v>
      </c>
      <c r="AA468" s="750">
        <v>1</v>
      </c>
      <c r="AB468" s="750">
        <v>0</v>
      </c>
      <c r="AC468" s="750">
        <v>0</v>
      </c>
      <c r="AD468" s="750">
        <v>0</v>
      </c>
      <c r="AE468" s="750" t="s">
        <v>11475</v>
      </c>
    </row>
    <row r="469" spans="16:31">
      <c r="P469" s="750" t="s">
        <v>11979</v>
      </c>
      <c r="Q469" s="750" t="s">
        <v>11980</v>
      </c>
      <c r="R469" s="750" t="s">
        <v>11474</v>
      </c>
      <c r="S469" s="730">
        <v>1.3504504283782</v>
      </c>
      <c r="T469" s="750" t="s">
        <v>11475</v>
      </c>
      <c r="U469" s="750" t="s">
        <v>11541</v>
      </c>
      <c r="V469" s="750" t="s">
        <v>11524</v>
      </c>
      <c r="W469" s="750" t="s">
        <v>11475</v>
      </c>
      <c r="X469" s="750">
        <v>6</v>
      </c>
      <c r="Y469" s="750">
        <v>25</v>
      </c>
      <c r="Z469" s="750" t="s">
        <v>11981</v>
      </c>
      <c r="AA469" s="750">
        <v>1</v>
      </c>
      <c r="AB469" s="750">
        <v>0</v>
      </c>
      <c r="AC469" s="750">
        <v>0</v>
      </c>
      <c r="AD469" s="750">
        <v>0</v>
      </c>
      <c r="AE469" s="750" t="s">
        <v>11475</v>
      </c>
    </row>
    <row r="470" spans="16:31">
      <c r="P470" s="750" t="s">
        <v>11982</v>
      </c>
      <c r="Q470" s="750" t="s">
        <v>11980</v>
      </c>
      <c r="R470" s="750" t="s">
        <v>11474</v>
      </c>
      <c r="S470" s="730">
        <v>0.499162937519879</v>
      </c>
      <c r="T470" s="750" t="s">
        <v>11475</v>
      </c>
      <c r="U470" s="750" t="s">
        <v>11492</v>
      </c>
      <c r="V470" s="750" t="s">
        <v>11493</v>
      </c>
      <c r="W470" s="750" t="s">
        <v>11475</v>
      </c>
      <c r="X470" s="750">
        <v>6</v>
      </c>
      <c r="Y470" s="750">
        <v>25</v>
      </c>
      <c r="Z470" s="750" t="s">
        <v>11981</v>
      </c>
      <c r="AA470" s="750">
        <v>1</v>
      </c>
      <c r="AB470" s="750">
        <v>0</v>
      </c>
      <c r="AC470" s="750">
        <v>0</v>
      </c>
      <c r="AD470" s="750">
        <v>0</v>
      </c>
      <c r="AE470" s="750" t="s">
        <v>11475</v>
      </c>
    </row>
    <row r="471" spans="16:31">
      <c r="P471" s="750" t="s">
        <v>11983</v>
      </c>
      <c r="Q471" s="750" t="s">
        <v>11980</v>
      </c>
      <c r="R471" s="750" t="s">
        <v>11474</v>
      </c>
      <c r="S471" s="730">
        <v>5.5486475170913999E-2</v>
      </c>
      <c r="T471" s="750" t="s">
        <v>11475</v>
      </c>
      <c r="U471" s="750" t="s">
        <v>11492</v>
      </c>
      <c r="V471" s="750" t="s">
        <v>11493</v>
      </c>
      <c r="W471" s="750" t="s">
        <v>11475</v>
      </c>
      <c r="X471" s="750">
        <v>6</v>
      </c>
      <c r="Y471" s="750">
        <v>25</v>
      </c>
      <c r="Z471" s="750" t="s">
        <v>11981</v>
      </c>
      <c r="AA471" s="750">
        <v>1</v>
      </c>
      <c r="AB471" s="750">
        <v>0</v>
      </c>
      <c r="AC471" s="750">
        <v>0</v>
      </c>
      <c r="AD471" s="750">
        <v>0</v>
      </c>
      <c r="AE471" s="750" t="s">
        <v>11475</v>
      </c>
    </row>
    <row r="472" spans="16:31">
      <c r="P472" s="750" t="s">
        <v>11984</v>
      </c>
      <c r="Q472" s="750" t="s">
        <v>11980</v>
      </c>
      <c r="R472" s="750" t="s">
        <v>11474</v>
      </c>
      <c r="S472" s="730">
        <v>0.176889469759312</v>
      </c>
      <c r="T472" s="750" t="s">
        <v>11475</v>
      </c>
      <c r="U472" s="750" t="s">
        <v>11541</v>
      </c>
      <c r="V472" s="750" t="s">
        <v>11524</v>
      </c>
      <c r="W472" s="750" t="s">
        <v>923</v>
      </c>
      <c r="X472" s="750">
        <v>6</v>
      </c>
      <c r="Y472" s="750">
        <v>25</v>
      </c>
      <c r="Z472" s="750" t="s">
        <v>11981</v>
      </c>
      <c r="AA472" s="750">
        <v>0</v>
      </c>
      <c r="AB472" s="750">
        <v>1</v>
      </c>
      <c r="AC472" s="750">
        <v>0</v>
      </c>
      <c r="AD472" s="750">
        <v>0</v>
      </c>
      <c r="AE472" s="750" t="s">
        <v>11475</v>
      </c>
    </row>
    <row r="473" spans="16:31">
      <c r="P473" s="750" t="s">
        <v>11977</v>
      </c>
      <c r="Q473" s="750" t="s">
        <v>11980</v>
      </c>
      <c r="R473" s="750" t="s">
        <v>11474</v>
      </c>
      <c r="S473" s="730">
        <v>0.21239477782538899</v>
      </c>
      <c r="T473" s="750" t="s">
        <v>11475</v>
      </c>
      <c r="U473" s="750" t="s">
        <v>11541</v>
      </c>
      <c r="V473" s="750" t="s">
        <v>11524</v>
      </c>
      <c r="W473" s="750" t="s">
        <v>11475</v>
      </c>
      <c r="X473" s="750">
        <v>6</v>
      </c>
      <c r="Y473" s="750">
        <v>25</v>
      </c>
      <c r="Z473" s="750" t="s">
        <v>11981</v>
      </c>
      <c r="AA473" s="750">
        <v>1</v>
      </c>
      <c r="AB473" s="750">
        <v>0</v>
      </c>
      <c r="AC473" s="750">
        <v>0</v>
      </c>
      <c r="AD473" s="750">
        <v>0</v>
      </c>
      <c r="AE473" s="750" t="s">
        <v>11475</v>
      </c>
    </row>
    <row r="474" spans="16:31">
      <c r="P474" s="750" t="s">
        <v>11985</v>
      </c>
      <c r="Q474" s="750" t="s">
        <v>11980</v>
      </c>
      <c r="R474" s="750" t="s">
        <v>11474</v>
      </c>
      <c r="S474" s="730">
        <v>0.196055583043693</v>
      </c>
      <c r="T474" s="750" t="s">
        <v>11475</v>
      </c>
      <c r="U474" s="750" t="s">
        <v>11501</v>
      </c>
      <c r="V474" s="750" t="s">
        <v>11501</v>
      </c>
      <c r="W474" s="750" t="s">
        <v>11475</v>
      </c>
      <c r="X474" s="750">
        <v>6</v>
      </c>
      <c r="Y474" s="750">
        <v>25</v>
      </c>
      <c r="Z474" s="750" t="s">
        <v>11981</v>
      </c>
      <c r="AA474" s="750">
        <v>1</v>
      </c>
      <c r="AB474" s="750">
        <v>0</v>
      </c>
      <c r="AC474" s="750">
        <v>0</v>
      </c>
      <c r="AD474" s="750">
        <v>8</v>
      </c>
      <c r="AE474" s="750" t="s">
        <v>11475</v>
      </c>
    </row>
    <row r="475" spans="16:31">
      <c r="P475" s="750" t="s">
        <v>11986</v>
      </c>
      <c r="Q475" s="750" t="s">
        <v>11987</v>
      </c>
      <c r="R475" s="750" t="s">
        <v>11474</v>
      </c>
      <c r="S475" s="730">
        <v>4.5744904305052E-2</v>
      </c>
      <c r="T475" s="750" t="s">
        <v>11475</v>
      </c>
      <c r="U475" s="750" t="s">
        <v>11541</v>
      </c>
      <c r="V475" s="750" t="s">
        <v>11524</v>
      </c>
      <c r="W475" s="750" t="s">
        <v>11475</v>
      </c>
      <c r="X475" s="750">
        <v>6</v>
      </c>
      <c r="Y475" s="750">
        <v>25</v>
      </c>
      <c r="Z475" s="750" t="s">
        <v>11981</v>
      </c>
      <c r="AA475" s="750">
        <v>1</v>
      </c>
      <c r="AB475" s="750">
        <v>0</v>
      </c>
      <c r="AC475" s="750">
        <v>0</v>
      </c>
      <c r="AD475" s="750">
        <v>0</v>
      </c>
      <c r="AE475" s="750" t="s">
        <v>11475</v>
      </c>
    </row>
    <row r="476" spans="16:31">
      <c r="P476" s="750" t="s">
        <v>11988</v>
      </c>
      <c r="Q476" s="750" t="s">
        <v>11987</v>
      </c>
      <c r="R476" s="750" t="s">
        <v>11474</v>
      </c>
      <c r="S476" s="730">
        <v>7.2506013644426007E-2</v>
      </c>
      <c r="T476" s="750" t="s">
        <v>11475</v>
      </c>
      <c r="U476" s="750" t="s">
        <v>11492</v>
      </c>
      <c r="V476" s="750" t="s">
        <v>11493</v>
      </c>
      <c r="W476" s="750" t="s">
        <v>11475</v>
      </c>
      <c r="X476" s="750">
        <v>6</v>
      </c>
      <c r="Y476" s="750">
        <v>25</v>
      </c>
      <c r="Z476" s="750" t="s">
        <v>11981</v>
      </c>
      <c r="AA476" s="750">
        <v>1</v>
      </c>
      <c r="AB476" s="750">
        <v>0</v>
      </c>
      <c r="AC476" s="750">
        <v>0</v>
      </c>
      <c r="AD476" s="750">
        <v>0</v>
      </c>
      <c r="AE476" s="750" t="s">
        <v>11475</v>
      </c>
    </row>
    <row r="477" spans="16:31">
      <c r="P477" s="750" t="s">
        <v>11989</v>
      </c>
      <c r="Q477" s="750" t="s">
        <v>11987</v>
      </c>
      <c r="R477" s="750" t="s">
        <v>11474</v>
      </c>
      <c r="S477" s="730">
        <v>0.13072174461814401</v>
      </c>
      <c r="T477" s="750" t="s">
        <v>11475</v>
      </c>
      <c r="U477" s="750" t="s">
        <v>11541</v>
      </c>
      <c r="V477" s="750" t="s">
        <v>11524</v>
      </c>
      <c r="W477" s="750" t="s">
        <v>11475</v>
      </c>
      <c r="X477" s="750">
        <v>6</v>
      </c>
      <c r="Y477" s="750">
        <v>25</v>
      </c>
      <c r="Z477" s="750" t="s">
        <v>11981</v>
      </c>
      <c r="AA477" s="750">
        <v>1</v>
      </c>
      <c r="AB477" s="750">
        <v>0</v>
      </c>
      <c r="AC477" s="750">
        <v>0</v>
      </c>
      <c r="AD477" s="750">
        <v>0</v>
      </c>
      <c r="AE477" s="750" t="s">
        <v>11475</v>
      </c>
    </row>
    <row r="478" spans="16:31">
      <c r="P478" s="750" t="s">
        <v>11990</v>
      </c>
      <c r="Q478" s="750" t="s">
        <v>11987</v>
      </c>
      <c r="R478" s="750" t="s">
        <v>11474</v>
      </c>
      <c r="S478" s="730">
        <v>2.5441088786647002E-2</v>
      </c>
      <c r="T478" s="750" t="s">
        <v>11475</v>
      </c>
      <c r="U478" s="750" t="s">
        <v>11553</v>
      </c>
      <c r="V478" s="750" t="s">
        <v>11554</v>
      </c>
      <c r="W478" s="750" t="s">
        <v>11475</v>
      </c>
      <c r="X478" s="750">
        <v>6</v>
      </c>
      <c r="Y478" s="750">
        <v>25</v>
      </c>
      <c r="Z478" s="750" t="s">
        <v>11981</v>
      </c>
      <c r="AA478" s="750">
        <v>1</v>
      </c>
      <c r="AB478" s="750">
        <v>0</v>
      </c>
      <c r="AC478" s="750">
        <v>0</v>
      </c>
      <c r="AD478" s="750">
        <v>0</v>
      </c>
      <c r="AE478" s="750" t="s">
        <v>11475</v>
      </c>
    </row>
    <row r="479" spans="16:31">
      <c r="P479" s="750" t="s">
        <v>11991</v>
      </c>
      <c r="Q479" s="750" t="s">
        <v>11987</v>
      </c>
      <c r="R479" s="750" t="s">
        <v>11474</v>
      </c>
      <c r="S479" s="730">
        <v>0.44245501160061401</v>
      </c>
      <c r="T479" s="750" t="s">
        <v>11475</v>
      </c>
      <c r="U479" s="750" t="s">
        <v>11501</v>
      </c>
      <c r="V479" s="750" t="s">
        <v>11501</v>
      </c>
      <c r="W479" s="750" t="s">
        <v>11475</v>
      </c>
      <c r="X479" s="750">
        <v>6</v>
      </c>
      <c r="Y479" s="750">
        <v>25</v>
      </c>
      <c r="Z479" s="750" t="s">
        <v>11981</v>
      </c>
      <c r="AA479" s="750">
        <v>1</v>
      </c>
      <c r="AB479" s="750">
        <v>0</v>
      </c>
      <c r="AC479" s="750">
        <v>0</v>
      </c>
      <c r="AD479" s="750">
        <v>8</v>
      </c>
      <c r="AE479" s="750" t="s">
        <v>11475</v>
      </c>
    </row>
    <row r="480" spans="16:31">
      <c r="P480" s="750" t="s">
        <v>11992</v>
      </c>
      <c r="Q480" s="750" t="s">
        <v>11987</v>
      </c>
      <c r="R480" s="750" t="s">
        <v>11474</v>
      </c>
      <c r="S480" s="730">
        <v>0.40216969181237699</v>
      </c>
      <c r="T480" s="750" t="s">
        <v>11475</v>
      </c>
      <c r="U480" s="750" t="s">
        <v>11501</v>
      </c>
      <c r="V480" s="750" t="s">
        <v>11501</v>
      </c>
      <c r="W480" s="750" t="s">
        <v>11475</v>
      </c>
      <c r="X480" s="750">
        <v>6</v>
      </c>
      <c r="Y480" s="750">
        <v>25</v>
      </c>
      <c r="Z480" s="750" t="s">
        <v>11981</v>
      </c>
      <c r="AA480" s="750">
        <v>1</v>
      </c>
      <c r="AB480" s="750">
        <v>0</v>
      </c>
      <c r="AC480" s="750">
        <v>0</v>
      </c>
      <c r="AD480" s="750">
        <v>8</v>
      </c>
      <c r="AE480" s="750" t="s">
        <v>11475</v>
      </c>
    </row>
    <row r="481" spans="16:31">
      <c r="P481" s="750" t="s">
        <v>11993</v>
      </c>
      <c r="Q481" s="750" t="s">
        <v>11987</v>
      </c>
      <c r="R481" s="750" t="s">
        <v>11474</v>
      </c>
      <c r="S481" s="730">
        <v>0.70585673566793605</v>
      </c>
      <c r="T481" s="750" t="s">
        <v>11475</v>
      </c>
      <c r="U481" s="750" t="s">
        <v>11541</v>
      </c>
      <c r="V481" s="750" t="s">
        <v>11524</v>
      </c>
      <c r="W481" s="750" t="s">
        <v>11475</v>
      </c>
      <c r="X481" s="750">
        <v>6</v>
      </c>
      <c r="Y481" s="750">
        <v>25</v>
      </c>
      <c r="Z481" s="750" t="s">
        <v>11981</v>
      </c>
      <c r="AA481" s="750">
        <v>1</v>
      </c>
      <c r="AB481" s="750">
        <v>0</v>
      </c>
      <c r="AC481" s="750">
        <v>0</v>
      </c>
      <c r="AD481" s="750">
        <v>0</v>
      </c>
      <c r="AE481" s="750" t="s">
        <v>11475</v>
      </c>
    </row>
    <row r="482" spans="16:31">
      <c r="P482" s="750" t="s">
        <v>11994</v>
      </c>
      <c r="Q482" s="750" t="s">
        <v>11995</v>
      </c>
      <c r="R482" s="750" t="s">
        <v>929</v>
      </c>
      <c r="S482" s="730">
        <v>6.2750048403637002E-2</v>
      </c>
      <c r="T482" s="750" t="s">
        <v>11475</v>
      </c>
      <c r="U482" s="750" t="s">
        <v>11501</v>
      </c>
      <c r="V482" s="750" t="s">
        <v>11501</v>
      </c>
      <c r="W482" s="750" t="s">
        <v>11475</v>
      </c>
      <c r="X482" s="750">
        <v>6</v>
      </c>
      <c r="Y482" s="750">
        <v>26</v>
      </c>
      <c r="Z482" s="750" t="s">
        <v>11996</v>
      </c>
      <c r="AA482" s="750">
        <v>1</v>
      </c>
      <c r="AB482" s="750">
        <v>0</v>
      </c>
      <c r="AC482" s="750">
        <v>0</v>
      </c>
      <c r="AD482" s="750">
        <v>0</v>
      </c>
      <c r="AE482" s="750" t="s">
        <v>11997</v>
      </c>
    </row>
    <row r="483" spans="16:31">
      <c r="P483" s="750" t="s">
        <v>11998</v>
      </c>
      <c r="Q483" s="750" t="s">
        <v>11995</v>
      </c>
      <c r="R483" s="750" t="s">
        <v>11474</v>
      </c>
      <c r="S483" s="730">
        <v>1.3500467626582E-2</v>
      </c>
      <c r="T483" s="750" t="s">
        <v>11475</v>
      </c>
      <c r="U483" s="750" t="s">
        <v>11541</v>
      </c>
      <c r="V483" s="750" t="s">
        <v>11524</v>
      </c>
      <c r="W483" s="750" t="s">
        <v>11475</v>
      </c>
      <c r="X483" s="750">
        <v>6</v>
      </c>
      <c r="Y483" s="750">
        <v>26</v>
      </c>
      <c r="Z483" s="750" t="s">
        <v>11996</v>
      </c>
      <c r="AA483" s="750">
        <v>1</v>
      </c>
      <c r="AB483" s="750">
        <v>0</v>
      </c>
      <c r="AC483" s="750">
        <v>0</v>
      </c>
      <c r="AD483" s="750">
        <v>0</v>
      </c>
      <c r="AE483" s="750" t="s">
        <v>11475</v>
      </c>
    </row>
    <row r="484" spans="16:31">
      <c r="P484" s="750" t="s">
        <v>11999</v>
      </c>
      <c r="Q484" s="750" t="s">
        <v>11995</v>
      </c>
      <c r="R484" s="750" t="s">
        <v>11474</v>
      </c>
      <c r="S484" s="730">
        <v>8.5006617877985996E-2</v>
      </c>
      <c r="T484" s="750" t="s">
        <v>11475</v>
      </c>
      <c r="U484" s="750" t="s">
        <v>11501</v>
      </c>
      <c r="V484" s="750" t="s">
        <v>11501</v>
      </c>
      <c r="W484" s="750" t="s">
        <v>11475</v>
      </c>
      <c r="X484" s="750">
        <v>6</v>
      </c>
      <c r="Y484" s="750">
        <v>26</v>
      </c>
      <c r="Z484" s="750" t="s">
        <v>11996</v>
      </c>
      <c r="AA484" s="750">
        <v>1</v>
      </c>
      <c r="AB484" s="750">
        <v>0</v>
      </c>
      <c r="AC484" s="750">
        <v>0</v>
      </c>
      <c r="AD484" s="750">
        <v>0</v>
      </c>
      <c r="AE484" s="750" t="s">
        <v>11997</v>
      </c>
    </row>
    <row r="485" spans="16:31">
      <c r="P485" s="750" t="s">
        <v>12000</v>
      </c>
      <c r="Q485" s="750" t="s">
        <v>11995</v>
      </c>
      <c r="R485" s="750" t="s">
        <v>11474</v>
      </c>
      <c r="S485" s="730">
        <v>1.421670844907E-2</v>
      </c>
      <c r="T485" s="750" t="s">
        <v>11475</v>
      </c>
      <c r="U485" s="750" t="s">
        <v>11541</v>
      </c>
      <c r="V485" s="750" t="s">
        <v>11524</v>
      </c>
      <c r="W485" s="750" t="s">
        <v>11475</v>
      </c>
      <c r="X485" s="750">
        <v>6</v>
      </c>
      <c r="Y485" s="750">
        <v>26</v>
      </c>
      <c r="Z485" s="750" t="s">
        <v>11996</v>
      </c>
      <c r="AA485" s="750">
        <v>1</v>
      </c>
      <c r="AB485" s="750">
        <v>0</v>
      </c>
      <c r="AC485" s="750">
        <v>0</v>
      </c>
      <c r="AD485" s="750">
        <v>0</v>
      </c>
      <c r="AE485" s="750" t="s">
        <v>11475</v>
      </c>
    </row>
    <row r="486" spans="16:31">
      <c r="P486" s="750" t="s">
        <v>12001</v>
      </c>
      <c r="Q486" s="750" t="s">
        <v>11995</v>
      </c>
      <c r="R486" s="750" t="s">
        <v>929</v>
      </c>
      <c r="S486" s="730">
        <v>0.13296919995020201</v>
      </c>
      <c r="T486" s="750" t="s">
        <v>11475</v>
      </c>
      <c r="U486" s="750" t="s">
        <v>11492</v>
      </c>
      <c r="V486" s="750" t="s">
        <v>11493</v>
      </c>
      <c r="W486" s="750" t="s">
        <v>11475</v>
      </c>
      <c r="X486" s="750">
        <v>6</v>
      </c>
      <c r="Y486" s="750">
        <v>26</v>
      </c>
      <c r="Z486" s="750" t="s">
        <v>11996</v>
      </c>
      <c r="AA486" s="750">
        <v>1</v>
      </c>
      <c r="AB486" s="750">
        <v>0</v>
      </c>
      <c r="AC486" s="750">
        <v>0</v>
      </c>
      <c r="AD486" s="750">
        <v>0</v>
      </c>
      <c r="AE486" s="750" t="s">
        <v>11475</v>
      </c>
    </row>
    <row r="487" spans="16:31">
      <c r="P487" s="750" t="s">
        <v>12002</v>
      </c>
      <c r="Q487" s="750" t="s">
        <v>11995</v>
      </c>
      <c r="R487" s="750" t="s">
        <v>929</v>
      </c>
      <c r="S487" s="730">
        <v>0.119455825213831</v>
      </c>
      <c r="T487" s="750" t="s">
        <v>11475</v>
      </c>
      <c r="U487" s="750" t="s">
        <v>11492</v>
      </c>
      <c r="V487" s="750" t="s">
        <v>11493</v>
      </c>
      <c r="W487" s="750" t="s">
        <v>11475</v>
      </c>
      <c r="X487" s="750">
        <v>6</v>
      </c>
      <c r="Y487" s="750">
        <v>26</v>
      </c>
      <c r="Z487" s="750" t="s">
        <v>11996</v>
      </c>
      <c r="AA487" s="750">
        <v>1</v>
      </c>
      <c r="AB487" s="750">
        <v>0</v>
      </c>
      <c r="AC487" s="750">
        <v>0</v>
      </c>
      <c r="AD487" s="750">
        <v>0</v>
      </c>
      <c r="AE487" s="750" t="s">
        <v>11475</v>
      </c>
    </row>
    <row r="488" spans="16:31">
      <c r="P488" s="750" t="s">
        <v>12003</v>
      </c>
      <c r="Q488" s="750" t="s">
        <v>11995</v>
      </c>
      <c r="R488" s="750" t="s">
        <v>11474</v>
      </c>
      <c r="S488" s="730">
        <v>0.48748481109139702</v>
      </c>
      <c r="T488" s="750" t="s">
        <v>11475</v>
      </c>
      <c r="U488" s="750" t="s">
        <v>11492</v>
      </c>
      <c r="V488" s="750" t="s">
        <v>11493</v>
      </c>
      <c r="W488" s="750" t="s">
        <v>11475</v>
      </c>
      <c r="X488" s="750">
        <v>6</v>
      </c>
      <c r="Y488" s="750">
        <v>26</v>
      </c>
      <c r="Z488" s="750" t="s">
        <v>11996</v>
      </c>
      <c r="AA488" s="750">
        <v>1</v>
      </c>
      <c r="AB488" s="750">
        <v>0</v>
      </c>
      <c r="AC488" s="750">
        <v>0</v>
      </c>
      <c r="AD488" s="750">
        <v>0</v>
      </c>
      <c r="AE488" s="750" t="s">
        <v>11475</v>
      </c>
    </row>
    <row r="489" spans="16:31">
      <c r="P489" s="750" t="s">
        <v>12004</v>
      </c>
      <c r="Q489" s="750" t="s">
        <v>11995</v>
      </c>
      <c r="R489" s="750" t="s">
        <v>11474</v>
      </c>
      <c r="S489" s="730">
        <v>0.47462144431462699</v>
      </c>
      <c r="T489" s="750" t="s">
        <v>11475</v>
      </c>
      <c r="U489" s="750" t="s">
        <v>11492</v>
      </c>
      <c r="V489" s="750" t="s">
        <v>11493</v>
      </c>
      <c r="W489" s="750" t="s">
        <v>11475</v>
      </c>
      <c r="X489" s="750">
        <v>6</v>
      </c>
      <c r="Y489" s="750">
        <v>26</v>
      </c>
      <c r="Z489" s="750" t="s">
        <v>11996</v>
      </c>
      <c r="AA489" s="750">
        <v>1</v>
      </c>
      <c r="AB489" s="750">
        <v>0</v>
      </c>
      <c r="AC489" s="750">
        <v>0</v>
      </c>
      <c r="AD489" s="750">
        <v>0</v>
      </c>
      <c r="AE489" s="750" t="s">
        <v>11475</v>
      </c>
    </row>
    <row r="490" spans="16:31">
      <c r="P490" s="750" t="s">
        <v>11989</v>
      </c>
      <c r="Q490" s="750" t="s">
        <v>11995</v>
      </c>
      <c r="R490" s="750" t="s">
        <v>11474</v>
      </c>
      <c r="S490" s="730">
        <v>0.26844634114215599</v>
      </c>
      <c r="T490" s="750" t="s">
        <v>11475</v>
      </c>
      <c r="U490" s="750" t="s">
        <v>11541</v>
      </c>
      <c r="V490" s="750" t="s">
        <v>11524</v>
      </c>
      <c r="W490" s="750" t="s">
        <v>11475</v>
      </c>
      <c r="X490" s="750">
        <v>6</v>
      </c>
      <c r="Y490" s="750">
        <v>26</v>
      </c>
      <c r="Z490" s="750" t="s">
        <v>11996</v>
      </c>
      <c r="AA490" s="750">
        <v>1</v>
      </c>
      <c r="AB490" s="750">
        <v>0</v>
      </c>
      <c r="AC490" s="750">
        <v>0</v>
      </c>
      <c r="AD490" s="750">
        <v>0</v>
      </c>
      <c r="AE490" s="750" t="s">
        <v>11475</v>
      </c>
    </row>
    <row r="491" spans="16:31">
      <c r="P491" s="750" t="s">
        <v>12005</v>
      </c>
      <c r="Q491" s="750" t="s">
        <v>11995</v>
      </c>
      <c r="R491" s="750" t="s">
        <v>11474</v>
      </c>
      <c r="S491" s="730">
        <v>0.284667452058812</v>
      </c>
      <c r="T491" s="750" t="s">
        <v>11475</v>
      </c>
      <c r="U491" s="750" t="s">
        <v>11541</v>
      </c>
      <c r="V491" s="750" t="s">
        <v>11524</v>
      </c>
      <c r="W491" s="750" t="s">
        <v>11475</v>
      </c>
      <c r="X491" s="750">
        <v>6</v>
      </c>
      <c r="Y491" s="750">
        <v>26</v>
      </c>
      <c r="Z491" s="750" t="s">
        <v>11996</v>
      </c>
      <c r="AA491" s="750">
        <v>1</v>
      </c>
      <c r="AB491" s="750">
        <v>0</v>
      </c>
      <c r="AC491" s="750">
        <v>0</v>
      </c>
      <c r="AD491" s="750">
        <v>0</v>
      </c>
      <c r="AE491" s="750" t="s">
        <v>11475</v>
      </c>
    </row>
    <row r="492" spans="16:31">
      <c r="P492" s="750" t="s">
        <v>12006</v>
      </c>
      <c r="Q492" s="750" t="s">
        <v>11995</v>
      </c>
      <c r="R492" s="750" t="s">
        <v>11474</v>
      </c>
      <c r="S492" s="730">
        <v>0.31346644955056102</v>
      </c>
      <c r="T492" s="750" t="s">
        <v>11475</v>
      </c>
      <c r="U492" s="750" t="s">
        <v>11553</v>
      </c>
      <c r="V492" s="750" t="s">
        <v>11554</v>
      </c>
      <c r="W492" s="750" t="s">
        <v>11475</v>
      </c>
      <c r="X492" s="750">
        <v>6</v>
      </c>
      <c r="Y492" s="750">
        <v>26</v>
      </c>
      <c r="Z492" s="750" t="s">
        <v>11996</v>
      </c>
      <c r="AA492" s="750">
        <v>1</v>
      </c>
      <c r="AB492" s="750">
        <v>0</v>
      </c>
      <c r="AC492" s="750">
        <v>0</v>
      </c>
      <c r="AD492" s="750">
        <v>0</v>
      </c>
      <c r="AE492" s="750" t="s">
        <v>11475</v>
      </c>
    </row>
    <row r="493" spans="16:31">
      <c r="P493" s="750" t="s">
        <v>12007</v>
      </c>
      <c r="Q493" s="750" t="s">
        <v>11995</v>
      </c>
      <c r="R493" s="750" t="s">
        <v>11474</v>
      </c>
      <c r="S493" s="730">
        <v>0.499754361154442</v>
      </c>
      <c r="T493" s="750" t="s">
        <v>11475</v>
      </c>
      <c r="U493" s="750" t="s">
        <v>11501</v>
      </c>
      <c r="V493" s="750" t="s">
        <v>11501</v>
      </c>
      <c r="W493" s="750" t="s">
        <v>11475</v>
      </c>
      <c r="X493" s="750">
        <v>6</v>
      </c>
      <c r="Y493" s="750">
        <v>26</v>
      </c>
      <c r="Z493" s="750" t="s">
        <v>11996</v>
      </c>
      <c r="AA493" s="750">
        <v>1</v>
      </c>
      <c r="AB493" s="750">
        <v>0</v>
      </c>
      <c r="AC493" s="750">
        <v>0</v>
      </c>
      <c r="AD493" s="750">
        <v>8</v>
      </c>
      <c r="AE493" s="750" t="s">
        <v>11475</v>
      </c>
    </row>
    <row r="494" spans="16:31">
      <c r="P494" s="750" t="s">
        <v>12008</v>
      </c>
      <c r="Q494" s="750" t="s">
        <v>11995</v>
      </c>
      <c r="R494" s="750" t="s">
        <v>11474</v>
      </c>
      <c r="S494" s="730">
        <v>0.31288501876178199</v>
      </c>
      <c r="T494" s="750" t="s">
        <v>11475</v>
      </c>
      <c r="U494" s="750" t="s">
        <v>11501</v>
      </c>
      <c r="V494" s="750" t="s">
        <v>11501</v>
      </c>
      <c r="W494" s="750" t="s">
        <v>11475</v>
      </c>
      <c r="X494" s="750">
        <v>6</v>
      </c>
      <c r="Y494" s="750">
        <v>26</v>
      </c>
      <c r="Z494" s="750" t="s">
        <v>11996</v>
      </c>
      <c r="AA494" s="750">
        <v>1</v>
      </c>
      <c r="AB494" s="750">
        <v>0</v>
      </c>
      <c r="AC494" s="750">
        <v>0</v>
      </c>
      <c r="AD494" s="750">
        <v>8</v>
      </c>
      <c r="AE494" s="750" t="s">
        <v>11475</v>
      </c>
    </row>
    <row r="495" spans="16:31">
      <c r="P495" s="750" t="s">
        <v>11992</v>
      </c>
      <c r="Q495" s="750" t="s">
        <v>11995</v>
      </c>
      <c r="R495" s="750" t="s">
        <v>11474</v>
      </c>
      <c r="S495" s="730">
        <v>1.0744020546147001E-2</v>
      </c>
      <c r="T495" s="750" t="s">
        <v>11475</v>
      </c>
      <c r="U495" s="750" t="s">
        <v>11501</v>
      </c>
      <c r="V495" s="750" t="s">
        <v>11501</v>
      </c>
      <c r="W495" s="750" t="s">
        <v>11475</v>
      </c>
      <c r="X495" s="750">
        <v>6</v>
      </c>
      <c r="Y495" s="750">
        <v>25</v>
      </c>
      <c r="Z495" s="750" t="s">
        <v>11981</v>
      </c>
      <c r="AA495" s="750">
        <v>1</v>
      </c>
      <c r="AB495" s="750">
        <v>0</v>
      </c>
      <c r="AC495" s="750">
        <v>0</v>
      </c>
      <c r="AD495" s="750">
        <v>8</v>
      </c>
      <c r="AE495" s="750" t="s">
        <v>11475</v>
      </c>
    </row>
    <row r="496" spans="16:31">
      <c r="P496" s="750" t="s">
        <v>11992</v>
      </c>
      <c r="Q496" s="750" t="s">
        <v>11995</v>
      </c>
      <c r="R496" s="750" t="s">
        <v>11474</v>
      </c>
      <c r="S496" s="730">
        <v>1.0108509123687399</v>
      </c>
      <c r="T496" s="750" t="s">
        <v>11475</v>
      </c>
      <c r="U496" s="750" t="s">
        <v>11501</v>
      </c>
      <c r="V496" s="750" t="s">
        <v>11501</v>
      </c>
      <c r="W496" s="750" t="s">
        <v>11475</v>
      </c>
      <c r="X496" s="750">
        <v>6</v>
      </c>
      <c r="Y496" s="750">
        <v>26</v>
      </c>
      <c r="Z496" s="750" t="s">
        <v>11996</v>
      </c>
      <c r="AA496" s="750">
        <v>1</v>
      </c>
      <c r="AB496" s="750">
        <v>0</v>
      </c>
      <c r="AC496" s="750">
        <v>0</v>
      </c>
      <c r="AD496" s="750">
        <v>8</v>
      </c>
      <c r="AE496" s="750" t="s">
        <v>11475</v>
      </c>
    </row>
    <row r="497" spans="16:31">
      <c r="P497" s="750" t="s">
        <v>12009</v>
      </c>
      <c r="Q497" s="750" t="s">
        <v>11995</v>
      </c>
      <c r="R497" s="750" t="s">
        <v>11474</v>
      </c>
      <c r="S497" s="730">
        <v>0.66530312228163702</v>
      </c>
      <c r="T497" s="750" t="s">
        <v>11475</v>
      </c>
      <c r="U497" s="750" t="s">
        <v>11501</v>
      </c>
      <c r="V497" s="750" t="s">
        <v>11501</v>
      </c>
      <c r="W497" s="750" t="s">
        <v>11475</v>
      </c>
      <c r="X497" s="750">
        <v>6</v>
      </c>
      <c r="Y497" s="750">
        <v>26</v>
      </c>
      <c r="Z497" s="750" t="s">
        <v>11996</v>
      </c>
      <c r="AA497" s="750">
        <v>1</v>
      </c>
      <c r="AB497" s="750">
        <v>0</v>
      </c>
      <c r="AC497" s="750">
        <v>0</v>
      </c>
      <c r="AD497" s="750">
        <v>8</v>
      </c>
      <c r="AE497" s="750" t="s">
        <v>11475</v>
      </c>
    </row>
    <row r="498" spans="16:31">
      <c r="P498" s="750" t="s">
        <v>12010</v>
      </c>
      <c r="Q498" s="750" t="s">
        <v>11995</v>
      </c>
      <c r="R498" s="750" t="s">
        <v>11474</v>
      </c>
      <c r="S498" s="730">
        <v>1.8535557112413E-2</v>
      </c>
      <c r="T498" s="750" t="s">
        <v>11475</v>
      </c>
      <c r="U498" s="750" t="s">
        <v>11553</v>
      </c>
      <c r="V498" s="750" t="s">
        <v>11554</v>
      </c>
      <c r="W498" s="750" t="s">
        <v>11475</v>
      </c>
      <c r="X498" s="750">
        <v>6</v>
      </c>
      <c r="Y498" s="750">
        <v>26</v>
      </c>
      <c r="Z498" s="750" t="s">
        <v>11996</v>
      </c>
      <c r="AA498" s="750">
        <v>1</v>
      </c>
      <c r="AB498" s="750">
        <v>0</v>
      </c>
      <c r="AC498" s="750">
        <v>0</v>
      </c>
      <c r="AD498" s="750">
        <v>0</v>
      </c>
      <c r="AE498" s="750" t="s">
        <v>11475</v>
      </c>
    </row>
    <row r="499" spans="16:31">
      <c r="P499" s="750" t="s">
        <v>12011</v>
      </c>
      <c r="Q499" s="750" t="s">
        <v>11995</v>
      </c>
      <c r="R499" s="750" t="s">
        <v>11474</v>
      </c>
      <c r="S499" s="730">
        <v>3.3907731450776003E-2</v>
      </c>
      <c r="T499" s="750" t="s">
        <v>11475</v>
      </c>
      <c r="U499" s="750" t="s">
        <v>11541</v>
      </c>
      <c r="V499" s="750" t="s">
        <v>11524</v>
      </c>
      <c r="W499" s="750" t="s">
        <v>11475</v>
      </c>
      <c r="X499" s="750">
        <v>6</v>
      </c>
      <c r="Y499" s="750">
        <v>26</v>
      </c>
      <c r="Z499" s="750" t="s">
        <v>11996</v>
      </c>
      <c r="AA499" s="750">
        <v>1</v>
      </c>
      <c r="AB499" s="750">
        <v>0</v>
      </c>
      <c r="AC499" s="750">
        <v>0</v>
      </c>
      <c r="AD499" s="750">
        <v>0</v>
      </c>
      <c r="AE499" s="750" t="s">
        <v>11475</v>
      </c>
    </row>
    <row r="500" spans="16:31">
      <c r="P500" s="750" t="s">
        <v>12012</v>
      </c>
      <c r="Q500" s="750" t="s">
        <v>11995</v>
      </c>
      <c r="R500" s="750" t="s">
        <v>11474</v>
      </c>
      <c r="S500" s="730">
        <v>4.6237189797298003E-2</v>
      </c>
      <c r="T500" s="750" t="s">
        <v>11475</v>
      </c>
      <c r="U500" s="750" t="s">
        <v>11501</v>
      </c>
      <c r="V500" s="750" t="s">
        <v>11501</v>
      </c>
      <c r="W500" s="750" t="s">
        <v>11475</v>
      </c>
      <c r="X500" s="750">
        <v>6</v>
      </c>
      <c r="Y500" s="750">
        <v>26</v>
      </c>
      <c r="Z500" s="750" t="s">
        <v>11996</v>
      </c>
      <c r="AA500" s="750">
        <v>1</v>
      </c>
      <c r="AB500" s="750">
        <v>0</v>
      </c>
      <c r="AC500" s="750">
        <v>0</v>
      </c>
      <c r="AD500" s="750">
        <v>0</v>
      </c>
      <c r="AE500" s="750" t="s">
        <v>11997</v>
      </c>
    </row>
    <row r="501" spans="16:31">
      <c r="P501" s="750" t="s">
        <v>11993</v>
      </c>
      <c r="Q501" s="750" t="s">
        <v>11995</v>
      </c>
      <c r="R501" s="750" t="s">
        <v>11474</v>
      </c>
      <c r="S501" s="730">
        <v>9.2016740403076003E-2</v>
      </c>
      <c r="T501" s="750" t="s">
        <v>11475</v>
      </c>
      <c r="U501" s="750" t="s">
        <v>11541</v>
      </c>
      <c r="V501" s="750" t="s">
        <v>11524</v>
      </c>
      <c r="W501" s="750" t="s">
        <v>11475</v>
      </c>
      <c r="X501" s="750">
        <v>6</v>
      </c>
      <c r="Y501" s="750">
        <v>26</v>
      </c>
      <c r="Z501" s="750" t="s">
        <v>11996</v>
      </c>
      <c r="AA501" s="750">
        <v>1</v>
      </c>
      <c r="AB501" s="750">
        <v>0</v>
      </c>
      <c r="AC501" s="750">
        <v>0</v>
      </c>
      <c r="AD501" s="750">
        <v>0</v>
      </c>
      <c r="AE501" s="750" t="s">
        <v>11475</v>
      </c>
    </row>
    <row r="502" spans="16:31">
      <c r="P502" s="750" t="s">
        <v>12013</v>
      </c>
      <c r="Q502" s="750" t="s">
        <v>12014</v>
      </c>
      <c r="R502" s="750" t="s">
        <v>929</v>
      </c>
      <c r="S502" s="730">
        <v>4.4922900367427E-2</v>
      </c>
      <c r="T502" s="750" t="s">
        <v>11475</v>
      </c>
      <c r="U502" s="750" t="s">
        <v>11501</v>
      </c>
      <c r="V502" s="750" t="s">
        <v>11501</v>
      </c>
      <c r="W502" s="750" t="s">
        <v>11475</v>
      </c>
      <c r="X502" s="750">
        <v>6</v>
      </c>
      <c r="Y502" s="750">
        <v>26</v>
      </c>
      <c r="Z502" s="750" t="s">
        <v>11996</v>
      </c>
      <c r="AA502" s="750">
        <v>1</v>
      </c>
      <c r="AB502" s="750">
        <v>0</v>
      </c>
      <c r="AC502" s="750">
        <v>0</v>
      </c>
      <c r="AD502" s="750">
        <v>0</v>
      </c>
      <c r="AE502" s="750" t="s">
        <v>11997</v>
      </c>
    </row>
    <row r="503" spans="16:31">
      <c r="P503" s="750" t="s">
        <v>12015</v>
      </c>
      <c r="Q503" s="750" t="s">
        <v>12014</v>
      </c>
      <c r="R503" s="750" t="s">
        <v>11474</v>
      </c>
      <c r="S503" s="730">
        <v>3.5180116758416001E-2</v>
      </c>
      <c r="T503" s="750" t="s">
        <v>11475</v>
      </c>
      <c r="U503" s="750" t="s">
        <v>11541</v>
      </c>
      <c r="V503" s="750" t="s">
        <v>11524</v>
      </c>
      <c r="W503" s="750" t="s">
        <v>11475</v>
      </c>
      <c r="X503" s="750">
        <v>6</v>
      </c>
      <c r="Y503" s="750">
        <v>26</v>
      </c>
      <c r="Z503" s="750" t="s">
        <v>11996</v>
      </c>
      <c r="AA503" s="750">
        <v>1</v>
      </c>
      <c r="AB503" s="750">
        <v>0</v>
      </c>
      <c r="AC503" s="750">
        <v>0</v>
      </c>
      <c r="AD503" s="750">
        <v>0</v>
      </c>
      <c r="AE503" s="750" t="s">
        <v>11475</v>
      </c>
    </row>
    <row r="504" spans="16:31">
      <c r="P504" s="750" t="s">
        <v>12016</v>
      </c>
      <c r="Q504" s="750" t="s">
        <v>12014</v>
      </c>
      <c r="R504" s="750" t="s">
        <v>929</v>
      </c>
      <c r="S504" s="730">
        <v>8.8082672028051007E-2</v>
      </c>
      <c r="T504" s="750" t="s">
        <v>11475</v>
      </c>
      <c r="U504" s="750" t="s">
        <v>11492</v>
      </c>
      <c r="V504" s="750" t="s">
        <v>11493</v>
      </c>
      <c r="W504" s="750" t="s">
        <v>11475</v>
      </c>
      <c r="X504" s="750">
        <v>6</v>
      </c>
      <c r="Y504" s="750">
        <v>26</v>
      </c>
      <c r="Z504" s="750" t="s">
        <v>11996</v>
      </c>
      <c r="AA504" s="750">
        <v>1</v>
      </c>
      <c r="AB504" s="750">
        <v>0</v>
      </c>
      <c r="AC504" s="750">
        <v>0</v>
      </c>
      <c r="AD504" s="750">
        <v>0</v>
      </c>
      <c r="AE504" s="750" t="s">
        <v>11475</v>
      </c>
    </row>
    <row r="505" spans="16:31">
      <c r="P505" s="750" t="s">
        <v>12017</v>
      </c>
      <c r="Q505" s="750" t="s">
        <v>12014</v>
      </c>
      <c r="R505" s="750" t="s">
        <v>929</v>
      </c>
      <c r="S505" s="730">
        <v>0.28755018468029098</v>
      </c>
      <c r="T505" s="750" t="s">
        <v>11475</v>
      </c>
      <c r="U505" s="750" t="s">
        <v>11492</v>
      </c>
      <c r="V505" s="750" t="s">
        <v>11493</v>
      </c>
      <c r="W505" s="750" t="s">
        <v>11475</v>
      </c>
      <c r="X505" s="750">
        <v>6</v>
      </c>
      <c r="Y505" s="750">
        <v>26</v>
      </c>
      <c r="Z505" s="750" t="s">
        <v>11996</v>
      </c>
      <c r="AA505" s="750">
        <v>1</v>
      </c>
      <c r="AB505" s="750">
        <v>0</v>
      </c>
      <c r="AC505" s="750">
        <v>0</v>
      </c>
      <c r="AD505" s="750">
        <v>0</v>
      </c>
      <c r="AE505" s="750" t="s">
        <v>11475</v>
      </c>
    </row>
    <row r="506" spans="16:31">
      <c r="P506" s="750" t="s">
        <v>12018</v>
      </c>
      <c r="Q506" s="750" t="s">
        <v>12014</v>
      </c>
      <c r="R506" s="750" t="s">
        <v>929</v>
      </c>
      <c r="S506" s="730">
        <v>9.3332564667548995E-2</v>
      </c>
      <c r="T506" s="750" t="s">
        <v>11475</v>
      </c>
      <c r="U506" s="750" t="s">
        <v>11501</v>
      </c>
      <c r="V506" s="750" t="s">
        <v>11501</v>
      </c>
      <c r="W506" s="750" t="s">
        <v>11475</v>
      </c>
      <c r="X506" s="750">
        <v>6</v>
      </c>
      <c r="Y506" s="750">
        <v>26</v>
      </c>
      <c r="Z506" s="750" t="s">
        <v>11996</v>
      </c>
      <c r="AA506" s="750">
        <v>1</v>
      </c>
      <c r="AB506" s="750">
        <v>0</v>
      </c>
      <c r="AC506" s="750">
        <v>0</v>
      </c>
      <c r="AD506" s="750">
        <v>0</v>
      </c>
      <c r="AE506" s="750" t="s">
        <v>11997</v>
      </c>
    </row>
    <row r="507" spans="16:31">
      <c r="P507" s="750" t="s">
        <v>12019</v>
      </c>
      <c r="Q507" s="750" t="s">
        <v>12014</v>
      </c>
      <c r="R507" s="750" t="s">
        <v>11474</v>
      </c>
      <c r="S507" s="730">
        <v>1.2434320570142801</v>
      </c>
      <c r="T507" s="750" t="s">
        <v>11475</v>
      </c>
      <c r="U507" s="750" t="s">
        <v>11492</v>
      </c>
      <c r="V507" s="750" t="s">
        <v>11493</v>
      </c>
      <c r="W507" s="750" t="s">
        <v>11475</v>
      </c>
      <c r="X507" s="750">
        <v>6</v>
      </c>
      <c r="Y507" s="750">
        <v>26</v>
      </c>
      <c r="Z507" s="750" t="s">
        <v>11996</v>
      </c>
      <c r="AA507" s="750">
        <v>1</v>
      </c>
      <c r="AB507" s="750">
        <v>0</v>
      </c>
      <c r="AC507" s="750">
        <v>0</v>
      </c>
      <c r="AD507" s="750">
        <v>0</v>
      </c>
      <c r="AE507" s="750" t="s">
        <v>11475</v>
      </c>
    </row>
    <row r="508" spans="16:31">
      <c r="P508" s="750" t="s">
        <v>12020</v>
      </c>
      <c r="Q508" s="750" t="s">
        <v>12014</v>
      </c>
      <c r="R508" s="750" t="s">
        <v>11474</v>
      </c>
      <c r="S508" s="730">
        <v>0.120088213553083</v>
      </c>
      <c r="T508" s="750" t="s">
        <v>11475</v>
      </c>
      <c r="U508" s="750" t="s">
        <v>11492</v>
      </c>
      <c r="V508" s="750" t="s">
        <v>11493</v>
      </c>
      <c r="W508" s="750" t="s">
        <v>11475</v>
      </c>
      <c r="X508" s="750">
        <v>6</v>
      </c>
      <c r="Y508" s="750">
        <v>26</v>
      </c>
      <c r="Z508" s="750" t="s">
        <v>11996</v>
      </c>
      <c r="AA508" s="750">
        <v>1</v>
      </c>
      <c r="AB508" s="750">
        <v>0</v>
      </c>
      <c r="AC508" s="750">
        <v>0</v>
      </c>
      <c r="AD508" s="750">
        <v>0</v>
      </c>
      <c r="AE508" s="750" t="s">
        <v>11475</v>
      </c>
    </row>
    <row r="509" spans="16:31">
      <c r="P509" s="750" t="s">
        <v>12021</v>
      </c>
      <c r="Q509" s="750" t="s">
        <v>12014</v>
      </c>
      <c r="R509" s="750" t="s">
        <v>11474</v>
      </c>
      <c r="S509" s="730">
        <v>0.30640330048430098</v>
      </c>
      <c r="T509" s="750" t="s">
        <v>11475</v>
      </c>
      <c r="U509" s="750" t="s">
        <v>11501</v>
      </c>
      <c r="V509" s="750" t="s">
        <v>11501</v>
      </c>
      <c r="W509" s="750" t="s">
        <v>11475</v>
      </c>
      <c r="X509" s="750">
        <v>6</v>
      </c>
      <c r="Y509" s="750">
        <v>26</v>
      </c>
      <c r="Z509" s="750" t="s">
        <v>11996</v>
      </c>
      <c r="AA509" s="750">
        <v>1</v>
      </c>
      <c r="AB509" s="750">
        <v>0</v>
      </c>
      <c r="AC509" s="750">
        <v>0</v>
      </c>
      <c r="AD509" s="750">
        <v>0</v>
      </c>
      <c r="AE509" s="750" t="s">
        <v>11997</v>
      </c>
    </row>
    <row r="510" spans="16:31">
      <c r="P510" s="750" t="s">
        <v>12005</v>
      </c>
      <c r="Q510" s="750" t="s">
        <v>12014</v>
      </c>
      <c r="R510" s="750" t="s">
        <v>11474</v>
      </c>
      <c r="S510" s="730">
        <v>0.64877912957806305</v>
      </c>
      <c r="T510" s="750" t="s">
        <v>11475</v>
      </c>
      <c r="U510" s="750" t="s">
        <v>11541</v>
      </c>
      <c r="V510" s="750" t="s">
        <v>11524</v>
      </c>
      <c r="W510" s="750" t="s">
        <v>11475</v>
      </c>
      <c r="X510" s="750">
        <v>6</v>
      </c>
      <c r="Y510" s="750">
        <v>26</v>
      </c>
      <c r="Z510" s="750" t="s">
        <v>11996</v>
      </c>
      <c r="AA510" s="750">
        <v>1</v>
      </c>
      <c r="AB510" s="750">
        <v>0</v>
      </c>
      <c r="AC510" s="750">
        <v>0</v>
      </c>
      <c r="AD510" s="750">
        <v>0</v>
      </c>
      <c r="AE510" s="750" t="s">
        <v>11475</v>
      </c>
    </row>
    <row r="511" spans="16:31">
      <c r="P511" s="750" t="s">
        <v>12022</v>
      </c>
      <c r="Q511" s="750" t="s">
        <v>12014</v>
      </c>
      <c r="R511" s="750" t="s">
        <v>11474</v>
      </c>
      <c r="S511" s="730">
        <v>0.32961706316025202</v>
      </c>
      <c r="T511" s="750" t="s">
        <v>11475</v>
      </c>
      <c r="U511" s="750" t="s">
        <v>11541</v>
      </c>
      <c r="V511" s="750" t="s">
        <v>11524</v>
      </c>
      <c r="W511" s="750" t="s">
        <v>11475</v>
      </c>
      <c r="X511" s="750">
        <v>6</v>
      </c>
      <c r="Y511" s="750">
        <v>26</v>
      </c>
      <c r="Z511" s="750" t="s">
        <v>11996</v>
      </c>
      <c r="AA511" s="750">
        <v>1</v>
      </c>
      <c r="AB511" s="750">
        <v>0</v>
      </c>
      <c r="AC511" s="750">
        <v>0</v>
      </c>
      <c r="AD511" s="750">
        <v>0</v>
      </c>
      <c r="AE511" s="750" t="s">
        <v>11475</v>
      </c>
    </row>
    <row r="512" spans="16:31">
      <c r="P512" s="750" t="s">
        <v>12023</v>
      </c>
      <c r="Q512" s="750" t="s">
        <v>12014</v>
      </c>
      <c r="R512" s="750" t="s">
        <v>11474</v>
      </c>
      <c r="S512" s="730">
        <v>0.36777705426250101</v>
      </c>
      <c r="T512" s="750" t="s">
        <v>11475</v>
      </c>
      <c r="U512" s="750" t="s">
        <v>11523</v>
      </c>
      <c r="V512" s="750" t="s">
        <v>11524</v>
      </c>
      <c r="W512" s="750" t="s">
        <v>923</v>
      </c>
      <c r="X512" s="750">
        <v>6</v>
      </c>
      <c r="Y512" s="750">
        <v>26</v>
      </c>
      <c r="Z512" s="750" t="s">
        <v>11996</v>
      </c>
      <c r="AA512" s="750">
        <v>0</v>
      </c>
      <c r="AB512" s="750">
        <v>1</v>
      </c>
      <c r="AC512" s="750">
        <v>0</v>
      </c>
      <c r="AD512" s="750">
        <v>0</v>
      </c>
      <c r="AE512" s="750" t="s">
        <v>11475</v>
      </c>
    </row>
    <row r="513" spans="16:31">
      <c r="P513" s="750" t="s">
        <v>12009</v>
      </c>
      <c r="Q513" s="750" t="s">
        <v>12014</v>
      </c>
      <c r="R513" s="750" t="s">
        <v>11474</v>
      </c>
      <c r="S513" s="730">
        <v>0.48926972344185199</v>
      </c>
      <c r="T513" s="750" t="s">
        <v>11475</v>
      </c>
      <c r="U513" s="750" t="s">
        <v>11501</v>
      </c>
      <c r="V513" s="750" t="s">
        <v>11501</v>
      </c>
      <c r="W513" s="750" t="s">
        <v>11475</v>
      </c>
      <c r="X513" s="750">
        <v>6</v>
      </c>
      <c r="Y513" s="750">
        <v>26</v>
      </c>
      <c r="Z513" s="750" t="s">
        <v>11996</v>
      </c>
      <c r="AA513" s="750">
        <v>1</v>
      </c>
      <c r="AB513" s="750">
        <v>0</v>
      </c>
      <c r="AC513" s="750">
        <v>0</v>
      </c>
      <c r="AD513" s="750">
        <v>8</v>
      </c>
      <c r="AE513" s="750" t="s">
        <v>11475</v>
      </c>
    </row>
    <row r="514" spans="16:31">
      <c r="P514" s="750" t="s">
        <v>12024</v>
      </c>
      <c r="Q514" s="750" t="s">
        <v>12014</v>
      </c>
      <c r="R514" s="750" t="s">
        <v>11474</v>
      </c>
      <c r="S514" s="730">
        <v>0.65043677978164105</v>
      </c>
      <c r="T514" s="750" t="s">
        <v>11475</v>
      </c>
      <c r="U514" s="750" t="s">
        <v>11501</v>
      </c>
      <c r="V514" s="750" t="s">
        <v>11501</v>
      </c>
      <c r="W514" s="750" t="s">
        <v>11475</v>
      </c>
      <c r="X514" s="750">
        <v>6</v>
      </c>
      <c r="Y514" s="750">
        <v>26</v>
      </c>
      <c r="Z514" s="750" t="s">
        <v>11996</v>
      </c>
      <c r="AA514" s="750">
        <v>1</v>
      </c>
      <c r="AB514" s="750">
        <v>0</v>
      </c>
      <c r="AC514" s="750">
        <v>0</v>
      </c>
      <c r="AD514" s="750">
        <v>8</v>
      </c>
      <c r="AE514" s="750" t="s">
        <v>11475</v>
      </c>
    </row>
    <row r="515" spans="16:31">
      <c r="P515" s="750" t="s">
        <v>12025</v>
      </c>
      <c r="Q515" s="750" t="s">
        <v>12014</v>
      </c>
      <c r="R515" s="750" t="s">
        <v>929</v>
      </c>
      <c r="S515" s="730">
        <v>0.103198804208705</v>
      </c>
      <c r="T515" s="750" t="s">
        <v>11475</v>
      </c>
      <c r="U515" s="750" t="s">
        <v>11501</v>
      </c>
      <c r="V515" s="750" t="s">
        <v>11501</v>
      </c>
      <c r="W515" s="750" t="s">
        <v>11475</v>
      </c>
      <c r="X515" s="750">
        <v>6</v>
      </c>
      <c r="Y515" s="750">
        <v>26</v>
      </c>
      <c r="Z515" s="750" t="s">
        <v>11996</v>
      </c>
      <c r="AA515" s="750">
        <v>1</v>
      </c>
      <c r="AB515" s="750">
        <v>0</v>
      </c>
      <c r="AC515" s="750">
        <v>0</v>
      </c>
      <c r="AD515" s="750">
        <v>0</v>
      </c>
      <c r="AE515" s="750" t="s">
        <v>11997</v>
      </c>
    </row>
    <row r="516" spans="16:31">
      <c r="P516" s="750" t="s">
        <v>12012</v>
      </c>
      <c r="Q516" s="750" t="s">
        <v>12014</v>
      </c>
      <c r="R516" s="750" t="s">
        <v>11474</v>
      </c>
      <c r="S516" s="730">
        <v>0.22277999967661199</v>
      </c>
      <c r="T516" s="750" t="s">
        <v>11475</v>
      </c>
      <c r="U516" s="750" t="s">
        <v>11501</v>
      </c>
      <c r="V516" s="750" t="s">
        <v>11501</v>
      </c>
      <c r="W516" s="750" t="s">
        <v>11475</v>
      </c>
      <c r="X516" s="750">
        <v>6</v>
      </c>
      <c r="Y516" s="750">
        <v>26</v>
      </c>
      <c r="Z516" s="750" t="s">
        <v>11996</v>
      </c>
      <c r="AA516" s="750">
        <v>1</v>
      </c>
      <c r="AB516" s="750">
        <v>0</v>
      </c>
      <c r="AC516" s="750">
        <v>0</v>
      </c>
      <c r="AD516" s="750">
        <v>0</v>
      </c>
      <c r="AE516" s="750" t="s">
        <v>11997</v>
      </c>
    </row>
    <row r="517" spans="16:31">
      <c r="P517" s="750" t="s">
        <v>12026</v>
      </c>
      <c r="Q517" s="750" t="s">
        <v>12014</v>
      </c>
      <c r="R517" s="750" t="s">
        <v>11474</v>
      </c>
      <c r="S517" s="730">
        <v>0.17331481126773601</v>
      </c>
      <c r="T517" s="750" t="s">
        <v>11475</v>
      </c>
      <c r="U517" s="750" t="s">
        <v>11541</v>
      </c>
      <c r="V517" s="750" t="s">
        <v>11524</v>
      </c>
      <c r="W517" s="750" t="s">
        <v>11475</v>
      </c>
      <c r="X517" s="750">
        <v>6</v>
      </c>
      <c r="Y517" s="750">
        <v>26</v>
      </c>
      <c r="Z517" s="750" t="s">
        <v>11996</v>
      </c>
      <c r="AA517" s="750">
        <v>1</v>
      </c>
      <c r="AB517" s="750">
        <v>0</v>
      </c>
      <c r="AC517" s="750">
        <v>0</v>
      </c>
      <c r="AD517" s="750">
        <v>0</v>
      </c>
      <c r="AE517" s="750" t="s">
        <v>11475</v>
      </c>
    </row>
    <row r="518" spans="16:31">
      <c r="P518" s="750" t="s">
        <v>12027</v>
      </c>
      <c r="Q518" s="750" t="s">
        <v>12028</v>
      </c>
      <c r="R518" s="750" t="s">
        <v>929</v>
      </c>
      <c r="S518" s="730">
        <v>0.13402865193241301</v>
      </c>
      <c r="T518" s="750" t="s">
        <v>11475</v>
      </c>
      <c r="U518" s="750" t="s">
        <v>11501</v>
      </c>
      <c r="V518" s="750" t="s">
        <v>11501</v>
      </c>
      <c r="W518" s="750" t="s">
        <v>11475</v>
      </c>
      <c r="X518" s="750">
        <v>6</v>
      </c>
      <c r="Y518" s="750">
        <v>27</v>
      </c>
      <c r="Z518" s="750" t="s">
        <v>12029</v>
      </c>
      <c r="AA518" s="750">
        <v>1</v>
      </c>
      <c r="AB518" s="750">
        <v>0</v>
      </c>
      <c r="AC518" s="750">
        <v>0</v>
      </c>
      <c r="AD518" s="750">
        <v>0</v>
      </c>
      <c r="AE518" s="750" t="s">
        <v>11997</v>
      </c>
    </row>
    <row r="519" spans="16:31">
      <c r="P519" s="750" t="s">
        <v>12030</v>
      </c>
      <c r="Q519" s="750" t="s">
        <v>12028</v>
      </c>
      <c r="R519" s="750" t="s">
        <v>11474</v>
      </c>
      <c r="S519" s="730">
        <v>1.4422876078084E-2</v>
      </c>
      <c r="T519" s="750" t="s">
        <v>11475</v>
      </c>
      <c r="U519" s="750" t="s">
        <v>11541</v>
      </c>
      <c r="V519" s="750" t="s">
        <v>11524</v>
      </c>
      <c r="W519" s="750" t="s">
        <v>11475</v>
      </c>
      <c r="X519" s="750">
        <v>6</v>
      </c>
      <c r="Y519" s="750">
        <v>27</v>
      </c>
      <c r="Z519" s="750" t="s">
        <v>12029</v>
      </c>
      <c r="AA519" s="750">
        <v>1</v>
      </c>
      <c r="AB519" s="750">
        <v>0</v>
      </c>
      <c r="AC519" s="750">
        <v>0</v>
      </c>
      <c r="AD519" s="750">
        <v>0</v>
      </c>
      <c r="AE519" s="750" t="s">
        <v>11475</v>
      </c>
    </row>
    <row r="520" spans="16:31">
      <c r="P520" s="750" t="s">
        <v>12031</v>
      </c>
      <c r="Q520" s="750" t="s">
        <v>12028</v>
      </c>
      <c r="R520" s="750" t="s">
        <v>929</v>
      </c>
      <c r="S520" s="730">
        <v>0.17088984138192001</v>
      </c>
      <c r="T520" s="750" t="s">
        <v>11475</v>
      </c>
      <c r="U520" s="750" t="s">
        <v>11492</v>
      </c>
      <c r="V520" s="750" t="s">
        <v>11493</v>
      </c>
      <c r="W520" s="750" t="s">
        <v>11475</v>
      </c>
      <c r="X520" s="750">
        <v>6</v>
      </c>
      <c r="Y520" s="750">
        <v>27</v>
      </c>
      <c r="Z520" s="750" t="s">
        <v>12029</v>
      </c>
      <c r="AA520" s="750">
        <v>1</v>
      </c>
      <c r="AB520" s="750">
        <v>0</v>
      </c>
      <c r="AC520" s="750">
        <v>0</v>
      </c>
      <c r="AD520" s="750">
        <v>0</v>
      </c>
      <c r="AE520" s="750" t="s">
        <v>11475</v>
      </c>
    </row>
    <row r="521" spans="16:31">
      <c r="P521" s="750" t="s">
        <v>12032</v>
      </c>
      <c r="Q521" s="750" t="s">
        <v>12028</v>
      </c>
      <c r="R521" s="750" t="s">
        <v>11474</v>
      </c>
      <c r="S521" s="730">
        <v>2.680527952954E-2</v>
      </c>
      <c r="T521" s="750" t="s">
        <v>11475</v>
      </c>
      <c r="U521" s="750" t="s">
        <v>11492</v>
      </c>
      <c r="V521" s="750" t="s">
        <v>11493</v>
      </c>
      <c r="W521" s="750" t="s">
        <v>11475</v>
      </c>
      <c r="X521" s="750">
        <v>6</v>
      </c>
      <c r="Y521" s="750">
        <v>27</v>
      </c>
      <c r="Z521" s="750" t="s">
        <v>12029</v>
      </c>
      <c r="AA521" s="750">
        <v>1</v>
      </c>
      <c r="AB521" s="750">
        <v>0</v>
      </c>
      <c r="AC521" s="750">
        <v>0</v>
      </c>
      <c r="AD521" s="750">
        <v>0</v>
      </c>
      <c r="AE521" s="750" t="s">
        <v>11475</v>
      </c>
    </row>
    <row r="522" spans="16:31">
      <c r="P522" s="750" t="s">
        <v>12033</v>
      </c>
      <c r="Q522" s="750" t="s">
        <v>12028</v>
      </c>
      <c r="R522" s="750" t="s">
        <v>11474</v>
      </c>
      <c r="S522" s="730">
        <v>0.35844501101388798</v>
      </c>
      <c r="T522" s="750" t="s">
        <v>11475</v>
      </c>
      <c r="U522" s="750" t="s">
        <v>11492</v>
      </c>
      <c r="V522" s="750" t="s">
        <v>11493</v>
      </c>
      <c r="W522" s="750" t="s">
        <v>11475</v>
      </c>
      <c r="X522" s="750">
        <v>6</v>
      </c>
      <c r="Y522" s="750">
        <v>27</v>
      </c>
      <c r="Z522" s="750" t="s">
        <v>12029</v>
      </c>
      <c r="AA522" s="750">
        <v>1</v>
      </c>
      <c r="AB522" s="750">
        <v>0</v>
      </c>
      <c r="AC522" s="750">
        <v>0</v>
      </c>
      <c r="AD522" s="750">
        <v>0</v>
      </c>
      <c r="AE522" s="750" t="s">
        <v>11475</v>
      </c>
    </row>
    <row r="523" spans="16:31">
      <c r="P523" s="750" t="s">
        <v>12034</v>
      </c>
      <c r="Q523" s="750" t="s">
        <v>12028</v>
      </c>
      <c r="R523" s="750" t="s">
        <v>11474</v>
      </c>
      <c r="S523" s="730">
        <v>5.2750100183422001E-2</v>
      </c>
      <c r="T523" s="750" t="s">
        <v>11475</v>
      </c>
      <c r="U523" s="750" t="s">
        <v>11492</v>
      </c>
      <c r="V523" s="750" t="s">
        <v>11493</v>
      </c>
      <c r="W523" s="750" t="s">
        <v>11475</v>
      </c>
      <c r="X523" s="750">
        <v>6</v>
      </c>
      <c r="Y523" s="750">
        <v>27</v>
      </c>
      <c r="Z523" s="750" t="s">
        <v>12029</v>
      </c>
      <c r="AA523" s="750">
        <v>1</v>
      </c>
      <c r="AB523" s="750">
        <v>0</v>
      </c>
      <c r="AC523" s="750">
        <v>0</v>
      </c>
      <c r="AD523" s="750">
        <v>0</v>
      </c>
      <c r="AE523" s="750" t="s">
        <v>11475</v>
      </c>
    </row>
    <row r="524" spans="16:31">
      <c r="P524" s="750" t="s">
        <v>12022</v>
      </c>
      <c r="Q524" s="750" t="s">
        <v>12028</v>
      </c>
      <c r="R524" s="750" t="s">
        <v>11474</v>
      </c>
      <c r="S524" s="730">
        <v>1.8702484488043E-2</v>
      </c>
      <c r="T524" s="750" t="s">
        <v>11475</v>
      </c>
      <c r="U524" s="750" t="s">
        <v>11541</v>
      </c>
      <c r="V524" s="750" t="s">
        <v>11524</v>
      </c>
      <c r="W524" s="750" t="s">
        <v>11475</v>
      </c>
      <c r="X524" s="750">
        <v>6</v>
      </c>
      <c r="Y524" s="750">
        <v>26</v>
      </c>
      <c r="Z524" s="750" t="s">
        <v>11996</v>
      </c>
      <c r="AA524" s="750">
        <v>1</v>
      </c>
      <c r="AB524" s="750">
        <v>0</v>
      </c>
      <c r="AC524" s="750">
        <v>0</v>
      </c>
      <c r="AD524" s="750">
        <v>0</v>
      </c>
      <c r="AE524" s="750" t="s">
        <v>11475</v>
      </c>
    </row>
    <row r="525" spans="16:31">
      <c r="P525" s="750" t="s">
        <v>12022</v>
      </c>
      <c r="Q525" s="750" t="s">
        <v>12028</v>
      </c>
      <c r="R525" s="750" t="s">
        <v>11474</v>
      </c>
      <c r="S525" s="730">
        <v>0.238554024481478</v>
      </c>
      <c r="T525" s="750" t="s">
        <v>11475</v>
      </c>
      <c r="U525" s="750" t="s">
        <v>11541</v>
      </c>
      <c r="V525" s="750" t="s">
        <v>11524</v>
      </c>
      <c r="W525" s="750" t="s">
        <v>11475</v>
      </c>
      <c r="X525" s="750">
        <v>6</v>
      </c>
      <c r="Y525" s="750">
        <v>27</v>
      </c>
      <c r="Z525" s="750" t="s">
        <v>12029</v>
      </c>
      <c r="AA525" s="750">
        <v>1</v>
      </c>
      <c r="AB525" s="750">
        <v>0</v>
      </c>
      <c r="AC525" s="750">
        <v>0</v>
      </c>
      <c r="AD525" s="750">
        <v>0</v>
      </c>
      <c r="AE525" s="750" t="s">
        <v>11475</v>
      </c>
    </row>
    <row r="526" spans="16:31">
      <c r="P526" s="750" t="s">
        <v>12035</v>
      </c>
      <c r="Q526" s="750" t="s">
        <v>12028</v>
      </c>
      <c r="R526" s="750" t="s">
        <v>11474</v>
      </c>
      <c r="S526" s="730">
        <v>0.56282191732678999</v>
      </c>
      <c r="T526" s="750" t="s">
        <v>11475</v>
      </c>
      <c r="U526" s="750" t="s">
        <v>11541</v>
      </c>
      <c r="V526" s="750" t="s">
        <v>11524</v>
      </c>
      <c r="W526" s="750" t="s">
        <v>11475</v>
      </c>
      <c r="X526" s="750">
        <v>6</v>
      </c>
      <c r="Y526" s="750">
        <v>27</v>
      </c>
      <c r="Z526" s="750" t="s">
        <v>12029</v>
      </c>
      <c r="AA526" s="750">
        <v>1</v>
      </c>
      <c r="AB526" s="750">
        <v>0</v>
      </c>
      <c r="AC526" s="750">
        <v>0</v>
      </c>
      <c r="AD526" s="750">
        <v>0</v>
      </c>
      <c r="AE526" s="750" t="s">
        <v>11475</v>
      </c>
    </row>
    <row r="527" spans="16:31">
      <c r="P527" s="750" t="s">
        <v>12023</v>
      </c>
      <c r="Q527" s="750" t="s">
        <v>12028</v>
      </c>
      <c r="R527" s="750" t="s">
        <v>11474</v>
      </c>
      <c r="S527" s="730">
        <v>1.2587515093115001E-2</v>
      </c>
      <c r="T527" s="750" t="s">
        <v>11475</v>
      </c>
      <c r="U527" s="750" t="s">
        <v>11523</v>
      </c>
      <c r="V527" s="750" t="s">
        <v>11524</v>
      </c>
      <c r="W527" s="750" t="s">
        <v>923</v>
      </c>
      <c r="X527" s="750">
        <v>6</v>
      </c>
      <c r="Y527" s="750">
        <v>26</v>
      </c>
      <c r="Z527" s="750" t="s">
        <v>11996</v>
      </c>
      <c r="AA527" s="750">
        <v>0</v>
      </c>
      <c r="AB527" s="750">
        <v>1</v>
      </c>
      <c r="AC527" s="750">
        <v>0</v>
      </c>
      <c r="AD527" s="750">
        <v>0</v>
      </c>
      <c r="AE527" s="750" t="s">
        <v>11475</v>
      </c>
    </row>
    <row r="528" spans="16:31">
      <c r="P528" s="750" t="s">
        <v>12023</v>
      </c>
      <c r="Q528" s="750" t="s">
        <v>12028</v>
      </c>
      <c r="R528" s="750" t="s">
        <v>11474</v>
      </c>
      <c r="S528" s="730">
        <v>0.12933139750824699</v>
      </c>
      <c r="T528" s="750" t="s">
        <v>11475</v>
      </c>
      <c r="U528" s="750" t="s">
        <v>11523</v>
      </c>
      <c r="V528" s="750" t="s">
        <v>11524</v>
      </c>
      <c r="W528" s="750" t="s">
        <v>923</v>
      </c>
      <c r="X528" s="750">
        <v>6</v>
      </c>
      <c r="Y528" s="750">
        <v>27</v>
      </c>
      <c r="Z528" s="750" t="s">
        <v>12029</v>
      </c>
      <c r="AA528" s="750">
        <v>0</v>
      </c>
      <c r="AB528" s="750">
        <v>1</v>
      </c>
      <c r="AC528" s="750">
        <v>0</v>
      </c>
      <c r="AD528" s="750">
        <v>0</v>
      </c>
      <c r="AE528" s="750" t="s">
        <v>11475</v>
      </c>
    </row>
    <row r="529" spans="16:31">
      <c r="P529" s="750" t="s">
        <v>12036</v>
      </c>
      <c r="Q529" s="750" t="s">
        <v>12028</v>
      </c>
      <c r="R529" s="750" t="s">
        <v>11474</v>
      </c>
      <c r="S529" s="730">
        <v>1.1028316430277101</v>
      </c>
      <c r="T529" s="750" t="s">
        <v>11475</v>
      </c>
      <c r="U529" s="750" t="s">
        <v>11501</v>
      </c>
      <c r="V529" s="750" t="s">
        <v>11501</v>
      </c>
      <c r="W529" s="750" t="s">
        <v>11475</v>
      </c>
      <c r="X529" s="750">
        <v>6</v>
      </c>
      <c r="Y529" s="750">
        <v>27</v>
      </c>
      <c r="Z529" s="750" t="s">
        <v>12029</v>
      </c>
      <c r="AA529" s="750">
        <v>1</v>
      </c>
      <c r="AB529" s="750">
        <v>0</v>
      </c>
      <c r="AC529" s="750">
        <v>0</v>
      </c>
      <c r="AD529" s="750">
        <v>8</v>
      </c>
      <c r="AE529" s="750" t="s">
        <v>11475</v>
      </c>
    </row>
    <row r="530" spans="16:31">
      <c r="P530" s="750" t="s">
        <v>12037</v>
      </c>
      <c r="Q530" s="750" t="s">
        <v>12028</v>
      </c>
      <c r="R530" s="750" t="s">
        <v>11474</v>
      </c>
      <c r="S530" s="730">
        <v>5.6210104172494002E-2</v>
      </c>
      <c r="T530" s="750" t="s">
        <v>11475</v>
      </c>
      <c r="U530" s="750" t="s">
        <v>11492</v>
      </c>
      <c r="V530" s="750" t="s">
        <v>11493</v>
      </c>
      <c r="W530" s="750" t="s">
        <v>11475</v>
      </c>
      <c r="X530" s="750">
        <v>6</v>
      </c>
      <c r="Y530" s="750">
        <v>27</v>
      </c>
      <c r="Z530" s="750" t="s">
        <v>12029</v>
      </c>
      <c r="AA530" s="750">
        <v>1</v>
      </c>
      <c r="AB530" s="750">
        <v>0</v>
      </c>
      <c r="AC530" s="750">
        <v>0</v>
      </c>
      <c r="AD530" s="750">
        <v>0</v>
      </c>
      <c r="AE530" s="750" t="s">
        <v>11475</v>
      </c>
    </row>
    <row r="531" spans="16:31">
      <c r="P531" s="750" t="s">
        <v>12038</v>
      </c>
      <c r="Q531" s="750" t="s">
        <v>12039</v>
      </c>
      <c r="R531" s="750" t="s">
        <v>929</v>
      </c>
      <c r="S531" s="730">
        <v>2.1305314351657001E-2</v>
      </c>
      <c r="T531" s="750" t="s">
        <v>11475</v>
      </c>
      <c r="U531" s="750" t="s">
        <v>11492</v>
      </c>
      <c r="V531" s="750" t="s">
        <v>11493</v>
      </c>
      <c r="W531" s="750" t="s">
        <v>11475</v>
      </c>
      <c r="X531" s="750">
        <v>6</v>
      </c>
      <c r="Y531" s="750">
        <v>27</v>
      </c>
      <c r="Z531" s="750" t="s">
        <v>12029</v>
      </c>
      <c r="AA531" s="750">
        <v>1</v>
      </c>
      <c r="AB531" s="750">
        <v>0</v>
      </c>
      <c r="AC531" s="750">
        <v>0</v>
      </c>
      <c r="AD531" s="750">
        <v>0</v>
      </c>
      <c r="AE531" s="750" t="s">
        <v>11475</v>
      </c>
    </row>
    <row r="532" spans="16:31">
      <c r="P532" s="750" t="s">
        <v>12040</v>
      </c>
      <c r="Q532" s="750" t="s">
        <v>12039</v>
      </c>
      <c r="R532" s="750" t="s">
        <v>929</v>
      </c>
      <c r="S532" s="730">
        <v>0.33054803588216097</v>
      </c>
      <c r="T532" s="750" t="s">
        <v>11475</v>
      </c>
      <c r="U532" s="750" t="s">
        <v>11492</v>
      </c>
      <c r="V532" s="750" t="s">
        <v>11493</v>
      </c>
      <c r="W532" s="750" t="s">
        <v>11475</v>
      </c>
      <c r="X532" s="750">
        <v>6</v>
      </c>
      <c r="Y532" s="750">
        <v>27</v>
      </c>
      <c r="Z532" s="750" t="s">
        <v>12029</v>
      </c>
      <c r="AA532" s="750">
        <v>1</v>
      </c>
      <c r="AB532" s="750">
        <v>0</v>
      </c>
      <c r="AC532" s="750">
        <v>0</v>
      </c>
      <c r="AD532" s="750">
        <v>0</v>
      </c>
      <c r="AE532" s="750" t="s">
        <v>11475</v>
      </c>
    </row>
    <row r="533" spans="16:31">
      <c r="P533" s="750" t="s">
        <v>12041</v>
      </c>
      <c r="Q533" s="750" t="s">
        <v>12039</v>
      </c>
      <c r="R533" s="750" t="s">
        <v>11474</v>
      </c>
      <c r="S533" s="730">
        <v>0.10912045671576601</v>
      </c>
      <c r="T533" s="750" t="s">
        <v>11475</v>
      </c>
      <c r="U533" s="750" t="s">
        <v>11492</v>
      </c>
      <c r="V533" s="750" t="s">
        <v>11493</v>
      </c>
      <c r="W533" s="750" t="s">
        <v>11475</v>
      </c>
      <c r="X533" s="750">
        <v>6</v>
      </c>
      <c r="Y533" s="750">
        <v>27</v>
      </c>
      <c r="Z533" s="750" t="s">
        <v>12029</v>
      </c>
      <c r="AA533" s="750">
        <v>1</v>
      </c>
      <c r="AB533" s="750">
        <v>0</v>
      </c>
      <c r="AC533" s="750">
        <v>0</v>
      </c>
      <c r="AD533" s="750">
        <v>0</v>
      </c>
      <c r="AE533" s="750" t="s">
        <v>11475</v>
      </c>
    </row>
    <row r="534" spans="16:31">
      <c r="P534" s="750" t="s">
        <v>12035</v>
      </c>
      <c r="Q534" s="750" t="s">
        <v>12039</v>
      </c>
      <c r="R534" s="750" t="s">
        <v>11474</v>
      </c>
      <c r="S534" s="730">
        <v>0.95339082925993801</v>
      </c>
      <c r="T534" s="750" t="s">
        <v>11475</v>
      </c>
      <c r="U534" s="750" t="s">
        <v>11541</v>
      </c>
      <c r="V534" s="750" t="s">
        <v>11524</v>
      </c>
      <c r="W534" s="750" t="s">
        <v>11475</v>
      </c>
      <c r="X534" s="750">
        <v>6</v>
      </c>
      <c r="Y534" s="750">
        <v>27</v>
      </c>
      <c r="Z534" s="750" t="s">
        <v>12029</v>
      </c>
      <c r="AA534" s="750">
        <v>1</v>
      </c>
      <c r="AB534" s="750">
        <v>0</v>
      </c>
      <c r="AC534" s="750">
        <v>0</v>
      </c>
      <c r="AD534" s="750">
        <v>0</v>
      </c>
      <c r="AE534" s="750" t="s">
        <v>11475</v>
      </c>
    </row>
    <row r="535" spans="16:31">
      <c r="P535" s="750" t="s">
        <v>12042</v>
      </c>
      <c r="Q535" s="750" t="s">
        <v>12039</v>
      </c>
      <c r="R535" s="750" t="s">
        <v>11474</v>
      </c>
      <c r="S535" s="730">
        <v>0.33104660066167801</v>
      </c>
      <c r="T535" s="750" t="s">
        <v>11475</v>
      </c>
      <c r="U535" s="750" t="s">
        <v>11541</v>
      </c>
      <c r="V535" s="750" t="s">
        <v>11524</v>
      </c>
      <c r="W535" s="750" t="s">
        <v>11475</v>
      </c>
      <c r="X535" s="750">
        <v>6</v>
      </c>
      <c r="Y535" s="750">
        <v>27</v>
      </c>
      <c r="Z535" s="750" t="s">
        <v>12029</v>
      </c>
      <c r="AA535" s="750">
        <v>1</v>
      </c>
      <c r="AB535" s="750">
        <v>0</v>
      </c>
      <c r="AC535" s="750">
        <v>0</v>
      </c>
      <c r="AD535" s="750">
        <v>0</v>
      </c>
      <c r="AE535" s="750" t="s">
        <v>11475</v>
      </c>
    </row>
    <row r="536" spans="16:31">
      <c r="P536" s="750" t="s">
        <v>12042</v>
      </c>
      <c r="Q536" s="750" t="s">
        <v>12043</v>
      </c>
      <c r="R536" s="750" t="s">
        <v>11474</v>
      </c>
      <c r="S536" s="730">
        <v>1.45733207936326</v>
      </c>
      <c r="T536" s="750" t="s">
        <v>11475</v>
      </c>
      <c r="U536" s="750" t="s">
        <v>11541</v>
      </c>
      <c r="V536" s="750" t="s">
        <v>11524</v>
      </c>
      <c r="W536" s="750" t="s">
        <v>11475</v>
      </c>
      <c r="X536" s="750">
        <v>6</v>
      </c>
      <c r="Y536" s="750">
        <v>28</v>
      </c>
      <c r="Z536" s="750" t="s">
        <v>12044</v>
      </c>
      <c r="AA536" s="750">
        <v>1</v>
      </c>
      <c r="AB536" s="750">
        <v>0</v>
      </c>
      <c r="AC536" s="750">
        <v>0</v>
      </c>
      <c r="AD536" s="750">
        <v>0</v>
      </c>
      <c r="AE536" s="750" t="s">
        <v>11475</v>
      </c>
    </row>
    <row r="537" spans="16:31">
      <c r="P537" s="750" t="s">
        <v>12045</v>
      </c>
      <c r="Q537" s="750" t="s">
        <v>12046</v>
      </c>
      <c r="R537" s="750" t="s">
        <v>929</v>
      </c>
      <c r="S537" s="730">
        <v>2.2293544217046001E-2</v>
      </c>
      <c r="T537" s="750" t="s">
        <v>11475</v>
      </c>
      <c r="U537" s="750" t="s">
        <v>11492</v>
      </c>
      <c r="V537" s="750" t="s">
        <v>11493</v>
      </c>
      <c r="W537" s="750" t="s">
        <v>11475</v>
      </c>
      <c r="X537" s="750">
        <v>6</v>
      </c>
      <c r="Y537" s="750">
        <v>28</v>
      </c>
      <c r="Z537" s="750" t="s">
        <v>12044</v>
      </c>
      <c r="AA537" s="750">
        <v>1</v>
      </c>
      <c r="AB537" s="750">
        <v>0</v>
      </c>
      <c r="AC537" s="750">
        <v>0</v>
      </c>
      <c r="AD537" s="750">
        <v>0</v>
      </c>
      <c r="AE537" s="750" t="s">
        <v>11475</v>
      </c>
    </row>
    <row r="538" spans="16:31">
      <c r="P538" s="750" t="s">
        <v>12047</v>
      </c>
      <c r="Q538" s="750" t="s">
        <v>12046</v>
      </c>
      <c r="R538" s="750" t="s">
        <v>929</v>
      </c>
      <c r="S538" s="730">
        <v>0.18693655211062199</v>
      </c>
      <c r="T538" s="750" t="s">
        <v>11475</v>
      </c>
      <c r="U538" s="750" t="s">
        <v>11492</v>
      </c>
      <c r="V538" s="750" t="s">
        <v>11493</v>
      </c>
      <c r="W538" s="750" t="s">
        <v>11475</v>
      </c>
      <c r="X538" s="750">
        <v>6</v>
      </c>
      <c r="Y538" s="750">
        <v>28</v>
      </c>
      <c r="Z538" s="750" t="s">
        <v>12044</v>
      </c>
      <c r="AA538" s="750">
        <v>1</v>
      </c>
      <c r="AB538" s="750">
        <v>0</v>
      </c>
      <c r="AC538" s="750">
        <v>0</v>
      </c>
      <c r="AD538" s="750">
        <v>0</v>
      </c>
      <c r="AE538" s="750" t="s">
        <v>11475</v>
      </c>
    </row>
    <row r="539" spans="16:31">
      <c r="P539" s="750" t="s">
        <v>12048</v>
      </c>
      <c r="Q539" s="750" t="s">
        <v>12046</v>
      </c>
      <c r="R539" s="750" t="s">
        <v>929</v>
      </c>
      <c r="S539" s="730">
        <v>5.6678247148682998E-2</v>
      </c>
      <c r="T539" s="750" t="s">
        <v>11475</v>
      </c>
      <c r="U539" s="750" t="s">
        <v>11492</v>
      </c>
      <c r="V539" s="750" t="s">
        <v>11493</v>
      </c>
      <c r="W539" s="750" t="s">
        <v>11475</v>
      </c>
      <c r="X539" s="750">
        <v>6</v>
      </c>
      <c r="Y539" s="750">
        <v>28</v>
      </c>
      <c r="Z539" s="750" t="s">
        <v>12044</v>
      </c>
      <c r="AA539" s="750">
        <v>1</v>
      </c>
      <c r="AB539" s="750">
        <v>0</v>
      </c>
      <c r="AC539" s="750">
        <v>0</v>
      </c>
      <c r="AD539" s="750">
        <v>0</v>
      </c>
      <c r="AE539" s="750" t="s">
        <v>11475</v>
      </c>
    </row>
    <row r="540" spans="16:31">
      <c r="P540" s="750" t="s">
        <v>12049</v>
      </c>
      <c r="Q540" s="750" t="s">
        <v>12046</v>
      </c>
      <c r="R540" s="750" t="s">
        <v>11474</v>
      </c>
      <c r="S540" s="730">
        <v>0.44678485862280098</v>
      </c>
      <c r="T540" s="750" t="s">
        <v>11475</v>
      </c>
      <c r="U540" s="750" t="s">
        <v>11492</v>
      </c>
      <c r="V540" s="750" t="s">
        <v>11493</v>
      </c>
      <c r="W540" s="750" t="s">
        <v>11475</v>
      </c>
      <c r="X540" s="750">
        <v>6</v>
      </c>
      <c r="Y540" s="750">
        <v>28</v>
      </c>
      <c r="Z540" s="750" t="s">
        <v>12044</v>
      </c>
      <c r="AA540" s="750">
        <v>1</v>
      </c>
      <c r="AB540" s="750">
        <v>0</v>
      </c>
      <c r="AC540" s="750">
        <v>0</v>
      </c>
      <c r="AD540" s="750">
        <v>0</v>
      </c>
      <c r="AE540" s="750" t="s">
        <v>11475</v>
      </c>
    </row>
    <row r="541" spans="16:31">
      <c r="P541" s="750" t="s">
        <v>12042</v>
      </c>
      <c r="Q541" s="750" t="s">
        <v>12046</v>
      </c>
      <c r="R541" s="750" t="s">
        <v>11474</v>
      </c>
      <c r="S541" s="730">
        <v>0.27904329529760302</v>
      </c>
      <c r="T541" s="750" t="s">
        <v>11475</v>
      </c>
      <c r="U541" s="750" t="s">
        <v>11541</v>
      </c>
      <c r="V541" s="750" t="s">
        <v>11524</v>
      </c>
      <c r="W541" s="750" t="s">
        <v>11475</v>
      </c>
      <c r="X541" s="750">
        <v>6</v>
      </c>
      <c r="Y541" s="750">
        <v>28</v>
      </c>
      <c r="Z541" s="750" t="s">
        <v>12044</v>
      </c>
      <c r="AA541" s="750">
        <v>1</v>
      </c>
      <c r="AB541" s="750">
        <v>0</v>
      </c>
      <c r="AC541" s="750">
        <v>0</v>
      </c>
      <c r="AD541" s="750">
        <v>0</v>
      </c>
      <c r="AE541" s="750" t="s">
        <v>11475</v>
      </c>
    </row>
    <row r="542" spans="16:31">
      <c r="P542" s="750" t="s">
        <v>12050</v>
      </c>
      <c r="Q542" s="750" t="s">
        <v>12046</v>
      </c>
      <c r="R542" s="750" t="s">
        <v>11474</v>
      </c>
      <c r="S542" s="730">
        <v>8.7473320446305E-2</v>
      </c>
      <c r="T542" s="750" t="s">
        <v>11475</v>
      </c>
      <c r="U542" s="750" t="s">
        <v>11523</v>
      </c>
      <c r="V542" s="750" t="s">
        <v>11524</v>
      </c>
      <c r="W542" s="750" t="s">
        <v>923</v>
      </c>
      <c r="X542" s="750">
        <v>6</v>
      </c>
      <c r="Y542" s="750">
        <v>28</v>
      </c>
      <c r="Z542" s="750" t="s">
        <v>12044</v>
      </c>
      <c r="AA542" s="750">
        <v>0</v>
      </c>
      <c r="AB542" s="750">
        <v>1</v>
      </c>
      <c r="AC542" s="750">
        <v>0</v>
      </c>
      <c r="AD542" s="750">
        <v>0</v>
      </c>
      <c r="AE542" s="750" t="s">
        <v>11475</v>
      </c>
    </row>
    <row r="543" spans="16:31">
      <c r="P543" s="750" t="s">
        <v>12051</v>
      </c>
      <c r="Q543" s="750" t="s">
        <v>12046</v>
      </c>
      <c r="R543" s="750" t="s">
        <v>11474</v>
      </c>
      <c r="S543" s="730">
        <v>0.104036738067714</v>
      </c>
      <c r="T543" s="750" t="s">
        <v>11475</v>
      </c>
      <c r="U543" s="750" t="s">
        <v>11523</v>
      </c>
      <c r="V543" s="750" t="s">
        <v>11524</v>
      </c>
      <c r="W543" s="750" t="s">
        <v>923</v>
      </c>
      <c r="X543" s="750">
        <v>6</v>
      </c>
      <c r="Y543" s="750">
        <v>28</v>
      </c>
      <c r="Z543" s="750" t="s">
        <v>12044</v>
      </c>
      <c r="AA543" s="750">
        <v>0</v>
      </c>
      <c r="AB543" s="750">
        <v>1</v>
      </c>
      <c r="AC543" s="750">
        <v>0</v>
      </c>
      <c r="AD543" s="750">
        <v>0</v>
      </c>
      <c r="AE543" s="750" t="s">
        <v>11475</v>
      </c>
    </row>
    <row r="544" spans="16:31">
      <c r="P544" s="750" t="s">
        <v>12052</v>
      </c>
      <c r="Q544" s="750" t="s">
        <v>12046</v>
      </c>
      <c r="R544" s="750" t="s">
        <v>11474</v>
      </c>
      <c r="S544" s="730">
        <v>0.21816960487388101</v>
      </c>
      <c r="T544" s="750" t="s">
        <v>11475</v>
      </c>
      <c r="U544" s="750" t="s">
        <v>11492</v>
      </c>
      <c r="V544" s="750" t="s">
        <v>11493</v>
      </c>
      <c r="W544" s="750" t="s">
        <v>11475</v>
      </c>
      <c r="X544" s="750">
        <v>6</v>
      </c>
      <c r="Y544" s="750">
        <v>28</v>
      </c>
      <c r="Z544" s="750" t="s">
        <v>12044</v>
      </c>
      <c r="AA544" s="750">
        <v>1</v>
      </c>
      <c r="AB544" s="750">
        <v>0</v>
      </c>
      <c r="AC544" s="750">
        <v>0</v>
      </c>
      <c r="AD544" s="750">
        <v>0</v>
      </c>
      <c r="AE544" s="750" t="s">
        <v>11475</v>
      </c>
    </row>
    <row r="545" spans="16:31">
      <c r="P545" s="750" t="s">
        <v>12053</v>
      </c>
      <c r="Q545" s="750" t="s">
        <v>12046</v>
      </c>
      <c r="R545" s="750" t="s">
        <v>929</v>
      </c>
      <c r="S545" s="730">
        <v>0.15620829610171799</v>
      </c>
      <c r="T545" s="750" t="s">
        <v>11475</v>
      </c>
      <c r="U545" s="750" t="s">
        <v>11492</v>
      </c>
      <c r="V545" s="750" t="s">
        <v>11493</v>
      </c>
      <c r="W545" s="750" t="s">
        <v>11475</v>
      </c>
      <c r="X545" s="750">
        <v>6</v>
      </c>
      <c r="Y545" s="750">
        <v>28</v>
      </c>
      <c r="Z545" s="750" t="s">
        <v>12044</v>
      </c>
      <c r="AA545" s="750">
        <v>1</v>
      </c>
      <c r="AB545" s="750">
        <v>0</v>
      </c>
      <c r="AC545" s="750">
        <v>0</v>
      </c>
      <c r="AD545" s="750">
        <v>0</v>
      </c>
      <c r="AE545" s="750" t="s">
        <v>11475</v>
      </c>
    </row>
    <row r="546" spans="16:31">
      <c r="P546" s="750" t="s">
        <v>12054</v>
      </c>
      <c r="Q546" s="750" t="s">
        <v>12055</v>
      </c>
      <c r="R546" s="750" t="s">
        <v>929</v>
      </c>
      <c r="S546" s="730">
        <v>0.96732612492708303</v>
      </c>
      <c r="T546" s="750" t="s">
        <v>11475</v>
      </c>
      <c r="U546" s="750" t="s">
        <v>11492</v>
      </c>
      <c r="V546" s="750" t="s">
        <v>11493</v>
      </c>
      <c r="W546" s="750" t="s">
        <v>11475</v>
      </c>
      <c r="X546" s="750">
        <v>6</v>
      </c>
      <c r="Y546" s="750">
        <v>29</v>
      </c>
      <c r="Z546" s="750" t="s">
        <v>12056</v>
      </c>
      <c r="AA546" s="750">
        <v>1</v>
      </c>
      <c r="AB546" s="750">
        <v>0</v>
      </c>
      <c r="AC546" s="750">
        <v>0</v>
      </c>
      <c r="AD546" s="750">
        <v>0</v>
      </c>
      <c r="AE546" s="750" t="s">
        <v>11475</v>
      </c>
    </row>
    <row r="547" spans="16:31">
      <c r="P547" s="750" t="s">
        <v>12057</v>
      </c>
      <c r="Q547" s="750" t="s">
        <v>12055</v>
      </c>
      <c r="R547" s="750" t="s">
        <v>11474</v>
      </c>
      <c r="S547" s="730">
        <v>0.98284435921765201</v>
      </c>
      <c r="T547" s="750" t="s">
        <v>11475</v>
      </c>
      <c r="U547" s="750" t="s">
        <v>11492</v>
      </c>
      <c r="V547" s="750" t="s">
        <v>11493</v>
      </c>
      <c r="W547" s="750" t="s">
        <v>11475</v>
      </c>
      <c r="X547" s="750">
        <v>6</v>
      </c>
      <c r="Y547" s="750">
        <v>29</v>
      </c>
      <c r="Z547" s="750" t="s">
        <v>12056</v>
      </c>
      <c r="AA547" s="750">
        <v>1</v>
      </c>
      <c r="AB547" s="750">
        <v>0</v>
      </c>
      <c r="AC547" s="750">
        <v>0</v>
      </c>
      <c r="AD547" s="750">
        <v>0</v>
      </c>
      <c r="AE547" s="750" t="s">
        <v>11475</v>
      </c>
    </row>
    <row r="548" spans="16:31">
      <c r="P548" s="750" t="s">
        <v>12058</v>
      </c>
      <c r="Q548" s="750" t="s">
        <v>12055</v>
      </c>
      <c r="R548" s="750" t="s">
        <v>11474</v>
      </c>
      <c r="S548" s="730">
        <v>3.2320825697711997E-2</v>
      </c>
      <c r="T548" s="750" t="s">
        <v>11475</v>
      </c>
      <c r="U548" s="750" t="s">
        <v>11492</v>
      </c>
      <c r="V548" s="750" t="s">
        <v>11493</v>
      </c>
      <c r="W548" s="750" t="s">
        <v>11475</v>
      </c>
      <c r="X548" s="750">
        <v>6</v>
      </c>
      <c r="Y548" s="750">
        <v>29</v>
      </c>
      <c r="Z548" s="750" t="s">
        <v>12056</v>
      </c>
      <c r="AA548" s="750">
        <v>1</v>
      </c>
      <c r="AB548" s="750">
        <v>0</v>
      </c>
      <c r="AC548" s="750">
        <v>0</v>
      </c>
      <c r="AD548" s="750">
        <v>0</v>
      </c>
      <c r="AE548" s="750" t="s">
        <v>11475</v>
      </c>
    </row>
    <row r="549" spans="16:31">
      <c r="P549" s="750" t="s">
        <v>12059</v>
      </c>
      <c r="Q549" s="750" t="s">
        <v>12055</v>
      </c>
      <c r="R549" s="750" t="s">
        <v>11474</v>
      </c>
      <c r="S549" s="730">
        <v>0.128369056681058</v>
      </c>
      <c r="T549" s="750" t="s">
        <v>11475</v>
      </c>
      <c r="U549" s="750" t="s">
        <v>11523</v>
      </c>
      <c r="V549" s="750" t="s">
        <v>11524</v>
      </c>
      <c r="W549" s="750" t="s">
        <v>923</v>
      </c>
      <c r="X549" s="750">
        <v>6</v>
      </c>
      <c r="Y549" s="750">
        <v>29</v>
      </c>
      <c r="Z549" s="750" t="s">
        <v>12056</v>
      </c>
      <c r="AA549" s="750">
        <v>0</v>
      </c>
      <c r="AB549" s="750">
        <v>1</v>
      </c>
      <c r="AC549" s="750">
        <v>0</v>
      </c>
      <c r="AD549" s="750">
        <v>0</v>
      </c>
      <c r="AE549" s="750" t="s">
        <v>11475</v>
      </c>
    </row>
    <row r="550" spans="16:31">
      <c r="P550" s="750" t="s">
        <v>12060</v>
      </c>
      <c r="Q550" s="750" t="s">
        <v>12055</v>
      </c>
      <c r="R550" s="750" t="s">
        <v>11474</v>
      </c>
      <c r="S550" s="730">
        <v>1.1760037845924E-2</v>
      </c>
      <c r="T550" s="750" t="s">
        <v>11475</v>
      </c>
      <c r="U550" s="750" t="s">
        <v>11523</v>
      </c>
      <c r="V550" s="750" t="s">
        <v>11524</v>
      </c>
      <c r="W550" s="750" t="s">
        <v>923</v>
      </c>
      <c r="X550" s="750">
        <v>6</v>
      </c>
      <c r="Y550" s="750">
        <v>29</v>
      </c>
      <c r="Z550" s="750" t="s">
        <v>12056</v>
      </c>
      <c r="AA550" s="750">
        <v>0</v>
      </c>
      <c r="AB550" s="750">
        <v>1</v>
      </c>
      <c r="AC550" s="750">
        <v>0</v>
      </c>
      <c r="AD550" s="750">
        <v>0</v>
      </c>
      <c r="AE550" s="750" t="s">
        <v>11475</v>
      </c>
    </row>
    <row r="551" spans="16:31">
      <c r="P551" s="750" t="s">
        <v>12061</v>
      </c>
      <c r="Q551" s="750" t="s">
        <v>12055</v>
      </c>
      <c r="R551" s="750" t="s">
        <v>11474</v>
      </c>
      <c r="S551" s="730">
        <v>0.112763018911664</v>
      </c>
      <c r="T551" s="750" t="s">
        <v>11475</v>
      </c>
      <c r="U551" s="750" t="s">
        <v>11523</v>
      </c>
      <c r="V551" s="750" t="s">
        <v>11524</v>
      </c>
      <c r="W551" s="750" t="s">
        <v>923</v>
      </c>
      <c r="X551" s="750">
        <v>6</v>
      </c>
      <c r="Y551" s="750">
        <v>29</v>
      </c>
      <c r="Z551" s="750" t="s">
        <v>12056</v>
      </c>
      <c r="AA551" s="750">
        <v>0</v>
      </c>
      <c r="AB551" s="750">
        <v>1</v>
      </c>
      <c r="AC551" s="750">
        <v>0</v>
      </c>
      <c r="AD551" s="750">
        <v>0</v>
      </c>
      <c r="AE551" s="750" t="s">
        <v>11475</v>
      </c>
    </row>
    <row r="552" spans="16:31">
      <c r="P552" s="750" t="s">
        <v>12062</v>
      </c>
      <c r="Q552" s="750" t="s">
        <v>12055</v>
      </c>
      <c r="R552" s="750" t="s">
        <v>11474</v>
      </c>
      <c r="S552" s="730">
        <v>0.55036721315749404</v>
      </c>
      <c r="T552" s="750" t="s">
        <v>11475</v>
      </c>
      <c r="U552" s="750" t="s">
        <v>11541</v>
      </c>
      <c r="V552" s="750" t="s">
        <v>11524</v>
      </c>
      <c r="W552" s="750" t="s">
        <v>11475</v>
      </c>
      <c r="X552" s="750">
        <v>6</v>
      </c>
      <c r="Y552" s="750">
        <v>29</v>
      </c>
      <c r="Z552" s="750" t="s">
        <v>12056</v>
      </c>
      <c r="AA552" s="750">
        <v>1</v>
      </c>
      <c r="AB552" s="750">
        <v>0</v>
      </c>
      <c r="AC552" s="750">
        <v>0</v>
      </c>
      <c r="AD552" s="750">
        <v>0</v>
      </c>
      <c r="AE552" s="750" t="s">
        <v>11475</v>
      </c>
    </row>
    <row r="553" spans="16:31">
      <c r="P553" s="750" t="s">
        <v>12052</v>
      </c>
      <c r="Q553" s="750" t="s">
        <v>12055</v>
      </c>
      <c r="R553" s="750" t="s">
        <v>11474</v>
      </c>
      <c r="S553" s="730">
        <v>1.5358830087025E-2</v>
      </c>
      <c r="T553" s="750" t="s">
        <v>11475</v>
      </c>
      <c r="U553" s="750" t="s">
        <v>11492</v>
      </c>
      <c r="V553" s="750" t="s">
        <v>11493</v>
      </c>
      <c r="W553" s="750" t="s">
        <v>11475</v>
      </c>
      <c r="X553" s="750">
        <v>6</v>
      </c>
      <c r="Y553" s="750">
        <v>29</v>
      </c>
      <c r="Z553" s="750" t="s">
        <v>12056</v>
      </c>
      <c r="AA553" s="750">
        <v>1</v>
      </c>
      <c r="AB553" s="750">
        <v>0</v>
      </c>
      <c r="AC553" s="750">
        <v>0</v>
      </c>
      <c r="AD553" s="750">
        <v>0</v>
      </c>
      <c r="AE553" s="750" t="s">
        <v>11475</v>
      </c>
    </row>
    <row r="554" spans="16:31">
      <c r="P554" s="750" t="s">
        <v>12063</v>
      </c>
      <c r="Q554" s="750" t="s">
        <v>12064</v>
      </c>
      <c r="R554" s="750" t="s">
        <v>929</v>
      </c>
      <c r="S554" s="730">
        <v>2.8565344907318001E-2</v>
      </c>
      <c r="T554" s="750" t="s">
        <v>11475</v>
      </c>
      <c r="U554" s="750" t="s">
        <v>11492</v>
      </c>
      <c r="V554" s="750" t="s">
        <v>11493</v>
      </c>
      <c r="W554" s="750" t="s">
        <v>11475</v>
      </c>
      <c r="X554" s="750">
        <v>6</v>
      </c>
      <c r="Y554" s="750">
        <v>29</v>
      </c>
      <c r="Z554" s="750" t="s">
        <v>12056</v>
      </c>
      <c r="AA554" s="750">
        <v>1</v>
      </c>
      <c r="AB554" s="750">
        <v>0</v>
      </c>
      <c r="AC554" s="750">
        <v>0</v>
      </c>
      <c r="AD554" s="750">
        <v>0</v>
      </c>
      <c r="AE554" s="750" t="s">
        <v>11475</v>
      </c>
    </row>
    <row r="555" spans="16:31">
      <c r="P555" s="750" t="s">
        <v>12065</v>
      </c>
      <c r="Q555" s="750" t="s">
        <v>12064</v>
      </c>
      <c r="R555" s="750" t="s">
        <v>929</v>
      </c>
      <c r="S555" s="730">
        <v>0.34456466004196801</v>
      </c>
      <c r="T555" s="750" t="s">
        <v>11475</v>
      </c>
      <c r="U555" s="750" t="s">
        <v>11492</v>
      </c>
      <c r="V555" s="750" t="s">
        <v>11493</v>
      </c>
      <c r="W555" s="750" t="s">
        <v>11475</v>
      </c>
      <c r="X555" s="750">
        <v>6</v>
      </c>
      <c r="Y555" s="750">
        <v>29</v>
      </c>
      <c r="Z555" s="750" t="s">
        <v>12056</v>
      </c>
      <c r="AA555" s="750">
        <v>1</v>
      </c>
      <c r="AB555" s="750">
        <v>0</v>
      </c>
      <c r="AC555" s="750">
        <v>0</v>
      </c>
      <c r="AD555" s="750">
        <v>0</v>
      </c>
      <c r="AE555" s="750" t="s">
        <v>11475</v>
      </c>
    </row>
    <row r="556" spans="16:31">
      <c r="P556" s="750" t="s">
        <v>12066</v>
      </c>
      <c r="Q556" s="750" t="s">
        <v>12064</v>
      </c>
      <c r="R556" s="750" t="s">
        <v>11474</v>
      </c>
      <c r="S556" s="730">
        <v>0.10356395083153</v>
      </c>
      <c r="T556" s="750" t="s">
        <v>11475</v>
      </c>
      <c r="U556" s="750" t="s">
        <v>11492</v>
      </c>
      <c r="V556" s="750" t="s">
        <v>11493</v>
      </c>
      <c r="W556" s="750" t="s">
        <v>11475</v>
      </c>
      <c r="X556" s="750">
        <v>6</v>
      </c>
      <c r="Y556" s="750">
        <v>29</v>
      </c>
      <c r="Z556" s="750" t="s">
        <v>12056</v>
      </c>
      <c r="AA556" s="750">
        <v>1</v>
      </c>
      <c r="AB556" s="750">
        <v>0</v>
      </c>
      <c r="AC556" s="750">
        <v>0</v>
      </c>
      <c r="AD556" s="750">
        <v>0</v>
      </c>
      <c r="AE556" s="750" t="s">
        <v>11475</v>
      </c>
    </row>
    <row r="557" spans="16:31">
      <c r="P557" s="750" t="s">
        <v>12067</v>
      </c>
      <c r="Q557" s="750" t="s">
        <v>12064</v>
      </c>
      <c r="R557" s="750" t="s">
        <v>929</v>
      </c>
      <c r="S557" s="730">
        <v>0.62630325710929302</v>
      </c>
      <c r="T557" s="750" t="s">
        <v>11475</v>
      </c>
      <c r="U557" s="750" t="s">
        <v>11492</v>
      </c>
      <c r="V557" s="750" t="s">
        <v>11493</v>
      </c>
      <c r="W557" s="750" t="s">
        <v>11475</v>
      </c>
      <c r="X557" s="750">
        <v>6</v>
      </c>
      <c r="Y557" s="750">
        <v>29</v>
      </c>
      <c r="Z557" s="750" t="s">
        <v>12056</v>
      </c>
      <c r="AA557" s="750">
        <v>1</v>
      </c>
      <c r="AB557" s="750">
        <v>0</v>
      </c>
      <c r="AC557" s="750">
        <v>0</v>
      </c>
      <c r="AD557" s="750">
        <v>0</v>
      </c>
      <c r="AE557" s="750" t="s">
        <v>11475</v>
      </c>
    </row>
    <row r="558" spans="16:31">
      <c r="P558" s="750" t="s">
        <v>12068</v>
      </c>
      <c r="Q558" s="750" t="s">
        <v>12064</v>
      </c>
      <c r="R558" s="750" t="s">
        <v>11474</v>
      </c>
      <c r="S558" s="730">
        <v>3.3975647459750999E-2</v>
      </c>
      <c r="T558" s="750" t="s">
        <v>11475</v>
      </c>
      <c r="U558" s="750" t="s">
        <v>11492</v>
      </c>
      <c r="V558" s="750" t="s">
        <v>11493</v>
      </c>
      <c r="W558" s="750" t="s">
        <v>11475</v>
      </c>
      <c r="X558" s="750">
        <v>6</v>
      </c>
      <c r="Y558" s="750">
        <v>29</v>
      </c>
      <c r="Z558" s="750" t="s">
        <v>12056</v>
      </c>
      <c r="AA558" s="750">
        <v>1</v>
      </c>
      <c r="AB558" s="750">
        <v>0</v>
      </c>
      <c r="AC558" s="750">
        <v>0</v>
      </c>
      <c r="AD558" s="750">
        <v>0</v>
      </c>
      <c r="AE558" s="750" t="s">
        <v>11475</v>
      </c>
    </row>
    <row r="559" spans="16:31">
      <c r="P559" s="750" t="s">
        <v>12069</v>
      </c>
      <c r="Q559" s="750" t="s">
        <v>12064</v>
      </c>
      <c r="R559" s="750" t="s">
        <v>11474</v>
      </c>
      <c r="S559" s="730">
        <v>0.32553471315875399</v>
      </c>
      <c r="T559" s="750" t="s">
        <v>11475</v>
      </c>
      <c r="U559" s="750" t="s">
        <v>11523</v>
      </c>
      <c r="V559" s="750" t="s">
        <v>11524</v>
      </c>
      <c r="W559" s="750" t="s">
        <v>923</v>
      </c>
      <c r="X559" s="750">
        <v>6</v>
      </c>
      <c r="Y559" s="750">
        <v>29</v>
      </c>
      <c r="Z559" s="750" t="s">
        <v>12056</v>
      </c>
      <c r="AA559" s="750">
        <v>0</v>
      </c>
      <c r="AB559" s="750">
        <v>1</v>
      </c>
      <c r="AC559" s="750">
        <v>0</v>
      </c>
      <c r="AD559" s="750">
        <v>0</v>
      </c>
      <c r="AE559" s="750" t="s">
        <v>11475</v>
      </c>
    </row>
    <row r="560" spans="16:31">
      <c r="P560" s="750" t="s">
        <v>12060</v>
      </c>
      <c r="Q560" s="750" t="s">
        <v>12064</v>
      </c>
      <c r="R560" s="750" t="s">
        <v>11474</v>
      </c>
      <c r="S560" s="730">
        <v>4.1341125720340002E-2</v>
      </c>
      <c r="T560" s="750" t="s">
        <v>11475</v>
      </c>
      <c r="U560" s="750" t="s">
        <v>11523</v>
      </c>
      <c r="V560" s="750" t="s">
        <v>11524</v>
      </c>
      <c r="W560" s="750" t="s">
        <v>923</v>
      </c>
      <c r="X560" s="750">
        <v>6</v>
      </c>
      <c r="Y560" s="750">
        <v>29</v>
      </c>
      <c r="Z560" s="750" t="s">
        <v>12056</v>
      </c>
      <c r="AA560" s="750">
        <v>0</v>
      </c>
      <c r="AB560" s="750">
        <v>1</v>
      </c>
      <c r="AC560" s="750">
        <v>0</v>
      </c>
      <c r="AD560" s="750">
        <v>0</v>
      </c>
      <c r="AE560" s="750" t="s">
        <v>11475</v>
      </c>
    </row>
    <row r="561" spans="16:31">
      <c r="P561" s="750" t="s">
        <v>12070</v>
      </c>
      <c r="Q561" s="750" t="s">
        <v>12064</v>
      </c>
      <c r="R561" s="750" t="s">
        <v>11474</v>
      </c>
      <c r="S561" s="730">
        <v>0.31168398117085699</v>
      </c>
      <c r="T561" s="750" t="s">
        <v>11475</v>
      </c>
      <c r="U561" s="750" t="s">
        <v>11523</v>
      </c>
      <c r="V561" s="750" t="s">
        <v>11524</v>
      </c>
      <c r="W561" s="750" t="s">
        <v>923</v>
      </c>
      <c r="X561" s="750">
        <v>6</v>
      </c>
      <c r="Y561" s="750">
        <v>29</v>
      </c>
      <c r="Z561" s="750" t="s">
        <v>12056</v>
      </c>
      <c r="AA561" s="750">
        <v>0</v>
      </c>
      <c r="AB561" s="750">
        <v>1</v>
      </c>
      <c r="AC561" s="750">
        <v>0</v>
      </c>
      <c r="AD561" s="750">
        <v>0</v>
      </c>
      <c r="AE561" s="750" t="s">
        <v>11475</v>
      </c>
    </row>
    <row r="562" spans="16:31">
      <c r="P562" s="750" t="s">
        <v>12062</v>
      </c>
      <c r="Q562" s="750" t="s">
        <v>12064</v>
      </c>
      <c r="R562" s="750" t="s">
        <v>11474</v>
      </c>
      <c r="S562" s="730">
        <v>0.28988958661516401</v>
      </c>
      <c r="T562" s="750" t="s">
        <v>11475</v>
      </c>
      <c r="U562" s="750" t="s">
        <v>11541</v>
      </c>
      <c r="V562" s="750" t="s">
        <v>11524</v>
      </c>
      <c r="W562" s="750" t="s">
        <v>11475</v>
      </c>
      <c r="X562" s="750">
        <v>6</v>
      </c>
      <c r="Y562" s="750">
        <v>29</v>
      </c>
      <c r="Z562" s="750" t="s">
        <v>12056</v>
      </c>
      <c r="AA562" s="750">
        <v>1</v>
      </c>
      <c r="AB562" s="750">
        <v>0</v>
      </c>
      <c r="AC562" s="750">
        <v>0</v>
      </c>
      <c r="AD562" s="750">
        <v>0</v>
      </c>
      <c r="AE562" s="750" t="s">
        <v>11475</v>
      </c>
    </row>
    <row r="563" spans="16:31">
      <c r="P563" s="750" t="s">
        <v>12071</v>
      </c>
      <c r="Q563" s="750" t="s">
        <v>12064</v>
      </c>
      <c r="R563" s="750" t="s">
        <v>11474</v>
      </c>
      <c r="S563" s="730">
        <v>0.39961253779509098</v>
      </c>
      <c r="T563" s="750" t="s">
        <v>11475</v>
      </c>
      <c r="U563" s="750" t="s">
        <v>11541</v>
      </c>
      <c r="V563" s="750" t="s">
        <v>11524</v>
      </c>
      <c r="W563" s="750" t="s">
        <v>11475</v>
      </c>
      <c r="X563" s="750">
        <v>6</v>
      </c>
      <c r="Y563" s="750">
        <v>29</v>
      </c>
      <c r="Z563" s="750" t="s">
        <v>12056</v>
      </c>
      <c r="AA563" s="750">
        <v>1</v>
      </c>
      <c r="AB563" s="750">
        <v>0</v>
      </c>
      <c r="AC563" s="750">
        <v>0</v>
      </c>
      <c r="AD563" s="750">
        <v>0</v>
      </c>
      <c r="AE563" s="750" t="s">
        <v>11475</v>
      </c>
    </row>
    <row r="564" spans="16:31">
      <c r="P564" s="750" t="s">
        <v>12072</v>
      </c>
      <c r="Q564" s="750" t="s">
        <v>12064</v>
      </c>
      <c r="R564" s="750" t="s">
        <v>929</v>
      </c>
      <c r="S564" s="730">
        <v>0.18657430408943701</v>
      </c>
      <c r="T564" s="750" t="s">
        <v>11475</v>
      </c>
      <c r="U564" s="750" t="s">
        <v>11553</v>
      </c>
      <c r="V564" s="750" t="s">
        <v>11554</v>
      </c>
      <c r="W564" s="750" t="s">
        <v>11475</v>
      </c>
      <c r="X564" s="750">
        <v>6</v>
      </c>
      <c r="Y564" s="750">
        <v>29</v>
      </c>
      <c r="Z564" s="750" t="s">
        <v>12056</v>
      </c>
      <c r="AA564" s="750">
        <v>1</v>
      </c>
      <c r="AB564" s="750">
        <v>0</v>
      </c>
      <c r="AC564" s="750">
        <v>0</v>
      </c>
      <c r="AD564" s="750">
        <v>0</v>
      </c>
      <c r="AE564" s="750" t="s">
        <v>11475</v>
      </c>
    </row>
    <row r="565" spans="16:31">
      <c r="P565" s="750" t="s">
        <v>12073</v>
      </c>
      <c r="Q565" s="750" t="s">
        <v>12064</v>
      </c>
      <c r="R565" s="750" t="s">
        <v>929</v>
      </c>
      <c r="S565" s="730">
        <v>0.31602656505436799</v>
      </c>
      <c r="T565" s="750" t="s">
        <v>11475</v>
      </c>
      <c r="U565" s="750" t="s">
        <v>11501</v>
      </c>
      <c r="V565" s="750" t="s">
        <v>11501</v>
      </c>
      <c r="W565" s="750" t="s">
        <v>11475</v>
      </c>
      <c r="X565" s="750">
        <v>6</v>
      </c>
      <c r="Y565" s="750">
        <v>29</v>
      </c>
      <c r="Z565" s="750" t="s">
        <v>12056</v>
      </c>
      <c r="AA565" s="750">
        <v>1</v>
      </c>
      <c r="AB565" s="750">
        <v>0</v>
      </c>
      <c r="AC565" s="750">
        <v>0</v>
      </c>
      <c r="AD565" s="750">
        <v>8</v>
      </c>
      <c r="AE565" s="750" t="s">
        <v>11475</v>
      </c>
    </row>
    <row r="566" spans="16:31">
      <c r="P566" s="750" t="s">
        <v>12074</v>
      </c>
      <c r="Q566" s="750" t="s">
        <v>12064</v>
      </c>
      <c r="R566" s="750" t="s">
        <v>11474</v>
      </c>
      <c r="S566" s="730">
        <v>6.0520972049112998E-2</v>
      </c>
      <c r="T566" s="750" t="s">
        <v>11475</v>
      </c>
      <c r="U566" s="750" t="s">
        <v>11501</v>
      </c>
      <c r="V566" s="750" t="s">
        <v>11501</v>
      </c>
      <c r="W566" s="750" t="s">
        <v>11475</v>
      </c>
      <c r="X566" s="750">
        <v>6</v>
      </c>
      <c r="Y566" s="750">
        <v>29</v>
      </c>
      <c r="Z566" s="750" t="s">
        <v>12056</v>
      </c>
      <c r="AA566" s="750">
        <v>1</v>
      </c>
      <c r="AB566" s="750">
        <v>0</v>
      </c>
      <c r="AC566" s="750">
        <v>0</v>
      </c>
      <c r="AD566" s="750">
        <v>8</v>
      </c>
      <c r="AE566" s="750" t="s">
        <v>11475</v>
      </c>
    </row>
    <row r="567" spans="16:31">
      <c r="P567" s="750" t="s">
        <v>12075</v>
      </c>
      <c r="Q567" s="750" t="s">
        <v>12064</v>
      </c>
      <c r="R567" s="750" t="s">
        <v>929</v>
      </c>
      <c r="S567" s="730">
        <v>0.44008900041452398</v>
      </c>
      <c r="T567" s="750" t="s">
        <v>11475</v>
      </c>
      <c r="U567" s="750" t="s">
        <v>11553</v>
      </c>
      <c r="V567" s="750" t="s">
        <v>11554</v>
      </c>
      <c r="W567" s="750" t="s">
        <v>11475</v>
      </c>
      <c r="X567" s="750">
        <v>6</v>
      </c>
      <c r="Y567" s="750">
        <v>29</v>
      </c>
      <c r="Z567" s="750" t="s">
        <v>12056</v>
      </c>
      <c r="AA567" s="750">
        <v>1</v>
      </c>
      <c r="AB567" s="750">
        <v>0</v>
      </c>
      <c r="AC567" s="750">
        <v>0</v>
      </c>
      <c r="AD567" s="750">
        <v>0</v>
      </c>
      <c r="AE567" s="750" t="s">
        <v>11475</v>
      </c>
    </row>
    <row r="568" spans="16:31">
      <c r="P568" s="750" t="s">
        <v>12076</v>
      </c>
      <c r="Q568" s="750" t="s">
        <v>12064</v>
      </c>
      <c r="R568" s="750" t="s">
        <v>11474</v>
      </c>
      <c r="S568" s="730">
        <v>0.60787041228032801</v>
      </c>
      <c r="T568" s="750" t="s">
        <v>11475</v>
      </c>
      <c r="U568" s="750" t="s">
        <v>11492</v>
      </c>
      <c r="V568" s="750" t="s">
        <v>11493</v>
      </c>
      <c r="W568" s="750" t="s">
        <v>11475</v>
      </c>
      <c r="X568" s="750">
        <v>6</v>
      </c>
      <c r="Y568" s="750">
        <v>29</v>
      </c>
      <c r="Z568" s="750" t="s">
        <v>12056</v>
      </c>
      <c r="AA568" s="750">
        <v>1</v>
      </c>
      <c r="AB568" s="750">
        <v>0</v>
      </c>
      <c r="AC568" s="750">
        <v>0</v>
      </c>
      <c r="AD568" s="750">
        <v>0</v>
      </c>
      <c r="AE568" s="750" t="s">
        <v>11475</v>
      </c>
    </row>
    <row r="569" spans="16:31">
      <c r="P569" s="750" t="s">
        <v>12077</v>
      </c>
      <c r="Q569" s="750" t="s">
        <v>12078</v>
      </c>
      <c r="R569" s="750" t="s">
        <v>11474</v>
      </c>
      <c r="S569" s="730">
        <v>7.0706649436139996E-2</v>
      </c>
      <c r="T569" s="750" t="s">
        <v>11475</v>
      </c>
      <c r="U569" s="750" t="s">
        <v>11492</v>
      </c>
      <c r="V569" s="750" t="s">
        <v>11493</v>
      </c>
      <c r="W569" s="750" t="s">
        <v>11475</v>
      </c>
      <c r="X569" s="750">
        <v>6</v>
      </c>
      <c r="Y569" s="750">
        <v>30</v>
      </c>
      <c r="Z569" s="750" t="s">
        <v>12079</v>
      </c>
      <c r="AA569" s="750">
        <v>1</v>
      </c>
      <c r="AB569" s="750">
        <v>0</v>
      </c>
      <c r="AC569" s="750">
        <v>0</v>
      </c>
      <c r="AD569" s="750">
        <v>0</v>
      </c>
      <c r="AE569" s="750" t="s">
        <v>11475</v>
      </c>
    </row>
    <row r="570" spans="16:31">
      <c r="P570" s="750" t="s">
        <v>12080</v>
      </c>
      <c r="Q570" s="750" t="s">
        <v>12078</v>
      </c>
      <c r="R570" s="750" t="s">
        <v>11474</v>
      </c>
      <c r="S570" s="730">
        <v>0.73634226422812599</v>
      </c>
      <c r="T570" s="750" t="s">
        <v>11475</v>
      </c>
      <c r="U570" s="750" t="s">
        <v>11492</v>
      </c>
      <c r="V570" s="750" t="s">
        <v>11493</v>
      </c>
      <c r="W570" s="750" t="s">
        <v>11475</v>
      </c>
      <c r="X570" s="750">
        <v>6</v>
      </c>
      <c r="Y570" s="750">
        <v>30</v>
      </c>
      <c r="Z570" s="750" t="s">
        <v>12079</v>
      </c>
      <c r="AA570" s="750">
        <v>1</v>
      </c>
      <c r="AB570" s="750">
        <v>0</v>
      </c>
      <c r="AC570" s="750">
        <v>0</v>
      </c>
      <c r="AD570" s="750">
        <v>0</v>
      </c>
      <c r="AE570" s="750" t="s">
        <v>11475</v>
      </c>
    </row>
    <row r="571" spans="16:31">
      <c r="P571" s="750" t="s">
        <v>12081</v>
      </c>
      <c r="Q571" s="750" t="s">
        <v>12078</v>
      </c>
      <c r="R571" s="750" t="s">
        <v>11474</v>
      </c>
      <c r="S571" s="730">
        <v>0.24557004779556699</v>
      </c>
      <c r="T571" s="750" t="s">
        <v>11475</v>
      </c>
      <c r="U571" s="750" t="s">
        <v>11523</v>
      </c>
      <c r="V571" s="750" t="s">
        <v>11524</v>
      </c>
      <c r="W571" s="750" t="s">
        <v>923</v>
      </c>
      <c r="X571" s="750">
        <v>6</v>
      </c>
      <c r="Y571" s="750">
        <v>30</v>
      </c>
      <c r="Z571" s="750" t="s">
        <v>12079</v>
      </c>
      <c r="AA571" s="750">
        <v>0</v>
      </c>
      <c r="AB571" s="750">
        <v>1</v>
      </c>
      <c r="AC571" s="750">
        <v>0</v>
      </c>
      <c r="AD571" s="750">
        <v>0</v>
      </c>
      <c r="AE571" s="750" t="s">
        <v>11475</v>
      </c>
    </row>
    <row r="572" spans="16:31">
      <c r="P572" s="750" t="s">
        <v>12070</v>
      </c>
      <c r="Q572" s="750" t="s">
        <v>12078</v>
      </c>
      <c r="R572" s="750" t="s">
        <v>11474</v>
      </c>
      <c r="S572" s="730">
        <v>0.25539633689812002</v>
      </c>
      <c r="T572" s="750" t="s">
        <v>11475</v>
      </c>
      <c r="U572" s="750" t="s">
        <v>11523</v>
      </c>
      <c r="V572" s="750" t="s">
        <v>11524</v>
      </c>
      <c r="W572" s="750" t="s">
        <v>923</v>
      </c>
      <c r="X572" s="750">
        <v>6</v>
      </c>
      <c r="Y572" s="750">
        <v>30</v>
      </c>
      <c r="Z572" s="750" t="s">
        <v>12079</v>
      </c>
      <c r="AA572" s="750">
        <v>0</v>
      </c>
      <c r="AB572" s="750">
        <v>1</v>
      </c>
      <c r="AC572" s="750">
        <v>0</v>
      </c>
      <c r="AD572" s="750">
        <v>0</v>
      </c>
      <c r="AE572" s="750" t="s">
        <v>11475</v>
      </c>
    </row>
    <row r="573" spans="16:31">
      <c r="P573" s="750" t="s">
        <v>12071</v>
      </c>
      <c r="Q573" s="750" t="s">
        <v>12078</v>
      </c>
      <c r="R573" s="750" t="s">
        <v>11474</v>
      </c>
      <c r="S573" s="730">
        <v>2.1971821612408502</v>
      </c>
      <c r="T573" s="750" t="s">
        <v>11475</v>
      </c>
      <c r="U573" s="750" t="s">
        <v>11541</v>
      </c>
      <c r="V573" s="750" t="s">
        <v>11524</v>
      </c>
      <c r="W573" s="750" t="s">
        <v>11475</v>
      </c>
      <c r="X573" s="750">
        <v>6</v>
      </c>
      <c r="Y573" s="750">
        <v>30</v>
      </c>
      <c r="Z573" s="750" t="s">
        <v>12079</v>
      </c>
      <c r="AA573" s="750">
        <v>1</v>
      </c>
      <c r="AB573" s="750">
        <v>0</v>
      </c>
      <c r="AC573" s="750">
        <v>0</v>
      </c>
      <c r="AD573" s="750">
        <v>0</v>
      </c>
      <c r="AE573" s="750" t="s">
        <v>11475</v>
      </c>
    </row>
    <row r="574" spans="16:31">
      <c r="P574" s="750" t="s">
        <v>12082</v>
      </c>
      <c r="Q574" s="750" t="s">
        <v>12078</v>
      </c>
      <c r="R574" s="750" t="s">
        <v>929</v>
      </c>
      <c r="S574" s="730">
        <v>9.2365813302642999E-2</v>
      </c>
      <c r="T574" s="750" t="s">
        <v>11475</v>
      </c>
      <c r="U574" s="750" t="s">
        <v>11553</v>
      </c>
      <c r="V574" s="750" t="s">
        <v>11554</v>
      </c>
      <c r="W574" s="750" t="s">
        <v>11475</v>
      </c>
      <c r="X574" s="750">
        <v>6</v>
      </c>
      <c r="Y574" s="750">
        <v>30</v>
      </c>
      <c r="Z574" s="750" t="s">
        <v>12079</v>
      </c>
      <c r="AA574" s="750">
        <v>1</v>
      </c>
      <c r="AB574" s="750">
        <v>0</v>
      </c>
      <c r="AC574" s="750">
        <v>0</v>
      </c>
      <c r="AD574" s="750">
        <v>0</v>
      </c>
      <c r="AE574" s="750" t="s">
        <v>11475</v>
      </c>
    </row>
    <row r="575" spans="16:31">
      <c r="P575" s="750" t="s">
        <v>12074</v>
      </c>
      <c r="Q575" s="750" t="s">
        <v>12078</v>
      </c>
      <c r="R575" s="750" t="s">
        <v>11474</v>
      </c>
      <c r="S575" s="730">
        <v>0.34854461797200198</v>
      </c>
      <c r="T575" s="750" t="s">
        <v>11475</v>
      </c>
      <c r="U575" s="750" t="s">
        <v>11501</v>
      </c>
      <c r="V575" s="750" t="s">
        <v>11501</v>
      </c>
      <c r="W575" s="750" t="s">
        <v>11475</v>
      </c>
      <c r="X575" s="750">
        <v>6</v>
      </c>
      <c r="Y575" s="750">
        <v>30</v>
      </c>
      <c r="Z575" s="750" t="s">
        <v>12079</v>
      </c>
      <c r="AA575" s="750">
        <v>1</v>
      </c>
      <c r="AB575" s="750">
        <v>0</v>
      </c>
      <c r="AC575" s="750">
        <v>0</v>
      </c>
      <c r="AD575" s="750">
        <v>8</v>
      </c>
      <c r="AE575" s="750" t="s">
        <v>11475</v>
      </c>
    </row>
    <row r="576" spans="16:31">
      <c r="P576" s="750" t="s">
        <v>12083</v>
      </c>
      <c r="Q576" s="750" t="s">
        <v>12078</v>
      </c>
      <c r="R576" s="750" t="s">
        <v>11474</v>
      </c>
      <c r="S576" s="730">
        <v>0.294965255068939</v>
      </c>
      <c r="T576" s="750" t="s">
        <v>11475</v>
      </c>
      <c r="U576" s="750" t="s">
        <v>11501</v>
      </c>
      <c r="V576" s="750" t="s">
        <v>11501</v>
      </c>
      <c r="W576" s="750" t="s">
        <v>11475</v>
      </c>
      <c r="X576" s="750">
        <v>6</v>
      </c>
      <c r="Y576" s="750">
        <v>30</v>
      </c>
      <c r="Z576" s="750" t="s">
        <v>12079</v>
      </c>
      <c r="AA576" s="750">
        <v>1</v>
      </c>
      <c r="AB576" s="750">
        <v>0</v>
      </c>
      <c r="AC576" s="750">
        <v>0</v>
      </c>
      <c r="AD576" s="750">
        <v>8</v>
      </c>
      <c r="AE576" s="750" t="s">
        <v>11475</v>
      </c>
    </row>
    <row r="577" spans="16:31">
      <c r="P577" s="750" t="s">
        <v>12084</v>
      </c>
      <c r="Q577" s="750" t="s">
        <v>12078</v>
      </c>
      <c r="R577" s="750" t="s">
        <v>11474</v>
      </c>
      <c r="S577" s="730">
        <v>7.1407125224193999E-2</v>
      </c>
      <c r="T577" s="750" t="s">
        <v>11475</v>
      </c>
      <c r="U577" s="750" t="s">
        <v>11501</v>
      </c>
      <c r="V577" s="750" t="s">
        <v>11501</v>
      </c>
      <c r="W577" s="750" t="s">
        <v>11475</v>
      </c>
      <c r="X577" s="750">
        <v>6</v>
      </c>
      <c r="Y577" s="750">
        <v>30</v>
      </c>
      <c r="Z577" s="750" t="s">
        <v>12079</v>
      </c>
      <c r="AA577" s="750">
        <v>1</v>
      </c>
      <c r="AB577" s="750">
        <v>0</v>
      </c>
      <c r="AC577" s="750">
        <v>0</v>
      </c>
      <c r="AD577" s="750">
        <v>8</v>
      </c>
      <c r="AE577" s="750" t="s">
        <v>11475</v>
      </c>
    </row>
    <row r="578" spans="16:31">
      <c r="P578" s="750" t="s">
        <v>12085</v>
      </c>
      <c r="Q578" s="750" t="s">
        <v>12078</v>
      </c>
      <c r="R578" s="750" t="s">
        <v>11474</v>
      </c>
      <c r="S578" s="730">
        <v>5.1936751234717998E-2</v>
      </c>
      <c r="T578" s="750" t="s">
        <v>11475</v>
      </c>
      <c r="U578" s="750" t="s">
        <v>11541</v>
      </c>
      <c r="V578" s="750" t="s">
        <v>11524</v>
      </c>
      <c r="W578" s="750" t="s">
        <v>11475</v>
      </c>
      <c r="X578" s="750">
        <v>6</v>
      </c>
      <c r="Y578" s="750">
        <v>30</v>
      </c>
      <c r="Z578" s="750" t="s">
        <v>12079</v>
      </c>
      <c r="AA578" s="750">
        <v>1</v>
      </c>
      <c r="AB578" s="750">
        <v>0</v>
      </c>
      <c r="AC578" s="750">
        <v>0</v>
      </c>
      <c r="AD578" s="750">
        <v>0</v>
      </c>
      <c r="AE578" s="750" t="s">
        <v>11475</v>
      </c>
    </row>
    <row r="579" spans="16:31">
      <c r="P579" s="750" t="s">
        <v>12086</v>
      </c>
      <c r="Q579" s="750" t="s">
        <v>12087</v>
      </c>
      <c r="R579" s="750" t="s">
        <v>11474</v>
      </c>
      <c r="S579" s="730">
        <v>0.78942148297699299</v>
      </c>
      <c r="T579" s="750" t="s">
        <v>11475</v>
      </c>
      <c r="U579" s="750" t="s">
        <v>11492</v>
      </c>
      <c r="V579" s="750" t="s">
        <v>11493</v>
      </c>
      <c r="W579" s="750" t="s">
        <v>11475</v>
      </c>
      <c r="X579" s="750">
        <v>6</v>
      </c>
      <c r="Y579" s="750">
        <v>30</v>
      </c>
      <c r="Z579" s="750" t="s">
        <v>12079</v>
      </c>
      <c r="AA579" s="750">
        <v>1</v>
      </c>
      <c r="AB579" s="750">
        <v>0</v>
      </c>
      <c r="AC579" s="750">
        <v>0</v>
      </c>
      <c r="AD579" s="750">
        <v>0</v>
      </c>
      <c r="AE579" s="750" t="s">
        <v>11475</v>
      </c>
    </row>
    <row r="580" spans="16:31">
      <c r="P580" s="750" t="s">
        <v>12081</v>
      </c>
      <c r="Q580" s="750" t="s">
        <v>12087</v>
      </c>
      <c r="R580" s="750" t="s">
        <v>11474</v>
      </c>
      <c r="S580" s="730">
        <v>0.80778367392438699</v>
      </c>
      <c r="T580" s="750" t="s">
        <v>11475</v>
      </c>
      <c r="U580" s="750" t="s">
        <v>11523</v>
      </c>
      <c r="V580" s="750" t="s">
        <v>11524</v>
      </c>
      <c r="W580" s="750" t="s">
        <v>923</v>
      </c>
      <c r="X580" s="750">
        <v>6</v>
      </c>
      <c r="Y580" s="750">
        <v>30</v>
      </c>
      <c r="Z580" s="750" t="s">
        <v>12079</v>
      </c>
      <c r="AA580" s="750">
        <v>0</v>
      </c>
      <c r="AB580" s="750">
        <v>1</v>
      </c>
      <c r="AC580" s="750">
        <v>0</v>
      </c>
      <c r="AD580" s="750">
        <v>0</v>
      </c>
      <c r="AE580" s="750" t="s">
        <v>11475</v>
      </c>
    </row>
    <row r="581" spans="16:31">
      <c r="P581" s="750" t="s">
        <v>12082</v>
      </c>
      <c r="Q581" s="750" t="s">
        <v>12087</v>
      </c>
      <c r="R581" s="750" t="s">
        <v>929</v>
      </c>
      <c r="S581" s="730">
        <v>0.37650602642630898</v>
      </c>
      <c r="T581" s="750" t="s">
        <v>11475</v>
      </c>
      <c r="U581" s="750" t="s">
        <v>11553</v>
      </c>
      <c r="V581" s="750" t="s">
        <v>11554</v>
      </c>
      <c r="W581" s="750" t="s">
        <v>11475</v>
      </c>
      <c r="X581" s="750">
        <v>6</v>
      </c>
      <c r="Y581" s="750">
        <v>30</v>
      </c>
      <c r="Z581" s="750" t="s">
        <v>12079</v>
      </c>
      <c r="AA581" s="750">
        <v>1</v>
      </c>
      <c r="AB581" s="750">
        <v>0</v>
      </c>
      <c r="AC581" s="750">
        <v>0</v>
      </c>
      <c r="AD581" s="750">
        <v>0</v>
      </c>
      <c r="AE581" s="750" t="s">
        <v>11475</v>
      </c>
    </row>
    <row r="582" spans="16:31">
      <c r="P582" s="750" t="s">
        <v>12084</v>
      </c>
      <c r="Q582" s="750" t="s">
        <v>12087</v>
      </c>
      <c r="R582" s="750" t="s">
        <v>11474</v>
      </c>
      <c r="S582" s="730">
        <v>1.1298603431625101</v>
      </c>
      <c r="T582" s="750" t="s">
        <v>11475</v>
      </c>
      <c r="U582" s="750" t="s">
        <v>11501</v>
      </c>
      <c r="V582" s="750" t="s">
        <v>11501</v>
      </c>
      <c r="W582" s="750" t="s">
        <v>11475</v>
      </c>
      <c r="X582" s="750">
        <v>6</v>
      </c>
      <c r="Y582" s="750">
        <v>30</v>
      </c>
      <c r="Z582" s="750" t="s">
        <v>12079</v>
      </c>
      <c r="AA582" s="750">
        <v>1</v>
      </c>
      <c r="AB582" s="750">
        <v>0</v>
      </c>
      <c r="AC582" s="750">
        <v>0</v>
      </c>
      <c r="AD582" s="750">
        <v>8</v>
      </c>
      <c r="AE582" s="750" t="s">
        <v>11475</v>
      </c>
    </row>
    <row r="583" spans="16:31">
      <c r="P583" s="750" t="s">
        <v>12088</v>
      </c>
      <c r="Q583" s="750" t="s">
        <v>12087</v>
      </c>
      <c r="R583" s="750" t="s">
        <v>11474</v>
      </c>
      <c r="S583" s="730">
        <v>1.13350563174987</v>
      </c>
      <c r="T583" s="750" t="s">
        <v>11475</v>
      </c>
      <c r="U583" s="750" t="s">
        <v>11541</v>
      </c>
      <c r="V583" s="750" t="s">
        <v>11524</v>
      </c>
      <c r="W583" s="750" t="s">
        <v>11475</v>
      </c>
      <c r="X583" s="750">
        <v>6</v>
      </c>
      <c r="Y583" s="750">
        <v>30</v>
      </c>
      <c r="Z583" s="750" t="s">
        <v>12079</v>
      </c>
      <c r="AA583" s="750">
        <v>1</v>
      </c>
      <c r="AB583" s="750">
        <v>0</v>
      </c>
      <c r="AC583" s="750">
        <v>0</v>
      </c>
      <c r="AD583" s="750">
        <v>0</v>
      </c>
      <c r="AE583" s="750" t="s">
        <v>11475</v>
      </c>
    </row>
    <row r="584" spans="16:31">
      <c r="P584" s="750" t="s">
        <v>12089</v>
      </c>
      <c r="Q584" s="750" t="s">
        <v>12090</v>
      </c>
      <c r="R584" s="750" t="s">
        <v>929</v>
      </c>
      <c r="S584" s="730">
        <v>3.9988181558324003E-2</v>
      </c>
      <c r="T584" s="750" t="s">
        <v>11475</v>
      </c>
      <c r="U584" s="750" t="s">
        <v>11492</v>
      </c>
      <c r="V584" s="750" t="s">
        <v>11493</v>
      </c>
      <c r="W584" s="750" t="s">
        <v>11475</v>
      </c>
      <c r="X584" s="750">
        <v>6</v>
      </c>
      <c r="Y584" s="750">
        <v>31</v>
      </c>
      <c r="Z584" s="750" t="s">
        <v>12091</v>
      </c>
      <c r="AA584" s="750">
        <v>1</v>
      </c>
      <c r="AB584" s="750">
        <v>0</v>
      </c>
      <c r="AC584" s="750">
        <v>0</v>
      </c>
      <c r="AD584" s="750">
        <v>0</v>
      </c>
      <c r="AE584" s="750" t="s">
        <v>11475</v>
      </c>
    </row>
    <row r="585" spans="16:31">
      <c r="P585" s="750" t="s">
        <v>12092</v>
      </c>
      <c r="Q585" s="750" t="s">
        <v>12090</v>
      </c>
      <c r="R585" s="750" t="s">
        <v>11474</v>
      </c>
      <c r="S585" s="730">
        <v>1.25792676687344</v>
      </c>
      <c r="T585" s="750" t="s">
        <v>11475</v>
      </c>
      <c r="U585" s="750" t="s">
        <v>11541</v>
      </c>
      <c r="V585" s="750" t="s">
        <v>11524</v>
      </c>
      <c r="W585" s="750" t="s">
        <v>11475</v>
      </c>
      <c r="X585" s="750">
        <v>6</v>
      </c>
      <c r="Y585" s="750">
        <v>31</v>
      </c>
      <c r="Z585" s="750" t="s">
        <v>12091</v>
      </c>
      <c r="AA585" s="750">
        <v>1</v>
      </c>
      <c r="AB585" s="750">
        <v>0</v>
      </c>
      <c r="AC585" s="750">
        <v>0</v>
      </c>
      <c r="AD585" s="750">
        <v>0</v>
      </c>
      <c r="AE585" s="750" t="s">
        <v>11475</v>
      </c>
    </row>
    <row r="586" spans="16:31">
      <c r="P586" s="750" t="s">
        <v>12093</v>
      </c>
      <c r="Q586" s="750" t="s">
        <v>12090</v>
      </c>
      <c r="R586" s="750" t="s">
        <v>11474</v>
      </c>
      <c r="S586" s="730">
        <v>8.8087600253429002E-2</v>
      </c>
      <c r="T586" s="750" t="s">
        <v>11475</v>
      </c>
      <c r="U586" s="750" t="s">
        <v>11492</v>
      </c>
      <c r="V586" s="750" t="s">
        <v>11493</v>
      </c>
      <c r="W586" s="750" t="s">
        <v>11475</v>
      </c>
      <c r="X586" s="750">
        <v>6</v>
      </c>
      <c r="Y586" s="750">
        <v>31</v>
      </c>
      <c r="Z586" s="750" t="s">
        <v>12091</v>
      </c>
      <c r="AA586" s="750">
        <v>1</v>
      </c>
      <c r="AB586" s="750">
        <v>0</v>
      </c>
      <c r="AC586" s="750">
        <v>0</v>
      </c>
      <c r="AD586" s="750">
        <v>0</v>
      </c>
      <c r="AE586" s="750" t="s">
        <v>11475</v>
      </c>
    </row>
    <row r="587" spans="16:31">
      <c r="P587" s="750" t="s">
        <v>12094</v>
      </c>
      <c r="Q587" s="750" t="s">
        <v>12090</v>
      </c>
      <c r="R587" s="750" t="s">
        <v>11474</v>
      </c>
      <c r="S587" s="730">
        <v>8.8226184728505005E-2</v>
      </c>
      <c r="T587" s="750" t="s">
        <v>11475</v>
      </c>
      <c r="U587" s="750" t="s">
        <v>11492</v>
      </c>
      <c r="V587" s="750" t="s">
        <v>11493</v>
      </c>
      <c r="W587" s="750" t="s">
        <v>11475</v>
      </c>
      <c r="X587" s="750">
        <v>6</v>
      </c>
      <c r="Y587" s="750">
        <v>31</v>
      </c>
      <c r="Z587" s="750" t="s">
        <v>12091</v>
      </c>
      <c r="AA587" s="750">
        <v>1</v>
      </c>
      <c r="AB587" s="750">
        <v>0</v>
      </c>
      <c r="AC587" s="750">
        <v>0</v>
      </c>
      <c r="AD587" s="750">
        <v>0</v>
      </c>
      <c r="AE587" s="750" t="s">
        <v>11475</v>
      </c>
    </row>
    <row r="588" spans="16:31">
      <c r="P588" s="750" t="s">
        <v>12081</v>
      </c>
      <c r="Q588" s="750" t="s">
        <v>12090</v>
      </c>
      <c r="R588" s="750" t="s">
        <v>11474</v>
      </c>
      <c r="S588" s="730">
        <v>0.141854232303775</v>
      </c>
      <c r="T588" s="750" t="s">
        <v>11475</v>
      </c>
      <c r="U588" s="750" t="s">
        <v>11523</v>
      </c>
      <c r="V588" s="750" t="s">
        <v>11524</v>
      </c>
      <c r="W588" s="750" t="s">
        <v>923</v>
      </c>
      <c r="X588" s="750">
        <v>6</v>
      </c>
      <c r="Y588" s="750">
        <v>31</v>
      </c>
      <c r="Z588" s="750" t="s">
        <v>12091</v>
      </c>
      <c r="AA588" s="750">
        <v>0</v>
      </c>
      <c r="AB588" s="750">
        <v>1</v>
      </c>
      <c r="AC588" s="750">
        <v>0</v>
      </c>
      <c r="AD588" s="750">
        <v>0</v>
      </c>
      <c r="AE588" s="750" t="s">
        <v>11475</v>
      </c>
    </row>
    <row r="589" spans="16:31">
      <c r="P589" s="750" t="s">
        <v>12095</v>
      </c>
      <c r="Q589" s="750" t="s">
        <v>12090</v>
      </c>
      <c r="R589" s="750" t="s">
        <v>11474</v>
      </c>
      <c r="S589" s="730">
        <v>0.69228425363050905</v>
      </c>
      <c r="T589" s="750" t="s">
        <v>11475</v>
      </c>
      <c r="U589" s="750" t="s">
        <v>11541</v>
      </c>
      <c r="V589" s="750" t="s">
        <v>11524</v>
      </c>
      <c r="W589" s="750" t="s">
        <v>11475</v>
      </c>
      <c r="X589" s="750">
        <v>6</v>
      </c>
      <c r="Y589" s="750">
        <v>31</v>
      </c>
      <c r="Z589" s="750" t="s">
        <v>12091</v>
      </c>
      <c r="AA589" s="750">
        <v>1</v>
      </c>
      <c r="AB589" s="750">
        <v>0</v>
      </c>
      <c r="AC589" s="750">
        <v>0</v>
      </c>
      <c r="AD589" s="750">
        <v>0</v>
      </c>
      <c r="AE589" s="750" t="s">
        <v>11475</v>
      </c>
    </row>
    <row r="590" spans="16:31">
      <c r="P590" s="750" t="s">
        <v>12096</v>
      </c>
      <c r="Q590" s="750" t="s">
        <v>12090</v>
      </c>
      <c r="R590" s="750" t="s">
        <v>11474</v>
      </c>
      <c r="S590" s="730">
        <v>0.144724912099815</v>
      </c>
      <c r="T590" s="750" t="s">
        <v>11475</v>
      </c>
      <c r="U590" s="750" t="s">
        <v>11523</v>
      </c>
      <c r="V590" s="750" t="s">
        <v>11524</v>
      </c>
      <c r="W590" s="750" t="s">
        <v>923</v>
      </c>
      <c r="X590" s="750">
        <v>6</v>
      </c>
      <c r="Y590" s="750">
        <v>31</v>
      </c>
      <c r="Z590" s="750" t="s">
        <v>12091</v>
      </c>
      <c r="AA590" s="750">
        <v>0</v>
      </c>
      <c r="AB590" s="750">
        <v>1</v>
      </c>
      <c r="AC590" s="750">
        <v>0</v>
      </c>
      <c r="AD590" s="750">
        <v>0</v>
      </c>
      <c r="AE590" s="750" t="s">
        <v>11475</v>
      </c>
    </row>
    <row r="591" spans="16:31">
      <c r="P591" s="750" t="s">
        <v>12097</v>
      </c>
      <c r="Q591" s="750" t="s">
        <v>12090</v>
      </c>
      <c r="R591" s="750" t="s">
        <v>929</v>
      </c>
      <c r="S591" s="730">
        <v>5.0940454985453E-2</v>
      </c>
      <c r="T591" s="750" t="s">
        <v>11475</v>
      </c>
      <c r="U591" s="750" t="s">
        <v>11492</v>
      </c>
      <c r="V591" s="750" t="s">
        <v>11493</v>
      </c>
      <c r="W591" s="750" t="s">
        <v>11475</v>
      </c>
      <c r="X591" s="750">
        <v>6</v>
      </c>
      <c r="Y591" s="750">
        <v>31</v>
      </c>
      <c r="Z591" s="750" t="s">
        <v>12091</v>
      </c>
      <c r="AA591" s="750">
        <v>1</v>
      </c>
      <c r="AB591" s="750">
        <v>0</v>
      </c>
      <c r="AC591" s="750">
        <v>0</v>
      </c>
      <c r="AD591" s="750">
        <v>0</v>
      </c>
      <c r="AE591" s="750" t="s">
        <v>11475</v>
      </c>
    </row>
    <row r="592" spans="16:31">
      <c r="P592" s="750" t="s">
        <v>12098</v>
      </c>
      <c r="Q592" s="750" t="s">
        <v>12090</v>
      </c>
      <c r="R592" s="750" t="s">
        <v>929</v>
      </c>
      <c r="S592" s="730">
        <v>5.5940301568487998E-2</v>
      </c>
      <c r="T592" s="750" t="s">
        <v>11475</v>
      </c>
      <c r="U592" s="750" t="s">
        <v>11492</v>
      </c>
      <c r="V592" s="750" t="s">
        <v>11493</v>
      </c>
      <c r="W592" s="750" t="s">
        <v>11475</v>
      </c>
      <c r="X592" s="750">
        <v>6</v>
      </c>
      <c r="Y592" s="750">
        <v>31</v>
      </c>
      <c r="Z592" s="750" t="s">
        <v>12091</v>
      </c>
      <c r="AA592" s="750">
        <v>1</v>
      </c>
      <c r="AB592" s="750">
        <v>0</v>
      </c>
      <c r="AC592" s="750">
        <v>0</v>
      </c>
      <c r="AD592" s="750">
        <v>0</v>
      </c>
      <c r="AE592" s="750" t="s">
        <v>11475</v>
      </c>
    </row>
    <row r="593" spans="16:31">
      <c r="P593" s="750" t="s">
        <v>12099</v>
      </c>
      <c r="Q593" s="750" t="s">
        <v>12090</v>
      </c>
      <c r="R593" s="750" t="s">
        <v>11474</v>
      </c>
      <c r="S593" s="730">
        <v>3.1437846358950999E-2</v>
      </c>
      <c r="T593" s="750" t="s">
        <v>11475</v>
      </c>
      <c r="U593" s="750" t="s">
        <v>11553</v>
      </c>
      <c r="V593" s="750" t="s">
        <v>11554</v>
      </c>
      <c r="W593" s="750" t="s">
        <v>11475</v>
      </c>
      <c r="X593" s="750">
        <v>6</v>
      </c>
      <c r="Y593" s="750">
        <v>31</v>
      </c>
      <c r="Z593" s="750" t="s">
        <v>12091</v>
      </c>
      <c r="AA593" s="750">
        <v>1</v>
      </c>
      <c r="AB593" s="750">
        <v>0</v>
      </c>
      <c r="AC593" s="750">
        <v>0</v>
      </c>
      <c r="AD593" s="750">
        <v>0</v>
      </c>
      <c r="AE593" s="750" t="s">
        <v>11475</v>
      </c>
    </row>
    <row r="594" spans="16:31">
      <c r="P594" s="750" t="s">
        <v>12100</v>
      </c>
      <c r="Q594" s="750" t="s">
        <v>12090</v>
      </c>
      <c r="R594" s="750" t="s">
        <v>929</v>
      </c>
      <c r="S594" s="730">
        <v>2.9070590304349001E-2</v>
      </c>
      <c r="T594" s="750" t="s">
        <v>11475</v>
      </c>
      <c r="U594" s="750" t="s">
        <v>11553</v>
      </c>
      <c r="V594" s="750" t="s">
        <v>11554</v>
      </c>
      <c r="W594" s="750" t="s">
        <v>11475</v>
      </c>
      <c r="X594" s="750">
        <v>6</v>
      </c>
      <c r="Y594" s="750">
        <v>31</v>
      </c>
      <c r="Z594" s="750" t="s">
        <v>12091</v>
      </c>
      <c r="AA594" s="750">
        <v>1</v>
      </c>
      <c r="AB594" s="750">
        <v>0</v>
      </c>
      <c r="AC594" s="750">
        <v>0</v>
      </c>
      <c r="AD594" s="750">
        <v>0</v>
      </c>
      <c r="AE594" s="750" t="s">
        <v>11475</v>
      </c>
    </row>
    <row r="595" spans="16:31">
      <c r="P595" s="750" t="s">
        <v>12101</v>
      </c>
      <c r="Q595" s="750" t="s">
        <v>12090</v>
      </c>
      <c r="R595" s="750" t="s">
        <v>11474</v>
      </c>
      <c r="S595" s="730">
        <v>0.24764361399597601</v>
      </c>
      <c r="T595" s="750" t="s">
        <v>11475</v>
      </c>
      <c r="U595" s="750" t="s">
        <v>11501</v>
      </c>
      <c r="V595" s="750" t="s">
        <v>11501</v>
      </c>
      <c r="W595" s="750" t="s">
        <v>11475</v>
      </c>
      <c r="X595" s="750">
        <v>6</v>
      </c>
      <c r="Y595" s="750">
        <v>31</v>
      </c>
      <c r="Z595" s="750" t="s">
        <v>12091</v>
      </c>
      <c r="AA595" s="750">
        <v>1</v>
      </c>
      <c r="AB595" s="750">
        <v>0</v>
      </c>
      <c r="AC595" s="750">
        <v>0</v>
      </c>
      <c r="AD595" s="750">
        <v>8</v>
      </c>
      <c r="AE595" s="750" t="s">
        <v>11475</v>
      </c>
    </row>
    <row r="596" spans="16:31">
      <c r="P596" s="750" t="s">
        <v>12102</v>
      </c>
      <c r="Q596" s="750" t="s">
        <v>12090</v>
      </c>
      <c r="R596" s="750" t="s">
        <v>11474</v>
      </c>
      <c r="S596" s="730">
        <v>6.1943915929613E-2</v>
      </c>
      <c r="T596" s="750" t="s">
        <v>11475</v>
      </c>
      <c r="U596" s="750" t="s">
        <v>11501</v>
      </c>
      <c r="V596" s="750" t="s">
        <v>11501</v>
      </c>
      <c r="W596" s="750" t="s">
        <v>11475</v>
      </c>
      <c r="X596" s="750">
        <v>6</v>
      </c>
      <c r="Y596" s="750">
        <v>31</v>
      </c>
      <c r="Z596" s="750" t="s">
        <v>12091</v>
      </c>
      <c r="AA596" s="750">
        <v>1</v>
      </c>
      <c r="AB596" s="750">
        <v>0</v>
      </c>
      <c r="AC596" s="750">
        <v>0</v>
      </c>
      <c r="AD596" s="750">
        <v>8</v>
      </c>
      <c r="AE596" s="750" t="s">
        <v>11475</v>
      </c>
    </row>
    <row r="597" spans="16:31">
      <c r="P597" s="750" t="s">
        <v>12084</v>
      </c>
      <c r="Q597" s="750" t="s">
        <v>12090</v>
      </c>
      <c r="R597" s="750" t="s">
        <v>11474</v>
      </c>
      <c r="S597" s="730">
        <v>1.2651714815971001E-2</v>
      </c>
      <c r="T597" s="750" t="s">
        <v>11475</v>
      </c>
      <c r="U597" s="750" t="s">
        <v>11501</v>
      </c>
      <c r="V597" s="750" t="s">
        <v>11501</v>
      </c>
      <c r="W597" s="750" t="s">
        <v>11475</v>
      </c>
      <c r="X597" s="750">
        <v>6</v>
      </c>
      <c r="Y597" s="750">
        <v>30</v>
      </c>
      <c r="Z597" s="750" t="s">
        <v>12079</v>
      </c>
      <c r="AA597" s="750">
        <v>1</v>
      </c>
      <c r="AB597" s="750">
        <v>0</v>
      </c>
      <c r="AC597" s="750">
        <v>0</v>
      </c>
      <c r="AD597" s="750">
        <v>8</v>
      </c>
      <c r="AE597" s="750" t="s">
        <v>11475</v>
      </c>
    </row>
    <row r="598" spans="16:31">
      <c r="P598" s="750" t="s">
        <v>12084</v>
      </c>
      <c r="Q598" s="750" t="s">
        <v>12090</v>
      </c>
      <c r="R598" s="750" t="s">
        <v>11474</v>
      </c>
      <c r="S598" s="730">
        <v>0.243178423888852</v>
      </c>
      <c r="T598" s="750" t="s">
        <v>11475</v>
      </c>
      <c r="U598" s="750" t="s">
        <v>11501</v>
      </c>
      <c r="V598" s="750" t="s">
        <v>11501</v>
      </c>
      <c r="W598" s="750" t="s">
        <v>11475</v>
      </c>
      <c r="X598" s="750">
        <v>6</v>
      </c>
      <c r="Y598" s="750">
        <v>31</v>
      </c>
      <c r="Z598" s="750" t="s">
        <v>12091</v>
      </c>
      <c r="AA598" s="750">
        <v>1</v>
      </c>
      <c r="AB598" s="750">
        <v>0</v>
      </c>
      <c r="AC598" s="750">
        <v>0</v>
      </c>
      <c r="AD598" s="750">
        <v>8</v>
      </c>
      <c r="AE598" s="750" t="s">
        <v>11475</v>
      </c>
    </row>
    <row r="599" spans="16:31">
      <c r="P599" s="750" t="s">
        <v>12103</v>
      </c>
      <c r="Q599" s="750" t="s">
        <v>12090</v>
      </c>
      <c r="R599" s="750" t="s">
        <v>11474</v>
      </c>
      <c r="S599" s="730">
        <v>0.97876836731675299</v>
      </c>
      <c r="T599" s="750" t="s">
        <v>11475</v>
      </c>
      <c r="U599" s="750" t="s">
        <v>11501</v>
      </c>
      <c r="V599" s="750" t="s">
        <v>11501</v>
      </c>
      <c r="W599" s="750" t="s">
        <v>11475</v>
      </c>
      <c r="X599" s="750">
        <v>6</v>
      </c>
      <c r="Y599" s="750">
        <v>31</v>
      </c>
      <c r="Z599" s="750" t="s">
        <v>12091</v>
      </c>
      <c r="AA599" s="750">
        <v>1</v>
      </c>
      <c r="AB599" s="750">
        <v>0</v>
      </c>
      <c r="AC599" s="750">
        <v>0</v>
      </c>
      <c r="AD599" s="750">
        <v>8</v>
      </c>
      <c r="AE599" s="750" t="s">
        <v>11475</v>
      </c>
    </row>
    <row r="600" spans="16:31">
      <c r="P600" s="750" t="s">
        <v>12104</v>
      </c>
      <c r="Q600" s="750" t="s">
        <v>12090</v>
      </c>
      <c r="R600" s="750" t="s">
        <v>11474</v>
      </c>
      <c r="S600" s="730">
        <v>0.479446045800411</v>
      </c>
      <c r="T600" s="750" t="s">
        <v>11475</v>
      </c>
      <c r="U600" s="750" t="s">
        <v>11501</v>
      </c>
      <c r="V600" s="750" t="s">
        <v>11501</v>
      </c>
      <c r="W600" s="750" t="s">
        <v>11475</v>
      </c>
      <c r="X600" s="750">
        <v>6</v>
      </c>
      <c r="Y600" s="750">
        <v>31</v>
      </c>
      <c r="Z600" s="750" t="s">
        <v>12091</v>
      </c>
      <c r="AA600" s="750">
        <v>1</v>
      </c>
      <c r="AB600" s="750">
        <v>0</v>
      </c>
      <c r="AC600" s="750">
        <v>0</v>
      </c>
      <c r="AD600" s="750">
        <v>8</v>
      </c>
      <c r="AE600" s="750" t="s">
        <v>11475</v>
      </c>
    </row>
    <row r="601" spans="16:31">
      <c r="P601" s="750" t="s">
        <v>12105</v>
      </c>
      <c r="Q601" s="750" t="s">
        <v>12090</v>
      </c>
      <c r="R601" s="750" t="s">
        <v>11474</v>
      </c>
      <c r="S601" s="730">
        <v>0.119476515421873</v>
      </c>
      <c r="T601" s="750" t="s">
        <v>11475</v>
      </c>
      <c r="U601" s="750" t="s">
        <v>11501</v>
      </c>
      <c r="V601" s="750" t="s">
        <v>11501</v>
      </c>
      <c r="W601" s="750" t="s">
        <v>11475</v>
      </c>
      <c r="X601" s="750">
        <v>6</v>
      </c>
      <c r="Y601" s="750">
        <v>31</v>
      </c>
      <c r="Z601" s="750" t="s">
        <v>12091</v>
      </c>
      <c r="AA601" s="750">
        <v>1</v>
      </c>
      <c r="AB601" s="750">
        <v>0</v>
      </c>
      <c r="AC601" s="750">
        <v>0</v>
      </c>
      <c r="AD601" s="750">
        <v>8</v>
      </c>
      <c r="AE601" s="750" t="s">
        <v>11475</v>
      </c>
    </row>
    <row r="602" spans="16:31">
      <c r="P602" s="750" t="s">
        <v>12106</v>
      </c>
      <c r="Q602" s="750" t="s">
        <v>12090</v>
      </c>
      <c r="R602" s="750" t="s">
        <v>11474</v>
      </c>
      <c r="S602" s="730">
        <v>1.2909911926476E-2</v>
      </c>
      <c r="T602" s="750" t="s">
        <v>11475</v>
      </c>
      <c r="U602" s="750" t="s">
        <v>11553</v>
      </c>
      <c r="V602" s="750" t="s">
        <v>11554</v>
      </c>
      <c r="W602" s="750" t="s">
        <v>11475</v>
      </c>
      <c r="X602" s="750">
        <v>6</v>
      </c>
      <c r="Y602" s="750">
        <v>31</v>
      </c>
      <c r="Z602" s="750" t="s">
        <v>12091</v>
      </c>
      <c r="AA602" s="750">
        <v>1</v>
      </c>
      <c r="AB602" s="750">
        <v>0</v>
      </c>
      <c r="AC602" s="750">
        <v>0</v>
      </c>
      <c r="AD602" s="750">
        <v>0</v>
      </c>
      <c r="AE602" s="750" t="s">
        <v>11475</v>
      </c>
    </row>
    <row r="603" spans="16:31">
      <c r="P603" s="750" t="s">
        <v>12107</v>
      </c>
      <c r="Q603" s="750" t="s">
        <v>12108</v>
      </c>
      <c r="R603" s="750" t="s">
        <v>11474</v>
      </c>
      <c r="S603" s="730">
        <v>8.3886758965529995E-2</v>
      </c>
      <c r="T603" s="750" t="s">
        <v>11475</v>
      </c>
      <c r="U603" s="750" t="s">
        <v>11492</v>
      </c>
      <c r="V603" s="750" t="s">
        <v>11493</v>
      </c>
      <c r="W603" s="750" t="s">
        <v>11475</v>
      </c>
      <c r="X603" s="750">
        <v>6</v>
      </c>
      <c r="Y603" s="750">
        <v>31</v>
      </c>
      <c r="Z603" s="750" t="s">
        <v>12091</v>
      </c>
      <c r="AA603" s="750">
        <v>1</v>
      </c>
      <c r="AB603" s="750">
        <v>0</v>
      </c>
      <c r="AC603" s="750">
        <v>0</v>
      </c>
      <c r="AD603" s="750">
        <v>0</v>
      </c>
      <c r="AE603" s="750" t="s">
        <v>11475</v>
      </c>
    </row>
    <row r="604" spans="16:31">
      <c r="P604" s="750" t="s">
        <v>12109</v>
      </c>
      <c r="Q604" s="750" t="s">
        <v>12108</v>
      </c>
      <c r="R604" s="750" t="s">
        <v>11474</v>
      </c>
      <c r="S604" s="730">
        <v>8.3810245983614001E-2</v>
      </c>
      <c r="T604" s="750" t="s">
        <v>11475</v>
      </c>
      <c r="U604" s="750" t="s">
        <v>11492</v>
      </c>
      <c r="V604" s="750" t="s">
        <v>11493</v>
      </c>
      <c r="W604" s="750" t="s">
        <v>11475</v>
      </c>
      <c r="X604" s="750">
        <v>6</v>
      </c>
      <c r="Y604" s="750">
        <v>31</v>
      </c>
      <c r="Z604" s="750" t="s">
        <v>12091</v>
      </c>
      <c r="AA604" s="750">
        <v>1</v>
      </c>
      <c r="AB604" s="750">
        <v>0</v>
      </c>
      <c r="AC604" s="750">
        <v>0</v>
      </c>
      <c r="AD604" s="750">
        <v>0</v>
      </c>
      <c r="AE604" s="750" t="s">
        <v>11475</v>
      </c>
    </row>
    <row r="605" spans="16:31">
      <c r="P605" s="750" t="s">
        <v>12095</v>
      </c>
      <c r="Q605" s="750" t="s">
        <v>12108</v>
      </c>
      <c r="R605" s="750" t="s">
        <v>11474</v>
      </c>
      <c r="S605" s="730">
        <v>2.4781100435855201</v>
      </c>
      <c r="T605" s="750" t="s">
        <v>11475</v>
      </c>
      <c r="U605" s="750" t="s">
        <v>11541</v>
      </c>
      <c r="V605" s="750" t="s">
        <v>11524</v>
      </c>
      <c r="W605" s="750" t="s">
        <v>11475</v>
      </c>
      <c r="X605" s="750">
        <v>6</v>
      </c>
      <c r="Y605" s="750">
        <v>31</v>
      </c>
      <c r="Z605" s="750" t="s">
        <v>12091</v>
      </c>
      <c r="AA605" s="750">
        <v>1</v>
      </c>
      <c r="AB605" s="750">
        <v>0</v>
      </c>
      <c r="AC605" s="750">
        <v>0</v>
      </c>
      <c r="AD605" s="750">
        <v>0</v>
      </c>
      <c r="AE605" s="750" t="s">
        <v>11475</v>
      </c>
    </row>
    <row r="606" spans="16:31">
      <c r="P606" s="750" t="s">
        <v>12096</v>
      </c>
      <c r="Q606" s="750" t="s">
        <v>12108</v>
      </c>
      <c r="R606" s="750" t="s">
        <v>11474</v>
      </c>
      <c r="S606" s="730">
        <v>0.89528595690466295</v>
      </c>
      <c r="T606" s="750" t="s">
        <v>11475</v>
      </c>
      <c r="U606" s="750" t="s">
        <v>11523</v>
      </c>
      <c r="V606" s="750" t="s">
        <v>11524</v>
      </c>
      <c r="W606" s="750" t="s">
        <v>923</v>
      </c>
      <c r="X606" s="750">
        <v>6</v>
      </c>
      <c r="Y606" s="750">
        <v>31</v>
      </c>
      <c r="Z606" s="750" t="s">
        <v>12091</v>
      </c>
      <c r="AA606" s="750">
        <v>0</v>
      </c>
      <c r="AB606" s="750">
        <v>1</v>
      </c>
      <c r="AC606" s="750">
        <v>0</v>
      </c>
      <c r="AD606" s="750">
        <v>0</v>
      </c>
      <c r="AE606" s="750" t="s">
        <v>11475</v>
      </c>
    </row>
    <row r="607" spans="16:31">
      <c r="P607" s="750" t="s">
        <v>12105</v>
      </c>
      <c r="Q607" s="750" t="s">
        <v>12108</v>
      </c>
      <c r="R607" s="750" t="s">
        <v>11474</v>
      </c>
      <c r="S607" s="730">
        <v>0.64417266607262202</v>
      </c>
      <c r="T607" s="750" t="s">
        <v>11475</v>
      </c>
      <c r="U607" s="750" t="s">
        <v>11501</v>
      </c>
      <c r="V607" s="750" t="s">
        <v>11501</v>
      </c>
      <c r="W607" s="750" t="s">
        <v>11475</v>
      </c>
      <c r="X607" s="750">
        <v>6</v>
      </c>
      <c r="Y607" s="750">
        <v>31</v>
      </c>
      <c r="Z607" s="750" t="s">
        <v>12091</v>
      </c>
      <c r="AA607" s="750">
        <v>1</v>
      </c>
      <c r="AB607" s="750">
        <v>0</v>
      </c>
      <c r="AC607" s="750">
        <v>0</v>
      </c>
      <c r="AD607" s="750">
        <v>8</v>
      </c>
      <c r="AE607" s="750" t="s">
        <v>11475</v>
      </c>
    </row>
    <row r="608" spans="16:31">
      <c r="P608" s="750" t="s">
        <v>12110</v>
      </c>
      <c r="Q608" s="750" t="s">
        <v>12108</v>
      </c>
      <c r="R608" s="750" t="s">
        <v>11474</v>
      </c>
      <c r="S608" s="730">
        <v>0.21394094394125099</v>
      </c>
      <c r="T608" s="750" t="s">
        <v>11475</v>
      </c>
      <c r="U608" s="750" t="s">
        <v>11501</v>
      </c>
      <c r="V608" s="750" t="s">
        <v>11501</v>
      </c>
      <c r="W608" s="750" t="s">
        <v>11475</v>
      </c>
      <c r="X608" s="750">
        <v>6</v>
      </c>
      <c r="Y608" s="750">
        <v>31</v>
      </c>
      <c r="Z608" s="750" t="s">
        <v>12091</v>
      </c>
      <c r="AA608" s="750">
        <v>1</v>
      </c>
      <c r="AB608" s="750">
        <v>0</v>
      </c>
      <c r="AC608" s="750">
        <v>0</v>
      </c>
      <c r="AD608" s="750">
        <v>8</v>
      </c>
      <c r="AE608" s="750" t="s">
        <v>11475</v>
      </c>
    </row>
    <row r="609" spans="16:31">
      <c r="P609" s="750" t="s">
        <v>12111</v>
      </c>
      <c r="Q609" s="750" t="s">
        <v>12112</v>
      </c>
      <c r="R609" s="750" t="s">
        <v>11474</v>
      </c>
      <c r="S609" s="730">
        <v>0.19752738962550501</v>
      </c>
      <c r="T609" s="750" t="s">
        <v>11475</v>
      </c>
      <c r="U609" s="750" t="s">
        <v>11541</v>
      </c>
      <c r="V609" s="750" t="s">
        <v>11524</v>
      </c>
      <c r="W609" s="750" t="s">
        <v>11475</v>
      </c>
      <c r="X609" s="750">
        <v>6</v>
      </c>
      <c r="Y609" s="750">
        <v>32</v>
      </c>
      <c r="Z609" s="750" t="s">
        <v>12113</v>
      </c>
      <c r="AA609" s="750">
        <v>1</v>
      </c>
      <c r="AB609" s="750">
        <v>0</v>
      </c>
      <c r="AC609" s="750">
        <v>0</v>
      </c>
      <c r="AD609" s="750">
        <v>0</v>
      </c>
      <c r="AE609" s="750" t="s">
        <v>11475</v>
      </c>
    </row>
    <row r="610" spans="16:31">
      <c r="P610" s="750" t="s">
        <v>12095</v>
      </c>
      <c r="Q610" s="750" t="s">
        <v>12112</v>
      </c>
      <c r="R610" s="750" t="s">
        <v>11474</v>
      </c>
      <c r="S610" s="730">
        <v>0.72876615632555497</v>
      </c>
      <c r="T610" s="750" t="s">
        <v>11475</v>
      </c>
      <c r="U610" s="750" t="s">
        <v>11541</v>
      </c>
      <c r="V610" s="750" t="s">
        <v>11524</v>
      </c>
      <c r="W610" s="750" t="s">
        <v>11475</v>
      </c>
      <c r="X610" s="750">
        <v>6</v>
      </c>
      <c r="Y610" s="750">
        <v>32</v>
      </c>
      <c r="Z610" s="750" t="s">
        <v>12113</v>
      </c>
      <c r="AA610" s="750">
        <v>1</v>
      </c>
      <c r="AB610" s="750">
        <v>0</v>
      </c>
      <c r="AC610" s="750">
        <v>0</v>
      </c>
      <c r="AD610" s="750">
        <v>0</v>
      </c>
      <c r="AE610" s="750" t="s">
        <v>11475</v>
      </c>
    </row>
    <row r="611" spans="16:31">
      <c r="P611" s="750" t="s">
        <v>12096</v>
      </c>
      <c r="Q611" s="750" t="s">
        <v>12112</v>
      </c>
      <c r="R611" s="750" t="s">
        <v>11474</v>
      </c>
      <c r="S611" s="730">
        <v>0.30233543381576</v>
      </c>
      <c r="T611" s="750" t="s">
        <v>11475</v>
      </c>
      <c r="U611" s="750" t="s">
        <v>11523</v>
      </c>
      <c r="V611" s="750" t="s">
        <v>11524</v>
      </c>
      <c r="W611" s="750" t="s">
        <v>923</v>
      </c>
      <c r="X611" s="750">
        <v>6</v>
      </c>
      <c r="Y611" s="750">
        <v>32</v>
      </c>
      <c r="Z611" s="750" t="s">
        <v>12113</v>
      </c>
      <c r="AA611" s="750">
        <v>0</v>
      </c>
      <c r="AB611" s="750">
        <v>1</v>
      </c>
      <c r="AC611" s="750">
        <v>0</v>
      </c>
      <c r="AD611" s="750">
        <v>0</v>
      </c>
      <c r="AE611" s="750" t="s">
        <v>11475</v>
      </c>
    </row>
    <row r="612" spans="16:31">
      <c r="P612" s="750" t="s">
        <v>12114</v>
      </c>
      <c r="Q612" s="750" t="s">
        <v>12112</v>
      </c>
      <c r="R612" s="750" t="s">
        <v>11474</v>
      </c>
      <c r="S612" s="730">
        <v>1.4914208631819501</v>
      </c>
      <c r="T612" s="750" t="s">
        <v>11475</v>
      </c>
      <c r="U612" s="750" t="s">
        <v>11492</v>
      </c>
      <c r="V612" s="750" t="s">
        <v>11493</v>
      </c>
      <c r="W612" s="750" t="s">
        <v>11475</v>
      </c>
      <c r="X612" s="750">
        <v>6</v>
      </c>
      <c r="Y612" s="750">
        <v>32</v>
      </c>
      <c r="Z612" s="750" t="s">
        <v>12113</v>
      </c>
      <c r="AA612" s="750">
        <v>1</v>
      </c>
      <c r="AB612" s="750">
        <v>0</v>
      </c>
      <c r="AC612" s="750">
        <v>0</v>
      </c>
      <c r="AD612" s="750">
        <v>0</v>
      </c>
      <c r="AE612" s="750" t="s">
        <v>11475</v>
      </c>
    </row>
    <row r="613" spans="16:31">
      <c r="P613" s="750" t="s">
        <v>12115</v>
      </c>
      <c r="Q613" s="750" t="s">
        <v>12116</v>
      </c>
      <c r="R613" s="750" t="s">
        <v>929</v>
      </c>
      <c r="S613" s="730">
        <v>0.225455598008965</v>
      </c>
      <c r="T613" s="750" t="s">
        <v>11475</v>
      </c>
      <c r="U613" s="750" t="s">
        <v>11492</v>
      </c>
      <c r="V613" s="750" t="s">
        <v>11493</v>
      </c>
      <c r="W613" s="750" t="s">
        <v>11475</v>
      </c>
      <c r="X613" s="750">
        <v>6</v>
      </c>
      <c r="Y613" s="750">
        <v>32</v>
      </c>
      <c r="Z613" s="750" t="s">
        <v>12113</v>
      </c>
      <c r="AA613" s="750">
        <v>1</v>
      </c>
      <c r="AB613" s="750">
        <v>0</v>
      </c>
      <c r="AC613" s="750">
        <v>0</v>
      </c>
      <c r="AD613" s="750">
        <v>0</v>
      </c>
      <c r="AE613" s="750" t="s">
        <v>11475</v>
      </c>
    </row>
    <row r="614" spans="16:31">
      <c r="P614" s="750" t="s">
        <v>12117</v>
      </c>
      <c r="Q614" s="750" t="s">
        <v>12116</v>
      </c>
      <c r="R614" s="750" t="s">
        <v>929</v>
      </c>
      <c r="S614" s="730">
        <v>0.18616747591466501</v>
      </c>
      <c r="T614" s="750" t="s">
        <v>11475</v>
      </c>
      <c r="U614" s="750" t="s">
        <v>11492</v>
      </c>
      <c r="V614" s="750" t="s">
        <v>11493</v>
      </c>
      <c r="W614" s="750" t="s">
        <v>11475</v>
      </c>
      <c r="X614" s="750">
        <v>6</v>
      </c>
      <c r="Y614" s="750">
        <v>32</v>
      </c>
      <c r="Z614" s="750" t="s">
        <v>12113</v>
      </c>
      <c r="AA614" s="750">
        <v>1</v>
      </c>
      <c r="AB614" s="750">
        <v>0</v>
      </c>
      <c r="AC614" s="750">
        <v>0</v>
      </c>
      <c r="AD614" s="750">
        <v>0</v>
      </c>
      <c r="AE614" s="750" t="s">
        <v>11475</v>
      </c>
    </row>
    <row r="615" spans="16:31">
      <c r="P615" s="750" t="s">
        <v>12118</v>
      </c>
      <c r="Q615" s="750" t="s">
        <v>12116</v>
      </c>
      <c r="R615" s="750" t="s">
        <v>11474</v>
      </c>
      <c r="S615" s="730">
        <v>1.9520318550936999E-2</v>
      </c>
      <c r="T615" s="750" t="s">
        <v>11475</v>
      </c>
      <c r="U615" s="750" t="s">
        <v>11492</v>
      </c>
      <c r="V615" s="750" t="s">
        <v>11493</v>
      </c>
      <c r="W615" s="750" t="s">
        <v>11475</v>
      </c>
      <c r="X615" s="750">
        <v>6</v>
      </c>
      <c r="Y615" s="750">
        <v>32</v>
      </c>
      <c r="Z615" s="750" t="s">
        <v>12113</v>
      </c>
      <c r="AA615" s="750">
        <v>1</v>
      </c>
      <c r="AB615" s="750">
        <v>0</v>
      </c>
      <c r="AC615" s="750">
        <v>0</v>
      </c>
      <c r="AD615" s="750">
        <v>0</v>
      </c>
      <c r="AE615" s="750" t="s">
        <v>11475</v>
      </c>
    </row>
    <row r="616" spans="16:31">
      <c r="P616" s="750" t="s">
        <v>12119</v>
      </c>
      <c r="Q616" s="750" t="s">
        <v>12116</v>
      </c>
      <c r="R616" s="750" t="s">
        <v>929</v>
      </c>
      <c r="S616" s="730">
        <v>0.25725849808673501</v>
      </c>
      <c r="T616" s="750" t="s">
        <v>11475</v>
      </c>
      <c r="U616" s="750" t="s">
        <v>11492</v>
      </c>
      <c r="V616" s="750" t="s">
        <v>11493</v>
      </c>
      <c r="W616" s="750" t="s">
        <v>11475</v>
      </c>
      <c r="X616" s="750">
        <v>6</v>
      </c>
      <c r="Y616" s="750">
        <v>32</v>
      </c>
      <c r="Z616" s="750" t="s">
        <v>12113</v>
      </c>
      <c r="AA616" s="750">
        <v>1</v>
      </c>
      <c r="AB616" s="750">
        <v>0</v>
      </c>
      <c r="AC616" s="750">
        <v>0</v>
      </c>
      <c r="AD616" s="750">
        <v>0</v>
      </c>
      <c r="AE616" s="750" t="s">
        <v>11475</v>
      </c>
    </row>
    <row r="617" spans="16:31">
      <c r="P617" s="750" t="s">
        <v>12120</v>
      </c>
      <c r="Q617" s="750" t="s">
        <v>12116</v>
      </c>
      <c r="R617" s="750" t="s">
        <v>11474</v>
      </c>
      <c r="S617" s="730">
        <v>0.140466038508128</v>
      </c>
      <c r="T617" s="750" t="s">
        <v>11475</v>
      </c>
      <c r="U617" s="750" t="s">
        <v>11541</v>
      </c>
      <c r="V617" s="750" t="s">
        <v>11524</v>
      </c>
      <c r="W617" s="750" t="s">
        <v>923</v>
      </c>
      <c r="X617" s="750">
        <v>6</v>
      </c>
      <c r="Y617" s="750">
        <v>32</v>
      </c>
      <c r="Z617" s="750" t="s">
        <v>12113</v>
      </c>
      <c r="AA617" s="750">
        <v>0</v>
      </c>
      <c r="AB617" s="750">
        <v>1</v>
      </c>
      <c r="AC617" s="750">
        <v>0</v>
      </c>
      <c r="AD617" s="750">
        <v>0</v>
      </c>
      <c r="AE617" s="750" t="s">
        <v>11475</v>
      </c>
    </row>
    <row r="618" spans="16:31">
      <c r="P618" s="750" t="s">
        <v>12121</v>
      </c>
      <c r="Q618" s="750" t="s">
        <v>12116</v>
      </c>
      <c r="R618" s="750" t="s">
        <v>11474</v>
      </c>
      <c r="S618" s="730">
        <v>8.1493097041941007E-2</v>
      </c>
      <c r="T618" s="750" t="s">
        <v>11475</v>
      </c>
      <c r="U618" s="750" t="s">
        <v>11541</v>
      </c>
      <c r="V618" s="750" t="s">
        <v>11524</v>
      </c>
      <c r="W618" s="750" t="s">
        <v>11475</v>
      </c>
      <c r="X618" s="750">
        <v>6</v>
      </c>
      <c r="Y618" s="750">
        <v>32</v>
      </c>
      <c r="Z618" s="750" t="s">
        <v>12113</v>
      </c>
      <c r="AA618" s="750">
        <v>1</v>
      </c>
      <c r="AB618" s="750">
        <v>0</v>
      </c>
      <c r="AC618" s="750">
        <v>0</v>
      </c>
      <c r="AD618" s="750">
        <v>0</v>
      </c>
      <c r="AE618" s="750" t="s">
        <v>11475</v>
      </c>
    </row>
    <row r="619" spans="16:31">
      <c r="P619" s="750" t="s">
        <v>12122</v>
      </c>
      <c r="Q619" s="750" t="s">
        <v>12116</v>
      </c>
      <c r="R619" s="750" t="s">
        <v>11474</v>
      </c>
      <c r="S619" s="730">
        <v>0.10660254550978</v>
      </c>
      <c r="T619" s="750" t="s">
        <v>11475</v>
      </c>
      <c r="U619" s="750" t="s">
        <v>11501</v>
      </c>
      <c r="V619" s="750" t="s">
        <v>11501</v>
      </c>
      <c r="W619" s="750" t="s">
        <v>11475</v>
      </c>
      <c r="X619" s="750">
        <v>6</v>
      </c>
      <c r="Y619" s="750">
        <v>32</v>
      </c>
      <c r="Z619" s="750" t="s">
        <v>12113</v>
      </c>
      <c r="AA619" s="750">
        <v>1</v>
      </c>
      <c r="AB619" s="750">
        <v>0</v>
      </c>
      <c r="AC619" s="750">
        <v>0</v>
      </c>
      <c r="AD619" s="750">
        <v>8</v>
      </c>
      <c r="AE619" s="750" t="s">
        <v>11475</v>
      </c>
    </row>
    <row r="620" spans="16:31">
      <c r="P620" s="750" t="s">
        <v>12123</v>
      </c>
      <c r="Q620" s="750" t="s">
        <v>12116</v>
      </c>
      <c r="R620" s="750" t="s">
        <v>929</v>
      </c>
      <c r="S620" s="730">
        <v>0.104109614728693</v>
      </c>
      <c r="T620" s="750" t="s">
        <v>11475</v>
      </c>
      <c r="U620" s="750" t="s">
        <v>11501</v>
      </c>
      <c r="V620" s="750" t="s">
        <v>11501</v>
      </c>
      <c r="W620" s="750" t="s">
        <v>11475</v>
      </c>
      <c r="X620" s="750">
        <v>6</v>
      </c>
      <c r="Y620" s="750">
        <v>32</v>
      </c>
      <c r="Z620" s="750" t="s">
        <v>12113</v>
      </c>
      <c r="AA620" s="750">
        <v>1</v>
      </c>
      <c r="AB620" s="750">
        <v>0</v>
      </c>
      <c r="AC620" s="750">
        <v>0</v>
      </c>
      <c r="AD620" s="750">
        <v>8</v>
      </c>
      <c r="AE620" s="750" t="s">
        <v>11475</v>
      </c>
    </row>
    <row r="621" spans="16:31">
      <c r="P621" s="750" t="s">
        <v>12124</v>
      </c>
      <c r="Q621" s="750" t="s">
        <v>12116</v>
      </c>
      <c r="R621" s="750" t="s">
        <v>11474</v>
      </c>
      <c r="S621" s="730">
        <v>0.447343918775989</v>
      </c>
      <c r="T621" s="750" t="s">
        <v>11475</v>
      </c>
      <c r="U621" s="750" t="s">
        <v>11541</v>
      </c>
      <c r="V621" s="750" t="s">
        <v>11524</v>
      </c>
      <c r="W621" s="750" t="s">
        <v>11475</v>
      </c>
      <c r="X621" s="750">
        <v>6</v>
      </c>
      <c r="Y621" s="750">
        <v>32</v>
      </c>
      <c r="Z621" s="750" t="s">
        <v>12113</v>
      </c>
      <c r="AA621" s="750">
        <v>1</v>
      </c>
      <c r="AB621" s="750">
        <v>0</v>
      </c>
      <c r="AC621" s="750">
        <v>0</v>
      </c>
      <c r="AD621" s="750">
        <v>0</v>
      </c>
      <c r="AE621" s="750" t="s">
        <v>11475</v>
      </c>
    </row>
    <row r="622" spans="16:31">
      <c r="P622" s="750" t="s">
        <v>12125</v>
      </c>
      <c r="Q622" s="750" t="s">
        <v>12116</v>
      </c>
      <c r="R622" s="750" t="s">
        <v>11474</v>
      </c>
      <c r="S622" s="730">
        <v>0.17292001101035701</v>
      </c>
      <c r="T622" s="750" t="s">
        <v>11475</v>
      </c>
      <c r="U622" s="750" t="s">
        <v>11492</v>
      </c>
      <c r="V622" s="750" t="s">
        <v>11493</v>
      </c>
      <c r="W622" s="750" t="s">
        <v>11475</v>
      </c>
      <c r="X622" s="750">
        <v>6</v>
      </c>
      <c r="Y622" s="750">
        <v>32</v>
      </c>
      <c r="Z622" s="750" t="s">
        <v>12113</v>
      </c>
      <c r="AA622" s="750">
        <v>1</v>
      </c>
      <c r="AB622" s="750">
        <v>0</v>
      </c>
      <c r="AC622" s="750">
        <v>0</v>
      </c>
      <c r="AD622" s="750">
        <v>0</v>
      </c>
      <c r="AE622" s="750" t="s">
        <v>11475</v>
      </c>
    </row>
    <row r="623" spans="16:31">
      <c r="P623" s="750" t="s">
        <v>12126</v>
      </c>
      <c r="Q623" s="750" t="s">
        <v>12116</v>
      </c>
      <c r="R623" s="750" t="s">
        <v>11474</v>
      </c>
      <c r="S623" s="730">
        <v>0.82016506911223896</v>
      </c>
      <c r="T623" s="750" t="s">
        <v>11475</v>
      </c>
      <c r="U623" s="750" t="s">
        <v>11492</v>
      </c>
      <c r="V623" s="750" t="s">
        <v>11493</v>
      </c>
      <c r="W623" s="750" t="s">
        <v>11475</v>
      </c>
      <c r="X623" s="750">
        <v>6</v>
      </c>
      <c r="Y623" s="750">
        <v>32</v>
      </c>
      <c r="Z623" s="750" t="s">
        <v>12113</v>
      </c>
      <c r="AA623" s="750">
        <v>1</v>
      </c>
      <c r="AB623" s="750">
        <v>0</v>
      </c>
      <c r="AC623" s="750">
        <v>0</v>
      </c>
      <c r="AD623" s="750">
        <v>0</v>
      </c>
      <c r="AE623" s="750" t="s">
        <v>11475</v>
      </c>
    </row>
    <row r="624" spans="16:31">
      <c r="P624" s="750" t="s">
        <v>12127</v>
      </c>
      <c r="Q624" s="750" t="s">
        <v>12128</v>
      </c>
      <c r="R624" s="750" t="s">
        <v>11474</v>
      </c>
      <c r="S624" s="730">
        <v>0.39795347147460403</v>
      </c>
      <c r="T624" s="750" t="s">
        <v>11475</v>
      </c>
      <c r="U624" s="750" t="s">
        <v>11541</v>
      </c>
      <c r="V624" s="750" t="s">
        <v>11524</v>
      </c>
      <c r="W624" s="750" t="s">
        <v>11475</v>
      </c>
      <c r="X624" s="750">
        <v>6</v>
      </c>
      <c r="Y624" s="750">
        <v>33</v>
      </c>
      <c r="Z624" s="750" t="s">
        <v>12129</v>
      </c>
      <c r="AA624" s="750">
        <v>1</v>
      </c>
      <c r="AB624" s="750">
        <v>0</v>
      </c>
      <c r="AC624" s="750">
        <v>0</v>
      </c>
      <c r="AD624" s="750">
        <v>0</v>
      </c>
      <c r="AE624" s="750" t="s">
        <v>11475</v>
      </c>
    </row>
    <row r="625" spans="16:31">
      <c r="P625" s="750" t="s">
        <v>12130</v>
      </c>
      <c r="Q625" s="750" t="s">
        <v>12128</v>
      </c>
      <c r="R625" s="750" t="s">
        <v>11474</v>
      </c>
      <c r="S625" s="730">
        <v>1.2582511510905201</v>
      </c>
      <c r="T625" s="750" t="s">
        <v>11475</v>
      </c>
      <c r="U625" s="750" t="s">
        <v>11492</v>
      </c>
      <c r="V625" s="750" t="s">
        <v>11493</v>
      </c>
      <c r="W625" s="750" t="s">
        <v>11475</v>
      </c>
      <c r="X625" s="750">
        <v>6</v>
      </c>
      <c r="Y625" s="750">
        <v>33</v>
      </c>
      <c r="Z625" s="750" t="s">
        <v>12129</v>
      </c>
      <c r="AA625" s="750">
        <v>1</v>
      </c>
      <c r="AB625" s="750">
        <v>0</v>
      </c>
      <c r="AC625" s="750">
        <v>0</v>
      </c>
      <c r="AD625" s="750">
        <v>0</v>
      </c>
      <c r="AE625" s="750" t="s">
        <v>11475</v>
      </c>
    </row>
    <row r="626" spans="16:31">
      <c r="P626" s="750" t="s">
        <v>12131</v>
      </c>
      <c r="Q626" s="750" t="s">
        <v>12128</v>
      </c>
      <c r="R626" s="750" t="s">
        <v>11474</v>
      </c>
      <c r="S626" s="730">
        <v>6.2599682220885994E-2</v>
      </c>
      <c r="T626" s="750" t="s">
        <v>11475</v>
      </c>
      <c r="U626" s="750" t="s">
        <v>11492</v>
      </c>
      <c r="V626" s="750" t="s">
        <v>11493</v>
      </c>
      <c r="W626" s="750" t="s">
        <v>11475</v>
      </c>
      <c r="X626" s="750">
        <v>6</v>
      </c>
      <c r="Y626" s="750">
        <v>33</v>
      </c>
      <c r="Z626" s="750" t="s">
        <v>12129</v>
      </c>
      <c r="AA626" s="750">
        <v>1</v>
      </c>
      <c r="AB626" s="750">
        <v>0</v>
      </c>
      <c r="AC626" s="750">
        <v>0</v>
      </c>
      <c r="AD626" s="750">
        <v>0</v>
      </c>
      <c r="AE626" s="750" t="s">
        <v>11475</v>
      </c>
    </row>
    <row r="627" spans="16:31">
      <c r="P627" s="750" t="s">
        <v>12132</v>
      </c>
      <c r="Q627" s="750" t="s">
        <v>12128</v>
      </c>
      <c r="R627" s="750" t="s">
        <v>11474</v>
      </c>
      <c r="S627" s="730">
        <v>0.37298668542105001</v>
      </c>
      <c r="T627" s="750" t="s">
        <v>11475</v>
      </c>
      <c r="U627" s="750" t="s">
        <v>11523</v>
      </c>
      <c r="V627" s="750" t="s">
        <v>11524</v>
      </c>
      <c r="W627" s="750" t="s">
        <v>1295</v>
      </c>
      <c r="X627" s="750">
        <v>6</v>
      </c>
      <c r="Y627" s="750">
        <v>33</v>
      </c>
      <c r="Z627" s="750" t="s">
        <v>12129</v>
      </c>
      <c r="AA627" s="750">
        <v>0</v>
      </c>
      <c r="AB627" s="750">
        <v>1</v>
      </c>
      <c r="AC627" s="750">
        <v>0</v>
      </c>
      <c r="AD627" s="750">
        <v>0</v>
      </c>
      <c r="AE627" s="750" t="s">
        <v>11475</v>
      </c>
    </row>
    <row r="628" spans="16:31">
      <c r="P628" s="750" t="s">
        <v>12133</v>
      </c>
      <c r="Q628" s="750" t="s">
        <v>12128</v>
      </c>
      <c r="R628" s="750" t="s">
        <v>11474</v>
      </c>
      <c r="S628" s="730">
        <v>0.42278777216686497</v>
      </c>
      <c r="T628" s="750" t="s">
        <v>11475</v>
      </c>
      <c r="U628" s="750" t="s">
        <v>11541</v>
      </c>
      <c r="V628" s="750" t="s">
        <v>11524</v>
      </c>
      <c r="W628" s="750" t="s">
        <v>11475</v>
      </c>
      <c r="X628" s="750">
        <v>6</v>
      </c>
      <c r="Y628" s="750">
        <v>33</v>
      </c>
      <c r="Z628" s="750" t="s">
        <v>12129</v>
      </c>
      <c r="AA628" s="750">
        <v>1</v>
      </c>
      <c r="AB628" s="750">
        <v>0</v>
      </c>
      <c r="AC628" s="750">
        <v>0</v>
      </c>
      <c r="AD628" s="750">
        <v>0</v>
      </c>
      <c r="AE628" s="750" t="s">
        <v>11475</v>
      </c>
    </row>
    <row r="629" spans="16:31">
      <c r="P629" s="750" t="s">
        <v>12134</v>
      </c>
      <c r="Q629" s="750" t="s">
        <v>12128</v>
      </c>
      <c r="R629" s="750" t="s">
        <v>11474</v>
      </c>
      <c r="S629" s="730">
        <v>0.37510070280950603</v>
      </c>
      <c r="T629" s="750" t="s">
        <v>11475</v>
      </c>
      <c r="U629" s="750" t="s">
        <v>11523</v>
      </c>
      <c r="V629" s="750" t="s">
        <v>11524</v>
      </c>
      <c r="W629" s="750" t="s">
        <v>1295</v>
      </c>
      <c r="X629" s="750">
        <v>6</v>
      </c>
      <c r="Y629" s="750">
        <v>33</v>
      </c>
      <c r="Z629" s="750" t="s">
        <v>12129</v>
      </c>
      <c r="AA629" s="750">
        <v>0</v>
      </c>
      <c r="AB629" s="750">
        <v>1</v>
      </c>
      <c r="AC629" s="750">
        <v>0</v>
      </c>
      <c r="AD629" s="750">
        <v>0</v>
      </c>
      <c r="AE629" s="750" t="s">
        <v>11475</v>
      </c>
    </row>
    <row r="630" spans="16:31">
      <c r="P630" s="750" t="s">
        <v>12135</v>
      </c>
      <c r="Q630" s="750" t="s">
        <v>12128</v>
      </c>
      <c r="R630" s="750" t="s">
        <v>11474</v>
      </c>
      <c r="S630" s="730">
        <v>0.155118061740187</v>
      </c>
      <c r="T630" s="750" t="s">
        <v>11475</v>
      </c>
      <c r="U630" s="750" t="s">
        <v>11523</v>
      </c>
      <c r="V630" s="750" t="s">
        <v>11524</v>
      </c>
      <c r="W630" s="750" t="s">
        <v>923</v>
      </c>
      <c r="X630" s="750">
        <v>6</v>
      </c>
      <c r="Y630" s="750">
        <v>33</v>
      </c>
      <c r="Z630" s="750" t="s">
        <v>12129</v>
      </c>
      <c r="AA630" s="750">
        <v>0</v>
      </c>
      <c r="AB630" s="750">
        <v>1</v>
      </c>
      <c r="AC630" s="750">
        <v>0</v>
      </c>
      <c r="AD630" s="750">
        <v>0</v>
      </c>
      <c r="AE630" s="750" t="s">
        <v>11475</v>
      </c>
    </row>
    <row r="631" spans="16:31">
      <c r="P631" s="750" t="s">
        <v>12136</v>
      </c>
      <c r="Q631" s="750" t="s">
        <v>12128</v>
      </c>
      <c r="R631" s="750" t="s">
        <v>11474</v>
      </c>
      <c r="S631" s="730">
        <v>2.6851507505704E-2</v>
      </c>
      <c r="T631" s="750" t="s">
        <v>11475</v>
      </c>
      <c r="U631" s="750" t="s">
        <v>11553</v>
      </c>
      <c r="V631" s="750" t="s">
        <v>11554</v>
      </c>
      <c r="W631" s="750" t="s">
        <v>11475</v>
      </c>
      <c r="X631" s="750">
        <v>6</v>
      </c>
      <c r="Y631" s="750">
        <v>33</v>
      </c>
      <c r="Z631" s="750" t="s">
        <v>12129</v>
      </c>
      <c r="AA631" s="750">
        <v>1</v>
      </c>
      <c r="AB631" s="750">
        <v>0</v>
      </c>
      <c r="AC631" s="750">
        <v>0</v>
      </c>
      <c r="AD631" s="750">
        <v>0</v>
      </c>
      <c r="AE631" s="750" t="s">
        <v>11475</v>
      </c>
    </row>
    <row r="632" spans="16:31">
      <c r="P632" s="750" t="s">
        <v>12137</v>
      </c>
      <c r="Q632" s="750" t="s">
        <v>12128</v>
      </c>
      <c r="R632" s="750" t="s">
        <v>11474</v>
      </c>
      <c r="S632" s="730">
        <v>2.2383338526384002E-2</v>
      </c>
      <c r="T632" s="750" t="s">
        <v>11475</v>
      </c>
      <c r="U632" s="750" t="s">
        <v>11501</v>
      </c>
      <c r="V632" s="750" t="s">
        <v>11501</v>
      </c>
      <c r="W632" s="750" t="s">
        <v>11475</v>
      </c>
      <c r="X632" s="750">
        <v>6</v>
      </c>
      <c r="Y632" s="750">
        <v>33</v>
      </c>
      <c r="Z632" s="750" t="s">
        <v>12129</v>
      </c>
      <c r="AA632" s="750">
        <v>1</v>
      </c>
      <c r="AB632" s="750">
        <v>0</v>
      </c>
      <c r="AC632" s="750">
        <v>0</v>
      </c>
      <c r="AD632" s="750">
        <v>8</v>
      </c>
      <c r="AE632" s="750" t="s">
        <v>11475</v>
      </c>
    </row>
    <row r="633" spans="16:31">
      <c r="P633" s="750" t="s">
        <v>12138</v>
      </c>
      <c r="Q633" s="750" t="s">
        <v>12128</v>
      </c>
      <c r="R633" s="750" t="s">
        <v>11474</v>
      </c>
      <c r="S633" s="730">
        <v>7.8918827467051006E-2</v>
      </c>
      <c r="T633" s="750" t="s">
        <v>11475</v>
      </c>
      <c r="U633" s="750" t="s">
        <v>11501</v>
      </c>
      <c r="V633" s="750" t="s">
        <v>11501</v>
      </c>
      <c r="W633" s="750" t="s">
        <v>11475</v>
      </c>
      <c r="X633" s="750">
        <v>6</v>
      </c>
      <c r="Y633" s="750">
        <v>33</v>
      </c>
      <c r="Z633" s="750" t="s">
        <v>12129</v>
      </c>
      <c r="AA633" s="750">
        <v>1</v>
      </c>
      <c r="AB633" s="750">
        <v>0</v>
      </c>
      <c r="AC633" s="750">
        <v>0</v>
      </c>
      <c r="AD633" s="750">
        <v>8</v>
      </c>
      <c r="AE633" s="750" t="s">
        <v>11475</v>
      </c>
    </row>
    <row r="634" spans="16:31">
      <c r="P634" s="750" t="s">
        <v>12139</v>
      </c>
      <c r="Q634" s="750" t="s">
        <v>12140</v>
      </c>
      <c r="R634" s="750" t="s">
        <v>11474</v>
      </c>
      <c r="S634" s="730">
        <v>1.6112470777404998E-2</v>
      </c>
      <c r="T634" s="750" t="s">
        <v>11475</v>
      </c>
      <c r="U634" s="750" t="s">
        <v>11492</v>
      </c>
      <c r="V634" s="750" t="s">
        <v>11493</v>
      </c>
      <c r="W634" s="750" t="s">
        <v>11475</v>
      </c>
      <c r="X634" s="750">
        <v>6</v>
      </c>
      <c r="Y634" s="750">
        <v>33</v>
      </c>
      <c r="Z634" s="750" t="s">
        <v>12129</v>
      </c>
      <c r="AA634" s="750">
        <v>1</v>
      </c>
      <c r="AB634" s="750">
        <v>0</v>
      </c>
      <c r="AC634" s="750">
        <v>0</v>
      </c>
      <c r="AD634" s="750">
        <v>0</v>
      </c>
      <c r="AE634" s="750" t="s">
        <v>11475</v>
      </c>
    </row>
    <row r="635" spans="16:31">
      <c r="P635" s="750" t="s">
        <v>12141</v>
      </c>
      <c r="Q635" s="750" t="s">
        <v>12140</v>
      </c>
      <c r="R635" s="750" t="s">
        <v>11474</v>
      </c>
      <c r="S635" s="730">
        <v>0.294065650590766</v>
      </c>
      <c r="T635" s="750" t="s">
        <v>11475</v>
      </c>
      <c r="U635" s="750" t="s">
        <v>11492</v>
      </c>
      <c r="V635" s="750" t="s">
        <v>11493</v>
      </c>
      <c r="W635" s="750" t="s">
        <v>11475</v>
      </c>
      <c r="X635" s="750">
        <v>6</v>
      </c>
      <c r="Y635" s="750">
        <v>33</v>
      </c>
      <c r="Z635" s="750" t="s">
        <v>12129</v>
      </c>
      <c r="AA635" s="750">
        <v>1</v>
      </c>
      <c r="AB635" s="750">
        <v>0</v>
      </c>
      <c r="AC635" s="750">
        <v>0</v>
      </c>
      <c r="AD635" s="750">
        <v>0</v>
      </c>
      <c r="AE635" s="750" t="s">
        <v>11475</v>
      </c>
    </row>
    <row r="636" spans="16:31">
      <c r="P636" s="750" t="s">
        <v>12142</v>
      </c>
      <c r="Q636" s="750" t="s">
        <v>12140</v>
      </c>
      <c r="R636" s="750" t="s">
        <v>11474</v>
      </c>
      <c r="S636" s="730">
        <v>1.4571683386431E-2</v>
      </c>
      <c r="T636" s="750" t="s">
        <v>11475</v>
      </c>
      <c r="U636" s="750" t="s">
        <v>11492</v>
      </c>
      <c r="V636" s="750" t="s">
        <v>11493</v>
      </c>
      <c r="W636" s="750" t="s">
        <v>11475</v>
      </c>
      <c r="X636" s="750">
        <v>6</v>
      </c>
      <c r="Y636" s="750">
        <v>33</v>
      </c>
      <c r="Z636" s="750" t="s">
        <v>12129</v>
      </c>
      <c r="AA636" s="750">
        <v>1</v>
      </c>
      <c r="AB636" s="750">
        <v>0</v>
      </c>
      <c r="AC636" s="750">
        <v>0</v>
      </c>
      <c r="AD636" s="750">
        <v>0</v>
      </c>
      <c r="AE636" s="750" t="s">
        <v>11475</v>
      </c>
    </row>
    <row r="637" spans="16:31">
      <c r="P637" s="750" t="s">
        <v>12143</v>
      </c>
      <c r="Q637" s="750" t="s">
        <v>12140</v>
      </c>
      <c r="R637" s="750" t="s">
        <v>11474</v>
      </c>
      <c r="S637" s="730">
        <v>1.8518685439815E-2</v>
      </c>
      <c r="T637" s="750" t="s">
        <v>11475</v>
      </c>
      <c r="U637" s="750" t="s">
        <v>11492</v>
      </c>
      <c r="V637" s="750" t="s">
        <v>11493</v>
      </c>
      <c r="W637" s="750" t="s">
        <v>11475</v>
      </c>
      <c r="X637" s="750">
        <v>6</v>
      </c>
      <c r="Y637" s="750">
        <v>33</v>
      </c>
      <c r="Z637" s="750" t="s">
        <v>12129</v>
      </c>
      <c r="AA637" s="750">
        <v>1</v>
      </c>
      <c r="AB637" s="750">
        <v>0</v>
      </c>
      <c r="AC637" s="750">
        <v>0</v>
      </c>
      <c r="AD637" s="750">
        <v>0</v>
      </c>
      <c r="AE637" s="750" t="s">
        <v>11475</v>
      </c>
    </row>
    <row r="638" spans="16:31">
      <c r="P638" s="750" t="s">
        <v>12144</v>
      </c>
      <c r="Q638" s="750" t="s">
        <v>12140</v>
      </c>
      <c r="R638" s="750" t="s">
        <v>11474</v>
      </c>
      <c r="S638" s="730">
        <v>0.110786062957401</v>
      </c>
      <c r="T638" s="750" t="s">
        <v>11475</v>
      </c>
      <c r="U638" s="750" t="s">
        <v>11492</v>
      </c>
      <c r="V638" s="750" t="s">
        <v>11493</v>
      </c>
      <c r="W638" s="750" t="s">
        <v>11475</v>
      </c>
      <c r="X638" s="750">
        <v>6</v>
      </c>
      <c r="Y638" s="750">
        <v>33</v>
      </c>
      <c r="Z638" s="750" t="s">
        <v>12129</v>
      </c>
      <c r="AA638" s="750">
        <v>1</v>
      </c>
      <c r="AB638" s="750">
        <v>0</v>
      </c>
      <c r="AC638" s="750">
        <v>0</v>
      </c>
      <c r="AD638" s="750">
        <v>0</v>
      </c>
      <c r="AE638" s="750" t="s">
        <v>11475</v>
      </c>
    </row>
    <row r="639" spans="16:31">
      <c r="P639" s="750" t="s">
        <v>12133</v>
      </c>
      <c r="Q639" s="750" t="s">
        <v>12140</v>
      </c>
      <c r="R639" s="750" t="s">
        <v>11474</v>
      </c>
      <c r="S639" s="730">
        <v>0.29544199432454599</v>
      </c>
      <c r="T639" s="750" t="s">
        <v>11475</v>
      </c>
      <c r="U639" s="750" t="s">
        <v>11541</v>
      </c>
      <c r="V639" s="750" t="s">
        <v>11524</v>
      </c>
      <c r="W639" s="750" t="s">
        <v>11475</v>
      </c>
      <c r="X639" s="750">
        <v>6</v>
      </c>
      <c r="Y639" s="750">
        <v>33</v>
      </c>
      <c r="Z639" s="750" t="s">
        <v>12129</v>
      </c>
      <c r="AA639" s="750">
        <v>1</v>
      </c>
      <c r="AB639" s="750">
        <v>0</v>
      </c>
      <c r="AC639" s="750">
        <v>0</v>
      </c>
      <c r="AD639" s="750">
        <v>0</v>
      </c>
      <c r="AE639" s="750" t="s">
        <v>11475</v>
      </c>
    </row>
    <row r="640" spans="16:31">
      <c r="P640" s="750" t="s">
        <v>12145</v>
      </c>
      <c r="Q640" s="750" t="s">
        <v>12140</v>
      </c>
      <c r="R640" s="750" t="s">
        <v>11474</v>
      </c>
      <c r="S640" s="730">
        <v>0.13136584826440401</v>
      </c>
      <c r="T640" s="750" t="s">
        <v>11475</v>
      </c>
      <c r="U640" s="750" t="s">
        <v>11523</v>
      </c>
      <c r="V640" s="750" t="s">
        <v>11524</v>
      </c>
      <c r="W640" s="750" t="s">
        <v>923</v>
      </c>
      <c r="X640" s="750">
        <v>6</v>
      </c>
      <c r="Y640" s="750">
        <v>33</v>
      </c>
      <c r="Z640" s="750" t="s">
        <v>12129</v>
      </c>
      <c r="AA640" s="750">
        <v>0</v>
      </c>
      <c r="AB640" s="750">
        <v>1</v>
      </c>
      <c r="AC640" s="750">
        <v>0</v>
      </c>
      <c r="AD640" s="750">
        <v>0</v>
      </c>
      <c r="AE640" s="750" t="s">
        <v>11475</v>
      </c>
    </row>
    <row r="641" spans="16:31">
      <c r="P641" s="750" t="s">
        <v>12146</v>
      </c>
      <c r="Q641" s="750" t="s">
        <v>12140</v>
      </c>
      <c r="R641" s="750" t="s">
        <v>11474</v>
      </c>
      <c r="S641" s="730">
        <v>0.231246301833337</v>
      </c>
      <c r="T641" s="750" t="s">
        <v>11475</v>
      </c>
      <c r="U641" s="750" t="s">
        <v>11476</v>
      </c>
      <c r="V641" s="750" t="s">
        <v>11477</v>
      </c>
      <c r="W641" s="750" t="s">
        <v>11475</v>
      </c>
      <c r="X641" s="750">
        <v>6</v>
      </c>
      <c r="Y641" s="750">
        <v>33</v>
      </c>
      <c r="Z641" s="750" t="s">
        <v>12129</v>
      </c>
      <c r="AA641" s="750">
        <v>1</v>
      </c>
      <c r="AB641" s="750">
        <v>0</v>
      </c>
      <c r="AC641" s="750">
        <v>0</v>
      </c>
      <c r="AD641" s="750">
        <v>0</v>
      </c>
      <c r="AE641" s="750" t="s">
        <v>11475</v>
      </c>
    </row>
    <row r="642" spans="16:31">
      <c r="P642" s="750" t="s">
        <v>12147</v>
      </c>
      <c r="Q642" s="750" t="s">
        <v>12140</v>
      </c>
      <c r="R642" s="750" t="s">
        <v>11474</v>
      </c>
      <c r="S642" s="730">
        <v>0.1751002481526</v>
      </c>
      <c r="T642" s="750" t="s">
        <v>11475</v>
      </c>
      <c r="U642" s="750" t="s">
        <v>11476</v>
      </c>
      <c r="V642" s="750" t="s">
        <v>11477</v>
      </c>
      <c r="W642" s="750" t="s">
        <v>11475</v>
      </c>
      <c r="X642" s="750">
        <v>6</v>
      </c>
      <c r="Y642" s="750">
        <v>33</v>
      </c>
      <c r="Z642" s="750" t="s">
        <v>12129</v>
      </c>
      <c r="AA642" s="750">
        <v>1</v>
      </c>
      <c r="AB642" s="750">
        <v>0</v>
      </c>
      <c r="AC642" s="750">
        <v>0</v>
      </c>
      <c r="AD642" s="750">
        <v>0</v>
      </c>
      <c r="AE642" s="750" t="s">
        <v>11475</v>
      </c>
    </row>
    <row r="643" spans="16:31">
      <c r="P643" s="750" t="s">
        <v>12148</v>
      </c>
      <c r="Q643" s="750" t="s">
        <v>12140</v>
      </c>
      <c r="R643" s="750" t="s">
        <v>929</v>
      </c>
      <c r="S643" s="730">
        <v>0.12567711342492299</v>
      </c>
      <c r="T643" s="750" t="s">
        <v>11475</v>
      </c>
      <c r="U643" s="750" t="s">
        <v>11492</v>
      </c>
      <c r="V643" s="750" t="s">
        <v>11493</v>
      </c>
      <c r="W643" s="750" t="s">
        <v>11475</v>
      </c>
      <c r="X643" s="750">
        <v>6</v>
      </c>
      <c r="Y643" s="750">
        <v>33</v>
      </c>
      <c r="Z643" s="750" t="s">
        <v>12129</v>
      </c>
      <c r="AA643" s="750">
        <v>1</v>
      </c>
      <c r="AB643" s="750">
        <v>0</v>
      </c>
      <c r="AC643" s="750">
        <v>0</v>
      </c>
      <c r="AD643" s="750">
        <v>0</v>
      </c>
      <c r="AE643" s="750" t="s">
        <v>11475</v>
      </c>
    </row>
    <row r="644" spans="16:31">
      <c r="P644" s="750" t="s">
        <v>12149</v>
      </c>
      <c r="Q644" s="750" t="s">
        <v>12140</v>
      </c>
      <c r="R644" s="750" t="s">
        <v>929</v>
      </c>
      <c r="S644" s="730">
        <v>7.3870300757483007E-2</v>
      </c>
      <c r="T644" s="750" t="s">
        <v>11475</v>
      </c>
      <c r="U644" s="750" t="s">
        <v>11492</v>
      </c>
      <c r="V644" s="750" t="s">
        <v>11493</v>
      </c>
      <c r="W644" s="750" t="s">
        <v>11475</v>
      </c>
      <c r="X644" s="750">
        <v>6</v>
      </c>
      <c r="Y644" s="750">
        <v>33</v>
      </c>
      <c r="Z644" s="750" t="s">
        <v>12129</v>
      </c>
      <c r="AA644" s="750">
        <v>1</v>
      </c>
      <c r="AB644" s="750">
        <v>0</v>
      </c>
      <c r="AC644" s="750">
        <v>0</v>
      </c>
      <c r="AD644" s="750">
        <v>0</v>
      </c>
      <c r="AE644" s="750" t="s">
        <v>11475</v>
      </c>
    </row>
    <row r="645" spans="16:31">
      <c r="P645" s="750" t="s">
        <v>12150</v>
      </c>
      <c r="Q645" s="750" t="s">
        <v>12140</v>
      </c>
      <c r="R645" s="750" t="s">
        <v>11474</v>
      </c>
      <c r="S645" s="730">
        <v>0.14604667832863599</v>
      </c>
      <c r="T645" s="750" t="s">
        <v>11475</v>
      </c>
      <c r="U645" s="750" t="s">
        <v>11553</v>
      </c>
      <c r="V645" s="750" t="s">
        <v>11554</v>
      </c>
      <c r="W645" s="750" t="s">
        <v>11475</v>
      </c>
      <c r="X645" s="750">
        <v>6</v>
      </c>
      <c r="Y645" s="750">
        <v>33</v>
      </c>
      <c r="Z645" s="750" t="s">
        <v>12129</v>
      </c>
      <c r="AA645" s="750">
        <v>1</v>
      </c>
      <c r="AB645" s="750">
        <v>0</v>
      </c>
      <c r="AC645" s="750">
        <v>0</v>
      </c>
      <c r="AD645" s="750">
        <v>0</v>
      </c>
      <c r="AE645" s="750" t="s">
        <v>11475</v>
      </c>
    </row>
    <row r="646" spans="16:31">
      <c r="P646" s="750" t="s">
        <v>12151</v>
      </c>
      <c r="Q646" s="750" t="s">
        <v>12140</v>
      </c>
      <c r="R646" s="750" t="s">
        <v>11474</v>
      </c>
      <c r="S646" s="730">
        <v>4.2063759198969999E-2</v>
      </c>
      <c r="T646" s="750" t="s">
        <v>11475</v>
      </c>
      <c r="U646" s="750" t="s">
        <v>11553</v>
      </c>
      <c r="V646" s="750" t="s">
        <v>11554</v>
      </c>
      <c r="W646" s="750" t="s">
        <v>11475</v>
      </c>
      <c r="X646" s="750">
        <v>6</v>
      </c>
      <c r="Y646" s="750">
        <v>33</v>
      </c>
      <c r="Z646" s="750" t="s">
        <v>12129</v>
      </c>
      <c r="AA646" s="750">
        <v>1</v>
      </c>
      <c r="AB646" s="750">
        <v>0</v>
      </c>
      <c r="AC646" s="750">
        <v>0</v>
      </c>
      <c r="AD646" s="750">
        <v>0</v>
      </c>
      <c r="AE646" s="750" t="s">
        <v>11475</v>
      </c>
    </row>
    <row r="647" spans="16:31">
      <c r="P647" s="750" t="s">
        <v>12152</v>
      </c>
      <c r="Q647" s="750" t="s">
        <v>12140</v>
      </c>
      <c r="R647" s="750" t="s">
        <v>11474</v>
      </c>
      <c r="S647" s="730">
        <v>0.13461695964477699</v>
      </c>
      <c r="T647" s="750" t="s">
        <v>11475</v>
      </c>
      <c r="U647" s="750" t="s">
        <v>11501</v>
      </c>
      <c r="V647" s="750" t="s">
        <v>11501</v>
      </c>
      <c r="W647" s="750" t="s">
        <v>11475</v>
      </c>
      <c r="X647" s="750">
        <v>6</v>
      </c>
      <c r="Y647" s="750">
        <v>33</v>
      </c>
      <c r="Z647" s="750" t="s">
        <v>12129</v>
      </c>
      <c r="AA647" s="750">
        <v>1</v>
      </c>
      <c r="AB647" s="750">
        <v>0</v>
      </c>
      <c r="AC647" s="750">
        <v>0</v>
      </c>
      <c r="AD647" s="750">
        <v>8</v>
      </c>
      <c r="AE647" s="750" t="s">
        <v>11475</v>
      </c>
    </row>
    <row r="648" spans="16:31">
      <c r="P648" s="750" t="s">
        <v>12153</v>
      </c>
      <c r="Q648" s="750" t="s">
        <v>12140</v>
      </c>
      <c r="R648" s="750" t="s">
        <v>11474</v>
      </c>
      <c r="S648" s="730">
        <v>0.148632542560861</v>
      </c>
      <c r="T648" s="750" t="s">
        <v>11475</v>
      </c>
      <c r="U648" s="750" t="s">
        <v>11501</v>
      </c>
      <c r="V648" s="750" t="s">
        <v>11501</v>
      </c>
      <c r="W648" s="750" t="s">
        <v>11475</v>
      </c>
      <c r="X648" s="750">
        <v>6</v>
      </c>
      <c r="Y648" s="750">
        <v>33</v>
      </c>
      <c r="Z648" s="750" t="s">
        <v>12129</v>
      </c>
      <c r="AA648" s="750">
        <v>1</v>
      </c>
      <c r="AB648" s="750">
        <v>0</v>
      </c>
      <c r="AC648" s="750">
        <v>0</v>
      </c>
      <c r="AD648" s="750">
        <v>8</v>
      </c>
      <c r="AE648" s="750" t="s">
        <v>11475</v>
      </c>
    </row>
    <row r="649" spans="16:31">
      <c r="P649" s="750" t="s">
        <v>12154</v>
      </c>
      <c r="Q649" s="750" t="s">
        <v>12140</v>
      </c>
      <c r="R649" s="750" t="s">
        <v>11474</v>
      </c>
      <c r="S649" s="730">
        <v>2.7790157170530998E-2</v>
      </c>
      <c r="T649" s="750" t="s">
        <v>11475</v>
      </c>
      <c r="U649" s="750" t="s">
        <v>11501</v>
      </c>
      <c r="V649" s="750" t="s">
        <v>11501</v>
      </c>
      <c r="W649" s="750" t="s">
        <v>11475</v>
      </c>
      <c r="X649" s="750">
        <v>6</v>
      </c>
      <c r="Y649" s="750">
        <v>33</v>
      </c>
      <c r="Z649" s="750" t="s">
        <v>12129</v>
      </c>
      <c r="AA649" s="750">
        <v>1</v>
      </c>
      <c r="AB649" s="750">
        <v>0</v>
      </c>
      <c r="AC649" s="750">
        <v>0</v>
      </c>
      <c r="AD649" s="750">
        <v>8</v>
      </c>
      <c r="AE649" s="750" t="s">
        <v>11475</v>
      </c>
    </row>
    <row r="650" spans="16:31">
      <c r="P650" s="750" t="s">
        <v>12155</v>
      </c>
      <c r="Q650" s="750" t="s">
        <v>12140</v>
      </c>
      <c r="R650" s="750" t="s">
        <v>929</v>
      </c>
      <c r="S650" s="730">
        <v>0.247964824640554</v>
      </c>
      <c r="T650" s="750" t="s">
        <v>11475</v>
      </c>
      <c r="U650" s="750" t="s">
        <v>11501</v>
      </c>
      <c r="V650" s="750" t="s">
        <v>11501</v>
      </c>
      <c r="W650" s="750" t="s">
        <v>11475</v>
      </c>
      <c r="X650" s="750">
        <v>6</v>
      </c>
      <c r="Y650" s="750">
        <v>33</v>
      </c>
      <c r="Z650" s="750" t="s">
        <v>12129</v>
      </c>
      <c r="AA650" s="750">
        <v>1</v>
      </c>
      <c r="AB650" s="750">
        <v>0</v>
      </c>
      <c r="AC650" s="750">
        <v>0</v>
      </c>
      <c r="AD650" s="750">
        <v>8</v>
      </c>
      <c r="AE650" s="750" t="s">
        <v>11475</v>
      </c>
    </row>
    <row r="651" spans="16:31">
      <c r="P651" s="750" t="s">
        <v>12156</v>
      </c>
      <c r="Q651" s="750" t="s">
        <v>12140</v>
      </c>
      <c r="R651" s="750" t="s">
        <v>11474</v>
      </c>
      <c r="S651" s="730">
        <v>9.5889327874709995E-2</v>
      </c>
      <c r="T651" s="750" t="s">
        <v>11475</v>
      </c>
      <c r="U651" s="750" t="s">
        <v>11501</v>
      </c>
      <c r="V651" s="750" t="s">
        <v>11501</v>
      </c>
      <c r="W651" s="750" t="s">
        <v>11475</v>
      </c>
      <c r="X651" s="750">
        <v>6</v>
      </c>
      <c r="Y651" s="750">
        <v>33</v>
      </c>
      <c r="Z651" s="750" t="s">
        <v>12129</v>
      </c>
      <c r="AA651" s="750">
        <v>1</v>
      </c>
      <c r="AB651" s="750">
        <v>0</v>
      </c>
      <c r="AC651" s="750">
        <v>0</v>
      </c>
      <c r="AD651" s="750">
        <v>8</v>
      </c>
      <c r="AE651" s="750" t="s">
        <v>11475</v>
      </c>
    </row>
    <row r="652" spans="16:31">
      <c r="P652" s="750" t="s">
        <v>12157</v>
      </c>
      <c r="Q652" s="750" t="s">
        <v>12140</v>
      </c>
      <c r="R652" s="750" t="s">
        <v>11474</v>
      </c>
      <c r="S652" s="730">
        <v>4.6412330993742999E-2</v>
      </c>
      <c r="T652" s="750" t="s">
        <v>11475</v>
      </c>
      <c r="U652" s="750" t="s">
        <v>11501</v>
      </c>
      <c r="V652" s="750" t="s">
        <v>11501</v>
      </c>
      <c r="W652" s="750" t="s">
        <v>11475</v>
      </c>
      <c r="X652" s="750">
        <v>6</v>
      </c>
      <c r="Y652" s="750">
        <v>33</v>
      </c>
      <c r="Z652" s="750" t="s">
        <v>12129</v>
      </c>
      <c r="AA652" s="750">
        <v>1</v>
      </c>
      <c r="AB652" s="750">
        <v>0</v>
      </c>
      <c r="AC652" s="750">
        <v>0</v>
      </c>
      <c r="AD652" s="750">
        <v>8</v>
      </c>
      <c r="AE652" s="750" t="s">
        <v>11475</v>
      </c>
    </row>
    <row r="653" spans="16:31">
      <c r="P653" s="750" t="s">
        <v>12158</v>
      </c>
      <c r="Q653" s="750" t="s">
        <v>12140</v>
      </c>
      <c r="R653" s="750" t="s">
        <v>11474</v>
      </c>
      <c r="S653" s="730">
        <v>4.5912773051946999E-2</v>
      </c>
      <c r="T653" s="750" t="s">
        <v>11475</v>
      </c>
      <c r="U653" s="750" t="s">
        <v>11501</v>
      </c>
      <c r="V653" s="750" t="s">
        <v>11501</v>
      </c>
      <c r="W653" s="750" t="s">
        <v>11475</v>
      </c>
      <c r="X653" s="750">
        <v>6</v>
      </c>
      <c r="Y653" s="750">
        <v>33</v>
      </c>
      <c r="Z653" s="750" t="s">
        <v>12129</v>
      </c>
      <c r="AA653" s="750">
        <v>1</v>
      </c>
      <c r="AB653" s="750">
        <v>0</v>
      </c>
      <c r="AC653" s="750">
        <v>0</v>
      </c>
      <c r="AD653" s="750">
        <v>8</v>
      </c>
      <c r="AE653" s="750" t="s">
        <v>11475</v>
      </c>
    </row>
    <row r="654" spans="16:31">
      <c r="P654" s="750" t="s">
        <v>12145</v>
      </c>
      <c r="Q654" s="750" t="s">
        <v>1306</v>
      </c>
      <c r="R654" s="750" t="s">
        <v>11474</v>
      </c>
      <c r="S654" s="730">
        <v>0.100166608379351</v>
      </c>
      <c r="T654" s="750" t="s">
        <v>11475</v>
      </c>
      <c r="U654" s="750" t="s">
        <v>11523</v>
      </c>
      <c r="V654" s="750" t="s">
        <v>11524</v>
      </c>
      <c r="W654" s="750" t="s">
        <v>923</v>
      </c>
      <c r="X654" s="750">
        <v>6</v>
      </c>
      <c r="Y654" s="750">
        <v>34</v>
      </c>
      <c r="Z654" s="750" t="s">
        <v>936</v>
      </c>
      <c r="AA654" s="750">
        <v>0</v>
      </c>
      <c r="AB654" s="750">
        <v>1</v>
      </c>
      <c r="AC654" s="750">
        <v>0</v>
      </c>
      <c r="AD654" s="750">
        <v>0</v>
      </c>
      <c r="AE654" s="750" t="s">
        <v>11475</v>
      </c>
    </row>
    <row r="655" spans="16:31">
      <c r="P655" s="750" t="s">
        <v>12145</v>
      </c>
      <c r="Q655" s="750" t="s">
        <v>1306</v>
      </c>
      <c r="R655" s="750" t="s">
        <v>11474</v>
      </c>
      <c r="S655" s="730">
        <v>0.828534048514182</v>
      </c>
      <c r="T655" s="750" t="s">
        <v>11475</v>
      </c>
      <c r="U655" s="750" t="s">
        <v>11523</v>
      </c>
      <c r="V655" s="750" t="s">
        <v>11524</v>
      </c>
      <c r="W655" s="750" t="s">
        <v>923</v>
      </c>
      <c r="X655" s="750">
        <v>6</v>
      </c>
      <c r="Y655" s="750">
        <v>34</v>
      </c>
      <c r="Z655" s="750" t="s">
        <v>936</v>
      </c>
      <c r="AA655" s="750">
        <v>0</v>
      </c>
      <c r="AB655" s="750">
        <v>1</v>
      </c>
      <c r="AC655" s="750">
        <v>0</v>
      </c>
      <c r="AD655" s="750">
        <v>0</v>
      </c>
      <c r="AE655" s="750" t="s">
        <v>11475</v>
      </c>
    </row>
    <row r="656" spans="16:31">
      <c r="P656" s="750" t="s">
        <v>12146</v>
      </c>
      <c r="Q656" s="750" t="s">
        <v>1306</v>
      </c>
      <c r="R656" s="750" t="s">
        <v>11474</v>
      </c>
      <c r="S656" s="730">
        <v>1.67612942906388</v>
      </c>
      <c r="T656" s="750" t="s">
        <v>11475</v>
      </c>
      <c r="U656" s="750" t="s">
        <v>11476</v>
      </c>
      <c r="V656" s="750" t="s">
        <v>11477</v>
      </c>
      <c r="W656" s="750" t="s">
        <v>11475</v>
      </c>
      <c r="X656" s="750">
        <v>6</v>
      </c>
      <c r="Y656" s="750">
        <v>34</v>
      </c>
      <c r="Z656" s="750" t="s">
        <v>936</v>
      </c>
      <c r="AA656" s="750">
        <v>1</v>
      </c>
      <c r="AB656" s="750">
        <v>0</v>
      </c>
      <c r="AC656" s="750">
        <v>0</v>
      </c>
      <c r="AD656" s="750">
        <v>0</v>
      </c>
      <c r="AE656" s="750" t="s">
        <v>11475</v>
      </c>
    </row>
    <row r="657" spans="16:31">
      <c r="P657" s="750" t="s">
        <v>12159</v>
      </c>
      <c r="Q657" s="750" t="s">
        <v>1306</v>
      </c>
      <c r="R657" s="750" t="s">
        <v>11474</v>
      </c>
      <c r="S657" s="730">
        <v>8.1844081034885996E-2</v>
      </c>
      <c r="T657" s="750" t="s">
        <v>11475</v>
      </c>
      <c r="U657" s="750" t="s">
        <v>11553</v>
      </c>
      <c r="V657" s="750" t="s">
        <v>11554</v>
      </c>
      <c r="W657" s="750" t="s">
        <v>11475</v>
      </c>
      <c r="X657" s="750">
        <v>6</v>
      </c>
      <c r="Y657" s="750">
        <v>34</v>
      </c>
      <c r="Z657" s="750" t="s">
        <v>936</v>
      </c>
      <c r="AA657" s="750">
        <v>1</v>
      </c>
      <c r="AB657" s="750">
        <v>0</v>
      </c>
      <c r="AC657" s="750">
        <v>0</v>
      </c>
      <c r="AD657" s="750">
        <v>0</v>
      </c>
      <c r="AE657" s="750" t="s">
        <v>11475</v>
      </c>
    </row>
    <row r="658" spans="16:31">
      <c r="P658" s="750" t="s">
        <v>12160</v>
      </c>
      <c r="Q658" s="750" t="s">
        <v>1536</v>
      </c>
      <c r="R658" s="750" t="s">
        <v>11474</v>
      </c>
      <c r="S658" s="730">
        <v>7.6719950427578995E-2</v>
      </c>
      <c r="T658" s="750" t="s">
        <v>11475</v>
      </c>
      <c r="U658" s="750" t="s">
        <v>11523</v>
      </c>
      <c r="V658" s="750" t="s">
        <v>11524</v>
      </c>
      <c r="W658" s="750" t="s">
        <v>923</v>
      </c>
      <c r="X658" s="750">
        <v>6</v>
      </c>
      <c r="Y658" s="750">
        <v>34</v>
      </c>
      <c r="Z658" s="750" t="s">
        <v>936</v>
      </c>
      <c r="AA658" s="750">
        <v>0</v>
      </c>
      <c r="AB658" s="750">
        <v>1</v>
      </c>
      <c r="AC658" s="750">
        <v>0</v>
      </c>
      <c r="AD658" s="750">
        <v>0</v>
      </c>
      <c r="AE658" s="750" t="s">
        <v>11475</v>
      </c>
    </row>
    <row r="659" spans="16:31">
      <c r="P659" s="750" t="s">
        <v>12146</v>
      </c>
      <c r="Q659" s="750" t="s">
        <v>1536</v>
      </c>
      <c r="R659" s="750" t="s">
        <v>11474</v>
      </c>
      <c r="S659" s="730">
        <v>1.6880029046732199</v>
      </c>
      <c r="T659" s="750" t="s">
        <v>11475</v>
      </c>
      <c r="U659" s="750" t="s">
        <v>11476</v>
      </c>
      <c r="V659" s="750" t="s">
        <v>11477</v>
      </c>
      <c r="W659" s="750" t="s">
        <v>11475</v>
      </c>
      <c r="X659" s="750">
        <v>6</v>
      </c>
      <c r="Y659" s="750">
        <v>34</v>
      </c>
      <c r="Z659" s="750" t="s">
        <v>936</v>
      </c>
      <c r="AA659" s="750">
        <v>1</v>
      </c>
      <c r="AB659" s="750">
        <v>0</v>
      </c>
      <c r="AC659" s="750">
        <v>0</v>
      </c>
      <c r="AD659" s="750">
        <v>0</v>
      </c>
      <c r="AE659" s="750" t="s">
        <v>11475</v>
      </c>
    </row>
    <row r="660" spans="16:31">
      <c r="P660" s="750" t="s">
        <v>12161</v>
      </c>
      <c r="Q660" s="750" t="s">
        <v>1536</v>
      </c>
      <c r="R660" s="750" t="s">
        <v>11474</v>
      </c>
      <c r="S660" s="730">
        <v>5.9106278151134999E-2</v>
      </c>
      <c r="T660" s="750" t="s">
        <v>11475</v>
      </c>
      <c r="U660" s="750" t="s">
        <v>11501</v>
      </c>
      <c r="V660" s="750" t="s">
        <v>11501</v>
      </c>
      <c r="W660" s="750" t="s">
        <v>11475</v>
      </c>
      <c r="X660" s="750">
        <v>6</v>
      </c>
      <c r="Y660" s="750">
        <v>34</v>
      </c>
      <c r="Z660" s="750" t="s">
        <v>936</v>
      </c>
      <c r="AA660" s="750">
        <v>1</v>
      </c>
      <c r="AB660" s="750">
        <v>0</v>
      </c>
      <c r="AC660" s="750">
        <v>0</v>
      </c>
      <c r="AD660" s="750">
        <v>8</v>
      </c>
      <c r="AE660" s="750" t="s">
        <v>11475</v>
      </c>
    </row>
    <row r="661" spans="16:31">
      <c r="P661" s="750" t="s">
        <v>12162</v>
      </c>
      <c r="Q661" s="750" t="s">
        <v>1536</v>
      </c>
      <c r="R661" s="750" t="s">
        <v>11474</v>
      </c>
      <c r="S661" s="730">
        <v>9.6974104886745002E-2</v>
      </c>
      <c r="T661" s="750" t="s">
        <v>11475</v>
      </c>
      <c r="U661" s="750" t="s">
        <v>11501</v>
      </c>
      <c r="V661" s="750" t="s">
        <v>11501</v>
      </c>
      <c r="W661" s="750" t="s">
        <v>11475</v>
      </c>
      <c r="X661" s="750">
        <v>6</v>
      </c>
      <c r="Y661" s="750">
        <v>34</v>
      </c>
      <c r="Z661" s="750" t="s">
        <v>936</v>
      </c>
      <c r="AA661" s="750">
        <v>1</v>
      </c>
      <c r="AB661" s="750">
        <v>0</v>
      </c>
      <c r="AC661" s="750">
        <v>0</v>
      </c>
      <c r="AD661" s="750">
        <v>8</v>
      </c>
      <c r="AE661" s="750" t="s">
        <v>11475</v>
      </c>
    </row>
    <row r="662" spans="16:31">
      <c r="P662" s="750" t="s">
        <v>12163</v>
      </c>
      <c r="Q662" s="750" t="s">
        <v>927</v>
      </c>
      <c r="R662" s="750" t="s">
        <v>11474</v>
      </c>
      <c r="S662" s="730">
        <v>2.0325340634293001E-2</v>
      </c>
      <c r="T662" s="750" t="s">
        <v>11475</v>
      </c>
      <c r="U662" s="750" t="s">
        <v>11541</v>
      </c>
      <c r="V662" s="750" t="s">
        <v>11524</v>
      </c>
      <c r="W662" s="750" t="s">
        <v>11475</v>
      </c>
      <c r="X662" s="750">
        <v>6</v>
      </c>
      <c r="Y662" s="750">
        <v>35</v>
      </c>
      <c r="Z662" s="750" t="s">
        <v>12164</v>
      </c>
      <c r="AA662" s="750">
        <v>1</v>
      </c>
      <c r="AB662" s="750">
        <v>0</v>
      </c>
      <c r="AC662" s="750">
        <v>0</v>
      </c>
      <c r="AD662" s="750">
        <v>0</v>
      </c>
      <c r="AE662" s="750" t="s">
        <v>11475</v>
      </c>
    </row>
    <row r="663" spans="16:31">
      <c r="P663" s="750" t="s">
        <v>12165</v>
      </c>
      <c r="Q663" s="750" t="s">
        <v>927</v>
      </c>
      <c r="R663" s="750" t="s">
        <v>11474</v>
      </c>
      <c r="S663" s="730">
        <v>0.50043801385693998</v>
      </c>
      <c r="T663" s="750" t="s">
        <v>11475</v>
      </c>
      <c r="U663" s="750" t="s">
        <v>11492</v>
      </c>
      <c r="V663" s="750" t="s">
        <v>11493</v>
      </c>
      <c r="W663" s="750" t="s">
        <v>11475</v>
      </c>
      <c r="X663" s="750">
        <v>6</v>
      </c>
      <c r="Y663" s="750">
        <v>35</v>
      </c>
      <c r="Z663" s="750" t="s">
        <v>12164</v>
      </c>
      <c r="AA663" s="750">
        <v>1</v>
      </c>
      <c r="AB663" s="750">
        <v>0</v>
      </c>
      <c r="AC663" s="750">
        <v>0</v>
      </c>
      <c r="AD663" s="750">
        <v>0</v>
      </c>
      <c r="AE663" s="750" t="s">
        <v>11475</v>
      </c>
    </row>
    <row r="664" spans="16:31">
      <c r="P664" s="750" t="s">
        <v>12166</v>
      </c>
      <c r="Q664" s="750" t="s">
        <v>927</v>
      </c>
      <c r="R664" s="750" t="s">
        <v>11474</v>
      </c>
      <c r="S664" s="730">
        <v>0.13356419094650099</v>
      </c>
      <c r="T664" s="750" t="s">
        <v>11475</v>
      </c>
      <c r="U664" s="750" t="s">
        <v>11492</v>
      </c>
      <c r="V664" s="750" t="s">
        <v>11493</v>
      </c>
      <c r="W664" s="750" t="s">
        <v>11475</v>
      </c>
      <c r="X664" s="750">
        <v>6</v>
      </c>
      <c r="Y664" s="750">
        <v>35</v>
      </c>
      <c r="Z664" s="750" t="s">
        <v>12164</v>
      </c>
      <c r="AA664" s="750">
        <v>1</v>
      </c>
      <c r="AB664" s="750">
        <v>0</v>
      </c>
      <c r="AC664" s="750">
        <v>0</v>
      </c>
      <c r="AD664" s="750">
        <v>0</v>
      </c>
      <c r="AE664" s="750" t="s">
        <v>11475</v>
      </c>
    </row>
    <row r="665" spans="16:31">
      <c r="P665" s="750" t="s">
        <v>12167</v>
      </c>
      <c r="Q665" s="750" t="s">
        <v>927</v>
      </c>
      <c r="R665" s="750" t="s">
        <v>11474</v>
      </c>
      <c r="S665" s="730">
        <v>9.8355489544060995E-2</v>
      </c>
      <c r="T665" s="750" t="s">
        <v>11475</v>
      </c>
      <c r="U665" s="750" t="s">
        <v>11523</v>
      </c>
      <c r="V665" s="750" t="s">
        <v>11524</v>
      </c>
      <c r="W665" s="750" t="s">
        <v>923</v>
      </c>
      <c r="X665" s="750">
        <v>6</v>
      </c>
      <c r="Y665" s="750">
        <v>35</v>
      </c>
      <c r="Z665" s="750" t="s">
        <v>12164</v>
      </c>
      <c r="AA665" s="750">
        <v>0</v>
      </c>
      <c r="AB665" s="750">
        <v>1</v>
      </c>
      <c r="AC665" s="750">
        <v>0</v>
      </c>
      <c r="AD665" s="750">
        <v>0</v>
      </c>
      <c r="AE665" s="750" t="s">
        <v>11475</v>
      </c>
    </row>
    <row r="666" spans="16:31">
      <c r="P666" s="750" t="s">
        <v>12168</v>
      </c>
      <c r="Q666" s="750" t="s">
        <v>927</v>
      </c>
      <c r="R666" s="750" t="s">
        <v>11474</v>
      </c>
      <c r="S666" s="730">
        <v>0.31202178972077199</v>
      </c>
      <c r="T666" s="750" t="s">
        <v>11475</v>
      </c>
      <c r="U666" s="750" t="s">
        <v>11541</v>
      </c>
      <c r="V666" s="750" t="s">
        <v>11524</v>
      </c>
      <c r="W666" s="750" t="s">
        <v>11475</v>
      </c>
      <c r="X666" s="750">
        <v>6</v>
      </c>
      <c r="Y666" s="750">
        <v>35</v>
      </c>
      <c r="Z666" s="750" t="s">
        <v>12164</v>
      </c>
      <c r="AA666" s="750">
        <v>1</v>
      </c>
      <c r="AB666" s="750">
        <v>0</v>
      </c>
      <c r="AC666" s="750">
        <v>0</v>
      </c>
      <c r="AD666" s="750">
        <v>0</v>
      </c>
      <c r="AE666" s="750" t="s">
        <v>11475</v>
      </c>
    </row>
    <row r="667" spans="16:31">
      <c r="P667" s="750" t="s">
        <v>12160</v>
      </c>
      <c r="Q667" s="750" t="s">
        <v>927</v>
      </c>
      <c r="R667" s="750" t="s">
        <v>11474</v>
      </c>
      <c r="S667" s="730">
        <v>8.4411832741631998E-2</v>
      </c>
      <c r="T667" s="750" t="s">
        <v>11475</v>
      </c>
      <c r="U667" s="750" t="s">
        <v>11523</v>
      </c>
      <c r="V667" s="750" t="s">
        <v>11524</v>
      </c>
      <c r="W667" s="750" t="s">
        <v>923</v>
      </c>
      <c r="X667" s="750">
        <v>6</v>
      </c>
      <c r="Y667" s="750">
        <v>34</v>
      </c>
      <c r="Z667" s="750" t="s">
        <v>936</v>
      </c>
      <c r="AA667" s="750">
        <v>0</v>
      </c>
      <c r="AB667" s="750">
        <v>1</v>
      </c>
      <c r="AC667" s="750">
        <v>0</v>
      </c>
      <c r="AD667" s="750">
        <v>0</v>
      </c>
      <c r="AE667" s="750" t="s">
        <v>11475</v>
      </c>
    </row>
    <row r="668" spans="16:31">
      <c r="P668" s="750" t="s">
        <v>12160</v>
      </c>
      <c r="Q668" s="750" t="s">
        <v>927</v>
      </c>
      <c r="R668" s="750" t="s">
        <v>11474</v>
      </c>
      <c r="S668" s="730">
        <v>3.8507333093320002E-2</v>
      </c>
      <c r="T668" s="750" t="s">
        <v>11475</v>
      </c>
      <c r="U668" s="750" t="s">
        <v>11523</v>
      </c>
      <c r="V668" s="750" t="s">
        <v>11524</v>
      </c>
      <c r="W668" s="750" t="s">
        <v>923</v>
      </c>
      <c r="X668" s="750">
        <v>6</v>
      </c>
      <c r="Y668" s="750">
        <v>34</v>
      </c>
      <c r="Z668" s="750" t="s">
        <v>936</v>
      </c>
      <c r="AA668" s="750">
        <v>0</v>
      </c>
      <c r="AB668" s="750">
        <v>1</v>
      </c>
      <c r="AC668" s="750">
        <v>0</v>
      </c>
      <c r="AD668" s="750">
        <v>0</v>
      </c>
      <c r="AE668" s="750" t="s">
        <v>11475</v>
      </c>
    </row>
    <row r="669" spans="16:31">
      <c r="P669" s="750" t="s">
        <v>12160</v>
      </c>
      <c r="Q669" s="750" t="s">
        <v>927</v>
      </c>
      <c r="R669" s="750" t="s">
        <v>11474</v>
      </c>
      <c r="S669" s="730">
        <v>0.18620680639465101</v>
      </c>
      <c r="T669" s="750" t="s">
        <v>11475</v>
      </c>
      <c r="U669" s="750" t="s">
        <v>11523</v>
      </c>
      <c r="V669" s="750" t="s">
        <v>11524</v>
      </c>
      <c r="W669" s="750" t="s">
        <v>923</v>
      </c>
      <c r="X669" s="750">
        <v>6</v>
      </c>
      <c r="Y669" s="750">
        <v>35</v>
      </c>
      <c r="Z669" s="750" t="s">
        <v>12164</v>
      </c>
      <c r="AA669" s="750">
        <v>0</v>
      </c>
      <c r="AB669" s="750">
        <v>1</v>
      </c>
      <c r="AC669" s="750">
        <v>0</v>
      </c>
      <c r="AD669" s="750">
        <v>0</v>
      </c>
      <c r="AE669" s="750" t="s">
        <v>11475</v>
      </c>
    </row>
    <row r="670" spans="16:31">
      <c r="P670" s="750" t="s">
        <v>12160</v>
      </c>
      <c r="Q670" s="750" t="s">
        <v>927</v>
      </c>
      <c r="R670" s="750" t="s">
        <v>11474</v>
      </c>
      <c r="S670" s="730">
        <v>0.36961116467635502</v>
      </c>
      <c r="T670" s="750" t="s">
        <v>11475</v>
      </c>
      <c r="U670" s="750" t="s">
        <v>11523</v>
      </c>
      <c r="V670" s="750" t="s">
        <v>11524</v>
      </c>
      <c r="W670" s="750" t="s">
        <v>923</v>
      </c>
      <c r="X670" s="750">
        <v>6</v>
      </c>
      <c r="Y670" s="750">
        <v>35</v>
      </c>
      <c r="Z670" s="750" t="s">
        <v>12164</v>
      </c>
      <c r="AA670" s="750">
        <v>0</v>
      </c>
      <c r="AB670" s="750">
        <v>1</v>
      </c>
      <c r="AC670" s="750">
        <v>0</v>
      </c>
      <c r="AD670" s="750">
        <v>0</v>
      </c>
      <c r="AE670" s="750" t="s">
        <v>11475</v>
      </c>
    </row>
    <row r="671" spans="16:31">
      <c r="P671" s="750" t="s">
        <v>12146</v>
      </c>
      <c r="Q671" s="750" t="s">
        <v>927</v>
      </c>
      <c r="R671" s="750" t="s">
        <v>11474</v>
      </c>
      <c r="S671" s="730">
        <v>0.30402200112438199</v>
      </c>
      <c r="T671" s="750" t="s">
        <v>11475</v>
      </c>
      <c r="U671" s="750" t="s">
        <v>11476</v>
      </c>
      <c r="V671" s="750" t="s">
        <v>11477</v>
      </c>
      <c r="W671" s="750" t="s">
        <v>11475</v>
      </c>
      <c r="X671" s="750">
        <v>6</v>
      </c>
      <c r="Y671" s="750">
        <v>35</v>
      </c>
      <c r="Z671" s="750" t="s">
        <v>12164</v>
      </c>
      <c r="AA671" s="750">
        <v>1</v>
      </c>
      <c r="AB671" s="750">
        <v>0</v>
      </c>
      <c r="AC671" s="750">
        <v>0</v>
      </c>
      <c r="AD671" s="750">
        <v>0</v>
      </c>
      <c r="AE671" s="750" t="s">
        <v>11475</v>
      </c>
    </row>
    <row r="672" spans="16:31">
      <c r="P672" s="750" t="s">
        <v>12169</v>
      </c>
      <c r="Q672" s="750" t="s">
        <v>927</v>
      </c>
      <c r="R672" s="750" t="s">
        <v>11474</v>
      </c>
      <c r="S672" s="730">
        <v>0.164356157406127</v>
      </c>
      <c r="T672" s="750" t="s">
        <v>11475</v>
      </c>
      <c r="U672" s="750" t="s">
        <v>11501</v>
      </c>
      <c r="V672" s="750" t="s">
        <v>11501</v>
      </c>
      <c r="W672" s="750" t="s">
        <v>11475</v>
      </c>
      <c r="X672" s="750">
        <v>6</v>
      </c>
      <c r="Y672" s="750">
        <v>35</v>
      </c>
      <c r="Z672" s="750" t="s">
        <v>12164</v>
      </c>
      <c r="AA672" s="750">
        <v>1</v>
      </c>
      <c r="AB672" s="750">
        <v>0</v>
      </c>
      <c r="AC672" s="750">
        <v>0</v>
      </c>
      <c r="AD672" s="750">
        <v>8</v>
      </c>
      <c r="AE672" s="750" t="s">
        <v>11475</v>
      </c>
    </row>
    <row r="673" spans="16:31">
      <c r="P673" s="750" t="s">
        <v>12170</v>
      </c>
      <c r="Q673" s="750" t="s">
        <v>927</v>
      </c>
      <c r="R673" s="750" t="s">
        <v>11474</v>
      </c>
      <c r="S673" s="730">
        <v>8.2835134146346995E-2</v>
      </c>
      <c r="T673" s="750" t="s">
        <v>11475</v>
      </c>
      <c r="U673" s="750" t="s">
        <v>11501</v>
      </c>
      <c r="V673" s="750" t="s">
        <v>11501</v>
      </c>
      <c r="W673" s="750" t="s">
        <v>11475</v>
      </c>
      <c r="X673" s="750">
        <v>6</v>
      </c>
      <c r="Y673" s="750">
        <v>35</v>
      </c>
      <c r="Z673" s="750" t="s">
        <v>12164</v>
      </c>
      <c r="AA673" s="750">
        <v>1</v>
      </c>
      <c r="AB673" s="750">
        <v>0</v>
      </c>
      <c r="AC673" s="750">
        <v>0</v>
      </c>
      <c r="AD673" s="750">
        <v>8</v>
      </c>
      <c r="AE673" s="750" t="s">
        <v>11475</v>
      </c>
    </row>
    <row r="674" spans="16:31">
      <c r="P674" s="750" t="s">
        <v>12171</v>
      </c>
      <c r="Q674" s="750" t="s">
        <v>944</v>
      </c>
      <c r="R674" s="750" t="s">
        <v>11474</v>
      </c>
      <c r="S674" s="730">
        <v>0.17360079973495199</v>
      </c>
      <c r="T674" s="750" t="s">
        <v>11475</v>
      </c>
      <c r="U674" s="750" t="s">
        <v>11492</v>
      </c>
      <c r="V674" s="750" t="s">
        <v>11493</v>
      </c>
      <c r="W674" s="750" t="s">
        <v>11475</v>
      </c>
      <c r="X674" s="750">
        <v>6</v>
      </c>
      <c r="Y674" s="750">
        <v>35</v>
      </c>
      <c r="Z674" s="750" t="s">
        <v>12164</v>
      </c>
      <c r="AA674" s="750">
        <v>1</v>
      </c>
      <c r="AB674" s="750">
        <v>0</v>
      </c>
      <c r="AC674" s="750">
        <v>0</v>
      </c>
      <c r="AD674" s="750">
        <v>0</v>
      </c>
      <c r="AE674" s="750" t="s">
        <v>11475</v>
      </c>
    </row>
    <row r="675" spans="16:31">
      <c r="P675" s="750" t="s">
        <v>12172</v>
      </c>
      <c r="Q675" s="750" t="s">
        <v>944</v>
      </c>
      <c r="R675" s="750" t="s">
        <v>11474</v>
      </c>
      <c r="S675" s="730">
        <v>0.107156751762454</v>
      </c>
      <c r="T675" s="750" t="s">
        <v>11475</v>
      </c>
      <c r="U675" s="750" t="s">
        <v>11492</v>
      </c>
      <c r="V675" s="750" t="s">
        <v>11493</v>
      </c>
      <c r="W675" s="750" t="s">
        <v>11475</v>
      </c>
      <c r="X675" s="750">
        <v>6</v>
      </c>
      <c r="Y675" s="750">
        <v>35</v>
      </c>
      <c r="Z675" s="750" t="s">
        <v>12164</v>
      </c>
      <c r="AA675" s="750">
        <v>1</v>
      </c>
      <c r="AB675" s="750">
        <v>0</v>
      </c>
      <c r="AC675" s="750">
        <v>0</v>
      </c>
      <c r="AD675" s="750">
        <v>0</v>
      </c>
      <c r="AE675" s="750" t="s">
        <v>11475</v>
      </c>
    </row>
    <row r="676" spans="16:31">
      <c r="P676" s="750" t="s">
        <v>12173</v>
      </c>
      <c r="Q676" s="750" t="s">
        <v>944</v>
      </c>
      <c r="R676" s="750" t="s">
        <v>11474</v>
      </c>
      <c r="S676" s="730">
        <v>4.8282526537069999E-2</v>
      </c>
      <c r="T676" s="750" t="s">
        <v>11475</v>
      </c>
      <c r="U676" s="750" t="s">
        <v>11492</v>
      </c>
      <c r="V676" s="750" t="s">
        <v>11493</v>
      </c>
      <c r="W676" s="750" t="s">
        <v>11475</v>
      </c>
      <c r="X676" s="750">
        <v>6</v>
      </c>
      <c r="Y676" s="750">
        <v>35</v>
      </c>
      <c r="Z676" s="750" t="s">
        <v>12164</v>
      </c>
      <c r="AA676" s="750">
        <v>1</v>
      </c>
      <c r="AB676" s="750">
        <v>0</v>
      </c>
      <c r="AC676" s="750">
        <v>0</v>
      </c>
      <c r="AD676" s="750">
        <v>0</v>
      </c>
      <c r="AE676" s="750" t="s">
        <v>11475</v>
      </c>
    </row>
    <row r="677" spans="16:31">
      <c r="P677" s="750" t="s">
        <v>12167</v>
      </c>
      <c r="Q677" s="750" t="s">
        <v>944</v>
      </c>
      <c r="R677" s="750" t="s">
        <v>11474</v>
      </c>
      <c r="S677" s="730">
        <v>0.73685543969636702</v>
      </c>
      <c r="T677" s="750" t="s">
        <v>11475</v>
      </c>
      <c r="U677" s="750" t="s">
        <v>11523</v>
      </c>
      <c r="V677" s="750" t="s">
        <v>11524</v>
      </c>
      <c r="W677" s="750" t="s">
        <v>923</v>
      </c>
      <c r="X677" s="750">
        <v>6</v>
      </c>
      <c r="Y677" s="750">
        <v>35</v>
      </c>
      <c r="Z677" s="750" t="s">
        <v>12164</v>
      </c>
      <c r="AA677" s="750">
        <v>0</v>
      </c>
      <c r="AB677" s="750">
        <v>1</v>
      </c>
      <c r="AC677" s="750">
        <v>0</v>
      </c>
      <c r="AD677" s="750">
        <v>0</v>
      </c>
      <c r="AE677" s="750" t="s">
        <v>11475</v>
      </c>
    </row>
    <row r="678" spans="16:31">
      <c r="P678" s="750" t="s">
        <v>12168</v>
      </c>
      <c r="Q678" s="750" t="s">
        <v>944</v>
      </c>
      <c r="R678" s="750" t="s">
        <v>11474</v>
      </c>
      <c r="S678" s="730">
        <v>1.22982393868588</v>
      </c>
      <c r="T678" s="750" t="s">
        <v>11475</v>
      </c>
      <c r="U678" s="750" t="s">
        <v>11541</v>
      </c>
      <c r="V678" s="750" t="s">
        <v>11524</v>
      </c>
      <c r="W678" s="750" t="s">
        <v>11475</v>
      </c>
      <c r="X678" s="750">
        <v>6</v>
      </c>
      <c r="Y678" s="750">
        <v>35</v>
      </c>
      <c r="Z678" s="750" t="s">
        <v>12164</v>
      </c>
      <c r="AA678" s="750">
        <v>1</v>
      </c>
      <c r="AB678" s="750">
        <v>0</v>
      </c>
      <c r="AC678" s="750">
        <v>0</v>
      </c>
      <c r="AD678" s="750">
        <v>0</v>
      </c>
      <c r="AE678" s="750" t="s">
        <v>11475</v>
      </c>
    </row>
    <row r="679" spans="16:31">
      <c r="P679" s="750" t="s">
        <v>12174</v>
      </c>
      <c r="Q679" s="750" t="s">
        <v>944</v>
      </c>
      <c r="R679" s="750" t="s">
        <v>11474</v>
      </c>
      <c r="S679" s="730">
        <v>7.3411081382967994E-2</v>
      </c>
      <c r="T679" s="750" t="s">
        <v>11475</v>
      </c>
      <c r="U679" s="750" t="s">
        <v>11501</v>
      </c>
      <c r="V679" s="750" t="s">
        <v>11501</v>
      </c>
      <c r="W679" s="750" t="s">
        <v>11475</v>
      </c>
      <c r="X679" s="750">
        <v>6</v>
      </c>
      <c r="Y679" s="750">
        <v>35</v>
      </c>
      <c r="Z679" s="750" t="s">
        <v>12164</v>
      </c>
      <c r="AA679" s="750">
        <v>1</v>
      </c>
      <c r="AB679" s="750">
        <v>0</v>
      </c>
      <c r="AC679" s="750">
        <v>0</v>
      </c>
      <c r="AD679" s="750">
        <v>8</v>
      </c>
      <c r="AE679" s="750" t="s">
        <v>11475</v>
      </c>
    </row>
    <row r="680" spans="16:31">
      <c r="P680" s="750" t="s">
        <v>12175</v>
      </c>
      <c r="Q680" s="750" t="s">
        <v>944</v>
      </c>
      <c r="R680" s="750" t="s">
        <v>11474</v>
      </c>
      <c r="S680" s="730">
        <v>9.6278095321061005E-2</v>
      </c>
      <c r="T680" s="750" t="s">
        <v>11475</v>
      </c>
      <c r="U680" s="750" t="s">
        <v>11492</v>
      </c>
      <c r="V680" s="750" t="s">
        <v>11493</v>
      </c>
      <c r="W680" s="750" t="s">
        <v>11475</v>
      </c>
      <c r="X680" s="750">
        <v>6</v>
      </c>
      <c r="Y680" s="750">
        <v>35</v>
      </c>
      <c r="Z680" s="750" t="s">
        <v>12164</v>
      </c>
      <c r="AA680" s="750">
        <v>1</v>
      </c>
      <c r="AB680" s="750">
        <v>0</v>
      </c>
      <c r="AC680" s="750">
        <v>0</v>
      </c>
      <c r="AD680" s="750">
        <v>0</v>
      </c>
      <c r="AE680" s="750" t="s">
        <v>11475</v>
      </c>
    </row>
    <row r="681" spans="16:31">
      <c r="P681" s="750" t="s">
        <v>12176</v>
      </c>
      <c r="Q681" s="750" t="s">
        <v>12177</v>
      </c>
      <c r="R681" s="750" t="s">
        <v>929</v>
      </c>
      <c r="S681" s="730">
        <v>4.1309823365909999E-2</v>
      </c>
      <c r="T681" s="750" t="s">
        <v>11475</v>
      </c>
      <c r="U681" s="750" t="s">
        <v>11492</v>
      </c>
      <c r="V681" s="750" t="s">
        <v>11493</v>
      </c>
      <c r="W681" s="750" t="s">
        <v>11475</v>
      </c>
      <c r="X681" s="750">
        <v>6</v>
      </c>
      <c r="Y681" s="750">
        <v>36</v>
      </c>
      <c r="Z681" s="750" t="s">
        <v>12178</v>
      </c>
      <c r="AA681" s="750">
        <v>1</v>
      </c>
      <c r="AB681" s="750">
        <v>0</v>
      </c>
      <c r="AC681" s="750">
        <v>0</v>
      </c>
      <c r="AD681" s="750">
        <v>0</v>
      </c>
      <c r="AE681" s="750" t="s">
        <v>11475</v>
      </c>
    </row>
    <row r="682" spans="16:31">
      <c r="P682" s="750" t="s">
        <v>12179</v>
      </c>
      <c r="Q682" s="750" t="s">
        <v>12177</v>
      </c>
      <c r="R682" s="750" t="s">
        <v>11474</v>
      </c>
      <c r="S682" s="730">
        <v>3.2499432347605002E-2</v>
      </c>
      <c r="T682" s="750" t="s">
        <v>11475</v>
      </c>
      <c r="U682" s="750" t="s">
        <v>11541</v>
      </c>
      <c r="V682" s="750" t="s">
        <v>11524</v>
      </c>
      <c r="W682" s="750" t="s">
        <v>11475</v>
      </c>
      <c r="X682" s="750">
        <v>6</v>
      </c>
      <c r="Y682" s="750">
        <v>36</v>
      </c>
      <c r="Z682" s="750" t="s">
        <v>12178</v>
      </c>
      <c r="AA682" s="750">
        <v>1</v>
      </c>
      <c r="AB682" s="750">
        <v>0</v>
      </c>
      <c r="AC682" s="750">
        <v>0</v>
      </c>
      <c r="AD682" s="750">
        <v>0</v>
      </c>
      <c r="AE682" s="750" t="s">
        <v>11475</v>
      </c>
    </row>
    <row r="683" spans="16:31">
      <c r="P683" s="750" t="s">
        <v>12180</v>
      </c>
      <c r="Q683" s="750" t="s">
        <v>12177</v>
      </c>
      <c r="R683" s="750" t="s">
        <v>11474</v>
      </c>
      <c r="S683" s="730">
        <v>6.6494440250704001E-2</v>
      </c>
      <c r="T683" s="750" t="s">
        <v>11475</v>
      </c>
      <c r="U683" s="750" t="s">
        <v>11492</v>
      </c>
      <c r="V683" s="750" t="s">
        <v>11493</v>
      </c>
      <c r="W683" s="750" t="s">
        <v>11475</v>
      </c>
      <c r="X683" s="750">
        <v>6</v>
      </c>
      <c r="Y683" s="750">
        <v>36</v>
      </c>
      <c r="Z683" s="750" t="s">
        <v>12178</v>
      </c>
      <c r="AA683" s="750">
        <v>1</v>
      </c>
      <c r="AB683" s="750">
        <v>0</v>
      </c>
      <c r="AC683" s="750">
        <v>0</v>
      </c>
      <c r="AD683" s="750">
        <v>0</v>
      </c>
      <c r="AE683" s="750" t="s">
        <v>11475</v>
      </c>
    </row>
    <row r="684" spans="16:31">
      <c r="P684" s="750" t="s">
        <v>12181</v>
      </c>
      <c r="Q684" s="750" t="s">
        <v>12177</v>
      </c>
      <c r="R684" s="750" t="s">
        <v>929</v>
      </c>
      <c r="S684" s="730">
        <v>0.15501926256528301</v>
      </c>
      <c r="T684" s="750" t="s">
        <v>11475</v>
      </c>
      <c r="U684" s="750" t="s">
        <v>11492</v>
      </c>
      <c r="V684" s="750" t="s">
        <v>11493</v>
      </c>
      <c r="W684" s="750" t="s">
        <v>11475</v>
      </c>
      <c r="X684" s="750">
        <v>6</v>
      </c>
      <c r="Y684" s="750">
        <v>36</v>
      </c>
      <c r="Z684" s="750" t="s">
        <v>12178</v>
      </c>
      <c r="AA684" s="750">
        <v>1</v>
      </c>
      <c r="AB684" s="750">
        <v>0</v>
      </c>
      <c r="AC684" s="750">
        <v>0</v>
      </c>
      <c r="AD684" s="750">
        <v>0</v>
      </c>
      <c r="AE684" s="750" t="s">
        <v>11475</v>
      </c>
    </row>
    <row r="685" spans="16:31">
      <c r="P685" s="750" t="s">
        <v>12182</v>
      </c>
      <c r="Q685" s="750" t="s">
        <v>12177</v>
      </c>
      <c r="R685" s="750" t="s">
        <v>11474</v>
      </c>
      <c r="S685" s="730">
        <v>3.4501147763756998E-2</v>
      </c>
      <c r="T685" s="750" t="s">
        <v>11475</v>
      </c>
      <c r="U685" s="750" t="s">
        <v>11492</v>
      </c>
      <c r="V685" s="750" t="s">
        <v>11493</v>
      </c>
      <c r="W685" s="750" t="s">
        <v>11475</v>
      </c>
      <c r="X685" s="750">
        <v>6</v>
      </c>
      <c r="Y685" s="750">
        <v>36</v>
      </c>
      <c r="Z685" s="750" t="s">
        <v>12178</v>
      </c>
      <c r="AA685" s="750">
        <v>1</v>
      </c>
      <c r="AB685" s="750">
        <v>0</v>
      </c>
      <c r="AC685" s="750">
        <v>0</v>
      </c>
      <c r="AD685" s="750">
        <v>0</v>
      </c>
      <c r="AE685" s="750" t="s">
        <v>11475</v>
      </c>
    </row>
    <row r="686" spans="16:31">
      <c r="P686" s="750" t="s">
        <v>12183</v>
      </c>
      <c r="Q686" s="750" t="s">
        <v>12177</v>
      </c>
      <c r="R686" s="750" t="s">
        <v>11474</v>
      </c>
      <c r="S686" s="730">
        <v>0.148842356256491</v>
      </c>
      <c r="T686" s="750" t="s">
        <v>11475</v>
      </c>
      <c r="U686" s="750" t="s">
        <v>11492</v>
      </c>
      <c r="V686" s="750" t="s">
        <v>11493</v>
      </c>
      <c r="W686" s="750" t="s">
        <v>11475</v>
      </c>
      <c r="X686" s="750">
        <v>6</v>
      </c>
      <c r="Y686" s="750">
        <v>36</v>
      </c>
      <c r="Z686" s="750" t="s">
        <v>12178</v>
      </c>
      <c r="AA686" s="750">
        <v>1</v>
      </c>
      <c r="AB686" s="750">
        <v>0</v>
      </c>
      <c r="AC686" s="750">
        <v>0</v>
      </c>
      <c r="AD686" s="750">
        <v>0</v>
      </c>
      <c r="AE686" s="750" t="s">
        <v>11475</v>
      </c>
    </row>
    <row r="687" spans="16:31">
      <c r="P687" s="750" t="s">
        <v>12184</v>
      </c>
      <c r="Q687" s="750" t="s">
        <v>12177</v>
      </c>
      <c r="R687" s="750" t="s">
        <v>11474</v>
      </c>
      <c r="S687" s="730">
        <v>2.9353797278828999E-2</v>
      </c>
      <c r="T687" s="750" t="s">
        <v>11475</v>
      </c>
      <c r="U687" s="750" t="s">
        <v>11492</v>
      </c>
      <c r="V687" s="750" t="s">
        <v>11493</v>
      </c>
      <c r="W687" s="750" t="s">
        <v>11475</v>
      </c>
      <c r="X687" s="750">
        <v>6</v>
      </c>
      <c r="Y687" s="750">
        <v>36</v>
      </c>
      <c r="Z687" s="750" t="s">
        <v>12178</v>
      </c>
      <c r="AA687" s="750">
        <v>1</v>
      </c>
      <c r="AB687" s="750">
        <v>0</v>
      </c>
      <c r="AC687" s="750">
        <v>0</v>
      </c>
      <c r="AD687" s="750">
        <v>0</v>
      </c>
      <c r="AE687" s="750" t="s">
        <v>11475</v>
      </c>
    </row>
    <row r="688" spans="16:31">
      <c r="P688" s="750" t="s">
        <v>12167</v>
      </c>
      <c r="Q688" s="750" t="s">
        <v>12177</v>
      </c>
      <c r="R688" s="750" t="s">
        <v>11474</v>
      </c>
      <c r="S688" s="730">
        <v>0.28283446995237999</v>
      </c>
      <c r="T688" s="750" t="s">
        <v>11475</v>
      </c>
      <c r="U688" s="750" t="s">
        <v>11523</v>
      </c>
      <c r="V688" s="750" t="s">
        <v>11524</v>
      </c>
      <c r="W688" s="750" t="s">
        <v>923</v>
      </c>
      <c r="X688" s="750">
        <v>6</v>
      </c>
      <c r="Y688" s="750">
        <v>36</v>
      </c>
      <c r="Z688" s="750" t="s">
        <v>12178</v>
      </c>
      <c r="AA688" s="750">
        <v>0</v>
      </c>
      <c r="AB688" s="750">
        <v>1</v>
      </c>
      <c r="AC688" s="750">
        <v>0</v>
      </c>
      <c r="AD688" s="750">
        <v>0</v>
      </c>
      <c r="AE688" s="750" t="s">
        <v>11475</v>
      </c>
    </row>
    <row r="689" spans="16:31">
      <c r="P689" s="750" t="s">
        <v>12168</v>
      </c>
      <c r="Q689" s="750" t="s">
        <v>12177</v>
      </c>
      <c r="R689" s="750" t="s">
        <v>11474</v>
      </c>
      <c r="S689" s="730">
        <v>0.35315789181492502</v>
      </c>
      <c r="T689" s="750" t="s">
        <v>11475</v>
      </c>
      <c r="U689" s="750" t="s">
        <v>11541</v>
      </c>
      <c r="V689" s="750" t="s">
        <v>11524</v>
      </c>
      <c r="W689" s="750" t="s">
        <v>11475</v>
      </c>
      <c r="X689" s="750">
        <v>6</v>
      </c>
      <c r="Y689" s="750">
        <v>36</v>
      </c>
      <c r="Z689" s="750" t="s">
        <v>12178</v>
      </c>
      <c r="AA689" s="750">
        <v>1</v>
      </c>
      <c r="AB689" s="750">
        <v>0</v>
      </c>
      <c r="AC689" s="750">
        <v>0</v>
      </c>
      <c r="AD689" s="750">
        <v>0</v>
      </c>
      <c r="AE689" s="750" t="s">
        <v>11475</v>
      </c>
    </row>
    <row r="690" spans="16:31">
      <c r="P690" s="750" t="s">
        <v>12185</v>
      </c>
      <c r="Q690" s="750" t="s">
        <v>12177</v>
      </c>
      <c r="R690" s="750" t="s">
        <v>11474</v>
      </c>
      <c r="S690" s="730">
        <v>0.41221994892333402</v>
      </c>
      <c r="T690" s="750" t="s">
        <v>11475</v>
      </c>
      <c r="U690" s="750" t="s">
        <v>11541</v>
      </c>
      <c r="V690" s="750" t="s">
        <v>11524</v>
      </c>
      <c r="W690" s="750" t="s">
        <v>11475</v>
      </c>
      <c r="X690" s="750">
        <v>6</v>
      </c>
      <c r="Y690" s="750">
        <v>36</v>
      </c>
      <c r="Z690" s="750" t="s">
        <v>12178</v>
      </c>
      <c r="AA690" s="750">
        <v>1</v>
      </c>
      <c r="AB690" s="750">
        <v>0</v>
      </c>
      <c r="AC690" s="750">
        <v>0</v>
      </c>
      <c r="AD690" s="750">
        <v>0</v>
      </c>
      <c r="AE690" s="750" t="s">
        <v>11475</v>
      </c>
    </row>
    <row r="691" spans="16:31">
      <c r="P691" s="750" t="s">
        <v>12186</v>
      </c>
      <c r="Q691" s="750" t="s">
        <v>12177</v>
      </c>
      <c r="R691" s="750" t="s">
        <v>11474</v>
      </c>
      <c r="S691" s="730">
        <v>0.24256323051061601</v>
      </c>
      <c r="T691" s="750" t="s">
        <v>11475</v>
      </c>
      <c r="U691" s="750" t="s">
        <v>11523</v>
      </c>
      <c r="V691" s="750" t="s">
        <v>11524</v>
      </c>
      <c r="W691" s="750" t="s">
        <v>923</v>
      </c>
      <c r="X691" s="750">
        <v>6</v>
      </c>
      <c r="Y691" s="750">
        <v>36</v>
      </c>
      <c r="Z691" s="750" t="s">
        <v>12178</v>
      </c>
      <c r="AA691" s="750">
        <v>0</v>
      </c>
      <c r="AB691" s="750">
        <v>1</v>
      </c>
      <c r="AC691" s="750">
        <v>0</v>
      </c>
      <c r="AD691" s="750">
        <v>0</v>
      </c>
      <c r="AE691" s="750" t="s">
        <v>11475</v>
      </c>
    </row>
    <row r="692" spans="16:31">
      <c r="P692" s="750" t="s">
        <v>12187</v>
      </c>
      <c r="Q692" s="750" t="s">
        <v>12177</v>
      </c>
      <c r="R692" s="750" t="s">
        <v>11474</v>
      </c>
      <c r="S692" s="730">
        <v>6.5366204201891001E-2</v>
      </c>
      <c r="T692" s="750" t="s">
        <v>11475</v>
      </c>
      <c r="U692" s="750" t="s">
        <v>11476</v>
      </c>
      <c r="V692" s="750" t="s">
        <v>11477</v>
      </c>
      <c r="W692" s="750" t="s">
        <v>11475</v>
      </c>
      <c r="X692" s="750">
        <v>6</v>
      </c>
      <c r="Y692" s="750">
        <v>36</v>
      </c>
      <c r="Z692" s="750" t="s">
        <v>12178</v>
      </c>
      <c r="AA692" s="750">
        <v>1</v>
      </c>
      <c r="AB692" s="750">
        <v>0</v>
      </c>
      <c r="AC692" s="750">
        <v>0</v>
      </c>
      <c r="AD692" s="750">
        <v>0</v>
      </c>
      <c r="AE692" s="750" t="s">
        <v>11475</v>
      </c>
    </row>
    <row r="693" spans="16:31">
      <c r="P693" s="750" t="s">
        <v>12188</v>
      </c>
      <c r="Q693" s="750" t="s">
        <v>12177</v>
      </c>
      <c r="R693" s="750" t="s">
        <v>11474</v>
      </c>
      <c r="S693" s="730">
        <v>0.120993303381977</v>
      </c>
      <c r="T693" s="750" t="s">
        <v>11475</v>
      </c>
      <c r="U693" s="750" t="s">
        <v>11501</v>
      </c>
      <c r="V693" s="750" t="s">
        <v>11501</v>
      </c>
      <c r="W693" s="750" t="s">
        <v>11475</v>
      </c>
      <c r="X693" s="750">
        <v>6</v>
      </c>
      <c r="Y693" s="750">
        <v>36</v>
      </c>
      <c r="Z693" s="750" t="s">
        <v>12178</v>
      </c>
      <c r="AA693" s="750">
        <v>1</v>
      </c>
      <c r="AB693" s="750">
        <v>0</v>
      </c>
      <c r="AC693" s="750">
        <v>0</v>
      </c>
      <c r="AD693" s="750">
        <v>8</v>
      </c>
      <c r="AE693" s="750" t="s">
        <v>11475</v>
      </c>
    </row>
    <row r="694" spans="16:31">
      <c r="P694" s="750" t="s">
        <v>12189</v>
      </c>
      <c r="Q694" s="750" t="s">
        <v>12177</v>
      </c>
      <c r="R694" s="750" t="s">
        <v>11474</v>
      </c>
      <c r="S694" s="730">
        <v>0.47626472713187201</v>
      </c>
      <c r="T694" s="750" t="s">
        <v>11475</v>
      </c>
      <c r="U694" s="750" t="s">
        <v>11501</v>
      </c>
      <c r="V694" s="750" t="s">
        <v>11501</v>
      </c>
      <c r="W694" s="750" t="s">
        <v>11475</v>
      </c>
      <c r="X694" s="750">
        <v>6</v>
      </c>
      <c r="Y694" s="750">
        <v>36</v>
      </c>
      <c r="Z694" s="750" t="s">
        <v>12178</v>
      </c>
      <c r="AA694" s="750">
        <v>1</v>
      </c>
      <c r="AB694" s="750">
        <v>0</v>
      </c>
      <c r="AC694" s="750">
        <v>0</v>
      </c>
      <c r="AD694" s="750">
        <v>8</v>
      </c>
      <c r="AE694" s="750" t="s">
        <v>11475</v>
      </c>
    </row>
    <row r="695" spans="16:31">
      <c r="P695" s="750" t="s">
        <v>12190</v>
      </c>
      <c r="Q695" s="750" t="s">
        <v>12177</v>
      </c>
      <c r="R695" s="750" t="s">
        <v>11474</v>
      </c>
      <c r="S695" s="730">
        <v>8.6852564657317E-2</v>
      </c>
      <c r="T695" s="750" t="s">
        <v>11475</v>
      </c>
      <c r="U695" s="750" t="s">
        <v>11501</v>
      </c>
      <c r="V695" s="750" t="s">
        <v>11501</v>
      </c>
      <c r="W695" s="750" t="s">
        <v>11475</v>
      </c>
      <c r="X695" s="750">
        <v>6</v>
      </c>
      <c r="Y695" s="750">
        <v>36</v>
      </c>
      <c r="Z695" s="750" t="s">
        <v>12178</v>
      </c>
      <c r="AA695" s="750">
        <v>1</v>
      </c>
      <c r="AB695" s="750">
        <v>0</v>
      </c>
      <c r="AC695" s="750">
        <v>0</v>
      </c>
      <c r="AD695" s="750">
        <v>8</v>
      </c>
      <c r="AE695" s="750" t="s">
        <v>11475</v>
      </c>
    </row>
    <row r="696" spans="16:31">
      <c r="P696" s="750" t="s">
        <v>12191</v>
      </c>
      <c r="Q696" s="750" t="s">
        <v>12177</v>
      </c>
      <c r="R696" s="750" t="s">
        <v>11474</v>
      </c>
      <c r="S696" s="730">
        <v>0.4099150060615</v>
      </c>
      <c r="T696" s="750" t="s">
        <v>11475</v>
      </c>
      <c r="U696" s="750" t="s">
        <v>11501</v>
      </c>
      <c r="V696" s="750" t="s">
        <v>11501</v>
      </c>
      <c r="W696" s="750" t="s">
        <v>11475</v>
      </c>
      <c r="X696" s="750">
        <v>6</v>
      </c>
      <c r="Y696" s="750">
        <v>36</v>
      </c>
      <c r="Z696" s="750" t="s">
        <v>12178</v>
      </c>
      <c r="AA696" s="750">
        <v>1</v>
      </c>
      <c r="AB696" s="750">
        <v>0</v>
      </c>
      <c r="AC696" s="750">
        <v>0</v>
      </c>
      <c r="AD696" s="750">
        <v>8</v>
      </c>
      <c r="AE696" s="750" t="s">
        <v>11475</v>
      </c>
    </row>
    <row r="697" spans="16:31">
      <c r="P697" s="750" t="s">
        <v>12192</v>
      </c>
      <c r="Q697" s="750" t="s">
        <v>12177</v>
      </c>
      <c r="R697" s="750" t="s">
        <v>11474</v>
      </c>
      <c r="S697" s="730">
        <v>1.3490572535264001E-2</v>
      </c>
      <c r="T697" s="750" t="s">
        <v>11475</v>
      </c>
      <c r="U697" s="750" t="s">
        <v>11501</v>
      </c>
      <c r="V697" s="750" t="s">
        <v>11501</v>
      </c>
      <c r="W697" s="750" t="s">
        <v>11475</v>
      </c>
      <c r="X697" s="750">
        <v>6</v>
      </c>
      <c r="Y697" s="750">
        <v>36</v>
      </c>
      <c r="Z697" s="750" t="s">
        <v>12178</v>
      </c>
      <c r="AA697" s="750">
        <v>1</v>
      </c>
      <c r="AB697" s="750">
        <v>0</v>
      </c>
      <c r="AC697" s="750">
        <v>0</v>
      </c>
      <c r="AD697" s="750">
        <v>8</v>
      </c>
      <c r="AE697" s="750" t="s">
        <v>11475</v>
      </c>
    </row>
    <row r="698" spans="16:31">
      <c r="P698" s="750" t="s">
        <v>12193</v>
      </c>
      <c r="Q698" s="750" t="s">
        <v>12177</v>
      </c>
      <c r="R698" s="750" t="s">
        <v>11474</v>
      </c>
      <c r="S698" s="730">
        <v>2.1345445629212999E-2</v>
      </c>
      <c r="T698" s="750" t="s">
        <v>11475</v>
      </c>
      <c r="U698" s="750" t="s">
        <v>11501</v>
      </c>
      <c r="V698" s="750" t="s">
        <v>11501</v>
      </c>
      <c r="W698" s="750" t="s">
        <v>11475</v>
      </c>
      <c r="X698" s="750">
        <v>6</v>
      </c>
      <c r="Y698" s="750">
        <v>36</v>
      </c>
      <c r="Z698" s="750" t="s">
        <v>12178</v>
      </c>
      <c r="AA698" s="750">
        <v>1</v>
      </c>
      <c r="AB698" s="750">
        <v>0</v>
      </c>
      <c r="AC698" s="750">
        <v>0</v>
      </c>
      <c r="AD698" s="750">
        <v>8</v>
      </c>
      <c r="AE698" s="750" t="s">
        <v>11475</v>
      </c>
    </row>
    <row r="699" spans="16:31">
      <c r="P699" s="750" t="s">
        <v>12194</v>
      </c>
      <c r="Q699" s="750" t="s">
        <v>948</v>
      </c>
      <c r="R699" s="750" t="s">
        <v>929</v>
      </c>
      <c r="S699" s="730">
        <v>1.4537255966835E-2</v>
      </c>
      <c r="T699" s="750" t="s">
        <v>11475</v>
      </c>
      <c r="U699" s="750" t="s">
        <v>11492</v>
      </c>
      <c r="V699" s="750" t="s">
        <v>11493</v>
      </c>
      <c r="W699" s="750" t="s">
        <v>11475</v>
      </c>
      <c r="X699" s="750">
        <v>6</v>
      </c>
      <c r="Y699" s="750">
        <v>36</v>
      </c>
      <c r="Z699" s="750" t="s">
        <v>12178</v>
      </c>
      <c r="AA699" s="750">
        <v>1</v>
      </c>
      <c r="AB699" s="750">
        <v>0</v>
      </c>
      <c r="AC699" s="750">
        <v>0</v>
      </c>
      <c r="AD699" s="750">
        <v>0</v>
      </c>
      <c r="AE699" s="750" t="s">
        <v>11475</v>
      </c>
    </row>
    <row r="700" spans="16:31">
      <c r="P700" s="750" t="s">
        <v>12195</v>
      </c>
      <c r="Q700" s="750" t="s">
        <v>948</v>
      </c>
      <c r="R700" s="750" t="s">
        <v>929</v>
      </c>
      <c r="S700" s="730">
        <v>0.12738470361214099</v>
      </c>
      <c r="T700" s="750" t="s">
        <v>11475</v>
      </c>
      <c r="U700" s="750" t="s">
        <v>11492</v>
      </c>
      <c r="V700" s="750" t="s">
        <v>11493</v>
      </c>
      <c r="W700" s="750" t="s">
        <v>11475</v>
      </c>
      <c r="X700" s="750">
        <v>6</v>
      </c>
      <c r="Y700" s="750">
        <v>36</v>
      </c>
      <c r="Z700" s="750" t="s">
        <v>12178</v>
      </c>
      <c r="AA700" s="750">
        <v>1</v>
      </c>
      <c r="AB700" s="750">
        <v>0</v>
      </c>
      <c r="AC700" s="750">
        <v>0</v>
      </c>
      <c r="AD700" s="750">
        <v>0</v>
      </c>
      <c r="AE700" s="750" t="s">
        <v>11475</v>
      </c>
    </row>
    <row r="701" spans="16:31">
      <c r="P701" s="750" t="s">
        <v>12196</v>
      </c>
      <c r="Q701" s="750" t="s">
        <v>948</v>
      </c>
      <c r="R701" s="750" t="s">
        <v>929</v>
      </c>
      <c r="S701" s="730">
        <v>1.7660878503383E-2</v>
      </c>
      <c r="T701" s="750" t="s">
        <v>11475</v>
      </c>
      <c r="U701" s="750" t="s">
        <v>11492</v>
      </c>
      <c r="V701" s="750" t="s">
        <v>11493</v>
      </c>
      <c r="W701" s="750" t="s">
        <v>11475</v>
      </c>
      <c r="X701" s="750">
        <v>6</v>
      </c>
      <c r="Y701" s="750">
        <v>36</v>
      </c>
      <c r="Z701" s="750" t="s">
        <v>12178</v>
      </c>
      <c r="AA701" s="750">
        <v>1</v>
      </c>
      <c r="AB701" s="750">
        <v>0</v>
      </c>
      <c r="AC701" s="750">
        <v>0</v>
      </c>
      <c r="AD701" s="750">
        <v>0</v>
      </c>
      <c r="AE701" s="750" t="s">
        <v>11475</v>
      </c>
    </row>
    <row r="702" spans="16:31">
      <c r="P702" s="750" t="s">
        <v>12197</v>
      </c>
      <c r="Q702" s="750" t="s">
        <v>948</v>
      </c>
      <c r="R702" s="750" t="s">
        <v>11474</v>
      </c>
      <c r="S702" s="730">
        <v>2.3563380014370999E-2</v>
      </c>
      <c r="T702" s="750" t="s">
        <v>11475</v>
      </c>
      <c r="U702" s="750" t="s">
        <v>11492</v>
      </c>
      <c r="V702" s="750" t="s">
        <v>11493</v>
      </c>
      <c r="W702" s="750" t="s">
        <v>11475</v>
      </c>
      <c r="X702" s="750">
        <v>6</v>
      </c>
      <c r="Y702" s="750">
        <v>36</v>
      </c>
      <c r="Z702" s="750" t="s">
        <v>12178</v>
      </c>
      <c r="AA702" s="750">
        <v>1</v>
      </c>
      <c r="AB702" s="750">
        <v>0</v>
      </c>
      <c r="AC702" s="750">
        <v>0</v>
      </c>
      <c r="AD702" s="750">
        <v>0</v>
      </c>
      <c r="AE702" s="750" t="s">
        <v>11475</v>
      </c>
    </row>
    <row r="703" spans="16:31">
      <c r="P703" s="750" t="s">
        <v>12198</v>
      </c>
      <c r="Q703" s="750" t="s">
        <v>948</v>
      </c>
      <c r="R703" s="750" t="s">
        <v>929</v>
      </c>
      <c r="S703" s="730">
        <v>0.29392476382595201</v>
      </c>
      <c r="T703" s="750" t="s">
        <v>11475</v>
      </c>
      <c r="U703" s="750" t="s">
        <v>11492</v>
      </c>
      <c r="V703" s="750" t="s">
        <v>11493</v>
      </c>
      <c r="W703" s="750" t="s">
        <v>11475</v>
      </c>
      <c r="X703" s="750">
        <v>6</v>
      </c>
      <c r="Y703" s="750">
        <v>36</v>
      </c>
      <c r="Z703" s="750" t="s">
        <v>12178</v>
      </c>
      <c r="AA703" s="750">
        <v>1</v>
      </c>
      <c r="AB703" s="750">
        <v>0</v>
      </c>
      <c r="AC703" s="750">
        <v>0</v>
      </c>
      <c r="AD703" s="750">
        <v>0</v>
      </c>
      <c r="AE703" s="750" t="s">
        <v>11475</v>
      </c>
    </row>
    <row r="704" spans="16:31">
      <c r="P704" s="750" t="s">
        <v>12199</v>
      </c>
      <c r="Q704" s="750" t="s">
        <v>948</v>
      </c>
      <c r="R704" s="750" t="s">
        <v>929</v>
      </c>
      <c r="S704" s="730">
        <v>0.249253535597592</v>
      </c>
      <c r="T704" s="750" t="s">
        <v>11475</v>
      </c>
      <c r="U704" s="750" t="s">
        <v>11492</v>
      </c>
      <c r="V704" s="750" t="s">
        <v>11493</v>
      </c>
      <c r="W704" s="750" t="s">
        <v>11475</v>
      </c>
      <c r="X704" s="750">
        <v>6</v>
      </c>
      <c r="Y704" s="750">
        <v>36</v>
      </c>
      <c r="Z704" s="750" t="s">
        <v>12178</v>
      </c>
      <c r="AA704" s="750">
        <v>1</v>
      </c>
      <c r="AB704" s="750">
        <v>0</v>
      </c>
      <c r="AC704" s="750">
        <v>0</v>
      </c>
      <c r="AD704" s="750">
        <v>0</v>
      </c>
      <c r="AE704" s="750" t="s">
        <v>11475</v>
      </c>
    </row>
    <row r="705" spans="16:31">
      <c r="P705" s="750" t="s">
        <v>12200</v>
      </c>
      <c r="Q705" s="750" t="s">
        <v>948</v>
      </c>
      <c r="R705" s="750" t="s">
        <v>11474</v>
      </c>
      <c r="S705" s="730">
        <v>0.347626455440465</v>
      </c>
      <c r="T705" s="750" t="s">
        <v>11475</v>
      </c>
      <c r="U705" s="750" t="s">
        <v>11492</v>
      </c>
      <c r="V705" s="750" t="s">
        <v>11493</v>
      </c>
      <c r="W705" s="750" t="s">
        <v>11475</v>
      </c>
      <c r="X705" s="750">
        <v>6</v>
      </c>
      <c r="Y705" s="750">
        <v>36</v>
      </c>
      <c r="Z705" s="750" t="s">
        <v>12178</v>
      </c>
      <c r="AA705" s="750">
        <v>1</v>
      </c>
      <c r="AB705" s="750">
        <v>0</v>
      </c>
      <c r="AC705" s="750">
        <v>0</v>
      </c>
      <c r="AD705" s="750">
        <v>0</v>
      </c>
      <c r="AE705" s="750" t="s">
        <v>11475</v>
      </c>
    </row>
    <row r="706" spans="16:31">
      <c r="P706" s="750" t="s">
        <v>12201</v>
      </c>
      <c r="Q706" s="750" t="s">
        <v>948</v>
      </c>
      <c r="R706" s="750" t="s">
        <v>11474</v>
      </c>
      <c r="S706" s="730">
        <v>8.4732292714255003E-2</v>
      </c>
      <c r="T706" s="750" t="s">
        <v>11475</v>
      </c>
      <c r="U706" s="750" t="s">
        <v>11492</v>
      </c>
      <c r="V706" s="750" t="s">
        <v>11493</v>
      </c>
      <c r="W706" s="750" t="s">
        <v>11475</v>
      </c>
      <c r="X706" s="750">
        <v>6</v>
      </c>
      <c r="Y706" s="750">
        <v>36</v>
      </c>
      <c r="Z706" s="750" t="s">
        <v>12178</v>
      </c>
      <c r="AA706" s="750">
        <v>1</v>
      </c>
      <c r="AB706" s="750">
        <v>0</v>
      </c>
      <c r="AC706" s="750">
        <v>0</v>
      </c>
      <c r="AD706" s="750">
        <v>0</v>
      </c>
      <c r="AE706" s="750" t="s">
        <v>11475</v>
      </c>
    </row>
    <row r="707" spans="16:31">
      <c r="P707" s="750" t="s">
        <v>12202</v>
      </c>
      <c r="Q707" s="750" t="s">
        <v>948</v>
      </c>
      <c r="R707" s="750" t="s">
        <v>11474</v>
      </c>
      <c r="S707" s="730">
        <v>0.55490720676190597</v>
      </c>
      <c r="T707" s="750" t="s">
        <v>11475</v>
      </c>
      <c r="U707" s="750" t="s">
        <v>11523</v>
      </c>
      <c r="V707" s="750" t="s">
        <v>11524</v>
      </c>
      <c r="W707" s="750" t="s">
        <v>923</v>
      </c>
      <c r="X707" s="750">
        <v>6</v>
      </c>
      <c r="Y707" s="750">
        <v>36</v>
      </c>
      <c r="Z707" s="750" t="s">
        <v>12178</v>
      </c>
      <c r="AA707" s="750">
        <v>0</v>
      </c>
      <c r="AB707" s="750">
        <v>1</v>
      </c>
      <c r="AC707" s="750">
        <v>0</v>
      </c>
      <c r="AD707" s="750">
        <v>0</v>
      </c>
      <c r="AE707" s="750" t="s">
        <v>11475</v>
      </c>
    </row>
    <row r="708" spans="16:31">
      <c r="P708" s="750" t="s">
        <v>12186</v>
      </c>
      <c r="Q708" s="750" t="s">
        <v>948</v>
      </c>
      <c r="R708" s="750" t="s">
        <v>11474</v>
      </c>
      <c r="S708" s="730">
        <v>1.6680471303047999E-2</v>
      </c>
      <c r="T708" s="750" t="s">
        <v>11475</v>
      </c>
      <c r="U708" s="750" t="s">
        <v>11523</v>
      </c>
      <c r="V708" s="750" t="s">
        <v>11524</v>
      </c>
      <c r="W708" s="750" t="s">
        <v>923</v>
      </c>
      <c r="X708" s="750">
        <v>6</v>
      </c>
      <c r="Y708" s="750">
        <v>36</v>
      </c>
      <c r="Z708" s="750" t="s">
        <v>12178</v>
      </c>
      <c r="AA708" s="750">
        <v>0</v>
      </c>
      <c r="AB708" s="750">
        <v>1</v>
      </c>
      <c r="AC708" s="750">
        <v>0</v>
      </c>
      <c r="AD708" s="750">
        <v>0</v>
      </c>
      <c r="AE708" s="750" t="s">
        <v>11475</v>
      </c>
    </row>
    <row r="709" spans="16:31">
      <c r="P709" s="750" t="s">
        <v>12187</v>
      </c>
      <c r="Q709" s="750" t="s">
        <v>948</v>
      </c>
      <c r="R709" s="750" t="s">
        <v>11474</v>
      </c>
      <c r="S709" s="730">
        <v>0.51060881733862895</v>
      </c>
      <c r="T709" s="750" t="s">
        <v>11475</v>
      </c>
      <c r="U709" s="750" t="s">
        <v>11476</v>
      </c>
      <c r="V709" s="750" t="s">
        <v>11477</v>
      </c>
      <c r="W709" s="750" t="s">
        <v>11475</v>
      </c>
      <c r="X709" s="750">
        <v>6</v>
      </c>
      <c r="Y709" s="750">
        <v>36</v>
      </c>
      <c r="Z709" s="750" t="s">
        <v>12178</v>
      </c>
      <c r="AA709" s="750">
        <v>1</v>
      </c>
      <c r="AB709" s="750">
        <v>0</v>
      </c>
      <c r="AC709" s="750">
        <v>0</v>
      </c>
      <c r="AD709" s="750">
        <v>0</v>
      </c>
      <c r="AE709" s="750" t="s">
        <v>11475</v>
      </c>
    </row>
    <row r="710" spans="16:31">
      <c r="P710" s="750" t="s">
        <v>12203</v>
      </c>
      <c r="Q710" s="750" t="s">
        <v>948</v>
      </c>
      <c r="R710" s="750" t="s">
        <v>11474</v>
      </c>
      <c r="S710" s="730">
        <v>4.7370099908240003E-2</v>
      </c>
      <c r="T710" s="750" t="s">
        <v>11475</v>
      </c>
      <c r="U710" s="750" t="s">
        <v>11476</v>
      </c>
      <c r="V710" s="750" t="s">
        <v>11477</v>
      </c>
      <c r="W710" s="750" t="s">
        <v>11475</v>
      </c>
      <c r="X710" s="750">
        <v>6</v>
      </c>
      <c r="Y710" s="750">
        <v>36</v>
      </c>
      <c r="Z710" s="750" t="s">
        <v>12178</v>
      </c>
      <c r="AA710" s="750">
        <v>1</v>
      </c>
      <c r="AB710" s="750">
        <v>0</v>
      </c>
      <c r="AC710" s="750">
        <v>0</v>
      </c>
      <c r="AD710" s="750">
        <v>0</v>
      </c>
      <c r="AE710" s="750" t="s">
        <v>11475</v>
      </c>
    </row>
    <row r="711" spans="16:31">
      <c r="P711" s="750" t="s">
        <v>12204</v>
      </c>
      <c r="Q711" s="750" t="s">
        <v>948</v>
      </c>
      <c r="R711" s="750" t="s">
        <v>11474</v>
      </c>
      <c r="S711" s="730">
        <v>0.66250399401563898</v>
      </c>
      <c r="T711" s="750" t="s">
        <v>11475</v>
      </c>
      <c r="U711" s="750" t="s">
        <v>11553</v>
      </c>
      <c r="V711" s="750" t="s">
        <v>11554</v>
      </c>
      <c r="W711" s="750" t="s">
        <v>11475</v>
      </c>
      <c r="X711" s="750">
        <v>6</v>
      </c>
      <c r="Y711" s="750">
        <v>36</v>
      </c>
      <c r="Z711" s="750" t="s">
        <v>12178</v>
      </c>
      <c r="AA711" s="750">
        <v>1</v>
      </c>
      <c r="AB711" s="750">
        <v>0</v>
      </c>
      <c r="AC711" s="750">
        <v>0</v>
      </c>
      <c r="AD711" s="750">
        <v>0</v>
      </c>
      <c r="AE711" s="750" t="s">
        <v>11475</v>
      </c>
    </row>
    <row r="712" spans="16:31">
      <c r="P712" s="750" t="s">
        <v>12205</v>
      </c>
      <c r="Q712" s="750" t="s">
        <v>948</v>
      </c>
      <c r="R712" s="750" t="s">
        <v>11474</v>
      </c>
      <c r="S712" s="730">
        <v>5.4203210516738001E-2</v>
      </c>
      <c r="T712" s="750" t="s">
        <v>11475</v>
      </c>
      <c r="U712" s="750" t="s">
        <v>11492</v>
      </c>
      <c r="V712" s="750" t="s">
        <v>11493</v>
      </c>
      <c r="W712" s="750" t="s">
        <v>11475</v>
      </c>
      <c r="X712" s="750">
        <v>6</v>
      </c>
      <c r="Y712" s="750">
        <v>36</v>
      </c>
      <c r="Z712" s="750" t="s">
        <v>12178</v>
      </c>
      <c r="AA712" s="750">
        <v>1</v>
      </c>
      <c r="AB712" s="750">
        <v>0</v>
      </c>
      <c r="AC712" s="750">
        <v>0</v>
      </c>
      <c r="AD712" s="750">
        <v>0</v>
      </c>
      <c r="AE712" s="750" t="s">
        <v>11475</v>
      </c>
    </row>
    <row r="713" spans="16:31">
      <c r="P713" s="750" t="s">
        <v>12203</v>
      </c>
      <c r="Q713" s="750" t="s">
        <v>1454</v>
      </c>
      <c r="R713" s="750" t="s">
        <v>11474</v>
      </c>
      <c r="S713" s="730">
        <v>1.40059601350995</v>
      </c>
      <c r="T713" s="750" t="s">
        <v>11475</v>
      </c>
      <c r="U713" s="750" t="s">
        <v>11476</v>
      </c>
      <c r="V713" s="750" t="s">
        <v>11477</v>
      </c>
      <c r="W713" s="750" t="s">
        <v>11475</v>
      </c>
      <c r="X713" s="750">
        <v>6</v>
      </c>
      <c r="Y713" s="750">
        <v>37</v>
      </c>
      <c r="Z713" s="750" t="s">
        <v>12206</v>
      </c>
      <c r="AA713" s="750">
        <v>1</v>
      </c>
      <c r="AB713" s="750">
        <v>0</v>
      </c>
      <c r="AC713" s="750">
        <v>0</v>
      </c>
      <c r="AD713" s="750">
        <v>0</v>
      </c>
      <c r="AE713" s="750" t="s">
        <v>11475</v>
      </c>
    </row>
    <row r="714" spans="16:31">
      <c r="P714" s="750" t="s">
        <v>12207</v>
      </c>
      <c r="Q714" s="750" t="s">
        <v>1454</v>
      </c>
      <c r="R714" s="750" t="s">
        <v>11474</v>
      </c>
      <c r="S714" s="730">
        <v>9.2918869244620006E-2</v>
      </c>
      <c r="T714" s="750" t="s">
        <v>11475</v>
      </c>
      <c r="U714" s="750" t="s">
        <v>11501</v>
      </c>
      <c r="V714" s="750" t="s">
        <v>11501</v>
      </c>
      <c r="W714" s="750" t="s">
        <v>11475</v>
      </c>
      <c r="X714" s="750">
        <v>6</v>
      </c>
      <c r="Y714" s="750">
        <v>37</v>
      </c>
      <c r="Z714" s="750" t="s">
        <v>12206</v>
      </c>
      <c r="AA714" s="750">
        <v>1</v>
      </c>
      <c r="AB714" s="750">
        <v>0</v>
      </c>
      <c r="AC714" s="750">
        <v>0</v>
      </c>
      <c r="AD714" s="750">
        <v>8</v>
      </c>
      <c r="AE714" s="750" t="s">
        <v>11475</v>
      </c>
    </row>
    <row r="715" spans="16:31">
      <c r="P715" s="750" t="s">
        <v>12208</v>
      </c>
      <c r="Q715" s="750" t="s">
        <v>1454</v>
      </c>
      <c r="R715" s="750" t="s">
        <v>11474</v>
      </c>
      <c r="S715" s="730">
        <v>9.0367486701934993E-2</v>
      </c>
      <c r="T715" s="750" t="s">
        <v>11475</v>
      </c>
      <c r="U715" s="750" t="s">
        <v>11501</v>
      </c>
      <c r="V715" s="750" t="s">
        <v>11501</v>
      </c>
      <c r="W715" s="750" t="s">
        <v>11475</v>
      </c>
      <c r="X715" s="750">
        <v>6</v>
      </c>
      <c r="Y715" s="750">
        <v>37</v>
      </c>
      <c r="Z715" s="750" t="s">
        <v>12206</v>
      </c>
      <c r="AA715" s="750">
        <v>1</v>
      </c>
      <c r="AB715" s="750">
        <v>0</v>
      </c>
      <c r="AC715" s="750">
        <v>0</v>
      </c>
      <c r="AD715" s="750">
        <v>8</v>
      </c>
      <c r="AE715" s="750" t="s">
        <v>11475</v>
      </c>
    </row>
    <row r="716" spans="16:31">
      <c r="P716" s="750" t="s">
        <v>12209</v>
      </c>
      <c r="Q716" s="750" t="s">
        <v>1454</v>
      </c>
      <c r="R716" s="750" t="s">
        <v>11474</v>
      </c>
      <c r="S716" s="730">
        <v>0.12542264604037101</v>
      </c>
      <c r="T716" s="750" t="s">
        <v>11475</v>
      </c>
      <c r="U716" s="750" t="s">
        <v>11492</v>
      </c>
      <c r="V716" s="750" t="s">
        <v>11493</v>
      </c>
      <c r="W716" s="750" t="s">
        <v>11475</v>
      </c>
      <c r="X716" s="750">
        <v>6</v>
      </c>
      <c r="Y716" s="750">
        <v>37</v>
      </c>
      <c r="Z716" s="750" t="s">
        <v>12206</v>
      </c>
      <c r="AA716" s="750">
        <v>1</v>
      </c>
      <c r="AB716" s="750">
        <v>0</v>
      </c>
      <c r="AC716" s="750">
        <v>0</v>
      </c>
      <c r="AD716" s="750">
        <v>0</v>
      </c>
      <c r="AE716" s="750" t="s">
        <v>11475</v>
      </c>
    </row>
    <row r="717" spans="16:31">
      <c r="P717" s="750" t="s">
        <v>12210</v>
      </c>
      <c r="Q717" s="750" t="s">
        <v>952</v>
      </c>
      <c r="R717" s="750" t="s">
        <v>929</v>
      </c>
      <c r="S717" s="730">
        <v>0.19689514678315301</v>
      </c>
      <c r="T717" s="750" t="s">
        <v>11475</v>
      </c>
      <c r="U717" s="750" t="s">
        <v>11492</v>
      </c>
      <c r="V717" s="750" t="s">
        <v>11493</v>
      </c>
      <c r="W717" s="750" t="s">
        <v>11475</v>
      </c>
      <c r="X717" s="750">
        <v>6</v>
      </c>
      <c r="Y717" s="750">
        <v>37</v>
      </c>
      <c r="Z717" s="750" t="s">
        <v>12206</v>
      </c>
      <c r="AA717" s="750">
        <v>1</v>
      </c>
      <c r="AB717" s="750">
        <v>0</v>
      </c>
      <c r="AC717" s="750">
        <v>0</v>
      </c>
      <c r="AD717" s="750">
        <v>0</v>
      </c>
      <c r="AE717" s="750" t="s">
        <v>11475</v>
      </c>
    </row>
    <row r="718" spans="16:31">
      <c r="P718" s="750" t="s">
        <v>12211</v>
      </c>
      <c r="Q718" s="750" t="s">
        <v>952</v>
      </c>
      <c r="R718" s="750" t="s">
        <v>929</v>
      </c>
      <c r="S718" s="730">
        <v>1.8416600379536002E-2</v>
      </c>
      <c r="T718" s="750" t="s">
        <v>11475</v>
      </c>
      <c r="U718" s="750" t="s">
        <v>11492</v>
      </c>
      <c r="V718" s="750" t="s">
        <v>11493</v>
      </c>
      <c r="W718" s="750" t="s">
        <v>11475</v>
      </c>
      <c r="X718" s="750">
        <v>6</v>
      </c>
      <c r="Y718" s="750">
        <v>37</v>
      </c>
      <c r="Z718" s="750" t="s">
        <v>12206</v>
      </c>
      <c r="AA718" s="750">
        <v>1</v>
      </c>
      <c r="AB718" s="750">
        <v>0</v>
      </c>
      <c r="AC718" s="750">
        <v>0</v>
      </c>
      <c r="AD718" s="750">
        <v>0</v>
      </c>
      <c r="AE718" s="750" t="s">
        <v>11475</v>
      </c>
    </row>
    <row r="719" spans="16:31">
      <c r="P719" s="750" t="s">
        <v>12212</v>
      </c>
      <c r="Q719" s="750" t="s">
        <v>952</v>
      </c>
      <c r="R719" s="750" t="s">
        <v>929</v>
      </c>
      <c r="S719" s="730">
        <v>5.4629021361584998E-2</v>
      </c>
      <c r="T719" s="750" t="s">
        <v>11475</v>
      </c>
      <c r="U719" s="750" t="s">
        <v>11492</v>
      </c>
      <c r="V719" s="750" t="s">
        <v>11493</v>
      </c>
      <c r="W719" s="750" t="s">
        <v>11475</v>
      </c>
      <c r="X719" s="750">
        <v>6</v>
      </c>
      <c r="Y719" s="750">
        <v>37</v>
      </c>
      <c r="Z719" s="750" t="s">
        <v>12206</v>
      </c>
      <c r="AA719" s="750">
        <v>1</v>
      </c>
      <c r="AB719" s="750">
        <v>0</v>
      </c>
      <c r="AC719" s="750">
        <v>0</v>
      </c>
      <c r="AD719" s="750">
        <v>0</v>
      </c>
      <c r="AE719" s="750" t="s">
        <v>11475</v>
      </c>
    </row>
    <row r="720" spans="16:31">
      <c r="P720" s="750" t="s">
        <v>12213</v>
      </c>
      <c r="Q720" s="750" t="s">
        <v>952</v>
      </c>
      <c r="R720" s="750" t="s">
        <v>11474</v>
      </c>
      <c r="S720" s="730">
        <v>0.114944175702555</v>
      </c>
      <c r="T720" s="750" t="s">
        <v>11475</v>
      </c>
      <c r="U720" s="750" t="s">
        <v>11492</v>
      </c>
      <c r="V720" s="750" t="s">
        <v>11493</v>
      </c>
      <c r="W720" s="750" t="s">
        <v>11475</v>
      </c>
      <c r="X720" s="750">
        <v>6</v>
      </c>
      <c r="Y720" s="750">
        <v>37</v>
      </c>
      <c r="Z720" s="750" t="s">
        <v>12206</v>
      </c>
      <c r="AA720" s="750">
        <v>1</v>
      </c>
      <c r="AB720" s="750">
        <v>0</v>
      </c>
      <c r="AC720" s="750">
        <v>0</v>
      </c>
      <c r="AD720" s="750">
        <v>0</v>
      </c>
      <c r="AE720" s="750" t="s">
        <v>11475</v>
      </c>
    </row>
    <row r="721" spans="16:31">
      <c r="P721" s="750" t="s">
        <v>12214</v>
      </c>
      <c r="Q721" s="750" t="s">
        <v>952</v>
      </c>
      <c r="R721" s="750" t="s">
        <v>11474</v>
      </c>
      <c r="S721" s="730">
        <v>0.15593470548016999</v>
      </c>
      <c r="T721" s="750" t="s">
        <v>11475</v>
      </c>
      <c r="U721" s="750" t="s">
        <v>11523</v>
      </c>
      <c r="V721" s="750" t="s">
        <v>11524</v>
      </c>
      <c r="W721" s="750" t="s">
        <v>923</v>
      </c>
      <c r="X721" s="750">
        <v>6</v>
      </c>
      <c r="Y721" s="750">
        <v>37</v>
      </c>
      <c r="Z721" s="750" t="s">
        <v>12206</v>
      </c>
      <c r="AA721" s="750">
        <v>0</v>
      </c>
      <c r="AB721" s="750">
        <v>1</v>
      </c>
      <c r="AC721" s="750">
        <v>0</v>
      </c>
      <c r="AD721" s="750">
        <v>0</v>
      </c>
      <c r="AE721" s="750" t="s">
        <v>11475</v>
      </c>
    </row>
    <row r="722" spans="16:31">
      <c r="P722" s="750" t="s">
        <v>12214</v>
      </c>
      <c r="Q722" s="750" t="s">
        <v>952</v>
      </c>
      <c r="R722" s="750" t="s">
        <v>11474</v>
      </c>
      <c r="S722" s="730">
        <v>0.187357387023809</v>
      </c>
      <c r="T722" s="750" t="s">
        <v>11475</v>
      </c>
      <c r="U722" s="750" t="s">
        <v>11523</v>
      </c>
      <c r="V722" s="750" t="s">
        <v>11524</v>
      </c>
      <c r="W722" s="750" t="s">
        <v>923</v>
      </c>
      <c r="X722" s="750">
        <v>6</v>
      </c>
      <c r="Y722" s="750">
        <v>37</v>
      </c>
      <c r="Z722" s="750" t="s">
        <v>12206</v>
      </c>
      <c r="AA722" s="750">
        <v>0</v>
      </c>
      <c r="AB722" s="750">
        <v>1</v>
      </c>
      <c r="AC722" s="750">
        <v>0</v>
      </c>
      <c r="AD722" s="750">
        <v>0</v>
      </c>
      <c r="AE722" s="750" t="s">
        <v>11475</v>
      </c>
    </row>
    <row r="723" spans="16:31">
      <c r="P723" s="750" t="s">
        <v>12215</v>
      </c>
      <c r="Q723" s="750" t="s">
        <v>952</v>
      </c>
      <c r="R723" s="750" t="s">
        <v>11474</v>
      </c>
      <c r="S723" s="730">
        <v>0.17630345753056401</v>
      </c>
      <c r="T723" s="750" t="s">
        <v>11475</v>
      </c>
      <c r="U723" s="750" t="s">
        <v>11523</v>
      </c>
      <c r="V723" s="750" t="s">
        <v>11524</v>
      </c>
      <c r="W723" s="750" t="s">
        <v>923</v>
      </c>
      <c r="X723" s="750">
        <v>6</v>
      </c>
      <c r="Y723" s="750">
        <v>37</v>
      </c>
      <c r="Z723" s="750" t="s">
        <v>12206</v>
      </c>
      <c r="AA723" s="750">
        <v>0</v>
      </c>
      <c r="AB723" s="750">
        <v>1</v>
      </c>
      <c r="AC723" s="750">
        <v>0</v>
      </c>
      <c r="AD723" s="750">
        <v>0</v>
      </c>
      <c r="AE723" s="750" t="s">
        <v>11475</v>
      </c>
    </row>
    <row r="724" spans="16:31">
      <c r="P724" s="750" t="s">
        <v>12215</v>
      </c>
      <c r="Q724" s="750" t="s">
        <v>952</v>
      </c>
      <c r="R724" s="750" t="s">
        <v>11474</v>
      </c>
      <c r="S724" s="730">
        <v>0.640131857996037</v>
      </c>
      <c r="T724" s="750" t="s">
        <v>11475</v>
      </c>
      <c r="U724" s="750" t="s">
        <v>11523</v>
      </c>
      <c r="V724" s="750" t="s">
        <v>11524</v>
      </c>
      <c r="W724" s="750" t="s">
        <v>923</v>
      </c>
      <c r="X724" s="750">
        <v>6</v>
      </c>
      <c r="Y724" s="750">
        <v>37</v>
      </c>
      <c r="Z724" s="750" t="s">
        <v>12206</v>
      </c>
      <c r="AA724" s="750">
        <v>0</v>
      </c>
      <c r="AB724" s="750">
        <v>1</v>
      </c>
      <c r="AC724" s="750">
        <v>0</v>
      </c>
      <c r="AD724" s="750">
        <v>0</v>
      </c>
      <c r="AE724" s="750" t="s">
        <v>11475</v>
      </c>
    </row>
    <row r="725" spans="16:31">
      <c r="P725" s="750" t="s">
        <v>12215</v>
      </c>
      <c r="Q725" s="750" t="s">
        <v>952</v>
      </c>
      <c r="R725" s="750" t="s">
        <v>11474</v>
      </c>
      <c r="S725" s="730">
        <v>3.5471850619606997E-2</v>
      </c>
      <c r="T725" s="750" t="s">
        <v>11475</v>
      </c>
      <c r="U725" s="750" t="s">
        <v>11523</v>
      </c>
      <c r="V725" s="750" t="s">
        <v>11524</v>
      </c>
      <c r="W725" s="750" t="s">
        <v>923</v>
      </c>
      <c r="X725" s="750">
        <v>6</v>
      </c>
      <c r="Y725" s="750">
        <v>38</v>
      </c>
      <c r="Z725" s="750" t="s">
        <v>12216</v>
      </c>
      <c r="AA725" s="750">
        <v>0</v>
      </c>
      <c r="AB725" s="750">
        <v>1</v>
      </c>
      <c r="AC725" s="750">
        <v>0</v>
      </c>
      <c r="AD725" s="750">
        <v>0</v>
      </c>
      <c r="AE725" s="750" t="s">
        <v>11475</v>
      </c>
    </row>
    <row r="726" spans="16:31">
      <c r="P726" s="750" t="s">
        <v>12203</v>
      </c>
      <c r="Q726" s="750" t="s">
        <v>952</v>
      </c>
      <c r="R726" s="750" t="s">
        <v>11474</v>
      </c>
      <c r="S726" s="730">
        <v>0.223518104626442</v>
      </c>
      <c r="T726" s="750" t="s">
        <v>11475</v>
      </c>
      <c r="U726" s="750" t="s">
        <v>11476</v>
      </c>
      <c r="V726" s="750" t="s">
        <v>11477</v>
      </c>
      <c r="W726" s="750" t="s">
        <v>11475</v>
      </c>
      <c r="X726" s="750">
        <v>6</v>
      </c>
      <c r="Y726" s="750">
        <v>37</v>
      </c>
      <c r="Z726" s="750" t="s">
        <v>12206</v>
      </c>
      <c r="AA726" s="750">
        <v>1</v>
      </c>
      <c r="AB726" s="750">
        <v>0</v>
      </c>
      <c r="AC726" s="750">
        <v>0</v>
      </c>
      <c r="AD726" s="750">
        <v>0</v>
      </c>
      <c r="AE726" s="750" t="s">
        <v>11475</v>
      </c>
    </row>
    <row r="727" spans="16:31">
      <c r="P727" s="750" t="s">
        <v>12217</v>
      </c>
      <c r="Q727" s="750" t="s">
        <v>952</v>
      </c>
      <c r="R727" s="750" t="s">
        <v>11474</v>
      </c>
      <c r="S727" s="730">
        <v>0.46128786131254401</v>
      </c>
      <c r="T727" s="750" t="s">
        <v>11475</v>
      </c>
      <c r="U727" s="750" t="s">
        <v>11553</v>
      </c>
      <c r="V727" s="750" t="s">
        <v>11554</v>
      </c>
      <c r="W727" s="750" t="s">
        <v>11475</v>
      </c>
      <c r="X727" s="750">
        <v>6</v>
      </c>
      <c r="Y727" s="750">
        <v>37</v>
      </c>
      <c r="Z727" s="750" t="s">
        <v>12206</v>
      </c>
      <c r="AA727" s="750">
        <v>1</v>
      </c>
      <c r="AB727" s="750">
        <v>0</v>
      </c>
      <c r="AC727" s="750">
        <v>0</v>
      </c>
      <c r="AD727" s="750">
        <v>0</v>
      </c>
      <c r="AE727" s="750" t="s">
        <v>11475</v>
      </c>
    </row>
    <row r="728" spans="16:31">
      <c r="P728" s="750" t="s">
        <v>12218</v>
      </c>
      <c r="Q728" s="750" t="s">
        <v>952</v>
      </c>
      <c r="R728" s="750" t="s">
        <v>11474</v>
      </c>
      <c r="S728" s="730">
        <v>9.8167196894758002E-2</v>
      </c>
      <c r="T728" s="750" t="s">
        <v>11475</v>
      </c>
      <c r="U728" s="750" t="s">
        <v>11501</v>
      </c>
      <c r="V728" s="750" t="s">
        <v>11501</v>
      </c>
      <c r="W728" s="750" t="s">
        <v>11475</v>
      </c>
      <c r="X728" s="750">
        <v>6</v>
      </c>
      <c r="Y728" s="750">
        <v>37</v>
      </c>
      <c r="Z728" s="750" t="s">
        <v>12206</v>
      </c>
      <c r="AA728" s="750">
        <v>1</v>
      </c>
      <c r="AB728" s="750">
        <v>0</v>
      </c>
      <c r="AC728" s="750">
        <v>0</v>
      </c>
      <c r="AD728" s="750">
        <v>8</v>
      </c>
      <c r="AE728" s="750" t="s">
        <v>11475</v>
      </c>
    </row>
    <row r="729" spans="16:31">
      <c r="P729" s="750" t="s">
        <v>12219</v>
      </c>
      <c r="Q729" s="750" t="s">
        <v>952</v>
      </c>
      <c r="R729" s="750" t="s">
        <v>11474</v>
      </c>
      <c r="S729" s="730">
        <v>5.7624912147133001E-2</v>
      </c>
      <c r="T729" s="750" t="s">
        <v>11475</v>
      </c>
      <c r="U729" s="750" t="s">
        <v>11501</v>
      </c>
      <c r="V729" s="750" t="s">
        <v>11501</v>
      </c>
      <c r="W729" s="750" t="s">
        <v>11475</v>
      </c>
      <c r="X729" s="750">
        <v>6</v>
      </c>
      <c r="Y729" s="750">
        <v>37</v>
      </c>
      <c r="Z729" s="750" t="s">
        <v>12206</v>
      </c>
      <c r="AA729" s="750">
        <v>1</v>
      </c>
      <c r="AB729" s="750">
        <v>0</v>
      </c>
      <c r="AC729" s="750">
        <v>0</v>
      </c>
      <c r="AD729" s="750">
        <v>8</v>
      </c>
      <c r="AE729" s="750" t="s">
        <v>11475</v>
      </c>
    </row>
    <row r="730" spans="16:31">
      <c r="P730" s="750" t="s">
        <v>12220</v>
      </c>
      <c r="Q730" s="750" t="s">
        <v>952</v>
      </c>
      <c r="R730" s="750" t="s">
        <v>11474</v>
      </c>
      <c r="S730" s="730">
        <v>0.18272927493513899</v>
      </c>
      <c r="T730" s="750" t="s">
        <v>11475</v>
      </c>
      <c r="U730" s="750" t="s">
        <v>11492</v>
      </c>
      <c r="V730" s="750" t="s">
        <v>11493</v>
      </c>
      <c r="W730" s="750" t="s">
        <v>11475</v>
      </c>
      <c r="X730" s="750">
        <v>6</v>
      </c>
      <c r="Y730" s="750">
        <v>37</v>
      </c>
      <c r="Z730" s="750" t="s">
        <v>12206</v>
      </c>
      <c r="AA730" s="750">
        <v>1</v>
      </c>
      <c r="AB730" s="750">
        <v>0</v>
      </c>
      <c r="AC730" s="750">
        <v>0</v>
      </c>
      <c r="AD730" s="750">
        <v>0</v>
      </c>
      <c r="AE730" s="750" t="s">
        <v>11475</v>
      </c>
    </row>
    <row r="731" spans="16:31">
      <c r="P731" s="750" t="s">
        <v>12221</v>
      </c>
      <c r="Q731" s="750" t="s">
        <v>1059</v>
      </c>
      <c r="R731" s="750" t="s">
        <v>929</v>
      </c>
      <c r="S731" s="730">
        <v>0.13560720559758299</v>
      </c>
      <c r="T731" s="750" t="s">
        <v>11475</v>
      </c>
      <c r="U731" s="750" t="s">
        <v>11492</v>
      </c>
      <c r="V731" s="750" t="s">
        <v>11493</v>
      </c>
      <c r="W731" s="750" t="s">
        <v>11475</v>
      </c>
      <c r="X731" s="750">
        <v>6</v>
      </c>
      <c r="Y731" s="750">
        <v>38</v>
      </c>
      <c r="Z731" s="750" t="s">
        <v>12216</v>
      </c>
      <c r="AA731" s="750">
        <v>1</v>
      </c>
      <c r="AB731" s="750">
        <v>0</v>
      </c>
      <c r="AC731" s="750">
        <v>0</v>
      </c>
      <c r="AD731" s="750">
        <v>0</v>
      </c>
      <c r="AE731" s="750" t="s">
        <v>11475</v>
      </c>
    </row>
    <row r="732" spans="16:31">
      <c r="P732" s="750" t="s">
        <v>12222</v>
      </c>
      <c r="Q732" s="750" t="s">
        <v>1059</v>
      </c>
      <c r="R732" s="750" t="s">
        <v>929</v>
      </c>
      <c r="S732" s="730">
        <v>0.105027062137673</v>
      </c>
      <c r="T732" s="750" t="s">
        <v>11475</v>
      </c>
      <c r="U732" s="750" t="s">
        <v>11492</v>
      </c>
      <c r="V732" s="750" t="s">
        <v>11493</v>
      </c>
      <c r="W732" s="750" t="s">
        <v>11475</v>
      </c>
      <c r="X732" s="750">
        <v>6</v>
      </c>
      <c r="Y732" s="750">
        <v>38</v>
      </c>
      <c r="Z732" s="750" t="s">
        <v>12216</v>
      </c>
      <c r="AA732" s="750">
        <v>1</v>
      </c>
      <c r="AB732" s="750">
        <v>0</v>
      </c>
      <c r="AC732" s="750">
        <v>0</v>
      </c>
      <c r="AD732" s="750">
        <v>0</v>
      </c>
      <c r="AE732" s="750" t="s">
        <v>11475</v>
      </c>
    </row>
    <row r="733" spans="16:31">
      <c r="P733" s="750" t="s">
        <v>12223</v>
      </c>
      <c r="Q733" s="750" t="s">
        <v>1059</v>
      </c>
      <c r="R733" s="750" t="s">
        <v>11474</v>
      </c>
      <c r="S733" s="730">
        <v>0.52656862008967098</v>
      </c>
      <c r="T733" s="750" t="s">
        <v>11475</v>
      </c>
      <c r="U733" s="750" t="s">
        <v>11492</v>
      </c>
      <c r="V733" s="750" t="s">
        <v>11493</v>
      </c>
      <c r="W733" s="750" t="s">
        <v>11475</v>
      </c>
      <c r="X733" s="750">
        <v>6</v>
      </c>
      <c r="Y733" s="750">
        <v>38</v>
      </c>
      <c r="Z733" s="750" t="s">
        <v>12216</v>
      </c>
      <c r="AA733" s="750">
        <v>1</v>
      </c>
      <c r="AB733" s="750">
        <v>0</v>
      </c>
      <c r="AC733" s="750">
        <v>0</v>
      </c>
      <c r="AD733" s="750">
        <v>0</v>
      </c>
      <c r="AE733" s="750" t="s">
        <v>11475</v>
      </c>
    </row>
    <row r="734" spans="16:31">
      <c r="P734" s="750" t="s">
        <v>12224</v>
      </c>
      <c r="Q734" s="750" t="s">
        <v>1059</v>
      </c>
      <c r="R734" s="750" t="s">
        <v>11474</v>
      </c>
      <c r="S734" s="730">
        <v>4.8956254531791997E-2</v>
      </c>
      <c r="T734" s="750" t="s">
        <v>11475</v>
      </c>
      <c r="U734" s="750" t="s">
        <v>11492</v>
      </c>
      <c r="V734" s="750" t="s">
        <v>11493</v>
      </c>
      <c r="W734" s="750" t="s">
        <v>11475</v>
      </c>
      <c r="X734" s="750">
        <v>6</v>
      </c>
      <c r="Y734" s="750">
        <v>38</v>
      </c>
      <c r="Z734" s="750" t="s">
        <v>12216</v>
      </c>
      <c r="AA734" s="750">
        <v>1</v>
      </c>
      <c r="AB734" s="750">
        <v>0</v>
      </c>
      <c r="AC734" s="750">
        <v>0</v>
      </c>
      <c r="AD734" s="750">
        <v>0</v>
      </c>
      <c r="AE734" s="750" t="s">
        <v>11475</v>
      </c>
    </row>
    <row r="735" spans="16:31">
      <c r="P735" s="750" t="s">
        <v>12225</v>
      </c>
      <c r="Q735" s="750" t="s">
        <v>1059</v>
      </c>
      <c r="R735" s="750" t="s">
        <v>11474</v>
      </c>
      <c r="S735" s="730">
        <v>1.0301351920789299</v>
      </c>
      <c r="T735" s="750" t="s">
        <v>11475</v>
      </c>
      <c r="U735" s="750" t="s">
        <v>11541</v>
      </c>
      <c r="V735" s="750" t="s">
        <v>11524</v>
      </c>
      <c r="W735" s="750" t="s">
        <v>11475</v>
      </c>
      <c r="X735" s="750">
        <v>6</v>
      </c>
      <c r="Y735" s="750">
        <v>38</v>
      </c>
      <c r="Z735" s="750" t="s">
        <v>12216</v>
      </c>
      <c r="AA735" s="750">
        <v>1</v>
      </c>
      <c r="AB735" s="750">
        <v>0</v>
      </c>
      <c r="AC735" s="750">
        <v>0</v>
      </c>
      <c r="AD735" s="750">
        <v>0</v>
      </c>
      <c r="AE735" s="750" t="s">
        <v>11475</v>
      </c>
    </row>
    <row r="736" spans="16:31">
      <c r="P736" s="750" t="s">
        <v>12215</v>
      </c>
      <c r="Q736" s="750" t="s">
        <v>1059</v>
      </c>
      <c r="R736" s="750" t="s">
        <v>11474</v>
      </c>
      <c r="S736" s="730">
        <v>0.73127067623268904</v>
      </c>
      <c r="T736" s="750" t="s">
        <v>11475</v>
      </c>
      <c r="U736" s="750" t="s">
        <v>11523</v>
      </c>
      <c r="V736" s="750" t="s">
        <v>11524</v>
      </c>
      <c r="W736" s="750" t="s">
        <v>923</v>
      </c>
      <c r="X736" s="750">
        <v>6</v>
      </c>
      <c r="Y736" s="750">
        <v>38</v>
      </c>
      <c r="Z736" s="750" t="s">
        <v>12216</v>
      </c>
      <c r="AA736" s="750">
        <v>0</v>
      </c>
      <c r="AB736" s="750">
        <v>1</v>
      </c>
      <c r="AC736" s="750">
        <v>0</v>
      </c>
      <c r="AD736" s="750">
        <v>0</v>
      </c>
      <c r="AE736" s="750" t="s">
        <v>11475</v>
      </c>
    </row>
    <row r="737" spans="16:31">
      <c r="P737" s="750" t="s">
        <v>12215</v>
      </c>
      <c r="Q737" s="750" t="s">
        <v>1059</v>
      </c>
      <c r="R737" s="750" t="s">
        <v>11474</v>
      </c>
      <c r="S737" s="730">
        <v>0.23193549250720599</v>
      </c>
      <c r="T737" s="750" t="s">
        <v>11475</v>
      </c>
      <c r="U737" s="750" t="s">
        <v>11523</v>
      </c>
      <c r="V737" s="750" t="s">
        <v>11524</v>
      </c>
      <c r="W737" s="750" t="s">
        <v>923</v>
      </c>
      <c r="X737" s="750">
        <v>6</v>
      </c>
      <c r="Y737" s="750">
        <v>38</v>
      </c>
      <c r="Z737" s="750" t="s">
        <v>12216</v>
      </c>
      <c r="AA737" s="750">
        <v>0</v>
      </c>
      <c r="AB737" s="750">
        <v>1</v>
      </c>
      <c r="AC737" s="750">
        <v>0</v>
      </c>
      <c r="AD737" s="750">
        <v>0</v>
      </c>
      <c r="AE737" s="750" t="s">
        <v>11475</v>
      </c>
    </row>
    <row r="738" spans="16:31">
      <c r="P738" s="750" t="s">
        <v>12215</v>
      </c>
      <c r="Q738" s="750" t="s">
        <v>1059</v>
      </c>
      <c r="R738" s="750" t="s">
        <v>11474</v>
      </c>
      <c r="S738" s="730">
        <v>0.624732624242057</v>
      </c>
      <c r="T738" s="750" t="s">
        <v>11475</v>
      </c>
      <c r="U738" s="750" t="s">
        <v>11523</v>
      </c>
      <c r="V738" s="750" t="s">
        <v>11524</v>
      </c>
      <c r="W738" s="750" t="s">
        <v>923</v>
      </c>
      <c r="X738" s="750">
        <v>6</v>
      </c>
      <c r="Y738" s="750">
        <v>38</v>
      </c>
      <c r="Z738" s="750" t="s">
        <v>12216</v>
      </c>
      <c r="AA738" s="750">
        <v>0</v>
      </c>
      <c r="AB738" s="750">
        <v>1</v>
      </c>
      <c r="AC738" s="750">
        <v>0</v>
      </c>
      <c r="AD738" s="750">
        <v>0</v>
      </c>
      <c r="AE738" s="750" t="s">
        <v>11475</v>
      </c>
    </row>
    <row r="739" spans="16:31">
      <c r="P739" s="750" t="s">
        <v>12226</v>
      </c>
      <c r="Q739" s="750" t="s">
        <v>1059</v>
      </c>
      <c r="R739" s="750" t="s">
        <v>11474</v>
      </c>
      <c r="S739" s="730">
        <v>0.156712769238364</v>
      </c>
      <c r="T739" s="750" t="s">
        <v>11475</v>
      </c>
      <c r="U739" s="750" t="s">
        <v>11501</v>
      </c>
      <c r="V739" s="750" t="s">
        <v>11501</v>
      </c>
      <c r="W739" s="750" t="s">
        <v>11475</v>
      </c>
      <c r="X739" s="750">
        <v>6</v>
      </c>
      <c r="Y739" s="750">
        <v>38</v>
      </c>
      <c r="Z739" s="750" t="s">
        <v>12216</v>
      </c>
      <c r="AA739" s="750">
        <v>1</v>
      </c>
      <c r="AB739" s="750">
        <v>0</v>
      </c>
      <c r="AC739" s="750">
        <v>0</v>
      </c>
      <c r="AD739" s="750">
        <v>8</v>
      </c>
      <c r="AE739" s="750" t="s">
        <v>11475</v>
      </c>
    </row>
    <row r="740" spans="16:31">
      <c r="P740" s="750" t="s">
        <v>12227</v>
      </c>
      <c r="Q740" s="750" t="s">
        <v>1059</v>
      </c>
      <c r="R740" s="750" t="s">
        <v>929</v>
      </c>
      <c r="S740" s="730">
        <v>5.6501650361264998E-2</v>
      </c>
      <c r="T740" s="750" t="s">
        <v>11475</v>
      </c>
      <c r="U740" s="750" t="s">
        <v>11501</v>
      </c>
      <c r="V740" s="750" t="s">
        <v>11501</v>
      </c>
      <c r="W740" s="750" t="s">
        <v>11475</v>
      </c>
      <c r="X740" s="750">
        <v>6</v>
      </c>
      <c r="Y740" s="750">
        <v>38</v>
      </c>
      <c r="Z740" s="750" t="s">
        <v>12216</v>
      </c>
      <c r="AA740" s="750">
        <v>1</v>
      </c>
      <c r="AB740" s="750">
        <v>0</v>
      </c>
      <c r="AC740" s="750">
        <v>0</v>
      </c>
      <c r="AD740" s="750">
        <v>8</v>
      </c>
      <c r="AE740" s="750" t="s">
        <v>11475</v>
      </c>
    </row>
    <row r="741" spans="16:31">
      <c r="P741" s="750" t="s">
        <v>12228</v>
      </c>
      <c r="Q741" s="750" t="s">
        <v>1059</v>
      </c>
      <c r="R741" s="750" t="s">
        <v>11474</v>
      </c>
      <c r="S741" s="730">
        <v>2.9132181917663001E-2</v>
      </c>
      <c r="T741" s="750" t="s">
        <v>11475</v>
      </c>
      <c r="U741" s="750" t="s">
        <v>11501</v>
      </c>
      <c r="V741" s="750" t="s">
        <v>11501</v>
      </c>
      <c r="W741" s="750" t="s">
        <v>11475</v>
      </c>
      <c r="X741" s="750">
        <v>6</v>
      </c>
      <c r="Y741" s="750">
        <v>38</v>
      </c>
      <c r="Z741" s="750" t="s">
        <v>12216</v>
      </c>
      <c r="AA741" s="750">
        <v>1</v>
      </c>
      <c r="AB741" s="750">
        <v>0</v>
      </c>
      <c r="AC741" s="750">
        <v>0</v>
      </c>
      <c r="AD741" s="750">
        <v>8</v>
      </c>
      <c r="AE741" s="750" t="s">
        <v>11475</v>
      </c>
    </row>
    <row r="742" spans="16:31">
      <c r="P742" s="750" t="s">
        <v>12229</v>
      </c>
      <c r="Q742" s="750" t="s">
        <v>1059</v>
      </c>
      <c r="R742" s="750" t="s">
        <v>11474</v>
      </c>
      <c r="S742" s="730">
        <v>0.24520389765651901</v>
      </c>
      <c r="T742" s="750" t="s">
        <v>11475</v>
      </c>
      <c r="U742" s="750" t="s">
        <v>11501</v>
      </c>
      <c r="V742" s="750" t="s">
        <v>11501</v>
      </c>
      <c r="W742" s="750" t="s">
        <v>11475</v>
      </c>
      <c r="X742" s="750">
        <v>6</v>
      </c>
      <c r="Y742" s="750">
        <v>38</v>
      </c>
      <c r="Z742" s="750" t="s">
        <v>12216</v>
      </c>
      <c r="AA742" s="750">
        <v>1</v>
      </c>
      <c r="AB742" s="750">
        <v>0</v>
      </c>
      <c r="AC742" s="750">
        <v>0</v>
      </c>
      <c r="AD742" s="750">
        <v>8</v>
      </c>
      <c r="AE742" s="750" t="s">
        <v>11475</v>
      </c>
    </row>
    <row r="743" spans="16:31">
      <c r="P743" s="750" t="s">
        <v>12230</v>
      </c>
      <c r="Q743" s="750" t="s">
        <v>1059</v>
      </c>
      <c r="R743" s="750" t="s">
        <v>11474</v>
      </c>
      <c r="S743" s="730">
        <v>5.5829968118856002E-2</v>
      </c>
      <c r="T743" s="750" t="s">
        <v>11475</v>
      </c>
      <c r="U743" s="750" t="s">
        <v>11501</v>
      </c>
      <c r="V743" s="750" t="s">
        <v>11501</v>
      </c>
      <c r="W743" s="750" t="s">
        <v>11475</v>
      </c>
      <c r="X743" s="750">
        <v>6</v>
      </c>
      <c r="Y743" s="750">
        <v>38</v>
      </c>
      <c r="Z743" s="750" t="s">
        <v>12216</v>
      </c>
      <c r="AA743" s="750">
        <v>1</v>
      </c>
      <c r="AB743" s="750">
        <v>0</v>
      </c>
      <c r="AC743" s="750">
        <v>0</v>
      </c>
      <c r="AD743" s="750">
        <v>8</v>
      </c>
      <c r="AE743" s="750" t="s">
        <v>11475</v>
      </c>
    </row>
    <row r="744" spans="16:31">
      <c r="P744" s="750" t="s">
        <v>12231</v>
      </c>
      <c r="Q744" s="750" t="s">
        <v>1059</v>
      </c>
      <c r="R744" s="750" t="s">
        <v>929</v>
      </c>
      <c r="S744" s="730">
        <v>1.9320692316582001E-2</v>
      </c>
      <c r="T744" s="750" t="s">
        <v>11475</v>
      </c>
      <c r="U744" s="750" t="s">
        <v>11553</v>
      </c>
      <c r="V744" s="750" t="s">
        <v>11554</v>
      </c>
      <c r="W744" s="750" t="s">
        <v>11475</v>
      </c>
      <c r="X744" s="750">
        <v>6</v>
      </c>
      <c r="Y744" s="750">
        <v>38</v>
      </c>
      <c r="Z744" s="750" t="s">
        <v>12216</v>
      </c>
      <c r="AA744" s="750">
        <v>1</v>
      </c>
      <c r="AB744" s="750">
        <v>0</v>
      </c>
      <c r="AC744" s="750">
        <v>0</v>
      </c>
      <c r="AD744" s="750">
        <v>0</v>
      </c>
      <c r="AE744" s="750" t="s">
        <v>11475</v>
      </c>
    </row>
    <row r="745" spans="16:31">
      <c r="P745" s="750" t="s">
        <v>12232</v>
      </c>
      <c r="Q745" s="750" t="s">
        <v>1059</v>
      </c>
      <c r="R745" s="750" t="s">
        <v>11474</v>
      </c>
      <c r="S745" s="730">
        <v>3.1351113879580998E-2</v>
      </c>
      <c r="T745" s="750" t="s">
        <v>11475</v>
      </c>
      <c r="U745" s="750" t="s">
        <v>11553</v>
      </c>
      <c r="V745" s="750" t="s">
        <v>11554</v>
      </c>
      <c r="W745" s="750" t="s">
        <v>11475</v>
      </c>
      <c r="X745" s="750">
        <v>6</v>
      </c>
      <c r="Y745" s="750">
        <v>38</v>
      </c>
      <c r="Z745" s="750" t="s">
        <v>12216</v>
      </c>
      <c r="AA745" s="750">
        <v>1</v>
      </c>
      <c r="AB745" s="750">
        <v>0</v>
      </c>
      <c r="AC745" s="750">
        <v>0</v>
      </c>
      <c r="AD745" s="750">
        <v>0</v>
      </c>
      <c r="AE745" s="750" t="s">
        <v>11475</v>
      </c>
    </row>
    <row r="746" spans="16:31">
      <c r="P746" s="750" t="s">
        <v>12233</v>
      </c>
      <c r="Q746" s="750" t="s">
        <v>1035</v>
      </c>
      <c r="R746" s="750" t="s">
        <v>11474</v>
      </c>
      <c r="S746" s="730">
        <v>1.8645946588802999E-2</v>
      </c>
      <c r="T746" s="750" t="s">
        <v>11475</v>
      </c>
      <c r="U746" s="750" t="s">
        <v>11541</v>
      </c>
      <c r="V746" s="750" t="s">
        <v>11524</v>
      </c>
      <c r="W746" s="750" t="s">
        <v>11475</v>
      </c>
      <c r="X746" s="750">
        <v>6</v>
      </c>
      <c r="Y746" s="750">
        <v>38</v>
      </c>
      <c r="Z746" s="750" t="s">
        <v>12216</v>
      </c>
      <c r="AA746" s="750">
        <v>1</v>
      </c>
      <c r="AB746" s="750">
        <v>0</v>
      </c>
      <c r="AC746" s="750">
        <v>0</v>
      </c>
      <c r="AD746" s="750">
        <v>0</v>
      </c>
      <c r="AE746" s="750" t="s">
        <v>11475</v>
      </c>
    </row>
    <row r="747" spans="16:31">
      <c r="P747" s="750" t="s">
        <v>12234</v>
      </c>
      <c r="Q747" s="750" t="s">
        <v>1035</v>
      </c>
      <c r="R747" s="750" t="s">
        <v>11474</v>
      </c>
      <c r="S747" s="730">
        <v>8.5488419702062002E-2</v>
      </c>
      <c r="T747" s="750" t="s">
        <v>11475</v>
      </c>
      <c r="U747" s="750" t="s">
        <v>11492</v>
      </c>
      <c r="V747" s="750" t="s">
        <v>11493</v>
      </c>
      <c r="W747" s="750" t="s">
        <v>11475</v>
      </c>
      <c r="X747" s="750">
        <v>6</v>
      </c>
      <c r="Y747" s="750">
        <v>38</v>
      </c>
      <c r="Z747" s="750" t="s">
        <v>12216</v>
      </c>
      <c r="AA747" s="750">
        <v>1</v>
      </c>
      <c r="AB747" s="750">
        <v>0</v>
      </c>
      <c r="AC747" s="750">
        <v>0</v>
      </c>
      <c r="AD747" s="750">
        <v>0</v>
      </c>
      <c r="AE747" s="750" t="s">
        <v>11475</v>
      </c>
    </row>
    <row r="748" spans="16:31">
      <c r="P748" s="750" t="s">
        <v>12235</v>
      </c>
      <c r="Q748" s="750" t="s">
        <v>1035</v>
      </c>
      <c r="R748" s="750" t="s">
        <v>11474</v>
      </c>
      <c r="S748" s="730">
        <v>2.3090782231620002E-3</v>
      </c>
      <c r="T748" s="750" t="s">
        <v>11475</v>
      </c>
      <c r="U748" s="750" t="s">
        <v>11523</v>
      </c>
      <c r="V748" s="750" t="s">
        <v>11524</v>
      </c>
      <c r="W748" s="750" t="s">
        <v>923</v>
      </c>
      <c r="X748" s="750">
        <v>6</v>
      </c>
      <c r="Y748" s="750">
        <v>38</v>
      </c>
      <c r="Z748" s="750" t="s">
        <v>12216</v>
      </c>
      <c r="AA748" s="750">
        <v>0</v>
      </c>
      <c r="AB748" s="750">
        <v>1</v>
      </c>
      <c r="AC748" s="750">
        <v>0</v>
      </c>
      <c r="AD748" s="750">
        <v>0</v>
      </c>
      <c r="AE748" s="750" t="s">
        <v>11475</v>
      </c>
    </row>
    <row r="749" spans="16:31">
      <c r="P749" s="750" t="s">
        <v>12225</v>
      </c>
      <c r="Q749" s="750" t="s">
        <v>1035</v>
      </c>
      <c r="R749" s="750" t="s">
        <v>11474</v>
      </c>
      <c r="S749" s="730">
        <v>1.82129539483076</v>
      </c>
      <c r="T749" s="750" t="s">
        <v>11475</v>
      </c>
      <c r="U749" s="750" t="s">
        <v>11541</v>
      </c>
      <c r="V749" s="750" t="s">
        <v>11524</v>
      </c>
      <c r="W749" s="750" t="s">
        <v>11475</v>
      </c>
      <c r="X749" s="750">
        <v>6</v>
      </c>
      <c r="Y749" s="750">
        <v>38</v>
      </c>
      <c r="Z749" s="750" t="s">
        <v>12216</v>
      </c>
      <c r="AA749" s="750">
        <v>1</v>
      </c>
      <c r="AB749" s="750">
        <v>0</v>
      </c>
      <c r="AC749" s="750">
        <v>0</v>
      </c>
      <c r="AD749" s="750">
        <v>0</v>
      </c>
      <c r="AE749" s="750" t="s">
        <v>11475</v>
      </c>
    </row>
    <row r="750" spans="16:31">
      <c r="P750" s="750" t="s">
        <v>12236</v>
      </c>
      <c r="Q750" s="750" t="s">
        <v>1035</v>
      </c>
      <c r="R750" s="750" t="s">
        <v>11474</v>
      </c>
      <c r="S750" s="730">
        <v>1.7505776176320001E-2</v>
      </c>
      <c r="T750" s="750" t="s">
        <v>11475</v>
      </c>
      <c r="U750" s="750" t="s">
        <v>11523</v>
      </c>
      <c r="V750" s="750" t="s">
        <v>11524</v>
      </c>
      <c r="W750" s="750" t="s">
        <v>923</v>
      </c>
      <c r="X750" s="750">
        <v>6</v>
      </c>
      <c r="Y750" s="750">
        <v>38</v>
      </c>
      <c r="Z750" s="750" t="s">
        <v>12216</v>
      </c>
      <c r="AA750" s="750">
        <v>0</v>
      </c>
      <c r="AB750" s="750">
        <v>1</v>
      </c>
      <c r="AC750" s="750">
        <v>0</v>
      </c>
      <c r="AD750" s="750">
        <v>0</v>
      </c>
      <c r="AE750" s="750" t="s">
        <v>11475</v>
      </c>
    </row>
    <row r="751" spans="16:31">
      <c r="P751" s="750" t="s">
        <v>12237</v>
      </c>
      <c r="Q751" s="750" t="s">
        <v>1035</v>
      </c>
      <c r="R751" s="750" t="s">
        <v>11474</v>
      </c>
      <c r="S751" s="730">
        <v>9.9529372452952999E-2</v>
      </c>
      <c r="T751" s="750" t="s">
        <v>11475</v>
      </c>
      <c r="U751" s="750" t="s">
        <v>11501</v>
      </c>
      <c r="V751" s="750" t="s">
        <v>11501</v>
      </c>
      <c r="W751" s="750" t="s">
        <v>11475</v>
      </c>
      <c r="X751" s="750">
        <v>6</v>
      </c>
      <c r="Y751" s="750">
        <v>38</v>
      </c>
      <c r="Z751" s="750" t="s">
        <v>12216</v>
      </c>
      <c r="AA751" s="750">
        <v>1</v>
      </c>
      <c r="AB751" s="750">
        <v>0</v>
      </c>
      <c r="AC751" s="750">
        <v>0</v>
      </c>
      <c r="AD751" s="750">
        <v>8</v>
      </c>
      <c r="AE751" s="750" t="s">
        <v>11475</v>
      </c>
    </row>
    <row r="752" spans="16:31">
      <c r="P752" s="750" t="s">
        <v>12238</v>
      </c>
      <c r="Q752" s="750" t="s">
        <v>1035</v>
      </c>
      <c r="R752" s="750" t="s">
        <v>11474</v>
      </c>
      <c r="S752" s="730">
        <v>2.9459566590482E-2</v>
      </c>
      <c r="T752" s="750" t="s">
        <v>11475</v>
      </c>
      <c r="U752" s="750" t="s">
        <v>11492</v>
      </c>
      <c r="V752" s="750" t="s">
        <v>11493</v>
      </c>
      <c r="W752" s="750" t="s">
        <v>11475</v>
      </c>
      <c r="X752" s="750">
        <v>6</v>
      </c>
      <c r="Y752" s="750">
        <v>38</v>
      </c>
      <c r="Z752" s="750" t="s">
        <v>12216</v>
      </c>
      <c r="AA752" s="750">
        <v>1</v>
      </c>
      <c r="AB752" s="750">
        <v>0</v>
      </c>
      <c r="AC752" s="750">
        <v>0</v>
      </c>
      <c r="AD752" s="750">
        <v>0</v>
      </c>
      <c r="AE752" s="750" t="s">
        <v>11475</v>
      </c>
    </row>
    <row r="753" spans="16:31">
      <c r="P753" s="750" t="s">
        <v>12239</v>
      </c>
      <c r="Q753" s="750" t="s">
        <v>1035</v>
      </c>
      <c r="R753" s="750" t="s">
        <v>11474</v>
      </c>
      <c r="S753" s="730">
        <v>7.9797613600928005E-2</v>
      </c>
      <c r="T753" s="750" t="s">
        <v>11475</v>
      </c>
      <c r="U753" s="750" t="s">
        <v>11492</v>
      </c>
      <c r="V753" s="750" t="s">
        <v>11493</v>
      </c>
      <c r="W753" s="750" t="s">
        <v>11475</v>
      </c>
      <c r="X753" s="750">
        <v>6</v>
      </c>
      <c r="Y753" s="750">
        <v>38</v>
      </c>
      <c r="Z753" s="750" t="s">
        <v>12216</v>
      </c>
      <c r="AA753" s="750">
        <v>1</v>
      </c>
      <c r="AB753" s="750">
        <v>0</v>
      </c>
      <c r="AC753" s="750">
        <v>0</v>
      </c>
      <c r="AD753" s="750">
        <v>0</v>
      </c>
      <c r="AE753" s="750" t="s">
        <v>11475</v>
      </c>
    </row>
    <row r="754" spans="16:31">
      <c r="P754" s="750" t="s">
        <v>12240</v>
      </c>
      <c r="Q754" s="750" t="s">
        <v>1035</v>
      </c>
      <c r="R754" s="750" t="s">
        <v>11474</v>
      </c>
      <c r="S754" s="730">
        <v>2.4557720905396999E-2</v>
      </c>
      <c r="T754" s="750" t="s">
        <v>11475</v>
      </c>
      <c r="U754" s="750" t="s">
        <v>11492</v>
      </c>
      <c r="V754" s="750" t="s">
        <v>11493</v>
      </c>
      <c r="W754" s="750" t="s">
        <v>11475</v>
      </c>
      <c r="X754" s="750">
        <v>6</v>
      </c>
      <c r="Y754" s="750">
        <v>38</v>
      </c>
      <c r="Z754" s="750" t="s">
        <v>12216</v>
      </c>
      <c r="AA754" s="750">
        <v>1</v>
      </c>
      <c r="AB754" s="750">
        <v>0</v>
      </c>
      <c r="AC754" s="750">
        <v>0</v>
      </c>
      <c r="AD754" s="750">
        <v>0</v>
      </c>
      <c r="AE754" s="750" t="s">
        <v>11475</v>
      </c>
    </row>
    <row r="755" spans="16:31">
      <c r="P755" s="750" t="s">
        <v>12241</v>
      </c>
      <c r="Q755" s="750" t="s">
        <v>1113</v>
      </c>
      <c r="R755" s="750" t="s">
        <v>11474</v>
      </c>
      <c r="S755" s="730">
        <v>0.10341928665703801</v>
      </c>
      <c r="T755" s="750" t="s">
        <v>11475</v>
      </c>
      <c r="U755" s="750" t="s">
        <v>11492</v>
      </c>
      <c r="V755" s="750" t="s">
        <v>11493</v>
      </c>
      <c r="W755" s="750" t="s">
        <v>11475</v>
      </c>
      <c r="X755" s="750">
        <v>6</v>
      </c>
      <c r="Y755" s="750">
        <v>39</v>
      </c>
      <c r="Z755" s="750" t="s">
        <v>12242</v>
      </c>
      <c r="AA755" s="750">
        <v>1</v>
      </c>
      <c r="AB755" s="750">
        <v>0</v>
      </c>
      <c r="AC755" s="750">
        <v>0</v>
      </c>
      <c r="AD755" s="750">
        <v>0</v>
      </c>
      <c r="AE755" s="750" t="s">
        <v>11475</v>
      </c>
    </row>
    <row r="756" spans="16:31">
      <c r="P756" s="750" t="s">
        <v>12243</v>
      </c>
      <c r="Q756" s="750" t="s">
        <v>1113</v>
      </c>
      <c r="R756" s="750" t="s">
        <v>11474</v>
      </c>
      <c r="S756" s="730">
        <v>3.8987392367624003E-2</v>
      </c>
      <c r="T756" s="750" t="s">
        <v>11475</v>
      </c>
      <c r="U756" s="750" t="s">
        <v>11492</v>
      </c>
      <c r="V756" s="750" t="s">
        <v>11493</v>
      </c>
      <c r="W756" s="750" t="s">
        <v>11475</v>
      </c>
      <c r="X756" s="750">
        <v>6</v>
      </c>
      <c r="Y756" s="750">
        <v>39</v>
      </c>
      <c r="Z756" s="750" t="s">
        <v>12242</v>
      </c>
      <c r="AA756" s="750">
        <v>1</v>
      </c>
      <c r="AB756" s="750">
        <v>0</v>
      </c>
      <c r="AC756" s="750">
        <v>0</v>
      </c>
      <c r="AD756" s="750">
        <v>0</v>
      </c>
      <c r="AE756" s="750" t="s">
        <v>11475</v>
      </c>
    </row>
    <row r="757" spans="16:31">
      <c r="P757" s="750" t="s">
        <v>12244</v>
      </c>
      <c r="Q757" s="750" t="s">
        <v>1113</v>
      </c>
      <c r="R757" s="750" t="s">
        <v>11474</v>
      </c>
      <c r="S757" s="730">
        <v>4.5169669229945003E-2</v>
      </c>
      <c r="T757" s="750" t="s">
        <v>11475</v>
      </c>
      <c r="U757" s="750" t="s">
        <v>11492</v>
      </c>
      <c r="V757" s="750" t="s">
        <v>11493</v>
      </c>
      <c r="W757" s="750" t="s">
        <v>11475</v>
      </c>
      <c r="X757" s="750">
        <v>6</v>
      </c>
      <c r="Y757" s="750">
        <v>39</v>
      </c>
      <c r="Z757" s="750" t="s">
        <v>12242</v>
      </c>
      <c r="AA757" s="750">
        <v>1</v>
      </c>
      <c r="AB757" s="750">
        <v>0</v>
      </c>
      <c r="AC757" s="750">
        <v>0</v>
      </c>
      <c r="AD757" s="750">
        <v>0</v>
      </c>
      <c r="AE757" s="750" t="s">
        <v>11475</v>
      </c>
    </row>
    <row r="758" spans="16:31">
      <c r="P758" s="750" t="s">
        <v>12245</v>
      </c>
      <c r="Q758" s="750" t="s">
        <v>1113</v>
      </c>
      <c r="R758" s="750" t="s">
        <v>11474</v>
      </c>
      <c r="S758" s="730">
        <v>0.20760899185520601</v>
      </c>
      <c r="T758" s="750" t="s">
        <v>11475</v>
      </c>
      <c r="U758" s="750" t="s">
        <v>11492</v>
      </c>
      <c r="V758" s="750" t="s">
        <v>11493</v>
      </c>
      <c r="W758" s="750" t="s">
        <v>11475</v>
      </c>
      <c r="X758" s="750">
        <v>6</v>
      </c>
      <c r="Y758" s="750">
        <v>39</v>
      </c>
      <c r="Z758" s="750" t="s">
        <v>12242</v>
      </c>
      <c r="AA758" s="750">
        <v>1</v>
      </c>
      <c r="AB758" s="750">
        <v>0</v>
      </c>
      <c r="AC758" s="750">
        <v>0</v>
      </c>
      <c r="AD758" s="750">
        <v>0</v>
      </c>
      <c r="AE758" s="750" t="s">
        <v>11475</v>
      </c>
    </row>
    <row r="759" spans="16:31">
      <c r="P759" s="750" t="s">
        <v>12246</v>
      </c>
      <c r="Q759" s="750" t="s">
        <v>1113</v>
      </c>
      <c r="R759" s="750" t="s">
        <v>11474</v>
      </c>
      <c r="S759" s="730">
        <v>0.17653740179351099</v>
      </c>
      <c r="T759" s="750" t="s">
        <v>11475</v>
      </c>
      <c r="U759" s="750" t="s">
        <v>11492</v>
      </c>
      <c r="V759" s="750" t="s">
        <v>11493</v>
      </c>
      <c r="W759" s="750" t="s">
        <v>11475</v>
      </c>
      <c r="X759" s="750">
        <v>6</v>
      </c>
      <c r="Y759" s="750">
        <v>39</v>
      </c>
      <c r="Z759" s="750" t="s">
        <v>12242</v>
      </c>
      <c r="AA759" s="750">
        <v>1</v>
      </c>
      <c r="AB759" s="750">
        <v>0</v>
      </c>
      <c r="AC759" s="750">
        <v>0</v>
      </c>
      <c r="AD759" s="750">
        <v>0</v>
      </c>
      <c r="AE759" s="750" t="s">
        <v>11475</v>
      </c>
    </row>
    <row r="760" spans="16:31">
      <c r="P760" s="750" t="s">
        <v>12235</v>
      </c>
      <c r="Q760" s="750" t="s">
        <v>1113</v>
      </c>
      <c r="R760" s="750" t="s">
        <v>11474</v>
      </c>
      <c r="S760" s="730">
        <v>8.0221775308770005E-3</v>
      </c>
      <c r="T760" s="750" t="s">
        <v>11475</v>
      </c>
      <c r="U760" s="750" t="s">
        <v>11523</v>
      </c>
      <c r="V760" s="750" t="s">
        <v>11524</v>
      </c>
      <c r="W760" s="750" t="s">
        <v>923</v>
      </c>
      <c r="X760" s="750">
        <v>6</v>
      </c>
      <c r="Y760" s="750">
        <v>38</v>
      </c>
      <c r="Z760" s="750" t="s">
        <v>12216</v>
      </c>
      <c r="AA760" s="750">
        <v>0</v>
      </c>
      <c r="AB760" s="750">
        <v>1</v>
      </c>
      <c r="AC760" s="750">
        <v>0</v>
      </c>
      <c r="AD760" s="750">
        <v>0</v>
      </c>
      <c r="AE760" s="750" t="s">
        <v>11475</v>
      </c>
    </row>
    <row r="761" spans="16:31">
      <c r="P761" s="750" t="s">
        <v>12247</v>
      </c>
      <c r="Q761" s="750" t="s">
        <v>1113</v>
      </c>
      <c r="R761" s="750" t="s">
        <v>11474</v>
      </c>
      <c r="S761" s="730">
        <v>0.50102240196777803</v>
      </c>
      <c r="T761" s="750" t="s">
        <v>11475</v>
      </c>
      <c r="U761" s="750" t="s">
        <v>11541</v>
      </c>
      <c r="V761" s="750" t="s">
        <v>11524</v>
      </c>
      <c r="W761" s="750" t="s">
        <v>11475</v>
      </c>
      <c r="X761" s="750">
        <v>6</v>
      </c>
      <c r="Y761" s="750">
        <v>39</v>
      </c>
      <c r="Z761" s="750" t="s">
        <v>12242</v>
      </c>
      <c r="AA761" s="750">
        <v>1</v>
      </c>
      <c r="AB761" s="750">
        <v>0</v>
      </c>
      <c r="AC761" s="750">
        <v>0</v>
      </c>
      <c r="AD761" s="750">
        <v>0</v>
      </c>
      <c r="AE761" s="750" t="s">
        <v>11475</v>
      </c>
    </row>
    <row r="762" spans="16:31">
      <c r="P762" s="750" t="s">
        <v>12248</v>
      </c>
      <c r="Q762" s="750" t="s">
        <v>1113</v>
      </c>
      <c r="R762" s="750" t="s">
        <v>11474</v>
      </c>
      <c r="S762" s="730">
        <v>0.23551902632817301</v>
      </c>
      <c r="T762" s="750" t="s">
        <v>11475</v>
      </c>
      <c r="U762" s="750" t="s">
        <v>11523</v>
      </c>
      <c r="V762" s="750" t="s">
        <v>11524</v>
      </c>
      <c r="W762" s="750" t="s">
        <v>923</v>
      </c>
      <c r="X762" s="750">
        <v>6</v>
      </c>
      <c r="Y762" s="750">
        <v>38</v>
      </c>
      <c r="Z762" s="750" t="s">
        <v>12216</v>
      </c>
      <c r="AA762" s="750">
        <v>0</v>
      </c>
      <c r="AB762" s="750">
        <v>1</v>
      </c>
      <c r="AC762" s="750">
        <v>0</v>
      </c>
      <c r="AD762" s="750">
        <v>0</v>
      </c>
      <c r="AE762" s="750" t="s">
        <v>11475</v>
      </c>
    </row>
    <row r="763" spans="16:31">
      <c r="P763" s="750" t="s">
        <v>12248</v>
      </c>
      <c r="Q763" s="750" t="s">
        <v>1113</v>
      </c>
      <c r="R763" s="750" t="s">
        <v>11474</v>
      </c>
      <c r="S763" s="730">
        <v>0.24018105304222301</v>
      </c>
      <c r="T763" s="750" t="s">
        <v>11475</v>
      </c>
      <c r="U763" s="750" t="s">
        <v>11523</v>
      </c>
      <c r="V763" s="750" t="s">
        <v>11524</v>
      </c>
      <c r="W763" s="750" t="s">
        <v>923</v>
      </c>
      <c r="X763" s="750">
        <v>6</v>
      </c>
      <c r="Y763" s="750">
        <v>39</v>
      </c>
      <c r="Z763" s="750" t="s">
        <v>12242</v>
      </c>
      <c r="AA763" s="750">
        <v>0</v>
      </c>
      <c r="AB763" s="750">
        <v>1</v>
      </c>
      <c r="AC763" s="750">
        <v>0</v>
      </c>
      <c r="AD763" s="750">
        <v>0</v>
      </c>
      <c r="AE763" s="750" t="s">
        <v>11475</v>
      </c>
    </row>
    <row r="764" spans="16:31">
      <c r="P764" s="750" t="s">
        <v>12248</v>
      </c>
      <c r="Q764" s="750" t="s">
        <v>1113</v>
      </c>
      <c r="R764" s="750" t="s">
        <v>11474</v>
      </c>
      <c r="S764" s="730">
        <v>0.25351141726451298</v>
      </c>
      <c r="T764" s="750" t="s">
        <v>11475</v>
      </c>
      <c r="U764" s="750" t="s">
        <v>11523</v>
      </c>
      <c r="V764" s="750" t="s">
        <v>11524</v>
      </c>
      <c r="W764" s="750" t="s">
        <v>923</v>
      </c>
      <c r="X764" s="750">
        <v>6</v>
      </c>
      <c r="Y764" s="750">
        <v>39</v>
      </c>
      <c r="Z764" s="750" t="s">
        <v>12242</v>
      </c>
      <c r="AA764" s="750">
        <v>0</v>
      </c>
      <c r="AB764" s="750">
        <v>1</v>
      </c>
      <c r="AC764" s="750">
        <v>0</v>
      </c>
      <c r="AD764" s="750">
        <v>0</v>
      </c>
      <c r="AE764" s="750" t="s">
        <v>11475</v>
      </c>
    </row>
    <row r="765" spans="16:31">
      <c r="P765" s="750" t="s">
        <v>12248</v>
      </c>
      <c r="Q765" s="750" t="s">
        <v>1113</v>
      </c>
      <c r="R765" s="750" t="s">
        <v>11474</v>
      </c>
      <c r="S765" s="730">
        <v>0.33406048033395902</v>
      </c>
      <c r="T765" s="750" t="s">
        <v>11475</v>
      </c>
      <c r="U765" s="750" t="s">
        <v>11523</v>
      </c>
      <c r="V765" s="750" t="s">
        <v>11524</v>
      </c>
      <c r="W765" s="750" t="s">
        <v>923</v>
      </c>
      <c r="X765" s="750">
        <v>6</v>
      </c>
      <c r="Y765" s="750">
        <v>39</v>
      </c>
      <c r="Z765" s="750" t="s">
        <v>12242</v>
      </c>
      <c r="AA765" s="750">
        <v>0</v>
      </c>
      <c r="AB765" s="750">
        <v>1</v>
      </c>
      <c r="AC765" s="750">
        <v>0</v>
      </c>
      <c r="AD765" s="750">
        <v>0</v>
      </c>
      <c r="AE765" s="750" t="s">
        <v>11475</v>
      </c>
    </row>
    <row r="766" spans="16:31">
      <c r="P766" s="750" t="s">
        <v>12249</v>
      </c>
      <c r="Q766" s="750" t="s">
        <v>1113</v>
      </c>
      <c r="R766" s="750" t="s">
        <v>11474</v>
      </c>
      <c r="S766" s="730">
        <v>0.21723173191731501</v>
      </c>
      <c r="T766" s="750" t="s">
        <v>11475</v>
      </c>
      <c r="U766" s="750" t="s">
        <v>11553</v>
      </c>
      <c r="V766" s="750" t="s">
        <v>11554</v>
      </c>
      <c r="W766" s="750" t="s">
        <v>11475</v>
      </c>
      <c r="X766" s="750">
        <v>6</v>
      </c>
      <c r="Y766" s="750">
        <v>39</v>
      </c>
      <c r="Z766" s="750" t="s">
        <v>12242</v>
      </c>
      <c r="AA766" s="750">
        <v>1</v>
      </c>
      <c r="AB766" s="750">
        <v>0</v>
      </c>
      <c r="AC766" s="750">
        <v>0</v>
      </c>
      <c r="AD766" s="750">
        <v>0</v>
      </c>
      <c r="AE766" s="750" t="s">
        <v>11475</v>
      </c>
    </row>
    <row r="767" spans="16:31">
      <c r="P767" s="750" t="s">
        <v>12250</v>
      </c>
      <c r="Q767" s="750" t="s">
        <v>1113</v>
      </c>
      <c r="R767" s="750" t="s">
        <v>11474</v>
      </c>
      <c r="S767" s="730">
        <v>0.213846001653961</v>
      </c>
      <c r="T767" s="750" t="s">
        <v>11475</v>
      </c>
      <c r="U767" s="750" t="s">
        <v>11553</v>
      </c>
      <c r="V767" s="750" t="s">
        <v>11554</v>
      </c>
      <c r="W767" s="750" t="s">
        <v>11475</v>
      </c>
      <c r="X767" s="750">
        <v>6</v>
      </c>
      <c r="Y767" s="750">
        <v>39</v>
      </c>
      <c r="Z767" s="750" t="s">
        <v>12242</v>
      </c>
      <c r="AA767" s="750">
        <v>1</v>
      </c>
      <c r="AB767" s="750">
        <v>0</v>
      </c>
      <c r="AC767" s="750">
        <v>0</v>
      </c>
      <c r="AD767" s="750">
        <v>0</v>
      </c>
      <c r="AE767" s="750" t="s">
        <v>11475</v>
      </c>
    </row>
    <row r="768" spans="16:31">
      <c r="P768" s="750" t="s">
        <v>12251</v>
      </c>
      <c r="Q768" s="750" t="s">
        <v>1113</v>
      </c>
      <c r="R768" s="750" t="s">
        <v>11474</v>
      </c>
      <c r="S768" s="730">
        <v>8.7579011947387E-2</v>
      </c>
      <c r="T768" s="750" t="s">
        <v>11475</v>
      </c>
      <c r="U768" s="750" t="s">
        <v>11501</v>
      </c>
      <c r="V768" s="750" t="s">
        <v>11501</v>
      </c>
      <c r="W768" s="750" t="s">
        <v>11475</v>
      </c>
      <c r="X768" s="750">
        <v>6</v>
      </c>
      <c r="Y768" s="750">
        <v>39</v>
      </c>
      <c r="Z768" s="750" t="s">
        <v>12242</v>
      </c>
      <c r="AA768" s="750">
        <v>1</v>
      </c>
      <c r="AB768" s="750">
        <v>0</v>
      </c>
      <c r="AC768" s="750">
        <v>0</v>
      </c>
      <c r="AD768" s="750">
        <v>8</v>
      </c>
      <c r="AE768" s="750" t="s">
        <v>11475</v>
      </c>
    </row>
    <row r="769" spans="16:31">
      <c r="P769" s="750" t="s">
        <v>12252</v>
      </c>
      <c r="Q769" s="750" t="s">
        <v>1113</v>
      </c>
      <c r="R769" s="750" t="s">
        <v>11474</v>
      </c>
      <c r="S769" s="730">
        <v>0.113840805884802</v>
      </c>
      <c r="T769" s="750" t="s">
        <v>11475</v>
      </c>
      <c r="U769" s="750" t="s">
        <v>11501</v>
      </c>
      <c r="V769" s="750" t="s">
        <v>11501</v>
      </c>
      <c r="W769" s="750" t="s">
        <v>11475</v>
      </c>
      <c r="X769" s="750">
        <v>6</v>
      </c>
      <c r="Y769" s="750">
        <v>39</v>
      </c>
      <c r="Z769" s="750" t="s">
        <v>12242</v>
      </c>
      <c r="AA769" s="750">
        <v>1</v>
      </c>
      <c r="AB769" s="750">
        <v>0</v>
      </c>
      <c r="AC769" s="750">
        <v>0</v>
      </c>
      <c r="AD769" s="750">
        <v>8</v>
      </c>
      <c r="AE769" s="750" t="s">
        <v>11475</v>
      </c>
    </row>
    <row r="770" spans="16:31">
      <c r="P770" s="750" t="s">
        <v>12253</v>
      </c>
      <c r="Q770" s="750" t="s">
        <v>1113</v>
      </c>
      <c r="R770" s="750" t="s">
        <v>11474</v>
      </c>
      <c r="S770" s="730">
        <v>0.240567824601717</v>
      </c>
      <c r="T770" s="750" t="s">
        <v>11475</v>
      </c>
      <c r="U770" s="750" t="s">
        <v>11501</v>
      </c>
      <c r="V770" s="750" t="s">
        <v>11501</v>
      </c>
      <c r="W770" s="750" t="s">
        <v>11475</v>
      </c>
      <c r="X770" s="750">
        <v>6</v>
      </c>
      <c r="Y770" s="750">
        <v>39</v>
      </c>
      <c r="Z770" s="750" t="s">
        <v>12242</v>
      </c>
      <c r="AA770" s="750">
        <v>1</v>
      </c>
      <c r="AB770" s="750">
        <v>0</v>
      </c>
      <c r="AC770" s="750">
        <v>0</v>
      </c>
      <c r="AD770" s="750">
        <v>8</v>
      </c>
      <c r="AE770" s="750" t="s">
        <v>11475</v>
      </c>
    </row>
    <row r="771" spans="16:31">
      <c r="P771" s="750" t="s">
        <v>12254</v>
      </c>
      <c r="Q771" s="750" t="s">
        <v>1113</v>
      </c>
      <c r="R771" s="750" t="s">
        <v>11474</v>
      </c>
      <c r="S771" s="730">
        <v>7.6889973185719995E-2</v>
      </c>
      <c r="T771" s="750" t="s">
        <v>11475</v>
      </c>
      <c r="U771" s="750" t="s">
        <v>11501</v>
      </c>
      <c r="V771" s="750" t="s">
        <v>11501</v>
      </c>
      <c r="W771" s="750" t="s">
        <v>11475</v>
      </c>
      <c r="X771" s="750">
        <v>6</v>
      </c>
      <c r="Y771" s="750">
        <v>39</v>
      </c>
      <c r="Z771" s="750" t="s">
        <v>12242</v>
      </c>
      <c r="AA771" s="750">
        <v>1</v>
      </c>
      <c r="AB771" s="750">
        <v>0</v>
      </c>
      <c r="AC771" s="750">
        <v>0</v>
      </c>
      <c r="AD771" s="750">
        <v>8</v>
      </c>
      <c r="AE771" s="750" t="s">
        <v>11475</v>
      </c>
    </row>
    <row r="772" spans="16:31">
      <c r="P772" s="750" t="s">
        <v>12255</v>
      </c>
      <c r="Q772" s="750" t="s">
        <v>1113</v>
      </c>
      <c r="R772" s="750" t="s">
        <v>11474</v>
      </c>
      <c r="S772" s="730">
        <v>0.169268830152041</v>
      </c>
      <c r="T772" s="750" t="s">
        <v>11475</v>
      </c>
      <c r="U772" s="750" t="s">
        <v>11501</v>
      </c>
      <c r="V772" s="750" t="s">
        <v>11501</v>
      </c>
      <c r="W772" s="750" t="s">
        <v>11475</v>
      </c>
      <c r="X772" s="750">
        <v>6</v>
      </c>
      <c r="Y772" s="750">
        <v>39</v>
      </c>
      <c r="Z772" s="750" t="s">
        <v>12242</v>
      </c>
      <c r="AA772" s="750">
        <v>1</v>
      </c>
      <c r="AB772" s="750">
        <v>0</v>
      </c>
      <c r="AC772" s="750">
        <v>0</v>
      </c>
      <c r="AD772" s="750">
        <v>8</v>
      </c>
      <c r="AE772" s="750" t="s">
        <v>11475</v>
      </c>
    </row>
    <row r="773" spans="16:31">
      <c r="P773" s="750" t="s">
        <v>12256</v>
      </c>
      <c r="Q773" s="750" t="s">
        <v>1113</v>
      </c>
      <c r="R773" s="750" t="s">
        <v>11474</v>
      </c>
      <c r="S773" s="730">
        <v>2.0792826154243001E-2</v>
      </c>
      <c r="T773" s="750" t="s">
        <v>11475</v>
      </c>
      <c r="U773" s="750" t="s">
        <v>11553</v>
      </c>
      <c r="V773" s="750" t="s">
        <v>11554</v>
      </c>
      <c r="W773" s="750" t="s">
        <v>11475</v>
      </c>
      <c r="X773" s="750">
        <v>6</v>
      </c>
      <c r="Y773" s="750">
        <v>39</v>
      </c>
      <c r="Z773" s="750" t="s">
        <v>12242</v>
      </c>
      <c r="AA773" s="750">
        <v>1</v>
      </c>
      <c r="AB773" s="750">
        <v>0</v>
      </c>
      <c r="AC773" s="750">
        <v>0</v>
      </c>
      <c r="AD773" s="750">
        <v>0</v>
      </c>
      <c r="AE773" s="750" t="s">
        <v>11475</v>
      </c>
    </row>
    <row r="774" spans="16:31">
      <c r="P774" s="750" t="s">
        <v>12248</v>
      </c>
      <c r="Q774" s="750" t="s">
        <v>1113</v>
      </c>
      <c r="R774" s="750" t="s">
        <v>11474</v>
      </c>
      <c r="S774" s="730">
        <v>2.4581507822696001E-2</v>
      </c>
      <c r="T774" s="750" t="s">
        <v>11475</v>
      </c>
      <c r="U774" s="750" t="s">
        <v>11523</v>
      </c>
      <c r="V774" s="750" t="s">
        <v>11524</v>
      </c>
      <c r="W774" s="750" t="s">
        <v>923</v>
      </c>
      <c r="X774" s="750">
        <v>6</v>
      </c>
      <c r="Y774" s="750">
        <v>39</v>
      </c>
      <c r="Z774" s="750" t="s">
        <v>12242</v>
      </c>
      <c r="AA774" s="750">
        <v>0</v>
      </c>
      <c r="AB774" s="750">
        <v>1</v>
      </c>
      <c r="AC774" s="750">
        <v>0</v>
      </c>
      <c r="AD774" s="750">
        <v>0</v>
      </c>
      <c r="AE774" s="750" t="s">
        <v>11475</v>
      </c>
    </row>
    <row r="775" spans="16:31">
      <c r="P775" s="750" t="s">
        <v>12248</v>
      </c>
      <c r="Q775" s="750" t="s">
        <v>1113</v>
      </c>
      <c r="R775" s="750" t="s">
        <v>11474</v>
      </c>
      <c r="S775" s="730">
        <v>2.4581507822696001E-2</v>
      </c>
      <c r="T775" s="750" t="s">
        <v>11475</v>
      </c>
      <c r="U775" s="750" t="s">
        <v>11523</v>
      </c>
      <c r="V775" s="750" t="s">
        <v>11524</v>
      </c>
      <c r="W775" s="750" t="s">
        <v>923</v>
      </c>
      <c r="X775" s="750">
        <v>6</v>
      </c>
      <c r="Y775" s="750">
        <v>39</v>
      </c>
      <c r="Z775" s="750" t="s">
        <v>12242</v>
      </c>
      <c r="AA775" s="750">
        <v>0</v>
      </c>
      <c r="AB775" s="750">
        <v>1</v>
      </c>
      <c r="AC775" s="750">
        <v>0</v>
      </c>
      <c r="AD775" s="750">
        <v>0</v>
      </c>
      <c r="AE775" s="750" t="s">
        <v>11475</v>
      </c>
    </row>
    <row r="776" spans="16:31">
      <c r="P776" s="750" t="s">
        <v>12247</v>
      </c>
      <c r="Q776" s="750" t="s">
        <v>1549</v>
      </c>
      <c r="R776" s="750" t="s">
        <v>11474</v>
      </c>
      <c r="S776" s="730">
        <v>0.28991495244849602</v>
      </c>
      <c r="T776" s="750" t="s">
        <v>11475</v>
      </c>
      <c r="U776" s="750" t="s">
        <v>11541</v>
      </c>
      <c r="V776" s="750" t="s">
        <v>11524</v>
      </c>
      <c r="W776" s="750" t="s">
        <v>11475</v>
      </c>
      <c r="X776" s="750">
        <v>6</v>
      </c>
      <c r="Y776" s="750">
        <v>39</v>
      </c>
      <c r="Z776" s="750" t="s">
        <v>12242</v>
      </c>
      <c r="AA776" s="750">
        <v>1</v>
      </c>
      <c r="AB776" s="750">
        <v>0</v>
      </c>
      <c r="AC776" s="750">
        <v>0</v>
      </c>
      <c r="AD776" s="750">
        <v>0</v>
      </c>
      <c r="AE776" s="750" t="s">
        <v>11475</v>
      </c>
    </row>
    <row r="777" spans="16:31">
      <c r="P777" s="750" t="s">
        <v>12257</v>
      </c>
      <c r="Q777" s="750" t="s">
        <v>1549</v>
      </c>
      <c r="R777" s="750" t="s">
        <v>11474</v>
      </c>
      <c r="S777" s="730">
        <v>1.5390658823780199</v>
      </c>
      <c r="T777" s="750" t="s">
        <v>11475</v>
      </c>
      <c r="U777" s="750" t="s">
        <v>11476</v>
      </c>
      <c r="V777" s="750" t="s">
        <v>11477</v>
      </c>
      <c r="W777" s="750" t="s">
        <v>11475</v>
      </c>
      <c r="X777" s="750">
        <v>6</v>
      </c>
      <c r="Y777" s="750">
        <v>39</v>
      </c>
      <c r="Z777" s="750" t="s">
        <v>12242</v>
      </c>
      <c r="AA777" s="750">
        <v>1</v>
      </c>
      <c r="AB777" s="750">
        <v>0</v>
      </c>
      <c r="AC777" s="750">
        <v>0</v>
      </c>
      <c r="AD777" s="750">
        <v>0</v>
      </c>
      <c r="AE777" s="750" t="s">
        <v>11475</v>
      </c>
    </row>
    <row r="778" spans="16:31">
      <c r="P778" s="750" t="s">
        <v>12258</v>
      </c>
      <c r="Q778" s="750" t="s">
        <v>1553</v>
      </c>
      <c r="R778" s="750" t="s">
        <v>11474</v>
      </c>
      <c r="S778" s="730">
        <v>2.3494119217103E-2</v>
      </c>
      <c r="T778" s="750" t="s">
        <v>11475</v>
      </c>
      <c r="U778" s="750" t="s">
        <v>11541</v>
      </c>
      <c r="V778" s="750" t="s">
        <v>11524</v>
      </c>
      <c r="W778" s="750" t="s">
        <v>11475</v>
      </c>
      <c r="X778" s="750">
        <v>6</v>
      </c>
      <c r="Y778" s="750">
        <v>40</v>
      </c>
      <c r="Z778" s="750" t="s">
        <v>12259</v>
      </c>
      <c r="AA778" s="750">
        <v>1</v>
      </c>
      <c r="AB778" s="750">
        <v>0</v>
      </c>
      <c r="AC778" s="750">
        <v>0</v>
      </c>
      <c r="AD778" s="750">
        <v>0</v>
      </c>
      <c r="AE778" s="750" t="s">
        <v>11475</v>
      </c>
    </row>
    <row r="779" spans="16:31">
      <c r="P779" s="750" t="s">
        <v>12260</v>
      </c>
      <c r="Q779" s="750" t="s">
        <v>1553</v>
      </c>
      <c r="R779" s="750" t="s">
        <v>11474</v>
      </c>
      <c r="S779" s="730">
        <v>0.46198930216658901</v>
      </c>
      <c r="T779" s="750" t="s">
        <v>11475</v>
      </c>
      <c r="U779" s="750" t="s">
        <v>11541</v>
      </c>
      <c r="V779" s="750" t="s">
        <v>11524</v>
      </c>
      <c r="W779" s="750" t="s">
        <v>11475</v>
      </c>
      <c r="X779" s="750">
        <v>6</v>
      </c>
      <c r="Y779" s="750">
        <v>40</v>
      </c>
      <c r="Z779" s="750" t="s">
        <v>12259</v>
      </c>
      <c r="AA779" s="750">
        <v>1</v>
      </c>
      <c r="AB779" s="750">
        <v>0</v>
      </c>
      <c r="AC779" s="750">
        <v>0</v>
      </c>
      <c r="AD779" s="750">
        <v>0</v>
      </c>
      <c r="AE779" s="750" t="s">
        <v>11475</v>
      </c>
    </row>
    <row r="780" spans="16:31">
      <c r="P780" s="750" t="s">
        <v>12257</v>
      </c>
      <c r="Q780" s="750" t="s">
        <v>1553</v>
      </c>
      <c r="R780" s="750" t="s">
        <v>11474</v>
      </c>
      <c r="S780" s="730">
        <v>1.1711034239538101</v>
      </c>
      <c r="T780" s="750" t="s">
        <v>11475</v>
      </c>
      <c r="U780" s="750" t="s">
        <v>11476</v>
      </c>
      <c r="V780" s="750" t="s">
        <v>11477</v>
      </c>
      <c r="W780" s="750" t="s">
        <v>11475</v>
      </c>
      <c r="X780" s="750">
        <v>6</v>
      </c>
      <c r="Y780" s="750">
        <v>40</v>
      </c>
      <c r="Z780" s="750" t="s">
        <v>12259</v>
      </c>
      <c r="AA780" s="750">
        <v>1</v>
      </c>
      <c r="AB780" s="750">
        <v>0</v>
      </c>
      <c r="AC780" s="750">
        <v>0</v>
      </c>
      <c r="AD780" s="750">
        <v>0</v>
      </c>
      <c r="AE780" s="750" t="s">
        <v>11475</v>
      </c>
    </row>
    <row r="781" spans="16:31">
      <c r="P781" s="750" t="s">
        <v>12261</v>
      </c>
      <c r="Q781" s="750" t="s">
        <v>1553</v>
      </c>
      <c r="R781" s="750" t="s">
        <v>11474</v>
      </c>
      <c r="S781" s="730">
        <v>0.31123974159506601</v>
      </c>
      <c r="T781" s="750" t="s">
        <v>11475</v>
      </c>
      <c r="U781" s="750" t="s">
        <v>11476</v>
      </c>
      <c r="V781" s="750" t="s">
        <v>11477</v>
      </c>
      <c r="W781" s="750" t="s">
        <v>11475</v>
      </c>
      <c r="X781" s="750">
        <v>6</v>
      </c>
      <c r="Y781" s="750">
        <v>40</v>
      </c>
      <c r="Z781" s="750" t="s">
        <v>12259</v>
      </c>
      <c r="AA781" s="750">
        <v>1</v>
      </c>
      <c r="AB781" s="750">
        <v>0</v>
      </c>
      <c r="AC781" s="750">
        <v>0</v>
      </c>
      <c r="AD781" s="750">
        <v>0</v>
      </c>
      <c r="AE781" s="750" t="s">
        <v>11475</v>
      </c>
    </row>
    <row r="782" spans="16:31">
      <c r="P782" s="750" t="s">
        <v>12262</v>
      </c>
      <c r="Q782" s="750" t="s">
        <v>1553</v>
      </c>
      <c r="R782" s="750" t="s">
        <v>11474</v>
      </c>
      <c r="S782" s="730">
        <v>0.28143220244851003</v>
      </c>
      <c r="T782" s="750" t="s">
        <v>11475</v>
      </c>
      <c r="U782" s="750" t="s">
        <v>11501</v>
      </c>
      <c r="V782" s="750" t="s">
        <v>11501</v>
      </c>
      <c r="W782" s="750" t="s">
        <v>11475</v>
      </c>
      <c r="X782" s="750">
        <v>6</v>
      </c>
      <c r="Y782" s="750">
        <v>40</v>
      </c>
      <c r="Z782" s="750" t="s">
        <v>12259</v>
      </c>
      <c r="AA782" s="750">
        <v>1</v>
      </c>
      <c r="AB782" s="750">
        <v>0</v>
      </c>
      <c r="AC782" s="750">
        <v>0</v>
      </c>
      <c r="AD782" s="750">
        <v>8</v>
      </c>
      <c r="AE782" s="750" t="s">
        <v>11475</v>
      </c>
    </row>
    <row r="783" spans="16:31">
      <c r="P783" s="750" t="s">
        <v>12261</v>
      </c>
      <c r="Q783" s="750" t="s">
        <v>1118</v>
      </c>
      <c r="R783" s="750" t="s">
        <v>11474</v>
      </c>
      <c r="S783" s="730">
        <v>2.6768995120036898</v>
      </c>
      <c r="T783" s="750" t="s">
        <v>11475</v>
      </c>
      <c r="U783" s="750" t="s">
        <v>11476</v>
      </c>
      <c r="V783" s="750" t="s">
        <v>11477</v>
      </c>
      <c r="W783" s="750" t="s">
        <v>11475</v>
      </c>
      <c r="X783" s="750">
        <v>6</v>
      </c>
      <c r="Y783" s="750">
        <v>40</v>
      </c>
      <c r="Z783" s="750" t="s">
        <v>12259</v>
      </c>
      <c r="AA783" s="750">
        <v>1</v>
      </c>
      <c r="AB783" s="750">
        <v>0</v>
      </c>
      <c r="AC783" s="750">
        <v>0</v>
      </c>
      <c r="AD783" s="750">
        <v>0</v>
      </c>
      <c r="AE783" s="750" t="s">
        <v>11475</v>
      </c>
    </row>
    <row r="784" spans="16:31">
      <c r="P784" s="750" t="s">
        <v>12263</v>
      </c>
      <c r="Q784" s="750" t="s">
        <v>12264</v>
      </c>
      <c r="R784" s="750" t="s">
        <v>929</v>
      </c>
      <c r="S784" s="730">
        <v>1.9709459290232999E-2</v>
      </c>
      <c r="T784" s="750" t="s">
        <v>11475</v>
      </c>
      <c r="U784" s="750" t="s">
        <v>11492</v>
      </c>
      <c r="V784" s="750" t="s">
        <v>11493</v>
      </c>
      <c r="W784" s="750" t="s">
        <v>11475</v>
      </c>
      <c r="X784" s="750">
        <v>6</v>
      </c>
      <c r="Y784" s="750">
        <v>41</v>
      </c>
      <c r="Z784" s="750" t="s">
        <v>12265</v>
      </c>
      <c r="AA784" s="750">
        <v>1</v>
      </c>
      <c r="AB784" s="750">
        <v>0</v>
      </c>
      <c r="AC784" s="750">
        <v>0</v>
      </c>
      <c r="AD784" s="750">
        <v>0</v>
      </c>
      <c r="AE784" s="750" t="s">
        <v>11475</v>
      </c>
    </row>
    <row r="785" spans="16:31">
      <c r="P785" s="750" t="s">
        <v>12266</v>
      </c>
      <c r="Q785" s="750" t="s">
        <v>12264</v>
      </c>
      <c r="R785" s="750" t="s">
        <v>929</v>
      </c>
      <c r="S785" s="730">
        <v>9.1147046888890998E-2</v>
      </c>
      <c r="T785" s="750" t="s">
        <v>11475</v>
      </c>
      <c r="U785" s="750" t="s">
        <v>11492</v>
      </c>
      <c r="V785" s="750" t="s">
        <v>11493</v>
      </c>
      <c r="W785" s="750" t="s">
        <v>11475</v>
      </c>
      <c r="X785" s="750">
        <v>6</v>
      </c>
      <c r="Y785" s="750">
        <v>41</v>
      </c>
      <c r="Z785" s="750" t="s">
        <v>12265</v>
      </c>
      <c r="AA785" s="750">
        <v>1</v>
      </c>
      <c r="AB785" s="750">
        <v>0</v>
      </c>
      <c r="AC785" s="750">
        <v>0</v>
      </c>
      <c r="AD785" s="750">
        <v>0</v>
      </c>
      <c r="AE785" s="750" t="s">
        <v>11475</v>
      </c>
    </row>
    <row r="786" spans="16:31">
      <c r="P786" s="750" t="s">
        <v>12267</v>
      </c>
      <c r="Q786" s="750" t="s">
        <v>12264</v>
      </c>
      <c r="R786" s="750" t="s">
        <v>929</v>
      </c>
      <c r="S786" s="730">
        <v>0.468131175114611</v>
      </c>
      <c r="T786" s="750" t="s">
        <v>11475</v>
      </c>
      <c r="U786" s="750" t="s">
        <v>11492</v>
      </c>
      <c r="V786" s="750" t="s">
        <v>11493</v>
      </c>
      <c r="W786" s="750" t="s">
        <v>11475</v>
      </c>
      <c r="X786" s="750">
        <v>6</v>
      </c>
      <c r="Y786" s="750">
        <v>41</v>
      </c>
      <c r="Z786" s="750" t="s">
        <v>12265</v>
      </c>
      <c r="AA786" s="750">
        <v>1</v>
      </c>
      <c r="AB786" s="750">
        <v>0</v>
      </c>
      <c r="AC786" s="750">
        <v>0</v>
      </c>
      <c r="AD786" s="750">
        <v>0</v>
      </c>
      <c r="AE786" s="750" t="s">
        <v>11475</v>
      </c>
    </row>
    <row r="787" spans="16:31">
      <c r="P787" s="750" t="s">
        <v>12268</v>
      </c>
      <c r="Q787" s="750" t="s">
        <v>12264</v>
      </c>
      <c r="R787" s="750" t="s">
        <v>11474</v>
      </c>
      <c r="S787" s="730">
        <v>0.25904530490057298</v>
      </c>
      <c r="T787" s="750" t="s">
        <v>11475</v>
      </c>
      <c r="U787" s="750" t="s">
        <v>11492</v>
      </c>
      <c r="V787" s="750" t="s">
        <v>11493</v>
      </c>
      <c r="W787" s="750" t="s">
        <v>11475</v>
      </c>
      <c r="X787" s="750">
        <v>6</v>
      </c>
      <c r="Y787" s="750">
        <v>41</v>
      </c>
      <c r="Z787" s="750" t="s">
        <v>12265</v>
      </c>
      <c r="AA787" s="750">
        <v>1</v>
      </c>
      <c r="AB787" s="750">
        <v>0</v>
      </c>
      <c r="AC787" s="750">
        <v>0</v>
      </c>
      <c r="AD787" s="750">
        <v>0</v>
      </c>
      <c r="AE787" s="750" t="s">
        <v>11475</v>
      </c>
    </row>
    <row r="788" spans="16:31">
      <c r="P788" s="750" t="s">
        <v>12269</v>
      </c>
      <c r="Q788" s="750" t="s">
        <v>12264</v>
      </c>
      <c r="R788" s="750" t="s">
        <v>11474</v>
      </c>
      <c r="S788" s="730">
        <v>5.6934372468989997E-2</v>
      </c>
      <c r="T788" s="750" t="s">
        <v>11475</v>
      </c>
      <c r="U788" s="750" t="s">
        <v>11492</v>
      </c>
      <c r="V788" s="750" t="s">
        <v>11493</v>
      </c>
      <c r="W788" s="750" t="s">
        <v>11475</v>
      </c>
      <c r="X788" s="750">
        <v>6</v>
      </c>
      <c r="Y788" s="750">
        <v>41</v>
      </c>
      <c r="Z788" s="750" t="s">
        <v>12265</v>
      </c>
      <c r="AA788" s="750">
        <v>1</v>
      </c>
      <c r="AB788" s="750">
        <v>0</v>
      </c>
      <c r="AC788" s="750">
        <v>0</v>
      </c>
      <c r="AD788" s="750">
        <v>0</v>
      </c>
      <c r="AE788" s="750" t="s">
        <v>11475</v>
      </c>
    </row>
    <row r="789" spans="16:31">
      <c r="P789" s="750" t="s">
        <v>12270</v>
      </c>
      <c r="Q789" s="750" t="s">
        <v>12264</v>
      </c>
      <c r="R789" s="750" t="s">
        <v>11474</v>
      </c>
      <c r="S789" s="730">
        <v>0.13717165675236401</v>
      </c>
      <c r="T789" s="750" t="s">
        <v>11475</v>
      </c>
      <c r="U789" s="750" t="s">
        <v>11492</v>
      </c>
      <c r="V789" s="750" t="s">
        <v>11493</v>
      </c>
      <c r="W789" s="750" t="s">
        <v>11475</v>
      </c>
      <c r="X789" s="750">
        <v>6</v>
      </c>
      <c r="Y789" s="750">
        <v>41</v>
      </c>
      <c r="Z789" s="750" t="s">
        <v>12265</v>
      </c>
      <c r="AA789" s="750">
        <v>1</v>
      </c>
      <c r="AB789" s="750">
        <v>0</v>
      </c>
      <c r="AC789" s="750">
        <v>0</v>
      </c>
      <c r="AD789" s="750">
        <v>0</v>
      </c>
      <c r="AE789" s="750" t="s">
        <v>11475</v>
      </c>
    </row>
    <row r="790" spans="16:31">
      <c r="P790" s="750" t="s">
        <v>12271</v>
      </c>
      <c r="Q790" s="750" t="s">
        <v>12264</v>
      </c>
      <c r="R790" s="750" t="s">
        <v>11474</v>
      </c>
      <c r="S790" s="730">
        <v>8.8872214815273007E-2</v>
      </c>
      <c r="T790" s="750" t="s">
        <v>11475</v>
      </c>
      <c r="U790" s="750" t="s">
        <v>11541</v>
      </c>
      <c r="V790" s="750" t="s">
        <v>11524</v>
      </c>
      <c r="W790" s="750" t="s">
        <v>11475</v>
      </c>
      <c r="X790" s="750">
        <v>6</v>
      </c>
      <c r="Y790" s="750">
        <v>41</v>
      </c>
      <c r="Z790" s="750" t="s">
        <v>12265</v>
      </c>
      <c r="AA790" s="750">
        <v>1</v>
      </c>
      <c r="AB790" s="750">
        <v>0</v>
      </c>
      <c r="AC790" s="750">
        <v>0</v>
      </c>
      <c r="AD790" s="750">
        <v>0</v>
      </c>
      <c r="AE790" s="750" t="s">
        <v>11475</v>
      </c>
    </row>
    <row r="791" spans="16:31">
      <c r="P791" s="750" t="s">
        <v>12261</v>
      </c>
      <c r="Q791" s="750" t="s">
        <v>12264</v>
      </c>
      <c r="R791" s="750" t="s">
        <v>11474</v>
      </c>
      <c r="S791" s="730">
        <v>3.1918221003849001E-2</v>
      </c>
      <c r="T791" s="750" t="s">
        <v>11475</v>
      </c>
      <c r="U791" s="750" t="s">
        <v>11476</v>
      </c>
      <c r="V791" s="750" t="s">
        <v>11477</v>
      </c>
      <c r="W791" s="750" t="s">
        <v>11475</v>
      </c>
      <c r="X791" s="750">
        <v>6</v>
      </c>
      <c r="Y791" s="750">
        <v>41</v>
      </c>
      <c r="Z791" s="750" t="s">
        <v>12265</v>
      </c>
      <c r="AA791" s="750">
        <v>1</v>
      </c>
      <c r="AB791" s="750">
        <v>0</v>
      </c>
      <c r="AC791" s="750">
        <v>0</v>
      </c>
      <c r="AD791" s="750">
        <v>0</v>
      </c>
      <c r="AE791" s="750" t="s">
        <v>11475</v>
      </c>
    </row>
    <row r="792" spans="16:31">
      <c r="P792" s="750" t="s">
        <v>12261</v>
      </c>
      <c r="Q792" s="750" t="s">
        <v>12264</v>
      </c>
      <c r="R792" s="750" t="s">
        <v>11474</v>
      </c>
      <c r="S792" s="730">
        <v>2.2012028294110899</v>
      </c>
      <c r="T792" s="750" t="s">
        <v>11475</v>
      </c>
      <c r="U792" s="750" t="s">
        <v>11476</v>
      </c>
      <c r="V792" s="750" t="s">
        <v>11477</v>
      </c>
      <c r="W792" s="750" t="s">
        <v>11475</v>
      </c>
      <c r="X792" s="750">
        <v>6</v>
      </c>
      <c r="Y792" s="750">
        <v>41</v>
      </c>
      <c r="Z792" s="750" t="s">
        <v>12265</v>
      </c>
      <c r="AA792" s="750">
        <v>1</v>
      </c>
      <c r="AB792" s="750">
        <v>0</v>
      </c>
      <c r="AC792" s="750">
        <v>0</v>
      </c>
      <c r="AD792" s="750">
        <v>0</v>
      </c>
      <c r="AE792" s="750" t="s">
        <v>11475</v>
      </c>
    </row>
    <row r="793" spans="16:31">
      <c r="P793" s="750" t="s">
        <v>12272</v>
      </c>
      <c r="Q793" s="750" t="s">
        <v>12264</v>
      </c>
      <c r="R793" s="750" t="s">
        <v>11474</v>
      </c>
      <c r="S793" s="730">
        <v>3.0673087587833598</v>
      </c>
      <c r="T793" s="750" t="s">
        <v>11475</v>
      </c>
      <c r="U793" s="750" t="s">
        <v>11553</v>
      </c>
      <c r="V793" s="750" t="s">
        <v>11554</v>
      </c>
      <c r="W793" s="750" t="s">
        <v>11475</v>
      </c>
      <c r="X793" s="750">
        <v>6</v>
      </c>
      <c r="Y793" s="750">
        <v>41</v>
      </c>
      <c r="Z793" s="750" t="s">
        <v>12265</v>
      </c>
      <c r="AA793" s="750">
        <v>1</v>
      </c>
      <c r="AB793" s="750">
        <v>0</v>
      </c>
      <c r="AC793" s="750">
        <v>0</v>
      </c>
      <c r="AD793" s="750">
        <v>0</v>
      </c>
      <c r="AE793" s="750" t="s">
        <v>11475</v>
      </c>
    </row>
    <row r="794" spans="16:31">
      <c r="P794" s="750" t="s">
        <v>12273</v>
      </c>
      <c r="Q794" s="750" t="s">
        <v>12264</v>
      </c>
      <c r="R794" s="750" t="s">
        <v>11474</v>
      </c>
      <c r="S794" s="730">
        <v>0.178415853269141</v>
      </c>
      <c r="T794" s="750" t="s">
        <v>11475</v>
      </c>
      <c r="U794" s="750" t="s">
        <v>11501</v>
      </c>
      <c r="V794" s="750" t="s">
        <v>11501</v>
      </c>
      <c r="W794" s="750" t="s">
        <v>11475</v>
      </c>
      <c r="X794" s="750">
        <v>6</v>
      </c>
      <c r="Y794" s="750">
        <v>41</v>
      </c>
      <c r="Z794" s="750" t="s">
        <v>12265</v>
      </c>
      <c r="AA794" s="750">
        <v>1</v>
      </c>
      <c r="AB794" s="750">
        <v>0</v>
      </c>
      <c r="AC794" s="750">
        <v>0</v>
      </c>
      <c r="AD794" s="750">
        <v>8</v>
      </c>
      <c r="AE794" s="750" t="s">
        <v>11475</v>
      </c>
    </row>
    <row r="795" spans="16:31">
      <c r="P795" s="750" t="s">
        <v>12274</v>
      </c>
      <c r="Q795" s="750" t="s">
        <v>12264</v>
      </c>
      <c r="R795" s="750" t="s">
        <v>11474</v>
      </c>
      <c r="S795" s="730">
        <v>0.160609130067806</v>
      </c>
      <c r="T795" s="750" t="s">
        <v>11475</v>
      </c>
      <c r="U795" s="750" t="s">
        <v>11501</v>
      </c>
      <c r="V795" s="750" t="s">
        <v>11501</v>
      </c>
      <c r="W795" s="750" t="s">
        <v>11475</v>
      </c>
      <c r="X795" s="750">
        <v>6</v>
      </c>
      <c r="Y795" s="750">
        <v>41</v>
      </c>
      <c r="Z795" s="750" t="s">
        <v>12265</v>
      </c>
      <c r="AA795" s="750">
        <v>1</v>
      </c>
      <c r="AB795" s="750">
        <v>0</v>
      </c>
      <c r="AC795" s="750">
        <v>0</v>
      </c>
      <c r="AD795" s="750">
        <v>8</v>
      </c>
      <c r="AE795" s="750" t="s">
        <v>11475</v>
      </c>
    </row>
    <row r="796" spans="16:31">
      <c r="P796" s="750" t="s">
        <v>12275</v>
      </c>
      <c r="Q796" s="750" t="s">
        <v>12264</v>
      </c>
      <c r="R796" s="750" t="s">
        <v>929</v>
      </c>
      <c r="S796" s="730">
        <v>3.6530279761099002E-2</v>
      </c>
      <c r="T796" s="750" t="s">
        <v>11475</v>
      </c>
      <c r="U796" s="750" t="s">
        <v>11501</v>
      </c>
      <c r="V796" s="750" t="s">
        <v>11501</v>
      </c>
      <c r="W796" s="750" t="s">
        <v>11475</v>
      </c>
      <c r="X796" s="750">
        <v>6</v>
      </c>
      <c r="Y796" s="750">
        <v>41</v>
      </c>
      <c r="Z796" s="750" t="s">
        <v>12265</v>
      </c>
      <c r="AA796" s="750">
        <v>1</v>
      </c>
      <c r="AB796" s="750">
        <v>0</v>
      </c>
      <c r="AC796" s="750">
        <v>0</v>
      </c>
      <c r="AD796" s="750">
        <v>8</v>
      </c>
      <c r="AE796" s="750" t="s">
        <v>11475</v>
      </c>
    </row>
    <row r="797" spans="16:31">
      <c r="P797" s="750" t="s">
        <v>12276</v>
      </c>
      <c r="Q797" s="750" t="s">
        <v>12264</v>
      </c>
      <c r="R797" s="750" t="s">
        <v>11474</v>
      </c>
      <c r="S797" s="730">
        <v>0.15440113733306801</v>
      </c>
      <c r="T797" s="750" t="s">
        <v>11475</v>
      </c>
      <c r="U797" s="750" t="s">
        <v>11501</v>
      </c>
      <c r="V797" s="750" t="s">
        <v>11501</v>
      </c>
      <c r="W797" s="750" t="s">
        <v>11475</v>
      </c>
      <c r="X797" s="750">
        <v>6</v>
      </c>
      <c r="Y797" s="750">
        <v>41</v>
      </c>
      <c r="Z797" s="750" t="s">
        <v>12265</v>
      </c>
      <c r="AA797" s="750">
        <v>1</v>
      </c>
      <c r="AB797" s="750">
        <v>0</v>
      </c>
      <c r="AC797" s="750">
        <v>0</v>
      </c>
      <c r="AD797" s="750">
        <v>8</v>
      </c>
      <c r="AE797" s="750" t="s">
        <v>11475</v>
      </c>
    </row>
    <row r="798" spans="16:31">
      <c r="P798" s="750" t="s">
        <v>12277</v>
      </c>
      <c r="Q798" s="750" t="s">
        <v>12264</v>
      </c>
      <c r="R798" s="750" t="s">
        <v>11474</v>
      </c>
      <c r="S798" s="730">
        <v>0.26486265753131899</v>
      </c>
      <c r="T798" s="750" t="s">
        <v>11475</v>
      </c>
      <c r="U798" s="750" t="s">
        <v>11501</v>
      </c>
      <c r="V798" s="750" t="s">
        <v>11501</v>
      </c>
      <c r="W798" s="750" t="s">
        <v>11475</v>
      </c>
      <c r="X798" s="750">
        <v>6</v>
      </c>
      <c r="Y798" s="750">
        <v>41</v>
      </c>
      <c r="Z798" s="750" t="s">
        <v>12265</v>
      </c>
      <c r="AA798" s="750">
        <v>1</v>
      </c>
      <c r="AB798" s="750">
        <v>0</v>
      </c>
      <c r="AC798" s="750">
        <v>0</v>
      </c>
      <c r="AD798" s="750">
        <v>8</v>
      </c>
      <c r="AE798" s="750" t="s">
        <v>11475</v>
      </c>
    </row>
    <row r="799" spans="16:31">
      <c r="P799" s="750" t="s">
        <v>12278</v>
      </c>
      <c r="Q799" s="750" t="s">
        <v>12264</v>
      </c>
      <c r="R799" s="750" t="s">
        <v>929</v>
      </c>
      <c r="S799" s="730">
        <v>0.109617425507682</v>
      </c>
      <c r="T799" s="750" t="s">
        <v>11475</v>
      </c>
      <c r="U799" s="750" t="s">
        <v>11501</v>
      </c>
      <c r="V799" s="750" t="s">
        <v>11501</v>
      </c>
      <c r="W799" s="750" t="s">
        <v>11475</v>
      </c>
      <c r="X799" s="750">
        <v>6</v>
      </c>
      <c r="Y799" s="750">
        <v>41</v>
      </c>
      <c r="Z799" s="750" t="s">
        <v>12265</v>
      </c>
      <c r="AA799" s="750">
        <v>1</v>
      </c>
      <c r="AB799" s="750">
        <v>0</v>
      </c>
      <c r="AC799" s="750">
        <v>0</v>
      </c>
      <c r="AD799" s="750">
        <v>8</v>
      </c>
      <c r="AE799" s="750" t="s">
        <v>11475</v>
      </c>
    </row>
    <row r="800" spans="16:31">
      <c r="P800" s="750" t="s">
        <v>12279</v>
      </c>
      <c r="Q800" s="750" t="s">
        <v>12264</v>
      </c>
      <c r="R800" s="750" t="s">
        <v>11474</v>
      </c>
      <c r="S800" s="730">
        <v>2.3881076715475E-2</v>
      </c>
      <c r="T800" s="750" t="s">
        <v>11475</v>
      </c>
      <c r="U800" s="750" t="s">
        <v>11501</v>
      </c>
      <c r="V800" s="750" t="s">
        <v>11501</v>
      </c>
      <c r="W800" s="750" t="s">
        <v>11475</v>
      </c>
      <c r="X800" s="750">
        <v>6</v>
      </c>
      <c r="Y800" s="750">
        <v>41</v>
      </c>
      <c r="Z800" s="750" t="s">
        <v>12265</v>
      </c>
      <c r="AA800" s="750">
        <v>1</v>
      </c>
      <c r="AB800" s="750">
        <v>0</v>
      </c>
      <c r="AC800" s="750">
        <v>0</v>
      </c>
      <c r="AD800" s="750">
        <v>8</v>
      </c>
      <c r="AE800" s="750" t="s">
        <v>11475</v>
      </c>
    </row>
    <row r="801" spans="16:31">
      <c r="P801" s="750" t="s">
        <v>12280</v>
      </c>
      <c r="Q801" s="750" t="s">
        <v>12264</v>
      </c>
      <c r="R801" s="750" t="s">
        <v>929</v>
      </c>
      <c r="S801" s="730">
        <v>0.116209090765128</v>
      </c>
      <c r="T801" s="750" t="s">
        <v>11475</v>
      </c>
      <c r="U801" s="750" t="s">
        <v>11501</v>
      </c>
      <c r="V801" s="750" t="s">
        <v>11501</v>
      </c>
      <c r="W801" s="750" t="s">
        <v>11475</v>
      </c>
      <c r="X801" s="750">
        <v>6</v>
      </c>
      <c r="Y801" s="750">
        <v>41</v>
      </c>
      <c r="Z801" s="750" t="s">
        <v>12265</v>
      </c>
      <c r="AA801" s="750">
        <v>1</v>
      </c>
      <c r="AB801" s="750">
        <v>0</v>
      </c>
      <c r="AC801" s="750">
        <v>0</v>
      </c>
      <c r="AD801" s="750">
        <v>8</v>
      </c>
      <c r="AE801" s="750" t="s">
        <v>11475</v>
      </c>
    </row>
    <row r="802" spans="16:31">
      <c r="P802" s="750" t="s">
        <v>12281</v>
      </c>
      <c r="Q802" s="750" t="s">
        <v>12264</v>
      </c>
      <c r="R802" s="750" t="s">
        <v>929</v>
      </c>
      <c r="S802" s="730">
        <v>6.1263435692588998E-2</v>
      </c>
      <c r="T802" s="750" t="s">
        <v>11475</v>
      </c>
      <c r="U802" s="750" t="s">
        <v>11501</v>
      </c>
      <c r="V802" s="750" t="s">
        <v>11501</v>
      </c>
      <c r="W802" s="750" t="s">
        <v>11475</v>
      </c>
      <c r="X802" s="750">
        <v>6</v>
      </c>
      <c r="Y802" s="750">
        <v>41</v>
      </c>
      <c r="Z802" s="750" t="s">
        <v>12265</v>
      </c>
      <c r="AA802" s="750">
        <v>1</v>
      </c>
      <c r="AB802" s="750">
        <v>0</v>
      </c>
      <c r="AC802" s="750">
        <v>0</v>
      </c>
      <c r="AD802" s="750">
        <v>8</v>
      </c>
      <c r="AE802" s="750" t="s">
        <v>11475</v>
      </c>
    </row>
    <row r="803" spans="16:31">
      <c r="P803" s="750" t="s">
        <v>12282</v>
      </c>
      <c r="Q803" s="750" t="s">
        <v>12264</v>
      </c>
      <c r="R803" s="750" t="s">
        <v>929</v>
      </c>
      <c r="S803" s="730">
        <v>7.6005658963964995E-2</v>
      </c>
      <c r="T803" s="750" t="s">
        <v>11475</v>
      </c>
      <c r="U803" s="750" t="s">
        <v>11501</v>
      </c>
      <c r="V803" s="750" t="s">
        <v>11501</v>
      </c>
      <c r="W803" s="750" t="s">
        <v>11475</v>
      </c>
      <c r="X803" s="750">
        <v>6</v>
      </c>
      <c r="Y803" s="750">
        <v>41</v>
      </c>
      <c r="Z803" s="750" t="s">
        <v>12265</v>
      </c>
      <c r="AA803" s="750">
        <v>1</v>
      </c>
      <c r="AB803" s="750">
        <v>0</v>
      </c>
      <c r="AC803" s="750">
        <v>0</v>
      </c>
      <c r="AD803" s="750">
        <v>8</v>
      </c>
      <c r="AE803" s="750" t="s">
        <v>11475</v>
      </c>
    </row>
    <row r="804" spans="16:31">
      <c r="P804" s="750" t="s">
        <v>12283</v>
      </c>
      <c r="Q804" s="750" t="s">
        <v>12264</v>
      </c>
      <c r="R804" s="750" t="s">
        <v>929</v>
      </c>
      <c r="S804" s="730">
        <v>4.4486129699154997E-2</v>
      </c>
      <c r="T804" s="750" t="s">
        <v>11475</v>
      </c>
      <c r="U804" s="750" t="s">
        <v>11492</v>
      </c>
      <c r="V804" s="750" t="s">
        <v>11493</v>
      </c>
      <c r="W804" s="750" t="s">
        <v>11475</v>
      </c>
      <c r="X804" s="750">
        <v>6</v>
      </c>
      <c r="Y804" s="750">
        <v>41</v>
      </c>
      <c r="Z804" s="750" t="s">
        <v>12265</v>
      </c>
      <c r="AA804" s="750">
        <v>1</v>
      </c>
      <c r="AB804" s="750">
        <v>0</v>
      </c>
      <c r="AC804" s="750">
        <v>0</v>
      </c>
      <c r="AD804" s="750">
        <v>0</v>
      </c>
      <c r="AE804" s="750" t="s">
        <v>11475</v>
      </c>
    </row>
    <row r="805" spans="16:31">
      <c r="P805" s="750" t="s">
        <v>12284</v>
      </c>
      <c r="Q805" s="750" t="s">
        <v>12264</v>
      </c>
      <c r="R805" s="750" t="s">
        <v>11474</v>
      </c>
      <c r="S805" s="730">
        <v>4.7142635353089997E-2</v>
      </c>
      <c r="T805" s="750" t="s">
        <v>11475</v>
      </c>
      <c r="U805" s="750" t="s">
        <v>11492</v>
      </c>
      <c r="V805" s="750" t="s">
        <v>11493</v>
      </c>
      <c r="W805" s="750" t="s">
        <v>11475</v>
      </c>
      <c r="X805" s="750">
        <v>6</v>
      </c>
      <c r="Y805" s="750">
        <v>41</v>
      </c>
      <c r="Z805" s="750" t="s">
        <v>12265</v>
      </c>
      <c r="AA805" s="750">
        <v>1</v>
      </c>
      <c r="AB805" s="750">
        <v>0</v>
      </c>
      <c r="AC805" s="750">
        <v>0</v>
      </c>
      <c r="AD805" s="750">
        <v>0</v>
      </c>
      <c r="AE805" s="750" t="s">
        <v>11475</v>
      </c>
    </row>
    <row r="806" spans="16:31">
      <c r="P806" s="750" t="s">
        <v>12285</v>
      </c>
      <c r="Q806" s="750" t="s">
        <v>958</v>
      </c>
      <c r="R806" s="750" t="s">
        <v>929</v>
      </c>
      <c r="S806" s="730">
        <v>0.34024513626124703</v>
      </c>
      <c r="T806" s="750" t="s">
        <v>11475</v>
      </c>
      <c r="U806" s="750" t="s">
        <v>11492</v>
      </c>
      <c r="V806" s="750" t="s">
        <v>11493</v>
      </c>
      <c r="W806" s="750" t="s">
        <v>11475</v>
      </c>
      <c r="X806" s="750">
        <v>6</v>
      </c>
      <c r="Y806" s="750">
        <v>42</v>
      </c>
      <c r="Z806" s="750" t="s">
        <v>12286</v>
      </c>
      <c r="AA806" s="750">
        <v>1</v>
      </c>
      <c r="AB806" s="750">
        <v>0</v>
      </c>
      <c r="AC806" s="750">
        <v>0</v>
      </c>
      <c r="AD806" s="750">
        <v>0</v>
      </c>
      <c r="AE806" s="750" t="s">
        <v>11475</v>
      </c>
    </row>
    <row r="807" spans="16:31">
      <c r="P807" s="750" t="s">
        <v>12287</v>
      </c>
      <c r="Q807" s="750" t="s">
        <v>958</v>
      </c>
      <c r="R807" s="750" t="s">
        <v>11474</v>
      </c>
      <c r="S807" s="730">
        <v>6.3581632866845997E-2</v>
      </c>
      <c r="T807" s="750" t="s">
        <v>11475</v>
      </c>
      <c r="U807" s="750" t="s">
        <v>11492</v>
      </c>
      <c r="V807" s="750" t="s">
        <v>11493</v>
      </c>
      <c r="W807" s="750" t="s">
        <v>11475</v>
      </c>
      <c r="X807" s="750">
        <v>6</v>
      </c>
      <c r="Y807" s="750">
        <v>42</v>
      </c>
      <c r="Z807" s="750" t="s">
        <v>12286</v>
      </c>
      <c r="AA807" s="750">
        <v>1</v>
      </c>
      <c r="AB807" s="750">
        <v>0</v>
      </c>
      <c r="AC807" s="750">
        <v>0</v>
      </c>
      <c r="AD807" s="750">
        <v>0</v>
      </c>
      <c r="AE807" s="750" t="s">
        <v>11475</v>
      </c>
    </row>
    <row r="808" spans="16:31">
      <c r="P808" s="750" t="s">
        <v>12288</v>
      </c>
      <c r="Q808" s="750" t="s">
        <v>958</v>
      </c>
      <c r="R808" s="750" t="s">
        <v>11474</v>
      </c>
      <c r="S808" s="730">
        <v>0.34827052756243099</v>
      </c>
      <c r="T808" s="750" t="s">
        <v>11475</v>
      </c>
      <c r="U808" s="750" t="s">
        <v>11492</v>
      </c>
      <c r="V808" s="750" t="s">
        <v>11493</v>
      </c>
      <c r="W808" s="750" t="s">
        <v>11475</v>
      </c>
      <c r="X808" s="750">
        <v>6</v>
      </c>
      <c r="Y808" s="750">
        <v>42</v>
      </c>
      <c r="Z808" s="750" t="s">
        <v>12286</v>
      </c>
      <c r="AA808" s="750">
        <v>1</v>
      </c>
      <c r="AB808" s="750">
        <v>0</v>
      </c>
      <c r="AC808" s="750">
        <v>0</v>
      </c>
      <c r="AD808" s="750">
        <v>0</v>
      </c>
      <c r="AE808" s="750" t="s">
        <v>11475</v>
      </c>
    </row>
    <row r="809" spans="16:31">
      <c r="P809" s="750" t="s">
        <v>12289</v>
      </c>
      <c r="Q809" s="750" t="s">
        <v>958</v>
      </c>
      <c r="R809" s="750" t="s">
        <v>11474</v>
      </c>
      <c r="S809" s="730">
        <v>6.8358550337144997E-2</v>
      </c>
      <c r="T809" s="750" t="s">
        <v>11475</v>
      </c>
      <c r="U809" s="750" t="s">
        <v>11492</v>
      </c>
      <c r="V809" s="750" t="s">
        <v>11493</v>
      </c>
      <c r="W809" s="750" t="s">
        <v>11475</v>
      </c>
      <c r="X809" s="750">
        <v>6</v>
      </c>
      <c r="Y809" s="750">
        <v>42</v>
      </c>
      <c r="Z809" s="750" t="s">
        <v>12286</v>
      </c>
      <c r="AA809" s="750">
        <v>1</v>
      </c>
      <c r="AB809" s="750">
        <v>0</v>
      </c>
      <c r="AC809" s="750">
        <v>0</v>
      </c>
      <c r="AD809" s="750">
        <v>0</v>
      </c>
      <c r="AE809" s="750" t="s">
        <v>11475</v>
      </c>
    </row>
    <row r="810" spans="16:31">
      <c r="P810" s="750" t="s">
        <v>12290</v>
      </c>
      <c r="Q810" s="750" t="s">
        <v>958</v>
      </c>
      <c r="R810" s="750" t="s">
        <v>11474</v>
      </c>
      <c r="S810" s="730">
        <v>2.0367850889966E-2</v>
      </c>
      <c r="T810" s="750" t="s">
        <v>11475</v>
      </c>
      <c r="U810" s="750" t="s">
        <v>11492</v>
      </c>
      <c r="V810" s="750" t="s">
        <v>11493</v>
      </c>
      <c r="W810" s="750" t="s">
        <v>11475</v>
      </c>
      <c r="X810" s="750">
        <v>6</v>
      </c>
      <c r="Y810" s="750">
        <v>42</v>
      </c>
      <c r="Z810" s="750" t="s">
        <v>12286</v>
      </c>
      <c r="AA810" s="750">
        <v>1</v>
      </c>
      <c r="AB810" s="750">
        <v>0</v>
      </c>
      <c r="AC810" s="750">
        <v>0</v>
      </c>
      <c r="AD810" s="750">
        <v>0</v>
      </c>
      <c r="AE810" s="750" t="s">
        <v>11475</v>
      </c>
    </row>
    <row r="811" spans="16:31">
      <c r="P811" s="750" t="s">
        <v>12291</v>
      </c>
      <c r="Q811" s="750" t="s">
        <v>958</v>
      </c>
      <c r="R811" s="750" t="s">
        <v>11474</v>
      </c>
      <c r="S811" s="730">
        <v>1.8547560464616999E-2</v>
      </c>
      <c r="T811" s="750" t="s">
        <v>11475</v>
      </c>
      <c r="U811" s="750" t="s">
        <v>11492</v>
      </c>
      <c r="V811" s="750" t="s">
        <v>11493</v>
      </c>
      <c r="W811" s="750" t="s">
        <v>11475</v>
      </c>
      <c r="X811" s="750">
        <v>6</v>
      </c>
      <c r="Y811" s="750">
        <v>42</v>
      </c>
      <c r="Z811" s="750" t="s">
        <v>12286</v>
      </c>
      <c r="AA811" s="750">
        <v>1</v>
      </c>
      <c r="AB811" s="750">
        <v>0</v>
      </c>
      <c r="AC811" s="750">
        <v>0</v>
      </c>
      <c r="AD811" s="750">
        <v>0</v>
      </c>
      <c r="AE811" s="750" t="s">
        <v>11475</v>
      </c>
    </row>
    <row r="812" spans="16:31">
      <c r="P812" s="750" t="s">
        <v>12271</v>
      </c>
      <c r="Q812" s="750" t="s">
        <v>958</v>
      </c>
      <c r="R812" s="750" t="s">
        <v>11474</v>
      </c>
      <c r="S812" s="730">
        <v>1.06727752816554</v>
      </c>
      <c r="T812" s="750" t="s">
        <v>11475</v>
      </c>
      <c r="U812" s="750" t="s">
        <v>11541</v>
      </c>
      <c r="V812" s="750" t="s">
        <v>11524</v>
      </c>
      <c r="W812" s="750" t="s">
        <v>11475</v>
      </c>
      <c r="X812" s="750">
        <v>6</v>
      </c>
      <c r="Y812" s="750">
        <v>42</v>
      </c>
      <c r="Z812" s="750" t="s">
        <v>12286</v>
      </c>
      <c r="AA812" s="750">
        <v>1</v>
      </c>
      <c r="AB812" s="750">
        <v>0</v>
      </c>
      <c r="AC812" s="750">
        <v>0</v>
      </c>
      <c r="AD812" s="750">
        <v>0</v>
      </c>
      <c r="AE812" s="750" t="s">
        <v>11475</v>
      </c>
    </row>
    <row r="813" spans="16:31">
      <c r="P813" s="750" t="s">
        <v>12292</v>
      </c>
      <c r="Q813" s="750" t="s">
        <v>958</v>
      </c>
      <c r="R813" s="750" t="s">
        <v>11474</v>
      </c>
      <c r="S813" s="730">
        <v>4.2352044430508003E-2</v>
      </c>
      <c r="T813" s="750" t="s">
        <v>11475</v>
      </c>
      <c r="U813" s="750" t="s">
        <v>11541</v>
      </c>
      <c r="V813" s="750" t="s">
        <v>11524</v>
      </c>
      <c r="W813" s="750" t="s">
        <v>11475</v>
      </c>
      <c r="X813" s="750">
        <v>6</v>
      </c>
      <c r="Y813" s="750">
        <v>42</v>
      </c>
      <c r="Z813" s="750" t="s">
        <v>12286</v>
      </c>
      <c r="AA813" s="750">
        <v>1</v>
      </c>
      <c r="AB813" s="750">
        <v>0</v>
      </c>
      <c r="AC813" s="750">
        <v>0</v>
      </c>
      <c r="AD813" s="750">
        <v>0</v>
      </c>
      <c r="AE813" s="750" t="s">
        <v>11475</v>
      </c>
    </row>
    <row r="814" spans="16:31">
      <c r="P814" s="750" t="s">
        <v>12293</v>
      </c>
      <c r="Q814" s="750" t="s">
        <v>958</v>
      </c>
      <c r="R814" s="750" t="s">
        <v>11474</v>
      </c>
      <c r="S814" s="730">
        <v>0.147197670986186</v>
      </c>
      <c r="T814" s="750" t="s">
        <v>11475</v>
      </c>
      <c r="U814" s="750" t="s">
        <v>11501</v>
      </c>
      <c r="V814" s="750" t="s">
        <v>11501</v>
      </c>
      <c r="W814" s="750" t="s">
        <v>11475</v>
      </c>
      <c r="X814" s="750">
        <v>6</v>
      </c>
      <c r="Y814" s="750">
        <v>42</v>
      </c>
      <c r="Z814" s="750" t="s">
        <v>12286</v>
      </c>
      <c r="AA814" s="750">
        <v>1</v>
      </c>
      <c r="AB814" s="750">
        <v>0</v>
      </c>
      <c r="AC814" s="750">
        <v>0</v>
      </c>
      <c r="AD814" s="750">
        <v>8</v>
      </c>
      <c r="AE814" s="750" t="s">
        <v>11475</v>
      </c>
    </row>
    <row r="815" spans="16:31">
      <c r="P815" s="750" t="s">
        <v>12294</v>
      </c>
      <c r="Q815" s="750" t="s">
        <v>1555</v>
      </c>
      <c r="R815" s="750" t="s">
        <v>11474</v>
      </c>
      <c r="S815" s="730">
        <v>0.256360689818594</v>
      </c>
      <c r="T815" s="750" t="s">
        <v>11475</v>
      </c>
      <c r="U815" s="750" t="s">
        <v>11492</v>
      </c>
      <c r="V815" s="750" t="s">
        <v>11493</v>
      </c>
      <c r="W815" s="750" t="s">
        <v>11475</v>
      </c>
      <c r="X815" s="750">
        <v>6</v>
      </c>
      <c r="Y815" s="750">
        <v>42</v>
      </c>
      <c r="Z815" s="750" t="s">
        <v>12286</v>
      </c>
      <c r="AA815" s="750">
        <v>1</v>
      </c>
      <c r="AB815" s="750">
        <v>0</v>
      </c>
      <c r="AC815" s="750">
        <v>0</v>
      </c>
      <c r="AD815" s="750">
        <v>0</v>
      </c>
      <c r="AE815" s="750" t="s">
        <v>11475</v>
      </c>
    </row>
    <row r="816" spans="16:31">
      <c r="P816" s="750" t="s">
        <v>12292</v>
      </c>
      <c r="Q816" s="750" t="s">
        <v>1555</v>
      </c>
      <c r="R816" s="750" t="s">
        <v>11474</v>
      </c>
      <c r="S816" s="730">
        <v>0.54751166184427502</v>
      </c>
      <c r="T816" s="750" t="s">
        <v>11475</v>
      </c>
      <c r="U816" s="750" t="s">
        <v>11541</v>
      </c>
      <c r="V816" s="750" t="s">
        <v>11524</v>
      </c>
      <c r="W816" s="750" t="s">
        <v>11475</v>
      </c>
      <c r="X816" s="750">
        <v>6</v>
      </c>
      <c r="Y816" s="750">
        <v>42</v>
      </c>
      <c r="Z816" s="750" t="s">
        <v>12286</v>
      </c>
      <c r="AA816" s="750">
        <v>1</v>
      </c>
      <c r="AB816" s="750">
        <v>0</v>
      </c>
      <c r="AC816" s="750">
        <v>0</v>
      </c>
      <c r="AD816" s="750">
        <v>0</v>
      </c>
      <c r="AE816" s="750" t="s">
        <v>11475</v>
      </c>
    </row>
    <row r="817" spans="16:31">
      <c r="P817" s="750" t="s">
        <v>12295</v>
      </c>
      <c r="Q817" s="750" t="s">
        <v>1555</v>
      </c>
      <c r="R817" s="750" t="s">
        <v>11474</v>
      </c>
      <c r="S817" s="730">
        <v>0.73769252640540295</v>
      </c>
      <c r="T817" s="750" t="s">
        <v>11475</v>
      </c>
      <c r="U817" s="750" t="s">
        <v>11541</v>
      </c>
      <c r="V817" s="750" t="s">
        <v>11524</v>
      </c>
      <c r="W817" s="750" t="s">
        <v>11475</v>
      </c>
      <c r="X817" s="750">
        <v>6</v>
      </c>
      <c r="Y817" s="750">
        <v>42</v>
      </c>
      <c r="Z817" s="750" t="s">
        <v>12286</v>
      </c>
      <c r="AA817" s="750">
        <v>1</v>
      </c>
      <c r="AB817" s="750">
        <v>0</v>
      </c>
      <c r="AC817" s="750">
        <v>0</v>
      </c>
      <c r="AD817" s="750">
        <v>0</v>
      </c>
      <c r="AE817" s="750" t="s">
        <v>11475</v>
      </c>
    </row>
    <row r="818" spans="16:31">
      <c r="P818" s="750" t="s">
        <v>12296</v>
      </c>
      <c r="Q818" s="750" t="s">
        <v>1555</v>
      </c>
      <c r="R818" s="750" t="s">
        <v>11474</v>
      </c>
      <c r="S818" s="730">
        <v>0.50430948032650802</v>
      </c>
      <c r="T818" s="750" t="s">
        <v>11475</v>
      </c>
      <c r="U818" s="750" t="s">
        <v>11523</v>
      </c>
      <c r="V818" s="750" t="s">
        <v>11524</v>
      </c>
      <c r="W818" s="750" t="s">
        <v>923</v>
      </c>
      <c r="X818" s="750">
        <v>6</v>
      </c>
      <c r="Y818" s="750">
        <v>42</v>
      </c>
      <c r="Z818" s="750" t="s">
        <v>12286</v>
      </c>
      <c r="AA818" s="750">
        <v>0</v>
      </c>
      <c r="AB818" s="750">
        <v>1</v>
      </c>
      <c r="AC818" s="750">
        <v>0</v>
      </c>
      <c r="AD818" s="750">
        <v>0</v>
      </c>
      <c r="AE818" s="750" t="s">
        <v>11475</v>
      </c>
    </row>
    <row r="819" spans="16:31">
      <c r="P819" s="750" t="s">
        <v>12297</v>
      </c>
      <c r="Q819" s="750" t="s">
        <v>1555</v>
      </c>
      <c r="R819" s="750" t="s">
        <v>11474</v>
      </c>
      <c r="S819" s="730">
        <v>7.4474359327239004E-2</v>
      </c>
      <c r="T819" s="750" t="s">
        <v>11475</v>
      </c>
      <c r="U819" s="750" t="s">
        <v>11553</v>
      </c>
      <c r="V819" s="750" t="s">
        <v>11554</v>
      </c>
      <c r="W819" s="750" t="s">
        <v>11475</v>
      </c>
      <c r="X819" s="750">
        <v>6</v>
      </c>
      <c r="Y819" s="750">
        <v>42</v>
      </c>
      <c r="Z819" s="750" t="s">
        <v>12286</v>
      </c>
      <c r="AA819" s="750">
        <v>1</v>
      </c>
      <c r="AB819" s="750">
        <v>0</v>
      </c>
      <c r="AC819" s="750">
        <v>0</v>
      </c>
      <c r="AD819" s="750">
        <v>0</v>
      </c>
      <c r="AE819" s="750" t="s">
        <v>11475</v>
      </c>
    </row>
    <row r="820" spans="16:31">
      <c r="P820" s="750" t="s">
        <v>12298</v>
      </c>
      <c r="Q820" s="750" t="s">
        <v>1555</v>
      </c>
      <c r="R820" s="750" t="s">
        <v>11474</v>
      </c>
      <c r="S820" s="730">
        <v>0.101604869315571</v>
      </c>
      <c r="T820" s="750" t="s">
        <v>11475</v>
      </c>
      <c r="U820" s="750" t="s">
        <v>11501</v>
      </c>
      <c r="V820" s="750" t="s">
        <v>11501</v>
      </c>
      <c r="W820" s="750" t="s">
        <v>11475</v>
      </c>
      <c r="X820" s="750">
        <v>6</v>
      </c>
      <c r="Y820" s="750">
        <v>42</v>
      </c>
      <c r="Z820" s="750" t="s">
        <v>12286</v>
      </c>
      <c r="AA820" s="750">
        <v>1</v>
      </c>
      <c r="AB820" s="750">
        <v>0</v>
      </c>
      <c r="AC820" s="750">
        <v>0</v>
      </c>
      <c r="AD820" s="750">
        <v>8</v>
      </c>
      <c r="AE820" s="750" t="s">
        <v>11475</v>
      </c>
    </row>
    <row r="821" spans="16:31">
      <c r="P821" s="750" t="s">
        <v>12299</v>
      </c>
      <c r="Q821" s="750" t="s">
        <v>1555</v>
      </c>
      <c r="R821" s="750" t="s">
        <v>11474</v>
      </c>
      <c r="S821" s="730">
        <v>0.13450955641816101</v>
      </c>
      <c r="T821" s="750" t="s">
        <v>11475</v>
      </c>
      <c r="U821" s="750" t="s">
        <v>11501</v>
      </c>
      <c r="V821" s="750" t="s">
        <v>11501</v>
      </c>
      <c r="W821" s="750" t="s">
        <v>11475</v>
      </c>
      <c r="X821" s="750">
        <v>6</v>
      </c>
      <c r="Y821" s="750">
        <v>42</v>
      </c>
      <c r="Z821" s="750" t="s">
        <v>12286</v>
      </c>
      <c r="AA821" s="750">
        <v>1</v>
      </c>
      <c r="AB821" s="750">
        <v>0</v>
      </c>
      <c r="AC821" s="750">
        <v>0</v>
      </c>
      <c r="AD821" s="750">
        <v>8</v>
      </c>
      <c r="AE821" s="750" t="s">
        <v>11475</v>
      </c>
    </row>
    <row r="822" spans="16:31">
      <c r="P822" s="750" t="s">
        <v>12300</v>
      </c>
      <c r="Q822" s="750" t="s">
        <v>1562</v>
      </c>
      <c r="R822" s="750" t="s">
        <v>929</v>
      </c>
      <c r="S822" s="730">
        <v>0.1499255164088</v>
      </c>
      <c r="T822" s="750" t="s">
        <v>11475</v>
      </c>
      <c r="U822" s="750" t="s">
        <v>11492</v>
      </c>
      <c r="V822" s="750" t="s">
        <v>11493</v>
      </c>
      <c r="W822" s="750" t="s">
        <v>11475</v>
      </c>
      <c r="X822" s="750">
        <v>6</v>
      </c>
      <c r="Y822" s="750">
        <v>43</v>
      </c>
      <c r="Z822" s="750" t="s">
        <v>12301</v>
      </c>
      <c r="AA822" s="750">
        <v>1</v>
      </c>
      <c r="AB822" s="750">
        <v>0</v>
      </c>
      <c r="AC822" s="750">
        <v>0</v>
      </c>
      <c r="AD822" s="750">
        <v>0</v>
      </c>
      <c r="AE822" s="750" t="s">
        <v>11475</v>
      </c>
    </row>
    <row r="823" spans="16:31">
      <c r="P823" s="750" t="s">
        <v>12302</v>
      </c>
      <c r="Q823" s="750" t="s">
        <v>1562</v>
      </c>
      <c r="R823" s="750" t="s">
        <v>929</v>
      </c>
      <c r="S823" s="730">
        <v>0.149641134350813</v>
      </c>
      <c r="T823" s="750" t="s">
        <v>11475</v>
      </c>
      <c r="U823" s="750" t="s">
        <v>11492</v>
      </c>
      <c r="V823" s="750" t="s">
        <v>11493</v>
      </c>
      <c r="W823" s="750" t="s">
        <v>11475</v>
      </c>
      <c r="X823" s="750">
        <v>6</v>
      </c>
      <c r="Y823" s="750">
        <v>43</v>
      </c>
      <c r="Z823" s="750" t="s">
        <v>12301</v>
      </c>
      <c r="AA823" s="750">
        <v>1</v>
      </c>
      <c r="AB823" s="750">
        <v>0</v>
      </c>
      <c r="AC823" s="750">
        <v>0</v>
      </c>
      <c r="AD823" s="750">
        <v>0</v>
      </c>
      <c r="AE823" s="750" t="s">
        <v>11475</v>
      </c>
    </row>
    <row r="824" spans="16:31">
      <c r="P824" s="750" t="s">
        <v>12303</v>
      </c>
      <c r="Q824" s="750" t="s">
        <v>1562</v>
      </c>
      <c r="R824" s="750" t="s">
        <v>11474</v>
      </c>
      <c r="S824" s="730">
        <v>0.15154345833673799</v>
      </c>
      <c r="T824" s="750" t="s">
        <v>11475</v>
      </c>
      <c r="U824" s="750" t="s">
        <v>11492</v>
      </c>
      <c r="V824" s="750" t="s">
        <v>11493</v>
      </c>
      <c r="W824" s="750" t="s">
        <v>11475</v>
      </c>
      <c r="X824" s="750">
        <v>6</v>
      </c>
      <c r="Y824" s="750">
        <v>43</v>
      </c>
      <c r="Z824" s="750" t="s">
        <v>12301</v>
      </c>
      <c r="AA824" s="750">
        <v>1</v>
      </c>
      <c r="AB824" s="750">
        <v>0</v>
      </c>
      <c r="AC824" s="750">
        <v>0</v>
      </c>
      <c r="AD824" s="750">
        <v>0</v>
      </c>
      <c r="AE824" s="750" t="s">
        <v>11475</v>
      </c>
    </row>
    <row r="825" spans="16:31">
      <c r="P825" s="750" t="s">
        <v>12304</v>
      </c>
      <c r="Q825" s="750" t="s">
        <v>1562</v>
      </c>
      <c r="R825" s="750" t="s">
        <v>11474</v>
      </c>
      <c r="S825" s="730">
        <v>0.171215497152999</v>
      </c>
      <c r="T825" s="750" t="s">
        <v>11475</v>
      </c>
      <c r="U825" s="750" t="s">
        <v>11492</v>
      </c>
      <c r="V825" s="750" t="s">
        <v>11493</v>
      </c>
      <c r="W825" s="750" t="s">
        <v>11475</v>
      </c>
      <c r="X825" s="750">
        <v>6</v>
      </c>
      <c r="Y825" s="750">
        <v>43</v>
      </c>
      <c r="Z825" s="750" t="s">
        <v>12301</v>
      </c>
      <c r="AA825" s="750">
        <v>1</v>
      </c>
      <c r="AB825" s="750">
        <v>0</v>
      </c>
      <c r="AC825" s="750">
        <v>0</v>
      </c>
      <c r="AD825" s="750">
        <v>0</v>
      </c>
      <c r="AE825" s="750" t="s">
        <v>11475</v>
      </c>
    </row>
    <row r="826" spans="16:31">
      <c r="P826" s="750" t="s">
        <v>12305</v>
      </c>
      <c r="Q826" s="750" t="s">
        <v>1562</v>
      </c>
      <c r="R826" s="750" t="s">
        <v>11474</v>
      </c>
      <c r="S826" s="730">
        <v>2.4737559343151E-2</v>
      </c>
      <c r="T826" s="750" t="s">
        <v>11475</v>
      </c>
      <c r="U826" s="750" t="s">
        <v>11523</v>
      </c>
      <c r="V826" s="750" t="s">
        <v>11524</v>
      </c>
      <c r="W826" s="750" t="s">
        <v>923</v>
      </c>
      <c r="X826" s="750">
        <v>6</v>
      </c>
      <c r="Y826" s="750">
        <v>43</v>
      </c>
      <c r="Z826" s="750" t="s">
        <v>12301</v>
      </c>
      <c r="AA826" s="750">
        <v>0</v>
      </c>
      <c r="AB826" s="750">
        <v>1</v>
      </c>
      <c r="AC826" s="750">
        <v>0</v>
      </c>
      <c r="AD826" s="750">
        <v>0</v>
      </c>
      <c r="AE826" s="750" t="s">
        <v>11475</v>
      </c>
    </row>
    <row r="827" spans="16:31">
      <c r="P827" s="750" t="s">
        <v>12295</v>
      </c>
      <c r="Q827" s="750" t="s">
        <v>1562</v>
      </c>
      <c r="R827" s="750" t="s">
        <v>11474</v>
      </c>
      <c r="S827" s="730">
        <v>0.67291003443898201</v>
      </c>
      <c r="T827" s="750" t="s">
        <v>11475</v>
      </c>
      <c r="U827" s="750" t="s">
        <v>11541</v>
      </c>
      <c r="V827" s="750" t="s">
        <v>11524</v>
      </c>
      <c r="W827" s="750" t="s">
        <v>11475</v>
      </c>
      <c r="X827" s="750">
        <v>6</v>
      </c>
      <c r="Y827" s="750">
        <v>43</v>
      </c>
      <c r="Z827" s="750" t="s">
        <v>12301</v>
      </c>
      <c r="AA827" s="750">
        <v>1</v>
      </c>
      <c r="AB827" s="750">
        <v>0</v>
      </c>
      <c r="AC827" s="750">
        <v>0</v>
      </c>
      <c r="AD827" s="750">
        <v>0</v>
      </c>
      <c r="AE827" s="750" t="s">
        <v>11475</v>
      </c>
    </row>
    <row r="828" spans="16:31">
      <c r="P828" s="750" t="s">
        <v>12306</v>
      </c>
      <c r="Q828" s="750" t="s">
        <v>1562</v>
      </c>
      <c r="R828" s="750" t="s">
        <v>11474</v>
      </c>
      <c r="S828" s="730">
        <v>0.32573372463278399</v>
      </c>
      <c r="T828" s="750" t="s">
        <v>11475</v>
      </c>
      <c r="U828" s="750" t="s">
        <v>11541</v>
      </c>
      <c r="V828" s="750" t="s">
        <v>11524</v>
      </c>
      <c r="W828" s="750" t="s">
        <v>11475</v>
      </c>
      <c r="X828" s="750">
        <v>6</v>
      </c>
      <c r="Y828" s="750">
        <v>43</v>
      </c>
      <c r="Z828" s="750" t="s">
        <v>12301</v>
      </c>
      <c r="AA828" s="750">
        <v>1</v>
      </c>
      <c r="AB828" s="750">
        <v>0</v>
      </c>
      <c r="AC828" s="750">
        <v>0</v>
      </c>
      <c r="AD828" s="750">
        <v>0</v>
      </c>
      <c r="AE828" s="750" t="s">
        <v>11475</v>
      </c>
    </row>
    <row r="829" spans="16:31">
      <c r="P829" s="750" t="s">
        <v>12307</v>
      </c>
      <c r="Q829" s="750" t="s">
        <v>1562</v>
      </c>
      <c r="R829" s="750" t="s">
        <v>11474</v>
      </c>
      <c r="S829" s="730">
        <v>7.0250811531898993E-2</v>
      </c>
      <c r="T829" s="750" t="s">
        <v>11475</v>
      </c>
      <c r="U829" s="750" t="s">
        <v>11523</v>
      </c>
      <c r="V829" s="750" t="s">
        <v>11524</v>
      </c>
      <c r="W829" s="750" t="s">
        <v>923</v>
      </c>
      <c r="X829" s="750">
        <v>6</v>
      </c>
      <c r="Y829" s="750">
        <v>43</v>
      </c>
      <c r="Z829" s="750" t="s">
        <v>12301</v>
      </c>
      <c r="AA829" s="750">
        <v>0</v>
      </c>
      <c r="AB829" s="750">
        <v>1</v>
      </c>
      <c r="AC829" s="750">
        <v>0</v>
      </c>
      <c r="AD829" s="750">
        <v>0</v>
      </c>
      <c r="AE829" s="750" t="s">
        <v>11475</v>
      </c>
    </row>
    <row r="830" spans="16:31">
      <c r="P830" s="750" t="s">
        <v>12308</v>
      </c>
      <c r="Q830" s="750" t="s">
        <v>1562</v>
      </c>
      <c r="R830" s="750" t="s">
        <v>11474</v>
      </c>
      <c r="S830" s="730">
        <v>4.6732250759716001E-2</v>
      </c>
      <c r="T830" s="750" t="s">
        <v>11475</v>
      </c>
      <c r="U830" s="750" t="s">
        <v>11553</v>
      </c>
      <c r="V830" s="750" t="s">
        <v>11554</v>
      </c>
      <c r="W830" s="750" t="s">
        <v>11475</v>
      </c>
      <c r="X830" s="750">
        <v>6</v>
      </c>
      <c r="Y830" s="750">
        <v>43</v>
      </c>
      <c r="Z830" s="750" t="s">
        <v>12301</v>
      </c>
      <c r="AA830" s="750">
        <v>1</v>
      </c>
      <c r="AB830" s="750">
        <v>0</v>
      </c>
      <c r="AC830" s="750">
        <v>0</v>
      </c>
      <c r="AD830" s="750">
        <v>0</v>
      </c>
      <c r="AE830" s="750" t="s">
        <v>11475</v>
      </c>
    </row>
    <row r="831" spans="16:31">
      <c r="P831" s="750" t="s">
        <v>12309</v>
      </c>
      <c r="Q831" s="750" t="s">
        <v>1562</v>
      </c>
      <c r="R831" s="750" t="s">
        <v>11474</v>
      </c>
      <c r="S831" s="730">
        <v>0.24913663352528001</v>
      </c>
      <c r="T831" s="750" t="s">
        <v>11475</v>
      </c>
      <c r="U831" s="750" t="s">
        <v>11501</v>
      </c>
      <c r="V831" s="750" t="s">
        <v>11501</v>
      </c>
      <c r="W831" s="750" t="s">
        <v>11475</v>
      </c>
      <c r="X831" s="750">
        <v>6</v>
      </c>
      <c r="Y831" s="750">
        <v>43</v>
      </c>
      <c r="Z831" s="750" t="s">
        <v>12301</v>
      </c>
      <c r="AA831" s="750">
        <v>1</v>
      </c>
      <c r="AB831" s="750">
        <v>0</v>
      </c>
      <c r="AC831" s="750">
        <v>0</v>
      </c>
      <c r="AD831" s="750">
        <v>8</v>
      </c>
      <c r="AE831" s="750" t="s">
        <v>11475</v>
      </c>
    </row>
    <row r="832" spans="16:31">
      <c r="P832" s="750" t="s">
        <v>12310</v>
      </c>
      <c r="Q832" s="750" t="s">
        <v>1562</v>
      </c>
      <c r="R832" s="750" t="s">
        <v>11474</v>
      </c>
      <c r="S832" s="730">
        <v>6.9511417908957998E-2</v>
      </c>
      <c r="T832" s="750" t="s">
        <v>11475</v>
      </c>
      <c r="U832" s="750" t="s">
        <v>11501</v>
      </c>
      <c r="V832" s="750" t="s">
        <v>11501</v>
      </c>
      <c r="W832" s="750" t="s">
        <v>11475</v>
      </c>
      <c r="X832" s="750">
        <v>6</v>
      </c>
      <c r="Y832" s="750">
        <v>43</v>
      </c>
      <c r="Z832" s="750" t="s">
        <v>12301</v>
      </c>
      <c r="AA832" s="750">
        <v>1</v>
      </c>
      <c r="AB832" s="750">
        <v>0</v>
      </c>
      <c r="AC832" s="750">
        <v>0</v>
      </c>
      <c r="AD832" s="750">
        <v>8</v>
      </c>
      <c r="AE832" s="750" t="s">
        <v>11475</v>
      </c>
    </row>
    <row r="833" spans="16:31">
      <c r="P833" s="750" t="s">
        <v>12311</v>
      </c>
      <c r="Q833" s="750" t="s">
        <v>1562</v>
      </c>
      <c r="R833" s="750" t="s">
        <v>11474</v>
      </c>
      <c r="S833" s="730">
        <v>0.113470413098094</v>
      </c>
      <c r="T833" s="750" t="s">
        <v>11475</v>
      </c>
      <c r="U833" s="750" t="s">
        <v>11501</v>
      </c>
      <c r="V833" s="750" t="s">
        <v>11501</v>
      </c>
      <c r="W833" s="750" t="s">
        <v>11475</v>
      </c>
      <c r="X833" s="750">
        <v>6</v>
      </c>
      <c r="Y833" s="750">
        <v>43</v>
      </c>
      <c r="Z833" s="750" t="s">
        <v>12301</v>
      </c>
      <c r="AA833" s="750">
        <v>1</v>
      </c>
      <c r="AB833" s="750">
        <v>0</v>
      </c>
      <c r="AC833" s="750">
        <v>0</v>
      </c>
      <c r="AD833" s="750">
        <v>8</v>
      </c>
      <c r="AE833" s="750" t="s">
        <v>11475</v>
      </c>
    </row>
    <row r="834" spans="16:31">
      <c r="P834" s="750" t="s">
        <v>12312</v>
      </c>
      <c r="Q834" s="750" t="s">
        <v>1562</v>
      </c>
      <c r="R834" s="750" t="s">
        <v>11474</v>
      </c>
      <c r="S834" s="730">
        <v>9.1899684055469999E-2</v>
      </c>
      <c r="T834" s="750" t="s">
        <v>11475</v>
      </c>
      <c r="U834" s="750" t="s">
        <v>11501</v>
      </c>
      <c r="V834" s="750" t="s">
        <v>11501</v>
      </c>
      <c r="W834" s="750" t="s">
        <v>11475</v>
      </c>
      <c r="X834" s="750">
        <v>6</v>
      </c>
      <c r="Y834" s="750">
        <v>43</v>
      </c>
      <c r="Z834" s="750" t="s">
        <v>12301</v>
      </c>
      <c r="AA834" s="750">
        <v>1</v>
      </c>
      <c r="AB834" s="750">
        <v>0</v>
      </c>
      <c r="AC834" s="750">
        <v>0</v>
      </c>
      <c r="AD834" s="750">
        <v>8</v>
      </c>
      <c r="AE834" s="750" t="s">
        <v>11475</v>
      </c>
    </row>
    <row r="835" spans="16:31">
      <c r="P835" s="750" t="s">
        <v>12313</v>
      </c>
      <c r="Q835" s="750" t="s">
        <v>1327</v>
      </c>
      <c r="R835" s="750" t="s">
        <v>11474</v>
      </c>
      <c r="S835" s="730">
        <v>7.5159693592304996E-2</v>
      </c>
      <c r="T835" s="750" t="s">
        <v>11475</v>
      </c>
      <c r="U835" s="750" t="s">
        <v>11541</v>
      </c>
      <c r="V835" s="750" t="s">
        <v>11524</v>
      </c>
      <c r="W835" s="750" t="s">
        <v>11475</v>
      </c>
      <c r="X835" s="750">
        <v>6</v>
      </c>
      <c r="Y835" s="750">
        <v>43</v>
      </c>
      <c r="Z835" s="750" t="s">
        <v>12301</v>
      </c>
      <c r="AA835" s="750">
        <v>1</v>
      </c>
      <c r="AB835" s="750">
        <v>0</v>
      </c>
      <c r="AC835" s="750">
        <v>0</v>
      </c>
      <c r="AD835" s="750">
        <v>0</v>
      </c>
      <c r="AE835" s="750" t="s">
        <v>11475</v>
      </c>
    </row>
    <row r="836" spans="16:31">
      <c r="P836" s="750" t="s">
        <v>12314</v>
      </c>
      <c r="Q836" s="750" t="s">
        <v>1327</v>
      </c>
      <c r="R836" s="750" t="s">
        <v>11474</v>
      </c>
      <c r="S836" s="730">
        <v>0.72938125874466597</v>
      </c>
      <c r="T836" s="750" t="s">
        <v>11475</v>
      </c>
      <c r="U836" s="750" t="s">
        <v>11492</v>
      </c>
      <c r="V836" s="750" t="s">
        <v>11493</v>
      </c>
      <c r="W836" s="750" t="s">
        <v>11475</v>
      </c>
      <c r="X836" s="750">
        <v>6</v>
      </c>
      <c r="Y836" s="750">
        <v>43</v>
      </c>
      <c r="Z836" s="750" t="s">
        <v>12301</v>
      </c>
      <c r="AA836" s="750">
        <v>1</v>
      </c>
      <c r="AB836" s="750">
        <v>0</v>
      </c>
      <c r="AC836" s="750">
        <v>0</v>
      </c>
      <c r="AD836" s="750">
        <v>0</v>
      </c>
      <c r="AE836" s="750" t="s">
        <v>11475</v>
      </c>
    </row>
    <row r="837" spans="16:31">
      <c r="P837" s="750" t="s">
        <v>12315</v>
      </c>
      <c r="Q837" s="750" t="s">
        <v>1327</v>
      </c>
      <c r="R837" s="750" t="s">
        <v>11474</v>
      </c>
      <c r="S837" s="730">
        <v>5.2002593944883997E-2</v>
      </c>
      <c r="T837" s="750" t="s">
        <v>11475</v>
      </c>
      <c r="U837" s="750" t="s">
        <v>11492</v>
      </c>
      <c r="V837" s="750" t="s">
        <v>11493</v>
      </c>
      <c r="W837" s="750" t="s">
        <v>11475</v>
      </c>
      <c r="X837" s="750">
        <v>6</v>
      </c>
      <c r="Y837" s="750">
        <v>43</v>
      </c>
      <c r="Z837" s="750" t="s">
        <v>12301</v>
      </c>
      <c r="AA837" s="750">
        <v>1</v>
      </c>
      <c r="AB837" s="750">
        <v>0</v>
      </c>
      <c r="AC837" s="750">
        <v>0</v>
      </c>
      <c r="AD837" s="750">
        <v>0</v>
      </c>
      <c r="AE837" s="750" t="s">
        <v>11475</v>
      </c>
    </row>
    <row r="838" spans="16:31">
      <c r="P838" s="750" t="s">
        <v>12305</v>
      </c>
      <c r="Q838" s="750" t="s">
        <v>1327</v>
      </c>
      <c r="R838" s="750" t="s">
        <v>11474</v>
      </c>
      <c r="S838" s="730">
        <v>1.048237177E-2</v>
      </c>
      <c r="T838" s="750" t="s">
        <v>11475</v>
      </c>
      <c r="U838" s="750" t="s">
        <v>11523</v>
      </c>
      <c r="V838" s="750" t="s">
        <v>11524</v>
      </c>
      <c r="W838" s="750" t="s">
        <v>923</v>
      </c>
      <c r="X838" s="750">
        <v>6</v>
      </c>
      <c r="Y838" s="750">
        <v>43</v>
      </c>
      <c r="Z838" s="750" t="s">
        <v>12301</v>
      </c>
      <c r="AA838" s="750">
        <v>0</v>
      </c>
      <c r="AB838" s="750">
        <v>1</v>
      </c>
      <c r="AC838" s="750">
        <v>0</v>
      </c>
      <c r="AD838" s="750">
        <v>0</v>
      </c>
      <c r="AE838" s="750" t="s">
        <v>11475</v>
      </c>
    </row>
    <row r="839" spans="16:31">
      <c r="P839" s="750" t="s">
        <v>12316</v>
      </c>
      <c r="Q839" s="750" t="s">
        <v>1327</v>
      </c>
      <c r="R839" s="750" t="s">
        <v>11474</v>
      </c>
      <c r="S839" s="730">
        <v>0.38258952895467202</v>
      </c>
      <c r="T839" s="750" t="s">
        <v>11475</v>
      </c>
      <c r="U839" s="750" t="s">
        <v>11523</v>
      </c>
      <c r="V839" s="750" t="s">
        <v>11524</v>
      </c>
      <c r="W839" s="750" t="s">
        <v>957</v>
      </c>
      <c r="X839" s="750">
        <v>6</v>
      </c>
      <c r="Y839" s="750">
        <v>45</v>
      </c>
      <c r="Z839" s="750" t="s">
        <v>12301</v>
      </c>
      <c r="AA839" s="750">
        <v>0</v>
      </c>
      <c r="AB839" s="750">
        <v>1</v>
      </c>
      <c r="AC839" s="750">
        <v>0</v>
      </c>
      <c r="AD839" s="750">
        <v>0</v>
      </c>
      <c r="AE839" s="750" t="s">
        <v>11475</v>
      </c>
    </row>
    <row r="840" spans="16:31">
      <c r="P840" s="750" t="s">
        <v>12317</v>
      </c>
      <c r="Q840" s="750" t="s">
        <v>1327</v>
      </c>
      <c r="R840" s="750" t="s">
        <v>11474</v>
      </c>
      <c r="S840" s="730">
        <v>0.29705771827077998</v>
      </c>
      <c r="T840" s="750" t="s">
        <v>11475</v>
      </c>
      <c r="U840" s="750" t="s">
        <v>11523</v>
      </c>
      <c r="V840" s="750" t="s">
        <v>11524</v>
      </c>
      <c r="W840" s="750" t="s">
        <v>957</v>
      </c>
      <c r="X840" s="750">
        <v>6</v>
      </c>
      <c r="Y840" s="750">
        <v>44</v>
      </c>
      <c r="Z840" s="750" t="s">
        <v>12301</v>
      </c>
      <c r="AA840" s="750">
        <v>0</v>
      </c>
      <c r="AB840" s="750">
        <v>1</v>
      </c>
      <c r="AC840" s="750">
        <v>0</v>
      </c>
      <c r="AD840" s="750">
        <v>0</v>
      </c>
      <c r="AE840" s="750" t="s">
        <v>11475</v>
      </c>
    </row>
    <row r="841" spans="16:31">
      <c r="P841" s="750" t="s">
        <v>12317</v>
      </c>
      <c r="Q841" s="750" t="s">
        <v>1327</v>
      </c>
      <c r="R841" s="750" t="s">
        <v>11474</v>
      </c>
      <c r="S841" s="730">
        <v>3.8041262502525999E-2</v>
      </c>
      <c r="T841" s="750" t="s">
        <v>11475</v>
      </c>
      <c r="U841" s="750" t="s">
        <v>11523</v>
      </c>
      <c r="V841" s="750" t="s">
        <v>11524</v>
      </c>
      <c r="W841" s="750" t="s">
        <v>957</v>
      </c>
      <c r="X841" s="750">
        <v>6</v>
      </c>
      <c r="Y841" s="750">
        <v>45</v>
      </c>
      <c r="Z841" s="750" t="s">
        <v>12301</v>
      </c>
      <c r="AA841" s="750">
        <v>0</v>
      </c>
      <c r="AB841" s="750">
        <v>1</v>
      </c>
      <c r="AC841" s="750">
        <v>0</v>
      </c>
      <c r="AD841" s="750">
        <v>0</v>
      </c>
      <c r="AE841" s="750" t="s">
        <v>11475</v>
      </c>
    </row>
    <row r="842" spans="16:31">
      <c r="P842" s="750" t="s">
        <v>12318</v>
      </c>
      <c r="Q842" s="750" t="s">
        <v>1327</v>
      </c>
      <c r="R842" s="750" t="s">
        <v>11474</v>
      </c>
      <c r="S842" s="730">
        <v>0.38238580885323997</v>
      </c>
      <c r="T842" s="750" t="s">
        <v>11475</v>
      </c>
      <c r="U842" s="750" t="s">
        <v>11523</v>
      </c>
      <c r="V842" s="750" t="s">
        <v>11524</v>
      </c>
      <c r="W842" s="750" t="s">
        <v>957</v>
      </c>
      <c r="X842" s="750">
        <v>6</v>
      </c>
      <c r="Y842" s="750">
        <v>45</v>
      </c>
      <c r="Z842" s="750" t="s">
        <v>12301</v>
      </c>
      <c r="AA842" s="750">
        <v>0</v>
      </c>
      <c r="AB842" s="750">
        <v>1</v>
      </c>
      <c r="AC842" s="750">
        <v>0</v>
      </c>
      <c r="AD842" s="750">
        <v>0</v>
      </c>
      <c r="AE842" s="750" t="s">
        <v>11475</v>
      </c>
    </row>
    <row r="843" spans="16:31">
      <c r="P843" s="750" t="s">
        <v>12319</v>
      </c>
      <c r="Q843" s="750" t="s">
        <v>1327</v>
      </c>
      <c r="R843" s="750" t="s">
        <v>11474</v>
      </c>
      <c r="S843" s="730">
        <v>0.37693574718482298</v>
      </c>
      <c r="T843" s="750" t="s">
        <v>11475</v>
      </c>
      <c r="U843" s="750" t="s">
        <v>11523</v>
      </c>
      <c r="V843" s="750" t="s">
        <v>11524</v>
      </c>
      <c r="W843" s="750" t="s">
        <v>923</v>
      </c>
      <c r="X843" s="750">
        <v>6</v>
      </c>
      <c r="Y843" s="750">
        <v>43</v>
      </c>
      <c r="Z843" s="750" t="s">
        <v>12301</v>
      </c>
      <c r="AA843" s="750">
        <v>0</v>
      </c>
      <c r="AB843" s="750">
        <v>1</v>
      </c>
      <c r="AC843" s="750">
        <v>0</v>
      </c>
      <c r="AD843" s="750">
        <v>0</v>
      </c>
      <c r="AE843" s="750" t="s">
        <v>11475</v>
      </c>
    </row>
    <row r="844" spans="16:31">
      <c r="P844" s="750" t="s">
        <v>12319</v>
      </c>
      <c r="Q844" s="750" t="s">
        <v>1327</v>
      </c>
      <c r="R844" s="750" t="s">
        <v>11474</v>
      </c>
      <c r="S844" s="730">
        <v>4.6599577398485997E-2</v>
      </c>
      <c r="T844" s="750" t="s">
        <v>11475</v>
      </c>
      <c r="U844" s="750" t="s">
        <v>11523</v>
      </c>
      <c r="V844" s="750" t="s">
        <v>11524</v>
      </c>
      <c r="W844" s="750" t="s">
        <v>923</v>
      </c>
      <c r="X844" s="750">
        <v>6</v>
      </c>
      <c r="Y844" s="750">
        <v>44</v>
      </c>
      <c r="Z844" s="750" t="s">
        <v>12301</v>
      </c>
      <c r="AA844" s="750">
        <v>0</v>
      </c>
      <c r="AB844" s="750">
        <v>1</v>
      </c>
      <c r="AC844" s="750">
        <v>0</v>
      </c>
      <c r="AD844" s="750">
        <v>0</v>
      </c>
      <c r="AE844" s="750" t="s">
        <v>11475</v>
      </c>
    </row>
    <row r="845" spans="16:31">
      <c r="P845" s="750" t="s">
        <v>12319</v>
      </c>
      <c r="Q845" s="750" t="s">
        <v>1327</v>
      </c>
      <c r="R845" s="750" t="s">
        <v>11474</v>
      </c>
      <c r="S845" s="730">
        <v>0.100168912471332</v>
      </c>
      <c r="T845" s="750" t="s">
        <v>11475</v>
      </c>
      <c r="U845" s="750" t="s">
        <v>11523</v>
      </c>
      <c r="V845" s="750" t="s">
        <v>11524</v>
      </c>
      <c r="W845" s="750" t="s">
        <v>923</v>
      </c>
      <c r="X845" s="750">
        <v>6</v>
      </c>
      <c r="Y845" s="750">
        <v>44</v>
      </c>
      <c r="Z845" s="750" t="s">
        <v>12301</v>
      </c>
      <c r="AA845" s="750">
        <v>0</v>
      </c>
      <c r="AB845" s="750">
        <v>1</v>
      </c>
      <c r="AC845" s="750">
        <v>0</v>
      </c>
      <c r="AD845" s="750">
        <v>0</v>
      </c>
      <c r="AE845" s="750" t="s">
        <v>11475</v>
      </c>
    </row>
    <row r="846" spans="16:31">
      <c r="P846" s="750" t="s">
        <v>12319</v>
      </c>
      <c r="Q846" s="750" t="s">
        <v>1327</v>
      </c>
      <c r="R846" s="750" t="s">
        <v>11474</v>
      </c>
      <c r="S846" s="730">
        <v>0.68954841293047098</v>
      </c>
      <c r="T846" s="750" t="s">
        <v>11475</v>
      </c>
      <c r="U846" s="750" t="s">
        <v>11523</v>
      </c>
      <c r="V846" s="750" t="s">
        <v>11524</v>
      </c>
      <c r="W846" s="750" t="s">
        <v>923</v>
      </c>
      <c r="X846" s="750">
        <v>6</v>
      </c>
      <c r="Y846" s="750">
        <v>44</v>
      </c>
      <c r="Z846" s="750" t="s">
        <v>12301</v>
      </c>
      <c r="AA846" s="750">
        <v>0</v>
      </c>
      <c r="AB846" s="750">
        <v>1</v>
      </c>
      <c r="AC846" s="750">
        <v>0</v>
      </c>
      <c r="AD846" s="750">
        <v>0</v>
      </c>
      <c r="AE846" s="750" t="s">
        <v>11475</v>
      </c>
    </row>
    <row r="847" spans="16:31">
      <c r="P847" s="750" t="s">
        <v>12306</v>
      </c>
      <c r="Q847" s="750" t="s">
        <v>1327</v>
      </c>
      <c r="R847" s="750" t="s">
        <v>11474</v>
      </c>
      <c r="S847" s="730">
        <v>0.35145420395132798</v>
      </c>
      <c r="T847" s="750" t="s">
        <v>11475</v>
      </c>
      <c r="U847" s="750" t="s">
        <v>11541</v>
      </c>
      <c r="V847" s="750" t="s">
        <v>11524</v>
      </c>
      <c r="W847" s="750" t="s">
        <v>11475</v>
      </c>
      <c r="X847" s="750">
        <v>6</v>
      </c>
      <c r="Y847" s="750">
        <v>43</v>
      </c>
      <c r="Z847" s="750" t="s">
        <v>12301</v>
      </c>
      <c r="AA847" s="750">
        <v>1</v>
      </c>
      <c r="AB847" s="750">
        <v>0</v>
      </c>
      <c r="AC847" s="750">
        <v>0</v>
      </c>
      <c r="AD847" s="750">
        <v>0</v>
      </c>
      <c r="AE847" s="750" t="s">
        <v>11475</v>
      </c>
    </row>
    <row r="848" spans="16:31">
      <c r="P848" s="750" t="s">
        <v>12320</v>
      </c>
      <c r="Q848" s="750" t="s">
        <v>1327</v>
      </c>
      <c r="R848" s="750" t="s">
        <v>11474</v>
      </c>
      <c r="S848" s="730">
        <v>0.30379093385482903</v>
      </c>
      <c r="T848" s="750" t="s">
        <v>11475</v>
      </c>
      <c r="U848" s="750" t="s">
        <v>11523</v>
      </c>
      <c r="V848" s="750" t="s">
        <v>11524</v>
      </c>
      <c r="W848" s="750" t="s">
        <v>957</v>
      </c>
      <c r="X848" s="750">
        <v>6</v>
      </c>
      <c r="Y848" s="750">
        <v>44</v>
      </c>
      <c r="Z848" s="750" t="s">
        <v>12301</v>
      </c>
      <c r="AA848" s="750">
        <v>0</v>
      </c>
      <c r="AB848" s="750">
        <v>1</v>
      </c>
      <c r="AC848" s="750">
        <v>0</v>
      </c>
      <c r="AD848" s="750">
        <v>0</v>
      </c>
      <c r="AE848" s="750" t="s">
        <v>11475</v>
      </c>
    </row>
    <row r="849" spans="16:31">
      <c r="P849" s="750" t="s">
        <v>12320</v>
      </c>
      <c r="Q849" s="750" t="s">
        <v>1327</v>
      </c>
      <c r="R849" s="750" t="s">
        <v>11474</v>
      </c>
      <c r="S849" s="730">
        <v>3.7245884722099998E-2</v>
      </c>
      <c r="T849" s="750" t="s">
        <v>11475</v>
      </c>
      <c r="U849" s="750" t="s">
        <v>11523</v>
      </c>
      <c r="V849" s="750" t="s">
        <v>11524</v>
      </c>
      <c r="W849" s="750" t="s">
        <v>957</v>
      </c>
      <c r="X849" s="750">
        <v>6</v>
      </c>
      <c r="Y849" s="750">
        <v>45</v>
      </c>
      <c r="Z849" s="750" t="s">
        <v>12301</v>
      </c>
      <c r="AA849" s="750">
        <v>0</v>
      </c>
      <c r="AB849" s="750">
        <v>1</v>
      </c>
      <c r="AC849" s="750">
        <v>0</v>
      </c>
      <c r="AD849" s="750">
        <v>0</v>
      </c>
      <c r="AE849" s="750" t="s">
        <v>11475</v>
      </c>
    </row>
    <row r="850" spans="16:31">
      <c r="P850" s="750" t="s">
        <v>12319</v>
      </c>
      <c r="Q850" s="750" t="s">
        <v>1327</v>
      </c>
      <c r="R850" s="750" t="s">
        <v>11474</v>
      </c>
      <c r="S850" s="730">
        <v>1.9503135547081E-2</v>
      </c>
      <c r="T850" s="750" t="s">
        <v>11475</v>
      </c>
      <c r="U850" s="750" t="s">
        <v>11523</v>
      </c>
      <c r="V850" s="750" t="s">
        <v>11524</v>
      </c>
      <c r="W850" s="750" t="s">
        <v>923</v>
      </c>
      <c r="X850" s="750">
        <v>6</v>
      </c>
      <c r="Y850" s="750">
        <v>44</v>
      </c>
      <c r="Z850" s="750" t="s">
        <v>12301</v>
      </c>
      <c r="AA850" s="750">
        <v>0</v>
      </c>
      <c r="AB850" s="750">
        <v>1</v>
      </c>
      <c r="AC850" s="750">
        <v>0</v>
      </c>
      <c r="AD850" s="750">
        <v>0</v>
      </c>
      <c r="AE850" s="750" t="s">
        <v>11475</v>
      </c>
    </row>
    <row r="851" spans="16:31">
      <c r="P851" s="750" t="s">
        <v>12319</v>
      </c>
      <c r="Q851" s="750" t="s">
        <v>1327</v>
      </c>
      <c r="R851" s="750" t="s">
        <v>11474</v>
      </c>
      <c r="S851" s="730">
        <v>1.9503135547081E-2</v>
      </c>
      <c r="T851" s="750" t="s">
        <v>11475</v>
      </c>
      <c r="U851" s="750" t="s">
        <v>11523</v>
      </c>
      <c r="V851" s="750" t="s">
        <v>11524</v>
      </c>
      <c r="W851" s="750" t="s">
        <v>923</v>
      </c>
      <c r="X851" s="750">
        <v>6</v>
      </c>
      <c r="Y851" s="750">
        <v>44</v>
      </c>
      <c r="Z851" s="750" t="s">
        <v>12301</v>
      </c>
      <c r="AA851" s="750">
        <v>0</v>
      </c>
      <c r="AB851" s="750">
        <v>1</v>
      </c>
      <c r="AC851" s="750">
        <v>0</v>
      </c>
      <c r="AD851" s="750">
        <v>0</v>
      </c>
      <c r="AE851" s="750" t="s">
        <v>11475</v>
      </c>
    </row>
    <row r="852" spans="16:31">
      <c r="P852" s="750" t="s">
        <v>12321</v>
      </c>
      <c r="Q852" s="750" t="s">
        <v>1165</v>
      </c>
      <c r="R852" s="750" t="s">
        <v>11474</v>
      </c>
      <c r="S852" s="730">
        <v>1.11700538085146</v>
      </c>
      <c r="T852" s="750" t="s">
        <v>11475</v>
      </c>
      <c r="U852" s="750" t="s">
        <v>11492</v>
      </c>
      <c r="V852" s="750" t="s">
        <v>11493</v>
      </c>
      <c r="W852" s="750" t="s">
        <v>11475</v>
      </c>
      <c r="X852" s="750">
        <v>6</v>
      </c>
      <c r="Y852" s="750">
        <v>46</v>
      </c>
      <c r="Z852" s="750" t="s">
        <v>12322</v>
      </c>
      <c r="AA852" s="750">
        <v>1</v>
      </c>
      <c r="AB852" s="750">
        <v>0</v>
      </c>
      <c r="AC852" s="750">
        <v>0</v>
      </c>
      <c r="AD852" s="750">
        <v>0</v>
      </c>
      <c r="AE852" s="750" t="s">
        <v>11475</v>
      </c>
    </row>
    <row r="853" spans="16:31">
      <c r="P853" s="750" t="s">
        <v>12323</v>
      </c>
      <c r="Q853" s="750" t="s">
        <v>1165</v>
      </c>
      <c r="R853" s="750" t="s">
        <v>11474</v>
      </c>
      <c r="S853" s="730">
        <v>4.2883252477378002E-2</v>
      </c>
      <c r="T853" s="750" t="s">
        <v>11475</v>
      </c>
      <c r="U853" s="750" t="s">
        <v>11492</v>
      </c>
      <c r="V853" s="750" t="s">
        <v>11493</v>
      </c>
      <c r="W853" s="750" t="s">
        <v>11475</v>
      </c>
      <c r="X853" s="750">
        <v>6</v>
      </c>
      <c r="Y853" s="750">
        <v>46</v>
      </c>
      <c r="Z853" s="750" t="s">
        <v>12322</v>
      </c>
      <c r="AA853" s="750">
        <v>1</v>
      </c>
      <c r="AB853" s="750">
        <v>0</v>
      </c>
      <c r="AC853" s="750">
        <v>0</v>
      </c>
      <c r="AD853" s="750">
        <v>0</v>
      </c>
      <c r="AE853" s="750" t="s">
        <v>11475</v>
      </c>
    </row>
    <row r="854" spans="16:31">
      <c r="P854" s="750" t="s">
        <v>12319</v>
      </c>
      <c r="Q854" s="750" t="s">
        <v>1165</v>
      </c>
      <c r="R854" s="750" t="s">
        <v>11474</v>
      </c>
      <c r="S854" s="730">
        <v>0.889203473089758</v>
      </c>
      <c r="T854" s="750" t="s">
        <v>11475</v>
      </c>
      <c r="U854" s="750" t="s">
        <v>11523</v>
      </c>
      <c r="V854" s="750" t="s">
        <v>11524</v>
      </c>
      <c r="W854" s="750" t="s">
        <v>923</v>
      </c>
      <c r="X854" s="750">
        <v>6</v>
      </c>
      <c r="Y854" s="750">
        <v>46</v>
      </c>
      <c r="Z854" s="750" t="s">
        <v>12322</v>
      </c>
      <c r="AA854" s="750">
        <v>0</v>
      </c>
      <c r="AB854" s="750">
        <v>1</v>
      </c>
      <c r="AC854" s="750">
        <v>0</v>
      </c>
      <c r="AD854" s="750">
        <v>0</v>
      </c>
      <c r="AE854" s="750" t="s">
        <v>11475</v>
      </c>
    </row>
    <row r="855" spans="16:31">
      <c r="P855" s="750" t="s">
        <v>12324</v>
      </c>
      <c r="Q855" s="750" t="s">
        <v>1165</v>
      </c>
      <c r="R855" s="750" t="s">
        <v>11474</v>
      </c>
      <c r="S855" s="730">
        <v>0.58415430136100999</v>
      </c>
      <c r="T855" s="750" t="s">
        <v>11475</v>
      </c>
      <c r="U855" s="750" t="s">
        <v>11476</v>
      </c>
      <c r="V855" s="750" t="s">
        <v>11477</v>
      </c>
      <c r="W855" s="750" t="s">
        <v>11475</v>
      </c>
      <c r="X855" s="750">
        <v>6</v>
      </c>
      <c r="Y855" s="750">
        <v>46</v>
      </c>
      <c r="Z855" s="750" t="s">
        <v>12322</v>
      </c>
      <c r="AA855" s="750">
        <v>1</v>
      </c>
      <c r="AB855" s="750">
        <v>0</v>
      </c>
      <c r="AC855" s="750">
        <v>0</v>
      </c>
      <c r="AD855" s="750">
        <v>0</v>
      </c>
      <c r="AE855" s="750" t="s">
        <v>11475</v>
      </c>
    </row>
    <row r="856" spans="16:31">
      <c r="P856" s="750" t="s">
        <v>12325</v>
      </c>
      <c r="Q856" s="750" t="s">
        <v>1165</v>
      </c>
      <c r="R856" s="750" t="s">
        <v>11474</v>
      </c>
      <c r="S856" s="730">
        <v>0.22042072342528801</v>
      </c>
      <c r="T856" s="750" t="s">
        <v>11475</v>
      </c>
      <c r="U856" s="750" t="s">
        <v>11501</v>
      </c>
      <c r="V856" s="750" t="s">
        <v>11501</v>
      </c>
      <c r="W856" s="750" t="s">
        <v>11475</v>
      </c>
      <c r="X856" s="750">
        <v>6</v>
      </c>
      <c r="Y856" s="750">
        <v>46</v>
      </c>
      <c r="Z856" s="750" t="s">
        <v>12322</v>
      </c>
      <c r="AA856" s="750">
        <v>1</v>
      </c>
      <c r="AB856" s="750">
        <v>0</v>
      </c>
      <c r="AC856" s="750">
        <v>0</v>
      </c>
      <c r="AD856" s="750">
        <v>8</v>
      </c>
      <c r="AE856" s="750" t="s">
        <v>11475</v>
      </c>
    </row>
    <row r="857" spans="16:31">
      <c r="P857" s="750" t="s">
        <v>12326</v>
      </c>
      <c r="Q857" s="750" t="s">
        <v>1165</v>
      </c>
      <c r="R857" s="750" t="s">
        <v>11474</v>
      </c>
      <c r="S857" s="730">
        <v>0.209028506992985</v>
      </c>
      <c r="T857" s="750" t="s">
        <v>11475</v>
      </c>
      <c r="U857" s="750" t="s">
        <v>11501</v>
      </c>
      <c r="V857" s="750" t="s">
        <v>11501</v>
      </c>
      <c r="W857" s="750" t="s">
        <v>11475</v>
      </c>
      <c r="X857" s="750">
        <v>6</v>
      </c>
      <c r="Y857" s="750">
        <v>46</v>
      </c>
      <c r="Z857" s="750" t="s">
        <v>12322</v>
      </c>
      <c r="AA857" s="750">
        <v>1</v>
      </c>
      <c r="AB857" s="750">
        <v>0</v>
      </c>
      <c r="AC857" s="750">
        <v>0</v>
      </c>
      <c r="AD857" s="750">
        <v>8</v>
      </c>
      <c r="AE857" s="750" t="s">
        <v>11475</v>
      </c>
    </row>
    <row r="858" spans="16:31">
      <c r="P858" s="750" t="s">
        <v>12327</v>
      </c>
      <c r="Q858" s="750" t="s">
        <v>1165</v>
      </c>
      <c r="R858" s="750" t="s">
        <v>11474</v>
      </c>
      <c r="S858" s="730">
        <v>0.17393019230428799</v>
      </c>
      <c r="T858" s="750" t="s">
        <v>11475</v>
      </c>
      <c r="U858" s="750" t="s">
        <v>11541</v>
      </c>
      <c r="V858" s="750" t="s">
        <v>11524</v>
      </c>
      <c r="W858" s="750" t="s">
        <v>11475</v>
      </c>
      <c r="X858" s="750">
        <v>6</v>
      </c>
      <c r="Y858" s="750">
        <v>46</v>
      </c>
      <c r="Z858" s="750" t="s">
        <v>12322</v>
      </c>
      <c r="AA858" s="750">
        <v>1</v>
      </c>
      <c r="AB858" s="750">
        <v>0</v>
      </c>
      <c r="AC858" s="750">
        <v>0</v>
      </c>
      <c r="AD858" s="750">
        <v>0</v>
      </c>
      <c r="AE858" s="750" t="s">
        <v>11475</v>
      </c>
    </row>
    <row r="859" spans="16:31">
      <c r="P859" s="750" t="s">
        <v>12319</v>
      </c>
      <c r="Q859" s="750" t="s">
        <v>1217</v>
      </c>
      <c r="R859" s="750" t="s">
        <v>11474</v>
      </c>
      <c r="S859" s="730">
        <v>0.25655946124093998</v>
      </c>
      <c r="T859" s="750" t="s">
        <v>11475</v>
      </c>
      <c r="U859" s="750" t="s">
        <v>11523</v>
      </c>
      <c r="V859" s="750" t="s">
        <v>11524</v>
      </c>
      <c r="W859" s="750" t="s">
        <v>923</v>
      </c>
      <c r="X859" s="750">
        <v>6</v>
      </c>
      <c r="Y859" s="750">
        <v>46</v>
      </c>
      <c r="Z859" s="750" t="s">
        <v>12322</v>
      </c>
      <c r="AA859" s="750">
        <v>0</v>
      </c>
      <c r="AB859" s="750">
        <v>1</v>
      </c>
      <c r="AC859" s="750">
        <v>0</v>
      </c>
      <c r="AD859" s="750">
        <v>0</v>
      </c>
      <c r="AE859" s="750" t="s">
        <v>11475</v>
      </c>
    </row>
    <row r="860" spans="16:31">
      <c r="P860" s="750" t="s">
        <v>12324</v>
      </c>
      <c r="Q860" s="750" t="s">
        <v>1217</v>
      </c>
      <c r="R860" s="750" t="s">
        <v>11474</v>
      </c>
      <c r="S860" s="730">
        <v>1.7764324286747299</v>
      </c>
      <c r="T860" s="750" t="s">
        <v>11475</v>
      </c>
      <c r="U860" s="750" t="s">
        <v>11476</v>
      </c>
      <c r="V860" s="750" t="s">
        <v>11477</v>
      </c>
      <c r="W860" s="750" t="s">
        <v>11475</v>
      </c>
      <c r="X860" s="750">
        <v>6</v>
      </c>
      <c r="Y860" s="750">
        <v>46</v>
      </c>
      <c r="Z860" s="750" t="s">
        <v>12322</v>
      </c>
      <c r="AA860" s="750">
        <v>1</v>
      </c>
      <c r="AB860" s="750">
        <v>0</v>
      </c>
      <c r="AC860" s="750">
        <v>0</v>
      </c>
      <c r="AD860" s="750">
        <v>0</v>
      </c>
      <c r="AE860" s="750" t="s">
        <v>11475</v>
      </c>
    </row>
    <row r="861" spans="16:31">
      <c r="P861" s="750" t="s">
        <v>12328</v>
      </c>
      <c r="Q861" s="750" t="s">
        <v>1217</v>
      </c>
      <c r="R861" s="750" t="s">
        <v>11474</v>
      </c>
      <c r="S861" s="730">
        <v>9.7509221426061998E-2</v>
      </c>
      <c r="T861" s="750" t="s">
        <v>11475</v>
      </c>
      <c r="U861" s="750" t="s">
        <v>11501</v>
      </c>
      <c r="V861" s="750" t="s">
        <v>11501</v>
      </c>
      <c r="W861" s="750" t="s">
        <v>11475</v>
      </c>
      <c r="X861" s="750">
        <v>6</v>
      </c>
      <c r="Y861" s="750">
        <v>46</v>
      </c>
      <c r="Z861" s="750" t="s">
        <v>12322</v>
      </c>
      <c r="AA861" s="750">
        <v>1</v>
      </c>
      <c r="AB861" s="750">
        <v>0</v>
      </c>
      <c r="AC861" s="750">
        <v>0</v>
      </c>
      <c r="AD861" s="750">
        <v>8</v>
      </c>
      <c r="AE861" s="750" t="s">
        <v>11475</v>
      </c>
    </row>
    <row r="862" spans="16:31">
      <c r="P862" s="750" t="s">
        <v>12329</v>
      </c>
      <c r="Q862" s="750" t="s">
        <v>1217</v>
      </c>
      <c r="R862" s="750" t="s">
        <v>11474</v>
      </c>
      <c r="S862" s="730">
        <v>0.12906282886710799</v>
      </c>
      <c r="T862" s="750" t="s">
        <v>11475</v>
      </c>
      <c r="U862" s="750" t="s">
        <v>11501</v>
      </c>
      <c r="V862" s="750" t="s">
        <v>11501</v>
      </c>
      <c r="W862" s="750" t="s">
        <v>11475</v>
      </c>
      <c r="X862" s="750">
        <v>6</v>
      </c>
      <c r="Y862" s="750">
        <v>46</v>
      </c>
      <c r="Z862" s="750" t="s">
        <v>12322</v>
      </c>
      <c r="AA862" s="750">
        <v>1</v>
      </c>
      <c r="AB862" s="750">
        <v>0</v>
      </c>
      <c r="AC862" s="750">
        <v>0</v>
      </c>
      <c r="AD862" s="750">
        <v>8</v>
      </c>
      <c r="AE862" s="750" t="s">
        <v>11475</v>
      </c>
    </row>
    <row r="863" spans="16:31">
      <c r="P863" s="750" t="s">
        <v>12330</v>
      </c>
      <c r="Q863" s="750" t="s">
        <v>12331</v>
      </c>
      <c r="R863" s="750" t="s">
        <v>11474</v>
      </c>
      <c r="S863" s="730">
        <v>7.2397343802817996E-2</v>
      </c>
      <c r="T863" s="750" t="s">
        <v>11475</v>
      </c>
      <c r="U863" s="750" t="s">
        <v>11541</v>
      </c>
      <c r="V863" s="750" t="s">
        <v>11524</v>
      </c>
      <c r="W863" s="750" t="s">
        <v>11475</v>
      </c>
      <c r="X863" s="750">
        <v>6</v>
      </c>
      <c r="Y863" s="750">
        <v>47</v>
      </c>
      <c r="Z863" s="750" t="s">
        <v>12332</v>
      </c>
      <c r="AA863" s="750">
        <v>1</v>
      </c>
      <c r="AB863" s="750">
        <v>0</v>
      </c>
      <c r="AC863" s="750">
        <v>0</v>
      </c>
      <c r="AD863" s="750">
        <v>0</v>
      </c>
      <c r="AE863" s="750" t="s">
        <v>11475</v>
      </c>
    </row>
    <row r="864" spans="16:31">
      <c r="P864" s="750" t="s">
        <v>12333</v>
      </c>
      <c r="Q864" s="750" t="s">
        <v>12331</v>
      </c>
      <c r="R864" s="750" t="s">
        <v>11474</v>
      </c>
      <c r="S864" s="730">
        <v>4.0311639540729999E-2</v>
      </c>
      <c r="T864" s="750" t="s">
        <v>11475</v>
      </c>
      <c r="U864" s="750" t="s">
        <v>11541</v>
      </c>
      <c r="V864" s="750" t="s">
        <v>11524</v>
      </c>
      <c r="W864" s="750" t="s">
        <v>11475</v>
      </c>
      <c r="X864" s="750">
        <v>6</v>
      </c>
      <c r="Y864" s="750">
        <v>47</v>
      </c>
      <c r="Z864" s="750" t="s">
        <v>12332</v>
      </c>
      <c r="AA864" s="750">
        <v>1</v>
      </c>
      <c r="AB864" s="750">
        <v>0</v>
      </c>
      <c r="AC864" s="750">
        <v>0</v>
      </c>
      <c r="AD864" s="750">
        <v>0</v>
      </c>
      <c r="AE864" s="750" t="s">
        <v>11475</v>
      </c>
    </row>
    <row r="865" spans="16:31">
      <c r="P865" s="750" t="s">
        <v>12334</v>
      </c>
      <c r="Q865" s="750" t="s">
        <v>12331</v>
      </c>
      <c r="R865" s="750" t="s">
        <v>11474</v>
      </c>
      <c r="S865" s="730">
        <v>0.62154769512733199</v>
      </c>
      <c r="T865" s="750" t="s">
        <v>11475</v>
      </c>
      <c r="U865" s="750" t="s">
        <v>11492</v>
      </c>
      <c r="V865" s="750" t="s">
        <v>11493</v>
      </c>
      <c r="W865" s="750" t="s">
        <v>11475</v>
      </c>
      <c r="X865" s="750">
        <v>6</v>
      </c>
      <c r="Y865" s="750">
        <v>47</v>
      </c>
      <c r="Z865" s="750" t="s">
        <v>12332</v>
      </c>
      <c r="AA865" s="750">
        <v>1</v>
      </c>
      <c r="AB865" s="750">
        <v>0</v>
      </c>
      <c r="AC865" s="750">
        <v>0</v>
      </c>
      <c r="AD865" s="750">
        <v>0</v>
      </c>
      <c r="AE865" s="750" t="s">
        <v>11475</v>
      </c>
    </row>
    <row r="866" spans="16:31">
      <c r="P866" s="750" t="s">
        <v>12324</v>
      </c>
      <c r="Q866" s="750" t="s">
        <v>12331</v>
      </c>
      <c r="R866" s="750" t="s">
        <v>11474</v>
      </c>
      <c r="S866" s="730">
        <v>0.108473103818195</v>
      </c>
      <c r="T866" s="750" t="s">
        <v>11475</v>
      </c>
      <c r="U866" s="750" t="s">
        <v>11476</v>
      </c>
      <c r="V866" s="750" t="s">
        <v>11477</v>
      </c>
      <c r="W866" s="750" t="s">
        <v>11475</v>
      </c>
      <c r="X866" s="750">
        <v>6</v>
      </c>
      <c r="Y866" s="750">
        <v>47</v>
      </c>
      <c r="Z866" s="750" t="s">
        <v>12332</v>
      </c>
      <c r="AA866" s="750">
        <v>1</v>
      </c>
      <c r="AB866" s="750">
        <v>0</v>
      </c>
      <c r="AC866" s="750">
        <v>0</v>
      </c>
      <c r="AD866" s="750">
        <v>0</v>
      </c>
      <c r="AE866" s="750" t="s">
        <v>11475</v>
      </c>
    </row>
    <row r="867" spans="16:31">
      <c r="P867" s="750" t="s">
        <v>12335</v>
      </c>
      <c r="Q867" s="750" t="s">
        <v>12331</v>
      </c>
      <c r="R867" s="750" t="s">
        <v>11474</v>
      </c>
      <c r="S867" s="730">
        <v>0.68870241929371001</v>
      </c>
      <c r="T867" s="750" t="s">
        <v>11475</v>
      </c>
      <c r="U867" s="750" t="s">
        <v>11476</v>
      </c>
      <c r="V867" s="750" t="s">
        <v>11477</v>
      </c>
      <c r="W867" s="750" t="s">
        <v>11475</v>
      </c>
      <c r="X867" s="750">
        <v>6</v>
      </c>
      <c r="Y867" s="750">
        <v>47</v>
      </c>
      <c r="Z867" s="750" t="s">
        <v>12332</v>
      </c>
      <c r="AA867" s="750">
        <v>1</v>
      </c>
      <c r="AB867" s="750">
        <v>0</v>
      </c>
      <c r="AC867" s="750">
        <v>0</v>
      </c>
      <c r="AD867" s="750">
        <v>0</v>
      </c>
      <c r="AE867" s="750" t="s">
        <v>11475</v>
      </c>
    </row>
    <row r="868" spans="16:31">
      <c r="P868" s="750" t="s">
        <v>12336</v>
      </c>
      <c r="Q868" s="750" t="s">
        <v>12331</v>
      </c>
      <c r="R868" s="750" t="s">
        <v>11474</v>
      </c>
      <c r="S868" s="730">
        <v>0.231832208241677</v>
      </c>
      <c r="T868" s="750" t="s">
        <v>11475</v>
      </c>
      <c r="U868" s="750" t="s">
        <v>11501</v>
      </c>
      <c r="V868" s="750" t="s">
        <v>11501</v>
      </c>
      <c r="W868" s="750" t="s">
        <v>11475</v>
      </c>
      <c r="X868" s="750">
        <v>6</v>
      </c>
      <c r="Y868" s="750">
        <v>47</v>
      </c>
      <c r="Z868" s="750" t="s">
        <v>12332</v>
      </c>
      <c r="AA868" s="750">
        <v>1</v>
      </c>
      <c r="AB868" s="750">
        <v>0</v>
      </c>
      <c r="AC868" s="750">
        <v>0</v>
      </c>
      <c r="AD868" s="750">
        <v>8</v>
      </c>
      <c r="AE868" s="750" t="s">
        <v>11475</v>
      </c>
    </row>
    <row r="869" spans="16:31">
      <c r="P869" s="750" t="s">
        <v>12335</v>
      </c>
      <c r="Q869" s="750" t="s">
        <v>1496</v>
      </c>
      <c r="R869" s="750" t="s">
        <v>11474</v>
      </c>
      <c r="S869" s="730">
        <v>1.2792841330592599</v>
      </c>
      <c r="T869" s="750" t="s">
        <v>11475</v>
      </c>
      <c r="U869" s="750" t="s">
        <v>11476</v>
      </c>
      <c r="V869" s="750" t="s">
        <v>11477</v>
      </c>
      <c r="W869" s="750" t="s">
        <v>11475</v>
      </c>
      <c r="X869" s="750">
        <v>6</v>
      </c>
      <c r="Y869" s="750">
        <v>47</v>
      </c>
      <c r="Z869" s="750" t="s">
        <v>12332</v>
      </c>
      <c r="AA869" s="750">
        <v>1</v>
      </c>
      <c r="AB869" s="750">
        <v>0</v>
      </c>
      <c r="AC869" s="750">
        <v>0</v>
      </c>
      <c r="AD869" s="750">
        <v>0</v>
      </c>
      <c r="AE869" s="750" t="s">
        <v>11475</v>
      </c>
    </row>
    <row r="870" spans="16:31">
      <c r="P870" s="750" t="s">
        <v>12337</v>
      </c>
      <c r="Q870" s="750" t="s">
        <v>963</v>
      </c>
      <c r="R870" s="750" t="s">
        <v>929</v>
      </c>
      <c r="S870" s="730">
        <v>9.6861463682931997E-2</v>
      </c>
      <c r="T870" s="750" t="s">
        <v>11475</v>
      </c>
      <c r="U870" s="750" t="s">
        <v>11492</v>
      </c>
      <c r="V870" s="750" t="s">
        <v>11493</v>
      </c>
      <c r="W870" s="750" t="s">
        <v>11475</v>
      </c>
      <c r="X870" s="750">
        <v>6</v>
      </c>
      <c r="Y870" s="750">
        <v>48</v>
      </c>
      <c r="Z870" s="750" t="s">
        <v>12338</v>
      </c>
      <c r="AA870" s="750">
        <v>1</v>
      </c>
      <c r="AB870" s="750">
        <v>0</v>
      </c>
      <c r="AC870" s="750">
        <v>0</v>
      </c>
      <c r="AD870" s="750">
        <v>0</v>
      </c>
      <c r="AE870" s="750" t="s">
        <v>11475</v>
      </c>
    </row>
    <row r="871" spans="16:31">
      <c r="P871" s="750" t="s">
        <v>12339</v>
      </c>
      <c r="Q871" s="750" t="s">
        <v>963</v>
      </c>
      <c r="R871" s="750" t="s">
        <v>929</v>
      </c>
      <c r="S871" s="730">
        <v>0.133826249341332</v>
      </c>
      <c r="T871" s="750" t="s">
        <v>11475</v>
      </c>
      <c r="U871" s="750" t="s">
        <v>11492</v>
      </c>
      <c r="V871" s="750" t="s">
        <v>11493</v>
      </c>
      <c r="W871" s="750" t="s">
        <v>11475</v>
      </c>
      <c r="X871" s="750">
        <v>6</v>
      </c>
      <c r="Y871" s="750">
        <v>48</v>
      </c>
      <c r="Z871" s="750" t="s">
        <v>12338</v>
      </c>
      <c r="AA871" s="750">
        <v>1</v>
      </c>
      <c r="AB871" s="750">
        <v>0</v>
      </c>
      <c r="AC871" s="750">
        <v>0</v>
      </c>
      <c r="AD871" s="750">
        <v>0</v>
      </c>
      <c r="AE871" s="750" t="s">
        <v>11475</v>
      </c>
    </row>
    <row r="872" spans="16:31">
      <c r="P872" s="750" t="s">
        <v>12340</v>
      </c>
      <c r="Q872" s="750" t="s">
        <v>963</v>
      </c>
      <c r="R872" s="750" t="s">
        <v>929</v>
      </c>
      <c r="S872" s="730">
        <v>3.7706286726280999E-2</v>
      </c>
      <c r="T872" s="750" t="s">
        <v>11475</v>
      </c>
      <c r="U872" s="750" t="s">
        <v>11492</v>
      </c>
      <c r="V872" s="750" t="s">
        <v>11493</v>
      </c>
      <c r="W872" s="750" t="s">
        <v>11475</v>
      </c>
      <c r="X872" s="750">
        <v>6</v>
      </c>
      <c r="Y872" s="750">
        <v>48</v>
      </c>
      <c r="Z872" s="750" t="s">
        <v>12338</v>
      </c>
      <c r="AA872" s="750">
        <v>1</v>
      </c>
      <c r="AB872" s="750">
        <v>0</v>
      </c>
      <c r="AC872" s="750">
        <v>0</v>
      </c>
      <c r="AD872" s="750">
        <v>0</v>
      </c>
      <c r="AE872" s="750" t="s">
        <v>11475</v>
      </c>
    </row>
    <row r="873" spans="16:31">
      <c r="P873" s="750" t="s">
        <v>12341</v>
      </c>
      <c r="Q873" s="750" t="s">
        <v>963</v>
      </c>
      <c r="R873" s="750" t="s">
        <v>11474</v>
      </c>
      <c r="S873" s="730">
        <v>0.385845062491593</v>
      </c>
      <c r="T873" s="750" t="s">
        <v>11475</v>
      </c>
      <c r="U873" s="750" t="s">
        <v>11492</v>
      </c>
      <c r="V873" s="750" t="s">
        <v>11493</v>
      </c>
      <c r="W873" s="750" t="s">
        <v>11475</v>
      </c>
      <c r="X873" s="750">
        <v>6</v>
      </c>
      <c r="Y873" s="750">
        <v>48</v>
      </c>
      <c r="Z873" s="750" t="s">
        <v>12338</v>
      </c>
      <c r="AA873" s="750">
        <v>1</v>
      </c>
      <c r="AB873" s="750">
        <v>0</v>
      </c>
      <c r="AC873" s="750">
        <v>0</v>
      </c>
      <c r="AD873" s="750">
        <v>0</v>
      </c>
      <c r="AE873" s="750" t="s">
        <v>11475</v>
      </c>
    </row>
    <row r="874" spans="16:31">
      <c r="P874" s="750" t="s">
        <v>12342</v>
      </c>
      <c r="Q874" s="750" t="s">
        <v>963</v>
      </c>
      <c r="R874" s="750" t="s">
        <v>11474</v>
      </c>
      <c r="S874" s="730">
        <v>2.0711546023951002E-2</v>
      </c>
      <c r="T874" s="750" t="s">
        <v>11475</v>
      </c>
      <c r="U874" s="750" t="s">
        <v>11492</v>
      </c>
      <c r="V874" s="750" t="s">
        <v>11493</v>
      </c>
      <c r="W874" s="750" t="s">
        <v>11475</v>
      </c>
      <c r="X874" s="750">
        <v>6</v>
      </c>
      <c r="Y874" s="750">
        <v>48</v>
      </c>
      <c r="Z874" s="750" t="s">
        <v>12338</v>
      </c>
      <c r="AA874" s="750">
        <v>1</v>
      </c>
      <c r="AB874" s="750">
        <v>0</v>
      </c>
      <c r="AC874" s="750">
        <v>0</v>
      </c>
      <c r="AD874" s="750">
        <v>0</v>
      </c>
      <c r="AE874" s="750" t="s">
        <v>11475</v>
      </c>
    </row>
    <row r="875" spans="16:31">
      <c r="P875" s="750" t="s">
        <v>12343</v>
      </c>
      <c r="Q875" s="750" t="s">
        <v>963</v>
      </c>
      <c r="R875" s="750" t="s">
        <v>11474</v>
      </c>
      <c r="S875" s="730">
        <v>0.15783549308435799</v>
      </c>
      <c r="T875" s="750" t="s">
        <v>11475</v>
      </c>
      <c r="U875" s="750" t="s">
        <v>11523</v>
      </c>
      <c r="V875" s="750" t="s">
        <v>11524</v>
      </c>
      <c r="W875" s="750" t="s">
        <v>923</v>
      </c>
      <c r="X875" s="750">
        <v>6</v>
      </c>
      <c r="Y875" s="750">
        <v>48</v>
      </c>
      <c r="Z875" s="750" t="s">
        <v>12338</v>
      </c>
      <c r="AA875" s="750">
        <v>0</v>
      </c>
      <c r="AB875" s="750">
        <v>1</v>
      </c>
      <c r="AC875" s="750">
        <v>0</v>
      </c>
      <c r="AD875" s="750">
        <v>0</v>
      </c>
      <c r="AE875" s="750" t="s">
        <v>11475</v>
      </c>
    </row>
    <row r="876" spans="16:31">
      <c r="P876" s="750" t="s">
        <v>12343</v>
      </c>
      <c r="Q876" s="750" t="s">
        <v>963</v>
      </c>
      <c r="R876" s="750" t="s">
        <v>11474</v>
      </c>
      <c r="S876" s="730">
        <v>0.37753848257261402</v>
      </c>
      <c r="T876" s="750" t="s">
        <v>11475</v>
      </c>
      <c r="U876" s="750" t="s">
        <v>11523</v>
      </c>
      <c r="V876" s="750" t="s">
        <v>11524</v>
      </c>
      <c r="W876" s="750" t="s">
        <v>923</v>
      </c>
      <c r="X876" s="750">
        <v>6</v>
      </c>
      <c r="Y876" s="750">
        <v>48</v>
      </c>
      <c r="Z876" s="750" t="s">
        <v>12338</v>
      </c>
      <c r="AA876" s="750">
        <v>0</v>
      </c>
      <c r="AB876" s="750">
        <v>1</v>
      </c>
      <c r="AC876" s="750">
        <v>0</v>
      </c>
      <c r="AD876" s="750">
        <v>0</v>
      </c>
      <c r="AE876" s="750" t="s">
        <v>11475</v>
      </c>
    </row>
    <row r="877" spans="16:31">
      <c r="P877" s="750" t="s">
        <v>12335</v>
      </c>
      <c r="Q877" s="750" t="s">
        <v>963</v>
      </c>
      <c r="R877" s="750" t="s">
        <v>11474</v>
      </c>
      <c r="S877" s="730">
        <v>0.43379669496396001</v>
      </c>
      <c r="T877" s="750" t="s">
        <v>11475</v>
      </c>
      <c r="U877" s="750" t="s">
        <v>11476</v>
      </c>
      <c r="V877" s="750" t="s">
        <v>11477</v>
      </c>
      <c r="W877" s="750" t="s">
        <v>11475</v>
      </c>
      <c r="X877" s="750">
        <v>6</v>
      </c>
      <c r="Y877" s="750">
        <v>48</v>
      </c>
      <c r="Z877" s="750" t="s">
        <v>12338</v>
      </c>
      <c r="AA877" s="750">
        <v>1</v>
      </c>
      <c r="AB877" s="750">
        <v>0</v>
      </c>
      <c r="AC877" s="750">
        <v>0</v>
      </c>
      <c r="AD877" s="750">
        <v>0</v>
      </c>
      <c r="AE877" s="750" t="s">
        <v>11475</v>
      </c>
    </row>
    <row r="878" spans="16:31">
      <c r="P878" s="750" t="s">
        <v>12344</v>
      </c>
      <c r="Q878" s="750" t="s">
        <v>963</v>
      </c>
      <c r="R878" s="750" t="s">
        <v>11474</v>
      </c>
      <c r="S878" s="730">
        <v>0.14626602562521299</v>
      </c>
      <c r="T878" s="750" t="s">
        <v>11475</v>
      </c>
      <c r="U878" s="750" t="s">
        <v>11476</v>
      </c>
      <c r="V878" s="750" t="s">
        <v>11477</v>
      </c>
      <c r="W878" s="750" t="s">
        <v>11475</v>
      </c>
      <c r="X878" s="750">
        <v>6</v>
      </c>
      <c r="Y878" s="750">
        <v>48</v>
      </c>
      <c r="Z878" s="750" t="s">
        <v>12338</v>
      </c>
      <c r="AA878" s="750">
        <v>1</v>
      </c>
      <c r="AB878" s="750">
        <v>0</v>
      </c>
      <c r="AC878" s="750">
        <v>0</v>
      </c>
      <c r="AD878" s="750">
        <v>0</v>
      </c>
      <c r="AE878" s="750" t="s">
        <v>11475</v>
      </c>
    </row>
    <row r="879" spans="16:31">
      <c r="P879" s="750" t="s">
        <v>12345</v>
      </c>
      <c r="Q879" s="750" t="s">
        <v>963</v>
      </c>
      <c r="R879" s="750" t="s">
        <v>11474</v>
      </c>
      <c r="S879" s="730">
        <v>4.7376929229745998E-2</v>
      </c>
      <c r="T879" s="750" t="s">
        <v>11475</v>
      </c>
      <c r="U879" s="750" t="s">
        <v>11553</v>
      </c>
      <c r="V879" s="750" t="s">
        <v>11554</v>
      </c>
      <c r="W879" s="750" t="s">
        <v>11475</v>
      </c>
      <c r="X879" s="750">
        <v>6</v>
      </c>
      <c r="Y879" s="750">
        <v>48</v>
      </c>
      <c r="Z879" s="750" t="s">
        <v>12338</v>
      </c>
      <c r="AA879" s="750">
        <v>1</v>
      </c>
      <c r="AB879" s="750">
        <v>0</v>
      </c>
      <c r="AC879" s="750">
        <v>0</v>
      </c>
      <c r="AD879" s="750">
        <v>0</v>
      </c>
      <c r="AE879" s="750" t="s">
        <v>11475</v>
      </c>
    </row>
    <row r="880" spans="16:31">
      <c r="P880" s="750" t="s">
        <v>12346</v>
      </c>
      <c r="Q880" s="750" t="s">
        <v>963</v>
      </c>
      <c r="R880" s="750" t="s">
        <v>11474</v>
      </c>
      <c r="S880" s="730">
        <v>5.2201514073356999E-2</v>
      </c>
      <c r="T880" s="750" t="s">
        <v>11475</v>
      </c>
      <c r="U880" s="750" t="s">
        <v>11553</v>
      </c>
      <c r="V880" s="750" t="s">
        <v>11554</v>
      </c>
      <c r="W880" s="750" t="s">
        <v>11475</v>
      </c>
      <c r="X880" s="750">
        <v>6</v>
      </c>
      <c r="Y880" s="750">
        <v>48</v>
      </c>
      <c r="Z880" s="750" t="s">
        <v>12338</v>
      </c>
      <c r="AA880" s="750">
        <v>1</v>
      </c>
      <c r="AB880" s="750">
        <v>0</v>
      </c>
      <c r="AC880" s="750">
        <v>0</v>
      </c>
      <c r="AD880" s="750">
        <v>0</v>
      </c>
      <c r="AE880" s="750" t="s">
        <v>11475</v>
      </c>
    </row>
    <row r="881" spans="16:31">
      <c r="P881" s="750" t="s">
        <v>12347</v>
      </c>
      <c r="Q881" s="750" t="s">
        <v>963</v>
      </c>
      <c r="R881" s="750" t="s">
        <v>11474</v>
      </c>
      <c r="S881" s="730">
        <v>3.8987198211342999E-2</v>
      </c>
      <c r="T881" s="750" t="s">
        <v>11475</v>
      </c>
      <c r="U881" s="750" t="s">
        <v>11501</v>
      </c>
      <c r="V881" s="750" t="s">
        <v>11501</v>
      </c>
      <c r="W881" s="750" t="s">
        <v>11475</v>
      </c>
      <c r="X881" s="750">
        <v>6</v>
      </c>
      <c r="Y881" s="750">
        <v>48</v>
      </c>
      <c r="Z881" s="750" t="s">
        <v>12338</v>
      </c>
      <c r="AA881" s="750">
        <v>1</v>
      </c>
      <c r="AB881" s="750">
        <v>0</v>
      </c>
      <c r="AC881" s="750">
        <v>0</v>
      </c>
      <c r="AD881" s="750">
        <v>8</v>
      </c>
      <c r="AE881" s="750" t="s">
        <v>11475</v>
      </c>
    </row>
    <row r="882" spans="16:31">
      <c r="P882" s="750" t="s">
        <v>12348</v>
      </c>
      <c r="Q882" s="750" t="s">
        <v>963</v>
      </c>
      <c r="R882" s="750" t="s">
        <v>929</v>
      </c>
      <c r="S882" s="730">
        <v>6.0226375905128998E-2</v>
      </c>
      <c r="T882" s="750" t="s">
        <v>11475</v>
      </c>
      <c r="U882" s="750" t="s">
        <v>11501</v>
      </c>
      <c r="V882" s="750" t="s">
        <v>11501</v>
      </c>
      <c r="W882" s="750" t="s">
        <v>11475</v>
      </c>
      <c r="X882" s="750">
        <v>6</v>
      </c>
      <c r="Y882" s="750">
        <v>48</v>
      </c>
      <c r="Z882" s="750" t="s">
        <v>12338</v>
      </c>
      <c r="AA882" s="750">
        <v>1</v>
      </c>
      <c r="AB882" s="750">
        <v>0</v>
      </c>
      <c r="AC882" s="750">
        <v>0</v>
      </c>
      <c r="AD882" s="750">
        <v>8</v>
      </c>
      <c r="AE882" s="750" t="s">
        <v>11475</v>
      </c>
    </row>
    <row r="883" spans="16:31">
      <c r="P883" s="750" t="s">
        <v>12349</v>
      </c>
      <c r="Q883" s="750" t="s">
        <v>963</v>
      </c>
      <c r="R883" s="750" t="s">
        <v>929</v>
      </c>
      <c r="S883" s="730">
        <v>3.5832298285796003E-2</v>
      </c>
      <c r="T883" s="750" t="s">
        <v>11475</v>
      </c>
      <c r="U883" s="750" t="s">
        <v>11501</v>
      </c>
      <c r="V883" s="750" t="s">
        <v>11501</v>
      </c>
      <c r="W883" s="750" t="s">
        <v>11475</v>
      </c>
      <c r="X883" s="750">
        <v>6</v>
      </c>
      <c r="Y883" s="750">
        <v>48</v>
      </c>
      <c r="Z883" s="750" t="s">
        <v>12338</v>
      </c>
      <c r="AA883" s="750">
        <v>1</v>
      </c>
      <c r="AB883" s="750">
        <v>0</v>
      </c>
      <c r="AC883" s="750">
        <v>0</v>
      </c>
      <c r="AD883" s="750">
        <v>8</v>
      </c>
      <c r="AE883" s="750" t="s">
        <v>11475</v>
      </c>
    </row>
    <row r="884" spans="16:31">
      <c r="P884" s="750" t="s">
        <v>12350</v>
      </c>
      <c r="Q884" s="750" t="s">
        <v>963</v>
      </c>
      <c r="R884" s="750" t="s">
        <v>929</v>
      </c>
      <c r="S884" s="730">
        <v>4.6208215516441997E-2</v>
      </c>
      <c r="T884" s="750" t="s">
        <v>11475</v>
      </c>
      <c r="U884" s="750" t="s">
        <v>11501</v>
      </c>
      <c r="V884" s="750" t="s">
        <v>11501</v>
      </c>
      <c r="W884" s="750" t="s">
        <v>11475</v>
      </c>
      <c r="X884" s="750">
        <v>6</v>
      </c>
      <c r="Y884" s="750">
        <v>48</v>
      </c>
      <c r="Z884" s="750" t="s">
        <v>12338</v>
      </c>
      <c r="AA884" s="750">
        <v>1</v>
      </c>
      <c r="AB884" s="750">
        <v>0</v>
      </c>
      <c r="AC884" s="750">
        <v>0</v>
      </c>
      <c r="AD884" s="750">
        <v>8</v>
      </c>
      <c r="AE884" s="750" t="s">
        <v>11475</v>
      </c>
    </row>
    <row r="885" spans="16:31">
      <c r="P885" s="750" t="s">
        <v>12351</v>
      </c>
      <c r="Q885" s="750" t="s">
        <v>963</v>
      </c>
      <c r="R885" s="750" t="s">
        <v>11474</v>
      </c>
      <c r="S885" s="730">
        <v>0.21599055178922799</v>
      </c>
      <c r="T885" s="750" t="s">
        <v>11475</v>
      </c>
      <c r="U885" s="750" t="s">
        <v>11501</v>
      </c>
      <c r="V885" s="750" t="s">
        <v>11501</v>
      </c>
      <c r="W885" s="750" t="s">
        <v>11475</v>
      </c>
      <c r="X885" s="750">
        <v>6</v>
      </c>
      <c r="Y885" s="750">
        <v>48</v>
      </c>
      <c r="Z885" s="750" t="s">
        <v>12338</v>
      </c>
      <c r="AA885" s="750">
        <v>1</v>
      </c>
      <c r="AB885" s="750">
        <v>0</v>
      </c>
      <c r="AC885" s="750">
        <v>0</v>
      </c>
      <c r="AD885" s="750">
        <v>8</v>
      </c>
      <c r="AE885" s="750" t="s">
        <v>11475</v>
      </c>
    </row>
    <row r="886" spans="16:31">
      <c r="P886" s="750" t="s">
        <v>12352</v>
      </c>
      <c r="Q886" s="750" t="s">
        <v>963</v>
      </c>
      <c r="R886" s="750" t="s">
        <v>929</v>
      </c>
      <c r="S886" s="730">
        <v>7.9580135262928994E-2</v>
      </c>
      <c r="T886" s="750" t="s">
        <v>11475</v>
      </c>
      <c r="U886" s="750" t="s">
        <v>11501</v>
      </c>
      <c r="V886" s="750" t="s">
        <v>11501</v>
      </c>
      <c r="W886" s="750" t="s">
        <v>11475</v>
      </c>
      <c r="X886" s="750">
        <v>6</v>
      </c>
      <c r="Y886" s="750">
        <v>48</v>
      </c>
      <c r="Z886" s="750" t="s">
        <v>12338</v>
      </c>
      <c r="AA886" s="750">
        <v>1</v>
      </c>
      <c r="AB886" s="750">
        <v>0</v>
      </c>
      <c r="AC886" s="750">
        <v>0</v>
      </c>
      <c r="AD886" s="750">
        <v>8</v>
      </c>
      <c r="AE886" s="750" t="s">
        <v>11475</v>
      </c>
    </row>
    <row r="887" spans="16:31">
      <c r="P887" s="750" t="s">
        <v>12353</v>
      </c>
      <c r="Q887" s="750" t="s">
        <v>1051</v>
      </c>
      <c r="R887" s="750" t="s">
        <v>11474</v>
      </c>
      <c r="S887" s="730">
        <v>0.285047696870246</v>
      </c>
      <c r="T887" s="750" t="s">
        <v>11475</v>
      </c>
      <c r="U887" s="750" t="s">
        <v>11492</v>
      </c>
      <c r="V887" s="750" t="s">
        <v>11493</v>
      </c>
      <c r="W887" s="750" t="s">
        <v>11475</v>
      </c>
      <c r="X887" s="750">
        <v>6</v>
      </c>
      <c r="Y887" s="750">
        <v>48</v>
      </c>
      <c r="Z887" s="750" t="s">
        <v>12338</v>
      </c>
      <c r="AA887" s="750">
        <v>1</v>
      </c>
      <c r="AB887" s="750">
        <v>0</v>
      </c>
      <c r="AC887" s="750">
        <v>0</v>
      </c>
      <c r="AD887" s="750">
        <v>0</v>
      </c>
      <c r="AE887" s="750" t="s">
        <v>11475</v>
      </c>
    </row>
    <row r="888" spans="16:31">
      <c r="P888" s="750" t="s">
        <v>12354</v>
      </c>
      <c r="Q888" s="750" t="s">
        <v>1051</v>
      </c>
      <c r="R888" s="750" t="s">
        <v>11474</v>
      </c>
      <c r="S888" s="730">
        <v>0.51524175474218203</v>
      </c>
      <c r="T888" s="750" t="s">
        <v>11475</v>
      </c>
      <c r="U888" s="750" t="s">
        <v>11523</v>
      </c>
      <c r="V888" s="750" t="s">
        <v>11524</v>
      </c>
      <c r="W888" s="750" t="s">
        <v>923</v>
      </c>
      <c r="X888" s="750">
        <v>6</v>
      </c>
      <c r="Y888" s="750">
        <v>48</v>
      </c>
      <c r="Z888" s="750" t="s">
        <v>12338</v>
      </c>
      <c r="AA888" s="750">
        <v>0</v>
      </c>
      <c r="AB888" s="750">
        <v>1</v>
      </c>
      <c r="AC888" s="750">
        <v>0</v>
      </c>
      <c r="AD888" s="750">
        <v>0</v>
      </c>
      <c r="AE888" s="750" t="s">
        <v>11475</v>
      </c>
    </row>
    <row r="889" spans="16:31">
      <c r="P889" s="750" t="s">
        <v>12343</v>
      </c>
      <c r="Q889" s="750" t="s">
        <v>1051</v>
      </c>
      <c r="R889" s="750" t="s">
        <v>11474</v>
      </c>
      <c r="S889" s="730">
        <v>0.24985367563702399</v>
      </c>
      <c r="T889" s="750" t="s">
        <v>11475</v>
      </c>
      <c r="U889" s="750" t="s">
        <v>11523</v>
      </c>
      <c r="V889" s="750" t="s">
        <v>11524</v>
      </c>
      <c r="W889" s="750" t="s">
        <v>923</v>
      </c>
      <c r="X889" s="750">
        <v>6</v>
      </c>
      <c r="Y889" s="750">
        <v>48</v>
      </c>
      <c r="Z889" s="750" t="s">
        <v>12338</v>
      </c>
      <c r="AA889" s="750">
        <v>0</v>
      </c>
      <c r="AB889" s="750">
        <v>1</v>
      </c>
      <c r="AC889" s="750">
        <v>0</v>
      </c>
      <c r="AD889" s="750">
        <v>0</v>
      </c>
      <c r="AE889" s="750" t="s">
        <v>11475</v>
      </c>
    </row>
    <row r="890" spans="16:31">
      <c r="P890" s="750" t="s">
        <v>12343</v>
      </c>
      <c r="Q890" s="750" t="s">
        <v>1051</v>
      </c>
      <c r="R890" s="750" t="s">
        <v>11474</v>
      </c>
      <c r="S890" s="730">
        <v>0.33682886991956701</v>
      </c>
      <c r="T890" s="750" t="s">
        <v>11475</v>
      </c>
      <c r="U890" s="750" t="s">
        <v>11523</v>
      </c>
      <c r="V890" s="750" t="s">
        <v>11524</v>
      </c>
      <c r="W890" s="750" t="s">
        <v>923</v>
      </c>
      <c r="X890" s="750">
        <v>6</v>
      </c>
      <c r="Y890" s="750">
        <v>48</v>
      </c>
      <c r="Z890" s="750" t="s">
        <v>12338</v>
      </c>
      <c r="AA890" s="750">
        <v>0</v>
      </c>
      <c r="AB890" s="750">
        <v>1</v>
      </c>
      <c r="AC890" s="750">
        <v>0</v>
      </c>
      <c r="AD890" s="750">
        <v>0</v>
      </c>
      <c r="AE890" s="750" t="s">
        <v>11475</v>
      </c>
    </row>
    <row r="891" spans="16:31">
      <c r="P891" s="750" t="s">
        <v>12344</v>
      </c>
      <c r="Q891" s="750" t="s">
        <v>1051</v>
      </c>
      <c r="R891" s="750" t="s">
        <v>11474</v>
      </c>
      <c r="S891" s="730">
        <v>1.23279301812525</v>
      </c>
      <c r="T891" s="750" t="s">
        <v>11475</v>
      </c>
      <c r="U891" s="750" t="s">
        <v>11476</v>
      </c>
      <c r="V891" s="750" t="s">
        <v>11477</v>
      </c>
      <c r="W891" s="750" t="s">
        <v>11475</v>
      </c>
      <c r="X891" s="750">
        <v>6</v>
      </c>
      <c r="Y891" s="750">
        <v>48</v>
      </c>
      <c r="Z891" s="750" t="s">
        <v>12338</v>
      </c>
      <c r="AA891" s="750">
        <v>1</v>
      </c>
      <c r="AB891" s="750">
        <v>0</v>
      </c>
      <c r="AC891" s="750">
        <v>0</v>
      </c>
      <c r="AD891" s="750">
        <v>0</v>
      </c>
      <c r="AE891" s="750" t="s">
        <v>11475</v>
      </c>
    </row>
    <row r="892" spans="16:31">
      <c r="P892" s="750" t="s">
        <v>12355</v>
      </c>
      <c r="Q892" s="750" t="s">
        <v>1051</v>
      </c>
      <c r="R892" s="750" t="s">
        <v>11474</v>
      </c>
      <c r="S892" s="730">
        <v>0.17399958839107901</v>
      </c>
      <c r="T892" s="750" t="s">
        <v>11475</v>
      </c>
      <c r="U892" s="750" t="s">
        <v>11501</v>
      </c>
      <c r="V892" s="750" t="s">
        <v>11501</v>
      </c>
      <c r="W892" s="750" t="s">
        <v>11475</v>
      </c>
      <c r="X892" s="750">
        <v>6</v>
      </c>
      <c r="Y892" s="750">
        <v>48</v>
      </c>
      <c r="Z892" s="750" t="s">
        <v>12338</v>
      </c>
      <c r="AA892" s="750">
        <v>1</v>
      </c>
      <c r="AB892" s="750">
        <v>0</v>
      </c>
      <c r="AC892" s="750">
        <v>0</v>
      </c>
      <c r="AD892" s="750">
        <v>8</v>
      </c>
      <c r="AE892" s="750" t="s">
        <v>11475</v>
      </c>
    </row>
    <row r="893" spans="16:31">
      <c r="P893" s="750" t="s">
        <v>12356</v>
      </c>
      <c r="Q893" s="750" t="s">
        <v>1051</v>
      </c>
      <c r="R893" s="750" t="s">
        <v>11474</v>
      </c>
      <c r="S893" s="730">
        <v>0.21178215213742899</v>
      </c>
      <c r="T893" s="750" t="s">
        <v>11475</v>
      </c>
      <c r="U893" s="750" t="s">
        <v>11501</v>
      </c>
      <c r="V893" s="750" t="s">
        <v>11501</v>
      </c>
      <c r="W893" s="750" t="s">
        <v>11475</v>
      </c>
      <c r="X893" s="750">
        <v>6</v>
      </c>
      <c r="Y893" s="750">
        <v>48</v>
      </c>
      <c r="Z893" s="750" t="s">
        <v>12338</v>
      </c>
      <c r="AA893" s="750">
        <v>1</v>
      </c>
      <c r="AB893" s="750">
        <v>0</v>
      </c>
      <c r="AC893" s="750">
        <v>0</v>
      </c>
      <c r="AD893" s="750">
        <v>8</v>
      </c>
      <c r="AE893" s="750" t="s">
        <v>11475</v>
      </c>
    </row>
    <row r="894" spans="16:31">
      <c r="P894" s="750" t="s">
        <v>12343</v>
      </c>
      <c r="Q894" s="750" t="s">
        <v>1051</v>
      </c>
      <c r="R894" s="750" t="s">
        <v>11474</v>
      </c>
      <c r="S894" s="730">
        <v>1.2403602626421E-2</v>
      </c>
      <c r="T894" s="750" t="s">
        <v>11475</v>
      </c>
      <c r="U894" s="750" t="s">
        <v>11523</v>
      </c>
      <c r="V894" s="750" t="s">
        <v>11524</v>
      </c>
      <c r="W894" s="750" t="s">
        <v>923</v>
      </c>
      <c r="X894" s="750">
        <v>6</v>
      </c>
      <c r="Y894" s="750">
        <v>48</v>
      </c>
      <c r="Z894" s="750" t="s">
        <v>12338</v>
      </c>
      <c r="AA894" s="750">
        <v>0</v>
      </c>
      <c r="AB894" s="750">
        <v>1</v>
      </c>
      <c r="AC894" s="750">
        <v>0</v>
      </c>
      <c r="AD894" s="750">
        <v>0</v>
      </c>
      <c r="AE894" s="750" t="s">
        <v>11475</v>
      </c>
    </row>
    <row r="895" spans="16:31">
      <c r="P895" s="750" t="s">
        <v>12343</v>
      </c>
      <c r="Q895" s="750" t="s">
        <v>1051</v>
      </c>
      <c r="R895" s="750" t="s">
        <v>11474</v>
      </c>
      <c r="S895" s="730">
        <v>1.2403602626421E-2</v>
      </c>
      <c r="T895" s="750" t="s">
        <v>11475</v>
      </c>
      <c r="U895" s="750" t="s">
        <v>11523</v>
      </c>
      <c r="V895" s="750" t="s">
        <v>11524</v>
      </c>
      <c r="W895" s="750" t="s">
        <v>923</v>
      </c>
      <c r="X895" s="750">
        <v>6</v>
      </c>
      <c r="Y895" s="750">
        <v>48</v>
      </c>
      <c r="Z895" s="750" t="s">
        <v>12338</v>
      </c>
      <c r="AA895" s="750">
        <v>0</v>
      </c>
      <c r="AB895" s="750">
        <v>1</v>
      </c>
      <c r="AC895" s="750">
        <v>0</v>
      </c>
      <c r="AD895" s="750">
        <v>0</v>
      </c>
      <c r="AE895" s="750" t="s">
        <v>11475</v>
      </c>
    </row>
    <row r="896" spans="16:31">
      <c r="P896" s="750" t="s">
        <v>12357</v>
      </c>
      <c r="Q896" s="750" t="s">
        <v>968</v>
      </c>
      <c r="R896" s="750" t="s">
        <v>929</v>
      </c>
      <c r="S896" s="730">
        <v>6.1761125296387998E-2</v>
      </c>
      <c r="T896" s="750" t="s">
        <v>11475</v>
      </c>
      <c r="U896" s="750" t="s">
        <v>11492</v>
      </c>
      <c r="V896" s="750" t="s">
        <v>11493</v>
      </c>
      <c r="W896" s="750" t="s">
        <v>11475</v>
      </c>
      <c r="X896" s="750">
        <v>6</v>
      </c>
      <c r="Y896" s="750">
        <v>49</v>
      </c>
      <c r="Z896" s="750" t="s">
        <v>12358</v>
      </c>
      <c r="AA896" s="750">
        <v>1</v>
      </c>
      <c r="AB896" s="750">
        <v>0</v>
      </c>
      <c r="AC896" s="750">
        <v>0</v>
      </c>
      <c r="AD896" s="750">
        <v>0</v>
      </c>
      <c r="AE896" s="750" t="s">
        <v>11475</v>
      </c>
    </row>
    <row r="897" spans="16:31">
      <c r="P897" s="750" t="s">
        <v>12359</v>
      </c>
      <c r="Q897" s="750" t="s">
        <v>968</v>
      </c>
      <c r="R897" s="750" t="s">
        <v>11474</v>
      </c>
      <c r="S897" s="730">
        <v>1.2774574405480001E-2</v>
      </c>
      <c r="T897" s="750" t="s">
        <v>11475</v>
      </c>
      <c r="U897" s="750" t="s">
        <v>11476</v>
      </c>
      <c r="V897" s="750" t="s">
        <v>11477</v>
      </c>
      <c r="W897" s="750" t="s">
        <v>11475</v>
      </c>
      <c r="X897" s="750">
        <v>6</v>
      </c>
      <c r="Y897" s="750">
        <v>49</v>
      </c>
      <c r="Z897" s="750" t="s">
        <v>12358</v>
      </c>
      <c r="AA897" s="750">
        <v>1</v>
      </c>
      <c r="AB897" s="750">
        <v>0</v>
      </c>
      <c r="AC897" s="750">
        <v>0</v>
      </c>
      <c r="AD897" s="750">
        <v>0</v>
      </c>
      <c r="AE897" s="750" t="s">
        <v>11475</v>
      </c>
    </row>
    <row r="898" spans="16:31">
      <c r="P898" s="750" t="s">
        <v>12360</v>
      </c>
      <c r="Q898" s="750" t="s">
        <v>968</v>
      </c>
      <c r="R898" s="750" t="s">
        <v>929</v>
      </c>
      <c r="S898" s="730">
        <v>9.0277950098853005E-2</v>
      </c>
      <c r="T898" s="750" t="s">
        <v>11475</v>
      </c>
      <c r="U898" s="750" t="s">
        <v>11492</v>
      </c>
      <c r="V898" s="750" t="s">
        <v>11493</v>
      </c>
      <c r="W898" s="750" t="s">
        <v>11475</v>
      </c>
      <c r="X898" s="750">
        <v>6</v>
      </c>
      <c r="Y898" s="750">
        <v>49</v>
      </c>
      <c r="Z898" s="750" t="s">
        <v>12358</v>
      </c>
      <c r="AA898" s="750">
        <v>1</v>
      </c>
      <c r="AB898" s="750">
        <v>0</v>
      </c>
      <c r="AC898" s="750">
        <v>0</v>
      </c>
      <c r="AD898" s="750">
        <v>0</v>
      </c>
      <c r="AE898" s="750" t="s">
        <v>11475</v>
      </c>
    </row>
    <row r="899" spans="16:31">
      <c r="P899" s="750" t="s">
        <v>12361</v>
      </c>
      <c r="Q899" s="750" t="s">
        <v>968</v>
      </c>
      <c r="R899" s="750" t="s">
        <v>929</v>
      </c>
      <c r="S899" s="730">
        <v>2.1626630082662999E-2</v>
      </c>
      <c r="T899" s="750" t="s">
        <v>11475</v>
      </c>
      <c r="U899" s="750" t="s">
        <v>11492</v>
      </c>
      <c r="V899" s="750" t="s">
        <v>11493</v>
      </c>
      <c r="W899" s="750" t="s">
        <v>11475</v>
      </c>
      <c r="X899" s="750">
        <v>6</v>
      </c>
      <c r="Y899" s="750">
        <v>49</v>
      </c>
      <c r="Z899" s="750" t="s">
        <v>12358</v>
      </c>
      <c r="AA899" s="750">
        <v>1</v>
      </c>
      <c r="AB899" s="750">
        <v>0</v>
      </c>
      <c r="AC899" s="750">
        <v>0</v>
      </c>
      <c r="AD899" s="750">
        <v>0</v>
      </c>
      <c r="AE899" s="750" t="s">
        <v>11475</v>
      </c>
    </row>
    <row r="900" spans="16:31">
      <c r="P900" s="750" t="s">
        <v>12362</v>
      </c>
      <c r="Q900" s="750" t="s">
        <v>968</v>
      </c>
      <c r="R900" s="750" t="s">
        <v>11474</v>
      </c>
      <c r="S900" s="730">
        <v>0.124351018991897</v>
      </c>
      <c r="T900" s="750" t="s">
        <v>11475</v>
      </c>
      <c r="U900" s="750" t="s">
        <v>11492</v>
      </c>
      <c r="V900" s="750" t="s">
        <v>11493</v>
      </c>
      <c r="W900" s="750" t="s">
        <v>11475</v>
      </c>
      <c r="X900" s="750">
        <v>6</v>
      </c>
      <c r="Y900" s="750">
        <v>49</v>
      </c>
      <c r="Z900" s="750" t="s">
        <v>12358</v>
      </c>
      <c r="AA900" s="750">
        <v>1</v>
      </c>
      <c r="AB900" s="750">
        <v>0</v>
      </c>
      <c r="AC900" s="750">
        <v>0</v>
      </c>
      <c r="AD900" s="750">
        <v>0</v>
      </c>
      <c r="AE900" s="750" t="s">
        <v>11475</v>
      </c>
    </row>
    <row r="901" spans="16:31">
      <c r="P901" s="750" t="s">
        <v>12363</v>
      </c>
      <c r="Q901" s="750" t="s">
        <v>968</v>
      </c>
      <c r="R901" s="750" t="s">
        <v>11474</v>
      </c>
      <c r="S901" s="730">
        <v>2.245996968405E-2</v>
      </c>
      <c r="T901" s="750" t="s">
        <v>11475</v>
      </c>
      <c r="U901" s="750" t="s">
        <v>11492</v>
      </c>
      <c r="V901" s="750" t="s">
        <v>11493</v>
      </c>
      <c r="W901" s="750" t="s">
        <v>11475</v>
      </c>
      <c r="X901" s="750">
        <v>6</v>
      </c>
      <c r="Y901" s="750">
        <v>49</v>
      </c>
      <c r="Z901" s="750" t="s">
        <v>12358</v>
      </c>
      <c r="AA901" s="750">
        <v>1</v>
      </c>
      <c r="AB901" s="750">
        <v>0</v>
      </c>
      <c r="AC901" s="750">
        <v>0</v>
      </c>
      <c r="AD901" s="750">
        <v>0</v>
      </c>
      <c r="AE901" s="750" t="s">
        <v>11475</v>
      </c>
    </row>
    <row r="902" spans="16:31">
      <c r="P902" s="750" t="s">
        <v>12364</v>
      </c>
      <c r="Q902" s="750" t="s">
        <v>968</v>
      </c>
      <c r="R902" s="750" t="s">
        <v>11474</v>
      </c>
      <c r="S902" s="730">
        <v>2.2763750467774999E-2</v>
      </c>
      <c r="T902" s="750" t="s">
        <v>11475</v>
      </c>
      <c r="U902" s="750" t="s">
        <v>11492</v>
      </c>
      <c r="V902" s="750" t="s">
        <v>11493</v>
      </c>
      <c r="W902" s="750" t="s">
        <v>11475</v>
      </c>
      <c r="X902" s="750">
        <v>6</v>
      </c>
      <c r="Y902" s="750">
        <v>49</v>
      </c>
      <c r="Z902" s="750" t="s">
        <v>12358</v>
      </c>
      <c r="AA902" s="750">
        <v>1</v>
      </c>
      <c r="AB902" s="750">
        <v>0</v>
      </c>
      <c r="AC902" s="750">
        <v>0</v>
      </c>
      <c r="AD902" s="750">
        <v>0</v>
      </c>
      <c r="AE902" s="750" t="s">
        <v>11475</v>
      </c>
    </row>
    <row r="903" spans="16:31">
      <c r="P903" s="750" t="s">
        <v>12365</v>
      </c>
      <c r="Q903" s="750" t="s">
        <v>968</v>
      </c>
      <c r="R903" s="750" t="s">
        <v>11474</v>
      </c>
      <c r="S903" s="730">
        <v>0.33799263716538702</v>
      </c>
      <c r="T903" s="750" t="s">
        <v>11475</v>
      </c>
      <c r="U903" s="750" t="s">
        <v>11523</v>
      </c>
      <c r="V903" s="750" t="s">
        <v>11524</v>
      </c>
      <c r="W903" s="750" t="s">
        <v>923</v>
      </c>
      <c r="X903" s="750">
        <v>6</v>
      </c>
      <c r="Y903" s="750">
        <v>49</v>
      </c>
      <c r="Z903" s="750" t="s">
        <v>12358</v>
      </c>
      <c r="AA903" s="750">
        <v>0</v>
      </c>
      <c r="AB903" s="750">
        <v>1</v>
      </c>
      <c r="AC903" s="750">
        <v>0</v>
      </c>
      <c r="AD903" s="750">
        <v>0</v>
      </c>
      <c r="AE903" s="750" t="s">
        <v>11475</v>
      </c>
    </row>
    <row r="904" spans="16:31">
      <c r="P904" s="750" t="s">
        <v>12366</v>
      </c>
      <c r="Q904" s="750" t="s">
        <v>968</v>
      </c>
      <c r="R904" s="750" t="s">
        <v>11474</v>
      </c>
      <c r="S904" s="730">
        <v>0.16364628262447201</v>
      </c>
      <c r="T904" s="750" t="s">
        <v>11475</v>
      </c>
      <c r="U904" s="750" t="s">
        <v>11523</v>
      </c>
      <c r="V904" s="750" t="s">
        <v>11524</v>
      </c>
      <c r="W904" s="750" t="s">
        <v>923</v>
      </c>
      <c r="X904" s="750">
        <v>6</v>
      </c>
      <c r="Y904" s="750">
        <v>49</v>
      </c>
      <c r="Z904" s="750" t="s">
        <v>12358</v>
      </c>
      <c r="AA904" s="750">
        <v>0</v>
      </c>
      <c r="AB904" s="750">
        <v>1</v>
      </c>
      <c r="AC904" s="750">
        <v>0</v>
      </c>
      <c r="AD904" s="750">
        <v>0</v>
      </c>
      <c r="AE904" s="750" t="s">
        <v>11475</v>
      </c>
    </row>
    <row r="905" spans="16:31">
      <c r="P905" s="750" t="s">
        <v>12366</v>
      </c>
      <c r="Q905" s="750" t="s">
        <v>968</v>
      </c>
      <c r="R905" s="750" t="s">
        <v>11474</v>
      </c>
      <c r="S905" s="730">
        <v>0.35993395845055798</v>
      </c>
      <c r="T905" s="750" t="s">
        <v>11475</v>
      </c>
      <c r="U905" s="750" t="s">
        <v>11523</v>
      </c>
      <c r="V905" s="750" t="s">
        <v>11524</v>
      </c>
      <c r="W905" s="750" t="s">
        <v>923</v>
      </c>
      <c r="X905" s="750">
        <v>6</v>
      </c>
      <c r="Y905" s="750">
        <v>49</v>
      </c>
      <c r="Z905" s="750" t="s">
        <v>12358</v>
      </c>
      <c r="AA905" s="750">
        <v>0</v>
      </c>
      <c r="AB905" s="750">
        <v>1</v>
      </c>
      <c r="AC905" s="750">
        <v>0</v>
      </c>
      <c r="AD905" s="750">
        <v>0</v>
      </c>
      <c r="AE905" s="750" t="s">
        <v>11475</v>
      </c>
    </row>
    <row r="906" spans="16:31">
      <c r="P906" s="750" t="s">
        <v>12367</v>
      </c>
      <c r="Q906" s="750" t="s">
        <v>968</v>
      </c>
      <c r="R906" s="750" t="s">
        <v>11474</v>
      </c>
      <c r="S906" s="730">
        <v>1.84650499267621</v>
      </c>
      <c r="T906" s="750" t="s">
        <v>11475</v>
      </c>
      <c r="U906" s="750" t="s">
        <v>11476</v>
      </c>
      <c r="V906" s="750" t="s">
        <v>11477</v>
      </c>
      <c r="W906" s="750" t="s">
        <v>11475</v>
      </c>
      <c r="X906" s="750">
        <v>6</v>
      </c>
      <c r="Y906" s="750">
        <v>49</v>
      </c>
      <c r="Z906" s="750" t="s">
        <v>12358</v>
      </c>
      <c r="AA906" s="750">
        <v>1</v>
      </c>
      <c r="AB906" s="750">
        <v>0</v>
      </c>
      <c r="AC906" s="750">
        <v>0</v>
      </c>
      <c r="AD906" s="750">
        <v>0</v>
      </c>
      <c r="AE906" s="750" t="s">
        <v>11475</v>
      </c>
    </row>
    <row r="907" spans="16:31">
      <c r="P907" s="750" t="s">
        <v>12344</v>
      </c>
      <c r="Q907" s="750" t="s">
        <v>968</v>
      </c>
      <c r="R907" s="750" t="s">
        <v>11474</v>
      </c>
      <c r="S907" s="730">
        <v>0.17084073490590901</v>
      </c>
      <c r="T907" s="750" t="s">
        <v>11475</v>
      </c>
      <c r="U907" s="750" t="s">
        <v>11476</v>
      </c>
      <c r="V907" s="750" t="s">
        <v>11477</v>
      </c>
      <c r="W907" s="750" t="s">
        <v>11475</v>
      </c>
      <c r="X907" s="750">
        <v>6</v>
      </c>
      <c r="Y907" s="750">
        <v>49</v>
      </c>
      <c r="Z907" s="750" t="s">
        <v>12358</v>
      </c>
      <c r="AA907" s="750">
        <v>1</v>
      </c>
      <c r="AB907" s="750">
        <v>0</v>
      </c>
      <c r="AC907" s="750">
        <v>0</v>
      </c>
      <c r="AD907" s="750">
        <v>0</v>
      </c>
      <c r="AE907" s="750" t="s">
        <v>11475</v>
      </c>
    </row>
    <row r="908" spans="16:31">
      <c r="P908" s="750" t="s">
        <v>12368</v>
      </c>
      <c r="Q908" s="750" t="s">
        <v>968</v>
      </c>
      <c r="R908" s="750" t="s">
        <v>929</v>
      </c>
      <c r="S908" s="730">
        <v>0.289828778566604</v>
      </c>
      <c r="T908" s="750" t="s">
        <v>11475</v>
      </c>
      <c r="U908" s="750" t="s">
        <v>11553</v>
      </c>
      <c r="V908" s="750" t="s">
        <v>11554</v>
      </c>
      <c r="W908" s="750" t="s">
        <v>11475</v>
      </c>
      <c r="X908" s="750">
        <v>6</v>
      </c>
      <c r="Y908" s="750">
        <v>49</v>
      </c>
      <c r="Z908" s="750" t="s">
        <v>12358</v>
      </c>
      <c r="AA908" s="750">
        <v>1</v>
      </c>
      <c r="AB908" s="750">
        <v>0</v>
      </c>
      <c r="AC908" s="750">
        <v>0</v>
      </c>
      <c r="AD908" s="750">
        <v>0</v>
      </c>
      <c r="AE908" s="750" t="s">
        <v>11475</v>
      </c>
    </row>
    <row r="909" spans="16:31">
      <c r="P909" s="750" t="s">
        <v>12369</v>
      </c>
      <c r="Q909" s="750" t="s">
        <v>968</v>
      </c>
      <c r="R909" s="750" t="s">
        <v>11474</v>
      </c>
      <c r="S909" s="730">
        <v>0.29416706935174702</v>
      </c>
      <c r="T909" s="750" t="s">
        <v>11475</v>
      </c>
      <c r="U909" s="750" t="s">
        <v>11553</v>
      </c>
      <c r="V909" s="750" t="s">
        <v>11554</v>
      </c>
      <c r="W909" s="750" t="s">
        <v>11475</v>
      </c>
      <c r="X909" s="750">
        <v>6</v>
      </c>
      <c r="Y909" s="750">
        <v>49</v>
      </c>
      <c r="Z909" s="750" t="s">
        <v>12358</v>
      </c>
      <c r="AA909" s="750">
        <v>1</v>
      </c>
      <c r="AB909" s="750">
        <v>0</v>
      </c>
      <c r="AC909" s="750">
        <v>0</v>
      </c>
      <c r="AD909" s="750">
        <v>0</v>
      </c>
      <c r="AE909" s="750" t="s">
        <v>11475</v>
      </c>
    </row>
    <row r="910" spans="16:31">
      <c r="P910" s="750" t="s">
        <v>12370</v>
      </c>
      <c r="Q910" s="750" t="s">
        <v>968</v>
      </c>
      <c r="R910" s="750" t="s">
        <v>929</v>
      </c>
      <c r="S910" s="730">
        <v>1.3654866460650299</v>
      </c>
      <c r="T910" s="750" t="s">
        <v>11475</v>
      </c>
      <c r="U910" s="750" t="s">
        <v>11501</v>
      </c>
      <c r="V910" s="750" t="s">
        <v>11501</v>
      </c>
      <c r="W910" s="750" t="s">
        <v>11475</v>
      </c>
      <c r="X910" s="750">
        <v>6</v>
      </c>
      <c r="Y910" s="750">
        <v>49</v>
      </c>
      <c r="Z910" s="750" t="s">
        <v>12358</v>
      </c>
      <c r="AA910" s="750">
        <v>1</v>
      </c>
      <c r="AB910" s="750">
        <v>0</v>
      </c>
      <c r="AC910" s="750">
        <v>0</v>
      </c>
      <c r="AD910" s="750">
        <v>8</v>
      </c>
      <c r="AE910" s="750" t="s">
        <v>11475</v>
      </c>
    </row>
    <row r="911" spans="16:31">
      <c r="P911" s="750" t="s">
        <v>12371</v>
      </c>
      <c r="Q911" s="750" t="s">
        <v>968</v>
      </c>
      <c r="R911" s="750" t="s">
        <v>11474</v>
      </c>
      <c r="S911" s="730">
        <v>0.446066902142079</v>
      </c>
      <c r="T911" s="750" t="s">
        <v>11475</v>
      </c>
      <c r="U911" s="750" t="s">
        <v>11492</v>
      </c>
      <c r="V911" s="750" t="s">
        <v>11493</v>
      </c>
      <c r="W911" s="750" t="s">
        <v>11475</v>
      </c>
      <c r="X911" s="750">
        <v>6</v>
      </c>
      <c r="Y911" s="750">
        <v>49</v>
      </c>
      <c r="Z911" s="750" t="s">
        <v>12358</v>
      </c>
      <c r="AA911" s="750">
        <v>1</v>
      </c>
      <c r="AB911" s="750">
        <v>0</v>
      </c>
      <c r="AC911" s="750">
        <v>0</v>
      </c>
      <c r="AD911" s="750">
        <v>0</v>
      </c>
      <c r="AE911" s="750" t="s">
        <v>11475</v>
      </c>
    </row>
    <row r="912" spans="16:31">
      <c r="P912" s="750" t="s">
        <v>12372</v>
      </c>
      <c r="Q912" s="750" t="s">
        <v>3590</v>
      </c>
      <c r="R912" s="750" t="s">
        <v>929</v>
      </c>
      <c r="S912" s="730">
        <v>3.4236584938020002E-2</v>
      </c>
      <c r="T912" s="750" t="s">
        <v>11475</v>
      </c>
      <c r="U912" s="750" t="s">
        <v>11492</v>
      </c>
      <c r="V912" s="750" t="s">
        <v>11493</v>
      </c>
      <c r="W912" s="750" t="s">
        <v>11475</v>
      </c>
      <c r="X912" s="750">
        <v>6</v>
      </c>
      <c r="Y912" s="750">
        <v>49</v>
      </c>
      <c r="Z912" s="750" t="s">
        <v>12358</v>
      </c>
      <c r="AA912" s="750">
        <v>1</v>
      </c>
      <c r="AB912" s="750">
        <v>0</v>
      </c>
      <c r="AC912" s="750">
        <v>0</v>
      </c>
      <c r="AD912" s="750">
        <v>0</v>
      </c>
      <c r="AE912" s="750" t="s">
        <v>11475</v>
      </c>
    </row>
    <row r="913" spans="16:31">
      <c r="P913" s="750" t="s">
        <v>12373</v>
      </c>
      <c r="Q913" s="750" t="s">
        <v>3590</v>
      </c>
      <c r="R913" s="750" t="s">
        <v>929</v>
      </c>
      <c r="S913" s="730">
        <v>0.15242469666504399</v>
      </c>
      <c r="T913" s="750" t="s">
        <v>11475</v>
      </c>
      <c r="U913" s="750" t="s">
        <v>11492</v>
      </c>
      <c r="V913" s="750" t="s">
        <v>11493</v>
      </c>
      <c r="W913" s="750" t="s">
        <v>11475</v>
      </c>
      <c r="X913" s="750">
        <v>6</v>
      </c>
      <c r="Y913" s="750">
        <v>49</v>
      </c>
      <c r="Z913" s="750" t="s">
        <v>12358</v>
      </c>
      <c r="AA913" s="750">
        <v>1</v>
      </c>
      <c r="AB913" s="750">
        <v>0</v>
      </c>
      <c r="AC913" s="750">
        <v>0</v>
      </c>
      <c r="AD913" s="750">
        <v>0</v>
      </c>
      <c r="AE913" s="750" t="s">
        <v>11475</v>
      </c>
    </row>
    <row r="914" spans="16:31">
      <c r="P914" s="750" t="s">
        <v>12374</v>
      </c>
      <c r="Q914" s="750" t="s">
        <v>3590</v>
      </c>
      <c r="R914" s="750" t="s">
        <v>11474</v>
      </c>
      <c r="S914" s="730">
        <v>5.4854824525831E-2</v>
      </c>
      <c r="T914" s="750" t="s">
        <v>11475</v>
      </c>
      <c r="U914" s="750" t="s">
        <v>11492</v>
      </c>
      <c r="V914" s="750" t="s">
        <v>11493</v>
      </c>
      <c r="W914" s="750" t="s">
        <v>11475</v>
      </c>
      <c r="X914" s="750">
        <v>6</v>
      </c>
      <c r="Y914" s="750">
        <v>49</v>
      </c>
      <c r="Z914" s="750" t="s">
        <v>12358</v>
      </c>
      <c r="AA914" s="750">
        <v>1</v>
      </c>
      <c r="AB914" s="750">
        <v>0</v>
      </c>
      <c r="AC914" s="750">
        <v>0</v>
      </c>
      <c r="AD914" s="750">
        <v>0</v>
      </c>
      <c r="AE914" s="750" t="s">
        <v>11475</v>
      </c>
    </row>
    <row r="915" spans="16:31">
      <c r="P915" s="750" t="s">
        <v>12375</v>
      </c>
      <c r="Q915" s="750" t="s">
        <v>3590</v>
      </c>
      <c r="R915" s="750" t="s">
        <v>929</v>
      </c>
      <c r="S915" s="730">
        <v>4.8165278338395998E-2</v>
      </c>
      <c r="T915" s="750" t="s">
        <v>11475</v>
      </c>
      <c r="U915" s="750" t="s">
        <v>11492</v>
      </c>
      <c r="V915" s="750" t="s">
        <v>11493</v>
      </c>
      <c r="W915" s="750" t="s">
        <v>11475</v>
      </c>
      <c r="X915" s="750">
        <v>6</v>
      </c>
      <c r="Y915" s="750">
        <v>49</v>
      </c>
      <c r="Z915" s="750" t="s">
        <v>12358</v>
      </c>
      <c r="AA915" s="750">
        <v>1</v>
      </c>
      <c r="AB915" s="750">
        <v>0</v>
      </c>
      <c r="AC915" s="750">
        <v>0</v>
      </c>
      <c r="AD915" s="750">
        <v>0</v>
      </c>
      <c r="AE915" s="750" t="s">
        <v>11475</v>
      </c>
    </row>
    <row r="916" spans="16:31">
      <c r="P916" s="750" t="s">
        <v>12376</v>
      </c>
      <c r="Q916" s="750" t="s">
        <v>3590</v>
      </c>
      <c r="R916" s="750" t="s">
        <v>11474</v>
      </c>
      <c r="S916" s="730">
        <v>3.1465547845984002E-2</v>
      </c>
      <c r="T916" s="750" t="s">
        <v>11475</v>
      </c>
      <c r="U916" s="750" t="s">
        <v>11492</v>
      </c>
      <c r="V916" s="750" t="s">
        <v>11493</v>
      </c>
      <c r="W916" s="750" t="s">
        <v>11475</v>
      </c>
      <c r="X916" s="750">
        <v>6</v>
      </c>
      <c r="Y916" s="750">
        <v>49</v>
      </c>
      <c r="Z916" s="750" t="s">
        <v>12358</v>
      </c>
      <c r="AA916" s="750">
        <v>1</v>
      </c>
      <c r="AB916" s="750">
        <v>0</v>
      </c>
      <c r="AC916" s="750">
        <v>0</v>
      </c>
      <c r="AD916" s="750">
        <v>0</v>
      </c>
      <c r="AE916" s="750" t="s">
        <v>11475</v>
      </c>
    </row>
    <row r="917" spans="16:31">
      <c r="P917" s="750" t="s">
        <v>12377</v>
      </c>
      <c r="Q917" s="750" t="s">
        <v>3590</v>
      </c>
      <c r="R917" s="750" t="s">
        <v>11474</v>
      </c>
      <c r="S917" s="730">
        <v>0.333142606159188</v>
      </c>
      <c r="T917" s="750" t="s">
        <v>11475</v>
      </c>
      <c r="U917" s="750" t="s">
        <v>11541</v>
      </c>
      <c r="V917" s="750" t="s">
        <v>11524</v>
      </c>
      <c r="W917" s="750" t="s">
        <v>11475</v>
      </c>
      <c r="X917" s="750">
        <v>6</v>
      </c>
      <c r="Y917" s="750">
        <v>49</v>
      </c>
      <c r="Z917" s="750" t="s">
        <v>12358</v>
      </c>
      <c r="AA917" s="750">
        <v>1</v>
      </c>
      <c r="AB917" s="750">
        <v>0</v>
      </c>
      <c r="AC917" s="750">
        <v>0</v>
      </c>
      <c r="AD917" s="750">
        <v>0</v>
      </c>
      <c r="AE917" s="750" t="s">
        <v>11475</v>
      </c>
    </row>
    <row r="918" spans="16:31">
      <c r="P918" s="750" t="s">
        <v>12377</v>
      </c>
      <c r="Q918" s="750" t="s">
        <v>3590</v>
      </c>
      <c r="R918" s="750" t="s">
        <v>11474</v>
      </c>
      <c r="S918" s="730">
        <v>5.1841279537975002E-2</v>
      </c>
      <c r="T918" s="750" t="s">
        <v>11475</v>
      </c>
      <c r="U918" s="750" t="s">
        <v>11541</v>
      </c>
      <c r="V918" s="750" t="s">
        <v>11524</v>
      </c>
      <c r="W918" s="750" t="s">
        <v>11475</v>
      </c>
      <c r="X918" s="750">
        <v>6</v>
      </c>
      <c r="Y918" s="750">
        <v>50</v>
      </c>
      <c r="Z918" s="750" t="s">
        <v>12378</v>
      </c>
      <c r="AA918" s="750">
        <v>1</v>
      </c>
      <c r="AB918" s="750">
        <v>0</v>
      </c>
      <c r="AC918" s="750">
        <v>0</v>
      </c>
      <c r="AD918" s="750">
        <v>0</v>
      </c>
      <c r="AE918" s="750" t="s">
        <v>11475</v>
      </c>
    </row>
    <row r="919" spans="16:31">
      <c r="P919" s="750" t="s">
        <v>12367</v>
      </c>
      <c r="Q919" s="750" t="s">
        <v>3590</v>
      </c>
      <c r="R919" s="750" t="s">
        <v>11474</v>
      </c>
      <c r="S919" s="730">
        <v>0.13630307455826199</v>
      </c>
      <c r="T919" s="750" t="s">
        <v>11475</v>
      </c>
      <c r="U919" s="750" t="s">
        <v>11476</v>
      </c>
      <c r="V919" s="750" t="s">
        <v>11477</v>
      </c>
      <c r="W919" s="750" t="s">
        <v>11475</v>
      </c>
      <c r="X919" s="750">
        <v>6</v>
      </c>
      <c r="Y919" s="750">
        <v>49</v>
      </c>
      <c r="Z919" s="750" t="s">
        <v>12358</v>
      </c>
      <c r="AA919" s="750">
        <v>1</v>
      </c>
      <c r="AB919" s="750">
        <v>0</v>
      </c>
      <c r="AC919" s="750">
        <v>0</v>
      </c>
      <c r="AD919" s="750">
        <v>0</v>
      </c>
      <c r="AE919" s="750" t="s">
        <v>11475</v>
      </c>
    </row>
    <row r="920" spans="16:31">
      <c r="P920" s="750" t="s">
        <v>12368</v>
      </c>
      <c r="Q920" s="750" t="s">
        <v>3590</v>
      </c>
      <c r="R920" s="750" t="s">
        <v>929</v>
      </c>
      <c r="S920" s="730">
        <v>2.3243883570083499</v>
      </c>
      <c r="T920" s="750" t="s">
        <v>11475</v>
      </c>
      <c r="U920" s="750" t="s">
        <v>11553</v>
      </c>
      <c r="V920" s="750" t="s">
        <v>11554</v>
      </c>
      <c r="W920" s="750" t="s">
        <v>11475</v>
      </c>
      <c r="X920" s="750">
        <v>6</v>
      </c>
      <c r="Y920" s="750">
        <v>49</v>
      </c>
      <c r="Z920" s="750" t="s">
        <v>12358</v>
      </c>
      <c r="AA920" s="750">
        <v>1</v>
      </c>
      <c r="AB920" s="750">
        <v>0</v>
      </c>
      <c r="AC920" s="750">
        <v>0</v>
      </c>
      <c r="AD920" s="750">
        <v>0</v>
      </c>
      <c r="AE920" s="750" t="s">
        <v>11475</v>
      </c>
    </row>
    <row r="921" spans="16:31">
      <c r="P921" s="750" t="s">
        <v>12379</v>
      </c>
      <c r="Q921" s="750" t="s">
        <v>3590</v>
      </c>
      <c r="R921" s="750" t="s">
        <v>11474</v>
      </c>
      <c r="S921" s="730">
        <v>0.28747511226907502</v>
      </c>
      <c r="T921" s="750" t="s">
        <v>11475</v>
      </c>
      <c r="U921" s="750" t="s">
        <v>11553</v>
      </c>
      <c r="V921" s="750" t="s">
        <v>11554</v>
      </c>
      <c r="W921" s="750" t="s">
        <v>11475</v>
      </c>
      <c r="X921" s="750">
        <v>6</v>
      </c>
      <c r="Y921" s="750">
        <v>49</v>
      </c>
      <c r="Z921" s="750" t="s">
        <v>12358</v>
      </c>
      <c r="AA921" s="750">
        <v>1</v>
      </c>
      <c r="AB921" s="750">
        <v>0</v>
      </c>
      <c r="AC921" s="750">
        <v>0</v>
      </c>
      <c r="AD921" s="750">
        <v>0</v>
      </c>
      <c r="AE921" s="750" t="s">
        <v>11475</v>
      </c>
    </row>
    <row r="922" spans="16:31">
      <c r="P922" s="750" t="s">
        <v>12379</v>
      </c>
      <c r="Q922" s="750" t="s">
        <v>3590</v>
      </c>
      <c r="R922" s="750" t="s">
        <v>11474</v>
      </c>
      <c r="S922" s="730">
        <v>5.1429484646673997E-2</v>
      </c>
      <c r="T922" s="750" t="s">
        <v>11475</v>
      </c>
      <c r="U922" s="750" t="s">
        <v>11553</v>
      </c>
      <c r="V922" s="750" t="s">
        <v>11554</v>
      </c>
      <c r="W922" s="750" t="s">
        <v>11475</v>
      </c>
      <c r="X922" s="750">
        <v>6</v>
      </c>
      <c r="Y922" s="750">
        <v>50</v>
      </c>
      <c r="Z922" s="750" t="s">
        <v>12378</v>
      </c>
      <c r="AA922" s="750">
        <v>1</v>
      </c>
      <c r="AB922" s="750">
        <v>0</v>
      </c>
      <c r="AC922" s="750">
        <v>0</v>
      </c>
      <c r="AD922" s="750">
        <v>0</v>
      </c>
      <c r="AE922" s="750" t="s">
        <v>11475</v>
      </c>
    </row>
    <row r="923" spans="16:31">
      <c r="P923" s="750" t="s">
        <v>12380</v>
      </c>
      <c r="Q923" s="750" t="s">
        <v>3590</v>
      </c>
      <c r="R923" s="750" t="s">
        <v>11474</v>
      </c>
      <c r="S923" s="730">
        <v>0.13721952735673801</v>
      </c>
      <c r="T923" s="750" t="s">
        <v>11475</v>
      </c>
      <c r="U923" s="750" t="s">
        <v>11501</v>
      </c>
      <c r="V923" s="750" t="s">
        <v>11501</v>
      </c>
      <c r="W923" s="750" t="s">
        <v>11475</v>
      </c>
      <c r="X923" s="750">
        <v>6</v>
      </c>
      <c r="Y923" s="750">
        <v>49</v>
      </c>
      <c r="Z923" s="750" t="s">
        <v>12358</v>
      </c>
      <c r="AA923" s="750">
        <v>1</v>
      </c>
      <c r="AB923" s="750">
        <v>0</v>
      </c>
      <c r="AC923" s="750">
        <v>0</v>
      </c>
      <c r="AD923" s="750">
        <v>8</v>
      </c>
      <c r="AE923" s="750" t="s">
        <v>11475</v>
      </c>
    </row>
    <row r="924" spans="16:31">
      <c r="P924" s="750" t="s">
        <v>12381</v>
      </c>
      <c r="Q924" s="750" t="s">
        <v>3590</v>
      </c>
      <c r="R924" s="750" t="s">
        <v>929</v>
      </c>
      <c r="S924" s="730">
        <v>2.2252667908506E-2</v>
      </c>
      <c r="T924" s="750" t="s">
        <v>11475</v>
      </c>
      <c r="U924" s="750" t="s">
        <v>11501</v>
      </c>
      <c r="V924" s="750" t="s">
        <v>11501</v>
      </c>
      <c r="W924" s="750" t="s">
        <v>11475</v>
      </c>
      <c r="X924" s="750">
        <v>6</v>
      </c>
      <c r="Y924" s="750">
        <v>49</v>
      </c>
      <c r="Z924" s="750" t="s">
        <v>12358</v>
      </c>
      <c r="AA924" s="750">
        <v>1</v>
      </c>
      <c r="AB924" s="750">
        <v>0</v>
      </c>
      <c r="AC924" s="750">
        <v>0</v>
      </c>
      <c r="AD924" s="750">
        <v>8</v>
      </c>
      <c r="AE924" s="750" t="s">
        <v>11475</v>
      </c>
    </row>
    <row r="925" spans="16:31">
      <c r="P925" s="750" t="s">
        <v>12382</v>
      </c>
      <c r="Q925" s="750" t="s">
        <v>3590</v>
      </c>
      <c r="R925" s="750" t="s">
        <v>11474</v>
      </c>
      <c r="S925" s="730">
        <v>0.152998434588205</v>
      </c>
      <c r="T925" s="750" t="s">
        <v>11475</v>
      </c>
      <c r="U925" s="750" t="s">
        <v>11501</v>
      </c>
      <c r="V925" s="750" t="s">
        <v>11501</v>
      </c>
      <c r="W925" s="750" t="s">
        <v>11475</v>
      </c>
      <c r="X925" s="750">
        <v>6</v>
      </c>
      <c r="Y925" s="750">
        <v>49</v>
      </c>
      <c r="Z925" s="750" t="s">
        <v>12358</v>
      </c>
      <c r="AA925" s="750">
        <v>1</v>
      </c>
      <c r="AB925" s="750">
        <v>0</v>
      </c>
      <c r="AC925" s="750">
        <v>0</v>
      </c>
      <c r="AD925" s="750">
        <v>8</v>
      </c>
      <c r="AE925" s="750" t="s">
        <v>11475</v>
      </c>
    </row>
    <row r="926" spans="16:31">
      <c r="P926" s="750" t="s">
        <v>12383</v>
      </c>
      <c r="Q926" s="750" t="s">
        <v>3590</v>
      </c>
      <c r="R926" s="750" t="s">
        <v>11474</v>
      </c>
      <c r="S926" s="730">
        <v>0.15122866116509601</v>
      </c>
      <c r="T926" s="750" t="s">
        <v>11475</v>
      </c>
      <c r="U926" s="750" t="s">
        <v>11501</v>
      </c>
      <c r="V926" s="750" t="s">
        <v>11501</v>
      </c>
      <c r="W926" s="750" t="s">
        <v>11475</v>
      </c>
      <c r="X926" s="750">
        <v>6</v>
      </c>
      <c r="Y926" s="750">
        <v>49</v>
      </c>
      <c r="Z926" s="750" t="s">
        <v>12358</v>
      </c>
      <c r="AA926" s="750">
        <v>1</v>
      </c>
      <c r="AB926" s="750">
        <v>0</v>
      </c>
      <c r="AC926" s="750">
        <v>0</v>
      </c>
      <c r="AD926" s="750">
        <v>8</v>
      </c>
      <c r="AE926" s="750" t="s">
        <v>11475</v>
      </c>
    </row>
    <row r="927" spans="16:31">
      <c r="P927" s="750" t="s">
        <v>12370</v>
      </c>
      <c r="Q927" s="750" t="s">
        <v>3590</v>
      </c>
      <c r="R927" s="750" t="s">
        <v>929</v>
      </c>
      <c r="S927" s="730">
        <v>0.15020205163112499</v>
      </c>
      <c r="T927" s="750" t="s">
        <v>11475</v>
      </c>
      <c r="U927" s="750" t="s">
        <v>11501</v>
      </c>
      <c r="V927" s="750" t="s">
        <v>11501</v>
      </c>
      <c r="W927" s="750" t="s">
        <v>11475</v>
      </c>
      <c r="X927" s="750">
        <v>6</v>
      </c>
      <c r="Y927" s="750">
        <v>49</v>
      </c>
      <c r="Z927" s="750" t="s">
        <v>12358</v>
      </c>
      <c r="AA927" s="750">
        <v>1</v>
      </c>
      <c r="AB927" s="750">
        <v>0</v>
      </c>
      <c r="AC927" s="750">
        <v>0</v>
      </c>
      <c r="AD927" s="750">
        <v>8</v>
      </c>
      <c r="AE927" s="750" t="s">
        <v>11475</v>
      </c>
    </row>
    <row r="928" spans="16:31">
      <c r="P928" s="750" t="s">
        <v>12384</v>
      </c>
      <c r="Q928" s="750" t="s">
        <v>3590</v>
      </c>
      <c r="R928" s="750" t="s">
        <v>11474</v>
      </c>
      <c r="S928" s="730">
        <v>1.0129604773889999E-2</v>
      </c>
      <c r="T928" s="750" t="s">
        <v>11475</v>
      </c>
      <c r="U928" s="750" t="s">
        <v>11501</v>
      </c>
      <c r="V928" s="750" t="s">
        <v>11501</v>
      </c>
      <c r="W928" s="750" t="s">
        <v>11475</v>
      </c>
      <c r="X928" s="750">
        <v>6</v>
      </c>
      <c r="Y928" s="750">
        <v>49</v>
      </c>
      <c r="Z928" s="750" t="s">
        <v>12358</v>
      </c>
      <c r="AA928" s="750">
        <v>1</v>
      </c>
      <c r="AB928" s="750">
        <v>0</v>
      </c>
      <c r="AC928" s="750">
        <v>0</v>
      </c>
      <c r="AD928" s="750">
        <v>8</v>
      </c>
      <c r="AE928" s="750" t="s">
        <v>11475</v>
      </c>
    </row>
    <row r="929" spans="16:31">
      <c r="P929" s="750" t="s">
        <v>12385</v>
      </c>
      <c r="Q929" s="750" t="s">
        <v>3590</v>
      </c>
      <c r="R929" s="750" t="s">
        <v>11474</v>
      </c>
      <c r="S929" s="730">
        <v>0.85022409126487497</v>
      </c>
      <c r="T929" s="750" t="s">
        <v>11475</v>
      </c>
      <c r="U929" s="750" t="s">
        <v>11501</v>
      </c>
      <c r="V929" s="750" t="s">
        <v>11501</v>
      </c>
      <c r="W929" s="750" t="s">
        <v>11475</v>
      </c>
      <c r="X929" s="750">
        <v>6</v>
      </c>
      <c r="Y929" s="750">
        <v>49</v>
      </c>
      <c r="Z929" s="750" t="s">
        <v>12358</v>
      </c>
      <c r="AA929" s="750">
        <v>1</v>
      </c>
      <c r="AB929" s="750">
        <v>0</v>
      </c>
      <c r="AC929" s="750">
        <v>0</v>
      </c>
      <c r="AD929" s="750">
        <v>8</v>
      </c>
      <c r="AE929" s="750" t="s">
        <v>11475</v>
      </c>
    </row>
    <row r="930" spans="16:31">
      <c r="P930" s="750" t="s">
        <v>12385</v>
      </c>
      <c r="Q930" s="750" t="s">
        <v>3590</v>
      </c>
      <c r="R930" s="750" t="s">
        <v>11474</v>
      </c>
      <c r="S930" s="730">
        <v>0.19820561696934599</v>
      </c>
      <c r="T930" s="750" t="s">
        <v>11475</v>
      </c>
      <c r="U930" s="750" t="s">
        <v>11501</v>
      </c>
      <c r="V930" s="750" t="s">
        <v>11501</v>
      </c>
      <c r="W930" s="750" t="s">
        <v>11475</v>
      </c>
      <c r="X930" s="750">
        <v>6</v>
      </c>
      <c r="Y930" s="750">
        <v>50</v>
      </c>
      <c r="Z930" s="750" t="s">
        <v>12378</v>
      </c>
      <c r="AA930" s="750">
        <v>1</v>
      </c>
      <c r="AB930" s="750">
        <v>0</v>
      </c>
      <c r="AC930" s="750">
        <v>0</v>
      </c>
      <c r="AD930" s="750">
        <v>8</v>
      </c>
      <c r="AE930" s="750" t="s">
        <v>11475</v>
      </c>
    </row>
    <row r="931" spans="16:31">
      <c r="P931" s="750" t="s">
        <v>12386</v>
      </c>
      <c r="Q931" s="750" t="s">
        <v>3590</v>
      </c>
      <c r="R931" s="750" t="s">
        <v>929</v>
      </c>
      <c r="S931" s="730">
        <v>0.18108501383827499</v>
      </c>
      <c r="T931" s="750" t="s">
        <v>11475</v>
      </c>
      <c r="U931" s="750" t="s">
        <v>11492</v>
      </c>
      <c r="V931" s="750" t="s">
        <v>11493</v>
      </c>
      <c r="W931" s="750" t="s">
        <v>11475</v>
      </c>
      <c r="X931" s="750">
        <v>6</v>
      </c>
      <c r="Y931" s="750">
        <v>49</v>
      </c>
      <c r="Z931" s="750" t="s">
        <v>12358</v>
      </c>
      <c r="AA931" s="750">
        <v>1</v>
      </c>
      <c r="AB931" s="750">
        <v>0</v>
      </c>
      <c r="AC931" s="750">
        <v>0</v>
      </c>
      <c r="AD931" s="750">
        <v>0</v>
      </c>
      <c r="AE931" s="750" t="s">
        <v>11475</v>
      </c>
    </row>
    <row r="932" spans="16:31">
      <c r="P932" s="750" t="s">
        <v>12387</v>
      </c>
      <c r="Q932" s="750" t="s">
        <v>1580</v>
      </c>
      <c r="R932" s="750" t="s">
        <v>11474</v>
      </c>
      <c r="S932" s="730">
        <v>0.27445997972543201</v>
      </c>
      <c r="T932" s="750" t="s">
        <v>11475</v>
      </c>
      <c r="U932" s="750" t="s">
        <v>11541</v>
      </c>
      <c r="V932" s="750" t="s">
        <v>11524</v>
      </c>
      <c r="W932" s="750" t="s">
        <v>11475</v>
      </c>
      <c r="X932" s="750">
        <v>6</v>
      </c>
      <c r="Y932" s="750">
        <v>50</v>
      </c>
      <c r="Z932" s="750" t="s">
        <v>12378</v>
      </c>
      <c r="AA932" s="750">
        <v>1</v>
      </c>
      <c r="AB932" s="750">
        <v>0</v>
      </c>
      <c r="AC932" s="750">
        <v>0</v>
      </c>
      <c r="AD932" s="750">
        <v>0</v>
      </c>
      <c r="AE932" s="750" t="s">
        <v>11475</v>
      </c>
    </row>
    <row r="933" spans="16:31">
      <c r="P933" s="750" t="s">
        <v>12387</v>
      </c>
      <c r="Q933" s="750" t="s">
        <v>1580</v>
      </c>
      <c r="R933" s="750" t="s">
        <v>11474</v>
      </c>
      <c r="S933" s="730">
        <v>8.3278888582312999E-2</v>
      </c>
      <c r="T933" s="750" t="s">
        <v>11475</v>
      </c>
      <c r="U933" s="750" t="s">
        <v>11541</v>
      </c>
      <c r="V933" s="750" t="s">
        <v>11524</v>
      </c>
      <c r="W933" s="750" t="s">
        <v>11475</v>
      </c>
      <c r="X933" s="750">
        <v>6</v>
      </c>
      <c r="Y933" s="750">
        <v>50</v>
      </c>
      <c r="Z933" s="750" t="s">
        <v>12378</v>
      </c>
      <c r="AA933" s="750">
        <v>1</v>
      </c>
      <c r="AB933" s="750">
        <v>0</v>
      </c>
      <c r="AC933" s="750">
        <v>0</v>
      </c>
      <c r="AD933" s="750">
        <v>0</v>
      </c>
      <c r="AE933" s="750" t="s">
        <v>11475</v>
      </c>
    </row>
    <row r="934" spans="16:31">
      <c r="P934" s="750" t="s">
        <v>12388</v>
      </c>
      <c r="Q934" s="750" t="s">
        <v>1580</v>
      </c>
      <c r="R934" s="750" t="s">
        <v>11474</v>
      </c>
      <c r="S934" s="730">
        <v>0.98071393605757795</v>
      </c>
      <c r="T934" s="750" t="s">
        <v>11475</v>
      </c>
      <c r="U934" s="750" t="s">
        <v>11541</v>
      </c>
      <c r="V934" s="750" t="s">
        <v>11524</v>
      </c>
      <c r="W934" s="750" t="s">
        <v>11475</v>
      </c>
      <c r="X934" s="750">
        <v>6</v>
      </c>
      <c r="Y934" s="750">
        <v>50</v>
      </c>
      <c r="Z934" s="750" t="s">
        <v>12378</v>
      </c>
      <c r="AA934" s="750">
        <v>1</v>
      </c>
      <c r="AB934" s="750">
        <v>0</v>
      </c>
      <c r="AC934" s="750">
        <v>0</v>
      </c>
      <c r="AD934" s="750">
        <v>0</v>
      </c>
      <c r="AE934" s="750" t="s">
        <v>11475</v>
      </c>
    </row>
    <row r="935" spans="16:31">
      <c r="P935" s="750" t="s">
        <v>12389</v>
      </c>
      <c r="Q935" s="750" t="s">
        <v>1580</v>
      </c>
      <c r="R935" s="750" t="s">
        <v>11474</v>
      </c>
      <c r="S935" s="730">
        <v>6.2943094405974995E-2</v>
      </c>
      <c r="T935" s="750" t="s">
        <v>11475</v>
      </c>
      <c r="U935" s="750" t="s">
        <v>11492</v>
      </c>
      <c r="V935" s="750" t="s">
        <v>11493</v>
      </c>
      <c r="W935" s="750" t="s">
        <v>11475</v>
      </c>
      <c r="X935" s="750">
        <v>6</v>
      </c>
      <c r="Y935" s="750">
        <v>50</v>
      </c>
      <c r="Z935" s="750" t="s">
        <v>12378</v>
      </c>
      <c r="AA935" s="750">
        <v>1</v>
      </c>
      <c r="AB935" s="750">
        <v>0</v>
      </c>
      <c r="AC935" s="750">
        <v>0</v>
      </c>
      <c r="AD935" s="750">
        <v>0</v>
      </c>
      <c r="AE935" s="750" t="s">
        <v>11475</v>
      </c>
    </row>
    <row r="936" spans="16:31">
      <c r="P936" s="750" t="s">
        <v>12390</v>
      </c>
      <c r="Q936" s="750" t="s">
        <v>1580</v>
      </c>
      <c r="R936" s="750" t="s">
        <v>11474</v>
      </c>
      <c r="S936" s="730">
        <v>0.13393057285134599</v>
      </c>
      <c r="T936" s="750" t="s">
        <v>11475</v>
      </c>
      <c r="U936" s="750" t="s">
        <v>11492</v>
      </c>
      <c r="V936" s="750" t="s">
        <v>11493</v>
      </c>
      <c r="W936" s="750" t="s">
        <v>11475</v>
      </c>
      <c r="X936" s="750">
        <v>6</v>
      </c>
      <c r="Y936" s="750">
        <v>50</v>
      </c>
      <c r="Z936" s="750" t="s">
        <v>12378</v>
      </c>
      <c r="AA936" s="750">
        <v>1</v>
      </c>
      <c r="AB936" s="750">
        <v>0</v>
      </c>
      <c r="AC936" s="750">
        <v>0</v>
      </c>
      <c r="AD936" s="750">
        <v>0</v>
      </c>
      <c r="AE936" s="750" t="s">
        <v>11475</v>
      </c>
    </row>
    <row r="937" spans="16:31">
      <c r="P937" s="750" t="s">
        <v>12391</v>
      </c>
      <c r="Q937" s="750" t="s">
        <v>1580</v>
      </c>
      <c r="R937" s="750" t="s">
        <v>11474</v>
      </c>
      <c r="S937" s="730">
        <v>0.36815812352713401</v>
      </c>
      <c r="T937" s="750" t="s">
        <v>11475</v>
      </c>
      <c r="U937" s="750" t="s">
        <v>11492</v>
      </c>
      <c r="V937" s="750" t="s">
        <v>11493</v>
      </c>
      <c r="W937" s="750" t="s">
        <v>11475</v>
      </c>
      <c r="X937" s="750">
        <v>6</v>
      </c>
      <c r="Y937" s="750">
        <v>50</v>
      </c>
      <c r="Z937" s="750" t="s">
        <v>12378</v>
      </c>
      <c r="AA937" s="750">
        <v>1</v>
      </c>
      <c r="AB937" s="750">
        <v>0</v>
      </c>
      <c r="AC937" s="750">
        <v>0</v>
      </c>
      <c r="AD937" s="750">
        <v>0</v>
      </c>
      <c r="AE937" s="750" t="s">
        <v>11475</v>
      </c>
    </row>
    <row r="938" spans="16:31">
      <c r="P938" s="750" t="s">
        <v>12392</v>
      </c>
      <c r="Q938" s="750" t="s">
        <v>1580</v>
      </c>
      <c r="R938" s="750" t="s">
        <v>11474</v>
      </c>
      <c r="S938" s="730">
        <v>0.10351132108884099</v>
      </c>
      <c r="T938" s="750" t="s">
        <v>11475</v>
      </c>
      <c r="U938" s="750" t="s">
        <v>11492</v>
      </c>
      <c r="V938" s="750" t="s">
        <v>11493</v>
      </c>
      <c r="W938" s="750" t="s">
        <v>11475</v>
      </c>
      <c r="X938" s="750">
        <v>6</v>
      </c>
      <c r="Y938" s="750">
        <v>50</v>
      </c>
      <c r="Z938" s="750" t="s">
        <v>12378</v>
      </c>
      <c r="AA938" s="750">
        <v>1</v>
      </c>
      <c r="AB938" s="750">
        <v>0</v>
      </c>
      <c r="AC938" s="750">
        <v>0</v>
      </c>
      <c r="AD938" s="750">
        <v>0</v>
      </c>
      <c r="AE938" s="750" t="s">
        <v>11475</v>
      </c>
    </row>
    <row r="939" spans="16:31">
      <c r="P939" s="750" t="s">
        <v>12377</v>
      </c>
      <c r="Q939" s="750" t="s">
        <v>1580</v>
      </c>
      <c r="R939" s="750" t="s">
        <v>11474</v>
      </c>
      <c r="S939" s="730">
        <v>0.80475514812812898</v>
      </c>
      <c r="T939" s="750" t="s">
        <v>11475</v>
      </c>
      <c r="U939" s="750" t="s">
        <v>11541</v>
      </c>
      <c r="V939" s="750" t="s">
        <v>11524</v>
      </c>
      <c r="W939" s="750" t="s">
        <v>11475</v>
      </c>
      <c r="X939" s="750">
        <v>6</v>
      </c>
      <c r="Y939" s="750">
        <v>50</v>
      </c>
      <c r="Z939" s="750" t="s">
        <v>12378</v>
      </c>
      <c r="AA939" s="750">
        <v>1</v>
      </c>
      <c r="AB939" s="750">
        <v>0</v>
      </c>
      <c r="AC939" s="750">
        <v>0</v>
      </c>
      <c r="AD939" s="750">
        <v>0</v>
      </c>
      <c r="AE939" s="750" t="s">
        <v>11475</v>
      </c>
    </row>
    <row r="940" spans="16:31">
      <c r="P940" s="750" t="s">
        <v>12393</v>
      </c>
      <c r="Q940" s="750" t="s">
        <v>1580</v>
      </c>
      <c r="R940" s="750" t="s">
        <v>11474</v>
      </c>
      <c r="S940" s="730">
        <v>1.1144341190379501</v>
      </c>
      <c r="T940" s="750" t="s">
        <v>11475</v>
      </c>
      <c r="U940" s="750" t="s">
        <v>11523</v>
      </c>
      <c r="V940" s="750" t="s">
        <v>11524</v>
      </c>
      <c r="W940" s="750" t="s">
        <v>923</v>
      </c>
      <c r="X940" s="750">
        <v>6</v>
      </c>
      <c r="Y940" s="750">
        <v>50</v>
      </c>
      <c r="Z940" s="750" t="s">
        <v>12378</v>
      </c>
      <c r="AA940" s="750">
        <v>0</v>
      </c>
      <c r="AB940" s="750">
        <v>1</v>
      </c>
      <c r="AC940" s="750">
        <v>0</v>
      </c>
      <c r="AD940" s="750">
        <v>0</v>
      </c>
      <c r="AE940" s="750" t="s">
        <v>11475</v>
      </c>
    </row>
    <row r="941" spans="16:31">
      <c r="P941" s="750" t="s">
        <v>12379</v>
      </c>
      <c r="Q941" s="750" t="s">
        <v>1580</v>
      </c>
      <c r="R941" s="750" t="s">
        <v>11474</v>
      </c>
      <c r="S941" s="730">
        <v>1.0764539628584999</v>
      </c>
      <c r="T941" s="750" t="s">
        <v>11475</v>
      </c>
      <c r="U941" s="750" t="s">
        <v>11553</v>
      </c>
      <c r="V941" s="750" t="s">
        <v>11554</v>
      </c>
      <c r="W941" s="750" t="s">
        <v>11475</v>
      </c>
      <c r="X941" s="750">
        <v>6</v>
      </c>
      <c r="Y941" s="750">
        <v>50</v>
      </c>
      <c r="Z941" s="750" t="s">
        <v>12378</v>
      </c>
      <c r="AA941" s="750">
        <v>1</v>
      </c>
      <c r="AB941" s="750">
        <v>0</v>
      </c>
      <c r="AC941" s="750">
        <v>0</v>
      </c>
      <c r="AD941" s="750">
        <v>0</v>
      </c>
      <c r="AE941" s="750" t="s">
        <v>11475</v>
      </c>
    </row>
    <row r="942" spans="16:31">
      <c r="P942" s="750" t="s">
        <v>12394</v>
      </c>
      <c r="Q942" s="750" t="s">
        <v>1580</v>
      </c>
      <c r="R942" s="750" t="s">
        <v>929</v>
      </c>
      <c r="S942" s="730">
        <v>1.1411527353681001E-2</v>
      </c>
      <c r="T942" s="750" t="s">
        <v>11475</v>
      </c>
      <c r="U942" s="750" t="s">
        <v>11553</v>
      </c>
      <c r="V942" s="750" t="s">
        <v>11554</v>
      </c>
      <c r="W942" s="750" t="s">
        <v>11475</v>
      </c>
      <c r="X942" s="750">
        <v>6</v>
      </c>
      <c r="Y942" s="750">
        <v>50</v>
      </c>
      <c r="Z942" s="750" t="s">
        <v>12378</v>
      </c>
      <c r="AA942" s="750">
        <v>1</v>
      </c>
      <c r="AB942" s="750">
        <v>0</v>
      </c>
      <c r="AC942" s="750">
        <v>0</v>
      </c>
      <c r="AD942" s="750">
        <v>0</v>
      </c>
      <c r="AE942" s="750" t="s">
        <v>11475</v>
      </c>
    </row>
    <row r="943" spans="16:31">
      <c r="P943" s="750" t="s">
        <v>12395</v>
      </c>
      <c r="Q943" s="750" t="s">
        <v>1580</v>
      </c>
      <c r="R943" s="750" t="s">
        <v>11474</v>
      </c>
      <c r="S943" s="730">
        <v>8.0705946095205996E-2</v>
      </c>
      <c r="T943" s="750" t="s">
        <v>11475</v>
      </c>
      <c r="U943" s="750" t="s">
        <v>11501</v>
      </c>
      <c r="V943" s="750" t="s">
        <v>11501</v>
      </c>
      <c r="W943" s="750" t="s">
        <v>11475</v>
      </c>
      <c r="X943" s="750">
        <v>6</v>
      </c>
      <c r="Y943" s="750">
        <v>50</v>
      </c>
      <c r="Z943" s="750" t="s">
        <v>12378</v>
      </c>
      <c r="AA943" s="750">
        <v>1</v>
      </c>
      <c r="AB943" s="750">
        <v>0</v>
      </c>
      <c r="AC943" s="750">
        <v>0</v>
      </c>
      <c r="AD943" s="750">
        <v>8</v>
      </c>
      <c r="AE943" s="750" t="s">
        <v>11475</v>
      </c>
    </row>
    <row r="944" spans="16:31">
      <c r="P944" s="750" t="s">
        <v>12396</v>
      </c>
      <c r="Q944" s="750" t="s">
        <v>1580</v>
      </c>
      <c r="R944" s="750" t="s">
        <v>11474</v>
      </c>
      <c r="S944" s="730">
        <v>0.189805500904554</v>
      </c>
      <c r="T944" s="750" t="s">
        <v>11475</v>
      </c>
      <c r="U944" s="750" t="s">
        <v>11501</v>
      </c>
      <c r="V944" s="750" t="s">
        <v>11501</v>
      </c>
      <c r="W944" s="750" t="s">
        <v>11475</v>
      </c>
      <c r="X944" s="750">
        <v>6</v>
      </c>
      <c r="Y944" s="750">
        <v>50</v>
      </c>
      <c r="Z944" s="750" t="s">
        <v>12378</v>
      </c>
      <c r="AA944" s="750">
        <v>1</v>
      </c>
      <c r="AB944" s="750">
        <v>0</v>
      </c>
      <c r="AC944" s="750">
        <v>0</v>
      </c>
      <c r="AD944" s="750">
        <v>8</v>
      </c>
      <c r="AE944" s="750" t="s">
        <v>11475</v>
      </c>
    </row>
    <row r="945" spans="16:31">
      <c r="P945" s="750" t="s">
        <v>12385</v>
      </c>
      <c r="Q945" s="750" t="s">
        <v>1580</v>
      </c>
      <c r="R945" s="750" t="s">
        <v>11474</v>
      </c>
      <c r="S945" s="730">
        <v>0.45380552442427202</v>
      </c>
      <c r="T945" s="750" t="s">
        <v>11475</v>
      </c>
      <c r="U945" s="750" t="s">
        <v>11501</v>
      </c>
      <c r="V945" s="750" t="s">
        <v>11501</v>
      </c>
      <c r="W945" s="750" t="s">
        <v>11475</v>
      </c>
      <c r="X945" s="750">
        <v>6</v>
      </c>
      <c r="Y945" s="750">
        <v>50</v>
      </c>
      <c r="Z945" s="750" t="s">
        <v>12378</v>
      </c>
      <c r="AA945" s="750">
        <v>1</v>
      </c>
      <c r="AB945" s="750">
        <v>0</v>
      </c>
      <c r="AC945" s="750">
        <v>0</v>
      </c>
      <c r="AD945" s="750">
        <v>8</v>
      </c>
      <c r="AE945" s="750" t="s">
        <v>11475</v>
      </c>
    </row>
    <row r="946" spans="16:31">
      <c r="P946" s="750" t="s">
        <v>12397</v>
      </c>
      <c r="Q946" s="750" t="s">
        <v>1580</v>
      </c>
      <c r="R946" s="750" t="s">
        <v>11474</v>
      </c>
      <c r="S946" s="730">
        <v>0.206299117644824</v>
      </c>
      <c r="T946" s="750" t="s">
        <v>11475</v>
      </c>
      <c r="U946" s="750" t="s">
        <v>11501</v>
      </c>
      <c r="V946" s="750" t="s">
        <v>11501</v>
      </c>
      <c r="W946" s="750" t="s">
        <v>11475</v>
      </c>
      <c r="X946" s="750">
        <v>6</v>
      </c>
      <c r="Y946" s="750">
        <v>50</v>
      </c>
      <c r="Z946" s="750" t="s">
        <v>12378</v>
      </c>
      <c r="AA946" s="750">
        <v>1</v>
      </c>
      <c r="AB946" s="750">
        <v>0</v>
      </c>
      <c r="AC946" s="750">
        <v>0</v>
      </c>
      <c r="AD946" s="750">
        <v>8</v>
      </c>
      <c r="AE946" s="750" t="s">
        <v>11475</v>
      </c>
    </row>
    <row r="947" spans="16:31">
      <c r="P947" s="750" t="s">
        <v>12398</v>
      </c>
      <c r="Q947" s="750" t="s">
        <v>1580</v>
      </c>
      <c r="R947" s="750" t="s">
        <v>11474</v>
      </c>
      <c r="S947" s="730">
        <v>1.33770634874289</v>
      </c>
      <c r="T947" s="750" t="s">
        <v>11475</v>
      </c>
      <c r="U947" s="750" t="s">
        <v>11501</v>
      </c>
      <c r="V947" s="750" t="s">
        <v>11501</v>
      </c>
      <c r="W947" s="750" t="s">
        <v>11475</v>
      </c>
      <c r="X947" s="750">
        <v>6</v>
      </c>
      <c r="Y947" s="750">
        <v>50</v>
      </c>
      <c r="Z947" s="750" t="s">
        <v>12378</v>
      </c>
      <c r="AA947" s="750">
        <v>1</v>
      </c>
      <c r="AB947" s="750">
        <v>0</v>
      </c>
      <c r="AC947" s="750">
        <v>0</v>
      </c>
      <c r="AD947" s="750">
        <v>8</v>
      </c>
      <c r="AE947" s="750" t="s">
        <v>11475</v>
      </c>
    </row>
    <row r="948" spans="16:31">
      <c r="P948" s="750" t="s">
        <v>12399</v>
      </c>
      <c r="Q948" s="750" t="s">
        <v>1580</v>
      </c>
      <c r="R948" s="750" t="s">
        <v>11474</v>
      </c>
      <c r="S948" s="730">
        <v>2.1981003636767998E-2</v>
      </c>
      <c r="T948" s="750" t="s">
        <v>11475</v>
      </c>
      <c r="U948" s="750" t="s">
        <v>11553</v>
      </c>
      <c r="V948" s="750" t="s">
        <v>11554</v>
      </c>
      <c r="W948" s="750" t="s">
        <v>11475</v>
      </c>
      <c r="X948" s="750">
        <v>6</v>
      </c>
      <c r="Y948" s="750">
        <v>50</v>
      </c>
      <c r="Z948" s="750" t="s">
        <v>12378</v>
      </c>
      <c r="AA948" s="750">
        <v>1</v>
      </c>
      <c r="AB948" s="750">
        <v>0</v>
      </c>
      <c r="AC948" s="750">
        <v>0</v>
      </c>
      <c r="AD948" s="750">
        <v>0</v>
      </c>
      <c r="AE948" s="750" t="s">
        <v>11475</v>
      </c>
    </row>
    <row r="949" spans="16:31">
      <c r="P949" s="750" t="s">
        <v>12400</v>
      </c>
      <c r="Q949" s="750" t="s">
        <v>1580</v>
      </c>
      <c r="R949" s="750" t="s">
        <v>11474</v>
      </c>
      <c r="S949" s="730">
        <v>0.43393099991804601</v>
      </c>
      <c r="T949" s="750" t="s">
        <v>11475</v>
      </c>
      <c r="U949" s="750" t="s">
        <v>11492</v>
      </c>
      <c r="V949" s="750" t="s">
        <v>11493</v>
      </c>
      <c r="W949" s="750" t="s">
        <v>11475</v>
      </c>
      <c r="X949" s="750">
        <v>6</v>
      </c>
      <c r="Y949" s="750">
        <v>50</v>
      </c>
      <c r="Z949" s="750" t="s">
        <v>12378</v>
      </c>
      <c r="AA949" s="750">
        <v>1</v>
      </c>
      <c r="AB949" s="750">
        <v>0</v>
      </c>
      <c r="AC949" s="750">
        <v>0</v>
      </c>
      <c r="AD949" s="750">
        <v>0</v>
      </c>
      <c r="AE949" s="750" t="s">
        <v>11475</v>
      </c>
    </row>
    <row r="950" spans="16:31">
      <c r="P950" s="750" t="s">
        <v>12401</v>
      </c>
      <c r="Q950" s="750" t="s">
        <v>1588</v>
      </c>
      <c r="R950" s="750" t="s">
        <v>11474</v>
      </c>
      <c r="S950" s="730">
        <v>0.25345816776684699</v>
      </c>
      <c r="T950" s="750" t="s">
        <v>11475</v>
      </c>
      <c r="U950" s="750" t="s">
        <v>11541</v>
      </c>
      <c r="V950" s="750" t="s">
        <v>11524</v>
      </c>
      <c r="W950" s="750" t="s">
        <v>11475</v>
      </c>
      <c r="X950" s="750">
        <v>6</v>
      </c>
      <c r="Y950" s="750">
        <v>50</v>
      </c>
      <c r="Z950" s="750" t="s">
        <v>12378</v>
      </c>
      <c r="AA950" s="750">
        <v>1</v>
      </c>
      <c r="AB950" s="750">
        <v>0</v>
      </c>
      <c r="AC950" s="750">
        <v>0</v>
      </c>
      <c r="AD950" s="750">
        <v>0</v>
      </c>
      <c r="AE950" s="750" t="s">
        <v>11475</v>
      </c>
    </row>
    <row r="951" spans="16:31">
      <c r="P951" s="750" t="s">
        <v>12402</v>
      </c>
      <c r="Q951" s="750" t="s">
        <v>1588</v>
      </c>
      <c r="R951" s="750" t="s">
        <v>11474</v>
      </c>
      <c r="S951" s="730">
        <v>1.03325358156134</v>
      </c>
      <c r="T951" s="750" t="s">
        <v>11475</v>
      </c>
      <c r="U951" s="750" t="s">
        <v>11492</v>
      </c>
      <c r="V951" s="750" t="s">
        <v>11493</v>
      </c>
      <c r="W951" s="750" t="s">
        <v>11475</v>
      </c>
      <c r="X951" s="750">
        <v>6</v>
      </c>
      <c r="Y951" s="750">
        <v>50</v>
      </c>
      <c r="Z951" s="750" t="s">
        <v>12378</v>
      </c>
      <c r="AA951" s="750">
        <v>1</v>
      </c>
      <c r="AB951" s="750">
        <v>0</v>
      </c>
      <c r="AC951" s="750">
        <v>0</v>
      </c>
      <c r="AD951" s="750">
        <v>0</v>
      </c>
      <c r="AE951" s="750" t="s">
        <v>11475</v>
      </c>
    </row>
    <row r="952" spans="16:31">
      <c r="P952" s="750" t="s">
        <v>12403</v>
      </c>
      <c r="Q952" s="750" t="s">
        <v>1588</v>
      </c>
      <c r="R952" s="750" t="s">
        <v>11474</v>
      </c>
      <c r="S952" s="730">
        <v>0.56573545983243501</v>
      </c>
      <c r="T952" s="750" t="s">
        <v>11475</v>
      </c>
      <c r="U952" s="750" t="s">
        <v>11492</v>
      </c>
      <c r="V952" s="750" t="s">
        <v>11493</v>
      </c>
      <c r="W952" s="750" t="s">
        <v>11475</v>
      </c>
      <c r="X952" s="750">
        <v>6</v>
      </c>
      <c r="Y952" s="750">
        <v>50</v>
      </c>
      <c r="Z952" s="750" t="s">
        <v>12378</v>
      </c>
      <c r="AA952" s="750">
        <v>1</v>
      </c>
      <c r="AB952" s="750">
        <v>0</v>
      </c>
      <c r="AC952" s="750">
        <v>0</v>
      </c>
      <c r="AD952" s="750">
        <v>0</v>
      </c>
      <c r="AE952" s="750" t="s">
        <v>11475</v>
      </c>
    </row>
    <row r="953" spans="16:31">
      <c r="P953" s="750" t="s">
        <v>12404</v>
      </c>
      <c r="Q953" s="750" t="s">
        <v>1588</v>
      </c>
      <c r="R953" s="750" t="s">
        <v>11474</v>
      </c>
      <c r="S953" s="730">
        <v>9.7423633703723006E-2</v>
      </c>
      <c r="T953" s="750" t="s">
        <v>11475</v>
      </c>
      <c r="U953" s="750" t="s">
        <v>11492</v>
      </c>
      <c r="V953" s="750" t="s">
        <v>11493</v>
      </c>
      <c r="W953" s="750" t="s">
        <v>11475</v>
      </c>
      <c r="X953" s="750">
        <v>6</v>
      </c>
      <c r="Y953" s="750">
        <v>50</v>
      </c>
      <c r="Z953" s="750" t="s">
        <v>12378</v>
      </c>
      <c r="AA953" s="750">
        <v>1</v>
      </c>
      <c r="AB953" s="750">
        <v>0</v>
      </c>
      <c r="AC953" s="750">
        <v>0</v>
      </c>
      <c r="AD953" s="750">
        <v>0</v>
      </c>
      <c r="AE953" s="750" t="s">
        <v>11475</v>
      </c>
    </row>
    <row r="954" spans="16:31">
      <c r="P954" s="750" t="s">
        <v>12405</v>
      </c>
      <c r="Q954" s="750" t="s">
        <v>1588</v>
      </c>
      <c r="R954" s="750" t="s">
        <v>11474</v>
      </c>
      <c r="S954" s="730">
        <v>4.9233842558260001E-2</v>
      </c>
      <c r="T954" s="750" t="s">
        <v>11475</v>
      </c>
      <c r="U954" s="750" t="s">
        <v>11492</v>
      </c>
      <c r="V954" s="750" t="s">
        <v>11493</v>
      </c>
      <c r="W954" s="750" t="s">
        <v>11475</v>
      </c>
      <c r="X954" s="750">
        <v>6</v>
      </c>
      <c r="Y954" s="750">
        <v>50</v>
      </c>
      <c r="Z954" s="750" t="s">
        <v>12378</v>
      </c>
      <c r="AA954" s="750">
        <v>1</v>
      </c>
      <c r="AB954" s="750">
        <v>0</v>
      </c>
      <c r="AC954" s="750">
        <v>0</v>
      </c>
      <c r="AD954" s="750">
        <v>0</v>
      </c>
      <c r="AE954" s="750" t="s">
        <v>11475</v>
      </c>
    </row>
    <row r="955" spans="16:31">
      <c r="P955" s="750" t="s">
        <v>12406</v>
      </c>
      <c r="Q955" s="750" t="s">
        <v>1588</v>
      </c>
      <c r="R955" s="750" t="s">
        <v>11474</v>
      </c>
      <c r="S955" s="730">
        <v>3.6103565909099002E-2</v>
      </c>
      <c r="T955" s="750" t="s">
        <v>11475</v>
      </c>
      <c r="U955" s="750" t="s">
        <v>11492</v>
      </c>
      <c r="V955" s="750" t="s">
        <v>11493</v>
      </c>
      <c r="W955" s="750" t="s">
        <v>11475</v>
      </c>
      <c r="X955" s="750">
        <v>6</v>
      </c>
      <c r="Y955" s="750">
        <v>50</v>
      </c>
      <c r="Z955" s="750" t="s">
        <v>12378</v>
      </c>
      <c r="AA955" s="750">
        <v>1</v>
      </c>
      <c r="AB955" s="750">
        <v>0</v>
      </c>
      <c r="AC955" s="750">
        <v>0</v>
      </c>
      <c r="AD955" s="750">
        <v>0</v>
      </c>
      <c r="AE955" s="750" t="s">
        <v>11475</v>
      </c>
    </row>
    <row r="956" spans="16:31">
      <c r="P956" s="750" t="s">
        <v>12407</v>
      </c>
      <c r="Q956" s="750" t="s">
        <v>1588</v>
      </c>
      <c r="R956" s="750" t="s">
        <v>11474</v>
      </c>
      <c r="S956" s="730">
        <v>0.118151175204132</v>
      </c>
      <c r="T956" s="750" t="s">
        <v>11475</v>
      </c>
      <c r="U956" s="750" t="s">
        <v>11523</v>
      </c>
      <c r="V956" s="750" t="s">
        <v>11524</v>
      </c>
      <c r="W956" s="750" t="s">
        <v>923</v>
      </c>
      <c r="X956" s="750">
        <v>6</v>
      </c>
      <c r="Y956" s="750">
        <v>50</v>
      </c>
      <c r="Z956" s="750" t="s">
        <v>12378</v>
      </c>
      <c r="AA956" s="750">
        <v>0</v>
      </c>
      <c r="AB956" s="750">
        <v>1</v>
      </c>
      <c r="AC956" s="750">
        <v>0</v>
      </c>
      <c r="AD956" s="750">
        <v>0</v>
      </c>
      <c r="AE956" s="750" t="s">
        <v>11475</v>
      </c>
    </row>
    <row r="957" spans="16:31">
      <c r="P957" s="750" t="s">
        <v>12407</v>
      </c>
      <c r="Q957" s="750" t="s">
        <v>1588</v>
      </c>
      <c r="R957" s="750" t="s">
        <v>11474</v>
      </c>
      <c r="S957" s="730">
        <v>6.9818089034060005E-2</v>
      </c>
      <c r="T957" s="750" t="s">
        <v>11475</v>
      </c>
      <c r="U957" s="750" t="s">
        <v>11523</v>
      </c>
      <c r="V957" s="750" t="s">
        <v>11524</v>
      </c>
      <c r="W957" s="750" t="s">
        <v>923</v>
      </c>
      <c r="X957" s="750">
        <v>6</v>
      </c>
      <c r="Y957" s="750">
        <v>50</v>
      </c>
      <c r="Z957" s="750" t="s">
        <v>12378</v>
      </c>
      <c r="AA957" s="750">
        <v>0</v>
      </c>
      <c r="AB957" s="750">
        <v>1</v>
      </c>
      <c r="AC957" s="750">
        <v>0</v>
      </c>
      <c r="AD957" s="750">
        <v>0</v>
      </c>
      <c r="AE957" s="750" t="s">
        <v>11475</v>
      </c>
    </row>
    <row r="958" spans="16:31">
      <c r="P958" s="750" t="s">
        <v>12379</v>
      </c>
      <c r="Q958" s="750" t="s">
        <v>1588</v>
      </c>
      <c r="R958" s="750" t="s">
        <v>11474</v>
      </c>
      <c r="S958" s="730">
        <v>0.66490153140170305</v>
      </c>
      <c r="T958" s="750" t="s">
        <v>11475</v>
      </c>
      <c r="U958" s="750" t="s">
        <v>11553</v>
      </c>
      <c r="V958" s="750" t="s">
        <v>11554</v>
      </c>
      <c r="W958" s="750" t="s">
        <v>11475</v>
      </c>
      <c r="X958" s="750">
        <v>6</v>
      </c>
      <c r="Y958" s="750">
        <v>50</v>
      </c>
      <c r="Z958" s="750" t="s">
        <v>12378</v>
      </c>
      <c r="AA958" s="750">
        <v>1</v>
      </c>
      <c r="AB958" s="750">
        <v>0</v>
      </c>
      <c r="AC958" s="750">
        <v>0</v>
      </c>
      <c r="AD958" s="750">
        <v>0</v>
      </c>
      <c r="AE958" s="750" t="s">
        <v>11475</v>
      </c>
    </row>
    <row r="959" spans="16:31">
      <c r="P959" s="750" t="s">
        <v>12398</v>
      </c>
      <c r="Q959" s="750" t="s">
        <v>1588</v>
      </c>
      <c r="R959" s="750" t="s">
        <v>11474</v>
      </c>
      <c r="S959" s="730">
        <v>0.68719203722859001</v>
      </c>
      <c r="T959" s="750" t="s">
        <v>11475</v>
      </c>
      <c r="U959" s="750" t="s">
        <v>11501</v>
      </c>
      <c r="V959" s="750" t="s">
        <v>11501</v>
      </c>
      <c r="W959" s="750" t="s">
        <v>11475</v>
      </c>
      <c r="X959" s="750">
        <v>6</v>
      </c>
      <c r="Y959" s="750">
        <v>50</v>
      </c>
      <c r="Z959" s="750" t="s">
        <v>12378</v>
      </c>
      <c r="AA959" s="750">
        <v>1</v>
      </c>
      <c r="AB959" s="750">
        <v>0</v>
      </c>
      <c r="AC959" s="750">
        <v>0</v>
      </c>
      <c r="AD959" s="750">
        <v>8</v>
      </c>
      <c r="AE959" s="750" t="s">
        <v>11475</v>
      </c>
    </row>
    <row r="960" spans="16:31">
      <c r="P960" s="750" t="s">
        <v>12408</v>
      </c>
      <c r="Q960" s="750" t="s">
        <v>1588</v>
      </c>
      <c r="R960" s="750" t="s">
        <v>11474</v>
      </c>
      <c r="S960" s="730">
        <v>0.13214206178586099</v>
      </c>
      <c r="T960" s="750" t="s">
        <v>11475</v>
      </c>
      <c r="U960" s="750" t="s">
        <v>11501</v>
      </c>
      <c r="V960" s="750" t="s">
        <v>11501</v>
      </c>
      <c r="W960" s="750" t="s">
        <v>11475</v>
      </c>
      <c r="X960" s="750">
        <v>6</v>
      </c>
      <c r="Y960" s="750">
        <v>50</v>
      </c>
      <c r="Z960" s="750" t="s">
        <v>12378</v>
      </c>
      <c r="AA960" s="750">
        <v>1</v>
      </c>
      <c r="AB960" s="750">
        <v>0</v>
      </c>
      <c r="AC960" s="750">
        <v>0</v>
      </c>
      <c r="AD960" s="750">
        <v>8</v>
      </c>
      <c r="AE960" s="750" t="s">
        <v>11475</v>
      </c>
    </row>
    <row r="961" spans="16:31">
      <c r="P961" s="750" t="s">
        <v>12409</v>
      </c>
      <c r="Q961" s="750" t="s">
        <v>1588</v>
      </c>
      <c r="R961" s="750" t="s">
        <v>11474</v>
      </c>
      <c r="S961" s="730">
        <v>2.0582964735676001E-2</v>
      </c>
      <c r="T961" s="750" t="s">
        <v>11475</v>
      </c>
      <c r="U961" s="750" t="s">
        <v>11553</v>
      </c>
      <c r="V961" s="750" t="s">
        <v>11554</v>
      </c>
      <c r="W961" s="750" t="s">
        <v>11475</v>
      </c>
      <c r="X961" s="750">
        <v>6</v>
      </c>
      <c r="Y961" s="750">
        <v>50</v>
      </c>
      <c r="Z961" s="750" t="s">
        <v>12378</v>
      </c>
      <c r="AA961" s="750">
        <v>1</v>
      </c>
      <c r="AB961" s="750">
        <v>0</v>
      </c>
      <c r="AC961" s="750">
        <v>0</v>
      </c>
      <c r="AD961" s="750">
        <v>0</v>
      </c>
      <c r="AE961" s="750" t="s">
        <v>11475</v>
      </c>
    </row>
    <row r="962" spans="16:31">
      <c r="P962" s="750" t="s">
        <v>12399</v>
      </c>
      <c r="Q962" s="750" t="s">
        <v>1588</v>
      </c>
      <c r="R962" s="750" t="s">
        <v>11474</v>
      </c>
      <c r="S962" s="730">
        <v>5.0674847925586998E-2</v>
      </c>
      <c r="T962" s="750" t="s">
        <v>11475</v>
      </c>
      <c r="U962" s="750" t="s">
        <v>11553</v>
      </c>
      <c r="V962" s="750" t="s">
        <v>11554</v>
      </c>
      <c r="W962" s="750" t="s">
        <v>11475</v>
      </c>
      <c r="X962" s="750">
        <v>6</v>
      </c>
      <c r="Y962" s="750">
        <v>50</v>
      </c>
      <c r="Z962" s="750" t="s">
        <v>12378</v>
      </c>
      <c r="AA962" s="750">
        <v>1</v>
      </c>
      <c r="AB962" s="750">
        <v>0</v>
      </c>
      <c r="AC962" s="750">
        <v>0</v>
      </c>
      <c r="AD962" s="750">
        <v>0</v>
      </c>
      <c r="AE962" s="750" t="s">
        <v>11475</v>
      </c>
    </row>
    <row r="963" spans="16:31">
      <c r="P963" s="750" t="s">
        <v>12410</v>
      </c>
      <c r="Q963" s="750" t="s">
        <v>1588</v>
      </c>
      <c r="R963" s="750" t="s">
        <v>11474</v>
      </c>
      <c r="S963" s="730">
        <v>2.6733717920673999E-2</v>
      </c>
      <c r="T963" s="750" t="s">
        <v>11475</v>
      </c>
      <c r="U963" s="750" t="s">
        <v>11553</v>
      </c>
      <c r="V963" s="750" t="s">
        <v>11554</v>
      </c>
      <c r="W963" s="750" t="s">
        <v>11475</v>
      </c>
      <c r="X963" s="750">
        <v>6</v>
      </c>
      <c r="Y963" s="750">
        <v>50</v>
      </c>
      <c r="Z963" s="750" t="s">
        <v>12378</v>
      </c>
      <c r="AA963" s="750">
        <v>1</v>
      </c>
      <c r="AB963" s="750">
        <v>0</v>
      </c>
      <c r="AC963" s="750">
        <v>0</v>
      </c>
      <c r="AD963" s="750">
        <v>0</v>
      </c>
      <c r="AE963" s="750" t="s">
        <v>11475</v>
      </c>
    </row>
    <row r="964" spans="16:31">
      <c r="P964" s="750" t="s">
        <v>12411</v>
      </c>
      <c r="Q964" s="750" t="s">
        <v>1588</v>
      </c>
      <c r="R964" s="750" t="s">
        <v>11474</v>
      </c>
      <c r="S964" s="730">
        <v>8.7417301154723001E-2</v>
      </c>
      <c r="T964" s="750" t="s">
        <v>11475</v>
      </c>
      <c r="U964" s="750" t="s">
        <v>11492</v>
      </c>
      <c r="V964" s="750" t="s">
        <v>11493</v>
      </c>
      <c r="W964" s="750" t="s">
        <v>11475</v>
      </c>
      <c r="X964" s="750">
        <v>6</v>
      </c>
      <c r="Y964" s="750">
        <v>50</v>
      </c>
      <c r="Z964" s="750" t="s">
        <v>12378</v>
      </c>
      <c r="AA964" s="750">
        <v>1</v>
      </c>
      <c r="AB964" s="750">
        <v>0</v>
      </c>
      <c r="AC964" s="750">
        <v>0</v>
      </c>
      <c r="AD964" s="750">
        <v>0</v>
      </c>
      <c r="AE964" s="750" t="s">
        <v>11475</v>
      </c>
    </row>
    <row r="965" spans="16:31">
      <c r="P965" s="750" t="s">
        <v>12412</v>
      </c>
      <c r="Q965" s="750" t="s">
        <v>1594</v>
      </c>
      <c r="R965" s="750" t="s">
        <v>11474</v>
      </c>
      <c r="S965" s="730">
        <v>2.3538240759689001E-2</v>
      </c>
      <c r="T965" s="750" t="s">
        <v>11475</v>
      </c>
      <c r="U965" s="750" t="s">
        <v>11492</v>
      </c>
      <c r="V965" s="750" t="s">
        <v>11493</v>
      </c>
      <c r="W965" s="750" t="s">
        <v>11475</v>
      </c>
      <c r="X965" s="750">
        <v>6</v>
      </c>
      <c r="Y965" s="750">
        <v>51</v>
      </c>
      <c r="Z965" s="750" t="s">
        <v>12413</v>
      </c>
      <c r="AA965" s="750">
        <v>1</v>
      </c>
      <c r="AB965" s="750">
        <v>0</v>
      </c>
      <c r="AC965" s="750">
        <v>0</v>
      </c>
      <c r="AD965" s="750">
        <v>0</v>
      </c>
      <c r="AE965" s="750" t="s">
        <v>11475</v>
      </c>
    </row>
    <row r="966" spans="16:31">
      <c r="P966" s="750" t="s">
        <v>12414</v>
      </c>
      <c r="Q966" s="750" t="s">
        <v>1594</v>
      </c>
      <c r="R966" s="750" t="s">
        <v>11474</v>
      </c>
      <c r="S966" s="730">
        <v>0.365579624675475</v>
      </c>
      <c r="T966" s="750" t="s">
        <v>11475</v>
      </c>
      <c r="U966" s="750" t="s">
        <v>11492</v>
      </c>
      <c r="V966" s="750" t="s">
        <v>11493</v>
      </c>
      <c r="W966" s="750" t="s">
        <v>11475</v>
      </c>
      <c r="X966" s="750">
        <v>6</v>
      </c>
      <c r="Y966" s="750">
        <v>51</v>
      </c>
      <c r="Z966" s="750" t="s">
        <v>12413</v>
      </c>
      <c r="AA966" s="750">
        <v>1</v>
      </c>
      <c r="AB966" s="750">
        <v>0</v>
      </c>
      <c r="AC966" s="750">
        <v>0</v>
      </c>
      <c r="AD966" s="750">
        <v>0</v>
      </c>
      <c r="AE966" s="750" t="s">
        <v>11475</v>
      </c>
    </row>
    <row r="967" spans="16:31">
      <c r="P967" s="750" t="s">
        <v>12415</v>
      </c>
      <c r="Q967" s="750" t="s">
        <v>1594</v>
      </c>
      <c r="R967" s="750" t="s">
        <v>11474</v>
      </c>
      <c r="S967" s="730">
        <v>1.2350865024337999E-2</v>
      </c>
      <c r="T967" s="750" t="s">
        <v>11475</v>
      </c>
      <c r="U967" s="750" t="s">
        <v>11492</v>
      </c>
      <c r="V967" s="750" t="s">
        <v>11493</v>
      </c>
      <c r="W967" s="750" t="s">
        <v>11475</v>
      </c>
      <c r="X967" s="750">
        <v>6</v>
      </c>
      <c r="Y967" s="750">
        <v>51</v>
      </c>
      <c r="Z967" s="750" t="s">
        <v>12413</v>
      </c>
      <c r="AA967" s="750">
        <v>1</v>
      </c>
      <c r="AB967" s="750">
        <v>0</v>
      </c>
      <c r="AC967" s="750">
        <v>0</v>
      </c>
      <c r="AD967" s="750">
        <v>0</v>
      </c>
      <c r="AE967" s="750" t="s">
        <v>11475</v>
      </c>
    </row>
    <row r="968" spans="16:31">
      <c r="P968" s="750" t="s">
        <v>12416</v>
      </c>
      <c r="Q968" s="750" t="s">
        <v>1594</v>
      </c>
      <c r="R968" s="750" t="s">
        <v>11474</v>
      </c>
      <c r="S968" s="730">
        <v>8.0169152011625999E-2</v>
      </c>
      <c r="T968" s="750" t="s">
        <v>11475</v>
      </c>
      <c r="U968" s="750" t="s">
        <v>11523</v>
      </c>
      <c r="V968" s="750" t="s">
        <v>11524</v>
      </c>
      <c r="W968" s="750" t="s">
        <v>923</v>
      </c>
      <c r="X968" s="750">
        <v>6</v>
      </c>
      <c r="Y968" s="750">
        <v>51</v>
      </c>
      <c r="Z968" s="750" t="s">
        <v>12413</v>
      </c>
      <c r="AA968" s="750">
        <v>0</v>
      </c>
      <c r="AB968" s="750">
        <v>1</v>
      </c>
      <c r="AC968" s="750">
        <v>0</v>
      </c>
      <c r="AD968" s="750">
        <v>0</v>
      </c>
      <c r="AE968" s="750" t="s">
        <v>11475</v>
      </c>
    </row>
    <row r="969" spans="16:31">
      <c r="P969" s="750" t="s">
        <v>12417</v>
      </c>
      <c r="Q969" s="750" t="s">
        <v>1594</v>
      </c>
      <c r="R969" s="750" t="s">
        <v>11474</v>
      </c>
      <c r="S969" s="730">
        <v>0.26773969338927001</v>
      </c>
      <c r="T969" s="750" t="s">
        <v>11475</v>
      </c>
      <c r="U969" s="750" t="s">
        <v>11523</v>
      </c>
      <c r="V969" s="750" t="s">
        <v>11524</v>
      </c>
      <c r="W969" s="750" t="s">
        <v>1295</v>
      </c>
      <c r="X969" s="750">
        <v>6</v>
      </c>
      <c r="Y969" s="750">
        <v>51</v>
      </c>
      <c r="Z969" s="750" t="s">
        <v>12413</v>
      </c>
      <c r="AA969" s="750">
        <v>0</v>
      </c>
      <c r="AB969" s="750">
        <v>1</v>
      </c>
      <c r="AC969" s="750">
        <v>0</v>
      </c>
      <c r="AD969" s="750">
        <v>0</v>
      </c>
      <c r="AE969" s="750" t="s">
        <v>11475</v>
      </c>
    </row>
    <row r="970" spans="16:31">
      <c r="P970" s="750" t="s">
        <v>12418</v>
      </c>
      <c r="Q970" s="750" t="s">
        <v>1594</v>
      </c>
      <c r="R970" s="750" t="s">
        <v>11474</v>
      </c>
      <c r="S970" s="730">
        <v>0.28908938153193098</v>
      </c>
      <c r="T970" s="750" t="s">
        <v>11475</v>
      </c>
      <c r="U970" s="750" t="s">
        <v>11541</v>
      </c>
      <c r="V970" s="750" t="s">
        <v>11524</v>
      </c>
      <c r="W970" s="750" t="s">
        <v>11475</v>
      </c>
      <c r="X970" s="750">
        <v>6</v>
      </c>
      <c r="Y970" s="750">
        <v>51</v>
      </c>
      <c r="Z970" s="750" t="s">
        <v>12413</v>
      </c>
      <c r="AA970" s="750">
        <v>1</v>
      </c>
      <c r="AB970" s="750">
        <v>0</v>
      </c>
      <c r="AC970" s="750">
        <v>0</v>
      </c>
      <c r="AD970" s="750">
        <v>0</v>
      </c>
      <c r="AE970" s="750" t="s">
        <v>11475</v>
      </c>
    </row>
    <row r="971" spans="16:31">
      <c r="P971" s="750" t="s">
        <v>12419</v>
      </c>
      <c r="Q971" s="750" t="s">
        <v>1594</v>
      </c>
      <c r="R971" s="750" t="s">
        <v>11474</v>
      </c>
      <c r="S971" s="730">
        <v>0.15742575266530301</v>
      </c>
      <c r="T971" s="750" t="s">
        <v>11475</v>
      </c>
      <c r="U971" s="750" t="s">
        <v>11541</v>
      </c>
      <c r="V971" s="750" t="s">
        <v>11524</v>
      </c>
      <c r="W971" s="750" t="s">
        <v>11475</v>
      </c>
      <c r="X971" s="750">
        <v>6</v>
      </c>
      <c r="Y971" s="750">
        <v>51</v>
      </c>
      <c r="Z971" s="750" t="s">
        <v>12413</v>
      </c>
      <c r="AA971" s="750">
        <v>1</v>
      </c>
      <c r="AB971" s="750">
        <v>0</v>
      </c>
      <c r="AC971" s="750">
        <v>0</v>
      </c>
      <c r="AD971" s="750">
        <v>0</v>
      </c>
      <c r="AE971" s="750" t="s">
        <v>11475</v>
      </c>
    </row>
    <row r="972" spans="16:31">
      <c r="P972" s="750" t="s">
        <v>12420</v>
      </c>
      <c r="Q972" s="750" t="s">
        <v>1594</v>
      </c>
      <c r="R972" s="750" t="s">
        <v>11474</v>
      </c>
      <c r="S972" s="730">
        <v>8.1267220807713994E-2</v>
      </c>
      <c r="T972" s="750" t="s">
        <v>11475</v>
      </c>
      <c r="U972" s="750" t="s">
        <v>11492</v>
      </c>
      <c r="V972" s="750" t="s">
        <v>11493</v>
      </c>
      <c r="W972" s="750" t="s">
        <v>11475</v>
      </c>
      <c r="X972" s="750">
        <v>6</v>
      </c>
      <c r="Y972" s="750">
        <v>51</v>
      </c>
      <c r="Z972" s="750" t="s">
        <v>12413</v>
      </c>
      <c r="AA972" s="750">
        <v>1</v>
      </c>
      <c r="AB972" s="750">
        <v>0</v>
      </c>
      <c r="AC972" s="750">
        <v>0</v>
      </c>
      <c r="AD972" s="750">
        <v>0</v>
      </c>
      <c r="AE972" s="750" t="s">
        <v>11475</v>
      </c>
    </row>
    <row r="973" spans="16:31">
      <c r="P973" s="750" t="s">
        <v>12421</v>
      </c>
      <c r="Q973" s="750" t="s">
        <v>1594</v>
      </c>
      <c r="R973" s="750" t="s">
        <v>11474</v>
      </c>
      <c r="S973" s="730">
        <v>0.30002879036340302</v>
      </c>
      <c r="T973" s="750" t="s">
        <v>11475</v>
      </c>
      <c r="U973" s="750" t="s">
        <v>11553</v>
      </c>
      <c r="V973" s="750" t="s">
        <v>11554</v>
      </c>
      <c r="W973" s="750" t="s">
        <v>11475</v>
      </c>
      <c r="X973" s="750">
        <v>6</v>
      </c>
      <c r="Y973" s="750">
        <v>51</v>
      </c>
      <c r="Z973" s="750" t="s">
        <v>12413</v>
      </c>
      <c r="AA973" s="750">
        <v>1</v>
      </c>
      <c r="AB973" s="750">
        <v>0</v>
      </c>
      <c r="AC973" s="750">
        <v>0</v>
      </c>
      <c r="AD973" s="750">
        <v>0</v>
      </c>
      <c r="AE973" s="750" t="s">
        <v>11475</v>
      </c>
    </row>
    <row r="974" spans="16:31">
      <c r="P974" s="750" t="s">
        <v>12422</v>
      </c>
      <c r="Q974" s="750" t="s">
        <v>1594</v>
      </c>
      <c r="R974" s="750" t="s">
        <v>929</v>
      </c>
      <c r="S974" s="730">
        <v>0.36481011162648203</v>
      </c>
      <c r="T974" s="750" t="s">
        <v>11475</v>
      </c>
      <c r="U974" s="750" t="s">
        <v>11553</v>
      </c>
      <c r="V974" s="750" t="s">
        <v>11554</v>
      </c>
      <c r="W974" s="750" t="s">
        <v>11475</v>
      </c>
      <c r="X974" s="750">
        <v>6</v>
      </c>
      <c r="Y974" s="750">
        <v>51</v>
      </c>
      <c r="Z974" s="750" t="s">
        <v>12413</v>
      </c>
      <c r="AA974" s="750">
        <v>1</v>
      </c>
      <c r="AB974" s="750">
        <v>0</v>
      </c>
      <c r="AC974" s="750">
        <v>0</v>
      </c>
      <c r="AD974" s="750">
        <v>0</v>
      </c>
      <c r="AE974" s="750" t="s">
        <v>11475</v>
      </c>
    </row>
    <row r="975" spans="16:31">
      <c r="P975" s="750" t="s">
        <v>12423</v>
      </c>
      <c r="Q975" s="750" t="s">
        <v>1594</v>
      </c>
      <c r="R975" s="750" t="s">
        <v>11474</v>
      </c>
      <c r="S975" s="730">
        <v>3.6844135895762999E-2</v>
      </c>
      <c r="T975" s="750" t="s">
        <v>11475</v>
      </c>
      <c r="U975" s="750" t="s">
        <v>11553</v>
      </c>
      <c r="V975" s="750" t="s">
        <v>11554</v>
      </c>
      <c r="W975" s="750" t="s">
        <v>11475</v>
      </c>
      <c r="X975" s="750">
        <v>6</v>
      </c>
      <c r="Y975" s="750">
        <v>51</v>
      </c>
      <c r="Z975" s="750" t="s">
        <v>12413</v>
      </c>
      <c r="AA975" s="750">
        <v>1</v>
      </c>
      <c r="AB975" s="750">
        <v>0</v>
      </c>
      <c r="AC975" s="750">
        <v>0</v>
      </c>
      <c r="AD975" s="750">
        <v>0</v>
      </c>
      <c r="AE975" s="750" t="s">
        <v>11475</v>
      </c>
    </row>
    <row r="976" spans="16:31">
      <c r="P976" s="750" t="s">
        <v>12424</v>
      </c>
      <c r="Q976" s="750" t="s">
        <v>1594</v>
      </c>
      <c r="R976" s="750" t="s">
        <v>11474</v>
      </c>
      <c r="S976" s="730">
        <v>0.21362853525182701</v>
      </c>
      <c r="T976" s="750" t="s">
        <v>11475</v>
      </c>
      <c r="U976" s="750" t="s">
        <v>11501</v>
      </c>
      <c r="V976" s="750" t="s">
        <v>11501</v>
      </c>
      <c r="W976" s="750" t="s">
        <v>11475</v>
      </c>
      <c r="X976" s="750">
        <v>6</v>
      </c>
      <c r="Y976" s="750">
        <v>51</v>
      </c>
      <c r="Z976" s="750" t="s">
        <v>12413</v>
      </c>
      <c r="AA976" s="750">
        <v>1</v>
      </c>
      <c r="AB976" s="750">
        <v>0</v>
      </c>
      <c r="AC976" s="750">
        <v>0</v>
      </c>
      <c r="AD976" s="750">
        <v>8</v>
      </c>
      <c r="AE976" s="750" t="s">
        <v>11475</v>
      </c>
    </row>
    <row r="977" spans="16:31">
      <c r="P977" s="750" t="s">
        <v>12425</v>
      </c>
      <c r="Q977" s="750" t="s">
        <v>1594</v>
      </c>
      <c r="R977" s="750" t="s">
        <v>11474</v>
      </c>
      <c r="S977" s="730">
        <v>0.253248300712</v>
      </c>
      <c r="T977" s="750" t="s">
        <v>11475</v>
      </c>
      <c r="U977" s="750" t="s">
        <v>11501</v>
      </c>
      <c r="V977" s="750" t="s">
        <v>11501</v>
      </c>
      <c r="W977" s="750" t="s">
        <v>11475</v>
      </c>
      <c r="X977" s="750">
        <v>6</v>
      </c>
      <c r="Y977" s="750">
        <v>51</v>
      </c>
      <c r="Z977" s="750" t="s">
        <v>12413</v>
      </c>
      <c r="AA977" s="750">
        <v>1</v>
      </c>
      <c r="AB977" s="750">
        <v>0</v>
      </c>
      <c r="AC977" s="750">
        <v>0</v>
      </c>
      <c r="AD977" s="750">
        <v>8</v>
      </c>
      <c r="AE977" s="750" t="s">
        <v>11475</v>
      </c>
    </row>
    <row r="978" spans="16:31">
      <c r="P978" s="750" t="s">
        <v>12426</v>
      </c>
      <c r="Q978" s="750" t="s">
        <v>1594</v>
      </c>
      <c r="R978" s="750" t="s">
        <v>11474</v>
      </c>
      <c r="S978" s="730">
        <v>0.58539669103511605</v>
      </c>
      <c r="T978" s="750" t="s">
        <v>11475</v>
      </c>
      <c r="U978" s="750" t="s">
        <v>11501</v>
      </c>
      <c r="V978" s="750" t="s">
        <v>11501</v>
      </c>
      <c r="W978" s="750" t="s">
        <v>11475</v>
      </c>
      <c r="X978" s="750">
        <v>6</v>
      </c>
      <c r="Y978" s="750">
        <v>51</v>
      </c>
      <c r="Z978" s="750" t="s">
        <v>12413</v>
      </c>
      <c r="AA978" s="750">
        <v>1</v>
      </c>
      <c r="AB978" s="750">
        <v>0</v>
      </c>
      <c r="AC978" s="750">
        <v>0</v>
      </c>
      <c r="AD978" s="750">
        <v>8</v>
      </c>
      <c r="AE978" s="750" t="s">
        <v>11475</v>
      </c>
    </row>
    <row r="979" spans="16:31">
      <c r="P979" s="750" t="s">
        <v>12427</v>
      </c>
      <c r="Q979" s="750" t="s">
        <v>1594</v>
      </c>
      <c r="R979" s="750" t="s">
        <v>11474</v>
      </c>
      <c r="S979" s="730">
        <v>0.106861129194119</v>
      </c>
      <c r="T979" s="750" t="s">
        <v>11475</v>
      </c>
      <c r="U979" s="750" t="s">
        <v>11501</v>
      </c>
      <c r="V979" s="750" t="s">
        <v>11501</v>
      </c>
      <c r="W979" s="750" t="s">
        <v>11475</v>
      </c>
      <c r="X979" s="750">
        <v>6</v>
      </c>
      <c r="Y979" s="750">
        <v>51</v>
      </c>
      <c r="Z979" s="750" t="s">
        <v>12413</v>
      </c>
      <c r="AA979" s="750">
        <v>1</v>
      </c>
      <c r="AB979" s="750">
        <v>0</v>
      </c>
      <c r="AC979" s="750">
        <v>0</v>
      </c>
      <c r="AD979" s="750">
        <v>8</v>
      </c>
      <c r="AE979" s="750" t="s">
        <v>11475</v>
      </c>
    </row>
    <row r="980" spans="16:31">
      <c r="P980" s="750" t="s">
        <v>12428</v>
      </c>
      <c r="Q980" s="750" t="s">
        <v>1594</v>
      </c>
      <c r="R980" s="750" t="s">
        <v>11474</v>
      </c>
      <c r="S980" s="730">
        <v>1.0859854158191001E-2</v>
      </c>
      <c r="T980" s="750" t="s">
        <v>11475</v>
      </c>
      <c r="U980" s="750" t="s">
        <v>11501</v>
      </c>
      <c r="V980" s="750" t="s">
        <v>11501</v>
      </c>
      <c r="W980" s="750" t="s">
        <v>11475</v>
      </c>
      <c r="X980" s="750">
        <v>6</v>
      </c>
      <c r="Y980" s="750">
        <v>51</v>
      </c>
      <c r="Z980" s="750" t="s">
        <v>12413</v>
      </c>
      <c r="AA980" s="750">
        <v>1</v>
      </c>
      <c r="AB980" s="750">
        <v>0</v>
      </c>
      <c r="AC980" s="750">
        <v>0</v>
      </c>
      <c r="AD980" s="750">
        <v>8</v>
      </c>
      <c r="AE980" s="750" t="s">
        <v>11475</v>
      </c>
    </row>
    <row r="981" spans="16:31">
      <c r="P981" s="750" t="s">
        <v>12429</v>
      </c>
      <c r="Q981" s="750" t="s">
        <v>1594</v>
      </c>
      <c r="R981" s="750" t="s">
        <v>11474</v>
      </c>
      <c r="S981" s="730">
        <v>4.6215193437773E-2</v>
      </c>
      <c r="T981" s="750" t="s">
        <v>11475</v>
      </c>
      <c r="U981" s="750" t="s">
        <v>11541</v>
      </c>
      <c r="V981" s="750" t="s">
        <v>11524</v>
      </c>
      <c r="W981" s="750" t="s">
        <v>11475</v>
      </c>
      <c r="X981" s="750">
        <v>6</v>
      </c>
      <c r="Y981" s="750">
        <v>51</v>
      </c>
      <c r="Z981" s="750" t="s">
        <v>12413</v>
      </c>
      <c r="AA981" s="750">
        <v>1</v>
      </c>
      <c r="AB981" s="750">
        <v>0</v>
      </c>
      <c r="AC981" s="750">
        <v>0</v>
      </c>
      <c r="AD981" s="750">
        <v>0</v>
      </c>
      <c r="AE981" s="750" t="s">
        <v>11475</v>
      </c>
    </row>
    <row r="982" spans="16:31">
      <c r="P982" s="750" t="s">
        <v>12430</v>
      </c>
      <c r="Q982" s="750" t="s">
        <v>1594</v>
      </c>
      <c r="R982" s="750" t="s">
        <v>11474</v>
      </c>
      <c r="S982" s="730">
        <v>1.8091115237296999E-2</v>
      </c>
      <c r="T982" s="750" t="s">
        <v>11475</v>
      </c>
      <c r="U982" s="750" t="s">
        <v>11492</v>
      </c>
      <c r="V982" s="750" t="s">
        <v>11493</v>
      </c>
      <c r="W982" s="750" t="s">
        <v>11475</v>
      </c>
      <c r="X982" s="750">
        <v>6</v>
      </c>
      <c r="Y982" s="750">
        <v>51</v>
      </c>
      <c r="Z982" s="750" t="s">
        <v>12413</v>
      </c>
      <c r="AA982" s="750">
        <v>1</v>
      </c>
      <c r="AB982" s="750">
        <v>0</v>
      </c>
      <c r="AC982" s="750">
        <v>0</v>
      </c>
      <c r="AD982" s="750">
        <v>0</v>
      </c>
      <c r="AE982" s="750" t="s">
        <v>11475</v>
      </c>
    </row>
    <row r="983" spans="16:31">
      <c r="P983" s="750" t="s">
        <v>12431</v>
      </c>
      <c r="Q983" s="750" t="s">
        <v>1594</v>
      </c>
      <c r="R983" s="750" t="s">
        <v>11474</v>
      </c>
      <c r="S983" s="730">
        <v>0.18121463968349399</v>
      </c>
      <c r="T983" s="750" t="s">
        <v>11475</v>
      </c>
      <c r="U983" s="750" t="s">
        <v>11492</v>
      </c>
      <c r="V983" s="750" t="s">
        <v>11493</v>
      </c>
      <c r="W983" s="750" t="s">
        <v>11475</v>
      </c>
      <c r="X983" s="750">
        <v>6</v>
      </c>
      <c r="Y983" s="750">
        <v>51</v>
      </c>
      <c r="Z983" s="750" t="s">
        <v>12413</v>
      </c>
      <c r="AA983" s="750">
        <v>1</v>
      </c>
      <c r="AB983" s="750">
        <v>0</v>
      </c>
      <c r="AC983" s="750">
        <v>0</v>
      </c>
      <c r="AD983" s="750">
        <v>0</v>
      </c>
      <c r="AE983" s="750" t="s">
        <v>11475</v>
      </c>
    </row>
    <row r="984" spans="16:31">
      <c r="P984" s="750" t="s">
        <v>12432</v>
      </c>
      <c r="Q984" s="750" t="s">
        <v>1310</v>
      </c>
      <c r="R984" s="750" t="s">
        <v>11474</v>
      </c>
      <c r="S984" s="730">
        <v>0.41789576355222102</v>
      </c>
      <c r="T984" s="750" t="s">
        <v>11475</v>
      </c>
      <c r="U984" s="750" t="s">
        <v>11492</v>
      </c>
      <c r="V984" s="750" t="s">
        <v>11493</v>
      </c>
      <c r="W984" s="750" t="s">
        <v>11475</v>
      </c>
      <c r="X984" s="750">
        <v>6</v>
      </c>
      <c r="Y984" s="750">
        <v>51</v>
      </c>
      <c r="Z984" s="750" t="s">
        <v>12413</v>
      </c>
      <c r="AA984" s="750">
        <v>1</v>
      </c>
      <c r="AB984" s="750">
        <v>0</v>
      </c>
      <c r="AC984" s="750">
        <v>0</v>
      </c>
      <c r="AD984" s="750">
        <v>0</v>
      </c>
      <c r="AE984" s="750" t="s">
        <v>11475</v>
      </c>
    </row>
    <row r="985" spans="16:31">
      <c r="P985" s="750" t="s">
        <v>12418</v>
      </c>
      <c r="Q985" s="750" t="s">
        <v>1310</v>
      </c>
      <c r="R985" s="750" t="s">
        <v>11474</v>
      </c>
      <c r="S985" s="730">
        <v>0.49077701108604199</v>
      </c>
      <c r="T985" s="750" t="s">
        <v>11475</v>
      </c>
      <c r="U985" s="750" t="s">
        <v>11541</v>
      </c>
      <c r="V985" s="750" t="s">
        <v>11524</v>
      </c>
      <c r="W985" s="750" t="s">
        <v>11475</v>
      </c>
      <c r="X985" s="750">
        <v>6</v>
      </c>
      <c r="Y985" s="750">
        <v>51</v>
      </c>
      <c r="Z985" s="750" t="s">
        <v>12413</v>
      </c>
      <c r="AA985" s="750">
        <v>1</v>
      </c>
      <c r="AB985" s="750">
        <v>0</v>
      </c>
      <c r="AC985" s="750">
        <v>0</v>
      </c>
      <c r="AD985" s="750">
        <v>0</v>
      </c>
      <c r="AE985" s="750" t="s">
        <v>11475</v>
      </c>
    </row>
    <row r="986" spans="16:31">
      <c r="P986" s="750" t="s">
        <v>12433</v>
      </c>
      <c r="Q986" s="750" t="s">
        <v>1310</v>
      </c>
      <c r="R986" s="750" t="s">
        <v>11474</v>
      </c>
      <c r="S986" s="730">
        <v>0.30472639579122901</v>
      </c>
      <c r="T986" s="750" t="s">
        <v>11475</v>
      </c>
      <c r="U986" s="750" t="s">
        <v>11541</v>
      </c>
      <c r="V986" s="750" t="s">
        <v>11524</v>
      </c>
      <c r="W986" s="750" t="s">
        <v>11475</v>
      </c>
      <c r="X986" s="750">
        <v>6</v>
      </c>
      <c r="Y986" s="750">
        <v>51</v>
      </c>
      <c r="Z986" s="750" t="s">
        <v>12413</v>
      </c>
      <c r="AA986" s="750">
        <v>1</v>
      </c>
      <c r="AB986" s="750">
        <v>0</v>
      </c>
      <c r="AC986" s="750">
        <v>0</v>
      </c>
      <c r="AD986" s="750">
        <v>0</v>
      </c>
      <c r="AE986" s="750" t="s">
        <v>11475</v>
      </c>
    </row>
    <row r="987" spans="16:31">
      <c r="P987" s="750" t="s">
        <v>12434</v>
      </c>
      <c r="Q987" s="750" t="s">
        <v>1310</v>
      </c>
      <c r="R987" s="750" t="s">
        <v>11474</v>
      </c>
      <c r="S987" s="730">
        <v>0.10352176889504799</v>
      </c>
      <c r="T987" s="750" t="s">
        <v>11475</v>
      </c>
      <c r="U987" s="750" t="s">
        <v>11553</v>
      </c>
      <c r="V987" s="750" t="s">
        <v>11554</v>
      </c>
      <c r="W987" s="750" t="s">
        <v>11475</v>
      </c>
      <c r="X987" s="750">
        <v>6</v>
      </c>
      <c r="Y987" s="750">
        <v>51</v>
      </c>
      <c r="Z987" s="750" t="s">
        <v>12413</v>
      </c>
      <c r="AA987" s="750">
        <v>1</v>
      </c>
      <c r="AB987" s="750">
        <v>0</v>
      </c>
      <c r="AC987" s="750">
        <v>0</v>
      </c>
      <c r="AD987" s="750">
        <v>0</v>
      </c>
      <c r="AE987" s="750" t="s">
        <v>11475</v>
      </c>
    </row>
    <row r="988" spans="16:31">
      <c r="P988" s="750" t="s">
        <v>12435</v>
      </c>
      <c r="Q988" s="750" t="s">
        <v>1310</v>
      </c>
      <c r="R988" s="750" t="s">
        <v>11474</v>
      </c>
      <c r="S988" s="730">
        <v>0.62521780424920204</v>
      </c>
      <c r="T988" s="750" t="s">
        <v>11475</v>
      </c>
      <c r="U988" s="750" t="s">
        <v>11501</v>
      </c>
      <c r="V988" s="750" t="s">
        <v>11501</v>
      </c>
      <c r="W988" s="750" t="s">
        <v>11475</v>
      </c>
      <c r="X988" s="750">
        <v>6</v>
      </c>
      <c r="Y988" s="750">
        <v>51</v>
      </c>
      <c r="Z988" s="750" t="s">
        <v>12413</v>
      </c>
      <c r="AA988" s="750">
        <v>1</v>
      </c>
      <c r="AB988" s="750">
        <v>0</v>
      </c>
      <c r="AC988" s="750">
        <v>0</v>
      </c>
      <c r="AD988" s="750">
        <v>8</v>
      </c>
      <c r="AE988" s="750" t="s">
        <v>11475</v>
      </c>
    </row>
    <row r="989" spans="16:31">
      <c r="P989" s="750" t="s">
        <v>12436</v>
      </c>
      <c r="Q989" s="750" t="s">
        <v>1310</v>
      </c>
      <c r="R989" s="750" t="s">
        <v>11474</v>
      </c>
      <c r="S989" s="730">
        <v>0.63541263281277405</v>
      </c>
      <c r="T989" s="750" t="s">
        <v>11475</v>
      </c>
      <c r="U989" s="750" t="s">
        <v>11501</v>
      </c>
      <c r="V989" s="750" t="s">
        <v>11501</v>
      </c>
      <c r="W989" s="750" t="s">
        <v>11475</v>
      </c>
      <c r="X989" s="750">
        <v>6</v>
      </c>
      <c r="Y989" s="750">
        <v>51</v>
      </c>
      <c r="Z989" s="750" t="s">
        <v>12413</v>
      </c>
      <c r="AA989" s="750">
        <v>1</v>
      </c>
      <c r="AB989" s="750">
        <v>0</v>
      </c>
      <c r="AC989" s="750">
        <v>0</v>
      </c>
      <c r="AD989" s="750">
        <v>8</v>
      </c>
      <c r="AE989" s="750" t="s">
        <v>11475</v>
      </c>
    </row>
    <row r="990" spans="16:31">
      <c r="P990" s="750" t="s">
        <v>12437</v>
      </c>
      <c r="Q990" s="750" t="s">
        <v>1310</v>
      </c>
      <c r="R990" s="750" t="s">
        <v>11474</v>
      </c>
      <c r="S990" s="730">
        <v>9.3109145716602004E-2</v>
      </c>
      <c r="T990" s="750" t="s">
        <v>11475</v>
      </c>
      <c r="U990" s="750" t="s">
        <v>11501</v>
      </c>
      <c r="V990" s="750" t="s">
        <v>11501</v>
      </c>
      <c r="W990" s="750" t="s">
        <v>11475</v>
      </c>
      <c r="X990" s="750">
        <v>6</v>
      </c>
      <c r="Y990" s="750">
        <v>51</v>
      </c>
      <c r="Z990" s="750" t="s">
        <v>12413</v>
      </c>
      <c r="AA990" s="750">
        <v>1</v>
      </c>
      <c r="AB990" s="750">
        <v>0</v>
      </c>
      <c r="AC990" s="750">
        <v>0</v>
      </c>
      <c r="AD990" s="750">
        <v>8</v>
      </c>
      <c r="AE990" s="750" t="s">
        <v>11475</v>
      </c>
    </row>
    <row r="991" spans="16:31">
      <c r="P991" s="750" t="s">
        <v>12438</v>
      </c>
      <c r="Q991" s="750" t="s">
        <v>1310</v>
      </c>
      <c r="R991" s="750" t="s">
        <v>11474</v>
      </c>
      <c r="S991" s="730">
        <v>5.3398209802082E-2</v>
      </c>
      <c r="T991" s="750" t="s">
        <v>11475</v>
      </c>
      <c r="U991" s="750" t="s">
        <v>11501</v>
      </c>
      <c r="V991" s="750" t="s">
        <v>11501</v>
      </c>
      <c r="W991" s="750" t="s">
        <v>11475</v>
      </c>
      <c r="X991" s="750">
        <v>6</v>
      </c>
      <c r="Y991" s="750">
        <v>51</v>
      </c>
      <c r="Z991" s="750" t="s">
        <v>12413</v>
      </c>
      <c r="AA991" s="750">
        <v>1</v>
      </c>
      <c r="AB991" s="750">
        <v>0</v>
      </c>
      <c r="AC991" s="750">
        <v>0</v>
      </c>
      <c r="AD991" s="750">
        <v>8</v>
      </c>
      <c r="AE991" s="750" t="s">
        <v>11475</v>
      </c>
    </row>
    <row r="992" spans="16:31">
      <c r="P992" s="750" t="s">
        <v>12439</v>
      </c>
      <c r="Q992" s="750" t="s">
        <v>1130</v>
      </c>
      <c r="R992" s="750" t="s">
        <v>11474</v>
      </c>
      <c r="S992" s="730">
        <v>4.6916812609851997E-2</v>
      </c>
      <c r="T992" s="750" t="s">
        <v>11475</v>
      </c>
      <c r="U992" s="750" t="s">
        <v>11492</v>
      </c>
      <c r="V992" s="750" t="s">
        <v>11493</v>
      </c>
      <c r="W992" s="750" t="s">
        <v>11475</v>
      </c>
      <c r="X992" s="750">
        <v>6</v>
      </c>
      <c r="Y992" s="750">
        <v>52</v>
      </c>
      <c r="Z992" s="750" t="s">
        <v>12440</v>
      </c>
      <c r="AA992" s="750">
        <v>1</v>
      </c>
      <c r="AB992" s="750">
        <v>0</v>
      </c>
      <c r="AC992" s="750">
        <v>0</v>
      </c>
      <c r="AD992" s="750">
        <v>0</v>
      </c>
      <c r="AE992" s="750" t="s">
        <v>11475</v>
      </c>
    </row>
    <row r="993" spans="16:31">
      <c r="P993" s="750" t="s">
        <v>12433</v>
      </c>
      <c r="Q993" s="750" t="s">
        <v>1130</v>
      </c>
      <c r="R993" s="750" t="s">
        <v>11474</v>
      </c>
      <c r="S993" s="730">
        <v>0.72030130505914503</v>
      </c>
      <c r="T993" s="750" t="s">
        <v>11475</v>
      </c>
      <c r="U993" s="750" t="s">
        <v>11541</v>
      </c>
      <c r="V993" s="750" t="s">
        <v>11524</v>
      </c>
      <c r="W993" s="750" t="s">
        <v>11475</v>
      </c>
      <c r="X993" s="750">
        <v>6</v>
      </c>
      <c r="Y993" s="750">
        <v>52</v>
      </c>
      <c r="Z993" s="750" t="s">
        <v>12440</v>
      </c>
      <c r="AA993" s="750">
        <v>1</v>
      </c>
      <c r="AB993" s="750">
        <v>0</v>
      </c>
      <c r="AC993" s="750">
        <v>0</v>
      </c>
      <c r="AD993" s="750">
        <v>0</v>
      </c>
      <c r="AE993" s="750" t="s">
        <v>11475</v>
      </c>
    </row>
    <row r="994" spans="16:31">
      <c r="P994" s="750" t="s">
        <v>12441</v>
      </c>
      <c r="Q994" s="750" t="s">
        <v>1130</v>
      </c>
      <c r="R994" s="750" t="s">
        <v>11474</v>
      </c>
      <c r="S994" s="730">
        <v>0.437500820154343</v>
      </c>
      <c r="T994" s="750" t="s">
        <v>11475</v>
      </c>
      <c r="U994" s="750" t="s">
        <v>11523</v>
      </c>
      <c r="V994" s="750" t="s">
        <v>11524</v>
      </c>
      <c r="W994" s="750" t="s">
        <v>923</v>
      </c>
      <c r="X994" s="750">
        <v>6</v>
      </c>
      <c r="Y994" s="750">
        <v>52</v>
      </c>
      <c r="Z994" s="750" t="s">
        <v>12440</v>
      </c>
      <c r="AA994" s="750">
        <v>0</v>
      </c>
      <c r="AB994" s="750">
        <v>1</v>
      </c>
      <c r="AC994" s="750">
        <v>0</v>
      </c>
      <c r="AD994" s="750">
        <v>0</v>
      </c>
      <c r="AE994" s="750" t="s">
        <v>11475</v>
      </c>
    </row>
    <row r="995" spans="16:31">
      <c r="P995" s="750" t="s">
        <v>12442</v>
      </c>
      <c r="Q995" s="750" t="s">
        <v>1130</v>
      </c>
      <c r="R995" s="750" t="s">
        <v>11474</v>
      </c>
      <c r="S995" s="730">
        <v>0.86978857705180002</v>
      </c>
      <c r="T995" s="750" t="s">
        <v>11475</v>
      </c>
      <c r="U995" s="750" t="s">
        <v>11476</v>
      </c>
      <c r="V995" s="750" t="s">
        <v>11477</v>
      </c>
      <c r="W995" s="750" t="s">
        <v>11475</v>
      </c>
      <c r="X995" s="750">
        <v>6</v>
      </c>
      <c r="Y995" s="750">
        <v>52</v>
      </c>
      <c r="Z995" s="750" t="s">
        <v>12440</v>
      </c>
      <c r="AA995" s="750">
        <v>1</v>
      </c>
      <c r="AB995" s="750">
        <v>0</v>
      </c>
      <c r="AC995" s="750">
        <v>0</v>
      </c>
      <c r="AD995" s="750">
        <v>0</v>
      </c>
      <c r="AE995" s="750" t="s">
        <v>11475</v>
      </c>
    </row>
    <row r="996" spans="16:31">
      <c r="P996" s="750" t="s">
        <v>12443</v>
      </c>
      <c r="Q996" s="750" t="s">
        <v>1130</v>
      </c>
      <c r="R996" s="750" t="s">
        <v>11474</v>
      </c>
      <c r="S996" s="730">
        <v>0.15674993646827701</v>
      </c>
      <c r="T996" s="750" t="s">
        <v>11475</v>
      </c>
      <c r="U996" s="750" t="s">
        <v>11501</v>
      </c>
      <c r="V996" s="750" t="s">
        <v>11501</v>
      </c>
      <c r="W996" s="750" t="s">
        <v>11475</v>
      </c>
      <c r="X996" s="750">
        <v>6</v>
      </c>
      <c r="Y996" s="750">
        <v>52</v>
      </c>
      <c r="Z996" s="750" t="s">
        <v>12440</v>
      </c>
      <c r="AA996" s="750">
        <v>1</v>
      </c>
      <c r="AB996" s="750">
        <v>0</v>
      </c>
      <c r="AC996" s="750">
        <v>0</v>
      </c>
      <c r="AD996" s="750">
        <v>8</v>
      </c>
      <c r="AE996" s="750" t="s">
        <v>11475</v>
      </c>
    </row>
    <row r="997" spans="16:31">
      <c r="P997" s="750" t="s">
        <v>12444</v>
      </c>
      <c r="Q997" s="750" t="s">
        <v>1130</v>
      </c>
      <c r="R997" s="750" t="s">
        <v>11474</v>
      </c>
      <c r="S997" s="730">
        <v>0.125618853175226</v>
      </c>
      <c r="T997" s="750" t="s">
        <v>11475</v>
      </c>
      <c r="U997" s="750" t="s">
        <v>11501</v>
      </c>
      <c r="V997" s="750" t="s">
        <v>11501</v>
      </c>
      <c r="W997" s="750" t="s">
        <v>11475</v>
      </c>
      <c r="X997" s="750">
        <v>6</v>
      </c>
      <c r="Y997" s="750">
        <v>52</v>
      </c>
      <c r="Z997" s="750" t="s">
        <v>12440</v>
      </c>
      <c r="AA997" s="750">
        <v>1</v>
      </c>
      <c r="AB997" s="750">
        <v>0</v>
      </c>
      <c r="AC997" s="750">
        <v>0</v>
      </c>
      <c r="AD997" s="750">
        <v>8</v>
      </c>
      <c r="AE997" s="750" t="s">
        <v>11475</v>
      </c>
    </row>
    <row r="998" spans="16:31">
      <c r="P998" s="750" t="s">
        <v>12445</v>
      </c>
      <c r="Q998" s="750" t="s">
        <v>1130</v>
      </c>
      <c r="R998" s="750" t="s">
        <v>11474</v>
      </c>
      <c r="S998" s="730">
        <v>0.22247204154234401</v>
      </c>
      <c r="T998" s="750" t="s">
        <v>11475</v>
      </c>
      <c r="U998" s="750" t="s">
        <v>11501</v>
      </c>
      <c r="V998" s="750" t="s">
        <v>11501</v>
      </c>
      <c r="W998" s="750" t="s">
        <v>11475</v>
      </c>
      <c r="X998" s="750">
        <v>6</v>
      </c>
      <c r="Y998" s="750">
        <v>52</v>
      </c>
      <c r="Z998" s="750" t="s">
        <v>12440</v>
      </c>
      <c r="AA998" s="750">
        <v>1</v>
      </c>
      <c r="AB998" s="750">
        <v>0</v>
      </c>
      <c r="AC998" s="750">
        <v>0</v>
      </c>
      <c r="AD998" s="750">
        <v>8</v>
      </c>
      <c r="AE998" s="750" t="s">
        <v>11475</v>
      </c>
    </row>
    <row r="999" spans="16:31">
      <c r="P999" s="750" t="s">
        <v>12441</v>
      </c>
      <c r="Q999" s="750" t="s">
        <v>1223</v>
      </c>
      <c r="R999" s="750" t="s">
        <v>11474</v>
      </c>
      <c r="S999" s="730">
        <v>0.33276599711066601</v>
      </c>
      <c r="T999" s="750" t="s">
        <v>11475</v>
      </c>
      <c r="U999" s="750" t="s">
        <v>11523</v>
      </c>
      <c r="V999" s="750" t="s">
        <v>11524</v>
      </c>
      <c r="W999" s="750" t="s">
        <v>923</v>
      </c>
      <c r="X999" s="750">
        <v>6</v>
      </c>
      <c r="Y999" s="750">
        <v>52</v>
      </c>
      <c r="Z999" s="750" t="s">
        <v>12440</v>
      </c>
      <c r="AA999" s="750">
        <v>0</v>
      </c>
      <c r="AB999" s="750">
        <v>1</v>
      </c>
      <c r="AC999" s="750">
        <v>0</v>
      </c>
      <c r="AD999" s="750">
        <v>0</v>
      </c>
      <c r="AE999" s="750" t="s">
        <v>11475</v>
      </c>
    </row>
    <row r="1000" spans="16:31">
      <c r="P1000" s="750" t="s">
        <v>12446</v>
      </c>
      <c r="Q1000" s="750" t="s">
        <v>1223</v>
      </c>
      <c r="R1000" s="750" t="s">
        <v>11474</v>
      </c>
      <c r="S1000" s="730">
        <v>1.145647068629E-2</v>
      </c>
      <c r="T1000" s="750" t="s">
        <v>11475</v>
      </c>
      <c r="U1000" s="750" t="s">
        <v>11523</v>
      </c>
      <c r="V1000" s="750" t="s">
        <v>11524</v>
      </c>
      <c r="W1000" s="750" t="s">
        <v>11475</v>
      </c>
      <c r="X1000" s="750">
        <v>6</v>
      </c>
      <c r="Y1000" s="750">
        <v>52</v>
      </c>
      <c r="Z1000" s="750" t="s">
        <v>12440</v>
      </c>
      <c r="AA1000" s="750">
        <v>1</v>
      </c>
      <c r="AB1000" s="750">
        <v>0</v>
      </c>
      <c r="AC1000" s="750">
        <v>0</v>
      </c>
      <c r="AD1000" s="750">
        <v>0</v>
      </c>
      <c r="AE1000" s="750" t="s">
        <v>11475</v>
      </c>
    </row>
    <row r="1001" spans="16:31">
      <c r="P1001" s="750" t="s">
        <v>12442</v>
      </c>
      <c r="Q1001" s="750" t="s">
        <v>1223</v>
      </c>
      <c r="R1001" s="750" t="s">
        <v>11474</v>
      </c>
      <c r="S1001" s="730">
        <v>1.7577128717530699</v>
      </c>
      <c r="T1001" s="750" t="s">
        <v>11475</v>
      </c>
      <c r="U1001" s="750" t="s">
        <v>11476</v>
      </c>
      <c r="V1001" s="750" t="s">
        <v>11477</v>
      </c>
      <c r="W1001" s="750" t="s">
        <v>11475</v>
      </c>
      <c r="X1001" s="750">
        <v>6</v>
      </c>
      <c r="Y1001" s="750">
        <v>52</v>
      </c>
      <c r="Z1001" s="750" t="s">
        <v>12440</v>
      </c>
      <c r="AA1001" s="750">
        <v>1</v>
      </c>
      <c r="AB1001" s="750">
        <v>0</v>
      </c>
      <c r="AC1001" s="750">
        <v>0</v>
      </c>
      <c r="AD1001" s="750">
        <v>0</v>
      </c>
      <c r="AE1001" s="750" t="s">
        <v>11475</v>
      </c>
    </row>
    <row r="1002" spans="16:31">
      <c r="P1002" s="750" t="s">
        <v>12447</v>
      </c>
      <c r="Q1002" s="750" t="s">
        <v>973</v>
      </c>
      <c r="R1002" s="750" t="s">
        <v>11474</v>
      </c>
      <c r="S1002" s="730">
        <v>8.1060850591022998E-2</v>
      </c>
      <c r="T1002" s="750" t="s">
        <v>11475</v>
      </c>
      <c r="U1002" s="750" t="s">
        <v>11492</v>
      </c>
      <c r="V1002" s="750" t="s">
        <v>11493</v>
      </c>
      <c r="W1002" s="750" t="s">
        <v>11475</v>
      </c>
      <c r="X1002" s="750">
        <v>6</v>
      </c>
      <c r="Y1002" s="750">
        <v>53</v>
      </c>
      <c r="Z1002" s="750" t="s">
        <v>12448</v>
      </c>
      <c r="AA1002" s="750">
        <v>1</v>
      </c>
      <c r="AB1002" s="750">
        <v>0</v>
      </c>
      <c r="AC1002" s="750">
        <v>0</v>
      </c>
      <c r="AD1002" s="750">
        <v>0</v>
      </c>
      <c r="AE1002" s="750" t="s">
        <v>11475</v>
      </c>
    </row>
    <row r="1003" spans="16:31">
      <c r="P1003" s="750" t="s">
        <v>12449</v>
      </c>
      <c r="Q1003" s="750" t="s">
        <v>973</v>
      </c>
      <c r="R1003" s="750" t="s">
        <v>11474</v>
      </c>
      <c r="S1003" s="730">
        <v>0.167573065101565</v>
      </c>
      <c r="T1003" s="750" t="s">
        <v>11475</v>
      </c>
      <c r="U1003" s="750" t="s">
        <v>11523</v>
      </c>
      <c r="V1003" s="750" t="s">
        <v>11524</v>
      </c>
      <c r="W1003" s="750" t="s">
        <v>923</v>
      </c>
      <c r="X1003" s="750">
        <v>6</v>
      </c>
      <c r="Y1003" s="750">
        <v>53</v>
      </c>
      <c r="Z1003" s="750" t="s">
        <v>12448</v>
      </c>
      <c r="AA1003" s="750">
        <v>0</v>
      </c>
      <c r="AB1003" s="750">
        <v>1</v>
      </c>
      <c r="AC1003" s="750">
        <v>0</v>
      </c>
      <c r="AD1003" s="750">
        <v>0</v>
      </c>
      <c r="AE1003" s="750" t="s">
        <v>11475</v>
      </c>
    </row>
    <row r="1004" spans="16:31">
      <c r="P1004" s="750" t="s">
        <v>12449</v>
      </c>
      <c r="Q1004" s="750" t="s">
        <v>973</v>
      </c>
      <c r="R1004" s="750" t="s">
        <v>11474</v>
      </c>
      <c r="S1004" s="730">
        <v>0.16182114744478901</v>
      </c>
      <c r="T1004" s="750" t="s">
        <v>11475</v>
      </c>
      <c r="U1004" s="750" t="s">
        <v>11523</v>
      </c>
      <c r="V1004" s="750" t="s">
        <v>11524</v>
      </c>
      <c r="W1004" s="750" t="s">
        <v>923</v>
      </c>
      <c r="X1004" s="750">
        <v>6</v>
      </c>
      <c r="Y1004" s="750">
        <v>53</v>
      </c>
      <c r="Z1004" s="750" t="s">
        <v>12448</v>
      </c>
      <c r="AA1004" s="750">
        <v>0</v>
      </c>
      <c r="AB1004" s="750">
        <v>1</v>
      </c>
      <c r="AC1004" s="750">
        <v>0</v>
      </c>
      <c r="AD1004" s="750">
        <v>0</v>
      </c>
      <c r="AE1004" s="750" t="s">
        <v>11475</v>
      </c>
    </row>
    <row r="1005" spans="16:31">
      <c r="P1005" s="750" t="s">
        <v>12449</v>
      </c>
      <c r="Q1005" s="750" t="s">
        <v>973</v>
      </c>
      <c r="R1005" s="750" t="s">
        <v>11474</v>
      </c>
      <c r="S1005" s="730">
        <v>0.142393850832921</v>
      </c>
      <c r="T1005" s="750" t="s">
        <v>11475</v>
      </c>
      <c r="U1005" s="750" t="s">
        <v>11523</v>
      </c>
      <c r="V1005" s="750" t="s">
        <v>11524</v>
      </c>
      <c r="W1005" s="750" t="s">
        <v>923</v>
      </c>
      <c r="X1005" s="750">
        <v>6</v>
      </c>
      <c r="Y1005" s="750">
        <v>53</v>
      </c>
      <c r="Z1005" s="750" t="s">
        <v>12448</v>
      </c>
      <c r="AA1005" s="750">
        <v>0</v>
      </c>
      <c r="AB1005" s="750">
        <v>1</v>
      </c>
      <c r="AC1005" s="750">
        <v>0</v>
      </c>
      <c r="AD1005" s="750">
        <v>0</v>
      </c>
      <c r="AE1005" s="750" t="s">
        <v>11475</v>
      </c>
    </row>
    <row r="1006" spans="16:31">
      <c r="P1006" s="750" t="s">
        <v>12450</v>
      </c>
      <c r="Q1006" s="750" t="s">
        <v>973</v>
      </c>
      <c r="R1006" s="750" t="s">
        <v>11474</v>
      </c>
      <c r="S1006" s="730">
        <v>0.13582060655830899</v>
      </c>
      <c r="T1006" s="750" t="s">
        <v>11475</v>
      </c>
      <c r="U1006" s="750" t="s">
        <v>11523</v>
      </c>
      <c r="V1006" s="750" t="s">
        <v>11524</v>
      </c>
      <c r="W1006" s="750" t="s">
        <v>923</v>
      </c>
      <c r="X1006" s="750">
        <v>6</v>
      </c>
      <c r="Y1006" s="750">
        <v>53</v>
      </c>
      <c r="Z1006" s="750" t="s">
        <v>12448</v>
      </c>
      <c r="AA1006" s="750">
        <v>0</v>
      </c>
      <c r="AB1006" s="750">
        <v>1</v>
      </c>
      <c r="AC1006" s="750">
        <v>0</v>
      </c>
      <c r="AD1006" s="750">
        <v>0</v>
      </c>
      <c r="AE1006" s="750" t="s">
        <v>11475</v>
      </c>
    </row>
    <row r="1007" spans="16:31">
      <c r="P1007" s="750" t="s">
        <v>12442</v>
      </c>
      <c r="Q1007" s="750" t="s">
        <v>973</v>
      </c>
      <c r="R1007" s="750" t="s">
        <v>11474</v>
      </c>
      <c r="S1007" s="730">
        <v>1.17896233220416</v>
      </c>
      <c r="T1007" s="750" t="s">
        <v>11475</v>
      </c>
      <c r="U1007" s="750" t="s">
        <v>11476</v>
      </c>
      <c r="V1007" s="750" t="s">
        <v>11477</v>
      </c>
      <c r="W1007" s="750" t="s">
        <v>11475</v>
      </c>
      <c r="X1007" s="750">
        <v>6</v>
      </c>
      <c r="Y1007" s="750">
        <v>53</v>
      </c>
      <c r="Z1007" s="750" t="s">
        <v>12448</v>
      </c>
      <c r="AA1007" s="750">
        <v>1</v>
      </c>
      <c r="AB1007" s="750">
        <v>0</v>
      </c>
      <c r="AC1007" s="750">
        <v>0</v>
      </c>
      <c r="AD1007" s="750">
        <v>0</v>
      </c>
      <c r="AE1007" s="750" t="s">
        <v>11475</v>
      </c>
    </row>
    <row r="1008" spans="16:31">
      <c r="P1008" s="750" t="s">
        <v>12451</v>
      </c>
      <c r="Q1008" s="750" t="s">
        <v>973</v>
      </c>
      <c r="R1008" s="750" t="s">
        <v>11474</v>
      </c>
      <c r="S1008" s="730">
        <v>0.22346737296788199</v>
      </c>
      <c r="T1008" s="750" t="s">
        <v>11475</v>
      </c>
      <c r="U1008" s="750" t="s">
        <v>11476</v>
      </c>
      <c r="V1008" s="750" t="s">
        <v>11477</v>
      </c>
      <c r="W1008" s="750" t="s">
        <v>11475</v>
      </c>
      <c r="X1008" s="750">
        <v>6</v>
      </c>
      <c r="Y1008" s="750">
        <v>53</v>
      </c>
      <c r="Z1008" s="750" t="s">
        <v>12448</v>
      </c>
      <c r="AA1008" s="750">
        <v>1</v>
      </c>
      <c r="AB1008" s="750">
        <v>0</v>
      </c>
      <c r="AC1008" s="750">
        <v>0</v>
      </c>
      <c r="AD1008" s="750">
        <v>0</v>
      </c>
      <c r="AE1008" s="750" t="s">
        <v>11475</v>
      </c>
    </row>
    <row r="1009" spans="16:31">
      <c r="P1009" s="750" t="s">
        <v>12452</v>
      </c>
      <c r="Q1009" s="750" t="s">
        <v>973</v>
      </c>
      <c r="R1009" s="750" t="s">
        <v>11474</v>
      </c>
      <c r="S1009" s="730">
        <v>0.58045069475477096</v>
      </c>
      <c r="T1009" s="750" t="s">
        <v>11475</v>
      </c>
      <c r="U1009" s="750" t="s">
        <v>11501</v>
      </c>
      <c r="V1009" s="750" t="s">
        <v>11501</v>
      </c>
      <c r="W1009" s="750" t="s">
        <v>11475</v>
      </c>
      <c r="X1009" s="750">
        <v>6</v>
      </c>
      <c r="Y1009" s="750">
        <v>53</v>
      </c>
      <c r="Z1009" s="750" t="s">
        <v>12448</v>
      </c>
      <c r="AA1009" s="750">
        <v>1</v>
      </c>
      <c r="AB1009" s="750">
        <v>0</v>
      </c>
      <c r="AC1009" s="750">
        <v>0</v>
      </c>
      <c r="AD1009" s="750">
        <v>8</v>
      </c>
      <c r="AE1009" s="750" t="s">
        <v>11475</v>
      </c>
    </row>
    <row r="1010" spans="16:31">
      <c r="P1010" s="750" t="s">
        <v>12453</v>
      </c>
      <c r="Q1010" s="750" t="s">
        <v>973</v>
      </c>
      <c r="R1010" s="750" t="s">
        <v>11474</v>
      </c>
      <c r="S1010" s="730">
        <v>0.23931875690353399</v>
      </c>
      <c r="T1010" s="750" t="s">
        <v>11475</v>
      </c>
      <c r="U1010" s="750" t="s">
        <v>11501</v>
      </c>
      <c r="V1010" s="750" t="s">
        <v>11501</v>
      </c>
      <c r="W1010" s="750" t="s">
        <v>11475</v>
      </c>
      <c r="X1010" s="750">
        <v>6</v>
      </c>
      <c r="Y1010" s="750">
        <v>53</v>
      </c>
      <c r="Z1010" s="750" t="s">
        <v>12448</v>
      </c>
      <c r="AA1010" s="750">
        <v>1</v>
      </c>
      <c r="AB1010" s="750">
        <v>0</v>
      </c>
      <c r="AC1010" s="750">
        <v>0</v>
      </c>
      <c r="AD1010" s="750">
        <v>8</v>
      </c>
      <c r="AE1010" s="750" t="s">
        <v>11475</v>
      </c>
    </row>
    <row r="1011" spans="16:31">
      <c r="P1011" s="750" t="s">
        <v>12454</v>
      </c>
      <c r="Q1011" s="750" t="s">
        <v>1133</v>
      </c>
      <c r="R1011" s="750" t="s">
        <v>11474</v>
      </c>
      <c r="S1011" s="730">
        <v>1.1130835141963001E-2</v>
      </c>
      <c r="T1011" s="750" t="s">
        <v>11475</v>
      </c>
      <c r="U1011" s="750" t="s">
        <v>11476</v>
      </c>
      <c r="V1011" s="750" t="s">
        <v>11477</v>
      </c>
      <c r="W1011" s="750" t="s">
        <v>11475</v>
      </c>
      <c r="X1011" s="750">
        <v>6</v>
      </c>
      <c r="Y1011" s="750">
        <v>53</v>
      </c>
      <c r="Z1011" s="750" t="s">
        <v>12448</v>
      </c>
      <c r="AA1011" s="750">
        <v>1</v>
      </c>
      <c r="AB1011" s="750">
        <v>0</v>
      </c>
      <c r="AC1011" s="750">
        <v>0</v>
      </c>
      <c r="AD1011" s="750">
        <v>0</v>
      </c>
      <c r="AE1011" s="750" t="s">
        <v>11475</v>
      </c>
    </row>
    <row r="1012" spans="16:31">
      <c r="P1012" s="750" t="s">
        <v>12455</v>
      </c>
      <c r="Q1012" s="750" t="s">
        <v>1133</v>
      </c>
      <c r="R1012" s="750" t="s">
        <v>11474</v>
      </c>
      <c r="S1012" s="730">
        <v>0.13214716785917899</v>
      </c>
      <c r="T1012" s="750" t="s">
        <v>11475</v>
      </c>
      <c r="U1012" s="750" t="s">
        <v>11492</v>
      </c>
      <c r="V1012" s="750" t="s">
        <v>11493</v>
      </c>
      <c r="W1012" s="750" t="s">
        <v>11475</v>
      </c>
      <c r="X1012" s="750">
        <v>6</v>
      </c>
      <c r="Y1012" s="750">
        <v>53</v>
      </c>
      <c r="Z1012" s="750" t="s">
        <v>12448</v>
      </c>
      <c r="AA1012" s="750">
        <v>1</v>
      </c>
      <c r="AB1012" s="750">
        <v>0</v>
      </c>
      <c r="AC1012" s="750">
        <v>0</v>
      </c>
      <c r="AD1012" s="750">
        <v>0</v>
      </c>
      <c r="AE1012" s="750" t="s">
        <v>11475</v>
      </c>
    </row>
    <row r="1013" spans="16:31">
      <c r="P1013" s="750" t="s">
        <v>12456</v>
      </c>
      <c r="Q1013" s="750" t="s">
        <v>1133</v>
      </c>
      <c r="R1013" s="750" t="s">
        <v>11474</v>
      </c>
      <c r="S1013" s="730">
        <v>0.40983744930646798</v>
      </c>
      <c r="T1013" s="750" t="s">
        <v>11475</v>
      </c>
      <c r="U1013" s="750" t="s">
        <v>11492</v>
      </c>
      <c r="V1013" s="750" t="s">
        <v>11493</v>
      </c>
      <c r="W1013" s="750" t="s">
        <v>11475</v>
      </c>
      <c r="X1013" s="750">
        <v>6</v>
      </c>
      <c r="Y1013" s="750">
        <v>53</v>
      </c>
      <c r="Z1013" s="750" t="s">
        <v>12448</v>
      </c>
      <c r="AA1013" s="750">
        <v>1</v>
      </c>
      <c r="AB1013" s="750">
        <v>0</v>
      </c>
      <c r="AC1013" s="750">
        <v>0</v>
      </c>
      <c r="AD1013" s="750">
        <v>0</v>
      </c>
      <c r="AE1013" s="750" t="s">
        <v>11475</v>
      </c>
    </row>
    <row r="1014" spans="16:31">
      <c r="P1014" s="750" t="s">
        <v>12457</v>
      </c>
      <c r="Q1014" s="750" t="s">
        <v>1133</v>
      </c>
      <c r="R1014" s="750" t="s">
        <v>11474</v>
      </c>
      <c r="S1014" s="730">
        <v>0.110755230513786</v>
      </c>
      <c r="T1014" s="750" t="s">
        <v>11475</v>
      </c>
      <c r="U1014" s="750" t="s">
        <v>11492</v>
      </c>
      <c r="V1014" s="750" t="s">
        <v>11493</v>
      </c>
      <c r="W1014" s="750" t="s">
        <v>11475</v>
      </c>
      <c r="X1014" s="750">
        <v>6</v>
      </c>
      <c r="Y1014" s="750">
        <v>53</v>
      </c>
      <c r="Z1014" s="750" t="s">
        <v>12448</v>
      </c>
      <c r="AA1014" s="750">
        <v>1</v>
      </c>
      <c r="AB1014" s="750">
        <v>0</v>
      </c>
      <c r="AC1014" s="750">
        <v>0</v>
      </c>
      <c r="AD1014" s="750">
        <v>0</v>
      </c>
      <c r="AE1014" s="750" t="s">
        <v>11475</v>
      </c>
    </row>
    <row r="1015" spans="16:31">
      <c r="P1015" s="750" t="s">
        <v>12450</v>
      </c>
      <c r="Q1015" s="750" t="s">
        <v>1133</v>
      </c>
      <c r="R1015" s="750" t="s">
        <v>11474</v>
      </c>
      <c r="S1015" s="730">
        <v>4.1163519581856003E-2</v>
      </c>
      <c r="T1015" s="750" t="s">
        <v>11475</v>
      </c>
      <c r="U1015" s="750" t="s">
        <v>11523</v>
      </c>
      <c r="V1015" s="750" t="s">
        <v>11524</v>
      </c>
      <c r="W1015" s="750" t="s">
        <v>923</v>
      </c>
      <c r="X1015" s="750">
        <v>6</v>
      </c>
      <c r="Y1015" s="750">
        <v>53</v>
      </c>
      <c r="Z1015" s="750" t="s">
        <v>12448</v>
      </c>
      <c r="AA1015" s="750">
        <v>0</v>
      </c>
      <c r="AB1015" s="750">
        <v>1</v>
      </c>
      <c r="AC1015" s="750">
        <v>0</v>
      </c>
      <c r="AD1015" s="750">
        <v>0</v>
      </c>
      <c r="AE1015" s="750" t="s">
        <v>11475</v>
      </c>
    </row>
    <row r="1016" spans="16:31">
      <c r="P1016" s="750" t="s">
        <v>12450</v>
      </c>
      <c r="Q1016" s="750" t="s">
        <v>1133</v>
      </c>
      <c r="R1016" s="750" t="s">
        <v>11474</v>
      </c>
      <c r="S1016" s="730">
        <v>0.16478392035810799</v>
      </c>
      <c r="T1016" s="750" t="s">
        <v>11475</v>
      </c>
      <c r="U1016" s="750" t="s">
        <v>11523</v>
      </c>
      <c r="V1016" s="750" t="s">
        <v>11524</v>
      </c>
      <c r="W1016" s="750" t="s">
        <v>923</v>
      </c>
      <c r="X1016" s="750">
        <v>6</v>
      </c>
      <c r="Y1016" s="750">
        <v>53</v>
      </c>
      <c r="Z1016" s="750" t="s">
        <v>12448</v>
      </c>
      <c r="AA1016" s="750">
        <v>0</v>
      </c>
      <c r="AB1016" s="750">
        <v>1</v>
      </c>
      <c r="AC1016" s="750">
        <v>0</v>
      </c>
      <c r="AD1016" s="750">
        <v>0</v>
      </c>
      <c r="AE1016" s="750" t="s">
        <v>11475</v>
      </c>
    </row>
    <row r="1017" spans="16:31">
      <c r="P1017" s="750" t="s">
        <v>12450</v>
      </c>
      <c r="Q1017" s="750" t="s">
        <v>1133</v>
      </c>
      <c r="R1017" s="750" t="s">
        <v>11474</v>
      </c>
      <c r="S1017" s="730">
        <v>0.50540694106306605</v>
      </c>
      <c r="T1017" s="750" t="s">
        <v>11475</v>
      </c>
      <c r="U1017" s="750" t="s">
        <v>11523</v>
      </c>
      <c r="V1017" s="750" t="s">
        <v>11524</v>
      </c>
      <c r="W1017" s="750" t="s">
        <v>923</v>
      </c>
      <c r="X1017" s="750">
        <v>6</v>
      </c>
      <c r="Y1017" s="750">
        <v>53</v>
      </c>
      <c r="Z1017" s="750" t="s">
        <v>12448</v>
      </c>
      <c r="AA1017" s="750">
        <v>0</v>
      </c>
      <c r="AB1017" s="750">
        <v>1</v>
      </c>
      <c r="AC1017" s="750">
        <v>0</v>
      </c>
      <c r="AD1017" s="750">
        <v>0</v>
      </c>
      <c r="AE1017" s="750" t="s">
        <v>11475</v>
      </c>
    </row>
    <row r="1018" spans="16:31">
      <c r="P1018" s="750" t="s">
        <v>12451</v>
      </c>
      <c r="Q1018" s="750" t="s">
        <v>1133</v>
      </c>
      <c r="R1018" s="750" t="s">
        <v>11474</v>
      </c>
      <c r="S1018" s="730">
        <v>0.38524529245384698</v>
      </c>
      <c r="T1018" s="750" t="s">
        <v>11475</v>
      </c>
      <c r="U1018" s="750" t="s">
        <v>11476</v>
      </c>
      <c r="V1018" s="750" t="s">
        <v>11477</v>
      </c>
      <c r="W1018" s="750" t="s">
        <v>11475</v>
      </c>
      <c r="X1018" s="750">
        <v>6</v>
      </c>
      <c r="Y1018" s="750">
        <v>53</v>
      </c>
      <c r="Z1018" s="750" t="s">
        <v>12448</v>
      </c>
      <c r="AA1018" s="750">
        <v>1</v>
      </c>
      <c r="AB1018" s="750">
        <v>0</v>
      </c>
      <c r="AC1018" s="750">
        <v>0</v>
      </c>
      <c r="AD1018" s="750">
        <v>0</v>
      </c>
      <c r="AE1018" s="750" t="s">
        <v>11475</v>
      </c>
    </row>
    <row r="1019" spans="16:31">
      <c r="P1019" s="750" t="s">
        <v>12458</v>
      </c>
      <c r="Q1019" s="750" t="s">
        <v>1133</v>
      </c>
      <c r="R1019" s="750" t="s">
        <v>11474</v>
      </c>
      <c r="S1019" s="730">
        <v>5.0837439400604E-2</v>
      </c>
      <c r="T1019" s="750" t="s">
        <v>11475</v>
      </c>
      <c r="U1019" s="750" t="s">
        <v>11501</v>
      </c>
      <c r="V1019" s="750" t="s">
        <v>11501</v>
      </c>
      <c r="W1019" s="750" t="s">
        <v>11475</v>
      </c>
      <c r="X1019" s="750">
        <v>6</v>
      </c>
      <c r="Y1019" s="750">
        <v>53</v>
      </c>
      <c r="Z1019" s="750" t="s">
        <v>12448</v>
      </c>
      <c r="AA1019" s="750">
        <v>1</v>
      </c>
      <c r="AB1019" s="750">
        <v>0</v>
      </c>
      <c r="AC1019" s="750">
        <v>0</v>
      </c>
      <c r="AD1019" s="750">
        <v>8</v>
      </c>
      <c r="AE1019" s="750" t="s">
        <v>11475</v>
      </c>
    </row>
    <row r="1020" spans="16:31">
      <c r="P1020" s="750" t="s">
        <v>12459</v>
      </c>
      <c r="Q1020" s="750" t="s">
        <v>1133</v>
      </c>
      <c r="R1020" s="750" t="s">
        <v>11474</v>
      </c>
      <c r="S1020" s="730">
        <v>8.5208824377572004E-2</v>
      </c>
      <c r="T1020" s="750" t="s">
        <v>11475</v>
      </c>
      <c r="U1020" s="750" t="s">
        <v>11501</v>
      </c>
      <c r="V1020" s="750" t="s">
        <v>11501</v>
      </c>
      <c r="W1020" s="750" t="s">
        <v>11475</v>
      </c>
      <c r="X1020" s="750">
        <v>6</v>
      </c>
      <c r="Y1020" s="750">
        <v>53</v>
      </c>
      <c r="Z1020" s="750" t="s">
        <v>12448</v>
      </c>
      <c r="AA1020" s="750">
        <v>1</v>
      </c>
      <c r="AB1020" s="750">
        <v>0</v>
      </c>
      <c r="AC1020" s="750">
        <v>0</v>
      </c>
      <c r="AD1020" s="750">
        <v>8</v>
      </c>
      <c r="AE1020" s="750" t="s">
        <v>11475</v>
      </c>
    </row>
    <row r="1021" spans="16:31">
      <c r="P1021" s="750" t="s">
        <v>12460</v>
      </c>
      <c r="Q1021" s="750" t="s">
        <v>1133</v>
      </c>
      <c r="R1021" s="750" t="s">
        <v>11474</v>
      </c>
      <c r="S1021" s="730">
        <v>0.31873690515159098</v>
      </c>
      <c r="T1021" s="750" t="s">
        <v>11475</v>
      </c>
      <c r="U1021" s="750" t="s">
        <v>11476</v>
      </c>
      <c r="V1021" s="750" t="s">
        <v>11477</v>
      </c>
      <c r="W1021" s="750" t="s">
        <v>11475</v>
      </c>
      <c r="X1021" s="750">
        <v>6</v>
      </c>
      <c r="Y1021" s="750">
        <v>53</v>
      </c>
      <c r="Z1021" s="750" t="s">
        <v>12448</v>
      </c>
      <c r="AA1021" s="750">
        <v>1</v>
      </c>
      <c r="AB1021" s="750">
        <v>0</v>
      </c>
      <c r="AC1021" s="750">
        <v>0</v>
      </c>
      <c r="AD1021" s="750">
        <v>0</v>
      </c>
      <c r="AE1021" s="750" t="s">
        <v>11475</v>
      </c>
    </row>
    <row r="1022" spans="16:31">
      <c r="P1022" s="750" t="s">
        <v>12461</v>
      </c>
      <c r="Q1022" s="750" t="s">
        <v>1518</v>
      </c>
      <c r="R1022" s="750" t="s">
        <v>11474</v>
      </c>
      <c r="S1022" s="730">
        <v>0.92707708741368999</v>
      </c>
      <c r="T1022" s="750" t="s">
        <v>11475</v>
      </c>
      <c r="U1022" s="750" t="s">
        <v>11476</v>
      </c>
      <c r="V1022" s="750" t="s">
        <v>11477</v>
      </c>
      <c r="W1022" s="750" t="s">
        <v>11475</v>
      </c>
      <c r="X1022" s="750">
        <v>6</v>
      </c>
      <c r="Y1022" s="750">
        <v>54</v>
      </c>
      <c r="Z1022" s="750" t="s">
        <v>12462</v>
      </c>
      <c r="AA1022" s="750">
        <v>1</v>
      </c>
      <c r="AB1022" s="750">
        <v>0</v>
      </c>
      <c r="AC1022" s="750">
        <v>0</v>
      </c>
      <c r="AD1022" s="750">
        <v>0</v>
      </c>
      <c r="AE1022" s="750" t="s">
        <v>11475</v>
      </c>
    </row>
    <row r="1023" spans="16:31">
      <c r="P1023" s="750" t="s">
        <v>12463</v>
      </c>
      <c r="Q1023" s="750" t="s">
        <v>1518</v>
      </c>
      <c r="R1023" s="750" t="s">
        <v>11474</v>
      </c>
      <c r="S1023" s="730">
        <v>0.10373743697967799</v>
      </c>
      <c r="T1023" s="750" t="s">
        <v>11475</v>
      </c>
      <c r="U1023" s="750" t="s">
        <v>11492</v>
      </c>
      <c r="V1023" s="750" t="s">
        <v>11493</v>
      </c>
      <c r="W1023" s="750" t="s">
        <v>11475</v>
      </c>
      <c r="X1023" s="750">
        <v>6</v>
      </c>
      <c r="Y1023" s="750">
        <v>54</v>
      </c>
      <c r="Z1023" s="750" t="s">
        <v>12462</v>
      </c>
      <c r="AA1023" s="750">
        <v>1</v>
      </c>
      <c r="AB1023" s="750">
        <v>0</v>
      </c>
      <c r="AC1023" s="750">
        <v>0</v>
      </c>
      <c r="AD1023" s="750">
        <v>0</v>
      </c>
      <c r="AE1023" s="750" t="s">
        <v>11475</v>
      </c>
    </row>
    <row r="1024" spans="16:31">
      <c r="P1024" s="750" t="s">
        <v>12464</v>
      </c>
      <c r="Q1024" s="750" t="s">
        <v>1518</v>
      </c>
      <c r="R1024" s="750" t="s">
        <v>11474</v>
      </c>
      <c r="S1024" s="730">
        <v>0.32035146857040903</v>
      </c>
      <c r="T1024" s="750" t="s">
        <v>11475</v>
      </c>
      <c r="U1024" s="750" t="s">
        <v>11523</v>
      </c>
      <c r="V1024" s="750" t="s">
        <v>11524</v>
      </c>
      <c r="W1024" s="750" t="s">
        <v>923</v>
      </c>
      <c r="X1024" s="750">
        <v>6</v>
      </c>
      <c r="Y1024" s="750">
        <v>54</v>
      </c>
      <c r="Z1024" s="750" t="s">
        <v>12462</v>
      </c>
      <c r="AA1024" s="750">
        <v>0</v>
      </c>
      <c r="AB1024" s="750">
        <v>1</v>
      </c>
      <c r="AC1024" s="750">
        <v>0</v>
      </c>
      <c r="AD1024" s="750">
        <v>0</v>
      </c>
      <c r="AE1024" s="750" t="s">
        <v>11475</v>
      </c>
    </row>
    <row r="1025" spans="16:31">
      <c r="P1025" s="750" t="s">
        <v>12450</v>
      </c>
      <c r="Q1025" s="750" t="s">
        <v>1518</v>
      </c>
      <c r="R1025" s="750" t="s">
        <v>11474</v>
      </c>
      <c r="S1025" s="730">
        <v>0.10434509756712999</v>
      </c>
      <c r="T1025" s="750" t="s">
        <v>11475</v>
      </c>
      <c r="U1025" s="750" t="s">
        <v>11523</v>
      </c>
      <c r="V1025" s="750" t="s">
        <v>11524</v>
      </c>
      <c r="W1025" s="750" t="s">
        <v>923</v>
      </c>
      <c r="X1025" s="750">
        <v>6</v>
      </c>
      <c r="Y1025" s="750">
        <v>54</v>
      </c>
      <c r="Z1025" s="750" t="s">
        <v>12462</v>
      </c>
      <c r="AA1025" s="750">
        <v>0</v>
      </c>
      <c r="AB1025" s="750">
        <v>1</v>
      </c>
      <c r="AC1025" s="750">
        <v>0</v>
      </c>
      <c r="AD1025" s="750">
        <v>0</v>
      </c>
      <c r="AE1025" s="750" t="s">
        <v>11475</v>
      </c>
    </row>
    <row r="1026" spans="16:31">
      <c r="P1026" s="750" t="s">
        <v>12465</v>
      </c>
      <c r="Q1026" s="750" t="s">
        <v>1518</v>
      </c>
      <c r="R1026" s="750" t="s">
        <v>11474</v>
      </c>
      <c r="S1026" s="730">
        <v>9.5536564849926994E-2</v>
      </c>
      <c r="T1026" s="750" t="s">
        <v>11475</v>
      </c>
      <c r="U1026" s="750" t="s">
        <v>11501</v>
      </c>
      <c r="V1026" s="750" t="s">
        <v>11501</v>
      </c>
      <c r="W1026" s="750" t="s">
        <v>11475</v>
      </c>
      <c r="X1026" s="750">
        <v>6</v>
      </c>
      <c r="Y1026" s="750">
        <v>54</v>
      </c>
      <c r="Z1026" s="750" t="s">
        <v>12462</v>
      </c>
      <c r="AA1026" s="750">
        <v>1</v>
      </c>
      <c r="AB1026" s="750">
        <v>0</v>
      </c>
      <c r="AC1026" s="750">
        <v>0</v>
      </c>
      <c r="AD1026" s="750">
        <v>8</v>
      </c>
      <c r="AE1026" s="750" t="s">
        <v>11475</v>
      </c>
    </row>
    <row r="1027" spans="16:31">
      <c r="P1027" s="750" t="s">
        <v>12466</v>
      </c>
      <c r="Q1027" s="750" t="s">
        <v>1518</v>
      </c>
      <c r="R1027" s="750" t="s">
        <v>11474</v>
      </c>
      <c r="S1027" s="730">
        <v>0.103259198060326</v>
      </c>
      <c r="T1027" s="750" t="s">
        <v>11475</v>
      </c>
      <c r="U1027" s="750" t="s">
        <v>11501</v>
      </c>
      <c r="V1027" s="750" t="s">
        <v>11501</v>
      </c>
      <c r="W1027" s="750" t="s">
        <v>11475</v>
      </c>
      <c r="X1027" s="750">
        <v>6</v>
      </c>
      <c r="Y1027" s="750">
        <v>54</v>
      </c>
      <c r="Z1027" s="750" t="s">
        <v>12462</v>
      </c>
      <c r="AA1027" s="750">
        <v>1</v>
      </c>
      <c r="AB1027" s="750">
        <v>0</v>
      </c>
      <c r="AC1027" s="750">
        <v>0</v>
      </c>
      <c r="AD1027" s="750">
        <v>8</v>
      </c>
      <c r="AE1027" s="750" t="s">
        <v>11475</v>
      </c>
    </row>
    <row r="1028" spans="16:31">
      <c r="P1028" s="750" t="s">
        <v>12467</v>
      </c>
      <c r="Q1028" s="750" t="s">
        <v>1518</v>
      </c>
      <c r="R1028" s="750" t="s">
        <v>11474</v>
      </c>
      <c r="S1028" s="730">
        <v>0.37235351479430301</v>
      </c>
      <c r="T1028" s="750" t="s">
        <v>11475</v>
      </c>
      <c r="U1028" s="750" t="s">
        <v>11476</v>
      </c>
      <c r="V1028" s="750" t="s">
        <v>11477</v>
      </c>
      <c r="W1028" s="750" t="s">
        <v>11475</v>
      </c>
      <c r="X1028" s="750">
        <v>6</v>
      </c>
      <c r="Y1028" s="750">
        <v>54</v>
      </c>
      <c r="Z1028" s="750" t="s">
        <v>12462</v>
      </c>
      <c r="AA1028" s="750">
        <v>1</v>
      </c>
      <c r="AB1028" s="750">
        <v>0</v>
      </c>
      <c r="AC1028" s="750">
        <v>0</v>
      </c>
      <c r="AD1028" s="750">
        <v>0</v>
      </c>
      <c r="AE1028" s="750" t="s">
        <v>11475</v>
      </c>
    </row>
    <row r="1029" spans="16:31">
      <c r="P1029" s="750" t="s">
        <v>12468</v>
      </c>
      <c r="Q1029" s="750" t="s">
        <v>1139</v>
      </c>
      <c r="R1029" s="750" t="s">
        <v>11474</v>
      </c>
      <c r="S1029" s="730">
        <v>1.7559230545362801</v>
      </c>
      <c r="T1029" s="750" t="s">
        <v>11475</v>
      </c>
      <c r="U1029" s="750" t="s">
        <v>11476</v>
      </c>
      <c r="V1029" s="750" t="s">
        <v>11477</v>
      </c>
      <c r="W1029" s="750" t="s">
        <v>11475</v>
      </c>
      <c r="X1029" s="750">
        <v>6</v>
      </c>
      <c r="Y1029" s="750">
        <v>54</v>
      </c>
      <c r="Z1029" s="750" t="s">
        <v>12462</v>
      </c>
      <c r="AA1029" s="750">
        <v>1</v>
      </c>
      <c r="AB1029" s="750">
        <v>0</v>
      </c>
      <c r="AC1029" s="750">
        <v>0</v>
      </c>
      <c r="AD1029" s="750">
        <v>0</v>
      </c>
      <c r="AE1029" s="750" t="s">
        <v>11475</v>
      </c>
    </row>
    <row r="1030" spans="16:31">
      <c r="P1030" s="750" t="s">
        <v>12469</v>
      </c>
      <c r="Q1030" s="750" t="s">
        <v>1139</v>
      </c>
      <c r="R1030" s="750" t="s">
        <v>11474</v>
      </c>
      <c r="S1030" s="730">
        <v>3.3227322651272997E-2</v>
      </c>
      <c r="T1030" s="750" t="s">
        <v>11475</v>
      </c>
      <c r="U1030" s="750" t="s">
        <v>11492</v>
      </c>
      <c r="V1030" s="750" t="s">
        <v>11493</v>
      </c>
      <c r="W1030" s="750" t="s">
        <v>11475</v>
      </c>
      <c r="X1030" s="750">
        <v>6</v>
      </c>
      <c r="Y1030" s="750">
        <v>54</v>
      </c>
      <c r="Z1030" s="750" t="s">
        <v>12462</v>
      </c>
      <c r="AA1030" s="750">
        <v>1</v>
      </c>
      <c r="AB1030" s="750">
        <v>0</v>
      </c>
      <c r="AC1030" s="750">
        <v>0</v>
      </c>
      <c r="AD1030" s="750">
        <v>0</v>
      </c>
      <c r="AE1030" s="750" t="s">
        <v>11475</v>
      </c>
    </row>
    <row r="1031" spans="16:31">
      <c r="P1031" s="750" t="s">
        <v>12464</v>
      </c>
      <c r="Q1031" s="750" t="s">
        <v>1139</v>
      </c>
      <c r="R1031" s="750" t="s">
        <v>11474</v>
      </c>
      <c r="S1031" s="730">
        <v>0.61873583453913095</v>
      </c>
      <c r="T1031" s="750" t="s">
        <v>11475</v>
      </c>
      <c r="U1031" s="750" t="s">
        <v>11523</v>
      </c>
      <c r="V1031" s="750" t="s">
        <v>11524</v>
      </c>
      <c r="W1031" s="750" t="s">
        <v>923</v>
      </c>
      <c r="X1031" s="750">
        <v>6</v>
      </c>
      <c r="Y1031" s="750">
        <v>54</v>
      </c>
      <c r="Z1031" s="750" t="s">
        <v>12462</v>
      </c>
      <c r="AA1031" s="750">
        <v>0</v>
      </c>
      <c r="AB1031" s="750">
        <v>1</v>
      </c>
      <c r="AC1031" s="750">
        <v>0</v>
      </c>
      <c r="AD1031" s="750">
        <v>0</v>
      </c>
      <c r="AE1031" s="750" t="s">
        <v>11475</v>
      </c>
    </row>
    <row r="1032" spans="16:31">
      <c r="P1032" s="750" t="s">
        <v>12470</v>
      </c>
      <c r="Q1032" s="750" t="s">
        <v>1139</v>
      </c>
      <c r="R1032" s="750" t="s">
        <v>11474</v>
      </c>
      <c r="S1032" s="730">
        <v>8.7495302783685003E-2</v>
      </c>
      <c r="T1032" s="750" t="s">
        <v>11475</v>
      </c>
      <c r="U1032" s="750" t="s">
        <v>11501</v>
      </c>
      <c r="V1032" s="750" t="s">
        <v>11501</v>
      </c>
      <c r="W1032" s="750" t="s">
        <v>11475</v>
      </c>
      <c r="X1032" s="750">
        <v>6</v>
      </c>
      <c r="Y1032" s="750">
        <v>54</v>
      </c>
      <c r="Z1032" s="750" t="s">
        <v>12462</v>
      </c>
      <c r="AA1032" s="750">
        <v>1</v>
      </c>
      <c r="AB1032" s="750">
        <v>0</v>
      </c>
      <c r="AC1032" s="750">
        <v>0</v>
      </c>
      <c r="AD1032" s="750">
        <v>8</v>
      </c>
      <c r="AE1032" s="750" t="s">
        <v>11475</v>
      </c>
    </row>
    <row r="1033" spans="16:31">
      <c r="P1033" s="750" t="s">
        <v>12471</v>
      </c>
      <c r="Q1033" s="750" t="s">
        <v>1139</v>
      </c>
      <c r="R1033" s="750" t="s">
        <v>11474</v>
      </c>
      <c r="S1033" s="730">
        <v>0.123419326560486</v>
      </c>
      <c r="T1033" s="750" t="s">
        <v>11475</v>
      </c>
      <c r="U1033" s="750" t="s">
        <v>11501</v>
      </c>
      <c r="V1033" s="750" t="s">
        <v>11501</v>
      </c>
      <c r="W1033" s="750" t="s">
        <v>11475</v>
      </c>
      <c r="X1033" s="750">
        <v>6</v>
      </c>
      <c r="Y1033" s="750">
        <v>54</v>
      </c>
      <c r="Z1033" s="750" t="s">
        <v>12462</v>
      </c>
      <c r="AA1033" s="750">
        <v>1</v>
      </c>
      <c r="AB1033" s="750">
        <v>0</v>
      </c>
      <c r="AC1033" s="750">
        <v>0</v>
      </c>
      <c r="AD1033" s="750">
        <v>8</v>
      </c>
      <c r="AE1033" s="750" t="s">
        <v>11475</v>
      </c>
    </row>
    <row r="1034" spans="16:31">
      <c r="P1034" s="750" t="s">
        <v>12472</v>
      </c>
      <c r="Q1034" s="750" t="s">
        <v>1145</v>
      </c>
      <c r="R1034" s="750" t="s">
        <v>11474</v>
      </c>
      <c r="S1034" s="730">
        <v>1.0836890106010799</v>
      </c>
      <c r="T1034" s="750" t="s">
        <v>11475</v>
      </c>
      <c r="U1034" s="750" t="s">
        <v>11492</v>
      </c>
      <c r="V1034" s="750" t="s">
        <v>11493</v>
      </c>
      <c r="W1034" s="750" t="s">
        <v>11475</v>
      </c>
      <c r="X1034" s="750">
        <v>6</v>
      </c>
      <c r="Y1034" s="750">
        <v>55</v>
      </c>
      <c r="Z1034" s="750" t="s">
        <v>12473</v>
      </c>
      <c r="AA1034" s="750">
        <v>1</v>
      </c>
      <c r="AB1034" s="750">
        <v>0</v>
      </c>
      <c r="AC1034" s="750">
        <v>0</v>
      </c>
      <c r="AD1034" s="750">
        <v>0</v>
      </c>
      <c r="AE1034" s="750" t="s">
        <v>11475</v>
      </c>
    </row>
    <row r="1035" spans="16:31">
      <c r="P1035" s="750" t="s">
        <v>12474</v>
      </c>
      <c r="Q1035" s="750" t="s">
        <v>1145</v>
      </c>
      <c r="R1035" s="750" t="s">
        <v>11474</v>
      </c>
      <c r="S1035" s="730">
        <v>0.27456148415020298</v>
      </c>
      <c r="T1035" s="750" t="s">
        <v>11475</v>
      </c>
      <c r="U1035" s="750" t="s">
        <v>11501</v>
      </c>
      <c r="V1035" s="750" t="s">
        <v>11501</v>
      </c>
      <c r="W1035" s="750" t="s">
        <v>11475</v>
      </c>
      <c r="X1035" s="750">
        <v>6</v>
      </c>
      <c r="Y1035" s="750">
        <v>55</v>
      </c>
      <c r="Z1035" s="750" t="s">
        <v>12473</v>
      </c>
      <c r="AA1035" s="750">
        <v>1</v>
      </c>
      <c r="AB1035" s="750">
        <v>0</v>
      </c>
      <c r="AC1035" s="750">
        <v>0</v>
      </c>
      <c r="AD1035" s="750">
        <v>8</v>
      </c>
      <c r="AE1035" s="750" t="s">
        <v>11475</v>
      </c>
    </row>
    <row r="1036" spans="16:31">
      <c r="P1036" s="750" t="s">
        <v>12475</v>
      </c>
      <c r="Q1036" s="750" t="s">
        <v>1145</v>
      </c>
      <c r="R1036" s="750" t="s">
        <v>11474</v>
      </c>
      <c r="S1036" s="730">
        <v>0.11014756538015701</v>
      </c>
      <c r="T1036" s="750" t="s">
        <v>11475</v>
      </c>
      <c r="U1036" s="750" t="s">
        <v>11501</v>
      </c>
      <c r="V1036" s="750" t="s">
        <v>11501</v>
      </c>
      <c r="W1036" s="750" t="s">
        <v>11475</v>
      </c>
      <c r="X1036" s="750">
        <v>6</v>
      </c>
      <c r="Y1036" s="750">
        <v>55</v>
      </c>
      <c r="Z1036" s="750" t="s">
        <v>12473</v>
      </c>
      <c r="AA1036" s="750">
        <v>1</v>
      </c>
      <c r="AB1036" s="750">
        <v>0</v>
      </c>
      <c r="AC1036" s="750">
        <v>0</v>
      </c>
      <c r="AD1036" s="750">
        <v>8</v>
      </c>
      <c r="AE1036" s="750" t="s">
        <v>11475</v>
      </c>
    </row>
    <row r="1037" spans="16:31">
      <c r="P1037" s="750" t="s">
        <v>12476</v>
      </c>
      <c r="Q1037" s="750" t="s">
        <v>1145</v>
      </c>
      <c r="R1037" s="750" t="s">
        <v>11474</v>
      </c>
      <c r="S1037" s="730">
        <v>0.97472441095413798</v>
      </c>
      <c r="T1037" s="750" t="s">
        <v>11475</v>
      </c>
      <c r="U1037" s="750" t="s">
        <v>11492</v>
      </c>
      <c r="V1037" s="750" t="s">
        <v>11493</v>
      </c>
      <c r="W1037" s="750" t="s">
        <v>11475</v>
      </c>
      <c r="X1037" s="750">
        <v>6</v>
      </c>
      <c r="Y1037" s="750">
        <v>55</v>
      </c>
      <c r="Z1037" s="750" t="s">
        <v>12473</v>
      </c>
      <c r="AA1037" s="750">
        <v>1</v>
      </c>
      <c r="AB1037" s="750">
        <v>0</v>
      </c>
      <c r="AC1037" s="750">
        <v>0</v>
      </c>
      <c r="AD1037" s="750">
        <v>0</v>
      </c>
      <c r="AE1037" s="750" t="s">
        <v>11475</v>
      </c>
    </row>
    <row r="1038" spans="16:31">
      <c r="P1038" s="750" t="s">
        <v>12477</v>
      </c>
      <c r="Q1038" s="750" t="s">
        <v>1524</v>
      </c>
      <c r="R1038" s="750" t="s">
        <v>11474</v>
      </c>
      <c r="S1038" s="730">
        <v>3.9258061660436001E-2</v>
      </c>
      <c r="T1038" s="750" t="s">
        <v>11475</v>
      </c>
      <c r="U1038" s="750" t="s">
        <v>11523</v>
      </c>
      <c r="V1038" s="750" t="s">
        <v>11524</v>
      </c>
      <c r="W1038" s="750" t="s">
        <v>1295</v>
      </c>
      <c r="X1038" s="750">
        <v>6</v>
      </c>
      <c r="Y1038" s="750">
        <v>55</v>
      </c>
      <c r="Z1038" s="750" t="s">
        <v>12473</v>
      </c>
      <c r="AA1038" s="750">
        <v>0</v>
      </c>
      <c r="AB1038" s="750">
        <v>1</v>
      </c>
      <c r="AC1038" s="750">
        <v>0</v>
      </c>
      <c r="AD1038" s="750">
        <v>0</v>
      </c>
      <c r="AE1038" s="750" t="s">
        <v>11475</v>
      </c>
    </row>
    <row r="1039" spans="16:31">
      <c r="P1039" s="750" t="s">
        <v>12478</v>
      </c>
      <c r="Q1039" s="750" t="s">
        <v>1524</v>
      </c>
      <c r="R1039" s="750" t="s">
        <v>11474</v>
      </c>
      <c r="S1039" s="730">
        <v>1.3619068030476E-2</v>
      </c>
      <c r="T1039" s="750" t="s">
        <v>11475</v>
      </c>
      <c r="U1039" s="750" t="s">
        <v>11523</v>
      </c>
      <c r="V1039" s="750" t="s">
        <v>11524</v>
      </c>
      <c r="W1039" s="750" t="s">
        <v>11475</v>
      </c>
      <c r="X1039" s="750">
        <v>6</v>
      </c>
      <c r="Y1039" s="750">
        <v>55</v>
      </c>
      <c r="Z1039" s="750" t="s">
        <v>12473</v>
      </c>
      <c r="AA1039" s="750">
        <v>1</v>
      </c>
      <c r="AB1039" s="750">
        <v>0</v>
      </c>
      <c r="AC1039" s="750">
        <v>0</v>
      </c>
      <c r="AD1039" s="750">
        <v>0</v>
      </c>
      <c r="AE1039" s="750" t="s">
        <v>11475</v>
      </c>
    </row>
    <row r="1040" spans="16:31">
      <c r="P1040" s="750" t="s">
        <v>12479</v>
      </c>
      <c r="Q1040" s="750" t="s">
        <v>1524</v>
      </c>
      <c r="R1040" s="750" t="s">
        <v>11474</v>
      </c>
      <c r="S1040" s="730">
        <v>0.25148135690558499</v>
      </c>
      <c r="T1040" s="750" t="s">
        <v>11475</v>
      </c>
      <c r="U1040" s="750" t="s">
        <v>11492</v>
      </c>
      <c r="V1040" s="750" t="s">
        <v>11493</v>
      </c>
      <c r="W1040" s="750" t="s">
        <v>11475</v>
      </c>
      <c r="X1040" s="750">
        <v>6</v>
      </c>
      <c r="Y1040" s="750">
        <v>55</v>
      </c>
      <c r="Z1040" s="750" t="s">
        <v>12473</v>
      </c>
      <c r="AA1040" s="750">
        <v>1</v>
      </c>
      <c r="AB1040" s="750">
        <v>0</v>
      </c>
      <c r="AC1040" s="750">
        <v>0</v>
      </c>
      <c r="AD1040" s="750">
        <v>0</v>
      </c>
      <c r="AE1040" s="750" t="s">
        <v>11475</v>
      </c>
    </row>
    <row r="1041" spans="16:31">
      <c r="P1041" s="750" t="s">
        <v>12480</v>
      </c>
      <c r="Q1041" s="750" t="s">
        <v>1524</v>
      </c>
      <c r="R1041" s="750" t="s">
        <v>11474</v>
      </c>
      <c r="S1041" s="730">
        <v>0.68468320780986502</v>
      </c>
      <c r="T1041" s="750" t="s">
        <v>11475</v>
      </c>
      <c r="U1041" s="750" t="s">
        <v>11492</v>
      </c>
      <c r="V1041" s="750" t="s">
        <v>11493</v>
      </c>
      <c r="W1041" s="750" t="s">
        <v>11475</v>
      </c>
      <c r="X1041" s="750">
        <v>6</v>
      </c>
      <c r="Y1041" s="750">
        <v>55</v>
      </c>
      <c r="Z1041" s="750" t="s">
        <v>12473</v>
      </c>
      <c r="AA1041" s="750">
        <v>1</v>
      </c>
      <c r="AB1041" s="750">
        <v>0</v>
      </c>
      <c r="AC1041" s="750">
        <v>0</v>
      </c>
      <c r="AD1041" s="750">
        <v>0</v>
      </c>
      <c r="AE1041" s="750" t="s">
        <v>11475</v>
      </c>
    </row>
    <row r="1042" spans="16:31">
      <c r="P1042" s="750" t="s">
        <v>12481</v>
      </c>
      <c r="Q1042" s="750" t="s">
        <v>1524</v>
      </c>
      <c r="R1042" s="750" t="s">
        <v>11474</v>
      </c>
      <c r="S1042" s="730">
        <v>0.24585483912185799</v>
      </c>
      <c r="T1042" s="750" t="s">
        <v>11475</v>
      </c>
      <c r="U1042" s="750" t="s">
        <v>11523</v>
      </c>
      <c r="V1042" s="750" t="s">
        <v>11524</v>
      </c>
      <c r="W1042" s="750" t="s">
        <v>923</v>
      </c>
      <c r="X1042" s="750">
        <v>6</v>
      </c>
      <c r="Y1042" s="750">
        <v>55</v>
      </c>
      <c r="Z1042" s="750" t="s">
        <v>12473</v>
      </c>
      <c r="AA1042" s="750">
        <v>0</v>
      </c>
      <c r="AB1042" s="750">
        <v>1</v>
      </c>
      <c r="AC1042" s="750">
        <v>0</v>
      </c>
      <c r="AD1042" s="750">
        <v>0</v>
      </c>
      <c r="AE1042" s="750" t="s">
        <v>11475</v>
      </c>
    </row>
    <row r="1043" spans="16:31">
      <c r="P1043" s="750" t="s">
        <v>12477</v>
      </c>
      <c r="Q1043" s="750" t="s">
        <v>1524</v>
      </c>
      <c r="R1043" s="750" t="s">
        <v>11474</v>
      </c>
      <c r="S1043" s="730">
        <v>0.32763599119568299</v>
      </c>
      <c r="T1043" s="750" t="s">
        <v>11475</v>
      </c>
      <c r="U1043" s="750" t="s">
        <v>11523</v>
      </c>
      <c r="V1043" s="750" t="s">
        <v>11524</v>
      </c>
      <c r="W1043" s="750" t="s">
        <v>1295</v>
      </c>
      <c r="X1043" s="750">
        <v>6</v>
      </c>
      <c r="Y1043" s="750">
        <v>55</v>
      </c>
      <c r="Z1043" s="750" t="s">
        <v>12473</v>
      </c>
      <c r="AA1043" s="750">
        <v>0</v>
      </c>
      <c r="AB1043" s="750">
        <v>1</v>
      </c>
      <c r="AC1043" s="750">
        <v>0</v>
      </c>
      <c r="AD1043" s="750">
        <v>0</v>
      </c>
      <c r="AE1043" s="750" t="s">
        <v>11475</v>
      </c>
    </row>
    <row r="1044" spans="16:31">
      <c r="P1044" s="750" t="s">
        <v>12482</v>
      </c>
      <c r="Q1044" s="750" t="s">
        <v>1524</v>
      </c>
      <c r="R1044" s="750" t="s">
        <v>11474</v>
      </c>
      <c r="S1044" s="730">
        <v>0.32271634368403401</v>
      </c>
      <c r="T1044" s="750" t="s">
        <v>11475</v>
      </c>
      <c r="U1044" s="750" t="s">
        <v>11553</v>
      </c>
      <c r="V1044" s="750" t="s">
        <v>11554</v>
      </c>
      <c r="W1044" s="750" t="s">
        <v>11475</v>
      </c>
      <c r="X1044" s="750">
        <v>6</v>
      </c>
      <c r="Y1044" s="750">
        <v>55</v>
      </c>
      <c r="Z1044" s="750" t="s">
        <v>12473</v>
      </c>
      <c r="AA1044" s="750">
        <v>1</v>
      </c>
      <c r="AB1044" s="750">
        <v>0</v>
      </c>
      <c r="AC1044" s="750">
        <v>0</v>
      </c>
      <c r="AD1044" s="750">
        <v>0</v>
      </c>
      <c r="AE1044" s="750" t="s">
        <v>11475</v>
      </c>
    </row>
    <row r="1045" spans="16:31">
      <c r="P1045" s="750" t="s">
        <v>12483</v>
      </c>
      <c r="Q1045" s="750" t="s">
        <v>1524</v>
      </c>
      <c r="R1045" s="750" t="s">
        <v>11474</v>
      </c>
      <c r="S1045" s="730">
        <v>0.10585938190033101</v>
      </c>
      <c r="T1045" s="750" t="s">
        <v>11475</v>
      </c>
      <c r="U1045" s="750" t="s">
        <v>11501</v>
      </c>
      <c r="V1045" s="750" t="s">
        <v>11501</v>
      </c>
      <c r="W1045" s="750" t="s">
        <v>11475</v>
      </c>
      <c r="X1045" s="750">
        <v>6</v>
      </c>
      <c r="Y1045" s="750">
        <v>55</v>
      </c>
      <c r="Z1045" s="750" t="s">
        <v>12473</v>
      </c>
      <c r="AA1045" s="750">
        <v>1</v>
      </c>
      <c r="AB1045" s="750">
        <v>0</v>
      </c>
      <c r="AC1045" s="750">
        <v>0</v>
      </c>
      <c r="AD1045" s="750">
        <v>8</v>
      </c>
      <c r="AE1045" s="750" t="s">
        <v>11475</v>
      </c>
    </row>
    <row r="1046" spans="16:31">
      <c r="P1046" s="750" t="s">
        <v>12484</v>
      </c>
      <c r="Q1046" s="750" t="s">
        <v>1524</v>
      </c>
      <c r="R1046" s="750" t="s">
        <v>11474</v>
      </c>
      <c r="S1046" s="730">
        <v>7.8744765981557996E-2</v>
      </c>
      <c r="T1046" s="750" t="s">
        <v>11475</v>
      </c>
      <c r="U1046" s="750" t="s">
        <v>11501</v>
      </c>
      <c r="V1046" s="750" t="s">
        <v>11501</v>
      </c>
      <c r="W1046" s="750" t="s">
        <v>11475</v>
      </c>
      <c r="X1046" s="750">
        <v>6</v>
      </c>
      <c r="Y1046" s="750">
        <v>55</v>
      </c>
      <c r="Z1046" s="750" t="s">
        <v>12473</v>
      </c>
      <c r="AA1046" s="750">
        <v>1</v>
      </c>
      <c r="AB1046" s="750">
        <v>0</v>
      </c>
      <c r="AC1046" s="750">
        <v>0</v>
      </c>
      <c r="AD1046" s="750">
        <v>8</v>
      </c>
      <c r="AE1046" s="750" t="s">
        <v>11475</v>
      </c>
    </row>
    <row r="1047" spans="16:31">
      <c r="P1047" s="750" t="s">
        <v>12485</v>
      </c>
      <c r="Q1047" s="750" t="s">
        <v>1524</v>
      </c>
      <c r="R1047" s="750" t="s">
        <v>11474</v>
      </c>
      <c r="S1047" s="730">
        <v>3.0667789753274999E-2</v>
      </c>
      <c r="T1047" s="750" t="s">
        <v>11475</v>
      </c>
      <c r="U1047" s="750" t="s">
        <v>11501</v>
      </c>
      <c r="V1047" s="750" t="s">
        <v>11501</v>
      </c>
      <c r="W1047" s="750" t="s">
        <v>11475</v>
      </c>
      <c r="X1047" s="750">
        <v>6</v>
      </c>
      <c r="Y1047" s="750">
        <v>55</v>
      </c>
      <c r="Z1047" s="750" t="s">
        <v>12473</v>
      </c>
      <c r="AA1047" s="750">
        <v>1</v>
      </c>
      <c r="AB1047" s="750">
        <v>0</v>
      </c>
      <c r="AC1047" s="750">
        <v>0</v>
      </c>
      <c r="AD1047" s="750">
        <v>8</v>
      </c>
      <c r="AE1047" s="750" t="s">
        <v>11475</v>
      </c>
    </row>
    <row r="1048" spans="16:31">
      <c r="P1048" s="750" t="s">
        <v>12486</v>
      </c>
      <c r="Q1048" s="750" t="s">
        <v>1524</v>
      </c>
      <c r="R1048" s="750" t="s">
        <v>11474</v>
      </c>
      <c r="S1048" s="730">
        <v>9.3862718353402999E-2</v>
      </c>
      <c r="T1048" s="750" t="s">
        <v>11475</v>
      </c>
      <c r="U1048" s="750" t="s">
        <v>11501</v>
      </c>
      <c r="V1048" s="750" t="s">
        <v>11501</v>
      </c>
      <c r="W1048" s="750" t="s">
        <v>11475</v>
      </c>
      <c r="X1048" s="750">
        <v>6</v>
      </c>
      <c r="Y1048" s="750">
        <v>55</v>
      </c>
      <c r="Z1048" s="750" t="s">
        <v>12473</v>
      </c>
      <c r="AA1048" s="750">
        <v>1</v>
      </c>
      <c r="AB1048" s="750">
        <v>0</v>
      </c>
      <c r="AC1048" s="750">
        <v>0</v>
      </c>
      <c r="AD1048" s="750">
        <v>8</v>
      </c>
      <c r="AE1048" s="750" t="s">
        <v>11475</v>
      </c>
    </row>
    <row r="1049" spans="16:31">
      <c r="P1049" s="750" t="s">
        <v>12487</v>
      </c>
      <c r="Q1049" s="750" t="s">
        <v>1524</v>
      </c>
      <c r="R1049" s="750" t="s">
        <v>11474</v>
      </c>
      <c r="S1049" s="730">
        <v>9.2965197000443006E-2</v>
      </c>
      <c r="T1049" s="750" t="s">
        <v>11475</v>
      </c>
      <c r="U1049" s="750" t="s">
        <v>11501</v>
      </c>
      <c r="V1049" s="750" t="s">
        <v>11501</v>
      </c>
      <c r="W1049" s="750" t="s">
        <v>11475</v>
      </c>
      <c r="X1049" s="750">
        <v>6</v>
      </c>
      <c r="Y1049" s="750">
        <v>55</v>
      </c>
      <c r="Z1049" s="750" t="s">
        <v>12473</v>
      </c>
      <c r="AA1049" s="750">
        <v>1</v>
      </c>
      <c r="AB1049" s="750">
        <v>0</v>
      </c>
      <c r="AC1049" s="750">
        <v>0</v>
      </c>
      <c r="AD1049" s="750">
        <v>8</v>
      </c>
      <c r="AE1049" s="750" t="s">
        <v>11475</v>
      </c>
    </row>
    <row r="1050" spans="16:31">
      <c r="P1050" s="750" t="s">
        <v>12477</v>
      </c>
      <c r="Q1050" s="750" t="s">
        <v>12488</v>
      </c>
      <c r="R1050" s="750" t="s">
        <v>11474</v>
      </c>
      <c r="S1050" s="730">
        <v>1.05565671313397</v>
      </c>
      <c r="T1050" s="750" t="s">
        <v>11475</v>
      </c>
      <c r="U1050" s="750" t="s">
        <v>11523</v>
      </c>
      <c r="V1050" s="750" t="s">
        <v>11524</v>
      </c>
      <c r="W1050" s="750" t="s">
        <v>1295</v>
      </c>
      <c r="X1050" s="750">
        <v>6</v>
      </c>
      <c r="Y1050" s="750">
        <v>57</v>
      </c>
      <c r="Z1050" s="750" t="s">
        <v>12473</v>
      </c>
      <c r="AA1050" s="750">
        <v>0</v>
      </c>
      <c r="AB1050" s="750">
        <v>1</v>
      </c>
      <c r="AC1050" s="750">
        <v>0</v>
      </c>
      <c r="AD1050" s="750">
        <v>0</v>
      </c>
      <c r="AE1050" s="750" t="s">
        <v>11475</v>
      </c>
    </row>
    <row r="1051" spans="16:31">
      <c r="P1051" s="750" t="s">
        <v>12489</v>
      </c>
      <c r="Q1051" s="750" t="s">
        <v>12488</v>
      </c>
      <c r="R1051" s="750" t="s">
        <v>11474</v>
      </c>
      <c r="S1051" s="730">
        <v>0.23936425982551601</v>
      </c>
      <c r="T1051" s="750" t="s">
        <v>11475</v>
      </c>
      <c r="U1051" s="750" t="s">
        <v>11523</v>
      </c>
      <c r="V1051" s="750" t="s">
        <v>11524</v>
      </c>
      <c r="W1051" s="750" t="s">
        <v>11475</v>
      </c>
      <c r="X1051" s="750">
        <v>6</v>
      </c>
      <c r="Y1051" s="750">
        <v>58</v>
      </c>
      <c r="Z1051" s="750" t="s">
        <v>12490</v>
      </c>
      <c r="AA1051" s="750">
        <v>1</v>
      </c>
      <c r="AB1051" s="750">
        <v>0</v>
      </c>
      <c r="AC1051" s="750">
        <v>0</v>
      </c>
      <c r="AD1051" s="750">
        <v>0</v>
      </c>
      <c r="AE1051" s="750" t="s">
        <v>11475</v>
      </c>
    </row>
    <row r="1052" spans="16:31">
      <c r="P1052" s="750" t="s">
        <v>12491</v>
      </c>
      <c r="Q1052" s="750" t="s">
        <v>12488</v>
      </c>
      <c r="R1052" s="750" t="s">
        <v>11474</v>
      </c>
      <c r="S1052" s="730">
        <v>2.7232751164435999E-2</v>
      </c>
      <c r="T1052" s="750" t="s">
        <v>11475</v>
      </c>
      <c r="U1052" s="750" t="s">
        <v>11523</v>
      </c>
      <c r="V1052" s="750" t="s">
        <v>11524</v>
      </c>
      <c r="W1052" s="750" t="s">
        <v>11475</v>
      </c>
      <c r="X1052" s="750">
        <v>6</v>
      </c>
      <c r="Y1052" s="750">
        <v>58</v>
      </c>
      <c r="Z1052" s="750" t="s">
        <v>12490</v>
      </c>
      <c r="AA1052" s="750">
        <v>1</v>
      </c>
      <c r="AB1052" s="750">
        <v>0</v>
      </c>
      <c r="AC1052" s="750">
        <v>0</v>
      </c>
      <c r="AD1052" s="750">
        <v>0</v>
      </c>
      <c r="AE1052" s="750" t="s">
        <v>11475</v>
      </c>
    </row>
    <row r="1053" spans="16:31">
      <c r="P1053" s="750" t="s">
        <v>12492</v>
      </c>
      <c r="Q1053" s="750" t="s">
        <v>12488</v>
      </c>
      <c r="R1053" s="750" t="s">
        <v>11474</v>
      </c>
      <c r="S1053" s="730">
        <v>1.7743070121489199</v>
      </c>
      <c r="T1053" s="750" t="s">
        <v>11475</v>
      </c>
      <c r="U1053" s="750" t="s">
        <v>11492</v>
      </c>
      <c r="V1053" s="750" t="s">
        <v>11493</v>
      </c>
      <c r="W1053" s="750" t="s">
        <v>11475</v>
      </c>
      <c r="X1053" s="750">
        <v>6</v>
      </c>
      <c r="Y1053" s="750">
        <v>58</v>
      </c>
      <c r="Z1053" s="750" t="s">
        <v>12490</v>
      </c>
      <c r="AA1053" s="750">
        <v>1</v>
      </c>
      <c r="AB1053" s="750">
        <v>0</v>
      </c>
      <c r="AC1053" s="750">
        <v>0</v>
      </c>
      <c r="AD1053" s="750">
        <v>0</v>
      </c>
      <c r="AE1053" s="750" t="s">
        <v>11475</v>
      </c>
    </row>
    <row r="1054" spans="16:31">
      <c r="P1054" s="750" t="s">
        <v>12493</v>
      </c>
      <c r="Q1054" s="750" t="s">
        <v>12488</v>
      </c>
      <c r="R1054" s="750" t="s">
        <v>11474</v>
      </c>
      <c r="S1054" s="730">
        <v>9.2591436365615607</v>
      </c>
      <c r="T1054" s="750" t="s">
        <v>11475</v>
      </c>
      <c r="U1054" s="750" t="s">
        <v>11523</v>
      </c>
      <c r="V1054" s="750" t="s">
        <v>11524</v>
      </c>
      <c r="W1054" s="750" t="s">
        <v>923</v>
      </c>
      <c r="X1054" s="750">
        <v>6</v>
      </c>
      <c r="Y1054" s="750">
        <v>56</v>
      </c>
      <c r="Z1054" s="750" t="s">
        <v>12473</v>
      </c>
      <c r="AA1054" s="750">
        <v>0</v>
      </c>
      <c r="AB1054" s="750">
        <v>1</v>
      </c>
      <c r="AC1054" s="750">
        <v>0</v>
      </c>
      <c r="AD1054" s="750">
        <v>0</v>
      </c>
      <c r="AE1054" s="750" t="s">
        <v>11475</v>
      </c>
    </row>
    <row r="1055" spans="16:31">
      <c r="P1055" s="750" t="s">
        <v>12477</v>
      </c>
      <c r="Q1055" s="750" t="s">
        <v>12488</v>
      </c>
      <c r="R1055" s="750" t="s">
        <v>11474</v>
      </c>
      <c r="S1055" s="730">
        <v>1.1023138224098701</v>
      </c>
      <c r="T1055" s="750" t="s">
        <v>11475</v>
      </c>
      <c r="U1055" s="750" t="s">
        <v>11523</v>
      </c>
      <c r="V1055" s="750" t="s">
        <v>11524</v>
      </c>
      <c r="W1055" s="750" t="s">
        <v>1295</v>
      </c>
      <c r="X1055" s="750">
        <v>6</v>
      </c>
      <c r="Y1055" s="750">
        <v>56</v>
      </c>
      <c r="Z1055" s="750" t="s">
        <v>12473</v>
      </c>
      <c r="AA1055" s="750">
        <v>0</v>
      </c>
      <c r="AB1055" s="750">
        <v>1</v>
      </c>
      <c r="AC1055" s="750">
        <v>0</v>
      </c>
      <c r="AD1055" s="750">
        <v>0</v>
      </c>
      <c r="AE1055" s="750" t="s">
        <v>11475</v>
      </c>
    </row>
    <row r="1056" spans="16:31">
      <c r="P1056" s="750" t="s">
        <v>12477</v>
      </c>
      <c r="Q1056" s="750" t="s">
        <v>12488</v>
      </c>
      <c r="R1056" s="750" t="s">
        <v>11474</v>
      </c>
      <c r="S1056" s="730">
        <v>0.144296421736682</v>
      </c>
      <c r="T1056" s="750" t="s">
        <v>11475</v>
      </c>
      <c r="U1056" s="750" t="s">
        <v>11523</v>
      </c>
      <c r="V1056" s="750" t="s">
        <v>11524</v>
      </c>
      <c r="W1056" s="750" t="s">
        <v>1295</v>
      </c>
      <c r="X1056" s="750">
        <v>6</v>
      </c>
      <c r="Y1056" s="750">
        <v>58</v>
      </c>
      <c r="Z1056" s="750" t="s">
        <v>12490</v>
      </c>
      <c r="AA1056" s="750">
        <v>0</v>
      </c>
      <c r="AB1056" s="750">
        <v>1</v>
      </c>
      <c r="AC1056" s="750">
        <v>0</v>
      </c>
      <c r="AD1056" s="750">
        <v>0</v>
      </c>
      <c r="AE1056" s="750" t="s">
        <v>11475</v>
      </c>
    </row>
    <row r="1057" spans="16:31">
      <c r="P1057" s="750" t="s">
        <v>12477</v>
      </c>
      <c r="Q1057" s="750" t="s">
        <v>12488</v>
      </c>
      <c r="R1057" s="750" t="s">
        <v>11474</v>
      </c>
      <c r="S1057" s="730">
        <v>0.150978245037932</v>
      </c>
      <c r="T1057" s="750" t="s">
        <v>11475</v>
      </c>
      <c r="U1057" s="750" t="s">
        <v>11523</v>
      </c>
      <c r="V1057" s="750" t="s">
        <v>11524</v>
      </c>
      <c r="W1057" s="750" t="s">
        <v>1295</v>
      </c>
      <c r="X1057" s="750">
        <v>6</v>
      </c>
      <c r="Y1057" s="750">
        <v>58</v>
      </c>
      <c r="Z1057" s="750" t="s">
        <v>12490</v>
      </c>
      <c r="AA1057" s="750">
        <v>0</v>
      </c>
      <c r="AB1057" s="750">
        <v>1</v>
      </c>
      <c r="AC1057" s="750">
        <v>0</v>
      </c>
      <c r="AD1057" s="750">
        <v>0</v>
      </c>
      <c r="AE1057" s="750" t="s">
        <v>11475</v>
      </c>
    </row>
    <row r="1058" spans="16:31">
      <c r="P1058" s="750" t="s">
        <v>12482</v>
      </c>
      <c r="Q1058" s="750" t="s">
        <v>12488</v>
      </c>
      <c r="R1058" s="750" t="s">
        <v>11474</v>
      </c>
      <c r="S1058" s="730">
        <v>0.17083183978525701</v>
      </c>
      <c r="T1058" s="750" t="s">
        <v>11475</v>
      </c>
      <c r="U1058" s="750" t="s">
        <v>11553</v>
      </c>
      <c r="V1058" s="750" t="s">
        <v>11554</v>
      </c>
      <c r="W1058" s="750" t="s">
        <v>11475</v>
      </c>
      <c r="X1058" s="750">
        <v>6</v>
      </c>
      <c r="Y1058" s="750">
        <v>58</v>
      </c>
      <c r="Z1058" s="750" t="s">
        <v>12490</v>
      </c>
      <c r="AA1058" s="750">
        <v>1</v>
      </c>
      <c r="AB1058" s="750">
        <v>0</v>
      </c>
      <c r="AC1058" s="750">
        <v>0</v>
      </c>
      <c r="AD1058" s="750">
        <v>0</v>
      </c>
      <c r="AE1058" s="750" t="s">
        <v>11475</v>
      </c>
    </row>
    <row r="1059" spans="16:31">
      <c r="P1059" s="750" t="s">
        <v>12494</v>
      </c>
      <c r="Q1059" s="750" t="s">
        <v>12488</v>
      </c>
      <c r="R1059" s="750" t="s">
        <v>11474</v>
      </c>
      <c r="S1059" s="730">
        <v>0.150165997491886</v>
      </c>
      <c r="T1059" s="750" t="s">
        <v>11475</v>
      </c>
      <c r="U1059" s="750" t="s">
        <v>11501</v>
      </c>
      <c r="V1059" s="750" t="s">
        <v>11501</v>
      </c>
      <c r="W1059" s="750" t="s">
        <v>11475</v>
      </c>
      <c r="X1059" s="750">
        <v>6</v>
      </c>
      <c r="Y1059" s="750">
        <v>58</v>
      </c>
      <c r="Z1059" s="750" t="s">
        <v>12490</v>
      </c>
      <c r="AA1059" s="750">
        <v>1</v>
      </c>
      <c r="AB1059" s="750">
        <v>0</v>
      </c>
      <c r="AC1059" s="750">
        <v>0</v>
      </c>
      <c r="AD1059" s="750">
        <v>8</v>
      </c>
      <c r="AE1059" s="750" t="s">
        <v>11475</v>
      </c>
    </row>
    <row r="1060" spans="16:31">
      <c r="P1060" s="750" t="s">
        <v>12495</v>
      </c>
      <c r="Q1060" s="750" t="s">
        <v>12488</v>
      </c>
      <c r="R1060" s="750" t="s">
        <v>11474</v>
      </c>
      <c r="S1060" s="730">
        <v>0.15588204061996</v>
      </c>
      <c r="T1060" s="750" t="s">
        <v>11475</v>
      </c>
      <c r="U1060" s="750" t="s">
        <v>11501</v>
      </c>
      <c r="V1060" s="750" t="s">
        <v>11501</v>
      </c>
      <c r="W1060" s="750" t="s">
        <v>11475</v>
      </c>
      <c r="X1060" s="750">
        <v>6</v>
      </c>
      <c r="Y1060" s="750">
        <v>58</v>
      </c>
      <c r="Z1060" s="750" t="s">
        <v>12490</v>
      </c>
      <c r="AA1060" s="750">
        <v>1</v>
      </c>
      <c r="AB1060" s="750">
        <v>0</v>
      </c>
      <c r="AC1060" s="750">
        <v>0</v>
      </c>
      <c r="AD1060" s="750">
        <v>8</v>
      </c>
      <c r="AE1060" s="750" t="s">
        <v>11475</v>
      </c>
    </row>
    <row r="1061" spans="16:31">
      <c r="P1061" s="750" t="s">
        <v>12491</v>
      </c>
      <c r="Q1061" s="750" t="s">
        <v>12496</v>
      </c>
      <c r="R1061" s="750" t="s">
        <v>11474</v>
      </c>
      <c r="S1061" s="730">
        <v>0.27086008777138398</v>
      </c>
      <c r="T1061" s="750" t="s">
        <v>11475</v>
      </c>
      <c r="U1061" s="750" t="s">
        <v>11523</v>
      </c>
      <c r="V1061" s="750" t="s">
        <v>11524</v>
      </c>
      <c r="W1061" s="750" t="s">
        <v>11475</v>
      </c>
      <c r="X1061" s="750">
        <v>6</v>
      </c>
      <c r="Y1061" s="750">
        <v>58</v>
      </c>
      <c r="Z1061" s="750" t="s">
        <v>12490</v>
      </c>
      <c r="AA1061" s="750">
        <v>1</v>
      </c>
      <c r="AB1061" s="750">
        <v>0</v>
      </c>
      <c r="AC1061" s="750">
        <v>0</v>
      </c>
      <c r="AD1061" s="750">
        <v>0</v>
      </c>
      <c r="AE1061" s="750" t="s">
        <v>11475</v>
      </c>
    </row>
    <row r="1062" spans="16:31">
      <c r="P1062" s="750" t="s">
        <v>12497</v>
      </c>
      <c r="Q1062" s="750" t="s">
        <v>12496</v>
      </c>
      <c r="R1062" s="750" t="s">
        <v>11474</v>
      </c>
      <c r="S1062" s="730">
        <v>6.3975208032366004E-2</v>
      </c>
      <c r="T1062" s="750" t="s">
        <v>11475</v>
      </c>
      <c r="U1062" s="750" t="s">
        <v>11492</v>
      </c>
      <c r="V1062" s="750" t="s">
        <v>11493</v>
      </c>
      <c r="W1062" s="750" t="s">
        <v>11475</v>
      </c>
      <c r="X1062" s="750">
        <v>6</v>
      </c>
      <c r="Y1062" s="750">
        <v>58</v>
      </c>
      <c r="Z1062" s="750" t="s">
        <v>12490</v>
      </c>
      <c r="AA1062" s="750">
        <v>1</v>
      </c>
      <c r="AB1062" s="750">
        <v>0</v>
      </c>
      <c r="AC1062" s="750">
        <v>0</v>
      </c>
      <c r="AD1062" s="750">
        <v>0</v>
      </c>
      <c r="AE1062" s="750" t="s">
        <v>11475</v>
      </c>
    </row>
    <row r="1063" spans="16:31">
      <c r="P1063" s="750" t="s">
        <v>12498</v>
      </c>
      <c r="Q1063" s="750" t="s">
        <v>12496</v>
      </c>
      <c r="R1063" s="750" t="s">
        <v>11474</v>
      </c>
      <c r="S1063" s="730">
        <v>0.136679264808338</v>
      </c>
      <c r="T1063" s="750" t="s">
        <v>11475</v>
      </c>
      <c r="U1063" s="750" t="s">
        <v>11523</v>
      </c>
      <c r="V1063" s="750" t="s">
        <v>11524</v>
      </c>
      <c r="W1063" s="750" t="s">
        <v>923</v>
      </c>
      <c r="X1063" s="750">
        <v>6</v>
      </c>
      <c r="Y1063" s="750">
        <v>58</v>
      </c>
      <c r="Z1063" s="750" t="s">
        <v>12490</v>
      </c>
      <c r="AA1063" s="750">
        <v>0</v>
      </c>
      <c r="AB1063" s="750">
        <v>1</v>
      </c>
      <c r="AC1063" s="750">
        <v>0</v>
      </c>
      <c r="AD1063" s="750">
        <v>0</v>
      </c>
      <c r="AE1063" s="750" t="s">
        <v>11475</v>
      </c>
    </row>
    <row r="1064" spans="16:31">
      <c r="P1064" s="750" t="s">
        <v>12499</v>
      </c>
      <c r="Q1064" s="750" t="s">
        <v>12496</v>
      </c>
      <c r="R1064" s="750" t="s">
        <v>11474</v>
      </c>
      <c r="S1064" s="730">
        <v>0.311159172779986</v>
      </c>
      <c r="T1064" s="750" t="s">
        <v>11475</v>
      </c>
      <c r="U1064" s="750" t="s">
        <v>11476</v>
      </c>
      <c r="V1064" s="750" t="s">
        <v>11477</v>
      </c>
      <c r="W1064" s="750" t="s">
        <v>11475</v>
      </c>
      <c r="X1064" s="750">
        <v>6</v>
      </c>
      <c r="Y1064" s="750">
        <v>58</v>
      </c>
      <c r="Z1064" s="750" t="s">
        <v>12490</v>
      </c>
      <c r="AA1064" s="750">
        <v>1</v>
      </c>
      <c r="AB1064" s="750">
        <v>0</v>
      </c>
      <c r="AC1064" s="750">
        <v>0</v>
      </c>
      <c r="AD1064" s="750">
        <v>0</v>
      </c>
      <c r="AE1064" s="750" t="s">
        <v>11475</v>
      </c>
    </row>
    <row r="1065" spans="16:31">
      <c r="P1065" s="750" t="s">
        <v>12500</v>
      </c>
      <c r="Q1065" s="750" t="s">
        <v>12496</v>
      </c>
      <c r="R1065" s="750" t="s">
        <v>11474</v>
      </c>
      <c r="S1065" s="730">
        <v>0.17998232254885399</v>
      </c>
      <c r="T1065" s="750" t="s">
        <v>11475</v>
      </c>
      <c r="U1065" s="750" t="s">
        <v>11501</v>
      </c>
      <c r="V1065" s="750" t="s">
        <v>11501</v>
      </c>
      <c r="W1065" s="750" t="s">
        <v>11475</v>
      </c>
      <c r="X1065" s="750">
        <v>6</v>
      </c>
      <c r="Y1065" s="750">
        <v>58</v>
      </c>
      <c r="Z1065" s="750" t="s">
        <v>12490</v>
      </c>
      <c r="AA1065" s="750">
        <v>1</v>
      </c>
      <c r="AB1065" s="750">
        <v>0</v>
      </c>
      <c r="AC1065" s="750">
        <v>0</v>
      </c>
      <c r="AD1065" s="750">
        <v>8</v>
      </c>
      <c r="AE1065" s="750" t="s">
        <v>11475</v>
      </c>
    </row>
    <row r="1066" spans="16:31">
      <c r="P1066" s="750" t="s">
        <v>12501</v>
      </c>
      <c r="Q1066" s="750" t="s">
        <v>12496</v>
      </c>
      <c r="R1066" s="750" t="s">
        <v>11474</v>
      </c>
      <c r="S1066" s="730">
        <v>0.26848395223840898</v>
      </c>
      <c r="T1066" s="750" t="s">
        <v>11475</v>
      </c>
      <c r="U1066" s="750" t="s">
        <v>11501</v>
      </c>
      <c r="V1066" s="750" t="s">
        <v>11501</v>
      </c>
      <c r="W1066" s="750" t="s">
        <v>11475</v>
      </c>
      <c r="X1066" s="750">
        <v>6</v>
      </c>
      <c r="Y1066" s="750">
        <v>58</v>
      </c>
      <c r="Z1066" s="750" t="s">
        <v>12490</v>
      </c>
      <c r="AA1066" s="750">
        <v>1</v>
      </c>
      <c r="AB1066" s="750">
        <v>0</v>
      </c>
      <c r="AC1066" s="750">
        <v>0</v>
      </c>
      <c r="AD1066" s="750">
        <v>8</v>
      </c>
      <c r="AE1066" s="750" t="s">
        <v>11475</v>
      </c>
    </row>
    <row r="1067" spans="16:31">
      <c r="P1067" s="750" t="s">
        <v>12502</v>
      </c>
      <c r="Q1067" s="750" t="s">
        <v>12496</v>
      </c>
      <c r="R1067" s="750" t="s">
        <v>11474</v>
      </c>
      <c r="S1067" s="730">
        <v>0.65040149443945405</v>
      </c>
      <c r="T1067" s="750" t="s">
        <v>11475</v>
      </c>
      <c r="U1067" s="750" t="s">
        <v>11476</v>
      </c>
      <c r="V1067" s="750" t="s">
        <v>11477</v>
      </c>
      <c r="W1067" s="750" t="s">
        <v>11475</v>
      </c>
      <c r="X1067" s="750">
        <v>6</v>
      </c>
      <c r="Y1067" s="750">
        <v>58</v>
      </c>
      <c r="Z1067" s="750" t="s">
        <v>12490</v>
      </c>
      <c r="AA1067" s="750">
        <v>1</v>
      </c>
      <c r="AB1067" s="750">
        <v>0</v>
      </c>
      <c r="AC1067" s="750">
        <v>0</v>
      </c>
      <c r="AD1067" s="750">
        <v>0</v>
      </c>
      <c r="AE1067" s="750" t="s">
        <v>11475</v>
      </c>
    </row>
    <row r="1068" spans="16:31">
      <c r="P1068" s="750" t="s">
        <v>12503</v>
      </c>
      <c r="Q1068" s="750" t="s">
        <v>12504</v>
      </c>
      <c r="R1068" s="750" t="s">
        <v>11474</v>
      </c>
      <c r="S1068" s="730">
        <v>1.37130613005619</v>
      </c>
      <c r="T1068" s="750" t="s">
        <v>11475</v>
      </c>
      <c r="U1068" s="750" t="s">
        <v>11476</v>
      </c>
      <c r="V1068" s="750" t="s">
        <v>11477</v>
      </c>
      <c r="W1068" s="750" t="s">
        <v>11475</v>
      </c>
      <c r="X1068" s="750">
        <v>6</v>
      </c>
      <c r="Y1068" s="750">
        <v>59</v>
      </c>
      <c r="Z1068" s="750" t="s">
        <v>12505</v>
      </c>
      <c r="AA1068" s="750">
        <v>1</v>
      </c>
      <c r="AB1068" s="750">
        <v>0</v>
      </c>
      <c r="AC1068" s="750">
        <v>0</v>
      </c>
      <c r="AD1068" s="750">
        <v>0</v>
      </c>
      <c r="AE1068" s="750" t="s">
        <v>11475</v>
      </c>
    </row>
    <row r="1069" spans="16:31">
      <c r="P1069" s="750" t="s">
        <v>12498</v>
      </c>
      <c r="Q1069" s="750" t="s">
        <v>12504</v>
      </c>
      <c r="R1069" s="750" t="s">
        <v>11474</v>
      </c>
      <c r="S1069" s="730">
        <v>0.24711134223139999</v>
      </c>
      <c r="T1069" s="750" t="s">
        <v>11475</v>
      </c>
      <c r="U1069" s="750" t="s">
        <v>11523</v>
      </c>
      <c r="V1069" s="750" t="s">
        <v>11524</v>
      </c>
      <c r="W1069" s="750" t="s">
        <v>923</v>
      </c>
      <c r="X1069" s="750">
        <v>6</v>
      </c>
      <c r="Y1069" s="750">
        <v>59</v>
      </c>
      <c r="Z1069" s="750" t="s">
        <v>12505</v>
      </c>
      <c r="AA1069" s="750">
        <v>0</v>
      </c>
      <c r="AB1069" s="750">
        <v>1</v>
      </c>
      <c r="AC1069" s="750">
        <v>0</v>
      </c>
      <c r="AD1069" s="750">
        <v>0</v>
      </c>
      <c r="AE1069" s="750" t="s">
        <v>11475</v>
      </c>
    </row>
    <row r="1070" spans="16:31">
      <c r="P1070" s="750" t="s">
        <v>12506</v>
      </c>
      <c r="Q1070" s="750" t="s">
        <v>12504</v>
      </c>
      <c r="R1070" s="750" t="s">
        <v>11474</v>
      </c>
      <c r="S1070" s="730">
        <v>7.3331694895887006E-2</v>
      </c>
      <c r="T1070" s="750" t="s">
        <v>11475</v>
      </c>
      <c r="U1070" s="750" t="s">
        <v>11523</v>
      </c>
      <c r="V1070" s="750" t="s">
        <v>11524</v>
      </c>
      <c r="W1070" s="750" t="s">
        <v>957</v>
      </c>
      <c r="X1070" s="750">
        <v>6</v>
      </c>
      <c r="Y1070" s="750">
        <v>59</v>
      </c>
      <c r="Z1070" s="750" t="s">
        <v>12505</v>
      </c>
      <c r="AA1070" s="750">
        <v>0</v>
      </c>
      <c r="AB1070" s="750">
        <v>1</v>
      </c>
      <c r="AC1070" s="750">
        <v>0</v>
      </c>
      <c r="AD1070" s="750">
        <v>0</v>
      </c>
      <c r="AE1070" s="750" t="s">
        <v>11475</v>
      </c>
    </row>
    <row r="1071" spans="16:31">
      <c r="P1071" s="750" t="s">
        <v>12507</v>
      </c>
      <c r="Q1071" s="750" t="s">
        <v>12504</v>
      </c>
      <c r="R1071" s="750" t="s">
        <v>11474</v>
      </c>
      <c r="S1071" s="730">
        <v>2.1665657182441001E-2</v>
      </c>
      <c r="T1071" s="750" t="s">
        <v>11475</v>
      </c>
      <c r="U1071" s="750" t="s">
        <v>11523</v>
      </c>
      <c r="V1071" s="750" t="s">
        <v>11524</v>
      </c>
      <c r="W1071" s="750" t="s">
        <v>957</v>
      </c>
      <c r="X1071" s="750">
        <v>6</v>
      </c>
      <c r="Y1071" s="750">
        <v>59</v>
      </c>
      <c r="Z1071" s="750" t="s">
        <v>12505</v>
      </c>
      <c r="AA1071" s="750">
        <v>0</v>
      </c>
      <c r="AB1071" s="750">
        <v>1</v>
      </c>
      <c r="AC1071" s="750">
        <v>0</v>
      </c>
      <c r="AD1071" s="750">
        <v>0</v>
      </c>
      <c r="AE1071" s="750" t="s">
        <v>11475</v>
      </c>
    </row>
    <row r="1072" spans="16:31">
      <c r="P1072" s="750" t="s">
        <v>12508</v>
      </c>
      <c r="Q1072" s="750" t="s">
        <v>12509</v>
      </c>
      <c r="R1072" s="750" t="s">
        <v>11474</v>
      </c>
      <c r="S1072" s="730">
        <v>0.24065959383373201</v>
      </c>
      <c r="T1072" s="750" t="s">
        <v>11475</v>
      </c>
      <c r="U1072" s="750" t="s">
        <v>11492</v>
      </c>
      <c r="V1072" s="750" t="s">
        <v>11493</v>
      </c>
      <c r="W1072" s="750" t="s">
        <v>11475</v>
      </c>
      <c r="X1072" s="750">
        <v>6</v>
      </c>
      <c r="Y1072" s="750">
        <v>59</v>
      </c>
      <c r="Z1072" s="750" t="s">
        <v>12505</v>
      </c>
      <c r="AA1072" s="750">
        <v>1</v>
      </c>
      <c r="AB1072" s="750">
        <v>0</v>
      </c>
      <c r="AC1072" s="750">
        <v>0</v>
      </c>
      <c r="AD1072" s="750">
        <v>0</v>
      </c>
      <c r="AE1072" s="750" t="s">
        <v>11475</v>
      </c>
    </row>
    <row r="1073" spans="16:31">
      <c r="P1073" s="750" t="s">
        <v>12510</v>
      </c>
      <c r="Q1073" s="750" t="s">
        <v>12509</v>
      </c>
      <c r="R1073" s="750" t="s">
        <v>11474</v>
      </c>
      <c r="S1073" s="730">
        <v>6.2851725909571998E-2</v>
      </c>
      <c r="T1073" s="750" t="s">
        <v>11475</v>
      </c>
      <c r="U1073" s="750" t="s">
        <v>11523</v>
      </c>
      <c r="V1073" s="750" t="s">
        <v>11524</v>
      </c>
      <c r="W1073" s="750" t="s">
        <v>923</v>
      </c>
      <c r="X1073" s="750">
        <v>6</v>
      </c>
      <c r="Y1073" s="750">
        <v>59</v>
      </c>
      <c r="Z1073" s="750" t="s">
        <v>12505</v>
      </c>
      <c r="AA1073" s="750">
        <v>0</v>
      </c>
      <c r="AB1073" s="750">
        <v>1</v>
      </c>
      <c r="AC1073" s="750">
        <v>0</v>
      </c>
      <c r="AD1073" s="750">
        <v>0</v>
      </c>
      <c r="AE1073" s="750" t="s">
        <v>11475</v>
      </c>
    </row>
    <row r="1074" spans="16:31">
      <c r="P1074" s="750" t="s">
        <v>12511</v>
      </c>
      <c r="Q1074" s="750" t="s">
        <v>12509</v>
      </c>
      <c r="R1074" s="750" t="s">
        <v>11474</v>
      </c>
      <c r="S1074" s="730">
        <v>0.13624138239980499</v>
      </c>
      <c r="T1074" s="750" t="s">
        <v>11475</v>
      </c>
      <c r="U1074" s="750" t="s">
        <v>11523</v>
      </c>
      <c r="V1074" s="750" t="s">
        <v>11524</v>
      </c>
      <c r="W1074" s="750" t="s">
        <v>923</v>
      </c>
      <c r="X1074" s="750">
        <v>6</v>
      </c>
      <c r="Y1074" s="750">
        <v>59</v>
      </c>
      <c r="Z1074" s="750" t="s">
        <v>12505</v>
      </c>
      <c r="AA1074" s="750">
        <v>0</v>
      </c>
      <c r="AB1074" s="750">
        <v>1</v>
      </c>
      <c r="AC1074" s="750">
        <v>0</v>
      </c>
      <c r="AD1074" s="750">
        <v>0</v>
      </c>
      <c r="AE1074" s="750" t="s">
        <v>11475</v>
      </c>
    </row>
    <row r="1075" spans="16:31">
      <c r="P1075" s="750" t="s">
        <v>12507</v>
      </c>
      <c r="Q1075" s="750" t="s">
        <v>12509</v>
      </c>
      <c r="R1075" s="750" t="s">
        <v>11474</v>
      </c>
      <c r="S1075" s="730">
        <v>3.3390706402219E-2</v>
      </c>
      <c r="T1075" s="750" t="s">
        <v>11475</v>
      </c>
      <c r="U1075" s="750" t="s">
        <v>11523</v>
      </c>
      <c r="V1075" s="750" t="s">
        <v>11524</v>
      </c>
      <c r="W1075" s="750" t="s">
        <v>957</v>
      </c>
      <c r="X1075" s="750">
        <v>6</v>
      </c>
      <c r="Y1075" s="750">
        <v>59</v>
      </c>
      <c r="Z1075" s="750" t="s">
        <v>12505</v>
      </c>
      <c r="AA1075" s="750">
        <v>0</v>
      </c>
      <c r="AB1075" s="750">
        <v>1</v>
      </c>
      <c r="AC1075" s="750">
        <v>0</v>
      </c>
      <c r="AD1075" s="750">
        <v>0</v>
      </c>
      <c r="AE1075" s="750" t="s">
        <v>11475</v>
      </c>
    </row>
    <row r="1076" spans="16:31">
      <c r="P1076" s="750" t="s">
        <v>12512</v>
      </c>
      <c r="Q1076" s="750" t="s">
        <v>12509</v>
      </c>
      <c r="R1076" s="750" t="s">
        <v>11474</v>
      </c>
      <c r="S1076" s="730">
        <v>0.42529677568308399</v>
      </c>
      <c r="T1076" s="750" t="s">
        <v>11475</v>
      </c>
      <c r="U1076" s="750" t="s">
        <v>11476</v>
      </c>
      <c r="V1076" s="750" t="s">
        <v>11477</v>
      </c>
      <c r="W1076" s="750" t="s">
        <v>11475</v>
      </c>
      <c r="X1076" s="750">
        <v>6</v>
      </c>
      <c r="Y1076" s="750">
        <v>59</v>
      </c>
      <c r="Z1076" s="750" t="s">
        <v>12505</v>
      </c>
      <c r="AA1076" s="750">
        <v>1</v>
      </c>
      <c r="AB1076" s="750">
        <v>0</v>
      </c>
      <c r="AC1076" s="750">
        <v>0</v>
      </c>
      <c r="AD1076" s="750">
        <v>0</v>
      </c>
      <c r="AE1076" s="750" t="s">
        <v>11475</v>
      </c>
    </row>
    <row r="1077" spans="16:31">
      <c r="P1077" s="750" t="s">
        <v>12513</v>
      </c>
      <c r="Q1077" s="750" t="s">
        <v>12509</v>
      </c>
      <c r="R1077" s="750" t="s">
        <v>11474</v>
      </c>
      <c r="S1077" s="730">
        <v>0.90654618137379805</v>
      </c>
      <c r="T1077" s="750" t="s">
        <v>11475</v>
      </c>
      <c r="U1077" s="750" t="s">
        <v>11476</v>
      </c>
      <c r="V1077" s="750" t="s">
        <v>11477</v>
      </c>
      <c r="W1077" s="750" t="s">
        <v>11475</v>
      </c>
      <c r="X1077" s="750">
        <v>6</v>
      </c>
      <c r="Y1077" s="750">
        <v>59</v>
      </c>
      <c r="Z1077" s="750" t="s">
        <v>12505</v>
      </c>
      <c r="AA1077" s="750">
        <v>1</v>
      </c>
      <c r="AB1077" s="750">
        <v>0</v>
      </c>
      <c r="AC1077" s="750">
        <v>0</v>
      </c>
      <c r="AD1077" s="750">
        <v>0</v>
      </c>
      <c r="AE1077" s="750" t="s">
        <v>11475</v>
      </c>
    </row>
    <row r="1078" spans="16:31">
      <c r="P1078" s="750" t="s">
        <v>12514</v>
      </c>
      <c r="Q1078" s="750" t="s">
        <v>12515</v>
      </c>
      <c r="R1078" s="750" t="s">
        <v>11474</v>
      </c>
      <c r="S1078" s="730">
        <v>1.72449739815037</v>
      </c>
      <c r="T1078" s="750" t="s">
        <v>11475</v>
      </c>
      <c r="U1078" s="750" t="s">
        <v>11476</v>
      </c>
      <c r="V1078" s="750" t="s">
        <v>11477</v>
      </c>
      <c r="W1078" s="750" t="s">
        <v>11475</v>
      </c>
      <c r="X1078" s="750">
        <v>6</v>
      </c>
      <c r="Y1078" s="750">
        <v>60</v>
      </c>
      <c r="Z1078" s="750" t="s">
        <v>12516</v>
      </c>
      <c r="AA1078" s="750">
        <v>1</v>
      </c>
      <c r="AB1078" s="750">
        <v>0</v>
      </c>
      <c r="AC1078" s="750">
        <v>0</v>
      </c>
      <c r="AD1078" s="750">
        <v>0</v>
      </c>
      <c r="AE1078" s="750" t="s">
        <v>11475</v>
      </c>
    </row>
    <row r="1079" spans="16:31">
      <c r="P1079" s="750" t="s">
        <v>12517</v>
      </c>
      <c r="Q1079" s="750" t="s">
        <v>12518</v>
      </c>
      <c r="R1079" s="750" t="s">
        <v>929</v>
      </c>
      <c r="S1079" s="730">
        <v>2.7972824280458001E-2</v>
      </c>
      <c r="T1079" s="750" t="s">
        <v>11475</v>
      </c>
      <c r="U1079" s="750" t="s">
        <v>11492</v>
      </c>
      <c r="V1079" s="750" t="s">
        <v>11493</v>
      </c>
      <c r="W1079" s="750" t="s">
        <v>11475</v>
      </c>
      <c r="X1079" s="750">
        <v>6</v>
      </c>
      <c r="Y1079" s="750">
        <v>60</v>
      </c>
      <c r="Z1079" s="750" t="s">
        <v>12516</v>
      </c>
      <c r="AA1079" s="750">
        <v>1</v>
      </c>
      <c r="AB1079" s="750">
        <v>0</v>
      </c>
      <c r="AC1079" s="750">
        <v>0</v>
      </c>
      <c r="AD1079" s="750">
        <v>0</v>
      </c>
      <c r="AE1079" s="750" t="s">
        <v>11475</v>
      </c>
    </row>
    <row r="1080" spans="16:31">
      <c r="P1080" s="750" t="s">
        <v>12519</v>
      </c>
      <c r="Q1080" s="750" t="s">
        <v>12518</v>
      </c>
      <c r="R1080" s="750" t="s">
        <v>929</v>
      </c>
      <c r="S1080" s="730">
        <v>6.7492469384183004E-2</v>
      </c>
      <c r="T1080" s="750" t="s">
        <v>11475</v>
      </c>
      <c r="U1080" s="750" t="s">
        <v>11492</v>
      </c>
      <c r="V1080" s="750" t="s">
        <v>11493</v>
      </c>
      <c r="W1080" s="750" t="s">
        <v>11475</v>
      </c>
      <c r="X1080" s="750">
        <v>6</v>
      </c>
      <c r="Y1080" s="750">
        <v>60</v>
      </c>
      <c r="Z1080" s="750" t="s">
        <v>12516</v>
      </c>
      <c r="AA1080" s="750">
        <v>1</v>
      </c>
      <c r="AB1080" s="750">
        <v>0</v>
      </c>
      <c r="AC1080" s="750">
        <v>0</v>
      </c>
      <c r="AD1080" s="750">
        <v>0</v>
      </c>
      <c r="AE1080" s="750" t="s">
        <v>11475</v>
      </c>
    </row>
    <row r="1081" spans="16:31">
      <c r="P1081" s="750" t="s">
        <v>12520</v>
      </c>
      <c r="Q1081" s="750" t="s">
        <v>12518</v>
      </c>
      <c r="R1081" s="750" t="s">
        <v>929</v>
      </c>
      <c r="S1081" s="730">
        <v>1.2420164732270001E-2</v>
      </c>
      <c r="T1081" s="750" t="s">
        <v>11475</v>
      </c>
      <c r="U1081" s="750" t="s">
        <v>11492</v>
      </c>
      <c r="V1081" s="750" t="s">
        <v>11493</v>
      </c>
      <c r="W1081" s="750" t="s">
        <v>11475</v>
      </c>
      <c r="X1081" s="750">
        <v>6</v>
      </c>
      <c r="Y1081" s="750">
        <v>60</v>
      </c>
      <c r="Z1081" s="750" t="s">
        <v>12516</v>
      </c>
      <c r="AA1081" s="750">
        <v>1</v>
      </c>
      <c r="AB1081" s="750">
        <v>0</v>
      </c>
      <c r="AC1081" s="750">
        <v>0</v>
      </c>
      <c r="AD1081" s="750">
        <v>0</v>
      </c>
      <c r="AE1081" s="750" t="s">
        <v>11475</v>
      </c>
    </row>
    <row r="1082" spans="16:31">
      <c r="P1082" s="750" t="s">
        <v>12521</v>
      </c>
      <c r="Q1082" s="750" t="s">
        <v>12518</v>
      </c>
      <c r="R1082" s="750" t="s">
        <v>11474</v>
      </c>
      <c r="S1082" s="730">
        <v>1.4284483933049901</v>
      </c>
      <c r="T1082" s="750" t="s">
        <v>11475</v>
      </c>
      <c r="U1082" s="750" t="s">
        <v>11476</v>
      </c>
      <c r="V1082" s="750" t="s">
        <v>11477</v>
      </c>
      <c r="W1082" s="750" t="s">
        <v>11475</v>
      </c>
      <c r="X1082" s="750">
        <v>6</v>
      </c>
      <c r="Y1082" s="750">
        <v>60</v>
      </c>
      <c r="Z1082" s="750" t="s">
        <v>12516</v>
      </c>
      <c r="AA1082" s="750">
        <v>1</v>
      </c>
      <c r="AB1082" s="750">
        <v>0</v>
      </c>
      <c r="AC1082" s="750">
        <v>0</v>
      </c>
      <c r="AD1082" s="750">
        <v>0</v>
      </c>
      <c r="AE1082" s="750" t="s">
        <v>11475</v>
      </c>
    </row>
    <row r="1083" spans="16:31">
      <c r="P1083" s="750" t="s">
        <v>12522</v>
      </c>
      <c r="Q1083" s="750" t="s">
        <v>12518</v>
      </c>
      <c r="R1083" s="750" t="s">
        <v>929</v>
      </c>
      <c r="S1083" s="730">
        <v>8.1416147121754004E-2</v>
      </c>
      <c r="T1083" s="750" t="s">
        <v>11475</v>
      </c>
      <c r="U1083" s="750" t="s">
        <v>11492</v>
      </c>
      <c r="V1083" s="750" t="s">
        <v>11493</v>
      </c>
      <c r="W1083" s="750" t="s">
        <v>11475</v>
      </c>
      <c r="X1083" s="750">
        <v>6</v>
      </c>
      <c r="Y1083" s="750">
        <v>60</v>
      </c>
      <c r="Z1083" s="750" t="s">
        <v>12516</v>
      </c>
      <c r="AA1083" s="750">
        <v>1</v>
      </c>
      <c r="AB1083" s="750">
        <v>0</v>
      </c>
      <c r="AC1083" s="750">
        <v>0</v>
      </c>
      <c r="AD1083" s="750">
        <v>0</v>
      </c>
      <c r="AE1083" s="750" t="s">
        <v>11475</v>
      </c>
    </row>
    <row r="1084" spans="16:31">
      <c r="P1084" s="750" t="s">
        <v>12523</v>
      </c>
      <c r="Q1084" s="750" t="s">
        <v>12518</v>
      </c>
      <c r="R1084" s="750" t="s">
        <v>929</v>
      </c>
      <c r="S1084" s="730">
        <v>6.4749275824267996E-2</v>
      </c>
      <c r="T1084" s="750" t="s">
        <v>11475</v>
      </c>
      <c r="U1084" s="750" t="s">
        <v>11492</v>
      </c>
      <c r="V1084" s="750" t="s">
        <v>11493</v>
      </c>
      <c r="W1084" s="750" t="s">
        <v>11475</v>
      </c>
      <c r="X1084" s="750">
        <v>6</v>
      </c>
      <c r="Y1084" s="750">
        <v>60</v>
      </c>
      <c r="Z1084" s="750" t="s">
        <v>12516</v>
      </c>
      <c r="AA1084" s="750">
        <v>1</v>
      </c>
      <c r="AB1084" s="750">
        <v>0</v>
      </c>
      <c r="AC1084" s="750">
        <v>0</v>
      </c>
      <c r="AD1084" s="750">
        <v>0</v>
      </c>
      <c r="AE1084" s="750" t="s">
        <v>11475</v>
      </c>
    </row>
    <row r="1085" spans="16:31">
      <c r="P1085" s="750" t="s">
        <v>12524</v>
      </c>
      <c r="Q1085" s="750" t="s">
        <v>12518</v>
      </c>
      <c r="R1085" s="750" t="s">
        <v>11474</v>
      </c>
      <c r="S1085" s="730">
        <v>1.7759341200685001E-2</v>
      </c>
      <c r="T1085" s="750" t="s">
        <v>11475</v>
      </c>
      <c r="U1085" s="750" t="s">
        <v>11492</v>
      </c>
      <c r="V1085" s="750" t="s">
        <v>11493</v>
      </c>
      <c r="W1085" s="750" t="s">
        <v>11475</v>
      </c>
      <c r="X1085" s="750">
        <v>6</v>
      </c>
      <c r="Y1085" s="750">
        <v>60</v>
      </c>
      <c r="Z1085" s="750" t="s">
        <v>12516</v>
      </c>
      <c r="AA1085" s="750">
        <v>1</v>
      </c>
      <c r="AB1085" s="750">
        <v>0</v>
      </c>
      <c r="AC1085" s="750">
        <v>0</v>
      </c>
      <c r="AD1085" s="750">
        <v>0</v>
      </c>
      <c r="AE1085" s="750" t="s">
        <v>11475</v>
      </c>
    </row>
    <row r="1086" spans="16:31">
      <c r="P1086" s="750" t="s">
        <v>12525</v>
      </c>
      <c r="Q1086" s="750" t="s">
        <v>12518</v>
      </c>
      <c r="R1086" s="750" t="s">
        <v>11474</v>
      </c>
      <c r="S1086" s="730">
        <v>8.4370487520507007E-2</v>
      </c>
      <c r="T1086" s="750" t="s">
        <v>11475</v>
      </c>
      <c r="U1086" s="750" t="s">
        <v>11492</v>
      </c>
      <c r="V1086" s="750" t="s">
        <v>11493</v>
      </c>
      <c r="W1086" s="750" t="s">
        <v>11475</v>
      </c>
      <c r="X1086" s="750">
        <v>6</v>
      </c>
      <c r="Y1086" s="750">
        <v>60</v>
      </c>
      <c r="Z1086" s="750" t="s">
        <v>12516</v>
      </c>
      <c r="AA1086" s="750">
        <v>1</v>
      </c>
      <c r="AB1086" s="750">
        <v>0</v>
      </c>
      <c r="AC1086" s="750">
        <v>0</v>
      </c>
      <c r="AD1086" s="750">
        <v>0</v>
      </c>
      <c r="AE1086" s="750" t="s">
        <v>11475</v>
      </c>
    </row>
    <row r="1087" spans="16:31">
      <c r="P1087" s="750" t="s">
        <v>12526</v>
      </c>
      <c r="Q1087" s="750" t="s">
        <v>12518</v>
      </c>
      <c r="R1087" s="750" t="s">
        <v>11474</v>
      </c>
      <c r="S1087" s="730">
        <v>3.6338260358983999E-2</v>
      </c>
      <c r="T1087" s="750" t="s">
        <v>11475</v>
      </c>
      <c r="U1087" s="750" t="s">
        <v>11492</v>
      </c>
      <c r="V1087" s="750" t="s">
        <v>11493</v>
      </c>
      <c r="W1087" s="750" t="s">
        <v>11475</v>
      </c>
      <c r="X1087" s="750">
        <v>6</v>
      </c>
      <c r="Y1087" s="750">
        <v>60</v>
      </c>
      <c r="Z1087" s="750" t="s">
        <v>12516</v>
      </c>
      <c r="AA1087" s="750">
        <v>1</v>
      </c>
      <c r="AB1087" s="750">
        <v>0</v>
      </c>
      <c r="AC1087" s="750">
        <v>0</v>
      </c>
      <c r="AD1087" s="750">
        <v>0</v>
      </c>
      <c r="AE1087" s="750" t="s">
        <v>11475</v>
      </c>
    </row>
    <row r="1088" spans="16:31">
      <c r="P1088" s="750" t="s">
        <v>12527</v>
      </c>
      <c r="Q1088" s="750" t="s">
        <v>12518</v>
      </c>
      <c r="R1088" s="750" t="s">
        <v>11474</v>
      </c>
      <c r="S1088" s="730">
        <v>3.3049853414879003E-2</v>
      </c>
      <c r="T1088" s="750" t="s">
        <v>11475</v>
      </c>
      <c r="U1088" s="750" t="s">
        <v>11492</v>
      </c>
      <c r="V1088" s="750" t="s">
        <v>11493</v>
      </c>
      <c r="W1088" s="750" t="s">
        <v>11475</v>
      </c>
      <c r="X1088" s="750">
        <v>6</v>
      </c>
      <c r="Y1088" s="750">
        <v>60</v>
      </c>
      <c r="Z1088" s="750" t="s">
        <v>12516</v>
      </c>
      <c r="AA1088" s="750">
        <v>1</v>
      </c>
      <c r="AB1088" s="750">
        <v>0</v>
      </c>
      <c r="AC1088" s="750">
        <v>0</v>
      </c>
      <c r="AD1088" s="750">
        <v>0</v>
      </c>
      <c r="AE1088" s="750" t="s">
        <v>11475</v>
      </c>
    </row>
    <row r="1089" spans="16:31">
      <c r="P1089" s="750" t="s">
        <v>12528</v>
      </c>
      <c r="Q1089" s="750" t="s">
        <v>12518</v>
      </c>
      <c r="R1089" s="750" t="s">
        <v>11474</v>
      </c>
      <c r="S1089" s="730">
        <v>4.7679823547472001E-2</v>
      </c>
      <c r="T1089" s="750" t="s">
        <v>11475</v>
      </c>
      <c r="U1089" s="750" t="s">
        <v>11523</v>
      </c>
      <c r="V1089" s="750" t="s">
        <v>11524</v>
      </c>
      <c r="W1089" s="750" t="s">
        <v>957</v>
      </c>
      <c r="X1089" s="750">
        <v>6</v>
      </c>
      <c r="Y1089" s="750">
        <v>60</v>
      </c>
      <c r="Z1089" s="750" t="s">
        <v>12516</v>
      </c>
      <c r="AA1089" s="750">
        <v>0</v>
      </c>
      <c r="AB1089" s="750">
        <v>1</v>
      </c>
      <c r="AC1089" s="750">
        <v>0</v>
      </c>
      <c r="AD1089" s="750">
        <v>0</v>
      </c>
      <c r="AE1089" s="750" t="s">
        <v>11475</v>
      </c>
    </row>
    <row r="1090" spans="16:31">
      <c r="P1090" s="750" t="s">
        <v>12528</v>
      </c>
      <c r="Q1090" s="750" t="s">
        <v>12518</v>
      </c>
      <c r="R1090" s="750" t="s">
        <v>11474</v>
      </c>
      <c r="S1090" s="730">
        <v>5.0885631624741003E-2</v>
      </c>
      <c r="T1090" s="750" t="s">
        <v>11475</v>
      </c>
      <c r="U1090" s="750" t="s">
        <v>11523</v>
      </c>
      <c r="V1090" s="750" t="s">
        <v>11524</v>
      </c>
      <c r="W1090" s="750" t="s">
        <v>957</v>
      </c>
      <c r="X1090" s="750">
        <v>6</v>
      </c>
      <c r="Y1090" s="750">
        <v>60</v>
      </c>
      <c r="Z1090" s="750" t="s">
        <v>12516</v>
      </c>
      <c r="AA1090" s="750">
        <v>0</v>
      </c>
      <c r="AB1090" s="750">
        <v>1</v>
      </c>
      <c r="AC1090" s="750">
        <v>0</v>
      </c>
      <c r="AD1090" s="750">
        <v>0</v>
      </c>
      <c r="AE1090" s="750" t="s">
        <v>11475</v>
      </c>
    </row>
    <row r="1091" spans="16:31">
      <c r="P1091" s="750" t="s">
        <v>12529</v>
      </c>
      <c r="Q1091" s="750" t="s">
        <v>12518</v>
      </c>
      <c r="R1091" s="750" t="s">
        <v>11474</v>
      </c>
      <c r="S1091" s="730">
        <v>5.4618128695997997E-2</v>
      </c>
      <c r="T1091" s="750" t="s">
        <v>11475</v>
      </c>
      <c r="U1091" s="750" t="s">
        <v>11523</v>
      </c>
      <c r="V1091" s="750" t="s">
        <v>11524</v>
      </c>
      <c r="W1091" s="750" t="s">
        <v>957</v>
      </c>
      <c r="X1091" s="750">
        <v>6</v>
      </c>
      <c r="Y1091" s="750">
        <v>60</v>
      </c>
      <c r="Z1091" s="750" t="s">
        <v>12516</v>
      </c>
      <c r="AA1091" s="750">
        <v>0</v>
      </c>
      <c r="AB1091" s="750">
        <v>1</v>
      </c>
      <c r="AC1091" s="750">
        <v>0</v>
      </c>
      <c r="AD1091" s="750">
        <v>0</v>
      </c>
      <c r="AE1091" s="750" t="s">
        <v>11475</v>
      </c>
    </row>
    <row r="1092" spans="16:31">
      <c r="P1092" s="750" t="s">
        <v>12529</v>
      </c>
      <c r="Q1092" s="750" t="s">
        <v>12518</v>
      </c>
      <c r="R1092" s="750" t="s">
        <v>11474</v>
      </c>
      <c r="S1092" s="730">
        <v>5.4740094654706001E-2</v>
      </c>
      <c r="T1092" s="750" t="s">
        <v>11475</v>
      </c>
      <c r="U1092" s="750" t="s">
        <v>11523</v>
      </c>
      <c r="V1092" s="750" t="s">
        <v>11524</v>
      </c>
      <c r="W1092" s="750" t="s">
        <v>957</v>
      </c>
      <c r="X1092" s="750">
        <v>6</v>
      </c>
      <c r="Y1092" s="750">
        <v>60</v>
      </c>
      <c r="Z1092" s="750" t="s">
        <v>12516</v>
      </c>
      <c r="AA1092" s="750">
        <v>0</v>
      </c>
      <c r="AB1092" s="750">
        <v>1</v>
      </c>
      <c r="AC1092" s="750">
        <v>0</v>
      </c>
      <c r="AD1092" s="750">
        <v>0</v>
      </c>
      <c r="AE1092" s="750" t="s">
        <v>11475</v>
      </c>
    </row>
    <row r="1093" spans="16:31">
      <c r="P1093" s="750" t="s">
        <v>12530</v>
      </c>
      <c r="Q1093" s="750" t="s">
        <v>12518</v>
      </c>
      <c r="R1093" s="750" t="s">
        <v>11474</v>
      </c>
      <c r="S1093" s="730">
        <v>0.56512634276608698</v>
      </c>
      <c r="T1093" s="750" t="s">
        <v>11475</v>
      </c>
      <c r="U1093" s="750" t="s">
        <v>11476</v>
      </c>
      <c r="V1093" s="750" t="s">
        <v>11477</v>
      </c>
      <c r="W1093" s="750" t="s">
        <v>11475</v>
      </c>
      <c r="X1093" s="750">
        <v>6</v>
      </c>
      <c r="Y1093" s="750">
        <v>60</v>
      </c>
      <c r="Z1093" s="750" t="s">
        <v>12516</v>
      </c>
      <c r="AA1093" s="750">
        <v>1</v>
      </c>
      <c r="AB1093" s="750">
        <v>0</v>
      </c>
      <c r="AC1093" s="750">
        <v>0</v>
      </c>
      <c r="AD1093" s="750">
        <v>0</v>
      </c>
      <c r="AE1093" s="750" t="s">
        <v>11475</v>
      </c>
    </row>
    <row r="1094" spans="16:31">
      <c r="P1094" s="750" t="s">
        <v>12531</v>
      </c>
      <c r="Q1094" s="750" t="s">
        <v>12518</v>
      </c>
      <c r="R1094" s="750" t="s">
        <v>929</v>
      </c>
      <c r="S1094" s="730">
        <v>0.70594882931870295</v>
      </c>
      <c r="T1094" s="750" t="s">
        <v>11475</v>
      </c>
      <c r="U1094" s="750" t="s">
        <v>11553</v>
      </c>
      <c r="V1094" s="750" t="s">
        <v>11554</v>
      </c>
      <c r="W1094" s="750" t="s">
        <v>11475</v>
      </c>
      <c r="X1094" s="750">
        <v>6</v>
      </c>
      <c r="Y1094" s="750">
        <v>60</v>
      </c>
      <c r="Z1094" s="750" t="s">
        <v>12516</v>
      </c>
      <c r="AA1094" s="750">
        <v>1</v>
      </c>
      <c r="AB1094" s="750">
        <v>0</v>
      </c>
      <c r="AC1094" s="750">
        <v>0</v>
      </c>
      <c r="AD1094" s="750">
        <v>0</v>
      </c>
      <c r="AE1094" s="750" t="s">
        <v>11475</v>
      </c>
    </row>
    <row r="1095" spans="16:31">
      <c r="P1095" s="750" t="s">
        <v>12532</v>
      </c>
      <c r="Q1095" s="750" t="s">
        <v>12518</v>
      </c>
      <c r="R1095" s="750" t="s">
        <v>11474</v>
      </c>
      <c r="S1095" s="730">
        <v>2.7114325193599999E-2</v>
      </c>
      <c r="T1095" s="750" t="s">
        <v>11475</v>
      </c>
      <c r="U1095" s="750" t="s">
        <v>11501</v>
      </c>
      <c r="V1095" s="750" t="s">
        <v>11501</v>
      </c>
      <c r="W1095" s="750" t="s">
        <v>11475</v>
      </c>
      <c r="X1095" s="750">
        <v>6</v>
      </c>
      <c r="Y1095" s="750">
        <v>60</v>
      </c>
      <c r="Z1095" s="750" t="s">
        <v>12516</v>
      </c>
      <c r="AA1095" s="750">
        <v>1</v>
      </c>
      <c r="AB1095" s="750">
        <v>0</v>
      </c>
      <c r="AC1095" s="750">
        <v>0</v>
      </c>
      <c r="AD1095" s="750">
        <v>8</v>
      </c>
      <c r="AE1095" s="750" t="s">
        <v>11475</v>
      </c>
    </row>
    <row r="1096" spans="16:31">
      <c r="P1096" s="750" t="s">
        <v>12533</v>
      </c>
      <c r="Q1096" s="750" t="s">
        <v>12518</v>
      </c>
      <c r="R1096" s="750" t="s">
        <v>929</v>
      </c>
      <c r="S1096" s="730">
        <v>4.6295671109782E-2</v>
      </c>
      <c r="T1096" s="750" t="s">
        <v>11475</v>
      </c>
      <c r="U1096" s="750" t="s">
        <v>11501</v>
      </c>
      <c r="V1096" s="750" t="s">
        <v>11501</v>
      </c>
      <c r="W1096" s="750" t="s">
        <v>11475</v>
      </c>
      <c r="X1096" s="750">
        <v>6</v>
      </c>
      <c r="Y1096" s="750">
        <v>60</v>
      </c>
      <c r="Z1096" s="750" t="s">
        <v>12516</v>
      </c>
      <c r="AA1096" s="750">
        <v>1</v>
      </c>
      <c r="AB1096" s="750">
        <v>0</v>
      </c>
      <c r="AC1096" s="750">
        <v>0</v>
      </c>
      <c r="AD1096" s="750">
        <v>8</v>
      </c>
      <c r="AE1096" s="750" t="s">
        <v>11475</v>
      </c>
    </row>
    <row r="1097" spans="16:31">
      <c r="P1097" s="750" t="s">
        <v>12534</v>
      </c>
      <c r="Q1097" s="750" t="s">
        <v>12518</v>
      </c>
      <c r="R1097" s="750" t="s">
        <v>11474</v>
      </c>
      <c r="S1097" s="730">
        <v>7.5275824825763005E-2</v>
      </c>
      <c r="T1097" s="750" t="s">
        <v>11475</v>
      </c>
      <c r="U1097" s="750" t="s">
        <v>11501</v>
      </c>
      <c r="V1097" s="750" t="s">
        <v>11501</v>
      </c>
      <c r="W1097" s="750" t="s">
        <v>11475</v>
      </c>
      <c r="X1097" s="750">
        <v>6</v>
      </c>
      <c r="Y1097" s="750">
        <v>60</v>
      </c>
      <c r="Z1097" s="750" t="s">
        <v>12516</v>
      </c>
      <c r="AA1097" s="750">
        <v>1</v>
      </c>
      <c r="AB1097" s="750">
        <v>0</v>
      </c>
      <c r="AC1097" s="750">
        <v>0</v>
      </c>
      <c r="AD1097" s="750">
        <v>8</v>
      </c>
      <c r="AE1097" s="750" t="s">
        <v>11475</v>
      </c>
    </row>
    <row r="1098" spans="16:31">
      <c r="P1098" s="750" t="s">
        <v>12535</v>
      </c>
      <c r="Q1098" s="750" t="s">
        <v>12518</v>
      </c>
      <c r="R1098" s="750" t="s">
        <v>11474</v>
      </c>
      <c r="S1098" s="730">
        <v>0.713524572139974</v>
      </c>
      <c r="T1098" s="750" t="s">
        <v>11475</v>
      </c>
      <c r="U1098" s="750" t="s">
        <v>11501</v>
      </c>
      <c r="V1098" s="750" t="s">
        <v>11501</v>
      </c>
      <c r="W1098" s="750" t="s">
        <v>11475</v>
      </c>
      <c r="X1098" s="750">
        <v>6</v>
      </c>
      <c r="Y1098" s="750">
        <v>60</v>
      </c>
      <c r="Z1098" s="750" t="s">
        <v>12516</v>
      </c>
      <c r="AA1098" s="750">
        <v>1</v>
      </c>
      <c r="AB1098" s="750">
        <v>0</v>
      </c>
      <c r="AC1098" s="750">
        <v>0</v>
      </c>
      <c r="AD1098" s="750">
        <v>8</v>
      </c>
      <c r="AE1098" s="750" t="s">
        <v>11475</v>
      </c>
    </row>
    <row r="1099" spans="16:31">
      <c r="P1099" s="750" t="s">
        <v>12528</v>
      </c>
      <c r="Q1099" s="750" t="s">
        <v>12536</v>
      </c>
      <c r="R1099" s="750" t="s">
        <v>11474</v>
      </c>
      <c r="S1099" s="730">
        <v>5.9781265595999999E-2</v>
      </c>
      <c r="T1099" s="750" t="s">
        <v>11475</v>
      </c>
      <c r="U1099" s="750" t="s">
        <v>11523</v>
      </c>
      <c r="V1099" s="750" t="s">
        <v>11524</v>
      </c>
      <c r="W1099" s="750" t="s">
        <v>957</v>
      </c>
      <c r="X1099" s="750">
        <v>6</v>
      </c>
      <c r="Y1099" s="750">
        <v>61</v>
      </c>
      <c r="Z1099" s="750" t="s">
        <v>12537</v>
      </c>
      <c r="AA1099" s="750">
        <v>0</v>
      </c>
      <c r="AB1099" s="750">
        <v>1</v>
      </c>
      <c r="AC1099" s="750">
        <v>0</v>
      </c>
      <c r="AD1099" s="750">
        <v>0</v>
      </c>
      <c r="AE1099" s="750" t="s">
        <v>11475</v>
      </c>
    </row>
    <row r="1100" spans="16:31">
      <c r="P1100" s="750" t="s">
        <v>12528</v>
      </c>
      <c r="Q1100" s="750" t="s">
        <v>12536</v>
      </c>
      <c r="R1100" s="750" t="s">
        <v>11474</v>
      </c>
      <c r="S1100" s="730">
        <v>2.7803695116084E-2</v>
      </c>
      <c r="T1100" s="750" t="s">
        <v>11475</v>
      </c>
      <c r="U1100" s="750" t="s">
        <v>11523</v>
      </c>
      <c r="V1100" s="750" t="s">
        <v>11524</v>
      </c>
      <c r="W1100" s="750" t="s">
        <v>957</v>
      </c>
      <c r="X1100" s="750">
        <v>6</v>
      </c>
      <c r="Y1100" s="750">
        <v>61</v>
      </c>
      <c r="Z1100" s="750" t="s">
        <v>12537</v>
      </c>
      <c r="AA1100" s="750">
        <v>0</v>
      </c>
      <c r="AB1100" s="750">
        <v>1</v>
      </c>
      <c r="AC1100" s="750">
        <v>0</v>
      </c>
      <c r="AD1100" s="750">
        <v>0</v>
      </c>
      <c r="AE1100" s="750" t="s">
        <v>11475</v>
      </c>
    </row>
    <row r="1101" spans="16:31">
      <c r="P1101" s="750" t="s">
        <v>12538</v>
      </c>
      <c r="Q1101" s="750" t="s">
        <v>12536</v>
      </c>
      <c r="R1101" s="750" t="s">
        <v>11474</v>
      </c>
      <c r="S1101" s="730">
        <v>3.0638411551651999E-2</v>
      </c>
      <c r="T1101" s="750" t="s">
        <v>11475</v>
      </c>
      <c r="U1101" s="750" t="s">
        <v>11523</v>
      </c>
      <c r="V1101" s="750" t="s">
        <v>11524</v>
      </c>
      <c r="W1101" s="750" t="s">
        <v>11475</v>
      </c>
      <c r="X1101" s="750">
        <v>6</v>
      </c>
      <c r="Y1101" s="750">
        <v>61</v>
      </c>
      <c r="Z1101" s="750" t="s">
        <v>12537</v>
      </c>
      <c r="AA1101" s="750">
        <v>1</v>
      </c>
      <c r="AB1101" s="750">
        <v>0</v>
      </c>
      <c r="AC1101" s="750">
        <v>0</v>
      </c>
      <c r="AD1101" s="750">
        <v>0</v>
      </c>
      <c r="AE1101" s="750" t="s">
        <v>11475</v>
      </c>
    </row>
    <row r="1102" spans="16:31">
      <c r="P1102" s="750" t="s">
        <v>12529</v>
      </c>
      <c r="Q1102" s="750" t="s">
        <v>12536</v>
      </c>
      <c r="R1102" s="750" t="s">
        <v>11474</v>
      </c>
      <c r="S1102" s="730">
        <v>6.4073617280951997E-2</v>
      </c>
      <c r="T1102" s="750" t="s">
        <v>11475</v>
      </c>
      <c r="U1102" s="750" t="s">
        <v>11523</v>
      </c>
      <c r="V1102" s="750" t="s">
        <v>11524</v>
      </c>
      <c r="W1102" s="750" t="s">
        <v>957</v>
      </c>
      <c r="X1102" s="750">
        <v>6</v>
      </c>
      <c r="Y1102" s="750">
        <v>61</v>
      </c>
      <c r="Z1102" s="750" t="s">
        <v>12537</v>
      </c>
      <c r="AA1102" s="750">
        <v>0</v>
      </c>
      <c r="AB1102" s="750">
        <v>1</v>
      </c>
      <c r="AC1102" s="750">
        <v>0</v>
      </c>
      <c r="AD1102" s="750">
        <v>0</v>
      </c>
      <c r="AE1102" s="750" t="s">
        <v>11475</v>
      </c>
    </row>
    <row r="1103" spans="16:31">
      <c r="P1103" s="750" t="s">
        <v>12529</v>
      </c>
      <c r="Q1103" s="750" t="s">
        <v>12536</v>
      </c>
      <c r="R1103" s="750" t="s">
        <v>11474</v>
      </c>
      <c r="S1103" s="730">
        <v>2.7773992539228E-2</v>
      </c>
      <c r="T1103" s="750" t="s">
        <v>11475</v>
      </c>
      <c r="U1103" s="750" t="s">
        <v>11523</v>
      </c>
      <c r="V1103" s="750" t="s">
        <v>11524</v>
      </c>
      <c r="W1103" s="750" t="s">
        <v>957</v>
      </c>
      <c r="X1103" s="750">
        <v>6</v>
      </c>
      <c r="Y1103" s="750">
        <v>61</v>
      </c>
      <c r="Z1103" s="750" t="s">
        <v>12537</v>
      </c>
      <c r="AA1103" s="750">
        <v>0</v>
      </c>
      <c r="AB1103" s="750">
        <v>1</v>
      </c>
      <c r="AC1103" s="750">
        <v>0</v>
      </c>
      <c r="AD1103" s="750">
        <v>0</v>
      </c>
      <c r="AE1103" s="750" t="s">
        <v>11475</v>
      </c>
    </row>
    <row r="1104" spans="16:31">
      <c r="P1104" s="750" t="s">
        <v>12530</v>
      </c>
      <c r="Q1104" s="750" t="s">
        <v>12536</v>
      </c>
      <c r="R1104" s="750" t="s">
        <v>11474</v>
      </c>
      <c r="S1104" s="730">
        <v>2.5835853436275</v>
      </c>
      <c r="T1104" s="750" t="s">
        <v>11475</v>
      </c>
      <c r="U1104" s="750" t="s">
        <v>11476</v>
      </c>
      <c r="V1104" s="750" t="s">
        <v>11477</v>
      </c>
      <c r="W1104" s="750" t="s">
        <v>11475</v>
      </c>
      <c r="X1104" s="750">
        <v>6</v>
      </c>
      <c r="Y1104" s="750">
        <v>61</v>
      </c>
      <c r="Z1104" s="750" t="s">
        <v>12537</v>
      </c>
      <c r="AA1104" s="750">
        <v>1</v>
      </c>
      <c r="AB1104" s="750">
        <v>0</v>
      </c>
      <c r="AC1104" s="750">
        <v>0</v>
      </c>
      <c r="AD1104" s="750">
        <v>0</v>
      </c>
      <c r="AE1104" s="750" t="s">
        <v>11475</v>
      </c>
    </row>
    <row r="1105" spans="16:31">
      <c r="P1105" s="750" t="s">
        <v>12535</v>
      </c>
      <c r="Q1105" s="750" t="s">
        <v>12536</v>
      </c>
      <c r="R1105" s="750" t="s">
        <v>11474</v>
      </c>
      <c r="S1105" s="730">
        <v>0.55555665562891099</v>
      </c>
      <c r="T1105" s="750" t="s">
        <v>11475</v>
      </c>
      <c r="U1105" s="750" t="s">
        <v>11501</v>
      </c>
      <c r="V1105" s="750" t="s">
        <v>11501</v>
      </c>
      <c r="W1105" s="750" t="s">
        <v>11475</v>
      </c>
      <c r="X1105" s="750">
        <v>6</v>
      </c>
      <c r="Y1105" s="750">
        <v>61</v>
      </c>
      <c r="Z1105" s="750" t="s">
        <v>12537</v>
      </c>
      <c r="AA1105" s="750">
        <v>1</v>
      </c>
      <c r="AB1105" s="750">
        <v>0</v>
      </c>
      <c r="AC1105" s="750">
        <v>0</v>
      </c>
      <c r="AD1105" s="750">
        <v>8</v>
      </c>
      <c r="AE1105" s="750" t="s">
        <v>11475</v>
      </c>
    </row>
    <row r="1106" spans="16:31">
      <c r="P1106" s="750" t="s">
        <v>12539</v>
      </c>
      <c r="Q1106" s="750" t="s">
        <v>12536</v>
      </c>
      <c r="R1106" s="750" t="s">
        <v>11474</v>
      </c>
      <c r="S1106" s="730">
        <v>7.4280985636584002E-2</v>
      </c>
      <c r="T1106" s="750" t="s">
        <v>11475</v>
      </c>
      <c r="U1106" s="750" t="s">
        <v>11501</v>
      </c>
      <c r="V1106" s="750" t="s">
        <v>11501</v>
      </c>
      <c r="W1106" s="750" t="s">
        <v>11475</v>
      </c>
      <c r="X1106" s="750">
        <v>6</v>
      </c>
      <c r="Y1106" s="750">
        <v>61</v>
      </c>
      <c r="Z1106" s="750" t="s">
        <v>12537</v>
      </c>
      <c r="AA1106" s="750">
        <v>1</v>
      </c>
      <c r="AB1106" s="750">
        <v>0</v>
      </c>
      <c r="AC1106" s="750">
        <v>0</v>
      </c>
      <c r="AD1106" s="750">
        <v>8</v>
      </c>
      <c r="AE1106" s="750" t="s">
        <v>11475</v>
      </c>
    </row>
    <row r="1107" spans="16:31">
      <c r="P1107" s="750" t="s">
        <v>12540</v>
      </c>
      <c r="Q1107" s="750" t="s">
        <v>12541</v>
      </c>
      <c r="R1107" s="750" t="s">
        <v>11474</v>
      </c>
      <c r="S1107" s="730">
        <v>6.6352592062494997E-2</v>
      </c>
      <c r="T1107" s="750" t="s">
        <v>11475</v>
      </c>
      <c r="U1107" s="750" t="s">
        <v>11492</v>
      </c>
      <c r="V1107" s="750" t="s">
        <v>11493</v>
      </c>
      <c r="W1107" s="750" t="s">
        <v>11475</v>
      </c>
      <c r="X1107" s="750">
        <v>6</v>
      </c>
      <c r="Y1107" s="750">
        <v>61</v>
      </c>
      <c r="Z1107" s="750" t="s">
        <v>12537</v>
      </c>
      <c r="AA1107" s="750">
        <v>1</v>
      </c>
      <c r="AB1107" s="750">
        <v>0</v>
      </c>
      <c r="AC1107" s="750">
        <v>0</v>
      </c>
      <c r="AD1107" s="750">
        <v>0</v>
      </c>
      <c r="AE1107" s="750" t="s">
        <v>11475</v>
      </c>
    </row>
    <row r="1108" spans="16:31">
      <c r="P1108" s="750" t="s">
        <v>12542</v>
      </c>
      <c r="Q1108" s="750" t="s">
        <v>12541</v>
      </c>
      <c r="R1108" s="750" t="s">
        <v>929</v>
      </c>
      <c r="S1108" s="730">
        <v>7.8550760381675994E-2</v>
      </c>
      <c r="T1108" s="750" t="s">
        <v>11475</v>
      </c>
      <c r="U1108" s="750" t="s">
        <v>11492</v>
      </c>
      <c r="V1108" s="750" t="s">
        <v>11493</v>
      </c>
      <c r="W1108" s="750" t="s">
        <v>11475</v>
      </c>
      <c r="X1108" s="750">
        <v>6</v>
      </c>
      <c r="Y1108" s="750">
        <v>61</v>
      </c>
      <c r="Z1108" s="750" t="s">
        <v>12537</v>
      </c>
      <c r="AA1108" s="750">
        <v>1</v>
      </c>
      <c r="AB1108" s="750">
        <v>0</v>
      </c>
      <c r="AC1108" s="750">
        <v>0</v>
      </c>
      <c r="AD1108" s="750">
        <v>0</v>
      </c>
      <c r="AE1108" s="750" t="s">
        <v>11475</v>
      </c>
    </row>
    <row r="1109" spans="16:31">
      <c r="P1109" s="750" t="s">
        <v>12543</v>
      </c>
      <c r="Q1109" s="750" t="s">
        <v>12541</v>
      </c>
      <c r="R1109" s="750" t="s">
        <v>929</v>
      </c>
      <c r="S1109" s="730">
        <v>6.8966542835269998E-2</v>
      </c>
      <c r="T1109" s="750" t="s">
        <v>11475</v>
      </c>
      <c r="U1109" s="750" t="s">
        <v>11492</v>
      </c>
      <c r="V1109" s="750" t="s">
        <v>11493</v>
      </c>
      <c r="W1109" s="750" t="s">
        <v>11475</v>
      </c>
      <c r="X1109" s="750">
        <v>6</v>
      </c>
      <c r="Y1109" s="750">
        <v>61</v>
      </c>
      <c r="Z1109" s="750" t="s">
        <v>12537</v>
      </c>
      <c r="AA1109" s="750">
        <v>1</v>
      </c>
      <c r="AB1109" s="750">
        <v>0</v>
      </c>
      <c r="AC1109" s="750">
        <v>0</v>
      </c>
      <c r="AD1109" s="750">
        <v>0</v>
      </c>
      <c r="AE1109" s="750" t="s">
        <v>11475</v>
      </c>
    </row>
    <row r="1110" spans="16:31">
      <c r="P1110" s="750" t="s">
        <v>12544</v>
      </c>
      <c r="Q1110" s="750" t="s">
        <v>12541</v>
      </c>
      <c r="R1110" s="750" t="s">
        <v>11474</v>
      </c>
      <c r="S1110" s="730">
        <v>0.161022906395102</v>
      </c>
      <c r="T1110" s="750" t="s">
        <v>11475</v>
      </c>
      <c r="U1110" s="750" t="s">
        <v>11492</v>
      </c>
      <c r="V1110" s="750" t="s">
        <v>11493</v>
      </c>
      <c r="W1110" s="750" t="s">
        <v>11475</v>
      </c>
      <c r="X1110" s="750">
        <v>6</v>
      </c>
      <c r="Y1110" s="750">
        <v>61</v>
      </c>
      <c r="Z1110" s="750" t="s">
        <v>12537</v>
      </c>
      <c r="AA1110" s="750">
        <v>1</v>
      </c>
      <c r="AB1110" s="750">
        <v>0</v>
      </c>
      <c r="AC1110" s="750">
        <v>0</v>
      </c>
      <c r="AD1110" s="750">
        <v>0</v>
      </c>
      <c r="AE1110" s="750" t="s">
        <v>11475</v>
      </c>
    </row>
    <row r="1111" spans="16:31">
      <c r="P1111" s="750" t="s">
        <v>12545</v>
      </c>
      <c r="Q1111" s="750" t="s">
        <v>12541</v>
      </c>
      <c r="R1111" s="750" t="s">
        <v>11474</v>
      </c>
      <c r="S1111" s="730">
        <v>9.7821247659605995E-2</v>
      </c>
      <c r="T1111" s="750" t="s">
        <v>11475</v>
      </c>
      <c r="U1111" s="750" t="s">
        <v>11492</v>
      </c>
      <c r="V1111" s="750" t="s">
        <v>11493</v>
      </c>
      <c r="W1111" s="750" t="s">
        <v>11475</v>
      </c>
      <c r="X1111" s="750">
        <v>6</v>
      </c>
      <c r="Y1111" s="750">
        <v>61</v>
      </c>
      <c r="Z1111" s="750" t="s">
        <v>12537</v>
      </c>
      <c r="AA1111" s="750">
        <v>1</v>
      </c>
      <c r="AB1111" s="750">
        <v>0</v>
      </c>
      <c r="AC1111" s="750">
        <v>0</v>
      </c>
      <c r="AD1111" s="750">
        <v>0</v>
      </c>
      <c r="AE1111" s="750" t="s">
        <v>11475</v>
      </c>
    </row>
    <row r="1112" spans="16:31">
      <c r="P1112" s="750" t="s">
        <v>12546</v>
      </c>
      <c r="Q1112" s="750" t="s">
        <v>12541</v>
      </c>
      <c r="R1112" s="750" t="s">
        <v>11474</v>
      </c>
      <c r="S1112" s="730">
        <v>2.0542574196922E-2</v>
      </c>
      <c r="T1112" s="750" t="s">
        <v>11475</v>
      </c>
      <c r="U1112" s="750" t="s">
        <v>11492</v>
      </c>
      <c r="V1112" s="750" t="s">
        <v>11493</v>
      </c>
      <c r="W1112" s="750" t="s">
        <v>11475</v>
      </c>
      <c r="X1112" s="750">
        <v>6</v>
      </c>
      <c r="Y1112" s="750">
        <v>61</v>
      </c>
      <c r="Z1112" s="750" t="s">
        <v>12537</v>
      </c>
      <c r="AA1112" s="750">
        <v>1</v>
      </c>
      <c r="AB1112" s="750">
        <v>0</v>
      </c>
      <c r="AC1112" s="750">
        <v>0</v>
      </c>
      <c r="AD1112" s="750">
        <v>0</v>
      </c>
      <c r="AE1112" s="750" t="s">
        <v>11475</v>
      </c>
    </row>
    <row r="1113" spans="16:31">
      <c r="P1113" s="750" t="s">
        <v>12547</v>
      </c>
      <c r="Q1113" s="750" t="s">
        <v>12541</v>
      </c>
      <c r="R1113" s="750" t="s">
        <v>11474</v>
      </c>
      <c r="S1113" s="730">
        <v>0.24498922197846301</v>
      </c>
      <c r="T1113" s="750" t="s">
        <v>11475</v>
      </c>
      <c r="U1113" s="750" t="s">
        <v>11523</v>
      </c>
      <c r="V1113" s="750" t="s">
        <v>11524</v>
      </c>
      <c r="W1113" s="750" t="s">
        <v>923</v>
      </c>
      <c r="X1113" s="750">
        <v>6</v>
      </c>
      <c r="Y1113" s="750">
        <v>61</v>
      </c>
      <c r="Z1113" s="750" t="s">
        <v>12537</v>
      </c>
      <c r="AA1113" s="750">
        <v>0</v>
      </c>
      <c r="AB1113" s="750">
        <v>1</v>
      </c>
      <c r="AC1113" s="750">
        <v>0</v>
      </c>
      <c r="AD1113" s="750">
        <v>0</v>
      </c>
      <c r="AE1113" s="750" t="s">
        <v>11475</v>
      </c>
    </row>
    <row r="1114" spans="16:31">
      <c r="P1114" s="750" t="s">
        <v>12547</v>
      </c>
      <c r="Q1114" s="750" t="s">
        <v>12541</v>
      </c>
      <c r="R1114" s="750" t="s">
        <v>11474</v>
      </c>
      <c r="S1114" s="730">
        <v>0.11439895400178</v>
      </c>
      <c r="T1114" s="750" t="s">
        <v>11475</v>
      </c>
      <c r="U1114" s="750" t="s">
        <v>11523</v>
      </c>
      <c r="V1114" s="750" t="s">
        <v>11524</v>
      </c>
      <c r="W1114" s="750" t="s">
        <v>923</v>
      </c>
      <c r="X1114" s="750">
        <v>6</v>
      </c>
      <c r="Y1114" s="750">
        <v>61</v>
      </c>
      <c r="Z1114" s="750" t="s">
        <v>12537</v>
      </c>
      <c r="AA1114" s="750">
        <v>0</v>
      </c>
      <c r="AB1114" s="750">
        <v>1</v>
      </c>
      <c r="AC1114" s="750">
        <v>0</v>
      </c>
      <c r="AD1114" s="750">
        <v>0</v>
      </c>
      <c r="AE1114" s="750" t="s">
        <v>11475</v>
      </c>
    </row>
    <row r="1115" spans="16:31">
      <c r="P1115" s="750" t="s">
        <v>12548</v>
      </c>
      <c r="Q1115" s="750" t="s">
        <v>12541</v>
      </c>
      <c r="R1115" s="750" t="s">
        <v>11474</v>
      </c>
      <c r="S1115" s="730">
        <v>0.22554524516747501</v>
      </c>
      <c r="T1115" s="750" t="s">
        <v>11475</v>
      </c>
      <c r="U1115" s="750" t="s">
        <v>11523</v>
      </c>
      <c r="V1115" s="750" t="s">
        <v>11524</v>
      </c>
      <c r="W1115" s="750" t="s">
        <v>923</v>
      </c>
      <c r="X1115" s="750">
        <v>6</v>
      </c>
      <c r="Y1115" s="750">
        <v>61</v>
      </c>
      <c r="Z1115" s="750" t="s">
        <v>12537</v>
      </c>
      <c r="AA1115" s="750">
        <v>0</v>
      </c>
      <c r="AB1115" s="750">
        <v>1</v>
      </c>
      <c r="AC1115" s="750">
        <v>0</v>
      </c>
      <c r="AD1115" s="750">
        <v>0</v>
      </c>
      <c r="AE1115" s="750" t="s">
        <v>11475</v>
      </c>
    </row>
    <row r="1116" spans="16:31">
      <c r="P1116" s="750" t="s">
        <v>12548</v>
      </c>
      <c r="Q1116" s="750" t="s">
        <v>12541</v>
      </c>
      <c r="R1116" s="750" t="s">
        <v>11474</v>
      </c>
      <c r="S1116" s="730">
        <v>0.32392669824227599</v>
      </c>
      <c r="T1116" s="750" t="s">
        <v>11475</v>
      </c>
      <c r="U1116" s="750" t="s">
        <v>11523</v>
      </c>
      <c r="V1116" s="750" t="s">
        <v>11524</v>
      </c>
      <c r="W1116" s="750" t="s">
        <v>923</v>
      </c>
      <c r="X1116" s="750">
        <v>6</v>
      </c>
      <c r="Y1116" s="750">
        <v>61</v>
      </c>
      <c r="Z1116" s="750" t="s">
        <v>12537</v>
      </c>
      <c r="AA1116" s="750">
        <v>0</v>
      </c>
      <c r="AB1116" s="750">
        <v>1</v>
      </c>
      <c r="AC1116" s="750">
        <v>0</v>
      </c>
      <c r="AD1116" s="750">
        <v>0</v>
      </c>
      <c r="AE1116" s="750" t="s">
        <v>11475</v>
      </c>
    </row>
    <row r="1117" spans="16:31">
      <c r="P1117" s="750" t="s">
        <v>12548</v>
      </c>
      <c r="Q1117" s="750" t="s">
        <v>12541</v>
      </c>
      <c r="R1117" s="750" t="s">
        <v>11474</v>
      </c>
      <c r="S1117" s="730">
        <v>1.5282015053896999E-2</v>
      </c>
      <c r="T1117" s="750" t="s">
        <v>11475</v>
      </c>
      <c r="U1117" s="750" t="s">
        <v>11523</v>
      </c>
      <c r="V1117" s="750" t="s">
        <v>11524</v>
      </c>
      <c r="W1117" s="750" t="s">
        <v>923</v>
      </c>
      <c r="X1117" s="750">
        <v>6</v>
      </c>
      <c r="Y1117" s="750">
        <v>62</v>
      </c>
      <c r="Z1117" s="750" t="s">
        <v>12549</v>
      </c>
      <c r="AA1117" s="750">
        <v>0</v>
      </c>
      <c r="AB1117" s="750">
        <v>1</v>
      </c>
      <c r="AC1117" s="750">
        <v>0</v>
      </c>
      <c r="AD1117" s="750">
        <v>0</v>
      </c>
      <c r="AE1117" s="750" t="s">
        <v>11475</v>
      </c>
    </row>
    <row r="1118" spans="16:31">
      <c r="P1118" s="750" t="s">
        <v>12530</v>
      </c>
      <c r="Q1118" s="750" t="s">
        <v>12541</v>
      </c>
      <c r="R1118" s="750" t="s">
        <v>11474</v>
      </c>
      <c r="S1118" s="730">
        <v>0.38956532245334902</v>
      </c>
      <c r="T1118" s="750" t="s">
        <v>11475</v>
      </c>
      <c r="U1118" s="750" t="s">
        <v>11476</v>
      </c>
      <c r="V1118" s="750" t="s">
        <v>11477</v>
      </c>
      <c r="W1118" s="750" t="s">
        <v>11475</v>
      </c>
      <c r="X1118" s="750">
        <v>6</v>
      </c>
      <c r="Y1118" s="750">
        <v>61</v>
      </c>
      <c r="Z1118" s="750" t="s">
        <v>12537</v>
      </c>
      <c r="AA1118" s="750">
        <v>1</v>
      </c>
      <c r="AB1118" s="750">
        <v>0</v>
      </c>
      <c r="AC1118" s="750">
        <v>0</v>
      </c>
      <c r="AD1118" s="750">
        <v>0</v>
      </c>
      <c r="AE1118" s="750" t="s">
        <v>11475</v>
      </c>
    </row>
    <row r="1119" spans="16:31">
      <c r="P1119" s="750" t="s">
        <v>12550</v>
      </c>
      <c r="Q1119" s="750" t="s">
        <v>12541</v>
      </c>
      <c r="R1119" s="750" t="s">
        <v>11474</v>
      </c>
      <c r="S1119" s="730">
        <v>1.6298603288348E-2</v>
      </c>
      <c r="T1119" s="750" t="s">
        <v>11475</v>
      </c>
      <c r="U1119" s="750" t="s">
        <v>11476</v>
      </c>
      <c r="V1119" s="750" t="s">
        <v>11477</v>
      </c>
      <c r="W1119" s="750" t="s">
        <v>11475</v>
      </c>
      <c r="X1119" s="750">
        <v>6</v>
      </c>
      <c r="Y1119" s="750">
        <v>61</v>
      </c>
      <c r="Z1119" s="750" t="s">
        <v>12537</v>
      </c>
      <c r="AA1119" s="750">
        <v>1</v>
      </c>
      <c r="AB1119" s="750">
        <v>0</v>
      </c>
      <c r="AC1119" s="750">
        <v>0</v>
      </c>
      <c r="AD1119" s="750">
        <v>0</v>
      </c>
      <c r="AE1119" s="750" t="s">
        <v>11475</v>
      </c>
    </row>
    <row r="1120" spans="16:31">
      <c r="P1120" s="750" t="s">
        <v>12551</v>
      </c>
      <c r="Q1120" s="750" t="s">
        <v>12541</v>
      </c>
      <c r="R1120" s="750" t="s">
        <v>11474</v>
      </c>
      <c r="S1120" s="730">
        <v>0.24790777319156801</v>
      </c>
      <c r="T1120" s="750" t="s">
        <v>11475</v>
      </c>
      <c r="U1120" s="750" t="s">
        <v>11476</v>
      </c>
      <c r="V1120" s="750" t="s">
        <v>11477</v>
      </c>
      <c r="W1120" s="750" t="s">
        <v>11475</v>
      </c>
      <c r="X1120" s="750">
        <v>6</v>
      </c>
      <c r="Y1120" s="750">
        <v>61</v>
      </c>
      <c r="Z1120" s="750" t="s">
        <v>12537</v>
      </c>
      <c r="AA1120" s="750">
        <v>1</v>
      </c>
      <c r="AB1120" s="750">
        <v>0</v>
      </c>
      <c r="AC1120" s="750">
        <v>0</v>
      </c>
      <c r="AD1120" s="750">
        <v>0</v>
      </c>
      <c r="AE1120" s="750" t="s">
        <v>11475</v>
      </c>
    </row>
    <row r="1121" spans="16:31">
      <c r="P1121" s="750" t="s">
        <v>12552</v>
      </c>
      <c r="Q1121" s="750" t="s">
        <v>12541</v>
      </c>
      <c r="R1121" s="750" t="s">
        <v>11474</v>
      </c>
      <c r="S1121" s="730">
        <v>1.2402387237189E-2</v>
      </c>
      <c r="T1121" s="750" t="s">
        <v>11475</v>
      </c>
      <c r="U1121" s="750" t="s">
        <v>11476</v>
      </c>
      <c r="V1121" s="750" t="s">
        <v>11477</v>
      </c>
      <c r="W1121" s="750" t="s">
        <v>11475</v>
      </c>
      <c r="X1121" s="750">
        <v>6</v>
      </c>
      <c r="Y1121" s="750">
        <v>61</v>
      </c>
      <c r="Z1121" s="750" t="s">
        <v>12537</v>
      </c>
      <c r="AA1121" s="750">
        <v>1</v>
      </c>
      <c r="AB1121" s="750">
        <v>0</v>
      </c>
      <c r="AC1121" s="750">
        <v>0</v>
      </c>
      <c r="AD1121" s="750">
        <v>0</v>
      </c>
      <c r="AE1121" s="750" t="s">
        <v>11475</v>
      </c>
    </row>
    <row r="1122" spans="16:31">
      <c r="P1122" s="750" t="s">
        <v>12553</v>
      </c>
      <c r="Q1122" s="750" t="s">
        <v>12541</v>
      </c>
      <c r="R1122" s="750" t="s">
        <v>11474</v>
      </c>
      <c r="S1122" s="730">
        <v>9.0333712653660997E-2</v>
      </c>
      <c r="T1122" s="750" t="s">
        <v>11475</v>
      </c>
      <c r="U1122" s="750" t="s">
        <v>11501</v>
      </c>
      <c r="V1122" s="750" t="s">
        <v>11501</v>
      </c>
      <c r="W1122" s="750" t="s">
        <v>11475</v>
      </c>
      <c r="X1122" s="750">
        <v>6</v>
      </c>
      <c r="Y1122" s="750">
        <v>61</v>
      </c>
      <c r="Z1122" s="750" t="s">
        <v>12537</v>
      </c>
      <c r="AA1122" s="750">
        <v>1</v>
      </c>
      <c r="AB1122" s="750">
        <v>0</v>
      </c>
      <c r="AC1122" s="750">
        <v>0</v>
      </c>
      <c r="AD1122" s="750">
        <v>8</v>
      </c>
      <c r="AE1122" s="750" t="s">
        <v>11475</v>
      </c>
    </row>
    <row r="1123" spans="16:31">
      <c r="P1123" s="750" t="s">
        <v>12554</v>
      </c>
      <c r="Q1123" s="750" t="s">
        <v>12541</v>
      </c>
      <c r="R1123" s="750" t="s">
        <v>11474</v>
      </c>
      <c r="S1123" s="730">
        <v>0.44716869760508499</v>
      </c>
      <c r="T1123" s="750" t="s">
        <v>11475</v>
      </c>
      <c r="U1123" s="750" t="s">
        <v>11501</v>
      </c>
      <c r="V1123" s="750" t="s">
        <v>11501</v>
      </c>
      <c r="W1123" s="750" t="s">
        <v>11475</v>
      </c>
      <c r="X1123" s="750">
        <v>6</v>
      </c>
      <c r="Y1123" s="750">
        <v>61</v>
      </c>
      <c r="Z1123" s="750" t="s">
        <v>12537</v>
      </c>
      <c r="AA1123" s="750">
        <v>1</v>
      </c>
      <c r="AB1123" s="750">
        <v>0</v>
      </c>
      <c r="AC1123" s="750">
        <v>0</v>
      </c>
      <c r="AD1123" s="750">
        <v>8</v>
      </c>
      <c r="AE1123" s="750" t="s">
        <v>11475</v>
      </c>
    </row>
    <row r="1124" spans="16:31">
      <c r="P1124" s="750" t="s">
        <v>12555</v>
      </c>
      <c r="Q1124" s="750" t="s">
        <v>12556</v>
      </c>
      <c r="R1124" s="750" t="s">
        <v>11474</v>
      </c>
      <c r="S1124" s="730">
        <v>0.73498174022841301</v>
      </c>
      <c r="T1124" s="750" t="s">
        <v>11475</v>
      </c>
      <c r="U1124" s="750" t="s">
        <v>11476</v>
      </c>
      <c r="V1124" s="750" t="s">
        <v>11477</v>
      </c>
      <c r="W1124" s="750" t="s">
        <v>11475</v>
      </c>
      <c r="X1124" s="750">
        <v>6</v>
      </c>
      <c r="Y1124" s="750">
        <v>62</v>
      </c>
      <c r="Z1124" s="750" t="s">
        <v>12549</v>
      </c>
      <c r="AA1124" s="750">
        <v>1</v>
      </c>
      <c r="AB1124" s="750">
        <v>0</v>
      </c>
      <c r="AC1124" s="750">
        <v>0</v>
      </c>
      <c r="AD1124" s="750">
        <v>0</v>
      </c>
      <c r="AE1124" s="750" t="s">
        <v>11475</v>
      </c>
    </row>
    <row r="1125" spans="16:31">
      <c r="P1125" s="750" t="s">
        <v>12557</v>
      </c>
      <c r="Q1125" s="750" t="s">
        <v>12556</v>
      </c>
      <c r="R1125" s="750" t="s">
        <v>11474</v>
      </c>
      <c r="S1125" s="730">
        <v>0.14113102400476099</v>
      </c>
      <c r="T1125" s="750" t="s">
        <v>11475</v>
      </c>
      <c r="U1125" s="750" t="s">
        <v>11492</v>
      </c>
      <c r="V1125" s="750" t="s">
        <v>11493</v>
      </c>
      <c r="W1125" s="750" t="s">
        <v>11475</v>
      </c>
      <c r="X1125" s="750">
        <v>6</v>
      </c>
      <c r="Y1125" s="750">
        <v>62</v>
      </c>
      <c r="Z1125" s="750" t="s">
        <v>12549</v>
      </c>
      <c r="AA1125" s="750">
        <v>1</v>
      </c>
      <c r="AB1125" s="750">
        <v>0</v>
      </c>
      <c r="AC1125" s="750">
        <v>0</v>
      </c>
      <c r="AD1125" s="750">
        <v>0</v>
      </c>
      <c r="AE1125" s="750" t="s">
        <v>11475</v>
      </c>
    </row>
    <row r="1126" spans="16:31">
      <c r="P1126" s="750" t="s">
        <v>12548</v>
      </c>
      <c r="Q1126" s="750" t="s">
        <v>12556</v>
      </c>
      <c r="R1126" s="750" t="s">
        <v>11474</v>
      </c>
      <c r="S1126" s="730">
        <v>4.0752236218979998E-2</v>
      </c>
      <c r="T1126" s="750" t="s">
        <v>11475</v>
      </c>
      <c r="U1126" s="750" t="s">
        <v>11523</v>
      </c>
      <c r="V1126" s="750" t="s">
        <v>11524</v>
      </c>
      <c r="W1126" s="750" t="s">
        <v>923</v>
      </c>
      <c r="X1126" s="750">
        <v>6</v>
      </c>
      <c r="Y1126" s="750">
        <v>62</v>
      </c>
      <c r="Z1126" s="750" t="s">
        <v>12549</v>
      </c>
      <c r="AA1126" s="750">
        <v>0</v>
      </c>
      <c r="AB1126" s="750">
        <v>1</v>
      </c>
      <c r="AC1126" s="750">
        <v>0</v>
      </c>
      <c r="AD1126" s="750">
        <v>0</v>
      </c>
      <c r="AE1126" s="750" t="s">
        <v>11475</v>
      </c>
    </row>
    <row r="1127" spans="16:31">
      <c r="P1127" s="750" t="s">
        <v>12558</v>
      </c>
      <c r="Q1127" s="750" t="s">
        <v>12556</v>
      </c>
      <c r="R1127" s="750" t="s">
        <v>11474</v>
      </c>
      <c r="S1127" s="730">
        <v>0.81043166333822203</v>
      </c>
      <c r="T1127" s="750" t="s">
        <v>11475</v>
      </c>
      <c r="U1127" s="750" t="s">
        <v>11523</v>
      </c>
      <c r="V1127" s="750" t="s">
        <v>11524</v>
      </c>
      <c r="W1127" s="750" t="s">
        <v>923</v>
      </c>
      <c r="X1127" s="750">
        <v>6</v>
      </c>
      <c r="Y1127" s="750">
        <v>62</v>
      </c>
      <c r="Z1127" s="750" t="s">
        <v>12549</v>
      </c>
      <c r="AA1127" s="750">
        <v>0</v>
      </c>
      <c r="AB1127" s="750">
        <v>1</v>
      </c>
      <c r="AC1127" s="750">
        <v>0</v>
      </c>
      <c r="AD1127" s="750">
        <v>0</v>
      </c>
      <c r="AE1127" s="750" t="s">
        <v>11475</v>
      </c>
    </row>
    <row r="1128" spans="16:31">
      <c r="P1128" s="750" t="s">
        <v>12551</v>
      </c>
      <c r="Q1128" s="750" t="s">
        <v>12556</v>
      </c>
      <c r="R1128" s="750" t="s">
        <v>11474</v>
      </c>
      <c r="S1128" s="730">
        <v>0.884994629393418</v>
      </c>
      <c r="T1128" s="750" t="s">
        <v>11475</v>
      </c>
      <c r="U1128" s="750" t="s">
        <v>11476</v>
      </c>
      <c r="V1128" s="750" t="s">
        <v>11477</v>
      </c>
      <c r="W1128" s="750" t="s">
        <v>11475</v>
      </c>
      <c r="X1128" s="750">
        <v>6</v>
      </c>
      <c r="Y1128" s="750">
        <v>62</v>
      </c>
      <c r="Z1128" s="750" t="s">
        <v>12549</v>
      </c>
      <c r="AA1128" s="750">
        <v>1</v>
      </c>
      <c r="AB1128" s="750">
        <v>0</v>
      </c>
      <c r="AC1128" s="750">
        <v>0</v>
      </c>
      <c r="AD1128" s="750">
        <v>0</v>
      </c>
      <c r="AE1128" s="750" t="s">
        <v>11475</v>
      </c>
    </row>
    <row r="1129" spans="16:31">
      <c r="P1129" s="750" t="s">
        <v>12558</v>
      </c>
      <c r="Q1129" s="750" t="s">
        <v>12556</v>
      </c>
      <c r="R1129" s="750" t="s">
        <v>11474</v>
      </c>
      <c r="S1129" s="730">
        <v>1.5691393470086999E-2</v>
      </c>
      <c r="T1129" s="750" t="s">
        <v>11475</v>
      </c>
      <c r="U1129" s="750" t="s">
        <v>11523</v>
      </c>
      <c r="V1129" s="750" t="s">
        <v>11524</v>
      </c>
      <c r="W1129" s="750" t="s">
        <v>923</v>
      </c>
      <c r="X1129" s="750">
        <v>6</v>
      </c>
      <c r="Y1129" s="750">
        <v>62</v>
      </c>
      <c r="Z1129" s="750" t="s">
        <v>12549</v>
      </c>
      <c r="AA1129" s="750">
        <v>0</v>
      </c>
      <c r="AB1129" s="750">
        <v>1</v>
      </c>
      <c r="AC1129" s="750">
        <v>0</v>
      </c>
      <c r="AD1129" s="750">
        <v>0</v>
      </c>
      <c r="AE1129" s="750" t="s">
        <v>11475</v>
      </c>
    </row>
    <row r="1130" spans="16:31">
      <c r="P1130" s="750" t="s">
        <v>12559</v>
      </c>
      <c r="Q1130" s="750" t="s">
        <v>12560</v>
      </c>
      <c r="R1130" s="750" t="s">
        <v>929</v>
      </c>
      <c r="S1130" s="730">
        <v>0.10368181272276</v>
      </c>
      <c r="T1130" s="750" t="s">
        <v>11475</v>
      </c>
      <c r="U1130" s="750" t="s">
        <v>11492</v>
      </c>
      <c r="V1130" s="750" t="s">
        <v>11493</v>
      </c>
      <c r="W1130" s="750" t="s">
        <v>11475</v>
      </c>
      <c r="X1130" s="750">
        <v>6</v>
      </c>
      <c r="Y1130" s="750">
        <v>62</v>
      </c>
      <c r="Z1130" s="750" t="s">
        <v>12549</v>
      </c>
      <c r="AA1130" s="750">
        <v>1</v>
      </c>
      <c r="AB1130" s="750">
        <v>0</v>
      </c>
      <c r="AC1130" s="750">
        <v>0</v>
      </c>
      <c r="AD1130" s="750">
        <v>0</v>
      </c>
      <c r="AE1130" s="750" t="s">
        <v>11475</v>
      </c>
    </row>
    <row r="1131" spans="16:31">
      <c r="P1131" s="750" t="s">
        <v>12561</v>
      </c>
      <c r="Q1131" s="750" t="s">
        <v>12560</v>
      </c>
      <c r="R1131" s="750" t="s">
        <v>929</v>
      </c>
      <c r="S1131" s="730">
        <v>0.12929101336728799</v>
      </c>
      <c r="T1131" s="750" t="s">
        <v>11475</v>
      </c>
      <c r="U1131" s="750" t="s">
        <v>11492</v>
      </c>
      <c r="V1131" s="750" t="s">
        <v>11493</v>
      </c>
      <c r="W1131" s="750" t="s">
        <v>11475</v>
      </c>
      <c r="X1131" s="750">
        <v>6</v>
      </c>
      <c r="Y1131" s="750">
        <v>62</v>
      </c>
      <c r="Z1131" s="750" t="s">
        <v>12549</v>
      </c>
      <c r="AA1131" s="750">
        <v>1</v>
      </c>
      <c r="AB1131" s="750">
        <v>0</v>
      </c>
      <c r="AC1131" s="750">
        <v>0</v>
      </c>
      <c r="AD1131" s="750">
        <v>0</v>
      </c>
      <c r="AE1131" s="750" t="s">
        <v>11475</v>
      </c>
    </row>
    <row r="1132" spans="16:31">
      <c r="P1132" s="750" t="s">
        <v>12562</v>
      </c>
      <c r="Q1132" s="750" t="s">
        <v>12560</v>
      </c>
      <c r="R1132" s="750" t="s">
        <v>929</v>
      </c>
      <c r="S1132" s="730">
        <v>6.9651550908411006E-2</v>
      </c>
      <c r="T1132" s="750" t="s">
        <v>11475</v>
      </c>
      <c r="U1132" s="750" t="s">
        <v>11492</v>
      </c>
      <c r="V1132" s="750" t="s">
        <v>11493</v>
      </c>
      <c r="W1132" s="750" t="s">
        <v>11475</v>
      </c>
      <c r="X1132" s="750">
        <v>6</v>
      </c>
      <c r="Y1132" s="750">
        <v>62</v>
      </c>
      <c r="Z1132" s="750" t="s">
        <v>12549</v>
      </c>
      <c r="AA1132" s="750">
        <v>1</v>
      </c>
      <c r="AB1132" s="750">
        <v>0</v>
      </c>
      <c r="AC1132" s="750">
        <v>0</v>
      </c>
      <c r="AD1132" s="750">
        <v>0</v>
      </c>
      <c r="AE1132" s="750" t="s">
        <v>11475</v>
      </c>
    </row>
    <row r="1133" spans="16:31">
      <c r="P1133" s="750" t="s">
        <v>12563</v>
      </c>
      <c r="Q1133" s="750" t="s">
        <v>12560</v>
      </c>
      <c r="R1133" s="750" t="s">
        <v>929</v>
      </c>
      <c r="S1133" s="730">
        <v>8.0530889565570002E-2</v>
      </c>
      <c r="T1133" s="750" t="s">
        <v>11475</v>
      </c>
      <c r="U1133" s="750" t="s">
        <v>11492</v>
      </c>
      <c r="V1133" s="750" t="s">
        <v>11493</v>
      </c>
      <c r="W1133" s="750" t="s">
        <v>11475</v>
      </c>
      <c r="X1133" s="750">
        <v>6</v>
      </c>
      <c r="Y1133" s="750">
        <v>62</v>
      </c>
      <c r="Z1133" s="750" t="s">
        <v>12549</v>
      </c>
      <c r="AA1133" s="750">
        <v>1</v>
      </c>
      <c r="AB1133" s="750">
        <v>0</v>
      </c>
      <c r="AC1133" s="750">
        <v>0</v>
      </c>
      <c r="AD1133" s="750">
        <v>0</v>
      </c>
      <c r="AE1133" s="750" t="s">
        <v>11475</v>
      </c>
    </row>
    <row r="1134" spans="16:31">
      <c r="P1134" s="750" t="s">
        <v>12564</v>
      </c>
      <c r="Q1134" s="750" t="s">
        <v>12560</v>
      </c>
      <c r="R1134" s="750" t="s">
        <v>11474</v>
      </c>
      <c r="S1134" s="730">
        <v>1.6277979849593002E-2</v>
      </c>
      <c r="T1134" s="750" t="s">
        <v>11475</v>
      </c>
      <c r="U1134" s="750" t="s">
        <v>11492</v>
      </c>
      <c r="V1134" s="750" t="s">
        <v>11493</v>
      </c>
      <c r="W1134" s="750" t="s">
        <v>11475</v>
      </c>
      <c r="X1134" s="750">
        <v>6</v>
      </c>
      <c r="Y1134" s="750">
        <v>62</v>
      </c>
      <c r="Z1134" s="750" t="s">
        <v>12549</v>
      </c>
      <c r="AA1134" s="750">
        <v>1</v>
      </c>
      <c r="AB1134" s="750">
        <v>0</v>
      </c>
      <c r="AC1134" s="750">
        <v>0</v>
      </c>
      <c r="AD1134" s="750">
        <v>0</v>
      </c>
      <c r="AE1134" s="750" t="s">
        <v>11475</v>
      </c>
    </row>
    <row r="1135" spans="16:31">
      <c r="P1135" s="750" t="s">
        <v>12565</v>
      </c>
      <c r="Q1135" s="750" t="s">
        <v>12560</v>
      </c>
      <c r="R1135" s="750" t="s">
        <v>11474</v>
      </c>
      <c r="S1135" s="730">
        <v>1.6733988801333002E-2</v>
      </c>
      <c r="T1135" s="750" t="s">
        <v>11475</v>
      </c>
      <c r="U1135" s="750" t="s">
        <v>11492</v>
      </c>
      <c r="V1135" s="750" t="s">
        <v>11493</v>
      </c>
      <c r="W1135" s="750" t="s">
        <v>11475</v>
      </c>
      <c r="X1135" s="750">
        <v>6</v>
      </c>
      <c r="Y1135" s="750">
        <v>62</v>
      </c>
      <c r="Z1135" s="750" t="s">
        <v>12549</v>
      </c>
      <c r="AA1135" s="750">
        <v>1</v>
      </c>
      <c r="AB1135" s="750">
        <v>0</v>
      </c>
      <c r="AC1135" s="750">
        <v>0</v>
      </c>
      <c r="AD1135" s="750">
        <v>0</v>
      </c>
      <c r="AE1135" s="750" t="s">
        <v>11475</v>
      </c>
    </row>
    <row r="1136" spans="16:31">
      <c r="P1136" s="750" t="s">
        <v>12558</v>
      </c>
      <c r="Q1136" s="750" t="s">
        <v>12560</v>
      </c>
      <c r="R1136" s="750" t="s">
        <v>11474</v>
      </c>
      <c r="S1136" s="730">
        <v>0.90709488763553503</v>
      </c>
      <c r="T1136" s="750" t="s">
        <v>11475</v>
      </c>
      <c r="U1136" s="750" t="s">
        <v>11523</v>
      </c>
      <c r="V1136" s="750" t="s">
        <v>11524</v>
      </c>
      <c r="W1136" s="750" t="s">
        <v>923</v>
      </c>
      <c r="X1136" s="750">
        <v>6</v>
      </c>
      <c r="Y1136" s="750">
        <v>62</v>
      </c>
      <c r="Z1136" s="750" t="s">
        <v>12549</v>
      </c>
      <c r="AA1136" s="750">
        <v>0</v>
      </c>
      <c r="AB1136" s="750">
        <v>1</v>
      </c>
      <c r="AC1136" s="750">
        <v>0</v>
      </c>
      <c r="AD1136" s="750">
        <v>0</v>
      </c>
      <c r="AE1136" s="750" t="s">
        <v>11475</v>
      </c>
    </row>
    <row r="1137" spans="16:31">
      <c r="P1137" s="750" t="s">
        <v>12566</v>
      </c>
      <c r="Q1137" s="750" t="s">
        <v>12560</v>
      </c>
      <c r="R1137" s="750" t="s">
        <v>11474</v>
      </c>
      <c r="S1137" s="730">
        <v>1.0085128024652099</v>
      </c>
      <c r="T1137" s="750" t="s">
        <v>11475</v>
      </c>
      <c r="U1137" s="750" t="s">
        <v>11476</v>
      </c>
      <c r="V1137" s="750" t="s">
        <v>11477</v>
      </c>
      <c r="W1137" s="750" t="s">
        <v>11475</v>
      </c>
      <c r="X1137" s="750">
        <v>6</v>
      </c>
      <c r="Y1137" s="750">
        <v>62</v>
      </c>
      <c r="Z1137" s="750" t="s">
        <v>12549</v>
      </c>
      <c r="AA1137" s="750">
        <v>1</v>
      </c>
      <c r="AB1137" s="750">
        <v>0</v>
      </c>
      <c r="AC1137" s="750">
        <v>0</v>
      </c>
      <c r="AD1137" s="750">
        <v>0</v>
      </c>
      <c r="AE1137" s="750" t="s">
        <v>11475</v>
      </c>
    </row>
    <row r="1138" spans="16:31">
      <c r="P1138" s="750" t="s">
        <v>12567</v>
      </c>
      <c r="Q1138" s="750" t="s">
        <v>12560</v>
      </c>
      <c r="R1138" s="750" t="s">
        <v>11474</v>
      </c>
      <c r="S1138" s="730">
        <v>0.42375827144066502</v>
      </c>
      <c r="T1138" s="750" t="s">
        <v>11475</v>
      </c>
      <c r="U1138" s="750" t="s">
        <v>11476</v>
      </c>
      <c r="V1138" s="750" t="s">
        <v>11477</v>
      </c>
      <c r="W1138" s="750" t="s">
        <v>11475</v>
      </c>
      <c r="X1138" s="750">
        <v>6</v>
      </c>
      <c r="Y1138" s="750">
        <v>62</v>
      </c>
      <c r="Z1138" s="750" t="s">
        <v>12549</v>
      </c>
      <c r="AA1138" s="750">
        <v>1</v>
      </c>
      <c r="AB1138" s="750">
        <v>0</v>
      </c>
      <c r="AC1138" s="750">
        <v>0</v>
      </c>
      <c r="AD1138" s="750">
        <v>0</v>
      </c>
      <c r="AE1138" s="750" t="s">
        <v>11475</v>
      </c>
    </row>
    <row r="1139" spans="16:31">
      <c r="P1139" s="750" t="s">
        <v>12568</v>
      </c>
      <c r="Q1139" s="750" t="s">
        <v>12560</v>
      </c>
      <c r="R1139" s="750" t="s">
        <v>11474</v>
      </c>
      <c r="S1139" s="730">
        <v>4.7360202333449002E-2</v>
      </c>
      <c r="T1139" s="750" t="s">
        <v>11475</v>
      </c>
      <c r="U1139" s="750" t="s">
        <v>11553</v>
      </c>
      <c r="V1139" s="750" t="s">
        <v>11554</v>
      </c>
      <c r="W1139" s="750" t="s">
        <v>11475</v>
      </c>
      <c r="X1139" s="750">
        <v>6</v>
      </c>
      <c r="Y1139" s="750">
        <v>62</v>
      </c>
      <c r="Z1139" s="750" t="s">
        <v>12549</v>
      </c>
      <c r="AA1139" s="750">
        <v>1</v>
      </c>
      <c r="AB1139" s="750">
        <v>0</v>
      </c>
      <c r="AC1139" s="750">
        <v>0</v>
      </c>
      <c r="AD1139" s="750">
        <v>0</v>
      </c>
      <c r="AE1139" s="750" t="s">
        <v>11475</v>
      </c>
    </row>
    <row r="1140" spans="16:31">
      <c r="P1140" s="750" t="s">
        <v>12569</v>
      </c>
      <c r="Q1140" s="750" t="s">
        <v>12560</v>
      </c>
      <c r="R1140" s="750" t="s">
        <v>11474</v>
      </c>
      <c r="S1140" s="730">
        <v>0.17234158992545201</v>
      </c>
      <c r="T1140" s="750" t="s">
        <v>11475</v>
      </c>
      <c r="U1140" s="750" t="s">
        <v>11476</v>
      </c>
      <c r="V1140" s="750" t="s">
        <v>11477</v>
      </c>
      <c r="W1140" s="750" t="s">
        <v>11475</v>
      </c>
      <c r="X1140" s="750">
        <v>6</v>
      </c>
      <c r="Y1140" s="750">
        <v>62</v>
      </c>
      <c r="Z1140" s="750" t="s">
        <v>12549</v>
      </c>
      <c r="AA1140" s="750">
        <v>1</v>
      </c>
      <c r="AB1140" s="750">
        <v>0</v>
      </c>
      <c r="AC1140" s="750">
        <v>0</v>
      </c>
      <c r="AD1140" s="750">
        <v>0</v>
      </c>
      <c r="AE1140" s="750" t="s">
        <v>11475</v>
      </c>
    </row>
    <row r="1141" spans="16:31">
      <c r="P1141" s="750" t="s">
        <v>12558</v>
      </c>
      <c r="Q1141" s="750" t="s">
        <v>12560</v>
      </c>
      <c r="R1141" s="750" t="s">
        <v>11474</v>
      </c>
      <c r="S1141" s="730">
        <v>1.5691393470086999E-2</v>
      </c>
      <c r="T1141" s="750" t="s">
        <v>11475</v>
      </c>
      <c r="U1141" s="750" t="s">
        <v>11523</v>
      </c>
      <c r="V1141" s="750" t="s">
        <v>11524</v>
      </c>
      <c r="W1141" s="750" t="s">
        <v>923</v>
      </c>
      <c r="X1141" s="750">
        <v>6</v>
      </c>
      <c r="Y1141" s="750">
        <v>62</v>
      </c>
      <c r="Z1141" s="750" t="s">
        <v>12549</v>
      </c>
      <c r="AA1141" s="750">
        <v>0</v>
      </c>
      <c r="AB1141" s="750">
        <v>1</v>
      </c>
      <c r="AC1141" s="750">
        <v>0</v>
      </c>
      <c r="AD1141" s="750">
        <v>0</v>
      </c>
      <c r="AE1141" s="750" t="s">
        <v>11475</v>
      </c>
    </row>
    <row r="1142" spans="16:31">
      <c r="P1142" s="750" t="s">
        <v>12567</v>
      </c>
      <c r="Q1142" s="750" t="s">
        <v>12570</v>
      </c>
      <c r="R1142" s="750" t="s">
        <v>11474</v>
      </c>
      <c r="S1142" s="730">
        <v>1.41791011047454</v>
      </c>
      <c r="T1142" s="750" t="s">
        <v>11475</v>
      </c>
      <c r="U1142" s="750" t="s">
        <v>11476</v>
      </c>
      <c r="V1142" s="750" t="s">
        <v>11477</v>
      </c>
      <c r="W1142" s="750" t="s">
        <v>11475</v>
      </c>
      <c r="X1142" s="750">
        <v>6</v>
      </c>
      <c r="Y1142" s="750">
        <v>63</v>
      </c>
      <c r="Z1142" s="750" t="s">
        <v>12571</v>
      </c>
      <c r="AA1142" s="750">
        <v>1</v>
      </c>
      <c r="AB1142" s="750">
        <v>0</v>
      </c>
      <c r="AC1142" s="750">
        <v>0</v>
      </c>
      <c r="AD1142" s="750">
        <v>0</v>
      </c>
      <c r="AE1142" s="750" t="s">
        <v>11475</v>
      </c>
    </row>
    <row r="1143" spans="16:31">
      <c r="P1143" s="750" t="s">
        <v>12572</v>
      </c>
      <c r="Q1143" s="750" t="s">
        <v>12573</v>
      </c>
      <c r="R1143" s="750" t="s">
        <v>11474</v>
      </c>
      <c r="S1143" s="730">
        <v>0.10615882318486999</v>
      </c>
      <c r="T1143" s="750" t="s">
        <v>11475</v>
      </c>
      <c r="U1143" s="750" t="s">
        <v>11492</v>
      </c>
      <c r="V1143" s="750" t="s">
        <v>11493</v>
      </c>
      <c r="W1143" s="750" t="s">
        <v>11475</v>
      </c>
      <c r="X1143" s="750">
        <v>6</v>
      </c>
      <c r="Y1143" s="750">
        <v>63</v>
      </c>
      <c r="Z1143" s="750" t="s">
        <v>12571</v>
      </c>
      <c r="AA1143" s="750">
        <v>1</v>
      </c>
      <c r="AB1143" s="750">
        <v>0</v>
      </c>
      <c r="AC1143" s="750">
        <v>0</v>
      </c>
      <c r="AD1143" s="750">
        <v>0</v>
      </c>
      <c r="AE1143" s="750" t="s">
        <v>11475</v>
      </c>
    </row>
    <row r="1144" spans="16:31">
      <c r="P1144" s="750" t="s">
        <v>12574</v>
      </c>
      <c r="Q1144" s="750" t="s">
        <v>12573</v>
      </c>
      <c r="R1144" s="750" t="s">
        <v>11474</v>
      </c>
      <c r="S1144" s="730">
        <v>0.29371853518193702</v>
      </c>
      <c r="T1144" s="750" t="s">
        <v>11475</v>
      </c>
      <c r="U1144" s="750" t="s">
        <v>11523</v>
      </c>
      <c r="V1144" s="750" t="s">
        <v>11524</v>
      </c>
      <c r="W1144" s="750" t="s">
        <v>957</v>
      </c>
      <c r="X1144" s="750">
        <v>6</v>
      </c>
      <c r="Y1144" s="750">
        <v>63</v>
      </c>
      <c r="Z1144" s="750" t="s">
        <v>12571</v>
      </c>
      <c r="AA1144" s="750">
        <v>0</v>
      </c>
      <c r="AB1144" s="750">
        <v>1</v>
      </c>
      <c r="AC1144" s="750">
        <v>0</v>
      </c>
      <c r="AD1144" s="750">
        <v>0</v>
      </c>
      <c r="AE1144" s="750" t="s">
        <v>11475</v>
      </c>
    </row>
    <row r="1145" spans="16:31">
      <c r="P1145" s="750" t="s">
        <v>12567</v>
      </c>
      <c r="Q1145" s="750" t="s">
        <v>12573</v>
      </c>
      <c r="R1145" s="750" t="s">
        <v>11474</v>
      </c>
      <c r="S1145" s="730">
        <v>1.8928847048801301</v>
      </c>
      <c r="T1145" s="750" t="s">
        <v>11475</v>
      </c>
      <c r="U1145" s="750" t="s">
        <v>11476</v>
      </c>
      <c r="V1145" s="750" t="s">
        <v>11477</v>
      </c>
      <c r="W1145" s="750" t="s">
        <v>11475</v>
      </c>
      <c r="X1145" s="750">
        <v>6</v>
      </c>
      <c r="Y1145" s="750">
        <v>63</v>
      </c>
      <c r="Z1145" s="750" t="s">
        <v>12571</v>
      </c>
      <c r="AA1145" s="750">
        <v>1</v>
      </c>
      <c r="AB1145" s="750">
        <v>0</v>
      </c>
      <c r="AC1145" s="750">
        <v>0</v>
      </c>
      <c r="AD1145" s="750">
        <v>0</v>
      </c>
      <c r="AE1145" s="750" t="s">
        <v>11475</v>
      </c>
    </row>
    <row r="1146" spans="16:31">
      <c r="P1146" s="750" t="s">
        <v>12575</v>
      </c>
      <c r="Q1146" s="750" t="s">
        <v>12573</v>
      </c>
      <c r="R1146" s="750" t="s">
        <v>11474</v>
      </c>
      <c r="S1146" s="730">
        <v>0.11067190720915</v>
      </c>
      <c r="T1146" s="750" t="s">
        <v>11475</v>
      </c>
      <c r="U1146" s="750" t="s">
        <v>11501</v>
      </c>
      <c r="V1146" s="750" t="s">
        <v>11501</v>
      </c>
      <c r="W1146" s="750" t="s">
        <v>11475</v>
      </c>
      <c r="X1146" s="750">
        <v>6</v>
      </c>
      <c r="Y1146" s="750">
        <v>63</v>
      </c>
      <c r="Z1146" s="750" t="s">
        <v>12571</v>
      </c>
      <c r="AA1146" s="750">
        <v>1</v>
      </c>
      <c r="AB1146" s="750">
        <v>0</v>
      </c>
      <c r="AC1146" s="750">
        <v>0</v>
      </c>
      <c r="AD1146" s="750">
        <v>8</v>
      </c>
      <c r="AE1146" s="750" t="s">
        <v>11475</v>
      </c>
    </row>
    <row r="1147" spans="16:31">
      <c r="P1147" s="750" t="s">
        <v>12576</v>
      </c>
      <c r="Q1147" s="750" t="s">
        <v>12577</v>
      </c>
      <c r="R1147" s="750" t="s">
        <v>11474</v>
      </c>
      <c r="S1147" s="730">
        <v>6.7676166483075006E-2</v>
      </c>
      <c r="T1147" s="750" t="s">
        <v>11475</v>
      </c>
      <c r="U1147" s="750" t="s">
        <v>11492</v>
      </c>
      <c r="V1147" s="750" t="s">
        <v>11493</v>
      </c>
      <c r="W1147" s="750" t="s">
        <v>11475</v>
      </c>
      <c r="X1147" s="750">
        <v>6</v>
      </c>
      <c r="Y1147" s="750">
        <v>64</v>
      </c>
      <c r="Z1147" s="750" t="s">
        <v>12578</v>
      </c>
      <c r="AA1147" s="750">
        <v>1</v>
      </c>
      <c r="AB1147" s="750">
        <v>0</v>
      </c>
      <c r="AC1147" s="750">
        <v>0</v>
      </c>
      <c r="AD1147" s="750">
        <v>0</v>
      </c>
      <c r="AE1147" s="750" t="s">
        <v>11475</v>
      </c>
    </row>
    <row r="1148" spans="16:31">
      <c r="P1148" s="750" t="s">
        <v>12579</v>
      </c>
      <c r="Q1148" s="750" t="s">
        <v>12577</v>
      </c>
      <c r="R1148" s="750" t="s">
        <v>11474</v>
      </c>
      <c r="S1148" s="730">
        <v>0.25501712506590102</v>
      </c>
      <c r="T1148" s="750" t="s">
        <v>11475</v>
      </c>
      <c r="U1148" s="750" t="s">
        <v>11492</v>
      </c>
      <c r="V1148" s="750" t="s">
        <v>11493</v>
      </c>
      <c r="W1148" s="750" t="s">
        <v>11475</v>
      </c>
      <c r="X1148" s="750">
        <v>6</v>
      </c>
      <c r="Y1148" s="750">
        <v>64</v>
      </c>
      <c r="Z1148" s="750" t="s">
        <v>12578</v>
      </c>
      <c r="AA1148" s="750">
        <v>1</v>
      </c>
      <c r="AB1148" s="750">
        <v>0</v>
      </c>
      <c r="AC1148" s="750">
        <v>0</v>
      </c>
      <c r="AD1148" s="750">
        <v>0</v>
      </c>
      <c r="AE1148" s="750" t="s">
        <v>11475</v>
      </c>
    </row>
    <row r="1149" spans="16:31">
      <c r="P1149" s="750" t="s">
        <v>12567</v>
      </c>
      <c r="Q1149" s="750" t="s">
        <v>12577</v>
      </c>
      <c r="R1149" s="750" t="s">
        <v>11474</v>
      </c>
      <c r="S1149" s="730">
        <v>1.8013707095145901</v>
      </c>
      <c r="T1149" s="750" t="s">
        <v>11475</v>
      </c>
      <c r="U1149" s="750" t="s">
        <v>11476</v>
      </c>
      <c r="V1149" s="750" t="s">
        <v>11477</v>
      </c>
      <c r="W1149" s="750" t="s">
        <v>11475</v>
      </c>
      <c r="X1149" s="750">
        <v>6</v>
      </c>
      <c r="Y1149" s="750">
        <v>64</v>
      </c>
      <c r="Z1149" s="750" t="s">
        <v>12578</v>
      </c>
      <c r="AA1149" s="750">
        <v>1</v>
      </c>
      <c r="AB1149" s="750">
        <v>0</v>
      </c>
      <c r="AC1149" s="750">
        <v>0</v>
      </c>
      <c r="AD1149" s="750">
        <v>0</v>
      </c>
      <c r="AE1149" s="750" t="s">
        <v>11475</v>
      </c>
    </row>
    <row r="1150" spans="16:31">
      <c r="P1150" s="750" t="s">
        <v>12580</v>
      </c>
      <c r="Q1150" s="750" t="s">
        <v>12581</v>
      </c>
      <c r="R1150" s="750" t="s">
        <v>11474</v>
      </c>
      <c r="S1150" s="730">
        <v>4.9572239544659003E-2</v>
      </c>
      <c r="T1150" s="750" t="s">
        <v>11475</v>
      </c>
      <c r="U1150" s="750" t="s">
        <v>11492</v>
      </c>
      <c r="V1150" s="750" t="s">
        <v>11493</v>
      </c>
      <c r="W1150" s="750" t="s">
        <v>11475</v>
      </c>
      <c r="X1150" s="750">
        <v>6</v>
      </c>
      <c r="Y1150" s="750">
        <v>64</v>
      </c>
      <c r="Z1150" s="750" t="s">
        <v>12578</v>
      </c>
      <c r="AA1150" s="750">
        <v>1</v>
      </c>
      <c r="AB1150" s="750">
        <v>0</v>
      </c>
      <c r="AC1150" s="750">
        <v>0</v>
      </c>
      <c r="AD1150" s="750">
        <v>0</v>
      </c>
      <c r="AE1150" s="750" t="s">
        <v>11475</v>
      </c>
    </row>
    <row r="1151" spans="16:31">
      <c r="P1151" s="750" t="s">
        <v>12582</v>
      </c>
      <c r="Q1151" s="750" t="s">
        <v>12581</v>
      </c>
      <c r="R1151" s="750" t="s">
        <v>11474</v>
      </c>
      <c r="S1151" s="730">
        <v>0.22011924243711101</v>
      </c>
      <c r="T1151" s="750" t="s">
        <v>11475</v>
      </c>
      <c r="U1151" s="750" t="s">
        <v>11523</v>
      </c>
      <c r="V1151" s="750" t="s">
        <v>11524</v>
      </c>
      <c r="W1151" s="750" t="s">
        <v>957</v>
      </c>
      <c r="X1151" s="750">
        <v>6</v>
      </c>
      <c r="Y1151" s="750">
        <v>64</v>
      </c>
      <c r="Z1151" s="750" t="s">
        <v>12578</v>
      </c>
      <c r="AA1151" s="750">
        <v>0</v>
      </c>
      <c r="AB1151" s="750">
        <v>1</v>
      </c>
      <c r="AC1151" s="750">
        <v>0</v>
      </c>
      <c r="AD1151" s="750">
        <v>0</v>
      </c>
      <c r="AE1151" s="750" t="s">
        <v>11475</v>
      </c>
    </row>
    <row r="1152" spans="16:31">
      <c r="P1152" s="750" t="s">
        <v>12582</v>
      </c>
      <c r="Q1152" s="750" t="s">
        <v>12581</v>
      </c>
      <c r="R1152" s="750" t="s">
        <v>11474</v>
      </c>
      <c r="S1152" s="730">
        <v>4.0395813455244997E-2</v>
      </c>
      <c r="T1152" s="750" t="s">
        <v>11475</v>
      </c>
      <c r="U1152" s="750" t="s">
        <v>11523</v>
      </c>
      <c r="V1152" s="750" t="s">
        <v>11524</v>
      </c>
      <c r="W1152" s="750" t="s">
        <v>957</v>
      </c>
      <c r="X1152" s="750">
        <v>6</v>
      </c>
      <c r="Y1152" s="750">
        <v>64</v>
      </c>
      <c r="Z1152" s="750" t="s">
        <v>12578</v>
      </c>
      <c r="AA1152" s="750">
        <v>0</v>
      </c>
      <c r="AB1152" s="750">
        <v>1</v>
      </c>
      <c r="AC1152" s="750">
        <v>0</v>
      </c>
      <c r="AD1152" s="750">
        <v>0</v>
      </c>
      <c r="AE1152" s="750" t="s">
        <v>11475</v>
      </c>
    </row>
    <row r="1153" spans="16:31">
      <c r="P1153" s="750" t="s">
        <v>12567</v>
      </c>
      <c r="Q1153" s="750" t="s">
        <v>12581</v>
      </c>
      <c r="R1153" s="750" t="s">
        <v>11474</v>
      </c>
      <c r="S1153" s="730">
        <v>1.8932845738147499</v>
      </c>
      <c r="T1153" s="750" t="s">
        <v>11475</v>
      </c>
      <c r="U1153" s="750" t="s">
        <v>11476</v>
      </c>
      <c r="V1153" s="750" t="s">
        <v>11477</v>
      </c>
      <c r="W1153" s="750" t="s">
        <v>11475</v>
      </c>
      <c r="X1153" s="750">
        <v>6</v>
      </c>
      <c r="Y1153" s="750">
        <v>64</v>
      </c>
      <c r="Z1153" s="750" t="s">
        <v>12578</v>
      </c>
      <c r="AA1153" s="750">
        <v>1</v>
      </c>
      <c r="AB1153" s="750">
        <v>0</v>
      </c>
      <c r="AC1153" s="750">
        <v>0</v>
      </c>
      <c r="AD1153" s="750">
        <v>0</v>
      </c>
      <c r="AE1153" s="750" t="s">
        <v>11475</v>
      </c>
    </row>
    <row r="1154" spans="16:31">
      <c r="P1154" s="750" t="s">
        <v>12583</v>
      </c>
      <c r="Q1154" s="750" t="s">
        <v>12581</v>
      </c>
      <c r="R1154" s="750" t="s">
        <v>11474</v>
      </c>
      <c r="S1154" s="730">
        <v>0.38755690401885501</v>
      </c>
      <c r="T1154" s="750" t="s">
        <v>11475</v>
      </c>
      <c r="U1154" s="750" t="s">
        <v>11523</v>
      </c>
      <c r="V1154" s="750" t="s">
        <v>11524</v>
      </c>
      <c r="W1154" s="750" t="s">
        <v>923</v>
      </c>
      <c r="X1154" s="750">
        <v>6</v>
      </c>
      <c r="Y1154" s="750">
        <v>64</v>
      </c>
      <c r="Z1154" s="750" t="s">
        <v>12578</v>
      </c>
      <c r="AA1154" s="750">
        <v>0</v>
      </c>
      <c r="AB1154" s="750">
        <v>1</v>
      </c>
      <c r="AC1154" s="750">
        <v>0</v>
      </c>
      <c r="AD1154" s="750">
        <v>0</v>
      </c>
      <c r="AE1154" s="750" t="s">
        <v>11475</v>
      </c>
    </row>
    <row r="1155" spans="16:31">
      <c r="P1155" s="750" t="s">
        <v>12583</v>
      </c>
      <c r="Q1155" s="750" t="s">
        <v>12581</v>
      </c>
      <c r="R1155" s="750" t="s">
        <v>11474</v>
      </c>
      <c r="S1155" s="730">
        <v>5.9513911411670999E-2</v>
      </c>
      <c r="T1155" s="750" t="s">
        <v>11475</v>
      </c>
      <c r="U1155" s="750" t="s">
        <v>11523</v>
      </c>
      <c r="V1155" s="750" t="s">
        <v>11524</v>
      </c>
      <c r="W1155" s="750" t="s">
        <v>923</v>
      </c>
      <c r="X1155" s="750">
        <v>6</v>
      </c>
      <c r="Y1155" s="750">
        <v>64</v>
      </c>
      <c r="Z1155" s="750" t="s">
        <v>12578</v>
      </c>
      <c r="AA1155" s="750">
        <v>0</v>
      </c>
      <c r="AB1155" s="750">
        <v>1</v>
      </c>
      <c r="AC1155" s="750">
        <v>0</v>
      </c>
      <c r="AD1155" s="750">
        <v>0</v>
      </c>
      <c r="AE1155" s="750" t="s">
        <v>11475</v>
      </c>
    </row>
    <row r="1156" spans="16:31">
      <c r="P1156" s="750" t="s">
        <v>12584</v>
      </c>
      <c r="Q1156" s="750" t="s">
        <v>12585</v>
      </c>
      <c r="R1156" s="750" t="s">
        <v>11474</v>
      </c>
      <c r="S1156" s="730">
        <v>0.50144527381738002</v>
      </c>
      <c r="T1156" s="750" t="s">
        <v>11475</v>
      </c>
      <c r="U1156" s="750" t="s">
        <v>11492</v>
      </c>
      <c r="V1156" s="750" t="s">
        <v>11493</v>
      </c>
      <c r="W1156" s="750" t="s">
        <v>11475</v>
      </c>
      <c r="X1156" s="750">
        <v>6</v>
      </c>
      <c r="Y1156" s="750">
        <v>65</v>
      </c>
      <c r="Z1156" s="750" t="s">
        <v>12586</v>
      </c>
      <c r="AA1156" s="750">
        <v>1</v>
      </c>
      <c r="AB1156" s="750">
        <v>0</v>
      </c>
      <c r="AC1156" s="750">
        <v>0</v>
      </c>
      <c r="AD1156" s="750">
        <v>0</v>
      </c>
      <c r="AE1156" s="750" t="s">
        <v>11475</v>
      </c>
    </row>
    <row r="1157" spans="16:31">
      <c r="P1157" s="750" t="s">
        <v>12587</v>
      </c>
      <c r="Q1157" s="750" t="s">
        <v>12585</v>
      </c>
      <c r="R1157" s="750" t="s">
        <v>11474</v>
      </c>
      <c r="S1157" s="730">
        <v>1.7285384791459999E-2</v>
      </c>
      <c r="T1157" s="750" t="s">
        <v>11475</v>
      </c>
      <c r="U1157" s="750" t="s">
        <v>11492</v>
      </c>
      <c r="V1157" s="750" t="s">
        <v>11493</v>
      </c>
      <c r="W1157" s="750" t="s">
        <v>11475</v>
      </c>
      <c r="X1157" s="750">
        <v>6</v>
      </c>
      <c r="Y1157" s="750">
        <v>65</v>
      </c>
      <c r="Z1157" s="750" t="s">
        <v>12586</v>
      </c>
      <c r="AA1157" s="750">
        <v>1</v>
      </c>
      <c r="AB1157" s="750">
        <v>0</v>
      </c>
      <c r="AC1157" s="750">
        <v>0</v>
      </c>
      <c r="AD1157" s="750">
        <v>0</v>
      </c>
      <c r="AE1157" s="750" t="s">
        <v>11475</v>
      </c>
    </row>
    <row r="1158" spans="16:31">
      <c r="P1158" s="750" t="s">
        <v>12588</v>
      </c>
      <c r="Q1158" s="750" t="s">
        <v>12585</v>
      </c>
      <c r="R1158" s="750" t="s">
        <v>11474</v>
      </c>
      <c r="S1158" s="730">
        <v>2.1177801057427999E-2</v>
      </c>
      <c r="T1158" s="750" t="s">
        <v>11475</v>
      </c>
      <c r="U1158" s="750" t="s">
        <v>11492</v>
      </c>
      <c r="V1158" s="750" t="s">
        <v>11493</v>
      </c>
      <c r="W1158" s="750" t="s">
        <v>11475</v>
      </c>
      <c r="X1158" s="750">
        <v>6</v>
      </c>
      <c r="Y1158" s="750">
        <v>65</v>
      </c>
      <c r="Z1158" s="750" t="s">
        <v>12586</v>
      </c>
      <c r="AA1158" s="750">
        <v>1</v>
      </c>
      <c r="AB1158" s="750">
        <v>0</v>
      </c>
      <c r="AC1158" s="750">
        <v>0</v>
      </c>
      <c r="AD1158" s="750">
        <v>0</v>
      </c>
      <c r="AE1158" s="750" t="s">
        <v>11475</v>
      </c>
    </row>
    <row r="1159" spans="16:31">
      <c r="P1159" s="750" t="s">
        <v>12589</v>
      </c>
      <c r="Q1159" s="750" t="s">
        <v>12585</v>
      </c>
      <c r="R1159" s="750" t="s">
        <v>11474</v>
      </c>
      <c r="S1159" s="730">
        <v>0.275034539501116</v>
      </c>
      <c r="T1159" s="750" t="s">
        <v>11475</v>
      </c>
      <c r="U1159" s="750" t="s">
        <v>11523</v>
      </c>
      <c r="V1159" s="750" t="s">
        <v>11524</v>
      </c>
      <c r="W1159" s="750" t="s">
        <v>923</v>
      </c>
      <c r="X1159" s="750">
        <v>6</v>
      </c>
      <c r="Y1159" s="750">
        <v>65</v>
      </c>
      <c r="Z1159" s="750" t="s">
        <v>12586</v>
      </c>
      <c r="AA1159" s="750">
        <v>0</v>
      </c>
      <c r="AB1159" s="750">
        <v>1</v>
      </c>
      <c r="AC1159" s="750">
        <v>0</v>
      </c>
      <c r="AD1159" s="750">
        <v>0</v>
      </c>
      <c r="AE1159" s="750" t="s">
        <v>11475</v>
      </c>
    </row>
    <row r="1160" spans="16:31">
      <c r="P1160" s="750" t="s">
        <v>12589</v>
      </c>
      <c r="Q1160" s="750" t="s">
        <v>12585</v>
      </c>
      <c r="R1160" s="750" t="s">
        <v>11474</v>
      </c>
      <c r="S1160" s="730">
        <v>0.10576009168061</v>
      </c>
      <c r="T1160" s="750" t="s">
        <v>11475</v>
      </c>
      <c r="U1160" s="750" t="s">
        <v>11523</v>
      </c>
      <c r="V1160" s="750" t="s">
        <v>11524</v>
      </c>
      <c r="W1160" s="750" t="s">
        <v>923</v>
      </c>
      <c r="X1160" s="750">
        <v>6</v>
      </c>
      <c r="Y1160" s="750">
        <v>65</v>
      </c>
      <c r="Z1160" s="750" t="s">
        <v>12586</v>
      </c>
      <c r="AA1160" s="750">
        <v>0</v>
      </c>
      <c r="AB1160" s="750">
        <v>1</v>
      </c>
      <c r="AC1160" s="750">
        <v>0</v>
      </c>
      <c r="AD1160" s="750">
        <v>0</v>
      </c>
      <c r="AE1160" s="750" t="s">
        <v>11475</v>
      </c>
    </row>
    <row r="1161" spans="16:31">
      <c r="P1161" s="750" t="s">
        <v>12589</v>
      </c>
      <c r="Q1161" s="750" t="s">
        <v>12585</v>
      </c>
      <c r="R1161" s="750" t="s">
        <v>11474</v>
      </c>
      <c r="S1161" s="730">
        <v>0.12939297180544701</v>
      </c>
      <c r="T1161" s="750" t="s">
        <v>11475</v>
      </c>
      <c r="U1161" s="750" t="s">
        <v>11523</v>
      </c>
      <c r="V1161" s="750" t="s">
        <v>11524</v>
      </c>
      <c r="W1161" s="750" t="s">
        <v>923</v>
      </c>
      <c r="X1161" s="750">
        <v>6</v>
      </c>
      <c r="Y1161" s="750">
        <v>65</v>
      </c>
      <c r="Z1161" s="750" t="s">
        <v>12586</v>
      </c>
      <c r="AA1161" s="750">
        <v>0</v>
      </c>
      <c r="AB1161" s="750">
        <v>1</v>
      </c>
      <c r="AC1161" s="750">
        <v>0</v>
      </c>
      <c r="AD1161" s="750">
        <v>0</v>
      </c>
      <c r="AE1161" s="750" t="s">
        <v>11475</v>
      </c>
    </row>
    <row r="1162" spans="16:31">
      <c r="P1162" s="750" t="s">
        <v>12590</v>
      </c>
      <c r="Q1162" s="750" t="s">
        <v>12585</v>
      </c>
      <c r="R1162" s="750" t="s">
        <v>11474</v>
      </c>
      <c r="S1162" s="730">
        <v>6.6074111583353995E-2</v>
      </c>
      <c r="T1162" s="750" t="s">
        <v>11475</v>
      </c>
      <c r="U1162" s="750" t="s">
        <v>11541</v>
      </c>
      <c r="V1162" s="750" t="s">
        <v>11524</v>
      </c>
      <c r="W1162" s="750" t="s">
        <v>11475</v>
      </c>
      <c r="X1162" s="750">
        <v>6</v>
      </c>
      <c r="Y1162" s="750">
        <v>65</v>
      </c>
      <c r="Z1162" s="750" t="s">
        <v>12586</v>
      </c>
      <c r="AA1162" s="750">
        <v>1</v>
      </c>
      <c r="AB1162" s="750">
        <v>0</v>
      </c>
      <c r="AC1162" s="750">
        <v>0</v>
      </c>
      <c r="AD1162" s="750">
        <v>0</v>
      </c>
      <c r="AE1162" s="750" t="s">
        <v>11475</v>
      </c>
    </row>
    <row r="1163" spans="16:31">
      <c r="P1163" s="750" t="s">
        <v>12567</v>
      </c>
      <c r="Q1163" s="750" t="s">
        <v>12585</v>
      </c>
      <c r="R1163" s="750" t="s">
        <v>11474</v>
      </c>
      <c r="S1163" s="730">
        <v>0.73583100762189202</v>
      </c>
      <c r="T1163" s="750" t="s">
        <v>11475</v>
      </c>
      <c r="U1163" s="750" t="s">
        <v>11476</v>
      </c>
      <c r="V1163" s="750" t="s">
        <v>11477</v>
      </c>
      <c r="W1163" s="750" t="s">
        <v>11475</v>
      </c>
      <c r="X1163" s="750">
        <v>6</v>
      </c>
      <c r="Y1163" s="750">
        <v>65</v>
      </c>
      <c r="Z1163" s="750" t="s">
        <v>12586</v>
      </c>
      <c r="AA1163" s="750">
        <v>1</v>
      </c>
      <c r="AB1163" s="750">
        <v>0</v>
      </c>
      <c r="AC1163" s="750">
        <v>0</v>
      </c>
      <c r="AD1163" s="750">
        <v>0</v>
      </c>
      <c r="AE1163" s="750" t="s">
        <v>11475</v>
      </c>
    </row>
    <row r="1164" spans="16:31">
      <c r="P1164" s="750" t="s">
        <v>12591</v>
      </c>
      <c r="Q1164" s="750" t="s">
        <v>12585</v>
      </c>
      <c r="R1164" s="750" t="s">
        <v>11474</v>
      </c>
      <c r="S1164" s="730">
        <v>0.13847245022841301</v>
      </c>
      <c r="T1164" s="750" t="s">
        <v>11475</v>
      </c>
      <c r="U1164" s="750" t="s">
        <v>11501</v>
      </c>
      <c r="V1164" s="750" t="s">
        <v>11501</v>
      </c>
      <c r="W1164" s="750" t="s">
        <v>11475</v>
      </c>
      <c r="X1164" s="750">
        <v>6</v>
      </c>
      <c r="Y1164" s="750">
        <v>65</v>
      </c>
      <c r="Z1164" s="750" t="s">
        <v>12586</v>
      </c>
      <c r="AA1164" s="750">
        <v>1</v>
      </c>
      <c r="AB1164" s="750">
        <v>0</v>
      </c>
      <c r="AC1164" s="750">
        <v>0</v>
      </c>
      <c r="AD1164" s="750">
        <v>8</v>
      </c>
      <c r="AE1164" s="750" t="s">
        <v>11475</v>
      </c>
    </row>
    <row r="1165" spans="16:31">
      <c r="P1165" s="750" t="s">
        <v>12592</v>
      </c>
      <c r="Q1165" s="750" t="s">
        <v>12585</v>
      </c>
      <c r="R1165" s="750" t="s">
        <v>11474</v>
      </c>
      <c r="S1165" s="730">
        <v>0.224310002745572</v>
      </c>
      <c r="T1165" s="750" t="s">
        <v>11475</v>
      </c>
      <c r="U1165" s="750" t="s">
        <v>11541</v>
      </c>
      <c r="V1165" s="750" t="s">
        <v>11524</v>
      </c>
      <c r="W1165" s="750" t="s">
        <v>11475</v>
      </c>
      <c r="X1165" s="750">
        <v>6</v>
      </c>
      <c r="Y1165" s="750">
        <v>65</v>
      </c>
      <c r="Z1165" s="750" t="s">
        <v>12586</v>
      </c>
      <c r="AA1165" s="750">
        <v>1</v>
      </c>
      <c r="AB1165" s="750">
        <v>0</v>
      </c>
      <c r="AC1165" s="750">
        <v>0</v>
      </c>
      <c r="AD1165" s="750">
        <v>0</v>
      </c>
      <c r="AE1165" s="750" t="s">
        <v>11475</v>
      </c>
    </row>
    <row r="1166" spans="16:31">
      <c r="P1166" s="750" t="s">
        <v>12593</v>
      </c>
      <c r="Q1166" s="750" t="s">
        <v>12585</v>
      </c>
      <c r="R1166" s="750" t="s">
        <v>11474</v>
      </c>
      <c r="S1166" s="730">
        <v>1.8270288610748E-2</v>
      </c>
      <c r="T1166" s="750" t="s">
        <v>11475</v>
      </c>
      <c r="U1166" s="750" t="s">
        <v>11492</v>
      </c>
      <c r="V1166" s="750" t="s">
        <v>11493</v>
      </c>
      <c r="W1166" s="750" t="s">
        <v>11475</v>
      </c>
      <c r="X1166" s="750">
        <v>6</v>
      </c>
      <c r="Y1166" s="750">
        <v>65</v>
      </c>
      <c r="Z1166" s="750" t="s">
        <v>12586</v>
      </c>
      <c r="AA1166" s="750">
        <v>1</v>
      </c>
      <c r="AB1166" s="750">
        <v>0</v>
      </c>
      <c r="AC1166" s="750">
        <v>0</v>
      </c>
      <c r="AD1166" s="750">
        <v>0</v>
      </c>
      <c r="AE1166" s="750" t="s">
        <v>11475</v>
      </c>
    </row>
    <row r="1167" spans="16:31">
      <c r="P1167" s="750" t="s">
        <v>12594</v>
      </c>
      <c r="Q1167" s="750" t="s">
        <v>12595</v>
      </c>
      <c r="R1167" s="750" t="s">
        <v>11474</v>
      </c>
      <c r="S1167" s="730">
        <v>0.23654243207079401</v>
      </c>
      <c r="T1167" s="750" t="s">
        <v>11475</v>
      </c>
      <c r="U1167" s="750" t="s">
        <v>11523</v>
      </c>
      <c r="V1167" s="750" t="s">
        <v>11524</v>
      </c>
      <c r="W1167" s="750" t="s">
        <v>1295</v>
      </c>
      <c r="X1167" s="750">
        <v>6</v>
      </c>
      <c r="Y1167" s="750">
        <v>67</v>
      </c>
      <c r="Z1167" s="750" t="s">
        <v>12586</v>
      </c>
      <c r="AA1167" s="750">
        <v>0</v>
      </c>
      <c r="AB1167" s="750">
        <v>1</v>
      </c>
      <c r="AC1167" s="750">
        <v>0</v>
      </c>
      <c r="AD1167" s="750">
        <v>0</v>
      </c>
      <c r="AE1167" s="750" t="s">
        <v>11475</v>
      </c>
    </row>
    <row r="1168" spans="16:31">
      <c r="P1168" s="750" t="s">
        <v>12596</v>
      </c>
      <c r="Q1168" s="750" t="s">
        <v>12595</v>
      </c>
      <c r="R1168" s="750" t="s">
        <v>11474</v>
      </c>
      <c r="S1168" s="730">
        <v>0.24010501998397701</v>
      </c>
      <c r="T1168" s="750" t="s">
        <v>11475</v>
      </c>
      <c r="U1168" s="750" t="s">
        <v>11523</v>
      </c>
      <c r="V1168" s="750" t="s">
        <v>11524</v>
      </c>
      <c r="W1168" s="750" t="s">
        <v>1295</v>
      </c>
      <c r="X1168" s="750">
        <v>6</v>
      </c>
      <c r="Y1168" s="750">
        <v>67</v>
      </c>
      <c r="Z1168" s="750" t="s">
        <v>12586</v>
      </c>
      <c r="AA1168" s="750">
        <v>0</v>
      </c>
      <c r="AB1168" s="750">
        <v>1</v>
      </c>
      <c r="AC1168" s="750">
        <v>0</v>
      </c>
      <c r="AD1168" s="750">
        <v>0</v>
      </c>
      <c r="AE1168" s="750" t="s">
        <v>11475</v>
      </c>
    </row>
    <row r="1169" spans="16:31">
      <c r="P1169" s="750" t="s">
        <v>12597</v>
      </c>
      <c r="Q1169" s="750" t="s">
        <v>12595</v>
      </c>
      <c r="R1169" s="750" t="s">
        <v>11474</v>
      </c>
      <c r="S1169" s="730">
        <v>0.15279162650509201</v>
      </c>
      <c r="T1169" s="750" t="s">
        <v>11475</v>
      </c>
      <c r="U1169" s="750" t="s">
        <v>11541</v>
      </c>
      <c r="V1169" s="750" t="s">
        <v>11524</v>
      </c>
      <c r="W1169" s="750" t="s">
        <v>11475</v>
      </c>
      <c r="X1169" s="750">
        <v>6</v>
      </c>
      <c r="Y1169" s="750">
        <v>65</v>
      </c>
      <c r="Z1169" s="750" t="s">
        <v>12586</v>
      </c>
      <c r="AA1169" s="750">
        <v>1</v>
      </c>
      <c r="AB1169" s="750">
        <v>0</v>
      </c>
      <c r="AC1169" s="750">
        <v>0</v>
      </c>
      <c r="AD1169" s="750">
        <v>0</v>
      </c>
      <c r="AE1169" s="750" t="s">
        <v>11475</v>
      </c>
    </row>
    <row r="1170" spans="16:31">
      <c r="P1170" s="750" t="s">
        <v>12598</v>
      </c>
      <c r="Q1170" s="750" t="s">
        <v>12595</v>
      </c>
      <c r="R1170" s="750" t="s">
        <v>11474</v>
      </c>
      <c r="S1170" s="730">
        <v>1.1702388802931001E-2</v>
      </c>
      <c r="T1170" s="750" t="s">
        <v>11475</v>
      </c>
      <c r="U1170" s="750" t="s">
        <v>11523</v>
      </c>
      <c r="V1170" s="750" t="s">
        <v>11524</v>
      </c>
      <c r="W1170" s="750" t="s">
        <v>11475</v>
      </c>
      <c r="X1170" s="750">
        <v>6</v>
      </c>
      <c r="Y1170" s="750">
        <v>65</v>
      </c>
      <c r="Z1170" s="750" t="s">
        <v>12586</v>
      </c>
      <c r="AA1170" s="750">
        <v>1</v>
      </c>
      <c r="AB1170" s="750">
        <v>0</v>
      </c>
      <c r="AC1170" s="750">
        <v>0</v>
      </c>
      <c r="AD1170" s="750">
        <v>0</v>
      </c>
      <c r="AE1170" s="750" t="s">
        <v>11475</v>
      </c>
    </row>
    <row r="1171" spans="16:31">
      <c r="P1171" s="750" t="s">
        <v>12599</v>
      </c>
      <c r="Q1171" s="750" t="s">
        <v>12595</v>
      </c>
      <c r="R1171" s="750" t="s">
        <v>11474</v>
      </c>
      <c r="S1171" s="730">
        <v>2.0632360315817E-2</v>
      </c>
      <c r="T1171" s="750" t="s">
        <v>11475</v>
      </c>
      <c r="U1171" s="750" t="s">
        <v>11541</v>
      </c>
      <c r="V1171" s="750" t="s">
        <v>11524</v>
      </c>
      <c r="W1171" s="750" t="s">
        <v>11475</v>
      </c>
      <c r="X1171" s="750">
        <v>6</v>
      </c>
      <c r="Y1171" s="750">
        <v>65</v>
      </c>
      <c r="Z1171" s="750" t="s">
        <v>12586</v>
      </c>
      <c r="AA1171" s="750">
        <v>1</v>
      </c>
      <c r="AB1171" s="750">
        <v>0</v>
      </c>
      <c r="AC1171" s="750">
        <v>0</v>
      </c>
      <c r="AD1171" s="750">
        <v>0</v>
      </c>
      <c r="AE1171" s="750" t="s">
        <v>11475</v>
      </c>
    </row>
    <row r="1172" spans="16:31">
      <c r="P1172" s="750" t="s">
        <v>12600</v>
      </c>
      <c r="Q1172" s="750" t="s">
        <v>12595</v>
      </c>
      <c r="R1172" s="750" t="s">
        <v>11474</v>
      </c>
      <c r="S1172" s="730">
        <v>1.0188823058173001E-2</v>
      </c>
      <c r="T1172" s="750" t="s">
        <v>11475</v>
      </c>
      <c r="U1172" s="750" t="s">
        <v>11523</v>
      </c>
      <c r="V1172" s="750" t="s">
        <v>11524</v>
      </c>
      <c r="W1172" s="750" t="s">
        <v>11475</v>
      </c>
      <c r="X1172" s="750">
        <v>6</v>
      </c>
      <c r="Y1172" s="750">
        <v>65</v>
      </c>
      <c r="Z1172" s="750" t="s">
        <v>12586</v>
      </c>
      <c r="AA1172" s="750">
        <v>1</v>
      </c>
      <c r="AB1172" s="750">
        <v>0</v>
      </c>
      <c r="AC1172" s="750">
        <v>0</v>
      </c>
      <c r="AD1172" s="750">
        <v>0</v>
      </c>
      <c r="AE1172" s="750" t="s">
        <v>11475</v>
      </c>
    </row>
    <row r="1173" spans="16:31">
      <c r="P1173" s="750" t="s">
        <v>12601</v>
      </c>
      <c r="Q1173" s="750" t="s">
        <v>12595</v>
      </c>
      <c r="R1173" s="750" t="s">
        <v>11474</v>
      </c>
      <c r="S1173" s="730">
        <v>7.1271164234817996E-2</v>
      </c>
      <c r="T1173" s="750" t="s">
        <v>11475</v>
      </c>
      <c r="U1173" s="750" t="s">
        <v>11492</v>
      </c>
      <c r="V1173" s="750" t="s">
        <v>11493</v>
      </c>
      <c r="W1173" s="750" t="s">
        <v>11475</v>
      </c>
      <c r="X1173" s="750">
        <v>6</v>
      </c>
      <c r="Y1173" s="750">
        <v>65</v>
      </c>
      <c r="Z1173" s="750" t="s">
        <v>12586</v>
      </c>
      <c r="AA1173" s="750">
        <v>1</v>
      </c>
      <c r="AB1173" s="750">
        <v>0</v>
      </c>
      <c r="AC1173" s="750">
        <v>0</v>
      </c>
      <c r="AD1173" s="750">
        <v>0</v>
      </c>
      <c r="AE1173" s="750" t="s">
        <v>11475</v>
      </c>
    </row>
    <row r="1174" spans="16:31">
      <c r="P1174" s="750" t="s">
        <v>12602</v>
      </c>
      <c r="Q1174" s="750" t="s">
        <v>12595</v>
      </c>
      <c r="R1174" s="750" t="s">
        <v>11474</v>
      </c>
      <c r="S1174" s="730">
        <v>0.13213609037178101</v>
      </c>
      <c r="T1174" s="750" t="s">
        <v>11475</v>
      </c>
      <c r="U1174" s="750" t="s">
        <v>11492</v>
      </c>
      <c r="V1174" s="750" t="s">
        <v>11493</v>
      </c>
      <c r="W1174" s="750" t="s">
        <v>11475</v>
      </c>
      <c r="X1174" s="750">
        <v>6</v>
      </c>
      <c r="Y1174" s="750">
        <v>65</v>
      </c>
      <c r="Z1174" s="750" t="s">
        <v>12586</v>
      </c>
      <c r="AA1174" s="750">
        <v>1</v>
      </c>
      <c r="AB1174" s="750">
        <v>0</v>
      </c>
      <c r="AC1174" s="750">
        <v>0</v>
      </c>
      <c r="AD1174" s="750">
        <v>0</v>
      </c>
      <c r="AE1174" s="750" t="s">
        <v>11475</v>
      </c>
    </row>
    <row r="1175" spans="16:31">
      <c r="P1175" s="750" t="s">
        <v>12594</v>
      </c>
      <c r="Q1175" s="750" t="s">
        <v>12595</v>
      </c>
      <c r="R1175" s="750" t="s">
        <v>11474</v>
      </c>
      <c r="S1175" s="730">
        <v>0.327387647326356</v>
      </c>
      <c r="T1175" s="750" t="s">
        <v>11475</v>
      </c>
      <c r="U1175" s="750" t="s">
        <v>11523</v>
      </c>
      <c r="V1175" s="750" t="s">
        <v>11524</v>
      </c>
      <c r="W1175" s="750" t="s">
        <v>1295</v>
      </c>
      <c r="X1175" s="750">
        <v>6</v>
      </c>
      <c r="Y1175" s="750">
        <v>65</v>
      </c>
      <c r="Z1175" s="750" t="s">
        <v>12586</v>
      </c>
      <c r="AA1175" s="750">
        <v>0</v>
      </c>
      <c r="AB1175" s="750">
        <v>1</v>
      </c>
      <c r="AC1175" s="750">
        <v>0</v>
      </c>
      <c r="AD1175" s="750">
        <v>0</v>
      </c>
      <c r="AE1175" s="750" t="s">
        <v>11475</v>
      </c>
    </row>
    <row r="1176" spans="16:31">
      <c r="P1176" s="750" t="s">
        <v>12589</v>
      </c>
      <c r="Q1176" s="750" t="s">
        <v>12595</v>
      </c>
      <c r="R1176" s="750" t="s">
        <v>11474</v>
      </c>
      <c r="S1176" s="730">
        <v>0.230586158555277</v>
      </c>
      <c r="T1176" s="750" t="s">
        <v>11475</v>
      </c>
      <c r="U1176" s="750" t="s">
        <v>11523</v>
      </c>
      <c r="V1176" s="750" t="s">
        <v>11524</v>
      </c>
      <c r="W1176" s="750" t="s">
        <v>923</v>
      </c>
      <c r="X1176" s="750">
        <v>6</v>
      </c>
      <c r="Y1176" s="750">
        <v>65</v>
      </c>
      <c r="Z1176" s="750" t="s">
        <v>12586</v>
      </c>
      <c r="AA1176" s="750">
        <v>0</v>
      </c>
      <c r="AB1176" s="750">
        <v>1</v>
      </c>
      <c r="AC1176" s="750">
        <v>0</v>
      </c>
      <c r="AD1176" s="750">
        <v>0</v>
      </c>
      <c r="AE1176" s="750" t="s">
        <v>11475</v>
      </c>
    </row>
    <row r="1177" spans="16:31">
      <c r="P1177" s="750" t="s">
        <v>12603</v>
      </c>
      <c r="Q1177" s="750" t="s">
        <v>12595</v>
      </c>
      <c r="R1177" s="750" t="s">
        <v>11474</v>
      </c>
      <c r="S1177" s="730">
        <v>0.30610786720475502</v>
      </c>
      <c r="T1177" s="750" t="s">
        <v>11475</v>
      </c>
      <c r="U1177" s="750" t="s">
        <v>11523</v>
      </c>
      <c r="V1177" s="750" t="s">
        <v>11524</v>
      </c>
      <c r="W1177" s="750" t="s">
        <v>923</v>
      </c>
      <c r="X1177" s="750">
        <v>6</v>
      </c>
      <c r="Y1177" s="750">
        <v>65</v>
      </c>
      <c r="Z1177" s="750" t="s">
        <v>12586</v>
      </c>
      <c r="AA1177" s="750">
        <v>0</v>
      </c>
      <c r="AB1177" s="750">
        <v>1</v>
      </c>
      <c r="AC1177" s="750">
        <v>0</v>
      </c>
      <c r="AD1177" s="750">
        <v>0</v>
      </c>
      <c r="AE1177" s="750" t="s">
        <v>11475</v>
      </c>
    </row>
    <row r="1178" spans="16:31">
      <c r="P1178" s="750" t="s">
        <v>12603</v>
      </c>
      <c r="Q1178" s="750" t="s">
        <v>12595</v>
      </c>
      <c r="R1178" s="750" t="s">
        <v>11474</v>
      </c>
      <c r="S1178" s="730">
        <v>0.51797469044539202</v>
      </c>
      <c r="T1178" s="750" t="s">
        <v>11475</v>
      </c>
      <c r="U1178" s="750" t="s">
        <v>11523</v>
      </c>
      <c r="V1178" s="750" t="s">
        <v>11524</v>
      </c>
      <c r="W1178" s="750" t="s">
        <v>923</v>
      </c>
      <c r="X1178" s="750">
        <v>6</v>
      </c>
      <c r="Y1178" s="750">
        <v>65</v>
      </c>
      <c r="Z1178" s="750" t="s">
        <v>12586</v>
      </c>
      <c r="AA1178" s="750">
        <v>0</v>
      </c>
      <c r="AB1178" s="750">
        <v>1</v>
      </c>
      <c r="AC1178" s="750">
        <v>0</v>
      </c>
      <c r="AD1178" s="750">
        <v>0</v>
      </c>
      <c r="AE1178" s="750" t="s">
        <v>11475</v>
      </c>
    </row>
    <row r="1179" spans="16:31">
      <c r="P1179" s="750" t="s">
        <v>12604</v>
      </c>
      <c r="Q1179" s="750" t="s">
        <v>12595</v>
      </c>
      <c r="R1179" s="750" t="s">
        <v>11474</v>
      </c>
      <c r="S1179" s="730">
        <v>0.18411321685382501</v>
      </c>
      <c r="T1179" s="750" t="s">
        <v>11475</v>
      </c>
      <c r="U1179" s="750" t="s">
        <v>11523</v>
      </c>
      <c r="V1179" s="750" t="s">
        <v>11524</v>
      </c>
      <c r="W1179" s="750" t="s">
        <v>923</v>
      </c>
      <c r="X1179" s="750">
        <v>6</v>
      </c>
      <c r="Y1179" s="750">
        <v>65</v>
      </c>
      <c r="Z1179" s="750" t="s">
        <v>12586</v>
      </c>
      <c r="AA1179" s="750">
        <v>0</v>
      </c>
      <c r="AB1179" s="750">
        <v>1</v>
      </c>
      <c r="AC1179" s="750">
        <v>0</v>
      </c>
      <c r="AD1179" s="750">
        <v>0</v>
      </c>
      <c r="AE1179" s="750" t="s">
        <v>11475</v>
      </c>
    </row>
    <row r="1180" spans="16:31">
      <c r="P1180" s="750" t="s">
        <v>12596</v>
      </c>
      <c r="Q1180" s="750" t="s">
        <v>12595</v>
      </c>
      <c r="R1180" s="750" t="s">
        <v>11474</v>
      </c>
      <c r="S1180" s="730">
        <v>0.338399378011633</v>
      </c>
      <c r="T1180" s="750" t="s">
        <v>11475</v>
      </c>
      <c r="U1180" s="750" t="s">
        <v>11523</v>
      </c>
      <c r="V1180" s="750" t="s">
        <v>11524</v>
      </c>
      <c r="W1180" s="750" t="s">
        <v>1295</v>
      </c>
      <c r="X1180" s="750">
        <v>6</v>
      </c>
      <c r="Y1180" s="750">
        <v>65</v>
      </c>
      <c r="Z1180" s="750" t="s">
        <v>12586</v>
      </c>
      <c r="AA1180" s="750">
        <v>0</v>
      </c>
      <c r="AB1180" s="750">
        <v>1</v>
      </c>
      <c r="AC1180" s="750">
        <v>0</v>
      </c>
      <c r="AD1180" s="750">
        <v>0</v>
      </c>
      <c r="AE1180" s="750" t="s">
        <v>11475</v>
      </c>
    </row>
    <row r="1181" spans="16:31">
      <c r="P1181" s="750" t="s">
        <v>12605</v>
      </c>
      <c r="Q1181" s="750" t="s">
        <v>12595</v>
      </c>
      <c r="R1181" s="750" t="s">
        <v>11474</v>
      </c>
      <c r="S1181" s="730">
        <v>0.51989277073020601</v>
      </c>
      <c r="T1181" s="750" t="s">
        <v>11475</v>
      </c>
      <c r="U1181" s="750" t="s">
        <v>11523</v>
      </c>
      <c r="V1181" s="750" t="s">
        <v>11524</v>
      </c>
      <c r="W1181" s="750" t="s">
        <v>1295</v>
      </c>
      <c r="X1181" s="750">
        <v>6</v>
      </c>
      <c r="Y1181" s="750">
        <v>65</v>
      </c>
      <c r="Z1181" s="750" t="s">
        <v>12586</v>
      </c>
      <c r="AA1181" s="750">
        <v>0</v>
      </c>
      <c r="AB1181" s="750">
        <v>1</v>
      </c>
      <c r="AC1181" s="750">
        <v>0</v>
      </c>
      <c r="AD1181" s="750">
        <v>0</v>
      </c>
      <c r="AE1181" s="750" t="s">
        <v>11475</v>
      </c>
    </row>
    <row r="1182" spans="16:31">
      <c r="P1182" s="750" t="s">
        <v>12606</v>
      </c>
      <c r="Q1182" s="750" t="s">
        <v>12595</v>
      </c>
      <c r="R1182" s="750" t="s">
        <v>11474</v>
      </c>
      <c r="S1182" s="730">
        <v>0.119567500777463</v>
      </c>
      <c r="T1182" s="750" t="s">
        <v>11475</v>
      </c>
      <c r="U1182" s="750" t="s">
        <v>11476</v>
      </c>
      <c r="V1182" s="750" t="s">
        <v>11477</v>
      </c>
      <c r="W1182" s="750" t="s">
        <v>11475</v>
      </c>
      <c r="X1182" s="750">
        <v>6</v>
      </c>
      <c r="Y1182" s="750">
        <v>65</v>
      </c>
      <c r="Z1182" s="750" t="s">
        <v>12586</v>
      </c>
      <c r="AA1182" s="750">
        <v>1</v>
      </c>
      <c r="AB1182" s="750">
        <v>0</v>
      </c>
      <c r="AC1182" s="750">
        <v>0</v>
      </c>
      <c r="AD1182" s="750">
        <v>0</v>
      </c>
      <c r="AE1182" s="750" t="s">
        <v>11475</v>
      </c>
    </row>
    <row r="1183" spans="16:31">
      <c r="P1183" s="750" t="s">
        <v>12607</v>
      </c>
      <c r="Q1183" s="750" t="s">
        <v>12595</v>
      </c>
      <c r="R1183" s="750" t="s">
        <v>11474</v>
      </c>
      <c r="S1183" s="730">
        <v>3.0462876852818999E-2</v>
      </c>
      <c r="T1183" s="750" t="s">
        <v>11475</v>
      </c>
      <c r="U1183" s="750" t="s">
        <v>11476</v>
      </c>
      <c r="V1183" s="750" t="s">
        <v>11477</v>
      </c>
      <c r="W1183" s="750" t="s">
        <v>11475</v>
      </c>
      <c r="X1183" s="750">
        <v>6</v>
      </c>
      <c r="Y1183" s="750">
        <v>65</v>
      </c>
      <c r="Z1183" s="750" t="s">
        <v>12586</v>
      </c>
      <c r="AA1183" s="750">
        <v>1</v>
      </c>
      <c r="AB1183" s="750">
        <v>0</v>
      </c>
      <c r="AC1183" s="750">
        <v>0</v>
      </c>
      <c r="AD1183" s="750">
        <v>0</v>
      </c>
      <c r="AE1183" s="750" t="s">
        <v>11475</v>
      </c>
    </row>
    <row r="1184" spans="16:31">
      <c r="P1184" s="750" t="s">
        <v>12608</v>
      </c>
      <c r="Q1184" s="750" t="s">
        <v>12595</v>
      </c>
      <c r="R1184" s="750" t="s">
        <v>11474</v>
      </c>
      <c r="S1184" s="730">
        <v>0.39009940694556</v>
      </c>
      <c r="T1184" s="750" t="s">
        <v>11475</v>
      </c>
      <c r="U1184" s="750" t="s">
        <v>11476</v>
      </c>
      <c r="V1184" s="750" t="s">
        <v>11477</v>
      </c>
      <c r="W1184" s="750" t="s">
        <v>11475</v>
      </c>
      <c r="X1184" s="750">
        <v>6</v>
      </c>
      <c r="Y1184" s="750">
        <v>65</v>
      </c>
      <c r="Z1184" s="750" t="s">
        <v>12586</v>
      </c>
      <c r="AA1184" s="750">
        <v>1</v>
      </c>
      <c r="AB1184" s="750">
        <v>0</v>
      </c>
      <c r="AC1184" s="750">
        <v>0</v>
      </c>
      <c r="AD1184" s="750">
        <v>0</v>
      </c>
      <c r="AE1184" s="750" t="s">
        <v>11475</v>
      </c>
    </row>
    <row r="1185" spans="16:31">
      <c r="P1185" s="750" t="s">
        <v>12609</v>
      </c>
      <c r="Q1185" s="750" t="s">
        <v>12595</v>
      </c>
      <c r="R1185" s="750" t="s">
        <v>11474</v>
      </c>
      <c r="S1185" s="730">
        <v>4.4388799559728999E-2</v>
      </c>
      <c r="T1185" s="750" t="s">
        <v>11475</v>
      </c>
      <c r="U1185" s="750" t="s">
        <v>11553</v>
      </c>
      <c r="V1185" s="750" t="s">
        <v>11554</v>
      </c>
      <c r="W1185" s="750" t="s">
        <v>11475</v>
      </c>
      <c r="X1185" s="750">
        <v>6</v>
      </c>
      <c r="Y1185" s="750">
        <v>65</v>
      </c>
      <c r="Z1185" s="750" t="s">
        <v>12586</v>
      </c>
      <c r="AA1185" s="750">
        <v>1</v>
      </c>
      <c r="AB1185" s="750">
        <v>0</v>
      </c>
      <c r="AC1185" s="750">
        <v>0</v>
      </c>
      <c r="AD1185" s="750">
        <v>0</v>
      </c>
      <c r="AE1185" s="750" t="s">
        <v>11475</v>
      </c>
    </row>
    <row r="1186" spans="16:31">
      <c r="P1186" s="750" t="s">
        <v>12610</v>
      </c>
      <c r="Q1186" s="750" t="s">
        <v>12595</v>
      </c>
      <c r="R1186" s="750" t="s">
        <v>11474</v>
      </c>
      <c r="S1186" s="730">
        <v>0.32533948963452403</v>
      </c>
      <c r="T1186" s="750" t="s">
        <v>11475</v>
      </c>
      <c r="U1186" s="750" t="s">
        <v>11501</v>
      </c>
      <c r="V1186" s="750" t="s">
        <v>11501</v>
      </c>
      <c r="W1186" s="750" t="s">
        <v>11475</v>
      </c>
      <c r="X1186" s="750">
        <v>6</v>
      </c>
      <c r="Y1186" s="750">
        <v>65</v>
      </c>
      <c r="Z1186" s="750" t="s">
        <v>12586</v>
      </c>
      <c r="AA1186" s="750">
        <v>1</v>
      </c>
      <c r="AB1186" s="750">
        <v>0</v>
      </c>
      <c r="AC1186" s="750">
        <v>0</v>
      </c>
      <c r="AD1186" s="750">
        <v>8</v>
      </c>
      <c r="AE1186" s="750" t="s">
        <v>11475</v>
      </c>
    </row>
    <row r="1187" spans="16:31">
      <c r="P1187" s="750" t="s">
        <v>12611</v>
      </c>
      <c r="Q1187" s="750" t="s">
        <v>12595</v>
      </c>
      <c r="R1187" s="750" t="s">
        <v>11474</v>
      </c>
      <c r="S1187" s="730">
        <v>9.5547500566873E-2</v>
      </c>
      <c r="T1187" s="750" t="s">
        <v>11475</v>
      </c>
      <c r="U1187" s="750" t="s">
        <v>11501</v>
      </c>
      <c r="V1187" s="750" t="s">
        <v>11501</v>
      </c>
      <c r="W1187" s="750" t="s">
        <v>11475</v>
      </c>
      <c r="X1187" s="750">
        <v>6</v>
      </c>
      <c r="Y1187" s="750">
        <v>65</v>
      </c>
      <c r="Z1187" s="750" t="s">
        <v>12586</v>
      </c>
      <c r="AA1187" s="750">
        <v>1</v>
      </c>
      <c r="AB1187" s="750">
        <v>0</v>
      </c>
      <c r="AC1187" s="750">
        <v>0</v>
      </c>
      <c r="AD1187" s="750">
        <v>8</v>
      </c>
      <c r="AE1187" s="750" t="s">
        <v>11475</v>
      </c>
    </row>
    <row r="1188" spans="16:31">
      <c r="P1188" s="750" t="s">
        <v>12612</v>
      </c>
      <c r="Q1188" s="750" t="s">
        <v>12595</v>
      </c>
      <c r="R1188" s="750" t="s">
        <v>11474</v>
      </c>
      <c r="S1188" s="730">
        <v>0.30359962567757198</v>
      </c>
      <c r="T1188" s="750" t="s">
        <v>11475</v>
      </c>
      <c r="U1188" s="750" t="s">
        <v>11501</v>
      </c>
      <c r="V1188" s="750" t="s">
        <v>11501</v>
      </c>
      <c r="W1188" s="750" t="s">
        <v>11475</v>
      </c>
      <c r="X1188" s="750">
        <v>6</v>
      </c>
      <c r="Y1188" s="750">
        <v>65</v>
      </c>
      <c r="Z1188" s="750" t="s">
        <v>12586</v>
      </c>
      <c r="AA1188" s="750">
        <v>1</v>
      </c>
      <c r="AB1188" s="750">
        <v>0</v>
      </c>
      <c r="AC1188" s="750">
        <v>0</v>
      </c>
      <c r="AD1188" s="750">
        <v>8</v>
      </c>
      <c r="AE1188" s="750" t="s">
        <v>11475</v>
      </c>
    </row>
    <row r="1189" spans="16:31">
      <c r="P1189" s="750" t="s">
        <v>12613</v>
      </c>
      <c r="Q1189" s="750" t="s">
        <v>12595</v>
      </c>
      <c r="R1189" s="750" t="s">
        <v>11474</v>
      </c>
      <c r="S1189" s="730">
        <v>0.252956528142397</v>
      </c>
      <c r="T1189" s="750" t="s">
        <v>11475</v>
      </c>
      <c r="U1189" s="750" t="s">
        <v>11501</v>
      </c>
      <c r="V1189" s="750" t="s">
        <v>11501</v>
      </c>
      <c r="W1189" s="750" t="s">
        <v>11475</v>
      </c>
      <c r="X1189" s="750">
        <v>6</v>
      </c>
      <c r="Y1189" s="750">
        <v>65</v>
      </c>
      <c r="Z1189" s="750" t="s">
        <v>12586</v>
      </c>
      <c r="AA1189" s="750">
        <v>1</v>
      </c>
      <c r="AB1189" s="750">
        <v>0</v>
      </c>
      <c r="AC1189" s="750">
        <v>0</v>
      </c>
      <c r="AD1189" s="750">
        <v>8</v>
      </c>
      <c r="AE1189" s="750" t="s">
        <v>11475</v>
      </c>
    </row>
    <row r="1190" spans="16:31">
      <c r="P1190" s="750" t="s">
        <v>12614</v>
      </c>
      <c r="Q1190" s="750" t="s">
        <v>12595</v>
      </c>
      <c r="R1190" s="750" t="s">
        <v>11474</v>
      </c>
      <c r="S1190" s="730">
        <v>0.75295432251225003</v>
      </c>
      <c r="T1190" s="750" t="s">
        <v>11475</v>
      </c>
      <c r="U1190" s="750" t="s">
        <v>11501</v>
      </c>
      <c r="V1190" s="750" t="s">
        <v>11501</v>
      </c>
      <c r="W1190" s="750" t="s">
        <v>11475</v>
      </c>
      <c r="X1190" s="750">
        <v>6</v>
      </c>
      <c r="Y1190" s="750">
        <v>65</v>
      </c>
      <c r="Z1190" s="750" t="s">
        <v>12586</v>
      </c>
      <c r="AA1190" s="750">
        <v>1</v>
      </c>
      <c r="AB1190" s="750">
        <v>0</v>
      </c>
      <c r="AC1190" s="750">
        <v>0</v>
      </c>
      <c r="AD1190" s="750">
        <v>8</v>
      </c>
      <c r="AE1190" s="750" t="s">
        <v>11475</v>
      </c>
    </row>
    <row r="1191" spans="16:31">
      <c r="P1191" s="750" t="s">
        <v>12615</v>
      </c>
      <c r="Q1191" s="750" t="s">
        <v>983</v>
      </c>
      <c r="R1191" s="750" t="s">
        <v>11474</v>
      </c>
      <c r="S1191" s="730">
        <v>0.29647962812185502</v>
      </c>
      <c r="T1191" s="750" t="s">
        <v>11475</v>
      </c>
      <c r="U1191" s="750" t="s">
        <v>11492</v>
      </c>
      <c r="V1191" s="750" t="s">
        <v>11493</v>
      </c>
      <c r="W1191" s="750" t="s">
        <v>11475</v>
      </c>
      <c r="X1191" s="750">
        <v>6</v>
      </c>
      <c r="Y1191" s="750">
        <v>68</v>
      </c>
      <c r="Z1191" s="750" t="s">
        <v>12616</v>
      </c>
      <c r="AA1191" s="750">
        <v>1</v>
      </c>
      <c r="AB1191" s="750">
        <v>0</v>
      </c>
      <c r="AC1191" s="750">
        <v>0</v>
      </c>
      <c r="AD1191" s="750">
        <v>0</v>
      </c>
      <c r="AE1191" s="750" t="s">
        <v>11475</v>
      </c>
    </row>
    <row r="1192" spans="16:31">
      <c r="P1192" s="750" t="s">
        <v>12617</v>
      </c>
      <c r="Q1192" s="750" t="s">
        <v>983</v>
      </c>
      <c r="R1192" s="750" t="s">
        <v>11474</v>
      </c>
      <c r="S1192" s="730">
        <v>0.53892272682711795</v>
      </c>
      <c r="T1192" s="750" t="s">
        <v>11475</v>
      </c>
      <c r="U1192" s="750" t="s">
        <v>11492</v>
      </c>
      <c r="V1192" s="750" t="s">
        <v>11493</v>
      </c>
      <c r="W1192" s="750" t="s">
        <v>11475</v>
      </c>
      <c r="X1192" s="750">
        <v>6</v>
      </c>
      <c r="Y1192" s="750">
        <v>68</v>
      </c>
      <c r="Z1192" s="750" t="s">
        <v>12616</v>
      </c>
      <c r="AA1192" s="750">
        <v>1</v>
      </c>
      <c r="AB1192" s="750">
        <v>0</v>
      </c>
      <c r="AC1192" s="750">
        <v>0</v>
      </c>
      <c r="AD1192" s="750">
        <v>0</v>
      </c>
      <c r="AE1192" s="750" t="s">
        <v>11475</v>
      </c>
    </row>
    <row r="1193" spans="16:31">
      <c r="P1193" s="750" t="s">
        <v>12608</v>
      </c>
      <c r="Q1193" s="750" t="s">
        <v>983</v>
      </c>
      <c r="R1193" s="750" t="s">
        <v>11474</v>
      </c>
      <c r="S1193" s="730">
        <v>0.23861069465732801</v>
      </c>
      <c r="T1193" s="750" t="s">
        <v>11475</v>
      </c>
      <c r="U1193" s="750" t="s">
        <v>11476</v>
      </c>
      <c r="V1193" s="750" t="s">
        <v>11477</v>
      </c>
      <c r="W1193" s="750" t="s">
        <v>11475</v>
      </c>
      <c r="X1193" s="750">
        <v>6</v>
      </c>
      <c r="Y1193" s="750">
        <v>68</v>
      </c>
      <c r="Z1193" s="750" t="s">
        <v>12616</v>
      </c>
      <c r="AA1193" s="750">
        <v>1</v>
      </c>
      <c r="AB1193" s="750">
        <v>0</v>
      </c>
      <c r="AC1193" s="750">
        <v>0</v>
      </c>
      <c r="AD1193" s="750">
        <v>0</v>
      </c>
      <c r="AE1193" s="750" t="s">
        <v>11475</v>
      </c>
    </row>
    <row r="1194" spans="16:31">
      <c r="P1194" s="750" t="s">
        <v>12618</v>
      </c>
      <c r="Q1194" s="750" t="s">
        <v>983</v>
      </c>
      <c r="R1194" s="750" t="s">
        <v>11474</v>
      </c>
      <c r="S1194" s="730">
        <v>9.6896935736057996E-2</v>
      </c>
      <c r="T1194" s="750" t="s">
        <v>11475</v>
      </c>
      <c r="U1194" s="750" t="s">
        <v>11553</v>
      </c>
      <c r="V1194" s="750" t="s">
        <v>11554</v>
      </c>
      <c r="W1194" s="750" t="s">
        <v>11475</v>
      </c>
      <c r="X1194" s="750">
        <v>6</v>
      </c>
      <c r="Y1194" s="750">
        <v>68</v>
      </c>
      <c r="Z1194" s="750" t="s">
        <v>12616</v>
      </c>
      <c r="AA1194" s="750">
        <v>1</v>
      </c>
      <c r="AB1194" s="750">
        <v>0</v>
      </c>
      <c r="AC1194" s="750">
        <v>0</v>
      </c>
      <c r="AD1194" s="750">
        <v>0</v>
      </c>
      <c r="AE1194" s="750" t="s">
        <v>11475</v>
      </c>
    </row>
    <row r="1195" spans="16:31">
      <c r="P1195" s="750" t="s">
        <v>12619</v>
      </c>
      <c r="Q1195" s="750" t="s">
        <v>983</v>
      </c>
      <c r="R1195" s="750" t="s">
        <v>11474</v>
      </c>
      <c r="S1195" s="730">
        <v>0.10885952746680599</v>
      </c>
      <c r="T1195" s="750" t="s">
        <v>11475</v>
      </c>
      <c r="U1195" s="750" t="s">
        <v>11553</v>
      </c>
      <c r="V1195" s="750" t="s">
        <v>11554</v>
      </c>
      <c r="W1195" s="750" t="s">
        <v>11475</v>
      </c>
      <c r="X1195" s="750">
        <v>6</v>
      </c>
      <c r="Y1195" s="750">
        <v>68</v>
      </c>
      <c r="Z1195" s="750" t="s">
        <v>12616</v>
      </c>
      <c r="AA1195" s="750">
        <v>1</v>
      </c>
      <c r="AB1195" s="750">
        <v>0</v>
      </c>
      <c r="AC1195" s="750">
        <v>0</v>
      </c>
      <c r="AD1195" s="750">
        <v>0</v>
      </c>
      <c r="AE1195" s="750" t="s">
        <v>11475</v>
      </c>
    </row>
    <row r="1196" spans="16:31">
      <c r="P1196" s="750" t="s">
        <v>12620</v>
      </c>
      <c r="Q1196" s="750" t="s">
        <v>983</v>
      </c>
      <c r="R1196" s="750" t="s">
        <v>11474</v>
      </c>
      <c r="S1196" s="730">
        <v>1.0702597952270001</v>
      </c>
      <c r="T1196" s="750" t="s">
        <v>11475</v>
      </c>
      <c r="U1196" s="750" t="s">
        <v>11501</v>
      </c>
      <c r="V1196" s="750" t="s">
        <v>11501</v>
      </c>
      <c r="W1196" s="750" t="s">
        <v>11475</v>
      </c>
      <c r="X1196" s="750">
        <v>6</v>
      </c>
      <c r="Y1196" s="750">
        <v>68</v>
      </c>
      <c r="Z1196" s="750" t="s">
        <v>12616</v>
      </c>
      <c r="AA1196" s="750">
        <v>1</v>
      </c>
      <c r="AB1196" s="750">
        <v>0</v>
      </c>
      <c r="AC1196" s="750">
        <v>0</v>
      </c>
      <c r="AD1196" s="750">
        <v>8</v>
      </c>
      <c r="AE1196" s="750" t="s">
        <v>11475</v>
      </c>
    </row>
    <row r="1197" spans="16:31">
      <c r="P1197" s="750" t="s">
        <v>12621</v>
      </c>
      <c r="Q1197" s="750" t="s">
        <v>983</v>
      </c>
      <c r="R1197" s="750" t="s">
        <v>929</v>
      </c>
      <c r="S1197" s="730">
        <v>8.7266508620453001E-2</v>
      </c>
      <c r="T1197" s="750" t="s">
        <v>11475</v>
      </c>
      <c r="U1197" s="750" t="s">
        <v>11501</v>
      </c>
      <c r="V1197" s="750" t="s">
        <v>11501</v>
      </c>
      <c r="W1197" s="750" t="s">
        <v>11475</v>
      </c>
      <c r="X1197" s="750">
        <v>6</v>
      </c>
      <c r="Y1197" s="750">
        <v>68</v>
      </c>
      <c r="Z1197" s="750" t="s">
        <v>12616</v>
      </c>
      <c r="AA1197" s="750">
        <v>1</v>
      </c>
      <c r="AB1197" s="750">
        <v>0</v>
      </c>
      <c r="AC1197" s="750">
        <v>0</v>
      </c>
      <c r="AD1197" s="750">
        <v>8</v>
      </c>
      <c r="AE1197" s="750" t="s">
        <v>11475</v>
      </c>
    </row>
    <row r="1198" spans="16:31">
      <c r="P1198" s="750" t="s">
        <v>12622</v>
      </c>
      <c r="Q1198" s="750" t="s">
        <v>983</v>
      </c>
      <c r="R1198" s="750" t="s">
        <v>11474</v>
      </c>
      <c r="S1198" s="730">
        <v>1.2786288707586999E-2</v>
      </c>
      <c r="T1198" s="750" t="s">
        <v>11475</v>
      </c>
      <c r="U1198" s="750" t="s">
        <v>11492</v>
      </c>
      <c r="V1198" s="750" t="s">
        <v>11493</v>
      </c>
      <c r="W1198" s="750" t="s">
        <v>11475</v>
      </c>
      <c r="X1198" s="750">
        <v>6</v>
      </c>
      <c r="Y1198" s="750">
        <v>68</v>
      </c>
      <c r="Z1198" s="750" t="s">
        <v>12616</v>
      </c>
      <c r="AA1198" s="750">
        <v>1</v>
      </c>
      <c r="AB1198" s="750">
        <v>0</v>
      </c>
      <c r="AC1198" s="750">
        <v>0</v>
      </c>
      <c r="AD1198" s="750">
        <v>0</v>
      </c>
      <c r="AE1198" s="750" t="s">
        <v>11475</v>
      </c>
    </row>
    <row r="1199" spans="16:31">
      <c r="P1199" s="750" t="s">
        <v>12623</v>
      </c>
      <c r="Q1199" s="750" t="s">
        <v>1214</v>
      </c>
      <c r="R1199" s="750" t="s">
        <v>11474</v>
      </c>
      <c r="S1199" s="730">
        <v>5.1150223007276001E-2</v>
      </c>
      <c r="T1199" s="750" t="s">
        <v>11475</v>
      </c>
      <c r="U1199" s="750" t="s">
        <v>11492</v>
      </c>
      <c r="V1199" s="750" t="s">
        <v>11493</v>
      </c>
      <c r="W1199" s="750" t="s">
        <v>11475</v>
      </c>
      <c r="X1199" s="750">
        <v>6</v>
      </c>
      <c r="Y1199" s="750">
        <v>68</v>
      </c>
      <c r="Z1199" s="750" t="s">
        <v>12616</v>
      </c>
      <c r="AA1199" s="750">
        <v>1</v>
      </c>
      <c r="AB1199" s="750">
        <v>0</v>
      </c>
      <c r="AC1199" s="750">
        <v>0</v>
      </c>
      <c r="AD1199" s="750">
        <v>0</v>
      </c>
      <c r="AE1199" s="750" t="s">
        <v>11475</v>
      </c>
    </row>
    <row r="1200" spans="16:31">
      <c r="P1200" s="750" t="s">
        <v>12624</v>
      </c>
      <c r="Q1200" s="750" t="s">
        <v>1214</v>
      </c>
      <c r="R1200" s="750" t="s">
        <v>11474</v>
      </c>
      <c r="S1200" s="730">
        <v>2.5465264089384002E-2</v>
      </c>
      <c r="T1200" s="750" t="s">
        <v>11475</v>
      </c>
      <c r="U1200" s="750" t="s">
        <v>11492</v>
      </c>
      <c r="V1200" s="750" t="s">
        <v>11493</v>
      </c>
      <c r="W1200" s="750" t="s">
        <v>11475</v>
      </c>
      <c r="X1200" s="750">
        <v>6</v>
      </c>
      <c r="Y1200" s="750">
        <v>68</v>
      </c>
      <c r="Z1200" s="750" t="s">
        <v>12616</v>
      </c>
      <c r="AA1200" s="750">
        <v>1</v>
      </c>
      <c r="AB1200" s="750">
        <v>0</v>
      </c>
      <c r="AC1200" s="750">
        <v>0</v>
      </c>
      <c r="AD1200" s="750">
        <v>0</v>
      </c>
      <c r="AE1200" s="750" t="s">
        <v>11475</v>
      </c>
    </row>
    <row r="1201" spans="16:31">
      <c r="P1201" s="750" t="s">
        <v>12625</v>
      </c>
      <c r="Q1201" s="750" t="s">
        <v>1214</v>
      </c>
      <c r="R1201" s="750" t="s">
        <v>11474</v>
      </c>
      <c r="S1201" s="730">
        <v>7.8825551944284006E-2</v>
      </c>
      <c r="T1201" s="750" t="s">
        <v>11475</v>
      </c>
      <c r="U1201" s="750" t="s">
        <v>11492</v>
      </c>
      <c r="V1201" s="750" t="s">
        <v>11493</v>
      </c>
      <c r="W1201" s="750" t="s">
        <v>11475</v>
      </c>
      <c r="X1201" s="750">
        <v>6</v>
      </c>
      <c r="Y1201" s="750">
        <v>68</v>
      </c>
      <c r="Z1201" s="750" t="s">
        <v>12616</v>
      </c>
      <c r="AA1201" s="750">
        <v>1</v>
      </c>
      <c r="AB1201" s="750">
        <v>0</v>
      </c>
      <c r="AC1201" s="750">
        <v>0</v>
      </c>
      <c r="AD1201" s="750">
        <v>0</v>
      </c>
      <c r="AE1201" s="750" t="s">
        <v>11475</v>
      </c>
    </row>
    <row r="1202" spans="16:31">
      <c r="P1202" s="750" t="s">
        <v>12626</v>
      </c>
      <c r="Q1202" s="750" t="s">
        <v>1214</v>
      </c>
      <c r="R1202" s="750" t="s">
        <v>11474</v>
      </c>
      <c r="S1202" s="730">
        <v>9.0861505962002001E-2</v>
      </c>
      <c r="T1202" s="750" t="s">
        <v>11475</v>
      </c>
      <c r="U1202" s="750" t="s">
        <v>11492</v>
      </c>
      <c r="V1202" s="750" t="s">
        <v>11493</v>
      </c>
      <c r="W1202" s="750" t="s">
        <v>11475</v>
      </c>
      <c r="X1202" s="750">
        <v>6</v>
      </c>
      <c r="Y1202" s="750">
        <v>68</v>
      </c>
      <c r="Z1202" s="750" t="s">
        <v>12616</v>
      </c>
      <c r="AA1202" s="750">
        <v>1</v>
      </c>
      <c r="AB1202" s="750">
        <v>0</v>
      </c>
      <c r="AC1202" s="750">
        <v>0</v>
      </c>
      <c r="AD1202" s="750">
        <v>0</v>
      </c>
      <c r="AE1202" s="750" t="s">
        <v>11475</v>
      </c>
    </row>
    <row r="1203" spans="16:31">
      <c r="P1203" s="750" t="s">
        <v>12627</v>
      </c>
      <c r="Q1203" s="750" t="s">
        <v>1214</v>
      </c>
      <c r="R1203" s="750" t="s">
        <v>11474</v>
      </c>
      <c r="S1203" s="730">
        <v>0.23492999556059499</v>
      </c>
      <c r="T1203" s="750" t="s">
        <v>11475</v>
      </c>
      <c r="U1203" s="750" t="s">
        <v>11523</v>
      </c>
      <c r="V1203" s="750" t="s">
        <v>11524</v>
      </c>
      <c r="W1203" s="750" t="s">
        <v>923</v>
      </c>
      <c r="X1203" s="750">
        <v>6</v>
      </c>
      <c r="Y1203" s="750">
        <v>68</v>
      </c>
      <c r="Z1203" s="750" t="s">
        <v>12616</v>
      </c>
      <c r="AA1203" s="750">
        <v>0</v>
      </c>
      <c r="AB1203" s="750">
        <v>1</v>
      </c>
      <c r="AC1203" s="750">
        <v>0</v>
      </c>
      <c r="AD1203" s="750">
        <v>0</v>
      </c>
      <c r="AE1203" s="750" t="s">
        <v>11475</v>
      </c>
    </row>
    <row r="1204" spans="16:31">
      <c r="P1204" s="750" t="s">
        <v>12627</v>
      </c>
      <c r="Q1204" s="750" t="s">
        <v>1214</v>
      </c>
      <c r="R1204" s="750" t="s">
        <v>11474</v>
      </c>
      <c r="S1204" s="730">
        <v>0.95648531686271099</v>
      </c>
      <c r="T1204" s="750" t="s">
        <v>11475</v>
      </c>
      <c r="U1204" s="750" t="s">
        <v>11523</v>
      </c>
      <c r="V1204" s="750" t="s">
        <v>11524</v>
      </c>
      <c r="W1204" s="750" t="s">
        <v>923</v>
      </c>
      <c r="X1204" s="750">
        <v>6</v>
      </c>
      <c r="Y1204" s="750">
        <v>68</v>
      </c>
      <c r="Z1204" s="750" t="s">
        <v>12616</v>
      </c>
      <c r="AA1204" s="750">
        <v>0</v>
      </c>
      <c r="AB1204" s="750">
        <v>1</v>
      </c>
      <c r="AC1204" s="750">
        <v>0</v>
      </c>
      <c r="AD1204" s="750">
        <v>0</v>
      </c>
      <c r="AE1204" s="750" t="s">
        <v>11475</v>
      </c>
    </row>
    <row r="1205" spans="16:31">
      <c r="P1205" s="750" t="s">
        <v>12628</v>
      </c>
      <c r="Q1205" s="750" t="s">
        <v>1214</v>
      </c>
      <c r="R1205" s="750" t="s">
        <v>11474</v>
      </c>
      <c r="S1205" s="730">
        <v>1.6074859614995001</v>
      </c>
      <c r="T1205" s="750" t="s">
        <v>11475</v>
      </c>
      <c r="U1205" s="750" t="s">
        <v>11476</v>
      </c>
      <c r="V1205" s="750" t="s">
        <v>11477</v>
      </c>
      <c r="W1205" s="750" t="s">
        <v>11475</v>
      </c>
      <c r="X1205" s="750">
        <v>6</v>
      </c>
      <c r="Y1205" s="750">
        <v>68</v>
      </c>
      <c r="Z1205" s="750" t="s">
        <v>12616</v>
      </c>
      <c r="AA1205" s="750">
        <v>1</v>
      </c>
      <c r="AB1205" s="750">
        <v>0</v>
      </c>
      <c r="AC1205" s="750">
        <v>0</v>
      </c>
      <c r="AD1205" s="750">
        <v>0</v>
      </c>
      <c r="AE1205" s="750" t="s">
        <v>11475</v>
      </c>
    </row>
    <row r="1206" spans="16:31">
      <c r="P1206" s="750" t="s">
        <v>12629</v>
      </c>
      <c r="Q1206" s="750" t="s">
        <v>1214</v>
      </c>
      <c r="R1206" s="750" t="s">
        <v>11474</v>
      </c>
      <c r="S1206" s="730">
        <v>3.0029400567120001E-2</v>
      </c>
      <c r="T1206" s="750" t="s">
        <v>11475</v>
      </c>
      <c r="U1206" s="750" t="s">
        <v>11476</v>
      </c>
      <c r="V1206" s="750" t="s">
        <v>11477</v>
      </c>
      <c r="W1206" s="750" t="s">
        <v>11475</v>
      </c>
      <c r="X1206" s="750">
        <v>6</v>
      </c>
      <c r="Y1206" s="750">
        <v>68</v>
      </c>
      <c r="Z1206" s="750" t="s">
        <v>12616</v>
      </c>
      <c r="AA1206" s="750">
        <v>1</v>
      </c>
      <c r="AB1206" s="750">
        <v>0</v>
      </c>
      <c r="AC1206" s="750">
        <v>0</v>
      </c>
      <c r="AD1206" s="750">
        <v>0</v>
      </c>
      <c r="AE1206" s="750" t="s">
        <v>11475</v>
      </c>
    </row>
    <row r="1207" spans="16:31">
      <c r="P1207" s="750" t="s">
        <v>12630</v>
      </c>
      <c r="Q1207" s="750" t="s">
        <v>1531</v>
      </c>
      <c r="R1207" s="750" t="s">
        <v>11474</v>
      </c>
      <c r="S1207" s="730">
        <v>0.56550169745662604</v>
      </c>
      <c r="T1207" s="750" t="s">
        <v>11475</v>
      </c>
      <c r="U1207" s="750" t="s">
        <v>11492</v>
      </c>
      <c r="V1207" s="750" t="s">
        <v>11493</v>
      </c>
      <c r="W1207" s="750" t="s">
        <v>11475</v>
      </c>
      <c r="X1207" s="750">
        <v>6</v>
      </c>
      <c r="Y1207" s="750">
        <v>69</v>
      </c>
      <c r="Z1207" s="750" t="s">
        <v>12631</v>
      </c>
      <c r="AA1207" s="750">
        <v>1</v>
      </c>
      <c r="AB1207" s="750">
        <v>0</v>
      </c>
      <c r="AC1207" s="750">
        <v>0</v>
      </c>
      <c r="AD1207" s="750">
        <v>0</v>
      </c>
      <c r="AE1207" s="750" t="s">
        <v>11475</v>
      </c>
    </row>
    <row r="1208" spans="16:31">
      <c r="P1208" s="750" t="s">
        <v>12632</v>
      </c>
      <c r="Q1208" s="750" t="s">
        <v>1531</v>
      </c>
      <c r="R1208" s="750" t="s">
        <v>11474</v>
      </c>
      <c r="S1208" s="730">
        <v>1.5246007808194E-2</v>
      </c>
      <c r="T1208" s="750" t="s">
        <v>11475</v>
      </c>
      <c r="U1208" s="750" t="s">
        <v>11541</v>
      </c>
      <c r="V1208" s="750" t="s">
        <v>11524</v>
      </c>
      <c r="W1208" s="750" t="s">
        <v>11475</v>
      </c>
      <c r="X1208" s="750">
        <v>6</v>
      </c>
      <c r="Y1208" s="750">
        <v>69</v>
      </c>
      <c r="Z1208" s="750" t="s">
        <v>12631</v>
      </c>
      <c r="AA1208" s="750">
        <v>1</v>
      </c>
      <c r="AB1208" s="750">
        <v>0</v>
      </c>
      <c r="AC1208" s="750">
        <v>0</v>
      </c>
      <c r="AD1208" s="750">
        <v>0</v>
      </c>
      <c r="AE1208" s="750" t="s">
        <v>11475</v>
      </c>
    </row>
    <row r="1209" spans="16:31">
      <c r="P1209" s="750" t="s">
        <v>12633</v>
      </c>
      <c r="Q1209" s="750" t="s">
        <v>1531</v>
      </c>
      <c r="R1209" s="750" t="s">
        <v>11474</v>
      </c>
      <c r="S1209" s="730">
        <v>0.37808194669294798</v>
      </c>
      <c r="T1209" s="750" t="s">
        <v>11475</v>
      </c>
      <c r="U1209" s="750" t="s">
        <v>11523</v>
      </c>
      <c r="V1209" s="750" t="s">
        <v>11524</v>
      </c>
      <c r="W1209" s="750" t="s">
        <v>923</v>
      </c>
      <c r="X1209" s="750">
        <v>6</v>
      </c>
      <c r="Y1209" s="750">
        <v>69</v>
      </c>
      <c r="Z1209" s="750" t="s">
        <v>12631</v>
      </c>
      <c r="AA1209" s="750">
        <v>0</v>
      </c>
      <c r="AB1209" s="750">
        <v>1</v>
      </c>
      <c r="AC1209" s="750">
        <v>0</v>
      </c>
      <c r="AD1209" s="750">
        <v>0</v>
      </c>
      <c r="AE1209" s="750" t="s">
        <v>11475</v>
      </c>
    </row>
    <row r="1210" spans="16:31">
      <c r="P1210" s="750" t="s">
        <v>12628</v>
      </c>
      <c r="Q1210" s="750" t="s">
        <v>1531</v>
      </c>
      <c r="R1210" s="750" t="s">
        <v>11474</v>
      </c>
      <c r="S1210" s="730">
        <v>1.5452609979326399</v>
      </c>
      <c r="T1210" s="750" t="s">
        <v>11475</v>
      </c>
      <c r="U1210" s="750" t="s">
        <v>11476</v>
      </c>
      <c r="V1210" s="750" t="s">
        <v>11477</v>
      </c>
      <c r="W1210" s="750" t="s">
        <v>11475</v>
      </c>
      <c r="X1210" s="750">
        <v>6</v>
      </c>
      <c r="Y1210" s="750">
        <v>69</v>
      </c>
      <c r="Z1210" s="750" t="s">
        <v>12631</v>
      </c>
      <c r="AA1210" s="750">
        <v>1</v>
      </c>
      <c r="AB1210" s="750">
        <v>0</v>
      </c>
      <c r="AC1210" s="750">
        <v>0</v>
      </c>
      <c r="AD1210" s="750">
        <v>0</v>
      </c>
      <c r="AE1210" s="750" t="s">
        <v>11475</v>
      </c>
    </row>
    <row r="1211" spans="16:31">
      <c r="P1211" s="750" t="s">
        <v>12634</v>
      </c>
      <c r="Q1211" s="750" t="s">
        <v>1531</v>
      </c>
      <c r="R1211" s="750" t="s">
        <v>11474</v>
      </c>
      <c r="S1211" s="730">
        <v>2.9925076426173002E-2</v>
      </c>
      <c r="T1211" s="750" t="s">
        <v>11475</v>
      </c>
      <c r="U1211" s="750" t="s">
        <v>11492</v>
      </c>
      <c r="V1211" s="750" t="s">
        <v>11493</v>
      </c>
      <c r="W1211" s="750" t="s">
        <v>11475</v>
      </c>
      <c r="X1211" s="750">
        <v>6</v>
      </c>
      <c r="Y1211" s="750">
        <v>69</v>
      </c>
      <c r="Z1211" s="750" t="s">
        <v>12631</v>
      </c>
      <c r="AA1211" s="750">
        <v>1</v>
      </c>
      <c r="AB1211" s="750">
        <v>0</v>
      </c>
      <c r="AC1211" s="750">
        <v>0</v>
      </c>
      <c r="AD1211" s="750">
        <v>0</v>
      </c>
      <c r="AE1211" s="750" t="s">
        <v>11475</v>
      </c>
    </row>
    <row r="1212" spans="16:31">
      <c r="P1212" s="750" t="s">
        <v>12635</v>
      </c>
      <c r="Q1212" s="750" t="s">
        <v>1531</v>
      </c>
      <c r="R1212" s="750" t="s">
        <v>11474</v>
      </c>
      <c r="S1212" s="730">
        <v>0.25594280954110799</v>
      </c>
      <c r="T1212" s="750" t="s">
        <v>11475</v>
      </c>
      <c r="U1212" s="750" t="s">
        <v>11523</v>
      </c>
      <c r="V1212" s="750" t="s">
        <v>11524</v>
      </c>
      <c r="W1212" s="750" t="s">
        <v>923</v>
      </c>
      <c r="X1212" s="750">
        <v>6</v>
      </c>
      <c r="Y1212" s="750">
        <v>69</v>
      </c>
      <c r="Z1212" s="750" t="s">
        <v>12631</v>
      </c>
      <c r="AA1212" s="750">
        <v>0</v>
      </c>
      <c r="AB1212" s="750">
        <v>1</v>
      </c>
      <c r="AC1212" s="750">
        <v>0</v>
      </c>
      <c r="AD1212" s="750">
        <v>0</v>
      </c>
      <c r="AE1212" s="750" t="s">
        <v>11475</v>
      </c>
    </row>
    <row r="1213" spans="16:31">
      <c r="P1213" s="750" t="s">
        <v>12635</v>
      </c>
      <c r="Q1213" s="750" t="s">
        <v>1531</v>
      </c>
      <c r="R1213" s="750" t="s">
        <v>11474</v>
      </c>
      <c r="S1213" s="730">
        <v>0.312865167383783</v>
      </c>
      <c r="T1213" s="750" t="s">
        <v>11475</v>
      </c>
      <c r="U1213" s="750" t="s">
        <v>11523</v>
      </c>
      <c r="V1213" s="750" t="s">
        <v>11524</v>
      </c>
      <c r="W1213" s="750" t="s">
        <v>923</v>
      </c>
      <c r="X1213" s="750">
        <v>6</v>
      </c>
      <c r="Y1213" s="750">
        <v>69</v>
      </c>
      <c r="Z1213" s="750" t="s">
        <v>12631</v>
      </c>
      <c r="AA1213" s="750">
        <v>0</v>
      </c>
      <c r="AB1213" s="750">
        <v>1</v>
      </c>
      <c r="AC1213" s="750">
        <v>0</v>
      </c>
      <c r="AD1213" s="750">
        <v>0</v>
      </c>
      <c r="AE1213" s="750" t="s">
        <v>11475</v>
      </c>
    </row>
    <row r="1214" spans="16:31">
      <c r="P1214" s="750" t="s">
        <v>12635</v>
      </c>
      <c r="Q1214" s="750" t="s">
        <v>1531</v>
      </c>
      <c r="R1214" s="750" t="s">
        <v>11474</v>
      </c>
      <c r="S1214" s="730">
        <v>0.32744763468747401</v>
      </c>
      <c r="T1214" s="750" t="s">
        <v>11475</v>
      </c>
      <c r="U1214" s="750" t="s">
        <v>11523</v>
      </c>
      <c r="V1214" s="750" t="s">
        <v>11524</v>
      </c>
      <c r="W1214" s="750" t="s">
        <v>923</v>
      </c>
      <c r="X1214" s="750">
        <v>6</v>
      </c>
      <c r="Y1214" s="750">
        <v>69</v>
      </c>
      <c r="Z1214" s="750" t="s">
        <v>12631</v>
      </c>
      <c r="AA1214" s="750">
        <v>0</v>
      </c>
      <c r="AB1214" s="750">
        <v>1</v>
      </c>
      <c r="AC1214" s="750">
        <v>0</v>
      </c>
      <c r="AD1214" s="750">
        <v>0</v>
      </c>
      <c r="AE1214" s="750" t="s">
        <v>11475</v>
      </c>
    </row>
    <row r="1215" spans="16:31">
      <c r="P1215" s="750" t="s">
        <v>12636</v>
      </c>
      <c r="Q1215" s="750" t="s">
        <v>1531</v>
      </c>
      <c r="R1215" s="750" t="s">
        <v>11474</v>
      </c>
      <c r="S1215" s="730">
        <v>0.11899603123989</v>
      </c>
      <c r="T1215" s="750" t="s">
        <v>11475</v>
      </c>
      <c r="U1215" s="750" t="s">
        <v>11501</v>
      </c>
      <c r="V1215" s="750" t="s">
        <v>11501</v>
      </c>
      <c r="W1215" s="750" t="s">
        <v>11475</v>
      </c>
      <c r="X1215" s="750">
        <v>6</v>
      </c>
      <c r="Y1215" s="750">
        <v>69</v>
      </c>
      <c r="Z1215" s="750" t="s">
        <v>12631</v>
      </c>
      <c r="AA1215" s="750">
        <v>1</v>
      </c>
      <c r="AB1215" s="750">
        <v>0</v>
      </c>
      <c r="AC1215" s="750">
        <v>0</v>
      </c>
      <c r="AD1215" s="750">
        <v>8</v>
      </c>
      <c r="AE1215" s="750" t="s">
        <v>11475</v>
      </c>
    </row>
    <row r="1216" spans="16:31">
      <c r="P1216" s="750" t="s">
        <v>12637</v>
      </c>
      <c r="Q1216" s="750" t="s">
        <v>1531</v>
      </c>
      <c r="R1216" s="750" t="s">
        <v>11474</v>
      </c>
      <c r="S1216" s="730">
        <v>0.18282755967691799</v>
      </c>
      <c r="T1216" s="750" t="s">
        <v>11475</v>
      </c>
      <c r="U1216" s="750" t="s">
        <v>11501</v>
      </c>
      <c r="V1216" s="750" t="s">
        <v>11501</v>
      </c>
      <c r="W1216" s="750" t="s">
        <v>11475</v>
      </c>
      <c r="X1216" s="750">
        <v>6</v>
      </c>
      <c r="Y1216" s="750">
        <v>69</v>
      </c>
      <c r="Z1216" s="750" t="s">
        <v>12631</v>
      </c>
      <c r="AA1216" s="750">
        <v>1</v>
      </c>
      <c r="AB1216" s="750">
        <v>0</v>
      </c>
      <c r="AC1216" s="750">
        <v>0</v>
      </c>
      <c r="AD1216" s="750">
        <v>8</v>
      </c>
      <c r="AE1216" s="750" t="s">
        <v>11475</v>
      </c>
    </row>
    <row r="1217" spans="16:31">
      <c r="P1217" s="750" t="s">
        <v>12638</v>
      </c>
      <c r="Q1217" s="750" t="s">
        <v>1047</v>
      </c>
      <c r="R1217" s="750" t="s">
        <v>11474</v>
      </c>
      <c r="S1217" s="730">
        <v>5.5017074438874998E-2</v>
      </c>
      <c r="T1217" s="750" t="s">
        <v>11475</v>
      </c>
      <c r="U1217" s="750" t="s">
        <v>11541</v>
      </c>
      <c r="V1217" s="750" t="s">
        <v>11524</v>
      </c>
      <c r="W1217" s="750" t="s">
        <v>11475</v>
      </c>
      <c r="X1217" s="750">
        <v>6</v>
      </c>
      <c r="Y1217" s="750">
        <v>69</v>
      </c>
      <c r="Z1217" s="750" t="s">
        <v>12631</v>
      </c>
      <c r="AA1217" s="750">
        <v>1</v>
      </c>
      <c r="AB1217" s="750">
        <v>0</v>
      </c>
      <c r="AC1217" s="750">
        <v>0</v>
      </c>
      <c r="AD1217" s="750">
        <v>0</v>
      </c>
      <c r="AE1217" s="750" t="s">
        <v>11475</v>
      </c>
    </row>
    <row r="1218" spans="16:31">
      <c r="P1218" s="750" t="s">
        <v>12639</v>
      </c>
      <c r="Q1218" s="750" t="s">
        <v>1047</v>
      </c>
      <c r="R1218" s="750" t="s">
        <v>11474</v>
      </c>
      <c r="S1218" s="730">
        <v>0.12842349654741</v>
      </c>
      <c r="T1218" s="750" t="s">
        <v>11475</v>
      </c>
      <c r="U1218" s="750" t="s">
        <v>11492</v>
      </c>
      <c r="V1218" s="750" t="s">
        <v>11493</v>
      </c>
      <c r="W1218" s="750" t="s">
        <v>11475</v>
      </c>
      <c r="X1218" s="750">
        <v>6</v>
      </c>
      <c r="Y1218" s="750">
        <v>69</v>
      </c>
      <c r="Z1218" s="750" t="s">
        <v>12631</v>
      </c>
      <c r="AA1218" s="750">
        <v>1</v>
      </c>
      <c r="AB1218" s="750">
        <v>0</v>
      </c>
      <c r="AC1218" s="750">
        <v>0</v>
      </c>
      <c r="AD1218" s="750">
        <v>0</v>
      </c>
      <c r="AE1218" s="750" t="s">
        <v>11475</v>
      </c>
    </row>
    <row r="1219" spans="16:31">
      <c r="P1219" s="750" t="s">
        <v>12633</v>
      </c>
      <c r="Q1219" s="750" t="s">
        <v>1047</v>
      </c>
      <c r="R1219" s="750" t="s">
        <v>11474</v>
      </c>
      <c r="S1219" s="730">
        <v>0.15317251557379699</v>
      </c>
      <c r="T1219" s="750" t="s">
        <v>11475</v>
      </c>
      <c r="U1219" s="750" t="s">
        <v>11523</v>
      </c>
      <c r="V1219" s="750" t="s">
        <v>11524</v>
      </c>
      <c r="W1219" s="750" t="s">
        <v>923</v>
      </c>
      <c r="X1219" s="750">
        <v>6</v>
      </c>
      <c r="Y1219" s="750">
        <v>69</v>
      </c>
      <c r="Z1219" s="750" t="s">
        <v>12631</v>
      </c>
      <c r="AA1219" s="750">
        <v>0</v>
      </c>
      <c r="AB1219" s="750">
        <v>1</v>
      </c>
      <c r="AC1219" s="750">
        <v>0</v>
      </c>
      <c r="AD1219" s="750">
        <v>0</v>
      </c>
      <c r="AE1219" s="750" t="s">
        <v>11475</v>
      </c>
    </row>
    <row r="1220" spans="16:31">
      <c r="P1220" s="750" t="s">
        <v>12640</v>
      </c>
      <c r="Q1220" s="750" t="s">
        <v>1047</v>
      </c>
      <c r="R1220" s="750" t="s">
        <v>11474</v>
      </c>
      <c r="S1220" s="730">
        <v>3.2052697004582999E-2</v>
      </c>
      <c r="T1220" s="750" t="s">
        <v>11475</v>
      </c>
      <c r="U1220" s="750" t="s">
        <v>11476</v>
      </c>
      <c r="V1220" s="750" t="s">
        <v>11477</v>
      </c>
      <c r="W1220" s="750" t="s">
        <v>11475</v>
      </c>
      <c r="X1220" s="750">
        <v>6</v>
      </c>
      <c r="Y1220" s="750">
        <v>69</v>
      </c>
      <c r="Z1220" s="750" t="s">
        <v>12631</v>
      </c>
      <c r="AA1220" s="750">
        <v>1</v>
      </c>
      <c r="AB1220" s="750">
        <v>0</v>
      </c>
      <c r="AC1220" s="750">
        <v>0</v>
      </c>
      <c r="AD1220" s="750">
        <v>0</v>
      </c>
      <c r="AE1220" s="750" t="s">
        <v>11475</v>
      </c>
    </row>
    <row r="1221" spans="16:31">
      <c r="P1221" s="750" t="s">
        <v>12641</v>
      </c>
      <c r="Q1221" s="750" t="s">
        <v>1047</v>
      </c>
      <c r="R1221" s="750" t="s">
        <v>11474</v>
      </c>
      <c r="S1221" s="730">
        <v>1.54039050783807</v>
      </c>
      <c r="T1221" s="750" t="s">
        <v>11475</v>
      </c>
      <c r="U1221" s="750" t="s">
        <v>11476</v>
      </c>
      <c r="V1221" s="750" t="s">
        <v>11477</v>
      </c>
      <c r="W1221" s="750" t="s">
        <v>11475</v>
      </c>
      <c r="X1221" s="750">
        <v>6</v>
      </c>
      <c r="Y1221" s="750">
        <v>69</v>
      </c>
      <c r="Z1221" s="750" t="s">
        <v>12631</v>
      </c>
      <c r="AA1221" s="750">
        <v>1</v>
      </c>
      <c r="AB1221" s="750">
        <v>0</v>
      </c>
      <c r="AC1221" s="750">
        <v>0</v>
      </c>
      <c r="AD1221" s="750">
        <v>0</v>
      </c>
      <c r="AE1221" s="750" t="s">
        <v>11475</v>
      </c>
    </row>
    <row r="1222" spans="16:31">
      <c r="P1222" s="750" t="s">
        <v>12642</v>
      </c>
      <c r="Q1222" s="750" t="s">
        <v>1047</v>
      </c>
      <c r="R1222" s="750" t="s">
        <v>11474</v>
      </c>
      <c r="S1222" s="730">
        <v>0.35415699260433497</v>
      </c>
      <c r="T1222" s="750" t="s">
        <v>11475</v>
      </c>
      <c r="U1222" s="750" t="s">
        <v>11492</v>
      </c>
      <c r="V1222" s="750" t="s">
        <v>11493</v>
      </c>
      <c r="W1222" s="750" t="s">
        <v>11475</v>
      </c>
      <c r="X1222" s="750">
        <v>6</v>
      </c>
      <c r="Y1222" s="750">
        <v>69</v>
      </c>
      <c r="Z1222" s="750" t="s">
        <v>12631</v>
      </c>
      <c r="AA1222" s="750">
        <v>1</v>
      </c>
      <c r="AB1222" s="750">
        <v>0</v>
      </c>
      <c r="AC1222" s="750">
        <v>0</v>
      </c>
      <c r="AD1222" s="750">
        <v>0</v>
      </c>
      <c r="AE1222" s="750" t="s">
        <v>11475</v>
      </c>
    </row>
    <row r="1223" spans="16:31">
      <c r="P1223" s="750" t="s">
        <v>12643</v>
      </c>
      <c r="Q1223" s="750" t="s">
        <v>1149</v>
      </c>
      <c r="R1223" s="750" t="s">
        <v>11474</v>
      </c>
      <c r="S1223" s="730">
        <v>5.5452951375700998E-2</v>
      </c>
      <c r="T1223" s="750" t="s">
        <v>11475</v>
      </c>
      <c r="U1223" s="750" t="s">
        <v>11492</v>
      </c>
      <c r="V1223" s="750" t="s">
        <v>11493</v>
      </c>
      <c r="W1223" s="750" t="s">
        <v>11475</v>
      </c>
      <c r="X1223" s="750">
        <v>6</v>
      </c>
      <c r="Y1223" s="750">
        <v>70</v>
      </c>
      <c r="Z1223" s="750" t="s">
        <v>12644</v>
      </c>
      <c r="AA1223" s="750">
        <v>1</v>
      </c>
      <c r="AB1223" s="750">
        <v>0</v>
      </c>
      <c r="AC1223" s="750">
        <v>0</v>
      </c>
      <c r="AD1223" s="750">
        <v>0</v>
      </c>
      <c r="AE1223" s="750" t="s">
        <v>11475</v>
      </c>
    </row>
    <row r="1224" spans="16:31">
      <c r="P1224" s="750" t="s">
        <v>12645</v>
      </c>
      <c r="Q1224" s="750" t="s">
        <v>1149</v>
      </c>
      <c r="R1224" s="750" t="s">
        <v>11474</v>
      </c>
      <c r="S1224" s="730">
        <v>0.236277604209362</v>
      </c>
      <c r="T1224" s="750" t="s">
        <v>11475</v>
      </c>
      <c r="U1224" s="750" t="s">
        <v>11541</v>
      </c>
      <c r="V1224" s="750" t="s">
        <v>11524</v>
      </c>
      <c r="W1224" s="750" t="s">
        <v>11475</v>
      </c>
      <c r="X1224" s="750">
        <v>6</v>
      </c>
      <c r="Y1224" s="750">
        <v>70</v>
      </c>
      <c r="Z1224" s="750" t="s">
        <v>12644</v>
      </c>
      <c r="AA1224" s="750">
        <v>1</v>
      </c>
      <c r="AB1224" s="750">
        <v>0</v>
      </c>
      <c r="AC1224" s="750">
        <v>0</v>
      </c>
      <c r="AD1224" s="750">
        <v>0</v>
      </c>
      <c r="AE1224" s="750" t="s">
        <v>11475</v>
      </c>
    </row>
    <row r="1225" spans="16:31">
      <c r="P1225" s="750" t="s">
        <v>12646</v>
      </c>
      <c r="Q1225" s="750" t="s">
        <v>1149</v>
      </c>
      <c r="R1225" s="750" t="s">
        <v>11474</v>
      </c>
      <c r="S1225" s="730">
        <v>0.124919869603727</v>
      </c>
      <c r="T1225" s="750" t="s">
        <v>11475</v>
      </c>
      <c r="U1225" s="750" t="s">
        <v>11492</v>
      </c>
      <c r="V1225" s="750" t="s">
        <v>11493</v>
      </c>
      <c r="W1225" s="750" t="s">
        <v>11475</v>
      </c>
      <c r="X1225" s="750">
        <v>6</v>
      </c>
      <c r="Y1225" s="750">
        <v>70</v>
      </c>
      <c r="Z1225" s="750" t="s">
        <v>12644</v>
      </c>
      <c r="AA1225" s="750">
        <v>1</v>
      </c>
      <c r="AB1225" s="750">
        <v>0</v>
      </c>
      <c r="AC1225" s="750">
        <v>0</v>
      </c>
      <c r="AD1225" s="750">
        <v>0</v>
      </c>
      <c r="AE1225" s="750" t="s">
        <v>11475</v>
      </c>
    </row>
    <row r="1226" spans="16:31">
      <c r="P1226" s="750" t="s">
        <v>12647</v>
      </c>
      <c r="Q1226" s="750" t="s">
        <v>1149</v>
      </c>
      <c r="R1226" s="750" t="s">
        <v>11474</v>
      </c>
      <c r="S1226" s="730">
        <v>0.16781069087285</v>
      </c>
      <c r="T1226" s="750" t="s">
        <v>11475</v>
      </c>
      <c r="U1226" s="750" t="s">
        <v>11492</v>
      </c>
      <c r="V1226" s="750" t="s">
        <v>11493</v>
      </c>
      <c r="W1226" s="750" t="s">
        <v>11475</v>
      </c>
      <c r="X1226" s="750">
        <v>6</v>
      </c>
      <c r="Y1226" s="750">
        <v>70</v>
      </c>
      <c r="Z1226" s="750" t="s">
        <v>12644</v>
      </c>
      <c r="AA1226" s="750">
        <v>1</v>
      </c>
      <c r="AB1226" s="750">
        <v>0</v>
      </c>
      <c r="AC1226" s="750">
        <v>0</v>
      </c>
      <c r="AD1226" s="750">
        <v>0</v>
      </c>
      <c r="AE1226" s="750" t="s">
        <v>11475</v>
      </c>
    </row>
    <row r="1227" spans="16:31">
      <c r="P1227" s="750" t="s">
        <v>12648</v>
      </c>
      <c r="Q1227" s="750" t="s">
        <v>1149</v>
      </c>
      <c r="R1227" s="750" t="s">
        <v>11474</v>
      </c>
      <c r="S1227" s="730">
        <v>0.38757705509781998</v>
      </c>
      <c r="T1227" s="750" t="s">
        <v>11475</v>
      </c>
      <c r="U1227" s="750" t="s">
        <v>11492</v>
      </c>
      <c r="V1227" s="750" t="s">
        <v>11493</v>
      </c>
      <c r="W1227" s="750" t="s">
        <v>11475</v>
      </c>
      <c r="X1227" s="750">
        <v>6</v>
      </c>
      <c r="Y1227" s="750">
        <v>70</v>
      </c>
      <c r="Z1227" s="750" t="s">
        <v>12644</v>
      </c>
      <c r="AA1227" s="750">
        <v>1</v>
      </c>
      <c r="AB1227" s="750">
        <v>0</v>
      </c>
      <c r="AC1227" s="750">
        <v>0</v>
      </c>
      <c r="AD1227" s="750">
        <v>0</v>
      </c>
      <c r="AE1227" s="750" t="s">
        <v>11475</v>
      </c>
    </row>
    <row r="1228" spans="16:31">
      <c r="P1228" s="750" t="s">
        <v>12649</v>
      </c>
      <c r="Q1228" s="750" t="s">
        <v>1149</v>
      </c>
      <c r="R1228" s="750" t="s">
        <v>11474</v>
      </c>
      <c r="S1228" s="730">
        <v>1.9640793464244199</v>
      </c>
      <c r="T1228" s="750" t="s">
        <v>11475</v>
      </c>
      <c r="U1228" s="750" t="s">
        <v>11523</v>
      </c>
      <c r="V1228" s="750" t="s">
        <v>11524</v>
      </c>
      <c r="W1228" s="750" t="s">
        <v>923</v>
      </c>
      <c r="X1228" s="750">
        <v>6</v>
      </c>
      <c r="Y1228" s="750">
        <v>71</v>
      </c>
      <c r="Z1228" s="750" t="s">
        <v>12644</v>
      </c>
      <c r="AA1228" s="750">
        <v>0</v>
      </c>
      <c r="AB1228" s="750">
        <v>1</v>
      </c>
      <c r="AC1228" s="750">
        <v>0</v>
      </c>
      <c r="AD1228" s="750">
        <v>0</v>
      </c>
      <c r="AE1228" s="750" t="s">
        <v>11475</v>
      </c>
    </row>
    <row r="1229" spans="16:31">
      <c r="P1229" s="750" t="s">
        <v>12650</v>
      </c>
      <c r="Q1229" s="750" t="s">
        <v>1149</v>
      </c>
      <c r="R1229" s="750" t="s">
        <v>11474</v>
      </c>
      <c r="S1229" s="730">
        <v>0.29565201432779697</v>
      </c>
      <c r="T1229" s="750" t="s">
        <v>11475</v>
      </c>
      <c r="U1229" s="750" t="s">
        <v>11523</v>
      </c>
      <c r="V1229" s="750" t="s">
        <v>11524</v>
      </c>
      <c r="W1229" s="750" t="s">
        <v>923</v>
      </c>
      <c r="X1229" s="750">
        <v>6</v>
      </c>
      <c r="Y1229" s="750">
        <v>70</v>
      </c>
      <c r="Z1229" s="750" t="s">
        <v>12644</v>
      </c>
      <c r="AA1229" s="750">
        <v>0</v>
      </c>
      <c r="AB1229" s="750">
        <v>1</v>
      </c>
      <c r="AC1229" s="750">
        <v>0</v>
      </c>
      <c r="AD1229" s="750">
        <v>0</v>
      </c>
      <c r="AE1229" s="750" t="s">
        <v>11475</v>
      </c>
    </row>
    <row r="1230" spans="16:31">
      <c r="P1230" s="750" t="s">
        <v>12650</v>
      </c>
      <c r="Q1230" s="750" t="s">
        <v>1149</v>
      </c>
      <c r="R1230" s="750" t="s">
        <v>11474</v>
      </c>
      <c r="S1230" s="730">
        <v>0.82179586012971295</v>
      </c>
      <c r="T1230" s="750" t="s">
        <v>11475</v>
      </c>
      <c r="U1230" s="750" t="s">
        <v>11523</v>
      </c>
      <c r="V1230" s="750" t="s">
        <v>11524</v>
      </c>
      <c r="W1230" s="750" t="s">
        <v>923</v>
      </c>
      <c r="X1230" s="750">
        <v>6</v>
      </c>
      <c r="Y1230" s="750">
        <v>70</v>
      </c>
      <c r="Z1230" s="750" t="s">
        <v>12644</v>
      </c>
      <c r="AA1230" s="750">
        <v>0</v>
      </c>
      <c r="AB1230" s="750">
        <v>1</v>
      </c>
      <c r="AC1230" s="750">
        <v>0</v>
      </c>
      <c r="AD1230" s="750">
        <v>0</v>
      </c>
      <c r="AE1230" s="750" t="s">
        <v>11475</v>
      </c>
    </row>
    <row r="1231" spans="16:31">
      <c r="P1231" s="750" t="s">
        <v>12650</v>
      </c>
      <c r="Q1231" s="750" t="s">
        <v>1149</v>
      </c>
      <c r="R1231" s="750" t="s">
        <v>11474</v>
      </c>
      <c r="S1231" s="730">
        <v>0.31796318252368699</v>
      </c>
      <c r="T1231" s="750" t="s">
        <v>11475</v>
      </c>
      <c r="U1231" s="750" t="s">
        <v>11523</v>
      </c>
      <c r="V1231" s="750" t="s">
        <v>11524</v>
      </c>
      <c r="W1231" s="750" t="s">
        <v>923</v>
      </c>
      <c r="X1231" s="750">
        <v>6</v>
      </c>
      <c r="Y1231" s="750">
        <v>71</v>
      </c>
      <c r="Z1231" s="750" t="s">
        <v>12644</v>
      </c>
      <c r="AA1231" s="750">
        <v>0</v>
      </c>
      <c r="AB1231" s="750">
        <v>1</v>
      </c>
      <c r="AC1231" s="750">
        <v>0</v>
      </c>
      <c r="AD1231" s="750">
        <v>0</v>
      </c>
      <c r="AE1231" s="750" t="s">
        <v>11475</v>
      </c>
    </row>
    <row r="1232" spans="16:31">
      <c r="P1232" s="750" t="s">
        <v>12641</v>
      </c>
      <c r="Q1232" s="750" t="s">
        <v>1149</v>
      </c>
      <c r="R1232" s="750" t="s">
        <v>11474</v>
      </c>
      <c r="S1232" s="730">
        <v>0.22406523388657901</v>
      </c>
      <c r="T1232" s="750" t="s">
        <v>11475</v>
      </c>
      <c r="U1232" s="750" t="s">
        <v>11476</v>
      </c>
      <c r="V1232" s="750" t="s">
        <v>11477</v>
      </c>
      <c r="W1232" s="750" t="s">
        <v>11475</v>
      </c>
      <c r="X1232" s="750">
        <v>6</v>
      </c>
      <c r="Y1232" s="750">
        <v>70</v>
      </c>
      <c r="Z1232" s="750" t="s">
        <v>12644</v>
      </c>
      <c r="AA1232" s="750">
        <v>1</v>
      </c>
      <c r="AB1232" s="750">
        <v>0</v>
      </c>
      <c r="AC1232" s="750">
        <v>0</v>
      </c>
      <c r="AD1232" s="750">
        <v>0</v>
      </c>
      <c r="AE1232" s="750" t="s">
        <v>11475</v>
      </c>
    </row>
    <row r="1233" spans="16:31">
      <c r="P1233" s="750" t="s">
        <v>12651</v>
      </c>
      <c r="Q1233" s="750" t="s">
        <v>1149</v>
      </c>
      <c r="R1233" s="750" t="s">
        <v>11474</v>
      </c>
      <c r="S1233" s="730">
        <v>0.55483247358475996</v>
      </c>
      <c r="T1233" s="750" t="s">
        <v>11475</v>
      </c>
      <c r="U1233" s="750" t="s">
        <v>11501</v>
      </c>
      <c r="V1233" s="750" t="s">
        <v>11501</v>
      </c>
      <c r="W1233" s="750" t="s">
        <v>11475</v>
      </c>
      <c r="X1233" s="750">
        <v>6</v>
      </c>
      <c r="Y1233" s="750">
        <v>70</v>
      </c>
      <c r="Z1233" s="750" t="s">
        <v>12644</v>
      </c>
      <c r="AA1233" s="750">
        <v>1</v>
      </c>
      <c r="AB1233" s="750">
        <v>0</v>
      </c>
      <c r="AC1233" s="750">
        <v>0</v>
      </c>
      <c r="AD1233" s="750">
        <v>8</v>
      </c>
      <c r="AE1233" s="750" t="s">
        <v>11475</v>
      </c>
    </row>
    <row r="1234" spans="16:31">
      <c r="P1234" s="750" t="s">
        <v>12650</v>
      </c>
      <c r="Q1234" s="750" t="s">
        <v>1149</v>
      </c>
      <c r="R1234" s="750" t="s">
        <v>11474</v>
      </c>
      <c r="S1234" s="730">
        <v>1.1688425126279E-2</v>
      </c>
      <c r="T1234" s="750" t="s">
        <v>11475</v>
      </c>
      <c r="U1234" s="750" t="s">
        <v>11523</v>
      </c>
      <c r="V1234" s="750" t="s">
        <v>11524</v>
      </c>
      <c r="W1234" s="750" t="s">
        <v>923</v>
      </c>
      <c r="X1234" s="750">
        <v>6</v>
      </c>
      <c r="Y1234" s="750">
        <v>70</v>
      </c>
      <c r="Z1234" s="750" t="s">
        <v>12644</v>
      </c>
      <c r="AA1234" s="750">
        <v>0</v>
      </c>
      <c r="AB1234" s="750">
        <v>1</v>
      </c>
      <c r="AC1234" s="750">
        <v>0</v>
      </c>
      <c r="AD1234" s="750">
        <v>0</v>
      </c>
      <c r="AE1234" s="750" t="s">
        <v>11475</v>
      </c>
    </row>
    <row r="1235" spans="16:31">
      <c r="P1235" s="750" t="s">
        <v>12652</v>
      </c>
      <c r="Q1235" s="750" t="s">
        <v>1153</v>
      </c>
      <c r="R1235" s="750" t="s">
        <v>929</v>
      </c>
      <c r="S1235" s="730">
        <v>0.10686854722724</v>
      </c>
      <c r="T1235" s="750" t="s">
        <v>11475</v>
      </c>
      <c r="U1235" s="750" t="s">
        <v>11492</v>
      </c>
      <c r="V1235" s="750" t="s">
        <v>11493</v>
      </c>
      <c r="W1235" s="750" t="s">
        <v>11475</v>
      </c>
      <c r="X1235" s="750">
        <v>6</v>
      </c>
      <c r="Y1235" s="750">
        <v>70</v>
      </c>
      <c r="Z1235" s="750" t="s">
        <v>12644</v>
      </c>
      <c r="AA1235" s="750">
        <v>1</v>
      </c>
      <c r="AB1235" s="750">
        <v>0</v>
      </c>
      <c r="AC1235" s="750">
        <v>0</v>
      </c>
      <c r="AD1235" s="750">
        <v>0</v>
      </c>
      <c r="AE1235" s="750" t="s">
        <v>11475</v>
      </c>
    </row>
    <row r="1236" spans="16:31">
      <c r="P1236" s="750" t="s">
        <v>12653</v>
      </c>
      <c r="Q1236" s="750" t="s">
        <v>1153</v>
      </c>
      <c r="R1236" s="750" t="s">
        <v>929</v>
      </c>
      <c r="S1236" s="730">
        <v>8.4071804068462E-2</v>
      </c>
      <c r="T1236" s="750" t="s">
        <v>11475</v>
      </c>
      <c r="U1236" s="750" t="s">
        <v>11492</v>
      </c>
      <c r="V1236" s="750" t="s">
        <v>11493</v>
      </c>
      <c r="W1236" s="750" t="s">
        <v>11475</v>
      </c>
      <c r="X1236" s="750">
        <v>6</v>
      </c>
      <c r="Y1236" s="750">
        <v>70</v>
      </c>
      <c r="Z1236" s="750" t="s">
        <v>12644</v>
      </c>
      <c r="AA1236" s="750">
        <v>1</v>
      </c>
      <c r="AB1236" s="750">
        <v>0</v>
      </c>
      <c r="AC1236" s="750">
        <v>0</v>
      </c>
      <c r="AD1236" s="750">
        <v>0</v>
      </c>
      <c r="AE1236" s="750" t="s">
        <v>11475</v>
      </c>
    </row>
    <row r="1237" spans="16:31">
      <c r="P1237" s="750" t="s">
        <v>12654</v>
      </c>
      <c r="Q1237" s="750" t="s">
        <v>1153</v>
      </c>
      <c r="R1237" s="750" t="s">
        <v>11474</v>
      </c>
      <c r="S1237" s="730">
        <v>0.17657688906987301</v>
      </c>
      <c r="T1237" s="750" t="s">
        <v>11475</v>
      </c>
      <c r="U1237" s="750" t="s">
        <v>11492</v>
      </c>
      <c r="V1237" s="750" t="s">
        <v>11493</v>
      </c>
      <c r="W1237" s="750" t="s">
        <v>11475</v>
      </c>
      <c r="X1237" s="750">
        <v>6</v>
      </c>
      <c r="Y1237" s="750">
        <v>70</v>
      </c>
      <c r="Z1237" s="750" t="s">
        <v>12644</v>
      </c>
      <c r="AA1237" s="750">
        <v>1</v>
      </c>
      <c r="AB1237" s="750">
        <v>0</v>
      </c>
      <c r="AC1237" s="750">
        <v>0</v>
      </c>
      <c r="AD1237" s="750">
        <v>0</v>
      </c>
      <c r="AE1237" s="750" t="s">
        <v>11475</v>
      </c>
    </row>
    <row r="1238" spans="16:31">
      <c r="P1238" s="750" t="s">
        <v>12655</v>
      </c>
      <c r="Q1238" s="750" t="s">
        <v>1153</v>
      </c>
      <c r="R1238" s="750" t="s">
        <v>11474</v>
      </c>
      <c r="S1238" s="730">
        <v>1.7446169929532001E-2</v>
      </c>
      <c r="T1238" s="750" t="s">
        <v>11475</v>
      </c>
      <c r="U1238" s="750" t="s">
        <v>11492</v>
      </c>
      <c r="V1238" s="750" t="s">
        <v>11493</v>
      </c>
      <c r="W1238" s="750" t="s">
        <v>11475</v>
      </c>
      <c r="X1238" s="750">
        <v>6</v>
      </c>
      <c r="Y1238" s="750">
        <v>70</v>
      </c>
      <c r="Z1238" s="750" t="s">
        <v>12644</v>
      </c>
      <c r="AA1238" s="750">
        <v>1</v>
      </c>
      <c r="AB1238" s="750">
        <v>0</v>
      </c>
      <c r="AC1238" s="750">
        <v>0</v>
      </c>
      <c r="AD1238" s="750">
        <v>0</v>
      </c>
      <c r="AE1238" s="750" t="s">
        <v>11475</v>
      </c>
    </row>
    <row r="1239" spans="16:31">
      <c r="P1239" s="750" t="s">
        <v>12656</v>
      </c>
      <c r="Q1239" s="750" t="s">
        <v>1153</v>
      </c>
      <c r="R1239" s="750" t="s">
        <v>11474</v>
      </c>
      <c r="S1239" s="730">
        <v>0.235040783575867</v>
      </c>
      <c r="T1239" s="750" t="s">
        <v>11475</v>
      </c>
      <c r="U1239" s="750" t="s">
        <v>11541</v>
      </c>
      <c r="V1239" s="750" t="s">
        <v>11524</v>
      </c>
      <c r="W1239" s="750" t="s">
        <v>11475</v>
      </c>
      <c r="X1239" s="750">
        <v>6</v>
      </c>
      <c r="Y1239" s="750">
        <v>70</v>
      </c>
      <c r="Z1239" s="750" t="s">
        <v>12644</v>
      </c>
      <c r="AA1239" s="750">
        <v>1</v>
      </c>
      <c r="AB1239" s="750">
        <v>0</v>
      </c>
      <c r="AC1239" s="750">
        <v>0</v>
      </c>
      <c r="AD1239" s="750">
        <v>0</v>
      </c>
      <c r="AE1239" s="750" t="s">
        <v>11475</v>
      </c>
    </row>
    <row r="1240" spans="16:31">
      <c r="P1240" s="750" t="s">
        <v>12657</v>
      </c>
      <c r="Q1240" s="750" t="s">
        <v>1153</v>
      </c>
      <c r="R1240" s="750" t="s">
        <v>11474</v>
      </c>
      <c r="S1240" s="730">
        <v>1.21764533778008</v>
      </c>
      <c r="T1240" s="750" t="s">
        <v>11475</v>
      </c>
      <c r="U1240" s="750" t="s">
        <v>11553</v>
      </c>
      <c r="V1240" s="750" t="s">
        <v>11554</v>
      </c>
      <c r="W1240" s="750" t="s">
        <v>11475</v>
      </c>
      <c r="X1240" s="750">
        <v>6</v>
      </c>
      <c r="Y1240" s="750">
        <v>70</v>
      </c>
      <c r="Z1240" s="750" t="s">
        <v>12644</v>
      </c>
      <c r="AA1240" s="750">
        <v>1</v>
      </c>
      <c r="AB1240" s="750">
        <v>0</v>
      </c>
      <c r="AC1240" s="750">
        <v>0</v>
      </c>
      <c r="AD1240" s="750">
        <v>0</v>
      </c>
      <c r="AE1240" s="750" t="s">
        <v>11475</v>
      </c>
    </row>
    <row r="1241" spans="16:31">
      <c r="P1241" s="750" t="s">
        <v>12658</v>
      </c>
      <c r="Q1241" s="750" t="s">
        <v>1153</v>
      </c>
      <c r="R1241" s="750" t="s">
        <v>929</v>
      </c>
      <c r="S1241" s="730">
        <v>5.6599860342048003E-2</v>
      </c>
      <c r="T1241" s="750" t="s">
        <v>11475</v>
      </c>
      <c r="U1241" s="750" t="s">
        <v>11501</v>
      </c>
      <c r="V1241" s="750" t="s">
        <v>11501</v>
      </c>
      <c r="W1241" s="750" t="s">
        <v>11475</v>
      </c>
      <c r="X1241" s="750">
        <v>6</v>
      </c>
      <c r="Y1241" s="750">
        <v>70</v>
      </c>
      <c r="Z1241" s="750" t="s">
        <v>12644</v>
      </c>
      <c r="AA1241" s="750">
        <v>1</v>
      </c>
      <c r="AB1241" s="750">
        <v>0</v>
      </c>
      <c r="AC1241" s="750">
        <v>0</v>
      </c>
      <c r="AD1241" s="750">
        <v>8</v>
      </c>
      <c r="AE1241" s="750" t="s">
        <v>11475</v>
      </c>
    </row>
    <row r="1242" spans="16:31">
      <c r="P1242" s="750" t="s">
        <v>12659</v>
      </c>
      <c r="Q1242" s="750" t="s">
        <v>1153</v>
      </c>
      <c r="R1242" s="750" t="s">
        <v>11474</v>
      </c>
      <c r="S1242" s="730">
        <v>0.24969241631790401</v>
      </c>
      <c r="T1242" s="750" t="s">
        <v>11475</v>
      </c>
      <c r="U1242" s="750" t="s">
        <v>11501</v>
      </c>
      <c r="V1242" s="750" t="s">
        <v>11501</v>
      </c>
      <c r="W1242" s="750" t="s">
        <v>11475</v>
      </c>
      <c r="X1242" s="750">
        <v>6</v>
      </c>
      <c r="Y1242" s="750">
        <v>70</v>
      </c>
      <c r="Z1242" s="750" t="s">
        <v>12644</v>
      </c>
      <c r="AA1242" s="750">
        <v>1</v>
      </c>
      <c r="AB1242" s="750">
        <v>0</v>
      </c>
      <c r="AC1242" s="750">
        <v>0</v>
      </c>
      <c r="AD1242" s="750">
        <v>8</v>
      </c>
      <c r="AE1242" s="750" t="s">
        <v>11475</v>
      </c>
    </row>
    <row r="1243" spans="16:31">
      <c r="P1243" s="750" t="s">
        <v>12660</v>
      </c>
      <c r="Q1243" s="750" t="s">
        <v>1153</v>
      </c>
      <c r="R1243" s="750" t="s">
        <v>929</v>
      </c>
      <c r="S1243" s="730">
        <v>3.4937606289834999E-2</v>
      </c>
      <c r="T1243" s="750" t="s">
        <v>11475</v>
      </c>
      <c r="U1243" s="750" t="s">
        <v>11501</v>
      </c>
      <c r="V1243" s="750" t="s">
        <v>11501</v>
      </c>
      <c r="W1243" s="750" t="s">
        <v>11475</v>
      </c>
      <c r="X1243" s="750">
        <v>6</v>
      </c>
      <c r="Y1243" s="750">
        <v>70</v>
      </c>
      <c r="Z1243" s="750" t="s">
        <v>12644</v>
      </c>
      <c r="AA1243" s="750">
        <v>1</v>
      </c>
      <c r="AB1243" s="750">
        <v>0</v>
      </c>
      <c r="AC1243" s="750">
        <v>0</v>
      </c>
      <c r="AD1243" s="750">
        <v>8</v>
      </c>
      <c r="AE1243" s="750" t="s">
        <v>11475</v>
      </c>
    </row>
    <row r="1244" spans="16:31">
      <c r="P1244" s="750" t="s">
        <v>12661</v>
      </c>
      <c r="Q1244" s="750" t="s">
        <v>1153</v>
      </c>
      <c r="R1244" s="750" t="s">
        <v>11474</v>
      </c>
      <c r="S1244" s="730">
        <v>0.244336775593922</v>
      </c>
      <c r="T1244" s="750" t="s">
        <v>11475</v>
      </c>
      <c r="U1244" s="750" t="s">
        <v>11501</v>
      </c>
      <c r="V1244" s="750" t="s">
        <v>11501</v>
      </c>
      <c r="W1244" s="750" t="s">
        <v>11475</v>
      </c>
      <c r="X1244" s="750">
        <v>6</v>
      </c>
      <c r="Y1244" s="750">
        <v>70</v>
      </c>
      <c r="Z1244" s="750" t="s">
        <v>12644</v>
      </c>
      <c r="AA1244" s="750">
        <v>1</v>
      </c>
      <c r="AB1244" s="750">
        <v>0</v>
      </c>
      <c r="AC1244" s="750">
        <v>0</v>
      </c>
      <c r="AD1244" s="750">
        <v>8</v>
      </c>
      <c r="AE1244" s="750" t="s">
        <v>11475</v>
      </c>
    </row>
    <row r="1245" spans="16:31">
      <c r="P1245" s="750" t="s">
        <v>12662</v>
      </c>
      <c r="Q1245" s="750" t="s">
        <v>1153</v>
      </c>
      <c r="R1245" s="750" t="s">
        <v>11474</v>
      </c>
      <c r="S1245" s="730">
        <v>0.17318473227507</v>
      </c>
      <c r="T1245" s="750" t="s">
        <v>11475</v>
      </c>
      <c r="U1245" s="750" t="s">
        <v>11492</v>
      </c>
      <c r="V1245" s="750" t="s">
        <v>11493</v>
      </c>
      <c r="W1245" s="750" t="s">
        <v>11475</v>
      </c>
      <c r="X1245" s="750">
        <v>6</v>
      </c>
      <c r="Y1245" s="750">
        <v>70</v>
      </c>
      <c r="Z1245" s="750" t="s">
        <v>12644</v>
      </c>
      <c r="AA1245" s="750">
        <v>1</v>
      </c>
      <c r="AB1245" s="750">
        <v>0</v>
      </c>
      <c r="AC1245" s="750">
        <v>0</v>
      </c>
      <c r="AD1245" s="750">
        <v>0</v>
      </c>
      <c r="AE1245" s="750" t="s">
        <v>11475</v>
      </c>
    </row>
    <row r="1246" spans="16:31">
      <c r="P1246" s="750" t="s">
        <v>12650</v>
      </c>
      <c r="Q1246" s="750" t="s">
        <v>1153</v>
      </c>
      <c r="R1246" s="750" t="s">
        <v>11474</v>
      </c>
      <c r="S1246" s="730">
        <v>1.1688425126279E-2</v>
      </c>
      <c r="T1246" s="750" t="s">
        <v>11475</v>
      </c>
      <c r="U1246" s="750" t="s">
        <v>11523</v>
      </c>
      <c r="V1246" s="750" t="s">
        <v>11524</v>
      </c>
      <c r="W1246" s="750" t="s">
        <v>923</v>
      </c>
      <c r="X1246" s="750">
        <v>6</v>
      </c>
      <c r="Y1246" s="750">
        <v>70</v>
      </c>
      <c r="Z1246" s="750" t="s">
        <v>12644</v>
      </c>
      <c r="AA1246" s="750">
        <v>0</v>
      </c>
      <c r="AB1246" s="750">
        <v>1</v>
      </c>
      <c r="AC1246" s="750">
        <v>0</v>
      </c>
      <c r="AD1246" s="750">
        <v>0</v>
      </c>
      <c r="AE1246" s="750" t="s">
        <v>11475</v>
      </c>
    </row>
    <row r="1247" spans="16:31">
      <c r="P1247" s="750" t="s">
        <v>12663</v>
      </c>
      <c r="Q1247" s="750" t="s">
        <v>1041</v>
      </c>
      <c r="R1247" s="750" t="s">
        <v>11474</v>
      </c>
      <c r="S1247" s="730">
        <v>0.12578349562619501</v>
      </c>
      <c r="T1247" s="750" t="s">
        <v>11475</v>
      </c>
      <c r="U1247" s="750" t="s">
        <v>11492</v>
      </c>
      <c r="V1247" s="750" t="s">
        <v>11493</v>
      </c>
      <c r="W1247" s="750" t="s">
        <v>11475</v>
      </c>
      <c r="X1247" s="750">
        <v>6</v>
      </c>
      <c r="Y1247" s="750">
        <v>72</v>
      </c>
      <c r="Z1247" s="750" t="s">
        <v>12664</v>
      </c>
      <c r="AA1247" s="750">
        <v>1</v>
      </c>
      <c r="AB1247" s="750">
        <v>0</v>
      </c>
      <c r="AC1247" s="750">
        <v>0</v>
      </c>
      <c r="AD1247" s="750">
        <v>0</v>
      </c>
      <c r="AE1247" s="750" t="s">
        <v>11475</v>
      </c>
    </row>
    <row r="1248" spans="16:31">
      <c r="P1248" s="750" t="s">
        <v>12665</v>
      </c>
      <c r="Q1248" s="750" t="s">
        <v>1041</v>
      </c>
      <c r="R1248" s="750" t="s">
        <v>11474</v>
      </c>
      <c r="S1248" s="730">
        <v>2.0874819074782999E-2</v>
      </c>
      <c r="T1248" s="750" t="s">
        <v>11475</v>
      </c>
      <c r="U1248" s="750" t="s">
        <v>11492</v>
      </c>
      <c r="V1248" s="750" t="s">
        <v>11493</v>
      </c>
      <c r="W1248" s="750" t="s">
        <v>11475</v>
      </c>
      <c r="X1248" s="750">
        <v>6</v>
      </c>
      <c r="Y1248" s="750">
        <v>72</v>
      </c>
      <c r="Z1248" s="750" t="s">
        <v>12664</v>
      </c>
      <c r="AA1248" s="750">
        <v>1</v>
      </c>
      <c r="AB1248" s="750">
        <v>0</v>
      </c>
      <c r="AC1248" s="750">
        <v>0</v>
      </c>
      <c r="AD1248" s="750">
        <v>0</v>
      </c>
      <c r="AE1248" s="750" t="s">
        <v>11475</v>
      </c>
    </row>
    <row r="1249" spans="16:31">
      <c r="P1249" s="750" t="s">
        <v>12666</v>
      </c>
      <c r="Q1249" s="750" t="s">
        <v>1041</v>
      </c>
      <c r="R1249" s="750" t="s">
        <v>11474</v>
      </c>
      <c r="S1249" s="730">
        <v>0.42734959208129297</v>
      </c>
      <c r="T1249" s="750" t="s">
        <v>11475</v>
      </c>
      <c r="U1249" s="750" t="s">
        <v>11492</v>
      </c>
      <c r="V1249" s="750" t="s">
        <v>11493</v>
      </c>
      <c r="W1249" s="750" t="s">
        <v>11475</v>
      </c>
      <c r="X1249" s="750">
        <v>6</v>
      </c>
      <c r="Y1249" s="750">
        <v>72</v>
      </c>
      <c r="Z1249" s="750" t="s">
        <v>12664</v>
      </c>
      <c r="AA1249" s="750">
        <v>1</v>
      </c>
      <c r="AB1249" s="750">
        <v>0</v>
      </c>
      <c r="AC1249" s="750">
        <v>0</v>
      </c>
      <c r="AD1249" s="750">
        <v>0</v>
      </c>
      <c r="AE1249" s="750" t="s">
        <v>11475</v>
      </c>
    </row>
    <row r="1250" spans="16:31">
      <c r="P1250" s="750" t="s">
        <v>12649</v>
      </c>
      <c r="Q1250" s="750" t="s">
        <v>1041</v>
      </c>
      <c r="R1250" s="750" t="s">
        <v>11474</v>
      </c>
      <c r="S1250" s="730">
        <v>0.32899298746582101</v>
      </c>
      <c r="T1250" s="750" t="s">
        <v>11475</v>
      </c>
      <c r="U1250" s="750" t="s">
        <v>11523</v>
      </c>
      <c r="V1250" s="750" t="s">
        <v>11524</v>
      </c>
      <c r="W1250" s="750" t="s">
        <v>923</v>
      </c>
      <c r="X1250" s="750">
        <v>6</v>
      </c>
      <c r="Y1250" s="750">
        <v>71</v>
      </c>
      <c r="Z1250" s="750" t="s">
        <v>12644</v>
      </c>
      <c r="AA1250" s="750">
        <v>0</v>
      </c>
      <c r="AB1250" s="750">
        <v>1</v>
      </c>
      <c r="AC1250" s="750">
        <v>0</v>
      </c>
      <c r="AD1250" s="750">
        <v>0</v>
      </c>
      <c r="AE1250" s="750" t="s">
        <v>11475</v>
      </c>
    </row>
    <row r="1251" spans="16:31">
      <c r="P1251" s="750" t="s">
        <v>12667</v>
      </c>
      <c r="Q1251" s="750" t="s">
        <v>1041</v>
      </c>
      <c r="R1251" s="750" t="s">
        <v>11474</v>
      </c>
      <c r="S1251" s="730">
        <v>2.9959600909009999E-2</v>
      </c>
      <c r="T1251" s="750" t="s">
        <v>11475</v>
      </c>
      <c r="U1251" s="750" t="s">
        <v>11523</v>
      </c>
      <c r="V1251" s="750" t="s">
        <v>11524</v>
      </c>
      <c r="W1251" s="750" t="s">
        <v>923</v>
      </c>
      <c r="X1251" s="750">
        <v>6</v>
      </c>
      <c r="Y1251" s="750">
        <v>71</v>
      </c>
      <c r="Z1251" s="750" t="s">
        <v>12644</v>
      </c>
      <c r="AA1251" s="750">
        <v>0</v>
      </c>
      <c r="AB1251" s="750">
        <v>1</v>
      </c>
      <c r="AC1251" s="750">
        <v>0</v>
      </c>
      <c r="AD1251" s="750">
        <v>0</v>
      </c>
      <c r="AE1251" s="750" t="s">
        <v>11475</v>
      </c>
    </row>
    <row r="1252" spans="16:31">
      <c r="P1252" s="750" t="s">
        <v>12667</v>
      </c>
      <c r="Q1252" s="750" t="s">
        <v>1041</v>
      </c>
      <c r="R1252" s="750" t="s">
        <v>11474</v>
      </c>
      <c r="S1252" s="730">
        <v>0.71442002479301803</v>
      </c>
      <c r="T1252" s="750" t="s">
        <v>11475</v>
      </c>
      <c r="U1252" s="750" t="s">
        <v>11523</v>
      </c>
      <c r="V1252" s="750" t="s">
        <v>11524</v>
      </c>
      <c r="W1252" s="750" t="s">
        <v>923</v>
      </c>
      <c r="X1252" s="750">
        <v>6</v>
      </c>
      <c r="Y1252" s="750">
        <v>72</v>
      </c>
      <c r="Z1252" s="750" t="s">
        <v>12664</v>
      </c>
      <c r="AA1252" s="750">
        <v>0</v>
      </c>
      <c r="AB1252" s="750">
        <v>1</v>
      </c>
      <c r="AC1252" s="750">
        <v>0</v>
      </c>
      <c r="AD1252" s="750">
        <v>0</v>
      </c>
      <c r="AE1252" s="750" t="s">
        <v>11475</v>
      </c>
    </row>
    <row r="1253" spans="16:31">
      <c r="P1253" s="750" t="s">
        <v>12667</v>
      </c>
      <c r="Q1253" s="750" t="s">
        <v>1041</v>
      </c>
      <c r="R1253" s="750" t="s">
        <v>11474</v>
      </c>
      <c r="S1253" s="730">
        <v>0.76699670085677296</v>
      </c>
      <c r="T1253" s="750" t="s">
        <v>11475</v>
      </c>
      <c r="U1253" s="750" t="s">
        <v>11523</v>
      </c>
      <c r="V1253" s="750" t="s">
        <v>11524</v>
      </c>
      <c r="W1253" s="750" t="s">
        <v>923</v>
      </c>
      <c r="X1253" s="750">
        <v>6</v>
      </c>
      <c r="Y1253" s="750">
        <v>72</v>
      </c>
      <c r="Z1253" s="750" t="s">
        <v>12664</v>
      </c>
      <c r="AA1253" s="750">
        <v>0</v>
      </c>
      <c r="AB1253" s="750">
        <v>1</v>
      </c>
      <c r="AC1253" s="750">
        <v>0</v>
      </c>
      <c r="AD1253" s="750">
        <v>0</v>
      </c>
      <c r="AE1253" s="750" t="s">
        <v>11475</v>
      </c>
    </row>
    <row r="1254" spans="16:31">
      <c r="P1254" s="750" t="s">
        <v>12656</v>
      </c>
      <c r="Q1254" s="750" t="s">
        <v>1041</v>
      </c>
      <c r="R1254" s="750" t="s">
        <v>11474</v>
      </c>
      <c r="S1254" s="730">
        <v>0.648075303796397</v>
      </c>
      <c r="T1254" s="750" t="s">
        <v>11475</v>
      </c>
      <c r="U1254" s="750" t="s">
        <v>11541</v>
      </c>
      <c r="V1254" s="750" t="s">
        <v>11524</v>
      </c>
      <c r="W1254" s="750" t="s">
        <v>11475</v>
      </c>
      <c r="X1254" s="750">
        <v>6</v>
      </c>
      <c r="Y1254" s="750">
        <v>72</v>
      </c>
      <c r="Z1254" s="750" t="s">
        <v>12664</v>
      </c>
      <c r="AA1254" s="750">
        <v>1</v>
      </c>
      <c r="AB1254" s="750">
        <v>0</v>
      </c>
      <c r="AC1254" s="750">
        <v>0</v>
      </c>
      <c r="AD1254" s="750">
        <v>0</v>
      </c>
      <c r="AE1254" s="750" t="s">
        <v>11475</v>
      </c>
    </row>
    <row r="1255" spans="16:31">
      <c r="P1255" s="750" t="s">
        <v>12668</v>
      </c>
      <c r="Q1255" s="750" t="s">
        <v>1041</v>
      </c>
      <c r="R1255" s="750" t="s">
        <v>11474</v>
      </c>
      <c r="S1255" s="730">
        <v>0.53263176729017103</v>
      </c>
      <c r="T1255" s="750" t="s">
        <v>11475</v>
      </c>
      <c r="U1255" s="750" t="s">
        <v>11541</v>
      </c>
      <c r="V1255" s="750" t="s">
        <v>11524</v>
      </c>
      <c r="W1255" s="750" t="s">
        <v>11475</v>
      </c>
      <c r="X1255" s="750">
        <v>6</v>
      </c>
      <c r="Y1255" s="750">
        <v>72</v>
      </c>
      <c r="Z1255" s="750" t="s">
        <v>12664</v>
      </c>
      <c r="AA1255" s="750">
        <v>1</v>
      </c>
      <c r="AB1255" s="750">
        <v>0</v>
      </c>
      <c r="AC1255" s="750">
        <v>0</v>
      </c>
      <c r="AD1255" s="750">
        <v>0</v>
      </c>
      <c r="AE1255" s="750" t="s">
        <v>11475</v>
      </c>
    </row>
    <row r="1256" spans="16:31">
      <c r="P1256" s="750" t="s">
        <v>12669</v>
      </c>
      <c r="Q1256" s="750" t="s">
        <v>1041</v>
      </c>
      <c r="R1256" s="750" t="s">
        <v>11474</v>
      </c>
      <c r="S1256" s="730">
        <v>9.3906220795025003E-2</v>
      </c>
      <c r="T1256" s="750" t="s">
        <v>11475</v>
      </c>
      <c r="U1256" s="750" t="s">
        <v>11501</v>
      </c>
      <c r="V1256" s="750" t="s">
        <v>11501</v>
      </c>
      <c r="W1256" s="750" t="s">
        <v>11475</v>
      </c>
      <c r="X1256" s="750">
        <v>6</v>
      </c>
      <c r="Y1256" s="750">
        <v>72</v>
      </c>
      <c r="Z1256" s="750" t="s">
        <v>12664</v>
      </c>
      <c r="AA1256" s="750">
        <v>1</v>
      </c>
      <c r="AB1256" s="750">
        <v>0</v>
      </c>
      <c r="AC1256" s="750">
        <v>0</v>
      </c>
      <c r="AD1256" s="750">
        <v>8</v>
      </c>
      <c r="AE1256" s="750" t="s">
        <v>11475</v>
      </c>
    </row>
    <row r="1257" spans="16:31">
      <c r="P1257" s="750" t="s">
        <v>12670</v>
      </c>
      <c r="Q1257" s="750" t="s">
        <v>1041</v>
      </c>
      <c r="R1257" s="750" t="s">
        <v>11474</v>
      </c>
      <c r="S1257" s="730">
        <v>1.2590418014863001E-2</v>
      </c>
      <c r="T1257" s="750" t="s">
        <v>11475</v>
      </c>
      <c r="U1257" s="750" t="s">
        <v>11501</v>
      </c>
      <c r="V1257" s="750" t="s">
        <v>11501</v>
      </c>
      <c r="W1257" s="750" t="s">
        <v>11475</v>
      </c>
      <c r="X1257" s="750">
        <v>6</v>
      </c>
      <c r="Y1257" s="750">
        <v>72</v>
      </c>
      <c r="Z1257" s="750" t="s">
        <v>12664</v>
      </c>
      <c r="AA1257" s="750">
        <v>1</v>
      </c>
      <c r="AB1257" s="750">
        <v>0</v>
      </c>
      <c r="AC1257" s="750">
        <v>0</v>
      </c>
      <c r="AD1257" s="750">
        <v>8</v>
      </c>
      <c r="AE1257" s="750" t="s">
        <v>11475</v>
      </c>
    </row>
    <row r="1258" spans="16:31">
      <c r="P1258" s="750" t="s">
        <v>12671</v>
      </c>
      <c r="Q1258" s="750" t="s">
        <v>1041</v>
      </c>
      <c r="R1258" s="750" t="s">
        <v>11474</v>
      </c>
      <c r="S1258" s="730">
        <v>2.1136242684493999E-2</v>
      </c>
      <c r="T1258" s="750" t="s">
        <v>11475</v>
      </c>
      <c r="U1258" s="750" t="s">
        <v>11501</v>
      </c>
      <c r="V1258" s="750" t="s">
        <v>11501</v>
      </c>
      <c r="W1258" s="750" t="s">
        <v>11475</v>
      </c>
      <c r="X1258" s="750">
        <v>6</v>
      </c>
      <c r="Y1258" s="750">
        <v>72</v>
      </c>
      <c r="Z1258" s="750" t="s">
        <v>12664</v>
      </c>
      <c r="AA1258" s="750">
        <v>1</v>
      </c>
      <c r="AB1258" s="750">
        <v>0</v>
      </c>
      <c r="AC1258" s="750">
        <v>0</v>
      </c>
      <c r="AD1258" s="750">
        <v>8</v>
      </c>
      <c r="AE1258" s="750" t="s">
        <v>11475</v>
      </c>
    </row>
    <row r="1259" spans="16:31">
      <c r="P1259" s="750" t="s">
        <v>12672</v>
      </c>
      <c r="Q1259" s="750" t="s">
        <v>1041</v>
      </c>
      <c r="R1259" s="750" t="s">
        <v>11474</v>
      </c>
      <c r="S1259" s="730">
        <v>5.8700570787160997E-2</v>
      </c>
      <c r="T1259" s="750" t="s">
        <v>11475</v>
      </c>
      <c r="U1259" s="750" t="s">
        <v>11501</v>
      </c>
      <c r="V1259" s="750" t="s">
        <v>11501</v>
      </c>
      <c r="W1259" s="750" t="s">
        <v>11475</v>
      </c>
      <c r="X1259" s="750">
        <v>6</v>
      </c>
      <c r="Y1259" s="750">
        <v>72</v>
      </c>
      <c r="Z1259" s="750" t="s">
        <v>12664</v>
      </c>
      <c r="AA1259" s="750">
        <v>1</v>
      </c>
      <c r="AB1259" s="750">
        <v>0</v>
      </c>
      <c r="AC1259" s="750">
        <v>0</v>
      </c>
      <c r="AD1259" s="750">
        <v>8</v>
      </c>
      <c r="AE1259" s="750" t="s">
        <v>11475</v>
      </c>
    </row>
    <row r="1260" spans="16:31">
      <c r="P1260" s="750" t="s">
        <v>12673</v>
      </c>
      <c r="Q1260" s="750" t="s">
        <v>1016</v>
      </c>
      <c r="R1260" s="750" t="s">
        <v>11474</v>
      </c>
      <c r="S1260" s="730">
        <v>1.1359127052838001</v>
      </c>
      <c r="T1260" s="750" t="s">
        <v>11475</v>
      </c>
      <c r="U1260" s="750" t="s">
        <v>11492</v>
      </c>
      <c r="V1260" s="750" t="s">
        <v>11493</v>
      </c>
      <c r="W1260" s="750" t="s">
        <v>11475</v>
      </c>
      <c r="X1260" s="750">
        <v>6</v>
      </c>
      <c r="Y1260" s="750">
        <v>72</v>
      </c>
      <c r="Z1260" s="750" t="s">
        <v>12664</v>
      </c>
      <c r="AA1260" s="750">
        <v>1</v>
      </c>
      <c r="AB1260" s="750">
        <v>0</v>
      </c>
      <c r="AC1260" s="750">
        <v>0</v>
      </c>
      <c r="AD1260" s="750">
        <v>0</v>
      </c>
      <c r="AE1260" s="750" t="s">
        <v>11475</v>
      </c>
    </row>
    <row r="1261" spans="16:31">
      <c r="P1261" s="750" t="s">
        <v>12674</v>
      </c>
      <c r="Q1261" s="750" t="s">
        <v>1016</v>
      </c>
      <c r="R1261" s="750" t="s">
        <v>11474</v>
      </c>
      <c r="S1261" s="730">
        <v>5.4771795345206001E-2</v>
      </c>
      <c r="T1261" s="750" t="s">
        <v>11475</v>
      </c>
      <c r="U1261" s="750" t="s">
        <v>11492</v>
      </c>
      <c r="V1261" s="750" t="s">
        <v>11493</v>
      </c>
      <c r="W1261" s="750" t="s">
        <v>11475</v>
      </c>
      <c r="X1261" s="750">
        <v>6</v>
      </c>
      <c r="Y1261" s="750">
        <v>72</v>
      </c>
      <c r="Z1261" s="750" t="s">
        <v>12664</v>
      </c>
      <c r="AA1261" s="750">
        <v>1</v>
      </c>
      <c r="AB1261" s="750">
        <v>0</v>
      </c>
      <c r="AC1261" s="750">
        <v>0</v>
      </c>
      <c r="AD1261" s="750">
        <v>0</v>
      </c>
      <c r="AE1261" s="750" t="s">
        <v>11475</v>
      </c>
    </row>
    <row r="1262" spans="16:31">
      <c r="P1262" s="750" t="s">
        <v>12668</v>
      </c>
      <c r="Q1262" s="750" t="s">
        <v>1016</v>
      </c>
      <c r="R1262" s="750" t="s">
        <v>11474</v>
      </c>
      <c r="S1262" s="730">
        <v>0.39443133247070999</v>
      </c>
      <c r="T1262" s="750" t="s">
        <v>11475</v>
      </c>
      <c r="U1262" s="750" t="s">
        <v>11541</v>
      </c>
      <c r="V1262" s="750" t="s">
        <v>11524</v>
      </c>
      <c r="W1262" s="750" t="s">
        <v>11475</v>
      </c>
      <c r="X1262" s="750">
        <v>6</v>
      </c>
      <c r="Y1262" s="750">
        <v>72</v>
      </c>
      <c r="Z1262" s="750" t="s">
        <v>12664</v>
      </c>
      <c r="AA1262" s="750">
        <v>1</v>
      </c>
      <c r="AB1262" s="750">
        <v>0</v>
      </c>
      <c r="AC1262" s="750">
        <v>0</v>
      </c>
      <c r="AD1262" s="750">
        <v>0</v>
      </c>
      <c r="AE1262" s="750" t="s">
        <v>11475</v>
      </c>
    </row>
    <row r="1263" spans="16:31">
      <c r="P1263" s="750" t="s">
        <v>12675</v>
      </c>
      <c r="Q1263" s="750" t="s">
        <v>1016</v>
      </c>
      <c r="R1263" s="750" t="s">
        <v>11474</v>
      </c>
      <c r="S1263" s="730">
        <v>0.15518807631190601</v>
      </c>
      <c r="T1263" s="750" t="s">
        <v>11475</v>
      </c>
      <c r="U1263" s="750" t="s">
        <v>11523</v>
      </c>
      <c r="V1263" s="750" t="s">
        <v>11524</v>
      </c>
      <c r="W1263" s="750" t="s">
        <v>923</v>
      </c>
      <c r="X1263" s="750">
        <v>6</v>
      </c>
      <c r="Y1263" s="750">
        <v>72</v>
      </c>
      <c r="Z1263" s="750" t="s">
        <v>12664</v>
      </c>
      <c r="AA1263" s="750">
        <v>0</v>
      </c>
      <c r="AB1263" s="750">
        <v>1</v>
      </c>
      <c r="AC1263" s="750">
        <v>0</v>
      </c>
      <c r="AD1263" s="750">
        <v>0</v>
      </c>
      <c r="AE1263" s="750" t="s">
        <v>11475</v>
      </c>
    </row>
    <row r="1264" spans="16:31">
      <c r="P1264" s="750" t="s">
        <v>12676</v>
      </c>
      <c r="Q1264" s="750" t="s">
        <v>1016</v>
      </c>
      <c r="R1264" s="750" t="s">
        <v>11474</v>
      </c>
      <c r="S1264" s="730">
        <v>0.26099278021228101</v>
      </c>
      <c r="T1264" s="750" t="s">
        <v>11475</v>
      </c>
      <c r="U1264" s="750" t="s">
        <v>11523</v>
      </c>
      <c r="V1264" s="750" t="s">
        <v>11524</v>
      </c>
      <c r="W1264" s="750" t="s">
        <v>923</v>
      </c>
      <c r="X1264" s="750">
        <v>6</v>
      </c>
      <c r="Y1264" s="750">
        <v>72</v>
      </c>
      <c r="Z1264" s="750" t="s">
        <v>12664</v>
      </c>
      <c r="AA1264" s="750">
        <v>0</v>
      </c>
      <c r="AB1264" s="750">
        <v>1</v>
      </c>
      <c r="AC1264" s="750">
        <v>0</v>
      </c>
      <c r="AD1264" s="750">
        <v>0</v>
      </c>
      <c r="AE1264" s="750" t="s">
        <v>11475</v>
      </c>
    </row>
    <row r="1265" spans="16:31">
      <c r="P1265" s="750" t="s">
        <v>12677</v>
      </c>
      <c r="Q1265" s="750" t="s">
        <v>1016</v>
      </c>
      <c r="R1265" s="750" t="s">
        <v>11474</v>
      </c>
      <c r="S1265" s="730">
        <v>0.26188371261519799</v>
      </c>
      <c r="T1265" s="750" t="s">
        <v>11475</v>
      </c>
      <c r="U1265" s="750" t="s">
        <v>11501</v>
      </c>
      <c r="V1265" s="750" t="s">
        <v>11501</v>
      </c>
      <c r="W1265" s="750" t="s">
        <v>11475</v>
      </c>
      <c r="X1265" s="750">
        <v>6</v>
      </c>
      <c r="Y1265" s="750">
        <v>72</v>
      </c>
      <c r="Z1265" s="750" t="s">
        <v>12664</v>
      </c>
      <c r="AA1265" s="750">
        <v>1</v>
      </c>
      <c r="AB1265" s="750">
        <v>0</v>
      </c>
      <c r="AC1265" s="750">
        <v>0</v>
      </c>
      <c r="AD1265" s="750">
        <v>8</v>
      </c>
      <c r="AE1265" s="750" t="s">
        <v>11475</v>
      </c>
    </row>
    <row r="1266" spans="16:31">
      <c r="P1266" s="750" t="s">
        <v>12678</v>
      </c>
      <c r="Q1266" s="750" t="s">
        <v>1016</v>
      </c>
      <c r="R1266" s="750" t="s">
        <v>11474</v>
      </c>
      <c r="S1266" s="730">
        <v>0.54868810061539997</v>
      </c>
      <c r="T1266" s="750" t="s">
        <v>11475</v>
      </c>
      <c r="U1266" s="750" t="s">
        <v>11541</v>
      </c>
      <c r="V1266" s="750" t="s">
        <v>11524</v>
      </c>
      <c r="W1266" s="750" t="s">
        <v>11475</v>
      </c>
      <c r="X1266" s="750">
        <v>6</v>
      </c>
      <c r="Y1266" s="750">
        <v>72</v>
      </c>
      <c r="Z1266" s="750" t="s">
        <v>12664</v>
      </c>
      <c r="AA1266" s="750">
        <v>1</v>
      </c>
      <c r="AB1266" s="750">
        <v>0</v>
      </c>
      <c r="AC1266" s="750">
        <v>0</v>
      </c>
      <c r="AD1266" s="750">
        <v>0</v>
      </c>
      <c r="AE1266" s="750" t="s">
        <v>11475</v>
      </c>
    </row>
    <row r="1267" spans="16:31">
      <c r="P1267" s="750" t="s">
        <v>12679</v>
      </c>
      <c r="Q1267" s="750" t="s">
        <v>1016</v>
      </c>
      <c r="R1267" s="750" t="s">
        <v>11474</v>
      </c>
      <c r="S1267" s="730">
        <v>2.9525376554604001E-2</v>
      </c>
      <c r="T1267" s="750" t="s">
        <v>11475</v>
      </c>
      <c r="U1267" s="750" t="s">
        <v>11492</v>
      </c>
      <c r="V1267" s="750" t="s">
        <v>11493</v>
      </c>
      <c r="W1267" s="750" t="s">
        <v>11475</v>
      </c>
      <c r="X1267" s="750">
        <v>6</v>
      </c>
      <c r="Y1267" s="750">
        <v>72</v>
      </c>
      <c r="Z1267" s="750" t="s">
        <v>12664</v>
      </c>
      <c r="AA1267" s="750">
        <v>1</v>
      </c>
      <c r="AB1267" s="750">
        <v>0</v>
      </c>
      <c r="AC1267" s="750">
        <v>0</v>
      </c>
      <c r="AD1267" s="750">
        <v>0</v>
      </c>
      <c r="AE1267" s="750" t="s">
        <v>11475</v>
      </c>
    </row>
    <row r="1268" spans="16:31">
      <c r="P1268" s="750" t="s">
        <v>12680</v>
      </c>
      <c r="Q1268" s="750" t="s">
        <v>987</v>
      </c>
      <c r="R1268" s="750" t="s">
        <v>11474</v>
      </c>
      <c r="S1268" s="730">
        <v>3.0382940300509999E-2</v>
      </c>
      <c r="T1268" s="750" t="s">
        <v>11475</v>
      </c>
      <c r="U1268" s="750" t="s">
        <v>11492</v>
      </c>
      <c r="V1268" s="750" t="s">
        <v>11493</v>
      </c>
      <c r="W1268" s="750" t="s">
        <v>11475</v>
      </c>
      <c r="X1268" s="750">
        <v>6</v>
      </c>
      <c r="Y1268" s="750">
        <v>73</v>
      </c>
      <c r="Z1268" s="750" t="s">
        <v>12681</v>
      </c>
      <c r="AA1268" s="750">
        <v>1</v>
      </c>
      <c r="AB1268" s="750">
        <v>0</v>
      </c>
      <c r="AC1268" s="750">
        <v>0</v>
      </c>
      <c r="AD1268" s="750">
        <v>0</v>
      </c>
      <c r="AE1268" s="750" t="s">
        <v>11475</v>
      </c>
    </row>
    <row r="1269" spans="16:31">
      <c r="P1269" s="750" t="s">
        <v>12682</v>
      </c>
      <c r="Q1269" s="750" t="s">
        <v>987</v>
      </c>
      <c r="R1269" s="750" t="s">
        <v>11474</v>
      </c>
      <c r="S1269" s="730">
        <v>1.9706886149131998E-2</v>
      </c>
      <c r="T1269" s="750" t="s">
        <v>11475</v>
      </c>
      <c r="U1269" s="750" t="s">
        <v>11492</v>
      </c>
      <c r="V1269" s="750" t="s">
        <v>11493</v>
      </c>
      <c r="W1269" s="750" t="s">
        <v>11475</v>
      </c>
      <c r="X1269" s="750">
        <v>6</v>
      </c>
      <c r="Y1269" s="750">
        <v>73</v>
      </c>
      <c r="Z1269" s="750" t="s">
        <v>12681</v>
      </c>
      <c r="AA1269" s="750">
        <v>1</v>
      </c>
      <c r="AB1269" s="750">
        <v>0</v>
      </c>
      <c r="AC1269" s="750">
        <v>0</v>
      </c>
      <c r="AD1269" s="750">
        <v>0</v>
      </c>
      <c r="AE1269" s="750" t="s">
        <v>11475</v>
      </c>
    </row>
    <row r="1270" spans="16:31">
      <c r="P1270" s="750" t="s">
        <v>12683</v>
      </c>
      <c r="Q1270" s="750" t="s">
        <v>987</v>
      </c>
      <c r="R1270" s="750" t="s">
        <v>11474</v>
      </c>
      <c r="S1270" s="730">
        <v>2.8065170175192E-2</v>
      </c>
      <c r="T1270" s="750" t="s">
        <v>11475</v>
      </c>
      <c r="U1270" s="750" t="s">
        <v>11492</v>
      </c>
      <c r="V1270" s="750" t="s">
        <v>11493</v>
      </c>
      <c r="W1270" s="750" t="s">
        <v>11475</v>
      </c>
      <c r="X1270" s="750">
        <v>6</v>
      </c>
      <c r="Y1270" s="750">
        <v>73</v>
      </c>
      <c r="Z1270" s="750" t="s">
        <v>12681</v>
      </c>
      <c r="AA1270" s="750">
        <v>1</v>
      </c>
      <c r="AB1270" s="750">
        <v>0</v>
      </c>
      <c r="AC1270" s="750">
        <v>0</v>
      </c>
      <c r="AD1270" s="750">
        <v>0</v>
      </c>
      <c r="AE1270" s="750" t="s">
        <v>11475</v>
      </c>
    </row>
    <row r="1271" spans="16:31">
      <c r="P1271" s="750" t="s">
        <v>12684</v>
      </c>
      <c r="Q1271" s="750" t="s">
        <v>987</v>
      </c>
      <c r="R1271" s="750" t="s">
        <v>11474</v>
      </c>
      <c r="S1271" s="730">
        <v>0.24559917212174201</v>
      </c>
      <c r="T1271" s="750" t="s">
        <v>11475</v>
      </c>
      <c r="U1271" s="750" t="s">
        <v>11541</v>
      </c>
      <c r="V1271" s="750" t="s">
        <v>11524</v>
      </c>
      <c r="W1271" s="750" t="s">
        <v>11475</v>
      </c>
      <c r="X1271" s="750">
        <v>6</v>
      </c>
      <c r="Y1271" s="750">
        <v>73</v>
      </c>
      <c r="Z1271" s="750" t="s">
        <v>12681</v>
      </c>
      <c r="AA1271" s="750">
        <v>1</v>
      </c>
      <c r="AB1271" s="750">
        <v>0</v>
      </c>
      <c r="AC1271" s="750">
        <v>0</v>
      </c>
      <c r="AD1271" s="750">
        <v>0</v>
      </c>
      <c r="AE1271" s="750" t="s">
        <v>11475</v>
      </c>
    </row>
    <row r="1272" spans="16:31">
      <c r="P1272" s="750" t="s">
        <v>12685</v>
      </c>
      <c r="Q1272" s="750" t="s">
        <v>987</v>
      </c>
      <c r="R1272" s="750" t="s">
        <v>11474</v>
      </c>
      <c r="S1272" s="730">
        <v>3.2566792411367E-2</v>
      </c>
      <c r="T1272" s="750" t="s">
        <v>11475</v>
      </c>
      <c r="U1272" s="750" t="s">
        <v>11541</v>
      </c>
      <c r="V1272" s="750" t="s">
        <v>11524</v>
      </c>
      <c r="W1272" s="750" t="s">
        <v>11475</v>
      </c>
      <c r="X1272" s="750">
        <v>6</v>
      </c>
      <c r="Y1272" s="750">
        <v>73</v>
      </c>
      <c r="Z1272" s="750" t="s">
        <v>12681</v>
      </c>
      <c r="AA1272" s="750">
        <v>1</v>
      </c>
      <c r="AB1272" s="750">
        <v>0</v>
      </c>
      <c r="AC1272" s="750">
        <v>0</v>
      </c>
      <c r="AD1272" s="750">
        <v>0</v>
      </c>
      <c r="AE1272" s="750" t="s">
        <v>11475</v>
      </c>
    </row>
    <row r="1273" spans="16:31">
      <c r="P1273" s="750" t="s">
        <v>12686</v>
      </c>
      <c r="Q1273" s="750" t="s">
        <v>987</v>
      </c>
      <c r="R1273" s="750" t="s">
        <v>11474</v>
      </c>
      <c r="S1273" s="730">
        <v>0.63388339858488196</v>
      </c>
      <c r="T1273" s="750" t="s">
        <v>11475</v>
      </c>
      <c r="U1273" s="750" t="s">
        <v>11492</v>
      </c>
      <c r="V1273" s="750" t="s">
        <v>11493</v>
      </c>
      <c r="W1273" s="750" t="s">
        <v>11475</v>
      </c>
      <c r="X1273" s="750">
        <v>6</v>
      </c>
      <c r="Y1273" s="750">
        <v>73</v>
      </c>
      <c r="Z1273" s="750" t="s">
        <v>12681</v>
      </c>
      <c r="AA1273" s="750">
        <v>1</v>
      </c>
      <c r="AB1273" s="750">
        <v>0</v>
      </c>
      <c r="AC1273" s="750">
        <v>0</v>
      </c>
      <c r="AD1273" s="750">
        <v>0</v>
      </c>
      <c r="AE1273" s="750" t="s">
        <v>11475</v>
      </c>
    </row>
    <row r="1274" spans="16:31">
      <c r="P1274" s="750" t="s">
        <v>12687</v>
      </c>
      <c r="Q1274" s="750" t="s">
        <v>987</v>
      </c>
      <c r="R1274" s="750" t="s">
        <v>11474</v>
      </c>
      <c r="S1274" s="730">
        <v>3.7882291852533001E-2</v>
      </c>
      <c r="T1274" s="750" t="s">
        <v>11475</v>
      </c>
      <c r="U1274" s="750" t="s">
        <v>11492</v>
      </c>
      <c r="V1274" s="750" t="s">
        <v>11493</v>
      </c>
      <c r="W1274" s="750" t="s">
        <v>11475</v>
      </c>
      <c r="X1274" s="750">
        <v>6</v>
      </c>
      <c r="Y1274" s="750">
        <v>73</v>
      </c>
      <c r="Z1274" s="750" t="s">
        <v>12681</v>
      </c>
      <c r="AA1274" s="750">
        <v>1</v>
      </c>
      <c r="AB1274" s="750">
        <v>0</v>
      </c>
      <c r="AC1274" s="750">
        <v>0</v>
      </c>
      <c r="AD1274" s="750">
        <v>0</v>
      </c>
      <c r="AE1274" s="750" t="s">
        <v>11475</v>
      </c>
    </row>
    <row r="1275" spans="16:31">
      <c r="P1275" s="750" t="s">
        <v>12688</v>
      </c>
      <c r="Q1275" s="750" t="s">
        <v>987</v>
      </c>
      <c r="R1275" s="750" t="s">
        <v>11474</v>
      </c>
      <c r="S1275" s="730">
        <v>2.8592704104962001E-2</v>
      </c>
      <c r="T1275" s="750" t="s">
        <v>11475</v>
      </c>
      <c r="U1275" s="750" t="s">
        <v>11492</v>
      </c>
      <c r="V1275" s="750" t="s">
        <v>11493</v>
      </c>
      <c r="W1275" s="750" t="s">
        <v>11475</v>
      </c>
      <c r="X1275" s="750">
        <v>6</v>
      </c>
      <c r="Y1275" s="750">
        <v>73</v>
      </c>
      <c r="Z1275" s="750" t="s">
        <v>12681</v>
      </c>
      <c r="AA1275" s="750">
        <v>1</v>
      </c>
      <c r="AB1275" s="750">
        <v>0</v>
      </c>
      <c r="AC1275" s="750">
        <v>0</v>
      </c>
      <c r="AD1275" s="750">
        <v>0</v>
      </c>
      <c r="AE1275" s="750" t="s">
        <v>11475</v>
      </c>
    </row>
    <row r="1276" spans="16:31">
      <c r="P1276" s="750" t="s">
        <v>12689</v>
      </c>
      <c r="Q1276" s="750" t="s">
        <v>987</v>
      </c>
      <c r="R1276" s="750" t="s">
        <v>11474</v>
      </c>
      <c r="S1276" s="730">
        <v>0.23923075550412701</v>
      </c>
      <c r="T1276" s="750" t="s">
        <v>11475</v>
      </c>
      <c r="U1276" s="750" t="s">
        <v>11492</v>
      </c>
      <c r="V1276" s="750" t="s">
        <v>11493</v>
      </c>
      <c r="W1276" s="750" t="s">
        <v>11475</v>
      </c>
      <c r="X1276" s="750">
        <v>6</v>
      </c>
      <c r="Y1276" s="750">
        <v>73</v>
      </c>
      <c r="Z1276" s="750" t="s">
        <v>12681</v>
      </c>
      <c r="AA1276" s="750">
        <v>1</v>
      </c>
      <c r="AB1276" s="750">
        <v>0</v>
      </c>
      <c r="AC1276" s="750">
        <v>0</v>
      </c>
      <c r="AD1276" s="750">
        <v>0</v>
      </c>
      <c r="AE1276" s="750" t="s">
        <v>11475</v>
      </c>
    </row>
    <row r="1277" spans="16:31">
      <c r="P1277" s="750" t="s">
        <v>12690</v>
      </c>
      <c r="Q1277" s="750" t="s">
        <v>987</v>
      </c>
      <c r="R1277" s="750" t="s">
        <v>11474</v>
      </c>
      <c r="S1277" s="730">
        <v>2.3615077129278E-2</v>
      </c>
      <c r="T1277" s="750" t="s">
        <v>11475</v>
      </c>
      <c r="U1277" s="750" t="s">
        <v>11492</v>
      </c>
      <c r="V1277" s="750" t="s">
        <v>11493</v>
      </c>
      <c r="W1277" s="750" t="s">
        <v>11475</v>
      </c>
      <c r="X1277" s="750">
        <v>6</v>
      </c>
      <c r="Y1277" s="750">
        <v>73</v>
      </c>
      <c r="Z1277" s="750" t="s">
        <v>12681</v>
      </c>
      <c r="AA1277" s="750">
        <v>1</v>
      </c>
      <c r="AB1277" s="750">
        <v>0</v>
      </c>
      <c r="AC1277" s="750">
        <v>0</v>
      </c>
      <c r="AD1277" s="750">
        <v>0</v>
      </c>
      <c r="AE1277" s="750" t="s">
        <v>11475</v>
      </c>
    </row>
    <row r="1278" spans="16:31">
      <c r="P1278" s="750" t="s">
        <v>12675</v>
      </c>
      <c r="Q1278" s="750" t="s">
        <v>987</v>
      </c>
      <c r="R1278" s="750" t="s">
        <v>11474</v>
      </c>
      <c r="S1278" s="730">
        <v>0.45313812145131899</v>
      </c>
      <c r="T1278" s="750" t="s">
        <v>11475</v>
      </c>
      <c r="U1278" s="750" t="s">
        <v>11523</v>
      </c>
      <c r="V1278" s="750" t="s">
        <v>11524</v>
      </c>
      <c r="W1278" s="750" t="s">
        <v>923</v>
      </c>
      <c r="X1278" s="750">
        <v>6</v>
      </c>
      <c r="Y1278" s="750">
        <v>73</v>
      </c>
      <c r="Z1278" s="750" t="s">
        <v>12681</v>
      </c>
      <c r="AA1278" s="750">
        <v>0</v>
      </c>
      <c r="AB1278" s="750">
        <v>1</v>
      </c>
      <c r="AC1278" s="750">
        <v>0</v>
      </c>
      <c r="AD1278" s="750">
        <v>0</v>
      </c>
      <c r="AE1278" s="750" t="s">
        <v>11475</v>
      </c>
    </row>
    <row r="1279" spans="16:31">
      <c r="P1279" s="750" t="s">
        <v>12691</v>
      </c>
      <c r="Q1279" s="750" t="s">
        <v>987</v>
      </c>
      <c r="R1279" s="750" t="s">
        <v>11474</v>
      </c>
      <c r="S1279" s="730">
        <v>0.55869787188043396</v>
      </c>
      <c r="T1279" s="750" t="s">
        <v>11475</v>
      </c>
      <c r="U1279" s="750" t="s">
        <v>11541</v>
      </c>
      <c r="V1279" s="750" t="s">
        <v>11524</v>
      </c>
      <c r="W1279" s="750" t="s">
        <v>11475</v>
      </c>
      <c r="X1279" s="750">
        <v>6</v>
      </c>
      <c r="Y1279" s="750">
        <v>73</v>
      </c>
      <c r="Z1279" s="750" t="s">
        <v>12681</v>
      </c>
      <c r="AA1279" s="750">
        <v>1</v>
      </c>
      <c r="AB1279" s="750">
        <v>0</v>
      </c>
      <c r="AC1279" s="750">
        <v>0</v>
      </c>
      <c r="AD1279" s="750">
        <v>0</v>
      </c>
      <c r="AE1279" s="750" t="s">
        <v>11475</v>
      </c>
    </row>
    <row r="1280" spans="16:31">
      <c r="P1280" s="750" t="s">
        <v>12692</v>
      </c>
      <c r="Q1280" s="750" t="s">
        <v>987</v>
      </c>
      <c r="R1280" s="750" t="s">
        <v>11474</v>
      </c>
      <c r="S1280" s="730">
        <v>5.6078128182311997E-2</v>
      </c>
      <c r="T1280" s="750" t="s">
        <v>11475</v>
      </c>
      <c r="U1280" s="750" t="s">
        <v>11501</v>
      </c>
      <c r="V1280" s="750" t="s">
        <v>11501</v>
      </c>
      <c r="W1280" s="750" t="s">
        <v>11475</v>
      </c>
      <c r="X1280" s="750">
        <v>6</v>
      </c>
      <c r="Y1280" s="750">
        <v>73</v>
      </c>
      <c r="Z1280" s="750" t="s">
        <v>12681</v>
      </c>
      <c r="AA1280" s="750">
        <v>1</v>
      </c>
      <c r="AB1280" s="750">
        <v>0</v>
      </c>
      <c r="AC1280" s="750">
        <v>0</v>
      </c>
      <c r="AD1280" s="750">
        <v>8</v>
      </c>
      <c r="AE1280" s="750" t="s">
        <v>11475</v>
      </c>
    </row>
    <row r="1281" spans="16:31">
      <c r="P1281" s="750" t="s">
        <v>12693</v>
      </c>
      <c r="Q1281" s="750" t="s">
        <v>987</v>
      </c>
      <c r="R1281" s="750" t="s">
        <v>11474</v>
      </c>
      <c r="S1281" s="730">
        <v>0.13837912332073601</v>
      </c>
      <c r="T1281" s="750" t="s">
        <v>11475</v>
      </c>
      <c r="U1281" s="750" t="s">
        <v>11501</v>
      </c>
      <c r="V1281" s="750" t="s">
        <v>11501</v>
      </c>
      <c r="W1281" s="750" t="s">
        <v>11475</v>
      </c>
      <c r="X1281" s="750">
        <v>6</v>
      </c>
      <c r="Y1281" s="750">
        <v>73</v>
      </c>
      <c r="Z1281" s="750" t="s">
        <v>12681</v>
      </c>
      <c r="AA1281" s="750">
        <v>1</v>
      </c>
      <c r="AB1281" s="750">
        <v>0</v>
      </c>
      <c r="AC1281" s="750">
        <v>0</v>
      </c>
      <c r="AD1281" s="750">
        <v>8</v>
      </c>
      <c r="AE1281" s="750" t="s">
        <v>11475</v>
      </c>
    </row>
    <row r="1282" spans="16:31">
      <c r="P1282" s="750" t="s">
        <v>12694</v>
      </c>
      <c r="Q1282" s="750" t="s">
        <v>987</v>
      </c>
      <c r="R1282" s="750" t="s">
        <v>11474</v>
      </c>
      <c r="S1282" s="730">
        <v>3.0305596926955999E-2</v>
      </c>
      <c r="T1282" s="750" t="s">
        <v>11475</v>
      </c>
      <c r="U1282" s="750" t="s">
        <v>11501</v>
      </c>
      <c r="V1282" s="750" t="s">
        <v>11501</v>
      </c>
      <c r="W1282" s="750" t="s">
        <v>11475</v>
      </c>
      <c r="X1282" s="750">
        <v>6</v>
      </c>
      <c r="Y1282" s="750">
        <v>73</v>
      </c>
      <c r="Z1282" s="750" t="s">
        <v>12681</v>
      </c>
      <c r="AA1282" s="750">
        <v>1</v>
      </c>
      <c r="AB1282" s="750">
        <v>0</v>
      </c>
      <c r="AC1282" s="750">
        <v>0</v>
      </c>
      <c r="AD1282" s="750">
        <v>8</v>
      </c>
      <c r="AE1282" s="750" t="s">
        <v>11475</v>
      </c>
    </row>
    <row r="1283" spans="16:31">
      <c r="P1283" s="750" t="s">
        <v>12695</v>
      </c>
      <c r="Q1283" s="750" t="s">
        <v>987</v>
      </c>
      <c r="R1283" s="750" t="s">
        <v>11474</v>
      </c>
      <c r="S1283" s="730">
        <v>9.6388336118265999E-2</v>
      </c>
      <c r="T1283" s="750" t="s">
        <v>11475</v>
      </c>
      <c r="U1283" s="750" t="s">
        <v>11501</v>
      </c>
      <c r="V1283" s="750" t="s">
        <v>11501</v>
      </c>
      <c r="W1283" s="750" t="s">
        <v>11475</v>
      </c>
      <c r="X1283" s="750">
        <v>6</v>
      </c>
      <c r="Y1283" s="750">
        <v>73</v>
      </c>
      <c r="Z1283" s="750" t="s">
        <v>12681</v>
      </c>
      <c r="AA1283" s="750">
        <v>1</v>
      </c>
      <c r="AB1283" s="750">
        <v>0</v>
      </c>
      <c r="AC1283" s="750">
        <v>0</v>
      </c>
      <c r="AD1283" s="750">
        <v>8</v>
      </c>
      <c r="AE1283" s="750" t="s">
        <v>11475</v>
      </c>
    </row>
    <row r="1284" spans="16:31">
      <c r="P1284" s="750" t="s">
        <v>12696</v>
      </c>
      <c r="Q1284" s="750" t="s">
        <v>987</v>
      </c>
      <c r="R1284" s="750" t="s">
        <v>11474</v>
      </c>
      <c r="S1284" s="730">
        <v>1.6607641708877002E-2</v>
      </c>
      <c r="T1284" s="750" t="s">
        <v>11475</v>
      </c>
      <c r="U1284" s="750" t="s">
        <v>11501</v>
      </c>
      <c r="V1284" s="750" t="s">
        <v>11501</v>
      </c>
      <c r="W1284" s="750" t="s">
        <v>11475</v>
      </c>
      <c r="X1284" s="750">
        <v>6</v>
      </c>
      <c r="Y1284" s="750">
        <v>73</v>
      </c>
      <c r="Z1284" s="750" t="s">
        <v>12681</v>
      </c>
      <c r="AA1284" s="750">
        <v>1</v>
      </c>
      <c r="AB1284" s="750">
        <v>0</v>
      </c>
      <c r="AC1284" s="750">
        <v>0</v>
      </c>
      <c r="AD1284" s="750">
        <v>8</v>
      </c>
      <c r="AE1284" s="750" t="s">
        <v>11475</v>
      </c>
    </row>
    <row r="1285" spans="16:31">
      <c r="P1285" s="750" t="s">
        <v>12697</v>
      </c>
      <c r="Q1285" s="750" t="s">
        <v>1161</v>
      </c>
      <c r="R1285" s="750" t="s">
        <v>11474</v>
      </c>
      <c r="S1285" s="730">
        <v>4.1735877948542999E-2</v>
      </c>
      <c r="T1285" s="750" t="s">
        <v>11475</v>
      </c>
      <c r="U1285" s="750" t="s">
        <v>11492</v>
      </c>
      <c r="V1285" s="750" t="s">
        <v>11493</v>
      </c>
      <c r="W1285" s="750" t="s">
        <v>11475</v>
      </c>
      <c r="X1285" s="750">
        <v>6</v>
      </c>
      <c r="Y1285" s="750">
        <v>73</v>
      </c>
      <c r="Z1285" s="750" t="s">
        <v>12681</v>
      </c>
      <c r="AA1285" s="750">
        <v>1</v>
      </c>
      <c r="AB1285" s="750">
        <v>0</v>
      </c>
      <c r="AC1285" s="750">
        <v>0</v>
      </c>
      <c r="AD1285" s="750">
        <v>0</v>
      </c>
      <c r="AE1285" s="750" t="s">
        <v>11475</v>
      </c>
    </row>
    <row r="1286" spans="16:31">
      <c r="P1286" s="750" t="s">
        <v>12698</v>
      </c>
      <c r="Q1286" s="750" t="s">
        <v>1161</v>
      </c>
      <c r="R1286" s="750" t="s">
        <v>11474</v>
      </c>
      <c r="S1286" s="730">
        <v>4.9183791585839999E-2</v>
      </c>
      <c r="T1286" s="750" t="s">
        <v>11475</v>
      </c>
      <c r="U1286" s="750" t="s">
        <v>11492</v>
      </c>
      <c r="V1286" s="750" t="s">
        <v>11493</v>
      </c>
      <c r="W1286" s="750" t="s">
        <v>11475</v>
      </c>
      <c r="X1286" s="750">
        <v>6</v>
      </c>
      <c r="Y1286" s="750">
        <v>73</v>
      </c>
      <c r="Z1286" s="750" t="s">
        <v>12681</v>
      </c>
      <c r="AA1286" s="750">
        <v>1</v>
      </c>
      <c r="AB1286" s="750">
        <v>0</v>
      </c>
      <c r="AC1286" s="750">
        <v>0</v>
      </c>
      <c r="AD1286" s="750">
        <v>0</v>
      </c>
      <c r="AE1286" s="750" t="s">
        <v>11475</v>
      </c>
    </row>
    <row r="1287" spans="16:31">
      <c r="P1287" s="750" t="s">
        <v>12699</v>
      </c>
      <c r="Q1287" s="750" t="s">
        <v>1161</v>
      </c>
      <c r="R1287" s="750" t="s">
        <v>11474</v>
      </c>
      <c r="S1287" s="730">
        <v>2.3093339936939999E-2</v>
      </c>
      <c r="T1287" s="750" t="s">
        <v>11475</v>
      </c>
      <c r="U1287" s="750" t="s">
        <v>11492</v>
      </c>
      <c r="V1287" s="750" t="s">
        <v>11493</v>
      </c>
      <c r="W1287" s="750" t="s">
        <v>11475</v>
      </c>
      <c r="X1287" s="750">
        <v>6</v>
      </c>
      <c r="Y1287" s="750">
        <v>73</v>
      </c>
      <c r="Z1287" s="750" t="s">
        <v>12681</v>
      </c>
      <c r="AA1287" s="750">
        <v>1</v>
      </c>
      <c r="AB1287" s="750">
        <v>0</v>
      </c>
      <c r="AC1287" s="750">
        <v>0</v>
      </c>
      <c r="AD1287" s="750">
        <v>0</v>
      </c>
      <c r="AE1287" s="750" t="s">
        <v>11475</v>
      </c>
    </row>
    <row r="1288" spans="16:31">
      <c r="P1288" s="750" t="s">
        <v>12700</v>
      </c>
      <c r="Q1288" s="750" t="s">
        <v>1161</v>
      </c>
      <c r="R1288" s="750" t="s">
        <v>11474</v>
      </c>
      <c r="S1288" s="730">
        <v>5.2250716201967001E-2</v>
      </c>
      <c r="T1288" s="750" t="s">
        <v>11475</v>
      </c>
      <c r="U1288" s="750" t="s">
        <v>11492</v>
      </c>
      <c r="V1288" s="750" t="s">
        <v>11493</v>
      </c>
      <c r="W1288" s="750" t="s">
        <v>11475</v>
      </c>
      <c r="X1288" s="750">
        <v>6</v>
      </c>
      <c r="Y1288" s="750">
        <v>73</v>
      </c>
      <c r="Z1288" s="750" t="s">
        <v>12681</v>
      </c>
      <c r="AA1288" s="750">
        <v>1</v>
      </c>
      <c r="AB1288" s="750">
        <v>0</v>
      </c>
      <c r="AC1288" s="750">
        <v>0</v>
      </c>
      <c r="AD1288" s="750">
        <v>0</v>
      </c>
      <c r="AE1288" s="750" t="s">
        <v>11475</v>
      </c>
    </row>
    <row r="1289" spans="16:31">
      <c r="P1289" s="750" t="s">
        <v>12701</v>
      </c>
      <c r="Q1289" s="750" t="s">
        <v>1161</v>
      </c>
      <c r="R1289" s="750" t="s">
        <v>11474</v>
      </c>
      <c r="S1289" s="730">
        <v>1.3688833304754001E-2</v>
      </c>
      <c r="T1289" s="750" t="s">
        <v>11475</v>
      </c>
      <c r="U1289" s="750" t="s">
        <v>11492</v>
      </c>
      <c r="V1289" s="750" t="s">
        <v>11493</v>
      </c>
      <c r="W1289" s="750" t="s">
        <v>11475</v>
      </c>
      <c r="X1289" s="750">
        <v>6</v>
      </c>
      <c r="Y1289" s="750">
        <v>73</v>
      </c>
      <c r="Z1289" s="750" t="s">
        <v>12681</v>
      </c>
      <c r="AA1289" s="750">
        <v>1</v>
      </c>
      <c r="AB1289" s="750">
        <v>0</v>
      </c>
      <c r="AC1289" s="750">
        <v>0</v>
      </c>
      <c r="AD1289" s="750">
        <v>0</v>
      </c>
      <c r="AE1289" s="750" t="s">
        <v>11475</v>
      </c>
    </row>
    <row r="1290" spans="16:31">
      <c r="P1290" s="750" t="s">
        <v>12702</v>
      </c>
      <c r="Q1290" s="750" t="s">
        <v>1161</v>
      </c>
      <c r="R1290" s="750" t="s">
        <v>11474</v>
      </c>
      <c r="S1290" s="730">
        <v>0.32710211187722699</v>
      </c>
      <c r="T1290" s="750" t="s">
        <v>11475</v>
      </c>
      <c r="U1290" s="750" t="s">
        <v>11523</v>
      </c>
      <c r="V1290" s="750" t="s">
        <v>11524</v>
      </c>
      <c r="W1290" s="750" t="s">
        <v>923</v>
      </c>
      <c r="X1290" s="750">
        <v>6</v>
      </c>
      <c r="Y1290" s="750">
        <v>73</v>
      </c>
      <c r="Z1290" s="750" t="s">
        <v>12681</v>
      </c>
      <c r="AA1290" s="750">
        <v>0</v>
      </c>
      <c r="AB1290" s="750">
        <v>1</v>
      </c>
      <c r="AC1290" s="750">
        <v>0</v>
      </c>
      <c r="AD1290" s="750">
        <v>0</v>
      </c>
      <c r="AE1290" s="750" t="s">
        <v>11475</v>
      </c>
    </row>
    <row r="1291" spans="16:31">
      <c r="P1291" s="750" t="s">
        <v>12702</v>
      </c>
      <c r="Q1291" s="750" t="s">
        <v>1161</v>
      </c>
      <c r="R1291" s="750" t="s">
        <v>11474</v>
      </c>
      <c r="S1291" s="730">
        <v>0.2911561903662</v>
      </c>
      <c r="T1291" s="750" t="s">
        <v>11475</v>
      </c>
      <c r="U1291" s="750" t="s">
        <v>11523</v>
      </c>
      <c r="V1291" s="750" t="s">
        <v>11524</v>
      </c>
      <c r="W1291" s="750" t="s">
        <v>923</v>
      </c>
      <c r="X1291" s="750">
        <v>6</v>
      </c>
      <c r="Y1291" s="750">
        <v>73</v>
      </c>
      <c r="Z1291" s="750" t="s">
        <v>12681</v>
      </c>
      <c r="AA1291" s="750">
        <v>0</v>
      </c>
      <c r="AB1291" s="750">
        <v>1</v>
      </c>
      <c r="AC1291" s="750">
        <v>0</v>
      </c>
      <c r="AD1291" s="750">
        <v>0</v>
      </c>
      <c r="AE1291" s="750" t="s">
        <v>11475</v>
      </c>
    </row>
    <row r="1292" spans="16:31">
      <c r="P1292" s="750" t="s">
        <v>12702</v>
      </c>
      <c r="Q1292" s="750" t="s">
        <v>1161</v>
      </c>
      <c r="R1292" s="750" t="s">
        <v>11474</v>
      </c>
      <c r="S1292" s="730">
        <v>0.733996031499624</v>
      </c>
      <c r="T1292" s="750" t="s">
        <v>11475</v>
      </c>
      <c r="U1292" s="750" t="s">
        <v>11523</v>
      </c>
      <c r="V1292" s="750" t="s">
        <v>11524</v>
      </c>
      <c r="W1292" s="750" t="s">
        <v>923</v>
      </c>
      <c r="X1292" s="750">
        <v>6</v>
      </c>
      <c r="Y1292" s="750">
        <v>73</v>
      </c>
      <c r="Z1292" s="750" t="s">
        <v>12681</v>
      </c>
      <c r="AA1292" s="750">
        <v>0</v>
      </c>
      <c r="AB1292" s="750">
        <v>1</v>
      </c>
      <c r="AC1292" s="750">
        <v>0</v>
      </c>
      <c r="AD1292" s="750">
        <v>0</v>
      </c>
      <c r="AE1292" s="750" t="s">
        <v>11475</v>
      </c>
    </row>
    <row r="1293" spans="16:31">
      <c r="P1293" s="750" t="s">
        <v>12703</v>
      </c>
      <c r="Q1293" s="750" t="s">
        <v>1161</v>
      </c>
      <c r="R1293" s="750" t="s">
        <v>11474</v>
      </c>
      <c r="S1293" s="730">
        <v>1.3814261315995999</v>
      </c>
      <c r="T1293" s="750" t="s">
        <v>11475</v>
      </c>
      <c r="U1293" s="750" t="s">
        <v>11476</v>
      </c>
      <c r="V1293" s="750" t="s">
        <v>11477</v>
      </c>
      <c r="W1293" s="750" t="s">
        <v>11475</v>
      </c>
      <c r="X1293" s="750">
        <v>6</v>
      </c>
      <c r="Y1293" s="750">
        <v>73</v>
      </c>
      <c r="Z1293" s="750" t="s">
        <v>12681</v>
      </c>
      <c r="AA1293" s="750">
        <v>1</v>
      </c>
      <c r="AB1293" s="750">
        <v>0</v>
      </c>
      <c r="AC1293" s="750">
        <v>0</v>
      </c>
      <c r="AD1293" s="750">
        <v>0</v>
      </c>
      <c r="AE1293" s="750" t="s">
        <v>11475</v>
      </c>
    </row>
    <row r="1294" spans="16:31">
      <c r="P1294" s="750" t="s">
        <v>12704</v>
      </c>
      <c r="Q1294" s="750" t="s">
        <v>1161</v>
      </c>
      <c r="R1294" s="750" t="s">
        <v>11474</v>
      </c>
      <c r="S1294" s="730">
        <v>0.111570849587027</v>
      </c>
      <c r="T1294" s="750" t="s">
        <v>11475</v>
      </c>
      <c r="U1294" s="750" t="s">
        <v>11476</v>
      </c>
      <c r="V1294" s="750" t="s">
        <v>11477</v>
      </c>
      <c r="W1294" s="750" t="s">
        <v>11475</v>
      </c>
      <c r="X1294" s="750">
        <v>6</v>
      </c>
      <c r="Y1294" s="750">
        <v>73</v>
      </c>
      <c r="Z1294" s="750" t="s">
        <v>12681</v>
      </c>
      <c r="AA1294" s="750">
        <v>1</v>
      </c>
      <c r="AB1294" s="750">
        <v>0</v>
      </c>
      <c r="AC1294" s="750">
        <v>0</v>
      </c>
      <c r="AD1294" s="750">
        <v>0</v>
      </c>
      <c r="AE1294" s="750" t="s">
        <v>11475</v>
      </c>
    </row>
    <row r="1295" spans="16:31">
      <c r="P1295" s="750" t="s">
        <v>12705</v>
      </c>
      <c r="Q1295" s="750" t="s">
        <v>1161</v>
      </c>
      <c r="R1295" s="750" t="s">
        <v>11474</v>
      </c>
      <c r="S1295" s="730">
        <v>0.37947174922909399</v>
      </c>
      <c r="T1295" s="750" t="s">
        <v>11475</v>
      </c>
      <c r="U1295" s="750" t="s">
        <v>11501</v>
      </c>
      <c r="V1295" s="750" t="s">
        <v>11501</v>
      </c>
      <c r="W1295" s="750" t="s">
        <v>11475</v>
      </c>
      <c r="X1295" s="750">
        <v>6</v>
      </c>
      <c r="Y1295" s="750">
        <v>73</v>
      </c>
      <c r="Z1295" s="750" t="s">
        <v>12681</v>
      </c>
      <c r="AA1295" s="750">
        <v>1</v>
      </c>
      <c r="AB1295" s="750">
        <v>0</v>
      </c>
      <c r="AC1295" s="750">
        <v>0</v>
      </c>
      <c r="AD1295" s="750">
        <v>8</v>
      </c>
      <c r="AE1295" s="750" t="s">
        <v>11475</v>
      </c>
    </row>
    <row r="1296" spans="16:31">
      <c r="P1296" s="750" t="s">
        <v>12706</v>
      </c>
      <c r="Q1296" s="750" t="s">
        <v>1161</v>
      </c>
      <c r="R1296" s="750" t="s">
        <v>11474</v>
      </c>
      <c r="S1296" s="730">
        <v>5.6495889731741002E-2</v>
      </c>
      <c r="T1296" s="750" t="s">
        <v>11475</v>
      </c>
      <c r="U1296" s="750" t="s">
        <v>11501</v>
      </c>
      <c r="V1296" s="750" t="s">
        <v>11501</v>
      </c>
      <c r="W1296" s="750" t="s">
        <v>11475</v>
      </c>
      <c r="X1296" s="750">
        <v>6</v>
      </c>
      <c r="Y1296" s="750">
        <v>73</v>
      </c>
      <c r="Z1296" s="750" t="s">
        <v>12681</v>
      </c>
      <c r="AA1296" s="750">
        <v>1</v>
      </c>
      <c r="AB1296" s="750">
        <v>0</v>
      </c>
      <c r="AC1296" s="750">
        <v>0</v>
      </c>
      <c r="AD1296" s="750">
        <v>8</v>
      </c>
      <c r="AE1296" s="750" t="s">
        <v>11475</v>
      </c>
    </row>
    <row r="1297" spans="16:31">
      <c r="P1297" s="750" t="s">
        <v>12707</v>
      </c>
      <c r="Q1297" s="750" t="s">
        <v>1161</v>
      </c>
      <c r="R1297" s="750" t="s">
        <v>11474</v>
      </c>
      <c r="S1297" s="730">
        <v>5.3090230221858999E-2</v>
      </c>
      <c r="T1297" s="750" t="s">
        <v>11475</v>
      </c>
      <c r="U1297" s="750" t="s">
        <v>11501</v>
      </c>
      <c r="V1297" s="750" t="s">
        <v>11501</v>
      </c>
      <c r="W1297" s="750" t="s">
        <v>11475</v>
      </c>
      <c r="X1297" s="750">
        <v>6</v>
      </c>
      <c r="Y1297" s="750">
        <v>73</v>
      </c>
      <c r="Z1297" s="750" t="s">
        <v>12681</v>
      </c>
      <c r="AA1297" s="750">
        <v>1</v>
      </c>
      <c r="AB1297" s="750">
        <v>0</v>
      </c>
      <c r="AC1297" s="750">
        <v>0</v>
      </c>
      <c r="AD1297" s="750">
        <v>8</v>
      </c>
      <c r="AE1297" s="750" t="s">
        <v>11475</v>
      </c>
    </row>
    <row r="1298" spans="16:31">
      <c r="P1298" s="750" t="s">
        <v>12708</v>
      </c>
      <c r="Q1298" s="750" t="s">
        <v>1161</v>
      </c>
      <c r="R1298" s="750" t="s">
        <v>11474</v>
      </c>
      <c r="S1298" s="730">
        <v>9.0153261841946997E-2</v>
      </c>
      <c r="T1298" s="750" t="s">
        <v>11475</v>
      </c>
      <c r="U1298" s="750" t="s">
        <v>11501</v>
      </c>
      <c r="V1298" s="750" t="s">
        <v>11501</v>
      </c>
      <c r="W1298" s="750" t="s">
        <v>11475</v>
      </c>
      <c r="X1298" s="750">
        <v>6</v>
      </c>
      <c r="Y1298" s="750">
        <v>73</v>
      </c>
      <c r="Z1298" s="750" t="s">
        <v>12681</v>
      </c>
      <c r="AA1298" s="750">
        <v>1</v>
      </c>
      <c r="AB1298" s="750">
        <v>0</v>
      </c>
      <c r="AC1298" s="750">
        <v>0</v>
      </c>
      <c r="AD1298" s="750">
        <v>8</v>
      </c>
      <c r="AE1298" s="750" t="s">
        <v>11475</v>
      </c>
    </row>
    <row r="1299" spans="16:31">
      <c r="P1299" s="750" t="s">
        <v>12709</v>
      </c>
      <c r="Q1299" s="750" t="s">
        <v>1161</v>
      </c>
      <c r="R1299" s="750" t="s">
        <v>11474</v>
      </c>
      <c r="S1299" s="730">
        <v>6.8875712879500006E-2</v>
      </c>
      <c r="T1299" s="750" t="s">
        <v>11475</v>
      </c>
      <c r="U1299" s="750" t="s">
        <v>11501</v>
      </c>
      <c r="V1299" s="750" t="s">
        <v>11501</v>
      </c>
      <c r="W1299" s="750" t="s">
        <v>11475</v>
      </c>
      <c r="X1299" s="750">
        <v>6</v>
      </c>
      <c r="Y1299" s="750">
        <v>73</v>
      </c>
      <c r="Z1299" s="750" t="s">
        <v>12681</v>
      </c>
      <c r="AA1299" s="750">
        <v>1</v>
      </c>
      <c r="AB1299" s="750">
        <v>0</v>
      </c>
      <c r="AC1299" s="750">
        <v>0</v>
      </c>
      <c r="AD1299" s="750">
        <v>8</v>
      </c>
      <c r="AE1299" s="750" t="s">
        <v>11475</v>
      </c>
    </row>
    <row r="1300" spans="16:31">
      <c r="P1300" s="750" t="s">
        <v>12710</v>
      </c>
      <c r="Q1300" s="750" t="s">
        <v>1161</v>
      </c>
      <c r="R1300" s="750" t="s">
        <v>11474</v>
      </c>
      <c r="S1300" s="730">
        <v>9.0328395766548997E-2</v>
      </c>
      <c r="T1300" s="750" t="s">
        <v>11475</v>
      </c>
      <c r="U1300" s="750" t="s">
        <v>11541</v>
      </c>
      <c r="V1300" s="750" t="s">
        <v>11524</v>
      </c>
      <c r="W1300" s="750" t="s">
        <v>11475</v>
      </c>
      <c r="X1300" s="750">
        <v>6</v>
      </c>
      <c r="Y1300" s="750">
        <v>73</v>
      </c>
      <c r="Z1300" s="750" t="s">
        <v>12681</v>
      </c>
      <c r="AA1300" s="750">
        <v>1</v>
      </c>
      <c r="AB1300" s="750">
        <v>0</v>
      </c>
      <c r="AC1300" s="750">
        <v>0</v>
      </c>
      <c r="AD1300" s="750">
        <v>0</v>
      </c>
      <c r="AE1300" s="750" t="s">
        <v>11475</v>
      </c>
    </row>
    <row r="1301" spans="16:31">
      <c r="P1301" s="750" t="s">
        <v>12711</v>
      </c>
      <c r="Q1301" s="750" t="s">
        <v>1161</v>
      </c>
      <c r="R1301" s="750" t="s">
        <v>11474</v>
      </c>
      <c r="S1301" s="730">
        <v>0.16384586421314901</v>
      </c>
      <c r="T1301" s="750" t="s">
        <v>11475</v>
      </c>
      <c r="U1301" s="750" t="s">
        <v>11492</v>
      </c>
      <c r="V1301" s="750" t="s">
        <v>11493</v>
      </c>
      <c r="W1301" s="750" t="s">
        <v>11475</v>
      </c>
      <c r="X1301" s="750">
        <v>6</v>
      </c>
      <c r="Y1301" s="750">
        <v>73</v>
      </c>
      <c r="Z1301" s="750" t="s">
        <v>12681</v>
      </c>
      <c r="AA1301" s="750">
        <v>1</v>
      </c>
      <c r="AB1301" s="750">
        <v>0</v>
      </c>
      <c r="AC1301" s="750">
        <v>0</v>
      </c>
      <c r="AD1301" s="750">
        <v>0</v>
      </c>
      <c r="AE1301" s="750" t="s">
        <v>11475</v>
      </c>
    </row>
    <row r="1302" spans="16:31">
      <c r="P1302" s="750" t="s">
        <v>12712</v>
      </c>
      <c r="Q1302" s="750" t="s">
        <v>1161</v>
      </c>
      <c r="R1302" s="750" t="s">
        <v>11474</v>
      </c>
      <c r="S1302" s="730">
        <v>7.5291299694456998E-2</v>
      </c>
      <c r="T1302" s="750" t="s">
        <v>11475</v>
      </c>
      <c r="U1302" s="750" t="s">
        <v>11492</v>
      </c>
      <c r="V1302" s="750" t="s">
        <v>11493</v>
      </c>
      <c r="W1302" s="750" t="s">
        <v>11475</v>
      </c>
      <c r="X1302" s="750">
        <v>6</v>
      </c>
      <c r="Y1302" s="750">
        <v>73</v>
      </c>
      <c r="Z1302" s="750" t="s">
        <v>12681</v>
      </c>
      <c r="AA1302" s="750">
        <v>1</v>
      </c>
      <c r="AB1302" s="750">
        <v>0</v>
      </c>
      <c r="AC1302" s="750">
        <v>0</v>
      </c>
      <c r="AD1302" s="750">
        <v>0</v>
      </c>
      <c r="AE1302" s="750" t="s">
        <v>11475</v>
      </c>
    </row>
    <row r="1303" spans="16:31">
      <c r="P1303" s="750" t="s">
        <v>12702</v>
      </c>
      <c r="Q1303" s="750" t="s">
        <v>1161</v>
      </c>
      <c r="R1303" s="750" t="s">
        <v>11474</v>
      </c>
      <c r="S1303" s="730">
        <v>1.5366596965191E-2</v>
      </c>
      <c r="T1303" s="750" t="s">
        <v>11475</v>
      </c>
      <c r="U1303" s="750" t="s">
        <v>11523</v>
      </c>
      <c r="V1303" s="750" t="s">
        <v>11524</v>
      </c>
      <c r="W1303" s="750" t="s">
        <v>923</v>
      </c>
      <c r="X1303" s="750">
        <v>6</v>
      </c>
      <c r="Y1303" s="750">
        <v>73</v>
      </c>
      <c r="Z1303" s="750" t="s">
        <v>12681</v>
      </c>
      <c r="AA1303" s="750">
        <v>0</v>
      </c>
      <c r="AB1303" s="750">
        <v>1</v>
      </c>
      <c r="AC1303" s="750">
        <v>0</v>
      </c>
      <c r="AD1303" s="750">
        <v>0</v>
      </c>
      <c r="AE1303" s="750" t="s">
        <v>11475</v>
      </c>
    </row>
    <row r="1304" spans="16:31">
      <c r="P1304" s="750" t="s">
        <v>12713</v>
      </c>
      <c r="Q1304" s="750" t="s">
        <v>1509</v>
      </c>
      <c r="R1304" s="750" t="s">
        <v>11474</v>
      </c>
      <c r="S1304" s="730">
        <v>4.7704983424225002E-2</v>
      </c>
      <c r="T1304" s="750" t="s">
        <v>11475</v>
      </c>
      <c r="U1304" s="750" t="s">
        <v>11541</v>
      </c>
      <c r="V1304" s="750" t="s">
        <v>11524</v>
      </c>
      <c r="W1304" s="750" t="s">
        <v>11475</v>
      </c>
      <c r="X1304" s="750">
        <v>6</v>
      </c>
      <c r="Y1304" s="750">
        <v>74</v>
      </c>
      <c r="Z1304" s="750" t="s">
        <v>12714</v>
      </c>
      <c r="AA1304" s="750">
        <v>1</v>
      </c>
      <c r="AB1304" s="750">
        <v>0</v>
      </c>
      <c r="AC1304" s="750">
        <v>0</v>
      </c>
      <c r="AD1304" s="750">
        <v>0</v>
      </c>
      <c r="AE1304" s="750" t="s">
        <v>11475</v>
      </c>
    </row>
    <row r="1305" spans="16:31">
      <c r="P1305" s="750" t="s">
        <v>12715</v>
      </c>
      <c r="Q1305" s="750" t="s">
        <v>1509</v>
      </c>
      <c r="R1305" s="750" t="s">
        <v>11474</v>
      </c>
      <c r="S1305" s="730">
        <v>1.3591939615744E-2</v>
      </c>
      <c r="T1305" s="750" t="s">
        <v>11475</v>
      </c>
      <c r="U1305" s="750" t="s">
        <v>11476</v>
      </c>
      <c r="V1305" s="750" t="s">
        <v>11477</v>
      </c>
      <c r="W1305" s="750" t="s">
        <v>11475</v>
      </c>
      <c r="X1305" s="750">
        <v>6</v>
      </c>
      <c r="Y1305" s="750">
        <v>74</v>
      </c>
      <c r="Z1305" s="750" t="s">
        <v>12714</v>
      </c>
      <c r="AA1305" s="750">
        <v>1</v>
      </c>
      <c r="AB1305" s="750">
        <v>0</v>
      </c>
      <c r="AC1305" s="750">
        <v>0</v>
      </c>
      <c r="AD1305" s="750">
        <v>0</v>
      </c>
      <c r="AE1305" s="750" t="s">
        <v>11475</v>
      </c>
    </row>
    <row r="1306" spans="16:31">
      <c r="P1306" s="750" t="s">
        <v>12716</v>
      </c>
      <c r="Q1306" s="750" t="s">
        <v>1509</v>
      </c>
      <c r="R1306" s="750" t="s">
        <v>11474</v>
      </c>
      <c r="S1306" s="730">
        <v>2.9532708231456001E-2</v>
      </c>
      <c r="T1306" s="750" t="s">
        <v>11475</v>
      </c>
      <c r="U1306" s="750" t="s">
        <v>11492</v>
      </c>
      <c r="V1306" s="750" t="s">
        <v>11493</v>
      </c>
      <c r="W1306" s="750" t="s">
        <v>11475</v>
      </c>
      <c r="X1306" s="750">
        <v>6</v>
      </c>
      <c r="Y1306" s="750">
        <v>74</v>
      </c>
      <c r="Z1306" s="750" t="s">
        <v>12714</v>
      </c>
      <c r="AA1306" s="750">
        <v>1</v>
      </c>
      <c r="AB1306" s="750">
        <v>0</v>
      </c>
      <c r="AC1306" s="750">
        <v>0</v>
      </c>
      <c r="AD1306" s="750">
        <v>0</v>
      </c>
      <c r="AE1306" s="750" t="s">
        <v>11475</v>
      </c>
    </row>
    <row r="1307" spans="16:31">
      <c r="P1307" s="750" t="s">
        <v>12717</v>
      </c>
      <c r="Q1307" s="750" t="s">
        <v>1509</v>
      </c>
      <c r="R1307" s="750" t="s">
        <v>929</v>
      </c>
      <c r="S1307" s="730">
        <v>0.117216326290395</v>
      </c>
      <c r="T1307" s="750" t="s">
        <v>11475</v>
      </c>
      <c r="U1307" s="750" t="s">
        <v>11492</v>
      </c>
      <c r="V1307" s="750" t="s">
        <v>11493</v>
      </c>
      <c r="W1307" s="750" t="s">
        <v>11475</v>
      </c>
      <c r="X1307" s="750">
        <v>6</v>
      </c>
      <c r="Y1307" s="750">
        <v>74</v>
      </c>
      <c r="Z1307" s="750" t="s">
        <v>12714</v>
      </c>
      <c r="AA1307" s="750">
        <v>1</v>
      </c>
      <c r="AB1307" s="750">
        <v>0</v>
      </c>
      <c r="AC1307" s="750">
        <v>0</v>
      </c>
      <c r="AD1307" s="750">
        <v>0</v>
      </c>
      <c r="AE1307" s="750" t="s">
        <v>11475</v>
      </c>
    </row>
    <row r="1308" spans="16:31">
      <c r="P1308" s="750" t="s">
        <v>12718</v>
      </c>
      <c r="Q1308" s="750" t="s">
        <v>1509</v>
      </c>
      <c r="R1308" s="750" t="s">
        <v>11474</v>
      </c>
      <c r="S1308" s="730">
        <v>3.2564076803544999E-2</v>
      </c>
      <c r="T1308" s="750" t="s">
        <v>11475</v>
      </c>
      <c r="U1308" s="750" t="s">
        <v>11492</v>
      </c>
      <c r="V1308" s="750" t="s">
        <v>11493</v>
      </c>
      <c r="W1308" s="750" t="s">
        <v>11475</v>
      </c>
      <c r="X1308" s="750">
        <v>6</v>
      </c>
      <c r="Y1308" s="750">
        <v>74</v>
      </c>
      <c r="Z1308" s="750" t="s">
        <v>12714</v>
      </c>
      <c r="AA1308" s="750">
        <v>1</v>
      </c>
      <c r="AB1308" s="750">
        <v>0</v>
      </c>
      <c r="AC1308" s="750">
        <v>0</v>
      </c>
      <c r="AD1308" s="750">
        <v>0</v>
      </c>
      <c r="AE1308" s="750" t="s">
        <v>11475</v>
      </c>
    </row>
    <row r="1309" spans="16:31">
      <c r="P1309" s="750" t="s">
        <v>12719</v>
      </c>
      <c r="Q1309" s="750" t="s">
        <v>1509</v>
      </c>
      <c r="R1309" s="750" t="s">
        <v>11474</v>
      </c>
      <c r="S1309" s="730">
        <v>1.1781910651115999E-2</v>
      </c>
      <c r="T1309" s="750" t="s">
        <v>11475</v>
      </c>
      <c r="U1309" s="750" t="s">
        <v>11492</v>
      </c>
      <c r="V1309" s="750" t="s">
        <v>11493</v>
      </c>
      <c r="W1309" s="750" t="s">
        <v>11475</v>
      </c>
      <c r="X1309" s="750">
        <v>6</v>
      </c>
      <c r="Y1309" s="750">
        <v>74</v>
      </c>
      <c r="Z1309" s="750" t="s">
        <v>12714</v>
      </c>
      <c r="AA1309" s="750">
        <v>1</v>
      </c>
      <c r="AB1309" s="750">
        <v>0</v>
      </c>
      <c r="AC1309" s="750">
        <v>0</v>
      </c>
      <c r="AD1309" s="750">
        <v>0</v>
      </c>
      <c r="AE1309" s="750" t="s">
        <v>11475</v>
      </c>
    </row>
    <row r="1310" spans="16:31">
      <c r="P1310" s="750" t="s">
        <v>12720</v>
      </c>
      <c r="Q1310" s="750" t="s">
        <v>1509</v>
      </c>
      <c r="R1310" s="750" t="s">
        <v>11474</v>
      </c>
      <c r="S1310" s="730">
        <v>5.7369719650084E-2</v>
      </c>
      <c r="T1310" s="750" t="s">
        <v>11475</v>
      </c>
      <c r="U1310" s="750" t="s">
        <v>11492</v>
      </c>
      <c r="V1310" s="750" t="s">
        <v>11493</v>
      </c>
      <c r="W1310" s="750" t="s">
        <v>11475</v>
      </c>
      <c r="X1310" s="750">
        <v>6</v>
      </c>
      <c r="Y1310" s="750">
        <v>74</v>
      </c>
      <c r="Z1310" s="750" t="s">
        <v>12714</v>
      </c>
      <c r="AA1310" s="750">
        <v>1</v>
      </c>
      <c r="AB1310" s="750">
        <v>0</v>
      </c>
      <c r="AC1310" s="750">
        <v>0</v>
      </c>
      <c r="AD1310" s="750">
        <v>0</v>
      </c>
      <c r="AE1310" s="750" t="s">
        <v>11475</v>
      </c>
    </row>
    <row r="1311" spans="16:31">
      <c r="P1311" s="750" t="s">
        <v>12702</v>
      </c>
      <c r="Q1311" s="750" t="s">
        <v>1509</v>
      </c>
      <c r="R1311" s="750" t="s">
        <v>11474</v>
      </c>
      <c r="S1311" s="730">
        <v>0.18484789649633601</v>
      </c>
      <c r="T1311" s="750" t="s">
        <v>11475</v>
      </c>
      <c r="U1311" s="750" t="s">
        <v>11523</v>
      </c>
      <c r="V1311" s="750" t="s">
        <v>11524</v>
      </c>
      <c r="W1311" s="750" t="s">
        <v>923</v>
      </c>
      <c r="X1311" s="750">
        <v>6</v>
      </c>
      <c r="Y1311" s="750">
        <v>73</v>
      </c>
      <c r="Z1311" s="750" t="s">
        <v>12681</v>
      </c>
      <c r="AA1311" s="750">
        <v>0</v>
      </c>
      <c r="AB1311" s="750">
        <v>1</v>
      </c>
      <c r="AC1311" s="750">
        <v>0</v>
      </c>
      <c r="AD1311" s="750">
        <v>0</v>
      </c>
      <c r="AE1311" s="750" t="s">
        <v>11475</v>
      </c>
    </row>
    <row r="1312" spans="16:31">
      <c r="P1312" s="750" t="s">
        <v>12702</v>
      </c>
      <c r="Q1312" s="750" t="s">
        <v>1509</v>
      </c>
      <c r="R1312" s="750" t="s">
        <v>11474</v>
      </c>
      <c r="S1312" s="730">
        <v>0.109100272854721</v>
      </c>
      <c r="T1312" s="750" t="s">
        <v>11475</v>
      </c>
      <c r="U1312" s="750" t="s">
        <v>11523</v>
      </c>
      <c r="V1312" s="750" t="s">
        <v>11524</v>
      </c>
      <c r="W1312" s="750" t="s">
        <v>923</v>
      </c>
      <c r="X1312" s="750">
        <v>6</v>
      </c>
      <c r="Y1312" s="750">
        <v>74</v>
      </c>
      <c r="Z1312" s="750" t="s">
        <v>12714</v>
      </c>
      <c r="AA1312" s="750">
        <v>0</v>
      </c>
      <c r="AB1312" s="750">
        <v>1</v>
      </c>
      <c r="AC1312" s="750">
        <v>0</v>
      </c>
      <c r="AD1312" s="750">
        <v>0</v>
      </c>
      <c r="AE1312" s="750" t="s">
        <v>11475</v>
      </c>
    </row>
    <row r="1313" spans="16:31">
      <c r="P1313" s="750" t="s">
        <v>12702</v>
      </c>
      <c r="Q1313" s="750" t="s">
        <v>1509</v>
      </c>
      <c r="R1313" s="750" t="s">
        <v>11474</v>
      </c>
      <c r="S1313" s="730">
        <v>0.49731517768203298</v>
      </c>
      <c r="T1313" s="750" t="s">
        <v>11475</v>
      </c>
      <c r="U1313" s="750" t="s">
        <v>11523</v>
      </c>
      <c r="V1313" s="750" t="s">
        <v>11524</v>
      </c>
      <c r="W1313" s="750" t="s">
        <v>923</v>
      </c>
      <c r="X1313" s="750">
        <v>6</v>
      </c>
      <c r="Y1313" s="750">
        <v>74</v>
      </c>
      <c r="Z1313" s="750" t="s">
        <v>12714</v>
      </c>
      <c r="AA1313" s="750">
        <v>0</v>
      </c>
      <c r="AB1313" s="750">
        <v>1</v>
      </c>
      <c r="AC1313" s="750">
        <v>0</v>
      </c>
      <c r="AD1313" s="750">
        <v>0</v>
      </c>
      <c r="AE1313" s="750" t="s">
        <v>11475</v>
      </c>
    </row>
    <row r="1314" spans="16:31">
      <c r="P1314" s="750" t="s">
        <v>12702</v>
      </c>
      <c r="Q1314" s="750" t="s">
        <v>1509</v>
      </c>
      <c r="R1314" s="750" t="s">
        <v>11474</v>
      </c>
      <c r="S1314" s="730">
        <v>0.119528881006518</v>
      </c>
      <c r="T1314" s="750" t="s">
        <v>11475</v>
      </c>
      <c r="U1314" s="750" t="s">
        <v>11523</v>
      </c>
      <c r="V1314" s="750" t="s">
        <v>11524</v>
      </c>
      <c r="W1314" s="750" t="s">
        <v>923</v>
      </c>
      <c r="X1314" s="750">
        <v>6</v>
      </c>
      <c r="Y1314" s="750">
        <v>74</v>
      </c>
      <c r="Z1314" s="750" t="s">
        <v>12714</v>
      </c>
      <c r="AA1314" s="750">
        <v>0</v>
      </c>
      <c r="AB1314" s="750">
        <v>1</v>
      </c>
      <c r="AC1314" s="750">
        <v>0</v>
      </c>
      <c r="AD1314" s="750">
        <v>0</v>
      </c>
      <c r="AE1314" s="750" t="s">
        <v>11475</v>
      </c>
    </row>
    <row r="1315" spans="16:31">
      <c r="P1315" s="750" t="s">
        <v>12721</v>
      </c>
      <c r="Q1315" s="750" t="s">
        <v>1509</v>
      </c>
      <c r="R1315" s="750" t="s">
        <v>11474</v>
      </c>
      <c r="S1315" s="730">
        <v>0.12847400462365599</v>
      </c>
      <c r="T1315" s="750" t="s">
        <v>11475</v>
      </c>
      <c r="U1315" s="750" t="s">
        <v>11523</v>
      </c>
      <c r="V1315" s="750" t="s">
        <v>11524</v>
      </c>
      <c r="W1315" s="750" t="s">
        <v>923</v>
      </c>
      <c r="X1315" s="750">
        <v>6</v>
      </c>
      <c r="Y1315" s="750">
        <v>74</v>
      </c>
      <c r="Z1315" s="750" t="s">
        <v>12714</v>
      </c>
      <c r="AA1315" s="750">
        <v>0</v>
      </c>
      <c r="AB1315" s="750">
        <v>1</v>
      </c>
      <c r="AC1315" s="750">
        <v>0</v>
      </c>
      <c r="AD1315" s="750">
        <v>0</v>
      </c>
      <c r="AE1315" s="750" t="s">
        <v>11475</v>
      </c>
    </row>
    <row r="1316" spans="16:31">
      <c r="P1316" s="750" t="s">
        <v>12722</v>
      </c>
      <c r="Q1316" s="750" t="s">
        <v>1509</v>
      </c>
      <c r="R1316" s="750" t="s">
        <v>11474</v>
      </c>
      <c r="S1316" s="730">
        <v>0.228353390566577</v>
      </c>
      <c r="T1316" s="750" t="s">
        <v>11475</v>
      </c>
      <c r="U1316" s="750" t="s">
        <v>11523</v>
      </c>
      <c r="V1316" s="750" t="s">
        <v>11524</v>
      </c>
      <c r="W1316" s="750" t="s">
        <v>923</v>
      </c>
      <c r="X1316" s="750">
        <v>6</v>
      </c>
      <c r="Y1316" s="750">
        <v>74</v>
      </c>
      <c r="Z1316" s="750" t="s">
        <v>12714</v>
      </c>
      <c r="AA1316" s="750">
        <v>0</v>
      </c>
      <c r="AB1316" s="750">
        <v>1</v>
      </c>
      <c r="AC1316" s="750">
        <v>0</v>
      </c>
      <c r="AD1316" s="750">
        <v>0</v>
      </c>
      <c r="AE1316" s="750" t="s">
        <v>11475</v>
      </c>
    </row>
    <row r="1317" spans="16:31">
      <c r="P1317" s="750" t="s">
        <v>12704</v>
      </c>
      <c r="Q1317" s="750" t="s">
        <v>1509</v>
      </c>
      <c r="R1317" s="750" t="s">
        <v>11474</v>
      </c>
      <c r="S1317" s="730">
        <v>1.0471412026218601</v>
      </c>
      <c r="T1317" s="750" t="s">
        <v>11475</v>
      </c>
      <c r="U1317" s="750" t="s">
        <v>11476</v>
      </c>
      <c r="V1317" s="750" t="s">
        <v>11477</v>
      </c>
      <c r="W1317" s="750" t="s">
        <v>11475</v>
      </c>
      <c r="X1317" s="750">
        <v>6</v>
      </c>
      <c r="Y1317" s="750">
        <v>74</v>
      </c>
      <c r="Z1317" s="750" t="s">
        <v>12714</v>
      </c>
      <c r="AA1317" s="750">
        <v>1</v>
      </c>
      <c r="AB1317" s="750">
        <v>0</v>
      </c>
      <c r="AC1317" s="750">
        <v>0</v>
      </c>
      <c r="AD1317" s="750">
        <v>0</v>
      </c>
      <c r="AE1317" s="750" t="s">
        <v>11475</v>
      </c>
    </row>
    <row r="1318" spans="16:31">
      <c r="P1318" s="750" t="s">
        <v>12723</v>
      </c>
      <c r="Q1318" s="750" t="s">
        <v>1509</v>
      </c>
      <c r="R1318" s="750" t="s">
        <v>11474</v>
      </c>
      <c r="S1318" s="730">
        <v>0.32301105934031799</v>
      </c>
      <c r="T1318" s="750" t="s">
        <v>11475</v>
      </c>
      <c r="U1318" s="750" t="s">
        <v>11501</v>
      </c>
      <c r="V1318" s="750" t="s">
        <v>11501</v>
      </c>
      <c r="W1318" s="750" t="s">
        <v>11475</v>
      </c>
      <c r="X1318" s="750">
        <v>6</v>
      </c>
      <c r="Y1318" s="750">
        <v>74</v>
      </c>
      <c r="Z1318" s="750" t="s">
        <v>12714</v>
      </c>
      <c r="AA1318" s="750">
        <v>1</v>
      </c>
      <c r="AB1318" s="750">
        <v>0</v>
      </c>
      <c r="AC1318" s="750">
        <v>0</v>
      </c>
      <c r="AD1318" s="750">
        <v>8</v>
      </c>
      <c r="AE1318" s="750" t="s">
        <v>11475</v>
      </c>
    </row>
    <row r="1319" spans="16:31">
      <c r="P1319" s="750" t="s">
        <v>12724</v>
      </c>
      <c r="Q1319" s="750" t="s">
        <v>1509</v>
      </c>
      <c r="R1319" s="750" t="s">
        <v>11474</v>
      </c>
      <c r="S1319" s="730">
        <v>0.29741140094116397</v>
      </c>
      <c r="T1319" s="750" t="s">
        <v>11475</v>
      </c>
      <c r="U1319" s="750" t="s">
        <v>11501</v>
      </c>
      <c r="V1319" s="750" t="s">
        <v>11501</v>
      </c>
      <c r="W1319" s="750" t="s">
        <v>11475</v>
      </c>
      <c r="X1319" s="750">
        <v>6</v>
      </c>
      <c r="Y1319" s="750">
        <v>74</v>
      </c>
      <c r="Z1319" s="750" t="s">
        <v>12714</v>
      </c>
      <c r="AA1319" s="750">
        <v>1</v>
      </c>
      <c r="AB1319" s="750">
        <v>0</v>
      </c>
      <c r="AC1319" s="750">
        <v>0</v>
      </c>
      <c r="AD1319" s="750">
        <v>8</v>
      </c>
      <c r="AE1319" s="750" t="s">
        <v>11475</v>
      </c>
    </row>
    <row r="1320" spans="16:31">
      <c r="P1320" s="750" t="s">
        <v>12702</v>
      </c>
      <c r="Q1320" s="750" t="s">
        <v>1509</v>
      </c>
      <c r="R1320" s="750" t="s">
        <v>11474</v>
      </c>
      <c r="S1320" s="730">
        <v>1.5366596965191E-2</v>
      </c>
      <c r="T1320" s="750" t="s">
        <v>11475</v>
      </c>
      <c r="U1320" s="750" t="s">
        <v>11523</v>
      </c>
      <c r="V1320" s="750" t="s">
        <v>11524</v>
      </c>
      <c r="W1320" s="750" t="s">
        <v>923</v>
      </c>
      <c r="X1320" s="750">
        <v>6</v>
      </c>
      <c r="Y1320" s="750">
        <v>73</v>
      </c>
      <c r="Z1320" s="750" t="s">
        <v>12681</v>
      </c>
      <c r="AA1320" s="750">
        <v>0</v>
      </c>
      <c r="AB1320" s="750">
        <v>1</v>
      </c>
      <c r="AC1320" s="750">
        <v>0</v>
      </c>
      <c r="AD1320" s="750">
        <v>0</v>
      </c>
      <c r="AE1320" s="750" t="s">
        <v>11475</v>
      </c>
    </row>
    <row r="1321" spans="16:31">
      <c r="P1321" s="750" t="s">
        <v>12725</v>
      </c>
      <c r="Q1321" s="750" t="s">
        <v>12726</v>
      </c>
      <c r="R1321" s="750" t="s">
        <v>11474</v>
      </c>
      <c r="S1321" s="730">
        <v>0.22395425036178199</v>
      </c>
      <c r="T1321" s="750" t="s">
        <v>11475</v>
      </c>
      <c r="U1321" s="750" t="s">
        <v>11541</v>
      </c>
      <c r="V1321" s="750" t="s">
        <v>11524</v>
      </c>
      <c r="W1321" s="750" t="s">
        <v>11475</v>
      </c>
      <c r="X1321" s="750">
        <v>6</v>
      </c>
      <c r="Y1321" s="750">
        <v>74</v>
      </c>
      <c r="Z1321" s="750" t="s">
        <v>12714</v>
      </c>
      <c r="AA1321" s="750">
        <v>1</v>
      </c>
      <c r="AB1321" s="750">
        <v>0</v>
      </c>
      <c r="AC1321" s="750">
        <v>0</v>
      </c>
      <c r="AD1321" s="750">
        <v>0</v>
      </c>
      <c r="AE1321" s="750" t="s">
        <v>11475</v>
      </c>
    </row>
    <row r="1322" spans="16:31">
      <c r="P1322" s="750" t="s">
        <v>12727</v>
      </c>
      <c r="Q1322" s="750" t="s">
        <v>12726</v>
      </c>
      <c r="R1322" s="750" t="s">
        <v>11474</v>
      </c>
      <c r="S1322" s="730">
        <v>1.45452853791238</v>
      </c>
      <c r="T1322" s="750" t="s">
        <v>11475</v>
      </c>
      <c r="U1322" s="750" t="s">
        <v>11476</v>
      </c>
      <c r="V1322" s="750" t="s">
        <v>11477</v>
      </c>
      <c r="W1322" s="750" t="s">
        <v>11475</v>
      </c>
      <c r="X1322" s="750">
        <v>6</v>
      </c>
      <c r="Y1322" s="750">
        <v>74</v>
      </c>
      <c r="Z1322" s="750" t="s">
        <v>12714</v>
      </c>
      <c r="AA1322" s="750">
        <v>1</v>
      </c>
      <c r="AB1322" s="750">
        <v>0</v>
      </c>
      <c r="AC1322" s="750">
        <v>0</v>
      </c>
      <c r="AD1322" s="750">
        <v>0</v>
      </c>
      <c r="AE1322" s="750" t="s">
        <v>11475</v>
      </c>
    </row>
    <row r="1323" spans="16:31">
      <c r="P1323" s="750" t="s">
        <v>12721</v>
      </c>
      <c r="Q1323" s="750" t="s">
        <v>12726</v>
      </c>
      <c r="R1323" s="750" t="s">
        <v>11474</v>
      </c>
      <c r="S1323" s="730">
        <v>0.106109226433036</v>
      </c>
      <c r="T1323" s="750" t="s">
        <v>11475</v>
      </c>
      <c r="U1323" s="750" t="s">
        <v>11523</v>
      </c>
      <c r="V1323" s="750" t="s">
        <v>11524</v>
      </c>
      <c r="W1323" s="750" t="s">
        <v>923</v>
      </c>
      <c r="X1323" s="750">
        <v>6</v>
      </c>
      <c r="Y1323" s="750">
        <v>74</v>
      </c>
      <c r="Z1323" s="750" t="s">
        <v>12714</v>
      </c>
      <c r="AA1323" s="750">
        <v>0</v>
      </c>
      <c r="AB1323" s="750">
        <v>1</v>
      </c>
      <c r="AC1323" s="750">
        <v>0</v>
      </c>
      <c r="AD1323" s="750">
        <v>0</v>
      </c>
      <c r="AE1323" s="750" t="s">
        <v>11475</v>
      </c>
    </row>
    <row r="1324" spans="16:31">
      <c r="P1324" s="750" t="s">
        <v>12722</v>
      </c>
      <c r="Q1324" s="750" t="s">
        <v>12726</v>
      </c>
      <c r="R1324" s="750" t="s">
        <v>11474</v>
      </c>
      <c r="S1324" s="730">
        <v>0.29670561425545</v>
      </c>
      <c r="T1324" s="750" t="s">
        <v>11475</v>
      </c>
      <c r="U1324" s="750" t="s">
        <v>11523</v>
      </c>
      <c r="V1324" s="750" t="s">
        <v>11524</v>
      </c>
      <c r="W1324" s="750" t="s">
        <v>923</v>
      </c>
      <c r="X1324" s="750">
        <v>6</v>
      </c>
      <c r="Y1324" s="750">
        <v>74</v>
      </c>
      <c r="Z1324" s="750" t="s">
        <v>12714</v>
      </c>
      <c r="AA1324" s="750">
        <v>0</v>
      </c>
      <c r="AB1324" s="750">
        <v>1</v>
      </c>
      <c r="AC1324" s="750">
        <v>0</v>
      </c>
      <c r="AD1324" s="750">
        <v>0</v>
      </c>
      <c r="AE1324" s="750" t="s">
        <v>11475</v>
      </c>
    </row>
    <row r="1325" spans="16:31">
      <c r="P1325" s="750" t="s">
        <v>12722</v>
      </c>
      <c r="Q1325" s="750" t="s">
        <v>12726</v>
      </c>
      <c r="R1325" s="750" t="s">
        <v>11474</v>
      </c>
      <c r="S1325" s="730">
        <v>0.52546719689103205</v>
      </c>
      <c r="T1325" s="750" t="s">
        <v>11475</v>
      </c>
      <c r="U1325" s="750" t="s">
        <v>11523</v>
      </c>
      <c r="V1325" s="750" t="s">
        <v>11524</v>
      </c>
      <c r="W1325" s="750" t="s">
        <v>923</v>
      </c>
      <c r="X1325" s="750">
        <v>6</v>
      </c>
      <c r="Y1325" s="750">
        <v>74</v>
      </c>
      <c r="Z1325" s="750" t="s">
        <v>12714</v>
      </c>
      <c r="AA1325" s="750">
        <v>0</v>
      </c>
      <c r="AB1325" s="750">
        <v>1</v>
      </c>
      <c r="AC1325" s="750">
        <v>0</v>
      </c>
      <c r="AD1325" s="750">
        <v>0</v>
      </c>
      <c r="AE1325" s="750" t="s">
        <v>11475</v>
      </c>
    </row>
    <row r="1326" spans="16:31">
      <c r="P1326" s="750" t="s">
        <v>12728</v>
      </c>
      <c r="Q1326" s="750" t="s">
        <v>12726</v>
      </c>
      <c r="R1326" s="750" t="s">
        <v>11474</v>
      </c>
      <c r="S1326" s="730">
        <v>6.7404965547769993E-2</v>
      </c>
      <c r="T1326" s="750" t="s">
        <v>11475</v>
      </c>
      <c r="U1326" s="750" t="s">
        <v>11501</v>
      </c>
      <c r="V1326" s="750" t="s">
        <v>11501</v>
      </c>
      <c r="W1326" s="750" t="s">
        <v>11475</v>
      </c>
      <c r="X1326" s="750">
        <v>6</v>
      </c>
      <c r="Y1326" s="750">
        <v>74</v>
      </c>
      <c r="Z1326" s="750" t="s">
        <v>12714</v>
      </c>
      <c r="AA1326" s="750">
        <v>1</v>
      </c>
      <c r="AB1326" s="750">
        <v>0</v>
      </c>
      <c r="AC1326" s="750">
        <v>0</v>
      </c>
      <c r="AD1326" s="750">
        <v>8</v>
      </c>
      <c r="AE1326" s="750" t="s">
        <v>11475</v>
      </c>
    </row>
    <row r="1327" spans="16:31">
      <c r="P1327" s="750" t="s">
        <v>12729</v>
      </c>
      <c r="Q1327" s="750" t="s">
        <v>12726</v>
      </c>
      <c r="R1327" s="750" t="s">
        <v>11474</v>
      </c>
      <c r="S1327" s="730">
        <v>8.3101862572853E-2</v>
      </c>
      <c r="T1327" s="750" t="s">
        <v>11475</v>
      </c>
      <c r="U1327" s="750" t="s">
        <v>11501</v>
      </c>
      <c r="V1327" s="750" t="s">
        <v>11501</v>
      </c>
      <c r="W1327" s="750" t="s">
        <v>11475</v>
      </c>
      <c r="X1327" s="750">
        <v>6</v>
      </c>
      <c r="Y1327" s="750">
        <v>74</v>
      </c>
      <c r="Z1327" s="750" t="s">
        <v>12714</v>
      </c>
      <c r="AA1327" s="750">
        <v>1</v>
      </c>
      <c r="AB1327" s="750">
        <v>0</v>
      </c>
      <c r="AC1327" s="750">
        <v>0</v>
      </c>
      <c r="AD1327" s="750">
        <v>8</v>
      </c>
      <c r="AE1327" s="750" t="s">
        <v>11475</v>
      </c>
    </row>
    <row r="1328" spans="16:31">
      <c r="P1328" s="750" t="s">
        <v>12730</v>
      </c>
      <c r="Q1328" s="750" t="s">
        <v>12726</v>
      </c>
      <c r="R1328" s="750" t="s">
        <v>11474</v>
      </c>
      <c r="S1328" s="730">
        <v>6.9258586276344E-2</v>
      </c>
      <c r="T1328" s="750" t="s">
        <v>11475</v>
      </c>
      <c r="U1328" s="750" t="s">
        <v>11501</v>
      </c>
      <c r="V1328" s="750" t="s">
        <v>11501</v>
      </c>
      <c r="W1328" s="750" t="s">
        <v>11475</v>
      </c>
      <c r="X1328" s="750">
        <v>6</v>
      </c>
      <c r="Y1328" s="750">
        <v>74</v>
      </c>
      <c r="Z1328" s="750" t="s">
        <v>12714</v>
      </c>
      <c r="AA1328" s="750">
        <v>1</v>
      </c>
      <c r="AB1328" s="750">
        <v>0</v>
      </c>
      <c r="AC1328" s="750">
        <v>0</v>
      </c>
      <c r="AD1328" s="750">
        <v>8</v>
      </c>
      <c r="AE1328" s="750" t="s">
        <v>11475</v>
      </c>
    </row>
    <row r="1329" spans="16:31">
      <c r="P1329" s="750" t="s">
        <v>12731</v>
      </c>
      <c r="Q1329" s="750" t="s">
        <v>12726</v>
      </c>
      <c r="R1329" s="750" t="s">
        <v>11474</v>
      </c>
      <c r="S1329" s="730">
        <v>5.7504744967368002E-2</v>
      </c>
      <c r="T1329" s="750" t="s">
        <v>11475</v>
      </c>
      <c r="U1329" s="750" t="s">
        <v>11492</v>
      </c>
      <c r="V1329" s="750" t="s">
        <v>11524</v>
      </c>
      <c r="W1329" s="750" t="s">
        <v>11475</v>
      </c>
      <c r="X1329" s="750">
        <v>6</v>
      </c>
      <c r="Y1329" s="750">
        <v>74</v>
      </c>
      <c r="Z1329" s="750" t="s">
        <v>12714</v>
      </c>
      <c r="AA1329" s="750">
        <v>1</v>
      </c>
      <c r="AB1329" s="750">
        <v>0</v>
      </c>
      <c r="AC1329" s="750">
        <v>0</v>
      </c>
      <c r="AD1329" s="750">
        <v>0</v>
      </c>
      <c r="AE1329" s="750" t="s">
        <v>11475</v>
      </c>
    </row>
    <row r="1330" spans="16:31">
      <c r="P1330" s="750" t="s">
        <v>12732</v>
      </c>
      <c r="Q1330" s="750" t="s">
        <v>12726</v>
      </c>
      <c r="R1330" s="750" t="s">
        <v>11474</v>
      </c>
      <c r="S1330" s="730">
        <v>3.6359292971484998E-2</v>
      </c>
      <c r="T1330" s="750" t="s">
        <v>11475</v>
      </c>
      <c r="U1330" s="750" t="s">
        <v>11476</v>
      </c>
      <c r="V1330" s="750" t="s">
        <v>11477</v>
      </c>
      <c r="W1330" s="750" t="s">
        <v>11475</v>
      </c>
      <c r="X1330" s="750">
        <v>6</v>
      </c>
      <c r="Y1330" s="750">
        <v>74</v>
      </c>
      <c r="Z1330" s="750" t="s">
        <v>12714</v>
      </c>
      <c r="AA1330" s="750">
        <v>1</v>
      </c>
      <c r="AB1330" s="750">
        <v>0</v>
      </c>
      <c r="AC1330" s="750">
        <v>0</v>
      </c>
      <c r="AD1330" s="750">
        <v>0</v>
      </c>
      <c r="AE1330" s="750" t="s">
        <v>11475</v>
      </c>
    </row>
    <row r="1331" spans="16:31">
      <c r="P1331" s="750" t="s">
        <v>12733</v>
      </c>
      <c r="Q1331" s="750" t="s">
        <v>12726</v>
      </c>
      <c r="R1331" s="750" t="s">
        <v>11474</v>
      </c>
      <c r="S1331" s="730">
        <v>5.3333248233463998E-2</v>
      </c>
      <c r="T1331" s="750" t="s">
        <v>11475</v>
      </c>
      <c r="U1331" s="750" t="s">
        <v>11541</v>
      </c>
      <c r="V1331" s="750" t="s">
        <v>11524</v>
      </c>
      <c r="W1331" s="750" t="s">
        <v>11475</v>
      </c>
      <c r="X1331" s="750">
        <v>6</v>
      </c>
      <c r="Y1331" s="750">
        <v>74</v>
      </c>
      <c r="Z1331" s="750" t="s">
        <v>12714</v>
      </c>
      <c r="AA1331" s="750">
        <v>1</v>
      </c>
      <c r="AB1331" s="750">
        <v>0</v>
      </c>
      <c r="AC1331" s="750">
        <v>0</v>
      </c>
      <c r="AD1331" s="750">
        <v>0</v>
      </c>
      <c r="AE1331" s="750" t="s">
        <v>11475</v>
      </c>
    </row>
    <row r="1332" spans="16:31">
      <c r="P1332" s="750" t="s">
        <v>12734</v>
      </c>
      <c r="Q1332" s="750" t="s">
        <v>12726</v>
      </c>
      <c r="R1332" s="750" t="s">
        <v>11474</v>
      </c>
      <c r="S1332" s="730">
        <v>3.7761660736833E-2</v>
      </c>
      <c r="T1332" s="750" t="s">
        <v>11475</v>
      </c>
      <c r="U1332" s="750" t="s">
        <v>11541</v>
      </c>
      <c r="V1332" s="750" t="s">
        <v>11524</v>
      </c>
      <c r="W1332" s="750" t="s">
        <v>11475</v>
      </c>
      <c r="X1332" s="750">
        <v>6</v>
      </c>
      <c r="Y1332" s="750">
        <v>74</v>
      </c>
      <c r="Z1332" s="750" t="s">
        <v>12714</v>
      </c>
      <c r="AA1332" s="750">
        <v>1</v>
      </c>
      <c r="AB1332" s="750">
        <v>0</v>
      </c>
      <c r="AC1332" s="750">
        <v>0</v>
      </c>
      <c r="AD1332" s="750">
        <v>0</v>
      </c>
      <c r="AE1332" s="750" t="s">
        <v>11475</v>
      </c>
    </row>
    <row r="1333" spans="16:31">
      <c r="P1333" s="750" t="s">
        <v>12735</v>
      </c>
      <c r="Q1333" s="750" t="s">
        <v>12726</v>
      </c>
      <c r="R1333" s="750" t="s">
        <v>11474</v>
      </c>
      <c r="S1333" s="730">
        <v>9.5963393194496996E-2</v>
      </c>
      <c r="T1333" s="750" t="s">
        <v>11475</v>
      </c>
      <c r="U1333" s="750" t="s">
        <v>11492</v>
      </c>
      <c r="V1333" s="750" t="s">
        <v>11524</v>
      </c>
      <c r="W1333" s="750" t="s">
        <v>11475</v>
      </c>
      <c r="X1333" s="750">
        <v>6</v>
      </c>
      <c r="Y1333" s="750">
        <v>74</v>
      </c>
      <c r="Z1333" s="750" t="s">
        <v>12714</v>
      </c>
      <c r="AA1333" s="750">
        <v>1</v>
      </c>
      <c r="AB1333" s="750">
        <v>0</v>
      </c>
      <c r="AC1333" s="750">
        <v>0</v>
      </c>
      <c r="AD1333" s="750">
        <v>0</v>
      </c>
      <c r="AE1333" s="750" t="s">
        <v>11475</v>
      </c>
    </row>
    <row r="1334" spans="16:31">
      <c r="P1334" s="750" t="s">
        <v>12736</v>
      </c>
      <c r="Q1334" s="750" t="s">
        <v>12737</v>
      </c>
      <c r="R1334" s="750" t="s">
        <v>11474</v>
      </c>
      <c r="S1334" s="730">
        <v>1.45381036083986</v>
      </c>
      <c r="T1334" s="750" t="s">
        <v>11475</v>
      </c>
      <c r="U1334" s="750" t="s">
        <v>11541</v>
      </c>
      <c r="V1334" s="750" t="s">
        <v>11524</v>
      </c>
      <c r="W1334" s="750" t="s">
        <v>11475</v>
      </c>
      <c r="X1334" s="750">
        <v>6</v>
      </c>
      <c r="Y1334" s="750">
        <v>75</v>
      </c>
      <c r="Z1334" s="750" t="s">
        <v>12738</v>
      </c>
      <c r="AA1334" s="750">
        <v>1</v>
      </c>
      <c r="AB1334" s="750">
        <v>0</v>
      </c>
      <c r="AC1334" s="750">
        <v>0</v>
      </c>
      <c r="AD1334" s="750">
        <v>0</v>
      </c>
      <c r="AE1334" s="750" t="s">
        <v>11475</v>
      </c>
    </row>
    <row r="1335" spans="16:31">
      <c r="P1335" s="750" t="s">
        <v>12739</v>
      </c>
      <c r="Q1335" s="750" t="s">
        <v>12737</v>
      </c>
      <c r="R1335" s="750" t="s">
        <v>11474</v>
      </c>
      <c r="S1335" s="730">
        <v>0.16305132912703801</v>
      </c>
      <c r="T1335" s="750" t="s">
        <v>11475</v>
      </c>
      <c r="U1335" s="750" t="s">
        <v>11492</v>
      </c>
      <c r="V1335" s="750" t="s">
        <v>11524</v>
      </c>
      <c r="W1335" s="750" t="s">
        <v>11475</v>
      </c>
      <c r="X1335" s="750">
        <v>6</v>
      </c>
      <c r="Y1335" s="750">
        <v>75</v>
      </c>
      <c r="Z1335" s="750" t="s">
        <v>12738</v>
      </c>
      <c r="AA1335" s="750">
        <v>1</v>
      </c>
      <c r="AB1335" s="750">
        <v>0</v>
      </c>
      <c r="AC1335" s="750">
        <v>0</v>
      </c>
      <c r="AD1335" s="750">
        <v>0</v>
      </c>
      <c r="AE1335" s="750" t="s">
        <v>11475</v>
      </c>
    </row>
    <row r="1336" spans="16:31">
      <c r="P1336" s="750" t="s">
        <v>12740</v>
      </c>
      <c r="Q1336" s="750" t="s">
        <v>12741</v>
      </c>
      <c r="R1336" s="750" t="s">
        <v>11474</v>
      </c>
      <c r="S1336" s="730">
        <v>0.22973046391551999</v>
      </c>
      <c r="T1336" s="750" t="s">
        <v>11475</v>
      </c>
      <c r="U1336" s="750" t="s">
        <v>11492</v>
      </c>
      <c r="V1336" s="750" t="s">
        <v>11493</v>
      </c>
      <c r="W1336" s="750" t="s">
        <v>11475</v>
      </c>
      <c r="X1336" s="750">
        <v>6</v>
      </c>
      <c r="Y1336" s="750">
        <v>75</v>
      </c>
      <c r="Z1336" s="750" t="s">
        <v>12738</v>
      </c>
      <c r="AA1336" s="750">
        <v>1</v>
      </c>
      <c r="AB1336" s="750">
        <v>0</v>
      </c>
      <c r="AC1336" s="750">
        <v>0</v>
      </c>
      <c r="AD1336" s="750">
        <v>0</v>
      </c>
      <c r="AE1336" s="750" t="s">
        <v>11475</v>
      </c>
    </row>
    <row r="1337" spans="16:31">
      <c r="P1337" s="750" t="s">
        <v>12742</v>
      </c>
      <c r="Q1337" s="750" t="s">
        <v>12741</v>
      </c>
      <c r="R1337" s="750" t="s">
        <v>11474</v>
      </c>
      <c r="S1337" s="730">
        <v>0.44078846096348701</v>
      </c>
      <c r="T1337" s="750" t="s">
        <v>11475</v>
      </c>
      <c r="U1337" s="750" t="s">
        <v>11541</v>
      </c>
      <c r="V1337" s="750" t="s">
        <v>11524</v>
      </c>
      <c r="W1337" s="750" t="s">
        <v>11475</v>
      </c>
      <c r="X1337" s="750">
        <v>6</v>
      </c>
      <c r="Y1337" s="750">
        <v>75</v>
      </c>
      <c r="Z1337" s="750" t="s">
        <v>12738</v>
      </c>
      <c r="AA1337" s="750">
        <v>1</v>
      </c>
      <c r="AB1337" s="750">
        <v>0</v>
      </c>
      <c r="AC1337" s="750">
        <v>0</v>
      </c>
      <c r="AD1337" s="750">
        <v>0</v>
      </c>
      <c r="AE1337" s="750" t="s">
        <v>11475</v>
      </c>
    </row>
    <row r="1338" spans="16:31">
      <c r="P1338" s="750" t="s">
        <v>12743</v>
      </c>
      <c r="Q1338" s="750" t="s">
        <v>12741</v>
      </c>
      <c r="R1338" s="750" t="s">
        <v>11474</v>
      </c>
      <c r="S1338" s="730">
        <v>0.16952724559110899</v>
      </c>
      <c r="T1338" s="750" t="s">
        <v>11475</v>
      </c>
      <c r="U1338" s="750" t="s">
        <v>11541</v>
      </c>
      <c r="V1338" s="750" t="s">
        <v>11524</v>
      </c>
      <c r="W1338" s="750" t="s">
        <v>11475</v>
      </c>
      <c r="X1338" s="750">
        <v>6</v>
      </c>
      <c r="Y1338" s="750">
        <v>75</v>
      </c>
      <c r="Z1338" s="750" t="s">
        <v>12738</v>
      </c>
      <c r="AA1338" s="750">
        <v>1</v>
      </c>
      <c r="AB1338" s="750">
        <v>0</v>
      </c>
      <c r="AC1338" s="750">
        <v>0</v>
      </c>
      <c r="AD1338" s="750">
        <v>0</v>
      </c>
      <c r="AE1338" s="750" t="s">
        <v>11475</v>
      </c>
    </row>
    <row r="1339" spans="16:31">
      <c r="P1339" s="750" t="s">
        <v>12744</v>
      </c>
      <c r="Q1339" s="750" t="s">
        <v>12741</v>
      </c>
      <c r="R1339" s="750" t="s">
        <v>11474</v>
      </c>
      <c r="S1339" s="730">
        <v>0.104093523143307</v>
      </c>
      <c r="T1339" s="750" t="s">
        <v>11475</v>
      </c>
      <c r="U1339" s="750" t="s">
        <v>11553</v>
      </c>
      <c r="V1339" s="750" t="s">
        <v>11554</v>
      </c>
      <c r="W1339" s="750" t="s">
        <v>11475</v>
      </c>
      <c r="X1339" s="750">
        <v>6</v>
      </c>
      <c r="Y1339" s="750">
        <v>75</v>
      </c>
      <c r="Z1339" s="750" t="s">
        <v>12738</v>
      </c>
      <c r="AA1339" s="750">
        <v>1</v>
      </c>
      <c r="AB1339" s="750">
        <v>0</v>
      </c>
      <c r="AC1339" s="750">
        <v>0</v>
      </c>
      <c r="AD1339" s="750">
        <v>0</v>
      </c>
      <c r="AE1339" s="750" t="s">
        <v>11475</v>
      </c>
    </row>
    <row r="1340" spans="16:31">
      <c r="P1340" s="750" t="s">
        <v>12745</v>
      </c>
      <c r="Q1340" s="750" t="s">
        <v>12741</v>
      </c>
      <c r="R1340" s="750" t="s">
        <v>11474</v>
      </c>
      <c r="S1340" s="730">
        <v>0.54160249113011905</v>
      </c>
      <c r="T1340" s="750" t="s">
        <v>11475</v>
      </c>
      <c r="U1340" s="750" t="s">
        <v>11501</v>
      </c>
      <c r="V1340" s="750" t="s">
        <v>11501</v>
      </c>
      <c r="W1340" s="750" t="s">
        <v>11475</v>
      </c>
      <c r="X1340" s="750">
        <v>6</v>
      </c>
      <c r="Y1340" s="750">
        <v>75</v>
      </c>
      <c r="Z1340" s="750" t="s">
        <v>12738</v>
      </c>
      <c r="AA1340" s="750">
        <v>1</v>
      </c>
      <c r="AB1340" s="750">
        <v>0</v>
      </c>
      <c r="AC1340" s="750">
        <v>0</v>
      </c>
      <c r="AD1340" s="750">
        <v>8</v>
      </c>
      <c r="AE1340" s="750" t="s">
        <v>11475</v>
      </c>
    </row>
    <row r="1341" spans="16:31">
      <c r="P1341" s="750" t="s">
        <v>12746</v>
      </c>
      <c r="Q1341" s="750" t="s">
        <v>12741</v>
      </c>
      <c r="R1341" s="750" t="s">
        <v>11474</v>
      </c>
      <c r="S1341" s="730">
        <v>0.39417414815852603</v>
      </c>
      <c r="T1341" s="750" t="s">
        <v>11475</v>
      </c>
      <c r="U1341" s="750" t="s">
        <v>11501</v>
      </c>
      <c r="V1341" s="750" t="s">
        <v>11501</v>
      </c>
      <c r="W1341" s="750" t="s">
        <v>11475</v>
      </c>
      <c r="X1341" s="750">
        <v>6</v>
      </c>
      <c r="Y1341" s="750">
        <v>75</v>
      </c>
      <c r="Z1341" s="750" t="s">
        <v>12738</v>
      </c>
      <c r="AA1341" s="750">
        <v>1</v>
      </c>
      <c r="AB1341" s="750">
        <v>0</v>
      </c>
      <c r="AC1341" s="750">
        <v>0</v>
      </c>
      <c r="AD1341" s="750">
        <v>8</v>
      </c>
      <c r="AE1341" s="750" t="s">
        <v>11475</v>
      </c>
    </row>
    <row r="1342" spans="16:31">
      <c r="P1342" s="750" t="s">
        <v>12747</v>
      </c>
      <c r="Q1342" s="750" t="s">
        <v>12741</v>
      </c>
      <c r="R1342" s="750" t="s">
        <v>11474</v>
      </c>
      <c r="S1342" s="730">
        <v>3.2887709896468997E-2</v>
      </c>
      <c r="T1342" s="750" t="s">
        <v>11475</v>
      </c>
      <c r="U1342" s="750" t="s">
        <v>11501</v>
      </c>
      <c r="V1342" s="750" t="s">
        <v>11501</v>
      </c>
      <c r="W1342" s="750" t="s">
        <v>11475</v>
      </c>
      <c r="X1342" s="750">
        <v>6</v>
      </c>
      <c r="Y1342" s="750">
        <v>75</v>
      </c>
      <c r="Z1342" s="750" t="s">
        <v>12738</v>
      </c>
      <c r="AA1342" s="750">
        <v>1</v>
      </c>
      <c r="AB1342" s="750">
        <v>0</v>
      </c>
      <c r="AC1342" s="750">
        <v>0</v>
      </c>
      <c r="AD1342" s="750">
        <v>8</v>
      </c>
      <c r="AE1342" s="750" t="s">
        <v>11475</v>
      </c>
    </row>
    <row r="1343" spans="16:31">
      <c r="P1343" s="750" t="s">
        <v>12748</v>
      </c>
      <c r="Q1343" s="750" t="s">
        <v>12741</v>
      </c>
      <c r="R1343" s="750" t="s">
        <v>11474</v>
      </c>
      <c r="S1343" s="730">
        <v>0.17061118550014301</v>
      </c>
      <c r="T1343" s="750" t="s">
        <v>11475</v>
      </c>
      <c r="U1343" s="750" t="s">
        <v>11492</v>
      </c>
      <c r="V1343" s="750" t="s">
        <v>11524</v>
      </c>
      <c r="W1343" s="750" t="s">
        <v>11475</v>
      </c>
      <c r="X1343" s="750">
        <v>6</v>
      </c>
      <c r="Y1343" s="750">
        <v>75</v>
      </c>
      <c r="Z1343" s="750" t="s">
        <v>12738</v>
      </c>
      <c r="AA1343" s="750">
        <v>1</v>
      </c>
      <c r="AB1343" s="750">
        <v>0</v>
      </c>
      <c r="AC1343" s="750">
        <v>0</v>
      </c>
      <c r="AD1343" s="750">
        <v>0</v>
      </c>
      <c r="AE1343" s="750" t="s">
        <v>11475</v>
      </c>
    </row>
    <row r="1344" spans="16:31">
      <c r="P1344" s="750" t="s">
        <v>12749</v>
      </c>
      <c r="Q1344" s="750" t="s">
        <v>12741</v>
      </c>
      <c r="R1344" s="750" t="s">
        <v>11474</v>
      </c>
      <c r="S1344" s="730">
        <v>5.8295726057450002E-2</v>
      </c>
      <c r="T1344" s="750" t="s">
        <v>11475</v>
      </c>
      <c r="U1344" s="750" t="s">
        <v>11541</v>
      </c>
      <c r="V1344" s="750" t="s">
        <v>11524</v>
      </c>
      <c r="W1344" s="750" t="s">
        <v>11475</v>
      </c>
      <c r="X1344" s="750">
        <v>6</v>
      </c>
      <c r="Y1344" s="750">
        <v>75</v>
      </c>
      <c r="Z1344" s="750" t="s">
        <v>12738</v>
      </c>
      <c r="AA1344" s="750">
        <v>1</v>
      </c>
      <c r="AB1344" s="750">
        <v>0</v>
      </c>
      <c r="AC1344" s="750">
        <v>0</v>
      </c>
      <c r="AD1344" s="750">
        <v>0</v>
      </c>
      <c r="AE1344" s="750" t="s">
        <v>11475</v>
      </c>
    </row>
    <row r="1345" spans="16:31">
      <c r="P1345" s="750" t="s">
        <v>12750</v>
      </c>
      <c r="Q1345" s="750" t="s">
        <v>1400</v>
      </c>
      <c r="R1345" s="750" t="s">
        <v>11474</v>
      </c>
      <c r="S1345" s="730">
        <v>0.79644327547973104</v>
      </c>
      <c r="T1345" s="750" t="s">
        <v>11475</v>
      </c>
      <c r="U1345" s="750" t="s">
        <v>11492</v>
      </c>
      <c r="V1345" s="750" t="s">
        <v>11493</v>
      </c>
      <c r="W1345" s="750" t="s">
        <v>11475</v>
      </c>
      <c r="X1345" s="750">
        <v>6</v>
      </c>
      <c r="Y1345" s="750">
        <v>76</v>
      </c>
      <c r="Z1345" s="750" t="s">
        <v>12751</v>
      </c>
      <c r="AA1345" s="750">
        <v>1</v>
      </c>
      <c r="AB1345" s="750">
        <v>0</v>
      </c>
      <c r="AC1345" s="750">
        <v>0</v>
      </c>
      <c r="AD1345" s="750">
        <v>0</v>
      </c>
      <c r="AE1345" s="750" t="s">
        <v>11475</v>
      </c>
    </row>
    <row r="1346" spans="16:31">
      <c r="P1346" s="750" t="s">
        <v>12752</v>
      </c>
      <c r="Q1346" s="750" t="s">
        <v>1400</v>
      </c>
      <c r="R1346" s="750" t="s">
        <v>11474</v>
      </c>
      <c r="S1346" s="730">
        <v>0.34646874551468798</v>
      </c>
      <c r="T1346" s="750" t="s">
        <v>11475</v>
      </c>
      <c r="U1346" s="750" t="s">
        <v>11523</v>
      </c>
      <c r="V1346" s="750" t="s">
        <v>11524</v>
      </c>
      <c r="W1346" s="750" t="s">
        <v>923</v>
      </c>
      <c r="X1346" s="750">
        <v>6</v>
      </c>
      <c r="Y1346" s="750">
        <v>76</v>
      </c>
      <c r="Z1346" s="750" t="s">
        <v>12751</v>
      </c>
      <c r="AA1346" s="750">
        <v>0</v>
      </c>
      <c r="AB1346" s="750">
        <v>1</v>
      </c>
      <c r="AC1346" s="750">
        <v>0</v>
      </c>
      <c r="AD1346" s="750">
        <v>0</v>
      </c>
      <c r="AE1346" s="750" t="s">
        <v>11475</v>
      </c>
    </row>
    <row r="1347" spans="16:31">
      <c r="P1347" s="750" t="s">
        <v>12743</v>
      </c>
      <c r="Q1347" s="750" t="s">
        <v>1400</v>
      </c>
      <c r="R1347" s="750" t="s">
        <v>11474</v>
      </c>
      <c r="S1347" s="730">
        <v>0.548535638897655</v>
      </c>
      <c r="T1347" s="750" t="s">
        <v>11475</v>
      </c>
      <c r="U1347" s="750" t="s">
        <v>11541</v>
      </c>
      <c r="V1347" s="750" t="s">
        <v>11524</v>
      </c>
      <c r="W1347" s="750" t="s">
        <v>11475</v>
      </c>
      <c r="X1347" s="750">
        <v>6</v>
      </c>
      <c r="Y1347" s="750">
        <v>76</v>
      </c>
      <c r="Z1347" s="750" t="s">
        <v>12751</v>
      </c>
      <c r="AA1347" s="750">
        <v>1</v>
      </c>
      <c r="AB1347" s="750">
        <v>0</v>
      </c>
      <c r="AC1347" s="750">
        <v>0</v>
      </c>
      <c r="AD1347" s="750">
        <v>0</v>
      </c>
      <c r="AE1347" s="750" t="s">
        <v>11475</v>
      </c>
    </row>
    <row r="1348" spans="16:31">
      <c r="P1348" s="750" t="s">
        <v>12753</v>
      </c>
      <c r="Q1348" s="750" t="s">
        <v>1400</v>
      </c>
      <c r="R1348" s="750" t="s">
        <v>11474</v>
      </c>
      <c r="S1348" s="730">
        <v>2.9991894556974999E-2</v>
      </c>
      <c r="T1348" s="750" t="s">
        <v>11475</v>
      </c>
      <c r="U1348" s="750" t="s">
        <v>11492</v>
      </c>
      <c r="V1348" s="750" t="s">
        <v>11493</v>
      </c>
      <c r="W1348" s="750" t="s">
        <v>11475</v>
      </c>
      <c r="X1348" s="750">
        <v>6</v>
      </c>
      <c r="Y1348" s="750">
        <v>76</v>
      </c>
      <c r="Z1348" s="750" t="s">
        <v>12751</v>
      </c>
      <c r="AA1348" s="750">
        <v>1</v>
      </c>
      <c r="AB1348" s="750">
        <v>0</v>
      </c>
      <c r="AC1348" s="750">
        <v>0</v>
      </c>
      <c r="AD1348" s="750">
        <v>0</v>
      </c>
      <c r="AE1348" s="750" t="s">
        <v>11475</v>
      </c>
    </row>
    <row r="1349" spans="16:31">
      <c r="P1349" s="750" t="s">
        <v>12754</v>
      </c>
      <c r="Q1349" s="750" t="s">
        <v>998</v>
      </c>
      <c r="R1349" s="750" t="s">
        <v>929</v>
      </c>
      <c r="S1349" s="730">
        <v>3.1070353123171999E-2</v>
      </c>
      <c r="T1349" s="750" t="s">
        <v>11475</v>
      </c>
      <c r="U1349" s="750" t="s">
        <v>11492</v>
      </c>
      <c r="V1349" s="750" t="s">
        <v>11493</v>
      </c>
      <c r="W1349" s="750" t="s">
        <v>11475</v>
      </c>
      <c r="X1349" s="750">
        <v>6</v>
      </c>
      <c r="Y1349" s="750">
        <v>76</v>
      </c>
      <c r="Z1349" s="750" t="s">
        <v>12751</v>
      </c>
      <c r="AA1349" s="750">
        <v>1</v>
      </c>
      <c r="AB1349" s="750">
        <v>0</v>
      </c>
      <c r="AC1349" s="750">
        <v>0</v>
      </c>
      <c r="AD1349" s="750">
        <v>0</v>
      </c>
      <c r="AE1349" s="750" t="s">
        <v>11475</v>
      </c>
    </row>
    <row r="1350" spans="16:31">
      <c r="P1350" s="750" t="s">
        <v>12755</v>
      </c>
      <c r="Q1350" s="750" t="s">
        <v>998</v>
      </c>
      <c r="R1350" s="750" t="s">
        <v>929</v>
      </c>
      <c r="S1350" s="730">
        <v>3.0260186108351E-2</v>
      </c>
      <c r="T1350" s="750" t="s">
        <v>11475</v>
      </c>
      <c r="U1350" s="750" t="s">
        <v>11492</v>
      </c>
      <c r="V1350" s="750" t="s">
        <v>11493</v>
      </c>
      <c r="W1350" s="750" t="s">
        <v>11475</v>
      </c>
      <c r="X1350" s="750">
        <v>6</v>
      </c>
      <c r="Y1350" s="750">
        <v>76</v>
      </c>
      <c r="Z1350" s="750" t="s">
        <v>12751</v>
      </c>
      <c r="AA1350" s="750">
        <v>1</v>
      </c>
      <c r="AB1350" s="750">
        <v>0</v>
      </c>
      <c r="AC1350" s="750">
        <v>0</v>
      </c>
      <c r="AD1350" s="750">
        <v>0</v>
      </c>
      <c r="AE1350" s="750" t="s">
        <v>11475</v>
      </c>
    </row>
    <row r="1351" spans="16:31">
      <c r="P1351" s="750" t="s">
        <v>12756</v>
      </c>
      <c r="Q1351" s="750" t="s">
        <v>998</v>
      </c>
      <c r="R1351" s="750" t="s">
        <v>11474</v>
      </c>
      <c r="S1351" s="730">
        <v>0.33292408355769698</v>
      </c>
      <c r="T1351" s="750" t="s">
        <v>11475</v>
      </c>
      <c r="U1351" s="750" t="s">
        <v>11541</v>
      </c>
      <c r="V1351" s="750" t="s">
        <v>11524</v>
      </c>
      <c r="W1351" s="750" t="s">
        <v>11475</v>
      </c>
      <c r="X1351" s="750">
        <v>6</v>
      </c>
      <c r="Y1351" s="750">
        <v>76</v>
      </c>
      <c r="Z1351" s="750" t="s">
        <v>12751</v>
      </c>
      <c r="AA1351" s="750">
        <v>1</v>
      </c>
      <c r="AB1351" s="750">
        <v>0</v>
      </c>
      <c r="AC1351" s="750">
        <v>0</v>
      </c>
      <c r="AD1351" s="750">
        <v>0</v>
      </c>
      <c r="AE1351" s="750" t="s">
        <v>11475</v>
      </c>
    </row>
    <row r="1352" spans="16:31">
      <c r="P1352" s="750" t="s">
        <v>12757</v>
      </c>
      <c r="Q1352" s="750" t="s">
        <v>998</v>
      </c>
      <c r="R1352" s="750" t="s">
        <v>929</v>
      </c>
      <c r="S1352" s="730">
        <v>0.40191352080509202</v>
      </c>
      <c r="T1352" s="750" t="s">
        <v>11475</v>
      </c>
      <c r="U1352" s="750" t="s">
        <v>11492</v>
      </c>
      <c r="V1352" s="750" t="s">
        <v>11493</v>
      </c>
      <c r="W1352" s="750" t="s">
        <v>11475</v>
      </c>
      <c r="X1352" s="750">
        <v>6</v>
      </c>
      <c r="Y1352" s="750">
        <v>76</v>
      </c>
      <c r="Z1352" s="750" t="s">
        <v>12751</v>
      </c>
      <c r="AA1352" s="750">
        <v>1</v>
      </c>
      <c r="AB1352" s="750">
        <v>0</v>
      </c>
      <c r="AC1352" s="750">
        <v>0</v>
      </c>
      <c r="AD1352" s="750">
        <v>0</v>
      </c>
      <c r="AE1352" s="750" t="s">
        <v>11475</v>
      </c>
    </row>
    <row r="1353" spans="16:31">
      <c r="P1353" s="750" t="s">
        <v>12758</v>
      </c>
      <c r="Q1353" s="750" t="s">
        <v>998</v>
      </c>
      <c r="R1353" s="750" t="s">
        <v>11474</v>
      </c>
      <c r="S1353" s="730">
        <v>0.92001483090349601</v>
      </c>
      <c r="T1353" s="750" t="s">
        <v>11475</v>
      </c>
      <c r="U1353" s="750" t="s">
        <v>11492</v>
      </c>
      <c r="V1353" s="750" t="s">
        <v>11493</v>
      </c>
      <c r="W1353" s="750" t="s">
        <v>11475</v>
      </c>
      <c r="X1353" s="750">
        <v>6</v>
      </c>
      <c r="Y1353" s="750">
        <v>76</v>
      </c>
      <c r="Z1353" s="750" t="s">
        <v>12751</v>
      </c>
      <c r="AA1353" s="750">
        <v>1</v>
      </c>
      <c r="AB1353" s="750">
        <v>0</v>
      </c>
      <c r="AC1353" s="750">
        <v>0</v>
      </c>
      <c r="AD1353" s="750">
        <v>0</v>
      </c>
      <c r="AE1353" s="750" t="s">
        <v>11475</v>
      </c>
    </row>
    <row r="1354" spans="16:31">
      <c r="P1354" s="750" t="s">
        <v>12759</v>
      </c>
      <c r="Q1354" s="750" t="s">
        <v>998</v>
      </c>
      <c r="R1354" s="750" t="s">
        <v>11474</v>
      </c>
      <c r="S1354" s="730">
        <v>7.9551177530837E-2</v>
      </c>
      <c r="T1354" s="750" t="s">
        <v>11475</v>
      </c>
      <c r="U1354" s="750" t="s">
        <v>11492</v>
      </c>
      <c r="V1354" s="750" t="s">
        <v>11493</v>
      </c>
      <c r="W1354" s="750" t="s">
        <v>11475</v>
      </c>
      <c r="X1354" s="750">
        <v>6</v>
      </c>
      <c r="Y1354" s="750">
        <v>76</v>
      </c>
      <c r="Z1354" s="750" t="s">
        <v>12751</v>
      </c>
      <c r="AA1354" s="750">
        <v>1</v>
      </c>
      <c r="AB1354" s="750">
        <v>0</v>
      </c>
      <c r="AC1354" s="750">
        <v>0</v>
      </c>
      <c r="AD1354" s="750">
        <v>0</v>
      </c>
      <c r="AE1354" s="750" t="s">
        <v>11475</v>
      </c>
    </row>
    <row r="1355" spans="16:31">
      <c r="P1355" s="750" t="s">
        <v>12752</v>
      </c>
      <c r="Q1355" s="750" t="s">
        <v>998</v>
      </c>
      <c r="R1355" s="750" t="s">
        <v>11474</v>
      </c>
      <c r="S1355" s="730">
        <v>0.16918281816873601</v>
      </c>
      <c r="T1355" s="750" t="s">
        <v>11475</v>
      </c>
      <c r="U1355" s="750" t="s">
        <v>11523</v>
      </c>
      <c r="V1355" s="750" t="s">
        <v>11524</v>
      </c>
      <c r="W1355" s="750" t="s">
        <v>923</v>
      </c>
      <c r="X1355" s="750">
        <v>6</v>
      </c>
      <c r="Y1355" s="750">
        <v>76</v>
      </c>
      <c r="Z1355" s="750" t="s">
        <v>12751</v>
      </c>
      <c r="AA1355" s="750">
        <v>0</v>
      </c>
      <c r="AB1355" s="750">
        <v>1</v>
      </c>
      <c r="AC1355" s="750">
        <v>0</v>
      </c>
      <c r="AD1355" s="750">
        <v>0</v>
      </c>
      <c r="AE1355" s="750" t="s">
        <v>11475</v>
      </c>
    </row>
    <row r="1356" spans="16:31">
      <c r="P1356" s="750" t="s">
        <v>12760</v>
      </c>
      <c r="Q1356" s="750" t="s">
        <v>998</v>
      </c>
      <c r="R1356" s="750" t="s">
        <v>11474</v>
      </c>
      <c r="S1356" s="730">
        <v>0.14207753445274399</v>
      </c>
      <c r="T1356" s="750" t="s">
        <v>11475</v>
      </c>
      <c r="U1356" s="750" t="s">
        <v>11523</v>
      </c>
      <c r="V1356" s="750" t="s">
        <v>11524</v>
      </c>
      <c r="W1356" s="750" t="s">
        <v>923</v>
      </c>
      <c r="X1356" s="750">
        <v>6</v>
      </c>
      <c r="Y1356" s="750">
        <v>76</v>
      </c>
      <c r="Z1356" s="750" t="s">
        <v>12751</v>
      </c>
      <c r="AA1356" s="750">
        <v>0</v>
      </c>
      <c r="AB1356" s="750">
        <v>1</v>
      </c>
      <c r="AC1356" s="750">
        <v>0</v>
      </c>
      <c r="AD1356" s="750">
        <v>0</v>
      </c>
      <c r="AE1356" s="750" t="s">
        <v>11475</v>
      </c>
    </row>
    <row r="1357" spans="16:31">
      <c r="P1357" s="750" t="s">
        <v>12761</v>
      </c>
      <c r="Q1357" s="750" t="s">
        <v>998</v>
      </c>
      <c r="R1357" s="750" t="s">
        <v>11474</v>
      </c>
      <c r="S1357" s="730">
        <v>0.23087832369853001</v>
      </c>
      <c r="T1357" s="750" t="s">
        <v>11475</v>
      </c>
      <c r="U1357" s="750" t="s">
        <v>11476</v>
      </c>
      <c r="V1357" s="750" t="s">
        <v>11477</v>
      </c>
      <c r="W1357" s="750" t="s">
        <v>11475</v>
      </c>
      <c r="X1357" s="750">
        <v>6</v>
      </c>
      <c r="Y1357" s="750">
        <v>76</v>
      </c>
      <c r="Z1357" s="750" t="s">
        <v>12751</v>
      </c>
      <c r="AA1357" s="750">
        <v>1</v>
      </c>
      <c r="AB1357" s="750">
        <v>0</v>
      </c>
      <c r="AC1357" s="750">
        <v>0</v>
      </c>
      <c r="AD1357" s="750">
        <v>0</v>
      </c>
      <c r="AE1357" s="750" t="s">
        <v>11475</v>
      </c>
    </row>
    <row r="1358" spans="16:31">
      <c r="P1358" s="750" t="s">
        <v>12762</v>
      </c>
      <c r="Q1358" s="750" t="s">
        <v>998</v>
      </c>
      <c r="R1358" s="750" t="s">
        <v>11474</v>
      </c>
      <c r="S1358" s="730">
        <v>0.13929376475229499</v>
      </c>
      <c r="T1358" s="750" t="s">
        <v>11475</v>
      </c>
      <c r="U1358" s="750" t="s">
        <v>11501</v>
      </c>
      <c r="V1358" s="750" t="s">
        <v>11501</v>
      </c>
      <c r="W1358" s="750" t="s">
        <v>11475</v>
      </c>
      <c r="X1358" s="750">
        <v>6</v>
      </c>
      <c r="Y1358" s="750">
        <v>76</v>
      </c>
      <c r="Z1358" s="750" t="s">
        <v>12751</v>
      </c>
      <c r="AA1358" s="750">
        <v>1</v>
      </c>
      <c r="AB1358" s="750">
        <v>0</v>
      </c>
      <c r="AC1358" s="750">
        <v>0</v>
      </c>
      <c r="AD1358" s="750">
        <v>8</v>
      </c>
      <c r="AE1358" s="750" t="s">
        <v>11475</v>
      </c>
    </row>
    <row r="1359" spans="16:31">
      <c r="P1359" s="750" t="s">
        <v>12763</v>
      </c>
      <c r="Q1359" s="750" t="s">
        <v>1100</v>
      </c>
      <c r="R1359" s="750" t="s">
        <v>929</v>
      </c>
      <c r="S1359" s="730">
        <v>0.40056057037933801</v>
      </c>
      <c r="T1359" s="750" t="s">
        <v>11475</v>
      </c>
      <c r="U1359" s="750" t="s">
        <v>11492</v>
      </c>
      <c r="V1359" s="750" t="s">
        <v>11493</v>
      </c>
      <c r="W1359" s="750" t="s">
        <v>11475</v>
      </c>
      <c r="X1359" s="750">
        <v>6</v>
      </c>
      <c r="Y1359" s="750">
        <v>77</v>
      </c>
      <c r="Z1359" s="750" t="s">
        <v>12764</v>
      </c>
      <c r="AA1359" s="750">
        <v>1</v>
      </c>
      <c r="AB1359" s="750">
        <v>0</v>
      </c>
      <c r="AC1359" s="750">
        <v>0</v>
      </c>
      <c r="AD1359" s="750">
        <v>0</v>
      </c>
      <c r="AE1359" s="750" t="s">
        <v>11475</v>
      </c>
    </row>
    <row r="1360" spans="16:31">
      <c r="P1360" s="750" t="s">
        <v>12765</v>
      </c>
      <c r="Q1360" s="750" t="s">
        <v>1100</v>
      </c>
      <c r="R1360" s="750" t="s">
        <v>929</v>
      </c>
      <c r="S1360" s="730">
        <v>0.20370804475777099</v>
      </c>
      <c r="T1360" s="750" t="s">
        <v>11475</v>
      </c>
      <c r="U1360" s="750" t="s">
        <v>11492</v>
      </c>
      <c r="V1360" s="750" t="s">
        <v>11493</v>
      </c>
      <c r="W1360" s="750" t="s">
        <v>11475</v>
      </c>
      <c r="X1360" s="750">
        <v>6</v>
      </c>
      <c r="Y1360" s="750">
        <v>77</v>
      </c>
      <c r="Z1360" s="750" t="s">
        <v>12764</v>
      </c>
      <c r="AA1360" s="750">
        <v>1</v>
      </c>
      <c r="AB1360" s="750">
        <v>0</v>
      </c>
      <c r="AC1360" s="750">
        <v>0</v>
      </c>
      <c r="AD1360" s="750">
        <v>0</v>
      </c>
      <c r="AE1360" s="750" t="s">
        <v>11475</v>
      </c>
    </row>
    <row r="1361" spans="16:31">
      <c r="P1361" s="750" t="s">
        <v>12766</v>
      </c>
      <c r="Q1361" s="750" t="s">
        <v>1100</v>
      </c>
      <c r="R1361" s="750" t="s">
        <v>929</v>
      </c>
      <c r="S1361" s="730">
        <v>0.94426197271697399</v>
      </c>
      <c r="T1361" s="750" t="s">
        <v>11475</v>
      </c>
      <c r="U1361" s="750" t="s">
        <v>11492</v>
      </c>
      <c r="V1361" s="750" t="s">
        <v>11493</v>
      </c>
      <c r="W1361" s="750" t="s">
        <v>11475</v>
      </c>
      <c r="X1361" s="750">
        <v>6</v>
      </c>
      <c r="Y1361" s="750">
        <v>77</v>
      </c>
      <c r="Z1361" s="750" t="s">
        <v>12764</v>
      </c>
      <c r="AA1361" s="750">
        <v>1</v>
      </c>
      <c r="AB1361" s="750">
        <v>0</v>
      </c>
      <c r="AC1361" s="750">
        <v>0</v>
      </c>
      <c r="AD1361" s="750">
        <v>0</v>
      </c>
      <c r="AE1361" s="750" t="s">
        <v>11475</v>
      </c>
    </row>
    <row r="1362" spans="16:31">
      <c r="P1362" s="750" t="s">
        <v>12767</v>
      </c>
      <c r="Q1362" s="750" t="s">
        <v>1100</v>
      </c>
      <c r="R1362" s="750" t="s">
        <v>929</v>
      </c>
      <c r="S1362" s="730">
        <v>2.9569827091684001E-2</v>
      </c>
      <c r="T1362" s="750" t="s">
        <v>11475</v>
      </c>
      <c r="U1362" s="750" t="s">
        <v>11492</v>
      </c>
      <c r="V1362" s="750" t="s">
        <v>11493</v>
      </c>
      <c r="W1362" s="750" t="s">
        <v>11475</v>
      </c>
      <c r="X1362" s="750">
        <v>6</v>
      </c>
      <c r="Y1362" s="750">
        <v>77</v>
      </c>
      <c r="Z1362" s="750" t="s">
        <v>12764</v>
      </c>
      <c r="AA1362" s="750">
        <v>1</v>
      </c>
      <c r="AB1362" s="750">
        <v>0</v>
      </c>
      <c r="AC1362" s="750">
        <v>0</v>
      </c>
      <c r="AD1362" s="750">
        <v>0</v>
      </c>
      <c r="AE1362" s="750" t="s">
        <v>11475</v>
      </c>
    </row>
    <row r="1363" spans="16:31">
      <c r="P1363" s="750" t="s">
        <v>12768</v>
      </c>
      <c r="Q1363" s="750" t="s">
        <v>1100</v>
      </c>
      <c r="R1363" s="750" t="s">
        <v>11474</v>
      </c>
      <c r="S1363" s="730">
        <v>0.106341541661563</v>
      </c>
      <c r="T1363" s="750" t="s">
        <v>11475</v>
      </c>
      <c r="U1363" s="750" t="s">
        <v>11492</v>
      </c>
      <c r="V1363" s="750" t="s">
        <v>11493</v>
      </c>
      <c r="W1363" s="750" t="s">
        <v>11475</v>
      </c>
      <c r="X1363" s="750">
        <v>6</v>
      </c>
      <c r="Y1363" s="750">
        <v>77</v>
      </c>
      <c r="Z1363" s="750" t="s">
        <v>12764</v>
      </c>
      <c r="AA1363" s="750">
        <v>1</v>
      </c>
      <c r="AB1363" s="750">
        <v>0</v>
      </c>
      <c r="AC1363" s="750">
        <v>0</v>
      </c>
      <c r="AD1363" s="750">
        <v>0</v>
      </c>
      <c r="AE1363" s="750" t="s">
        <v>11475</v>
      </c>
    </row>
    <row r="1364" spans="16:31">
      <c r="P1364" s="750" t="s">
        <v>12769</v>
      </c>
      <c r="Q1364" s="750" t="s">
        <v>1100</v>
      </c>
      <c r="R1364" s="750" t="s">
        <v>11474</v>
      </c>
      <c r="S1364" s="730">
        <v>0.70497356883140005</v>
      </c>
      <c r="T1364" s="750" t="s">
        <v>11475</v>
      </c>
      <c r="U1364" s="750" t="s">
        <v>11523</v>
      </c>
      <c r="V1364" s="750" t="s">
        <v>11524</v>
      </c>
      <c r="W1364" s="750" t="s">
        <v>923</v>
      </c>
      <c r="X1364" s="750">
        <v>6</v>
      </c>
      <c r="Y1364" s="750">
        <v>77</v>
      </c>
      <c r="Z1364" s="750" t="s">
        <v>12764</v>
      </c>
      <c r="AA1364" s="750">
        <v>0</v>
      </c>
      <c r="AB1364" s="750">
        <v>1</v>
      </c>
      <c r="AC1364" s="750">
        <v>0</v>
      </c>
      <c r="AD1364" s="750">
        <v>0</v>
      </c>
      <c r="AE1364" s="750" t="s">
        <v>11475</v>
      </c>
    </row>
    <row r="1365" spans="16:31">
      <c r="P1365" s="750" t="s">
        <v>12761</v>
      </c>
      <c r="Q1365" s="750" t="s">
        <v>1100</v>
      </c>
      <c r="R1365" s="750" t="s">
        <v>11474</v>
      </c>
      <c r="S1365" s="730">
        <v>0.174973513029404</v>
      </c>
      <c r="T1365" s="750" t="s">
        <v>11475</v>
      </c>
      <c r="U1365" s="750" t="s">
        <v>11476</v>
      </c>
      <c r="V1365" s="750" t="s">
        <v>11477</v>
      </c>
      <c r="W1365" s="750" t="s">
        <v>11475</v>
      </c>
      <c r="X1365" s="750">
        <v>6</v>
      </c>
      <c r="Y1365" s="750">
        <v>77</v>
      </c>
      <c r="Z1365" s="750" t="s">
        <v>12764</v>
      </c>
      <c r="AA1365" s="750">
        <v>1</v>
      </c>
      <c r="AB1365" s="750">
        <v>0</v>
      </c>
      <c r="AC1365" s="750">
        <v>0</v>
      </c>
      <c r="AD1365" s="750">
        <v>0</v>
      </c>
      <c r="AE1365" s="750" t="s">
        <v>11475</v>
      </c>
    </row>
    <row r="1366" spans="16:31">
      <c r="P1366" s="750" t="s">
        <v>12770</v>
      </c>
      <c r="Q1366" s="750" t="s">
        <v>1100</v>
      </c>
      <c r="R1366" s="750" t="s">
        <v>11474</v>
      </c>
      <c r="S1366" s="730">
        <v>3.9218690239810998E-2</v>
      </c>
      <c r="T1366" s="750" t="s">
        <v>11475</v>
      </c>
      <c r="U1366" s="750" t="s">
        <v>11476</v>
      </c>
      <c r="V1366" s="750" t="s">
        <v>11477</v>
      </c>
      <c r="W1366" s="750" t="s">
        <v>11475</v>
      </c>
      <c r="X1366" s="750">
        <v>6</v>
      </c>
      <c r="Y1366" s="750">
        <v>77</v>
      </c>
      <c r="Z1366" s="750" t="s">
        <v>12764</v>
      </c>
      <c r="AA1366" s="750">
        <v>1</v>
      </c>
      <c r="AB1366" s="750">
        <v>0</v>
      </c>
      <c r="AC1366" s="750">
        <v>0</v>
      </c>
      <c r="AD1366" s="750">
        <v>0</v>
      </c>
      <c r="AE1366" s="750" t="s">
        <v>11475</v>
      </c>
    </row>
    <row r="1367" spans="16:31">
      <c r="P1367" s="750" t="s">
        <v>12771</v>
      </c>
      <c r="Q1367" s="750" t="s">
        <v>1100</v>
      </c>
      <c r="R1367" s="750" t="s">
        <v>929</v>
      </c>
      <c r="S1367" s="730">
        <v>5.9874099791526997E-2</v>
      </c>
      <c r="T1367" s="750" t="s">
        <v>11475</v>
      </c>
      <c r="U1367" s="750" t="s">
        <v>11553</v>
      </c>
      <c r="V1367" s="750" t="s">
        <v>11554</v>
      </c>
      <c r="W1367" s="750" t="s">
        <v>11475</v>
      </c>
      <c r="X1367" s="750">
        <v>6</v>
      </c>
      <c r="Y1367" s="750">
        <v>77</v>
      </c>
      <c r="Z1367" s="750" t="s">
        <v>12764</v>
      </c>
      <c r="AA1367" s="750">
        <v>1</v>
      </c>
      <c r="AB1367" s="750">
        <v>0</v>
      </c>
      <c r="AC1367" s="750">
        <v>0</v>
      </c>
      <c r="AD1367" s="750">
        <v>0</v>
      </c>
      <c r="AE1367" s="750" t="s">
        <v>11475</v>
      </c>
    </row>
    <row r="1368" spans="16:31">
      <c r="P1368" s="750" t="s">
        <v>12772</v>
      </c>
      <c r="Q1368" s="750" t="s">
        <v>1100</v>
      </c>
      <c r="R1368" s="750" t="s">
        <v>929</v>
      </c>
      <c r="S1368" s="730">
        <v>0.249885817125274</v>
      </c>
      <c r="T1368" s="750" t="s">
        <v>11475</v>
      </c>
      <c r="U1368" s="750" t="s">
        <v>11553</v>
      </c>
      <c r="V1368" s="750" t="s">
        <v>11554</v>
      </c>
      <c r="W1368" s="750" t="s">
        <v>11475</v>
      </c>
      <c r="X1368" s="750">
        <v>6</v>
      </c>
      <c r="Y1368" s="750">
        <v>77</v>
      </c>
      <c r="Z1368" s="750" t="s">
        <v>12764</v>
      </c>
      <c r="AA1368" s="750">
        <v>1</v>
      </c>
      <c r="AB1368" s="750">
        <v>0</v>
      </c>
      <c r="AC1368" s="750">
        <v>0</v>
      </c>
      <c r="AD1368" s="750">
        <v>0</v>
      </c>
      <c r="AE1368" s="750" t="s">
        <v>11475</v>
      </c>
    </row>
    <row r="1369" spans="16:31">
      <c r="P1369" s="750" t="s">
        <v>12773</v>
      </c>
      <c r="Q1369" s="750" t="s">
        <v>1100</v>
      </c>
      <c r="R1369" s="750" t="s">
        <v>929</v>
      </c>
      <c r="S1369" s="730">
        <v>2.3112280431737998E-2</v>
      </c>
      <c r="T1369" s="750" t="s">
        <v>11475</v>
      </c>
      <c r="U1369" s="750" t="s">
        <v>11553</v>
      </c>
      <c r="V1369" s="750" t="s">
        <v>11554</v>
      </c>
      <c r="W1369" s="750" t="s">
        <v>11475</v>
      </c>
      <c r="X1369" s="750">
        <v>6</v>
      </c>
      <c r="Y1369" s="750">
        <v>77</v>
      </c>
      <c r="Z1369" s="750" t="s">
        <v>12764</v>
      </c>
      <c r="AA1369" s="750">
        <v>1</v>
      </c>
      <c r="AB1369" s="750">
        <v>0</v>
      </c>
      <c r="AC1369" s="750">
        <v>0</v>
      </c>
      <c r="AD1369" s="750">
        <v>0</v>
      </c>
      <c r="AE1369" s="750" t="s">
        <v>11475</v>
      </c>
    </row>
    <row r="1370" spans="16:31">
      <c r="P1370" s="750" t="s">
        <v>12774</v>
      </c>
      <c r="Q1370" s="750" t="s">
        <v>1100</v>
      </c>
      <c r="R1370" s="750" t="s">
        <v>929</v>
      </c>
      <c r="S1370" s="730">
        <v>1.2545568819414999E-2</v>
      </c>
      <c r="T1370" s="750" t="s">
        <v>11475</v>
      </c>
      <c r="U1370" s="750" t="s">
        <v>11553</v>
      </c>
      <c r="V1370" s="750" t="s">
        <v>11554</v>
      </c>
      <c r="W1370" s="750" t="s">
        <v>11475</v>
      </c>
      <c r="X1370" s="750">
        <v>6</v>
      </c>
      <c r="Y1370" s="750">
        <v>77</v>
      </c>
      <c r="Z1370" s="750" t="s">
        <v>12764</v>
      </c>
      <c r="AA1370" s="750">
        <v>1</v>
      </c>
      <c r="AB1370" s="750">
        <v>0</v>
      </c>
      <c r="AC1370" s="750">
        <v>0</v>
      </c>
      <c r="AD1370" s="750">
        <v>0</v>
      </c>
      <c r="AE1370" s="750" t="s">
        <v>11475</v>
      </c>
    </row>
    <row r="1371" spans="16:31">
      <c r="P1371" s="750" t="s">
        <v>12775</v>
      </c>
      <c r="Q1371" s="750" t="s">
        <v>1100</v>
      </c>
      <c r="R1371" s="750" t="s">
        <v>929</v>
      </c>
      <c r="S1371" s="730">
        <v>1.6072253893858E-2</v>
      </c>
      <c r="T1371" s="750" t="s">
        <v>11475</v>
      </c>
      <c r="U1371" s="750" t="s">
        <v>11553</v>
      </c>
      <c r="V1371" s="750" t="s">
        <v>11554</v>
      </c>
      <c r="W1371" s="750" t="s">
        <v>11475</v>
      </c>
      <c r="X1371" s="750">
        <v>6</v>
      </c>
      <c r="Y1371" s="750">
        <v>77</v>
      </c>
      <c r="Z1371" s="750" t="s">
        <v>12764</v>
      </c>
      <c r="AA1371" s="750">
        <v>1</v>
      </c>
      <c r="AB1371" s="750">
        <v>0</v>
      </c>
      <c r="AC1371" s="750">
        <v>0</v>
      </c>
      <c r="AD1371" s="750">
        <v>0</v>
      </c>
      <c r="AE1371" s="750" t="s">
        <v>11475</v>
      </c>
    </row>
    <row r="1372" spans="16:31">
      <c r="P1372" s="750" t="s">
        <v>12776</v>
      </c>
      <c r="Q1372" s="750" t="s">
        <v>1435</v>
      </c>
      <c r="R1372" s="750" t="s">
        <v>929</v>
      </c>
      <c r="S1372" s="730">
        <v>0.33676364480256699</v>
      </c>
      <c r="T1372" s="750" t="s">
        <v>11475</v>
      </c>
      <c r="U1372" s="750" t="s">
        <v>11492</v>
      </c>
      <c r="V1372" s="750" t="s">
        <v>11493</v>
      </c>
      <c r="W1372" s="750" t="s">
        <v>11475</v>
      </c>
      <c r="X1372" s="750">
        <v>6</v>
      </c>
      <c r="Y1372" s="750">
        <v>77</v>
      </c>
      <c r="Z1372" s="750" t="s">
        <v>12764</v>
      </c>
      <c r="AA1372" s="750">
        <v>1</v>
      </c>
      <c r="AB1372" s="750">
        <v>0</v>
      </c>
      <c r="AC1372" s="750">
        <v>0</v>
      </c>
      <c r="AD1372" s="750">
        <v>0</v>
      </c>
      <c r="AE1372" s="750" t="s">
        <v>11475</v>
      </c>
    </row>
    <row r="1373" spans="16:31">
      <c r="P1373" s="750" t="s">
        <v>12777</v>
      </c>
      <c r="Q1373" s="750" t="s">
        <v>1435</v>
      </c>
      <c r="R1373" s="750" t="s">
        <v>929</v>
      </c>
      <c r="S1373" s="730">
        <v>2.6690315742166001E-2</v>
      </c>
      <c r="T1373" s="750" t="s">
        <v>11475</v>
      </c>
      <c r="U1373" s="750" t="s">
        <v>11492</v>
      </c>
      <c r="V1373" s="750" t="s">
        <v>11493</v>
      </c>
      <c r="W1373" s="750" t="s">
        <v>11475</v>
      </c>
      <c r="X1373" s="750">
        <v>6</v>
      </c>
      <c r="Y1373" s="750">
        <v>77</v>
      </c>
      <c r="Z1373" s="750" t="s">
        <v>12764</v>
      </c>
      <c r="AA1373" s="750">
        <v>1</v>
      </c>
      <c r="AB1373" s="750">
        <v>0</v>
      </c>
      <c r="AC1373" s="750">
        <v>0</v>
      </c>
      <c r="AD1373" s="750">
        <v>0</v>
      </c>
      <c r="AE1373" s="750" t="s">
        <v>11475</v>
      </c>
    </row>
    <row r="1374" spans="16:31">
      <c r="P1374" s="750" t="s">
        <v>12778</v>
      </c>
      <c r="Q1374" s="750" t="s">
        <v>1435</v>
      </c>
      <c r="R1374" s="750" t="s">
        <v>11474</v>
      </c>
      <c r="S1374" s="730">
        <v>0.14151078606358899</v>
      </c>
      <c r="T1374" s="750" t="s">
        <v>11475</v>
      </c>
      <c r="U1374" s="750" t="s">
        <v>11492</v>
      </c>
      <c r="V1374" s="750" t="s">
        <v>11493</v>
      </c>
      <c r="W1374" s="750" t="s">
        <v>11475</v>
      </c>
      <c r="X1374" s="750">
        <v>6</v>
      </c>
      <c r="Y1374" s="750">
        <v>77</v>
      </c>
      <c r="Z1374" s="750" t="s">
        <v>12764</v>
      </c>
      <c r="AA1374" s="750">
        <v>1</v>
      </c>
      <c r="AB1374" s="750">
        <v>0</v>
      </c>
      <c r="AC1374" s="750">
        <v>0</v>
      </c>
      <c r="AD1374" s="750">
        <v>0</v>
      </c>
      <c r="AE1374" s="750" t="s">
        <v>11475</v>
      </c>
    </row>
    <row r="1375" spans="16:31">
      <c r="P1375" s="750" t="s">
        <v>12779</v>
      </c>
      <c r="Q1375" s="750" t="s">
        <v>1435</v>
      </c>
      <c r="R1375" s="750" t="s">
        <v>11474</v>
      </c>
      <c r="S1375" s="730">
        <v>0.47146339393292203</v>
      </c>
      <c r="T1375" s="750" t="s">
        <v>11475</v>
      </c>
      <c r="U1375" s="750" t="s">
        <v>11523</v>
      </c>
      <c r="V1375" s="750" t="s">
        <v>11524</v>
      </c>
      <c r="W1375" s="750" t="s">
        <v>923</v>
      </c>
      <c r="X1375" s="750">
        <v>6</v>
      </c>
      <c r="Y1375" s="750">
        <v>77</v>
      </c>
      <c r="Z1375" s="750" t="s">
        <v>12764</v>
      </c>
      <c r="AA1375" s="750">
        <v>0</v>
      </c>
      <c r="AB1375" s="750">
        <v>1</v>
      </c>
      <c r="AC1375" s="750">
        <v>0</v>
      </c>
      <c r="AD1375" s="750">
        <v>0</v>
      </c>
      <c r="AE1375" s="750" t="s">
        <v>11475</v>
      </c>
    </row>
    <row r="1376" spans="16:31">
      <c r="P1376" s="750" t="s">
        <v>12770</v>
      </c>
      <c r="Q1376" s="750" t="s">
        <v>1435</v>
      </c>
      <c r="R1376" s="750" t="s">
        <v>11474</v>
      </c>
      <c r="S1376" s="730">
        <v>0.165359951874127</v>
      </c>
      <c r="T1376" s="750" t="s">
        <v>11475</v>
      </c>
      <c r="U1376" s="750" t="s">
        <v>11476</v>
      </c>
      <c r="V1376" s="750" t="s">
        <v>11477</v>
      </c>
      <c r="W1376" s="750" t="s">
        <v>11475</v>
      </c>
      <c r="X1376" s="750">
        <v>6</v>
      </c>
      <c r="Y1376" s="750">
        <v>77</v>
      </c>
      <c r="Z1376" s="750" t="s">
        <v>12764</v>
      </c>
      <c r="AA1376" s="750">
        <v>1</v>
      </c>
      <c r="AB1376" s="750">
        <v>0</v>
      </c>
      <c r="AC1376" s="750">
        <v>0</v>
      </c>
      <c r="AD1376" s="750">
        <v>0</v>
      </c>
      <c r="AE1376" s="750" t="s">
        <v>11475</v>
      </c>
    </row>
    <row r="1377" spans="16:31">
      <c r="P1377" s="750" t="s">
        <v>12780</v>
      </c>
      <c r="Q1377" s="750" t="s">
        <v>1435</v>
      </c>
      <c r="R1377" s="750" t="s">
        <v>11474</v>
      </c>
      <c r="S1377" s="730">
        <v>0.14023314995116601</v>
      </c>
      <c r="T1377" s="750" t="s">
        <v>11475</v>
      </c>
      <c r="U1377" s="750" t="s">
        <v>11476</v>
      </c>
      <c r="V1377" s="750" t="s">
        <v>11477</v>
      </c>
      <c r="W1377" s="750" t="s">
        <v>11475</v>
      </c>
      <c r="X1377" s="750">
        <v>6</v>
      </c>
      <c r="Y1377" s="750">
        <v>77</v>
      </c>
      <c r="Z1377" s="750" t="s">
        <v>12764</v>
      </c>
      <c r="AA1377" s="750">
        <v>1</v>
      </c>
      <c r="AB1377" s="750">
        <v>0</v>
      </c>
      <c r="AC1377" s="750">
        <v>0</v>
      </c>
      <c r="AD1377" s="750">
        <v>0</v>
      </c>
      <c r="AE1377" s="750" t="s">
        <v>11475</v>
      </c>
    </row>
    <row r="1378" spans="16:31">
      <c r="P1378" s="750" t="s">
        <v>12781</v>
      </c>
      <c r="Q1378" s="750" t="s">
        <v>1435</v>
      </c>
      <c r="R1378" s="750" t="s">
        <v>929</v>
      </c>
      <c r="S1378" s="730">
        <v>0.104370959965383</v>
      </c>
      <c r="T1378" s="750" t="s">
        <v>11475</v>
      </c>
      <c r="U1378" s="750" t="s">
        <v>11553</v>
      </c>
      <c r="V1378" s="750" t="s">
        <v>11554</v>
      </c>
      <c r="W1378" s="750" t="s">
        <v>11475</v>
      </c>
      <c r="X1378" s="750">
        <v>6</v>
      </c>
      <c r="Y1378" s="750">
        <v>77</v>
      </c>
      <c r="Z1378" s="750" t="s">
        <v>12764</v>
      </c>
      <c r="AA1378" s="750">
        <v>1</v>
      </c>
      <c r="AB1378" s="750">
        <v>0</v>
      </c>
      <c r="AC1378" s="750">
        <v>0</v>
      </c>
      <c r="AD1378" s="750">
        <v>0</v>
      </c>
      <c r="AE1378" s="750" t="s">
        <v>11475</v>
      </c>
    </row>
    <row r="1379" spans="16:31">
      <c r="P1379" s="750" t="s">
        <v>12782</v>
      </c>
      <c r="Q1379" s="750" t="s">
        <v>1435</v>
      </c>
      <c r="R1379" s="750" t="s">
        <v>929</v>
      </c>
      <c r="S1379" s="730">
        <v>3.2661631761525999E-2</v>
      </c>
      <c r="T1379" s="750" t="s">
        <v>11475</v>
      </c>
      <c r="U1379" s="750" t="s">
        <v>11553</v>
      </c>
      <c r="V1379" s="750" t="s">
        <v>11554</v>
      </c>
      <c r="W1379" s="750" t="s">
        <v>11475</v>
      </c>
      <c r="X1379" s="750">
        <v>6</v>
      </c>
      <c r="Y1379" s="750">
        <v>77</v>
      </c>
      <c r="Z1379" s="750" t="s">
        <v>12764</v>
      </c>
      <c r="AA1379" s="750">
        <v>1</v>
      </c>
      <c r="AB1379" s="750">
        <v>0</v>
      </c>
      <c r="AC1379" s="750">
        <v>0</v>
      </c>
      <c r="AD1379" s="750">
        <v>0</v>
      </c>
      <c r="AE1379" s="750" t="s">
        <v>11475</v>
      </c>
    </row>
    <row r="1380" spans="16:31">
      <c r="P1380" s="750" t="s">
        <v>12783</v>
      </c>
      <c r="Q1380" s="750" t="s">
        <v>1435</v>
      </c>
      <c r="R1380" s="750" t="s">
        <v>929</v>
      </c>
      <c r="S1380" s="730">
        <v>3.3663302501406998E-2</v>
      </c>
      <c r="T1380" s="750" t="s">
        <v>11475</v>
      </c>
      <c r="U1380" s="750" t="s">
        <v>11501</v>
      </c>
      <c r="V1380" s="750" t="s">
        <v>11501</v>
      </c>
      <c r="W1380" s="750" t="s">
        <v>11475</v>
      </c>
      <c r="X1380" s="750">
        <v>6</v>
      </c>
      <c r="Y1380" s="750">
        <v>77</v>
      </c>
      <c r="Z1380" s="750" t="s">
        <v>12764</v>
      </c>
      <c r="AA1380" s="750">
        <v>1</v>
      </c>
      <c r="AB1380" s="750">
        <v>0</v>
      </c>
      <c r="AC1380" s="750">
        <v>0</v>
      </c>
      <c r="AD1380" s="750">
        <v>8</v>
      </c>
      <c r="AE1380" s="750" t="s">
        <v>11475</v>
      </c>
    </row>
    <row r="1381" spans="16:31">
      <c r="P1381" s="750" t="s">
        <v>12784</v>
      </c>
      <c r="Q1381" s="750" t="s">
        <v>1435</v>
      </c>
      <c r="R1381" s="750" t="s">
        <v>929</v>
      </c>
      <c r="S1381" s="730">
        <v>8.662248998897E-2</v>
      </c>
      <c r="T1381" s="750" t="s">
        <v>11475</v>
      </c>
      <c r="U1381" s="750" t="s">
        <v>11501</v>
      </c>
      <c r="V1381" s="750" t="s">
        <v>11501</v>
      </c>
      <c r="W1381" s="750" t="s">
        <v>11475</v>
      </c>
      <c r="X1381" s="750">
        <v>6</v>
      </c>
      <c r="Y1381" s="750">
        <v>77</v>
      </c>
      <c r="Z1381" s="750" t="s">
        <v>12764</v>
      </c>
      <c r="AA1381" s="750">
        <v>1</v>
      </c>
      <c r="AB1381" s="750">
        <v>0</v>
      </c>
      <c r="AC1381" s="750">
        <v>0</v>
      </c>
      <c r="AD1381" s="750">
        <v>8</v>
      </c>
      <c r="AE1381" s="750" t="s">
        <v>11475</v>
      </c>
    </row>
    <row r="1382" spans="16:31">
      <c r="P1382" s="750" t="s">
        <v>12785</v>
      </c>
      <c r="Q1382" s="750" t="s">
        <v>1435</v>
      </c>
      <c r="R1382" s="750" t="s">
        <v>929</v>
      </c>
      <c r="S1382" s="730">
        <v>0.12559959338483101</v>
      </c>
      <c r="T1382" s="750" t="s">
        <v>11475</v>
      </c>
      <c r="U1382" s="750" t="s">
        <v>11501</v>
      </c>
      <c r="V1382" s="750" t="s">
        <v>11501</v>
      </c>
      <c r="W1382" s="750" t="s">
        <v>11475</v>
      </c>
      <c r="X1382" s="750">
        <v>6</v>
      </c>
      <c r="Y1382" s="750">
        <v>77</v>
      </c>
      <c r="Z1382" s="750" t="s">
        <v>12764</v>
      </c>
      <c r="AA1382" s="750">
        <v>1</v>
      </c>
      <c r="AB1382" s="750">
        <v>0</v>
      </c>
      <c r="AC1382" s="750">
        <v>0</v>
      </c>
      <c r="AD1382" s="750">
        <v>8</v>
      </c>
      <c r="AE1382" s="750" t="s">
        <v>11475</v>
      </c>
    </row>
    <row r="1383" spans="16:31">
      <c r="P1383" s="750" t="s">
        <v>12786</v>
      </c>
      <c r="Q1383" s="750" t="s">
        <v>1435</v>
      </c>
      <c r="R1383" s="750" t="s">
        <v>929</v>
      </c>
      <c r="S1383" s="730">
        <v>3.5372384709794001E-2</v>
      </c>
      <c r="T1383" s="750" t="s">
        <v>11475</v>
      </c>
      <c r="U1383" s="750" t="s">
        <v>11553</v>
      </c>
      <c r="V1383" s="750" t="s">
        <v>11554</v>
      </c>
      <c r="W1383" s="750" t="s">
        <v>11475</v>
      </c>
      <c r="X1383" s="750">
        <v>6</v>
      </c>
      <c r="Y1383" s="750">
        <v>77</v>
      </c>
      <c r="Z1383" s="750" t="s">
        <v>12764</v>
      </c>
      <c r="AA1383" s="750">
        <v>1</v>
      </c>
      <c r="AB1383" s="750">
        <v>0</v>
      </c>
      <c r="AC1383" s="750">
        <v>0</v>
      </c>
      <c r="AD1383" s="750">
        <v>0</v>
      </c>
      <c r="AE1383" s="750" t="s">
        <v>11475</v>
      </c>
    </row>
    <row r="1384" spans="16:31">
      <c r="P1384" s="750" t="s">
        <v>12787</v>
      </c>
      <c r="Q1384" s="750" t="s">
        <v>1435</v>
      </c>
      <c r="R1384" s="750" t="s">
        <v>929</v>
      </c>
      <c r="S1384" s="730">
        <v>0.352824020306999</v>
      </c>
      <c r="T1384" s="750" t="s">
        <v>11475</v>
      </c>
      <c r="U1384" s="750" t="s">
        <v>11492</v>
      </c>
      <c r="V1384" s="750" t="s">
        <v>11493</v>
      </c>
      <c r="W1384" s="750" t="s">
        <v>11475</v>
      </c>
      <c r="X1384" s="750">
        <v>6</v>
      </c>
      <c r="Y1384" s="750">
        <v>77</v>
      </c>
      <c r="Z1384" s="750" t="s">
        <v>12764</v>
      </c>
      <c r="AA1384" s="750">
        <v>1</v>
      </c>
      <c r="AB1384" s="750">
        <v>0</v>
      </c>
      <c r="AC1384" s="750">
        <v>0</v>
      </c>
      <c r="AD1384" s="750">
        <v>0</v>
      </c>
      <c r="AE1384" s="750" t="s">
        <v>11475</v>
      </c>
    </row>
    <row r="1385" spans="16:31">
      <c r="P1385" s="750" t="s">
        <v>12788</v>
      </c>
      <c r="Q1385" s="750" t="s">
        <v>1003</v>
      </c>
      <c r="R1385" s="750" t="s">
        <v>11474</v>
      </c>
      <c r="S1385" s="730">
        <v>0.17723673436166401</v>
      </c>
      <c r="T1385" s="750" t="s">
        <v>11475</v>
      </c>
      <c r="U1385" s="750" t="s">
        <v>11492</v>
      </c>
      <c r="V1385" s="750" t="s">
        <v>11493</v>
      </c>
      <c r="W1385" s="750" t="s">
        <v>11475</v>
      </c>
      <c r="X1385" s="750">
        <v>6</v>
      </c>
      <c r="Y1385" s="750">
        <v>78</v>
      </c>
      <c r="Z1385" s="750" t="s">
        <v>12789</v>
      </c>
      <c r="AA1385" s="750">
        <v>1</v>
      </c>
      <c r="AB1385" s="750">
        <v>0</v>
      </c>
      <c r="AC1385" s="750">
        <v>0</v>
      </c>
      <c r="AD1385" s="750">
        <v>0</v>
      </c>
      <c r="AE1385" s="750" t="s">
        <v>11475</v>
      </c>
    </row>
    <row r="1386" spans="16:31">
      <c r="P1386" s="750" t="s">
        <v>12790</v>
      </c>
      <c r="Q1386" s="750" t="s">
        <v>1003</v>
      </c>
      <c r="R1386" s="750" t="s">
        <v>11474</v>
      </c>
      <c r="S1386" s="730">
        <v>0.166455554411714</v>
      </c>
      <c r="T1386" s="750" t="s">
        <v>11475</v>
      </c>
      <c r="U1386" s="750" t="s">
        <v>11523</v>
      </c>
      <c r="V1386" s="750" t="s">
        <v>11524</v>
      </c>
      <c r="W1386" s="750" t="s">
        <v>923</v>
      </c>
      <c r="X1386" s="750">
        <v>6</v>
      </c>
      <c r="Y1386" s="750">
        <v>78</v>
      </c>
      <c r="Z1386" s="750" t="s">
        <v>12789</v>
      </c>
      <c r="AA1386" s="750">
        <v>0</v>
      </c>
      <c r="AB1386" s="750">
        <v>1</v>
      </c>
      <c r="AC1386" s="750">
        <v>0</v>
      </c>
      <c r="AD1386" s="750">
        <v>0</v>
      </c>
      <c r="AE1386" s="750" t="s">
        <v>11475</v>
      </c>
    </row>
    <row r="1387" spans="16:31">
      <c r="P1387" s="750" t="s">
        <v>12790</v>
      </c>
      <c r="Q1387" s="750" t="s">
        <v>1003</v>
      </c>
      <c r="R1387" s="750" t="s">
        <v>11474</v>
      </c>
      <c r="S1387" s="730">
        <v>1.5932163916423998E-2</v>
      </c>
      <c r="T1387" s="750" t="s">
        <v>11475</v>
      </c>
      <c r="U1387" s="750" t="s">
        <v>11523</v>
      </c>
      <c r="V1387" s="750" t="s">
        <v>11524</v>
      </c>
      <c r="W1387" s="750" t="s">
        <v>923</v>
      </c>
      <c r="X1387" s="750">
        <v>6</v>
      </c>
      <c r="Y1387" s="750">
        <v>78</v>
      </c>
      <c r="Z1387" s="750" t="s">
        <v>12789</v>
      </c>
      <c r="AA1387" s="750">
        <v>0</v>
      </c>
      <c r="AB1387" s="750">
        <v>1</v>
      </c>
      <c r="AC1387" s="750">
        <v>0</v>
      </c>
      <c r="AD1387" s="750">
        <v>0</v>
      </c>
      <c r="AE1387" s="750" t="s">
        <v>11475</v>
      </c>
    </row>
    <row r="1388" spans="16:31">
      <c r="P1388" s="750" t="s">
        <v>12779</v>
      </c>
      <c r="Q1388" s="750" t="s">
        <v>1003</v>
      </c>
      <c r="R1388" s="750" t="s">
        <v>11474</v>
      </c>
      <c r="S1388" s="730">
        <v>1.6644429026229E-2</v>
      </c>
      <c r="T1388" s="750" t="s">
        <v>11475</v>
      </c>
      <c r="U1388" s="750" t="s">
        <v>11523</v>
      </c>
      <c r="V1388" s="750" t="s">
        <v>11524</v>
      </c>
      <c r="W1388" s="750" t="s">
        <v>923</v>
      </c>
      <c r="X1388" s="750">
        <v>6</v>
      </c>
      <c r="Y1388" s="750">
        <v>78</v>
      </c>
      <c r="Z1388" s="750" t="s">
        <v>12789</v>
      </c>
      <c r="AA1388" s="750">
        <v>0</v>
      </c>
      <c r="AB1388" s="750">
        <v>1</v>
      </c>
      <c r="AC1388" s="750">
        <v>0</v>
      </c>
      <c r="AD1388" s="750">
        <v>0</v>
      </c>
      <c r="AE1388" s="750" t="s">
        <v>11475</v>
      </c>
    </row>
    <row r="1389" spans="16:31">
      <c r="P1389" s="750" t="s">
        <v>12791</v>
      </c>
      <c r="Q1389" s="750" t="s">
        <v>1003</v>
      </c>
      <c r="R1389" s="750" t="s">
        <v>11474</v>
      </c>
      <c r="S1389" s="730">
        <v>0.21985255609958099</v>
      </c>
      <c r="T1389" s="750" t="s">
        <v>11475</v>
      </c>
      <c r="U1389" s="750" t="s">
        <v>11523</v>
      </c>
      <c r="V1389" s="750" t="s">
        <v>11524</v>
      </c>
      <c r="W1389" s="750" t="s">
        <v>923</v>
      </c>
      <c r="X1389" s="750">
        <v>6</v>
      </c>
      <c r="Y1389" s="750">
        <v>78</v>
      </c>
      <c r="Z1389" s="750" t="s">
        <v>12789</v>
      </c>
      <c r="AA1389" s="750">
        <v>0</v>
      </c>
      <c r="AB1389" s="750">
        <v>1</v>
      </c>
      <c r="AC1389" s="750">
        <v>0</v>
      </c>
      <c r="AD1389" s="750">
        <v>0</v>
      </c>
      <c r="AE1389" s="750" t="s">
        <v>11475</v>
      </c>
    </row>
    <row r="1390" spans="16:31">
      <c r="P1390" s="750" t="s">
        <v>12791</v>
      </c>
      <c r="Q1390" s="750" t="s">
        <v>1003</v>
      </c>
      <c r="R1390" s="750" t="s">
        <v>11474</v>
      </c>
      <c r="S1390" s="730">
        <v>2.6750980659405999E-2</v>
      </c>
      <c r="T1390" s="750" t="s">
        <v>11475</v>
      </c>
      <c r="U1390" s="750" t="s">
        <v>11523</v>
      </c>
      <c r="V1390" s="750" t="s">
        <v>11524</v>
      </c>
      <c r="W1390" s="750" t="s">
        <v>923</v>
      </c>
      <c r="X1390" s="750">
        <v>6</v>
      </c>
      <c r="Y1390" s="750">
        <v>78</v>
      </c>
      <c r="Z1390" s="750" t="s">
        <v>12789</v>
      </c>
      <c r="AA1390" s="750">
        <v>0</v>
      </c>
      <c r="AB1390" s="750">
        <v>1</v>
      </c>
      <c r="AC1390" s="750">
        <v>0</v>
      </c>
      <c r="AD1390" s="750">
        <v>0</v>
      </c>
      <c r="AE1390" s="750" t="s">
        <v>11475</v>
      </c>
    </row>
    <row r="1391" spans="16:31">
      <c r="P1391" s="750" t="s">
        <v>12780</v>
      </c>
      <c r="Q1391" s="750" t="s">
        <v>1003</v>
      </c>
      <c r="R1391" s="750" t="s">
        <v>11474</v>
      </c>
      <c r="S1391" s="730">
        <v>0.265985380194872</v>
      </c>
      <c r="T1391" s="750" t="s">
        <v>11475</v>
      </c>
      <c r="U1391" s="750" t="s">
        <v>11476</v>
      </c>
      <c r="V1391" s="750" t="s">
        <v>11477</v>
      </c>
      <c r="W1391" s="750" t="s">
        <v>11475</v>
      </c>
      <c r="X1391" s="750">
        <v>6</v>
      </c>
      <c r="Y1391" s="750">
        <v>78</v>
      </c>
      <c r="Z1391" s="750" t="s">
        <v>12789</v>
      </c>
      <c r="AA1391" s="750">
        <v>1</v>
      </c>
      <c r="AB1391" s="750">
        <v>0</v>
      </c>
      <c r="AC1391" s="750">
        <v>0</v>
      </c>
      <c r="AD1391" s="750">
        <v>0</v>
      </c>
      <c r="AE1391" s="750" t="s">
        <v>11475</v>
      </c>
    </row>
    <row r="1392" spans="16:31">
      <c r="P1392" s="750" t="s">
        <v>12792</v>
      </c>
      <c r="Q1392" s="750" t="s">
        <v>1003</v>
      </c>
      <c r="R1392" s="750" t="s">
        <v>11474</v>
      </c>
      <c r="S1392" s="730">
        <v>0.53253323742972203</v>
      </c>
      <c r="T1392" s="750" t="s">
        <v>11475</v>
      </c>
      <c r="U1392" s="750" t="s">
        <v>11476</v>
      </c>
      <c r="V1392" s="750" t="s">
        <v>11477</v>
      </c>
      <c r="W1392" s="750" t="s">
        <v>11475</v>
      </c>
      <c r="X1392" s="750">
        <v>6</v>
      </c>
      <c r="Y1392" s="750">
        <v>78</v>
      </c>
      <c r="Z1392" s="750" t="s">
        <v>12789</v>
      </c>
      <c r="AA1392" s="750">
        <v>0</v>
      </c>
      <c r="AB1392" s="750">
        <v>1</v>
      </c>
      <c r="AC1392" s="750">
        <v>0</v>
      </c>
      <c r="AD1392" s="750">
        <v>0</v>
      </c>
      <c r="AE1392" s="750" t="s">
        <v>11475</v>
      </c>
    </row>
    <row r="1393" spans="16:31">
      <c r="P1393" s="750" t="s">
        <v>12793</v>
      </c>
      <c r="Q1393" s="750" t="s">
        <v>1003</v>
      </c>
      <c r="R1393" s="750" t="s">
        <v>11474</v>
      </c>
      <c r="S1393" s="730">
        <v>0.71685006277141705</v>
      </c>
      <c r="T1393" s="750" t="s">
        <v>11475</v>
      </c>
      <c r="U1393" s="750" t="s">
        <v>11492</v>
      </c>
      <c r="V1393" s="750" t="s">
        <v>11493</v>
      </c>
      <c r="W1393" s="750" t="s">
        <v>11475</v>
      </c>
      <c r="X1393" s="750">
        <v>6</v>
      </c>
      <c r="Y1393" s="750">
        <v>78</v>
      </c>
      <c r="Z1393" s="750" t="s">
        <v>12789</v>
      </c>
      <c r="AA1393" s="750">
        <v>1</v>
      </c>
      <c r="AB1393" s="750">
        <v>0</v>
      </c>
      <c r="AC1393" s="750">
        <v>0</v>
      </c>
      <c r="AD1393" s="750">
        <v>0</v>
      </c>
      <c r="AE1393" s="750" t="s">
        <v>11475</v>
      </c>
    </row>
    <row r="1394" spans="16:31">
      <c r="P1394" s="750" t="s">
        <v>12794</v>
      </c>
      <c r="Q1394" s="750" t="s">
        <v>1003</v>
      </c>
      <c r="R1394" s="750" t="s">
        <v>11474</v>
      </c>
      <c r="S1394" s="730">
        <v>4.7519487855520001E-2</v>
      </c>
      <c r="T1394" s="750" t="s">
        <v>11475</v>
      </c>
      <c r="U1394" s="750" t="s">
        <v>11553</v>
      </c>
      <c r="V1394" s="750" t="s">
        <v>11554</v>
      </c>
      <c r="W1394" s="750" t="s">
        <v>11475</v>
      </c>
      <c r="X1394" s="750">
        <v>6</v>
      </c>
      <c r="Y1394" s="750">
        <v>78</v>
      </c>
      <c r="Z1394" s="750" t="s">
        <v>12789</v>
      </c>
      <c r="AA1394" s="750">
        <v>1</v>
      </c>
      <c r="AB1394" s="750">
        <v>0</v>
      </c>
      <c r="AC1394" s="750">
        <v>0</v>
      </c>
      <c r="AD1394" s="750">
        <v>0</v>
      </c>
      <c r="AE1394" s="750" t="s">
        <v>11475</v>
      </c>
    </row>
    <row r="1395" spans="16:31">
      <c r="P1395" s="750" t="s">
        <v>12795</v>
      </c>
      <c r="Q1395" s="750" t="s">
        <v>1003</v>
      </c>
      <c r="R1395" s="750" t="s">
        <v>11474</v>
      </c>
      <c r="S1395" s="730">
        <v>0.31595801436403997</v>
      </c>
      <c r="T1395" s="750" t="s">
        <v>11475</v>
      </c>
      <c r="U1395" s="750" t="s">
        <v>11501</v>
      </c>
      <c r="V1395" s="750" t="s">
        <v>11501</v>
      </c>
      <c r="W1395" s="750" t="s">
        <v>11475</v>
      </c>
      <c r="X1395" s="750">
        <v>6</v>
      </c>
      <c r="Y1395" s="750">
        <v>78</v>
      </c>
      <c r="Z1395" s="750" t="s">
        <v>12789</v>
      </c>
      <c r="AA1395" s="750">
        <v>1</v>
      </c>
      <c r="AB1395" s="750">
        <v>0</v>
      </c>
      <c r="AC1395" s="750">
        <v>0</v>
      </c>
      <c r="AD1395" s="750">
        <v>8</v>
      </c>
      <c r="AE1395" s="750" t="s">
        <v>11475</v>
      </c>
    </row>
    <row r="1396" spans="16:31">
      <c r="P1396" s="750" t="s">
        <v>12796</v>
      </c>
      <c r="Q1396" s="750" t="s">
        <v>1122</v>
      </c>
      <c r="R1396" s="750" t="s">
        <v>11474</v>
      </c>
      <c r="S1396" s="730">
        <v>0.375574457556904</v>
      </c>
      <c r="T1396" s="750" t="s">
        <v>11475</v>
      </c>
      <c r="U1396" s="750" t="s">
        <v>11492</v>
      </c>
      <c r="V1396" s="750" t="s">
        <v>11493</v>
      </c>
      <c r="W1396" s="750" t="s">
        <v>11475</v>
      </c>
      <c r="X1396" s="750">
        <v>6</v>
      </c>
      <c r="Y1396" s="750">
        <v>78</v>
      </c>
      <c r="Z1396" s="750" t="s">
        <v>12789</v>
      </c>
      <c r="AA1396" s="750">
        <v>1</v>
      </c>
      <c r="AB1396" s="750">
        <v>1</v>
      </c>
      <c r="AC1396" s="750">
        <v>0</v>
      </c>
      <c r="AD1396" s="750">
        <v>0</v>
      </c>
      <c r="AE1396" s="750" t="s">
        <v>11475</v>
      </c>
    </row>
    <row r="1397" spans="16:31">
      <c r="P1397" s="750" t="s">
        <v>12792</v>
      </c>
      <c r="Q1397" s="750" t="s">
        <v>1122</v>
      </c>
      <c r="R1397" s="750" t="s">
        <v>11474</v>
      </c>
      <c r="S1397" s="730">
        <v>1.8221687703871201</v>
      </c>
      <c r="T1397" s="750" t="s">
        <v>11475</v>
      </c>
      <c r="U1397" s="750" t="s">
        <v>11476</v>
      </c>
      <c r="V1397" s="750" t="s">
        <v>11477</v>
      </c>
      <c r="W1397" s="750" t="s">
        <v>11475</v>
      </c>
      <c r="X1397" s="750">
        <v>6</v>
      </c>
      <c r="Y1397" s="750">
        <v>78</v>
      </c>
      <c r="Z1397" s="750" t="s">
        <v>12789</v>
      </c>
      <c r="AA1397" s="750">
        <v>0</v>
      </c>
      <c r="AB1397" s="750">
        <v>1</v>
      </c>
      <c r="AC1397" s="750">
        <v>0</v>
      </c>
      <c r="AD1397" s="750">
        <v>0</v>
      </c>
      <c r="AE1397" s="750" t="s">
        <v>11475</v>
      </c>
    </row>
    <row r="1398" spans="16:31">
      <c r="P1398" s="750" t="s">
        <v>12797</v>
      </c>
      <c r="Q1398" s="750" t="s">
        <v>1122</v>
      </c>
      <c r="R1398" s="750" t="s">
        <v>11474</v>
      </c>
      <c r="S1398" s="730">
        <v>0.65130030603143796</v>
      </c>
      <c r="T1398" s="750" t="s">
        <v>11475</v>
      </c>
      <c r="U1398" s="750" t="s">
        <v>11476</v>
      </c>
      <c r="V1398" s="750" t="s">
        <v>11477</v>
      </c>
      <c r="W1398" s="750" t="s">
        <v>11475</v>
      </c>
      <c r="X1398" s="750">
        <v>6</v>
      </c>
      <c r="Y1398" s="750">
        <v>78</v>
      </c>
      <c r="Z1398" s="750" t="s">
        <v>12789</v>
      </c>
      <c r="AA1398" s="750">
        <v>1</v>
      </c>
      <c r="AB1398" s="750">
        <v>0</v>
      </c>
      <c r="AC1398" s="750">
        <v>0</v>
      </c>
      <c r="AD1398" s="750">
        <v>0</v>
      </c>
      <c r="AE1398" s="750" t="s">
        <v>11475</v>
      </c>
    </row>
    <row r="1399" spans="16:31">
      <c r="P1399" s="750" t="s">
        <v>12798</v>
      </c>
      <c r="Q1399" s="750" t="s">
        <v>1122</v>
      </c>
      <c r="R1399" s="750" t="s">
        <v>11474</v>
      </c>
      <c r="S1399" s="730">
        <v>0.38346664881737802</v>
      </c>
      <c r="T1399" s="750" t="s">
        <v>11475</v>
      </c>
      <c r="U1399" s="750" t="s">
        <v>11501</v>
      </c>
      <c r="V1399" s="750" t="s">
        <v>11501</v>
      </c>
      <c r="W1399" s="750" t="s">
        <v>11475</v>
      </c>
      <c r="X1399" s="750">
        <v>6</v>
      </c>
      <c r="Y1399" s="750">
        <v>78</v>
      </c>
      <c r="Z1399" s="750" t="s">
        <v>12789</v>
      </c>
      <c r="AA1399" s="750">
        <v>1</v>
      </c>
      <c r="AB1399" s="750">
        <v>0</v>
      </c>
      <c r="AC1399" s="750">
        <v>0</v>
      </c>
      <c r="AD1399" s="750">
        <v>8</v>
      </c>
      <c r="AE1399" s="750" t="s">
        <v>11475</v>
      </c>
    </row>
    <row r="1400" spans="16:31">
      <c r="P1400" s="750" t="s">
        <v>12792</v>
      </c>
      <c r="Q1400" s="750" t="s">
        <v>1103</v>
      </c>
      <c r="R1400" s="750" t="s">
        <v>11474</v>
      </c>
      <c r="S1400" s="730">
        <v>2.2285192806409202</v>
      </c>
      <c r="T1400" s="750" t="s">
        <v>11475</v>
      </c>
      <c r="U1400" s="750" t="s">
        <v>11476</v>
      </c>
      <c r="V1400" s="750" t="s">
        <v>11477</v>
      </c>
      <c r="W1400" s="750" t="s">
        <v>11475</v>
      </c>
      <c r="X1400" s="750">
        <v>6</v>
      </c>
      <c r="Y1400" s="750">
        <v>79</v>
      </c>
      <c r="Z1400" s="750" t="s">
        <v>12799</v>
      </c>
      <c r="AA1400" s="750">
        <v>0</v>
      </c>
      <c r="AB1400" s="750">
        <v>1</v>
      </c>
      <c r="AC1400" s="750">
        <v>0</v>
      </c>
      <c r="AD1400" s="750">
        <v>0</v>
      </c>
      <c r="AE1400" s="750" t="s">
        <v>11475</v>
      </c>
    </row>
    <row r="1401" spans="16:31">
      <c r="P1401" s="750" t="s">
        <v>12800</v>
      </c>
      <c r="Q1401" s="750" t="s">
        <v>992</v>
      </c>
      <c r="R1401" s="750" t="s">
        <v>11474</v>
      </c>
      <c r="S1401" s="730">
        <v>1.7190802286781999E-2</v>
      </c>
      <c r="T1401" s="750" t="s">
        <v>11475</v>
      </c>
      <c r="U1401" s="750" t="s">
        <v>11523</v>
      </c>
      <c r="V1401" s="750" t="s">
        <v>11524</v>
      </c>
      <c r="W1401" s="750" t="s">
        <v>957</v>
      </c>
      <c r="X1401" s="750">
        <v>6</v>
      </c>
      <c r="Y1401" s="750">
        <v>79</v>
      </c>
      <c r="Z1401" s="750" t="s">
        <v>12799</v>
      </c>
      <c r="AA1401" s="750">
        <v>0</v>
      </c>
      <c r="AB1401" s="750">
        <v>1</v>
      </c>
      <c r="AC1401" s="750">
        <v>0</v>
      </c>
      <c r="AD1401" s="750">
        <v>0</v>
      </c>
      <c r="AE1401" s="750" t="s">
        <v>11475</v>
      </c>
    </row>
    <row r="1402" spans="16:31">
      <c r="P1402" s="750" t="s">
        <v>12801</v>
      </c>
      <c r="Q1402" s="750" t="s">
        <v>992</v>
      </c>
      <c r="R1402" s="750" t="s">
        <v>11474</v>
      </c>
      <c r="S1402" s="730">
        <v>0.184221937767238</v>
      </c>
      <c r="T1402" s="750" t="s">
        <v>11475</v>
      </c>
      <c r="U1402" s="750" t="s">
        <v>11523</v>
      </c>
      <c r="V1402" s="750" t="s">
        <v>11524</v>
      </c>
      <c r="W1402" s="750" t="s">
        <v>957</v>
      </c>
      <c r="X1402" s="750">
        <v>6</v>
      </c>
      <c r="Y1402" s="750">
        <v>80</v>
      </c>
      <c r="Z1402" s="750" t="s">
        <v>12799</v>
      </c>
      <c r="AA1402" s="750">
        <v>0</v>
      </c>
      <c r="AB1402" s="750">
        <v>1</v>
      </c>
      <c r="AC1402" s="750">
        <v>0</v>
      </c>
      <c r="AD1402" s="750">
        <v>0</v>
      </c>
      <c r="AE1402" s="750" t="s">
        <v>11475</v>
      </c>
    </row>
    <row r="1403" spans="16:31">
      <c r="P1403" s="750" t="s">
        <v>12802</v>
      </c>
      <c r="Q1403" s="750" t="s">
        <v>992</v>
      </c>
      <c r="R1403" s="750" t="s">
        <v>11474</v>
      </c>
      <c r="S1403" s="730">
        <v>1.7018653743438E-2</v>
      </c>
      <c r="T1403" s="750" t="s">
        <v>11475</v>
      </c>
      <c r="U1403" s="750" t="s">
        <v>11523</v>
      </c>
      <c r="V1403" s="750" t="s">
        <v>11524</v>
      </c>
      <c r="W1403" s="750" t="s">
        <v>957</v>
      </c>
      <c r="X1403" s="750">
        <v>6</v>
      </c>
      <c r="Y1403" s="750">
        <v>79</v>
      </c>
      <c r="Z1403" s="750" t="s">
        <v>12799</v>
      </c>
      <c r="AA1403" s="750">
        <v>0</v>
      </c>
      <c r="AB1403" s="750">
        <v>1</v>
      </c>
      <c r="AC1403" s="750">
        <v>0</v>
      </c>
      <c r="AD1403" s="750">
        <v>0</v>
      </c>
      <c r="AE1403" s="750" t="s">
        <v>11475</v>
      </c>
    </row>
    <row r="1404" spans="16:31">
      <c r="P1404" s="750" t="s">
        <v>12803</v>
      </c>
      <c r="Q1404" s="750" t="s">
        <v>992</v>
      </c>
      <c r="R1404" s="750" t="s">
        <v>11474</v>
      </c>
      <c r="S1404" s="730">
        <v>0.17973790594719899</v>
      </c>
      <c r="T1404" s="750" t="s">
        <v>11475</v>
      </c>
      <c r="U1404" s="750" t="s">
        <v>11523</v>
      </c>
      <c r="V1404" s="750" t="s">
        <v>11524</v>
      </c>
      <c r="W1404" s="750" t="s">
        <v>957</v>
      </c>
      <c r="X1404" s="750">
        <v>6</v>
      </c>
      <c r="Y1404" s="750">
        <v>80</v>
      </c>
      <c r="Z1404" s="750" t="s">
        <v>12799</v>
      </c>
      <c r="AA1404" s="750">
        <v>0</v>
      </c>
      <c r="AB1404" s="750">
        <v>1</v>
      </c>
      <c r="AC1404" s="750">
        <v>0</v>
      </c>
      <c r="AD1404" s="750">
        <v>0</v>
      </c>
      <c r="AE1404" s="750" t="s">
        <v>11475</v>
      </c>
    </row>
    <row r="1405" spans="16:31">
      <c r="P1405" s="750" t="s">
        <v>12804</v>
      </c>
      <c r="Q1405" s="750" t="s">
        <v>992</v>
      </c>
      <c r="R1405" s="750" t="s">
        <v>11474</v>
      </c>
      <c r="S1405" s="730">
        <v>0.15803768657681999</v>
      </c>
      <c r="T1405" s="750" t="s">
        <v>11475</v>
      </c>
      <c r="U1405" s="750" t="s">
        <v>11523</v>
      </c>
      <c r="V1405" s="750" t="s">
        <v>11524</v>
      </c>
      <c r="W1405" s="750" t="s">
        <v>957</v>
      </c>
      <c r="X1405" s="750">
        <v>6</v>
      </c>
      <c r="Y1405" s="750">
        <v>79</v>
      </c>
      <c r="Z1405" s="750" t="s">
        <v>12799</v>
      </c>
      <c r="AA1405" s="750">
        <v>0</v>
      </c>
      <c r="AB1405" s="750">
        <v>1</v>
      </c>
      <c r="AC1405" s="750">
        <v>0</v>
      </c>
      <c r="AD1405" s="750">
        <v>0</v>
      </c>
      <c r="AE1405" s="750" t="s">
        <v>11475</v>
      </c>
    </row>
    <row r="1406" spans="16:31">
      <c r="P1406" s="750" t="s">
        <v>12804</v>
      </c>
      <c r="Q1406" s="750" t="s">
        <v>992</v>
      </c>
      <c r="R1406" s="750" t="s">
        <v>11474</v>
      </c>
      <c r="S1406" s="730">
        <v>3.1019537008031998E-2</v>
      </c>
      <c r="T1406" s="750" t="s">
        <v>11475</v>
      </c>
      <c r="U1406" s="750" t="s">
        <v>11523</v>
      </c>
      <c r="V1406" s="750" t="s">
        <v>11524</v>
      </c>
      <c r="W1406" s="750" t="s">
        <v>957</v>
      </c>
      <c r="X1406" s="750">
        <v>6</v>
      </c>
      <c r="Y1406" s="750">
        <v>79</v>
      </c>
      <c r="Z1406" s="750" t="s">
        <v>12799</v>
      </c>
      <c r="AA1406" s="750">
        <v>0</v>
      </c>
      <c r="AB1406" s="750">
        <v>1</v>
      </c>
      <c r="AC1406" s="750">
        <v>0</v>
      </c>
      <c r="AD1406" s="750">
        <v>0</v>
      </c>
      <c r="AE1406" s="750" t="s">
        <v>11475</v>
      </c>
    </row>
    <row r="1407" spans="16:31">
      <c r="P1407" s="750" t="s">
        <v>12804</v>
      </c>
      <c r="Q1407" s="750" t="s">
        <v>992</v>
      </c>
      <c r="R1407" s="750" t="s">
        <v>11474</v>
      </c>
      <c r="S1407" s="730">
        <v>3.3997563642154997E-2</v>
      </c>
      <c r="T1407" s="750" t="s">
        <v>11475</v>
      </c>
      <c r="U1407" s="750" t="s">
        <v>11523</v>
      </c>
      <c r="V1407" s="750" t="s">
        <v>11524</v>
      </c>
      <c r="W1407" s="750" t="s">
        <v>957</v>
      </c>
      <c r="X1407" s="750">
        <v>6</v>
      </c>
      <c r="Y1407" s="750">
        <v>79</v>
      </c>
      <c r="Z1407" s="750" t="s">
        <v>12799</v>
      </c>
      <c r="AA1407" s="750">
        <v>0</v>
      </c>
      <c r="AB1407" s="750">
        <v>1</v>
      </c>
      <c r="AC1407" s="750">
        <v>0</v>
      </c>
      <c r="AD1407" s="750">
        <v>0</v>
      </c>
      <c r="AE1407" s="750" t="s">
        <v>11475</v>
      </c>
    </row>
    <row r="1408" spans="16:31">
      <c r="P1408" s="750" t="s">
        <v>12804</v>
      </c>
      <c r="Q1408" s="750" t="s">
        <v>992</v>
      </c>
      <c r="R1408" s="750" t="s">
        <v>11474</v>
      </c>
      <c r="S1408" s="730">
        <v>0.34847442566470599</v>
      </c>
      <c r="T1408" s="750" t="s">
        <v>11475</v>
      </c>
      <c r="U1408" s="750" t="s">
        <v>11523</v>
      </c>
      <c r="V1408" s="750" t="s">
        <v>11524</v>
      </c>
      <c r="W1408" s="750" t="s">
        <v>957</v>
      </c>
      <c r="X1408" s="750">
        <v>6</v>
      </c>
      <c r="Y1408" s="750">
        <v>80</v>
      </c>
      <c r="Z1408" s="750" t="s">
        <v>12799</v>
      </c>
      <c r="AA1408" s="750">
        <v>0</v>
      </c>
      <c r="AB1408" s="750">
        <v>1</v>
      </c>
      <c r="AC1408" s="750">
        <v>0</v>
      </c>
      <c r="AD1408" s="750">
        <v>0</v>
      </c>
      <c r="AE1408" s="750" t="s">
        <v>11475</v>
      </c>
    </row>
    <row r="1409" spans="16:31">
      <c r="P1409" s="750" t="s">
        <v>12804</v>
      </c>
      <c r="Q1409" s="750" t="s">
        <v>992</v>
      </c>
      <c r="R1409" s="750" t="s">
        <v>11474</v>
      </c>
      <c r="S1409" s="730">
        <v>0.34471173690524098</v>
      </c>
      <c r="T1409" s="750" t="s">
        <v>11475</v>
      </c>
      <c r="U1409" s="750" t="s">
        <v>11523</v>
      </c>
      <c r="V1409" s="750" t="s">
        <v>11524</v>
      </c>
      <c r="W1409" s="750" t="s">
        <v>957</v>
      </c>
      <c r="X1409" s="750">
        <v>6</v>
      </c>
      <c r="Y1409" s="750">
        <v>80</v>
      </c>
      <c r="Z1409" s="750" t="s">
        <v>12799</v>
      </c>
      <c r="AA1409" s="750">
        <v>0</v>
      </c>
      <c r="AB1409" s="750">
        <v>1</v>
      </c>
      <c r="AC1409" s="750">
        <v>0</v>
      </c>
      <c r="AD1409" s="750">
        <v>0</v>
      </c>
      <c r="AE1409" s="750" t="s">
        <v>11475</v>
      </c>
    </row>
    <row r="1410" spans="16:31">
      <c r="P1410" s="750" t="s">
        <v>12805</v>
      </c>
      <c r="Q1410" s="750" t="s">
        <v>992</v>
      </c>
      <c r="R1410" s="750" t="s">
        <v>11474</v>
      </c>
      <c r="S1410" s="730">
        <v>5.8584725389642003E-2</v>
      </c>
      <c r="T1410" s="750" t="s">
        <v>11475</v>
      </c>
      <c r="U1410" s="750" t="s">
        <v>11523</v>
      </c>
      <c r="V1410" s="750" t="s">
        <v>11524</v>
      </c>
      <c r="W1410" s="750" t="s">
        <v>957</v>
      </c>
      <c r="X1410" s="750">
        <v>6</v>
      </c>
      <c r="Y1410" s="750">
        <v>79</v>
      </c>
      <c r="Z1410" s="750" t="s">
        <v>12799</v>
      </c>
      <c r="AA1410" s="750">
        <v>0</v>
      </c>
      <c r="AB1410" s="750">
        <v>1</v>
      </c>
      <c r="AC1410" s="750">
        <v>0</v>
      </c>
      <c r="AD1410" s="750">
        <v>0</v>
      </c>
      <c r="AE1410" s="750" t="s">
        <v>11475</v>
      </c>
    </row>
    <row r="1411" spans="16:31">
      <c r="P1411" s="750" t="s">
        <v>12806</v>
      </c>
      <c r="Q1411" s="750" t="s">
        <v>992</v>
      </c>
      <c r="R1411" s="750" t="s">
        <v>11474</v>
      </c>
      <c r="S1411" s="730">
        <v>0.607824650572105</v>
      </c>
      <c r="T1411" s="750" t="s">
        <v>11475</v>
      </c>
      <c r="U1411" s="750" t="s">
        <v>11523</v>
      </c>
      <c r="V1411" s="750" t="s">
        <v>11524</v>
      </c>
      <c r="W1411" s="750" t="s">
        <v>923</v>
      </c>
      <c r="X1411" s="750">
        <v>6</v>
      </c>
      <c r="Y1411" s="750">
        <v>79</v>
      </c>
      <c r="Z1411" s="750" t="s">
        <v>12799</v>
      </c>
      <c r="AA1411" s="750">
        <v>0</v>
      </c>
      <c r="AB1411" s="750">
        <v>1</v>
      </c>
      <c r="AC1411" s="750">
        <v>0</v>
      </c>
      <c r="AD1411" s="750">
        <v>0</v>
      </c>
      <c r="AE1411" s="750" t="s">
        <v>11475</v>
      </c>
    </row>
    <row r="1412" spans="16:31">
      <c r="P1412" s="750" t="s">
        <v>12807</v>
      </c>
      <c r="Q1412" s="750" t="s">
        <v>992</v>
      </c>
      <c r="R1412" s="750" t="s">
        <v>11474</v>
      </c>
      <c r="S1412" s="730">
        <v>6.0172480888287999E-2</v>
      </c>
      <c r="T1412" s="750" t="s">
        <v>11475</v>
      </c>
      <c r="U1412" s="750" t="s">
        <v>11523</v>
      </c>
      <c r="V1412" s="750" t="s">
        <v>11524</v>
      </c>
      <c r="W1412" s="750" t="s">
        <v>923</v>
      </c>
      <c r="X1412" s="750">
        <v>6</v>
      </c>
      <c r="Y1412" s="750">
        <v>79</v>
      </c>
      <c r="Z1412" s="750" t="s">
        <v>12799</v>
      </c>
      <c r="AA1412" s="750">
        <v>0</v>
      </c>
      <c r="AB1412" s="750">
        <v>1</v>
      </c>
      <c r="AC1412" s="750">
        <v>0</v>
      </c>
      <c r="AD1412" s="750">
        <v>0</v>
      </c>
      <c r="AE1412" s="750" t="s">
        <v>11475</v>
      </c>
    </row>
    <row r="1413" spans="16:31">
      <c r="P1413" s="750" t="s">
        <v>12792</v>
      </c>
      <c r="Q1413" s="750" t="s">
        <v>992</v>
      </c>
      <c r="R1413" s="750" t="s">
        <v>11474</v>
      </c>
      <c r="S1413" s="730">
        <v>2.2328260628612999</v>
      </c>
      <c r="T1413" s="750" t="s">
        <v>11475</v>
      </c>
      <c r="U1413" s="750" t="s">
        <v>11476</v>
      </c>
      <c r="V1413" s="750" t="s">
        <v>11477</v>
      </c>
      <c r="W1413" s="750" t="s">
        <v>11475</v>
      </c>
      <c r="X1413" s="750">
        <v>6</v>
      </c>
      <c r="Y1413" s="750">
        <v>79</v>
      </c>
      <c r="Z1413" s="750" t="s">
        <v>12799</v>
      </c>
      <c r="AA1413" s="750">
        <v>0</v>
      </c>
      <c r="AB1413" s="750">
        <v>1</v>
      </c>
      <c r="AC1413" s="750">
        <v>0</v>
      </c>
      <c r="AD1413" s="750">
        <v>0</v>
      </c>
      <c r="AE1413" s="750" t="s">
        <v>11475</v>
      </c>
    </row>
    <row r="1414" spans="16:31">
      <c r="P1414" s="750" t="s">
        <v>12808</v>
      </c>
      <c r="Q1414" s="750" t="s">
        <v>992</v>
      </c>
      <c r="R1414" s="750" t="s">
        <v>11474</v>
      </c>
      <c r="S1414" s="730">
        <v>7.5215853624094997E-2</v>
      </c>
      <c r="T1414" s="750" t="s">
        <v>11475</v>
      </c>
      <c r="U1414" s="750" t="s">
        <v>11476</v>
      </c>
      <c r="V1414" s="750" t="s">
        <v>11477</v>
      </c>
      <c r="W1414" s="750" t="s">
        <v>11475</v>
      </c>
      <c r="X1414" s="750">
        <v>6</v>
      </c>
      <c r="Y1414" s="750">
        <v>79</v>
      </c>
      <c r="Z1414" s="750" t="s">
        <v>12799</v>
      </c>
      <c r="AA1414" s="750">
        <v>1</v>
      </c>
      <c r="AB1414" s="750">
        <v>0</v>
      </c>
      <c r="AC1414" s="750">
        <v>0</v>
      </c>
      <c r="AD1414" s="750">
        <v>0</v>
      </c>
      <c r="AE1414" s="750" t="s">
        <v>11475</v>
      </c>
    </row>
    <row r="1415" spans="16:31">
      <c r="P1415" s="750" t="s">
        <v>12806</v>
      </c>
      <c r="Q1415" s="750" t="s">
        <v>1011</v>
      </c>
      <c r="R1415" s="750" t="s">
        <v>11474</v>
      </c>
      <c r="S1415" s="730">
        <v>8.0844870150016998E-2</v>
      </c>
      <c r="T1415" s="750" t="s">
        <v>11475</v>
      </c>
      <c r="U1415" s="750" t="s">
        <v>11523</v>
      </c>
      <c r="V1415" s="750" t="s">
        <v>11524</v>
      </c>
      <c r="W1415" s="750" t="s">
        <v>923</v>
      </c>
      <c r="X1415" s="750">
        <v>6</v>
      </c>
      <c r="Y1415" s="750">
        <v>79</v>
      </c>
      <c r="Z1415" s="750" t="s">
        <v>12799</v>
      </c>
      <c r="AA1415" s="750">
        <v>0</v>
      </c>
      <c r="AB1415" s="750">
        <v>1</v>
      </c>
      <c r="AC1415" s="750">
        <v>0</v>
      </c>
      <c r="AD1415" s="750">
        <v>0</v>
      </c>
      <c r="AE1415" s="750" t="s">
        <v>11475</v>
      </c>
    </row>
    <row r="1416" spans="16:31">
      <c r="P1416" s="750" t="s">
        <v>12806</v>
      </c>
      <c r="Q1416" s="750" t="s">
        <v>1011</v>
      </c>
      <c r="R1416" s="750" t="s">
        <v>11474</v>
      </c>
      <c r="S1416" s="730">
        <v>0.51691765227822295</v>
      </c>
      <c r="T1416" s="750" t="s">
        <v>11475</v>
      </c>
      <c r="U1416" s="750" t="s">
        <v>11523</v>
      </c>
      <c r="V1416" s="750" t="s">
        <v>11524</v>
      </c>
      <c r="W1416" s="750" t="s">
        <v>923</v>
      </c>
      <c r="X1416" s="750">
        <v>6</v>
      </c>
      <c r="Y1416" s="750">
        <v>81</v>
      </c>
      <c r="Z1416" s="750" t="s">
        <v>12809</v>
      </c>
      <c r="AA1416" s="750">
        <v>0</v>
      </c>
      <c r="AB1416" s="750">
        <v>1</v>
      </c>
      <c r="AC1416" s="750">
        <v>0</v>
      </c>
      <c r="AD1416" s="750">
        <v>0</v>
      </c>
      <c r="AE1416" s="750" t="s">
        <v>11475</v>
      </c>
    </row>
    <row r="1417" spans="16:31">
      <c r="P1417" s="750" t="s">
        <v>12792</v>
      </c>
      <c r="Q1417" s="750" t="s">
        <v>1011</v>
      </c>
      <c r="R1417" s="750" t="s">
        <v>11474</v>
      </c>
      <c r="S1417" s="730">
        <v>2.3785153414748999E-2</v>
      </c>
      <c r="T1417" s="750" t="s">
        <v>11475</v>
      </c>
      <c r="U1417" s="750" t="s">
        <v>11476</v>
      </c>
      <c r="V1417" s="750" t="s">
        <v>11477</v>
      </c>
      <c r="W1417" s="750" t="s">
        <v>11475</v>
      </c>
      <c r="X1417" s="750">
        <v>6</v>
      </c>
      <c r="Y1417" s="750">
        <v>79</v>
      </c>
      <c r="Z1417" s="750" t="s">
        <v>12799</v>
      </c>
      <c r="AA1417" s="750">
        <v>0</v>
      </c>
      <c r="AB1417" s="750">
        <v>1</v>
      </c>
      <c r="AC1417" s="750">
        <v>0</v>
      </c>
      <c r="AD1417" s="750">
        <v>0</v>
      </c>
      <c r="AE1417" s="750" t="s">
        <v>11475</v>
      </c>
    </row>
    <row r="1418" spans="16:31">
      <c r="P1418" s="750" t="s">
        <v>12792</v>
      </c>
      <c r="Q1418" s="750" t="s">
        <v>1011</v>
      </c>
      <c r="R1418" s="750" t="s">
        <v>11474</v>
      </c>
      <c r="S1418" s="730">
        <v>1.84361270906615</v>
      </c>
      <c r="T1418" s="750" t="s">
        <v>11475</v>
      </c>
      <c r="U1418" s="750" t="s">
        <v>11476</v>
      </c>
      <c r="V1418" s="750" t="s">
        <v>11477</v>
      </c>
      <c r="W1418" s="750" t="s">
        <v>11475</v>
      </c>
      <c r="X1418" s="750">
        <v>6</v>
      </c>
      <c r="Y1418" s="750">
        <v>81</v>
      </c>
      <c r="Z1418" s="750" t="s">
        <v>12809</v>
      </c>
      <c r="AA1418" s="750">
        <v>0</v>
      </c>
      <c r="AB1418" s="750">
        <v>1</v>
      </c>
      <c r="AC1418" s="750">
        <v>0</v>
      </c>
      <c r="AD1418" s="750">
        <v>0</v>
      </c>
      <c r="AE1418" s="750" t="s">
        <v>11475</v>
      </c>
    </row>
    <row r="1419" spans="16:31">
      <c r="P1419" s="750" t="s">
        <v>12808</v>
      </c>
      <c r="Q1419" s="750" t="s">
        <v>1011</v>
      </c>
      <c r="R1419" s="750" t="s">
        <v>11474</v>
      </c>
      <c r="S1419" s="730">
        <v>2.0130591664214E-2</v>
      </c>
      <c r="T1419" s="750" t="s">
        <v>11475</v>
      </c>
      <c r="U1419" s="750" t="s">
        <v>11476</v>
      </c>
      <c r="V1419" s="750" t="s">
        <v>11477</v>
      </c>
      <c r="W1419" s="750" t="s">
        <v>11475</v>
      </c>
      <c r="X1419" s="750">
        <v>6</v>
      </c>
      <c r="Y1419" s="750">
        <v>81</v>
      </c>
      <c r="Z1419" s="750" t="s">
        <v>12809</v>
      </c>
      <c r="AA1419" s="750">
        <v>1</v>
      </c>
      <c r="AB1419" s="750">
        <v>0</v>
      </c>
      <c r="AC1419" s="750">
        <v>0</v>
      </c>
      <c r="AD1419" s="750">
        <v>0</v>
      </c>
      <c r="AE1419" s="750" t="s">
        <v>11475</v>
      </c>
    </row>
    <row r="1420" spans="16:31">
      <c r="P1420" s="750" t="s">
        <v>12810</v>
      </c>
      <c r="Q1420" s="750" t="s">
        <v>1011</v>
      </c>
      <c r="R1420" s="750" t="s">
        <v>11474</v>
      </c>
      <c r="S1420" s="730">
        <v>0.95962720263411005</v>
      </c>
      <c r="T1420" s="750" t="s">
        <v>11475</v>
      </c>
      <c r="U1420" s="750" t="s">
        <v>11476</v>
      </c>
      <c r="V1420" s="750" t="s">
        <v>11477</v>
      </c>
      <c r="W1420" s="750" t="s">
        <v>11475</v>
      </c>
      <c r="X1420" s="750">
        <v>6</v>
      </c>
      <c r="Y1420" s="750">
        <v>81</v>
      </c>
      <c r="Z1420" s="750" t="s">
        <v>12809</v>
      </c>
      <c r="AA1420" s="750">
        <v>1</v>
      </c>
      <c r="AB1420" s="750">
        <v>0</v>
      </c>
      <c r="AC1420" s="750">
        <v>0</v>
      </c>
      <c r="AD1420" s="750">
        <v>0</v>
      </c>
      <c r="AE1420" s="750" t="s">
        <v>11475</v>
      </c>
    </row>
    <row r="1421" spans="16:31">
      <c r="P1421" s="750" t="s">
        <v>12811</v>
      </c>
      <c r="Q1421" s="750" t="s">
        <v>1126</v>
      </c>
      <c r="R1421" s="750" t="s">
        <v>929</v>
      </c>
      <c r="S1421" s="730">
        <v>2.2620318182359E-2</v>
      </c>
      <c r="T1421" s="750" t="s">
        <v>11475</v>
      </c>
      <c r="U1421" s="750" t="s">
        <v>11492</v>
      </c>
      <c r="V1421" s="750" t="s">
        <v>11493</v>
      </c>
      <c r="W1421" s="750" t="s">
        <v>11475</v>
      </c>
      <c r="X1421" s="750">
        <v>6</v>
      </c>
      <c r="Y1421" s="750">
        <v>81</v>
      </c>
      <c r="Z1421" s="750" t="s">
        <v>12809</v>
      </c>
      <c r="AA1421" s="750">
        <v>1</v>
      </c>
      <c r="AB1421" s="750">
        <v>0</v>
      </c>
      <c r="AC1421" s="750">
        <v>0</v>
      </c>
      <c r="AD1421" s="750">
        <v>0</v>
      </c>
      <c r="AE1421" s="750" t="s">
        <v>11475</v>
      </c>
    </row>
    <row r="1422" spans="16:31">
      <c r="P1422" s="750" t="s">
        <v>12812</v>
      </c>
      <c r="Q1422" s="750" t="s">
        <v>1126</v>
      </c>
      <c r="R1422" s="750" t="s">
        <v>11474</v>
      </c>
      <c r="S1422" s="730">
        <v>0.65415778554304405</v>
      </c>
      <c r="T1422" s="750" t="s">
        <v>11475</v>
      </c>
      <c r="U1422" s="750" t="s">
        <v>11476</v>
      </c>
      <c r="V1422" s="750" t="s">
        <v>11477</v>
      </c>
      <c r="W1422" s="750" t="s">
        <v>11475</v>
      </c>
      <c r="X1422" s="750">
        <v>6</v>
      </c>
      <c r="Y1422" s="750">
        <v>81</v>
      </c>
      <c r="Z1422" s="750" t="s">
        <v>12809</v>
      </c>
      <c r="AA1422" s="750">
        <v>1</v>
      </c>
      <c r="AB1422" s="750">
        <v>0</v>
      </c>
      <c r="AC1422" s="750">
        <v>0</v>
      </c>
      <c r="AD1422" s="750">
        <v>0</v>
      </c>
      <c r="AE1422" s="750" t="s">
        <v>11475</v>
      </c>
    </row>
    <row r="1423" spans="16:31">
      <c r="P1423" s="750" t="s">
        <v>12813</v>
      </c>
      <c r="Q1423" s="750" t="s">
        <v>1126</v>
      </c>
      <c r="R1423" s="750" t="s">
        <v>929</v>
      </c>
      <c r="S1423" s="730">
        <v>0.420186138130141</v>
      </c>
      <c r="T1423" s="750" t="s">
        <v>11475</v>
      </c>
      <c r="U1423" s="750" t="s">
        <v>11492</v>
      </c>
      <c r="V1423" s="750" t="s">
        <v>11493</v>
      </c>
      <c r="W1423" s="750" t="s">
        <v>11475</v>
      </c>
      <c r="X1423" s="750">
        <v>6</v>
      </c>
      <c r="Y1423" s="750">
        <v>81</v>
      </c>
      <c r="Z1423" s="750" t="s">
        <v>12809</v>
      </c>
      <c r="AA1423" s="750">
        <v>1</v>
      </c>
      <c r="AB1423" s="750">
        <v>0</v>
      </c>
      <c r="AC1423" s="750">
        <v>0</v>
      </c>
      <c r="AD1423" s="750">
        <v>0</v>
      </c>
      <c r="AE1423" s="750" t="s">
        <v>11475</v>
      </c>
    </row>
    <row r="1424" spans="16:31">
      <c r="P1424" s="750" t="s">
        <v>12814</v>
      </c>
      <c r="Q1424" s="750" t="s">
        <v>1126</v>
      </c>
      <c r="R1424" s="750" t="s">
        <v>11474</v>
      </c>
      <c r="S1424" s="730">
        <v>0.29260710724337102</v>
      </c>
      <c r="T1424" s="750" t="s">
        <v>11475</v>
      </c>
      <c r="U1424" s="750" t="s">
        <v>11492</v>
      </c>
      <c r="V1424" s="750" t="s">
        <v>11493</v>
      </c>
      <c r="W1424" s="750" t="s">
        <v>11475</v>
      </c>
      <c r="X1424" s="750">
        <v>6</v>
      </c>
      <c r="Y1424" s="750">
        <v>81</v>
      </c>
      <c r="Z1424" s="750" t="s">
        <v>12809</v>
      </c>
      <c r="AA1424" s="750">
        <v>1</v>
      </c>
      <c r="AB1424" s="750">
        <v>0</v>
      </c>
      <c r="AC1424" s="750">
        <v>0</v>
      </c>
      <c r="AD1424" s="750">
        <v>0</v>
      </c>
      <c r="AE1424" s="750" t="s">
        <v>11475</v>
      </c>
    </row>
    <row r="1425" spans="16:31">
      <c r="P1425" s="750" t="s">
        <v>12815</v>
      </c>
      <c r="Q1425" s="750" t="s">
        <v>1126</v>
      </c>
      <c r="R1425" s="750" t="s">
        <v>11474</v>
      </c>
      <c r="S1425" s="730">
        <v>8.326856983092E-2</v>
      </c>
      <c r="T1425" s="750" t="s">
        <v>11475</v>
      </c>
      <c r="U1425" s="750" t="s">
        <v>11492</v>
      </c>
      <c r="V1425" s="750" t="s">
        <v>11493</v>
      </c>
      <c r="W1425" s="750" t="s">
        <v>11475</v>
      </c>
      <c r="X1425" s="750">
        <v>6</v>
      </c>
      <c r="Y1425" s="750">
        <v>81</v>
      </c>
      <c r="Z1425" s="750" t="s">
        <v>12809</v>
      </c>
      <c r="AA1425" s="750">
        <v>1</v>
      </c>
      <c r="AB1425" s="750">
        <v>0</v>
      </c>
      <c r="AC1425" s="750">
        <v>0</v>
      </c>
      <c r="AD1425" s="750">
        <v>0</v>
      </c>
      <c r="AE1425" s="750" t="s">
        <v>11475</v>
      </c>
    </row>
    <row r="1426" spans="16:31">
      <c r="P1426" s="750" t="s">
        <v>12816</v>
      </c>
      <c r="Q1426" s="750" t="s">
        <v>1126</v>
      </c>
      <c r="R1426" s="750" t="s">
        <v>11474</v>
      </c>
      <c r="S1426" s="730">
        <v>0.61652993522771105</v>
      </c>
      <c r="T1426" s="750" t="s">
        <v>11475</v>
      </c>
      <c r="U1426" s="750" t="s">
        <v>11523</v>
      </c>
      <c r="V1426" s="750" t="s">
        <v>11524</v>
      </c>
      <c r="W1426" s="750" t="s">
        <v>923</v>
      </c>
      <c r="X1426" s="750">
        <v>6</v>
      </c>
      <c r="Y1426" s="750">
        <v>81</v>
      </c>
      <c r="Z1426" s="750" t="s">
        <v>12809</v>
      </c>
      <c r="AA1426" s="750">
        <v>0</v>
      </c>
      <c r="AB1426" s="750">
        <v>1</v>
      </c>
      <c r="AC1426" s="750">
        <v>0</v>
      </c>
      <c r="AD1426" s="750">
        <v>0</v>
      </c>
      <c r="AE1426" s="750" t="s">
        <v>11475</v>
      </c>
    </row>
    <row r="1427" spans="16:31">
      <c r="P1427" s="750" t="s">
        <v>12816</v>
      </c>
      <c r="Q1427" s="750" t="s">
        <v>1126</v>
      </c>
      <c r="R1427" s="750" t="s">
        <v>11474</v>
      </c>
      <c r="S1427" s="730">
        <v>0.202670499714528</v>
      </c>
      <c r="T1427" s="750" t="s">
        <v>11475</v>
      </c>
      <c r="U1427" s="750" t="s">
        <v>11523</v>
      </c>
      <c r="V1427" s="750" t="s">
        <v>11524</v>
      </c>
      <c r="W1427" s="750" t="s">
        <v>923</v>
      </c>
      <c r="X1427" s="750">
        <v>6</v>
      </c>
      <c r="Y1427" s="750">
        <v>82</v>
      </c>
      <c r="Z1427" s="750" t="s">
        <v>12817</v>
      </c>
      <c r="AA1427" s="750">
        <v>0</v>
      </c>
      <c r="AB1427" s="750">
        <v>1</v>
      </c>
      <c r="AC1427" s="750">
        <v>0</v>
      </c>
      <c r="AD1427" s="750">
        <v>0</v>
      </c>
      <c r="AE1427" s="750" t="s">
        <v>11475</v>
      </c>
    </row>
    <row r="1428" spans="16:31">
      <c r="P1428" s="750" t="s">
        <v>12792</v>
      </c>
      <c r="Q1428" s="750" t="s">
        <v>1126</v>
      </c>
      <c r="R1428" s="750" t="s">
        <v>11474</v>
      </c>
      <c r="S1428" s="730">
        <v>7.8605542678510998E-2</v>
      </c>
      <c r="T1428" s="750" t="s">
        <v>11475</v>
      </c>
      <c r="U1428" s="750" t="s">
        <v>11476</v>
      </c>
      <c r="V1428" s="750" t="s">
        <v>11477</v>
      </c>
      <c r="W1428" s="750" t="s">
        <v>11475</v>
      </c>
      <c r="X1428" s="750">
        <v>6</v>
      </c>
      <c r="Y1428" s="750">
        <v>81</v>
      </c>
      <c r="Z1428" s="750" t="s">
        <v>12809</v>
      </c>
      <c r="AA1428" s="750">
        <v>0</v>
      </c>
      <c r="AB1428" s="750">
        <v>1</v>
      </c>
      <c r="AC1428" s="750">
        <v>0</v>
      </c>
      <c r="AD1428" s="750">
        <v>0</v>
      </c>
      <c r="AE1428" s="750" t="s">
        <v>11475</v>
      </c>
    </row>
    <row r="1429" spans="16:31">
      <c r="P1429" s="750" t="s">
        <v>12818</v>
      </c>
      <c r="Q1429" s="750" t="s">
        <v>1126</v>
      </c>
      <c r="R1429" s="750" t="s">
        <v>11474</v>
      </c>
      <c r="S1429" s="730">
        <v>1.4503598195885E-2</v>
      </c>
      <c r="T1429" s="750" t="s">
        <v>11475</v>
      </c>
      <c r="U1429" s="750" t="s">
        <v>11476</v>
      </c>
      <c r="V1429" s="750" t="s">
        <v>11477</v>
      </c>
      <c r="W1429" s="750" t="s">
        <v>11475</v>
      </c>
      <c r="X1429" s="750">
        <v>6</v>
      </c>
      <c r="Y1429" s="750">
        <v>81</v>
      </c>
      <c r="Z1429" s="750" t="s">
        <v>12809</v>
      </c>
      <c r="AA1429" s="750">
        <v>1</v>
      </c>
      <c r="AB1429" s="750">
        <v>0</v>
      </c>
      <c r="AC1429" s="750">
        <v>0</v>
      </c>
      <c r="AD1429" s="750">
        <v>0</v>
      </c>
      <c r="AE1429" s="750" t="s">
        <v>11475</v>
      </c>
    </row>
    <row r="1430" spans="16:31">
      <c r="P1430" s="750" t="s">
        <v>12819</v>
      </c>
      <c r="Q1430" s="750" t="s">
        <v>1126</v>
      </c>
      <c r="R1430" s="750" t="s">
        <v>11474</v>
      </c>
      <c r="S1430" s="730">
        <v>1.72928158896883</v>
      </c>
      <c r="T1430" s="750" t="s">
        <v>11475</v>
      </c>
      <c r="U1430" s="750" t="s">
        <v>11476</v>
      </c>
      <c r="V1430" s="750" t="s">
        <v>11477</v>
      </c>
      <c r="W1430" s="750" t="s">
        <v>11475</v>
      </c>
      <c r="X1430" s="750">
        <v>6</v>
      </c>
      <c r="Y1430" s="750">
        <v>81</v>
      </c>
      <c r="Z1430" s="750" t="s">
        <v>12809</v>
      </c>
      <c r="AA1430" s="750">
        <v>1</v>
      </c>
      <c r="AB1430" s="750">
        <v>0</v>
      </c>
      <c r="AC1430" s="750">
        <v>0</v>
      </c>
      <c r="AD1430" s="750">
        <v>0</v>
      </c>
      <c r="AE1430" s="750" t="s">
        <v>11475</v>
      </c>
    </row>
    <row r="1431" spans="16:31">
      <c r="P1431" s="750" t="s">
        <v>12816</v>
      </c>
      <c r="Q1431" s="750" t="s">
        <v>7037</v>
      </c>
      <c r="R1431" s="750" t="s">
        <v>11474</v>
      </c>
      <c r="S1431" s="730">
        <v>6.9658098442874003E-2</v>
      </c>
      <c r="T1431" s="750" t="s">
        <v>11475</v>
      </c>
      <c r="U1431" s="750" t="s">
        <v>11523</v>
      </c>
      <c r="V1431" s="750" t="s">
        <v>11524</v>
      </c>
      <c r="W1431" s="750" t="s">
        <v>923</v>
      </c>
      <c r="X1431" s="750">
        <v>6</v>
      </c>
      <c r="Y1431" s="750">
        <v>82</v>
      </c>
      <c r="Z1431" s="750" t="s">
        <v>12817</v>
      </c>
      <c r="AA1431" s="750">
        <v>0</v>
      </c>
      <c r="AB1431" s="750">
        <v>1</v>
      </c>
      <c r="AC1431" s="750">
        <v>0</v>
      </c>
      <c r="AD1431" s="750">
        <v>0</v>
      </c>
      <c r="AE1431" s="750" t="s">
        <v>11475</v>
      </c>
    </row>
    <row r="1432" spans="16:31">
      <c r="P1432" s="750" t="s">
        <v>12820</v>
      </c>
      <c r="Q1432" s="750" t="s">
        <v>7037</v>
      </c>
      <c r="R1432" s="750" t="s">
        <v>11474</v>
      </c>
      <c r="S1432" s="730">
        <v>8.7093350705921002E-2</v>
      </c>
      <c r="T1432" s="750" t="s">
        <v>11475</v>
      </c>
      <c r="U1432" s="750" t="s">
        <v>11523</v>
      </c>
      <c r="V1432" s="750" t="s">
        <v>11524</v>
      </c>
      <c r="W1432" s="750" t="s">
        <v>923</v>
      </c>
      <c r="X1432" s="750">
        <v>6</v>
      </c>
      <c r="Y1432" s="750">
        <v>82</v>
      </c>
      <c r="Z1432" s="750" t="s">
        <v>12817</v>
      </c>
      <c r="AA1432" s="750">
        <v>0</v>
      </c>
      <c r="AB1432" s="750">
        <v>1</v>
      </c>
      <c r="AC1432" s="750">
        <v>0</v>
      </c>
      <c r="AD1432" s="750">
        <v>0</v>
      </c>
      <c r="AE1432" s="750" t="s">
        <v>11475</v>
      </c>
    </row>
    <row r="1433" spans="16:31">
      <c r="P1433" s="750" t="s">
        <v>12819</v>
      </c>
      <c r="Q1433" s="750" t="s">
        <v>7037</v>
      </c>
      <c r="R1433" s="750" t="s">
        <v>11474</v>
      </c>
      <c r="S1433" s="730">
        <v>2.5335908962145899</v>
      </c>
      <c r="T1433" s="750" t="s">
        <v>11475</v>
      </c>
      <c r="U1433" s="750" t="s">
        <v>11476</v>
      </c>
      <c r="V1433" s="750" t="s">
        <v>11477</v>
      </c>
      <c r="W1433" s="750" t="s">
        <v>11475</v>
      </c>
      <c r="X1433" s="750">
        <v>6</v>
      </c>
      <c r="Y1433" s="750">
        <v>82</v>
      </c>
      <c r="Z1433" s="750" t="s">
        <v>12817</v>
      </c>
      <c r="AA1433" s="750">
        <v>1</v>
      </c>
      <c r="AB1433" s="750">
        <v>0</v>
      </c>
      <c r="AC1433" s="750">
        <v>0</v>
      </c>
      <c r="AD1433" s="750">
        <v>0</v>
      </c>
      <c r="AE1433" s="750" t="s">
        <v>11475</v>
      </c>
    </row>
    <row r="1434" spans="16:31">
      <c r="P1434" s="750" t="s">
        <v>12821</v>
      </c>
      <c r="Q1434" s="750" t="s">
        <v>12822</v>
      </c>
      <c r="R1434" s="750" t="s">
        <v>11474</v>
      </c>
      <c r="S1434" s="730">
        <v>0.21281801295789399</v>
      </c>
      <c r="T1434" s="750" t="s">
        <v>11475</v>
      </c>
      <c r="U1434" s="750" t="s">
        <v>11541</v>
      </c>
      <c r="V1434" s="750" t="s">
        <v>11524</v>
      </c>
      <c r="W1434" s="750" t="s">
        <v>11475</v>
      </c>
      <c r="X1434" s="750">
        <v>6</v>
      </c>
      <c r="Y1434" s="750">
        <v>82</v>
      </c>
      <c r="Z1434" s="750" t="s">
        <v>12817</v>
      </c>
      <c r="AA1434" s="750">
        <v>1</v>
      </c>
      <c r="AB1434" s="750">
        <v>0</v>
      </c>
      <c r="AC1434" s="750">
        <v>0</v>
      </c>
      <c r="AD1434" s="750">
        <v>0</v>
      </c>
      <c r="AE1434" s="750" t="s">
        <v>11475</v>
      </c>
    </row>
    <row r="1435" spans="16:31">
      <c r="P1435" s="750" t="s">
        <v>12821</v>
      </c>
      <c r="Q1435" s="750" t="s">
        <v>12822</v>
      </c>
      <c r="R1435" s="750" t="s">
        <v>11474</v>
      </c>
      <c r="S1435" s="730">
        <v>1.1131189305324E-2</v>
      </c>
      <c r="T1435" s="750" t="s">
        <v>11475</v>
      </c>
      <c r="U1435" s="750" t="s">
        <v>11541</v>
      </c>
      <c r="V1435" s="750" t="s">
        <v>11524</v>
      </c>
      <c r="W1435" s="750" t="s">
        <v>11475</v>
      </c>
      <c r="X1435" s="750">
        <v>6</v>
      </c>
      <c r="Y1435" s="750">
        <v>83</v>
      </c>
      <c r="Z1435" s="750" t="s">
        <v>12823</v>
      </c>
      <c r="AA1435" s="750">
        <v>1</v>
      </c>
      <c r="AB1435" s="750">
        <v>0</v>
      </c>
      <c r="AC1435" s="750">
        <v>0</v>
      </c>
      <c r="AD1435" s="750">
        <v>0</v>
      </c>
      <c r="AE1435" s="750" t="s">
        <v>11475</v>
      </c>
    </row>
    <row r="1436" spans="16:31">
      <c r="P1436" s="750" t="s">
        <v>12824</v>
      </c>
      <c r="Q1436" s="750" t="s">
        <v>12822</v>
      </c>
      <c r="R1436" s="750" t="s">
        <v>11474</v>
      </c>
      <c r="S1436" s="730">
        <v>0.28329341671643099</v>
      </c>
      <c r="T1436" s="750" t="s">
        <v>11475</v>
      </c>
      <c r="U1436" s="750" t="s">
        <v>11523</v>
      </c>
      <c r="V1436" s="750" t="s">
        <v>11524</v>
      </c>
      <c r="W1436" s="750" t="s">
        <v>923</v>
      </c>
      <c r="X1436" s="750">
        <v>6</v>
      </c>
      <c r="Y1436" s="750">
        <v>82</v>
      </c>
      <c r="Z1436" s="750" t="s">
        <v>12817</v>
      </c>
      <c r="AA1436" s="750">
        <v>0</v>
      </c>
      <c r="AB1436" s="750">
        <v>1</v>
      </c>
      <c r="AC1436" s="750">
        <v>0</v>
      </c>
      <c r="AD1436" s="750">
        <v>0</v>
      </c>
      <c r="AE1436" s="750" t="s">
        <v>11475</v>
      </c>
    </row>
    <row r="1437" spans="16:31">
      <c r="P1437" s="750" t="s">
        <v>12824</v>
      </c>
      <c r="Q1437" s="750" t="s">
        <v>12822</v>
      </c>
      <c r="R1437" s="750" t="s">
        <v>11474</v>
      </c>
      <c r="S1437" s="730">
        <v>0.26696160448115203</v>
      </c>
      <c r="T1437" s="750" t="s">
        <v>11475</v>
      </c>
      <c r="U1437" s="750" t="s">
        <v>11523</v>
      </c>
      <c r="V1437" s="750" t="s">
        <v>11524</v>
      </c>
      <c r="W1437" s="750" t="s">
        <v>923</v>
      </c>
      <c r="X1437" s="750">
        <v>6</v>
      </c>
      <c r="Y1437" s="750">
        <v>82</v>
      </c>
      <c r="Z1437" s="750" t="s">
        <v>12817</v>
      </c>
      <c r="AA1437" s="750">
        <v>0</v>
      </c>
      <c r="AB1437" s="750">
        <v>1</v>
      </c>
      <c r="AC1437" s="750">
        <v>0</v>
      </c>
      <c r="AD1437" s="750">
        <v>0</v>
      </c>
      <c r="AE1437" s="750" t="s">
        <v>11475</v>
      </c>
    </row>
    <row r="1438" spans="16:31">
      <c r="P1438" s="750" t="s">
        <v>12824</v>
      </c>
      <c r="Q1438" s="750" t="s">
        <v>12822</v>
      </c>
      <c r="R1438" s="750" t="s">
        <v>11474</v>
      </c>
      <c r="S1438" s="730">
        <v>0.260185719061926</v>
      </c>
      <c r="T1438" s="750" t="s">
        <v>11475</v>
      </c>
      <c r="U1438" s="750" t="s">
        <v>11523</v>
      </c>
      <c r="V1438" s="750" t="s">
        <v>11524</v>
      </c>
      <c r="W1438" s="750" t="s">
        <v>923</v>
      </c>
      <c r="X1438" s="750">
        <v>6</v>
      </c>
      <c r="Y1438" s="750">
        <v>82</v>
      </c>
      <c r="Z1438" s="750" t="s">
        <v>12817</v>
      </c>
      <c r="AA1438" s="750">
        <v>0</v>
      </c>
      <c r="AB1438" s="750">
        <v>1</v>
      </c>
      <c r="AC1438" s="750">
        <v>0</v>
      </c>
      <c r="AD1438" s="750">
        <v>0</v>
      </c>
      <c r="AE1438" s="750" t="s">
        <v>11475</v>
      </c>
    </row>
    <row r="1439" spans="16:31">
      <c r="P1439" s="750" t="s">
        <v>12819</v>
      </c>
      <c r="Q1439" s="750" t="s">
        <v>12822</v>
      </c>
      <c r="R1439" s="750" t="s">
        <v>11474</v>
      </c>
      <c r="S1439" s="730">
        <v>1.46596055252908</v>
      </c>
      <c r="T1439" s="750" t="s">
        <v>11475</v>
      </c>
      <c r="U1439" s="750" t="s">
        <v>11476</v>
      </c>
      <c r="V1439" s="750" t="s">
        <v>11477</v>
      </c>
      <c r="W1439" s="750" t="s">
        <v>11475</v>
      </c>
      <c r="X1439" s="750">
        <v>6</v>
      </c>
      <c r="Y1439" s="750">
        <v>82</v>
      </c>
      <c r="Z1439" s="750" t="s">
        <v>12817</v>
      </c>
      <c r="AA1439" s="750">
        <v>1</v>
      </c>
      <c r="AB1439" s="750">
        <v>0</v>
      </c>
      <c r="AC1439" s="750">
        <v>0</v>
      </c>
      <c r="AD1439" s="750">
        <v>0</v>
      </c>
      <c r="AE1439" s="750" t="s">
        <v>11475</v>
      </c>
    </row>
    <row r="1440" spans="16:31">
      <c r="P1440" s="750" t="s">
        <v>12825</v>
      </c>
      <c r="Q1440" s="750" t="s">
        <v>12822</v>
      </c>
      <c r="R1440" s="750" t="s">
        <v>11474</v>
      </c>
      <c r="S1440" s="730">
        <v>0.137553824412601</v>
      </c>
      <c r="T1440" s="750" t="s">
        <v>11475</v>
      </c>
      <c r="U1440" s="750" t="s">
        <v>11501</v>
      </c>
      <c r="V1440" s="750" t="s">
        <v>11501</v>
      </c>
      <c r="W1440" s="750" t="s">
        <v>11475</v>
      </c>
      <c r="X1440" s="750">
        <v>6</v>
      </c>
      <c r="Y1440" s="750">
        <v>82</v>
      </c>
      <c r="Z1440" s="750" t="s">
        <v>12817</v>
      </c>
      <c r="AA1440" s="750">
        <v>1</v>
      </c>
      <c r="AB1440" s="750">
        <v>0</v>
      </c>
      <c r="AC1440" s="750">
        <v>0</v>
      </c>
      <c r="AD1440" s="750">
        <v>8</v>
      </c>
      <c r="AE1440" s="750" t="s">
        <v>11475</v>
      </c>
    </row>
    <row r="1441" spans="16:31">
      <c r="P1441" s="750" t="s">
        <v>12826</v>
      </c>
      <c r="Q1441" s="750" t="s">
        <v>12822</v>
      </c>
      <c r="R1441" s="750" t="s">
        <v>11474</v>
      </c>
      <c r="S1441" s="730">
        <v>0.21726502736595299</v>
      </c>
      <c r="T1441" s="750" t="s">
        <v>11475</v>
      </c>
      <c r="U1441" s="750" t="s">
        <v>11501</v>
      </c>
      <c r="V1441" s="750" t="s">
        <v>11501</v>
      </c>
      <c r="W1441" s="750" t="s">
        <v>11475</v>
      </c>
      <c r="X1441" s="750">
        <v>6</v>
      </c>
      <c r="Y1441" s="750">
        <v>82</v>
      </c>
      <c r="Z1441" s="750" t="s">
        <v>12817</v>
      </c>
      <c r="AA1441" s="750">
        <v>1</v>
      </c>
      <c r="AB1441" s="750">
        <v>0</v>
      </c>
      <c r="AC1441" s="750">
        <v>0</v>
      </c>
      <c r="AD1441" s="750">
        <v>8</v>
      </c>
      <c r="AE1441" s="750" t="s">
        <v>11475</v>
      </c>
    </row>
    <row r="1442" spans="16:31">
      <c r="P1442" s="750" t="s">
        <v>12824</v>
      </c>
      <c r="Q1442" s="750" t="s">
        <v>12822</v>
      </c>
      <c r="R1442" s="750" t="s">
        <v>11474</v>
      </c>
      <c r="S1442" s="730">
        <v>2.4094442574240999E-2</v>
      </c>
      <c r="T1442" s="750" t="s">
        <v>11475</v>
      </c>
      <c r="U1442" s="750" t="s">
        <v>11523</v>
      </c>
      <c r="V1442" s="750" t="s">
        <v>11524</v>
      </c>
      <c r="W1442" s="750" t="s">
        <v>923</v>
      </c>
      <c r="X1442" s="750">
        <v>6</v>
      </c>
      <c r="Y1442" s="750">
        <v>82</v>
      </c>
      <c r="Z1442" s="750" t="s">
        <v>12817</v>
      </c>
      <c r="AA1442" s="750">
        <v>0</v>
      </c>
      <c r="AB1442" s="750">
        <v>1</v>
      </c>
      <c r="AC1442" s="750">
        <v>0</v>
      </c>
      <c r="AD1442" s="750">
        <v>0</v>
      </c>
      <c r="AE1442" s="750" t="s">
        <v>11475</v>
      </c>
    </row>
    <row r="1443" spans="16:31">
      <c r="P1443" s="750" t="s">
        <v>12824</v>
      </c>
      <c r="Q1443" s="750" t="s">
        <v>12822</v>
      </c>
      <c r="R1443" s="750" t="s">
        <v>11474</v>
      </c>
      <c r="S1443" s="730">
        <v>2.4094442574240999E-2</v>
      </c>
      <c r="T1443" s="750" t="s">
        <v>11475</v>
      </c>
      <c r="U1443" s="750" t="s">
        <v>11523</v>
      </c>
      <c r="V1443" s="750" t="s">
        <v>11524</v>
      </c>
      <c r="W1443" s="750" t="s">
        <v>923</v>
      </c>
      <c r="X1443" s="750">
        <v>6</v>
      </c>
      <c r="Y1443" s="750">
        <v>82</v>
      </c>
      <c r="Z1443" s="750" t="s">
        <v>12817</v>
      </c>
      <c r="AA1443" s="750">
        <v>0</v>
      </c>
      <c r="AB1443" s="750">
        <v>1</v>
      </c>
      <c r="AC1443" s="750">
        <v>0</v>
      </c>
      <c r="AD1443" s="750">
        <v>0</v>
      </c>
      <c r="AE1443" s="750" t="s">
        <v>11475</v>
      </c>
    </row>
    <row r="1444" spans="16:31">
      <c r="P1444" s="750" t="s">
        <v>12827</v>
      </c>
      <c r="Q1444" s="750" t="s">
        <v>12828</v>
      </c>
      <c r="R1444" s="750" t="s">
        <v>11474</v>
      </c>
      <c r="S1444" s="730">
        <v>0.480978046460386</v>
      </c>
      <c r="T1444" s="750" t="s">
        <v>11475</v>
      </c>
      <c r="U1444" s="750" t="s">
        <v>11492</v>
      </c>
      <c r="V1444" s="750" t="s">
        <v>11493</v>
      </c>
      <c r="W1444" s="750" t="s">
        <v>11475</v>
      </c>
      <c r="X1444" s="750">
        <v>6</v>
      </c>
      <c r="Y1444" s="750">
        <v>83</v>
      </c>
      <c r="Z1444" s="750" t="s">
        <v>12823</v>
      </c>
      <c r="AA1444" s="750">
        <v>1</v>
      </c>
      <c r="AB1444" s="750">
        <v>0</v>
      </c>
      <c r="AC1444" s="750">
        <v>0</v>
      </c>
      <c r="AD1444" s="750">
        <v>0</v>
      </c>
      <c r="AE1444" s="750" t="s">
        <v>11475</v>
      </c>
    </row>
    <row r="1445" spans="16:31">
      <c r="P1445" s="750" t="s">
        <v>12824</v>
      </c>
      <c r="Q1445" s="750" t="s">
        <v>12828</v>
      </c>
      <c r="R1445" s="750" t="s">
        <v>11474</v>
      </c>
      <c r="S1445" s="730">
        <v>5.3911801040408998E-2</v>
      </c>
      <c r="T1445" s="750" t="s">
        <v>11475</v>
      </c>
      <c r="U1445" s="750" t="s">
        <v>11523</v>
      </c>
      <c r="V1445" s="750" t="s">
        <v>11524</v>
      </c>
      <c r="W1445" s="750" t="s">
        <v>923</v>
      </c>
      <c r="X1445" s="750">
        <v>6</v>
      </c>
      <c r="Y1445" s="750">
        <v>82</v>
      </c>
      <c r="Z1445" s="750" t="s">
        <v>12817</v>
      </c>
      <c r="AA1445" s="750">
        <v>0</v>
      </c>
      <c r="AB1445" s="750">
        <v>1</v>
      </c>
      <c r="AC1445" s="750">
        <v>0</v>
      </c>
      <c r="AD1445" s="750">
        <v>0</v>
      </c>
      <c r="AE1445" s="750" t="s">
        <v>11475</v>
      </c>
    </row>
    <row r="1446" spans="16:31">
      <c r="P1446" s="750" t="s">
        <v>12824</v>
      </c>
      <c r="Q1446" s="750" t="s">
        <v>12828</v>
      </c>
      <c r="R1446" s="750" t="s">
        <v>11474</v>
      </c>
      <c r="S1446" s="730">
        <v>0.59698517448156796</v>
      </c>
      <c r="T1446" s="750" t="s">
        <v>11475</v>
      </c>
      <c r="U1446" s="750" t="s">
        <v>11523</v>
      </c>
      <c r="V1446" s="750" t="s">
        <v>11524</v>
      </c>
      <c r="W1446" s="750" t="s">
        <v>923</v>
      </c>
      <c r="X1446" s="750">
        <v>6</v>
      </c>
      <c r="Y1446" s="750">
        <v>83</v>
      </c>
      <c r="Z1446" s="750" t="s">
        <v>12823</v>
      </c>
      <c r="AA1446" s="750">
        <v>0</v>
      </c>
      <c r="AB1446" s="750">
        <v>1</v>
      </c>
      <c r="AC1446" s="750">
        <v>0</v>
      </c>
      <c r="AD1446" s="750">
        <v>0</v>
      </c>
      <c r="AE1446" s="750" t="s">
        <v>11475</v>
      </c>
    </row>
    <row r="1447" spans="16:31">
      <c r="P1447" s="750" t="s">
        <v>12829</v>
      </c>
      <c r="Q1447" s="750" t="s">
        <v>12828</v>
      </c>
      <c r="R1447" s="750" t="s">
        <v>11474</v>
      </c>
      <c r="S1447" s="730">
        <v>0.15952932374451101</v>
      </c>
      <c r="T1447" s="750" t="s">
        <v>11475</v>
      </c>
      <c r="U1447" s="750" t="s">
        <v>11553</v>
      </c>
      <c r="V1447" s="750" t="s">
        <v>11554</v>
      </c>
      <c r="W1447" s="750" t="s">
        <v>11475</v>
      </c>
      <c r="X1447" s="750">
        <v>6</v>
      </c>
      <c r="Y1447" s="750">
        <v>83</v>
      </c>
      <c r="Z1447" s="750" t="s">
        <v>12823</v>
      </c>
      <c r="AA1447" s="750">
        <v>1</v>
      </c>
      <c r="AB1447" s="750">
        <v>0</v>
      </c>
      <c r="AC1447" s="750">
        <v>0</v>
      </c>
      <c r="AD1447" s="750">
        <v>0</v>
      </c>
      <c r="AE1447" s="750" t="s">
        <v>11475</v>
      </c>
    </row>
    <row r="1448" spans="16:31">
      <c r="P1448" s="750" t="s">
        <v>12830</v>
      </c>
      <c r="Q1448" s="750" t="s">
        <v>12828</v>
      </c>
      <c r="R1448" s="750" t="s">
        <v>11474</v>
      </c>
      <c r="S1448" s="730">
        <v>0.21469662880874399</v>
      </c>
      <c r="T1448" s="750" t="s">
        <v>11475</v>
      </c>
      <c r="U1448" s="750" t="s">
        <v>11501</v>
      </c>
      <c r="V1448" s="750" t="s">
        <v>11501</v>
      </c>
      <c r="W1448" s="750" t="s">
        <v>11475</v>
      </c>
      <c r="X1448" s="750">
        <v>6</v>
      </c>
      <c r="Y1448" s="750">
        <v>83</v>
      </c>
      <c r="Z1448" s="750" t="s">
        <v>12823</v>
      </c>
      <c r="AA1448" s="750">
        <v>1</v>
      </c>
      <c r="AB1448" s="750">
        <v>0</v>
      </c>
      <c r="AC1448" s="750">
        <v>0</v>
      </c>
      <c r="AD1448" s="750">
        <v>8</v>
      </c>
      <c r="AE1448" s="750" t="s">
        <v>11475</v>
      </c>
    </row>
    <row r="1449" spans="16:31">
      <c r="P1449" s="750" t="s">
        <v>12831</v>
      </c>
      <c r="Q1449" s="750" t="s">
        <v>12828</v>
      </c>
      <c r="R1449" s="750" t="s">
        <v>11474</v>
      </c>
      <c r="S1449" s="730">
        <v>0.41260801813298698</v>
      </c>
      <c r="T1449" s="750" t="s">
        <v>11475</v>
      </c>
      <c r="U1449" s="750" t="s">
        <v>11501</v>
      </c>
      <c r="V1449" s="750" t="s">
        <v>11501</v>
      </c>
      <c r="W1449" s="750" t="s">
        <v>11475</v>
      </c>
      <c r="X1449" s="750">
        <v>6</v>
      </c>
      <c r="Y1449" s="750">
        <v>83</v>
      </c>
      <c r="Z1449" s="750" t="s">
        <v>12823</v>
      </c>
      <c r="AA1449" s="750">
        <v>1</v>
      </c>
      <c r="AB1449" s="750">
        <v>0</v>
      </c>
      <c r="AC1449" s="750">
        <v>0</v>
      </c>
      <c r="AD1449" s="750">
        <v>8</v>
      </c>
      <c r="AE1449" s="750" t="s">
        <v>11475</v>
      </c>
    </row>
    <row r="1450" spans="16:31">
      <c r="P1450" s="750" t="s">
        <v>12832</v>
      </c>
      <c r="Q1450" s="750" t="s">
        <v>12828</v>
      </c>
      <c r="R1450" s="750" t="s">
        <v>11474</v>
      </c>
      <c r="S1450" s="730">
        <v>0.81963727733900205</v>
      </c>
      <c r="T1450" s="750" t="s">
        <v>11475</v>
      </c>
      <c r="U1450" s="750" t="s">
        <v>11501</v>
      </c>
      <c r="V1450" s="750" t="s">
        <v>11501</v>
      </c>
      <c r="W1450" s="750" t="s">
        <v>11475</v>
      </c>
      <c r="X1450" s="750">
        <v>6</v>
      </c>
      <c r="Y1450" s="750">
        <v>83</v>
      </c>
      <c r="Z1450" s="750" t="s">
        <v>12823</v>
      </c>
      <c r="AA1450" s="750">
        <v>1</v>
      </c>
      <c r="AB1450" s="750">
        <v>0</v>
      </c>
      <c r="AC1450" s="750">
        <v>0</v>
      </c>
      <c r="AD1450" s="750">
        <v>8</v>
      </c>
      <c r="AE1450" s="750" t="s">
        <v>11475</v>
      </c>
    </row>
    <row r="1451" spans="16:31">
      <c r="P1451" s="750" t="s">
        <v>12833</v>
      </c>
      <c r="Q1451" s="750" t="s">
        <v>12828</v>
      </c>
      <c r="R1451" s="750" t="s">
        <v>11474</v>
      </c>
      <c r="S1451" s="730">
        <v>2.2662090936616999E-2</v>
      </c>
      <c r="T1451" s="750" t="s">
        <v>11475</v>
      </c>
      <c r="U1451" s="750" t="s">
        <v>11501</v>
      </c>
      <c r="V1451" s="750" t="s">
        <v>11501</v>
      </c>
      <c r="W1451" s="750" t="s">
        <v>11475</v>
      </c>
      <c r="X1451" s="750">
        <v>6</v>
      </c>
      <c r="Y1451" s="750">
        <v>83</v>
      </c>
      <c r="Z1451" s="750" t="s">
        <v>12823</v>
      </c>
      <c r="AA1451" s="750">
        <v>1</v>
      </c>
      <c r="AB1451" s="750">
        <v>0</v>
      </c>
      <c r="AC1451" s="750">
        <v>0</v>
      </c>
      <c r="AD1451" s="750">
        <v>8</v>
      </c>
      <c r="AE1451" s="750" t="s">
        <v>11475</v>
      </c>
    </row>
    <row r="1452" spans="16:31">
      <c r="P1452" s="750" t="s">
        <v>12834</v>
      </c>
      <c r="Q1452" s="750" t="s">
        <v>12828</v>
      </c>
      <c r="R1452" s="750" t="s">
        <v>11474</v>
      </c>
      <c r="S1452" s="730">
        <v>0.12928691772794099</v>
      </c>
      <c r="T1452" s="750" t="s">
        <v>11475</v>
      </c>
      <c r="U1452" s="750" t="s">
        <v>11541</v>
      </c>
      <c r="V1452" s="750" t="s">
        <v>11524</v>
      </c>
      <c r="W1452" s="750" t="s">
        <v>11475</v>
      </c>
      <c r="X1452" s="750">
        <v>6</v>
      </c>
      <c r="Y1452" s="750">
        <v>83</v>
      </c>
      <c r="Z1452" s="750" t="s">
        <v>12823</v>
      </c>
      <c r="AA1452" s="750">
        <v>1</v>
      </c>
      <c r="AB1452" s="750">
        <v>0</v>
      </c>
      <c r="AC1452" s="750">
        <v>0</v>
      </c>
      <c r="AD1452" s="750">
        <v>0</v>
      </c>
      <c r="AE1452" s="750" t="s">
        <v>11475</v>
      </c>
    </row>
    <row r="1453" spans="16:31">
      <c r="P1453" s="750" t="s">
        <v>12835</v>
      </c>
      <c r="Q1453" s="750" t="s">
        <v>12828</v>
      </c>
      <c r="R1453" s="750" t="s">
        <v>11474</v>
      </c>
      <c r="S1453" s="730">
        <v>1.8186485586993002E-2</v>
      </c>
      <c r="T1453" s="750" t="s">
        <v>11475</v>
      </c>
      <c r="U1453" s="750" t="s">
        <v>11541</v>
      </c>
      <c r="V1453" s="750" t="s">
        <v>11524</v>
      </c>
      <c r="W1453" s="750" t="s">
        <v>11475</v>
      </c>
      <c r="X1453" s="750">
        <v>6</v>
      </c>
      <c r="Y1453" s="750">
        <v>83</v>
      </c>
      <c r="Z1453" s="750" t="s">
        <v>12823</v>
      </c>
      <c r="AA1453" s="750">
        <v>1</v>
      </c>
      <c r="AB1453" s="750">
        <v>0</v>
      </c>
      <c r="AC1453" s="750">
        <v>0</v>
      </c>
      <c r="AD1453" s="750">
        <v>0</v>
      </c>
      <c r="AE1453" s="750" t="s">
        <v>11475</v>
      </c>
    </row>
    <row r="1454" spans="16:31">
      <c r="P1454" s="750" t="s">
        <v>12836</v>
      </c>
      <c r="Q1454" s="750" t="s">
        <v>12828</v>
      </c>
      <c r="R1454" s="750" t="s">
        <v>11474</v>
      </c>
      <c r="S1454" s="730">
        <v>0.57172499669875199</v>
      </c>
      <c r="T1454" s="750" t="s">
        <v>11475</v>
      </c>
      <c r="U1454" s="750" t="s">
        <v>11541</v>
      </c>
      <c r="V1454" s="750" t="s">
        <v>11524</v>
      </c>
      <c r="W1454" s="750" t="s">
        <v>11475</v>
      </c>
      <c r="X1454" s="750">
        <v>6</v>
      </c>
      <c r="Y1454" s="750">
        <v>83</v>
      </c>
      <c r="Z1454" s="750" t="s">
        <v>12823</v>
      </c>
      <c r="AA1454" s="750">
        <v>1</v>
      </c>
      <c r="AB1454" s="750">
        <v>0</v>
      </c>
      <c r="AC1454" s="750">
        <v>0</v>
      </c>
      <c r="AD1454" s="750">
        <v>0</v>
      </c>
      <c r="AE1454" s="750" t="s">
        <v>11475</v>
      </c>
    </row>
    <row r="1455" spans="16:31">
      <c r="P1455" s="750" t="s">
        <v>12837</v>
      </c>
      <c r="Q1455" s="750" t="s">
        <v>12838</v>
      </c>
      <c r="R1455" s="750" t="s">
        <v>11474</v>
      </c>
      <c r="S1455" s="730">
        <v>0.31075305600498199</v>
      </c>
      <c r="T1455" s="750" t="s">
        <v>11475</v>
      </c>
      <c r="U1455" s="750" t="s">
        <v>11541</v>
      </c>
      <c r="V1455" s="750" t="s">
        <v>11524</v>
      </c>
      <c r="W1455" s="750" t="s">
        <v>11475</v>
      </c>
      <c r="X1455" s="750">
        <v>6</v>
      </c>
      <c r="Y1455" s="750">
        <v>83</v>
      </c>
      <c r="Z1455" s="750" t="s">
        <v>12823</v>
      </c>
      <c r="AA1455" s="750">
        <v>1</v>
      </c>
      <c r="AB1455" s="750">
        <v>0</v>
      </c>
      <c r="AC1455" s="750">
        <v>0</v>
      </c>
      <c r="AD1455" s="750">
        <v>0</v>
      </c>
      <c r="AE1455" s="750" t="s">
        <v>11475</v>
      </c>
    </row>
    <row r="1456" spans="16:31">
      <c r="P1456" s="750" t="s">
        <v>12839</v>
      </c>
      <c r="Q1456" s="750" t="s">
        <v>12838</v>
      </c>
      <c r="R1456" s="750" t="s">
        <v>11474</v>
      </c>
      <c r="S1456" s="730">
        <v>1.7417098154214002E-2</v>
      </c>
      <c r="T1456" s="750" t="s">
        <v>11475</v>
      </c>
      <c r="U1456" s="750" t="s">
        <v>11541</v>
      </c>
      <c r="V1456" s="750" t="s">
        <v>11524</v>
      </c>
      <c r="W1456" s="750" t="s">
        <v>11475</v>
      </c>
      <c r="X1456" s="750">
        <v>6</v>
      </c>
      <c r="Y1456" s="750">
        <v>83</v>
      </c>
      <c r="Z1456" s="750" t="s">
        <v>12823</v>
      </c>
      <c r="AA1456" s="750">
        <v>1</v>
      </c>
      <c r="AB1456" s="750">
        <v>0</v>
      </c>
      <c r="AC1456" s="750">
        <v>0</v>
      </c>
      <c r="AD1456" s="750">
        <v>0</v>
      </c>
      <c r="AE1456" s="750" t="s">
        <v>11475</v>
      </c>
    </row>
    <row r="1457" spans="16:31">
      <c r="P1457" s="750" t="s">
        <v>12840</v>
      </c>
      <c r="Q1457" s="750" t="s">
        <v>12838</v>
      </c>
      <c r="R1457" s="750" t="s">
        <v>11474</v>
      </c>
      <c r="S1457" s="730">
        <v>0.12563018788300201</v>
      </c>
      <c r="T1457" s="750" t="s">
        <v>11475</v>
      </c>
      <c r="U1457" s="750" t="s">
        <v>11541</v>
      </c>
      <c r="V1457" s="750" t="s">
        <v>11524</v>
      </c>
      <c r="W1457" s="750" t="s">
        <v>11475</v>
      </c>
      <c r="X1457" s="750">
        <v>6</v>
      </c>
      <c r="Y1457" s="750">
        <v>83</v>
      </c>
      <c r="Z1457" s="750" t="s">
        <v>12823</v>
      </c>
      <c r="AA1457" s="750">
        <v>1</v>
      </c>
      <c r="AB1457" s="750">
        <v>0</v>
      </c>
      <c r="AC1457" s="750">
        <v>0</v>
      </c>
      <c r="AD1457" s="750">
        <v>0</v>
      </c>
      <c r="AE1457" s="750" t="s">
        <v>11475</v>
      </c>
    </row>
    <row r="1458" spans="16:31">
      <c r="P1458" s="750" t="s">
        <v>12841</v>
      </c>
      <c r="Q1458" s="750" t="s">
        <v>12838</v>
      </c>
      <c r="R1458" s="750" t="s">
        <v>11474</v>
      </c>
      <c r="S1458" s="730">
        <v>1.0783032166562601</v>
      </c>
      <c r="T1458" s="750" t="s">
        <v>11475</v>
      </c>
      <c r="U1458" s="750" t="s">
        <v>11492</v>
      </c>
      <c r="V1458" s="750" t="s">
        <v>11493</v>
      </c>
      <c r="W1458" s="750" t="s">
        <v>11475</v>
      </c>
      <c r="X1458" s="750">
        <v>6</v>
      </c>
      <c r="Y1458" s="750">
        <v>83</v>
      </c>
      <c r="Z1458" s="750" t="s">
        <v>12823</v>
      </c>
      <c r="AA1458" s="750">
        <v>1</v>
      </c>
      <c r="AB1458" s="750">
        <v>0</v>
      </c>
      <c r="AC1458" s="750">
        <v>0</v>
      </c>
      <c r="AD1458" s="750">
        <v>0</v>
      </c>
      <c r="AE1458" s="750" t="s">
        <v>11475</v>
      </c>
    </row>
    <row r="1459" spans="16:31">
      <c r="P1459" s="750" t="s">
        <v>12842</v>
      </c>
      <c r="Q1459" s="750" t="s">
        <v>12838</v>
      </c>
      <c r="R1459" s="750" t="s">
        <v>11474</v>
      </c>
      <c r="S1459" s="730">
        <v>0.359944162997546</v>
      </c>
      <c r="T1459" s="750" t="s">
        <v>11475</v>
      </c>
      <c r="U1459" s="750" t="s">
        <v>11553</v>
      </c>
      <c r="V1459" s="750" t="s">
        <v>11554</v>
      </c>
      <c r="W1459" s="750" t="s">
        <v>11475</v>
      </c>
      <c r="X1459" s="750">
        <v>6</v>
      </c>
      <c r="Y1459" s="750">
        <v>83</v>
      </c>
      <c r="Z1459" s="750" t="s">
        <v>12823</v>
      </c>
      <c r="AA1459" s="750">
        <v>1</v>
      </c>
      <c r="AB1459" s="750">
        <v>0</v>
      </c>
      <c r="AC1459" s="750">
        <v>0</v>
      </c>
      <c r="AD1459" s="750">
        <v>0</v>
      </c>
      <c r="AE1459" s="750" t="s">
        <v>11475</v>
      </c>
    </row>
    <row r="1460" spans="16:31">
      <c r="P1460" s="750" t="s">
        <v>12843</v>
      </c>
      <c r="Q1460" s="750" t="s">
        <v>12838</v>
      </c>
      <c r="R1460" s="750" t="s">
        <v>11474</v>
      </c>
      <c r="S1460" s="730">
        <v>0.24303172444652499</v>
      </c>
      <c r="T1460" s="750" t="s">
        <v>11475</v>
      </c>
      <c r="U1460" s="750" t="s">
        <v>11501</v>
      </c>
      <c r="V1460" s="750" t="s">
        <v>11501</v>
      </c>
      <c r="W1460" s="750" t="s">
        <v>11475</v>
      </c>
      <c r="X1460" s="750">
        <v>6</v>
      </c>
      <c r="Y1460" s="750">
        <v>83</v>
      </c>
      <c r="Z1460" s="750" t="s">
        <v>12823</v>
      </c>
      <c r="AA1460" s="750">
        <v>1</v>
      </c>
      <c r="AB1460" s="750">
        <v>0</v>
      </c>
      <c r="AC1460" s="750">
        <v>0</v>
      </c>
      <c r="AD1460" s="750">
        <v>8</v>
      </c>
      <c r="AE1460" s="750" t="s">
        <v>11475</v>
      </c>
    </row>
    <row r="1461" spans="16:31">
      <c r="P1461" s="750" t="s">
        <v>12844</v>
      </c>
      <c r="Q1461" s="750" t="s">
        <v>12838</v>
      </c>
      <c r="R1461" s="750" t="s">
        <v>11474</v>
      </c>
      <c r="S1461" s="730">
        <v>8.2095158850936004E-2</v>
      </c>
      <c r="T1461" s="750" t="s">
        <v>11475</v>
      </c>
      <c r="U1461" s="750" t="s">
        <v>11501</v>
      </c>
      <c r="V1461" s="750" t="s">
        <v>11501</v>
      </c>
      <c r="W1461" s="750" t="s">
        <v>11475</v>
      </c>
      <c r="X1461" s="750">
        <v>6</v>
      </c>
      <c r="Y1461" s="750">
        <v>83</v>
      </c>
      <c r="Z1461" s="750" t="s">
        <v>12823</v>
      </c>
      <c r="AA1461" s="750">
        <v>1</v>
      </c>
      <c r="AB1461" s="750">
        <v>0</v>
      </c>
      <c r="AC1461" s="750">
        <v>0</v>
      </c>
      <c r="AD1461" s="750">
        <v>8</v>
      </c>
      <c r="AE1461" s="750" t="s">
        <v>11475</v>
      </c>
    </row>
    <row r="1462" spans="16:31">
      <c r="P1462" s="750" t="s">
        <v>12845</v>
      </c>
      <c r="Q1462" s="750" t="s">
        <v>12838</v>
      </c>
      <c r="R1462" s="750" t="s">
        <v>11474</v>
      </c>
      <c r="S1462" s="730">
        <v>0.23761916871941599</v>
      </c>
      <c r="T1462" s="750" t="s">
        <v>11475</v>
      </c>
      <c r="U1462" s="750" t="s">
        <v>11553</v>
      </c>
      <c r="V1462" s="750" t="s">
        <v>11554</v>
      </c>
      <c r="W1462" s="750" t="s">
        <v>11475</v>
      </c>
      <c r="X1462" s="750">
        <v>6</v>
      </c>
      <c r="Y1462" s="750">
        <v>83</v>
      </c>
      <c r="Z1462" s="750" t="s">
        <v>12823</v>
      </c>
      <c r="AA1462" s="750">
        <v>1</v>
      </c>
      <c r="AB1462" s="750">
        <v>0</v>
      </c>
      <c r="AC1462" s="750">
        <v>0</v>
      </c>
      <c r="AD1462" s="750">
        <v>0</v>
      </c>
      <c r="AE1462" s="750" t="s">
        <v>11475</v>
      </c>
    </row>
    <row r="1463" spans="16:31">
      <c r="P1463" s="750" t="s">
        <v>12846</v>
      </c>
      <c r="Q1463" s="750" t="s">
        <v>12838</v>
      </c>
      <c r="R1463" s="750" t="s">
        <v>11474</v>
      </c>
      <c r="S1463" s="730">
        <v>0.32583425982650399</v>
      </c>
      <c r="T1463" s="750" t="s">
        <v>11475</v>
      </c>
      <c r="U1463" s="750" t="s">
        <v>11501</v>
      </c>
      <c r="V1463" s="750" t="s">
        <v>11501</v>
      </c>
      <c r="W1463" s="750" t="s">
        <v>11475</v>
      </c>
      <c r="X1463" s="750">
        <v>6</v>
      </c>
      <c r="Y1463" s="750">
        <v>83</v>
      </c>
      <c r="Z1463" s="750" t="s">
        <v>12823</v>
      </c>
      <c r="AA1463" s="750">
        <v>1</v>
      </c>
      <c r="AB1463" s="750">
        <v>0</v>
      </c>
      <c r="AC1463" s="750">
        <v>0</v>
      </c>
      <c r="AD1463" s="750">
        <v>8</v>
      </c>
      <c r="AE1463" s="750" t="s">
        <v>11475</v>
      </c>
    </row>
    <row r="1464" spans="16:31">
      <c r="P1464" s="750" t="s">
        <v>12847</v>
      </c>
      <c r="Q1464" s="750" t="s">
        <v>12848</v>
      </c>
      <c r="R1464" s="750" t="s">
        <v>11474</v>
      </c>
      <c r="S1464" s="730">
        <v>0.49092060098733997</v>
      </c>
      <c r="T1464" s="750" t="s">
        <v>11475</v>
      </c>
      <c r="U1464" s="750" t="s">
        <v>11541</v>
      </c>
      <c r="V1464" s="750" t="s">
        <v>11524</v>
      </c>
      <c r="W1464" s="750" t="s">
        <v>11475</v>
      </c>
      <c r="X1464" s="750">
        <v>6</v>
      </c>
      <c r="Y1464" s="750">
        <v>84</v>
      </c>
      <c r="Z1464" s="750" t="s">
        <v>12849</v>
      </c>
      <c r="AA1464" s="750">
        <v>1</v>
      </c>
      <c r="AB1464" s="750">
        <v>0</v>
      </c>
      <c r="AC1464" s="750">
        <v>0</v>
      </c>
      <c r="AD1464" s="750">
        <v>0</v>
      </c>
      <c r="AE1464" s="750" t="s">
        <v>11475</v>
      </c>
    </row>
    <row r="1465" spans="16:31">
      <c r="P1465" s="750" t="s">
        <v>12850</v>
      </c>
      <c r="Q1465" s="750" t="s">
        <v>12848</v>
      </c>
      <c r="R1465" s="750" t="s">
        <v>11474</v>
      </c>
      <c r="S1465" s="730">
        <v>0.12061013463388599</v>
      </c>
      <c r="T1465" s="750" t="s">
        <v>11475</v>
      </c>
      <c r="U1465" s="750" t="s">
        <v>11541</v>
      </c>
      <c r="V1465" s="750" t="s">
        <v>11524</v>
      </c>
      <c r="W1465" s="750" t="s">
        <v>11475</v>
      </c>
      <c r="X1465" s="750">
        <v>6</v>
      </c>
      <c r="Y1465" s="750">
        <v>84</v>
      </c>
      <c r="Z1465" s="750" t="s">
        <v>12849</v>
      </c>
      <c r="AA1465" s="750">
        <v>1</v>
      </c>
      <c r="AB1465" s="750">
        <v>0</v>
      </c>
      <c r="AC1465" s="750">
        <v>0</v>
      </c>
      <c r="AD1465" s="750">
        <v>0</v>
      </c>
      <c r="AE1465" s="750" t="s">
        <v>11475</v>
      </c>
    </row>
    <row r="1466" spans="16:31">
      <c r="P1466" s="750" t="s">
        <v>12851</v>
      </c>
      <c r="Q1466" s="750" t="s">
        <v>12848</v>
      </c>
      <c r="R1466" s="750" t="s">
        <v>11474</v>
      </c>
      <c r="S1466" s="730">
        <v>0.54709515379406304</v>
      </c>
      <c r="T1466" s="750" t="s">
        <v>11475</v>
      </c>
      <c r="U1466" s="750" t="s">
        <v>11492</v>
      </c>
      <c r="V1466" s="750" t="s">
        <v>11493</v>
      </c>
      <c r="W1466" s="750" t="s">
        <v>11475</v>
      </c>
      <c r="X1466" s="750">
        <v>6</v>
      </c>
      <c r="Y1466" s="750">
        <v>84</v>
      </c>
      <c r="Z1466" s="750" t="s">
        <v>12849</v>
      </c>
      <c r="AA1466" s="750">
        <v>1</v>
      </c>
      <c r="AB1466" s="750">
        <v>0</v>
      </c>
      <c r="AC1466" s="750">
        <v>0</v>
      </c>
      <c r="AD1466" s="750">
        <v>0</v>
      </c>
      <c r="AE1466" s="750" t="s">
        <v>11475</v>
      </c>
    </row>
    <row r="1467" spans="16:31">
      <c r="P1467" s="750" t="s">
        <v>12852</v>
      </c>
      <c r="Q1467" s="750" t="s">
        <v>12848</v>
      </c>
      <c r="R1467" s="750" t="s">
        <v>11474</v>
      </c>
      <c r="S1467" s="730">
        <v>0.53343365710202595</v>
      </c>
      <c r="T1467" s="750" t="s">
        <v>11475</v>
      </c>
      <c r="U1467" s="750" t="s">
        <v>11523</v>
      </c>
      <c r="V1467" s="750" t="s">
        <v>11524</v>
      </c>
      <c r="W1467" s="750" t="s">
        <v>923</v>
      </c>
      <c r="X1467" s="750">
        <v>6</v>
      </c>
      <c r="Y1467" s="750">
        <v>84</v>
      </c>
      <c r="Z1467" s="750" t="s">
        <v>12849</v>
      </c>
      <c r="AA1467" s="750">
        <v>0</v>
      </c>
      <c r="AB1467" s="750">
        <v>1</v>
      </c>
      <c r="AC1467" s="750">
        <v>0</v>
      </c>
      <c r="AD1467" s="750">
        <v>0</v>
      </c>
      <c r="AE1467" s="750" t="s">
        <v>11475</v>
      </c>
    </row>
    <row r="1468" spans="16:31">
      <c r="P1468" s="750" t="s">
        <v>12853</v>
      </c>
      <c r="Q1468" s="750" t="s">
        <v>12848</v>
      </c>
      <c r="R1468" s="750" t="s">
        <v>11474</v>
      </c>
      <c r="S1468" s="730">
        <v>0.19151021005730201</v>
      </c>
      <c r="T1468" s="750" t="s">
        <v>11475</v>
      </c>
      <c r="U1468" s="750" t="s">
        <v>11501</v>
      </c>
      <c r="V1468" s="750" t="s">
        <v>11501</v>
      </c>
      <c r="W1468" s="750" t="s">
        <v>11475</v>
      </c>
      <c r="X1468" s="750">
        <v>6</v>
      </c>
      <c r="Y1468" s="750">
        <v>84</v>
      </c>
      <c r="Z1468" s="750" t="s">
        <v>12849</v>
      </c>
      <c r="AA1468" s="750">
        <v>1</v>
      </c>
      <c r="AB1468" s="750">
        <v>0</v>
      </c>
      <c r="AC1468" s="750">
        <v>0</v>
      </c>
      <c r="AD1468" s="750">
        <v>8</v>
      </c>
      <c r="AE1468" s="750" t="s">
        <v>11475</v>
      </c>
    </row>
    <row r="1469" spans="16:31">
      <c r="P1469" s="750" t="s">
        <v>12854</v>
      </c>
      <c r="Q1469" s="750" t="s">
        <v>12848</v>
      </c>
      <c r="R1469" s="750" t="s">
        <v>11474</v>
      </c>
      <c r="S1469" s="730">
        <v>0.45361524479385201</v>
      </c>
      <c r="T1469" s="750" t="s">
        <v>11475</v>
      </c>
      <c r="U1469" s="750" t="s">
        <v>11501</v>
      </c>
      <c r="V1469" s="750" t="s">
        <v>11501</v>
      </c>
      <c r="W1469" s="750" t="s">
        <v>11475</v>
      </c>
      <c r="X1469" s="750">
        <v>6</v>
      </c>
      <c r="Y1469" s="750">
        <v>84</v>
      </c>
      <c r="Z1469" s="750" t="s">
        <v>12849</v>
      </c>
      <c r="AA1469" s="750">
        <v>1</v>
      </c>
      <c r="AB1469" s="750">
        <v>0</v>
      </c>
      <c r="AC1469" s="750">
        <v>0</v>
      </c>
      <c r="AD1469" s="750">
        <v>8</v>
      </c>
      <c r="AE1469" s="750" t="s">
        <v>11475</v>
      </c>
    </row>
    <row r="1470" spans="16:31">
      <c r="P1470" s="750" t="s">
        <v>12855</v>
      </c>
      <c r="Q1470" s="750" t="s">
        <v>12856</v>
      </c>
      <c r="R1470" s="750" t="s">
        <v>11474</v>
      </c>
      <c r="S1470" s="730">
        <v>0.100969168949976</v>
      </c>
      <c r="T1470" s="750" t="s">
        <v>11475</v>
      </c>
      <c r="U1470" s="750" t="s">
        <v>11523</v>
      </c>
      <c r="V1470" s="750" t="s">
        <v>11524</v>
      </c>
      <c r="W1470" s="750" t="s">
        <v>923</v>
      </c>
      <c r="X1470" s="750">
        <v>6</v>
      </c>
      <c r="Y1470" s="750">
        <v>84</v>
      </c>
      <c r="Z1470" s="750" t="s">
        <v>12849</v>
      </c>
      <c r="AA1470" s="750">
        <v>0</v>
      </c>
      <c r="AB1470" s="750">
        <v>1</v>
      </c>
      <c r="AC1470" s="750">
        <v>0</v>
      </c>
      <c r="AD1470" s="750">
        <v>0</v>
      </c>
      <c r="AE1470" s="750" t="s">
        <v>11475</v>
      </c>
    </row>
    <row r="1471" spans="16:31">
      <c r="P1471" s="750" t="s">
        <v>12857</v>
      </c>
      <c r="Q1471" s="750" t="s">
        <v>12856</v>
      </c>
      <c r="R1471" s="750" t="s">
        <v>11474</v>
      </c>
      <c r="S1471" s="730">
        <v>0.18017418307125099</v>
      </c>
      <c r="T1471" s="750" t="s">
        <v>11475</v>
      </c>
      <c r="U1471" s="750" t="s">
        <v>11476</v>
      </c>
      <c r="V1471" s="750" t="s">
        <v>11477</v>
      </c>
      <c r="W1471" s="750" t="s">
        <v>11475</v>
      </c>
      <c r="X1471" s="750">
        <v>6</v>
      </c>
      <c r="Y1471" s="750">
        <v>84</v>
      </c>
      <c r="Z1471" s="750" t="s">
        <v>12849</v>
      </c>
      <c r="AA1471" s="750">
        <v>1</v>
      </c>
      <c r="AB1471" s="750">
        <v>0</v>
      </c>
      <c r="AC1471" s="750">
        <v>0</v>
      </c>
      <c r="AD1471" s="750">
        <v>0</v>
      </c>
      <c r="AE1471" s="750" t="s">
        <v>11475</v>
      </c>
    </row>
    <row r="1472" spans="16:31">
      <c r="P1472" s="750" t="s">
        <v>12858</v>
      </c>
      <c r="Q1472" s="750" t="s">
        <v>12856</v>
      </c>
      <c r="R1472" s="750" t="s">
        <v>11474</v>
      </c>
      <c r="S1472" s="730">
        <v>7.9515914364755996E-2</v>
      </c>
      <c r="T1472" s="750" t="s">
        <v>11475</v>
      </c>
      <c r="U1472" s="750" t="s">
        <v>11553</v>
      </c>
      <c r="V1472" s="750" t="s">
        <v>11554</v>
      </c>
      <c r="W1472" s="750" t="s">
        <v>11475</v>
      </c>
      <c r="X1472" s="750">
        <v>6</v>
      </c>
      <c r="Y1472" s="750">
        <v>84</v>
      </c>
      <c r="Z1472" s="750" t="s">
        <v>12849</v>
      </c>
      <c r="AA1472" s="750">
        <v>1</v>
      </c>
      <c r="AB1472" s="750">
        <v>0</v>
      </c>
      <c r="AC1472" s="750">
        <v>0</v>
      </c>
      <c r="AD1472" s="750">
        <v>0</v>
      </c>
      <c r="AE1472" s="750" t="s">
        <v>11475</v>
      </c>
    </row>
    <row r="1473" spans="16:31">
      <c r="P1473" s="750" t="s">
        <v>12859</v>
      </c>
      <c r="Q1473" s="750" t="s">
        <v>12856</v>
      </c>
      <c r="R1473" s="750" t="s">
        <v>11474</v>
      </c>
      <c r="S1473" s="730">
        <v>0.14609936090474501</v>
      </c>
      <c r="T1473" s="750" t="s">
        <v>11475</v>
      </c>
      <c r="U1473" s="750" t="s">
        <v>11501</v>
      </c>
      <c r="V1473" s="750" t="s">
        <v>11501</v>
      </c>
      <c r="W1473" s="750" t="s">
        <v>11475</v>
      </c>
      <c r="X1473" s="750">
        <v>6</v>
      </c>
      <c r="Y1473" s="750">
        <v>84</v>
      </c>
      <c r="Z1473" s="750" t="s">
        <v>12849</v>
      </c>
      <c r="AA1473" s="750">
        <v>1</v>
      </c>
      <c r="AB1473" s="750">
        <v>0</v>
      </c>
      <c r="AC1473" s="750">
        <v>0</v>
      </c>
      <c r="AD1473" s="750">
        <v>8</v>
      </c>
      <c r="AE1473" s="750" t="s">
        <v>11475</v>
      </c>
    </row>
    <row r="1474" spans="16:31">
      <c r="P1474" s="750" t="s">
        <v>12860</v>
      </c>
      <c r="Q1474" s="750" t="s">
        <v>12856</v>
      </c>
      <c r="R1474" s="750" t="s">
        <v>11474</v>
      </c>
      <c r="S1474" s="730">
        <v>6.4272677271887999E-2</v>
      </c>
      <c r="T1474" s="750" t="s">
        <v>11475</v>
      </c>
      <c r="U1474" s="750" t="s">
        <v>11501</v>
      </c>
      <c r="V1474" s="750" t="s">
        <v>11501</v>
      </c>
      <c r="W1474" s="750" t="s">
        <v>11475</v>
      </c>
      <c r="X1474" s="750">
        <v>6</v>
      </c>
      <c r="Y1474" s="750">
        <v>84</v>
      </c>
      <c r="Z1474" s="750" t="s">
        <v>12849</v>
      </c>
      <c r="AA1474" s="750">
        <v>1</v>
      </c>
      <c r="AB1474" s="750">
        <v>0</v>
      </c>
      <c r="AC1474" s="750">
        <v>0</v>
      </c>
      <c r="AD1474" s="750">
        <v>8</v>
      </c>
      <c r="AE1474" s="750" t="s">
        <v>11475</v>
      </c>
    </row>
    <row r="1475" spans="16:31">
      <c r="P1475" s="750" t="s">
        <v>12861</v>
      </c>
      <c r="Q1475" s="750" t="s">
        <v>12856</v>
      </c>
      <c r="R1475" s="750" t="s">
        <v>11474</v>
      </c>
      <c r="S1475" s="730">
        <v>1.1880703534664501</v>
      </c>
      <c r="T1475" s="750" t="s">
        <v>11475</v>
      </c>
      <c r="U1475" s="750" t="s">
        <v>11541</v>
      </c>
      <c r="V1475" s="750" t="s">
        <v>11524</v>
      </c>
      <c r="W1475" s="750" t="s">
        <v>11475</v>
      </c>
      <c r="X1475" s="750">
        <v>6</v>
      </c>
      <c r="Y1475" s="750">
        <v>84</v>
      </c>
      <c r="Z1475" s="750" t="s">
        <v>12849</v>
      </c>
      <c r="AA1475" s="750">
        <v>1</v>
      </c>
      <c r="AB1475" s="750">
        <v>0</v>
      </c>
      <c r="AC1475" s="750">
        <v>0</v>
      </c>
      <c r="AD1475" s="750">
        <v>0</v>
      </c>
      <c r="AE1475" s="750" t="s">
        <v>11475</v>
      </c>
    </row>
    <row r="1476" spans="16:31">
      <c r="P1476" s="750" t="s">
        <v>12862</v>
      </c>
      <c r="Q1476" s="750" t="s">
        <v>12863</v>
      </c>
      <c r="R1476" s="750" t="s">
        <v>11474</v>
      </c>
      <c r="S1476" s="730">
        <v>1.3830647357333E-2</v>
      </c>
      <c r="T1476" s="750" t="s">
        <v>11475</v>
      </c>
      <c r="U1476" s="750" t="s">
        <v>11492</v>
      </c>
      <c r="V1476" s="750" t="s">
        <v>11493</v>
      </c>
      <c r="W1476" s="750" t="s">
        <v>11475</v>
      </c>
      <c r="X1476" s="750">
        <v>6</v>
      </c>
      <c r="Y1476" s="750">
        <v>85</v>
      </c>
      <c r="Z1476" s="750" t="s">
        <v>12864</v>
      </c>
      <c r="AA1476" s="750">
        <v>1</v>
      </c>
      <c r="AB1476" s="750">
        <v>0</v>
      </c>
      <c r="AC1476" s="750">
        <v>0</v>
      </c>
      <c r="AD1476" s="750">
        <v>0</v>
      </c>
      <c r="AE1476" s="750" t="s">
        <v>11475</v>
      </c>
    </row>
    <row r="1477" spans="16:31">
      <c r="P1477" s="750" t="s">
        <v>12857</v>
      </c>
      <c r="Q1477" s="750" t="s">
        <v>12863</v>
      </c>
      <c r="R1477" s="750" t="s">
        <v>11474</v>
      </c>
      <c r="S1477" s="730">
        <v>1.8311059908054701</v>
      </c>
      <c r="T1477" s="750" t="s">
        <v>11475</v>
      </c>
      <c r="U1477" s="750" t="s">
        <v>11476</v>
      </c>
      <c r="V1477" s="750" t="s">
        <v>11477</v>
      </c>
      <c r="W1477" s="750" t="s">
        <v>11475</v>
      </c>
      <c r="X1477" s="750">
        <v>6</v>
      </c>
      <c r="Y1477" s="750">
        <v>85</v>
      </c>
      <c r="Z1477" s="750" t="s">
        <v>12864</v>
      </c>
      <c r="AA1477" s="750">
        <v>1</v>
      </c>
      <c r="AB1477" s="750">
        <v>0</v>
      </c>
      <c r="AC1477" s="750">
        <v>0</v>
      </c>
      <c r="AD1477" s="750">
        <v>0</v>
      </c>
      <c r="AE1477" s="750" t="s">
        <v>11475</v>
      </c>
    </row>
    <row r="1478" spans="16:31">
      <c r="P1478" s="750" t="s">
        <v>12865</v>
      </c>
      <c r="Q1478" s="750" t="s">
        <v>12866</v>
      </c>
      <c r="R1478" s="750" t="s">
        <v>11474</v>
      </c>
      <c r="S1478" s="730">
        <v>1.2373273113726E-2</v>
      </c>
      <c r="T1478" s="750" t="s">
        <v>11475</v>
      </c>
      <c r="U1478" s="750" t="s">
        <v>11476</v>
      </c>
      <c r="V1478" s="750" t="s">
        <v>11477</v>
      </c>
      <c r="W1478" s="750" t="s">
        <v>11475</v>
      </c>
      <c r="X1478" s="750">
        <v>6</v>
      </c>
      <c r="Y1478" s="750">
        <v>85</v>
      </c>
      <c r="Z1478" s="750" t="s">
        <v>12864</v>
      </c>
      <c r="AA1478" s="750">
        <v>1</v>
      </c>
      <c r="AB1478" s="750">
        <v>0</v>
      </c>
      <c r="AC1478" s="750">
        <v>0</v>
      </c>
      <c r="AD1478" s="750">
        <v>0</v>
      </c>
      <c r="AE1478" s="750" t="s">
        <v>11475</v>
      </c>
    </row>
    <row r="1479" spans="16:31">
      <c r="P1479" s="750" t="s">
        <v>12867</v>
      </c>
      <c r="Q1479" s="750" t="s">
        <v>12866</v>
      </c>
      <c r="R1479" s="750" t="s">
        <v>11474</v>
      </c>
      <c r="S1479" s="730">
        <v>1.91854900473475</v>
      </c>
      <c r="T1479" s="750" t="s">
        <v>11475</v>
      </c>
      <c r="U1479" s="750" t="s">
        <v>11476</v>
      </c>
      <c r="V1479" s="750" t="s">
        <v>11477</v>
      </c>
      <c r="W1479" s="750" t="s">
        <v>11475</v>
      </c>
      <c r="X1479" s="750">
        <v>6</v>
      </c>
      <c r="Y1479" s="750">
        <v>85</v>
      </c>
      <c r="Z1479" s="750" t="s">
        <v>12864</v>
      </c>
      <c r="AA1479" s="750">
        <v>1</v>
      </c>
      <c r="AB1479" s="750">
        <v>0</v>
      </c>
      <c r="AC1479" s="750">
        <v>0</v>
      </c>
      <c r="AD1479" s="750">
        <v>0</v>
      </c>
      <c r="AE1479" s="750" t="s">
        <v>11475</v>
      </c>
    </row>
    <row r="1480" spans="16:31">
      <c r="P1480" s="750" t="s">
        <v>12862</v>
      </c>
      <c r="Q1480" s="750" t="s">
        <v>12866</v>
      </c>
      <c r="R1480" s="750" t="s">
        <v>11474</v>
      </c>
      <c r="S1480" s="730">
        <v>0.14012925918514299</v>
      </c>
      <c r="T1480" s="750" t="s">
        <v>11475</v>
      </c>
      <c r="U1480" s="750" t="s">
        <v>11492</v>
      </c>
      <c r="V1480" s="750" t="s">
        <v>11493</v>
      </c>
      <c r="W1480" s="750" t="s">
        <v>11475</v>
      </c>
      <c r="X1480" s="750">
        <v>6</v>
      </c>
      <c r="Y1480" s="750">
        <v>85</v>
      </c>
      <c r="Z1480" s="750" t="s">
        <v>12864</v>
      </c>
      <c r="AA1480" s="750">
        <v>1</v>
      </c>
      <c r="AB1480" s="750">
        <v>0</v>
      </c>
      <c r="AC1480" s="750">
        <v>0</v>
      </c>
      <c r="AD1480" s="750">
        <v>0</v>
      </c>
      <c r="AE1480" s="750" t="s">
        <v>11475</v>
      </c>
    </row>
    <row r="1481" spans="16:31">
      <c r="P1481" s="750" t="s">
        <v>12868</v>
      </c>
      <c r="Q1481" s="750" t="s">
        <v>12866</v>
      </c>
      <c r="R1481" s="750" t="s">
        <v>11474</v>
      </c>
      <c r="S1481" s="730">
        <v>0.10210176685720899</v>
      </c>
      <c r="T1481" s="750" t="s">
        <v>11475</v>
      </c>
      <c r="U1481" s="750" t="s">
        <v>11523</v>
      </c>
      <c r="V1481" s="750" t="s">
        <v>11524</v>
      </c>
      <c r="W1481" s="750" t="s">
        <v>923</v>
      </c>
      <c r="X1481" s="750">
        <v>6</v>
      </c>
      <c r="Y1481" s="750">
        <v>85</v>
      </c>
      <c r="Z1481" s="750" t="s">
        <v>12864</v>
      </c>
      <c r="AA1481" s="750">
        <v>0</v>
      </c>
      <c r="AB1481" s="750">
        <v>1</v>
      </c>
      <c r="AC1481" s="750">
        <v>0</v>
      </c>
      <c r="AD1481" s="750">
        <v>0</v>
      </c>
      <c r="AE1481" s="750" t="s">
        <v>11475</v>
      </c>
    </row>
    <row r="1482" spans="16:31">
      <c r="P1482" s="750" t="s">
        <v>12868</v>
      </c>
      <c r="Q1482" s="750" t="s">
        <v>12866</v>
      </c>
      <c r="R1482" s="750" t="s">
        <v>11474</v>
      </c>
      <c r="S1482" s="730">
        <v>1.3908046882240999E-2</v>
      </c>
      <c r="T1482" s="750" t="s">
        <v>11475</v>
      </c>
      <c r="U1482" s="750" t="s">
        <v>11523</v>
      </c>
      <c r="V1482" s="750" t="s">
        <v>11524</v>
      </c>
      <c r="W1482" s="750" t="s">
        <v>923</v>
      </c>
      <c r="X1482" s="750">
        <v>6</v>
      </c>
      <c r="Y1482" s="750">
        <v>86</v>
      </c>
      <c r="Z1482" s="750" t="s">
        <v>12869</v>
      </c>
      <c r="AA1482" s="750">
        <v>0</v>
      </c>
      <c r="AB1482" s="750">
        <v>1</v>
      </c>
      <c r="AC1482" s="750">
        <v>0</v>
      </c>
      <c r="AD1482" s="750">
        <v>0</v>
      </c>
      <c r="AE1482" s="750" t="s">
        <v>11475</v>
      </c>
    </row>
    <row r="1483" spans="16:31">
      <c r="P1483" s="750" t="s">
        <v>12857</v>
      </c>
      <c r="Q1483" s="750" t="s">
        <v>12866</v>
      </c>
      <c r="R1483" s="750" t="s">
        <v>11474</v>
      </c>
      <c r="S1483" s="730">
        <v>9.2615191446782999E-2</v>
      </c>
      <c r="T1483" s="750" t="s">
        <v>11475</v>
      </c>
      <c r="U1483" s="750" t="s">
        <v>11476</v>
      </c>
      <c r="V1483" s="750" t="s">
        <v>11477</v>
      </c>
      <c r="W1483" s="750" t="s">
        <v>11475</v>
      </c>
      <c r="X1483" s="750">
        <v>6</v>
      </c>
      <c r="Y1483" s="750">
        <v>85</v>
      </c>
      <c r="Z1483" s="750" t="s">
        <v>12864</v>
      </c>
      <c r="AA1483" s="750">
        <v>1</v>
      </c>
      <c r="AB1483" s="750">
        <v>0</v>
      </c>
      <c r="AC1483" s="750">
        <v>0</v>
      </c>
      <c r="AD1483" s="750">
        <v>0</v>
      </c>
      <c r="AE1483" s="750" t="s">
        <v>11475</v>
      </c>
    </row>
    <row r="1484" spans="16:31">
      <c r="P1484" s="750" t="s">
        <v>12870</v>
      </c>
      <c r="Q1484" s="750" t="s">
        <v>12871</v>
      </c>
      <c r="R1484" s="750" t="s">
        <v>929</v>
      </c>
      <c r="S1484" s="730">
        <v>1.9357010274114999E-2</v>
      </c>
      <c r="T1484" s="750" t="s">
        <v>11475</v>
      </c>
      <c r="U1484" s="750" t="s">
        <v>11492</v>
      </c>
      <c r="V1484" s="750" t="s">
        <v>11493</v>
      </c>
      <c r="W1484" s="750" t="s">
        <v>11475</v>
      </c>
      <c r="X1484" s="750">
        <v>6</v>
      </c>
      <c r="Y1484" s="750">
        <v>86</v>
      </c>
      <c r="Z1484" s="750" t="s">
        <v>12869</v>
      </c>
      <c r="AA1484" s="750">
        <v>1</v>
      </c>
      <c r="AB1484" s="750">
        <v>0</v>
      </c>
      <c r="AC1484" s="750">
        <v>0</v>
      </c>
      <c r="AD1484" s="750">
        <v>0</v>
      </c>
      <c r="AE1484" s="750" t="s">
        <v>11475</v>
      </c>
    </row>
    <row r="1485" spans="16:31">
      <c r="P1485" s="750" t="s">
        <v>12872</v>
      </c>
      <c r="Q1485" s="750" t="s">
        <v>12871</v>
      </c>
      <c r="R1485" s="750" t="s">
        <v>929</v>
      </c>
      <c r="S1485" s="730">
        <v>0.148467847674327</v>
      </c>
      <c r="T1485" s="750" t="s">
        <v>11475</v>
      </c>
      <c r="U1485" s="750" t="s">
        <v>11492</v>
      </c>
      <c r="V1485" s="750" t="s">
        <v>11493</v>
      </c>
      <c r="W1485" s="750" t="s">
        <v>11475</v>
      </c>
      <c r="X1485" s="750">
        <v>6</v>
      </c>
      <c r="Y1485" s="750">
        <v>86</v>
      </c>
      <c r="Z1485" s="750" t="s">
        <v>12869</v>
      </c>
      <c r="AA1485" s="750">
        <v>1</v>
      </c>
      <c r="AB1485" s="750">
        <v>0</v>
      </c>
      <c r="AC1485" s="750">
        <v>0</v>
      </c>
      <c r="AD1485" s="750">
        <v>0</v>
      </c>
      <c r="AE1485" s="750" t="s">
        <v>11475</v>
      </c>
    </row>
    <row r="1486" spans="16:31">
      <c r="P1486" s="750" t="s">
        <v>12873</v>
      </c>
      <c r="Q1486" s="750" t="s">
        <v>12871</v>
      </c>
      <c r="R1486" s="750" t="s">
        <v>929</v>
      </c>
      <c r="S1486" s="730">
        <v>1.4823331776928E-2</v>
      </c>
      <c r="T1486" s="750" t="s">
        <v>11475</v>
      </c>
      <c r="U1486" s="750" t="s">
        <v>11492</v>
      </c>
      <c r="V1486" s="750" t="s">
        <v>11493</v>
      </c>
      <c r="W1486" s="750" t="s">
        <v>11475</v>
      </c>
      <c r="X1486" s="750">
        <v>6</v>
      </c>
      <c r="Y1486" s="750">
        <v>86</v>
      </c>
      <c r="Z1486" s="750" t="s">
        <v>12869</v>
      </c>
      <c r="AA1486" s="750">
        <v>1</v>
      </c>
      <c r="AB1486" s="750">
        <v>0</v>
      </c>
      <c r="AC1486" s="750">
        <v>0</v>
      </c>
      <c r="AD1486" s="750">
        <v>0</v>
      </c>
      <c r="AE1486" s="750" t="s">
        <v>11475</v>
      </c>
    </row>
    <row r="1487" spans="16:31">
      <c r="P1487" s="750" t="s">
        <v>12874</v>
      </c>
      <c r="Q1487" s="750" t="s">
        <v>12871</v>
      </c>
      <c r="R1487" s="750" t="s">
        <v>929</v>
      </c>
      <c r="S1487" s="730">
        <v>0.120567052894493</v>
      </c>
      <c r="T1487" s="750" t="s">
        <v>11475</v>
      </c>
      <c r="U1487" s="750" t="s">
        <v>11492</v>
      </c>
      <c r="V1487" s="750" t="s">
        <v>11493</v>
      </c>
      <c r="W1487" s="750" t="s">
        <v>11475</v>
      </c>
      <c r="X1487" s="750">
        <v>6</v>
      </c>
      <c r="Y1487" s="750">
        <v>86</v>
      </c>
      <c r="Z1487" s="750" t="s">
        <v>12869</v>
      </c>
      <c r="AA1487" s="750">
        <v>1</v>
      </c>
      <c r="AB1487" s="750">
        <v>0</v>
      </c>
      <c r="AC1487" s="750">
        <v>0</v>
      </c>
      <c r="AD1487" s="750">
        <v>0</v>
      </c>
      <c r="AE1487" s="750" t="s">
        <v>11475</v>
      </c>
    </row>
    <row r="1488" spans="16:31">
      <c r="P1488" s="750" t="s">
        <v>12875</v>
      </c>
      <c r="Q1488" s="750" t="s">
        <v>12871</v>
      </c>
      <c r="R1488" s="750" t="s">
        <v>929</v>
      </c>
      <c r="S1488" s="730">
        <v>0.31229331350323702</v>
      </c>
      <c r="T1488" s="750" t="s">
        <v>11475</v>
      </c>
      <c r="U1488" s="750" t="s">
        <v>11492</v>
      </c>
      <c r="V1488" s="750" t="s">
        <v>11493</v>
      </c>
      <c r="W1488" s="750" t="s">
        <v>11475</v>
      </c>
      <c r="X1488" s="750">
        <v>6</v>
      </c>
      <c r="Y1488" s="750">
        <v>86</v>
      </c>
      <c r="Z1488" s="750" t="s">
        <v>12869</v>
      </c>
      <c r="AA1488" s="750">
        <v>1</v>
      </c>
      <c r="AB1488" s="750">
        <v>0</v>
      </c>
      <c r="AC1488" s="750">
        <v>0</v>
      </c>
      <c r="AD1488" s="750">
        <v>0</v>
      </c>
      <c r="AE1488" s="750" t="s">
        <v>11475</v>
      </c>
    </row>
    <row r="1489" spans="16:31">
      <c r="P1489" s="750" t="s">
        <v>12868</v>
      </c>
      <c r="Q1489" s="750" t="s">
        <v>12871</v>
      </c>
      <c r="R1489" s="750" t="s">
        <v>11474</v>
      </c>
      <c r="S1489" s="730">
        <v>0.263980862354532</v>
      </c>
      <c r="T1489" s="750" t="s">
        <v>11475</v>
      </c>
      <c r="U1489" s="750" t="s">
        <v>11523</v>
      </c>
      <c r="V1489" s="750" t="s">
        <v>11524</v>
      </c>
      <c r="W1489" s="750" t="s">
        <v>923</v>
      </c>
      <c r="X1489" s="750">
        <v>6</v>
      </c>
      <c r="Y1489" s="750">
        <v>86</v>
      </c>
      <c r="Z1489" s="750" t="s">
        <v>12869</v>
      </c>
      <c r="AA1489" s="750">
        <v>0</v>
      </c>
      <c r="AB1489" s="750">
        <v>1</v>
      </c>
      <c r="AC1489" s="750">
        <v>0</v>
      </c>
      <c r="AD1489" s="750">
        <v>0</v>
      </c>
      <c r="AE1489" s="750" t="s">
        <v>11475</v>
      </c>
    </row>
    <row r="1490" spans="16:31">
      <c r="P1490" s="750" t="s">
        <v>12868</v>
      </c>
      <c r="Q1490" s="750" t="s">
        <v>12871</v>
      </c>
      <c r="R1490" s="750" t="s">
        <v>11474</v>
      </c>
      <c r="S1490" s="730">
        <v>8.2491990228623996E-2</v>
      </c>
      <c r="T1490" s="750" t="s">
        <v>11475</v>
      </c>
      <c r="U1490" s="750" t="s">
        <v>11523</v>
      </c>
      <c r="V1490" s="750" t="s">
        <v>11524</v>
      </c>
      <c r="W1490" s="750" t="s">
        <v>923</v>
      </c>
      <c r="X1490" s="750">
        <v>6</v>
      </c>
      <c r="Y1490" s="750">
        <v>86</v>
      </c>
      <c r="Z1490" s="750" t="s">
        <v>12869</v>
      </c>
      <c r="AA1490" s="750">
        <v>0</v>
      </c>
      <c r="AB1490" s="750">
        <v>1</v>
      </c>
      <c r="AC1490" s="750">
        <v>0</v>
      </c>
      <c r="AD1490" s="750">
        <v>0</v>
      </c>
      <c r="AE1490" s="750" t="s">
        <v>11475</v>
      </c>
    </row>
    <row r="1491" spans="16:31">
      <c r="P1491" s="750" t="s">
        <v>12868</v>
      </c>
      <c r="Q1491" s="750" t="s">
        <v>12871</v>
      </c>
      <c r="R1491" s="750" t="s">
        <v>11474</v>
      </c>
      <c r="S1491" s="730">
        <v>0.31487226676915597</v>
      </c>
      <c r="T1491" s="750" t="s">
        <v>11475</v>
      </c>
      <c r="U1491" s="750" t="s">
        <v>11523</v>
      </c>
      <c r="V1491" s="750" t="s">
        <v>11524</v>
      </c>
      <c r="W1491" s="750" t="s">
        <v>923</v>
      </c>
      <c r="X1491" s="750">
        <v>6</v>
      </c>
      <c r="Y1491" s="750">
        <v>86</v>
      </c>
      <c r="Z1491" s="750" t="s">
        <v>12869</v>
      </c>
      <c r="AA1491" s="750">
        <v>0</v>
      </c>
      <c r="AB1491" s="750">
        <v>1</v>
      </c>
      <c r="AC1491" s="750">
        <v>0</v>
      </c>
      <c r="AD1491" s="750">
        <v>0</v>
      </c>
      <c r="AE1491" s="750" t="s">
        <v>11475</v>
      </c>
    </row>
    <row r="1492" spans="16:31">
      <c r="P1492" s="750" t="s">
        <v>12876</v>
      </c>
      <c r="Q1492" s="750" t="s">
        <v>12871</v>
      </c>
      <c r="R1492" s="750" t="s">
        <v>11474</v>
      </c>
      <c r="S1492" s="730">
        <v>0.2706325362798</v>
      </c>
      <c r="T1492" s="750" t="s">
        <v>11475</v>
      </c>
      <c r="U1492" s="750" t="s">
        <v>11476</v>
      </c>
      <c r="V1492" s="750" t="s">
        <v>11477</v>
      </c>
      <c r="W1492" s="750" t="s">
        <v>11475</v>
      </c>
      <c r="X1492" s="750">
        <v>6</v>
      </c>
      <c r="Y1492" s="750">
        <v>86</v>
      </c>
      <c r="Z1492" s="750" t="s">
        <v>12869</v>
      </c>
      <c r="AA1492" s="750">
        <v>1</v>
      </c>
      <c r="AB1492" s="750">
        <v>0</v>
      </c>
      <c r="AC1492" s="750">
        <v>0</v>
      </c>
      <c r="AD1492" s="750">
        <v>0</v>
      </c>
      <c r="AE1492" s="750" t="s">
        <v>11475</v>
      </c>
    </row>
    <row r="1493" spans="16:31">
      <c r="P1493" s="750" t="s">
        <v>12877</v>
      </c>
      <c r="Q1493" s="750" t="s">
        <v>12871</v>
      </c>
      <c r="R1493" s="750" t="s">
        <v>929</v>
      </c>
      <c r="S1493" s="730">
        <v>0.45815624977417702</v>
      </c>
      <c r="T1493" s="750" t="s">
        <v>11475</v>
      </c>
      <c r="U1493" s="750" t="s">
        <v>11553</v>
      </c>
      <c r="V1493" s="750" t="s">
        <v>11554</v>
      </c>
      <c r="W1493" s="750" t="s">
        <v>11475</v>
      </c>
      <c r="X1493" s="750">
        <v>6</v>
      </c>
      <c r="Y1493" s="750">
        <v>86</v>
      </c>
      <c r="Z1493" s="750" t="s">
        <v>12869</v>
      </c>
      <c r="AA1493" s="750">
        <v>1</v>
      </c>
      <c r="AB1493" s="750">
        <v>0</v>
      </c>
      <c r="AC1493" s="750">
        <v>0</v>
      </c>
      <c r="AD1493" s="750">
        <v>0</v>
      </c>
      <c r="AE1493" s="750" t="s">
        <v>11475</v>
      </c>
    </row>
    <row r="1494" spans="16:31">
      <c r="P1494" s="750" t="s">
        <v>12878</v>
      </c>
      <c r="Q1494" s="750" t="s">
        <v>12871</v>
      </c>
      <c r="R1494" s="750" t="s">
        <v>929</v>
      </c>
      <c r="S1494" s="730">
        <v>7.0915839799034E-2</v>
      </c>
      <c r="T1494" s="750" t="s">
        <v>11475</v>
      </c>
      <c r="U1494" s="750" t="s">
        <v>11501</v>
      </c>
      <c r="V1494" s="750" t="s">
        <v>11501</v>
      </c>
      <c r="W1494" s="750" t="s">
        <v>11475</v>
      </c>
      <c r="X1494" s="750">
        <v>6</v>
      </c>
      <c r="Y1494" s="750">
        <v>86</v>
      </c>
      <c r="Z1494" s="750" t="s">
        <v>12869</v>
      </c>
      <c r="AA1494" s="750">
        <v>1</v>
      </c>
      <c r="AB1494" s="750">
        <v>0</v>
      </c>
      <c r="AC1494" s="750">
        <v>0</v>
      </c>
      <c r="AD1494" s="750">
        <v>8</v>
      </c>
      <c r="AE1494" s="750" t="s">
        <v>11475</v>
      </c>
    </row>
    <row r="1495" spans="16:31">
      <c r="P1495" s="750" t="s">
        <v>12879</v>
      </c>
      <c r="Q1495" s="750" t="s">
        <v>12871</v>
      </c>
      <c r="R1495" s="750" t="s">
        <v>11474</v>
      </c>
      <c r="S1495" s="730">
        <v>0.18306647543487001</v>
      </c>
      <c r="T1495" s="750" t="s">
        <v>11475</v>
      </c>
      <c r="U1495" s="750" t="s">
        <v>11501</v>
      </c>
      <c r="V1495" s="750" t="s">
        <v>11501</v>
      </c>
      <c r="W1495" s="750" t="s">
        <v>11475</v>
      </c>
      <c r="X1495" s="750">
        <v>6</v>
      </c>
      <c r="Y1495" s="750">
        <v>86</v>
      </c>
      <c r="Z1495" s="750" t="s">
        <v>12869</v>
      </c>
      <c r="AA1495" s="750">
        <v>1</v>
      </c>
      <c r="AB1495" s="750">
        <v>0</v>
      </c>
      <c r="AC1495" s="750">
        <v>0</v>
      </c>
      <c r="AD1495" s="750">
        <v>8</v>
      </c>
      <c r="AE1495" s="750" t="s">
        <v>11475</v>
      </c>
    </row>
    <row r="1496" spans="16:31">
      <c r="P1496" s="750" t="s">
        <v>12880</v>
      </c>
      <c r="Q1496" s="750" t="s">
        <v>12871</v>
      </c>
      <c r="R1496" s="750" t="s">
        <v>929</v>
      </c>
      <c r="S1496" s="730">
        <v>0.11684630191209699</v>
      </c>
      <c r="T1496" s="750" t="s">
        <v>11475</v>
      </c>
      <c r="U1496" s="750" t="s">
        <v>11501</v>
      </c>
      <c r="V1496" s="750" t="s">
        <v>11501</v>
      </c>
      <c r="W1496" s="750" t="s">
        <v>11475</v>
      </c>
      <c r="X1496" s="750">
        <v>6</v>
      </c>
      <c r="Y1496" s="750">
        <v>86</v>
      </c>
      <c r="Z1496" s="750" t="s">
        <v>12869</v>
      </c>
      <c r="AA1496" s="750">
        <v>1</v>
      </c>
      <c r="AB1496" s="750">
        <v>0</v>
      </c>
      <c r="AC1496" s="750">
        <v>0</v>
      </c>
      <c r="AD1496" s="750">
        <v>8</v>
      </c>
      <c r="AE1496" s="750" t="s">
        <v>11475</v>
      </c>
    </row>
    <row r="1497" spans="16:31">
      <c r="P1497" s="750" t="s">
        <v>12881</v>
      </c>
      <c r="Q1497" s="750" t="s">
        <v>12871</v>
      </c>
      <c r="R1497" s="750" t="s">
        <v>11474</v>
      </c>
      <c r="S1497" s="730">
        <v>0.27489415673925499</v>
      </c>
      <c r="T1497" s="750" t="s">
        <v>11475</v>
      </c>
      <c r="U1497" s="750" t="s">
        <v>11476</v>
      </c>
      <c r="V1497" s="750" t="s">
        <v>11477</v>
      </c>
      <c r="W1497" s="750" t="s">
        <v>11475</v>
      </c>
      <c r="X1497" s="750">
        <v>6</v>
      </c>
      <c r="Y1497" s="750">
        <v>86</v>
      </c>
      <c r="Z1497" s="750" t="s">
        <v>12869</v>
      </c>
      <c r="AA1497" s="750">
        <v>1</v>
      </c>
      <c r="AB1497" s="750">
        <v>0</v>
      </c>
      <c r="AC1497" s="750">
        <v>0</v>
      </c>
      <c r="AD1497" s="750">
        <v>0</v>
      </c>
      <c r="AE1497" s="750" t="s">
        <v>11475</v>
      </c>
    </row>
    <row r="1498" spans="16:31">
      <c r="P1498" s="750" t="s">
        <v>12882</v>
      </c>
      <c r="Q1498" s="750" t="s">
        <v>12883</v>
      </c>
      <c r="R1498" s="750" t="s">
        <v>929</v>
      </c>
      <c r="S1498" s="730">
        <v>1.088200586545E-2</v>
      </c>
      <c r="T1498" s="750" t="s">
        <v>11475</v>
      </c>
      <c r="U1498" s="750" t="s">
        <v>11492</v>
      </c>
      <c r="V1498" s="750" t="s">
        <v>11493</v>
      </c>
      <c r="W1498" s="750" t="s">
        <v>11475</v>
      </c>
      <c r="X1498" s="750">
        <v>6</v>
      </c>
      <c r="Y1498" s="750">
        <v>86</v>
      </c>
      <c r="Z1498" s="750" t="s">
        <v>12869</v>
      </c>
      <c r="AA1498" s="750">
        <v>1</v>
      </c>
      <c r="AB1498" s="750">
        <v>0</v>
      </c>
      <c r="AC1498" s="750">
        <v>0</v>
      </c>
      <c r="AD1498" s="750">
        <v>0</v>
      </c>
      <c r="AE1498" s="750" t="s">
        <v>11475</v>
      </c>
    </row>
    <row r="1499" spans="16:31">
      <c r="P1499" s="750" t="s">
        <v>12884</v>
      </c>
      <c r="Q1499" s="750" t="s">
        <v>12883</v>
      </c>
      <c r="R1499" s="750" t="s">
        <v>929</v>
      </c>
      <c r="S1499" s="730">
        <v>1.2828501477389001E-2</v>
      </c>
      <c r="T1499" s="750" t="s">
        <v>11475</v>
      </c>
      <c r="U1499" s="750" t="s">
        <v>11492</v>
      </c>
      <c r="V1499" s="750" t="s">
        <v>11493</v>
      </c>
      <c r="W1499" s="750" t="s">
        <v>11475</v>
      </c>
      <c r="X1499" s="750">
        <v>6</v>
      </c>
      <c r="Y1499" s="750">
        <v>86</v>
      </c>
      <c r="Z1499" s="750" t="s">
        <v>12869</v>
      </c>
      <c r="AA1499" s="750">
        <v>1</v>
      </c>
      <c r="AB1499" s="750">
        <v>0</v>
      </c>
      <c r="AC1499" s="750">
        <v>0</v>
      </c>
      <c r="AD1499" s="750">
        <v>0</v>
      </c>
      <c r="AE1499" s="750" t="s">
        <v>11475</v>
      </c>
    </row>
    <row r="1500" spans="16:31">
      <c r="P1500" s="750" t="s">
        <v>12885</v>
      </c>
      <c r="Q1500" s="750" t="s">
        <v>12883</v>
      </c>
      <c r="R1500" s="750" t="s">
        <v>929</v>
      </c>
      <c r="S1500" s="730">
        <v>3.0907856507018001E-2</v>
      </c>
      <c r="T1500" s="750" t="s">
        <v>11475</v>
      </c>
      <c r="U1500" s="750" t="s">
        <v>11492</v>
      </c>
      <c r="V1500" s="750" t="s">
        <v>11493</v>
      </c>
      <c r="W1500" s="750" t="s">
        <v>11475</v>
      </c>
      <c r="X1500" s="750">
        <v>6</v>
      </c>
      <c r="Y1500" s="750">
        <v>86</v>
      </c>
      <c r="Z1500" s="750" t="s">
        <v>12869</v>
      </c>
      <c r="AA1500" s="750">
        <v>1</v>
      </c>
      <c r="AB1500" s="750">
        <v>0</v>
      </c>
      <c r="AC1500" s="750">
        <v>0</v>
      </c>
      <c r="AD1500" s="750">
        <v>0</v>
      </c>
      <c r="AE1500" s="750" t="s">
        <v>11475</v>
      </c>
    </row>
    <row r="1501" spans="16:31">
      <c r="P1501" s="750" t="s">
        <v>12886</v>
      </c>
      <c r="Q1501" s="750" t="s">
        <v>12883</v>
      </c>
      <c r="R1501" s="750" t="s">
        <v>929</v>
      </c>
      <c r="S1501" s="730">
        <v>1.2392778049E-2</v>
      </c>
      <c r="T1501" s="750" t="s">
        <v>11475</v>
      </c>
      <c r="U1501" s="750" t="s">
        <v>11492</v>
      </c>
      <c r="V1501" s="750" t="s">
        <v>11493</v>
      </c>
      <c r="W1501" s="750" t="s">
        <v>11475</v>
      </c>
      <c r="X1501" s="750">
        <v>6</v>
      </c>
      <c r="Y1501" s="750">
        <v>86</v>
      </c>
      <c r="Z1501" s="750" t="s">
        <v>12869</v>
      </c>
      <c r="AA1501" s="750">
        <v>1</v>
      </c>
      <c r="AB1501" s="750">
        <v>0</v>
      </c>
      <c r="AC1501" s="750">
        <v>0</v>
      </c>
      <c r="AD1501" s="750">
        <v>0</v>
      </c>
      <c r="AE1501" s="750" t="s">
        <v>11475</v>
      </c>
    </row>
    <row r="1502" spans="16:31">
      <c r="P1502" s="750" t="s">
        <v>12887</v>
      </c>
      <c r="Q1502" s="750" t="s">
        <v>12883</v>
      </c>
      <c r="R1502" s="750" t="s">
        <v>929</v>
      </c>
      <c r="S1502" s="730">
        <v>5.8263947945250999E-2</v>
      </c>
      <c r="T1502" s="750" t="s">
        <v>11475</v>
      </c>
      <c r="U1502" s="750" t="s">
        <v>11492</v>
      </c>
      <c r="V1502" s="750" t="s">
        <v>11493</v>
      </c>
      <c r="W1502" s="750" t="s">
        <v>11475</v>
      </c>
      <c r="X1502" s="750">
        <v>6</v>
      </c>
      <c r="Y1502" s="750">
        <v>86</v>
      </c>
      <c r="Z1502" s="750" t="s">
        <v>12869</v>
      </c>
      <c r="AA1502" s="750">
        <v>1</v>
      </c>
      <c r="AB1502" s="750">
        <v>0</v>
      </c>
      <c r="AC1502" s="750">
        <v>0</v>
      </c>
      <c r="AD1502" s="750">
        <v>0</v>
      </c>
      <c r="AE1502" s="750" t="s">
        <v>11475</v>
      </c>
    </row>
    <row r="1503" spans="16:31">
      <c r="P1503" s="750" t="s">
        <v>12888</v>
      </c>
      <c r="Q1503" s="750" t="s">
        <v>12883</v>
      </c>
      <c r="R1503" s="750" t="s">
        <v>929</v>
      </c>
      <c r="S1503" s="730">
        <v>1.1945602454639E-2</v>
      </c>
      <c r="T1503" s="750" t="s">
        <v>11475</v>
      </c>
      <c r="U1503" s="750" t="s">
        <v>11492</v>
      </c>
      <c r="V1503" s="750" t="s">
        <v>11493</v>
      </c>
      <c r="W1503" s="750" t="s">
        <v>11475</v>
      </c>
      <c r="X1503" s="750">
        <v>6</v>
      </c>
      <c r="Y1503" s="750">
        <v>86</v>
      </c>
      <c r="Z1503" s="750" t="s">
        <v>12869</v>
      </c>
      <c r="AA1503" s="750">
        <v>1</v>
      </c>
      <c r="AB1503" s="750">
        <v>0</v>
      </c>
      <c r="AC1503" s="750">
        <v>0</v>
      </c>
      <c r="AD1503" s="750">
        <v>0</v>
      </c>
      <c r="AE1503" s="750" t="s">
        <v>11475</v>
      </c>
    </row>
    <row r="1504" spans="16:31">
      <c r="P1504" s="750" t="s">
        <v>12889</v>
      </c>
      <c r="Q1504" s="750" t="s">
        <v>12883</v>
      </c>
      <c r="R1504" s="750" t="s">
        <v>929</v>
      </c>
      <c r="S1504" s="730">
        <v>3.1975154130590003E-2</v>
      </c>
      <c r="T1504" s="750" t="s">
        <v>11475</v>
      </c>
      <c r="U1504" s="750" t="s">
        <v>11492</v>
      </c>
      <c r="V1504" s="750" t="s">
        <v>11493</v>
      </c>
      <c r="W1504" s="750" t="s">
        <v>11475</v>
      </c>
      <c r="X1504" s="750">
        <v>6</v>
      </c>
      <c r="Y1504" s="750">
        <v>86</v>
      </c>
      <c r="Z1504" s="750" t="s">
        <v>12869</v>
      </c>
      <c r="AA1504" s="750">
        <v>1</v>
      </c>
      <c r="AB1504" s="750">
        <v>0</v>
      </c>
      <c r="AC1504" s="750">
        <v>0</v>
      </c>
      <c r="AD1504" s="750">
        <v>0</v>
      </c>
      <c r="AE1504" s="750" t="s">
        <v>11475</v>
      </c>
    </row>
    <row r="1505" spans="16:31">
      <c r="P1505" s="750" t="s">
        <v>12890</v>
      </c>
      <c r="Q1505" s="750" t="s">
        <v>12883</v>
      </c>
      <c r="R1505" s="750" t="s">
        <v>11474</v>
      </c>
      <c r="S1505" s="730">
        <v>0.18039076629585701</v>
      </c>
      <c r="T1505" s="750" t="s">
        <v>11475</v>
      </c>
      <c r="U1505" s="750" t="s">
        <v>11492</v>
      </c>
      <c r="V1505" s="750" t="s">
        <v>11493</v>
      </c>
      <c r="W1505" s="750" t="s">
        <v>11475</v>
      </c>
      <c r="X1505" s="750">
        <v>6</v>
      </c>
      <c r="Y1505" s="750">
        <v>86</v>
      </c>
      <c r="Z1505" s="750" t="s">
        <v>12869</v>
      </c>
      <c r="AA1505" s="750">
        <v>1</v>
      </c>
      <c r="AB1505" s="750">
        <v>0</v>
      </c>
      <c r="AC1505" s="750">
        <v>0</v>
      </c>
      <c r="AD1505" s="750">
        <v>0</v>
      </c>
      <c r="AE1505" s="750" t="s">
        <v>11475</v>
      </c>
    </row>
    <row r="1506" spans="16:31">
      <c r="P1506" s="750" t="s">
        <v>12876</v>
      </c>
      <c r="Q1506" s="750" t="s">
        <v>12883</v>
      </c>
      <c r="R1506" s="750" t="s">
        <v>11474</v>
      </c>
      <c r="S1506" s="730">
        <v>0.90316074241376398</v>
      </c>
      <c r="T1506" s="750" t="s">
        <v>11475</v>
      </c>
      <c r="U1506" s="750" t="s">
        <v>11476</v>
      </c>
      <c r="V1506" s="750" t="s">
        <v>11477</v>
      </c>
      <c r="W1506" s="750" t="s">
        <v>11475</v>
      </c>
      <c r="X1506" s="750">
        <v>6</v>
      </c>
      <c r="Y1506" s="750">
        <v>86</v>
      </c>
      <c r="Z1506" s="750" t="s">
        <v>12869</v>
      </c>
      <c r="AA1506" s="750">
        <v>1</v>
      </c>
      <c r="AB1506" s="750">
        <v>0</v>
      </c>
      <c r="AC1506" s="750">
        <v>0</v>
      </c>
      <c r="AD1506" s="750">
        <v>0</v>
      </c>
      <c r="AE1506" s="750" t="s">
        <v>11475</v>
      </c>
    </row>
    <row r="1507" spans="16:31">
      <c r="P1507" s="750" t="s">
        <v>12891</v>
      </c>
      <c r="Q1507" s="750" t="s">
        <v>12883</v>
      </c>
      <c r="R1507" s="750" t="s">
        <v>11474</v>
      </c>
      <c r="S1507" s="730">
        <v>3.8343874565654003E-2</v>
      </c>
      <c r="T1507" s="750" t="s">
        <v>11475</v>
      </c>
      <c r="U1507" s="750" t="s">
        <v>11553</v>
      </c>
      <c r="V1507" s="750" t="s">
        <v>11554</v>
      </c>
      <c r="W1507" s="750" t="s">
        <v>11475</v>
      </c>
      <c r="X1507" s="750">
        <v>6</v>
      </c>
      <c r="Y1507" s="750">
        <v>86</v>
      </c>
      <c r="Z1507" s="750" t="s">
        <v>12869</v>
      </c>
      <c r="AA1507" s="750">
        <v>1</v>
      </c>
      <c r="AB1507" s="750">
        <v>0</v>
      </c>
      <c r="AC1507" s="750">
        <v>0</v>
      </c>
      <c r="AD1507" s="750">
        <v>0</v>
      </c>
      <c r="AE1507" s="750" t="s">
        <v>11475</v>
      </c>
    </row>
    <row r="1508" spans="16:31">
      <c r="P1508" s="750" t="s">
        <v>12892</v>
      </c>
      <c r="Q1508" s="750" t="s">
        <v>12883</v>
      </c>
      <c r="R1508" s="750" t="s">
        <v>929</v>
      </c>
      <c r="S1508" s="730">
        <v>5.4518090691398999E-2</v>
      </c>
      <c r="T1508" s="750" t="s">
        <v>11475</v>
      </c>
      <c r="U1508" s="750" t="s">
        <v>11501</v>
      </c>
      <c r="V1508" s="750" t="s">
        <v>11501</v>
      </c>
      <c r="W1508" s="750" t="s">
        <v>11475</v>
      </c>
      <c r="X1508" s="750">
        <v>6</v>
      </c>
      <c r="Y1508" s="750">
        <v>86</v>
      </c>
      <c r="Z1508" s="750" t="s">
        <v>12869</v>
      </c>
      <c r="AA1508" s="750">
        <v>1</v>
      </c>
      <c r="AB1508" s="750">
        <v>0</v>
      </c>
      <c r="AC1508" s="750">
        <v>0</v>
      </c>
      <c r="AD1508" s="750">
        <v>8</v>
      </c>
      <c r="AE1508" s="750" t="s">
        <v>11475</v>
      </c>
    </row>
    <row r="1509" spans="16:31">
      <c r="P1509" s="750" t="s">
        <v>12893</v>
      </c>
      <c r="Q1509" s="750" t="s">
        <v>12883</v>
      </c>
      <c r="R1509" s="750" t="s">
        <v>11474</v>
      </c>
      <c r="S1509" s="730">
        <v>0.18260097489253799</v>
      </c>
      <c r="T1509" s="750" t="s">
        <v>11475</v>
      </c>
      <c r="U1509" s="750" t="s">
        <v>11501</v>
      </c>
      <c r="V1509" s="750" t="s">
        <v>11501</v>
      </c>
      <c r="W1509" s="750" t="s">
        <v>11475</v>
      </c>
      <c r="X1509" s="750">
        <v>6</v>
      </c>
      <c r="Y1509" s="750">
        <v>86</v>
      </c>
      <c r="Z1509" s="750" t="s">
        <v>12869</v>
      </c>
      <c r="AA1509" s="750">
        <v>1</v>
      </c>
      <c r="AB1509" s="750">
        <v>0</v>
      </c>
      <c r="AC1509" s="750">
        <v>0</v>
      </c>
      <c r="AD1509" s="750">
        <v>8</v>
      </c>
      <c r="AE1509" s="750" t="s">
        <v>11475</v>
      </c>
    </row>
    <row r="1510" spans="16:31">
      <c r="P1510" s="750" t="s">
        <v>12894</v>
      </c>
      <c r="Q1510" s="750" t="s">
        <v>12883</v>
      </c>
      <c r="R1510" s="750" t="s">
        <v>929</v>
      </c>
      <c r="S1510" s="730">
        <v>6.3172092257318999E-2</v>
      </c>
      <c r="T1510" s="750" t="s">
        <v>11475</v>
      </c>
      <c r="U1510" s="750" t="s">
        <v>11501</v>
      </c>
      <c r="V1510" s="750" t="s">
        <v>11501</v>
      </c>
      <c r="W1510" s="750" t="s">
        <v>11475</v>
      </c>
      <c r="X1510" s="750">
        <v>6</v>
      </c>
      <c r="Y1510" s="750">
        <v>86</v>
      </c>
      <c r="Z1510" s="750" t="s">
        <v>12869</v>
      </c>
      <c r="AA1510" s="750">
        <v>1</v>
      </c>
      <c r="AB1510" s="750">
        <v>0</v>
      </c>
      <c r="AC1510" s="750">
        <v>0</v>
      </c>
      <c r="AD1510" s="750">
        <v>8</v>
      </c>
      <c r="AE1510" s="750" t="s">
        <v>11475</v>
      </c>
    </row>
    <row r="1511" spans="16:31">
      <c r="P1511" s="750" t="s">
        <v>12895</v>
      </c>
      <c r="Q1511" s="750" t="s">
        <v>12883</v>
      </c>
      <c r="R1511" s="750" t="s">
        <v>11474</v>
      </c>
      <c r="S1511" s="730">
        <v>1.8262415603894001E-2</v>
      </c>
      <c r="T1511" s="750" t="s">
        <v>11475</v>
      </c>
      <c r="U1511" s="750" t="s">
        <v>11501</v>
      </c>
      <c r="V1511" s="750" t="s">
        <v>11501</v>
      </c>
      <c r="W1511" s="750" t="s">
        <v>11475</v>
      </c>
      <c r="X1511" s="750">
        <v>6</v>
      </c>
      <c r="Y1511" s="750">
        <v>86</v>
      </c>
      <c r="Z1511" s="750" t="s">
        <v>12869</v>
      </c>
      <c r="AA1511" s="750">
        <v>1</v>
      </c>
      <c r="AB1511" s="750">
        <v>0</v>
      </c>
      <c r="AC1511" s="750">
        <v>0</v>
      </c>
      <c r="AD1511" s="750">
        <v>8</v>
      </c>
      <c r="AE1511" s="750" t="s">
        <v>11475</v>
      </c>
    </row>
    <row r="1512" spans="16:31">
      <c r="P1512" s="750" t="s">
        <v>12896</v>
      </c>
      <c r="Q1512" s="750" t="s">
        <v>12883</v>
      </c>
      <c r="R1512" s="750" t="s">
        <v>11474</v>
      </c>
      <c r="S1512" s="730">
        <v>0.22935051711005999</v>
      </c>
      <c r="T1512" s="750" t="s">
        <v>11475</v>
      </c>
      <c r="U1512" s="750" t="s">
        <v>11501</v>
      </c>
      <c r="V1512" s="750" t="s">
        <v>11501</v>
      </c>
      <c r="W1512" s="750" t="s">
        <v>11475</v>
      </c>
      <c r="X1512" s="750">
        <v>6</v>
      </c>
      <c r="Y1512" s="750">
        <v>86</v>
      </c>
      <c r="Z1512" s="750" t="s">
        <v>12869</v>
      </c>
      <c r="AA1512" s="750">
        <v>1</v>
      </c>
      <c r="AB1512" s="750">
        <v>0</v>
      </c>
      <c r="AC1512" s="750">
        <v>0</v>
      </c>
      <c r="AD1512" s="750">
        <v>8</v>
      </c>
      <c r="AE1512" s="750" t="s">
        <v>11475</v>
      </c>
    </row>
    <row r="1513" spans="16:31">
      <c r="P1513" s="750" t="s">
        <v>12897</v>
      </c>
      <c r="Q1513" s="750" t="s">
        <v>12883</v>
      </c>
      <c r="R1513" s="750" t="s">
        <v>929</v>
      </c>
      <c r="S1513" s="730">
        <v>3.4153470324183997E-2</v>
      </c>
      <c r="T1513" s="750" t="s">
        <v>11475</v>
      </c>
      <c r="U1513" s="750" t="s">
        <v>11501</v>
      </c>
      <c r="V1513" s="750" t="s">
        <v>11501</v>
      </c>
      <c r="W1513" s="750" t="s">
        <v>11475</v>
      </c>
      <c r="X1513" s="750">
        <v>6</v>
      </c>
      <c r="Y1513" s="750">
        <v>86</v>
      </c>
      <c r="Z1513" s="750" t="s">
        <v>12869</v>
      </c>
      <c r="AA1513" s="750">
        <v>1</v>
      </c>
      <c r="AB1513" s="750">
        <v>0</v>
      </c>
      <c r="AC1513" s="750">
        <v>0</v>
      </c>
      <c r="AD1513" s="750">
        <v>8</v>
      </c>
      <c r="AE1513" s="750" t="s">
        <v>11475</v>
      </c>
    </row>
    <row r="1514" spans="16:31">
      <c r="P1514" s="750" t="s">
        <v>12898</v>
      </c>
      <c r="Q1514" s="750" t="s">
        <v>12883</v>
      </c>
      <c r="R1514" s="750" t="s">
        <v>11474</v>
      </c>
      <c r="S1514" s="730">
        <v>6.6229362749517004E-2</v>
      </c>
      <c r="T1514" s="750" t="s">
        <v>11475</v>
      </c>
      <c r="U1514" s="750" t="s">
        <v>11501</v>
      </c>
      <c r="V1514" s="750" t="s">
        <v>11501</v>
      </c>
      <c r="W1514" s="750" t="s">
        <v>11475</v>
      </c>
      <c r="X1514" s="750">
        <v>6</v>
      </c>
      <c r="Y1514" s="750">
        <v>86</v>
      </c>
      <c r="Z1514" s="750" t="s">
        <v>12869</v>
      </c>
      <c r="AA1514" s="750">
        <v>1</v>
      </c>
      <c r="AB1514" s="750">
        <v>0</v>
      </c>
      <c r="AC1514" s="750">
        <v>0</v>
      </c>
      <c r="AD1514" s="750">
        <v>8</v>
      </c>
      <c r="AE1514" s="750" t="s">
        <v>11475</v>
      </c>
    </row>
    <row r="1515" spans="16:31">
      <c r="P1515" s="750" t="s">
        <v>12899</v>
      </c>
      <c r="Q1515" s="750" t="s">
        <v>12883</v>
      </c>
      <c r="R1515" s="750" t="s">
        <v>929</v>
      </c>
      <c r="S1515" s="730">
        <v>0.123547340938362</v>
      </c>
      <c r="T1515" s="750" t="s">
        <v>11475</v>
      </c>
      <c r="U1515" s="750" t="s">
        <v>11492</v>
      </c>
      <c r="V1515" s="750" t="s">
        <v>11493</v>
      </c>
      <c r="W1515" s="750" t="s">
        <v>11475</v>
      </c>
      <c r="X1515" s="750">
        <v>6</v>
      </c>
      <c r="Y1515" s="750">
        <v>86</v>
      </c>
      <c r="Z1515" s="750" t="s">
        <v>12869</v>
      </c>
      <c r="AA1515" s="750">
        <v>1</v>
      </c>
      <c r="AB1515" s="750">
        <v>0</v>
      </c>
      <c r="AC1515" s="750">
        <v>0</v>
      </c>
      <c r="AD1515" s="750">
        <v>0</v>
      </c>
      <c r="AE1515" s="750" t="s">
        <v>11475</v>
      </c>
    </row>
    <row r="1516" spans="16:31">
      <c r="P1516" s="750" t="s">
        <v>12900</v>
      </c>
      <c r="Q1516" s="750" t="s">
        <v>12883</v>
      </c>
      <c r="R1516" s="750" t="s">
        <v>11474</v>
      </c>
      <c r="S1516" s="730">
        <v>0.39783913514115798</v>
      </c>
      <c r="T1516" s="750" t="s">
        <v>11475</v>
      </c>
      <c r="U1516" s="750" t="s">
        <v>11476</v>
      </c>
      <c r="V1516" s="750" t="s">
        <v>11477</v>
      </c>
      <c r="W1516" s="750" t="s">
        <v>11475</v>
      </c>
      <c r="X1516" s="750">
        <v>6</v>
      </c>
      <c r="Y1516" s="750">
        <v>86</v>
      </c>
      <c r="Z1516" s="750" t="s">
        <v>12869</v>
      </c>
      <c r="AA1516" s="750">
        <v>1</v>
      </c>
      <c r="AB1516" s="750">
        <v>0</v>
      </c>
      <c r="AC1516" s="750">
        <v>0</v>
      </c>
      <c r="AD1516" s="750">
        <v>0</v>
      </c>
      <c r="AE1516" s="750" t="s">
        <v>11475</v>
      </c>
    </row>
    <row r="1517" spans="16:31">
      <c r="P1517" s="750" t="s">
        <v>12901</v>
      </c>
      <c r="Q1517" s="750" t="s">
        <v>12883</v>
      </c>
      <c r="R1517" s="750" t="s">
        <v>929</v>
      </c>
      <c r="S1517" s="730">
        <v>1.9999696768071999E-2</v>
      </c>
      <c r="T1517" s="750" t="s">
        <v>11475</v>
      </c>
      <c r="U1517" s="750" t="s">
        <v>11492</v>
      </c>
      <c r="V1517" s="750" t="s">
        <v>11493</v>
      </c>
      <c r="W1517" s="750" t="s">
        <v>11475</v>
      </c>
      <c r="X1517" s="750">
        <v>6</v>
      </c>
      <c r="Y1517" s="750">
        <v>86</v>
      </c>
      <c r="Z1517" s="750" t="s">
        <v>12869</v>
      </c>
      <c r="AA1517" s="750">
        <v>1</v>
      </c>
      <c r="AB1517" s="750">
        <v>0</v>
      </c>
      <c r="AC1517" s="750">
        <v>0</v>
      </c>
      <c r="AD1517" s="750">
        <v>0</v>
      </c>
      <c r="AE1517" s="750" t="s">
        <v>11475</v>
      </c>
    </row>
    <row r="1518" spans="16:31">
      <c r="P1518" s="750" t="s">
        <v>12902</v>
      </c>
      <c r="Q1518" s="750" t="s">
        <v>12903</v>
      </c>
      <c r="R1518" s="750" t="s">
        <v>11474</v>
      </c>
      <c r="S1518" s="730">
        <v>0.10914559372341701</v>
      </c>
      <c r="T1518" s="750" t="s">
        <v>11475</v>
      </c>
      <c r="U1518" s="750" t="s">
        <v>11501</v>
      </c>
      <c r="V1518" s="750" t="s">
        <v>11501</v>
      </c>
      <c r="W1518" s="750" t="s">
        <v>11475</v>
      </c>
      <c r="X1518" s="750">
        <v>6</v>
      </c>
      <c r="Y1518" s="750">
        <v>87</v>
      </c>
      <c r="Z1518" s="750" t="s">
        <v>12904</v>
      </c>
      <c r="AA1518" s="750">
        <v>1</v>
      </c>
      <c r="AB1518" s="750">
        <v>0</v>
      </c>
      <c r="AC1518" s="750">
        <v>0</v>
      </c>
      <c r="AD1518" s="750">
        <v>8</v>
      </c>
      <c r="AE1518" s="750" t="s">
        <v>11475</v>
      </c>
    </row>
    <row r="1519" spans="16:31">
      <c r="P1519" s="750" t="s">
        <v>12905</v>
      </c>
      <c r="Q1519" s="750" t="s">
        <v>12903</v>
      </c>
      <c r="R1519" s="750" t="s">
        <v>11474</v>
      </c>
      <c r="S1519" s="730">
        <v>0.108314554795285</v>
      </c>
      <c r="T1519" s="750" t="s">
        <v>11475</v>
      </c>
      <c r="U1519" s="750" t="s">
        <v>11501</v>
      </c>
      <c r="V1519" s="750" t="s">
        <v>11501</v>
      </c>
      <c r="W1519" s="750" t="s">
        <v>11475</v>
      </c>
      <c r="X1519" s="750">
        <v>6</v>
      </c>
      <c r="Y1519" s="750">
        <v>87</v>
      </c>
      <c r="Z1519" s="750" t="s">
        <v>12904</v>
      </c>
      <c r="AA1519" s="750">
        <v>1</v>
      </c>
      <c r="AB1519" s="750">
        <v>0</v>
      </c>
      <c r="AC1519" s="750">
        <v>0</v>
      </c>
      <c r="AD1519" s="750">
        <v>8</v>
      </c>
      <c r="AE1519" s="750" t="s">
        <v>11475</v>
      </c>
    </row>
    <row r="1520" spans="16:31">
      <c r="P1520" s="750" t="s">
        <v>12906</v>
      </c>
      <c r="Q1520" s="750" t="s">
        <v>12903</v>
      </c>
      <c r="R1520" s="750" t="s">
        <v>11474</v>
      </c>
      <c r="S1520" s="730">
        <v>1.9486422320710699</v>
      </c>
      <c r="T1520" s="750" t="s">
        <v>11475</v>
      </c>
      <c r="U1520" s="750" t="s">
        <v>11476</v>
      </c>
      <c r="V1520" s="750" t="s">
        <v>11477</v>
      </c>
      <c r="W1520" s="750" t="s">
        <v>11475</v>
      </c>
      <c r="X1520" s="750">
        <v>6</v>
      </c>
      <c r="Y1520" s="750">
        <v>87</v>
      </c>
      <c r="Z1520" s="750" t="s">
        <v>12904</v>
      </c>
      <c r="AA1520" s="750">
        <v>1</v>
      </c>
      <c r="AB1520" s="750">
        <v>0</v>
      </c>
      <c r="AC1520" s="750">
        <v>0</v>
      </c>
      <c r="AD1520" s="750">
        <v>0</v>
      </c>
      <c r="AE1520" s="750" t="s">
        <v>11475</v>
      </c>
    </row>
    <row r="1521" spans="16:31">
      <c r="P1521" s="750" t="s">
        <v>12907</v>
      </c>
      <c r="Q1521" s="750" t="s">
        <v>12908</v>
      </c>
      <c r="R1521" s="750" t="s">
        <v>11474</v>
      </c>
      <c r="S1521" s="772"/>
      <c r="T1521" s="750" t="s">
        <v>11475</v>
      </c>
      <c r="U1521" s="750" t="s">
        <v>11541</v>
      </c>
      <c r="V1521" s="750" t="s">
        <v>11524</v>
      </c>
      <c r="W1521" s="750" t="s">
        <v>11475</v>
      </c>
      <c r="X1521" s="750">
        <v>6</v>
      </c>
      <c r="Y1521" s="750">
        <v>87</v>
      </c>
      <c r="Z1521" s="750" t="s">
        <v>12904</v>
      </c>
      <c r="AA1521" s="750">
        <v>0</v>
      </c>
      <c r="AB1521" s="750">
        <v>0</v>
      </c>
      <c r="AC1521" s="750">
        <v>1</v>
      </c>
      <c r="AD1521" s="750">
        <v>0</v>
      </c>
      <c r="AE1521" s="750" t="s">
        <v>11475</v>
      </c>
    </row>
    <row r="1522" spans="16:31">
      <c r="P1522" s="750" t="s">
        <v>12909</v>
      </c>
      <c r="Q1522" s="750" t="s">
        <v>12908</v>
      </c>
      <c r="R1522" s="750" t="s">
        <v>11474</v>
      </c>
      <c r="S1522" s="772"/>
      <c r="T1522" s="750" t="s">
        <v>11475</v>
      </c>
      <c r="U1522" s="750" t="s">
        <v>11476</v>
      </c>
      <c r="V1522" s="750" t="s">
        <v>11477</v>
      </c>
      <c r="W1522" s="750" t="s">
        <v>11475</v>
      </c>
      <c r="X1522" s="750">
        <v>6</v>
      </c>
      <c r="Y1522" s="750">
        <v>87</v>
      </c>
      <c r="Z1522" s="750" t="s">
        <v>12904</v>
      </c>
      <c r="AA1522" s="750">
        <v>0</v>
      </c>
      <c r="AB1522" s="750">
        <v>0</v>
      </c>
      <c r="AC1522" s="750">
        <v>1</v>
      </c>
      <c r="AD1522" s="750">
        <v>0</v>
      </c>
      <c r="AE1522" s="750" t="s">
        <v>11475</v>
      </c>
    </row>
    <row r="1523" spans="16:31">
      <c r="P1523" s="750" t="s">
        <v>12910</v>
      </c>
      <c r="Q1523" s="750" t="s">
        <v>12908</v>
      </c>
      <c r="R1523" s="750" t="s">
        <v>11474</v>
      </c>
      <c r="S1523" s="730">
        <v>7.4561857642393994E-2</v>
      </c>
      <c r="T1523" s="750" t="s">
        <v>11475</v>
      </c>
      <c r="U1523" s="750" t="s">
        <v>11523</v>
      </c>
      <c r="V1523" s="750" t="s">
        <v>11524</v>
      </c>
      <c r="W1523" s="750" t="s">
        <v>11475</v>
      </c>
      <c r="X1523" s="750">
        <v>6</v>
      </c>
      <c r="Y1523" s="750">
        <v>87</v>
      </c>
      <c r="Z1523" s="750" t="s">
        <v>12904</v>
      </c>
      <c r="AA1523" s="750">
        <v>1</v>
      </c>
      <c r="AB1523" s="750">
        <v>0</v>
      </c>
      <c r="AC1523" s="750">
        <v>0</v>
      </c>
      <c r="AD1523" s="750">
        <v>0</v>
      </c>
      <c r="AE1523" s="750" t="s">
        <v>11475</v>
      </c>
    </row>
    <row r="1524" spans="16:31">
      <c r="P1524" s="750" t="s">
        <v>12911</v>
      </c>
      <c r="Q1524" s="750" t="s">
        <v>12908</v>
      </c>
      <c r="R1524" s="750" t="s">
        <v>11474</v>
      </c>
      <c r="S1524" s="730">
        <v>1.8760867391923</v>
      </c>
      <c r="T1524" s="750" t="s">
        <v>11475</v>
      </c>
      <c r="U1524" s="750" t="s">
        <v>11476</v>
      </c>
      <c r="V1524" s="750" t="s">
        <v>11477</v>
      </c>
      <c r="W1524" s="750" t="s">
        <v>11475</v>
      </c>
      <c r="X1524" s="750">
        <v>6</v>
      </c>
      <c r="Y1524" s="750">
        <v>87</v>
      </c>
      <c r="Z1524" s="750" t="s">
        <v>12904</v>
      </c>
      <c r="AA1524" s="750">
        <v>1</v>
      </c>
      <c r="AB1524" s="750">
        <v>0</v>
      </c>
      <c r="AC1524" s="750">
        <v>0</v>
      </c>
      <c r="AD1524" s="750">
        <v>0</v>
      </c>
      <c r="AE1524" s="750" t="s">
        <v>11475</v>
      </c>
    </row>
    <row r="1525" spans="16:31">
      <c r="P1525" s="750" t="s">
        <v>12911</v>
      </c>
      <c r="Q1525" s="750" t="s">
        <v>12908</v>
      </c>
      <c r="R1525" s="750" t="s">
        <v>11474</v>
      </c>
      <c r="S1525" s="730">
        <v>1.9041729923078999E-2</v>
      </c>
      <c r="T1525" s="750" t="s">
        <v>11475</v>
      </c>
      <c r="U1525" s="750" t="s">
        <v>11476</v>
      </c>
      <c r="V1525" s="750" t="s">
        <v>11477</v>
      </c>
      <c r="W1525" s="750" t="s">
        <v>11475</v>
      </c>
      <c r="X1525" s="750">
        <v>6</v>
      </c>
      <c r="Y1525" s="750">
        <v>87</v>
      </c>
      <c r="Z1525" s="750" t="s">
        <v>12904</v>
      </c>
      <c r="AA1525" s="750">
        <v>1</v>
      </c>
      <c r="AB1525" s="750">
        <v>0</v>
      </c>
      <c r="AC1525" s="750">
        <v>0</v>
      </c>
      <c r="AD1525" s="750">
        <v>0</v>
      </c>
      <c r="AE1525" s="750" t="s">
        <v>11475</v>
      </c>
    </row>
    <row r="1526" spans="16:31">
      <c r="P1526" s="750" t="s">
        <v>12912</v>
      </c>
      <c r="Q1526" s="750" t="s">
        <v>12908</v>
      </c>
      <c r="R1526" s="750" t="s">
        <v>11474</v>
      </c>
      <c r="S1526" s="730">
        <v>0.26685032444998003</v>
      </c>
      <c r="T1526" s="750" t="s">
        <v>11475</v>
      </c>
      <c r="U1526" s="750" t="s">
        <v>11523</v>
      </c>
      <c r="V1526" s="750" t="s">
        <v>11524</v>
      </c>
      <c r="W1526" s="750" t="s">
        <v>923</v>
      </c>
      <c r="X1526" s="750">
        <v>6</v>
      </c>
      <c r="Y1526" s="750">
        <v>87</v>
      </c>
      <c r="Z1526" s="750" t="s">
        <v>12904</v>
      </c>
      <c r="AA1526" s="750">
        <v>0</v>
      </c>
      <c r="AB1526" s="750">
        <v>1</v>
      </c>
      <c r="AC1526" s="750">
        <v>0</v>
      </c>
      <c r="AD1526" s="750">
        <v>0</v>
      </c>
      <c r="AE1526" s="750" t="s">
        <v>11475</v>
      </c>
    </row>
    <row r="1527" spans="16:31">
      <c r="P1527" s="750" t="s">
        <v>12913</v>
      </c>
      <c r="Q1527" s="750" t="s">
        <v>12914</v>
      </c>
      <c r="R1527" s="750" t="s">
        <v>11474</v>
      </c>
      <c r="S1527" s="730">
        <v>0.35203810923726198</v>
      </c>
      <c r="T1527" s="750" t="s">
        <v>11475</v>
      </c>
      <c r="U1527" s="750" t="s">
        <v>11523</v>
      </c>
      <c r="V1527" s="750" t="s">
        <v>11524</v>
      </c>
      <c r="W1527" s="750" t="s">
        <v>1142</v>
      </c>
      <c r="X1527" s="750">
        <v>5</v>
      </c>
      <c r="Y1527" s="750">
        <v>50</v>
      </c>
      <c r="Z1527" s="750" t="s">
        <v>12915</v>
      </c>
      <c r="AA1527" s="750">
        <v>0</v>
      </c>
      <c r="AB1527" s="750">
        <v>1</v>
      </c>
      <c r="AC1527" s="750">
        <v>0</v>
      </c>
      <c r="AD1527" s="750">
        <v>0</v>
      </c>
      <c r="AE1527" s="750" t="s">
        <v>11475</v>
      </c>
    </row>
    <row r="1528" spans="16:31">
      <c r="P1528" s="750" t="s">
        <v>12912</v>
      </c>
      <c r="Q1528" s="750" t="s">
        <v>12916</v>
      </c>
      <c r="R1528" s="750" t="s">
        <v>11474</v>
      </c>
      <c r="S1528" s="730">
        <v>1.7820213116425E-2</v>
      </c>
      <c r="T1528" s="750" t="s">
        <v>11475</v>
      </c>
      <c r="U1528" s="750" t="s">
        <v>11523</v>
      </c>
      <c r="V1528" s="750" t="s">
        <v>11524</v>
      </c>
      <c r="W1528" s="750" t="s">
        <v>923</v>
      </c>
      <c r="X1528" s="750">
        <v>6</v>
      </c>
      <c r="Y1528" s="750">
        <v>87</v>
      </c>
      <c r="Z1528" s="750" t="s">
        <v>12904</v>
      </c>
      <c r="AA1528" s="750">
        <v>0</v>
      </c>
      <c r="AB1528" s="750">
        <v>1</v>
      </c>
      <c r="AC1528" s="750">
        <v>0</v>
      </c>
      <c r="AD1528" s="750">
        <v>0</v>
      </c>
      <c r="AE1528" s="750" t="s">
        <v>11475</v>
      </c>
    </row>
    <row r="1529" spans="16:31">
      <c r="P1529" s="750" t="s">
        <v>12917</v>
      </c>
      <c r="Q1529" s="750" t="s">
        <v>12916</v>
      </c>
      <c r="R1529" s="750" t="s">
        <v>11474</v>
      </c>
      <c r="S1529" s="730">
        <v>7.2538974588755994E-2</v>
      </c>
      <c r="T1529" s="750" t="s">
        <v>11475</v>
      </c>
      <c r="U1529" s="750" t="s">
        <v>11523</v>
      </c>
      <c r="V1529" s="750" t="s">
        <v>11524</v>
      </c>
      <c r="W1529" s="750" t="s">
        <v>923</v>
      </c>
      <c r="X1529" s="750">
        <v>6</v>
      </c>
      <c r="Y1529" s="750">
        <v>87</v>
      </c>
      <c r="Z1529" s="750" t="s">
        <v>12904</v>
      </c>
      <c r="AA1529" s="750">
        <v>0</v>
      </c>
      <c r="AB1529" s="750">
        <v>1</v>
      </c>
      <c r="AC1529" s="750">
        <v>0</v>
      </c>
      <c r="AD1529" s="750">
        <v>0</v>
      </c>
      <c r="AE1529" s="750" t="s">
        <v>11475</v>
      </c>
    </row>
    <row r="1530" spans="16:31">
      <c r="P1530" s="750" t="s">
        <v>12918</v>
      </c>
      <c r="Q1530" s="750" t="s">
        <v>12916</v>
      </c>
      <c r="R1530" s="750" t="s">
        <v>11474</v>
      </c>
      <c r="S1530" s="730">
        <v>1.36986394057468</v>
      </c>
      <c r="T1530" s="750" t="s">
        <v>11475</v>
      </c>
      <c r="U1530" s="750" t="s">
        <v>11541</v>
      </c>
      <c r="V1530" s="750" t="s">
        <v>11524</v>
      </c>
      <c r="W1530" s="750" t="s">
        <v>11475</v>
      </c>
      <c r="X1530" s="750">
        <v>7</v>
      </c>
      <c r="Y1530" s="750">
        <v>1</v>
      </c>
      <c r="Z1530" s="750" t="s">
        <v>12919</v>
      </c>
      <c r="AA1530" s="750">
        <v>1</v>
      </c>
      <c r="AB1530" s="750">
        <v>0</v>
      </c>
      <c r="AC1530" s="750">
        <v>0</v>
      </c>
      <c r="AD1530" s="750">
        <v>0</v>
      </c>
      <c r="AE1530" s="750" t="s">
        <v>11475</v>
      </c>
    </row>
    <row r="1531" spans="16:31">
      <c r="P1531" s="750" t="s">
        <v>12920</v>
      </c>
      <c r="Q1531" s="750" t="s">
        <v>12916</v>
      </c>
      <c r="R1531" s="750" t="s">
        <v>11474</v>
      </c>
      <c r="S1531" s="730">
        <v>0.101323627538664</v>
      </c>
      <c r="T1531" s="750" t="s">
        <v>11475</v>
      </c>
      <c r="U1531" s="750" t="s">
        <v>11553</v>
      </c>
      <c r="V1531" s="750" t="s">
        <v>11554</v>
      </c>
      <c r="W1531" s="750" t="s">
        <v>1295</v>
      </c>
      <c r="X1531" s="750">
        <v>7</v>
      </c>
      <c r="Y1531" s="750">
        <v>1</v>
      </c>
      <c r="Z1531" s="750" t="s">
        <v>12919</v>
      </c>
      <c r="AA1531" s="750">
        <v>0</v>
      </c>
      <c r="AB1531" s="750">
        <v>1</v>
      </c>
      <c r="AC1531" s="750">
        <v>0</v>
      </c>
      <c r="AD1531" s="750">
        <v>0</v>
      </c>
      <c r="AE1531" s="750" t="s">
        <v>11475</v>
      </c>
    </row>
    <row r="1532" spans="16:31">
      <c r="P1532" s="750" t="s">
        <v>12921</v>
      </c>
      <c r="Q1532" s="750" t="s">
        <v>12916</v>
      </c>
      <c r="R1532" s="750" t="s">
        <v>11474</v>
      </c>
      <c r="S1532" s="730">
        <v>0.176431217417995</v>
      </c>
      <c r="T1532" s="750" t="s">
        <v>11475</v>
      </c>
      <c r="U1532" s="750" t="s">
        <v>11553</v>
      </c>
      <c r="V1532" s="750" t="s">
        <v>11554</v>
      </c>
      <c r="W1532" s="750" t="s">
        <v>11475</v>
      </c>
      <c r="X1532" s="750">
        <v>7</v>
      </c>
      <c r="Y1532" s="750">
        <v>1</v>
      </c>
      <c r="Z1532" s="750" t="s">
        <v>12919</v>
      </c>
      <c r="AA1532" s="750">
        <v>1</v>
      </c>
      <c r="AB1532" s="750">
        <v>0</v>
      </c>
      <c r="AC1532" s="750">
        <v>0</v>
      </c>
      <c r="AD1532" s="750">
        <v>0</v>
      </c>
      <c r="AE1532" s="750" t="s">
        <v>11475</v>
      </c>
    </row>
    <row r="1533" spans="16:31">
      <c r="P1533" s="750" t="s">
        <v>12922</v>
      </c>
      <c r="Q1533" s="750" t="s">
        <v>12916</v>
      </c>
      <c r="R1533" s="750" t="s">
        <v>11474</v>
      </c>
      <c r="S1533" s="730">
        <v>2.9810508274190999E-2</v>
      </c>
      <c r="T1533" s="750" t="s">
        <v>11475</v>
      </c>
      <c r="U1533" s="750" t="s">
        <v>11553</v>
      </c>
      <c r="V1533" s="750" t="s">
        <v>11554</v>
      </c>
      <c r="W1533" s="750" t="s">
        <v>11475</v>
      </c>
      <c r="X1533" s="750">
        <v>7</v>
      </c>
      <c r="Y1533" s="750">
        <v>1</v>
      </c>
      <c r="Z1533" s="750" t="s">
        <v>12919</v>
      </c>
      <c r="AA1533" s="750">
        <v>1</v>
      </c>
      <c r="AB1533" s="750">
        <v>0</v>
      </c>
      <c r="AC1533" s="750">
        <v>0</v>
      </c>
      <c r="AD1533" s="750">
        <v>0</v>
      </c>
      <c r="AE1533" s="750" t="s">
        <v>11475</v>
      </c>
    </row>
    <row r="1534" spans="16:31">
      <c r="P1534" s="750" t="s">
        <v>12923</v>
      </c>
      <c r="Q1534" s="750" t="s">
        <v>12916</v>
      </c>
      <c r="R1534" s="750" t="s">
        <v>11474</v>
      </c>
      <c r="S1534" s="730">
        <v>8.5569629167756997E-2</v>
      </c>
      <c r="T1534" s="750" t="s">
        <v>11475</v>
      </c>
      <c r="U1534" s="750" t="s">
        <v>11553</v>
      </c>
      <c r="V1534" s="750" t="s">
        <v>11554</v>
      </c>
      <c r="W1534" s="750" t="s">
        <v>11475</v>
      </c>
      <c r="X1534" s="750">
        <v>7</v>
      </c>
      <c r="Y1534" s="750">
        <v>1</v>
      </c>
      <c r="Z1534" s="750" t="s">
        <v>12919</v>
      </c>
      <c r="AA1534" s="750">
        <v>1</v>
      </c>
      <c r="AB1534" s="750">
        <v>0</v>
      </c>
      <c r="AC1534" s="750">
        <v>0</v>
      </c>
      <c r="AD1534" s="750">
        <v>0</v>
      </c>
      <c r="AE1534" s="750" t="s">
        <v>11475</v>
      </c>
    </row>
    <row r="1535" spans="16:31">
      <c r="P1535" s="750" t="s">
        <v>12918</v>
      </c>
      <c r="Q1535" s="750" t="s">
        <v>12924</v>
      </c>
      <c r="R1535" s="750" t="s">
        <v>11474</v>
      </c>
      <c r="S1535" s="730">
        <v>0.11827177759452299</v>
      </c>
      <c r="T1535" s="750" t="s">
        <v>11475</v>
      </c>
      <c r="U1535" s="750" t="s">
        <v>11541</v>
      </c>
      <c r="V1535" s="750" t="s">
        <v>11524</v>
      </c>
      <c r="W1535" s="750" t="s">
        <v>11475</v>
      </c>
      <c r="X1535" s="750">
        <v>7</v>
      </c>
      <c r="Y1535" s="750">
        <v>1</v>
      </c>
      <c r="Z1535" s="750" t="s">
        <v>12919</v>
      </c>
      <c r="AA1535" s="750">
        <v>1</v>
      </c>
      <c r="AB1535" s="750">
        <v>0</v>
      </c>
      <c r="AC1535" s="750">
        <v>0</v>
      </c>
      <c r="AD1535" s="750">
        <v>0</v>
      </c>
      <c r="AE1535" s="750" t="s">
        <v>11475</v>
      </c>
    </row>
    <row r="1536" spans="16:31">
      <c r="P1536" s="750" t="s">
        <v>12925</v>
      </c>
      <c r="Q1536" s="750" t="s">
        <v>12924</v>
      </c>
      <c r="R1536" s="750" t="s">
        <v>11474</v>
      </c>
      <c r="S1536" s="730">
        <v>0.27857880374171301</v>
      </c>
      <c r="T1536" s="750" t="s">
        <v>11475</v>
      </c>
      <c r="U1536" s="750" t="s">
        <v>11541</v>
      </c>
      <c r="V1536" s="750" t="s">
        <v>11524</v>
      </c>
      <c r="W1536" s="750" t="s">
        <v>11475</v>
      </c>
      <c r="X1536" s="750">
        <v>7</v>
      </c>
      <c r="Y1536" s="750">
        <v>1</v>
      </c>
      <c r="Z1536" s="750" t="s">
        <v>12919</v>
      </c>
      <c r="AA1536" s="750">
        <v>1</v>
      </c>
      <c r="AB1536" s="750">
        <v>0</v>
      </c>
      <c r="AC1536" s="750">
        <v>0</v>
      </c>
      <c r="AD1536" s="750">
        <v>0</v>
      </c>
      <c r="AE1536" s="750" t="s">
        <v>11475</v>
      </c>
    </row>
    <row r="1537" spans="16:31">
      <c r="P1537" s="750" t="s">
        <v>12926</v>
      </c>
      <c r="Q1537" s="750" t="s">
        <v>12924</v>
      </c>
      <c r="R1537" s="750" t="s">
        <v>11474</v>
      </c>
      <c r="S1537" s="730">
        <v>0.72927420826384304</v>
      </c>
      <c r="T1537" s="750" t="s">
        <v>11475</v>
      </c>
      <c r="U1537" s="750" t="s">
        <v>11541</v>
      </c>
      <c r="V1537" s="750" t="s">
        <v>11524</v>
      </c>
      <c r="W1537" s="750" t="s">
        <v>11475</v>
      </c>
      <c r="X1537" s="750">
        <v>7</v>
      </c>
      <c r="Y1537" s="750">
        <v>1</v>
      </c>
      <c r="Z1537" s="750" t="s">
        <v>12919</v>
      </c>
      <c r="AA1537" s="750">
        <v>1</v>
      </c>
      <c r="AB1537" s="750">
        <v>0</v>
      </c>
      <c r="AC1537" s="750">
        <v>0</v>
      </c>
      <c r="AD1537" s="750">
        <v>0</v>
      </c>
      <c r="AE1537" s="750" t="s">
        <v>11475</v>
      </c>
    </row>
    <row r="1538" spans="16:31">
      <c r="P1538" s="750" t="s">
        <v>12927</v>
      </c>
      <c r="Q1538" s="750" t="s">
        <v>12924</v>
      </c>
      <c r="R1538" s="750" t="s">
        <v>11474</v>
      </c>
      <c r="S1538" s="730">
        <v>1.0039001167126</v>
      </c>
      <c r="T1538" s="750" t="s">
        <v>11475</v>
      </c>
      <c r="U1538" s="750" t="s">
        <v>11476</v>
      </c>
      <c r="V1538" s="750" t="s">
        <v>11477</v>
      </c>
      <c r="W1538" s="750" t="s">
        <v>11475</v>
      </c>
      <c r="X1538" s="750">
        <v>7</v>
      </c>
      <c r="Y1538" s="750">
        <v>1</v>
      </c>
      <c r="Z1538" s="750" t="s">
        <v>12919</v>
      </c>
      <c r="AA1538" s="750">
        <v>1</v>
      </c>
      <c r="AB1538" s="750">
        <v>0</v>
      </c>
      <c r="AC1538" s="750">
        <v>0</v>
      </c>
      <c r="AD1538" s="750">
        <v>0</v>
      </c>
      <c r="AE1538" s="750" t="s">
        <v>11475</v>
      </c>
    </row>
    <row r="1539" spans="16:31">
      <c r="P1539" s="750" t="s">
        <v>12928</v>
      </c>
      <c r="Q1539" s="750" t="s">
        <v>12924</v>
      </c>
      <c r="R1539" s="750" t="s">
        <v>11474</v>
      </c>
      <c r="S1539" s="730">
        <v>2.6577285210763999E-2</v>
      </c>
      <c r="T1539" s="750" t="s">
        <v>11475</v>
      </c>
      <c r="U1539" s="750" t="s">
        <v>11553</v>
      </c>
      <c r="V1539" s="750" t="s">
        <v>11554</v>
      </c>
      <c r="W1539" s="750" t="s">
        <v>11475</v>
      </c>
      <c r="X1539" s="750">
        <v>7</v>
      </c>
      <c r="Y1539" s="750">
        <v>1</v>
      </c>
      <c r="Z1539" s="750" t="s">
        <v>12919</v>
      </c>
      <c r="AA1539" s="750">
        <v>1</v>
      </c>
      <c r="AB1539" s="750">
        <v>0</v>
      </c>
      <c r="AC1539" s="750">
        <v>0</v>
      </c>
      <c r="AD1539" s="750">
        <v>0</v>
      </c>
      <c r="AE1539" s="750" t="s">
        <v>11475</v>
      </c>
    </row>
    <row r="1540" spans="16:31">
      <c r="P1540" s="750" t="s">
        <v>12929</v>
      </c>
      <c r="Q1540" s="750" t="s">
        <v>12924</v>
      </c>
      <c r="R1540" s="750" t="s">
        <v>11474</v>
      </c>
      <c r="S1540" s="730">
        <v>5.2054451551403001E-2</v>
      </c>
      <c r="T1540" s="750" t="s">
        <v>11475</v>
      </c>
      <c r="U1540" s="750" t="s">
        <v>11553</v>
      </c>
      <c r="V1540" s="750" t="s">
        <v>11554</v>
      </c>
      <c r="W1540" s="750" t="s">
        <v>11475</v>
      </c>
      <c r="X1540" s="750">
        <v>7</v>
      </c>
      <c r="Y1540" s="750">
        <v>1</v>
      </c>
      <c r="Z1540" s="750" t="s">
        <v>12919</v>
      </c>
      <c r="AA1540" s="750">
        <v>1</v>
      </c>
      <c r="AB1540" s="750">
        <v>0</v>
      </c>
      <c r="AC1540" s="750">
        <v>0</v>
      </c>
      <c r="AD1540" s="750">
        <v>0</v>
      </c>
      <c r="AE1540" s="750" t="s">
        <v>11475</v>
      </c>
    </row>
    <row r="1541" spans="16:31">
      <c r="P1541" s="750" t="s">
        <v>12926</v>
      </c>
      <c r="Q1541" s="750" t="s">
        <v>12930</v>
      </c>
      <c r="R1541" s="750" t="s">
        <v>11474</v>
      </c>
      <c r="S1541" s="730">
        <v>2.1972005441667499</v>
      </c>
      <c r="T1541" s="750" t="s">
        <v>11475</v>
      </c>
      <c r="U1541" s="750" t="s">
        <v>11541</v>
      </c>
      <c r="V1541" s="750" t="s">
        <v>11524</v>
      </c>
      <c r="W1541" s="750" t="s">
        <v>11475</v>
      </c>
      <c r="X1541" s="750">
        <v>7</v>
      </c>
      <c r="Y1541" s="750">
        <v>2</v>
      </c>
      <c r="Z1541" s="750" t="s">
        <v>12931</v>
      </c>
      <c r="AA1541" s="750">
        <v>1</v>
      </c>
      <c r="AB1541" s="750">
        <v>0</v>
      </c>
      <c r="AC1541" s="750">
        <v>0</v>
      </c>
      <c r="AD1541" s="750">
        <v>0</v>
      </c>
      <c r="AE1541" s="750" t="s">
        <v>11475</v>
      </c>
    </row>
    <row r="1542" spans="16:31">
      <c r="P1542" s="750" t="s">
        <v>12929</v>
      </c>
      <c r="Q1542" s="750" t="s">
        <v>12930</v>
      </c>
      <c r="R1542" s="750" t="s">
        <v>11474</v>
      </c>
      <c r="S1542" s="730">
        <v>6.7980965366366997E-2</v>
      </c>
      <c r="T1542" s="750" t="s">
        <v>11475</v>
      </c>
      <c r="U1542" s="750" t="s">
        <v>11553</v>
      </c>
      <c r="V1542" s="750" t="s">
        <v>11554</v>
      </c>
      <c r="W1542" s="750" t="s">
        <v>11475</v>
      </c>
      <c r="X1542" s="750">
        <v>7</v>
      </c>
      <c r="Y1542" s="750">
        <v>2</v>
      </c>
      <c r="Z1542" s="750" t="s">
        <v>12931</v>
      </c>
      <c r="AA1542" s="750">
        <v>1</v>
      </c>
      <c r="AB1542" s="750">
        <v>0</v>
      </c>
      <c r="AC1542" s="750">
        <v>0</v>
      </c>
      <c r="AD1542" s="750">
        <v>0</v>
      </c>
      <c r="AE1542" s="750" t="s">
        <v>11475</v>
      </c>
    </row>
    <row r="1543" spans="16:31">
      <c r="P1543" s="750" t="s">
        <v>12926</v>
      </c>
      <c r="Q1543" s="750" t="s">
        <v>12932</v>
      </c>
      <c r="R1543" s="750" t="s">
        <v>11474</v>
      </c>
      <c r="S1543" s="730">
        <v>2.06507510193161</v>
      </c>
      <c r="T1543" s="750" t="s">
        <v>11475</v>
      </c>
      <c r="U1543" s="750" t="s">
        <v>11541</v>
      </c>
      <c r="V1543" s="750" t="s">
        <v>11524</v>
      </c>
      <c r="W1543" s="750" t="s">
        <v>11475</v>
      </c>
      <c r="X1543" s="750">
        <v>7</v>
      </c>
      <c r="Y1543" s="750">
        <v>2</v>
      </c>
      <c r="Z1543" s="750" t="s">
        <v>12931</v>
      </c>
      <c r="AA1543" s="750">
        <v>1</v>
      </c>
      <c r="AB1543" s="750">
        <v>0</v>
      </c>
      <c r="AC1543" s="750">
        <v>0</v>
      </c>
      <c r="AD1543" s="750">
        <v>0</v>
      </c>
      <c r="AE1543" s="750" t="s">
        <v>11475</v>
      </c>
    </row>
    <row r="1544" spans="16:31">
      <c r="P1544" s="750" t="s">
        <v>12933</v>
      </c>
      <c r="Q1544" s="750" t="s">
        <v>12934</v>
      </c>
      <c r="R1544" s="750" t="s">
        <v>929</v>
      </c>
      <c r="S1544" s="730">
        <v>0.136410691156687</v>
      </c>
      <c r="T1544" s="750" t="s">
        <v>11475</v>
      </c>
      <c r="U1544" s="750" t="s">
        <v>11492</v>
      </c>
      <c r="V1544" s="750" t="s">
        <v>11493</v>
      </c>
      <c r="W1544" s="750" t="s">
        <v>11475</v>
      </c>
      <c r="X1544" s="750">
        <v>7</v>
      </c>
      <c r="Y1544" s="750">
        <v>3</v>
      </c>
      <c r="Z1544" s="750" t="s">
        <v>12935</v>
      </c>
      <c r="AA1544" s="750">
        <v>1</v>
      </c>
      <c r="AB1544" s="750">
        <v>0</v>
      </c>
      <c r="AC1544" s="750">
        <v>0</v>
      </c>
      <c r="AD1544" s="750">
        <v>0</v>
      </c>
      <c r="AE1544" s="750" t="s">
        <v>11475</v>
      </c>
    </row>
    <row r="1545" spans="16:31">
      <c r="P1545" s="750" t="s">
        <v>12936</v>
      </c>
      <c r="Q1545" s="750" t="s">
        <v>12934</v>
      </c>
      <c r="R1545" s="750" t="s">
        <v>11474</v>
      </c>
      <c r="S1545" s="730">
        <v>1.0937988996369099</v>
      </c>
      <c r="T1545" s="750" t="s">
        <v>11475</v>
      </c>
      <c r="U1545" s="750" t="s">
        <v>11523</v>
      </c>
      <c r="V1545" s="750" t="s">
        <v>11524</v>
      </c>
      <c r="W1545" s="750" t="s">
        <v>11475</v>
      </c>
      <c r="X1545" s="750">
        <v>7</v>
      </c>
      <c r="Y1545" s="750">
        <v>3</v>
      </c>
      <c r="Z1545" s="750" t="s">
        <v>12935</v>
      </c>
      <c r="AA1545" s="750">
        <v>1</v>
      </c>
      <c r="AB1545" s="750">
        <v>0</v>
      </c>
      <c r="AC1545" s="750">
        <v>0</v>
      </c>
      <c r="AD1545" s="750">
        <v>0</v>
      </c>
      <c r="AE1545" s="750" t="s">
        <v>11475</v>
      </c>
    </row>
    <row r="1546" spans="16:31">
      <c r="P1546" s="750" t="s">
        <v>12926</v>
      </c>
      <c r="Q1546" s="750" t="s">
        <v>12934</v>
      </c>
      <c r="R1546" s="750" t="s">
        <v>11474</v>
      </c>
      <c r="S1546" s="730">
        <v>8.5957457461592002E-2</v>
      </c>
      <c r="T1546" s="750" t="s">
        <v>11475</v>
      </c>
      <c r="U1546" s="750" t="s">
        <v>11541</v>
      </c>
      <c r="V1546" s="750" t="s">
        <v>11524</v>
      </c>
      <c r="W1546" s="750" t="s">
        <v>11475</v>
      </c>
      <c r="X1546" s="750">
        <v>7</v>
      </c>
      <c r="Y1546" s="750">
        <v>3</v>
      </c>
      <c r="Z1546" s="750" t="s">
        <v>12935</v>
      </c>
      <c r="AA1546" s="750">
        <v>1</v>
      </c>
      <c r="AB1546" s="750">
        <v>0</v>
      </c>
      <c r="AC1546" s="750">
        <v>0</v>
      </c>
      <c r="AD1546" s="750">
        <v>0</v>
      </c>
      <c r="AE1546" s="750" t="s">
        <v>11475</v>
      </c>
    </row>
    <row r="1547" spans="16:31">
      <c r="P1547" s="750" t="s">
        <v>12937</v>
      </c>
      <c r="Q1547" s="750" t="s">
        <v>12934</v>
      </c>
      <c r="R1547" s="750" t="s">
        <v>11474</v>
      </c>
      <c r="S1547" s="730">
        <v>0.16566466193814999</v>
      </c>
      <c r="T1547" s="750" t="s">
        <v>11475</v>
      </c>
      <c r="U1547" s="750" t="s">
        <v>11541</v>
      </c>
      <c r="V1547" s="750" t="s">
        <v>11524</v>
      </c>
      <c r="W1547" s="750" t="s">
        <v>11475</v>
      </c>
      <c r="X1547" s="750">
        <v>7</v>
      </c>
      <c r="Y1547" s="750">
        <v>3</v>
      </c>
      <c r="Z1547" s="750" t="s">
        <v>12935</v>
      </c>
      <c r="AA1547" s="750">
        <v>1</v>
      </c>
      <c r="AB1547" s="750">
        <v>0</v>
      </c>
      <c r="AC1547" s="750">
        <v>0</v>
      </c>
      <c r="AD1547" s="750">
        <v>0</v>
      </c>
      <c r="AE1547" s="750" t="s">
        <v>11475</v>
      </c>
    </row>
    <row r="1548" spans="16:31">
      <c r="P1548" s="750" t="s">
        <v>12938</v>
      </c>
      <c r="Q1548" s="750" t="s">
        <v>12934</v>
      </c>
      <c r="R1548" s="750" t="s">
        <v>11474</v>
      </c>
      <c r="S1548" s="730">
        <v>0.18753000295321001</v>
      </c>
      <c r="T1548" s="750" t="s">
        <v>11475</v>
      </c>
      <c r="U1548" s="750" t="s">
        <v>11553</v>
      </c>
      <c r="V1548" s="750" t="s">
        <v>11554</v>
      </c>
      <c r="W1548" s="750" t="s">
        <v>11475</v>
      </c>
      <c r="X1548" s="750">
        <v>7</v>
      </c>
      <c r="Y1548" s="750">
        <v>3</v>
      </c>
      <c r="Z1548" s="750" t="s">
        <v>12935</v>
      </c>
      <c r="AA1548" s="750">
        <v>1</v>
      </c>
      <c r="AB1548" s="750">
        <v>0</v>
      </c>
      <c r="AC1548" s="750">
        <v>0</v>
      </c>
      <c r="AD1548" s="750">
        <v>0</v>
      </c>
      <c r="AE1548" s="750" t="s">
        <v>11475</v>
      </c>
    </row>
    <row r="1549" spans="16:31">
      <c r="P1549" s="750" t="s">
        <v>12939</v>
      </c>
      <c r="Q1549" s="750" t="s">
        <v>12934</v>
      </c>
      <c r="R1549" s="750" t="s">
        <v>11474</v>
      </c>
      <c r="S1549" s="730">
        <v>3.8072811231959998E-2</v>
      </c>
      <c r="T1549" s="750" t="s">
        <v>11475</v>
      </c>
      <c r="U1549" s="750" t="s">
        <v>11553</v>
      </c>
      <c r="V1549" s="750" t="s">
        <v>11554</v>
      </c>
      <c r="W1549" s="750" t="s">
        <v>11475</v>
      </c>
      <c r="X1549" s="750">
        <v>7</v>
      </c>
      <c r="Y1549" s="750">
        <v>3</v>
      </c>
      <c r="Z1549" s="750" t="s">
        <v>12935</v>
      </c>
      <c r="AA1549" s="750">
        <v>1</v>
      </c>
      <c r="AB1549" s="750">
        <v>0</v>
      </c>
      <c r="AC1549" s="750">
        <v>0</v>
      </c>
      <c r="AD1549" s="750">
        <v>0</v>
      </c>
      <c r="AE1549" s="750" t="s">
        <v>11475</v>
      </c>
    </row>
    <row r="1550" spans="16:31">
      <c r="P1550" s="750" t="s">
        <v>12940</v>
      </c>
      <c r="Q1550" s="750" t="s">
        <v>12934</v>
      </c>
      <c r="R1550" s="750" t="s">
        <v>929</v>
      </c>
      <c r="S1550" s="730">
        <v>4.4356939197334001E-2</v>
      </c>
      <c r="T1550" s="750" t="s">
        <v>11475</v>
      </c>
      <c r="U1550" s="750" t="s">
        <v>11501</v>
      </c>
      <c r="V1550" s="750" t="s">
        <v>11501</v>
      </c>
      <c r="W1550" s="750" t="s">
        <v>11475</v>
      </c>
      <c r="X1550" s="750">
        <v>7</v>
      </c>
      <c r="Y1550" s="750">
        <v>3</v>
      </c>
      <c r="Z1550" s="750" t="s">
        <v>12935</v>
      </c>
      <c r="AA1550" s="750">
        <v>1</v>
      </c>
      <c r="AB1550" s="750">
        <v>0</v>
      </c>
      <c r="AC1550" s="750">
        <v>0</v>
      </c>
      <c r="AD1550" s="750">
        <v>8</v>
      </c>
      <c r="AE1550" s="750" t="s">
        <v>11475</v>
      </c>
    </row>
    <row r="1551" spans="16:31">
      <c r="P1551" s="750" t="s">
        <v>12941</v>
      </c>
      <c r="Q1551" s="750" t="s">
        <v>12934</v>
      </c>
      <c r="R1551" s="750" t="s">
        <v>929</v>
      </c>
      <c r="S1551" s="730">
        <v>0.40222297694049303</v>
      </c>
      <c r="T1551" s="750" t="s">
        <v>11475</v>
      </c>
      <c r="U1551" s="750" t="s">
        <v>11501</v>
      </c>
      <c r="V1551" s="750" t="s">
        <v>11501</v>
      </c>
      <c r="W1551" s="750" t="s">
        <v>11475</v>
      </c>
      <c r="X1551" s="750">
        <v>7</v>
      </c>
      <c r="Y1551" s="750">
        <v>3</v>
      </c>
      <c r="Z1551" s="750" t="s">
        <v>12935</v>
      </c>
      <c r="AA1551" s="750">
        <v>1</v>
      </c>
      <c r="AB1551" s="750">
        <v>0</v>
      </c>
      <c r="AC1551" s="750">
        <v>0</v>
      </c>
      <c r="AD1551" s="750">
        <v>8</v>
      </c>
      <c r="AE1551" s="750" t="s">
        <v>11475</v>
      </c>
    </row>
    <row r="1552" spans="16:31">
      <c r="P1552" s="750" t="s">
        <v>12942</v>
      </c>
      <c r="Q1552" s="750" t="s">
        <v>12934</v>
      </c>
      <c r="R1552" s="750" t="s">
        <v>11474</v>
      </c>
      <c r="S1552" s="730">
        <v>0.22572663982160099</v>
      </c>
      <c r="T1552" s="750" t="s">
        <v>11475</v>
      </c>
      <c r="U1552" s="750" t="s">
        <v>11501</v>
      </c>
      <c r="V1552" s="750" t="s">
        <v>11501</v>
      </c>
      <c r="W1552" s="750" t="s">
        <v>11475</v>
      </c>
      <c r="X1552" s="750">
        <v>7</v>
      </c>
      <c r="Y1552" s="750">
        <v>3</v>
      </c>
      <c r="Z1552" s="750" t="s">
        <v>12935</v>
      </c>
      <c r="AA1552" s="750">
        <v>1</v>
      </c>
      <c r="AB1552" s="750">
        <v>0</v>
      </c>
      <c r="AC1552" s="750">
        <v>0</v>
      </c>
      <c r="AD1552" s="750">
        <v>8</v>
      </c>
      <c r="AE1552" s="750" t="s">
        <v>11475</v>
      </c>
    </row>
    <row r="1553" spans="16:31">
      <c r="P1553" s="750" t="s">
        <v>12936</v>
      </c>
      <c r="Q1553" s="750" t="s">
        <v>12943</v>
      </c>
      <c r="R1553" s="750" t="s">
        <v>11474</v>
      </c>
      <c r="S1553" s="730">
        <v>0.31932074041019598</v>
      </c>
      <c r="T1553" s="750" t="s">
        <v>11475</v>
      </c>
      <c r="U1553" s="750" t="s">
        <v>11523</v>
      </c>
      <c r="V1553" s="750" t="s">
        <v>11524</v>
      </c>
      <c r="W1553" s="750" t="s">
        <v>11475</v>
      </c>
      <c r="X1553" s="750">
        <v>7</v>
      </c>
      <c r="Y1553" s="750">
        <v>3</v>
      </c>
      <c r="Z1553" s="750" t="s">
        <v>12935</v>
      </c>
      <c r="AA1553" s="750">
        <v>1</v>
      </c>
      <c r="AB1553" s="750">
        <v>0</v>
      </c>
      <c r="AC1553" s="750">
        <v>0</v>
      </c>
      <c r="AD1553" s="750">
        <v>0</v>
      </c>
      <c r="AE1553" s="750" t="s">
        <v>11475</v>
      </c>
    </row>
    <row r="1554" spans="16:31">
      <c r="P1554" s="750" t="s">
        <v>12937</v>
      </c>
      <c r="Q1554" s="750" t="s">
        <v>12943</v>
      </c>
      <c r="R1554" s="750" t="s">
        <v>11474</v>
      </c>
      <c r="S1554" s="730">
        <v>4.6388971487628002E-2</v>
      </c>
      <c r="T1554" s="750" t="s">
        <v>11475</v>
      </c>
      <c r="U1554" s="750" t="s">
        <v>11541</v>
      </c>
      <c r="V1554" s="750" t="s">
        <v>11524</v>
      </c>
      <c r="W1554" s="750" t="s">
        <v>11475</v>
      </c>
      <c r="X1554" s="750">
        <v>7</v>
      </c>
      <c r="Y1554" s="750">
        <v>3</v>
      </c>
      <c r="Z1554" s="750" t="s">
        <v>12935</v>
      </c>
      <c r="AA1554" s="750">
        <v>1</v>
      </c>
      <c r="AB1554" s="750">
        <v>0</v>
      </c>
      <c r="AC1554" s="750">
        <v>0</v>
      </c>
      <c r="AD1554" s="750">
        <v>0</v>
      </c>
      <c r="AE1554" s="750" t="s">
        <v>11475</v>
      </c>
    </row>
    <row r="1555" spans="16:31">
      <c r="P1555" s="750" t="s">
        <v>12944</v>
      </c>
      <c r="Q1555" s="750" t="s">
        <v>12943</v>
      </c>
      <c r="R1555" s="750" t="s">
        <v>11474</v>
      </c>
      <c r="S1555" s="730">
        <v>1.84311694568425</v>
      </c>
      <c r="T1555" s="750" t="s">
        <v>11475</v>
      </c>
      <c r="U1555" s="750" t="s">
        <v>11541</v>
      </c>
      <c r="V1555" s="750" t="s">
        <v>11524</v>
      </c>
      <c r="W1555" s="750" t="s">
        <v>11475</v>
      </c>
      <c r="X1555" s="750">
        <v>7</v>
      </c>
      <c r="Y1555" s="750">
        <v>3</v>
      </c>
      <c r="Z1555" s="750" t="s">
        <v>12935</v>
      </c>
      <c r="AA1555" s="750">
        <v>1</v>
      </c>
      <c r="AB1555" s="750">
        <v>0</v>
      </c>
      <c r="AC1555" s="750">
        <v>0</v>
      </c>
      <c r="AD1555" s="750">
        <v>0</v>
      </c>
      <c r="AE1555" s="750" t="s">
        <v>11475</v>
      </c>
    </row>
    <row r="1556" spans="16:31">
      <c r="P1556" s="750" t="s">
        <v>12945</v>
      </c>
      <c r="Q1556" s="750" t="s">
        <v>12943</v>
      </c>
      <c r="R1556" s="750" t="s">
        <v>11474</v>
      </c>
      <c r="S1556" s="730">
        <v>0.12950013971343199</v>
      </c>
      <c r="T1556" s="750" t="s">
        <v>11475</v>
      </c>
      <c r="U1556" s="750" t="s">
        <v>11501</v>
      </c>
      <c r="V1556" s="750" t="s">
        <v>11501</v>
      </c>
      <c r="W1556" s="750" t="s">
        <v>11475</v>
      </c>
      <c r="X1556" s="750">
        <v>7</v>
      </c>
      <c r="Y1556" s="750">
        <v>3</v>
      </c>
      <c r="Z1556" s="750" t="s">
        <v>12935</v>
      </c>
      <c r="AA1556" s="750">
        <v>1</v>
      </c>
      <c r="AB1556" s="750">
        <v>0</v>
      </c>
      <c r="AC1556" s="750">
        <v>0</v>
      </c>
      <c r="AD1556" s="750">
        <v>8</v>
      </c>
      <c r="AE1556" s="750" t="s">
        <v>11475</v>
      </c>
    </row>
    <row r="1557" spans="16:31">
      <c r="P1557" s="750" t="s">
        <v>12946</v>
      </c>
      <c r="Q1557" s="750" t="s">
        <v>12943</v>
      </c>
      <c r="R1557" s="750" t="s">
        <v>11474</v>
      </c>
      <c r="S1557" s="730">
        <v>6.6636947306849006E-2</v>
      </c>
      <c r="T1557" s="750" t="s">
        <v>11475</v>
      </c>
      <c r="U1557" s="750" t="s">
        <v>11501</v>
      </c>
      <c r="V1557" s="750" t="s">
        <v>11501</v>
      </c>
      <c r="W1557" s="750" t="s">
        <v>11475</v>
      </c>
      <c r="X1557" s="750">
        <v>7</v>
      </c>
      <c r="Y1557" s="750">
        <v>3</v>
      </c>
      <c r="Z1557" s="750" t="s">
        <v>12935</v>
      </c>
      <c r="AA1557" s="750">
        <v>1</v>
      </c>
      <c r="AB1557" s="750">
        <v>0</v>
      </c>
      <c r="AC1557" s="750">
        <v>0</v>
      </c>
      <c r="AD1557" s="750">
        <v>8</v>
      </c>
      <c r="AE1557" s="750" t="s">
        <v>11475</v>
      </c>
    </row>
    <row r="1558" spans="16:31">
      <c r="P1558" s="750" t="s">
        <v>12944</v>
      </c>
      <c r="Q1558" s="750" t="s">
        <v>12947</v>
      </c>
      <c r="R1558" s="750" t="s">
        <v>11474</v>
      </c>
      <c r="S1558" s="730">
        <v>2.2745600019571701</v>
      </c>
      <c r="T1558" s="750" t="s">
        <v>11475</v>
      </c>
      <c r="U1558" s="750" t="s">
        <v>11541</v>
      </c>
      <c r="V1558" s="750" t="s">
        <v>11524</v>
      </c>
      <c r="W1558" s="750" t="s">
        <v>11475</v>
      </c>
      <c r="X1558" s="750">
        <v>7</v>
      </c>
      <c r="Y1558" s="750">
        <v>4</v>
      </c>
      <c r="Z1558" s="750" t="s">
        <v>12948</v>
      </c>
      <c r="AA1558" s="750">
        <v>1</v>
      </c>
      <c r="AB1558" s="750">
        <v>0</v>
      </c>
      <c r="AC1558" s="750">
        <v>0</v>
      </c>
      <c r="AD1558" s="750">
        <v>0</v>
      </c>
      <c r="AE1558" s="750" t="s">
        <v>11475</v>
      </c>
    </row>
    <row r="1559" spans="16:31">
      <c r="P1559" s="750" t="s">
        <v>12949</v>
      </c>
      <c r="Q1559" s="750" t="s">
        <v>12947</v>
      </c>
      <c r="R1559" s="750" t="s">
        <v>11474</v>
      </c>
      <c r="S1559" s="730">
        <v>0.45876111189514401</v>
      </c>
      <c r="T1559" s="750" t="s">
        <v>11475</v>
      </c>
      <c r="U1559" s="750" t="s">
        <v>11553</v>
      </c>
      <c r="V1559" s="750" t="s">
        <v>11554</v>
      </c>
      <c r="W1559" s="750" t="s">
        <v>11475</v>
      </c>
      <c r="X1559" s="750">
        <v>7</v>
      </c>
      <c r="Y1559" s="750">
        <v>4</v>
      </c>
      <c r="Z1559" s="750" t="s">
        <v>12948</v>
      </c>
      <c r="AA1559" s="750">
        <v>1</v>
      </c>
      <c r="AB1559" s="750">
        <v>0</v>
      </c>
      <c r="AC1559" s="750">
        <v>0</v>
      </c>
      <c r="AD1559" s="750">
        <v>0</v>
      </c>
      <c r="AE1559" s="750" t="s">
        <v>11475</v>
      </c>
    </row>
    <row r="1560" spans="16:31">
      <c r="P1560" s="750" t="s">
        <v>12950</v>
      </c>
      <c r="Q1560" s="750" t="s">
        <v>12947</v>
      </c>
      <c r="R1560" s="750" t="s">
        <v>11474</v>
      </c>
      <c r="S1560" s="730">
        <v>0.59485626378437395</v>
      </c>
      <c r="T1560" s="750" t="s">
        <v>11475</v>
      </c>
      <c r="U1560" s="750" t="s">
        <v>11501</v>
      </c>
      <c r="V1560" s="750" t="s">
        <v>11501</v>
      </c>
      <c r="W1560" s="750" t="s">
        <v>11475</v>
      </c>
      <c r="X1560" s="750">
        <v>7</v>
      </c>
      <c r="Y1560" s="750">
        <v>4</v>
      </c>
      <c r="Z1560" s="750" t="s">
        <v>12948</v>
      </c>
      <c r="AA1560" s="750">
        <v>1</v>
      </c>
      <c r="AB1560" s="750">
        <v>0</v>
      </c>
      <c r="AC1560" s="750">
        <v>0</v>
      </c>
      <c r="AD1560" s="750">
        <v>8</v>
      </c>
      <c r="AE1560" s="750" t="s">
        <v>11475</v>
      </c>
    </row>
    <row r="1561" spans="16:31">
      <c r="P1561" s="750" t="s">
        <v>12951</v>
      </c>
      <c r="Q1561" s="750" t="s">
        <v>12952</v>
      </c>
      <c r="R1561" s="750" t="s">
        <v>11474</v>
      </c>
      <c r="S1561" s="730">
        <v>0.27327564369205298</v>
      </c>
      <c r="T1561" s="750" t="s">
        <v>11475</v>
      </c>
      <c r="U1561" s="750" t="s">
        <v>11541</v>
      </c>
      <c r="V1561" s="750" t="s">
        <v>11524</v>
      </c>
      <c r="W1561" s="750" t="s">
        <v>11475</v>
      </c>
      <c r="X1561" s="750">
        <v>7</v>
      </c>
      <c r="Y1561" s="750">
        <v>4</v>
      </c>
      <c r="Z1561" s="750" t="s">
        <v>12948</v>
      </c>
      <c r="AA1561" s="750">
        <v>1</v>
      </c>
      <c r="AB1561" s="750">
        <v>0</v>
      </c>
      <c r="AC1561" s="750">
        <v>0</v>
      </c>
      <c r="AD1561" s="750">
        <v>0</v>
      </c>
      <c r="AE1561" s="750" t="s">
        <v>11475</v>
      </c>
    </row>
    <row r="1562" spans="16:31">
      <c r="P1562" s="750" t="s">
        <v>12944</v>
      </c>
      <c r="Q1562" s="750" t="s">
        <v>12952</v>
      </c>
      <c r="R1562" s="750" t="s">
        <v>11474</v>
      </c>
      <c r="S1562" s="730">
        <v>1.27846372591108</v>
      </c>
      <c r="T1562" s="750" t="s">
        <v>11475</v>
      </c>
      <c r="U1562" s="750" t="s">
        <v>11541</v>
      </c>
      <c r="V1562" s="750" t="s">
        <v>11524</v>
      </c>
      <c r="W1562" s="750" t="s">
        <v>11475</v>
      </c>
      <c r="X1562" s="750">
        <v>7</v>
      </c>
      <c r="Y1562" s="750">
        <v>4</v>
      </c>
      <c r="Z1562" s="750" t="s">
        <v>12948</v>
      </c>
      <c r="AA1562" s="750">
        <v>1</v>
      </c>
      <c r="AB1562" s="750">
        <v>0</v>
      </c>
      <c r="AC1562" s="750">
        <v>0</v>
      </c>
      <c r="AD1562" s="750">
        <v>0</v>
      </c>
      <c r="AE1562" s="750" t="s">
        <v>11475</v>
      </c>
    </row>
    <row r="1563" spans="16:31">
      <c r="P1563" s="750" t="s">
        <v>12953</v>
      </c>
      <c r="Q1563" s="750" t="s">
        <v>12952</v>
      </c>
      <c r="R1563" s="750" t="s">
        <v>11474</v>
      </c>
      <c r="S1563" s="730">
        <v>2.0756222192676001E-2</v>
      </c>
      <c r="T1563" s="750" t="s">
        <v>11475</v>
      </c>
      <c r="U1563" s="750" t="s">
        <v>11541</v>
      </c>
      <c r="V1563" s="750" t="s">
        <v>11524</v>
      </c>
      <c r="W1563" s="750" t="s">
        <v>1295</v>
      </c>
      <c r="X1563" s="750">
        <v>7</v>
      </c>
      <c r="Y1563" s="750">
        <v>4</v>
      </c>
      <c r="Z1563" s="750" t="s">
        <v>12948</v>
      </c>
      <c r="AA1563" s="750">
        <v>0</v>
      </c>
      <c r="AB1563" s="750">
        <v>1</v>
      </c>
      <c r="AC1563" s="750">
        <v>0</v>
      </c>
      <c r="AD1563" s="750">
        <v>0</v>
      </c>
      <c r="AE1563" s="750" t="s">
        <v>11475</v>
      </c>
    </row>
    <row r="1564" spans="16:31">
      <c r="P1564" s="750" t="s">
        <v>12954</v>
      </c>
      <c r="Q1564" s="750" t="s">
        <v>12952</v>
      </c>
      <c r="R1564" s="750" t="s">
        <v>11474</v>
      </c>
      <c r="S1564" s="730">
        <v>0.41396789234521097</v>
      </c>
      <c r="T1564" s="750" t="s">
        <v>11475</v>
      </c>
      <c r="U1564" s="750" t="s">
        <v>11541</v>
      </c>
      <c r="V1564" s="750" t="s">
        <v>11524</v>
      </c>
      <c r="W1564" s="750" t="s">
        <v>11475</v>
      </c>
      <c r="X1564" s="750">
        <v>7</v>
      </c>
      <c r="Y1564" s="750">
        <v>4</v>
      </c>
      <c r="Z1564" s="750" t="s">
        <v>12948</v>
      </c>
      <c r="AA1564" s="750">
        <v>1</v>
      </c>
      <c r="AB1564" s="750">
        <v>0</v>
      </c>
      <c r="AC1564" s="750">
        <v>0</v>
      </c>
      <c r="AD1564" s="750">
        <v>0</v>
      </c>
      <c r="AE1564" s="750" t="s">
        <v>11475</v>
      </c>
    </row>
    <row r="1565" spans="16:31">
      <c r="P1565" s="750" t="s">
        <v>12955</v>
      </c>
      <c r="Q1565" s="750" t="s">
        <v>12952</v>
      </c>
      <c r="R1565" s="750" t="s">
        <v>11474</v>
      </c>
      <c r="S1565" s="730">
        <v>0.11616021563793701</v>
      </c>
      <c r="T1565" s="750" t="s">
        <v>11475</v>
      </c>
      <c r="U1565" s="750" t="s">
        <v>11541</v>
      </c>
      <c r="V1565" s="750" t="s">
        <v>11524</v>
      </c>
      <c r="W1565" s="750" t="s">
        <v>11475</v>
      </c>
      <c r="X1565" s="750">
        <v>7</v>
      </c>
      <c r="Y1565" s="750">
        <v>4</v>
      </c>
      <c r="Z1565" s="750" t="s">
        <v>12948</v>
      </c>
      <c r="AA1565" s="750">
        <v>1</v>
      </c>
      <c r="AB1565" s="750">
        <v>0</v>
      </c>
      <c r="AC1565" s="750">
        <v>0</v>
      </c>
      <c r="AD1565" s="750">
        <v>0</v>
      </c>
      <c r="AE1565" s="750" t="s">
        <v>11475</v>
      </c>
    </row>
    <row r="1566" spans="16:31">
      <c r="P1566" s="750" t="s">
        <v>12956</v>
      </c>
      <c r="Q1566" s="750" t="s">
        <v>12952</v>
      </c>
      <c r="R1566" s="750" t="s">
        <v>11474</v>
      </c>
      <c r="S1566" s="730">
        <v>4.4430928858614001E-2</v>
      </c>
      <c r="T1566" s="750" t="s">
        <v>11475</v>
      </c>
      <c r="U1566" s="750" t="s">
        <v>11553</v>
      </c>
      <c r="V1566" s="750" t="s">
        <v>11554</v>
      </c>
      <c r="W1566" s="750" t="s">
        <v>11475</v>
      </c>
      <c r="X1566" s="750">
        <v>7</v>
      </c>
      <c r="Y1566" s="750">
        <v>4</v>
      </c>
      <c r="Z1566" s="750" t="s">
        <v>12948</v>
      </c>
      <c r="AA1566" s="750">
        <v>1</v>
      </c>
      <c r="AB1566" s="750">
        <v>0</v>
      </c>
      <c r="AC1566" s="750">
        <v>0</v>
      </c>
      <c r="AD1566" s="750">
        <v>0</v>
      </c>
      <c r="AE1566" s="750" t="s">
        <v>11475</v>
      </c>
    </row>
    <row r="1567" spans="16:31">
      <c r="P1567" s="750" t="s">
        <v>12957</v>
      </c>
      <c r="Q1567" s="750" t="s">
        <v>12952</v>
      </c>
      <c r="R1567" s="750" t="s">
        <v>11474</v>
      </c>
      <c r="S1567" s="730">
        <v>0.29158715892751602</v>
      </c>
      <c r="T1567" s="750" t="s">
        <v>11475</v>
      </c>
      <c r="U1567" s="750" t="s">
        <v>11553</v>
      </c>
      <c r="V1567" s="750" t="s">
        <v>11554</v>
      </c>
      <c r="W1567" s="750" t="s">
        <v>11475</v>
      </c>
      <c r="X1567" s="750">
        <v>7</v>
      </c>
      <c r="Y1567" s="750">
        <v>4</v>
      </c>
      <c r="Z1567" s="750" t="s">
        <v>12948</v>
      </c>
      <c r="AA1567" s="750">
        <v>1</v>
      </c>
      <c r="AB1567" s="750">
        <v>0</v>
      </c>
      <c r="AC1567" s="750">
        <v>0</v>
      </c>
      <c r="AD1567" s="750">
        <v>0</v>
      </c>
      <c r="AE1567" s="750" t="s">
        <v>11475</v>
      </c>
    </row>
    <row r="1568" spans="16:31">
      <c r="P1568" s="750" t="s">
        <v>12958</v>
      </c>
      <c r="Q1568" s="750" t="s">
        <v>12952</v>
      </c>
      <c r="R1568" s="750" t="s">
        <v>11474</v>
      </c>
      <c r="S1568" s="730">
        <v>0.78034014079992298</v>
      </c>
      <c r="T1568" s="750" t="s">
        <v>11475</v>
      </c>
      <c r="U1568" s="750" t="s">
        <v>11501</v>
      </c>
      <c r="V1568" s="750" t="s">
        <v>11501</v>
      </c>
      <c r="W1568" s="750" t="s">
        <v>11475</v>
      </c>
      <c r="X1568" s="750">
        <v>7</v>
      </c>
      <c r="Y1568" s="750">
        <v>4</v>
      </c>
      <c r="Z1568" s="750" t="s">
        <v>12948</v>
      </c>
      <c r="AA1568" s="750">
        <v>1</v>
      </c>
      <c r="AB1568" s="750">
        <v>0</v>
      </c>
      <c r="AC1568" s="750">
        <v>0</v>
      </c>
      <c r="AD1568" s="750">
        <v>8</v>
      </c>
      <c r="AE1568" s="750" t="s">
        <v>11475</v>
      </c>
    </row>
    <row r="1569" spans="16:31">
      <c r="P1569" s="750" t="s">
        <v>12959</v>
      </c>
      <c r="Q1569" s="750" t="s">
        <v>1296</v>
      </c>
      <c r="R1569" s="750" t="s">
        <v>929</v>
      </c>
      <c r="S1569" s="730">
        <v>0.179200528882033</v>
      </c>
      <c r="T1569" s="750" t="s">
        <v>11475</v>
      </c>
      <c r="U1569" s="750" t="s">
        <v>11492</v>
      </c>
      <c r="V1569" s="750" t="s">
        <v>11493</v>
      </c>
      <c r="W1569" s="750" t="s">
        <v>1142</v>
      </c>
      <c r="X1569" s="750">
        <v>7</v>
      </c>
      <c r="Y1569" s="750">
        <v>5</v>
      </c>
      <c r="Z1569" s="750" t="s">
        <v>12960</v>
      </c>
      <c r="AA1569" s="750">
        <v>0</v>
      </c>
      <c r="AB1569" s="750">
        <v>1</v>
      </c>
      <c r="AC1569" s="750">
        <v>0</v>
      </c>
      <c r="AD1569" s="750">
        <v>0</v>
      </c>
      <c r="AE1569" s="750" t="s">
        <v>11475</v>
      </c>
    </row>
    <row r="1570" spans="16:31">
      <c r="P1570" s="750" t="s">
        <v>12961</v>
      </c>
      <c r="Q1570" s="750" t="s">
        <v>1296</v>
      </c>
      <c r="R1570" s="750" t="s">
        <v>929</v>
      </c>
      <c r="S1570" s="730">
        <v>4.6523654742030997E-2</v>
      </c>
      <c r="T1570" s="750" t="s">
        <v>11475</v>
      </c>
      <c r="U1570" s="750" t="s">
        <v>11492</v>
      </c>
      <c r="V1570" s="750" t="s">
        <v>11493</v>
      </c>
      <c r="W1570" s="750" t="s">
        <v>1295</v>
      </c>
      <c r="X1570" s="750">
        <v>7</v>
      </c>
      <c r="Y1570" s="750">
        <v>5</v>
      </c>
      <c r="Z1570" s="750" t="s">
        <v>12960</v>
      </c>
      <c r="AA1570" s="750">
        <v>0</v>
      </c>
      <c r="AB1570" s="750">
        <v>1</v>
      </c>
      <c r="AC1570" s="750">
        <v>0</v>
      </c>
      <c r="AD1570" s="750">
        <v>0</v>
      </c>
      <c r="AE1570" s="750" t="s">
        <v>11475</v>
      </c>
    </row>
    <row r="1571" spans="16:31">
      <c r="P1571" s="750" t="s">
        <v>12962</v>
      </c>
      <c r="Q1571" s="750" t="s">
        <v>1296</v>
      </c>
      <c r="R1571" s="750" t="s">
        <v>929</v>
      </c>
      <c r="S1571" s="730">
        <v>1.1044769477539001E-2</v>
      </c>
      <c r="T1571" s="750" t="s">
        <v>11475</v>
      </c>
      <c r="U1571" s="750" t="s">
        <v>11492</v>
      </c>
      <c r="V1571" s="750" t="s">
        <v>11493</v>
      </c>
      <c r="W1571" s="750" t="s">
        <v>1142</v>
      </c>
      <c r="X1571" s="750">
        <v>7</v>
      </c>
      <c r="Y1571" s="750">
        <v>5</v>
      </c>
      <c r="Z1571" s="750" t="s">
        <v>12960</v>
      </c>
      <c r="AA1571" s="750">
        <v>0</v>
      </c>
      <c r="AB1571" s="750">
        <v>1</v>
      </c>
      <c r="AC1571" s="750">
        <v>0</v>
      </c>
      <c r="AD1571" s="750">
        <v>0</v>
      </c>
      <c r="AE1571" s="750" t="s">
        <v>11475</v>
      </c>
    </row>
    <row r="1572" spans="16:31">
      <c r="P1572" s="750" t="s">
        <v>12963</v>
      </c>
      <c r="Q1572" s="750" t="s">
        <v>1296</v>
      </c>
      <c r="R1572" s="750" t="s">
        <v>11474</v>
      </c>
      <c r="S1572" s="730">
        <v>4.1696736734199998E-2</v>
      </c>
      <c r="T1572" s="750" t="s">
        <v>11475</v>
      </c>
      <c r="U1572" s="750" t="s">
        <v>11541</v>
      </c>
      <c r="V1572" s="750" t="s">
        <v>11524</v>
      </c>
      <c r="W1572" s="750" t="s">
        <v>1142</v>
      </c>
      <c r="X1572" s="750">
        <v>7</v>
      </c>
      <c r="Y1572" s="750">
        <v>5</v>
      </c>
      <c r="Z1572" s="750" t="s">
        <v>12960</v>
      </c>
      <c r="AA1572" s="750">
        <v>0</v>
      </c>
      <c r="AB1572" s="750">
        <v>1</v>
      </c>
      <c r="AC1572" s="750">
        <v>0</v>
      </c>
      <c r="AD1572" s="750">
        <v>0</v>
      </c>
      <c r="AE1572" s="750" t="s">
        <v>11475</v>
      </c>
    </row>
    <row r="1573" spans="16:31">
      <c r="P1573" s="750" t="s">
        <v>12964</v>
      </c>
      <c r="Q1573" s="750" t="s">
        <v>1296</v>
      </c>
      <c r="R1573" s="750" t="s">
        <v>11474</v>
      </c>
      <c r="S1573" s="730">
        <v>3.4202545018469997E-2</v>
      </c>
      <c r="T1573" s="750" t="s">
        <v>11475</v>
      </c>
      <c r="U1573" s="750" t="s">
        <v>11476</v>
      </c>
      <c r="V1573" s="750" t="s">
        <v>11477</v>
      </c>
      <c r="W1573" s="750" t="s">
        <v>1142</v>
      </c>
      <c r="X1573" s="750">
        <v>7</v>
      </c>
      <c r="Y1573" s="750">
        <v>5</v>
      </c>
      <c r="Z1573" s="750" t="s">
        <v>12960</v>
      </c>
      <c r="AA1573" s="750">
        <v>0</v>
      </c>
      <c r="AB1573" s="750">
        <v>1</v>
      </c>
      <c r="AC1573" s="750">
        <v>0</v>
      </c>
      <c r="AD1573" s="750">
        <v>0</v>
      </c>
      <c r="AE1573" s="750" t="s">
        <v>11475</v>
      </c>
    </row>
    <row r="1574" spans="16:31">
      <c r="P1574" s="750" t="s">
        <v>12965</v>
      </c>
      <c r="Q1574" s="750" t="s">
        <v>1296</v>
      </c>
      <c r="R1574" s="750" t="s">
        <v>929</v>
      </c>
      <c r="S1574" s="730">
        <v>2.1816169762418E-2</v>
      </c>
      <c r="T1574" s="750" t="s">
        <v>11475</v>
      </c>
      <c r="U1574" s="750" t="s">
        <v>11492</v>
      </c>
      <c r="V1574" s="750" t="s">
        <v>11493</v>
      </c>
      <c r="W1574" s="750" t="s">
        <v>1295</v>
      </c>
      <c r="X1574" s="750">
        <v>7</v>
      </c>
      <c r="Y1574" s="750">
        <v>5</v>
      </c>
      <c r="Z1574" s="750" t="s">
        <v>12960</v>
      </c>
      <c r="AA1574" s="750">
        <v>0</v>
      </c>
      <c r="AB1574" s="750">
        <v>1</v>
      </c>
      <c r="AC1574" s="750">
        <v>0</v>
      </c>
      <c r="AD1574" s="750">
        <v>0</v>
      </c>
      <c r="AE1574" s="750" t="s">
        <v>11475</v>
      </c>
    </row>
    <row r="1575" spans="16:31">
      <c r="P1575" s="750" t="s">
        <v>12966</v>
      </c>
      <c r="Q1575" s="750" t="s">
        <v>1296</v>
      </c>
      <c r="R1575" s="750" t="s">
        <v>929</v>
      </c>
      <c r="S1575" s="730">
        <v>0.152259295295573</v>
      </c>
      <c r="T1575" s="750" t="s">
        <v>11475</v>
      </c>
      <c r="U1575" s="750" t="s">
        <v>11492</v>
      </c>
      <c r="V1575" s="750" t="s">
        <v>11493</v>
      </c>
      <c r="W1575" s="750" t="s">
        <v>11475</v>
      </c>
      <c r="X1575" s="750">
        <v>7</v>
      </c>
      <c r="Y1575" s="750">
        <v>5</v>
      </c>
      <c r="Z1575" s="750" t="s">
        <v>12960</v>
      </c>
      <c r="AA1575" s="750">
        <v>1</v>
      </c>
      <c r="AB1575" s="750">
        <v>0</v>
      </c>
      <c r="AC1575" s="750">
        <v>0</v>
      </c>
      <c r="AD1575" s="750">
        <v>0</v>
      </c>
      <c r="AE1575" s="750" t="s">
        <v>11475</v>
      </c>
    </row>
    <row r="1576" spans="16:31">
      <c r="P1576" s="750" t="s">
        <v>12967</v>
      </c>
      <c r="Q1576" s="750" t="s">
        <v>1296</v>
      </c>
      <c r="R1576" s="750" t="s">
        <v>929</v>
      </c>
      <c r="S1576" s="730">
        <v>2.9680789689189999E-2</v>
      </c>
      <c r="T1576" s="750" t="s">
        <v>11475</v>
      </c>
      <c r="U1576" s="750" t="s">
        <v>11492</v>
      </c>
      <c r="V1576" s="750" t="s">
        <v>11493</v>
      </c>
      <c r="W1576" s="750" t="s">
        <v>11475</v>
      </c>
      <c r="X1576" s="750">
        <v>7</v>
      </c>
      <c r="Y1576" s="750">
        <v>5</v>
      </c>
      <c r="Z1576" s="750" t="s">
        <v>12960</v>
      </c>
      <c r="AA1576" s="750">
        <v>1</v>
      </c>
      <c r="AB1576" s="750">
        <v>0</v>
      </c>
      <c r="AC1576" s="750">
        <v>0</v>
      </c>
      <c r="AD1576" s="750">
        <v>0</v>
      </c>
      <c r="AE1576" s="750" t="s">
        <v>11475</v>
      </c>
    </row>
    <row r="1577" spans="16:31">
      <c r="P1577" s="750" t="s">
        <v>12968</v>
      </c>
      <c r="Q1577" s="750" t="s">
        <v>1296</v>
      </c>
      <c r="R1577" s="750" t="s">
        <v>929</v>
      </c>
      <c r="S1577" s="730">
        <v>0.550886075105956</v>
      </c>
      <c r="T1577" s="750" t="s">
        <v>11475</v>
      </c>
      <c r="U1577" s="750" t="s">
        <v>11492</v>
      </c>
      <c r="V1577" s="750" t="s">
        <v>11493</v>
      </c>
      <c r="W1577" s="750" t="s">
        <v>11475</v>
      </c>
      <c r="X1577" s="750">
        <v>7</v>
      </c>
      <c r="Y1577" s="750">
        <v>5</v>
      </c>
      <c r="Z1577" s="750" t="s">
        <v>12960</v>
      </c>
      <c r="AA1577" s="750">
        <v>1</v>
      </c>
      <c r="AB1577" s="750">
        <v>0</v>
      </c>
      <c r="AC1577" s="750">
        <v>0</v>
      </c>
      <c r="AD1577" s="750">
        <v>0</v>
      </c>
      <c r="AE1577" s="750" t="s">
        <v>11475</v>
      </c>
    </row>
    <row r="1578" spans="16:31">
      <c r="P1578" s="750" t="s">
        <v>12969</v>
      </c>
      <c r="Q1578" s="750" t="s">
        <v>1296</v>
      </c>
      <c r="R1578" s="750" t="s">
        <v>929</v>
      </c>
      <c r="S1578" s="730">
        <v>0.17750012003827001</v>
      </c>
      <c r="T1578" s="750" t="s">
        <v>11475</v>
      </c>
      <c r="U1578" s="750" t="s">
        <v>11492</v>
      </c>
      <c r="V1578" s="750" t="s">
        <v>11493</v>
      </c>
      <c r="W1578" s="750" t="s">
        <v>11475</v>
      </c>
      <c r="X1578" s="750">
        <v>7</v>
      </c>
      <c r="Y1578" s="750">
        <v>5</v>
      </c>
      <c r="Z1578" s="750" t="s">
        <v>12960</v>
      </c>
      <c r="AA1578" s="750">
        <v>1</v>
      </c>
      <c r="AB1578" s="750">
        <v>0</v>
      </c>
      <c r="AC1578" s="750">
        <v>0</v>
      </c>
      <c r="AD1578" s="750">
        <v>0</v>
      </c>
      <c r="AE1578" s="750" t="s">
        <v>11475</v>
      </c>
    </row>
    <row r="1579" spans="16:31">
      <c r="P1579" s="750" t="s">
        <v>12953</v>
      </c>
      <c r="Q1579" s="750" t="s">
        <v>1296</v>
      </c>
      <c r="R1579" s="750" t="s">
        <v>11474</v>
      </c>
      <c r="S1579" s="730">
        <v>3.2973953892444001E-2</v>
      </c>
      <c r="T1579" s="750" t="s">
        <v>11475</v>
      </c>
      <c r="U1579" s="750" t="s">
        <v>11541</v>
      </c>
      <c r="V1579" s="750" t="s">
        <v>11524</v>
      </c>
      <c r="W1579" s="750" t="s">
        <v>1295</v>
      </c>
      <c r="X1579" s="750">
        <v>7</v>
      </c>
      <c r="Y1579" s="750">
        <v>5</v>
      </c>
      <c r="Z1579" s="750" t="s">
        <v>12960</v>
      </c>
      <c r="AA1579" s="750">
        <v>0</v>
      </c>
      <c r="AB1579" s="750">
        <v>1</v>
      </c>
      <c r="AC1579" s="750">
        <v>0</v>
      </c>
      <c r="AD1579" s="750">
        <v>0</v>
      </c>
      <c r="AE1579" s="750" t="s">
        <v>11475</v>
      </c>
    </row>
    <row r="1580" spans="16:31">
      <c r="P1580" s="750" t="s">
        <v>12970</v>
      </c>
      <c r="Q1580" s="750" t="s">
        <v>1296</v>
      </c>
      <c r="R1580" s="750" t="s">
        <v>11474</v>
      </c>
      <c r="S1580" s="730">
        <v>1.3760937440105999E-2</v>
      </c>
      <c r="T1580" s="750" t="s">
        <v>11475</v>
      </c>
      <c r="U1580" s="750" t="s">
        <v>11541</v>
      </c>
      <c r="V1580" s="750" t="s">
        <v>11524</v>
      </c>
      <c r="W1580" s="750" t="s">
        <v>11475</v>
      </c>
      <c r="X1580" s="750">
        <v>7</v>
      </c>
      <c r="Y1580" s="750">
        <v>5</v>
      </c>
      <c r="Z1580" s="750" t="s">
        <v>12960</v>
      </c>
      <c r="AA1580" s="750">
        <v>1</v>
      </c>
      <c r="AB1580" s="750">
        <v>0</v>
      </c>
      <c r="AC1580" s="750">
        <v>0</v>
      </c>
      <c r="AD1580" s="750">
        <v>0</v>
      </c>
      <c r="AE1580" s="750" t="s">
        <v>11475</v>
      </c>
    </row>
    <row r="1581" spans="16:31">
      <c r="P1581" s="750" t="s">
        <v>12954</v>
      </c>
      <c r="Q1581" s="750" t="s">
        <v>1296</v>
      </c>
      <c r="R1581" s="750" t="s">
        <v>11474</v>
      </c>
      <c r="S1581" s="730">
        <v>0.48319164722256602</v>
      </c>
      <c r="T1581" s="750" t="s">
        <v>11475</v>
      </c>
      <c r="U1581" s="750" t="s">
        <v>11541</v>
      </c>
      <c r="V1581" s="750" t="s">
        <v>11524</v>
      </c>
      <c r="W1581" s="750" t="s">
        <v>11475</v>
      </c>
      <c r="X1581" s="750">
        <v>7</v>
      </c>
      <c r="Y1581" s="750">
        <v>5</v>
      </c>
      <c r="Z1581" s="750" t="s">
        <v>12960</v>
      </c>
      <c r="AA1581" s="750">
        <v>1</v>
      </c>
      <c r="AB1581" s="750">
        <v>0</v>
      </c>
      <c r="AC1581" s="750">
        <v>0</v>
      </c>
      <c r="AD1581" s="750">
        <v>0</v>
      </c>
      <c r="AE1581" s="750" t="s">
        <v>11475</v>
      </c>
    </row>
    <row r="1582" spans="16:31">
      <c r="P1582" s="750" t="s">
        <v>12971</v>
      </c>
      <c r="Q1582" s="750" t="s">
        <v>1296</v>
      </c>
      <c r="R1582" s="750" t="s">
        <v>11474</v>
      </c>
      <c r="S1582" s="730">
        <v>2.2669959899077999E-2</v>
      </c>
      <c r="T1582" s="750" t="s">
        <v>11475</v>
      </c>
      <c r="U1582" s="750" t="s">
        <v>11541</v>
      </c>
      <c r="V1582" s="750" t="s">
        <v>11524</v>
      </c>
      <c r="W1582" s="750" t="s">
        <v>1295</v>
      </c>
      <c r="X1582" s="750">
        <v>7</v>
      </c>
      <c r="Y1582" s="750">
        <v>5</v>
      </c>
      <c r="Z1582" s="750" t="s">
        <v>12960</v>
      </c>
      <c r="AA1582" s="750">
        <v>0</v>
      </c>
      <c r="AB1582" s="750">
        <v>1</v>
      </c>
      <c r="AC1582" s="750">
        <v>0</v>
      </c>
      <c r="AD1582" s="750">
        <v>0</v>
      </c>
      <c r="AE1582" s="750" t="s">
        <v>11475</v>
      </c>
    </row>
    <row r="1583" spans="16:31">
      <c r="P1583" s="750" t="s">
        <v>12972</v>
      </c>
      <c r="Q1583" s="750" t="s">
        <v>1296</v>
      </c>
      <c r="R1583" s="750" t="s">
        <v>11474</v>
      </c>
      <c r="S1583" s="730">
        <v>1.1417980243586E-2</v>
      </c>
      <c r="T1583" s="750" t="s">
        <v>11475</v>
      </c>
      <c r="U1583" s="750" t="s">
        <v>11553</v>
      </c>
      <c r="V1583" s="750" t="s">
        <v>11554</v>
      </c>
      <c r="W1583" s="750" t="s">
        <v>1295</v>
      </c>
      <c r="X1583" s="750">
        <v>7</v>
      </c>
      <c r="Y1583" s="750">
        <v>5</v>
      </c>
      <c r="Z1583" s="750" t="s">
        <v>12960</v>
      </c>
      <c r="AA1583" s="750">
        <v>0</v>
      </c>
      <c r="AB1583" s="750">
        <v>1</v>
      </c>
      <c r="AC1583" s="750">
        <v>0</v>
      </c>
      <c r="AD1583" s="750">
        <v>0</v>
      </c>
      <c r="AE1583" s="750" t="s">
        <v>11475</v>
      </c>
    </row>
    <row r="1584" spans="16:31">
      <c r="P1584" s="750" t="s">
        <v>12973</v>
      </c>
      <c r="Q1584" s="750" t="s">
        <v>1296</v>
      </c>
      <c r="R1584" s="750" t="s">
        <v>11474</v>
      </c>
      <c r="S1584" s="730">
        <v>0.58797830844326104</v>
      </c>
      <c r="T1584" s="750" t="s">
        <v>11475</v>
      </c>
      <c r="U1584" s="750" t="s">
        <v>11553</v>
      </c>
      <c r="V1584" s="750" t="s">
        <v>11554</v>
      </c>
      <c r="W1584" s="750" t="s">
        <v>11475</v>
      </c>
      <c r="X1584" s="750">
        <v>7</v>
      </c>
      <c r="Y1584" s="750">
        <v>5</v>
      </c>
      <c r="Z1584" s="750" t="s">
        <v>12960</v>
      </c>
      <c r="AA1584" s="750">
        <v>1</v>
      </c>
      <c r="AB1584" s="750">
        <v>0</v>
      </c>
      <c r="AC1584" s="750">
        <v>0</v>
      </c>
      <c r="AD1584" s="750">
        <v>0</v>
      </c>
      <c r="AE1584" s="750" t="s">
        <v>11475</v>
      </c>
    </row>
    <row r="1585" spans="16:31">
      <c r="P1585" s="750" t="s">
        <v>12974</v>
      </c>
      <c r="Q1585" s="750" t="s">
        <v>1296</v>
      </c>
      <c r="R1585" s="750" t="s">
        <v>929</v>
      </c>
      <c r="S1585" s="730">
        <v>5.8754979129962998E-2</v>
      </c>
      <c r="T1585" s="750" t="s">
        <v>11475</v>
      </c>
      <c r="U1585" s="750" t="s">
        <v>11553</v>
      </c>
      <c r="V1585" s="750" t="s">
        <v>11554</v>
      </c>
      <c r="W1585" s="750" t="s">
        <v>11475</v>
      </c>
      <c r="X1585" s="750">
        <v>7</v>
      </c>
      <c r="Y1585" s="750">
        <v>5</v>
      </c>
      <c r="Z1585" s="750" t="s">
        <v>12960</v>
      </c>
      <c r="AA1585" s="750">
        <v>1</v>
      </c>
      <c r="AB1585" s="750">
        <v>0</v>
      </c>
      <c r="AC1585" s="750">
        <v>0</v>
      </c>
      <c r="AD1585" s="750">
        <v>0</v>
      </c>
      <c r="AE1585" s="750" t="s">
        <v>11475</v>
      </c>
    </row>
    <row r="1586" spans="16:31">
      <c r="P1586" s="750" t="s">
        <v>12975</v>
      </c>
      <c r="Q1586" s="750" t="s">
        <v>1296</v>
      </c>
      <c r="R1586" s="750" t="s">
        <v>11474</v>
      </c>
      <c r="S1586" s="730">
        <v>6.3501249144718996E-2</v>
      </c>
      <c r="T1586" s="750" t="s">
        <v>11475</v>
      </c>
      <c r="U1586" s="750" t="s">
        <v>11553</v>
      </c>
      <c r="V1586" s="750" t="s">
        <v>11554</v>
      </c>
      <c r="W1586" s="750" t="s">
        <v>11475</v>
      </c>
      <c r="X1586" s="750">
        <v>7</v>
      </c>
      <c r="Y1586" s="750">
        <v>5</v>
      </c>
      <c r="Z1586" s="750" t="s">
        <v>12960</v>
      </c>
      <c r="AA1586" s="750">
        <v>1</v>
      </c>
      <c r="AB1586" s="750">
        <v>0</v>
      </c>
      <c r="AC1586" s="750">
        <v>0</v>
      </c>
      <c r="AD1586" s="750">
        <v>0</v>
      </c>
      <c r="AE1586" s="750" t="s">
        <v>11475</v>
      </c>
    </row>
    <row r="1587" spans="16:31">
      <c r="P1587" s="750" t="s">
        <v>12976</v>
      </c>
      <c r="Q1587" s="750" t="s">
        <v>1296</v>
      </c>
      <c r="R1587" s="750" t="s">
        <v>11474</v>
      </c>
      <c r="S1587" s="730">
        <v>1.7735056073683E-2</v>
      </c>
      <c r="T1587" s="750" t="s">
        <v>11475</v>
      </c>
      <c r="U1587" s="750" t="s">
        <v>11553</v>
      </c>
      <c r="V1587" s="750" t="s">
        <v>11554</v>
      </c>
      <c r="W1587" s="750" t="s">
        <v>11475</v>
      </c>
      <c r="X1587" s="750">
        <v>7</v>
      </c>
      <c r="Y1587" s="750">
        <v>5</v>
      </c>
      <c r="Z1587" s="750" t="s">
        <v>12960</v>
      </c>
      <c r="AA1587" s="750">
        <v>1</v>
      </c>
      <c r="AB1587" s="750">
        <v>0</v>
      </c>
      <c r="AC1587" s="750">
        <v>0</v>
      </c>
      <c r="AD1587" s="750">
        <v>0</v>
      </c>
      <c r="AE1587" s="750" t="s">
        <v>11475</v>
      </c>
    </row>
    <row r="1588" spans="16:31">
      <c r="P1588" s="750" t="s">
        <v>12977</v>
      </c>
      <c r="Q1588" s="750" t="s">
        <v>1296</v>
      </c>
      <c r="R1588" s="750" t="s">
        <v>11474</v>
      </c>
      <c r="S1588" s="730">
        <v>6.7408526824180998E-2</v>
      </c>
      <c r="T1588" s="750" t="s">
        <v>11475</v>
      </c>
      <c r="U1588" s="750" t="s">
        <v>11553</v>
      </c>
      <c r="V1588" s="750" t="s">
        <v>11554</v>
      </c>
      <c r="W1588" s="750" t="s">
        <v>11475</v>
      </c>
      <c r="X1588" s="750">
        <v>7</v>
      </c>
      <c r="Y1588" s="750">
        <v>5</v>
      </c>
      <c r="Z1588" s="750" t="s">
        <v>12960</v>
      </c>
      <c r="AA1588" s="750">
        <v>1</v>
      </c>
      <c r="AB1588" s="750">
        <v>0</v>
      </c>
      <c r="AC1588" s="750">
        <v>0</v>
      </c>
      <c r="AD1588" s="750">
        <v>0</v>
      </c>
      <c r="AE1588" s="750" t="s">
        <v>11475</v>
      </c>
    </row>
    <row r="1589" spans="16:31">
      <c r="P1589" s="750" t="s">
        <v>12978</v>
      </c>
      <c r="Q1589" s="750" t="s">
        <v>1240</v>
      </c>
      <c r="R1589" s="750" t="s">
        <v>11474</v>
      </c>
      <c r="S1589" s="730">
        <v>0.18786741335002699</v>
      </c>
      <c r="T1589" s="750" t="s">
        <v>11475</v>
      </c>
      <c r="U1589" s="750" t="s">
        <v>11492</v>
      </c>
      <c r="V1589" s="750" t="s">
        <v>11493</v>
      </c>
      <c r="W1589" s="750" t="s">
        <v>1142</v>
      </c>
      <c r="X1589" s="750">
        <v>7</v>
      </c>
      <c r="Y1589" s="750">
        <v>5</v>
      </c>
      <c r="Z1589" s="750" t="s">
        <v>12960</v>
      </c>
      <c r="AA1589" s="750">
        <v>0</v>
      </c>
      <c r="AB1589" s="750">
        <v>1</v>
      </c>
      <c r="AC1589" s="750">
        <v>0</v>
      </c>
      <c r="AD1589" s="750">
        <v>0</v>
      </c>
      <c r="AE1589" s="750" t="s">
        <v>11475</v>
      </c>
    </row>
    <row r="1590" spans="16:31">
      <c r="P1590" s="750" t="s">
        <v>12979</v>
      </c>
      <c r="Q1590" s="750" t="s">
        <v>1240</v>
      </c>
      <c r="R1590" s="750" t="s">
        <v>11474</v>
      </c>
      <c r="S1590" s="730">
        <v>3.8112960237527999E-2</v>
      </c>
      <c r="T1590" s="750" t="s">
        <v>11475</v>
      </c>
      <c r="U1590" s="750" t="s">
        <v>11476</v>
      </c>
      <c r="V1590" s="750" t="s">
        <v>11477</v>
      </c>
      <c r="W1590" s="750" t="s">
        <v>1142</v>
      </c>
      <c r="X1590" s="750">
        <v>7</v>
      </c>
      <c r="Y1590" s="750">
        <v>5</v>
      </c>
      <c r="Z1590" s="750" t="s">
        <v>12960</v>
      </c>
      <c r="AA1590" s="750">
        <v>0</v>
      </c>
      <c r="AB1590" s="750">
        <v>1</v>
      </c>
      <c r="AC1590" s="750">
        <v>0</v>
      </c>
      <c r="AD1590" s="750">
        <v>0</v>
      </c>
      <c r="AE1590" s="750" t="s">
        <v>11475</v>
      </c>
    </row>
    <row r="1591" spans="16:31">
      <c r="P1591" s="750" t="s">
        <v>12980</v>
      </c>
      <c r="Q1591" s="750" t="s">
        <v>1240</v>
      </c>
      <c r="R1591" s="750" t="s">
        <v>929</v>
      </c>
      <c r="S1591" s="730">
        <v>0.227575194134262</v>
      </c>
      <c r="T1591" s="750" t="s">
        <v>11475</v>
      </c>
      <c r="U1591" s="750" t="s">
        <v>11492</v>
      </c>
      <c r="V1591" s="750" t="s">
        <v>11493</v>
      </c>
      <c r="W1591" s="750" t="s">
        <v>11475</v>
      </c>
      <c r="X1591" s="750">
        <v>7</v>
      </c>
      <c r="Y1591" s="750">
        <v>5</v>
      </c>
      <c r="Z1591" s="750" t="s">
        <v>12960</v>
      </c>
      <c r="AA1591" s="750">
        <v>1</v>
      </c>
      <c r="AB1591" s="750">
        <v>0</v>
      </c>
      <c r="AC1591" s="750">
        <v>0</v>
      </c>
      <c r="AD1591" s="750">
        <v>0</v>
      </c>
      <c r="AE1591" s="750" t="s">
        <v>11475</v>
      </c>
    </row>
    <row r="1592" spans="16:31">
      <c r="P1592" s="750" t="s">
        <v>12981</v>
      </c>
      <c r="Q1592" s="750" t="s">
        <v>1240</v>
      </c>
      <c r="R1592" s="750" t="s">
        <v>929</v>
      </c>
      <c r="S1592" s="730">
        <v>0.21444784528835101</v>
      </c>
      <c r="T1592" s="750" t="s">
        <v>11475</v>
      </c>
      <c r="U1592" s="750" t="s">
        <v>11492</v>
      </c>
      <c r="V1592" s="750" t="s">
        <v>11493</v>
      </c>
      <c r="W1592" s="750" t="s">
        <v>11475</v>
      </c>
      <c r="X1592" s="750">
        <v>7</v>
      </c>
      <c r="Y1592" s="750">
        <v>5</v>
      </c>
      <c r="Z1592" s="750" t="s">
        <v>12960</v>
      </c>
      <c r="AA1592" s="750">
        <v>1</v>
      </c>
      <c r="AB1592" s="750">
        <v>0</v>
      </c>
      <c r="AC1592" s="750">
        <v>0</v>
      </c>
      <c r="AD1592" s="750">
        <v>0</v>
      </c>
      <c r="AE1592" s="750" t="s">
        <v>11475</v>
      </c>
    </row>
    <row r="1593" spans="16:31">
      <c r="P1593" s="750" t="s">
        <v>12966</v>
      </c>
      <c r="Q1593" s="750" t="s">
        <v>1240</v>
      </c>
      <c r="R1593" s="750" t="s">
        <v>929</v>
      </c>
      <c r="S1593" s="730">
        <v>1.8414279446341001E-2</v>
      </c>
      <c r="T1593" s="750" t="s">
        <v>11475</v>
      </c>
      <c r="U1593" s="750" t="s">
        <v>11492</v>
      </c>
      <c r="V1593" s="750" t="s">
        <v>11493</v>
      </c>
      <c r="W1593" s="750" t="s">
        <v>11475</v>
      </c>
      <c r="X1593" s="750">
        <v>7</v>
      </c>
      <c r="Y1593" s="750">
        <v>5</v>
      </c>
      <c r="Z1593" s="750" t="s">
        <v>12960</v>
      </c>
      <c r="AA1593" s="750">
        <v>1</v>
      </c>
      <c r="AB1593" s="750">
        <v>0</v>
      </c>
      <c r="AC1593" s="750">
        <v>0</v>
      </c>
      <c r="AD1593" s="750">
        <v>0</v>
      </c>
      <c r="AE1593" s="750" t="s">
        <v>11475</v>
      </c>
    </row>
    <row r="1594" spans="16:31">
      <c r="P1594" s="750" t="s">
        <v>12982</v>
      </c>
      <c r="Q1594" s="750" t="s">
        <v>1240</v>
      </c>
      <c r="R1594" s="750" t="s">
        <v>929</v>
      </c>
      <c r="S1594" s="730">
        <v>3.7262451314000002E-2</v>
      </c>
      <c r="T1594" s="750" t="s">
        <v>11475</v>
      </c>
      <c r="U1594" s="750" t="s">
        <v>11492</v>
      </c>
      <c r="V1594" s="750" t="s">
        <v>11493</v>
      </c>
      <c r="W1594" s="750" t="s">
        <v>1142</v>
      </c>
      <c r="X1594" s="750">
        <v>7</v>
      </c>
      <c r="Y1594" s="750">
        <v>5</v>
      </c>
      <c r="Z1594" s="750" t="s">
        <v>12960</v>
      </c>
      <c r="AA1594" s="750">
        <v>0</v>
      </c>
      <c r="AB1594" s="750">
        <v>1</v>
      </c>
      <c r="AC1594" s="750">
        <v>0</v>
      </c>
      <c r="AD1594" s="750">
        <v>0</v>
      </c>
      <c r="AE1594" s="750" t="s">
        <v>11475</v>
      </c>
    </row>
    <row r="1595" spans="16:31">
      <c r="P1595" s="750" t="s">
        <v>12983</v>
      </c>
      <c r="Q1595" s="750" t="s">
        <v>1240</v>
      </c>
      <c r="R1595" s="750" t="s">
        <v>11474</v>
      </c>
      <c r="S1595" s="730">
        <v>0.19020409902080199</v>
      </c>
      <c r="T1595" s="750" t="s">
        <v>11475</v>
      </c>
      <c r="U1595" s="750" t="s">
        <v>11541</v>
      </c>
      <c r="V1595" s="750" t="s">
        <v>11524</v>
      </c>
      <c r="W1595" s="750" t="s">
        <v>11475</v>
      </c>
      <c r="X1595" s="750">
        <v>7</v>
      </c>
      <c r="Y1595" s="750">
        <v>5</v>
      </c>
      <c r="Z1595" s="750" t="s">
        <v>12960</v>
      </c>
      <c r="AA1595" s="750">
        <v>1</v>
      </c>
      <c r="AB1595" s="750">
        <v>0</v>
      </c>
      <c r="AC1595" s="750">
        <v>0</v>
      </c>
      <c r="AD1595" s="750">
        <v>0</v>
      </c>
      <c r="AE1595" s="750" t="s">
        <v>11475</v>
      </c>
    </row>
    <row r="1596" spans="16:31">
      <c r="P1596" s="750" t="s">
        <v>12984</v>
      </c>
      <c r="Q1596" s="750" t="s">
        <v>1240</v>
      </c>
      <c r="R1596" s="750" t="s">
        <v>11474</v>
      </c>
      <c r="S1596" s="730">
        <v>1.2373602546800599</v>
      </c>
      <c r="T1596" s="750" t="s">
        <v>11475</v>
      </c>
      <c r="U1596" s="750" t="s">
        <v>11476</v>
      </c>
      <c r="V1596" s="750" t="s">
        <v>11477</v>
      </c>
      <c r="W1596" s="750" t="s">
        <v>11475</v>
      </c>
      <c r="X1596" s="750">
        <v>7</v>
      </c>
      <c r="Y1596" s="750">
        <v>5</v>
      </c>
      <c r="Z1596" s="750" t="s">
        <v>12960</v>
      </c>
      <c r="AA1596" s="750">
        <v>1</v>
      </c>
      <c r="AB1596" s="750">
        <v>0</v>
      </c>
      <c r="AC1596" s="750">
        <v>0</v>
      </c>
      <c r="AD1596" s="750">
        <v>0</v>
      </c>
      <c r="AE1596" s="750" t="s">
        <v>11475</v>
      </c>
    </row>
    <row r="1597" spans="16:31">
      <c r="P1597" s="750" t="s">
        <v>12985</v>
      </c>
      <c r="Q1597" s="750" t="s">
        <v>1240</v>
      </c>
      <c r="R1597" s="750" t="s">
        <v>11474</v>
      </c>
      <c r="S1597" s="730">
        <v>0.143460020214214</v>
      </c>
      <c r="T1597" s="750" t="s">
        <v>11475</v>
      </c>
      <c r="U1597" s="750" t="s">
        <v>11476</v>
      </c>
      <c r="V1597" s="750" t="s">
        <v>11477</v>
      </c>
      <c r="W1597" s="750" t="s">
        <v>11475</v>
      </c>
      <c r="X1597" s="750">
        <v>7</v>
      </c>
      <c r="Y1597" s="750">
        <v>5</v>
      </c>
      <c r="Z1597" s="750" t="s">
        <v>12960</v>
      </c>
      <c r="AA1597" s="750">
        <v>1</v>
      </c>
      <c r="AB1597" s="750">
        <v>0</v>
      </c>
      <c r="AC1597" s="750">
        <v>0</v>
      </c>
      <c r="AD1597" s="750">
        <v>0</v>
      </c>
      <c r="AE1597" s="750" t="s">
        <v>11475</v>
      </c>
    </row>
    <row r="1598" spans="16:31">
      <c r="P1598" s="750" t="s">
        <v>12986</v>
      </c>
      <c r="Q1598" s="750" t="s">
        <v>1240</v>
      </c>
      <c r="R1598" s="750" t="s">
        <v>11474</v>
      </c>
      <c r="S1598" s="730">
        <v>0.14316051939041999</v>
      </c>
      <c r="T1598" s="750" t="s">
        <v>11475</v>
      </c>
      <c r="U1598" s="750" t="s">
        <v>11553</v>
      </c>
      <c r="V1598" s="750" t="s">
        <v>11554</v>
      </c>
      <c r="W1598" s="750" t="s">
        <v>11475</v>
      </c>
      <c r="X1598" s="750">
        <v>7</v>
      </c>
      <c r="Y1598" s="750">
        <v>5</v>
      </c>
      <c r="Z1598" s="750" t="s">
        <v>12960</v>
      </c>
      <c r="AA1598" s="750">
        <v>1</v>
      </c>
      <c r="AB1598" s="750">
        <v>0</v>
      </c>
      <c r="AC1598" s="750">
        <v>0</v>
      </c>
      <c r="AD1598" s="750">
        <v>0</v>
      </c>
      <c r="AE1598" s="750" t="s">
        <v>11475</v>
      </c>
    </row>
    <row r="1599" spans="16:31">
      <c r="P1599" s="750" t="s">
        <v>12987</v>
      </c>
      <c r="Q1599" s="750" t="s">
        <v>1170</v>
      </c>
      <c r="R1599" s="750" t="s">
        <v>11474</v>
      </c>
      <c r="S1599" s="730">
        <v>0.123853588344188</v>
      </c>
      <c r="T1599" s="750" t="s">
        <v>11475</v>
      </c>
      <c r="U1599" s="750" t="s">
        <v>11541</v>
      </c>
      <c r="V1599" s="750" t="s">
        <v>11524</v>
      </c>
      <c r="W1599" s="750" t="s">
        <v>11475</v>
      </c>
      <c r="X1599" s="750">
        <v>7</v>
      </c>
      <c r="Y1599" s="750">
        <v>6</v>
      </c>
      <c r="Z1599" s="750" t="s">
        <v>12988</v>
      </c>
      <c r="AA1599" s="750">
        <v>1</v>
      </c>
      <c r="AB1599" s="750">
        <v>0</v>
      </c>
      <c r="AC1599" s="750">
        <v>0</v>
      </c>
      <c r="AD1599" s="750">
        <v>0</v>
      </c>
      <c r="AE1599" s="750" t="s">
        <v>11475</v>
      </c>
    </row>
    <row r="1600" spans="16:31">
      <c r="P1600" s="750" t="s">
        <v>12984</v>
      </c>
      <c r="Q1600" s="750" t="s">
        <v>1170</v>
      </c>
      <c r="R1600" s="750" t="s">
        <v>11474</v>
      </c>
      <c r="S1600" s="730">
        <v>2.13632435548632</v>
      </c>
      <c r="T1600" s="750" t="s">
        <v>11475</v>
      </c>
      <c r="U1600" s="750" t="s">
        <v>11476</v>
      </c>
      <c r="V1600" s="750" t="s">
        <v>11477</v>
      </c>
      <c r="W1600" s="750" t="s">
        <v>11475</v>
      </c>
      <c r="X1600" s="750">
        <v>7</v>
      </c>
      <c r="Y1600" s="750">
        <v>6</v>
      </c>
      <c r="Z1600" s="750" t="s">
        <v>12988</v>
      </c>
      <c r="AA1600" s="750">
        <v>1</v>
      </c>
      <c r="AB1600" s="750">
        <v>0</v>
      </c>
      <c r="AC1600" s="750">
        <v>0</v>
      </c>
      <c r="AD1600" s="750">
        <v>0</v>
      </c>
      <c r="AE1600" s="750" t="s">
        <v>11475</v>
      </c>
    </row>
    <row r="1601" spans="16:31">
      <c r="P1601" s="750" t="s">
        <v>12989</v>
      </c>
      <c r="Q1601" s="750" t="s">
        <v>1174</v>
      </c>
      <c r="R1601" s="750" t="s">
        <v>11474</v>
      </c>
      <c r="S1601" s="730">
        <v>4.9607931101253999E-2</v>
      </c>
      <c r="T1601" s="750" t="s">
        <v>11475</v>
      </c>
      <c r="U1601" s="750" t="s">
        <v>11541</v>
      </c>
      <c r="V1601" s="750" t="s">
        <v>11524</v>
      </c>
      <c r="W1601" s="750" t="s">
        <v>11475</v>
      </c>
      <c r="X1601" s="750">
        <v>7</v>
      </c>
      <c r="Y1601" s="750">
        <v>6</v>
      </c>
      <c r="Z1601" s="750" t="s">
        <v>12988</v>
      </c>
      <c r="AA1601" s="750">
        <v>1</v>
      </c>
      <c r="AB1601" s="750">
        <v>0</v>
      </c>
      <c r="AC1601" s="750">
        <v>0</v>
      </c>
      <c r="AD1601" s="750">
        <v>0</v>
      </c>
      <c r="AE1601" s="750" t="s">
        <v>11475</v>
      </c>
    </row>
    <row r="1602" spans="16:31">
      <c r="P1602" s="750" t="s">
        <v>12987</v>
      </c>
      <c r="Q1602" s="750" t="s">
        <v>1174</v>
      </c>
      <c r="R1602" s="750" t="s">
        <v>11474</v>
      </c>
      <c r="S1602" s="730">
        <v>1.51330183672938</v>
      </c>
      <c r="T1602" s="750" t="s">
        <v>11475</v>
      </c>
      <c r="U1602" s="750" t="s">
        <v>11541</v>
      </c>
      <c r="V1602" s="750" t="s">
        <v>11524</v>
      </c>
      <c r="W1602" s="750" t="s">
        <v>11475</v>
      </c>
      <c r="X1602" s="750">
        <v>7</v>
      </c>
      <c r="Y1602" s="750">
        <v>6</v>
      </c>
      <c r="Z1602" s="750" t="s">
        <v>12988</v>
      </c>
      <c r="AA1602" s="750">
        <v>1</v>
      </c>
      <c r="AB1602" s="750">
        <v>0</v>
      </c>
      <c r="AC1602" s="750">
        <v>0</v>
      </c>
      <c r="AD1602" s="750">
        <v>0</v>
      </c>
      <c r="AE1602" s="750" t="s">
        <v>11475</v>
      </c>
    </row>
    <row r="1603" spans="16:31">
      <c r="P1603" s="750" t="s">
        <v>12990</v>
      </c>
      <c r="Q1603" s="750" t="s">
        <v>1174</v>
      </c>
      <c r="R1603" s="750" t="s">
        <v>11474</v>
      </c>
      <c r="S1603" s="730">
        <v>0.674746142062984</v>
      </c>
      <c r="T1603" s="750" t="s">
        <v>11475</v>
      </c>
      <c r="U1603" s="750" t="s">
        <v>11476</v>
      </c>
      <c r="V1603" s="750" t="s">
        <v>11477</v>
      </c>
      <c r="W1603" s="750" t="s">
        <v>11475</v>
      </c>
      <c r="X1603" s="750">
        <v>7</v>
      </c>
      <c r="Y1603" s="750">
        <v>6</v>
      </c>
      <c r="Z1603" s="750" t="s">
        <v>12988</v>
      </c>
      <c r="AA1603" s="750">
        <v>1</v>
      </c>
      <c r="AB1603" s="750">
        <v>0</v>
      </c>
      <c r="AC1603" s="750">
        <v>0</v>
      </c>
      <c r="AD1603" s="750">
        <v>0</v>
      </c>
      <c r="AE1603" s="750" t="s">
        <v>11475</v>
      </c>
    </row>
    <row r="1604" spans="16:31">
      <c r="P1604" s="750" t="s">
        <v>12984</v>
      </c>
      <c r="Q1604" s="750" t="s">
        <v>1174</v>
      </c>
      <c r="R1604" s="750" t="s">
        <v>11474</v>
      </c>
      <c r="S1604" s="730">
        <v>4.8986761345849998E-2</v>
      </c>
      <c r="T1604" s="750" t="s">
        <v>11475</v>
      </c>
      <c r="U1604" s="750" t="s">
        <v>11476</v>
      </c>
      <c r="V1604" s="750" t="s">
        <v>11477</v>
      </c>
      <c r="W1604" s="750" t="s">
        <v>11475</v>
      </c>
      <c r="X1604" s="750">
        <v>7</v>
      </c>
      <c r="Y1604" s="750">
        <v>6</v>
      </c>
      <c r="Z1604" s="750" t="s">
        <v>12988</v>
      </c>
      <c r="AA1604" s="750">
        <v>1</v>
      </c>
      <c r="AB1604" s="750">
        <v>0</v>
      </c>
      <c r="AC1604" s="750">
        <v>0</v>
      </c>
      <c r="AD1604" s="750">
        <v>0</v>
      </c>
      <c r="AE1604" s="750" t="s">
        <v>11475</v>
      </c>
    </row>
    <row r="1605" spans="16:31">
      <c r="P1605" s="750" t="s">
        <v>12991</v>
      </c>
      <c r="Q1605" s="750" t="s">
        <v>1303</v>
      </c>
      <c r="R1605" s="750" t="s">
        <v>11474</v>
      </c>
      <c r="S1605" s="730">
        <v>0.72063145032656395</v>
      </c>
      <c r="T1605" s="750" t="s">
        <v>11475</v>
      </c>
      <c r="U1605" s="750" t="s">
        <v>11541</v>
      </c>
      <c r="V1605" s="750" t="s">
        <v>11524</v>
      </c>
      <c r="W1605" s="750" t="s">
        <v>11475</v>
      </c>
      <c r="X1605" s="750">
        <v>7</v>
      </c>
      <c r="Y1605" s="750">
        <v>7</v>
      </c>
      <c r="Z1605" s="750" t="s">
        <v>12992</v>
      </c>
      <c r="AA1605" s="750">
        <v>1</v>
      </c>
      <c r="AB1605" s="750">
        <v>0</v>
      </c>
      <c r="AC1605" s="750">
        <v>0</v>
      </c>
      <c r="AD1605" s="750">
        <v>0</v>
      </c>
      <c r="AE1605" s="750" t="s">
        <v>11475</v>
      </c>
    </row>
    <row r="1606" spans="16:31">
      <c r="P1606" s="750" t="s">
        <v>12989</v>
      </c>
      <c r="Q1606" s="750" t="s">
        <v>1303</v>
      </c>
      <c r="R1606" s="750" t="s">
        <v>11474</v>
      </c>
      <c r="S1606" s="730">
        <v>0.18812264289453901</v>
      </c>
      <c r="T1606" s="750" t="s">
        <v>11475</v>
      </c>
      <c r="U1606" s="750" t="s">
        <v>11541</v>
      </c>
      <c r="V1606" s="750" t="s">
        <v>11524</v>
      </c>
      <c r="W1606" s="750" t="s">
        <v>11475</v>
      </c>
      <c r="X1606" s="750">
        <v>7</v>
      </c>
      <c r="Y1606" s="750">
        <v>7</v>
      </c>
      <c r="Z1606" s="750" t="s">
        <v>12992</v>
      </c>
      <c r="AA1606" s="750">
        <v>1</v>
      </c>
      <c r="AB1606" s="750">
        <v>0</v>
      </c>
      <c r="AC1606" s="750">
        <v>0</v>
      </c>
      <c r="AD1606" s="750">
        <v>0</v>
      </c>
      <c r="AE1606" s="750" t="s">
        <v>11475</v>
      </c>
    </row>
    <row r="1607" spans="16:31">
      <c r="P1607" s="750" t="s">
        <v>12993</v>
      </c>
      <c r="Q1607" s="750" t="s">
        <v>1303</v>
      </c>
      <c r="R1607" s="750" t="s">
        <v>11474</v>
      </c>
      <c r="S1607" s="730">
        <v>0.47753425315361497</v>
      </c>
      <c r="T1607" s="750" t="s">
        <v>11475</v>
      </c>
      <c r="U1607" s="750" t="s">
        <v>11476</v>
      </c>
      <c r="V1607" s="750" t="s">
        <v>11477</v>
      </c>
      <c r="W1607" s="750" t="s">
        <v>11475</v>
      </c>
      <c r="X1607" s="750">
        <v>7</v>
      </c>
      <c r="Y1607" s="750">
        <v>7</v>
      </c>
      <c r="Z1607" s="750" t="s">
        <v>12992</v>
      </c>
      <c r="AA1607" s="750">
        <v>1</v>
      </c>
      <c r="AB1607" s="750">
        <v>0</v>
      </c>
      <c r="AC1607" s="750">
        <v>0</v>
      </c>
      <c r="AD1607" s="750">
        <v>0</v>
      </c>
      <c r="AE1607" s="750" t="s">
        <v>11475</v>
      </c>
    </row>
    <row r="1608" spans="16:31">
      <c r="P1608" s="750" t="s">
        <v>12990</v>
      </c>
      <c r="Q1608" s="750" t="s">
        <v>1303</v>
      </c>
      <c r="R1608" s="750" t="s">
        <v>11474</v>
      </c>
      <c r="S1608" s="730">
        <v>0.48046279070950698</v>
      </c>
      <c r="T1608" s="750" t="s">
        <v>11475</v>
      </c>
      <c r="U1608" s="750" t="s">
        <v>11476</v>
      </c>
      <c r="V1608" s="750" t="s">
        <v>11477</v>
      </c>
      <c r="W1608" s="750" t="s">
        <v>11475</v>
      </c>
      <c r="X1608" s="750">
        <v>7</v>
      </c>
      <c r="Y1608" s="750">
        <v>7</v>
      </c>
      <c r="Z1608" s="750" t="s">
        <v>12992</v>
      </c>
      <c r="AA1608" s="750">
        <v>1</v>
      </c>
      <c r="AB1608" s="750">
        <v>0</v>
      </c>
      <c r="AC1608" s="750">
        <v>0</v>
      </c>
      <c r="AD1608" s="750">
        <v>0</v>
      </c>
      <c r="AE1608" s="750" t="s">
        <v>11475</v>
      </c>
    </row>
    <row r="1609" spans="16:31">
      <c r="P1609" s="750" t="s">
        <v>12994</v>
      </c>
      <c r="Q1609" s="750" t="s">
        <v>1202</v>
      </c>
      <c r="R1609" s="750" t="s">
        <v>929</v>
      </c>
      <c r="S1609" s="730">
        <v>0.139898017224419</v>
      </c>
      <c r="T1609" s="750" t="s">
        <v>11475</v>
      </c>
      <c r="U1609" s="750" t="s">
        <v>11492</v>
      </c>
      <c r="V1609" s="750" t="s">
        <v>11493</v>
      </c>
      <c r="W1609" s="750" t="s">
        <v>11475</v>
      </c>
      <c r="X1609" s="750">
        <v>7</v>
      </c>
      <c r="Y1609" s="750">
        <v>7</v>
      </c>
      <c r="Z1609" s="750" t="s">
        <v>12992</v>
      </c>
      <c r="AA1609" s="750">
        <v>1</v>
      </c>
      <c r="AB1609" s="750">
        <v>0</v>
      </c>
      <c r="AC1609" s="750">
        <v>0</v>
      </c>
      <c r="AD1609" s="750">
        <v>0</v>
      </c>
      <c r="AE1609" s="750" t="s">
        <v>11475</v>
      </c>
    </row>
    <row r="1610" spans="16:31">
      <c r="P1610" s="750" t="s">
        <v>12995</v>
      </c>
      <c r="Q1610" s="750" t="s">
        <v>1202</v>
      </c>
      <c r="R1610" s="750" t="s">
        <v>929</v>
      </c>
      <c r="S1610" s="730">
        <v>0.60323534155631697</v>
      </c>
      <c r="T1610" s="750" t="s">
        <v>11475</v>
      </c>
      <c r="U1610" s="750" t="s">
        <v>11492</v>
      </c>
      <c r="V1610" s="750" t="s">
        <v>11493</v>
      </c>
      <c r="W1610" s="750" t="s">
        <v>11475</v>
      </c>
      <c r="X1610" s="750">
        <v>7</v>
      </c>
      <c r="Y1610" s="750">
        <v>7</v>
      </c>
      <c r="Z1610" s="750" t="s">
        <v>12992</v>
      </c>
      <c r="AA1610" s="750">
        <v>1</v>
      </c>
      <c r="AB1610" s="750">
        <v>0</v>
      </c>
      <c r="AC1610" s="750">
        <v>0</v>
      </c>
      <c r="AD1610" s="750">
        <v>0</v>
      </c>
      <c r="AE1610" s="750" t="s">
        <v>11475</v>
      </c>
    </row>
    <row r="1611" spans="16:31">
      <c r="P1611" s="750" t="s">
        <v>12996</v>
      </c>
      <c r="Q1611" s="750" t="s">
        <v>1202</v>
      </c>
      <c r="R1611" s="750" t="s">
        <v>11474</v>
      </c>
      <c r="S1611" s="730">
        <v>1.2710594415162999</v>
      </c>
      <c r="T1611" s="750" t="s">
        <v>11475</v>
      </c>
      <c r="U1611" s="750" t="s">
        <v>11476</v>
      </c>
      <c r="V1611" s="750" t="s">
        <v>11477</v>
      </c>
      <c r="W1611" s="750" t="s">
        <v>11475</v>
      </c>
      <c r="X1611" s="750">
        <v>7</v>
      </c>
      <c r="Y1611" s="750">
        <v>7</v>
      </c>
      <c r="Z1611" s="750" t="s">
        <v>12992</v>
      </c>
      <c r="AA1611" s="750">
        <v>1</v>
      </c>
      <c r="AB1611" s="750">
        <v>0</v>
      </c>
      <c r="AC1611" s="750">
        <v>0</v>
      </c>
      <c r="AD1611" s="750">
        <v>0</v>
      </c>
      <c r="AE1611" s="750" t="s">
        <v>11475</v>
      </c>
    </row>
    <row r="1612" spans="16:31">
      <c r="P1612" s="750" t="s">
        <v>12996</v>
      </c>
      <c r="Q1612" s="750" t="s">
        <v>1202</v>
      </c>
      <c r="R1612" s="750" t="s">
        <v>11474</v>
      </c>
      <c r="S1612" s="730">
        <v>1.0131105913351E-2</v>
      </c>
      <c r="T1612" s="750" t="s">
        <v>11475</v>
      </c>
      <c r="U1612" s="750" t="s">
        <v>11476</v>
      </c>
      <c r="V1612" s="750" t="s">
        <v>11477</v>
      </c>
      <c r="W1612" s="750" t="s">
        <v>11475</v>
      </c>
      <c r="X1612" s="750">
        <v>7</v>
      </c>
      <c r="Y1612" s="750">
        <v>8</v>
      </c>
      <c r="Z1612" s="750" t="s">
        <v>12997</v>
      </c>
      <c r="AA1612" s="750">
        <v>1</v>
      </c>
      <c r="AB1612" s="750">
        <v>0</v>
      </c>
      <c r="AC1612" s="750">
        <v>0</v>
      </c>
      <c r="AD1612" s="750">
        <v>0</v>
      </c>
      <c r="AE1612" s="750" t="s">
        <v>11475</v>
      </c>
    </row>
    <row r="1613" spans="16:31">
      <c r="P1613" s="750" t="s">
        <v>12993</v>
      </c>
      <c r="Q1613" s="750" t="s">
        <v>1202</v>
      </c>
      <c r="R1613" s="750" t="s">
        <v>11474</v>
      </c>
      <c r="S1613" s="730">
        <v>0.26137108652505697</v>
      </c>
      <c r="T1613" s="750" t="s">
        <v>11475</v>
      </c>
      <c r="U1613" s="750" t="s">
        <v>11476</v>
      </c>
      <c r="V1613" s="750" t="s">
        <v>11477</v>
      </c>
      <c r="W1613" s="750" t="s">
        <v>11475</v>
      </c>
      <c r="X1613" s="750">
        <v>7</v>
      </c>
      <c r="Y1613" s="750">
        <v>7</v>
      </c>
      <c r="Z1613" s="750" t="s">
        <v>12992</v>
      </c>
      <c r="AA1613" s="750">
        <v>1</v>
      </c>
      <c r="AB1613" s="750">
        <v>0</v>
      </c>
      <c r="AC1613" s="750">
        <v>0</v>
      </c>
      <c r="AD1613" s="750">
        <v>0</v>
      </c>
      <c r="AE1613" s="750" t="s">
        <v>11475</v>
      </c>
    </row>
    <row r="1614" spans="16:31">
      <c r="P1614" s="750" t="s">
        <v>12994</v>
      </c>
      <c r="Q1614" s="750" t="s">
        <v>1178</v>
      </c>
      <c r="R1614" s="750" t="s">
        <v>929</v>
      </c>
      <c r="S1614" s="730">
        <v>1.2140534003696E-2</v>
      </c>
      <c r="T1614" s="750" t="s">
        <v>11475</v>
      </c>
      <c r="U1614" s="750" t="s">
        <v>11492</v>
      </c>
      <c r="V1614" s="750" t="s">
        <v>11493</v>
      </c>
      <c r="W1614" s="750" t="s">
        <v>11475</v>
      </c>
      <c r="X1614" s="750">
        <v>7</v>
      </c>
      <c r="Y1614" s="750">
        <v>7</v>
      </c>
      <c r="Z1614" s="750" t="s">
        <v>12992</v>
      </c>
      <c r="AA1614" s="750">
        <v>1</v>
      </c>
      <c r="AB1614" s="750">
        <v>0</v>
      </c>
      <c r="AC1614" s="750">
        <v>0</v>
      </c>
      <c r="AD1614" s="750">
        <v>0</v>
      </c>
      <c r="AE1614" s="750" t="s">
        <v>11475</v>
      </c>
    </row>
    <row r="1615" spans="16:31">
      <c r="P1615" s="750" t="s">
        <v>12994</v>
      </c>
      <c r="Q1615" s="750" t="s">
        <v>1178</v>
      </c>
      <c r="R1615" s="750" t="s">
        <v>929</v>
      </c>
      <c r="S1615" s="730">
        <v>6.9951346554204E-2</v>
      </c>
      <c r="T1615" s="750" t="s">
        <v>11475</v>
      </c>
      <c r="U1615" s="750" t="s">
        <v>11492</v>
      </c>
      <c r="V1615" s="750" t="s">
        <v>11493</v>
      </c>
      <c r="W1615" s="750" t="s">
        <v>11475</v>
      </c>
      <c r="X1615" s="750">
        <v>7</v>
      </c>
      <c r="Y1615" s="750">
        <v>8</v>
      </c>
      <c r="Z1615" s="750" t="s">
        <v>12997</v>
      </c>
      <c r="AA1615" s="750">
        <v>1</v>
      </c>
      <c r="AB1615" s="750">
        <v>0</v>
      </c>
      <c r="AC1615" s="750">
        <v>0</v>
      </c>
      <c r="AD1615" s="750">
        <v>0</v>
      </c>
      <c r="AE1615" s="750" t="s">
        <v>11475</v>
      </c>
    </row>
    <row r="1616" spans="16:31">
      <c r="P1616" s="750" t="s">
        <v>12998</v>
      </c>
      <c r="Q1616" s="750" t="s">
        <v>1178</v>
      </c>
      <c r="R1616" s="750" t="s">
        <v>929</v>
      </c>
      <c r="S1616" s="730">
        <v>4.7754132148363999E-2</v>
      </c>
      <c r="T1616" s="750" t="s">
        <v>11475</v>
      </c>
      <c r="U1616" s="750" t="s">
        <v>11492</v>
      </c>
      <c r="V1616" s="750" t="s">
        <v>11493</v>
      </c>
      <c r="W1616" s="750" t="s">
        <v>11475</v>
      </c>
      <c r="X1616" s="750">
        <v>7</v>
      </c>
      <c r="Y1616" s="750">
        <v>8</v>
      </c>
      <c r="Z1616" s="750" t="s">
        <v>12997</v>
      </c>
      <c r="AA1616" s="750">
        <v>1</v>
      </c>
      <c r="AB1616" s="750">
        <v>0</v>
      </c>
      <c r="AC1616" s="750">
        <v>0</v>
      </c>
      <c r="AD1616" s="750">
        <v>0</v>
      </c>
      <c r="AE1616" s="750" t="s">
        <v>11475</v>
      </c>
    </row>
    <row r="1617" spans="16:31">
      <c r="P1617" s="750" t="s">
        <v>12999</v>
      </c>
      <c r="Q1617" s="750" t="s">
        <v>1178</v>
      </c>
      <c r="R1617" s="750" t="s">
        <v>11474</v>
      </c>
      <c r="S1617" s="730">
        <v>0.22200789611423799</v>
      </c>
      <c r="T1617" s="750" t="s">
        <v>11475</v>
      </c>
      <c r="U1617" s="750" t="s">
        <v>11541</v>
      </c>
      <c r="V1617" s="750" t="s">
        <v>11524</v>
      </c>
      <c r="W1617" s="750" t="s">
        <v>11475</v>
      </c>
      <c r="X1617" s="750">
        <v>7</v>
      </c>
      <c r="Y1617" s="750">
        <v>8</v>
      </c>
      <c r="Z1617" s="750" t="s">
        <v>12997</v>
      </c>
      <c r="AA1617" s="750">
        <v>1</v>
      </c>
      <c r="AB1617" s="750">
        <v>0</v>
      </c>
      <c r="AC1617" s="750">
        <v>0</v>
      </c>
      <c r="AD1617" s="750">
        <v>0</v>
      </c>
      <c r="AE1617" s="750" t="s">
        <v>11475</v>
      </c>
    </row>
    <row r="1618" spans="16:31">
      <c r="P1618" s="750" t="s">
        <v>12996</v>
      </c>
      <c r="Q1618" s="750" t="s">
        <v>1178</v>
      </c>
      <c r="R1618" s="750" t="s">
        <v>11474</v>
      </c>
      <c r="S1618" s="730">
        <v>1.3685199717854</v>
      </c>
      <c r="T1618" s="750" t="s">
        <v>11475</v>
      </c>
      <c r="U1618" s="750" t="s">
        <v>11476</v>
      </c>
      <c r="V1618" s="750" t="s">
        <v>11477</v>
      </c>
      <c r="W1618" s="750" t="s">
        <v>11475</v>
      </c>
      <c r="X1618" s="750">
        <v>7</v>
      </c>
      <c r="Y1618" s="750">
        <v>8</v>
      </c>
      <c r="Z1618" s="750" t="s">
        <v>12997</v>
      </c>
      <c r="AA1618" s="750">
        <v>1</v>
      </c>
      <c r="AB1618" s="750">
        <v>0</v>
      </c>
      <c r="AC1618" s="750">
        <v>0</v>
      </c>
      <c r="AD1618" s="750">
        <v>0</v>
      </c>
      <c r="AE1618" s="750" t="s">
        <v>11475</v>
      </c>
    </row>
    <row r="1619" spans="16:31">
      <c r="P1619" s="750" t="s">
        <v>12999</v>
      </c>
      <c r="Q1619" s="750" t="s">
        <v>1182</v>
      </c>
      <c r="R1619" s="750" t="s">
        <v>11474</v>
      </c>
      <c r="S1619" s="730">
        <v>1.0702413553302099</v>
      </c>
      <c r="T1619" s="750" t="s">
        <v>11475</v>
      </c>
      <c r="U1619" s="750" t="s">
        <v>11541</v>
      </c>
      <c r="V1619" s="750" t="s">
        <v>11524</v>
      </c>
      <c r="W1619" s="750" t="s">
        <v>11475</v>
      </c>
      <c r="X1619" s="750">
        <v>7</v>
      </c>
      <c r="Y1619" s="750">
        <v>8</v>
      </c>
      <c r="Z1619" s="750" t="s">
        <v>12997</v>
      </c>
      <c r="AA1619" s="750">
        <v>1</v>
      </c>
      <c r="AB1619" s="750">
        <v>0</v>
      </c>
      <c r="AC1619" s="750">
        <v>0</v>
      </c>
      <c r="AD1619" s="750">
        <v>0</v>
      </c>
      <c r="AE1619" s="750" t="s">
        <v>11475</v>
      </c>
    </row>
    <row r="1620" spans="16:31">
      <c r="P1620" s="750" t="s">
        <v>13000</v>
      </c>
      <c r="Q1620" s="750" t="s">
        <v>1182</v>
      </c>
      <c r="R1620" s="750" t="s">
        <v>11474</v>
      </c>
      <c r="S1620" s="730">
        <v>0.74446697819441199</v>
      </c>
      <c r="T1620" s="750" t="s">
        <v>11475</v>
      </c>
      <c r="U1620" s="750" t="s">
        <v>11476</v>
      </c>
      <c r="V1620" s="750" t="s">
        <v>11477</v>
      </c>
      <c r="W1620" s="750" t="s">
        <v>11475</v>
      </c>
      <c r="X1620" s="750">
        <v>7</v>
      </c>
      <c r="Y1620" s="750">
        <v>8</v>
      </c>
      <c r="Z1620" s="750" t="s">
        <v>12997</v>
      </c>
      <c r="AA1620" s="750">
        <v>1</v>
      </c>
      <c r="AB1620" s="750">
        <v>0</v>
      </c>
      <c r="AC1620" s="750">
        <v>0</v>
      </c>
      <c r="AD1620" s="750">
        <v>0</v>
      </c>
      <c r="AE1620" s="750" t="s">
        <v>11475</v>
      </c>
    </row>
    <row r="1621" spans="16:31">
      <c r="P1621" s="750" t="s">
        <v>13001</v>
      </c>
      <c r="Q1621" s="750" t="s">
        <v>1206</v>
      </c>
      <c r="R1621" s="750" t="s">
        <v>929</v>
      </c>
      <c r="S1621" s="730">
        <v>0.16355460059264701</v>
      </c>
      <c r="T1621" s="750" t="s">
        <v>11475</v>
      </c>
      <c r="U1621" s="750" t="s">
        <v>11492</v>
      </c>
      <c r="V1621" s="750" t="s">
        <v>11493</v>
      </c>
      <c r="W1621" s="750" t="s">
        <v>11475</v>
      </c>
      <c r="X1621" s="750">
        <v>7</v>
      </c>
      <c r="Y1621" s="750">
        <v>9</v>
      </c>
      <c r="Z1621" s="750" t="s">
        <v>13002</v>
      </c>
      <c r="AA1621" s="750">
        <v>1</v>
      </c>
      <c r="AB1621" s="750">
        <v>0</v>
      </c>
      <c r="AC1621" s="750">
        <v>0</v>
      </c>
      <c r="AD1621" s="750">
        <v>0</v>
      </c>
      <c r="AE1621" s="750" t="s">
        <v>11475</v>
      </c>
    </row>
    <row r="1622" spans="16:31">
      <c r="P1622" s="750" t="s">
        <v>13003</v>
      </c>
      <c r="Q1622" s="750" t="s">
        <v>1206</v>
      </c>
      <c r="R1622" s="750" t="s">
        <v>929</v>
      </c>
      <c r="S1622" s="730">
        <v>0.37900403134370902</v>
      </c>
      <c r="T1622" s="750" t="s">
        <v>11475</v>
      </c>
      <c r="U1622" s="750" t="s">
        <v>11492</v>
      </c>
      <c r="V1622" s="750" t="s">
        <v>11493</v>
      </c>
      <c r="W1622" s="750" t="s">
        <v>11475</v>
      </c>
      <c r="X1622" s="750">
        <v>7</v>
      </c>
      <c r="Y1622" s="750">
        <v>9</v>
      </c>
      <c r="Z1622" s="750" t="s">
        <v>13002</v>
      </c>
      <c r="AA1622" s="750">
        <v>1</v>
      </c>
      <c r="AB1622" s="750">
        <v>0</v>
      </c>
      <c r="AC1622" s="750">
        <v>0</v>
      </c>
      <c r="AD1622" s="750">
        <v>0</v>
      </c>
      <c r="AE1622" s="750" t="s">
        <v>11475</v>
      </c>
    </row>
    <row r="1623" spans="16:31">
      <c r="P1623" s="750" t="s">
        <v>13004</v>
      </c>
      <c r="Q1623" s="750" t="s">
        <v>1206</v>
      </c>
      <c r="R1623" s="750" t="s">
        <v>929</v>
      </c>
      <c r="S1623" s="730">
        <v>0.20447590991290099</v>
      </c>
      <c r="T1623" s="750" t="s">
        <v>11475</v>
      </c>
      <c r="U1623" s="750" t="s">
        <v>11492</v>
      </c>
      <c r="V1623" s="750" t="s">
        <v>11493</v>
      </c>
      <c r="W1623" s="750" t="s">
        <v>11475</v>
      </c>
      <c r="X1623" s="750">
        <v>7</v>
      </c>
      <c r="Y1623" s="750">
        <v>9</v>
      </c>
      <c r="Z1623" s="750" t="s">
        <v>13002</v>
      </c>
      <c r="AA1623" s="750">
        <v>1</v>
      </c>
      <c r="AB1623" s="750">
        <v>0</v>
      </c>
      <c r="AC1623" s="750">
        <v>0</v>
      </c>
      <c r="AD1623" s="750">
        <v>0</v>
      </c>
      <c r="AE1623" s="750" t="s">
        <v>11475</v>
      </c>
    </row>
    <row r="1624" spans="16:31">
      <c r="P1624" s="750" t="s">
        <v>13005</v>
      </c>
      <c r="Q1624" s="750" t="s">
        <v>1206</v>
      </c>
      <c r="R1624" s="750" t="s">
        <v>11474</v>
      </c>
      <c r="S1624" s="730">
        <v>0.66055289055370003</v>
      </c>
      <c r="T1624" s="750" t="s">
        <v>11475</v>
      </c>
      <c r="U1624" s="750" t="s">
        <v>11476</v>
      </c>
      <c r="V1624" s="750" t="s">
        <v>11477</v>
      </c>
      <c r="W1624" s="750" t="s">
        <v>11475</v>
      </c>
      <c r="X1624" s="750">
        <v>7</v>
      </c>
      <c r="Y1624" s="750">
        <v>9</v>
      </c>
      <c r="Z1624" s="750" t="s">
        <v>13002</v>
      </c>
      <c r="AA1624" s="750">
        <v>1</v>
      </c>
      <c r="AB1624" s="750">
        <v>0</v>
      </c>
      <c r="AC1624" s="750">
        <v>0</v>
      </c>
      <c r="AD1624" s="750">
        <v>0</v>
      </c>
      <c r="AE1624" s="750" t="s">
        <v>11475</v>
      </c>
    </row>
    <row r="1625" spans="16:31">
      <c r="P1625" s="750" t="s">
        <v>13006</v>
      </c>
      <c r="Q1625" s="750" t="s">
        <v>1206</v>
      </c>
      <c r="R1625" s="750" t="s">
        <v>929</v>
      </c>
      <c r="S1625" s="730">
        <v>0.43021446946851999</v>
      </c>
      <c r="T1625" s="750" t="s">
        <v>11475</v>
      </c>
      <c r="U1625" s="750" t="s">
        <v>11492</v>
      </c>
      <c r="V1625" s="750" t="s">
        <v>11493</v>
      </c>
      <c r="W1625" s="750" t="s">
        <v>11475</v>
      </c>
      <c r="X1625" s="750">
        <v>7</v>
      </c>
      <c r="Y1625" s="750">
        <v>9</v>
      </c>
      <c r="Z1625" s="750" t="s">
        <v>13002</v>
      </c>
      <c r="AA1625" s="750">
        <v>1</v>
      </c>
      <c r="AB1625" s="750">
        <v>0</v>
      </c>
      <c r="AC1625" s="750">
        <v>0</v>
      </c>
      <c r="AD1625" s="750">
        <v>0</v>
      </c>
      <c r="AE1625" s="750" t="s">
        <v>11475</v>
      </c>
    </row>
    <row r="1626" spans="16:31">
      <c r="P1626" s="750" t="s">
        <v>13000</v>
      </c>
      <c r="Q1626" s="750" t="s">
        <v>1206</v>
      </c>
      <c r="R1626" s="750" t="s">
        <v>11474</v>
      </c>
      <c r="S1626" s="730">
        <v>0.154271647818437</v>
      </c>
      <c r="T1626" s="750" t="s">
        <v>11475</v>
      </c>
      <c r="U1626" s="750" t="s">
        <v>11476</v>
      </c>
      <c r="V1626" s="750" t="s">
        <v>11477</v>
      </c>
      <c r="W1626" s="750" t="s">
        <v>11475</v>
      </c>
      <c r="X1626" s="750">
        <v>7</v>
      </c>
      <c r="Y1626" s="750">
        <v>9</v>
      </c>
      <c r="Z1626" s="750" t="s">
        <v>13002</v>
      </c>
      <c r="AA1626" s="750">
        <v>1</v>
      </c>
      <c r="AB1626" s="750">
        <v>0</v>
      </c>
      <c r="AC1626" s="750">
        <v>0</v>
      </c>
      <c r="AD1626" s="750">
        <v>0</v>
      </c>
      <c r="AE1626" s="750" t="s">
        <v>11475</v>
      </c>
    </row>
    <row r="1627" spans="16:31">
      <c r="P1627" s="750" t="s">
        <v>13007</v>
      </c>
      <c r="Q1627" s="750" t="s">
        <v>1206</v>
      </c>
      <c r="R1627" s="750" t="s">
        <v>11474</v>
      </c>
      <c r="S1627" s="730">
        <v>0.47972937859892201</v>
      </c>
      <c r="T1627" s="750" t="s">
        <v>11475</v>
      </c>
      <c r="U1627" s="750" t="s">
        <v>11476</v>
      </c>
      <c r="V1627" s="750" t="s">
        <v>11477</v>
      </c>
      <c r="W1627" s="750" t="s">
        <v>11475</v>
      </c>
      <c r="X1627" s="750">
        <v>7</v>
      </c>
      <c r="Y1627" s="750">
        <v>9</v>
      </c>
      <c r="Z1627" s="750" t="s">
        <v>13002</v>
      </c>
      <c r="AA1627" s="750">
        <v>1</v>
      </c>
      <c r="AB1627" s="750">
        <v>0</v>
      </c>
      <c r="AC1627" s="750">
        <v>0</v>
      </c>
      <c r="AD1627" s="750">
        <v>0</v>
      </c>
      <c r="AE1627" s="750" t="s">
        <v>11475</v>
      </c>
    </row>
    <row r="1628" spans="16:31">
      <c r="P1628" s="750" t="s">
        <v>13008</v>
      </c>
      <c r="Q1628" s="750" t="s">
        <v>1206</v>
      </c>
      <c r="R1628" s="750" t="s">
        <v>11474</v>
      </c>
      <c r="S1628" s="730">
        <v>0.43697638939903299</v>
      </c>
      <c r="T1628" s="750" t="s">
        <v>11475</v>
      </c>
      <c r="U1628" s="750" t="s">
        <v>11553</v>
      </c>
      <c r="V1628" s="750" t="s">
        <v>11554</v>
      </c>
      <c r="W1628" s="750" t="s">
        <v>11475</v>
      </c>
      <c r="X1628" s="750">
        <v>7</v>
      </c>
      <c r="Y1628" s="750">
        <v>9</v>
      </c>
      <c r="Z1628" s="750" t="s">
        <v>13002</v>
      </c>
      <c r="AA1628" s="750">
        <v>1</v>
      </c>
      <c r="AB1628" s="750">
        <v>0</v>
      </c>
      <c r="AC1628" s="750">
        <v>0</v>
      </c>
      <c r="AD1628" s="750">
        <v>0</v>
      </c>
      <c r="AE1628" s="750" t="s">
        <v>11475</v>
      </c>
    </row>
    <row r="1629" spans="16:31">
      <c r="P1629" s="750" t="s">
        <v>13009</v>
      </c>
      <c r="Q1629" s="750" t="s">
        <v>1210</v>
      </c>
      <c r="R1629" s="750" t="s">
        <v>929</v>
      </c>
      <c r="S1629" s="730">
        <v>6.9120990629879003E-2</v>
      </c>
      <c r="T1629" s="750" t="s">
        <v>11475</v>
      </c>
      <c r="U1629" s="750" t="s">
        <v>11492</v>
      </c>
      <c r="V1629" s="750" t="s">
        <v>11493</v>
      </c>
      <c r="W1629" s="750" t="s">
        <v>11475</v>
      </c>
      <c r="X1629" s="750">
        <v>7</v>
      </c>
      <c r="Y1629" s="750">
        <v>9</v>
      </c>
      <c r="Z1629" s="750" t="s">
        <v>13002</v>
      </c>
      <c r="AA1629" s="750">
        <v>1</v>
      </c>
      <c r="AB1629" s="750">
        <v>0</v>
      </c>
      <c r="AC1629" s="750">
        <v>0</v>
      </c>
      <c r="AD1629" s="750">
        <v>0</v>
      </c>
      <c r="AE1629" s="750" t="s">
        <v>11475</v>
      </c>
    </row>
    <row r="1630" spans="16:31">
      <c r="P1630" s="750" t="s">
        <v>13007</v>
      </c>
      <c r="Q1630" s="750" t="s">
        <v>1210</v>
      </c>
      <c r="R1630" s="750" t="s">
        <v>11474</v>
      </c>
      <c r="S1630" s="730">
        <v>1.7833810407464199</v>
      </c>
      <c r="T1630" s="750" t="s">
        <v>11475</v>
      </c>
      <c r="U1630" s="750" t="s">
        <v>11476</v>
      </c>
      <c r="V1630" s="750" t="s">
        <v>11477</v>
      </c>
      <c r="W1630" s="750" t="s">
        <v>11475</v>
      </c>
      <c r="X1630" s="750">
        <v>7</v>
      </c>
      <c r="Y1630" s="750">
        <v>9</v>
      </c>
      <c r="Z1630" s="750" t="s">
        <v>13002</v>
      </c>
      <c r="AA1630" s="750">
        <v>1</v>
      </c>
      <c r="AB1630" s="750">
        <v>0</v>
      </c>
      <c r="AC1630" s="750">
        <v>0</v>
      </c>
      <c r="AD1630" s="750">
        <v>0</v>
      </c>
      <c r="AE1630" s="750" t="s">
        <v>11475</v>
      </c>
    </row>
    <row r="1631" spans="16:31">
      <c r="P1631" s="750" t="s">
        <v>13010</v>
      </c>
      <c r="Q1631" s="750" t="s">
        <v>13011</v>
      </c>
      <c r="R1631" s="750" t="s">
        <v>929</v>
      </c>
      <c r="S1631" s="730">
        <v>6.8689806527544001E-2</v>
      </c>
      <c r="T1631" s="750" t="s">
        <v>11475</v>
      </c>
      <c r="U1631" s="750" t="s">
        <v>11492</v>
      </c>
      <c r="V1631" s="750" t="s">
        <v>11493</v>
      </c>
      <c r="W1631" s="750" t="s">
        <v>11475</v>
      </c>
      <c r="X1631" s="750">
        <v>7</v>
      </c>
      <c r="Y1631" s="750">
        <v>10</v>
      </c>
      <c r="Z1631" s="750" t="s">
        <v>13012</v>
      </c>
      <c r="AA1631" s="750">
        <v>1</v>
      </c>
      <c r="AB1631" s="750">
        <v>0</v>
      </c>
      <c r="AC1631" s="750">
        <v>0</v>
      </c>
      <c r="AD1631" s="750">
        <v>0</v>
      </c>
      <c r="AE1631" s="750" t="s">
        <v>11475</v>
      </c>
    </row>
    <row r="1632" spans="16:31">
      <c r="P1632" s="750" t="s">
        <v>13009</v>
      </c>
      <c r="Q1632" s="750" t="s">
        <v>13011</v>
      </c>
      <c r="R1632" s="750" t="s">
        <v>929</v>
      </c>
      <c r="S1632" s="730">
        <v>0.38999857947522498</v>
      </c>
      <c r="T1632" s="750" t="s">
        <v>11475</v>
      </c>
      <c r="U1632" s="750" t="s">
        <v>11492</v>
      </c>
      <c r="V1632" s="750" t="s">
        <v>11493</v>
      </c>
      <c r="W1632" s="750" t="s">
        <v>11475</v>
      </c>
      <c r="X1632" s="750">
        <v>7</v>
      </c>
      <c r="Y1632" s="750">
        <v>10</v>
      </c>
      <c r="Z1632" s="750" t="s">
        <v>13012</v>
      </c>
      <c r="AA1632" s="750">
        <v>1</v>
      </c>
      <c r="AB1632" s="750">
        <v>0</v>
      </c>
      <c r="AC1632" s="750">
        <v>0</v>
      </c>
      <c r="AD1632" s="750">
        <v>0</v>
      </c>
      <c r="AE1632" s="750" t="s">
        <v>11475</v>
      </c>
    </row>
    <row r="1633" spans="16:31">
      <c r="P1633" s="750" t="s">
        <v>13013</v>
      </c>
      <c r="Q1633" s="750" t="s">
        <v>13011</v>
      </c>
      <c r="R1633" s="750" t="s">
        <v>929</v>
      </c>
      <c r="S1633" s="730">
        <v>0.27112547760728201</v>
      </c>
      <c r="T1633" s="750" t="s">
        <v>11475</v>
      </c>
      <c r="U1633" s="750" t="s">
        <v>11492</v>
      </c>
      <c r="V1633" s="750" t="s">
        <v>11493</v>
      </c>
      <c r="W1633" s="750" t="s">
        <v>11475</v>
      </c>
      <c r="X1633" s="750">
        <v>7</v>
      </c>
      <c r="Y1633" s="750">
        <v>10</v>
      </c>
      <c r="Z1633" s="750" t="s">
        <v>13012</v>
      </c>
      <c r="AA1633" s="750">
        <v>1</v>
      </c>
      <c r="AB1633" s="750">
        <v>0</v>
      </c>
      <c r="AC1633" s="750">
        <v>0</v>
      </c>
      <c r="AD1633" s="750">
        <v>0</v>
      </c>
      <c r="AE1633" s="750" t="s">
        <v>11475</v>
      </c>
    </row>
    <row r="1634" spans="16:31">
      <c r="P1634" s="750" t="s">
        <v>13014</v>
      </c>
      <c r="Q1634" s="750" t="s">
        <v>13011</v>
      </c>
      <c r="R1634" s="750" t="s">
        <v>11474</v>
      </c>
      <c r="S1634" s="730">
        <v>0.82081916115374498</v>
      </c>
      <c r="T1634" s="750" t="s">
        <v>11475</v>
      </c>
      <c r="U1634" s="750" t="s">
        <v>11541</v>
      </c>
      <c r="V1634" s="750" t="s">
        <v>11524</v>
      </c>
      <c r="W1634" s="750" t="s">
        <v>11475</v>
      </c>
      <c r="X1634" s="750">
        <v>7</v>
      </c>
      <c r="Y1634" s="750">
        <v>10</v>
      </c>
      <c r="Z1634" s="750" t="s">
        <v>13012</v>
      </c>
      <c r="AA1634" s="750">
        <v>1</v>
      </c>
      <c r="AB1634" s="750">
        <v>0</v>
      </c>
      <c r="AC1634" s="750">
        <v>0</v>
      </c>
      <c r="AD1634" s="750">
        <v>0</v>
      </c>
      <c r="AE1634" s="750" t="s">
        <v>11475</v>
      </c>
    </row>
    <row r="1635" spans="16:31">
      <c r="P1635" s="750" t="s">
        <v>13015</v>
      </c>
      <c r="Q1635" s="750" t="s">
        <v>13011</v>
      </c>
      <c r="R1635" s="750" t="s">
        <v>11474</v>
      </c>
      <c r="S1635" s="730">
        <v>0.26456208469335801</v>
      </c>
      <c r="T1635" s="750" t="s">
        <v>11475</v>
      </c>
      <c r="U1635" s="750" t="s">
        <v>11541</v>
      </c>
      <c r="V1635" s="750" t="s">
        <v>11524</v>
      </c>
      <c r="W1635" s="750" t="s">
        <v>1142</v>
      </c>
      <c r="X1635" s="750">
        <v>7</v>
      </c>
      <c r="Y1635" s="750">
        <v>10</v>
      </c>
      <c r="Z1635" s="750" t="s">
        <v>13012</v>
      </c>
      <c r="AA1635" s="750">
        <v>0</v>
      </c>
      <c r="AB1635" s="750">
        <v>1</v>
      </c>
      <c r="AC1635" s="750">
        <v>0</v>
      </c>
      <c r="AD1635" s="750">
        <v>0</v>
      </c>
      <c r="AE1635" s="750" t="s">
        <v>11475</v>
      </c>
    </row>
    <row r="1636" spans="16:31">
      <c r="P1636" s="750" t="s">
        <v>13015</v>
      </c>
      <c r="Q1636" s="750" t="s">
        <v>13011</v>
      </c>
      <c r="R1636" s="750" t="s">
        <v>11474</v>
      </c>
      <c r="S1636" s="730">
        <v>0.21773003412592501</v>
      </c>
      <c r="T1636" s="750" t="s">
        <v>11475</v>
      </c>
      <c r="U1636" s="750" t="s">
        <v>11541</v>
      </c>
      <c r="V1636" s="750" t="s">
        <v>11524</v>
      </c>
      <c r="W1636" s="750" t="s">
        <v>1142</v>
      </c>
      <c r="X1636" s="750">
        <v>7</v>
      </c>
      <c r="Y1636" s="750">
        <v>11</v>
      </c>
      <c r="Z1636" s="750" t="s">
        <v>13012</v>
      </c>
      <c r="AA1636" s="750">
        <v>0</v>
      </c>
      <c r="AB1636" s="750">
        <v>1</v>
      </c>
      <c r="AC1636" s="750">
        <v>0</v>
      </c>
      <c r="AD1636" s="750">
        <v>0</v>
      </c>
      <c r="AE1636" s="750" t="s">
        <v>11475</v>
      </c>
    </row>
    <row r="1637" spans="16:31">
      <c r="P1637" s="750" t="s">
        <v>13016</v>
      </c>
      <c r="Q1637" s="750" t="s">
        <v>13011</v>
      </c>
      <c r="R1637" s="750" t="s">
        <v>11474</v>
      </c>
      <c r="S1637" s="730">
        <v>0.359807324147845</v>
      </c>
      <c r="T1637" s="750" t="s">
        <v>11475</v>
      </c>
      <c r="U1637" s="750" t="s">
        <v>11541</v>
      </c>
      <c r="V1637" s="750" t="s">
        <v>11524</v>
      </c>
      <c r="W1637" s="750" t="s">
        <v>1142</v>
      </c>
      <c r="X1637" s="750">
        <v>7</v>
      </c>
      <c r="Y1637" s="750">
        <v>11</v>
      </c>
      <c r="Z1637" s="750" t="s">
        <v>13012</v>
      </c>
      <c r="AA1637" s="750">
        <v>0</v>
      </c>
      <c r="AB1637" s="750">
        <v>1</v>
      </c>
      <c r="AC1637" s="750">
        <v>0</v>
      </c>
      <c r="AD1637" s="750">
        <v>0</v>
      </c>
      <c r="AE1637" s="750" t="s">
        <v>11475</v>
      </c>
    </row>
    <row r="1638" spans="16:31">
      <c r="P1638" s="750" t="s">
        <v>13017</v>
      </c>
      <c r="Q1638" s="750" t="s">
        <v>13011</v>
      </c>
      <c r="R1638" s="750" t="s">
        <v>11474</v>
      </c>
      <c r="S1638" s="730">
        <v>7.9373145964162006E-2</v>
      </c>
      <c r="T1638" s="750" t="s">
        <v>11475</v>
      </c>
      <c r="U1638" s="750" t="s">
        <v>11541</v>
      </c>
      <c r="V1638" s="750" t="s">
        <v>11524</v>
      </c>
      <c r="W1638" s="750" t="s">
        <v>957</v>
      </c>
      <c r="X1638" s="750">
        <v>7</v>
      </c>
      <c r="Y1638" s="750">
        <v>11</v>
      </c>
      <c r="Z1638" s="750" t="s">
        <v>13012</v>
      </c>
      <c r="AA1638" s="750">
        <v>0</v>
      </c>
      <c r="AB1638" s="750">
        <v>1</v>
      </c>
      <c r="AC1638" s="750">
        <v>0</v>
      </c>
      <c r="AD1638" s="750">
        <v>0</v>
      </c>
      <c r="AE1638" s="750" t="s">
        <v>11475</v>
      </c>
    </row>
    <row r="1639" spans="16:31">
      <c r="P1639" s="750" t="s">
        <v>13007</v>
      </c>
      <c r="Q1639" s="750" t="s">
        <v>13011</v>
      </c>
      <c r="R1639" s="750" t="s">
        <v>11474</v>
      </c>
      <c r="S1639" s="730">
        <v>0.262560309677624</v>
      </c>
      <c r="T1639" s="750" t="s">
        <v>11475</v>
      </c>
      <c r="U1639" s="750" t="s">
        <v>11476</v>
      </c>
      <c r="V1639" s="750" t="s">
        <v>11477</v>
      </c>
      <c r="W1639" s="750" t="s">
        <v>11475</v>
      </c>
      <c r="X1639" s="750">
        <v>7</v>
      </c>
      <c r="Y1639" s="750">
        <v>10</v>
      </c>
      <c r="Z1639" s="750" t="s">
        <v>13012</v>
      </c>
      <c r="AA1639" s="750">
        <v>1</v>
      </c>
      <c r="AB1639" s="750">
        <v>0</v>
      </c>
      <c r="AC1639" s="750">
        <v>0</v>
      </c>
      <c r="AD1639" s="750">
        <v>0</v>
      </c>
      <c r="AE1639" s="750" t="s">
        <v>11475</v>
      </c>
    </row>
    <row r="1640" spans="16:31">
      <c r="P1640" s="750" t="s">
        <v>13018</v>
      </c>
      <c r="Q1640" s="750" t="s">
        <v>13011</v>
      </c>
      <c r="R1640" s="750" t="s">
        <v>11474</v>
      </c>
      <c r="S1640" s="730">
        <v>6.9076428654888999E-2</v>
      </c>
      <c r="T1640" s="750" t="s">
        <v>11475</v>
      </c>
      <c r="U1640" s="750" t="s">
        <v>11476</v>
      </c>
      <c r="V1640" s="750" t="s">
        <v>11477</v>
      </c>
      <c r="W1640" s="750" t="s">
        <v>11475</v>
      </c>
      <c r="X1640" s="750">
        <v>7</v>
      </c>
      <c r="Y1640" s="750">
        <v>10</v>
      </c>
      <c r="Z1640" s="750" t="s">
        <v>13012</v>
      </c>
      <c r="AA1640" s="750">
        <v>1</v>
      </c>
      <c r="AB1640" s="750">
        <v>0</v>
      </c>
      <c r="AC1640" s="750">
        <v>0</v>
      </c>
      <c r="AD1640" s="750">
        <v>0</v>
      </c>
      <c r="AE1640" s="750" t="s">
        <v>11475</v>
      </c>
    </row>
    <row r="1641" spans="16:31">
      <c r="P1641" s="750" t="s">
        <v>13019</v>
      </c>
      <c r="Q1641" s="750" t="s">
        <v>13011</v>
      </c>
      <c r="R1641" s="750" t="s">
        <v>11474</v>
      </c>
      <c r="S1641" s="730">
        <v>0.352056302375092</v>
      </c>
      <c r="T1641" s="750" t="s">
        <v>11475</v>
      </c>
      <c r="U1641" s="750" t="s">
        <v>11476</v>
      </c>
      <c r="V1641" s="750" t="s">
        <v>11477</v>
      </c>
      <c r="W1641" s="750" t="s">
        <v>11475</v>
      </c>
      <c r="X1641" s="750">
        <v>7</v>
      </c>
      <c r="Y1641" s="750">
        <v>10</v>
      </c>
      <c r="Z1641" s="750" t="s">
        <v>13012</v>
      </c>
      <c r="AA1641" s="750">
        <v>1</v>
      </c>
      <c r="AB1641" s="750">
        <v>0</v>
      </c>
      <c r="AC1641" s="750">
        <v>0</v>
      </c>
      <c r="AD1641" s="750">
        <v>0</v>
      </c>
      <c r="AE1641" s="750" t="s">
        <v>11475</v>
      </c>
    </row>
    <row r="1642" spans="16:31">
      <c r="P1642" s="750" t="s">
        <v>13020</v>
      </c>
      <c r="Q1642" s="750" t="s">
        <v>13011</v>
      </c>
      <c r="R1642" s="750" t="s">
        <v>11474</v>
      </c>
      <c r="S1642" s="730">
        <v>0.33939928640091399</v>
      </c>
      <c r="T1642" s="750" t="s">
        <v>11475</v>
      </c>
      <c r="U1642" s="750" t="s">
        <v>11476</v>
      </c>
      <c r="V1642" s="750" t="s">
        <v>11477</v>
      </c>
      <c r="W1642" s="750" t="s">
        <v>1142</v>
      </c>
      <c r="X1642" s="750">
        <v>7</v>
      </c>
      <c r="Y1642" s="750">
        <v>11</v>
      </c>
      <c r="Z1642" s="750" t="s">
        <v>13012</v>
      </c>
      <c r="AA1642" s="750">
        <v>0</v>
      </c>
      <c r="AB1642" s="750">
        <v>1</v>
      </c>
      <c r="AC1642" s="750">
        <v>0</v>
      </c>
      <c r="AD1642" s="750">
        <v>0</v>
      </c>
      <c r="AE1642" s="750" t="s">
        <v>11475</v>
      </c>
    </row>
    <row r="1643" spans="16:31">
      <c r="P1643" s="750" t="s">
        <v>13021</v>
      </c>
      <c r="Q1643" s="750" t="s">
        <v>13011</v>
      </c>
      <c r="R1643" s="750" t="s">
        <v>11474</v>
      </c>
      <c r="S1643" s="730">
        <v>0.14295907398750701</v>
      </c>
      <c r="T1643" s="750" t="s">
        <v>11475</v>
      </c>
      <c r="U1643" s="750" t="s">
        <v>11476</v>
      </c>
      <c r="V1643" s="750" t="s">
        <v>11477</v>
      </c>
      <c r="W1643" s="750" t="s">
        <v>957</v>
      </c>
      <c r="X1643" s="750">
        <v>7</v>
      </c>
      <c r="Y1643" s="750">
        <v>11</v>
      </c>
      <c r="Z1643" s="750" t="s">
        <v>13012</v>
      </c>
      <c r="AA1643" s="750">
        <v>0</v>
      </c>
      <c r="AB1643" s="750">
        <v>1</v>
      </c>
      <c r="AC1643" s="750">
        <v>0</v>
      </c>
      <c r="AD1643" s="750">
        <v>0</v>
      </c>
      <c r="AE1643" s="750" t="s">
        <v>11475</v>
      </c>
    </row>
    <row r="1644" spans="16:31">
      <c r="P1644" s="750" t="s">
        <v>13022</v>
      </c>
      <c r="Q1644" s="750" t="s">
        <v>13011</v>
      </c>
      <c r="R1644" s="750" t="s">
        <v>11474</v>
      </c>
      <c r="S1644" s="730">
        <v>8.1421198209873993E-2</v>
      </c>
      <c r="T1644" s="750" t="s">
        <v>11475</v>
      </c>
      <c r="U1644" s="750" t="s">
        <v>11541</v>
      </c>
      <c r="V1644" s="750" t="s">
        <v>11524</v>
      </c>
      <c r="W1644" s="750" t="s">
        <v>957</v>
      </c>
      <c r="X1644" s="750">
        <v>7</v>
      </c>
      <c r="Y1644" s="750">
        <v>11</v>
      </c>
      <c r="Z1644" s="750" t="s">
        <v>13012</v>
      </c>
      <c r="AA1644" s="750">
        <v>0</v>
      </c>
      <c r="AB1644" s="750">
        <v>1</v>
      </c>
      <c r="AC1644" s="750">
        <v>0</v>
      </c>
      <c r="AD1644" s="750">
        <v>0</v>
      </c>
      <c r="AE1644" s="750" t="s">
        <v>11475</v>
      </c>
    </row>
    <row r="1645" spans="16:31">
      <c r="P1645" s="750" t="s">
        <v>13023</v>
      </c>
      <c r="Q1645" s="750" t="s">
        <v>13011</v>
      </c>
      <c r="R1645" s="750" t="s">
        <v>11474</v>
      </c>
      <c r="S1645" s="730">
        <v>0.14270408004313301</v>
      </c>
      <c r="T1645" s="750" t="s">
        <v>11475</v>
      </c>
      <c r="U1645" s="750" t="s">
        <v>11476</v>
      </c>
      <c r="V1645" s="750" t="s">
        <v>11477</v>
      </c>
      <c r="W1645" s="750" t="s">
        <v>957</v>
      </c>
      <c r="X1645" s="750">
        <v>7</v>
      </c>
      <c r="Y1645" s="750">
        <v>11</v>
      </c>
      <c r="Z1645" s="750" t="s">
        <v>13012</v>
      </c>
      <c r="AA1645" s="750">
        <v>0</v>
      </c>
      <c r="AB1645" s="750">
        <v>1</v>
      </c>
      <c r="AC1645" s="750">
        <v>0</v>
      </c>
      <c r="AD1645" s="750">
        <v>0</v>
      </c>
      <c r="AE1645" s="750" t="s">
        <v>11475</v>
      </c>
    </row>
    <row r="1646" spans="16:31">
      <c r="P1646" s="750" t="s">
        <v>13024</v>
      </c>
      <c r="Q1646" s="750" t="s">
        <v>1226</v>
      </c>
      <c r="R1646" s="750" t="s">
        <v>929</v>
      </c>
      <c r="S1646" s="730">
        <v>0.33643659709699603</v>
      </c>
      <c r="T1646" s="750" t="s">
        <v>11475</v>
      </c>
      <c r="U1646" s="750" t="s">
        <v>11492</v>
      </c>
      <c r="V1646" s="750" t="s">
        <v>11493</v>
      </c>
      <c r="W1646" s="750" t="s">
        <v>11475</v>
      </c>
      <c r="X1646" s="750">
        <v>7</v>
      </c>
      <c r="Y1646" s="750">
        <v>10</v>
      </c>
      <c r="Z1646" s="750" t="s">
        <v>13012</v>
      </c>
      <c r="AA1646" s="750">
        <v>1</v>
      </c>
      <c r="AB1646" s="750">
        <v>0</v>
      </c>
      <c r="AC1646" s="750">
        <v>0</v>
      </c>
      <c r="AD1646" s="750">
        <v>0</v>
      </c>
      <c r="AE1646" s="750" t="s">
        <v>11475</v>
      </c>
    </row>
    <row r="1647" spans="16:31">
      <c r="P1647" s="750" t="s">
        <v>13025</v>
      </c>
      <c r="Q1647" s="750" t="s">
        <v>1226</v>
      </c>
      <c r="R1647" s="750" t="s">
        <v>11474</v>
      </c>
      <c r="S1647" s="730">
        <v>0.43296331907424501</v>
      </c>
      <c r="T1647" s="750" t="s">
        <v>11475</v>
      </c>
      <c r="U1647" s="750" t="s">
        <v>11541</v>
      </c>
      <c r="V1647" s="750" t="s">
        <v>11524</v>
      </c>
      <c r="W1647" s="750" t="s">
        <v>11475</v>
      </c>
      <c r="X1647" s="750">
        <v>7</v>
      </c>
      <c r="Y1647" s="750">
        <v>10</v>
      </c>
      <c r="Z1647" s="750" t="s">
        <v>13012</v>
      </c>
      <c r="AA1647" s="750">
        <v>1</v>
      </c>
      <c r="AB1647" s="750">
        <v>0</v>
      </c>
      <c r="AC1647" s="750">
        <v>0</v>
      </c>
      <c r="AD1647" s="750">
        <v>0</v>
      </c>
      <c r="AE1647" s="750" t="s">
        <v>11475</v>
      </c>
    </row>
    <row r="1648" spans="16:31">
      <c r="P1648" s="750" t="s">
        <v>13019</v>
      </c>
      <c r="Q1648" s="750" t="s">
        <v>1226</v>
      </c>
      <c r="R1648" s="750" t="s">
        <v>11474</v>
      </c>
      <c r="S1648" s="730">
        <v>1.1281240625490201</v>
      </c>
      <c r="T1648" s="750" t="s">
        <v>11475</v>
      </c>
      <c r="U1648" s="750" t="s">
        <v>11476</v>
      </c>
      <c r="V1648" s="750" t="s">
        <v>11477</v>
      </c>
      <c r="W1648" s="750" t="s">
        <v>11475</v>
      </c>
      <c r="X1648" s="750">
        <v>7</v>
      </c>
      <c r="Y1648" s="750">
        <v>10</v>
      </c>
      <c r="Z1648" s="750" t="s">
        <v>13012</v>
      </c>
      <c r="AA1648" s="750">
        <v>1</v>
      </c>
      <c r="AB1648" s="750">
        <v>0</v>
      </c>
      <c r="AC1648" s="750">
        <v>0</v>
      </c>
      <c r="AD1648" s="750">
        <v>0</v>
      </c>
      <c r="AE1648" s="750" t="s">
        <v>11475</v>
      </c>
    </row>
    <row r="1649" spans="16:31">
      <c r="P1649" s="750" t="s">
        <v>13026</v>
      </c>
      <c r="Q1649" s="750" t="s">
        <v>1229</v>
      </c>
      <c r="R1649" s="750" t="s">
        <v>11475</v>
      </c>
      <c r="S1649" s="730">
        <v>1.0344503762721001E-2</v>
      </c>
      <c r="T1649" s="750" t="s">
        <v>11475</v>
      </c>
      <c r="U1649" s="750" t="s">
        <v>11541</v>
      </c>
      <c r="V1649" s="750" t="s">
        <v>11524</v>
      </c>
      <c r="W1649" s="750" t="s">
        <v>11475</v>
      </c>
      <c r="X1649" s="750">
        <v>7</v>
      </c>
      <c r="Y1649" s="750">
        <v>12</v>
      </c>
      <c r="Z1649" s="750" t="s">
        <v>13027</v>
      </c>
      <c r="AA1649" s="750">
        <v>0</v>
      </c>
      <c r="AB1649" s="750">
        <v>1</v>
      </c>
      <c r="AC1649" s="750">
        <v>0</v>
      </c>
      <c r="AD1649" s="750">
        <v>0</v>
      </c>
      <c r="AE1649" s="750" t="s">
        <v>11475</v>
      </c>
    </row>
    <row r="1650" spans="16:31">
      <c r="P1650" s="750" t="s">
        <v>13028</v>
      </c>
      <c r="Q1650" s="750" t="s">
        <v>1229</v>
      </c>
      <c r="R1650" s="750" t="s">
        <v>11475</v>
      </c>
      <c r="S1650" s="730">
        <v>0.119333533209024</v>
      </c>
      <c r="T1650" s="750" t="s">
        <v>11475</v>
      </c>
      <c r="U1650" s="750" t="s">
        <v>11541</v>
      </c>
      <c r="V1650" s="750" t="s">
        <v>11524</v>
      </c>
      <c r="W1650" s="750" t="s">
        <v>11475</v>
      </c>
      <c r="X1650" s="750">
        <v>7</v>
      </c>
      <c r="Y1650" s="750">
        <v>12</v>
      </c>
      <c r="Z1650" s="750" t="s">
        <v>13027</v>
      </c>
      <c r="AA1650" s="750">
        <v>0</v>
      </c>
      <c r="AB1650" s="750">
        <v>1</v>
      </c>
      <c r="AC1650" s="750">
        <v>0</v>
      </c>
      <c r="AD1650" s="750">
        <v>0</v>
      </c>
      <c r="AE1650" s="750" t="s">
        <v>11475</v>
      </c>
    </row>
    <row r="1651" spans="16:31">
      <c r="P1651" s="750" t="s">
        <v>13025</v>
      </c>
      <c r="Q1651" s="750" t="s">
        <v>1229</v>
      </c>
      <c r="R1651" s="750" t="s">
        <v>11474</v>
      </c>
      <c r="S1651" s="730">
        <v>1.8592196779226</v>
      </c>
      <c r="T1651" s="750" t="s">
        <v>11475</v>
      </c>
      <c r="U1651" s="750" t="s">
        <v>11541</v>
      </c>
      <c r="V1651" s="750" t="s">
        <v>11524</v>
      </c>
      <c r="W1651" s="750" t="s">
        <v>11475</v>
      </c>
      <c r="X1651" s="750">
        <v>7</v>
      </c>
      <c r="Y1651" s="750">
        <v>12</v>
      </c>
      <c r="Z1651" s="750" t="s">
        <v>13027</v>
      </c>
      <c r="AA1651" s="750">
        <v>1</v>
      </c>
      <c r="AB1651" s="750">
        <v>0</v>
      </c>
      <c r="AC1651" s="750">
        <v>0</v>
      </c>
      <c r="AD1651" s="750">
        <v>0</v>
      </c>
      <c r="AE1651" s="750" t="s">
        <v>11475</v>
      </c>
    </row>
    <row r="1652" spans="16:31">
      <c r="P1652" s="750" t="s">
        <v>13029</v>
      </c>
      <c r="Q1652" s="750" t="s">
        <v>1185</v>
      </c>
      <c r="R1652" s="750" t="s">
        <v>11474</v>
      </c>
      <c r="S1652" s="772"/>
      <c r="T1652" s="750" t="s">
        <v>11475</v>
      </c>
      <c r="U1652" s="750" t="s">
        <v>11541</v>
      </c>
      <c r="V1652" s="750" t="s">
        <v>11524</v>
      </c>
      <c r="W1652" s="750" t="s">
        <v>1142</v>
      </c>
      <c r="X1652" s="750">
        <v>7</v>
      </c>
      <c r="Y1652" s="750">
        <v>12</v>
      </c>
      <c r="Z1652" s="750" t="s">
        <v>13027</v>
      </c>
      <c r="AA1652" s="750">
        <v>0</v>
      </c>
      <c r="AB1652" s="750">
        <v>0</v>
      </c>
      <c r="AC1652" s="750">
        <v>1</v>
      </c>
      <c r="AD1652" s="750">
        <v>0</v>
      </c>
      <c r="AE1652" s="750" t="s">
        <v>11475</v>
      </c>
    </row>
    <row r="1653" spans="16:31">
      <c r="P1653" s="750" t="s">
        <v>13030</v>
      </c>
      <c r="Q1653" s="750" t="s">
        <v>1185</v>
      </c>
      <c r="R1653" s="750" t="s">
        <v>11474</v>
      </c>
      <c r="S1653" s="730">
        <v>1.9552058696297E-2</v>
      </c>
      <c r="T1653" s="750" t="s">
        <v>11475</v>
      </c>
      <c r="U1653" s="750" t="s">
        <v>11541</v>
      </c>
      <c r="V1653" s="750" t="s">
        <v>11524</v>
      </c>
      <c r="W1653" s="750" t="s">
        <v>1142</v>
      </c>
      <c r="X1653" s="750">
        <v>7</v>
      </c>
      <c r="Y1653" s="750">
        <v>12</v>
      </c>
      <c r="Z1653" s="750" t="s">
        <v>13027</v>
      </c>
      <c r="AA1653" s="750">
        <v>0</v>
      </c>
      <c r="AB1653" s="750">
        <v>0</v>
      </c>
      <c r="AC1653" s="750">
        <v>1</v>
      </c>
      <c r="AD1653" s="750">
        <v>0</v>
      </c>
      <c r="AE1653" s="750" t="s">
        <v>11475</v>
      </c>
    </row>
    <row r="1654" spans="16:31">
      <c r="P1654" s="750" t="s">
        <v>13031</v>
      </c>
      <c r="Q1654" s="750" t="s">
        <v>1185</v>
      </c>
      <c r="R1654" s="750" t="s">
        <v>11474</v>
      </c>
      <c r="S1654" s="730">
        <v>6.4955227500736998E-2</v>
      </c>
      <c r="T1654" s="750" t="s">
        <v>11475</v>
      </c>
      <c r="U1654" s="750" t="s">
        <v>11541</v>
      </c>
      <c r="V1654" s="750" t="s">
        <v>11524</v>
      </c>
      <c r="W1654" s="750" t="s">
        <v>1142</v>
      </c>
      <c r="X1654" s="750">
        <v>7</v>
      </c>
      <c r="Y1654" s="750">
        <v>12</v>
      </c>
      <c r="Z1654" s="750" t="s">
        <v>13027</v>
      </c>
      <c r="AA1654" s="750">
        <v>0</v>
      </c>
      <c r="AB1654" s="750">
        <v>0</v>
      </c>
      <c r="AC1654" s="750">
        <v>1</v>
      </c>
      <c r="AD1654" s="750">
        <v>0</v>
      </c>
      <c r="AE1654" s="750" t="s">
        <v>11475</v>
      </c>
    </row>
    <row r="1655" spans="16:31">
      <c r="P1655" s="750" t="s">
        <v>13032</v>
      </c>
      <c r="Q1655" s="750" t="s">
        <v>1185</v>
      </c>
      <c r="R1655" s="750" t="s">
        <v>11474</v>
      </c>
      <c r="S1655" s="730">
        <v>0.47244347098436601</v>
      </c>
      <c r="T1655" s="750" t="s">
        <v>11475</v>
      </c>
      <c r="U1655" s="750" t="s">
        <v>11476</v>
      </c>
      <c r="V1655" s="750" t="s">
        <v>11477</v>
      </c>
      <c r="W1655" s="750" t="s">
        <v>1142</v>
      </c>
      <c r="X1655" s="750">
        <v>7</v>
      </c>
      <c r="Y1655" s="750">
        <v>12</v>
      </c>
      <c r="Z1655" s="750" t="s">
        <v>13027</v>
      </c>
      <c r="AA1655" s="750">
        <v>0</v>
      </c>
      <c r="AB1655" s="750">
        <v>0</v>
      </c>
      <c r="AC1655" s="750">
        <v>1</v>
      </c>
      <c r="AD1655" s="750">
        <v>0</v>
      </c>
      <c r="AE1655" s="750" t="s">
        <v>11475</v>
      </c>
    </row>
    <row r="1656" spans="16:31">
      <c r="P1656" s="750" t="s">
        <v>13033</v>
      </c>
      <c r="Q1656" s="750" t="s">
        <v>1185</v>
      </c>
      <c r="R1656" s="750" t="s">
        <v>11474</v>
      </c>
      <c r="S1656" s="772"/>
      <c r="T1656" s="750" t="s">
        <v>11475</v>
      </c>
      <c r="U1656" s="750" t="s">
        <v>11476</v>
      </c>
      <c r="V1656" s="750" t="s">
        <v>11477</v>
      </c>
      <c r="W1656" s="750" t="s">
        <v>1142</v>
      </c>
      <c r="X1656" s="750">
        <v>7</v>
      </c>
      <c r="Y1656" s="750">
        <v>12</v>
      </c>
      <c r="Z1656" s="750" t="s">
        <v>13027</v>
      </c>
      <c r="AA1656" s="750">
        <v>0</v>
      </c>
      <c r="AB1656" s="750">
        <v>0</v>
      </c>
      <c r="AC1656" s="750">
        <v>1</v>
      </c>
      <c r="AD1656" s="750">
        <v>0</v>
      </c>
      <c r="AE1656" s="750" t="s">
        <v>11475</v>
      </c>
    </row>
    <row r="1657" spans="16:31">
      <c r="P1657" s="750" t="s">
        <v>13025</v>
      </c>
      <c r="Q1657" s="750" t="s">
        <v>1185</v>
      </c>
      <c r="R1657" s="750" t="s">
        <v>11474</v>
      </c>
      <c r="S1657" s="730">
        <v>0.41636847566870799</v>
      </c>
      <c r="T1657" s="750" t="s">
        <v>11475</v>
      </c>
      <c r="U1657" s="750" t="s">
        <v>11541</v>
      </c>
      <c r="V1657" s="750" t="s">
        <v>11524</v>
      </c>
      <c r="W1657" s="750" t="s">
        <v>11475</v>
      </c>
      <c r="X1657" s="750">
        <v>7</v>
      </c>
      <c r="Y1657" s="750">
        <v>12</v>
      </c>
      <c r="Z1657" s="750" t="s">
        <v>13027</v>
      </c>
      <c r="AA1657" s="750">
        <v>1</v>
      </c>
      <c r="AB1657" s="750">
        <v>0</v>
      </c>
      <c r="AC1657" s="750">
        <v>0</v>
      </c>
      <c r="AD1657" s="750">
        <v>0</v>
      </c>
      <c r="AE1657" s="750" t="s">
        <v>11475</v>
      </c>
    </row>
    <row r="1658" spans="16:31">
      <c r="P1658" s="750" t="s">
        <v>13034</v>
      </c>
      <c r="Q1658" s="750" t="s">
        <v>1185</v>
      </c>
      <c r="R1658" s="750" t="s">
        <v>11474</v>
      </c>
      <c r="S1658" s="730">
        <v>0.47633969063195197</v>
      </c>
      <c r="T1658" s="750" t="s">
        <v>11475</v>
      </c>
      <c r="U1658" s="750" t="s">
        <v>11541</v>
      </c>
      <c r="V1658" s="750" t="s">
        <v>11524</v>
      </c>
      <c r="W1658" s="750" t="s">
        <v>11475</v>
      </c>
      <c r="X1658" s="750">
        <v>7</v>
      </c>
      <c r="Y1658" s="750">
        <v>12</v>
      </c>
      <c r="Z1658" s="750" t="s">
        <v>13027</v>
      </c>
      <c r="AA1658" s="750">
        <v>1</v>
      </c>
      <c r="AB1658" s="750">
        <v>0</v>
      </c>
      <c r="AC1658" s="750">
        <v>0</v>
      </c>
      <c r="AD1658" s="750">
        <v>0</v>
      </c>
      <c r="AE1658" s="750" t="s">
        <v>11475</v>
      </c>
    </row>
    <row r="1659" spans="16:31">
      <c r="P1659" s="750" t="s">
        <v>13035</v>
      </c>
      <c r="Q1659" s="750" t="s">
        <v>1185</v>
      </c>
      <c r="R1659" s="750" t="s">
        <v>11474</v>
      </c>
      <c r="S1659" s="730">
        <v>1.1681369681065299</v>
      </c>
      <c r="T1659" s="750" t="s">
        <v>11475</v>
      </c>
      <c r="U1659" s="750" t="s">
        <v>11476</v>
      </c>
      <c r="V1659" s="750" t="s">
        <v>11477</v>
      </c>
      <c r="W1659" s="750" t="s">
        <v>11475</v>
      </c>
      <c r="X1659" s="750">
        <v>7</v>
      </c>
      <c r="Y1659" s="750">
        <v>12</v>
      </c>
      <c r="Z1659" s="750" t="s">
        <v>13027</v>
      </c>
      <c r="AA1659" s="750">
        <v>1</v>
      </c>
      <c r="AB1659" s="750">
        <v>0</v>
      </c>
      <c r="AC1659" s="750">
        <v>1</v>
      </c>
      <c r="AD1659" s="750">
        <v>0</v>
      </c>
      <c r="AE1659" s="750" t="s">
        <v>11475</v>
      </c>
    </row>
    <row r="1660" spans="16:31">
      <c r="P1660" s="750" t="s">
        <v>13036</v>
      </c>
      <c r="Q1660" s="750" t="s">
        <v>1185</v>
      </c>
      <c r="R1660" s="750" t="s">
        <v>11474</v>
      </c>
      <c r="S1660" s="730">
        <v>0.11682921916863601</v>
      </c>
      <c r="T1660" s="750" t="s">
        <v>11475</v>
      </c>
      <c r="U1660" s="750" t="s">
        <v>11476</v>
      </c>
      <c r="V1660" s="750" t="s">
        <v>11477</v>
      </c>
      <c r="W1660" s="750" t="s">
        <v>11475</v>
      </c>
      <c r="X1660" s="750">
        <v>7</v>
      </c>
      <c r="Y1660" s="750">
        <v>12</v>
      </c>
      <c r="Z1660" s="750" t="s">
        <v>13027</v>
      </c>
      <c r="AA1660" s="750">
        <v>1</v>
      </c>
      <c r="AB1660" s="750">
        <v>0</v>
      </c>
      <c r="AC1660" s="750">
        <v>0</v>
      </c>
      <c r="AD1660" s="750">
        <v>0</v>
      </c>
      <c r="AE1660" s="750" t="s">
        <v>11475</v>
      </c>
    </row>
    <row r="1661" spans="16:31">
      <c r="P1661" s="750" t="s">
        <v>13037</v>
      </c>
      <c r="Q1661" s="750" t="s">
        <v>1185</v>
      </c>
      <c r="R1661" s="750" t="s">
        <v>11474</v>
      </c>
      <c r="S1661" s="730">
        <v>8.4340782163816005E-2</v>
      </c>
      <c r="T1661" s="750" t="s">
        <v>11475</v>
      </c>
      <c r="U1661" s="750" t="s">
        <v>11492</v>
      </c>
      <c r="V1661" s="750" t="s">
        <v>11524</v>
      </c>
      <c r="W1661" s="750" t="s">
        <v>11475</v>
      </c>
      <c r="X1661" s="750">
        <v>7</v>
      </c>
      <c r="Y1661" s="750">
        <v>12</v>
      </c>
      <c r="Z1661" s="750" t="s">
        <v>13027</v>
      </c>
      <c r="AA1661" s="750">
        <v>1</v>
      </c>
      <c r="AB1661" s="750">
        <v>0</v>
      </c>
      <c r="AC1661" s="750">
        <v>0</v>
      </c>
      <c r="AD1661" s="750">
        <v>0</v>
      </c>
      <c r="AE1661" s="750" t="s">
        <v>11475</v>
      </c>
    </row>
    <row r="1662" spans="16:31">
      <c r="P1662" s="750" t="s">
        <v>13038</v>
      </c>
      <c r="Q1662" s="750" t="s">
        <v>1335</v>
      </c>
      <c r="R1662" s="750" t="s">
        <v>11474</v>
      </c>
      <c r="S1662" s="730">
        <v>0.108033648125506</v>
      </c>
      <c r="T1662" s="750" t="s">
        <v>11475</v>
      </c>
      <c r="U1662" s="750" t="s">
        <v>11492</v>
      </c>
      <c r="V1662" s="750" t="s">
        <v>11493</v>
      </c>
      <c r="W1662" s="750" t="s">
        <v>11475</v>
      </c>
      <c r="X1662" s="750">
        <v>7</v>
      </c>
      <c r="Y1662" s="750">
        <v>13</v>
      </c>
      <c r="Z1662" s="750" t="s">
        <v>13039</v>
      </c>
      <c r="AA1662" s="750">
        <v>1</v>
      </c>
      <c r="AB1662" s="750">
        <v>0</v>
      </c>
      <c r="AC1662" s="750">
        <v>0</v>
      </c>
      <c r="AD1662" s="750">
        <v>0</v>
      </c>
      <c r="AE1662" s="750" t="s">
        <v>11475</v>
      </c>
    </row>
    <row r="1663" spans="16:31">
      <c r="P1663" s="750" t="s">
        <v>13034</v>
      </c>
      <c r="Q1663" s="750" t="s">
        <v>1335</v>
      </c>
      <c r="R1663" s="750" t="s">
        <v>11474</v>
      </c>
      <c r="S1663" s="730">
        <v>3.9471393648627999E-2</v>
      </c>
      <c r="T1663" s="750" t="s">
        <v>11475</v>
      </c>
      <c r="U1663" s="750" t="s">
        <v>11541</v>
      </c>
      <c r="V1663" s="750" t="s">
        <v>11524</v>
      </c>
      <c r="W1663" s="750" t="s">
        <v>11475</v>
      </c>
      <c r="X1663" s="750">
        <v>7</v>
      </c>
      <c r="Y1663" s="750">
        <v>13</v>
      </c>
      <c r="Z1663" s="750" t="s">
        <v>13039</v>
      </c>
      <c r="AA1663" s="750">
        <v>1</v>
      </c>
      <c r="AB1663" s="750">
        <v>0</v>
      </c>
      <c r="AC1663" s="750">
        <v>0</v>
      </c>
      <c r="AD1663" s="750">
        <v>0</v>
      </c>
      <c r="AE1663" s="750" t="s">
        <v>11475</v>
      </c>
    </row>
    <row r="1664" spans="16:31">
      <c r="P1664" s="750" t="s">
        <v>13036</v>
      </c>
      <c r="Q1664" s="750" t="s">
        <v>1335</v>
      </c>
      <c r="R1664" s="750" t="s">
        <v>11474</v>
      </c>
      <c r="S1664" s="730">
        <v>1.64906035754139</v>
      </c>
      <c r="T1664" s="750" t="s">
        <v>11475</v>
      </c>
      <c r="U1664" s="750" t="s">
        <v>11476</v>
      </c>
      <c r="V1664" s="750" t="s">
        <v>11477</v>
      </c>
      <c r="W1664" s="750" t="s">
        <v>11475</v>
      </c>
      <c r="X1664" s="750">
        <v>7</v>
      </c>
      <c r="Y1664" s="750">
        <v>13</v>
      </c>
      <c r="Z1664" s="750" t="s">
        <v>13039</v>
      </c>
      <c r="AA1664" s="750">
        <v>1</v>
      </c>
      <c r="AB1664" s="750">
        <v>0</v>
      </c>
      <c r="AC1664" s="750">
        <v>0</v>
      </c>
      <c r="AD1664" s="750">
        <v>0</v>
      </c>
      <c r="AE1664" s="750" t="s">
        <v>11475</v>
      </c>
    </row>
    <row r="1665" spans="16:31">
      <c r="P1665" s="750" t="s">
        <v>13040</v>
      </c>
      <c r="Q1665" s="750" t="s">
        <v>1335</v>
      </c>
      <c r="R1665" s="750" t="s">
        <v>11474</v>
      </c>
      <c r="S1665" s="730">
        <v>0.15342721895146</v>
      </c>
      <c r="T1665" s="750" t="s">
        <v>11475</v>
      </c>
      <c r="U1665" s="750" t="s">
        <v>11553</v>
      </c>
      <c r="V1665" s="750" t="s">
        <v>11554</v>
      </c>
      <c r="W1665" s="750" t="s">
        <v>1142</v>
      </c>
      <c r="X1665" s="750">
        <v>7</v>
      </c>
      <c r="Y1665" s="750">
        <v>13</v>
      </c>
      <c r="Z1665" s="750" t="s">
        <v>13039</v>
      </c>
      <c r="AA1665" s="750">
        <v>0</v>
      </c>
      <c r="AB1665" s="750">
        <v>1</v>
      </c>
      <c r="AC1665" s="750">
        <v>0</v>
      </c>
      <c r="AD1665" s="750">
        <v>0</v>
      </c>
      <c r="AE1665" s="750" t="s">
        <v>11475</v>
      </c>
    </row>
    <row r="1666" spans="16:31">
      <c r="P1666" s="750" t="s">
        <v>13038</v>
      </c>
      <c r="Q1666" s="750" t="s">
        <v>1338</v>
      </c>
      <c r="R1666" s="750" t="s">
        <v>11474</v>
      </c>
      <c r="S1666" s="730">
        <v>0.908186385223819</v>
      </c>
      <c r="T1666" s="750" t="s">
        <v>11475</v>
      </c>
      <c r="U1666" s="750" t="s">
        <v>11492</v>
      </c>
      <c r="V1666" s="750" t="s">
        <v>11493</v>
      </c>
      <c r="W1666" s="750" t="s">
        <v>11475</v>
      </c>
      <c r="X1666" s="750">
        <v>7</v>
      </c>
      <c r="Y1666" s="750">
        <v>13</v>
      </c>
      <c r="Z1666" s="750" t="s">
        <v>13039</v>
      </c>
      <c r="AA1666" s="750">
        <v>1</v>
      </c>
      <c r="AB1666" s="750">
        <v>0</v>
      </c>
      <c r="AC1666" s="750">
        <v>0</v>
      </c>
      <c r="AD1666" s="750">
        <v>0</v>
      </c>
      <c r="AE1666" s="750" t="s">
        <v>11475</v>
      </c>
    </row>
    <row r="1667" spans="16:31">
      <c r="P1667" s="750" t="s">
        <v>13036</v>
      </c>
      <c r="Q1667" s="750" t="s">
        <v>1338</v>
      </c>
      <c r="R1667" s="750" t="s">
        <v>11474</v>
      </c>
      <c r="S1667" s="730">
        <v>0.31829033194747502</v>
      </c>
      <c r="T1667" s="750" t="s">
        <v>11475</v>
      </c>
      <c r="U1667" s="750" t="s">
        <v>11476</v>
      </c>
      <c r="V1667" s="750" t="s">
        <v>11477</v>
      </c>
      <c r="W1667" s="750" t="s">
        <v>11475</v>
      </c>
      <c r="X1667" s="750">
        <v>7</v>
      </c>
      <c r="Y1667" s="750">
        <v>13</v>
      </c>
      <c r="Z1667" s="750" t="s">
        <v>13039</v>
      </c>
      <c r="AA1667" s="750">
        <v>1</v>
      </c>
      <c r="AB1667" s="750">
        <v>0</v>
      </c>
      <c r="AC1667" s="750">
        <v>0</v>
      </c>
      <c r="AD1667" s="750">
        <v>0</v>
      </c>
      <c r="AE1667" s="750" t="s">
        <v>11475</v>
      </c>
    </row>
    <row r="1668" spans="16:31">
      <c r="P1668" s="750" t="s">
        <v>13041</v>
      </c>
      <c r="Q1668" s="750" t="s">
        <v>1338</v>
      </c>
      <c r="R1668" s="750" t="s">
        <v>11474</v>
      </c>
      <c r="S1668" s="730">
        <v>0.38769922464129303</v>
      </c>
      <c r="T1668" s="750" t="s">
        <v>11475</v>
      </c>
      <c r="U1668" s="750" t="s">
        <v>11476</v>
      </c>
      <c r="V1668" s="750" t="s">
        <v>11477</v>
      </c>
      <c r="W1668" s="750" t="s">
        <v>11475</v>
      </c>
      <c r="X1668" s="750">
        <v>7</v>
      </c>
      <c r="Y1668" s="750">
        <v>13</v>
      </c>
      <c r="Z1668" s="750" t="s">
        <v>13039</v>
      </c>
      <c r="AA1668" s="750">
        <v>1</v>
      </c>
      <c r="AB1668" s="750">
        <v>0</v>
      </c>
      <c r="AC1668" s="750">
        <v>0</v>
      </c>
      <c r="AD1668" s="750">
        <v>0</v>
      </c>
      <c r="AE1668" s="750" t="s">
        <v>11475</v>
      </c>
    </row>
    <row r="1669" spans="16:31">
      <c r="P1669" s="750" t="s">
        <v>13040</v>
      </c>
      <c r="Q1669" s="750" t="s">
        <v>1338</v>
      </c>
      <c r="R1669" s="750" t="s">
        <v>11474</v>
      </c>
      <c r="S1669" s="730">
        <v>9.1003445366730995E-2</v>
      </c>
      <c r="T1669" s="750" t="s">
        <v>11475</v>
      </c>
      <c r="U1669" s="750" t="s">
        <v>11553</v>
      </c>
      <c r="V1669" s="750" t="s">
        <v>11554</v>
      </c>
      <c r="W1669" s="750" t="s">
        <v>1142</v>
      </c>
      <c r="X1669" s="750">
        <v>7</v>
      </c>
      <c r="Y1669" s="750">
        <v>13</v>
      </c>
      <c r="Z1669" s="750" t="s">
        <v>13039</v>
      </c>
      <c r="AA1669" s="750">
        <v>0</v>
      </c>
      <c r="AB1669" s="750">
        <v>1</v>
      </c>
      <c r="AC1669" s="750">
        <v>0</v>
      </c>
      <c r="AD1669" s="750">
        <v>0</v>
      </c>
      <c r="AE1669" s="750" t="s">
        <v>11475</v>
      </c>
    </row>
  </sheetData>
  <mergeCells count="4">
    <mergeCell ref="D5:G5"/>
    <mergeCell ref="D4:G4"/>
    <mergeCell ref="C17:E17"/>
    <mergeCell ref="C15:G15"/>
  </mergeCells>
  <hyperlinks>
    <hyperlink ref="C18" r:id="rId2" xr:uid="{00000000-0004-0000-1200-000000000000}"/>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outlinePr summaryBelow="0"/>
    <pageSetUpPr fitToPage="1"/>
  </sheetPr>
  <dimension ref="A1:J11"/>
  <sheetViews>
    <sheetView zoomScale="85" zoomScaleNormal="85" workbookViewId="0">
      <pane ySplit="2" topLeftCell="A10" activePane="bottomLeft" state="frozen"/>
      <selection pane="bottomLeft" sqref="A1:H1"/>
    </sheetView>
  </sheetViews>
  <sheetFormatPr defaultRowHeight="15"/>
  <cols>
    <col min="1" max="1" width="15.7109375" style="13" customWidth="1"/>
    <col min="2" max="2" width="10.7109375" customWidth="1"/>
    <col min="3" max="3" width="81.85546875" customWidth="1"/>
    <col min="4" max="6" width="18.5703125" style="2" customWidth="1"/>
    <col min="7" max="7" width="24.85546875" style="2" customWidth="1"/>
    <col min="8" max="8" width="87.42578125" customWidth="1"/>
    <col min="9" max="9" width="44.5703125" customWidth="1"/>
    <col min="10" max="10" width="115.5703125" customWidth="1"/>
  </cols>
  <sheetData>
    <row r="1" spans="1:10" ht="90" customHeight="1" thickBot="1">
      <c r="A1" s="448" t="s">
        <v>5</v>
      </c>
      <c r="B1" s="449"/>
      <c r="C1" s="449"/>
      <c r="D1" s="449"/>
      <c r="E1" s="449"/>
      <c r="F1" s="449"/>
      <c r="G1" s="449"/>
      <c r="H1" s="449"/>
      <c r="I1" s="284" t="s">
        <v>6</v>
      </c>
    </row>
    <row r="2" spans="1:10" ht="47.45" customHeight="1" thickBot="1">
      <c r="A2" s="450" t="s">
        <v>7</v>
      </c>
      <c r="B2" s="451"/>
      <c r="C2" s="285" t="s">
        <v>8</v>
      </c>
      <c r="D2" s="286" t="s">
        <v>9</v>
      </c>
      <c r="E2" s="287" t="s">
        <v>10</v>
      </c>
      <c r="F2" s="287" t="s">
        <v>11</v>
      </c>
      <c r="G2" s="288" t="s">
        <v>12</v>
      </c>
      <c r="H2" s="452" t="s">
        <v>4</v>
      </c>
      <c r="I2" s="453"/>
    </row>
    <row r="3" spans="1:10" ht="120">
      <c r="A3" s="543" t="s">
        <v>13</v>
      </c>
      <c r="B3" s="544"/>
      <c r="C3" s="292" t="s">
        <v>14</v>
      </c>
      <c r="D3" s="306">
        <v>0</v>
      </c>
      <c r="E3" s="290">
        <f>'Mobilization Events - Fires'!E7</f>
        <v>0</v>
      </c>
      <c r="F3" s="290">
        <f t="shared" ref="F3:F8" si="0">IFERROR(E3-D3,0)</f>
        <v>0</v>
      </c>
      <c r="G3" s="307" t="s">
        <v>15</v>
      </c>
      <c r="H3" s="454" t="s">
        <v>16</v>
      </c>
      <c r="I3" s="455"/>
    </row>
    <row r="4" spans="1:10" ht="215.1" customHeight="1">
      <c r="A4" s="545" t="s">
        <v>17</v>
      </c>
      <c r="B4" s="546"/>
      <c r="C4" s="292" t="s">
        <v>18</v>
      </c>
      <c r="D4" s="306">
        <v>0</v>
      </c>
      <c r="E4" s="290">
        <f>'Erection Crew Standby'!B19</f>
        <v>1957357.1428571427</v>
      </c>
      <c r="F4" s="290">
        <f t="shared" si="0"/>
        <v>1957357.1428571427</v>
      </c>
      <c r="G4" s="291" t="s">
        <v>17</v>
      </c>
      <c r="H4" s="454" t="s">
        <v>19</v>
      </c>
      <c r="I4" s="455"/>
    </row>
    <row r="5" spans="1:10" ht="135">
      <c r="A5" s="547" t="s">
        <v>20</v>
      </c>
      <c r="B5" s="445"/>
      <c r="C5" s="296" t="s">
        <v>21</v>
      </c>
      <c r="D5" s="548">
        <v>0</v>
      </c>
      <c r="E5" s="294">
        <f>'Equipment Standby'!I18</f>
        <v>0</v>
      </c>
      <c r="F5" s="294">
        <f t="shared" si="0"/>
        <v>0</v>
      </c>
      <c r="G5" s="295" t="s">
        <v>20</v>
      </c>
      <c r="H5" s="446"/>
      <c r="I5" s="447"/>
    </row>
    <row r="6" spans="1:10" ht="135">
      <c r="A6" s="462" t="s">
        <v>22</v>
      </c>
      <c r="B6" s="463"/>
      <c r="C6" s="292" t="s">
        <v>23</v>
      </c>
      <c r="D6" s="306">
        <v>0</v>
      </c>
      <c r="E6" s="290">
        <f>'Direct Activity Supervision'!C13+'Direct Activity Supervision'!C27+'Direct Activity Supervision'!C41+'Direct Activity Supervision'!C55+'Direct Activity Supervision'!C69</f>
        <v>1695307.7166666663</v>
      </c>
      <c r="F6" s="290">
        <f t="shared" si="0"/>
        <v>1695307.7166666663</v>
      </c>
      <c r="G6" s="291" t="s">
        <v>22</v>
      </c>
      <c r="H6" s="460" t="s">
        <v>24</v>
      </c>
      <c r="I6" s="461"/>
    </row>
    <row r="7" spans="1:10" ht="42.6" customHeight="1">
      <c r="A7" s="467" t="s">
        <v>25</v>
      </c>
      <c r="B7" s="468"/>
      <c r="C7" s="292" t="s">
        <v>26</v>
      </c>
      <c r="D7" s="306">
        <v>0</v>
      </c>
      <c r="E7" s="290">
        <f>'Fire Mitigation - Summary'!B5</f>
        <v>286320.39249999984</v>
      </c>
      <c r="F7" s="290">
        <f t="shared" si="0"/>
        <v>286320.39249999984</v>
      </c>
      <c r="G7" s="307" t="s">
        <v>25</v>
      </c>
      <c r="H7" s="454" t="s">
        <v>27</v>
      </c>
      <c r="I7" s="455"/>
    </row>
    <row r="8" spans="1:10" ht="134.1" customHeight="1">
      <c r="A8" s="465" t="s">
        <v>28</v>
      </c>
      <c r="B8" s="466"/>
      <c r="C8" s="292" t="s">
        <v>29</v>
      </c>
      <c r="D8" s="306">
        <v>0</v>
      </c>
      <c r="E8" s="290">
        <f>'Camps - Mandays'!D21+'Camps - Mandays'!B10</f>
        <v>109200</v>
      </c>
      <c r="F8" s="290">
        <f t="shared" si="0"/>
        <v>109200</v>
      </c>
      <c r="G8" s="291" t="s">
        <v>30</v>
      </c>
      <c r="H8" s="454" t="s">
        <v>31</v>
      </c>
      <c r="I8" s="455"/>
    </row>
    <row r="9" spans="1:10" ht="230.1" customHeight="1" thickBot="1">
      <c r="A9" s="549" t="s">
        <v>32</v>
      </c>
      <c r="B9" s="550"/>
      <c r="C9" s="292" t="s">
        <v>33</v>
      </c>
      <c r="D9" s="289">
        <v>0</v>
      </c>
      <c r="E9" s="290">
        <f>'All Season Access - Summary'!B5</f>
        <v>0</v>
      </c>
      <c r="F9" s="290">
        <f t="shared" ref="F9" si="1">IFERROR(E9-D9,0)</f>
        <v>0</v>
      </c>
      <c r="G9" s="291" t="s">
        <v>32</v>
      </c>
      <c r="H9" s="454" t="s">
        <v>34</v>
      </c>
      <c r="I9" s="464"/>
      <c r="J9" s="293"/>
    </row>
    <row r="10" spans="1:10" ht="111" customHeight="1" thickTop="1" thickBot="1">
      <c r="A10" s="456" t="s">
        <v>35</v>
      </c>
      <c r="B10" s="457"/>
      <c r="C10" s="297"/>
      <c r="D10" s="298">
        <f>SUM(D7:D9)</f>
        <v>0</v>
      </c>
      <c r="E10" s="299">
        <f>SUM(E3:E9)</f>
        <v>4048185.2520238087</v>
      </c>
      <c r="F10" s="299">
        <f>SUM(F3:F9)</f>
        <v>4048185.2520238087</v>
      </c>
      <c r="G10" s="299"/>
      <c r="H10" s="458"/>
      <c r="I10" s="459"/>
    </row>
    <row r="11" spans="1:10" ht="16.5" thickTop="1">
      <c r="B11" s="50"/>
      <c r="C11" s="50"/>
      <c r="D11" s="300"/>
      <c r="E11" s="301"/>
      <c r="F11" s="301"/>
      <c r="G11" s="301"/>
      <c r="H11" s="302"/>
    </row>
  </sheetData>
  <mergeCells count="19">
    <mergeCell ref="A10:B10"/>
    <mergeCell ref="H10:I10"/>
    <mergeCell ref="H6:I6"/>
    <mergeCell ref="A6:B6"/>
    <mergeCell ref="A9:B9"/>
    <mergeCell ref="H9:I9"/>
    <mergeCell ref="A8:B8"/>
    <mergeCell ref="H8:I8"/>
    <mergeCell ref="A7:B7"/>
    <mergeCell ref="H7:I7"/>
    <mergeCell ref="A5:B5"/>
    <mergeCell ref="H5:I5"/>
    <mergeCell ref="A1:H1"/>
    <mergeCell ref="A2:B2"/>
    <mergeCell ref="H2:I2"/>
    <mergeCell ref="A4:B4"/>
    <mergeCell ref="H4:I4"/>
    <mergeCell ref="A3:B3"/>
    <mergeCell ref="H3:I3"/>
  </mergeCells>
  <hyperlinks>
    <hyperlink ref="G7" location="'Fire Mitigation - Summary'!A1" display="Fire Mitigation" xr:uid="{00000000-0004-0000-0100-000000000000}"/>
    <hyperlink ref="G9" location="'All Season Access - Summary'!A1" display="All Season Access" xr:uid="{00000000-0004-0000-0100-000001000000}"/>
    <hyperlink ref="G4" location="'Erection Crew Standby'!A1" display="Erection Crew Standby" xr:uid="{00000000-0004-0000-0100-000002000000}"/>
    <hyperlink ref="G3" location="'Mobilization Events - Fires'!A1" display="Mobilization Events - Fire" xr:uid="{00000000-0004-0000-0100-000003000000}"/>
    <hyperlink ref="G5" location="'Equipment Standby'!A1" display="Equipment Standby" xr:uid="{00000000-0004-0000-0100-000004000000}"/>
    <hyperlink ref="G6" location="'Direct Activity Supervision'!A1" display="Direct Activity Supervision" xr:uid="{00000000-0004-0000-0100-000005000000}"/>
    <hyperlink ref="G8" location="'Camps - Mandays'!A1" display="Camps - Mandays" xr:uid="{00000000-0004-0000-0100-000006000000}"/>
  </hyperlinks>
  <pageMargins left="0.7" right="0.7" top="0.75" bottom="0.75" header="0.3" footer="0.3"/>
  <pageSetup paperSize="17" scale="55" orientation="landscape" r:id="rId1"/>
  <drawing r:id="rId2"/>
  <legacyDrawing r:id="rId3"/>
  <oleObjects>
    <mc:AlternateContent xmlns:mc="http://schemas.openxmlformats.org/markup-compatibility/2006">
      <mc:Choice Requires="x14">
        <oleObject progId="Visio.Drawing.15" shapeId="17409" r:id="rId4">
          <objectPr defaultSize="0" autoPict="0" r:id="rId5">
            <anchor moveWithCells="1">
              <from>
                <xdr:col>0</xdr:col>
                <xdr:colOff>200025</xdr:colOff>
                <xdr:row>0</xdr:row>
                <xdr:rowOff>180975</xdr:rowOff>
              </from>
              <to>
                <xdr:col>2</xdr:col>
                <xdr:colOff>476250</xdr:colOff>
                <xdr:row>0</xdr:row>
                <xdr:rowOff>1009650</xdr:rowOff>
              </to>
            </anchor>
          </objectPr>
        </oleObject>
      </mc:Choice>
      <mc:Fallback>
        <oleObject progId="Visio.Drawing.15" shapeId="17409" r:id="rId4"/>
      </mc:Fallback>
    </mc:AlternateContent>
    <mc:AlternateContent xmlns:mc="http://schemas.openxmlformats.org/markup-compatibility/2006">
      <mc:Choice Requires="x14">
        <oleObject progId="Visio.Drawing.15" shapeId="17410" r:id="rId6">
          <objectPr defaultSize="0" autoPict="0" r:id="rId7">
            <anchor moveWithCells="1">
              <from>
                <xdr:col>7</xdr:col>
                <xdr:colOff>4933950</xdr:colOff>
                <xdr:row>0</xdr:row>
                <xdr:rowOff>38100</xdr:rowOff>
              </from>
              <to>
                <xdr:col>8</xdr:col>
                <xdr:colOff>0</xdr:colOff>
                <xdr:row>0</xdr:row>
                <xdr:rowOff>1114425</xdr:rowOff>
              </to>
            </anchor>
          </objectPr>
        </oleObject>
      </mc:Choice>
      <mc:Fallback>
        <oleObject progId="Visio.Drawing.15" shapeId="17410"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39997558519241921"/>
  </sheetPr>
  <dimension ref="A1:K324"/>
  <sheetViews>
    <sheetView topLeftCell="A25" workbookViewId="0">
      <selection activeCell="G47" sqref="G47"/>
    </sheetView>
  </sheetViews>
  <sheetFormatPr defaultRowHeight="15"/>
  <cols>
    <col min="1" max="1" width="33.42578125" bestFit="1" customWidth="1"/>
    <col min="2" max="2" width="9.5703125" bestFit="1" customWidth="1"/>
    <col min="3" max="4" width="13.140625" bestFit="1" customWidth="1"/>
    <col min="5" max="5" width="27" style="409" bestFit="1" customWidth="1"/>
    <col min="6" max="6" width="11.5703125" bestFit="1" customWidth="1"/>
    <col min="7" max="7" width="12.5703125" style="409" bestFit="1" customWidth="1"/>
    <col min="8" max="8" width="20" style="409" customWidth="1"/>
    <col min="9" max="9" width="12.140625" customWidth="1"/>
    <col min="10" max="10" width="13.28515625" customWidth="1"/>
    <col min="11" max="11" width="11.5703125" bestFit="1" customWidth="1"/>
  </cols>
  <sheetData>
    <row r="1" spans="1:11" ht="23.25">
      <c r="A1" s="418" t="s">
        <v>13042</v>
      </c>
      <c r="E1"/>
      <c r="G1"/>
      <c r="H1"/>
    </row>
    <row r="2" spans="1:11" ht="25.5">
      <c r="A2" s="773" t="s">
        <v>11479</v>
      </c>
      <c r="B2" s="773"/>
      <c r="C2" s="774" t="s">
        <v>13043</v>
      </c>
      <c r="D2" s="774" t="s">
        <v>13044</v>
      </c>
      <c r="E2" s="775" t="s">
        <v>13045</v>
      </c>
      <c r="F2" s="776" t="s">
        <v>13046</v>
      </c>
      <c r="G2" s="777" t="s">
        <v>13047</v>
      </c>
      <c r="H2" s="778" t="s">
        <v>13048</v>
      </c>
    </row>
    <row r="3" spans="1:11">
      <c r="A3" s="779" t="s">
        <v>13049</v>
      </c>
      <c r="B3" s="779"/>
      <c r="C3" s="730">
        <f>SUM('All Season Access - Roads Built'!X:X)</f>
        <v>37.772356032749997</v>
      </c>
      <c r="D3" s="780">
        <f>C3*E22</f>
        <v>469990.51410154323</v>
      </c>
      <c r="E3" s="781">
        <f>SUM('All Season Access - Roads Built'!Y:Y)</f>
        <v>4.4253488199999991</v>
      </c>
      <c r="F3" s="782">
        <f>E3*E56</f>
        <v>0</v>
      </c>
      <c r="G3" s="782" t="e">
        <f>GETPIVOTDATA("SubTotal",[71]Summary!$A$16,"Net","Rig/Access Mat Handling")*1.2</f>
        <v>#REF!</v>
      </c>
      <c r="H3" s="782" t="e">
        <f>G3+F3+D3</f>
        <v>#REF!</v>
      </c>
      <c r="K3" s="416"/>
    </row>
    <row r="4" spans="1:11">
      <c r="A4" s="415" t="s">
        <v>13050</v>
      </c>
      <c r="E4"/>
      <c r="G4"/>
      <c r="H4" s="410"/>
    </row>
    <row r="5" spans="1:11">
      <c r="E5"/>
      <c r="G5"/>
      <c r="H5" s="413"/>
    </row>
    <row r="6" spans="1:11">
      <c r="E6"/>
      <c r="G6"/>
      <c r="H6" s="413"/>
    </row>
    <row r="7" spans="1:11">
      <c r="A7" s="414" t="s">
        <v>13051</v>
      </c>
      <c r="E7"/>
      <c r="G7"/>
      <c r="H7" s="413"/>
    </row>
    <row r="8" spans="1:11">
      <c r="A8" s="414"/>
      <c r="E8"/>
      <c r="G8"/>
      <c r="H8" s="413"/>
    </row>
    <row r="9" spans="1:11">
      <c r="A9" s="538" t="s">
        <v>13044</v>
      </c>
      <c r="B9" s="538"/>
      <c r="E9"/>
      <c r="F9" s="99"/>
      <c r="G9"/>
      <c r="H9"/>
    </row>
    <row r="10" spans="1:11">
      <c r="A10" s="783"/>
      <c r="B10" s="783"/>
      <c r="C10" s="784" t="s">
        <v>13052</v>
      </c>
      <c r="D10" s="784"/>
      <c r="E10">
        <v>11</v>
      </c>
      <c r="F10" s="27"/>
      <c r="G10"/>
      <c r="H10"/>
    </row>
    <row r="11" spans="1:11">
      <c r="A11" s="785" t="s">
        <v>687</v>
      </c>
      <c r="B11" s="786" t="s">
        <v>510</v>
      </c>
      <c r="C11" s="785" t="s">
        <v>13053</v>
      </c>
      <c r="D11" s="785" t="s">
        <v>13054</v>
      </c>
      <c r="E11" s="785" t="s">
        <v>13055</v>
      </c>
      <c r="F11" s="27"/>
      <c r="G11"/>
      <c r="H11"/>
    </row>
    <row r="12" spans="1:11">
      <c r="A12" s="750" t="s">
        <v>13056</v>
      </c>
      <c r="B12" s="787">
        <v>146.96</v>
      </c>
      <c r="C12" s="710">
        <v>1</v>
      </c>
      <c r="D12" s="710">
        <v>1</v>
      </c>
      <c r="E12" s="788">
        <f>D12*B12*$E$10*C12</f>
        <v>1616.5600000000002</v>
      </c>
      <c r="F12" s="27"/>
      <c r="G12"/>
      <c r="H12"/>
    </row>
    <row r="13" spans="1:11">
      <c r="A13" s="750" t="s">
        <v>13057</v>
      </c>
      <c r="B13" s="725">
        <v>73.08</v>
      </c>
      <c r="C13" s="710">
        <v>1</v>
      </c>
      <c r="D13" s="710">
        <v>1</v>
      </c>
      <c r="E13" s="788">
        <f>D13*B13*$E$10*C13</f>
        <v>803.88</v>
      </c>
      <c r="F13" s="27"/>
      <c r="G13"/>
      <c r="H13"/>
    </row>
    <row r="14" spans="1:11">
      <c r="A14" s="750" t="s">
        <v>13058</v>
      </c>
      <c r="B14" s="725">
        <v>243.75</v>
      </c>
      <c r="C14" s="710">
        <v>2</v>
      </c>
      <c r="D14" s="710">
        <v>1</v>
      </c>
      <c r="E14" s="788">
        <f>D14*B14*C14</f>
        <v>487.5</v>
      </c>
      <c r="F14" s="27"/>
      <c r="G14"/>
      <c r="H14"/>
    </row>
    <row r="15" spans="1:11">
      <c r="A15" s="750" t="s">
        <v>13059</v>
      </c>
      <c r="B15" s="787">
        <v>131.47999999999999</v>
      </c>
      <c r="C15" s="710">
        <v>1</v>
      </c>
      <c r="D15" s="710">
        <v>1</v>
      </c>
      <c r="E15" s="788">
        <f>D15*B15*$E$10*C15</f>
        <v>1446.28</v>
      </c>
      <c r="F15" s="27"/>
      <c r="G15"/>
      <c r="H15"/>
    </row>
    <row r="16" spans="1:11">
      <c r="A16" s="750" t="s">
        <v>2052</v>
      </c>
      <c r="B16" s="725">
        <v>75</v>
      </c>
      <c r="C16" s="710">
        <v>1</v>
      </c>
      <c r="D16" s="710">
        <v>1</v>
      </c>
      <c r="E16" s="788">
        <f>D16*B16*$E$10*C16</f>
        <v>825</v>
      </c>
      <c r="F16" s="27"/>
      <c r="G16"/>
      <c r="H16"/>
    </row>
    <row r="17" spans="1:8">
      <c r="A17" s="750" t="s">
        <v>11506</v>
      </c>
      <c r="B17" s="725">
        <v>210</v>
      </c>
      <c r="C17" s="710" t="s">
        <v>13060</v>
      </c>
      <c r="D17" s="710" t="s">
        <v>13060</v>
      </c>
      <c r="E17" s="788">
        <f>F17*B17</f>
        <v>420</v>
      </c>
      <c r="F17" s="27">
        <f>C13*D13+C16*D16</f>
        <v>2</v>
      </c>
      <c r="G17"/>
      <c r="H17"/>
    </row>
    <row r="18" spans="1:8">
      <c r="A18" s="750"/>
      <c r="B18" s="725"/>
      <c r="C18" s="710"/>
      <c r="D18" s="710"/>
      <c r="E18" s="788"/>
      <c r="F18" s="27"/>
      <c r="G18"/>
      <c r="H18"/>
    </row>
    <row r="19" spans="1:8">
      <c r="B19" s="390"/>
      <c r="C19" s="789" t="s">
        <v>813</v>
      </c>
      <c r="D19" s="789"/>
      <c r="E19" s="411">
        <f>SUM(E12:E18)</f>
        <v>5599.22</v>
      </c>
      <c r="F19" s="27"/>
      <c r="G19"/>
      <c r="H19"/>
    </row>
    <row r="20" spans="1:8">
      <c r="B20" s="390"/>
      <c r="C20" s="790" t="s">
        <v>13061</v>
      </c>
      <c r="D20" s="791"/>
      <c r="E20" s="792">
        <v>450</v>
      </c>
      <c r="G20"/>
      <c r="H20"/>
    </row>
    <row r="21" spans="1:8">
      <c r="B21" s="390"/>
      <c r="C21" s="790" t="s">
        <v>13062</v>
      </c>
      <c r="D21" s="791"/>
      <c r="E21" s="792">
        <f>E19</f>
        <v>5599.22</v>
      </c>
      <c r="G21"/>
      <c r="H21"/>
    </row>
    <row r="22" spans="1:8">
      <c r="B22" s="390"/>
      <c r="C22" s="790" t="s">
        <v>13063</v>
      </c>
      <c r="D22" s="791"/>
      <c r="E22" s="792">
        <f>E21/E20*1000</f>
        <v>12442.711111111112</v>
      </c>
      <c r="G22"/>
      <c r="H22"/>
    </row>
    <row r="23" spans="1:8">
      <c r="E23"/>
      <c r="G23"/>
      <c r="H23"/>
    </row>
    <row r="24" spans="1:8">
      <c r="E24"/>
      <c r="G24"/>
      <c r="H24"/>
    </row>
    <row r="25" spans="1:8">
      <c r="E25"/>
      <c r="G25"/>
      <c r="H25"/>
    </row>
    <row r="26" spans="1:8">
      <c r="A26" s="538" t="s">
        <v>13064</v>
      </c>
      <c r="B26" s="538"/>
      <c r="E26"/>
      <c r="F26" s="99"/>
      <c r="G26"/>
      <c r="H26"/>
    </row>
    <row r="27" spans="1:8">
      <c r="A27" s="783"/>
      <c r="B27" s="783"/>
      <c r="C27" s="784" t="s">
        <v>13052</v>
      </c>
      <c r="D27" s="784"/>
      <c r="E27">
        <v>11</v>
      </c>
      <c r="G27"/>
      <c r="H27"/>
    </row>
    <row r="28" spans="1:8">
      <c r="A28" s="785" t="s">
        <v>687</v>
      </c>
      <c r="B28" s="786" t="s">
        <v>510</v>
      </c>
      <c r="C28" s="785" t="s">
        <v>13053</v>
      </c>
      <c r="D28" s="785" t="s">
        <v>13054</v>
      </c>
      <c r="E28" s="785" t="s">
        <v>13055</v>
      </c>
      <c r="G28"/>
      <c r="H28"/>
    </row>
    <row r="29" spans="1:8">
      <c r="A29" s="750" t="s">
        <v>13056</v>
      </c>
      <c r="B29" s="787">
        <v>146.96</v>
      </c>
      <c r="C29" s="710">
        <v>2</v>
      </c>
      <c r="D29" s="710">
        <v>2</v>
      </c>
      <c r="E29" s="788">
        <f>D29*B29*$E$27*C29</f>
        <v>6466.2400000000007</v>
      </c>
      <c r="G29"/>
      <c r="H29"/>
    </row>
    <row r="30" spans="1:8">
      <c r="A30" s="750" t="s">
        <v>13057</v>
      </c>
      <c r="B30" s="725">
        <v>73.08</v>
      </c>
      <c r="C30" s="710">
        <v>2</v>
      </c>
      <c r="D30" s="710">
        <v>2</v>
      </c>
      <c r="E30" s="788">
        <f>D30*B30*$E$27*C30</f>
        <v>3215.52</v>
      </c>
      <c r="G30"/>
      <c r="H30"/>
    </row>
    <row r="31" spans="1:8">
      <c r="A31" s="750" t="s">
        <v>13058</v>
      </c>
      <c r="B31" s="725">
        <v>243.75</v>
      </c>
      <c r="C31" s="710">
        <v>2</v>
      </c>
      <c r="D31" s="710">
        <v>2</v>
      </c>
      <c r="E31" s="788">
        <f>D31*B31*C31</f>
        <v>975</v>
      </c>
      <c r="G31"/>
      <c r="H31"/>
    </row>
    <row r="32" spans="1:8">
      <c r="A32" s="750" t="s">
        <v>13065</v>
      </c>
      <c r="B32" s="725">
        <v>60</v>
      </c>
      <c r="C32" s="710">
        <v>1</v>
      </c>
      <c r="D32" s="710">
        <v>2</v>
      </c>
      <c r="E32" s="788">
        <f>D32*B32*$E$27*C32</f>
        <v>1320</v>
      </c>
      <c r="G32"/>
      <c r="H32"/>
    </row>
    <row r="33" spans="1:8">
      <c r="A33" s="750" t="s">
        <v>11506</v>
      </c>
      <c r="B33" s="725">
        <v>210</v>
      </c>
      <c r="C33" s="710" t="s">
        <v>13060</v>
      </c>
      <c r="D33" s="710" t="s">
        <v>13060</v>
      </c>
      <c r="E33" s="788">
        <f>F33*B33</f>
        <v>1260</v>
      </c>
      <c r="F33" s="27">
        <f>C30*D30+C32*D32</f>
        <v>6</v>
      </c>
      <c r="G33"/>
      <c r="H33"/>
    </row>
    <row r="34" spans="1:8">
      <c r="A34" s="750"/>
      <c r="B34" s="725"/>
      <c r="C34" s="710"/>
      <c r="D34" s="710"/>
      <c r="E34" s="788"/>
      <c r="G34"/>
      <c r="H34" s="410"/>
    </row>
    <row r="35" spans="1:8">
      <c r="B35" s="390"/>
      <c r="C35" s="789" t="s">
        <v>813</v>
      </c>
      <c r="D35" s="789"/>
      <c r="E35" s="411">
        <v>13236.76</v>
      </c>
      <c r="G35"/>
      <c r="H35" s="410"/>
    </row>
    <row r="36" spans="1:8">
      <c r="B36" s="390"/>
      <c r="C36" s="99"/>
      <c r="D36" s="99"/>
      <c r="E36"/>
      <c r="G36"/>
      <c r="H36" s="410"/>
    </row>
    <row r="37" spans="1:8">
      <c r="B37" s="390"/>
      <c r="C37" s="793"/>
      <c r="D37" s="794"/>
      <c r="E37" s="795"/>
      <c r="G37"/>
      <c r="H37" s="410"/>
    </row>
    <row r="38" spans="1:8">
      <c r="E38" s="410"/>
      <c r="G38" s="410"/>
      <c r="H38" s="410"/>
    </row>
    <row r="39" spans="1:8">
      <c r="E39" s="410"/>
      <c r="G39" s="410"/>
      <c r="H39" s="410"/>
    </row>
    <row r="40" spans="1:8">
      <c r="E40" s="410"/>
      <c r="G40" s="410"/>
      <c r="H40" s="410"/>
    </row>
    <row r="41" spans="1:8">
      <c r="E41" s="410"/>
      <c r="G41" s="410"/>
      <c r="H41" s="410"/>
    </row>
    <row r="42" spans="1:8">
      <c r="A42" s="538" t="s">
        <v>13046</v>
      </c>
      <c r="B42" s="538"/>
      <c r="E42"/>
      <c r="G42"/>
      <c r="H42" s="27"/>
    </row>
    <row r="43" spans="1:8">
      <c r="A43" s="783"/>
      <c r="B43" s="783"/>
      <c r="C43" s="784" t="s">
        <v>13052</v>
      </c>
      <c r="D43" s="784"/>
      <c r="E43">
        <v>11</v>
      </c>
      <c r="F43" s="27"/>
      <c r="G43"/>
      <c r="H43"/>
    </row>
    <row r="44" spans="1:8">
      <c r="A44" s="785" t="s">
        <v>687</v>
      </c>
      <c r="B44" s="786" t="s">
        <v>510</v>
      </c>
      <c r="C44" s="785" t="s">
        <v>13053</v>
      </c>
      <c r="D44" s="785" t="s">
        <v>13054</v>
      </c>
      <c r="E44" s="785" t="s">
        <v>13055</v>
      </c>
      <c r="F44" s="27"/>
      <c r="G44"/>
      <c r="H44"/>
    </row>
    <row r="45" spans="1:8">
      <c r="A45" s="750" t="s">
        <v>13056</v>
      </c>
      <c r="B45" s="787">
        <v>146.96</v>
      </c>
      <c r="C45" s="710">
        <v>1</v>
      </c>
      <c r="D45" s="710">
        <v>1</v>
      </c>
      <c r="E45" s="788">
        <f>D45*B45*$E$43*C45</f>
        <v>1616.5600000000002</v>
      </c>
      <c r="F45" s="27"/>
      <c r="G45"/>
      <c r="H45"/>
    </row>
    <row r="46" spans="1:8">
      <c r="A46" s="750" t="s">
        <v>13057</v>
      </c>
      <c r="B46" s="725">
        <v>73.08</v>
      </c>
      <c r="C46" s="710">
        <v>1</v>
      </c>
      <c r="D46" s="710">
        <v>1</v>
      </c>
      <c r="E46" s="788">
        <f>D46*B46*$E$43*C46</f>
        <v>803.88</v>
      </c>
      <c r="F46" s="27"/>
      <c r="G46"/>
      <c r="H46"/>
    </row>
    <row r="47" spans="1:8">
      <c r="A47" s="750" t="s">
        <v>3047</v>
      </c>
      <c r="B47" s="787">
        <v>55.2</v>
      </c>
      <c r="C47" s="710">
        <v>5</v>
      </c>
      <c r="D47" s="710">
        <v>1</v>
      </c>
      <c r="E47" s="788">
        <f>D47*B47*$E$43*C47</f>
        <v>3036</v>
      </c>
      <c r="F47" s="27"/>
      <c r="G47"/>
      <c r="H47"/>
    </row>
    <row r="48" spans="1:8">
      <c r="A48" s="750" t="s">
        <v>2103</v>
      </c>
      <c r="B48" s="725">
        <v>70</v>
      </c>
      <c r="C48" s="710">
        <v>5</v>
      </c>
      <c r="D48" s="710">
        <v>1</v>
      </c>
      <c r="E48" s="788">
        <f>D48*B48*$E$43*C48</f>
        <v>3850</v>
      </c>
      <c r="F48" s="27"/>
      <c r="G48"/>
      <c r="H48"/>
    </row>
    <row r="49" spans="1:9">
      <c r="A49" s="750" t="s">
        <v>13058</v>
      </c>
      <c r="B49" s="725">
        <v>243.75</v>
      </c>
      <c r="C49" s="710">
        <v>2</v>
      </c>
      <c r="D49" s="710">
        <v>1</v>
      </c>
      <c r="E49" s="788">
        <f>D49*B49*C49</f>
        <v>487.5</v>
      </c>
      <c r="F49" s="27"/>
      <c r="G49"/>
      <c r="H49"/>
    </row>
    <row r="50" spans="1:9">
      <c r="A50" s="750" t="s">
        <v>13065</v>
      </c>
      <c r="B50" s="725">
        <v>60</v>
      </c>
      <c r="C50" s="710">
        <v>2</v>
      </c>
      <c r="D50" s="710">
        <v>1</v>
      </c>
      <c r="E50" s="788">
        <f>D50*B50*$E$43*C50</f>
        <v>1320</v>
      </c>
      <c r="F50" s="27"/>
      <c r="G50"/>
      <c r="H50"/>
    </row>
    <row r="51" spans="1:9">
      <c r="A51" s="750" t="s">
        <v>11506</v>
      </c>
      <c r="B51" s="725">
        <v>210</v>
      </c>
      <c r="C51" s="710" t="s">
        <v>13060</v>
      </c>
      <c r="D51" s="710" t="s">
        <v>13060</v>
      </c>
      <c r="E51" s="788">
        <f>F51*B51</f>
        <v>1680</v>
      </c>
      <c r="F51" s="27">
        <f>C46*D46+C50*D50+C48*D48</f>
        <v>8</v>
      </c>
      <c r="G51"/>
      <c r="H51"/>
    </row>
    <row r="52" spans="1:9">
      <c r="A52" s="750"/>
      <c r="B52" s="725"/>
      <c r="C52" s="710"/>
      <c r="D52" s="710"/>
      <c r="E52" s="788"/>
      <c r="F52" s="27"/>
      <c r="G52"/>
      <c r="H52"/>
    </row>
    <row r="53" spans="1:9">
      <c r="B53" s="390"/>
      <c r="C53" s="789" t="s">
        <v>813</v>
      </c>
      <c r="D53" s="789"/>
      <c r="E53" s="411">
        <v>12793.94</v>
      </c>
      <c r="G53"/>
      <c r="H53"/>
    </row>
    <row r="54" spans="1:9">
      <c r="B54" s="390"/>
      <c r="C54" s="793"/>
      <c r="D54" s="794"/>
      <c r="E54" s="795"/>
      <c r="F54" s="412"/>
      <c r="G54"/>
      <c r="H54"/>
    </row>
    <row r="55" spans="1:9">
      <c r="B55" s="390"/>
      <c r="C55" s="793"/>
      <c r="D55" s="794"/>
      <c r="E55" s="795"/>
      <c r="G55"/>
      <c r="H55"/>
      <c r="I55" s="412"/>
    </row>
    <row r="56" spans="1:9">
      <c r="C56" s="793"/>
      <c r="D56" s="794"/>
      <c r="E56" s="795"/>
      <c r="G56"/>
      <c r="H56"/>
    </row>
    <row r="57" spans="1:9">
      <c r="E57"/>
      <c r="G57" s="410"/>
      <c r="H57" s="410"/>
    </row>
    <row r="58" spans="1:9">
      <c r="E58" s="410"/>
      <c r="G58" s="410"/>
      <c r="H58" s="410"/>
    </row>
    <row r="59" spans="1:9">
      <c r="E59" s="410"/>
      <c r="G59" s="410"/>
      <c r="H59" s="410"/>
    </row>
    <row r="60" spans="1:9">
      <c r="E60" s="410"/>
      <c r="G60" s="410"/>
      <c r="H60" s="410"/>
    </row>
    <row r="61" spans="1:9">
      <c r="E61" s="410"/>
      <c r="G61" s="410"/>
      <c r="H61" s="410"/>
    </row>
    <row r="62" spans="1:9">
      <c r="E62" s="410"/>
      <c r="G62" s="410"/>
      <c r="H62" s="410"/>
    </row>
    <row r="63" spans="1:9">
      <c r="E63" s="410"/>
      <c r="G63" s="410"/>
      <c r="H63" s="410"/>
    </row>
    <row r="64" spans="1:9">
      <c r="A64" s="537" t="s">
        <v>13066</v>
      </c>
      <c r="B64" s="537"/>
      <c r="D64" s="99"/>
      <c r="E64" s="99"/>
      <c r="G64" s="27"/>
      <c r="H64"/>
    </row>
    <row r="65" spans="1:10">
      <c r="A65" s="796"/>
      <c r="B65" s="796"/>
      <c r="D65" s="784" t="s">
        <v>13052</v>
      </c>
      <c r="E65" s="784"/>
      <c r="F65">
        <v>11</v>
      </c>
      <c r="G65" s="27"/>
      <c r="H65"/>
    </row>
    <row r="66" spans="1:10">
      <c r="A66" s="785" t="s">
        <v>687</v>
      </c>
      <c r="B66" s="786" t="s">
        <v>510</v>
      </c>
      <c r="C66" s="785" t="s">
        <v>13067</v>
      </c>
      <c r="D66" s="785" t="s">
        <v>13053</v>
      </c>
      <c r="E66" s="785" t="s">
        <v>13054</v>
      </c>
      <c r="F66" s="785" t="s">
        <v>13055</v>
      </c>
      <c r="G66" s="27"/>
      <c r="H66"/>
    </row>
    <row r="67" spans="1:10">
      <c r="A67" s="750" t="s">
        <v>13068</v>
      </c>
      <c r="B67" s="787">
        <v>126.98</v>
      </c>
      <c r="C67" s="750" t="s">
        <v>1771</v>
      </c>
      <c r="D67" s="710">
        <v>1</v>
      </c>
      <c r="E67" s="710">
        <v>2</v>
      </c>
      <c r="F67" s="788">
        <f>E67*B67*$F$65*D67</f>
        <v>2793.56</v>
      </c>
      <c r="G67" s="27"/>
      <c r="H67"/>
    </row>
    <row r="68" spans="1:10">
      <c r="A68" s="750" t="s">
        <v>2052</v>
      </c>
      <c r="B68" s="725">
        <v>75</v>
      </c>
      <c r="C68" s="750" t="s">
        <v>1771</v>
      </c>
      <c r="D68" s="710">
        <v>1</v>
      </c>
      <c r="E68" s="710">
        <v>2</v>
      </c>
      <c r="F68" s="788">
        <f>E68*B68*$F$65*D68</f>
        <v>1650</v>
      </c>
      <c r="G68" s="27"/>
      <c r="H68"/>
    </row>
    <row r="69" spans="1:10">
      <c r="A69" s="750" t="s">
        <v>13069</v>
      </c>
      <c r="B69" s="725">
        <v>243.75</v>
      </c>
      <c r="C69" s="750" t="s">
        <v>1771</v>
      </c>
      <c r="D69" s="710">
        <v>1</v>
      </c>
      <c r="E69" s="710">
        <v>2</v>
      </c>
      <c r="F69" s="788">
        <f>E69*B69*D69</f>
        <v>487.5</v>
      </c>
      <c r="G69" s="27"/>
      <c r="H69"/>
    </row>
    <row r="70" spans="1:10">
      <c r="A70" s="750" t="s">
        <v>11506</v>
      </c>
      <c r="B70" s="725">
        <v>210</v>
      </c>
      <c r="C70" s="750" t="s">
        <v>1755</v>
      </c>
      <c r="D70" s="710" t="s">
        <v>13060</v>
      </c>
      <c r="E70" s="710" t="s">
        <v>13060</v>
      </c>
      <c r="F70" s="750">
        <f>G70*B70</f>
        <v>420</v>
      </c>
      <c r="G70" s="27">
        <f>E68*D68</f>
        <v>2</v>
      </c>
      <c r="H70"/>
    </row>
    <row r="71" spans="1:10">
      <c r="A71" s="750"/>
      <c r="B71" s="725"/>
      <c r="C71" s="750"/>
      <c r="D71" s="710"/>
      <c r="E71" s="710"/>
      <c r="F71" s="788"/>
      <c r="G71" s="27"/>
      <c r="H71"/>
    </row>
    <row r="72" spans="1:10">
      <c r="C72" s="390"/>
      <c r="D72" s="99"/>
      <c r="E72" s="411" t="s">
        <v>813</v>
      </c>
      <c r="F72" s="411">
        <f>SUM(F67:F70)</f>
        <v>5351.0599999999995</v>
      </c>
      <c r="G72"/>
      <c r="H72"/>
    </row>
    <row r="73" spans="1:10">
      <c r="E73" s="797" t="s">
        <v>13070</v>
      </c>
      <c r="F73" s="792">
        <f>F72/2</f>
        <v>2675.5299999999997</v>
      </c>
      <c r="G73"/>
      <c r="H73"/>
    </row>
    <row r="74" spans="1:10">
      <c r="E74" s="798" t="s">
        <v>13071</v>
      </c>
      <c r="F74" s="792">
        <f>F73*20</f>
        <v>53510.599999999991</v>
      </c>
      <c r="G74"/>
      <c r="H74"/>
    </row>
    <row r="75" spans="1:10">
      <c r="E75"/>
      <c r="G75"/>
      <c r="H75"/>
    </row>
    <row r="76" spans="1:10">
      <c r="E76"/>
      <c r="G76"/>
      <c r="H76"/>
      <c r="J76" s="412"/>
    </row>
    <row r="77" spans="1:10">
      <c r="B77" s="390"/>
      <c r="E77"/>
      <c r="G77"/>
      <c r="H77"/>
    </row>
    <row r="78" spans="1:10">
      <c r="A78" s="537" t="s">
        <v>13072</v>
      </c>
      <c r="B78" s="537"/>
      <c r="E78"/>
      <c r="F78" s="99"/>
      <c r="G78" s="99"/>
      <c r="H78"/>
    </row>
    <row r="79" spans="1:10">
      <c r="A79" s="796"/>
      <c r="B79" s="796"/>
      <c r="D79" s="784" t="s">
        <v>13052</v>
      </c>
      <c r="E79" s="784"/>
      <c r="F79">
        <v>11</v>
      </c>
      <c r="G79"/>
      <c r="H79"/>
    </row>
    <row r="80" spans="1:10">
      <c r="A80" s="785" t="s">
        <v>687</v>
      </c>
      <c r="B80" s="786" t="s">
        <v>510</v>
      </c>
      <c r="C80" s="785" t="s">
        <v>13067</v>
      </c>
      <c r="D80" s="785" t="s">
        <v>13053</v>
      </c>
      <c r="E80" s="785" t="s">
        <v>13054</v>
      </c>
      <c r="F80" s="785" t="s">
        <v>13055</v>
      </c>
      <c r="G80"/>
      <c r="H80"/>
    </row>
    <row r="81" spans="1:8">
      <c r="A81" s="750" t="s">
        <v>13056</v>
      </c>
      <c r="B81" s="787">
        <v>146.96</v>
      </c>
      <c r="C81" s="750" t="s">
        <v>1771</v>
      </c>
      <c r="D81" s="710">
        <v>2</v>
      </c>
      <c r="E81" s="710">
        <v>3</v>
      </c>
      <c r="F81" s="788">
        <f>E81*B81*$F$79*D81</f>
        <v>9699.36</v>
      </c>
      <c r="G81"/>
      <c r="H81"/>
    </row>
    <row r="82" spans="1:8">
      <c r="A82" s="750" t="s">
        <v>13057</v>
      </c>
      <c r="B82" s="725">
        <v>73.08</v>
      </c>
      <c r="C82" s="750" t="s">
        <v>1771</v>
      </c>
      <c r="D82" s="710">
        <v>2</v>
      </c>
      <c r="E82" s="710">
        <v>3</v>
      </c>
      <c r="F82" s="788">
        <f>E82*B82*$F$79*D82</f>
        <v>4823.2800000000007</v>
      </c>
      <c r="G82"/>
      <c r="H82"/>
    </row>
    <row r="83" spans="1:8">
      <c r="A83" s="750" t="s">
        <v>13065</v>
      </c>
      <c r="B83" s="725">
        <v>60</v>
      </c>
      <c r="C83" s="750" t="s">
        <v>1771</v>
      </c>
      <c r="D83" s="710">
        <v>1</v>
      </c>
      <c r="E83" s="710">
        <v>3</v>
      </c>
      <c r="F83" s="788">
        <f>E83*B83*$F$79*D83</f>
        <v>1980</v>
      </c>
      <c r="G83"/>
      <c r="H83"/>
    </row>
    <row r="84" spans="1:8">
      <c r="A84" s="750" t="s">
        <v>13058</v>
      </c>
      <c r="B84" s="725">
        <v>243.75</v>
      </c>
      <c r="C84" s="750" t="s">
        <v>1755</v>
      </c>
      <c r="D84" s="710">
        <v>2</v>
      </c>
      <c r="E84" s="710">
        <v>3</v>
      </c>
      <c r="F84" s="788">
        <f>E84*B84*D84</f>
        <v>1462.5</v>
      </c>
      <c r="G84"/>
      <c r="H84"/>
    </row>
    <row r="85" spans="1:8">
      <c r="A85" s="750" t="s">
        <v>11506</v>
      </c>
      <c r="B85" s="725">
        <v>210</v>
      </c>
      <c r="C85" s="750" t="s">
        <v>13060</v>
      </c>
      <c r="D85" s="710" t="s">
        <v>13060</v>
      </c>
      <c r="E85" s="710" t="s">
        <v>13060</v>
      </c>
      <c r="F85" s="788">
        <f>G85*B85</f>
        <v>1890</v>
      </c>
      <c r="G85" s="27">
        <f>D83*E83+D82*E82</f>
        <v>9</v>
      </c>
      <c r="H85"/>
    </row>
    <row r="86" spans="1:8">
      <c r="A86" s="750" t="s">
        <v>518</v>
      </c>
      <c r="B86" s="725">
        <v>95</v>
      </c>
      <c r="C86" s="750" t="s">
        <v>13073</v>
      </c>
      <c r="D86" s="710">
        <v>1</v>
      </c>
      <c r="E86" s="710">
        <v>1</v>
      </c>
      <c r="F86" s="788">
        <f>E86*B86*$F$79*D86</f>
        <v>1045</v>
      </c>
      <c r="G86"/>
      <c r="H86"/>
    </row>
    <row r="87" spans="1:8">
      <c r="A87" s="750" t="s">
        <v>13058</v>
      </c>
      <c r="B87" s="725">
        <v>243.75</v>
      </c>
      <c r="C87" s="750" t="s">
        <v>1755</v>
      </c>
      <c r="D87" s="710">
        <v>1</v>
      </c>
      <c r="E87" s="710">
        <v>1</v>
      </c>
      <c r="F87" s="788">
        <f>E87*B87*D87</f>
        <v>243.75</v>
      </c>
      <c r="G87"/>
      <c r="H87"/>
    </row>
    <row r="88" spans="1:8">
      <c r="A88" s="750"/>
      <c r="B88" s="725"/>
      <c r="C88" s="750"/>
      <c r="D88" s="710"/>
      <c r="E88" s="710"/>
      <c r="F88" s="788">
        <f>E88*B88*$I$27</f>
        <v>0</v>
      </c>
      <c r="G88"/>
      <c r="H88"/>
    </row>
    <row r="89" spans="1:8">
      <c r="B89" s="390"/>
      <c r="D89" s="99"/>
      <c r="E89" s="99"/>
      <c r="F89" s="411">
        <f>SUM(F81:F88)</f>
        <v>21143.89</v>
      </c>
      <c r="G89"/>
      <c r="H89"/>
    </row>
    <row r="90" spans="1:8">
      <c r="B90" s="390"/>
      <c r="D90" s="99"/>
      <c r="E90" s="99"/>
      <c r="G90"/>
      <c r="H90"/>
    </row>
    <row r="91" spans="1:8">
      <c r="B91" s="390"/>
      <c r="D91" s="790" t="s">
        <v>13074</v>
      </c>
      <c r="E91" s="791"/>
      <c r="F91" s="792">
        <f>F89/3</f>
        <v>7047.9633333333331</v>
      </c>
      <c r="G91"/>
      <c r="H91"/>
    </row>
    <row r="92" spans="1:8">
      <c r="C92" s="410"/>
      <c r="D92" s="790" t="s">
        <v>13075</v>
      </c>
      <c r="E92" s="791"/>
      <c r="F92" s="799">
        <f>F91*0.5*19</f>
        <v>66955.651666666672</v>
      </c>
      <c r="G92" t="s">
        <v>13076</v>
      </c>
      <c r="H92"/>
    </row>
    <row r="93" spans="1:8">
      <c r="C93" s="410"/>
      <c r="E93" s="410"/>
      <c r="F93" s="410"/>
      <c r="G93"/>
      <c r="H93"/>
    </row>
    <row r="94" spans="1:8">
      <c r="C94" s="410"/>
      <c r="E94" s="410"/>
      <c r="F94" s="410"/>
      <c r="G94"/>
      <c r="H94"/>
    </row>
    <row r="95" spans="1:8">
      <c r="E95" s="410"/>
      <c r="G95" s="410"/>
      <c r="H95" s="410"/>
    </row>
    <row r="96" spans="1:8">
      <c r="E96" s="410"/>
      <c r="G96" s="410"/>
      <c r="H96" s="410"/>
    </row>
    <row r="97" spans="5:8">
      <c r="E97" s="410"/>
      <c r="G97" s="410"/>
      <c r="H97" s="410"/>
    </row>
    <row r="98" spans="5:8">
      <c r="E98" s="410"/>
      <c r="G98" s="410"/>
      <c r="H98" s="410"/>
    </row>
    <row r="99" spans="5:8">
      <c r="E99" s="410"/>
      <c r="G99" s="410"/>
      <c r="H99" s="410"/>
    </row>
    <row r="100" spans="5:8">
      <c r="E100" s="410"/>
      <c r="G100" s="410"/>
      <c r="H100" s="410"/>
    </row>
    <row r="101" spans="5:8">
      <c r="E101" s="410"/>
      <c r="G101" s="410"/>
      <c r="H101" s="410"/>
    </row>
    <row r="102" spans="5:8">
      <c r="E102" s="410"/>
      <c r="G102" s="410"/>
      <c r="H102" s="410"/>
    </row>
    <row r="103" spans="5:8">
      <c r="E103" s="410"/>
      <c r="G103" s="410"/>
      <c r="H103" s="410"/>
    </row>
    <row r="104" spans="5:8">
      <c r="E104" s="410"/>
      <c r="G104" s="410"/>
      <c r="H104" s="410"/>
    </row>
    <row r="105" spans="5:8">
      <c r="E105" s="410"/>
      <c r="G105" s="410"/>
      <c r="H105" s="410"/>
    </row>
    <row r="106" spans="5:8">
      <c r="E106" s="410"/>
      <c r="G106" s="410"/>
      <c r="H106" s="410"/>
    </row>
    <row r="107" spans="5:8">
      <c r="E107" s="410"/>
      <c r="G107" s="410"/>
      <c r="H107" s="410"/>
    </row>
    <row r="108" spans="5:8">
      <c r="E108" s="410"/>
      <c r="G108" s="410"/>
      <c r="H108" s="410"/>
    </row>
    <row r="109" spans="5:8">
      <c r="E109" s="410"/>
      <c r="G109" s="410"/>
      <c r="H109" s="410"/>
    </row>
    <row r="110" spans="5:8">
      <c r="E110" s="410"/>
      <c r="G110" s="410"/>
      <c r="H110" s="410"/>
    </row>
    <row r="111" spans="5:8">
      <c r="E111" s="410"/>
      <c r="G111" s="410"/>
      <c r="H111" s="410"/>
    </row>
    <row r="112" spans="5:8">
      <c r="E112" s="410"/>
      <c r="G112" s="410"/>
      <c r="H112" s="410"/>
    </row>
    <row r="113" spans="5:8">
      <c r="E113" s="410"/>
      <c r="G113" s="410"/>
      <c r="H113" s="410"/>
    </row>
    <row r="114" spans="5:8">
      <c r="E114" s="410"/>
      <c r="G114" s="410"/>
      <c r="H114" s="410"/>
    </row>
    <row r="115" spans="5:8">
      <c r="E115" s="410"/>
      <c r="G115" s="410"/>
      <c r="H115" s="410"/>
    </row>
    <row r="116" spans="5:8">
      <c r="E116" s="410"/>
      <c r="G116" s="410"/>
      <c r="H116" s="410"/>
    </row>
    <row r="117" spans="5:8">
      <c r="E117" s="410"/>
      <c r="G117" s="410"/>
      <c r="H117" s="410"/>
    </row>
    <row r="118" spans="5:8">
      <c r="E118" s="410"/>
      <c r="G118" s="410"/>
      <c r="H118" s="410"/>
    </row>
    <row r="119" spans="5:8">
      <c r="E119" s="410"/>
      <c r="G119" s="410"/>
      <c r="H119" s="410"/>
    </row>
    <row r="120" spans="5:8">
      <c r="E120" s="410"/>
      <c r="G120" s="410"/>
      <c r="H120" s="410"/>
    </row>
    <row r="121" spans="5:8">
      <c r="E121" s="410"/>
      <c r="G121" s="410"/>
      <c r="H121" s="410"/>
    </row>
    <row r="122" spans="5:8">
      <c r="E122" s="410"/>
      <c r="G122" s="410"/>
      <c r="H122" s="410"/>
    </row>
    <row r="123" spans="5:8">
      <c r="E123" s="410"/>
      <c r="G123" s="410"/>
      <c r="H123" s="410"/>
    </row>
    <row r="124" spans="5:8">
      <c r="E124" s="410"/>
      <c r="G124" s="410"/>
      <c r="H124" s="410"/>
    </row>
    <row r="125" spans="5:8">
      <c r="E125" s="410"/>
      <c r="G125" s="410"/>
      <c r="H125" s="410"/>
    </row>
    <row r="126" spans="5:8">
      <c r="E126" s="410"/>
      <c r="G126" s="410"/>
      <c r="H126" s="410"/>
    </row>
    <row r="127" spans="5:8">
      <c r="E127" s="410"/>
      <c r="G127" s="410"/>
      <c r="H127" s="410"/>
    </row>
    <row r="128" spans="5:8">
      <c r="E128" s="410"/>
      <c r="G128" s="410"/>
      <c r="H128" s="410"/>
    </row>
    <row r="129" spans="5:8">
      <c r="E129" s="410"/>
      <c r="G129" s="410"/>
      <c r="H129" s="410"/>
    </row>
    <row r="130" spans="5:8">
      <c r="E130" s="410"/>
      <c r="G130" s="410"/>
      <c r="H130" s="410"/>
    </row>
    <row r="131" spans="5:8">
      <c r="E131" s="410"/>
      <c r="G131" s="410"/>
      <c r="H131" s="410"/>
    </row>
    <row r="132" spans="5:8">
      <c r="E132" s="410"/>
      <c r="G132" s="410"/>
      <c r="H132" s="410"/>
    </row>
    <row r="133" spans="5:8">
      <c r="E133" s="410"/>
      <c r="G133" s="410"/>
      <c r="H133" s="410"/>
    </row>
    <row r="134" spans="5:8">
      <c r="E134" s="410"/>
      <c r="G134" s="410"/>
      <c r="H134" s="410"/>
    </row>
    <row r="135" spans="5:8">
      <c r="E135" s="410"/>
      <c r="G135" s="410"/>
      <c r="H135" s="410"/>
    </row>
    <row r="136" spans="5:8">
      <c r="E136" s="410"/>
      <c r="G136" s="410"/>
      <c r="H136" s="410"/>
    </row>
    <row r="137" spans="5:8">
      <c r="E137" s="410"/>
      <c r="G137" s="410"/>
      <c r="H137" s="410"/>
    </row>
    <row r="138" spans="5:8">
      <c r="E138" s="410"/>
      <c r="G138" s="410"/>
      <c r="H138" s="410"/>
    </row>
    <row r="139" spans="5:8">
      <c r="E139" s="410"/>
      <c r="G139" s="410"/>
      <c r="H139" s="410"/>
    </row>
    <row r="140" spans="5:8">
      <c r="E140" s="410"/>
      <c r="G140" s="410"/>
      <c r="H140" s="410"/>
    </row>
    <row r="141" spans="5:8">
      <c r="E141" s="410"/>
      <c r="G141" s="410"/>
      <c r="H141" s="410"/>
    </row>
    <row r="142" spans="5:8">
      <c r="E142" s="410"/>
      <c r="G142" s="410"/>
      <c r="H142" s="410"/>
    </row>
    <row r="143" spans="5:8">
      <c r="E143" s="410"/>
      <c r="G143" s="410"/>
      <c r="H143" s="410"/>
    </row>
    <row r="144" spans="5:8">
      <c r="E144" s="410"/>
      <c r="G144" s="410"/>
      <c r="H144" s="410"/>
    </row>
    <row r="145" spans="5:8">
      <c r="E145" s="410"/>
      <c r="G145" s="410"/>
      <c r="H145" s="410"/>
    </row>
    <row r="146" spans="5:8">
      <c r="E146" s="410"/>
      <c r="G146" s="410"/>
      <c r="H146" s="410"/>
    </row>
    <row r="147" spans="5:8">
      <c r="E147" s="410"/>
      <c r="G147" s="410"/>
      <c r="H147" s="410"/>
    </row>
    <row r="148" spans="5:8">
      <c r="E148" s="410"/>
      <c r="G148" s="410"/>
      <c r="H148" s="410"/>
    </row>
    <row r="149" spans="5:8">
      <c r="E149" s="410"/>
      <c r="G149" s="410"/>
      <c r="H149" s="410"/>
    </row>
    <row r="150" spans="5:8">
      <c r="E150" s="410"/>
      <c r="G150" s="410"/>
      <c r="H150" s="410"/>
    </row>
    <row r="151" spans="5:8">
      <c r="E151" s="410"/>
      <c r="G151" s="410"/>
      <c r="H151" s="410"/>
    </row>
    <row r="152" spans="5:8">
      <c r="E152" s="410"/>
      <c r="G152" s="410"/>
      <c r="H152" s="410"/>
    </row>
    <row r="153" spans="5:8">
      <c r="E153" s="410"/>
      <c r="G153" s="410"/>
      <c r="H153" s="410"/>
    </row>
    <row r="154" spans="5:8">
      <c r="E154" s="410"/>
      <c r="G154" s="410"/>
      <c r="H154" s="410"/>
    </row>
    <row r="155" spans="5:8">
      <c r="E155" s="410"/>
      <c r="G155" s="410"/>
      <c r="H155" s="410"/>
    </row>
    <row r="156" spans="5:8">
      <c r="E156" s="410"/>
      <c r="G156" s="410"/>
      <c r="H156" s="410"/>
    </row>
    <row r="157" spans="5:8">
      <c r="E157" s="410"/>
      <c r="G157" s="410"/>
      <c r="H157" s="410"/>
    </row>
    <row r="158" spans="5:8">
      <c r="E158" s="410"/>
      <c r="G158" s="410"/>
      <c r="H158" s="410"/>
    </row>
    <row r="159" spans="5:8">
      <c r="E159" s="410"/>
      <c r="G159" s="410"/>
      <c r="H159" s="410"/>
    </row>
    <row r="160" spans="5:8">
      <c r="E160" s="410"/>
      <c r="G160" s="410"/>
      <c r="H160" s="410"/>
    </row>
    <row r="161" spans="5:8">
      <c r="E161" s="410"/>
      <c r="G161" s="410"/>
      <c r="H161" s="410"/>
    </row>
    <row r="162" spans="5:8">
      <c r="E162" s="410"/>
      <c r="G162" s="410"/>
      <c r="H162" s="410"/>
    </row>
    <row r="163" spans="5:8">
      <c r="E163" s="410"/>
      <c r="G163" s="410"/>
      <c r="H163" s="410"/>
    </row>
    <row r="164" spans="5:8">
      <c r="E164" s="410"/>
      <c r="G164" s="410"/>
      <c r="H164" s="410"/>
    </row>
    <row r="165" spans="5:8">
      <c r="E165" s="410"/>
      <c r="G165" s="410"/>
      <c r="H165" s="410"/>
    </row>
    <row r="166" spans="5:8">
      <c r="E166" s="410"/>
      <c r="G166" s="410"/>
      <c r="H166" s="410"/>
    </row>
    <row r="167" spans="5:8">
      <c r="E167" s="410"/>
      <c r="G167" s="410"/>
      <c r="H167" s="410"/>
    </row>
    <row r="168" spans="5:8">
      <c r="E168" s="410"/>
      <c r="G168" s="410"/>
      <c r="H168" s="410"/>
    </row>
    <row r="169" spans="5:8">
      <c r="E169" s="410"/>
      <c r="G169" s="410"/>
      <c r="H169" s="410"/>
    </row>
    <row r="170" spans="5:8">
      <c r="E170" s="410"/>
      <c r="G170" s="410"/>
      <c r="H170" s="410"/>
    </row>
    <row r="171" spans="5:8">
      <c r="E171" s="410"/>
      <c r="G171" s="410"/>
      <c r="H171" s="410"/>
    </row>
    <row r="172" spans="5:8">
      <c r="E172" s="410"/>
      <c r="G172" s="410"/>
      <c r="H172" s="410"/>
    </row>
    <row r="173" spans="5:8">
      <c r="E173" s="410"/>
      <c r="G173" s="410"/>
      <c r="H173" s="410"/>
    </row>
    <row r="174" spans="5:8">
      <c r="E174" s="410"/>
      <c r="G174" s="410"/>
      <c r="H174" s="410"/>
    </row>
    <row r="175" spans="5:8">
      <c r="E175" s="410"/>
      <c r="G175" s="410"/>
      <c r="H175" s="410"/>
    </row>
    <row r="176" spans="5:8">
      <c r="E176" s="410"/>
      <c r="G176" s="410"/>
      <c r="H176" s="410"/>
    </row>
    <row r="177" spans="5:8">
      <c r="E177" s="410"/>
      <c r="G177" s="410"/>
      <c r="H177" s="410"/>
    </row>
    <row r="178" spans="5:8">
      <c r="E178" s="410"/>
      <c r="G178" s="410"/>
      <c r="H178" s="410"/>
    </row>
    <row r="179" spans="5:8">
      <c r="E179" s="410"/>
      <c r="G179" s="410"/>
      <c r="H179" s="410"/>
    </row>
    <row r="180" spans="5:8">
      <c r="E180" s="410"/>
      <c r="G180" s="410"/>
      <c r="H180" s="410"/>
    </row>
    <row r="181" spans="5:8">
      <c r="E181" s="410"/>
      <c r="G181" s="410"/>
      <c r="H181" s="410"/>
    </row>
    <row r="182" spans="5:8">
      <c r="E182" s="410"/>
      <c r="G182" s="410"/>
      <c r="H182" s="410"/>
    </row>
    <row r="183" spans="5:8">
      <c r="E183" s="410"/>
      <c r="G183" s="410"/>
      <c r="H183" s="410"/>
    </row>
    <row r="184" spans="5:8">
      <c r="E184" s="410"/>
      <c r="G184" s="410"/>
      <c r="H184" s="410"/>
    </row>
    <row r="185" spans="5:8">
      <c r="E185" s="410"/>
      <c r="G185" s="410"/>
      <c r="H185" s="410"/>
    </row>
    <row r="186" spans="5:8">
      <c r="E186" s="410"/>
      <c r="G186" s="410"/>
      <c r="H186" s="410"/>
    </row>
    <row r="187" spans="5:8">
      <c r="E187" s="410"/>
      <c r="G187" s="410"/>
      <c r="H187" s="410"/>
    </row>
    <row r="188" spans="5:8">
      <c r="E188" s="410"/>
      <c r="G188" s="410"/>
      <c r="H188" s="410"/>
    </row>
    <row r="189" spans="5:8">
      <c r="E189" s="410"/>
      <c r="G189" s="410"/>
      <c r="H189" s="410"/>
    </row>
    <row r="190" spans="5:8">
      <c r="E190" s="410"/>
      <c r="G190" s="410"/>
      <c r="H190" s="410"/>
    </row>
    <row r="191" spans="5:8">
      <c r="E191" s="410"/>
      <c r="G191" s="410"/>
      <c r="H191" s="410"/>
    </row>
    <row r="192" spans="5:8">
      <c r="E192" s="410"/>
      <c r="G192" s="410"/>
      <c r="H192" s="410"/>
    </row>
    <row r="193" spans="5:8">
      <c r="E193" s="410"/>
      <c r="G193" s="410"/>
      <c r="H193" s="410"/>
    </row>
    <row r="194" spans="5:8">
      <c r="E194" s="410"/>
      <c r="G194" s="410"/>
      <c r="H194" s="410"/>
    </row>
    <row r="195" spans="5:8">
      <c r="E195" s="410"/>
      <c r="G195" s="410"/>
      <c r="H195" s="410"/>
    </row>
    <row r="196" spans="5:8">
      <c r="E196" s="410"/>
      <c r="G196" s="410"/>
      <c r="H196" s="410"/>
    </row>
    <row r="197" spans="5:8">
      <c r="E197" s="410"/>
      <c r="G197" s="410"/>
      <c r="H197" s="410"/>
    </row>
    <row r="198" spans="5:8">
      <c r="E198" s="410"/>
      <c r="G198" s="410"/>
      <c r="H198" s="410"/>
    </row>
    <row r="199" spans="5:8">
      <c r="E199" s="410"/>
      <c r="G199" s="410"/>
      <c r="H199" s="410"/>
    </row>
    <row r="200" spans="5:8">
      <c r="E200" s="410"/>
      <c r="G200" s="410"/>
      <c r="H200" s="410"/>
    </row>
    <row r="201" spans="5:8">
      <c r="E201" s="410"/>
      <c r="G201" s="410"/>
      <c r="H201" s="410"/>
    </row>
    <row r="202" spans="5:8">
      <c r="E202" s="410"/>
      <c r="G202" s="410"/>
      <c r="H202" s="410"/>
    </row>
    <row r="203" spans="5:8">
      <c r="E203" s="410"/>
      <c r="G203" s="410"/>
      <c r="H203" s="410"/>
    </row>
    <row r="204" spans="5:8">
      <c r="E204" s="410"/>
      <c r="G204" s="410"/>
      <c r="H204" s="410"/>
    </row>
    <row r="205" spans="5:8">
      <c r="E205" s="410"/>
      <c r="G205" s="410"/>
      <c r="H205" s="410"/>
    </row>
    <row r="206" spans="5:8">
      <c r="E206" s="410"/>
      <c r="G206" s="410"/>
      <c r="H206" s="410"/>
    </row>
    <row r="207" spans="5:8">
      <c r="E207" s="410"/>
      <c r="G207" s="410"/>
      <c r="H207" s="410"/>
    </row>
    <row r="208" spans="5:8">
      <c r="E208" s="410"/>
      <c r="G208" s="410"/>
      <c r="H208" s="410"/>
    </row>
    <row r="209" spans="5:8">
      <c r="E209" s="410"/>
      <c r="G209" s="410"/>
      <c r="H209" s="410"/>
    </row>
    <row r="210" spans="5:8">
      <c r="E210" s="410"/>
      <c r="G210" s="410"/>
      <c r="H210" s="410"/>
    </row>
    <row r="211" spans="5:8">
      <c r="E211" s="410"/>
      <c r="G211" s="410"/>
      <c r="H211" s="410"/>
    </row>
    <row r="212" spans="5:8">
      <c r="E212" s="410"/>
      <c r="G212" s="410"/>
      <c r="H212" s="410"/>
    </row>
    <row r="213" spans="5:8">
      <c r="E213" s="410"/>
      <c r="G213" s="410"/>
      <c r="H213" s="410"/>
    </row>
    <row r="214" spans="5:8">
      <c r="E214" s="410"/>
      <c r="G214" s="410"/>
      <c r="H214" s="410"/>
    </row>
    <row r="215" spans="5:8">
      <c r="E215" s="410"/>
      <c r="G215" s="410"/>
      <c r="H215" s="410"/>
    </row>
    <row r="216" spans="5:8">
      <c r="E216" s="410"/>
      <c r="G216" s="410"/>
      <c r="H216" s="410"/>
    </row>
    <row r="217" spans="5:8">
      <c r="E217" s="410"/>
      <c r="G217" s="410"/>
      <c r="H217" s="410"/>
    </row>
    <row r="218" spans="5:8">
      <c r="E218" s="410"/>
      <c r="G218" s="410"/>
      <c r="H218" s="410"/>
    </row>
    <row r="219" spans="5:8">
      <c r="E219" s="410"/>
      <c r="G219" s="410"/>
      <c r="H219" s="410"/>
    </row>
    <row r="220" spans="5:8">
      <c r="E220" s="410"/>
      <c r="G220" s="410"/>
      <c r="H220" s="410"/>
    </row>
    <row r="221" spans="5:8">
      <c r="E221" s="410"/>
      <c r="G221" s="410"/>
      <c r="H221" s="410"/>
    </row>
    <row r="222" spans="5:8">
      <c r="E222" s="410"/>
      <c r="G222" s="410"/>
      <c r="H222" s="410"/>
    </row>
    <row r="223" spans="5:8">
      <c r="E223" s="410"/>
      <c r="G223" s="410"/>
      <c r="H223" s="410"/>
    </row>
    <row r="224" spans="5:8">
      <c r="E224" s="410"/>
      <c r="G224" s="410"/>
      <c r="H224" s="410"/>
    </row>
    <row r="225" spans="5:8">
      <c r="E225" s="410"/>
      <c r="G225" s="410"/>
      <c r="H225" s="410"/>
    </row>
    <row r="226" spans="5:8">
      <c r="E226" s="410"/>
      <c r="G226" s="410"/>
      <c r="H226" s="410"/>
    </row>
    <row r="227" spans="5:8">
      <c r="E227" s="410"/>
      <c r="G227" s="410"/>
      <c r="H227" s="410"/>
    </row>
    <row r="228" spans="5:8">
      <c r="E228" s="410"/>
      <c r="G228" s="410"/>
      <c r="H228" s="410"/>
    </row>
    <row r="229" spans="5:8">
      <c r="E229" s="410"/>
      <c r="G229" s="410"/>
      <c r="H229" s="410"/>
    </row>
    <row r="230" spans="5:8">
      <c r="E230" s="410"/>
      <c r="G230" s="410"/>
      <c r="H230" s="410"/>
    </row>
    <row r="231" spans="5:8">
      <c r="E231" s="410"/>
      <c r="G231" s="410"/>
      <c r="H231" s="410"/>
    </row>
    <row r="232" spans="5:8">
      <c r="E232" s="410"/>
      <c r="G232" s="410"/>
      <c r="H232" s="410"/>
    </row>
    <row r="233" spans="5:8">
      <c r="E233" s="410"/>
      <c r="G233" s="410"/>
      <c r="H233" s="410"/>
    </row>
    <row r="234" spans="5:8">
      <c r="E234" s="410"/>
      <c r="G234" s="410"/>
      <c r="H234" s="410"/>
    </row>
    <row r="235" spans="5:8">
      <c r="E235" s="410"/>
      <c r="G235" s="410"/>
      <c r="H235" s="410"/>
    </row>
    <row r="236" spans="5:8">
      <c r="E236" s="410"/>
      <c r="G236" s="410"/>
      <c r="H236" s="410"/>
    </row>
    <row r="237" spans="5:8">
      <c r="E237" s="410"/>
      <c r="G237" s="410"/>
      <c r="H237" s="410"/>
    </row>
    <row r="238" spans="5:8">
      <c r="E238" s="410"/>
      <c r="G238" s="410"/>
      <c r="H238" s="410"/>
    </row>
    <row r="239" spans="5:8">
      <c r="E239" s="410"/>
      <c r="G239" s="410"/>
      <c r="H239" s="410"/>
    </row>
    <row r="240" spans="5:8">
      <c r="E240" s="410"/>
      <c r="G240" s="410"/>
      <c r="H240" s="410"/>
    </row>
    <row r="241" spans="5:8">
      <c r="E241" s="410"/>
      <c r="G241" s="410"/>
      <c r="H241" s="410"/>
    </row>
    <row r="242" spans="5:8">
      <c r="E242" s="410"/>
      <c r="G242" s="410"/>
      <c r="H242" s="410"/>
    </row>
    <row r="243" spans="5:8">
      <c r="E243" s="410"/>
      <c r="G243" s="410"/>
      <c r="H243" s="410"/>
    </row>
    <row r="244" spans="5:8">
      <c r="E244" s="410"/>
      <c r="G244" s="410"/>
      <c r="H244" s="410"/>
    </row>
    <row r="245" spans="5:8">
      <c r="E245" s="410"/>
      <c r="G245" s="410"/>
      <c r="H245" s="410"/>
    </row>
    <row r="246" spans="5:8">
      <c r="E246" s="410"/>
      <c r="G246" s="410"/>
      <c r="H246" s="410"/>
    </row>
    <row r="247" spans="5:8">
      <c r="E247" s="410"/>
      <c r="G247" s="410"/>
      <c r="H247" s="410"/>
    </row>
    <row r="248" spans="5:8">
      <c r="E248" s="410"/>
      <c r="G248" s="410"/>
      <c r="H248" s="410"/>
    </row>
    <row r="249" spans="5:8">
      <c r="E249" s="410"/>
      <c r="G249" s="410"/>
      <c r="H249" s="410"/>
    </row>
    <row r="250" spans="5:8">
      <c r="E250" s="410"/>
      <c r="G250" s="410"/>
      <c r="H250" s="410"/>
    </row>
    <row r="251" spans="5:8">
      <c r="E251" s="410"/>
      <c r="G251" s="410"/>
      <c r="H251" s="410"/>
    </row>
    <row r="252" spans="5:8">
      <c r="E252" s="410"/>
      <c r="G252" s="410"/>
      <c r="H252" s="410"/>
    </row>
    <row r="253" spans="5:8">
      <c r="E253" s="410"/>
      <c r="G253" s="410"/>
      <c r="H253" s="410"/>
    </row>
    <row r="254" spans="5:8">
      <c r="E254" s="410"/>
      <c r="G254" s="410"/>
      <c r="H254" s="410"/>
    </row>
    <row r="255" spans="5:8">
      <c r="E255" s="410"/>
      <c r="G255" s="410"/>
      <c r="H255" s="410"/>
    </row>
    <row r="256" spans="5:8">
      <c r="E256" s="410"/>
      <c r="G256" s="410"/>
      <c r="H256" s="410"/>
    </row>
    <row r="257" spans="5:8">
      <c r="E257" s="410"/>
      <c r="G257" s="410"/>
      <c r="H257" s="410"/>
    </row>
    <row r="258" spans="5:8">
      <c r="E258" s="410"/>
      <c r="G258" s="410"/>
      <c r="H258" s="410"/>
    </row>
    <row r="259" spans="5:8">
      <c r="E259" s="410"/>
      <c r="G259" s="410"/>
      <c r="H259" s="410"/>
    </row>
    <row r="260" spans="5:8">
      <c r="E260" s="410"/>
      <c r="G260" s="410"/>
      <c r="H260" s="410"/>
    </row>
    <row r="261" spans="5:8">
      <c r="E261" s="410"/>
      <c r="G261" s="410"/>
      <c r="H261" s="410"/>
    </row>
    <row r="262" spans="5:8">
      <c r="E262" s="410"/>
      <c r="G262" s="410"/>
      <c r="H262" s="410"/>
    </row>
    <row r="263" spans="5:8">
      <c r="E263" s="410"/>
      <c r="G263" s="410"/>
      <c r="H263" s="410"/>
    </row>
    <row r="264" spans="5:8">
      <c r="E264" s="410"/>
      <c r="G264" s="410"/>
      <c r="H264" s="410"/>
    </row>
    <row r="265" spans="5:8">
      <c r="E265" s="410"/>
      <c r="G265" s="410"/>
      <c r="H265" s="410"/>
    </row>
    <row r="266" spans="5:8">
      <c r="E266" s="410"/>
      <c r="G266" s="410"/>
      <c r="H266" s="410"/>
    </row>
    <row r="267" spans="5:8">
      <c r="E267" s="410"/>
      <c r="G267" s="410"/>
      <c r="H267" s="410"/>
    </row>
    <row r="268" spans="5:8">
      <c r="E268" s="410"/>
      <c r="G268" s="410"/>
      <c r="H268" s="410"/>
    </row>
    <row r="269" spans="5:8">
      <c r="E269" s="410"/>
      <c r="G269" s="410"/>
      <c r="H269" s="410"/>
    </row>
    <row r="270" spans="5:8">
      <c r="E270" s="410"/>
      <c r="G270" s="410"/>
      <c r="H270" s="410"/>
    </row>
    <row r="271" spans="5:8">
      <c r="E271" s="410"/>
      <c r="G271" s="410"/>
      <c r="H271" s="410"/>
    </row>
    <row r="272" spans="5:8">
      <c r="E272" s="410"/>
      <c r="G272" s="410"/>
      <c r="H272" s="410"/>
    </row>
    <row r="273" spans="5:8">
      <c r="E273" s="410"/>
      <c r="G273" s="410"/>
      <c r="H273" s="410"/>
    </row>
    <row r="274" spans="5:8">
      <c r="E274" s="410"/>
      <c r="G274" s="410"/>
      <c r="H274" s="410"/>
    </row>
    <row r="275" spans="5:8">
      <c r="E275" s="410"/>
      <c r="G275" s="410"/>
      <c r="H275" s="410"/>
    </row>
    <row r="276" spans="5:8">
      <c r="E276" s="410"/>
      <c r="G276" s="410"/>
      <c r="H276" s="410"/>
    </row>
    <row r="277" spans="5:8">
      <c r="E277" s="410"/>
      <c r="G277" s="410"/>
      <c r="H277" s="410"/>
    </row>
    <row r="278" spans="5:8">
      <c r="E278" s="410"/>
      <c r="G278" s="410"/>
      <c r="H278" s="410"/>
    </row>
    <row r="279" spans="5:8">
      <c r="E279" s="410"/>
      <c r="G279" s="410"/>
      <c r="H279" s="410"/>
    </row>
    <row r="280" spans="5:8">
      <c r="E280" s="410"/>
      <c r="G280" s="410"/>
      <c r="H280" s="410"/>
    </row>
    <row r="281" spans="5:8">
      <c r="E281" s="410"/>
      <c r="G281" s="410"/>
      <c r="H281" s="410"/>
    </row>
    <row r="282" spans="5:8">
      <c r="E282" s="410"/>
      <c r="G282" s="410"/>
      <c r="H282" s="410"/>
    </row>
    <row r="283" spans="5:8">
      <c r="E283" s="410"/>
      <c r="G283" s="410"/>
      <c r="H283" s="410"/>
    </row>
    <row r="284" spans="5:8">
      <c r="E284" s="410"/>
      <c r="G284" s="410"/>
      <c r="H284" s="410"/>
    </row>
    <row r="285" spans="5:8">
      <c r="E285" s="410"/>
      <c r="G285" s="410"/>
      <c r="H285" s="410"/>
    </row>
    <row r="286" spans="5:8">
      <c r="E286" s="410"/>
      <c r="G286" s="410"/>
      <c r="H286" s="410"/>
    </row>
    <row r="287" spans="5:8">
      <c r="E287" s="410"/>
      <c r="G287" s="410"/>
      <c r="H287" s="410"/>
    </row>
    <row r="288" spans="5:8">
      <c r="E288" s="410"/>
      <c r="G288" s="410"/>
      <c r="H288" s="410"/>
    </row>
    <row r="289" spans="5:8">
      <c r="E289" s="410"/>
      <c r="G289" s="410"/>
      <c r="H289" s="410"/>
    </row>
    <row r="290" spans="5:8">
      <c r="E290" s="410"/>
      <c r="G290" s="410"/>
      <c r="H290" s="410"/>
    </row>
    <row r="291" spans="5:8">
      <c r="E291" s="410"/>
      <c r="G291" s="410"/>
      <c r="H291" s="410"/>
    </row>
    <row r="292" spans="5:8">
      <c r="E292" s="410"/>
      <c r="G292" s="410"/>
      <c r="H292" s="410"/>
    </row>
    <row r="293" spans="5:8">
      <c r="E293" s="410"/>
      <c r="G293" s="410"/>
      <c r="H293" s="410"/>
    </row>
    <row r="294" spans="5:8">
      <c r="E294" s="410"/>
      <c r="G294" s="410"/>
      <c r="H294" s="410"/>
    </row>
    <row r="295" spans="5:8">
      <c r="E295" s="410"/>
      <c r="G295" s="410"/>
      <c r="H295" s="410"/>
    </row>
    <row r="296" spans="5:8">
      <c r="E296" s="410"/>
      <c r="G296" s="410"/>
      <c r="H296" s="410"/>
    </row>
    <row r="297" spans="5:8">
      <c r="E297" s="410"/>
      <c r="G297" s="410"/>
      <c r="H297" s="410"/>
    </row>
    <row r="298" spans="5:8">
      <c r="E298" s="410"/>
      <c r="G298" s="410"/>
      <c r="H298" s="410"/>
    </row>
    <row r="299" spans="5:8">
      <c r="E299" s="410"/>
      <c r="G299" s="410"/>
      <c r="H299" s="410"/>
    </row>
    <row r="300" spans="5:8">
      <c r="E300" s="410"/>
      <c r="G300" s="410"/>
      <c r="H300" s="410"/>
    </row>
    <row r="301" spans="5:8">
      <c r="E301" s="410"/>
      <c r="G301" s="410"/>
      <c r="H301" s="410"/>
    </row>
    <row r="302" spans="5:8">
      <c r="E302" s="410"/>
      <c r="G302" s="410"/>
      <c r="H302" s="410"/>
    </row>
    <row r="303" spans="5:8">
      <c r="E303" s="410"/>
      <c r="G303" s="410"/>
      <c r="H303" s="410"/>
    </row>
    <row r="304" spans="5:8">
      <c r="E304" s="410"/>
      <c r="G304" s="410"/>
      <c r="H304" s="410"/>
    </row>
    <row r="305" spans="5:8">
      <c r="E305" s="410"/>
      <c r="G305" s="410"/>
      <c r="H305" s="410"/>
    </row>
    <row r="306" spans="5:8">
      <c r="E306" s="410"/>
      <c r="G306" s="410"/>
      <c r="H306" s="410"/>
    </row>
    <row r="307" spans="5:8">
      <c r="E307" s="410"/>
      <c r="G307" s="410"/>
      <c r="H307" s="410"/>
    </row>
    <row r="308" spans="5:8">
      <c r="E308" s="410"/>
      <c r="G308" s="410"/>
      <c r="H308" s="410"/>
    </row>
    <row r="309" spans="5:8">
      <c r="E309" s="410"/>
      <c r="G309" s="410"/>
      <c r="H309" s="410"/>
    </row>
    <row r="310" spans="5:8">
      <c r="E310" s="410"/>
      <c r="G310" s="410"/>
      <c r="H310" s="410"/>
    </row>
    <row r="311" spans="5:8">
      <c r="E311" s="410"/>
      <c r="G311" s="410"/>
      <c r="H311" s="410"/>
    </row>
    <row r="312" spans="5:8">
      <c r="E312" s="410"/>
      <c r="G312" s="410"/>
      <c r="H312" s="410"/>
    </row>
    <row r="313" spans="5:8">
      <c r="E313" s="410"/>
      <c r="G313" s="410"/>
      <c r="H313" s="410"/>
    </row>
    <row r="314" spans="5:8">
      <c r="E314" s="410"/>
      <c r="G314" s="410"/>
      <c r="H314" s="410"/>
    </row>
    <row r="315" spans="5:8">
      <c r="E315" s="410"/>
      <c r="G315" s="410"/>
      <c r="H315" s="410"/>
    </row>
    <row r="316" spans="5:8">
      <c r="E316" s="410"/>
      <c r="G316" s="410"/>
      <c r="H316" s="410"/>
    </row>
    <row r="317" spans="5:8">
      <c r="E317" s="410"/>
      <c r="G317" s="410"/>
      <c r="H317" s="410"/>
    </row>
    <row r="318" spans="5:8">
      <c r="E318" s="410"/>
      <c r="G318" s="410"/>
      <c r="H318" s="410"/>
    </row>
    <row r="319" spans="5:8">
      <c r="E319" s="410"/>
      <c r="G319" s="410"/>
      <c r="H319" s="410"/>
    </row>
    <row r="320" spans="5:8">
      <c r="E320" s="410"/>
      <c r="G320" s="410"/>
      <c r="H320" s="410"/>
    </row>
    <row r="321" spans="5:8">
      <c r="E321" s="410"/>
      <c r="G321" s="410"/>
      <c r="H321" s="410"/>
    </row>
    <row r="322" spans="5:8">
      <c r="E322" s="410"/>
      <c r="G322" s="410"/>
      <c r="H322" s="410"/>
    </row>
    <row r="323" spans="5:8">
      <c r="E323" s="410"/>
      <c r="G323" s="410"/>
      <c r="H323" s="410"/>
    </row>
    <row r="324" spans="5:8">
      <c r="E324" s="410"/>
      <c r="G324" s="410"/>
      <c r="H324" s="410"/>
    </row>
  </sheetData>
  <mergeCells count="24">
    <mergeCell ref="A2:B2"/>
    <mergeCell ref="C27:D27"/>
    <mergeCell ref="C37:D37"/>
    <mergeCell ref="A42:B43"/>
    <mergeCell ref="C43:D43"/>
    <mergeCell ref="A9:B10"/>
    <mergeCell ref="C10:D10"/>
    <mergeCell ref="C21:D21"/>
    <mergeCell ref="C22:D22"/>
    <mergeCell ref="C20:D20"/>
    <mergeCell ref="A26:B27"/>
    <mergeCell ref="C35:D35"/>
    <mergeCell ref="C19:D19"/>
    <mergeCell ref="A3:B3"/>
    <mergeCell ref="A78:B79"/>
    <mergeCell ref="D92:E92"/>
    <mergeCell ref="D79:E79"/>
    <mergeCell ref="C53:D53"/>
    <mergeCell ref="A64:B65"/>
    <mergeCell ref="D65:E65"/>
    <mergeCell ref="C56:D56"/>
    <mergeCell ref="C55:D55"/>
    <mergeCell ref="C54:D54"/>
    <mergeCell ref="D91:E9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A8CDC"/>
    <pageSetUpPr fitToPage="1"/>
  </sheetPr>
  <dimension ref="A1:F17"/>
  <sheetViews>
    <sheetView zoomScale="115" zoomScaleNormal="115" workbookViewId="0">
      <selection sqref="A1:E1"/>
    </sheetView>
  </sheetViews>
  <sheetFormatPr defaultColWidth="9.140625" defaultRowHeight="15"/>
  <cols>
    <col min="1" max="1" width="16.5703125" style="104" bestFit="1" customWidth="1"/>
    <col min="2" max="2" width="13.42578125" style="104" customWidth="1"/>
    <col min="3" max="3" width="11.7109375" style="104" customWidth="1"/>
    <col min="4" max="4" width="10.42578125" style="104" customWidth="1"/>
    <col min="5" max="5" width="22.42578125" style="104" customWidth="1"/>
    <col min="6" max="6" width="100" style="111" customWidth="1"/>
    <col min="7" max="16384" width="9.140625" style="104"/>
  </cols>
  <sheetData>
    <row r="1" spans="1:6" ht="29.25" customHeight="1" thickBot="1">
      <c r="A1" s="469" t="s">
        <v>36</v>
      </c>
      <c r="B1" s="470"/>
      <c r="C1" s="470"/>
      <c r="D1" s="470"/>
      <c r="E1" s="471"/>
      <c r="F1" s="303" t="s">
        <v>4</v>
      </c>
    </row>
    <row r="2" spans="1:6" ht="45">
      <c r="A2" s="105" t="s">
        <v>37</v>
      </c>
      <c r="B2" s="106" t="s">
        <v>38</v>
      </c>
      <c r="C2" s="106" t="s">
        <v>39</v>
      </c>
      <c r="D2" s="106" t="s">
        <v>40</v>
      </c>
      <c r="E2" s="107" t="s">
        <v>41</v>
      </c>
      <c r="F2" s="304"/>
    </row>
    <row r="3" spans="1:6" ht="24.95" customHeight="1">
      <c r="A3" s="108" t="s">
        <v>42</v>
      </c>
      <c r="B3" s="551">
        <f>'Mobilization - B-2.3C Bid_Sheet'!P252</f>
        <v>0</v>
      </c>
      <c r="C3" s="552">
        <v>6</v>
      </c>
      <c r="D3" s="552">
        <v>2</v>
      </c>
      <c r="E3" s="553">
        <f t="shared" ref="E3:E6" si="0">(B3*C3)*D3</f>
        <v>0</v>
      </c>
      <c r="F3" s="472" t="s">
        <v>43</v>
      </c>
    </row>
    <row r="4" spans="1:6" ht="24.95" customHeight="1">
      <c r="A4" s="108" t="s">
        <v>44</v>
      </c>
      <c r="B4" s="551">
        <f>'Mobilization - B-2.3C Bid_Sheet'!P254</f>
        <v>0</v>
      </c>
      <c r="C4" s="552">
        <v>5</v>
      </c>
      <c r="D4" s="552">
        <v>2</v>
      </c>
      <c r="E4" s="553">
        <f t="shared" si="0"/>
        <v>0</v>
      </c>
      <c r="F4" s="473"/>
    </row>
    <row r="5" spans="1:6" ht="24.95" customHeight="1">
      <c r="A5" s="554" t="s">
        <v>45</v>
      </c>
      <c r="B5" s="555">
        <f>'Mobilization - B-2.3C Bid_Sheet'!P249</f>
        <v>0</v>
      </c>
      <c r="C5" s="552">
        <v>4</v>
      </c>
      <c r="D5" s="552">
        <v>2</v>
      </c>
      <c r="E5" s="553">
        <f t="shared" si="0"/>
        <v>0</v>
      </c>
      <c r="F5" s="473"/>
    </row>
    <row r="6" spans="1:6" ht="24.95" customHeight="1" thickBot="1">
      <c r="A6" s="109" t="s">
        <v>46</v>
      </c>
      <c r="B6" s="308">
        <f>'Mobilization - B-2.3C Bid_Sheet'!P245</f>
        <v>0</v>
      </c>
      <c r="C6" s="110">
        <v>2</v>
      </c>
      <c r="D6" s="110">
        <v>2</v>
      </c>
      <c r="E6" s="237">
        <f t="shared" si="0"/>
        <v>0</v>
      </c>
      <c r="F6" s="556"/>
    </row>
    <row r="7" spans="1:6" ht="15.75" thickBot="1">
      <c r="E7" s="309">
        <f>SUM(E3:E6)</f>
        <v>0</v>
      </c>
      <c r="F7" s="305"/>
    </row>
    <row r="9" spans="1:6">
      <c r="E9" s="238"/>
      <c r="F9" s="112"/>
    </row>
    <row r="10" spans="1:6">
      <c r="F10" s="112"/>
    </row>
    <row r="11" spans="1:6">
      <c r="F11" s="112"/>
    </row>
    <row r="12" spans="1:6">
      <c r="F12" s="112"/>
    </row>
    <row r="13" spans="1:6">
      <c r="E13" s="238"/>
      <c r="F13" s="112"/>
    </row>
    <row r="14" spans="1:6">
      <c r="F14" s="112"/>
    </row>
    <row r="15" spans="1:6">
      <c r="F15" s="112"/>
    </row>
    <row r="16" spans="1:6">
      <c r="E16" s="238"/>
      <c r="F16" s="112"/>
    </row>
    <row r="17" spans="6:6">
      <c r="F17" s="112"/>
    </row>
  </sheetData>
  <mergeCells count="2">
    <mergeCell ref="A1:E1"/>
    <mergeCell ref="F3:F6"/>
  </mergeCells>
  <pageMargins left="0.7" right="0.7" top="0.75" bottom="0.75" header="0.3" footer="0.3"/>
  <pageSetup scale="70" fitToHeight="0" orientation="landscape" r:id="rId1"/>
  <headerFooter>
    <oddHeader>&amp;C
OEWTL - White Lake Narrows - Structure Change Cost</oddHeader>
    <oddFooter>&amp;CPage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BA8CDC"/>
    <pageSetUpPr fitToPage="1"/>
  </sheetPr>
  <dimension ref="A1:V320"/>
  <sheetViews>
    <sheetView tabSelected="1" view="pageBreakPreview" topLeftCell="D1" zoomScaleNormal="82" zoomScaleSheetLayoutView="100" workbookViewId="0">
      <selection activeCell="P258" sqref="P258"/>
    </sheetView>
  </sheetViews>
  <sheetFormatPr defaultColWidth="9.140625" defaultRowHeight="12.75"/>
  <cols>
    <col min="1" max="1" width="9.140625" style="113"/>
    <col min="2" max="3" width="6.140625" style="113" customWidth="1"/>
    <col min="4" max="4" width="6.85546875" style="113" customWidth="1"/>
    <col min="5" max="5" width="105.140625" style="114" hidden="1" customWidth="1"/>
    <col min="6" max="6" width="38.85546875" style="113" customWidth="1"/>
    <col min="7" max="7" width="14.85546875" style="113" hidden="1" customWidth="1"/>
    <col min="8" max="8" width="15.85546875" style="113" hidden="1" customWidth="1"/>
    <col min="9" max="9" width="4.85546875" style="113" hidden="1" customWidth="1"/>
    <col min="10" max="10" width="7.140625" style="113" hidden="1" customWidth="1"/>
    <col min="11" max="12" width="4.85546875" style="113" hidden="1" customWidth="1"/>
    <col min="13" max="13" width="11.140625" style="113" hidden="1" customWidth="1"/>
    <col min="14" max="14" width="9" style="113" bestFit="1" customWidth="1"/>
    <col min="15" max="15" width="10" style="113" customWidth="1"/>
    <col min="16" max="16" width="20.28515625" style="113" customWidth="1"/>
    <col min="17" max="17" width="18.42578125" style="113" customWidth="1"/>
    <col min="18" max="18" width="23.140625" style="113" bestFit="1" customWidth="1"/>
    <col min="19" max="19" width="9.5703125" style="113" customWidth="1"/>
    <col min="20" max="20" width="21.28515625" style="113" customWidth="1"/>
    <col min="21" max="21" width="0.5703125" style="113" customWidth="1"/>
    <col min="22" max="22" width="14.42578125" style="113" customWidth="1"/>
    <col min="23" max="16384" width="9.140625" style="113"/>
  </cols>
  <sheetData>
    <row r="1" spans="1:21" ht="26.25">
      <c r="F1" s="115" t="s">
        <v>47</v>
      </c>
      <c r="H1" s="116" t="s">
        <v>48</v>
      </c>
      <c r="I1" s="117" t="s">
        <v>49</v>
      </c>
      <c r="J1" s="118"/>
      <c r="K1" s="118"/>
      <c r="L1" s="118"/>
      <c r="M1" s="118"/>
      <c r="N1" s="118"/>
      <c r="O1" s="118"/>
      <c r="P1" s="118"/>
      <c r="Q1" s="118"/>
      <c r="R1" s="118"/>
      <c r="S1" s="118"/>
      <c r="T1" s="118"/>
      <c r="U1" s="119"/>
    </row>
    <row r="2" spans="1:21">
      <c r="F2" s="120"/>
      <c r="H2" s="121" t="s">
        <v>50</v>
      </c>
      <c r="I2" s="122" t="e">
        <v>#REF!</v>
      </c>
      <c r="J2" s="118"/>
      <c r="K2" s="118"/>
      <c r="L2" s="118"/>
      <c r="M2" s="123"/>
      <c r="N2" s="124"/>
      <c r="O2" s="121"/>
      <c r="P2" s="118"/>
      <c r="Q2" s="118"/>
      <c r="R2" s="118"/>
      <c r="S2" s="118"/>
      <c r="T2" s="118"/>
      <c r="U2" s="119"/>
    </row>
    <row r="3" spans="1:21">
      <c r="B3" s="125"/>
      <c r="C3" s="125"/>
      <c r="D3" s="125"/>
      <c r="E3" s="126"/>
      <c r="F3" s="125"/>
      <c r="G3" s="125"/>
      <c r="H3" s="125"/>
      <c r="I3" s="125"/>
      <c r="J3" s="125"/>
      <c r="K3" s="125"/>
      <c r="L3" s="125"/>
      <c r="M3" s="125"/>
      <c r="N3" s="125"/>
      <c r="O3" s="125"/>
      <c r="P3" s="125"/>
      <c r="Q3" s="125"/>
      <c r="R3" s="125"/>
      <c r="S3" s="125"/>
      <c r="T3" s="125"/>
      <c r="U3" s="119"/>
    </row>
    <row r="4" spans="1:21">
      <c r="F4" s="120"/>
      <c r="G4" s="120"/>
      <c r="I4" s="116" t="s">
        <v>51</v>
      </c>
      <c r="O4" s="127" t="s">
        <v>52</v>
      </c>
      <c r="P4" s="127" t="s">
        <v>52</v>
      </c>
      <c r="R4" s="116"/>
      <c r="S4" s="128" t="s">
        <v>53</v>
      </c>
      <c r="U4" s="119"/>
    </row>
    <row r="5" spans="1:21">
      <c r="C5" s="116" t="s">
        <v>54</v>
      </c>
      <c r="D5" s="113" t="s">
        <v>41</v>
      </c>
      <c r="F5" s="129"/>
      <c r="G5" s="129"/>
      <c r="H5" s="127" t="s">
        <v>55</v>
      </c>
      <c r="I5" s="128" t="s">
        <v>56</v>
      </c>
      <c r="J5" s="128" t="s">
        <v>57</v>
      </c>
      <c r="K5" s="128" t="s">
        <v>58</v>
      </c>
      <c r="L5" s="128"/>
      <c r="M5" s="127" t="s">
        <v>59</v>
      </c>
      <c r="N5" s="127"/>
      <c r="O5" s="127" t="s">
        <v>60</v>
      </c>
      <c r="P5" s="127" t="s">
        <v>60</v>
      </c>
      <c r="Q5" s="127" t="s">
        <v>61</v>
      </c>
      <c r="R5" s="128" t="s">
        <v>62</v>
      </c>
      <c r="S5" s="128" t="s">
        <v>63</v>
      </c>
      <c r="T5" s="127" t="s">
        <v>64</v>
      </c>
      <c r="U5" s="119"/>
    </row>
    <row r="6" spans="1:21">
      <c r="B6" s="113" t="s">
        <v>65</v>
      </c>
      <c r="C6" s="113" t="s">
        <v>66</v>
      </c>
      <c r="D6" s="113" t="s">
        <v>66</v>
      </c>
      <c r="F6" s="113" t="s">
        <v>67</v>
      </c>
      <c r="H6" s="128" t="s">
        <v>68</v>
      </c>
      <c r="I6" s="128" t="s">
        <v>69</v>
      </c>
      <c r="J6" s="128" t="s">
        <v>69</v>
      </c>
      <c r="K6" s="128" t="s">
        <v>69</v>
      </c>
      <c r="L6" s="116" t="s">
        <v>51</v>
      </c>
      <c r="M6" s="127" t="s">
        <v>51</v>
      </c>
      <c r="N6" s="127" t="s">
        <v>70</v>
      </c>
      <c r="O6" s="127" t="s">
        <v>61</v>
      </c>
      <c r="P6" s="128" t="s">
        <v>71</v>
      </c>
      <c r="Q6" s="127" t="s">
        <v>72</v>
      </c>
      <c r="R6" s="127" t="s">
        <v>72</v>
      </c>
      <c r="S6" s="127" t="s">
        <v>72</v>
      </c>
      <c r="T6" s="127" t="s">
        <v>72</v>
      </c>
      <c r="U6" s="119"/>
    </row>
    <row r="7" spans="1:21">
      <c r="B7" s="119"/>
      <c r="C7" s="119"/>
      <c r="D7" s="119"/>
      <c r="E7" s="126"/>
      <c r="F7" s="119"/>
      <c r="G7" s="119"/>
      <c r="H7" s="125"/>
      <c r="I7" s="125"/>
      <c r="J7" s="125"/>
      <c r="K7" s="125"/>
      <c r="L7" s="125"/>
      <c r="M7" s="125"/>
      <c r="N7" s="125"/>
      <c r="O7" s="125"/>
      <c r="P7" s="125"/>
      <c r="Q7" s="125"/>
      <c r="R7" s="125"/>
      <c r="S7" s="125"/>
      <c r="T7" s="125"/>
      <c r="U7" s="119"/>
    </row>
    <row r="8" spans="1:21">
      <c r="I8" s="130"/>
      <c r="J8" s="131"/>
      <c r="K8" s="131"/>
      <c r="L8" s="131"/>
      <c r="O8" s="130"/>
      <c r="P8" s="130"/>
      <c r="Q8" s="132"/>
      <c r="R8" s="132"/>
      <c r="S8" s="132"/>
      <c r="T8" s="132"/>
      <c r="U8" s="119"/>
    </row>
    <row r="9" spans="1:21" hidden="1">
      <c r="F9" s="133" t="s">
        <v>73</v>
      </c>
      <c r="G9" s="133"/>
      <c r="O9" s="134"/>
      <c r="P9" s="134"/>
      <c r="Q9" s="132"/>
      <c r="R9" s="132"/>
      <c r="S9" s="132"/>
      <c r="T9" s="132"/>
      <c r="U9" s="119"/>
    </row>
    <row r="10" spans="1:21" hidden="1">
      <c r="A10" s="116" t="s">
        <v>74</v>
      </c>
      <c r="B10" s="116" t="s">
        <v>75</v>
      </c>
      <c r="C10" s="116"/>
      <c r="D10" s="135">
        <v>1</v>
      </c>
      <c r="E10" s="136"/>
      <c r="F10" s="137" t="s">
        <v>76</v>
      </c>
      <c r="G10" s="137"/>
      <c r="M10" s="557"/>
      <c r="N10" s="558" t="s">
        <v>77</v>
      </c>
      <c r="O10" s="138">
        <v>0</v>
      </c>
      <c r="P10" s="138">
        <v>0</v>
      </c>
      <c r="Q10" s="132">
        <f>O10*M10</f>
        <v>0</v>
      </c>
      <c r="R10" s="132">
        <f>P10*M10</f>
        <v>0</v>
      </c>
      <c r="S10" s="132">
        <v>0</v>
      </c>
      <c r="T10" s="132">
        <f>SUM(Q10:S10)</f>
        <v>0</v>
      </c>
      <c r="U10" s="119"/>
    </row>
    <row r="11" spans="1:21" hidden="1">
      <c r="A11" s="116" t="s">
        <v>74</v>
      </c>
      <c r="B11" s="116" t="s">
        <v>75</v>
      </c>
      <c r="C11" s="116"/>
      <c r="D11" s="135">
        <v>1</v>
      </c>
      <c r="E11" s="136"/>
      <c r="F11" s="137" t="s">
        <v>78</v>
      </c>
      <c r="G11" s="137"/>
      <c r="M11" s="557"/>
      <c r="N11" s="558" t="s">
        <v>77</v>
      </c>
      <c r="O11" s="138">
        <v>0</v>
      </c>
      <c r="P11" s="138">
        <v>0</v>
      </c>
      <c r="Q11" s="132">
        <f>O11*M11</f>
        <v>0</v>
      </c>
      <c r="R11" s="132">
        <f>P11*M11</f>
        <v>0</v>
      </c>
      <c r="S11" s="132">
        <v>0</v>
      </c>
      <c r="T11" s="132">
        <f>SUM(Q11:S11)</f>
        <v>0</v>
      </c>
      <c r="U11" s="119"/>
    </row>
    <row r="12" spans="1:21" hidden="1">
      <c r="A12" s="116" t="s">
        <v>74</v>
      </c>
      <c r="B12" s="116" t="s">
        <v>75</v>
      </c>
      <c r="C12" s="116"/>
      <c r="D12" s="135">
        <v>1</v>
      </c>
      <c r="E12" s="136"/>
      <c r="F12" s="137" t="s">
        <v>79</v>
      </c>
      <c r="G12" s="137"/>
      <c r="H12" s="139"/>
      <c r="L12" s="140"/>
      <c r="M12" s="557"/>
      <c r="N12" s="558" t="s">
        <v>80</v>
      </c>
      <c r="O12" s="138">
        <v>0</v>
      </c>
      <c r="P12" s="138">
        <v>0</v>
      </c>
      <c r="Q12" s="132">
        <f>O12*M12</f>
        <v>0</v>
      </c>
      <c r="R12" s="132">
        <f>P12*M12</f>
        <v>0</v>
      </c>
      <c r="S12" s="132">
        <v>0</v>
      </c>
      <c r="T12" s="132">
        <f>SUM(Q12:S12)</f>
        <v>0</v>
      </c>
      <c r="U12" s="119"/>
    </row>
    <row r="13" spans="1:21" hidden="1">
      <c r="A13" s="116" t="s">
        <v>74</v>
      </c>
      <c r="B13" s="116" t="s">
        <v>75</v>
      </c>
      <c r="C13" s="116"/>
      <c r="D13" s="135">
        <v>1</v>
      </c>
      <c r="E13" s="136"/>
      <c r="F13" s="137" t="s">
        <v>81</v>
      </c>
      <c r="G13" s="137"/>
      <c r="M13" s="557"/>
      <c r="N13" s="558" t="s">
        <v>77</v>
      </c>
      <c r="O13" s="138">
        <v>0</v>
      </c>
      <c r="P13" s="138">
        <v>0</v>
      </c>
      <c r="Q13" s="132">
        <f>O13*M13</f>
        <v>0</v>
      </c>
      <c r="R13" s="132">
        <f>P13*M13</f>
        <v>0</v>
      </c>
      <c r="S13" s="132">
        <v>0</v>
      </c>
      <c r="T13" s="132">
        <f>SUM(Q13:S13)</f>
        <v>0</v>
      </c>
      <c r="U13" s="119"/>
    </row>
    <row r="14" spans="1:21" hidden="1">
      <c r="D14" s="135"/>
      <c r="E14" s="136"/>
      <c r="F14" s="141"/>
      <c r="G14" s="141"/>
      <c r="I14" s="116"/>
      <c r="L14" s="116" t="s">
        <v>82</v>
      </c>
      <c r="O14" s="142"/>
      <c r="P14" s="142"/>
      <c r="Q14" s="132"/>
      <c r="R14" s="132"/>
      <c r="S14" s="132"/>
      <c r="T14" s="132"/>
      <c r="U14" s="119"/>
    </row>
    <row r="15" spans="1:21">
      <c r="D15" s="143"/>
      <c r="E15" s="144"/>
      <c r="F15" s="133" t="s">
        <v>83</v>
      </c>
      <c r="G15" s="145" t="s">
        <v>84</v>
      </c>
      <c r="I15" s="146"/>
      <c r="J15" s="146"/>
      <c r="K15" s="146"/>
      <c r="L15" s="146" t="s">
        <v>85</v>
      </c>
      <c r="M15" s="146"/>
      <c r="N15" s="116"/>
      <c r="O15" s="142"/>
      <c r="P15" s="142"/>
      <c r="Q15" s="132"/>
      <c r="R15" s="132"/>
      <c r="S15" s="132"/>
      <c r="T15" s="132"/>
      <c r="U15" s="119"/>
    </row>
    <row r="16" spans="1:21" ht="36">
      <c r="D16" s="143"/>
      <c r="E16" s="144"/>
      <c r="F16" s="147" t="s">
        <v>86</v>
      </c>
      <c r="G16" s="145"/>
      <c r="I16" s="146"/>
      <c r="J16" s="146"/>
      <c r="K16" s="146"/>
      <c r="L16" s="146"/>
      <c r="M16" s="146"/>
      <c r="N16" s="116"/>
      <c r="O16" s="142"/>
      <c r="P16" s="142"/>
      <c r="Q16" s="132"/>
      <c r="R16" s="132"/>
      <c r="S16" s="132"/>
      <c r="T16" s="132"/>
      <c r="U16" s="119"/>
    </row>
    <row r="17" spans="1:21">
      <c r="A17" s="116" t="s">
        <v>87</v>
      </c>
      <c r="B17" s="116" t="s">
        <v>88</v>
      </c>
      <c r="C17" s="116" t="s">
        <v>89</v>
      </c>
      <c r="D17" s="135">
        <v>10.4</v>
      </c>
      <c r="E17" s="136"/>
      <c r="F17" s="137" t="s">
        <v>90</v>
      </c>
      <c r="G17" s="113" t="s">
        <v>91</v>
      </c>
      <c r="H17" s="123"/>
      <c r="I17" s="130"/>
      <c r="J17" s="130"/>
      <c r="K17" s="130"/>
      <c r="L17" s="148"/>
      <c r="M17" s="559" t="e">
        <v>#REF!</v>
      </c>
      <c r="N17" s="558" t="s">
        <v>80</v>
      </c>
      <c r="O17" s="123"/>
      <c r="P17" s="132" t="e">
        <v>#VALUE!</v>
      </c>
      <c r="Q17" s="132"/>
      <c r="R17" s="132" t="e">
        <f t="shared" ref="R17:R31" si="0">P17*M17</f>
        <v>#VALUE!</v>
      </c>
      <c r="S17" s="132"/>
      <c r="T17" s="132" t="e">
        <f t="shared" ref="T17:T31" si="1">SUM(Q17:S17)</f>
        <v>#VALUE!</v>
      </c>
      <c r="U17" s="119"/>
    </row>
    <row r="18" spans="1:21">
      <c r="A18" s="116" t="s">
        <v>87</v>
      </c>
      <c r="B18" s="116" t="s">
        <v>88</v>
      </c>
      <c r="C18" s="116" t="s">
        <v>89</v>
      </c>
      <c r="D18" s="135">
        <v>10.4</v>
      </c>
      <c r="E18" s="136"/>
      <c r="F18" s="137" t="s">
        <v>92</v>
      </c>
      <c r="G18" s="113" t="s">
        <v>93</v>
      </c>
      <c r="H18" s="123"/>
      <c r="I18" s="130"/>
      <c r="J18" s="130"/>
      <c r="K18" s="130"/>
      <c r="L18" s="148"/>
      <c r="M18" s="559" t="e">
        <v>#REF!</v>
      </c>
      <c r="N18" s="558" t="s">
        <v>80</v>
      </c>
      <c r="O18" s="123"/>
      <c r="P18" s="132" t="e">
        <v>#VALUE!</v>
      </c>
      <c r="Q18" s="132"/>
      <c r="R18" s="132" t="e">
        <f t="shared" si="0"/>
        <v>#VALUE!</v>
      </c>
      <c r="S18" s="132"/>
      <c r="T18" s="132" t="e">
        <f t="shared" si="1"/>
        <v>#VALUE!</v>
      </c>
      <c r="U18" s="119"/>
    </row>
    <row r="19" spans="1:21">
      <c r="A19" s="116" t="s">
        <v>87</v>
      </c>
      <c r="B19" s="116" t="s">
        <v>88</v>
      </c>
      <c r="C19" s="116" t="s">
        <v>89</v>
      </c>
      <c r="D19" s="135">
        <v>10.4</v>
      </c>
      <c r="E19" s="136"/>
      <c r="F19" s="137" t="s">
        <v>94</v>
      </c>
      <c r="G19" s="113" t="s">
        <v>95</v>
      </c>
      <c r="H19" s="123"/>
      <c r="I19" s="130"/>
      <c r="J19" s="130"/>
      <c r="K19" s="130"/>
      <c r="L19" s="148"/>
      <c r="M19" s="559" t="e">
        <v>#REF!</v>
      </c>
      <c r="N19" s="558" t="s">
        <v>80</v>
      </c>
      <c r="O19" s="123"/>
      <c r="P19" s="132" t="e">
        <v>#VALUE!</v>
      </c>
      <c r="Q19" s="132"/>
      <c r="R19" s="132" t="e">
        <f t="shared" si="0"/>
        <v>#VALUE!</v>
      </c>
      <c r="S19" s="132"/>
      <c r="T19" s="132" t="e">
        <f t="shared" si="1"/>
        <v>#VALUE!</v>
      </c>
      <c r="U19" s="119"/>
    </row>
    <row r="20" spans="1:21">
      <c r="A20" s="116" t="s">
        <v>87</v>
      </c>
      <c r="B20" s="116" t="s">
        <v>88</v>
      </c>
      <c r="C20" s="116" t="s">
        <v>89</v>
      </c>
      <c r="D20" s="135">
        <v>10.4</v>
      </c>
      <c r="E20" s="136"/>
      <c r="F20" s="137" t="s">
        <v>96</v>
      </c>
      <c r="G20" s="113" t="s">
        <v>97</v>
      </c>
      <c r="H20" s="123"/>
      <c r="I20" s="130"/>
      <c r="J20" s="130"/>
      <c r="K20" s="130"/>
      <c r="L20" s="148"/>
      <c r="M20" s="559" t="e">
        <v>#REF!</v>
      </c>
      <c r="N20" s="558" t="s">
        <v>80</v>
      </c>
      <c r="O20" s="123"/>
      <c r="P20" s="132" t="e">
        <v>#VALUE!</v>
      </c>
      <c r="Q20" s="132"/>
      <c r="R20" s="132" t="e">
        <f t="shared" si="0"/>
        <v>#VALUE!</v>
      </c>
      <c r="S20" s="132"/>
      <c r="T20" s="132" t="e">
        <f t="shared" si="1"/>
        <v>#VALUE!</v>
      </c>
      <c r="U20" s="119"/>
    </row>
    <row r="21" spans="1:21">
      <c r="A21" s="116" t="s">
        <v>87</v>
      </c>
      <c r="B21" s="116" t="s">
        <v>88</v>
      </c>
      <c r="C21" s="116" t="s">
        <v>89</v>
      </c>
      <c r="D21" s="135">
        <v>10.4</v>
      </c>
      <c r="E21" s="136"/>
      <c r="F21" s="137" t="s">
        <v>98</v>
      </c>
      <c r="G21" s="113" t="s">
        <v>99</v>
      </c>
      <c r="H21" s="123"/>
      <c r="I21" s="130"/>
      <c r="J21" s="130"/>
      <c r="K21" s="130"/>
      <c r="L21" s="148"/>
      <c r="M21" s="559" t="e">
        <v>#REF!</v>
      </c>
      <c r="N21" s="558" t="s">
        <v>80</v>
      </c>
      <c r="O21" s="123"/>
      <c r="P21" s="132" t="e">
        <v>#VALUE!</v>
      </c>
      <c r="Q21" s="132"/>
      <c r="R21" s="132" t="e">
        <f t="shared" si="0"/>
        <v>#VALUE!</v>
      </c>
      <c r="S21" s="132"/>
      <c r="T21" s="132" t="e">
        <f t="shared" si="1"/>
        <v>#VALUE!</v>
      </c>
      <c r="U21" s="119"/>
    </row>
    <row r="22" spans="1:21">
      <c r="A22" s="116" t="s">
        <v>87</v>
      </c>
      <c r="B22" s="116" t="s">
        <v>88</v>
      </c>
      <c r="C22" s="116" t="s">
        <v>89</v>
      </c>
      <c r="D22" s="135">
        <v>10.4</v>
      </c>
      <c r="E22" s="136"/>
      <c r="F22" s="137" t="s">
        <v>100</v>
      </c>
      <c r="G22" s="113" t="s">
        <v>101</v>
      </c>
      <c r="H22" s="123"/>
      <c r="I22" s="130"/>
      <c r="J22" s="130"/>
      <c r="K22" s="130"/>
      <c r="L22" s="148"/>
      <c r="M22" s="559" t="e">
        <v>#REF!</v>
      </c>
      <c r="N22" s="558" t="s">
        <v>80</v>
      </c>
      <c r="O22" s="123"/>
      <c r="P22" s="132" t="e">
        <v>#VALUE!</v>
      </c>
      <c r="Q22" s="132"/>
      <c r="R22" s="132" t="e">
        <f t="shared" si="0"/>
        <v>#VALUE!</v>
      </c>
      <c r="S22" s="132"/>
      <c r="T22" s="132" t="e">
        <f t="shared" si="1"/>
        <v>#VALUE!</v>
      </c>
      <c r="U22" s="119"/>
    </row>
    <row r="23" spans="1:21">
      <c r="A23" s="116" t="s">
        <v>87</v>
      </c>
      <c r="B23" s="116" t="s">
        <v>88</v>
      </c>
      <c r="C23" s="116" t="s">
        <v>89</v>
      </c>
      <c r="D23" s="135">
        <v>10.4</v>
      </c>
      <c r="E23" s="136"/>
      <c r="F23" s="137" t="s">
        <v>102</v>
      </c>
      <c r="G23" s="113" t="s">
        <v>103</v>
      </c>
      <c r="H23" s="123"/>
      <c r="I23" s="130"/>
      <c r="J23" s="130"/>
      <c r="K23" s="130"/>
      <c r="L23" s="148"/>
      <c r="M23" s="559" t="e">
        <v>#REF!</v>
      </c>
      <c r="N23" s="558" t="s">
        <v>80</v>
      </c>
      <c r="O23" s="123"/>
      <c r="P23" s="132" t="e">
        <v>#VALUE!</v>
      </c>
      <c r="Q23" s="132"/>
      <c r="R23" s="132" t="e">
        <f t="shared" si="0"/>
        <v>#VALUE!</v>
      </c>
      <c r="S23" s="132"/>
      <c r="T23" s="132" t="e">
        <f t="shared" si="1"/>
        <v>#VALUE!</v>
      </c>
      <c r="U23" s="119"/>
    </row>
    <row r="24" spans="1:21">
      <c r="A24" s="116" t="s">
        <v>87</v>
      </c>
      <c r="B24" s="116" t="s">
        <v>88</v>
      </c>
      <c r="C24" s="116" t="s">
        <v>89</v>
      </c>
      <c r="D24" s="135">
        <v>10.4</v>
      </c>
      <c r="E24" s="136"/>
      <c r="F24" s="137" t="s">
        <v>104</v>
      </c>
      <c r="G24" s="113" t="s">
        <v>105</v>
      </c>
      <c r="H24" s="123"/>
      <c r="I24" s="130"/>
      <c r="J24" s="130"/>
      <c r="K24" s="130"/>
      <c r="L24" s="148"/>
      <c r="M24" s="559" t="e">
        <v>#REF!</v>
      </c>
      <c r="N24" s="558" t="s">
        <v>80</v>
      </c>
      <c r="O24" s="123"/>
      <c r="P24" s="132" t="e">
        <v>#VALUE!</v>
      </c>
      <c r="Q24" s="132"/>
      <c r="R24" s="132" t="e">
        <f t="shared" si="0"/>
        <v>#VALUE!</v>
      </c>
      <c r="S24" s="132"/>
      <c r="T24" s="132" t="e">
        <f t="shared" si="1"/>
        <v>#VALUE!</v>
      </c>
      <c r="U24" s="119"/>
    </row>
    <row r="25" spans="1:21">
      <c r="A25" s="116" t="s">
        <v>87</v>
      </c>
      <c r="B25" s="116" t="s">
        <v>88</v>
      </c>
      <c r="C25" s="116" t="s">
        <v>89</v>
      </c>
      <c r="D25" s="135">
        <v>10.4</v>
      </c>
      <c r="E25" s="136"/>
      <c r="F25" s="137" t="s">
        <v>106</v>
      </c>
      <c r="G25" s="113" t="s">
        <v>107</v>
      </c>
      <c r="H25" s="123"/>
      <c r="I25" s="130"/>
      <c r="J25" s="130"/>
      <c r="K25" s="130"/>
      <c r="L25" s="148"/>
      <c r="M25" s="559" t="e">
        <v>#REF!</v>
      </c>
      <c r="N25" s="558" t="s">
        <v>80</v>
      </c>
      <c r="O25" s="123"/>
      <c r="P25" s="132" t="e">
        <v>#VALUE!</v>
      </c>
      <c r="Q25" s="132"/>
      <c r="R25" s="132" t="e">
        <f t="shared" si="0"/>
        <v>#VALUE!</v>
      </c>
      <c r="S25" s="132"/>
      <c r="T25" s="132" t="e">
        <f t="shared" si="1"/>
        <v>#VALUE!</v>
      </c>
      <c r="U25" s="119"/>
    </row>
    <row r="26" spans="1:21">
      <c r="A26" s="116" t="s">
        <v>87</v>
      </c>
      <c r="B26" s="116" t="s">
        <v>88</v>
      </c>
      <c r="C26" s="116" t="s">
        <v>89</v>
      </c>
      <c r="D26" s="135">
        <v>10.4</v>
      </c>
      <c r="E26" s="136"/>
      <c r="F26" s="137" t="s">
        <v>108</v>
      </c>
      <c r="G26" s="116" t="s">
        <v>107</v>
      </c>
      <c r="H26" s="123"/>
      <c r="I26" s="130"/>
      <c r="J26" s="130"/>
      <c r="K26" s="130"/>
      <c r="L26" s="148"/>
      <c r="M26" s="559" t="e">
        <v>#REF!</v>
      </c>
      <c r="N26" s="558" t="s">
        <v>80</v>
      </c>
      <c r="O26" s="123"/>
      <c r="P26" s="132" t="e">
        <v>#VALUE!</v>
      </c>
      <c r="Q26" s="132"/>
      <c r="R26" s="132" t="e">
        <f t="shared" si="0"/>
        <v>#VALUE!</v>
      </c>
      <c r="S26" s="132"/>
      <c r="T26" s="132" t="e">
        <f t="shared" si="1"/>
        <v>#VALUE!</v>
      </c>
      <c r="U26" s="119"/>
    </row>
    <row r="27" spans="1:21">
      <c r="A27" s="116" t="s">
        <v>87</v>
      </c>
      <c r="B27" s="116" t="s">
        <v>88</v>
      </c>
      <c r="C27" s="116" t="s">
        <v>89</v>
      </c>
      <c r="D27" s="135">
        <v>10.4</v>
      </c>
      <c r="E27" s="136"/>
      <c r="F27" s="137" t="s">
        <v>108</v>
      </c>
      <c r="G27" s="116" t="s">
        <v>107</v>
      </c>
      <c r="H27" s="123"/>
      <c r="I27" s="130"/>
      <c r="J27" s="130"/>
      <c r="K27" s="130"/>
      <c r="L27" s="148"/>
      <c r="M27" s="559" t="e">
        <v>#REF!</v>
      </c>
      <c r="N27" s="558" t="s">
        <v>80</v>
      </c>
      <c r="O27" s="123"/>
      <c r="P27" s="132" t="e">
        <v>#VALUE!</v>
      </c>
      <c r="Q27" s="132"/>
      <c r="R27" s="132" t="e">
        <f>P27*M27</f>
        <v>#VALUE!</v>
      </c>
      <c r="S27" s="132"/>
      <c r="T27" s="132" t="e">
        <f>SUM(Q27:S27)</f>
        <v>#VALUE!</v>
      </c>
      <c r="U27" s="119"/>
    </row>
    <row r="28" spans="1:21">
      <c r="A28" s="116" t="s">
        <v>87</v>
      </c>
      <c r="B28" s="116" t="s">
        <v>88</v>
      </c>
      <c r="C28" s="116" t="s">
        <v>89</v>
      </c>
      <c r="D28" s="135">
        <v>10.4</v>
      </c>
      <c r="E28" s="136"/>
      <c r="F28" s="137" t="s">
        <v>109</v>
      </c>
      <c r="G28" s="113" t="s">
        <v>107</v>
      </c>
      <c r="H28" s="123"/>
      <c r="I28" s="130"/>
      <c r="J28" s="130"/>
      <c r="K28" s="130"/>
      <c r="L28" s="148"/>
      <c r="M28" s="559" t="e">
        <v>#REF!</v>
      </c>
      <c r="N28" s="558" t="s">
        <v>80</v>
      </c>
      <c r="O28" s="123"/>
      <c r="P28" s="132" t="e">
        <v>#VALUE!</v>
      </c>
      <c r="Q28" s="132"/>
      <c r="R28" s="132" t="e">
        <f t="shared" si="0"/>
        <v>#VALUE!</v>
      </c>
      <c r="S28" s="132"/>
      <c r="T28" s="132" t="e">
        <f t="shared" si="1"/>
        <v>#VALUE!</v>
      </c>
      <c r="U28" s="119"/>
    </row>
    <row r="29" spans="1:21">
      <c r="A29" s="116" t="s">
        <v>87</v>
      </c>
      <c r="B29" s="116" t="s">
        <v>88</v>
      </c>
      <c r="C29" s="116" t="s">
        <v>89</v>
      </c>
      <c r="D29" s="135">
        <v>10.4</v>
      </c>
      <c r="E29" s="136"/>
      <c r="F29" s="137" t="s">
        <v>110</v>
      </c>
      <c r="G29" s="113" t="s">
        <v>111</v>
      </c>
      <c r="H29" s="123"/>
      <c r="I29" s="130"/>
      <c r="J29" s="130"/>
      <c r="K29" s="130"/>
      <c r="L29" s="148"/>
      <c r="M29" s="559" t="e">
        <v>#REF!</v>
      </c>
      <c r="N29" s="558" t="s">
        <v>80</v>
      </c>
      <c r="O29" s="123"/>
      <c r="P29" s="132" t="e">
        <v>#VALUE!</v>
      </c>
      <c r="Q29" s="132"/>
      <c r="R29" s="132" t="e">
        <f t="shared" si="0"/>
        <v>#VALUE!</v>
      </c>
      <c r="S29" s="132"/>
      <c r="T29" s="132" t="e">
        <f t="shared" si="1"/>
        <v>#VALUE!</v>
      </c>
      <c r="U29" s="119"/>
    </row>
    <row r="30" spans="1:21">
      <c r="A30" s="116" t="s">
        <v>87</v>
      </c>
      <c r="B30" s="116" t="s">
        <v>88</v>
      </c>
      <c r="C30" s="116" t="s">
        <v>89</v>
      </c>
      <c r="D30" s="135">
        <v>10.4</v>
      </c>
      <c r="E30" s="136"/>
      <c r="F30" s="137" t="s">
        <v>112</v>
      </c>
      <c r="G30" s="113" t="s">
        <v>113</v>
      </c>
      <c r="H30" s="123"/>
      <c r="I30" s="130"/>
      <c r="J30" s="130"/>
      <c r="K30" s="130"/>
      <c r="L30" s="148"/>
      <c r="M30" s="559" t="e">
        <v>#REF!</v>
      </c>
      <c r="N30" s="558" t="s">
        <v>80</v>
      </c>
      <c r="O30" s="123"/>
      <c r="P30" s="132" t="e">
        <v>#VALUE!</v>
      </c>
      <c r="Q30" s="132"/>
      <c r="R30" s="132" t="e">
        <f>P30*M30</f>
        <v>#VALUE!</v>
      </c>
      <c r="S30" s="132"/>
      <c r="T30" s="132" t="e">
        <f t="shared" si="1"/>
        <v>#VALUE!</v>
      </c>
      <c r="U30" s="119"/>
    </row>
    <row r="31" spans="1:21">
      <c r="A31" s="116" t="s">
        <v>87</v>
      </c>
      <c r="B31" s="116" t="s">
        <v>88</v>
      </c>
      <c r="C31" s="116" t="s">
        <v>89</v>
      </c>
      <c r="D31" s="135">
        <v>10.4</v>
      </c>
      <c r="E31" s="136"/>
      <c r="F31" s="137" t="s">
        <v>112</v>
      </c>
      <c r="G31" s="113" t="s">
        <v>114</v>
      </c>
      <c r="H31" s="123"/>
      <c r="I31" s="130"/>
      <c r="J31" s="130"/>
      <c r="K31" s="130"/>
      <c r="L31" s="148"/>
      <c r="M31" s="559" t="e">
        <v>#REF!</v>
      </c>
      <c r="N31" s="558" t="s">
        <v>80</v>
      </c>
      <c r="O31" s="123"/>
      <c r="P31" s="132" t="e">
        <v>#VALUE!</v>
      </c>
      <c r="Q31" s="132"/>
      <c r="R31" s="132" t="e">
        <f t="shared" si="0"/>
        <v>#VALUE!</v>
      </c>
      <c r="S31" s="132"/>
      <c r="T31" s="132" t="e">
        <f t="shared" si="1"/>
        <v>#VALUE!</v>
      </c>
      <c r="U31" s="119"/>
    </row>
    <row r="32" spans="1:21">
      <c r="B32" s="116"/>
      <c r="C32" s="116"/>
      <c r="D32" s="135"/>
      <c r="E32" s="136"/>
      <c r="F32" s="137"/>
      <c r="H32" s="123"/>
      <c r="I32" s="130"/>
      <c r="J32" s="130"/>
      <c r="K32" s="130"/>
      <c r="L32" s="148"/>
      <c r="M32" s="149"/>
      <c r="N32" s="149"/>
      <c r="O32" s="149"/>
      <c r="P32" s="132"/>
      <c r="Q32" s="149"/>
      <c r="R32" s="149"/>
      <c r="S32" s="149"/>
      <c r="T32" s="149"/>
      <c r="U32" s="119"/>
    </row>
    <row r="33" spans="1:21">
      <c r="B33" s="116"/>
      <c r="C33" s="116"/>
      <c r="D33" s="135"/>
      <c r="E33" s="136"/>
      <c r="F33" s="133" t="s">
        <v>115</v>
      </c>
      <c r="G33" s="145" t="s">
        <v>84</v>
      </c>
      <c r="H33" s="123"/>
      <c r="I33" s="130"/>
      <c r="J33" s="130"/>
      <c r="K33" s="130"/>
      <c r="L33" s="148"/>
      <c r="M33" s="149"/>
      <c r="N33" s="116"/>
      <c r="O33" s="123"/>
      <c r="P33" s="132"/>
      <c r="Q33" s="123"/>
      <c r="R33" s="123"/>
      <c r="S33" s="123"/>
      <c r="T33" s="123"/>
      <c r="U33" s="119"/>
    </row>
    <row r="34" spans="1:21" ht="36">
      <c r="B34" s="116"/>
      <c r="C34" s="116"/>
      <c r="D34" s="135"/>
      <c r="E34" s="136"/>
      <c r="F34" s="147" t="s">
        <v>116</v>
      </c>
      <c r="G34" s="145"/>
      <c r="H34" s="123"/>
      <c r="I34" s="130"/>
      <c r="J34" s="130"/>
      <c r="K34" s="130"/>
      <c r="L34" s="148"/>
      <c r="M34" s="149"/>
      <c r="N34" s="116"/>
      <c r="O34" s="123"/>
      <c r="P34" s="132"/>
      <c r="Q34" s="123"/>
      <c r="R34" s="123"/>
      <c r="S34" s="123"/>
      <c r="T34" s="123"/>
      <c r="U34" s="119"/>
    </row>
    <row r="35" spans="1:21">
      <c r="A35" s="116" t="s">
        <v>87</v>
      </c>
      <c r="B35" s="116" t="s">
        <v>88</v>
      </c>
      <c r="C35" s="116" t="s">
        <v>89</v>
      </c>
      <c r="D35" s="135">
        <v>10.4</v>
      </c>
      <c r="E35" s="136"/>
      <c r="F35" s="137" t="s">
        <v>90</v>
      </c>
      <c r="G35" s="113" t="s">
        <v>91</v>
      </c>
      <c r="H35" s="123"/>
      <c r="I35" s="130"/>
      <c r="J35" s="130"/>
      <c r="K35" s="130"/>
      <c r="L35" s="148"/>
      <c r="M35" s="559" t="e">
        <v>#REF!</v>
      </c>
      <c r="N35" s="558" t="s">
        <v>80</v>
      </c>
      <c r="O35" s="123"/>
      <c r="P35" s="132" t="e">
        <v>#VALUE!</v>
      </c>
      <c r="Q35" s="132"/>
      <c r="R35" s="132"/>
      <c r="S35" s="132" t="e">
        <f t="shared" ref="S35:S49" si="2">M35*P35</f>
        <v>#REF!</v>
      </c>
      <c r="T35" s="132" t="e">
        <f t="shared" ref="T35:T49" si="3">SUM(Q35:S35)</f>
        <v>#REF!</v>
      </c>
      <c r="U35" s="119"/>
    </row>
    <row r="36" spans="1:21">
      <c r="A36" s="116" t="s">
        <v>87</v>
      </c>
      <c r="B36" s="116" t="s">
        <v>88</v>
      </c>
      <c r="C36" s="116" t="s">
        <v>89</v>
      </c>
      <c r="D36" s="135">
        <v>10.4</v>
      </c>
      <c r="E36" s="136"/>
      <c r="F36" s="137" t="s">
        <v>92</v>
      </c>
      <c r="G36" s="113" t="s">
        <v>93</v>
      </c>
      <c r="H36" s="123"/>
      <c r="I36" s="130"/>
      <c r="J36" s="130"/>
      <c r="K36" s="130"/>
      <c r="L36" s="148"/>
      <c r="M36" s="559" t="e">
        <v>#REF!</v>
      </c>
      <c r="N36" s="558" t="s">
        <v>80</v>
      </c>
      <c r="O36" s="123"/>
      <c r="P36" s="132" t="e">
        <v>#VALUE!</v>
      </c>
      <c r="Q36" s="132"/>
      <c r="R36" s="132"/>
      <c r="S36" s="132" t="e">
        <f t="shared" si="2"/>
        <v>#REF!</v>
      </c>
      <c r="T36" s="132" t="e">
        <f t="shared" si="3"/>
        <v>#REF!</v>
      </c>
      <c r="U36" s="119"/>
    </row>
    <row r="37" spans="1:21">
      <c r="A37" s="116" t="s">
        <v>87</v>
      </c>
      <c r="B37" s="116" t="s">
        <v>88</v>
      </c>
      <c r="C37" s="116" t="s">
        <v>89</v>
      </c>
      <c r="D37" s="135">
        <v>10.4</v>
      </c>
      <c r="E37" s="136"/>
      <c r="F37" s="137" t="s">
        <v>94</v>
      </c>
      <c r="G37" s="113" t="s">
        <v>95</v>
      </c>
      <c r="H37" s="123"/>
      <c r="I37" s="130"/>
      <c r="J37" s="130"/>
      <c r="K37" s="130"/>
      <c r="L37" s="148"/>
      <c r="M37" s="559" t="e">
        <v>#REF!</v>
      </c>
      <c r="N37" s="558" t="s">
        <v>80</v>
      </c>
      <c r="O37" s="123"/>
      <c r="P37" s="132" t="e">
        <v>#VALUE!</v>
      </c>
      <c r="Q37" s="132"/>
      <c r="R37" s="132"/>
      <c r="S37" s="132" t="e">
        <f t="shared" si="2"/>
        <v>#REF!</v>
      </c>
      <c r="T37" s="132" t="e">
        <f t="shared" si="3"/>
        <v>#REF!</v>
      </c>
      <c r="U37" s="119"/>
    </row>
    <row r="38" spans="1:21">
      <c r="A38" s="116" t="s">
        <v>87</v>
      </c>
      <c r="B38" s="116" t="s">
        <v>88</v>
      </c>
      <c r="C38" s="116" t="s">
        <v>89</v>
      </c>
      <c r="D38" s="135">
        <v>10.4</v>
      </c>
      <c r="E38" s="136"/>
      <c r="F38" s="137" t="s">
        <v>96</v>
      </c>
      <c r="G38" s="113" t="s">
        <v>97</v>
      </c>
      <c r="H38" s="123"/>
      <c r="I38" s="130"/>
      <c r="J38" s="130"/>
      <c r="K38" s="130"/>
      <c r="L38" s="148"/>
      <c r="M38" s="559" t="e">
        <v>#REF!</v>
      </c>
      <c r="N38" s="558" t="s">
        <v>80</v>
      </c>
      <c r="O38" s="123"/>
      <c r="P38" s="132" t="e">
        <v>#VALUE!</v>
      </c>
      <c r="Q38" s="132"/>
      <c r="R38" s="132"/>
      <c r="S38" s="132" t="e">
        <f t="shared" si="2"/>
        <v>#REF!</v>
      </c>
      <c r="T38" s="132" t="e">
        <f t="shared" si="3"/>
        <v>#REF!</v>
      </c>
      <c r="U38" s="119"/>
    </row>
    <row r="39" spans="1:21">
      <c r="A39" s="116" t="s">
        <v>87</v>
      </c>
      <c r="B39" s="116" t="s">
        <v>88</v>
      </c>
      <c r="C39" s="116" t="s">
        <v>89</v>
      </c>
      <c r="D39" s="135">
        <v>10.4</v>
      </c>
      <c r="E39" s="136"/>
      <c r="F39" s="137" t="s">
        <v>98</v>
      </c>
      <c r="G39" s="113" t="s">
        <v>99</v>
      </c>
      <c r="H39" s="123"/>
      <c r="I39" s="130"/>
      <c r="J39" s="130"/>
      <c r="K39" s="130"/>
      <c r="L39" s="148"/>
      <c r="M39" s="559" t="e">
        <v>#REF!</v>
      </c>
      <c r="N39" s="558" t="s">
        <v>80</v>
      </c>
      <c r="O39" s="123"/>
      <c r="P39" s="132" t="e">
        <v>#VALUE!</v>
      </c>
      <c r="Q39" s="132"/>
      <c r="R39" s="132"/>
      <c r="S39" s="132" t="e">
        <f t="shared" si="2"/>
        <v>#REF!</v>
      </c>
      <c r="T39" s="132" t="e">
        <f t="shared" si="3"/>
        <v>#REF!</v>
      </c>
      <c r="U39" s="119"/>
    </row>
    <row r="40" spans="1:21">
      <c r="A40" s="116" t="s">
        <v>87</v>
      </c>
      <c r="B40" s="116" t="s">
        <v>88</v>
      </c>
      <c r="C40" s="116" t="s">
        <v>89</v>
      </c>
      <c r="D40" s="135">
        <v>10.4</v>
      </c>
      <c r="E40" s="136"/>
      <c r="F40" s="137" t="s">
        <v>100</v>
      </c>
      <c r="G40" s="113" t="s">
        <v>101</v>
      </c>
      <c r="H40" s="123"/>
      <c r="I40" s="130"/>
      <c r="J40" s="130"/>
      <c r="K40" s="130"/>
      <c r="L40" s="148"/>
      <c r="M40" s="559" t="e">
        <v>#REF!</v>
      </c>
      <c r="N40" s="558" t="s">
        <v>80</v>
      </c>
      <c r="O40" s="123"/>
      <c r="P40" s="132" t="e">
        <v>#VALUE!</v>
      </c>
      <c r="Q40" s="132"/>
      <c r="R40" s="132"/>
      <c r="S40" s="132" t="e">
        <f t="shared" si="2"/>
        <v>#REF!</v>
      </c>
      <c r="T40" s="132" t="e">
        <f t="shared" si="3"/>
        <v>#REF!</v>
      </c>
      <c r="U40" s="119"/>
    </row>
    <row r="41" spans="1:21">
      <c r="A41" s="116" t="s">
        <v>87</v>
      </c>
      <c r="B41" s="116" t="s">
        <v>88</v>
      </c>
      <c r="C41" s="116" t="s">
        <v>89</v>
      </c>
      <c r="D41" s="135">
        <v>10.4</v>
      </c>
      <c r="E41" s="136"/>
      <c r="F41" s="137" t="s">
        <v>102</v>
      </c>
      <c r="G41" s="113" t="s">
        <v>103</v>
      </c>
      <c r="H41" s="123"/>
      <c r="I41" s="130"/>
      <c r="J41" s="130"/>
      <c r="K41" s="130"/>
      <c r="L41" s="148"/>
      <c r="M41" s="559" t="e">
        <v>#REF!</v>
      </c>
      <c r="N41" s="558" t="s">
        <v>80</v>
      </c>
      <c r="O41" s="123"/>
      <c r="P41" s="132" t="e">
        <v>#VALUE!</v>
      </c>
      <c r="Q41" s="132"/>
      <c r="R41" s="132"/>
      <c r="S41" s="132" t="e">
        <f t="shared" si="2"/>
        <v>#REF!</v>
      </c>
      <c r="T41" s="132" t="e">
        <f t="shared" si="3"/>
        <v>#REF!</v>
      </c>
      <c r="U41" s="119"/>
    </row>
    <row r="42" spans="1:21">
      <c r="A42" s="116" t="s">
        <v>87</v>
      </c>
      <c r="B42" s="116" t="s">
        <v>88</v>
      </c>
      <c r="C42" s="116" t="s">
        <v>89</v>
      </c>
      <c r="D42" s="135">
        <v>10.4</v>
      </c>
      <c r="E42" s="136"/>
      <c r="F42" s="137" t="s">
        <v>104</v>
      </c>
      <c r="G42" s="113" t="s">
        <v>105</v>
      </c>
      <c r="H42" s="123"/>
      <c r="I42" s="130"/>
      <c r="J42" s="130"/>
      <c r="K42" s="130"/>
      <c r="L42" s="148"/>
      <c r="M42" s="559" t="e">
        <v>#REF!</v>
      </c>
      <c r="N42" s="558" t="s">
        <v>80</v>
      </c>
      <c r="O42" s="123"/>
      <c r="P42" s="132" t="e">
        <v>#VALUE!</v>
      </c>
      <c r="Q42" s="132"/>
      <c r="R42" s="132"/>
      <c r="S42" s="132" t="e">
        <f t="shared" si="2"/>
        <v>#REF!</v>
      </c>
      <c r="T42" s="132" t="e">
        <f t="shared" si="3"/>
        <v>#REF!</v>
      </c>
      <c r="U42" s="119"/>
    </row>
    <row r="43" spans="1:21">
      <c r="A43" s="116" t="s">
        <v>87</v>
      </c>
      <c r="B43" s="116" t="s">
        <v>88</v>
      </c>
      <c r="C43" s="116" t="s">
        <v>89</v>
      </c>
      <c r="D43" s="135">
        <v>10.4</v>
      </c>
      <c r="E43" s="136"/>
      <c r="F43" s="137" t="s">
        <v>106</v>
      </c>
      <c r="G43" s="113" t="s">
        <v>107</v>
      </c>
      <c r="H43" s="123"/>
      <c r="I43" s="130"/>
      <c r="J43" s="130"/>
      <c r="K43" s="130"/>
      <c r="L43" s="148"/>
      <c r="M43" s="559" t="e">
        <v>#REF!</v>
      </c>
      <c r="N43" s="558" t="s">
        <v>80</v>
      </c>
      <c r="O43" s="123"/>
      <c r="P43" s="132" t="e">
        <v>#VALUE!</v>
      </c>
      <c r="Q43" s="132"/>
      <c r="R43" s="132"/>
      <c r="S43" s="132" t="e">
        <f t="shared" si="2"/>
        <v>#REF!</v>
      </c>
      <c r="T43" s="132" t="e">
        <f t="shared" si="3"/>
        <v>#REF!</v>
      </c>
      <c r="U43" s="119"/>
    </row>
    <row r="44" spans="1:21">
      <c r="A44" s="116" t="s">
        <v>87</v>
      </c>
      <c r="B44" s="116" t="s">
        <v>88</v>
      </c>
      <c r="C44" s="116" t="s">
        <v>89</v>
      </c>
      <c r="D44" s="135">
        <v>10.4</v>
      </c>
      <c r="E44" s="136"/>
      <c r="F44" s="137" t="s">
        <v>108</v>
      </c>
      <c r="G44" s="116" t="s">
        <v>107</v>
      </c>
      <c r="H44" s="123"/>
      <c r="I44" s="130"/>
      <c r="J44" s="130"/>
      <c r="K44" s="130"/>
      <c r="L44" s="148"/>
      <c r="M44" s="559" t="e">
        <v>#REF!</v>
      </c>
      <c r="N44" s="558" t="s">
        <v>80</v>
      </c>
      <c r="O44" s="123"/>
      <c r="P44" s="132" t="e">
        <v>#VALUE!</v>
      </c>
      <c r="Q44" s="132"/>
      <c r="R44" s="132"/>
      <c r="S44" s="132" t="e">
        <f t="shared" si="2"/>
        <v>#REF!</v>
      </c>
      <c r="T44" s="132" t="e">
        <f t="shared" si="3"/>
        <v>#REF!</v>
      </c>
      <c r="U44" s="119"/>
    </row>
    <row r="45" spans="1:21">
      <c r="A45" s="116" t="s">
        <v>87</v>
      </c>
      <c r="B45" s="116" t="s">
        <v>88</v>
      </c>
      <c r="C45" s="116" t="s">
        <v>89</v>
      </c>
      <c r="D45" s="135">
        <v>10.4</v>
      </c>
      <c r="E45" s="136"/>
      <c r="F45" s="137" t="s">
        <v>108</v>
      </c>
      <c r="G45" s="116" t="s">
        <v>107</v>
      </c>
      <c r="H45" s="123"/>
      <c r="I45" s="130"/>
      <c r="J45" s="130"/>
      <c r="K45" s="130"/>
      <c r="L45" s="148"/>
      <c r="M45" s="559" t="e">
        <v>#REF!</v>
      </c>
      <c r="N45" s="558" t="s">
        <v>80</v>
      </c>
      <c r="O45" s="123"/>
      <c r="P45" s="132" t="e">
        <v>#VALUE!</v>
      </c>
      <c r="Q45" s="132"/>
      <c r="R45" s="132"/>
      <c r="S45" s="132" t="e">
        <f>M45*P45</f>
        <v>#REF!</v>
      </c>
      <c r="T45" s="132" t="e">
        <f>SUM(Q45:S45)</f>
        <v>#REF!</v>
      </c>
      <c r="U45" s="119"/>
    </row>
    <row r="46" spans="1:21">
      <c r="A46" s="116" t="s">
        <v>87</v>
      </c>
      <c r="B46" s="116" t="s">
        <v>88</v>
      </c>
      <c r="C46" s="116" t="s">
        <v>89</v>
      </c>
      <c r="D46" s="135">
        <v>10.4</v>
      </c>
      <c r="E46" s="136"/>
      <c r="F46" s="137" t="s">
        <v>109</v>
      </c>
      <c r="G46" s="113" t="s">
        <v>107</v>
      </c>
      <c r="H46" s="123"/>
      <c r="I46" s="130"/>
      <c r="J46" s="130"/>
      <c r="K46" s="130"/>
      <c r="L46" s="148"/>
      <c r="M46" s="559" t="e">
        <v>#REF!</v>
      </c>
      <c r="N46" s="558" t="s">
        <v>80</v>
      </c>
      <c r="O46" s="123"/>
      <c r="P46" s="132" t="e">
        <v>#VALUE!</v>
      </c>
      <c r="Q46" s="132"/>
      <c r="R46" s="132"/>
      <c r="S46" s="132" t="e">
        <f t="shared" si="2"/>
        <v>#REF!</v>
      </c>
      <c r="T46" s="132" t="e">
        <f t="shared" si="3"/>
        <v>#REF!</v>
      </c>
      <c r="U46" s="119"/>
    </row>
    <row r="47" spans="1:21">
      <c r="A47" s="116" t="s">
        <v>87</v>
      </c>
      <c r="B47" s="116" t="s">
        <v>88</v>
      </c>
      <c r="C47" s="116" t="s">
        <v>89</v>
      </c>
      <c r="D47" s="135">
        <v>10.4</v>
      </c>
      <c r="E47" s="136"/>
      <c r="F47" s="137" t="s">
        <v>110</v>
      </c>
      <c r="G47" s="113" t="s">
        <v>111</v>
      </c>
      <c r="H47" s="123"/>
      <c r="I47" s="130"/>
      <c r="J47" s="130"/>
      <c r="K47" s="130"/>
      <c r="L47" s="148"/>
      <c r="M47" s="559" t="e">
        <v>#REF!</v>
      </c>
      <c r="N47" s="558" t="s">
        <v>80</v>
      </c>
      <c r="O47" s="123"/>
      <c r="P47" s="132" t="e">
        <v>#VALUE!</v>
      </c>
      <c r="Q47" s="132"/>
      <c r="R47" s="132"/>
      <c r="S47" s="132" t="e">
        <f t="shared" si="2"/>
        <v>#REF!</v>
      </c>
      <c r="T47" s="132" t="e">
        <f t="shared" si="3"/>
        <v>#REF!</v>
      </c>
      <c r="U47" s="119"/>
    </row>
    <row r="48" spans="1:21">
      <c r="A48" s="116" t="s">
        <v>87</v>
      </c>
      <c r="B48" s="116" t="s">
        <v>88</v>
      </c>
      <c r="C48" s="116" t="s">
        <v>89</v>
      </c>
      <c r="D48" s="135">
        <v>10.4</v>
      </c>
      <c r="E48" s="136"/>
      <c r="F48" s="137" t="s">
        <v>112</v>
      </c>
      <c r="G48" s="113" t="s">
        <v>113</v>
      </c>
      <c r="H48" s="123"/>
      <c r="I48" s="130"/>
      <c r="J48" s="130"/>
      <c r="K48" s="130"/>
      <c r="L48" s="148"/>
      <c r="M48" s="559" t="e">
        <v>#REF!</v>
      </c>
      <c r="N48" s="558" t="s">
        <v>80</v>
      </c>
      <c r="O48" s="123"/>
      <c r="P48" s="132" t="e">
        <v>#VALUE!</v>
      </c>
      <c r="Q48" s="132"/>
      <c r="R48" s="132"/>
      <c r="S48" s="132" t="e">
        <f t="shared" si="2"/>
        <v>#REF!</v>
      </c>
      <c r="T48" s="132" t="e">
        <f t="shared" si="3"/>
        <v>#REF!</v>
      </c>
      <c r="U48" s="119"/>
    </row>
    <row r="49" spans="1:21">
      <c r="A49" s="116" t="s">
        <v>87</v>
      </c>
      <c r="B49" s="116" t="s">
        <v>88</v>
      </c>
      <c r="C49" s="116" t="s">
        <v>89</v>
      </c>
      <c r="D49" s="135">
        <v>10.4</v>
      </c>
      <c r="E49" s="136"/>
      <c r="F49" s="137" t="s">
        <v>112</v>
      </c>
      <c r="G49" s="113" t="s">
        <v>114</v>
      </c>
      <c r="H49" s="123"/>
      <c r="I49" s="130"/>
      <c r="J49" s="130"/>
      <c r="K49" s="130"/>
      <c r="L49" s="148"/>
      <c r="M49" s="559" t="e">
        <v>#REF!</v>
      </c>
      <c r="N49" s="558" t="s">
        <v>80</v>
      </c>
      <c r="O49" s="123"/>
      <c r="P49" s="132" t="e">
        <v>#VALUE!</v>
      </c>
      <c r="Q49" s="132"/>
      <c r="R49" s="132"/>
      <c r="S49" s="132" t="e">
        <f t="shared" si="2"/>
        <v>#REF!</v>
      </c>
      <c r="T49" s="132" t="e">
        <f t="shared" si="3"/>
        <v>#REF!</v>
      </c>
      <c r="U49" s="119"/>
    </row>
    <row r="50" spans="1:21">
      <c r="B50" s="116"/>
      <c r="C50" s="116"/>
      <c r="D50" s="135"/>
      <c r="E50" s="136"/>
      <c r="F50" s="137"/>
      <c r="H50" s="123"/>
      <c r="I50" s="130"/>
      <c r="J50" s="130"/>
      <c r="K50" s="130"/>
      <c r="L50" s="148"/>
      <c r="M50" s="149"/>
      <c r="N50" s="116"/>
      <c r="O50" s="123"/>
      <c r="P50" s="123"/>
      <c r="Q50" s="132"/>
      <c r="R50" s="132"/>
      <c r="S50" s="132"/>
      <c r="T50" s="132"/>
      <c r="U50" s="119"/>
    </row>
    <row r="51" spans="1:21">
      <c r="B51" s="116"/>
      <c r="C51" s="116"/>
      <c r="D51" s="135"/>
      <c r="E51" s="136"/>
      <c r="F51" s="120" t="s">
        <v>117</v>
      </c>
      <c r="G51" s="137"/>
      <c r="H51" s="150"/>
      <c r="I51" s="151"/>
      <c r="J51" s="152"/>
      <c r="K51" s="130"/>
      <c r="L51" s="148"/>
      <c r="M51" s="153"/>
      <c r="N51" s="116"/>
      <c r="O51" s="152"/>
      <c r="P51" s="152"/>
      <c r="Q51" s="132"/>
      <c r="R51" s="132"/>
      <c r="S51" s="132"/>
      <c r="T51" s="132"/>
      <c r="U51" s="119"/>
    </row>
    <row r="52" spans="1:21" ht="48">
      <c r="B52" s="116"/>
      <c r="C52" s="116"/>
      <c r="D52" s="135"/>
      <c r="E52" s="136"/>
      <c r="F52" s="147" t="s">
        <v>118</v>
      </c>
      <c r="G52" s="137"/>
      <c r="H52" s="150"/>
      <c r="I52" s="151"/>
      <c r="J52" s="152"/>
      <c r="K52" s="130"/>
      <c r="L52" s="148"/>
      <c r="M52" s="153"/>
      <c r="N52" s="116"/>
      <c r="O52" s="152"/>
      <c r="P52" s="152"/>
      <c r="Q52" s="132"/>
      <c r="R52" s="132"/>
      <c r="S52" s="132"/>
      <c r="T52" s="132"/>
      <c r="U52" s="119"/>
    </row>
    <row r="53" spans="1:21">
      <c r="A53" s="116" t="s">
        <v>87</v>
      </c>
      <c r="B53" s="116" t="s">
        <v>89</v>
      </c>
      <c r="D53" s="135">
        <v>10.4</v>
      </c>
      <c r="E53" s="136"/>
      <c r="F53" s="154" t="s">
        <v>119</v>
      </c>
      <c r="G53" s="154"/>
      <c r="I53" s="155"/>
      <c r="M53" s="560" t="e">
        <f>SUM(M17:M31,M35:M49)</f>
        <v>#REF!</v>
      </c>
      <c r="N53" s="558" t="s">
        <v>120</v>
      </c>
      <c r="O53" s="430"/>
      <c r="P53" s="430"/>
      <c r="Q53" s="132" t="e">
        <f>O53*M53</f>
        <v>#REF!</v>
      </c>
      <c r="R53" s="132" t="e">
        <f>P53*M53</f>
        <v>#REF!</v>
      </c>
      <c r="S53" s="132"/>
      <c r="T53" s="132" t="e">
        <f>SUM(Q53:S53)</f>
        <v>#REF!</v>
      </c>
      <c r="U53" s="119"/>
    </row>
    <row r="54" spans="1:21">
      <c r="A54" s="116" t="s">
        <v>87</v>
      </c>
      <c r="B54" s="116" t="s">
        <v>89</v>
      </c>
      <c r="D54" s="135">
        <v>10.4</v>
      </c>
      <c r="E54" s="136"/>
      <c r="F54" s="137" t="s">
        <v>121</v>
      </c>
      <c r="G54" s="137"/>
      <c r="I54" s="155"/>
      <c r="M54" s="560" t="e">
        <f>ROUNDUP(SUM(M17:M31,M35:M49)*0.05,0)</f>
        <v>#REF!</v>
      </c>
      <c r="N54" s="558" t="s">
        <v>120</v>
      </c>
      <c r="O54" s="430"/>
      <c r="P54" s="430"/>
      <c r="Q54" s="132" t="e">
        <f>O54*M54</f>
        <v>#REF!</v>
      </c>
      <c r="R54" s="132" t="e">
        <f>P54*M54</f>
        <v>#REF!</v>
      </c>
      <c r="S54" s="132"/>
      <c r="T54" s="132" t="e">
        <f>SUM(Q54:S54)</f>
        <v>#REF!</v>
      </c>
      <c r="U54" s="119"/>
    </row>
    <row r="55" spans="1:21">
      <c r="B55" s="116"/>
      <c r="D55" s="143"/>
      <c r="E55" s="144"/>
      <c r="F55" s="154"/>
      <c r="G55" s="154"/>
      <c r="I55" s="157"/>
      <c r="J55" s="157"/>
      <c r="N55" s="116"/>
      <c r="O55" s="158"/>
      <c r="P55" s="142"/>
      <c r="Q55" s="132"/>
      <c r="R55" s="132"/>
      <c r="S55" s="132"/>
      <c r="T55" s="132"/>
      <c r="U55" s="119"/>
    </row>
    <row r="56" spans="1:21">
      <c r="B56" s="116"/>
      <c r="D56" s="143"/>
      <c r="E56" s="144"/>
      <c r="F56" s="120" t="s">
        <v>122</v>
      </c>
      <c r="G56" s="154"/>
      <c r="I56" s="157"/>
      <c r="J56" s="157"/>
      <c r="N56" s="116"/>
      <c r="O56" s="158"/>
      <c r="P56" s="142"/>
      <c r="Q56" s="132"/>
      <c r="R56" s="132"/>
      <c r="S56" s="132"/>
      <c r="T56" s="132"/>
      <c r="U56" s="119"/>
    </row>
    <row r="57" spans="1:21" ht="36">
      <c r="B57" s="116"/>
      <c r="D57" s="143"/>
      <c r="E57" s="144"/>
      <c r="F57" s="147" t="s">
        <v>123</v>
      </c>
      <c r="G57" s="154"/>
      <c r="I57" s="157"/>
      <c r="J57" s="157"/>
      <c r="N57" s="116"/>
      <c r="O57" s="158"/>
      <c r="P57" s="142"/>
      <c r="Q57" s="132"/>
      <c r="R57" s="132"/>
      <c r="S57" s="132"/>
      <c r="T57" s="132"/>
      <c r="U57" s="119"/>
    </row>
    <row r="58" spans="1:21">
      <c r="A58" s="116" t="s">
        <v>87</v>
      </c>
      <c r="B58" s="116" t="s">
        <v>87</v>
      </c>
      <c r="D58" s="135">
        <v>10.4</v>
      </c>
      <c r="E58" s="136"/>
      <c r="F58" s="137" t="s">
        <v>124</v>
      </c>
      <c r="G58" s="154"/>
      <c r="I58" s="157"/>
      <c r="J58" s="157"/>
      <c r="M58" s="561" t="e">
        <f>M17+M18</f>
        <v>#REF!</v>
      </c>
      <c r="N58" s="558" t="s">
        <v>120</v>
      </c>
      <c r="O58" s="430"/>
      <c r="P58" s="430"/>
      <c r="Q58" s="132" t="e">
        <f>O58*M58</f>
        <v>#REF!</v>
      </c>
      <c r="R58" s="132" t="e">
        <f>P58*M58</f>
        <v>#REF!</v>
      </c>
      <c r="S58" s="430"/>
      <c r="T58" s="132" t="e">
        <f>SUM(Q58:S58)</f>
        <v>#REF!</v>
      </c>
      <c r="U58" s="119"/>
    </row>
    <row r="59" spans="1:21">
      <c r="A59" s="116" t="s">
        <v>87</v>
      </c>
      <c r="B59" s="116" t="s">
        <v>87</v>
      </c>
      <c r="D59" s="135">
        <v>10.4</v>
      </c>
      <c r="E59" s="136"/>
      <c r="F59" s="137" t="s">
        <v>125</v>
      </c>
      <c r="G59" s="154"/>
      <c r="I59" s="157"/>
      <c r="J59" s="157"/>
      <c r="M59" s="561" t="e">
        <f>M19</f>
        <v>#REF!</v>
      </c>
      <c r="N59" s="558" t="s">
        <v>120</v>
      </c>
      <c r="O59" s="430"/>
      <c r="P59" s="430"/>
      <c r="Q59" s="132" t="e">
        <f>O59*M59</f>
        <v>#REF!</v>
      </c>
      <c r="R59" s="132" t="e">
        <f>P59*M59</f>
        <v>#REF!</v>
      </c>
      <c r="S59" s="430"/>
      <c r="T59" s="132" t="e">
        <f>SUM(Q59:S59)</f>
        <v>#REF!</v>
      </c>
      <c r="U59" s="119"/>
    </row>
    <row r="60" spans="1:21">
      <c r="B60" s="116"/>
      <c r="D60" s="143"/>
      <c r="E60" s="144"/>
      <c r="F60" s="154"/>
      <c r="G60" s="154"/>
      <c r="I60" s="157"/>
      <c r="J60" s="157"/>
      <c r="N60" s="116"/>
      <c r="O60" s="158"/>
      <c r="P60" s="142"/>
      <c r="Q60" s="132"/>
      <c r="R60" s="132"/>
      <c r="S60" s="132"/>
      <c r="T60" s="132"/>
      <c r="U60" s="119"/>
    </row>
    <row r="61" spans="1:21">
      <c r="B61" s="116"/>
      <c r="D61" s="135"/>
      <c r="E61" s="136"/>
      <c r="F61" s="154"/>
      <c r="G61" s="154"/>
      <c r="H61" s="159"/>
      <c r="I61" s="157"/>
      <c r="J61" s="157"/>
      <c r="K61" s="160"/>
      <c r="L61" s="161"/>
      <c r="M61" s="116"/>
      <c r="N61" s="116"/>
      <c r="O61" s="142"/>
      <c r="P61" s="162"/>
      <c r="Q61" s="132"/>
      <c r="R61" s="132"/>
      <c r="S61" s="132"/>
      <c r="T61" s="132"/>
      <c r="U61" s="119"/>
    </row>
    <row r="62" spans="1:21">
      <c r="B62" s="116"/>
      <c r="D62" s="135"/>
      <c r="E62" s="136"/>
      <c r="F62" s="120"/>
      <c r="G62" s="145"/>
      <c r="H62" s="163"/>
      <c r="I62" s="128"/>
      <c r="J62" s="128"/>
      <c r="K62" s="152"/>
      <c r="L62" s="161"/>
      <c r="M62" s="162"/>
      <c r="N62" s="162"/>
      <c r="O62" s="142"/>
      <c r="P62" s="162"/>
      <c r="Q62" s="132"/>
      <c r="R62" s="132"/>
      <c r="S62" s="132"/>
      <c r="T62" s="132"/>
      <c r="U62" s="119"/>
    </row>
    <row r="63" spans="1:21">
      <c r="B63" s="116"/>
      <c r="D63" s="135"/>
      <c r="E63" s="136"/>
      <c r="F63" s="120" t="s">
        <v>126</v>
      </c>
      <c r="H63" s="164"/>
      <c r="I63" s="128"/>
      <c r="J63" s="128"/>
      <c r="K63" s="152"/>
      <c r="L63" s="161"/>
      <c r="M63" s="161"/>
      <c r="N63" s="161"/>
      <c r="O63" s="161"/>
      <c r="P63" s="162"/>
      <c r="Q63" s="132"/>
      <c r="R63" s="132"/>
      <c r="S63" s="132"/>
      <c r="T63" s="132"/>
      <c r="U63" s="119"/>
    </row>
    <row r="64" spans="1:21" ht="24">
      <c r="B64" s="116"/>
      <c r="D64" s="135"/>
      <c r="E64" s="136"/>
      <c r="F64" s="147" t="s">
        <v>127</v>
      </c>
      <c r="G64" s="145" t="s">
        <v>84</v>
      </c>
      <c r="H64" s="164"/>
      <c r="I64" s="128"/>
      <c r="J64" s="128"/>
      <c r="K64" s="152"/>
      <c r="L64" s="161"/>
      <c r="M64" s="161"/>
      <c r="N64" s="161"/>
      <c r="O64" s="161"/>
      <c r="P64" s="162"/>
      <c r="Q64" s="132"/>
      <c r="R64" s="132"/>
      <c r="S64" s="132"/>
      <c r="T64" s="132"/>
      <c r="U64" s="119"/>
    </row>
    <row r="65" spans="1:22">
      <c r="A65" s="116" t="s">
        <v>128</v>
      </c>
      <c r="B65" s="116" t="s">
        <v>129</v>
      </c>
      <c r="D65" s="135">
        <v>4</v>
      </c>
      <c r="E65" s="136"/>
      <c r="F65" s="137" t="s">
        <v>130</v>
      </c>
      <c r="G65" s="127" t="s">
        <v>131</v>
      </c>
      <c r="H65" s="164" t="s">
        <v>132</v>
      </c>
      <c r="I65" s="165"/>
      <c r="J65" s="165"/>
      <c r="K65" s="152"/>
      <c r="L65" s="165"/>
      <c r="M65" s="559">
        <v>292</v>
      </c>
      <c r="N65" s="558" t="s">
        <v>120</v>
      </c>
      <c r="O65" s="430"/>
      <c r="P65" s="430"/>
      <c r="Q65" s="132">
        <f t="shared" ref="Q65:Q72" si="4">O65*M65</f>
        <v>0</v>
      </c>
      <c r="R65" s="132">
        <f t="shared" ref="R65:R72" si="5">P65*M65</f>
        <v>0</v>
      </c>
      <c r="S65" s="430"/>
      <c r="T65" s="132">
        <f t="shared" ref="T65:T72" si="6">SUM(Q65:S65)</f>
        <v>0</v>
      </c>
      <c r="U65" s="119"/>
    </row>
    <row r="66" spans="1:22">
      <c r="A66" s="116" t="s">
        <v>128</v>
      </c>
      <c r="B66" s="116" t="s">
        <v>129</v>
      </c>
      <c r="D66" s="135">
        <v>4</v>
      </c>
      <c r="E66" s="136"/>
      <c r="F66" s="137" t="s">
        <v>133</v>
      </c>
      <c r="G66" s="127" t="s">
        <v>134</v>
      </c>
      <c r="H66" s="164" t="s">
        <v>132</v>
      </c>
      <c r="I66" s="165"/>
      <c r="J66" s="165"/>
      <c r="K66" s="152"/>
      <c r="L66" s="165"/>
      <c r="M66" s="559">
        <v>0</v>
      </c>
      <c r="N66" s="558" t="s">
        <v>120</v>
      </c>
      <c r="O66" s="430"/>
      <c r="P66" s="430"/>
      <c r="Q66" s="132">
        <f t="shared" si="4"/>
        <v>0</v>
      </c>
      <c r="R66" s="132">
        <f t="shared" si="5"/>
        <v>0</v>
      </c>
      <c r="S66" s="430"/>
      <c r="T66" s="132">
        <f t="shared" si="6"/>
        <v>0</v>
      </c>
      <c r="U66" s="119"/>
    </row>
    <row r="67" spans="1:22">
      <c r="A67" s="116" t="s">
        <v>128</v>
      </c>
      <c r="B67" s="116" t="s">
        <v>129</v>
      </c>
      <c r="D67" s="135">
        <v>4</v>
      </c>
      <c r="E67" s="136"/>
      <c r="F67" s="137" t="s">
        <v>135</v>
      </c>
      <c r="G67" s="127" t="s">
        <v>136</v>
      </c>
      <c r="H67" s="164" t="s">
        <v>132</v>
      </c>
      <c r="I67" s="165"/>
      <c r="J67" s="165"/>
      <c r="K67" s="152"/>
      <c r="L67" s="165"/>
      <c r="M67" s="559">
        <v>0</v>
      </c>
      <c r="N67" s="558" t="s">
        <v>120</v>
      </c>
      <c r="O67" s="430"/>
      <c r="P67" s="430"/>
      <c r="Q67" s="132">
        <f t="shared" si="4"/>
        <v>0</v>
      </c>
      <c r="R67" s="132">
        <f t="shared" si="5"/>
        <v>0</v>
      </c>
      <c r="S67" s="430"/>
      <c r="T67" s="132">
        <f t="shared" si="6"/>
        <v>0</v>
      </c>
      <c r="U67" s="119"/>
    </row>
    <row r="68" spans="1:22">
      <c r="A68" s="116" t="s">
        <v>128</v>
      </c>
      <c r="B68" s="116" t="s">
        <v>129</v>
      </c>
      <c r="D68" s="135">
        <v>4</v>
      </c>
      <c r="E68" s="136"/>
      <c r="F68" s="137" t="s">
        <v>135</v>
      </c>
      <c r="G68" s="127" t="s">
        <v>136</v>
      </c>
      <c r="H68" s="164" t="s">
        <v>137</v>
      </c>
      <c r="I68" s="165"/>
      <c r="J68" s="166"/>
      <c r="K68" s="152"/>
      <c r="L68" s="165"/>
      <c r="M68" s="559">
        <v>216</v>
      </c>
      <c r="N68" s="558" t="s">
        <v>120</v>
      </c>
      <c r="O68" s="430"/>
      <c r="P68" s="430"/>
      <c r="Q68" s="132">
        <f t="shared" si="4"/>
        <v>0</v>
      </c>
      <c r="R68" s="132">
        <f t="shared" si="5"/>
        <v>0</v>
      </c>
      <c r="S68" s="430"/>
      <c r="T68" s="132">
        <f t="shared" si="6"/>
        <v>0</v>
      </c>
      <c r="U68" s="119"/>
    </row>
    <row r="69" spans="1:22">
      <c r="A69" s="116" t="s">
        <v>128</v>
      </c>
      <c r="B69" s="116" t="s">
        <v>129</v>
      </c>
      <c r="D69" s="135">
        <v>4</v>
      </c>
      <c r="E69" s="136"/>
      <c r="F69" s="137" t="s">
        <v>135</v>
      </c>
      <c r="G69" s="127" t="s">
        <v>136</v>
      </c>
      <c r="H69" s="164" t="s">
        <v>138</v>
      </c>
      <c r="I69" s="165"/>
      <c r="J69" s="166"/>
      <c r="K69" s="152"/>
      <c r="L69" s="165"/>
      <c r="M69" s="559">
        <v>24</v>
      </c>
      <c r="N69" s="558" t="s">
        <v>120</v>
      </c>
      <c r="O69" s="430"/>
      <c r="P69" s="430"/>
      <c r="Q69" s="132">
        <f t="shared" si="4"/>
        <v>0</v>
      </c>
      <c r="R69" s="132">
        <f t="shared" si="5"/>
        <v>0</v>
      </c>
      <c r="S69" s="430"/>
      <c r="T69" s="132">
        <f t="shared" si="6"/>
        <v>0</v>
      </c>
      <c r="U69" s="119"/>
    </row>
    <row r="70" spans="1:22">
      <c r="A70" s="116" t="s">
        <v>128</v>
      </c>
      <c r="B70" s="116" t="s">
        <v>129</v>
      </c>
      <c r="D70" s="135">
        <v>4</v>
      </c>
      <c r="E70" s="136"/>
      <c r="F70" s="137" t="s">
        <v>139</v>
      </c>
      <c r="G70" s="127" t="s">
        <v>140</v>
      </c>
      <c r="H70" s="164" t="s">
        <v>141</v>
      </c>
      <c r="I70" s="165"/>
      <c r="J70" s="166"/>
      <c r="K70" s="152"/>
      <c r="L70" s="165"/>
      <c r="M70" s="559">
        <v>0</v>
      </c>
      <c r="N70" s="558" t="s">
        <v>120</v>
      </c>
      <c r="O70" s="430"/>
      <c r="P70" s="430"/>
      <c r="Q70" s="132">
        <f t="shared" si="4"/>
        <v>0</v>
      </c>
      <c r="R70" s="132">
        <f t="shared" si="5"/>
        <v>0</v>
      </c>
      <c r="S70" s="430"/>
      <c r="T70" s="132">
        <f t="shared" si="6"/>
        <v>0</v>
      </c>
      <c r="U70" s="119"/>
    </row>
    <row r="71" spans="1:22">
      <c r="A71" s="116" t="s">
        <v>128</v>
      </c>
      <c r="B71" s="116" t="s">
        <v>129</v>
      </c>
      <c r="D71" s="135">
        <v>4</v>
      </c>
      <c r="E71" s="136"/>
      <c r="F71" s="137" t="s">
        <v>139</v>
      </c>
      <c r="G71" s="127" t="s">
        <v>140</v>
      </c>
      <c r="H71" s="164" t="s">
        <v>142</v>
      </c>
      <c r="I71" s="165"/>
      <c r="J71" s="166"/>
      <c r="K71" s="152"/>
      <c r="L71" s="165"/>
      <c r="M71" s="559">
        <v>8</v>
      </c>
      <c r="N71" s="558" t="s">
        <v>120</v>
      </c>
      <c r="O71" s="430"/>
      <c r="P71" s="430"/>
      <c r="Q71" s="132">
        <f t="shared" si="4"/>
        <v>0</v>
      </c>
      <c r="R71" s="132">
        <f t="shared" si="5"/>
        <v>0</v>
      </c>
      <c r="S71" s="430"/>
      <c r="T71" s="132">
        <f t="shared" si="6"/>
        <v>0</v>
      </c>
      <c r="U71" s="119"/>
    </row>
    <row r="72" spans="1:22">
      <c r="A72" s="116" t="s">
        <v>128</v>
      </c>
      <c r="B72" s="116" t="s">
        <v>129</v>
      </c>
      <c r="D72" s="135">
        <v>4</v>
      </c>
      <c r="E72" s="136"/>
      <c r="F72" s="137" t="s">
        <v>139</v>
      </c>
      <c r="G72" s="127" t="s">
        <v>140</v>
      </c>
      <c r="H72" s="164" t="s">
        <v>143</v>
      </c>
      <c r="I72" s="165"/>
      <c r="J72" s="166"/>
      <c r="K72" s="152"/>
      <c r="L72" s="165"/>
      <c r="M72" s="559">
        <v>0</v>
      </c>
      <c r="N72" s="558" t="s">
        <v>120</v>
      </c>
      <c r="O72" s="430"/>
      <c r="P72" s="430"/>
      <c r="Q72" s="132">
        <f t="shared" si="4"/>
        <v>0</v>
      </c>
      <c r="R72" s="132">
        <f t="shared" si="5"/>
        <v>0</v>
      </c>
      <c r="S72" s="430"/>
      <c r="T72" s="132">
        <f t="shared" si="6"/>
        <v>0</v>
      </c>
      <c r="U72" s="119"/>
    </row>
    <row r="73" spans="1:22">
      <c r="B73" s="116"/>
      <c r="D73" s="135"/>
      <c r="E73" s="136"/>
      <c r="F73" s="137"/>
      <c r="G73" s="127"/>
      <c r="H73" s="164"/>
      <c r="I73" s="165"/>
      <c r="J73" s="166"/>
      <c r="K73" s="152"/>
      <c r="L73" s="167"/>
      <c r="M73" s="132"/>
      <c r="N73" s="132"/>
      <c r="O73" s="123"/>
      <c r="P73" s="123"/>
      <c r="Q73" s="132"/>
      <c r="R73" s="132"/>
      <c r="S73" s="132"/>
      <c r="T73" s="132"/>
      <c r="U73" s="119"/>
      <c r="V73" s="116"/>
    </row>
    <row r="74" spans="1:22">
      <c r="B74" s="116"/>
      <c r="D74" s="135"/>
      <c r="E74" s="136"/>
      <c r="F74" s="137"/>
      <c r="G74" s="145"/>
      <c r="H74" s="163"/>
      <c r="I74" s="168"/>
      <c r="J74" s="165"/>
      <c r="K74" s="152"/>
      <c r="L74" s="167"/>
      <c r="O74" s="142"/>
      <c r="P74" s="162"/>
      <c r="Q74" s="132"/>
      <c r="R74" s="132"/>
      <c r="S74" s="132"/>
      <c r="T74" s="132"/>
      <c r="U74" s="119"/>
    </row>
    <row r="75" spans="1:22">
      <c r="B75" s="116"/>
      <c r="D75" s="135"/>
      <c r="E75" s="136"/>
      <c r="F75" s="120" t="s">
        <v>144</v>
      </c>
      <c r="G75" s="145"/>
      <c r="H75" s="163"/>
      <c r="I75" s="169"/>
      <c r="J75" s="170"/>
      <c r="K75" s="152"/>
      <c r="L75" s="167"/>
      <c r="M75" s="142"/>
      <c r="N75" s="142"/>
      <c r="O75" s="142"/>
      <c r="P75" s="162"/>
      <c r="Q75" s="132"/>
      <c r="R75" s="132"/>
      <c r="S75" s="132"/>
      <c r="T75" s="132"/>
      <c r="U75" s="119"/>
    </row>
    <row r="76" spans="1:22" ht="24">
      <c r="B76" s="116"/>
      <c r="D76" s="135"/>
      <c r="E76" s="136"/>
      <c r="F76" s="147" t="s">
        <v>145</v>
      </c>
      <c r="G76" s="145" t="s">
        <v>84</v>
      </c>
      <c r="H76" s="163" t="s">
        <v>146</v>
      </c>
      <c r="I76" s="169"/>
      <c r="J76" s="170"/>
      <c r="K76" s="152"/>
      <c r="L76" s="167"/>
      <c r="M76" s="142"/>
      <c r="N76" s="142"/>
      <c r="O76" s="142"/>
      <c r="P76" s="162"/>
      <c r="Q76" s="132"/>
      <c r="R76" s="132"/>
      <c r="S76" s="132"/>
      <c r="T76" s="132"/>
      <c r="U76" s="119"/>
    </row>
    <row r="77" spans="1:22">
      <c r="A77" s="116" t="s">
        <v>128</v>
      </c>
      <c r="B77" s="116" t="s">
        <v>129</v>
      </c>
      <c r="D77" s="135">
        <v>4</v>
      </c>
      <c r="E77" s="136"/>
      <c r="F77" s="171" t="s">
        <v>147</v>
      </c>
      <c r="G77" s="128" t="s">
        <v>148</v>
      </c>
      <c r="H77" s="164" t="s">
        <v>149</v>
      </c>
      <c r="I77" s="169"/>
      <c r="J77" s="170"/>
      <c r="K77" s="152"/>
      <c r="L77" s="165"/>
      <c r="M77" s="559"/>
      <c r="N77" s="558" t="s">
        <v>120</v>
      </c>
      <c r="O77" s="123"/>
      <c r="P77" s="132"/>
      <c r="Q77" s="132"/>
      <c r="R77" s="132"/>
      <c r="S77" s="132"/>
      <c r="T77" s="132"/>
      <c r="U77" s="119"/>
    </row>
    <row r="78" spans="1:22">
      <c r="A78" s="116" t="s">
        <v>128</v>
      </c>
      <c r="B78" s="116" t="s">
        <v>129</v>
      </c>
      <c r="D78" s="135">
        <v>4</v>
      </c>
      <c r="E78" s="136"/>
      <c r="F78" s="171" t="s">
        <v>147</v>
      </c>
      <c r="G78" s="128" t="s">
        <v>148</v>
      </c>
      <c r="H78" s="164" t="s">
        <v>150</v>
      </c>
      <c r="I78" s="169"/>
      <c r="J78" s="170"/>
      <c r="K78" s="152"/>
      <c r="L78" s="165"/>
      <c r="M78" s="559"/>
      <c r="N78" s="558" t="s">
        <v>120</v>
      </c>
      <c r="O78" s="123"/>
      <c r="P78" s="132"/>
      <c r="Q78" s="132"/>
      <c r="R78" s="132"/>
      <c r="S78" s="132"/>
      <c r="T78" s="132"/>
      <c r="U78" s="119"/>
    </row>
    <row r="79" spans="1:22">
      <c r="A79" s="116" t="s">
        <v>128</v>
      </c>
      <c r="B79" s="116" t="s">
        <v>129</v>
      </c>
      <c r="D79" s="135">
        <v>4</v>
      </c>
      <c r="E79" s="136"/>
      <c r="F79" s="171" t="s">
        <v>151</v>
      </c>
      <c r="G79" s="128" t="s">
        <v>152</v>
      </c>
      <c r="H79" s="164" t="s">
        <v>153</v>
      </c>
      <c r="I79" s="169"/>
      <c r="J79" s="170"/>
      <c r="K79" s="152"/>
      <c r="L79" s="165"/>
      <c r="M79" s="559"/>
      <c r="N79" s="558" t="s">
        <v>120</v>
      </c>
      <c r="O79" s="123"/>
      <c r="P79" s="132"/>
      <c r="Q79" s="132"/>
      <c r="R79" s="132"/>
      <c r="S79" s="132"/>
      <c r="T79" s="132"/>
      <c r="U79" s="119"/>
    </row>
    <row r="80" spans="1:22">
      <c r="A80" s="116" t="s">
        <v>128</v>
      </c>
      <c r="B80" s="116" t="s">
        <v>129</v>
      </c>
      <c r="D80" s="135">
        <v>4</v>
      </c>
      <c r="E80" s="136"/>
      <c r="F80" s="171" t="s">
        <v>151</v>
      </c>
      <c r="G80" s="128" t="s">
        <v>154</v>
      </c>
      <c r="H80" s="164" t="s">
        <v>149</v>
      </c>
      <c r="I80" s="169"/>
      <c r="J80" s="170"/>
      <c r="K80" s="152"/>
      <c r="L80" s="165"/>
      <c r="M80" s="559"/>
      <c r="N80" s="558" t="s">
        <v>120</v>
      </c>
      <c r="O80" s="123"/>
      <c r="P80" s="132"/>
      <c r="Q80" s="132"/>
      <c r="R80" s="132"/>
      <c r="S80" s="132"/>
      <c r="T80" s="132"/>
      <c r="U80" s="119"/>
    </row>
    <row r="81" spans="1:21">
      <c r="A81" s="116" t="s">
        <v>128</v>
      </c>
      <c r="B81" s="116" t="s">
        <v>129</v>
      </c>
      <c r="D81" s="135">
        <v>4</v>
      </c>
      <c r="E81" s="136"/>
      <c r="F81" s="171" t="s">
        <v>155</v>
      </c>
      <c r="G81" s="128" t="s">
        <v>154</v>
      </c>
      <c r="H81" s="164" t="s">
        <v>156</v>
      </c>
      <c r="I81" s="169" t="s">
        <v>91</v>
      </c>
      <c r="J81" s="170"/>
      <c r="K81" s="152"/>
      <c r="L81" s="165"/>
      <c r="M81" s="559"/>
      <c r="N81" s="558" t="s">
        <v>120</v>
      </c>
      <c r="O81" s="123"/>
      <c r="P81" s="132"/>
      <c r="Q81" s="132"/>
      <c r="R81" s="132"/>
      <c r="S81" s="132"/>
      <c r="T81" s="132"/>
      <c r="U81" s="119"/>
    </row>
    <row r="82" spans="1:21">
      <c r="A82" s="116" t="s">
        <v>128</v>
      </c>
      <c r="B82" s="116" t="s">
        <v>129</v>
      </c>
      <c r="D82" s="135">
        <v>4</v>
      </c>
      <c r="E82" s="136"/>
      <c r="F82" s="171" t="s">
        <v>157</v>
      </c>
      <c r="G82" s="128" t="s">
        <v>154</v>
      </c>
      <c r="H82" s="164" t="s">
        <v>156</v>
      </c>
      <c r="I82" s="169" t="s">
        <v>91</v>
      </c>
      <c r="J82" s="170"/>
      <c r="K82" s="152"/>
      <c r="L82" s="165"/>
      <c r="M82" s="559"/>
      <c r="N82" s="558" t="s">
        <v>120</v>
      </c>
      <c r="O82" s="123"/>
      <c r="P82" s="132"/>
      <c r="Q82" s="132"/>
      <c r="R82" s="132"/>
      <c r="S82" s="132"/>
      <c r="T82" s="132"/>
      <c r="U82" s="119"/>
    </row>
    <row r="83" spans="1:21">
      <c r="A83" s="116" t="s">
        <v>128</v>
      </c>
      <c r="B83" s="116" t="s">
        <v>129</v>
      </c>
      <c r="D83" s="135">
        <v>4</v>
      </c>
      <c r="E83" s="136"/>
      <c r="F83" s="171" t="s">
        <v>158</v>
      </c>
      <c r="G83" s="128" t="s">
        <v>154</v>
      </c>
      <c r="H83" s="164" t="s">
        <v>156</v>
      </c>
      <c r="I83" s="169" t="s">
        <v>91</v>
      </c>
      <c r="J83" s="170"/>
      <c r="K83" s="152"/>
      <c r="L83" s="165"/>
      <c r="M83" s="559"/>
      <c r="N83" s="558" t="s">
        <v>120</v>
      </c>
      <c r="O83" s="123"/>
      <c r="P83" s="132"/>
      <c r="Q83" s="132"/>
      <c r="R83" s="132"/>
      <c r="S83" s="132"/>
      <c r="T83" s="132"/>
      <c r="U83" s="119"/>
    </row>
    <row r="84" spans="1:21">
      <c r="A84" s="116" t="s">
        <v>128</v>
      </c>
      <c r="B84" s="116" t="s">
        <v>129</v>
      </c>
      <c r="D84" s="135">
        <v>4</v>
      </c>
      <c r="E84" s="136"/>
      <c r="F84" s="171" t="s">
        <v>159</v>
      </c>
      <c r="G84" s="128" t="s">
        <v>154</v>
      </c>
      <c r="H84" s="164" t="s">
        <v>156</v>
      </c>
      <c r="I84" s="169" t="s">
        <v>91</v>
      </c>
      <c r="J84" s="170"/>
      <c r="K84" s="152"/>
      <c r="L84" s="165"/>
      <c r="M84" s="559"/>
      <c r="N84" s="558" t="s">
        <v>120</v>
      </c>
      <c r="O84" s="123"/>
      <c r="P84" s="132"/>
      <c r="Q84" s="132"/>
      <c r="R84" s="132"/>
      <c r="S84" s="132"/>
      <c r="T84" s="132"/>
      <c r="U84" s="119"/>
    </row>
    <row r="85" spans="1:21">
      <c r="A85" s="116" t="s">
        <v>128</v>
      </c>
      <c r="B85" s="116" t="s">
        <v>129</v>
      </c>
      <c r="D85" s="135">
        <v>4</v>
      </c>
      <c r="E85" s="136"/>
      <c r="F85" s="171" t="s">
        <v>160</v>
      </c>
      <c r="G85" s="128" t="s">
        <v>154</v>
      </c>
      <c r="H85" s="164" t="s">
        <v>156</v>
      </c>
      <c r="I85" s="169" t="s">
        <v>97</v>
      </c>
      <c r="J85" s="170"/>
      <c r="K85" s="152"/>
      <c r="L85" s="165"/>
      <c r="M85" s="559"/>
      <c r="N85" s="558" t="s">
        <v>120</v>
      </c>
      <c r="O85" s="123"/>
      <c r="P85" s="132"/>
      <c r="Q85" s="132"/>
      <c r="R85" s="132"/>
      <c r="S85" s="132"/>
      <c r="T85" s="132"/>
      <c r="U85" s="119"/>
    </row>
    <row r="86" spans="1:21">
      <c r="A86" s="116" t="s">
        <v>128</v>
      </c>
      <c r="B86" s="116" t="s">
        <v>129</v>
      </c>
      <c r="D86" s="135">
        <v>4</v>
      </c>
      <c r="E86" s="136"/>
      <c r="F86" s="171" t="s">
        <v>161</v>
      </c>
      <c r="G86" s="128" t="s">
        <v>154</v>
      </c>
      <c r="H86" s="164" t="s">
        <v>156</v>
      </c>
      <c r="I86" s="169" t="s">
        <v>97</v>
      </c>
      <c r="J86" s="170"/>
      <c r="K86" s="152"/>
      <c r="L86" s="165"/>
      <c r="M86" s="559"/>
      <c r="N86" s="558" t="s">
        <v>120</v>
      </c>
      <c r="O86" s="123"/>
      <c r="P86" s="132"/>
      <c r="Q86" s="132"/>
      <c r="R86" s="132"/>
      <c r="S86" s="132"/>
      <c r="T86" s="132"/>
      <c r="U86" s="119"/>
    </row>
    <row r="87" spans="1:21">
      <c r="A87" s="116" t="s">
        <v>128</v>
      </c>
      <c r="B87" s="116" t="s">
        <v>129</v>
      </c>
      <c r="D87" s="135">
        <v>4</v>
      </c>
      <c r="E87" s="136"/>
      <c r="F87" s="171" t="s">
        <v>162</v>
      </c>
      <c r="G87" s="128" t="s">
        <v>154</v>
      </c>
      <c r="H87" s="164" t="s">
        <v>156</v>
      </c>
      <c r="I87" s="169" t="s">
        <v>97</v>
      </c>
      <c r="J87" s="170"/>
      <c r="K87" s="152"/>
      <c r="L87" s="165"/>
      <c r="M87" s="559"/>
      <c r="N87" s="558" t="s">
        <v>120</v>
      </c>
      <c r="O87" s="123"/>
      <c r="P87" s="132"/>
      <c r="Q87" s="132"/>
      <c r="R87" s="132"/>
      <c r="S87" s="132"/>
      <c r="T87" s="132"/>
      <c r="U87" s="119"/>
    </row>
    <row r="88" spans="1:21">
      <c r="A88" s="116" t="s">
        <v>128</v>
      </c>
      <c r="B88" s="116" t="s">
        <v>129</v>
      </c>
      <c r="D88" s="135">
        <v>4</v>
      </c>
      <c r="E88" s="136"/>
      <c r="F88" s="171" t="s">
        <v>163</v>
      </c>
      <c r="G88" s="128" t="s">
        <v>154</v>
      </c>
      <c r="H88" s="164" t="s">
        <v>156</v>
      </c>
      <c r="I88" s="169" t="s">
        <v>97</v>
      </c>
      <c r="J88" s="170"/>
      <c r="K88" s="152"/>
      <c r="L88" s="165"/>
      <c r="M88" s="559"/>
      <c r="N88" s="558" t="s">
        <v>120</v>
      </c>
      <c r="O88" s="123"/>
      <c r="P88" s="132"/>
      <c r="Q88" s="132"/>
      <c r="R88" s="132"/>
      <c r="S88" s="132"/>
      <c r="T88" s="132"/>
      <c r="U88" s="119"/>
    </row>
    <row r="89" spans="1:21">
      <c r="A89" s="116" t="s">
        <v>128</v>
      </c>
      <c r="B89" s="116" t="s">
        <v>129</v>
      </c>
      <c r="D89" s="135">
        <v>4</v>
      </c>
      <c r="E89" s="136"/>
      <c r="F89" s="171" t="s">
        <v>164</v>
      </c>
      <c r="G89" s="128" t="s">
        <v>165</v>
      </c>
      <c r="H89" s="164" t="s">
        <v>150</v>
      </c>
      <c r="I89" s="169"/>
      <c r="J89" s="170"/>
      <c r="K89" s="152"/>
      <c r="L89" s="165"/>
      <c r="M89" s="559"/>
      <c r="N89" s="558" t="s">
        <v>120</v>
      </c>
      <c r="O89" s="123"/>
      <c r="P89" s="132"/>
      <c r="Q89" s="132"/>
      <c r="R89" s="132"/>
      <c r="S89" s="132"/>
      <c r="T89" s="132"/>
      <c r="U89" s="119"/>
    </row>
    <row r="90" spans="1:21">
      <c r="A90" s="116" t="s">
        <v>128</v>
      </c>
      <c r="B90" s="116" t="s">
        <v>129</v>
      </c>
      <c r="D90" s="135">
        <v>4</v>
      </c>
      <c r="E90" s="136"/>
      <c r="F90" s="171" t="s">
        <v>164</v>
      </c>
      <c r="G90" s="128" t="s">
        <v>165</v>
      </c>
      <c r="H90" s="164" t="s">
        <v>153</v>
      </c>
      <c r="I90" s="169"/>
      <c r="J90" s="170"/>
      <c r="K90" s="152"/>
      <c r="L90" s="167"/>
      <c r="M90" s="559"/>
      <c r="N90" s="558" t="s">
        <v>120</v>
      </c>
      <c r="O90" s="123"/>
      <c r="P90" s="132"/>
      <c r="Q90" s="132"/>
      <c r="R90" s="132"/>
      <c r="S90" s="132"/>
      <c r="T90" s="132"/>
      <c r="U90" s="119"/>
    </row>
    <row r="91" spans="1:21">
      <c r="A91" s="116" t="s">
        <v>128</v>
      </c>
      <c r="B91" s="116" t="s">
        <v>129</v>
      </c>
      <c r="D91" s="135">
        <v>4</v>
      </c>
      <c r="E91" s="136"/>
      <c r="F91" s="171" t="s">
        <v>164</v>
      </c>
      <c r="G91" s="128" t="s">
        <v>165</v>
      </c>
      <c r="H91" s="164" t="s">
        <v>166</v>
      </c>
      <c r="I91" s="168"/>
      <c r="J91" s="165"/>
      <c r="K91" s="152"/>
      <c r="L91" s="165"/>
      <c r="M91" s="559"/>
      <c r="N91" s="558" t="s">
        <v>120</v>
      </c>
      <c r="O91" s="123"/>
      <c r="P91" s="132"/>
      <c r="Q91" s="132"/>
      <c r="R91" s="132"/>
      <c r="S91" s="132"/>
      <c r="T91" s="132"/>
      <c r="U91" s="119"/>
    </row>
    <row r="92" spans="1:21">
      <c r="A92" s="116" t="s">
        <v>128</v>
      </c>
      <c r="B92" s="116" t="s">
        <v>129</v>
      </c>
      <c r="D92" s="135">
        <v>4</v>
      </c>
      <c r="E92" s="136"/>
      <c r="F92" s="171" t="s">
        <v>164</v>
      </c>
      <c r="G92" s="128" t="s">
        <v>165</v>
      </c>
      <c r="H92" s="164" t="s">
        <v>167</v>
      </c>
      <c r="I92" s="165"/>
      <c r="J92" s="165"/>
      <c r="K92" s="172"/>
      <c r="L92" s="165"/>
      <c r="M92" s="559"/>
      <c r="N92" s="558" t="s">
        <v>120</v>
      </c>
      <c r="O92" s="123"/>
      <c r="P92" s="132"/>
      <c r="Q92" s="132"/>
      <c r="R92" s="132"/>
      <c r="S92" s="132"/>
      <c r="T92" s="132"/>
      <c r="U92" s="119"/>
    </row>
    <row r="93" spans="1:21">
      <c r="A93" s="116" t="s">
        <v>128</v>
      </c>
      <c r="B93" s="116" t="s">
        <v>129</v>
      </c>
      <c r="D93" s="135">
        <v>4</v>
      </c>
      <c r="E93" s="136"/>
      <c r="F93" s="171" t="s">
        <v>168</v>
      </c>
      <c r="G93" s="128" t="s">
        <v>169</v>
      </c>
      <c r="H93" s="164" t="s">
        <v>149</v>
      </c>
      <c r="I93" s="168"/>
      <c r="J93" s="165"/>
      <c r="K93" s="152"/>
      <c r="L93" s="167"/>
      <c r="M93" s="559"/>
      <c r="N93" s="558" t="s">
        <v>120</v>
      </c>
      <c r="O93" s="123"/>
      <c r="P93" s="132"/>
      <c r="Q93" s="132"/>
      <c r="R93" s="132"/>
      <c r="S93" s="132"/>
      <c r="T93" s="132"/>
      <c r="U93" s="119"/>
    </row>
    <row r="94" spans="1:21">
      <c r="A94" s="116" t="s">
        <v>128</v>
      </c>
      <c r="B94" s="116" t="s">
        <v>129</v>
      </c>
      <c r="D94" s="135">
        <v>4</v>
      </c>
      <c r="E94" s="136"/>
      <c r="F94" s="171" t="s">
        <v>168</v>
      </c>
      <c r="G94" s="128" t="s">
        <v>169</v>
      </c>
      <c r="H94" s="164" t="s">
        <v>150</v>
      </c>
      <c r="I94" s="168"/>
      <c r="J94" s="165"/>
      <c r="K94" s="152"/>
      <c r="L94" s="167"/>
      <c r="M94" s="559"/>
      <c r="N94" s="558" t="s">
        <v>120</v>
      </c>
      <c r="O94" s="123"/>
      <c r="P94" s="132"/>
      <c r="Q94" s="132"/>
      <c r="R94" s="132"/>
      <c r="S94" s="132"/>
      <c r="T94" s="132"/>
      <c r="U94" s="119"/>
    </row>
    <row r="95" spans="1:21">
      <c r="A95" s="116" t="s">
        <v>128</v>
      </c>
      <c r="B95" s="116" t="s">
        <v>129</v>
      </c>
      <c r="D95" s="135">
        <v>4</v>
      </c>
      <c r="E95" s="136"/>
      <c r="F95" s="171" t="s">
        <v>168</v>
      </c>
      <c r="G95" s="128" t="s">
        <v>169</v>
      </c>
      <c r="H95" s="164" t="s">
        <v>153</v>
      </c>
      <c r="I95" s="168"/>
      <c r="J95" s="165"/>
      <c r="K95" s="152"/>
      <c r="L95" s="167"/>
      <c r="M95" s="559"/>
      <c r="N95" s="558" t="s">
        <v>120</v>
      </c>
      <c r="O95" s="123"/>
      <c r="P95" s="132"/>
      <c r="Q95" s="132"/>
      <c r="R95" s="132"/>
      <c r="S95" s="132"/>
      <c r="T95" s="132"/>
      <c r="U95" s="119"/>
    </row>
    <row r="96" spans="1:21">
      <c r="A96" s="116" t="s">
        <v>128</v>
      </c>
      <c r="B96" s="116" t="s">
        <v>129</v>
      </c>
      <c r="D96" s="135">
        <v>4</v>
      </c>
      <c r="E96" s="136"/>
      <c r="F96" s="171" t="s">
        <v>170</v>
      </c>
      <c r="G96" s="128" t="s">
        <v>171</v>
      </c>
      <c r="H96" s="164" t="s">
        <v>153</v>
      </c>
      <c r="I96" s="165"/>
      <c r="J96" s="165"/>
      <c r="K96" s="152"/>
      <c r="L96" s="165"/>
      <c r="M96" s="559"/>
      <c r="N96" s="558" t="s">
        <v>120</v>
      </c>
      <c r="O96" s="123"/>
      <c r="P96" s="132"/>
      <c r="Q96" s="132"/>
      <c r="R96" s="132"/>
      <c r="S96" s="132"/>
      <c r="T96" s="132"/>
      <c r="U96" s="119"/>
    </row>
    <row r="97" spans="1:21">
      <c r="A97" s="116" t="s">
        <v>128</v>
      </c>
      <c r="B97" s="116" t="s">
        <v>129</v>
      </c>
      <c r="D97" s="135">
        <v>4</v>
      </c>
      <c r="E97" s="136"/>
      <c r="F97" s="171" t="s">
        <v>170</v>
      </c>
      <c r="G97" s="128" t="s">
        <v>172</v>
      </c>
      <c r="H97" s="164" t="s">
        <v>153</v>
      </c>
      <c r="I97" s="165"/>
      <c r="J97" s="165"/>
      <c r="K97" s="172"/>
      <c r="L97" s="165"/>
      <c r="M97" s="559"/>
      <c r="N97" s="558" t="s">
        <v>120</v>
      </c>
      <c r="O97" s="123"/>
      <c r="P97" s="132"/>
      <c r="Q97" s="132"/>
      <c r="R97" s="132"/>
      <c r="S97" s="132"/>
      <c r="T97" s="132"/>
      <c r="U97" s="119"/>
    </row>
    <row r="98" spans="1:21">
      <c r="A98" s="116" t="s">
        <v>128</v>
      </c>
      <c r="B98" s="116" t="s">
        <v>129</v>
      </c>
      <c r="D98" s="135">
        <v>4</v>
      </c>
      <c r="E98" s="136"/>
      <c r="F98" s="171" t="s">
        <v>173</v>
      </c>
      <c r="G98" s="128" t="s">
        <v>174</v>
      </c>
      <c r="H98" s="164" t="s">
        <v>150</v>
      </c>
      <c r="I98" s="168"/>
      <c r="J98" s="165"/>
      <c r="K98" s="152"/>
      <c r="L98" s="167"/>
      <c r="M98" s="559"/>
      <c r="N98" s="558" t="s">
        <v>120</v>
      </c>
      <c r="O98" s="123"/>
      <c r="P98" s="132"/>
      <c r="Q98" s="132"/>
      <c r="R98" s="132"/>
      <c r="S98" s="132"/>
      <c r="T98" s="132"/>
      <c r="U98" s="119"/>
    </row>
    <row r="99" spans="1:21">
      <c r="A99" s="116" t="s">
        <v>128</v>
      </c>
      <c r="B99" s="116" t="s">
        <v>129</v>
      </c>
      <c r="D99" s="135">
        <v>4</v>
      </c>
      <c r="E99" s="136"/>
      <c r="F99" s="171" t="s">
        <v>173</v>
      </c>
      <c r="G99" s="128" t="s">
        <v>174</v>
      </c>
      <c r="H99" s="164" t="s">
        <v>153</v>
      </c>
      <c r="I99" s="165"/>
      <c r="J99" s="165"/>
      <c r="K99" s="152"/>
      <c r="L99" s="165"/>
      <c r="M99" s="559"/>
      <c r="N99" s="558" t="s">
        <v>120</v>
      </c>
      <c r="O99" s="123"/>
      <c r="P99" s="132"/>
      <c r="Q99" s="132"/>
      <c r="R99" s="132"/>
      <c r="S99" s="132"/>
      <c r="T99" s="132"/>
      <c r="U99" s="119"/>
    </row>
    <row r="100" spans="1:21">
      <c r="A100" s="116" t="s">
        <v>128</v>
      </c>
      <c r="B100" s="116" t="s">
        <v>129</v>
      </c>
      <c r="D100" s="135">
        <v>4</v>
      </c>
      <c r="E100" s="136"/>
      <c r="F100" s="171" t="s">
        <v>173</v>
      </c>
      <c r="G100" s="128" t="s">
        <v>174</v>
      </c>
      <c r="H100" s="164" t="s">
        <v>166</v>
      </c>
      <c r="I100" s="165"/>
      <c r="J100" s="165"/>
      <c r="K100" s="172"/>
      <c r="L100" s="165"/>
      <c r="M100" s="559"/>
      <c r="N100" s="558" t="s">
        <v>120</v>
      </c>
      <c r="O100" s="123"/>
      <c r="P100" s="132"/>
      <c r="Q100" s="132"/>
      <c r="R100" s="132"/>
      <c r="S100" s="132"/>
      <c r="T100" s="132"/>
      <c r="U100" s="119"/>
    </row>
    <row r="101" spans="1:21">
      <c r="A101" s="116" t="s">
        <v>128</v>
      </c>
      <c r="B101" s="116" t="s">
        <v>129</v>
      </c>
      <c r="D101" s="135">
        <v>4</v>
      </c>
      <c r="E101" s="136"/>
      <c r="F101" s="171" t="s">
        <v>173</v>
      </c>
      <c r="G101" s="128" t="s">
        <v>174</v>
      </c>
      <c r="H101" s="164" t="s">
        <v>167</v>
      </c>
      <c r="I101" s="168"/>
      <c r="J101" s="165"/>
      <c r="K101" s="152"/>
      <c r="L101" s="167"/>
      <c r="M101" s="559"/>
      <c r="N101" s="558" t="s">
        <v>120</v>
      </c>
      <c r="O101" s="123"/>
      <c r="P101" s="132"/>
      <c r="Q101" s="132"/>
      <c r="R101" s="132"/>
      <c r="S101" s="132"/>
      <c r="T101" s="132"/>
      <c r="U101" s="119"/>
    </row>
    <row r="102" spans="1:21">
      <c r="A102" s="116" t="s">
        <v>128</v>
      </c>
      <c r="B102" s="116" t="s">
        <v>129</v>
      </c>
      <c r="D102" s="135">
        <v>4</v>
      </c>
      <c r="E102" s="136"/>
      <c r="F102" s="171" t="s">
        <v>175</v>
      </c>
      <c r="G102" s="128" t="s">
        <v>176</v>
      </c>
      <c r="H102" s="164" t="s">
        <v>149</v>
      </c>
      <c r="I102" s="168"/>
      <c r="J102" s="165"/>
      <c r="K102" s="152"/>
      <c r="L102" s="167"/>
      <c r="M102" s="559"/>
      <c r="N102" s="558" t="s">
        <v>120</v>
      </c>
      <c r="O102" s="123"/>
      <c r="P102" s="132"/>
      <c r="Q102" s="132"/>
      <c r="R102" s="132"/>
      <c r="S102" s="132"/>
      <c r="T102" s="132"/>
      <c r="U102" s="119"/>
    </row>
    <row r="103" spans="1:21">
      <c r="A103" s="116" t="s">
        <v>128</v>
      </c>
      <c r="B103" s="116" t="s">
        <v>129</v>
      </c>
      <c r="D103" s="135">
        <v>4</v>
      </c>
      <c r="E103" s="136"/>
      <c r="F103" s="171" t="s">
        <v>175</v>
      </c>
      <c r="G103" s="128" t="s">
        <v>176</v>
      </c>
      <c r="H103" s="164" t="s">
        <v>150</v>
      </c>
      <c r="I103" s="168"/>
      <c r="J103" s="165"/>
      <c r="K103" s="152"/>
      <c r="L103" s="165"/>
      <c r="M103" s="559"/>
      <c r="N103" s="558" t="s">
        <v>120</v>
      </c>
      <c r="O103" s="123"/>
      <c r="P103" s="132"/>
      <c r="Q103" s="132"/>
      <c r="R103" s="132"/>
      <c r="S103" s="132"/>
      <c r="T103" s="132"/>
      <c r="U103" s="119"/>
    </row>
    <row r="104" spans="1:21">
      <c r="A104" s="116" t="s">
        <v>128</v>
      </c>
      <c r="B104" s="116" t="s">
        <v>129</v>
      </c>
      <c r="D104" s="135">
        <v>4</v>
      </c>
      <c r="E104" s="136"/>
      <c r="F104" s="171" t="s">
        <v>177</v>
      </c>
      <c r="G104" s="128" t="s">
        <v>178</v>
      </c>
      <c r="H104" s="164" t="s">
        <v>149</v>
      </c>
      <c r="M104" s="559"/>
      <c r="N104" s="558" t="s">
        <v>120</v>
      </c>
      <c r="O104" s="123"/>
      <c r="P104" s="132"/>
      <c r="Q104" s="132"/>
      <c r="R104" s="132"/>
      <c r="S104" s="132"/>
      <c r="T104" s="132"/>
      <c r="U104" s="119"/>
    </row>
    <row r="105" spans="1:21">
      <c r="A105" s="116" t="s">
        <v>128</v>
      </c>
      <c r="B105" s="116" t="s">
        <v>129</v>
      </c>
      <c r="D105" s="135">
        <v>4</v>
      </c>
      <c r="E105" s="136"/>
      <c r="F105" s="171" t="s">
        <v>179</v>
      </c>
      <c r="G105" s="128" t="s">
        <v>178</v>
      </c>
      <c r="H105" s="164" t="s">
        <v>149</v>
      </c>
      <c r="M105" s="559"/>
      <c r="N105" s="558" t="s">
        <v>120</v>
      </c>
      <c r="O105" s="123"/>
      <c r="P105" s="132"/>
      <c r="Q105" s="132"/>
      <c r="R105" s="132"/>
      <c r="S105" s="132"/>
      <c r="T105" s="132"/>
      <c r="U105" s="119"/>
    </row>
    <row r="106" spans="1:21">
      <c r="A106" s="116" t="s">
        <v>128</v>
      </c>
      <c r="B106" s="116" t="s">
        <v>129</v>
      </c>
      <c r="D106" s="135">
        <v>4</v>
      </c>
      <c r="E106" s="136"/>
      <c r="F106" s="171" t="s">
        <v>180</v>
      </c>
      <c r="G106" s="128" t="s">
        <v>178</v>
      </c>
      <c r="H106" s="164" t="s">
        <v>149</v>
      </c>
      <c r="M106" s="559"/>
      <c r="N106" s="558" t="s">
        <v>120</v>
      </c>
      <c r="O106" s="123"/>
      <c r="P106" s="132"/>
      <c r="Q106" s="132"/>
      <c r="R106" s="132"/>
      <c r="S106" s="132"/>
      <c r="T106" s="132"/>
      <c r="U106" s="119"/>
    </row>
    <row r="107" spans="1:21">
      <c r="A107" s="116" t="s">
        <v>128</v>
      </c>
      <c r="B107" s="116" t="s">
        <v>129</v>
      </c>
      <c r="D107" s="135">
        <v>4</v>
      </c>
      <c r="E107" s="136"/>
      <c r="F107" s="171" t="s">
        <v>181</v>
      </c>
      <c r="G107" s="128" t="s">
        <v>182</v>
      </c>
      <c r="H107" s="164" t="s">
        <v>153</v>
      </c>
      <c r="M107" s="559"/>
      <c r="N107" s="558" t="s">
        <v>120</v>
      </c>
      <c r="O107" s="123"/>
      <c r="P107" s="132"/>
      <c r="Q107" s="132"/>
      <c r="R107" s="132"/>
      <c r="S107" s="132"/>
      <c r="T107" s="132"/>
      <c r="U107" s="119"/>
    </row>
    <row r="108" spans="1:21">
      <c r="A108" s="116" t="s">
        <v>128</v>
      </c>
      <c r="B108" s="116" t="s">
        <v>129</v>
      </c>
      <c r="D108" s="135">
        <v>4</v>
      </c>
      <c r="E108" s="136"/>
      <c r="F108" s="171" t="s">
        <v>183</v>
      </c>
      <c r="G108" s="128" t="s">
        <v>182</v>
      </c>
      <c r="H108" s="164" t="s">
        <v>153</v>
      </c>
      <c r="M108" s="559"/>
      <c r="N108" s="558" t="s">
        <v>120</v>
      </c>
      <c r="O108" s="123"/>
      <c r="P108" s="132"/>
      <c r="Q108" s="132"/>
      <c r="R108" s="132"/>
      <c r="S108" s="132"/>
      <c r="T108" s="132"/>
      <c r="U108" s="119"/>
    </row>
    <row r="109" spans="1:21">
      <c r="A109" s="116" t="s">
        <v>128</v>
      </c>
      <c r="B109" s="116" t="s">
        <v>129</v>
      </c>
      <c r="D109" s="135">
        <v>4</v>
      </c>
      <c r="E109" s="136"/>
      <c r="F109" s="171" t="s">
        <v>184</v>
      </c>
      <c r="G109" s="128" t="s">
        <v>182</v>
      </c>
      <c r="H109" s="164" t="s">
        <v>153</v>
      </c>
      <c r="M109" s="559"/>
      <c r="N109" s="558" t="s">
        <v>120</v>
      </c>
      <c r="O109" s="123"/>
      <c r="P109" s="132"/>
      <c r="Q109" s="132"/>
      <c r="R109" s="132"/>
      <c r="S109" s="132"/>
      <c r="T109" s="132"/>
      <c r="U109" s="119"/>
    </row>
    <row r="110" spans="1:21">
      <c r="A110" s="116" t="s">
        <v>128</v>
      </c>
      <c r="B110" s="116" t="s">
        <v>129</v>
      </c>
      <c r="D110" s="135">
        <v>4</v>
      </c>
      <c r="E110" s="136"/>
      <c r="F110" s="171" t="s">
        <v>185</v>
      </c>
      <c r="G110" s="128"/>
      <c r="H110" s="164"/>
      <c r="M110" s="559"/>
      <c r="N110" s="558" t="s">
        <v>120</v>
      </c>
      <c r="O110" s="123"/>
      <c r="P110" s="132"/>
      <c r="Q110" s="132"/>
      <c r="R110" s="132" t="e">
        <v>#REF!</v>
      </c>
      <c r="S110" s="132"/>
      <c r="T110" s="132" t="e">
        <f t="shared" ref="T110" si="7">SUM(Q110:S110)</f>
        <v>#REF!</v>
      </c>
      <c r="U110" s="119"/>
    </row>
    <row r="111" spans="1:21">
      <c r="A111" s="116" t="s">
        <v>128</v>
      </c>
      <c r="B111" s="116" t="s">
        <v>129</v>
      </c>
      <c r="D111" s="135">
        <v>4</v>
      </c>
      <c r="E111" s="136"/>
      <c r="F111" s="171" t="s">
        <v>186</v>
      </c>
      <c r="G111" s="128"/>
      <c r="H111" s="164"/>
      <c r="M111" s="562">
        <v>1</v>
      </c>
      <c r="N111" s="558" t="s">
        <v>187</v>
      </c>
      <c r="O111" s="123"/>
      <c r="P111" s="431"/>
      <c r="Q111" s="132">
        <v>0</v>
      </c>
      <c r="R111" s="132">
        <v>396000</v>
      </c>
      <c r="S111" s="132"/>
      <c r="T111" s="132">
        <v>396000</v>
      </c>
      <c r="U111" s="119"/>
    </row>
    <row r="112" spans="1:21">
      <c r="A112" s="116" t="s">
        <v>128</v>
      </c>
      <c r="B112" s="116" t="s">
        <v>129</v>
      </c>
      <c r="D112" s="135">
        <v>4</v>
      </c>
      <c r="E112" s="136"/>
      <c r="F112" s="171" t="s">
        <v>188</v>
      </c>
      <c r="G112" s="128"/>
      <c r="H112" s="164"/>
      <c r="M112" s="562">
        <v>1</v>
      </c>
      <c r="N112" s="558" t="s">
        <v>187</v>
      </c>
      <c r="O112" s="123"/>
      <c r="P112" s="431"/>
      <c r="Q112" s="132">
        <v>0</v>
      </c>
      <c r="R112" s="132">
        <v>820250</v>
      </c>
      <c r="S112" s="132"/>
      <c r="T112" s="132">
        <v>820250</v>
      </c>
      <c r="U112" s="119"/>
    </row>
    <row r="113" spans="1:22">
      <c r="D113" s="173"/>
      <c r="E113" s="174"/>
      <c r="F113" s="175"/>
      <c r="G113" s="175"/>
      <c r="O113" s="142"/>
      <c r="P113" s="176"/>
      <c r="Q113" s="132"/>
      <c r="R113" s="132"/>
      <c r="S113" s="132"/>
      <c r="T113" s="132"/>
      <c r="U113" s="119"/>
    </row>
    <row r="114" spans="1:22">
      <c r="D114" s="173"/>
      <c r="E114" s="174"/>
      <c r="F114" s="133" t="s">
        <v>189</v>
      </c>
      <c r="G114" s="133"/>
      <c r="O114" s="142"/>
      <c r="P114" s="142"/>
      <c r="Q114" s="132"/>
      <c r="R114" s="132"/>
      <c r="S114" s="132"/>
      <c r="T114" s="132"/>
      <c r="U114" s="119"/>
    </row>
    <row r="115" spans="1:22" ht="36">
      <c r="D115" s="173"/>
      <c r="E115" s="174"/>
      <c r="F115" s="147" t="s">
        <v>190</v>
      </c>
      <c r="G115" s="133"/>
      <c r="O115" s="142"/>
      <c r="P115" s="142"/>
      <c r="Q115" s="132"/>
      <c r="R115" s="132"/>
      <c r="S115" s="132"/>
      <c r="T115" s="132"/>
      <c r="U115" s="119"/>
    </row>
    <row r="116" spans="1:22" ht="36">
      <c r="D116" s="173"/>
      <c r="E116" s="174"/>
      <c r="F116" s="147" t="s">
        <v>191</v>
      </c>
      <c r="G116" s="133"/>
      <c r="O116" s="142"/>
      <c r="P116" s="142"/>
      <c r="Q116" s="132"/>
      <c r="R116" s="132"/>
      <c r="S116" s="132"/>
      <c r="T116" s="132"/>
      <c r="U116" s="119"/>
    </row>
    <row r="117" spans="1:22">
      <c r="A117" s="113" t="s">
        <v>192</v>
      </c>
      <c r="B117" s="113" t="s">
        <v>193</v>
      </c>
      <c r="C117" s="113" t="s">
        <v>193</v>
      </c>
      <c r="D117" s="135">
        <v>10.4</v>
      </c>
      <c r="E117" s="136"/>
      <c r="F117" s="175" t="s">
        <v>194</v>
      </c>
      <c r="G117" s="175"/>
      <c r="H117" s="177" t="s">
        <v>195</v>
      </c>
      <c r="I117" s="178" t="s">
        <v>196</v>
      </c>
      <c r="J117" s="179"/>
      <c r="K117" s="180" t="s">
        <v>197</v>
      </c>
      <c r="L117" s="181"/>
      <c r="M117" s="562">
        <v>101.52534</v>
      </c>
      <c r="N117" s="558" t="s">
        <v>77</v>
      </c>
      <c r="O117" s="123"/>
      <c r="P117" s="432"/>
      <c r="Q117" s="132"/>
      <c r="R117" s="132">
        <v>8752554.4109209385</v>
      </c>
      <c r="S117" s="430"/>
      <c r="T117" s="132">
        <v>8752554.4109209385</v>
      </c>
      <c r="U117" s="119"/>
      <c r="V117" s="142"/>
    </row>
    <row r="118" spans="1:22">
      <c r="A118" s="113" t="s">
        <v>192</v>
      </c>
      <c r="B118" s="113" t="s">
        <v>193</v>
      </c>
      <c r="D118" s="135">
        <v>10.4</v>
      </c>
      <c r="E118" s="136"/>
      <c r="F118" s="182" t="s">
        <v>198</v>
      </c>
      <c r="G118" s="182"/>
      <c r="H118" s="152">
        <v>10400</v>
      </c>
      <c r="I118" s="113" t="s">
        <v>199</v>
      </c>
      <c r="J118" s="181"/>
      <c r="K118" s="181"/>
      <c r="L118" s="181"/>
      <c r="M118" s="562">
        <v>193</v>
      </c>
      <c r="N118" s="558" t="s">
        <v>200</v>
      </c>
      <c r="O118" s="430"/>
      <c r="P118" s="430"/>
      <c r="Q118" s="132">
        <v>79190.01142000001</v>
      </c>
      <c r="R118" s="132">
        <v>212063.46782074138</v>
      </c>
      <c r="S118" s="430"/>
      <c r="T118" s="132">
        <v>291253.47924074141</v>
      </c>
      <c r="U118" s="119"/>
      <c r="V118" s="142"/>
    </row>
    <row r="119" spans="1:22">
      <c r="A119" s="113" t="s">
        <v>192</v>
      </c>
      <c r="B119" s="113" t="s">
        <v>193</v>
      </c>
      <c r="D119" s="135">
        <v>10.4</v>
      </c>
      <c r="E119" s="136"/>
      <c r="F119" s="182" t="s">
        <v>201</v>
      </c>
      <c r="G119" s="182"/>
      <c r="H119" s="183">
        <v>1.5329999999999999</v>
      </c>
      <c r="I119" s="113" t="s">
        <v>202</v>
      </c>
      <c r="M119" s="562">
        <v>396</v>
      </c>
      <c r="N119" s="558" t="s">
        <v>200</v>
      </c>
      <c r="O119" s="430"/>
      <c r="P119" s="430"/>
      <c r="Q119" s="132">
        <v>244796.72579999999</v>
      </c>
      <c r="R119" s="132">
        <v>395558.7975131438</v>
      </c>
      <c r="S119" s="430"/>
      <c r="T119" s="132">
        <v>640355.52331314376</v>
      </c>
      <c r="U119" s="119"/>
      <c r="V119" s="142"/>
    </row>
    <row r="120" spans="1:22" hidden="1">
      <c r="A120" s="113" t="s">
        <v>192</v>
      </c>
      <c r="B120" s="113" t="s">
        <v>193</v>
      </c>
      <c r="D120" s="135">
        <v>10.4</v>
      </c>
      <c r="E120" s="136"/>
      <c r="F120" s="182" t="s">
        <v>203</v>
      </c>
      <c r="G120" s="182"/>
      <c r="M120" s="562"/>
      <c r="N120" s="558" t="s">
        <v>200</v>
      </c>
      <c r="O120" s="430"/>
      <c r="P120" s="430"/>
      <c r="Q120" s="132">
        <v>0</v>
      </c>
      <c r="R120" s="132">
        <v>0</v>
      </c>
      <c r="S120" s="430"/>
      <c r="T120" s="132">
        <v>0</v>
      </c>
      <c r="U120" s="119"/>
      <c r="V120" s="142"/>
    </row>
    <row r="121" spans="1:22" hidden="1">
      <c r="A121" s="113" t="s">
        <v>192</v>
      </c>
      <c r="B121" s="113" t="s">
        <v>193</v>
      </c>
      <c r="D121" s="135">
        <v>10.4</v>
      </c>
      <c r="E121" s="136"/>
      <c r="F121" s="171" t="s">
        <v>204</v>
      </c>
      <c r="G121" s="182"/>
      <c r="M121" s="562"/>
      <c r="N121" s="558" t="s">
        <v>120</v>
      </c>
      <c r="O121" s="430"/>
      <c r="P121" s="430"/>
      <c r="Q121" s="132">
        <v>0</v>
      </c>
      <c r="R121" s="132">
        <v>0</v>
      </c>
      <c r="S121" s="430"/>
      <c r="T121" s="132">
        <v>0</v>
      </c>
      <c r="U121" s="119"/>
      <c r="V121" s="142"/>
    </row>
    <row r="122" spans="1:22">
      <c r="A122" s="113" t="s">
        <v>192</v>
      </c>
      <c r="B122" s="113" t="s">
        <v>193</v>
      </c>
      <c r="D122" s="135">
        <v>10.4</v>
      </c>
      <c r="E122" s="136"/>
      <c r="F122" s="182" t="s">
        <v>205</v>
      </c>
      <c r="G122" s="182"/>
      <c r="M122" s="562">
        <v>1818</v>
      </c>
      <c r="N122" s="558" t="s">
        <v>120</v>
      </c>
      <c r="O122" s="430"/>
      <c r="P122" s="430"/>
      <c r="Q122" s="132">
        <v>89183.126250000001</v>
      </c>
      <c r="R122" s="132">
        <v>71246.294071975091</v>
      </c>
      <c r="S122" s="430"/>
      <c r="T122" s="132">
        <v>160429.42032197508</v>
      </c>
      <c r="U122" s="119"/>
      <c r="V122" s="142"/>
    </row>
    <row r="123" spans="1:22">
      <c r="A123" s="113" t="s">
        <v>192</v>
      </c>
      <c r="B123" s="113" t="s">
        <v>193</v>
      </c>
      <c r="D123" s="135">
        <v>10.4</v>
      </c>
      <c r="E123" s="136"/>
      <c r="F123" s="182" t="s">
        <v>206</v>
      </c>
      <c r="G123" s="182"/>
      <c r="M123" s="562">
        <v>1610</v>
      </c>
      <c r="N123" s="558" t="s">
        <v>120</v>
      </c>
      <c r="O123" s="430"/>
      <c r="P123" s="430"/>
      <c r="Q123" s="132">
        <v>147733.6</v>
      </c>
      <c r="R123" s="132">
        <v>615271.76141909603</v>
      </c>
      <c r="S123" s="430"/>
      <c r="T123" s="132">
        <v>763005.36141909601</v>
      </c>
      <c r="U123" s="119"/>
      <c r="V123" s="142"/>
    </row>
    <row r="124" spans="1:22">
      <c r="D124" s="135"/>
      <c r="E124" s="136"/>
      <c r="F124" s="147"/>
      <c r="G124" s="182"/>
      <c r="U124" s="119"/>
      <c r="V124" s="142"/>
    </row>
    <row r="125" spans="1:22">
      <c r="A125" s="113" t="s">
        <v>192</v>
      </c>
      <c r="B125" s="113" t="s">
        <v>193</v>
      </c>
      <c r="D125" s="135">
        <v>10.4</v>
      </c>
      <c r="E125" s="136"/>
      <c r="F125" s="175" t="s">
        <v>207</v>
      </c>
      <c r="G125" s="175"/>
      <c r="M125" s="158"/>
      <c r="N125" s="116"/>
      <c r="O125" s="176"/>
      <c r="P125" s="176"/>
      <c r="Q125" s="132"/>
      <c r="R125" s="132"/>
      <c r="S125" s="132"/>
      <c r="T125" s="132"/>
      <c r="U125" s="119"/>
      <c r="V125" s="142"/>
    </row>
    <row r="126" spans="1:22" ht="36">
      <c r="D126" s="135"/>
      <c r="E126" s="136"/>
      <c r="F126" s="147" t="s">
        <v>208</v>
      </c>
      <c r="G126" s="175"/>
      <c r="M126" s="158"/>
      <c r="N126" s="116"/>
      <c r="O126" s="176"/>
      <c r="P126" s="176"/>
      <c r="Q126" s="132"/>
      <c r="R126" s="132"/>
      <c r="S126" s="132"/>
      <c r="T126" s="132"/>
      <c r="U126" s="119"/>
      <c r="V126" s="142"/>
    </row>
    <row r="127" spans="1:22" ht="24">
      <c r="D127" s="173"/>
      <c r="E127" s="174"/>
      <c r="F127" s="147" t="s">
        <v>209</v>
      </c>
      <c r="G127" s="175"/>
      <c r="O127" s="142"/>
      <c r="P127" s="176"/>
      <c r="Q127" s="132"/>
      <c r="R127" s="132"/>
      <c r="S127" s="132"/>
      <c r="T127" s="132"/>
      <c r="U127" s="119"/>
      <c r="V127" s="142"/>
    </row>
    <row r="128" spans="1:22">
      <c r="A128" s="113" t="s">
        <v>192</v>
      </c>
      <c r="B128" s="113" t="s">
        <v>193</v>
      </c>
      <c r="C128" s="113" t="s">
        <v>193</v>
      </c>
      <c r="D128" s="135">
        <v>10.4</v>
      </c>
      <c r="E128" s="136"/>
      <c r="F128" s="137" t="s">
        <v>210</v>
      </c>
      <c r="M128" s="562">
        <v>101.52534</v>
      </c>
      <c r="N128" s="558" t="s">
        <v>77</v>
      </c>
      <c r="O128" s="123"/>
      <c r="P128" s="430"/>
      <c r="Q128" s="132"/>
      <c r="R128" s="132">
        <v>1772142.3290155465</v>
      </c>
      <c r="S128" s="430"/>
      <c r="T128" s="132">
        <v>1772142.3290155465</v>
      </c>
      <c r="U128" s="119"/>
      <c r="V128" s="142"/>
    </row>
    <row r="129" spans="1:22">
      <c r="A129" s="113" t="s">
        <v>192</v>
      </c>
      <c r="B129" s="113" t="s">
        <v>193</v>
      </c>
      <c r="D129" s="135">
        <v>10.4</v>
      </c>
      <c r="E129" s="136"/>
      <c r="F129" s="171" t="s">
        <v>211</v>
      </c>
      <c r="M129" s="562">
        <v>22</v>
      </c>
      <c r="N129" s="558" t="s">
        <v>120</v>
      </c>
      <c r="O129" s="430"/>
      <c r="P129" s="430"/>
      <c r="Q129" s="132">
        <v>39894.513999999996</v>
      </c>
      <c r="R129" s="132">
        <v>27763.982431666158</v>
      </c>
      <c r="S129" s="430"/>
      <c r="T129" s="132">
        <v>67658.49643166615</v>
      </c>
      <c r="U129" s="119"/>
      <c r="V129" s="142"/>
    </row>
    <row r="130" spans="1:22">
      <c r="A130" s="113" t="s">
        <v>192</v>
      </c>
      <c r="B130" s="113" t="s">
        <v>193</v>
      </c>
      <c r="D130" s="135">
        <v>10.4</v>
      </c>
      <c r="E130" s="136"/>
      <c r="F130" s="171" t="s">
        <v>212</v>
      </c>
      <c r="G130" s="116"/>
      <c r="M130" s="562">
        <v>22</v>
      </c>
      <c r="N130" s="558" t="s">
        <v>120</v>
      </c>
      <c r="O130" s="430"/>
      <c r="P130" s="430"/>
      <c r="Q130" s="132">
        <v>0</v>
      </c>
      <c r="R130" s="132">
        <v>64782.603263608835</v>
      </c>
      <c r="S130" s="430"/>
      <c r="T130" s="132">
        <v>64782.603263608835</v>
      </c>
      <c r="U130" s="119"/>
      <c r="V130" s="142"/>
    </row>
    <row r="131" spans="1:22">
      <c r="A131" s="113" t="s">
        <v>192</v>
      </c>
      <c r="B131" s="113" t="s">
        <v>193</v>
      </c>
      <c r="C131" s="113" t="s">
        <v>193</v>
      </c>
      <c r="D131" s="135">
        <v>10.4</v>
      </c>
      <c r="E131" s="136"/>
      <c r="F131" s="137" t="s">
        <v>213</v>
      </c>
      <c r="G131" s="116"/>
      <c r="M131" s="562">
        <v>101.52534</v>
      </c>
      <c r="N131" s="558" t="s">
        <v>77</v>
      </c>
      <c r="O131" s="123"/>
      <c r="P131" s="430"/>
      <c r="Q131" s="132"/>
      <c r="R131" s="132">
        <v>1439764.5150054358</v>
      </c>
      <c r="S131" s="430"/>
      <c r="T131" s="132">
        <v>1439764.5150054358</v>
      </c>
      <c r="U131" s="119"/>
      <c r="V131" s="142"/>
    </row>
    <row r="132" spans="1:22">
      <c r="A132" s="113" t="s">
        <v>192</v>
      </c>
      <c r="B132" s="113" t="s">
        <v>193</v>
      </c>
      <c r="D132" s="135">
        <v>10.4</v>
      </c>
      <c r="E132" s="136"/>
      <c r="F132" s="182" t="s">
        <v>214</v>
      </c>
      <c r="G132" s="182"/>
      <c r="M132" s="562">
        <v>32.029292359615383</v>
      </c>
      <c r="N132" s="558" t="s">
        <v>120</v>
      </c>
      <c r="O132" s="430"/>
      <c r="P132" s="430"/>
      <c r="Q132" s="132">
        <v>6405.8584719230766</v>
      </c>
      <c r="R132" s="132">
        <v>12797.428051729177</v>
      </c>
      <c r="S132" s="430"/>
      <c r="T132" s="132">
        <v>19203.286523652256</v>
      </c>
      <c r="U132" s="119"/>
      <c r="V132" s="142"/>
    </row>
    <row r="133" spans="1:22" hidden="1">
      <c r="A133" s="113" t="s">
        <v>192</v>
      </c>
      <c r="B133" s="113" t="s">
        <v>193</v>
      </c>
      <c r="D133" s="135">
        <v>10.4</v>
      </c>
      <c r="E133" s="136"/>
      <c r="F133" s="137" t="s">
        <v>215</v>
      </c>
      <c r="G133" s="137"/>
      <c r="M133" s="563"/>
      <c r="N133" s="558" t="s">
        <v>120</v>
      </c>
      <c r="O133" s="430"/>
      <c r="P133" s="430"/>
      <c r="Q133" s="132">
        <v>0</v>
      </c>
      <c r="R133" s="132">
        <v>0</v>
      </c>
      <c r="S133" s="430"/>
      <c r="T133" s="132">
        <v>0</v>
      </c>
      <c r="U133" s="119"/>
      <c r="V133" s="142"/>
    </row>
    <row r="134" spans="1:22">
      <c r="A134" s="113" t="s">
        <v>192</v>
      </c>
      <c r="B134" s="113" t="s">
        <v>193</v>
      </c>
      <c r="D134" s="135">
        <v>10.4</v>
      </c>
      <c r="E134" s="136"/>
      <c r="F134" s="154" t="s">
        <v>216</v>
      </c>
      <c r="G134" s="154"/>
      <c r="M134" s="564">
        <v>126</v>
      </c>
      <c r="N134" s="558" t="s">
        <v>120</v>
      </c>
      <c r="O134" s="430"/>
      <c r="P134" s="430"/>
      <c r="Q134" s="132">
        <v>40112.452799999999</v>
      </c>
      <c r="R134" s="132">
        <v>96207.913899630599</v>
      </c>
      <c r="S134" s="430"/>
      <c r="T134" s="132">
        <v>136320.3666996306</v>
      </c>
      <c r="U134" s="119"/>
      <c r="V134" s="142"/>
    </row>
    <row r="135" spans="1:22">
      <c r="A135" s="113" t="s">
        <v>192</v>
      </c>
      <c r="B135" s="113" t="s">
        <v>193</v>
      </c>
      <c r="D135" s="135">
        <v>10.4</v>
      </c>
      <c r="E135" s="136"/>
      <c r="F135" s="154" t="s">
        <v>217</v>
      </c>
      <c r="G135" s="154"/>
      <c r="M135" s="564">
        <v>120</v>
      </c>
      <c r="N135" s="558" t="s">
        <v>120</v>
      </c>
      <c r="O135" s="430"/>
      <c r="P135" s="430"/>
      <c r="Q135" s="132">
        <v>43539.588000000003</v>
      </c>
      <c r="R135" s="132">
        <v>91626.584666314855</v>
      </c>
      <c r="S135" s="430"/>
      <c r="T135" s="132">
        <v>135166.17266631487</v>
      </c>
      <c r="U135" s="119"/>
      <c r="V135" s="142"/>
    </row>
    <row r="136" spans="1:22">
      <c r="A136" s="113" t="s">
        <v>192</v>
      </c>
      <c r="B136" s="113" t="s">
        <v>193</v>
      </c>
      <c r="D136" s="135">
        <v>10.4</v>
      </c>
      <c r="E136" s="136"/>
      <c r="F136" s="154" t="s">
        <v>218</v>
      </c>
      <c r="G136" s="154"/>
      <c r="M136" s="564">
        <v>66</v>
      </c>
      <c r="N136" s="558" t="s">
        <v>120</v>
      </c>
      <c r="O136" s="430"/>
      <c r="P136" s="430"/>
      <c r="Q136" s="132">
        <v>34525.563600000001</v>
      </c>
      <c r="R136" s="132">
        <v>43950.976156843688</v>
      </c>
      <c r="S136" s="430"/>
      <c r="T136" s="132">
        <v>78476.539756843689</v>
      </c>
      <c r="U136" s="119"/>
      <c r="V136" s="142"/>
    </row>
    <row r="137" spans="1:22">
      <c r="A137" s="113" t="s">
        <v>192</v>
      </c>
      <c r="B137" s="113" t="s">
        <v>193</v>
      </c>
      <c r="D137" s="135">
        <v>10.4</v>
      </c>
      <c r="E137" s="136"/>
      <c r="F137" s="182" t="s">
        <v>219</v>
      </c>
      <c r="G137" s="182"/>
      <c r="M137" s="561">
        <v>349</v>
      </c>
      <c r="N137" s="558" t="s">
        <v>120</v>
      </c>
      <c r="O137" s="430"/>
      <c r="P137" s="430"/>
      <c r="Q137" s="132">
        <v>10906.33725</v>
      </c>
      <c r="R137" s="132">
        <v>13677.09513633192</v>
      </c>
      <c r="S137" s="430"/>
      <c r="T137" s="132">
        <v>24583.432386331922</v>
      </c>
      <c r="U137" s="119"/>
      <c r="V137" s="142"/>
    </row>
    <row r="138" spans="1:22">
      <c r="A138" s="113" t="s">
        <v>192</v>
      </c>
      <c r="B138" s="113" t="s">
        <v>193</v>
      </c>
      <c r="D138" s="135">
        <v>10.4</v>
      </c>
      <c r="E138" s="136"/>
      <c r="F138" s="182" t="s">
        <v>220</v>
      </c>
      <c r="G138" s="182"/>
      <c r="M138" s="561">
        <v>588</v>
      </c>
      <c r="N138" s="558" t="s">
        <v>120</v>
      </c>
      <c r="O138" s="430"/>
      <c r="P138" s="430"/>
      <c r="Q138" s="132">
        <v>19087.362000000001</v>
      </c>
      <c r="R138" s="132">
        <v>23043.355598874339</v>
      </c>
      <c r="S138" s="430"/>
      <c r="T138" s="132">
        <v>42130.71759887434</v>
      </c>
      <c r="U138" s="119"/>
      <c r="V138" s="142"/>
    </row>
    <row r="139" spans="1:22">
      <c r="A139" s="113" t="s">
        <v>192</v>
      </c>
      <c r="B139" s="113" t="s">
        <v>193</v>
      </c>
      <c r="D139" s="135">
        <v>10.4</v>
      </c>
      <c r="E139" s="136"/>
      <c r="F139" s="182" t="s">
        <v>221</v>
      </c>
      <c r="G139" s="182"/>
      <c r="M139" s="560"/>
      <c r="N139" s="558" t="s">
        <v>120</v>
      </c>
      <c r="O139" s="430"/>
      <c r="P139" s="430"/>
      <c r="Q139" s="132">
        <v>0</v>
      </c>
      <c r="R139" s="132">
        <v>0</v>
      </c>
      <c r="S139" s="430"/>
      <c r="T139" s="132">
        <v>0</v>
      </c>
      <c r="U139" s="119"/>
      <c r="V139" s="142"/>
    </row>
    <row r="140" spans="1:22">
      <c r="A140" s="113" t="s">
        <v>192</v>
      </c>
      <c r="B140" s="113" t="s">
        <v>193</v>
      </c>
      <c r="D140" s="135">
        <v>10.4</v>
      </c>
      <c r="E140" s="136"/>
      <c r="F140" s="182" t="s">
        <v>222</v>
      </c>
      <c r="G140" s="182"/>
      <c r="M140" s="560"/>
      <c r="N140" s="558" t="s">
        <v>120</v>
      </c>
      <c r="O140" s="430"/>
      <c r="P140" s="430"/>
      <c r="Q140" s="132">
        <v>0</v>
      </c>
      <c r="R140" s="132">
        <v>0</v>
      </c>
      <c r="S140" s="430"/>
      <c r="T140" s="132">
        <v>0</v>
      </c>
      <c r="U140" s="119"/>
      <c r="V140" s="142"/>
    </row>
    <row r="141" spans="1:22">
      <c r="A141" s="113" t="s">
        <v>192</v>
      </c>
      <c r="B141" s="116" t="s">
        <v>223</v>
      </c>
      <c r="D141" s="173"/>
      <c r="E141" s="174"/>
      <c r="F141" s="175" t="s">
        <v>224</v>
      </c>
      <c r="G141" s="175"/>
      <c r="K141" s="116"/>
      <c r="M141" s="158"/>
      <c r="N141" s="116"/>
      <c r="O141" s="142"/>
      <c r="P141" s="142"/>
      <c r="Q141" s="132"/>
      <c r="R141" s="132"/>
      <c r="S141" s="132"/>
      <c r="T141" s="132"/>
      <c r="U141" s="119"/>
      <c r="V141" s="142"/>
    </row>
    <row r="142" spans="1:22" ht="36">
      <c r="A142" s="113" t="s">
        <v>192</v>
      </c>
      <c r="B142" s="116"/>
      <c r="D142" s="173"/>
      <c r="E142" s="174"/>
      <c r="F142" s="147" t="s">
        <v>225</v>
      </c>
      <c r="G142" s="175"/>
      <c r="K142" s="116"/>
      <c r="M142" s="158"/>
      <c r="N142" s="116"/>
      <c r="O142" s="142"/>
      <c r="P142" s="142"/>
      <c r="Q142" s="132"/>
      <c r="R142" s="132"/>
      <c r="S142" s="132"/>
      <c r="T142" s="132"/>
      <c r="U142" s="119"/>
      <c r="V142" s="142"/>
    </row>
    <row r="143" spans="1:22">
      <c r="A143" s="113" t="s">
        <v>192</v>
      </c>
      <c r="B143" s="116" t="s">
        <v>223</v>
      </c>
      <c r="D143" s="135">
        <v>10.4</v>
      </c>
      <c r="E143" s="136"/>
      <c r="F143" s="184" t="s">
        <v>226</v>
      </c>
      <c r="G143" s="182"/>
      <c r="H143" s="185"/>
      <c r="I143" s="177"/>
      <c r="J143" s="186"/>
      <c r="K143" s="165"/>
      <c r="L143" s="165"/>
      <c r="M143" s="565">
        <v>914</v>
      </c>
      <c r="N143" s="558" t="s">
        <v>120</v>
      </c>
      <c r="O143" s="430"/>
      <c r="P143" s="430"/>
      <c r="Q143" s="132">
        <v>349760.573768</v>
      </c>
      <c r="R143" s="132">
        <v>872361.4135791827</v>
      </c>
      <c r="S143" s="430"/>
      <c r="T143" s="132">
        <v>1222121.9873471828</v>
      </c>
      <c r="U143" s="119"/>
      <c r="V143" s="142"/>
    </row>
    <row r="144" spans="1:22">
      <c r="A144" s="113" t="s">
        <v>192</v>
      </c>
      <c r="B144" s="116" t="s">
        <v>223</v>
      </c>
      <c r="D144" s="135">
        <v>10.4</v>
      </c>
      <c r="E144" s="136"/>
      <c r="F144" s="184" t="s">
        <v>227</v>
      </c>
      <c r="G144" s="182"/>
      <c r="H144" s="185"/>
      <c r="I144" s="177"/>
      <c r="J144" s="186"/>
      <c r="K144" s="165"/>
      <c r="L144" s="165"/>
      <c r="M144" s="565">
        <v>220</v>
      </c>
      <c r="N144" s="558" t="s">
        <v>120</v>
      </c>
      <c r="O144" s="430"/>
      <c r="P144" s="430"/>
      <c r="Q144" s="132">
        <v>180792.62959999999</v>
      </c>
      <c r="R144" s="132">
        <v>209977.58313722123</v>
      </c>
      <c r="S144" s="430"/>
      <c r="T144" s="132">
        <v>390770.21273722121</v>
      </c>
      <c r="U144" s="119"/>
      <c r="V144" s="142"/>
    </row>
    <row r="145" spans="1:22">
      <c r="A145" s="113" t="s">
        <v>192</v>
      </c>
      <c r="B145" s="116" t="s">
        <v>223</v>
      </c>
      <c r="D145" s="135">
        <v>10.4</v>
      </c>
      <c r="E145" s="136"/>
      <c r="F145" s="184" t="s">
        <v>228</v>
      </c>
      <c r="G145" s="182"/>
      <c r="H145" s="185"/>
      <c r="I145" s="177"/>
      <c r="J145" s="186"/>
      <c r="K145" s="165"/>
      <c r="L145" s="165"/>
      <c r="M145" s="565">
        <v>184</v>
      </c>
      <c r="N145" s="558" t="s">
        <v>120</v>
      </c>
      <c r="O145" s="430"/>
      <c r="P145" s="430"/>
      <c r="Q145" s="132">
        <v>83268.688479999997</v>
      </c>
      <c r="R145" s="132">
        <v>175617.6149874941</v>
      </c>
      <c r="S145" s="430"/>
      <c r="T145" s="132">
        <v>258886.30346749409</v>
      </c>
      <c r="U145" s="119"/>
      <c r="V145" s="142"/>
    </row>
    <row r="146" spans="1:22">
      <c r="A146" s="113" t="s">
        <v>192</v>
      </c>
      <c r="B146" s="116" t="s">
        <v>223</v>
      </c>
      <c r="D146" s="135">
        <v>10.4</v>
      </c>
      <c r="E146" s="136"/>
      <c r="F146" s="184" t="s">
        <v>229</v>
      </c>
      <c r="G146" s="182"/>
      <c r="H146" s="185"/>
      <c r="I146" s="177"/>
      <c r="J146" s="186"/>
      <c r="K146" s="165"/>
      <c r="L146" s="165"/>
      <c r="M146" s="565">
        <v>32</v>
      </c>
      <c r="N146" s="558" t="s">
        <v>120</v>
      </c>
      <c r="O146" s="430"/>
      <c r="P146" s="430"/>
      <c r="Q146" s="132">
        <v>32428.16</v>
      </c>
      <c r="R146" s="132">
        <v>30542.194888771621</v>
      </c>
      <c r="S146" s="430"/>
      <c r="T146" s="132">
        <v>62970.354888771617</v>
      </c>
      <c r="U146" s="119"/>
      <c r="V146" s="142"/>
    </row>
    <row r="147" spans="1:22">
      <c r="A147" s="113" t="s">
        <v>192</v>
      </c>
      <c r="B147" s="116" t="s">
        <v>223</v>
      </c>
      <c r="D147" s="135">
        <v>10.4</v>
      </c>
      <c r="E147" s="136"/>
      <c r="F147" s="184" t="s">
        <v>230</v>
      </c>
      <c r="G147" s="182"/>
      <c r="H147" s="185"/>
      <c r="I147" s="177"/>
      <c r="J147" s="186"/>
      <c r="K147" s="165"/>
      <c r="L147" s="165"/>
      <c r="M147" s="565">
        <v>126</v>
      </c>
      <c r="N147" s="558" t="s">
        <v>120</v>
      </c>
      <c r="O147" s="430"/>
      <c r="P147" s="430"/>
      <c r="Q147" s="132">
        <v>93259.971000000005</v>
      </c>
      <c r="R147" s="132">
        <v>120259.89237453826</v>
      </c>
      <c r="S147" s="430"/>
      <c r="T147" s="132">
        <v>213519.86337453825</v>
      </c>
      <c r="U147" s="119"/>
      <c r="V147" s="142"/>
    </row>
    <row r="148" spans="1:22">
      <c r="A148" s="113" t="s">
        <v>192</v>
      </c>
      <c r="B148" s="116" t="s">
        <v>223</v>
      </c>
      <c r="D148" s="135">
        <v>10.4</v>
      </c>
      <c r="E148" s="136"/>
      <c r="F148" s="184" t="s">
        <v>231</v>
      </c>
      <c r="G148" s="182"/>
      <c r="H148" s="185"/>
      <c r="I148" s="177"/>
      <c r="J148" s="186"/>
      <c r="K148" s="165"/>
      <c r="L148" s="165"/>
      <c r="M148" s="565"/>
      <c r="N148" s="558" t="s">
        <v>120</v>
      </c>
      <c r="O148" s="430"/>
      <c r="P148" s="430"/>
      <c r="Q148" s="132">
        <v>0</v>
      </c>
      <c r="R148" s="132">
        <v>0</v>
      </c>
      <c r="S148" s="430"/>
      <c r="T148" s="132">
        <v>0</v>
      </c>
      <c r="U148" s="119"/>
      <c r="V148" s="142"/>
    </row>
    <row r="149" spans="1:22">
      <c r="A149" s="113" t="s">
        <v>192</v>
      </c>
      <c r="B149" s="116" t="s">
        <v>223</v>
      </c>
      <c r="D149" s="135">
        <v>10.4</v>
      </c>
      <c r="E149" s="136"/>
      <c r="F149" s="184" t="s">
        <v>232</v>
      </c>
      <c r="G149" s="182"/>
      <c r="H149" s="185"/>
      <c r="I149" s="177"/>
      <c r="J149" s="186"/>
      <c r="K149" s="165"/>
      <c r="L149" s="165"/>
      <c r="M149" s="565"/>
      <c r="N149" s="558" t="s">
        <v>120</v>
      </c>
      <c r="O149" s="430"/>
      <c r="P149" s="430"/>
      <c r="Q149" s="132">
        <v>0</v>
      </c>
      <c r="R149" s="132">
        <v>0</v>
      </c>
      <c r="S149" s="430"/>
      <c r="T149" s="132">
        <v>0</v>
      </c>
      <c r="U149" s="119"/>
      <c r="V149" s="142"/>
    </row>
    <row r="150" spans="1:22">
      <c r="A150" s="113" t="s">
        <v>192</v>
      </c>
      <c r="B150" s="116" t="s">
        <v>223</v>
      </c>
      <c r="D150" s="135">
        <v>10.4</v>
      </c>
      <c r="E150" s="136"/>
      <c r="F150" s="184" t="s">
        <v>233</v>
      </c>
      <c r="G150" s="182"/>
      <c r="H150" s="185"/>
      <c r="I150" s="177"/>
      <c r="J150" s="186"/>
      <c r="K150" s="165"/>
      <c r="L150" s="165"/>
      <c r="M150" s="565"/>
      <c r="N150" s="558" t="s">
        <v>120</v>
      </c>
      <c r="O150" s="430"/>
      <c r="P150" s="430"/>
      <c r="Q150" s="132">
        <v>0</v>
      </c>
      <c r="R150" s="132">
        <v>0</v>
      </c>
      <c r="S150" s="430"/>
      <c r="T150" s="132">
        <v>0</v>
      </c>
      <c r="U150" s="119"/>
      <c r="V150" s="142"/>
    </row>
    <row r="151" spans="1:22">
      <c r="A151" s="113" t="s">
        <v>192</v>
      </c>
      <c r="B151" s="116" t="s">
        <v>223</v>
      </c>
      <c r="D151" s="135">
        <v>10.4</v>
      </c>
      <c r="E151" s="136"/>
      <c r="F151" s="184" t="s">
        <v>234</v>
      </c>
      <c r="G151" s="182"/>
      <c r="H151" s="185"/>
      <c r="I151" s="177"/>
      <c r="J151" s="186"/>
      <c r="K151" s="165"/>
      <c r="L151" s="165"/>
      <c r="M151" s="565"/>
      <c r="N151" s="558" t="s">
        <v>120</v>
      </c>
      <c r="O151" s="430"/>
      <c r="P151" s="430"/>
      <c r="Q151" s="132">
        <v>0</v>
      </c>
      <c r="R151" s="132">
        <v>0</v>
      </c>
      <c r="S151" s="430"/>
      <c r="T151" s="132">
        <v>0</v>
      </c>
      <c r="U151" s="119"/>
      <c r="V151" s="142"/>
    </row>
    <row r="152" spans="1:22">
      <c r="A152" s="113" t="s">
        <v>192</v>
      </c>
      <c r="B152" s="116" t="s">
        <v>223</v>
      </c>
      <c r="D152" s="135">
        <v>10.4</v>
      </c>
      <c r="E152" s="136"/>
      <c r="F152" s="184" t="s">
        <v>235</v>
      </c>
      <c r="G152" s="182"/>
      <c r="H152" s="185"/>
      <c r="I152" s="177"/>
      <c r="J152" s="186"/>
      <c r="K152" s="165"/>
      <c r="L152" s="165"/>
      <c r="M152" s="565">
        <v>198</v>
      </c>
      <c r="N152" s="558" t="s">
        <v>120</v>
      </c>
      <c r="O152" s="430"/>
      <c r="P152" s="430"/>
      <c r="Q152" s="132">
        <v>129506.85</v>
      </c>
      <c r="R152" s="132">
        <v>87901.954330612483</v>
      </c>
      <c r="S152" s="430"/>
      <c r="T152" s="132">
        <v>217408.80433061247</v>
      </c>
      <c r="U152" s="119"/>
      <c r="V152" s="142"/>
    </row>
    <row r="153" spans="1:22">
      <c r="A153" s="113" t="s">
        <v>192</v>
      </c>
      <c r="B153" s="116" t="s">
        <v>223</v>
      </c>
      <c r="D153" s="135">
        <v>10.4</v>
      </c>
      <c r="E153" s="136"/>
      <c r="F153" s="184" t="s">
        <v>236</v>
      </c>
      <c r="G153" s="182"/>
      <c r="H153" s="185"/>
      <c r="I153" s="177"/>
      <c r="J153" s="186"/>
      <c r="K153" s="165"/>
      <c r="L153" s="165"/>
      <c r="M153" s="565">
        <v>84</v>
      </c>
      <c r="N153" s="558" t="s">
        <v>120</v>
      </c>
      <c r="O153" s="430"/>
      <c r="P153" s="430"/>
      <c r="Q153" s="132">
        <v>173088.59400000001</v>
      </c>
      <c r="R153" s="132">
        <v>65260.540354101242</v>
      </c>
      <c r="S153" s="430"/>
      <c r="T153" s="132">
        <v>238349.13435410126</v>
      </c>
      <c r="U153" s="119"/>
      <c r="V153" s="142"/>
    </row>
    <row r="154" spans="1:22">
      <c r="A154" s="113" t="s">
        <v>192</v>
      </c>
      <c r="B154" s="116" t="s">
        <v>223</v>
      </c>
      <c r="D154" s="135">
        <v>10.4</v>
      </c>
      <c r="E154" s="136"/>
      <c r="F154" s="184" t="s">
        <v>237</v>
      </c>
      <c r="G154" s="182"/>
      <c r="H154" s="185"/>
      <c r="I154" s="177"/>
      <c r="J154" s="186"/>
      <c r="K154" s="165"/>
      <c r="L154" s="165"/>
      <c r="M154" s="565">
        <v>312</v>
      </c>
      <c r="N154" s="558" t="s">
        <v>120</v>
      </c>
      <c r="O154" s="430"/>
      <c r="P154" s="430"/>
      <c r="Q154" s="132">
        <v>309054.79800000001</v>
      </c>
      <c r="R154" s="132">
        <v>242396.30227835957</v>
      </c>
      <c r="S154" s="430"/>
      <c r="T154" s="132">
        <v>551451.1002783596</v>
      </c>
      <c r="U154" s="119"/>
      <c r="V154" s="142"/>
    </row>
    <row r="155" spans="1:22" hidden="1">
      <c r="A155" s="113" t="s">
        <v>192</v>
      </c>
      <c r="B155" s="116" t="s">
        <v>223</v>
      </c>
      <c r="D155" s="135" t="s">
        <v>238</v>
      </c>
      <c r="E155" s="136"/>
      <c r="F155" s="184" t="s">
        <v>239</v>
      </c>
      <c r="G155" s="182"/>
      <c r="H155" s="185"/>
      <c r="I155" s="177"/>
      <c r="J155" s="186"/>
      <c r="K155" s="165"/>
      <c r="L155" s="165"/>
      <c r="M155" s="565"/>
      <c r="N155" s="558" t="s">
        <v>120</v>
      </c>
      <c r="O155" s="156"/>
      <c r="P155" s="156"/>
      <c r="Q155" s="132">
        <f>O155*M155</f>
        <v>0</v>
      </c>
      <c r="R155" s="132">
        <f>P155*M155</f>
        <v>0</v>
      </c>
      <c r="S155" s="156"/>
      <c r="T155" s="132">
        <f>SUM(Q155:S155)</f>
        <v>0</v>
      </c>
      <c r="U155" s="119"/>
    </row>
    <row r="156" spans="1:22">
      <c r="B156" s="116"/>
      <c r="D156" s="135"/>
      <c r="E156" s="136"/>
      <c r="F156" s="184"/>
      <c r="G156" s="182"/>
      <c r="H156" s="185"/>
      <c r="I156" s="177"/>
      <c r="J156" s="186"/>
      <c r="K156" s="165"/>
      <c r="L156" s="165"/>
      <c r="M156" s="129"/>
      <c r="N156" s="129"/>
      <c r="O156" s="187"/>
      <c r="P156" s="188"/>
      <c r="Q156" s="132"/>
      <c r="R156" s="132"/>
      <c r="S156" s="132"/>
      <c r="T156" s="132"/>
      <c r="U156" s="119"/>
    </row>
    <row r="157" spans="1:22" hidden="1">
      <c r="A157" s="113" t="s">
        <v>192</v>
      </c>
      <c r="B157" s="116" t="s">
        <v>240</v>
      </c>
      <c r="D157" s="173"/>
      <c r="E157" s="174"/>
      <c r="F157" s="175" t="s">
        <v>241</v>
      </c>
      <c r="G157" s="175"/>
      <c r="H157" s="129"/>
      <c r="I157" s="129"/>
      <c r="J157" s="129"/>
      <c r="K157" s="129"/>
      <c r="L157" s="129"/>
      <c r="M157" s="129"/>
      <c r="N157" s="129"/>
      <c r="O157" s="132"/>
      <c r="P157" s="142"/>
      <c r="Q157" s="132"/>
      <c r="R157" s="132"/>
      <c r="S157" s="132"/>
      <c r="T157" s="132"/>
      <c r="U157" s="119"/>
    </row>
    <row r="158" spans="1:22" ht="36" hidden="1">
      <c r="B158" s="116"/>
      <c r="D158" s="173"/>
      <c r="E158" s="174"/>
      <c r="F158" s="136" t="s">
        <v>242</v>
      </c>
      <c r="G158" s="175"/>
      <c r="H158" s="129"/>
      <c r="I158" s="129"/>
      <c r="J158" s="129"/>
      <c r="K158" s="129"/>
      <c r="L158" s="129"/>
      <c r="M158" s="129"/>
      <c r="N158" s="129"/>
      <c r="O158" s="132"/>
      <c r="P158" s="142"/>
      <c r="Q158" s="132"/>
      <c r="R158" s="132"/>
      <c r="S158" s="132"/>
      <c r="T158" s="132"/>
      <c r="U158" s="119"/>
    </row>
    <row r="159" spans="1:22" hidden="1">
      <c r="A159" s="113" t="s">
        <v>192</v>
      </c>
      <c r="B159" s="116" t="s">
        <v>240</v>
      </c>
      <c r="D159" s="135">
        <v>10.4</v>
      </c>
      <c r="E159" s="136"/>
      <c r="F159" s="171" t="s">
        <v>243</v>
      </c>
      <c r="G159" s="171"/>
      <c r="H159" s="185"/>
      <c r="I159" s="129"/>
      <c r="J159" s="129"/>
      <c r="K159" s="129"/>
      <c r="L159" s="129"/>
      <c r="M159" s="564"/>
      <c r="N159" s="558" t="s">
        <v>120</v>
      </c>
      <c r="O159" s="156"/>
      <c r="P159" s="156"/>
      <c r="Q159" s="132">
        <f t="shared" ref="Q159:Q165" si="8">O159*M159</f>
        <v>0</v>
      </c>
      <c r="R159" s="132">
        <f t="shared" ref="R159:R165" si="9">P159*M159</f>
        <v>0</v>
      </c>
      <c r="S159" s="156"/>
      <c r="T159" s="132">
        <f t="shared" ref="T159:T165" si="10">SUM(Q159:S159)</f>
        <v>0</v>
      </c>
      <c r="U159" s="119"/>
    </row>
    <row r="160" spans="1:22" hidden="1">
      <c r="A160" s="113" t="s">
        <v>192</v>
      </c>
      <c r="B160" s="116" t="s">
        <v>240</v>
      </c>
      <c r="D160" s="135">
        <v>10.4</v>
      </c>
      <c r="E160" s="136"/>
      <c r="F160" s="171" t="s">
        <v>244</v>
      </c>
      <c r="G160" s="171"/>
      <c r="H160" s="185"/>
      <c r="I160" s="186"/>
      <c r="J160" s="186"/>
      <c r="K160" s="186"/>
      <c r="L160" s="186"/>
      <c r="M160" s="564"/>
      <c r="N160" s="558" t="s">
        <v>120</v>
      </c>
      <c r="O160" s="156"/>
      <c r="P160" s="156"/>
      <c r="Q160" s="132">
        <f t="shared" si="8"/>
        <v>0</v>
      </c>
      <c r="R160" s="132">
        <f t="shared" si="9"/>
        <v>0</v>
      </c>
      <c r="S160" s="156"/>
      <c r="T160" s="132">
        <f t="shared" si="10"/>
        <v>0</v>
      </c>
      <c r="U160" s="119"/>
    </row>
    <row r="161" spans="1:21" hidden="1">
      <c r="A161" s="113" t="s">
        <v>192</v>
      </c>
      <c r="B161" s="116" t="s">
        <v>240</v>
      </c>
      <c r="D161" s="135">
        <v>10.4</v>
      </c>
      <c r="E161" s="136"/>
      <c r="F161" s="171" t="s">
        <v>245</v>
      </c>
      <c r="G161" s="171"/>
      <c r="H161" s="185"/>
      <c r="I161" s="186"/>
      <c r="J161" s="186"/>
      <c r="K161" s="186"/>
      <c r="L161" s="186"/>
      <c r="M161" s="564"/>
      <c r="N161" s="558" t="s">
        <v>120</v>
      </c>
      <c r="O161" s="156"/>
      <c r="P161" s="156"/>
      <c r="Q161" s="132">
        <f>O161*M161</f>
        <v>0</v>
      </c>
      <c r="R161" s="132">
        <f>P161*M161</f>
        <v>0</v>
      </c>
      <c r="S161" s="156"/>
      <c r="T161" s="132">
        <f>SUM(Q161:S161)</f>
        <v>0</v>
      </c>
      <c r="U161" s="119"/>
    </row>
    <row r="162" spans="1:21" hidden="1">
      <c r="A162" s="113" t="s">
        <v>192</v>
      </c>
      <c r="B162" s="116" t="s">
        <v>240</v>
      </c>
      <c r="D162" s="135">
        <v>10.4</v>
      </c>
      <c r="E162" s="136"/>
      <c r="F162" s="171" t="s">
        <v>246</v>
      </c>
      <c r="G162" s="189"/>
      <c r="H162" s="190"/>
      <c r="L162" s="165"/>
      <c r="M162" s="561"/>
      <c r="N162" s="558" t="s">
        <v>120</v>
      </c>
      <c r="O162" s="156"/>
      <c r="P162" s="156"/>
      <c r="Q162" s="132">
        <f t="shared" si="8"/>
        <v>0</v>
      </c>
      <c r="R162" s="132">
        <f t="shared" si="9"/>
        <v>0</v>
      </c>
      <c r="S162" s="156"/>
      <c r="T162" s="132">
        <f t="shared" si="10"/>
        <v>0</v>
      </c>
      <c r="U162" s="119"/>
    </row>
    <row r="163" spans="1:21" hidden="1">
      <c r="A163" s="113" t="s">
        <v>192</v>
      </c>
      <c r="B163" s="116" t="s">
        <v>240</v>
      </c>
      <c r="D163" s="135">
        <v>10.4</v>
      </c>
      <c r="E163" s="136"/>
      <c r="F163" s="171" t="s">
        <v>247</v>
      </c>
      <c r="G163" s="189"/>
      <c r="H163" s="190"/>
      <c r="L163" s="165"/>
      <c r="M163" s="561"/>
      <c r="N163" s="558" t="s">
        <v>120</v>
      </c>
      <c r="O163" s="156"/>
      <c r="P163" s="156"/>
      <c r="Q163" s="132">
        <f t="shared" si="8"/>
        <v>0</v>
      </c>
      <c r="R163" s="132">
        <f t="shared" si="9"/>
        <v>0</v>
      </c>
      <c r="S163" s="156"/>
      <c r="T163" s="132">
        <f t="shared" si="10"/>
        <v>0</v>
      </c>
      <c r="U163" s="119"/>
    </row>
    <row r="164" spans="1:21" hidden="1">
      <c r="A164" s="113" t="s">
        <v>192</v>
      </c>
      <c r="B164" s="116" t="s">
        <v>240</v>
      </c>
      <c r="D164" s="135">
        <v>10.4</v>
      </c>
      <c r="E164" s="136"/>
      <c r="F164" s="154" t="s">
        <v>248</v>
      </c>
      <c r="G164" s="154"/>
      <c r="M164" s="561"/>
      <c r="N164" s="558" t="s">
        <v>120</v>
      </c>
      <c r="O164" s="156"/>
      <c r="P164" s="156"/>
      <c r="Q164" s="132">
        <f t="shared" si="8"/>
        <v>0</v>
      </c>
      <c r="R164" s="132">
        <f t="shared" si="9"/>
        <v>0</v>
      </c>
      <c r="S164" s="156"/>
      <c r="T164" s="132">
        <f t="shared" si="10"/>
        <v>0</v>
      </c>
      <c r="U164" s="119"/>
    </row>
    <row r="165" spans="1:21" hidden="1">
      <c r="A165" s="113" t="s">
        <v>192</v>
      </c>
      <c r="B165" s="116" t="s">
        <v>240</v>
      </c>
      <c r="D165" s="135">
        <v>10.4</v>
      </c>
      <c r="E165" s="136"/>
      <c r="F165" s="154" t="s">
        <v>249</v>
      </c>
      <c r="G165" s="154"/>
      <c r="M165" s="561"/>
      <c r="N165" s="558" t="s">
        <v>120</v>
      </c>
      <c r="O165" s="156"/>
      <c r="P165" s="156"/>
      <c r="Q165" s="132">
        <f t="shared" si="8"/>
        <v>0</v>
      </c>
      <c r="R165" s="132">
        <f t="shared" si="9"/>
        <v>0</v>
      </c>
      <c r="S165" s="156"/>
      <c r="T165" s="132">
        <f t="shared" si="10"/>
        <v>0</v>
      </c>
      <c r="U165" s="119"/>
    </row>
    <row r="166" spans="1:21">
      <c r="A166" s="113" t="s">
        <v>192</v>
      </c>
      <c r="B166" s="116" t="s">
        <v>240</v>
      </c>
      <c r="D166" s="135">
        <v>10.4</v>
      </c>
      <c r="E166" s="136"/>
      <c r="F166" s="175" t="s">
        <v>250</v>
      </c>
      <c r="G166" s="175"/>
      <c r="I166" s="116"/>
      <c r="J166" s="116"/>
      <c r="K166" s="116"/>
      <c r="M166" s="129"/>
      <c r="N166" s="129"/>
      <c r="O166" s="132"/>
      <c r="P166" s="142"/>
      <c r="Q166" s="132"/>
      <c r="R166" s="132"/>
      <c r="S166" s="132"/>
      <c r="T166" s="132"/>
      <c r="U166" s="119"/>
    </row>
    <row r="167" spans="1:21" ht="48">
      <c r="B167" s="116"/>
      <c r="D167" s="135"/>
      <c r="E167" s="136"/>
      <c r="F167" s="147" t="s">
        <v>251</v>
      </c>
      <c r="G167" s="175"/>
      <c r="I167" s="116"/>
      <c r="J167" s="116"/>
      <c r="K167" s="116"/>
      <c r="M167" s="129"/>
      <c r="N167" s="129"/>
      <c r="O167" s="132"/>
      <c r="P167" s="142"/>
      <c r="Q167" s="132"/>
      <c r="R167" s="132"/>
      <c r="S167" s="132"/>
      <c r="T167" s="132"/>
      <c r="U167" s="119"/>
    </row>
    <row r="168" spans="1:21">
      <c r="A168" s="113" t="s">
        <v>192</v>
      </c>
      <c r="B168" s="116" t="s">
        <v>240</v>
      </c>
      <c r="D168" s="135">
        <v>10.4</v>
      </c>
      <c r="E168" s="136"/>
      <c r="F168" s="171" t="s">
        <v>252</v>
      </c>
      <c r="H168" s="116"/>
      <c r="I168" s="165"/>
      <c r="J168" s="165"/>
      <c r="K168" s="165"/>
      <c r="M168" s="564">
        <v>84.186180808988766</v>
      </c>
      <c r="N168" s="558" t="s">
        <v>120</v>
      </c>
      <c r="O168" s="430"/>
      <c r="P168" s="430"/>
      <c r="Q168" s="132">
        <v>11365.134409213484</v>
      </c>
      <c r="R168" s="132">
        <v>68639.862278610512</v>
      </c>
      <c r="S168" s="132"/>
      <c r="T168" s="132">
        <v>80004.996687823994</v>
      </c>
      <c r="U168" s="119"/>
    </row>
    <row r="169" spans="1:21">
      <c r="A169" s="113" t="s">
        <v>192</v>
      </c>
      <c r="B169" s="116" t="s">
        <v>240</v>
      </c>
      <c r="D169" s="135">
        <v>10.4</v>
      </c>
      <c r="E169" s="136"/>
      <c r="F169" s="171" t="s">
        <v>253</v>
      </c>
      <c r="H169" s="116"/>
      <c r="I169" s="165"/>
      <c r="J169" s="165"/>
      <c r="K169" s="165"/>
      <c r="M169" s="564">
        <v>196.20627505617978</v>
      </c>
      <c r="N169" s="558" t="s">
        <v>120</v>
      </c>
      <c r="O169" s="430"/>
      <c r="P169" s="430"/>
      <c r="Q169" s="132">
        <v>26487.847132584269</v>
      </c>
      <c r="R169" s="132">
        <v>91720.88958425606</v>
      </c>
      <c r="S169" s="132"/>
      <c r="T169" s="132">
        <v>118208.73671684033</v>
      </c>
      <c r="U169" s="119"/>
    </row>
    <row r="170" spans="1:21">
      <c r="A170" s="113" t="s">
        <v>192</v>
      </c>
      <c r="B170" s="116" t="s">
        <v>240</v>
      </c>
      <c r="D170" s="135">
        <v>10.4</v>
      </c>
      <c r="E170" s="136"/>
      <c r="F170" s="171" t="s">
        <v>254</v>
      </c>
      <c r="H170" s="116"/>
      <c r="I170" s="165"/>
      <c r="J170" s="165"/>
      <c r="K170" s="165"/>
      <c r="M170" s="564">
        <v>30.024123020224724</v>
      </c>
      <c r="N170" s="558" t="s">
        <v>120</v>
      </c>
      <c r="O170" s="430"/>
      <c r="P170" s="430"/>
      <c r="Q170" s="132">
        <v>1200.9649208089891</v>
      </c>
      <c r="R170" s="132">
        <v>3133.8881769210207</v>
      </c>
      <c r="S170" s="132"/>
      <c r="T170" s="132">
        <v>4334.8530977300097</v>
      </c>
      <c r="U170" s="119"/>
    </row>
    <row r="171" spans="1:21">
      <c r="A171" s="113" t="s">
        <v>192</v>
      </c>
      <c r="B171" s="116" t="s">
        <v>240</v>
      </c>
      <c r="D171" s="135">
        <v>10.4</v>
      </c>
      <c r="E171" s="136"/>
      <c r="F171" s="171" t="s">
        <v>255</v>
      </c>
      <c r="H171" s="116"/>
      <c r="I171" s="165"/>
      <c r="J171" s="165"/>
      <c r="K171" s="165"/>
      <c r="M171" s="564">
        <v>30.024123020224724</v>
      </c>
      <c r="N171" s="558" t="s">
        <v>120</v>
      </c>
      <c r="O171" s="430"/>
      <c r="P171" s="430"/>
      <c r="Q171" s="132">
        <v>1574.6751800417262</v>
      </c>
      <c r="R171" s="132">
        <v>24479.690720501749</v>
      </c>
      <c r="S171" s="132"/>
      <c r="T171" s="132">
        <v>26054.365900543475</v>
      </c>
      <c r="U171" s="119"/>
    </row>
    <row r="172" spans="1:21">
      <c r="A172" s="113" t="s">
        <v>192</v>
      </c>
      <c r="B172" s="116" t="s">
        <v>240</v>
      </c>
      <c r="D172" s="135">
        <v>10.4</v>
      </c>
      <c r="E172" s="136"/>
      <c r="F172" s="171" t="s">
        <v>256</v>
      </c>
      <c r="H172" s="116"/>
      <c r="I172" s="165"/>
      <c r="J172" s="165"/>
      <c r="K172" s="165"/>
      <c r="M172" s="564">
        <v>240.1929841617978</v>
      </c>
      <c r="N172" s="558" t="s">
        <v>120</v>
      </c>
      <c r="O172" s="430"/>
      <c r="P172" s="430"/>
      <c r="Q172" s="132">
        <v>12597.430263491908</v>
      </c>
      <c r="R172" s="132">
        <v>112276.11673222805</v>
      </c>
      <c r="S172" s="132"/>
      <c r="T172" s="132">
        <v>124873.54699571995</v>
      </c>
      <c r="U172" s="119"/>
    </row>
    <row r="173" spans="1:21">
      <c r="A173" s="113" t="s">
        <v>192</v>
      </c>
      <c r="B173" s="116" t="s">
        <v>240</v>
      </c>
      <c r="D173" s="135">
        <v>10.4</v>
      </c>
      <c r="E173" s="136"/>
      <c r="F173" s="171" t="s">
        <v>257</v>
      </c>
      <c r="H173" s="116"/>
      <c r="I173" s="165"/>
      <c r="J173" s="165"/>
      <c r="K173" s="165"/>
      <c r="M173" s="564">
        <v>27.377619775280898</v>
      </c>
      <c r="N173" s="558" t="s">
        <v>120</v>
      </c>
      <c r="O173" s="430"/>
      <c r="P173" s="430"/>
      <c r="Q173" s="132">
        <v>3559.0905707865168</v>
      </c>
      <c r="R173" s="132">
        <v>12798.263662919449</v>
      </c>
      <c r="S173" s="132"/>
      <c r="T173" s="132">
        <v>16357.354233705966</v>
      </c>
      <c r="U173" s="119"/>
    </row>
    <row r="174" spans="1:21">
      <c r="A174" s="113" t="s">
        <v>192</v>
      </c>
      <c r="B174" s="116" t="s">
        <v>240</v>
      </c>
      <c r="D174" s="135">
        <v>10.4</v>
      </c>
      <c r="E174" s="136"/>
      <c r="F174" s="171" t="s">
        <v>258</v>
      </c>
      <c r="H174" s="116"/>
      <c r="I174" s="165"/>
      <c r="J174" s="165"/>
      <c r="K174" s="165"/>
      <c r="M174" s="564">
        <v>2.7377619775280899</v>
      </c>
      <c r="N174" s="558" t="s">
        <v>120</v>
      </c>
      <c r="O174" s="430"/>
      <c r="P174" s="430"/>
      <c r="Q174" s="132">
        <v>2395.5417303370787</v>
      </c>
      <c r="R174" s="132">
        <v>4803.5185945970488</v>
      </c>
      <c r="S174" s="132"/>
      <c r="T174" s="132">
        <v>7199.0603249341275</v>
      </c>
      <c r="U174" s="119"/>
    </row>
    <row r="175" spans="1:21" s="191" customFormat="1">
      <c r="A175" s="191" t="s">
        <v>192</v>
      </c>
      <c r="B175" s="192" t="s">
        <v>240</v>
      </c>
      <c r="D175" s="433"/>
      <c r="E175" s="434"/>
      <c r="F175" s="435"/>
      <c r="G175" s="436"/>
      <c r="H175" s="437"/>
      <c r="I175" s="438"/>
      <c r="J175" s="438"/>
      <c r="K175" s="438"/>
      <c r="L175" s="436"/>
      <c r="M175" s="566"/>
      <c r="N175" s="567"/>
      <c r="O175" s="430"/>
      <c r="P175" s="430"/>
      <c r="Q175" s="439"/>
      <c r="R175" s="439"/>
      <c r="S175" s="439"/>
      <c r="T175" s="439"/>
    </row>
    <row r="176" spans="1:21">
      <c r="D176" s="173"/>
      <c r="E176" s="174"/>
      <c r="F176" s="141" t="s">
        <v>259</v>
      </c>
      <c r="G176" s="141"/>
      <c r="H176" s="193"/>
      <c r="I176" s="116"/>
      <c r="K176" s="116"/>
      <c r="L176" s="116"/>
      <c r="O176" s="142"/>
      <c r="P176" s="142"/>
      <c r="Q176" s="132"/>
      <c r="R176" s="132"/>
      <c r="S176" s="132"/>
      <c r="T176" s="132"/>
      <c r="U176" s="119"/>
    </row>
    <row r="177" spans="1:22">
      <c r="D177" s="173"/>
      <c r="E177" s="174"/>
      <c r="F177" s="194" t="s">
        <v>260</v>
      </c>
      <c r="G177" s="141"/>
      <c r="H177" s="193"/>
      <c r="I177" s="116"/>
      <c r="K177" s="116"/>
      <c r="L177" s="116"/>
      <c r="O177" s="142"/>
      <c r="P177" s="142"/>
      <c r="Q177" s="132"/>
      <c r="R177" s="132"/>
      <c r="S177" s="132"/>
      <c r="T177" s="132"/>
      <c r="U177" s="119"/>
    </row>
    <row r="178" spans="1:22" ht="15">
      <c r="A178" s="116" t="s">
        <v>261</v>
      </c>
      <c r="B178" s="116" t="s">
        <v>262</v>
      </c>
      <c r="D178" s="195">
        <v>2</v>
      </c>
      <c r="E178" s="136"/>
      <c r="F178" s="182" t="s">
        <v>263</v>
      </c>
      <c r="G178" s="182"/>
      <c r="H178" s="196"/>
      <c r="I178" s="197"/>
      <c r="J178" s="198"/>
      <c r="K178" s="196"/>
      <c r="L178" s="196"/>
      <c r="M178" s="561">
        <v>97.72659132818869</v>
      </c>
      <c r="N178" s="558" t="s">
        <v>264</v>
      </c>
      <c r="O178" s="142"/>
      <c r="P178" s="430"/>
      <c r="Q178" s="132">
        <v>0</v>
      </c>
      <c r="R178" s="132">
        <v>621395.7818606568</v>
      </c>
      <c r="S178" s="132"/>
      <c r="T178" s="132">
        <v>621395.7818606568</v>
      </c>
      <c r="U178" s="119"/>
      <c r="V178" s="199"/>
    </row>
    <row r="179" spans="1:22" ht="15">
      <c r="A179" s="116" t="s">
        <v>261</v>
      </c>
      <c r="B179" s="116" t="s">
        <v>262</v>
      </c>
      <c r="D179" s="195">
        <v>2</v>
      </c>
      <c r="E179" s="136"/>
      <c r="F179" s="182" t="s">
        <v>265</v>
      </c>
      <c r="G179" s="182"/>
      <c r="H179" s="200"/>
      <c r="I179" s="197"/>
      <c r="J179" s="198"/>
      <c r="K179" s="200"/>
      <c r="L179" s="200"/>
      <c r="M179" s="561">
        <v>126.93817394745172</v>
      </c>
      <c r="N179" s="558" t="s">
        <v>264</v>
      </c>
      <c r="O179" s="142"/>
      <c r="P179" s="430"/>
      <c r="Q179" s="132">
        <v>0</v>
      </c>
      <c r="R179" s="132">
        <v>248073.9927932061</v>
      </c>
      <c r="S179" s="132"/>
      <c r="T179" s="132">
        <v>248073.9927932061</v>
      </c>
      <c r="U179" s="119"/>
      <c r="V179" s="199"/>
    </row>
    <row r="180" spans="1:22" ht="15">
      <c r="A180" s="116" t="s">
        <v>261</v>
      </c>
      <c r="B180" s="116" t="s">
        <v>262</v>
      </c>
      <c r="D180" s="195">
        <v>2</v>
      </c>
      <c r="E180" s="136"/>
      <c r="F180" s="182" t="s">
        <v>266</v>
      </c>
      <c r="G180" s="182"/>
      <c r="H180" s="200"/>
      <c r="I180" s="197"/>
      <c r="J180" s="198"/>
      <c r="K180" s="200"/>
      <c r="L180" s="200"/>
      <c r="M180" s="561">
        <v>956.90993681825398</v>
      </c>
      <c r="N180" s="558" t="s">
        <v>264</v>
      </c>
      <c r="O180" s="142"/>
      <c r="P180" s="430"/>
      <c r="Q180" s="132">
        <v>0</v>
      </c>
      <c r="R180" s="132">
        <v>3641885.1711763651</v>
      </c>
      <c r="S180" s="132"/>
      <c r="T180" s="132">
        <v>3641885.1711763651</v>
      </c>
      <c r="U180" s="119"/>
      <c r="V180" s="199"/>
    </row>
    <row r="181" spans="1:22" ht="15">
      <c r="A181" s="116" t="s">
        <v>261</v>
      </c>
      <c r="B181" s="116" t="s">
        <v>262</v>
      </c>
      <c r="D181" s="195">
        <v>2</v>
      </c>
      <c r="E181" s="136"/>
      <c r="F181" s="171" t="s">
        <v>267</v>
      </c>
      <c r="G181" s="182"/>
      <c r="H181" s="200"/>
      <c r="I181" s="197"/>
      <c r="J181" s="198"/>
      <c r="K181" s="200"/>
      <c r="L181" s="200"/>
      <c r="M181" s="561">
        <v>1289.6206322980431</v>
      </c>
      <c r="N181" s="558" t="s">
        <v>264</v>
      </c>
      <c r="O181" s="142"/>
      <c r="P181" s="430"/>
      <c r="Q181" s="132">
        <v>0</v>
      </c>
      <c r="R181" s="132">
        <v>7451069.2770675654</v>
      </c>
      <c r="S181" s="132"/>
      <c r="T181" s="132">
        <v>7451069.2770675654</v>
      </c>
      <c r="U181" s="119"/>
      <c r="V181" s="199"/>
    </row>
    <row r="182" spans="1:22" ht="15">
      <c r="A182" s="116" t="s">
        <v>261</v>
      </c>
      <c r="B182" s="116" t="s">
        <v>262</v>
      </c>
      <c r="D182" s="195">
        <v>2</v>
      </c>
      <c r="E182" s="136"/>
      <c r="F182" s="171" t="s">
        <v>268</v>
      </c>
      <c r="G182" s="182"/>
      <c r="H182" s="200"/>
      <c r="I182" s="197"/>
      <c r="J182" s="198"/>
      <c r="K182" s="200"/>
      <c r="L182" s="200"/>
      <c r="M182" s="561">
        <v>1404.0505390400062</v>
      </c>
      <c r="N182" s="558" t="s">
        <v>264</v>
      </c>
      <c r="O182" s="142"/>
      <c r="P182" s="430"/>
      <c r="Q182" s="132">
        <v>0</v>
      </c>
      <c r="R182" s="132">
        <v>60663.117793731253</v>
      </c>
      <c r="S182" s="132"/>
      <c r="T182" s="132">
        <v>60663.117793731253</v>
      </c>
      <c r="U182" s="119"/>
      <c r="V182" s="199"/>
    </row>
    <row r="183" spans="1:22" ht="15">
      <c r="A183" s="116" t="s">
        <v>261</v>
      </c>
      <c r="B183" s="116" t="s">
        <v>262</v>
      </c>
      <c r="D183" s="195">
        <v>2</v>
      </c>
      <c r="E183" s="136"/>
      <c r="F183" s="182" t="s">
        <v>269</v>
      </c>
      <c r="G183" s="182"/>
      <c r="H183" s="200"/>
      <c r="I183" s="197"/>
      <c r="J183" s="198"/>
      <c r="K183" s="200"/>
      <c r="L183" s="200"/>
      <c r="M183" s="561">
        <v>40.147529589719092</v>
      </c>
      <c r="N183" s="558" t="s">
        <v>264</v>
      </c>
      <c r="O183" s="142"/>
      <c r="P183" s="430"/>
      <c r="Q183" s="132">
        <v>0</v>
      </c>
      <c r="R183" s="132">
        <v>9703.807250645179</v>
      </c>
      <c r="S183" s="132"/>
      <c r="T183" s="132">
        <v>9703.807250645179</v>
      </c>
      <c r="U183" s="119"/>
      <c r="V183" s="199"/>
    </row>
    <row r="184" spans="1:22">
      <c r="A184" s="116" t="s">
        <v>261</v>
      </c>
      <c r="B184" s="116" t="s">
        <v>270</v>
      </c>
      <c r="D184" s="195">
        <v>2</v>
      </c>
      <c r="E184" s="136"/>
      <c r="F184" s="171" t="s">
        <v>271</v>
      </c>
      <c r="G184" s="171"/>
      <c r="H184" s="142"/>
      <c r="I184" s="201"/>
      <c r="J184" s="200"/>
      <c r="K184" s="200"/>
      <c r="L184" s="200"/>
      <c r="M184" s="561">
        <v>14495.95712584789</v>
      </c>
      <c r="N184" s="558" t="s">
        <v>272</v>
      </c>
      <c r="O184" s="142"/>
      <c r="P184" s="430"/>
      <c r="Q184" s="132">
        <v>0</v>
      </c>
      <c r="R184" s="132">
        <v>477068.12101083912</v>
      </c>
      <c r="S184" s="132"/>
      <c r="T184" s="132">
        <v>477068.12101083912</v>
      </c>
      <c r="U184" s="119"/>
      <c r="V184" s="142"/>
    </row>
    <row r="185" spans="1:22">
      <c r="A185" s="116" t="s">
        <v>261</v>
      </c>
      <c r="B185" s="116" t="s">
        <v>270</v>
      </c>
      <c r="D185" s="195">
        <v>2</v>
      </c>
      <c r="E185" s="136"/>
      <c r="F185" s="137" t="s">
        <v>273</v>
      </c>
      <c r="G185" s="137"/>
      <c r="H185" s="201"/>
      <c r="I185" s="202"/>
      <c r="J185" s="202"/>
      <c r="K185" s="203"/>
      <c r="L185" s="200"/>
      <c r="M185" s="561">
        <v>68.942295000000001</v>
      </c>
      <c r="N185" s="558" t="s">
        <v>264</v>
      </c>
      <c r="O185" s="142"/>
      <c r="P185" s="430"/>
      <c r="Q185" s="132">
        <v>0</v>
      </c>
      <c r="R185" s="132">
        <v>1395167.7084074689</v>
      </c>
      <c r="S185" s="132"/>
      <c r="T185" s="132">
        <v>1395167.7084074689</v>
      </c>
      <c r="U185" s="119"/>
      <c r="V185" s="142"/>
    </row>
    <row r="186" spans="1:22">
      <c r="A186" s="116" t="s">
        <v>261</v>
      </c>
      <c r="B186" s="116" t="s">
        <v>270</v>
      </c>
      <c r="D186" s="195">
        <v>2</v>
      </c>
      <c r="E186" s="136"/>
      <c r="F186" s="175" t="s">
        <v>274</v>
      </c>
      <c r="G186" s="137"/>
      <c r="I186" s="116"/>
      <c r="K186" s="116"/>
      <c r="O186" s="142"/>
      <c r="P186" s="142"/>
      <c r="Q186" s="132"/>
      <c r="R186" s="132"/>
      <c r="S186" s="132"/>
      <c r="T186" s="132"/>
      <c r="U186" s="119"/>
      <c r="V186" s="142"/>
    </row>
    <row r="187" spans="1:22">
      <c r="A187" s="116" t="s">
        <v>261</v>
      </c>
      <c r="B187" s="116" t="s">
        <v>270</v>
      </c>
      <c r="C187" s="116"/>
      <c r="D187" s="195">
        <v>2</v>
      </c>
      <c r="E187" s="136"/>
      <c r="F187" s="171" t="s">
        <v>275</v>
      </c>
      <c r="G187" s="182"/>
      <c r="H187" s="142"/>
      <c r="I187" s="197"/>
      <c r="J187" s="142"/>
      <c r="K187" s="204"/>
      <c r="L187" s="204"/>
      <c r="M187" s="561">
        <v>3443363.034458878</v>
      </c>
      <c r="N187" s="558" t="s">
        <v>276</v>
      </c>
      <c r="O187" s="142"/>
      <c r="P187" s="440"/>
      <c r="Q187" s="132">
        <v>0</v>
      </c>
      <c r="R187" s="132">
        <v>3894367.5456062458</v>
      </c>
      <c r="S187" s="132"/>
      <c r="T187" s="132">
        <v>3894367.5456062458</v>
      </c>
      <c r="U187" s="119"/>
      <c r="V187" s="142"/>
    </row>
    <row r="188" spans="1:22">
      <c r="A188" s="116" t="s">
        <v>261</v>
      </c>
      <c r="B188" s="116" t="s">
        <v>277</v>
      </c>
      <c r="D188" s="195">
        <v>2</v>
      </c>
      <c r="E188" s="136"/>
      <c r="F188" s="171" t="s">
        <v>278</v>
      </c>
      <c r="G188" s="182"/>
      <c r="H188" s="142"/>
      <c r="I188" s="197"/>
      <c r="J188" s="142"/>
      <c r="K188" s="204"/>
      <c r="L188" s="204"/>
      <c r="M188" s="561">
        <v>557915.62032871239</v>
      </c>
      <c r="N188" s="558" t="s">
        <v>276</v>
      </c>
      <c r="O188" s="142"/>
      <c r="P188" s="440"/>
      <c r="Q188" s="132">
        <v>0</v>
      </c>
      <c r="R188" s="132">
        <v>99652.432501086616</v>
      </c>
      <c r="S188" s="132"/>
      <c r="T188" s="132">
        <v>99652.432501086616</v>
      </c>
      <c r="U188" s="119"/>
      <c r="V188" s="142"/>
    </row>
    <row r="189" spans="1:22">
      <c r="A189" s="116" t="s">
        <v>261</v>
      </c>
      <c r="B189" s="116" t="s">
        <v>277</v>
      </c>
      <c r="D189" s="195">
        <v>2</v>
      </c>
      <c r="E189" s="136"/>
      <c r="F189" s="171" t="s">
        <v>279</v>
      </c>
      <c r="G189" s="182"/>
      <c r="H189" s="142"/>
      <c r="I189" s="197"/>
      <c r="J189" s="142"/>
      <c r="K189" s="204"/>
      <c r="L189" s="204"/>
      <c r="M189" s="561">
        <v>7925665.7350050369</v>
      </c>
      <c r="N189" s="558" t="s">
        <v>276</v>
      </c>
      <c r="O189" s="142"/>
      <c r="P189" s="440"/>
      <c r="Q189" s="132">
        <v>0</v>
      </c>
      <c r="R189" s="132">
        <v>6811968.6635655249</v>
      </c>
      <c r="S189" s="132"/>
      <c r="T189" s="132">
        <v>6811968.6635655249</v>
      </c>
      <c r="U189" s="119"/>
      <c r="V189" s="142"/>
    </row>
    <row r="190" spans="1:22">
      <c r="A190" s="116" t="s">
        <v>261</v>
      </c>
      <c r="B190" s="116" t="s">
        <v>270</v>
      </c>
      <c r="D190" s="195">
        <v>2</v>
      </c>
      <c r="E190" s="136"/>
      <c r="F190" s="171" t="s">
        <v>280</v>
      </c>
      <c r="G190" s="182"/>
      <c r="H190" s="142"/>
      <c r="I190" s="197"/>
      <c r="J190" s="142"/>
      <c r="K190" s="204"/>
      <c r="L190" s="204"/>
      <c r="M190" s="561">
        <v>2393789.1677131918</v>
      </c>
      <c r="N190" s="558" t="s">
        <v>276</v>
      </c>
      <c r="O190" s="142"/>
      <c r="P190" s="440"/>
      <c r="Q190" s="132">
        <v>0</v>
      </c>
      <c r="R190" s="132">
        <v>100646.6447620562</v>
      </c>
      <c r="S190" s="132"/>
      <c r="T190" s="132">
        <v>100646.6447620562</v>
      </c>
      <c r="U190" s="119"/>
      <c r="V190" s="142"/>
    </row>
    <row r="191" spans="1:22" hidden="1">
      <c r="A191" s="116" t="s">
        <v>261</v>
      </c>
      <c r="B191" s="116" t="s">
        <v>270</v>
      </c>
      <c r="D191" s="195">
        <v>2</v>
      </c>
      <c r="E191" s="136"/>
      <c r="F191" s="171" t="s">
        <v>281</v>
      </c>
      <c r="G191" s="182"/>
      <c r="H191" s="142"/>
      <c r="I191" s="197"/>
      <c r="J191" s="142"/>
      <c r="K191" s="204"/>
      <c r="L191" s="204"/>
      <c r="M191" s="561"/>
      <c r="N191" s="558" t="s">
        <v>276</v>
      </c>
      <c r="O191" s="142"/>
      <c r="P191" s="440"/>
      <c r="Q191" s="132">
        <v>0</v>
      </c>
      <c r="R191" s="132">
        <v>0</v>
      </c>
      <c r="S191" s="132"/>
      <c r="T191" s="132">
        <v>0</v>
      </c>
      <c r="U191" s="119"/>
      <c r="V191" s="142"/>
    </row>
    <row r="192" spans="1:22">
      <c r="A192" s="116" t="s">
        <v>261</v>
      </c>
      <c r="B192" s="116" t="s">
        <v>270</v>
      </c>
      <c r="D192" s="195">
        <v>2</v>
      </c>
      <c r="E192" s="136"/>
      <c r="F192" s="171" t="s">
        <v>282</v>
      </c>
      <c r="G192" s="182"/>
      <c r="H192" s="142"/>
      <c r="I192" s="197"/>
      <c r="J192" s="142"/>
      <c r="K192" s="204"/>
      <c r="L192" s="204"/>
      <c r="M192" s="561">
        <v>230944.52481687427</v>
      </c>
      <c r="N192" s="558" t="s">
        <v>276</v>
      </c>
      <c r="O192" s="142"/>
      <c r="P192" s="440"/>
      <c r="Q192" s="132">
        <v>0</v>
      </c>
      <c r="R192" s="132">
        <v>251024.26434310403</v>
      </c>
      <c r="S192" s="132"/>
      <c r="T192" s="132">
        <v>251024.26434310403</v>
      </c>
      <c r="U192" s="119"/>
      <c r="V192" s="142"/>
    </row>
    <row r="193" spans="1:22" hidden="1">
      <c r="A193" s="116" t="s">
        <v>261</v>
      </c>
      <c r="B193" s="116" t="s">
        <v>270</v>
      </c>
      <c r="D193" s="195">
        <v>2</v>
      </c>
      <c r="E193" s="136"/>
      <c r="F193" s="182" t="s">
        <v>283</v>
      </c>
      <c r="G193" s="182"/>
      <c r="H193" s="142"/>
      <c r="I193" s="197"/>
      <c r="J193" s="142"/>
      <c r="K193" s="204"/>
      <c r="M193" s="561"/>
      <c r="N193" s="558" t="s">
        <v>120</v>
      </c>
      <c r="O193" s="142"/>
      <c r="P193" s="440"/>
      <c r="Q193" s="132">
        <v>0</v>
      </c>
      <c r="R193" s="132">
        <v>0</v>
      </c>
      <c r="S193" s="132"/>
      <c r="T193" s="132">
        <v>0</v>
      </c>
      <c r="U193" s="119"/>
      <c r="V193" s="142"/>
    </row>
    <row r="194" spans="1:22">
      <c r="A194" s="116" t="s">
        <v>261</v>
      </c>
      <c r="B194" s="116" t="s">
        <v>270</v>
      </c>
      <c r="D194" s="195">
        <v>2</v>
      </c>
      <c r="E194" s="136"/>
      <c r="F194" s="182" t="s">
        <v>284</v>
      </c>
      <c r="G194" s="182"/>
      <c r="H194" s="142"/>
      <c r="I194" s="197"/>
      <c r="J194" s="142"/>
      <c r="K194" s="204"/>
      <c r="M194" s="561">
        <v>37</v>
      </c>
      <c r="N194" s="558" t="s">
        <v>120</v>
      </c>
      <c r="O194" s="142"/>
      <c r="P194" s="440"/>
      <c r="Q194" s="132">
        <v>0</v>
      </c>
      <c r="R194" s="132">
        <v>388544.1171983977</v>
      </c>
      <c r="S194" s="132"/>
      <c r="T194" s="132">
        <v>388544.1171983977</v>
      </c>
      <c r="U194" s="119"/>
      <c r="V194" s="142"/>
    </row>
    <row r="195" spans="1:22" hidden="1">
      <c r="A195" s="116" t="s">
        <v>261</v>
      </c>
      <c r="B195" s="116" t="s">
        <v>270</v>
      </c>
      <c r="D195" s="195">
        <v>2</v>
      </c>
      <c r="E195" s="136"/>
      <c r="F195" s="182" t="s">
        <v>285</v>
      </c>
      <c r="G195" s="182"/>
      <c r="H195" s="142"/>
      <c r="I195" s="197"/>
      <c r="J195" s="142"/>
      <c r="K195" s="204"/>
      <c r="M195" s="561"/>
      <c r="N195" s="558" t="s">
        <v>120</v>
      </c>
      <c r="O195" s="142"/>
      <c r="P195" s="440"/>
      <c r="Q195" s="132">
        <v>0</v>
      </c>
      <c r="R195" s="132">
        <v>0</v>
      </c>
      <c r="S195" s="132"/>
      <c r="T195" s="132">
        <v>0</v>
      </c>
      <c r="U195" s="119"/>
      <c r="V195" s="142"/>
    </row>
    <row r="196" spans="1:22" hidden="1">
      <c r="A196" s="116" t="s">
        <v>261</v>
      </c>
      <c r="B196" s="116" t="s">
        <v>270</v>
      </c>
      <c r="D196" s="195">
        <v>2</v>
      </c>
      <c r="E196" s="136"/>
      <c r="F196" s="182" t="s">
        <v>286</v>
      </c>
      <c r="G196" s="182"/>
      <c r="H196" s="142"/>
      <c r="I196" s="197"/>
      <c r="J196" s="142"/>
      <c r="K196" s="204"/>
      <c r="M196" s="561"/>
      <c r="N196" s="558" t="s">
        <v>120</v>
      </c>
      <c r="O196" s="142"/>
      <c r="P196" s="440"/>
      <c r="Q196" s="132">
        <v>0</v>
      </c>
      <c r="R196" s="132">
        <v>0</v>
      </c>
      <c r="S196" s="132"/>
      <c r="T196" s="132">
        <v>0</v>
      </c>
      <c r="U196" s="119"/>
      <c r="V196" s="142"/>
    </row>
    <row r="197" spans="1:22" hidden="1">
      <c r="A197" s="116" t="s">
        <v>261</v>
      </c>
      <c r="B197" s="116" t="s">
        <v>270</v>
      </c>
      <c r="D197" s="195">
        <v>2</v>
      </c>
      <c r="E197" s="136"/>
      <c r="F197" s="182" t="s">
        <v>287</v>
      </c>
      <c r="G197" s="182"/>
      <c r="H197" s="142"/>
      <c r="I197" s="197"/>
      <c r="J197" s="142"/>
      <c r="K197" s="204"/>
      <c r="M197" s="561"/>
      <c r="N197" s="558" t="s">
        <v>120</v>
      </c>
      <c r="O197" s="142"/>
      <c r="P197" s="440"/>
      <c r="Q197" s="132">
        <v>0</v>
      </c>
      <c r="R197" s="132">
        <v>0</v>
      </c>
      <c r="S197" s="132"/>
      <c r="T197" s="132">
        <v>0</v>
      </c>
      <c r="U197" s="119"/>
      <c r="V197" s="142"/>
    </row>
    <row r="198" spans="1:22" hidden="1">
      <c r="A198" s="116" t="s">
        <v>261</v>
      </c>
      <c r="B198" s="116" t="s">
        <v>270</v>
      </c>
      <c r="D198" s="195">
        <v>2</v>
      </c>
      <c r="E198" s="136"/>
      <c r="F198" s="182" t="s">
        <v>288</v>
      </c>
      <c r="G198" s="182"/>
      <c r="H198" s="142"/>
      <c r="I198" s="197"/>
      <c r="J198" s="142"/>
      <c r="K198" s="204"/>
      <c r="M198" s="561"/>
      <c r="N198" s="558" t="s">
        <v>120</v>
      </c>
      <c r="O198" s="142"/>
      <c r="P198" s="440"/>
      <c r="Q198" s="132">
        <v>0</v>
      </c>
      <c r="R198" s="132">
        <v>0</v>
      </c>
      <c r="S198" s="132"/>
      <c r="T198" s="132">
        <v>0</v>
      </c>
      <c r="U198" s="119"/>
      <c r="V198" s="142"/>
    </row>
    <row r="199" spans="1:22">
      <c r="A199" s="116" t="s">
        <v>261</v>
      </c>
      <c r="B199" s="116" t="s">
        <v>270</v>
      </c>
      <c r="D199" s="195">
        <v>2</v>
      </c>
      <c r="E199" s="136"/>
      <c r="F199" s="182" t="s">
        <v>289</v>
      </c>
      <c r="G199" s="182"/>
      <c r="H199" s="142"/>
      <c r="I199" s="197"/>
      <c r="J199" s="142"/>
      <c r="K199" s="204"/>
      <c r="L199" s="204"/>
      <c r="M199" s="561">
        <v>19</v>
      </c>
      <c r="N199" s="558" t="s">
        <v>120</v>
      </c>
      <c r="O199" s="142"/>
      <c r="P199" s="440"/>
      <c r="Q199" s="132">
        <v>0</v>
      </c>
      <c r="R199" s="132">
        <v>97349.515078279859</v>
      </c>
      <c r="S199" s="132"/>
      <c r="T199" s="132">
        <v>97349.515078279859</v>
      </c>
      <c r="U199" s="119"/>
      <c r="V199" s="142"/>
    </row>
    <row r="200" spans="1:22">
      <c r="A200" s="116" t="s">
        <v>261</v>
      </c>
      <c r="B200" s="116" t="s">
        <v>270</v>
      </c>
      <c r="D200" s="195">
        <v>2</v>
      </c>
      <c r="E200" s="136"/>
      <c r="F200" s="182" t="s">
        <v>290</v>
      </c>
      <c r="G200" s="137"/>
      <c r="H200" s="142"/>
      <c r="I200" s="197"/>
      <c r="J200" s="142"/>
      <c r="K200" s="204"/>
      <c r="L200" s="204"/>
      <c r="M200" s="561">
        <v>34</v>
      </c>
      <c r="N200" s="558" t="s">
        <v>120</v>
      </c>
      <c r="O200" s="142"/>
      <c r="P200" s="440"/>
      <c r="Q200" s="132">
        <v>0</v>
      </c>
      <c r="R200" s="132">
        <v>946763.01849585667</v>
      </c>
      <c r="S200" s="132"/>
      <c r="T200" s="132">
        <v>946763.01849585667</v>
      </c>
      <c r="U200" s="119"/>
      <c r="V200" s="142"/>
    </row>
    <row r="201" spans="1:22">
      <c r="A201" s="116" t="s">
        <v>261</v>
      </c>
      <c r="B201" s="116" t="s">
        <v>270</v>
      </c>
      <c r="D201" s="195">
        <v>2</v>
      </c>
      <c r="E201" s="136"/>
      <c r="F201" s="182" t="s">
        <v>291</v>
      </c>
      <c r="G201" s="137"/>
      <c r="H201" s="142"/>
      <c r="I201" s="197"/>
      <c r="J201" s="142"/>
      <c r="K201" s="204"/>
      <c r="L201" s="204"/>
      <c r="M201" s="568"/>
      <c r="N201" s="558" t="s">
        <v>120</v>
      </c>
      <c r="O201" s="142"/>
      <c r="P201" s="205"/>
      <c r="Q201" s="132">
        <v>0</v>
      </c>
      <c r="R201" s="132">
        <v>0</v>
      </c>
      <c r="S201" s="132"/>
      <c r="T201" s="132">
        <v>0</v>
      </c>
      <c r="U201" s="119"/>
      <c r="V201" s="142"/>
    </row>
    <row r="202" spans="1:22">
      <c r="A202" s="116" t="s">
        <v>261</v>
      </c>
      <c r="B202" s="116" t="s">
        <v>270</v>
      </c>
      <c r="D202" s="195">
        <v>2</v>
      </c>
      <c r="E202" s="136"/>
      <c r="F202" s="137" t="s">
        <v>292</v>
      </c>
      <c r="G202" s="137"/>
      <c r="H202" s="142"/>
      <c r="I202" s="197"/>
      <c r="J202" s="142"/>
      <c r="K202" s="204"/>
      <c r="L202" s="204"/>
      <c r="M202" s="561">
        <v>14551678.082322691</v>
      </c>
      <c r="N202" s="558" t="s">
        <v>276</v>
      </c>
      <c r="O202" s="142"/>
      <c r="P202" s="440"/>
      <c r="Q202" s="132">
        <v>0</v>
      </c>
      <c r="R202" s="132">
        <v>1421636.4962296367</v>
      </c>
      <c r="S202" s="132"/>
      <c r="T202" s="132">
        <v>1421636.4962296367</v>
      </c>
      <c r="U202" s="119"/>
      <c r="V202" s="142"/>
    </row>
    <row r="203" spans="1:22">
      <c r="A203" s="116" t="s">
        <v>261</v>
      </c>
      <c r="B203" s="116" t="s">
        <v>270</v>
      </c>
      <c r="D203" s="195">
        <v>2</v>
      </c>
      <c r="E203" s="136"/>
      <c r="F203" s="137" t="s">
        <v>293</v>
      </c>
      <c r="G203" s="137"/>
      <c r="H203" s="142"/>
      <c r="I203" s="197"/>
      <c r="J203" s="142"/>
      <c r="K203" s="204"/>
      <c r="L203" s="204"/>
      <c r="M203" s="561">
        <v>1958991.3507861921</v>
      </c>
      <c r="N203" s="558" t="s">
        <v>276</v>
      </c>
      <c r="O203" s="142"/>
      <c r="P203" s="440"/>
      <c r="Q203" s="132">
        <v>0</v>
      </c>
      <c r="R203" s="132">
        <v>1995193.8865159943</v>
      </c>
      <c r="S203" s="132"/>
      <c r="T203" s="132">
        <v>1995193.8865159943</v>
      </c>
      <c r="U203" s="119"/>
      <c r="V203" s="142"/>
    </row>
    <row r="204" spans="1:22">
      <c r="A204" s="116" t="s">
        <v>261</v>
      </c>
      <c r="B204" s="116" t="s">
        <v>294</v>
      </c>
      <c r="D204" s="195">
        <v>3</v>
      </c>
      <c r="E204" s="136"/>
      <c r="F204" s="137" t="s">
        <v>295</v>
      </c>
      <c r="G204" s="116"/>
      <c r="H204" s="142"/>
      <c r="I204" s="197"/>
      <c r="J204" s="204"/>
      <c r="K204" s="201"/>
      <c r="L204" s="201"/>
      <c r="M204" s="561">
        <v>5.7499967014999998</v>
      </c>
      <c r="N204" s="558" t="s">
        <v>264</v>
      </c>
      <c r="O204" s="142"/>
      <c r="P204" s="440"/>
      <c r="Q204" s="132">
        <v>0</v>
      </c>
      <c r="R204" s="132">
        <v>224479.87122656</v>
      </c>
      <c r="S204" s="132"/>
      <c r="T204" s="132">
        <v>224479.87122656</v>
      </c>
      <c r="U204" s="119"/>
      <c r="V204" s="142"/>
    </row>
    <row r="205" spans="1:22" hidden="1">
      <c r="A205" s="116" t="s">
        <v>261</v>
      </c>
      <c r="B205" s="116" t="s">
        <v>294</v>
      </c>
      <c r="D205" s="195">
        <v>3</v>
      </c>
      <c r="E205" s="136"/>
      <c r="F205" s="137" t="s">
        <v>296</v>
      </c>
      <c r="G205" s="116"/>
      <c r="H205" s="142"/>
      <c r="I205" s="197"/>
      <c r="J205" s="204"/>
      <c r="K205" s="201"/>
      <c r="L205" s="201"/>
      <c r="M205" s="561"/>
      <c r="N205" s="558" t="s">
        <v>264</v>
      </c>
      <c r="O205" s="142"/>
      <c r="P205" s="440"/>
      <c r="Q205" s="132">
        <v>0</v>
      </c>
      <c r="R205" s="132">
        <v>0</v>
      </c>
      <c r="S205" s="132"/>
      <c r="T205" s="132">
        <v>0</v>
      </c>
      <c r="U205" s="119"/>
      <c r="V205" s="142"/>
    </row>
    <row r="206" spans="1:22">
      <c r="A206" s="116" t="s">
        <v>261</v>
      </c>
      <c r="B206" s="116" t="s">
        <v>294</v>
      </c>
      <c r="D206" s="195">
        <v>3</v>
      </c>
      <c r="E206" s="136"/>
      <c r="F206" s="137" t="s">
        <v>297</v>
      </c>
      <c r="G206" s="137"/>
      <c r="H206" s="200"/>
      <c r="I206" s="197"/>
      <c r="J206" s="200"/>
      <c r="K206" s="200"/>
      <c r="L206" s="200"/>
      <c r="M206" s="561">
        <v>315.37856186762457</v>
      </c>
      <c r="N206" s="558" t="s">
        <v>264</v>
      </c>
      <c r="O206" s="142"/>
      <c r="P206" s="440"/>
      <c r="Q206" s="132">
        <v>0</v>
      </c>
      <c r="R206" s="132">
        <v>1834651.7079525325</v>
      </c>
      <c r="S206" s="132"/>
      <c r="T206" s="132">
        <v>1834651.7079525325</v>
      </c>
      <c r="U206" s="119"/>
      <c r="V206" s="142"/>
    </row>
    <row r="207" spans="1:22">
      <c r="A207" s="116" t="s">
        <v>261</v>
      </c>
      <c r="B207" s="116" t="s">
        <v>270</v>
      </c>
      <c r="D207" s="195">
        <v>2</v>
      </c>
      <c r="E207" s="136"/>
      <c r="F207" s="206" t="s">
        <v>298</v>
      </c>
      <c r="G207" s="137"/>
      <c r="H207" s="142"/>
      <c r="I207" s="197"/>
      <c r="J207" s="207"/>
      <c r="K207" s="207"/>
      <c r="L207" s="207"/>
      <c r="M207" s="569">
        <v>1404.0505390400062</v>
      </c>
      <c r="N207" s="558" t="s">
        <v>264</v>
      </c>
      <c r="O207" s="142"/>
      <c r="P207" s="440"/>
      <c r="Q207" s="132">
        <v>0</v>
      </c>
      <c r="R207" s="132">
        <v>2180860.2040086729</v>
      </c>
      <c r="S207" s="132"/>
      <c r="T207" s="132">
        <v>2180860.2040086729</v>
      </c>
      <c r="U207" s="119"/>
      <c r="V207" s="142"/>
    </row>
    <row r="208" spans="1:22">
      <c r="A208" s="116" t="s">
        <v>261</v>
      </c>
      <c r="B208" s="116" t="s">
        <v>294</v>
      </c>
      <c r="D208" s="195">
        <v>3</v>
      </c>
      <c r="E208" s="136"/>
      <c r="F208" s="208" t="s">
        <v>299</v>
      </c>
      <c r="G208" s="208"/>
      <c r="H208" s="139"/>
      <c r="I208" s="139"/>
      <c r="J208" s="139"/>
      <c r="K208" s="139"/>
      <c r="L208" s="139"/>
      <c r="M208" s="569">
        <v>681.37255568265221</v>
      </c>
      <c r="N208" s="558" t="s">
        <v>300</v>
      </c>
      <c r="O208" s="142"/>
      <c r="P208" s="440"/>
      <c r="Q208" s="132">
        <v>0</v>
      </c>
      <c r="R208" s="132">
        <v>7699.5098792139706</v>
      </c>
      <c r="S208" s="132"/>
      <c r="T208" s="132">
        <v>7699.5098792139706</v>
      </c>
      <c r="U208" s="119"/>
      <c r="V208" s="142"/>
    </row>
    <row r="209" spans="1:22">
      <c r="A209" s="116" t="s">
        <v>261</v>
      </c>
      <c r="B209" s="116" t="s">
        <v>294</v>
      </c>
      <c r="D209" s="195">
        <v>3</v>
      </c>
      <c r="E209" s="136"/>
      <c r="F209" s="209" t="s">
        <v>301</v>
      </c>
      <c r="G209" s="210"/>
      <c r="H209" s="139"/>
      <c r="I209" s="139"/>
      <c r="J209" s="139"/>
      <c r="K209" s="139"/>
      <c r="L209" s="139"/>
      <c r="M209" s="569">
        <v>454.24837045510139</v>
      </c>
      <c r="N209" s="558" t="s">
        <v>300</v>
      </c>
      <c r="O209" s="142"/>
      <c r="P209" s="440"/>
      <c r="Q209" s="132">
        <v>0</v>
      </c>
      <c r="R209" s="132">
        <v>6404.9020234169293</v>
      </c>
      <c r="S209" s="132"/>
      <c r="T209" s="132">
        <v>6404.9020234169293</v>
      </c>
      <c r="U209" s="119"/>
      <c r="V209" s="142"/>
    </row>
    <row r="210" spans="1:22">
      <c r="D210" s="173"/>
      <c r="E210" s="174"/>
      <c r="F210" s="141" t="s">
        <v>302</v>
      </c>
      <c r="G210" s="141"/>
      <c r="O210" s="142"/>
      <c r="P210" s="142"/>
      <c r="Q210" s="132"/>
      <c r="R210" s="132"/>
      <c r="S210" s="132"/>
      <c r="T210" s="132"/>
      <c r="U210" s="119"/>
      <c r="V210" s="142"/>
    </row>
    <row r="211" spans="1:22">
      <c r="A211" s="116" t="s">
        <v>261</v>
      </c>
      <c r="B211" s="116" t="s">
        <v>294</v>
      </c>
      <c r="D211" s="195">
        <v>3</v>
      </c>
      <c r="E211" s="136"/>
      <c r="F211" s="208" t="s">
        <v>303</v>
      </c>
      <c r="G211" s="208"/>
      <c r="M211" s="561">
        <v>5.4</v>
      </c>
      <c r="N211" s="558" t="s">
        <v>304</v>
      </c>
      <c r="O211" s="142"/>
      <c r="P211" s="430"/>
      <c r="Q211" s="132">
        <v>0</v>
      </c>
      <c r="R211" s="132">
        <v>109890</v>
      </c>
      <c r="S211" s="132"/>
      <c r="T211" s="132">
        <v>109890</v>
      </c>
      <c r="U211" s="119"/>
      <c r="V211" s="142"/>
    </row>
    <row r="212" spans="1:22">
      <c r="A212" s="116" t="s">
        <v>261</v>
      </c>
      <c r="B212" s="116" t="s">
        <v>294</v>
      </c>
      <c r="D212" s="195">
        <v>3</v>
      </c>
      <c r="E212" s="136"/>
      <c r="F212" s="208" t="s">
        <v>305</v>
      </c>
      <c r="G212" s="208"/>
      <c r="M212" s="561">
        <v>5.4</v>
      </c>
      <c r="N212" s="558" t="s">
        <v>304</v>
      </c>
      <c r="O212" s="142"/>
      <c r="P212" s="430"/>
      <c r="Q212" s="132">
        <v>0</v>
      </c>
      <c r="R212" s="132">
        <v>124200.00000000001</v>
      </c>
      <c r="S212" s="132"/>
      <c r="T212" s="132">
        <v>124200.00000000001</v>
      </c>
      <c r="U212" s="119"/>
      <c r="V212" s="142"/>
    </row>
    <row r="213" spans="1:22">
      <c r="D213" s="173"/>
      <c r="E213" s="174"/>
      <c r="F213" s="133" t="s">
        <v>306</v>
      </c>
      <c r="G213" s="116"/>
      <c r="O213" s="142"/>
      <c r="P213" s="188"/>
      <c r="Q213" s="132"/>
      <c r="R213" s="132"/>
      <c r="S213" s="132"/>
      <c r="T213" s="132"/>
      <c r="U213" s="119"/>
      <c r="V213" s="142"/>
    </row>
    <row r="214" spans="1:22">
      <c r="A214" s="113" t="s">
        <v>307</v>
      </c>
      <c r="B214" s="116" t="s">
        <v>308</v>
      </c>
      <c r="C214" s="116"/>
      <c r="D214" s="195">
        <v>13</v>
      </c>
      <c r="E214" s="136"/>
      <c r="F214" s="137" t="s">
        <v>309</v>
      </c>
      <c r="G214" s="137"/>
      <c r="H214" s="211"/>
      <c r="I214" s="116"/>
      <c r="J214" s="211"/>
      <c r="K214" s="211"/>
      <c r="L214" s="211"/>
      <c r="M214" s="563">
        <v>1</v>
      </c>
      <c r="N214" s="558" t="s">
        <v>187</v>
      </c>
      <c r="O214" s="142"/>
      <c r="P214" s="430"/>
      <c r="Q214" s="132">
        <v>0</v>
      </c>
      <c r="R214" s="132">
        <v>614660</v>
      </c>
      <c r="S214" s="132"/>
      <c r="T214" s="132">
        <v>614660</v>
      </c>
      <c r="U214" s="119"/>
    </row>
    <row r="215" spans="1:22">
      <c r="A215" s="113" t="s">
        <v>307</v>
      </c>
      <c r="B215" s="116" t="s">
        <v>308</v>
      </c>
      <c r="C215" s="116"/>
      <c r="D215" s="195">
        <v>13</v>
      </c>
      <c r="E215" s="136"/>
      <c r="F215" s="137" t="s">
        <v>310</v>
      </c>
      <c r="G215" s="137"/>
      <c r="H215" s="211"/>
      <c r="I215" s="116"/>
      <c r="J215" s="211"/>
      <c r="K215" s="211"/>
      <c r="L215" s="211"/>
      <c r="M215" s="563">
        <v>1</v>
      </c>
      <c r="N215" s="558" t="s">
        <v>187</v>
      </c>
      <c r="O215" s="142"/>
      <c r="P215" s="430"/>
      <c r="Q215" s="132">
        <v>0</v>
      </c>
      <c r="R215" s="132">
        <v>527316.71666666656</v>
      </c>
      <c r="S215" s="132"/>
      <c r="T215" s="132">
        <v>527316.71666666656</v>
      </c>
      <c r="U215" s="119"/>
    </row>
    <row r="216" spans="1:22">
      <c r="A216" s="113" t="s">
        <v>307</v>
      </c>
      <c r="B216" s="116" t="s">
        <v>308</v>
      </c>
      <c r="C216" s="116"/>
      <c r="D216" s="195">
        <v>13</v>
      </c>
      <c r="E216" s="136"/>
      <c r="F216" s="137" t="s">
        <v>311</v>
      </c>
      <c r="G216" s="137"/>
      <c r="H216" s="211"/>
      <c r="I216" s="116"/>
      <c r="J216" s="211"/>
      <c r="K216" s="211"/>
      <c r="L216" s="211"/>
      <c r="M216" s="570"/>
      <c r="N216" s="558" t="s">
        <v>37</v>
      </c>
      <c r="O216" s="142"/>
      <c r="P216" s="212">
        <v>64691.630000000005</v>
      </c>
      <c r="Q216" s="132">
        <v>0</v>
      </c>
      <c r="R216" s="132">
        <v>0</v>
      </c>
      <c r="S216" s="132"/>
      <c r="T216" s="132">
        <v>0</v>
      </c>
      <c r="U216" s="119"/>
    </row>
    <row r="217" spans="1:22">
      <c r="A217" s="113" t="s">
        <v>307</v>
      </c>
      <c r="B217" s="116" t="s">
        <v>308</v>
      </c>
      <c r="C217" s="116"/>
      <c r="D217" s="195">
        <v>13</v>
      </c>
      <c r="E217" s="136"/>
      <c r="F217" s="137" t="s">
        <v>312</v>
      </c>
      <c r="G217" s="137"/>
      <c r="H217" s="211"/>
      <c r="I217" s="116"/>
      <c r="J217" s="211"/>
      <c r="K217" s="211"/>
      <c r="L217" s="211"/>
      <c r="M217" s="570"/>
      <c r="N217" s="558" t="s">
        <v>37</v>
      </c>
      <c r="O217" s="142"/>
      <c r="P217" s="212">
        <v>74468.259999999995</v>
      </c>
      <c r="Q217" s="132">
        <v>0</v>
      </c>
      <c r="R217" s="132">
        <v>0</v>
      </c>
      <c r="S217" s="132"/>
      <c r="T217" s="132">
        <v>0</v>
      </c>
      <c r="U217" s="119"/>
    </row>
    <row r="218" spans="1:22">
      <c r="A218" s="113" t="s">
        <v>307</v>
      </c>
      <c r="B218" s="116" t="s">
        <v>308</v>
      </c>
      <c r="C218" s="116"/>
      <c r="D218" s="195">
        <v>13</v>
      </c>
      <c r="E218" s="136"/>
      <c r="F218" s="137" t="s">
        <v>313</v>
      </c>
      <c r="G218" s="137"/>
      <c r="H218" s="211"/>
      <c r="I218" s="116"/>
      <c r="J218" s="211"/>
      <c r="K218" s="211"/>
      <c r="L218" s="211"/>
      <c r="M218" s="570"/>
      <c r="N218" s="558" t="s">
        <v>37</v>
      </c>
      <c r="O218" s="142"/>
      <c r="P218" s="212">
        <v>61830</v>
      </c>
      <c r="Q218" s="132">
        <v>0</v>
      </c>
      <c r="R218" s="132">
        <v>0</v>
      </c>
      <c r="S218" s="132"/>
      <c r="T218" s="132">
        <v>0</v>
      </c>
      <c r="U218" s="119"/>
    </row>
    <row r="219" spans="1:22">
      <c r="A219" s="113" t="s">
        <v>307</v>
      </c>
      <c r="B219" s="116" t="s">
        <v>308</v>
      </c>
      <c r="C219" s="116"/>
      <c r="D219" s="195">
        <v>13</v>
      </c>
      <c r="E219" s="136"/>
      <c r="F219" s="137" t="s">
        <v>314</v>
      </c>
      <c r="G219" s="137"/>
      <c r="H219" s="211"/>
      <c r="I219" s="116"/>
      <c r="J219" s="211"/>
      <c r="K219" s="211"/>
      <c r="L219" s="211"/>
      <c r="M219" s="570"/>
      <c r="N219" s="558" t="s">
        <v>37</v>
      </c>
      <c r="O219" s="142"/>
      <c r="P219" s="212">
        <v>86200</v>
      </c>
      <c r="Q219" s="132">
        <v>0</v>
      </c>
      <c r="R219" s="132">
        <v>0</v>
      </c>
      <c r="S219" s="132"/>
      <c r="T219" s="132">
        <v>0</v>
      </c>
      <c r="U219" s="119"/>
    </row>
    <row r="220" spans="1:22">
      <c r="A220" s="113" t="s">
        <v>307</v>
      </c>
      <c r="B220" s="116" t="s">
        <v>308</v>
      </c>
      <c r="C220" s="116"/>
      <c r="D220" s="195">
        <v>13</v>
      </c>
      <c r="E220" s="136"/>
      <c r="F220" s="137" t="s">
        <v>315</v>
      </c>
      <c r="G220" s="137"/>
      <c r="H220" s="211"/>
      <c r="I220" s="116"/>
      <c r="J220" s="211"/>
      <c r="K220" s="211"/>
      <c r="L220" s="211"/>
      <c r="M220" s="570"/>
      <c r="N220" s="558" t="s">
        <v>37</v>
      </c>
      <c r="O220" s="142"/>
      <c r="P220" s="212">
        <v>254940</v>
      </c>
      <c r="Q220" s="132">
        <v>0</v>
      </c>
      <c r="R220" s="132">
        <v>0</v>
      </c>
      <c r="S220" s="132"/>
      <c r="T220" s="132">
        <v>0</v>
      </c>
      <c r="U220" s="119"/>
    </row>
    <row r="221" spans="1:22">
      <c r="A221" s="113" t="s">
        <v>307</v>
      </c>
      <c r="B221" s="116" t="s">
        <v>308</v>
      </c>
      <c r="C221" s="116"/>
      <c r="D221" s="195">
        <v>13</v>
      </c>
      <c r="E221" s="136"/>
      <c r="F221" s="137" t="s">
        <v>316</v>
      </c>
      <c r="G221" s="137"/>
      <c r="H221" s="211"/>
      <c r="I221" s="116"/>
      <c r="J221" s="211"/>
      <c r="K221" s="211"/>
      <c r="L221" s="211"/>
      <c r="M221" s="570"/>
      <c r="N221" s="558" t="s">
        <v>37</v>
      </c>
      <c r="O221" s="142"/>
      <c r="P221" s="212">
        <v>11620</v>
      </c>
      <c r="Q221" s="132">
        <v>0</v>
      </c>
      <c r="R221" s="132">
        <v>0</v>
      </c>
      <c r="S221" s="132"/>
      <c r="T221" s="132">
        <v>0</v>
      </c>
      <c r="U221" s="119"/>
    </row>
    <row r="222" spans="1:22">
      <c r="A222" s="113" t="s">
        <v>307</v>
      </c>
      <c r="B222" s="116" t="s">
        <v>308</v>
      </c>
      <c r="C222" s="116"/>
      <c r="D222" s="195">
        <v>13</v>
      </c>
      <c r="E222" s="136"/>
      <c r="F222" s="137" t="s">
        <v>317</v>
      </c>
      <c r="G222" s="137"/>
      <c r="H222" s="211"/>
      <c r="I222" s="116"/>
      <c r="J222" s="211"/>
      <c r="K222" s="211"/>
      <c r="L222" s="211"/>
      <c r="M222" s="570"/>
      <c r="N222" s="558" t="s">
        <v>37</v>
      </c>
      <c r="O222" s="142"/>
      <c r="P222" s="212">
        <v>6140</v>
      </c>
      <c r="Q222" s="132">
        <v>0</v>
      </c>
      <c r="R222" s="132">
        <v>0</v>
      </c>
      <c r="S222" s="132"/>
      <c r="T222" s="132">
        <v>0</v>
      </c>
      <c r="U222" s="119"/>
    </row>
    <row r="223" spans="1:22">
      <c r="A223" s="113" t="s">
        <v>307</v>
      </c>
      <c r="B223" s="116" t="s">
        <v>308</v>
      </c>
      <c r="C223" s="116"/>
      <c r="D223" s="195">
        <v>13</v>
      </c>
      <c r="E223" s="136"/>
      <c r="F223" s="137" t="s">
        <v>318</v>
      </c>
      <c r="G223" s="137"/>
      <c r="H223" s="211"/>
      <c r="I223" s="116"/>
      <c r="J223" s="211"/>
      <c r="K223" s="211"/>
      <c r="L223" s="211"/>
      <c r="M223" s="570"/>
      <c r="N223" s="558" t="s">
        <v>37</v>
      </c>
      <c r="O223" s="142"/>
      <c r="P223" s="212">
        <v>24880</v>
      </c>
      <c r="Q223" s="132">
        <v>0</v>
      </c>
      <c r="R223" s="132">
        <v>0</v>
      </c>
      <c r="S223" s="132"/>
      <c r="T223" s="132">
        <v>0</v>
      </c>
      <c r="U223" s="119"/>
    </row>
    <row r="224" spans="1:22">
      <c r="A224" s="113" t="s">
        <v>307</v>
      </c>
      <c r="B224" s="116" t="s">
        <v>308</v>
      </c>
      <c r="C224" s="116"/>
      <c r="D224" s="195">
        <v>13</v>
      </c>
      <c r="E224" s="136"/>
      <c r="F224" s="137" t="s">
        <v>319</v>
      </c>
      <c r="G224" s="137"/>
      <c r="H224" s="211"/>
      <c r="I224" s="116"/>
      <c r="J224" s="211"/>
      <c r="K224" s="211"/>
      <c r="L224" s="211"/>
      <c r="M224" s="570"/>
      <c r="N224" s="558" t="s">
        <v>37</v>
      </c>
      <c r="O224" s="142"/>
      <c r="P224" s="212">
        <v>18680</v>
      </c>
      <c r="Q224" s="132">
        <v>0</v>
      </c>
      <c r="R224" s="132">
        <v>0</v>
      </c>
      <c r="S224" s="132"/>
      <c r="T224" s="132">
        <v>0</v>
      </c>
      <c r="U224" s="119"/>
    </row>
    <row r="225" spans="1:21">
      <c r="A225" s="113" t="s">
        <v>307</v>
      </c>
      <c r="B225" s="116" t="s">
        <v>308</v>
      </c>
      <c r="C225" s="116"/>
      <c r="D225" s="195">
        <v>13</v>
      </c>
      <c r="E225" s="136"/>
      <c r="F225" s="137" t="s">
        <v>320</v>
      </c>
      <c r="G225" s="137"/>
      <c r="H225" s="211"/>
      <c r="I225" s="116"/>
      <c r="J225" s="211"/>
      <c r="K225" s="211"/>
      <c r="L225" s="211"/>
      <c r="M225" s="570"/>
      <c r="N225" s="558" t="s">
        <v>37</v>
      </c>
      <c r="O225" s="142"/>
      <c r="P225" s="212">
        <v>3320</v>
      </c>
      <c r="Q225" s="132">
        <v>0</v>
      </c>
      <c r="R225" s="132">
        <v>0</v>
      </c>
      <c r="S225" s="132"/>
      <c r="T225" s="132">
        <v>0</v>
      </c>
      <c r="U225" s="119"/>
    </row>
    <row r="226" spans="1:21">
      <c r="A226" s="113" t="s">
        <v>307</v>
      </c>
      <c r="B226" s="116" t="s">
        <v>308</v>
      </c>
      <c r="C226" s="116"/>
      <c r="D226" s="195">
        <v>13</v>
      </c>
      <c r="E226" s="136"/>
      <c r="F226" s="137" t="s">
        <v>321</v>
      </c>
      <c r="G226" s="137"/>
      <c r="H226" s="211"/>
      <c r="I226" s="116"/>
      <c r="J226" s="211"/>
      <c r="K226" s="211"/>
      <c r="L226" s="211"/>
      <c r="M226" s="570"/>
      <c r="N226" s="558" t="s">
        <v>37</v>
      </c>
      <c r="O226" s="142"/>
      <c r="P226" s="212">
        <v>31670</v>
      </c>
      <c r="Q226" s="132">
        <v>0</v>
      </c>
      <c r="R226" s="132">
        <v>0</v>
      </c>
      <c r="S226" s="132"/>
      <c r="T226" s="132">
        <v>0</v>
      </c>
      <c r="U226" s="119"/>
    </row>
    <row r="227" spans="1:21">
      <c r="A227" s="113" t="s">
        <v>307</v>
      </c>
      <c r="B227" s="116" t="s">
        <v>308</v>
      </c>
      <c r="C227" s="116"/>
      <c r="D227" s="195">
        <v>13</v>
      </c>
      <c r="E227" s="136"/>
      <c r="F227" s="137" t="s">
        <v>322</v>
      </c>
      <c r="G227" s="137"/>
      <c r="H227" s="211"/>
      <c r="I227" s="116"/>
      <c r="J227" s="211"/>
      <c r="K227" s="211"/>
      <c r="L227" s="211"/>
      <c r="M227" s="570"/>
      <c r="N227" s="558" t="s">
        <v>37</v>
      </c>
      <c r="O227" s="142"/>
      <c r="P227" s="212">
        <v>46110</v>
      </c>
      <c r="Q227" s="132">
        <v>0</v>
      </c>
      <c r="R227" s="132">
        <v>0</v>
      </c>
      <c r="S227" s="132"/>
      <c r="T227" s="132">
        <v>0</v>
      </c>
      <c r="U227" s="119"/>
    </row>
    <row r="228" spans="1:21">
      <c r="A228" s="113" t="s">
        <v>307</v>
      </c>
      <c r="B228" s="116" t="s">
        <v>308</v>
      </c>
      <c r="C228" s="116"/>
      <c r="D228" s="195">
        <v>13</v>
      </c>
      <c r="E228" s="136"/>
      <c r="F228" s="137" t="s">
        <v>323</v>
      </c>
      <c r="G228" s="137"/>
      <c r="H228" s="211"/>
      <c r="I228" s="116"/>
      <c r="J228" s="211"/>
      <c r="K228" s="211"/>
      <c r="L228" s="211"/>
      <c r="M228" s="570"/>
      <c r="N228" s="558" t="s">
        <v>37</v>
      </c>
      <c r="O228" s="142"/>
      <c r="P228" s="212">
        <v>43150</v>
      </c>
      <c r="Q228" s="132">
        <v>0</v>
      </c>
      <c r="R228" s="132">
        <v>0</v>
      </c>
      <c r="S228" s="132"/>
      <c r="T228" s="132">
        <v>0</v>
      </c>
      <c r="U228" s="119"/>
    </row>
    <row r="229" spans="1:21">
      <c r="A229" s="113" t="s">
        <v>307</v>
      </c>
      <c r="B229" s="116" t="s">
        <v>308</v>
      </c>
      <c r="C229" s="116"/>
      <c r="D229" s="195">
        <v>13</v>
      </c>
      <c r="E229" s="136"/>
      <c r="F229" s="137" t="s">
        <v>324</v>
      </c>
      <c r="G229" s="137"/>
      <c r="H229" s="211"/>
      <c r="I229" s="116"/>
      <c r="J229" s="211"/>
      <c r="K229" s="211"/>
      <c r="L229" s="211"/>
      <c r="M229" s="570"/>
      <c r="N229" s="558" t="s">
        <v>325</v>
      </c>
      <c r="O229" s="142"/>
      <c r="P229" s="212">
        <v>349340</v>
      </c>
      <c r="Q229" s="132">
        <v>0</v>
      </c>
      <c r="R229" s="132">
        <v>0</v>
      </c>
      <c r="S229" s="132"/>
      <c r="T229" s="132">
        <v>0</v>
      </c>
      <c r="U229" s="119"/>
    </row>
    <row r="230" spans="1:21">
      <c r="A230" s="113" t="s">
        <v>307</v>
      </c>
      <c r="B230" s="116" t="s">
        <v>308</v>
      </c>
      <c r="C230" s="116"/>
      <c r="D230" s="195">
        <v>13</v>
      </c>
      <c r="E230" s="136"/>
      <c r="F230" s="137" t="s">
        <v>326</v>
      </c>
      <c r="G230" s="137"/>
      <c r="H230" s="211"/>
      <c r="I230" s="116"/>
      <c r="J230" s="211"/>
      <c r="K230" s="211"/>
      <c r="L230" s="211"/>
      <c r="M230" s="570"/>
      <c r="N230" s="558" t="s">
        <v>325</v>
      </c>
      <c r="O230" s="142"/>
      <c r="P230" s="212">
        <v>402130</v>
      </c>
      <c r="Q230" s="132">
        <v>0</v>
      </c>
      <c r="R230" s="132">
        <v>0</v>
      </c>
      <c r="S230" s="132"/>
      <c r="T230" s="132">
        <v>0</v>
      </c>
      <c r="U230" s="119"/>
    </row>
    <row r="231" spans="1:21">
      <c r="A231" s="113" t="s">
        <v>307</v>
      </c>
      <c r="B231" s="116" t="s">
        <v>308</v>
      </c>
      <c r="C231" s="116"/>
      <c r="D231" s="195">
        <v>13</v>
      </c>
      <c r="E231" s="136"/>
      <c r="F231" s="137" t="s">
        <v>327</v>
      </c>
      <c r="G231" s="137"/>
      <c r="H231" s="211"/>
      <c r="I231" s="116"/>
      <c r="J231" s="211"/>
      <c r="K231" s="211"/>
      <c r="L231" s="211"/>
      <c r="M231" s="570"/>
      <c r="N231" s="558" t="s">
        <v>325</v>
      </c>
      <c r="O231" s="142"/>
      <c r="P231" s="212">
        <v>297510</v>
      </c>
      <c r="Q231" s="132">
        <v>0</v>
      </c>
      <c r="R231" s="132">
        <v>0</v>
      </c>
      <c r="S231" s="132"/>
      <c r="T231" s="132">
        <v>0</v>
      </c>
      <c r="U231" s="119"/>
    </row>
    <row r="232" spans="1:21">
      <c r="A232" s="113" t="s">
        <v>307</v>
      </c>
      <c r="B232" s="116" t="s">
        <v>308</v>
      </c>
      <c r="C232" s="116"/>
      <c r="D232" s="195">
        <v>13</v>
      </c>
      <c r="E232" s="136"/>
      <c r="F232" s="137" t="s">
        <v>328</v>
      </c>
      <c r="G232" s="137"/>
      <c r="H232" s="211"/>
      <c r="I232" s="116"/>
      <c r="J232" s="211"/>
      <c r="K232" s="211"/>
      <c r="L232" s="211"/>
      <c r="M232" s="570"/>
      <c r="N232" s="558" t="s">
        <v>325</v>
      </c>
      <c r="O232" s="142"/>
      <c r="P232" s="212">
        <v>548060</v>
      </c>
      <c r="Q232" s="132">
        <v>0</v>
      </c>
      <c r="R232" s="132">
        <v>0</v>
      </c>
      <c r="S232" s="132"/>
      <c r="T232" s="132">
        <v>0</v>
      </c>
      <c r="U232" s="119"/>
    </row>
    <row r="233" spans="1:21">
      <c r="A233" s="113" t="s">
        <v>307</v>
      </c>
      <c r="B233" s="116" t="s">
        <v>308</v>
      </c>
      <c r="C233" s="116"/>
      <c r="D233" s="195">
        <v>13</v>
      </c>
      <c r="E233" s="136"/>
      <c r="F233" s="137" t="s">
        <v>329</v>
      </c>
      <c r="G233" s="137"/>
      <c r="H233" s="211"/>
      <c r="I233" s="116"/>
      <c r="J233" s="211"/>
      <c r="K233" s="211"/>
      <c r="L233" s="211"/>
      <c r="M233" s="570"/>
      <c r="N233" s="558" t="s">
        <v>325</v>
      </c>
      <c r="O233" s="142"/>
      <c r="P233" s="212">
        <v>1038130</v>
      </c>
      <c r="Q233" s="132">
        <v>0</v>
      </c>
      <c r="R233" s="132">
        <v>0</v>
      </c>
      <c r="S233" s="132"/>
      <c r="T233" s="132">
        <v>0</v>
      </c>
      <c r="U233" s="119"/>
    </row>
    <row r="234" spans="1:21">
      <c r="A234" s="113" t="s">
        <v>307</v>
      </c>
      <c r="B234" s="116" t="s">
        <v>308</v>
      </c>
      <c r="C234" s="116"/>
      <c r="D234" s="195">
        <v>13</v>
      </c>
      <c r="E234" s="136"/>
      <c r="F234" s="137" t="s">
        <v>330</v>
      </c>
      <c r="G234" s="137"/>
      <c r="H234" s="211"/>
      <c r="I234" s="116"/>
      <c r="J234" s="211"/>
      <c r="K234" s="211"/>
      <c r="L234" s="211"/>
      <c r="M234" s="570"/>
      <c r="N234" s="558" t="s">
        <v>325</v>
      </c>
      <c r="O234" s="142"/>
      <c r="P234" s="212">
        <v>55920</v>
      </c>
      <c r="Q234" s="132">
        <v>0</v>
      </c>
      <c r="R234" s="132">
        <v>0</v>
      </c>
      <c r="S234" s="132"/>
      <c r="T234" s="132">
        <v>0</v>
      </c>
      <c r="U234" s="119"/>
    </row>
    <row r="235" spans="1:21">
      <c r="A235" s="113" t="s">
        <v>307</v>
      </c>
      <c r="B235" s="116" t="s">
        <v>308</v>
      </c>
      <c r="C235" s="116"/>
      <c r="D235" s="195">
        <v>13</v>
      </c>
      <c r="E235" s="136"/>
      <c r="F235" s="137" t="s">
        <v>331</v>
      </c>
      <c r="G235" s="137"/>
      <c r="H235" s="211"/>
      <c r="I235" s="116"/>
      <c r="J235" s="211"/>
      <c r="K235" s="211"/>
      <c r="L235" s="211"/>
      <c r="M235" s="570"/>
      <c r="N235" s="558" t="s">
        <v>325</v>
      </c>
      <c r="O235" s="142"/>
      <c r="P235" s="212">
        <v>29530</v>
      </c>
      <c r="Q235" s="132">
        <v>0</v>
      </c>
      <c r="R235" s="132">
        <v>0</v>
      </c>
      <c r="S235" s="132"/>
      <c r="T235" s="132">
        <v>0</v>
      </c>
      <c r="U235" s="119"/>
    </row>
    <row r="236" spans="1:21">
      <c r="A236" s="113" t="s">
        <v>307</v>
      </c>
      <c r="B236" s="116" t="s">
        <v>308</v>
      </c>
      <c r="C236" s="116"/>
      <c r="D236" s="195">
        <v>13</v>
      </c>
      <c r="E236" s="136"/>
      <c r="F236" s="137" t="s">
        <v>332</v>
      </c>
      <c r="G236" s="137"/>
      <c r="H236" s="211"/>
      <c r="I236" s="116"/>
      <c r="J236" s="211"/>
      <c r="K236" s="211"/>
      <c r="L236" s="211"/>
      <c r="M236" s="570"/>
      <c r="N236" s="558" t="s">
        <v>325</v>
      </c>
      <c r="O236" s="142"/>
      <c r="P236" s="212">
        <v>131220</v>
      </c>
      <c r="Q236" s="132">
        <v>0</v>
      </c>
      <c r="R236" s="132">
        <v>0</v>
      </c>
      <c r="S236" s="132"/>
      <c r="T236" s="132">
        <v>0</v>
      </c>
      <c r="U236" s="119"/>
    </row>
    <row r="237" spans="1:21">
      <c r="A237" s="113" t="s">
        <v>307</v>
      </c>
      <c r="B237" s="116" t="s">
        <v>308</v>
      </c>
      <c r="C237" s="116"/>
      <c r="D237" s="195">
        <v>13</v>
      </c>
      <c r="E237" s="136"/>
      <c r="F237" s="137" t="s">
        <v>333</v>
      </c>
      <c r="G237" s="137"/>
      <c r="H237" s="211"/>
      <c r="I237" s="116"/>
      <c r="J237" s="211"/>
      <c r="K237" s="211"/>
      <c r="L237" s="211"/>
      <c r="M237" s="570"/>
      <c r="N237" s="558" t="s">
        <v>325</v>
      </c>
      <c r="O237" s="142"/>
      <c r="P237" s="212">
        <v>179720</v>
      </c>
      <c r="Q237" s="132">
        <v>0</v>
      </c>
      <c r="R237" s="132">
        <v>0</v>
      </c>
      <c r="S237" s="132"/>
      <c r="T237" s="132">
        <v>0</v>
      </c>
      <c r="U237" s="119"/>
    </row>
    <row r="238" spans="1:21">
      <c r="A238" s="113" t="s">
        <v>307</v>
      </c>
      <c r="B238" s="116" t="s">
        <v>308</v>
      </c>
      <c r="C238" s="116"/>
      <c r="D238" s="195">
        <v>13</v>
      </c>
      <c r="E238" s="136"/>
      <c r="F238" s="137" t="s">
        <v>334</v>
      </c>
      <c r="G238" s="137"/>
      <c r="H238" s="211"/>
      <c r="I238" s="116"/>
      <c r="J238" s="211"/>
      <c r="K238" s="211"/>
      <c r="L238" s="211"/>
      <c r="M238" s="570"/>
      <c r="N238" s="558" t="s">
        <v>325</v>
      </c>
      <c r="O238" s="142"/>
      <c r="P238" s="212">
        <v>63760</v>
      </c>
      <c r="Q238" s="132">
        <v>0</v>
      </c>
      <c r="R238" s="132">
        <v>0</v>
      </c>
      <c r="S238" s="132"/>
      <c r="T238" s="132">
        <v>0</v>
      </c>
      <c r="U238" s="119"/>
    </row>
    <row r="239" spans="1:21">
      <c r="A239" s="113" t="s">
        <v>307</v>
      </c>
      <c r="B239" s="116" t="s">
        <v>308</v>
      </c>
      <c r="C239" s="116"/>
      <c r="D239" s="195">
        <v>13</v>
      </c>
      <c r="E239" s="136"/>
      <c r="F239" s="137" t="s">
        <v>335</v>
      </c>
      <c r="G239" s="137"/>
      <c r="H239" s="211"/>
      <c r="I239" s="116"/>
      <c r="J239" s="211"/>
      <c r="K239" s="211"/>
      <c r="L239" s="211"/>
      <c r="M239" s="570"/>
      <c r="N239" s="558" t="s">
        <v>325</v>
      </c>
      <c r="O239" s="142"/>
      <c r="P239" s="212">
        <v>171010</v>
      </c>
      <c r="Q239" s="132">
        <v>0</v>
      </c>
      <c r="R239" s="132">
        <v>0</v>
      </c>
      <c r="S239" s="132"/>
      <c r="T239" s="132">
        <v>0</v>
      </c>
      <c r="U239" s="119"/>
    </row>
    <row r="240" spans="1:21">
      <c r="A240" s="113" t="s">
        <v>307</v>
      </c>
      <c r="B240" s="116" t="s">
        <v>308</v>
      </c>
      <c r="C240" s="116"/>
      <c r="D240" s="195">
        <v>13</v>
      </c>
      <c r="E240" s="136"/>
      <c r="F240" s="137" t="s">
        <v>336</v>
      </c>
      <c r="G240" s="137"/>
      <c r="H240" s="211"/>
      <c r="I240" s="116"/>
      <c r="J240" s="211"/>
      <c r="K240" s="211"/>
      <c r="L240" s="211"/>
      <c r="M240" s="570"/>
      <c r="N240" s="558" t="s">
        <v>325</v>
      </c>
      <c r="O240" s="142"/>
      <c r="P240" s="212">
        <v>120870</v>
      </c>
      <c r="Q240" s="132">
        <v>0</v>
      </c>
      <c r="R240" s="132">
        <v>0</v>
      </c>
      <c r="S240" s="132"/>
      <c r="T240" s="132">
        <v>0</v>
      </c>
      <c r="U240" s="119"/>
    </row>
    <row r="241" spans="1:21">
      <c r="A241" s="113" t="s">
        <v>307</v>
      </c>
      <c r="B241" s="116" t="s">
        <v>308</v>
      </c>
      <c r="C241" s="116"/>
      <c r="D241" s="195">
        <v>13</v>
      </c>
      <c r="E241" s="136"/>
      <c r="F241" s="137" t="s">
        <v>337</v>
      </c>
      <c r="G241" s="137"/>
      <c r="H241" s="211"/>
      <c r="I241" s="116"/>
      <c r="J241" s="211"/>
      <c r="K241" s="211"/>
      <c r="L241" s="211"/>
      <c r="M241" s="570"/>
      <c r="N241" s="558" t="s">
        <v>325</v>
      </c>
      <c r="O241" s="142"/>
      <c r="P241" s="212">
        <v>232970</v>
      </c>
      <c r="Q241" s="132">
        <v>0</v>
      </c>
      <c r="R241" s="132">
        <v>0</v>
      </c>
      <c r="S241" s="132"/>
      <c r="T241" s="132">
        <v>0</v>
      </c>
      <c r="U241" s="119"/>
    </row>
    <row r="242" spans="1:21">
      <c r="A242" s="113" t="s">
        <v>307</v>
      </c>
      <c r="B242" s="116" t="s">
        <v>308</v>
      </c>
      <c r="C242" s="116"/>
      <c r="D242" s="441"/>
      <c r="E242" s="434"/>
      <c r="F242" s="442"/>
      <c r="G242" s="442"/>
      <c r="H242" s="443"/>
      <c r="I242" s="437"/>
      <c r="J242" s="443"/>
      <c r="K242" s="443"/>
      <c r="L242" s="443"/>
      <c r="M242" s="571"/>
      <c r="N242" s="567"/>
      <c r="O242" s="444"/>
      <c r="P242" s="430"/>
      <c r="Q242" s="132">
        <v>0</v>
      </c>
      <c r="R242" s="132">
        <v>0</v>
      </c>
      <c r="S242" s="132"/>
      <c r="T242" s="132">
        <v>0</v>
      </c>
      <c r="U242" s="119"/>
    </row>
    <row r="243" spans="1:21">
      <c r="A243" s="113" t="s">
        <v>307</v>
      </c>
      <c r="B243" s="116" t="s">
        <v>308</v>
      </c>
      <c r="C243" s="116"/>
      <c r="D243" s="441"/>
      <c r="E243" s="434"/>
      <c r="F243" s="442"/>
      <c r="G243" s="442"/>
      <c r="H243" s="443"/>
      <c r="I243" s="437"/>
      <c r="J243" s="443"/>
      <c r="K243" s="443"/>
      <c r="L243" s="443"/>
      <c r="M243" s="571"/>
      <c r="N243" s="567"/>
      <c r="O243" s="444"/>
      <c r="P243" s="430"/>
      <c r="Q243" s="132">
        <v>0</v>
      </c>
      <c r="R243" s="132">
        <v>0</v>
      </c>
      <c r="S243" s="132"/>
      <c r="T243" s="132">
        <v>0</v>
      </c>
      <c r="U243" s="119"/>
    </row>
    <row r="244" spans="1:21">
      <c r="A244" s="113" t="s">
        <v>307</v>
      </c>
      <c r="B244" s="116" t="s">
        <v>308</v>
      </c>
      <c r="C244" s="116"/>
      <c r="D244" s="441"/>
      <c r="E244" s="434"/>
      <c r="F244" s="442"/>
      <c r="G244" s="442"/>
      <c r="H244" s="443"/>
      <c r="I244" s="437"/>
      <c r="J244" s="443"/>
      <c r="K244" s="443"/>
      <c r="L244" s="443"/>
      <c r="M244" s="571"/>
      <c r="N244" s="567"/>
      <c r="O244" s="444"/>
      <c r="P244" s="430"/>
      <c r="Q244" s="132">
        <v>0</v>
      </c>
      <c r="R244" s="132">
        <v>0</v>
      </c>
      <c r="S244" s="132"/>
      <c r="T244" s="132">
        <v>0</v>
      </c>
      <c r="U244" s="119"/>
    </row>
    <row r="245" spans="1:21">
      <c r="A245" s="113" t="s">
        <v>307</v>
      </c>
      <c r="B245" s="116" t="s">
        <v>308</v>
      </c>
      <c r="C245" s="116"/>
      <c r="D245" s="441"/>
      <c r="E245" s="434"/>
      <c r="F245" s="442"/>
      <c r="G245" s="442"/>
      <c r="H245" s="443"/>
      <c r="I245" s="437"/>
      <c r="J245" s="443"/>
      <c r="K245" s="443"/>
      <c r="L245" s="443"/>
      <c r="M245" s="571"/>
      <c r="N245" s="567"/>
      <c r="O245" s="444"/>
      <c r="P245" s="430"/>
      <c r="Q245" s="132">
        <v>0</v>
      </c>
      <c r="R245" s="132">
        <v>0</v>
      </c>
      <c r="S245" s="132"/>
      <c r="T245" s="132">
        <v>0</v>
      </c>
      <c r="U245" s="119"/>
    </row>
    <row r="246" spans="1:21">
      <c r="A246" s="113" t="s">
        <v>307</v>
      </c>
      <c r="B246" s="116" t="s">
        <v>308</v>
      </c>
      <c r="C246" s="116"/>
      <c r="D246" s="441"/>
      <c r="E246" s="434"/>
      <c r="F246" s="442"/>
      <c r="G246" s="442"/>
      <c r="H246" s="443"/>
      <c r="I246" s="437"/>
      <c r="J246" s="443"/>
      <c r="K246" s="443"/>
      <c r="L246" s="443"/>
      <c r="M246" s="571"/>
      <c r="N246" s="567"/>
      <c r="O246" s="444"/>
      <c r="P246" s="430"/>
      <c r="Q246" s="132">
        <v>0</v>
      </c>
      <c r="R246" s="132">
        <v>0</v>
      </c>
      <c r="S246" s="132"/>
      <c r="T246" s="132">
        <v>0</v>
      </c>
      <c r="U246" s="119"/>
    </row>
    <row r="247" spans="1:21">
      <c r="A247" s="113" t="s">
        <v>307</v>
      </c>
      <c r="B247" s="116" t="s">
        <v>308</v>
      </c>
      <c r="C247" s="116"/>
      <c r="D247" s="441"/>
      <c r="E247" s="434"/>
      <c r="F247" s="442"/>
      <c r="G247" s="442"/>
      <c r="H247" s="443"/>
      <c r="I247" s="437"/>
      <c r="J247" s="443"/>
      <c r="K247" s="443"/>
      <c r="L247" s="443"/>
      <c r="M247" s="571"/>
      <c r="N247" s="567"/>
      <c r="O247" s="444"/>
      <c r="P247" s="430"/>
      <c r="Q247" s="132">
        <v>0</v>
      </c>
      <c r="R247" s="132">
        <v>0</v>
      </c>
      <c r="S247" s="132"/>
      <c r="T247" s="132">
        <v>0</v>
      </c>
      <c r="U247" s="119"/>
    </row>
    <row r="248" spans="1:21">
      <c r="A248" s="113" t="s">
        <v>307</v>
      </c>
      <c r="B248" s="116" t="s">
        <v>308</v>
      </c>
      <c r="C248" s="116"/>
      <c r="D248" s="441"/>
      <c r="E248" s="434"/>
      <c r="F248" s="442"/>
      <c r="G248" s="442"/>
      <c r="H248" s="443"/>
      <c r="I248" s="437"/>
      <c r="J248" s="443"/>
      <c r="K248" s="443"/>
      <c r="L248" s="443"/>
      <c r="M248" s="571"/>
      <c r="N248" s="567"/>
      <c r="O248" s="444"/>
      <c r="P248" s="430"/>
      <c r="Q248" s="132">
        <v>0</v>
      </c>
      <c r="R248" s="132">
        <v>0</v>
      </c>
      <c r="S248" s="132"/>
      <c r="T248" s="132">
        <v>0</v>
      </c>
      <c r="U248" s="119"/>
    </row>
    <row r="249" spans="1:21">
      <c r="A249" s="113" t="s">
        <v>307</v>
      </c>
      <c r="B249" s="116" t="s">
        <v>308</v>
      </c>
      <c r="C249" s="116"/>
      <c r="D249" s="441"/>
      <c r="E249" s="434"/>
      <c r="F249" s="442"/>
      <c r="G249" s="442"/>
      <c r="H249" s="443"/>
      <c r="I249" s="437"/>
      <c r="J249" s="443"/>
      <c r="K249" s="443"/>
      <c r="L249" s="443"/>
      <c r="M249" s="571"/>
      <c r="N249" s="567"/>
      <c r="O249" s="444"/>
      <c r="P249" s="430"/>
      <c r="Q249" s="132">
        <v>0</v>
      </c>
      <c r="R249" s="132">
        <v>0</v>
      </c>
      <c r="S249" s="132"/>
      <c r="T249" s="132">
        <v>0</v>
      </c>
      <c r="U249" s="119"/>
    </row>
    <row r="250" spans="1:21">
      <c r="A250" s="113" t="s">
        <v>307</v>
      </c>
      <c r="B250" s="116" t="s">
        <v>308</v>
      </c>
      <c r="C250" s="116"/>
      <c r="D250" s="441"/>
      <c r="E250" s="434"/>
      <c r="F250" s="442"/>
      <c r="G250" s="442"/>
      <c r="H250" s="443"/>
      <c r="I250" s="437"/>
      <c r="J250" s="443"/>
      <c r="K250" s="443"/>
      <c r="L250" s="443"/>
      <c r="M250" s="571"/>
      <c r="N250" s="567"/>
      <c r="O250" s="444"/>
      <c r="P250" s="430"/>
      <c r="Q250" s="132">
        <v>0</v>
      </c>
      <c r="R250" s="132">
        <v>0</v>
      </c>
      <c r="S250" s="132"/>
      <c r="T250" s="132">
        <v>0</v>
      </c>
      <c r="U250" s="119"/>
    </row>
    <row r="251" spans="1:21">
      <c r="A251" s="113" t="s">
        <v>307</v>
      </c>
      <c r="B251" s="116" t="s">
        <v>308</v>
      </c>
      <c r="C251" s="116"/>
      <c r="D251" s="441"/>
      <c r="E251" s="434"/>
      <c r="F251" s="442"/>
      <c r="G251" s="442"/>
      <c r="H251" s="443"/>
      <c r="I251" s="437"/>
      <c r="J251" s="443"/>
      <c r="K251" s="443"/>
      <c r="L251" s="443"/>
      <c r="M251" s="571"/>
      <c r="N251" s="567"/>
      <c r="O251" s="444"/>
      <c r="P251" s="430"/>
      <c r="Q251" s="132">
        <v>0</v>
      </c>
      <c r="R251" s="132">
        <v>0</v>
      </c>
      <c r="S251" s="132"/>
      <c r="T251" s="132">
        <v>0</v>
      </c>
      <c r="U251" s="119"/>
    </row>
    <row r="252" spans="1:21">
      <c r="A252" s="113" t="s">
        <v>307</v>
      </c>
      <c r="B252" s="116" t="s">
        <v>308</v>
      </c>
      <c r="C252" s="116"/>
      <c r="D252" s="441"/>
      <c r="E252" s="434"/>
      <c r="F252" s="442"/>
      <c r="G252" s="442"/>
      <c r="H252" s="443"/>
      <c r="I252" s="437"/>
      <c r="J252" s="443"/>
      <c r="K252" s="443"/>
      <c r="L252" s="443"/>
      <c r="M252" s="571"/>
      <c r="N252" s="567"/>
      <c r="O252" s="444"/>
      <c r="P252" s="430"/>
      <c r="Q252" s="132">
        <v>0</v>
      </c>
      <c r="R252" s="132">
        <v>0</v>
      </c>
      <c r="S252" s="132"/>
      <c r="T252" s="132">
        <v>0</v>
      </c>
      <c r="U252" s="119"/>
    </row>
    <row r="253" spans="1:21">
      <c r="A253" s="113" t="s">
        <v>307</v>
      </c>
      <c r="B253" s="116" t="s">
        <v>308</v>
      </c>
      <c r="C253" s="116"/>
      <c r="D253" s="441"/>
      <c r="E253" s="434"/>
      <c r="F253" s="442"/>
      <c r="G253" s="442"/>
      <c r="H253" s="443"/>
      <c r="I253" s="437"/>
      <c r="J253" s="443"/>
      <c r="K253" s="443"/>
      <c r="L253" s="443"/>
      <c r="M253" s="571"/>
      <c r="N253" s="567"/>
      <c r="O253" s="444"/>
      <c r="P253" s="430"/>
      <c r="Q253" s="132">
        <v>0</v>
      </c>
      <c r="R253" s="132">
        <v>0</v>
      </c>
      <c r="S253" s="132"/>
      <c r="T253" s="132">
        <v>0</v>
      </c>
      <c r="U253" s="119"/>
    </row>
    <row r="254" spans="1:21">
      <c r="A254" s="113" t="s">
        <v>307</v>
      </c>
      <c r="B254" s="116" t="s">
        <v>308</v>
      </c>
      <c r="C254" s="116"/>
      <c r="D254" s="441"/>
      <c r="E254" s="434"/>
      <c r="F254" s="442"/>
      <c r="G254" s="442"/>
      <c r="H254" s="443"/>
      <c r="I254" s="437"/>
      <c r="J254" s="443"/>
      <c r="K254" s="443"/>
      <c r="L254" s="443"/>
      <c r="M254" s="571"/>
      <c r="N254" s="567"/>
      <c r="O254" s="444"/>
      <c r="P254" s="430"/>
      <c r="Q254" s="132">
        <v>0</v>
      </c>
      <c r="R254" s="132">
        <v>0</v>
      </c>
      <c r="S254" s="132"/>
      <c r="T254" s="132">
        <v>0</v>
      </c>
      <c r="U254" s="119"/>
    </row>
    <row r="255" spans="1:21">
      <c r="A255" s="113" t="s">
        <v>338</v>
      </c>
      <c r="B255" s="116" t="s">
        <v>338</v>
      </c>
      <c r="C255" s="116"/>
      <c r="D255" s="195">
        <v>13</v>
      </c>
      <c r="E255" s="136"/>
      <c r="F255" s="137" t="s">
        <v>339</v>
      </c>
      <c r="G255" s="137"/>
      <c r="H255" s="211"/>
      <c r="I255" s="116"/>
      <c r="J255" s="211"/>
      <c r="K255" s="211"/>
      <c r="L255" s="211"/>
      <c r="M255" s="563">
        <v>1</v>
      </c>
      <c r="N255" s="558" t="s">
        <v>187</v>
      </c>
      <c r="O255" s="142"/>
      <c r="P255" s="212">
        <v>1128230</v>
      </c>
      <c r="Q255" s="132">
        <v>0</v>
      </c>
      <c r="R255" s="132">
        <v>1128230</v>
      </c>
      <c r="S255" s="132"/>
      <c r="T255" s="132">
        <v>1128230</v>
      </c>
      <c r="U255" s="119"/>
    </row>
    <row r="256" spans="1:21">
      <c r="A256" s="113" t="s">
        <v>338</v>
      </c>
      <c r="B256" s="116" t="s">
        <v>338</v>
      </c>
      <c r="C256" s="116"/>
      <c r="D256" s="195">
        <v>13</v>
      </c>
      <c r="E256" s="136"/>
      <c r="F256" s="137" t="s">
        <v>340</v>
      </c>
      <c r="G256" s="137"/>
      <c r="H256" s="211"/>
      <c r="I256" s="116"/>
      <c r="J256" s="211"/>
      <c r="K256" s="211"/>
      <c r="L256" s="211"/>
      <c r="M256" s="563">
        <v>1</v>
      </c>
      <c r="N256" s="558" t="s">
        <v>187</v>
      </c>
      <c r="O256" s="142"/>
      <c r="P256" s="212">
        <v>434240</v>
      </c>
      <c r="Q256" s="132">
        <v>0</v>
      </c>
      <c r="R256" s="132">
        <v>434240</v>
      </c>
      <c r="S256" s="132"/>
      <c r="T256" s="132">
        <v>434240</v>
      </c>
      <c r="U256" s="119"/>
    </row>
    <row r="257" spans="1:21">
      <c r="A257" s="116" t="s">
        <v>338</v>
      </c>
      <c r="B257" s="116" t="s">
        <v>308</v>
      </c>
      <c r="C257" s="116"/>
      <c r="D257" s="195">
        <v>13</v>
      </c>
      <c r="E257" s="136"/>
      <c r="F257" s="137" t="s">
        <v>341</v>
      </c>
      <c r="G257" s="137"/>
      <c r="H257" s="211"/>
      <c r="I257" s="116"/>
      <c r="J257" s="211"/>
      <c r="K257" s="211"/>
      <c r="L257" s="211"/>
      <c r="M257" s="563">
        <v>1</v>
      </c>
      <c r="N257" s="558" t="s">
        <v>187</v>
      </c>
      <c r="O257" s="142"/>
      <c r="P257" s="212">
        <v>13870</v>
      </c>
      <c r="Q257" s="132">
        <v>0</v>
      </c>
      <c r="R257" s="132">
        <v>13870</v>
      </c>
      <c r="S257" s="132"/>
      <c r="T257" s="132">
        <v>13870</v>
      </c>
      <c r="U257" s="119"/>
    </row>
    <row r="258" spans="1:21">
      <c r="A258" s="116" t="s">
        <v>342</v>
      </c>
      <c r="B258" s="116" t="s">
        <v>308</v>
      </c>
      <c r="C258" s="116"/>
      <c r="D258" s="195">
        <v>13</v>
      </c>
      <c r="E258" s="136"/>
      <c r="F258" s="137" t="s">
        <v>343</v>
      </c>
      <c r="G258" s="137"/>
      <c r="H258" s="211"/>
      <c r="I258" s="116"/>
      <c r="J258" s="211"/>
      <c r="K258" s="211"/>
      <c r="L258" s="211"/>
      <c r="M258" s="563">
        <v>1</v>
      </c>
      <c r="N258" s="558" t="s">
        <v>187</v>
      </c>
      <c r="O258" s="142"/>
      <c r="P258" s="430"/>
      <c r="Q258" s="132">
        <v>0</v>
      </c>
      <c r="R258" s="132">
        <v>11094300</v>
      </c>
      <c r="S258" s="132"/>
      <c r="T258" s="132">
        <v>11094300</v>
      </c>
      <c r="U258" s="119"/>
    </row>
    <row r="259" spans="1:21">
      <c r="A259" s="116" t="s">
        <v>342</v>
      </c>
      <c r="B259" s="116" t="s">
        <v>308</v>
      </c>
      <c r="C259" s="116"/>
      <c r="D259" s="195">
        <v>13</v>
      </c>
      <c r="E259" s="136"/>
      <c r="F259" s="137" t="s">
        <v>186</v>
      </c>
      <c r="G259" s="137"/>
      <c r="H259" s="211"/>
      <c r="I259" s="116"/>
      <c r="J259" s="211"/>
      <c r="K259" s="211"/>
      <c r="L259" s="211"/>
      <c r="M259" s="572"/>
      <c r="N259" s="558" t="s">
        <v>187</v>
      </c>
      <c r="O259" s="142"/>
      <c r="P259" s="212"/>
      <c r="Q259" s="132">
        <v>0</v>
      </c>
      <c r="R259" s="132">
        <v>0</v>
      </c>
      <c r="S259" s="132"/>
      <c r="T259" s="132">
        <v>0</v>
      </c>
      <c r="U259" s="119"/>
    </row>
    <row r="260" spans="1:21">
      <c r="A260" s="116" t="s">
        <v>342</v>
      </c>
      <c r="B260" s="116" t="s">
        <v>308</v>
      </c>
      <c r="C260" s="116"/>
      <c r="D260" s="195">
        <v>13</v>
      </c>
      <c r="E260" s="136"/>
      <c r="F260" s="137" t="s">
        <v>188</v>
      </c>
      <c r="G260" s="137"/>
      <c r="H260" s="211"/>
      <c r="I260" s="116"/>
      <c r="J260" s="211"/>
      <c r="K260" s="211"/>
      <c r="L260" s="211"/>
      <c r="M260" s="572"/>
      <c r="N260" s="558" t="s">
        <v>187</v>
      </c>
      <c r="O260" s="142"/>
      <c r="P260" s="212"/>
      <c r="Q260" s="132">
        <v>0</v>
      </c>
      <c r="R260" s="132">
        <v>0</v>
      </c>
      <c r="S260" s="132"/>
      <c r="T260" s="132">
        <v>0</v>
      </c>
      <c r="U260" s="119"/>
    </row>
    <row r="261" spans="1:21">
      <c r="A261" s="116" t="s">
        <v>307</v>
      </c>
      <c r="B261" s="116" t="s">
        <v>308</v>
      </c>
      <c r="C261" s="116"/>
      <c r="D261" s="195">
        <v>13</v>
      </c>
      <c r="E261" s="136"/>
      <c r="F261" s="137" t="s">
        <v>344</v>
      </c>
      <c r="G261" s="137"/>
      <c r="H261" s="211"/>
      <c r="I261" s="116"/>
      <c r="J261" s="211"/>
      <c r="K261" s="211"/>
      <c r="L261" s="211"/>
      <c r="M261" s="563">
        <v>1</v>
      </c>
      <c r="N261" s="558" t="s">
        <v>187</v>
      </c>
      <c r="O261" s="142"/>
      <c r="P261" s="430"/>
      <c r="Q261" s="132">
        <v>0</v>
      </c>
      <c r="R261" s="132">
        <v>157894</v>
      </c>
      <c r="S261" s="132"/>
      <c r="T261" s="132">
        <v>157894</v>
      </c>
      <c r="U261" s="119"/>
    </row>
    <row r="262" spans="1:21">
      <c r="A262" s="116" t="s">
        <v>338</v>
      </c>
      <c r="B262" s="116" t="s">
        <v>308</v>
      </c>
      <c r="C262" s="116"/>
      <c r="D262" s="195">
        <v>13</v>
      </c>
      <c r="E262" s="136"/>
      <c r="F262" s="137" t="s">
        <v>345</v>
      </c>
      <c r="G262" s="137"/>
      <c r="H262" s="211"/>
      <c r="I262" s="116"/>
      <c r="J262" s="211"/>
      <c r="K262" s="211"/>
      <c r="L262" s="211"/>
      <c r="M262" s="563">
        <v>1</v>
      </c>
      <c r="N262" s="558" t="s">
        <v>187</v>
      </c>
      <c r="O262" s="142"/>
      <c r="P262" s="430"/>
      <c r="Q262" s="132">
        <v>0</v>
      </c>
      <c r="R262" s="132">
        <v>22556</v>
      </c>
      <c r="S262" s="132"/>
      <c r="T262" s="132">
        <v>22556</v>
      </c>
      <c r="U262" s="119"/>
    </row>
    <row r="263" spans="1:21" hidden="1">
      <c r="A263" s="116" t="s">
        <v>346</v>
      </c>
      <c r="B263" s="116" t="s">
        <v>346</v>
      </c>
      <c r="C263" s="116"/>
      <c r="D263" s="195">
        <v>13</v>
      </c>
      <c r="E263" s="136"/>
      <c r="F263" s="137" t="s">
        <v>347</v>
      </c>
      <c r="G263" s="137"/>
      <c r="H263" s="211"/>
      <c r="I263" s="116"/>
      <c r="J263" s="211"/>
      <c r="K263" s="211"/>
      <c r="L263" s="211"/>
      <c r="M263" s="563"/>
      <c r="N263" s="558"/>
      <c r="O263" s="142"/>
      <c r="P263" s="156"/>
      <c r="Q263" s="132">
        <f t="shared" ref="Q216:Q263" si="11">O263*M263</f>
        <v>0</v>
      </c>
      <c r="R263" s="132">
        <f t="shared" ref="R216:R263" si="12">P263*M263</f>
        <v>0</v>
      </c>
      <c r="S263" s="132"/>
      <c r="T263" s="132">
        <f>SUM(Q263:S263)</f>
        <v>0</v>
      </c>
      <c r="U263" s="119"/>
    </row>
    <row r="264" spans="1:21">
      <c r="B264" s="116"/>
      <c r="C264" s="116"/>
      <c r="D264" s="195"/>
      <c r="E264" s="136"/>
      <c r="F264" s="137"/>
      <c r="G264" s="137"/>
      <c r="H264" s="211"/>
      <c r="I264" s="116"/>
      <c r="J264" s="211"/>
      <c r="K264" s="211"/>
      <c r="L264" s="211"/>
      <c r="M264" s="213"/>
      <c r="N264" s="116"/>
      <c r="O264" s="123"/>
      <c r="P264" s="123"/>
      <c r="Q264" s="132"/>
      <c r="R264" s="132"/>
      <c r="S264" s="132"/>
      <c r="T264" s="132"/>
      <c r="U264" s="119"/>
    </row>
    <row r="265" spans="1:21">
      <c r="D265" s="143"/>
      <c r="E265" s="144"/>
      <c r="F265" s="119"/>
      <c r="G265" s="119"/>
      <c r="H265" s="119"/>
      <c r="I265" s="119"/>
      <c r="J265" s="119"/>
      <c r="K265" s="119"/>
      <c r="L265" s="119"/>
      <c r="M265" s="119"/>
      <c r="N265" s="119"/>
      <c r="O265" s="214"/>
      <c r="P265" s="214"/>
      <c r="Q265" s="214"/>
      <c r="R265" s="215"/>
      <c r="S265" s="215"/>
      <c r="T265" s="214"/>
      <c r="U265" s="119"/>
    </row>
    <row r="266" spans="1:21">
      <c r="D266" s="143"/>
      <c r="E266" s="144"/>
      <c r="F266" s="120"/>
      <c r="G266" s="120"/>
      <c r="M266" s="133" t="s">
        <v>348</v>
      </c>
      <c r="O266" s="142"/>
      <c r="P266" s="142"/>
      <c r="Q266" s="132" t="e">
        <f>SUM(Q7:Q265)</f>
        <v>#REF!</v>
      </c>
      <c r="R266" s="132" t="e">
        <f>SUM(R7:R265)</f>
        <v>#VALUE!</v>
      </c>
      <c r="S266" s="132" t="e">
        <f>SUM(S7:S265)</f>
        <v>#REF!</v>
      </c>
      <c r="T266" s="132" t="e">
        <f>SUM(T7:T265)</f>
        <v>#VALUE!</v>
      </c>
    </row>
    <row r="267" spans="1:21" ht="13.5" thickBot="1">
      <c r="D267" s="143"/>
      <c r="E267" s="144"/>
      <c r="F267" s="120"/>
      <c r="G267" s="120"/>
      <c r="O267" s="142"/>
      <c r="P267" s="142"/>
      <c r="Q267" s="132"/>
      <c r="R267" s="132"/>
      <c r="S267" s="132"/>
      <c r="T267" s="132"/>
    </row>
    <row r="268" spans="1:21" ht="18.75" thickBot="1">
      <c r="A268" s="216"/>
      <c r="B268" s="216"/>
      <c r="C268" s="216"/>
      <c r="D268" s="217"/>
      <c r="E268" s="218"/>
      <c r="F268" s="219" t="s">
        <v>349</v>
      </c>
      <c r="G268" s="220"/>
      <c r="H268" s="221"/>
      <c r="I268" s="221"/>
      <c r="J268" s="221"/>
      <c r="K268" s="221"/>
      <c r="L268" s="221"/>
      <c r="M268" s="221"/>
      <c r="N268" s="221"/>
      <c r="O268" s="222"/>
      <c r="P268" s="222"/>
      <c r="Q268" s="222" t="s">
        <v>61</v>
      </c>
      <c r="R268" s="222" t="s">
        <v>350</v>
      </c>
      <c r="S268" s="223"/>
      <c r="T268" s="224"/>
    </row>
    <row r="269" spans="1:21" ht="18">
      <c r="A269" s="116" t="s">
        <v>87</v>
      </c>
      <c r="B269" s="216"/>
      <c r="C269" s="216"/>
      <c r="D269" s="216"/>
      <c r="E269" s="225"/>
      <c r="F269" s="226" t="s">
        <v>351</v>
      </c>
      <c r="G269" s="216"/>
      <c r="H269" s="216"/>
      <c r="I269" s="216"/>
      <c r="J269" s="216"/>
      <c r="K269" s="216"/>
      <c r="L269" s="216"/>
      <c r="M269" s="216"/>
      <c r="N269" s="216"/>
      <c r="O269" s="216"/>
      <c r="P269" s="216"/>
      <c r="Q269" s="227" t="e">
        <f t="shared" ref="Q269:Q276" si="13">SUMIF($A$17:$A$263,$A269,Q$17:Q$263)</f>
        <v>#REF!</v>
      </c>
      <c r="R269" s="227" t="e">
        <f t="shared" ref="R269:R276" si="14">SUMIF($A$17:$A$263,$A269,R$17:R$263)+SUMIF($A$17:$A$263,$A269,S$17:S$263)</f>
        <v>#VALUE!</v>
      </c>
      <c r="S269" s="227"/>
      <c r="T269" s="228" t="e">
        <f>Q269+R269</f>
        <v>#REF!</v>
      </c>
    </row>
    <row r="270" spans="1:21" ht="18">
      <c r="A270" s="116" t="s">
        <v>128</v>
      </c>
      <c r="B270" s="216"/>
      <c r="C270" s="216"/>
      <c r="D270" s="216"/>
      <c r="E270" s="225"/>
      <c r="F270" s="226" t="s">
        <v>352</v>
      </c>
      <c r="G270" s="216"/>
      <c r="H270" s="216"/>
      <c r="I270" s="216"/>
      <c r="J270" s="216"/>
      <c r="K270" s="216"/>
      <c r="L270" s="216"/>
      <c r="M270" s="216"/>
      <c r="N270" s="216"/>
      <c r="O270" s="216"/>
      <c r="P270" s="216"/>
      <c r="Q270" s="227">
        <f t="shared" si="13"/>
        <v>0</v>
      </c>
      <c r="R270" s="227" t="e">
        <f>SUMIF($A$17:$A$263,$A270,R$17:R$263)+SUMIF($A$17:$A$263,$A270,S$17:S$263)</f>
        <v>#REF!</v>
      </c>
      <c r="S270" s="227"/>
      <c r="T270" s="228" t="e">
        <f t="shared" ref="T270:T276" si="15">Q270+R270</f>
        <v>#REF!</v>
      </c>
    </row>
    <row r="271" spans="1:21" ht="18">
      <c r="A271" s="116" t="s">
        <v>192</v>
      </c>
      <c r="B271" s="216"/>
      <c r="C271" s="216"/>
      <c r="D271" s="216"/>
      <c r="E271" s="225"/>
      <c r="F271" s="226" t="s">
        <v>194</v>
      </c>
      <c r="G271" s="216"/>
      <c r="H271" s="216"/>
      <c r="I271" s="216"/>
      <c r="J271" s="216"/>
      <c r="K271" s="216"/>
      <c r="L271" s="216"/>
      <c r="M271" s="216"/>
      <c r="N271" s="216"/>
      <c r="O271" s="216"/>
      <c r="P271" s="216"/>
      <c r="Q271" s="227">
        <f t="shared" si="13"/>
        <v>2165716.0886471868</v>
      </c>
      <c r="R271" s="227">
        <f t="shared" si="14"/>
        <v>15754621.240652194</v>
      </c>
      <c r="S271" s="227"/>
      <c r="T271" s="228">
        <f t="shared" si="15"/>
        <v>17920337.329299383</v>
      </c>
    </row>
    <row r="272" spans="1:21" ht="18">
      <c r="A272" s="116" t="s">
        <v>261</v>
      </c>
      <c r="B272" s="216"/>
      <c r="C272" s="216"/>
      <c r="D272" s="216"/>
      <c r="E272" s="225"/>
      <c r="F272" s="226" t="s">
        <v>353</v>
      </c>
      <c r="G272" s="216"/>
      <c r="H272" s="216"/>
      <c r="I272" s="216"/>
      <c r="J272" s="216"/>
      <c r="K272" s="216"/>
      <c r="L272" s="216"/>
      <c r="M272" s="216"/>
      <c r="N272" s="216"/>
      <c r="O272" s="216"/>
      <c r="P272" s="216"/>
      <c r="Q272" s="227">
        <f t="shared" si="13"/>
        <v>0</v>
      </c>
      <c r="R272" s="227">
        <f t="shared" si="14"/>
        <v>34400359.756747067</v>
      </c>
      <c r="S272" s="227"/>
      <c r="T272" s="228">
        <f t="shared" si="15"/>
        <v>34400359.756747067</v>
      </c>
    </row>
    <row r="273" spans="1:20" ht="18">
      <c r="A273" s="116" t="s">
        <v>342</v>
      </c>
      <c r="B273" s="216"/>
      <c r="C273" s="216"/>
      <c r="D273" s="216"/>
      <c r="E273" s="225"/>
      <c r="F273" s="226" t="s">
        <v>343</v>
      </c>
      <c r="G273" s="216"/>
      <c r="H273" s="216"/>
      <c r="I273" s="216"/>
      <c r="J273" s="216"/>
      <c r="K273" s="216"/>
      <c r="L273" s="216"/>
      <c r="M273" s="216"/>
      <c r="N273" s="216"/>
      <c r="O273" s="216"/>
      <c r="P273" s="216"/>
      <c r="Q273" s="227">
        <f t="shared" si="13"/>
        <v>0</v>
      </c>
      <c r="R273" s="227">
        <f t="shared" si="14"/>
        <v>11094300</v>
      </c>
      <c r="S273" s="227"/>
      <c r="T273" s="228">
        <f t="shared" si="15"/>
        <v>11094300</v>
      </c>
    </row>
    <row r="274" spans="1:20" ht="18">
      <c r="A274" s="116" t="s">
        <v>338</v>
      </c>
      <c r="B274" s="216"/>
      <c r="C274" s="216"/>
      <c r="D274" s="216"/>
      <c r="E274" s="225"/>
      <c r="F274" s="226" t="s">
        <v>354</v>
      </c>
      <c r="G274" s="216"/>
      <c r="H274" s="216"/>
      <c r="I274" s="216"/>
      <c r="J274" s="216"/>
      <c r="K274" s="216"/>
      <c r="L274" s="216"/>
      <c r="M274" s="216"/>
      <c r="N274" s="216"/>
      <c r="O274" s="216"/>
      <c r="P274" s="216"/>
      <c r="Q274" s="227">
        <f t="shared" si="13"/>
        <v>0</v>
      </c>
      <c r="R274" s="227">
        <f t="shared" si="14"/>
        <v>1598896</v>
      </c>
      <c r="S274" s="227"/>
      <c r="T274" s="228">
        <f t="shared" si="15"/>
        <v>1598896</v>
      </c>
    </row>
    <row r="275" spans="1:20" ht="18">
      <c r="A275" s="116" t="s">
        <v>307</v>
      </c>
      <c r="B275" s="216"/>
      <c r="C275" s="216"/>
      <c r="D275" s="216"/>
      <c r="E275" s="225"/>
      <c r="F275" s="226" t="s">
        <v>355</v>
      </c>
      <c r="G275" s="216"/>
      <c r="H275" s="216"/>
      <c r="I275" s="216"/>
      <c r="J275" s="216"/>
      <c r="K275" s="216"/>
      <c r="L275" s="216"/>
      <c r="M275" s="216"/>
      <c r="N275" s="216"/>
      <c r="O275" s="216"/>
      <c r="P275" s="216"/>
      <c r="Q275" s="227">
        <f t="shared" si="13"/>
        <v>0</v>
      </c>
      <c r="R275" s="227">
        <f t="shared" si="14"/>
        <v>1299870.7166666666</v>
      </c>
      <c r="S275" s="227"/>
      <c r="T275" s="228">
        <f t="shared" si="15"/>
        <v>1299870.7166666666</v>
      </c>
    </row>
    <row r="276" spans="1:20" ht="18.75" thickBot="1">
      <c r="A276" s="116" t="s">
        <v>346</v>
      </c>
      <c r="B276" s="216"/>
      <c r="C276" s="216"/>
      <c r="D276" s="216"/>
      <c r="E276" s="225"/>
      <c r="F276" s="229" t="s">
        <v>347</v>
      </c>
      <c r="G276" s="230"/>
      <c r="H276" s="230"/>
      <c r="I276" s="230"/>
      <c r="J276" s="230"/>
      <c r="K276" s="230"/>
      <c r="L276" s="230"/>
      <c r="M276" s="230"/>
      <c r="N276" s="230"/>
      <c r="O276" s="230"/>
      <c r="P276" s="230"/>
      <c r="Q276" s="231">
        <f t="shared" si="13"/>
        <v>0</v>
      </c>
      <c r="R276" s="231">
        <f t="shared" si="14"/>
        <v>0</v>
      </c>
      <c r="S276" s="231"/>
      <c r="T276" s="232">
        <f t="shared" si="15"/>
        <v>0</v>
      </c>
    </row>
    <row r="278" spans="1:20" ht="18">
      <c r="F278" s="233" t="s">
        <v>356</v>
      </c>
    </row>
    <row r="279" spans="1:20" ht="24">
      <c r="F279" s="136" t="s">
        <v>357</v>
      </c>
    </row>
    <row r="280" spans="1:20" ht="36">
      <c r="F280" s="136" t="s">
        <v>358</v>
      </c>
    </row>
    <row r="281" spans="1:20" ht="36">
      <c r="F281" s="136" t="s">
        <v>359</v>
      </c>
    </row>
    <row r="282" spans="1:20" ht="60">
      <c r="F282" s="136" t="s">
        <v>360</v>
      </c>
    </row>
    <row r="283" spans="1:20" ht="60">
      <c r="F283" s="136" t="s">
        <v>361</v>
      </c>
    </row>
    <row r="284" spans="1:20" ht="48">
      <c r="F284" s="136" t="s">
        <v>362</v>
      </c>
    </row>
    <row r="285" spans="1:20" ht="36">
      <c r="F285" s="136" t="s">
        <v>363</v>
      </c>
    </row>
    <row r="286" spans="1:20" ht="24">
      <c r="F286" s="136" t="s">
        <v>364</v>
      </c>
    </row>
    <row r="287" spans="1:20">
      <c r="F287" s="234"/>
    </row>
    <row r="288" spans="1:20" ht="36">
      <c r="F288" s="136" t="s">
        <v>365</v>
      </c>
    </row>
    <row r="289" spans="6:6" ht="48">
      <c r="F289" s="136" t="s">
        <v>366</v>
      </c>
    </row>
    <row r="290" spans="6:6" ht="36">
      <c r="F290" s="136" t="s">
        <v>367</v>
      </c>
    </row>
    <row r="291" spans="6:6" ht="36">
      <c r="F291" s="136" t="s">
        <v>368</v>
      </c>
    </row>
    <row r="292" spans="6:6" ht="36">
      <c r="F292" s="136" t="s">
        <v>369</v>
      </c>
    </row>
    <row r="293" spans="6:6" ht="36">
      <c r="F293" s="136" t="s">
        <v>370</v>
      </c>
    </row>
    <row r="294" spans="6:6" ht="60">
      <c r="F294" s="136" t="s">
        <v>371</v>
      </c>
    </row>
    <row r="295" spans="6:6" ht="348">
      <c r="F295" s="136" t="s">
        <v>372</v>
      </c>
    </row>
    <row r="296" spans="6:6" ht="48">
      <c r="F296" s="136" t="s">
        <v>373</v>
      </c>
    </row>
    <row r="297" spans="6:6" ht="36">
      <c r="F297" s="136" t="s">
        <v>374</v>
      </c>
    </row>
    <row r="298" spans="6:6">
      <c r="F298" s="235"/>
    </row>
    <row r="299" spans="6:6" ht="24">
      <c r="F299" s="136" t="s">
        <v>375</v>
      </c>
    </row>
    <row r="300" spans="6:6" ht="36">
      <c r="F300" s="136" t="s">
        <v>376</v>
      </c>
    </row>
    <row r="301" spans="6:6">
      <c r="F301" s="235"/>
    </row>
    <row r="302" spans="6:6" ht="72">
      <c r="F302" s="136" t="s">
        <v>377</v>
      </c>
    </row>
    <row r="303" spans="6:6" ht="168">
      <c r="F303" s="136" t="s">
        <v>378</v>
      </c>
    </row>
    <row r="304" spans="6:6" ht="48">
      <c r="F304" s="136" t="s">
        <v>379</v>
      </c>
    </row>
    <row r="305" spans="6:6" ht="24">
      <c r="F305" s="136" t="s">
        <v>380</v>
      </c>
    </row>
    <row r="306" spans="6:6" ht="144">
      <c r="F306" s="136" t="s">
        <v>381</v>
      </c>
    </row>
    <row r="307" spans="6:6" ht="60">
      <c r="F307" s="136" t="s">
        <v>382</v>
      </c>
    </row>
    <row r="308" spans="6:6">
      <c r="F308" s="136" t="s">
        <v>383</v>
      </c>
    </row>
    <row r="309" spans="6:6" ht="24">
      <c r="F309" s="136" t="s">
        <v>384</v>
      </c>
    </row>
    <row r="310" spans="6:6">
      <c r="F310" s="136" t="s">
        <v>385</v>
      </c>
    </row>
    <row r="312" spans="6:6">
      <c r="F312" s="236"/>
    </row>
    <row r="313" spans="6:6">
      <c r="F313" s="236"/>
    </row>
    <row r="314" spans="6:6">
      <c r="F314" s="236"/>
    </row>
    <row r="315" spans="6:6">
      <c r="F315" s="236"/>
    </row>
    <row r="316" spans="6:6">
      <c r="F316" s="236"/>
    </row>
    <row r="317" spans="6:6">
      <c r="F317" s="236"/>
    </row>
    <row r="318" spans="6:6">
      <c r="F318" s="236"/>
    </row>
    <row r="319" spans="6:6">
      <c r="F319" s="236"/>
    </row>
    <row r="320" spans="6:6">
      <c r="F320" s="236"/>
    </row>
  </sheetData>
  <sheetProtection selectLockedCells="1"/>
  <dataValidations count="2">
    <dataValidation type="list" allowBlank="1" showInputMessage="1" showErrorMessage="1" sqref="H51:H52" xr:uid="{00000000-0002-0000-0300-000000000000}">
      <formula1>Angle_Tangents</formula1>
    </dataValidation>
    <dataValidation type="list" allowBlank="1" showInputMessage="1" showErrorMessage="1" sqref="I51:I52" xr:uid="{00000000-0002-0000-0300-000001000000}">
      <formula1>Rating</formula1>
    </dataValidation>
  </dataValidations>
  <pageMargins left="0.2" right="0.2" top="0.5" bottom="0.5" header="0.3" footer="0.3"/>
  <pageSetup paperSize="17" scale="80" fitToHeight="0" orientation="landscape" r:id="rId1"/>
  <rowBreaks count="2" manualBreakCount="2">
    <brk id="158" max="19" man="1"/>
    <brk id="212" max="1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tint="-0.249977111117893"/>
  </sheetPr>
  <dimension ref="A1:BG20"/>
  <sheetViews>
    <sheetView zoomScale="90" zoomScaleNormal="90" workbookViewId="0">
      <selection activeCell="B30" sqref="B30"/>
    </sheetView>
  </sheetViews>
  <sheetFormatPr defaultRowHeight="15"/>
  <cols>
    <col min="1" max="1" width="62.42578125" customWidth="1"/>
    <col min="2" max="2" width="15" bestFit="1" customWidth="1"/>
    <col min="3" max="3" width="4.140625" bestFit="1" customWidth="1"/>
    <col min="4" max="57" width="3.7109375" bestFit="1" customWidth="1"/>
    <col min="58" max="58" width="10.5703125" customWidth="1"/>
  </cols>
  <sheetData>
    <row r="1" spans="1:59" ht="21">
      <c r="A1" s="417" t="s">
        <v>386</v>
      </c>
    </row>
    <row r="2" spans="1:59" ht="15.75" customHeight="1" thickBot="1">
      <c r="A2" s="573" t="s">
        <v>387</v>
      </c>
      <c r="B2" s="574"/>
      <c r="C2" s="474" t="s">
        <v>388</v>
      </c>
      <c r="D2" s="475"/>
      <c r="E2" s="475"/>
      <c r="F2" s="475"/>
      <c r="G2" s="475"/>
      <c r="H2" s="475"/>
      <c r="I2" s="475"/>
      <c r="J2" s="475"/>
      <c r="K2" s="475"/>
      <c r="L2" s="475"/>
      <c r="M2" s="475"/>
      <c r="N2" s="475"/>
      <c r="O2" s="475"/>
      <c r="P2" s="575"/>
      <c r="Q2" s="576" t="s">
        <v>389</v>
      </c>
      <c r="R2" s="576"/>
      <c r="S2" s="576"/>
      <c r="T2" s="576"/>
      <c r="U2" s="577"/>
      <c r="V2" s="577"/>
      <c r="W2" s="577"/>
      <c r="X2" s="577"/>
      <c r="Y2" s="577"/>
      <c r="Z2" s="577"/>
      <c r="AA2" s="577"/>
      <c r="AB2" s="577"/>
      <c r="AC2" s="577"/>
      <c r="AD2" s="577"/>
      <c r="AE2" s="577"/>
      <c r="AF2" s="577"/>
      <c r="AG2" s="577"/>
      <c r="AH2" s="577"/>
      <c r="AI2" s="577"/>
      <c r="AJ2" s="577"/>
      <c r="AK2" s="577"/>
      <c r="AL2" s="578" t="s">
        <v>390</v>
      </c>
      <c r="AM2" s="578"/>
      <c r="AN2" s="578"/>
      <c r="AO2" s="578"/>
      <c r="AP2" s="578"/>
      <c r="AQ2" s="578"/>
      <c r="AR2" s="578"/>
      <c r="AS2" s="578"/>
      <c r="AT2" s="527" t="s">
        <v>388</v>
      </c>
      <c r="AU2" s="527"/>
      <c r="AV2" s="527"/>
      <c r="AW2" s="527"/>
      <c r="AX2" s="527"/>
      <c r="AY2" s="527"/>
      <c r="AZ2" s="527"/>
      <c r="BA2" s="527"/>
      <c r="BB2" s="527"/>
      <c r="BC2" s="527"/>
      <c r="BD2" s="527"/>
      <c r="BE2" s="527"/>
      <c r="BF2" s="579" t="s">
        <v>391</v>
      </c>
      <c r="BG2" s="579" t="s">
        <v>392</v>
      </c>
    </row>
    <row r="3" spans="1:59">
      <c r="A3" s="580"/>
      <c r="B3" s="581"/>
      <c r="C3" s="582" t="s">
        <v>393</v>
      </c>
      <c r="D3" s="363" t="s">
        <v>394</v>
      </c>
      <c r="E3" s="363" t="s">
        <v>395</v>
      </c>
      <c r="F3" s="363" t="s">
        <v>396</v>
      </c>
      <c r="G3" s="363" t="s">
        <v>396</v>
      </c>
      <c r="H3" s="363" t="s">
        <v>397</v>
      </c>
      <c r="I3" s="363" t="s">
        <v>394</v>
      </c>
      <c r="J3" s="582" t="s">
        <v>393</v>
      </c>
      <c r="K3" s="363" t="s">
        <v>394</v>
      </c>
      <c r="L3" s="363" t="s">
        <v>395</v>
      </c>
      <c r="M3" s="363" t="s">
        <v>396</v>
      </c>
      <c r="N3" s="363" t="s">
        <v>396</v>
      </c>
      <c r="O3" s="86" t="s">
        <v>397</v>
      </c>
      <c r="P3" s="87" t="s">
        <v>394</v>
      </c>
      <c r="Q3" s="88" t="s">
        <v>393</v>
      </c>
      <c r="R3" s="89" t="s">
        <v>394</v>
      </c>
      <c r="S3" s="89" t="s">
        <v>395</v>
      </c>
      <c r="T3" s="90" t="s">
        <v>396</v>
      </c>
      <c r="U3" s="91" t="s">
        <v>396</v>
      </c>
      <c r="V3" s="363" t="s">
        <v>397</v>
      </c>
      <c r="W3" s="363" t="s">
        <v>394</v>
      </c>
      <c r="X3" s="582" t="s">
        <v>393</v>
      </c>
      <c r="Y3" s="582" t="s">
        <v>394</v>
      </c>
      <c r="Z3" s="363" t="s">
        <v>395</v>
      </c>
      <c r="AA3" s="363" t="s">
        <v>396</v>
      </c>
      <c r="AB3" s="363" t="s">
        <v>396</v>
      </c>
      <c r="AC3" s="363" t="s">
        <v>397</v>
      </c>
      <c r="AD3" s="363" t="s">
        <v>394</v>
      </c>
      <c r="AE3" s="582" t="s">
        <v>393</v>
      </c>
      <c r="AF3" s="363" t="s">
        <v>394</v>
      </c>
      <c r="AG3" s="363" t="s">
        <v>395</v>
      </c>
      <c r="AH3" s="363" t="s">
        <v>396</v>
      </c>
      <c r="AI3" s="363" t="s">
        <v>396</v>
      </c>
      <c r="AJ3" s="363" t="s">
        <v>397</v>
      </c>
      <c r="AK3" s="363" t="s">
        <v>394</v>
      </c>
      <c r="AL3" s="582" t="s">
        <v>393</v>
      </c>
      <c r="AM3" s="363" t="s">
        <v>394</v>
      </c>
      <c r="AN3" s="363" t="s">
        <v>395</v>
      </c>
      <c r="AO3" s="363" t="s">
        <v>396</v>
      </c>
      <c r="AP3" s="363" t="s">
        <v>396</v>
      </c>
      <c r="AQ3" s="363" t="s">
        <v>397</v>
      </c>
      <c r="AR3" s="363" t="s">
        <v>394</v>
      </c>
      <c r="AS3" s="582" t="s">
        <v>393</v>
      </c>
      <c r="AT3" s="363" t="s">
        <v>394</v>
      </c>
      <c r="AU3" s="363" t="s">
        <v>395</v>
      </c>
      <c r="AV3" s="363" t="s">
        <v>396</v>
      </c>
      <c r="AW3" s="363" t="s">
        <v>396</v>
      </c>
      <c r="AX3" s="363" t="s">
        <v>397</v>
      </c>
      <c r="AY3" s="363" t="s">
        <v>394</v>
      </c>
      <c r="AZ3" s="582" t="s">
        <v>393</v>
      </c>
      <c r="BA3" s="363" t="s">
        <v>394</v>
      </c>
      <c r="BB3" s="363" t="s">
        <v>395</v>
      </c>
      <c r="BC3" s="363" t="s">
        <v>396</v>
      </c>
      <c r="BD3" s="363" t="s">
        <v>396</v>
      </c>
      <c r="BE3" s="363" t="s">
        <v>397</v>
      </c>
      <c r="BF3" s="579"/>
      <c r="BG3" s="579"/>
    </row>
    <row r="4" spans="1:59" ht="51.75">
      <c r="A4" s="583" t="s">
        <v>398</v>
      </c>
      <c r="B4" s="584" t="s">
        <v>399</v>
      </c>
      <c r="C4" s="585">
        <v>44384</v>
      </c>
      <c r="D4" s="585">
        <v>44385</v>
      </c>
      <c r="E4" s="585">
        <v>44386</v>
      </c>
      <c r="F4" s="585">
        <v>44387</v>
      </c>
      <c r="G4" s="585">
        <v>44388</v>
      </c>
      <c r="H4" s="585">
        <v>44389</v>
      </c>
      <c r="I4" s="585">
        <v>44390</v>
      </c>
      <c r="J4" s="585">
        <v>44391</v>
      </c>
      <c r="K4" s="585">
        <v>44392</v>
      </c>
      <c r="L4" s="585">
        <v>44393</v>
      </c>
      <c r="M4" s="585">
        <v>44394</v>
      </c>
      <c r="N4" s="585">
        <v>44395</v>
      </c>
      <c r="O4" s="92">
        <v>44396</v>
      </c>
      <c r="P4" s="93">
        <v>44397</v>
      </c>
      <c r="Q4" s="586">
        <v>44398</v>
      </c>
      <c r="R4" s="585">
        <v>44399</v>
      </c>
      <c r="S4" s="585">
        <v>44400</v>
      </c>
      <c r="T4" s="587">
        <v>44401</v>
      </c>
      <c r="U4" s="94">
        <v>44402</v>
      </c>
      <c r="V4" s="585">
        <v>44403</v>
      </c>
      <c r="W4" s="585">
        <v>44404</v>
      </c>
      <c r="X4" s="585">
        <v>44405</v>
      </c>
      <c r="Y4" s="585">
        <v>44406</v>
      </c>
      <c r="Z4" s="585">
        <v>44407</v>
      </c>
      <c r="AA4" s="585">
        <v>44408</v>
      </c>
      <c r="AB4" s="585">
        <v>44409</v>
      </c>
      <c r="AC4" s="585">
        <v>44410</v>
      </c>
      <c r="AD4" s="585">
        <v>44411</v>
      </c>
      <c r="AE4" s="585">
        <v>44412</v>
      </c>
      <c r="AF4" s="585">
        <v>44413</v>
      </c>
      <c r="AG4" s="585">
        <v>44414</v>
      </c>
      <c r="AH4" s="585">
        <v>44415</v>
      </c>
      <c r="AI4" s="585">
        <v>44416</v>
      </c>
      <c r="AJ4" s="585">
        <v>44417</v>
      </c>
      <c r="AK4" s="585">
        <v>44418</v>
      </c>
      <c r="AL4" s="588">
        <v>44419</v>
      </c>
      <c r="AM4" s="585">
        <v>44420</v>
      </c>
      <c r="AN4" s="585">
        <v>44421</v>
      </c>
      <c r="AO4" s="585">
        <v>44422</v>
      </c>
      <c r="AP4" s="585">
        <v>44423</v>
      </c>
      <c r="AQ4" s="585">
        <v>44424</v>
      </c>
      <c r="AR4" s="585">
        <v>44425</v>
      </c>
      <c r="AS4" s="585">
        <v>44426</v>
      </c>
      <c r="AT4" s="585">
        <v>44427</v>
      </c>
      <c r="AU4" s="585">
        <v>44428</v>
      </c>
      <c r="AV4" s="585">
        <v>44429</v>
      </c>
      <c r="AW4" s="585">
        <v>44430</v>
      </c>
      <c r="AX4" s="585">
        <v>44431</v>
      </c>
      <c r="AY4" s="585">
        <v>44432</v>
      </c>
      <c r="AZ4" s="585">
        <v>44433</v>
      </c>
      <c r="BA4" s="585">
        <v>44434</v>
      </c>
      <c r="BB4" s="585">
        <v>44435</v>
      </c>
      <c r="BC4" s="585">
        <v>44436</v>
      </c>
      <c r="BD4" s="585">
        <v>44437</v>
      </c>
      <c r="BE4" s="585">
        <v>44438</v>
      </c>
      <c r="BF4" s="579"/>
      <c r="BG4" s="579"/>
    </row>
    <row r="5" spans="1:59">
      <c r="A5" s="589" t="s">
        <v>400</v>
      </c>
      <c r="B5" s="590" t="s">
        <v>401</v>
      </c>
      <c r="C5" s="363"/>
      <c r="D5" s="363"/>
      <c r="E5" s="363"/>
      <c r="F5" s="363"/>
      <c r="G5" s="363"/>
      <c r="H5" s="363"/>
      <c r="I5" s="86"/>
      <c r="J5" s="363"/>
      <c r="K5" s="363">
        <v>1</v>
      </c>
      <c r="L5" s="363">
        <v>1</v>
      </c>
      <c r="M5" s="363">
        <v>1</v>
      </c>
      <c r="N5" s="86">
        <v>1</v>
      </c>
      <c r="O5" s="86">
        <v>1</v>
      </c>
      <c r="P5" s="591">
        <v>1</v>
      </c>
      <c r="Q5" s="592">
        <v>1</v>
      </c>
      <c r="R5" s="592">
        <v>1</v>
      </c>
      <c r="S5" s="592">
        <v>1</v>
      </c>
      <c r="T5" s="593">
        <v>1</v>
      </c>
      <c r="U5" s="91">
        <v>1</v>
      </c>
      <c r="V5" s="363">
        <v>1</v>
      </c>
      <c r="W5" s="363">
        <v>1</v>
      </c>
      <c r="X5" s="363">
        <v>1</v>
      </c>
      <c r="Y5" s="363">
        <v>1</v>
      </c>
      <c r="Z5" s="363">
        <v>1</v>
      </c>
      <c r="AA5" s="86">
        <v>1</v>
      </c>
      <c r="AB5" s="363">
        <v>1</v>
      </c>
      <c r="AC5" s="363">
        <v>1</v>
      </c>
      <c r="AD5" s="363">
        <v>1</v>
      </c>
      <c r="AE5" s="363"/>
      <c r="AF5" s="363"/>
      <c r="AG5" s="363"/>
      <c r="AH5" s="363"/>
      <c r="AI5" s="363"/>
      <c r="AJ5" s="363"/>
      <c r="AK5" s="363"/>
      <c r="AL5" s="363"/>
      <c r="AM5" s="363">
        <v>1</v>
      </c>
      <c r="AN5" s="363">
        <v>1</v>
      </c>
      <c r="AO5" s="363">
        <v>1</v>
      </c>
      <c r="AP5" s="363">
        <v>1</v>
      </c>
      <c r="AQ5" s="363">
        <v>1</v>
      </c>
      <c r="AR5" s="363">
        <v>1</v>
      </c>
      <c r="AS5" s="363">
        <v>1</v>
      </c>
      <c r="AT5" s="363">
        <v>1</v>
      </c>
      <c r="AU5" s="363">
        <v>1</v>
      </c>
      <c r="AV5" s="363">
        <v>1</v>
      </c>
      <c r="AW5" s="363">
        <v>1</v>
      </c>
      <c r="AX5" s="363">
        <v>1</v>
      </c>
      <c r="AY5" s="363">
        <v>1</v>
      </c>
      <c r="AZ5" s="363">
        <v>1</v>
      </c>
      <c r="BA5" s="363">
        <v>1</v>
      </c>
      <c r="BB5" s="363">
        <v>1</v>
      </c>
      <c r="BC5" s="363">
        <v>1</v>
      </c>
      <c r="BD5" s="363">
        <v>1</v>
      </c>
      <c r="BE5" s="363">
        <v>1</v>
      </c>
      <c r="BF5" s="363">
        <f>SUM(C5:BE5)</f>
        <v>39</v>
      </c>
      <c r="BG5" s="589">
        <f>BF6-BF5</f>
        <v>0</v>
      </c>
    </row>
    <row r="6" spans="1:59">
      <c r="A6" s="589"/>
      <c r="B6" s="590" t="s">
        <v>402</v>
      </c>
      <c r="C6" s="363"/>
      <c r="D6" s="363"/>
      <c r="E6" s="363"/>
      <c r="F6" s="363"/>
      <c r="G6" s="363"/>
      <c r="H6" s="363"/>
      <c r="I6" s="86"/>
      <c r="J6" s="363"/>
      <c r="K6" s="363">
        <v>1</v>
      </c>
      <c r="L6" s="363">
        <v>1</v>
      </c>
      <c r="M6" s="363">
        <v>1</v>
      </c>
      <c r="N6" s="86">
        <v>1</v>
      </c>
      <c r="O6" s="86">
        <v>1</v>
      </c>
      <c r="P6" s="95">
        <v>1</v>
      </c>
      <c r="Q6" s="363">
        <v>1</v>
      </c>
      <c r="R6" s="363">
        <v>1</v>
      </c>
      <c r="S6" s="363">
        <v>1</v>
      </c>
      <c r="T6" s="594">
        <v>1</v>
      </c>
      <c r="U6" s="91">
        <v>1</v>
      </c>
      <c r="V6" s="363">
        <v>1</v>
      </c>
      <c r="W6" s="363">
        <v>1</v>
      </c>
      <c r="X6" s="363">
        <v>1</v>
      </c>
      <c r="Y6" s="363">
        <v>1</v>
      </c>
      <c r="Z6" s="363">
        <v>1</v>
      </c>
      <c r="AA6" s="363">
        <v>1</v>
      </c>
      <c r="AB6" s="363">
        <v>1</v>
      </c>
      <c r="AC6" s="363">
        <v>1</v>
      </c>
      <c r="AD6" s="363">
        <v>1</v>
      </c>
      <c r="AE6" s="363"/>
      <c r="AF6" s="363"/>
      <c r="AG6" s="363"/>
      <c r="AH6" s="363"/>
      <c r="AI6" s="363"/>
      <c r="AJ6" s="363"/>
      <c r="AK6" s="363"/>
      <c r="AL6" s="363"/>
      <c r="AM6" s="363">
        <v>1</v>
      </c>
      <c r="AN6" s="363">
        <v>1</v>
      </c>
      <c r="AO6" s="363">
        <v>1</v>
      </c>
      <c r="AP6" s="363">
        <v>1</v>
      </c>
      <c r="AQ6" s="363">
        <v>1</v>
      </c>
      <c r="AR6" s="363">
        <v>1</v>
      </c>
      <c r="AS6" s="363">
        <v>1</v>
      </c>
      <c r="AT6" s="363">
        <v>1</v>
      </c>
      <c r="AU6" s="363">
        <v>1</v>
      </c>
      <c r="AV6" s="363">
        <v>1</v>
      </c>
      <c r="AW6" s="363">
        <v>1</v>
      </c>
      <c r="AX6" s="363">
        <v>1</v>
      </c>
      <c r="AY6" s="363">
        <v>1</v>
      </c>
      <c r="AZ6" s="363">
        <v>1</v>
      </c>
      <c r="BA6" s="363">
        <v>1</v>
      </c>
      <c r="BB6" s="363">
        <v>1</v>
      </c>
      <c r="BC6" s="363">
        <v>1</v>
      </c>
      <c r="BD6" s="363">
        <v>1</v>
      </c>
      <c r="BE6" s="363">
        <v>1</v>
      </c>
      <c r="BF6" s="363">
        <f t="shared" ref="BF6:BF12" si="0">SUM(C6:BE6)</f>
        <v>39</v>
      </c>
      <c r="BG6" s="589"/>
    </row>
    <row r="7" spans="1:59">
      <c r="A7" s="589" t="s">
        <v>403</v>
      </c>
      <c r="B7" s="590" t="s">
        <v>401</v>
      </c>
      <c r="C7" s="363"/>
      <c r="D7" s="363">
        <v>1</v>
      </c>
      <c r="E7" s="363">
        <v>1</v>
      </c>
      <c r="F7" s="363">
        <v>1</v>
      </c>
      <c r="G7" s="363">
        <v>1</v>
      </c>
      <c r="H7" s="363">
        <v>1</v>
      </c>
      <c r="I7" s="363">
        <v>1</v>
      </c>
      <c r="J7" s="363">
        <v>1</v>
      </c>
      <c r="K7" s="363">
        <v>1</v>
      </c>
      <c r="L7" s="363">
        <v>1</v>
      </c>
      <c r="M7" s="363">
        <v>1</v>
      </c>
      <c r="N7" s="363">
        <v>1</v>
      </c>
      <c r="O7" s="86">
        <v>1</v>
      </c>
      <c r="P7" s="95">
        <v>1</v>
      </c>
      <c r="Q7" s="363">
        <v>1</v>
      </c>
      <c r="R7" s="363">
        <v>1</v>
      </c>
      <c r="S7" s="363">
        <v>1</v>
      </c>
      <c r="T7" s="594">
        <v>1</v>
      </c>
      <c r="U7" s="91">
        <v>1</v>
      </c>
      <c r="V7" s="363">
        <v>1</v>
      </c>
      <c r="W7" s="363">
        <v>1</v>
      </c>
      <c r="X7" s="363"/>
      <c r="Y7" s="363"/>
      <c r="Z7" s="363"/>
      <c r="AA7" s="363"/>
      <c r="AB7" s="363"/>
      <c r="AC7" s="363"/>
      <c r="AD7" s="363"/>
      <c r="AE7" s="363">
        <v>1</v>
      </c>
      <c r="AF7" s="363">
        <v>1</v>
      </c>
      <c r="AG7" s="363">
        <v>1</v>
      </c>
      <c r="AH7" s="363">
        <v>1</v>
      </c>
      <c r="AI7" s="363">
        <v>1</v>
      </c>
      <c r="AJ7" s="363">
        <v>1</v>
      </c>
      <c r="AK7" s="363">
        <v>1</v>
      </c>
      <c r="AL7" s="363">
        <v>1</v>
      </c>
      <c r="AM7" s="363">
        <v>1</v>
      </c>
      <c r="AN7" s="363">
        <v>1</v>
      </c>
      <c r="AO7" s="363">
        <v>1</v>
      </c>
      <c r="AP7" s="363">
        <v>1</v>
      </c>
      <c r="AQ7" s="363">
        <v>1</v>
      </c>
      <c r="AR7" s="363">
        <v>1</v>
      </c>
      <c r="AS7" s="363">
        <v>1</v>
      </c>
      <c r="AT7" s="363">
        <v>1</v>
      </c>
      <c r="AU7" s="363">
        <v>1</v>
      </c>
      <c r="AV7" s="363">
        <v>1</v>
      </c>
      <c r="AW7" s="363">
        <v>1</v>
      </c>
      <c r="AX7" s="363">
        <v>1</v>
      </c>
      <c r="AY7" s="363">
        <v>1</v>
      </c>
      <c r="AZ7" s="363"/>
      <c r="BA7" s="363"/>
      <c r="BB7" s="363"/>
      <c r="BC7" s="363"/>
      <c r="BD7" s="363"/>
      <c r="BE7" s="363"/>
      <c r="BF7" s="363">
        <f t="shared" si="0"/>
        <v>41</v>
      </c>
      <c r="BG7" s="589">
        <f>BF8-BF7</f>
        <v>-9</v>
      </c>
    </row>
    <row r="8" spans="1:59">
      <c r="A8" s="589"/>
      <c r="B8" s="590" t="s">
        <v>402</v>
      </c>
      <c r="C8" s="363"/>
      <c r="D8" s="363">
        <v>1</v>
      </c>
      <c r="E8" s="363">
        <v>1</v>
      </c>
      <c r="F8" s="363">
        <v>1</v>
      </c>
      <c r="G8" s="363">
        <v>1</v>
      </c>
      <c r="H8" s="363">
        <v>1</v>
      </c>
      <c r="I8" s="363">
        <v>1</v>
      </c>
      <c r="J8" s="363">
        <v>1</v>
      </c>
      <c r="K8" s="363">
        <v>1</v>
      </c>
      <c r="L8" s="363">
        <v>1</v>
      </c>
      <c r="M8" s="363">
        <v>1</v>
      </c>
      <c r="N8" s="363">
        <v>1</v>
      </c>
      <c r="O8" s="86">
        <v>1</v>
      </c>
      <c r="P8" s="95">
        <v>1</v>
      </c>
      <c r="Q8" s="363"/>
      <c r="R8" s="363"/>
      <c r="S8" s="363"/>
      <c r="T8" s="594"/>
      <c r="U8" s="91"/>
      <c r="V8" s="363"/>
      <c r="W8" s="363"/>
      <c r="X8" s="363"/>
      <c r="Y8" s="363"/>
      <c r="Z8" s="363"/>
      <c r="AA8" s="363"/>
      <c r="AB8" s="363"/>
      <c r="AC8" s="363"/>
      <c r="AD8" s="363"/>
      <c r="AE8" s="363"/>
      <c r="AF8" s="363"/>
      <c r="AG8" s="363"/>
      <c r="AH8" s="363"/>
      <c r="AI8" s="363"/>
      <c r="AJ8" s="363"/>
      <c r="AK8" s="363"/>
      <c r="AL8" s="363"/>
      <c r="AM8" s="363">
        <v>1</v>
      </c>
      <c r="AN8" s="363">
        <v>1</v>
      </c>
      <c r="AO8" s="363">
        <v>1</v>
      </c>
      <c r="AP8" s="363">
        <v>1</v>
      </c>
      <c r="AQ8" s="363">
        <v>1</v>
      </c>
      <c r="AR8" s="363">
        <v>1</v>
      </c>
      <c r="AS8" s="363">
        <v>1</v>
      </c>
      <c r="AT8" s="363">
        <v>1</v>
      </c>
      <c r="AU8" s="363">
        <v>1</v>
      </c>
      <c r="AV8" s="363">
        <v>1</v>
      </c>
      <c r="AW8" s="363">
        <v>1</v>
      </c>
      <c r="AX8" s="363">
        <v>1</v>
      </c>
      <c r="AY8" s="363">
        <v>1</v>
      </c>
      <c r="AZ8" s="363">
        <v>1</v>
      </c>
      <c r="BA8" s="363">
        <v>1</v>
      </c>
      <c r="BB8" s="363">
        <v>1</v>
      </c>
      <c r="BC8" s="363">
        <v>1</v>
      </c>
      <c r="BD8" s="363">
        <v>1</v>
      </c>
      <c r="BE8" s="363">
        <v>1</v>
      </c>
      <c r="BF8" s="363">
        <f t="shared" si="0"/>
        <v>32</v>
      </c>
      <c r="BG8" s="589"/>
    </row>
    <row r="9" spans="1:59">
      <c r="A9" s="589" t="s">
        <v>404</v>
      </c>
      <c r="B9" s="590" t="s">
        <v>401</v>
      </c>
      <c r="C9" s="363">
        <v>1</v>
      </c>
      <c r="D9" s="363">
        <v>1</v>
      </c>
      <c r="E9" s="363">
        <v>1</v>
      </c>
      <c r="F9" s="363">
        <v>1</v>
      </c>
      <c r="G9" s="363">
        <v>1</v>
      </c>
      <c r="H9" s="363">
        <v>1</v>
      </c>
      <c r="I9" s="363">
        <v>1</v>
      </c>
      <c r="J9" s="363">
        <v>1</v>
      </c>
      <c r="K9" s="363">
        <v>1</v>
      </c>
      <c r="L9" s="363">
        <v>1</v>
      </c>
      <c r="M9" s="363">
        <v>1</v>
      </c>
      <c r="N9" s="363">
        <v>1</v>
      </c>
      <c r="O9" s="86">
        <v>1</v>
      </c>
      <c r="P9" s="95">
        <v>1</v>
      </c>
      <c r="Q9" s="363"/>
      <c r="R9" s="363"/>
      <c r="S9" s="363"/>
      <c r="T9" s="594"/>
      <c r="U9" s="91"/>
      <c r="V9" s="363"/>
      <c r="W9" s="363"/>
      <c r="X9" s="363"/>
      <c r="Y9" s="363"/>
      <c r="Z9" s="363">
        <v>1</v>
      </c>
      <c r="AA9" s="363">
        <v>1</v>
      </c>
      <c r="AB9" s="363">
        <v>1</v>
      </c>
      <c r="AC9" s="363">
        <v>1</v>
      </c>
      <c r="AD9" s="363">
        <v>1</v>
      </c>
      <c r="AE9" s="363">
        <v>1</v>
      </c>
      <c r="AF9" s="363">
        <v>1</v>
      </c>
      <c r="AG9" s="363">
        <v>1</v>
      </c>
      <c r="AH9" s="363">
        <v>1</v>
      </c>
      <c r="AI9" s="363">
        <v>1</v>
      </c>
      <c r="AJ9" s="363">
        <v>1</v>
      </c>
      <c r="AK9" s="363">
        <v>1</v>
      </c>
      <c r="AL9" s="363">
        <v>1</v>
      </c>
      <c r="AM9" s="363">
        <v>1</v>
      </c>
      <c r="AN9" s="363">
        <v>1</v>
      </c>
      <c r="AO9" s="363">
        <v>1</v>
      </c>
      <c r="AP9" s="363">
        <v>1</v>
      </c>
      <c r="AQ9" s="363">
        <v>1</v>
      </c>
      <c r="AR9" s="363">
        <v>1</v>
      </c>
      <c r="AS9" s="363"/>
      <c r="AT9" s="363"/>
      <c r="AU9" s="363"/>
      <c r="AV9" s="363"/>
      <c r="AW9" s="363"/>
      <c r="AX9" s="363"/>
      <c r="AY9" s="363"/>
      <c r="AZ9" s="363"/>
      <c r="BA9" s="363">
        <v>1</v>
      </c>
      <c r="BB9" s="363">
        <v>1</v>
      </c>
      <c r="BC9" s="363">
        <v>1</v>
      </c>
      <c r="BD9" s="363">
        <v>1</v>
      </c>
      <c r="BE9" s="363">
        <v>1</v>
      </c>
      <c r="BF9" s="363">
        <f t="shared" si="0"/>
        <v>38</v>
      </c>
      <c r="BG9" s="589">
        <f>BF10-BF9</f>
        <v>-4</v>
      </c>
    </row>
    <row r="10" spans="1:59">
      <c r="A10" s="589"/>
      <c r="B10" s="590" t="s">
        <v>402</v>
      </c>
      <c r="C10" s="363">
        <v>1</v>
      </c>
      <c r="D10" s="363">
        <v>1</v>
      </c>
      <c r="E10" s="363">
        <v>1</v>
      </c>
      <c r="F10" s="363">
        <v>1</v>
      </c>
      <c r="G10" s="363">
        <v>1</v>
      </c>
      <c r="H10" s="363">
        <v>1</v>
      </c>
      <c r="I10" s="86">
        <v>1</v>
      </c>
      <c r="J10" s="363">
        <v>1</v>
      </c>
      <c r="K10" s="363">
        <v>1</v>
      </c>
      <c r="L10" s="363">
        <v>1</v>
      </c>
      <c r="M10" s="363">
        <v>1</v>
      </c>
      <c r="N10" s="86">
        <v>1</v>
      </c>
      <c r="O10" s="86">
        <v>1</v>
      </c>
      <c r="P10" s="95">
        <v>1</v>
      </c>
      <c r="Q10" s="363"/>
      <c r="R10" s="363"/>
      <c r="S10" s="363"/>
      <c r="T10" s="594"/>
      <c r="U10" s="91"/>
      <c r="V10" s="363"/>
      <c r="W10" s="363"/>
      <c r="X10" s="363"/>
      <c r="Y10" s="363"/>
      <c r="Z10" s="363"/>
      <c r="AA10" s="363"/>
      <c r="AB10" s="363"/>
      <c r="AC10" s="363"/>
      <c r="AD10" s="363"/>
      <c r="AE10" s="363"/>
      <c r="AF10" s="363">
        <v>1</v>
      </c>
      <c r="AG10" s="363">
        <v>1</v>
      </c>
      <c r="AH10" s="363">
        <v>1</v>
      </c>
      <c r="AI10" s="363">
        <v>1</v>
      </c>
      <c r="AJ10" s="363">
        <v>1</v>
      </c>
      <c r="AK10" s="363">
        <v>1</v>
      </c>
      <c r="AL10" s="363">
        <v>1</v>
      </c>
      <c r="AM10" s="363">
        <v>1</v>
      </c>
      <c r="AN10" s="363">
        <v>1</v>
      </c>
      <c r="AO10" s="363">
        <v>1</v>
      </c>
      <c r="AP10" s="363">
        <v>1</v>
      </c>
      <c r="AQ10" s="363">
        <v>1</v>
      </c>
      <c r="AR10" s="363">
        <v>1</v>
      </c>
      <c r="AS10" s="363">
        <v>1</v>
      </c>
      <c r="AT10" s="363">
        <v>1</v>
      </c>
      <c r="AU10" s="363">
        <v>1</v>
      </c>
      <c r="AV10" s="363">
        <v>1</v>
      </c>
      <c r="AW10" s="363">
        <v>1</v>
      </c>
      <c r="AX10" s="363">
        <v>1</v>
      </c>
      <c r="AY10" s="363">
        <v>1</v>
      </c>
      <c r="AZ10" s="363"/>
      <c r="BA10" s="363"/>
      <c r="BB10" s="363"/>
      <c r="BC10" s="363"/>
      <c r="BD10" s="363"/>
      <c r="BE10" s="363"/>
      <c r="BF10" s="363">
        <f t="shared" si="0"/>
        <v>34</v>
      </c>
      <c r="BG10" s="589"/>
    </row>
    <row r="11" spans="1:59">
      <c r="A11" s="589" t="s">
        <v>405</v>
      </c>
      <c r="B11" s="590" t="s">
        <v>401</v>
      </c>
      <c r="C11" s="363">
        <v>1</v>
      </c>
      <c r="D11" s="363">
        <v>1</v>
      </c>
      <c r="E11" s="363">
        <v>1</v>
      </c>
      <c r="F11" s="363">
        <v>1</v>
      </c>
      <c r="G11" s="363">
        <v>1</v>
      </c>
      <c r="H11" s="363">
        <v>1</v>
      </c>
      <c r="I11" s="363">
        <v>1</v>
      </c>
      <c r="J11" s="363"/>
      <c r="K11" s="363"/>
      <c r="L11" s="363"/>
      <c r="M11" s="363"/>
      <c r="N11" s="86"/>
      <c r="O11" s="86"/>
      <c r="P11" s="95"/>
      <c r="Q11" s="363"/>
      <c r="R11" s="363">
        <v>1</v>
      </c>
      <c r="S11" s="363">
        <v>1</v>
      </c>
      <c r="T11" s="594">
        <v>1</v>
      </c>
      <c r="U11" s="91">
        <v>1</v>
      </c>
      <c r="V11" s="363">
        <v>1</v>
      </c>
      <c r="W11" s="363">
        <v>1</v>
      </c>
      <c r="X11" s="363">
        <v>1</v>
      </c>
      <c r="Y11" s="363">
        <v>1</v>
      </c>
      <c r="Z11" s="363">
        <v>1</v>
      </c>
      <c r="AA11" s="363">
        <v>1</v>
      </c>
      <c r="AB11" s="363">
        <v>1</v>
      </c>
      <c r="AC11" s="363">
        <v>1</v>
      </c>
      <c r="AD11" s="363">
        <v>1</v>
      </c>
      <c r="AE11" s="363">
        <v>1</v>
      </c>
      <c r="AF11" s="363">
        <v>1</v>
      </c>
      <c r="AG11" s="363">
        <v>1</v>
      </c>
      <c r="AH11" s="363">
        <v>1</v>
      </c>
      <c r="AI11" s="363">
        <v>1</v>
      </c>
      <c r="AJ11" s="363">
        <v>1</v>
      </c>
      <c r="AK11" s="363">
        <v>1</v>
      </c>
      <c r="AL11" s="363"/>
      <c r="AM11" s="363"/>
      <c r="AN11" s="363"/>
      <c r="AO11" s="363"/>
      <c r="AP11" s="363"/>
      <c r="AQ11" s="363"/>
      <c r="AR11" s="363"/>
      <c r="AS11" s="363"/>
      <c r="AT11" s="363">
        <v>1</v>
      </c>
      <c r="AU11" s="363">
        <v>1</v>
      </c>
      <c r="AV11" s="363">
        <v>1</v>
      </c>
      <c r="AW11" s="363">
        <v>1</v>
      </c>
      <c r="AX11" s="363">
        <v>1</v>
      </c>
      <c r="AY11" s="363">
        <v>1</v>
      </c>
      <c r="AZ11" s="363">
        <v>1</v>
      </c>
      <c r="BA11" s="363">
        <v>1</v>
      </c>
      <c r="BB11" s="363">
        <v>1</v>
      </c>
      <c r="BC11" s="363">
        <v>1</v>
      </c>
      <c r="BD11" s="363">
        <v>1</v>
      </c>
      <c r="BE11" s="363">
        <v>1</v>
      </c>
      <c r="BF11" s="363">
        <f t="shared" si="0"/>
        <v>39</v>
      </c>
      <c r="BG11" s="589">
        <f>BF12-BF11</f>
        <v>-12</v>
      </c>
    </row>
    <row r="12" spans="1:59" ht="15.75" thickBot="1">
      <c r="A12" s="589"/>
      <c r="B12" s="590" t="s">
        <v>402</v>
      </c>
      <c r="C12" s="363">
        <v>1</v>
      </c>
      <c r="D12" s="363">
        <v>1</v>
      </c>
      <c r="E12" s="363">
        <v>1</v>
      </c>
      <c r="F12" s="363">
        <v>1</v>
      </c>
      <c r="G12" s="363">
        <v>1</v>
      </c>
      <c r="H12" s="363">
        <v>1</v>
      </c>
      <c r="I12" s="363">
        <v>1</v>
      </c>
      <c r="J12" s="363"/>
      <c r="K12" s="363"/>
      <c r="L12" s="363"/>
      <c r="M12" s="363"/>
      <c r="N12" s="86"/>
      <c r="O12" s="86"/>
      <c r="P12" s="96"/>
      <c r="Q12" s="97"/>
      <c r="R12" s="97"/>
      <c r="S12" s="97"/>
      <c r="T12" s="98"/>
      <c r="U12" s="91"/>
      <c r="V12" s="363"/>
      <c r="W12" s="363"/>
      <c r="X12" s="363"/>
      <c r="Y12" s="363"/>
      <c r="Z12" s="363"/>
      <c r="AA12" s="363"/>
      <c r="AB12" s="363"/>
      <c r="AC12" s="363"/>
      <c r="AD12" s="363"/>
      <c r="AE12" s="363"/>
      <c r="AF12" s="363">
        <v>1</v>
      </c>
      <c r="AG12" s="363">
        <v>1</v>
      </c>
      <c r="AH12" s="363">
        <v>1</v>
      </c>
      <c r="AI12" s="363">
        <v>1</v>
      </c>
      <c r="AJ12" s="363">
        <v>1</v>
      </c>
      <c r="AK12" s="363">
        <v>1</v>
      </c>
      <c r="AL12" s="363">
        <v>1</v>
      </c>
      <c r="AM12" s="363">
        <v>1</v>
      </c>
      <c r="AN12" s="363">
        <v>1</v>
      </c>
      <c r="AO12" s="363">
        <v>1</v>
      </c>
      <c r="AP12" s="363">
        <v>1</v>
      </c>
      <c r="AQ12" s="363">
        <v>1</v>
      </c>
      <c r="AR12" s="363">
        <v>1</v>
      </c>
      <c r="AS12" s="363">
        <v>1</v>
      </c>
      <c r="AT12" s="363">
        <v>1</v>
      </c>
      <c r="AU12" s="363">
        <v>1</v>
      </c>
      <c r="AV12" s="363">
        <v>1</v>
      </c>
      <c r="AW12" s="363">
        <v>1</v>
      </c>
      <c r="AX12" s="363">
        <v>1</v>
      </c>
      <c r="AY12" s="363">
        <v>1</v>
      </c>
      <c r="AZ12" s="363"/>
      <c r="BA12" s="363"/>
      <c r="BB12" s="363"/>
      <c r="BC12" s="363"/>
      <c r="BD12" s="363"/>
      <c r="BE12" s="363"/>
      <c r="BF12" s="363">
        <f t="shared" si="0"/>
        <v>27</v>
      </c>
      <c r="BG12" s="589"/>
    </row>
    <row r="13" spans="1:59">
      <c r="A13" s="2"/>
      <c r="B13" s="2"/>
      <c r="U13" s="12"/>
      <c r="BF13" s="363" t="s">
        <v>406</v>
      </c>
      <c r="BG13" s="363">
        <f>SUM(BG5:BG12)</f>
        <v>-25</v>
      </c>
    </row>
    <row r="14" spans="1:59">
      <c r="A14" s="2"/>
      <c r="B14" s="2"/>
      <c r="U14" s="12"/>
      <c r="BF14" s="99"/>
      <c r="BG14" s="99"/>
    </row>
    <row r="15" spans="1:59">
      <c r="A15" s="2"/>
      <c r="B15" s="2"/>
      <c r="U15" s="12"/>
      <c r="BF15" s="99"/>
      <c r="BG15" s="99"/>
    </row>
    <row r="16" spans="1:59">
      <c r="A16" s="64" t="s">
        <v>407</v>
      </c>
      <c r="B16" s="100">
        <f>BG13*-1</f>
        <v>25</v>
      </c>
    </row>
    <row r="17" spans="1:2">
      <c r="A17" s="2" t="s">
        <v>408</v>
      </c>
      <c r="B17" s="101">
        <v>548060</v>
      </c>
    </row>
    <row r="18" spans="1:2" ht="15.75" thickBot="1">
      <c r="A18" s="2"/>
      <c r="B18" s="2"/>
    </row>
    <row r="19" spans="1:2" ht="15.75" thickBot="1">
      <c r="A19" s="102" t="s">
        <v>409</v>
      </c>
      <c r="B19" s="103">
        <f>B16*(B17/7)</f>
        <v>1957357.1428571427</v>
      </c>
    </row>
    <row r="20" spans="1:2">
      <c r="A20" s="2"/>
      <c r="B20" s="99"/>
    </row>
  </sheetData>
  <mergeCells count="15">
    <mergeCell ref="A9:A10"/>
    <mergeCell ref="BG9:BG10"/>
    <mergeCell ref="A11:A12"/>
    <mergeCell ref="BG11:BG12"/>
    <mergeCell ref="BG2:BG4"/>
    <mergeCell ref="A5:A6"/>
    <mergeCell ref="BG5:BG6"/>
    <mergeCell ref="A7:A8"/>
    <mergeCell ref="BG7:BG8"/>
    <mergeCell ref="A2:B3"/>
    <mergeCell ref="C2:P2"/>
    <mergeCell ref="Q2:AK2"/>
    <mergeCell ref="AL2:AS2"/>
    <mergeCell ref="AT2:BE2"/>
    <mergeCell ref="BF2:BF4"/>
  </mergeCells>
  <phoneticPr fontId="28" type="noConversion"/>
  <conditionalFormatting sqref="BG5:BG12">
    <cfRule type="cellIs" dxfId="65"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249977111117893"/>
  </sheetPr>
  <dimension ref="A1:I24"/>
  <sheetViews>
    <sheetView workbookViewId="0">
      <selection activeCell="I18" sqref="I18"/>
    </sheetView>
  </sheetViews>
  <sheetFormatPr defaultColWidth="9.140625" defaultRowHeight="12.75"/>
  <cols>
    <col min="1" max="1" width="29" style="65" customWidth="1"/>
    <col min="2" max="2" width="19.85546875" style="65" bestFit="1" customWidth="1"/>
    <col min="3" max="3" width="29.7109375" style="65" bestFit="1" customWidth="1"/>
    <col min="4" max="4" width="10.5703125" style="65" bestFit="1" customWidth="1"/>
    <col min="5" max="5" width="13.85546875" style="65" customWidth="1"/>
    <col min="6" max="6" width="12.5703125" style="65" customWidth="1"/>
    <col min="7" max="7" width="12.42578125" style="65" customWidth="1"/>
    <col min="8" max="8" width="10.5703125" style="65" bestFit="1" customWidth="1"/>
    <col min="9" max="9" width="12.85546875" style="65" bestFit="1" customWidth="1"/>
    <col min="10" max="15" width="10.5703125" style="65" bestFit="1" customWidth="1"/>
    <col min="16" max="16" width="11.7109375" style="65" bestFit="1" customWidth="1"/>
    <col min="17" max="17" width="10.28515625" style="65" bestFit="1" customWidth="1"/>
    <col min="18" max="18" width="11.7109375" style="65" bestFit="1" customWidth="1"/>
    <col min="19" max="16384" width="9.140625" style="65"/>
  </cols>
  <sheetData>
    <row r="1" spans="1:9" ht="21" thickBot="1">
      <c r="A1" s="423" t="s">
        <v>410</v>
      </c>
    </row>
    <row r="2" spans="1:9" ht="39" thickBot="1">
      <c r="A2" s="314" t="s">
        <v>411</v>
      </c>
      <c r="B2" s="314" t="s">
        <v>412</v>
      </c>
      <c r="C2" s="314" t="s">
        <v>413</v>
      </c>
      <c r="D2" s="314" t="s">
        <v>414</v>
      </c>
      <c r="E2" s="314" t="s">
        <v>415</v>
      </c>
      <c r="F2" s="314" t="s">
        <v>416</v>
      </c>
      <c r="G2" s="314" t="s">
        <v>417</v>
      </c>
      <c r="H2" s="314" t="s">
        <v>418</v>
      </c>
      <c r="I2" s="314" t="s">
        <v>419</v>
      </c>
    </row>
    <row r="3" spans="1:9">
      <c r="A3" s="311">
        <v>675569029</v>
      </c>
      <c r="B3" s="312" t="s">
        <v>420</v>
      </c>
      <c r="C3" s="312" t="s">
        <v>421</v>
      </c>
      <c r="D3" s="313">
        <v>36.75</v>
      </c>
      <c r="E3" s="476">
        <v>44396</v>
      </c>
      <c r="F3" s="476">
        <v>44426</v>
      </c>
      <c r="G3" s="478">
        <f>F3-E3</f>
        <v>30</v>
      </c>
      <c r="H3" s="478">
        <v>11</v>
      </c>
      <c r="I3" s="310">
        <f>D3*($H$3*$G$3)</f>
        <v>12127.5</v>
      </c>
    </row>
    <row r="4" spans="1:9">
      <c r="A4" s="311">
        <v>6757038</v>
      </c>
      <c r="B4" s="312" t="s">
        <v>420</v>
      </c>
      <c r="C4" s="312" t="s">
        <v>422</v>
      </c>
      <c r="D4" s="313">
        <v>36.75</v>
      </c>
      <c r="E4" s="477"/>
      <c r="F4" s="477"/>
      <c r="G4" s="478"/>
      <c r="H4" s="478"/>
      <c r="I4" s="310">
        <f t="shared" ref="I4:I17" si="0">D4*($H$3*$G$3)</f>
        <v>12127.5</v>
      </c>
    </row>
    <row r="5" spans="1:9">
      <c r="A5" s="311">
        <v>6757045</v>
      </c>
      <c r="B5" s="312" t="s">
        <v>423</v>
      </c>
      <c r="C5" s="312" t="s">
        <v>424</v>
      </c>
      <c r="D5" s="313">
        <v>87.95</v>
      </c>
      <c r="E5" s="477"/>
      <c r="F5" s="477"/>
      <c r="G5" s="478"/>
      <c r="H5" s="478"/>
      <c r="I5" s="310">
        <f t="shared" si="0"/>
        <v>29023.5</v>
      </c>
    </row>
    <row r="6" spans="1:9">
      <c r="A6" s="311">
        <v>6757074</v>
      </c>
      <c r="B6" s="312" t="s">
        <v>425</v>
      </c>
      <c r="C6" s="312" t="s">
        <v>426</v>
      </c>
      <c r="D6" s="313">
        <v>86.63</v>
      </c>
      <c r="E6" s="477"/>
      <c r="F6" s="477"/>
      <c r="G6" s="478"/>
      <c r="H6" s="478"/>
      <c r="I6" s="310">
        <f t="shared" si="0"/>
        <v>28587.899999999998</v>
      </c>
    </row>
    <row r="7" spans="1:9">
      <c r="A7" s="311">
        <v>67572843</v>
      </c>
      <c r="B7" s="312" t="s">
        <v>427</v>
      </c>
      <c r="C7" s="312" t="s">
        <v>428</v>
      </c>
      <c r="D7" s="313">
        <v>86.63</v>
      </c>
      <c r="E7" s="477"/>
      <c r="F7" s="477"/>
      <c r="G7" s="478"/>
      <c r="H7" s="478"/>
      <c r="I7" s="310">
        <f t="shared" si="0"/>
        <v>28587.899999999998</v>
      </c>
    </row>
    <row r="8" spans="1:9">
      <c r="A8" s="311">
        <v>67572844</v>
      </c>
      <c r="B8" s="312" t="s">
        <v>427</v>
      </c>
      <c r="C8" s="312" t="s">
        <v>428</v>
      </c>
      <c r="D8" s="313">
        <v>86.63</v>
      </c>
      <c r="E8" s="477"/>
      <c r="F8" s="477"/>
      <c r="G8" s="478"/>
      <c r="H8" s="478"/>
      <c r="I8" s="310">
        <f t="shared" si="0"/>
        <v>28587.899999999998</v>
      </c>
    </row>
    <row r="9" spans="1:9">
      <c r="A9" s="311">
        <v>67572854</v>
      </c>
      <c r="B9" s="312" t="s">
        <v>427</v>
      </c>
      <c r="C9" s="312" t="s">
        <v>429</v>
      </c>
      <c r="D9" s="313">
        <v>86.63</v>
      </c>
      <c r="E9" s="477"/>
      <c r="F9" s="477"/>
      <c r="G9" s="478"/>
      <c r="H9" s="478"/>
      <c r="I9" s="310">
        <f t="shared" si="0"/>
        <v>28587.899999999998</v>
      </c>
    </row>
    <row r="10" spans="1:9">
      <c r="A10" s="311">
        <v>67576364</v>
      </c>
      <c r="B10" s="312" t="s">
        <v>430</v>
      </c>
      <c r="C10" s="312" t="s">
        <v>431</v>
      </c>
      <c r="D10" s="313">
        <v>45.1</v>
      </c>
      <c r="E10" s="477"/>
      <c r="F10" s="477"/>
      <c r="G10" s="478"/>
      <c r="H10" s="478"/>
      <c r="I10" s="310">
        <f t="shared" si="0"/>
        <v>14883</v>
      </c>
    </row>
    <row r="11" spans="1:9">
      <c r="A11" s="311">
        <v>67576372</v>
      </c>
      <c r="B11" s="312" t="s">
        <v>430</v>
      </c>
      <c r="C11" s="312" t="s">
        <v>431</v>
      </c>
      <c r="D11" s="313">
        <v>45.1</v>
      </c>
      <c r="E11" s="477"/>
      <c r="F11" s="477"/>
      <c r="G11" s="478"/>
      <c r="H11" s="478"/>
      <c r="I11" s="310">
        <f t="shared" si="0"/>
        <v>14883</v>
      </c>
    </row>
    <row r="12" spans="1:9">
      <c r="A12" s="311">
        <v>67576374</v>
      </c>
      <c r="B12" s="312" t="s">
        <v>430</v>
      </c>
      <c r="C12" s="312" t="s">
        <v>431</v>
      </c>
      <c r="D12" s="313">
        <v>45.1</v>
      </c>
      <c r="E12" s="477"/>
      <c r="F12" s="477"/>
      <c r="G12" s="478"/>
      <c r="H12" s="478"/>
      <c r="I12" s="310">
        <f t="shared" si="0"/>
        <v>14883</v>
      </c>
    </row>
    <row r="13" spans="1:9">
      <c r="A13" s="311">
        <v>67576375</v>
      </c>
      <c r="B13" s="312" t="s">
        <v>430</v>
      </c>
      <c r="C13" s="312" t="s">
        <v>431</v>
      </c>
      <c r="D13" s="313">
        <v>45.1</v>
      </c>
      <c r="E13" s="477"/>
      <c r="F13" s="477"/>
      <c r="G13" s="478"/>
      <c r="H13" s="478"/>
      <c r="I13" s="310">
        <f t="shared" si="0"/>
        <v>14883</v>
      </c>
    </row>
    <row r="14" spans="1:9">
      <c r="A14" s="311">
        <v>6757681</v>
      </c>
      <c r="B14" s="312" t="s">
        <v>420</v>
      </c>
      <c r="C14" s="312" t="s">
        <v>432</v>
      </c>
      <c r="D14" s="313">
        <v>36.75</v>
      </c>
      <c r="E14" s="477"/>
      <c r="F14" s="477"/>
      <c r="G14" s="478"/>
      <c r="H14" s="478"/>
      <c r="I14" s="310">
        <f t="shared" si="0"/>
        <v>12127.5</v>
      </c>
    </row>
    <row r="15" spans="1:9">
      <c r="A15" s="311">
        <v>6757698</v>
      </c>
      <c r="B15" s="312" t="s">
        <v>423</v>
      </c>
      <c r="C15" s="312" t="s">
        <v>433</v>
      </c>
      <c r="D15" s="313">
        <v>87.95</v>
      </c>
      <c r="E15" s="477"/>
      <c r="F15" s="477"/>
      <c r="G15" s="478"/>
      <c r="H15" s="478"/>
      <c r="I15" s="310">
        <f t="shared" si="0"/>
        <v>29023.5</v>
      </c>
    </row>
    <row r="16" spans="1:9">
      <c r="A16" s="311">
        <v>67577238</v>
      </c>
      <c r="B16" s="312" t="s">
        <v>430</v>
      </c>
      <c r="C16" s="312" t="s">
        <v>434</v>
      </c>
      <c r="D16" s="313">
        <v>45.1</v>
      </c>
      <c r="E16" s="477"/>
      <c r="F16" s="477"/>
      <c r="G16" s="478"/>
      <c r="H16" s="478"/>
      <c r="I16" s="310">
        <f t="shared" si="0"/>
        <v>14883</v>
      </c>
    </row>
    <row r="17" spans="1:9" ht="13.5" thickBot="1">
      <c r="A17" s="311">
        <v>67576363</v>
      </c>
      <c r="B17" s="312" t="s">
        <v>430</v>
      </c>
      <c r="C17" s="312" t="s">
        <v>435</v>
      </c>
      <c r="D17" s="313">
        <v>45.1</v>
      </c>
      <c r="E17" s="477"/>
      <c r="F17" s="477"/>
      <c r="G17" s="478"/>
      <c r="H17" s="478"/>
      <c r="I17" s="310">
        <f t="shared" si="0"/>
        <v>14883</v>
      </c>
    </row>
    <row r="18" spans="1:9" ht="13.5" thickBot="1">
      <c r="I18" s="429"/>
    </row>
    <row r="19" spans="1:9">
      <c r="A19" s="65" t="s">
        <v>436</v>
      </c>
    </row>
    <row r="20" spans="1:9">
      <c r="A20" s="65" t="s">
        <v>437</v>
      </c>
    </row>
    <row r="22" spans="1:9" ht="3.6" customHeight="1"/>
    <row r="23" spans="1:9" hidden="1"/>
    <row r="24" spans="1:9" ht="19.5">
      <c r="A24" s="85" t="s">
        <v>438</v>
      </c>
    </row>
  </sheetData>
  <mergeCells count="4">
    <mergeCell ref="E3:E17"/>
    <mergeCell ref="F3:F17"/>
    <mergeCell ref="G3:G17"/>
    <mergeCell ref="H3:H17"/>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FF7575"/>
  </sheetPr>
  <dimension ref="A1:AC73"/>
  <sheetViews>
    <sheetView workbookViewId="0">
      <selection activeCell="A7" sqref="A7"/>
    </sheetView>
  </sheetViews>
  <sheetFormatPr defaultRowHeight="15"/>
  <cols>
    <col min="1" max="1" width="27.140625" bestFit="1" customWidth="1"/>
    <col min="2" max="2" width="12.5703125" bestFit="1" customWidth="1"/>
    <col min="3" max="3" width="19.5703125" customWidth="1"/>
    <col min="5" max="5" width="9.5703125" bestFit="1" customWidth="1"/>
    <col min="6" max="6" width="8.7109375" customWidth="1"/>
  </cols>
  <sheetData>
    <row r="1" spans="1:29" ht="26.25">
      <c r="A1" s="424" t="s">
        <v>439</v>
      </c>
    </row>
    <row r="2" spans="1:29" ht="15.75" thickBot="1"/>
    <row r="3" spans="1:29" ht="18" thickBot="1">
      <c r="A3" s="70" t="s">
        <v>440</v>
      </c>
      <c r="B3" s="10"/>
      <c r="C3" s="4"/>
    </row>
    <row r="4" spans="1:29">
      <c r="A4" s="5"/>
      <c r="B4" s="17" t="s">
        <v>441</v>
      </c>
      <c r="C4" s="18">
        <v>43831</v>
      </c>
      <c r="D4" s="18">
        <v>43862</v>
      </c>
      <c r="E4" s="18">
        <v>43891</v>
      </c>
      <c r="F4" s="18">
        <v>43922</v>
      </c>
      <c r="G4" s="18">
        <v>43952</v>
      </c>
      <c r="H4" s="18">
        <v>43983</v>
      </c>
      <c r="I4" s="18">
        <v>44013</v>
      </c>
      <c r="J4" s="18">
        <v>44044</v>
      </c>
      <c r="K4" s="18">
        <v>44075</v>
      </c>
      <c r="L4" s="18">
        <v>44105</v>
      </c>
      <c r="M4" s="18">
        <v>44136</v>
      </c>
      <c r="N4" s="18">
        <v>44166</v>
      </c>
      <c r="O4" s="18">
        <v>44197</v>
      </c>
      <c r="P4" s="18">
        <v>44228</v>
      </c>
      <c r="Q4" s="18">
        <v>44256</v>
      </c>
      <c r="R4" s="18">
        <v>44287</v>
      </c>
      <c r="S4" s="18">
        <v>44317</v>
      </c>
      <c r="T4" s="18">
        <v>44348</v>
      </c>
      <c r="U4" s="18">
        <v>44378</v>
      </c>
      <c r="V4" s="18">
        <v>44409</v>
      </c>
      <c r="W4" s="18">
        <v>44440</v>
      </c>
      <c r="X4" s="18">
        <v>44470</v>
      </c>
      <c r="Y4" s="19">
        <v>44501</v>
      </c>
      <c r="Z4" s="19">
        <v>44531</v>
      </c>
      <c r="AA4" s="19">
        <v>44562</v>
      </c>
      <c r="AB4" s="19">
        <v>44593</v>
      </c>
      <c r="AC4" s="19">
        <v>44621</v>
      </c>
    </row>
    <row r="5" spans="1:29">
      <c r="A5" s="6" t="s">
        <v>442</v>
      </c>
      <c r="B5" s="595" t="s">
        <v>443</v>
      </c>
      <c r="C5" s="14">
        <v>0</v>
      </c>
      <c r="D5" s="14">
        <v>0</v>
      </c>
      <c r="E5" s="14">
        <v>0</v>
      </c>
      <c r="F5" s="14">
        <v>0</v>
      </c>
      <c r="G5" s="14">
        <v>0</v>
      </c>
      <c r="H5" s="14">
        <v>0</v>
      </c>
      <c r="I5" s="14">
        <v>0</v>
      </c>
      <c r="J5" s="14">
        <v>0</v>
      </c>
      <c r="K5" s="14">
        <v>0</v>
      </c>
      <c r="L5" s="14">
        <v>0</v>
      </c>
      <c r="M5" s="14">
        <v>0</v>
      </c>
      <c r="N5" s="14">
        <v>0</v>
      </c>
      <c r="O5" s="14">
        <v>0</v>
      </c>
      <c r="P5" s="14">
        <v>0</v>
      </c>
      <c r="Q5" s="14">
        <v>0</v>
      </c>
      <c r="R5" s="14">
        <v>0</v>
      </c>
      <c r="S5" s="14">
        <v>0</v>
      </c>
      <c r="T5" s="14">
        <v>0</v>
      </c>
      <c r="U5" s="14">
        <v>0</v>
      </c>
      <c r="V5" s="14">
        <v>0</v>
      </c>
      <c r="W5" s="14">
        <v>0</v>
      </c>
      <c r="X5" s="14">
        <v>0</v>
      </c>
      <c r="Y5" s="14">
        <v>0</v>
      </c>
      <c r="Z5" s="14">
        <v>0</v>
      </c>
      <c r="AA5" s="14">
        <v>0</v>
      </c>
      <c r="AB5" s="14">
        <v>0</v>
      </c>
      <c r="AC5" s="315">
        <v>0</v>
      </c>
    </row>
    <row r="6" spans="1:29">
      <c r="A6" s="7" t="s">
        <v>444</v>
      </c>
      <c r="B6" s="15" t="s">
        <v>443</v>
      </c>
      <c r="C6">
        <v>0</v>
      </c>
      <c r="D6">
        <v>0</v>
      </c>
      <c r="E6">
        <v>0</v>
      </c>
      <c r="F6">
        <v>0</v>
      </c>
      <c r="G6">
        <v>0</v>
      </c>
      <c r="H6">
        <v>0</v>
      </c>
      <c r="I6">
        <v>0</v>
      </c>
      <c r="J6">
        <v>0</v>
      </c>
      <c r="K6">
        <v>0</v>
      </c>
      <c r="L6">
        <v>0</v>
      </c>
      <c r="M6">
        <v>0</v>
      </c>
      <c r="N6">
        <v>0</v>
      </c>
      <c r="O6">
        <v>0</v>
      </c>
      <c r="P6">
        <v>0</v>
      </c>
      <c r="Q6">
        <v>0</v>
      </c>
      <c r="R6">
        <v>0</v>
      </c>
      <c r="S6">
        <v>0</v>
      </c>
      <c r="T6">
        <v>0</v>
      </c>
      <c r="U6">
        <v>4.5</v>
      </c>
      <c r="V6">
        <v>4.5</v>
      </c>
      <c r="W6" s="317">
        <v>2</v>
      </c>
      <c r="X6" s="317">
        <v>2</v>
      </c>
      <c r="Y6">
        <v>0</v>
      </c>
      <c r="Z6">
        <v>0</v>
      </c>
      <c r="AA6">
        <v>0</v>
      </c>
      <c r="AB6">
        <v>0</v>
      </c>
      <c r="AC6" s="16">
        <v>0</v>
      </c>
    </row>
    <row r="7" spans="1:29">
      <c r="B7" s="15"/>
      <c r="AA7" s="596"/>
      <c r="AB7" s="596"/>
      <c r="AC7" s="16"/>
    </row>
    <row r="8" spans="1:29">
      <c r="A8" s="8" t="s">
        <v>445</v>
      </c>
      <c r="B8" s="597">
        <f>SUM(C8:AC8)</f>
        <v>13</v>
      </c>
      <c r="C8" s="62">
        <f t="shared" ref="C8:AC8" si="0">C6-C5</f>
        <v>0</v>
      </c>
      <c r="D8" s="62">
        <f t="shared" si="0"/>
        <v>0</v>
      </c>
      <c r="E8" s="62">
        <f t="shared" si="0"/>
        <v>0</v>
      </c>
      <c r="F8" s="62">
        <f t="shared" si="0"/>
        <v>0</v>
      </c>
      <c r="G8" s="62">
        <f t="shared" si="0"/>
        <v>0</v>
      </c>
      <c r="H8" s="62">
        <f t="shared" si="0"/>
        <v>0</v>
      </c>
      <c r="I8" s="62">
        <f t="shared" si="0"/>
        <v>0</v>
      </c>
      <c r="J8" s="62">
        <f t="shared" si="0"/>
        <v>0</v>
      </c>
      <c r="K8" s="62">
        <f t="shared" si="0"/>
        <v>0</v>
      </c>
      <c r="L8" s="62">
        <f t="shared" si="0"/>
        <v>0</v>
      </c>
      <c r="M8" s="62">
        <f t="shared" si="0"/>
        <v>0</v>
      </c>
      <c r="N8" s="62">
        <f t="shared" si="0"/>
        <v>0</v>
      </c>
      <c r="O8" s="62">
        <f t="shared" si="0"/>
        <v>0</v>
      </c>
      <c r="P8" s="62">
        <f t="shared" si="0"/>
        <v>0</v>
      </c>
      <c r="Q8" s="62">
        <f t="shared" si="0"/>
        <v>0</v>
      </c>
      <c r="R8" s="62">
        <f t="shared" si="0"/>
        <v>0</v>
      </c>
      <c r="S8" s="62">
        <f t="shared" si="0"/>
        <v>0</v>
      </c>
      <c r="T8" s="62">
        <f t="shared" si="0"/>
        <v>0</v>
      </c>
      <c r="U8" s="62">
        <f t="shared" si="0"/>
        <v>4.5</v>
      </c>
      <c r="V8" s="62">
        <f t="shared" si="0"/>
        <v>4.5</v>
      </c>
      <c r="W8" s="62">
        <f t="shared" si="0"/>
        <v>2</v>
      </c>
      <c r="X8" s="62">
        <f t="shared" si="0"/>
        <v>2</v>
      </c>
      <c r="Y8" s="62">
        <f t="shared" si="0"/>
        <v>0</v>
      </c>
      <c r="Z8" s="62">
        <f t="shared" si="0"/>
        <v>0</v>
      </c>
      <c r="AA8" s="62">
        <f t="shared" si="0"/>
        <v>0</v>
      </c>
      <c r="AB8" s="62">
        <f t="shared" si="0"/>
        <v>0</v>
      </c>
      <c r="AC8" s="63">
        <f t="shared" si="0"/>
        <v>0</v>
      </c>
    </row>
    <row r="9" spans="1:29" ht="15.75" thickBot="1">
      <c r="A9" s="5"/>
      <c r="N9" s="27"/>
    </row>
    <row r="10" spans="1:29">
      <c r="A10" s="28" t="s">
        <v>446</v>
      </c>
      <c r="B10" s="46">
        <v>150.59</v>
      </c>
      <c r="C10" s="9">
        <f>B10*11*30</f>
        <v>49694.7</v>
      </c>
      <c r="W10" s="479" t="s">
        <v>447</v>
      </c>
      <c r="X10" s="480"/>
      <c r="Y10" s="480"/>
      <c r="Z10" s="480"/>
      <c r="AA10" s="480"/>
      <c r="AB10" s="480"/>
      <c r="AC10" s="481"/>
    </row>
    <row r="11" spans="1:29">
      <c r="A11" s="28" t="s">
        <v>448</v>
      </c>
      <c r="B11">
        <v>27.07</v>
      </c>
      <c r="C11" s="9">
        <f>(B11*11*30)*0.5</f>
        <v>4466.5499999999993</v>
      </c>
      <c r="D11" t="s">
        <v>449</v>
      </c>
      <c r="G11" t="s">
        <v>450</v>
      </c>
      <c r="H11">
        <f>B8*30</f>
        <v>390</v>
      </c>
      <c r="W11" s="482"/>
      <c r="X11" s="483"/>
      <c r="Y11" s="483"/>
      <c r="Z11" s="483"/>
      <c r="AA11" s="483"/>
      <c r="AB11" s="483"/>
      <c r="AC11" s="484"/>
    </row>
    <row r="12" spans="1:29" ht="15.75" thickBot="1">
      <c r="A12" s="28" t="s">
        <v>451</v>
      </c>
      <c r="B12">
        <f>1250*1.1</f>
        <v>1375</v>
      </c>
      <c r="C12" s="9">
        <f>B12*(4/3)</f>
        <v>1833.3333333333333</v>
      </c>
      <c r="D12" s="12"/>
      <c r="W12" s="485"/>
      <c r="X12" s="486"/>
      <c r="Y12" s="486"/>
      <c r="Z12" s="486"/>
      <c r="AA12" s="486"/>
      <c r="AB12" s="486"/>
      <c r="AC12" s="487"/>
    </row>
    <row r="13" spans="1:29">
      <c r="A13" s="5"/>
      <c r="B13" s="10" t="s">
        <v>452</v>
      </c>
      <c r="C13" s="4">
        <f>SUM(C10:C12)*B8</f>
        <v>727929.58333333337</v>
      </c>
    </row>
    <row r="14" spans="1:29">
      <c r="A14" s="5"/>
      <c r="B14" s="10"/>
      <c r="C14" s="4"/>
    </row>
    <row r="15" spans="1:29">
      <c r="A15" s="69"/>
      <c r="B15" s="69"/>
      <c r="C15" s="69"/>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row>
    <row r="16" spans="1:29" ht="15.75" thickBot="1">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row>
    <row r="17" spans="1:29" ht="18" thickBot="1">
      <c r="A17" s="70" t="s">
        <v>453</v>
      </c>
    </row>
    <row r="18" spans="1:29">
      <c r="A18" s="5"/>
      <c r="B18" s="17" t="s">
        <v>441</v>
      </c>
      <c r="C18" s="18">
        <v>43831</v>
      </c>
      <c r="D18" s="18">
        <v>43862</v>
      </c>
      <c r="E18" s="18">
        <v>43891</v>
      </c>
      <c r="F18" s="18">
        <v>43922</v>
      </c>
      <c r="G18" s="18">
        <v>43952</v>
      </c>
      <c r="H18" s="18">
        <v>43983</v>
      </c>
      <c r="I18" s="18">
        <v>44013</v>
      </c>
      <c r="J18" s="18">
        <v>44044</v>
      </c>
      <c r="K18" s="18">
        <v>44075</v>
      </c>
      <c r="L18" s="18">
        <v>44105</v>
      </c>
      <c r="M18" s="18">
        <v>44136</v>
      </c>
      <c r="N18" s="18">
        <v>44166</v>
      </c>
      <c r="O18" s="18">
        <v>44197</v>
      </c>
      <c r="P18" s="18">
        <v>44228</v>
      </c>
      <c r="Q18" s="18">
        <v>44256</v>
      </c>
      <c r="R18" s="18">
        <v>44287</v>
      </c>
      <c r="S18" s="18">
        <v>44317</v>
      </c>
      <c r="T18" s="18">
        <v>44348</v>
      </c>
      <c r="U18" s="18">
        <v>44378</v>
      </c>
      <c r="V18" s="18">
        <v>44409</v>
      </c>
      <c r="W18" s="18">
        <v>44440</v>
      </c>
      <c r="X18" s="18">
        <v>44470</v>
      </c>
      <c r="Y18" s="19">
        <v>44501</v>
      </c>
      <c r="Z18" s="19">
        <v>44531</v>
      </c>
      <c r="AA18" s="19">
        <v>44562</v>
      </c>
      <c r="AB18" s="19">
        <v>44593</v>
      </c>
      <c r="AC18" s="19">
        <v>44621</v>
      </c>
    </row>
    <row r="19" spans="1:29">
      <c r="A19" s="6" t="s">
        <v>442</v>
      </c>
      <c r="B19" s="595" t="s">
        <v>454</v>
      </c>
      <c r="C19" s="14">
        <v>0</v>
      </c>
      <c r="D19" s="14">
        <v>0</v>
      </c>
      <c r="E19" s="14">
        <v>0</v>
      </c>
      <c r="F19" s="14">
        <v>0</v>
      </c>
      <c r="G19" s="14">
        <v>0</v>
      </c>
      <c r="H19" s="14">
        <v>0</v>
      </c>
      <c r="I19" s="14">
        <v>0</v>
      </c>
      <c r="J19" s="14">
        <v>0</v>
      </c>
      <c r="K19" s="14">
        <v>0</v>
      </c>
      <c r="L19" s="14">
        <v>0</v>
      </c>
      <c r="M19" s="14">
        <v>0</v>
      </c>
      <c r="N19" s="14">
        <v>0</v>
      </c>
      <c r="O19" s="14">
        <v>0</v>
      </c>
      <c r="P19" s="14">
        <v>0</v>
      </c>
      <c r="Q19" s="14">
        <v>0</v>
      </c>
      <c r="R19" s="14">
        <v>0</v>
      </c>
      <c r="S19" s="14">
        <v>0</v>
      </c>
      <c r="T19" s="14">
        <v>0</v>
      </c>
      <c r="U19" s="14">
        <v>0</v>
      </c>
      <c r="V19" s="14">
        <v>0</v>
      </c>
      <c r="W19" s="14">
        <v>0</v>
      </c>
      <c r="X19" s="14">
        <v>0</v>
      </c>
      <c r="Y19" s="14">
        <v>0</v>
      </c>
      <c r="Z19" s="14">
        <v>0</v>
      </c>
      <c r="AA19" s="14">
        <v>0</v>
      </c>
      <c r="AB19" s="14">
        <v>0</v>
      </c>
      <c r="AC19" s="315">
        <v>0</v>
      </c>
    </row>
    <row r="20" spans="1:29">
      <c r="A20" s="7" t="s">
        <v>444</v>
      </c>
      <c r="B20" s="15" t="s">
        <v>454</v>
      </c>
      <c r="C20">
        <v>0</v>
      </c>
      <c r="D20">
        <v>0</v>
      </c>
      <c r="E20">
        <v>0</v>
      </c>
      <c r="F20">
        <v>0</v>
      </c>
      <c r="G20">
        <v>0</v>
      </c>
      <c r="H20">
        <v>0</v>
      </c>
      <c r="I20">
        <v>0</v>
      </c>
      <c r="J20">
        <v>0</v>
      </c>
      <c r="K20">
        <v>0</v>
      </c>
      <c r="L20">
        <v>0</v>
      </c>
      <c r="M20">
        <v>0</v>
      </c>
      <c r="N20">
        <v>0</v>
      </c>
      <c r="O20">
        <v>0</v>
      </c>
      <c r="P20">
        <v>0</v>
      </c>
      <c r="Q20">
        <v>0</v>
      </c>
      <c r="R20">
        <v>0</v>
      </c>
      <c r="S20">
        <v>0</v>
      </c>
      <c r="T20">
        <v>0</v>
      </c>
      <c r="U20">
        <v>2</v>
      </c>
      <c r="V20">
        <v>2</v>
      </c>
      <c r="W20">
        <v>0</v>
      </c>
      <c r="X20">
        <v>0</v>
      </c>
      <c r="Y20">
        <v>0</v>
      </c>
      <c r="Z20">
        <v>0</v>
      </c>
      <c r="AA20">
        <v>0</v>
      </c>
      <c r="AB20">
        <v>0</v>
      </c>
      <c r="AC20" s="16">
        <v>0</v>
      </c>
    </row>
    <row r="21" spans="1:29">
      <c r="A21" s="5"/>
      <c r="B21" s="15"/>
      <c r="AA21" s="596"/>
      <c r="AB21" s="596"/>
      <c r="AC21" s="16"/>
    </row>
    <row r="22" spans="1:29">
      <c r="A22" s="8" t="s">
        <v>445</v>
      </c>
      <c r="B22" s="597">
        <f>SUM(C22:AC22)</f>
        <v>4</v>
      </c>
      <c r="C22" s="62">
        <f t="shared" ref="C22:Z22" si="1">C20-C19</f>
        <v>0</v>
      </c>
      <c r="D22" s="62">
        <f t="shared" si="1"/>
        <v>0</v>
      </c>
      <c r="E22" s="62">
        <f t="shared" si="1"/>
        <v>0</v>
      </c>
      <c r="F22" s="62">
        <f t="shared" si="1"/>
        <v>0</v>
      </c>
      <c r="G22" s="62">
        <f t="shared" si="1"/>
        <v>0</v>
      </c>
      <c r="H22" s="62">
        <f t="shared" si="1"/>
        <v>0</v>
      </c>
      <c r="I22" s="62">
        <f t="shared" si="1"/>
        <v>0</v>
      </c>
      <c r="J22" s="62">
        <f t="shared" si="1"/>
        <v>0</v>
      </c>
      <c r="K22" s="62">
        <f t="shared" si="1"/>
        <v>0</v>
      </c>
      <c r="L22" s="62">
        <f t="shared" si="1"/>
        <v>0</v>
      </c>
      <c r="M22" s="62">
        <f t="shared" si="1"/>
        <v>0</v>
      </c>
      <c r="N22" s="62">
        <f t="shared" si="1"/>
        <v>0</v>
      </c>
      <c r="O22" s="62">
        <f t="shared" si="1"/>
        <v>0</v>
      </c>
      <c r="P22" s="62">
        <f t="shared" si="1"/>
        <v>0</v>
      </c>
      <c r="Q22" s="62">
        <f t="shared" si="1"/>
        <v>0</v>
      </c>
      <c r="R22" s="62">
        <f t="shared" si="1"/>
        <v>0</v>
      </c>
      <c r="S22" s="62">
        <f t="shared" si="1"/>
        <v>0</v>
      </c>
      <c r="T22" s="62">
        <f t="shared" si="1"/>
        <v>0</v>
      </c>
      <c r="U22" s="62">
        <f t="shared" si="1"/>
        <v>2</v>
      </c>
      <c r="V22" s="62">
        <f t="shared" si="1"/>
        <v>2</v>
      </c>
      <c r="W22" s="62">
        <f t="shared" si="1"/>
        <v>0</v>
      </c>
      <c r="X22" s="62">
        <f t="shared" si="1"/>
        <v>0</v>
      </c>
      <c r="Y22" s="62">
        <f t="shared" si="1"/>
        <v>0</v>
      </c>
      <c r="Z22" s="63">
        <f t="shared" si="1"/>
        <v>0</v>
      </c>
      <c r="AA22" s="62">
        <f t="shared" ref="AA22:AC22" si="2">AA20-AA19</f>
        <v>0</v>
      </c>
      <c r="AB22" s="62">
        <f t="shared" si="2"/>
        <v>0</v>
      </c>
      <c r="AC22" s="63">
        <f t="shared" si="2"/>
        <v>0</v>
      </c>
    </row>
    <row r="23" spans="1:29">
      <c r="A23" s="5"/>
      <c r="E23" s="27"/>
    </row>
    <row r="24" spans="1:29">
      <c r="A24" s="28" t="s">
        <v>446</v>
      </c>
      <c r="B24">
        <v>150.59</v>
      </c>
      <c r="C24" s="9">
        <f>B24*11*30</f>
        <v>49694.7</v>
      </c>
    </row>
    <row r="25" spans="1:29">
      <c r="A25" s="28" t="s">
        <v>448</v>
      </c>
      <c r="B25">
        <v>27.07</v>
      </c>
      <c r="C25" s="9">
        <f>B25*11*30</f>
        <v>8933.0999999999985</v>
      </c>
      <c r="G25" t="s">
        <v>450</v>
      </c>
      <c r="H25">
        <f>B22*30</f>
        <v>120</v>
      </c>
    </row>
    <row r="26" spans="1:29">
      <c r="A26" s="28" t="s">
        <v>451</v>
      </c>
      <c r="B26">
        <f>1250*1.1</f>
        <v>1375</v>
      </c>
      <c r="C26" s="9">
        <f>B26*(4/3)</f>
        <v>1833.3333333333333</v>
      </c>
      <c r="D26" s="12"/>
    </row>
    <row r="27" spans="1:29">
      <c r="A27" s="5"/>
      <c r="B27" s="10" t="s">
        <v>452</v>
      </c>
      <c r="C27" s="4">
        <f>SUM(C24:C26)*B22</f>
        <v>241844.53333333333</v>
      </c>
    </row>
    <row r="28" spans="1:29">
      <c r="A28" s="5"/>
      <c r="B28" s="10"/>
      <c r="C28" s="4"/>
    </row>
    <row r="29" spans="1:29">
      <c r="A29" s="66"/>
      <c r="B29" s="67"/>
      <c r="C29" s="68"/>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row>
    <row r="30" spans="1:29" ht="15.75" thickBot="1">
      <c r="A30" s="66"/>
      <c r="B30" s="67"/>
      <c r="C30" s="68"/>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row>
    <row r="31" spans="1:29" ht="18" thickBot="1">
      <c r="A31" s="70" t="s">
        <v>455</v>
      </c>
      <c r="B31" s="10"/>
      <c r="C31" s="4"/>
    </row>
    <row r="32" spans="1:29">
      <c r="A32" s="5"/>
      <c r="B32" s="17" t="s">
        <v>441</v>
      </c>
      <c r="C32" s="18">
        <v>43831</v>
      </c>
      <c r="D32" s="18">
        <v>43862</v>
      </c>
      <c r="E32" s="18">
        <v>43891</v>
      </c>
      <c r="F32" s="18">
        <v>43922</v>
      </c>
      <c r="G32" s="18">
        <v>43952</v>
      </c>
      <c r="H32" s="18">
        <v>43983</v>
      </c>
      <c r="I32" s="18">
        <v>44013</v>
      </c>
      <c r="J32" s="18">
        <v>44044</v>
      </c>
      <c r="K32" s="18">
        <v>44075</v>
      </c>
      <c r="L32" s="18">
        <v>44105</v>
      </c>
      <c r="M32" s="18">
        <v>44136</v>
      </c>
      <c r="N32" s="18">
        <v>44166</v>
      </c>
      <c r="O32" s="18">
        <v>44197</v>
      </c>
      <c r="P32" s="18">
        <v>44228</v>
      </c>
      <c r="Q32" s="18">
        <v>44256</v>
      </c>
      <c r="R32" s="18">
        <v>44287</v>
      </c>
      <c r="S32" s="18">
        <v>44317</v>
      </c>
      <c r="T32" s="18">
        <v>44348</v>
      </c>
      <c r="U32" s="18">
        <v>44378</v>
      </c>
      <c r="V32" s="18">
        <v>44409</v>
      </c>
      <c r="W32" s="18">
        <v>44440</v>
      </c>
      <c r="X32" s="18">
        <v>44470</v>
      </c>
      <c r="Y32" s="19">
        <v>44501</v>
      </c>
      <c r="Z32" s="19">
        <v>44531</v>
      </c>
      <c r="AA32" s="19">
        <v>44562</v>
      </c>
      <c r="AB32" s="19">
        <v>44593</v>
      </c>
      <c r="AC32" s="19">
        <v>44621</v>
      </c>
    </row>
    <row r="33" spans="1:29">
      <c r="A33" s="6" t="s">
        <v>442</v>
      </c>
      <c r="B33" s="595" t="s">
        <v>456</v>
      </c>
      <c r="C33" s="14">
        <v>0</v>
      </c>
      <c r="D33" s="14">
        <v>0</v>
      </c>
      <c r="E33" s="14">
        <v>0</v>
      </c>
      <c r="F33" s="14">
        <v>0</v>
      </c>
      <c r="G33" s="14">
        <v>0</v>
      </c>
      <c r="H33" s="14">
        <v>0</v>
      </c>
      <c r="I33" s="14">
        <v>0</v>
      </c>
      <c r="J33" s="14">
        <v>0</v>
      </c>
      <c r="K33" s="14">
        <v>0</v>
      </c>
      <c r="L33" s="14">
        <v>0</v>
      </c>
      <c r="M33" s="14">
        <v>0</v>
      </c>
      <c r="N33" s="14">
        <v>0</v>
      </c>
      <c r="O33" s="14">
        <v>0</v>
      </c>
      <c r="P33" s="14">
        <v>0</v>
      </c>
      <c r="Q33" s="14">
        <v>0</v>
      </c>
      <c r="R33" s="14">
        <v>0</v>
      </c>
      <c r="S33" s="14">
        <v>0</v>
      </c>
      <c r="T33" s="14">
        <v>0</v>
      </c>
      <c r="U33" s="14">
        <v>0</v>
      </c>
      <c r="V33" s="14">
        <v>0</v>
      </c>
      <c r="W33" s="14">
        <v>0</v>
      </c>
      <c r="X33" s="14">
        <v>0</v>
      </c>
      <c r="Y33" s="14">
        <v>0</v>
      </c>
      <c r="Z33" s="14">
        <v>0</v>
      </c>
      <c r="AA33" s="14">
        <v>0</v>
      </c>
      <c r="AB33" s="14">
        <v>0</v>
      </c>
      <c r="AC33" s="315">
        <v>0</v>
      </c>
    </row>
    <row r="34" spans="1:29">
      <c r="A34" s="7" t="s">
        <v>444</v>
      </c>
      <c r="B34" s="15" t="s">
        <v>456</v>
      </c>
      <c r="C34">
        <v>0</v>
      </c>
      <c r="D34">
        <v>0</v>
      </c>
      <c r="E34">
        <v>0</v>
      </c>
      <c r="F34">
        <v>0</v>
      </c>
      <c r="G34">
        <v>0</v>
      </c>
      <c r="H34">
        <v>0</v>
      </c>
      <c r="I34">
        <v>0</v>
      </c>
      <c r="J34">
        <v>0</v>
      </c>
      <c r="K34">
        <v>0</v>
      </c>
      <c r="L34">
        <v>0</v>
      </c>
      <c r="M34">
        <v>0</v>
      </c>
      <c r="N34">
        <v>0</v>
      </c>
      <c r="O34">
        <v>0</v>
      </c>
      <c r="P34">
        <v>0</v>
      </c>
      <c r="Q34">
        <v>0</v>
      </c>
      <c r="R34">
        <v>0</v>
      </c>
      <c r="S34">
        <v>0</v>
      </c>
      <c r="T34">
        <v>0</v>
      </c>
      <c r="U34">
        <v>2</v>
      </c>
      <c r="V34">
        <v>2</v>
      </c>
      <c r="W34">
        <v>0</v>
      </c>
      <c r="X34">
        <v>0</v>
      </c>
      <c r="Y34">
        <v>0</v>
      </c>
      <c r="Z34">
        <v>0</v>
      </c>
      <c r="AA34">
        <v>0</v>
      </c>
      <c r="AB34">
        <v>0</v>
      </c>
      <c r="AC34" s="16">
        <v>0</v>
      </c>
    </row>
    <row r="35" spans="1:29">
      <c r="A35" s="5"/>
      <c r="B35" s="15"/>
      <c r="AB35" s="596"/>
      <c r="AC35" s="16"/>
    </row>
    <row r="36" spans="1:29">
      <c r="A36" s="8" t="s">
        <v>445</v>
      </c>
      <c r="B36" s="597">
        <f>SUM(C36:AC36)</f>
        <v>4</v>
      </c>
      <c r="C36" s="62">
        <f t="shared" ref="C36:AC36" si="3">C34-C33</f>
        <v>0</v>
      </c>
      <c r="D36" s="62">
        <f t="shared" si="3"/>
        <v>0</v>
      </c>
      <c r="E36" s="62">
        <f t="shared" si="3"/>
        <v>0</v>
      </c>
      <c r="F36" s="62">
        <f t="shared" si="3"/>
        <v>0</v>
      </c>
      <c r="G36" s="62">
        <f t="shared" si="3"/>
        <v>0</v>
      </c>
      <c r="H36" s="62">
        <f t="shared" si="3"/>
        <v>0</v>
      </c>
      <c r="I36" s="62">
        <f t="shared" si="3"/>
        <v>0</v>
      </c>
      <c r="J36" s="62">
        <f t="shared" si="3"/>
        <v>0</v>
      </c>
      <c r="K36" s="62">
        <f t="shared" si="3"/>
        <v>0</v>
      </c>
      <c r="L36" s="62">
        <f t="shared" si="3"/>
        <v>0</v>
      </c>
      <c r="M36" s="62">
        <f t="shared" si="3"/>
        <v>0</v>
      </c>
      <c r="N36" s="62">
        <f t="shared" si="3"/>
        <v>0</v>
      </c>
      <c r="O36" s="62">
        <f t="shared" si="3"/>
        <v>0</v>
      </c>
      <c r="P36" s="62">
        <f t="shared" si="3"/>
        <v>0</v>
      </c>
      <c r="Q36" s="62">
        <f t="shared" si="3"/>
        <v>0</v>
      </c>
      <c r="R36" s="62">
        <f t="shared" si="3"/>
        <v>0</v>
      </c>
      <c r="S36" s="62">
        <f t="shared" si="3"/>
        <v>0</v>
      </c>
      <c r="T36" s="62">
        <f t="shared" si="3"/>
        <v>0</v>
      </c>
      <c r="U36" s="62">
        <f t="shared" si="3"/>
        <v>2</v>
      </c>
      <c r="V36" s="62">
        <f t="shared" si="3"/>
        <v>2</v>
      </c>
      <c r="W36" s="62">
        <f t="shared" si="3"/>
        <v>0</v>
      </c>
      <c r="X36" s="62">
        <f t="shared" si="3"/>
        <v>0</v>
      </c>
      <c r="Y36" s="62">
        <f t="shared" si="3"/>
        <v>0</v>
      </c>
      <c r="Z36" s="63">
        <f t="shared" si="3"/>
        <v>0</v>
      </c>
      <c r="AA36" s="62">
        <f t="shared" si="3"/>
        <v>0</v>
      </c>
      <c r="AB36" s="62">
        <f t="shared" si="3"/>
        <v>0</v>
      </c>
      <c r="AC36" s="63">
        <f t="shared" si="3"/>
        <v>0</v>
      </c>
    </row>
    <row r="37" spans="1:29">
      <c r="A37" s="5"/>
      <c r="E37" s="27"/>
    </row>
    <row r="38" spans="1:29">
      <c r="A38" s="28" t="s">
        <v>446</v>
      </c>
      <c r="B38">
        <v>150.59</v>
      </c>
      <c r="C38" s="9">
        <f>B38*11*30</f>
        <v>49694.7</v>
      </c>
    </row>
    <row r="39" spans="1:29">
      <c r="A39" s="28" t="s">
        <v>448</v>
      </c>
      <c r="B39">
        <v>27.07</v>
      </c>
      <c r="C39" s="9">
        <f>B39*11*30</f>
        <v>8933.0999999999985</v>
      </c>
      <c r="G39" t="s">
        <v>450</v>
      </c>
      <c r="H39">
        <f>B36*30</f>
        <v>120</v>
      </c>
    </row>
    <row r="40" spans="1:29">
      <c r="A40" s="28" t="s">
        <v>451</v>
      </c>
      <c r="B40">
        <f>1250*1.1</f>
        <v>1375</v>
      </c>
      <c r="C40" s="9">
        <f>B40*(4/3)</f>
        <v>1833.3333333333333</v>
      </c>
      <c r="D40" s="12"/>
    </row>
    <row r="41" spans="1:29">
      <c r="A41" s="5"/>
      <c r="B41" s="10" t="s">
        <v>452</v>
      </c>
      <c r="C41" s="4">
        <f>SUM(C38:C40)*B36</f>
        <v>241844.53333333333</v>
      </c>
    </row>
    <row r="42" spans="1:29">
      <c r="A42" s="5"/>
      <c r="B42" s="10"/>
      <c r="C42" s="4"/>
    </row>
    <row r="43" spans="1:29">
      <c r="A43" s="66"/>
      <c r="B43" s="67"/>
      <c r="C43" s="68"/>
      <c r="D43" s="69"/>
      <c r="E43" s="69"/>
      <c r="F43" s="69"/>
      <c r="G43" s="69"/>
      <c r="H43" s="69"/>
      <c r="I43" s="69"/>
      <c r="J43" s="69"/>
      <c r="K43" s="69"/>
      <c r="L43" s="69"/>
      <c r="M43" s="69"/>
      <c r="N43" s="69"/>
      <c r="O43" s="69"/>
      <c r="P43" s="69"/>
      <c r="Q43" s="69"/>
      <c r="R43" s="69"/>
      <c r="S43" s="69"/>
      <c r="T43" s="69"/>
      <c r="U43" s="69"/>
      <c r="V43" s="69"/>
      <c r="W43" s="69"/>
      <c r="X43" s="69"/>
      <c r="Y43" s="69"/>
      <c r="Z43" s="69"/>
      <c r="AA43" s="69"/>
      <c r="AB43" s="69"/>
      <c r="AC43" s="69"/>
    </row>
    <row r="44" spans="1:29" ht="15.75" thickBot="1">
      <c r="A44" s="66"/>
      <c r="B44" s="67"/>
      <c r="C44" s="68"/>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row>
    <row r="45" spans="1:29" ht="18" thickBot="1">
      <c r="A45" s="70" t="s">
        <v>457</v>
      </c>
      <c r="B45" s="10"/>
      <c r="C45" s="4"/>
    </row>
    <row r="46" spans="1:29">
      <c r="A46" s="5"/>
      <c r="B46" s="17" t="s">
        <v>441</v>
      </c>
      <c r="C46" s="18">
        <v>43831</v>
      </c>
      <c r="D46" s="18">
        <v>43862</v>
      </c>
      <c r="E46" s="18">
        <v>43891</v>
      </c>
      <c r="F46" s="18">
        <v>43922</v>
      </c>
      <c r="G46" s="18">
        <v>43952</v>
      </c>
      <c r="H46" s="18">
        <v>43983</v>
      </c>
      <c r="I46" s="18">
        <v>44013</v>
      </c>
      <c r="J46" s="18">
        <v>44044</v>
      </c>
      <c r="K46" s="18">
        <v>44075</v>
      </c>
      <c r="L46" s="18">
        <v>44105</v>
      </c>
      <c r="M46" s="18">
        <v>44136</v>
      </c>
      <c r="N46" s="18">
        <v>44166</v>
      </c>
      <c r="O46" s="18">
        <v>44197</v>
      </c>
      <c r="P46" s="18">
        <v>44228</v>
      </c>
      <c r="Q46" s="18">
        <v>44256</v>
      </c>
      <c r="R46" s="18">
        <v>44287</v>
      </c>
      <c r="S46" s="18">
        <v>44317</v>
      </c>
      <c r="T46" s="18">
        <v>44348</v>
      </c>
      <c r="U46" s="18">
        <v>44378</v>
      </c>
      <c r="V46" s="18">
        <v>44409</v>
      </c>
      <c r="W46" s="18">
        <v>44440</v>
      </c>
      <c r="X46" s="18">
        <v>44470</v>
      </c>
      <c r="Y46" s="19">
        <v>44501</v>
      </c>
      <c r="Z46" s="19">
        <v>44531</v>
      </c>
      <c r="AA46" s="19">
        <v>44562</v>
      </c>
      <c r="AB46" s="19">
        <v>44593</v>
      </c>
      <c r="AC46" s="19">
        <v>44621</v>
      </c>
    </row>
    <row r="47" spans="1:29">
      <c r="A47" s="6" t="s">
        <v>442</v>
      </c>
      <c r="B47" s="595" t="s">
        <v>458</v>
      </c>
      <c r="C47" s="14">
        <v>0</v>
      </c>
      <c r="D47" s="14">
        <v>0</v>
      </c>
      <c r="E47" s="14">
        <v>0</v>
      </c>
      <c r="F47" s="14">
        <v>0</v>
      </c>
      <c r="G47" s="14">
        <v>0</v>
      </c>
      <c r="H47" s="14">
        <v>0</v>
      </c>
      <c r="I47" s="14">
        <v>0</v>
      </c>
      <c r="J47" s="14">
        <v>0</v>
      </c>
      <c r="K47" s="14">
        <v>0</v>
      </c>
      <c r="L47" s="14">
        <v>0</v>
      </c>
      <c r="M47" s="14">
        <v>0</v>
      </c>
      <c r="N47" s="14">
        <v>0</v>
      </c>
      <c r="O47" s="14">
        <v>0</v>
      </c>
      <c r="P47" s="14">
        <v>0</v>
      </c>
      <c r="Q47" s="14">
        <v>0</v>
      </c>
      <c r="R47" s="14">
        <v>0</v>
      </c>
      <c r="S47" s="14">
        <v>0</v>
      </c>
      <c r="T47" s="14">
        <v>0</v>
      </c>
      <c r="U47" s="14">
        <v>0</v>
      </c>
      <c r="V47" s="14">
        <v>0</v>
      </c>
      <c r="W47" s="14">
        <v>0</v>
      </c>
      <c r="X47" s="14">
        <v>0</v>
      </c>
      <c r="Y47" s="14">
        <v>0</v>
      </c>
      <c r="Z47" s="14">
        <v>0</v>
      </c>
      <c r="AA47" s="14">
        <v>0</v>
      </c>
      <c r="AB47" s="14">
        <v>0</v>
      </c>
      <c r="AC47" s="315">
        <v>0</v>
      </c>
    </row>
    <row r="48" spans="1:29">
      <c r="A48" s="7" t="s">
        <v>444</v>
      </c>
      <c r="B48" s="15" t="s">
        <v>458</v>
      </c>
      <c r="C48">
        <v>0</v>
      </c>
      <c r="D48">
        <v>0</v>
      </c>
      <c r="E48">
        <v>0</v>
      </c>
      <c r="F48">
        <v>0</v>
      </c>
      <c r="G48">
        <v>0</v>
      </c>
      <c r="H48">
        <v>0</v>
      </c>
      <c r="I48">
        <v>0</v>
      </c>
      <c r="J48">
        <v>0</v>
      </c>
      <c r="K48">
        <v>0</v>
      </c>
      <c r="L48">
        <v>0</v>
      </c>
      <c r="M48">
        <v>0</v>
      </c>
      <c r="N48">
        <v>0</v>
      </c>
      <c r="O48">
        <v>0</v>
      </c>
      <c r="P48">
        <v>0</v>
      </c>
      <c r="Q48">
        <v>0</v>
      </c>
      <c r="R48">
        <v>0</v>
      </c>
      <c r="S48">
        <v>0</v>
      </c>
      <c r="T48">
        <v>0</v>
      </c>
      <c r="U48">
        <v>2</v>
      </c>
      <c r="V48">
        <v>2</v>
      </c>
      <c r="W48">
        <v>0</v>
      </c>
      <c r="X48">
        <v>0</v>
      </c>
      <c r="Y48">
        <v>0</v>
      </c>
      <c r="Z48">
        <v>0</v>
      </c>
      <c r="AA48">
        <v>0</v>
      </c>
      <c r="AB48">
        <v>0</v>
      </c>
      <c r="AC48" s="16">
        <v>0</v>
      </c>
    </row>
    <row r="49" spans="1:29">
      <c r="A49" s="5"/>
      <c r="B49" s="15"/>
      <c r="AA49" s="596"/>
      <c r="AB49" s="596"/>
      <c r="AC49" s="16"/>
    </row>
    <row r="50" spans="1:29">
      <c r="A50" s="8" t="s">
        <v>445</v>
      </c>
      <c r="B50" s="597">
        <f>SUM(C50:AC50)</f>
        <v>4</v>
      </c>
      <c r="C50" s="62">
        <f t="shared" ref="C50:AC50" si="4">C48-C47</f>
        <v>0</v>
      </c>
      <c r="D50" s="62">
        <f t="shared" si="4"/>
        <v>0</v>
      </c>
      <c r="E50" s="62">
        <f t="shared" si="4"/>
        <v>0</v>
      </c>
      <c r="F50" s="62">
        <f t="shared" si="4"/>
        <v>0</v>
      </c>
      <c r="G50" s="62">
        <f t="shared" si="4"/>
        <v>0</v>
      </c>
      <c r="H50" s="62">
        <f t="shared" si="4"/>
        <v>0</v>
      </c>
      <c r="I50" s="62">
        <f t="shared" si="4"/>
        <v>0</v>
      </c>
      <c r="J50" s="62">
        <f t="shared" si="4"/>
        <v>0</v>
      </c>
      <c r="K50" s="62">
        <f t="shared" si="4"/>
        <v>0</v>
      </c>
      <c r="L50" s="62">
        <f t="shared" si="4"/>
        <v>0</v>
      </c>
      <c r="M50" s="62">
        <f t="shared" si="4"/>
        <v>0</v>
      </c>
      <c r="N50" s="62">
        <f t="shared" si="4"/>
        <v>0</v>
      </c>
      <c r="O50" s="62">
        <f t="shared" si="4"/>
        <v>0</v>
      </c>
      <c r="P50" s="62">
        <f t="shared" si="4"/>
        <v>0</v>
      </c>
      <c r="Q50" s="62">
        <f t="shared" si="4"/>
        <v>0</v>
      </c>
      <c r="R50" s="62">
        <f t="shared" si="4"/>
        <v>0</v>
      </c>
      <c r="S50" s="62">
        <f t="shared" si="4"/>
        <v>0</v>
      </c>
      <c r="T50" s="62">
        <f t="shared" si="4"/>
        <v>0</v>
      </c>
      <c r="U50" s="62">
        <f t="shared" si="4"/>
        <v>2</v>
      </c>
      <c r="V50" s="62">
        <f t="shared" si="4"/>
        <v>2</v>
      </c>
      <c r="W50" s="62">
        <f t="shared" si="4"/>
        <v>0</v>
      </c>
      <c r="X50" s="62">
        <f t="shared" si="4"/>
        <v>0</v>
      </c>
      <c r="Y50" s="62">
        <f t="shared" si="4"/>
        <v>0</v>
      </c>
      <c r="Z50" s="63">
        <f t="shared" si="4"/>
        <v>0</v>
      </c>
      <c r="AA50" s="316">
        <f t="shared" si="4"/>
        <v>0</v>
      </c>
      <c r="AB50" s="62">
        <f t="shared" si="4"/>
        <v>0</v>
      </c>
      <c r="AC50" s="63">
        <f t="shared" si="4"/>
        <v>0</v>
      </c>
    </row>
    <row r="51" spans="1:29">
      <c r="A51" s="5"/>
      <c r="H51" s="27"/>
    </row>
    <row r="52" spans="1:29">
      <c r="A52" s="28" t="s">
        <v>446</v>
      </c>
      <c r="B52">
        <v>150.59</v>
      </c>
      <c r="C52" s="9">
        <f>B52*11*30</f>
        <v>49694.7</v>
      </c>
    </row>
    <row r="53" spans="1:29">
      <c r="A53" s="28" t="s">
        <v>448</v>
      </c>
      <c r="B53">
        <v>27.07</v>
      </c>
      <c r="C53" s="9">
        <f>B53*11*30</f>
        <v>8933.0999999999985</v>
      </c>
      <c r="G53" t="s">
        <v>450</v>
      </c>
      <c r="H53">
        <f>B50*30</f>
        <v>120</v>
      </c>
    </row>
    <row r="54" spans="1:29">
      <c r="A54" s="28" t="s">
        <v>451</v>
      </c>
      <c r="B54">
        <f>1250*1.1</f>
        <v>1375</v>
      </c>
      <c r="C54" s="9">
        <f>B54*(4/3)</f>
        <v>1833.3333333333333</v>
      </c>
      <c r="D54" s="12"/>
    </row>
    <row r="55" spans="1:29">
      <c r="A55" s="5"/>
      <c r="B55" s="10" t="s">
        <v>452</v>
      </c>
      <c r="C55" s="4">
        <f>SUM(C52:C54)*B50</f>
        <v>241844.53333333333</v>
      </c>
    </row>
    <row r="56" spans="1:29">
      <c r="A56" s="5"/>
      <c r="B56" s="10"/>
      <c r="C56" s="4"/>
    </row>
    <row r="57" spans="1:29">
      <c r="A57" s="66"/>
      <c r="B57" s="67"/>
      <c r="C57" s="68"/>
      <c r="D57" s="69"/>
      <c r="E57" s="69"/>
      <c r="F57" s="69"/>
      <c r="G57" s="69"/>
      <c r="H57" s="69"/>
      <c r="I57" s="69"/>
      <c r="J57" s="69"/>
      <c r="K57" s="69"/>
      <c r="L57" s="69"/>
      <c r="M57" s="69"/>
      <c r="N57" s="69"/>
      <c r="O57" s="69"/>
      <c r="P57" s="69"/>
      <c r="Q57" s="69"/>
      <c r="R57" s="69"/>
      <c r="S57" s="69"/>
      <c r="T57" s="69"/>
      <c r="U57" s="69"/>
      <c r="V57" s="69"/>
      <c r="W57" s="69"/>
      <c r="X57" s="69"/>
      <c r="Y57" s="69"/>
      <c r="Z57" s="69"/>
      <c r="AA57" s="69"/>
      <c r="AB57" s="69"/>
      <c r="AC57" s="69"/>
    </row>
    <row r="58" spans="1:29" ht="15.75" thickBot="1">
      <c r="A58" s="66"/>
      <c r="B58" s="67"/>
      <c r="C58" s="68"/>
      <c r="D58" s="69"/>
      <c r="E58" s="69"/>
      <c r="F58" s="69"/>
      <c r="G58" s="69"/>
      <c r="H58" s="69"/>
      <c r="I58" s="69"/>
      <c r="J58" s="69"/>
      <c r="K58" s="69"/>
      <c r="L58" s="69"/>
      <c r="M58" s="69"/>
      <c r="N58" s="69"/>
      <c r="O58" s="69"/>
      <c r="P58" s="69"/>
      <c r="Q58" s="69"/>
      <c r="R58" s="69"/>
      <c r="S58" s="69"/>
      <c r="T58" s="69"/>
      <c r="U58" s="69"/>
      <c r="V58" s="69"/>
      <c r="W58" s="69"/>
      <c r="X58" s="69"/>
      <c r="Y58" s="69"/>
      <c r="Z58" s="69"/>
      <c r="AA58" s="69"/>
      <c r="AB58" s="69"/>
      <c r="AC58" s="69"/>
    </row>
    <row r="59" spans="1:29" ht="18" thickBot="1">
      <c r="A59" s="70" t="s">
        <v>459</v>
      </c>
      <c r="B59" s="10"/>
      <c r="C59" s="4"/>
    </row>
    <row r="60" spans="1:29">
      <c r="A60" s="5"/>
      <c r="B60" s="17" t="s">
        <v>441</v>
      </c>
      <c r="C60" s="18">
        <v>43831</v>
      </c>
      <c r="D60" s="18">
        <v>43862</v>
      </c>
      <c r="E60" s="18">
        <v>43891</v>
      </c>
      <c r="F60" s="18">
        <v>43922</v>
      </c>
      <c r="G60" s="18">
        <v>43952</v>
      </c>
      <c r="H60" s="18">
        <v>43983</v>
      </c>
      <c r="I60" s="18">
        <v>44013</v>
      </c>
      <c r="J60" s="18">
        <v>44044</v>
      </c>
      <c r="K60" s="18">
        <v>44075</v>
      </c>
      <c r="L60" s="18">
        <v>44105</v>
      </c>
      <c r="M60" s="18">
        <v>44136</v>
      </c>
      <c r="N60" s="18">
        <v>44166</v>
      </c>
      <c r="O60" s="18">
        <v>44197</v>
      </c>
      <c r="P60" s="18">
        <v>44228</v>
      </c>
      <c r="Q60" s="18">
        <v>44256</v>
      </c>
      <c r="R60" s="18">
        <v>44287</v>
      </c>
      <c r="S60" s="18">
        <v>44317</v>
      </c>
      <c r="T60" s="18">
        <v>44348</v>
      </c>
      <c r="U60" s="18">
        <v>44378</v>
      </c>
      <c r="V60" s="18">
        <v>44409</v>
      </c>
      <c r="W60" s="18">
        <v>44440</v>
      </c>
      <c r="X60" s="18">
        <v>44470</v>
      </c>
      <c r="Y60" s="19">
        <v>44501</v>
      </c>
      <c r="Z60" s="19">
        <v>44531</v>
      </c>
      <c r="AA60" s="19">
        <v>44562</v>
      </c>
      <c r="AB60" s="19">
        <v>44593</v>
      </c>
      <c r="AC60" s="19">
        <v>44621</v>
      </c>
    </row>
    <row r="61" spans="1:29">
      <c r="A61" s="6" t="s">
        <v>442</v>
      </c>
      <c r="B61" s="595" t="s">
        <v>460</v>
      </c>
      <c r="C61" s="14">
        <v>0</v>
      </c>
      <c r="D61" s="14">
        <v>0</v>
      </c>
      <c r="E61" s="14">
        <v>0</v>
      </c>
      <c r="F61" s="14">
        <v>0</v>
      </c>
      <c r="G61" s="14">
        <v>0</v>
      </c>
      <c r="H61" s="14">
        <v>0</v>
      </c>
      <c r="I61" s="14">
        <v>0</v>
      </c>
      <c r="J61" s="14">
        <v>0</v>
      </c>
      <c r="K61" s="14">
        <v>0</v>
      </c>
      <c r="L61" s="14">
        <v>0</v>
      </c>
      <c r="M61" s="14">
        <v>0</v>
      </c>
      <c r="N61" s="14">
        <v>0</v>
      </c>
      <c r="O61" s="14">
        <v>0</v>
      </c>
      <c r="P61" s="14">
        <v>0</v>
      </c>
      <c r="Q61" s="14">
        <v>0</v>
      </c>
      <c r="R61" s="14">
        <v>0</v>
      </c>
      <c r="S61" s="14">
        <v>0</v>
      </c>
      <c r="T61" s="14">
        <v>0</v>
      </c>
      <c r="U61" s="14">
        <v>0</v>
      </c>
      <c r="V61" s="14">
        <v>0</v>
      </c>
      <c r="W61" s="14">
        <v>0</v>
      </c>
      <c r="X61" s="14">
        <v>0</v>
      </c>
      <c r="Y61" s="14">
        <v>0</v>
      </c>
      <c r="Z61" s="14">
        <v>0</v>
      </c>
      <c r="AA61" s="14">
        <v>0</v>
      </c>
      <c r="AB61" s="14">
        <v>0</v>
      </c>
      <c r="AC61" s="315">
        <v>0</v>
      </c>
    </row>
    <row r="62" spans="1:29">
      <c r="A62" s="7" t="s">
        <v>444</v>
      </c>
      <c r="B62" s="15" t="s">
        <v>460</v>
      </c>
      <c r="C62">
        <v>0</v>
      </c>
      <c r="D62">
        <v>0</v>
      </c>
      <c r="E62">
        <v>0</v>
      </c>
      <c r="F62">
        <v>0</v>
      </c>
      <c r="G62">
        <v>0</v>
      </c>
      <c r="H62">
        <v>0</v>
      </c>
      <c r="I62">
        <v>0</v>
      </c>
      <c r="J62">
        <v>0</v>
      </c>
      <c r="K62">
        <v>0</v>
      </c>
      <c r="L62">
        <v>0</v>
      </c>
      <c r="M62">
        <v>0</v>
      </c>
      <c r="N62">
        <v>0</v>
      </c>
      <c r="O62">
        <v>0</v>
      </c>
      <c r="P62">
        <v>0</v>
      </c>
      <c r="Q62">
        <v>0</v>
      </c>
      <c r="R62">
        <v>0</v>
      </c>
      <c r="S62">
        <v>0</v>
      </c>
      <c r="T62">
        <v>0</v>
      </c>
      <c r="U62">
        <v>2</v>
      </c>
      <c r="V62">
        <v>2</v>
      </c>
      <c r="W62">
        <v>0</v>
      </c>
      <c r="X62">
        <v>0</v>
      </c>
      <c r="Y62">
        <v>0</v>
      </c>
      <c r="Z62">
        <v>0</v>
      </c>
      <c r="AA62">
        <v>0</v>
      </c>
      <c r="AB62">
        <v>0</v>
      </c>
      <c r="AC62" s="16">
        <v>0</v>
      </c>
    </row>
    <row r="63" spans="1:29">
      <c r="B63" s="15"/>
      <c r="AA63" s="596"/>
      <c r="AB63" s="596"/>
      <c r="AC63" s="16"/>
    </row>
    <row r="64" spans="1:29">
      <c r="A64" s="8" t="s">
        <v>461</v>
      </c>
      <c r="B64" s="597">
        <f>SUM(C64:AC64)</f>
        <v>4</v>
      </c>
      <c r="C64" s="62">
        <f t="shared" ref="C64:AC64" si="5">C62-C61</f>
        <v>0</v>
      </c>
      <c r="D64" s="62">
        <f t="shared" si="5"/>
        <v>0</v>
      </c>
      <c r="E64" s="62">
        <f t="shared" si="5"/>
        <v>0</v>
      </c>
      <c r="F64" s="62">
        <f t="shared" si="5"/>
        <v>0</v>
      </c>
      <c r="G64" s="62">
        <f t="shared" si="5"/>
        <v>0</v>
      </c>
      <c r="H64" s="62">
        <f t="shared" si="5"/>
        <v>0</v>
      </c>
      <c r="I64" s="62">
        <f t="shared" si="5"/>
        <v>0</v>
      </c>
      <c r="J64" s="62">
        <f t="shared" si="5"/>
        <v>0</v>
      </c>
      <c r="K64" s="62">
        <f t="shared" si="5"/>
        <v>0</v>
      </c>
      <c r="L64" s="62">
        <f t="shared" si="5"/>
        <v>0</v>
      </c>
      <c r="M64" s="62">
        <f t="shared" si="5"/>
        <v>0</v>
      </c>
      <c r="N64" s="62">
        <f t="shared" si="5"/>
        <v>0</v>
      </c>
      <c r="O64" s="62">
        <f t="shared" si="5"/>
        <v>0</v>
      </c>
      <c r="P64" s="62">
        <f t="shared" si="5"/>
        <v>0</v>
      </c>
      <c r="Q64" s="62">
        <f t="shared" si="5"/>
        <v>0</v>
      </c>
      <c r="R64" s="62">
        <f t="shared" si="5"/>
        <v>0</v>
      </c>
      <c r="S64" s="62">
        <f t="shared" si="5"/>
        <v>0</v>
      </c>
      <c r="T64" s="62">
        <f t="shared" si="5"/>
        <v>0</v>
      </c>
      <c r="U64" s="62">
        <f t="shared" si="5"/>
        <v>2</v>
      </c>
      <c r="V64" s="62">
        <f t="shared" si="5"/>
        <v>2</v>
      </c>
      <c r="W64" s="62">
        <f t="shared" si="5"/>
        <v>0</v>
      </c>
      <c r="X64" s="62">
        <f t="shared" si="5"/>
        <v>0</v>
      </c>
      <c r="Y64" s="62">
        <f t="shared" si="5"/>
        <v>0</v>
      </c>
      <c r="Z64" s="63">
        <f t="shared" si="5"/>
        <v>0</v>
      </c>
      <c r="AA64" s="316">
        <f t="shared" si="5"/>
        <v>0</v>
      </c>
      <c r="AB64" s="62">
        <f t="shared" si="5"/>
        <v>0</v>
      </c>
      <c r="AC64" s="63">
        <f t="shared" si="5"/>
        <v>0</v>
      </c>
    </row>
    <row r="65" spans="1:29">
      <c r="A65" s="5"/>
      <c r="N65" s="27"/>
    </row>
    <row r="66" spans="1:29">
      <c r="A66" s="28" t="s">
        <v>446</v>
      </c>
      <c r="B66">
        <v>150.59</v>
      </c>
      <c r="C66" s="9">
        <f>B66*11*30</f>
        <v>49694.7</v>
      </c>
    </row>
    <row r="67" spans="1:29">
      <c r="A67" s="28" t="s">
        <v>448</v>
      </c>
      <c r="B67">
        <v>27.07</v>
      </c>
      <c r="C67" s="9">
        <f>B67*11*30</f>
        <v>8933.0999999999985</v>
      </c>
      <c r="G67" t="s">
        <v>450</v>
      </c>
      <c r="H67">
        <f>B64*30</f>
        <v>120</v>
      </c>
    </row>
    <row r="68" spans="1:29">
      <c r="A68" s="28" t="s">
        <v>451</v>
      </c>
      <c r="B68">
        <f>1250*1.1</f>
        <v>1375</v>
      </c>
      <c r="C68" s="9">
        <f>B68*(4/3)</f>
        <v>1833.3333333333333</v>
      </c>
      <c r="D68" s="12"/>
    </row>
    <row r="69" spans="1:29">
      <c r="A69" s="5"/>
      <c r="B69" s="10" t="s">
        <v>452</v>
      </c>
      <c r="C69" s="4">
        <f>SUM(C66:C68)*B64</f>
        <v>241844.53333333333</v>
      </c>
    </row>
    <row r="70" spans="1:29">
      <c r="A70" s="5"/>
      <c r="B70" s="10"/>
      <c r="C70" s="4"/>
    </row>
    <row r="71" spans="1:29">
      <c r="A71" s="66"/>
      <c r="B71" s="67"/>
      <c r="C71" s="68"/>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row>
    <row r="72" spans="1:29">
      <c r="A72" s="66"/>
      <c r="B72" s="67"/>
      <c r="C72" s="68"/>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row>
    <row r="73" spans="1:29">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row>
  </sheetData>
  <mergeCells count="1">
    <mergeCell ref="W10:AC12"/>
  </mergeCells>
  <conditionalFormatting sqref="C73:AC73">
    <cfRule type="cellIs" dxfId="64" priority="1" operator="greaterThan">
      <formula>0</formula>
    </cfRule>
  </conditionalFormatting>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59999389629810485"/>
  </sheetPr>
  <dimension ref="A1:C26"/>
  <sheetViews>
    <sheetView view="pageBreakPreview" zoomScaleNormal="100" zoomScaleSheetLayoutView="100" workbookViewId="0">
      <selection sqref="A1:B1"/>
    </sheetView>
  </sheetViews>
  <sheetFormatPr defaultRowHeight="15"/>
  <cols>
    <col min="1" max="1" width="52.7109375" customWidth="1"/>
    <col min="2" max="2" width="40" customWidth="1"/>
    <col min="3" max="3" width="135" customWidth="1"/>
  </cols>
  <sheetData>
    <row r="1" spans="1:3" ht="27" thickBot="1">
      <c r="A1" s="488" t="s">
        <v>462</v>
      </c>
      <c r="B1" s="489"/>
      <c r="C1" s="45" t="s">
        <v>4</v>
      </c>
    </row>
    <row r="2" spans="1:3" ht="45">
      <c r="A2" s="259" t="s">
        <v>463</v>
      </c>
      <c r="B2" s="260">
        <f>GETPIVOTDATA("Labour Cost",$A$16)+GETPIVOTDATA("Equipment Cost",$A$22)</f>
        <v>286320.39249999984</v>
      </c>
      <c r="C2" s="598" t="s">
        <v>464</v>
      </c>
    </row>
    <row r="3" spans="1:3" ht="30.75" thickBot="1">
      <c r="A3" s="261" t="s">
        <v>465</v>
      </c>
      <c r="B3" s="266">
        <f>'Fire Mitigation - 3rd Party'!H11</f>
        <v>0</v>
      </c>
      <c r="C3" s="267" t="s">
        <v>466</v>
      </c>
    </row>
    <row r="4" spans="1:3" ht="16.5" thickBot="1">
      <c r="A4" s="492"/>
      <c r="B4" s="493"/>
      <c r="C4" s="493"/>
    </row>
    <row r="5" spans="1:3" ht="22.5" thickBot="1">
      <c r="A5" s="25" t="s">
        <v>445</v>
      </c>
      <c r="B5" s="44">
        <f>SUM(B2:B4)</f>
        <v>286320.39249999984</v>
      </c>
      <c r="C5" s="262"/>
    </row>
    <row r="7" spans="1:3" ht="15.75" thickBot="1">
      <c r="B7" s="26"/>
    </row>
    <row r="8" spans="1:3" ht="21" thickBot="1">
      <c r="A8" s="490" t="s">
        <v>467</v>
      </c>
      <c r="B8" s="491"/>
      <c r="C8" s="4"/>
    </row>
    <row r="9" spans="1:3">
      <c r="A9" s="263" t="s">
        <v>468</v>
      </c>
      <c r="B9" s="264">
        <f>SUM('Fire Mitigation - All Labour'!I5:I233)</f>
        <v>1870.25</v>
      </c>
      <c r="C9" t="s">
        <v>469</v>
      </c>
    </row>
    <row r="10" spans="1:3" ht="15.75" thickBot="1">
      <c r="A10" s="599" t="s">
        <v>470</v>
      </c>
      <c r="B10" s="265">
        <v>11</v>
      </c>
      <c r="C10" s="4"/>
    </row>
    <row r="11" spans="1:3" ht="30">
      <c r="A11" s="324" t="s">
        <v>471</v>
      </c>
      <c r="B11" s="325">
        <f>ROUND(B9/B10,0)</f>
        <v>170</v>
      </c>
      <c r="C11" s="379" t="s">
        <v>472</v>
      </c>
    </row>
    <row r="15" spans="1:3" ht="15.75">
      <c r="A15" s="600" t="s">
        <v>473</v>
      </c>
      <c r="B15" s="601"/>
    </row>
    <row r="16" spans="1:3">
      <c r="A16" s="318" t="s">
        <v>474</v>
      </c>
      <c r="B16" s="16"/>
    </row>
    <row r="17" spans="1:3">
      <c r="A17" s="318" t="s">
        <v>475</v>
      </c>
      <c r="B17" s="16" t="s">
        <v>64</v>
      </c>
    </row>
    <row r="18" spans="1:3">
      <c r="A18" s="15" t="s">
        <v>476</v>
      </c>
      <c r="B18" s="319">
        <v>198069.47749999989</v>
      </c>
      <c r="C18" t="s">
        <v>469</v>
      </c>
    </row>
    <row r="19" spans="1:3">
      <c r="A19" s="15" t="s">
        <v>477</v>
      </c>
      <c r="B19" s="319">
        <v>198069.47749999989</v>
      </c>
    </row>
    <row r="20" spans="1:3">
      <c r="A20" s="320"/>
      <c r="B20" s="321"/>
    </row>
    <row r="21" spans="1:3">
      <c r="A21" s="320"/>
      <c r="B21" s="321"/>
    </row>
    <row r="22" spans="1:3">
      <c r="A22" s="322" t="s">
        <v>478</v>
      </c>
      <c r="B22" s="321"/>
    </row>
    <row r="23" spans="1:3">
      <c r="A23" s="322" t="s">
        <v>475</v>
      </c>
      <c r="B23" s="321" t="s">
        <v>64</v>
      </c>
    </row>
    <row r="24" spans="1:3">
      <c r="A24" s="320" t="s">
        <v>476</v>
      </c>
      <c r="B24" s="323">
        <v>88250.914999999979</v>
      </c>
      <c r="C24" t="s">
        <v>479</v>
      </c>
    </row>
    <row r="25" spans="1:3">
      <c r="A25" s="602" t="s">
        <v>477</v>
      </c>
      <c r="B25" s="603">
        <v>88250.914999999979</v>
      </c>
    </row>
    <row r="26" spans="1:3">
      <c r="A26" s="240"/>
      <c r="B26" s="240"/>
    </row>
  </sheetData>
  <mergeCells count="3">
    <mergeCell ref="A1:B1"/>
    <mergeCell ref="A8:B8"/>
    <mergeCell ref="A4:C4"/>
  </mergeCells>
  <hyperlinks>
    <hyperlink ref="C11" location="'Camps - Mandays'!A1" display="This manday addition is included in the 'Camps Mandays' tab for additional accomodation nights for the additional labour involved in this fire mitigation." xr:uid="{00000000-0004-0000-0700-000000000000}"/>
  </hyperlinks>
  <pageMargins left="0.7" right="0.7" top="0.75" bottom="0.75" header="0.3" footer="0.3"/>
  <pageSetup scale="33"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59999389629810485"/>
    <pageSetUpPr fitToPage="1"/>
  </sheetPr>
  <dimension ref="A1:J12"/>
  <sheetViews>
    <sheetView zoomScaleNormal="100" workbookViewId="0">
      <selection activeCell="H11" sqref="H11"/>
    </sheetView>
  </sheetViews>
  <sheetFormatPr defaultColWidth="9.140625" defaultRowHeight="15"/>
  <cols>
    <col min="1" max="1" width="19.28515625" style="240" bestFit="1" customWidth="1"/>
    <col min="2" max="2" width="39" style="240" bestFit="1" customWidth="1"/>
    <col min="3" max="3" width="31.28515625" style="240" bestFit="1" customWidth="1"/>
    <col min="4" max="4" width="21.7109375" style="240" customWidth="1"/>
    <col min="5" max="5" width="13.140625" style="240" customWidth="1"/>
    <col min="6" max="6" width="15.85546875" style="240" customWidth="1"/>
    <col min="7" max="7" width="19.7109375" style="240" customWidth="1"/>
    <col min="8" max="8" width="20.28515625" style="240" customWidth="1"/>
    <col min="9" max="9" width="9.140625" style="240"/>
    <col min="10" max="10" width="12.5703125" style="240" bestFit="1" customWidth="1"/>
    <col min="11" max="16384" width="9.140625" style="240"/>
  </cols>
  <sheetData>
    <row r="1" spans="1:10" ht="15" customHeight="1">
      <c r="A1" s="241"/>
      <c r="B1" s="242"/>
      <c r="C1" s="494" t="s">
        <v>480</v>
      </c>
      <c r="D1" s="494"/>
      <c r="E1" s="495"/>
      <c r="F1" s="242"/>
      <c r="G1" s="498" t="s">
        <v>481</v>
      </c>
      <c r="H1" s="499"/>
    </row>
    <row r="2" spans="1:10" ht="15" customHeight="1">
      <c r="A2" s="244"/>
      <c r="C2" s="496"/>
      <c r="D2" s="496"/>
      <c r="E2" s="496"/>
      <c r="G2" s="500" t="s">
        <v>482</v>
      </c>
      <c r="H2" s="501"/>
    </row>
    <row r="3" spans="1:10" ht="15.75" customHeight="1" thickBot="1">
      <c r="A3" s="246"/>
      <c r="B3" s="247"/>
      <c r="C3" s="497"/>
      <c r="D3" s="497"/>
      <c r="E3" s="497"/>
      <c r="F3" s="247"/>
      <c r="G3" s="502" t="s">
        <v>483</v>
      </c>
      <c r="H3" s="503"/>
    </row>
    <row r="4" spans="1:10" ht="15.75" thickBot="1">
      <c r="A4" s="268" t="s">
        <v>484</v>
      </c>
      <c r="B4" s="269" t="s">
        <v>485</v>
      </c>
      <c r="C4" s="269" t="s">
        <v>486</v>
      </c>
      <c r="D4" s="269" t="s">
        <v>487</v>
      </c>
      <c r="E4" s="269" t="s">
        <v>3</v>
      </c>
      <c r="F4" s="269" t="s">
        <v>41</v>
      </c>
      <c r="G4" s="269" t="s">
        <v>488</v>
      </c>
      <c r="H4" s="270" t="s">
        <v>489</v>
      </c>
    </row>
    <row r="5" spans="1:10">
      <c r="A5" s="271">
        <v>14802</v>
      </c>
      <c r="B5" s="272" t="s">
        <v>490</v>
      </c>
      <c r="C5" s="272" t="s">
        <v>491</v>
      </c>
      <c r="D5" s="272" t="s">
        <v>492</v>
      </c>
      <c r="E5" s="273">
        <v>44372</v>
      </c>
      <c r="F5" s="274">
        <v>21150</v>
      </c>
      <c r="G5" s="274">
        <f>F5*0.15</f>
        <v>3172.5</v>
      </c>
      <c r="H5" s="275">
        <f>F5+G5</f>
        <v>24322.5</v>
      </c>
      <c r="J5" s="276"/>
    </row>
    <row r="6" spans="1:10">
      <c r="A6" s="277" t="s">
        <v>493</v>
      </c>
      <c r="B6" s="604" t="s">
        <v>494</v>
      </c>
      <c r="C6" s="604" t="s">
        <v>495</v>
      </c>
      <c r="D6" s="604" t="s">
        <v>492</v>
      </c>
      <c r="E6" s="605">
        <v>44392</v>
      </c>
      <c r="F6" s="606">
        <v>33228.230000000003</v>
      </c>
      <c r="G6" s="606">
        <f>F6*0.15</f>
        <v>4984.2345000000005</v>
      </c>
      <c r="H6" s="607">
        <f>F6+G6</f>
        <v>38212.464500000002</v>
      </c>
    </row>
    <row r="7" spans="1:10">
      <c r="A7" s="277" t="s">
        <v>496</v>
      </c>
      <c r="B7" s="604" t="s">
        <v>497</v>
      </c>
      <c r="C7" s="604" t="s">
        <v>491</v>
      </c>
      <c r="D7" s="604" t="s">
        <v>492</v>
      </c>
      <c r="E7" s="605">
        <v>44396</v>
      </c>
      <c r="F7" s="606">
        <v>22950</v>
      </c>
      <c r="G7" s="606">
        <f>F7*0.15</f>
        <v>3442.5</v>
      </c>
      <c r="H7" s="607">
        <f>F7+G7</f>
        <v>26392.5</v>
      </c>
    </row>
    <row r="8" spans="1:10">
      <c r="A8" s="277" t="s">
        <v>498</v>
      </c>
      <c r="B8" s="604" t="s">
        <v>499</v>
      </c>
      <c r="C8" s="604" t="s">
        <v>500</v>
      </c>
      <c r="D8" s="604" t="s">
        <v>492</v>
      </c>
      <c r="E8" s="605">
        <v>44399</v>
      </c>
      <c r="F8" s="606">
        <f>3733.16+840.06+10060.77</f>
        <v>14633.99</v>
      </c>
      <c r="G8" s="606">
        <f>F8*0.15</f>
        <v>2195.0985000000001</v>
      </c>
      <c r="H8" s="607">
        <f>F8+G8</f>
        <v>16829.088499999998</v>
      </c>
    </row>
    <row r="9" spans="1:10">
      <c r="A9" s="277">
        <v>31597</v>
      </c>
      <c r="B9" s="604" t="s">
        <v>501</v>
      </c>
      <c r="C9" s="604" t="s">
        <v>502</v>
      </c>
      <c r="D9" s="604" t="s">
        <v>492</v>
      </c>
      <c r="E9" s="605">
        <v>44449</v>
      </c>
      <c r="F9" s="606">
        <v>9717.5</v>
      </c>
      <c r="G9" s="606">
        <f>F9*0.15</f>
        <v>1457.625</v>
      </c>
      <c r="H9" s="607">
        <f>F9+G9</f>
        <v>11175.125</v>
      </c>
    </row>
    <row r="10" spans="1:10" ht="15.75" thickBot="1">
      <c r="A10" s="278"/>
      <c r="B10" s="279"/>
      <c r="C10" s="279"/>
      <c r="D10" s="279"/>
      <c r="E10" s="280"/>
      <c r="F10" s="281"/>
      <c r="G10" s="281"/>
      <c r="H10" s="282"/>
    </row>
    <row r="11" spans="1:10" ht="15.75" thickBot="1">
      <c r="H11" s="425"/>
    </row>
    <row r="12" spans="1:10" ht="15.75" thickBot="1">
      <c r="H12" s="283" t="s">
        <v>445</v>
      </c>
    </row>
  </sheetData>
  <autoFilter ref="A4:H12" xr:uid="{00000000-0009-0000-0000-000008000000}">
    <sortState xmlns:xlrd2="http://schemas.microsoft.com/office/spreadsheetml/2017/richdata2" ref="A5:H12">
      <sortCondition ref="E4:E12"/>
    </sortState>
  </autoFilter>
  <mergeCells count="4">
    <mergeCell ref="C1:E3"/>
    <mergeCell ref="G1:H1"/>
    <mergeCell ref="G2:H2"/>
    <mergeCell ref="G3:H3"/>
  </mergeCells>
  <conditionalFormatting sqref="A6:A9">
    <cfRule type="duplicateValues" dxfId="63" priority="2"/>
  </conditionalFormatting>
  <conditionalFormatting sqref="A10 A5">
    <cfRule type="duplicateValues" dxfId="62" priority="1"/>
  </conditionalFormatting>
  <pageMargins left="0.7" right="0.7" top="0.75" bottom="0.75" header="0.3" footer="0.3"/>
  <pageSetup scale="68" fitToHeight="0" orientation="landscape" r:id="rId1"/>
  <headerFooter differentFirst="1">
    <oddHeader>&amp;C
White Lake Narrows
Construction Labour Timesheets</oddHeader>
    <oddFooter>&amp;C&amp;P of &amp;N</oddFooter>
    <firstFooter>&amp;C&amp;P of &amp;N</first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11F015FF9B3D74EAC33D6314E1DAE00" ma:contentTypeVersion="38" ma:contentTypeDescription="Create a new document." ma:contentTypeScope="" ma:versionID="9f64957959be2ee31a649ee1824c2133">
  <xsd:schema xmlns:xsd="http://www.w3.org/2001/XMLSchema" xmlns:xs="http://www.w3.org/2001/XMLSchema" xmlns:p="http://schemas.microsoft.com/office/2006/metadata/properties" xmlns:ns2="26980be2-1725-4e17-b027-28e9b44e1f41" xmlns:ns3="e28653bc-95bf-4f0f-9e55-ba6ca71b5abd" targetNamespace="http://schemas.microsoft.com/office/2006/metadata/properties" ma:root="true" ma:fieldsID="e154a85c0a4daadeefde0bdc2e24f52f" ns2:_="" ns3:_="">
    <xsd:import namespace="26980be2-1725-4e17-b027-28e9b44e1f41"/>
    <xsd:import namespace="e28653bc-95bf-4f0f-9e55-ba6ca71b5ab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Set_x0020__x0023_" minOccurs="0"/>
                <xsd:element ref="ns2:DateReceived" minOccurs="0"/>
                <xsd:element ref="ns2:DateDue" minOccurs="0"/>
                <xsd:element ref="ns2:Status"/>
                <xsd:element ref="ns2:Comments" minOccurs="0"/>
                <xsd:element ref="ns2:Attachments_x003f_" minOccurs="0"/>
                <xsd:element ref="ns2:Confidential_x003f_" minOccurs="0"/>
                <xsd:element ref="ns2:Topic" minOccurs="0"/>
                <xsd:element ref="ns3:SharedWithUsers" minOccurs="0"/>
                <xsd:element ref="ns3:SharedWithDetails" minOccurs="0"/>
                <xsd:element ref="ns2:Party" minOccurs="0"/>
                <xsd:element ref="ns2:Attorney" minOccurs="0"/>
                <xsd:element ref="ns2:Reg_x0020_Analyst" minOccurs="0"/>
                <xsd:element ref="ns2:Witness" minOccurs="0"/>
                <xsd:element ref="ns2:Object_x003f_" minOccurs="0"/>
                <xsd:element ref="ns2:Theme" minOccurs="0"/>
                <xsd:element ref="ns2:Need_x0020_to_x0020_Supplement_x003f_" minOccurs="0"/>
                <xsd:element ref="ns2:Priority_x003f_" minOccurs="0"/>
                <xsd:element ref="ns2:Application_x0020_Reference" minOccurs="0"/>
                <xsd:element ref="ns2:Exhibit" minOccurs="0"/>
                <xsd:element ref="ns2:DR_x0020__x0023_" minOccurs="0"/>
                <xsd:element ref="ns2:Tab_x0023_" minOccurs="0"/>
                <xsd:element ref="ns2:Support" minOccurs="0"/>
                <xsd:element ref="ns2:Management_x0020_Review_x0020_Required_x0020_By" minOccurs="0"/>
                <xsd:element ref="ns2:Subtopic" minOccurs="0"/>
                <xsd:element ref="ns2:Drafter_x0020_new" minOccurs="0"/>
                <xsd:element ref="ns2:MediaServiceSearchProperties" minOccurs="0"/>
                <xsd:element ref="ns2:Foc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6980be2-1725-4e17-b027-28e9b44e1f41" elementFormDefault="qualified">
    <xsd:import namespace="http://schemas.microsoft.com/office/2006/documentManagement/types"/>
    <xsd:import namespace="http://schemas.microsoft.com/office/infopath/2007/PartnerControls"/>
    <xsd:element name="MediaServiceMetadata" ma:index="4" nillable="true" ma:displayName="MediaServiceMetadata" ma:hidden="true" ma:internalName="MediaServiceMetadata" ma:readOnly="true">
      <xsd:simpleType>
        <xsd:restriction base="dms:Note"/>
      </xsd:simpleType>
    </xsd:element>
    <xsd:element name="MediaServiceFastMetadata" ma:index="5" nillable="true" ma:displayName="MediaServiceFastMetadata" ma:hidden="true" ma:internalName="MediaServiceFastMetadata" ma:readOnly="true">
      <xsd:simpleType>
        <xsd:restriction base="dms:Note"/>
      </xsd:simpleType>
    </xsd:element>
    <xsd:element name="MediaServiceObjectDetectorVersions" ma:index="6" nillable="true" ma:displayName="MediaServiceObjectDetectorVersions" ma:hidden="true" ma:indexed="true" ma:internalName="MediaServiceObjectDetectorVersions" ma:readOnly="true">
      <xsd:simpleType>
        <xsd:restriction base="dms:Text"/>
      </xsd:simpleType>
    </xsd:element>
    <xsd:element name="Set_x0020__x0023_" ma:index="11" nillable="true" ma:displayName="Set #" ma:description="Sub-section of the entire discovery.&#10;Example:&#10;Discovery versions (applicable to the same discovery)" ma:format="Dropdown" ma:internalName="Set_x0020__x0023_">
      <xsd:simpleType>
        <xsd:restriction base="dms:Choice">
          <xsd:enumeration value="1st"/>
          <xsd:enumeration value="2nd"/>
          <xsd:enumeration value="3rd"/>
          <xsd:enumeration value="4th"/>
          <xsd:enumeration value="5th"/>
        </xsd:restriction>
      </xsd:simpleType>
    </xsd:element>
    <xsd:element name="DateReceived" ma:index="12" nillable="true" ma:displayName="Date Received" ma:description="Date discovery was received" ma:format="DateOnly" ma:internalName="DateReceived">
      <xsd:simpleType>
        <xsd:restriction base="dms:DateTime"/>
      </xsd:simpleType>
    </xsd:element>
    <xsd:element name="DateDue" ma:index="13" nillable="true" ma:displayName="Date Due" ma:description="Date Discovery is Due to be filed" ma:format="DateOnly" ma:internalName="DateDue">
      <xsd:simpleType>
        <xsd:restriction base="dms:DateTime"/>
      </xsd:simpleType>
    </xsd:element>
    <xsd:element name="Status" ma:index="14" ma:displayName="Status" ma:default="New" ma:description="Status of Discovery Response" ma:format="RadioButtons" ma:internalName="Status">
      <xsd:simpleType>
        <xsd:restriction base="dms:Choice">
          <xsd:enumeration value="New"/>
          <xsd:enumeration value="Accepted"/>
          <xsd:enumeration value="Drafting"/>
          <xsd:enumeration value="Ready for Witness Review"/>
          <xsd:enumeration value="In Witness Review"/>
          <xsd:enumeration value="Ready for Attorney Review"/>
          <xsd:enumeration value="In Attorney Review"/>
          <xsd:enumeration value="Ready for Management Review"/>
          <xsd:enumeration value="In Management Review"/>
          <xsd:enumeration value="Returned to Drafter"/>
          <xsd:enumeration value="QA Review"/>
          <xsd:enumeration value="Ready to File"/>
          <xsd:enumeration value="Filed"/>
        </xsd:restriction>
      </xsd:simpleType>
    </xsd:element>
    <xsd:element name="Comments" ma:index="15" nillable="true" ma:displayName="Comments" ma:format="Dropdown" ma:internalName="Comments">
      <xsd:simpleType>
        <xsd:restriction base="dms:Text">
          <xsd:maxLength value="255"/>
        </xsd:restriction>
      </xsd:simpleType>
    </xsd:element>
    <xsd:element name="Attachments_x003f_" ma:index="16" nillable="true" ma:displayName="Attachments?" ma:format="RadioButtons" ma:internalName="Attachments_x003f_">
      <xsd:simpleType>
        <xsd:restriction base="dms:Choice">
          <xsd:enumeration value="Yes"/>
          <xsd:enumeration value="No"/>
        </xsd:restriction>
      </xsd:simpleType>
    </xsd:element>
    <xsd:element name="Confidential_x003f_" ma:index="17" nillable="true" ma:displayName="Confidential?" ma:format="RadioButtons" ma:internalName="Confidential_x003f_">
      <xsd:simpleType>
        <xsd:restriction base="dms:Choice">
          <xsd:enumeration value="Yes"/>
          <xsd:enumeration value="No"/>
        </xsd:restriction>
      </xsd:simpleType>
    </xsd:element>
    <xsd:element name="Topic" ma:index="18" nillable="true" ma:displayName="Topic" ma:format="Dropdown" ma:internalName="Topic">
      <xsd:simpleType>
        <xsd:restriction base="dms:Choice">
          <xsd:enumeration value="Application"/>
          <xsd:enumeration value="Bill Impacts"/>
          <xsd:enumeration value="Construction Costs"/>
          <xsd:enumeration value="COVID-19 Costs"/>
          <xsd:enumeration value="DRVAA"/>
          <xsd:enumeration value="Environmental Issues"/>
          <xsd:enumeration value="EPC Contractor- Neg/ Change Orders"/>
          <xsd:enumeration value="First Nation Issues"/>
          <xsd:enumeration value="In-Service Timing"/>
          <xsd:enumeration value="IR Adjustments"/>
          <xsd:enumeration value="Management Reports"/>
          <xsd:enumeration value="Negotiated Outcome"/>
          <xsd:enumeration value="Operations"/>
          <xsd:enumeration value="Partnership"/>
          <xsd:enumeration value="Socotec Report"/>
        </xsd:restriction>
      </xsd:simpleType>
    </xsd:element>
    <xsd:element name="Party" ma:index="21" nillable="true" ma:displayName="Party" ma:description="The Party that sends us Discovery Questions" ma:format="Dropdown" ma:internalName="Party">
      <xsd:simpleType>
        <xsd:restriction base="dms:Choice">
          <xsd:enumeration value="AMPCO"/>
          <xsd:enumeration value="CCMBC"/>
          <xsd:enumeration value="CME"/>
          <xsd:enumeration value="SEC"/>
          <xsd:enumeration value="STAFF"/>
          <xsd:enumeration value="VECC"/>
        </xsd:restriction>
      </xsd:simpleType>
    </xsd:element>
    <xsd:element name="Attorney" ma:index="22" nillable="true" ma:displayName="Attorney" ma:description="Name of In-House Attorney" ma:format="RadioButtons" ma:internalName="Attorney">
      <xsd:simpleType>
        <xsd:restriction base="dms:Choice">
          <xsd:enumeration value="Mark Johnson"/>
          <xsd:enumeration value="Anna Galanis"/>
        </xsd:restriction>
      </xsd:simpleType>
    </xsd:element>
    <xsd:element name="Reg_x0020_Analyst" ma:index="23" nillable="true" ma:displayName="Reg Analyst" ma:format="Dropdown" ma:internalName="Reg_x0020_Analyst">
      <xsd:simpleType>
        <xsd:restriction base="dms:Choice">
          <xsd:enumeration value="Amy Lowe"/>
          <xsd:enumeration value="Laura Fowler"/>
          <xsd:enumeration value="CJ Johnson"/>
        </xsd:restriction>
      </xsd:simpleType>
    </xsd:element>
    <xsd:element name="Witness" ma:index="24" nillable="true" ma:displayName="Witness" ma:internalName="Witness">
      <xsd:complexType>
        <xsd:complexContent>
          <xsd:extension base="dms:MultiChoice">
            <xsd:sequence>
              <xsd:element name="Value" maxOccurs="unbounded" minOccurs="0" nillable="true">
                <xsd:simpleType>
                  <xsd:restriction base="dms:Choice">
                    <xsd:enumeration value="Dan Mayers"/>
                    <xsd:enumeration value="Stephanie Castaneda"/>
                    <xsd:enumeration value="Socotec"/>
                  </xsd:restriction>
                </xsd:simpleType>
              </xsd:element>
            </xsd:sequence>
          </xsd:extension>
        </xsd:complexContent>
      </xsd:complexType>
    </xsd:element>
    <xsd:element name="Object_x003f_" ma:index="25" nillable="true" ma:displayName="Object?" ma:format="RadioButtons" ma:internalName="Object_x003f_">
      <xsd:simpleType>
        <xsd:restriction base="dms:Choice">
          <xsd:enumeration value="Yes- but provide response"/>
          <xsd:enumeration value="Yes- No response"/>
          <xsd:enumeration value="No"/>
        </xsd:restriction>
      </xsd:simpleType>
    </xsd:element>
    <xsd:element name="Theme" ma:index="26" nillable="true" ma:displayName="Theme" ma:format="Dropdown" ma:internalName="Theme">
      <xsd:simpleType>
        <xsd:restriction base="dms:Choice">
          <xsd:enumeration value="Additional Info Needed"/>
          <xsd:enumeration value="Prudence/Wasteful"/>
          <xsd:enumeration value="Transparency"/>
          <xsd:enumeration value="Responsiveness"/>
          <xsd:enumeration value="Motives/ Integrity"/>
        </xsd:restriction>
      </xsd:simpleType>
    </xsd:element>
    <xsd:element name="Need_x0020_to_x0020_Supplement_x003f_" ma:index="27" nillable="true" ma:displayName="Need to Supplement?" ma:format="Dropdown" ma:internalName="Need_x0020_to_x0020_Supplement_x003f_">
      <xsd:simpleType>
        <xsd:restriction base="dms:Choice">
          <xsd:enumeration value="Yes"/>
          <xsd:enumeration value="No"/>
          <xsd:enumeration value="Submitted"/>
        </xsd:restriction>
      </xsd:simpleType>
    </xsd:element>
    <xsd:element name="Priority_x003f_" ma:index="28" nillable="true" ma:displayName="Strategic" ma:format="Dropdown" ma:internalName="Priority_x003f_">
      <xsd:simpleType>
        <xsd:restriction base="dms:Choice">
          <xsd:enumeration value="Yes"/>
          <xsd:enumeration value="No"/>
        </xsd:restriction>
      </xsd:simpleType>
    </xsd:element>
    <xsd:element name="Application_x0020_Reference" ma:index="29" nillable="true" ma:displayName="Tab" ma:description="Tab within Exhibit" ma:format="Dropdown" ma:internalName="Application_x0020_Reference">
      <xsd:simpleType>
        <xsd:restriction base="dms:Choice">
          <xsd:enumeration value="Tab 1"/>
          <xsd:enumeration value="Tab 2"/>
          <xsd:enumeration value="Tab 3"/>
        </xsd:restriction>
      </xsd:simpleType>
    </xsd:element>
    <xsd:element name="Exhibit" ma:index="30" nillable="true" ma:displayName="Exhibit" ma:description="Which exhibit does the question appear on" ma:format="Dropdown" ma:internalName="Exhibit">
      <xsd:simpleType>
        <xsd:restriction base="dms:Choice">
          <xsd:enumeration value="Exhibit A"/>
          <xsd:enumeration value="Exhibit B"/>
          <xsd:enumeration value="Exhibit C"/>
          <xsd:enumeration value="Exhibit D"/>
          <xsd:enumeration value="Exhibit E"/>
          <xsd:enumeration value="Exhibit F"/>
          <xsd:enumeration value="Exhibit G"/>
        </xsd:restriction>
      </xsd:simpleType>
    </xsd:element>
    <xsd:element name="DR_x0020__x0023_" ma:index="31" nillable="true" ma:displayName="DR #" ma:internalName="DR_x0020__x0023_">
      <xsd:simpleType>
        <xsd:restriction base="dms:Number"/>
      </xsd:simpleType>
    </xsd:element>
    <xsd:element name="Tab_x0023_" ma:index="32" nillable="true" ma:displayName="Tab #" ma:format="Dropdown" ma:internalName="Tab_x0023_">
      <xsd:simpleType>
        <xsd:restriction base="dms:Choice">
          <xsd:enumeration value="1"/>
          <xsd:enumeration value="2"/>
          <xsd:enumeration value="3"/>
          <xsd:enumeration value="4"/>
          <xsd:enumeration value="5"/>
        </xsd:restriction>
      </xsd:simpleType>
    </xsd:element>
    <xsd:element name="Support" ma:index="33" nillable="true" ma:displayName="Support" ma:format="Dropdown" ma:list="UserInfo" ma:SharePointGroup="0" ma:internalName="Suppor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anagement_x0020_Review_x0020_Required_x0020_By" ma:index="34" nillable="true" ma:displayName="Management Review Required By" ma:internalName="Management_x0020_Review_x0020_Required_x0020_By">
      <xsd:complexType>
        <xsd:complexContent>
          <xsd:extension base="dms:MultiChoice">
            <xsd:sequence>
              <xsd:element name="Value" maxOccurs="unbounded" minOccurs="0" nillable="true">
                <xsd:simpleType>
                  <xsd:restriction base="dms:Choice">
                    <xsd:enumeration value="Matt Valle"/>
                    <xsd:enumeration value="Mitch Ross"/>
                    <xsd:enumeration value="Michelle Wheeler"/>
                    <xsd:enumeration value="Jimmy Scrima"/>
                    <xsd:enumeration value="Ron Reagan"/>
                  </xsd:restriction>
                </xsd:simpleType>
              </xsd:element>
            </xsd:sequence>
          </xsd:extension>
        </xsd:complexContent>
      </xsd:complexType>
    </xsd:element>
    <xsd:element name="Subtopic" ma:index="35" nillable="true" ma:displayName="Subtopic" ma:internalName="Subtopic">
      <xsd:simpleType>
        <xsd:restriction base="dms:Text">
          <xsd:maxLength value="255"/>
        </xsd:restriction>
      </xsd:simpleType>
    </xsd:element>
    <xsd:element name="Drafter_x0020_new" ma:index="36" nillable="true" ma:displayName="Drafter" ma:internalName="Drafter_x0020_new">
      <xsd:complexType>
        <xsd:complexContent>
          <xsd:extension base="dms:MultiChoice">
            <xsd:sequence>
              <xsd:element name="Value" maxOccurs="unbounded" minOccurs="0" nillable="true">
                <xsd:simpleType>
                  <xsd:restriction base="dms:Choice">
                    <xsd:enumeration value="Tracee Collins"/>
                    <xsd:enumeration value="Brad Sobel"/>
                    <xsd:enumeration value="Beth Mirek"/>
                    <xsd:enumeration value="Jeff Damen"/>
                    <xsd:enumeration value="Legal"/>
                    <xsd:enumeration value="Chris Anderson"/>
                  </xsd:restriction>
                </xsd:simpleType>
              </xsd:element>
            </xsd:sequence>
          </xsd:extension>
        </xsd:complexContent>
      </xsd:complexType>
    </xsd:element>
    <xsd:element name="MediaServiceSearchProperties" ma:index="37" nillable="true" ma:displayName="MediaServiceSearchProperties" ma:hidden="true" ma:internalName="MediaServiceSearchProperties" ma:readOnly="true">
      <xsd:simpleType>
        <xsd:restriction base="dms:Note"/>
      </xsd:simpleType>
    </xsd:element>
    <xsd:element name="Focus" ma:index="38" nillable="true" ma:displayName="Focus" ma:format="Dropdown" ma:internalName="Focus">
      <xsd:simpleType>
        <xsd:restriction base="dms:Choice">
          <xsd:enumeration value="Yes"/>
          <xsd:enumeration value="No"/>
          <xsd:enumeration value="Choice 3"/>
        </xsd:restriction>
      </xsd:simpleType>
    </xsd:element>
  </xsd:schema>
  <xsd:schema xmlns:xsd="http://www.w3.org/2001/XMLSchema" xmlns:xs="http://www.w3.org/2001/XMLSchema" xmlns:dms="http://schemas.microsoft.com/office/2006/documentManagement/types" xmlns:pc="http://schemas.microsoft.com/office/infopath/2007/PartnerControls" targetNamespace="e28653bc-95bf-4f0f-9e55-ba6ca71b5abd"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displayName="Filed By"/>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26980be2-1725-4e17-b027-28e9b44e1f41" xsi:nil="true"/>
    <Attachments_x003f_ xmlns="26980be2-1725-4e17-b027-28e9b44e1f41" xsi:nil="true"/>
    <Confidential_x003f_ xmlns="26980be2-1725-4e17-b027-28e9b44e1f41" xsi:nil="true"/>
    <Topic xmlns="26980be2-1725-4e17-b027-28e9b44e1f41" xsi:nil="true"/>
    <Application_x0020_Reference xmlns="26980be2-1725-4e17-b027-28e9b44e1f41" xsi:nil="true"/>
    <Exhibit xmlns="26980be2-1725-4e17-b027-28e9b44e1f41" xsi:nil="true"/>
    <Reg_x0020_Analyst xmlns="26980be2-1725-4e17-b027-28e9b44e1f41" xsi:nil="true"/>
    <Support xmlns="26980be2-1725-4e17-b027-28e9b44e1f41">
      <UserInfo>
        <DisplayName/>
        <AccountId xsi:nil="true"/>
        <AccountType/>
      </UserInfo>
    </Support>
    <DateDue xmlns="26980be2-1725-4e17-b027-28e9b44e1f41" xsi:nil="true"/>
    <Object_x003f_ xmlns="26980be2-1725-4e17-b027-28e9b44e1f41" xsi:nil="true"/>
    <Focus xmlns="26980be2-1725-4e17-b027-28e9b44e1f41" xsi:nil="true"/>
    <Theme xmlns="26980be2-1725-4e17-b027-28e9b44e1f41" xsi:nil="true"/>
    <Set_x0020__x0023_ xmlns="26980be2-1725-4e17-b027-28e9b44e1f41" xsi:nil="true"/>
    <Witness xmlns="26980be2-1725-4e17-b027-28e9b44e1f41" xsi:nil="true"/>
    <Need_x0020_to_x0020_Supplement_x003f_ xmlns="26980be2-1725-4e17-b027-28e9b44e1f41" xsi:nil="true"/>
    <Tab_x0023_ xmlns="26980be2-1725-4e17-b027-28e9b44e1f41" xsi:nil="true"/>
    <Attorney xmlns="26980be2-1725-4e17-b027-28e9b44e1f41" xsi:nil="true"/>
    <Priority_x003f_ xmlns="26980be2-1725-4e17-b027-28e9b44e1f41" xsi:nil="true"/>
    <DateReceived xmlns="26980be2-1725-4e17-b027-28e9b44e1f41" xsi:nil="true"/>
    <DR_x0020__x0023_ xmlns="26980be2-1725-4e17-b027-28e9b44e1f41" xsi:nil="true"/>
    <Drafter_x0020_new xmlns="26980be2-1725-4e17-b027-28e9b44e1f41" xsi:nil="true"/>
    <Status xmlns="26980be2-1725-4e17-b027-28e9b44e1f41">New</Status>
    <Party xmlns="26980be2-1725-4e17-b027-28e9b44e1f41" xsi:nil="true"/>
    <Subtopic xmlns="26980be2-1725-4e17-b027-28e9b44e1f41" xsi:nil="true"/>
    <Management_x0020_Review_x0020_Required_x0020_By xmlns="26980be2-1725-4e17-b027-28e9b44e1f4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B46A700-19B0-470C-BB76-C188B1577F99}"/>
</file>

<file path=customXml/itemProps2.xml><?xml version="1.0" encoding="utf-8"?>
<ds:datastoreItem xmlns:ds="http://schemas.openxmlformats.org/officeDocument/2006/customXml" ds:itemID="{13BB230F-3E9A-40B5-BD36-1BCD20F245B5}"/>
</file>

<file path=customXml/itemProps3.xml><?xml version="1.0" encoding="utf-8"?>
<ds:datastoreItem xmlns:ds="http://schemas.openxmlformats.org/officeDocument/2006/customXml" ds:itemID="{560D08B2-D45E-47A0-B5B4-40CA5490CAB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MChaffey</dc:creator>
  <cp:keywords/>
  <dc:description/>
  <cp:lastModifiedBy>Macaulay, Kaelyn</cp:lastModifiedBy>
  <cp:revision/>
  <dcterms:created xsi:type="dcterms:W3CDTF">2019-12-12T12:46:19Z</dcterms:created>
  <dcterms:modified xsi:type="dcterms:W3CDTF">2024-02-05T20:38:45Z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0x010100811F015FF9B3D74EAC33D6314E1DAE00</vt:lpwstr>
  </property>
</Properties>
</file>